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51196F13-6AD0-C1B8-E2B4-A1F9AE17003E}"/>
  <workbookPr codeName="Ten_skoroszyt" defaultThemeVersion="124226"/>
  <mc:AlternateContent xmlns:mc="http://schemas.openxmlformats.org/markup-compatibility/2006">
    <mc:Choice Requires="x15">
      <x15ac:absPath xmlns:x15ac="http://schemas.microsoft.com/office/spreadsheetml/2010/11/ac" url="B:\Pisma dokumenty umowy\Wzory dokumentow\Godziny ponadwymiarowe\WZÓR PROCES KOPIOWANIA DANYCH\2020\"/>
    </mc:Choice>
  </mc:AlternateContent>
  <bookViews>
    <workbookView xWindow="255" yWindow="3195" windowWidth="15255" windowHeight="6045" tabRatio="801"/>
  </bookViews>
  <sheets>
    <sheet name="Wydruk" sheetId="1" r:id="rId1"/>
    <sheet name="wrzesień" sheetId="2" r:id="rId2"/>
    <sheet name="październik" sheetId="4" r:id="rId3"/>
    <sheet name="listopad" sheetId="5" r:id="rId4"/>
    <sheet name="grudzień" sheetId="6" r:id="rId5"/>
    <sheet name="styczeń" sheetId="7" r:id="rId6"/>
    <sheet name="luty" sheetId="8" r:id="rId7"/>
    <sheet name="marzec" sheetId="9" r:id="rId8"/>
    <sheet name="kwiecień" sheetId="10" r:id="rId9"/>
    <sheet name="maj" sheetId="11" r:id="rId10"/>
    <sheet name="czerwiec" sheetId="12" r:id="rId11"/>
    <sheet name="lipiec" sheetId="13" r:id="rId12"/>
    <sheet name="sierpień" sheetId="14" r:id="rId13"/>
  </sheets>
  <definedNames>
    <definedName name="_xlnm._FilterDatabase" localSheetId="10" hidden="1">czerwiec!$A$12:$BB$264</definedName>
    <definedName name="_xlnm._FilterDatabase" localSheetId="4" hidden="1">grudzień!$A$12:$BB$264</definedName>
    <definedName name="_xlnm._FilterDatabase" localSheetId="8" hidden="1">kwiecień!$A$12:$BB$264</definedName>
    <definedName name="_xlnm._FilterDatabase" localSheetId="11" hidden="1">lipiec!$A$12:$BB$264</definedName>
    <definedName name="_xlnm._FilterDatabase" localSheetId="3" hidden="1">listopad!$A$12:$BB$264</definedName>
    <definedName name="_xlnm._FilterDatabase" localSheetId="6" hidden="1">luty!$A$12:$BB$264</definedName>
    <definedName name="_xlnm._FilterDatabase" localSheetId="9" hidden="1">maj!$A$12:$BB$264</definedName>
    <definedName name="_xlnm._FilterDatabase" localSheetId="7" hidden="1">marzec!$A$12:$BB$264</definedName>
    <definedName name="_xlnm._FilterDatabase" localSheetId="2" hidden="1">październik!$A$12:$BB$264</definedName>
    <definedName name="_xlnm._FilterDatabase" localSheetId="12" hidden="1">sierpień!$A$12:$BB$264</definedName>
    <definedName name="_xlnm._FilterDatabase" localSheetId="5" hidden="1">styczeń!$A$12:$BB$264</definedName>
    <definedName name="_xlnm._FilterDatabase" localSheetId="1" hidden="1">wrzesień!$A$12:$BB$264</definedName>
    <definedName name="_xlnm.Print_Area" localSheetId="0">Wydruk!$A$4:$AA$57</definedName>
    <definedName name="_xlnm.Print_Titles" localSheetId="0">Wydruk!$7:$11</definedName>
  </definedNames>
  <calcPr calcId="162913" iterateDelta="0"/>
</workbook>
</file>

<file path=xl/calcChain.xml><?xml version="1.0" encoding="utf-8"?>
<calcChain xmlns="http://schemas.openxmlformats.org/spreadsheetml/2006/main">
  <c r="B46" i="1" l="1"/>
  <c r="C46" i="1"/>
  <c r="D46" i="1"/>
  <c r="E46" i="1"/>
  <c r="F46" i="1"/>
  <c r="G46" i="1"/>
  <c r="H46" i="1"/>
  <c r="I46" i="1"/>
  <c r="J46" i="1"/>
  <c r="K46" i="1"/>
  <c r="L46" i="1"/>
  <c r="M46" i="1"/>
  <c r="R46" i="1"/>
  <c r="S46" i="1"/>
  <c r="T46" i="1"/>
  <c r="U46" i="1"/>
  <c r="V46" i="1"/>
  <c r="W46" i="1"/>
  <c r="X46" i="1"/>
  <c r="Y46" i="1"/>
  <c r="Z46" i="1"/>
  <c r="AA46" i="1"/>
  <c r="N46" i="1" l="1"/>
  <c r="G258" i="4"/>
  <c r="F258" i="4"/>
  <c r="AU257" i="4"/>
  <c r="AL257" i="4"/>
  <c r="AC257" i="4"/>
  <c r="T257" i="4"/>
  <c r="K257" i="4"/>
  <c r="R253" i="4"/>
  <c r="Q253" i="4"/>
  <c r="P253" i="4"/>
  <c r="P256" i="4" s="1"/>
  <c r="O253" i="4"/>
  <c r="O256" i="4" s="1"/>
  <c r="N253" i="4"/>
  <c r="M253" i="4"/>
  <c r="L253" i="4"/>
  <c r="L253" i="5" s="1"/>
  <c r="F253" i="4"/>
  <c r="F253" i="5" s="1"/>
  <c r="F253" i="6" s="1"/>
  <c r="F253" i="7" s="1"/>
  <c r="F253" i="8" s="1"/>
  <c r="F253" i="9" s="1"/>
  <c r="F253" i="10" s="1"/>
  <c r="F253" i="11" s="1"/>
  <c r="F253" i="12" s="1"/>
  <c r="F253" i="13" s="1"/>
  <c r="F253" i="14" s="1"/>
  <c r="E253" i="4"/>
  <c r="E253" i="5" s="1"/>
  <c r="E253" i="6" s="1"/>
  <c r="E253" i="7" s="1"/>
  <c r="E253" i="8" s="1"/>
  <c r="E253" i="9" s="1"/>
  <c r="E253" i="10" s="1"/>
  <c r="E253" i="11" s="1"/>
  <c r="E253" i="12" s="1"/>
  <c r="E253" i="13" s="1"/>
  <c r="E253" i="14" s="1"/>
  <c r="D253" i="4"/>
  <c r="D253" i="5" s="1"/>
  <c r="C253" i="4"/>
  <c r="C253" i="5" s="1"/>
  <c r="C253" i="6" s="1"/>
  <c r="C253" i="7" s="1"/>
  <c r="B253" i="4"/>
  <c r="B253" i="5" s="1"/>
  <c r="B253" i="6" s="1"/>
  <c r="B253" i="7" s="1"/>
  <c r="B253" i="8" s="1"/>
  <c r="B253" i="9" s="1"/>
  <c r="B253" i="10" s="1"/>
  <c r="B253" i="11" s="1"/>
  <c r="AJ252" i="4"/>
  <c r="G252" i="4"/>
  <c r="G252" i="5" s="1"/>
  <c r="G252" i="6" s="1"/>
  <c r="F252" i="4"/>
  <c r="AU251" i="4"/>
  <c r="AL251" i="4"/>
  <c r="AC251" i="4"/>
  <c r="T251" i="4"/>
  <c r="K251" i="4"/>
  <c r="R247" i="4"/>
  <c r="Q247" i="4"/>
  <c r="Q247" i="5" s="1"/>
  <c r="Q250" i="5" s="1"/>
  <c r="P247" i="4"/>
  <c r="O247" i="4"/>
  <c r="O250" i="4" s="1"/>
  <c r="N247" i="4"/>
  <c r="M247" i="4"/>
  <c r="M247" i="5" s="1"/>
  <c r="M250" i="5" s="1"/>
  <c r="L247" i="4"/>
  <c r="F247" i="4"/>
  <c r="F247" i="5" s="1"/>
  <c r="F247" i="6" s="1"/>
  <c r="F247" i="7" s="1"/>
  <c r="F247" i="8" s="1"/>
  <c r="E247" i="4"/>
  <c r="E247" i="5" s="1"/>
  <c r="E247" i="6" s="1"/>
  <c r="E247" i="7" s="1"/>
  <c r="E247" i="8" s="1"/>
  <c r="E247" i="9" s="1"/>
  <c r="E247" i="10" s="1"/>
  <c r="E247" i="11" s="1"/>
  <c r="E247" i="12" s="1"/>
  <c r="E247" i="13" s="1"/>
  <c r="E247" i="14" s="1"/>
  <c r="D247" i="4"/>
  <c r="D247" i="5" s="1"/>
  <c r="D247" i="6" s="1"/>
  <c r="D247" i="7" s="1"/>
  <c r="D247" i="8" s="1"/>
  <c r="D247" i="9" s="1"/>
  <c r="D247" i="10" s="1"/>
  <c r="D247" i="11" s="1"/>
  <c r="D247" i="12" s="1"/>
  <c r="D247" i="13" s="1"/>
  <c r="D247" i="14" s="1"/>
  <c r="C247" i="4"/>
  <c r="C247" i="5" s="1"/>
  <c r="B247" i="4"/>
  <c r="B247" i="5" s="1"/>
  <c r="G246" i="4"/>
  <c r="G246" i="5" s="1"/>
  <c r="G246" i="6" s="1"/>
  <c r="G246" i="7" s="1"/>
  <c r="G246" i="8" s="1"/>
  <c r="G246" i="9" s="1"/>
  <c r="G246" i="10" s="1"/>
  <c r="F246" i="4"/>
  <c r="AU245" i="4"/>
  <c r="AL245" i="4"/>
  <c r="AC245" i="4"/>
  <c r="T245" i="4"/>
  <c r="K245" i="4"/>
  <c r="R241" i="4"/>
  <c r="Q241" i="4"/>
  <c r="P241" i="4"/>
  <c r="P244" i="4" s="1"/>
  <c r="O241" i="4"/>
  <c r="O244" i="4" s="1"/>
  <c r="N241" i="4"/>
  <c r="M241" i="4"/>
  <c r="L241" i="4"/>
  <c r="L241" i="5" s="1"/>
  <c r="L241" i="6" s="1"/>
  <c r="L241" i="7" s="1"/>
  <c r="L244" i="7" s="1"/>
  <c r="F241" i="4"/>
  <c r="F241" i="5" s="1"/>
  <c r="F241" i="6" s="1"/>
  <c r="F241" i="7" s="1"/>
  <c r="F241" i="8" s="1"/>
  <c r="F241" i="9" s="1"/>
  <c r="F241" i="10" s="1"/>
  <c r="F241" i="11" s="1"/>
  <c r="F241" i="12" s="1"/>
  <c r="F241" i="13" s="1"/>
  <c r="F241" i="14" s="1"/>
  <c r="E241" i="4"/>
  <c r="E241" i="5" s="1"/>
  <c r="E241" i="6" s="1"/>
  <c r="E241" i="7" s="1"/>
  <c r="E241" i="8" s="1"/>
  <c r="E241" i="9" s="1"/>
  <c r="E241" i="10" s="1"/>
  <c r="E241" i="11" s="1"/>
  <c r="E241" i="12" s="1"/>
  <c r="E241" i="13" s="1"/>
  <c r="E241" i="14" s="1"/>
  <c r="D241" i="4"/>
  <c r="D241" i="5" s="1"/>
  <c r="D241" i="6" s="1"/>
  <c r="D241" i="7" s="1"/>
  <c r="D241" i="8" s="1"/>
  <c r="D241" i="9" s="1"/>
  <c r="D241" i="10" s="1"/>
  <c r="D241" i="11" s="1"/>
  <c r="D241" i="12" s="1"/>
  <c r="D241" i="13" s="1"/>
  <c r="D241" i="14" s="1"/>
  <c r="C241" i="4"/>
  <c r="B241" i="4"/>
  <c r="G240" i="4"/>
  <c r="G240" i="5" s="1"/>
  <c r="F240" i="4"/>
  <c r="F240" i="5" s="1"/>
  <c r="AU239" i="4"/>
  <c r="AL239" i="4"/>
  <c r="AC239" i="4"/>
  <c r="T239" i="4"/>
  <c r="K239" i="4"/>
  <c r="R235" i="4"/>
  <c r="Q235" i="4"/>
  <c r="P235" i="4"/>
  <c r="O235" i="4"/>
  <c r="O238" i="4" s="1"/>
  <c r="N235" i="4"/>
  <c r="N238" i="4" s="1"/>
  <c r="M235" i="4"/>
  <c r="M235" i="5" s="1"/>
  <c r="M238" i="5" s="1"/>
  <c r="L235" i="4"/>
  <c r="L235" i="5" s="1"/>
  <c r="L235" i="6" s="1"/>
  <c r="F235" i="4"/>
  <c r="E235" i="4"/>
  <c r="E235" i="5" s="1"/>
  <c r="D235" i="4"/>
  <c r="D235" i="5" s="1"/>
  <c r="D235" i="6" s="1"/>
  <c r="D235" i="7" s="1"/>
  <c r="D235" i="8" s="1"/>
  <c r="D235" i="9" s="1"/>
  <c r="D235" i="10" s="1"/>
  <c r="D235" i="11" s="1"/>
  <c r="D235" i="12" s="1"/>
  <c r="D235" i="13" s="1"/>
  <c r="D235" i="14" s="1"/>
  <c r="C235" i="4"/>
  <c r="C235" i="5" s="1"/>
  <c r="C235" i="6" s="1"/>
  <c r="C235" i="7" s="1"/>
  <c r="C235" i="8" s="1"/>
  <c r="C235" i="9" s="1"/>
  <c r="C235" i="10" s="1"/>
  <c r="C235" i="11" s="1"/>
  <c r="C235" i="12" s="1"/>
  <c r="C235" i="13" s="1"/>
  <c r="C235" i="14" s="1"/>
  <c r="B235" i="4"/>
  <c r="B235" i="5" s="1"/>
  <c r="B235" i="6" s="1"/>
  <c r="B235" i="7" s="1"/>
  <c r="B235" i="8" s="1"/>
  <c r="G234" i="4"/>
  <c r="F234" i="4"/>
  <c r="F234" i="5" s="1"/>
  <c r="F234" i="6" s="1"/>
  <c r="F234" i="7" s="1"/>
  <c r="F234" i="8" s="1"/>
  <c r="F234" i="9" s="1"/>
  <c r="F234" i="10" s="1"/>
  <c r="F234" i="11" s="1"/>
  <c r="F234" i="12" s="1"/>
  <c r="F234" i="13" s="1"/>
  <c r="F234" i="14" s="1"/>
  <c r="AU233" i="4"/>
  <c r="AL233" i="4"/>
  <c r="AC233" i="4"/>
  <c r="T233" i="4"/>
  <c r="K233" i="4"/>
  <c r="R229" i="4"/>
  <c r="Q229" i="4"/>
  <c r="P229" i="4"/>
  <c r="O229" i="4"/>
  <c r="N229" i="4"/>
  <c r="N229" i="5" s="1"/>
  <c r="M229" i="4"/>
  <c r="L229" i="4"/>
  <c r="L232" i="4" s="1"/>
  <c r="F229" i="4"/>
  <c r="F229" i="5" s="1"/>
  <c r="F229" i="6" s="1"/>
  <c r="F229" i="7" s="1"/>
  <c r="F229" i="8" s="1"/>
  <c r="F229" i="9" s="1"/>
  <c r="F229" i="10" s="1"/>
  <c r="F229" i="11" s="1"/>
  <c r="F229" i="12" s="1"/>
  <c r="F229" i="13" s="1"/>
  <c r="F229" i="14" s="1"/>
  <c r="E229" i="4"/>
  <c r="E229" i="5" s="1"/>
  <c r="E229" i="6" s="1"/>
  <c r="E229" i="7" s="1"/>
  <c r="E229" i="8" s="1"/>
  <c r="E229" i="9" s="1"/>
  <c r="E229" i="10" s="1"/>
  <c r="E229" i="11" s="1"/>
  <c r="E229" i="12" s="1"/>
  <c r="E229" i="13" s="1"/>
  <c r="E229" i="14" s="1"/>
  <c r="D229" i="4"/>
  <c r="C229" i="4"/>
  <c r="C229" i="5" s="1"/>
  <c r="C229" i="6" s="1"/>
  <c r="C229" i="7" s="1"/>
  <c r="C229" i="8" s="1"/>
  <c r="C229" i="9" s="1"/>
  <c r="C229" i="10" s="1"/>
  <c r="C229" i="11" s="1"/>
  <c r="C229" i="12" s="1"/>
  <c r="C229" i="13" s="1"/>
  <c r="C229" i="14" s="1"/>
  <c r="B229" i="4"/>
  <c r="G228" i="4"/>
  <c r="F228" i="4"/>
  <c r="F228" i="5" s="1"/>
  <c r="F228" i="6" s="1"/>
  <c r="F228" i="7" s="1"/>
  <c r="F228" i="8" s="1"/>
  <c r="F228" i="9" s="1"/>
  <c r="F228" i="10" s="1"/>
  <c r="F228" i="11" s="1"/>
  <c r="AU227" i="4"/>
  <c r="AL227" i="4"/>
  <c r="AC227" i="4"/>
  <c r="T227" i="4"/>
  <c r="K227" i="4"/>
  <c r="L226" i="4"/>
  <c r="R223" i="4"/>
  <c r="Q223" i="4"/>
  <c r="Q226" i="4" s="1"/>
  <c r="P223" i="4"/>
  <c r="P226" i="4" s="1"/>
  <c r="O223" i="4"/>
  <c r="O226" i="4" s="1"/>
  <c r="N223" i="4"/>
  <c r="M223" i="4"/>
  <c r="M223" i="5" s="1"/>
  <c r="M223" i="6" s="1"/>
  <c r="M223" i="7" s="1"/>
  <c r="L223" i="4"/>
  <c r="L223" i="5" s="1"/>
  <c r="F223" i="4"/>
  <c r="F223" i="5" s="1"/>
  <c r="F223" i="6" s="1"/>
  <c r="F223" i="7" s="1"/>
  <c r="F223" i="8" s="1"/>
  <c r="F223" i="9" s="1"/>
  <c r="F223" i="10" s="1"/>
  <c r="F223" i="11" s="1"/>
  <c r="F223" i="12" s="1"/>
  <c r="F223" i="13" s="1"/>
  <c r="F223" i="14" s="1"/>
  <c r="E223" i="4"/>
  <c r="E223" i="5" s="1"/>
  <c r="E223" i="6" s="1"/>
  <c r="E223" i="7" s="1"/>
  <c r="E223" i="8" s="1"/>
  <c r="E223" i="9" s="1"/>
  <c r="E223" i="10" s="1"/>
  <c r="E223" i="11" s="1"/>
  <c r="E223" i="12" s="1"/>
  <c r="E223" i="13" s="1"/>
  <c r="E223" i="14" s="1"/>
  <c r="D223" i="4"/>
  <c r="D223" i="5" s="1"/>
  <c r="D223" i="6" s="1"/>
  <c r="D223" i="7" s="1"/>
  <c r="D223" i="8" s="1"/>
  <c r="D223" i="9" s="1"/>
  <c r="D223" i="10" s="1"/>
  <c r="D223" i="11" s="1"/>
  <c r="D223" i="12" s="1"/>
  <c r="D223" i="13" s="1"/>
  <c r="D223" i="14" s="1"/>
  <c r="C223" i="4"/>
  <c r="B223" i="4"/>
  <c r="B223" i="5" s="1"/>
  <c r="B223" i="6" s="1"/>
  <c r="B223" i="7" s="1"/>
  <c r="B223" i="8" s="1"/>
  <c r="B223" i="9" s="1"/>
  <c r="B223" i="10" s="1"/>
  <c r="B223" i="11" s="1"/>
  <c r="B223" i="12" s="1"/>
  <c r="B223" i="13" s="1"/>
  <c r="B223" i="14" s="1"/>
  <c r="G222" i="4"/>
  <c r="G222" i="5" s="1"/>
  <c r="G222" i="6" s="1"/>
  <c r="F222" i="4"/>
  <c r="F222" i="5" s="1"/>
  <c r="AU221" i="4"/>
  <c r="AL221" i="4"/>
  <c r="AC221" i="4"/>
  <c r="T221" i="4"/>
  <c r="K221" i="4"/>
  <c r="R217" i="4"/>
  <c r="R220" i="4" s="1"/>
  <c r="Q217" i="4"/>
  <c r="Q220" i="4" s="1"/>
  <c r="P217" i="4"/>
  <c r="O217" i="4"/>
  <c r="N217" i="4"/>
  <c r="N220" i="4" s="1"/>
  <c r="M217" i="4"/>
  <c r="L217" i="4"/>
  <c r="L217" i="5" s="1"/>
  <c r="F217" i="4"/>
  <c r="E217" i="4"/>
  <c r="E217" i="5" s="1"/>
  <c r="E217" i="6" s="1"/>
  <c r="E217" i="7" s="1"/>
  <c r="E217" i="8" s="1"/>
  <c r="E217" i="9" s="1"/>
  <c r="E217" i="10" s="1"/>
  <c r="E217" i="11" s="1"/>
  <c r="E217" i="12" s="1"/>
  <c r="E217" i="13" s="1"/>
  <c r="E217" i="14" s="1"/>
  <c r="D217" i="4"/>
  <c r="D217" i="5" s="1"/>
  <c r="D217" i="6" s="1"/>
  <c r="D217" i="7" s="1"/>
  <c r="D217" i="8" s="1"/>
  <c r="D217" i="9" s="1"/>
  <c r="D217" i="10" s="1"/>
  <c r="D217" i="11" s="1"/>
  <c r="D217" i="12" s="1"/>
  <c r="D217" i="13" s="1"/>
  <c r="D217" i="14" s="1"/>
  <c r="C217" i="4"/>
  <c r="C217" i="5" s="1"/>
  <c r="C217" i="6" s="1"/>
  <c r="B217" i="4"/>
  <c r="B217" i="5" s="1"/>
  <c r="G216" i="4"/>
  <c r="F216" i="4"/>
  <c r="F216" i="5" s="1"/>
  <c r="F216" i="6" s="1"/>
  <c r="AU215" i="4"/>
  <c r="AL215" i="4"/>
  <c r="AC215" i="4"/>
  <c r="T215" i="4"/>
  <c r="K215" i="4"/>
  <c r="R211" i="4"/>
  <c r="R214" i="4" s="1"/>
  <c r="Q211" i="4"/>
  <c r="P211" i="4"/>
  <c r="P214" i="4" s="1"/>
  <c r="O211" i="4"/>
  <c r="N211" i="4"/>
  <c r="M211" i="4"/>
  <c r="L211" i="4"/>
  <c r="L211" i="5" s="1"/>
  <c r="L211" i="6" s="1"/>
  <c r="L211" i="7" s="1"/>
  <c r="L214" i="7" s="1"/>
  <c r="F211" i="4"/>
  <c r="F211" i="5" s="1"/>
  <c r="E211" i="4"/>
  <c r="E211" i="5" s="1"/>
  <c r="E211" i="6" s="1"/>
  <c r="E211" i="7" s="1"/>
  <c r="E211" i="8" s="1"/>
  <c r="E211" i="9" s="1"/>
  <c r="E211" i="10" s="1"/>
  <c r="E211" i="11" s="1"/>
  <c r="E211" i="12" s="1"/>
  <c r="E211" i="13" s="1"/>
  <c r="E211" i="14" s="1"/>
  <c r="D211" i="4"/>
  <c r="D211" i="5" s="1"/>
  <c r="D211" i="6" s="1"/>
  <c r="D211" i="7" s="1"/>
  <c r="D211" i="8" s="1"/>
  <c r="D211" i="9" s="1"/>
  <c r="D211" i="10" s="1"/>
  <c r="D211" i="11" s="1"/>
  <c r="D211" i="12" s="1"/>
  <c r="D211" i="13" s="1"/>
  <c r="D211" i="14" s="1"/>
  <c r="C211" i="4"/>
  <c r="B211" i="4"/>
  <c r="G210" i="4"/>
  <c r="F210" i="4"/>
  <c r="AU209" i="4"/>
  <c r="AL209" i="4"/>
  <c r="AC209" i="4"/>
  <c r="T209" i="4"/>
  <c r="K209" i="4"/>
  <c r="R205" i="4"/>
  <c r="R208" i="4" s="1"/>
  <c r="Q205" i="4"/>
  <c r="Q208" i="4" s="1"/>
  <c r="P205" i="4"/>
  <c r="O205" i="4"/>
  <c r="O205" i="5" s="1"/>
  <c r="O208" i="5" s="1"/>
  <c r="N205" i="4"/>
  <c r="M205" i="4"/>
  <c r="L205" i="4"/>
  <c r="F205" i="4"/>
  <c r="E205" i="4"/>
  <c r="D205" i="4"/>
  <c r="D205" i="5" s="1"/>
  <c r="D205" i="6" s="1"/>
  <c r="D205" i="7" s="1"/>
  <c r="D205" i="8" s="1"/>
  <c r="D205" i="9" s="1"/>
  <c r="D205" i="10" s="1"/>
  <c r="D205" i="11" s="1"/>
  <c r="D205" i="12" s="1"/>
  <c r="D205" i="13" s="1"/>
  <c r="D205" i="14" s="1"/>
  <c r="C205" i="4"/>
  <c r="C205" i="5" s="1"/>
  <c r="C205" i="6" s="1"/>
  <c r="C205" i="7" s="1"/>
  <c r="C205" i="8" s="1"/>
  <c r="C205" i="9" s="1"/>
  <c r="C205" i="10" s="1"/>
  <c r="C205" i="11" s="1"/>
  <c r="C205" i="12" s="1"/>
  <c r="C205" i="13" s="1"/>
  <c r="C205" i="14" s="1"/>
  <c r="B205" i="4"/>
  <c r="G213" i="4" s="1"/>
  <c r="G204" i="4"/>
  <c r="F204" i="4"/>
  <c r="AU203" i="4"/>
  <c r="AL203" i="4"/>
  <c r="AC203" i="4"/>
  <c r="T203" i="4"/>
  <c r="K203" i="4"/>
  <c r="R199" i="4"/>
  <c r="R202" i="4" s="1"/>
  <c r="Q199" i="4"/>
  <c r="Q199" i="5" s="1"/>
  <c r="P199" i="4"/>
  <c r="P199" i="5" s="1"/>
  <c r="O199" i="4"/>
  <c r="O202" i="4" s="1"/>
  <c r="N199" i="4"/>
  <c r="M199" i="4"/>
  <c r="L199" i="4"/>
  <c r="L202" i="4" s="1"/>
  <c r="F199" i="4"/>
  <c r="F199" i="5" s="1"/>
  <c r="F199" i="6" s="1"/>
  <c r="F199" i="7" s="1"/>
  <c r="F199" i="8" s="1"/>
  <c r="F199" i="9" s="1"/>
  <c r="F199" i="10" s="1"/>
  <c r="F199" i="11" s="1"/>
  <c r="F199" i="12" s="1"/>
  <c r="F199" i="13" s="1"/>
  <c r="F199" i="14" s="1"/>
  <c r="E199" i="4"/>
  <c r="E199" i="5" s="1"/>
  <c r="E199" i="6" s="1"/>
  <c r="E199" i="7" s="1"/>
  <c r="E199" i="8" s="1"/>
  <c r="E199" i="9" s="1"/>
  <c r="E199" i="10" s="1"/>
  <c r="E199" i="11" s="1"/>
  <c r="E199" i="12" s="1"/>
  <c r="E199" i="13" s="1"/>
  <c r="E199" i="14" s="1"/>
  <c r="D199" i="4"/>
  <c r="D199" i="5" s="1"/>
  <c r="D199" i="6" s="1"/>
  <c r="D199" i="7" s="1"/>
  <c r="D199" i="8" s="1"/>
  <c r="D199" i="9" s="1"/>
  <c r="D199" i="10" s="1"/>
  <c r="D199" i="11" s="1"/>
  <c r="D199" i="12" s="1"/>
  <c r="D199" i="13" s="1"/>
  <c r="D199" i="14" s="1"/>
  <c r="C199" i="4"/>
  <c r="B199" i="4"/>
  <c r="B199" i="5" s="1"/>
  <c r="B199" i="6" s="1"/>
  <c r="G198" i="4"/>
  <c r="G198" i="5" s="1"/>
  <c r="F198" i="4"/>
  <c r="F198" i="5" s="1"/>
  <c r="F198" i="6" s="1"/>
  <c r="F198" i="7" s="1"/>
  <c r="F198" i="8" s="1"/>
  <c r="F198" i="9" s="1"/>
  <c r="F198" i="10" s="1"/>
  <c r="F198" i="11" s="1"/>
  <c r="F198" i="12" s="1"/>
  <c r="F198" i="13" s="1"/>
  <c r="F198" i="14" s="1"/>
  <c r="AU197" i="4"/>
  <c r="AL197" i="4"/>
  <c r="AC197" i="4"/>
  <c r="T197" i="4"/>
  <c r="K197" i="4"/>
  <c r="R193" i="4"/>
  <c r="R196" i="4" s="1"/>
  <c r="Q193" i="4"/>
  <c r="P193" i="4"/>
  <c r="O193" i="4"/>
  <c r="N193" i="4"/>
  <c r="N196" i="4" s="1"/>
  <c r="M193" i="4"/>
  <c r="M196" i="4" s="1"/>
  <c r="L193" i="4"/>
  <c r="L193" i="5" s="1"/>
  <c r="F193" i="4"/>
  <c r="F193" i="5" s="1"/>
  <c r="F193" i="6" s="1"/>
  <c r="F193" i="7" s="1"/>
  <c r="F193" i="8" s="1"/>
  <c r="F193" i="9" s="1"/>
  <c r="F193" i="10" s="1"/>
  <c r="F193" i="11" s="1"/>
  <c r="F193" i="12" s="1"/>
  <c r="F193" i="13" s="1"/>
  <c r="F193" i="14" s="1"/>
  <c r="E193" i="4"/>
  <c r="D193" i="4"/>
  <c r="D193" i="5" s="1"/>
  <c r="D193" i="6" s="1"/>
  <c r="D193" i="7" s="1"/>
  <c r="D193" i="8" s="1"/>
  <c r="D193" i="9" s="1"/>
  <c r="D193" i="10" s="1"/>
  <c r="D193" i="11" s="1"/>
  <c r="D193" i="12" s="1"/>
  <c r="D193" i="13" s="1"/>
  <c r="D193" i="14" s="1"/>
  <c r="C193" i="4"/>
  <c r="C193" i="5" s="1"/>
  <c r="C193" i="6" s="1"/>
  <c r="C193" i="7" s="1"/>
  <c r="C193" i="8" s="1"/>
  <c r="C193" i="9" s="1"/>
  <c r="C193" i="10" s="1"/>
  <c r="C193" i="11" s="1"/>
  <c r="C193" i="12" s="1"/>
  <c r="C193" i="13" s="1"/>
  <c r="C193" i="14" s="1"/>
  <c r="B193" i="4"/>
  <c r="BB198" i="4" s="1"/>
  <c r="G192" i="4"/>
  <c r="F192" i="4"/>
  <c r="AU191" i="4"/>
  <c r="AL191" i="4"/>
  <c r="AC191" i="4"/>
  <c r="T191" i="4"/>
  <c r="K191" i="4"/>
  <c r="Q190" i="4"/>
  <c r="R187" i="4"/>
  <c r="R190" i="4" s="1"/>
  <c r="Q187" i="4"/>
  <c r="Q187" i="5" s="1"/>
  <c r="P187" i="4"/>
  <c r="P190" i="4" s="1"/>
  <c r="O187" i="4"/>
  <c r="O190" i="4" s="1"/>
  <c r="N187" i="4"/>
  <c r="N187" i="5" s="1"/>
  <c r="N190" i="5" s="1"/>
  <c r="M187" i="4"/>
  <c r="L187" i="4"/>
  <c r="L190" i="4" s="1"/>
  <c r="F187" i="4"/>
  <c r="E187" i="4"/>
  <c r="D187" i="4"/>
  <c r="D187" i="5" s="1"/>
  <c r="D187" i="6" s="1"/>
  <c r="D187" i="7" s="1"/>
  <c r="D187" i="8" s="1"/>
  <c r="D187" i="9" s="1"/>
  <c r="D187" i="10" s="1"/>
  <c r="D187" i="11" s="1"/>
  <c r="D187" i="12" s="1"/>
  <c r="D187" i="13" s="1"/>
  <c r="D187" i="14" s="1"/>
  <c r="C187" i="4"/>
  <c r="C187" i="5" s="1"/>
  <c r="C187" i="6" s="1"/>
  <c r="C187" i="7" s="1"/>
  <c r="C187" i="8" s="1"/>
  <c r="C187" i="9" s="1"/>
  <c r="C187" i="10" s="1"/>
  <c r="C187" i="11" s="1"/>
  <c r="C187" i="12" s="1"/>
  <c r="C187" i="13" s="1"/>
  <c r="C187" i="14" s="1"/>
  <c r="B187" i="4"/>
  <c r="G186" i="4"/>
  <c r="G186" i="5" s="1"/>
  <c r="F186" i="4"/>
  <c r="F186" i="5" s="1"/>
  <c r="F186" i="6" s="1"/>
  <c r="F186" i="7" s="1"/>
  <c r="F186" i="8" s="1"/>
  <c r="F186" i="9" s="1"/>
  <c r="F186" i="10" s="1"/>
  <c r="AU185" i="4"/>
  <c r="AL185" i="4"/>
  <c r="AC185" i="4"/>
  <c r="T185" i="4"/>
  <c r="K185" i="4"/>
  <c r="R181" i="4"/>
  <c r="Q181" i="4"/>
  <c r="P181" i="4"/>
  <c r="O181" i="4"/>
  <c r="O184" i="4" s="1"/>
  <c r="N181" i="4"/>
  <c r="M181" i="4"/>
  <c r="M184" i="4" s="1"/>
  <c r="L181" i="4"/>
  <c r="F181" i="4"/>
  <c r="E181" i="4"/>
  <c r="E181" i="5" s="1"/>
  <c r="E181" i="6" s="1"/>
  <c r="E181" i="7" s="1"/>
  <c r="E181" i="8" s="1"/>
  <c r="E181" i="9" s="1"/>
  <c r="E181" i="10" s="1"/>
  <c r="E181" i="11" s="1"/>
  <c r="E181" i="12" s="1"/>
  <c r="E181" i="13" s="1"/>
  <c r="E181" i="14" s="1"/>
  <c r="D181" i="4"/>
  <c r="D181" i="5" s="1"/>
  <c r="D181" i="6" s="1"/>
  <c r="D181" i="7" s="1"/>
  <c r="D181" i="8" s="1"/>
  <c r="D181" i="9" s="1"/>
  <c r="D181" i="10" s="1"/>
  <c r="D181" i="11" s="1"/>
  <c r="D181" i="12" s="1"/>
  <c r="D181" i="13" s="1"/>
  <c r="D181" i="14" s="1"/>
  <c r="C181" i="4"/>
  <c r="C181" i="5" s="1"/>
  <c r="C181" i="6" s="1"/>
  <c r="C181" i="7" s="1"/>
  <c r="C181" i="8" s="1"/>
  <c r="C181" i="9" s="1"/>
  <c r="C181" i="10" s="1"/>
  <c r="C181" i="11" s="1"/>
  <c r="C181" i="12" s="1"/>
  <c r="C181" i="13" s="1"/>
  <c r="C181" i="14" s="1"/>
  <c r="B181" i="4"/>
  <c r="B181" i="5" s="1"/>
  <c r="B181" i="6" s="1"/>
  <c r="B181" i="7" s="1"/>
  <c r="B181" i="8" s="1"/>
  <c r="B181" i="9" s="1"/>
  <c r="B181" i="10" s="1"/>
  <c r="B181" i="11" s="1"/>
  <c r="G180" i="4"/>
  <c r="F180" i="4"/>
  <c r="AU179" i="4"/>
  <c r="AL179" i="4"/>
  <c r="AC179" i="4"/>
  <c r="T179" i="4"/>
  <c r="K179" i="4"/>
  <c r="R175" i="4"/>
  <c r="R178" i="4" s="1"/>
  <c r="Q175" i="4"/>
  <c r="Q178" i="4" s="1"/>
  <c r="P175" i="4"/>
  <c r="P178" i="4" s="1"/>
  <c r="O175" i="4"/>
  <c r="O178" i="4" s="1"/>
  <c r="N175" i="4"/>
  <c r="N175" i="5" s="1"/>
  <c r="M175" i="4"/>
  <c r="M175" i="5" s="1"/>
  <c r="L175" i="4"/>
  <c r="F175" i="4"/>
  <c r="E175" i="4"/>
  <c r="D175" i="4"/>
  <c r="C175" i="4"/>
  <c r="C175" i="5" s="1"/>
  <c r="C175" i="6" s="1"/>
  <c r="C175" i="7" s="1"/>
  <c r="C175" i="8" s="1"/>
  <c r="C175" i="9" s="1"/>
  <c r="C175" i="10" s="1"/>
  <c r="C175" i="11" s="1"/>
  <c r="C175" i="12" s="1"/>
  <c r="C175" i="13" s="1"/>
  <c r="C175" i="14" s="1"/>
  <c r="B175" i="4"/>
  <c r="B175" i="5" s="1"/>
  <c r="B175" i="6" s="1"/>
  <c r="G174" i="4"/>
  <c r="G174" i="5" s="1"/>
  <c r="G174" i="6" s="1"/>
  <c r="G174" i="7" s="1"/>
  <c r="G174" i="8" s="1"/>
  <c r="G174" i="9" s="1"/>
  <c r="F174" i="4"/>
  <c r="AU173" i="4"/>
  <c r="AL173" i="4"/>
  <c r="AC173" i="4"/>
  <c r="T173" i="4"/>
  <c r="K173" i="4"/>
  <c r="R169" i="4"/>
  <c r="R172" i="4" s="1"/>
  <c r="Q169" i="4"/>
  <c r="P169" i="4"/>
  <c r="P172" i="4" s="1"/>
  <c r="O169" i="4"/>
  <c r="O172" i="4" s="1"/>
  <c r="N169" i="4"/>
  <c r="N169" i="5" s="1"/>
  <c r="N169" i="6" s="1"/>
  <c r="N172" i="6" s="1"/>
  <c r="M169" i="4"/>
  <c r="M172" i="4" s="1"/>
  <c r="L169" i="4"/>
  <c r="F169" i="4"/>
  <c r="F169" i="5" s="1"/>
  <c r="F169" i="6" s="1"/>
  <c r="F169" i="7" s="1"/>
  <c r="F169" i="8" s="1"/>
  <c r="F169" i="9" s="1"/>
  <c r="F169" i="10" s="1"/>
  <c r="F169" i="11" s="1"/>
  <c r="F169" i="12" s="1"/>
  <c r="F169" i="13" s="1"/>
  <c r="F169" i="14" s="1"/>
  <c r="E169" i="4"/>
  <c r="E169" i="5" s="1"/>
  <c r="E169" i="6" s="1"/>
  <c r="E169" i="7" s="1"/>
  <c r="E169" i="8" s="1"/>
  <c r="E169" i="9" s="1"/>
  <c r="E169" i="10" s="1"/>
  <c r="E169" i="11" s="1"/>
  <c r="E169" i="12" s="1"/>
  <c r="E169" i="13" s="1"/>
  <c r="E169" i="14" s="1"/>
  <c r="D169" i="4"/>
  <c r="D169" i="5" s="1"/>
  <c r="D169" i="6" s="1"/>
  <c r="D169" i="7" s="1"/>
  <c r="D169" i="8" s="1"/>
  <c r="D169" i="9" s="1"/>
  <c r="D169" i="10" s="1"/>
  <c r="D169" i="11" s="1"/>
  <c r="D169" i="12" s="1"/>
  <c r="D169" i="13" s="1"/>
  <c r="D169" i="14" s="1"/>
  <c r="C169" i="4"/>
  <c r="C169" i="5" s="1"/>
  <c r="C169" i="6" s="1"/>
  <c r="C169" i="7" s="1"/>
  <c r="C169" i="8" s="1"/>
  <c r="C169" i="9" s="1"/>
  <c r="C169" i="10" s="1"/>
  <c r="C169" i="11" s="1"/>
  <c r="C169" i="12" s="1"/>
  <c r="C169" i="13" s="1"/>
  <c r="C169" i="14" s="1"/>
  <c r="B169" i="4"/>
  <c r="G168" i="4"/>
  <c r="F168" i="4"/>
  <c r="AU167" i="4"/>
  <c r="AL167" i="4"/>
  <c r="AC167" i="4"/>
  <c r="T167" i="4"/>
  <c r="K167" i="4"/>
  <c r="R163" i="4"/>
  <c r="Q163" i="4"/>
  <c r="Q166" i="4" s="1"/>
  <c r="P163" i="4"/>
  <c r="P166" i="4" s="1"/>
  <c r="O163" i="4"/>
  <c r="N163" i="4"/>
  <c r="N166" i="4" s="1"/>
  <c r="M163" i="4"/>
  <c r="M163" i="5" s="1"/>
  <c r="L163" i="4"/>
  <c r="F163" i="4"/>
  <c r="F163" i="5" s="1"/>
  <c r="F163" i="6" s="1"/>
  <c r="F163" i="7" s="1"/>
  <c r="F163" i="8" s="1"/>
  <c r="F163" i="9" s="1"/>
  <c r="F163" i="10" s="1"/>
  <c r="F163" i="11" s="1"/>
  <c r="F163" i="12" s="1"/>
  <c r="F163" i="13" s="1"/>
  <c r="F163" i="14" s="1"/>
  <c r="E163" i="4"/>
  <c r="E163" i="5" s="1"/>
  <c r="E163" i="6" s="1"/>
  <c r="E163" i="7" s="1"/>
  <c r="E163" i="8" s="1"/>
  <c r="E163" i="9" s="1"/>
  <c r="E163" i="10" s="1"/>
  <c r="E163" i="11" s="1"/>
  <c r="E163" i="12" s="1"/>
  <c r="E163" i="13" s="1"/>
  <c r="E163" i="14" s="1"/>
  <c r="D163" i="4"/>
  <c r="D163" i="5" s="1"/>
  <c r="D163" i="6" s="1"/>
  <c r="D163" i="7" s="1"/>
  <c r="D163" i="8" s="1"/>
  <c r="D163" i="9" s="1"/>
  <c r="D163" i="10" s="1"/>
  <c r="D163" i="11" s="1"/>
  <c r="D163" i="12" s="1"/>
  <c r="D163" i="13" s="1"/>
  <c r="D163" i="14" s="1"/>
  <c r="C163" i="4"/>
  <c r="C163" i="5" s="1"/>
  <c r="C163" i="6" s="1"/>
  <c r="C163" i="7" s="1"/>
  <c r="C163" i="8" s="1"/>
  <c r="C163" i="9" s="1"/>
  <c r="C163" i="10" s="1"/>
  <c r="C163" i="11" s="1"/>
  <c r="C163" i="12" s="1"/>
  <c r="C163" i="13" s="1"/>
  <c r="C163" i="14" s="1"/>
  <c r="B163" i="4"/>
  <c r="G162" i="4"/>
  <c r="F162" i="4"/>
  <c r="F162" i="5" s="1"/>
  <c r="AU161" i="4"/>
  <c r="AL161" i="4"/>
  <c r="AC161" i="4"/>
  <c r="T161" i="4"/>
  <c r="K161" i="4"/>
  <c r="R157" i="4"/>
  <c r="Q157" i="4"/>
  <c r="Q160" i="4" s="1"/>
  <c r="P157" i="4"/>
  <c r="P160" i="4" s="1"/>
  <c r="O157" i="4"/>
  <c r="N157" i="4"/>
  <c r="M157" i="4"/>
  <c r="M160" i="4" s="1"/>
  <c r="L157" i="4"/>
  <c r="L157" i="5" s="1"/>
  <c r="L157" i="6" s="1"/>
  <c r="F157" i="4"/>
  <c r="F157" i="5" s="1"/>
  <c r="F157" i="6" s="1"/>
  <c r="F157" i="7" s="1"/>
  <c r="F157" i="8" s="1"/>
  <c r="F157" i="9" s="1"/>
  <c r="F157" i="10" s="1"/>
  <c r="F157" i="11" s="1"/>
  <c r="F157" i="12" s="1"/>
  <c r="F157" i="13" s="1"/>
  <c r="F157" i="14" s="1"/>
  <c r="E157" i="4"/>
  <c r="E157" i="5" s="1"/>
  <c r="E157" i="6" s="1"/>
  <c r="E157" i="7" s="1"/>
  <c r="E157" i="8" s="1"/>
  <c r="E157" i="9" s="1"/>
  <c r="E157" i="10" s="1"/>
  <c r="E157" i="11" s="1"/>
  <c r="E157" i="12" s="1"/>
  <c r="E157" i="13" s="1"/>
  <c r="E157" i="14" s="1"/>
  <c r="D157" i="4"/>
  <c r="C157" i="4"/>
  <c r="C157" i="5" s="1"/>
  <c r="C157" i="6" s="1"/>
  <c r="C157" i="7" s="1"/>
  <c r="C157" i="8" s="1"/>
  <c r="C157" i="9" s="1"/>
  <c r="C157" i="10" s="1"/>
  <c r="C157" i="11" s="1"/>
  <c r="C157" i="12" s="1"/>
  <c r="C157" i="13" s="1"/>
  <c r="C157" i="14" s="1"/>
  <c r="B157" i="4"/>
  <c r="B157" i="5" s="1"/>
  <c r="G156" i="4"/>
  <c r="G156" i="5" s="1"/>
  <c r="F156" i="4"/>
  <c r="AU155" i="4"/>
  <c r="AL155" i="4"/>
  <c r="AC155" i="4"/>
  <c r="T155" i="4"/>
  <c r="K155" i="4"/>
  <c r="R151" i="4"/>
  <c r="Q151" i="4"/>
  <c r="P151" i="4"/>
  <c r="P154" i="4" s="1"/>
  <c r="O151" i="4"/>
  <c r="N151" i="4"/>
  <c r="M151" i="4"/>
  <c r="M154" i="4" s="1"/>
  <c r="L151" i="4"/>
  <c r="L154" i="4" s="1"/>
  <c r="F151" i="4"/>
  <c r="E151" i="4"/>
  <c r="E151" i="5" s="1"/>
  <c r="E151" i="6" s="1"/>
  <c r="E151" i="7" s="1"/>
  <c r="E151" i="8" s="1"/>
  <c r="E151" i="9" s="1"/>
  <c r="E151" i="10" s="1"/>
  <c r="E151" i="11" s="1"/>
  <c r="E151" i="12" s="1"/>
  <c r="E151" i="13" s="1"/>
  <c r="E151" i="14" s="1"/>
  <c r="D151" i="4"/>
  <c r="D151" i="5" s="1"/>
  <c r="D151" i="6" s="1"/>
  <c r="D151" i="7" s="1"/>
  <c r="D151" i="8" s="1"/>
  <c r="D151" i="9" s="1"/>
  <c r="D151" i="10" s="1"/>
  <c r="D151" i="11" s="1"/>
  <c r="D151" i="12" s="1"/>
  <c r="D151" i="13" s="1"/>
  <c r="D151" i="14" s="1"/>
  <c r="C151" i="4"/>
  <c r="C151" i="5" s="1"/>
  <c r="B151" i="4"/>
  <c r="B151" i="5" s="1"/>
  <c r="B151" i="6" s="1"/>
  <c r="G150" i="4"/>
  <c r="G150" i="5" s="1"/>
  <c r="G150" i="6" s="1"/>
  <c r="G150" i="7" s="1"/>
  <c r="G150" i="8" s="1"/>
  <c r="G150" i="9" s="1"/>
  <c r="F150" i="4"/>
  <c r="F150" i="5" s="1"/>
  <c r="AU149" i="4"/>
  <c r="AL149" i="4"/>
  <c r="AC149" i="4"/>
  <c r="T149" i="4"/>
  <c r="K149" i="4"/>
  <c r="R145" i="4"/>
  <c r="Q145" i="4"/>
  <c r="Q148" i="4" s="1"/>
  <c r="P145" i="4"/>
  <c r="P148" i="4" s="1"/>
  <c r="O145" i="4"/>
  <c r="N145" i="4"/>
  <c r="M145" i="4"/>
  <c r="M148" i="4" s="1"/>
  <c r="L145" i="4"/>
  <c r="F145" i="4"/>
  <c r="E145" i="4"/>
  <c r="E145" i="5" s="1"/>
  <c r="E145" i="6" s="1"/>
  <c r="E145" i="7" s="1"/>
  <c r="E145" i="8" s="1"/>
  <c r="E145" i="9" s="1"/>
  <c r="E145" i="10" s="1"/>
  <c r="E145" i="11" s="1"/>
  <c r="E145" i="12" s="1"/>
  <c r="E145" i="13" s="1"/>
  <c r="E145" i="14" s="1"/>
  <c r="D145" i="4"/>
  <c r="D145" i="5" s="1"/>
  <c r="D145" i="6" s="1"/>
  <c r="D145" i="7" s="1"/>
  <c r="D145" i="8" s="1"/>
  <c r="D145" i="9" s="1"/>
  <c r="D145" i="10" s="1"/>
  <c r="D145" i="11" s="1"/>
  <c r="D145" i="12" s="1"/>
  <c r="D145" i="13" s="1"/>
  <c r="D145" i="14" s="1"/>
  <c r="C145" i="4"/>
  <c r="C145" i="5" s="1"/>
  <c r="C145" i="6" s="1"/>
  <c r="C145" i="7" s="1"/>
  <c r="C145" i="8" s="1"/>
  <c r="C145" i="9" s="1"/>
  <c r="C145" i="10" s="1"/>
  <c r="C145" i="11" s="1"/>
  <c r="C145" i="12" s="1"/>
  <c r="C145" i="13" s="1"/>
  <c r="C145" i="14" s="1"/>
  <c r="B145" i="4"/>
  <c r="G144" i="4"/>
  <c r="G144" i="5" s="1"/>
  <c r="F144" i="4"/>
  <c r="AU143" i="4"/>
  <c r="AL143" i="4"/>
  <c r="AC143" i="4"/>
  <c r="T143" i="4"/>
  <c r="K143" i="4"/>
  <c r="R139" i="4"/>
  <c r="Q139" i="4"/>
  <c r="Q142" i="4" s="1"/>
  <c r="P139" i="4"/>
  <c r="P142" i="4" s="1"/>
  <c r="O139" i="4"/>
  <c r="O142" i="4" s="1"/>
  <c r="N139" i="4"/>
  <c r="N142" i="4" s="1"/>
  <c r="M139" i="4"/>
  <c r="M139" i="5" s="1"/>
  <c r="L139" i="4"/>
  <c r="L139" i="5" s="1"/>
  <c r="L142" i="5" s="1"/>
  <c r="F139" i="4"/>
  <c r="F139" i="5" s="1"/>
  <c r="F139" i="6" s="1"/>
  <c r="F139" i="7" s="1"/>
  <c r="F139" i="8" s="1"/>
  <c r="F139" i="9" s="1"/>
  <c r="F139" i="10" s="1"/>
  <c r="F139" i="11" s="1"/>
  <c r="F139" i="12" s="1"/>
  <c r="F139" i="13" s="1"/>
  <c r="F139" i="14" s="1"/>
  <c r="E139" i="4"/>
  <c r="E139" i="5" s="1"/>
  <c r="E139" i="6" s="1"/>
  <c r="E139" i="7" s="1"/>
  <c r="E139" i="8" s="1"/>
  <c r="E139" i="9" s="1"/>
  <c r="E139" i="10" s="1"/>
  <c r="E139" i="11" s="1"/>
  <c r="E139" i="12" s="1"/>
  <c r="E139" i="13" s="1"/>
  <c r="E139" i="14" s="1"/>
  <c r="D139" i="4"/>
  <c r="D139" i="5" s="1"/>
  <c r="D139" i="6" s="1"/>
  <c r="D139" i="7" s="1"/>
  <c r="D139" i="8" s="1"/>
  <c r="D139" i="9" s="1"/>
  <c r="D139" i="10" s="1"/>
  <c r="D139" i="11" s="1"/>
  <c r="D139" i="12" s="1"/>
  <c r="D139" i="13" s="1"/>
  <c r="D139" i="14" s="1"/>
  <c r="C139" i="4"/>
  <c r="C139" i="5" s="1"/>
  <c r="C139" i="6" s="1"/>
  <c r="C139" i="7" s="1"/>
  <c r="C139" i="8" s="1"/>
  <c r="C139" i="9" s="1"/>
  <c r="C139" i="10" s="1"/>
  <c r="C139" i="11" s="1"/>
  <c r="C139" i="12" s="1"/>
  <c r="C139" i="13" s="1"/>
  <c r="C139" i="14" s="1"/>
  <c r="B139" i="4"/>
  <c r="G138" i="4"/>
  <c r="G138" i="5" s="1"/>
  <c r="G138" i="6" s="1"/>
  <c r="F138" i="4"/>
  <c r="F138" i="5" s="1"/>
  <c r="AU137" i="4"/>
  <c r="AL137" i="4"/>
  <c r="AC137" i="4"/>
  <c r="T137" i="4"/>
  <c r="K137" i="4"/>
  <c r="R133" i="4"/>
  <c r="R136" i="4" s="1"/>
  <c r="Q133" i="4"/>
  <c r="Q136" i="4" s="1"/>
  <c r="P133" i="4"/>
  <c r="O133" i="4"/>
  <c r="O136" i="4" s="1"/>
  <c r="N133" i="4"/>
  <c r="M133" i="4"/>
  <c r="M133" i="5" s="1"/>
  <c r="L133" i="4"/>
  <c r="L136" i="4" s="1"/>
  <c r="F133" i="4"/>
  <c r="F133" i="5" s="1"/>
  <c r="F133" i="6" s="1"/>
  <c r="F133" i="7" s="1"/>
  <c r="F133" i="8" s="1"/>
  <c r="F133" i="9" s="1"/>
  <c r="F133" i="10" s="1"/>
  <c r="F133" i="11" s="1"/>
  <c r="F133" i="12" s="1"/>
  <c r="F133" i="13" s="1"/>
  <c r="F133" i="14" s="1"/>
  <c r="E133" i="4"/>
  <c r="E133" i="5" s="1"/>
  <c r="E133" i="6" s="1"/>
  <c r="E133" i="7" s="1"/>
  <c r="E133" i="8" s="1"/>
  <c r="E133" i="9" s="1"/>
  <c r="E133" i="10" s="1"/>
  <c r="E133" i="11" s="1"/>
  <c r="E133" i="12" s="1"/>
  <c r="E133" i="13" s="1"/>
  <c r="E133" i="14" s="1"/>
  <c r="D133" i="4"/>
  <c r="D133" i="5" s="1"/>
  <c r="D133" i="6" s="1"/>
  <c r="D133" i="7" s="1"/>
  <c r="D133" i="8" s="1"/>
  <c r="D133" i="9" s="1"/>
  <c r="D133" i="10" s="1"/>
  <c r="D133" i="11" s="1"/>
  <c r="D133" i="12" s="1"/>
  <c r="D133" i="13" s="1"/>
  <c r="D133" i="14" s="1"/>
  <c r="C133" i="4"/>
  <c r="C133" i="5" s="1"/>
  <c r="C133" i="6" s="1"/>
  <c r="C133" i="7" s="1"/>
  <c r="C133" i="8" s="1"/>
  <c r="C133" i="9" s="1"/>
  <c r="C133" i="10" s="1"/>
  <c r="C133" i="11" s="1"/>
  <c r="C133" i="12" s="1"/>
  <c r="C133" i="13" s="1"/>
  <c r="C133" i="14" s="1"/>
  <c r="B133" i="4"/>
  <c r="B133" i="5" s="1"/>
  <c r="G132" i="4"/>
  <c r="F132" i="4"/>
  <c r="AU131" i="4"/>
  <c r="AL131" i="4"/>
  <c r="AC131" i="4"/>
  <c r="T131" i="4"/>
  <c r="K131" i="4"/>
  <c r="R127" i="4"/>
  <c r="Q127" i="4"/>
  <c r="P127" i="4"/>
  <c r="P130" i="4" s="1"/>
  <c r="O127" i="4"/>
  <c r="N127" i="4"/>
  <c r="M127" i="4"/>
  <c r="L127" i="4"/>
  <c r="L130" i="4" s="1"/>
  <c r="F127" i="4"/>
  <c r="F127" i="5" s="1"/>
  <c r="F127" i="6" s="1"/>
  <c r="F127" i="7" s="1"/>
  <c r="F127" i="8" s="1"/>
  <c r="F127" i="9" s="1"/>
  <c r="F127" i="10" s="1"/>
  <c r="F127" i="11" s="1"/>
  <c r="F127" i="12" s="1"/>
  <c r="F127" i="13" s="1"/>
  <c r="F127" i="14" s="1"/>
  <c r="E127" i="4"/>
  <c r="D127" i="4"/>
  <c r="C127" i="4"/>
  <c r="B127" i="4"/>
  <c r="B127" i="5" s="1"/>
  <c r="B127" i="6" s="1"/>
  <c r="B127" i="7" s="1"/>
  <c r="B127" i="8" s="1"/>
  <c r="G126" i="4"/>
  <c r="G126" i="5" s="1"/>
  <c r="G126" i="6" s="1"/>
  <c r="F126" i="4"/>
  <c r="AU125" i="4"/>
  <c r="AL125" i="4"/>
  <c r="AC125" i="4"/>
  <c r="T125" i="4"/>
  <c r="K125" i="4"/>
  <c r="R121" i="4"/>
  <c r="R121" i="5" s="1"/>
  <c r="Q121" i="4"/>
  <c r="P121" i="4"/>
  <c r="P124" i="4" s="1"/>
  <c r="O121" i="4"/>
  <c r="O124" i="4" s="1"/>
  <c r="N121" i="4"/>
  <c r="N121" i="5" s="1"/>
  <c r="N121" i="6" s="1"/>
  <c r="M121" i="4"/>
  <c r="L121" i="4"/>
  <c r="F121" i="4"/>
  <c r="E121" i="4"/>
  <c r="E121" i="5" s="1"/>
  <c r="E121" i="6" s="1"/>
  <c r="E121" i="7" s="1"/>
  <c r="E121" i="8" s="1"/>
  <c r="E121" i="9" s="1"/>
  <c r="E121" i="10" s="1"/>
  <c r="E121" i="11" s="1"/>
  <c r="E121" i="12" s="1"/>
  <c r="E121" i="13" s="1"/>
  <c r="E121" i="14" s="1"/>
  <c r="D121" i="4"/>
  <c r="D121" i="5" s="1"/>
  <c r="D121" i="6" s="1"/>
  <c r="D121" i="7" s="1"/>
  <c r="D121" i="8" s="1"/>
  <c r="D121" i="9" s="1"/>
  <c r="D121" i="10" s="1"/>
  <c r="D121" i="11" s="1"/>
  <c r="D121" i="12" s="1"/>
  <c r="D121" i="13" s="1"/>
  <c r="D121" i="14" s="1"/>
  <c r="C121" i="4"/>
  <c r="B121" i="4"/>
  <c r="BB126" i="4" s="1"/>
  <c r="G120" i="4"/>
  <c r="G120" i="5" s="1"/>
  <c r="G120" i="6" s="1"/>
  <c r="G120" i="7" s="1"/>
  <c r="F120" i="4"/>
  <c r="F120" i="5" s="1"/>
  <c r="F120" i="6" s="1"/>
  <c r="AU119" i="4"/>
  <c r="AL119" i="4"/>
  <c r="AC119" i="4"/>
  <c r="T119" i="4"/>
  <c r="K119" i="4"/>
  <c r="L118" i="4"/>
  <c r="R115" i="4"/>
  <c r="Q115" i="4"/>
  <c r="P115" i="4"/>
  <c r="P118" i="4" s="1"/>
  <c r="O115" i="4"/>
  <c r="O118" i="4" s="1"/>
  <c r="N115" i="4"/>
  <c r="N118" i="4" s="1"/>
  <c r="M115" i="4"/>
  <c r="M115" i="5" s="1"/>
  <c r="L115" i="4"/>
  <c r="F115" i="4"/>
  <c r="F115" i="5" s="1"/>
  <c r="F115" i="6" s="1"/>
  <c r="F115" i="7" s="1"/>
  <c r="F115" i="8" s="1"/>
  <c r="F115" i="9" s="1"/>
  <c r="F115" i="10" s="1"/>
  <c r="F115" i="11" s="1"/>
  <c r="F115" i="12" s="1"/>
  <c r="F115" i="13" s="1"/>
  <c r="F115" i="14" s="1"/>
  <c r="E115" i="4"/>
  <c r="E115" i="5" s="1"/>
  <c r="E115" i="6" s="1"/>
  <c r="E115" i="7" s="1"/>
  <c r="E115" i="8" s="1"/>
  <c r="E115" i="9" s="1"/>
  <c r="E115" i="10" s="1"/>
  <c r="E115" i="11" s="1"/>
  <c r="E115" i="12" s="1"/>
  <c r="E115" i="13" s="1"/>
  <c r="E115" i="14" s="1"/>
  <c r="D115" i="4"/>
  <c r="D115" i="5" s="1"/>
  <c r="D115" i="6" s="1"/>
  <c r="D115" i="7" s="1"/>
  <c r="D115" i="8" s="1"/>
  <c r="D115" i="9" s="1"/>
  <c r="D115" i="10" s="1"/>
  <c r="D115" i="11" s="1"/>
  <c r="D115" i="12" s="1"/>
  <c r="D115" i="13" s="1"/>
  <c r="D115" i="14" s="1"/>
  <c r="C115" i="4"/>
  <c r="B115" i="4"/>
  <c r="G114" i="4"/>
  <c r="G114" i="5" s="1"/>
  <c r="G114" i="6" s="1"/>
  <c r="G114" i="7" s="1"/>
  <c r="G114" i="8" s="1"/>
  <c r="F114" i="4"/>
  <c r="F114" i="5" s="1"/>
  <c r="AU113" i="4"/>
  <c r="AL113" i="4"/>
  <c r="AC113" i="4"/>
  <c r="T113" i="4"/>
  <c r="K113" i="4"/>
  <c r="R109" i="4"/>
  <c r="R112" i="4" s="1"/>
  <c r="Q109" i="4"/>
  <c r="P109" i="4"/>
  <c r="P112" i="4" s="1"/>
  <c r="O109" i="4"/>
  <c r="O112" i="4" s="1"/>
  <c r="N109" i="4"/>
  <c r="N112" i="4" s="1"/>
  <c r="M109" i="4"/>
  <c r="M109" i="5" s="1"/>
  <c r="M112" i="5" s="1"/>
  <c r="L109" i="4"/>
  <c r="L112" i="4" s="1"/>
  <c r="F109" i="4"/>
  <c r="E109" i="4"/>
  <c r="D109" i="4"/>
  <c r="D109" i="5" s="1"/>
  <c r="C109" i="4"/>
  <c r="C109" i="5" s="1"/>
  <c r="C109" i="6" s="1"/>
  <c r="C109" i="7" s="1"/>
  <c r="C109" i="8" s="1"/>
  <c r="C109" i="9" s="1"/>
  <c r="C109" i="10" s="1"/>
  <c r="C109" i="11" s="1"/>
  <c r="C109" i="12" s="1"/>
  <c r="C109" i="13" s="1"/>
  <c r="C109" i="14" s="1"/>
  <c r="B109" i="4"/>
  <c r="B109" i="5" s="1"/>
  <c r="B109" i="6" s="1"/>
  <c r="BB108" i="4"/>
  <c r="G108" i="4"/>
  <c r="G108" i="5" s="1"/>
  <c r="H108" i="5" s="1"/>
  <c r="F108" i="4"/>
  <c r="AU107" i="4"/>
  <c r="AL107" i="4"/>
  <c r="AC107" i="4"/>
  <c r="T107" i="4"/>
  <c r="K107" i="4"/>
  <c r="P106" i="4"/>
  <c r="L106" i="4"/>
  <c r="R103" i="4"/>
  <c r="R106" i="4" s="1"/>
  <c r="Q103" i="4"/>
  <c r="Q106" i="4" s="1"/>
  <c r="P103" i="4"/>
  <c r="P103" i="5" s="1"/>
  <c r="P106" i="5" s="1"/>
  <c r="O103" i="4"/>
  <c r="O106" i="4" s="1"/>
  <c r="N103" i="4"/>
  <c r="N106" i="4" s="1"/>
  <c r="M103" i="4"/>
  <c r="L103" i="4"/>
  <c r="F103" i="4"/>
  <c r="F103" i="5" s="1"/>
  <c r="F103" i="6" s="1"/>
  <c r="F103" i="7" s="1"/>
  <c r="F103" i="8" s="1"/>
  <c r="F103" i="9" s="1"/>
  <c r="F103" i="10" s="1"/>
  <c r="F103" i="11" s="1"/>
  <c r="F103" i="12" s="1"/>
  <c r="F103" i="13" s="1"/>
  <c r="F103" i="14" s="1"/>
  <c r="E103" i="4"/>
  <c r="D103" i="4"/>
  <c r="C103" i="4"/>
  <c r="C103" i="5" s="1"/>
  <c r="C103" i="6" s="1"/>
  <c r="C103" i="7" s="1"/>
  <c r="C103" i="8" s="1"/>
  <c r="C103" i="9" s="1"/>
  <c r="C103" i="10" s="1"/>
  <c r="C103" i="11" s="1"/>
  <c r="C103" i="12" s="1"/>
  <c r="C103" i="13" s="1"/>
  <c r="C103" i="14" s="1"/>
  <c r="B103" i="4"/>
  <c r="B103" i="5" s="1"/>
  <c r="B103" i="6" s="1"/>
  <c r="G102" i="4"/>
  <c r="G102" i="5" s="1"/>
  <c r="G102" i="6" s="1"/>
  <c r="G102" i="7" s="1"/>
  <c r="G102" i="8" s="1"/>
  <c r="G102" i="9" s="1"/>
  <c r="F102" i="4"/>
  <c r="F102" i="5" s="1"/>
  <c r="AU101" i="4"/>
  <c r="AL101" i="4"/>
  <c r="AC101" i="4"/>
  <c r="T101" i="4"/>
  <c r="K101" i="4"/>
  <c r="R97" i="4"/>
  <c r="R100" i="4" s="1"/>
  <c r="Q97" i="4"/>
  <c r="Q100" i="4" s="1"/>
  <c r="P97" i="4"/>
  <c r="P100" i="4" s="1"/>
  <c r="O97" i="4"/>
  <c r="O100" i="4" s="1"/>
  <c r="N97" i="4"/>
  <c r="N100" i="4" s="1"/>
  <c r="M97" i="4"/>
  <c r="M100" i="4" s="1"/>
  <c r="L97" i="4"/>
  <c r="F97" i="4"/>
  <c r="E97" i="4"/>
  <c r="E97" i="5" s="1"/>
  <c r="E97" i="6" s="1"/>
  <c r="E97" i="7" s="1"/>
  <c r="E97" i="8" s="1"/>
  <c r="E97" i="9" s="1"/>
  <c r="E97" i="10" s="1"/>
  <c r="E97" i="11" s="1"/>
  <c r="E97" i="12" s="1"/>
  <c r="E97" i="13" s="1"/>
  <c r="E97" i="14" s="1"/>
  <c r="D97" i="4"/>
  <c r="D97" i="5" s="1"/>
  <c r="D97" i="6" s="1"/>
  <c r="D97" i="7" s="1"/>
  <c r="D97" i="8" s="1"/>
  <c r="D97" i="9" s="1"/>
  <c r="D97" i="10" s="1"/>
  <c r="D97" i="11" s="1"/>
  <c r="D97" i="12" s="1"/>
  <c r="D97" i="13" s="1"/>
  <c r="D97" i="14" s="1"/>
  <c r="C97" i="4"/>
  <c r="B97" i="4"/>
  <c r="B97" i="5" s="1"/>
  <c r="B97" i="6" s="1"/>
  <c r="B97" i="7" s="1"/>
  <c r="B97" i="8" s="1"/>
  <c r="B97" i="9" s="1"/>
  <c r="B97" i="10" s="1"/>
  <c r="G96" i="4"/>
  <c r="H96" i="4" s="1"/>
  <c r="F96" i="4"/>
  <c r="AU95" i="4"/>
  <c r="AL95" i="4"/>
  <c r="AC95" i="4"/>
  <c r="T95" i="4"/>
  <c r="K95" i="4"/>
  <c r="L94" i="4"/>
  <c r="R91" i="4"/>
  <c r="R94" i="4" s="1"/>
  <c r="Q91" i="4"/>
  <c r="P91" i="4"/>
  <c r="P94" i="4" s="1"/>
  <c r="O91" i="4"/>
  <c r="N91" i="4"/>
  <c r="M91" i="4"/>
  <c r="M91" i="5" s="1"/>
  <c r="L91" i="4"/>
  <c r="L91" i="5" s="1"/>
  <c r="F91" i="4"/>
  <c r="F91" i="5" s="1"/>
  <c r="F91" i="6" s="1"/>
  <c r="F91" i="7" s="1"/>
  <c r="F91" i="8" s="1"/>
  <c r="F91" i="9" s="1"/>
  <c r="F91" i="10" s="1"/>
  <c r="F91" i="11" s="1"/>
  <c r="F91" i="12" s="1"/>
  <c r="F91" i="13" s="1"/>
  <c r="F91" i="14" s="1"/>
  <c r="E91" i="4"/>
  <c r="E91" i="5" s="1"/>
  <c r="E91" i="6" s="1"/>
  <c r="E91" i="7" s="1"/>
  <c r="E91" i="8" s="1"/>
  <c r="E91" i="9" s="1"/>
  <c r="E91" i="10" s="1"/>
  <c r="E91" i="11" s="1"/>
  <c r="E91" i="12" s="1"/>
  <c r="E91" i="13" s="1"/>
  <c r="E91" i="14" s="1"/>
  <c r="D91" i="4"/>
  <c r="C91" i="4"/>
  <c r="B91" i="4"/>
  <c r="G90" i="4"/>
  <c r="G90" i="5" s="1"/>
  <c r="F90" i="4"/>
  <c r="F90" i="5" s="1"/>
  <c r="F90" i="6" s="1"/>
  <c r="F90" i="7" s="1"/>
  <c r="F90" i="8" s="1"/>
  <c r="F90" i="9" s="1"/>
  <c r="F90" i="10" s="1"/>
  <c r="AU89" i="4"/>
  <c r="AL89" i="4"/>
  <c r="AC89" i="4"/>
  <c r="T89" i="4"/>
  <c r="K89" i="4"/>
  <c r="R85" i="4"/>
  <c r="Q85" i="4"/>
  <c r="Q88" i="4" s="1"/>
  <c r="P85" i="4"/>
  <c r="P88" i="4" s="1"/>
  <c r="O85" i="4"/>
  <c r="N85" i="4"/>
  <c r="M85" i="4"/>
  <c r="M88" i="4" s="1"/>
  <c r="L85" i="4"/>
  <c r="F85" i="4"/>
  <c r="E85" i="4"/>
  <c r="E85" i="5" s="1"/>
  <c r="E85" i="6" s="1"/>
  <c r="E85" i="7" s="1"/>
  <c r="E85" i="8" s="1"/>
  <c r="E85" i="9" s="1"/>
  <c r="E85" i="10" s="1"/>
  <c r="E85" i="11" s="1"/>
  <c r="E85" i="12" s="1"/>
  <c r="E85" i="13" s="1"/>
  <c r="E85" i="14" s="1"/>
  <c r="D85" i="4"/>
  <c r="D85" i="5" s="1"/>
  <c r="D85" i="6" s="1"/>
  <c r="D85" i="7" s="1"/>
  <c r="D85" i="8" s="1"/>
  <c r="D85" i="9" s="1"/>
  <c r="D85" i="10" s="1"/>
  <c r="D85" i="11" s="1"/>
  <c r="D85" i="12" s="1"/>
  <c r="D85" i="13" s="1"/>
  <c r="D85" i="14" s="1"/>
  <c r="C85" i="4"/>
  <c r="B85" i="4"/>
  <c r="B85" i="5" s="1"/>
  <c r="G84" i="4"/>
  <c r="G84" i="5" s="1"/>
  <c r="F84" i="4"/>
  <c r="F84" i="5" s="1"/>
  <c r="F84" i="6" s="1"/>
  <c r="F84" i="7" s="1"/>
  <c r="F84" i="8" s="1"/>
  <c r="F84" i="9" s="1"/>
  <c r="F84" i="10" s="1"/>
  <c r="F84" i="11" s="1"/>
  <c r="F84" i="12" s="1"/>
  <c r="F84" i="13" s="1"/>
  <c r="F84" i="14" s="1"/>
  <c r="AU83" i="4"/>
  <c r="AL83" i="4"/>
  <c r="AC83" i="4"/>
  <c r="T83" i="4"/>
  <c r="K83" i="4"/>
  <c r="R79" i="4"/>
  <c r="Q79" i="4"/>
  <c r="P79" i="4"/>
  <c r="P82" i="4" s="1"/>
  <c r="O79" i="4"/>
  <c r="O82" i="4" s="1"/>
  <c r="N79" i="4"/>
  <c r="M79" i="4"/>
  <c r="L79" i="4"/>
  <c r="L82" i="4" s="1"/>
  <c r="F79" i="4"/>
  <c r="E79" i="4"/>
  <c r="E79" i="5" s="1"/>
  <c r="E79" i="6" s="1"/>
  <c r="E79" i="7" s="1"/>
  <c r="E79" i="8" s="1"/>
  <c r="E79" i="9" s="1"/>
  <c r="E79" i="10" s="1"/>
  <c r="E79" i="11" s="1"/>
  <c r="E79" i="12" s="1"/>
  <c r="E79" i="13" s="1"/>
  <c r="E79" i="14" s="1"/>
  <c r="D79" i="4"/>
  <c r="D79" i="5" s="1"/>
  <c r="D79" i="6" s="1"/>
  <c r="D79" i="7" s="1"/>
  <c r="D79" i="8" s="1"/>
  <c r="D79" i="9" s="1"/>
  <c r="D79" i="10" s="1"/>
  <c r="D79" i="11" s="1"/>
  <c r="D79" i="12" s="1"/>
  <c r="D79" i="13" s="1"/>
  <c r="D79" i="14" s="1"/>
  <c r="C79" i="4"/>
  <c r="B79" i="4"/>
  <c r="G78" i="4"/>
  <c r="F78" i="4"/>
  <c r="F78" i="5" s="1"/>
  <c r="AU77" i="4"/>
  <c r="AL77" i="4"/>
  <c r="AC77" i="4"/>
  <c r="T77" i="4"/>
  <c r="K77" i="4"/>
  <c r="R73" i="4"/>
  <c r="R76" i="4" s="1"/>
  <c r="Q73" i="4"/>
  <c r="P73" i="4"/>
  <c r="O73" i="4"/>
  <c r="O76" i="4" s="1"/>
  <c r="N73" i="4"/>
  <c r="N76" i="4" s="1"/>
  <c r="M73" i="4"/>
  <c r="L73" i="4"/>
  <c r="F73" i="4"/>
  <c r="E73" i="4"/>
  <c r="D73" i="4"/>
  <c r="C73" i="4"/>
  <c r="C73" i="5" s="1"/>
  <c r="C73" i="6" s="1"/>
  <c r="C73" i="7" s="1"/>
  <c r="C73" i="8" s="1"/>
  <c r="C73" i="9" s="1"/>
  <c r="C73" i="10" s="1"/>
  <c r="C73" i="11" s="1"/>
  <c r="C73" i="12" s="1"/>
  <c r="C73" i="13" s="1"/>
  <c r="C73" i="14" s="1"/>
  <c r="B73" i="4"/>
  <c r="B73" i="5" s="1"/>
  <c r="B73" i="6" s="1"/>
  <c r="B73" i="7" s="1"/>
  <c r="B73" i="8" s="1"/>
  <c r="G72" i="4"/>
  <c r="F72" i="4"/>
  <c r="F72" i="5" s="1"/>
  <c r="AU71" i="4"/>
  <c r="AL71" i="4"/>
  <c r="AC71" i="4"/>
  <c r="T71" i="4"/>
  <c r="K71" i="4"/>
  <c r="R67" i="4"/>
  <c r="Q67" i="4"/>
  <c r="P67" i="4"/>
  <c r="O67" i="4"/>
  <c r="N67" i="4"/>
  <c r="N70" i="4" s="1"/>
  <c r="M67" i="4"/>
  <c r="M67" i="5" s="1"/>
  <c r="M70" i="5" s="1"/>
  <c r="L67" i="4"/>
  <c r="L70" i="4" s="1"/>
  <c r="F67" i="4"/>
  <c r="E67" i="4"/>
  <c r="D67" i="4"/>
  <c r="C67" i="4"/>
  <c r="C67" i="5" s="1"/>
  <c r="C67" i="6" s="1"/>
  <c r="C67" i="7" s="1"/>
  <c r="C67" i="8" s="1"/>
  <c r="C67" i="9" s="1"/>
  <c r="C67" i="10" s="1"/>
  <c r="C67" i="11" s="1"/>
  <c r="C67" i="12" s="1"/>
  <c r="C67" i="13" s="1"/>
  <c r="C67" i="14" s="1"/>
  <c r="B67" i="4"/>
  <c r="G66" i="4"/>
  <c r="F66" i="4"/>
  <c r="F66" i="5" s="1"/>
  <c r="F66" i="6" s="1"/>
  <c r="F66" i="7" s="1"/>
  <c r="F66" i="8" s="1"/>
  <c r="F66" i="9" s="1"/>
  <c r="F66" i="10" s="1"/>
  <c r="AU65" i="4"/>
  <c r="AL65" i="4"/>
  <c r="AC65" i="4"/>
  <c r="T65" i="4"/>
  <c r="K65" i="4"/>
  <c r="R61" i="4"/>
  <c r="Q61" i="4"/>
  <c r="Q64" i="4" s="1"/>
  <c r="P61" i="4"/>
  <c r="P64" i="4" s="1"/>
  <c r="O61" i="4"/>
  <c r="N61" i="4"/>
  <c r="M61" i="4"/>
  <c r="L61" i="4"/>
  <c r="L61" i="5" s="1"/>
  <c r="L61" i="6" s="1"/>
  <c r="L61" i="7" s="1"/>
  <c r="F61" i="4"/>
  <c r="F61" i="5" s="1"/>
  <c r="F61" i="6" s="1"/>
  <c r="F61" i="7" s="1"/>
  <c r="F61" i="8" s="1"/>
  <c r="F61" i="9" s="1"/>
  <c r="F61" i="10" s="1"/>
  <c r="F61" i="11" s="1"/>
  <c r="F61" i="12" s="1"/>
  <c r="F61" i="13" s="1"/>
  <c r="F61" i="14" s="1"/>
  <c r="E61" i="4"/>
  <c r="E61" i="5" s="1"/>
  <c r="E61" i="6" s="1"/>
  <c r="E61" i="7" s="1"/>
  <c r="E61" i="8" s="1"/>
  <c r="E61" i="9" s="1"/>
  <c r="E61" i="10" s="1"/>
  <c r="E61" i="11" s="1"/>
  <c r="E61" i="12" s="1"/>
  <c r="E61" i="13" s="1"/>
  <c r="E61" i="14" s="1"/>
  <c r="D61" i="4"/>
  <c r="D61" i="5" s="1"/>
  <c r="D61" i="6" s="1"/>
  <c r="D61" i="7" s="1"/>
  <c r="D61" i="8" s="1"/>
  <c r="D61" i="9" s="1"/>
  <c r="D61" i="10" s="1"/>
  <c r="D61" i="11" s="1"/>
  <c r="D61" i="12" s="1"/>
  <c r="D61" i="13" s="1"/>
  <c r="D61" i="14" s="1"/>
  <c r="C61" i="4"/>
  <c r="B61" i="4"/>
  <c r="B61" i="5" s="1"/>
  <c r="B61" i="6" s="1"/>
  <c r="B61" i="7" s="1"/>
  <c r="B61" i="8" s="1"/>
  <c r="G60" i="4"/>
  <c r="G60" i="5" s="1"/>
  <c r="G60" i="6" s="1"/>
  <c r="G60" i="7" s="1"/>
  <c r="G60" i="8" s="1"/>
  <c r="G60" i="9" s="1"/>
  <c r="F60" i="4"/>
  <c r="F60" i="5" s="1"/>
  <c r="F60" i="6" s="1"/>
  <c r="F60" i="7" s="1"/>
  <c r="F60" i="8" s="1"/>
  <c r="F60" i="9" s="1"/>
  <c r="F60" i="10" s="1"/>
  <c r="AU59" i="4"/>
  <c r="AL59" i="4"/>
  <c r="AC59" i="4"/>
  <c r="T59" i="4"/>
  <c r="K59" i="4"/>
  <c r="R55" i="4"/>
  <c r="R58" i="4" s="1"/>
  <c r="Q55" i="4"/>
  <c r="Q58" i="4" s="1"/>
  <c r="P55" i="4"/>
  <c r="P58" i="4" s="1"/>
  <c r="O55" i="4"/>
  <c r="O58" i="4" s="1"/>
  <c r="N55" i="4"/>
  <c r="N58" i="4" s="1"/>
  <c r="M55" i="4"/>
  <c r="M55" i="5" s="1"/>
  <c r="L55" i="4"/>
  <c r="L55" i="5" s="1"/>
  <c r="F55" i="4"/>
  <c r="F55" i="5" s="1"/>
  <c r="E55" i="4"/>
  <c r="D55" i="4"/>
  <c r="D55" i="5" s="1"/>
  <c r="D55" i="6" s="1"/>
  <c r="D55" i="7" s="1"/>
  <c r="D55" i="8" s="1"/>
  <c r="D55" i="9" s="1"/>
  <c r="D55" i="10" s="1"/>
  <c r="D55" i="11" s="1"/>
  <c r="D55" i="12" s="1"/>
  <c r="D55" i="13" s="1"/>
  <c r="D55" i="14" s="1"/>
  <c r="C55" i="4"/>
  <c r="B55" i="4"/>
  <c r="B55" i="5" s="1"/>
  <c r="B55" i="6" s="1"/>
  <c r="B55" i="7" s="1"/>
  <c r="G54" i="4"/>
  <c r="F54" i="4"/>
  <c r="F54" i="5" s="1"/>
  <c r="F54" i="6" s="1"/>
  <c r="F54" i="7" s="1"/>
  <c r="F54" i="8" s="1"/>
  <c r="F54" i="9" s="1"/>
  <c r="F54" i="10" s="1"/>
  <c r="F54" i="11" s="1"/>
  <c r="F54" i="12" s="1"/>
  <c r="F54" i="13" s="1"/>
  <c r="F54" i="14" s="1"/>
  <c r="AU53" i="4"/>
  <c r="AL53" i="4"/>
  <c r="AC53" i="4"/>
  <c r="T53" i="4"/>
  <c r="K53" i="4"/>
  <c r="R49" i="4"/>
  <c r="R52" i="4" s="1"/>
  <c r="Q49" i="4"/>
  <c r="Q52" i="4" s="1"/>
  <c r="P49" i="4"/>
  <c r="O49" i="4"/>
  <c r="O52" i="4" s="1"/>
  <c r="N49" i="4"/>
  <c r="N52" i="4" s="1"/>
  <c r="M49" i="4"/>
  <c r="L49" i="4"/>
  <c r="L49" i="5" s="1"/>
  <c r="L52" i="5" s="1"/>
  <c r="F49" i="4"/>
  <c r="F49" i="5" s="1"/>
  <c r="F49" i="6" s="1"/>
  <c r="F49" i="7" s="1"/>
  <c r="F49" i="8" s="1"/>
  <c r="F49" i="9" s="1"/>
  <c r="F49" i="10" s="1"/>
  <c r="F49" i="11" s="1"/>
  <c r="F49" i="12" s="1"/>
  <c r="F49" i="13" s="1"/>
  <c r="F49" i="14" s="1"/>
  <c r="E49" i="4"/>
  <c r="E49" i="5" s="1"/>
  <c r="E49" i="6" s="1"/>
  <c r="E49" i="7" s="1"/>
  <c r="E49" i="8" s="1"/>
  <c r="E49" i="9" s="1"/>
  <c r="E49" i="10" s="1"/>
  <c r="E49" i="11" s="1"/>
  <c r="E49" i="12" s="1"/>
  <c r="E49" i="13" s="1"/>
  <c r="E49" i="14" s="1"/>
  <c r="D49" i="4"/>
  <c r="D49" i="5" s="1"/>
  <c r="D49" i="6" s="1"/>
  <c r="D49" i="7" s="1"/>
  <c r="D49" i="8" s="1"/>
  <c r="D49" i="9" s="1"/>
  <c r="D49" i="10" s="1"/>
  <c r="D49" i="11" s="1"/>
  <c r="D49" i="12" s="1"/>
  <c r="D49" i="13" s="1"/>
  <c r="D49" i="14" s="1"/>
  <c r="C49" i="4"/>
  <c r="C49" i="5" s="1"/>
  <c r="C49" i="6" s="1"/>
  <c r="C49" i="7" s="1"/>
  <c r="C49" i="8" s="1"/>
  <c r="C49" i="9" s="1"/>
  <c r="C49" i="10" s="1"/>
  <c r="C49" i="11" s="1"/>
  <c r="C49" i="12" s="1"/>
  <c r="C49" i="13" s="1"/>
  <c r="C49" i="14" s="1"/>
  <c r="B49" i="4"/>
  <c r="G48" i="4"/>
  <c r="F48" i="4"/>
  <c r="F48" i="5" s="1"/>
  <c r="F48" i="6" s="1"/>
  <c r="AU47" i="4"/>
  <c r="AL47" i="4"/>
  <c r="AC47" i="4"/>
  <c r="T47" i="4"/>
  <c r="K47" i="4"/>
  <c r="R43" i="4"/>
  <c r="Q43" i="4"/>
  <c r="Q46" i="4" s="1"/>
  <c r="P43" i="4"/>
  <c r="O43" i="4"/>
  <c r="O46" i="4" s="1"/>
  <c r="N43" i="4"/>
  <c r="N46" i="4" s="1"/>
  <c r="M43" i="4"/>
  <c r="M43" i="5" s="1"/>
  <c r="L43" i="4"/>
  <c r="L46" i="4" s="1"/>
  <c r="F43" i="4"/>
  <c r="F43" i="5" s="1"/>
  <c r="F43" i="6" s="1"/>
  <c r="F43" i="7" s="1"/>
  <c r="F43" i="8" s="1"/>
  <c r="F43" i="9" s="1"/>
  <c r="F43" i="10" s="1"/>
  <c r="F43" i="11" s="1"/>
  <c r="F43" i="12" s="1"/>
  <c r="F43" i="13" s="1"/>
  <c r="F43" i="14" s="1"/>
  <c r="E43" i="4"/>
  <c r="D43" i="4"/>
  <c r="C43" i="4"/>
  <c r="C43" i="5" s="1"/>
  <c r="C43" i="6" s="1"/>
  <c r="C43" i="7" s="1"/>
  <c r="C43" i="8" s="1"/>
  <c r="C43" i="9" s="1"/>
  <c r="C43" i="10" s="1"/>
  <c r="C43" i="11" s="1"/>
  <c r="C43" i="12" s="1"/>
  <c r="C43" i="13" s="1"/>
  <c r="C43" i="14" s="1"/>
  <c r="B43" i="4"/>
  <c r="B43" i="5" s="1"/>
  <c r="B43" i="6" s="1"/>
  <c r="B43" i="7" s="1"/>
  <c r="B43" i="8" s="1"/>
  <c r="B43" i="9" s="1"/>
  <c r="B43" i="10" s="1"/>
  <c r="G42" i="4"/>
  <c r="F42" i="4"/>
  <c r="F42" i="5" s="1"/>
  <c r="AU41" i="4"/>
  <c r="AL41" i="4"/>
  <c r="AC41" i="4"/>
  <c r="T41" i="4"/>
  <c r="K41" i="4"/>
  <c r="R37" i="4"/>
  <c r="R40" i="4" s="1"/>
  <c r="Q37" i="4"/>
  <c r="Q40" i="4" s="1"/>
  <c r="P37" i="4"/>
  <c r="P40" i="4" s="1"/>
  <c r="O37" i="4"/>
  <c r="N37" i="4"/>
  <c r="M37" i="4"/>
  <c r="M40" i="4" s="1"/>
  <c r="L37" i="4"/>
  <c r="L37" i="5" s="1"/>
  <c r="L37" i="6" s="1"/>
  <c r="L37" i="7" s="1"/>
  <c r="L37" i="8" s="1"/>
  <c r="F37" i="4"/>
  <c r="E37" i="4"/>
  <c r="E37" i="5" s="1"/>
  <c r="E37" i="6" s="1"/>
  <c r="E37" i="7" s="1"/>
  <c r="E37" i="8" s="1"/>
  <c r="E37" i="9" s="1"/>
  <c r="E37" i="10" s="1"/>
  <c r="E37" i="11" s="1"/>
  <c r="E37" i="12" s="1"/>
  <c r="E37" i="13" s="1"/>
  <c r="E37" i="14" s="1"/>
  <c r="D37" i="4"/>
  <c r="C37" i="4"/>
  <c r="B37" i="4"/>
  <c r="B37" i="5" s="1"/>
  <c r="G36" i="4"/>
  <c r="G36" i="5" s="1"/>
  <c r="F36" i="4"/>
  <c r="AU35" i="4"/>
  <c r="AL35" i="4"/>
  <c r="AC35" i="4"/>
  <c r="T35" i="4"/>
  <c r="K35" i="4"/>
  <c r="L34" i="4"/>
  <c r="R31" i="4"/>
  <c r="R34" i="4" s="1"/>
  <c r="Q31" i="4"/>
  <c r="Q34" i="4" s="1"/>
  <c r="P31" i="4"/>
  <c r="O31" i="4"/>
  <c r="N31" i="4"/>
  <c r="M31" i="4"/>
  <c r="L31" i="4"/>
  <c r="L31" i="5" s="1"/>
  <c r="F31" i="4"/>
  <c r="F31" i="5" s="1"/>
  <c r="F31" i="6" s="1"/>
  <c r="F31" i="7" s="1"/>
  <c r="F31" i="8" s="1"/>
  <c r="F31" i="9" s="1"/>
  <c r="F31" i="10" s="1"/>
  <c r="F31" i="11" s="1"/>
  <c r="F31" i="12" s="1"/>
  <c r="F31" i="13" s="1"/>
  <c r="F31" i="14" s="1"/>
  <c r="E31" i="4"/>
  <c r="D31" i="4"/>
  <c r="C31" i="4"/>
  <c r="C31" i="5" s="1"/>
  <c r="C31" i="6" s="1"/>
  <c r="C31" i="7" s="1"/>
  <c r="C31" i="8" s="1"/>
  <c r="C31" i="9" s="1"/>
  <c r="C31" i="10" s="1"/>
  <c r="C31" i="11" s="1"/>
  <c r="C31" i="12" s="1"/>
  <c r="C31" i="13" s="1"/>
  <c r="C31" i="14" s="1"/>
  <c r="B31" i="4"/>
  <c r="G30" i="4"/>
  <c r="F30" i="4"/>
  <c r="AU29" i="4"/>
  <c r="AL29" i="4"/>
  <c r="AC29" i="4"/>
  <c r="T29" i="4"/>
  <c r="K29" i="4"/>
  <c r="O28" i="4"/>
  <c r="R25" i="4"/>
  <c r="Q25" i="4"/>
  <c r="Q28" i="4" s="1"/>
  <c r="P25" i="4"/>
  <c r="O25" i="4"/>
  <c r="O25" i="5" s="1"/>
  <c r="N25" i="4"/>
  <c r="M25" i="4"/>
  <c r="L25" i="4"/>
  <c r="L25" i="5" s="1"/>
  <c r="L28" i="5" s="1"/>
  <c r="F25" i="4"/>
  <c r="F25" i="5" s="1"/>
  <c r="F25" i="6" s="1"/>
  <c r="F25" i="7" s="1"/>
  <c r="F25" i="8" s="1"/>
  <c r="F25" i="9" s="1"/>
  <c r="F25" i="10" s="1"/>
  <c r="F25" i="11" s="1"/>
  <c r="F25" i="12" s="1"/>
  <c r="F25" i="13" s="1"/>
  <c r="F25" i="14" s="1"/>
  <c r="E25" i="4"/>
  <c r="D25" i="4"/>
  <c r="D25" i="5" s="1"/>
  <c r="D25" i="6" s="1"/>
  <c r="D25" i="7" s="1"/>
  <c r="D25" i="8" s="1"/>
  <c r="D25" i="9" s="1"/>
  <c r="D25" i="10" s="1"/>
  <c r="D25" i="11" s="1"/>
  <c r="D25" i="12" s="1"/>
  <c r="D25" i="13" s="1"/>
  <c r="D25" i="14" s="1"/>
  <c r="C25" i="4"/>
  <c r="C25" i="5" s="1"/>
  <c r="C25" i="6" s="1"/>
  <c r="C25" i="7" s="1"/>
  <c r="C25" i="8" s="1"/>
  <c r="C25" i="9" s="1"/>
  <c r="C25" i="10" s="1"/>
  <c r="C25" i="11" s="1"/>
  <c r="C25" i="12" s="1"/>
  <c r="C25" i="13" s="1"/>
  <c r="C25" i="14" s="1"/>
  <c r="B25" i="4"/>
  <c r="F258" i="5"/>
  <c r="F258" i="6" s="1"/>
  <c r="F258" i="7" s="1"/>
  <c r="F258" i="8" s="1"/>
  <c r="F258" i="9" s="1"/>
  <c r="F258" i="10" s="1"/>
  <c r="AU257" i="5"/>
  <c r="AL257" i="5"/>
  <c r="AC257" i="5"/>
  <c r="T257" i="5"/>
  <c r="K257" i="5"/>
  <c r="L256" i="5"/>
  <c r="P253" i="5"/>
  <c r="O253" i="5"/>
  <c r="O253" i="6" s="1"/>
  <c r="O256" i="6" s="1"/>
  <c r="F252" i="5"/>
  <c r="F252" i="6" s="1"/>
  <c r="F252" i="7" s="1"/>
  <c r="F252" i="8" s="1"/>
  <c r="F252" i="9" s="1"/>
  <c r="F252" i="10" s="1"/>
  <c r="F252" i="11" s="1"/>
  <c r="F252" i="12" s="1"/>
  <c r="F252" i="13" s="1"/>
  <c r="F252" i="14" s="1"/>
  <c r="AU251" i="5"/>
  <c r="AL251" i="5"/>
  <c r="AC251" i="5"/>
  <c r="T251" i="5"/>
  <c r="K251" i="5"/>
  <c r="F246" i="5"/>
  <c r="AU245" i="5"/>
  <c r="AL245" i="5"/>
  <c r="AC245" i="5"/>
  <c r="T245" i="5"/>
  <c r="K245" i="5"/>
  <c r="P241" i="5"/>
  <c r="P244" i="5" s="1"/>
  <c r="O241" i="5"/>
  <c r="C241" i="5"/>
  <c r="C241" i="6" s="1"/>
  <c r="C241" i="7" s="1"/>
  <c r="C241" i="8" s="1"/>
  <c r="C241" i="9" s="1"/>
  <c r="C241" i="10" s="1"/>
  <c r="C241" i="11" s="1"/>
  <c r="C241" i="12" s="1"/>
  <c r="C241" i="13" s="1"/>
  <c r="C241" i="14" s="1"/>
  <c r="AU239" i="5"/>
  <c r="AL239" i="5"/>
  <c r="AC239" i="5"/>
  <c r="T239" i="5"/>
  <c r="K239" i="5"/>
  <c r="N235" i="5"/>
  <c r="N238" i="5" s="1"/>
  <c r="F235" i="5"/>
  <c r="F235" i="6" s="1"/>
  <c r="F235" i="7" s="1"/>
  <c r="F235" i="8" s="1"/>
  <c r="F235" i="9" s="1"/>
  <c r="F235" i="10" s="1"/>
  <c r="F235" i="11" s="1"/>
  <c r="F235" i="12" s="1"/>
  <c r="F235" i="13" s="1"/>
  <c r="F235" i="14" s="1"/>
  <c r="G234" i="5"/>
  <c r="G234" i="6" s="1"/>
  <c r="AU233" i="5"/>
  <c r="AL233" i="5"/>
  <c r="AC233" i="5"/>
  <c r="T233" i="5"/>
  <c r="K233" i="5"/>
  <c r="R229" i="5"/>
  <c r="R232" i="5" s="1"/>
  <c r="D229" i="5"/>
  <c r="D229" i="6" s="1"/>
  <c r="D229" i="7" s="1"/>
  <c r="D229" i="8" s="1"/>
  <c r="D229" i="9" s="1"/>
  <c r="D229" i="10" s="1"/>
  <c r="D229" i="11" s="1"/>
  <c r="D229" i="12" s="1"/>
  <c r="D229" i="13" s="1"/>
  <c r="D229" i="14" s="1"/>
  <c r="AU227" i="5"/>
  <c r="AL227" i="5"/>
  <c r="AC227" i="5"/>
  <c r="T227" i="5"/>
  <c r="K227" i="5"/>
  <c r="Q223" i="5"/>
  <c r="P223" i="5"/>
  <c r="O223" i="5"/>
  <c r="C223" i="5"/>
  <c r="C223" i="6" s="1"/>
  <c r="C223" i="7" s="1"/>
  <c r="C223" i="8" s="1"/>
  <c r="C223" i="9" s="1"/>
  <c r="C223" i="10" s="1"/>
  <c r="C223" i="11" s="1"/>
  <c r="C223" i="12" s="1"/>
  <c r="C223" i="13" s="1"/>
  <c r="C223" i="14" s="1"/>
  <c r="AU221" i="5"/>
  <c r="AL221" i="5"/>
  <c r="AC221" i="5"/>
  <c r="T221" i="5"/>
  <c r="K221" i="5"/>
  <c r="F217" i="5"/>
  <c r="F217" i="6" s="1"/>
  <c r="F217" i="7" s="1"/>
  <c r="F217" i="8" s="1"/>
  <c r="F217" i="9" s="1"/>
  <c r="F217" i="10" s="1"/>
  <c r="F217" i="11" s="1"/>
  <c r="F217" i="12" s="1"/>
  <c r="F217" i="13" s="1"/>
  <c r="F217" i="14" s="1"/>
  <c r="AU215" i="5"/>
  <c r="AL215" i="5"/>
  <c r="AC215" i="5"/>
  <c r="T215" i="5"/>
  <c r="K215" i="5"/>
  <c r="C211" i="5"/>
  <c r="C211" i="6" s="1"/>
  <c r="C211" i="7" s="1"/>
  <c r="C211" i="8" s="1"/>
  <c r="C211" i="9" s="1"/>
  <c r="C211" i="10" s="1"/>
  <c r="C211" i="11" s="1"/>
  <c r="C211" i="12" s="1"/>
  <c r="C211" i="13" s="1"/>
  <c r="C211" i="14" s="1"/>
  <c r="B211" i="5"/>
  <c r="B211" i="6" s="1"/>
  <c r="B211" i="7" s="1"/>
  <c r="B211" i="8" s="1"/>
  <c r="G210" i="5"/>
  <c r="F210" i="5"/>
  <c r="F210" i="6" s="1"/>
  <c r="F210" i="7" s="1"/>
  <c r="F210" i="8" s="1"/>
  <c r="F210" i="9" s="1"/>
  <c r="F210" i="10" s="1"/>
  <c r="F210" i="11" s="1"/>
  <c r="F210" i="12" s="1"/>
  <c r="F210" i="13" s="1"/>
  <c r="F210" i="14" s="1"/>
  <c r="AU209" i="5"/>
  <c r="AL209" i="5"/>
  <c r="AC209" i="5"/>
  <c r="T209" i="5"/>
  <c r="K209" i="5"/>
  <c r="R205" i="5"/>
  <c r="R208" i="5" s="1"/>
  <c r="Q205" i="5"/>
  <c r="N205" i="5"/>
  <c r="N205" i="6" s="1"/>
  <c r="F205" i="5"/>
  <c r="F205" i="6" s="1"/>
  <c r="F205" i="7" s="1"/>
  <c r="F205" i="8" s="1"/>
  <c r="F205" i="9" s="1"/>
  <c r="F205" i="10" s="1"/>
  <c r="F205" i="11" s="1"/>
  <c r="F205" i="12" s="1"/>
  <c r="F205" i="13" s="1"/>
  <c r="F205" i="14" s="1"/>
  <c r="E205" i="5"/>
  <c r="G204" i="5"/>
  <c r="G204" i="6" s="1"/>
  <c r="G204" i="7" s="1"/>
  <c r="G204" i="8" s="1"/>
  <c r="G204" i="9" s="1"/>
  <c r="F204" i="5"/>
  <c r="F204" i="6" s="1"/>
  <c r="F204" i="7" s="1"/>
  <c r="F204" i="8" s="1"/>
  <c r="F204" i="9" s="1"/>
  <c r="F204" i="10" s="1"/>
  <c r="F204" i="11" s="1"/>
  <c r="F204" i="12" s="1"/>
  <c r="F204" i="13" s="1"/>
  <c r="F204" i="14" s="1"/>
  <c r="AU203" i="5"/>
  <c r="AL203" i="5"/>
  <c r="AC203" i="5"/>
  <c r="T203" i="5"/>
  <c r="K203" i="5"/>
  <c r="O199" i="5"/>
  <c r="O202" i="5" s="1"/>
  <c r="M199" i="5"/>
  <c r="C199" i="5"/>
  <c r="C199" i="6" s="1"/>
  <c r="C199" i="7" s="1"/>
  <c r="C199" i="8" s="1"/>
  <c r="C199" i="9" s="1"/>
  <c r="C199" i="10" s="1"/>
  <c r="C199" i="11" s="1"/>
  <c r="C199" i="12" s="1"/>
  <c r="C199" i="13" s="1"/>
  <c r="C199" i="14" s="1"/>
  <c r="AU197" i="5"/>
  <c r="AL197" i="5"/>
  <c r="AC197" i="5"/>
  <c r="T197" i="5"/>
  <c r="K197" i="5"/>
  <c r="R193" i="5"/>
  <c r="R196" i="5" s="1"/>
  <c r="N193" i="5"/>
  <c r="N193" i="6" s="1"/>
  <c r="M193" i="5"/>
  <c r="E193" i="5"/>
  <c r="E193" i="6" s="1"/>
  <c r="E193" i="7" s="1"/>
  <c r="E193" i="8" s="1"/>
  <c r="E193" i="9" s="1"/>
  <c r="E193" i="10" s="1"/>
  <c r="E193" i="11" s="1"/>
  <c r="E193" i="12" s="1"/>
  <c r="E193" i="13" s="1"/>
  <c r="E193" i="14" s="1"/>
  <c r="G192" i="5"/>
  <c r="F192" i="5"/>
  <c r="AU191" i="5"/>
  <c r="AL191" i="5"/>
  <c r="AC191" i="5"/>
  <c r="T191" i="5"/>
  <c r="K191" i="5"/>
  <c r="R187" i="5"/>
  <c r="O187" i="5"/>
  <c r="L187" i="5"/>
  <c r="F187" i="5"/>
  <c r="F187" i="6" s="1"/>
  <c r="F187" i="7" s="1"/>
  <c r="F187" i="8" s="1"/>
  <c r="F187" i="9" s="1"/>
  <c r="F187" i="10" s="1"/>
  <c r="F187" i="11" s="1"/>
  <c r="F187" i="12" s="1"/>
  <c r="F187" i="13" s="1"/>
  <c r="F187" i="14" s="1"/>
  <c r="E187" i="5"/>
  <c r="E187" i="6" s="1"/>
  <c r="E187" i="7" s="1"/>
  <c r="E187" i="8" s="1"/>
  <c r="E187" i="9" s="1"/>
  <c r="E187" i="10" s="1"/>
  <c r="E187" i="11" s="1"/>
  <c r="E187" i="12" s="1"/>
  <c r="E187" i="13" s="1"/>
  <c r="E187" i="14" s="1"/>
  <c r="B187" i="5"/>
  <c r="AU185" i="5"/>
  <c r="AL185" i="5"/>
  <c r="AC185" i="5"/>
  <c r="T185" i="5"/>
  <c r="K185" i="5"/>
  <c r="R181" i="5"/>
  <c r="N181" i="5"/>
  <c r="F181" i="5"/>
  <c r="F181" i="6" s="1"/>
  <c r="F181" i="7" s="1"/>
  <c r="F181" i="8" s="1"/>
  <c r="F181" i="9" s="1"/>
  <c r="F181" i="10" s="1"/>
  <c r="F181" i="11" s="1"/>
  <c r="F181" i="12" s="1"/>
  <c r="F181" i="13" s="1"/>
  <c r="F181" i="14" s="1"/>
  <c r="G180" i="5"/>
  <c r="F180" i="5"/>
  <c r="F180" i="6" s="1"/>
  <c r="F180" i="7" s="1"/>
  <c r="F180" i="8" s="1"/>
  <c r="F180" i="9" s="1"/>
  <c r="F180" i="10" s="1"/>
  <c r="F180" i="11" s="1"/>
  <c r="F180" i="12" s="1"/>
  <c r="F180" i="13" s="1"/>
  <c r="F180" i="14" s="1"/>
  <c r="AU179" i="5"/>
  <c r="AL179" i="5"/>
  <c r="AC179" i="5"/>
  <c r="T179" i="5"/>
  <c r="K179" i="5"/>
  <c r="Q175" i="5"/>
  <c r="P175" i="5"/>
  <c r="F175" i="5"/>
  <c r="F175" i="6" s="1"/>
  <c r="F175" i="7" s="1"/>
  <c r="F175" i="8" s="1"/>
  <c r="F175" i="9" s="1"/>
  <c r="F175" i="10" s="1"/>
  <c r="F175" i="11" s="1"/>
  <c r="F175" i="12" s="1"/>
  <c r="F175" i="13" s="1"/>
  <c r="F175" i="14" s="1"/>
  <c r="E175" i="5"/>
  <c r="E175" i="6" s="1"/>
  <c r="E175" i="7" s="1"/>
  <c r="E175" i="8" s="1"/>
  <c r="E175" i="9" s="1"/>
  <c r="E175" i="10" s="1"/>
  <c r="E175" i="11" s="1"/>
  <c r="E175" i="12" s="1"/>
  <c r="E175" i="13" s="1"/>
  <c r="E175" i="14" s="1"/>
  <c r="D175" i="5"/>
  <c r="D175" i="6" s="1"/>
  <c r="D175" i="7" s="1"/>
  <c r="D175" i="8" s="1"/>
  <c r="D175" i="9" s="1"/>
  <c r="D175" i="10" s="1"/>
  <c r="D175" i="11" s="1"/>
  <c r="D175" i="12" s="1"/>
  <c r="D175" i="13" s="1"/>
  <c r="D175" i="14" s="1"/>
  <c r="AU173" i="5"/>
  <c r="AL173" i="5"/>
  <c r="AC173" i="5"/>
  <c r="T173" i="5"/>
  <c r="K173" i="5"/>
  <c r="P169" i="5"/>
  <c r="P172" i="5" s="1"/>
  <c r="L169" i="5"/>
  <c r="F168" i="5"/>
  <c r="F168" i="6" s="1"/>
  <c r="AU167" i="5"/>
  <c r="AL167" i="5"/>
  <c r="AC167" i="5"/>
  <c r="T167" i="5"/>
  <c r="K167" i="5"/>
  <c r="N163" i="5"/>
  <c r="B163" i="5"/>
  <c r="B163" i="6" s="1"/>
  <c r="B163" i="7" s="1"/>
  <c r="G162" i="5"/>
  <c r="G162" i="6" s="1"/>
  <c r="AU161" i="5"/>
  <c r="AL161" i="5"/>
  <c r="AC161" i="5"/>
  <c r="T161" i="5"/>
  <c r="K161" i="5"/>
  <c r="P157" i="5"/>
  <c r="D157" i="5"/>
  <c r="D157" i="6" s="1"/>
  <c r="D157" i="7" s="1"/>
  <c r="D157" i="8" s="1"/>
  <c r="D157" i="9" s="1"/>
  <c r="D157" i="10" s="1"/>
  <c r="D157" i="11" s="1"/>
  <c r="D157" i="12" s="1"/>
  <c r="D157" i="13" s="1"/>
  <c r="D157" i="14" s="1"/>
  <c r="AU155" i="5"/>
  <c r="AL155" i="5"/>
  <c r="AC155" i="5"/>
  <c r="T155" i="5"/>
  <c r="K155" i="5"/>
  <c r="M151" i="5"/>
  <c r="M154" i="5" s="1"/>
  <c r="L151" i="5"/>
  <c r="L154" i="5" s="1"/>
  <c r="F151" i="5"/>
  <c r="F151" i="6" s="1"/>
  <c r="F151" i="7" s="1"/>
  <c r="F151" i="8" s="1"/>
  <c r="F151" i="9" s="1"/>
  <c r="F151" i="10" s="1"/>
  <c r="F151" i="11" s="1"/>
  <c r="F151" i="12" s="1"/>
  <c r="F151" i="13" s="1"/>
  <c r="F151" i="14" s="1"/>
  <c r="AU149" i="5"/>
  <c r="AL149" i="5"/>
  <c r="AC149" i="5"/>
  <c r="T149" i="5"/>
  <c r="K149" i="5"/>
  <c r="P145" i="5"/>
  <c r="M145" i="5"/>
  <c r="M148" i="5" s="1"/>
  <c r="L145" i="5"/>
  <c r="L148" i="5" s="1"/>
  <c r="F145" i="5"/>
  <c r="F145" i="6" s="1"/>
  <c r="F145" i="7" s="1"/>
  <c r="F145" i="8" s="1"/>
  <c r="F145" i="9" s="1"/>
  <c r="F145" i="10" s="1"/>
  <c r="F145" i="11" s="1"/>
  <c r="F145" i="12" s="1"/>
  <c r="F145" i="13" s="1"/>
  <c r="F145" i="14" s="1"/>
  <c r="F144" i="5"/>
  <c r="F144" i="6" s="1"/>
  <c r="F144" i="7" s="1"/>
  <c r="F144" i="8" s="1"/>
  <c r="F144" i="9" s="1"/>
  <c r="AU143" i="5"/>
  <c r="AL143" i="5"/>
  <c r="AC143" i="5"/>
  <c r="T143" i="5"/>
  <c r="K143" i="5"/>
  <c r="O139" i="5"/>
  <c r="B139" i="5"/>
  <c r="B139" i="6" s="1"/>
  <c r="B139" i="7" s="1"/>
  <c r="AU137" i="5"/>
  <c r="AL137" i="5"/>
  <c r="AC137" i="5"/>
  <c r="T137" i="5"/>
  <c r="K137" i="5"/>
  <c r="R133" i="5"/>
  <c r="O133" i="5"/>
  <c r="L133" i="5"/>
  <c r="L133" i="6" s="1"/>
  <c r="F132" i="5"/>
  <c r="F132" i="6" s="1"/>
  <c r="F132" i="7" s="1"/>
  <c r="F132" i="8" s="1"/>
  <c r="AU131" i="5"/>
  <c r="AL131" i="5"/>
  <c r="AC131" i="5"/>
  <c r="T131" i="5"/>
  <c r="K131" i="5"/>
  <c r="Q127" i="5"/>
  <c r="P127" i="5"/>
  <c r="M127" i="5"/>
  <c r="M130" i="5" s="1"/>
  <c r="E127" i="5"/>
  <c r="D127" i="5"/>
  <c r="D127" i="6" s="1"/>
  <c r="D127" i="7" s="1"/>
  <c r="D127" i="8" s="1"/>
  <c r="D127" i="9" s="1"/>
  <c r="D127" i="10" s="1"/>
  <c r="D127" i="11" s="1"/>
  <c r="D127" i="12" s="1"/>
  <c r="D127" i="13" s="1"/>
  <c r="D127" i="14" s="1"/>
  <c r="C127" i="5"/>
  <c r="C127" i="6" s="1"/>
  <c r="C127" i="7" s="1"/>
  <c r="C127" i="8" s="1"/>
  <c r="C127" i="9" s="1"/>
  <c r="C127" i="10" s="1"/>
  <c r="C127" i="11" s="1"/>
  <c r="C127" i="12" s="1"/>
  <c r="C127" i="13" s="1"/>
  <c r="C127" i="14" s="1"/>
  <c r="F126" i="5"/>
  <c r="AU125" i="5"/>
  <c r="AL125" i="5"/>
  <c r="AC125" i="5"/>
  <c r="T125" i="5"/>
  <c r="K125" i="5"/>
  <c r="P121" i="5"/>
  <c r="L121" i="5"/>
  <c r="F121" i="5"/>
  <c r="F121" i="6" s="1"/>
  <c r="F121" i="7" s="1"/>
  <c r="F121" i="8" s="1"/>
  <c r="F121" i="9" s="1"/>
  <c r="F121" i="10" s="1"/>
  <c r="F121" i="11" s="1"/>
  <c r="F121" i="12" s="1"/>
  <c r="F121" i="13" s="1"/>
  <c r="F121" i="14" s="1"/>
  <c r="C121" i="5"/>
  <c r="C121" i="6" s="1"/>
  <c r="C121" i="7" s="1"/>
  <c r="C121" i="8" s="1"/>
  <c r="C121" i="9" s="1"/>
  <c r="C121" i="10" s="1"/>
  <c r="C121" i="11" s="1"/>
  <c r="C121" i="12" s="1"/>
  <c r="C121" i="13" s="1"/>
  <c r="C121" i="14" s="1"/>
  <c r="AU119" i="5"/>
  <c r="AL119" i="5"/>
  <c r="AC119" i="5"/>
  <c r="T119" i="5"/>
  <c r="K119" i="5"/>
  <c r="P115" i="5"/>
  <c r="P118" i="5" s="1"/>
  <c r="O115" i="5"/>
  <c r="O118" i="5" s="1"/>
  <c r="L115" i="5"/>
  <c r="C115" i="5"/>
  <c r="B115" i="5"/>
  <c r="AU113" i="5"/>
  <c r="AL113" i="5"/>
  <c r="AC113" i="5"/>
  <c r="T113" i="5"/>
  <c r="K113" i="5"/>
  <c r="R109" i="5"/>
  <c r="O109" i="5"/>
  <c r="N109" i="5"/>
  <c r="L109" i="5"/>
  <c r="F109" i="5"/>
  <c r="F109" i="6" s="1"/>
  <c r="F109" i="7" s="1"/>
  <c r="F109" i="8" s="1"/>
  <c r="F109" i="9" s="1"/>
  <c r="F109" i="10" s="1"/>
  <c r="E109" i="5"/>
  <c r="E109" i="6" s="1"/>
  <c r="E109" i="7" s="1"/>
  <c r="E109" i="8" s="1"/>
  <c r="F108" i="5"/>
  <c r="F108" i="6" s="1"/>
  <c r="F108" i="7" s="1"/>
  <c r="F108" i="8" s="1"/>
  <c r="AU107" i="5"/>
  <c r="AL107" i="5"/>
  <c r="AC107" i="5"/>
  <c r="T107" i="5"/>
  <c r="K107" i="5"/>
  <c r="R103" i="5"/>
  <c r="R106" i="5" s="1"/>
  <c r="Q103" i="5"/>
  <c r="Q106" i="5" s="1"/>
  <c r="O103" i="5"/>
  <c r="L103" i="5"/>
  <c r="E103" i="5"/>
  <c r="E103" i="6" s="1"/>
  <c r="E103" i="7" s="1"/>
  <c r="E103" i="8" s="1"/>
  <c r="E103" i="9" s="1"/>
  <c r="E103" i="10" s="1"/>
  <c r="E103" i="11" s="1"/>
  <c r="E103" i="12" s="1"/>
  <c r="E103" i="13" s="1"/>
  <c r="E103" i="14" s="1"/>
  <c r="D103" i="5"/>
  <c r="AU101" i="5"/>
  <c r="AL101" i="5"/>
  <c r="AC101" i="5"/>
  <c r="I101" i="5" s="1"/>
  <c r="T101" i="5"/>
  <c r="K101" i="5"/>
  <c r="Q97" i="5"/>
  <c r="Q100" i="5" s="1"/>
  <c r="P97" i="5"/>
  <c r="M97" i="5"/>
  <c r="L97" i="5"/>
  <c r="L100" i="5" s="1"/>
  <c r="F97" i="5"/>
  <c r="F97" i="6" s="1"/>
  <c r="F97" i="7" s="1"/>
  <c r="F97" i="8" s="1"/>
  <c r="F97" i="9" s="1"/>
  <c r="F97" i="10" s="1"/>
  <c r="F97" i="11" s="1"/>
  <c r="F97" i="12" s="1"/>
  <c r="F97" i="13" s="1"/>
  <c r="F97" i="14" s="1"/>
  <c r="C97" i="5"/>
  <c r="C97" i="6" s="1"/>
  <c r="C97" i="7" s="1"/>
  <c r="C97" i="8" s="1"/>
  <c r="C97" i="9" s="1"/>
  <c r="C97" i="10" s="1"/>
  <c r="C97" i="11" s="1"/>
  <c r="C97" i="12" s="1"/>
  <c r="C97" i="13" s="1"/>
  <c r="C97" i="14" s="1"/>
  <c r="F96" i="5"/>
  <c r="AU95" i="5"/>
  <c r="AL95" i="5"/>
  <c r="AC95" i="5"/>
  <c r="T95" i="5"/>
  <c r="K95" i="5"/>
  <c r="P91" i="5"/>
  <c r="D91" i="5"/>
  <c r="D91" i="6" s="1"/>
  <c r="D91" i="7" s="1"/>
  <c r="D91" i="8" s="1"/>
  <c r="D91" i="9" s="1"/>
  <c r="D91" i="10" s="1"/>
  <c r="D91" i="11" s="1"/>
  <c r="D91" i="12" s="1"/>
  <c r="D91" i="13" s="1"/>
  <c r="D91" i="14" s="1"/>
  <c r="C91" i="5"/>
  <c r="C91" i="6" s="1"/>
  <c r="C91" i="7" s="1"/>
  <c r="C91" i="8" s="1"/>
  <c r="C91" i="9" s="1"/>
  <c r="C91" i="10" s="1"/>
  <c r="C91" i="11" s="1"/>
  <c r="C91" i="12" s="1"/>
  <c r="C91" i="13" s="1"/>
  <c r="C91" i="14" s="1"/>
  <c r="B91" i="5"/>
  <c r="B91" i="6" s="1"/>
  <c r="B91" i="7" s="1"/>
  <c r="B91" i="8" s="1"/>
  <c r="B91" i="9" s="1"/>
  <c r="AU89" i="5"/>
  <c r="AL89" i="5"/>
  <c r="AC89" i="5"/>
  <c r="T89" i="5"/>
  <c r="K89" i="5"/>
  <c r="P85" i="5"/>
  <c r="P88" i="5" s="1"/>
  <c r="L85" i="5"/>
  <c r="L85" i="6" s="1"/>
  <c r="L85" i="7" s="1"/>
  <c r="F85" i="5"/>
  <c r="F85" i="6" s="1"/>
  <c r="F85" i="7" s="1"/>
  <c r="F85" i="8" s="1"/>
  <c r="F85" i="9" s="1"/>
  <c r="F85" i="10" s="1"/>
  <c r="F85" i="11" s="1"/>
  <c r="F85" i="12" s="1"/>
  <c r="F85" i="13" s="1"/>
  <c r="F85" i="14" s="1"/>
  <c r="C85" i="5"/>
  <c r="C85" i="6" s="1"/>
  <c r="C85" i="7" s="1"/>
  <c r="C85" i="8" s="1"/>
  <c r="C85" i="9" s="1"/>
  <c r="C85" i="10" s="1"/>
  <c r="C85" i="11" s="1"/>
  <c r="C85" i="12" s="1"/>
  <c r="C85" i="13" s="1"/>
  <c r="C85" i="14" s="1"/>
  <c r="AU83" i="5"/>
  <c r="AL83" i="5"/>
  <c r="AC83" i="5"/>
  <c r="T83" i="5"/>
  <c r="K83" i="5"/>
  <c r="P79" i="5"/>
  <c r="O79" i="5"/>
  <c r="O82" i="5" s="1"/>
  <c r="L79" i="5"/>
  <c r="F79" i="5"/>
  <c r="F79" i="6" s="1"/>
  <c r="F79" i="7" s="1"/>
  <c r="F79" i="8" s="1"/>
  <c r="F79" i="9" s="1"/>
  <c r="F79" i="10" s="1"/>
  <c r="F79" i="11" s="1"/>
  <c r="F79" i="12" s="1"/>
  <c r="F79" i="13" s="1"/>
  <c r="C79" i="5"/>
  <c r="B79" i="5"/>
  <c r="B79" i="6" s="1"/>
  <c r="B79" i="7" s="1"/>
  <c r="AU77" i="5"/>
  <c r="AL77" i="5"/>
  <c r="AC77" i="5"/>
  <c r="T77" i="5"/>
  <c r="K77" i="5"/>
  <c r="R73" i="5"/>
  <c r="F73" i="5"/>
  <c r="F73" i="6" s="1"/>
  <c r="F73" i="7" s="1"/>
  <c r="F73" i="8" s="1"/>
  <c r="F73" i="9" s="1"/>
  <c r="F73" i="10" s="1"/>
  <c r="F73" i="11" s="1"/>
  <c r="F73" i="12" s="1"/>
  <c r="F73" i="13" s="1"/>
  <c r="F73" i="14" s="1"/>
  <c r="E73" i="5"/>
  <c r="E73" i="6" s="1"/>
  <c r="E73" i="7" s="1"/>
  <c r="E73" i="8" s="1"/>
  <c r="E73" i="9" s="1"/>
  <c r="E73" i="10" s="1"/>
  <c r="E73" i="11" s="1"/>
  <c r="E73" i="12" s="1"/>
  <c r="E73" i="13" s="1"/>
  <c r="E73" i="14" s="1"/>
  <c r="D73" i="5"/>
  <c r="D73" i="6" s="1"/>
  <c r="D73" i="7" s="1"/>
  <c r="D73" i="8" s="1"/>
  <c r="D73" i="9" s="1"/>
  <c r="D73" i="10" s="1"/>
  <c r="D73" i="11" s="1"/>
  <c r="D73" i="12" s="1"/>
  <c r="D73" i="13" s="1"/>
  <c r="D73" i="14" s="1"/>
  <c r="G72" i="5"/>
  <c r="G72" i="6" s="1"/>
  <c r="G72" i="7" s="1"/>
  <c r="G72" i="8" s="1"/>
  <c r="G72" i="9" s="1"/>
  <c r="G72" i="10" s="1"/>
  <c r="G72" i="11" s="1"/>
  <c r="AU71" i="5"/>
  <c r="AL71" i="5"/>
  <c r="AC71" i="5"/>
  <c r="T71" i="5"/>
  <c r="K71" i="5"/>
  <c r="N67" i="5"/>
  <c r="L67" i="5"/>
  <c r="F67" i="5"/>
  <c r="F67" i="6" s="1"/>
  <c r="F67" i="7" s="1"/>
  <c r="F67" i="8" s="1"/>
  <c r="F67" i="9" s="1"/>
  <c r="F67" i="10" s="1"/>
  <c r="F67" i="11" s="1"/>
  <c r="F67" i="12" s="1"/>
  <c r="F67" i="13" s="1"/>
  <c r="F67" i="14" s="1"/>
  <c r="E67" i="5"/>
  <c r="E67" i="6" s="1"/>
  <c r="E67" i="7" s="1"/>
  <c r="E67" i="8" s="1"/>
  <c r="E67" i="9" s="1"/>
  <c r="E67" i="10" s="1"/>
  <c r="E67" i="11" s="1"/>
  <c r="E67" i="12" s="1"/>
  <c r="E67" i="13" s="1"/>
  <c r="E67" i="14" s="1"/>
  <c r="D67" i="5"/>
  <c r="D67" i="6" s="1"/>
  <c r="D67" i="7" s="1"/>
  <c r="D67" i="8" s="1"/>
  <c r="D67" i="9" s="1"/>
  <c r="D67" i="10" s="1"/>
  <c r="D67" i="11" s="1"/>
  <c r="D67" i="12" s="1"/>
  <c r="D67" i="13" s="1"/>
  <c r="D67" i="14" s="1"/>
  <c r="G66" i="5"/>
  <c r="AU65" i="5"/>
  <c r="AL65" i="5"/>
  <c r="AC65" i="5"/>
  <c r="T65" i="5"/>
  <c r="K65" i="5"/>
  <c r="Q61" i="5"/>
  <c r="P61" i="5"/>
  <c r="P64" i="5" s="1"/>
  <c r="C61" i="5"/>
  <c r="C61" i="6" s="1"/>
  <c r="C61" i="7" s="1"/>
  <c r="C61" i="8" s="1"/>
  <c r="C61" i="9" s="1"/>
  <c r="C61" i="10" s="1"/>
  <c r="C61" i="11" s="1"/>
  <c r="C61" i="12" s="1"/>
  <c r="C61" i="13" s="1"/>
  <c r="C61" i="14" s="1"/>
  <c r="AU59" i="5"/>
  <c r="AL59" i="5"/>
  <c r="AC59" i="5"/>
  <c r="T59" i="5"/>
  <c r="K59" i="5"/>
  <c r="R55" i="5"/>
  <c r="R58" i="5" s="1"/>
  <c r="O55" i="5"/>
  <c r="N55" i="5"/>
  <c r="N58" i="5" s="1"/>
  <c r="E55" i="5"/>
  <c r="E55" i="6" s="1"/>
  <c r="E55" i="7" s="1"/>
  <c r="E55" i="8" s="1"/>
  <c r="E55" i="9" s="1"/>
  <c r="E55" i="10" s="1"/>
  <c r="E55" i="11" s="1"/>
  <c r="E55" i="12" s="1"/>
  <c r="E55" i="13" s="1"/>
  <c r="E55" i="14" s="1"/>
  <c r="C55" i="5"/>
  <c r="C55" i="6" s="1"/>
  <c r="C55" i="7" s="1"/>
  <c r="C55" i="8" s="1"/>
  <c r="C55" i="9" s="1"/>
  <c r="C55" i="10" s="1"/>
  <c r="C55" i="11" s="1"/>
  <c r="C55" i="12" s="1"/>
  <c r="C55" i="13" s="1"/>
  <c r="C55" i="14" s="1"/>
  <c r="AU53" i="5"/>
  <c r="AL53" i="5"/>
  <c r="AC53" i="5"/>
  <c r="T53" i="5"/>
  <c r="K53" i="5"/>
  <c r="R49" i="5"/>
  <c r="Q49" i="5"/>
  <c r="O49" i="5"/>
  <c r="N49" i="5"/>
  <c r="N52" i="5" s="1"/>
  <c r="B49" i="5"/>
  <c r="B49" i="6" s="1"/>
  <c r="B49" i="7" s="1"/>
  <c r="G48" i="5"/>
  <c r="G48" i="6" s="1"/>
  <c r="G48" i="7" s="1"/>
  <c r="AU47" i="5"/>
  <c r="AL47" i="5"/>
  <c r="AC47" i="5"/>
  <c r="T47" i="5"/>
  <c r="K47" i="5"/>
  <c r="Q43" i="5"/>
  <c r="O43" i="5"/>
  <c r="E43" i="5"/>
  <c r="E43" i="6" s="1"/>
  <c r="E43" i="7" s="1"/>
  <c r="E43" i="8" s="1"/>
  <c r="E43" i="9" s="1"/>
  <c r="E43" i="10" s="1"/>
  <c r="E43" i="11" s="1"/>
  <c r="E43" i="12" s="1"/>
  <c r="E43" i="13" s="1"/>
  <c r="E43" i="14" s="1"/>
  <c r="D43" i="5"/>
  <c r="D43" i="6" s="1"/>
  <c r="D43" i="7" s="1"/>
  <c r="D43" i="8" s="1"/>
  <c r="D43" i="9" s="1"/>
  <c r="D43" i="10" s="1"/>
  <c r="D43" i="11" s="1"/>
  <c r="D43" i="12" s="1"/>
  <c r="D43" i="13" s="1"/>
  <c r="D43" i="14" s="1"/>
  <c r="AU41" i="5"/>
  <c r="AL41" i="5"/>
  <c r="AC41" i="5"/>
  <c r="T41" i="5"/>
  <c r="K41" i="5"/>
  <c r="Q37" i="5"/>
  <c r="M37" i="5"/>
  <c r="M40" i="5" s="1"/>
  <c r="F37" i="5"/>
  <c r="F37" i="6" s="1"/>
  <c r="F37" i="7" s="1"/>
  <c r="F37" i="8" s="1"/>
  <c r="F37" i="9" s="1"/>
  <c r="F37" i="10" s="1"/>
  <c r="F37" i="11" s="1"/>
  <c r="F37" i="12" s="1"/>
  <c r="F37" i="13" s="1"/>
  <c r="F37" i="14" s="1"/>
  <c r="D37" i="5"/>
  <c r="D37" i="6" s="1"/>
  <c r="D37" i="7" s="1"/>
  <c r="D37" i="8" s="1"/>
  <c r="D37" i="9" s="1"/>
  <c r="D37" i="10" s="1"/>
  <c r="D37" i="11" s="1"/>
  <c r="D37" i="12" s="1"/>
  <c r="D37" i="13" s="1"/>
  <c r="D37" i="14" s="1"/>
  <c r="C37" i="5"/>
  <c r="C37" i="6" s="1"/>
  <c r="C37" i="7" s="1"/>
  <c r="C37" i="8" s="1"/>
  <c r="C37" i="9" s="1"/>
  <c r="C37" i="10" s="1"/>
  <c r="C37" i="11" s="1"/>
  <c r="C37" i="12" s="1"/>
  <c r="C37" i="13" s="1"/>
  <c r="C37" i="14" s="1"/>
  <c r="F36" i="5"/>
  <c r="F36" i="6" s="1"/>
  <c r="F36" i="7" s="1"/>
  <c r="F36" i="8" s="1"/>
  <c r="F36" i="9" s="1"/>
  <c r="F36" i="10" s="1"/>
  <c r="F36" i="11" s="1"/>
  <c r="F36" i="12" s="1"/>
  <c r="F36" i="13" s="1"/>
  <c r="F36" i="14" s="1"/>
  <c r="AU35" i="5"/>
  <c r="AL35" i="5"/>
  <c r="AC35" i="5"/>
  <c r="T35" i="5"/>
  <c r="K35" i="5"/>
  <c r="R31" i="5"/>
  <c r="Q31" i="5"/>
  <c r="Q34" i="5" s="1"/>
  <c r="M31" i="5"/>
  <c r="M34" i="5" s="1"/>
  <c r="E31" i="5"/>
  <c r="E31" i="6" s="1"/>
  <c r="E31" i="7" s="1"/>
  <c r="E31" i="8" s="1"/>
  <c r="E31" i="9" s="1"/>
  <c r="E31" i="10" s="1"/>
  <c r="E31" i="11" s="1"/>
  <c r="E31" i="12" s="1"/>
  <c r="E31" i="13" s="1"/>
  <c r="E31" i="14" s="1"/>
  <c r="D31" i="5"/>
  <c r="D31" i="6" s="1"/>
  <c r="D31" i="7" s="1"/>
  <c r="D31" i="8" s="1"/>
  <c r="D31" i="9" s="1"/>
  <c r="D31" i="10" s="1"/>
  <c r="D31" i="11" s="1"/>
  <c r="D31" i="12" s="1"/>
  <c r="D31" i="13" s="1"/>
  <c r="D31" i="14" s="1"/>
  <c r="B31" i="5"/>
  <c r="B31" i="6" s="1"/>
  <c r="B31" i="7" s="1"/>
  <c r="F30" i="5"/>
  <c r="F30" i="6" s="1"/>
  <c r="F30" i="7" s="1"/>
  <c r="F30" i="8" s="1"/>
  <c r="AU29" i="5"/>
  <c r="AL29" i="5"/>
  <c r="AC29" i="5"/>
  <c r="T29" i="5"/>
  <c r="K29" i="5"/>
  <c r="R25" i="5"/>
  <c r="N25" i="5"/>
  <c r="E25" i="5"/>
  <c r="E25" i="6" s="1"/>
  <c r="E25" i="7" s="1"/>
  <c r="E25" i="8" s="1"/>
  <c r="E25" i="9" s="1"/>
  <c r="E25" i="10" s="1"/>
  <c r="E25" i="11" s="1"/>
  <c r="E25" i="12" s="1"/>
  <c r="E25" i="13" s="1"/>
  <c r="E25" i="14" s="1"/>
  <c r="B25" i="5"/>
  <c r="AU257" i="6"/>
  <c r="AL257" i="6"/>
  <c r="AC257" i="6"/>
  <c r="T257" i="6"/>
  <c r="K257" i="6"/>
  <c r="L253" i="6"/>
  <c r="L256" i="6" s="1"/>
  <c r="D253" i="6"/>
  <c r="D253" i="7" s="1"/>
  <c r="D253" i="8" s="1"/>
  <c r="D253" i="9" s="1"/>
  <c r="D253" i="10" s="1"/>
  <c r="D253" i="11" s="1"/>
  <c r="D253" i="12" s="1"/>
  <c r="D253" i="13" s="1"/>
  <c r="D253" i="14" s="1"/>
  <c r="AU251" i="6"/>
  <c r="AL251" i="6"/>
  <c r="AC251" i="6"/>
  <c r="T251" i="6"/>
  <c r="K251" i="6"/>
  <c r="M247" i="6"/>
  <c r="M247" i="7" s="1"/>
  <c r="C247" i="6"/>
  <c r="C247" i="7" s="1"/>
  <c r="C247" i="8" s="1"/>
  <c r="C247" i="9" s="1"/>
  <c r="C247" i="10" s="1"/>
  <c r="C247" i="11" s="1"/>
  <c r="C247" i="12" s="1"/>
  <c r="AU245" i="6"/>
  <c r="AL245" i="6"/>
  <c r="AC245" i="6"/>
  <c r="T245" i="6"/>
  <c r="K245" i="6"/>
  <c r="F240" i="6"/>
  <c r="F240" i="7" s="1"/>
  <c r="F240" i="8" s="1"/>
  <c r="F240" i="9" s="1"/>
  <c r="F240" i="10" s="1"/>
  <c r="F240" i="11" s="1"/>
  <c r="F240" i="12" s="1"/>
  <c r="F240" i="13" s="1"/>
  <c r="F240" i="14" s="1"/>
  <c r="AU239" i="6"/>
  <c r="AL239" i="6"/>
  <c r="AC239" i="6"/>
  <c r="T239" i="6"/>
  <c r="K239" i="6"/>
  <c r="M235" i="6"/>
  <c r="M235" i="7" s="1"/>
  <c r="E235" i="6"/>
  <c r="E235" i="7" s="1"/>
  <c r="E235" i="8" s="1"/>
  <c r="E235" i="9" s="1"/>
  <c r="E235" i="10" s="1"/>
  <c r="E235" i="11" s="1"/>
  <c r="E235" i="12" s="1"/>
  <c r="E235" i="13" s="1"/>
  <c r="E235" i="14" s="1"/>
  <c r="AU233" i="6"/>
  <c r="AL233" i="6"/>
  <c r="AC233" i="6"/>
  <c r="T233" i="6"/>
  <c r="K233" i="6"/>
  <c r="I233" i="6" s="1"/>
  <c r="AU227" i="6"/>
  <c r="AL227" i="6"/>
  <c r="AC227" i="6"/>
  <c r="T227" i="6"/>
  <c r="K227" i="6"/>
  <c r="AU221" i="6"/>
  <c r="AL221" i="6"/>
  <c r="AC221" i="6"/>
  <c r="T221" i="6"/>
  <c r="K221" i="6"/>
  <c r="L217" i="6"/>
  <c r="L217" i="7" s="1"/>
  <c r="AU215" i="6"/>
  <c r="AL215" i="6"/>
  <c r="AC215" i="6"/>
  <c r="T215" i="6"/>
  <c r="K215" i="6"/>
  <c r="F211" i="6"/>
  <c r="F211" i="7" s="1"/>
  <c r="F211" i="8" s="1"/>
  <c r="F211" i="9" s="1"/>
  <c r="F211" i="10" s="1"/>
  <c r="F211" i="11" s="1"/>
  <c r="F211" i="12" s="1"/>
  <c r="F211" i="13" s="1"/>
  <c r="F211" i="14" s="1"/>
  <c r="AU209" i="6"/>
  <c r="AL209" i="6"/>
  <c r="AC209" i="6"/>
  <c r="T209" i="6"/>
  <c r="K209" i="6"/>
  <c r="E205" i="6"/>
  <c r="E205" i="7" s="1"/>
  <c r="E205" i="8" s="1"/>
  <c r="E205" i="9" s="1"/>
  <c r="E205" i="10" s="1"/>
  <c r="E205" i="11" s="1"/>
  <c r="E205" i="12" s="1"/>
  <c r="E205" i="13" s="1"/>
  <c r="E205" i="14" s="1"/>
  <c r="AU203" i="6"/>
  <c r="AL203" i="6"/>
  <c r="AC203" i="6"/>
  <c r="T203" i="6"/>
  <c r="K203" i="6"/>
  <c r="AU197" i="6"/>
  <c r="AL197" i="6"/>
  <c r="AC197" i="6"/>
  <c r="T197" i="6"/>
  <c r="K197" i="6"/>
  <c r="R193" i="6"/>
  <c r="F192" i="6"/>
  <c r="F192" i="7" s="1"/>
  <c r="F192" i="8" s="1"/>
  <c r="F192" i="9" s="1"/>
  <c r="AU191" i="6"/>
  <c r="AL191" i="6"/>
  <c r="AC191" i="6"/>
  <c r="T191" i="6"/>
  <c r="K191" i="6"/>
  <c r="N187" i="6"/>
  <c r="AU185" i="6"/>
  <c r="AL185" i="6"/>
  <c r="AC185" i="6"/>
  <c r="T185" i="6"/>
  <c r="K185" i="6"/>
  <c r="AU179" i="6"/>
  <c r="AL179" i="6"/>
  <c r="AC179" i="6"/>
  <c r="T179" i="6"/>
  <c r="K179" i="6"/>
  <c r="AU173" i="6"/>
  <c r="AL173" i="6"/>
  <c r="AC173" i="6"/>
  <c r="T173" i="6"/>
  <c r="K173" i="6"/>
  <c r="AU167" i="6"/>
  <c r="AL167" i="6"/>
  <c r="AC167" i="6"/>
  <c r="T167" i="6"/>
  <c r="K167" i="6"/>
  <c r="AU161" i="6"/>
  <c r="AL161" i="6"/>
  <c r="AC161" i="6"/>
  <c r="T161" i="6"/>
  <c r="K161" i="6"/>
  <c r="AU155" i="6"/>
  <c r="AL155" i="6"/>
  <c r="AC155" i="6"/>
  <c r="T155" i="6"/>
  <c r="K155" i="6"/>
  <c r="C151" i="6"/>
  <c r="C151" i="7" s="1"/>
  <c r="C151" i="8" s="1"/>
  <c r="C151" i="9" s="1"/>
  <c r="C151" i="10" s="1"/>
  <c r="C151" i="11" s="1"/>
  <c r="C151" i="12" s="1"/>
  <c r="C151" i="13" s="1"/>
  <c r="C151" i="14" s="1"/>
  <c r="AU149" i="6"/>
  <c r="AL149" i="6"/>
  <c r="AC149" i="6"/>
  <c r="T149" i="6"/>
  <c r="K149" i="6"/>
  <c r="M145" i="6"/>
  <c r="AU143" i="6"/>
  <c r="AL143" i="6"/>
  <c r="AC143" i="6"/>
  <c r="T143" i="6"/>
  <c r="K143" i="6"/>
  <c r="L139" i="6"/>
  <c r="AU137" i="6"/>
  <c r="AL137" i="6"/>
  <c r="AC137" i="6"/>
  <c r="T137" i="6"/>
  <c r="K137" i="6"/>
  <c r="AU131" i="6"/>
  <c r="AL131" i="6"/>
  <c r="AC131" i="6"/>
  <c r="T131" i="6"/>
  <c r="K131" i="6"/>
  <c r="M127" i="6"/>
  <c r="E127" i="6"/>
  <c r="E127" i="7" s="1"/>
  <c r="E127" i="8" s="1"/>
  <c r="E127" i="9" s="1"/>
  <c r="E127" i="10" s="1"/>
  <c r="E127" i="11" s="1"/>
  <c r="E127" i="12" s="1"/>
  <c r="E127" i="13" s="1"/>
  <c r="E127" i="14" s="1"/>
  <c r="AU125" i="6"/>
  <c r="AL125" i="6"/>
  <c r="AC125" i="6"/>
  <c r="T125" i="6"/>
  <c r="K125" i="6"/>
  <c r="AU119" i="6"/>
  <c r="AL119" i="6"/>
  <c r="AC119" i="6"/>
  <c r="T119" i="6"/>
  <c r="K119" i="6"/>
  <c r="O115" i="6"/>
  <c r="C115" i="6"/>
  <c r="C115" i="7" s="1"/>
  <c r="C115" i="8" s="1"/>
  <c r="C115" i="9" s="1"/>
  <c r="C115" i="10" s="1"/>
  <c r="C115" i="11" s="1"/>
  <c r="C115" i="12" s="1"/>
  <c r="C115" i="13" s="1"/>
  <c r="C115" i="14" s="1"/>
  <c r="B115" i="6"/>
  <c r="B115" i="7" s="1"/>
  <c r="AU113" i="6"/>
  <c r="AL113" i="6"/>
  <c r="AC113" i="6"/>
  <c r="T113" i="6"/>
  <c r="K113" i="6"/>
  <c r="L109" i="6"/>
  <c r="D109" i="6"/>
  <c r="D109" i="7" s="1"/>
  <c r="D109" i="8" s="1"/>
  <c r="D109" i="9" s="1"/>
  <c r="D109" i="10" s="1"/>
  <c r="D109" i="11" s="1"/>
  <c r="D109" i="12" s="1"/>
  <c r="D109" i="13" s="1"/>
  <c r="D109" i="14" s="1"/>
  <c r="AU107" i="6"/>
  <c r="AL107" i="6"/>
  <c r="AC107" i="6"/>
  <c r="T107" i="6"/>
  <c r="K107" i="6"/>
  <c r="R103" i="6"/>
  <c r="Q103" i="6"/>
  <c r="P103" i="6"/>
  <c r="D103" i="6"/>
  <c r="D103" i="7" s="1"/>
  <c r="D103" i="8" s="1"/>
  <c r="D103" i="9" s="1"/>
  <c r="D103" i="10" s="1"/>
  <c r="D103" i="11" s="1"/>
  <c r="D103" i="12" s="1"/>
  <c r="D103" i="13" s="1"/>
  <c r="D103" i="14" s="1"/>
  <c r="AU101" i="6"/>
  <c r="AL101" i="6"/>
  <c r="AC101" i="6"/>
  <c r="T101" i="6"/>
  <c r="K101" i="6"/>
  <c r="AU95" i="6"/>
  <c r="AL95" i="6"/>
  <c r="AC95" i="6"/>
  <c r="T95" i="6"/>
  <c r="K95" i="6"/>
  <c r="AU89" i="6"/>
  <c r="AL89" i="6"/>
  <c r="AC89" i="6"/>
  <c r="T89" i="6"/>
  <c r="K89" i="6"/>
  <c r="AU83" i="6"/>
  <c r="AL83" i="6"/>
  <c r="AC83" i="6"/>
  <c r="T83" i="6"/>
  <c r="K83" i="6"/>
  <c r="C79" i="6"/>
  <c r="C79" i="7" s="1"/>
  <c r="C79" i="8" s="1"/>
  <c r="C79" i="9" s="1"/>
  <c r="C79" i="10" s="1"/>
  <c r="C79" i="11" s="1"/>
  <c r="C79" i="12" s="1"/>
  <c r="C79" i="13" s="1"/>
  <c r="C79" i="14" s="1"/>
  <c r="AU77" i="6"/>
  <c r="AL77" i="6"/>
  <c r="AC77" i="6"/>
  <c r="T77" i="6"/>
  <c r="K77" i="6"/>
  <c r="AU71" i="6"/>
  <c r="AL71" i="6"/>
  <c r="AC71" i="6"/>
  <c r="T71" i="6"/>
  <c r="K71" i="6"/>
  <c r="M67" i="6"/>
  <c r="G66" i="6"/>
  <c r="AU65" i="6"/>
  <c r="AL65" i="6"/>
  <c r="AC65" i="6"/>
  <c r="T65" i="6"/>
  <c r="K65" i="6"/>
  <c r="P61" i="6"/>
  <c r="AU59" i="6"/>
  <c r="AL59" i="6"/>
  <c r="AC59" i="6"/>
  <c r="T59" i="6"/>
  <c r="K59" i="6"/>
  <c r="I59" i="6" s="1"/>
  <c r="R55" i="6"/>
  <c r="R58" i="6" s="1"/>
  <c r="L55" i="6"/>
  <c r="L55" i="7" s="1"/>
  <c r="L55" i="8" s="1"/>
  <c r="L55" i="9" s="1"/>
  <c r="F55" i="6"/>
  <c r="F55" i="7" s="1"/>
  <c r="F55" i="8" s="1"/>
  <c r="F55" i="9" s="1"/>
  <c r="F55" i="10" s="1"/>
  <c r="F55" i="11" s="1"/>
  <c r="F55" i="12" s="1"/>
  <c r="F55" i="13" s="1"/>
  <c r="F55" i="14" s="1"/>
  <c r="AU53" i="6"/>
  <c r="AL53" i="6"/>
  <c r="AC53" i="6"/>
  <c r="T53" i="6"/>
  <c r="K53" i="6"/>
  <c r="N49" i="6"/>
  <c r="AU47" i="6"/>
  <c r="AL47" i="6"/>
  <c r="AC47" i="6"/>
  <c r="T47" i="6"/>
  <c r="K47" i="6"/>
  <c r="AU41" i="6"/>
  <c r="AL41" i="6"/>
  <c r="AC41" i="6"/>
  <c r="T41" i="6"/>
  <c r="K41" i="6"/>
  <c r="G36" i="6"/>
  <c r="AU35" i="6"/>
  <c r="AL35" i="6"/>
  <c r="AC35" i="6"/>
  <c r="T35" i="6"/>
  <c r="K35" i="6"/>
  <c r="AU29" i="6"/>
  <c r="AL29" i="6"/>
  <c r="AC29" i="6"/>
  <c r="T29" i="6"/>
  <c r="K29" i="6"/>
  <c r="AU257" i="7"/>
  <c r="AL257" i="7"/>
  <c r="AC257" i="7"/>
  <c r="T257" i="7"/>
  <c r="K257" i="7"/>
  <c r="O253" i="7"/>
  <c r="AU251" i="7"/>
  <c r="AL251" i="7"/>
  <c r="AC251" i="7"/>
  <c r="T251" i="7"/>
  <c r="K251" i="7"/>
  <c r="AU245" i="7"/>
  <c r="AL245" i="7"/>
  <c r="AC245" i="7"/>
  <c r="T245" i="7"/>
  <c r="K245" i="7"/>
  <c r="AU239" i="7"/>
  <c r="AL239" i="7"/>
  <c r="AC239" i="7"/>
  <c r="T239" i="7"/>
  <c r="K239" i="7"/>
  <c r="AU233" i="7"/>
  <c r="AL233" i="7"/>
  <c r="AC233" i="7"/>
  <c r="T233" i="7"/>
  <c r="K233" i="7"/>
  <c r="AU227" i="7"/>
  <c r="AL227" i="7"/>
  <c r="AC227" i="7"/>
  <c r="T227" i="7"/>
  <c r="K227" i="7"/>
  <c r="AU221" i="7"/>
  <c r="AL221" i="7"/>
  <c r="AC221" i="7"/>
  <c r="T221" i="7"/>
  <c r="K221" i="7"/>
  <c r="C217" i="7"/>
  <c r="C217" i="8" s="1"/>
  <c r="C217" i="9" s="1"/>
  <c r="C217" i="10" s="1"/>
  <c r="C217" i="11" s="1"/>
  <c r="C217" i="12" s="1"/>
  <c r="C217" i="13" s="1"/>
  <c r="C217" i="14" s="1"/>
  <c r="AU215" i="7"/>
  <c r="AL215" i="7"/>
  <c r="AC215" i="7"/>
  <c r="T215" i="7"/>
  <c r="K215" i="7"/>
  <c r="AU209" i="7"/>
  <c r="AL209" i="7"/>
  <c r="AC209" i="7"/>
  <c r="T209" i="7"/>
  <c r="K209" i="7"/>
  <c r="AU203" i="7"/>
  <c r="AL203" i="7"/>
  <c r="AC203" i="7"/>
  <c r="T203" i="7"/>
  <c r="K203" i="7"/>
  <c r="AU197" i="7"/>
  <c r="AL197" i="7"/>
  <c r="AC197" i="7"/>
  <c r="T197" i="7"/>
  <c r="K197" i="7"/>
  <c r="AU191" i="7"/>
  <c r="AL191" i="7"/>
  <c r="AC191" i="7"/>
  <c r="T191" i="7"/>
  <c r="K191" i="7"/>
  <c r="AU185" i="7"/>
  <c r="AL185" i="7"/>
  <c r="AC185" i="7"/>
  <c r="T185" i="7"/>
  <c r="K185" i="7"/>
  <c r="AU179" i="7"/>
  <c r="AL179" i="7"/>
  <c r="AC179" i="7"/>
  <c r="T179" i="7"/>
  <c r="K179" i="7"/>
  <c r="AU173" i="7"/>
  <c r="AL173" i="7"/>
  <c r="AC173" i="7"/>
  <c r="T173" i="7"/>
  <c r="K173" i="7"/>
  <c r="AU167" i="7"/>
  <c r="AL167" i="7"/>
  <c r="AC167" i="7"/>
  <c r="T167" i="7"/>
  <c r="K167" i="7"/>
  <c r="AU161" i="7"/>
  <c r="AL161" i="7"/>
  <c r="AC161" i="7"/>
  <c r="T161" i="7"/>
  <c r="K161" i="7"/>
  <c r="AU155" i="7"/>
  <c r="AL155" i="7"/>
  <c r="AC155" i="7"/>
  <c r="T155" i="7"/>
  <c r="K155" i="7"/>
  <c r="AU149" i="7"/>
  <c r="AL149" i="7"/>
  <c r="AC149" i="7"/>
  <c r="T149" i="7"/>
  <c r="K149" i="7"/>
  <c r="AU143" i="7"/>
  <c r="AL143" i="7"/>
  <c r="AC143" i="7"/>
  <c r="T143" i="7"/>
  <c r="K143" i="7"/>
  <c r="AU137" i="7"/>
  <c r="AL137" i="7"/>
  <c r="AC137" i="7"/>
  <c r="T137" i="7"/>
  <c r="K137" i="7"/>
  <c r="AU131" i="7"/>
  <c r="AL131" i="7"/>
  <c r="AC131" i="7"/>
  <c r="T131" i="7"/>
  <c r="K131" i="7"/>
  <c r="AU125" i="7"/>
  <c r="AL125" i="7"/>
  <c r="AC125" i="7"/>
  <c r="T125" i="7"/>
  <c r="K125" i="7"/>
  <c r="AU119" i="7"/>
  <c r="AL119" i="7"/>
  <c r="AC119" i="7"/>
  <c r="T119" i="7"/>
  <c r="K119" i="7"/>
  <c r="AU113" i="7"/>
  <c r="AL113" i="7"/>
  <c r="AC113" i="7"/>
  <c r="T113" i="7"/>
  <c r="K113" i="7"/>
  <c r="AU107" i="7"/>
  <c r="AL107" i="7"/>
  <c r="AC107" i="7"/>
  <c r="T107" i="7"/>
  <c r="K107" i="7"/>
  <c r="AU101" i="7"/>
  <c r="AL101" i="7"/>
  <c r="AC101" i="7"/>
  <c r="T101" i="7"/>
  <c r="K101" i="7"/>
  <c r="AU95" i="7"/>
  <c r="AL95" i="7"/>
  <c r="AC95" i="7"/>
  <c r="T95" i="7"/>
  <c r="K95" i="7"/>
  <c r="AU89" i="7"/>
  <c r="AL89" i="7"/>
  <c r="AC89" i="7"/>
  <c r="T89" i="7"/>
  <c r="K89" i="7"/>
  <c r="AU83" i="7"/>
  <c r="AL83" i="7"/>
  <c r="AC83" i="7"/>
  <c r="T83" i="7"/>
  <c r="K83" i="7"/>
  <c r="AU77" i="7"/>
  <c r="AL77" i="7"/>
  <c r="AC77" i="7"/>
  <c r="T77" i="7"/>
  <c r="K77" i="7"/>
  <c r="AU71" i="7"/>
  <c r="AL71" i="7"/>
  <c r="AC71" i="7"/>
  <c r="T71" i="7"/>
  <c r="K71" i="7"/>
  <c r="AU65" i="7"/>
  <c r="AL65" i="7"/>
  <c r="AC65" i="7"/>
  <c r="T65" i="7"/>
  <c r="K65" i="7"/>
  <c r="AU59" i="7"/>
  <c r="AL59" i="7"/>
  <c r="AC59" i="7"/>
  <c r="T59" i="7"/>
  <c r="K59" i="7"/>
  <c r="AU53" i="7"/>
  <c r="AL53" i="7"/>
  <c r="AC53" i="7"/>
  <c r="T53" i="7"/>
  <c r="K53" i="7"/>
  <c r="AU47" i="7"/>
  <c r="AL47" i="7"/>
  <c r="AC47" i="7"/>
  <c r="T47" i="7"/>
  <c r="K47" i="7"/>
  <c r="AU41" i="7"/>
  <c r="AL41" i="7"/>
  <c r="AC41" i="7"/>
  <c r="T41" i="7"/>
  <c r="K41" i="7"/>
  <c r="AU35" i="7"/>
  <c r="AL35" i="7"/>
  <c r="AC35" i="7"/>
  <c r="T35" i="7"/>
  <c r="K35" i="7"/>
  <c r="AU29" i="7"/>
  <c r="AL29" i="7"/>
  <c r="AC29" i="7"/>
  <c r="T29" i="7"/>
  <c r="K29" i="7"/>
  <c r="AU257" i="8"/>
  <c r="AL257" i="8"/>
  <c r="AC257" i="8"/>
  <c r="T257" i="8"/>
  <c r="K257" i="8"/>
  <c r="C253" i="8"/>
  <c r="C253" i="9" s="1"/>
  <c r="C253" i="10" s="1"/>
  <c r="C253" i="11" s="1"/>
  <c r="C253" i="12" s="1"/>
  <c r="C253" i="13" s="1"/>
  <c r="C253" i="14" s="1"/>
  <c r="AU251" i="8"/>
  <c r="AL251" i="8"/>
  <c r="AC251" i="8"/>
  <c r="T251" i="8"/>
  <c r="K251" i="8"/>
  <c r="AU245" i="8"/>
  <c r="AL245" i="8"/>
  <c r="AC245" i="8"/>
  <c r="T245" i="8"/>
  <c r="K245" i="8"/>
  <c r="AU239" i="8"/>
  <c r="AL239" i="8"/>
  <c r="AC239" i="8"/>
  <c r="T239" i="8"/>
  <c r="K239" i="8"/>
  <c r="AU233" i="8"/>
  <c r="AL233" i="8"/>
  <c r="AC233" i="8"/>
  <c r="T233" i="8"/>
  <c r="K233" i="8"/>
  <c r="AU227" i="8"/>
  <c r="AL227" i="8"/>
  <c r="AC227" i="8"/>
  <c r="T227" i="8"/>
  <c r="K227" i="8"/>
  <c r="AU221" i="8"/>
  <c r="AL221" i="8"/>
  <c r="AC221" i="8"/>
  <c r="T221" i="8"/>
  <c r="K221" i="8"/>
  <c r="AU215" i="8"/>
  <c r="AL215" i="8"/>
  <c r="AC215" i="8"/>
  <c r="T215" i="8"/>
  <c r="K215" i="8"/>
  <c r="AU209" i="8"/>
  <c r="AL209" i="8"/>
  <c r="AC209" i="8"/>
  <c r="T209" i="8"/>
  <c r="K209" i="8"/>
  <c r="AU203" i="8"/>
  <c r="AL203" i="8"/>
  <c r="AC203" i="8"/>
  <c r="T203" i="8"/>
  <c r="K203" i="8"/>
  <c r="AU197" i="8"/>
  <c r="AL197" i="8"/>
  <c r="AC197" i="8"/>
  <c r="T197" i="8"/>
  <c r="K197" i="8"/>
  <c r="AU191" i="8"/>
  <c r="AL191" i="8"/>
  <c r="AC191" i="8"/>
  <c r="T191" i="8"/>
  <c r="K191" i="8"/>
  <c r="AU185" i="8"/>
  <c r="AL185" i="8"/>
  <c r="AC185" i="8"/>
  <c r="T185" i="8"/>
  <c r="K185" i="8"/>
  <c r="AU179" i="8"/>
  <c r="AL179" i="8"/>
  <c r="AC179" i="8"/>
  <c r="T179" i="8"/>
  <c r="K179" i="8"/>
  <c r="AU173" i="8"/>
  <c r="AL173" i="8"/>
  <c r="AC173" i="8"/>
  <c r="T173" i="8"/>
  <c r="K173" i="8"/>
  <c r="AU167" i="8"/>
  <c r="AL167" i="8"/>
  <c r="AC167" i="8"/>
  <c r="T167" i="8"/>
  <c r="K167" i="8"/>
  <c r="I167" i="8" s="1"/>
  <c r="AU161" i="8"/>
  <c r="AL161" i="8"/>
  <c r="AC161" i="8"/>
  <c r="T161" i="8"/>
  <c r="K161" i="8"/>
  <c r="AU155" i="8"/>
  <c r="AL155" i="8"/>
  <c r="AC155" i="8"/>
  <c r="T155" i="8"/>
  <c r="K155" i="8"/>
  <c r="AU149" i="8"/>
  <c r="AL149" i="8"/>
  <c r="AC149" i="8"/>
  <c r="T149" i="8"/>
  <c r="K149" i="8"/>
  <c r="AU143" i="8"/>
  <c r="AL143" i="8"/>
  <c r="AC143" i="8"/>
  <c r="T143" i="8"/>
  <c r="K143" i="8"/>
  <c r="AU137" i="8"/>
  <c r="AL137" i="8"/>
  <c r="AC137" i="8"/>
  <c r="T137" i="8"/>
  <c r="K137" i="8"/>
  <c r="AU131" i="8"/>
  <c r="AL131" i="8"/>
  <c r="AC131" i="8"/>
  <c r="T131" i="8"/>
  <c r="K131" i="8"/>
  <c r="AU125" i="8"/>
  <c r="AL125" i="8"/>
  <c r="AC125" i="8"/>
  <c r="T125" i="8"/>
  <c r="K125" i="8"/>
  <c r="AU119" i="8"/>
  <c r="AL119" i="8"/>
  <c r="AC119" i="8"/>
  <c r="T119" i="8"/>
  <c r="K119" i="8"/>
  <c r="AU113" i="8"/>
  <c r="AL113" i="8"/>
  <c r="AC113" i="8"/>
  <c r="T113" i="8"/>
  <c r="K113" i="8"/>
  <c r="AU107" i="8"/>
  <c r="AL107" i="8"/>
  <c r="AC107" i="8"/>
  <c r="T107" i="8"/>
  <c r="K107" i="8"/>
  <c r="AU101" i="8"/>
  <c r="AL101" i="8"/>
  <c r="AC101" i="8"/>
  <c r="T101" i="8"/>
  <c r="K101" i="8"/>
  <c r="AU95" i="8"/>
  <c r="AL95" i="8"/>
  <c r="AC95" i="8"/>
  <c r="T95" i="8"/>
  <c r="K95" i="8"/>
  <c r="AU89" i="8"/>
  <c r="AL89" i="8"/>
  <c r="AC89" i="8"/>
  <c r="T89" i="8"/>
  <c r="K89" i="8"/>
  <c r="AU83" i="8"/>
  <c r="AL83" i="8"/>
  <c r="AC83" i="8"/>
  <c r="T83" i="8"/>
  <c r="K83" i="8"/>
  <c r="AU77" i="8"/>
  <c r="AL77" i="8"/>
  <c r="AC77" i="8"/>
  <c r="T77" i="8"/>
  <c r="K77" i="8"/>
  <c r="AU71" i="8"/>
  <c r="AL71" i="8"/>
  <c r="AC71" i="8"/>
  <c r="T71" i="8"/>
  <c r="K71" i="8"/>
  <c r="AU65" i="8"/>
  <c r="AL65" i="8"/>
  <c r="AC65" i="8"/>
  <c r="T65" i="8"/>
  <c r="K65" i="8"/>
  <c r="AU59" i="8"/>
  <c r="AL59" i="8"/>
  <c r="AC59" i="8"/>
  <c r="T59" i="8"/>
  <c r="K59" i="8"/>
  <c r="AU53" i="8"/>
  <c r="AL53" i="8"/>
  <c r="AC53" i="8"/>
  <c r="T53" i="8"/>
  <c r="K53" i="8"/>
  <c r="AU47" i="8"/>
  <c r="AL47" i="8"/>
  <c r="AC47" i="8"/>
  <c r="T47" i="8"/>
  <c r="K47" i="8"/>
  <c r="AU41" i="8"/>
  <c r="AL41" i="8"/>
  <c r="AC41" i="8"/>
  <c r="T41" i="8"/>
  <c r="K41" i="8"/>
  <c r="AU35" i="8"/>
  <c r="AL35" i="8"/>
  <c r="AC35" i="8"/>
  <c r="T35" i="8"/>
  <c r="K35" i="8"/>
  <c r="AU29" i="8"/>
  <c r="AL29" i="8"/>
  <c r="AC29" i="8"/>
  <c r="T29" i="8"/>
  <c r="K29" i="8"/>
  <c r="AU257" i="9"/>
  <c r="AL257" i="9"/>
  <c r="AC257" i="9"/>
  <c r="T257" i="9"/>
  <c r="K257" i="9"/>
  <c r="AU251" i="9"/>
  <c r="AL251" i="9"/>
  <c r="AC251" i="9"/>
  <c r="T251" i="9"/>
  <c r="K251" i="9"/>
  <c r="AU245" i="9"/>
  <c r="AL245" i="9"/>
  <c r="AC245" i="9"/>
  <c r="T245" i="9"/>
  <c r="K245" i="9"/>
  <c r="AU239" i="9"/>
  <c r="AL239" i="9"/>
  <c r="AC239" i="9"/>
  <c r="T239" i="9"/>
  <c r="K239" i="9"/>
  <c r="AU233" i="9"/>
  <c r="AL233" i="9"/>
  <c r="AC233" i="9"/>
  <c r="T233" i="9"/>
  <c r="K233" i="9"/>
  <c r="AU227" i="9"/>
  <c r="AL227" i="9"/>
  <c r="AC227" i="9"/>
  <c r="T227" i="9"/>
  <c r="K227" i="9"/>
  <c r="AU221" i="9"/>
  <c r="AL221" i="9"/>
  <c r="AC221" i="9"/>
  <c r="T221" i="9"/>
  <c r="K221" i="9"/>
  <c r="AU215" i="9"/>
  <c r="AL215" i="9"/>
  <c r="AC215" i="9"/>
  <c r="T215" i="9"/>
  <c r="K215" i="9"/>
  <c r="AU209" i="9"/>
  <c r="AL209" i="9"/>
  <c r="AC209" i="9"/>
  <c r="T209" i="9"/>
  <c r="K209" i="9"/>
  <c r="I209" i="9" s="1"/>
  <c r="AU203" i="9"/>
  <c r="AL203" i="9"/>
  <c r="AC203" i="9"/>
  <c r="T203" i="9"/>
  <c r="K203" i="9"/>
  <c r="AU197" i="9"/>
  <c r="AL197" i="9"/>
  <c r="AC197" i="9"/>
  <c r="T197" i="9"/>
  <c r="K197" i="9"/>
  <c r="AU191" i="9"/>
  <c r="AL191" i="9"/>
  <c r="AC191" i="9"/>
  <c r="T191" i="9"/>
  <c r="K191" i="9"/>
  <c r="AU185" i="9"/>
  <c r="AL185" i="9"/>
  <c r="AC185" i="9"/>
  <c r="T185" i="9"/>
  <c r="K185" i="9"/>
  <c r="AU179" i="9"/>
  <c r="AL179" i="9"/>
  <c r="AC179" i="9"/>
  <c r="T179" i="9"/>
  <c r="K179" i="9"/>
  <c r="AU173" i="9"/>
  <c r="AL173" i="9"/>
  <c r="AC173" i="9"/>
  <c r="T173" i="9"/>
  <c r="K173" i="9"/>
  <c r="AU167" i="9"/>
  <c r="AL167" i="9"/>
  <c r="AC167" i="9"/>
  <c r="T167" i="9"/>
  <c r="K167" i="9"/>
  <c r="AU161" i="9"/>
  <c r="AL161" i="9"/>
  <c r="AC161" i="9"/>
  <c r="T161" i="9"/>
  <c r="K161" i="9"/>
  <c r="AU155" i="9"/>
  <c r="AL155" i="9"/>
  <c r="AC155" i="9"/>
  <c r="T155" i="9"/>
  <c r="K155" i="9"/>
  <c r="AU149" i="9"/>
  <c r="AL149" i="9"/>
  <c r="AC149" i="9"/>
  <c r="T149" i="9"/>
  <c r="K149" i="9"/>
  <c r="AU143" i="9"/>
  <c r="AL143" i="9"/>
  <c r="AC143" i="9"/>
  <c r="T143" i="9"/>
  <c r="K143" i="9"/>
  <c r="AU137" i="9"/>
  <c r="AL137" i="9"/>
  <c r="AC137" i="9"/>
  <c r="T137" i="9"/>
  <c r="K137" i="9"/>
  <c r="AU131" i="9"/>
  <c r="AL131" i="9"/>
  <c r="AC131" i="9"/>
  <c r="T131" i="9"/>
  <c r="K131" i="9"/>
  <c r="AU125" i="9"/>
  <c r="AL125" i="9"/>
  <c r="AC125" i="9"/>
  <c r="T125" i="9"/>
  <c r="K125" i="9"/>
  <c r="AU119" i="9"/>
  <c r="AL119" i="9"/>
  <c r="AC119" i="9"/>
  <c r="T119" i="9"/>
  <c r="K119" i="9"/>
  <c r="AU113" i="9"/>
  <c r="AL113" i="9"/>
  <c r="AC113" i="9"/>
  <c r="T113" i="9"/>
  <c r="K113" i="9"/>
  <c r="E109" i="9"/>
  <c r="E109" i="10" s="1"/>
  <c r="E109" i="11" s="1"/>
  <c r="E109" i="12" s="1"/>
  <c r="E109" i="13" s="1"/>
  <c r="E109" i="14" s="1"/>
  <c r="AU107" i="9"/>
  <c r="AL107" i="9"/>
  <c r="AC107" i="9"/>
  <c r="T107" i="9"/>
  <c r="K107" i="9"/>
  <c r="AU101" i="9"/>
  <c r="AL101" i="9"/>
  <c r="AC101" i="9"/>
  <c r="T101" i="9"/>
  <c r="K101" i="9"/>
  <c r="AU95" i="9"/>
  <c r="AL95" i="9"/>
  <c r="AC95" i="9"/>
  <c r="T95" i="9"/>
  <c r="K95" i="9"/>
  <c r="AU89" i="9"/>
  <c r="AL89" i="9"/>
  <c r="AC89" i="9"/>
  <c r="T89" i="9"/>
  <c r="K89" i="9"/>
  <c r="AU83" i="9"/>
  <c r="AL83" i="9"/>
  <c r="AC83" i="9"/>
  <c r="T83" i="9"/>
  <c r="K83" i="9"/>
  <c r="AU77" i="9"/>
  <c r="AL77" i="9"/>
  <c r="AC77" i="9"/>
  <c r="T77" i="9"/>
  <c r="K77" i="9"/>
  <c r="AU71" i="9"/>
  <c r="AL71" i="9"/>
  <c r="AC71" i="9"/>
  <c r="T71" i="9"/>
  <c r="K71" i="9"/>
  <c r="AU65" i="9"/>
  <c r="AL65" i="9"/>
  <c r="AC65" i="9"/>
  <c r="T65" i="9"/>
  <c r="K65" i="9"/>
  <c r="AU59" i="9"/>
  <c r="AL59" i="9"/>
  <c r="AC59" i="9"/>
  <c r="T59" i="9"/>
  <c r="K59" i="9"/>
  <c r="AU53" i="9"/>
  <c r="AL53" i="9"/>
  <c r="AC53" i="9"/>
  <c r="T53" i="9"/>
  <c r="K53" i="9"/>
  <c r="AU47" i="9"/>
  <c r="AL47" i="9"/>
  <c r="AC47" i="9"/>
  <c r="T47" i="9"/>
  <c r="K47" i="9"/>
  <c r="AU41" i="9"/>
  <c r="AL41" i="9"/>
  <c r="AC41" i="9"/>
  <c r="T41" i="9"/>
  <c r="K41" i="9"/>
  <c r="AU35" i="9"/>
  <c r="AL35" i="9"/>
  <c r="AC35" i="9"/>
  <c r="T35" i="9"/>
  <c r="K35" i="9"/>
  <c r="AU29" i="9"/>
  <c r="AL29" i="9"/>
  <c r="AC29" i="9"/>
  <c r="T29" i="9"/>
  <c r="K29" i="9"/>
  <c r="AU257" i="10"/>
  <c r="AL257" i="10"/>
  <c r="AC257" i="10"/>
  <c r="T257" i="10"/>
  <c r="K257" i="10"/>
  <c r="AU251" i="10"/>
  <c r="AL251" i="10"/>
  <c r="AC251" i="10"/>
  <c r="T251" i="10"/>
  <c r="K251" i="10"/>
  <c r="AU245" i="10"/>
  <c r="AL245" i="10"/>
  <c r="AC245" i="10"/>
  <c r="T245" i="10"/>
  <c r="K245" i="10"/>
  <c r="AU239" i="10"/>
  <c r="AL239" i="10"/>
  <c r="AC239" i="10"/>
  <c r="T239" i="10"/>
  <c r="K239" i="10"/>
  <c r="AU233" i="10"/>
  <c r="AL233" i="10"/>
  <c r="AC233" i="10"/>
  <c r="T233" i="10"/>
  <c r="K233" i="10"/>
  <c r="AU227" i="10"/>
  <c r="AL227" i="10"/>
  <c r="AC227" i="10"/>
  <c r="T227" i="10"/>
  <c r="K227" i="10"/>
  <c r="AU221" i="10"/>
  <c r="AL221" i="10"/>
  <c r="AC221" i="10"/>
  <c r="T221" i="10"/>
  <c r="K221" i="10"/>
  <c r="AU215" i="10"/>
  <c r="AL215" i="10"/>
  <c r="AC215" i="10"/>
  <c r="T215" i="10"/>
  <c r="K215" i="10"/>
  <c r="AU209" i="10"/>
  <c r="AL209" i="10"/>
  <c r="AC209" i="10"/>
  <c r="T209" i="10"/>
  <c r="K209" i="10"/>
  <c r="AU203" i="10"/>
  <c r="AL203" i="10"/>
  <c r="AC203" i="10"/>
  <c r="T203" i="10"/>
  <c r="K203" i="10"/>
  <c r="AU197" i="10"/>
  <c r="AL197" i="10"/>
  <c r="AC197" i="10"/>
  <c r="T197" i="10"/>
  <c r="K197" i="10"/>
  <c r="AU191" i="10"/>
  <c r="AL191" i="10"/>
  <c r="AC191" i="10"/>
  <c r="T191" i="10"/>
  <c r="K191" i="10"/>
  <c r="AU185" i="10"/>
  <c r="AL185" i="10"/>
  <c r="AC185" i="10"/>
  <c r="T185" i="10"/>
  <c r="K185" i="10"/>
  <c r="AU179" i="10"/>
  <c r="AL179" i="10"/>
  <c r="AC179" i="10"/>
  <c r="T179" i="10"/>
  <c r="K179" i="10"/>
  <c r="AU173" i="10"/>
  <c r="AL173" i="10"/>
  <c r="AC173" i="10"/>
  <c r="T173" i="10"/>
  <c r="K173" i="10"/>
  <c r="AU167" i="10"/>
  <c r="AL167" i="10"/>
  <c r="AC167" i="10"/>
  <c r="T167" i="10"/>
  <c r="K167" i="10"/>
  <c r="AU161" i="10"/>
  <c r="AL161" i="10"/>
  <c r="AC161" i="10"/>
  <c r="T161" i="10"/>
  <c r="K161" i="10"/>
  <c r="AU155" i="10"/>
  <c r="AL155" i="10"/>
  <c r="AC155" i="10"/>
  <c r="T155" i="10"/>
  <c r="K155" i="10"/>
  <c r="AU149" i="10"/>
  <c r="AL149" i="10"/>
  <c r="AC149" i="10"/>
  <c r="T149" i="10"/>
  <c r="K149" i="10"/>
  <c r="AU143" i="10"/>
  <c r="AL143" i="10"/>
  <c r="AC143" i="10"/>
  <c r="T143" i="10"/>
  <c r="K143" i="10"/>
  <c r="AU137" i="10"/>
  <c r="AL137" i="10"/>
  <c r="AC137" i="10"/>
  <c r="T137" i="10"/>
  <c r="K137" i="10"/>
  <c r="AU131" i="10"/>
  <c r="AL131" i="10"/>
  <c r="AC131" i="10"/>
  <c r="T131" i="10"/>
  <c r="K131" i="10"/>
  <c r="I131" i="10" s="1"/>
  <c r="AU125" i="10"/>
  <c r="AL125" i="10"/>
  <c r="AC125" i="10"/>
  <c r="T125" i="10"/>
  <c r="K125" i="10"/>
  <c r="AU119" i="10"/>
  <c r="AL119" i="10"/>
  <c r="AC119" i="10"/>
  <c r="T119" i="10"/>
  <c r="K119" i="10"/>
  <c r="AU113" i="10"/>
  <c r="AL113" i="10"/>
  <c r="AC113" i="10"/>
  <c r="T113" i="10"/>
  <c r="K113" i="10"/>
  <c r="AU107" i="10"/>
  <c r="AL107" i="10"/>
  <c r="AC107" i="10"/>
  <c r="T107" i="10"/>
  <c r="K107" i="10"/>
  <c r="AU101" i="10"/>
  <c r="AL101" i="10"/>
  <c r="AC101" i="10"/>
  <c r="T101" i="10"/>
  <c r="K101" i="10"/>
  <c r="AU95" i="10"/>
  <c r="AL95" i="10"/>
  <c r="AC95" i="10"/>
  <c r="T95" i="10"/>
  <c r="K95" i="10"/>
  <c r="AU89" i="10"/>
  <c r="AL89" i="10"/>
  <c r="AC89" i="10"/>
  <c r="T89" i="10"/>
  <c r="K89" i="10"/>
  <c r="AU83" i="10"/>
  <c r="AL83" i="10"/>
  <c r="AC83" i="10"/>
  <c r="T83" i="10"/>
  <c r="K83" i="10"/>
  <c r="AU77" i="10"/>
  <c r="AL77" i="10"/>
  <c r="AC77" i="10"/>
  <c r="T77" i="10"/>
  <c r="K77" i="10"/>
  <c r="AU71" i="10"/>
  <c r="AL71" i="10"/>
  <c r="AC71" i="10"/>
  <c r="T71" i="10"/>
  <c r="K71" i="10"/>
  <c r="AU65" i="10"/>
  <c r="AL65" i="10"/>
  <c r="AC65" i="10"/>
  <c r="T65" i="10"/>
  <c r="K65" i="10"/>
  <c r="AU59" i="10"/>
  <c r="AL59" i="10"/>
  <c r="AC59" i="10"/>
  <c r="T59" i="10"/>
  <c r="K59" i="10"/>
  <c r="AU53" i="10"/>
  <c r="AL53" i="10"/>
  <c r="AC53" i="10"/>
  <c r="T53" i="10"/>
  <c r="K53" i="10"/>
  <c r="AU47" i="10"/>
  <c r="AL47" i="10"/>
  <c r="AC47" i="10"/>
  <c r="T47" i="10"/>
  <c r="K47" i="10"/>
  <c r="AU41" i="10"/>
  <c r="AL41" i="10"/>
  <c r="AC41" i="10"/>
  <c r="T41" i="10"/>
  <c r="K41" i="10"/>
  <c r="AU35" i="10"/>
  <c r="AL35" i="10"/>
  <c r="AC35" i="10"/>
  <c r="T35" i="10"/>
  <c r="K35" i="10"/>
  <c r="AU29" i="10"/>
  <c r="AL29" i="10"/>
  <c r="AC29" i="10"/>
  <c r="T29" i="10"/>
  <c r="K29" i="10"/>
  <c r="AU257" i="11"/>
  <c r="AL257" i="11"/>
  <c r="AC257" i="11"/>
  <c r="T257" i="11"/>
  <c r="K257" i="11"/>
  <c r="AU251" i="11"/>
  <c r="AL251" i="11"/>
  <c r="AC251" i="11"/>
  <c r="T251" i="11"/>
  <c r="K251" i="11"/>
  <c r="AU245" i="11"/>
  <c r="AL245" i="11"/>
  <c r="AC245" i="11"/>
  <c r="T245" i="11"/>
  <c r="K245" i="11"/>
  <c r="AU239" i="11"/>
  <c r="AL239" i="11"/>
  <c r="AC239" i="11"/>
  <c r="T239" i="11"/>
  <c r="K239" i="11"/>
  <c r="AU233" i="11"/>
  <c r="AL233" i="11"/>
  <c r="AC233" i="11"/>
  <c r="T233" i="11"/>
  <c r="K233" i="11"/>
  <c r="AU227" i="11"/>
  <c r="AL227" i="11"/>
  <c r="AC227" i="11"/>
  <c r="T227" i="11"/>
  <c r="K227" i="11"/>
  <c r="AU221" i="11"/>
  <c r="AL221" i="11"/>
  <c r="AC221" i="11"/>
  <c r="T221" i="11"/>
  <c r="K221" i="11"/>
  <c r="AU215" i="11"/>
  <c r="AL215" i="11"/>
  <c r="AC215" i="11"/>
  <c r="T215" i="11"/>
  <c r="K215" i="11"/>
  <c r="AU209" i="11"/>
  <c r="AL209" i="11"/>
  <c r="AC209" i="11"/>
  <c r="T209" i="11"/>
  <c r="K209" i="11"/>
  <c r="AU203" i="11"/>
  <c r="AL203" i="11"/>
  <c r="AC203" i="11"/>
  <c r="T203" i="11"/>
  <c r="K203" i="11"/>
  <c r="AU197" i="11"/>
  <c r="AL197" i="11"/>
  <c r="AC197" i="11"/>
  <c r="T197" i="11"/>
  <c r="K197" i="11"/>
  <c r="I197" i="11" s="1"/>
  <c r="AU191" i="11"/>
  <c r="AL191" i="11"/>
  <c r="AC191" i="11"/>
  <c r="T191" i="11"/>
  <c r="K191" i="11"/>
  <c r="AU185" i="11"/>
  <c r="AL185" i="11"/>
  <c r="AC185" i="11"/>
  <c r="T185" i="11"/>
  <c r="K185" i="11"/>
  <c r="AU179" i="11"/>
  <c r="AL179" i="11"/>
  <c r="AC179" i="11"/>
  <c r="T179" i="11"/>
  <c r="K179" i="11"/>
  <c r="AU173" i="11"/>
  <c r="AL173" i="11"/>
  <c r="AC173" i="11"/>
  <c r="T173" i="11"/>
  <c r="K173" i="11"/>
  <c r="AU167" i="11"/>
  <c r="AL167" i="11"/>
  <c r="AC167" i="11"/>
  <c r="T167" i="11"/>
  <c r="K167" i="11"/>
  <c r="AU161" i="11"/>
  <c r="AL161" i="11"/>
  <c r="AC161" i="11"/>
  <c r="T161" i="11"/>
  <c r="K161" i="11"/>
  <c r="AU155" i="11"/>
  <c r="AL155" i="11"/>
  <c r="AC155" i="11"/>
  <c r="T155" i="11"/>
  <c r="K155" i="11"/>
  <c r="AU149" i="11"/>
  <c r="AL149" i="11"/>
  <c r="AC149" i="11"/>
  <c r="T149" i="11"/>
  <c r="K149" i="11"/>
  <c r="AU143" i="11"/>
  <c r="AL143" i="11"/>
  <c r="AC143" i="11"/>
  <c r="T143" i="11"/>
  <c r="K143" i="11"/>
  <c r="AU137" i="11"/>
  <c r="AL137" i="11"/>
  <c r="AC137" i="11"/>
  <c r="T137" i="11"/>
  <c r="K137" i="11"/>
  <c r="AU131" i="11"/>
  <c r="AL131" i="11"/>
  <c r="AC131" i="11"/>
  <c r="T131" i="11"/>
  <c r="K131" i="11"/>
  <c r="AU125" i="11"/>
  <c r="AL125" i="11"/>
  <c r="AC125" i="11"/>
  <c r="T125" i="11"/>
  <c r="K125" i="11"/>
  <c r="AU119" i="11"/>
  <c r="AL119" i="11"/>
  <c r="AC119" i="11"/>
  <c r="T119" i="11"/>
  <c r="K119" i="11"/>
  <c r="AU113" i="11"/>
  <c r="AL113" i="11"/>
  <c r="AC113" i="11"/>
  <c r="T113" i="11"/>
  <c r="K113" i="11"/>
  <c r="AU107" i="11"/>
  <c r="AL107" i="11"/>
  <c r="AC107" i="11"/>
  <c r="T107" i="11"/>
  <c r="K107" i="11"/>
  <c r="AU101" i="11"/>
  <c r="AL101" i="11"/>
  <c r="AC101" i="11"/>
  <c r="T101" i="11"/>
  <c r="K101" i="11"/>
  <c r="I101" i="11" s="1"/>
  <c r="AU95" i="11"/>
  <c r="AL95" i="11"/>
  <c r="AC95" i="11"/>
  <c r="T95" i="11"/>
  <c r="K95" i="11"/>
  <c r="AU89" i="11"/>
  <c r="AL89" i="11"/>
  <c r="AC89" i="11"/>
  <c r="T89" i="11"/>
  <c r="K89" i="11"/>
  <c r="AU83" i="11"/>
  <c r="AL83" i="11"/>
  <c r="AC83" i="11"/>
  <c r="T83" i="11"/>
  <c r="K83" i="11"/>
  <c r="AU77" i="11"/>
  <c r="AL77" i="11"/>
  <c r="AC77" i="11"/>
  <c r="T77" i="11"/>
  <c r="K77" i="11"/>
  <c r="AU71" i="11"/>
  <c r="AL71" i="11"/>
  <c r="AC71" i="11"/>
  <c r="T71" i="11"/>
  <c r="K71" i="11"/>
  <c r="AU65" i="11"/>
  <c r="AL65" i="11"/>
  <c r="AC65" i="11"/>
  <c r="T65" i="11"/>
  <c r="K65" i="11"/>
  <c r="AU59" i="11"/>
  <c r="AL59" i="11"/>
  <c r="AC59" i="11"/>
  <c r="T59" i="11"/>
  <c r="K59" i="11"/>
  <c r="AU53" i="11"/>
  <c r="AL53" i="11"/>
  <c r="AC53" i="11"/>
  <c r="T53" i="11"/>
  <c r="K53" i="11"/>
  <c r="AU47" i="11"/>
  <c r="AL47" i="11"/>
  <c r="AC47" i="11"/>
  <c r="T47" i="11"/>
  <c r="K47" i="11"/>
  <c r="AU41" i="11"/>
  <c r="AL41" i="11"/>
  <c r="AC41" i="11"/>
  <c r="T41" i="11"/>
  <c r="K41" i="11"/>
  <c r="AU35" i="11"/>
  <c r="AL35" i="11"/>
  <c r="AC35" i="11"/>
  <c r="T35" i="11"/>
  <c r="K35" i="11"/>
  <c r="I35" i="11" s="1"/>
  <c r="AU29" i="11"/>
  <c r="AL29" i="11"/>
  <c r="AC29" i="11"/>
  <c r="T29" i="11"/>
  <c r="K29" i="11"/>
  <c r="AU257" i="12"/>
  <c r="AL257" i="12"/>
  <c r="AC257" i="12"/>
  <c r="T257" i="12"/>
  <c r="K257" i="12"/>
  <c r="AU251" i="12"/>
  <c r="AL251" i="12"/>
  <c r="AC251" i="12"/>
  <c r="T251" i="12"/>
  <c r="K251" i="12"/>
  <c r="AU245" i="12"/>
  <c r="AL245" i="12"/>
  <c r="AC245" i="12"/>
  <c r="T245" i="12"/>
  <c r="K245" i="12"/>
  <c r="AU239" i="12"/>
  <c r="AL239" i="12"/>
  <c r="AC239" i="12"/>
  <c r="T239" i="12"/>
  <c r="K239" i="12"/>
  <c r="AU233" i="12"/>
  <c r="AL233" i="12"/>
  <c r="AC233" i="12"/>
  <c r="T233" i="12"/>
  <c r="K233" i="12"/>
  <c r="AU227" i="12"/>
  <c r="AL227" i="12"/>
  <c r="AC227" i="12"/>
  <c r="T227" i="12"/>
  <c r="K227" i="12"/>
  <c r="AU221" i="12"/>
  <c r="AL221" i="12"/>
  <c r="AC221" i="12"/>
  <c r="T221" i="12"/>
  <c r="K221" i="12"/>
  <c r="AU215" i="12"/>
  <c r="AL215" i="12"/>
  <c r="AC215" i="12"/>
  <c r="T215" i="12"/>
  <c r="K215" i="12"/>
  <c r="AU209" i="12"/>
  <c r="AL209" i="12"/>
  <c r="AC209" i="12"/>
  <c r="T209" i="12"/>
  <c r="K209" i="12"/>
  <c r="AU203" i="12"/>
  <c r="AL203" i="12"/>
  <c r="AC203" i="12"/>
  <c r="T203" i="12"/>
  <c r="K203" i="12"/>
  <c r="AU197" i="12"/>
  <c r="AL197" i="12"/>
  <c r="AC197" i="12"/>
  <c r="T197" i="12"/>
  <c r="K197" i="12"/>
  <c r="AU191" i="12"/>
  <c r="AL191" i="12"/>
  <c r="AC191" i="12"/>
  <c r="T191" i="12"/>
  <c r="K191" i="12"/>
  <c r="AU185" i="12"/>
  <c r="AL185" i="12"/>
  <c r="AC185" i="12"/>
  <c r="T185" i="12"/>
  <c r="K185" i="12"/>
  <c r="AU179" i="12"/>
  <c r="AL179" i="12"/>
  <c r="AC179" i="12"/>
  <c r="T179" i="12"/>
  <c r="K179" i="12"/>
  <c r="I179" i="12" s="1"/>
  <c r="AU173" i="12"/>
  <c r="AL173" i="12"/>
  <c r="AC173" i="12"/>
  <c r="T173" i="12"/>
  <c r="K173" i="12"/>
  <c r="AU167" i="12"/>
  <c r="AL167" i="12"/>
  <c r="AC167" i="12"/>
  <c r="T167" i="12"/>
  <c r="K167" i="12"/>
  <c r="AU161" i="12"/>
  <c r="AL161" i="12"/>
  <c r="AC161" i="12"/>
  <c r="T161" i="12"/>
  <c r="K161" i="12"/>
  <c r="AU155" i="12"/>
  <c r="AL155" i="12"/>
  <c r="AC155" i="12"/>
  <c r="T155" i="12"/>
  <c r="K155" i="12"/>
  <c r="AU149" i="12"/>
  <c r="AL149" i="12"/>
  <c r="AC149" i="12"/>
  <c r="T149" i="12"/>
  <c r="K149" i="12"/>
  <c r="AU143" i="12"/>
  <c r="AL143" i="12"/>
  <c r="AC143" i="12"/>
  <c r="T143" i="12"/>
  <c r="K143" i="12"/>
  <c r="AU137" i="12"/>
  <c r="AL137" i="12"/>
  <c r="AC137" i="12"/>
  <c r="T137" i="12"/>
  <c r="K137" i="12"/>
  <c r="AU131" i="12"/>
  <c r="AL131" i="12"/>
  <c r="AC131" i="12"/>
  <c r="T131" i="12"/>
  <c r="K131" i="12"/>
  <c r="AU125" i="12"/>
  <c r="AL125" i="12"/>
  <c r="AC125" i="12"/>
  <c r="T125" i="12"/>
  <c r="K125" i="12"/>
  <c r="AU119" i="12"/>
  <c r="AL119" i="12"/>
  <c r="AC119" i="12"/>
  <c r="I119" i="12" s="1"/>
  <c r="T119" i="12"/>
  <c r="K119" i="12"/>
  <c r="AU113" i="12"/>
  <c r="AL113" i="12"/>
  <c r="AC113" i="12"/>
  <c r="T113" i="12"/>
  <c r="K113" i="12"/>
  <c r="AU107" i="12"/>
  <c r="AL107" i="12"/>
  <c r="AC107" i="12"/>
  <c r="T107" i="12"/>
  <c r="K107" i="12"/>
  <c r="AU101" i="12"/>
  <c r="AL101" i="12"/>
  <c r="AC101" i="12"/>
  <c r="T101" i="12"/>
  <c r="K101" i="12"/>
  <c r="AU95" i="12"/>
  <c r="AL95" i="12"/>
  <c r="AC95" i="12"/>
  <c r="T95" i="12"/>
  <c r="K95" i="12"/>
  <c r="AU89" i="12"/>
  <c r="AL89" i="12"/>
  <c r="AC89" i="12"/>
  <c r="T89" i="12"/>
  <c r="K89" i="12"/>
  <c r="AU83" i="12"/>
  <c r="AL83" i="12"/>
  <c r="AC83" i="12"/>
  <c r="T83" i="12"/>
  <c r="K83" i="12"/>
  <c r="AU77" i="12"/>
  <c r="AL77" i="12"/>
  <c r="AC77" i="12"/>
  <c r="T77" i="12"/>
  <c r="K77" i="12"/>
  <c r="AU71" i="12"/>
  <c r="AL71" i="12"/>
  <c r="AC71" i="12"/>
  <c r="T71" i="12"/>
  <c r="K71" i="12"/>
  <c r="AU65" i="12"/>
  <c r="AL65" i="12"/>
  <c r="AC65" i="12"/>
  <c r="T65" i="12"/>
  <c r="K65" i="12"/>
  <c r="AU59" i="12"/>
  <c r="AL59" i="12"/>
  <c r="AC59" i="12"/>
  <c r="T59" i="12"/>
  <c r="K59" i="12"/>
  <c r="AU53" i="12"/>
  <c r="AL53" i="12"/>
  <c r="AC53" i="12"/>
  <c r="T53" i="12"/>
  <c r="K53" i="12"/>
  <c r="AU47" i="12"/>
  <c r="AL47" i="12"/>
  <c r="AC47" i="12"/>
  <c r="T47" i="12"/>
  <c r="K47" i="12"/>
  <c r="I47" i="12" s="1"/>
  <c r="AU41" i="12"/>
  <c r="AL41" i="12"/>
  <c r="AC41" i="12"/>
  <c r="T41" i="12"/>
  <c r="K41" i="12"/>
  <c r="AU35" i="12"/>
  <c r="AL35" i="12"/>
  <c r="AC35" i="12"/>
  <c r="T35" i="12"/>
  <c r="K35" i="12"/>
  <c r="AU29" i="12"/>
  <c r="AL29" i="12"/>
  <c r="AC29" i="12"/>
  <c r="T29" i="12"/>
  <c r="K29" i="12"/>
  <c r="AU257" i="13"/>
  <c r="AL257" i="13"/>
  <c r="AC257" i="13"/>
  <c r="T257" i="13"/>
  <c r="K257" i="13"/>
  <c r="AU251" i="13"/>
  <c r="AL251" i="13"/>
  <c r="AC251" i="13"/>
  <c r="T251" i="13"/>
  <c r="K251" i="13"/>
  <c r="C247" i="13"/>
  <c r="C247" i="14" s="1"/>
  <c r="AU245" i="13"/>
  <c r="AL245" i="13"/>
  <c r="AC245" i="13"/>
  <c r="T245" i="13"/>
  <c r="K245" i="13"/>
  <c r="AU239" i="13"/>
  <c r="AL239" i="13"/>
  <c r="AC239" i="13"/>
  <c r="T239" i="13"/>
  <c r="K239" i="13"/>
  <c r="AU233" i="13"/>
  <c r="AL233" i="13"/>
  <c r="AC233" i="13"/>
  <c r="T233" i="13"/>
  <c r="K233" i="13"/>
  <c r="I233" i="13"/>
  <c r="AU227" i="13"/>
  <c r="AL227" i="13"/>
  <c r="AC227" i="13"/>
  <c r="T227" i="13"/>
  <c r="K227" i="13"/>
  <c r="AU221" i="13"/>
  <c r="AL221" i="13"/>
  <c r="AC221" i="13"/>
  <c r="T221" i="13"/>
  <c r="K221" i="13"/>
  <c r="AU215" i="13"/>
  <c r="AL215" i="13"/>
  <c r="AC215" i="13"/>
  <c r="T215" i="13"/>
  <c r="K215" i="13"/>
  <c r="AU209" i="13"/>
  <c r="AL209" i="13"/>
  <c r="AC209" i="13"/>
  <c r="T209" i="13"/>
  <c r="K209" i="13"/>
  <c r="AU203" i="13"/>
  <c r="AL203" i="13"/>
  <c r="AC203" i="13"/>
  <c r="T203" i="13"/>
  <c r="K203" i="13"/>
  <c r="AU197" i="13"/>
  <c r="AL197" i="13"/>
  <c r="AC197" i="13"/>
  <c r="T197" i="13"/>
  <c r="K197" i="13"/>
  <c r="AU191" i="13"/>
  <c r="I191" i="13" s="1"/>
  <c r="AL191" i="13"/>
  <c r="AC191" i="13"/>
  <c r="T191" i="13"/>
  <c r="K191" i="13"/>
  <c r="AU185" i="13"/>
  <c r="AL185" i="13"/>
  <c r="AC185" i="13"/>
  <c r="T185" i="13"/>
  <c r="K185" i="13"/>
  <c r="AU179" i="13"/>
  <c r="AL179" i="13"/>
  <c r="AC179" i="13"/>
  <c r="T179" i="13"/>
  <c r="K179" i="13"/>
  <c r="AU173" i="13"/>
  <c r="AL173" i="13"/>
  <c r="AC173" i="13"/>
  <c r="T173" i="13"/>
  <c r="K173" i="13"/>
  <c r="AU167" i="13"/>
  <c r="AL167" i="13"/>
  <c r="AC167" i="13"/>
  <c r="T167" i="13"/>
  <c r="K167" i="13"/>
  <c r="AU161" i="13"/>
  <c r="AL161" i="13"/>
  <c r="AC161" i="13"/>
  <c r="T161" i="13"/>
  <c r="K161" i="13"/>
  <c r="AU155" i="13"/>
  <c r="AL155" i="13"/>
  <c r="AC155" i="13"/>
  <c r="T155" i="13"/>
  <c r="K155" i="13"/>
  <c r="AU149" i="13"/>
  <c r="AL149" i="13"/>
  <c r="AC149" i="13"/>
  <c r="T149" i="13"/>
  <c r="K149" i="13"/>
  <c r="AU143" i="13"/>
  <c r="AL143" i="13"/>
  <c r="AC143" i="13"/>
  <c r="T143" i="13"/>
  <c r="K143" i="13"/>
  <c r="AU137" i="13"/>
  <c r="AL137" i="13"/>
  <c r="AC137" i="13"/>
  <c r="T137" i="13"/>
  <c r="K137" i="13"/>
  <c r="AU131" i="13"/>
  <c r="AL131" i="13"/>
  <c r="AC131" i="13"/>
  <c r="T131" i="13"/>
  <c r="K131" i="13"/>
  <c r="AU125" i="13"/>
  <c r="AL125" i="13"/>
  <c r="AC125" i="13"/>
  <c r="T125" i="13"/>
  <c r="K125" i="13"/>
  <c r="AU119" i="13"/>
  <c r="AL119" i="13"/>
  <c r="AC119" i="13"/>
  <c r="T119" i="13"/>
  <c r="K119" i="13"/>
  <c r="AU113" i="13"/>
  <c r="AL113" i="13"/>
  <c r="AC113" i="13"/>
  <c r="T113" i="13"/>
  <c r="K113" i="13"/>
  <c r="AU107" i="13"/>
  <c r="AL107" i="13"/>
  <c r="AC107" i="13"/>
  <c r="T107" i="13"/>
  <c r="K107" i="13"/>
  <c r="AU101" i="13"/>
  <c r="AL101" i="13"/>
  <c r="AC101" i="13"/>
  <c r="T101" i="13"/>
  <c r="K101" i="13"/>
  <c r="AU95" i="13"/>
  <c r="AL95" i="13"/>
  <c r="AC95" i="13"/>
  <c r="T95" i="13"/>
  <c r="K95" i="13"/>
  <c r="AU89" i="13"/>
  <c r="AL89" i="13"/>
  <c r="AC89" i="13"/>
  <c r="T89" i="13"/>
  <c r="K89" i="13"/>
  <c r="AU83" i="13"/>
  <c r="AL83" i="13"/>
  <c r="AC83" i="13"/>
  <c r="T83" i="13"/>
  <c r="K83" i="13"/>
  <c r="AU77" i="13"/>
  <c r="AL77" i="13"/>
  <c r="AC77" i="13"/>
  <c r="T77" i="13"/>
  <c r="K77" i="13"/>
  <c r="AU71" i="13"/>
  <c r="AL71" i="13"/>
  <c r="AC71" i="13"/>
  <c r="T71" i="13"/>
  <c r="K71" i="13"/>
  <c r="AU65" i="13"/>
  <c r="AL65" i="13"/>
  <c r="AC65" i="13"/>
  <c r="T65" i="13"/>
  <c r="K65" i="13"/>
  <c r="AU59" i="13"/>
  <c r="AL59" i="13"/>
  <c r="AC59" i="13"/>
  <c r="T59" i="13"/>
  <c r="K59" i="13"/>
  <c r="AU53" i="13"/>
  <c r="AL53" i="13"/>
  <c r="AC53" i="13"/>
  <c r="T53" i="13"/>
  <c r="K53" i="13"/>
  <c r="AU47" i="13"/>
  <c r="AL47" i="13"/>
  <c r="AC47" i="13"/>
  <c r="T47" i="13"/>
  <c r="K47" i="13"/>
  <c r="AU41" i="13"/>
  <c r="AL41" i="13"/>
  <c r="AC41" i="13"/>
  <c r="T41" i="13"/>
  <c r="K41" i="13"/>
  <c r="AU35" i="13"/>
  <c r="AL35" i="13"/>
  <c r="AC35" i="13"/>
  <c r="T35" i="13"/>
  <c r="K35" i="13"/>
  <c r="AU29" i="13"/>
  <c r="AL29" i="13"/>
  <c r="AC29" i="13"/>
  <c r="T29" i="13"/>
  <c r="K29" i="13"/>
  <c r="AU257" i="14"/>
  <c r="AL257" i="14"/>
  <c r="AC257" i="14"/>
  <c r="T257" i="14"/>
  <c r="K257" i="14"/>
  <c r="AU251" i="14"/>
  <c r="AL251" i="14"/>
  <c r="AC251" i="14"/>
  <c r="T251" i="14"/>
  <c r="K251" i="14"/>
  <c r="AU245" i="14"/>
  <c r="AL245" i="14"/>
  <c r="AC245" i="14"/>
  <c r="T245" i="14"/>
  <c r="K245" i="14"/>
  <c r="AU239" i="14"/>
  <c r="AL239" i="14"/>
  <c r="AC239" i="14"/>
  <c r="T239" i="14"/>
  <c r="K239" i="14"/>
  <c r="AU233" i="14"/>
  <c r="AL233" i="14"/>
  <c r="AC233" i="14"/>
  <c r="T233" i="14"/>
  <c r="K233" i="14"/>
  <c r="AU227" i="14"/>
  <c r="AL227" i="14"/>
  <c r="AC227" i="14"/>
  <c r="T227" i="14"/>
  <c r="K227" i="14"/>
  <c r="AU221" i="14"/>
  <c r="AL221" i="14"/>
  <c r="AC221" i="14"/>
  <c r="T221" i="14"/>
  <c r="K221" i="14"/>
  <c r="AU215" i="14"/>
  <c r="AL215" i="14"/>
  <c r="AC215" i="14"/>
  <c r="T215" i="14"/>
  <c r="K215" i="14"/>
  <c r="AU209" i="14"/>
  <c r="AL209" i="14"/>
  <c r="AC209" i="14"/>
  <c r="T209" i="14"/>
  <c r="K209" i="14"/>
  <c r="AU203" i="14"/>
  <c r="AL203" i="14"/>
  <c r="AC203" i="14"/>
  <c r="T203" i="14"/>
  <c r="K203" i="14"/>
  <c r="AU197" i="14"/>
  <c r="AL197" i="14"/>
  <c r="AC197" i="14"/>
  <c r="T197" i="14"/>
  <c r="K197" i="14"/>
  <c r="AU191" i="14"/>
  <c r="AL191" i="14"/>
  <c r="AC191" i="14"/>
  <c r="T191" i="14"/>
  <c r="K191" i="14"/>
  <c r="AU185" i="14"/>
  <c r="AL185" i="14"/>
  <c r="AC185" i="14"/>
  <c r="T185" i="14"/>
  <c r="K185" i="14"/>
  <c r="AU179" i="14"/>
  <c r="AL179" i="14"/>
  <c r="AC179" i="14"/>
  <c r="T179" i="14"/>
  <c r="K179" i="14"/>
  <c r="AU173" i="14"/>
  <c r="AL173" i="14"/>
  <c r="AC173" i="14"/>
  <c r="T173" i="14"/>
  <c r="K173" i="14"/>
  <c r="AU167" i="14"/>
  <c r="AL167" i="14"/>
  <c r="AC167" i="14"/>
  <c r="T167" i="14"/>
  <c r="K167" i="14"/>
  <c r="AU161" i="14"/>
  <c r="AL161" i="14"/>
  <c r="AC161" i="14"/>
  <c r="T161" i="14"/>
  <c r="K161" i="14"/>
  <c r="AU155" i="14"/>
  <c r="AL155" i="14"/>
  <c r="AC155" i="14"/>
  <c r="T155" i="14"/>
  <c r="K155" i="14"/>
  <c r="AU149" i="14"/>
  <c r="AL149" i="14"/>
  <c r="AC149" i="14"/>
  <c r="T149" i="14"/>
  <c r="K149" i="14"/>
  <c r="AU143" i="14"/>
  <c r="AL143" i="14"/>
  <c r="AC143" i="14"/>
  <c r="T143" i="14"/>
  <c r="K143" i="14"/>
  <c r="AU137" i="14"/>
  <c r="AL137" i="14"/>
  <c r="AC137" i="14"/>
  <c r="T137" i="14"/>
  <c r="K137" i="14"/>
  <c r="AU131" i="14"/>
  <c r="AL131" i="14"/>
  <c r="AC131" i="14"/>
  <c r="T131" i="14"/>
  <c r="K131" i="14"/>
  <c r="AU125" i="14"/>
  <c r="AL125" i="14"/>
  <c r="AC125" i="14"/>
  <c r="T125" i="14"/>
  <c r="K125" i="14"/>
  <c r="AU119" i="14"/>
  <c r="AL119" i="14"/>
  <c r="AC119" i="14"/>
  <c r="T119" i="14"/>
  <c r="K119" i="14"/>
  <c r="AU113" i="14"/>
  <c r="AL113" i="14"/>
  <c r="AC113" i="14"/>
  <c r="T113" i="14"/>
  <c r="K113" i="14"/>
  <c r="AU107" i="14"/>
  <c r="AL107" i="14"/>
  <c r="AC107" i="14"/>
  <c r="T107" i="14"/>
  <c r="K107" i="14"/>
  <c r="AU101" i="14"/>
  <c r="AL101" i="14"/>
  <c r="AC101" i="14"/>
  <c r="T101" i="14"/>
  <c r="K101" i="14"/>
  <c r="AU95" i="14"/>
  <c r="AL95" i="14"/>
  <c r="AC95" i="14"/>
  <c r="T95" i="14"/>
  <c r="K95" i="14"/>
  <c r="AU89" i="14"/>
  <c r="AL89" i="14"/>
  <c r="AC89" i="14"/>
  <c r="T89" i="14"/>
  <c r="K89" i="14"/>
  <c r="AU83" i="14"/>
  <c r="AL83" i="14"/>
  <c r="AC83" i="14"/>
  <c r="T83" i="14"/>
  <c r="K83" i="14"/>
  <c r="F79" i="14"/>
  <c r="AU77" i="14"/>
  <c r="AL77" i="14"/>
  <c r="AC77" i="14"/>
  <c r="T77" i="14"/>
  <c r="K77" i="14"/>
  <c r="AU71" i="14"/>
  <c r="AL71" i="14"/>
  <c r="AC71" i="14"/>
  <c r="T71" i="14"/>
  <c r="K71" i="14"/>
  <c r="AU65" i="14"/>
  <c r="AL65" i="14"/>
  <c r="AC65" i="14"/>
  <c r="T65" i="14"/>
  <c r="K65" i="14"/>
  <c r="AU59" i="14"/>
  <c r="AL59" i="14"/>
  <c r="AC59" i="14"/>
  <c r="T59" i="14"/>
  <c r="K59" i="14"/>
  <c r="AU53" i="14"/>
  <c r="AL53" i="14"/>
  <c r="AC53" i="14"/>
  <c r="T53" i="14"/>
  <c r="K53" i="14"/>
  <c r="I53" i="14" s="1"/>
  <c r="AU47" i="14"/>
  <c r="AL47" i="14"/>
  <c r="AC47" i="14"/>
  <c r="T47" i="14"/>
  <c r="K47" i="14"/>
  <c r="AU41" i="14"/>
  <c r="AL41" i="14"/>
  <c r="AC41" i="14"/>
  <c r="T41" i="14"/>
  <c r="K41" i="14"/>
  <c r="AU35" i="14"/>
  <c r="AL35" i="14"/>
  <c r="AC35" i="14"/>
  <c r="T35" i="14"/>
  <c r="K35" i="14"/>
  <c r="AU29" i="14"/>
  <c r="AL29" i="14"/>
  <c r="AC29" i="14"/>
  <c r="T29" i="14"/>
  <c r="K29" i="14"/>
  <c r="BB258" i="2"/>
  <c r="AS258" i="2"/>
  <c r="AJ258" i="2"/>
  <c r="AA258" i="2"/>
  <c r="R258" i="2"/>
  <c r="H258" i="2"/>
  <c r="B258" i="2"/>
  <c r="AU257" i="2"/>
  <c r="AL257" i="2"/>
  <c r="AC257" i="2"/>
  <c r="T257" i="2"/>
  <c r="K257" i="2"/>
  <c r="R256" i="2"/>
  <c r="Q256" i="2"/>
  <c r="P256" i="2"/>
  <c r="O256" i="2"/>
  <c r="N256" i="2"/>
  <c r="M256" i="2"/>
  <c r="L256" i="2"/>
  <c r="G255" i="2"/>
  <c r="J254" i="2"/>
  <c r="O258" i="2" s="1"/>
  <c r="AA253" i="2"/>
  <c r="AA253" i="4" s="1"/>
  <c r="Z253" i="2"/>
  <c r="Z253" i="4" s="1"/>
  <c r="Y253" i="2"/>
  <c r="Y253" i="4" s="1"/>
  <c r="X253" i="2"/>
  <c r="X253" i="4" s="1"/>
  <c r="W253" i="2"/>
  <c r="W253" i="4" s="1"/>
  <c r="V253" i="2"/>
  <c r="AE253" i="2" s="1"/>
  <c r="AE253" i="4" s="1"/>
  <c r="U253" i="2"/>
  <c r="U253" i="4" s="1"/>
  <c r="K253" i="2"/>
  <c r="G253" i="2"/>
  <c r="G253" i="4" s="1"/>
  <c r="G253" i="5" s="1"/>
  <c r="BB252" i="2"/>
  <c r="AS252" i="2"/>
  <c r="AJ252" i="2"/>
  <c r="AA252" i="2"/>
  <c r="R252" i="2"/>
  <c r="H252" i="2"/>
  <c r="B252" i="2"/>
  <c r="AU251" i="2"/>
  <c r="AL251" i="2"/>
  <c r="AC251" i="2"/>
  <c r="T251" i="2"/>
  <c r="K251" i="2"/>
  <c r="R250" i="2"/>
  <c r="Q250" i="2"/>
  <c r="P250" i="2"/>
  <c r="O250" i="2"/>
  <c r="N250" i="2"/>
  <c r="M250" i="2"/>
  <c r="L250" i="2"/>
  <c r="G249" i="2"/>
  <c r="J248" i="2"/>
  <c r="O252" i="2" s="1"/>
  <c r="AA247" i="2"/>
  <c r="Z247" i="2"/>
  <c r="Z247" i="4" s="1"/>
  <c r="Y247" i="2"/>
  <c r="X247" i="2"/>
  <c r="X247" i="4" s="1"/>
  <c r="W247" i="2"/>
  <c r="W250" i="2" s="1"/>
  <c r="V247" i="2"/>
  <c r="V247" i="4" s="1"/>
  <c r="U247" i="2"/>
  <c r="AD247" i="2" s="1"/>
  <c r="AD247" i="4" s="1"/>
  <c r="K247" i="2"/>
  <c r="G247" i="2"/>
  <c r="BB246" i="2"/>
  <c r="AS246" i="2"/>
  <c r="AJ246" i="2"/>
  <c r="AA246" i="2"/>
  <c r="R246" i="2"/>
  <c r="H246" i="2"/>
  <c r="B246" i="2"/>
  <c r="AU245" i="2"/>
  <c r="AL245" i="2"/>
  <c r="AC245" i="2"/>
  <c r="T245" i="2"/>
  <c r="K245" i="2"/>
  <c r="R244" i="2"/>
  <c r="Q244" i="2"/>
  <c r="P244" i="2"/>
  <c r="O244" i="2"/>
  <c r="N244" i="2"/>
  <c r="M244" i="2"/>
  <c r="L244" i="2"/>
  <c r="G243" i="2"/>
  <c r="J242" i="2"/>
  <c r="O246" i="2" s="1"/>
  <c r="AA241" i="2"/>
  <c r="AA241" i="4" s="1"/>
  <c r="Z241" i="2"/>
  <c r="Y241" i="2"/>
  <c r="Y241" i="4" s="1"/>
  <c r="X241" i="2"/>
  <c r="W241" i="2"/>
  <c r="W241" i="4" s="1"/>
  <c r="V241" i="2"/>
  <c r="U241" i="2"/>
  <c r="U241" i="4" s="1"/>
  <c r="K241" i="2"/>
  <c r="G241" i="2"/>
  <c r="G241" i="4" s="1"/>
  <c r="G241" i="5" s="1"/>
  <c r="BB240" i="2"/>
  <c r="AS240" i="2"/>
  <c r="AJ240" i="2"/>
  <c r="AA240" i="2"/>
  <c r="R240" i="2"/>
  <c r="H240" i="2"/>
  <c r="B240" i="2"/>
  <c r="AU239" i="2"/>
  <c r="AL239" i="2"/>
  <c r="AC239" i="2"/>
  <c r="T239" i="2"/>
  <c r="K239" i="2"/>
  <c r="R238" i="2"/>
  <c r="Q238" i="2"/>
  <c r="P238" i="2"/>
  <c r="O238" i="2"/>
  <c r="N238" i="2"/>
  <c r="M238" i="2"/>
  <c r="L238" i="2"/>
  <c r="G237" i="2"/>
  <c r="J236" i="2"/>
  <c r="O240" i="2" s="1"/>
  <c r="AA235" i="2"/>
  <c r="AA238" i="2" s="1"/>
  <c r="Z235" i="2"/>
  <c r="Z235" i="4" s="1"/>
  <c r="Y235" i="2"/>
  <c r="Y235" i="4" s="1"/>
  <c r="X235" i="2"/>
  <c r="X235" i="4" s="1"/>
  <c r="W235" i="2"/>
  <c r="V235" i="2"/>
  <c r="V235" i="4" s="1"/>
  <c r="U235" i="2"/>
  <c r="K235" i="2"/>
  <c r="G235" i="2"/>
  <c r="BB234" i="2"/>
  <c r="AS234" i="2"/>
  <c r="AJ234" i="2"/>
  <c r="AA234" i="2"/>
  <c r="R234" i="2"/>
  <c r="H234" i="2"/>
  <c r="B234" i="2"/>
  <c r="AU233" i="2"/>
  <c r="AL233" i="2"/>
  <c r="AC233" i="2"/>
  <c r="T233" i="2"/>
  <c r="K233" i="2"/>
  <c r="R232" i="2"/>
  <c r="Q232" i="2"/>
  <c r="P232" i="2"/>
  <c r="O232" i="2"/>
  <c r="N232" i="2"/>
  <c r="M232" i="2"/>
  <c r="L232" i="2"/>
  <c r="G231" i="2"/>
  <c r="J230" i="2"/>
  <c r="O234" i="2" s="1"/>
  <c r="AA229" i="2"/>
  <c r="AA229" i="4" s="1"/>
  <c r="Z229" i="2"/>
  <c r="AI229" i="2" s="1"/>
  <c r="AI229" i="4" s="1"/>
  <c r="Y229" i="2"/>
  <c r="Y229" i="4" s="1"/>
  <c r="X229" i="2"/>
  <c r="W229" i="2"/>
  <c r="W229" i="4" s="1"/>
  <c r="V229" i="2"/>
  <c r="U229" i="2"/>
  <c r="U229" i="4" s="1"/>
  <c r="K229" i="2"/>
  <c r="G229" i="2"/>
  <c r="G229" i="4" s="1"/>
  <c r="G229" i="5" s="1"/>
  <c r="G229" i="6" s="1"/>
  <c r="G229" i="7" s="1"/>
  <c r="G229" i="8" s="1"/>
  <c r="BB228" i="2"/>
  <c r="AS228" i="2"/>
  <c r="AJ228" i="2"/>
  <c r="AA228" i="2"/>
  <c r="R228" i="2"/>
  <c r="H228" i="2"/>
  <c r="B228" i="2"/>
  <c r="AU227" i="2"/>
  <c r="AL227" i="2"/>
  <c r="AC227" i="2"/>
  <c r="T227" i="2"/>
  <c r="K227" i="2"/>
  <c r="R226" i="2"/>
  <c r="Q226" i="2"/>
  <c r="P226" i="2"/>
  <c r="O226" i="2"/>
  <c r="N226" i="2"/>
  <c r="M226" i="2"/>
  <c r="L226" i="2"/>
  <c r="G225" i="2"/>
  <c r="J224" i="2"/>
  <c r="O228" i="2" s="1"/>
  <c r="AA223" i="2"/>
  <c r="Z223" i="2"/>
  <c r="Z223" i="4" s="1"/>
  <c r="Y223" i="2"/>
  <c r="X223" i="2"/>
  <c r="X223" i="4" s="1"/>
  <c r="W223" i="2"/>
  <c r="V223" i="2"/>
  <c r="V223" i="4" s="1"/>
  <c r="U223" i="2"/>
  <c r="U223" i="4" s="1"/>
  <c r="K223" i="2"/>
  <c r="G223" i="2"/>
  <c r="G223" i="4" s="1"/>
  <c r="G223" i="5" s="1"/>
  <c r="BB222" i="2"/>
  <c r="AS222" i="2"/>
  <c r="AJ222" i="2"/>
  <c r="AA222" i="2"/>
  <c r="R222" i="2"/>
  <c r="H222" i="2"/>
  <c r="B222" i="2"/>
  <c r="AU221" i="2"/>
  <c r="AL221" i="2"/>
  <c r="AC221" i="2"/>
  <c r="T221" i="2"/>
  <c r="K221" i="2"/>
  <c r="R220" i="2"/>
  <c r="Q220" i="2"/>
  <c r="P220" i="2"/>
  <c r="O220" i="2"/>
  <c r="N220" i="2"/>
  <c r="M220" i="2"/>
  <c r="L220" i="2"/>
  <c r="G219" i="2"/>
  <c r="J218" i="2"/>
  <c r="O222" i="2" s="1"/>
  <c r="AA217" i="2"/>
  <c r="AA217" i="4" s="1"/>
  <c r="Z217" i="2"/>
  <c r="Z220" i="2" s="1"/>
  <c r="Y217" i="2"/>
  <c r="Y217" i="4" s="1"/>
  <c r="X217" i="2"/>
  <c r="X217" i="4" s="1"/>
  <c r="W217" i="2"/>
  <c r="W217" i="4" s="1"/>
  <c r="V217" i="2"/>
  <c r="V217" i="4" s="1"/>
  <c r="U217" i="2"/>
  <c r="U217" i="4" s="1"/>
  <c r="K217" i="2"/>
  <c r="G217" i="2"/>
  <c r="G217" i="4" s="1"/>
  <c r="G217" i="5" s="1"/>
  <c r="G217" i="6" s="1"/>
  <c r="G217" i="7" s="1"/>
  <c r="G217" i="8" s="1"/>
  <c r="G217" i="9" s="1"/>
  <c r="BB216" i="2"/>
  <c r="AS216" i="2"/>
  <c r="AJ216" i="2"/>
  <c r="AA216" i="2"/>
  <c r="R216" i="2"/>
  <c r="H216" i="2"/>
  <c r="B216" i="2"/>
  <c r="AU215" i="2"/>
  <c r="AL215" i="2"/>
  <c r="AC215" i="2"/>
  <c r="T215" i="2"/>
  <c r="K215" i="2"/>
  <c r="R214" i="2"/>
  <c r="Q214" i="2"/>
  <c r="P214" i="2"/>
  <c r="O214" i="2"/>
  <c r="N214" i="2"/>
  <c r="M214" i="2"/>
  <c r="L214" i="2"/>
  <c r="G213" i="2"/>
  <c r="J212" i="2"/>
  <c r="O216" i="2" s="1"/>
  <c r="AJ211" i="2"/>
  <c r="AJ211" i="4" s="1"/>
  <c r="AA211" i="2"/>
  <c r="Z211" i="2"/>
  <c r="Z211" i="4" s="1"/>
  <c r="Y211" i="2"/>
  <c r="X211" i="2"/>
  <c r="X211" i="4" s="1"/>
  <c r="W211" i="2"/>
  <c r="V211" i="2"/>
  <c r="V211" i="4" s="1"/>
  <c r="U211" i="2"/>
  <c r="U211" i="4" s="1"/>
  <c r="K211" i="2"/>
  <c r="G211" i="2"/>
  <c r="G211" i="4" s="1"/>
  <c r="BB210" i="2"/>
  <c r="AS210" i="2"/>
  <c r="AJ210" i="2"/>
  <c r="AA210" i="2"/>
  <c r="R210" i="2"/>
  <c r="H210" i="2"/>
  <c r="B210" i="2"/>
  <c r="AU209" i="2"/>
  <c r="AL209" i="2"/>
  <c r="AC209" i="2"/>
  <c r="T209" i="2"/>
  <c r="K209" i="2"/>
  <c r="I209" i="2"/>
  <c r="R208" i="2"/>
  <c r="Q208" i="2"/>
  <c r="P208" i="2"/>
  <c r="O208" i="2"/>
  <c r="N208" i="2"/>
  <c r="M208" i="2"/>
  <c r="L208" i="2"/>
  <c r="G207" i="2"/>
  <c r="J206" i="2"/>
  <c r="O210" i="2" s="1"/>
  <c r="AA205" i="2"/>
  <c r="AA205" i="4" s="1"/>
  <c r="Z205" i="2"/>
  <c r="Z205" i="4" s="1"/>
  <c r="Y205" i="2"/>
  <c r="Y205" i="4" s="1"/>
  <c r="X205" i="2"/>
  <c r="X205" i="4" s="1"/>
  <c r="W205" i="2"/>
  <c r="W205" i="4" s="1"/>
  <c r="V205" i="2"/>
  <c r="U205" i="2"/>
  <c r="U205" i="4" s="1"/>
  <c r="K205" i="2"/>
  <c r="G205" i="2"/>
  <c r="G205" i="4" s="1"/>
  <c r="G205" i="5" s="1"/>
  <c r="BB204" i="2"/>
  <c r="AS204" i="2"/>
  <c r="AJ204" i="2"/>
  <c r="AA204" i="2"/>
  <c r="R204" i="2"/>
  <c r="H204" i="2"/>
  <c r="B204" i="2"/>
  <c r="AU203" i="2"/>
  <c r="AL203" i="2"/>
  <c r="AC203" i="2"/>
  <c r="T203" i="2"/>
  <c r="K203" i="2"/>
  <c r="W202" i="2"/>
  <c r="R202" i="2"/>
  <c r="Q202" i="2"/>
  <c r="P202" i="2"/>
  <c r="O202" i="2"/>
  <c r="N202" i="2"/>
  <c r="M202" i="2"/>
  <c r="L202" i="2"/>
  <c r="G201" i="2"/>
  <c r="J200" i="2"/>
  <c r="O204" i="2" s="1"/>
  <c r="AF199" i="2"/>
  <c r="AF199" i="4" s="1"/>
  <c r="AA199" i="2"/>
  <c r="AA199" i="4" s="1"/>
  <c r="Z199" i="2"/>
  <c r="Z199" i="4" s="1"/>
  <c r="Y199" i="2"/>
  <c r="X199" i="2"/>
  <c r="X199" i="4" s="1"/>
  <c r="W199" i="2"/>
  <c r="W199" i="4" s="1"/>
  <c r="V199" i="2"/>
  <c r="V199" i="4" s="1"/>
  <c r="U199" i="2"/>
  <c r="U202" i="2" s="1"/>
  <c r="K199" i="2"/>
  <c r="G199" i="2"/>
  <c r="BB198" i="2"/>
  <c r="AS198" i="2"/>
  <c r="AJ198" i="2"/>
  <c r="AA198" i="2"/>
  <c r="R198" i="2"/>
  <c r="H198" i="2"/>
  <c r="B198" i="2"/>
  <c r="AU197" i="2"/>
  <c r="AL197" i="2"/>
  <c r="AC197" i="2"/>
  <c r="T197" i="2"/>
  <c r="K197" i="2"/>
  <c r="R196" i="2"/>
  <c r="Q196" i="2"/>
  <c r="P196" i="2"/>
  <c r="O196" i="2"/>
  <c r="N196" i="2"/>
  <c r="M196" i="2"/>
  <c r="L196" i="2"/>
  <c r="G195" i="2"/>
  <c r="J194" i="2"/>
  <c r="O198" i="2" s="1"/>
  <c r="AA193" i="2"/>
  <c r="AA193" i="4" s="1"/>
  <c r="Z193" i="2"/>
  <c r="Z196" i="2" s="1"/>
  <c r="Y193" i="2"/>
  <c r="Y193" i="4" s="1"/>
  <c r="X193" i="2"/>
  <c r="W193" i="2"/>
  <c r="W193" i="4" s="1"/>
  <c r="V193" i="2"/>
  <c r="AE193" i="2" s="1"/>
  <c r="AE193" i="4" s="1"/>
  <c r="U193" i="2"/>
  <c r="U193" i="4" s="1"/>
  <c r="K193" i="2"/>
  <c r="G193" i="2"/>
  <c r="G193" i="4" s="1"/>
  <c r="BB192" i="2"/>
  <c r="AS192" i="2"/>
  <c r="AJ192" i="2"/>
  <c r="AA192" i="2"/>
  <c r="R192" i="2"/>
  <c r="H192" i="2"/>
  <c r="B192" i="2"/>
  <c r="AU191" i="2"/>
  <c r="AL191" i="2"/>
  <c r="AC191" i="2"/>
  <c r="T191" i="2"/>
  <c r="K191" i="2"/>
  <c r="R190" i="2"/>
  <c r="Q190" i="2"/>
  <c r="P190" i="2"/>
  <c r="O190" i="2"/>
  <c r="N190" i="2"/>
  <c r="M190" i="2"/>
  <c r="L190" i="2"/>
  <c r="G189" i="2"/>
  <c r="J188" i="2"/>
  <c r="O192" i="2" s="1"/>
  <c r="AA187" i="2"/>
  <c r="Z187" i="2"/>
  <c r="Z187" i="4" s="1"/>
  <c r="Y187" i="2"/>
  <c r="Y187" i="4" s="1"/>
  <c r="X187" i="2"/>
  <c r="X187" i="4" s="1"/>
  <c r="W187" i="2"/>
  <c r="V187" i="2"/>
  <c r="V187" i="4" s="1"/>
  <c r="U187" i="2"/>
  <c r="U187" i="4" s="1"/>
  <c r="K187" i="2"/>
  <c r="G187" i="2"/>
  <c r="BB186" i="2"/>
  <c r="AS186" i="2"/>
  <c r="AJ186" i="2"/>
  <c r="AA186" i="2"/>
  <c r="R186" i="2"/>
  <c r="H186" i="2"/>
  <c r="B186" i="2"/>
  <c r="AU185" i="2"/>
  <c r="AL185" i="2"/>
  <c r="AC185" i="2"/>
  <c r="T185" i="2"/>
  <c r="K185" i="2"/>
  <c r="R184" i="2"/>
  <c r="Q184" i="2"/>
  <c r="P184" i="2"/>
  <c r="O184" i="2"/>
  <c r="N184" i="2"/>
  <c r="M184" i="2"/>
  <c r="L184" i="2"/>
  <c r="G183" i="2"/>
  <c r="J182" i="2"/>
  <c r="O186" i="2" s="1"/>
  <c r="AA181" i="2"/>
  <c r="AA181" i="4" s="1"/>
  <c r="Z181" i="2"/>
  <c r="Y181" i="2"/>
  <c r="Y181" i="4" s="1"/>
  <c r="X181" i="2"/>
  <c r="W181" i="2"/>
  <c r="W181" i="4" s="1"/>
  <c r="V181" i="2"/>
  <c r="AE181" i="2" s="1"/>
  <c r="AE181" i="4" s="1"/>
  <c r="U181" i="2"/>
  <c r="U181" i="4" s="1"/>
  <c r="K181" i="2"/>
  <c r="G181" i="2"/>
  <c r="G181" i="4" s="1"/>
  <c r="G181" i="5" s="1"/>
  <c r="BB180" i="2"/>
  <c r="AS180" i="2"/>
  <c r="AJ180" i="2"/>
  <c r="AA180" i="2"/>
  <c r="R180" i="2"/>
  <c r="H180" i="2"/>
  <c r="B180" i="2"/>
  <c r="AU179" i="2"/>
  <c r="AL179" i="2"/>
  <c r="AC179" i="2"/>
  <c r="T179" i="2"/>
  <c r="K179" i="2"/>
  <c r="R178" i="2"/>
  <c r="Q178" i="2"/>
  <c r="P178" i="2"/>
  <c r="O178" i="2"/>
  <c r="N178" i="2"/>
  <c r="M178" i="2"/>
  <c r="L178" i="2"/>
  <c r="G177" i="2"/>
  <c r="J176" i="2"/>
  <c r="O180" i="2" s="1"/>
  <c r="AA175" i="2"/>
  <c r="AA178" i="2" s="1"/>
  <c r="Z175" i="2"/>
  <c r="Z175" i="4" s="1"/>
  <c r="Y175" i="2"/>
  <c r="Y175" i="4" s="1"/>
  <c r="X175" i="2"/>
  <c r="X175" i="4" s="1"/>
  <c r="W175" i="2"/>
  <c r="V175" i="2"/>
  <c r="V175" i="4" s="1"/>
  <c r="U175" i="2"/>
  <c r="AD175" i="2" s="1"/>
  <c r="AD175" i="4" s="1"/>
  <c r="K175" i="2"/>
  <c r="G175" i="2"/>
  <c r="G175" i="4" s="1"/>
  <c r="G175" i="5" s="1"/>
  <c r="BB174" i="2"/>
  <c r="AS174" i="2"/>
  <c r="AJ174" i="2"/>
  <c r="AA174" i="2"/>
  <c r="R174" i="2"/>
  <c r="H174" i="2"/>
  <c r="B174" i="2"/>
  <c r="AU173" i="2"/>
  <c r="AL173" i="2"/>
  <c r="AC173" i="2"/>
  <c r="T173" i="2"/>
  <c r="K173" i="2"/>
  <c r="R172" i="2"/>
  <c r="Q172" i="2"/>
  <c r="P172" i="2"/>
  <c r="O172" i="2"/>
  <c r="N172" i="2"/>
  <c r="M172" i="2"/>
  <c r="L172" i="2"/>
  <c r="G171" i="2"/>
  <c r="J170" i="2"/>
  <c r="O174" i="2" s="1"/>
  <c r="AA169" i="2"/>
  <c r="AA169" i="4" s="1"/>
  <c r="Z169" i="2"/>
  <c r="Z169" i="4" s="1"/>
  <c r="Y169" i="2"/>
  <c r="Y169" i="4" s="1"/>
  <c r="X169" i="2"/>
  <c r="W169" i="2"/>
  <c r="W169" i="4" s="1"/>
  <c r="V169" i="2"/>
  <c r="U169" i="2"/>
  <c r="U169" i="4" s="1"/>
  <c r="K169" i="2"/>
  <c r="G169" i="2"/>
  <c r="G169" i="4" s="1"/>
  <c r="BB168" i="2"/>
  <c r="AS168" i="2"/>
  <c r="AJ168" i="2"/>
  <c r="AA168" i="2"/>
  <c r="R168" i="2"/>
  <c r="H168" i="2"/>
  <c r="B168" i="2"/>
  <c r="AU167" i="2"/>
  <c r="AL167" i="2"/>
  <c r="AC167" i="2"/>
  <c r="T167" i="2"/>
  <c r="K167" i="2"/>
  <c r="R166" i="2"/>
  <c r="Q166" i="2"/>
  <c r="P166" i="2"/>
  <c r="O166" i="2"/>
  <c r="N166" i="2"/>
  <c r="M166" i="2"/>
  <c r="L166" i="2"/>
  <c r="G165" i="2"/>
  <c r="J164" i="2"/>
  <c r="O168" i="2" s="1"/>
  <c r="AA163" i="2"/>
  <c r="AA166" i="2" s="1"/>
  <c r="Z163" i="2"/>
  <c r="Z163" i="4" s="1"/>
  <c r="Y163" i="2"/>
  <c r="Y163" i="4" s="1"/>
  <c r="X163" i="2"/>
  <c r="X163" i="4" s="1"/>
  <c r="W163" i="2"/>
  <c r="AF163" i="2" s="1"/>
  <c r="AF163" i="4" s="1"/>
  <c r="V163" i="2"/>
  <c r="V163" i="4" s="1"/>
  <c r="U163" i="2"/>
  <c r="K163" i="2"/>
  <c r="G163" i="2"/>
  <c r="BB162" i="2"/>
  <c r="AS162" i="2"/>
  <c r="AJ162" i="2"/>
  <c r="AA162" i="2"/>
  <c r="R162" i="2"/>
  <c r="H162" i="2"/>
  <c r="B162" i="2"/>
  <c r="AU161" i="2"/>
  <c r="AL161" i="2"/>
  <c r="AC161" i="2"/>
  <c r="T161" i="2"/>
  <c r="K161" i="2"/>
  <c r="R160" i="2"/>
  <c r="Q160" i="2"/>
  <c r="P160" i="2"/>
  <c r="O160" i="2"/>
  <c r="N160" i="2"/>
  <c r="M160" i="2"/>
  <c r="L160" i="2"/>
  <c r="G159" i="2"/>
  <c r="J158" i="2"/>
  <c r="O162" i="2" s="1"/>
  <c r="AA157" i="2"/>
  <c r="AA157" i="4" s="1"/>
  <c r="Z157" i="2"/>
  <c r="AI157" i="2" s="1"/>
  <c r="AI157" i="4" s="1"/>
  <c r="Y157" i="2"/>
  <c r="Y157" i="4" s="1"/>
  <c r="X157" i="2"/>
  <c r="X160" i="2" s="1"/>
  <c r="W157" i="2"/>
  <c r="W157" i="4" s="1"/>
  <c r="V157" i="2"/>
  <c r="U157" i="2"/>
  <c r="U157" i="4" s="1"/>
  <c r="K157" i="2"/>
  <c r="G157" i="2"/>
  <c r="G157" i="4" s="1"/>
  <c r="G157" i="5" s="1"/>
  <c r="BB156" i="2"/>
  <c r="AS156" i="2"/>
  <c r="AJ156" i="2"/>
  <c r="AA156" i="2"/>
  <c r="R156" i="2"/>
  <c r="H156" i="2"/>
  <c r="B156" i="2"/>
  <c r="AU155" i="2"/>
  <c r="AL155" i="2"/>
  <c r="AC155" i="2"/>
  <c r="T155" i="2"/>
  <c r="K155" i="2"/>
  <c r="Y154" i="2"/>
  <c r="R154" i="2"/>
  <c r="Q154" i="2"/>
  <c r="P154" i="2"/>
  <c r="O154" i="2"/>
  <c r="N154" i="2"/>
  <c r="M154" i="2"/>
  <c r="L154" i="2"/>
  <c r="G153" i="2"/>
  <c r="J152" i="2"/>
  <c r="O156" i="2" s="1"/>
  <c r="AH151" i="2"/>
  <c r="AH151" i="4" s="1"/>
  <c r="AA151" i="2"/>
  <c r="AJ151" i="2" s="1"/>
  <c r="AJ151" i="4" s="1"/>
  <c r="Z151" i="2"/>
  <c r="Z151" i="4" s="1"/>
  <c r="Y151" i="2"/>
  <c r="Y151" i="4" s="1"/>
  <c r="X151" i="2"/>
  <c r="X151" i="4" s="1"/>
  <c r="W151" i="2"/>
  <c r="V151" i="2"/>
  <c r="U151" i="2"/>
  <c r="U151" i="4" s="1"/>
  <c r="K151" i="2"/>
  <c r="G151" i="2"/>
  <c r="BB150" i="2"/>
  <c r="AS150" i="2"/>
  <c r="AJ150" i="2"/>
  <c r="AA150" i="2"/>
  <c r="R150" i="2"/>
  <c r="H150" i="2"/>
  <c r="B150" i="2"/>
  <c r="AU149" i="2"/>
  <c r="AL149" i="2"/>
  <c r="AC149" i="2"/>
  <c r="T149" i="2"/>
  <c r="K149" i="2"/>
  <c r="R148" i="2"/>
  <c r="Q148" i="2"/>
  <c r="P148" i="2"/>
  <c r="O148" i="2"/>
  <c r="N148" i="2"/>
  <c r="M148" i="2"/>
  <c r="L148" i="2"/>
  <c r="G147" i="2"/>
  <c r="J146" i="2"/>
  <c r="O150" i="2" s="1"/>
  <c r="AA145" i="2"/>
  <c r="AA145" i="4" s="1"/>
  <c r="Z145" i="2"/>
  <c r="Y145" i="2"/>
  <c r="Y145" i="4" s="1"/>
  <c r="X145" i="2"/>
  <c r="X145" i="4" s="1"/>
  <c r="W145" i="2"/>
  <c r="W145" i="4" s="1"/>
  <c r="V145" i="2"/>
  <c r="V145" i="4" s="1"/>
  <c r="U145" i="2"/>
  <c r="U145" i="4" s="1"/>
  <c r="K145" i="2"/>
  <c r="G145" i="2"/>
  <c r="G145" i="4" s="1"/>
  <c r="G145" i="5" s="1"/>
  <c r="BB144" i="2"/>
  <c r="AS144" i="2"/>
  <c r="AJ144" i="2"/>
  <c r="AA144" i="2"/>
  <c r="R144" i="2"/>
  <c r="H144" i="2"/>
  <c r="B144" i="2"/>
  <c r="AU143" i="2"/>
  <c r="AL143" i="2"/>
  <c r="AC143" i="2"/>
  <c r="T143" i="2"/>
  <c r="K143" i="2"/>
  <c r="R142" i="2"/>
  <c r="Q142" i="2"/>
  <c r="P142" i="2"/>
  <c r="O142" i="2"/>
  <c r="N142" i="2"/>
  <c r="M142" i="2"/>
  <c r="L142" i="2"/>
  <c r="G141" i="2"/>
  <c r="J140" i="2"/>
  <c r="O144" i="2" s="1"/>
  <c r="AA139" i="2"/>
  <c r="AA139" i="4" s="1"/>
  <c r="Z139" i="2"/>
  <c r="Z139" i="4" s="1"/>
  <c r="Y139" i="2"/>
  <c r="X139" i="2"/>
  <c r="X139" i="4" s="1"/>
  <c r="W139" i="2"/>
  <c r="W139" i="4" s="1"/>
  <c r="V139" i="2"/>
  <c r="V139" i="4" s="1"/>
  <c r="U139" i="2"/>
  <c r="K139" i="2"/>
  <c r="G139" i="2"/>
  <c r="G139" i="4" s="1"/>
  <c r="BB138" i="2"/>
  <c r="AS138" i="2"/>
  <c r="AJ138" i="2"/>
  <c r="AA138" i="2"/>
  <c r="R138" i="2"/>
  <c r="H138" i="2"/>
  <c r="B138" i="2"/>
  <c r="AU137" i="2"/>
  <c r="AL137" i="2"/>
  <c r="AC137" i="2"/>
  <c r="T137" i="2"/>
  <c r="K137" i="2"/>
  <c r="R136" i="2"/>
  <c r="Q136" i="2"/>
  <c r="P136" i="2"/>
  <c r="O136" i="2"/>
  <c r="N136" i="2"/>
  <c r="M136" i="2"/>
  <c r="L136" i="2"/>
  <c r="G135" i="2"/>
  <c r="J134" i="2"/>
  <c r="O138" i="2" s="1"/>
  <c r="AA133" i="2"/>
  <c r="AA133" i="4" s="1"/>
  <c r="Z133" i="2"/>
  <c r="Y133" i="2"/>
  <c r="Y133" i="4" s="1"/>
  <c r="X133" i="2"/>
  <c r="X133" i="4" s="1"/>
  <c r="W133" i="2"/>
  <c r="W133" i="4" s="1"/>
  <c r="V133" i="2"/>
  <c r="V133" i="4" s="1"/>
  <c r="U133" i="2"/>
  <c r="U133" i="4" s="1"/>
  <c r="K133" i="2"/>
  <c r="G133" i="2"/>
  <c r="G133" i="4" s="1"/>
  <c r="BB132" i="2"/>
  <c r="AS132" i="2"/>
  <c r="AJ132" i="2"/>
  <c r="AA132" i="2"/>
  <c r="R132" i="2"/>
  <c r="H132" i="2"/>
  <c r="B132" i="2"/>
  <c r="AU131" i="2"/>
  <c r="AL131" i="2"/>
  <c r="AC131" i="2"/>
  <c r="T131" i="2"/>
  <c r="K131" i="2"/>
  <c r="R130" i="2"/>
  <c r="Q130" i="2"/>
  <c r="P130" i="2"/>
  <c r="O130" i="2"/>
  <c r="N130" i="2"/>
  <c r="M130" i="2"/>
  <c r="L130" i="2"/>
  <c r="G129" i="2"/>
  <c r="J128" i="2"/>
  <c r="O132" i="2" s="1"/>
  <c r="AA127" i="2"/>
  <c r="AA127" i="4" s="1"/>
  <c r="Z127" i="2"/>
  <c r="Z127" i="4" s="1"/>
  <c r="Y127" i="2"/>
  <c r="Y127" i="4" s="1"/>
  <c r="X127" i="2"/>
  <c r="X127" i="4" s="1"/>
  <c r="W127" i="2"/>
  <c r="W130" i="2" s="1"/>
  <c r="V127" i="2"/>
  <c r="V127" i="4" s="1"/>
  <c r="U127" i="2"/>
  <c r="U127" i="4" s="1"/>
  <c r="K127" i="2"/>
  <c r="G127" i="2"/>
  <c r="G127" i="4" s="1"/>
  <c r="G127" i="5" s="1"/>
  <c r="BB126" i="2"/>
  <c r="AS126" i="2"/>
  <c r="AJ126" i="2"/>
  <c r="AA126" i="2"/>
  <c r="R126" i="2"/>
  <c r="H126" i="2"/>
  <c r="B126" i="2"/>
  <c r="AU125" i="2"/>
  <c r="AL125" i="2"/>
  <c r="AC125" i="2"/>
  <c r="T125" i="2"/>
  <c r="K125" i="2"/>
  <c r="R124" i="2"/>
  <c r="Q124" i="2"/>
  <c r="P124" i="2"/>
  <c r="O124" i="2"/>
  <c r="N124" i="2"/>
  <c r="M124" i="2"/>
  <c r="L124" i="2"/>
  <c r="G123" i="2"/>
  <c r="J122" i="2"/>
  <c r="O126" i="2" s="1"/>
  <c r="AA121" i="2"/>
  <c r="AA121" i="4" s="1"/>
  <c r="Z121" i="2"/>
  <c r="Y121" i="2"/>
  <c r="Y121" i="4" s="1"/>
  <c r="X121" i="2"/>
  <c r="X124" i="2" s="1"/>
  <c r="W121" i="2"/>
  <c r="W121" i="4" s="1"/>
  <c r="V121" i="2"/>
  <c r="V124" i="2" s="1"/>
  <c r="U121" i="2"/>
  <c r="U121" i="4" s="1"/>
  <c r="K121" i="2"/>
  <c r="G121" i="2"/>
  <c r="G121" i="4" s="1"/>
  <c r="BB120" i="2"/>
  <c r="AS120" i="2"/>
  <c r="AJ120" i="2"/>
  <c r="AA120" i="2"/>
  <c r="R120" i="2"/>
  <c r="H120" i="2"/>
  <c r="B120" i="2"/>
  <c r="AU119" i="2"/>
  <c r="AL119" i="2"/>
  <c r="AC119" i="2"/>
  <c r="T119" i="2"/>
  <c r="K119" i="2"/>
  <c r="R118" i="2"/>
  <c r="Q118" i="2"/>
  <c r="P118" i="2"/>
  <c r="O118" i="2"/>
  <c r="N118" i="2"/>
  <c r="M118" i="2"/>
  <c r="L118" i="2"/>
  <c r="G117" i="2"/>
  <c r="J116" i="2"/>
  <c r="O120" i="2" s="1"/>
  <c r="AA115" i="2"/>
  <c r="AA115" i="4" s="1"/>
  <c r="Z115" i="2"/>
  <c r="Z115" i="4" s="1"/>
  <c r="Y115" i="2"/>
  <c r="Y115" i="4" s="1"/>
  <c r="X115" i="2"/>
  <c r="X115" i="4" s="1"/>
  <c r="W115" i="2"/>
  <c r="V115" i="2"/>
  <c r="V115" i="4" s="1"/>
  <c r="U115" i="2"/>
  <c r="AD115" i="2" s="1"/>
  <c r="AD115" i="4" s="1"/>
  <c r="K115" i="2"/>
  <c r="G115" i="2"/>
  <c r="G115" i="4" s="1"/>
  <c r="BB114" i="2"/>
  <c r="AS114" i="2"/>
  <c r="AJ114" i="2"/>
  <c r="AA114" i="2"/>
  <c r="R114" i="2"/>
  <c r="H114" i="2"/>
  <c r="B114" i="2"/>
  <c r="AU113" i="2"/>
  <c r="AL113" i="2"/>
  <c r="AC113" i="2"/>
  <c r="T113" i="2"/>
  <c r="K113" i="2"/>
  <c r="R112" i="2"/>
  <c r="Q112" i="2"/>
  <c r="P112" i="2"/>
  <c r="O112" i="2"/>
  <c r="N112" i="2"/>
  <c r="M112" i="2"/>
  <c r="L112" i="2"/>
  <c r="G111" i="2"/>
  <c r="J110" i="2"/>
  <c r="O114" i="2" s="1"/>
  <c r="AA109" i="2"/>
  <c r="AA109" i="4" s="1"/>
  <c r="Z109" i="2"/>
  <c r="Y109" i="2"/>
  <c r="Y109" i="4" s="1"/>
  <c r="X109" i="2"/>
  <c r="W109" i="2"/>
  <c r="W109" i="4" s="1"/>
  <c r="V109" i="2"/>
  <c r="V112" i="2" s="1"/>
  <c r="U109" i="2"/>
  <c r="U109" i="4" s="1"/>
  <c r="K109" i="2"/>
  <c r="G109" i="2"/>
  <c r="G109" i="4" s="1"/>
  <c r="BB108" i="2"/>
  <c r="AS108" i="2"/>
  <c r="AJ108" i="2"/>
  <c r="AA108" i="2"/>
  <c r="R108" i="2"/>
  <c r="H108" i="2"/>
  <c r="B108" i="2"/>
  <c r="AU107" i="2"/>
  <c r="AL107" i="2"/>
  <c r="AC107" i="2"/>
  <c r="T107" i="2"/>
  <c r="K107" i="2"/>
  <c r="R106" i="2"/>
  <c r="Q106" i="2"/>
  <c r="P106" i="2"/>
  <c r="O106" i="2"/>
  <c r="N106" i="2"/>
  <c r="M106" i="2"/>
  <c r="L106" i="2"/>
  <c r="G105" i="2"/>
  <c r="J104" i="2"/>
  <c r="O108" i="2" s="1"/>
  <c r="AH103" i="2"/>
  <c r="AH103" i="4" s="1"/>
  <c r="AA103" i="2"/>
  <c r="AA103" i="4" s="1"/>
  <c r="Z103" i="2"/>
  <c r="Z103" i="4" s="1"/>
  <c r="Y103" i="2"/>
  <c r="Y103" i="4" s="1"/>
  <c r="X103" i="2"/>
  <c r="X103" i="4" s="1"/>
  <c r="W103" i="2"/>
  <c r="W103" i="4" s="1"/>
  <c r="V103" i="2"/>
  <c r="V103" i="4" s="1"/>
  <c r="U103" i="2"/>
  <c r="K103" i="2"/>
  <c r="G103" i="2"/>
  <c r="BB102" i="2"/>
  <c r="AS102" i="2"/>
  <c r="AJ102" i="2"/>
  <c r="AA102" i="2"/>
  <c r="R102" i="2"/>
  <c r="H102" i="2"/>
  <c r="B102" i="2"/>
  <c r="AU101" i="2"/>
  <c r="AL101" i="2"/>
  <c r="AC101" i="2"/>
  <c r="T101" i="2"/>
  <c r="K101" i="2"/>
  <c r="R100" i="2"/>
  <c r="Q100" i="2"/>
  <c r="P100" i="2"/>
  <c r="O100" i="2"/>
  <c r="N100" i="2"/>
  <c r="M100" i="2"/>
  <c r="L100" i="2"/>
  <c r="G99" i="2"/>
  <c r="J98" i="2"/>
  <c r="O102" i="2" s="1"/>
  <c r="AA97" i="2"/>
  <c r="AA97" i="4" s="1"/>
  <c r="Z97" i="2"/>
  <c r="Z97" i="4" s="1"/>
  <c r="Y97" i="2"/>
  <c r="Y97" i="4" s="1"/>
  <c r="X97" i="2"/>
  <c r="X97" i="4" s="1"/>
  <c r="W97" i="2"/>
  <c r="W97" i="4" s="1"/>
  <c r="V97" i="2"/>
  <c r="U97" i="2"/>
  <c r="U97" i="4" s="1"/>
  <c r="K97" i="2"/>
  <c r="G97" i="2"/>
  <c r="G97" i="4" s="1"/>
  <c r="G97" i="5" s="1"/>
  <c r="G97" i="6" s="1"/>
  <c r="G97" i="7" s="1"/>
  <c r="G97" i="8" s="1"/>
  <c r="BB96" i="2"/>
  <c r="AS96" i="2"/>
  <c r="AJ96" i="2"/>
  <c r="AA96" i="2"/>
  <c r="R96" i="2"/>
  <c r="H96" i="2"/>
  <c r="B96" i="2"/>
  <c r="AU95" i="2"/>
  <c r="AL95" i="2"/>
  <c r="AC95" i="2"/>
  <c r="T95" i="2"/>
  <c r="K95" i="2"/>
  <c r="R94" i="2"/>
  <c r="Q94" i="2"/>
  <c r="P94" i="2"/>
  <c r="O94" i="2"/>
  <c r="N94" i="2"/>
  <c r="M94" i="2"/>
  <c r="L94" i="2"/>
  <c r="G93" i="2"/>
  <c r="J92" i="2"/>
  <c r="O96" i="2" s="1"/>
  <c r="AA91" i="2"/>
  <c r="AA91" i="4" s="1"/>
  <c r="Z91" i="2"/>
  <c r="Z91" i="4" s="1"/>
  <c r="Y91" i="2"/>
  <c r="X91" i="2"/>
  <c r="X91" i="4" s="1"/>
  <c r="W91" i="2"/>
  <c r="V91" i="2"/>
  <c r="V91" i="4" s="1"/>
  <c r="U91" i="2"/>
  <c r="K91" i="2"/>
  <c r="G91" i="2"/>
  <c r="G91" i="4" s="1"/>
  <c r="BB90" i="2"/>
  <c r="AS90" i="2"/>
  <c r="AJ90" i="2"/>
  <c r="AA90" i="2"/>
  <c r="R90" i="2"/>
  <c r="H90" i="2"/>
  <c r="B90" i="2"/>
  <c r="AU89" i="2"/>
  <c r="AL89" i="2"/>
  <c r="AC89" i="2"/>
  <c r="T89" i="2"/>
  <c r="K89" i="2"/>
  <c r="R88" i="2"/>
  <c r="Q88" i="2"/>
  <c r="P88" i="2"/>
  <c r="O88" i="2"/>
  <c r="N88" i="2"/>
  <c r="M88" i="2"/>
  <c r="L88" i="2"/>
  <c r="G87" i="2"/>
  <c r="J86" i="2"/>
  <c r="O90" i="2" s="1"/>
  <c r="AA85" i="2"/>
  <c r="AA85" i="4" s="1"/>
  <c r="Z85" i="2"/>
  <c r="Z85" i="4" s="1"/>
  <c r="Y85" i="2"/>
  <c r="Y85" i="4" s="1"/>
  <c r="X85" i="2"/>
  <c r="X85" i="4" s="1"/>
  <c r="W85" i="2"/>
  <c r="W85" i="4" s="1"/>
  <c r="V85" i="2"/>
  <c r="U85" i="2"/>
  <c r="U85" i="4" s="1"/>
  <c r="K85" i="2"/>
  <c r="G85" i="2"/>
  <c r="G85" i="4" s="1"/>
  <c r="G85" i="5" s="1"/>
  <c r="BB84" i="2"/>
  <c r="AS84" i="2"/>
  <c r="AJ84" i="2"/>
  <c r="AA84" i="2"/>
  <c r="R84" i="2"/>
  <c r="H84" i="2"/>
  <c r="B84" i="2"/>
  <c r="AU83" i="2"/>
  <c r="AL83" i="2"/>
  <c r="AC83" i="2"/>
  <c r="T83" i="2"/>
  <c r="K83" i="2"/>
  <c r="U82" i="2"/>
  <c r="R82" i="2"/>
  <c r="Q82" i="2"/>
  <c r="P82" i="2"/>
  <c r="O82" i="2"/>
  <c r="N82" i="2"/>
  <c r="M82" i="2"/>
  <c r="L82" i="2"/>
  <c r="G81" i="2"/>
  <c r="J80" i="2"/>
  <c r="O84" i="2" s="1"/>
  <c r="AA79" i="2"/>
  <c r="Z79" i="2"/>
  <c r="Z79" i="4" s="1"/>
  <c r="Y79" i="2"/>
  <c r="X79" i="2"/>
  <c r="X79" i="4" s="1"/>
  <c r="W79" i="2"/>
  <c r="V79" i="2"/>
  <c r="V79" i="4" s="1"/>
  <c r="U79" i="2"/>
  <c r="K79" i="2"/>
  <c r="G79" i="2"/>
  <c r="BB78" i="2"/>
  <c r="AS78" i="2"/>
  <c r="AJ78" i="2"/>
  <c r="AA78" i="2"/>
  <c r="R78" i="2"/>
  <c r="H78" i="2"/>
  <c r="B78" i="2"/>
  <c r="AU77" i="2"/>
  <c r="AL77" i="2"/>
  <c r="AC77" i="2"/>
  <c r="T77" i="2"/>
  <c r="K77" i="2"/>
  <c r="Z76" i="2"/>
  <c r="R76" i="2"/>
  <c r="Q76" i="2"/>
  <c r="P76" i="2"/>
  <c r="O76" i="2"/>
  <c r="N76" i="2"/>
  <c r="M76" i="2"/>
  <c r="L76" i="2"/>
  <c r="G75" i="2"/>
  <c r="J74" i="2"/>
  <c r="O78" i="2" s="1"/>
  <c r="AI73" i="2"/>
  <c r="AI73" i="4" s="1"/>
  <c r="AA73" i="2"/>
  <c r="AA73" i="4" s="1"/>
  <c r="Z73" i="2"/>
  <c r="Z73" i="4" s="1"/>
  <c r="Y73" i="2"/>
  <c r="Y73" i="4" s="1"/>
  <c r="X73" i="2"/>
  <c r="X73" i="4" s="1"/>
  <c r="W73" i="2"/>
  <c r="W73" i="4" s="1"/>
  <c r="V73" i="2"/>
  <c r="AE73" i="2" s="1"/>
  <c r="AE73" i="4" s="1"/>
  <c r="U73" i="2"/>
  <c r="U73" i="4" s="1"/>
  <c r="K73" i="2"/>
  <c r="G73" i="2"/>
  <c r="G73" i="4" s="1"/>
  <c r="G73" i="5" s="1"/>
  <c r="BB72" i="2"/>
  <c r="AS72" i="2"/>
  <c r="AJ72" i="2"/>
  <c r="AA72" i="2"/>
  <c r="R72" i="2"/>
  <c r="H72" i="2"/>
  <c r="B72" i="2"/>
  <c r="AU71" i="2"/>
  <c r="AL71" i="2"/>
  <c r="AC71" i="2"/>
  <c r="T71" i="2"/>
  <c r="K71" i="2"/>
  <c r="Y70" i="2"/>
  <c r="W70" i="2"/>
  <c r="R70" i="2"/>
  <c r="Q70" i="2"/>
  <c r="P70" i="2"/>
  <c r="O70" i="2"/>
  <c r="N70" i="2"/>
  <c r="M70" i="2"/>
  <c r="L70" i="2"/>
  <c r="G69" i="2"/>
  <c r="J68" i="2"/>
  <c r="O72" i="2" s="1"/>
  <c r="AA67" i="2"/>
  <c r="AJ67" i="2" s="1"/>
  <c r="AJ67" i="4" s="1"/>
  <c r="Z67" i="2"/>
  <c r="Z67" i="4" s="1"/>
  <c r="Y67" i="2"/>
  <c r="Y67" i="4" s="1"/>
  <c r="X67" i="2"/>
  <c r="X67" i="4" s="1"/>
  <c r="W67" i="2"/>
  <c r="V67" i="2"/>
  <c r="V67" i="4" s="1"/>
  <c r="U67" i="2"/>
  <c r="K67" i="2"/>
  <c r="G67" i="2"/>
  <c r="G67" i="4" s="1"/>
  <c r="G67" i="5" s="1"/>
  <c r="G67" i="6" s="1"/>
  <c r="G67" i="7" s="1"/>
  <c r="G67" i="8" s="1"/>
  <c r="G67" i="9" s="1"/>
  <c r="G67" i="10" s="1"/>
  <c r="G67" i="11" s="1"/>
  <c r="G67" i="12" s="1"/>
  <c r="G67" i="13" s="1"/>
  <c r="G67" i="14" s="1"/>
  <c r="BB66" i="2"/>
  <c r="AS66" i="2"/>
  <c r="AJ66" i="2"/>
  <c r="AA66" i="2"/>
  <c r="R66" i="2"/>
  <c r="H66" i="2"/>
  <c r="B66" i="2"/>
  <c r="AU65" i="2"/>
  <c r="AL65" i="2"/>
  <c r="AC65" i="2"/>
  <c r="T65" i="2"/>
  <c r="K65" i="2"/>
  <c r="R64" i="2"/>
  <c r="Q64" i="2"/>
  <c r="P64" i="2"/>
  <c r="O64" i="2"/>
  <c r="N64" i="2"/>
  <c r="M64" i="2"/>
  <c r="L64" i="2"/>
  <c r="G63" i="2"/>
  <c r="J62" i="2"/>
  <c r="O66" i="2" s="1"/>
  <c r="AA61" i="2"/>
  <c r="AA61" i="4" s="1"/>
  <c r="Z61" i="2"/>
  <c r="AI61" i="2" s="1"/>
  <c r="AI61" i="4" s="1"/>
  <c r="Y61" i="2"/>
  <c r="Y61" i="4" s="1"/>
  <c r="X61" i="2"/>
  <c r="X61" i="4" s="1"/>
  <c r="W61" i="2"/>
  <c r="W61" i="4" s="1"/>
  <c r="V61" i="2"/>
  <c r="U61" i="2"/>
  <c r="U61" i="4" s="1"/>
  <c r="K61" i="2"/>
  <c r="G61" i="2"/>
  <c r="G61" i="4" s="1"/>
  <c r="BB60" i="2"/>
  <c r="AS60" i="2"/>
  <c r="AJ60" i="2"/>
  <c r="AA60" i="2"/>
  <c r="R60" i="2"/>
  <c r="H60" i="2"/>
  <c r="B60" i="2"/>
  <c r="AU59" i="2"/>
  <c r="AL59" i="2"/>
  <c r="AC59" i="2"/>
  <c r="T59" i="2"/>
  <c r="K59" i="2"/>
  <c r="R58" i="2"/>
  <c r="Q58" i="2"/>
  <c r="P58" i="2"/>
  <c r="O58" i="2"/>
  <c r="N58" i="2"/>
  <c r="M58" i="2"/>
  <c r="L58" i="2"/>
  <c r="G57" i="2"/>
  <c r="J56" i="2"/>
  <c r="O60" i="2" s="1"/>
  <c r="AA55" i="2"/>
  <c r="AA55" i="4" s="1"/>
  <c r="Z55" i="2"/>
  <c r="Z55" i="4" s="1"/>
  <c r="Y55" i="2"/>
  <c r="AH55" i="2" s="1"/>
  <c r="AH55" i="4" s="1"/>
  <c r="X55" i="2"/>
  <c r="X55" i="4" s="1"/>
  <c r="W55" i="2"/>
  <c r="W55" i="4" s="1"/>
  <c r="V55" i="2"/>
  <c r="V55" i="4" s="1"/>
  <c r="U55" i="2"/>
  <c r="U55" i="4" s="1"/>
  <c r="K55" i="2"/>
  <c r="G55" i="2"/>
  <c r="G55" i="4" s="1"/>
  <c r="BB54" i="2"/>
  <c r="AS54" i="2"/>
  <c r="AJ54" i="2"/>
  <c r="AA54" i="2"/>
  <c r="R54" i="2"/>
  <c r="H54" i="2"/>
  <c r="B54" i="2"/>
  <c r="AU53" i="2"/>
  <c r="AL53" i="2"/>
  <c r="AC53" i="2"/>
  <c r="T53" i="2"/>
  <c r="K53" i="2"/>
  <c r="X52" i="2"/>
  <c r="R52" i="2"/>
  <c r="Q52" i="2"/>
  <c r="P52" i="2"/>
  <c r="O52" i="2"/>
  <c r="N52" i="2"/>
  <c r="M52" i="2"/>
  <c r="L52" i="2"/>
  <c r="G51" i="2"/>
  <c r="J50" i="2"/>
  <c r="O54" i="2" s="1"/>
  <c r="AA49" i="2"/>
  <c r="AA49" i="4" s="1"/>
  <c r="Z49" i="2"/>
  <c r="Z52" i="2" s="1"/>
  <c r="Y49" i="2"/>
  <c r="Y49" i="4" s="1"/>
  <c r="X49" i="2"/>
  <c r="W49" i="2"/>
  <c r="W49" i="4" s="1"/>
  <c r="V49" i="2"/>
  <c r="V49" i="4" s="1"/>
  <c r="U49" i="2"/>
  <c r="U49" i="4" s="1"/>
  <c r="K49" i="2"/>
  <c r="G49" i="2"/>
  <c r="G49" i="4" s="1"/>
  <c r="G49" i="5" s="1"/>
  <c r="G49" i="6" s="1"/>
  <c r="G49" i="7" s="1"/>
  <c r="G49" i="8" s="1"/>
  <c r="G49" i="9" s="1"/>
  <c r="G49" i="10" s="1"/>
  <c r="G49" i="11" s="1"/>
  <c r="G49" i="12" s="1"/>
  <c r="G49" i="13" s="1"/>
  <c r="G49" i="14" s="1"/>
  <c r="BB48" i="2"/>
  <c r="AS48" i="2"/>
  <c r="AJ48" i="2"/>
  <c r="AA48" i="2"/>
  <c r="R48" i="2"/>
  <c r="H48" i="2"/>
  <c r="B48" i="2"/>
  <c r="AU47" i="2"/>
  <c r="AL47" i="2"/>
  <c r="AC47" i="2"/>
  <c r="T47" i="2"/>
  <c r="K47" i="2"/>
  <c r="R46" i="2"/>
  <c r="Q46" i="2"/>
  <c r="P46" i="2"/>
  <c r="O46" i="2"/>
  <c r="N46" i="2"/>
  <c r="M46" i="2"/>
  <c r="L46" i="2"/>
  <c r="G45" i="2"/>
  <c r="J44" i="2"/>
  <c r="O48" i="2" s="1"/>
  <c r="AA43" i="2"/>
  <c r="AJ43" i="2" s="1"/>
  <c r="AJ43" i="4" s="1"/>
  <c r="Z43" i="2"/>
  <c r="Z43" i="4" s="1"/>
  <c r="Y43" i="2"/>
  <c r="X43" i="2"/>
  <c r="X43" i="4" s="1"/>
  <c r="W43" i="2"/>
  <c r="W46" i="2" s="1"/>
  <c r="V43" i="2"/>
  <c r="V43" i="4" s="1"/>
  <c r="U43" i="2"/>
  <c r="U43" i="4" s="1"/>
  <c r="K43" i="2"/>
  <c r="G43" i="2"/>
  <c r="G43" i="4" s="1"/>
  <c r="G43" i="5" s="1"/>
  <c r="G43" i="6" s="1"/>
  <c r="G43" i="7" s="1"/>
  <c r="G43" i="8" s="1"/>
  <c r="G43" i="9" s="1"/>
  <c r="G43" i="10" s="1"/>
  <c r="G43" i="11" s="1"/>
  <c r="G43" i="12" s="1"/>
  <c r="G43" i="13" s="1"/>
  <c r="G43" i="14" s="1"/>
  <c r="BB42" i="2"/>
  <c r="AS42" i="2"/>
  <c r="AJ42" i="2"/>
  <c r="AA42" i="2"/>
  <c r="R42" i="2"/>
  <c r="H42" i="2"/>
  <c r="B42" i="2"/>
  <c r="AU41" i="2"/>
  <c r="AL41" i="2"/>
  <c r="AC41" i="2"/>
  <c r="T41" i="2"/>
  <c r="K41" i="2"/>
  <c r="R40" i="2"/>
  <c r="Q40" i="2"/>
  <c r="P40" i="2"/>
  <c r="O40" i="2"/>
  <c r="N40" i="2"/>
  <c r="M40" i="2"/>
  <c r="L40" i="2"/>
  <c r="G39" i="2"/>
  <c r="J38" i="2"/>
  <c r="O42" i="2" s="1"/>
  <c r="AA37" i="2"/>
  <c r="AA37" i="4" s="1"/>
  <c r="Z37" i="2"/>
  <c r="Z37" i="4" s="1"/>
  <c r="Y37" i="2"/>
  <c r="Y37" i="4" s="1"/>
  <c r="X37" i="2"/>
  <c r="X37" i="4" s="1"/>
  <c r="W37" i="2"/>
  <c r="W37" i="4" s="1"/>
  <c r="V37" i="2"/>
  <c r="U37" i="2"/>
  <c r="U37" i="4" s="1"/>
  <c r="K37" i="2"/>
  <c r="G37" i="2"/>
  <c r="G37" i="4" s="1"/>
  <c r="G37" i="5" s="1"/>
  <c r="G37" i="6" s="1"/>
  <c r="G37" i="7" s="1"/>
  <c r="G37" i="8" s="1"/>
  <c r="G37" i="9" s="1"/>
  <c r="G37" i="10" s="1"/>
  <c r="G37" i="11" s="1"/>
  <c r="G37" i="12" s="1"/>
  <c r="G37" i="13" s="1"/>
  <c r="G37" i="14" s="1"/>
  <c r="BB36" i="2"/>
  <c r="AS36" i="2"/>
  <c r="AJ36" i="2"/>
  <c r="AA36" i="2"/>
  <c r="R36" i="2"/>
  <c r="H36" i="2"/>
  <c r="B36" i="2"/>
  <c r="AU35" i="2"/>
  <c r="AL35" i="2"/>
  <c r="AC35" i="2"/>
  <c r="T35" i="2"/>
  <c r="K35" i="2"/>
  <c r="R34" i="2"/>
  <c r="Q34" i="2"/>
  <c r="P34" i="2"/>
  <c r="O34" i="2"/>
  <c r="N34" i="2"/>
  <c r="M34" i="2"/>
  <c r="L34" i="2"/>
  <c r="G33" i="2"/>
  <c r="J32" i="2"/>
  <c r="O36" i="2" s="1"/>
  <c r="AA31" i="2"/>
  <c r="AA31" i="4" s="1"/>
  <c r="Z31" i="2"/>
  <c r="Z31" i="4" s="1"/>
  <c r="Y31" i="2"/>
  <c r="X31" i="2"/>
  <c r="X31" i="4" s="1"/>
  <c r="W31" i="2"/>
  <c r="V31" i="2"/>
  <c r="V31" i="4" s="1"/>
  <c r="U31" i="2"/>
  <c r="U31" i="4" s="1"/>
  <c r="K31" i="2"/>
  <c r="G31" i="2"/>
  <c r="G31" i="4" s="1"/>
  <c r="G31" i="5" s="1"/>
  <c r="G31" i="6" s="1"/>
  <c r="G31" i="7" s="1"/>
  <c r="G31" i="8" s="1"/>
  <c r="G31" i="9" s="1"/>
  <c r="G31" i="10" s="1"/>
  <c r="G31" i="11" s="1"/>
  <c r="G31" i="12" s="1"/>
  <c r="G31" i="13" s="1"/>
  <c r="G31" i="14" s="1"/>
  <c r="BB30" i="2"/>
  <c r="AS30" i="2"/>
  <c r="AJ30" i="2"/>
  <c r="AA30" i="2"/>
  <c r="R30" i="2"/>
  <c r="H30" i="2"/>
  <c r="B30" i="2"/>
  <c r="AU29" i="2"/>
  <c r="AL29" i="2"/>
  <c r="AC29" i="2"/>
  <c r="T29" i="2"/>
  <c r="K29" i="2"/>
  <c r="R28" i="2"/>
  <c r="Q28" i="2"/>
  <c r="P28" i="2"/>
  <c r="O28" i="2"/>
  <c r="N28" i="2"/>
  <c r="M28" i="2"/>
  <c r="L28" i="2"/>
  <c r="G27" i="2"/>
  <c r="J26" i="2"/>
  <c r="O30" i="2" s="1"/>
  <c r="AA25" i="2"/>
  <c r="AA25" i="4" s="1"/>
  <c r="Z25" i="2"/>
  <c r="Y25" i="2"/>
  <c r="Y25" i="4" s="1"/>
  <c r="X25" i="2"/>
  <c r="W25" i="2"/>
  <c r="W25" i="4" s="1"/>
  <c r="V25" i="2"/>
  <c r="V28" i="2" s="1"/>
  <c r="U25" i="2"/>
  <c r="U25" i="4" s="1"/>
  <c r="K25" i="2"/>
  <c r="G25" i="2"/>
  <c r="G25" i="4" s="1"/>
  <c r="L34" i="5" l="1"/>
  <c r="L31" i="6"/>
  <c r="L31" i="7" s="1"/>
  <c r="M46" i="5"/>
  <c r="M43" i="6"/>
  <c r="M46" i="6" s="1"/>
  <c r="M94" i="5"/>
  <c r="M91" i="6"/>
  <c r="M94" i="6" s="1"/>
  <c r="I173" i="2"/>
  <c r="Q247" i="6"/>
  <c r="Q250" i="6" s="1"/>
  <c r="L43" i="5"/>
  <c r="L43" i="6" s="1"/>
  <c r="L46" i="6" s="1"/>
  <c r="P139" i="5"/>
  <c r="P142" i="5" s="1"/>
  <c r="P163" i="5"/>
  <c r="P166" i="5" s="1"/>
  <c r="O181" i="5"/>
  <c r="O181" i="6" s="1"/>
  <c r="AF55" i="2"/>
  <c r="AF55" i="4" s="1"/>
  <c r="AF55" i="5" s="1"/>
  <c r="L97" i="6"/>
  <c r="L97" i="7" s="1"/>
  <c r="L100" i="7" s="1"/>
  <c r="O205" i="6"/>
  <c r="R229" i="6"/>
  <c r="R232" i="6" s="1"/>
  <c r="N235" i="6"/>
  <c r="N103" i="5"/>
  <c r="P109" i="5"/>
  <c r="Q133" i="5"/>
  <c r="Q136" i="5" s="1"/>
  <c r="Q139" i="5"/>
  <c r="P151" i="5"/>
  <c r="P151" i="6" s="1"/>
  <c r="M157" i="5"/>
  <c r="Q163" i="5"/>
  <c r="Q166" i="5" s="1"/>
  <c r="O175" i="5"/>
  <c r="L199" i="5"/>
  <c r="L199" i="6" s="1"/>
  <c r="H42" i="4"/>
  <c r="H150" i="4"/>
  <c r="P202" i="4"/>
  <c r="I59" i="2"/>
  <c r="AG253" i="2"/>
  <c r="AG253" i="4" s="1"/>
  <c r="U226" i="2"/>
  <c r="I233" i="2"/>
  <c r="L49" i="6"/>
  <c r="P37" i="5"/>
  <c r="P55" i="5"/>
  <c r="P55" i="6" s="1"/>
  <c r="N97" i="5"/>
  <c r="N97" i="6" s="1"/>
  <c r="N97" i="7" s="1"/>
  <c r="N97" i="8" s="1"/>
  <c r="N100" i="8" s="1"/>
  <c r="R175" i="5"/>
  <c r="B205" i="5"/>
  <c r="B205" i="6" s="1"/>
  <c r="B205" i="7" s="1"/>
  <c r="B205" i="8" s="1"/>
  <c r="B205" i="9" s="1"/>
  <c r="B205" i="10" s="1"/>
  <c r="B205" i="11" s="1"/>
  <c r="B205" i="12" s="1"/>
  <c r="B205" i="13" s="1"/>
  <c r="Q217" i="5"/>
  <c r="Q217" i="6" s="1"/>
  <c r="O235" i="5"/>
  <c r="O235" i="6" s="1"/>
  <c r="Q25" i="5"/>
  <c r="I119" i="2"/>
  <c r="I227" i="2"/>
  <c r="Z256" i="2"/>
  <c r="P85" i="6"/>
  <c r="P88" i="6" s="1"/>
  <c r="BB30" i="5"/>
  <c r="O73" i="5"/>
  <c r="O76" i="5" s="1"/>
  <c r="G96" i="5"/>
  <c r="G96" i="6" s="1"/>
  <c r="G96" i="7" s="1"/>
  <c r="O97" i="5"/>
  <c r="N115" i="5"/>
  <c r="B121" i="5"/>
  <c r="B121" i="6" s="1"/>
  <c r="B121" i="7" s="1"/>
  <c r="AJ120" i="7" s="1"/>
  <c r="Q145" i="5"/>
  <c r="Q145" i="6" s="1"/>
  <c r="R217" i="5"/>
  <c r="R220" i="5" s="1"/>
  <c r="O247" i="5"/>
  <c r="O247" i="6" s="1"/>
  <c r="AJ150" i="4"/>
  <c r="L127" i="5"/>
  <c r="Q157" i="5"/>
  <c r="M169" i="5"/>
  <c r="N217" i="5"/>
  <c r="N220" i="5" s="1"/>
  <c r="AD31" i="2"/>
  <c r="AD31" i="4" s="1"/>
  <c r="AD34" i="4" s="1"/>
  <c r="AE133" i="2"/>
  <c r="AE133" i="4" s="1"/>
  <c r="AE136" i="4" s="1"/>
  <c r="G212" i="2"/>
  <c r="I251" i="2"/>
  <c r="M37" i="6"/>
  <c r="R37" i="5"/>
  <c r="R91" i="5"/>
  <c r="N139" i="5"/>
  <c r="N142" i="5" s="1"/>
  <c r="R169" i="5"/>
  <c r="M181" i="5"/>
  <c r="M181" i="6" s="1"/>
  <c r="Q97" i="6"/>
  <c r="Q100" i="6" s="1"/>
  <c r="Q31" i="6"/>
  <c r="Q34" i="6" s="1"/>
  <c r="G108" i="6"/>
  <c r="G108" i="7" s="1"/>
  <c r="G108" i="8" s="1"/>
  <c r="G108" i="9" s="1"/>
  <c r="G108" i="10" s="1"/>
  <c r="G108" i="11" s="1"/>
  <c r="L145" i="6"/>
  <c r="L145" i="7" s="1"/>
  <c r="R90" i="5"/>
  <c r="L253" i="7"/>
  <c r="L253" i="8" s="1"/>
  <c r="L253" i="9" s="1"/>
  <c r="L253" i="10" s="1"/>
  <c r="L256" i="10" s="1"/>
  <c r="I233" i="4"/>
  <c r="M151" i="6"/>
  <c r="M151" i="7" s="1"/>
  <c r="M154" i="7" s="1"/>
  <c r="AJ162" i="5"/>
  <c r="L214" i="6"/>
  <c r="I227" i="6"/>
  <c r="I149" i="8"/>
  <c r="I125" i="8"/>
  <c r="I245" i="8"/>
  <c r="I101" i="9"/>
  <c r="I233" i="10"/>
  <c r="I83" i="10"/>
  <c r="I101" i="10"/>
  <c r="I209" i="11"/>
  <c r="I47" i="13"/>
  <c r="I125" i="13"/>
  <c r="N166" i="5"/>
  <c r="N163" i="6"/>
  <c r="N163" i="7" s="1"/>
  <c r="N256" i="4"/>
  <c r="N253" i="5"/>
  <c r="O184" i="5"/>
  <c r="Q208" i="5"/>
  <c r="Q205" i="6"/>
  <c r="R142" i="4"/>
  <c r="R139" i="5"/>
  <c r="J140" i="5" s="1"/>
  <c r="Q154" i="4"/>
  <c r="Q151" i="5"/>
  <c r="N160" i="4"/>
  <c r="N157" i="5"/>
  <c r="R168" i="4"/>
  <c r="B169" i="5"/>
  <c r="AS168" i="5" s="1"/>
  <c r="L178" i="4"/>
  <c r="L175" i="5"/>
  <c r="Q184" i="4"/>
  <c r="Q181" i="5"/>
  <c r="H198" i="5"/>
  <c r="G198" i="6"/>
  <c r="H198" i="6" s="1"/>
  <c r="Y31" i="4"/>
  <c r="AH31" i="2"/>
  <c r="Y34" i="2"/>
  <c r="M31" i="6"/>
  <c r="M31" i="7" s="1"/>
  <c r="Q196" i="4"/>
  <c r="Q193" i="5"/>
  <c r="I53" i="12"/>
  <c r="I113" i="12"/>
  <c r="I257" i="11"/>
  <c r="I167" i="10"/>
  <c r="I251" i="10"/>
  <c r="Q118" i="4"/>
  <c r="Q115" i="5"/>
  <c r="Q118" i="5" s="1"/>
  <c r="M124" i="4"/>
  <c r="M121" i="5"/>
  <c r="R127" i="5"/>
  <c r="R130" i="4"/>
  <c r="P148" i="5"/>
  <c r="P145" i="6"/>
  <c r="P145" i="7" s="1"/>
  <c r="O37" i="5"/>
  <c r="O40" i="4"/>
  <c r="M244" i="4"/>
  <c r="M241" i="5"/>
  <c r="Z133" i="4"/>
  <c r="AI133" i="2"/>
  <c r="AI133" i="4" s="1"/>
  <c r="AI133" i="5" s="1"/>
  <c r="Q226" i="5"/>
  <c r="Q223" i="6"/>
  <c r="Q223" i="7" s="1"/>
  <c r="X181" i="4"/>
  <c r="AG181" i="2"/>
  <c r="P94" i="5"/>
  <c r="P91" i="6"/>
  <c r="P91" i="7" s="1"/>
  <c r="O169" i="5"/>
  <c r="K169" i="5" s="1"/>
  <c r="M214" i="4"/>
  <c r="M211" i="5"/>
  <c r="R250" i="4"/>
  <c r="R247" i="5"/>
  <c r="M190" i="4"/>
  <c r="M187" i="5"/>
  <c r="K187" i="5" s="1"/>
  <c r="N124" i="6"/>
  <c r="N121" i="7"/>
  <c r="N124" i="7" s="1"/>
  <c r="H132" i="4"/>
  <c r="G132" i="5"/>
  <c r="I197" i="14"/>
  <c r="B109" i="7"/>
  <c r="B109" i="8" s="1"/>
  <c r="B109" i="9" s="1"/>
  <c r="B109" i="10" s="1"/>
  <c r="B109" i="11" s="1"/>
  <c r="B109" i="12" s="1"/>
  <c r="G117" i="6"/>
  <c r="Q82" i="4"/>
  <c r="Q79" i="5"/>
  <c r="R154" i="4"/>
  <c r="R151" i="5"/>
  <c r="R151" i="6" s="1"/>
  <c r="M178" i="5"/>
  <c r="M175" i="6"/>
  <c r="M175" i="7" s="1"/>
  <c r="M175" i="8" s="1"/>
  <c r="M178" i="8" s="1"/>
  <c r="P163" i="6"/>
  <c r="P166" i="6" s="1"/>
  <c r="N238" i="6"/>
  <c r="N235" i="7"/>
  <c r="O58" i="5"/>
  <c r="O55" i="6"/>
  <c r="O55" i="7" s="1"/>
  <c r="O58" i="7" s="1"/>
  <c r="O244" i="5"/>
  <c r="O241" i="6"/>
  <c r="O244" i="6" s="1"/>
  <c r="P70" i="4"/>
  <c r="P67" i="5"/>
  <c r="R82" i="4"/>
  <c r="R79" i="5"/>
  <c r="H84" i="5"/>
  <c r="G84" i="6"/>
  <c r="G84" i="7" s="1"/>
  <c r="M232" i="4"/>
  <c r="M229" i="5"/>
  <c r="M232" i="5" s="1"/>
  <c r="I143" i="13"/>
  <c r="I71" i="8"/>
  <c r="I221" i="7"/>
  <c r="O79" i="6"/>
  <c r="Q55" i="5"/>
  <c r="K55" i="5" s="1"/>
  <c r="N70" i="5"/>
  <c r="N67" i="6"/>
  <c r="Q85" i="5"/>
  <c r="Q85" i="6" s="1"/>
  <c r="R97" i="5"/>
  <c r="L190" i="5"/>
  <c r="L187" i="6"/>
  <c r="L187" i="7" s="1"/>
  <c r="R199" i="5"/>
  <c r="R199" i="6" s="1"/>
  <c r="O34" i="4"/>
  <c r="O31" i="5"/>
  <c r="O34" i="5" s="1"/>
  <c r="I53" i="4"/>
  <c r="M64" i="4"/>
  <c r="M61" i="5"/>
  <c r="R70" i="4"/>
  <c r="R67" i="5"/>
  <c r="Q124" i="4"/>
  <c r="Q121" i="5"/>
  <c r="N130" i="4"/>
  <c r="N127" i="5"/>
  <c r="R148" i="4"/>
  <c r="R145" i="5"/>
  <c r="L208" i="4"/>
  <c r="L205" i="5"/>
  <c r="L208" i="5" s="1"/>
  <c r="Q214" i="4"/>
  <c r="Q211" i="5"/>
  <c r="Q244" i="4"/>
  <c r="Q241" i="5"/>
  <c r="Q244" i="5" s="1"/>
  <c r="N250" i="4"/>
  <c r="N247" i="5"/>
  <c r="N247" i="6" s="1"/>
  <c r="N250" i="6" s="1"/>
  <c r="R256" i="4"/>
  <c r="R253" i="5"/>
  <c r="H258" i="4"/>
  <c r="G258" i="5"/>
  <c r="G258" i="6" s="1"/>
  <c r="M160" i="5"/>
  <c r="M157" i="6"/>
  <c r="M160" i="6" s="1"/>
  <c r="N136" i="4"/>
  <c r="N133" i="5"/>
  <c r="H174" i="4"/>
  <c r="F174" i="5"/>
  <c r="F174" i="6" s="1"/>
  <c r="H186" i="5"/>
  <c r="N112" i="5"/>
  <c r="N109" i="6"/>
  <c r="I173" i="13"/>
  <c r="I203" i="11"/>
  <c r="I149" i="9"/>
  <c r="I53" i="7"/>
  <c r="N64" i="4"/>
  <c r="N61" i="5"/>
  <c r="J62" i="5" s="1"/>
  <c r="B66" i="5" s="1"/>
  <c r="P76" i="4"/>
  <c r="P73" i="5"/>
  <c r="M82" i="4"/>
  <c r="M79" i="5"/>
  <c r="N94" i="4"/>
  <c r="N91" i="5"/>
  <c r="Q112" i="4"/>
  <c r="Q109" i="5"/>
  <c r="J110" i="5" s="1"/>
  <c r="B114" i="5" s="1"/>
  <c r="O130" i="4"/>
  <c r="O127" i="5"/>
  <c r="N154" i="4"/>
  <c r="N151" i="5"/>
  <c r="O166" i="4"/>
  <c r="O163" i="5"/>
  <c r="M208" i="4"/>
  <c r="M205" i="5"/>
  <c r="R244" i="4"/>
  <c r="R241" i="5"/>
  <c r="L76" i="4"/>
  <c r="L73" i="5"/>
  <c r="L73" i="6" s="1"/>
  <c r="L73" i="7" s="1"/>
  <c r="O148" i="4"/>
  <c r="O145" i="5"/>
  <c r="L229" i="5"/>
  <c r="L229" i="6" s="1"/>
  <c r="I77" i="8"/>
  <c r="M109" i="6"/>
  <c r="M109" i="7" s="1"/>
  <c r="O112" i="5"/>
  <c r="O109" i="6"/>
  <c r="O112" i="6" s="1"/>
  <c r="H114" i="5"/>
  <c r="F114" i="6"/>
  <c r="F114" i="7" s="1"/>
  <c r="H72" i="4"/>
  <c r="L196" i="5"/>
  <c r="L193" i="6"/>
  <c r="L193" i="7" s="1"/>
  <c r="L193" i="8" s="1"/>
  <c r="M220" i="4"/>
  <c r="M217" i="5"/>
  <c r="I233" i="14"/>
  <c r="I59" i="13"/>
  <c r="I245" i="9"/>
  <c r="I113" i="6"/>
  <c r="P169" i="6"/>
  <c r="R28" i="5"/>
  <c r="R25" i="6"/>
  <c r="R28" i="6" s="1"/>
  <c r="AD223" i="2"/>
  <c r="AD223" i="4" s="1"/>
  <c r="AD226" i="4" s="1"/>
  <c r="I35" i="12"/>
  <c r="I191" i="11"/>
  <c r="P115" i="6"/>
  <c r="P118" i="6" s="1"/>
  <c r="I149" i="6"/>
  <c r="L151" i="6"/>
  <c r="B157" i="6"/>
  <c r="B157" i="7" s="1"/>
  <c r="B157" i="8" s="1"/>
  <c r="N43" i="5"/>
  <c r="O121" i="5"/>
  <c r="P211" i="5"/>
  <c r="O94" i="4"/>
  <c r="O91" i="5"/>
  <c r="O94" i="5" s="1"/>
  <c r="R198" i="4"/>
  <c r="B193" i="5"/>
  <c r="B193" i="6" s="1"/>
  <c r="B193" i="7" s="1"/>
  <c r="B193" i="8" s="1"/>
  <c r="AJ198" i="4"/>
  <c r="O196" i="4"/>
  <c r="O193" i="5"/>
  <c r="I215" i="4"/>
  <c r="M226" i="7"/>
  <c r="M223" i="8"/>
  <c r="M223" i="9" s="1"/>
  <c r="Q232" i="4"/>
  <c r="Q229" i="5"/>
  <c r="N202" i="4"/>
  <c r="N199" i="5"/>
  <c r="N199" i="6" s="1"/>
  <c r="Q238" i="4"/>
  <c r="Q235" i="5"/>
  <c r="N244" i="4"/>
  <c r="N241" i="5"/>
  <c r="N244" i="5" s="1"/>
  <c r="P139" i="6"/>
  <c r="R34" i="5"/>
  <c r="R31" i="6"/>
  <c r="R31" i="7" s="1"/>
  <c r="M85" i="5"/>
  <c r="O106" i="5"/>
  <c r="O103" i="6"/>
  <c r="R136" i="5"/>
  <c r="R133" i="6"/>
  <c r="B145" i="5"/>
  <c r="B145" i="6" s="1"/>
  <c r="B145" i="7" s="1"/>
  <c r="B145" i="8" s="1"/>
  <c r="B145" i="9" s="1"/>
  <c r="B145" i="10" s="1"/>
  <c r="B145" i="11" s="1"/>
  <c r="B145" i="12" s="1"/>
  <c r="B145" i="13" s="1"/>
  <c r="B145" i="14" s="1"/>
  <c r="Q172" i="4"/>
  <c r="Q169" i="5"/>
  <c r="AJ139" i="2"/>
  <c r="AJ139" i="4" s="1"/>
  <c r="I101" i="6"/>
  <c r="P202" i="5"/>
  <c r="P199" i="6"/>
  <c r="P202" i="6" s="1"/>
  <c r="O88" i="4"/>
  <c r="O85" i="5"/>
  <c r="O85" i="6" s="1"/>
  <c r="M106" i="4"/>
  <c r="M103" i="5"/>
  <c r="K103" i="5" s="1"/>
  <c r="L184" i="4"/>
  <c r="L181" i="5"/>
  <c r="L181" i="6" s="1"/>
  <c r="L184" i="6" s="1"/>
  <c r="R226" i="4"/>
  <c r="R223" i="5"/>
  <c r="R226" i="5" s="1"/>
  <c r="AA142" i="2"/>
  <c r="I107" i="13"/>
  <c r="G186" i="6"/>
  <c r="O199" i="6"/>
  <c r="O202" i="6" s="1"/>
  <c r="P241" i="6"/>
  <c r="P244" i="6" s="1"/>
  <c r="G68" i="2"/>
  <c r="AA118" i="2"/>
  <c r="Y178" i="2"/>
  <c r="I59" i="14"/>
  <c r="I185" i="13"/>
  <c r="I167" i="11"/>
  <c r="L25" i="6"/>
  <c r="G42" i="5"/>
  <c r="N73" i="5"/>
  <c r="N73" i="6" s="1"/>
  <c r="M166" i="5"/>
  <c r="M163" i="6"/>
  <c r="M166" i="6" s="1"/>
  <c r="P187" i="5"/>
  <c r="R211" i="5"/>
  <c r="P226" i="5"/>
  <c r="P223" i="6"/>
  <c r="N40" i="4"/>
  <c r="N37" i="5"/>
  <c r="R46" i="4"/>
  <c r="R43" i="5"/>
  <c r="P196" i="4"/>
  <c r="P193" i="5"/>
  <c r="P193" i="6" s="1"/>
  <c r="P193" i="7" s="1"/>
  <c r="P193" i="8" s="1"/>
  <c r="P196" i="8" s="1"/>
  <c r="N223" i="5"/>
  <c r="N226" i="4"/>
  <c r="BB120" i="4"/>
  <c r="H210" i="4"/>
  <c r="H234" i="4"/>
  <c r="I257" i="4"/>
  <c r="I173" i="6"/>
  <c r="I221" i="6"/>
  <c r="I221" i="4"/>
  <c r="I77" i="14"/>
  <c r="I179" i="14"/>
  <c r="I215" i="14"/>
  <c r="I173" i="14"/>
  <c r="I35" i="14"/>
  <c r="I101" i="14"/>
  <c r="I245" i="14"/>
  <c r="I89" i="13"/>
  <c r="I227" i="13"/>
  <c r="I35" i="13"/>
  <c r="I167" i="12"/>
  <c r="I197" i="12"/>
  <c r="I101" i="12"/>
  <c r="I209" i="12"/>
  <c r="I77" i="12"/>
  <c r="I143" i="12"/>
  <c r="I221" i="12"/>
  <c r="I239" i="12"/>
  <c r="I59" i="12"/>
  <c r="I125" i="12"/>
  <c r="I173" i="12"/>
  <c r="I89" i="12"/>
  <c r="I77" i="11"/>
  <c r="I95" i="11"/>
  <c r="I131" i="11"/>
  <c r="I173" i="11"/>
  <c r="I245" i="11"/>
  <c r="I41" i="11"/>
  <c r="I89" i="11"/>
  <c r="I107" i="11"/>
  <c r="I47" i="10"/>
  <c r="I95" i="10"/>
  <c r="I143" i="10"/>
  <c r="I161" i="10"/>
  <c r="I209" i="10"/>
  <c r="I227" i="10"/>
  <c r="I221" i="10"/>
  <c r="I257" i="10"/>
  <c r="I119" i="9"/>
  <c r="I47" i="9"/>
  <c r="I65" i="9"/>
  <c r="I29" i="9"/>
  <c r="I221" i="9"/>
  <c r="I35" i="8"/>
  <c r="I221" i="8"/>
  <c r="I191" i="8"/>
  <c r="I251" i="8"/>
  <c r="I35" i="7"/>
  <c r="I83" i="7"/>
  <c r="I107" i="7"/>
  <c r="I179" i="7"/>
  <c r="I233" i="7"/>
  <c r="I245" i="7"/>
  <c r="I155" i="6"/>
  <c r="I197" i="6"/>
  <c r="I161" i="6"/>
  <c r="I191" i="6"/>
  <c r="L211" i="8"/>
  <c r="L241" i="8"/>
  <c r="L241" i="9" s="1"/>
  <c r="L241" i="10" s="1"/>
  <c r="I77" i="6"/>
  <c r="I125" i="6"/>
  <c r="N169" i="7"/>
  <c r="L112" i="6"/>
  <c r="L109" i="7"/>
  <c r="L109" i="8" s="1"/>
  <c r="L109" i="9" s="1"/>
  <c r="L109" i="10" s="1"/>
  <c r="L112" i="10" s="1"/>
  <c r="M130" i="6"/>
  <c r="M127" i="7"/>
  <c r="L136" i="6"/>
  <c r="L133" i="7"/>
  <c r="M148" i="6"/>
  <c r="M145" i="7"/>
  <c r="L202" i="6"/>
  <c r="L199" i="7"/>
  <c r="L202" i="7" s="1"/>
  <c r="O208" i="6"/>
  <c r="O205" i="7"/>
  <c r="N112" i="6"/>
  <c r="N109" i="7"/>
  <c r="N112" i="7" s="1"/>
  <c r="L238" i="6"/>
  <c r="L235" i="7"/>
  <c r="O241" i="7"/>
  <c r="O241" i="8" s="1"/>
  <c r="M34" i="6"/>
  <c r="N208" i="6"/>
  <c r="N205" i="7"/>
  <c r="N208" i="7" s="1"/>
  <c r="L43" i="7"/>
  <c r="R55" i="7"/>
  <c r="R58" i="7" s="1"/>
  <c r="I215" i="5"/>
  <c r="N52" i="6"/>
  <c r="N49" i="7"/>
  <c r="N52" i="7" s="1"/>
  <c r="M70" i="6"/>
  <c r="M67" i="7"/>
  <c r="M67" i="8" s="1"/>
  <c r="I173" i="5"/>
  <c r="I233" i="5"/>
  <c r="H204" i="6"/>
  <c r="I125" i="5"/>
  <c r="I203" i="5"/>
  <c r="I41" i="5"/>
  <c r="I53" i="5"/>
  <c r="R210" i="8"/>
  <c r="BB210" i="8"/>
  <c r="B211" i="9"/>
  <c r="O46" i="5"/>
  <c r="O43" i="6"/>
  <c r="M40" i="6"/>
  <c r="M37" i="7"/>
  <c r="Q40" i="5"/>
  <c r="Q37" i="6"/>
  <c r="Q40" i="6" s="1"/>
  <c r="R94" i="5"/>
  <c r="R91" i="6"/>
  <c r="O100" i="5"/>
  <c r="O97" i="6"/>
  <c r="M118" i="5"/>
  <c r="M115" i="6"/>
  <c r="M115" i="7" s="1"/>
  <c r="L124" i="5"/>
  <c r="L121" i="6"/>
  <c r="Q130" i="5"/>
  <c r="Q127" i="6"/>
  <c r="L118" i="5"/>
  <c r="L115" i="6"/>
  <c r="O136" i="5"/>
  <c r="O133" i="6"/>
  <c r="Q52" i="5"/>
  <c r="Q49" i="6"/>
  <c r="Q52" i="6" s="1"/>
  <c r="L46" i="7"/>
  <c r="L43" i="8"/>
  <c r="L46" i="8" s="1"/>
  <c r="P64" i="6"/>
  <c r="P61" i="7"/>
  <c r="Q190" i="5"/>
  <c r="Q187" i="6"/>
  <c r="H192" i="5"/>
  <c r="G192" i="6"/>
  <c r="G192" i="7" s="1"/>
  <c r="AS120" i="7"/>
  <c r="BB120" i="7"/>
  <c r="B115" i="8"/>
  <c r="B115" i="9" s="1"/>
  <c r="R40" i="5"/>
  <c r="R37" i="6"/>
  <c r="AS48" i="7"/>
  <c r="L82" i="5"/>
  <c r="L79" i="6"/>
  <c r="L79" i="7" s="1"/>
  <c r="P100" i="5"/>
  <c r="P97" i="6"/>
  <c r="L106" i="5"/>
  <c r="L103" i="6"/>
  <c r="P112" i="5"/>
  <c r="P109" i="6"/>
  <c r="P109" i="7" s="1"/>
  <c r="L217" i="8"/>
  <c r="L220" i="7"/>
  <c r="O199" i="7"/>
  <c r="M142" i="5"/>
  <c r="M139" i="6"/>
  <c r="M139" i="7" s="1"/>
  <c r="M139" i="8" s="1"/>
  <c r="M139" i="9" s="1"/>
  <c r="N178" i="5"/>
  <c r="N175" i="6"/>
  <c r="N175" i="7" s="1"/>
  <c r="R190" i="5"/>
  <c r="R187" i="6"/>
  <c r="R190" i="6" s="1"/>
  <c r="H120" i="6"/>
  <c r="F120" i="7"/>
  <c r="O187" i="6"/>
  <c r="O190" i="5"/>
  <c r="M196" i="5"/>
  <c r="M193" i="6"/>
  <c r="R211" i="6"/>
  <c r="R214" i="5"/>
  <c r="AA210" i="8"/>
  <c r="L172" i="5"/>
  <c r="L169" i="6"/>
  <c r="P178" i="5"/>
  <c r="P175" i="6"/>
  <c r="I137" i="4"/>
  <c r="I149" i="4"/>
  <c r="Q220" i="5"/>
  <c r="I77" i="4"/>
  <c r="I89" i="4"/>
  <c r="I209" i="4"/>
  <c r="BB114" i="5"/>
  <c r="H48" i="5"/>
  <c r="I107" i="4"/>
  <c r="AJ186" i="5"/>
  <c r="AS162" i="5"/>
  <c r="AA186" i="5"/>
  <c r="H66" i="5"/>
  <c r="I119" i="4"/>
  <c r="I167" i="4"/>
  <c r="I185" i="4"/>
  <c r="Y43" i="4"/>
  <c r="AH43" i="2"/>
  <c r="AH43" i="4" s="1"/>
  <c r="AH46" i="4" s="1"/>
  <c r="W79" i="4"/>
  <c r="W82" i="2"/>
  <c r="Y130" i="2"/>
  <c r="AE145" i="2"/>
  <c r="V169" i="4"/>
  <c r="V172" i="4" s="1"/>
  <c r="AE169" i="2"/>
  <c r="W175" i="4"/>
  <c r="AF175" i="2"/>
  <c r="I185" i="2"/>
  <c r="W187" i="4"/>
  <c r="W190" i="2"/>
  <c r="I239" i="2"/>
  <c r="Y247" i="4"/>
  <c r="Y247" i="5" s="1"/>
  <c r="Y250" i="2"/>
  <c r="K34" i="2"/>
  <c r="Z109" i="4"/>
  <c r="Z112" i="4" s="1"/>
  <c r="AI109" i="2"/>
  <c r="AI109" i="4" s="1"/>
  <c r="Z193" i="4"/>
  <c r="AI193" i="2"/>
  <c r="AI193" i="4" s="1"/>
  <c r="AG217" i="2"/>
  <c r="W235" i="4"/>
  <c r="W235" i="5" s="1"/>
  <c r="AF235" i="2"/>
  <c r="M172" i="5"/>
  <c r="M169" i="6"/>
  <c r="Q178" i="5"/>
  <c r="Q175" i="6"/>
  <c r="Z25" i="4"/>
  <c r="Z28" i="2"/>
  <c r="AI25" i="2"/>
  <c r="AI25" i="4" s="1"/>
  <c r="AG73" i="2"/>
  <c r="AA79" i="4"/>
  <c r="AJ79" i="2"/>
  <c r="AJ91" i="2"/>
  <c r="AJ91" i="4" s="1"/>
  <c r="AJ103" i="2"/>
  <c r="AJ103" i="4" s="1"/>
  <c r="W115" i="4"/>
  <c r="AF115" i="2"/>
  <c r="K220" i="2"/>
  <c r="X229" i="4"/>
  <c r="S230" i="4" s="1"/>
  <c r="X234" i="4" s="1"/>
  <c r="AG229" i="2"/>
  <c r="AG229" i="4" s="1"/>
  <c r="I137" i="2"/>
  <c r="Z181" i="4"/>
  <c r="Z184" i="2"/>
  <c r="W223" i="4"/>
  <c r="AF223" i="2"/>
  <c r="Z241" i="4"/>
  <c r="Z244" i="4" s="1"/>
  <c r="AI241" i="2"/>
  <c r="G92" i="2"/>
  <c r="Z100" i="2"/>
  <c r="K214" i="2"/>
  <c r="X49" i="4"/>
  <c r="AG49" i="2"/>
  <c r="K70" i="2"/>
  <c r="Z88" i="2"/>
  <c r="I107" i="2"/>
  <c r="Z121" i="4"/>
  <c r="AI121" i="2"/>
  <c r="AI121" i="4" s="1"/>
  <c r="AI124" i="4" s="1"/>
  <c r="Z157" i="4"/>
  <c r="Z160" i="2"/>
  <c r="G163" i="4"/>
  <c r="G164" i="2"/>
  <c r="AA163" i="4"/>
  <c r="AJ163" i="2"/>
  <c r="AJ163" i="4" s="1"/>
  <c r="AJ166" i="4" s="1"/>
  <c r="AI181" i="2"/>
  <c r="Y211" i="4"/>
  <c r="Y214" i="4" s="1"/>
  <c r="AH211" i="2"/>
  <c r="W247" i="4"/>
  <c r="AF247" i="2"/>
  <c r="K250" i="2"/>
  <c r="I257" i="2"/>
  <c r="B157" i="9"/>
  <c r="B157" i="10" s="1"/>
  <c r="G103" i="4"/>
  <c r="G103" i="5" s="1"/>
  <c r="G103" i="6" s="1"/>
  <c r="G103" i="7" s="1"/>
  <c r="G104" i="2"/>
  <c r="V148" i="2"/>
  <c r="V157" i="4"/>
  <c r="V160" i="2"/>
  <c r="AE157" i="2"/>
  <c r="AE157" i="4" s="1"/>
  <c r="U67" i="4"/>
  <c r="U67" i="5" s="1"/>
  <c r="U70" i="2"/>
  <c r="AD67" i="2"/>
  <c r="AD67" i="4" s="1"/>
  <c r="I131" i="2"/>
  <c r="K166" i="2"/>
  <c r="AF79" i="2"/>
  <c r="U91" i="4"/>
  <c r="AD91" i="2"/>
  <c r="I29" i="2"/>
  <c r="W31" i="4"/>
  <c r="W31" i="5" s="1"/>
  <c r="AF31" i="2"/>
  <c r="AF31" i="4" s="1"/>
  <c r="W34" i="2"/>
  <c r="AF139" i="2"/>
  <c r="G151" i="4"/>
  <c r="G151" i="5" s="1"/>
  <c r="G152" i="2"/>
  <c r="V172" i="2"/>
  <c r="X193" i="4"/>
  <c r="X196" i="4" s="1"/>
  <c r="AG193" i="2"/>
  <c r="AG193" i="4" s="1"/>
  <c r="AG196" i="4" s="1"/>
  <c r="AA223" i="4"/>
  <c r="AA226" i="2"/>
  <c r="K46" i="2"/>
  <c r="K52" i="2"/>
  <c r="AA58" i="2"/>
  <c r="AG61" i="2"/>
  <c r="AF103" i="2"/>
  <c r="AF103" i="4" s="1"/>
  <c r="AF103" i="5" s="1"/>
  <c r="I167" i="2"/>
  <c r="Z172" i="2"/>
  <c r="I197" i="2"/>
  <c r="AI253" i="2"/>
  <c r="L142" i="6"/>
  <c r="L139" i="7"/>
  <c r="P82" i="5"/>
  <c r="P79" i="6"/>
  <c r="P46" i="4"/>
  <c r="P43" i="5"/>
  <c r="M52" i="4"/>
  <c r="M49" i="5"/>
  <c r="I65" i="2"/>
  <c r="AH163" i="2"/>
  <c r="I179" i="2"/>
  <c r="M148" i="7"/>
  <c r="M145" i="8"/>
  <c r="R30" i="5"/>
  <c r="M88" i="5"/>
  <c r="M85" i="6"/>
  <c r="H60" i="9"/>
  <c r="G60" i="10"/>
  <c r="L166" i="4"/>
  <c r="L163" i="5"/>
  <c r="I41" i="2"/>
  <c r="I83" i="2"/>
  <c r="I89" i="2"/>
  <c r="AD127" i="2"/>
  <c r="K142" i="2"/>
  <c r="K154" i="2"/>
  <c r="K160" i="2"/>
  <c r="U190" i="2"/>
  <c r="M142" i="7"/>
  <c r="M28" i="4"/>
  <c r="M25" i="5"/>
  <c r="P34" i="4"/>
  <c r="P31" i="5"/>
  <c r="R138" i="5"/>
  <c r="B133" i="6"/>
  <c r="AA132" i="6" s="1"/>
  <c r="AJ138" i="5"/>
  <c r="W106" i="2"/>
  <c r="AI205" i="2"/>
  <c r="AI205" i="4" s="1"/>
  <c r="AI205" i="5" s="1"/>
  <c r="Y238" i="2"/>
  <c r="G246" i="11"/>
  <c r="G246" i="12" s="1"/>
  <c r="G96" i="8"/>
  <c r="AJ204" i="6"/>
  <c r="AS204" i="6"/>
  <c r="BB204" i="6"/>
  <c r="AA204" i="6"/>
  <c r="R204" i="6"/>
  <c r="B199" i="7"/>
  <c r="AA204" i="7" s="1"/>
  <c r="L31" i="8"/>
  <c r="L34" i="8" s="1"/>
  <c r="L34" i="7"/>
  <c r="B163" i="8"/>
  <c r="L94" i="5"/>
  <c r="L91" i="6"/>
  <c r="O142" i="5"/>
  <c r="O139" i="6"/>
  <c r="M238" i="7"/>
  <c r="M235" i="8"/>
  <c r="M235" i="9" s="1"/>
  <c r="P172" i="6"/>
  <c r="P169" i="7"/>
  <c r="M250" i="7"/>
  <c r="M247" i="8"/>
  <c r="R106" i="6"/>
  <c r="R103" i="7"/>
  <c r="G129" i="7"/>
  <c r="O49" i="6"/>
  <c r="O52" i="5"/>
  <c r="H108" i="6"/>
  <c r="O226" i="5"/>
  <c r="O223" i="6"/>
  <c r="H156" i="4"/>
  <c r="F156" i="5"/>
  <c r="H168" i="4"/>
  <c r="G168" i="5"/>
  <c r="Q202" i="5"/>
  <c r="Q199" i="6"/>
  <c r="Q199" i="7" s="1"/>
  <c r="H144" i="5"/>
  <c r="G144" i="6"/>
  <c r="M202" i="5"/>
  <c r="M199" i="6"/>
  <c r="M202" i="6" s="1"/>
  <c r="G57" i="4"/>
  <c r="O64" i="4"/>
  <c r="O61" i="5"/>
  <c r="P133" i="5"/>
  <c r="P136" i="5" s="1"/>
  <c r="P136" i="4"/>
  <c r="H216" i="4"/>
  <c r="G216" i="5"/>
  <c r="H228" i="4"/>
  <c r="G228" i="5"/>
  <c r="N232" i="5"/>
  <c r="N229" i="6"/>
  <c r="R235" i="5"/>
  <c r="R238" i="5" s="1"/>
  <c r="R238" i="4"/>
  <c r="AA120" i="7"/>
  <c r="P58" i="5"/>
  <c r="H96" i="5"/>
  <c r="F96" i="6"/>
  <c r="F96" i="7" s="1"/>
  <c r="F96" i="8" s="1"/>
  <c r="F96" i="9" s="1"/>
  <c r="F96" i="10" s="1"/>
  <c r="M100" i="5"/>
  <c r="M97" i="6"/>
  <c r="R124" i="5"/>
  <c r="R121" i="6"/>
  <c r="R121" i="7" s="1"/>
  <c r="R184" i="5"/>
  <c r="R181" i="6"/>
  <c r="H246" i="5"/>
  <c r="F246" i="6"/>
  <c r="P28" i="4"/>
  <c r="P25" i="5"/>
  <c r="P52" i="4"/>
  <c r="P49" i="5"/>
  <c r="AS204" i="5"/>
  <c r="AJ204" i="5"/>
  <c r="BB204" i="5"/>
  <c r="R204" i="5"/>
  <c r="Q76" i="4"/>
  <c r="Q73" i="5"/>
  <c r="H78" i="4"/>
  <c r="G78" i="5"/>
  <c r="G78" i="6" s="1"/>
  <c r="G78" i="7" s="1"/>
  <c r="G78" i="8" s="1"/>
  <c r="G78" i="9" s="1"/>
  <c r="N82" i="4"/>
  <c r="N79" i="5"/>
  <c r="P220" i="4"/>
  <c r="P217" i="5"/>
  <c r="P220" i="5" s="1"/>
  <c r="G195" i="5"/>
  <c r="R186" i="5"/>
  <c r="B187" i="6"/>
  <c r="G195" i="6" s="1"/>
  <c r="AA204" i="5"/>
  <c r="N214" i="4"/>
  <c r="N211" i="5"/>
  <c r="H30" i="4"/>
  <c r="G30" i="5"/>
  <c r="N34" i="4"/>
  <c r="N31" i="5"/>
  <c r="R64" i="4"/>
  <c r="R61" i="5"/>
  <c r="Q70" i="4"/>
  <c r="Q67" i="5"/>
  <c r="Q70" i="5" s="1"/>
  <c r="M76" i="4"/>
  <c r="M73" i="5"/>
  <c r="J74" i="5" s="1"/>
  <c r="N88" i="4"/>
  <c r="N85" i="5"/>
  <c r="R118" i="4"/>
  <c r="R115" i="5"/>
  <c r="N148" i="4"/>
  <c r="N145" i="5"/>
  <c r="N145" i="6" s="1"/>
  <c r="R166" i="4"/>
  <c r="R163" i="5"/>
  <c r="P184" i="4"/>
  <c r="P181" i="5"/>
  <c r="O208" i="4"/>
  <c r="P250" i="4"/>
  <c r="P247" i="5"/>
  <c r="H252" i="4"/>
  <c r="G123" i="5"/>
  <c r="BB186" i="5"/>
  <c r="AS186" i="5"/>
  <c r="AJ132" i="4"/>
  <c r="AA132" i="4"/>
  <c r="R162" i="5"/>
  <c r="O160" i="4"/>
  <c r="O157" i="5"/>
  <c r="M256" i="4"/>
  <c r="M253" i="5"/>
  <c r="J254" i="5" s="1"/>
  <c r="AS138" i="5"/>
  <c r="AJ198" i="5"/>
  <c r="J50" i="4"/>
  <c r="B54" i="4" s="1"/>
  <c r="H66" i="4"/>
  <c r="P208" i="4"/>
  <c r="P205" i="5"/>
  <c r="AS114" i="5"/>
  <c r="H84" i="4"/>
  <c r="H120" i="5"/>
  <c r="H180" i="4"/>
  <c r="R246" i="4"/>
  <c r="B241" i="5"/>
  <c r="H240" i="4"/>
  <c r="H126" i="4"/>
  <c r="BB168" i="4"/>
  <c r="K103" i="4"/>
  <c r="AS132" i="4"/>
  <c r="BB132" i="4"/>
  <c r="R156" i="4"/>
  <c r="AA198" i="4"/>
  <c r="H204" i="4"/>
  <c r="BB252" i="4"/>
  <c r="AA156" i="4"/>
  <c r="H192" i="4"/>
  <c r="H60" i="4"/>
  <c r="AS156" i="4"/>
  <c r="AA247" i="4"/>
  <c r="AJ247" i="2"/>
  <c r="Y91" i="4"/>
  <c r="AH91" i="2"/>
  <c r="AH91" i="4" s="1"/>
  <c r="X109" i="4"/>
  <c r="X112" i="4" s="1"/>
  <c r="AG109" i="2"/>
  <c r="AG109" i="4" s="1"/>
  <c r="AG112" i="4" s="1"/>
  <c r="T127" i="2"/>
  <c r="V61" i="4"/>
  <c r="AE61" i="2"/>
  <c r="AE64" i="2" s="1"/>
  <c r="AA130" i="2"/>
  <c r="V193" i="4"/>
  <c r="V196" i="2"/>
  <c r="U247" i="4"/>
  <c r="U250" i="4" s="1"/>
  <c r="U250" i="2"/>
  <c r="W67" i="4"/>
  <c r="AF67" i="2"/>
  <c r="G79" i="4"/>
  <c r="G79" i="5" s="1"/>
  <c r="G80" i="2"/>
  <c r="X169" i="4"/>
  <c r="AG169" i="2"/>
  <c r="U175" i="4"/>
  <c r="S176" i="4" s="1"/>
  <c r="X180" i="4" s="1"/>
  <c r="U178" i="2"/>
  <c r="K178" i="2"/>
  <c r="V205" i="4"/>
  <c r="V208" i="2"/>
  <c r="AE205" i="2"/>
  <c r="B205" i="14"/>
  <c r="I71" i="12"/>
  <c r="V37" i="4"/>
  <c r="V40" i="4" s="1"/>
  <c r="V40" i="2"/>
  <c r="AE37" i="2"/>
  <c r="AE37" i="4" s="1"/>
  <c r="W43" i="4"/>
  <c r="AF43" i="2"/>
  <c r="AF46" i="2" s="1"/>
  <c r="T55" i="2"/>
  <c r="AD55" i="2"/>
  <c r="U58" i="2"/>
  <c r="U103" i="4"/>
  <c r="AD103" i="2"/>
  <c r="AD103" i="4" s="1"/>
  <c r="T103" i="2"/>
  <c r="U106" i="2"/>
  <c r="W127" i="4"/>
  <c r="T127" i="4" s="1"/>
  <c r="AF127" i="2"/>
  <c r="Y139" i="4"/>
  <c r="AH139" i="2"/>
  <c r="AH139" i="4" s="1"/>
  <c r="Y142" i="2"/>
  <c r="I143" i="2"/>
  <c r="W151" i="4"/>
  <c r="AF151" i="2"/>
  <c r="W154" i="2"/>
  <c r="I203" i="2"/>
  <c r="I221" i="2"/>
  <c r="X241" i="4"/>
  <c r="AG241" i="2"/>
  <c r="AG241" i="4" s="1"/>
  <c r="G204" i="10"/>
  <c r="G204" i="11" s="1"/>
  <c r="H204" i="9"/>
  <c r="Z49" i="4"/>
  <c r="Z52" i="4" s="1"/>
  <c r="AI49" i="2"/>
  <c r="V85" i="4"/>
  <c r="V88" i="2"/>
  <c r="AE85" i="2"/>
  <c r="AE85" i="4" s="1"/>
  <c r="U139" i="4"/>
  <c r="U139" i="5" s="1"/>
  <c r="AD139" i="2"/>
  <c r="Y223" i="4"/>
  <c r="Y223" i="5" s="1"/>
  <c r="Y226" i="2"/>
  <c r="G247" i="4"/>
  <c r="G247" i="5" s="1"/>
  <c r="G248" i="2"/>
  <c r="V229" i="4"/>
  <c r="AE229" i="2"/>
  <c r="O118" i="6"/>
  <c r="O115" i="7"/>
  <c r="G162" i="7"/>
  <c r="K130" i="2"/>
  <c r="Y94" i="2"/>
  <c r="X112" i="2"/>
  <c r="W211" i="4"/>
  <c r="AF211" i="2"/>
  <c r="AF214" i="2" s="1"/>
  <c r="T223" i="2"/>
  <c r="I35" i="2"/>
  <c r="U79" i="4"/>
  <c r="U82" i="4" s="1"/>
  <c r="AD79" i="2"/>
  <c r="AD82" i="2" s="1"/>
  <c r="T79" i="2"/>
  <c r="K94" i="2"/>
  <c r="AI97" i="2"/>
  <c r="AI97" i="4" s="1"/>
  <c r="Y118" i="2"/>
  <c r="I155" i="2"/>
  <c r="AA187" i="4"/>
  <c r="AJ187" i="2"/>
  <c r="AA190" i="2"/>
  <c r="Y199" i="4"/>
  <c r="AH199" i="2"/>
  <c r="Y202" i="2"/>
  <c r="AH223" i="2"/>
  <c r="AH226" i="2" s="1"/>
  <c r="I41" i="14"/>
  <c r="U34" i="2"/>
  <c r="G44" i="2"/>
  <c r="Z61" i="4"/>
  <c r="Z64" i="2"/>
  <c r="V64" i="2"/>
  <c r="V73" i="4"/>
  <c r="S74" i="4" s="1"/>
  <c r="X78" i="4" s="1"/>
  <c r="V76" i="2"/>
  <c r="AI85" i="2"/>
  <c r="AI88" i="2" s="1"/>
  <c r="I101" i="2"/>
  <c r="U115" i="4"/>
  <c r="T115" i="4" s="1"/>
  <c r="U118" i="2"/>
  <c r="G128" i="2"/>
  <c r="AG133" i="2"/>
  <c r="K136" i="2"/>
  <c r="X157" i="4"/>
  <c r="AG157" i="2"/>
  <c r="K172" i="2"/>
  <c r="X172" i="2"/>
  <c r="AH187" i="2"/>
  <c r="Y190" i="2"/>
  <c r="Z208" i="2"/>
  <c r="G235" i="4"/>
  <c r="G235" i="5" s="1"/>
  <c r="G236" i="2"/>
  <c r="AA235" i="4"/>
  <c r="AJ235" i="2"/>
  <c r="K244" i="2"/>
  <c r="X244" i="2"/>
  <c r="I29" i="14"/>
  <c r="I71" i="14"/>
  <c r="I191" i="14"/>
  <c r="AA43" i="4"/>
  <c r="AA46" i="4" s="1"/>
  <c r="AA46" i="2"/>
  <c r="AA151" i="4"/>
  <c r="AA154" i="2"/>
  <c r="U235" i="4"/>
  <c r="U238" i="2"/>
  <c r="Y55" i="4"/>
  <c r="T55" i="4" s="1"/>
  <c r="Y58" i="2"/>
  <c r="Y79" i="4"/>
  <c r="AH79" i="2"/>
  <c r="AQ79" i="2" s="1"/>
  <c r="Y82" i="2"/>
  <c r="V121" i="4"/>
  <c r="V121" i="5" s="1"/>
  <c r="AE121" i="2"/>
  <c r="AE121" i="4" s="1"/>
  <c r="AA175" i="4"/>
  <c r="AJ175" i="2"/>
  <c r="U199" i="4"/>
  <c r="U202" i="4" s="1"/>
  <c r="AD199" i="2"/>
  <c r="T199" i="2"/>
  <c r="AI37" i="2"/>
  <c r="AJ127" i="2"/>
  <c r="AS127" i="2" s="1"/>
  <c r="T175" i="2"/>
  <c r="K238" i="2"/>
  <c r="V241" i="4"/>
  <c r="AE241" i="2"/>
  <c r="AA250" i="2"/>
  <c r="V25" i="4"/>
  <c r="AE25" i="2"/>
  <c r="AE25" i="4" s="1"/>
  <c r="K112" i="2"/>
  <c r="X121" i="4"/>
  <c r="X121" i="5" s="1"/>
  <c r="AG121" i="2"/>
  <c r="V151" i="4"/>
  <c r="T151" i="2"/>
  <c r="X25" i="4"/>
  <c r="AG25" i="2"/>
  <c r="AG28" i="2" s="1"/>
  <c r="X28" i="2"/>
  <c r="I53" i="2"/>
  <c r="K124" i="2"/>
  <c r="X136" i="2"/>
  <c r="U163" i="4"/>
  <c r="AD163" i="2"/>
  <c r="U166" i="2"/>
  <c r="G187" i="4"/>
  <c r="G187" i="5" s="1"/>
  <c r="G187" i="6" s="1"/>
  <c r="G187" i="7" s="1"/>
  <c r="G188" i="2"/>
  <c r="Z229" i="4"/>
  <c r="Z232" i="2"/>
  <c r="V232" i="2"/>
  <c r="V244" i="2"/>
  <c r="Z40" i="2"/>
  <c r="AA67" i="4"/>
  <c r="AA70" i="2"/>
  <c r="I77" i="2"/>
  <c r="W91" i="4"/>
  <c r="AF91" i="2"/>
  <c r="W94" i="2"/>
  <c r="V97" i="4"/>
  <c r="V100" i="2"/>
  <c r="AE97" i="2"/>
  <c r="V109" i="4"/>
  <c r="V112" i="4" s="1"/>
  <c r="AE109" i="2"/>
  <c r="AH115" i="2"/>
  <c r="K118" i="2"/>
  <c r="U142" i="2"/>
  <c r="Z145" i="4"/>
  <c r="Z148" i="2"/>
  <c r="AI145" i="2"/>
  <c r="AI148" i="2" s="1"/>
  <c r="W163" i="4"/>
  <c r="W163" i="5" s="1"/>
  <c r="W166" i="2"/>
  <c r="V181" i="4"/>
  <c r="V181" i="5" s="1"/>
  <c r="V184" i="2"/>
  <c r="G199" i="4"/>
  <c r="G199" i="5" s="1"/>
  <c r="G199" i="6" s="1"/>
  <c r="G199" i="7" s="1"/>
  <c r="G199" i="8" s="1"/>
  <c r="G200" i="2"/>
  <c r="AA211" i="4"/>
  <c r="AA214" i="4" s="1"/>
  <c r="AA214" i="2"/>
  <c r="W214" i="2"/>
  <c r="Z217" i="4"/>
  <c r="AI217" i="2"/>
  <c r="AI217" i="4" s="1"/>
  <c r="AI217" i="5" s="1"/>
  <c r="X220" i="2"/>
  <c r="AD235" i="2"/>
  <c r="AD235" i="4" s="1"/>
  <c r="V253" i="4"/>
  <c r="V256" i="2"/>
  <c r="H192" i="7"/>
  <c r="G192" i="8"/>
  <c r="P130" i="5"/>
  <c r="P127" i="6"/>
  <c r="AA72" i="4"/>
  <c r="R72" i="4"/>
  <c r="BB72" i="4"/>
  <c r="AS72" i="4"/>
  <c r="AJ72" i="4"/>
  <c r="B67" i="5"/>
  <c r="BB66" i="5" s="1"/>
  <c r="AJ31" i="2"/>
  <c r="AJ34" i="2" s="1"/>
  <c r="G32" i="2"/>
  <c r="AA34" i="2"/>
  <c r="AJ55" i="2"/>
  <c r="G56" i="2"/>
  <c r="K64" i="2"/>
  <c r="X64" i="2"/>
  <c r="I71" i="2"/>
  <c r="K82" i="2"/>
  <c r="U94" i="2"/>
  <c r="Z112" i="2"/>
  <c r="AJ115" i="2"/>
  <c r="G116" i="2"/>
  <c r="Z124" i="2"/>
  <c r="I125" i="2"/>
  <c r="W142" i="2"/>
  <c r="AG145" i="2"/>
  <c r="U154" i="2"/>
  <c r="I161" i="2"/>
  <c r="AH175" i="2"/>
  <c r="AD187" i="2"/>
  <c r="I191" i="2"/>
  <c r="K202" i="2"/>
  <c r="AJ223" i="2"/>
  <c r="AJ223" i="4" s="1"/>
  <c r="AJ226" i="4" s="1"/>
  <c r="G224" i="2"/>
  <c r="K232" i="2"/>
  <c r="X232" i="2"/>
  <c r="AH235" i="2"/>
  <c r="Z244" i="2"/>
  <c r="I245" i="2"/>
  <c r="AH247" i="2"/>
  <c r="AH247" i="4" s="1"/>
  <c r="I47" i="14"/>
  <c r="I113" i="14"/>
  <c r="I143" i="14"/>
  <c r="I245" i="12"/>
  <c r="G114" i="9"/>
  <c r="G120" i="8"/>
  <c r="F247" i="9"/>
  <c r="F247" i="10" s="1"/>
  <c r="F247" i="11" s="1"/>
  <c r="F247" i="12" s="1"/>
  <c r="F247" i="13" s="1"/>
  <c r="F247" i="14" s="1"/>
  <c r="O70" i="4"/>
  <c r="O67" i="5"/>
  <c r="J68" i="5" s="1"/>
  <c r="AG37" i="2"/>
  <c r="U46" i="2"/>
  <c r="AE49" i="2"/>
  <c r="AN49" i="2" s="1"/>
  <c r="AH67" i="2"/>
  <c r="K76" i="2"/>
  <c r="X76" i="2"/>
  <c r="AA82" i="2"/>
  <c r="AG85" i="2"/>
  <c r="AG85" i="4" s="1"/>
  <c r="AG85" i="5" s="1"/>
  <c r="AG97" i="2"/>
  <c r="AG97" i="4" s="1"/>
  <c r="AG97" i="5" s="1"/>
  <c r="I113" i="2"/>
  <c r="AH127" i="2"/>
  <c r="AQ127" i="2" s="1"/>
  <c r="V136" i="2"/>
  <c r="G176" i="2"/>
  <c r="K184" i="2"/>
  <c r="X184" i="2"/>
  <c r="AF187" i="2"/>
  <c r="AF187" i="4" s="1"/>
  <c r="AF190" i="4" s="1"/>
  <c r="K190" i="2"/>
  <c r="K196" i="2"/>
  <c r="X196" i="2"/>
  <c r="AA202" i="2"/>
  <c r="AG205" i="2"/>
  <c r="AG205" i="4" s="1"/>
  <c r="U214" i="2"/>
  <c r="AE217" i="2"/>
  <c r="AE217" i="4" s="1"/>
  <c r="AE217" i="5" s="1"/>
  <c r="K256" i="2"/>
  <c r="X256" i="2"/>
  <c r="I125" i="14"/>
  <c r="I149" i="14"/>
  <c r="I161" i="14"/>
  <c r="I185" i="14"/>
  <c r="I59" i="11"/>
  <c r="I185" i="11"/>
  <c r="F60" i="11"/>
  <c r="F60" i="12" s="1"/>
  <c r="F60" i="13" s="1"/>
  <c r="F60" i="14" s="1"/>
  <c r="BB96" i="8"/>
  <c r="AA96" i="8"/>
  <c r="R96" i="8"/>
  <c r="AS96" i="8"/>
  <c r="AJ96" i="8"/>
  <c r="B235" i="9"/>
  <c r="K28" i="2"/>
  <c r="AD43" i="2"/>
  <c r="AD43" i="4" s="1"/>
  <c r="AD43" i="5" s="1"/>
  <c r="Y46" i="2"/>
  <c r="W58" i="2"/>
  <c r="AA94" i="2"/>
  <c r="I95" i="2"/>
  <c r="K106" i="2"/>
  <c r="Y106" i="2"/>
  <c r="Z136" i="2"/>
  <c r="K148" i="2"/>
  <c r="X148" i="2"/>
  <c r="AD151" i="2"/>
  <c r="AD211" i="2"/>
  <c r="AM211" i="2" s="1"/>
  <c r="Y214" i="2"/>
  <c r="W226" i="2"/>
  <c r="I83" i="14"/>
  <c r="I221" i="14"/>
  <c r="I239" i="14"/>
  <c r="I113" i="13"/>
  <c r="I215" i="13"/>
  <c r="I41" i="12"/>
  <c r="I29" i="11"/>
  <c r="L58" i="9"/>
  <c r="L55" i="10"/>
  <c r="I155" i="10"/>
  <c r="K40" i="2"/>
  <c r="X40" i="2"/>
  <c r="I47" i="2"/>
  <c r="V52" i="2"/>
  <c r="K58" i="2"/>
  <c r="K88" i="2"/>
  <c r="X88" i="2"/>
  <c r="K100" i="2"/>
  <c r="X100" i="2"/>
  <c r="AA106" i="2"/>
  <c r="W118" i="2"/>
  <c r="U130" i="2"/>
  <c r="G140" i="2"/>
  <c r="I149" i="2"/>
  <c r="Y166" i="2"/>
  <c r="AI169" i="2"/>
  <c r="AI169" i="4" s="1"/>
  <c r="AI172" i="4" s="1"/>
  <c r="W178" i="2"/>
  <c r="AJ199" i="2"/>
  <c r="K208" i="2"/>
  <c r="X208" i="2"/>
  <c r="I215" i="2"/>
  <c r="V220" i="2"/>
  <c r="K226" i="2"/>
  <c r="W238" i="2"/>
  <c r="I227" i="14"/>
  <c r="I167" i="13"/>
  <c r="I83" i="11"/>
  <c r="L40" i="8"/>
  <c r="L37" i="9"/>
  <c r="BB48" i="7"/>
  <c r="AA48" i="7"/>
  <c r="B49" i="8"/>
  <c r="AS48" i="8" s="1"/>
  <c r="AA108" i="6"/>
  <c r="R108" i="6"/>
  <c r="BB108" i="6"/>
  <c r="AS108" i="6"/>
  <c r="AJ108" i="6"/>
  <c r="B103" i="7"/>
  <c r="P106" i="6"/>
  <c r="P103" i="7"/>
  <c r="B139" i="8"/>
  <c r="L160" i="6"/>
  <c r="L157" i="7"/>
  <c r="I89" i="14"/>
  <c r="I203" i="14"/>
  <c r="I65" i="13"/>
  <c r="I149" i="12"/>
  <c r="I149" i="11"/>
  <c r="I185" i="10"/>
  <c r="I71" i="9"/>
  <c r="L58" i="8"/>
  <c r="AS96" i="7"/>
  <c r="R96" i="7"/>
  <c r="BB96" i="7"/>
  <c r="AJ96" i="7"/>
  <c r="L28" i="6"/>
  <c r="L25" i="7"/>
  <c r="B61" i="9"/>
  <c r="B61" i="10" s="1"/>
  <c r="B61" i="11" s="1"/>
  <c r="B61" i="12" s="1"/>
  <c r="B61" i="13" s="1"/>
  <c r="B61" i="14" s="1"/>
  <c r="I65" i="14"/>
  <c r="I167" i="14"/>
  <c r="I257" i="14"/>
  <c r="I71" i="13"/>
  <c r="I95" i="13"/>
  <c r="I257" i="13"/>
  <c r="I95" i="12"/>
  <c r="I191" i="12"/>
  <c r="I155" i="11"/>
  <c r="B97" i="11"/>
  <c r="B97" i="12" s="1"/>
  <c r="AA96" i="7"/>
  <c r="I107" i="14"/>
  <c r="I119" i="14"/>
  <c r="I137" i="14"/>
  <c r="I155" i="14"/>
  <c r="I251" i="14"/>
  <c r="I119" i="13"/>
  <c r="I161" i="12"/>
  <c r="I161" i="11"/>
  <c r="I233" i="11"/>
  <c r="I215" i="10"/>
  <c r="I233" i="9"/>
  <c r="B73" i="9"/>
  <c r="B73" i="10" s="1"/>
  <c r="B73" i="11" s="1"/>
  <c r="B73" i="12" s="1"/>
  <c r="I95" i="14"/>
  <c r="I209" i="14"/>
  <c r="I53" i="13"/>
  <c r="I149" i="13"/>
  <c r="I155" i="13"/>
  <c r="I209" i="13"/>
  <c r="I29" i="12"/>
  <c r="I107" i="12"/>
  <c r="I227" i="12"/>
  <c r="I113" i="11"/>
  <c r="I179" i="11"/>
  <c r="G72" i="12"/>
  <c r="G72" i="13" s="1"/>
  <c r="G72" i="14" s="1"/>
  <c r="I137" i="10"/>
  <c r="I95" i="9"/>
  <c r="I137" i="9"/>
  <c r="I215" i="6"/>
  <c r="I203" i="13"/>
  <c r="I251" i="13"/>
  <c r="I137" i="12"/>
  <c r="I185" i="12"/>
  <c r="I221" i="11"/>
  <c r="I35" i="10"/>
  <c r="I119" i="10"/>
  <c r="I77" i="9"/>
  <c r="P94" i="6"/>
  <c r="I77" i="13"/>
  <c r="I83" i="13"/>
  <c r="I251" i="12"/>
  <c r="I257" i="12"/>
  <c r="I47" i="11"/>
  <c r="I119" i="11"/>
  <c r="I143" i="11"/>
  <c r="I65" i="10"/>
  <c r="I239" i="10"/>
  <c r="I179" i="8"/>
  <c r="I101" i="7"/>
  <c r="I137" i="13"/>
  <c r="I65" i="12"/>
  <c r="I203" i="12"/>
  <c r="I71" i="11"/>
  <c r="F186" i="11"/>
  <c r="F186" i="12" s="1"/>
  <c r="F186" i="13" s="1"/>
  <c r="F186" i="14" s="1"/>
  <c r="I227" i="11"/>
  <c r="I251" i="11"/>
  <c r="I89" i="10"/>
  <c r="I113" i="10"/>
  <c r="I191" i="10"/>
  <c r="I197" i="9"/>
  <c r="I29" i="8"/>
  <c r="B127" i="9"/>
  <c r="L148" i="7"/>
  <c r="L145" i="8"/>
  <c r="H168" i="5"/>
  <c r="G168" i="6"/>
  <c r="I29" i="13"/>
  <c r="I161" i="13"/>
  <c r="I179" i="13"/>
  <c r="I221" i="13"/>
  <c r="I239" i="13"/>
  <c r="I245" i="13"/>
  <c r="I131" i="12"/>
  <c r="I215" i="12"/>
  <c r="I233" i="12"/>
  <c r="I53" i="11"/>
  <c r="I125" i="11"/>
  <c r="I107" i="10"/>
  <c r="I173" i="8"/>
  <c r="G48" i="8"/>
  <c r="G156" i="6"/>
  <c r="H180" i="5"/>
  <c r="G180" i="6"/>
  <c r="N181" i="6"/>
  <c r="N184" i="5"/>
  <c r="BB252" i="5"/>
  <c r="AJ252" i="5"/>
  <c r="AA252" i="5"/>
  <c r="R252" i="5"/>
  <c r="AS252" i="5"/>
  <c r="B247" i="6"/>
  <c r="G255" i="6" s="1"/>
  <c r="I71" i="10"/>
  <c r="I149" i="10"/>
  <c r="I179" i="10"/>
  <c r="I53" i="9"/>
  <c r="I125" i="9"/>
  <c r="I161" i="9"/>
  <c r="I143" i="8"/>
  <c r="P40" i="5"/>
  <c r="P37" i="6"/>
  <c r="R52" i="5"/>
  <c r="R49" i="6"/>
  <c r="H90" i="5"/>
  <c r="G90" i="6"/>
  <c r="N106" i="5"/>
  <c r="N103" i="6"/>
  <c r="O214" i="4"/>
  <c r="K211" i="4"/>
  <c r="O211" i="5"/>
  <c r="AS222" i="5"/>
  <c r="AA222" i="5"/>
  <c r="AS216" i="5"/>
  <c r="B217" i="6"/>
  <c r="AS222" i="6" s="1"/>
  <c r="G225" i="5"/>
  <c r="O220" i="4"/>
  <c r="O217" i="5"/>
  <c r="I203" i="10"/>
  <c r="I245" i="10"/>
  <c r="I155" i="9"/>
  <c r="I173" i="9"/>
  <c r="I191" i="9"/>
  <c r="L49" i="7"/>
  <c r="I41" i="10"/>
  <c r="I167" i="9"/>
  <c r="I257" i="9"/>
  <c r="I47" i="8"/>
  <c r="I161" i="8"/>
  <c r="I203" i="8"/>
  <c r="I59" i="7"/>
  <c r="I155" i="7"/>
  <c r="R124" i="6"/>
  <c r="G138" i="7"/>
  <c r="O238" i="6"/>
  <c r="O235" i="7"/>
  <c r="R88" i="4"/>
  <c r="R85" i="5"/>
  <c r="I89" i="9"/>
  <c r="I113" i="9"/>
  <c r="I131" i="9"/>
  <c r="I143" i="9"/>
  <c r="I185" i="9"/>
  <c r="I251" i="9"/>
  <c r="I101" i="8"/>
  <c r="I185" i="8"/>
  <c r="AS210" i="8"/>
  <c r="AJ210" i="8"/>
  <c r="H60" i="8"/>
  <c r="I41" i="9"/>
  <c r="I239" i="9"/>
  <c r="I65" i="8"/>
  <c r="I107" i="8"/>
  <c r="I227" i="8"/>
  <c r="L58" i="7"/>
  <c r="I77" i="7"/>
  <c r="I161" i="7"/>
  <c r="I197" i="7"/>
  <c r="I215" i="7"/>
  <c r="Q31" i="7"/>
  <c r="H48" i="6"/>
  <c r="F48" i="7"/>
  <c r="G126" i="7"/>
  <c r="G126" i="8" s="1"/>
  <c r="N202" i="6"/>
  <c r="N199" i="7"/>
  <c r="P124" i="5"/>
  <c r="P121" i="6"/>
  <c r="P256" i="5"/>
  <c r="P253" i="6"/>
  <c r="I107" i="9"/>
  <c r="I215" i="9"/>
  <c r="I95" i="8"/>
  <c r="I131" i="8"/>
  <c r="AJ48" i="7"/>
  <c r="R48" i="7"/>
  <c r="I149" i="7"/>
  <c r="I251" i="7"/>
  <c r="I29" i="6"/>
  <c r="I245" i="6"/>
  <c r="G252" i="7"/>
  <c r="G252" i="8" s="1"/>
  <c r="H252" i="6"/>
  <c r="Q46" i="5"/>
  <c r="Q43" i="6"/>
  <c r="N118" i="5"/>
  <c r="N115" i="6"/>
  <c r="I29" i="7"/>
  <c r="I65" i="7"/>
  <c r="I89" i="7"/>
  <c r="I143" i="7"/>
  <c r="H66" i="6"/>
  <c r="G66" i="7"/>
  <c r="I83" i="6"/>
  <c r="BB156" i="6"/>
  <c r="B151" i="7"/>
  <c r="AJ156" i="6"/>
  <c r="L76" i="5"/>
  <c r="F78" i="6"/>
  <c r="H222" i="5"/>
  <c r="F222" i="6"/>
  <c r="I53" i="8"/>
  <c r="I89" i="8"/>
  <c r="I197" i="8"/>
  <c r="I185" i="7"/>
  <c r="I89" i="6"/>
  <c r="R180" i="6"/>
  <c r="B175" i="7"/>
  <c r="AA180" i="7" s="1"/>
  <c r="BB180" i="6"/>
  <c r="AS180" i="6"/>
  <c r="AJ180" i="6"/>
  <c r="AA180" i="6"/>
  <c r="AJ30" i="5"/>
  <c r="B25" i="6"/>
  <c r="R30" i="6" s="1"/>
  <c r="O28" i="5"/>
  <c r="O25" i="6"/>
  <c r="H72" i="5"/>
  <c r="F72" i="6"/>
  <c r="P160" i="5"/>
  <c r="P157" i="6"/>
  <c r="O154" i="4"/>
  <c r="K151" i="4"/>
  <c r="O151" i="5"/>
  <c r="J152" i="5" s="1"/>
  <c r="R160" i="4"/>
  <c r="R157" i="5"/>
  <c r="I119" i="8"/>
  <c r="I137" i="8"/>
  <c r="H60" i="7"/>
  <c r="I125" i="7"/>
  <c r="I131" i="7"/>
  <c r="I209" i="7"/>
  <c r="L154" i="6"/>
  <c r="L151" i="7"/>
  <c r="R61" i="6"/>
  <c r="R64" i="5"/>
  <c r="L70" i="5"/>
  <c r="L67" i="6"/>
  <c r="Q241" i="6"/>
  <c r="I119" i="7"/>
  <c r="I137" i="7"/>
  <c r="P241" i="7"/>
  <c r="I257" i="7"/>
  <c r="I41" i="6"/>
  <c r="I53" i="6"/>
  <c r="I137" i="6"/>
  <c r="F168" i="7"/>
  <c r="F168" i="8" s="1"/>
  <c r="F168" i="9" s="1"/>
  <c r="F168" i="10" s="1"/>
  <c r="F168" i="11" s="1"/>
  <c r="F168" i="12" s="1"/>
  <c r="F168" i="13" s="1"/>
  <c r="F168" i="14" s="1"/>
  <c r="N196" i="6"/>
  <c r="N193" i="7"/>
  <c r="R205" i="6"/>
  <c r="F216" i="7"/>
  <c r="I251" i="6"/>
  <c r="M58" i="5"/>
  <c r="M55" i="6"/>
  <c r="R154" i="5"/>
  <c r="L202" i="5"/>
  <c r="R100" i="5"/>
  <c r="R97" i="6"/>
  <c r="R112" i="5"/>
  <c r="R109" i="6"/>
  <c r="Q94" i="4"/>
  <c r="K91" i="4"/>
  <c r="Q91" i="5"/>
  <c r="I41" i="7"/>
  <c r="I113" i="7"/>
  <c r="N55" i="6"/>
  <c r="G222" i="7"/>
  <c r="G222" i="8" s="1"/>
  <c r="I65" i="5"/>
  <c r="AS90" i="5"/>
  <c r="AJ90" i="5"/>
  <c r="AA90" i="5"/>
  <c r="B85" i="6"/>
  <c r="AS90" i="6" s="1"/>
  <c r="BB90" i="5"/>
  <c r="H126" i="5"/>
  <c r="F126" i="6"/>
  <c r="L130" i="5"/>
  <c r="H138" i="5"/>
  <c r="F138" i="6"/>
  <c r="F138" i="7" s="1"/>
  <c r="F138" i="8" s="1"/>
  <c r="F138" i="9" s="1"/>
  <c r="F138" i="10" s="1"/>
  <c r="F138" i="11" s="1"/>
  <c r="H162" i="5"/>
  <c r="F162" i="6"/>
  <c r="I65" i="6"/>
  <c r="I119" i="6"/>
  <c r="L127" i="6"/>
  <c r="I143" i="6"/>
  <c r="H186" i="6"/>
  <c r="G186" i="7"/>
  <c r="N190" i="6"/>
  <c r="N187" i="7"/>
  <c r="R196" i="6"/>
  <c r="R193" i="7"/>
  <c r="H234" i="6"/>
  <c r="G234" i="7"/>
  <c r="N28" i="5"/>
  <c r="N25" i="6"/>
  <c r="F42" i="6"/>
  <c r="I59" i="5"/>
  <c r="Q64" i="5"/>
  <c r="Q61" i="6"/>
  <c r="R76" i="5"/>
  <c r="R73" i="6"/>
  <c r="I197" i="5"/>
  <c r="L226" i="5"/>
  <c r="L223" i="6"/>
  <c r="AA246" i="5"/>
  <c r="I239" i="7"/>
  <c r="I47" i="6"/>
  <c r="H60" i="6"/>
  <c r="I71" i="6"/>
  <c r="I209" i="6"/>
  <c r="I239" i="6"/>
  <c r="I89" i="5"/>
  <c r="AA138" i="5"/>
  <c r="I143" i="5"/>
  <c r="AA162" i="5"/>
  <c r="P238" i="4"/>
  <c r="P235" i="5"/>
  <c r="L250" i="4"/>
  <c r="L247" i="5"/>
  <c r="I77" i="5"/>
  <c r="G237" i="4"/>
  <c r="BB228" i="4"/>
  <c r="AS228" i="4"/>
  <c r="R228" i="4"/>
  <c r="B229" i="5"/>
  <c r="AS234" i="5" s="1"/>
  <c r="O232" i="4"/>
  <c r="O229" i="5"/>
  <c r="Q256" i="4"/>
  <c r="Q253" i="5"/>
  <c r="I173" i="7"/>
  <c r="I95" i="6"/>
  <c r="I167" i="6"/>
  <c r="BB180" i="4"/>
  <c r="AJ180" i="4"/>
  <c r="R180" i="4"/>
  <c r="AS180" i="4"/>
  <c r="AA180" i="4"/>
  <c r="R174" i="4"/>
  <c r="I191" i="7"/>
  <c r="I203" i="7"/>
  <c r="I227" i="7"/>
  <c r="I179" i="6"/>
  <c r="I185" i="6"/>
  <c r="I257" i="6"/>
  <c r="AJ114" i="5"/>
  <c r="AA114" i="5"/>
  <c r="R114" i="5"/>
  <c r="I149" i="5"/>
  <c r="I185" i="5"/>
  <c r="I29" i="5"/>
  <c r="I107" i="5"/>
  <c r="BB138" i="5"/>
  <c r="BB162" i="5"/>
  <c r="I191" i="5"/>
  <c r="AJ174" i="4"/>
  <c r="I35" i="5"/>
  <c r="L58" i="5"/>
  <c r="H60" i="5"/>
  <c r="I113" i="5"/>
  <c r="I155" i="5"/>
  <c r="I209" i="5"/>
  <c r="L238" i="5"/>
  <c r="P232" i="4"/>
  <c r="P229" i="5"/>
  <c r="H204" i="5"/>
  <c r="I257" i="5"/>
  <c r="I95" i="5"/>
  <c r="I137" i="5"/>
  <c r="I161" i="5"/>
  <c r="I251" i="5"/>
  <c r="M136" i="4"/>
  <c r="K133" i="4"/>
  <c r="AS108" i="4"/>
  <c r="AJ108" i="4"/>
  <c r="R108" i="4"/>
  <c r="R102" i="4"/>
  <c r="AA108" i="4"/>
  <c r="M112" i="4"/>
  <c r="K109" i="4"/>
  <c r="I227" i="5"/>
  <c r="H234" i="5"/>
  <c r="I245" i="5"/>
  <c r="H252" i="5"/>
  <c r="K139" i="4"/>
  <c r="L142" i="4"/>
  <c r="I29" i="4"/>
  <c r="I113" i="4"/>
  <c r="J158" i="4"/>
  <c r="B162" i="4" s="1"/>
  <c r="L160" i="4"/>
  <c r="K157" i="4"/>
  <c r="I239" i="4"/>
  <c r="L256" i="4"/>
  <c r="J254" i="4"/>
  <c r="O258" i="4" s="1"/>
  <c r="AJ204" i="4"/>
  <c r="R204" i="4"/>
  <c r="BB150" i="4"/>
  <c r="AS150" i="4"/>
  <c r="AA150" i="4"/>
  <c r="J56" i="4"/>
  <c r="B60" i="4" s="1"/>
  <c r="L58" i="4"/>
  <c r="AJ102" i="4"/>
  <c r="R150" i="4"/>
  <c r="I161" i="4"/>
  <c r="N190" i="4"/>
  <c r="K187" i="4"/>
  <c r="I197" i="4"/>
  <c r="I65" i="4"/>
  <c r="I83" i="4"/>
  <c r="H102" i="4"/>
  <c r="I155" i="4"/>
  <c r="AJ156" i="4"/>
  <c r="AS198" i="4"/>
  <c r="J38" i="4"/>
  <c r="B42" i="4" s="1"/>
  <c r="I59" i="4"/>
  <c r="I101" i="4"/>
  <c r="AA102" i="4"/>
  <c r="AA126" i="4"/>
  <c r="BB156" i="4"/>
  <c r="H162" i="4"/>
  <c r="AJ168" i="4"/>
  <c r="AA174" i="4"/>
  <c r="I191" i="4"/>
  <c r="BB204" i="4"/>
  <c r="M238" i="4"/>
  <c r="K235" i="4"/>
  <c r="AA252" i="4"/>
  <c r="R252" i="4"/>
  <c r="AS252" i="4"/>
  <c r="H36" i="4"/>
  <c r="H108" i="4"/>
  <c r="R120" i="4"/>
  <c r="I203" i="4"/>
  <c r="AJ246" i="4"/>
  <c r="AA246" i="4"/>
  <c r="I41" i="4"/>
  <c r="BB102" i="4"/>
  <c r="AS102" i="4"/>
  <c r="AS126" i="4"/>
  <c r="AJ126" i="4"/>
  <c r="R126" i="4"/>
  <c r="R132" i="4"/>
  <c r="BB174" i="4"/>
  <c r="AS174" i="4"/>
  <c r="I179" i="4"/>
  <c r="AJ228" i="4"/>
  <c r="I35" i="4"/>
  <c r="H48" i="4"/>
  <c r="H90" i="4"/>
  <c r="H120" i="4"/>
  <c r="H144" i="4"/>
  <c r="AA204" i="4"/>
  <c r="H246" i="4"/>
  <c r="I71" i="4"/>
  <c r="K79" i="4"/>
  <c r="H114" i="4"/>
  <c r="AJ120" i="4"/>
  <c r="H138" i="4"/>
  <c r="I143" i="4"/>
  <c r="J188" i="4"/>
  <c r="H198" i="4"/>
  <c r="AS204" i="4"/>
  <c r="J212" i="4"/>
  <c r="L214" i="4"/>
  <c r="H222" i="4"/>
  <c r="AA228" i="4"/>
  <c r="I245" i="4"/>
  <c r="I47" i="4"/>
  <c r="J110" i="4"/>
  <c r="B114" i="4" s="1"/>
  <c r="H186" i="4"/>
  <c r="J206" i="4"/>
  <c r="B210" i="4" s="1"/>
  <c r="J236" i="4"/>
  <c r="O240" i="4" s="1"/>
  <c r="L238" i="4"/>
  <c r="Y28" i="4"/>
  <c r="Y25" i="5"/>
  <c r="AF34" i="4"/>
  <c r="AF31" i="5"/>
  <c r="AA40" i="4"/>
  <c r="AA37" i="5"/>
  <c r="S38" i="2"/>
  <c r="X42" i="2" s="1"/>
  <c r="V46" i="4"/>
  <c r="V43" i="5"/>
  <c r="Y52" i="4"/>
  <c r="Y49" i="5"/>
  <c r="X58" i="4"/>
  <c r="X55" i="5"/>
  <c r="AF58" i="4"/>
  <c r="AA64" i="4"/>
  <c r="AA61" i="5"/>
  <c r="Z70" i="4"/>
  <c r="Z67" i="5"/>
  <c r="AD70" i="4"/>
  <c r="AD67" i="5"/>
  <c r="Y76" i="4"/>
  <c r="Y73" i="5"/>
  <c r="G85" i="6"/>
  <c r="G86" i="5"/>
  <c r="AA88" i="4"/>
  <c r="AA85" i="5"/>
  <c r="V94" i="4"/>
  <c r="V91" i="5"/>
  <c r="Y100" i="4"/>
  <c r="Y97" i="5"/>
  <c r="AJ106" i="4"/>
  <c r="AJ103" i="5"/>
  <c r="AA112" i="4"/>
  <c r="AA109" i="5"/>
  <c r="V118" i="4"/>
  <c r="V115" i="5"/>
  <c r="AD118" i="4"/>
  <c r="AD115" i="5"/>
  <c r="Y124" i="4"/>
  <c r="Y121" i="5"/>
  <c r="X130" i="4"/>
  <c r="X127" i="5"/>
  <c r="G134" i="4"/>
  <c r="G133" i="5"/>
  <c r="AA136" i="4"/>
  <c r="AA133" i="5"/>
  <c r="S134" i="2"/>
  <c r="X138" i="2" s="1"/>
  <c r="V142" i="4"/>
  <c r="V139" i="5"/>
  <c r="U148" i="4"/>
  <c r="U145" i="5"/>
  <c r="G158" i="5"/>
  <c r="G157" i="6"/>
  <c r="AA160" i="4"/>
  <c r="AA157" i="5"/>
  <c r="Z166" i="4"/>
  <c r="Z163" i="5"/>
  <c r="U172" i="4"/>
  <c r="U169" i="5"/>
  <c r="X178" i="4"/>
  <c r="X175" i="5"/>
  <c r="AA184" i="4"/>
  <c r="AA181" i="5"/>
  <c r="AE184" i="4"/>
  <c r="AE181" i="5"/>
  <c r="Z190" i="4"/>
  <c r="Z187" i="5"/>
  <c r="Y196" i="4"/>
  <c r="Y193" i="5"/>
  <c r="X202" i="4"/>
  <c r="X199" i="5"/>
  <c r="AF202" i="4"/>
  <c r="AF199" i="5"/>
  <c r="AA208" i="4"/>
  <c r="AA205" i="5"/>
  <c r="V214" i="4"/>
  <c r="V211" i="5"/>
  <c r="U220" i="4"/>
  <c r="U217" i="5"/>
  <c r="X226" i="4"/>
  <c r="X223" i="5"/>
  <c r="AA232" i="4"/>
  <c r="AA229" i="5"/>
  <c r="S230" i="2"/>
  <c r="X234" i="2" s="1"/>
  <c r="V238" i="4"/>
  <c r="V235" i="5"/>
  <c r="Y244" i="4"/>
  <c r="Y241" i="5"/>
  <c r="T247" i="2"/>
  <c r="AA256" i="4"/>
  <c r="AA253" i="5"/>
  <c r="S254" i="2"/>
  <c r="X258" i="2" s="1"/>
  <c r="Z28" i="4"/>
  <c r="Z25" i="5"/>
  <c r="AD25" i="2"/>
  <c r="AH25" i="2"/>
  <c r="W28" i="2"/>
  <c r="AA28" i="2"/>
  <c r="AE28" i="2"/>
  <c r="U34" i="4"/>
  <c r="U31" i="5"/>
  <c r="Y31" i="5"/>
  <c r="AG31" i="2"/>
  <c r="AO31" i="2"/>
  <c r="V34" i="2"/>
  <c r="Z34" i="2"/>
  <c r="T37" i="2"/>
  <c r="X40" i="4"/>
  <c r="X37" i="5"/>
  <c r="AF37" i="2"/>
  <c r="AJ37" i="2"/>
  <c r="G38" i="2"/>
  <c r="U40" i="2"/>
  <c r="Y40" i="2"/>
  <c r="AE43" i="2"/>
  <c r="AI43" i="2"/>
  <c r="AM43" i="2"/>
  <c r="S44" i="2"/>
  <c r="X48" i="2" s="1"/>
  <c r="X46" i="2"/>
  <c r="AJ46" i="2"/>
  <c r="V52" i="4"/>
  <c r="V49" i="5"/>
  <c r="AD49" i="2"/>
  <c r="AH49" i="2"/>
  <c r="W52" i="2"/>
  <c r="AA52" i="2"/>
  <c r="U58" i="4"/>
  <c r="S56" i="4"/>
  <c r="U55" i="5"/>
  <c r="Y58" i="4"/>
  <c r="Y55" i="5"/>
  <c r="AG55" i="2"/>
  <c r="V58" i="2"/>
  <c r="Z58" i="2"/>
  <c r="AH58" i="2"/>
  <c r="T61" i="2"/>
  <c r="X64" i="4"/>
  <c r="X61" i="5"/>
  <c r="AF61" i="2"/>
  <c r="AJ61" i="2"/>
  <c r="AR61" i="2"/>
  <c r="G62" i="2"/>
  <c r="U64" i="2"/>
  <c r="Y64" i="2"/>
  <c r="AE67" i="2"/>
  <c r="AI67" i="2"/>
  <c r="AM67" i="2"/>
  <c r="AQ67" i="2"/>
  <c r="S68" i="2"/>
  <c r="X72" i="2" s="1"/>
  <c r="X70" i="2"/>
  <c r="AJ70" i="2"/>
  <c r="Z76" i="4"/>
  <c r="Z73" i="5"/>
  <c r="AD73" i="2"/>
  <c r="AH73" i="2"/>
  <c r="W76" i="2"/>
  <c r="AA76" i="2"/>
  <c r="AE76" i="2"/>
  <c r="AI76" i="2"/>
  <c r="AG79" i="2"/>
  <c r="V82" i="2"/>
  <c r="Z82" i="2"/>
  <c r="T85" i="2"/>
  <c r="X88" i="4"/>
  <c r="X85" i="5"/>
  <c r="AF85" i="2"/>
  <c r="AJ85" i="2"/>
  <c r="AN85" i="2"/>
  <c r="G86" i="2"/>
  <c r="U88" i="2"/>
  <c r="Y88" i="2"/>
  <c r="G92" i="4"/>
  <c r="G91" i="5"/>
  <c r="AA94" i="4"/>
  <c r="AA91" i="5"/>
  <c r="AE91" i="2"/>
  <c r="AI91" i="2"/>
  <c r="AQ91" i="2"/>
  <c r="S92" i="2"/>
  <c r="X96" i="2" s="1"/>
  <c r="X94" i="2"/>
  <c r="AJ94" i="2"/>
  <c r="V100" i="4"/>
  <c r="Z100" i="4"/>
  <c r="Z97" i="5"/>
  <c r="AD97" i="2"/>
  <c r="AH97" i="2"/>
  <c r="AP97" i="2"/>
  <c r="W100" i="2"/>
  <c r="AA100" i="2"/>
  <c r="U103" i="5"/>
  <c r="Y106" i="4"/>
  <c r="Y103" i="5"/>
  <c r="AG103" i="2"/>
  <c r="AS103" i="2"/>
  <c r="V106" i="2"/>
  <c r="Z106" i="2"/>
  <c r="AH106" i="2"/>
  <c r="T109" i="2"/>
  <c r="X109" i="5"/>
  <c r="AF109" i="2"/>
  <c r="AJ109" i="2"/>
  <c r="AR109" i="2"/>
  <c r="G110" i="2"/>
  <c r="U112" i="2"/>
  <c r="Y112" i="2"/>
  <c r="G116" i="4"/>
  <c r="G115" i="5"/>
  <c r="G115" i="6" s="1"/>
  <c r="G116" i="6" s="1"/>
  <c r="W118" i="4"/>
  <c r="W115" i="5"/>
  <c r="AA118" i="4"/>
  <c r="AA115" i="5"/>
  <c r="AE115" i="2"/>
  <c r="AI115" i="2"/>
  <c r="AM115" i="2"/>
  <c r="S116" i="2"/>
  <c r="X120" i="2" s="1"/>
  <c r="X118" i="2"/>
  <c r="AD121" i="2"/>
  <c r="AH121" i="2"/>
  <c r="W124" i="2"/>
  <c r="AA124" i="2"/>
  <c r="AE124" i="2"/>
  <c r="U130" i="4"/>
  <c r="S128" i="4"/>
  <c r="X132" i="4" s="1"/>
  <c r="U127" i="5"/>
  <c r="Y130" i="4"/>
  <c r="Y127" i="5"/>
  <c r="AG127" i="2"/>
  <c r="AO127" i="2"/>
  <c r="V130" i="2"/>
  <c r="Z130" i="2"/>
  <c r="AD130" i="2"/>
  <c r="T133" i="2"/>
  <c r="X136" i="4"/>
  <c r="X133" i="5"/>
  <c r="AF133" i="2"/>
  <c r="AJ133" i="2"/>
  <c r="AR133" i="2"/>
  <c r="G134" i="2"/>
  <c r="U136" i="2"/>
  <c r="Y136" i="2"/>
  <c r="G140" i="4"/>
  <c r="G139" i="5"/>
  <c r="G139" i="6" s="1"/>
  <c r="W142" i="4"/>
  <c r="W139" i="5"/>
  <c r="AA142" i="4"/>
  <c r="AA139" i="5"/>
  <c r="AE139" i="2"/>
  <c r="AI139" i="2"/>
  <c r="AQ139" i="2"/>
  <c r="S140" i="2"/>
  <c r="X144" i="2" s="1"/>
  <c r="X142" i="2"/>
  <c r="AF142" i="2"/>
  <c r="AJ142" i="2"/>
  <c r="V148" i="4"/>
  <c r="V145" i="5"/>
  <c r="AD145" i="2"/>
  <c r="AH145" i="2"/>
  <c r="W148" i="2"/>
  <c r="AA148" i="2"/>
  <c r="U154" i="4"/>
  <c r="U151" i="5"/>
  <c r="Y154" i="4"/>
  <c r="Y151" i="5"/>
  <c r="AG151" i="2"/>
  <c r="AS151" i="2"/>
  <c r="V154" i="2"/>
  <c r="Z154" i="2"/>
  <c r="AH154" i="2"/>
  <c r="T157" i="2"/>
  <c r="AF157" i="2"/>
  <c r="AJ157" i="2"/>
  <c r="AN157" i="2"/>
  <c r="AR157" i="2"/>
  <c r="G158" i="2"/>
  <c r="U160" i="2"/>
  <c r="Y160" i="2"/>
  <c r="AA166" i="4"/>
  <c r="AA163" i="5"/>
  <c r="AE163" i="2"/>
  <c r="AI163" i="2"/>
  <c r="AQ163" i="2"/>
  <c r="S164" i="2"/>
  <c r="X168" i="2" s="1"/>
  <c r="X166" i="2"/>
  <c r="AF166" i="2"/>
  <c r="Z172" i="4"/>
  <c r="Z169" i="5"/>
  <c r="AD169" i="2"/>
  <c r="AH169" i="2"/>
  <c r="AP169" i="2"/>
  <c r="W172" i="2"/>
  <c r="AA172" i="2"/>
  <c r="AI172" i="2"/>
  <c r="U178" i="4"/>
  <c r="U175" i="5"/>
  <c r="Y178" i="4"/>
  <c r="Y175" i="5"/>
  <c r="AG175" i="2"/>
  <c r="V178" i="2"/>
  <c r="Z178" i="2"/>
  <c r="AD178" i="2"/>
  <c r="T181" i="2"/>
  <c r="AF181" i="2"/>
  <c r="AJ181" i="2"/>
  <c r="AN181" i="2"/>
  <c r="G182" i="2"/>
  <c r="U184" i="2"/>
  <c r="Y184" i="2"/>
  <c r="W190" i="4"/>
  <c r="AA190" i="4"/>
  <c r="AE187" i="2"/>
  <c r="AI187" i="2"/>
  <c r="S188" i="2"/>
  <c r="X192" i="2" s="1"/>
  <c r="X190" i="2"/>
  <c r="Z196" i="4"/>
  <c r="Z193" i="5"/>
  <c r="AD193" i="2"/>
  <c r="AH193" i="2"/>
  <c r="W196" i="2"/>
  <c r="AA196" i="2"/>
  <c r="AE196" i="2"/>
  <c r="AI196" i="2"/>
  <c r="AG199" i="2"/>
  <c r="AO199" i="2"/>
  <c r="V202" i="2"/>
  <c r="Z202" i="2"/>
  <c r="T205" i="2"/>
  <c r="X208" i="4"/>
  <c r="X205" i="5"/>
  <c r="AF205" i="2"/>
  <c r="AJ205" i="2"/>
  <c r="G206" i="2"/>
  <c r="U208" i="2"/>
  <c r="Y208" i="2"/>
  <c r="AG208" i="2"/>
  <c r="G211" i="5"/>
  <c r="W214" i="4"/>
  <c r="W211" i="5"/>
  <c r="AE211" i="2"/>
  <c r="AI211" i="2"/>
  <c r="S212" i="2"/>
  <c r="X216" i="2" s="1"/>
  <c r="X214" i="2"/>
  <c r="AJ214" i="2"/>
  <c r="V220" i="4"/>
  <c r="V217" i="5"/>
  <c r="AD217" i="2"/>
  <c r="AH217" i="2"/>
  <c r="W220" i="2"/>
  <c r="AA220" i="2"/>
  <c r="U226" i="4"/>
  <c r="U223" i="5"/>
  <c r="AG223" i="2"/>
  <c r="V226" i="2"/>
  <c r="Z226" i="2"/>
  <c r="AD226" i="2"/>
  <c r="T229" i="2"/>
  <c r="AF229" i="2"/>
  <c r="AJ229" i="2"/>
  <c r="AR229" i="2"/>
  <c r="G230" i="2"/>
  <c r="U232" i="2"/>
  <c r="Y232" i="2"/>
  <c r="AG232" i="2"/>
  <c r="W238" i="4"/>
  <c r="AE235" i="2"/>
  <c r="AI235" i="2"/>
  <c r="AM235" i="2"/>
  <c r="S236" i="2"/>
  <c r="X240" i="2" s="1"/>
  <c r="X238" i="2"/>
  <c r="AJ238" i="2"/>
  <c r="AD241" i="2"/>
  <c r="AH241" i="2"/>
  <c r="W244" i="2"/>
  <c r="AA244" i="2"/>
  <c r="AG247" i="2"/>
  <c r="V250" i="2"/>
  <c r="Z250" i="2"/>
  <c r="AD250" i="2"/>
  <c r="T253" i="2"/>
  <c r="X256" i="4"/>
  <c r="X253" i="5"/>
  <c r="AF253" i="2"/>
  <c r="AJ253" i="2"/>
  <c r="AN253" i="2"/>
  <c r="G254" i="2"/>
  <c r="U256" i="2"/>
  <c r="Y256" i="2"/>
  <c r="AG256" i="2"/>
  <c r="I41" i="13"/>
  <c r="I101" i="13"/>
  <c r="I197" i="13"/>
  <c r="F109" i="11"/>
  <c r="F109" i="12" s="1"/>
  <c r="F109" i="13" s="1"/>
  <c r="F109" i="14" s="1"/>
  <c r="U28" i="4"/>
  <c r="U25" i="5"/>
  <c r="X34" i="4"/>
  <c r="X31" i="5"/>
  <c r="Z46" i="4"/>
  <c r="Z43" i="5"/>
  <c r="U49" i="5"/>
  <c r="U52" i="4"/>
  <c r="G62" i="4"/>
  <c r="G61" i="5"/>
  <c r="V70" i="4"/>
  <c r="V67" i="5"/>
  <c r="W88" i="4"/>
  <c r="W85" i="5"/>
  <c r="AE88" i="4"/>
  <c r="AE85" i="5"/>
  <c r="S86" i="2"/>
  <c r="X90" i="2" s="1"/>
  <c r="W112" i="4"/>
  <c r="W109" i="5"/>
  <c r="AI112" i="4"/>
  <c r="AI109" i="5"/>
  <c r="S110" i="2"/>
  <c r="X114" i="2" s="1"/>
  <c r="U124" i="4"/>
  <c r="U121" i="5"/>
  <c r="AH142" i="4"/>
  <c r="AH139" i="5"/>
  <c r="X154" i="4"/>
  <c r="X151" i="5"/>
  <c r="AJ154" i="4"/>
  <c r="AJ151" i="5"/>
  <c r="W160" i="4"/>
  <c r="W157" i="5"/>
  <c r="AI160" i="4"/>
  <c r="AI157" i="5"/>
  <c r="S158" i="2"/>
  <c r="X162" i="2" s="1"/>
  <c r="Y172" i="4"/>
  <c r="Y169" i="5"/>
  <c r="W184" i="4"/>
  <c r="W181" i="5"/>
  <c r="V190" i="4"/>
  <c r="V187" i="5"/>
  <c r="W208" i="4"/>
  <c r="W205" i="5"/>
  <c r="S206" i="2"/>
  <c r="X210" i="2" s="1"/>
  <c r="Y220" i="4"/>
  <c r="Y217" i="5"/>
  <c r="G229" i="9"/>
  <c r="G229" i="10" s="1"/>
  <c r="G229" i="11" s="1"/>
  <c r="G229" i="12" s="1"/>
  <c r="G229" i="13" s="1"/>
  <c r="G229" i="14" s="1"/>
  <c r="Z238" i="4"/>
  <c r="Z235" i="5"/>
  <c r="U244" i="4"/>
  <c r="U241" i="5"/>
  <c r="W256" i="4"/>
  <c r="W253" i="5"/>
  <c r="W28" i="4"/>
  <c r="W25" i="5"/>
  <c r="AA28" i="4"/>
  <c r="AA25" i="5"/>
  <c r="AI28" i="4"/>
  <c r="AI25" i="5"/>
  <c r="Y40" i="4"/>
  <c r="Y37" i="5"/>
  <c r="T43" i="2"/>
  <c r="AA52" i="4"/>
  <c r="AA49" i="5"/>
  <c r="V58" i="4"/>
  <c r="V55" i="5"/>
  <c r="Z58" i="4"/>
  <c r="Z55" i="5"/>
  <c r="AH58" i="4"/>
  <c r="AH55" i="5"/>
  <c r="T61" i="4"/>
  <c r="U64" i="4"/>
  <c r="U61" i="5"/>
  <c r="Y64" i="4"/>
  <c r="Y61" i="5"/>
  <c r="T67" i="2"/>
  <c r="X70" i="4"/>
  <c r="X67" i="5"/>
  <c r="AJ70" i="4"/>
  <c r="AJ67" i="5"/>
  <c r="G73" i="6"/>
  <c r="G73" i="7" s="1"/>
  <c r="G73" i="8" s="1"/>
  <c r="W76" i="4"/>
  <c r="W73" i="5"/>
  <c r="AA76" i="4"/>
  <c r="AA73" i="5"/>
  <c r="AE76" i="4"/>
  <c r="AE73" i="5"/>
  <c r="AI76" i="4"/>
  <c r="AI73" i="5"/>
  <c r="S74" i="2"/>
  <c r="X78" i="2" s="1"/>
  <c r="V82" i="4"/>
  <c r="V79" i="5"/>
  <c r="Z82" i="4"/>
  <c r="Z79" i="5"/>
  <c r="U88" i="4"/>
  <c r="U85" i="5"/>
  <c r="Y88" i="4"/>
  <c r="Y85" i="5"/>
  <c r="T91" i="2"/>
  <c r="X94" i="4"/>
  <c r="X91" i="5"/>
  <c r="AJ94" i="4"/>
  <c r="AJ91" i="5"/>
  <c r="G98" i="8"/>
  <c r="G97" i="9"/>
  <c r="W100" i="4"/>
  <c r="W97" i="5"/>
  <c r="AA100" i="4"/>
  <c r="AA97" i="5"/>
  <c r="AI100" i="4"/>
  <c r="AI97" i="5"/>
  <c r="S98" i="2"/>
  <c r="X102" i="2" s="1"/>
  <c r="V106" i="4"/>
  <c r="V103" i="5"/>
  <c r="Z106" i="4"/>
  <c r="Z103" i="5"/>
  <c r="AH106" i="4"/>
  <c r="AH103" i="5"/>
  <c r="U112" i="4"/>
  <c r="U109" i="5"/>
  <c r="Y112" i="4"/>
  <c r="Y109" i="5"/>
  <c r="T115" i="2"/>
  <c r="X118" i="4"/>
  <c r="X115" i="5"/>
  <c r="G122" i="4"/>
  <c r="G121" i="5"/>
  <c r="G122" i="5" s="1"/>
  <c r="W124" i="4"/>
  <c r="W121" i="5"/>
  <c r="AA124" i="4"/>
  <c r="AA121" i="5"/>
  <c r="AE124" i="4"/>
  <c r="AE121" i="5"/>
  <c r="AI121" i="5"/>
  <c r="S122" i="2"/>
  <c r="X126" i="2" s="1"/>
  <c r="V130" i="4"/>
  <c r="V127" i="5"/>
  <c r="Z130" i="4"/>
  <c r="Z127" i="5"/>
  <c r="T133" i="4"/>
  <c r="U136" i="4"/>
  <c r="S134" i="4"/>
  <c r="X138" i="4" s="1"/>
  <c r="U133" i="5"/>
  <c r="Y133" i="5"/>
  <c r="Y136" i="4"/>
  <c r="T139" i="2"/>
  <c r="X142" i="4"/>
  <c r="X139" i="5"/>
  <c r="AJ142" i="4"/>
  <c r="AJ139" i="5"/>
  <c r="G145" i="6"/>
  <c r="W148" i="4"/>
  <c r="W145" i="5"/>
  <c r="AA148" i="4"/>
  <c r="AA145" i="5"/>
  <c r="S146" i="2"/>
  <c r="X150" i="2" s="1"/>
  <c r="Z154" i="4"/>
  <c r="Z151" i="5"/>
  <c r="AH154" i="4"/>
  <c r="AH151" i="5"/>
  <c r="U160" i="4"/>
  <c r="U157" i="5"/>
  <c r="Y160" i="4"/>
  <c r="Y157" i="5"/>
  <c r="T163" i="2"/>
  <c r="X166" i="4"/>
  <c r="X163" i="5"/>
  <c r="AF166" i="4"/>
  <c r="AF163" i="5"/>
  <c r="G170" i="4"/>
  <c r="G169" i="5"/>
  <c r="W172" i="4"/>
  <c r="W169" i="5"/>
  <c r="AA172" i="4"/>
  <c r="AA169" i="5"/>
  <c r="AI169" i="5"/>
  <c r="S170" i="2"/>
  <c r="X174" i="2" s="1"/>
  <c r="V178" i="4"/>
  <c r="V175" i="5"/>
  <c r="Z178" i="4"/>
  <c r="Z175" i="5"/>
  <c r="AD178" i="4"/>
  <c r="AD175" i="5"/>
  <c r="U184" i="4"/>
  <c r="S182" i="4"/>
  <c r="X186" i="4" s="1"/>
  <c r="U181" i="5"/>
  <c r="Y184" i="4"/>
  <c r="Y181" i="5"/>
  <c r="T187" i="2"/>
  <c r="X190" i="4"/>
  <c r="X187" i="5"/>
  <c r="AF187" i="5"/>
  <c r="G194" i="4"/>
  <c r="G193" i="5"/>
  <c r="G194" i="5" s="1"/>
  <c r="W196" i="4"/>
  <c r="W193" i="5"/>
  <c r="AA196" i="4"/>
  <c r="AA193" i="5"/>
  <c r="AE196" i="4"/>
  <c r="AE193" i="5"/>
  <c r="AI196" i="4"/>
  <c r="AI193" i="5"/>
  <c r="S194" i="2"/>
  <c r="X198" i="2" s="1"/>
  <c r="V202" i="4"/>
  <c r="V199" i="5"/>
  <c r="Z202" i="4"/>
  <c r="Z199" i="5"/>
  <c r="U208" i="4"/>
  <c r="U205" i="5"/>
  <c r="Y208" i="4"/>
  <c r="Y205" i="5"/>
  <c r="AG208" i="4"/>
  <c r="AG205" i="5"/>
  <c r="T211" i="2"/>
  <c r="X214" i="4"/>
  <c r="X211" i="5"/>
  <c r="AJ214" i="4"/>
  <c r="AJ211" i="5"/>
  <c r="G217" i="10"/>
  <c r="G217" i="11" s="1"/>
  <c r="G217" i="12" s="1"/>
  <c r="G217" i="13" s="1"/>
  <c r="G217" i="14" s="1"/>
  <c r="W220" i="4"/>
  <c r="W217" i="5"/>
  <c r="AA220" i="4"/>
  <c r="AA217" i="5"/>
  <c r="AE220" i="4"/>
  <c r="AI220" i="4"/>
  <c r="S218" i="2"/>
  <c r="X222" i="2" s="1"/>
  <c r="V226" i="4"/>
  <c r="V223" i="5"/>
  <c r="Z226" i="4"/>
  <c r="Z223" i="5"/>
  <c r="U232" i="4"/>
  <c r="U229" i="5"/>
  <c r="Y232" i="4"/>
  <c r="Y229" i="5"/>
  <c r="T235" i="2"/>
  <c r="X238" i="4"/>
  <c r="X235" i="5"/>
  <c r="G241" i="6"/>
  <c r="G241" i="7" s="1"/>
  <c r="G241" i="8" s="1"/>
  <c r="W244" i="4"/>
  <c r="W241" i="5"/>
  <c r="AA244" i="4"/>
  <c r="AA241" i="5"/>
  <c r="S242" i="2"/>
  <c r="X246" i="2" s="1"/>
  <c r="V250" i="4"/>
  <c r="V247" i="5"/>
  <c r="Z250" i="4"/>
  <c r="Z247" i="5"/>
  <c r="AD250" i="4"/>
  <c r="AD247" i="5"/>
  <c r="U256" i="4"/>
  <c r="T253" i="4"/>
  <c r="S254" i="4"/>
  <c r="X258" i="4" s="1"/>
  <c r="U253" i="5"/>
  <c r="Y256" i="4"/>
  <c r="Y253" i="5"/>
  <c r="AG256" i="4"/>
  <c r="AG253" i="5"/>
  <c r="I131" i="14"/>
  <c r="I131" i="13"/>
  <c r="T31" i="2"/>
  <c r="W40" i="4"/>
  <c r="W37" i="5"/>
  <c r="AH43" i="5"/>
  <c r="W64" i="4"/>
  <c r="W61" i="5"/>
  <c r="AI64" i="4"/>
  <c r="AI61" i="5"/>
  <c r="S62" i="2"/>
  <c r="X66" i="2" s="1"/>
  <c r="U76" i="4"/>
  <c r="U73" i="5"/>
  <c r="X82" i="4"/>
  <c r="X79" i="5"/>
  <c r="Z94" i="4"/>
  <c r="Z91" i="5"/>
  <c r="T97" i="4"/>
  <c r="U100" i="4"/>
  <c r="U97" i="5"/>
  <c r="AG100" i="4"/>
  <c r="X106" i="4"/>
  <c r="X103" i="5"/>
  <c r="G110" i="4"/>
  <c r="G109" i="5"/>
  <c r="Z118" i="4"/>
  <c r="Z115" i="5"/>
  <c r="W136" i="4"/>
  <c r="W133" i="5"/>
  <c r="AI136" i="4"/>
  <c r="Z142" i="4"/>
  <c r="Z139" i="5"/>
  <c r="Y148" i="4"/>
  <c r="Y145" i="5"/>
  <c r="V166" i="4"/>
  <c r="V163" i="5"/>
  <c r="G181" i="6"/>
  <c r="G182" i="6" s="1"/>
  <c r="G182" i="5"/>
  <c r="S182" i="2"/>
  <c r="X186" i="2" s="1"/>
  <c r="U196" i="4"/>
  <c r="T193" i="4"/>
  <c r="U193" i="5"/>
  <c r="G206" i="5"/>
  <c r="G205" i="6"/>
  <c r="Z214" i="4"/>
  <c r="Z211" i="5"/>
  <c r="W232" i="4"/>
  <c r="W229" i="5"/>
  <c r="AI232" i="4"/>
  <c r="AI229" i="5"/>
  <c r="AD238" i="4"/>
  <c r="AD235" i="5"/>
  <c r="X250" i="4"/>
  <c r="X247" i="5"/>
  <c r="G254" i="5"/>
  <c r="G253" i="6"/>
  <c r="AE256" i="4"/>
  <c r="AE253" i="5"/>
  <c r="G25" i="5"/>
  <c r="S26" i="2"/>
  <c r="X30" i="2" s="1"/>
  <c r="V34" i="4"/>
  <c r="V31" i="5"/>
  <c r="Z34" i="4"/>
  <c r="Z31" i="5"/>
  <c r="S38" i="4"/>
  <c r="X42" i="4" s="1"/>
  <c r="T37" i="4"/>
  <c r="U40" i="4"/>
  <c r="U37" i="5"/>
  <c r="X46" i="4"/>
  <c r="X43" i="5"/>
  <c r="AJ46" i="4"/>
  <c r="AJ43" i="5"/>
  <c r="W52" i="4"/>
  <c r="W49" i="5"/>
  <c r="S50" i="2"/>
  <c r="X54" i="2" s="1"/>
  <c r="T25" i="2"/>
  <c r="AF25" i="2"/>
  <c r="AJ25" i="2"/>
  <c r="AN25" i="2"/>
  <c r="G26" i="2"/>
  <c r="U28" i="2"/>
  <c r="Y28" i="2"/>
  <c r="AA34" i="4"/>
  <c r="AA31" i="5"/>
  <c r="AE31" i="2"/>
  <c r="AI31" i="2"/>
  <c r="AM31" i="2"/>
  <c r="S32" i="2"/>
  <c r="X36" i="2" s="1"/>
  <c r="X34" i="2"/>
  <c r="AF34" i="2"/>
  <c r="Z40" i="4"/>
  <c r="Z37" i="5"/>
  <c r="AD37" i="2"/>
  <c r="AH37" i="2"/>
  <c r="W40" i="2"/>
  <c r="AA40" i="2"/>
  <c r="U46" i="4"/>
  <c r="U43" i="5"/>
  <c r="AG43" i="2"/>
  <c r="AS43" i="2"/>
  <c r="V46" i="2"/>
  <c r="Z46" i="2"/>
  <c r="T49" i="2"/>
  <c r="AF49" i="2"/>
  <c r="AJ49" i="2"/>
  <c r="G50" i="2"/>
  <c r="U52" i="2"/>
  <c r="Y52" i="2"/>
  <c r="G55" i="5"/>
  <c r="G55" i="6" s="1"/>
  <c r="G56" i="6" s="1"/>
  <c r="W58" i="4"/>
  <c r="W55" i="5"/>
  <c r="AA58" i="4"/>
  <c r="AA55" i="5"/>
  <c r="AE55" i="2"/>
  <c r="AI55" i="2"/>
  <c r="AM55" i="2"/>
  <c r="AQ55" i="2"/>
  <c r="S56" i="2"/>
  <c r="X60" i="2" s="1"/>
  <c r="X58" i="2"/>
  <c r="AJ58" i="2"/>
  <c r="V64" i="4"/>
  <c r="V61" i="5"/>
  <c r="AD61" i="2"/>
  <c r="AH61" i="2"/>
  <c r="W64" i="2"/>
  <c r="AA64" i="2"/>
  <c r="AI64" i="2"/>
  <c r="U70" i="4"/>
  <c r="T67" i="4"/>
  <c r="Y70" i="4"/>
  <c r="Y67" i="5"/>
  <c r="AG67" i="2"/>
  <c r="AO67" i="2"/>
  <c r="AS67" i="2"/>
  <c r="V70" i="2"/>
  <c r="Z70" i="2"/>
  <c r="AD70" i="2"/>
  <c r="T73" i="2"/>
  <c r="X76" i="4"/>
  <c r="X73" i="5"/>
  <c r="AF73" i="2"/>
  <c r="AJ73" i="2"/>
  <c r="AN73" i="2"/>
  <c r="AR73" i="2"/>
  <c r="G74" i="2"/>
  <c r="U76" i="2"/>
  <c r="Y76" i="2"/>
  <c r="W82" i="4"/>
  <c r="W79" i="5"/>
  <c r="AE79" i="2"/>
  <c r="AI79" i="2"/>
  <c r="S80" i="2"/>
  <c r="X84" i="2" s="1"/>
  <c r="X82" i="2"/>
  <c r="Z88" i="4"/>
  <c r="Z85" i="5"/>
  <c r="AD85" i="2"/>
  <c r="AH85" i="2"/>
  <c r="W88" i="2"/>
  <c r="AA88" i="2"/>
  <c r="AE88" i="2"/>
  <c r="U94" i="4"/>
  <c r="U91" i="5"/>
  <c r="AG91" i="2"/>
  <c r="AO91" i="2"/>
  <c r="AS91" i="2"/>
  <c r="V94" i="2"/>
  <c r="Z94" i="2"/>
  <c r="AH94" i="2"/>
  <c r="T97" i="2"/>
  <c r="X100" i="4"/>
  <c r="X97" i="5"/>
  <c r="AF97" i="2"/>
  <c r="AJ97" i="2"/>
  <c r="AR97" i="2"/>
  <c r="G98" i="2"/>
  <c r="U100" i="2"/>
  <c r="Y100" i="2"/>
  <c r="AG100" i="2"/>
  <c r="W106" i="4"/>
  <c r="W103" i="5"/>
  <c r="AA106" i="4"/>
  <c r="AA103" i="5"/>
  <c r="AE103" i="2"/>
  <c r="AI103" i="2"/>
  <c r="AQ103" i="2"/>
  <c r="S104" i="2"/>
  <c r="X108" i="2" s="1"/>
  <c r="X106" i="2"/>
  <c r="AJ106" i="2"/>
  <c r="AD109" i="2"/>
  <c r="AH109" i="2"/>
  <c r="W112" i="2"/>
  <c r="AA112" i="2"/>
  <c r="AI112" i="2"/>
  <c r="U118" i="4"/>
  <c r="Y118" i="4"/>
  <c r="Y115" i="5"/>
  <c r="AG115" i="2"/>
  <c r="AS115" i="2"/>
  <c r="V118" i="2"/>
  <c r="Z118" i="2"/>
  <c r="AD118" i="2"/>
  <c r="T121" i="2"/>
  <c r="AF121" i="2"/>
  <c r="AJ121" i="2"/>
  <c r="AN121" i="2"/>
  <c r="AR121" i="2"/>
  <c r="G122" i="2"/>
  <c r="U124" i="2"/>
  <c r="Y124" i="2"/>
  <c r="G127" i="6"/>
  <c r="G128" i="5"/>
  <c r="AA130" i="4"/>
  <c r="AA127" i="5"/>
  <c r="AE127" i="2"/>
  <c r="AI127" i="2"/>
  <c r="S128" i="2"/>
  <c r="X132" i="2" s="1"/>
  <c r="X130" i="2"/>
  <c r="V136" i="4"/>
  <c r="V133" i="5"/>
  <c r="Z136" i="4"/>
  <c r="Z133" i="5"/>
  <c r="AD133" i="2"/>
  <c r="AH133" i="2"/>
  <c r="W136" i="2"/>
  <c r="AA136" i="2"/>
  <c r="AI136" i="2"/>
  <c r="U142" i="4"/>
  <c r="Y139" i="5"/>
  <c r="AG139" i="2"/>
  <c r="AS139" i="2"/>
  <c r="V142" i="2"/>
  <c r="Z142" i="2"/>
  <c r="AD142" i="2"/>
  <c r="AH142" i="2"/>
  <c r="T145" i="2"/>
  <c r="X148" i="4"/>
  <c r="X145" i="5"/>
  <c r="AF145" i="2"/>
  <c r="AJ145" i="2"/>
  <c r="G146" i="2"/>
  <c r="U148" i="2"/>
  <c r="Y148" i="2"/>
  <c r="AG148" i="2"/>
  <c r="AE151" i="2"/>
  <c r="AI151" i="2"/>
  <c r="AQ151" i="2"/>
  <c r="S152" i="2"/>
  <c r="X156" i="2" s="1"/>
  <c r="X154" i="2"/>
  <c r="AJ154" i="2"/>
  <c r="AD157" i="2"/>
  <c r="AH157" i="2"/>
  <c r="W160" i="2"/>
  <c r="AA160" i="2"/>
  <c r="AI160" i="2"/>
  <c r="Y166" i="4"/>
  <c r="Y163" i="5"/>
  <c r="AG163" i="2"/>
  <c r="AC163" i="2" s="1"/>
  <c r="AO163" i="2"/>
  <c r="V166" i="2"/>
  <c r="Z166" i="2"/>
  <c r="T169" i="2"/>
  <c r="AF169" i="2"/>
  <c r="AJ169" i="2"/>
  <c r="AR169" i="2"/>
  <c r="G170" i="2"/>
  <c r="U172" i="2"/>
  <c r="Y172" i="2"/>
  <c r="G175" i="6"/>
  <c r="G175" i="7" s="1"/>
  <c r="G175" i="8" s="1"/>
  <c r="G175" i="9" s="1"/>
  <c r="G175" i="10" s="1"/>
  <c r="G175" i="11" s="1"/>
  <c r="G175" i="12" s="1"/>
  <c r="G175" i="13" s="1"/>
  <c r="G175" i="14" s="1"/>
  <c r="W178" i="4"/>
  <c r="W175" i="5"/>
  <c r="AE175" i="2"/>
  <c r="AI175" i="2"/>
  <c r="AM175" i="2"/>
  <c r="S176" i="2"/>
  <c r="X180" i="2" s="1"/>
  <c r="X178" i="2"/>
  <c r="AJ178" i="2"/>
  <c r="Z184" i="4"/>
  <c r="Z181" i="5"/>
  <c r="AD181" i="2"/>
  <c r="AH181" i="2"/>
  <c r="W184" i="2"/>
  <c r="AA184" i="2"/>
  <c r="AE184" i="2"/>
  <c r="U190" i="4"/>
  <c r="U187" i="5"/>
  <c r="Y190" i="4"/>
  <c r="Y187" i="5"/>
  <c r="AG187" i="2"/>
  <c r="V190" i="2"/>
  <c r="Z190" i="2"/>
  <c r="T193" i="2"/>
  <c r="X193" i="5"/>
  <c r="AF193" i="2"/>
  <c r="AJ193" i="2"/>
  <c r="AN193" i="2"/>
  <c r="AR193" i="2"/>
  <c r="G194" i="2"/>
  <c r="U196" i="2"/>
  <c r="Y196" i="2"/>
  <c r="W202" i="4"/>
  <c r="W199" i="5"/>
  <c r="AA202" i="4"/>
  <c r="AA199" i="5"/>
  <c r="AE199" i="2"/>
  <c r="AI199" i="2"/>
  <c r="AQ199" i="2"/>
  <c r="S200" i="2"/>
  <c r="X204" i="2" s="1"/>
  <c r="X202" i="2"/>
  <c r="AF202" i="2"/>
  <c r="V205" i="5"/>
  <c r="Z208" i="4"/>
  <c r="Z205" i="5"/>
  <c r="AD205" i="2"/>
  <c r="AH205" i="2"/>
  <c r="AP205" i="2"/>
  <c r="W208" i="2"/>
  <c r="AA208" i="2"/>
  <c r="AI208" i="2"/>
  <c r="U214" i="4"/>
  <c r="U211" i="5"/>
  <c r="Y211" i="5"/>
  <c r="AG211" i="2"/>
  <c r="AS211" i="2"/>
  <c r="V214" i="2"/>
  <c r="Z214" i="2"/>
  <c r="AD214" i="2"/>
  <c r="T217" i="2"/>
  <c r="X220" i="4"/>
  <c r="X217" i="5"/>
  <c r="AF217" i="2"/>
  <c r="AJ217" i="2"/>
  <c r="AR217" i="2"/>
  <c r="G218" i="2"/>
  <c r="U220" i="2"/>
  <c r="Y220" i="2"/>
  <c r="G223" i="6"/>
  <c r="G223" i="7" s="1"/>
  <c r="AA226" i="4"/>
  <c r="AA223" i="5"/>
  <c r="AE223" i="2"/>
  <c r="AI223" i="2"/>
  <c r="AM223" i="2"/>
  <c r="S224" i="2"/>
  <c r="X228" i="2" s="1"/>
  <c r="X226" i="2"/>
  <c r="Z232" i="4"/>
  <c r="Z229" i="5"/>
  <c r="AD229" i="2"/>
  <c r="AH229" i="2"/>
  <c r="AP229" i="2"/>
  <c r="W232" i="2"/>
  <c r="AA232" i="2"/>
  <c r="AI232" i="2"/>
  <c r="U238" i="4"/>
  <c r="T235" i="4"/>
  <c r="U235" i="5"/>
  <c r="Y238" i="4"/>
  <c r="Y235" i="5"/>
  <c r="AG235" i="2"/>
  <c r="V238" i="2"/>
  <c r="Z238" i="2"/>
  <c r="AD238" i="2"/>
  <c r="AH238" i="2"/>
  <c r="T241" i="2"/>
  <c r="X244" i="4"/>
  <c r="X241" i="5"/>
  <c r="AF241" i="2"/>
  <c r="AJ241" i="2"/>
  <c r="G242" i="2"/>
  <c r="U244" i="2"/>
  <c r="Y244" i="2"/>
  <c r="AG244" i="2"/>
  <c r="AE247" i="2"/>
  <c r="AI247" i="2"/>
  <c r="AM247" i="2"/>
  <c r="S248" i="2"/>
  <c r="X252" i="2" s="1"/>
  <c r="X250" i="2"/>
  <c r="Z256" i="4"/>
  <c r="Z253" i="5"/>
  <c r="AD253" i="2"/>
  <c r="AH253" i="2"/>
  <c r="AP253" i="2"/>
  <c r="W256" i="2"/>
  <c r="AA256" i="2"/>
  <c r="AE256" i="2"/>
  <c r="G108" i="12"/>
  <c r="I137" i="11"/>
  <c r="I215" i="11"/>
  <c r="F228" i="12"/>
  <c r="I239" i="11"/>
  <c r="F66" i="11"/>
  <c r="I83" i="12"/>
  <c r="I155" i="12"/>
  <c r="I65" i="11"/>
  <c r="B181" i="12"/>
  <c r="B253" i="12"/>
  <c r="B43" i="11"/>
  <c r="F258" i="11"/>
  <c r="F258" i="12" s="1"/>
  <c r="F258" i="13" s="1"/>
  <c r="G99" i="9"/>
  <c r="B91" i="10"/>
  <c r="AS96" i="9"/>
  <c r="AJ96" i="9"/>
  <c r="AA96" i="9"/>
  <c r="R96" i="9"/>
  <c r="BB96" i="9"/>
  <c r="F90" i="11"/>
  <c r="F192" i="10"/>
  <c r="F192" i="11" s="1"/>
  <c r="F192" i="12" s="1"/>
  <c r="F132" i="9"/>
  <c r="I77" i="10"/>
  <c r="I173" i="10"/>
  <c r="I59" i="9"/>
  <c r="I179" i="9"/>
  <c r="I227" i="9"/>
  <c r="H108" i="8"/>
  <c r="F108" i="9"/>
  <c r="I29" i="10"/>
  <c r="I53" i="10"/>
  <c r="I59" i="10"/>
  <c r="I125" i="10"/>
  <c r="I197" i="10"/>
  <c r="I35" i="9"/>
  <c r="I83" i="9"/>
  <c r="F144" i="10"/>
  <c r="F144" i="11" s="1"/>
  <c r="F144" i="12" s="1"/>
  <c r="G150" i="10"/>
  <c r="G174" i="10"/>
  <c r="I203" i="9"/>
  <c r="L31" i="9"/>
  <c r="G102" i="10"/>
  <c r="F30" i="9"/>
  <c r="F30" i="10" s="1"/>
  <c r="G81" i="7"/>
  <c r="B79" i="8"/>
  <c r="AS78" i="8" s="1"/>
  <c r="I41" i="8"/>
  <c r="B31" i="8"/>
  <c r="L64" i="7"/>
  <c r="L61" i="8"/>
  <c r="H36" i="6"/>
  <c r="G36" i="7"/>
  <c r="I113" i="8"/>
  <c r="G63" i="7"/>
  <c r="BB60" i="7"/>
  <c r="AS60" i="7"/>
  <c r="AJ60" i="7"/>
  <c r="AA60" i="7"/>
  <c r="R60" i="7"/>
  <c r="G57" i="7"/>
  <c r="B55" i="8"/>
  <c r="G44" i="5"/>
  <c r="G45" i="5"/>
  <c r="BB42" i="5"/>
  <c r="AJ42" i="5"/>
  <c r="R42" i="5"/>
  <c r="AA42" i="5"/>
  <c r="G39" i="5"/>
  <c r="B37" i="6"/>
  <c r="AS42" i="5"/>
  <c r="G38" i="5"/>
  <c r="L112" i="9"/>
  <c r="I59" i="8"/>
  <c r="I83" i="8"/>
  <c r="I155" i="8"/>
  <c r="H204" i="8"/>
  <c r="L88" i="7"/>
  <c r="L85" i="8"/>
  <c r="G99" i="8"/>
  <c r="L40" i="7"/>
  <c r="I71" i="7"/>
  <c r="I95" i="7"/>
  <c r="H108" i="7"/>
  <c r="I167" i="7"/>
  <c r="H204" i="7"/>
  <c r="I233" i="8"/>
  <c r="I239" i="8"/>
  <c r="L256" i="8"/>
  <c r="I47" i="7"/>
  <c r="O256" i="7"/>
  <c r="O253" i="8"/>
  <c r="Q106" i="6"/>
  <c r="Q103" i="7"/>
  <c r="I209" i="8"/>
  <c r="I215" i="8"/>
  <c r="I257" i="8"/>
  <c r="H150" i="5"/>
  <c r="F150" i="6"/>
  <c r="F150" i="7" s="1"/>
  <c r="G213" i="8"/>
  <c r="G51" i="7"/>
  <c r="G99" i="7"/>
  <c r="R114" i="7"/>
  <c r="G123" i="7"/>
  <c r="R162" i="7"/>
  <c r="R210" i="7"/>
  <c r="AA210" i="7"/>
  <c r="AJ210" i="7"/>
  <c r="AS210" i="7"/>
  <c r="BB210" i="7"/>
  <c r="G57" i="6"/>
  <c r="BB78" i="6"/>
  <c r="AS78" i="6"/>
  <c r="AJ78" i="6"/>
  <c r="AA78" i="6"/>
  <c r="R78" i="6"/>
  <c r="G81" i="6"/>
  <c r="G105" i="6"/>
  <c r="BB102" i="6"/>
  <c r="AS102" i="6"/>
  <c r="AJ102" i="6"/>
  <c r="AA102" i="6"/>
  <c r="R102" i="6"/>
  <c r="BB258" i="6"/>
  <c r="AS258" i="6"/>
  <c r="AJ258" i="6"/>
  <c r="AA258" i="6"/>
  <c r="R258" i="6"/>
  <c r="AS258" i="7"/>
  <c r="H210" i="5"/>
  <c r="G210" i="6"/>
  <c r="G50" i="7"/>
  <c r="G98" i="7"/>
  <c r="G213" i="7"/>
  <c r="I35" i="6"/>
  <c r="BB54" i="6"/>
  <c r="AS54" i="6"/>
  <c r="AJ54" i="6"/>
  <c r="AA54" i="6"/>
  <c r="R54" i="6"/>
  <c r="L76" i="6"/>
  <c r="G99" i="6"/>
  <c r="BB96" i="6"/>
  <c r="AJ96" i="6"/>
  <c r="R96" i="6"/>
  <c r="G98" i="6"/>
  <c r="AS96" i="6"/>
  <c r="AA96" i="6"/>
  <c r="BB54" i="5"/>
  <c r="AS54" i="5"/>
  <c r="AJ54" i="5"/>
  <c r="AA54" i="5"/>
  <c r="R54" i="5"/>
  <c r="G57" i="5"/>
  <c r="G51" i="5"/>
  <c r="BB48" i="5"/>
  <c r="AJ48" i="5"/>
  <c r="R48" i="5"/>
  <c r="AS48" i="5"/>
  <c r="AA48" i="5"/>
  <c r="G56" i="5"/>
  <c r="R54" i="7"/>
  <c r="AA54" i="7"/>
  <c r="AJ54" i="7"/>
  <c r="AS54" i="7"/>
  <c r="BB54" i="7"/>
  <c r="R78" i="7"/>
  <c r="AA78" i="7"/>
  <c r="AJ78" i="7"/>
  <c r="AS78" i="7"/>
  <c r="BB78" i="7"/>
  <c r="R102" i="7"/>
  <c r="AJ126" i="7"/>
  <c r="AS126" i="7"/>
  <c r="BB126" i="7"/>
  <c r="L34" i="6"/>
  <c r="G50" i="6"/>
  <c r="BB48" i="6"/>
  <c r="AJ48" i="6"/>
  <c r="R48" i="6"/>
  <c r="G51" i="6"/>
  <c r="AS48" i="6"/>
  <c r="AA48" i="6"/>
  <c r="L52" i="6"/>
  <c r="L196" i="6"/>
  <c r="R60" i="6"/>
  <c r="AJ60" i="6"/>
  <c r="BB60" i="6"/>
  <c r="BB162" i="6"/>
  <c r="AS162" i="6"/>
  <c r="AA162" i="6"/>
  <c r="M226" i="6"/>
  <c r="L244" i="6"/>
  <c r="M250" i="6"/>
  <c r="Q88" i="5"/>
  <c r="O178" i="5"/>
  <c r="O175" i="6"/>
  <c r="Q184" i="5"/>
  <c r="Q181" i="6"/>
  <c r="L40" i="6"/>
  <c r="G63" i="6"/>
  <c r="L64" i="6"/>
  <c r="L88" i="6"/>
  <c r="BB210" i="6"/>
  <c r="AS210" i="6"/>
  <c r="AJ210" i="6"/>
  <c r="AA210" i="6"/>
  <c r="R210" i="6"/>
  <c r="H102" i="5"/>
  <c r="F102" i="6"/>
  <c r="F102" i="7" s="1"/>
  <c r="N217" i="6"/>
  <c r="O238" i="5"/>
  <c r="L58" i="6"/>
  <c r="AA60" i="6"/>
  <c r="AS60" i="6"/>
  <c r="I107" i="6"/>
  <c r="G123" i="6"/>
  <c r="BB114" i="6"/>
  <c r="AS114" i="6"/>
  <c r="AJ114" i="6"/>
  <c r="AA114" i="6"/>
  <c r="R114" i="6"/>
  <c r="BB120" i="6"/>
  <c r="AJ120" i="6"/>
  <c r="I131" i="6"/>
  <c r="L148" i="6"/>
  <c r="G165" i="6"/>
  <c r="M178" i="6"/>
  <c r="I203" i="6"/>
  <c r="G213" i="6"/>
  <c r="L220" i="6"/>
  <c r="O130" i="5"/>
  <c r="O127" i="6"/>
  <c r="M136" i="5"/>
  <c r="M133" i="6"/>
  <c r="Q133" i="6"/>
  <c r="H240" i="5"/>
  <c r="G240" i="6"/>
  <c r="G111" i="6"/>
  <c r="R126" i="6"/>
  <c r="AA126" i="6"/>
  <c r="AJ126" i="6"/>
  <c r="BB126" i="6"/>
  <c r="M142" i="6"/>
  <c r="G183" i="6"/>
  <c r="R198" i="6"/>
  <c r="AA198" i="6"/>
  <c r="AJ198" i="6"/>
  <c r="AS198" i="6"/>
  <c r="BB198" i="6"/>
  <c r="G207" i="6"/>
  <c r="M238" i="6"/>
  <c r="H36" i="5"/>
  <c r="L64" i="5"/>
  <c r="I71" i="5"/>
  <c r="BB78" i="5"/>
  <c r="AS78" i="5"/>
  <c r="AJ78" i="5"/>
  <c r="AA78" i="5"/>
  <c r="R78" i="5"/>
  <c r="G81" i="5"/>
  <c r="AJ72" i="5"/>
  <c r="I83" i="5"/>
  <c r="L112" i="5"/>
  <c r="I119" i="5"/>
  <c r="AS126" i="5"/>
  <c r="AJ126" i="5"/>
  <c r="AA126" i="5"/>
  <c r="G129" i="5"/>
  <c r="AA120" i="5"/>
  <c r="R120" i="5"/>
  <c r="N124" i="5"/>
  <c r="I131" i="5"/>
  <c r="L160" i="5"/>
  <c r="I167" i="5"/>
  <c r="G177" i="5"/>
  <c r="N172" i="5"/>
  <c r="I179" i="5"/>
  <c r="G213" i="5"/>
  <c r="G129" i="6"/>
  <c r="G201" i="6"/>
  <c r="G225" i="6"/>
  <c r="L40" i="5"/>
  <c r="G99" i="5"/>
  <c r="M226" i="5"/>
  <c r="L88" i="5"/>
  <c r="BB102" i="5"/>
  <c r="AS102" i="5"/>
  <c r="AJ102" i="5"/>
  <c r="AA102" i="5"/>
  <c r="R102" i="5"/>
  <c r="G105" i="5"/>
  <c r="BB96" i="5"/>
  <c r="AS96" i="5"/>
  <c r="AJ96" i="5"/>
  <c r="AA96" i="5"/>
  <c r="R96" i="5"/>
  <c r="L136" i="5"/>
  <c r="K133" i="5"/>
  <c r="J134" i="5"/>
  <c r="B138" i="5" s="1"/>
  <c r="BB150" i="5"/>
  <c r="AJ144" i="5"/>
  <c r="G200" i="5"/>
  <c r="AS198" i="5"/>
  <c r="AA198" i="5"/>
  <c r="G201" i="5"/>
  <c r="BB198" i="5"/>
  <c r="R198" i="5"/>
  <c r="BB192" i="5"/>
  <c r="AS192" i="5"/>
  <c r="AJ192" i="5"/>
  <c r="AA192" i="5"/>
  <c r="R192" i="5"/>
  <c r="N196" i="5"/>
  <c r="N202" i="5"/>
  <c r="G219" i="5"/>
  <c r="G218" i="5"/>
  <c r="BB216" i="5"/>
  <c r="AJ216" i="5"/>
  <c r="R216" i="5"/>
  <c r="AA216" i="5"/>
  <c r="O250" i="5"/>
  <c r="BB36" i="5"/>
  <c r="AS36" i="5"/>
  <c r="AJ36" i="5"/>
  <c r="AA36" i="5"/>
  <c r="R36" i="5"/>
  <c r="G33" i="5"/>
  <c r="I47" i="5"/>
  <c r="J104" i="5"/>
  <c r="N208" i="5"/>
  <c r="L214" i="5"/>
  <c r="I221" i="5"/>
  <c r="BB222" i="5"/>
  <c r="AJ222" i="5"/>
  <c r="R222" i="5"/>
  <c r="I239" i="5"/>
  <c r="L244" i="5"/>
  <c r="K241" i="5"/>
  <c r="O256" i="5"/>
  <c r="H54" i="4"/>
  <c r="G54" i="5"/>
  <c r="AA30" i="5"/>
  <c r="AS30" i="5"/>
  <c r="G32" i="5"/>
  <c r="L46" i="5"/>
  <c r="K43" i="5"/>
  <c r="G63" i="5"/>
  <c r="BB60" i="5"/>
  <c r="AS60" i="5"/>
  <c r="AJ60" i="5"/>
  <c r="AA60" i="5"/>
  <c r="R60" i="5"/>
  <c r="G87" i="5"/>
  <c r="BB84" i="5"/>
  <c r="AS84" i="5"/>
  <c r="AJ84" i="5"/>
  <c r="AA84" i="5"/>
  <c r="R84" i="5"/>
  <c r="G111" i="5"/>
  <c r="BB108" i="5"/>
  <c r="AS108" i="5"/>
  <c r="AJ108" i="5"/>
  <c r="AA108" i="5"/>
  <c r="R108" i="5"/>
  <c r="G135" i="5"/>
  <c r="BB132" i="5"/>
  <c r="AS132" i="5"/>
  <c r="AJ132" i="5"/>
  <c r="AA132" i="5"/>
  <c r="R132" i="5"/>
  <c r="G159" i="5"/>
  <c r="BB156" i="5"/>
  <c r="AS156" i="5"/>
  <c r="AJ156" i="5"/>
  <c r="AA156" i="5"/>
  <c r="R156" i="5"/>
  <c r="G183" i="5"/>
  <c r="BB180" i="5"/>
  <c r="AS180" i="5"/>
  <c r="AJ180" i="5"/>
  <c r="AA180" i="5"/>
  <c r="R180" i="5"/>
  <c r="G50" i="5"/>
  <c r="G93" i="5"/>
  <c r="G98" i="5"/>
  <c r="G117" i="5"/>
  <c r="G141" i="5"/>
  <c r="G165" i="5"/>
  <c r="G189" i="5"/>
  <c r="BB210" i="5"/>
  <c r="AS210" i="5"/>
  <c r="AJ210" i="5"/>
  <c r="AA210" i="5"/>
  <c r="R210" i="5"/>
  <c r="G207" i="5"/>
  <c r="AA240" i="5"/>
  <c r="AS240" i="5"/>
  <c r="G249" i="5"/>
  <c r="BB258" i="5"/>
  <c r="AS258" i="5"/>
  <c r="AJ258" i="5"/>
  <c r="AA258" i="5"/>
  <c r="R258" i="5"/>
  <c r="G255" i="5"/>
  <c r="L220" i="5"/>
  <c r="L64" i="4"/>
  <c r="K61" i="4"/>
  <c r="J62" i="4"/>
  <c r="G224" i="5"/>
  <c r="M34" i="4"/>
  <c r="K31" i="4"/>
  <c r="G33" i="4"/>
  <c r="M46" i="4"/>
  <c r="J44" i="4"/>
  <c r="K43" i="4"/>
  <c r="G45" i="4"/>
  <c r="M58" i="4"/>
  <c r="K55" i="4"/>
  <c r="I95" i="4"/>
  <c r="L100" i="4"/>
  <c r="K100" i="4" s="1"/>
  <c r="K97" i="4"/>
  <c r="J98" i="4"/>
  <c r="M130" i="4"/>
  <c r="K127" i="4"/>
  <c r="J128" i="4"/>
  <c r="Q130" i="4"/>
  <c r="O162" i="4"/>
  <c r="N28" i="4"/>
  <c r="J26" i="4"/>
  <c r="R28" i="4"/>
  <c r="G39" i="4"/>
  <c r="G38" i="4"/>
  <c r="BB36" i="4"/>
  <c r="AS36" i="4"/>
  <c r="AJ36" i="4"/>
  <c r="AA36" i="4"/>
  <c r="R36" i="4"/>
  <c r="G51" i="4"/>
  <c r="BB42" i="4"/>
  <c r="AS42" i="4"/>
  <c r="AJ42" i="4"/>
  <c r="AA42" i="4"/>
  <c r="R42" i="4"/>
  <c r="G50" i="4"/>
  <c r="BB48" i="4"/>
  <c r="AS48" i="4"/>
  <c r="AJ48" i="4"/>
  <c r="AA48" i="4"/>
  <c r="R48" i="4"/>
  <c r="O42" i="4"/>
  <c r="M202" i="4"/>
  <c r="K199" i="4"/>
  <c r="J200" i="4"/>
  <c r="Q202" i="4"/>
  <c r="B258" i="4"/>
  <c r="G63" i="4"/>
  <c r="X60" i="4"/>
  <c r="BB60" i="4"/>
  <c r="AS60" i="4"/>
  <c r="AJ60" i="4"/>
  <c r="AA60" i="4"/>
  <c r="R60" i="4"/>
  <c r="J80" i="4"/>
  <c r="O84" i="4" s="1"/>
  <c r="K106" i="4"/>
  <c r="N124" i="4"/>
  <c r="R124" i="4"/>
  <c r="M250" i="4"/>
  <c r="K247" i="4"/>
  <c r="J248" i="4"/>
  <c r="Q250" i="4"/>
  <c r="L28" i="4"/>
  <c r="K25" i="4"/>
  <c r="M70" i="4"/>
  <c r="K67" i="4"/>
  <c r="J68" i="4"/>
  <c r="O72" i="4" s="1"/>
  <c r="J74" i="4"/>
  <c r="B78" i="4" s="1"/>
  <c r="K85" i="4"/>
  <c r="L88" i="4"/>
  <c r="J86" i="4"/>
  <c r="M166" i="4"/>
  <c r="K163" i="4"/>
  <c r="I173" i="4"/>
  <c r="G219" i="4"/>
  <c r="O216" i="4"/>
  <c r="B216" i="4"/>
  <c r="BB216" i="4"/>
  <c r="AS216" i="4"/>
  <c r="AJ216" i="4"/>
  <c r="AA216" i="4"/>
  <c r="R216" i="4"/>
  <c r="O210" i="4"/>
  <c r="G218" i="4"/>
  <c r="G243" i="4"/>
  <c r="BB240" i="4"/>
  <c r="AS240" i="4"/>
  <c r="AJ240" i="4"/>
  <c r="AA240" i="4"/>
  <c r="R240" i="4"/>
  <c r="G242" i="4"/>
  <c r="J32" i="4"/>
  <c r="B36" i="4" s="1"/>
  <c r="L40" i="4"/>
  <c r="K37" i="4"/>
  <c r="L52" i="4"/>
  <c r="K49" i="4"/>
  <c r="G87" i="4"/>
  <c r="BB84" i="4"/>
  <c r="AS84" i="4"/>
  <c r="AJ84" i="4"/>
  <c r="AA84" i="4"/>
  <c r="R84" i="4"/>
  <c r="G81" i="4"/>
  <c r="G86" i="4"/>
  <c r="M118" i="4"/>
  <c r="K115" i="4"/>
  <c r="I125" i="4"/>
  <c r="I131" i="4"/>
  <c r="L148" i="4"/>
  <c r="K145" i="4"/>
  <c r="J146" i="4"/>
  <c r="N232" i="4"/>
  <c r="J230" i="4"/>
  <c r="B234" i="4" s="1"/>
  <c r="R232" i="4"/>
  <c r="N172" i="4"/>
  <c r="N178" i="4"/>
  <c r="N184" i="4"/>
  <c r="J182" i="4"/>
  <c r="B186" i="4" s="1"/>
  <c r="K181" i="4"/>
  <c r="R184" i="4"/>
  <c r="G32" i="4"/>
  <c r="G56" i="4"/>
  <c r="R66" i="4"/>
  <c r="AA66" i="4"/>
  <c r="AJ66" i="4"/>
  <c r="AS66" i="4"/>
  <c r="BB66" i="4"/>
  <c r="K73" i="4"/>
  <c r="G75" i="4"/>
  <c r="G99" i="4"/>
  <c r="J92" i="4"/>
  <c r="O96" i="4" s="1"/>
  <c r="G93" i="4"/>
  <c r="M94" i="4"/>
  <c r="AA96" i="4"/>
  <c r="AS96" i="4"/>
  <c r="G105" i="4"/>
  <c r="BB114" i="4"/>
  <c r="AS114" i="4"/>
  <c r="AJ114" i="4"/>
  <c r="AA114" i="4"/>
  <c r="R114" i="4"/>
  <c r="G111" i="4"/>
  <c r="J134" i="4"/>
  <c r="G147" i="4"/>
  <c r="J140" i="4"/>
  <c r="O144" i="4" s="1"/>
  <c r="G141" i="4"/>
  <c r="M142" i="4"/>
  <c r="AA144" i="4"/>
  <c r="AS144" i="4"/>
  <c r="G153" i="4"/>
  <c r="BB162" i="4"/>
  <c r="AS162" i="4"/>
  <c r="AJ162" i="4"/>
  <c r="AA162" i="4"/>
  <c r="R162" i="4"/>
  <c r="G159" i="4"/>
  <c r="L220" i="4"/>
  <c r="K217" i="4"/>
  <c r="J218" i="4"/>
  <c r="G69" i="4"/>
  <c r="G74" i="4"/>
  <c r="L124" i="4"/>
  <c r="K121" i="4"/>
  <c r="G158" i="4"/>
  <c r="L172" i="4"/>
  <c r="K169" i="4"/>
  <c r="G195" i="4"/>
  <c r="O192" i="4"/>
  <c r="B192" i="4"/>
  <c r="BB192" i="4"/>
  <c r="AS192" i="4"/>
  <c r="AJ192" i="4"/>
  <c r="AA192" i="4"/>
  <c r="R192" i="4"/>
  <c r="G189" i="4"/>
  <c r="N208" i="4"/>
  <c r="K205" i="4"/>
  <c r="I227" i="4"/>
  <c r="R30" i="4"/>
  <c r="AA30" i="4"/>
  <c r="AJ30" i="4"/>
  <c r="AS30" i="4"/>
  <c r="BB30" i="4"/>
  <c r="G44" i="4"/>
  <c r="R54" i="4"/>
  <c r="AA54" i="4"/>
  <c r="AJ54" i="4"/>
  <c r="AS54" i="4"/>
  <c r="BB54" i="4"/>
  <c r="G68" i="4"/>
  <c r="R78" i="4"/>
  <c r="AA78" i="4"/>
  <c r="AJ78" i="4"/>
  <c r="AS78" i="4"/>
  <c r="BB78" i="4"/>
  <c r="BB90" i="4"/>
  <c r="AS90" i="4"/>
  <c r="AJ90" i="4"/>
  <c r="AA90" i="4"/>
  <c r="R90" i="4"/>
  <c r="R96" i="4"/>
  <c r="AJ96" i="4"/>
  <c r="BB96" i="4"/>
  <c r="G98" i="4"/>
  <c r="J104" i="4"/>
  <c r="O108" i="4" s="1"/>
  <c r="G123" i="4"/>
  <c r="J116" i="4"/>
  <c r="O120" i="4" s="1"/>
  <c r="G117" i="4"/>
  <c r="AA120" i="4"/>
  <c r="AS120" i="4"/>
  <c r="J122" i="4"/>
  <c r="G129" i="4"/>
  <c r="BB138" i="4"/>
  <c r="AS138" i="4"/>
  <c r="AJ138" i="4"/>
  <c r="AA138" i="4"/>
  <c r="R138" i="4"/>
  <c r="G135" i="4"/>
  <c r="R144" i="4"/>
  <c r="AJ144" i="4"/>
  <c r="BB144" i="4"/>
  <c r="G146" i="4"/>
  <c r="J152" i="4"/>
  <c r="O156" i="4" s="1"/>
  <c r="G171" i="4"/>
  <c r="J164" i="4"/>
  <c r="O168" i="4" s="1"/>
  <c r="G165" i="4"/>
  <c r="AA168" i="4"/>
  <c r="AS168" i="4"/>
  <c r="J170" i="4"/>
  <c r="M178" i="4"/>
  <c r="K175" i="4"/>
  <c r="J176" i="4"/>
  <c r="BB186" i="4"/>
  <c r="AS186" i="4"/>
  <c r="AJ186" i="4"/>
  <c r="AA186" i="4"/>
  <c r="R186" i="4"/>
  <c r="L196" i="4"/>
  <c r="K193" i="4"/>
  <c r="J194" i="4"/>
  <c r="M226" i="4"/>
  <c r="K223" i="4"/>
  <c r="J224" i="4"/>
  <c r="B228" i="4" s="1"/>
  <c r="L244" i="4"/>
  <c r="K241" i="4"/>
  <c r="J242" i="4"/>
  <c r="I251" i="4"/>
  <c r="G183" i="4"/>
  <c r="G207" i="4"/>
  <c r="G212" i="4"/>
  <c r="R222" i="4"/>
  <c r="AA222" i="4"/>
  <c r="AJ222" i="4"/>
  <c r="AS222" i="4"/>
  <c r="BB222" i="4"/>
  <c r="K229" i="4"/>
  <c r="G231" i="4"/>
  <c r="AS246" i="4"/>
  <c r="BB246" i="4"/>
  <c r="K253" i="4"/>
  <c r="G255" i="4"/>
  <c r="G177" i="4"/>
  <c r="G182" i="4"/>
  <c r="G201" i="4"/>
  <c r="G206" i="4"/>
  <c r="G225" i="4"/>
  <c r="G230" i="4"/>
  <c r="G249" i="4"/>
  <c r="G254" i="4"/>
  <c r="G104" i="4"/>
  <c r="G128" i="4"/>
  <c r="G152" i="4"/>
  <c r="G176" i="4"/>
  <c r="G200" i="4"/>
  <c r="R210" i="4"/>
  <c r="AA210" i="4"/>
  <c r="AJ210" i="4"/>
  <c r="AS210" i="4"/>
  <c r="BB210" i="4"/>
  <c r="G224" i="4"/>
  <c r="R234" i="4"/>
  <c r="AA234" i="4"/>
  <c r="AJ234" i="4"/>
  <c r="AS234" i="4"/>
  <c r="BB234" i="4"/>
  <c r="R258" i="4"/>
  <c r="AA258" i="4"/>
  <c r="AJ258" i="4"/>
  <c r="AS258" i="4"/>
  <c r="BB258" i="4"/>
  <c r="G19" i="2"/>
  <c r="J116" i="5" l="1"/>
  <c r="AS144" i="5"/>
  <c r="AS72" i="5"/>
  <c r="K196" i="4"/>
  <c r="K115" i="5"/>
  <c r="R144" i="5"/>
  <c r="AJ150" i="5"/>
  <c r="M184" i="5"/>
  <c r="AO187" i="2"/>
  <c r="AS163" i="2"/>
  <c r="AP109" i="2"/>
  <c r="AM103" i="2"/>
  <c r="AM103" i="4" s="1"/>
  <c r="AD46" i="2"/>
  <c r="W34" i="4"/>
  <c r="AG88" i="4"/>
  <c r="AD31" i="5"/>
  <c r="AO103" i="2"/>
  <c r="AG88" i="2"/>
  <c r="AO55" i="2"/>
  <c r="AJ223" i="5"/>
  <c r="AF106" i="4"/>
  <c r="AD46" i="4"/>
  <c r="Q148" i="5"/>
  <c r="N109" i="8"/>
  <c r="N112" i="8" s="1"/>
  <c r="M91" i="7"/>
  <c r="M94" i="7" s="1"/>
  <c r="O54" i="4"/>
  <c r="AA144" i="5"/>
  <c r="AS150" i="5"/>
  <c r="R126" i="5"/>
  <c r="AA72" i="5"/>
  <c r="AS126" i="6"/>
  <c r="R192" i="6"/>
  <c r="AS120" i="6"/>
  <c r="AJ162" i="6"/>
  <c r="S236" i="4"/>
  <c r="X240" i="4" s="1"/>
  <c r="AN217" i="2"/>
  <c r="AN217" i="4" s="1"/>
  <c r="S140" i="4"/>
  <c r="X144" i="4" s="1"/>
  <c r="AP241" i="2"/>
  <c r="AP244" i="2" s="1"/>
  <c r="Y226" i="4"/>
  <c r="AG112" i="2"/>
  <c r="AQ43" i="2"/>
  <c r="B121" i="8"/>
  <c r="J44" i="5"/>
  <c r="P196" i="7"/>
  <c r="O250" i="6"/>
  <c r="O247" i="7"/>
  <c r="G74" i="5"/>
  <c r="AJ166" i="2"/>
  <c r="R172" i="5"/>
  <c r="R169" i="6"/>
  <c r="Q142" i="5"/>
  <c r="Q139" i="6"/>
  <c r="BB144" i="5"/>
  <c r="AJ226" i="2"/>
  <c r="AE136" i="2"/>
  <c r="AF106" i="2"/>
  <c r="AR25" i="2"/>
  <c r="T241" i="4"/>
  <c r="AD106" i="2"/>
  <c r="L97" i="8"/>
  <c r="L97" i="9" s="1"/>
  <c r="O228" i="4"/>
  <c r="G146" i="5"/>
  <c r="G153" i="5"/>
  <c r="G147" i="5"/>
  <c r="AJ120" i="5"/>
  <c r="BB126" i="5"/>
  <c r="AA126" i="7"/>
  <c r="V184" i="4"/>
  <c r="AF58" i="2"/>
  <c r="V37" i="5"/>
  <c r="V40" i="5" s="1"/>
  <c r="S194" i="4"/>
  <c r="X198" i="4" s="1"/>
  <c r="AG109" i="5"/>
  <c r="S242" i="4"/>
  <c r="X246" i="4" s="1"/>
  <c r="Y250" i="4"/>
  <c r="AI220" i="2"/>
  <c r="AN133" i="2"/>
  <c r="AN133" i="4" s="1"/>
  <c r="AI100" i="2"/>
  <c r="AD34" i="2"/>
  <c r="AI28" i="2"/>
  <c r="AE133" i="5"/>
  <c r="AE136" i="5" s="1"/>
  <c r="H192" i="6"/>
  <c r="AS156" i="6"/>
  <c r="R120" i="7"/>
  <c r="J80" i="5"/>
  <c r="Q115" i="6"/>
  <c r="Q118" i="6" s="1"/>
  <c r="M43" i="7"/>
  <c r="M46" i="7" s="1"/>
  <c r="P148" i="6"/>
  <c r="R34" i="6"/>
  <c r="P85" i="7"/>
  <c r="P88" i="7" s="1"/>
  <c r="R229" i="7"/>
  <c r="R229" i="8" s="1"/>
  <c r="N100" i="6"/>
  <c r="T223" i="4"/>
  <c r="K175" i="5"/>
  <c r="G69" i="5"/>
  <c r="O88" i="5"/>
  <c r="K154" i="4"/>
  <c r="P154" i="5"/>
  <c r="K34" i="4"/>
  <c r="R150" i="5"/>
  <c r="J98" i="5"/>
  <c r="O102" i="5" s="1"/>
  <c r="AS120" i="5"/>
  <c r="G159" i="6"/>
  <c r="R120" i="6"/>
  <c r="R217" i="6"/>
  <c r="R126" i="7"/>
  <c r="AE160" i="2"/>
  <c r="AG193" i="5"/>
  <c r="U247" i="5"/>
  <c r="U247" i="6" s="1"/>
  <c r="AE220" i="2"/>
  <c r="P196" i="5"/>
  <c r="Q247" i="7"/>
  <c r="K160" i="4"/>
  <c r="K82" i="4"/>
  <c r="N139" i="6"/>
  <c r="J194" i="5"/>
  <c r="J122" i="5"/>
  <c r="B126" i="5" s="1"/>
  <c r="K97" i="5"/>
  <c r="O73" i="6"/>
  <c r="Q160" i="5"/>
  <c r="Q157" i="6"/>
  <c r="Q28" i="5"/>
  <c r="Q25" i="6"/>
  <c r="R178" i="5"/>
  <c r="R175" i="6"/>
  <c r="AG196" i="2"/>
  <c r="AJ163" i="5"/>
  <c r="AJ166" i="5" s="1"/>
  <c r="AP85" i="2"/>
  <c r="Z241" i="5"/>
  <c r="Z241" i="6" s="1"/>
  <c r="AF190" i="2"/>
  <c r="AA150" i="5"/>
  <c r="N100" i="5"/>
  <c r="BB120" i="5"/>
  <c r="AA120" i="6"/>
  <c r="R162" i="6"/>
  <c r="P196" i="6"/>
  <c r="L100" i="6"/>
  <c r="AH46" i="2"/>
  <c r="AH250" i="2"/>
  <c r="AS223" i="2"/>
  <c r="AP193" i="2"/>
  <c r="AI124" i="2"/>
  <c r="AA156" i="6"/>
  <c r="R156" i="6"/>
  <c r="Q163" i="6"/>
  <c r="J188" i="5"/>
  <c r="J176" i="5"/>
  <c r="O180" i="5" s="1"/>
  <c r="J224" i="5"/>
  <c r="B228" i="5" s="1"/>
  <c r="O172" i="5"/>
  <c r="K217" i="5"/>
  <c r="P217" i="6"/>
  <c r="P220" i="6" s="1"/>
  <c r="K70" i="4"/>
  <c r="N250" i="5"/>
  <c r="N148" i="5"/>
  <c r="K109" i="5"/>
  <c r="M154" i="6"/>
  <c r="L256" i="9"/>
  <c r="AA66" i="5"/>
  <c r="Q67" i="6"/>
  <c r="Q67" i="7" s="1"/>
  <c r="R235" i="6"/>
  <c r="R238" i="6" s="1"/>
  <c r="L190" i="6"/>
  <c r="N247" i="7"/>
  <c r="N166" i="6"/>
  <c r="AS114" i="9"/>
  <c r="AJ84" i="6"/>
  <c r="B72" i="4"/>
  <c r="N97" i="9"/>
  <c r="N97" i="10" s="1"/>
  <c r="K148" i="4"/>
  <c r="K40" i="4"/>
  <c r="B240" i="4"/>
  <c r="O60" i="4"/>
  <c r="G68" i="5"/>
  <c r="AA216" i="6"/>
  <c r="R138" i="6"/>
  <c r="L256" i="7"/>
  <c r="AS114" i="7"/>
  <c r="G104" i="5"/>
  <c r="M151" i="8"/>
  <c r="M178" i="7"/>
  <c r="K139" i="5"/>
  <c r="K145" i="5"/>
  <c r="J170" i="5"/>
  <c r="O174" i="5" s="1"/>
  <c r="AS216" i="6"/>
  <c r="AJ114" i="7"/>
  <c r="N100" i="7"/>
  <c r="L112" i="7"/>
  <c r="K190" i="4"/>
  <c r="P133" i="6"/>
  <c r="M175" i="9"/>
  <c r="M175" i="10" s="1"/>
  <c r="M178" i="10" s="1"/>
  <c r="J182" i="5"/>
  <c r="B186" i="5" s="1"/>
  <c r="Q97" i="7"/>
  <c r="O169" i="6"/>
  <c r="K91" i="5"/>
  <c r="K223" i="5"/>
  <c r="K226" i="4"/>
  <c r="R72" i="5"/>
  <c r="AA114" i="7"/>
  <c r="K136" i="4"/>
  <c r="M43" i="8"/>
  <c r="M46" i="8" s="1"/>
  <c r="L253" i="11"/>
  <c r="L256" i="11" s="1"/>
  <c r="P112" i="6"/>
  <c r="J26" i="5"/>
  <c r="B30" i="5" s="1"/>
  <c r="AS150" i="6"/>
  <c r="AJ150" i="6"/>
  <c r="G147" i="6"/>
  <c r="M163" i="7"/>
  <c r="M166" i="7" s="1"/>
  <c r="AA150" i="6"/>
  <c r="AA144" i="6"/>
  <c r="H252" i="7"/>
  <c r="BB144" i="7"/>
  <c r="G153" i="6"/>
  <c r="M112" i="6"/>
  <c r="R144" i="6"/>
  <c r="O66" i="5"/>
  <c r="B180" i="5"/>
  <c r="R150" i="6"/>
  <c r="AJ144" i="6"/>
  <c r="G147" i="7"/>
  <c r="P163" i="7"/>
  <c r="L199" i="8"/>
  <c r="BB150" i="6"/>
  <c r="AS138" i="6"/>
  <c r="AS144" i="6"/>
  <c r="G117" i="7"/>
  <c r="R187" i="7"/>
  <c r="R187" i="8" s="1"/>
  <c r="R55" i="8"/>
  <c r="R55" i="9" s="1"/>
  <c r="R232" i="7"/>
  <c r="R25" i="7"/>
  <c r="Q202" i="6"/>
  <c r="BB138" i="6"/>
  <c r="H96" i="6"/>
  <c r="BB144" i="6"/>
  <c r="BB114" i="7"/>
  <c r="AA108" i="7"/>
  <c r="M157" i="7"/>
  <c r="M160" i="7" s="1"/>
  <c r="AA150" i="7"/>
  <c r="BB162" i="7"/>
  <c r="G165" i="7"/>
  <c r="AS162" i="7"/>
  <c r="R144" i="7"/>
  <c r="L196" i="7"/>
  <c r="AJ162" i="7"/>
  <c r="AA144" i="7"/>
  <c r="AS144" i="7"/>
  <c r="AA162" i="7"/>
  <c r="AJ144" i="7"/>
  <c r="M238" i="8"/>
  <c r="P193" i="9"/>
  <c r="P196" i="9" s="1"/>
  <c r="G147" i="8"/>
  <c r="M67" i="9"/>
  <c r="M70" i="8"/>
  <c r="AJ162" i="8"/>
  <c r="Q208" i="6"/>
  <c r="Q205" i="7"/>
  <c r="Q208" i="7" s="1"/>
  <c r="AD127" i="4"/>
  <c r="AM127" i="2"/>
  <c r="AM127" i="4" s="1"/>
  <c r="K64" i="4"/>
  <c r="H114" i="6"/>
  <c r="M115" i="8"/>
  <c r="M118" i="7"/>
  <c r="P214" i="5"/>
  <c r="P211" i="6"/>
  <c r="P214" i="6" s="1"/>
  <c r="O184" i="6"/>
  <c r="O181" i="7"/>
  <c r="AJ186" i="6"/>
  <c r="H258" i="5"/>
  <c r="AH250" i="4"/>
  <c r="AH247" i="5"/>
  <c r="AH250" i="5" s="1"/>
  <c r="J206" i="5"/>
  <c r="O210" i="5" s="1"/>
  <c r="O31" i="6"/>
  <c r="O34" i="6" s="1"/>
  <c r="AI241" i="4"/>
  <c r="AI244" i="2"/>
  <c r="AR241" i="2"/>
  <c r="P226" i="6"/>
  <c r="P223" i="7"/>
  <c r="G236" i="4"/>
  <c r="J56" i="5"/>
  <c r="K181" i="5"/>
  <c r="AA168" i="5"/>
  <c r="AS174" i="5"/>
  <c r="AS186" i="6"/>
  <c r="AI208" i="4"/>
  <c r="H84" i="6"/>
  <c r="L205" i="6"/>
  <c r="L208" i="6" s="1"/>
  <c r="G189" i="6"/>
  <c r="H78" i="5"/>
  <c r="G198" i="7"/>
  <c r="G198" i="8" s="1"/>
  <c r="AA102" i="7"/>
  <c r="BB108" i="7"/>
  <c r="AS108" i="7"/>
  <c r="AE61" i="4"/>
  <c r="AN61" i="2"/>
  <c r="AN64" i="2" s="1"/>
  <c r="AA250" i="4"/>
  <c r="AA247" i="5"/>
  <c r="AA250" i="5" s="1"/>
  <c r="F246" i="7"/>
  <c r="F246" i="8" s="1"/>
  <c r="F246" i="9" s="1"/>
  <c r="H246" i="9" s="1"/>
  <c r="H246" i="6"/>
  <c r="O91" i="6"/>
  <c r="M70" i="7"/>
  <c r="AG61" i="4"/>
  <c r="AG64" i="2"/>
  <c r="AP61" i="2"/>
  <c r="AD91" i="4"/>
  <c r="AM91" i="2"/>
  <c r="AD94" i="2"/>
  <c r="AE160" i="4"/>
  <c r="AE157" i="5"/>
  <c r="AE160" i="5" s="1"/>
  <c r="Y46" i="4"/>
  <c r="Y43" i="5"/>
  <c r="Y46" i="5" s="1"/>
  <c r="L181" i="7"/>
  <c r="Q55" i="6"/>
  <c r="Q58" i="6" s="1"/>
  <c r="R136" i="6"/>
  <c r="R133" i="7"/>
  <c r="J92" i="5"/>
  <c r="B96" i="5" s="1"/>
  <c r="N40" i="5"/>
  <c r="N37" i="6"/>
  <c r="M208" i="5"/>
  <c r="M205" i="6"/>
  <c r="Q112" i="5"/>
  <c r="K112" i="5" s="1"/>
  <c r="Q109" i="6"/>
  <c r="J110" i="6" s="1"/>
  <c r="O114" i="6" s="1"/>
  <c r="N64" i="5"/>
  <c r="N61" i="6"/>
  <c r="Q214" i="5"/>
  <c r="Q211" i="6"/>
  <c r="AA174" i="5"/>
  <c r="T79" i="4"/>
  <c r="Q238" i="5"/>
  <c r="Q235" i="6"/>
  <c r="F174" i="7"/>
  <c r="H174" i="6"/>
  <c r="O82" i="6"/>
  <c r="O79" i="7"/>
  <c r="O79" i="8" s="1"/>
  <c r="AA234" i="5"/>
  <c r="J236" i="5"/>
  <c r="O240" i="5" s="1"/>
  <c r="O166" i="5"/>
  <c r="O163" i="6"/>
  <c r="Q79" i="6"/>
  <c r="Q82" i="5"/>
  <c r="M124" i="5"/>
  <c r="M121" i="6"/>
  <c r="K244" i="4"/>
  <c r="G188" i="4"/>
  <c r="K250" i="4"/>
  <c r="L184" i="5"/>
  <c r="K37" i="5"/>
  <c r="AJ168" i="5"/>
  <c r="BB174" i="5"/>
  <c r="N76" i="5"/>
  <c r="BB186" i="6"/>
  <c r="AQ247" i="2"/>
  <c r="H174" i="5"/>
  <c r="M229" i="6"/>
  <c r="M232" i="6" s="1"/>
  <c r="BB222" i="6"/>
  <c r="BB216" i="6"/>
  <c r="N121" i="8"/>
  <c r="N124" i="8" s="1"/>
  <c r="O55" i="8"/>
  <c r="O58" i="8" s="1"/>
  <c r="AD139" i="4"/>
  <c r="AM139" i="2"/>
  <c r="AM142" i="2" s="1"/>
  <c r="AD106" i="4"/>
  <c r="AD103" i="5"/>
  <c r="AD106" i="5" s="1"/>
  <c r="T205" i="4"/>
  <c r="S206" i="4"/>
  <c r="X210" i="4" s="1"/>
  <c r="V208" i="4"/>
  <c r="T208" i="4" s="1"/>
  <c r="AF67" i="4"/>
  <c r="AF70" i="2"/>
  <c r="Q37" i="7"/>
  <c r="Q37" i="8" s="1"/>
  <c r="Q40" i="8" s="1"/>
  <c r="M226" i="8"/>
  <c r="R223" i="6"/>
  <c r="Q58" i="5"/>
  <c r="K58" i="5" s="1"/>
  <c r="L121" i="7"/>
  <c r="L124" i="6"/>
  <c r="G132" i="6"/>
  <c r="H132" i="5"/>
  <c r="R250" i="5"/>
  <c r="R247" i="6"/>
  <c r="R250" i="6" s="1"/>
  <c r="AH31" i="4"/>
  <c r="AQ31" i="2"/>
  <c r="AQ34" i="2" s="1"/>
  <c r="AH34" i="2"/>
  <c r="AA192" i="6"/>
  <c r="G170" i="5"/>
  <c r="N31" i="6"/>
  <c r="N31" i="7" s="1"/>
  <c r="N34" i="5"/>
  <c r="N241" i="6"/>
  <c r="N244" i="6" s="1"/>
  <c r="Q124" i="5"/>
  <c r="Q121" i="6"/>
  <c r="AG181" i="4"/>
  <c r="AG184" i="2"/>
  <c r="AP181" i="2"/>
  <c r="T31" i="4"/>
  <c r="S32" i="4"/>
  <c r="X36" i="4" s="1"/>
  <c r="Y34" i="4"/>
  <c r="T34" i="4" s="1"/>
  <c r="K61" i="5"/>
  <c r="G168" i="7"/>
  <c r="H168" i="7" s="1"/>
  <c r="H168" i="6"/>
  <c r="L232" i="6"/>
  <c r="L229" i="7"/>
  <c r="M214" i="5"/>
  <c r="M211" i="6"/>
  <c r="M214" i="6" s="1"/>
  <c r="K127" i="5"/>
  <c r="R130" i="5"/>
  <c r="N160" i="5"/>
  <c r="N157" i="6"/>
  <c r="R168" i="5"/>
  <c r="AJ247" i="4"/>
  <c r="AS247" i="2"/>
  <c r="AS247" i="4" s="1"/>
  <c r="AJ250" i="2"/>
  <c r="R127" i="6"/>
  <c r="O196" i="5"/>
  <c r="O193" i="6"/>
  <c r="R70" i="5"/>
  <c r="R67" i="6"/>
  <c r="B108" i="4"/>
  <c r="R228" i="5"/>
  <c r="J128" i="5"/>
  <c r="O132" i="5" s="1"/>
  <c r="K193" i="5"/>
  <c r="AR205" i="2"/>
  <c r="P199" i="7"/>
  <c r="AJ55" i="4"/>
  <c r="AS55" i="2"/>
  <c r="AS55" i="4" s="1"/>
  <c r="V256" i="4"/>
  <c r="T256" i="4" s="1"/>
  <c r="V253" i="5"/>
  <c r="S146" i="4"/>
  <c r="X150" i="4" s="1"/>
  <c r="Z148" i="4"/>
  <c r="T148" i="4" s="1"/>
  <c r="T145" i="4"/>
  <c r="Z145" i="5"/>
  <c r="V97" i="5"/>
  <c r="V100" i="5" s="1"/>
  <c r="S98" i="4"/>
  <c r="X102" i="4" s="1"/>
  <c r="U166" i="4"/>
  <c r="U163" i="5"/>
  <c r="V154" i="4"/>
  <c r="V151" i="5"/>
  <c r="V244" i="4"/>
  <c r="V241" i="5"/>
  <c r="AJ175" i="4"/>
  <c r="AS175" i="2"/>
  <c r="AS175" i="4" s="1"/>
  <c r="AA238" i="4"/>
  <c r="T238" i="4" s="1"/>
  <c r="AA235" i="5"/>
  <c r="AH199" i="4"/>
  <c r="AH202" i="2"/>
  <c r="AG244" i="4"/>
  <c r="AG241" i="5"/>
  <c r="U106" i="4"/>
  <c r="T106" i="4" s="1"/>
  <c r="T103" i="4"/>
  <c r="S104" i="4"/>
  <c r="X108" i="4" s="1"/>
  <c r="W67" i="5"/>
  <c r="W70" i="5" s="1"/>
  <c r="S68" i="4"/>
  <c r="X72" i="4" s="1"/>
  <c r="W70" i="4"/>
  <c r="R184" i="6"/>
  <c r="R181" i="7"/>
  <c r="O109" i="7"/>
  <c r="O112" i="7" s="1"/>
  <c r="O58" i="6"/>
  <c r="G151" i="6"/>
  <c r="G152" i="6" s="1"/>
  <c r="G152" i="5"/>
  <c r="S248" i="4"/>
  <c r="X252" i="4" s="1"/>
  <c r="S50" i="4"/>
  <c r="X54" i="4" s="1"/>
  <c r="X52" i="4"/>
  <c r="X49" i="5"/>
  <c r="S224" i="4"/>
  <c r="X228" i="4" s="1"/>
  <c r="W226" i="4"/>
  <c r="T226" i="4" s="1"/>
  <c r="W223" i="5"/>
  <c r="S224" i="5" s="1"/>
  <c r="X228" i="5" s="1"/>
  <c r="M34" i="7"/>
  <c r="M31" i="8"/>
  <c r="M31" i="9" s="1"/>
  <c r="V76" i="4"/>
  <c r="V73" i="5"/>
  <c r="B187" i="7"/>
  <c r="AA186" i="6"/>
  <c r="R186" i="6"/>
  <c r="BB192" i="6"/>
  <c r="AS192" i="6"/>
  <c r="P148" i="7"/>
  <c r="P145" i="8"/>
  <c r="P148" i="8" s="1"/>
  <c r="R214" i="6"/>
  <c r="R211" i="7"/>
  <c r="M223" i="10"/>
  <c r="M226" i="10" s="1"/>
  <c r="M226" i="9"/>
  <c r="F114" i="8"/>
  <c r="H114" i="7"/>
  <c r="B169" i="6"/>
  <c r="G176" i="6" s="1"/>
  <c r="G171" i="5"/>
  <c r="G176" i="5"/>
  <c r="O114" i="5"/>
  <c r="R174" i="5"/>
  <c r="L169" i="7"/>
  <c r="L172" i="7" s="1"/>
  <c r="L172" i="6"/>
  <c r="N76" i="6"/>
  <c r="N73" i="7"/>
  <c r="N76" i="7" s="1"/>
  <c r="K121" i="5"/>
  <c r="AJ192" i="6"/>
  <c r="G42" i="6"/>
  <c r="G42" i="7" s="1"/>
  <c r="G42" i="8" s="1"/>
  <c r="G42" i="9" s="1"/>
  <c r="H42" i="5"/>
  <c r="O106" i="6"/>
  <c r="O103" i="7"/>
  <c r="J200" i="5"/>
  <c r="R202" i="5"/>
  <c r="K202" i="5" s="1"/>
  <c r="G84" i="8"/>
  <c r="H84" i="7"/>
  <c r="X184" i="4"/>
  <c r="X181" i="5"/>
  <c r="T181" i="5" s="1"/>
  <c r="T181" i="4"/>
  <c r="K199" i="5"/>
  <c r="AJ174" i="5"/>
  <c r="T73" i="4"/>
  <c r="AF175" i="4"/>
  <c r="AO175" i="2"/>
  <c r="AF178" i="2"/>
  <c r="O124" i="5"/>
  <c r="O121" i="6"/>
  <c r="M220" i="5"/>
  <c r="M217" i="6"/>
  <c r="K217" i="6" s="1"/>
  <c r="O148" i="5"/>
  <c r="O145" i="6"/>
  <c r="O145" i="7" s="1"/>
  <c r="N94" i="5"/>
  <c r="N91" i="6"/>
  <c r="R256" i="5"/>
  <c r="R253" i="6"/>
  <c r="K94" i="4"/>
  <c r="K67" i="5"/>
  <c r="J242" i="5"/>
  <c r="B246" i="5" s="1"/>
  <c r="AJ228" i="5"/>
  <c r="J146" i="5"/>
  <c r="L232" i="5"/>
  <c r="J38" i="5"/>
  <c r="O42" i="5" s="1"/>
  <c r="BB168" i="5"/>
  <c r="AD223" i="5"/>
  <c r="AD226" i="5" s="1"/>
  <c r="BB84" i="6"/>
  <c r="G93" i="6"/>
  <c r="AA84" i="6"/>
  <c r="P115" i="7"/>
  <c r="Q226" i="6"/>
  <c r="AG37" i="4"/>
  <c r="AG40" i="2"/>
  <c r="AP37" i="2"/>
  <c r="X160" i="4"/>
  <c r="X157" i="5"/>
  <c r="X157" i="6" s="1"/>
  <c r="Y202" i="4"/>
  <c r="T202" i="4" s="1"/>
  <c r="Y199" i="5"/>
  <c r="AH163" i="4"/>
  <c r="AH166" i="2"/>
  <c r="AI253" i="4"/>
  <c r="AR253" i="2"/>
  <c r="AI256" i="2"/>
  <c r="AF139" i="4"/>
  <c r="AO139" i="2"/>
  <c r="N226" i="5"/>
  <c r="K226" i="5" s="1"/>
  <c r="N223" i="6"/>
  <c r="N46" i="5"/>
  <c r="N43" i="6"/>
  <c r="Q166" i="6"/>
  <c r="Q163" i="7"/>
  <c r="N136" i="5"/>
  <c r="K136" i="5" s="1"/>
  <c r="N133" i="6"/>
  <c r="R82" i="5"/>
  <c r="R79" i="6"/>
  <c r="N238" i="7"/>
  <c r="N235" i="8"/>
  <c r="M190" i="5"/>
  <c r="M187" i="6"/>
  <c r="K187" i="6" s="1"/>
  <c r="O40" i="5"/>
  <c r="O37" i="6"/>
  <c r="K37" i="6" s="1"/>
  <c r="Q196" i="5"/>
  <c r="Q193" i="6"/>
  <c r="J194" i="6" s="1"/>
  <c r="Q154" i="5"/>
  <c r="Q151" i="6"/>
  <c r="N256" i="5"/>
  <c r="N253" i="6"/>
  <c r="K238" i="4"/>
  <c r="K58" i="4"/>
  <c r="K112" i="4"/>
  <c r="K76" i="4"/>
  <c r="M103" i="6"/>
  <c r="J104" i="6" s="1"/>
  <c r="M106" i="5"/>
  <c r="K106" i="5" s="1"/>
  <c r="Q172" i="5"/>
  <c r="K172" i="5" s="1"/>
  <c r="Q169" i="6"/>
  <c r="L76" i="7"/>
  <c r="L73" i="8"/>
  <c r="N154" i="5"/>
  <c r="N151" i="6"/>
  <c r="M82" i="5"/>
  <c r="M79" i="6"/>
  <c r="R148" i="5"/>
  <c r="R145" i="6"/>
  <c r="M64" i="5"/>
  <c r="M61" i="6"/>
  <c r="P190" i="5"/>
  <c r="P187" i="6"/>
  <c r="Q232" i="5"/>
  <c r="Q229" i="6"/>
  <c r="Q88" i="6"/>
  <c r="Q85" i="7"/>
  <c r="P70" i="5"/>
  <c r="P67" i="6"/>
  <c r="L178" i="5"/>
  <c r="K178" i="5" s="1"/>
  <c r="L175" i="6"/>
  <c r="R142" i="5"/>
  <c r="K142" i="5" s="1"/>
  <c r="R139" i="6"/>
  <c r="K139" i="6" s="1"/>
  <c r="K229" i="5"/>
  <c r="K118" i="4"/>
  <c r="R46" i="5"/>
  <c r="R43" i="6"/>
  <c r="P142" i="6"/>
  <c r="P139" i="7"/>
  <c r="R244" i="5"/>
  <c r="R241" i="6"/>
  <c r="P76" i="5"/>
  <c r="P73" i="6"/>
  <c r="N130" i="5"/>
  <c r="N127" i="6"/>
  <c r="N70" i="6"/>
  <c r="N67" i="7"/>
  <c r="M244" i="5"/>
  <c r="K244" i="5" s="1"/>
  <c r="M241" i="6"/>
  <c r="J242" i="6" s="1"/>
  <c r="L109" i="11"/>
  <c r="L112" i="11" s="1"/>
  <c r="G165" i="8"/>
  <c r="L112" i="8"/>
  <c r="G51" i="8"/>
  <c r="AJ114" i="9"/>
  <c r="G200" i="7"/>
  <c r="M91" i="8"/>
  <c r="M157" i="8"/>
  <c r="M160" i="8" s="1"/>
  <c r="G111" i="7"/>
  <c r="N49" i="8"/>
  <c r="N49" i="9" s="1"/>
  <c r="BB48" i="8"/>
  <c r="H204" i="10"/>
  <c r="AA114" i="8"/>
  <c r="G117" i="9"/>
  <c r="L214" i="8"/>
  <c r="L211" i="9"/>
  <c r="AS102" i="7"/>
  <c r="G117" i="8"/>
  <c r="R114" i="9"/>
  <c r="B115" i="10"/>
  <c r="R114" i="10" s="1"/>
  <c r="L244" i="9"/>
  <c r="AJ114" i="8"/>
  <c r="AS114" i="8"/>
  <c r="BB114" i="9"/>
  <c r="AA114" i="9"/>
  <c r="L244" i="8"/>
  <c r="BB114" i="8"/>
  <c r="L133" i="8"/>
  <c r="L136" i="8" s="1"/>
  <c r="L136" i="7"/>
  <c r="M178" i="9"/>
  <c r="N148" i="6"/>
  <c r="N145" i="7"/>
  <c r="N145" i="8" s="1"/>
  <c r="N148" i="8" s="1"/>
  <c r="Q127" i="7"/>
  <c r="Q130" i="6"/>
  <c r="P178" i="6"/>
  <c r="P175" i="7"/>
  <c r="P178" i="7" s="1"/>
  <c r="O244" i="7"/>
  <c r="O208" i="7"/>
  <c r="O205" i="8"/>
  <c r="P61" i="8"/>
  <c r="P64" i="8" s="1"/>
  <c r="P64" i="7"/>
  <c r="O108" i="5"/>
  <c r="B108" i="5"/>
  <c r="P85" i="8"/>
  <c r="P85" i="9" s="1"/>
  <c r="N205" i="8"/>
  <c r="N205" i="9" s="1"/>
  <c r="K97" i="6"/>
  <c r="R34" i="7"/>
  <c r="R31" i="8"/>
  <c r="BB30" i="6"/>
  <c r="F78" i="7"/>
  <c r="H78" i="7" s="1"/>
  <c r="H78" i="6"/>
  <c r="BB156" i="7"/>
  <c r="AS156" i="7"/>
  <c r="AA156" i="7"/>
  <c r="N172" i="7"/>
  <c r="N169" i="8"/>
  <c r="AJ138" i="6"/>
  <c r="G200" i="6"/>
  <c r="G141" i="6"/>
  <c r="L238" i="7"/>
  <c r="L235" i="8"/>
  <c r="M130" i="7"/>
  <c r="M127" i="8"/>
  <c r="M142" i="8"/>
  <c r="BB132" i="6"/>
  <c r="O30" i="5"/>
  <c r="G135" i="6"/>
  <c r="O252" i="4"/>
  <c r="B252" i="4"/>
  <c r="R180" i="7"/>
  <c r="B175" i="8"/>
  <c r="AS180" i="8" s="1"/>
  <c r="AJ180" i="7"/>
  <c r="G30" i="6"/>
  <c r="H30" i="6" s="1"/>
  <c r="H30" i="5"/>
  <c r="B199" i="8"/>
  <c r="G200" i="8" s="1"/>
  <c r="R204" i="7"/>
  <c r="AJ198" i="7"/>
  <c r="G201" i="7"/>
  <c r="AS198" i="7"/>
  <c r="BB198" i="7"/>
  <c r="AJ204" i="7"/>
  <c r="R198" i="7"/>
  <c r="K220" i="4"/>
  <c r="G188" i="5"/>
  <c r="AA198" i="7"/>
  <c r="L43" i="9"/>
  <c r="L46" i="9" s="1"/>
  <c r="R240" i="5"/>
  <c r="G243" i="5"/>
  <c r="R246" i="5"/>
  <c r="J164" i="5"/>
  <c r="O168" i="5" s="1"/>
  <c r="K163" i="5"/>
  <c r="M199" i="7"/>
  <c r="K199" i="6"/>
  <c r="J200" i="6"/>
  <c r="B204" i="6" s="1"/>
  <c r="M115" i="9"/>
  <c r="M118" i="8"/>
  <c r="P100" i="6"/>
  <c r="P97" i="7"/>
  <c r="Q190" i="6"/>
  <c r="Q187" i="7"/>
  <c r="Q190" i="7" s="1"/>
  <c r="N142" i="6"/>
  <c r="N139" i="7"/>
  <c r="K88" i="4"/>
  <c r="K205" i="5"/>
  <c r="K196" i="5"/>
  <c r="AS204" i="7"/>
  <c r="AS180" i="7"/>
  <c r="K256" i="4"/>
  <c r="F42" i="7"/>
  <c r="K85" i="5"/>
  <c r="J86" i="5"/>
  <c r="O90" i="5" s="1"/>
  <c r="B217" i="7"/>
  <c r="AS216" i="7" s="1"/>
  <c r="R216" i="6"/>
  <c r="R222" i="6"/>
  <c r="AA222" i="6"/>
  <c r="G218" i="6"/>
  <c r="AJ222" i="6"/>
  <c r="G219" i="6"/>
  <c r="AJ216" i="6"/>
  <c r="G224" i="6"/>
  <c r="L157" i="8"/>
  <c r="L157" i="9" s="1"/>
  <c r="L160" i="7"/>
  <c r="J50" i="5"/>
  <c r="K49" i="5"/>
  <c r="Q220" i="6"/>
  <c r="Q217" i="7"/>
  <c r="M193" i="7"/>
  <c r="M196" i="6"/>
  <c r="B193" i="9"/>
  <c r="G235" i="6"/>
  <c r="G235" i="7" s="1"/>
  <c r="G235" i="8" s="1"/>
  <c r="G235" i="9" s="1"/>
  <c r="G235" i="10" s="1"/>
  <c r="G236" i="5"/>
  <c r="G157" i="7"/>
  <c r="G157" i="8" s="1"/>
  <c r="G157" i="9" s="1"/>
  <c r="G157" i="10" s="1"/>
  <c r="G157" i="11" s="1"/>
  <c r="G157" i="12" s="1"/>
  <c r="G157" i="13" s="1"/>
  <c r="G157" i="14" s="1"/>
  <c r="G158" i="6"/>
  <c r="J230" i="5"/>
  <c r="G188" i="6"/>
  <c r="BB204" i="7"/>
  <c r="BB180" i="7"/>
  <c r="BB126" i="8"/>
  <c r="R120" i="8"/>
  <c r="AS126" i="8"/>
  <c r="Q49" i="7"/>
  <c r="F120" i="8"/>
  <c r="F120" i="9" s="1"/>
  <c r="F120" i="10" s="1"/>
  <c r="F120" i="11" s="1"/>
  <c r="H120" i="7"/>
  <c r="B84" i="5"/>
  <c r="O84" i="5"/>
  <c r="O100" i="6"/>
  <c r="O97" i="7"/>
  <c r="J98" i="6"/>
  <c r="B102" i="6" s="1"/>
  <c r="B211" i="10"/>
  <c r="AA210" i="9"/>
  <c r="G213" i="9"/>
  <c r="BB210" i="9"/>
  <c r="R210" i="9"/>
  <c r="AJ210" i="9"/>
  <c r="AS210" i="9"/>
  <c r="G207" i="7"/>
  <c r="G183" i="7"/>
  <c r="F162" i="7"/>
  <c r="H162" i="6"/>
  <c r="B85" i="7"/>
  <c r="BB90" i="6"/>
  <c r="AA90" i="6"/>
  <c r="G87" i="6"/>
  <c r="AS84" i="6"/>
  <c r="AJ90" i="6"/>
  <c r="R90" i="6"/>
  <c r="R84" i="6"/>
  <c r="AJ150" i="7"/>
  <c r="AJ156" i="7"/>
  <c r="R150" i="7"/>
  <c r="B103" i="8"/>
  <c r="R108" i="7"/>
  <c r="BB102" i="7"/>
  <c r="G105" i="7"/>
  <c r="AJ108" i="7"/>
  <c r="AJ102" i="7"/>
  <c r="N166" i="7"/>
  <c r="N163" i="8"/>
  <c r="L106" i="6"/>
  <c r="L103" i="7"/>
  <c r="O46" i="6"/>
  <c r="O43" i="7"/>
  <c r="L82" i="6"/>
  <c r="AA138" i="6"/>
  <c r="N178" i="6"/>
  <c r="R40" i="6"/>
  <c r="R37" i="7"/>
  <c r="K142" i="4"/>
  <c r="O190" i="6"/>
  <c r="O187" i="7"/>
  <c r="O136" i="6"/>
  <c r="O133" i="7"/>
  <c r="R202" i="6"/>
  <c r="R199" i="7"/>
  <c r="R94" i="6"/>
  <c r="R91" i="7"/>
  <c r="K208" i="4"/>
  <c r="M118" i="6"/>
  <c r="R132" i="6"/>
  <c r="K31" i="5"/>
  <c r="O202" i="7"/>
  <c r="O199" i="8"/>
  <c r="K166" i="4"/>
  <c r="K214" i="4"/>
  <c r="L220" i="8"/>
  <c r="L217" i="9"/>
  <c r="L118" i="6"/>
  <c r="L115" i="7"/>
  <c r="M40" i="7"/>
  <c r="M37" i="8"/>
  <c r="R114" i="8"/>
  <c r="O156" i="5"/>
  <c r="B156" i="5"/>
  <c r="B78" i="5"/>
  <c r="O78" i="5"/>
  <c r="S212" i="4"/>
  <c r="X216" i="4" s="1"/>
  <c r="G80" i="5"/>
  <c r="G79" i="6"/>
  <c r="G80" i="6" s="1"/>
  <c r="V157" i="5"/>
  <c r="V160" i="5" s="1"/>
  <c r="S158" i="4"/>
  <c r="X162" i="4" s="1"/>
  <c r="T157" i="4"/>
  <c r="AF247" i="4"/>
  <c r="AO247" i="2"/>
  <c r="AF250" i="2"/>
  <c r="G164" i="4"/>
  <c r="G163" i="5"/>
  <c r="AG49" i="4"/>
  <c r="AP49" i="2"/>
  <c r="AP49" i="4" s="1"/>
  <c r="AF223" i="4"/>
  <c r="AF226" i="2"/>
  <c r="AO223" i="2"/>
  <c r="AO226" i="2" s="1"/>
  <c r="AJ79" i="4"/>
  <c r="AJ82" i="2"/>
  <c r="AS79" i="2"/>
  <c r="AS79" i="4" s="1"/>
  <c r="AE169" i="4"/>
  <c r="AE172" i="2"/>
  <c r="AN169" i="2"/>
  <c r="O186" i="4"/>
  <c r="K52" i="4"/>
  <c r="G116" i="5"/>
  <c r="J32" i="5"/>
  <c r="AJ54" i="8"/>
  <c r="G57" i="8"/>
  <c r="R54" i="8"/>
  <c r="T211" i="4"/>
  <c r="F126" i="7"/>
  <c r="F126" i="8" s="1"/>
  <c r="F126" i="9" s="1"/>
  <c r="F126" i="10" s="1"/>
  <c r="F126" i="11" s="1"/>
  <c r="F126" i="12" s="1"/>
  <c r="F126" i="13" s="1"/>
  <c r="F126" i="14" s="1"/>
  <c r="H126" i="6"/>
  <c r="AG133" i="4"/>
  <c r="AP133" i="2"/>
  <c r="AP133" i="4" s="1"/>
  <c r="O142" i="6"/>
  <c r="O139" i="7"/>
  <c r="B157" i="11"/>
  <c r="AF115" i="4"/>
  <c r="AF118" i="2"/>
  <c r="AO115" i="2"/>
  <c r="AO115" i="4" s="1"/>
  <c r="AG217" i="4"/>
  <c r="AP217" i="2"/>
  <c r="AG220" i="2"/>
  <c r="O234" i="4"/>
  <c r="O36" i="4"/>
  <c r="AG52" i="2"/>
  <c r="AA211" i="5"/>
  <c r="AG136" i="2"/>
  <c r="AD151" i="4"/>
  <c r="AM151" i="2"/>
  <c r="AD154" i="2"/>
  <c r="M256" i="5"/>
  <c r="M253" i="6"/>
  <c r="K253" i="5"/>
  <c r="P184" i="5"/>
  <c r="P181" i="6"/>
  <c r="J182" i="6" s="1"/>
  <c r="N88" i="5"/>
  <c r="N85" i="6"/>
  <c r="L94" i="6"/>
  <c r="L91" i="7"/>
  <c r="S122" i="4"/>
  <c r="X126" i="4" s="1"/>
  <c r="V124" i="4"/>
  <c r="T121" i="4"/>
  <c r="AH211" i="4"/>
  <c r="AQ211" i="2"/>
  <c r="AH214" i="2"/>
  <c r="X229" i="5"/>
  <c r="X232" i="4"/>
  <c r="AA258" i="7"/>
  <c r="G32" i="6"/>
  <c r="G33" i="6"/>
  <c r="B25" i="7"/>
  <c r="AS30" i="7" s="1"/>
  <c r="AA30" i="6"/>
  <c r="AF79" i="4"/>
  <c r="AF82" i="2"/>
  <c r="AO79" i="2"/>
  <c r="AO82" i="2" s="1"/>
  <c r="Z124" i="4"/>
  <c r="Z121" i="5"/>
  <c r="T121" i="5" s="1"/>
  <c r="S188" i="4"/>
  <c r="X192" i="4" s="1"/>
  <c r="W187" i="5"/>
  <c r="W190" i="5" s="1"/>
  <c r="G80" i="4"/>
  <c r="K130" i="4"/>
  <c r="O138" i="5"/>
  <c r="O114" i="4"/>
  <c r="AJ30" i="6"/>
  <c r="X124" i="4"/>
  <c r="Z109" i="5"/>
  <c r="Z109" i="6" s="1"/>
  <c r="K151" i="5"/>
  <c r="Z160" i="4"/>
  <c r="Z157" i="5"/>
  <c r="AG73" i="4"/>
  <c r="AP73" i="2"/>
  <c r="AP73" i="4" s="1"/>
  <c r="AG76" i="2"/>
  <c r="AF235" i="4"/>
  <c r="AO235" i="2"/>
  <c r="AF238" i="2"/>
  <c r="AE145" i="4"/>
  <c r="AN145" i="2"/>
  <c r="AE148" i="2"/>
  <c r="AE241" i="4"/>
  <c r="AE244" i="2"/>
  <c r="AN241" i="2"/>
  <c r="AN241" i="4" s="1"/>
  <c r="P169" i="8"/>
  <c r="P172" i="7"/>
  <c r="P34" i="5"/>
  <c r="P31" i="6"/>
  <c r="AI181" i="4"/>
  <c r="AI184" i="2"/>
  <c r="AR181" i="2"/>
  <c r="AR184" i="2" s="1"/>
  <c r="AS30" i="6"/>
  <c r="V160" i="4"/>
  <c r="AC103" i="2"/>
  <c r="G253" i="7"/>
  <c r="G253" i="8" s="1"/>
  <c r="G253" i="9" s="1"/>
  <c r="G254" i="6"/>
  <c r="T226" i="2"/>
  <c r="B241" i="6"/>
  <c r="BB246" i="6" s="1"/>
  <c r="G242" i="5"/>
  <c r="BB246" i="5"/>
  <c r="AJ240" i="5"/>
  <c r="AS246" i="5"/>
  <c r="BB240" i="5"/>
  <c r="AJ246" i="5"/>
  <c r="O160" i="5"/>
  <c r="O157" i="6"/>
  <c r="K157" i="5"/>
  <c r="J158" i="5"/>
  <c r="R166" i="5"/>
  <c r="R163" i="6"/>
  <c r="M76" i="5"/>
  <c r="M73" i="6"/>
  <c r="K73" i="5"/>
  <c r="T130" i="2"/>
  <c r="AD79" i="4"/>
  <c r="AM79" i="2"/>
  <c r="AH94" i="4"/>
  <c r="AH91" i="5"/>
  <c r="AH91" i="6" s="1"/>
  <c r="G228" i="6"/>
  <c r="H228" i="5"/>
  <c r="F156" i="6"/>
  <c r="H156" i="5"/>
  <c r="M142" i="9"/>
  <c r="M139" i="10"/>
  <c r="W250" i="4"/>
  <c r="W247" i="5"/>
  <c r="W250" i="5" s="1"/>
  <c r="AG232" i="4"/>
  <c r="AG229" i="5"/>
  <c r="AA82" i="4"/>
  <c r="AA79" i="5"/>
  <c r="AA82" i="5" s="1"/>
  <c r="M172" i="6"/>
  <c r="M169" i="7"/>
  <c r="M169" i="8" s="1"/>
  <c r="S170" i="4"/>
  <c r="X174" i="4" s="1"/>
  <c r="V169" i="5"/>
  <c r="V169" i="6" s="1"/>
  <c r="F222" i="7"/>
  <c r="F222" i="8" s="1"/>
  <c r="F222" i="9" s="1"/>
  <c r="F222" i="10" s="1"/>
  <c r="F222" i="11" s="1"/>
  <c r="F222" i="12" s="1"/>
  <c r="F222" i="13" s="1"/>
  <c r="F222" i="14" s="1"/>
  <c r="H222" i="6"/>
  <c r="AD187" i="4"/>
  <c r="AM187" i="2"/>
  <c r="AD190" i="2"/>
  <c r="AF211" i="4"/>
  <c r="AO211" i="2"/>
  <c r="G144" i="7"/>
  <c r="H144" i="6"/>
  <c r="Q202" i="7"/>
  <c r="Q199" i="8"/>
  <c r="AA178" i="4"/>
  <c r="T178" i="4" s="1"/>
  <c r="AA175" i="5"/>
  <c r="AA175" i="6" s="1"/>
  <c r="P28" i="5"/>
  <c r="P25" i="6"/>
  <c r="K25" i="5"/>
  <c r="M100" i="6"/>
  <c r="M97" i="7"/>
  <c r="N109" i="9"/>
  <c r="AI145" i="4"/>
  <c r="AR145" i="2"/>
  <c r="AR148" i="2" s="1"/>
  <c r="AE97" i="4"/>
  <c r="AN97" i="2"/>
  <c r="AN100" i="2" s="1"/>
  <c r="AE100" i="2"/>
  <c r="AA70" i="4"/>
  <c r="AA67" i="5"/>
  <c r="AG121" i="4"/>
  <c r="AP121" i="2"/>
  <c r="AP124" i="2" s="1"/>
  <c r="AG124" i="2"/>
  <c r="T139" i="4"/>
  <c r="Y142" i="4"/>
  <c r="T142" i="4" s="1"/>
  <c r="AD55" i="4"/>
  <c r="AD58" i="2"/>
  <c r="N214" i="5"/>
  <c r="N211" i="6"/>
  <c r="AC55" i="2"/>
  <c r="AC223" i="2"/>
  <c r="R106" i="7"/>
  <c r="R103" i="8"/>
  <c r="O94" i="6"/>
  <c r="O91" i="7"/>
  <c r="O52" i="6"/>
  <c r="O49" i="7"/>
  <c r="L166" i="5"/>
  <c r="L163" i="6"/>
  <c r="P46" i="5"/>
  <c r="P43" i="6"/>
  <c r="T238" i="2"/>
  <c r="P52" i="5"/>
  <c r="P49" i="6"/>
  <c r="G216" i="6"/>
  <c r="H216" i="5"/>
  <c r="O148" i="6"/>
  <c r="O226" i="6"/>
  <c r="O223" i="7"/>
  <c r="T106" i="2"/>
  <c r="AJ192" i="7"/>
  <c r="B187" i="8"/>
  <c r="AS192" i="8" s="1"/>
  <c r="AA192" i="7"/>
  <c r="N82" i="5"/>
  <c r="K79" i="5"/>
  <c r="N79" i="6"/>
  <c r="P154" i="6"/>
  <c r="P151" i="7"/>
  <c r="P58" i="6"/>
  <c r="P55" i="7"/>
  <c r="AS132" i="6"/>
  <c r="B133" i="7"/>
  <c r="AJ132" i="6"/>
  <c r="G60" i="11"/>
  <c r="H60" i="10"/>
  <c r="Q145" i="7"/>
  <c r="Q148" i="6"/>
  <c r="P223" i="8"/>
  <c r="P226" i="7"/>
  <c r="AA162" i="8"/>
  <c r="P250" i="5"/>
  <c r="P247" i="6"/>
  <c r="Q76" i="5"/>
  <c r="Q73" i="6"/>
  <c r="M250" i="8"/>
  <c r="M247" i="9"/>
  <c r="L190" i="7"/>
  <c r="L187" i="8"/>
  <c r="H96" i="7"/>
  <c r="P82" i="6"/>
  <c r="P79" i="7"/>
  <c r="T175" i="4"/>
  <c r="R118" i="5"/>
  <c r="K118" i="5" s="1"/>
  <c r="R115" i="6"/>
  <c r="N232" i="6"/>
  <c r="N229" i="7"/>
  <c r="O64" i="5"/>
  <c r="O61" i="6"/>
  <c r="K61" i="6" s="1"/>
  <c r="O109" i="8"/>
  <c r="B163" i="9"/>
  <c r="AJ162" i="9" s="1"/>
  <c r="R162" i="8"/>
  <c r="H96" i="8"/>
  <c r="G96" i="9"/>
  <c r="M28" i="5"/>
  <c r="M25" i="6"/>
  <c r="M88" i="6"/>
  <c r="M85" i="7"/>
  <c r="AS162" i="8"/>
  <c r="T154" i="2"/>
  <c r="P208" i="5"/>
  <c r="P205" i="6"/>
  <c r="M238" i="9"/>
  <c r="M235" i="10"/>
  <c r="M148" i="8"/>
  <c r="M145" i="9"/>
  <c r="M52" i="5"/>
  <c r="M49" i="6"/>
  <c r="N250" i="7"/>
  <c r="N247" i="8"/>
  <c r="L142" i="7"/>
  <c r="L139" i="8"/>
  <c r="BB162" i="8"/>
  <c r="Q178" i="6"/>
  <c r="Q175" i="7"/>
  <c r="N28" i="6"/>
  <c r="N25" i="7"/>
  <c r="L130" i="6"/>
  <c r="L127" i="7"/>
  <c r="G247" i="6"/>
  <c r="G247" i="7" s="1"/>
  <c r="G247" i="8" s="1"/>
  <c r="G247" i="9" s="1"/>
  <c r="G247" i="10" s="1"/>
  <c r="G247" i="11" s="1"/>
  <c r="G247" i="12" s="1"/>
  <c r="G247" i="13" s="1"/>
  <c r="G247" i="14" s="1"/>
  <c r="G248" i="5"/>
  <c r="T43" i="4"/>
  <c r="W46" i="4"/>
  <c r="T46" i="4" s="1"/>
  <c r="S44" i="4"/>
  <c r="X48" i="4" s="1"/>
  <c r="AC151" i="2"/>
  <c r="G91" i="6"/>
  <c r="G92" i="6" s="1"/>
  <c r="G92" i="5"/>
  <c r="P244" i="7"/>
  <c r="P241" i="8"/>
  <c r="O48" i="4"/>
  <c r="B48" i="4"/>
  <c r="AI49" i="4"/>
  <c r="AR49" i="2"/>
  <c r="AR49" i="4" s="1"/>
  <c r="AI52" i="2"/>
  <c r="AF151" i="4"/>
  <c r="AO151" i="2"/>
  <c r="AO151" i="4" s="1"/>
  <c r="AF154" i="2"/>
  <c r="N193" i="8"/>
  <c r="N196" i="7"/>
  <c r="O198" i="5"/>
  <c r="B198" i="5"/>
  <c r="AH187" i="4"/>
  <c r="AQ187" i="2"/>
  <c r="AH190" i="2"/>
  <c r="Z64" i="4"/>
  <c r="T64" i="4" s="1"/>
  <c r="Z61" i="5"/>
  <c r="S62" i="4"/>
  <c r="X66" i="4" s="1"/>
  <c r="Q241" i="7"/>
  <c r="Q244" i="6"/>
  <c r="K124" i="4"/>
  <c r="K46" i="4"/>
  <c r="AJ199" i="4"/>
  <c r="AJ202" i="2"/>
  <c r="AS199" i="2"/>
  <c r="AS199" i="4" s="1"/>
  <c r="AA154" i="4"/>
  <c r="AA151" i="5"/>
  <c r="G248" i="4"/>
  <c r="W43" i="5"/>
  <c r="Q250" i="7"/>
  <c r="Q247" i="8"/>
  <c r="S218" i="4"/>
  <c r="X222" i="4" s="1"/>
  <c r="T217" i="4"/>
  <c r="Z220" i="4"/>
  <c r="T220" i="4" s="1"/>
  <c r="Z217" i="5"/>
  <c r="AE109" i="4"/>
  <c r="AN109" i="2"/>
  <c r="AN109" i="4" s="1"/>
  <c r="AE112" i="2"/>
  <c r="AD163" i="4"/>
  <c r="AM163" i="2"/>
  <c r="AM163" i="4" s="1"/>
  <c r="AD166" i="2"/>
  <c r="AI37" i="4"/>
  <c r="AI40" i="2"/>
  <c r="AR37" i="2"/>
  <c r="S200" i="4"/>
  <c r="X204" i="4" s="1"/>
  <c r="U199" i="5"/>
  <c r="S200" i="5" s="1"/>
  <c r="X204" i="5" s="1"/>
  <c r="T199" i="4"/>
  <c r="M55" i="7"/>
  <c r="M58" i="6"/>
  <c r="M112" i="7"/>
  <c r="M109" i="8"/>
  <c r="G103" i="8"/>
  <c r="G104" i="7"/>
  <c r="AE40" i="2"/>
  <c r="Z49" i="5"/>
  <c r="Z52" i="5" s="1"/>
  <c r="L205" i="7"/>
  <c r="R112" i="6"/>
  <c r="R109" i="7"/>
  <c r="L49" i="8"/>
  <c r="L52" i="7"/>
  <c r="O214" i="5"/>
  <c r="O211" i="6"/>
  <c r="J212" i="5"/>
  <c r="K211" i="5"/>
  <c r="R232" i="8"/>
  <c r="R229" i="9"/>
  <c r="AJ235" i="4"/>
  <c r="AS235" i="2"/>
  <c r="AS235" i="4" s="1"/>
  <c r="Y94" i="4"/>
  <c r="Y91" i="5"/>
  <c r="Y94" i="5" s="1"/>
  <c r="B156" i="4"/>
  <c r="R234" i="5"/>
  <c r="BB228" i="5"/>
  <c r="T214" i="2"/>
  <c r="T247" i="4"/>
  <c r="Q64" i="6"/>
  <c r="Q61" i="7"/>
  <c r="H234" i="7"/>
  <c r="G234" i="8"/>
  <c r="N58" i="6"/>
  <c r="N55" i="7"/>
  <c r="Q94" i="5"/>
  <c r="K94" i="5" s="1"/>
  <c r="Q91" i="6"/>
  <c r="F216" i="8"/>
  <c r="F216" i="9" s="1"/>
  <c r="F216" i="10" s="1"/>
  <c r="F216" i="11" s="1"/>
  <c r="R156" i="7"/>
  <c r="AS150" i="7"/>
  <c r="G159" i="7"/>
  <c r="BB150" i="7"/>
  <c r="G153" i="7"/>
  <c r="B151" i="8"/>
  <c r="G159" i="8" s="1"/>
  <c r="O220" i="5"/>
  <c r="O217" i="6"/>
  <c r="J218" i="5"/>
  <c r="H90" i="6"/>
  <c r="G90" i="7"/>
  <c r="AG157" i="4"/>
  <c r="AG160" i="2"/>
  <c r="AP157" i="2"/>
  <c r="AP157" i="4" s="1"/>
  <c r="AI85" i="4"/>
  <c r="AR85" i="2"/>
  <c r="AG169" i="4"/>
  <c r="AG172" i="2"/>
  <c r="G139" i="7"/>
  <c r="G140" i="6"/>
  <c r="AG145" i="4"/>
  <c r="AP145" i="2"/>
  <c r="AP145" i="4" s="1"/>
  <c r="G104" i="6"/>
  <c r="Q223" i="8"/>
  <c r="Q226" i="7"/>
  <c r="B121" i="9"/>
  <c r="BB120" i="8"/>
  <c r="AJ126" i="8"/>
  <c r="AJ120" i="8"/>
  <c r="G123" i="8"/>
  <c r="AA126" i="8"/>
  <c r="AA120" i="8"/>
  <c r="R126" i="8"/>
  <c r="AS120" i="8"/>
  <c r="G129" i="8"/>
  <c r="O241" i="9"/>
  <c r="O244" i="8"/>
  <c r="B84" i="4"/>
  <c r="G140" i="5"/>
  <c r="G230" i="5"/>
  <c r="AJ234" i="5"/>
  <c r="O204" i="6"/>
  <c r="H150" i="6"/>
  <c r="AA36" i="6"/>
  <c r="R36" i="6"/>
  <c r="BB36" i="6"/>
  <c r="AC199" i="2"/>
  <c r="G127" i="7"/>
  <c r="G128" i="7" s="1"/>
  <c r="G128" i="6"/>
  <c r="S110" i="4"/>
  <c r="X114" i="4" s="1"/>
  <c r="G187" i="8"/>
  <c r="G188" i="7"/>
  <c r="AB44" i="2"/>
  <c r="AG48" i="2" s="1"/>
  <c r="Q46" i="6"/>
  <c r="Q43" i="7"/>
  <c r="P136" i="6"/>
  <c r="P133" i="7"/>
  <c r="K133" i="6"/>
  <c r="F48" i="8"/>
  <c r="F48" i="9" s="1"/>
  <c r="F48" i="10" s="1"/>
  <c r="F48" i="11" s="1"/>
  <c r="F48" i="12" s="1"/>
  <c r="H48" i="7"/>
  <c r="L196" i="8"/>
  <c r="L193" i="9"/>
  <c r="AE28" i="4"/>
  <c r="AE25" i="5"/>
  <c r="AE25" i="6" s="1"/>
  <c r="AE205" i="4"/>
  <c r="AN205" i="2"/>
  <c r="AN208" i="2" s="1"/>
  <c r="AE208" i="2"/>
  <c r="T202" i="2"/>
  <c r="N187" i="8"/>
  <c r="N190" i="7"/>
  <c r="R214" i="7"/>
  <c r="R211" i="8"/>
  <c r="N106" i="6"/>
  <c r="N103" i="7"/>
  <c r="N160" i="6"/>
  <c r="N157" i="7"/>
  <c r="L148" i="8"/>
  <c r="L145" i="9"/>
  <c r="T163" i="4"/>
  <c r="S164" i="4"/>
  <c r="X168" i="4" s="1"/>
  <c r="W166" i="4"/>
  <c r="K178" i="4"/>
  <c r="K28" i="4"/>
  <c r="V109" i="5"/>
  <c r="V112" i="5" s="1"/>
  <c r="P160" i="6"/>
  <c r="P157" i="7"/>
  <c r="G237" i="5"/>
  <c r="T91" i="4"/>
  <c r="T82" i="2"/>
  <c r="AA43" i="5"/>
  <c r="P238" i="5"/>
  <c r="P235" i="6"/>
  <c r="K235" i="5"/>
  <c r="L70" i="6"/>
  <c r="L67" i="7"/>
  <c r="P118" i="7"/>
  <c r="P115" i="8"/>
  <c r="R160" i="5"/>
  <c r="R157" i="6"/>
  <c r="H72" i="6"/>
  <c r="F72" i="7"/>
  <c r="N202" i="7"/>
  <c r="N199" i="8"/>
  <c r="H138" i="6"/>
  <c r="N184" i="6"/>
  <c r="N181" i="7"/>
  <c r="B109" i="13"/>
  <c r="L58" i="10"/>
  <c r="L55" i="11"/>
  <c r="AH67" i="4"/>
  <c r="AH70" i="2"/>
  <c r="AH235" i="4"/>
  <c r="AQ235" i="2"/>
  <c r="AQ235" i="4" s="1"/>
  <c r="AH175" i="4"/>
  <c r="AH178" i="2"/>
  <c r="AQ175" i="2"/>
  <c r="AQ175" i="4" s="1"/>
  <c r="AJ115" i="4"/>
  <c r="AJ118" i="2"/>
  <c r="G75" i="5"/>
  <c r="AJ66" i="5"/>
  <c r="R66" i="5"/>
  <c r="B67" i="6"/>
  <c r="AS66" i="5"/>
  <c r="BB72" i="5"/>
  <c r="AF91" i="4"/>
  <c r="AF94" i="2"/>
  <c r="AG25" i="4"/>
  <c r="AP25" i="2"/>
  <c r="AP25" i="4" s="1"/>
  <c r="V28" i="4"/>
  <c r="S26" i="4"/>
  <c r="X30" i="4" s="1"/>
  <c r="T25" i="4"/>
  <c r="V25" i="5"/>
  <c r="V25" i="6" s="1"/>
  <c r="AH79" i="4"/>
  <c r="AH82" i="2"/>
  <c r="AJ187" i="4"/>
  <c r="AJ190" i="2"/>
  <c r="AS187" i="2"/>
  <c r="AS187" i="4" s="1"/>
  <c r="S80" i="4"/>
  <c r="X84" i="4" s="1"/>
  <c r="U79" i="5"/>
  <c r="AE229" i="4"/>
  <c r="AE232" i="2"/>
  <c r="AN229" i="2"/>
  <c r="AN229" i="4" s="1"/>
  <c r="AF127" i="4"/>
  <c r="AF130" i="2"/>
  <c r="AC127" i="2"/>
  <c r="N34" i="6"/>
  <c r="AJ31" i="4"/>
  <c r="AS31" i="2"/>
  <c r="AS31" i="4" s="1"/>
  <c r="S116" i="4"/>
  <c r="X120" i="4" s="1"/>
  <c r="U115" i="5"/>
  <c r="S116" i="5" s="1"/>
  <c r="X120" i="5" s="1"/>
  <c r="AH223" i="4"/>
  <c r="AQ223" i="2"/>
  <c r="T151" i="4"/>
  <c r="W154" i="4"/>
  <c r="S152" i="4"/>
  <c r="X156" i="4" s="1"/>
  <c r="W151" i="5"/>
  <c r="W154" i="5" s="1"/>
  <c r="AE40" i="4"/>
  <c r="AE37" i="5"/>
  <c r="AE37" i="6" s="1"/>
  <c r="K172" i="4"/>
  <c r="T109" i="4"/>
  <c r="B229" i="6"/>
  <c r="G231" i="5"/>
  <c r="AS228" i="5"/>
  <c r="O228" i="5"/>
  <c r="AA228" i="5"/>
  <c r="K247" i="5"/>
  <c r="L247" i="6"/>
  <c r="L250" i="5"/>
  <c r="AD211" i="4"/>
  <c r="AC211" i="2"/>
  <c r="B235" i="10"/>
  <c r="T169" i="4"/>
  <c r="X169" i="5"/>
  <c r="V196" i="4"/>
  <c r="V193" i="5"/>
  <c r="K184" i="4"/>
  <c r="BB234" i="5"/>
  <c r="X172" i="4"/>
  <c r="T172" i="4" s="1"/>
  <c r="S92" i="4"/>
  <c r="X96" i="4" s="1"/>
  <c r="T49" i="4"/>
  <c r="AN37" i="2"/>
  <c r="AN37" i="4" s="1"/>
  <c r="J248" i="5"/>
  <c r="R196" i="7"/>
  <c r="R193" i="8"/>
  <c r="P124" i="6"/>
  <c r="P121" i="7"/>
  <c r="R124" i="7"/>
  <c r="R121" i="8"/>
  <c r="AS252" i="6"/>
  <c r="AJ252" i="6"/>
  <c r="B247" i="7"/>
  <c r="BB252" i="6"/>
  <c r="AA252" i="6"/>
  <c r="R252" i="6"/>
  <c r="H180" i="6"/>
  <c r="G180" i="7"/>
  <c r="H258" i="6"/>
  <c r="G258" i="7"/>
  <c r="G78" i="10"/>
  <c r="O55" i="9"/>
  <c r="B49" i="9"/>
  <c r="AJ48" i="8"/>
  <c r="AA48" i="8"/>
  <c r="R48" i="8"/>
  <c r="G50" i="8"/>
  <c r="BB54" i="8"/>
  <c r="AA54" i="8"/>
  <c r="AH127" i="4"/>
  <c r="AH130" i="2"/>
  <c r="AE49" i="4"/>
  <c r="AE52" i="2"/>
  <c r="AH115" i="4"/>
  <c r="AH118" i="2"/>
  <c r="AQ115" i="2"/>
  <c r="AQ118" i="2" s="1"/>
  <c r="W94" i="4"/>
  <c r="W91" i="5"/>
  <c r="X28" i="4"/>
  <c r="X25" i="5"/>
  <c r="X25" i="6" s="1"/>
  <c r="AJ127" i="4"/>
  <c r="AJ130" i="2"/>
  <c r="AD199" i="4"/>
  <c r="AD202" i="2"/>
  <c r="AM199" i="2"/>
  <c r="Y82" i="4"/>
  <c r="Y79" i="5"/>
  <c r="Y82" i="5" s="1"/>
  <c r="AA187" i="5"/>
  <c r="AA187" i="6" s="1"/>
  <c r="T187" i="4"/>
  <c r="L100" i="8"/>
  <c r="V232" i="4"/>
  <c r="V229" i="5"/>
  <c r="T229" i="4"/>
  <c r="T85" i="4"/>
  <c r="S86" i="4"/>
  <c r="X90" i="4" s="1"/>
  <c r="V88" i="4"/>
  <c r="T88" i="4" s="1"/>
  <c r="V85" i="5"/>
  <c r="S86" i="5" s="1"/>
  <c r="X90" i="5" s="1"/>
  <c r="W130" i="4"/>
  <c r="T130" i="4" s="1"/>
  <c r="W127" i="5"/>
  <c r="W127" i="6" s="1"/>
  <c r="AF43" i="4"/>
  <c r="AO43" i="2"/>
  <c r="AO43" i="4" s="1"/>
  <c r="P232" i="5"/>
  <c r="P229" i="6"/>
  <c r="Q256" i="5"/>
  <c r="Q253" i="6"/>
  <c r="H186" i="7"/>
  <c r="G186" i="8"/>
  <c r="G222" i="9"/>
  <c r="R100" i="6"/>
  <c r="R97" i="7"/>
  <c r="R64" i="6"/>
  <c r="R61" i="7"/>
  <c r="R88" i="5"/>
  <c r="R85" i="6"/>
  <c r="G48" i="9"/>
  <c r="P106" i="7"/>
  <c r="P103" i="8"/>
  <c r="H192" i="8"/>
  <c r="G192" i="9"/>
  <c r="O115" i="8"/>
  <c r="O118" i="7"/>
  <c r="AB68" i="2"/>
  <c r="AG72" i="2" s="1"/>
  <c r="O169" i="7"/>
  <c r="O154" i="5"/>
  <c r="O151" i="6"/>
  <c r="O28" i="6"/>
  <c r="O25" i="7"/>
  <c r="P202" i="7"/>
  <c r="P199" i="8"/>
  <c r="N178" i="7"/>
  <c r="N175" i="8"/>
  <c r="Q34" i="7"/>
  <c r="Q31" i="8"/>
  <c r="P217" i="7"/>
  <c r="P166" i="7"/>
  <c r="P163" i="8"/>
  <c r="O235" i="8"/>
  <c r="O238" i="7"/>
  <c r="R52" i="6"/>
  <c r="R49" i="7"/>
  <c r="G156" i="7"/>
  <c r="P175" i="8"/>
  <c r="R58" i="8"/>
  <c r="P94" i="7"/>
  <c r="P91" i="8"/>
  <c r="O70" i="5"/>
  <c r="O67" i="6"/>
  <c r="G120" i="9"/>
  <c r="G204" i="12"/>
  <c r="H204" i="11"/>
  <c r="AC67" i="2"/>
  <c r="O232" i="5"/>
  <c r="O229" i="6"/>
  <c r="R76" i="6"/>
  <c r="R73" i="7"/>
  <c r="O88" i="6"/>
  <c r="O85" i="7"/>
  <c r="R184" i="7"/>
  <c r="R181" i="8"/>
  <c r="H252" i="8"/>
  <c r="G252" i="9"/>
  <c r="L199" i="9"/>
  <c r="L202" i="8"/>
  <c r="L40" i="9"/>
  <c r="L37" i="10"/>
  <c r="P130" i="6"/>
  <c r="P127" i="7"/>
  <c r="O82" i="7"/>
  <c r="P112" i="7"/>
  <c r="P109" i="8"/>
  <c r="L226" i="6"/>
  <c r="L223" i="7"/>
  <c r="R154" i="6"/>
  <c r="R151" i="7"/>
  <c r="R208" i="6"/>
  <c r="R205" i="7"/>
  <c r="L154" i="7"/>
  <c r="L151" i="8"/>
  <c r="H66" i="7"/>
  <c r="G66" i="8"/>
  <c r="N118" i="6"/>
  <c r="N115" i="7"/>
  <c r="P256" i="6"/>
  <c r="P253" i="7"/>
  <c r="G126" i="9"/>
  <c r="L82" i="7"/>
  <c r="L79" i="8"/>
  <c r="H138" i="7"/>
  <c r="G138" i="8"/>
  <c r="P40" i="6"/>
  <c r="P37" i="7"/>
  <c r="B127" i="10"/>
  <c r="G246" i="13"/>
  <c r="L28" i="7"/>
  <c r="L25" i="8"/>
  <c r="BB144" i="8"/>
  <c r="AJ144" i="8"/>
  <c r="AA144" i="8"/>
  <c r="B139" i="9"/>
  <c r="AS144" i="8"/>
  <c r="R144" i="8"/>
  <c r="G114" i="10"/>
  <c r="M154" i="8"/>
  <c r="M151" i="9"/>
  <c r="G162" i="8"/>
  <c r="B168" i="4"/>
  <c r="O138" i="4"/>
  <c r="B138" i="4"/>
  <c r="B132" i="4"/>
  <c r="O132" i="4"/>
  <c r="O66" i="4"/>
  <c r="B66" i="4"/>
  <c r="B126" i="4"/>
  <c r="O126" i="4"/>
  <c r="B96" i="4"/>
  <c r="O78" i="4"/>
  <c r="O204" i="4"/>
  <c r="B204" i="4"/>
  <c r="B30" i="4"/>
  <c r="O30" i="4"/>
  <c r="B48" i="5"/>
  <c r="O48" i="5"/>
  <c r="O198" i="4"/>
  <c r="B198" i="4"/>
  <c r="B180" i="4"/>
  <c r="O180" i="4"/>
  <c r="O174" i="4"/>
  <c r="B174" i="4"/>
  <c r="B120" i="4"/>
  <c r="B144" i="4"/>
  <c r="K232" i="4"/>
  <c r="O90" i="4"/>
  <c r="B90" i="4"/>
  <c r="B258" i="5"/>
  <c r="O258" i="5"/>
  <c r="H54" i="5"/>
  <c r="G54" i="6"/>
  <c r="O246" i="4"/>
  <c r="B246" i="4"/>
  <c r="O222" i="4"/>
  <c r="B222" i="4"/>
  <c r="B150" i="4"/>
  <c r="O150" i="4"/>
  <c r="K202" i="4"/>
  <c r="B102" i="4"/>
  <c r="O102" i="4"/>
  <c r="R220" i="6"/>
  <c r="R217" i="7"/>
  <c r="O256" i="8"/>
  <c r="O253" i="9"/>
  <c r="K100" i="5"/>
  <c r="H240" i="6"/>
  <c r="G240" i="7"/>
  <c r="B192" i="5"/>
  <c r="O192" i="5"/>
  <c r="B144" i="5"/>
  <c r="O144" i="5"/>
  <c r="B120" i="5"/>
  <c r="O120" i="5"/>
  <c r="B72" i="5"/>
  <c r="O72" i="5"/>
  <c r="M184" i="6"/>
  <c r="M181" i="7"/>
  <c r="AO139" i="4"/>
  <c r="AO142" i="2"/>
  <c r="AO91" i="4"/>
  <c r="AO94" i="2"/>
  <c r="AP85" i="4"/>
  <c r="AP88" i="2"/>
  <c r="AH61" i="4"/>
  <c r="AH64" i="2"/>
  <c r="AQ61" i="2"/>
  <c r="V64" i="5"/>
  <c r="V61" i="6"/>
  <c r="X46" i="5"/>
  <c r="X43" i="6"/>
  <c r="B253" i="13"/>
  <c r="AG235" i="4"/>
  <c r="AG238" i="2"/>
  <c r="AP235" i="2"/>
  <c r="AB236" i="2"/>
  <c r="AG240" i="2" s="1"/>
  <c r="AC235" i="2"/>
  <c r="AN49" i="4"/>
  <c r="AN52" i="2"/>
  <c r="T46" i="2"/>
  <c r="AJ25" i="4"/>
  <c r="AJ28" i="2"/>
  <c r="AS25" i="2"/>
  <c r="T244" i="2"/>
  <c r="AQ199" i="4"/>
  <c r="AQ202" i="2"/>
  <c r="AA202" i="5"/>
  <c r="AA199" i="6"/>
  <c r="T190" i="2"/>
  <c r="V226" i="5"/>
  <c r="V223" i="6"/>
  <c r="AI220" i="5"/>
  <c r="AI217" i="6"/>
  <c r="AA220" i="5"/>
  <c r="AA217" i="6"/>
  <c r="AG208" i="5"/>
  <c r="AG205" i="6"/>
  <c r="S206" i="5"/>
  <c r="X210" i="5" s="1"/>
  <c r="T205" i="5"/>
  <c r="U208" i="5"/>
  <c r="U205" i="6"/>
  <c r="Y181" i="6"/>
  <c r="Y184" i="5"/>
  <c r="V178" i="5"/>
  <c r="V175" i="6"/>
  <c r="Y133" i="6"/>
  <c r="Y136" i="5"/>
  <c r="AI100" i="5"/>
  <c r="AI97" i="6"/>
  <c r="AA100" i="5"/>
  <c r="AA97" i="6"/>
  <c r="G97" i="10"/>
  <c r="G97" i="11" s="1"/>
  <c r="G97" i="12" s="1"/>
  <c r="G97" i="13" s="1"/>
  <c r="G97" i="14" s="1"/>
  <c r="G98" i="9"/>
  <c r="AD34" i="5"/>
  <c r="AD31" i="6"/>
  <c r="T244" i="4"/>
  <c r="Z46" i="5"/>
  <c r="Z43" i="6"/>
  <c r="AP217" i="4"/>
  <c r="AP220" i="2"/>
  <c r="G211" i="6"/>
  <c r="G212" i="5"/>
  <c r="AF205" i="4"/>
  <c r="AO205" i="2"/>
  <c r="AF208" i="2"/>
  <c r="AE187" i="4"/>
  <c r="AN187" i="2"/>
  <c r="AE190" i="2"/>
  <c r="AC187" i="2"/>
  <c r="AB188" i="2"/>
  <c r="AG192" i="2" s="1"/>
  <c r="AR157" i="4"/>
  <c r="AR160" i="2"/>
  <c r="AH145" i="4"/>
  <c r="AQ145" i="2"/>
  <c r="AH148" i="2"/>
  <c r="V148" i="5"/>
  <c r="V145" i="6"/>
  <c r="T136" i="2"/>
  <c r="AG127" i="4"/>
  <c r="AP127" i="2"/>
  <c r="AG130" i="2"/>
  <c r="W118" i="5"/>
  <c r="W115" i="6"/>
  <c r="U106" i="5"/>
  <c r="T103" i="5"/>
  <c r="S104" i="5"/>
  <c r="X108" i="5" s="1"/>
  <c r="U103" i="6"/>
  <c r="AD49" i="4"/>
  <c r="AB50" i="2"/>
  <c r="AG54" i="2" s="1"/>
  <c r="AM49" i="2"/>
  <c r="AD52" i="2"/>
  <c r="AC49" i="2"/>
  <c r="Y34" i="5"/>
  <c r="Y31" i="6"/>
  <c r="Z166" i="5"/>
  <c r="Z163" i="6"/>
  <c r="G44" i="6"/>
  <c r="BB42" i="6"/>
  <c r="AJ42" i="6"/>
  <c r="R42" i="6"/>
  <c r="G45" i="6"/>
  <c r="AS42" i="6"/>
  <c r="AA42" i="6"/>
  <c r="B37" i="7"/>
  <c r="G38" i="6"/>
  <c r="AS36" i="6"/>
  <c r="AJ36" i="6"/>
  <c r="G39" i="6"/>
  <c r="L244" i="10"/>
  <c r="L241" i="11"/>
  <c r="B73" i="13"/>
  <c r="AH253" i="4"/>
  <c r="AH256" i="2"/>
  <c r="AQ253" i="2"/>
  <c r="AM247" i="4"/>
  <c r="AM250" i="2"/>
  <c r="V232" i="5"/>
  <c r="V229" i="6"/>
  <c r="AI223" i="4"/>
  <c r="AI226" i="2"/>
  <c r="AR223" i="2"/>
  <c r="AS211" i="4"/>
  <c r="AS214" i="2"/>
  <c r="Y214" i="5"/>
  <c r="Y211" i="6"/>
  <c r="AF193" i="4"/>
  <c r="AF196" i="2"/>
  <c r="AO193" i="2"/>
  <c r="T190" i="4"/>
  <c r="AQ151" i="4"/>
  <c r="AQ154" i="2"/>
  <c r="AQ127" i="4"/>
  <c r="AQ130" i="2"/>
  <c r="AA130" i="5"/>
  <c r="AA127" i="6"/>
  <c r="AQ103" i="4"/>
  <c r="AQ106" i="2"/>
  <c r="AA106" i="5"/>
  <c r="AA103" i="6"/>
  <c r="AI79" i="4"/>
  <c r="AI82" i="2"/>
  <c r="AR79" i="2"/>
  <c r="AR73" i="4"/>
  <c r="AR76" i="2"/>
  <c r="X76" i="5"/>
  <c r="X73" i="6"/>
  <c r="AI31" i="4"/>
  <c r="AI34" i="2"/>
  <c r="AR31" i="2"/>
  <c r="W34" i="5"/>
  <c r="W31" i="6"/>
  <c r="AD238" i="5"/>
  <c r="AD235" i="6"/>
  <c r="U196" i="5"/>
  <c r="U193" i="6"/>
  <c r="Y148" i="5"/>
  <c r="Y145" i="6"/>
  <c r="W64" i="5"/>
  <c r="W61" i="6"/>
  <c r="Y232" i="5"/>
  <c r="Y229" i="6"/>
  <c r="AJ142" i="5"/>
  <c r="AJ139" i="6"/>
  <c r="Z106" i="5"/>
  <c r="Z103" i="6"/>
  <c r="Z82" i="5"/>
  <c r="Z79" i="6"/>
  <c r="Y64" i="5"/>
  <c r="Y61" i="6"/>
  <c r="AJ151" i="6"/>
  <c r="AJ154" i="5"/>
  <c r="W112" i="5"/>
  <c r="W109" i="6"/>
  <c r="U52" i="5"/>
  <c r="U49" i="6"/>
  <c r="AN253" i="4"/>
  <c r="AN256" i="2"/>
  <c r="AI235" i="4"/>
  <c r="AR235" i="2"/>
  <c r="AI238" i="2"/>
  <c r="W238" i="5"/>
  <c r="W235" i="6"/>
  <c r="AR229" i="4"/>
  <c r="AR232" i="2"/>
  <c r="AM211" i="4"/>
  <c r="AM214" i="2"/>
  <c r="AJ181" i="4"/>
  <c r="AS181" i="2"/>
  <c r="AJ184" i="2"/>
  <c r="T178" i="2"/>
  <c r="AE115" i="4"/>
  <c r="AN115" i="2"/>
  <c r="AE118" i="2"/>
  <c r="AC115" i="2"/>
  <c r="AB116" i="2"/>
  <c r="AG120" i="2" s="1"/>
  <c r="V214" i="5"/>
  <c r="V211" i="6"/>
  <c r="X178" i="5"/>
  <c r="X175" i="6"/>
  <c r="AA160" i="5"/>
  <c r="AA157" i="6"/>
  <c r="Y76" i="5"/>
  <c r="Y73" i="6"/>
  <c r="B79" i="9"/>
  <c r="AJ78" i="8"/>
  <c r="AA78" i="8"/>
  <c r="BB78" i="8"/>
  <c r="R78" i="8"/>
  <c r="G81" i="8"/>
  <c r="B97" i="13"/>
  <c r="AR241" i="4"/>
  <c r="AR244" i="2"/>
  <c r="X244" i="5"/>
  <c r="X241" i="6"/>
  <c r="AD229" i="4"/>
  <c r="AD232" i="2"/>
  <c r="AC229" i="2"/>
  <c r="AB230" i="2"/>
  <c r="AG234" i="2" s="1"/>
  <c r="AM229" i="2"/>
  <c r="AO187" i="4"/>
  <c r="AO190" i="2"/>
  <c r="AJ145" i="4"/>
  <c r="AS145" i="2"/>
  <c r="AJ148" i="2"/>
  <c r="T142" i="2"/>
  <c r="AJ121" i="4"/>
  <c r="AJ124" i="2"/>
  <c r="AS121" i="2"/>
  <c r="Y118" i="5"/>
  <c r="Y115" i="6"/>
  <c r="T118" i="4"/>
  <c r="AJ97" i="4"/>
  <c r="AS97" i="2"/>
  <c r="AJ100" i="2"/>
  <c r="T94" i="2"/>
  <c r="AE55" i="4"/>
  <c r="AE58" i="2"/>
  <c r="AB56" i="2"/>
  <c r="AG60" i="2" s="1"/>
  <c r="AN55" i="2"/>
  <c r="G181" i="7"/>
  <c r="W40" i="5"/>
  <c r="W37" i="6"/>
  <c r="AI28" i="5"/>
  <c r="AI25" i="6"/>
  <c r="W28" i="5"/>
  <c r="W25" i="6"/>
  <c r="F96" i="11"/>
  <c r="F96" i="12" s="1"/>
  <c r="F96" i="13" s="1"/>
  <c r="F96" i="14" s="1"/>
  <c r="Y250" i="5"/>
  <c r="Y247" i="6"/>
  <c r="AD193" i="4"/>
  <c r="AB194" i="2"/>
  <c r="AG198" i="2" s="1"/>
  <c r="AM193" i="2"/>
  <c r="AD196" i="2"/>
  <c r="AC193" i="2"/>
  <c r="T160" i="2"/>
  <c r="U154" i="5"/>
  <c r="U151" i="6"/>
  <c r="AI139" i="4"/>
  <c r="AR139" i="2"/>
  <c r="AI142" i="2"/>
  <c r="AR133" i="4"/>
  <c r="AR136" i="2"/>
  <c r="X136" i="5"/>
  <c r="X133" i="6"/>
  <c r="AH97" i="4"/>
  <c r="AH100" i="2"/>
  <c r="AQ97" i="2"/>
  <c r="AM91" i="4"/>
  <c r="AM94" i="2"/>
  <c r="AG79" i="4"/>
  <c r="AP79" i="2"/>
  <c r="AG82" i="2"/>
  <c r="AE43" i="4"/>
  <c r="AN43" i="2"/>
  <c r="AE46" i="2"/>
  <c r="AC43" i="2"/>
  <c r="AJ37" i="4"/>
  <c r="AS37" i="2"/>
  <c r="AJ40" i="2"/>
  <c r="T34" i="2"/>
  <c r="F108" i="10"/>
  <c r="H108" i="9"/>
  <c r="F132" i="10"/>
  <c r="F228" i="13"/>
  <c r="U235" i="6"/>
  <c r="U238" i="5"/>
  <c r="AP205" i="4"/>
  <c r="AP208" i="2"/>
  <c r="AH181" i="4"/>
  <c r="AH184" i="2"/>
  <c r="AQ181" i="2"/>
  <c r="V184" i="5"/>
  <c r="V181" i="6"/>
  <c r="AI175" i="4"/>
  <c r="AI178" i="2"/>
  <c r="AR175" i="2"/>
  <c r="W178" i="5"/>
  <c r="W175" i="6"/>
  <c r="AS115" i="4"/>
  <c r="AS118" i="2"/>
  <c r="T76" i="2"/>
  <c r="U70" i="5"/>
  <c r="U67" i="6"/>
  <c r="AS43" i="4"/>
  <c r="AS46" i="2"/>
  <c r="G205" i="7"/>
  <c r="G206" i="6"/>
  <c r="V166" i="5"/>
  <c r="V163" i="6"/>
  <c r="Z139" i="6"/>
  <c r="Z142" i="5"/>
  <c r="X106" i="5"/>
  <c r="X103" i="6"/>
  <c r="AA145" i="6"/>
  <c r="AA148" i="5"/>
  <c r="G145" i="7"/>
  <c r="G146" i="6"/>
  <c r="X118" i="5"/>
  <c r="X115" i="6"/>
  <c r="AG109" i="6"/>
  <c r="AG112" i="5"/>
  <c r="U112" i="5"/>
  <c r="U109" i="6"/>
  <c r="AJ94" i="5"/>
  <c r="AJ91" i="6"/>
  <c r="W184" i="5"/>
  <c r="W181" i="6"/>
  <c r="W160" i="5"/>
  <c r="W157" i="6"/>
  <c r="U124" i="5"/>
  <c r="U121" i="6"/>
  <c r="AH241" i="4"/>
  <c r="AQ241" i="2"/>
  <c r="AH244" i="2"/>
  <c r="V244" i="5"/>
  <c r="V241" i="6"/>
  <c r="T232" i="2"/>
  <c r="U226" i="5"/>
  <c r="U223" i="6"/>
  <c r="AG199" i="4"/>
  <c r="AP199" i="2"/>
  <c r="AG202" i="2"/>
  <c r="AO175" i="4"/>
  <c r="AO178" i="2"/>
  <c r="AH169" i="4"/>
  <c r="AQ169" i="2"/>
  <c r="AH172" i="2"/>
  <c r="AF85" i="4"/>
  <c r="AF88" i="2"/>
  <c r="AO85" i="2"/>
  <c r="AH73" i="4"/>
  <c r="AQ73" i="2"/>
  <c r="AH76" i="2"/>
  <c r="AQ67" i="4"/>
  <c r="AQ70" i="2"/>
  <c r="AD25" i="4"/>
  <c r="AB26" i="2"/>
  <c r="AG30" i="2" s="1"/>
  <c r="AD28" i="2"/>
  <c r="AM25" i="2"/>
  <c r="AC25" i="2"/>
  <c r="AA208" i="5"/>
  <c r="AA205" i="6"/>
  <c r="M136" i="6"/>
  <c r="J134" i="6"/>
  <c r="M133" i="7"/>
  <c r="H102" i="6"/>
  <c r="Q184" i="6"/>
  <c r="Q181" i="7"/>
  <c r="H210" i="6"/>
  <c r="G210" i="7"/>
  <c r="H150" i="7"/>
  <c r="F150" i="8"/>
  <c r="B31" i="9"/>
  <c r="G99" i="10"/>
  <c r="BB96" i="10"/>
  <c r="AS96" i="10"/>
  <c r="AJ96" i="10"/>
  <c r="AA96" i="10"/>
  <c r="R96" i="10"/>
  <c r="B91" i="11"/>
  <c r="B43" i="12"/>
  <c r="B181" i="13"/>
  <c r="AD253" i="4"/>
  <c r="AM253" i="2"/>
  <c r="AD256" i="2"/>
  <c r="AC253" i="2"/>
  <c r="AB254" i="2"/>
  <c r="AG258" i="2" s="1"/>
  <c r="AI247" i="4"/>
  <c r="AR247" i="2"/>
  <c r="AI250" i="2"/>
  <c r="W247" i="6"/>
  <c r="Z232" i="5"/>
  <c r="Z229" i="6"/>
  <c r="AE223" i="4"/>
  <c r="AE226" i="2"/>
  <c r="AB224" i="2"/>
  <c r="AG228" i="2" s="1"/>
  <c r="AN223" i="2"/>
  <c r="AJ217" i="4"/>
  <c r="AJ220" i="2"/>
  <c r="AS217" i="2"/>
  <c r="AO211" i="4"/>
  <c r="AO214" i="2"/>
  <c r="T214" i="4"/>
  <c r="AH205" i="4"/>
  <c r="AH208" i="2"/>
  <c r="AQ205" i="2"/>
  <c r="G199" i="9"/>
  <c r="T196" i="2"/>
  <c r="AR193" i="4"/>
  <c r="AR196" i="2"/>
  <c r="X196" i="5"/>
  <c r="X193" i="6"/>
  <c r="AG187" i="4"/>
  <c r="AG190" i="2"/>
  <c r="AP187" i="2"/>
  <c r="U190" i="5"/>
  <c r="U187" i="6"/>
  <c r="AD181" i="4"/>
  <c r="AD184" i="2"/>
  <c r="AC181" i="2"/>
  <c r="AB182" i="2"/>
  <c r="AG186" i="2" s="1"/>
  <c r="AM181" i="2"/>
  <c r="AE175" i="4"/>
  <c r="AE178" i="2"/>
  <c r="AB176" i="2"/>
  <c r="AG180" i="2" s="1"/>
  <c r="AN175" i="2"/>
  <c r="AJ169" i="4"/>
  <c r="AJ172" i="2"/>
  <c r="AS169" i="2"/>
  <c r="AS163" i="4"/>
  <c r="AS166" i="2"/>
  <c r="Y166" i="5"/>
  <c r="Y163" i="6"/>
  <c r="AM151" i="4"/>
  <c r="AM154" i="2"/>
  <c r="AF145" i="4"/>
  <c r="AO145" i="2"/>
  <c r="AF148" i="2"/>
  <c r="AG139" i="4"/>
  <c r="AG142" i="2"/>
  <c r="AP139" i="2"/>
  <c r="U142" i="5"/>
  <c r="T139" i="5"/>
  <c r="S140" i="5"/>
  <c r="X144" i="5" s="1"/>
  <c r="U139" i="6"/>
  <c r="AH133" i="4"/>
  <c r="AH136" i="2"/>
  <c r="AQ133" i="2"/>
  <c r="AF121" i="4"/>
  <c r="AF124" i="2"/>
  <c r="AO121" i="2"/>
  <c r="AO118" i="2"/>
  <c r="AP109" i="4"/>
  <c r="AP112" i="2"/>
  <c r="AM106" i="2"/>
  <c r="AF97" i="4"/>
  <c r="AO97" i="2"/>
  <c r="AF100" i="2"/>
  <c r="AG91" i="4"/>
  <c r="AG94" i="2"/>
  <c r="AP91" i="2"/>
  <c r="U94" i="5"/>
  <c r="U91" i="6"/>
  <c r="AH85" i="4"/>
  <c r="AQ85" i="2"/>
  <c r="AH88" i="2"/>
  <c r="AE79" i="4"/>
  <c r="AB80" i="2"/>
  <c r="AG84" i="2" s="1"/>
  <c r="AE82" i="2"/>
  <c r="AN79" i="2"/>
  <c r="W82" i="5"/>
  <c r="W79" i="6"/>
  <c r="AN73" i="4"/>
  <c r="AN76" i="2"/>
  <c r="AS67" i="4"/>
  <c r="AS70" i="2"/>
  <c r="Y70" i="5"/>
  <c r="Y67" i="6"/>
  <c r="AD61" i="4"/>
  <c r="AD64" i="2"/>
  <c r="AC61" i="2"/>
  <c r="AB62" i="2"/>
  <c r="AG66" i="2" s="1"/>
  <c r="AM61" i="2"/>
  <c r="AQ55" i="4"/>
  <c r="AQ58" i="2"/>
  <c r="AA58" i="5"/>
  <c r="AA55" i="6"/>
  <c r="AJ49" i="4"/>
  <c r="AJ52" i="2"/>
  <c r="AS49" i="2"/>
  <c r="AH37" i="4"/>
  <c r="AQ37" i="2"/>
  <c r="AH40" i="2"/>
  <c r="AE31" i="4"/>
  <c r="AE34" i="2"/>
  <c r="AB32" i="2"/>
  <c r="AG36" i="2" s="1"/>
  <c r="AN31" i="2"/>
  <c r="AF25" i="4"/>
  <c r="AF28" i="2"/>
  <c r="AO25" i="2"/>
  <c r="U40" i="5"/>
  <c r="S38" i="5"/>
  <c r="X42" i="5" s="1"/>
  <c r="U37" i="6"/>
  <c r="Z34" i="5"/>
  <c r="Z31" i="6"/>
  <c r="AE256" i="5"/>
  <c r="AE253" i="6"/>
  <c r="X250" i="5"/>
  <c r="X247" i="6"/>
  <c r="AI232" i="5"/>
  <c r="AI229" i="6"/>
  <c r="Z214" i="5"/>
  <c r="Z211" i="6"/>
  <c r="U100" i="5"/>
  <c r="U97" i="6"/>
  <c r="X82" i="5"/>
  <c r="X79" i="6"/>
  <c r="AG256" i="5"/>
  <c r="AG253" i="6"/>
  <c r="U256" i="5"/>
  <c r="U253" i="6"/>
  <c r="AD250" i="5"/>
  <c r="AD247" i="6"/>
  <c r="Z250" i="5"/>
  <c r="Z247" i="6"/>
  <c r="W244" i="5"/>
  <c r="W241" i="6"/>
  <c r="AJ214" i="5"/>
  <c r="AJ211" i="6"/>
  <c r="X214" i="5"/>
  <c r="X211" i="6"/>
  <c r="AE196" i="5"/>
  <c r="AE193" i="6"/>
  <c r="W196" i="5"/>
  <c r="W193" i="6"/>
  <c r="AF190" i="5"/>
  <c r="AF187" i="6"/>
  <c r="Z178" i="5"/>
  <c r="Z175" i="6"/>
  <c r="AI169" i="6"/>
  <c r="AI172" i="5"/>
  <c r="AA169" i="6"/>
  <c r="AA172" i="5"/>
  <c r="G169" i="6"/>
  <c r="X166" i="5"/>
  <c r="X163" i="6"/>
  <c r="U160" i="5"/>
  <c r="U157" i="6"/>
  <c r="Z154" i="5"/>
  <c r="Z151" i="6"/>
  <c r="X142" i="5"/>
  <c r="X139" i="6"/>
  <c r="S134" i="5"/>
  <c r="X138" i="5" s="1"/>
  <c r="T133" i="5"/>
  <c r="U136" i="5"/>
  <c r="U133" i="6"/>
  <c r="AE124" i="5"/>
  <c r="AE121" i="6"/>
  <c r="W124" i="5"/>
  <c r="W121" i="6"/>
  <c r="AH106" i="5"/>
  <c r="AH103" i="6"/>
  <c r="X94" i="5"/>
  <c r="X91" i="6"/>
  <c r="AG88" i="5"/>
  <c r="AG85" i="6"/>
  <c r="U88" i="5"/>
  <c r="U85" i="6"/>
  <c r="AE76" i="5"/>
  <c r="AE73" i="6"/>
  <c r="W76" i="5"/>
  <c r="W73" i="6"/>
  <c r="Z58" i="5"/>
  <c r="Z55" i="6"/>
  <c r="AG244" i="5"/>
  <c r="AG241" i="6"/>
  <c r="Y220" i="5"/>
  <c r="Y217" i="6"/>
  <c r="AI208" i="5"/>
  <c r="AI205" i="6"/>
  <c r="AG196" i="5"/>
  <c r="AG193" i="6"/>
  <c r="V190" i="5"/>
  <c r="V187" i="6"/>
  <c r="Y172" i="5"/>
  <c r="Y169" i="6"/>
  <c r="AI112" i="5"/>
  <c r="AI109" i="6"/>
  <c r="AE88" i="5"/>
  <c r="AE85" i="6"/>
  <c r="G62" i="5"/>
  <c r="G61" i="6"/>
  <c r="AJ253" i="4"/>
  <c r="AS253" i="2"/>
  <c r="AJ256" i="2"/>
  <c r="AD241" i="4"/>
  <c r="AB242" i="2"/>
  <c r="AG246" i="2" s="1"/>
  <c r="AM241" i="2"/>
  <c r="AD244" i="2"/>
  <c r="AC241" i="2"/>
  <c r="AE235" i="4"/>
  <c r="AN235" i="2"/>
  <c r="AE238" i="2"/>
  <c r="AN232" i="2"/>
  <c r="AS223" i="4"/>
  <c r="AS226" i="2"/>
  <c r="Y226" i="5"/>
  <c r="Y223" i="6"/>
  <c r="AH217" i="4"/>
  <c r="AQ217" i="2"/>
  <c r="AH220" i="2"/>
  <c r="V217" i="6"/>
  <c r="V220" i="5"/>
  <c r="AI211" i="4"/>
  <c r="AR211" i="2"/>
  <c r="AI214" i="2"/>
  <c r="W214" i="5"/>
  <c r="W211" i="6"/>
  <c r="T208" i="2"/>
  <c r="AR205" i="4"/>
  <c r="AR208" i="2"/>
  <c r="X208" i="5"/>
  <c r="X205" i="6"/>
  <c r="U199" i="6"/>
  <c r="Z196" i="5"/>
  <c r="Z193" i="6"/>
  <c r="AQ187" i="4"/>
  <c r="AQ190" i="2"/>
  <c r="AF181" i="4"/>
  <c r="AO181" i="2"/>
  <c r="AF184" i="2"/>
  <c r="AG175" i="4"/>
  <c r="AP175" i="2"/>
  <c r="AG178" i="2"/>
  <c r="AD169" i="4"/>
  <c r="AB170" i="2"/>
  <c r="AG174" i="2" s="1"/>
  <c r="AM169" i="2"/>
  <c r="AD172" i="2"/>
  <c r="AC169" i="2"/>
  <c r="AI163" i="4"/>
  <c r="AR163" i="2"/>
  <c r="AI166" i="2"/>
  <c r="W166" i="5"/>
  <c r="W163" i="6"/>
  <c r="AN157" i="4"/>
  <c r="AN160" i="2"/>
  <c r="AS151" i="4"/>
  <c r="AS154" i="2"/>
  <c r="Y154" i="5"/>
  <c r="Y151" i="6"/>
  <c r="AD145" i="4"/>
  <c r="AB146" i="2"/>
  <c r="AG150" i="2" s="1"/>
  <c r="AC145" i="2"/>
  <c r="AM145" i="2"/>
  <c r="AD148" i="2"/>
  <c r="AE139" i="4"/>
  <c r="AN139" i="2"/>
  <c r="AE142" i="2"/>
  <c r="W139" i="6"/>
  <c r="W142" i="5"/>
  <c r="U130" i="5"/>
  <c r="U127" i="6"/>
  <c r="AP121" i="4"/>
  <c r="AA118" i="5"/>
  <c r="AA115" i="6"/>
  <c r="AJ109" i="4"/>
  <c r="AS109" i="2"/>
  <c r="AJ112" i="2"/>
  <c r="AS103" i="4"/>
  <c r="AS106" i="2"/>
  <c r="Y106" i="5"/>
  <c r="Y103" i="6"/>
  <c r="AD97" i="4"/>
  <c r="AB98" i="2"/>
  <c r="AG102" i="2" s="1"/>
  <c r="AM97" i="2"/>
  <c r="AD100" i="2"/>
  <c r="AC97" i="2"/>
  <c r="AI91" i="4"/>
  <c r="AR91" i="2"/>
  <c r="AI94" i="2"/>
  <c r="T88" i="2"/>
  <c r="X88" i="5"/>
  <c r="X85" i="6"/>
  <c r="AC79" i="2"/>
  <c r="AD73" i="4"/>
  <c r="AB74" i="2"/>
  <c r="AG78" i="2" s="1"/>
  <c r="AM73" i="2"/>
  <c r="AD76" i="2"/>
  <c r="AC73" i="2"/>
  <c r="V76" i="5"/>
  <c r="V73" i="6"/>
  <c r="AM67" i="4"/>
  <c r="AM70" i="2"/>
  <c r="AJ61" i="4"/>
  <c r="AS61" i="2"/>
  <c r="AJ64" i="2"/>
  <c r="Y58" i="5"/>
  <c r="Y55" i="6"/>
  <c r="AQ43" i="4"/>
  <c r="AQ46" i="2"/>
  <c r="T40" i="2"/>
  <c r="AF37" i="4"/>
  <c r="AO37" i="2"/>
  <c r="AF40" i="2"/>
  <c r="AO31" i="4"/>
  <c r="AO34" i="2"/>
  <c r="Z28" i="5"/>
  <c r="Z25" i="6"/>
  <c r="AF202" i="5"/>
  <c r="AF199" i="6"/>
  <c r="Z187" i="6"/>
  <c r="Z190" i="5"/>
  <c r="AE184" i="5"/>
  <c r="AE181" i="6"/>
  <c r="V142" i="5"/>
  <c r="V139" i="6"/>
  <c r="G133" i="6"/>
  <c r="G134" i="5"/>
  <c r="X130" i="5"/>
  <c r="X127" i="6"/>
  <c r="Y124" i="5"/>
  <c r="Y121" i="6"/>
  <c r="AJ103" i="6"/>
  <c r="AJ106" i="5"/>
  <c r="AD70" i="5"/>
  <c r="AD67" i="6"/>
  <c r="Z70" i="5"/>
  <c r="Z67" i="6"/>
  <c r="AA64" i="5"/>
  <c r="AA61" i="6"/>
  <c r="X58" i="5"/>
  <c r="X55" i="6"/>
  <c r="Y52" i="5"/>
  <c r="Y49" i="6"/>
  <c r="Q136" i="6"/>
  <c r="Q133" i="7"/>
  <c r="N220" i="6"/>
  <c r="N217" i="7"/>
  <c r="O178" i="6"/>
  <c r="O175" i="7"/>
  <c r="R258" i="7"/>
  <c r="AJ258" i="7"/>
  <c r="BB258" i="7"/>
  <c r="Q106" i="7"/>
  <c r="Q103" i="8"/>
  <c r="G63" i="8"/>
  <c r="AS60" i="8"/>
  <c r="AA60" i="8"/>
  <c r="R60" i="8"/>
  <c r="B55" i="9"/>
  <c r="AJ60" i="8"/>
  <c r="BB60" i="8"/>
  <c r="AS54" i="8"/>
  <c r="F30" i="11"/>
  <c r="G102" i="11"/>
  <c r="L34" i="9"/>
  <c r="L31" i="10"/>
  <c r="G174" i="11"/>
  <c r="F192" i="13"/>
  <c r="F66" i="12"/>
  <c r="G108" i="13"/>
  <c r="Z256" i="5"/>
  <c r="Z253" i="6"/>
  <c r="AE247" i="4"/>
  <c r="AE250" i="2"/>
  <c r="AB248" i="2"/>
  <c r="AG252" i="2" s="1"/>
  <c r="AN247" i="2"/>
  <c r="AJ241" i="4"/>
  <c r="AJ244" i="2"/>
  <c r="AS241" i="2"/>
  <c r="Y238" i="5"/>
  <c r="Y235" i="6"/>
  <c r="AP229" i="4"/>
  <c r="AP232" i="2"/>
  <c r="AA226" i="5"/>
  <c r="AA223" i="6"/>
  <c r="AF217" i="4"/>
  <c r="AF220" i="2"/>
  <c r="AO217" i="2"/>
  <c r="AG211" i="4"/>
  <c r="AG214" i="2"/>
  <c r="AP211" i="2"/>
  <c r="U214" i="5"/>
  <c r="U211" i="6"/>
  <c r="AD205" i="4"/>
  <c r="AD208" i="2"/>
  <c r="AC205" i="2"/>
  <c r="AB206" i="2"/>
  <c r="AG210" i="2" s="1"/>
  <c r="AM205" i="2"/>
  <c r="V208" i="5"/>
  <c r="V205" i="6"/>
  <c r="AI199" i="4"/>
  <c r="AI202" i="2"/>
  <c r="AR199" i="2"/>
  <c r="W202" i="5"/>
  <c r="W199" i="6"/>
  <c r="AN193" i="4"/>
  <c r="AN196" i="2"/>
  <c r="Z184" i="5"/>
  <c r="Z181" i="6"/>
  <c r="AF169" i="4"/>
  <c r="AF172" i="2"/>
  <c r="AO169" i="2"/>
  <c r="AO163" i="4"/>
  <c r="AO166" i="2"/>
  <c r="AH157" i="4"/>
  <c r="AH160" i="2"/>
  <c r="AQ157" i="2"/>
  <c r="AI151" i="4"/>
  <c r="AI154" i="2"/>
  <c r="AR151" i="2"/>
  <c r="T148" i="2"/>
  <c r="X148" i="5"/>
  <c r="X145" i="6"/>
  <c r="AC139" i="2"/>
  <c r="AD133" i="4"/>
  <c r="AD136" i="2"/>
  <c r="AC133" i="2"/>
  <c r="AB134" i="2"/>
  <c r="AG138" i="2" s="1"/>
  <c r="AM133" i="2"/>
  <c r="V136" i="5"/>
  <c r="V133" i="6"/>
  <c r="AI127" i="4"/>
  <c r="AI130" i="2"/>
  <c r="AR127" i="2"/>
  <c r="T124" i="2"/>
  <c r="AR121" i="4"/>
  <c r="AR124" i="2"/>
  <c r="X124" i="5"/>
  <c r="X121" i="6"/>
  <c r="AG115" i="4"/>
  <c r="AG118" i="2"/>
  <c r="AP115" i="2"/>
  <c r="T115" i="5"/>
  <c r="AH109" i="4"/>
  <c r="AH112" i="2"/>
  <c r="AQ109" i="2"/>
  <c r="AI103" i="4"/>
  <c r="AI106" i="2"/>
  <c r="AR103" i="2"/>
  <c r="G103" i="9"/>
  <c r="T100" i="2"/>
  <c r="AR97" i="4"/>
  <c r="AR100" i="2"/>
  <c r="X100" i="5"/>
  <c r="X97" i="6"/>
  <c r="AC91" i="2"/>
  <c r="AD85" i="4"/>
  <c r="AD88" i="2"/>
  <c r="AC85" i="2"/>
  <c r="AM85" i="2"/>
  <c r="AB86" i="2"/>
  <c r="AG90" i="2" s="1"/>
  <c r="AQ79" i="4"/>
  <c r="AQ82" i="2"/>
  <c r="AJ73" i="4"/>
  <c r="AS73" i="2"/>
  <c r="AJ76" i="2"/>
  <c r="AO67" i="4"/>
  <c r="AO70" i="2"/>
  <c r="AM55" i="4"/>
  <c r="AM58" i="2"/>
  <c r="G55" i="7"/>
  <c r="AF49" i="4"/>
  <c r="AF52" i="2"/>
  <c r="AO49" i="2"/>
  <c r="AG43" i="4"/>
  <c r="AG46" i="2"/>
  <c r="AP43" i="2"/>
  <c r="U46" i="5"/>
  <c r="U43" i="6"/>
  <c r="AD37" i="4"/>
  <c r="AD40" i="2"/>
  <c r="AC37" i="2"/>
  <c r="AM37" i="2"/>
  <c r="AB38" i="2"/>
  <c r="AG42" i="2" s="1"/>
  <c r="AQ31" i="4"/>
  <c r="AA31" i="6"/>
  <c r="AA34" i="5"/>
  <c r="T28" i="2"/>
  <c r="AR25" i="4"/>
  <c r="AR28" i="2"/>
  <c r="X28" i="5"/>
  <c r="W52" i="5"/>
  <c r="W49" i="6"/>
  <c r="AJ46" i="5"/>
  <c r="AJ43" i="6"/>
  <c r="T40" i="4"/>
  <c r="G25" i="6"/>
  <c r="T196" i="4"/>
  <c r="W136" i="5"/>
  <c r="W133" i="6"/>
  <c r="G110" i="5"/>
  <c r="G109" i="6"/>
  <c r="AG100" i="5"/>
  <c r="AG97" i="6"/>
  <c r="T100" i="4"/>
  <c r="Z94" i="5"/>
  <c r="Z91" i="6"/>
  <c r="U76" i="5"/>
  <c r="T73" i="5"/>
  <c r="S74" i="5"/>
  <c r="X78" i="5" s="1"/>
  <c r="U73" i="6"/>
  <c r="T76" i="4"/>
  <c r="AI64" i="5"/>
  <c r="AI61" i="6"/>
  <c r="AH46" i="5"/>
  <c r="AH43" i="6"/>
  <c r="U232" i="5"/>
  <c r="U229" i="6"/>
  <c r="Z226" i="5"/>
  <c r="Z223" i="6"/>
  <c r="AE220" i="5"/>
  <c r="AE217" i="6"/>
  <c r="W217" i="6"/>
  <c r="W220" i="5"/>
  <c r="Y208" i="5"/>
  <c r="Y205" i="6"/>
  <c r="V202" i="5"/>
  <c r="V199" i="6"/>
  <c r="S182" i="5"/>
  <c r="X186" i="5" s="1"/>
  <c r="U184" i="5"/>
  <c r="U181" i="6"/>
  <c r="AH154" i="5"/>
  <c r="AH151" i="6"/>
  <c r="W148" i="5"/>
  <c r="W145" i="6"/>
  <c r="AB140" i="2"/>
  <c r="AG144" i="2" s="1"/>
  <c r="V130" i="5"/>
  <c r="V127" i="6"/>
  <c r="Y112" i="5"/>
  <c r="Y109" i="6"/>
  <c r="V106" i="5"/>
  <c r="V103" i="6"/>
  <c r="W100" i="5"/>
  <c r="W97" i="6"/>
  <c r="AB92" i="2"/>
  <c r="AG96" i="2" s="1"/>
  <c r="V82" i="5"/>
  <c r="V79" i="6"/>
  <c r="U64" i="5"/>
  <c r="U61" i="6"/>
  <c r="AA25" i="6"/>
  <c r="AA28" i="5"/>
  <c r="AI160" i="5"/>
  <c r="AI157" i="6"/>
  <c r="X154" i="5"/>
  <c r="X151" i="6"/>
  <c r="AH142" i="5"/>
  <c r="AH139" i="6"/>
  <c r="V70" i="5"/>
  <c r="V67" i="6"/>
  <c r="X34" i="5"/>
  <c r="X31" i="6"/>
  <c r="U28" i="5"/>
  <c r="U25" i="6"/>
  <c r="AF253" i="4"/>
  <c r="AO253" i="2"/>
  <c r="AF256" i="2"/>
  <c r="AG247" i="4"/>
  <c r="AP247" i="2"/>
  <c r="AG250" i="2"/>
  <c r="AJ229" i="4"/>
  <c r="AS229" i="2"/>
  <c r="AJ232" i="2"/>
  <c r="AO223" i="4"/>
  <c r="AD217" i="4"/>
  <c r="AB218" i="2"/>
  <c r="AG222" i="2" s="1"/>
  <c r="AD220" i="2"/>
  <c r="AM217" i="2"/>
  <c r="AC217" i="2"/>
  <c r="AE211" i="4"/>
  <c r="AN211" i="2"/>
  <c r="AE214" i="2"/>
  <c r="AN205" i="4"/>
  <c r="Y202" i="5"/>
  <c r="Y199" i="6"/>
  <c r="AP193" i="4"/>
  <c r="AP196" i="2"/>
  <c r="T184" i="2"/>
  <c r="AC175" i="2"/>
  <c r="U178" i="5"/>
  <c r="U175" i="6"/>
  <c r="Z172" i="5"/>
  <c r="Z169" i="6"/>
  <c r="AE163" i="4"/>
  <c r="AN163" i="2"/>
  <c r="AE166" i="2"/>
  <c r="AJ157" i="4"/>
  <c r="AJ160" i="2"/>
  <c r="AS157" i="2"/>
  <c r="Z148" i="5"/>
  <c r="Z145" i="6"/>
  <c r="AQ139" i="4"/>
  <c r="AQ142" i="2"/>
  <c r="AA142" i="5"/>
  <c r="AA139" i="6"/>
  <c r="AJ133" i="4"/>
  <c r="AS133" i="2"/>
  <c r="AJ136" i="2"/>
  <c r="AS127" i="4"/>
  <c r="AS130" i="2"/>
  <c r="Y130" i="5"/>
  <c r="Y127" i="6"/>
  <c r="AH121" i="4"/>
  <c r="AQ121" i="2"/>
  <c r="AH124" i="2"/>
  <c r="V124" i="5"/>
  <c r="V121" i="6"/>
  <c r="AM115" i="4"/>
  <c r="AM118" i="2"/>
  <c r="G115" i="7"/>
  <c r="AF109" i="4"/>
  <c r="AO109" i="2"/>
  <c r="AF112" i="2"/>
  <c r="AO103" i="4"/>
  <c r="AO106" i="2"/>
  <c r="Z100" i="5"/>
  <c r="Z97" i="6"/>
  <c r="AE91" i="4"/>
  <c r="AE94" i="2"/>
  <c r="AN91" i="2"/>
  <c r="AN85" i="4"/>
  <c r="AN88" i="2"/>
  <c r="Z76" i="5"/>
  <c r="Z73" i="6"/>
  <c r="AI67" i="4"/>
  <c r="AR67" i="2"/>
  <c r="AI70" i="2"/>
  <c r="AF61" i="4"/>
  <c r="AO61" i="2"/>
  <c r="AF64" i="2"/>
  <c r="AO55" i="4"/>
  <c r="AO58" i="2"/>
  <c r="T58" i="4"/>
  <c r="AM43" i="4"/>
  <c r="AM46" i="2"/>
  <c r="AR37" i="4"/>
  <c r="AR40" i="2"/>
  <c r="X40" i="5"/>
  <c r="X37" i="6"/>
  <c r="AG31" i="4"/>
  <c r="AP31" i="2"/>
  <c r="AG34" i="2"/>
  <c r="S32" i="5"/>
  <c r="X36" i="5" s="1"/>
  <c r="T31" i="5"/>
  <c r="U34" i="5"/>
  <c r="U31" i="6"/>
  <c r="AA256" i="5"/>
  <c r="AA253" i="6"/>
  <c r="Y244" i="5"/>
  <c r="Y241" i="6"/>
  <c r="V235" i="6"/>
  <c r="V238" i="5"/>
  <c r="AA232" i="5"/>
  <c r="AA229" i="6"/>
  <c r="AJ226" i="5"/>
  <c r="AJ223" i="6"/>
  <c r="X226" i="5"/>
  <c r="X223" i="6"/>
  <c r="U220" i="5"/>
  <c r="U217" i="6"/>
  <c r="U172" i="5"/>
  <c r="T169" i="5"/>
  <c r="U169" i="6"/>
  <c r="U148" i="5"/>
  <c r="T145" i="5"/>
  <c r="S146" i="5"/>
  <c r="X150" i="5" s="1"/>
  <c r="U145" i="6"/>
  <c r="AA136" i="5"/>
  <c r="AA133" i="6"/>
  <c r="Y100" i="5"/>
  <c r="Y97" i="6"/>
  <c r="V94" i="5"/>
  <c r="V91" i="6"/>
  <c r="G85" i="7"/>
  <c r="G86" i="6"/>
  <c r="AD46" i="5"/>
  <c r="AD43" i="6"/>
  <c r="V46" i="5"/>
  <c r="V43" i="6"/>
  <c r="AF34" i="5"/>
  <c r="AF31" i="6"/>
  <c r="Y28" i="5"/>
  <c r="Y25" i="6"/>
  <c r="T118" i="2"/>
  <c r="T58" i="2"/>
  <c r="O130" i="6"/>
  <c r="O127" i="7"/>
  <c r="H102" i="7"/>
  <c r="F102" i="8"/>
  <c r="L88" i="8"/>
  <c r="L85" i="9"/>
  <c r="H36" i="7"/>
  <c r="G36" i="8"/>
  <c r="L64" i="8"/>
  <c r="L61" i="9"/>
  <c r="G150" i="11"/>
  <c r="F144" i="13"/>
  <c r="F90" i="12"/>
  <c r="F258" i="14"/>
  <c r="F138" i="12"/>
  <c r="AP253" i="4"/>
  <c r="AP256" i="2"/>
  <c r="AQ247" i="4"/>
  <c r="AQ250" i="2"/>
  <c r="AF241" i="4"/>
  <c r="AF244" i="2"/>
  <c r="AO241" i="2"/>
  <c r="AH229" i="4"/>
  <c r="AH232" i="2"/>
  <c r="AQ229" i="2"/>
  <c r="AM223" i="4"/>
  <c r="AM226" i="2"/>
  <c r="G223" i="8"/>
  <c r="T220" i="2"/>
  <c r="AR217" i="4"/>
  <c r="AR220" i="2"/>
  <c r="X220" i="5"/>
  <c r="X217" i="6"/>
  <c r="Z208" i="5"/>
  <c r="Z205" i="6"/>
  <c r="AE199" i="4"/>
  <c r="AE202" i="2"/>
  <c r="AB200" i="2"/>
  <c r="AG204" i="2" s="1"/>
  <c r="AN199" i="2"/>
  <c r="AJ193" i="4"/>
  <c r="AJ196" i="2"/>
  <c r="AS193" i="2"/>
  <c r="Y190" i="5"/>
  <c r="Y187" i="6"/>
  <c r="AP181" i="4"/>
  <c r="AP184" i="2"/>
  <c r="AM175" i="4"/>
  <c r="AM178" i="2"/>
  <c r="T172" i="2"/>
  <c r="AR169" i="4"/>
  <c r="AR172" i="2"/>
  <c r="X169" i="6"/>
  <c r="AG163" i="4"/>
  <c r="AG166" i="2"/>
  <c r="AP163" i="2"/>
  <c r="AD157" i="4"/>
  <c r="AD160" i="2"/>
  <c r="AC157" i="2"/>
  <c r="AB158" i="2"/>
  <c r="AG162" i="2" s="1"/>
  <c r="AM157" i="2"/>
  <c r="AE151" i="4"/>
  <c r="AB152" i="2"/>
  <c r="AG156" i="2" s="1"/>
  <c r="AE154" i="2"/>
  <c r="AN151" i="2"/>
  <c r="AN145" i="4"/>
  <c r="AN148" i="2"/>
  <c r="AS139" i="4"/>
  <c r="AS142" i="2"/>
  <c r="Y142" i="5"/>
  <c r="Y139" i="6"/>
  <c r="Z136" i="5"/>
  <c r="Z133" i="6"/>
  <c r="AE127" i="4"/>
  <c r="AE130" i="2"/>
  <c r="AB128" i="2"/>
  <c r="AG132" i="2" s="1"/>
  <c r="AN127" i="2"/>
  <c r="AN121" i="4"/>
  <c r="AN124" i="2"/>
  <c r="AD109" i="4"/>
  <c r="AD112" i="2"/>
  <c r="AC109" i="2"/>
  <c r="AB110" i="2"/>
  <c r="AG114" i="2" s="1"/>
  <c r="AM109" i="2"/>
  <c r="AE103" i="4"/>
  <c r="AB104" i="2"/>
  <c r="AG108" i="2" s="1"/>
  <c r="AE106" i="2"/>
  <c r="AN103" i="2"/>
  <c r="W106" i="5"/>
  <c r="W103" i="6"/>
  <c r="AN97" i="4"/>
  <c r="AS91" i="4"/>
  <c r="AS94" i="2"/>
  <c r="Z88" i="5"/>
  <c r="Z85" i="6"/>
  <c r="AF73" i="4"/>
  <c r="AO73" i="2"/>
  <c r="AF76" i="2"/>
  <c r="AG67" i="4"/>
  <c r="AG70" i="2"/>
  <c r="AP67" i="2"/>
  <c r="AI55" i="4"/>
  <c r="AI58" i="2"/>
  <c r="AR55" i="2"/>
  <c r="W58" i="5"/>
  <c r="W55" i="6"/>
  <c r="T52" i="2"/>
  <c r="AR52" i="2"/>
  <c r="X49" i="6"/>
  <c r="X52" i="5"/>
  <c r="Z40" i="5"/>
  <c r="Z37" i="6"/>
  <c r="AM31" i="4"/>
  <c r="AM34" i="2"/>
  <c r="AN25" i="4"/>
  <c r="AN28" i="2"/>
  <c r="V34" i="5"/>
  <c r="V31" i="6"/>
  <c r="W232" i="5"/>
  <c r="W229" i="6"/>
  <c r="AI136" i="5"/>
  <c r="AI133" i="6"/>
  <c r="Z118" i="5"/>
  <c r="Z115" i="6"/>
  <c r="Y256" i="5"/>
  <c r="Y253" i="6"/>
  <c r="V250" i="5"/>
  <c r="V247" i="6"/>
  <c r="AA244" i="5"/>
  <c r="AA241" i="6"/>
  <c r="G241" i="9"/>
  <c r="X238" i="5"/>
  <c r="X235" i="6"/>
  <c r="AB212" i="2"/>
  <c r="AG216" i="2" s="1"/>
  <c r="Z202" i="5"/>
  <c r="Z199" i="6"/>
  <c r="AI193" i="6"/>
  <c r="AI196" i="5"/>
  <c r="AA193" i="6"/>
  <c r="AA196" i="5"/>
  <c r="G193" i="6"/>
  <c r="X190" i="5"/>
  <c r="X187" i="6"/>
  <c r="AD178" i="5"/>
  <c r="AD175" i="6"/>
  <c r="W172" i="5"/>
  <c r="W169" i="6"/>
  <c r="AB164" i="2"/>
  <c r="AG168" i="2" s="1"/>
  <c r="AF166" i="5"/>
  <c r="AF163" i="6"/>
  <c r="Y160" i="5"/>
  <c r="Y157" i="6"/>
  <c r="V154" i="5"/>
  <c r="V151" i="6"/>
  <c r="T136" i="4"/>
  <c r="Z130" i="5"/>
  <c r="Z127" i="6"/>
  <c r="AI121" i="6"/>
  <c r="AI124" i="5"/>
  <c r="AA121" i="6"/>
  <c r="AA124" i="5"/>
  <c r="G121" i="6"/>
  <c r="T112" i="4"/>
  <c r="Y88" i="5"/>
  <c r="Y85" i="6"/>
  <c r="AI73" i="6"/>
  <c r="AI76" i="5"/>
  <c r="AA76" i="5"/>
  <c r="AA73" i="6"/>
  <c r="G73" i="9"/>
  <c r="AJ70" i="5"/>
  <c r="AJ67" i="6"/>
  <c r="X70" i="5"/>
  <c r="X67" i="6"/>
  <c r="AH58" i="5"/>
  <c r="AH55" i="6"/>
  <c r="V58" i="5"/>
  <c r="V55" i="6"/>
  <c r="AA52" i="5"/>
  <c r="AA49" i="6"/>
  <c r="Y40" i="5"/>
  <c r="Y37" i="6"/>
  <c r="W256" i="5"/>
  <c r="W253" i="6"/>
  <c r="S242" i="5"/>
  <c r="X246" i="5" s="1"/>
  <c r="U244" i="5"/>
  <c r="T241" i="5"/>
  <c r="U241" i="6"/>
  <c r="Z238" i="5"/>
  <c r="Z235" i="6"/>
  <c r="W208" i="5"/>
  <c r="W205" i="6"/>
  <c r="W88" i="5"/>
  <c r="W85" i="6"/>
  <c r="T52" i="4"/>
  <c r="T256" i="2"/>
  <c r="X256" i="5"/>
  <c r="X253" i="6"/>
  <c r="AC247" i="2"/>
  <c r="U250" i="5"/>
  <c r="S248" i="5"/>
  <c r="X252" i="5" s="1"/>
  <c r="AM235" i="4"/>
  <c r="AM238" i="2"/>
  <c r="AF229" i="4"/>
  <c r="AO229" i="2"/>
  <c r="AF232" i="2"/>
  <c r="AG223" i="4"/>
  <c r="AP223" i="2"/>
  <c r="AG226" i="2"/>
  <c r="Z217" i="6"/>
  <c r="AQ211" i="4"/>
  <c r="AQ214" i="2"/>
  <c r="AJ205" i="4"/>
  <c r="AS205" i="2"/>
  <c r="AJ208" i="2"/>
  <c r="AO199" i="4"/>
  <c r="AO202" i="2"/>
  <c r="AH193" i="4"/>
  <c r="AQ193" i="2"/>
  <c r="AH196" i="2"/>
  <c r="AI187" i="4"/>
  <c r="AR187" i="2"/>
  <c r="AI190" i="2"/>
  <c r="AN181" i="4"/>
  <c r="AN184" i="2"/>
  <c r="Y178" i="5"/>
  <c r="Y175" i="6"/>
  <c r="AP169" i="4"/>
  <c r="AP172" i="2"/>
  <c r="AQ163" i="4"/>
  <c r="AQ166" i="2"/>
  <c r="AA166" i="5"/>
  <c r="AA163" i="6"/>
  <c r="AF157" i="4"/>
  <c r="AO157" i="2"/>
  <c r="AF160" i="2"/>
  <c r="AG151" i="4"/>
  <c r="AP151" i="2"/>
  <c r="AG154" i="2"/>
  <c r="AM139" i="4"/>
  <c r="AF133" i="4"/>
  <c r="AF136" i="2"/>
  <c r="AO133" i="2"/>
  <c r="AO127" i="4"/>
  <c r="AO130" i="2"/>
  <c r="AD121" i="4"/>
  <c r="AB122" i="2"/>
  <c r="AG126" i="2" s="1"/>
  <c r="AM121" i="2"/>
  <c r="AD124" i="2"/>
  <c r="AC121" i="2"/>
  <c r="AI115" i="4"/>
  <c r="AR115" i="2"/>
  <c r="AI118" i="2"/>
  <c r="T112" i="2"/>
  <c r="AR109" i="4"/>
  <c r="AR112" i="2"/>
  <c r="X112" i="5"/>
  <c r="X109" i="6"/>
  <c r="AG103" i="4"/>
  <c r="AP103" i="2"/>
  <c r="AG106" i="2"/>
  <c r="AP97" i="4"/>
  <c r="AP100" i="2"/>
  <c r="AQ91" i="4"/>
  <c r="AQ94" i="2"/>
  <c r="AA94" i="5"/>
  <c r="AA91" i="6"/>
  <c r="AJ85" i="4"/>
  <c r="AJ88" i="2"/>
  <c r="AS85" i="2"/>
  <c r="AE67" i="4"/>
  <c r="AE70" i="2"/>
  <c r="AN67" i="2"/>
  <c r="T64" i="2"/>
  <c r="AR61" i="4"/>
  <c r="AR64" i="2"/>
  <c r="X64" i="5"/>
  <c r="X61" i="6"/>
  <c r="AG55" i="4"/>
  <c r="AP55" i="2"/>
  <c r="AG58" i="2"/>
  <c r="U58" i="5"/>
  <c r="T55" i="5"/>
  <c r="S56" i="5"/>
  <c r="X60" i="5" s="1"/>
  <c r="U55" i="6"/>
  <c r="AH49" i="4"/>
  <c r="AQ49" i="2"/>
  <c r="AH52" i="2"/>
  <c r="V52" i="5"/>
  <c r="V49" i="6"/>
  <c r="AI43" i="4"/>
  <c r="AR43" i="2"/>
  <c r="AI46" i="2"/>
  <c r="AN40" i="2"/>
  <c r="AC31" i="2"/>
  <c r="AH25" i="4"/>
  <c r="AQ25" i="2"/>
  <c r="AH28" i="2"/>
  <c r="X202" i="5"/>
  <c r="X199" i="6"/>
  <c r="Y196" i="5"/>
  <c r="Y193" i="6"/>
  <c r="AA184" i="5"/>
  <c r="AA181" i="6"/>
  <c r="AE133" i="6"/>
  <c r="AD118" i="5"/>
  <c r="AD115" i="6"/>
  <c r="V118" i="5"/>
  <c r="V115" i="6"/>
  <c r="AA112" i="5"/>
  <c r="AA109" i="6"/>
  <c r="AF106" i="5"/>
  <c r="AF103" i="6"/>
  <c r="AA88" i="5"/>
  <c r="AA85" i="6"/>
  <c r="AF58" i="5"/>
  <c r="AF55" i="6"/>
  <c r="AA40" i="5"/>
  <c r="AA37" i="6"/>
  <c r="T250" i="2"/>
  <c r="T166" i="2"/>
  <c r="T70" i="2"/>
  <c r="J14" i="2"/>
  <c r="O18" i="2" s="1"/>
  <c r="BB24" i="2"/>
  <c r="AS24" i="2"/>
  <c r="AJ24" i="2"/>
  <c r="AA24" i="2"/>
  <c r="R24" i="2"/>
  <c r="H24" i="2"/>
  <c r="AU23" i="2"/>
  <c r="AL23" i="2"/>
  <c r="AC23" i="2"/>
  <c r="T23" i="2"/>
  <c r="K23" i="2"/>
  <c r="H23" i="2"/>
  <c r="H29" i="2" s="1"/>
  <c r="H35" i="2" s="1"/>
  <c r="H41" i="2" s="1"/>
  <c r="H47" i="2" s="1"/>
  <c r="H53" i="2" s="1"/>
  <c r="H59" i="2" s="1"/>
  <c r="H65" i="2" s="1"/>
  <c r="H71" i="2" s="1"/>
  <c r="H77" i="2" s="1"/>
  <c r="H83" i="2" s="1"/>
  <c r="H89" i="2" s="1"/>
  <c r="H95" i="2" s="1"/>
  <c r="H101" i="2" s="1"/>
  <c r="H107" i="2" s="1"/>
  <c r="H113" i="2" s="1"/>
  <c r="H119" i="2" s="1"/>
  <c r="H125" i="2" s="1"/>
  <c r="H131" i="2" s="1"/>
  <c r="H137" i="2" s="1"/>
  <c r="H143" i="2" s="1"/>
  <c r="H149" i="2" s="1"/>
  <c r="H155" i="2" s="1"/>
  <c r="H161" i="2" s="1"/>
  <c r="H167" i="2" s="1"/>
  <c r="H173" i="2" s="1"/>
  <c r="H179" i="2" s="1"/>
  <c r="H185" i="2" s="1"/>
  <c r="H191" i="2" s="1"/>
  <c r="H197" i="2" s="1"/>
  <c r="H203" i="2" s="1"/>
  <c r="H209" i="2" s="1"/>
  <c r="H215" i="2" s="1"/>
  <c r="H221" i="2" s="1"/>
  <c r="H227" i="2" s="1"/>
  <c r="H233" i="2" s="1"/>
  <c r="H239" i="2" s="1"/>
  <c r="H245" i="2" s="1"/>
  <c r="H251" i="2" s="1"/>
  <c r="H257" i="2" s="1"/>
  <c r="R22" i="2"/>
  <c r="Q22" i="2"/>
  <c r="Q21" i="2" s="1"/>
  <c r="Q27" i="2" s="1"/>
  <c r="Q33" i="2" s="1"/>
  <c r="Q39" i="2" s="1"/>
  <c r="Q45" i="2" s="1"/>
  <c r="Q51" i="2" s="1"/>
  <c r="Q57" i="2" s="1"/>
  <c r="Q63" i="2" s="1"/>
  <c r="Q69" i="2" s="1"/>
  <c r="Q75" i="2" s="1"/>
  <c r="Q81" i="2" s="1"/>
  <c r="Q87" i="2" s="1"/>
  <c r="Q93" i="2" s="1"/>
  <c r="Q99" i="2" s="1"/>
  <c r="Q105" i="2" s="1"/>
  <c r="Q111" i="2" s="1"/>
  <c r="Q117" i="2" s="1"/>
  <c r="Q123" i="2" s="1"/>
  <c r="Q129" i="2" s="1"/>
  <c r="Q135" i="2" s="1"/>
  <c r="Q141" i="2" s="1"/>
  <c r="Q147" i="2" s="1"/>
  <c r="Q153" i="2" s="1"/>
  <c r="Q159" i="2" s="1"/>
  <c r="Q165" i="2" s="1"/>
  <c r="Q171" i="2" s="1"/>
  <c r="Q177" i="2" s="1"/>
  <c r="Q183" i="2" s="1"/>
  <c r="Q189" i="2" s="1"/>
  <c r="Q195" i="2" s="1"/>
  <c r="Q201" i="2" s="1"/>
  <c r="Q207" i="2" s="1"/>
  <c r="Q213" i="2" s="1"/>
  <c r="Q219" i="2" s="1"/>
  <c r="Q225" i="2" s="1"/>
  <c r="Q231" i="2" s="1"/>
  <c r="Q237" i="2" s="1"/>
  <c r="Q243" i="2" s="1"/>
  <c r="Q249" i="2" s="1"/>
  <c r="Q255" i="2" s="1"/>
  <c r="P22" i="2"/>
  <c r="P21" i="2" s="1"/>
  <c r="P27" i="2" s="1"/>
  <c r="P33" i="2" s="1"/>
  <c r="P39" i="2" s="1"/>
  <c r="P45" i="2" s="1"/>
  <c r="P51" i="2" s="1"/>
  <c r="P57" i="2" s="1"/>
  <c r="P63" i="2" s="1"/>
  <c r="P69" i="2" s="1"/>
  <c r="P75" i="2" s="1"/>
  <c r="P81" i="2" s="1"/>
  <c r="P87" i="2" s="1"/>
  <c r="P93" i="2" s="1"/>
  <c r="P99" i="2" s="1"/>
  <c r="P105" i="2" s="1"/>
  <c r="P111" i="2" s="1"/>
  <c r="P117" i="2" s="1"/>
  <c r="P123" i="2" s="1"/>
  <c r="P129" i="2" s="1"/>
  <c r="P135" i="2" s="1"/>
  <c r="P141" i="2" s="1"/>
  <c r="P147" i="2" s="1"/>
  <c r="P153" i="2" s="1"/>
  <c r="P159" i="2" s="1"/>
  <c r="P165" i="2" s="1"/>
  <c r="P171" i="2" s="1"/>
  <c r="P177" i="2" s="1"/>
  <c r="P183" i="2" s="1"/>
  <c r="P189" i="2" s="1"/>
  <c r="P195" i="2" s="1"/>
  <c r="P201" i="2" s="1"/>
  <c r="P207" i="2" s="1"/>
  <c r="P213" i="2" s="1"/>
  <c r="P219" i="2" s="1"/>
  <c r="P225" i="2" s="1"/>
  <c r="P231" i="2" s="1"/>
  <c r="P237" i="2" s="1"/>
  <c r="P243" i="2" s="1"/>
  <c r="P249" i="2" s="1"/>
  <c r="P255" i="2" s="1"/>
  <c r="O22" i="2"/>
  <c r="O21" i="2" s="1"/>
  <c r="O27" i="2" s="1"/>
  <c r="O33" i="2" s="1"/>
  <c r="O39" i="2" s="1"/>
  <c r="O45" i="2" s="1"/>
  <c r="O51" i="2" s="1"/>
  <c r="O57" i="2" s="1"/>
  <c r="O63" i="2" s="1"/>
  <c r="O69" i="2" s="1"/>
  <c r="O75" i="2" s="1"/>
  <c r="O81" i="2" s="1"/>
  <c r="O87" i="2" s="1"/>
  <c r="O93" i="2" s="1"/>
  <c r="O99" i="2" s="1"/>
  <c r="O105" i="2" s="1"/>
  <c r="O111" i="2" s="1"/>
  <c r="O117" i="2" s="1"/>
  <c r="O123" i="2" s="1"/>
  <c r="O129" i="2" s="1"/>
  <c r="O135" i="2" s="1"/>
  <c r="O141" i="2" s="1"/>
  <c r="O147" i="2" s="1"/>
  <c r="O153" i="2" s="1"/>
  <c r="O159" i="2" s="1"/>
  <c r="O165" i="2" s="1"/>
  <c r="O171" i="2" s="1"/>
  <c r="O177" i="2" s="1"/>
  <c r="O183" i="2" s="1"/>
  <c r="O189" i="2" s="1"/>
  <c r="O195" i="2" s="1"/>
  <c r="O201" i="2" s="1"/>
  <c r="O207" i="2" s="1"/>
  <c r="O213" i="2" s="1"/>
  <c r="O219" i="2" s="1"/>
  <c r="O225" i="2" s="1"/>
  <c r="O231" i="2" s="1"/>
  <c r="O237" i="2" s="1"/>
  <c r="O243" i="2" s="1"/>
  <c r="O249" i="2" s="1"/>
  <c r="O255" i="2" s="1"/>
  <c r="N22" i="2"/>
  <c r="N21" i="2" s="1"/>
  <c r="N27" i="2" s="1"/>
  <c r="N33" i="2" s="1"/>
  <c r="N39" i="2" s="1"/>
  <c r="N45" i="2" s="1"/>
  <c r="N51" i="2" s="1"/>
  <c r="N57" i="2" s="1"/>
  <c r="N63" i="2" s="1"/>
  <c r="N69" i="2" s="1"/>
  <c r="N75" i="2" s="1"/>
  <c r="N81" i="2" s="1"/>
  <c r="N87" i="2" s="1"/>
  <c r="N93" i="2" s="1"/>
  <c r="N99" i="2" s="1"/>
  <c r="N105" i="2" s="1"/>
  <c r="N111" i="2" s="1"/>
  <c r="N117" i="2" s="1"/>
  <c r="N123" i="2" s="1"/>
  <c r="N129" i="2" s="1"/>
  <c r="N135" i="2" s="1"/>
  <c r="N141" i="2" s="1"/>
  <c r="N147" i="2" s="1"/>
  <c r="N153" i="2" s="1"/>
  <c r="N159" i="2" s="1"/>
  <c r="N165" i="2" s="1"/>
  <c r="N171" i="2" s="1"/>
  <c r="N177" i="2" s="1"/>
  <c r="N183" i="2" s="1"/>
  <c r="N189" i="2" s="1"/>
  <c r="N195" i="2" s="1"/>
  <c r="N201" i="2" s="1"/>
  <c r="N207" i="2" s="1"/>
  <c r="N213" i="2" s="1"/>
  <c r="N219" i="2" s="1"/>
  <c r="N225" i="2" s="1"/>
  <c r="N231" i="2" s="1"/>
  <c r="N237" i="2" s="1"/>
  <c r="N243" i="2" s="1"/>
  <c r="N249" i="2" s="1"/>
  <c r="N255" i="2" s="1"/>
  <c r="M22" i="2"/>
  <c r="M21" i="2" s="1"/>
  <c r="M27" i="2" s="1"/>
  <c r="M33" i="2" s="1"/>
  <c r="M39" i="2" s="1"/>
  <c r="M45" i="2" s="1"/>
  <c r="M51" i="2" s="1"/>
  <c r="M57" i="2" s="1"/>
  <c r="M63" i="2" s="1"/>
  <c r="M69" i="2" s="1"/>
  <c r="M75" i="2" s="1"/>
  <c r="M81" i="2" s="1"/>
  <c r="M87" i="2" s="1"/>
  <c r="M93" i="2" s="1"/>
  <c r="M99" i="2" s="1"/>
  <c r="M105" i="2" s="1"/>
  <c r="M111" i="2" s="1"/>
  <c r="M117" i="2" s="1"/>
  <c r="M123" i="2" s="1"/>
  <c r="M129" i="2" s="1"/>
  <c r="M135" i="2" s="1"/>
  <c r="M141" i="2" s="1"/>
  <c r="M147" i="2" s="1"/>
  <c r="M153" i="2" s="1"/>
  <c r="M159" i="2" s="1"/>
  <c r="M165" i="2" s="1"/>
  <c r="M171" i="2" s="1"/>
  <c r="M177" i="2" s="1"/>
  <c r="M183" i="2" s="1"/>
  <c r="M189" i="2" s="1"/>
  <c r="M195" i="2" s="1"/>
  <c r="M201" i="2" s="1"/>
  <c r="M207" i="2" s="1"/>
  <c r="M213" i="2" s="1"/>
  <c r="M219" i="2" s="1"/>
  <c r="M225" i="2" s="1"/>
  <c r="M231" i="2" s="1"/>
  <c r="M237" i="2" s="1"/>
  <c r="M243" i="2" s="1"/>
  <c r="M249" i="2" s="1"/>
  <c r="M255" i="2" s="1"/>
  <c r="L22" i="2"/>
  <c r="B22" i="2"/>
  <c r="B28" i="2" s="1"/>
  <c r="B34" i="2" s="1"/>
  <c r="B40" i="2" s="1"/>
  <c r="B46" i="2" s="1"/>
  <c r="B52" i="2" s="1"/>
  <c r="B58" i="2" s="1"/>
  <c r="B64" i="2" s="1"/>
  <c r="B70" i="2" s="1"/>
  <c r="B76" i="2" s="1"/>
  <c r="B82" i="2" s="1"/>
  <c r="B88" i="2" s="1"/>
  <c r="B94" i="2" s="1"/>
  <c r="B100" i="2" s="1"/>
  <c r="B106" i="2" s="1"/>
  <c r="B112" i="2" s="1"/>
  <c r="B118" i="2" s="1"/>
  <c r="B124" i="2" s="1"/>
  <c r="B130" i="2" s="1"/>
  <c r="B136" i="2" s="1"/>
  <c r="B142" i="2" s="1"/>
  <c r="B148" i="2" s="1"/>
  <c r="B154" i="2" s="1"/>
  <c r="B160" i="2" s="1"/>
  <c r="B166" i="2" s="1"/>
  <c r="B172" i="2" s="1"/>
  <c r="B178" i="2" s="1"/>
  <c r="B184" i="2" s="1"/>
  <c r="B190" i="2" s="1"/>
  <c r="B196" i="2" s="1"/>
  <c r="B202" i="2" s="1"/>
  <c r="B208" i="2" s="1"/>
  <c r="B214" i="2" s="1"/>
  <c r="B220" i="2" s="1"/>
  <c r="B226" i="2" s="1"/>
  <c r="B232" i="2" s="1"/>
  <c r="B238" i="2" s="1"/>
  <c r="B244" i="2" s="1"/>
  <c r="B250" i="2" s="1"/>
  <c r="B256" i="2" s="1"/>
  <c r="R21" i="2"/>
  <c r="R27" i="2" s="1"/>
  <c r="R33" i="2" s="1"/>
  <c r="R39" i="2" s="1"/>
  <c r="R45" i="2" s="1"/>
  <c r="R51" i="2" s="1"/>
  <c r="R57" i="2" s="1"/>
  <c r="R63" i="2" s="1"/>
  <c r="R69" i="2" s="1"/>
  <c r="R75" i="2" s="1"/>
  <c r="R81" i="2" s="1"/>
  <c r="R87" i="2" s="1"/>
  <c r="R93" i="2" s="1"/>
  <c r="R99" i="2" s="1"/>
  <c r="R105" i="2" s="1"/>
  <c r="R111" i="2" s="1"/>
  <c r="R117" i="2" s="1"/>
  <c r="R123" i="2" s="1"/>
  <c r="R129" i="2" s="1"/>
  <c r="R135" i="2" s="1"/>
  <c r="R141" i="2" s="1"/>
  <c r="R147" i="2" s="1"/>
  <c r="R153" i="2" s="1"/>
  <c r="R159" i="2" s="1"/>
  <c r="R165" i="2" s="1"/>
  <c r="R171" i="2" s="1"/>
  <c r="R177" i="2" s="1"/>
  <c r="R183" i="2" s="1"/>
  <c r="R189" i="2" s="1"/>
  <c r="R195" i="2" s="1"/>
  <c r="R201" i="2" s="1"/>
  <c r="R207" i="2" s="1"/>
  <c r="R213" i="2" s="1"/>
  <c r="R219" i="2" s="1"/>
  <c r="R225" i="2" s="1"/>
  <c r="R231" i="2" s="1"/>
  <c r="R237" i="2" s="1"/>
  <c r="R243" i="2" s="1"/>
  <c r="R249" i="2" s="1"/>
  <c r="R255" i="2" s="1"/>
  <c r="G21" i="2"/>
  <c r="R20" i="2"/>
  <c r="R26" i="2" s="1"/>
  <c r="R32" i="2" s="1"/>
  <c r="R38" i="2" s="1"/>
  <c r="R44" i="2" s="1"/>
  <c r="R50" i="2" s="1"/>
  <c r="R56" i="2" s="1"/>
  <c r="R62" i="2" s="1"/>
  <c r="R68" i="2" s="1"/>
  <c r="R74" i="2" s="1"/>
  <c r="R80" i="2" s="1"/>
  <c r="R86" i="2" s="1"/>
  <c r="R92" i="2" s="1"/>
  <c r="R98" i="2" s="1"/>
  <c r="R104" i="2" s="1"/>
  <c r="R110" i="2" s="1"/>
  <c r="R116" i="2" s="1"/>
  <c r="R122" i="2" s="1"/>
  <c r="R128" i="2" s="1"/>
  <c r="R134" i="2" s="1"/>
  <c r="R140" i="2" s="1"/>
  <c r="R146" i="2" s="1"/>
  <c r="R152" i="2" s="1"/>
  <c r="R158" i="2" s="1"/>
  <c r="R164" i="2" s="1"/>
  <c r="R170" i="2" s="1"/>
  <c r="R176" i="2" s="1"/>
  <c r="R182" i="2" s="1"/>
  <c r="R188" i="2" s="1"/>
  <c r="R194" i="2" s="1"/>
  <c r="R200" i="2" s="1"/>
  <c r="R206" i="2" s="1"/>
  <c r="R212" i="2" s="1"/>
  <c r="R218" i="2" s="1"/>
  <c r="R224" i="2" s="1"/>
  <c r="R230" i="2" s="1"/>
  <c r="R236" i="2" s="1"/>
  <c r="R242" i="2" s="1"/>
  <c r="R248" i="2" s="1"/>
  <c r="R254" i="2" s="1"/>
  <c r="Q20" i="2"/>
  <c r="Q26" i="2" s="1"/>
  <c r="Q32" i="2" s="1"/>
  <c r="Q38" i="2" s="1"/>
  <c r="Q44" i="2" s="1"/>
  <c r="Q50" i="2" s="1"/>
  <c r="Q56" i="2" s="1"/>
  <c r="Q62" i="2" s="1"/>
  <c r="Q68" i="2" s="1"/>
  <c r="Q74" i="2" s="1"/>
  <c r="Q80" i="2" s="1"/>
  <c r="Q86" i="2" s="1"/>
  <c r="Q92" i="2" s="1"/>
  <c r="Q98" i="2" s="1"/>
  <c r="Q104" i="2" s="1"/>
  <c r="Q110" i="2" s="1"/>
  <c r="Q116" i="2" s="1"/>
  <c r="Q122" i="2" s="1"/>
  <c r="Q128" i="2" s="1"/>
  <c r="Q134" i="2" s="1"/>
  <c r="Q140" i="2" s="1"/>
  <c r="Q146" i="2" s="1"/>
  <c r="Q152" i="2" s="1"/>
  <c r="Q158" i="2" s="1"/>
  <c r="Q164" i="2" s="1"/>
  <c r="Q170" i="2" s="1"/>
  <c r="Q176" i="2" s="1"/>
  <c r="Q182" i="2" s="1"/>
  <c r="Q188" i="2" s="1"/>
  <c r="Q194" i="2" s="1"/>
  <c r="Q200" i="2" s="1"/>
  <c r="Q206" i="2" s="1"/>
  <c r="Q212" i="2" s="1"/>
  <c r="Q218" i="2" s="1"/>
  <c r="Q224" i="2" s="1"/>
  <c r="Q230" i="2" s="1"/>
  <c r="Q236" i="2" s="1"/>
  <c r="Q242" i="2" s="1"/>
  <c r="Q248" i="2" s="1"/>
  <c r="Q254" i="2" s="1"/>
  <c r="P20" i="2"/>
  <c r="P26" i="2" s="1"/>
  <c r="P32" i="2" s="1"/>
  <c r="P38" i="2" s="1"/>
  <c r="P44" i="2" s="1"/>
  <c r="P50" i="2" s="1"/>
  <c r="P56" i="2" s="1"/>
  <c r="P62" i="2" s="1"/>
  <c r="P68" i="2" s="1"/>
  <c r="P74" i="2" s="1"/>
  <c r="P80" i="2" s="1"/>
  <c r="P86" i="2" s="1"/>
  <c r="P92" i="2" s="1"/>
  <c r="P98" i="2" s="1"/>
  <c r="P104" i="2" s="1"/>
  <c r="P110" i="2" s="1"/>
  <c r="P116" i="2" s="1"/>
  <c r="P122" i="2" s="1"/>
  <c r="P128" i="2" s="1"/>
  <c r="P134" i="2" s="1"/>
  <c r="P140" i="2" s="1"/>
  <c r="P146" i="2" s="1"/>
  <c r="P152" i="2" s="1"/>
  <c r="P158" i="2" s="1"/>
  <c r="P164" i="2" s="1"/>
  <c r="P170" i="2" s="1"/>
  <c r="P176" i="2" s="1"/>
  <c r="P182" i="2" s="1"/>
  <c r="P188" i="2" s="1"/>
  <c r="P194" i="2" s="1"/>
  <c r="P200" i="2" s="1"/>
  <c r="P206" i="2" s="1"/>
  <c r="P212" i="2" s="1"/>
  <c r="P218" i="2" s="1"/>
  <c r="P224" i="2" s="1"/>
  <c r="P230" i="2" s="1"/>
  <c r="P236" i="2" s="1"/>
  <c r="P242" i="2" s="1"/>
  <c r="P248" i="2" s="1"/>
  <c r="P254" i="2" s="1"/>
  <c r="O20" i="2"/>
  <c r="O26" i="2" s="1"/>
  <c r="O32" i="2" s="1"/>
  <c r="O38" i="2" s="1"/>
  <c r="O44" i="2" s="1"/>
  <c r="O50" i="2" s="1"/>
  <c r="O56" i="2" s="1"/>
  <c r="O62" i="2" s="1"/>
  <c r="O68" i="2" s="1"/>
  <c r="O74" i="2" s="1"/>
  <c r="O80" i="2" s="1"/>
  <c r="O86" i="2" s="1"/>
  <c r="O92" i="2" s="1"/>
  <c r="O98" i="2" s="1"/>
  <c r="O104" i="2" s="1"/>
  <c r="O110" i="2" s="1"/>
  <c r="O116" i="2" s="1"/>
  <c r="O122" i="2" s="1"/>
  <c r="O128" i="2" s="1"/>
  <c r="O134" i="2" s="1"/>
  <c r="O140" i="2" s="1"/>
  <c r="O146" i="2" s="1"/>
  <c r="O152" i="2" s="1"/>
  <c r="O158" i="2" s="1"/>
  <c r="O164" i="2" s="1"/>
  <c r="O170" i="2" s="1"/>
  <c r="O176" i="2" s="1"/>
  <c r="O182" i="2" s="1"/>
  <c r="O188" i="2" s="1"/>
  <c r="O194" i="2" s="1"/>
  <c r="O200" i="2" s="1"/>
  <c r="O206" i="2" s="1"/>
  <c r="O212" i="2" s="1"/>
  <c r="O218" i="2" s="1"/>
  <c r="O224" i="2" s="1"/>
  <c r="O230" i="2" s="1"/>
  <c r="O236" i="2" s="1"/>
  <c r="O242" i="2" s="1"/>
  <c r="O248" i="2" s="1"/>
  <c r="O254" i="2" s="1"/>
  <c r="N20" i="2"/>
  <c r="N26" i="2" s="1"/>
  <c r="N32" i="2" s="1"/>
  <c r="N38" i="2" s="1"/>
  <c r="N44" i="2" s="1"/>
  <c r="N50" i="2" s="1"/>
  <c r="N56" i="2" s="1"/>
  <c r="N62" i="2" s="1"/>
  <c r="N68" i="2" s="1"/>
  <c r="N74" i="2" s="1"/>
  <c r="N80" i="2" s="1"/>
  <c r="N86" i="2" s="1"/>
  <c r="N92" i="2" s="1"/>
  <c r="N98" i="2" s="1"/>
  <c r="N104" i="2" s="1"/>
  <c r="N110" i="2" s="1"/>
  <c r="N116" i="2" s="1"/>
  <c r="N122" i="2" s="1"/>
  <c r="N128" i="2" s="1"/>
  <c r="N134" i="2" s="1"/>
  <c r="N140" i="2" s="1"/>
  <c r="N146" i="2" s="1"/>
  <c r="N152" i="2" s="1"/>
  <c r="N158" i="2" s="1"/>
  <c r="N164" i="2" s="1"/>
  <c r="N170" i="2" s="1"/>
  <c r="N176" i="2" s="1"/>
  <c r="N182" i="2" s="1"/>
  <c r="N188" i="2" s="1"/>
  <c r="N194" i="2" s="1"/>
  <c r="N200" i="2" s="1"/>
  <c r="N206" i="2" s="1"/>
  <c r="N212" i="2" s="1"/>
  <c r="N218" i="2" s="1"/>
  <c r="N224" i="2" s="1"/>
  <c r="N230" i="2" s="1"/>
  <c r="N236" i="2" s="1"/>
  <c r="N242" i="2" s="1"/>
  <c r="N248" i="2" s="1"/>
  <c r="N254" i="2" s="1"/>
  <c r="M20" i="2"/>
  <c r="M26" i="2" s="1"/>
  <c r="L20" i="2"/>
  <c r="J20" i="2"/>
  <c r="AA19" i="2"/>
  <c r="AJ19" i="2" s="1"/>
  <c r="AJ22" i="2" s="1"/>
  <c r="AJ21" i="2" s="1"/>
  <c r="Z19" i="2"/>
  <c r="Z22" i="2" s="1"/>
  <c r="Z21" i="2" s="1"/>
  <c r="Z27" i="2" s="1"/>
  <c r="Z33" i="2" s="1"/>
  <c r="Z39" i="2" s="1"/>
  <c r="Z45" i="2" s="1"/>
  <c r="Z51" i="2" s="1"/>
  <c r="Z57" i="2" s="1"/>
  <c r="Z63" i="2" s="1"/>
  <c r="Z69" i="2" s="1"/>
  <c r="Z75" i="2" s="1"/>
  <c r="Z81" i="2" s="1"/>
  <c r="Z87" i="2" s="1"/>
  <c r="Z93" i="2" s="1"/>
  <c r="Z99" i="2" s="1"/>
  <c r="Z105" i="2" s="1"/>
  <c r="Z111" i="2" s="1"/>
  <c r="Z117" i="2" s="1"/>
  <c r="Z123" i="2" s="1"/>
  <c r="Z129" i="2" s="1"/>
  <c r="Z135" i="2" s="1"/>
  <c r="Z141" i="2" s="1"/>
  <c r="Z147" i="2" s="1"/>
  <c r="Z153" i="2" s="1"/>
  <c r="Z159" i="2" s="1"/>
  <c r="Z165" i="2" s="1"/>
  <c r="Z171" i="2" s="1"/>
  <c r="Z177" i="2" s="1"/>
  <c r="Z183" i="2" s="1"/>
  <c r="Z189" i="2" s="1"/>
  <c r="Z195" i="2" s="1"/>
  <c r="Z201" i="2" s="1"/>
  <c r="Z207" i="2" s="1"/>
  <c r="Z213" i="2" s="1"/>
  <c r="Z219" i="2" s="1"/>
  <c r="Z225" i="2" s="1"/>
  <c r="Z231" i="2" s="1"/>
  <c r="Z237" i="2" s="1"/>
  <c r="Z243" i="2" s="1"/>
  <c r="Z249" i="2" s="1"/>
  <c r="Z255" i="2" s="1"/>
  <c r="Y19" i="2"/>
  <c r="Y20" i="2" s="1"/>
  <c r="Y26" i="2" s="1"/>
  <c r="Y32" i="2" s="1"/>
  <c r="Y38" i="2" s="1"/>
  <c r="Y44" i="2" s="1"/>
  <c r="Y50" i="2" s="1"/>
  <c r="Y56" i="2" s="1"/>
  <c r="Y62" i="2" s="1"/>
  <c r="Y68" i="2" s="1"/>
  <c r="Y74" i="2" s="1"/>
  <c r="Y80" i="2" s="1"/>
  <c r="Y86" i="2" s="1"/>
  <c r="Y92" i="2" s="1"/>
  <c r="Y98" i="2" s="1"/>
  <c r="Y104" i="2" s="1"/>
  <c r="Y110" i="2" s="1"/>
  <c r="Y116" i="2" s="1"/>
  <c r="Y122" i="2" s="1"/>
  <c r="Y128" i="2" s="1"/>
  <c r="Y134" i="2" s="1"/>
  <c r="Y140" i="2" s="1"/>
  <c r="Y146" i="2" s="1"/>
  <c r="Y152" i="2" s="1"/>
  <c r="Y158" i="2" s="1"/>
  <c r="Y164" i="2" s="1"/>
  <c r="Y170" i="2" s="1"/>
  <c r="Y176" i="2" s="1"/>
  <c r="Y182" i="2" s="1"/>
  <c r="Y188" i="2" s="1"/>
  <c r="Y194" i="2" s="1"/>
  <c r="Y200" i="2" s="1"/>
  <c r="Y206" i="2" s="1"/>
  <c r="Y212" i="2" s="1"/>
  <c r="Y218" i="2" s="1"/>
  <c r="Y224" i="2" s="1"/>
  <c r="Y230" i="2" s="1"/>
  <c r="Y236" i="2" s="1"/>
  <c r="Y242" i="2" s="1"/>
  <c r="Y248" i="2" s="1"/>
  <c r="Y254" i="2" s="1"/>
  <c r="X19" i="2"/>
  <c r="X20" i="2" s="1"/>
  <c r="X26" i="2" s="1"/>
  <c r="X32" i="2" s="1"/>
  <c r="X38" i="2" s="1"/>
  <c r="X44" i="2" s="1"/>
  <c r="X50" i="2" s="1"/>
  <c r="X56" i="2" s="1"/>
  <c r="X62" i="2" s="1"/>
  <c r="X68" i="2" s="1"/>
  <c r="X74" i="2" s="1"/>
  <c r="X80" i="2" s="1"/>
  <c r="X86" i="2" s="1"/>
  <c r="X92" i="2" s="1"/>
  <c r="X98" i="2" s="1"/>
  <c r="X104" i="2" s="1"/>
  <c r="X110" i="2" s="1"/>
  <c r="X116" i="2" s="1"/>
  <c r="X122" i="2" s="1"/>
  <c r="X128" i="2" s="1"/>
  <c r="X134" i="2" s="1"/>
  <c r="X140" i="2" s="1"/>
  <c r="X146" i="2" s="1"/>
  <c r="X152" i="2" s="1"/>
  <c r="X158" i="2" s="1"/>
  <c r="X164" i="2" s="1"/>
  <c r="X170" i="2" s="1"/>
  <c r="X176" i="2" s="1"/>
  <c r="X182" i="2" s="1"/>
  <c r="X188" i="2" s="1"/>
  <c r="X194" i="2" s="1"/>
  <c r="X200" i="2" s="1"/>
  <c r="X206" i="2" s="1"/>
  <c r="X212" i="2" s="1"/>
  <c r="X218" i="2" s="1"/>
  <c r="X224" i="2" s="1"/>
  <c r="X230" i="2" s="1"/>
  <c r="X236" i="2" s="1"/>
  <c r="X242" i="2" s="1"/>
  <c r="X248" i="2" s="1"/>
  <c r="X254" i="2" s="1"/>
  <c r="W19" i="2"/>
  <c r="AF19" i="2" s="1"/>
  <c r="AF22" i="2" s="1"/>
  <c r="AF21" i="2" s="1"/>
  <c r="V19" i="2"/>
  <c r="V22" i="2" s="1"/>
  <c r="V21" i="2" s="1"/>
  <c r="V27" i="2" s="1"/>
  <c r="V33" i="2" s="1"/>
  <c r="V39" i="2" s="1"/>
  <c r="V45" i="2" s="1"/>
  <c r="V51" i="2" s="1"/>
  <c r="V57" i="2" s="1"/>
  <c r="V63" i="2" s="1"/>
  <c r="V69" i="2" s="1"/>
  <c r="V75" i="2" s="1"/>
  <c r="V81" i="2" s="1"/>
  <c r="V87" i="2" s="1"/>
  <c r="V93" i="2" s="1"/>
  <c r="V99" i="2" s="1"/>
  <c r="V105" i="2" s="1"/>
  <c r="V111" i="2" s="1"/>
  <c r="V117" i="2" s="1"/>
  <c r="V123" i="2" s="1"/>
  <c r="V129" i="2" s="1"/>
  <c r="V135" i="2" s="1"/>
  <c r="V141" i="2" s="1"/>
  <c r="V147" i="2" s="1"/>
  <c r="V153" i="2" s="1"/>
  <c r="V159" i="2" s="1"/>
  <c r="V165" i="2" s="1"/>
  <c r="V171" i="2" s="1"/>
  <c r="V177" i="2" s="1"/>
  <c r="V183" i="2" s="1"/>
  <c r="V189" i="2" s="1"/>
  <c r="V195" i="2" s="1"/>
  <c r="V201" i="2" s="1"/>
  <c r="V207" i="2" s="1"/>
  <c r="V213" i="2" s="1"/>
  <c r="V219" i="2" s="1"/>
  <c r="V225" i="2" s="1"/>
  <c r="V231" i="2" s="1"/>
  <c r="V237" i="2" s="1"/>
  <c r="V243" i="2" s="1"/>
  <c r="V249" i="2" s="1"/>
  <c r="V255" i="2" s="1"/>
  <c r="U19" i="2"/>
  <c r="U20" i="2" s="1"/>
  <c r="K19" i="2"/>
  <c r="AP241" i="4" l="1"/>
  <c r="T25" i="5"/>
  <c r="AR145" i="4"/>
  <c r="AK32" i="2"/>
  <c r="AP36" i="2" s="1"/>
  <c r="AE28" i="5"/>
  <c r="Z121" i="6"/>
  <c r="Z124" i="6" s="1"/>
  <c r="G151" i="7"/>
  <c r="G151" i="8" s="1"/>
  <c r="G151" i="9" s="1"/>
  <c r="G151" i="10" s="1"/>
  <c r="G151" i="11" s="1"/>
  <c r="G151" i="12" s="1"/>
  <c r="G151" i="13" s="1"/>
  <c r="G151" i="14" s="1"/>
  <c r="Q160" i="6"/>
  <c r="Q157" i="7"/>
  <c r="AL31" i="2"/>
  <c r="AP52" i="2"/>
  <c r="AR181" i="4"/>
  <c r="B102" i="5"/>
  <c r="K145" i="6"/>
  <c r="J224" i="6"/>
  <c r="B228" i="6" s="1"/>
  <c r="K169" i="6"/>
  <c r="T37" i="5"/>
  <c r="M43" i="9"/>
  <c r="V37" i="6"/>
  <c r="Q115" i="7"/>
  <c r="Q118" i="7" s="1"/>
  <c r="J146" i="6"/>
  <c r="B150" i="6" s="1"/>
  <c r="R178" i="6"/>
  <c r="R175" i="7"/>
  <c r="Q142" i="6"/>
  <c r="Q139" i="7"/>
  <c r="AD223" i="6"/>
  <c r="AA178" i="5"/>
  <c r="AN136" i="2"/>
  <c r="T199" i="5"/>
  <c r="AM130" i="2"/>
  <c r="AN112" i="2"/>
  <c r="AN220" i="2"/>
  <c r="AN61" i="4"/>
  <c r="AS34" i="2"/>
  <c r="O126" i="5"/>
  <c r="N100" i="9"/>
  <c r="Q70" i="6"/>
  <c r="B174" i="5"/>
  <c r="S230" i="5"/>
  <c r="X234" i="5" s="1"/>
  <c r="J176" i="6"/>
  <c r="B180" i="6" s="1"/>
  <c r="O76" i="6"/>
  <c r="O73" i="7"/>
  <c r="O247" i="8"/>
  <c r="O250" i="7"/>
  <c r="Z244" i="5"/>
  <c r="T244" i="5" s="1"/>
  <c r="AQ178" i="2"/>
  <c r="U202" i="5"/>
  <c r="AJ163" i="6"/>
  <c r="AJ163" i="7" s="1"/>
  <c r="R190" i="7"/>
  <c r="K241" i="6"/>
  <c r="T70" i="4"/>
  <c r="T184" i="4"/>
  <c r="Q28" i="6"/>
  <c r="Q25" i="7"/>
  <c r="R169" i="7"/>
  <c r="R172" i="6"/>
  <c r="AC226" i="2"/>
  <c r="S26" i="5"/>
  <c r="X30" i="5" s="1"/>
  <c r="V28" i="5"/>
  <c r="V172" i="5"/>
  <c r="T94" i="4"/>
  <c r="K55" i="6"/>
  <c r="T154" i="4"/>
  <c r="K34" i="5"/>
  <c r="K202" i="6"/>
  <c r="Q40" i="7"/>
  <c r="K148" i="5"/>
  <c r="AD103" i="6"/>
  <c r="AD103" i="7" s="1"/>
  <c r="X160" i="5"/>
  <c r="T160" i="5" s="1"/>
  <c r="O172" i="6"/>
  <c r="J56" i="6"/>
  <c r="O60" i="6" s="1"/>
  <c r="O186" i="5"/>
  <c r="T250" i="4"/>
  <c r="Q100" i="7"/>
  <c r="Q97" i="8"/>
  <c r="U118" i="5"/>
  <c r="L109" i="12"/>
  <c r="L112" i="12" s="1"/>
  <c r="L253" i="12"/>
  <c r="L256" i="12" s="1"/>
  <c r="S170" i="5"/>
  <c r="X174" i="5" s="1"/>
  <c r="G30" i="7"/>
  <c r="B132" i="5"/>
  <c r="T229" i="5"/>
  <c r="AA247" i="6"/>
  <c r="AE40" i="5"/>
  <c r="AH94" i="5"/>
  <c r="M163" i="8"/>
  <c r="M166" i="8" s="1"/>
  <c r="R235" i="7"/>
  <c r="V109" i="6"/>
  <c r="T109" i="6" s="1"/>
  <c r="T127" i="5"/>
  <c r="S110" i="5"/>
  <c r="X114" i="5" s="1"/>
  <c r="O246" i="5"/>
  <c r="K127" i="6"/>
  <c r="K103" i="6"/>
  <c r="K160" i="5"/>
  <c r="N73" i="8"/>
  <c r="N76" i="8" s="1"/>
  <c r="M229" i="7"/>
  <c r="M229" i="8" s="1"/>
  <c r="Q55" i="7"/>
  <c r="Q58" i="7" s="1"/>
  <c r="AJ30" i="7"/>
  <c r="P88" i="8"/>
  <c r="K157" i="6"/>
  <c r="K238" i="5"/>
  <c r="P193" i="10"/>
  <c r="P196" i="10" s="1"/>
  <c r="H198" i="7"/>
  <c r="K184" i="5"/>
  <c r="R226" i="6"/>
  <c r="K130" i="5"/>
  <c r="K190" i="5"/>
  <c r="B240" i="5"/>
  <c r="R247" i="7"/>
  <c r="R247" i="8" s="1"/>
  <c r="K175" i="6"/>
  <c r="J188" i="6"/>
  <c r="B192" i="6" s="1"/>
  <c r="J140" i="6"/>
  <c r="B144" i="6" s="1"/>
  <c r="R223" i="7"/>
  <c r="K88" i="5"/>
  <c r="P145" i="9"/>
  <c r="P148" i="9" s="1"/>
  <c r="K82" i="5"/>
  <c r="K64" i="5"/>
  <c r="K124" i="5"/>
  <c r="K40" i="5"/>
  <c r="R28" i="7"/>
  <c r="R25" i="8"/>
  <c r="J218" i="6"/>
  <c r="B222" i="6" s="1"/>
  <c r="M172" i="7"/>
  <c r="O31" i="7"/>
  <c r="G168" i="8"/>
  <c r="H168" i="8" s="1"/>
  <c r="G127" i="8"/>
  <c r="G128" i="8" s="1"/>
  <c r="O144" i="6"/>
  <c r="H246" i="7"/>
  <c r="M34" i="8"/>
  <c r="H246" i="8"/>
  <c r="M157" i="9"/>
  <c r="M157" i="10" s="1"/>
  <c r="H222" i="7"/>
  <c r="M223" i="11"/>
  <c r="M226" i="11" s="1"/>
  <c r="L133" i="9"/>
  <c r="L133" i="10" s="1"/>
  <c r="P61" i="9"/>
  <c r="P61" i="10" s="1"/>
  <c r="Q37" i="9"/>
  <c r="Q40" i="9" s="1"/>
  <c r="G183" i="8"/>
  <c r="F246" i="10"/>
  <c r="F246" i="11" s="1"/>
  <c r="F246" i="12" s="1"/>
  <c r="F246" i="13" s="1"/>
  <c r="F246" i="14" s="1"/>
  <c r="AS114" i="10"/>
  <c r="B198" i="6"/>
  <c r="O198" i="6"/>
  <c r="AM199" i="4"/>
  <c r="AM202" i="2"/>
  <c r="AI244" i="4"/>
  <c r="AI241" i="5"/>
  <c r="AP136" i="2"/>
  <c r="L184" i="7"/>
  <c r="L181" i="8"/>
  <c r="L181" i="9" s="1"/>
  <c r="AP61" i="4"/>
  <c r="AP61" i="5" s="1"/>
  <c r="AP64" i="2"/>
  <c r="AS82" i="2"/>
  <c r="U82" i="5"/>
  <c r="T82" i="5" s="1"/>
  <c r="U79" i="6"/>
  <c r="G132" i="7"/>
  <c r="H132" i="6"/>
  <c r="AF67" i="5"/>
  <c r="AF70" i="4"/>
  <c r="M121" i="7"/>
  <c r="M124" i="6"/>
  <c r="J122" i="6"/>
  <c r="O126" i="6" s="1"/>
  <c r="K121" i="6"/>
  <c r="AO238" i="2"/>
  <c r="AO235" i="4"/>
  <c r="AO235" i="5" s="1"/>
  <c r="AA214" i="5"/>
  <c r="AA211" i="6"/>
  <c r="AA214" i="6" s="1"/>
  <c r="S212" i="5"/>
  <c r="X216" i="5" s="1"/>
  <c r="T211" i="5"/>
  <c r="AD127" i="5"/>
  <c r="AD130" i="4"/>
  <c r="AA238" i="5"/>
  <c r="T238" i="5" s="1"/>
  <c r="AA235" i="6"/>
  <c r="S236" i="6" s="1"/>
  <c r="X240" i="6" s="1"/>
  <c r="S236" i="5"/>
  <c r="X240" i="5" s="1"/>
  <c r="T235" i="5"/>
  <c r="S254" i="5"/>
  <c r="X258" i="5" s="1"/>
  <c r="V253" i="6"/>
  <c r="V256" i="6" s="1"/>
  <c r="T253" i="5"/>
  <c r="V256" i="5"/>
  <c r="T256" i="5" s="1"/>
  <c r="R130" i="6"/>
  <c r="R127" i="7"/>
  <c r="R130" i="7" s="1"/>
  <c r="J128" i="6"/>
  <c r="Q121" i="7"/>
  <c r="Q124" i="6"/>
  <c r="W67" i="6"/>
  <c r="AQ223" i="4"/>
  <c r="AQ226" i="2"/>
  <c r="AR88" i="2"/>
  <c r="AR85" i="4"/>
  <c r="AR88" i="4" s="1"/>
  <c r="AM79" i="4"/>
  <c r="AM82" i="2"/>
  <c r="AJ108" i="8"/>
  <c r="AA108" i="8"/>
  <c r="Q154" i="6"/>
  <c r="Q151" i="7"/>
  <c r="N238" i="8"/>
  <c r="N235" i="9"/>
  <c r="N46" i="6"/>
  <c r="N43" i="7"/>
  <c r="Z112" i="5"/>
  <c r="T112" i="5" s="1"/>
  <c r="W43" i="6"/>
  <c r="W46" i="6" s="1"/>
  <c r="W46" i="5"/>
  <c r="AR253" i="4"/>
  <c r="AR256" i="4" s="1"/>
  <c r="AR256" i="2"/>
  <c r="AP40" i="2"/>
  <c r="AP37" i="4"/>
  <c r="O106" i="7"/>
  <c r="O103" i="8"/>
  <c r="U166" i="5"/>
  <c r="T163" i="5"/>
  <c r="U163" i="6"/>
  <c r="U166" i="6" s="1"/>
  <c r="S164" i="5"/>
  <c r="X168" i="5" s="1"/>
  <c r="S218" i="5"/>
  <c r="X222" i="5" s="1"/>
  <c r="T217" i="5"/>
  <c r="Z220" i="5"/>
  <c r="T220" i="5" s="1"/>
  <c r="O60" i="5"/>
  <c r="B60" i="5"/>
  <c r="Z124" i="5"/>
  <c r="T124" i="5" s="1"/>
  <c r="R82" i="6"/>
  <c r="R79" i="7"/>
  <c r="N226" i="6"/>
  <c r="K226" i="6" s="1"/>
  <c r="N223" i="7"/>
  <c r="AG40" i="4"/>
  <c r="AG37" i="5"/>
  <c r="L124" i="7"/>
  <c r="L121" i="8"/>
  <c r="R145" i="7"/>
  <c r="J146" i="7" s="1"/>
  <c r="B150" i="7" s="1"/>
  <c r="R148" i="6"/>
  <c r="K148" i="6" s="1"/>
  <c r="AH166" i="4"/>
  <c r="AH163" i="5"/>
  <c r="AJ178" i="4"/>
  <c r="AJ175" i="5"/>
  <c r="AJ58" i="4"/>
  <c r="AJ55" i="5"/>
  <c r="L229" i="8"/>
  <c r="L232" i="7"/>
  <c r="Q82" i="6"/>
  <c r="Q79" i="7"/>
  <c r="N64" i="6"/>
  <c r="N61" i="7"/>
  <c r="AP76" i="2"/>
  <c r="N52" i="8"/>
  <c r="AE157" i="6"/>
  <c r="AE160" i="6" s="1"/>
  <c r="AK140" i="2"/>
  <c r="AP144" i="2" s="1"/>
  <c r="AL175" i="2"/>
  <c r="T223" i="5"/>
  <c r="AS250" i="2"/>
  <c r="Y43" i="6"/>
  <c r="Y43" i="7" s="1"/>
  <c r="M211" i="7"/>
  <c r="M211" i="8" s="1"/>
  <c r="K154" i="5"/>
  <c r="AJ192" i="8"/>
  <c r="B210" i="5"/>
  <c r="N241" i="7"/>
  <c r="G158" i="7"/>
  <c r="O40" i="6"/>
  <c r="O37" i="7"/>
  <c r="N133" i="7"/>
  <c r="K133" i="7" s="1"/>
  <c r="N136" i="6"/>
  <c r="K136" i="6" s="1"/>
  <c r="O150" i="5"/>
  <c r="B150" i="5"/>
  <c r="AS186" i="7"/>
  <c r="BB186" i="7"/>
  <c r="R192" i="7"/>
  <c r="G195" i="7"/>
  <c r="BB192" i="7"/>
  <c r="G189" i="7"/>
  <c r="R186" i="7"/>
  <c r="AA186" i="7"/>
  <c r="AJ186" i="7"/>
  <c r="AS192" i="7"/>
  <c r="O196" i="6"/>
  <c r="O193" i="7"/>
  <c r="AH34" i="4"/>
  <c r="AH31" i="5"/>
  <c r="O163" i="7"/>
  <c r="O166" i="6"/>
  <c r="F174" i="8"/>
  <c r="H174" i="7"/>
  <c r="R136" i="7"/>
  <c r="R133" i="8"/>
  <c r="T124" i="4"/>
  <c r="M64" i="6"/>
  <c r="M61" i="7"/>
  <c r="R256" i="6"/>
  <c r="R253" i="7"/>
  <c r="O124" i="6"/>
  <c r="O121" i="7"/>
  <c r="F114" i="9"/>
  <c r="H114" i="8"/>
  <c r="N40" i="6"/>
  <c r="N37" i="7"/>
  <c r="J38" i="6"/>
  <c r="T109" i="5"/>
  <c r="AA186" i="8"/>
  <c r="M244" i="6"/>
  <c r="M241" i="7"/>
  <c r="R244" i="6"/>
  <c r="R241" i="7"/>
  <c r="Q85" i="8"/>
  <c r="Q88" i="7"/>
  <c r="Q172" i="6"/>
  <c r="Q169" i="7"/>
  <c r="K169" i="7" s="1"/>
  <c r="N91" i="7"/>
  <c r="N94" i="6"/>
  <c r="AJ250" i="4"/>
  <c r="AJ247" i="5"/>
  <c r="AH247" i="6"/>
  <c r="AH247" i="7" s="1"/>
  <c r="V157" i="6"/>
  <c r="V160" i="6" s="1"/>
  <c r="AN244" i="2"/>
  <c r="S50" i="5"/>
  <c r="X54" i="5" s="1"/>
  <c r="W223" i="6"/>
  <c r="S224" i="6" s="1"/>
  <c r="X228" i="6" s="1"/>
  <c r="O96" i="5"/>
  <c r="K70" i="5"/>
  <c r="Q187" i="8"/>
  <c r="Q190" i="8" s="1"/>
  <c r="Q205" i="8"/>
  <c r="Q208" i="8" s="1"/>
  <c r="AA192" i="8"/>
  <c r="P211" i="7"/>
  <c r="P214" i="7" s="1"/>
  <c r="K208" i="5"/>
  <c r="T157" i="5"/>
  <c r="N148" i="7"/>
  <c r="N67" i="8"/>
  <c r="N70" i="7"/>
  <c r="P142" i="7"/>
  <c r="P139" i="8"/>
  <c r="R142" i="6"/>
  <c r="R139" i="7"/>
  <c r="K139" i="7" s="1"/>
  <c r="Q232" i="6"/>
  <c r="Q229" i="7"/>
  <c r="M82" i="6"/>
  <c r="M79" i="7"/>
  <c r="AF178" i="4"/>
  <c r="AF175" i="5"/>
  <c r="G84" i="9"/>
  <c r="H84" i="8"/>
  <c r="Q238" i="6"/>
  <c r="Q235" i="7"/>
  <c r="Q112" i="6"/>
  <c r="K112" i="6" s="1"/>
  <c r="Q109" i="7"/>
  <c r="K109" i="6"/>
  <c r="P76" i="6"/>
  <c r="P73" i="7"/>
  <c r="P70" i="6"/>
  <c r="P67" i="7"/>
  <c r="L76" i="8"/>
  <c r="L73" i="9"/>
  <c r="AI256" i="4"/>
  <c r="AI253" i="5"/>
  <c r="Q214" i="6"/>
  <c r="Q211" i="7"/>
  <c r="AG64" i="4"/>
  <c r="AG61" i="5"/>
  <c r="AE61" i="5"/>
  <c r="AE64" i="4"/>
  <c r="K211" i="6"/>
  <c r="K31" i="6"/>
  <c r="AS178" i="2"/>
  <c r="X181" i="6"/>
  <c r="AA79" i="6"/>
  <c r="AA82" i="6" s="1"/>
  <c r="U115" i="6"/>
  <c r="U115" i="7" s="1"/>
  <c r="AS58" i="2"/>
  <c r="S98" i="5"/>
  <c r="X102" i="5" s="1"/>
  <c r="AM166" i="2"/>
  <c r="V97" i="6"/>
  <c r="T97" i="6" s="1"/>
  <c r="W226" i="5"/>
  <c r="T226" i="5" s="1"/>
  <c r="B114" i="6"/>
  <c r="B42" i="5"/>
  <c r="T28" i="4"/>
  <c r="T166" i="4"/>
  <c r="N121" i="9"/>
  <c r="N124" i="9" s="1"/>
  <c r="K43" i="6"/>
  <c r="T160" i="4"/>
  <c r="L169" i="8"/>
  <c r="L172" i="8" s="1"/>
  <c r="J170" i="6"/>
  <c r="K193" i="6"/>
  <c r="H42" i="6"/>
  <c r="M106" i="6"/>
  <c r="K106" i="6" s="1"/>
  <c r="M103" i="7"/>
  <c r="J104" i="7" s="1"/>
  <c r="N256" i="6"/>
  <c r="N253" i="7"/>
  <c r="M190" i="6"/>
  <c r="M187" i="7"/>
  <c r="Q166" i="7"/>
  <c r="Q163" i="8"/>
  <c r="AF142" i="4"/>
  <c r="AF139" i="5"/>
  <c r="Q196" i="6"/>
  <c r="Q193" i="7"/>
  <c r="R70" i="6"/>
  <c r="R67" i="7"/>
  <c r="X172" i="5"/>
  <c r="T172" i="5" s="1"/>
  <c r="X184" i="5"/>
  <c r="T184" i="5" s="1"/>
  <c r="T97" i="5"/>
  <c r="S122" i="5"/>
  <c r="X126" i="5" s="1"/>
  <c r="K256" i="5"/>
  <c r="K220" i="5"/>
  <c r="J62" i="6"/>
  <c r="B66" i="6" s="1"/>
  <c r="K46" i="5"/>
  <c r="K223" i="6"/>
  <c r="N130" i="6"/>
  <c r="N127" i="7"/>
  <c r="R46" i="6"/>
  <c r="R43" i="7"/>
  <c r="L178" i="6"/>
  <c r="L175" i="7"/>
  <c r="K175" i="7" s="1"/>
  <c r="P190" i="6"/>
  <c r="P187" i="7"/>
  <c r="J188" i="7" s="1"/>
  <c r="N154" i="6"/>
  <c r="N151" i="7"/>
  <c r="M217" i="7"/>
  <c r="M220" i="6"/>
  <c r="O204" i="5"/>
  <c r="B204" i="5"/>
  <c r="B169" i="7"/>
  <c r="BB168" i="6"/>
  <c r="AS168" i="6"/>
  <c r="G171" i="6"/>
  <c r="AJ168" i="6"/>
  <c r="AA168" i="6"/>
  <c r="R168" i="6"/>
  <c r="BB174" i="6"/>
  <c r="R174" i="6"/>
  <c r="G177" i="6"/>
  <c r="AS174" i="6"/>
  <c r="AA174" i="6"/>
  <c r="AJ174" i="6"/>
  <c r="AH199" i="5"/>
  <c r="AH202" i="4"/>
  <c r="AG184" i="4"/>
  <c r="AG181" i="5"/>
  <c r="AD142" i="4"/>
  <c r="AD139" i="5"/>
  <c r="M208" i="6"/>
  <c r="M205" i="7"/>
  <c r="AD94" i="4"/>
  <c r="AD91" i="5"/>
  <c r="O184" i="7"/>
  <c r="O181" i="8"/>
  <c r="M67" i="10"/>
  <c r="M70" i="9"/>
  <c r="B115" i="11"/>
  <c r="BB114" i="11" s="1"/>
  <c r="AA114" i="10"/>
  <c r="AA156" i="8"/>
  <c r="M91" i="9"/>
  <c r="M94" i="8"/>
  <c r="AS108" i="8"/>
  <c r="BB108" i="8"/>
  <c r="B217" i="8"/>
  <c r="BB222" i="8" s="1"/>
  <c r="AJ114" i="10"/>
  <c r="BB192" i="8"/>
  <c r="G117" i="10"/>
  <c r="R192" i="8"/>
  <c r="B103" i="9"/>
  <c r="AS108" i="9" s="1"/>
  <c r="BB114" i="10"/>
  <c r="L214" i="9"/>
  <c r="L211" i="10"/>
  <c r="G104" i="8"/>
  <c r="R108" i="8"/>
  <c r="G195" i="8"/>
  <c r="O180" i="6"/>
  <c r="J200" i="7"/>
  <c r="O204" i="7" s="1"/>
  <c r="H126" i="8"/>
  <c r="K199" i="7"/>
  <c r="M130" i="8"/>
  <c r="M127" i="9"/>
  <c r="N172" i="8"/>
  <c r="N169" i="9"/>
  <c r="R34" i="8"/>
  <c r="R31" i="9"/>
  <c r="AJ186" i="8"/>
  <c r="K28" i="5"/>
  <c r="L184" i="8"/>
  <c r="L43" i="10"/>
  <c r="L46" i="10" s="1"/>
  <c r="H126" i="7"/>
  <c r="B187" i="9"/>
  <c r="AS186" i="9" s="1"/>
  <c r="K166" i="5"/>
  <c r="B90" i="5"/>
  <c r="L238" i="8"/>
  <c r="L235" i="9"/>
  <c r="Q130" i="7"/>
  <c r="Q127" i="8"/>
  <c r="M175" i="11"/>
  <c r="M178" i="11" s="1"/>
  <c r="G79" i="7"/>
  <c r="G80" i="7" s="1"/>
  <c r="AJ180" i="8"/>
  <c r="L160" i="8"/>
  <c r="F78" i="8"/>
  <c r="H78" i="8" s="1"/>
  <c r="R186" i="8"/>
  <c r="O102" i="6"/>
  <c r="N208" i="8"/>
  <c r="G91" i="7"/>
  <c r="G91" i="8" s="1"/>
  <c r="H120" i="8"/>
  <c r="K76" i="5"/>
  <c r="O205" i="9"/>
  <c r="O208" i="8"/>
  <c r="AA70" i="5"/>
  <c r="AA67" i="6"/>
  <c r="S68" i="5"/>
  <c r="X72" i="5" s="1"/>
  <c r="N73" i="9"/>
  <c r="X229" i="6"/>
  <c r="S230" i="6" s="1"/>
  <c r="X234" i="6" s="1"/>
  <c r="X232" i="5"/>
  <c r="T232" i="5" s="1"/>
  <c r="M202" i="7"/>
  <c r="M199" i="8"/>
  <c r="M202" i="8" s="1"/>
  <c r="AA180" i="8"/>
  <c r="R180" i="8"/>
  <c r="B175" i="9"/>
  <c r="B175" i="10" s="1"/>
  <c r="BB180" i="8"/>
  <c r="R37" i="8"/>
  <c r="R40" i="7"/>
  <c r="B174" i="6"/>
  <c r="O174" i="6"/>
  <c r="F162" i="8"/>
  <c r="F162" i="9" s="1"/>
  <c r="F162" i="10" s="1"/>
  <c r="F162" i="11" s="1"/>
  <c r="F162" i="12" s="1"/>
  <c r="F162" i="13" s="1"/>
  <c r="F162" i="14" s="1"/>
  <c r="H162" i="7"/>
  <c r="O187" i="8"/>
  <c r="O190" i="7"/>
  <c r="N166" i="8"/>
  <c r="N163" i="9"/>
  <c r="O54" i="5"/>
  <c r="B54" i="5"/>
  <c r="N142" i="7"/>
  <c r="N139" i="8"/>
  <c r="AA190" i="5"/>
  <c r="T190" i="5" s="1"/>
  <c r="B168" i="5"/>
  <c r="G219" i="7"/>
  <c r="AS222" i="7"/>
  <c r="AA222" i="7"/>
  <c r="BB216" i="7"/>
  <c r="AJ222" i="7"/>
  <c r="AA216" i="7"/>
  <c r="BB222" i="7"/>
  <c r="G218" i="7"/>
  <c r="R222" i="7"/>
  <c r="G224" i="7"/>
  <c r="G225" i="7"/>
  <c r="AJ216" i="7"/>
  <c r="R216" i="7"/>
  <c r="M118" i="9"/>
  <c r="M115" i="10"/>
  <c r="B199" i="9"/>
  <c r="AS198" i="9" s="1"/>
  <c r="G207" i="8"/>
  <c r="BB204" i="8"/>
  <c r="R204" i="8"/>
  <c r="AA204" i="8"/>
  <c r="R198" i="8"/>
  <c r="AS204" i="8"/>
  <c r="AJ204" i="8"/>
  <c r="AJ198" i="8"/>
  <c r="G201" i="8"/>
  <c r="BB198" i="8"/>
  <c r="AA198" i="8"/>
  <c r="L118" i="7"/>
  <c r="L115" i="8"/>
  <c r="O136" i="7"/>
  <c r="O133" i="8"/>
  <c r="K109" i="7"/>
  <c r="J110" i="7"/>
  <c r="O114" i="7" s="1"/>
  <c r="Q52" i="7"/>
  <c r="Q49" i="8"/>
  <c r="Q52" i="8" s="1"/>
  <c r="L106" i="7"/>
  <c r="L103" i="8"/>
  <c r="AS246" i="6"/>
  <c r="F156" i="7"/>
  <c r="F156" i="8" s="1"/>
  <c r="F156" i="9" s="1"/>
  <c r="F156" i="10" s="1"/>
  <c r="F156" i="11" s="1"/>
  <c r="F156" i="12" s="1"/>
  <c r="F156" i="13" s="1"/>
  <c r="F156" i="14" s="1"/>
  <c r="H156" i="6"/>
  <c r="S128" i="5"/>
  <c r="X132" i="5" s="1"/>
  <c r="T67" i="5"/>
  <c r="R91" i="8"/>
  <c r="R94" i="7"/>
  <c r="AS198" i="8"/>
  <c r="K250" i="5"/>
  <c r="K214" i="5"/>
  <c r="K142" i="6"/>
  <c r="M40" i="8"/>
  <c r="M37" i="9"/>
  <c r="O199" i="9"/>
  <c r="O202" i="8"/>
  <c r="G111" i="8"/>
  <c r="BB102" i="8"/>
  <c r="AS102" i="8"/>
  <c r="AJ102" i="8"/>
  <c r="R102" i="8"/>
  <c r="G105" i="8"/>
  <c r="AA102" i="8"/>
  <c r="B85" i="8"/>
  <c r="G87" i="7"/>
  <c r="BB84" i="7"/>
  <c r="R90" i="7"/>
  <c r="R84" i="7"/>
  <c r="BB90" i="7"/>
  <c r="AJ90" i="7"/>
  <c r="G93" i="7"/>
  <c r="AA84" i="7"/>
  <c r="AS84" i="7"/>
  <c r="AS90" i="7"/>
  <c r="AJ84" i="7"/>
  <c r="AA90" i="7"/>
  <c r="F42" i="8"/>
  <c r="H42" i="7"/>
  <c r="P100" i="7"/>
  <c r="P97" i="8"/>
  <c r="K100" i="6"/>
  <c r="B211" i="11"/>
  <c r="AJ210" i="10"/>
  <c r="AA210" i="10"/>
  <c r="R210" i="10"/>
  <c r="BB210" i="10"/>
  <c r="G213" i="10"/>
  <c r="AS210" i="10"/>
  <c r="Q220" i="7"/>
  <c r="Q217" i="8"/>
  <c r="O192" i="6"/>
  <c r="T232" i="4"/>
  <c r="K58" i="6"/>
  <c r="L220" i="9"/>
  <c r="L217" i="10"/>
  <c r="O43" i="8"/>
  <c r="O46" i="7"/>
  <c r="O234" i="5"/>
  <c r="B234" i="5"/>
  <c r="M196" i="7"/>
  <c r="M193" i="8"/>
  <c r="T82" i="4"/>
  <c r="R202" i="7"/>
  <c r="R199" i="8"/>
  <c r="O100" i="7"/>
  <c r="O97" i="8"/>
  <c r="B193" i="10"/>
  <c r="M100" i="7"/>
  <c r="M97" i="8"/>
  <c r="M97" i="9" s="1"/>
  <c r="O139" i="8"/>
  <c r="O142" i="7"/>
  <c r="AF250" i="4"/>
  <c r="AF247" i="5"/>
  <c r="AA30" i="7"/>
  <c r="R30" i="7"/>
  <c r="G32" i="7"/>
  <c r="G33" i="7"/>
  <c r="B25" i="8"/>
  <c r="B25" i="9" s="1"/>
  <c r="BB30" i="7"/>
  <c r="B222" i="5"/>
  <c r="O222" i="5"/>
  <c r="M250" i="9"/>
  <c r="M247" i="10"/>
  <c r="Q76" i="6"/>
  <c r="Q73" i="7"/>
  <c r="AD82" i="4"/>
  <c r="AD79" i="5"/>
  <c r="N88" i="6"/>
  <c r="N85" i="7"/>
  <c r="AO79" i="4"/>
  <c r="AO82" i="4" s="1"/>
  <c r="AC214" i="2"/>
  <c r="J74" i="6"/>
  <c r="O78" i="6" s="1"/>
  <c r="Z64" i="5"/>
  <c r="T64" i="5" s="1"/>
  <c r="Z61" i="6"/>
  <c r="T61" i="6" s="1"/>
  <c r="S62" i="5"/>
  <c r="X66" i="5" s="1"/>
  <c r="T61" i="5"/>
  <c r="N250" i="8"/>
  <c r="N247" i="9"/>
  <c r="P208" i="6"/>
  <c r="P205" i="7"/>
  <c r="K205" i="6"/>
  <c r="J206" i="6"/>
  <c r="B210" i="6" s="1"/>
  <c r="B163" i="10"/>
  <c r="AA162" i="9"/>
  <c r="G165" i="9"/>
  <c r="R162" i="9"/>
  <c r="BB162" i="9"/>
  <c r="AS162" i="9"/>
  <c r="O109" i="9"/>
  <c r="O112" i="8"/>
  <c r="R103" i="9"/>
  <c r="R106" i="8"/>
  <c r="G144" i="8"/>
  <c r="H144" i="7"/>
  <c r="AM187" i="4"/>
  <c r="AM190" i="2"/>
  <c r="AG232" i="5"/>
  <c r="AG229" i="6"/>
  <c r="AG232" i="6" s="1"/>
  <c r="M73" i="7"/>
  <c r="M76" i="6"/>
  <c r="K73" i="6"/>
  <c r="G198" i="9"/>
  <c r="H198" i="8"/>
  <c r="M256" i="6"/>
  <c r="M253" i="7"/>
  <c r="J254" i="6"/>
  <c r="B258" i="6" s="1"/>
  <c r="AA151" i="6"/>
  <c r="S152" i="5"/>
  <c r="X156" i="5" s="1"/>
  <c r="T151" i="5"/>
  <c r="T187" i="5"/>
  <c r="S188" i="5"/>
  <c r="X192" i="5" s="1"/>
  <c r="S44" i="5"/>
  <c r="X48" i="5" s="1"/>
  <c r="AA43" i="6"/>
  <c r="AA43" i="7" s="1"/>
  <c r="AD190" i="4"/>
  <c r="AD187" i="5"/>
  <c r="S158" i="5"/>
  <c r="X162" i="5" s="1"/>
  <c r="Z160" i="5"/>
  <c r="AC250" i="2"/>
  <c r="Z157" i="6"/>
  <c r="T193" i="5"/>
  <c r="V196" i="5"/>
  <c r="T196" i="5" s="1"/>
  <c r="S194" i="5"/>
  <c r="X198" i="5" s="1"/>
  <c r="V193" i="6"/>
  <c r="V193" i="7" s="1"/>
  <c r="B216" i="5"/>
  <c r="O216" i="5"/>
  <c r="O226" i="7"/>
  <c r="O223" i="8"/>
  <c r="L163" i="7"/>
  <c r="L166" i="6"/>
  <c r="J164" i="6"/>
  <c r="K163" i="6"/>
  <c r="O52" i="7"/>
  <c r="O49" i="8"/>
  <c r="AL199" i="2"/>
  <c r="T91" i="5"/>
  <c r="S92" i="5"/>
  <c r="X96" i="5" s="1"/>
  <c r="AE241" i="5"/>
  <c r="AE244" i="4"/>
  <c r="W187" i="6"/>
  <c r="T187" i="6" s="1"/>
  <c r="AA154" i="5"/>
  <c r="T154" i="5" s="1"/>
  <c r="AP148" i="2"/>
  <c r="AC142" i="2"/>
  <c r="AN169" i="4"/>
  <c r="AN172" i="4" s="1"/>
  <c r="AN172" i="2"/>
  <c r="AF226" i="4"/>
  <c r="AF223" i="5"/>
  <c r="AO247" i="4"/>
  <c r="AO247" i="5" s="1"/>
  <c r="AO250" i="2"/>
  <c r="M49" i="7"/>
  <c r="M52" i="6"/>
  <c r="J50" i="6"/>
  <c r="K49" i="6"/>
  <c r="M25" i="7"/>
  <c r="M28" i="6"/>
  <c r="P79" i="8"/>
  <c r="P82" i="7"/>
  <c r="N214" i="6"/>
  <c r="N211" i="7"/>
  <c r="P28" i="6"/>
  <c r="P25" i="7"/>
  <c r="R166" i="6"/>
  <c r="R163" i="7"/>
  <c r="B241" i="7"/>
  <c r="AS246" i="7" s="1"/>
  <c r="G243" i="6"/>
  <c r="G249" i="6"/>
  <c r="BB240" i="6"/>
  <c r="AS240" i="6"/>
  <c r="R246" i="6"/>
  <c r="G242" i="6"/>
  <c r="AA240" i="6"/>
  <c r="R240" i="6"/>
  <c r="AJ240" i="6"/>
  <c r="AA246" i="6"/>
  <c r="AE148" i="4"/>
  <c r="AE145" i="5"/>
  <c r="P184" i="6"/>
  <c r="K184" i="6" s="1"/>
  <c r="P181" i="7"/>
  <c r="AE172" i="4"/>
  <c r="AE169" i="5"/>
  <c r="AJ82" i="4"/>
  <c r="AJ79" i="5"/>
  <c r="T247" i="5"/>
  <c r="AC202" i="2"/>
  <c r="AC178" i="2"/>
  <c r="T49" i="5"/>
  <c r="AJ246" i="6"/>
  <c r="Q175" i="8"/>
  <c r="Q178" i="7"/>
  <c r="K52" i="5"/>
  <c r="O145" i="8"/>
  <c r="O148" i="7"/>
  <c r="P52" i="6"/>
  <c r="P49" i="7"/>
  <c r="AE97" i="5"/>
  <c r="AE100" i="4"/>
  <c r="AF82" i="4"/>
  <c r="AF79" i="5"/>
  <c r="G96" i="10"/>
  <c r="H96" i="9"/>
  <c r="R118" i="6"/>
  <c r="K118" i="6" s="1"/>
  <c r="R115" i="7"/>
  <c r="K115" i="6"/>
  <c r="J116" i="6"/>
  <c r="P58" i="7"/>
  <c r="P55" i="8"/>
  <c r="N208" i="9"/>
  <c r="N205" i="10"/>
  <c r="AF214" i="4"/>
  <c r="AF211" i="5"/>
  <c r="B162" i="5"/>
  <c r="O162" i="5"/>
  <c r="P34" i="6"/>
  <c r="K34" i="6" s="1"/>
  <c r="P31" i="7"/>
  <c r="B157" i="12"/>
  <c r="AG133" i="5"/>
  <c r="AG136" i="4"/>
  <c r="AG52" i="4"/>
  <c r="AG49" i="5"/>
  <c r="S176" i="5"/>
  <c r="X180" i="5" s="1"/>
  <c r="AS202" i="2"/>
  <c r="AC82" i="2"/>
  <c r="N145" i="9"/>
  <c r="N145" i="10" s="1"/>
  <c r="J32" i="6"/>
  <c r="J26" i="6"/>
  <c r="O64" i="6"/>
  <c r="O61" i="7"/>
  <c r="Q148" i="7"/>
  <c r="Q145" i="8"/>
  <c r="H60" i="11"/>
  <c r="G60" i="12"/>
  <c r="AI148" i="4"/>
  <c r="AI145" i="5"/>
  <c r="Q202" i="8"/>
  <c r="Q199" i="9"/>
  <c r="H228" i="6"/>
  <c r="G228" i="7"/>
  <c r="P169" i="9"/>
  <c r="P172" i="8"/>
  <c r="AF238" i="4"/>
  <c r="AF235" i="5"/>
  <c r="G163" i="6"/>
  <c r="G164" i="5"/>
  <c r="AC154" i="2"/>
  <c r="AL79" i="2"/>
  <c r="K25" i="6"/>
  <c r="W130" i="5"/>
  <c r="T130" i="5" s="1"/>
  <c r="T175" i="5"/>
  <c r="K232" i="5"/>
  <c r="L142" i="8"/>
  <c r="L139" i="9"/>
  <c r="M148" i="9"/>
  <c r="M145" i="10"/>
  <c r="M238" i="10"/>
  <c r="M235" i="11"/>
  <c r="M88" i="7"/>
  <c r="M85" i="8"/>
  <c r="L187" i="9"/>
  <c r="L190" i="8"/>
  <c r="P250" i="6"/>
  <c r="P247" i="7"/>
  <c r="P226" i="8"/>
  <c r="P223" i="9"/>
  <c r="P154" i="7"/>
  <c r="P151" i="8"/>
  <c r="N82" i="6"/>
  <c r="N79" i="7"/>
  <c r="J80" i="6"/>
  <c r="K79" i="6"/>
  <c r="G216" i="7"/>
  <c r="H216" i="6"/>
  <c r="G30" i="8"/>
  <c r="H30" i="7"/>
  <c r="AG124" i="4"/>
  <c r="AG121" i="5"/>
  <c r="M139" i="11"/>
  <c r="M142" i="10"/>
  <c r="O160" i="6"/>
  <c r="O157" i="7"/>
  <c r="AI181" i="5"/>
  <c r="AI184" i="4"/>
  <c r="AD154" i="4"/>
  <c r="AD151" i="5"/>
  <c r="AK128" i="2"/>
  <c r="AP132" i="2" s="1"/>
  <c r="K181" i="6"/>
  <c r="J212" i="6"/>
  <c r="O216" i="6" s="1"/>
  <c r="Q115" i="8"/>
  <c r="N232" i="7"/>
  <c r="N229" i="8"/>
  <c r="B133" i="8"/>
  <c r="BB138" i="7"/>
  <c r="G141" i="7"/>
  <c r="G135" i="7"/>
  <c r="AA132" i="7"/>
  <c r="AJ138" i="7"/>
  <c r="BB132" i="7"/>
  <c r="R132" i="7"/>
  <c r="AS138" i="7"/>
  <c r="AS132" i="7"/>
  <c r="R138" i="7"/>
  <c r="AJ132" i="7"/>
  <c r="AA138" i="7"/>
  <c r="AS186" i="8"/>
  <c r="G189" i="8"/>
  <c r="BB186" i="8"/>
  <c r="P43" i="7"/>
  <c r="J44" i="6"/>
  <c r="P46" i="6"/>
  <c r="O94" i="7"/>
  <c r="O91" i="8"/>
  <c r="AD58" i="4"/>
  <c r="AD55" i="5"/>
  <c r="N112" i="9"/>
  <c r="N109" i="10"/>
  <c r="AG76" i="4"/>
  <c r="AG73" i="5"/>
  <c r="AH214" i="4"/>
  <c r="AH211" i="5"/>
  <c r="L94" i="7"/>
  <c r="L91" i="8"/>
  <c r="AG220" i="4"/>
  <c r="AG217" i="5"/>
  <c r="AF118" i="4"/>
  <c r="AF115" i="5"/>
  <c r="O36" i="5"/>
  <c r="B36" i="5"/>
  <c r="G114" i="11"/>
  <c r="G246" i="14"/>
  <c r="H126" i="9"/>
  <c r="G126" i="10"/>
  <c r="N115" i="8"/>
  <c r="N118" i="7"/>
  <c r="O82" i="8"/>
  <c r="O79" i="9"/>
  <c r="V88" i="5"/>
  <c r="T88" i="5" s="1"/>
  <c r="M151" i="10"/>
  <c r="M154" i="9"/>
  <c r="O172" i="7"/>
  <c r="O169" i="8"/>
  <c r="B252" i="5"/>
  <c r="O252" i="5"/>
  <c r="U26" i="2"/>
  <c r="AL235" i="2"/>
  <c r="G158" i="8"/>
  <c r="R208" i="7"/>
  <c r="R205" i="8"/>
  <c r="R76" i="7"/>
  <c r="R73" i="8"/>
  <c r="G120" i="10"/>
  <c r="H120" i="9"/>
  <c r="G156" i="8"/>
  <c r="P220" i="7"/>
  <c r="P217" i="8"/>
  <c r="P202" i="8"/>
  <c r="P199" i="9"/>
  <c r="O154" i="6"/>
  <c r="O151" i="7"/>
  <c r="K151" i="6"/>
  <c r="J152" i="6"/>
  <c r="H48" i="8"/>
  <c r="AJ127" i="5"/>
  <c r="AJ130" i="4"/>
  <c r="AH127" i="5"/>
  <c r="AH130" i="4"/>
  <c r="G78" i="11"/>
  <c r="G248" i="6"/>
  <c r="R124" i="8"/>
  <c r="R121" i="9"/>
  <c r="B235" i="11"/>
  <c r="AJ190" i="4"/>
  <c r="AJ187" i="5"/>
  <c r="AF94" i="4"/>
  <c r="AF91" i="5"/>
  <c r="AH238" i="4"/>
  <c r="AH235" i="5"/>
  <c r="P118" i="8"/>
  <c r="P115" i="9"/>
  <c r="P235" i="7"/>
  <c r="P238" i="6"/>
  <c r="J236" i="6"/>
  <c r="K235" i="6"/>
  <c r="B108" i="6"/>
  <c r="O108" i="6"/>
  <c r="Q46" i="7"/>
  <c r="Q43" i="8"/>
  <c r="H90" i="7"/>
  <c r="G90" i="8"/>
  <c r="Q94" i="6"/>
  <c r="Q91" i="7"/>
  <c r="J92" i="6"/>
  <c r="K91" i="6"/>
  <c r="R232" i="9"/>
  <c r="R229" i="10"/>
  <c r="L205" i="8"/>
  <c r="L208" i="7"/>
  <c r="AF154" i="4"/>
  <c r="AF151" i="5"/>
  <c r="AC70" i="2"/>
  <c r="AL139" i="2"/>
  <c r="Y91" i="6"/>
  <c r="Y91" i="7" s="1"/>
  <c r="AL103" i="2"/>
  <c r="AK176" i="2"/>
  <c r="AP180" i="2" s="1"/>
  <c r="AS190" i="2"/>
  <c r="W94" i="5"/>
  <c r="T94" i="5" s="1"/>
  <c r="AO154" i="2"/>
  <c r="AQ238" i="2"/>
  <c r="AQ115" i="4"/>
  <c r="AQ118" i="4" s="1"/>
  <c r="G152" i="8"/>
  <c r="S80" i="5"/>
  <c r="X84" i="5" s="1"/>
  <c r="L28" i="8"/>
  <c r="L25" i="9"/>
  <c r="L199" i="10"/>
  <c r="L202" i="9"/>
  <c r="P178" i="8"/>
  <c r="P175" i="9"/>
  <c r="O118" i="8"/>
  <c r="O115" i="9"/>
  <c r="AH115" i="5"/>
  <c r="AH118" i="4"/>
  <c r="AF130" i="4"/>
  <c r="AF127" i="5"/>
  <c r="N184" i="7"/>
  <c r="N181" i="8"/>
  <c r="F72" i="8"/>
  <c r="H72" i="7"/>
  <c r="N106" i="7"/>
  <c r="N103" i="8"/>
  <c r="P136" i="7"/>
  <c r="P133" i="8"/>
  <c r="O244" i="9"/>
  <c r="O241" i="10"/>
  <c r="AG172" i="4"/>
  <c r="AG169" i="5"/>
  <c r="H234" i="8"/>
  <c r="G234" i="9"/>
  <c r="AJ202" i="4"/>
  <c r="AJ199" i="5"/>
  <c r="R58" i="9"/>
  <c r="R55" i="10"/>
  <c r="B247" i="8"/>
  <c r="G254" i="7"/>
  <c r="BB252" i="7"/>
  <c r="AS252" i="7"/>
  <c r="AJ252" i="7"/>
  <c r="AA252" i="7"/>
  <c r="R252" i="7"/>
  <c r="G255" i="7"/>
  <c r="R238" i="7"/>
  <c r="R235" i="8"/>
  <c r="L226" i="7"/>
  <c r="L223" i="8"/>
  <c r="P130" i="7"/>
  <c r="P127" i="8"/>
  <c r="O70" i="6"/>
  <c r="K70" i="6" s="1"/>
  <c r="O67" i="7"/>
  <c r="K67" i="6"/>
  <c r="AF43" i="5"/>
  <c r="AF46" i="4"/>
  <c r="L100" i="9"/>
  <c r="L97" i="10"/>
  <c r="AE52" i="4"/>
  <c r="AE49" i="5"/>
  <c r="L250" i="6"/>
  <c r="L247" i="7"/>
  <c r="K247" i="6"/>
  <c r="J248" i="6"/>
  <c r="B67" i="7"/>
  <c r="BB66" i="6"/>
  <c r="AJ66" i="6"/>
  <c r="AS66" i="6"/>
  <c r="G68" i="6"/>
  <c r="R66" i="6"/>
  <c r="AA66" i="6"/>
  <c r="G75" i="6"/>
  <c r="G69" i="6"/>
  <c r="BB72" i="6"/>
  <c r="AS72" i="6"/>
  <c r="AA72" i="6"/>
  <c r="G74" i="6"/>
  <c r="R72" i="6"/>
  <c r="AJ72" i="6"/>
  <c r="O88" i="7"/>
  <c r="O85" i="8"/>
  <c r="O238" i="8"/>
  <c r="O235" i="9"/>
  <c r="AJ34" i="4"/>
  <c r="AJ31" i="5"/>
  <c r="Q244" i="7"/>
  <c r="Q241" i="8"/>
  <c r="AK56" i="2"/>
  <c r="AP60" i="2" s="1"/>
  <c r="W91" i="6"/>
  <c r="AJ27" i="2"/>
  <c r="AJ33" i="2" s="1"/>
  <c r="AJ39" i="2" s="1"/>
  <c r="AJ45" i="2" s="1"/>
  <c r="AJ51" i="2" s="1"/>
  <c r="AJ57" i="2" s="1"/>
  <c r="AJ63" i="2" s="1"/>
  <c r="AJ69" i="2" s="1"/>
  <c r="AJ75" i="2" s="1"/>
  <c r="AJ81" i="2" s="1"/>
  <c r="AJ87" i="2" s="1"/>
  <c r="AJ93" i="2" s="1"/>
  <c r="AJ99" i="2" s="1"/>
  <c r="AJ105" i="2" s="1"/>
  <c r="AJ111" i="2" s="1"/>
  <c r="AJ117" i="2" s="1"/>
  <c r="AJ123" i="2" s="1"/>
  <c r="AJ129" i="2" s="1"/>
  <c r="AJ135" i="2" s="1"/>
  <c r="AJ141" i="2" s="1"/>
  <c r="AJ147" i="2" s="1"/>
  <c r="AJ153" i="2" s="1"/>
  <c r="AJ159" i="2" s="1"/>
  <c r="AJ165" i="2" s="1"/>
  <c r="AJ171" i="2" s="1"/>
  <c r="AJ177" i="2" s="1"/>
  <c r="AJ183" i="2" s="1"/>
  <c r="AJ189" i="2" s="1"/>
  <c r="AJ195" i="2" s="1"/>
  <c r="AJ201" i="2" s="1"/>
  <c r="AJ207" i="2" s="1"/>
  <c r="AJ213" i="2" s="1"/>
  <c r="AJ219" i="2" s="1"/>
  <c r="AJ225" i="2" s="1"/>
  <c r="AJ231" i="2" s="1"/>
  <c r="AJ237" i="2" s="1"/>
  <c r="AJ243" i="2" s="1"/>
  <c r="AJ249" i="2" s="1"/>
  <c r="AJ255" i="2" s="1"/>
  <c r="AL223" i="2"/>
  <c r="AK236" i="2"/>
  <c r="AP240" i="2" s="1"/>
  <c r="AC106" i="2"/>
  <c r="W151" i="6"/>
  <c r="AP28" i="2"/>
  <c r="Y79" i="6"/>
  <c r="Y79" i="7" s="1"/>
  <c r="AC238" i="2"/>
  <c r="AO46" i="2"/>
  <c r="AP160" i="2"/>
  <c r="AJ156" i="8"/>
  <c r="T79" i="5"/>
  <c r="G162" i="9"/>
  <c r="L82" i="8"/>
  <c r="L79" i="9"/>
  <c r="P256" i="7"/>
  <c r="P253" i="8"/>
  <c r="R154" i="7"/>
  <c r="R151" i="8"/>
  <c r="M34" i="9"/>
  <c r="M31" i="10"/>
  <c r="P166" i="8"/>
  <c r="P163" i="9"/>
  <c r="R190" i="8"/>
  <c r="R187" i="9"/>
  <c r="R88" i="6"/>
  <c r="R85" i="7"/>
  <c r="J86" i="6"/>
  <c r="K85" i="6"/>
  <c r="H222" i="9"/>
  <c r="G222" i="10"/>
  <c r="Q256" i="6"/>
  <c r="Q253" i="7"/>
  <c r="K253" i="6"/>
  <c r="AD211" i="5"/>
  <c r="AD214" i="4"/>
  <c r="N34" i="7"/>
  <c r="N31" i="8"/>
  <c r="AE229" i="5"/>
  <c r="AE232" i="4"/>
  <c r="AH67" i="5"/>
  <c r="AH70" i="4"/>
  <c r="J68" i="6"/>
  <c r="B72" i="6" s="1"/>
  <c r="AE208" i="4"/>
  <c r="AE205" i="5"/>
  <c r="B60" i="6"/>
  <c r="G187" i="9"/>
  <c r="G187" i="10" s="1"/>
  <c r="G187" i="11" s="1"/>
  <c r="G188" i="8"/>
  <c r="Q226" i="8"/>
  <c r="Q223" i="9"/>
  <c r="AG157" i="5"/>
  <c r="AG160" i="4"/>
  <c r="N58" i="7"/>
  <c r="N55" i="8"/>
  <c r="M109" i="9"/>
  <c r="M112" i="8"/>
  <c r="AE112" i="4"/>
  <c r="AE109" i="5"/>
  <c r="P244" i="8"/>
  <c r="P241" i="9"/>
  <c r="N28" i="7"/>
  <c r="N25" i="8"/>
  <c r="H138" i="8"/>
  <c r="G138" i="9"/>
  <c r="R181" i="9"/>
  <c r="R184" i="8"/>
  <c r="Q34" i="8"/>
  <c r="Q31" i="9"/>
  <c r="R64" i="7"/>
  <c r="R61" i="8"/>
  <c r="R196" i="8"/>
  <c r="R193" i="9"/>
  <c r="B109" i="14"/>
  <c r="B246" i="6"/>
  <c r="O246" i="6"/>
  <c r="O25" i="8"/>
  <c r="O28" i="7"/>
  <c r="B49" i="10"/>
  <c r="AA48" i="9"/>
  <c r="R48" i="9"/>
  <c r="G51" i="9"/>
  <c r="G50" i="9"/>
  <c r="BB48" i="9"/>
  <c r="AS48" i="9"/>
  <c r="AJ48" i="9"/>
  <c r="AH223" i="5"/>
  <c r="AH226" i="4"/>
  <c r="AG28" i="4"/>
  <c r="AG25" i="5"/>
  <c r="N202" i="8"/>
  <c r="N199" i="9"/>
  <c r="G139" i="8"/>
  <c r="G140" i="7"/>
  <c r="AI37" i="5"/>
  <c r="AI40" i="4"/>
  <c r="B132" i="6"/>
  <c r="O132" i="6"/>
  <c r="AS156" i="8"/>
  <c r="M43" i="10"/>
  <c r="M46" i="9"/>
  <c r="N178" i="8"/>
  <c r="N175" i="9"/>
  <c r="G48" i="10"/>
  <c r="H48" i="9"/>
  <c r="N97" i="11"/>
  <c r="N100" i="10"/>
  <c r="AI88" i="4"/>
  <c r="AI85" i="5"/>
  <c r="M32" i="2"/>
  <c r="M38" i="2" s="1"/>
  <c r="M44" i="2" s="1"/>
  <c r="M50" i="2" s="1"/>
  <c r="M56" i="2" s="1"/>
  <c r="M62" i="2" s="1"/>
  <c r="M68" i="2" s="1"/>
  <c r="M74" i="2" s="1"/>
  <c r="M80" i="2" s="1"/>
  <c r="M86" i="2" s="1"/>
  <c r="M92" i="2" s="1"/>
  <c r="M98" i="2" s="1"/>
  <c r="M104" i="2" s="1"/>
  <c r="M110" i="2" s="1"/>
  <c r="M116" i="2" s="1"/>
  <c r="M122" i="2" s="1"/>
  <c r="M128" i="2" s="1"/>
  <c r="M134" i="2" s="1"/>
  <c r="M140" i="2" s="1"/>
  <c r="M146" i="2" s="1"/>
  <c r="M152" i="2" s="1"/>
  <c r="M158" i="2" s="1"/>
  <c r="M164" i="2" s="1"/>
  <c r="M170" i="2" s="1"/>
  <c r="M176" i="2" s="1"/>
  <c r="M182" i="2" s="1"/>
  <c r="M188" i="2" s="1"/>
  <c r="M194" i="2" s="1"/>
  <c r="M200" i="2" s="1"/>
  <c r="M206" i="2" s="1"/>
  <c r="M212" i="2" s="1"/>
  <c r="M218" i="2" s="1"/>
  <c r="M224" i="2" s="1"/>
  <c r="M230" i="2" s="1"/>
  <c r="M236" i="2" s="1"/>
  <c r="M242" i="2" s="1"/>
  <c r="M248" i="2" s="1"/>
  <c r="M254" i="2" s="1"/>
  <c r="AK248" i="2"/>
  <c r="AP252" i="2" s="1"/>
  <c r="AA46" i="5"/>
  <c r="AC118" i="2"/>
  <c r="AK80" i="2"/>
  <c r="AP84" i="2" s="1"/>
  <c r="AC94" i="2"/>
  <c r="T43" i="5"/>
  <c r="AS238" i="2"/>
  <c r="Z49" i="6"/>
  <c r="Z49" i="7" s="1"/>
  <c r="T85" i="5"/>
  <c r="G98" i="10"/>
  <c r="Q37" i="10"/>
  <c r="Q37" i="11" s="1"/>
  <c r="R156" i="8"/>
  <c r="B127" i="11"/>
  <c r="H252" i="9"/>
  <c r="G252" i="10"/>
  <c r="P106" i="8"/>
  <c r="P103" i="9"/>
  <c r="H222" i="8"/>
  <c r="O58" i="9"/>
  <c r="O55" i="10"/>
  <c r="AJ118" i="4"/>
  <c r="AJ115" i="5"/>
  <c r="R160" i="6"/>
  <c r="R157" i="7"/>
  <c r="L70" i="7"/>
  <c r="L67" i="8"/>
  <c r="J158" i="6"/>
  <c r="O220" i="6"/>
  <c r="K220" i="6" s="1"/>
  <c r="O217" i="7"/>
  <c r="G152" i="7"/>
  <c r="Q64" i="7"/>
  <c r="Q61" i="8"/>
  <c r="L52" i="8"/>
  <c r="L49" i="9"/>
  <c r="R112" i="7"/>
  <c r="R109" i="8"/>
  <c r="M58" i="7"/>
  <c r="M55" i="8"/>
  <c r="J56" i="7"/>
  <c r="Q250" i="8"/>
  <c r="Q247" i="9"/>
  <c r="AI52" i="4"/>
  <c r="AI49" i="5"/>
  <c r="H66" i="8"/>
  <c r="G66" i="9"/>
  <c r="P91" i="9"/>
  <c r="P94" i="8"/>
  <c r="M232" i="7"/>
  <c r="L58" i="11"/>
  <c r="L55" i="12"/>
  <c r="N190" i="8"/>
  <c r="N187" i="9"/>
  <c r="O214" i="6"/>
  <c r="O211" i="7"/>
  <c r="M172" i="8"/>
  <c r="M169" i="9"/>
  <c r="AH190" i="4"/>
  <c r="AH187" i="5"/>
  <c r="AC190" i="2"/>
  <c r="V85" i="6"/>
  <c r="T85" i="6" s="1"/>
  <c r="P112" i="8"/>
  <c r="P109" i="9"/>
  <c r="G192" i="10"/>
  <c r="H192" i="9"/>
  <c r="G258" i="8"/>
  <c r="H258" i="7"/>
  <c r="AH178" i="4"/>
  <c r="AH175" i="5"/>
  <c r="P160" i="7"/>
  <c r="P157" i="8"/>
  <c r="L148" i="9"/>
  <c r="L145" i="10"/>
  <c r="Q70" i="7"/>
  <c r="Q67" i="8"/>
  <c r="R150" i="8"/>
  <c r="G153" i="8"/>
  <c r="AJ150" i="8"/>
  <c r="AA150" i="8"/>
  <c r="AS150" i="8"/>
  <c r="BB150" i="8"/>
  <c r="AJ235" i="5"/>
  <c r="AJ238" i="4"/>
  <c r="P211" i="8"/>
  <c r="N193" i="9"/>
  <c r="N196" i="8"/>
  <c r="L130" i="7"/>
  <c r="L127" i="8"/>
  <c r="J30" i="2"/>
  <c r="L26" i="2"/>
  <c r="AL187" i="2"/>
  <c r="AC34" i="2"/>
  <c r="AS144" i="9"/>
  <c r="G147" i="9"/>
  <c r="AJ144" i="9"/>
  <c r="AA144" i="9"/>
  <c r="R144" i="9"/>
  <c r="B139" i="10"/>
  <c r="BB144" i="9"/>
  <c r="P40" i="7"/>
  <c r="P37" i="8"/>
  <c r="H204" i="12"/>
  <c r="G204" i="13"/>
  <c r="R52" i="7"/>
  <c r="R49" i="8"/>
  <c r="R214" i="8"/>
  <c r="R211" i="9"/>
  <c r="BB156" i="8"/>
  <c r="AF27" i="2"/>
  <c r="AF33" i="2" s="1"/>
  <c r="AF39" i="2" s="1"/>
  <c r="AF45" i="2" s="1"/>
  <c r="AF51" i="2" s="1"/>
  <c r="AF57" i="2" s="1"/>
  <c r="AF63" i="2" s="1"/>
  <c r="AF69" i="2" s="1"/>
  <c r="AF75" i="2" s="1"/>
  <c r="AF81" i="2" s="1"/>
  <c r="AF87" i="2" s="1"/>
  <c r="AF93" i="2" s="1"/>
  <c r="AF99" i="2" s="1"/>
  <c r="AF105" i="2" s="1"/>
  <c r="AF111" i="2" s="1"/>
  <c r="AF117" i="2" s="1"/>
  <c r="AF123" i="2" s="1"/>
  <c r="AF129" i="2" s="1"/>
  <c r="AF135" i="2" s="1"/>
  <c r="AF141" i="2" s="1"/>
  <c r="AF147" i="2" s="1"/>
  <c r="AF153" i="2" s="1"/>
  <c r="AF159" i="2" s="1"/>
  <c r="AF165" i="2" s="1"/>
  <c r="AF171" i="2" s="1"/>
  <c r="AF177" i="2" s="1"/>
  <c r="AF183" i="2" s="1"/>
  <c r="AF189" i="2" s="1"/>
  <c r="AF195" i="2" s="1"/>
  <c r="AF201" i="2" s="1"/>
  <c r="AF207" i="2" s="1"/>
  <c r="AF213" i="2" s="1"/>
  <c r="AF219" i="2" s="1"/>
  <c r="AF225" i="2" s="1"/>
  <c r="AF231" i="2" s="1"/>
  <c r="AF237" i="2" s="1"/>
  <c r="AF243" i="2" s="1"/>
  <c r="AF249" i="2" s="1"/>
  <c r="AF255" i="2" s="1"/>
  <c r="B151" i="9"/>
  <c r="G152" i="9" s="1"/>
  <c r="L151" i="9"/>
  <c r="L154" i="8"/>
  <c r="L40" i="10"/>
  <c r="L37" i="11"/>
  <c r="O232" i="6"/>
  <c r="O229" i="7"/>
  <c r="K229" i="6"/>
  <c r="J230" i="6"/>
  <c r="R100" i="7"/>
  <c r="R97" i="8"/>
  <c r="J98" i="7"/>
  <c r="K97" i="7"/>
  <c r="H186" i="8"/>
  <c r="G186" i="9"/>
  <c r="P232" i="6"/>
  <c r="P229" i="7"/>
  <c r="AD202" i="4"/>
  <c r="AD199" i="5"/>
  <c r="G180" i="8"/>
  <c r="H180" i="7"/>
  <c r="P121" i="8"/>
  <c r="P124" i="7"/>
  <c r="B229" i="7"/>
  <c r="R228" i="6"/>
  <c r="AA228" i="6"/>
  <c r="AJ228" i="6"/>
  <c r="BB234" i="6"/>
  <c r="O228" i="6"/>
  <c r="AS228" i="6"/>
  <c r="AS234" i="6"/>
  <c r="AJ234" i="6"/>
  <c r="G231" i="6"/>
  <c r="G237" i="6"/>
  <c r="BB228" i="6"/>
  <c r="AA234" i="6"/>
  <c r="R234" i="6"/>
  <c r="G230" i="6"/>
  <c r="G236" i="6"/>
  <c r="AH79" i="5"/>
  <c r="AH82" i="4"/>
  <c r="N160" i="7"/>
  <c r="N157" i="8"/>
  <c r="L193" i="10"/>
  <c r="L196" i="9"/>
  <c r="AS120" i="9"/>
  <c r="B121" i="10"/>
  <c r="R126" i="9"/>
  <c r="BB120" i="9"/>
  <c r="G129" i="9"/>
  <c r="AJ120" i="9"/>
  <c r="AA120" i="9"/>
  <c r="R120" i="9"/>
  <c r="BB126" i="9"/>
  <c r="AS126" i="9"/>
  <c r="G123" i="9"/>
  <c r="AJ126" i="9"/>
  <c r="AA126" i="9"/>
  <c r="AG148" i="4"/>
  <c r="AG145" i="5"/>
  <c r="AD166" i="4"/>
  <c r="AD163" i="5"/>
  <c r="AA40" i="6"/>
  <c r="AA37" i="7"/>
  <c r="AH28" i="4"/>
  <c r="AH25" i="5"/>
  <c r="AN40" i="4"/>
  <c r="AN37" i="5"/>
  <c r="U58" i="6"/>
  <c r="T55" i="6"/>
  <c r="S56" i="6"/>
  <c r="X60" i="6" s="1"/>
  <c r="U55" i="7"/>
  <c r="AE70" i="4"/>
  <c r="AE67" i="5"/>
  <c r="AC67" i="4"/>
  <c r="AB68" i="4"/>
  <c r="AG72" i="4" s="1"/>
  <c r="AP76" i="4"/>
  <c r="AP73" i="5"/>
  <c r="AS85" i="4"/>
  <c r="AS88" i="2"/>
  <c r="AA94" i="6"/>
  <c r="AA91" i="7"/>
  <c r="AQ94" i="4"/>
  <c r="AQ91" i="5"/>
  <c r="AI118" i="4"/>
  <c r="AI115" i="5"/>
  <c r="AC124" i="2"/>
  <c r="AD124" i="4"/>
  <c r="AC121" i="4"/>
  <c r="AB122" i="4"/>
  <c r="AG126" i="4" s="1"/>
  <c r="AD121" i="5"/>
  <c r="AO130" i="4"/>
  <c r="AO127" i="5"/>
  <c r="AP151" i="4"/>
  <c r="AP154" i="2"/>
  <c r="AI190" i="4"/>
  <c r="AI187" i="5"/>
  <c r="AJ208" i="4"/>
  <c r="AJ205" i="5"/>
  <c r="Z220" i="6"/>
  <c r="Z217" i="7"/>
  <c r="AM238" i="4"/>
  <c r="AM235" i="5"/>
  <c r="AP244" i="4"/>
  <c r="AP241" i="5"/>
  <c r="Z238" i="6"/>
  <c r="Z235" i="7"/>
  <c r="Y37" i="7"/>
  <c r="Y40" i="6"/>
  <c r="V58" i="6"/>
  <c r="V55" i="7"/>
  <c r="Y88" i="6"/>
  <c r="Y85" i="7"/>
  <c r="Y160" i="6"/>
  <c r="Y157" i="7"/>
  <c r="AD178" i="6"/>
  <c r="AD175" i="7"/>
  <c r="X187" i="7"/>
  <c r="X190" i="6"/>
  <c r="G193" i="7"/>
  <c r="G194" i="6"/>
  <c r="Y256" i="6"/>
  <c r="Y253" i="7"/>
  <c r="Z118" i="6"/>
  <c r="Z115" i="7"/>
  <c r="AI136" i="6"/>
  <c r="AI133" i="7"/>
  <c r="G253" i="10"/>
  <c r="AN28" i="4"/>
  <c r="AN25" i="5"/>
  <c r="AC46" i="2"/>
  <c r="AP67" i="4"/>
  <c r="AP70" i="2"/>
  <c r="AF76" i="4"/>
  <c r="AF73" i="5"/>
  <c r="W106" i="6"/>
  <c r="W103" i="7"/>
  <c r="AM109" i="4"/>
  <c r="AM112" i="2"/>
  <c r="AL109" i="2"/>
  <c r="AK110" i="2"/>
  <c r="AP114" i="2" s="1"/>
  <c r="AC112" i="2"/>
  <c r="AN124" i="4"/>
  <c r="AN121" i="5"/>
  <c r="AN151" i="4"/>
  <c r="AN154" i="2"/>
  <c r="AE154" i="4"/>
  <c r="AE151" i="5"/>
  <c r="AC151" i="4"/>
  <c r="AB152" i="4"/>
  <c r="AG156" i="4" s="1"/>
  <c r="AD160" i="4"/>
  <c r="AC157" i="4"/>
  <c r="AB158" i="4"/>
  <c r="AG162" i="4" s="1"/>
  <c r="AD157" i="5"/>
  <c r="AP163" i="4"/>
  <c r="AP166" i="2"/>
  <c r="G223" i="9"/>
  <c r="AH232" i="4"/>
  <c r="AH229" i="5"/>
  <c r="AO241" i="4"/>
  <c r="AO244" i="2"/>
  <c r="H36" i="8"/>
  <c r="G36" i="9"/>
  <c r="G42" i="10"/>
  <c r="O130" i="7"/>
  <c r="O127" i="8"/>
  <c r="V46" i="6"/>
  <c r="V43" i="7"/>
  <c r="V94" i="6"/>
  <c r="V91" i="7"/>
  <c r="AA136" i="6"/>
  <c r="AA133" i="7"/>
  <c r="S218" i="6"/>
  <c r="X222" i="6" s="1"/>
  <c r="U217" i="7"/>
  <c r="T217" i="6"/>
  <c r="U220" i="6"/>
  <c r="X226" i="6"/>
  <c r="X223" i="7"/>
  <c r="AA229" i="7"/>
  <c r="AA232" i="6"/>
  <c r="AP31" i="4"/>
  <c r="AP34" i="2"/>
  <c r="X40" i="6"/>
  <c r="X37" i="7"/>
  <c r="AR40" i="4"/>
  <c r="AR37" i="5"/>
  <c r="AO58" i="4"/>
  <c r="AO55" i="5"/>
  <c r="AO61" i="4"/>
  <c r="AO64" i="2"/>
  <c r="AI70" i="4"/>
  <c r="AI67" i="5"/>
  <c r="AM118" i="4"/>
  <c r="AM115" i="5"/>
  <c r="AA142" i="6"/>
  <c r="AA139" i="7"/>
  <c r="AQ142" i="4"/>
  <c r="AQ139" i="5"/>
  <c r="AJ160" i="4"/>
  <c r="AJ157" i="5"/>
  <c r="AN163" i="4"/>
  <c r="AN166" i="2"/>
  <c r="AM190" i="4"/>
  <c r="AM187" i="5"/>
  <c r="AP196" i="4"/>
  <c r="AP193" i="5"/>
  <c r="AC220" i="2"/>
  <c r="AJ232" i="4"/>
  <c r="AJ229" i="5"/>
  <c r="AF256" i="4"/>
  <c r="AF253" i="5"/>
  <c r="V70" i="6"/>
  <c r="V67" i="7"/>
  <c r="S62" i="6"/>
  <c r="X66" i="6" s="1"/>
  <c r="U64" i="6"/>
  <c r="U61" i="7"/>
  <c r="Z223" i="7"/>
  <c r="Z226" i="6"/>
  <c r="U232" i="6"/>
  <c r="U229" i="7"/>
  <c r="AI61" i="7"/>
  <c r="AI64" i="6"/>
  <c r="G109" i="7"/>
  <c r="G110" i="6"/>
  <c r="G25" i="7"/>
  <c r="AQ34" i="4"/>
  <c r="AQ31" i="5"/>
  <c r="AG46" i="4"/>
  <c r="AG43" i="5"/>
  <c r="G55" i="8"/>
  <c r="G56" i="7"/>
  <c r="Z64" i="6"/>
  <c r="S116" i="6"/>
  <c r="X120" i="6" s="1"/>
  <c r="T118" i="5"/>
  <c r="AG118" i="4"/>
  <c r="AG115" i="5"/>
  <c r="V136" i="6"/>
  <c r="V133" i="7"/>
  <c r="AD136" i="4"/>
  <c r="AC133" i="4"/>
  <c r="AB134" i="4"/>
  <c r="AG138" i="4" s="1"/>
  <c r="AD133" i="5"/>
  <c r="AR151" i="4"/>
  <c r="AR154" i="2"/>
  <c r="AQ178" i="4"/>
  <c r="AQ175" i="5"/>
  <c r="AN196" i="4"/>
  <c r="AN193" i="5"/>
  <c r="V208" i="6"/>
  <c r="V205" i="7"/>
  <c r="U214" i="6"/>
  <c r="U211" i="7"/>
  <c r="AO217" i="4"/>
  <c r="AO220" i="2"/>
  <c r="AP232" i="4"/>
  <c r="AP229" i="5"/>
  <c r="AJ244" i="4"/>
  <c r="AJ241" i="5"/>
  <c r="Z256" i="6"/>
  <c r="Z253" i="7"/>
  <c r="G108" i="14"/>
  <c r="F66" i="13"/>
  <c r="G102" i="12"/>
  <c r="N220" i="7"/>
  <c r="N217" i="8"/>
  <c r="Q133" i="8"/>
  <c r="Q136" i="7"/>
  <c r="Y124" i="6"/>
  <c r="Y121" i="7"/>
  <c r="V142" i="6"/>
  <c r="V139" i="7"/>
  <c r="Z28" i="6"/>
  <c r="Z25" i="7"/>
  <c r="AJ64" i="4"/>
  <c r="AJ61" i="5"/>
  <c r="AC76" i="2"/>
  <c r="AR91" i="4"/>
  <c r="AR94" i="2"/>
  <c r="AC100" i="2"/>
  <c r="AJ112" i="4"/>
  <c r="AJ109" i="5"/>
  <c r="W142" i="6"/>
  <c r="W139" i="7"/>
  <c r="AE142" i="4"/>
  <c r="AE139" i="5"/>
  <c r="AB140" i="4"/>
  <c r="AG144" i="4" s="1"/>
  <c r="AC139" i="4"/>
  <c r="AM145" i="4"/>
  <c r="AK146" i="2"/>
  <c r="AP150" i="2" s="1"/>
  <c r="AM148" i="2"/>
  <c r="AL145" i="2"/>
  <c r="AD148" i="4"/>
  <c r="AB146" i="4"/>
  <c r="AG150" i="4" s="1"/>
  <c r="AC145" i="4"/>
  <c r="AD145" i="5"/>
  <c r="AI166" i="4"/>
  <c r="AI163" i="5"/>
  <c r="AC172" i="2"/>
  <c r="AD172" i="4"/>
  <c r="AB170" i="4"/>
  <c r="AG174" i="4" s="1"/>
  <c r="AC169" i="4"/>
  <c r="AD169" i="5"/>
  <c r="AP175" i="4"/>
  <c r="AP178" i="2"/>
  <c r="AA190" i="6"/>
  <c r="AA187" i="7"/>
  <c r="AQ190" i="4"/>
  <c r="AQ187" i="5"/>
  <c r="T202" i="5"/>
  <c r="AR208" i="4"/>
  <c r="AR205" i="5"/>
  <c r="AI214" i="4"/>
  <c r="AI211" i="5"/>
  <c r="AG196" i="6"/>
  <c r="AG193" i="7"/>
  <c r="X142" i="6"/>
  <c r="X139" i="7"/>
  <c r="AA172" i="6"/>
  <c r="AA169" i="7"/>
  <c r="AE196" i="6"/>
  <c r="AE193" i="7"/>
  <c r="AJ214" i="6"/>
  <c r="AJ211" i="7"/>
  <c r="U256" i="6"/>
  <c r="T253" i="6"/>
  <c r="U253" i="7"/>
  <c r="T100" i="5"/>
  <c r="X250" i="6"/>
  <c r="X247" i="7"/>
  <c r="S38" i="6"/>
  <c r="X42" i="6" s="1"/>
  <c r="U40" i="6"/>
  <c r="T37" i="6"/>
  <c r="U37" i="7"/>
  <c r="AF28" i="4"/>
  <c r="AF25" i="5"/>
  <c r="AM61" i="4"/>
  <c r="AM64" i="2"/>
  <c r="AL61" i="2"/>
  <c r="AK62" i="2"/>
  <c r="AP66" i="2" s="1"/>
  <c r="AC64" i="2"/>
  <c r="Y70" i="6"/>
  <c r="Y67" i="7"/>
  <c r="AN79" i="4"/>
  <c r="AN82" i="2"/>
  <c r="AE82" i="4"/>
  <c r="AE79" i="5"/>
  <c r="AC79" i="4"/>
  <c r="AB80" i="4"/>
  <c r="AG84" i="4" s="1"/>
  <c r="AP91" i="4"/>
  <c r="AP94" i="2"/>
  <c r="AF100" i="4"/>
  <c r="AF97" i="5"/>
  <c r="AO118" i="4"/>
  <c r="AO115" i="5"/>
  <c r="AQ133" i="4"/>
  <c r="AQ136" i="2"/>
  <c r="AP139" i="4"/>
  <c r="AP142" i="2"/>
  <c r="AF148" i="4"/>
  <c r="AF145" i="5"/>
  <c r="AJ172" i="4"/>
  <c r="AJ169" i="5"/>
  <c r="X196" i="6"/>
  <c r="X193" i="7"/>
  <c r="AR196" i="4"/>
  <c r="AR193" i="5"/>
  <c r="AH208" i="4"/>
  <c r="AH205" i="5"/>
  <c r="AS217" i="4"/>
  <c r="AS220" i="2"/>
  <c r="AI250" i="4"/>
  <c r="AI247" i="5"/>
  <c r="AC256" i="2"/>
  <c r="L136" i="9"/>
  <c r="F150" i="9"/>
  <c r="H150" i="8"/>
  <c r="B138" i="6"/>
  <c r="O138" i="6"/>
  <c r="AC28" i="2"/>
  <c r="AA70" i="6"/>
  <c r="AA67" i="7"/>
  <c r="AQ70" i="4"/>
  <c r="AQ67" i="5"/>
  <c r="AH76" i="4"/>
  <c r="AH73" i="5"/>
  <c r="AN112" i="4"/>
  <c r="AN109" i="5"/>
  <c r="U226" i="6"/>
  <c r="T223" i="6"/>
  <c r="U223" i="7"/>
  <c r="V244" i="6"/>
  <c r="V241" i="7"/>
  <c r="W184" i="6"/>
  <c r="W181" i="7"/>
  <c r="AG112" i="6"/>
  <c r="AG109" i="7"/>
  <c r="AA148" i="6"/>
  <c r="AA145" i="7"/>
  <c r="X106" i="6"/>
  <c r="X103" i="7"/>
  <c r="AI178" i="4"/>
  <c r="AI175" i="5"/>
  <c r="F132" i="11"/>
  <c r="H108" i="10"/>
  <c r="F108" i="11"/>
  <c r="AS37" i="4"/>
  <c r="AS40" i="2"/>
  <c r="AN43" i="4"/>
  <c r="AN46" i="2"/>
  <c r="AC58" i="2"/>
  <c r="AH100" i="4"/>
  <c r="AH97" i="5"/>
  <c r="X136" i="6"/>
  <c r="X133" i="7"/>
  <c r="AR136" i="4"/>
  <c r="AR133" i="5"/>
  <c r="AI142" i="4"/>
  <c r="AI139" i="5"/>
  <c r="AC196" i="2"/>
  <c r="Y250" i="6"/>
  <c r="Y247" i="7"/>
  <c r="W40" i="6"/>
  <c r="W37" i="7"/>
  <c r="AE28" i="6"/>
  <c r="AE25" i="7"/>
  <c r="AN55" i="4"/>
  <c r="AN58" i="2"/>
  <c r="AE58" i="4"/>
  <c r="AE55" i="5"/>
  <c r="AB56" i="4"/>
  <c r="AG60" i="4" s="1"/>
  <c r="AC55" i="4"/>
  <c r="AS97" i="4"/>
  <c r="AS100" i="2"/>
  <c r="Y118" i="6"/>
  <c r="Y115" i="7"/>
  <c r="AS145" i="4"/>
  <c r="AS148" i="2"/>
  <c r="AM229" i="4"/>
  <c r="AM232" i="2"/>
  <c r="AL229" i="2"/>
  <c r="AK230" i="2"/>
  <c r="AP234" i="2" s="1"/>
  <c r="AC232" i="2"/>
  <c r="AR244" i="4"/>
  <c r="AR241" i="5"/>
  <c r="Y76" i="6"/>
  <c r="Y73" i="7"/>
  <c r="X178" i="6"/>
  <c r="X175" i="7"/>
  <c r="V214" i="6"/>
  <c r="V211" i="7"/>
  <c r="AS181" i="4"/>
  <c r="AS184" i="2"/>
  <c r="Y148" i="6"/>
  <c r="Y145" i="7"/>
  <c r="AD238" i="6"/>
  <c r="AD235" i="7"/>
  <c r="AI34" i="4"/>
  <c r="AI31" i="5"/>
  <c r="AP40" i="4"/>
  <c r="AP37" i="5"/>
  <c r="AR79" i="4"/>
  <c r="AR82" i="2"/>
  <c r="AA130" i="6"/>
  <c r="AA127" i="7"/>
  <c r="Y214" i="6"/>
  <c r="Y211" i="7"/>
  <c r="AS214" i="4"/>
  <c r="AS211" i="5"/>
  <c r="AR223" i="4"/>
  <c r="AR226" i="2"/>
  <c r="B73" i="14"/>
  <c r="F48" i="13"/>
  <c r="T106" i="5"/>
  <c r="AN187" i="4"/>
  <c r="AN190" i="2"/>
  <c r="T208" i="5"/>
  <c r="AJ28" i="4"/>
  <c r="AJ25" i="5"/>
  <c r="AP235" i="4"/>
  <c r="AP238" i="2"/>
  <c r="X46" i="6"/>
  <c r="X43" i="7"/>
  <c r="V64" i="6"/>
  <c r="V61" i="7"/>
  <c r="AP136" i="4"/>
  <c r="AP133" i="5"/>
  <c r="O186" i="6"/>
  <c r="B186" i="6"/>
  <c r="AF106" i="6"/>
  <c r="AF103" i="7"/>
  <c r="X202" i="6"/>
  <c r="X199" i="7"/>
  <c r="V52" i="6"/>
  <c r="V49" i="7"/>
  <c r="AQ49" i="4"/>
  <c r="AQ52" i="2"/>
  <c r="X64" i="6"/>
  <c r="X61" i="7"/>
  <c r="AP100" i="4"/>
  <c r="AP97" i="5"/>
  <c r="X112" i="6"/>
  <c r="X109" i="7"/>
  <c r="AM121" i="4"/>
  <c r="AK122" i="2"/>
  <c r="AP126" i="2" s="1"/>
  <c r="AM124" i="2"/>
  <c r="AL121" i="2"/>
  <c r="AF136" i="4"/>
  <c r="AF133" i="5"/>
  <c r="AG154" i="4"/>
  <c r="AG151" i="5"/>
  <c r="AO157" i="4"/>
  <c r="AO160" i="2"/>
  <c r="AP223" i="4"/>
  <c r="AP226" i="2"/>
  <c r="G235" i="11"/>
  <c r="W88" i="6"/>
  <c r="W85" i="7"/>
  <c r="X70" i="6"/>
  <c r="X67" i="7"/>
  <c r="G73" i="10"/>
  <c r="AA124" i="6"/>
  <c r="AA121" i="7"/>
  <c r="Z130" i="6"/>
  <c r="Z127" i="7"/>
  <c r="V151" i="7"/>
  <c r="V154" i="6"/>
  <c r="AI196" i="6"/>
  <c r="AI193" i="7"/>
  <c r="AA244" i="6"/>
  <c r="AA241" i="7"/>
  <c r="V250" i="6"/>
  <c r="V247" i="7"/>
  <c r="Z40" i="6"/>
  <c r="Z37" i="7"/>
  <c r="W58" i="6"/>
  <c r="W55" i="7"/>
  <c r="AM82" i="4"/>
  <c r="AM79" i="5"/>
  <c r="W130" i="6"/>
  <c r="W127" i="7"/>
  <c r="Z136" i="6"/>
  <c r="Z133" i="7"/>
  <c r="Y142" i="6"/>
  <c r="Y139" i="7"/>
  <c r="AS142" i="4"/>
  <c r="AS139" i="5"/>
  <c r="AN148" i="4"/>
  <c r="AN145" i="5"/>
  <c r="X172" i="6"/>
  <c r="X169" i="7"/>
  <c r="AR172" i="4"/>
  <c r="AR169" i="5"/>
  <c r="Y190" i="6"/>
  <c r="Y187" i="7"/>
  <c r="AS190" i="4"/>
  <c r="AS187" i="5"/>
  <c r="AN199" i="4"/>
  <c r="AN202" i="2"/>
  <c r="AE202" i="4"/>
  <c r="AE199" i="5"/>
  <c r="AB200" i="4"/>
  <c r="AG204" i="4" s="1"/>
  <c r="AC199" i="4"/>
  <c r="X220" i="6"/>
  <c r="X217" i="7"/>
  <c r="AR220" i="4"/>
  <c r="AR217" i="5"/>
  <c r="AQ229" i="4"/>
  <c r="AQ232" i="2"/>
  <c r="AA250" i="6"/>
  <c r="AA247" i="7"/>
  <c r="AP256" i="4"/>
  <c r="AP253" i="5"/>
  <c r="F90" i="13"/>
  <c r="AF34" i="6"/>
  <c r="AF31" i="7"/>
  <c r="S170" i="6"/>
  <c r="X174" i="6" s="1"/>
  <c r="U172" i="6"/>
  <c r="T169" i="6"/>
  <c r="U169" i="7"/>
  <c r="Y244" i="6"/>
  <c r="Y241" i="7"/>
  <c r="S32" i="6"/>
  <c r="X36" i="6" s="1"/>
  <c r="U34" i="6"/>
  <c r="T31" i="6"/>
  <c r="U31" i="7"/>
  <c r="AG34" i="4"/>
  <c r="AG31" i="5"/>
  <c r="AF64" i="4"/>
  <c r="AF61" i="5"/>
  <c r="Y82" i="6"/>
  <c r="AS82" i="4"/>
  <c r="AS79" i="5"/>
  <c r="AN88" i="4"/>
  <c r="AN85" i="5"/>
  <c r="AN91" i="4"/>
  <c r="AN94" i="2"/>
  <c r="Z100" i="6"/>
  <c r="Z97" i="7"/>
  <c r="G115" i="8"/>
  <c r="G116" i="7"/>
  <c r="Y130" i="6"/>
  <c r="Y127" i="7"/>
  <c r="AS130" i="4"/>
  <c r="AS127" i="5"/>
  <c r="AS133" i="4"/>
  <c r="AS136" i="2"/>
  <c r="AE166" i="4"/>
  <c r="AE163" i="5"/>
  <c r="AB164" i="4"/>
  <c r="AG168" i="4" s="1"/>
  <c r="AC163" i="4"/>
  <c r="T178" i="5"/>
  <c r="U28" i="6"/>
  <c r="T25" i="6"/>
  <c r="S26" i="6"/>
  <c r="X30" i="6" s="1"/>
  <c r="U25" i="7"/>
  <c r="T28" i="5"/>
  <c r="AH142" i="6"/>
  <c r="AH139" i="7"/>
  <c r="X154" i="6"/>
  <c r="X151" i="7"/>
  <c r="AA28" i="6"/>
  <c r="AA25" i="7"/>
  <c r="W100" i="6"/>
  <c r="W97" i="7"/>
  <c r="Y112" i="6"/>
  <c r="Y109" i="7"/>
  <c r="W148" i="6"/>
  <c r="W145" i="7"/>
  <c r="U184" i="6"/>
  <c r="T181" i="6"/>
  <c r="S182" i="6"/>
  <c r="X186" i="6" s="1"/>
  <c r="U181" i="7"/>
  <c r="V202" i="6"/>
  <c r="V199" i="7"/>
  <c r="Y208" i="6"/>
  <c r="Y205" i="7"/>
  <c r="W220" i="6"/>
  <c r="W217" i="7"/>
  <c r="Z94" i="6"/>
  <c r="Z91" i="7"/>
  <c r="W52" i="6"/>
  <c r="W49" i="7"/>
  <c r="X28" i="6"/>
  <c r="X25" i="7"/>
  <c r="AR28" i="4"/>
  <c r="AR25" i="5"/>
  <c r="AA34" i="6"/>
  <c r="AA31" i="7"/>
  <c r="AC40" i="2"/>
  <c r="U46" i="6"/>
  <c r="U43" i="7"/>
  <c r="AP43" i="4"/>
  <c r="AP46" i="2"/>
  <c r="AF52" i="4"/>
  <c r="AF49" i="5"/>
  <c r="AO70" i="4"/>
  <c r="AO67" i="5"/>
  <c r="AS73" i="4"/>
  <c r="AS76" i="2"/>
  <c r="AA79" i="7"/>
  <c r="AM85" i="4"/>
  <c r="AM88" i="2"/>
  <c r="AL85" i="2"/>
  <c r="AK86" i="2"/>
  <c r="AP90" i="2" s="1"/>
  <c r="AD88" i="4"/>
  <c r="AB86" i="4"/>
  <c r="AG90" i="4" s="1"/>
  <c r="AC85" i="4"/>
  <c r="AD85" i="5"/>
  <c r="G103" i="10"/>
  <c r="AH112" i="4"/>
  <c r="AH109" i="5"/>
  <c r="AP115" i="4"/>
  <c r="AP118" i="2"/>
  <c r="G127" i="9"/>
  <c r="X148" i="6"/>
  <c r="X145" i="7"/>
  <c r="AR148" i="4"/>
  <c r="AR145" i="5"/>
  <c r="AF172" i="4"/>
  <c r="AF169" i="5"/>
  <c r="Z184" i="6"/>
  <c r="Z181" i="7"/>
  <c r="W202" i="6"/>
  <c r="W199" i="7"/>
  <c r="AD208" i="4"/>
  <c r="AC205" i="4"/>
  <c r="AB206" i="4"/>
  <c r="AG210" i="4" s="1"/>
  <c r="AD205" i="5"/>
  <c r="AA226" i="6"/>
  <c r="AA223" i="7"/>
  <c r="AQ226" i="4"/>
  <c r="AQ223" i="5"/>
  <c r="AS241" i="4"/>
  <c r="AS244" i="2"/>
  <c r="G174" i="12"/>
  <c r="L184" i="9"/>
  <c r="L181" i="10"/>
  <c r="F30" i="12"/>
  <c r="BB258" i="8"/>
  <c r="AS258" i="8"/>
  <c r="AJ258" i="8"/>
  <c r="AA258" i="8"/>
  <c r="R258" i="8"/>
  <c r="Y52" i="6"/>
  <c r="Y49" i="7"/>
  <c r="Z70" i="6"/>
  <c r="Z67" i="7"/>
  <c r="AD70" i="6"/>
  <c r="AD67" i="7"/>
  <c r="AJ106" i="6"/>
  <c r="AJ103" i="7"/>
  <c r="Z190" i="6"/>
  <c r="Z187" i="7"/>
  <c r="V76" i="6"/>
  <c r="V73" i="7"/>
  <c r="AD76" i="4"/>
  <c r="AC73" i="4"/>
  <c r="AB74" i="4"/>
  <c r="AG78" i="4" s="1"/>
  <c r="AD73" i="5"/>
  <c r="AI94" i="4"/>
  <c r="AI91" i="5"/>
  <c r="AD100" i="4"/>
  <c r="AB98" i="4"/>
  <c r="AG102" i="4" s="1"/>
  <c r="AC97" i="4"/>
  <c r="AD97" i="5"/>
  <c r="AM169" i="4"/>
  <c r="AK170" i="2"/>
  <c r="AP174" i="2" s="1"/>
  <c r="AM172" i="2"/>
  <c r="AL169" i="2"/>
  <c r="AG178" i="4"/>
  <c r="AG175" i="5"/>
  <c r="AO181" i="4"/>
  <c r="AO184" i="2"/>
  <c r="U202" i="6"/>
  <c r="T199" i="6"/>
  <c r="S200" i="6"/>
  <c r="X204" i="6" s="1"/>
  <c r="U199" i="7"/>
  <c r="Y226" i="6"/>
  <c r="Y223" i="7"/>
  <c r="AN235" i="4"/>
  <c r="AN238" i="2"/>
  <c r="AC244" i="2"/>
  <c r="Y172" i="6"/>
  <c r="Y169" i="7"/>
  <c r="AG244" i="6"/>
  <c r="AG241" i="7"/>
  <c r="W76" i="6"/>
  <c r="W73" i="7"/>
  <c r="X94" i="6"/>
  <c r="X91" i="7"/>
  <c r="AH106" i="6"/>
  <c r="AH103" i="7"/>
  <c r="U136" i="6"/>
  <c r="T133" i="6"/>
  <c r="S134" i="6"/>
  <c r="X138" i="6" s="1"/>
  <c r="U133" i="7"/>
  <c r="X166" i="6"/>
  <c r="X163" i="7"/>
  <c r="G169" i="7"/>
  <c r="G170" i="6"/>
  <c r="W196" i="6"/>
  <c r="W193" i="7"/>
  <c r="AD250" i="6"/>
  <c r="AD247" i="7"/>
  <c r="AG256" i="6"/>
  <c r="AG253" i="7"/>
  <c r="U97" i="7"/>
  <c r="U100" i="6"/>
  <c r="AI232" i="6"/>
  <c r="AI229" i="7"/>
  <c r="Z31" i="7"/>
  <c r="Z34" i="6"/>
  <c r="AO25" i="4"/>
  <c r="AO28" i="2"/>
  <c r="AN31" i="4"/>
  <c r="AN34" i="2"/>
  <c r="AE34" i="4"/>
  <c r="AE31" i="5"/>
  <c r="AB32" i="4"/>
  <c r="AG36" i="4" s="1"/>
  <c r="AC31" i="4"/>
  <c r="AQ37" i="4"/>
  <c r="AQ40" i="2"/>
  <c r="AJ52" i="4"/>
  <c r="AJ49" i="5"/>
  <c r="AS70" i="4"/>
  <c r="AS67" i="5"/>
  <c r="AN76" i="4"/>
  <c r="AN73" i="5"/>
  <c r="AQ85" i="4"/>
  <c r="AQ88" i="2"/>
  <c r="AS169" i="4"/>
  <c r="AS172" i="2"/>
  <c r="AM181" i="4"/>
  <c r="AM184" i="2"/>
  <c r="AL181" i="2"/>
  <c r="AK182" i="2"/>
  <c r="AP186" i="2" s="1"/>
  <c r="AC184" i="2"/>
  <c r="U190" i="6"/>
  <c r="U187" i="7"/>
  <c r="AQ205" i="4"/>
  <c r="AQ208" i="2"/>
  <c r="AO214" i="4"/>
  <c r="AO211" i="5"/>
  <c r="AN223" i="4"/>
  <c r="AL223" i="4" s="1"/>
  <c r="AN226" i="2"/>
  <c r="AE226" i="4"/>
  <c r="AE223" i="5"/>
  <c r="AB224" i="4"/>
  <c r="AG228" i="4" s="1"/>
  <c r="AC223" i="4"/>
  <c r="AM253" i="4"/>
  <c r="AM256" i="2"/>
  <c r="AL253" i="2"/>
  <c r="AK254" i="2"/>
  <c r="AP258" i="2" s="1"/>
  <c r="BB96" i="11"/>
  <c r="AS96" i="11"/>
  <c r="AJ96" i="11"/>
  <c r="AA96" i="11"/>
  <c r="R96" i="11"/>
  <c r="G98" i="11"/>
  <c r="B91" i="12"/>
  <c r="G99" i="11"/>
  <c r="AF88" i="4"/>
  <c r="AF85" i="5"/>
  <c r="V172" i="6"/>
  <c r="V169" i="7"/>
  <c r="AQ169" i="4"/>
  <c r="AQ172" i="2"/>
  <c r="AO178" i="4"/>
  <c r="AO175" i="5"/>
  <c r="AP199" i="4"/>
  <c r="AP202" i="2"/>
  <c r="AQ241" i="4"/>
  <c r="AQ244" i="2"/>
  <c r="AS250" i="4"/>
  <c r="AS247" i="5"/>
  <c r="S122" i="6"/>
  <c r="X126" i="6" s="1"/>
  <c r="U121" i="7"/>
  <c r="U124" i="6"/>
  <c r="W157" i="7"/>
  <c r="W160" i="6"/>
  <c r="X118" i="6"/>
  <c r="X115" i="7"/>
  <c r="AS46" i="4"/>
  <c r="AS43" i="5"/>
  <c r="AR175" i="4"/>
  <c r="AR178" i="2"/>
  <c r="V184" i="6"/>
  <c r="V181" i="7"/>
  <c r="AJ40" i="4"/>
  <c r="AJ37" i="5"/>
  <c r="AE46" i="4"/>
  <c r="AE43" i="5"/>
  <c r="AC43" i="4"/>
  <c r="AB44" i="4"/>
  <c r="AG48" i="4" s="1"/>
  <c r="AL91" i="2"/>
  <c r="AK92" i="2"/>
  <c r="AP96" i="2" s="1"/>
  <c r="AD196" i="4"/>
  <c r="AC193" i="4"/>
  <c r="AB194" i="4"/>
  <c r="AG198" i="4" s="1"/>
  <c r="AD193" i="5"/>
  <c r="AI28" i="6"/>
  <c r="AI25" i="7"/>
  <c r="F216" i="12"/>
  <c r="AA160" i="6"/>
  <c r="AA157" i="7"/>
  <c r="AN115" i="4"/>
  <c r="AN118" i="2"/>
  <c r="AJ184" i="4"/>
  <c r="AJ181" i="5"/>
  <c r="W238" i="6"/>
  <c r="W235" i="7"/>
  <c r="AR235" i="4"/>
  <c r="AR238" i="2"/>
  <c r="Z106" i="6"/>
  <c r="Z103" i="7"/>
  <c r="AR31" i="4"/>
  <c r="AR34" i="2"/>
  <c r="AA106" i="6"/>
  <c r="AA103" i="7"/>
  <c r="AQ106" i="4"/>
  <c r="AQ103" i="5"/>
  <c r="AQ130" i="4"/>
  <c r="AQ127" i="5"/>
  <c r="V232" i="6"/>
  <c r="V229" i="7"/>
  <c r="AM250" i="4"/>
  <c r="AM247" i="5"/>
  <c r="AH256" i="4"/>
  <c r="AH253" i="5"/>
  <c r="L244" i="11"/>
  <c r="L241" i="12"/>
  <c r="G44" i="7"/>
  <c r="G45" i="7"/>
  <c r="BB42" i="7"/>
  <c r="AS42" i="7"/>
  <c r="AJ42" i="7"/>
  <c r="AA42" i="7"/>
  <c r="R42" i="7"/>
  <c r="B37" i="8"/>
  <c r="AS36" i="7"/>
  <c r="AJ36" i="7"/>
  <c r="G39" i="7"/>
  <c r="AA36" i="7"/>
  <c r="G38" i="7"/>
  <c r="BB36" i="7"/>
  <c r="R36" i="7"/>
  <c r="AC52" i="2"/>
  <c r="U106" i="6"/>
  <c r="T103" i="6"/>
  <c r="S104" i="6"/>
  <c r="X108" i="6" s="1"/>
  <c r="U103" i="7"/>
  <c r="AP127" i="4"/>
  <c r="AP130" i="2"/>
  <c r="AE190" i="4"/>
  <c r="AE187" i="5"/>
  <c r="AC187" i="4"/>
  <c r="AB188" i="4"/>
  <c r="AG192" i="4" s="1"/>
  <c r="G211" i="7"/>
  <c r="G212" i="6"/>
  <c r="AP220" i="4"/>
  <c r="AP217" i="5"/>
  <c r="AD34" i="6"/>
  <c r="AD31" i="7"/>
  <c r="AA100" i="6"/>
  <c r="AA97" i="7"/>
  <c r="Y136" i="6"/>
  <c r="Y133" i="7"/>
  <c r="Y184" i="6"/>
  <c r="Y181" i="7"/>
  <c r="AA220" i="6"/>
  <c r="AA217" i="7"/>
  <c r="AS25" i="4"/>
  <c r="AS28" i="2"/>
  <c r="AH64" i="4"/>
  <c r="AH61" i="5"/>
  <c r="AO94" i="4"/>
  <c r="AO91" i="5"/>
  <c r="O253" i="10"/>
  <c r="O256" i="9"/>
  <c r="H54" i="6"/>
  <c r="G54" i="7"/>
  <c r="AF58" i="6"/>
  <c r="AF55" i="7"/>
  <c r="AA88" i="6"/>
  <c r="AA85" i="7"/>
  <c r="V118" i="6"/>
  <c r="V115" i="7"/>
  <c r="AD118" i="6"/>
  <c r="AD115" i="7"/>
  <c r="AE136" i="6"/>
  <c r="AE133" i="7"/>
  <c r="AA184" i="6"/>
  <c r="AA181" i="7"/>
  <c r="AR43" i="4"/>
  <c r="AR46" i="2"/>
  <c r="AH52" i="4"/>
  <c r="AH49" i="5"/>
  <c r="AP55" i="4"/>
  <c r="AP58" i="2"/>
  <c r="AR64" i="4"/>
  <c r="AR61" i="5"/>
  <c r="AN67" i="4"/>
  <c r="AN70" i="2"/>
  <c r="AJ88" i="4"/>
  <c r="AJ85" i="5"/>
  <c r="AP103" i="4"/>
  <c r="AP106" i="2"/>
  <c r="AR112" i="4"/>
  <c r="AR109" i="5"/>
  <c r="AM142" i="4"/>
  <c r="AM139" i="5"/>
  <c r="AF160" i="4"/>
  <c r="AF157" i="5"/>
  <c r="AA166" i="6"/>
  <c r="AA163" i="7"/>
  <c r="AQ166" i="4"/>
  <c r="AQ163" i="5"/>
  <c r="Y178" i="6"/>
  <c r="Y175" i="7"/>
  <c r="AS178" i="4"/>
  <c r="AS175" i="5"/>
  <c r="AN184" i="4"/>
  <c r="AN181" i="5"/>
  <c r="AQ193" i="4"/>
  <c r="AQ196" i="2"/>
  <c r="AQ214" i="4"/>
  <c r="AQ211" i="5"/>
  <c r="AG226" i="4"/>
  <c r="AG223" i="5"/>
  <c r="AO229" i="4"/>
  <c r="AO232" i="2"/>
  <c r="W208" i="6"/>
  <c r="W205" i="7"/>
  <c r="S242" i="6"/>
  <c r="X246" i="6" s="1"/>
  <c r="U244" i="6"/>
  <c r="U241" i="7"/>
  <c r="T241" i="6"/>
  <c r="W256" i="6"/>
  <c r="W253" i="7"/>
  <c r="AA49" i="7"/>
  <c r="AA52" i="6"/>
  <c r="AH55" i="7"/>
  <c r="AH58" i="6"/>
  <c r="AI76" i="6"/>
  <c r="AI73" i="7"/>
  <c r="AD106" i="6"/>
  <c r="G122" i="6"/>
  <c r="G121" i="7"/>
  <c r="X238" i="6"/>
  <c r="X235" i="7"/>
  <c r="AR52" i="4"/>
  <c r="AR49" i="5"/>
  <c r="AI58" i="4"/>
  <c r="AI55" i="5"/>
  <c r="AP64" i="4"/>
  <c r="AO73" i="4"/>
  <c r="AO76" i="2"/>
  <c r="AN103" i="4"/>
  <c r="AN106" i="2"/>
  <c r="AE106" i="4"/>
  <c r="AE103" i="5"/>
  <c r="AB104" i="4"/>
  <c r="AG108" i="4" s="1"/>
  <c r="AC103" i="4"/>
  <c r="AD112" i="4"/>
  <c r="AC109" i="4"/>
  <c r="AB110" i="4"/>
  <c r="AG114" i="4" s="1"/>
  <c r="AD109" i="5"/>
  <c r="AM157" i="4"/>
  <c r="AM160" i="2"/>
  <c r="AL157" i="2"/>
  <c r="AK158" i="2"/>
  <c r="AP162" i="2" s="1"/>
  <c r="AC160" i="2"/>
  <c r="AM178" i="4"/>
  <c r="AM175" i="5"/>
  <c r="AP184" i="4"/>
  <c r="AP181" i="5"/>
  <c r="AJ196" i="4"/>
  <c r="AJ193" i="5"/>
  <c r="AQ250" i="4"/>
  <c r="AQ247" i="5"/>
  <c r="G150" i="12"/>
  <c r="L64" i="9"/>
  <c r="L61" i="10"/>
  <c r="N52" i="9"/>
  <c r="N49" i="10"/>
  <c r="AD46" i="6"/>
  <c r="AD43" i="7"/>
  <c r="T148" i="5"/>
  <c r="AJ226" i="6"/>
  <c r="AJ223" i="7"/>
  <c r="AL43" i="2"/>
  <c r="AK44" i="2"/>
  <c r="AP48" i="2" s="1"/>
  <c r="Z76" i="6"/>
  <c r="Z73" i="7"/>
  <c r="AO106" i="4"/>
  <c r="AO103" i="5"/>
  <c r="AO109" i="4"/>
  <c r="AO112" i="2"/>
  <c r="V124" i="6"/>
  <c r="V121" i="7"/>
  <c r="AQ121" i="4"/>
  <c r="AQ124" i="2"/>
  <c r="AJ136" i="4"/>
  <c r="AJ133" i="5"/>
  <c r="Z148" i="6"/>
  <c r="Z145" i="7"/>
  <c r="AS157" i="4"/>
  <c r="AS160" i="2"/>
  <c r="U178" i="6"/>
  <c r="T175" i="6"/>
  <c r="S176" i="6"/>
  <c r="X180" i="6" s="1"/>
  <c r="U175" i="7"/>
  <c r="X184" i="6"/>
  <c r="X181" i="7"/>
  <c r="AR184" i="4"/>
  <c r="AR181" i="5"/>
  <c r="AN211" i="4"/>
  <c r="AN214" i="2"/>
  <c r="Z244" i="6"/>
  <c r="Z241" i="7"/>
  <c r="AP247" i="4"/>
  <c r="AP250" i="2"/>
  <c r="X34" i="6"/>
  <c r="X31" i="7"/>
  <c r="V82" i="6"/>
  <c r="V79" i="7"/>
  <c r="V106" i="6"/>
  <c r="V103" i="7"/>
  <c r="V130" i="6"/>
  <c r="V127" i="7"/>
  <c r="AE220" i="6"/>
  <c r="AE217" i="7"/>
  <c r="AH46" i="6"/>
  <c r="AH43" i="7"/>
  <c r="T76" i="5"/>
  <c r="AG100" i="6"/>
  <c r="AG97" i="7"/>
  <c r="W133" i="7"/>
  <c r="W136" i="6"/>
  <c r="AO49" i="4"/>
  <c r="AO52" i="2"/>
  <c r="AM58" i="4"/>
  <c r="AM55" i="5"/>
  <c r="AQ82" i="4"/>
  <c r="AQ79" i="5"/>
  <c r="X100" i="6"/>
  <c r="X97" i="7"/>
  <c r="AR100" i="4"/>
  <c r="AR97" i="5"/>
  <c r="AI106" i="4"/>
  <c r="AI103" i="5"/>
  <c r="AQ109" i="4"/>
  <c r="AQ112" i="2"/>
  <c r="X124" i="6"/>
  <c r="X121" i="7"/>
  <c r="AR124" i="4"/>
  <c r="AR121" i="5"/>
  <c r="AI130" i="4"/>
  <c r="AI127" i="5"/>
  <c r="AM133" i="4"/>
  <c r="AM136" i="2"/>
  <c r="AL133" i="2"/>
  <c r="AK134" i="2"/>
  <c r="AP138" i="2" s="1"/>
  <c r="AC136" i="2"/>
  <c r="AH160" i="4"/>
  <c r="AH157" i="5"/>
  <c r="AO169" i="4"/>
  <c r="AO172" i="2"/>
  <c r="AI202" i="4"/>
  <c r="AI199" i="5"/>
  <c r="T214" i="5"/>
  <c r="AG214" i="4"/>
  <c r="AG211" i="5"/>
  <c r="Y238" i="6"/>
  <c r="Y235" i="7"/>
  <c r="AN247" i="4"/>
  <c r="AN250" i="2"/>
  <c r="AE250" i="4"/>
  <c r="AE247" i="5"/>
  <c r="AC247" i="4"/>
  <c r="AB248" i="4"/>
  <c r="AG252" i="4" s="1"/>
  <c r="G133" i="7"/>
  <c r="G134" i="6"/>
  <c r="AE181" i="7"/>
  <c r="AE184" i="6"/>
  <c r="AO34" i="4"/>
  <c r="AO31" i="5"/>
  <c r="AO37" i="4"/>
  <c r="AO40" i="2"/>
  <c r="AQ46" i="4"/>
  <c r="AQ43" i="5"/>
  <c r="AL67" i="2"/>
  <c r="AK68" i="2"/>
  <c r="AP72" i="2" s="1"/>
  <c r="AM73" i="4"/>
  <c r="AM76" i="2"/>
  <c r="AL73" i="2"/>
  <c r="AK74" i="2"/>
  <c r="AP78" i="2" s="1"/>
  <c r="X88" i="6"/>
  <c r="X85" i="7"/>
  <c r="AM97" i="4"/>
  <c r="AK98" i="2"/>
  <c r="AP102" i="2" s="1"/>
  <c r="AM100" i="2"/>
  <c r="AL97" i="2"/>
  <c r="AA118" i="6"/>
  <c r="AA115" i="7"/>
  <c r="U130" i="6"/>
  <c r="T127" i="6"/>
  <c r="S128" i="6"/>
  <c r="X132" i="6" s="1"/>
  <c r="U127" i="7"/>
  <c r="AN136" i="4"/>
  <c r="AN133" i="5"/>
  <c r="Y154" i="6"/>
  <c r="Y151" i="7"/>
  <c r="AS154" i="4"/>
  <c r="AS151" i="5"/>
  <c r="AN160" i="4"/>
  <c r="AN157" i="5"/>
  <c r="AF184" i="4"/>
  <c r="AF181" i="5"/>
  <c r="Z196" i="6"/>
  <c r="Z193" i="7"/>
  <c r="AQ217" i="4"/>
  <c r="AQ220" i="2"/>
  <c r="AS226" i="4"/>
  <c r="AS223" i="5"/>
  <c r="AN232" i="4"/>
  <c r="AN229" i="5"/>
  <c r="AE238" i="4"/>
  <c r="AE235" i="5"/>
  <c r="AC235" i="4"/>
  <c r="AB236" i="4"/>
  <c r="AG240" i="4" s="1"/>
  <c r="AD244" i="4"/>
  <c r="AC241" i="4"/>
  <c r="AB242" i="4"/>
  <c r="AG246" i="4" s="1"/>
  <c r="AD241" i="5"/>
  <c r="AO250" i="4"/>
  <c r="AS253" i="4"/>
  <c r="AS256" i="2"/>
  <c r="AI112" i="6"/>
  <c r="AI109" i="7"/>
  <c r="V190" i="6"/>
  <c r="V187" i="7"/>
  <c r="AI208" i="6"/>
  <c r="AI205" i="7"/>
  <c r="U88" i="6"/>
  <c r="U85" i="7"/>
  <c r="AG88" i="6"/>
  <c r="AG85" i="7"/>
  <c r="AE124" i="6"/>
  <c r="AE121" i="7"/>
  <c r="T136" i="5"/>
  <c r="U160" i="6"/>
  <c r="U157" i="7"/>
  <c r="AI172" i="6"/>
  <c r="AI169" i="7"/>
  <c r="AF190" i="6"/>
  <c r="AF187" i="7"/>
  <c r="X214" i="6"/>
  <c r="X211" i="7"/>
  <c r="W244" i="6"/>
  <c r="W241" i="7"/>
  <c r="Z247" i="7"/>
  <c r="Z250" i="6"/>
  <c r="X82" i="6"/>
  <c r="X79" i="7"/>
  <c r="AE256" i="6"/>
  <c r="AE253" i="7"/>
  <c r="V40" i="6"/>
  <c r="V37" i="7"/>
  <c r="AS49" i="4"/>
  <c r="AS52" i="2"/>
  <c r="AD64" i="4"/>
  <c r="AC61" i="4"/>
  <c r="AB62" i="4"/>
  <c r="AG66" i="4" s="1"/>
  <c r="AD61" i="5"/>
  <c r="W82" i="6"/>
  <c r="W79" i="7"/>
  <c r="U94" i="6"/>
  <c r="U91" i="7"/>
  <c r="AO97" i="4"/>
  <c r="AO100" i="2"/>
  <c r="AF124" i="4"/>
  <c r="AF121" i="5"/>
  <c r="AM130" i="4"/>
  <c r="AM127" i="5"/>
  <c r="U142" i="6"/>
  <c r="T139" i="6"/>
  <c r="S140" i="6"/>
  <c r="X144" i="6" s="1"/>
  <c r="U139" i="7"/>
  <c r="AO145" i="4"/>
  <c r="AO148" i="2"/>
  <c r="AK152" i="2"/>
  <c r="AP156" i="2" s="1"/>
  <c r="Y166" i="6"/>
  <c r="Y163" i="7"/>
  <c r="AG190" i="4"/>
  <c r="AG187" i="5"/>
  <c r="AN244" i="4"/>
  <c r="AN241" i="5"/>
  <c r="AR247" i="4"/>
  <c r="AR250" i="2"/>
  <c r="B43" i="13"/>
  <c r="B31" i="10"/>
  <c r="H210" i="7"/>
  <c r="G210" i="8"/>
  <c r="AA208" i="6"/>
  <c r="AA205" i="7"/>
  <c r="V28" i="6"/>
  <c r="V25" i="7"/>
  <c r="AL163" i="2"/>
  <c r="AK164" i="2"/>
  <c r="AP168" i="2" s="1"/>
  <c r="AH172" i="4"/>
  <c r="AH169" i="5"/>
  <c r="AG202" i="4"/>
  <c r="AG199" i="5"/>
  <c r="AH244" i="4"/>
  <c r="AH241" i="5"/>
  <c r="U112" i="6"/>
  <c r="U109" i="7"/>
  <c r="G145" i="8"/>
  <c r="G146" i="7"/>
  <c r="V166" i="6"/>
  <c r="V163" i="7"/>
  <c r="U70" i="6"/>
  <c r="U67" i="7"/>
  <c r="AS118" i="4"/>
  <c r="AS115" i="5"/>
  <c r="AH184" i="4"/>
  <c r="AH181" i="5"/>
  <c r="AP208" i="4"/>
  <c r="AP205" i="5"/>
  <c r="U238" i="6"/>
  <c r="U235" i="7"/>
  <c r="AP79" i="4"/>
  <c r="AP82" i="2"/>
  <c r="AM94" i="4"/>
  <c r="AM91" i="5"/>
  <c r="AQ97" i="4"/>
  <c r="AQ100" i="2"/>
  <c r="U154" i="6"/>
  <c r="U151" i="7"/>
  <c r="AM193" i="4"/>
  <c r="AK194" i="2"/>
  <c r="AP198" i="2" s="1"/>
  <c r="AM196" i="2"/>
  <c r="AL193" i="2"/>
  <c r="AJ100" i="4"/>
  <c r="AJ97" i="5"/>
  <c r="AJ124" i="4"/>
  <c r="AJ121" i="5"/>
  <c r="AJ148" i="4"/>
  <c r="AJ145" i="5"/>
  <c r="AD232" i="4"/>
  <c r="AC229" i="4"/>
  <c r="AB230" i="4"/>
  <c r="AG234" i="4" s="1"/>
  <c r="AD229" i="5"/>
  <c r="L160" i="9"/>
  <c r="L157" i="10"/>
  <c r="AH94" i="6"/>
  <c r="AH91" i="7"/>
  <c r="AE118" i="4"/>
  <c r="AE115" i="5"/>
  <c r="AB116" i="4"/>
  <c r="AG120" i="4" s="1"/>
  <c r="AC115" i="4"/>
  <c r="AL211" i="2"/>
  <c r="AK212" i="2"/>
  <c r="AP216" i="2" s="1"/>
  <c r="AI238" i="4"/>
  <c r="AI235" i="5"/>
  <c r="T52" i="5"/>
  <c r="AJ154" i="6"/>
  <c r="AJ151" i="7"/>
  <c r="Z82" i="6"/>
  <c r="Z79" i="7"/>
  <c r="AJ142" i="6"/>
  <c r="AJ139" i="7"/>
  <c r="W64" i="6"/>
  <c r="W61" i="7"/>
  <c r="U196" i="6"/>
  <c r="U193" i="7"/>
  <c r="AF196" i="4"/>
  <c r="AF193" i="5"/>
  <c r="AL247" i="2"/>
  <c r="AQ253" i="4"/>
  <c r="AQ256" i="2"/>
  <c r="F120" i="12"/>
  <c r="Y34" i="6"/>
  <c r="Y31" i="7"/>
  <c r="AD52" i="4"/>
  <c r="AC49" i="4"/>
  <c r="AB50" i="4"/>
  <c r="AG54" i="4" s="1"/>
  <c r="AD49" i="5"/>
  <c r="W118" i="6"/>
  <c r="W115" i="7"/>
  <c r="AG130" i="4"/>
  <c r="AG127" i="5"/>
  <c r="V148" i="6"/>
  <c r="V145" i="7"/>
  <c r="AQ145" i="4"/>
  <c r="AQ148" i="2"/>
  <c r="X160" i="6"/>
  <c r="X157" i="7"/>
  <c r="AO205" i="4"/>
  <c r="AO208" i="2"/>
  <c r="Z46" i="6"/>
  <c r="Z43" i="7"/>
  <c r="V175" i="7"/>
  <c r="V178" i="6"/>
  <c r="V226" i="6"/>
  <c r="V223" i="7"/>
  <c r="AA202" i="6"/>
  <c r="AA199" i="7"/>
  <c r="AQ202" i="4"/>
  <c r="AQ199" i="5"/>
  <c r="AN52" i="4"/>
  <c r="AN49" i="5"/>
  <c r="B253" i="14"/>
  <c r="AQ61" i="4"/>
  <c r="AQ64" i="2"/>
  <c r="AP88" i="4"/>
  <c r="AP85" i="5"/>
  <c r="G240" i="8"/>
  <c r="H240" i="7"/>
  <c r="AA112" i="6"/>
  <c r="AA109" i="7"/>
  <c r="Y193" i="7"/>
  <c r="Y196" i="6"/>
  <c r="AQ25" i="4"/>
  <c r="AQ28" i="2"/>
  <c r="AI46" i="4"/>
  <c r="AI43" i="5"/>
  <c r="T58" i="5"/>
  <c r="AG58" i="4"/>
  <c r="AG55" i="5"/>
  <c r="AG106" i="4"/>
  <c r="AG103" i="5"/>
  <c r="AR115" i="4"/>
  <c r="AR118" i="2"/>
  <c r="AO133" i="4"/>
  <c r="AO136" i="2"/>
  <c r="AP148" i="4"/>
  <c r="AP145" i="5"/>
  <c r="AP172" i="4"/>
  <c r="AP169" i="5"/>
  <c r="AR187" i="4"/>
  <c r="AR190" i="2"/>
  <c r="AH196" i="4"/>
  <c r="AH193" i="5"/>
  <c r="AO202" i="4"/>
  <c r="AO199" i="5"/>
  <c r="AS205" i="4"/>
  <c r="AS208" i="2"/>
  <c r="AF232" i="4"/>
  <c r="AF229" i="5"/>
  <c r="U250" i="6"/>
  <c r="T247" i="6"/>
  <c r="S248" i="6"/>
  <c r="X252" i="6" s="1"/>
  <c r="U247" i="7"/>
  <c r="T250" i="5"/>
  <c r="X256" i="6"/>
  <c r="X253" i="7"/>
  <c r="AJ70" i="6"/>
  <c r="AJ67" i="7"/>
  <c r="AA76" i="6"/>
  <c r="AA73" i="7"/>
  <c r="AI124" i="6"/>
  <c r="AI121" i="7"/>
  <c r="AF166" i="6"/>
  <c r="AF163" i="7"/>
  <c r="W172" i="6"/>
  <c r="W169" i="7"/>
  <c r="AA196" i="6"/>
  <c r="AA193" i="7"/>
  <c r="Z202" i="6"/>
  <c r="Z199" i="7"/>
  <c r="G241" i="10"/>
  <c r="W232" i="6"/>
  <c r="W229" i="7"/>
  <c r="V34" i="6"/>
  <c r="V31" i="7"/>
  <c r="AM34" i="4"/>
  <c r="AM31" i="5"/>
  <c r="X52" i="6"/>
  <c r="X49" i="7"/>
  <c r="AR55" i="4"/>
  <c r="AR58" i="2"/>
  <c r="AG70" i="4"/>
  <c r="AG67" i="5"/>
  <c r="Z88" i="6"/>
  <c r="Z85" i="7"/>
  <c r="AS94" i="4"/>
  <c r="AS91" i="5"/>
  <c r="AN100" i="4"/>
  <c r="AN97" i="5"/>
  <c r="AN127" i="4"/>
  <c r="AN130" i="2"/>
  <c r="AE130" i="4"/>
  <c r="AE127" i="5"/>
  <c r="AC127" i="4"/>
  <c r="AB128" i="4"/>
  <c r="AG132" i="4" s="1"/>
  <c r="T166" i="5"/>
  <c r="AG166" i="4"/>
  <c r="AG163" i="5"/>
  <c r="AS193" i="4"/>
  <c r="AS196" i="2"/>
  <c r="Z208" i="6"/>
  <c r="Z205" i="7"/>
  <c r="AK224" i="2"/>
  <c r="AP228" i="2" s="1"/>
  <c r="AM226" i="4"/>
  <c r="AM223" i="5"/>
  <c r="AF244" i="4"/>
  <c r="AF241" i="5"/>
  <c r="F138" i="13"/>
  <c r="F144" i="14"/>
  <c r="L88" i="9"/>
  <c r="L85" i="10"/>
  <c r="F102" i="9"/>
  <c r="H102" i="8"/>
  <c r="Y28" i="6"/>
  <c r="Y25" i="7"/>
  <c r="G85" i="8"/>
  <c r="G86" i="7"/>
  <c r="Y100" i="6"/>
  <c r="Y97" i="7"/>
  <c r="S146" i="6"/>
  <c r="X150" i="6" s="1"/>
  <c r="U148" i="6"/>
  <c r="T145" i="6"/>
  <c r="U145" i="7"/>
  <c r="V238" i="6"/>
  <c r="V235" i="7"/>
  <c r="AA253" i="7"/>
  <c r="AA256" i="6"/>
  <c r="AP28" i="4"/>
  <c r="AP25" i="5"/>
  <c r="T34" i="5"/>
  <c r="AM46" i="4"/>
  <c r="AM43" i="5"/>
  <c r="AP52" i="4"/>
  <c r="AP49" i="5"/>
  <c r="AR67" i="4"/>
  <c r="AR70" i="2"/>
  <c r="AE94" i="4"/>
  <c r="AE91" i="5"/>
  <c r="AB92" i="4"/>
  <c r="AG96" i="4" s="1"/>
  <c r="AC91" i="4"/>
  <c r="AF112" i="4"/>
  <c r="AF109" i="5"/>
  <c r="AL115" i="2"/>
  <c r="AK116" i="2"/>
  <c r="AP120" i="2" s="1"/>
  <c r="AH124" i="4"/>
  <c r="AH121" i="5"/>
  <c r="AO154" i="4"/>
  <c r="AO151" i="5"/>
  <c r="Z172" i="6"/>
  <c r="Z169" i="7"/>
  <c r="AK188" i="2"/>
  <c r="AP192" i="2" s="1"/>
  <c r="Y202" i="6"/>
  <c r="Y199" i="7"/>
  <c r="AS202" i="4"/>
  <c r="AS199" i="5"/>
  <c r="AN208" i="4"/>
  <c r="AN205" i="5"/>
  <c r="AE214" i="4"/>
  <c r="AE211" i="5"/>
  <c r="AC211" i="4"/>
  <c r="AB212" i="4"/>
  <c r="AG216" i="4" s="1"/>
  <c r="AM217" i="4"/>
  <c r="AK218" i="2"/>
  <c r="AP222" i="2" s="1"/>
  <c r="AM220" i="2"/>
  <c r="AL217" i="2"/>
  <c r="AD220" i="4"/>
  <c r="AC217" i="4"/>
  <c r="AB218" i="4"/>
  <c r="AG222" i="4" s="1"/>
  <c r="AD217" i="5"/>
  <c r="AO226" i="4"/>
  <c r="AO223" i="5"/>
  <c r="AS229" i="4"/>
  <c r="AS232" i="2"/>
  <c r="AQ238" i="4"/>
  <c r="AQ235" i="5"/>
  <c r="AG250" i="4"/>
  <c r="AG247" i="5"/>
  <c r="AO253" i="4"/>
  <c r="AO256" i="2"/>
  <c r="AI160" i="6"/>
  <c r="AI157" i="7"/>
  <c r="AH154" i="6"/>
  <c r="AH151" i="7"/>
  <c r="AD226" i="6"/>
  <c r="AD223" i="7"/>
  <c r="S74" i="6"/>
  <c r="X78" i="6" s="1"/>
  <c r="U73" i="7"/>
  <c r="U76" i="6"/>
  <c r="T73" i="6"/>
  <c r="AJ46" i="6"/>
  <c r="AJ43" i="7"/>
  <c r="AM37" i="4"/>
  <c r="AM40" i="2"/>
  <c r="AL37" i="2"/>
  <c r="AK38" i="2"/>
  <c r="AP42" i="2" s="1"/>
  <c r="AD40" i="4"/>
  <c r="AC37" i="4"/>
  <c r="AD37" i="5"/>
  <c r="AB38" i="4"/>
  <c r="AG42" i="4" s="1"/>
  <c r="AL55" i="2"/>
  <c r="AJ76" i="4"/>
  <c r="AJ73" i="5"/>
  <c r="AC88" i="2"/>
  <c r="AR103" i="4"/>
  <c r="AR106" i="2"/>
  <c r="AR127" i="4"/>
  <c r="AR130" i="2"/>
  <c r="AI154" i="4"/>
  <c r="AI151" i="5"/>
  <c r="AQ157" i="4"/>
  <c r="AQ160" i="2"/>
  <c r="AO166" i="4"/>
  <c r="AO163" i="5"/>
  <c r="AA178" i="6"/>
  <c r="AA175" i="7"/>
  <c r="AR199" i="4"/>
  <c r="AR202" i="2"/>
  <c r="AM205" i="4"/>
  <c r="AM208" i="2"/>
  <c r="AL205" i="2"/>
  <c r="AK206" i="2"/>
  <c r="AP210" i="2" s="1"/>
  <c r="AC208" i="2"/>
  <c r="AP211" i="4"/>
  <c r="AP214" i="2"/>
  <c r="AF220" i="4"/>
  <c r="AF217" i="5"/>
  <c r="AS238" i="4"/>
  <c r="AS235" i="5"/>
  <c r="F192" i="14"/>
  <c r="L34" i="10"/>
  <c r="L31" i="11"/>
  <c r="G63" i="9"/>
  <c r="B55" i="10"/>
  <c r="BB60" i="9"/>
  <c r="AJ60" i="9"/>
  <c r="R60" i="9"/>
  <c r="AS60" i="9"/>
  <c r="AA60" i="9"/>
  <c r="AA54" i="9"/>
  <c r="AJ54" i="9"/>
  <c r="AS54" i="9"/>
  <c r="R54" i="9"/>
  <c r="BB54" i="9"/>
  <c r="G57" i="9"/>
  <c r="Q106" i="8"/>
  <c r="Q103" i="9"/>
  <c r="O178" i="7"/>
  <c r="O175" i="8"/>
  <c r="X58" i="6"/>
  <c r="X55" i="7"/>
  <c r="AA64" i="6"/>
  <c r="AA61" i="7"/>
  <c r="X130" i="6"/>
  <c r="X127" i="7"/>
  <c r="AF202" i="6"/>
  <c r="AF199" i="7"/>
  <c r="AF40" i="4"/>
  <c r="AF37" i="5"/>
  <c r="Y58" i="6"/>
  <c r="Y55" i="7"/>
  <c r="AS58" i="4"/>
  <c r="AS55" i="5"/>
  <c r="AS61" i="4"/>
  <c r="AS64" i="2"/>
  <c r="AM70" i="4"/>
  <c r="AM67" i="5"/>
  <c r="Y106" i="6"/>
  <c r="Y103" i="7"/>
  <c r="AS106" i="4"/>
  <c r="AS103" i="5"/>
  <c r="AS109" i="4"/>
  <c r="AS112" i="2"/>
  <c r="AP124" i="4"/>
  <c r="AP121" i="5"/>
  <c r="AC130" i="2"/>
  <c r="AN139" i="4"/>
  <c r="AN142" i="2"/>
  <c r="AC148" i="2"/>
  <c r="W166" i="6"/>
  <c r="W163" i="7"/>
  <c r="AR163" i="4"/>
  <c r="AR166" i="2"/>
  <c r="X208" i="6"/>
  <c r="X205" i="7"/>
  <c r="W214" i="6"/>
  <c r="W211" i="7"/>
  <c r="AR211" i="4"/>
  <c r="AR214" i="2"/>
  <c r="V220" i="6"/>
  <c r="V217" i="7"/>
  <c r="AH220" i="4"/>
  <c r="AH217" i="5"/>
  <c r="AM241" i="4"/>
  <c r="AK242" i="2"/>
  <c r="AP246" i="2" s="1"/>
  <c r="AM244" i="2"/>
  <c r="AL241" i="2"/>
  <c r="AJ256" i="4"/>
  <c r="AJ253" i="5"/>
  <c r="G62" i="6"/>
  <c r="G61" i="7"/>
  <c r="AE88" i="6"/>
  <c r="AE85" i="7"/>
  <c r="Y220" i="6"/>
  <c r="Y217" i="7"/>
  <c r="Z58" i="6"/>
  <c r="Z55" i="7"/>
  <c r="AE76" i="6"/>
  <c r="AE73" i="7"/>
  <c r="W124" i="6"/>
  <c r="W121" i="7"/>
  <c r="Z154" i="6"/>
  <c r="Z151" i="7"/>
  <c r="AJ166" i="6"/>
  <c r="Z178" i="6"/>
  <c r="Z175" i="7"/>
  <c r="Z214" i="6"/>
  <c r="Z211" i="7"/>
  <c r="T40" i="5"/>
  <c r="AH40" i="4"/>
  <c r="AH37" i="5"/>
  <c r="AO46" i="4"/>
  <c r="AO43" i="5"/>
  <c r="AA58" i="6"/>
  <c r="AA55" i="7"/>
  <c r="AQ58" i="4"/>
  <c r="AQ55" i="5"/>
  <c r="AH88" i="4"/>
  <c r="AH85" i="5"/>
  <c r="AG94" i="4"/>
  <c r="AG91" i="5"/>
  <c r="AK104" i="2"/>
  <c r="AP108" i="2" s="1"/>
  <c r="AM106" i="4"/>
  <c r="AM103" i="5"/>
  <c r="AP112" i="4"/>
  <c r="AP109" i="5"/>
  <c r="AO121" i="4"/>
  <c r="AO124" i="2"/>
  <c r="AL127" i="2"/>
  <c r="AH136" i="4"/>
  <c r="AH133" i="5"/>
  <c r="T142" i="5"/>
  <c r="AG142" i="4"/>
  <c r="AG139" i="5"/>
  <c r="AL151" i="2"/>
  <c r="AM154" i="4"/>
  <c r="AM151" i="5"/>
  <c r="AP160" i="4"/>
  <c r="AP157" i="5"/>
  <c r="AS166" i="4"/>
  <c r="AS163" i="5"/>
  <c r="AN175" i="4"/>
  <c r="AN178" i="2"/>
  <c r="AE178" i="4"/>
  <c r="AE175" i="5"/>
  <c r="AC175" i="4"/>
  <c r="AB176" i="4"/>
  <c r="AG180" i="4" s="1"/>
  <c r="AD184" i="4"/>
  <c r="AC181" i="4"/>
  <c r="AB182" i="4"/>
  <c r="AG186" i="4" s="1"/>
  <c r="AD181" i="5"/>
  <c r="AP187" i="4"/>
  <c r="AP190" i="2"/>
  <c r="G199" i="10"/>
  <c r="AK200" i="2"/>
  <c r="AP204" i="2" s="1"/>
  <c r="AM202" i="4"/>
  <c r="AM199" i="5"/>
  <c r="AJ220" i="4"/>
  <c r="AJ217" i="5"/>
  <c r="Z232" i="6"/>
  <c r="Z229" i="7"/>
  <c r="W250" i="6"/>
  <c r="W247" i="7"/>
  <c r="AD256" i="4"/>
  <c r="AC253" i="4"/>
  <c r="AB254" i="4"/>
  <c r="AG258" i="4" s="1"/>
  <c r="AD253" i="5"/>
  <c r="B181" i="14"/>
  <c r="P88" i="9"/>
  <c r="P85" i="10"/>
  <c r="Q181" i="8"/>
  <c r="Q184" i="7"/>
  <c r="M136" i="7"/>
  <c r="M133" i="8"/>
  <c r="AM25" i="4"/>
  <c r="AM28" i="2"/>
  <c r="AL25" i="2"/>
  <c r="AK26" i="2"/>
  <c r="AP30" i="2" s="1"/>
  <c r="AD28" i="4"/>
  <c r="AC25" i="4"/>
  <c r="AB26" i="4"/>
  <c r="AG30" i="4" s="1"/>
  <c r="AD25" i="5"/>
  <c r="AQ73" i="4"/>
  <c r="AQ76" i="2"/>
  <c r="AO85" i="4"/>
  <c r="AO88" i="2"/>
  <c r="AM166" i="4"/>
  <c r="AM163" i="5"/>
  <c r="AJ94" i="6"/>
  <c r="AJ91" i="7"/>
  <c r="Z142" i="6"/>
  <c r="Z139" i="7"/>
  <c r="G205" i="8"/>
  <c r="G206" i="7"/>
  <c r="T70" i="5"/>
  <c r="W178" i="6"/>
  <c r="W175" i="7"/>
  <c r="AQ181" i="4"/>
  <c r="AQ184" i="2"/>
  <c r="AN220" i="4"/>
  <c r="AN217" i="5"/>
  <c r="F228" i="14"/>
  <c r="AN64" i="4"/>
  <c r="AN61" i="5"/>
  <c r="AG82" i="4"/>
  <c r="AG79" i="5"/>
  <c r="AR139" i="4"/>
  <c r="AR142" i="2"/>
  <c r="AE40" i="6"/>
  <c r="AE37" i="7"/>
  <c r="W28" i="6"/>
  <c r="W25" i="7"/>
  <c r="G181" i="8"/>
  <c r="G182" i="7"/>
  <c r="AS121" i="4"/>
  <c r="AS124" i="2"/>
  <c r="AC166" i="2"/>
  <c r="AO190" i="4"/>
  <c r="AO187" i="5"/>
  <c r="X244" i="6"/>
  <c r="X241" i="7"/>
  <c r="B97" i="14"/>
  <c r="B79" i="10"/>
  <c r="AA78" i="9"/>
  <c r="AJ78" i="9"/>
  <c r="AS78" i="9"/>
  <c r="G81" i="9"/>
  <c r="R78" i="9"/>
  <c r="BB78" i="9"/>
  <c r="AS34" i="4"/>
  <c r="AS31" i="5"/>
  <c r="AM214" i="4"/>
  <c r="AM211" i="5"/>
  <c r="AR232" i="4"/>
  <c r="AR229" i="5"/>
  <c r="AN256" i="4"/>
  <c r="AN253" i="5"/>
  <c r="U52" i="6"/>
  <c r="U49" i="7"/>
  <c r="W112" i="6"/>
  <c r="W109" i="7"/>
  <c r="Y64" i="6"/>
  <c r="Y61" i="7"/>
  <c r="Y232" i="6"/>
  <c r="Y229" i="7"/>
  <c r="W34" i="6"/>
  <c r="W31" i="7"/>
  <c r="X76" i="6"/>
  <c r="X73" i="7"/>
  <c r="AR76" i="4"/>
  <c r="AR73" i="5"/>
  <c r="AI82" i="4"/>
  <c r="AI79" i="5"/>
  <c r="AQ154" i="4"/>
  <c r="AQ151" i="5"/>
  <c r="AO193" i="4"/>
  <c r="AO196" i="2"/>
  <c r="AI226" i="4"/>
  <c r="AI223" i="5"/>
  <c r="Z166" i="6"/>
  <c r="Z163" i="7"/>
  <c r="AM49" i="4"/>
  <c r="AK50" i="2"/>
  <c r="AP54" i="2" s="1"/>
  <c r="AM52" i="2"/>
  <c r="AL49" i="2"/>
  <c r="AH148" i="4"/>
  <c r="AH145" i="5"/>
  <c r="AR160" i="4"/>
  <c r="AR157" i="5"/>
  <c r="AF208" i="4"/>
  <c r="AF205" i="5"/>
  <c r="AI100" i="6"/>
  <c r="AI97" i="7"/>
  <c r="U208" i="6"/>
  <c r="T205" i="6"/>
  <c r="S206" i="6"/>
  <c r="X210" i="6" s="1"/>
  <c r="U205" i="7"/>
  <c r="AG208" i="6"/>
  <c r="AG205" i="7"/>
  <c r="AI220" i="6"/>
  <c r="AI217" i="7"/>
  <c r="Z112" i="6"/>
  <c r="Z109" i="7"/>
  <c r="AG238" i="4"/>
  <c r="AG235" i="5"/>
  <c r="AO142" i="4"/>
  <c r="AO139" i="5"/>
  <c r="M184" i="7"/>
  <c r="M181" i="8"/>
  <c r="R220" i="7"/>
  <c r="R217" i="8"/>
  <c r="W20" i="2"/>
  <c r="W26" i="2" s="1"/>
  <c r="W32" i="2" s="1"/>
  <c r="W38" i="2" s="1"/>
  <c r="W44" i="2" s="1"/>
  <c r="W50" i="2" s="1"/>
  <c r="W56" i="2" s="1"/>
  <c r="W62" i="2" s="1"/>
  <c r="W68" i="2" s="1"/>
  <c r="W74" i="2" s="1"/>
  <c r="W80" i="2" s="1"/>
  <c r="W86" i="2" s="1"/>
  <c r="W92" i="2" s="1"/>
  <c r="W98" i="2" s="1"/>
  <c r="W104" i="2" s="1"/>
  <c r="W110" i="2" s="1"/>
  <c r="W116" i="2" s="1"/>
  <c r="W122" i="2" s="1"/>
  <c r="W128" i="2" s="1"/>
  <c r="W134" i="2" s="1"/>
  <c r="W140" i="2" s="1"/>
  <c r="W146" i="2" s="1"/>
  <c r="W152" i="2" s="1"/>
  <c r="W158" i="2" s="1"/>
  <c r="W164" i="2" s="1"/>
  <c r="W170" i="2" s="1"/>
  <c r="W176" i="2" s="1"/>
  <c r="W182" i="2" s="1"/>
  <c r="W188" i="2" s="1"/>
  <c r="W194" i="2" s="1"/>
  <c r="W200" i="2" s="1"/>
  <c r="W206" i="2" s="1"/>
  <c r="W212" i="2" s="1"/>
  <c r="W218" i="2" s="1"/>
  <c r="W224" i="2" s="1"/>
  <c r="W230" i="2" s="1"/>
  <c r="W236" i="2" s="1"/>
  <c r="W242" i="2" s="1"/>
  <c r="W248" i="2" s="1"/>
  <c r="W254" i="2" s="1"/>
  <c r="W22" i="2"/>
  <c r="W21" i="2" s="1"/>
  <c r="W27" i="2" s="1"/>
  <c r="W33" i="2" s="1"/>
  <c r="W39" i="2" s="1"/>
  <c r="W45" i="2" s="1"/>
  <c r="W51" i="2" s="1"/>
  <c r="W57" i="2" s="1"/>
  <c r="W63" i="2" s="1"/>
  <c r="W69" i="2" s="1"/>
  <c r="W75" i="2" s="1"/>
  <c r="W81" i="2" s="1"/>
  <c r="W87" i="2" s="1"/>
  <c r="W93" i="2" s="1"/>
  <c r="W99" i="2" s="1"/>
  <c r="W105" i="2" s="1"/>
  <c r="W111" i="2" s="1"/>
  <c r="W117" i="2" s="1"/>
  <c r="W123" i="2" s="1"/>
  <c r="W129" i="2" s="1"/>
  <c r="W135" i="2" s="1"/>
  <c r="W141" i="2" s="1"/>
  <c r="W147" i="2" s="1"/>
  <c r="W153" i="2" s="1"/>
  <c r="W159" i="2" s="1"/>
  <c r="W165" i="2" s="1"/>
  <c r="W171" i="2" s="1"/>
  <c r="W177" i="2" s="1"/>
  <c r="W183" i="2" s="1"/>
  <c r="W189" i="2" s="1"/>
  <c r="W195" i="2" s="1"/>
  <c r="W201" i="2" s="1"/>
  <c r="W207" i="2" s="1"/>
  <c r="W213" i="2" s="1"/>
  <c r="W219" i="2" s="1"/>
  <c r="W225" i="2" s="1"/>
  <c r="W231" i="2" s="1"/>
  <c r="W237" i="2" s="1"/>
  <c r="W243" i="2" s="1"/>
  <c r="W249" i="2" s="1"/>
  <c r="W255" i="2" s="1"/>
  <c r="AD19" i="2"/>
  <c r="AM19" i="2" s="1"/>
  <c r="AM22" i="2" s="1"/>
  <c r="AM21" i="2" s="1"/>
  <c r="AH19" i="2"/>
  <c r="AG19" i="2"/>
  <c r="AG20" i="2" s="1"/>
  <c r="AG26" i="2" s="1"/>
  <c r="AG32" i="2" s="1"/>
  <c r="AG38" i="2" s="1"/>
  <c r="AG44" i="2" s="1"/>
  <c r="AG50" i="2" s="1"/>
  <c r="AG56" i="2" s="1"/>
  <c r="AG62" i="2" s="1"/>
  <c r="AG68" i="2" s="1"/>
  <c r="AG74" i="2" s="1"/>
  <c r="AG80" i="2" s="1"/>
  <c r="AG86" i="2" s="1"/>
  <c r="AG92" i="2" s="1"/>
  <c r="AG98" i="2" s="1"/>
  <c r="AG104" i="2" s="1"/>
  <c r="AG110" i="2" s="1"/>
  <c r="AG116" i="2" s="1"/>
  <c r="AG122" i="2" s="1"/>
  <c r="AG128" i="2" s="1"/>
  <c r="AG134" i="2" s="1"/>
  <c r="AG140" i="2" s="1"/>
  <c r="AG146" i="2" s="1"/>
  <c r="AG152" i="2" s="1"/>
  <c r="AG158" i="2" s="1"/>
  <c r="AG164" i="2" s="1"/>
  <c r="AG170" i="2" s="1"/>
  <c r="AG176" i="2" s="1"/>
  <c r="AG182" i="2" s="1"/>
  <c r="AG188" i="2" s="1"/>
  <c r="AG194" i="2" s="1"/>
  <c r="AG200" i="2" s="1"/>
  <c r="AG206" i="2" s="1"/>
  <c r="AG212" i="2" s="1"/>
  <c r="AG218" i="2" s="1"/>
  <c r="AG224" i="2" s="1"/>
  <c r="AG230" i="2" s="1"/>
  <c r="AG236" i="2" s="1"/>
  <c r="AG242" i="2" s="1"/>
  <c r="AG248" i="2" s="1"/>
  <c r="AG254" i="2" s="1"/>
  <c r="K22" i="2"/>
  <c r="K21" i="2" s="1"/>
  <c r="K27" i="2" s="1"/>
  <c r="X22" i="2"/>
  <c r="X21" i="2" s="1"/>
  <c r="X27" i="2" s="1"/>
  <c r="X33" i="2" s="1"/>
  <c r="X39" i="2" s="1"/>
  <c r="X45" i="2" s="1"/>
  <c r="X51" i="2" s="1"/>
  <c r="X57" i="2" s="1"/>
  <c r="X63" i="2" s="1"/>
  <c r="X69" i="2" s="1"/>
  <c r="X75" i="2" s="1"/>
  <c r="X81" i="2" s="1"/>
  <c r="X87" i="2" s="1"/>
  <c r="X93" i="2" s="1"/>
  <c r="X99" i="2" s="1"/>
  <c r="X105" i="2" s="1"/>
  <c r="X111" i="2" s="1"/>
  <c r="X117" i="2" s="1"/>
  <c r="X123" i="2" s="1"/>
  <c r="X129" i="2" s="1"/>
  <c r="X135" i="2" s="1"/>
  <c r="X141" i="2" s="1"/>
  <c r="X147" i="2" s="1"/>
  <c r="X153" i="2" s="1"/>
  <c r="X159" i="2" s="1"/>
  <c r="X165" i="2" s="1"/>
  <c r="X171" i="2" s="1"/>
  <c r="X177" i="2" s="1"/>
  <c r="X183" i="2" s="1"/>
  <c r="X189" i="2" s="1"/>
  <c r="X195" i="2" s="1"/>
  <c r="X201" i="2" s="1"/>
  <c r="X207" i="2" s="1"/>
  <c r="X213" i="2" s="1"/>
  <c r="X219" i="2" s="1"/>
  <c r="X225" i="2" s="1"/>
  <c r="X231" i="2" s="1"/>
  <c r="X237" i="2" s="1"/>
  <c r="X243" i="2" s="1"/>
  <c r="X249" i="2" s="1"/>
  <c r="X255" i="2" s="1"/>
  <c r="L21" i="2"/>
  <c r="L27" i="2" s="1"/>
  <c r="AE19" i="2"/>
  <c r="AN19" i="2" s="1"/>
  <c r="AN20" i="2" s="1"/>
  <c r="AN26" i="2" s="1"/>
  <c r="AN32" i="2" s="1"/>
  <c r="AN38" i="2" s="1"/>
  <c r="AN44" i="2" s="1"/>
  <c r="AN50" i="2" s="1"/>
  <c r="AN56" i="2" s="1"/>
  <c r="AN62" i="2" s="1"/>
  <c r="AN68" i="2" s="1"/>
  <c r="AN74" i="2" s="1"/>
  <c r="AN80" i="2" s="1"/>
  <c r="AN86" i="2" s="1"/>
  <c r="AN92" i="2" s="1"/>
  <c r="AN98" i="2" s="1"/>
  <c r="AN104" i="2" s="1"/>
  <c r="AN110" i="2" s="1"/>
  <c r="AN116" i="2" s="1"/>
  <c r="AN122" i="2" s="1"/>
  <c r="AN128" i="2" s="1"/>
  <c r="AN134" i="2" s="1"/>
  <c r="AN140" i="2" s="1"/>
  <c r="AN146" i="2" s="1"/>
  <c r="AN152" i="2" s="1"/>
  <c r="AN158" i="2" s="1"/>
  <c r="AN164" i="2" s="1"/>
  <c r="AN170" i="2" s="1"/>
  <c r="AN176" i="2" s="1"/>
  <c r="AN182" i="2" s="1"/>
  <c r="AN188" i="2" s="1"/>
  <c r="AN194" i="2" s="1"/>
  <c r="AN200" i="2" s="1"/>
  <c r="AN206" i="2" s="1"/>
  <c r="AN212" i="2" s="1"/>
  <c r="AN218" i="2" s="1"/>
  <c r="AN224" i="2" s="1"/>
  <c r="AN230" i="2" s="1"/>
  <c r="AN236" i="2" s="1"/>
  <c r="AN242" i="2" s="1"/>
  <c r="AN248" i="2" s="1"/>
  <c r="AN254" i="2" s="1"/>
  <c r="V20" i="2"/>
  <c r="I23" i="2"/>
  <c r="J18" i="2"/>
  <c r="K20" i="2"/>
  <c r="AI19" i="2"/>
  <c r="S20" i="2"/>
  <c r="AA20" i="2"/>
  <c r="AA26" i="2" s="1"/>
  <c r="AA32" i="2" s="1"/>
  <c r="AA38" i="2" s="1"/>
  <c r="AA44" i="2" s="1"/>
  <c r="AA50" i="2" s="1"/>
  <c r="AA56" i="2" s="1"/>
  <c r="AA62" i="2" s="1"/>
  <c r="AA68" i="2" s="1"/>
  <c r="AA74" i="2" s="1"/>
  <c r="AA80" i="2" s="1"/>
  <c r="AA86" i="2" s="1"/>
  <c r="AA92" i="2" s="1"/>
  <c r="AA98" i="2" s="1"/>
  <c r="AA104" i="2" s="1"/>
  <c r="AA110" i="2" s="1"/>
  <c r="AA116" i="2" s="1"/>
  <c r="AA122" i="2" s="1"/>
  <c r="AA128" i="2" s="1"/>
  <c r="AA134" i="2" s="1"/>
  <c r="AA140" i="2" s="1"/>
  <c r="AA146" i="2" s="1"/>
  <c r="AA152" i="2" s="1"/>
  <c r="AA158" i="2" s="1"/>
  <c r="AA164" i="2" s="1"/>
  <c r="AA170" i="2" s="1"/>
  <c r="AA176" i="2" s="1"/>
  <c r="AA182" i="2" s="1"/>
  <c r="AA188" i="2" s="1"/>
  <c r="AA194" i="2" s="1"/>
  <c r="AA200" i="2" s="1"/>
  <c r="AA206" i="2" s="1"/>
  <c r="AA212" i="2" s="1"/>
  <c r="AA218" i="2" s="1"/>
  <c r="AA224" i="2" s="1"/>
  <c r="AA230" i="2" s="1"/>
  <c r="AA236" i="2" s="1"/>
  <c r="AA242" i="2" s="1"/>
  <c r="AA248" i="2" s="1"/>
  <c r="AA254" i="2" s="1"/>
  <c r="J21" i="2"/>
  <c r="J22" i="2"/>
  <c r="J28" i="2" s="1"/>
  <c r="G20" i="2"/>
  <c r="B24" i="2" s="1"/>
  <c r="F20" i="2"/>
  <c r="F26" i="2" s="1"/>
  <c r="F32" i="2" s="1"/>
  <c r="F38" i="2" s="1"/>
  <c r="F44" i="2" s="1"/>
  <c r="F50" i="2" s="1"/>
  <c r="F56" i="2" s="1"/>
  <c r="F62" i="2" s="1"/>
  <c r="F68" i="2" s="1"/>
  <c r="F74" i="2" s="1"/>
  <c r="F80" i="2" s="1"/>
  <c r="F86" i="2" s="1"/>
  <c r="F92" i="2" s="1"/>
  <c r="F98" i="2" s="1"/>
  <c r="F104" i="2" s="1"/>
  <c r="F110" i="2" s="1"/>
  <c r="F116" i="2" s="1"/>
  <c r="F122" i="2" s="1"/>
  <c r="F128" i="2" s="1"/>
  <c r="F134" i="2" s="1"/>
  <c r="F140" i="2" s="1"/>
  <c r="F146" i="2" s="1"/>
  <c r="F152" i="2" s="1"/>
  <c r="F158" i="2" s="1"/>
  <c r="F164" i="2" s="1"/>
  <c r="F170" i="2" s="1"/>
  <c r="F176" i="2" s="1"/>
  <c r="F182" i="2" s="1"/>
  <c r="F188" i="2" s="1"/>
  <c r="F194" i="2" s="1"/>
  <c r="F200" i="2" s="1"/>
  <c r="F206" i="2" s="1"/>
  <c r="F212" i="2" s="1"/>
  <c r="F218" i="2" s="1"/>
  <c r="F224" i="2" s="1"/>
  <c r="F230" i="2" s="1"/>
  <c r="F236" i="2" s="1"/>
  <c r="F242" i="2" s="1"/>
  <c r="F248" i="2" s="1"/>
  <c r="F254" i="2" s="1"/>
  <c r="AO19" i="2"/>
  <c r="AF20" i="2"/>
  <c r="AF26" i="2" s="1"/>
  <c r="AF32" i="2" s="1"/>
  <c r="AF38" i="2" s="1"/>
  <c r="AF44" i="2" s="1"/>
  <c r="AF50" i="2" s="1"/>
  <c r="AF56" i="2" s="1"/>
  <c r="AF62" i="2" s="1"/>
  <c r="AF68" i="2" s="1"/>
  <c r="AF74" i="2" s="1"/>
  <c r="AF80" i="2" s="1"/>
  <c r="AF86" i="2" s="1"/>
  <c r="AF92" i="2" s="1"/>
  <c r="AF98" i="2" s="1"/>
  <c r="AF104" i="2" s="1"/>
  <c r="AF110" i="2" s="1"/>
  <c r="AF116" i="2" s="1"/>
  <c r="AF122" i="2" s="1"/>
  <c r="AF128" i="2" s="1"/>
  <c r="AF134" i="2" s="1"/>
  <c r="AF140" i="2" s="1"/>
  <c r="AF146" i="2" s="1"/>
  <c r="AF152" i="2" s="1"/>
  <c r="AF158" i="2" s="1"/>
  <c r="AF164" i="2" s="1"/>
  <c r="AF170" i="2" s="1"/>
  <c r="AF176" i="2" s="1"/>
  <c r="AF182" i="2" s="1"/>
  <c r="AF188" i="2" s="1"/>
  <c r="AF194" i="2" s="1"/>
  <c r="AF200" i="2" s="1"/>
  <c r="AF206" i="2" s="1"/>
  <c r="AF212" i="2" s="1"/>
  <c r="AF218" i="2" s="1"/>
  <c r="AF224" i="2" s="1"/>
  <c r="AF230" i="2" s="1"/>
  <c r="AF236" i="2" s="1"/>
  <c r="AF242" i="2" s="1"/>
  <c r="AF248" i="2" s="1"/>
  <c r="AF254" i="2" s="1"/>
  <c r="AS19" i="2"/>
  <c r="AJ20" i="2"/>
  <c r="AJ26" i="2" s="1"/>
  <c r="AJ32" i="2" s="1"/>
  <c r="AJ38" i="2" s="1"/>
  <c r="AJ44" i="2" s="1"/>
  <c r="AJ50" i="2" s="1"/>
  <c r="AJ56" i="2" s="1"/>
  <c r="AJ62" i="2" s="1"/>
  <c r="AJ68" i="2" s="1"/>
  <c r="AJ74" i="2" s="1"/>
  <c r="AJ80" i="2" s="1"/>
  <c r="AJ86" i="2" s="1"/>
  <c r="AJ92" i="2" s="1"/>
  <c r="AJ98" i="2" s="1"/>
  <c r="AJ104" i="2" s="1"/>
  <c r="AJ110" i="2" s="1"/>
  <c r="AJ116" i="2" s="1"/>
  <c r="AJ122" i="2" s="1"/>
  <c r="AJ128" i="2" s="1"/>
  <c r="AJ134" i="2" s="1"/>
  <c r="AJ140" i="2" s="1"/>
  <c r="AJ146" i="2" s="1"/>
  <c r="AJ152" i="2" s="1"/>
  <c r="AJ158" i="2" s="1"/>
  <c r="AJ164" i="2" s="1"/>
  <c r="AJ170" i="2" s="1"/>
  <c r="AJ176" i="2" s="1"/>
  <c r="AJ182" i="2" s="1"/>
  <c r="AJ188" i="2" s="1"/>
  <c r="AJ194" i="2" s="1"/>
  <c r="AJ200" i="2" s="1"/>
  <c r="AJ206" i="2" s="1"/>
  <c r="AJ212" i="2" s="1"/>
  <c r="AJ218" i="2" s="1"/>
  <c r="AJ224" i="2" s="1"/>
  <c r="AJ230" i="2" s="1"/>
  <c r="AJ236" i="2" s="1"/>
  <c r="AJ242" i="2" s="1"/>
  <c r="AJ248" i="2" s="1"/>
  <c r="AJ254" i="2" s="1"/>
  <c r="O24" i="2"/>
  <c r="J24" i="2"/>
  <c r="Z20" i="2"/>
  <c r="Z26" i="2" s="1"/>
  <c r="Z32" i="2" s="1"/>
  <c r="Z38" i="2" s="1"/>
  <c r="Z44" i="2" s="1"/>
  <c r="Z50" i="2" s="1"/>
  <c r="Z56" i="2" s="1"/>
  <c r="Z62" i="2" s="1"/>
  <c r="Z68" i="2" s="1"/>
  <c r="Z74" i="2" s="1"/>
  <c r="Z80" i="2" s="1"/>
  <c r="Z86" i="2" s="1"/>
  <c r="Z92" i="2" s="1"/>
  <c r="Z98" i="2" s="1"/>
  <c r="Z104" i="2" s="1"/>
  <c r="Z110" i="2" s="1"/>
  <c r="Z116" i="2" s="1"/>
  <c r="Z122" i="2" s="1"/>
  <c r="Z128" i="2" s="1"/>
  <c r="Z134" i="2" s="1"/>
  <c r="Z140" i="2" s="1"/>
  <c r="Z146" i="2" s="1"/>
  <c r="Z152" i="2" s="1"/>
  <c r="Z158" i="2" s="1"/>
  <c r="Z164" i="2" s="1"/>
  <c r="Z170" i="2" s="1"/>
  <c r="Z176" i="2" s="1"/>
  <c r="Z182" i="2" s="1"/>
  <c r="Z188" i="2" s="1"/>
  <c r="Z194" i="2" s="1"/>
  <c r="Z200" i="2" s="1"/>
  <c r="Z206" i="2" s="1"/>
  <c r="Z212" i="2" s="1"/>
  <c r="Z218" i="2" s="1"/>
  <c r="Z224" i="2" s="1"/>
  <c r="Z230" i="2" s="1"/>
  <c r="Z236" i="2" s="1"/>
  <c r="Z242" i="2" s="1"/>
  <c r="Z248" i="2" s="1"/>
  <c r="Z254" i="2" s="1"/>
  <c r="AA22" i="2"/>
  <c r="AA21" i="2" s="1"/>
  <c r="AA27" i="2" s="1"/>
  <c r="AA33" i="2" s="1"/>
  <c r="AA39" i="2" s="1"/>
  <c r="AA45" i="2" s="1"/>
  <c r="AA51" i="2" s="1"/>
  <c r="AA57" i="2" s="1"/>
  <c r="AA63" i="2" s="1"/>
  <c r="AA69" i="2" s="1"/>
  <c r="AA75" i="2" s="1"/>
  <c r="AA81" i="2" s="1"/>
  <c r="AA87" i="2" s="1"/>
  <c r="AA93" i="2" s="1"/>
  <c r="AA99" i="2" s="1"/>
  <c r="AA105" i="2" s="1"/>
  <c r="AA111" i="2" s="1"/>
  <c r="AA117" i="2" s="1"/>
  <c r="AA123" i="2" s="1"/>
  <c r="AA129" i="2" s="1"/>
  <c r="AA135" i="2" s="1"/>
  <c r="AA141" i="2" s="1"/>
  <c r="AA147" i="2" s="1"/>
  <c r="AA153" i="2" s="1"/>
  <c r="AA159" i="2" s="1"/>
  <c r="AA165" i="2" s="1"/>
  <c r="AA171" i="2" s="1"/>
  <c r="AA177" i="2" s="1"/>
  <c r="AA183" i="2" s="1"/>
  <c r="AA189" i="2" s="1"/>
  <c r="AA195" i="2" s="1"/>
  <c r="AA201" i="2" s="1"/>
  <c r="AA207" i="2" s="1"/>
  <c r="AA213" i="2" s="1"/>
  <c r="AA219" i="2" s="1"/>
  <c r="AA225" i="2" s="1"/>
  <c r="AA231" i="2" s="1"/>
  <c r="AA237" i="2" s="1"/>
  <c r="AA243" i="2" s="1"/>
  <c r="AA249" i="2" s="1"/>
  <c r="AA255" i="2" s="1"/>
  <c r="T19" i="2"/>
  <c r="U22" i="2"/>
  <c r="Y22" i="2"/>
  <c r="Y21" i="2" s="1"/>
  <c r="Y27" i="2" s="1"/>
  <c r="Y33" i="2" s="1"/>
  <c r="Y39" i="2" s="1"/>
  <c r="Y45" i="2" s="1"/>
  <c r="Y51" i="2" s="1"/>
  <c r="Y57" i="2" s="1"/>
  <c r="Y63" i="2" s="1"/>
  <c r="Y69" i="2" s="1"/>
  <c r="Y75" i="2" s="1"/>
  <c r="Y81" i="2" s="1"/>
  <c r="Y87" i="2" s="1"/>
  <c r="Y93" i="2" s="1"/>
  <c r="Y99" i="2" s="1"/>
  <c r="Y105" i="2" s="1"/>
  <c r="Y111" i="2" s="1"/>
  <c r="Y117" i="2" s="1"/>
  <c r="Y123" i="2" s="1"/>
  <c r="Y129" i="2" s="1"/>
  <c r="Y135" i="2" s="1"/>
  <c r="Y141" i="2" s="1"/>
  <c r="Y147" i="2" s="1"/>
  <c r="Y153" i="2" s="1"/>
  <c r="Y159" i="2" s="1"/>
  <c r="Y165" i="2" s="1"/>
  <c r="Y171" i="2" s="1"/>
  <c r="Y177" i="2" s="1"/>
  <c r="Y183" i="2" s="1"/>
  <c r="Y189" i="2" s="1"/>
  <c r="Y195" i="2" s="1"/>
  <c r="Y201" i="2" s="1"/>
  <c r="Y207" i="2" s="1"/>
  <c r="Y213" i="2" s="1"/>
  <c r="Y219" i="2" s="1"/>
  <c r="Y225" i="2" s="1"/>
  <c r="Y231" i="2" s="1"/>
  <c r="Y237" i="2" s="1"/>
  <c r="Y243" i="2" s="1"/>
  <c r="Y249" i="2" s="1"/>
  <c r="Y255" i="2" s="1"/>
  <c r="AR85" i="5" l="1"/>
  <c r="W190" i="6"/>
  <c r="V88" i="6"/>
  <c r="AA235" i="7"/>
  <c r="AA238" i="7" s="1"/>
  <c r="AO238" i="4"/>
  <c r="L253" i="13"/>
  <c r="L253" i="14" s="1"/>
  <c r="L256" i="14" s="1"/>
  <c r="M163" i="9"/>
  <c r="T121" i="6"/>
  <c r="S212" i="6"/>
  <c r="X216" i="6" s="1"/>
  <c r="R127" i="8"/>
  <c r="K172" i="6"/>
  <c r="R169" i="8"/>
  <c r="R172" i="7"/>
  <c r="R178" i="7"/>
  <c r="R175" i="8"/>
  <c r="AL211" i="4"/>
  <c r="AK152" i="4"/>
  <c r="AP156" i="4" s="1"/>
  <c r="J176" i="7"/>
  <c r="Z121" i="7"/>
  <c r="S122" i="7" s="1"/>
  <c r="X126" i="7" s="1"/>
  <c r="L169" i="9"/>
  <c r="L172" i="9" s="1"/>
  <c r="M223" i="12"/>
  <c r="V109" i="7"/>
  <c r="V112" i="7" s="1"/>
  <c r="M160" i="9"/>
  <c r="O247" i="9"/>
  <c r="O250" i="8"/>
  <c r="Q25" i="8"/>
  <c r="Q28" i="7"/>
  <c r="K178" i="6"/>
  <c r="O150" i="6"/>
  <c r="S110" i="6"/>
  <c r="X114" i="6" s="1"/>
  <c r="V112" i="6"/>
  <c r="L109" i="13"/>
  <c r="L112" i="13" s="1"/>
  <c r="J224" i="7"/>
  <c r="B228" i="7" s="1"/>
  <c r="O76" i="7"/>
  <c r="O73" i="8"/>
  <c r="W187" i="7"/>
  <c r="S188" i="7" s="1"/>
  <c r="X192" i="7" s="1"/>
  <c r="T235" i="6"/>
  <c r="AH250" i="6"/>
  <c r="AO79" i="5"/>
  <c r="AK92" i="4"/>
  <c r="AP96" i="4" s="1"/>
  <c r="Z61" i="7"/>
  <c r="J122" i="7"/>
  <c r="Q142" i="7"/>
  <c r="Q139" i="8"/>
  <c r="Q160" i="7"/>
  <c r="Q157" i="8"/>
  <c r="AA238" i="6"/>
  <c r="U118" i="6"/>
  <c r="AA211" i="7"/>
  <c r="T211" i="6"/>
  <c r="K55" i="7"/>
  <c r="K130" i="6"/>
  <c r="T115" i="6"/>
  <c r="P64" i="9"/>
  <c r="O66" i="6"/>
  <c r="R223" i="8"/>
  <c r="K40" i="6"/>
  <c r="T79" i="6"/>
  <c r="K31" i="7"/>
  <c r="W223" i="7"/>
  <c r="W223" i="8" s="1"/>
  <c r="R216" i="8"/>
  <c r="K223" i="7"/>
  <c r="Q55" i="8"/>
  <c r="Q55" i="9" s="1"/>
  <c r="R226" i="7"/>
  <c r="T46" i="5"/>
  <c r="W226" i="6"/>
  <c r="AJ216" i="8"/>
  <c r="K238" i="6"/>
  <c r="K127" i="7"/>
  <c r="T67" i="6"/>
  <c r="Q100" i="8"/>
  <c r="Q97" i="9"/>
  <c r="R247" i="9"/>
  <c r="R250" i="8"/>
  <c r="G168" i="9"/>
  <c r="G168" i="10" s="1"/>
  <c r="R250" i="7"/>
  <c r="K145" i="7"/>
  <c r="AE157" i="7"/>
  <c r="AE160" i="7" s="1"/>
  <c r="N121" i="10"/>
  <c r="N121" i="11" s="1"/>
  <c r="O31" i="8"/>
  <c r="O31" i="9" s="1"/>
  <c r="H246" i="11"/>
  <c r="H246" i="10"/>
  <c r="J194" i="7"/>
  <c r="B198" i="7" s="1"/>
  <c r="U79" i="7"/>
  <c r="U82" i="7" s="1"/>
  <c r="Q187" i="9"/>
  <c r="Q190" i="9" s="1"/>
  <c r="J32" i="7"/>
  <c r="B36" i="7" s="1"/>
  <c r="O34" i="7"/>
  <c r="K49" i="7"/>
  <c r="K244" i="6"/>
  <c r="K121" i="7"/>
  <c r="R28" i="8"/>
  <c r="R25" i="9"/>
  <c r="M214" i="7"/>
  <c r="J134" i="7"/>
  <c r="B138" i="7" s="1"/>
  <c r="Y46" i="6"/>
  <c r="O222" i="6"/>
  <c r="P145" i="10"/>
  <c r="K160" i="6"/>
  <c r="P193" i="11"/>
  <c r="P196" i="11" s="1"/>
  <c r="J44" i="7"/>
  <c r="B48" i="7" s="1"/>
  <c r="K187" i="7"/>
  <c r="W67" i="7"/>
  <c r="T67" i="7" s="1"/>
  <c r="V253" i="7"/>
  <c r="T253" i="7" s="1"/>
  <c r="S254" i="6"/>
  <c r="X258" i="6" s="1"/>
  <c r="K256" i="6"/>
  <c r="J170" i="7"/>
  <c r="B174" i="7" s="1"/>
  <c r="K124" i="6"/>
  <c r="J140" i="7"/>
  <c r="O144" i="7" s="1"/>
  <c r="K190" i="6"/>
  <c r="K103" i="7"/>
  <c r="K94" i="6"/>
  <c r="K154" i="6"/>
  <c r="H246" i="13"/>
  <c r="K37" i="7"/>
  <c r="J242" i="7"/>
  <c r="O246" i="7" s="1"/>
  <c r="J68" i="7"/>
  <c r="B72" i="7" s="1"/>
  <c r="H246" i="12"/>
  <c r="R30" i="8"/>
  <c r="BB150" i="9"/>
  <c r="AA30" i="8"/>
  <c r="AS156" i="9"/>
  <c r="AS30" i="8"/>
  <c r="H246" i="14"/>
  <c r="B108" i="7"/>
  <c r="O108" i="7"/>
  <c r="S80" i="6"/>
  <c r="X84" i="6" s="1"/>
  <c r="K208" i="6"/>
  <c r="W70" i="6"/>
  <c r="T70" i="6" s="1"/>
  <c r="M70" i="10"/>
  <c r="M67" i="11"/>
  <c r="L73" i="10"/>
  <c r="L76" i="9"/>
  <c r="AN169" i="5"/>
  <c r="T163" i="6"/>
  <c r="AL70" i="2"/>
  <c r="X229" i="7"/>
  <c r="X232" i="7" s="1"/>
  <c r="T229" i="6"/>
  <c r="Q205" i="9"/>
  <c r="Q208" i="9" s="1"/>
  <c r="J38" i="7"/>
  <c r="K217" i="7"/>
  <c r="K157" i="7"/>
  <c r="K64" i="6"/>
  <c r="O181" i="9"/>
  <c r="O184" i="8"/>
  <c r="AG184" i="5"/>
  <c r="AG181" i="6"/>
  <c r="B169" i="8"/>
  <c r="BB168" i="7"/>
  <c r="AA168" i="7"/>
  <c r="AJ168" i="7"/>
  <c r="AS168" i="7"/>
  <c r="G171" i="7"/>
  <c r="R168" i="7"/>
  <c r="AA174" i="7"/>
  <c r="BB174" i="7"/>
  <c r="AS174" i="7"/>
  <c r="G177" i="7"/>
  <c r="G176" i="7"/>
  <c r="AJ174" i="7"/>
  <c r="R174" i="7"/>
  <c r="R70" i="7"/>
  <c r="R67" i="8"/>
  <c r="M190" i="7"/>
  <c r="M187" i="8"/>
  <c r="J188" i="8" s="1"/>
  <c r="B192" i="8" s="1"/>
  <c r="AE64" i="5"/>
  <c r="AE61" i="6"/>
  <c r="Q235" i="8"/>
  <c r="Q238" i="7"/>
  <c r="Q232" i="7"/>
  <c r="Q229" i="8"/>
  <c r="N136" i="7"/>
  <c r="K136" i="7" s="1"/>
  <c r="N133" i="8"/>
  <c r="K133" i="8" s="1"/>
  <c r="AH163" i="6"/>
  <c r="AH166" i="5"/>
  <c r="N46" i="7"/>
  <c r="N43" i="8"/>
  <c r="Q124" i="7"/>
  <c r="Q121" i="8"/>
  <c r="M205" i="8"/>
  <c r="M208" i="7"/>
  <c r="M220" i="7"/>
  <c r="M217" i="8"/>
  <c r="AF142" i="5"/>
  <c r="AF139" i="6"/>
  <c r="P142" i="8"/>
  <c r="P139" i="9"/>
  <c r="F174" i="9"/>
  <c r="H174" i="8"/>
  <c r="N64" i="7"/>
  <c r="N61" i="8"/>
  <c r="AJ55" i="6"/>
  <c r="AJ58" i="5"/>
  <c r="Q154" i="7"/>
  <c r="Q151" i="8"/>
  <c r="AD130" i="5"/>
  <c r="AD127" i="6"/>
  <c r="U163" i="7"/>
  <c r="T163" i="7" s="1"/>
  <c r="N241" i="8"/>
  <c r="N244" i="8" s="1"/>
  <c r="U82" i="6"/>
  <c r="T82" i="6" s="1"/>
  <c r="S164" i="6"/>
  <c r="X168" i="6" s="1"/>
  <c r="T151" i="6"/>
  <c r="P190" i="7"/>
  <c r="P187" i="8"/>
  <c r="N70" i="8"/>
  <c r="N67" i="9"/>
  <c r="AJ247" i="6"/>
  <c r="AJ250" i="5"/>
  <c r="R244" i="7"/>
  <c r="R241" i="8"/>
  <c r="AH34" i="5"/>
  <c r="AH31" i="6"/>
  <c r="AG37" i="6"/>
  <c r="AG40" i="5"/>
  <c r="O106" i="8"/>
  <c r="O103" i="9"/>
  <c r="V97" i="7"/>
  <c r="T97" i="7" s="1"/>
  <c r="AL55" i="4"/>
  <c r="S68" i="6"/>
  <c r="X72" i="6" s="1"/>
  <c r="AL199" i="4"/>
  <c r="X232" i="6"/>
  <c r="T232" i="6" s="1"/>
  <c r="AR253" i="5"/>
  <c r="O258" i="6"/>
  <c r="R102" i="9"/>
  <c r="K241" i="7"/>
  <c r="L175" i="8"/>
  <c r="J176" i="8" s="1"/>
  <c r="L178" i="7"/>
  <c r="AG64" i="5"/>
  <c r="AG61" i="6"/>
  <c r="P67" i="8"/>
  <c r="P70" i="7"/>
  <c r="M244" i="7"/>
  <c r="M241" i="8"/>
  <c r="F114" i="10"/>
  <c r="H114" i="9"/>
  <c r="R136" i="8"/>
  <c r="R133" i="9"/>
  <c r="O196" i="7"/>
  <c r="O193" i="8"/>
  <c r="O40" i="7"/>
  <c r="O37" i="8"/>
  <c r="N226" i="7"/>
  <c r="K226" i="7" s="1"/>
  <c r="N223" i="8"/>
  <c r="K223" i="8" s="1"/>
  <c r="AF67" i="6"/>
  <c r="AF70" i="5"/>
  <c r="AL94" i="2"/>
  <c r="J206" i="7"/>
  <c r="O210" i="7" s="1"/>
  <c r="N130" i="7"/>
  <c r="K130" i="7" s="1"/>
  <c r="N127" i="8"/>
  <c r="J128" i="8" s="1"/>
  <c r="AI256" i="5"/>
  <c r="AI253" i="6"/>
  <c r="AA156" i="9"/>
  <c r="AL82" i="2"/>
  <c r="M82" i="7"/>
  <c r="M79" i="8"/>
  <c r="N37" i="8"/>
  <c r="J38" i="8" s="1"/>
  <c r="O42" i="8" s="1"/>
  <c r="N40" i="7"/>
  <c r="O166" i="7"/>
  <c r="O163" i="8"/>
  <c r="AK224" i="4"/>
  <c r="AP228" i="4" s="1"/>
  <c r="O150" i="7"/>
  <c r="K82" i="6"/>
  <c r="V100" i="6"/>
  <c r="T100" i="6" s="1"/>
  <c r="AK164" i="4"/>
  <c r="AP168" i="4" s="1"/>
  <c r="W43" i="7"/>
  <c r="W46" i="7" s="1"/>
  <c r="S188" i="6"/>
  <c r="X192" i="6" s="1"/>
  <c r="V157" i="7"/>
  <c r="V160" i="7" s="1"/>
  <c r="S44" i="6"/>
  <c r="X48" i="6" s="1"/>
  <c r="K46" i="6"/>
  <c r="AD94" i="5"/>
  <c r="AD91" i="6"/>
  <c r="Q196" i="7"/>
  <c r="K196" i="7" s="1"/>
  <c r="Q193" i="8"/>
  <c r="N256" i="7"/>
  <c r="N253" i="8"/>
  <c r="R139" i="8"/>
  <c r="K139" i="8" s="1"/>
  <c r="R142" i="7"/>
  <c r="K142" i="7" s="1"/>
  <c r="N94" i="7"/>
  <c r="N91" i="8"/>
  <c r="O121" i="8"/>
  <c r="O124" i="7"/>
  <c r="K196" i="6"/>
  <c r="N235" i="10"/>
  <c r="N238" i="9"/>
  <c r="M106" i="7"/>
  <c r="K106" i="7" s="1"/>
  <c r="M103" i="8"/>
  <c r="K103" i="8" s="1"/>
  <c r="AF178" i="5"/>
  <c r="AF175" i="6"/>
  <c r="R256" i="7"/>
  <c r="R253" i="8"/>
  <c r="S98" i="6"/>
  <c r="X102" i="6" s="1"/>
  <c r="N244" i="7"/>
  <c r="N154" i="7"/>
  <c r="N151" i="8"/>
  <c r="B42" i="6"/>
  <c r="O42" i="6"/>
  <c r="L124" i="8"/>
  <c r="L121" i="9"/>
  <c r="AI244" i="5"/>
  <c r="AI241" i="6"/>
  <c r="AK104" i="4"/>
  <c r="AP108" i="4" s="1"/>
  <c r="K211" i="7"/>
  <c r="T157" i="6"/>
  <c r="J74" i="7"/>
  <c r="B78" i="7" s="1"/>
  <c r="B126" i="6"/>
  <c r="AD139" i="6"/>
  <c r="AD142" i="5"/>
  <c r="Q163" i="9"/>
  <c r="Q166" i="8"/>
  <c r="Q112" i="7"/>
  <c r="K112" i="7" s="1"/>
  <c r="Q109" i="8"/>
  <c r="K109" i="8" s="1"/>
  <c r="Q85" i="9"/>
  <c r="Q88" i="8"/>
  <c r="M64" i="7"/>
  <c r="M61" i="8"/>
  <c r="Q79" i="8"/>
  <c r="Q82" i="7"/>
  <c r="AJ175" i="6"/>
  <c r="AJ178" i="5"/>
  <c r="M124" i="7"/>
  <c r="M121" i="8"/>
  <c r="J128" i="7"/>
  <c r="O132" i="7" s="1"/>
  <c r="AH199" i="6"/>
  <c r="AH202" i="5"/>
  <c r="R46" i="7"/>
  <c r="R43" i="8"/>
  <c r="Q211" i="8"/>
  <c r="Q214" i="7"/>
  <c r="P73" i="8"/>
  <c r="P76" i="7"/>
  <c r="G84" i="10"/>
  <c r="H84" i="9"/>
  <c r="Q172" i="7"/>
  <c r="K172" i="7" s="1"/>
  <c r="Q169" i="8"/>
  <c r="L229" i="9"/>
  <c r="L232" i="8"/>
  <c r="R148" i="7"/>
  <c r="K148" i="7" s="1"/>
  <c r="R145" i="8"/>
  <c r="J146" i="8" s="1"/>
  <c r="R82" i="7"/>
  <c r="R79" i="8"/>
  <c r="G132" i="8"/>
  <c r="H132" i="7"/>
  <c r="K193" i="7"/>
  <c r="Q40" i="10"/>
  <c r="AS102" i="9"/>
  <c r="BB186" i="9"/>
  <c r="BB108" i="9"/>
  <c r="B187" i="10"/>
  <c r="B187" i="11" s="1"/>
  <c r="G188" i="11" s="1"/>
  <c r="AS192" i="9"/>
  <c r="G183" i="9"/>
  <c r="R114" i="11"/>
  <c r="J200" i="8"/>
  <c r="B204" i="8" s="1"/>
  <c r="G111" i="9"/>
  <c r="AA192" i="9"/>
  <c r="B115" i="12"/>
  <c r="BB114" i="12" s="1"/>
  <c r="G105" i="9"/>
  <c r="AJ156" i="9"/>
  <c r="M100" i="8"/>
  <c r="R186" i="9"/>
  <c r="AA114" i="11"/>
  <c r="BB102" i="9"/>
  <c r="B103" i="10"/>
  <c r="G105" i="10" s="1"/>
  <c r="AJ114" i="11"/>
  <c r="AA102" i="9"/>
  <c r="G104" i="9"/>
  <c r="R180" i="9"/>
  <c r="AA186" i="9"/>
  <c r="AS114" i="11"/>
  <c r="B204" i="7"/>
  <c r="AJ108" i="9"/>
  <c r="AA108" i="9"/>
  <c r="G117" i="11"/>
  <c r="R108" i="9"/>
  <c r="BB180" i="9"/>
  <c r="R192" i="9"/>
  <c r="AJ102" i="9"/>
  <c r="AA222" i="8"/>
  <c r="R156" i="9"/>
  <c r="AJ192" i="9"/>
  <c r="AJ222" i="8"/>
  <c r="BB246" i="7"/>
  <c r="L43" i="11"/>
  <c r="L46" i="11" s="1"/>
  <c r="AA216" i="8"/>
  <c r="G159" i="9"/>
  <c r="G92" i="7"/>
  <c r="G195" i="9"/>
  <c r="G225" i="8"/>
  <c r="AS222" i="8"/>
  <c r="B246" i="7"/>
  <c r="G218" i="8"/>
  <c r="L211" i="11"/>
  <c r="L214" i="10"/>
  <c r="G248" i="7"/>
  <c r="J218" i="7"/>
  <c r="O222" i="7" s="1"/>
  <c r="G189" i="9"/>
  <c r="BB192" i="9"/>
  <c r="O198" i="7"/>
  <c r="R222" i="8"/>
  <c r="AS216" i="8"/>
  <c r="B217" i="9"/>
  <c r="G225" i="9" s="1"/>
  <c r="BB216" i="8"/>
  <c r="R150" i="9"/>
  <c r="G224" i="8"/>
  <c r="AJ186" i="9"/>
  <c r="J158" i="7"/>
  <c r="B162" i="7" s="1"/>
  <c r="G219" i="8"/>
  <c r="M94" i="9"/>
  <c r="M91" i="10"/>
  <c r="G79" i="8"/>
  <c r="G79" i="9" s="1"/>
  <c r="K88" i="6"/>
  <c r="Q49" i="9"/>
  <c r="Q52" i="9" s="1"/>
  <c r="K205" i="7"/>
  <c r="N148" i="9"/>
  <c r="K76" i="6"/>
  <c r="R34" i="9"/>
  <c r="R31" i="10"/>
  <c r="M127" i="10"/>
  <c r="M130" i="9"/>
  <c r="F78" i="9"/>
  <c r="F78" i="10" s="1"/>
  <c r="Q130" i="8"/>
  <c r="Q127" i="9"/>
  <c r="N172" i="9"/>
  <c r="N169" i="10"/>
  <c r="K28" i="6"/>
  <c r="M175" i="12"/>
  <c r="M178" i="12" s="1"/>
  <c r="K199" i="8"/>
  <c r="O208" i="9"/>
  <c r="O205" i="10"/>
  <c r="L235" i="10"/>
  <c r="L238" i="9"/>
  <c r="S194" i="6"/>
  <c r="X198" i="6" s="1"/>
  <c r="K52" i="6"/>
  <c r="S86" i="6"/>
  <c r="X90" i="6" s="1"/>
  <c r="K100" i="7"/>
  <c r="K202" i="7"/>
  <c r="O46" i="8"/>
  <c r="O43" i="9"/>
  <c r="AS204" i="9"/>
  <c r="AJ204" i="9"/>
  <c r="AA204" i="9"/>
  <c r="BB204" i="9"/>
  <c r="B199" i="10"/>
  <c r="AA198" i="10" s="1"/>
  <c r="R204" i="9"/>
  <c r="G207" i="9"/>
  <c r="B193" i="11"/>
  <c r="F42" i="9"/>
  <c r="H42" i="8"/>
  <c r="R94" i="8"/>
  <c r="R91" i="9"/>
  <c r="L106" i="8"/>
  <c r="L103" i="9"/>
  <c r="M118" i="10"/>
  <c r="M115" i="11"/>
  <c r="N142" i="8"/>
  <c r="N139" i="9"/>
  <c r="N166" i="9"/>
  <c r="N163" i="10"/>
  <c r="N76" i="9"/>
  <c r="N73" i="10"/>
  <c r="AA150" i="9"/>
  <c r="BB156" i="9"/>
  <c r="AJ30" i="8"/>
  <c r="AA46" i="6"/>
  <c r="AJ180" i="9"/>
  <c r="T91" i="6"/>
  <c r="K250" i="6"/>
  <c r="J50" i="7"/>
  <c r="B54" i="7" s="1"/>
  <c r="M199" i="9"/>
  <c r="M202" i="9" s="1"/>
  <c r="R202" i="8"/>
  <c r="K202" i="8" s="1"/>
  <c r="R199" i="9"/>
  <c r="G93" i="8"/>
  <c r="BB90" i="8"/>
  <c r="AJ84" i="8"/>
  <c r="AS90" i="8"/>
  <c r="BB84" i="8"/>
  <c r="AA90" i="8"/>
  <c r="AJ90" i="8"/>
  <c r="AA84" i="8"/>
  <c r="B85" i="9"/>
  <c r="AS84" i="8"/>
  <c r="R84" i="8"/>
  <c r="R90" i="8"/>
  <c r="G87" i="8"/>
  <c r="G201" i="9"/>
  <c r="BB30" i="8"/>
  <c r="T43" i="6"/>
  <c r="AJ150" i="9"/>
  <c r="B151" i="10"/>
  <c r="G158" i="10" s="1"/>
  <c r="G200" i="9"/>
  <c r="G33" i="8"/>
  <c r="Y94" i="6"/>
  <c r="AA180" i="9"/>
  <c r="G188" i="9"/>
  <c r="J212" i="7"/>
  <c r="B216" i="7" s="1"/>
  <c r="K67" i="7"/>
  <c r="B78" i="6"/>
  <c r="B114" i="7"/>
  <c r="O210" i="6"/>
  <c r="H156" i="7"/>
  <c r="BB198" i="9"/>
  <c r="M196" i="8"/>
  <c r="M193" i="9"/>
  <c r="Q217" i="9"/>
  <c r="Q220" i="8"/>
  <c r="O187" i="9"/>
  <c r="O190" i="8"/>
  <c r="R40" i="8"/>
  <c r="R37" i="9"/>
  <c r="L115" i="9"/>
  <c r="L118" i="8"/>
  <c r="B192" i="7"/>
  <c r="O192" i="7"/>
  <c r="H162" i="8"/>
  <c r="K73" i="7"/>
  <c r="R198" i="9"/>
  <c r="O100" i="8"/>
  <c r="O97" i="9"/>
  <c r="AS150" i="9"/>
  <c r="G158" i="9"/>
  <c r="G32" i="8"/>
  <c r="AS180" i="9"/>
  <c r="B216" i="6"/>
  <c r="AA198" i="9"/>
  <c r="P97" i="9"/>
  <c r="P100" i="8"/>
  <c r="M40" i="9"/>
  <c r="M37" i="10"/>
  <c r="R226" i="8"/>
  <c r="R223" i="9"/>
  <c r="L220" i="10"/>
  <c r="L217" i="11"/>
  <c r="G153" i="9"/>
  <c r="AJ198" i="9"/>
  <c r="B211" i="12"/>
  <c r="BB210" i="11"/>
  <c r="AS210" i="11"/>
  <c r="AJ210" i="11"/>
  <c r="AA210" i="11"/>
  <c r="R210" i="11"/>
  <c r="G213" i="11"/>
  <c r="O199" i="10"/>
  <c r="O202" i="9"/>
  <c r="Q58" i="8"/>
  <c r="O136" i="8"/>
  <c r="O133" i="9"/>
  <c r="AG124" i="5"/>
  <c r="AG121" i="6"/>
  <c r="AA154" i="6"/>
  <c r="AA151" i="7"/>
  <c r="AL166" i="2"/>
  <c r="S50" i="6"/>
  <c r="X54" i="6" s="1"/>
  <c r="T49" i="6"/>
  <c r="Z52" i="6"/>
  <c r="T52" i="6" s="1"/>
  <c r="R115" i="8"/>
  <c r="J116" i="8" s="1"/>
  <c r="R118" i="7"/>
  <c r="K118" i="7" s="1"/>
  <c r="K115" i="7"/>
  <c r="J116" i="7"/>
  <c r="O120" i="7" s="1"/>
  <c r="K166" i="6"/>
  <c r="O226" i="8"/>
  <c r="O223" i="9"/>
  <c r="AL67" i="4"/>
  <c r="AK68" i="4"/>
  <c r="AP72" i="4" s="1"/>
  <c r="B234" i="6"/>
  <c r="O234" i="6"/>
  <c r="S152" i="6"/>
  <c r="X156" i="6" s="1"/>
  <c r="W154" i="6"/>
  <c r="W151" i="7"/>
  <c r="W154" i="7" s="1"/>
  <c r="Q115" i="9"/>
  <c r="Q118" i="8"/>
  <c r="AI145" i="6"/>
  <c r="AI148" i="5"/>
  <c r="N112" i="10"/>
  <c r="N109" i="11"/>
  <c r="AJ82" i="5"/>
  <c r="AJ79" i="6"/>
  <c r="P82" i="8"/>
  <c r="P79" i="9"/>
  <c r="O64" i="7"/>
  <c r="O61" i="8"/>
  <c r="J62" i="7"/>
  <c r="K61" i="7"/>
  <c r="M28" i="7"/>
  <c r="M25" i="8"/>
  <c r="K25" i="7"/>
  <c r="J26" i="7"/>
  <c r="O30" i="7" s="1"/>
  <c r="O54" i="6"/>
  <c r="B54" i="6"/>
  <c r="AQ19" i="2"/>
  <c r="AQ20" i="2" s="1"/>
  <c r="AQ26" i="2" s="1"/>
  <c r="AQ32" i="2" s="1"/>
  <c r="AQ38" i="2" s="1"/>
  <c r="AQ44" i="2" s="1"/>
  <c r="AQ50" i="2" s="1"/>
  <c r="AQ56" i="2" s="1"/>
  <c r="AQ62" i="2" s="1"/>
  <c r="AQ68" i="2" s="1"/>
  <c r="AQ74" i="2" s="1"/>
  <c r="AQ80" i="2" s="1"/>
  <c r="AQ86" i="2" s="1"/>
  <c r="AQ92" i="2" s="1"/>
  <c r="AQ98" i="2" s="1"/>
  <c r="AQ104" i="2" s="1"/>
  <c r="AQ110" i="2" s="1"/>
  <c r="AQ116" i="2" s="1"/>
  <c r="AQ122" i="2" s="1"/>
  <c r="AQ128" i="2" s="1"/>
  <c r="AQ134" i="2" s="1"/>
  <c r="AQ140" i="2" s="1"/>
  <c r="AQ146" i="2" s="1"/>
  <c r="AQ152" i="2" s="1"/>
  <c r="AQ158" i="2" s="1"/>
  <c r="AQ164" i="2" s="1"/>
  <c r="AQ170" i="2" s="1"/>
  <c r="AQ176" i="2" s="1"/>
  <c r="AQ182" i="2" s="1"/>
  <c r="AQ188" i="2" s="1"/>
  <c r="AQ194" i="2" s="1"/>
  <c r="AQ200" i="2" s="1"/>
  <c r="AQ206" i="2" s="1"/>
  <c r="AQ212" i="2" s="1"/>
  <c r="AQ218" i="2" s="1"/>
  <c r="AQ224" i="2" s="1"/>
  <c r="AQ230" i="2" s="1"/>
  <c r="AQ236" i="2" s="1"/>
  <c r="AQ242" i="2" s="1"/>
  <c r="AQ248" i="2" s="1"/>
  <c r="AQ254" i="2" s="1"/>
  <c r="AH22" i="2"/>
  <c r="AH21" i="2" s="1"/>
  <c r="AH27" i="2" s="1"/>
  <c r="AH33" i="2" s="1"/>
  <c r="AH39" i="2" s="1"/>
  <c r="AH45" i="2" s="1"/>
  <c r="AH51" i="2" s="1"/>
  <c r="AH57" i="2" s="1"/>
  <c r="AH63" i="2" s="1"/>
  <c r="AH69" i="2" s="1"/>
  <c r="AH75" i="2" s="1"/>
  <c r="AH81" i="2" s="1"/>
  <c r="AH87" i="2" s="1"/>
  <c r="AH93" i="2" s="1"/>
  <c r="AH99" i="2" s="1"/>
  <c r="AH105" i="2" s="1"/>
  <c r="AH111" i="2" s="1"/>
  <c r="AH117" i="2" s="1"/>
  <c r="AH123" i="2" s="1"/>
  <c r="AH129" i="2" s="1"/>
  <c r="AH135" i="2" s="1"/>
  <c r="AH141" i="2" s="1"/>
  <c r="AH147" i="2" s="1"/>
  <c r="AH153" i="2" s="1"/>
  <c r="AH159" i="2" s="1"/>
  <c r="AH165" i="2" s="1"/>
  <c r="AH171" i="2" s="1"/>
  <c r="AH177" i="2" s="1"/>
  <c r="AH183" i="2" s="1"/>
  <c r="AH189" i="2" s="1"/>
  <c r="AH195" i="2" s="1"/>
  <c r="AH201" i="2" s="1"/>
  <c r="AH207" i="2" s="1"/>
  <c r="AH213" i="2" s="1"/>
  <c r="AH219" i="2" s="1"/>
  <c r="AH225" i="2" s="1"/>
  <c r="AH231" i="2" s="1"/>
  <c r="AH237" i="2" s="1"/>
  <c r="AH243" i="2" s="1"/>
  <c r="AH249" i="2" s="1"/>
  <c r="AH255" i="2" s="1"/>
  <c r="AG229" i="7"/>
  <c r="AG229" i="8" s="1"/>
  <c r="AL250" i="2"/>
  <c r="B163" i="11"/>
  <c r="BB162" i="10"/>
  <c r="AS162" i="10"/>
  <c r="AA162" i="10"/>
  <c r="R162" i="10"/>
  <c r="G165" i="10"/>
  <c r="AJ162" i="10"/>
  <c r="AQ115" i="5"/>
  <c r="AQ118" i="5" s="1"/>
  <c r="AJ246" i="7"/>
  <c r="AI184" i="5"/>
  <c r="AI181" i="6"/>
  <c r="M139" i="12"/>
  <c r="M142" i="11"/>
  <c r="P172" i="9"/>
  <c r="P169" i="10"/>
  <c r="AG52" i="5"/>
  <c r="AG49" i="6"/>
  <c r="O148" i="8"/>
  <c r="O145" i="9"/>
  <c r="L166" i="7"/>
  <c r="L163" i="8"/>
  <c r="K163" i="7"/>
  <c r="J164" i="7"/>
  <c r="G198" i="10"/>
  <c r="H198" i="9"/>
  <c r="H144" i="8"/>
  <c r="G144" i="9"/>
  <c r="R106" i="9"/>
  <c r="R103" i="10"/>
  <c r="O139" i="9"/>
  <c r="O142" i="8"/>
  <c r="AL151" i="4"/>
  <c r="K232" i="6"/>
  <c r="R246" i="7"/>
  <c r="AF118" i="5"/>
  <c r="AF115" i="6"/>
  <c r="B48" i="6"/>
  <c r="O48" i="6"/>
  <c r="G30" i="9"/>
  <c r="H30" i="8"/>
  <c r="N82" i="7"/>
  <c r="N79" i="8"/>
  <c r="K79" i="7"/>
  <c r="J80" i="7"/>
  <c r="G163" i="7"/>
  <c r="G164" i="6"/>
  <c r="B36" i="6"/>
  <c r="O36" i="6"/>
  <c r="P34" i="7"/>
  <c r="P31" i="8"/>
  <c r="G96" i="11"/>
  <c r="H96" i="10"/>
  <c r="Q178" i="8"/>
  <c r="Q175" i="9"/>
  <c r="N214" i="7"/>
  <c r="N211" i="8"/>
  <c r="AF226" i="5"/>
  <c r="AF223" i="6"/>
  <c r="O109" i="10"/>
  <c r="O112" i="9"/>
  <c r="N250" i="9"/>
  <c r="N247" i="10"/>
  <c r="AL154" i="2"/>
  <c r="K58" i="7"/>
  <c r="AL46" i="2"/>
  <c r="G228" i="8"/>
  <c r="H228" i="7"/>
  <c r="Q148" i="8"/>
  <c r="Q145" i="9"/>
  <c r="O34" i="8"/>
  <c r="V196" i="6"/>
  <c r="T196" i="6" s="1"/>
  <c r="Z157" i="7"/>
  <c r="K214" i="6"/>
  <c r="AG220" i="5"/>
  <c r="AG217" i="6"/>
  <c r="B133" i="9"/>
  <c r="AA132" i="8"/>
  <c r="R132" i="8"/>
  <c r="BB132" i="8"/>
  <c r="AJ132" i="8"/>
  <c r="AS132" i="8"/>
  <c r="G135" i="8"/>
  <c r="G141" i="8"/>
  <c r="AJ138" i="8"/>
  <c r="BB138" i="8"/>
  <c r="R138" i="8"/>
  <c r="AA138" i="8"/>
  <c r="AS138" i="8"/>
  <c r="P151" i="9"/>
  <c r="P154" i="8"/>
  <c r="P226" i="9"/>
  <c r="P223" i="10"/>
  <c r="B157" i="13"/>
  <c r="AE97" i="6"/>
  <c r="AE100" i="5"/>
  <c r="P208" i="7"/>
  <c r="P205" i="8"/>
  <c r="AD154" i="5"/>
  <c r="AD151" i="6"/>
  <c r="O84" i="6"/>
  <c r="B84" i="6"/>
  <c r="M145" i="11"/>
  <c r="M148" i="10"/>
  <c r="AF214" i="5"/>
  <c r="AF211" i="6"/>
  <c r="P181" i="8"/>
  <c r="K181" i="8" s="1"/>
  <c r="P184" i="7"/>
  <c r="K184" i="7" s="1"/>
  <c r="N85" i="8"/>
  <c r="N88" i="7"/>
  <c r="AF250" i="5"/>
  <c r="AF247" i="6"/>
  <c r="AD58" i="5"/>
  <c r="AD55" i="6"/>
  <c r="P46" i="7"/>
  <c r="P43" i="8"/>
  <c r="G216" i="8"/>
  <c r="H216" i="7"/>
  <c r="L142" i="9"/>
  <c r="L139" i="10"/>
  <c r="AE148" i="5"/>
  <c r="AE145" i="6"/>
  <c r="B241" i="8"/>
  <c r="BB246" i="8" s="1"/>
  <c r="AJ240" i="7"/>
  <c r="R240" i="7"/>
  <c r="AA240" i="7"/>
  <c r="G242" i="7"/>
  <c r="BB240" i="7"/>
  <c r="G243" i="7"/>
  <c r="AS240" i="7"/>
  <c r="O52" i="8"/>
  <c r="O49" i="9"/>
  <c r="M256" i="7"/>
  <c r="M253" i="8"/>
  <c r="AD82" i="5"/>
  <c r="AD79" i="6"/>
  <c r="K181" i="7"/>
  <c r="T193" i="6"/>
  <c r="S158" i="6"/>
  <c r="X162" i="6" s="1"/>
  <c r="AL214" i="2"/>
  <c r="AL43" i="4"/>
  <c r="AK200" i="4"/>
  <c r="AP204" i="4" s="1"/>
  <c r="Z160" i="6"/>
  <c r="T160" i="6" s="1"/>
  <c r="AL91" i="4"/>
  <c r="J86" i="7"/>
  <c r="O90" i="7" s="1"/>
  <c r="O94" i="8"/>
  <c r="O91" i="9"/>
  <c r="N232" i="8"/>
  <c r="N229" i="9"/>
  <c r="M88" i="8"/>
  <c r="M85" i="9"/>
  <c r="AF235" i="6"/>
  <c r="AF238" i="5"/>
  <c r="O30" i="6"/>
  <c r="B30" i="6"/>
  <c r="AG136" i="5"/>
  <c r="AG133" i="6"/>
  <c r="N208" i="10"/>
  <c r="N205" i="11"/>
  <c r="B120" i="6"/>
  <c r="O120" i="6"/>
  <c r="AF79" i="6"/>
  <c r="AF82" i="5"/>
  <c r="P49" i="8"/>
  <c r="P52" i="7"/>
  <c r="M250" i="10"/>
  <c r="M247" i="11"/>
  <c r="AH214" i="5"/>
  <c r="AH211" i="6"/>
  <c r="P250" i="7"/>
  <c r="P247" i="8"/>
  <c r="Q202" i="9"/>
  <c r="Q199" i="10"/>
  <c r="G60" i="13"/>
  <c r="H60" i="12"/>
  <c r="AE172" i="5"/>
  <c r="AE169" i="6"/>
  <c r="M52" i="7"/>
  <c r="M49" i="8"/>
  <c r="AP19" i="2"/>
  <c r="AP22" i="2" s="1"/>
  <c r="AP21" i="2" s="1"/>
  <c r="AG73" i="6"/>
  <c r="AG76" i="5"/>
  <c r="O160" i="7"/>
  <c r="O157" i="8"/>
  <c r="M238" i="11"/>
  <c r="M235" i="12"/>
  <c r="Q76" i="7"/>
  <c r="Q73" i="8"/>
  <c r="J182" i="7"/>
  <c r="V85" i="7"/>
  <c r="V88" i="7" s="1"/>
  <c r="AL31" i="4"/>
  <c r="G249" i="7"/>
  <c r="AA246" i="7"/>
  <c r="K43" i="7"/>
  <c r="L94" i="8"/>
  <c r="L91" i="9"/>
  <c r="L190" i="9"/>
  <c r="L187" i="10"/>
  <c r="P58" i="8"/>
  <c r="P55" i="9"/>
  <c r="R166" i="7"/>
  <c r="R163" i="8"/>
  <c r="P28" i="7"/>
  <c r="P25" i="8"/>
  <c r="R130" i="8"/>
  <c r="R127" i="9"/>
  <c r="AE244" i="5"/>
  <c r="AE241" i="6"/>
  <c r="B168" i="6"/>
  <c r="O168" i="6"/>
  <c r="AD190" i="5"/>
  <c r="AD187" i="6"/>
  <c r="M76" i="7"/>
  <c r="M73" i="8"/>
  <c r="M97" i="10"/>
  <c r="M100" i="9"/>
  <c r="O232" i="7"/>
  <c r="O229" i="8"/>
  <c r="K229" i="7"/>
  <c r="L127" i="9"/>
  <c r="L130" i="8"/>
  <c r="AE112" i="5"/>
  <c r="AE109" i="6"/>
  <c r="N145" i="11"/>
  <c r="N148" i="10"/>
  <c r="AJ235" i="6"/>
  <c r="AJ238" i="5"/>
  <c r="P94" i="9"/>
  <c r="P91" i="10"/>
  <c r="AL163" i="4"/>
  <c r="AK128" i="4"/>
  <c r="AP132" i="4" s="1"/>
  <c r="AD22" i="2"/>
  <c r="AD20" i="2"/>
  <c r="W91" i="7"/>
  <c r="W91" i="8" s="1"/>
  <c r="AL118" i="2"/>
  <c r="H204" i="13"/>
  <c r="G204" i="14"/>
  <c r="H204" i="14" s="1"/>
  <c r="Q70" i="8"/>
  <c r="Q67" i="9"/>
  <c r="P112" i="9"/>
  <c r="P109" i="10"/>
  <c r="M169" i="10"/>
  <c r="M172" i="9"/>
  <c r="N190" i="9"/>
  <c r="N187" i="10"/>
  <c r="J230" i="7"/>
  <c r="O234" i="7" s="1"/>
  <c r="B127" i="12"/>
  <c r="AG28" i="5"/>
  <c r="AG25" i="6"/>
  <c r="O28" i="8"/>
  <c r="O25" i="9"/>
  <c r="M109" i="10"/>
  <c r="M112" i="9"/>
  <c r="P256" i="8"/>
  <c r="P253" i="9"/>
  <c r="AH118" i="5"/>
  <c r="AH115" i="6"/>
  <c r="P178" i="9"/>
  <c r="P175" i="10"/>
  <c r="AF154" i="5"/>
  <c r="AF151" i="6"/>
  <c r="Q43" i="9"/>
  <c r="Q46" i="8"/>
  <c r="P202" i="9"/>
  <c r="P199" i="10"/>
  <c r="AK212" i="4"/>
  <c r="AP216" i="4" s="1"/>
  <c r="AK44" i="4"/>
  <c r="AP48" i="4" s="1"/>
  <c r="W94" i="6"/>
  <c r="AK116" i="4"/>
  <c r="AP120" i="4" s="1"/>
  <c r="AD166" i="5"/>
  <c r="AD163" i="6"/>
  <c r="AG145" i="6"/>
  <c r="AG148" i="5"/>
  <c r="AJ202" i="5"/>
  <c r="AJ199" i="6"/>
  <c r="V26" i="2"/>
  <c r="S36" i="2" s="1"/>
  <c r="S30" i="2"/>
  <c r="G180" i="9"/>
  <c r="H180" i="8"/>
  <c r="R211" i="10"/>
  <c r="R214" i="9"/>
  <c r="N196" i="9"/>
  <c r="N193" i="10"/>
  <c r="R181" i="10"/>
  <c r="R184" i="9"/>
  <c r="B252" i="6"/>
  <c r="O252" i="6"/>
  <c r="L49" i="10"/>
  <c r="L52" i="9"/>
  <c r="L202" i="10"/>
  <c r="L199" i="11"/>
  <c r="AJ190" i="5"/>
  <c r="AJ187" i="6"/>
  <c r="L196" i="10"/>
  <c r="L193" i="11"/>
  <c r="AH20" i="2"/>
  <c r="AH26" i="2" s="1"/>
  <c r="AH32" i="2" s="1"/>
  <c r="AH38" i="2" s="1"/>
  <c r="AH44" i="2" s="1"/>
  <c r="AH50" i="2" s="1"/>
  <c r="AH56" i="2" s="1"/>
  <c r="AH62" i="2" s="1"/>
  <c r="AH68" i="2" s="1"/>
  <c r="AH74" i="2" s="1"/>
  <c r="AH80" i="2" s="1"/>
  <c r="AH86" i="2" s="1"/>
  <c r="AH92" i="2" s="1"/>
  <c r="AH98" i="2" s="1"/>
  <c r="AH104" i="2" s="1"/>
  <c r="AH110" i="2" s="1"/>
  <c r="AH116" i="2" s="1"/>
  <c r="AH122" i="2" s="1"/>
  <c r="AH128" i="2" s="1"/>
  <c r="AH134" i="2" s="1"/>
  <c r="AH140" i="2" s="1"/>
  <c r="AH146" i="2" s="1"/>
  <c r="AH152" i="2" s="1"/>
  <c r="AH158" i="2" s="1"/>
  <c r="AH164" i="2" s="1"/>
  <c r="AH170" i="2" s="1"/>
  <c r="AH176" i="2" s="1"/>
  <c r="AH182" i="2" s="1"/>
  <c r="AH188" i="2" s="1"/>
  <c r="AH194" i="2" s="1"/>
  <c r="AH200" i="2" s="1"/>
  <c r="AH206" i="2" s="1"/>
  <c r="AH212" i="2" s="1"/>
  <c r="AH218" i="2" s="1"/>
  <c r="AH224" i="2" s="1"/>
  <c r="AH230" i="2" s="1"/>
  <c r="AH236" i="2" s="1"/>
  <c r="AH242" i="2" s="1"/>
  <c r="AH248" i="2" s="1"/>
  <c r="AH254" i="2" s="1"/>
  <c r="J34" i="2"/>
  <c r="J25" i="2"/>
  <c r="L33" i="2"/>
  <c r="J27" i="2"/>
  <c r="AK32" i="4"/>
  <c r="AP36" i="4" s="1"/>
  <c r="S92" i="6"/>
  <c r="X96" i="6" s="1"/>
  <c r="P160" i="8"/>
  <c r="P157" i="9"/>
  <c r="G258" i="9"/>
  <c r="H258" i="8"/>
  <c r="R160" i="7"/>
  <c r="R157" i="8"/>
  <c r="AJ118" i="5"/>
  <c r="AJ115" i="6"/>
  <c r="H162" i="9"/>
  <c r="G162" i="10"/>
  <c r="AF130" i="5"/>
  <c r="AF127" i="6"/>
  <c r="O115" i="10"/>
  <c r="O118" i="9"/>
  <c r="P220" i="8"/>
  <c r="P217" i="9"/>
  <c r="AL190" i="2"/>
  <c r="AN22" i="2"/>
  <c r="AN21" i="2" s="1"/>
  <c r="AN27" i="2" s="1"/>
  <c r="AN33" i="2" s="1"/>
  <c r="AN39" i="2" s="1"/>
  <c r="AN45" i="2" s="1"/>
  <c r="AN51" i="2" s="1"/>
  <c r="AN57" i="2" s="1"/>
  <c r="AN63" i="2" s="1"/>
  <c r="AN69" i="2" s="1"/>
  <c r="AN75" i="2" s="1"/>
  <c r="AN81" i="2" s="1"/>
  <c r="AN87" i="2" s="1"/>
  <c r="AN93" i="2" s="1"/>
  <c r="AN99" i="2" s="1"/>
  <c r="AN105" i="2" s="1"/>
  <c r="AN111" i="2" s="1"/>
  <c r="AN117" i="2" s="1"/>
  <c r="AN123" i="2" s="1"/>
  <c r="AN129" i="2" s="1"/>
  <c r="AN135" i="2" s="1"/>
  <c r="AN141" i="2" s="1"/>
  <c r="AN147" i="2" s="1"/>
  <c r="AN153" i="2" s="1"/>
  <c r="AN159" i="2" s="1"/>
  <c r="AN165" i="2" s="1"/>
  <c r="AN171" i="2" s="1"/>
  <c r="AN177" i="2" s="1"/>
  <c r="AN183" i="2" s="1"/>
  <c r="AN189" i="2" s="1"/>
  <c r="AN195" i="2" s="1"/>
  <c r="AN201" i="2" s="1"/>
  <c r="AN207" i="2" s="1"/>
  <c r="AN213" i="2" s="1"/>
  <c r="AN219" i="2" s="1"/>
  <c r="AN225" i="2" s="1"/>
  <c r="AN231" i="2" s="1"/>
  <c r="AN237" i="2" s="1"/>
  <c r="AN243" i="2" s="1"/>
  <c r="AN249" i="2" s="1"/>
  <c r="AN255" i="2" s="1"/>
  <c r="AE22" i="2"/>
  <c r="AE21" i="2" s="1"/>
  <c r="AE27" i="2" s="1"/>
  <c r="AE33" i="2" s="1"/>
  <c r="AE39" i="2" s="1"/>
  <c r="AE45" i="2" s="1"/>
  <c r="AE51" i="2" s="1"/>
  <c r="AE57" i="2" s="1"/>
  <c r="AE63" i="2" s="1"/>
  <c r="AE69" i="2" s="1"/>
  <c r="AE75" i="2" s="1"/>
  <c r="AE81" i="2" s="1"/>
  <c r="AE87" i="2" s="1"/>
  <c r="AE93" i="2" s="1"/>
  <c r="AE99" i="2" s="1"/>
  <c r="AE105" i="2" s="1"/>
  <c r="AE111" i="2" s="1"/>
  <c r="AE117" i="2" s="1"/>
  <c r="AE123" i="2" s="1"/>
  <c r="AE129" i="2" s="1"/>
  <c r="AE135" i="2" s="1"/>
  <c r="AE141" i="2" s="1"/>
  <c r="AE147" i="2" s="1"/>
  <c r="AE153" i="2" s="1"/>
  <c r="AE159" i="2" s="1"/>
  <c r="AE165" i="2" s="1"/>
  <c r="AE171" i="2" s="1"/>
  <c r="AE177" i="2" s="1"/>
  <c r="AE183" i="2" s="1"/>
  <c r="AE189" i="2" s="1"/>
  <c r="AE195" i="2" s="1"/>
  <c r="AE201" i="2" s="1"/>
  <c r="AE207" i="2" s="1"/>
  <c r="AE213" i="2" s="1"/>
  <c r="AE219" i="2" s="1"/>
  <c r="AE225" i="2" s="1"/>
  <c r="AE231" i="2" s="1"/>
  <c r="AE237" i="2" s="1"/>
  <c r="AE243" i="2" s="1"/>
  <c r="AE249" i="2" s="1"/>
  <c r="AE255" i="2" s="1"/>
  <c r="AM20" i="2"/>
  <c r="K33" i="2"/>
  <c r="AL103" i="4"/>
  <c r="AS126" i="10"/>
  <c r="AJ126" i="10"/>
  <c r="AA126" i="10"/>
  <c r="R126" i="10"/>
  <c r="B121" i="11"/>
  <c r="BB126" i="10"/>
  <c r="G129" i="10"/>
  <c r="AA120" i="10"/>
  <c r="AJ120" i="10"/>
  <c r="G123" i="10"/>
  <c r="AS120" i="10"/>
  <c r="R120" i="10"/>
  <c r="BB120" i="10"/>
  <c r="P148" i="10"/>
  <c r="P145" i="11"/>
  <c r="N160" i="8"/>
  <c r="N157" i="9"/>
  <c r="O126" i="7"/>
  <c r="B126" i="7"/>
  <c r="AD199" i="6"/>
  <c r="AD202" i="5"/>
  <c r="M211" i="9"/>
  <c r="M214" i="8"/>
  <c r="L40" i="11"/>
  <c r="L37" i="12"/>
  <c r="L32" i="2"/>
  <c r="J36" i="2"/>
  <c r="K26" i="2"/>
  <c r="N100" i="11"/>
  <c r="N97" i="12"/>
  <c r="N175" i="10"/>
  <c r="N178" i="9"/>
  <c r="R196" i="9"/>
  <c r="R193" i="10"/>
  <c r="N58" i="8"/>
  <c r="N55" i="9"/>
  <c r="L82" i="9"/>
  <c r="L79" i="10"/>
  <c r="L25" i="10"/>
  <c r="L28" i="9"/>
  <c r="G126" i="11"/>
  <c r="H126" i="10"/>
  <c r="AL58" i="2"/>
  <c r="B102" i="7"/>
  <c r="O102" i="7"/>
  <c r="AL130" i="2"/>
  <c r="P106" i="9"/>
  <c r="P103" i="10"/>
  <c r="H252" i="10"/>
  <c r="G252" i="11"/>
  <c r="H90" i="8"/>
  <c r="G90" i="9"/>
  <c r="AH175" i="6"/>
  <c r="AH178" i="5"/>
  <c r="L58" i="12"/>
  <c r="L55" i="13"/>
  <c r="Q256" i="7"/>
  <c r="Q253" i="8"/>
  <c r="K253" i="7"/>
  <c r="J254" i="7"/>
  <c r="P166" i="9"/>
  <c r="P163" i="10"/>
  <c r="L100" i="10"/>
  <c r="L97" i="11"/>
  <c r="M154" i="10"/>
  <c r="M151" i="11"/>
  <c r="AE20" i="2"/>
  <c r="AE26" i="2" s="1"/>
  <c r="AE32" i="2" s="1"/>
  <c r="AE38" i="2" s="1"/>
  <c r="AE44" i="2" s="1"/>
  <c r="AE50" i="2" s="1"/>
  <c r="AE56" i="2" s="1"/>
  <c r="AE62" i="2" s="1"/>
  <c r="AE68" i="2" s="1"/>
  <c r="AE74" i="2" s="1"/>
  <c r="AE80" i="2" s="1"/>
  <c r="AE86" i="2" s="1"/>
  <c r="AE92" i="2" s="1"/>
  <c r="AE98" i="2" s="1"/>
  <c r="AE104" i="2" s="1"/>
  <c r="AE110" i="2" s="1"/>
  <c r="AE116" i="2" s="1"/>
  <c r="AE122" i="2" s="1"/>
  <c r="AE128" i="2" s="1"/>
  <c r="AE134" i="2" s="1"/>
  <c r="AE140" i="2" s="1"/>
  <c r="AE146" i="2" s="1"/>
  <c r="AE152" i="2" s="1"/>
  <c r="AE158" i="2" s="1"/>
  <c r="AE164" i="2" s="1"/>
  <c r="AE170" i="2" s="1"/>
  <c r="AE176" i="2" s="1"/>
  <c r="AE182" i="2" s="1"/>
  <c r="AE188" i="2" s="1"/>
  <c r="AE194" i="2" s="1"/>
  <c r="AE200" i="2" s="1"/>
  <c r="AE206" i="2" s="1"/>
  <c r="AE212" i="2" s="1"/>
  <c r="AE218" i="2" s="1"/>
  <c r="AE224" i="2" s="1"/>
  <c r="AE230" i="2" s="1"/>
  <c r="AE236" i="2" s="1"/>
  <c r="AE242" i="2" s="1"/>
  <c r="AE248" i="2" s="1"/>
  <c r="AE254" i="2" s="1"/>
  <c r="AL178" i="2"/>
  <c r="P40" i="8"/>
  <c r="P37" i="9"/>
  <c r="B139" i="11"/>
  <c r="BB144" i="10"/>
  <c r="G147" i="10"/>
  <c r="R144" i="10"/>
  <c r="AA144" i="10"/>
  <c r="AJ144" i="10"/>
  <c r="AS144" i="10"/>
  <c r="Q30" i="2"/>
  <c r="P30" i="2"/>
  <c r="L148" i="10"/>
  <c r="L145" i="11"/>
  <c r="M46" i="10"/>
  <c r="M43" i="11"/>
  <c r="R187" i="10"/>
  <c r="R190" i="9"/>
  <c r="B247" i="9"/>
  <c r="R252" i="8"/>
  <c r="G255" i="8"/>
  <c r="BB252" i="8"/>
  <c r="AJ252" i="8"/>
  <c r="AS252" i="8"/>
  <c r="AA252" i="8"/>
  <c r="G254" i="8"/>
  <c r="R58" i="10"/>
  <c r="R55" i="11"/>
  <c r="AF94" i="5"/>
  <c r="AF91" i="6"/>
  <c r="B235" i="12"/>
  <c r="G186" i="10"/>
  <c r="H186" i="9"/>
  <c r="L154" i="9"/>
  <c r="L151" i="10"/>
  <c r="R49" i="9"/>
  <c r="R52" i="8"/>
  <c r="H66" i="9"/>
  <c r="G66" i="10"/>
  <c r="M58" i="8"/>
  <c r="M55" i="9"/>
  <c r="J56" i="8"/>
  <c r="K55" i="8"/>
  <c r="Q64" i="8"/>
  <c r="Q61" i="9"/>
  <c r="O217" i="8"/>
  <c r="O220" i="7"/>
  <c r="AH70" i="5"/>
  <c r="AH67" i="6"/>
  <c r="O70" i="7"/>
  <c r="O67" i="8"/>
  <c r="L223" i="9"/>
  <c r="L226" i="8"/>
  <c r="O244" i="10"/>
  <c r="O241" i="11"/>
  <c r="H72" i="8"/>
  <c r="F72" i="9"/>
  <c r="R124" i="9"/>
  <c r="R121" i="10"/>
  <c r="R76" i="8"/>
  <c r="R73" i="9"/>
  <c r="O172" i="8"/>
  <c r="O169" i="9"/>
  <c r="G48" i="11"/>
  <c r="H48" i="10"/>
  <c r="AI40" i="5"/>
  <c r="AI37" i="6"/>
  <c r="G139" i="9"/>
  <c r="G140" i="8"/>
  <c r="R64" i="8"/>
  <c r="R61" i="9"/>
  <c r="AG157" i="6"/>
  <c r="AG160" i="5"/>
  <c r="Q223" i="10"/>
  <c r="Q226" i="9"/>
  <c r="AE205" i="6"/>
  <c r="AE208" i="5"/>
  <c r="AD214" i="5"/>
  <c r="AD211" i="6"/>
  <c r="B90" i="6"/>
  <c r="O90" i="6"/>
  <c r="R154" i="8"/>
  <c r="R151" i="9"/>
  <c r="O72" i="6"/>
  <c r="J248" i="7"/>
  <c r="L250" i="7"/>
  <c r="L247" i="8"/>
  <c r="K247" i="7"/>
  <c r="N184" i="8"/>
  <c r="N181" i="9"/>
  <c r="O96" i="6"/>
  <c r="B96" i="6"/>
  <c r="B156" i="6"/>
  <c r="O156" i="6"/>
  <c r="G120" i="11"/>
  <c r="H120" i="10"/>
  <c r="R208" i="8"/>
  <c r="R205" i="9"/>
  <c r="AH190" i="5"/>
  <c r="AH187" i="6"/>
  <c r="Q250" i="9"/>
  <c r="Q247" i="10"/>
  <c r="O58" i="10"/>
  <c r="O55" i="11"/>
  <c r="R247" i="10"/>
  <c r="R250" i="9"/>
  <c r="AI88" i="5"/>
  <c r="AI85" i="6"/>
  <c r="N28" i="8"/>
  <c r="N25" i="9"/>
  <c r="R85" i="8"/>
  <c r="R88" i="7"/>
  <c r="AP27" i="2"/>
  <c r="AP33" i="2" s="1"/>
  <c r="AP39" i="2" s="1"/>
  <c r="AP45" i="2" s="1"/>
  <c r="AP51" i="2" s="1"/>
  <c r="AP57" i="2" s="1"/>
  <c r="AP63" i="2" s="1"/>
  <c r="AP69" i="2" s="1"/>
  <c r="AP75" i="2" s="1"/>
  <c r="AP81" i="2" s="1"/>
  <c r="AP87" i="2" s="1"/>
  <c r="AP93" i="2" s="1"/>
  <c r="AP99" i="2" s="1"/>
  <c r="AP105" i="2" s="1"/>
  <c r="AP111" i="2" s="1"/>
  <c r="AP117" i="2" s="1"/>
  <c r="AP123" i="2" s="1"/>
  <c r="AP129" i="2" s="1"/>
  <c r="AP135" i="2" s="1"/>
  <c r="AP141" i="2" s="1"/>
  <c r="AP147" i="2" s="1"/>
  <c r="AP153" i="2" s="1"/>
  <c r="AP159" i="2" s="1"/>
  <c r="AP165" i="2" s="1"/>
  <c r="AP171" i="2" s="1"/>
  <c r="AP177" i="2" s="1"/>
  <c r="AP183" i="2" s="1"/>
  <c r="AP189" i="2" s="1"/>
  <c r="AP195" i="2" s="1"/>
  <c r="AP201" i="2" s="1"/>
  <c r="AP207" i="2" s="1"/>
  <c r="AP213" i="2" s="1"/>
  <c r="AP219" i="2" s="1"/>
  <c r="AP225" i="2" s="1"/>
  <c r="AP231" i="2" s="1"/>
  <c r="AP237" i="2" s="1"/>
  <c r="AP243" i="2" s="1"/>
  <c r="AP249" i="2" s="1"/>
  <c r="AP255" i="2" s="1"/>
  <c r="Q241" i="9"/>
  <c r="Q244" i="8"/>
  <c r="K85" i="7"/>
  <c r="AF46" i="5"/>
  <c r="AF43" i="6"/>
  <c r="R238" i="8"/>
  <c r="R235" i="9"/>
  <c r="H234" i="9"/>
  <c r="G234" i="10"/>
  <c r="R232" i="10"/>
  <c r="R229" i="11"/>
  <c r="Q94" i="7"/>
  <c r="Q91" i="8"/>
  <c r="K91" i="7"/>
  <c r="J92" i="7"/>
  <c r="O240" i="6"/>
  <c r="B240" i="6"/>
  <c r="P118" i="9"/>
  <c r="P115" i="10"/>
  <c r="AH127" i="6"/>
  <c r="AH130" i="5"/>
  <c r="U32" i="2"/>
  <c r="M232" i="8"/>
  <c r="M229" i="9"/>
  <c r="AI49" i="6"/>
  <c r="AI52" i="5"/>
  <c r="L70" i="8"/>
  <c r="L67" i="9"/>
  <c r="H168" i="9"/>
  <c r="AH226" i="5"/>
  <c r="AH223" i="6"/>
  <c r="Q34" i="9"/>
  <c r="Q31" i="10"/>
  <c r="H138" i="9"/>
  <c r="G138" i="10"/>
  <c r="P241" i="10"/>
  <c r="P244" i="9"/>
  <c r="N34" i="8"/>
  <c r="N31" i="9"/>
  <c r="AJ31" i="6"/>
  <c r="AJ34" i="5"/>
  <c r="O85" i="9"/>
  <c r="O88" i="8"/>
  <c r="R72" i="7"/>
  <c r="AA72" i="7"/>
  <c r="AS72" i="7"/>
  <c r="B67" i="8"/>
  <c r="BB72" i="7"/>
  <c r="AJ72" i="7"/>
  <c r="G75" i="7"/>
  <c r="R66" i="7"/>
  <c r="AA66" i="7"/>
  <c r="G74" i="7"/>
  <c r="AJ66" i="7"/>
  <c r="AS66" i="7"/>
  <c r="BB66" i="7"/>
  <c r="G69" i="7"/>
  <c r="G68" i="7"/>
  <c r="AE52" i="5"/>
  <c r="AE49" i="6"/>
  <c r="AG172" i="5"/>
  <c r="AG169" i="6"/>
  <c r="N106" i="8"/>
  <c r="N103" i="9"/>
  <c r="M160" i="10"/>
  <c r="M157" i="11"/>
  <c r="L205" i="9"/>
  <c r="L208" i="8"/>
  <c r="AH238" i="5"/>
  <c r="AH235" i="6"/>
  <c r="G78" i="12"/>
  <c r="O154" i="7"/>
  <c r="O151" i="8"/>
  <c r="J152" i="7"/>
  <c r="K151" i="7"/>
  <c r="G156" i="9"/>
  <c r="H156" i="8"/>
  <c r="N118" i="8"/>
  <c r="N115" i="9"/>
  <c r="N124" i="10"/>
  <c r="AH82" i="5"/>
  <c r="AH79" i="6"/>
  <c r="B229" i="8"/>
  <c r="AS228" i="7"/>
  <c r="AJ228" i="7"/>
  <c r="AA228" i="7"/>
  <c r="R228" i="7"/>
  <c r="R234" i="7"/>
  <c r="G236" i="7"/>
  <c r="BB228" i="7"/>
  <c r="AJ234" i="7"/>
  <c r="G237" i="7"/>
  <c r="AA234" i="7"/>
  <c r="AS234" i="7"/>
  <c r="G230" i="7"/>
  <c r="BB234" i="7"/>
  <c r="G231" i="7"/>
  <c r="O228" i="7"/>
  <c r="P124" i="8"/>
  <c r="P121" i="9"/>
  <c r="P232" i="7"/>
  <c r="P229" i="8"/>
  <c r="R100" i="8"/>
  <c r="R97" i="9"/>
  <c r="J98" i="8"/>
  <c r="K97" i="8"/>
  <c r="P214" i="8"/>
  <c r="P211" i="9"/>
  <c r="G192" i="11"/>
  <c r="H192" i="10"/>
  <c r="O214" i="7"/>
  <c r="O211" i="8"/>
  <c r="O60" i="7"/>
  <c r="B60" i="7"/>
  <c r="R112" i="8"/>
  <c r="R109" i="9"/>
  <c r="B162" i="6"/>
  <c r="O162" i="6"/>
  <c r="N199" i="10"/>
  <c r="N202" i="9"/>
  <c r="B49" i="11"/>
  <c r="G51" i="10"/>
  <c r="G50" i="10"/>
  <c r="BB48" i="10"/>
  <c r="AS48" i="10"/>
  <c r="R48" i="10"/>
  <c r="AJ48" i="10"/>
  <c r="AA48" i="10"/>
  <c r="AE232" i="5"/>
  <c r="AE229" i="6"/>
  <c r="H222" i="10"/>
  <c r="G222" i="11"/>
  <c r="M34" i="10"/>
  <c r="M31" i="11"/>
  <c r="O235" i="10"/>
  <c r="O238" i="9"/>
  <c r="P130" i="8"/>
  <c r="P127" i="9"/>
  <c r="P136" i="8"/>
  <c r="P133" i="9"/>
  <c r="P238" i="7"/>
  <c r="K238" i="7" s="1"/>
  <c r="P235" i="8"/>
  <c r="J236" i="7"/>
  <c r="K235" i="7"/>
  <c r="AJ127" i="6"/>
  <c r="AJ130" i="5"/>
  <c r="O82" i="9"/>
  <c r="O79" i="10"/>
  <c r="M166" i="9"/>
  <c r="M163" i="10"/>
  <c r="G114" i="12"/>
  <c r="AG238" i="5"/>
  <c r="AG235" i="6"/>
  <c r="Z112" i="7"/>
  <c r="Z109" i="8"/>
  <c r="AI220" i="7"/>
  <c r="AI217" i="8"/>
  <c r="Z163" i="8"/>
  <c r="Z166" i="7"/>
  <c r="AI226" i="5"/>
  <c r="AI223" i="6"/>
  <c r="W34" i="7"/>
  <c r="W31" i="8"/>
  <c r="Y229" i="8"/>
  <c r="Y232" i="7"/>
  <c r="Y64" i="7"/>
  <c r="Y61" i="8"/>
  <c r="W112" i="7"/>
  <c r="W109" i="8"/>
  <c r="AN172" i="5"/>
  <c r="AN169" i="6"/>
  <c r="G181" i="9"/>
  <c r="G182" i="8"/>
  <c r="AN64" i="5"/>
  <c r="AN61" i="6"/>
  <c r="AO88" i="4"/>
  <c r="AO85" i="5"/>
  <c r="AK26" i="4"/>
  <c r="AP30" i="4" s="1"/>
  <c r="AL25" i="4"/>
  <c r="AM28" i="4"/>
  <c r="AM25" i="5"/>
  <c r="M136" i="8"/>
  <c r="M133" i="9"/>
  <c r="Q184" i="8"/>
  <c r="Q181" i="9"/>
  <c r="M184" i="8"/>
  <c r="M181" i="9"/>
  <c r="AI97" i="8"/>
  <c r="AI100" i="7"/>
  <c r="AO196" i="4"/>
  <c r="AO193" i="5"/>
  <c r="X76" i="7"/>
  <c r="X73" i="8"/>
  <c r="U52" i="7"/>
  <c r="T49" i="7"/>
  <c r="S50" i="7"/>
  <c r="X54" i="7" s="1"/>
  <c r="U49" i="8"/>
  <c r="W28" i="7"/>
  <c r="W25" i="8"/>
  <c r="AE40" i="7"/>
  <c r="AE37" i="8"/>
  <c r="AN220" i="5"/>
  <c r="AN217" i="6"/>
  <c r="AQ184" i="4"/>
  <c r="AQ181" i="5"/>
  <c r="Z142" i="7"/>
  <c r="Z139" i="8"/>
  <c r="AB26" i="5"/>
  <c r="AG30" i="5" s="1"/>
  <c r="AD28" i="5"/>
  <c r="AC25" i="5"/>
  <c r="AD25" i="6"/>
  <c r="AL28" i="2"/>
  <c r="AM27" i="2"/>
  <c r="R220" i="8"/>
  <c r="R217" i="9"/>
  <c r="AO142" i="5"/>
  <c r="AO139" i="6"/>
  <c r="S206" i="7"/>
  <c r="X210" i="7" s="1"/>
  <c r="U208" i="7"/>
  <c r="T205" i="7"/>
  <c r="U205" i="8"/>
  <c r="T208" i="6"/>
  <c r="AH148" i="5"/>
  <c r="AH145" i="6"/>
  <c r="AQ154" i="5"/>
  <c r="AQ151" i="6"/>
  <c r="AR76" i="5"/>
  <c r="AR73" i="6"/>
  <c r="T79" i="7"/>
  <c r="S80" i="7"/>
  <c r="X84" i="7" s="1"/>
  <c r="B79" i="11"/>
  <c r="BB78" i="10"/>
  <c r="AS78" i="10"/>
  <c r="AJ78" i="10"/>
  <c r="AA78" i="10"/>
  <c r="R78" i="10"/>
  <c r="G81" i="10"/>
  <c r="X244" i="7"/>
  <c r="X241" i="8"/>
  <c r="AO190" i="5"/>
  <c r="AO187" i="6"/>
  <c r="AG82" i="5"/>
  <c r="AG79" i="6"/>
  <c r="G205" i="9"/>
  <c r="G206" i="8"/>
  <c r="AC28" i="4"/>
  <c r="AG208" i="7"/>
  <c r="AG205" i="8"/>
  <c r="AF208" i="5"/>
  <c r="AF205" i="6"/>
  <c r="AR160" i="5"/>
  <c r="AR157" i="6"/>
  <c r="AL52" i="2"/>
  <c r="AK50" i="4"/>
  <c r="AP54" i="4" s="1"/>
  <c r="AL49" i="4"/>
  <c r="AM52" i="4"/>
  <c r="AM49" i="5"/>
  <c r="AI82" i="5"/>
  <c r="AI79" i="6"/>
  <c r="AN256" i="5"/>
  <c r="AN253" i="6"/>
  <c r="AR232" i="5"/>
  <c r="AR229" i="6"/>
  <c r="AM214" i="5"/>
  <c r="AM211" i="6"/>
  <c r="AS34" i="5"/>
  <c r="AS31" i="6"/>
  <c r="AS124" i="4"/>
  <c r="AS121" i="5"/>
  <c r="AR142" i="4"/>
  <c r="AR139" i="5"/>
  <c r="W178" i="7"/>
  <c r="W175" i="8"/>
  <c r="AJ94" i="7"/>
  <c r="AJ91" i="8"/>
  <c r="AM166" i="5"/>
  <c r="AM163" i="6"/>
  <c r="AQ76" i="4"/>
  <c r="AQ73" i="5"/>
  <c r="AL142" i="2"/>
  <c r="Z232" i="7"/>
  <c r="Z229" i="8"/>
  <c r="AP190" i="4"/>
  <c r="AP187" i="5"/>
  <c r="AH88" i="5"/>
  <c r="AH85" i="6"/>
  <c r="W121" i="8"/>
  <c r="W124" i="7"/>
  <c r="AL244" i="2"/>
  <c r="AM244" i="4"/>
  <c r="AL241" i="4"/>
  <c r="AK242" i="4"/>
  <c r="AP246" i="4" s="1"/>
  <c r="AM241" i="5"/>
  <c r="AH220" i="5"/>
  <c r="AH217" i="6"/>
  <c r="AN142" i="4"/>
  <c r="AN139" i="5"/>
  <c r="AP124" i="5"/>
  <c r="AP121" i="6"/>
  <c r="AS58" i="5"/>
  <c r="AS55" i="6"/>
  <c r="AA64" i="7"/>
  <c r="AA61" i="8"/>
  <c r="O180" i="7"/>
  <c r="B180" i="7"/>
  <c r="G32" i="9"/>
  <c r="G33" i="9"/>
  <c r="B25" i="10"/>
  <c r="BB30" i="9"/>
  <c r="AS30" i="9"/>
  <c r="AJ30" i="9"/>
  <c r="AA30" i="9"/>
  <c r="R30" i="9"/>
  <c r="G63" i="10"/>
  <c r="B55" i="11"/>
  <c r="BB54" i="10"/>
  <c r="AS54" i="10"/>
  <c r="AJ54" i="10"/>
  <c r="AA54" i="10"/>
  <c r="R54" i="10"/>
  <c r="AJ60" i="10"/>
  <c r="AA60" i="10"/>
  <c r="BB60" i="10"/>
  <c r="R60" i="10"/>
  <c r="AS60" i="10"/>
  <c r="G57" i="10"/>
  <c r="AS238" i="5"/>
  <c r="AS235" i="6"/>
  <c r="AP214" i="4"/>
  <c r="AP211" i="5"/>
  <c r="AK206" i="4"/>
  <c r="AP210" i="4" s="1"/>
  <c r="AL205" i="4"/>
  <c r="AM208" i="4"/>
  <c r="AM205" i="5"/>
  <c r="AR106" i="4"/>
  <c r="AR103" i="5"/>
  <c r="AJ76" i="5"/>
  <c r="AJ73" i="6"/>
  <c r="AK38" i="4"/>
  <c r="AP42" i="4" s="1"/>
  <c r="AL37" i="4"/>
  <c r="AM40" i="4"/>
  <c r="AM37" i="5"/>
  <c r="AG250" i="5"/>
  <c r="AG247" i="6"/>
  <c r="AQ238" i="5"/>
  <c r="AQ235" i="6"/>
  <c r="AS232" i="4"/>
  <c r="AS229" i="5"/>
  <c r="AC214" i="4"/>
  <c r="AS202" i="5"/>
  <c r="AS199" i="6"/>
  <c r="Z172" i="7"/>
  <c r="Z169" i="8"/>
  <c r="AA256" i="7"/>
  <c r="AA253" i="8"/>
  <c r="U148" i="7"/>
  <c r="T145" i="7"/>
  <c r="U145" i="8"/>
  <c r="S146" i="7"/>
  <c r="X150" i="7" s="1"/>
  <c r="Y28" i="7"/>
  <c r="Y25" i="8"/>
  <c r="AF244" i="5"/>
  <c r="AF241" i="6"/>
  <c r="Z208" i="7"/>
  <c r="Z205" i="8"/>
  <c r="T166" i="6"/>
  <c r="AG70" i="5"/>
  <c r="AG67" i="6"/>
  <c r="W232" i="7"/>
  <c r="W229" i="8"/>
  <c r="Z202" i="7"/>
  <c r="Z199" i="8"/>
  <c r="U250" i="7"/>
  <c r="T247" i="7"/>
  <c r="S248" i="7"/>
  <c r="X252" i="7" s="1"/>
  <c r="U247" i="8"/>
  <c r="T250" i="6"/>
  <c r="AS208" i="4"/>
  <c r="AS205" i="5"/>
  <c r="W190" i="7"/>
  <c r="W187" i="8"/>
  <c r="AP172" i="5"/>
  <c r="AP169" i="6"/>
  <c r="AO136" i="4"/>
  <c r="AO133" i="5"/>
  <c r="AR118" i="4"/>
  <c r="AR115" i="5"/>
  <c r="AQ28" i="4"/>
  <c r="AQ25" i="5"/>
  <c r="Y196" i="7"/>
  <c r="Y193" i="8"/>
  <c r="AP88" i="5"/>
  <c r="AP85" i="6"/>
  <c r="AQ64" i="4"/>
  <c r="AQ61" i="5"/>
  <c r="V226" i="7"/>
  <c r="V223" i="8"/>
  <c r="V148" i="7"/>
  <c r="V145" i="8"/>
  <c r="Y34" i="7"/>
  <c r="Y31" i="8"/>
  <c r="W64" i="7"/>
  <c r="W61" i="8"/>
  <c r="AP82" i="4"/>
  <c r="AP79" i="5"/>
  <c r="T238" i="6"/>
  <c r="AH184" i="5"/>
  <c r="AH181" i="6"/>
  <c r="G146" i="8"/>
  <c r="G145" i="9"/>
  <c r="AH244" i="5"/>
  <c r="AH241" i="6"/>
  <c r="AR250" i="4"/>
  <c r="AR247" i="5"/>
  <c r="AG190" i="5"/>
  <c r="AG187" i="6"/>
  <c r="AM130" i="5"/>
  <c r="AM127" i="6"/>
  <c r="AS52" i="4"/>
  <c r="AS49" i="5"/>
  <c r="AE256" i="7"/>
  <c r="AE253" i="8"/>
  <c r="X79" i="8"/>
  <c r="X82" i="7"/>
  <c r="AF190" i="7"/>
  <c r="AF187" i="8"/>
  <c r="AG85" i="8"/>
  <c r="AG88" i="7"/>
  <c r="U88" i="7"/>
  <c r="U85" i="8"/>
  <c r="AQ220" i="4"/>
  <c r="AQ217" i="5"/>
  <c r="Y154" i="7"/>
  <c r="Y151" i="8"/>
  <c r="AN136" i="5"/>
  <c r="AN133" i="6"/>
  <c r="U130" i="7"/>
  <c r="T127" i="7"/>
  <c r="S128" i="7"/>
  <c r="X132" i="7" s="1"/>
  <c r="U127" i="8"/>
  <c r="T130" i="6"/>
  <c r="AQ46" i="5"/>
  <c r="AQ43" i="6"/>
  <c r="AO34" i="5"/>
  <c r="AO31" i="6"/>
  <c r="G134" i="7"/>
  <c r="G133" i="8"/>
  <c r="AE250" i="5"/>
  <c r="AE247" i="6"/>
  <c r="AB248" i="5"/>
  <c r="AG252" i="5" s="1"/>
  <c r="AC247" i="5"/>
  <c r="AN250" i="4"/>
  <c r="AN247" i="5"/>
  <c r="AG214" i="5"/>
  <c r="AG211" i="6"/>
  <c r="AH160" i="5"/>
  <c r="AH157" i="6"/>
  <c r="AL136" i="2"/>
  <c r="X124" i="7"/>
  <c r="X121" i="8"/>
  <c r="AO52" i="4"/>
  <c r="AO49" i="5"/>
  <c r="V82" i="7"/>
  <c r="V79" i="8"/>
  <c r="Z148" i="7"/>
  <c r="Z145" i="8"/>
  <c r="AQ124" i="4"/>
  <c r="AQ121" i="5"/>
  <c r="AD46" i="7"/>
  <c r="AD43" i="8"/>
  <c r="L61" i="11"/>
  <c r="L64" i="10"/>
  <c r="AK158" i="4"/>
  <c r="AP162" i="4" s="1"/>
  <c r="AL157" i="4"/>
  <c r="AM160" i="4"/>
  <c r="AM157" i="5"/>
  <c r="AO76" i="4"/>
  <c r="AO73" i="5"/>
  <c r="AR52" i="5"/>
  <c r="AR49" i="6"/>
  <c r="AD106" i="7"/>
  <c r="AD103" i="8"/>
  <c r="AI73" i="8"/>
  <c r="AI76" i="7"/>
  <c r="AA49" i="8"/>
  <c r="AA52" i="7"/>
  <c r="T244" i="6"/>
  <c r="AO232" i="4"/>
  <c r="AO229" i="5"/>
  <c r="AA214" i="7"/>
  <c r="AA211" i="8"/>
  <c r="AS178" i="5"/>
  <c r="AS175" i="6"/>
  <c r="AQ166" i="5"/>
  <c r="AQ163" i="6"/>
  <c r="AK140" i="4"/>
  <c r="AP144" i="4" s="1"/>
  <c r="AH52" i="5"/>
  <c r="AH49" i="6"/>
  <c r="V118" i="7"/>
  <c r="V115" i="8"/>
  <c r="AA88" i="7"/>
  <c r="AA85" i="8"/>
  <c r="Y181" i="8"/>
  <c r="Y184" i="7"/>
  <c r="AC190" i="4"/>
  <c r="AP130" i="4"/>
  <c r="AP127" i="5"/>
  <c r="G44" i="8"/>
  <c r="G45" i="8"/>
  <c r="AS42" i="8"/>
  <c r="AA42" i="8"/>
  <c r="BB42" i="8"/>
  <c r="AJ42" i="8"/>
  <c r="R42" i="8"/>
  <c r="B37" i="9"/>
  <c r="AJ36" i="8"/>
  <c r="G38" i="8"/>
  <c r="G39" i="8"/>
  <c r="AA36" i="8"/>
  <c r="BB36" i="8"/>
  <c r="R36" i="8"/>
  <c r="AS36" i="8"/>
  <c r="AK248" i="4"/>
  <c r="AP252" i="4" s="1"/>
  <c r="AQ130" i="5"/>
  <c r="AQ127" i="6"/>
  <c r="AR238" i="4"/>
  <c r="AR235" i="5"/>
  <c r="AA160" i="7"/>
  <c r="AA157" i="8"/>
  <c r="AI28" i="7"/>
  <c r="AI25" i="8"/>
  <c r="AD196" i="5"/>
  <c r="AC193" i="5"/>
  <c r="AB194" i="5"/>
  <c r="AG198" i="5" s="1"/>
  <c r="AD193" i="6"/>
  <c r="V184" i="7"/>
  <c r="V181" i="8"/>
  <c r="X118" i="7"/>
  <c r="X115" i="8"/>
  <c r="W160" i="7"/>
  <c r="W157" i="8"/>
  <c r="U124" i="7"/>
  <c r="T121" i="7"/>
  <c r="U121" i="8"/>
  <c r="AF88" i="5"/>
  <c r="AF85" i="6"/>
  <c r="G99" i="12"/>
  <c r="BB96" i="12"/>
  <c r="AS96" i="12"/>
  <c r="AJ96" i="12"/>
  <c r="AA96" i="12"/>
  <c r="R96" i="12"/>
  <c r="B91" i="13"/>
  <c r="G98" i="12"/>
  <c r="AC226" i="4"/>
  <c r="AL184" i="2"/>
  <c r="AN76" i="5"/>
  <c r="AN73" i="6"/>
  <c r="AQ40" i="4"/>
  <c r="AQ37" i="5"/>
  <c r="AE34" i="5"/>
  <c r="AE31" i="6"/>
  <c r="AC31" i="5"/>
  <c r="AB32" i="5"/>
  <c r="AG36" i="5" s="1"/>
  <c r="AN34" i="4"/>
  <c r="AN31" i="5"/>
  <c r="G169" i="8"/>
  <c r="G170" i="7"/>
  <c r="AN238" i="4"/>
  <c r="AN235" i="5"/>
  <c r="F30" i="13"/>
  <c r="G174" i="13"/>
  <c r="AD208" i="5"/>
  <c r="AC205" i="5"/>
  <c r="AB206" i="5"/>
  <c r="AG210" i="5" s="1"/>
  <c r="AD205" i="6"/>
  <c r="G103" i="11"/>
  <c r="AK86" i="4"/>
  <c r="AP90" i="4" s="1"/>
  <c r="AM88" i="4"/>
  <c r="AL85" i="4"/>
  <c r="AM85" i="5"/>
  <c r="AF52" i="5"/>
  <c r="AF49" i="6"/>
  <c r="AP43" i="5"/>
  <c r="AP46" i="4"/>
  <c r="AA34" i="7"/>
  <c r="AA31" i="8"/>
  <c r="W217" i="8"/>
  <c r="W220" i="7"/>
  <c r="S182" i="7"/>
  <c r="X186" i="7" s="1"/>
  <c r="U184" i="7"/>
  <c r="T181" i="7"/>
  <c r="U181" i="8"/>
  <c r="T184" i="6"/>
  <c r="U28" i="7"/>
  <c r="T25" i="7"/>
  <c r="S26" i="7"/>
  <c r="X30" i="7" s="1"/>
  <c r="U25" i="8"/>
  <c r="AE163" i="6"/>
  <c r="AE166" i="5"/>
  <c r="AB164" i="5"/>
  <c r="AG168" i="5" s="1"/>
  <c r="AC163" i="5"/>
  <c r="AS130" i="5"/>
  <c r="AS127" i="6"/>
  <c r="U34" i="7"/>
  <c r="T31" i="7"/>
  <c r="S32" i="7"/>
  <c r="X36" i="7" s="1"/>
  <c r="U31" i="8"/>
  <c r="Y244" i="7"/>
  <c r="Y241" i="8"/>
  <c r="AF34" i="7"/>
  <c r="AF31" i="8"/>
  <c r="F90" i="14"/>
  <c r="X220" i="7"/>
  <c r="X217" i="8"/>
  <c r="AS190" i="5"/>
  <c r="AS187" i="6"/>
  <c r="AS142" i="5"/>
  <c r="AS139" i="6"/>
  <c r="Y142" i="7"/>
  <c r="Y139" i="8"/>
  <c r="AL79" i="4"/>
  <c r="W88" i="7"/>
  <c r="W85" i="8"/>
  <c r="AP226" i="4"/>
  <c r="AP223" i="5"/>
  <c r="AF136" i="5"/>
  <c r="AF133" i="6"/>
  <c r="AL124" i="2"/>
  <c r="AK122" i="4"/>
  <c r="AP126" i="4" s="1"/>
  <c r="AL121" i="4"/>
  <c r="AM124" i="4"/>
  <c r="AM121" i="5"/>
  <c r="X202" i="7"/>
  <c r="X199" i="8"/>
  <c r="AP136" i="5"/>
  <c r="AP133" i="6"/>
  <c r="F48" i="14"/>
  <c r="AS214" i="5"/>
  <c r="AS211" i="6"/>
  <c r="AA130" i="7"/>
  <c r="AA127" i="8"/>
  <c r="AR82" i="4"/>
  <c r="AR79" i="5"/>
  <c r="V214" i="7"/>
  <c r="V211" i="8"/>
  <c r="AE58" i="5"/>
  <c r="AE55" i="6"/>
  <c r="AC55" i="5"/>
  <c r="AB56" i="5"/>
  <c r="AG60" i="5" s="1"/>
  <c r="AN58" i="4"/>
  <c r="AN55" i="5"/>
  <c r="W40" i="7"/>
  <c r="W37" i="8"/>
  <c r="AI142" i="5"/>
  <c r="AI139" i="6"/>
  <c r="AR136" i="5"/>
  <c r="AR133" i="6"/>
  <c r="AS40" i="4"/>
  <c r="AS37" i="5"/>
  <c r="F132" i="12"/>
  <c r="AA148" i="7"/>
  <c r="AA145" i="8"/>
  <c r="U226" i="7"/>
  <c r="U223" i="8"/>
  <c r="S224" i="7"/>
  <c r="X228" i="7" s="1"/>
  <c r="T226" i="6"/>
  <c r="AI250" i="5"/>
  <c r="AI247" i="6"/>
  <c r="AH208" i="5"/>
  <c r="AH205" i="6"/>
  <c r="AR196" i="5"/>
  <c r="AR193" i="6"/>
  <c r="AQ136" i="4"/>
  <c r="AQ133" i="5"/>
  <c r="AF100" i="5"/>
  <c r="AF97" i="6"/>
  <c r="AP94" i="4"/>
  <c r="AP91" i="5"/>
  <c r="AE82" i="5"/>
  <c r="AE79" i="6"/>
  <c r="AC79" i="5"/>
  <c r="AB80" i="5"/>
  <c r="AG84" i="5" s="1"/>
  <c r="AM64" i="4"/>
  <c r="AL61" i="4"/>
  <c r="AK62" i="4"/>
  <c r="AP66" i="4" s="1"/>
  <c r="AM61" i="5"/>
  <c r="AF28" i="5"/>
  <c r="AF25" i="6"/>
  <c r="U256" i="7"/>
  <c r="U253" i="8"/>
  <c r="T256" i="6"/>
  <c r="AJ214" i="7"/>
  <c r="AJ211" i="8"/>
  <c r="AD172" i="5"/>
  <c r="AC169" i="5"/>
  <c r="AB170" i="5"/>
  <c r="AG174" i="5" s="1"/>
  <c r="AD169" i="6"/>
  <c r="AC142" i="4"/>
  <c r="AJ64" i="5"/>
  <c r="AJ61" i="6"/>
  <c r="Z52" i="7"/>
  <c r="Z49" i="8"/>
  <c r="N220" i="8"/>
  <c r="N217" i="9"/>
  <c r="G102" i="13"/>
  <c r="F66" i="14"/>
  <c r="Z256" i="7"/>
  <c r="Z253" i="8"/>
  <c r="AJ244" i="5"/>
  <c r="AJ241" i="6"/>
  <c r="AO220" i="4"/>
  <c r="AO217" i="5"/>
  <c r="U214" i="7"/>
  <c r="T211" i="7"/>
  <c r="S212" i="7"/>
  <c r="X216" i="7" s="1"/>
  <c r="U211" i="8"/>
  <c r="V208" i="7"/>
  <c r="V205" i="8"/>
  <c r="AN196" i="5"/>
  <c r="AN193" i="6"/>
  <c r="AQ178" i="5"/>
  <c r="AQ175" i="6"/>
  <c r="V136" i="7"/>
  <c r="V133" i="8"/>
  <c r="U118" i="7"/>
  <c r="T115" i="7"/>
  <c r="S116" i="7"/>
  <c r="X120" i="7" s="1"/>
  <c r="U115" i="8"/>
  <c r="V109" i="8"/>
  <c r="Z64" i="7"/>
  <c r="Z61" i="8"/>
  <c r="G25" i="8"/>
  <c r="Z226" i="7"/>
  <c r="Z223" i="8"/>
  <c r="T64" i="6"/>
  <c r="V70" i="7"/>
  <c r="V67" i="8"/>
  <c r="AA142" i="7"/>
  <c r="AA139" i="8"/>
  <c r="X226" i="7"/>
  <c r="X223" i="8"/>
  <c r="T220" i="6"/>
  <c r="AA136" i="7"/>
  <c r="AA133" i="8"/>
  <c r="V91" i="8"/>
  <c r="V94" i="7"/>
  <c r="V46" i="7"/>
  <c r="V43" i="8"/>
  <c r="G42" i="11"/>
  <c r="AH232" i="5"/>
  <c r="AH229" i="6"/>
  <c r="G223" i="10"/>
  <c r="AP166" i="4"/>
  <c r="AP163" i="5"/>
  <c r="AL112" i="2"/>
  <c r="AF76" i="5"/>
  <c r="AF73" i="6"/>
  <c r="AP70" i="4"/>
  <c r="AP67" i="5"/>
  <c r="G253" i="11"/>
  <c r="Y160" i="7"/>
  <c r="Y157" i="8"/>
  <c r="Y88" i="7"/>
  <c r="Y85" i="8"/>
  <c r="AR253" i="6"/>
  <c r="AR256" i="5"/>
  <c r="AP241" i="6"/>
  <c r="AP244" i="5"/>
  <c r="AM238" i="5"/>
  <c r="AM235" i="6"/>
  <c r="AD124" i="5"/>
  <c r="AC121" i="5"/>
  <c r="AB122" i="5"/>
  <c r="AG126" i="5" s="1"/>
  <c r="AD121" i="6"/>
  <c r="AI118" i="5"/>
  <c r="AI115" i="6"/>
  <c r="AC70" i="4"/>
  <c r="AN40" i="5"/>
  <c r="AN37" i="6"/>
  <c r="P64" i="10"/>
  <c r="P61" i="11"/>
  <c r="AJ220" i="5"/>
  <c r="AJ217" i="6"/>
  <c r="AM202" i="5"/>
  <c r="AM199" i="6"/>
  <c r="G199" i="11"/>
  <c r="AD184" i="5"/>
  <c r="AB182" i="5"/>
  <c r="AG186" i="5" s="1"/>
  <c r="AC181" i="5"/>
  <c r="AD181" i="6"/>
  <c r="AG142" i="5"/>
  <c r="AG139" i="6"/>
  <c r="AP109" i="6"/>
  <c r="AP112" i="5"/>
  <c r="AM106" i="5"/>
  <c r="AM103" i="6"/>
  <c r="AH40" i="5"/>
  <c r="AH37" i="6"/>
  <c r="Z214" i="7"/>
  <c r="Z211" i="8"/>
  <c r="Z178" i="7"/>
  <c r="Z175" i="8"/>
  <c r="AJ166" i="7"/>
  <c r="AJ163" i="8"/>
  <c r="AE73" i="8"/>
  <c r="AE76" i="7"/>
  <c r="Z58" i="7"/>
  <c r="Z55" i="8"/>
  <c r="Y220" i="7"/>
  <c r="Y217" i="8"/>
  <c r="G61" i="8"/>
  <c r="G62" i="7"/>
  <c r="AJ256" i="5"/>
  <c r="AJ253" i="6"/>
  <c r="W214" i="7"/>
  <c r="W211" i="8"/>
  <c r="X208" i="7"/>
  <c r="X205" i="8"/>
  <c r="W166" i="7"/>
  <c r="W163" i="8"/>
  <c r="AS112" i="4"/>
  <c r="AS109" i="5"/>
  <c r="AR88" i="5"/>
  <c r="AR85" i="6"/>
  <c r="AA178" i="7"/>
  <c r="AA175" i="8"/>
  <c r="AO166" i="5"/>
  <c r="AO163" i="6"/>
  <c r="AQ160" i="4"/>
  <c r="AQ157" i="5"/>
  <c r="AR130" i="4"/>
  <c r="AR127" i="5"/>
  <c r="AI160" i="7"/>
  <c r="AI157" i="8"/>
  <c r="AO226" i="5"/>
  <c r="AO223" i="6"/>
  <c r="AC220" i="4"/>
  <c r="AH124" i="5"/>
  <c r="AH121" i="6"/>
  <c r="AE94" i="5"/>
  <c r="AE91" i="6"/>
  <c r="AC91" i="5"/>
  <c r="AB92" i="5"/>
  <c r="AG96" i="5" s="1"/>
  <c r="W70" i="7"/>
  <c r="W67" i="8"/>
  <c r="Y100" i="7"/>
  <c r="Y97" i="8"/>
  <c r="G85" i="9"/>
  <c r="G86" i="8"/>
  <c r="L88" i="10"/>
  <c r="L85" i="11"/>
  <c r="AM226" i="5"/>
  <c r="AM223" i="6"/>
  <c r="AS94" i="5"/>
  <c r="AS91" i="6"/>
  <c r="Z88" i="7"/>
  <c r="Z85" i="8"/>
  <c r="AR58" i="4"/>
  <c r="AR55" i="5"/>
  <c r="X52" i="7"/>
  <c r="X49" i="8"/>
  <c r="AM34" i="5"/>
  <c r="AM31" i="6"/>
  <c r="G241" i="11"/>
  <c r="AF166" i="7"/>
  <c r="AF163" i="8"/>
  <c r="AJ70" i="7"/>
  <c r="AJ67" i="8"/>
  <c r="AO202" i="5"/>
  <c r="AO199" i="6"/>
  <c r="AH196" i="5"/>
  <c r="AH193" i="6"/>
  <c r="AP148" i="5"/>
  <c r="AP145" i="6"/>
  <c r="AA112" i="7"/>
  <c r="AA109" i="8"/>
  <c r="AQ256" i="4"/>
  <c r="AQ253" i="5"/>
  <c r="AJ142" i="7"/>
  <c r="AJ139" i="8"/>
  <c r="Z82" i="7"/>
  <c r="Z79" i="8"/>
  <c r="AE115" i="6"/>
  <c r="AE118" i="5"/>
  <c r="AB116" i="5"/>
  <c r="AG120" i="5" s="1"/>
  <c r="AC115" i="5"/>
  <c r="AD232" i="5"/>
  <c r="AC229" i="5"/>
  <c r="AB230" i="5"/>
  <c r="AG234" i="5" s="1"/>
  <c r="AD229" i="6"/>
  <c r="U154" i="7"/>
  <c r="U151" i="8"/>
  <c r="U238" i="7"/>
  <c r="T235" i="7"/>
  <c r="S236" i="7"/>
  <c r="X240" i="7" s="1"/>
  <c r="U235" i="8"/>
  <c r="AP208" i="5"/>
  <c r="AP205" i="6"/>
  <c r="AS118" i="5"/>
  <c r="AS115" i="6"/>
  <c r="U70" i="7"/>
  <c r="U67" i="8"/>
  <c r="AH172" i="5"/>
  <c r="AH169" i="6"/>
  <c r="B31" i="11"/>
  <c r="AN244" i="5"/>
  <c r="AN241" i="6"/>
  <c r="T142" i="6"/>
  <c r="AL127" i="4"/>
  <c r="AF124" i="5"/>
  <c r="AF121" i="6"/>
  <c r="U94" i="7"/>
  <c r="U91" i="8"/>
  <c r="W82" i="7"/>
  <c r="W79" i="8"/>
  <c r="AC64" i="4"/>
  <c r="V40" i="7"/>
  <c r="V37" i="8"/>
  <c r="Z250" i="7"/>
  <c r="Z247" i="8"/>
  <c r="AI112" i="7"/>
  <c r="AI109" i="8"/>
  <c r="AS256" i="4"/>
  <c r="AS253" i="5"/>
  <c r="AN232" i="5"/>
  <c r="AN229" i="6"/>
  <c r="AA118" i="7"/>
  <c r="AA115" i="8"/>
  <c r="X88" i="7"/>
  <c r="X85" i="8"/>
  <c r="AK74" i="4"/>
  <c r="AP78" i="4" s="1"/>
  <c r="AM76" i="4"/>
  <c r="AL73" i="4"/>
  <c r="AM73" i="5"/>
  <c r="AC250" i="4"/>
  <c r="AK134" i="4"/>
  <c r="AP138" i="4" s="1"/>
  <c r="AM136" i="4"/>
  <c r="AL133" i="4"/>
  <c r="AM133" i="5"/>
  <c r="AR124" i="5"/>
  <c r="AR121" i="6"/>
  <c r="AQ82" i="5"/>
  <c r="AQ79" i="6"/>
  <c r="AM58" i="5"/>
  <c r="AM55" i="6"/>
  <c r="W136" i="7"/>
  <c r="W133" i="8"/>
  <c r="AE220" i="7"/>
  <c r="AE217" i="8"/>
  <c r="V106" i="7"/>
  <c r="V103" i="8"/>
  <c r="AP250" i="4"/>
  <c r="AL250" i="4" s="1"/>
  <c r="AP247" i="5"/>
  <c r="Z76" i="7"/>
  <c r="Z73" i="8"/>
  <c r="G150" i="13"/>
  <c r="AM178" i="5"/>
  <c r="AM175" i="6"/>
  <c r="AD112" i="5"/>
  <c r="AB110" i="5"/>
  <c r="AG114" i="5" s="1"/>
  <c r="AC109" i="5"/>
  <c r="AD109" i="6"/>
  <c r="AC112" i="4"/>
  <c r="AE106" i="5"/>
  <c r="AE103" i="6"/>
  <c r="AB104" i="5"/>
  <c r="AG108" i="5" s="1"/>
  <c r="AC103" i="5"/>
  <c r="AN106" i="4"/>
  <c r="AN103" i="5"/>
  <c r="AI58" i="5"/>
  <c r="AI55" i="6"/>
  <c r="G121" i="8"/>
  <c r="G122" i="7"/>
  <c r="AH58" i="7"/>
  <c r="AH55" i="8"/>
  <c r="AG226" i="5"/>
  <c r="AG223" i="6"/>
  <c r="AQ214" i="5"/>
  <c r="AQ211" i="6"/>
  <c r="AQ196" i="4"/>
  <c r="AQ193" i="5"/>
  <c r="AF160" i="5"/>
  <c r="AF157" i="6"/>
  <c r="AL139" i="4"/>
  <c r="AR64" i="5"/>
  <c r="AR61" i="6"/>
  <c r="AP58" i="4"/>
  <c r="AP55" i="5"/>
  <c r="AR46" i="4"/>
  <c r="AR43" i="5"/>
  <c r="AA184" i="7"/>
  <c r="AA181" i="8"/>
  <c r="AA220" i="7"/>
  <c r="AA217" i="8"/>
  <c r="AA100" i="7"/>
  <c r="AA97" i="8"/>
  <c r="AD34" i="7"/>
  <c r="AD31" i="8"/>
  <c r="T106" i="6"/>
  <c r="AL247" i="4"/>
  <c r="AR34" i="4"/>
  <c r="AR31" i="5"/>
  <c r="Z106" i="7"/>
  <c r="Z103" i="8"/>
  <c r="AJ184" i="5"/>
  <c r="AJ181" i="6"/>
  <c r="AN118" i="4"/>
  <c r="AN115" i="5"/>
  <c r="F216" i="13"/>
  <c r="AE46" i="5"/>
  <c r="AE43" i="6"/>
  <c r="AC43" i="5"/>
  <c r="AB44" i="5"/>
  <c r="AG48" i="5" s="1"/>
  <c r="AJ40" i="5"/>
  <c r="AJ37" i="6"/>
  <c r="AR178" i="4"/>
  <c r="AR175" i="5"/>
  <c r="AP202" i="4"/>
  <c r="AP199" i="5"/>
  <c r="V172" i="7"/>
  <c r="V169" i="8"/>
  <c r="AL256" i="2"/>
  <c r="T190" i="6"/>
  <c r="AK182" i="4"/>
  <c r="AP186" i="4" s="1"/>
  <c r="AM184" i="4"/>
  <c r="AL181" i="4"/>
  <c r="AM181" i="5"/>
  <c r="AS172" i="4"/>
  <c r="AS169" i="5"/>
  <c r="AQ88" i="4"/>
  <c r="AQ85" i="5"/>
  <c r="AC34" i="4"/>
  <c r="AG256" i="7"/>
  <c r="AG253" i="8"/>
  <c r="S134" i="7"/>
  <c r="X138" i="7" s="1"/>
  <c r="U136" i="7"/>
  <c r="T133" i="7"/>
  <c r="U133" i="8"/>
  <c r="T136" i="6"/>
  <c r="X94" i="7"/>
  <c r="X91" i="8"/>
  <c r="W76" i="7"/>
  <c r="W73" i="8"/>
  <c r="AD100" i="5"/>
  <c r="AC97" i="5"/>
  <c r="AB98" i="5"/>
  <c r="AG102" i="5" s="1"/>
  <c r="AD97" i="6"/>
  <c r="AC100" i="4"/>
  <c r="V76" i="7"/>
  <c r="V73" i="8"/>
  <c r="AS258" i="9"/>
  <c r="AA258" i="9"/>
  <c r="BB258" i="9"/>
  <c r="AJ258" i="9"/>
  <c r="R258" i="9"/>
  <c r="AA226" i="7"/>
  <c r="AA223" i="8"/>
  <c r="AC208" i="4"/>
  <c r="Z184" i="7"/>
  <c r="Z181" i="8"/>
  <c r="X148" i="7"/>
  <c r="X145" i="8"/>
  <c r="G127" i="10"/>
  <c r="G128" i="9"/>
  <c r="AP118" i="4"/>
  <c r="AP115" i="5"/>
  <c r="U46" i="7"/>
  <c r="S44" i="7"/>
  <c r="X48" i="7" s="1"/>
  <c r="U43" i="8"/>
  <c r="W52" i="7"/>
  <c r="W49" i="8"/>
  <c r="Y109" i="8"/>
  <c r="Y112" i="7"/>
  <c r="W100" i="7"/>
  <c r="W97" i="8"/>
  <c r="AC166" i="4"/>
  <c r="Z100" i="7"/>
  <c r="Z97" i="8"/>
  <c r="AN94" i="4"/>
  <c r="AN91" i="5"/>
  <c r="Y82" i="7"/>
  <c r="Y79" i="8"/>
  <c r="AF64" i="5"/>
  <c r="AF61" i="6"/>
  <c r="U172" i="7"/>
  <c r="T169" i="7"/>
  <c r="U169" i="8"/>
  <c r="S170" i="7"/>
  <c r="X174" i="7" s="1"/>
  <c r="AP256" i="5"/>
  <c r="AP253" i="6"/>
  <c r="AA250" i="7"/>
  <c r="AA247" i="8"/>
  <c r="AO238" i="5"/>
  <c r="AO235" i="6"/>
  <c r="AQ232" i="4"/>
  <c r="AQ229" i="5"/>
  <c r="AR220" i="5"/>
  <c r="AR217" i="6"/>
  <c r="AR172" i="5"/>
  <c r="AR169" i="6"/>
  <c r="X172" i="7"/>
  <c r="X169" i="8"/>
  <c r="W58" i="7"/>
  <c r="W55" i="8"/>
  <c r="AA124" i="7"/>
  <c r="AA121" i="8"/>
  <c r="G73" i="11"/>
  <c r="G235" i="12"/>
  <c r="V52" i="7"/>
  <c r="V49" i="8"/>
  <c r="V64" i="7"/>
  <c r="V61" i="8"/>
  <c r="AJ28" i="5"/>
  <c r="AJ25" i="6"/>
  <c r="Z160" i="7"/>
  <c r="AN190" i="4"/>
  <c r="AN187" i="5"/>
  <c r="AS184" i="4"/>
  <c r="AS181" i="5"/>
  <c r="AR244" i="5"/>
  <c r="AR241" i="6"/>
  <c r="AL232" i="2"/>
  <c r="AS148" i="4"/>
  <c r="AS145" i="5"/>
  <c r="AC58" i="4"/>
  <c r="G91" i="9"/>
  <c r="G92" i="8"/>
  <c r="AI178" i="5"/>
  <c r="AI175" i="6"/>
  <c r="W184" i="7"/>
  <c r="W181" i="8"/>
  <c r="AA70" i="7"/>
  <c r="AA67" i="8"/>
  <c r="F150" i="10"/>
  <c r="H150" i="9"/>
  <c r="AF148" i="5"/>
  <c r="AF145" i="6"/>
  <c r="AP142" i="4"/>
  <c r="AP139" i="5"/>
  <c r="AO118" i="5"/>
  <c r="AO115" i="6"/>
  <c r="AN82" i="4"/>
  <c r="AN79" i="5"/>
  <c r="T40" i="6"/>
  <c r="AE193" i="8"/>
  <c r="AE196" i="7"/>
  <c r="AA172" i="7"/>
  <c r="AA169" i="8"/>
  <c r="X142" i="7"/>
  <c r="X139" i="8"/>
  <c r="AI214" i="5"/>
  <c r="AI211" i="6"/>
  <c r="AR208" i="5"/>
  <c r="AR205" i="6"/>
  <c r="AA190" i="7"/>
  <c r="AA187" i="8"/>
  <c r="AD148" i="5"/>
  <c r="AC145" i="5"/>
  <c r="AB146" i="5"/>
  <c r="AG150" i="5" s="1"/>
  <c r="AD145" i="6"/>
  <c r="AC148" i="4"/>
  <c r="AR94" i="4"/>
  <c r="AR91" i="5"/>
  <c r="Z28" i="7"/>
  <c r="Z25" i="8"/>
  <c r="AR154" i="4"/>
  <c r="AR151" i="5"/>
  <c r="AQ34" i="5"/>
  <c r="AQ31" i="6"/>
  <c r="AP196" i="5"/>
  <c r="AP193" i="6"/>
  <c r="AM187" i="6"/>
  <c r="AM190" i="5"/>
  <c r="AN166" i="4"/>
  <c r="AN163" i="5"/>
  <c r="AQ142" i="5"/>
  <c r="AQ139" i="6"/>
  <c r="AL115" i="4"/>
  <c r="AO58" i="5"/>
  <c r="AO55" i="6"/>
  <c r="B132" i="7"/>
  <c r="AK110" i="4"/>
  <c r="AP114" i="4" s="1"/>
  <c r="AL109" i="4"/>
  <c r="AM112" i="4"/>
  <c r="AM109" i="5"/>
  <c r="AL34" i="2"/>
  <c r="AD178" i="7"/>
  <c r="AD175" i="8"/>
  <c r="Y40" i="7"/>
  <c r="Y37" i="8"/>
  <c r="AK236" i="4"/>
  <c r="AP240" i="4" s="1"/>
  <c r="AI190" i="5"/>
  <c r="AI187" i="6"/>
  <c r="AO130" i="5"/>
  <c r="AO127" i="6"/>
  <c r="AP76" i="5"/>
  <c r="AP73" i="6"/>
  <c r="T58" i="6"/>
  <c r="AA40" i="7"/>
  <c r="AA37" i="8"/>
  <c r="AD256" i="5"/>
  <c r="AC253" i="5"/>
  <c r="AB254" i="5"/>
  <c r="AG258" i="5" s="1"/>
  <c r="AD253" i="6"/>
  <c r="W250" i="7"/>
  <c r="W247" i="8"/>
  <c r="AC184" i="4"/>
  <c r="AE178" i="5"/>
  <c r="AE175" i="6"/>
  <c r="AC175" i="5"/>
  <c r="AB176" i="5"/>
  <c r="AG180" i="5" s="1"/>
  <c r="AN178" i="4"/>
  <c r="AN175" i="5"/>
  <c r="AH136" i="5"/>
  <c r="AH133" i="6"/>
  <c r="AA58" i="7"/>
  <c r="AA55" i="8"/>
  <c r="AO46" i="5"/>
  <c r="AO43" i="6"/>
  <c r="AE88" i="7"/>
  <c r="AE85" i="8"/>
  <c r="Y106" i="7"/>
  <c r="Y103" i="8"/>
  <c r="AM70" i="5"/>
  <c r="AM67" i="6"/>
  <c r="AS64" i="4"/>
  <c r="AS61" i="5"/>
  <c r="O178" i="8"/>
  <c r="O175" i="9"/>
  <c r="Q103" i="10"/>
  <c r="Q106" i="9"/>
  <c r="AI154" i="5"/>
  <c r="AI151" i="6"/>
  <c r="AC40" i="4"/>
  <c r="T76" i="6"/>
  <c r="AD220" i="5"/>
  <c r="AB218" i="5"/>
  <c r="AG222" i="5" s="1"/>
  <c r="AC217" i="5"/>
  <c r="AD217" i="6"/>
  <c r="AN208" i="5"/>
  <c r="AN205" i="6"/>
  <c r="AC94" i="4"/>
  <c r="AP52" i="5"/>
  <c r="AP49" i="6"/>
  <c r="AM46" i="5"/>
  <c r="AM43" i="6"/>
  <c r="AP28" i="5"/>
  <c r="AP25" i="6"/>
  <c r="V235" i="8"/>
  <c r="V238" i="7"/>
  <c r="T148" i="6"/>
  <c r="F102" i="10"/>
  <c r="H102" i="9"/>
  <c r="F138" i="14"/>
  <c r="AS196" i="4"/>
  <c r="AS193" i="5"/>
  <c r="AE130" i="5"/>
  <c r="AE127" i="6"/>
  <c r="AC127" i="5"/>
  <c r="AB128" i="5"/>
  <c r="AG132" i="5" s="1"/>
  <c r="W172" i="7"/>
  <c r="W169" i="8"/>
  <c r="AA76" i="7"/>
  <c r="AA73" i="8"/>
  <c r="AR190" i="4"/>
  <c r="AR187" i="5"/>
  <c r="AG106" i="5"/>
  <c r="AG103" i="6"/>
  <c r="AG58" i="5"/>
  <c r="AG55" i="6"/>
  <c r="H240" i="8"/>
  <c r="G240" i="9"/>
  <c r="AA202" i="7"/>
  <c r="AA199" i="8"/>
  <c r="V178" i="7"/>
  <c r="V175" i="8"/>
  <c r="X160" i="7"/>
  <c r="X157" i="8"/>
  <c r="AQ148" i="4"/>
  <c r="AQ145" i="5"/>
  <c r="AG130" i="5"/>
  <c r="AG127" i="6"/>
  <c r="W118" i="7"/>
  <c r="W115" i="8"/>
  <c r="AC52" i="4"/>
  <c r="F120" i="13"/>
  <c r="AF196" i="5"/>
  <c r="AF193" i="6"/>
  <c r="AJ154" i="7"/>
  <c r="AJ151" i="8"/>
  <c r="AI238" i="5"/>
  <c r="AI235" i="6"/>
  <c r="AC118" i="4"/>
  <c r="AC232" i="4"/>
  <c r="AJ124" i="5"/>
  <c r="AJ121" i="6"/>
  <c r="AJ100" i="5"/>
  <c r="AJ97" i="6"/>
  <c r="AL196" i="2"/>
  <c r="AM196" i="4"/>
  <c r="AL193" i="4"/>
  <c r="AK194" i="4"/>
  <c r="AP198" i="4" s="1"/>
  <c r="AM193" i="5"/>
  <c r="AM91" i="6"/>
  <c r="AM94" i="5"/>
  <c r="V166" i="7"/>
  <c r="V163" i="8"/>
  <c r="AG202" i="5"/>
  <c r="AG199" i="6"/>
  <c r="B43" i="14"/>
  <c r="Y166" i="7"/>
  <c r="Y163" i="8"/>
  <c r="U142" i="7"/>
  <c r="T139" i="7"/>
  <c r="S140" i="7"/>
  <c r="X144" i="7" s="1"/>
  <c r="U139" i="8"/>
  <c r="AO100" i="4"/>
  <c r="AO97" i="5"/>
  <c r="AD64" i="5"/>
  <c r="AB62" i="5"/>
  <c r="AG66" i="5" s="1"/>
  <c r="AC61" i="5"/>
  <c r="AD61" i="6"/>
  <c r="X214" i="7"/>
  <c r="X211" i="8"/>
  <c r="T88" i="6"/>
  <c r="V190" i="7"/>
  <c r="V187" i="8"/>
  <c r="AO250" i="5"/>
  <c r="AO247" i="6"/>
  <c r="AC244" i="4"/>
  <c r="AE238" i="5"/>
  <c r="AE235" i="6"/>
  <c r="AC235" i="5"/>
  <c r="AB236" i="5"/>
  <c r="AG240" i="5" s="1"/>
  <c r="AS154" i="5"/>
  <c r="AS151" i="6"/>
  <c r="AL100" i="2"/>
  <c r="AM100" i="4"/>
  <c r="AK98" i="4"/>
  <c r="AP102" i="4" s="1"/>
  <c r="AL97" i="4"/>
  <c r="AM97" i="5"/>
  <c r="AL76" i="2"/>
  <c r="AO40" i="4"/>
  <c r="AO37" i="5"/>
  <c r="AI202" i="5"/>
  <c r="AI199" i="6"/>
  <c r="AO172" i="4"/>
  <c r="AO169" i="5"/>
  <c r="AI130" i="5"/>
  <c r="AI127" i="6"/>
  <c r="AQ112" i="4"/>
  <c r="AQ109" i="5"/>
  <c r="AR100" i="5"/>
  <c r="AR97" i="6"/>
  <c r="X100" i="7"/>
  <c r="X97" i="8"/>
  <c r="AH46" i="7"/>
  <c r="AH43" i="8"/>
  <c r="V130" i="7"/>
  <c r="V127" i="8"/>
  <c r="X184" i="7"/>
  <c r="X181" i="8"/>
  <c r="U178" i="7"/>
  <c r="T175" i="7"/>
  <c r="U175" i="8"/>
  <c r="S176" i="7"/>
  <c r="X180" i="7" s="1"/>
  <c r="T178" i="6"/>
  <c r="AS160" i="4"/>
  <c r="AS157" i="5"/>
  <c r="AJ136" i="5"/>
  <c r="AJ133" i="6"/>
  <c r="V124" i="7"/>
  <c r="V121" i="8"/>
  <c r="AO112" i="4"/>
  <c r="AO109" i="5"/>
  <c r="AJ223" i="8"/>
  <c r="AJ226" i="7"/>
  <c r="N49" i="11"/>
  <c r="N52" i="10"/>
  <c r="AQ250" i="5"/>
  <c r="AQ247" i="6"/>
  <c r="AJ196" i="5"/>
  <c r="AJ193" i="6"/>
  <c r="AP184" i="5"/>
  <c r="AP181" i="6"/>
  <c r="AK176" i="4"/>
  <c r="AP180" i="4" s="1"/>
  <c r="AC106" i="4"/>
  <c r="AP61" i="6"/>
  <c r="AP64" i="5"/>
  <c r="AH250" i="7"/>
  <c r="AH247" i="8"/>
  <c r="W256" i="7"/>
  <c r="W253" i="8"/>
  <c r="AN184" i="5"/>
  <c r="AN181" i="6"/>
  <c r="AA166" i="7"/>
  <c r="AA163" i="8"/>
  <c r="AJ88" i="5"/>
  <c r="AJ85" i="6"/>
  <c r="H54" i="7"/>
  <c r="G54" i="8"/>
  <c r="O256" i="10"/>
  <c r="O253" i="11"/>
  <c r="AH64" i="5"/>
  <c r="AH61" i="6"/>
  <c r="AS28" i="4"/>
  <c r="AS25" i="5"/>
  <c r="Y136" i="7"/>
  <c r="Y133" i="8"/>
  <c r="Z121" i="8"/>
  <c r="U106" i="7"/>
  <c r="T103" i="7"/>
  <c r="U103" i="8"/>
  <c r="S104" i="7"/>
  <c r="X108" i="7" s="1"/>
  <c r="L244" i="12"/>
  <c r="L241" i="13"/>
  <c r="AH256" i="5"/>
  <c r="AH253" i="6"/>
  <c r="W238" i="7"/>
  <c r="W235" i="8"/>
  <c r="AC46" i="4"/>
  <c r="AS250" i="5"/>
  <c r="AS247" i="6"/>
  <c r="AO178" i="5"/>
  <c r="AO175" i="6"/>
  <c r="Q40" i="11"/>
  <c r="Q37" i="12"/>
  <c r="AK254" i="4"/>
  <c r="AP258" i="4" s="1"/>
  <c r="AL253" i="4"/>
  <c r="AM256" i="4"/>
  <c r="AM253" i="5"/>
  <c r="AO214" i="5"/>
  <c r="AO211" i="6"/>
  <c r="AQ208" i="4"/>
  <c r="AQ205" i="5"/>
  <c r="U190" i="7"/>
  <c r="T187" i="7"/>
  <c r="U187" i="8"/>
  <c r="AL106" i="2"/>
  <c r="AS70" i="5"/>
  <c r="AS67" i="6"/>
  <c r="Z34" i="7"/>
  <c r="Z31" i="8"/>
  <c r="AD250" i="7"/>
  <c r="AD247" i="8"/>
  <c r="X166" i="7"/>
  <c r="X163" i="8"/>
  <c r="AH106" i="7"/>
  <c r="AH103" i="8"/>
  <c r="AG244" i="7"/>
  <c r="AG241" i="8"/>
  <c r="U202" i="7"/>
  <c r="T199" i="7"/>
  <c r="U199" i="8"/>
  <c r="S200" i="7"/>
  <c r="X204" i="7" s="1"/>
  <c r="T202" i="6"/>
  <c r="AO184" i="4"/>
  <c r="AO181" i="5"/>
  <c r="AI94" i="5"/>
  <c r="AI91" i="6"/>
  <c r="AD76" i="5"/>
  <c r="AC73" i="5"/>
  <c r="AB74" i="5"/>
  <c r="AG78" i="5" s="1"/>
  <c r="AD73" i="6"/>
  <c r="AJ106" i="7"/>
  <c r="AJ103" i="8"/>
  <c r="AD70" i="7"/>
  <c r="AD67" i="8"/>
  <c r="AQ226" i="5"/>
  <c r="AQ223" i="6"/>
  <c r="AF172" i="5"/>
  <c r="AF169" i="6"/>
  <c r="AR148" i="5"/>
  <c r="AR145" i="6"/>
  <c r="AC88" i="4"/>
  <c r="AA82" i="7"/>
  <c r="AA79" i="8"/>
  <c r="AS76" i="4"/>
  <c r="AS73" i="5"/>
  <c r="AR28" i="5"/>
  <c r="AR25" i="6"/>
  <c r="X28" i="7"/>
  <c r="X25" i="8"/>
  <c r="Z91" i="8"/>
  <c r="Z94" i="7"/>
  <c r="V202" i="7"/>
  <c r="V199" i="8"/>
  <c r="AH142" i="7"/>
  <c r="AH139" i="8"/>
  <c r="G187" i="12"/>
  <c r="AS136" i="4"/>
  <c r="AS133" i="5"/>
  <c r="Y130" i="7"/>
  <c r="Y127" i="8"/>
  <c r="AN88" i="5"/>
  <c r="AN85" i="6"/>
  <c r="AS82" i="5"/>
  <c r="AS79" i="6"/>
  <c r="T34" i="6"/>
  <c r="AL226" i="2"/>
  <c r="AE202" i="5"/>
  <c r="AE199" i="6"/>
  <c r="AC199" i="5"/>
  <c r="AB200" i="5"/>
  <c r="AG204" i="5" s="1"/>
  <c r="AN202" i="4"/>
  <c r="AN199" i="5"/>
  <c r="AN148" i="5"/>
  <c r="AN145" i="6"/>
  <c r="Z136" i="7"/>
  <c r="Z133" i="8"/>
  <c r="AM82" i="5"/>
  <c r="AM79" i="6"/>
  <c r="AA244" i="7"/>
  <c r="AA241" i="8"/>
  <c r="AI196" i="7"/>
  <c r="AI193" i="8"/>
  <c r="Z130" i="7"/>
  <c r="Z127" i="8"/>
  <c r="AL238" i="2"/>
  <c r="AO160" i="4"/>
  <c r="AO157" i="5"/>
  <c r="AP100" i="5"/>
  <c r="AP97" i="6"/>
  <c r="X64" i="7"/>
  <c r="X61" i="8"/>
  <c r="AF103" i="8"/>
  <c r="AF106" i="7"/>
  <c r="AR226" i="4"/>
  <c r="AR223" i="5"/>
  <c r="AI34" i="5"/>
  <c r="AI31" i="6"/>
  <c r="AD235" i="8"/>
  <c r="AD238" i="7"/>
  <c r="Y76" i="7"/>
  <c r="Y73" i="8"/>
  <c r="AK230" i="4"/>
  <c r="AP234" i="4" s="1"/>
  <c r="AL229" i="4"/>
  <c r="AM232" i="4"/>
  <c r="AM229" i="5"/>
  <c r="Y118" i="7"/>
  <c r="Y115" i="8"/>
  <c r="AS100" i="4"/>
  <c r="AS97" i="5"/>
  <c r="AE28" i="7"/>
  <c r="AE25" i="8"/>
  <c r="AH100" i="5"/>
  <c r="AH97" i="6"/>
  <c r="AN46" i="4"/>
  <c r="AN43" i="5"/>
  <c r="F108" i="12"/>
  <c r="H108" i="11"/>
  <c r="X106" i="7"/>
  <c r="X103" i="8"/>
  <c r="AN112" i="5"/>
  <c r="AN109" i="6"/>
  <c r="AH76" i="5"/>
  <c r="AH73" i="6"/>
  <c r="AQ70" i="5"/>
  <c r="AQ67" i="6"/>
  <c r="AJ172" i="5"/>
  <c r="AJ169" i="6"/>
  <c r="AC82" i="4"/>
  <c r="AP175" i="5"/>
  <c r="AP178" i="4"/>
  <c r="W142" i="7"/>
  <c r="W139" i="8"/>
  <c r="AJ112" i="5"/>
  <c r="AJ109" i="6"/>
  <c r="Q136" i="8"/>
  <c r="Q133" i="9"/>
  <c r="AG118" i="5"/>
  <c r="AG115" i="6"/>
  <c r="G55" i="9"/>
  <c r="G56" i="8"/>
  <c r="G109" i="8"/>
  <c r="G110" i="7"/>
  <c r="AI64" i="7"/>
  <c r="AI61" i="8"/>
  <c r="U232" i="7"/>
  <c r="U229" i="8"/>
  <c r="S62" i="7"/>
  <c r="X66" i="7" s="1"/>
  <c r="T61" i="7"/>
  <c r="U64" i="7"/>
  <c r="U61" i="8"/>
  <c r="AF256" i="5"/>
  <c r="AF253" i="6"/>
  <c r="AK188" i="4"/>
  <c r="AP192" i="4" s="1"/>
  <c r="AI70" i="5"/>
  <c r="AI67" i="6"/>
  <c r="X40" i="7"/>
  <c r="X37" i="8"/>
  <c r="AP34" i="4"/>
  <c r="AP31" i="5"/>
  <c r="AA232" i="7"/>
  <c r="AA229" i="8"/>
  <c r="U220" i="7"/>
  <c r="T217" i="7"/>
  <c r="U217" i="8"/>
  <c r="S218" i="7"/>
  <c r="X222" i="7" s="1"/>
  <c r="G36" i="10"/>
  <c r="H36" i="9"/>
  <c r="AC160" i="4"/>
  <c r="AE154" i="5"/>
  <c r="AE151" i="6"/>
  <c r="AC151" i="5"/>
  <c r="AB152" i="5"/>
  <c r="AG156" i="5" s="1"/>
  <c r="AN154" i="4"/>
  <c r="AN151" i="5"/>
  <c r="Z118" i="7"/>
  <c r="Z115" i="8"/>
  <c r="Y253" i="8"/>
  <c r="Y256" i="7"/>
  <c r="X190" i="7"/>
  <c r="X187" i="8"/>
  <c r="V58" i="7"/>
  <c r="V55" i="8"/>
  <c r="AL235" i="4"/>
  <c r="AJ208" i="5"/>
  <c r="AJ205" i="6"/>
  <c r="U58" i="7"/>
  <c r="T55" i="7"/>
  <c r="U55" i="8"/>
  <c r="S56" i="7"/>
  <c r="X60" i="7" s="1"/>
  <c r="AH28" i="5"/>
  <c r="AH25" i="6"/>
  <c r="P85" i="11"/>
  <c r="P88" i="10"/>
  <c r="AC256" i="4"/>
  <c r="AC178" i="4"/>
  <c r="AS166" i="5"/>
  <c r="AS163" i="6"/>
  <c r="AP157" i="6"/>
  <c r="AP160" i="5"/>
  <c r="AM154" i="5"/>
  <c r="AM151" i="6"/>
  <c r="AO124" i="4"/>
  <c r="AO121" i="5"/>
  <c r="AG94" i="5"/>
  <c r="AG91" i="6"/>
  <c r="AQ58" i="5"/>
  <c r="AQ55" i="6"/>
  <c r="Z154" i="7"/>
  <c r="Z151" i="8"/>
  <c r="V220" i="7"/>
  <c r="V217" i="8"/>
  <c r="AR214" i="4"/>
  <c r="AR211" i="5"/>
  <c r="AR166" i="4"/>
  <c r="AR163" i="5"/>
  <c r="AS106" i="5"/>
  <c r="AS103" i="6"/>
  <c r="Y58" i="7"/>
  <c r="Y55" i="8"/>
  <c r="AF40" i="5"/>
  <c r="AF37" i="6"/>
  <c r="AF199" i="8"/>
  <c r="AF202" i="7"/>
  <c r="X130" i="7"/>
  <c r="X127" i="8"/>
  <c r="X58" i="7"/>
  <c r="X55" i="8"/>
  <c r="L34" i="11"/>
  <c r="L31" i="12"/>
  <c r="AF220" i="5"/>
  <c r="AF217" i="6"/>
  <c r="AL208" i="2"/>
  <c r="AR202" i="4"/>
  <c r="AR199" i="5"/>
  <c r="AC37" i="5"/>
  <c r="AB38" i="5"/>
  <c r="AG42" i="5" s="1"/>
  <c r="AD40" i="5"/>
  <c r="AD37" i="6"/>
  <c r="AL40" i="2"/>
  <c r="AJ46" i="7"/>
  <c r="AJ43" i="8"/>
  <c r="U76" i="7"/>
  <c r="T73" i="7"/>
  <c r="U73" i="8"/>
  <c r="S74" i="7"/>
  <c r="X78" i="7" s="1"/>
  <c r="AD226" i="7"/>
  <c r="AD223" i="8"/>
  <c r="AH154" i="7"/>
  <c r="AH151" i="8"/>
  <c r="AO256" i="4"/>
  <c r="AO253" i="5"/>
  <c r="AL220" i="2"/>
  <c r="AM220" i="4"/>
  <c r="AL217" i="4"/>
  <c r="AK218" i="4"/>
  <c r="AP222" i="4" s="1"/>
  <c r="AM217" i="5"/>
  <c r="AE214" i="5"/>
  <c r="AE211" i="6"/>
  <c r="AC211" i="5"/>
  <c r="AB212" i="5"/>
  <c r="AG216" i="5" s="1"/>
  <c r="Y202" i="7"/>
  <c r="Y199" i="8"/>
  <c r="AO154" i="5"/>
  <c r="AO151" i="6"/>
  <c r="AF112" i="5"/>
  <c r="AF109" i="6"/>
  <c r="AR70" i="4"/>
  <c r="AR67" i="5"/>
  <c r="AG166" i="5"/>
  <c r="AG163" i="6"/>
  <c r="AC130" i="4"/>
  <c r="AN130" i="4"/>
  <c r="AN127" i="5"/>
  <c r="AN100" i="5"/>
  <c r="AN97" i="6"/>
  <c r="V34" i="7"/>
  <c r="V31" i="8"/>
  <c r="AA196" i="7"/>
  <c r="AA193" i="8"/>
  <c r="AI124" i="7"/>
  <c r="AI121" i="8"/>
  <c r="X256" i="7"/>
  <c r="X253" i="8"/>
  <c r="AF232" i="5"/>
  <c r="AF229" i="6"/>
  <c r="AI46" i="5"/>
  <c r="AI43" i="6"/>
  <c r="AN52" i="5"/>
  <c r="AN49" i="6"/>
  <c r="AQ199" i="6"/>
  <c r="AQ202" i="5"/>
  <c r="Z46" i="7"/>
  <c r="Z43" i="8"/>
  <c r="AO208" i="4"/>
  <c r="AO205" i="5"/>
  <c r="AD52" i="5"/>
  <c r="AC49" i="5"/>
  <c r="AB50" i="5"/>
  <c r="AG54" i="5" s="1"/>
  <c r="AD49" i="6"/>
  <c r="U196" i="7"/>
  <c r="T193" i="7"/>
  <c r="U193" i="8"/>
  <c r="S194" i="7"/>
  <c r="X198" i="7" s="1"/>
  <c r="AH94" i="7"/>
  <c r="AH91" i="8"/>
  <c r="L157" i="11"/>
  <c r="L160" i="10"/>
  <c r="AJ148" i="5"/>
  <c r="AJ145" i="6"/>
  <c r="Y46" i="7"/>
  <c r="Y43" i="8"/>
  <c r="AQ100" i="4"/>
  <c r="AQ97" i="5"/>
  <c r="S110" i="7"/>
  <c r="X114" i="7" s="1"/>
  <c r="U112" i="7"/>
  <c r="U109" i="8"/>
  <c r="T112" i="6"/>
  <c r="V28" i="7"/>
  <c r="V25" i="8"/>
  <c r="AA208" i="7"/>
  <c r="AA205" i="8"/>
  <c r="H210" i="8"/>
  <c r="G210" i="9"/>
  <c r="AO148" i="4"/>
  <c r="AO145" i="5"/>
  <c r="W244" i="7"/>
  <c r="W241" i="8"/>
  <c r="AI169" i="8"/>
  <c r="AI172" i="7"/>
  <c r="U160" i="7"/>
  <c r="U157" i="8"/>
  <c r="AE121" i="8"/>
  <c r="AE124" i="7"/>
  <c r="AI208" i="7"/>
  <c r="AI205" i="8"/>
  <c r="AD244" i="5"/>
  <c r="AB242" i="5"/>
  <c r="AG246" i="5" s="1"/>
  <c r="AC241" i="5"/>
  <c r="AD241" i="6"/>
  <c r="AC238" i="4"/>
  <c r="AS226" i="5"/>
  <c r="AS223" i="6"/>
  <c r="Z196" i="7"/>
  <c r="Z193" i="8"/>
  <c r="AF184" i="5"/>
  <c r="AF181" i="6"/>
  <c r="AN160" i="5"/>
  <c r="AN157" i="6"/>
  <c r="AA46" i="7"/>
  <c r="AA43" i="8"/>
  <c r="AE184" i="7"/>
  <c r="AE181" i="8"/>
  <c r="Y238" i="7"/>
  <c r="Y235" i="8"/>
  <c r="AI106" i="5"/>
  <c r="AI103" i="6"/>
  <c r="AK56" i="4"/>
  <c r="AP60" i="4" s="1"/>
  <c r="AG100" i="7"/>
  <c r="AG97" i="8"/>
  <c r="X34" i="7"/>
  <c r="X31" i="8"/>
  <c r="Z244" i="7"/>
  <c r="Z241" i="8"/>
  <c r="AN214" i="4"/>
  <c r="AN211" i="5"/>
  <c r="AR184" i="5"/>
  <c r="AR181" i="6"/>
  <c r="AO106" i="5"/>
  <c r="AO103" i="6"/>
  <c r="AL175" i="4"/>
  <c r="AL160" i="2"/>
  <c r="Y94" i="7"/>
  <c r="Y91" i="8"/>
  <c r="X238" i="7"/>
  <c r="X235" i="8"/>
  <c r="U244" i="7"/>
  <c r="S242" i="7"/>
  <c r="X246" i="7" s="1"/>
  <c r="T241" i="7"/>
  <c r="U241" i="8"/>
  <c r="W208" i="7"/>
  <c r="W205" i="8"/>
  <c r="V196" i="7"/>
  <c r="V193" i="8"/>
  <c r="Y178" i="7"/>
  <c r="Y175" i="8"/>
  <c r="AM139" i="6"/>
  <c r="AM142" i="5"/>
  <c r="AR112" i="5"/>
  <c r="AR109" i="6"/>
  <c r="AP106" i="4"/>
  <c r="AP103" i="5"/>
  <c r="AN70" i="4"/>
  <c r="AN67" i="5"/>
  <c r="AE136" i="7"/>
  <c r="AE133" i="8"/>
  <c r="AD115" i="8"/>
  <c r="AD118" i="7"/>
  <c r="AF58" i="7"/>
  <c r="AF55" i="8"/>
  <c r="AO94" i="5"/>
  <c r="AO91" i="6"/>
  <c r="AP220" i="5"/>
  <c r="AP217" i="6"/>
  <c r="G211" i="8"/>
  <c r="G212" i="7"/>
  <c r="AE190" i="5"/>
  <c r="AE187" i="6"/>
  <c r="AB188" i="5"/>
  <c r="AG192" i="5" s="1"/>
  <c r="AC187" i="5"/>
  <c r="AM250" i="5"/>
  <c r="AM247" i="6"/>
  <c r="V232" i="7"/>
  <c r="V229" i="8"/>
  <c r="AQ106" i="5"/>
  <c r="AQ103" i="6"/>
  <c r="AA106" i="7"/>
  <c r="AA103" i="8"/>
  <c r="AC196" i="4"/>
  <c r="AS46" i="5"/>
  <c r="AS43" i="6"/>
  <c r="T124" i="6"/>
  <c r="AQ244" i="4"/>
  <c r="AQ241" i="5"/>
  <c r="AQ172" i="4"/>
  <c r="AQ169" i="5"/>
  <c r="AE223" i="6"/>
  <c r="AE226" i="5"/>
  <c r="AB224" i="5"/>
  <c r="AG228" i="5" s="1"/>
  <c r="AC223" i="5"/>
  <c r="AN226" i="4"/>
  <c r="AN223" i="5"/>
  <c r="AL202" i="2"/>
  <c r="AJ52" i="5"/>
  <c r="AJ49" i="6"/>
  <c r="AO28" i="4"/>
  <c r="AO25" i="5"/>
  <c r="AI232" i="7"/>
  <c r="AI229" i="8"/>
  <c r="U100" i="7"/>
  <c r="U97" i="8"/>
  <c r="W193" i="8"/>
  <c r="W196" i="7"/>
  <c r="Y172" i="7"/>
  <c r="Y169" i="8"/>
  <c r="Y226" i="7"/>
  <c r="Y223" i="8"/>
  <c r="AG178" i="5"/>
  <c r="AG175" i="6"/>
  <c r="AL172" i="2"/>
  <c r="AK170" i="4"/>
  <c r="AP174" i="4" s="1"/>
  <c r="AL169" i="4"/>
  <c r="AM172" i="4"/>
  <c r="AM169" i="5"/>
  <c r="AC76" i="4"/>
  <c r="Z190" i="7"/>
  <c r="Z187" i="8"/>
  <c r="Z67" i="8"/>
  <c r="Z70" i="7"/>
  <c r="Y52" i="7"/>
  <c r="Y49" i="8"/>
  <c r="L181" i="11"/>
  <c r="L184" i="10"/>
  <c r="AS244" i="4"/>
  <c r="AS241" i="5"/>
  <c r="W202" i="7"/>
  <c r="W199" i="8"/>
  <c r="AH112" i="5"/>
  <c r="AH109" i="6"/>
  <c r="AD88" i="5"/>
  <c r="AB86" i="5"/>
  <c r="AG90" i="5" s="1"/>
  <c r="AC85" i="5"/>
  <c r="AD85" i="6"/>
  <c r="AL88" i="2"/>
  <c r="AO70" i="5"/>
  <c r="AO67" i="6"/>
  <c r="Y205" i="8"/>
  <c r="Y208" i="7"/>
  <c r="W145" i="8"/>
  <c r="W148" i="7"/>
  <c r="AA25" i="8"/>
  <c r="AA28" i="7"/>
  <c r="X154" i="7"/>
  <c r="X151" i="8"/>
  <c r="T28" i="6"/>
  <c r="G115" i="9"/>
  <c r="G116" i="8"/>
  <c r="AG34" i="5"/>
  <c r="AG31" i="6"/>
  <c r="T172" i="6"/>
  <c r="AC202" i="4"/>
  <c r="Y190" i="7"/>
  <c r="Y187" i="8"/>
  <c r="W130" i="7"/>
  <c r="W127" i="8"/>
  <c r="AK80" i="4"/>
  <c r="AP84" i="4" s="1"/>
  <c r="Z40" i="7"/>
  <c r="Z37" i="8"/>
  <c r="V250" i="7"/>
  <c r="V247" i="8"/>
  <c r="V154" i="7"/>
  <c r="V151" i="8"/>
  <c r="X70" i="7"/>
  <c r="X67" i="8"/>
  <c r="AG154" i="5"/>
  <c r="AG151" i="6"/>
  <c r="X112" i="7"/>
  <c r="X109" i="8"/>
  <c r="AO82" i="5"/>
  <c r="AO79" i="6"/>
  <c r="AQ52" i="4"/>
  <c r="AQ49" i="5"/>
  <c r="X46" i="7"/>
  <c r="X43" i="8"/>
  <c r="AP238" i="4"/>
  <c r="AP235" i="5"/>
  <c r="Y214" i="7"/>
  <c r="Y211" i="8"/>
  <c r="AP40" i="5"/>
  <c r="AP37" i="6"/>
  <c r="Y148" i="7"/>
  <c r="Y145" i="8"/>
  <c r="X178" i="7"/>
  <c r="X175" i="8"/>
  <c r="Y250" i="7"/>
  <c r="Y247" i="8"/>
  <c r="X136" i="7"/>
  <c r="X133" i="8"/>
  <c r="BB180" i="10"/>
  <c r="AS180" i="10"/>
  <c r="AJ180" i="10"/>
  <c r="AA180" i="10"/>
  <c r="R180" i="10"/>
  <c r="G183" i="10"/>
  <c r="B175" i="11"/>
  <c r="M226" i="12"/>
  <c r="M223" i="13"/>
  <c r="AG112" i="7"/>
  <c r="AG109" i="8"/>
  <c r="V241" i="8"/>
  <c r="V244" i="7"/>
  <c r="L136" i="10"/>
  <c r="L133" i="11"/>
  <c r="AS220" i="4"/>
  <c r="AS217" i="5"/>
  <c r="X196" i="7"/>
  <c r="X193" i="8"/>
  <c r="Y70" i="7"/>
  <c r="Y67" i="8"/>
  <c r="AL64" i="2"/>
  <c r="S38" i="7"/>
  <c r="X42" i="7" s="1"/>
  <c r="U40" i="7"/>
  <c r="U37" i="8"/>
  <c r="T37" i="7"/>
  <c r="X250" i="7"/>
  <c r="X247" i="8"/>
  <c r="AG196" i="7"/>
  <c r="AG193" i="8"/>
  <c r="AQ190" i="5"/>
  <c r="AQ187" i="6"/>
  <c r="AC172" i="4"/>
  <c r="AI166" i="5"/>
  <c r="AI163" i="6"/>
  <c r="AL148" i="2"/>
  <c r="AM148" i="4"/>
  <c r="AK146" i="4"/>
  <c r="AP150" i="4" s="1"/>
  <c r="AL145" i="4"/>
  <c r="AM145" i="5"/>
  <c r="AE142" i="5"/>
  <c r="AE139" i="6"/>
  <c r="AB140" i="5"/>
  <c r="AG144" i="5" s="1"/>
  <c r="AC139" i="5"/>
  <c r="V142" i="7"/>
  <c r="V139" i="8"/>
  <c r="Y124" i="7"/>
  <c r="Y121" i="8"/>
  <c r="AP232" i="5"/>
  <c r="AP229" i="6"/>
  <c r="T214" i="6"/>
  <c r="AD136" i="5"/>
  <c r="AB134" i="5"/>
  <c r="AG138" i="5" s="1"/>
  <c r="AD133" i="6"/>
  <c r="AC133" i="5"/>
  <c r="AC136" i="4"/>
  <c r="T118" i="6"/>
  <c r="AG46" i="5"/>
  <c r="AG43" i="6"/>
  <c r="AJ232" i="5"/>
  <c r="AJ229" i="6"/>
  <c r="AL187" i="4"/>
  <c r="AJ160" i="5"/>
  <c r="AJ157" i="6"/>
  <c r="AM118" i="5"/>
  <c r="AM115" i="6"/>
  <c r="AO64" i="4"/>
  <c r="AO61" i="5"/>
  <c r="AR40" i="5"/>
  <c r="AR37" i="6"/>
  <c r="O130" i="8"/>
  <c r="O127" i="9"/>
  <c r="AO244" i="4"/>
  <c r="AO241" i="5"/>
  <c r="AD160" i="5"/>
  <c r="AB158" i="5"/>
  <c r="AG162" i="5" s="1"/>
  <c r="AC157" i="5"/>
  <c r="AD157" i="6"/>
  <c r="AC154" i="4"/>
  <c r="AN124" i="5"/>
  <c r="AN121" i="6"/>
  <c r="W106" i="7"/>
  <c r="W103" i="8"/>
  <c r="AN28" i="5"/>
  <c r="AN25" i="6"/>
  <c r="AI136" i="7"/>
  <c r="AI133" i="8"/>
  <c r="G193" i="8"/>
  <c r="G194" i="7"/>
  <c r="Z238" i="7"/>
  <c r="Z235" i="8"/>
  <c r="Z220" i="7"/>
  <c r="Z217" i="8"/>
  <c r="AP154" i="4"/>
  <c r="AP151" i="5"/>
  <c r="AC124" i="4"/>
  <c r="AQ94" i="5"/>
  <c r="AQ91" i="6"/>
  <c r="AA94" i="7"/>
  <c r="AA91" i="8"/>
  <c r="AS88" i="4"/>
  <c r="AS85" i="5"/>
  <c r="AE70" i="5"/>
  <c r="AE67" i="6"/>
  <c r="AC67" i="5"/>
  <c r="AB68" i="5"/>
  <c r="AG72" i="5" s="1"/>
  <c r="AB20" i="2"/>
  <c r="AB24" i="2" s="1"/>
  <c r="AC19" i="2"/>
  <c r="AB22" i="2" s="1"/>
  <c r="AB28" i="2" s="1"/>
  <c r="AG22" i="2"/>
  <c r="AG21" i="2" s="1"/>
  <c r="AG27" i="2" s="1"/>
  <c r="AG33" i="2" s="1"/>
  <c r="AG39" i="2" s="1"/>
  <c r="AG45" i="2" s="1"/>
  <c r="AG51" i="2" s="1"/>
  <c r="AG57" i="2" s="1"/>
  <c r="AG63" i="2" s="1"/>
  <c r="AG69" i="2" s="1"/>
  <c r="AG75" i="2" s="1"/>
  <c r="AG81" i="2" s="1"/>
  <c r="AG87" i="2" s="1"/>
  <c r="AG93" i="2" s="1"/>
  <c r="AG99" i="2" s="1"/>
  <c r="AG105" i="2" s="1"/>
  <c r="AG111" i="2" s="1"/>
  <c r="AG117" i="2" s="1"/>
  <c r="AG123" i="2" s="1"/>
  <c r="AG129" i="2" s="1"/>
  <c r="AG135" i="2" s="1"/>
  <c r="AG141" i="2" s="1"/>
  <c r="AG147" i="2" s="1"/>
  <c r="AG153" i="2" s="1"/>
  <c r="AG159" i="2" s="1"/>
  <c r="AG165" i="2" s="1"/>
  <c r="AG171" i="2" s="1"/>
  <c r="AG177" i="2" s="1"/>
  <c r="AG183" i="2" s="1"/>
  <c r="AG189" i="2" s="1"/>
  <c r="AG195" i="2" s="1"/>
  <c r="AG201" i="2" s="1"/>
  <c r="AG207" i="2" s="1"/>
  <c r="AG213" i="2" s="1"/>
  <c r="AG219" i="2" s="1"/>
  <c r="AG225" i="2" s="1"/>
  <c r="AG231" i="2" s="1"/>
  <c r="AG237" i="2" s="1"/>
  <c r="AG243" i="2" s="1"/>
  <c r="AG249" i="2" s="1"/>
  <c r="AG255" i="2" s="1"/>
  <c r="P18" i="2"/>
  <c r="S22" i="2"/>
  <c r="AO20" i="2"/>
  <c r="AO26" i="2" s="1"/>
  <c r="AO32" i="2" s="1"/>
  <c r="AO38" i="2" s="1"/>
  <c r="AO44" i="2" s="1"/>
  <c r="AO50" i="2" s="1"/>
  <c r="AO56" i="2" s="1"/>
  <c r="AO62" i="2" s="1"/>
  <c r="AO68" i="2" s="1"/>
  <c r="AO74" i="2" s="1"/>
  <c r="AO80" i="2" s="1"/>
  <c r="AO86" i="2" s="1"/>
  <c r="AO92" i="2" s="1"/>
  <c r="AO98" i="2" s="1"/>
  <c r="AO104" i="2" s="1"/>
  <c r="AO110" i="2" s="1"/>
  <c r="AO116" i="2" s="1"/>
  <c r="AO122" i="2" s="1"/>
  <c r="AO128" i="2" s="1"/>
  <c r="AO134" i="2" s="1"/>
  <c r="AO140" i="2" s="1"/>
  <c r="AO146" i="2" s="1"/>
  <c r="AO152" i="2" s="1"/>
  <c r="AO158" i="2" s="1"/>
  <c r="AO164" i="2" s="1"/>
  <c r="AO170" i="2" s="1"/>
  <c r="AO176" i="2" s="1"/>
  <c r="AO182" i="2" s="1"/>
  <c r="AO188" i="2" s="1"/>
  <c r="AO194" i="2" s="1"/>
  <c r="AO200" i="2" s="1"/>
  <c r="AO206" i="2" s="1"/>
  <c r="AO212" i="2" s="1"/>
  <c r="AO218" i="2" s="1"/>
  <c r="AO224" i="2" s="1"/>
  <c r="AO230" i="2" s="1"/>
  <c r="AO236" i="2" s="1"/>
  <c r="AO242" i="2" s="1"/>
  <c r="AO248" i="2" s="1"/>
  <c r="AO254" i="2" s="1"/>
  <c r="AO22" i="2"/>
  <c r="P24" i="2"/>
  <c r="Q24" i="2"/>
  <c r="K24" i="2" s="1"/>
  <c r="M24" i="2" s="1"/>
  <c r="X24" i="2"/>
  <c r="S24" i="2"/>
  <c r="AD21" i="2"/>
  <c r="AD27" i="2" s="1"/>
  <c r="AD33" i="2" s="1"/>
  <c r="J19" i="2"/>
  <c r="U21" i="2"/>
  <c r="U27" i="2" s="1"/>
  <c r="S21" i="2"/>
  <c r="T22" i="2"/>
  <c r="AS20" i="2"/>
  <c r="AS26" i="2" s="1"/>
  <c r="AS32" i="2" s="1"/>
  <c r="AS38" i="2" s="1"/>
  <c r="AS44" i="2" s="1"/>
  <c r="AS50" i="2" s="1"/>
  <c r="AS56" i="2" s="1"/>
  <c r="AS62" i="2" s="1"/>
  <c r="AS68" i="2" s="1"/>
  <c r="AS74" i="2" s="1"/>
  <c r="AS80" i="2" s="1"/>
  <c r="AS86" i="2" s="1"/>
  <c r="AS92" i="2" s="1"/>
  <c r="AS98" i="2" s="1"/>
  <c r="AS104" i="2" s="1"/>
  <c r="AS110" i="2" s="1"/>
  <c r="AS116" i="2" s="1"/>
  <c r="AS122" i="2" s="1"/>
  <c r="AS128" i="2" s="1"/>
  <c r="AS134" i="2" s="1"/>
  <c r="AS140" i="2" s="1"/>
  <c r="AS146" i="2" s="1"/>
  <c r="AS152" i="2" s="1"/>
  <c r="AS158" i="2" s="1"/>
  <c r="AS164" i="2" s="1"/>
  <c r="AS170" i="2" s="1"/>
  <c r="AS176" i="2" s="1"/>
  <c r="AS182" i="2" s="1"/>
  <c r="AS188" i="2" s="1"/>
  <c r="AS194" i="2" s="1"/>
  <c r="AS200" i="2" s="1"/>
  <c r="AS206" i="2" s="1"/>
  <c r="AS212" i="2" s="1"/>
  <c r="AS218" i="2" s="1"/>
  <c r="AS224" i="2" s="1"/>
  <c r="AS230" i="2" s="1"/>
  <c r="AS236" i="2" s="1"/>
  <c r="AS242" i="2" s="1"/>
  <c r="AS248" i="2" s="1"/>
  <c r="AS254" i="2" s="1"/>
  <c r="AS22" i="2"/>
  <c r="AS21" i="2" s="1"/>
  <c r="AS27" i="2" s="1"/>
  <c r="AS33" i="2" s="1"/>
  <c r="AS39" i="2" s="1"/>
  <c r="AS45" i="2" s="1"/>
  <c r="AS51" i="2" s="1"/>
  <c r="AS57" i="2" s="1"/>
  <c r="AS63" i="2" s="1"/>
  <c r="AS69" i="2" s="1"/>
  <c r="AS75" i="2" s="1"/>
  <c r="AS81" i="2" s="1"/>
  <c r="AS87" i="2" s="1"/>
  <c r="AS93" i="2" s="1"/>
  <c r="AS99" i="2" s="1"/>
  <c r="AS105" i="2" s="1"/>
  <c r="AS111" i="2" s="1"/>
  <c r="AS117" i="2" s="1"/>
  <c r="AS123" i="2" s="1"/>
  <c r="AS129" i="2" s="1"/>
  <c r="AS135" i="2" s="1"/>
  <c r="AS141" i="2" s="1"/>
  <c r="AS147" i="2" s="1"/>
  <c r="AS153" i="2" s="1"/>
  <c r="AS159" i="2" s="1"/>
  <c r="AS165" i="2" s="1"/>
  <c r="AS171" i="2" s="1"/>
  <c r="AS177" i="2" s="1"/>
  <c r="AS183" i="2" s="1"/>
  <c r="AS189" i="2" s="1"/>
  <c r="AS195" i="2" s="1"/>
  <c r="AS201" i="2" s="1"/>
  <c r="AS207" i="2" s="1"/>
  <c r="AS213" i="2" s="1"/>
  <c r="AS219" i="2" s="1"/>
  <c r="AS225" i="2" s="1"/>
  <c r="AS231" i="2" s="1"/>
  <c r="AS237" i="2" s="1"/>
  <c r="AS243" i="2" s="1"/>
  <c r="AS249" i="2" s="1"/>
  <c r="AS255" i="2" s="1"/>
  <c r="T20" i="2"/>
  <c r="AR19" i="2"/>
  <c r="AL19" i="2" s="1"/>
  <c r="AI22" i="2"/>
  <c r="AI21" i="2" s="1"/>
  <c r="AI27" i="2" s="1"/>
  <c r="AI33" i="2" s="1"/>
  <c r="AI39" i="2" s="1"/>
  <c r="AI45" i="2" s="1"/>
  <c r="AI51" i="2" s="1"/>
  <c r="AI57" i="2" s="1"/>
  <c r="AI63" i="2" s="1"/>
  <c r="AI69" i="2" s="1"/>
  <c r="AI75" i="2" s="1"/>
  <c r="AI81" i="2" s="1"/>
  <c r="AI87" i="2" s="1"/>
  <c r="AI93" i="2" s="1"/>
  <c r="AI99" i="2" s="1"/>
  <c r="AI105" i="2" s="1"/>
  <c r="AI111" i="2" s="1"/>
  <c r="AI117" i="2" s="1"/>
  <c r="AI123" i="2" s="1"/>
  <c r="AI129" i="2" s="1"/>
  <c r="AI135" i="2" s="1"/>
  <c r="AI141" i="2" s="1"/>
  <c r="AI147" i="2" s="1"/>
  <c r="AI153" i="2" s="1"/>
  <c r="AI159" i="2" s="1"/>
  <c r="AI165" i="2" s="1"/>
  <c r="AI171" i="2" s="1"/>
  <c r="AI177" i="2" s="1"/>
  <c r="AI183" i="2" s="1"/>
  <c r="AI189" i="2" s="1"/>
  <c r="AI195" i="2" s="1"/>
  <c r="AI201" i="2" s="1"/>
  <c r="AI207" i="2" s="1"/>
  <c r="AI213" i="2" s="1"/>
  <c r="AI219" i="2" s="1"/>
  <c r="AI225" i="2" s="1"/>
  <c r="AI231" i="2" s="1"/>
  <c r="AI237" i="2" s="1"/>
  <c r="AI243" i="2" s="1"/>
  <c r="AI249" i="2" s="1"/>
  <c r="AI255" i="2" s="1"/>
  <c r="AI20" i="2"/>
  <c r="AI26" i="2" s="1"/>
  <c r="AI32" i="2" s="1"/>
  <c r="AI38" i="2" s="1"/>
  <c r="AI44" i="2" s="1"/>
  <c r="AI50" i="2" s="1"/>
  <c r="AI56" i="2" s="1"/>
  <c r="AI62" i="2" s="1"/>
  <c r="AI68" i="2" s="1"/>
  <c r="AI74" i="2" s="1"/>
  <c r="AI80" i="2" s="1"/>
  <c r="AI86" i="2" s="1"/>
  <c r="AI92" i="2" s="1"/>
  <c r="AI98" i="2" s="1"/>
  <c r="AI104" i="2" s="1"/>
  <c r="AI110" i="2" s="1"/>
  <c r="AI116" i="2" s="1"/>
  <c r="AI122" i="2" s="1"/>
  <c r="AI128" i="2" s="1"/>
  <c r="AI134" i="2" s="1"/>
  <c r="AI140" i="2" s="1"/>
  <c r="AI146" i="2" s="1"/>
  <c r="AI152" i="2" s="1"/>
  <c r="AI158" i="2" s="1"/>
  <c r="AI164" i="2" s="1"/>
  <c r="AI170" i="2" s="1"/>
  <c r="AI176" i="2" s="1"/>
  <c r="AI182" i="2" s="1"/>
  <c r="AI188" i="2" s="1"/>
  <c r="AI194" i="2" s="1"/>
  <c r="AI200" i="2" s="1"/>
  <c r="AI206" i="2" s="1"/>
  <c r="AI212" i="2" s="1"/>
  <c r="AI218" i="2" s="1"/>
  <c r="AI224" i="2" s="1"/>
  <c r="AI230" i="2" s="1"/>
  <c r="AI236" i="2" s="1"/>
  <c r="AI242" i="2" s="1"/>
  <c r="AI248" i="2" s="1"/>
  <c r="AI254" i="2" s="1"/>
  <c r="AQ22" i="2" l="1"/>
  <c r="AQ21" i="2" s="1"/>
  <c r="AQ27" i="2" s="1"/>
  <c r="AQ33" i="2" s="1"/>
  <c r="AQ39" i="2" s="1"/>
  <c r="AQ45" i="2" s="1"/>
  <c r="AQ51" i="2" s="1"/>
  <c r="AQ57" i="2" s="1"/>
  <c r="AQ63" i="2" s="1"/>
  <c r="AQ69" i="2" s="1"/>
  <c r="AQ75" i="2" s="1"/>
  <c r="AQ81" i="2" s="1"/>
  <c r="AQ87" i="2" s="1"/>
  <c r="AQ93" i="2" s="1"/>
  <c r="AQ99" i="2" s="1"/>
  <c r="AQ105" i="2" s="1"/>
  <c r="AQ111" i="2" s="1"/>
  <c r="AQ117" i="2" s="1"/>
  <c r="AQ123" i="2" s="1"/>
  <c r="AQ129" i="2" s="1"/>
  <c r="AQ135" i="2" s="1"/>
  <c r="AQ141" i="2" s="1"/>
  <c r="AQ147" i="2" s="1"/>
  <c r="AQ153" i="2" s="1"/>
  <c r="AQ159" i="2" s="1"/>
  <c r="AQ165" i="2" s="1"/>
  <c r="AQ171" i="2" s="1"/>
  <c r="AQ177" i="2" s="1"/>
  <c r="AQ183" i="2" s="1"/>
  <c r="AQ189" i="2" s="1"/>
  <c r="AQ195" i="2" s="1"/>
  <c r="AQ201" i="2" s="1"/>
  <c r="AQ207" i="2" s="1"/>
  <c r="AQ213" i="2" s="1"/>
  <c r="AQ219" i="2" s="1"/>
  <c r="AQ225" i="2" s="1"/>
  <c r="AQ231" i="2" s="1"/>
  <c r="AQ237" i="2" s="1"/>
  <c r="AQ243" i="2" s="1"/>
  <c r="AQ249" i="2" s="1"/>
  <c r="AQ255" i="2" s="1"/>
  <c r="T109" i="7"/>
  <c r="AA235" i="8"/>
  <c r="P193" i="12"/>
  <c r="B144" i="7"/>
  <c r="O250" i="9"/>
  <c r="O247" i="10"/>
  <c r="K169" i="8"/>
  <c r="R178" i="8"/>
  <c r="R175" i="9"/>
  <c r="K52" i="7"/>
  <c r="O73" i="9"/>
  <c r="O76" i="8"/>
  <c r="AP20" i="2"/>
  <c r="AP26" i="2" s="1"/>
  <c r="AP32" i="2" s="1"/>
  <c r="AP38" i="2" s="1"/>
  <c r="AP44" i="2" s="1"/>
  <c r="AP50" i="2" s="1"/>
  <c r="AP56" i="2" s="1"/>
  <c r="AP62" i="2" s="1"/>
  <c r="AP68" i="2" s="1"/>
  <c r="AP74" i="2" s="1"/>
  <c r="AP80" i="2" s="1"/>
  <c r="AP86" i="2" s="1"/>
  <c r="AP92" i="2" s="1"/>
  <c r="AP98" i="2" s="1"/>
  <c r="AP104" i="2" s="1"/>
  <c r="AP110" i="2" s="1"/>
  <c r="AP116" i="2" s="1"/>
  <c r="AP122" i="2" s="1"/>
  <c r="AP128" i="2" s="1"/>
  <c r="AP134" i="2" s="1"/>
  <c r="AP140" i="2" s="1"/>
  <c r="AP146" i="2" s="1"/>
  <c r="AP152" i="2" s="1"/>
  <c r="AP158" i="2" s="1"/>
  <c r="AP164" i="2" s="1"/>
  <c r="AP170" i="2" s="1"/>
  <c r="AP176" i="2" s="1"/>
  <c r="AP182" i="2" s="1"/>
  <c r="AP188" i="2" s="1"/>
  <c r="AP194" i="2" s="1"/>
  <c r="AP200" i="2" s="1"/>
  <c r="AP206" i="2" s="1"/>
  <c r="AP212" i="2" s="1"/>
  <c r="AP218" i="2" s="1"/>
  <c r="AP224" i="2" s="1"/>
  <c r="AP230" i="2" s="1"/>
  <c r="AP236" i="2" s="1"/>
  <c r="AP242" i="2" s="1"/>
  <c r="AP248" i="2" s="1"/>
  <c r="AP254" i="2" s="1"/>
  <c r="Z124" i="7"/>
  <c r="T124" i="7" s="1"/>
  <c r="L256" i="13"/>
  <c r="K30" i="2"/>
  <c r="O48" i="7"/>
  <c r="L109" i="14"/>
  <c r="L112" i="14" s="1"/>
  <c r="L169" i="10"/>
  <c r="L169" i="11" s="1"/>
  <c r="Q28" i="8"/>
  <c r="Q25" i="9"/>
  <c r="Q157" i="9"/>
  <c r="Q160" i="8"/>
  <c r="W226" i="7"/>
  <c r="K178" i="7"/>
  <c r="Q142" i="8"/>
  <c r="Q139" i="9"/>
  <c r="R172" i="8"/>
  <c r="R169" i="9"/>
  <c r="T223" i="7"/>
  <c r="U79" i="8"/>
  <c r="T79" i="8" s="1"/>
  <c r="Q187" i="10"/>
  <c r="T94" i="6"/>
  <c r="J206" i="8"/>
  <c r="K145" i="8"/>
  <c r="K154" i="7"/>
  <c r="J134" i="8"/>
  <c r="O138" i="8" s="1"/>
  <c r="AL91" i="5"/>
  <c r="AK140" i="5"/>
  <c r="AP144" i="5" s="1"/>
  <c r="O174" i="7"/>
  <c r="Q100" i="9"/>
  <c r="Q97" i="10"/>
  <c r="G195" i="10"/>
  <c r="O138" i="7"/>
  <c r="K31" i="8"/>
  <c r="K190" i="7"/>
  <c r="R25" i="10"/>
  <c r="R28" i="9"/>
  <c r="K46" i="7"/>
  <c r="V253" i="8"/>
  <c r="V253" i="9" s="1"/>
  <c r="AE157" i="8"/>
  <c r="AE157" i="9" s="1"/>
  <c r="K34" i="7"/>
  <c r="O36" i="7"/>
  <c r="V256" i="7"/>
  <c r="T256" i="7" s="1"/>
  <c r="S68" i="7"/>
  <c r="X72" i="7" s="1"/>
  <c r="S254" i="7"/>
  <c r="X258" i="7" s="1"/>
  <c r="T46" i="6"/>
  <c r="O72" i="7"/>
  <c r="J218" i="8"/>
  <c r="B222" i="8" s="1"/>
  <c r="AG232" i="7"/>
  <c r="B210" i="7"/>
  <c r="J68" i="8"/>
  <c r="O72" i="8" s="1"/>
  <c r="O54" i="7"/>
  <c r="U166" i="7"/>
  <c r="T166" i="7" s="1"/>
  <c r="J110" i="8"/>
  <c r="B114" i="8" s="1"/>
  <c r="K43" i="8"/>
  <c r="K121" i="8"/>
  <c r="K40" i="7"/>
  <c r="K37" i="8"/>
  <c r="J242" i="8"/>
  <c r="B246" i="8" s="1"/>
  <c r="K220" i="7"/>
  <c r="AA192" i="10"/>
  <c r="K208" i="7"/>
  <c r="K82" i="7"/>
  <c r="K124" i="7"/>
  <c r="K241" i="8"/>
  <c r="K244" i="7"/>
  <c r="AS186" i="10"/>
  <c r="O192" i="8"/>
  <c r="AJ198" i="10"/>
  <c r="R198" i="10"/>
  <c r="BB198" i="10"/>
  <c r="P73" i="9"/>
  <c r="P76" i="8"/>
  <c r="AG184" i="6"/>
  <c r="AG181" i="7"/>
  <c r="O78" i="7"/>
  <c r="T229" i="7"/>
  <c r="K175" i="8"/>
  <c r="B222" i="7"/>
  <c r="T43" i="7"/>
  <c r="AL79" i="5"/>
  <c r="AS102" i="10"/>
  <c r="K67" i="8"/>
  <c r="S158" i="7"/>
  <c r="X162" i="7" s="1"/>
  <c r="S152" i="7"/>
  <c r="X156" i="7" s="1"/>
  <c r="G132" i="9"/>
  <c r="H132" i="8"/>
  <c r="N40" i="8"/>
  <c r="N37" i="9"/>
  <c r="AG37" i="7"/>
  <c r="AG40" i="6"/>
  <c r="AD127" i="7"/>
  <c r="AD130" i="6"/>
  <c r="AE64" i="6"/>
  <c r="AE61" i="7"/>
  <c r="Q196" i="8"/>
  <c r="Q193" i="9"/>
  <c r="AF67" i="7"/>
  <c r="AF70" i="6"/>
  <c r="AF142" i="6"/>
  <c r="AF139" i="7"/>
  <c r="Q232" i="8"/>
  <c r="Q229" i="9"/>
  <c r="R70" i="8"/>
  <c r="R67" i="9"/>
  <c r="L73" i="11"/>
  <c r="L76" i="10"/>
  <c r="Q85" i="10"/>
  <c r="Q88" i="9"/>
  <c r="AF175" i="7"/>
  <c r="AF178" i="6"/>
  <c r="N223" i="9"/>
  <c r="J224" i="9" s="1"/>
  <c r="N226" i="8"/>
  <c r="K226" i="8" s="1"/>
  <c r="AJ55" i="7"/>
  <c r="AJ58" i="6"/>
  <c r="V100" i="7"/>
  <c r="T100" i="7" s="1"/>
  <c r="Q172" i="8"/>
  <c r="Q169" i="9"/>
  <c r="K169" i="9" s="1"/>
  <c r="R43" i="9"/>
  <c r="R46" i="8"/>
  <c r="AJ178" i="6"/>
  <c r="AJ175" i="7"/>
  <c r="N151" i="9"/>
  <c r="N154" i="8"/>
  <c r="M103" i="9"/>
  <c r="J104" i="9" s="1"/>
  <c r="O108" i="9" s="1"/>
  <c r="M106" i="8"/>
  <c r="K106" i="8" s="1"/>
  <c r="N130" i="8"/>
  <c r="K130" i="8" s="1"/>
  <c r="N127" i="9"/>
  <c r="J128" i="9" s="1"/>
  <c r="O37" i="9"/>
  <c r="O40" i="8"/>
  <c r="M244" i="8"/>
  <c r="M241" i="9"/>
  <c r="N70" i="9"/>
  <c r="N67" i="10"/>
  <c r="AH166" i="6"/>
  <c r="AH163" i="7"/>
  <c r="Q235" i="9"/>
  <c r="Q238" i="8"/>
  <c r="S98" i="7"/>
  <c r="X102" i="7" s="1"/>
  <c r="W43" i="8"/>
  <c r="T43" i="8" s="1"/>
  <c r="AQ115" i="6"/>
  <c r="AQ118" i="6" s="1"/>
  <c r="U163" i="8"/>
  <c r="S164" i="8" s="1"/>
  <c r="X168" i="8" s="1"/>
  <c r="K70" i="7"/>
  <c r="J104" i="8"/>
  <c r="B108" i="8" s="1"/>
  <c r="T154" i="6"/>
  <c r="R82" i="8"/>
  <c r="R79" i="9"/>
  <c r="Q79" i="9"/>
  <c r="Q82" i="8"/>
  <c r="Q166" i="9"/>
  <c r="Q163" i="10"/>
  <c r="AI244" i="6"/>
  <c r="AI241" i="7"/>
  <c r="R139" i="9"/>
  <c r="K139" i="9" s="1"/>
  <c r="R142" i="8"/>
  <c r="K142" i="8" s="1"/>
  <c r="M82" i="8"/>
  <c r="M79" i="9"/>
  <c r="O196" i="8"/>
  <c r="O193" i="9"/>
  <c r="J194" i="8"/>
  <c r="K193" i="8"/>
  <c r="J140" i="8"/>
  <c r="AH31" i="7"/>
  <c r="AH34" i="6"/>
  <c r="P190" i="8"/>
  <c r="P187" i="9"/>
  <c r="F174" i="10"/>
  <c r="H174" i="9"/>
  <c r="M208" i="8"/>
  <c r="M205" i="9"/>
  <c r="O106" i="9"/>
  <c r="O103" i="10"/>
  <c r="M67" i="12"/>
  <c r="M70" i="11"/>
  <c r="L229" i="10"/>
  <c r="L232" i="9"/>
  <c r="Q109" i="9"/>
  <c r="J110" i="9" s="1"/>
  <c r="Q112" i="8"/>
  <c r="K112" i="8" s="1"/>
  <c r="N94" i="8"/>
  <c r="N91" i="9"/>
  <c r="AD94" i="6"/>
  <c r="AD91" i="7"/>
  <c r="F114" i="11"/>
  <c r="H114" i="10"/>
  <c r="AJ250" i="6"/>
  <c r="AJ247" i="7"/>
  <c r="N64" i="8"/>
  <c r="N61" i="9"/>
  <c r="O181" i="10"/>
  <c r="O184" i="9"/>
  <c r="K127" i="8"/>
  <c r="V157" i="8"/>
  <c r="V160" i="8" s="1"/>
  <c r="X229" i="8"/>
  <c r="X232" i="8" s="1"/>
  <c r="AL115" i="5"/>
  <c r="S164" i="7"/>
  <c r="X168" i="7" s="1"/>
  <c r="K94" i="7"/>
  <c r="G218" i="9"/>
  <c r="Q205" i="10"/>
  <c r="Q205" i="11" s="1"/>
  <c r="N241" i="9"/>
  <c r="H84" i="10"/>
  <c r="G84" i="11"/>
  <c r="AH202" i="6"/>
  <c r="AH199" i="7"/>
  <c r="M61" i="9"/>
  <c r="M64" i="8"/>
  <c r="N238" i="10"/>
  <c r="N235" i="11"/>
  <c r="N256" i="8"/>
  <c r="N253" i="9"/>
  <c r="P70" i="8"/>
  <c r="P67" i="9"/>
  <c r="J170" i="8"/>
  <c r="Q151" i="9"/>
  <c r="Q154" i="8"/>
  <c r="P142" i="9"/>
  <c r="P139" i="10"/>
  <c r="Q124" i="8"/>
  <c r="Q121" i="9"/>
  <c r="N133" i="9"/>
  <c r="N136" i="8"/>
  <c r="K136" i="8" s="1"/>
  <c r="M187" i="9"/>
  <c r="K187" i="8"/>
  <c r="M190" i="8"/>
  <c r="K190" i="8" s="1"/>
  <c r="M124" i="8"/>
  <c r="M121" i="9"/>
  <c r="N46" i="8"/>
  <c r="N43" i="9"/>
  <c r="O42" i="7"/>
  <c r="B42" i="7"/>
  <c r="V97" i="8"/>
  <c r="T97" i="8" s="1"/>
  <c r="O124" i="8"/>
  <c r="O121" i="9"/>
  <c r="O163" i="9"/>
  <c r="O166" i="8"/>
  <c r="AI256" i="6"/>
  <c r="AI253" i="7"/>
  <c r="Q211" i="9"/>
  <c r="Q214" i="8"/>
  <c r="L175" i="9"/>
  <c r="J176" i="9" s="1"/>
  <c r="L178" i="8"/>
  <c r="K178" i="8" s="1"/>
  <c r="M220" i="8"/>
  <c r="M217" i="9"/>
  <c r="J224" i="8"/>
  <c r="B228" i="8" s="1"/>
  <c r="S230" i="7"/>
  <c r="X234" i="7" s="1"/>
  <c r="AL238" i="4"/>
  <c r="J122" i="8"/>
  <c r="O126" i="8" s="1"/>
  <c r="O204" i="8"/>
  <c r="B30" i="7"/>
  <c r="B217" i="10"/>
  <c r="B217" i="11" s="1"/>
  <c r="K64" i="7"/>
  <c r="R145" i="9"/>
  <c r="K145" i="9" s="1"/>
  <c r="R148" i="8"/>
  <c r="K148" i="8" s="1"/>
  <c r="AD139" i="7"/>
  <c r="AD142" i="6"/>
  <c r="L121" i="10"/>
  <c r="L124" i="9"/>
  <c r="R256" i="8"/>
  <c r="R253" i="9"/>
  <c r="R133" i="10"/>
  <c r="R136" i="9"/>
  <c r="AG61" i="7"/>
  <c r="AG64" i="6"/>
  <c r="R244" i="8"/>
  <c r="R241" i="9"/>
  <c r="B169" i="9"/>
  <c r="BB168" i="8"/>
  <c r="AA168" i="8"/>
  <c r="AJ168" i="8"/>
  <c r="R168" i="8"/>
  <c r="AS168" i="8"/>
  <c r="G171" i="8"/>
  <c r="AJ174" i="8"/>
  <c r="AS174" i="8"/>
  <c r="AA174" i="8"/>
  <c r="G176" i="8"/>
  <c r="BB174" i="8"/>
  <c r="R174" i="8"/>
  <c r="G177" i="8"/>
  <c r="G117" i="12"/>
  <c r="R114" i="12"/>
  <c r="AA114" i="12"/>
  <c r="AJ114" i="12"/>
  <c r="G189" i="10"/>
  <c r="AS114" i="12"/>
  <c r="BB192" i="10"/>
  <c r="B115" i="13"/>
  <c r="G117" i="13" s="1"/>
  <c r="AJ108" i="10"/>
  <c r="AJ192" i="10"/>
  <c r="G111" i="10"/>
  <c r="G104" i="10"/>
  <c r="AA102" i="10"/>
  <c r="AJ186" i="10"/>
  <c r="AS108" i="10"/>
  <c r="AA108" i="10"/>
  <c r="H78" i="9"/>
  <c r="BB108" i="10"/>
  <c r="AJ102" i="10"/>
  <c r="R186" i="10"/>
  <c r="R192" i="10"/>
  <c r="G188" i="10"/>
  <c r="BB102" i="10"/>
  <c r="B103" i="11"/>
  <c r="AS102" i="11" s="1"/>
  <c r="AS192" i="10"/>
  <c r="BB186" i="10"/>
  <c r="R102" i="10"/>
  <c r="R108" i="10"/>
  <c r="AA186" i="10"/>
  <c r="G224" i="9"/>
  <c r="AJ222" i="9"/>
  <c r="R222" i="9"/>
  <c r="J230" i="8"/>
  <c r="O234" i="8" s="1"/>
  <c r="BB222" i="9"/>
  <c r="BB216" i="9"/>
  <c r="G219" i="9"/>
  <c r="M199" i="10"/>
  <c r="M202" i="10" s="1"/>
  <c r="AS198" i="10"/>
  <c r="G80" i="8"/>
  <c r="AA216" i="9"/>
  <c r="O162" i="7"/>
  <c r="R216" i="9"/>
  <c r="AJ216" i="9"/>
  <c r="AS222" i="9"/>
  <c r="AS216" i="9"/>
  <c r="K88" i="7"/>
  <c r="AA222" i="9"/>
  <c r="J200" i="9"/>
  <c r="O204" i="9" s="1"/>
  <c r="L214" i="11"/>
  <c r="L211" i="12"/>
  <c r="T151" i="7"/>
  <c r="W151" i="8"/>
  <c r="W154" i="8" s="1"/>
  <c r="Z157" i="8"/>
  <c r="Z157" i="9" s="1"/>
  <c r="K76" i="7"/>
  <c r="J26" i="8"/>
  <c r="B30" i="8" s="1"/>
  <c r="K103" i="9"/>
  <c r="K232" i="7"/>
  <c r="O216" i="7"/>
  <c r="L43" i="12"/>
  <c r="L43" i="13" s="1"/>
  <c r="J86" i="8"/>
  <c r="B90" i="8" s="1"/>
  <c r="M175" i="13"/>
  <c r="M175" i="14" s="1"/>
  <c r="J212" i="8"/>
  <c r="B216" i="8" s="1"/>
  <c r="T157" i="7"/>
  <c r="J182" i="8"/>
  <c r="O186" i="8" s="1"/>
  <c r="J50" i="8"/>
  <c r="B54" i="8" s="1"/>
  <c r="M94" i="10"/>
  <c r="M91" i="11"/>
  <c r="R31" i="11"/>
  <c r="R34" i="10"/>
  <c r="L235" i="11"/>
  <c r="L238" i="10"/>
  <c r="B151" i="11"/>
  <c r="AA156" i="11" s="1"/>
  <c r="K256" i="7"/>
  <c r="N172" i="10"/>
  <c r="N169" i="11"/>
  <c r="M130" i="10"/>
  <c r="M127" i="11"/>
  <c r="R150" i="10"/>
  <c r="AJ156" i="10"/>
  <c r="Q49" i="10"/>
  <c r="Q49" i="11" s="1"/>
  <c r="K85" i="8"/>
  <c r="K166" i="7"/>
  <c r="B234" i="7"/>
  <c r="Q130" i="9"/>
  <c r="Q127" i="10"/>
  <c r="AS156" i="10"/>
  <c r="K28" i="7"/>
  <c r="K205" i="8"/>
  <c r="G248" i="8"/>
  <c r="O205" i="11"/>
  <c r="O208" i="10"/>
  <c r="N76" i="10"/>
  <c r="N73" i="11"/>
  <c r="M118" i="11"/>
  <c r="M115" i="12"/>
  <c r="AK116" i="5"/>
  <c r="AP120" i="5" s="1"/>
  <c r="AA150" i="10"/>
  <c r="R156" i="10"/>
  <c r="AL82" i="4"/>
  <c r="K199" i="9"/>
  <c r="B90" i="7"/>
  <c r="L220" i="11"/>
  <c r="L217" i="12"/>
  <c r="Q220" i="9"/>
  <c r="Q217" i="10"/>
  <c r="N142" i="9"/>
  <c r="N139" i="10"/>
  <c r="AS150" i="10"/>
  <c r="AA156" i="10"/>
  <c r="K100" i="8"/>
  <c r="B42" i="8"/>
  <c r="R40" i="9"/>
  <c r="R37" i="10"/>
  <c r="O46" i="9"/>
  <c r="O43" i="10"/>
  <c r="AL67" i="5"/>
  <c r="BB156" i="10"/>
  <c r="AK80" i="5"/>
  <c r="AP84" i="5" s="1"/>
  <c r="O133" i="10"/>
  <c r="O136" i="9"/>
  <c r="BB210" i="12"/>
  <c r="G213" i="12"/>
  <c r="AA210" i="12"/>
  <c r="R210" i="12"/>
  <c r="B211" i="13"/>
  <c r="AJ210" i="12"/>
  <c r="AS210" i="12"/>
  <c r="P100" i="9"/>
  <c r="P97" i="10"/>
  <c r="L106" i="9"/>
  <c r="L103" i="10"/>
  <c r="AA204" i="10"/>
  <c r="B199" i="11"/>
  <c r="R198" i="11" s="1"/>
  <c r="AS204" i="10"/>
  <c r="R204" i="10"/>
  <c r="G207" i="10"/>
  <c r="AJ204" i="10"/>
  <c r="BB204" i="10"/>
  <c r="AL130" i="4"/>
  <c r="BB150" i="10"/>
  <c r="G200" i="10"/>
  <c r="B120" i="7"/>
  <c r="K250" i="7"/>
  <c r="O202" i="10"/>
  <c r="O199" i="11"/>
  <c r="R226" i="9"/>
  <c r="R223" i="10"/>
  <c r="M40" i="10"/>
  <c r="M37" i="11"/>
  <c r="O97" i="10"/>
  <c r="O100" i="9"/>
  <c r="L115" i="10"/>
  <c r="L118" i="9"/>
  <c r="M196" i="9"/>
  <c r="M193" i="10"/>
  <c r="G201" i="10"/>
  <c r="AL139" i="5"/>
  <c r="AJ150" i="10"/>
  <c r="G153" i="10"/>
  <c r="G159" i="10"/>
  <c r="Q55" i="10"/>
  <c r="Q58" i="9"/>
  <c r="O187" i="10"/>
  <c r="O190" i="9"/>
  <c r="BB90" i="9"/>
  <c r="G87" i="9"/>
  <c r="AJ90" i="9"/>
  <c r="BB84" i="9"/>
  <c r="R84" i="9"/>
  <c r="AS84" i="9"/>
  <c r="AS90" i="9"/>
  <c r="AJ84" i="9"/>
  <c r="B85" i="10"/>
  <c r="AA90" i="9"/>
  <c r="AA84" i="9"/>
  <c r="G93" i="9"/>
  <c r="R90" i="9"/>
  <c r="N163" i="11"/>
  <c r="N166" i="10"/>
  <c r="R94" i="9"/>
  <c r="R91" i="10"/>
  <c r="B193" i="12"/>
  <c r="AK248" i="5"/>
  <c r="AP252" i="5" s="1"/>
  <c r="R202" i="9"/>
  <c r="K202" i="9" s="1"/>
  <c r="R199" i="10"/>
  <c r="AL142" i="4"/>
  <c r="AL211" i="5"/>
  <c r="AL151" i="5"/>
  <c r="AL214" i="4"/>
  <c r="G152" i="10"/>
  <c r="K217" i="8"/>
  <c r="K214" i="7"/>
  <c r="F42" i="10"/>
  <c r="H42" i="9"/>
  <c r="M250" i="11"/>
  <c r="M247" i="12"/>
  <c r="M256" i="8"/>
  <c r="M253" i="9"/>
  <c r="AE148" i="6"/>
  <c r="AE145" i="7"/>
  <c r="L139" i="11"/>
  <c r="L142" i="10"/>
  <c r="AF118" i="6"/>
  <c r="AF115" i="7"/>
  <c r="O139" i="10"/>
  <c r="O142" i="9"/>
  <c r="H144" i="9"/>
  <c r="G144" i="10"/>
  <c r="B150" i="8"/>
  <c r="O150" i="8"/>
  <c r="K211" i="8"/>
  <c r="P58" i="9"/>
  <c r="P55" i="10"/>
  <c r="P82" i="9"/>
  <c r="P79" i="10"/>
  <c r="Q118" i="9"/>
  <c r="Q115" i="10"/>
  <c r="AF250" i="6"/>
  <c r="AF247" i="7"/>
  <c r="AG49" i="7"/>
  <c r="AG52" i="6"/>
  <c r="M142" i="12"/>
  <c r="M139" i="13"/>
  <c r="O226" i="9"/>
  <c r="O223" i="10"/>
  <c r="R118" i="8"/>
  <c r="K118" i="8" s="1"/>
  <c r="R115" i="9"/>
  <c r="J116" i="9" s="1"/>
  <c r="B241" i="9"/>
  <c r="AA246" i="9" s="1"/>
  <c r="AS240" i="8"/>
  <c r="AA240" i="8"/>
  <c r="AJ240" i="8"/>
  <c r="BB240" i="8"/>
  <c r="R240" i="8"/>
  <c r="G243" i="8"/>
  <c r="G242" i="8"/>
  <c r="AA246" i="8"/>
  <c r="AS246" i="8"/>
  <c r="R246" i="8"/>
  <c r="G249" i="8"/>
  <c r="B133" i="10"/>
  <c r="BB132" i="9"/>
  <c r="R132" i="9"/>
  <c r="AJ132" i="9"/>
  <c r="G135" i="9"/>
  <c r="AA132" i="9"/>
  <c r="AS132" i="9"/>
  <c r="R138" i="9"/>
  <c r="BB138" i="9"/>
  <c r="AA138" i="9"/>
  <c r="AS138" i="9"/>
  <c r="G141" i="9"/>
  <c r="AJ138" i="9"/>
  <c r="G228" i="9"/>
  <c r="H228" i="8"/>
  <c r="L163" i="9"/>
  <c r="L166" i="8"/>
  <c r="J164" i="8"/>
  <c r="K163" i="8"/>
  <c r="AI181" i="7"/>
  <c r="AI184" i="6"/>
  <c r="AJ246" i="8"/>
  <c r="AL247" i="5"/>
  <c r="T85" i="7"/>
  <c r="B186" i="7"/>
  <c r="O186" i="7"/>
  <c r="AG124" i="6"/>
  <c r="AG121" i="7"/>
  <c r="B66" i="7"/>
  <c r="O66" i="7"/>
  <c r="H216" i="8"/>
  <c r="G216" i="9"/>
  <c r="K115" i="8"/>
  <c r="V85" i="8"/>
  <c r="V85" i="9" s="1"/>
  <c r="S86" i="7"/>
  <c r="X90" i="7" s="1"/>
  <c r="AL118" i="4"/>
  <c r="AG133" i="7"/>
  <c r="AG136" i="6"/>
  <c r="N88" i="8"/>
  <c r="N85" i="9"/>
  <c r="M148" i="11"/>
  <c r="M145" i="12"/>
  <c r="G163" i="8"/>
  <c r="G164" i="7"/>
  <c r="AD190" i="6"/>
  <c r="AD187" i="7"/>
  <c r="Q145" i="10"/>
  <c r="Q148" i="9"/>
  <c r="P169" i="11"/>
  <c r="P172" i="10"/>
  <c r="AE172" i="6"/>
  <c r="AE169" i="7"/>
  <c r="N232" i="9"/>
  <c r="N229" i="10"/>
  <c r="AL202" i="4"/>
  <c r="AK92" i="5"/>
  <c r="AP96" i="5" s="1"/>
  <c r="T91" i="7"/>
  <c r="S92" i="7"/>
  <c r="X96" i="7" s="1"/>
  <c r="W94" i="7"/>
  <c r="T94" i="7" s="1"/>
  <c r="AE244" i="6"/>
  <c r="AE241" i="7"/>
  <c r="L91" i="10"/>
  <c r="L94" i="9"/>
  <c r="P250" i="8"/>
  <c r="P247" i="9"/>
  <c r="AF82" i="6"/>
  <c r="AF79" i="7"/>
  <c r="AF238" i="6"/>
  <c r="AF235" i="7"/>
  <c r="AD82" i="6"/>
  <c r="AD79" i="7"/>
  <c r="P46" i="8"/>
  <c r="J44" i="8"/>
  <c r="P43" i="9"/>
  <c r="H96" i="11"/>
  <c r="G96" i="12"/>
  <c r="N82" i="8"/>
  <c r="N79" i="9"/>
  <c r="J80" i="8"/>
  <c r="K79" i="8"/>
  <c r="P28" i="8"/>
  <c r="P25" i="9"/>
  <c r="K25" i="8"/>
  <c r="AE100" i="6"/>
  <c r="AE97" i="7"/>
  <c r="P34" i="8"/>
  <c r="K34" i="8" s="1"/>
  <c r="P31" i="9"/>
  <c r="J32" i="9" s="1"/>
  <c r="B36" i="9" s="1"/>
  <c r="J32" i="8"/>
  <c r="AJ82" i="6"/>
  <c r="AJ79" i="7"/>
  <c r="AA154" i="7"/>
  <c r="T154" i="7" s="1"/>
  <c r="AA151" i="8"/>
  <c r="AA154" i="8" s="1"/>
  <c r="R130" i="9"/>
  <c r="R127" i="10"/>
  <c r="R166" i="8"/>
  <c r="R163" i="9"/>
  <c r="L187" i="11"/>
  <c r="L190" i="10"/>
  <c r="M49" i="9"/>
  <c r="M52" i="8"/>
  <c r="K49" i="8"/>
  <c r="N208" i="11"/>
  <c r="N205" i="12"/>
  <c r="M88" i="9"/>
  <c r="M85" i="10"/>
  <c r="O94" i="9"/>
  <c r="O91" i="10"/>
  <c r="O52" i="9"/>
  <c r="O49" i="10"/>
  <c r="P151" i="10"/>
  <c r="P154" i="9"/>
  <c r="O145" i="10"/>
  <c r="O148" i="9"/>
  <c r="O61" i="9"/>
  <c r="O64" i="8"/>
  <c r="K61" i="8"/>
  <c r="J62" i="8"/>
  <c r="B66" i="8" s="1"/>
  <c r="N109" i="12"/>
  <c r="N112" i="11"/>
  <c r="K160" i="7"/>
  <c r="M238" i="12"/>
  <c r="M235" i="13"/>
  <c r="O157" i="9"/>
  <c r="O160" i="8"/>
  <c r="Q199" i="11"/>
  <c r="Q202" i="10"/>
  <c r="AH214" i="6"/>
  <c r="AH211" i="7"/>
  <c r="P52" i="8"/>
  <c r="P49" i="9"/>
  <c r="AG220" i="6"/>
  <c r="AG217" i="7"/>
  <c r="O34" i="9"/>
  <c r="O31" i="10"/>
  <c r="O112" i="10"/>
  <c r="O109" i="11"/>
  <c r="Q175" i="10"/>
  <c r="Q178" i="9"/>
  <c r="G30" i="10"/>
  <c r="H30" i="9"/>
  <c r="G198" i="11"/>
  <c r="H198" i="10"/>
  <c r="B163" i="12"/>
  <c r="G165" i="11"/>
  <c r="AJ162" i="11"/>
  <c r="BB162" i="11"/>
  <c r="AS162" i="11"/>
  <c r="R162" i="11"/>
  <c r="AA162" i="11"/>
  <c r="M25" i="9"/>
  <c r="M28" i="8"/>
  <c r="AF214" i="6"/>
  <c r="AF211" i="7"/>
  <c r="AD154" i="6"/>
  <c r="AD151" i="7"/>
  <c r="P208" i="8"/>
  <c r="P205" i="9"/>
  <c r="P226" i="10"/>
  <c r="P223" i="11"/>
  <c r="N211" i="9"/>
  <c r="N214" i="8"/>
  <c r="AI148" i="6"/>
  <c r="AI145" i="7"/>
  <c r="M76" i="8"/>
  <c r="M73" i="9"/>
  <c r="J74" i="8"/>
  <c r="K73" i="8"/>
  <c r="Q73" i="9"/>
  <c r="Q76" i="8"/>
  <c r="AG73" i="7"/>
  <c r="AG76" i="6"/>
  <c r="G60" i="14"/>
  <c r="H60" i="14" s="1"/>
  <c r="H60" i="13"/>
  <c r="AD58" i="6"/>
  <c r="AD55" i="7"/>
  <c r="P181" i="9"/>
  <c r="K181" i="9" s="1"/>
  <c r="P184" i="8"/>
  <c r="K184" i="8" s="1"/>
  <c r="B157" i="14"/>
  <c r="N250" i="10"/>
  <c r="N247" i="11"/>
  <c r="AF223" i="7"/>
  <c r="AF226" i="6"/>
  <c r="O84" i="7"/>
  <c r="B84" i="7"/>
  <c r="R103" i="11"/>
  <c r="R106" i="10"/>
  <c r="O168" i="7"/>
  <c r="B168" i="7"/>
  <c r="AB25" i="2"/>
  <c r="AB34" i="2"/>
  <c r="AH238" i="6"/>
  <c r="AH235" i="7"/>
  <c r="Z36" i="2"/>
  <c r="Y36" i="2"/>
  <c r="G120" i="12"/>
  <c r="H120" i="11"/>
  <c r="B235" i="13"/>
  <c r="B235" i="14" s="1"/>
  <c r="AB27" i="2"/>
  <c r="AL235" i="5"/>
  <c r="AL226" i="4"/>
  <c r="AG172" i="6"/>
  <c r="AG169" i="7"/>
  <c r="O58" i="11"/>
  <c r="O55" i="12"/>
  <c r="Q250" i="10"/>
  <c r="Q247" i="11"/>
  <c r="H90" i="9"/>
  <c r="G90" i="10"/>
  <c r="P106" i="10"/>
  <c r="P103" i="11"/>
  <c r="AD202" i="6"/>
  <c r="AD199" i="7"/>
  <c r="O118" i="10"/>
  <c r="O115" i="11"/>
  <c r="AH190" i="6"/>
  <c r="AH187" i="7"/>
  <c r="N160" i="9"/>
  <c r="N157" i="10"/>
  <c r="B127" i="13"/>
  <c r="O235" i="11"/>
  <c r="O238" i="10"/>
  <c r="G234" i="11"/>
  <c r="H234" i="10"/>
  <c r="AB30" i="2"/>
  <c r="AD26" i="2"/>
  <c r="O154" i="8"/>
  <c r="O151" i="9"/>
  <c r="K151" i="8"/>
  <c r="J152" i="8"/>
  <c r="Q64" i="9"/>
  <c r="Q61" i="10"/>
  <c r="B139" i="12"/>
  <c r="G147" i="11"/>
  <c r="R144" i="11"/>
  <c r="AJ144" i="11"/>
  <c r="AA144" i="11"/>
  <c r="BB144" i="11"/>
  <c r="AS144" i="11"/>
  <c r="Q187" i="11"/>
  <c r="Q190" i="10"/>
  <c r="R160" i="8"/>
  <c r="R157" i="9"/>
  <c r="K157" i="8"/>
  <c r="J158" i="8"/>
  <c r="AG28" i="6"/>
  <c r="AG25" i="7"/>
  <c r="N145" i="12"/>
  <c r="N148" i="11"/>
  <c r="S19" i="2"/>
  <c r="S28" i="2"/>
  <c r="AK56" i="5"/>
  <c r="AP60" i="5" s="1"/>
  <c r="M166" i="10"/>
  <c r="M163" i="11"/>
  <c r="AJ130" i="6"/>
  <c r="AJ127" i="7"/>
  <c r="O240" i="7"/>
  <c r="B240" i="7"/>
  <c r="G78" i="13"/>
  <c r="O169" i="10"/>
  <c r="O172" i="9"/>
  <c r="AG145" i="7"/>
  <c r="AG148" i="6"/>
  <c r="S27" i="2"/>
  <c r="U33" i="2"/>
  <c r="L154" i="10"/>
  <c r="L151" i="11"/>
  <c r="AE109" i="7"/>
  <c r="AE112" i="6"/>
  <c r="M100" i="10"/>
  <c r="M97" i="11"/>
  <c r="AE229" i="7"/>
  <c r="AE232" i="6"/>
  <c r="P202" i="10"/>
  <c r="P199" i="11"/>
  <c r="AL187" i="5"/>
  <c r="AL58" i="4"/>
  <c r="H222" i="11"/>
  <c r="G222" i="12"/>
  <c r="B252" i="7"/>
  <c r="O252" i="7"/>
  <c r="AE205" i="7"/>
  <c r="AE208" i="6"/>
  <c r="O241" i="12"/>
  <c r="O244" i="11"/>
  <c r="P160" i="9"/>
  <c r="P157" i="10"/>
  <c r="AL163" i="5"/>
  <c r="AK224" i="5"/>
  <c r="AP228" i="5" s="1"/>
  <c r="R100" i="9"/>
  <c r="R97" i="10"/>
  <c r="K97" i="9"/>
  <c r="J98" i="9"/>
  <c r="O120" i="8"/>
  <c r="B120" i="8"/>
  <c r="Q46" i="9"/>
  <c r="Q43" i="10"/>
  <c r="P220" i="9"/>
  <c r="P217" i="10"/>
  <c r="AF130" i="6"/>
  <c r="AF127" i="7"/>
  <c r="Q70" i="9"/>
  <c r="Q67" i="10"/>
  <c r="O79" i="11"/>
  <c r="O82" i="10"/>
  <c r="P214" i="9"/>
  <c r="P211" i="10"/>
  <c r="BB234" i="8"/>
  <c r="AS234" i="8"/>
  <c r="R234" i="8"/>
  <c r="AJ234" i="8"/>
  <c r="AA234" i="8"/>
  <c r="B229" i="9"/>
  <c r="G237" i="8"/>
  <c r="BB228" i="8"/>
  <c r="AS228" i="8"/>
  <c r="AA228" i="8"/>
  <c r="R228" i="8"/>
  <c r="G230" i="8"/>
  <c r="G236" i="8"/>
  <c r="G231" i="8"/>
  <c r="AJ228" i="8"/>
  <c r="N118" i="9"/>
  <c r="N115" i="10"/>
  <c r="O96" i="7"/>
  <c r="B96" i="7"/>
  <c r="AI88" i="6"/>
  <c r="AI85" i="7"/>
  <c r="Q223" i="11"/>
  <c r="Q226" i="10"/>
  <c r="R76" i="9"/>
  <c r="R73" i="10"/>
  <c r="R124" i="10"/>
  <c r="R121" i="11"/>
  <c r="L145" i="12"/>
  <c r="L148" i="11"/>
  <c r="K39" i="2"/>
  <c r="Z30" i="2"/>
  <c r="Y30" i="2"/>
  <c r="G114" i="13"/>
  <c r="B49" i="12"/>
  <c r="AS48" i="11"/>
  <c r="BB48" i="11"/>
  <c r="AJ48" i="11"/>
  <c r="G51" i="11"/>
  <c r="AA48" i="11"/>
  <c r="R48" i="11"/>
  <c r="G50" i="11"/>
  <c r="P232" i="8"/>
  <c r="P229" i="9"/>
  <c r="AH79" i="7"/>
  <c r="AH82" i="6"/>
  <c r="N106" i="9"/>
  <c r="N103" i="10"/>
  <c r="AJ34" i="6"/>
  <c r="AJ31" i="7"/>
  <c r="Q34" i="10"/>
  <c r="Q31" i="11"/>
  <c r="M229" i="10"/>
  <c r="M232" i="9"/>
  <c r="R235" i="10"/>
  <c r="R238" i="9"/>
  <c r="AD214" i="6"/>
  <c r="AD211" i="7"/>
  <c r="R64" i="9"/>
  <c r="R61" i="10"/>
  <c r="M55" i="10"/>
  <c r="J56" i="9"/>
  <c r="M58" i="9"/>
  <c r="K55" i="9"/>
  <c r="R58" i="11"/>
  <c r="R55" i="12"/>
  <c r="B258" i="7"/>
  <c r="O258" i="7"/>
  <c r="L82" i="10"/>
  <c r="L79" i="11"/>
  <c r="P36" i="2"/>
  <c r="Q36" i="2"/>
  <c r="AM26" i="2"/>
  <c r="J40" i="2"/>
  <c r="J31" i="2"/>
  <c r="V32" i="2"/>
  <c r="V38" i="2" s="1"/>
  <c r="V44" i="2" s="1"/>
  <c r="V50" i="2" s="1"/>
  <c r="V56" i="2" s="1"/>
  <c r="V62" i="2" s="1"/>
  <c r="V68" i="2" s="1"/>
  <c r="V74" i="2" s="1"/>
  <c r="V80" i="2" s="1"/>
  <c r="V86" i="2" s="1"/>
  <c r="V92" i="2" s="1"/>
  <c r="V98" i="2" s="1"/>
  <c r="V104" i="2" s="1"/>
  <c r="V110" i="2" s="1"/>
  <c r="V116" i="2" s="1"/>
  <c r="V122" i="2" s="1"/>
  <c r="V128" i="2" s="1"/>
  <c r="V134" i="2" s="1"/>
  <c r="V140" i="2" s="1"/>
  <c r="V146" i="2" s="1"/>
  <c r="V152" i="2" s="1"/>
  <c r="V158" i="2" s="1"/>
  <c r="V164" i="2" s="1"/>
  <c r="V170" i="2" s="1"/>
  <c r="V176" i="2" s="1"/>
  <c r="V182" i="2" s="1"/>
  <c r="V188" i="2" s="1"/>
  <c r="V194" i="2" s="1"/>
  <c r="V200" i="2" s="1"/>
  <c r="V206" i="2" s="1"/>
  <c r="V212" i="2" s="1"/>
  <c r="V218" i="2" s="1"/>
  <c r="V224" i="2" s="1"/>
  <c r="V230" i="2" s="1"/>
  <c r="V236" i="2" s="1"/>
  <c r="V242" i="2" s="1"/>
  <c r="V248" i="2" s="1"/>
  <c r="V254" i="2" s="1"/>
  <c r="T26" i="2"/>
  <c r="AF151" i="7"/>
  <c r="AF154" i="6"/>
  <c r="AH115" i="7"/>
  <c r="AH118" i="6"/>
  <c r="M172" i="10"/>
  <c r="M169" i="11"/>
  <c r="N202" i="10"/>
  <c r="N199" i="11"/>
  <c r="AE52" i="6"/>
  <c r="AE49" i="7"/>
  <c r="AH223" i="7"/>
  <c r="AH226" i="6"/>
  <c r="U38" i="2"/>
  <c r="BB108" i="11"/>
  <c r="O220" i="8"/>
  <c r="O217" i="9"/>
  <c r="Q256" i="8"/>
  <c r="Q253" i="9"/>
  <c r="J254" i="8"/>
  <c r="K253" i="8"/>
  <c r="N178" i="10"/>
  <c r="N175" i="11"/>
  <c r="M214" i="9"/>
  <c r="M211" i="10"/>
  <c r="L193" i="12"/>
  <c r="L196" i="11"/>
  <c r="L202" i="11"/>
  <c r="L199" i="12"/>
  <c r="P256" i="9"/>
  <c r="P253" i="10"/>
  <c r="P238" i="8"/>
  <c r="P235" i="9"/>
  <c r="K235" i="8"/>
  <c r="J236" i="8"/>
  <c r="G192" i="12"/>
  <c r="H192" i="11"/>
  <c r="P124" i="9"/>
  <c r="P121" i="10"/>
  <c r="N124" i="11"/>
  <c r="N121" i="12"/>
  <c r="O156" i="7"/>
  <c r="B156" i="7"/>
  <c r="AA72" i="8"/>
  <c r="BB72" i="8"/>
  <c r="AJ72" i="8"/>
  <c r="R72" i="8"/>
  <c r="B67" i="9"/>
  <c r="AS72" i="8"/>
  <c r="G68" i="8"/>
  <c r="BB66" i="8"/>
  <c r="AA66" i="8"/>
  <c r="AS66" i="8"/>
  <c r="R66" i="8"/>
  <c r="G69" i="8"/>
  <c r="G75" i="8"/>
  <c r="AJ66" i="8"/>
  <c r="G74" i="8"/>
  <c r="H72" i="9"/>
  <c r="F72" i="10"/>
  <c r="M154" i="11"/>
  <c r="M151" i="12"/>
  <c r="R184" i="10"/>
  <c r="R181" i="11"/>
  <c r="R214" i="10"/>
  <c r="R211" i="11"/>
  <c r="AD163" i="7"/>
  <c r="AD166" i="6"/>
  <c r="O28" i="9"/>
  <c r="O25" i="10"/>
  <c r="O232" i="8"/>
  <c r="O229" i="9"/>
  <c r="K229" i="8"/>
  <c r="P241" i="11"/>
  <c r="P244" i="10"/>
  <c r="G138" i="11"/>
  <c r="H138" i="10"/>
  <c r="L70" i="9"/>
  <c r="L67" i="10"/>
  <c r="Q94" i="8"/>
  <c r="Q91" i="9"/>
  <c r="K91" i="8"/>
  <c r="J92" i="8"/>
  <c r="N184" i="9"/>
  <c r="N181" i="10"/>
  <c r="AG157" i="7"/>
  <c r="AG160" i="6"/>
  <c r="G66" i="11"/>
  <c r="H66" i="10"/>
  <c r="R49" i="10"/>
  <c r="R52" i="9"/>
  <c r="L30" i="2"/>
  <c r="P166" i="10"/>
  <c r="P163" i="11"/>
  <c r="L25" i="11"/>
  <c r="L28" i="10"/>
  <c r="B121" i="12"/>
  <c r="BB126" i="11"/>
  <c r="AS126" i="11"/>
  <c r="AJ126" i="11"/>
  <c r="AA126" i="11"/>
  <c r="G129" i="11"/>
  <c r="R126" i="11"/>
  <c r="AS120" i="11"/>
  <c r="AJ120" i="11"/>
  <c r="G123" i="11"/>
  <c r="AA120" i="11"/>
  <c r="BB120" i="11"/>
  <c r="R120" i="11"/>
  <c r="G162" i="11"/>
  <c r="H162" i="10"/>
  <c r="G258" i="10"/>
  <c r="H258" i="9"/>
  <c r="L49" i="11"/>
  <c r="L52" i="10"/>
  <c r="L130" i="9"/>
  <c r="L127" i="10"/>
  <c r="P136" i="9"/>
  <c r="P133" i="10"/>
  <c r="R112" i="9"/>
  <c r="R109" i="10"/>
  <c r="M157" i="12"/>
  <c r="M160" i="11"/>
  <c r="O85" i="10"/>
  <c r="O88" i="9"/>
  <c r="P118" i="10"/>
  <c r="P115" i="11"/>
  <c r="R232" i="11"/>
  <c r="R229" i="12"/>
  <c r="Q244" i="9"/>
  <c r="Q241" i="10"/>
  <c r="R88" i="8"/>
  <c r="R85" i="9"/>
  <c r="L250" i="8"/>
  <c r="K247" i="8"/>
  <c r="L247" i="9"/>
  <c r="J248" i="8"/>
  <c r="R154" i="9"/>
  <c r="R151" i="10"/>
  <c r="AH70" i="6"/>
  <c r="AH67" i="7"/>
  <c r="G186" i="11"/>
  <c r="H186" i="10"/>
  <c r="AF94" i="6"/>
  <c r="AF91" i="7"/>
  <c r="AH178" i="6"/>
  <c r="AH175" i="7"/>
  <c r="G252" i="12"/>
  <c r="H252" i="11"/>
  <c r="L38" i="2"/>
  <c r="J42" i="2"/>
  <c r="K32" i="2"/>
  <c r="L40" i="12"/>
  <c r="L37" i="13"/>
  <c r="AJ202" i="6"/>
  <c r="AJ199" i="7"/>
  <c r="P178" i="10"/>
  <c r="P175" i="11"/>
  <c r="N190" i="10"/>
  <c r="N187" i="11"/>
  <c r="P109" i="11"/>
  <c r="P112" i="10"/>
  <c r="AJ235" i="7"/>
  <c r="AJ238" i="6"/>
  <c r="P130" i="9"/>
  <c r="P127" i="10"/>
  <c r="B210" i="8"/>
  <c r="O210" i="8"/>
  <c r="G168" i="11"/>
  <c r="H168" i="10"/>
  <c r="AI52" i="6"/>
  <c r="AI49" i="7"/>
  <c r="AF43" i="7"/>
  <c r="AF46" i="6"/>
  <c r="N28" i="9"/>
  <c r="N25" i="10"/>
  <c r="R250" i="10"/>
  <c r="R247" i="11"/>
  <c r="G139" i="10"/>
  <c r="G140" i="9"/>
  <c r="G48" i="12"/>
  <c r="H48" i="11"/>
  <c r="L226" i="9"/>
  <c r="L223" i="10"/>
  <c r="O60" i="8"/>
  <c r="B60" i="8"/>
  <c r="B247" i="10"/>
  <c r="AJ252" i="9"/>
  <c r="G255" i="9"/>
  <c r="BB252" i="9"/>
  <c r="AA252" i="9"/>
  <c r="R252" i="9"/>
  <c r="AS252" i="9"/>
  <c r="G254" i="9"/>
  <c r="M46" i="11"/>
  <c r="M43" i="12"/>
  <c r="P40" i="9"/>
  <c r="P37" i="10"/>
  <c r="L97" i="12"/>
  <c r="L100" i="11"/>
  <c r="H126" i="11"/>
  <c r="G126" i="12"/>
  <c r="R196" i="10"/>
  <c r="R193" i="11"/>
  <c r="N100" i="12"/>
  <c r="N97" i="13"/>
  <c r="P148" i="11"/>
  <c r="P145" i="12"/>
  <c r="B187" i="12"/>
  <c r="G188" i="12" s="1"/>
  <c r="AJ186" i="11"/>
  <c r="AJ192" i="11"/>
  <c r="G189" i="11"/>
  <c r="AA186" i="11"/>
  <c r="BB192" i="11"/>
  <c r="AA192" i="11"/>
  <c r="R186" i="11"/>
  <c r="AS192" i="11"/>
  <c r="R192" i="11"/>
  <c r="G195" i="11"/>
  <c r="BB186" i="11"/>
  <c r="AS186" i="11"/>
  <c r="AJ187" i="7"/>
  <c r="AJ190" i="6"/>
  <c r="M34" i="11"/>
  <c r="M31" i="12"/>
  <c r="F78" i="11"/>
  <c r="H78" i="10"/>
  <c r="O214" i="8"/>
  <c r="O211" i="9"/>
  <c r="O102" i="8"/>
  <c r="B102" i="8"/>
  <c r="H156" i="9"/>
  <c r="G156" i="10"/>
  <c r="L205" i="10"/>
  <c r="L208" i="9"/>
  <c r="N31" i="10"/>
  <c r="N34" i="9"/>
  <c r="AH130" i="6"/>
  <c r="AH127" i="7"/>
  <c r="R205" i="10"/>
  <c r="R208" i="9"/>
  <c r="AI37" i="7"/>
  <c r="AI40" i="6"/>
  <c r="O70" i="8"/>
  <c r="O67" i="9"/>
  <c r="K58" i="8"/>
  <c r="R190" i="10"/>
  <c r="R187" i="11"/>
  <c r="L58" i="13"/>
  <c r="L55" i="14"/>
  <c r="N58" i="9"/>
  <c r="N55" i="10"/>
  <c r="M30" i="2"/>
  <c r="AJ115" i="7"/>
  <c r="AJ118" i="6"/>
  <c r="J33" i="2"/>
  <c r="L39" i="2"/>
  <c r="P196" i="12"/>
  <c r="P193" i="13"/>
  <c r="N193" i="11"/>
  <c r="N196" i="10"/>
  <c r="H180" i="9"/>
  <c r="G180" i="10"/>
  <c r="M109" i="11"/>
  <c r="M112" i="10"/>
  <c r="P94" i="10"/>
  <c r="P91" i="11"/>
  <c r="AI136" i="8"/>
  <c r="AI133" i="9"/>
  <c r="AD160" i="6"/>
  <c r="AC157" i="6"/>
  <c r="AB158" i="6"/>
  <c r="AG162" i="6" s="1"/>
  <c r="AD157" i="7"/>
  <c r="O130" i="9"/>
  <c r="O127" i="10"/>
  <c r="AR40" i="6"/>
  <c r="AR37" i="7"/>
  <c r="AL148" i="4"/>
  <c r="AG196" i="8"/>
  <c r="AG193" i="9"/>
  <c r="X250" i="8"/>
  <c r="X247" i="9"/>
  <c r="U40" i="8"/>
  <c r="T37" i="8"/>
  <c r="S38" i="8"/>
  <c r="X42" i="8" s="1"/>
  <c r="U37" i="9"/>
  <c r="X196" i="8"/>
  <c r="X193" i="9"/>
  <c r="L136" i="11"/>
  <c r="L133" i="12"/>
  <c r="V244" i="8"/>
  <c r="V241" i="9"/>
  <c r="G183" i="11"/>
  <c r="BB180" i="11"/>
  <c r="AJ180" i="11"/>
  <c r="R180" i="11"/>
  <c r="B175" i="12"/>
  <c r="AS180" i="11"/>
  <c r="AA180" i="11"/>
  <c r="X136" i="8"/>
  <c r="X133" i="9"/>
  <c r="Y148" i="8"/>
  <c r="Y145" i="9"/>
  <c r="AQ52" i="5"/>
  <c r="AQ49" i="6"/>
  <c r="X70" i="8"/>
  <c r="X67" i="9"/>
  <c r="V154" i="8"/>
  <c r="V151" i="9"/>
  <c r="G115" i="10"/>
  <c r="G116" i="9"/>
  <c r="AL172" i="4"/>
  <c r="AO28" i="5"/>
  <c r="AO25" i="6"/>
  <c r="AJ52" i="6"/>
  <c r="AJ49" i="7"/>
  <c r="AE226" i="6"/>
  <c r="AE223" i="7"/>
  <c r="AB224" i="6"/>
  <c r="AG228" i="6" s="1"/>
  <c r="AC223" i="6"/>
  <c r="AQ169" i="6"/>
  <c r="AQ172" i="5"/>
  <c r="AQ244" i="5"/>
  <c r="AQ241" i="6"/>
  <c r="AQ106" i="6"/>
  <c r="AQ103" i="7"/>
  <c r="AP220" i="6"/>
  <c r="AP217" i="7"/>
  <c r="Y175" i="9"/>
  <c r="Y178" i="8"/>
  <c r="Y94" i="8"/>
  <c r="Y91" i="9"/>
  <c r="AI106" i="6"/>
  <c r="AI103" i="7"/>
  <c r="Y238" i="8"/>
  <c r="Y235" i="9"/>
  <c r="AA46" i="8"/>
  <c r="AA43" i="9"/>
  <c r="Z196" i="8"/>
  <c r="Z193" i="9"/>
  <c r="AD244" i="6"/>
  <c r="AC241" i="6"/>
  <c r="AB242" i="6"/>
  <c r="AG246" i="6" s="1"/>
  <c r="AD241" i="7"/>
  <c r="AC244" i="5"/>
  <c r="T160" i="7"/>
  <c r="AA208" i="8"/>
  <c r="AA205" i="9"/>
  <c r="Y46" i="8"/>
  <c r="Y43" i="9"/>
  <c r="U196" i="8"/>
  <c r="T193" i="8"/>
  <c r="S194" i="8"/>
  <c r="X198" i="8" s="1"/>
  <c r="U193" i="9"/>
  <c r="AO208" i="5"/>
  <c r="AO205" i="6"/>
  <c r="AI124" i="8"/>
  <c r="AI121" i="9"/>
  <c r="AA196" i="8"/>
  <c r="AA193" i="9"/>
  <c r="G79" i="10"/>
  <c r="G80" i="9"/>
  <c r="AG166" i="6"/>
  <c r="AG163" i="7"/>
  <c r="AO154" i="6"/>
  <c r="AO151" i="7"/>
  <c r="AL220" i="4"/>
  <c r="T76" i="7"/>
  <c r="AJ46" i="8"/>
  <c r="AJ43" i="9"/>
  <c r="AB38" i="6"/>
  <c r="AG42" i="6" s="1"/>
  <c r="AD37" i="7"/>
  <c r="AD40" i="6"/>
  <c r="AC37" i="6"/>
  <c r="AF40" i="6"/>
  <c r="AF37" i="7"/>
  <c r="AS106" i="6"/>
  <c r="AS103" i="7"/>
  <c r="AR166" i="5"/>
  <c r="AR163" i="6"/>
  <c r="AQ58" i="6"/>
  <c r="AQ55" i="7"/>
  <c r="AP160" i="6"/>
  <c r="AP157" i="7"/>
  <c r="P88" i="11"/>
  <c r="P85" i="12"/>
  <c r="AC154" i="5"/>
  <c r="X40" i="8"/>
  <c r="X37" i="9"/>
  <c r="AI70" i="6"/>
  <c r="AI67" i="7"/>
  <c r="AF256" i="6"/>
  <c r="AF253" i="7"/>
  <c r="T64" i="7"/>
  <c r="AI64" i="8"/>
  <c r="AI61" i="9"/>
  <c r="G110" i="8"/>
  <c r="G109" i="9"/>
  <c r="AP178" i="5"/>
  <c r="AP175" i="6"/>
  <c r="AQ70" i="6"/>
  <c r="AQ67" i="7"/>
  <c r="AN46" i="5"/>
  <c r="AN43" i="6"/>
  <c r="Y76" i="8"/>
  <c r="Y73" i="9"/>
  <c r="AD235" i="9"/>
  <c r="AD238" i="8"/>
  <c r="AI34" i="6"/>
  <c r="AI31" i="7"/>
  <c r="AM82" i="6"/>
  <c r="AM79" i="7"/>
  <c r="AN148" i="6"/>
  <c r="AN145" i="7"/>
  <c r="AN202" i="5"/>
  <c r="AN199" i="6"/>
  <c r="AS82" i="6"/>
  <c r="AS79" i="7"/>
  <c r="AH139" i="9"/>
  <c r="AH142" i="8"/>
  <c r="V202" i="8"/>
  <c r="V199" i="9"/>
  <c r="AS76" i="5"/>
  <c r="AS73" i="6"/>
  <c r="AF172" i="6"/>
  <c r="AF169" i="7"/>
  <c r="AQ226" i="6"/>
  <c r="AQ223" i="7"/>
  <c r="AO181" i="6"/>
  <c r="AO184" i="5"/>
  <c r="U190" i="8"/>
  <c r="T187" i="8"/>
  <c r="S188" i="8"/>
  <c r="X192" i="8" s="1"/>
  <c r="U187" i="9"/>
  <c r="T190" i="7"/>
  <c r="Q40" i="12"/>
  <c r="Q37" i="13"/>
  <c r="T106" i="7"/>
  <c r="AJ88" i="6"/>
  <c r="AJ85" i="7"/>
  <c r="AP64" i="6"/>
  <c r="AP61" i="7"/>
  <c r="AJ196" i="6"/>
  <c r="AJ193" i="7"/>
  <c r="V124" i="8"/>
  <c r="V121" i="9"/>
  <c r="AJ136" i="6"/>
  <c r="AJ133" i="7"/>
  <c r="AS160" i="5"/>
  <c r="AS157" i="6"/>
  <c r="AH46" i="8"/>
  <c r="AH43" i="9"/>
  <c r="AI130" i="6"/>
  <c r="AI127" i="7"/>
  <c r="V190" i="8"/>
  <c r="V187" i="9"/>
  <c r="X214" i="8"/>
  <c r="X211" i="9"/>
  <c r="AB62" i="6"/>
  <c r="AG66" i="6" s="1"/>
  <c r="AC61" i="6"/>
  <c r="AD61" i="7"/>
  <c r="AD64" i="6"/>
  <c r="Y166" i="8"/>
  <c r="Y163" i="9"/>
  <c r="V166" i="8"/>
  <c r="V163" i="9"/>
  <c r="AL196" i="4"/>
  <c r="AJ100" i="6"/>
  <c r="AJ97" i="7"/>
  <c r="AJ151" i="9"/>
  <c r="AJ154" i="8"/>
  <c r="X160" i="8"/>
  <c r="X157" i="9"/>
  <c r="AG106" i="6"/>
  <c r="AG103" i="7"/>
  <c r="AC130" i="5"/>
  <c r="AS196" i="5"/>
  <c r="AS193" i="6"/>
  <c r="AK44" i="5"/>
  <c r="AP48" i="5" s="1"/>
  <c r="AI154" i="6"/>
  <c r="AI151" i="7"/>
  <c r="AM70" i="6"/>
  <c r="AM67" i="7"/>
  <c r="AK68" i="5"/>
  <c r="AP72" i="5" s="1"/>
  <c r="AO46" i="6"/>
  <c r="AO43" i="7"/>
  <c r="AL106" i="4"/>
  <c r="AH136" i="6"/>
  <c r="AH133" i="7"/>
  <c r="AN178" i="5"/>
  <c r="AN175" i="6"/>
  <c r="W250" i="8"/>
  <c r="W247" i="9"/>
  <c r="AD256" i="6"/>
  <c r="AC253" i="6"/>
  <c r="AB254" i="6"/>
  <c r="AG258" i="6" s="1"/>
  <c r="AD253" i="7"/>
  <c r="AC256" i="5"/>
  <c r="AQ142" i="6"/>
  <c r="AQ139" i="7"/>
  <c r="AP196" i="6"/>
  <c r="AP193" i="7"/>
  <c r="AC148" i="5"/>
  <c r="AA190" i="8"/>
  <c r="AA187" i="9"/>
  <c r="AI214" i="6"/>
  <c r="AI211" i="7"/>
  <c r="AA172" i="8"/>
  <c r="AA169" i="9"/>
  <c r="AE196" i="8"/>
  <c r="AE193" i="9"/>
  <c r="AF148" i="6"/>
  <c r="AF145" i="7"/>
  <c r="AA70" i="8"/>
  <c r="AA67" i="9"/>
  <c r="G73" i="12"/>
  <c r="AA250" i="8"/>
  <c r="AA247" i="9"/>
  <c r="T172" i="7"/>
  <c r="AN94" i="5"/>
  <c r="AN91" i="6"/>
  <c r="Z100" i="8"/>
  <c r="Z97" i="9"/>
  <c r="U46" i="8"/>
  <c r="U43" i="9"/>
  <c r="AP118" i="5"/>
  <c r="AP115" i="6"/>
  <c r="G127" i="11"/>
  <c r="G128" i="10"/>
  <c r="T136" i="7"/>
  <c r="AR175" i="6"/>
  <c r="AR178" i="5"/>
  <c r="AJ40" i="6"/>
  <c r="AJ37" i="7"/>
  <c r="AA100" i="8"/>
  <c r="AA97" i="9"/>
  <c r="AA220" i="8"/>
  <c r="AA217" i="9"/>
  <c r="AR64" i="6"/>
  <c r="AR61" i="7"/>
  <c r="AQ193" i="6"/>
  <c r="AQ196" i="5"/>
  <c r="AQ214" i="6"/>
  <c r="AQ211" i="7"/>
  <c r="AN106" i="5"/>
  <c r="AN103" i="6"/>
  <c r="AL175" i="5"/>
  <c r="G150" i="14"/>
  <c r="W94" i="8"/>
  <c r="W91" i="9"/>
  <c r="AE220" i="8"/>
  <c r="AE217" i="9"/>
  <c r="W136" i="8"/>
  <c r="W133" i="9"/>
  <c r="AM58" i="6"/>
  <c r="AM55" i="7"/>
  <c r="AQ82" i="6"/>
  <c r="AQ79" i="7"/>
  <c r="AM136" i="5"/>
  <c r="AL133" i="5"/>
  <c r="AK134" i="5"/>
  <c r="AP138" i="5" s="1"/>
  <c r="AM133" i="6"/>
  <c r="AS256" i="5"/>
  <c r="AS253" i="6"/>
  <c r="V40" i="8"/>
  <c r="V37" i="9"/>
  <c r="U94" i="8"/>
  <c r="T91" i="8"/>
  <c r="S92" i="8"/>
  <c r="X96" i="8" s="1"/>
  <c r="U91" i="9"/>
  <c r="AC118" i="5"/>
  <c r="AJ142" i="8"/>
  <c r="AJ139" i="9"/>
  <c r="G241" i="12"/>
  <c r="AR58" i="5"/>
  <c r="AR55" i="6"/>
  <c r="G85" i="10"/>
  <c r="G86" i="9"/>
  <c r="AL46" i="4"/>
  <c r="AE94" i="6"/>
  <c r="AE91" i="7"/>
  <c r="AB92" i="6"/>
  <c r="AG96" i="6" s="1"/>
  <c r="AC91" i="6"/>
  <c r="AO226" i="6"/>
  <c r="AO223" i="7"/>
  <c r="AR127" i="6"/>
  <c r="AR130" i="5"/>
  <c r="Y220" i="8"/>
  <c r="Y217" i="9"/>
  <c r="AK104" i="5"/>
  <c r="AP108" i="5" s="1"/>
  <c r="AD184" i="6"/>
  <c r="AC181" i="6"/>
  <c r="AB182" i="6"/>
  <c r="AG186" i="6" s="1"/>
  <c r="AD181" i="7"/>
  <c r="AL199" i="5"/>
  <c r="AC124" i="5"/>
  <c r="AK236" i="5"/>
  <c r="AP240" i="5" s="1"/>
  <c r="AR256" i="6"/>
  <c r="AR253" i="7"/>
  <c r="Y88" i="8"/>
  <c r="Y85" i="9"/>
  <c r="G253" i="12"/>
  <c r="AH232" i="6"/>
  <c r="AH229" i="7"/>
  <c r="G42" i="12"/>
  <c r="X226" i="8"/>
  <c r="X223" i="9"/>
  <c r="Z226" i="8"/>
  <c r="Z223" i="9"/>
  <c r="G25" i="9"/>
  <c r="Z64" i="8"/>
  <c r="Z61" i="9"/>
  <c r="V136" i="8"/>
  <c r="V133" i="9"/>
  <c r="N220" i="9"/>
  <c r="N217" i="10"/>
  <c r="AE82" i="6"/>
  <c r="AE79" i="7"/>
  <c r="AB80" i="6"/>
  <c r="AG84" i="6" s="1"/>
  <c r="AC79" i="6"/>
  <c r="AQ136" i="5"/>
  <c r="AQ133" i="6"/>
  <c r="AI250" i="6"/>
  <c r="AI247" i="7"/>
  <c r="AR136" i="6"/>
  <c r="AR133" i="7"/>
  <c r="AI142" i="6"/>
  <c r="AI139" i="7"/>
  <c r="AN58" i="5"/>
  <c r="AN55" i="6"/>
  <c r="AA130" i="8"/>
  <c r="AA127" i="9"/>
  <c r="AS214" i="6"/>
  <c r="AS211" i="7"/>
  <c r="AP226" i="5"/>
  <c r="AP223" i="6"/>
  <c r="W88" i="8"/>
  <c r="W85" i="9"/>
  <c r="AC166" i="5"/>
  <c r="U28" i="8"/>
  <c r="T25" i="8"/>
  <c r="U25" i="9"/>
  <c r="S26" i="8"/>
  <c r="X30" i="8" s="1"/>
  <c r="T184" i="7"/>
  <c r="AA34" i="8"/>
  <c r="AA31" i="9"/>
  <c r="AF49" i="7"/>
  <c r="AF52" i="6"/>
  <c r="AM88" i="5"/>
  <c r="AL85" i="5"/>
  <c r="AK86" i="5"/>
  <c r="AP90" i="5" s="1"/>
  <c r="AM85" i="6"/>
  <c r="G174" i="14"/>
  <c r="G170" i="8"/>
  <c r="G169" i="9"/>
  <c r="AN34" i="5"/>
  <c r="AN31" i="6"/>
  <c r="AE34" i="6"/>
  <c r="AE31" i="7"/>
  <c r="AC31" i="6"/>
  <c r="AB32" i="6"/>
  <c r="AG36" i="6" s="1"/>
  <c r="AQ40" i="5"/>
  <c r="AQ37" i="6"/>
  <c r="AQ130" i="6"/>
  <c r="AQ127" i="7"/>
  <c r="W226" i="8"/>
  <c r="W223" i="9"/>
  <c r="AP130" i="5"/>
  <c r="AP127" i="6"/>
  <c r="AQ166" i="6"/>
  <c r="AQ163" i="7"/>
  <c r="AA52" i="8"/>
  <c r="AA49" i="9"/>
  <c r="AI76" i="8"/>
  <c r="AI73" i="9"/>
  <c r="AD103" i="9"/>
  <c r="AD106" i="8"/>
  <c r="AR52" i="6"/>
  <c r="AR49" i="7"/>
  <c r="AO52" i="5"/>
  <c r="AO49" i="6"/>
  <c r="G134" i="8"/>
  <c r="G133" i="9"/>
  <c r="AQ217" i="6"/>
  <c r="AQ220" i="5"/>
  <c r="T88" i="7"/>
  <c r="AE256" i="8"/>
  <c r="AE253" i="9"/>
  <c r="AH184" i="6"/>
  <c r="AH181" i="7"/>
  <c r="AP172" i="6"/>
  <c r="AP169" i="7"/>
  <c r="Y28" i="8"/>
  <c r="Y25" i="9"/>
  <c r="AA256" i="8"/>
  <c r="AA253" i="9"/>
  <c r="AG250" i="6"/>
  <c r="AG247" i="7"/>
  <c r="AL40" i="4"/>
  <c r="AJ76" i="6"/>
  <c r="AJ73" i="7"/>
  <c r="AR103" i="6"/>
  <c r="AR106" i="5"/>
  <c r="W124" i="8"/>
  <c r="W121" i="9"/>
  <c r="AM166" i="6"/>
  <c r="AM163" i="7"/>
  <c r="AK164" i="5"/>
  <c r="AP168" i="5" s="1"/>
  <c r="AJ94" i="8"/>
  <c r="AJ91" i="9"/>
  <c r="W178" i="8"/>
  <c r="W175" i="9"/>
  <c r="AS124" i="5"/>
  <c r="AS121" i="6"/>
  <c r="AK212" i="5"/>
  <c r="AP216" i="5" s="1"/>
  <c r="AR232" i="6"/>
  <c r="AR229" i="7"/>
  <c r="AF208" i="6"/>
  <c r="AF205" i="7"/>
  <c r="AG208" i="8"/>
  <c r="AG205" i="9"/>
  <c r="AG82" i="6"/>
  <c r="AG79" i="7"/>
  <c r="X241" i="9"/>
  <c r="X244" i="8"/>
  <c r="B79" i="12"/>
  <c r="BB78" i="11"/>
  <c r="R78" i="11"/>
  <c r="AS78" i="11"/>
  <c r="G81" i="11"/>
  <c r="AJ78" i="11"/>
  <c r="AA78" i="11"/>
  <c r="AH148" i="6"/>
  <c r="AH145" i="7"/>
  <c r="S206" i="8"/>
  <c r="X210" i="8" s="1"/>
  <c r="T205" i="8"/>
  <c r="U208" i="8"/>
  <c r="U205" i="9"/>
  <c r="AD28" i="6"/>
  <c r="AC25" i="6"/>
  <c r="AB26" i="6"/>
  <c r="AG30" i="6" s="1"/>
  <c r="AD25" i="7"/>
  <c r="AQ184" i="5"/>
  <c r="AQ181" i="6"/>
  <c r="AI100" i="8"/>
  <c r="AI97" i="9"/>
  <c r="AL25" i="5"/>
  <c r="AM28" i="5"/>
  <c r="AM25" i="6"/>
  <c r="AK26" i="5"/>
  <c r="AP30" i="5" s="1"/>
  <c r="AO88" i="5"/>
  <c r="AO85" i="6"/>
  <c r="W34" i="8"/>
  <c r="W31" i="9"/>
  <c r="Z166" i="8"/>
  <c r="Z163" i="9"/>
  <c r="AJ160" i="6"/>
  <c r="AJ157" i="7"/>
  <c r="AG46" i="6"/>
  <c r="AG43" i="7"/>
  <c r="AC136" i="5"/>
  <c r="AE142" i="6"/>
  <c r="AE139" i="7"/>
  <c r="AC139" i="6"/>
  <c r="AB140" i="6"/>
  <c r="AG144" i="6" s="1"/>
  <c r="AK146" i="5"/>
  <c r="AP150" i="5" s="1"/>
  <c r="AM148" i="5"/>
  <c r="AL145" i="5"/>
  <c r="AM145" i="6"/>
  <c r="AI166" i="6"/>
  <c r="AI163" i="7"/>
  <c r="T40" i="7"/>
  <c r="AB33" i="2"/>
  <c r="AD39" i="2"/>
  <c r="V250" i="8"/>
  <c r="V247" i="9"/>
  <c r="W130" i="8"/>
  <c r="W127" i="9"/>
  <c r="X154" i="8"/>
  <c r="X151" i="9"/>
  <c r="AA28" i="8"/>
  <c r="AA25" i="9"/>
  <c r="W145" i="9"/>
  <c r="W148" i="8"/>
  <c r="Y208" i="8"/>
  <c r="Y205" i="9"/>
  <c r="AC88" i="5"/>
  <c r="W202" i="8"/>
  <c r="W199" i="9"/>
  <c r="Y52" i="8"/>
  <c r="Y49" i="9"/>
  <c r="Z70" i="8"/>
  <c r="Z67" i="9"/>
  <c r="Y172" i="8"/>
  <c r="Y169" i="9"/>
  <c r="AS46" i="6"/>
  <c r="AS43" i="7"/>
  <c r="AA106" i="8"/>
  <c r="AA103" i="9"/>
  <c r="AR112" i="6"/>
  <c r="AR109" i="7"/>
  <c r="AO106" i="6"/>
  <c r="AO103" i="7"/>
  <c r="AE184" i="8"/>
  <c r="AE181" i="9"/>
  <c r="AF184" i="6"/>
  <c r="AF181" i="7"/>
  <c r="AI172" i="8"/>
  <c r="AI169" i="9"/>
  <c r="S110" i="8"/>
  <c r="X114" i="8" s="1"/>
  <c r="U112" i="8"/>
  <c r="T109" i="8"/>
  <c r="U109" i="9"/>
  <c r="AC52" i="5"/>
  <c r="AQ202" i="6"/>
  <c r="AQ199" i="7"/>
  <c r="AI46" i="6"/>
  <c r="AI43" i="7"/>
  <c r="AF112" i="6"/>
  <c r="AF109" i="7"/>
  <c r="AE214" i="6"/>
  <c r="AE211" i="7"/>
  <c r="AC211" i="6"/>
  <c r="AB212" i="6"/>
  <c r="AG216" i="6" s="1"/>
  <c r="AM220" i="5"/>
  <c r="AL217" i="5"/>
  <c r="AM217" i="6"/>
  <c r="AK218" i="5"/>
  <c r="AP222" i="5" s="1"/>
  <c r="AO256" i="5"/>
  <c r="AO253" i="6"/>
  <c r="AH154" i="8"/>
  <c r="AH151" i="9"/>
  <c r="AC40" i="5"/>
  <c r="AR199" i="6"/>
  <c r="AR202" i="5"/>
  <c r="V220" i="8"/>
  <c r="V217" i="9"/>
  <c r="AS166" i="6"/>
  <c r="AS163" i="7"/>
  <c r="T58" i="7"/>
  <c r="V58" i="8"/>
  <c r="V55" i="9"/>
  <c r="G36" i="11"/>
  <c r="H36" i="10"/>
  <c r="T220" i="7"/>
  <c r="U232" i="8"/>
  <c r="U229" i="9"/>
  <c r="AN112" i="6"/>
  <c r="AN109" i="7"/>
  <c r="X106" i="8"/>
  <c r="X103" i="9"/>
  <c r="Y118" i="8"/>
  <c r="Y115" i="9"/>
  <c r="AK230" i="5"/>
  <c r="AP234" i="5" s="1"/>
  <c r="AM232" i="5"/>
  <c r="AL229" i="5"/>
  <c r="AM229" i="6"/>
  <c r="AO160" i="5"/>
  <c r="AO157" i="6"/>
  <c r="Z133" i="9"/>
  <c r="Z136" i="8"/>
  <c r="AE202" i="6"/>
  <c r="AE199" i="7"/>
  <c r="AB200" i="6"/>
  <c r="AG204" i="6" s="1"/>
  <c r="AC199" i="6"/>
  <c r="AR25" i="7"/>
  <c r="AR28" i="6"/>
  <c r="AC76" i="5"/>
  <c r="T202" i="7"/>
  <c r="AH106" i="8"/>
  <c r="AH103" i="9"/>
  <c r="X166" i="8"/>
  <c r="X163" i="9"/>
  <c r="AO214" i="6"/>
  <c r="AO211" i="7"/>
  <c r="AK254" i="5"/>
  <c r="AP258" i="5" s="1"/>
  <c r="AL253" i="5"/>
  <c r="AM256" i="5"/>
  <c r="AM253" i="6"/>
  <c r="Z124" i="8"/>
  <c r="Z121" i="9"/>
  <c r="O256" i="11"/>
  <c r="O253" i="12"/>
  <c r="W256" i="8"/>
  <c r="W253" i="9"/>
  <c r="AH250" i="8"/>
  <c r="AH247" i="9"/>
  <c r="AP184" i="6"/>
  <c r="AP181" i="7"/>
  <c r="T178" i="7"/>
  <c r="V130" i="8"/>
  <c r="V127" i="9"/>
  <c r="AR100" i="6"/>
  <c r="AR97" i="7"/>
  <c r="AL100" i="4"/>
  <c r="AE238" i="6"/>
  <c r="AE235" i="7"/>
  <c r="AB236" i="6"/>
  <c r="AG240" i="6" s="1"/>
  <c r="AC235" i="6"/>
  <c r="AO250" i="6"/>
  <c r="AO247" i="7"/>
  <c r="AO100" i="5"/>
  <c r="AO97" i="6"/>
  <c r="T142" i="7"/>
  <c r="AK194" i="5"/>
  <c r="AP198" i="5" s="1"/>
  <c r="AM196" i="5"/>
  <c r="AL193" i="5"/>
  <c r="AM193" i="6"/>
  <c r="AI238" i="6"/>
  <c r="AI235" i="7"/>
  <c r="F120" i="14"/>
  <c r="AQ145" i="6"/>
  <c r="AQ148" i="5"/>
  <c r="V178" i="8"/>
  <c r="V175" i="9"/>
  <c r="AG58" i="6"/>
  <c r="AG55" i="7"/>
  <c r="V238" i="8"/>
  <c r="V235" i="9"/>
  <c r="AP28" i="6"/>
  <c r="AP25" i="7"/>
  <c r="AC220" i="5"/>
  <c r="B180" i="8"/>
  <c r="O180" i="8"/>
  <c r="AS64" i="5"/>
  <c r="AS61" i="6"/>
  <c r="AE88" i="8"/>
  <c r="AE85" i="9"/>
  <c r="AE178" i="6"/>
  <c r="AE175" i="7"/>
  <c r="AC175" i="6"/>
  <c r="AB176" i="6"/>
  <c r="AG180" i="6" s="1"/>
  <c r="Z28" i="8"/>
  <c r="Z25" i="9"/>
  <c r="AD148" i="6"/>
  <c r="AC145" i="6"/>
  <c r="AB146" i="6"/>
  <c r="AG150" i="6" s="1"/>
  <c r="AD145" i="7"/>
  <c r="AR208" i="6"/>
  <c r="AR205" i="7"/>
  <c r="AO118" i="6"/>
  <c r="AO115" i="7"/>
  <c r="AP139" i="6"/>
  <c r="AP142" i="5"/>
  <c r="AI178" i="6"/>
  <c r="AI175" i="7"/>
  <c r="G91" i="10"/>
  <c r="G92" i="9"/>
  <c r="AS184" i="5"/>
  <c r="AS181" i="6"/>
  <c r="AN190" i="5"/>
  <c r="AN187" i="6"/>
  <c r="AR172" i="6"/>
  <c r="AR169" i="7"/>
  <c r="AO238" i="6"/>
  <c r="AO235" i="7"/>
  <c r="W52" i="8"/>
  <c r="W49" i="9"/>
  <c r="Z181" i="9"/>
  <c r="Z184" i="8"/>
  <c r="AC100" i="5"/>
  <c r="AS172" i="5"/>
  <c r="AS169" i="6"/>
  <c r="AM184" i="5"/>
  <c r="AL181" i="5"/>
  <c r="AK182" i="5"/>
  <c r="AP186" i="5" s="1"/>
  <c r="AM181" i="6"/>
  <c r="AE46" i="6"/>
  <c r="AE43" i="7"/>
  <c r="AB44" i="6"/>
  <c r="AG48" i="6" s="1"/>
  <c r="AC43" i="6"/>
  <c r="Z106" i="8"/>
  <c r="Z103" i="9"/>
  <c r="AR34" i="5"/>
  <c r="AR31" i="6"/>
  <c r="AI58" i="6"/>
  <c r="AI55" i="7"/>
  <c r="AE106" i="6"/>
  <c r="AE103" i="7"/>
  <c r="AC103" i="6"/>
  <c r="AB104" i="6"/>
  <c r="AG108" i="6" s="1"/>
  <c r="Z76" i="8"/>
  <c r="Z73" i="9"/>
  <c r="V106" i="8"/>
  <c r="V103" i="9"/>
  <c r="AR124" i="6"/>
  <c r="AR121" i="7"/>
  <c r="AL76" i="4"/>
  <c r="W82" i="8"/>
  <c r="W79" i="9"/>
  <c r="AN244" i="6"/>
  <c r="AN241" i="7"/>
  <c r="AL94" i="4"/>
  <c r="AE118" i="6"/>
  <c r="AE115" i="7"/>
  <c r="AC115" i="6"/>
  <c r="AB116" i="6"/>
  <c r="AG120" i="6" s="1"/>
  <c r="Z82" i="8"/>
  <c r="Z79" i="9"/>
  <c r="AP148" i="6"/>
  <c r="AP145" i="7"/>
  <c r="AO202" i="6"/>
  <c r="AO199" i="7"/>
  <c r="X52" i="8"/>
  <c r="X49" i="9"/>
  <c r="AS94" i="6"/>
  <c r="AS91" i="7"/>
  <c r="AM226" i="6"/>
  <c r="AM223" i="7"/>
  <c r="AC94" i="5"/>
  <c r="AO166" i="6"/>
  <c r="AO163" i="7"/>
  <c r="AA178" i="8"/>
  <c r="AA175" i="9"/>
  <c r="AL70" i="4"/>
  <c r="Z58" i="8"/>
  <c r="Z55" i="9"/>
  <c r="AE76" i="8"/>
  <c r="AE73" i="9"/>
  <c r="Z178" i="8"/>
  <c r="Z175" i="9"/>
  <c r="Z214" i="8"/>
  <c r="Z211" i="9"/>
  <c r="AL103" i="5"/>
  <c r="AP112" i="6"/>
  <c r="AP109" i="7"/>
  <c r="AM202" i="6"/>
  <c r="AM199" i="7"/>
  <c r="AI118" i="6"/>
  <c r="AI115" i="7"/>
  <c r="AD124" i="6"/>
  <c r="AC121" i="6"/>
  <c r="AB122" i="6"/>
  <c r="AG126" i="6" s="1"/>
  <c r="AD121" i="7"/>
  <c r="AP244" i="6"/>
  <c r="AP241" i="7"/>
  <c r="AF73" i="7"/>
  <c r="AF76" i="6"/>
  <c r="V46" i="8"/>
  <c r="V43" i="9"/>
  <c r="V94" i="8"/>
  <c r="V91" i="9"/>
  <c r="T214" i="7"/>
  <c r="AJ244" i="6"/>
  <c r="AJ241" i="7"/>
  <c r="Z256" i="8"/>
  <c r="Z253" i="9"/>
  <c r="G102" i="14"/>
  <c r="O222" i="8"/>
  <c r="Z52" i="8"/>
  <c r="Z49" i="9"/>
  <c r="AC172" i="5"/>
  <c r="AJ214" i="8"/>
  <c r="AJ211" i="9"/>
  <c r="AC82" i="5"/>
  <c r="T223" i="8"/>
  <c r="S224" i="8"/>
  <c r="X228" i="8" s="1"/>
  <c r="U226" i="8"/>
  <c r="U223" i="9"/>
  <c r="F132" i="13"/>
  <c r="AS40" i="5"/>
  <c r="AS37" i="6"/>
  <c r="W40" i="8"/>
  <c r="W37" i="9"/>
  <c r="AE58" i="6"/>
  <c r="AE55" i="7"/>
  <c r="AC55" i="6"/>
  <c r="AB56" i="6"/>
  <c r="AG60" i="6" s="1"/>
  <c r="AR82" i="5"/>
  <c r="AR79" i="6"/>
  <c r="AP136" i="6"/>
  <c r="AP133" i="7"/>
  <c r="AK122" i="5"/>
  <c r="AP126" i="5" s="1"/>
  <c r="AM124" i="5"/>
  <c r="AL121" i="5"/>
  <c r="AM121" i="6"/>
  <c r="AS142" i="6"/>
  <c r="AS139" i="7"/>
  <c r="AS190" i="6"/>
  <c r="AS187" i="7"/>
  <c r="AE166" i="6"/>
  <c r="AE163" i="7"/>
  <c r="AC163" i="6"/>
  <c r="AB164" i="6"/>
  <c r="AG168" i="6" s="1"/>
  <c r="W220" i="8"/>
  <c r="W217" i="9"/>
  <c r="AD208" i="6"/>
  <c r="AC205" i="6"/>
  <c r="AB206" i="6"/>
  <c r="AG210" i="6" s="1"/>
  <c r="AD205" i="7"/>
  <c r="AC208" i="5"/>
  <c r="AN238" i="5"/>
  <c r="AN235" i="6"/>
  <c r="AN76" i="6"/>
  <c r="AN73" i="7"/>
  <c r="X118" i="8"/>
  <c r="X115" i="9"/>
  <c r="AC196" i="5"/>
  <c r="AI28" i="8"/>
  <c r="AI25" i="9"/>
  <c r="BB42" i="9"/>
  <c r="AS42" i="9"/>
  <c r="AJ42" i="9"/>
  <c r="AA42" i="9"/>
  <c r="R42" i="9"/>
  <c r="G44" i="9"/>
  <c r="G45" i="9"/>
  <c r="B37" i="10"/>
  <c r="R36" i="9"/>
  <c r="G38" i="9"/>
  <c r="G39" i="9"/>
  <c r="AA36" i="9"/>
  <c r="BB36" i="9"/>
  <c r="AJ36" i="9"/>
  <c r="AS36" i="9"/>
  <c r="Y184" i="8"/>
  <c r="Y181" i="9"/>
  <c r="AD46" i="8"/>
  <c r="AD43" i="9"/>
  <c r="Z148" i="8"/>
  <c r="Z145" i="9"/>
  <c r="X124" i="8"/>
  <c r="X121" i="9"/>
  <c r="AO34" i="6"/>
  <c r="AO31" i="7"/>
  <c r="AQ46" i="6"/>
  <c r="AQ43" i="7"/>
  <c r="T130" i="7"/>
  <c r="AG88" i="8"/>
  <c r="AG85" i="9"/>
  <c r="AF190" i="8"/>
  <c r="AF187" i="9"/>
  <c r="AM130" i="6"/>
  <c r="AM127" i="7"/>
  <c r="G145" i="10"/>
  <c r="G146" i="9"/>
  <c r="W64" i="8"/>
  <c r="W61" i="9"/>
  <c r="V226" i="8"/>
  <c r="V223" i="9"/>
  <c r="AO133" i="6"/>
  <c r="AO136" i="5"/>
  <c r="T250" i="7"/>
  <c r="Z202" i="8"/>
  <c r="Z199" i="9"/>
  <c r="W232" i="8"/>
  <c r="W229" i="9"/>
  <c r="AG70" i="6"/>
  <c r="AG67" i="7"/>
  <c r="Z208" i="8"/>
  <c r="Z205" i="9"/>
  <c r="U148" i="8"/>
  <c r="T145" i="8"/>
  <c r="S146" i="8"/>
  <c r="X150" i="8" s="1"/>
  <c r="U145" i="9"/>
  <c r="AS202" i="6"/>
  <c r="AS199" i="7"/>
  <c r="AK206" i="5"/>
  <c r="AP210" i="5" s="1"/>
  <c r="AL205" i="5"/>
  <c r="AM208" i="5"/>
  <c r="AM205" i="6"/>
  <c r="G32" i="10"/>
  <c r="G33" i="10"/>
  <c r="BB30" i="10"/>
  <c r="AS30" i="10"/>
  <c r="AJ30" i="10"/>
  <c r="AA30" i="10"/>
  <c r="R30" i="10"/>
  <c r="B25" i="11"/>
  <c r="AS58" i="6"/>
  <c r="AS55" i="7"/>
  <c r="AN142" i="5"/>
  <c r="AN139" i="6"/>
  <c r="AL244" i="4"/>
  <c r="AQ76" i="5"/>
  <c r="AQ73" i="6"/>
  <c r="AR142" i="5"/>
  <c r="AR139" i="6"/>
  <c r="AR160" i="6"/>
  <c r="AR157" i="7"/>
  <c r="AO190" i="6"/>
  <c r="AO187" i="7"/>
  <c r="AQ154" i="6"/>
  <c r="AQ151" i="7"/>
  <c r="AO142" i="6"/>
  <c r="AO139" i="7"/>
  <c r="Z142" i="8"/>
  <c r="Z139" i="9"/>
  <c r="Q184" i="9"/>
  <c r="Q181" i="10"/>
  <c r="M133" i="10"/>
  <c r="M136" i="9"/>
  <c r="AL28" i="4"/>
  <c r="AN64" i="6"/>
  <c r="AN61" i="7"/>
  <c r="AN172" i="6"/>
  <c r="AN169" i="7"/>
  <c r="Y64" i="8"/>
  <c r="Y61" i="9"/>
  <c r="AI226" i="6"/>
  <c r="AI223" i="7"/>
  <c r="AA94" i="8"/>
  <c r="AA91" i="9"/>
  <c r="AE70" i="6"/>
  <c r="AE67" i="7"/>
  <c r="AC67" i="6"/>
  <c r="AB68" i="6"/>
  <c r="AG72" i="6" s="1"/>
  <c r="AS88" i="5"/>
  <c r="AS85" i="6"/>
  <c r="AC70" i="5"/>
  <c r="Z220" i="8"/>
  <c r="Z217" i="9"/>
  <c r="G193" i="9"/>
  <c r="G194" i="8"/>
  <c r="AN28" i="6"/>
  <c r="AN25" i="7"/>
  <c r="W106" i="8"/>
  <c r="W103" i="9"/>
  <c r="AN124" i="6"/>
  <c r="AN121" i="7"/>
  <c r="AO244" i="5"/>
  <c r="AO241" i="6"/>
  <c r="AP232" i="6"/>
  <c r="AP229" i="7"/>
  <c r="V142" i="8"/>
  <c r="V139" i="9"/>
  <c r="AC142" i="5"/>
  <c r="Y70" i="8"/>
  <c r="Y67" i="9"/>
  <c r="AG112" i="8"/>
  <c r="AG109" i="9"/>
  <c r="M226" i="13"/>
  <c r="M223" i="14"/>
  <c r="X178" i="8"/>
  <c r="X175" i="9"/>
  <c r="Y214" i="8"/>
  <c r="Y211" i="9"/>
  <c r="AP235" i="6"/>
  <c r="AP238" i="5"/>
  <c r="X46" i="8"/>
  <c r="X43" i="9"/>
  <c r="Z40" i="8"/>
  <c r="Z37" i="9"/>
  <c r="Y190" i="8"/>
  <c r="Y187" i="9"/>
  <c r="AG34" i="6"/>
  <c r="AG31" i="7"/>
  <c r="AO70" i="6"/>
  <c r="AO67" i="7"/>
  <c r="AB86" i="6"/>
  <c r="AG90" i="6" s="1"/>
  <c r="AC85" i="6"/>
  <c r="AD85" i="7"/>
  <c r="AD88" i="6"/>
  <c r="AS244" i="5"/>
  <c r="AS241" i="6"/>
  <c r="Z187" i="9"/>
  <c r="Z190" i="8"/>
  <c r="AG178" i="6"/>
  <c r="AG175" i="7"/>
  <c r="Y226" i="8"/>
  <c r="Y223" i="9"/>
  <c r="AN223" i="6"/>
  <c r="AN226" i="5"/>
  <c r="AE190" i="6"/>
  <c r="AE187" i="7"/>
  <c r="AC187" i="6"/>
  <c r="AB188" i="6"/>
  <c r="AG192" i="6" s="1"/>
  <c r="G211" i="9"/>
  <c r="G212" i="8"/>
  <c r="AO94" i="6"/>
  <c r="AO91" i="7"/>
  <c r="AF58" i="8"/>
  <c r="AF55" i="9"/>
  <c r="AM142" i="6"/>
  <c r="AM139" i="7"/>
  <c r="T244" i="7"/>
  <c r="X238" i="8"/>
  <c r="X235" i="9"/>
  <c r="AR184" i="6"/>
  <c r="AR181" i="7"/>
  <c r="AN214" i="5"/>
  <c r="AN211" i="6"/>
  <c r="Z244" i="8"/>
  <c r="Z241" i="9"/>
  <c r="AN160" i="6"/>
  <c r="AN157" i="7"/>
  <c r="AI208" i="8"/>
  <c r="AI205" i="9"/>
  <c r="AE124" i="8"/>
  <c r="AE121" i="9"/>
  <c r="W244" i="8"/>
  <c r="W241" i="9"/>
  <c r="AO148" i="5"/>
  <c r="AO145" i="6"/>
  <c r="H210" i="9"/>
  <c r="G210" i="10"/>
  <c r="AQ100" i="5"/>
  <c r="AQ97" i="6"/>
  <c r="L157" i="12"/>
  <c r="L160" i="11"/>
  <c r="T196" i="7"/>
  <c r="AD52" i="6"/>
  <c r="AC49" i="6"/>
  <c r="AB50" i="6"/>
  <c r="AG54" i="6" s="1"/>
  <c r="AD49" i="7"/>
  <c r="AN52" i="6"/>
  <c r="AN49" i="7"/>
  <c r="AF232" i="6"/>
  <c r="AF229" i="7"/>
  <c r="X256" i="8"/>
  <c r="X253" i="9"/>
  <c r="AN130" i="5"/>
  <c r="AN127" i="6"/>
  <c r="AR70" i="5"/>
  <c r="AR67" i="6"/>
  <c r="AC214" i="5"/>
  <c r="AD226" i="8"/>
  <c r="AD223" i="9"/>
  <c r="AG232" i="8"/>
  <c r="AG229" i="9"/>
  <c r="U76" i="8"/>
  <c r="T73" i="8"/>
  <c r="S74" i="8"/>
  <c r="X78" i="8" s="1"/>
  <c r="U73" i="9"/>
  <c r="X130" i="8"/>
  <c r="X127" i="9"/>
  <c r="AF202" i="8"/>
  <c r="AF199" i="9"/>
  <c r="AG94" i="6"/>
  <c r="AG91" i="7"/>
  <c r="AO124" i="5"/>
  <c r="AO121" i="6"/>
  <c r="AM154" i="6"/>
  <c r="AM151" i="7"/>
  <c r="AH28" i="6"/>
  <c r="AH25" i="7"/>
  <c r="AJ208" i="6"/>
  <c r="AJ205" i="7"/>
  <c r="Z118" i="8"/>
  <c r="Z115" i="9"/>
  <c r="AN154" i="5"/>
  <c r="AN151" i="6"/>
  <c r="AP34" i="5"/>
  <c r="AP31" i="6"/>
  <c r="T232" i="7"/>
  <c r="G55" i="10"/>
  <c r="G56" i="9"/>
  <c r="AG118" i="6"/>
  <c r="AG115" i="7"/>
  <c r="AH76" i="6"/>
  <c r="AH73" i="7"/>
  <c r="AP100" i="6"/>
  <c r="AP97" i="7"/>
  <c r="AA244" i="8"/>
  <c r="AA241" i="9"/>
  <c r="AC202" i="5"/>
  <c r="AN88" i="6"/>
  <c r="AN85" i="7"/>
  <c r="AS136" i="5"/>
  <c r="AS133" i="6"/>
  <c r="Z94" i="8"/>
  <c r="Z91" i="9"/>
  <c r="X28" i="8"/>
  <c r="X25" i="9"/>
  <c r="AR148" i="6"/>
  <c r="AR145" i="7"/>
  <c r="AD76" i="6"/>
  <c r="AC73" i="6"/>
  <c r="AB74" i="6"/>
  <c r="AG78" i="6" s="1"/>
  <c r="AD73" i="7"/>
  <c r="AD250" i="8"/>
  <c r="AD247" i="9"/>
  <c r="AS70" i="6"/>
  <c r="AS67" i="7"/>
  <c r="AQ208" i="5"/>
  <c r="AQ205" i="6"/>
  <c r="AL256" i="4"/>
  <c r="AS250" i="6"/>
  <c r="AS247" i="7"/>
  <c r="U106" i="8"/>
  <c r="T103" i="8"/>
  <c r="S104" i="8"/>
  <c r="X108" i="8" s="1"/>
  <c r="U103" i="9"/>
  <c r="Y136" i="8"/>
  <c r="Y133" i="9"/>
  <c r="AH64" i="6"/>
  <c r="AH61" i="7"/>
  <c r="AA166" i="8"/>
  <c r="AA163" i="9"/>
  <c r="AN184" i="6"/>
  <c r="AN181" i="7"/>
  <c r="AQ250" i="6"/>
  <c r="AQ247" i="7"/>
  <c r="AO112" i="5"/>
  <c r="AO109" i="6"/>
  <c r="AA238" i="8"/>
  <c r="AA235" i="9"/>
  <c r="X100" i="8"/>
  <c r="X97" i="9"/>
  <c r="AK98" i="5"/>
  <c r="AP102" i="5" s="1"/>
  <c r="AM100" i="5"/>
  <c r="AL97" i="5"/>
  <c r="AM97" i="6"/>
  <c r="AS154" i="6"/>
  <c r="AS151" i="7"/>
  <c r="AC238" i="5"/>
  <c r="U142" i="8"/>
  <c r="T139" i="8"/>
  <c r="S140" i="8"/>
  <c r="X144" i="8" s="1"/>
  <c r="U139" i="9"/>
  <c r="AG202" i="6"/>
  <c r="AG199" i="7"/>
  <c r="AG130" i="6"/>
  <c r="AG127" i="7"/>
  <c r="AA202" i="8"/>
  <c r="AA199" i="9"/>
  <c r="H240" i="9"/>
  <c r="G240" i="10"/>
  <c r="AR190" i="5"/>
  <c r="AR187" i="6"/>
  <c r="F102" i="11"/>
  <c r="H102" i="10"/>
  <c r="AL43" i="5"/>
  <c r="AD220" i="6"/>
  <c r="AC217" i="6"/>
  <c r="AB218" i="6"/>
  <c r="AG222" i="6" s="1"/>
  <c r="AD217" i="7"/>
  <c r="AC178" i="5"/>
  <c r="AA40" i="8"/>
  <c r="AA37" i="9"/>
  <c r="AP76" i="6"/>
  <c r="AP73" i="7"/>
  <c r="Y40" i="8"/>
  <c r="Y37" i="9"/>
  <c r="AD178" i="8"/>
  <c r="AD175" i="9"/>
  <c r="AM112" i="5"/>
  <c r="AL109" i="5"/>
  <c r="AK110" i="5"/>
  <c r="AP114" i="5" s="1"/>
  <c r="AM109" i="6"/>
  <c r="AN166" i="5"/>
  <c r="AN163" i="6"/>
  <c r="AK188" i="5"/>
  <c r="AP192" i="5" s="1"/>
  <c r="AQ34" i="6"/>
  <c r="AQ31" i="7"/>
  <c r="AR151" i="6"/>
  <c r="AR154" i="5"/>
  <c r="AR94" i="5"/>
  <c r="AR91" i="6"/>
  <c r="X142" i="8"/>
  <c r="X139" i="9"/>
  <c r="AN82" i="5"/>
  <c r="AN79" i="6"/>
  <c r="F150" i="11"/>
  <c r="H150" i="10"/>
  <c r="V64" i="8"/>
  <c r="V61" i="9"/>
  <c r="G235" i="13"/>
  <c r="AA124" i="8"/>
  <c r="AA121" i="9"/>
  <c r="X172" i="8"/>
  <c r="X169" i="9"/>
  <c r="AQ232" i="5"/>
  <c r="AQ229" i="6"/>
  <c r="AP256" i="6"/>
  <c r="AP253" i="7"/>
  <c r="U172" i="8"/>
  <c r="T169" i="8"/>
  <c r="S170" i="8"/>
  <c r="X174" i="8" s="1"/>
  <c r="U169" i="9"/>
  <c r="Y82" i="8"/>
  <c r="Y79" i="9"/>
  <c r="X148" i="8"/>
  <c r="X145" i="9"/>
  <c r="AA226" i="8"/>
  <c r="AA223" i="9"/>
  <c r="AJ258" i="10"/>
  <c r="AA258" i="10"/>
  <c r="BB258" i="10"/>
  <c r="R258" i="10"/>
  <c r="AS258" i="10"/>
  <c r="AD100" i="6"/>
  <c r="AC97" i="6"/>
  <c r="AB98" i="6"/>
  <c r="AG102" i="6" s="1"/>
  <c r="AD97" i="7"/>
  <c r="X94" i="8"/>
  <c r="X91" i="9"/>
  <c r="S134" i="8"/>
  <c r="X138" i="8" s="1"/>
  <c r="U133" i="9"/>
  <c r="U136" i="8"/>
  <c r="T133" i="8"/>
  <c r="V172" i="8"/>
  <c r="V169" i="9"/>
  <c r="AP202" i="5"/>
  <c r="AP199" i="6"/>
  <c r="AC46" i="5"/>
  <c r="AJ184" i="6"/>
  <c r="AJ181" i="7"/>
  <c r="AA184" i="8"/>
  <c r="AA181" i="9"/>
  <c r="AR46" i="5"/>
  <c r="AR43" i="6"/>
  <c r="AP58" i="5"/>
  <c r="AP55" i="6"/>
  <c r="AH58" i="8"/>
  <c r="AH55" i="9"/>
  <c r="AC106" i="5"/>
  <c r="AC112" i="5"/>
  <c r="AM178" i="6"/>
  <c r="AM175" i="7"/>
  <c r="AL55" i="5"/>
  <c r="B31" i="12"/>
  <c r="AH172" i="6"/>
  <c r="AH169" i="7"/>
  <c r="U70" i="8"/>
  <c r="T67" i="8"/>
  <c r="S68" i="8"/>
  <c r="X72" i="8" s="1"/>
  <c r="U67" i="9"/>
  <c r="T70" i="7"/>
  <c r="AP208" i="6"/>
  <c r="AP205" i="7"/>
  <c r="T238" i="7"/>
  <c r="U154" i="8"/>
  <c r="U151" i="9"/>
  <c r="AQ256" i="5"/>
  <c r="AQ253" i="6"/>
  <c r="AA112" i="8"/>
  <c r="AA109" i="9"/>
  <c r="AH196" i="6"/>
  <c r="AH193" i="7"/>
  <c r="AL31" i="5"/>
  <c r="Y100" i="8"/>
  <c r="Y97" i="9"/>
  <c r="W70" i="8"/>
  <c r="W67" i="9"/>
  <c r="AQ160" i="5"/>
  <c r="AQ157" i="6"/>
  <c r="AR88" i="6"/>
  <c r="AR85" i="7"/>
  <c r="AS112" i="5"/>
  <c r="AS109" i="6"/>
  <c r="W214" i="8"/>
  <c r="W211" i="9"/>
  <c r="AJ256" i="6"/>
  <c r="AJ253" i="7"/>
  <c r="G61" i="9"/>
  <c r="G62" i="8"/>
  <c r="AJ166" i="8"/>
  <c r="AJ163" i="9"/>
  <c r="AH40" i="6"/>
  <c r="AH37" i="7"/>
  <c r="AG142" i="6"/>
  <c r="AG139" i="7"/>
  <c r="G199" i="12"/>
  <c r="AK200" i="5"/>
  <c r="AP204" i="5" s="1"/>
  <c r="AJ220" i="6"/>
  <c r="AJ217" i="7"/>
  <c r="AN40" i="6"/>
  <c r="AN37" i="7"/>
  <c r="AP70" i="5"/>
  <c r="AP67" i="6"/>
  <c r="T118" i="7"/>
  <c r="V208" i="8"/>
  <c r="V205" i="9"/>
  <c r="U214" i="8"/>
  <c r="T211" i="8"/>
  <c r="S212" i="8"/>
  <c r="X216" i="8" s="1"/>
  <c r="U211" i="9"/>
  <c r="AD172" i="6"/>
  <c r="AC169" i="6"/>
  <c r="AD169" i="7"/>
  <c r="AB170" i="6"/>
  <c r="AG174" i="6" s="1"/>
  <c r="AL64" i="4"/>
  <c r="AF100" i="6"/>
  <c r="AF97" i="7"/>
  <c r="AH208" i="6"/>
  <c r="AH205" i="7"/>
  <c r="AC58" i="5"/>
  <c r="V214" i="8"/>
  <c r="V211" i="9"/>
  <c r="X202" i="8"/>
  <c r="X199" i="9"/>
  <c r="AL124" i="4"/>
  <c r="Y142" i="8"/>
  <c r="Y139" i="9"/>
  <c r="X217" i="9"/>
  <c r="X220" i="8"/>
  <c r="Y244" i="8"/>
  <c r="Y241" i="9"/>
  <c r="T34" i="7"/>
  <c r="AS130" i="6"/>
  <c r="AS127" i="7"/>
  <c r="S182" i="8"/>
  <c r="X186" i="8" s="1"/>
  <c r="U184" i="8"/>
  <c r="U181" i="9"/>
  <c r="T181" i="8"/>
  <c r="AP46" i="5"/>
  <c r="AP43" i="6"/>
  <c r="AL88" i="4"/>
  <c r="AC34" i="5"/>
  <c r="BB96" i="13"/>
  <c r="AS96" i="13"/>
  <c r="AJ96" i="13"/>
  <c r="AA96" i="13"/>
  <c r="R96" i="13"/>
  <c r="G99" i="13"/>
  <c r="G98" i="13"/>
  <c r="B91" i="14"/>
  <c r="U124" i="8"/>
  <c r="T121" i="8"/>
  <c r="S122" i="8"/>
  <c r="X126" i="8" s="1"/>
  <c r="U121" i="9"/>
  <c r="W160" i="8"/>
  <c r="W157" i="9"/>
  <c r="AD196" i="6"/>
  <c r="AC193" i="6"/>
  <c r="AB194" i="6"/>
  <c r="AG198" i="6" s="1"/>
  <c r="AD193" i="7"/>
  <c r="V118" i="8"/>
  <c r="V115" i="9"/>
  <c r="AH52" i="6"/>
  <c r="AH49" i="7"/>
  <c r="AO232" i="5"/>
  <c r="AO229" i="6"/>
  <c r="AM160" i="5"/>
  <c r="AL157" i="5"/>
  <c r="AK158" i="5"/>
  <c r="AP162" i="5" s="1"/>
  <c r="AM157" i="6"/>
  <c r="AG214" i="6"/>
  <c r="AG211" i="7"/>
  <c r="AN250" i="5"/>
  <c r="AN247" i="6"/>
  <c r="AE250" i="6"/>
  <c r="AE247" i="7"/>
  <c r="AC247" i="6"/>
  <c r="AB248" i="6"/>
  <c r="AG252" i="6" s="1"/>
  <c r="U130" i="8"/>
  <c r="T127" i="8"/>
  <c r="S128" i="8"/>
  <c r="X132" i="8" s="1"/>
  <c r="U127" i="9"/>
  <c r="Y154" i="8"/>
  <c r="Y151" i="9"/>
  <c r="X82" i="8"/>
  <c r="X79" i="9"/>
  <c r="AS52" i="5"/>
  <c r="AS49" i="6"/>
  <c r="AK128" i="5"/>
  <c r="AP132" i="5" s="1"/>
  <c r="AG190" i="6"/>
  <c r="AG187" i="7"/>
  <c r="AR250" i="5"/>
  <c r="AR247" i="6"/>
  <c r="AP82" i="5"/>
  <c r="AP79" i="6"/>
  <c r="Y34" i="8"/>
  <c r="Y31" i="9"/>
  <c r="V148" i="8"/>
  <c r="V145" i="9"/>
  <c r="AP88" i="6"/>
  <c r="AP85" i="7"/>
  <c r="AQ28" i="5"/>
  <c r="AQ25" i="6"/>
  <c r="AR118" i="5"/>
  <c r="AR115" i="6"/>
  <c r="U250" i="8"/>
  <c r="T247" i="8"/>
  <c r="U247" i="9"/>
  <c r="S248" i="8"/>
  <c r="X252" i="8" s="1"/>
  <c r="AF244" i="6"/>
  <c r="AF241" i="7"/>
  <c r="Z172" i="8"/>
  <c r="Z169" i="9"/>
  <c r="AQ238" i="6"/>
  <c r="AQ235" i="7"/>
  <c r="AS238" i="6"/>
  <c r="AS235" i="7"/>
  <c r="G63" i="11"/>
  <c r="B55" i="12"/>
  <c r="BB60" i="11"/>
  <c r="AS60" i="11"/>
  <c r="AJ60" i="11"/>
  <c r="AA60" i="11"/>
  <c r="R60" i="11"/>
  <c r="AS54" i="11"/>
  <c r="G57" i="11"/>
  <c r="AJ54" i="11"/>
  <c r="AA54" i="11"/>
  <c r="BB54" i="11"/>
  <c r="R54" i="11"/>
  <c r="AH220" i="6"/>
  <c r="AH217" i="7"/>
  <c r="AM244" i="5"/>
  <c r="AK242" i="5"/>
  <c r="AP246" i="5" s="1"/>
  <c r="AL241" i="5"/>
  <c r="AM241" i="6"/>
  <c r="AP187" i="6"/>
  <c r="AP190" i="5"/>
  <c r="AN256" i="6"/>
  <c r="AN253" i="7"/>
  <c r="AK50" i="5"/>
  <c r="AP54" i="5" s="1"/>
  <c r="AM52" i="5"/>
  <c r="AM49" i="6"/>
  <c r="AL49" i="5"/>
  <c r="AL166" i="4"/>
  <c r="G205" i="10"/>
  <c r="G206" i="9"/>
  <c r="T208" i="7"/>
  <c r="AE40" i="8"/>
  <c r="AE37" i="9"/>
  <c r="T52" i="7"/>
  <c r="AO196" i="5"/>
  <c r="AO193" i="6"/>
  <c r="M181" i="10"/>
  <c r="M184" i="9"/>
  <c r="Y232" i="8"/>
  <c r="Y229" i="9"/>
  <c r="AI220" i="8"/>
  <c r="AI217" i="9"/>
  <c r="AG238" i="6"/>
  <c r="AG235" i="7"/>
  <c r="AQ94" i="6"/>
  <c r="AQ91" i="7"/>
  <c r="AP154" i="5"/>
  <c r="AP151" i="6"/>
  <c r="Z238" i="8"/>
  <c r="Z235" i="9"/>
  <c r="AC160" i="5"/>
  <c r="O132" i="8"/>
  <c r="B132" i="8"/>
  <c r="AO64" i="5"/>
  <c r="AO61" i="6"/>
  <c r="AM118" i="6"/>
  <c r="AM115" i="7"/>
  <c r="AJ232" i="6"/>
  <c r="AJ229" i="7"/>
  <c r="AD136" i="6"/>
  <c r="AC133" i="6"/>
  <c r="AB134" i="6"/>
  <c r="AG138" i="6" s="1"/>
  <c r="AD133" i="7"/>
  <c r="Y124" i="8"/>
  <c r="Y121" i="9"/>
  <c r="AQ190" i="6"/>
  <c r="AQ187" i="7"/>
  <c r="AS220" i="5"/>
  <c r="AS217" i="6"/>
  <c r="Y250" i="8"/>
  <c r="Y247" i="9"/>
  <c r="AP40" i="6"/>
  <c r="AP37" i="7"/>
  <c r="AO82" i="6"/>
  <c r="AO79" i="7"/>
  <c r="X112" i="8"/>
  <c r="X109" i="9"/>
  <c r="AG154" i="6"/>
  <c r="AG151" i="7"/>
  <c r="AH112" i="6"/>
  <c r="AH109" i="7"/>
  <c r="L184" i="11"/>
  <c r="L181" i="12"/>
  <c r="AK170" i="5"/>
  <c r="AP174" i="5" s="1"/>
  <c r="AM172" i="5"/>
  <c r="AL169" i="5"/>
  <c r="AM169" i="6"/>
  <c r="W193" i="9"/>
  <c r="W196" i="8"/>
  <c r="U100" i="8"/>
  <c r="U97" i="9"/>
  <c r="AI232" i="8"/>
  <c r="AI229" i="9"/>
  <c r="AC226" i="5"/>
  <c r="V232" i="8"/>
  <c r="V229" i="9"/>
  <c r="AM250" i="6"/>
  <c r="AM247" i="7"/>
  <c r="AC190" i="5"/>
  <c r="AD118" i="8"/>
  <c r="AD115" i="9"/>
  <c r="AE133" i="9"/>
  <c r="AE136" i="8"/>
  <c r="AN70" i="5"/>
  <c r="AN67" i="6"/>
  <c r="AP106" i="5"/>
  <c r="AP103" i="6"/>
  <c r="V196" i="8"/>
  <c r="V193" i="9"/>
  <c r="W208" i="8"/>
  <c r="W205" i="9"/>
  <c r="U244" i="8"/>
  <c r="T241" i="8"/>
  <c r="U241" i="9"/>
  <c r="S242" i="8"/>
  <c r="X246" i="8" s="1"/>
  <c r="X34" i="8"/>
  <c r="X31" i="9"/>
  <c r="AG97" i="9"/>
  <c r="AG100" i="8"/>
  <c r="AS226" i="6"/>
  <c r="AS223" i="7"/>
  <c r="U157" i="9"/>
  <c r="U160" i="8"/>
  <c r="V28" i="8"/>
  <c r="V25" i="9"/>
  <c r="T112" i="7"/>
  <c r="AJ148" i="6"/>
  <c r="AJ145" i="7"/>
  <c r="AH94" i="8"/>
  <c r="AH91" i="9"/>
  <c r="Z46" i="8"/>
  <c r="Z43" i="9"/>
  <c r="V34" i="8"/>
  <c r="V31" i="9"/>
  <c r="AN100" i="6"/>
  <c r="AN97" i="7"/>
  <c r="Y202" i="8"/>
  <c r="Y199" i="9"/>
  <c r="AF220" i="6"/>
  <c r="AF217" i="7"/>
  <c r="L34" i="12"/>
  <c r="L31" i="13"/>
  <c r="X58" i="8"/>
  <c r="X55" i="9"/>
  <c r="Y58" i="8"/>
  <c r="Y55" i="9"/>
  <c r="AR214" i="5"/>
  <c r="AR211" i="6"/>
  <c r="Z154" i="8"/>
  <c r="Z151" i="9"/>
  <c r="AK152" i="5"/>
  <c r="AP156" i="5" s="1"/>
  <c r="U58" i="8"/>
  <c r="T55" i="8"/>
  <c r="S56" i="8"/>
  <c r="X60" i="8" s="1"/>
  <c r="U55" i="9"/>
  <c r="X190" i="8"/>
  <c r="X187" i="9"/>
  <c r="Y256" i="8"/>
  <c r="Y253" i="9"/>
  <c r="AE154" i="6"/>
  <c r="AE151" i="7"/>
  <c r="AB152" i="6"/>
  <c r="AG156" i="6" s="1"/>
  <c r="AC151" i="6"/>
  <c r="U220" i="8"/>
  <c r="T217" i="8"/>
  <c r="U217" i="9"/>
  <c r="S218" i="8"/>
  <c r="X222" i="8" s="1"/>
  <c r="AA232" i="8"/>
  <c r="AA229" i="9"/>
  <c r="S62" i="8"/>
  <c r="X66" i="8" s="1"/>
  <c r="U61" i="9"/>
  <c r="T61" i="8"/>
  <c r="U64" i="8"/>
  <c r="Q136" i="9"/>
  <c r="Q133" i="10"/>
  <c r="AJ112" i="6"/>
  <c r="AJ109" i="7"/>
  <c r="W142" i="8"/>
  <c r="W139" i="9"/>
  <c r="AJ172" i="6"/>
  <c r="AJ169" i="7"/>
  <c r="F108" i="13"/>
  <c r="H108" i="12"/>
  <c r="AH100" i="6"/>
  <c r="AH97" i="7"/>
  <c r="AE28" i="8"/>
  <c r="AE25" i="9"/>
  <c r="AS100" i="5"/>
  <c r="AS97" i="6"/>
  <c r="AL232" i="4"/>
  <c r="AR226" i="5"/>
  <c r="AR223" i="6"/>
  <c r="AF106" i="8"/>
  <c r="AF103" i="9"/>
  <c r="X64" i="8"/>
  <c r="X61" i="9"/>
  <c r="Z130" i="8"/>
  <c r="Z127" i="9"/>
  <c r="AI196" i="8"/>
  <c r="AI193" i="9"/>
  <c r="Y127" i="9"/>
  <c r="Y130" i="8"/>
  <c r="G187" i="13"/>
  <c r="AA82" i="8"/>
  <c r="AA79" i="9"/>
  <c r="AD70" i="8"/>
  <c r="AD67" i="9"/>
  <c r="AJ103" i="9"/>
  <c r="AJ106" i="8"/>
  <c r="AI94" i="6"/>
  <c r="AI91" i="7"/>
  <c r="T199" i="8"/>
  <c r="S200" i="8"/>
  <c r="X204" i="8" s="1"/>
  <c r="U202" i="8"/>
  <c r="U199" i="9"/>
  <c r="AG244" i="8"/>
  <c r="AG241" i="9"/>
  <c r="Z34" i="8"/>
  <c r="Z31" i="9"/>
  <c r="AO178" i="6"/>
  <c r="AO175" i="7"/>
  <c r="W238" i="8"/>
  <c r="W235" i="9"/>
  <c r="AH256" i="6"/>
  <c r="AH253" i="7"/>
  <c r="L244" i="13"/>
  <c r="L241" i="14"/>
  <c r="AS28" i="5"/>
  <c r="AS25" i="6"/>
  <c r="H54" i="8"/>
  <c r="G54" i="9"/>
  <c r="N52" i="11"/>
  <c r="N49" i="12"/>
  <c r="AJ226" i="8"/>
  <c r="AJ223" i="9"/>
  <c r="U178" i="8"/>
  <c r="T175" i="8"/>
  <c r="S176" i="8"/>
  <c r="X180" i="8" s="1"/>
  <c r="U175" i="9"/>
  <c r="X184" i="8"/>
  <c r="X181" i="9"/>
  <c r="AQ112" i="5"/>
  <c r="AQ109" i="6"/>
  <c r="AO172" i="5"/>
  <c r="AO169" i="6"/>
  <c r="AI202" i="6"/>
  <c r="AI199" i="7"/>
  <c r="AO40" i="5"/>
  <c r="AO37" i="6"/>
  <c r="AC64" i="5"/>
  <c r="AM94" i="6"/>
  <c r="AM91" i="7"/>
  <c r="AJ124" i="6"/>
  <c r="AJ121" i="7"/>
  <c r="AF196" i="6"/>
  <c r="AF193" i="7"/>
  <c r="W115" i="9"/>
  <c r="W118" i="8"/>
  <c r="AA76" i="8"/>
  <c r="AA73" i="9"/>
  <c r="W169" i="9"/>
  <c r="W172" i="8"/>
  <c r="AE130" i="6"/>
  <c r="AE127" i="7"/>
  <c r="AB128" i="6"/>
  <c r="AG132" i="6" s="1"/>
  <c r="AC127" i="6"/>
  <c r="AM46" i="6"/>
  <c r="AM43" i="7"/>
  <c r="AP52" i="6"/>
  <c r="AP49" i="7"/>
  <c r="AN208" i="6"/>
  <c r="AN205" i="7"/>
  <c r="Q106" i="10"/>
  <c r="Q103" i="11"/>
  <c r="O178" i="9"/>
  <c r="O175" i="10"/>
  <c r="Y103" i="9"/>
  <c r="Y106" i="8"/>
  <c r="AA58" i="8"/>
  <c r="AA55" i="9"/>
  <c r="AO130" i="6"/>
  <c r="AO127" i="7"/>
  <c r="AI190" i="6"/>
  <c r="AI187" i="7"/>
  <c r="AL112" i="4"/>
  <c r="AO58" i="6"/>
  <c r="AO55" i="7"/>
  <c r="AM190" i="6"/>
  <c r="AM187" i="7"/>
  <c r="W184" i="8"/>
  <c r="W181" i="9"/>
  <c r="AS148" i="5"/>
  <c r="AS145" i="6"/>
  <c r="AR244" i="6"/>
  <c r="AR241" i="7"/>
  <c r="AJ28" i="6"/>
  <c r="AJ25" i="7"/>
  <c r="V52" i="8"/>
  <c r="V49" i="9"/>
  <c r="W58" i="8"/>
  <c r="W55" i="9"/>
  <c r="AR220" i="6"/>
  <c r="AR217" i="7"/>
  <c r="AF64" i="6"/>
  <c r="AF61" i="7"/>
  <c r="W97" i="9"/>
  <c r="W100" i="8"/>
  <c r="Y112" i="8"/>
  <c r="Y109" i="9"/>
  <c r="T46" i="7"/>
  <c r="V76" i="8"/>
  <c r="V73" i="9"/>
  <c r="W73" i="9"/>
  <c r="W76" i="8"/>
  <c r="AG256" i="8"/>
  <c r="AG253" i="9"/>
  <c r="AQ88" i="5"/>
  <c r="AQ85" i="6"/>
  <c r="AL184" i="4"/>
  <c r="F216" i="14"/>
  <c r="AN118" i="5"/>
  <c r="AN115" i="6"/>
  <c r="AD34" i="8"/>
  <c r="AD31" i="9"/>
  <c r="AF160" i="6"/>
  <c r="AF157" i="7"/>
  <c r="AG226" i="6"/>
  <c r="AG223" i="7"/>
  <c r="G122" i="8"/>
  <c r="G121" i="9"/>
  <c r="AD112" i="6"/>
  <c r="AC109" i="6"/>
  <c r="AB110" i="6"/>
  <c r="AG114" i="6" s="1"/>
  <c r="AD109" i="7"/>
  <c r="AK176" i="5"/>
  <c r="AP180" i="5" s="1"/>
  <c r="AP250" i="5"/>
  <c r="AP247" i="6"/>
  <c r="AL136" i="4"/>
  <c r="AK74" i="5"/>
  <c r="AP78" i="5" s="1"/>
  <c r="AM76" i="5"/>
  <c r="AL73" i="5"/>
  <c r="AM73" i="6"/>
  <c r="X88" i="8"/>
  <c r="X85" i="9"/>
  <c r="AA118" i="8"/>
  <c r="AA115" i="9"/>
  <c r="AN232" i="6"/>
  <c r="AN229" i="7"/>
  <c r="AI112" i="8"/>
  <c r="AI109" i="9"/>
  <c r="Z250" i="8"/>
  <c r="Z247" i="9"/>
  <c r="AF124" i="6"/>
  <c r="AF121" i="7"/>
  <c r="AS118" i="6"/>
  <c r="AS115" i="7"/>
  <c r="U238" i="8"/>
  <c r="T235" i="8"/>
  <c r="S236" i="8"/>
  <c r="X240" i="8" s="1"/>
  <c r="U235" i="9"/>
  <c r="AD232" i="6"/>
  <c r="AC229" i="6"/>
  <c r="AB230" i="6"/>
  <c r="AG234" i="6" s="1"/>
  <c r="AD229" i="7"/>
  <c r="AC232" i="5"/>
  <c r="AJ70" i="8"/>
  <c r="AJ67" i="9"/>
  <c r="AF166" i="8"/>
  <c r="AF163" i="9"/>
  <c r="AM34" i="6"/>
  <c r="AM31" i="7"/>
  <c r="AK32" i="5"/>
  <c r="AP36" i="5" s="1"/>
  <c r="Z88" i="8"/>
  <c r="Z85" i="9"/>
  <c r="AL223" i="5"/>
  <c r="L88" i="11"/>
  <c r="L85" i="12"/>
  <c r="AH124" i="6"/>
  <c r="AH121" i="7"/>
  <c r="AI160" i="8"/>
  <c r="AI157" i="9"/>
  <c r="W163" i="9"/>
  <c r="W166" i="8"/>
  <c r="X208" i="8"/>
  <c r="X205" i="9"/>
  <c r="AM106" i="6"/>
  <c r="AM103" i="7"/>
  <c r="AC184" i="5"/>
  <c r="P64" i="11"/>
  <c r="P61" i="12"/>
  <c r="AM238" i="6"/>
  <c r="AM235" i="7"/>
  <c r="Y160" i="8"/>
  <c r="Y157" i="9"/>
  <c r="AP166" i="5"/>
  <c r="AP163" i="6"/>
  <c r="G223" i="11"/>
  <c r="AA136" i="8"/>
  <c r="AA133" i="9"/>
  <c r="AA142" i="8"/>
  <c r="AA139" i="9"/>
  <c r="AL190" i="4"/>
  <c r="V70" i="8"/>
  <c r="V67" i="9"/>
  <c r="V112" i="8"/>
  <c r="V109" i="9"/>
  <c r="U118" i="8"/>
  <c r="T115" i="8"/>
  <c r="S116" i="8"/>
  <c r="X120" i="8" s="1"/>
  <c r="U115" i="9"/>
  <c r="AQ178" i="6"/>
  <c r="AQ175" i="7"/>
  <c r="AN196" i="6"/>
  <c r="AN193" i="7"/>
  <c r="AO220" i="5"/>
  <c r="AO217" i="6"/>
  <c r="AJ64" i="6"/>
  <c r="AJ61" i="7"/>
  <c r="U256" i="8"/>
  <c r="T253" i="8"/>
  <c r="U253" i="9"/>
  <c r="AF28" i="6"/>
  <c r="AF25" i="7"/>
  <c r="AM64" i="5"/>
  <c r="AL61" i="5"/>
  <c r="AK62" i="5"/>
  <c r="AP66" i="5" s="1"/>
  <c r="AM61" i="6"/>
  <c r="AP94" i="5"/>
  <c r="AP91" i="6"/>
  <c r="AR196" i="6"/>
  <c r="AR193" i="7"/>
  <c r="T226" i="7"/>
  <c r="AA148" i="8"/>
  <c r="AA145" i="9"/>
  <c r="AF136" i="6"/>
  <c r="AF133" i="7"/>
  <c r="AF34" i="8"/>
  <c r="AF31" i="9"/>
  <c r="S32" i="8"/>
  <c r="X36" i="8" s="1"/>
  <c r="T31" i="8"/>
  <c r="U34" i="8"/>
  <c r="U31" i="9"/>
  <c r="T28" i="7"/>
  <c r="G103" i="12"/>
  <c r="F30" i="14"/>
  <c r="AF88" i="6"/>
  <c r="AF85" i="7"/>
  <c r="V184" i="8"/>
  <c r="V181" i="9"/>
  <c r="AA160" i="8"/>
  <c r="AA157" i="9"/>
  <c r="AR238" i="5"/>
  <c r="AR235" i="6"/>
  <c r="AA88" i="8"/>
  <c r="AA85" i="9"/>
  <c r="AS178" i="6"/>
  <c r="AS175" i="7"/>
  <c r="AA214" i="8"/>
  <c r="AA211" i="9"/>
  <c r="AO76" i="5"/>
  <c r="AO73" i="6"/>
  <c r="AL160" i="4"/>
  <c r="AL178" i="4"/>
  <c r="L64" i="11"/>
  <c r="L61" i="12"/>
  <c r="AQ121" i="6"/>
  <c r="AQ124" i="5"/>
  <c r="V82" i="8"/>
  <c r="V79" i="9"/>
  <c r="AH160" i="6"/>
  <c r="AH157" i="7"/>
  <c r="AC250" i="5"/>
  <c r="AN136" i="6"/>
  <c r="AN133" i="7"/>
  <c r="U85" i="9"/>
  <c r="U88" i="8"/>
  <c r="AL127" i="5"/>
  <c r="AH244" i="6"/>
  <c r="AH241" i="7"/>
  <c r="AQ64" i="5"/>
  <c r="AQ61" i="6"/>
  <c r="Y196" i="8"/>
  <c r="Y193" i="9"/>
  <c r="W190" i="8"/>
  <c r="W187" i="9"/>
  <c r="AS208" i="5"/>
  <c r="AS205" i="6"/>
  <c r="AL34" i="4"/>
  <c r="T148" i="7"/>
  <c r="AS229" i="6"/>
  <c r="AS232" i="5"/>
  <c r="AM40" i="5"/>
  <c r="AL37" i="5"/>
  <c r="AK38" i="5"/>
  <c r="AP42" i="5" s="1"/>
  <c r="AM37" i="6"/>
  <c r="AL208" i="4"/>
  <c r="AP214" i="5"/>
  <c r="AP211" i="6"/>
  <c r="AA64" i="8"/>
  <c r="AA61" i="9"/>
  <c r="AP124" i="6"/>
  <c r="AP121" i="7"/>
  <c r="AH88" i="6"/>
  <c r="AH85" i="7"/>
  <c r="AL154" i="4"/>
  <c r="Z232" i="8"/>
  <c r="Z229" i="9"/>
  <c r="AS34" i="6"/>
  <c r="AS31" i="7"/>
  <c r="AM214" i="6"/>
  <c r="AM211" i="7"/>
  <c r="AI82" i="6"/>
  <c r="AI79" i="7"/>
  <c r="AL52" i="4"/>
  <c r="T82" i="7"/>
  <c r="AR76" i="6"/>
  <c r="AR73" i="7"/>
  <c r="R220" i="9"/>
  <c r="R217" i="10"/>
  <c r="AM33" i="2"/>
  <c r="AC28" i="5"/>
  <c r="AN220" i="6"/>
  <c r="AN217" i="7"/>
  <c r="W28" i="8"/>
  <c r="W25" i="9"/>
  <c r="U52" i="8"/>
  <c r="T49" i="8"/>
  <c r="S50" i="8"/>
  <c r="X54" i="8" s="1"/>
  <c r="U49" i="9"/>
  <c r="X76" i="8"/>
  <c r="X73" i="9"/>
  <c r="B138" i="8"/>
  <c r="G181" i="10"/>
  <c r="G182" i="9"/>
  <c r="W112" i="8"/>
  <c r="W109" i="9"/>
  <c r="Z109" i="9"/>
  <c r="Z112" i="8"/>
  <c r="AG24" i="2"/>
  <c r="AC22" i="2"/>
  <c r="AC21" i="2" s="1"/>
  <c r="AC27" i="2" s="1"/>
  <c r="AC33" i="2" s="1"/>
  <c r="AC39" i="2" s="1"/>
  <c r="AC45" i="2" s="1"/>
  <c r="AC51" i="2" s="1"/>
  <c r="AK22" i="2"/>
  <c r="AK28" i="2" s="1"/>
  <c r="AK25" i="2" s="1"/>
  <c r="L24" i="2"/>
  <c r="AB19" i="2"/>
  <c r="AR20" i="2"/>
  <c r="AR26" i="2" s="1"/>
  <c r="AR32" i="2" s="1"/>
  <c r="AR38" i="2" s="1"/>
  <c r="AR44" i="2" s="1"/>
  <c r="AR50" i="2" s="1"/>
  <c r="AR56" i="2" s="1"/>
  <c r="AR62" i="2" s="1"/>
  <c r="AR68" i="2" s="1"/>
  <c r="AR74" i="2" s="1"/>
  <c r="AR80" i="2" s="1"/>
  <c r="AR86" i="2" s="1"/>
  <c r="AR92" i="2" s="1"/>
  <c r="AR98" i="2" s="1"/>
  <c r="AR104" i="2" s="1"/>
  <c r="AR110" i="2" s="1"/>
  <c r="AR116" i="2" s="1"/>
  <c r="AR122" i="2" s="1"/>
  <c r="AR128" i="2" s="1"/>
  <c r="AR134" i="2" s="1"/>
  <c r="AR140" i="2" s="1"/>
  <c r="AR146" i="2" s="1"/>
  <c r="AR152" i="2" s="1"/>
  <c r="AR158" i="2" s="1"/>
  <c r="AR164" i="2" s="1"/>
  <c r="AR170" i="2" s="1"/>
  <c r="AR176" i="2" s="1"/>
  <c r="AR182" i="2" s="1"/>
  <c r="AR188" i="2" s="1"/>
  <c r="AR194" i="2" s="1"/>
  <c r="AR200" i="2" s="1"/>
  <c r="AR206" i="2" s="1"/>
  <c r="AR212" i="2" s="1"/>
  <c r="AR218" i="2" s="1"/>
  <c r="AR224" i="2" s="1"/>
  <c r="AR230" i="2" s="1"/>
  <c r="AR236" i="2" s="1"/>
  <c r="AR242" i="2" s="1"/>
  <c r="AR248" i="2" s="1"/>
  <c r="AR254" i="2" s="1"/>
  <c r="AR22" i="2"/>
  <c r="AK21" i="2" s="1"/>
  <c r="AB21" i="2"/>
  <c r="T21" i="2"/>
  <c r="T27" i="2" s="1"/>
  <c r="AH24" i="2"/>
  <c r="AI24" i="2"/>
  <c r="Y24" i="2"/>
  <c r="Z24" i="2"/>
  <c r="T24" i="2" s="1"/>
  <c r="AK20" i="2"/>
  <c r="AC20" i="2"/>
  <c r="AO21" i="2"/>
  <c r="AO27" i="2" s="1"/>
  <c r="AO33" i="2" s="1"/>
  <c r="AO39" i="2" s="1"/>
  <c r="AO45" i="2" s="1"/>
  <c r="AO51" i="2" s="1"/>
  <c r="AO57" i="2" s="1"/>
  <c r="AO63" i="2" s="1"/>
  <c r="AO69" i="2" s="1"/>
  <c r="AO75" i="2" s="1"/>
  <c r="AO81" i="2" s="1"/>
  <c r="AO87" i="2" s="1"/>
  <c r="AO93" i="2" s="1"/>
  <c r="AO99" i="2" s="1"/>
  <c r="AO105" i="2" s="1"/>
  <c r="AO111" i="2" s="1"/>
  <c r="AO117" i="2" s="1"/>
  <c r="AO123" i="2" s="1"/>
  <c r="AO129" i="2" s="1"/>
  <c r="AO135" i="2" s="1"/>
  <c r="AO141" i="2" s="1"/>
  <c r="AO147" i="2" s="1"/>
  <c r="AO153" i="2" s="1"/>
  <c r="AO159" i="2" s="1"/>
  <c r="AO165" i="2" s="1"/>
  <c r="AO171" i="2" s="1"/>
  <c r="AO177" i="2" s="1"/>
  <c r="AO183" i="2" s="1"/>
  <c r="AO189" i="2" s="1"/>
  <c r="AO195" i="2" s="1"/>
  <c r="AO201" i="2" s="1"/>
  <c r="AO207" i="2" s="1"/>
  <c r="AO213" i="2" s="1"/>
  <c r="AO219" i="2" s="1"/>
  <c r="AO225" i="2" s="1"/>
  <c r="AO231" i="2" s="1"/>
  <c r="AO237" i="2" s="1"/>
  <c r="AO243" i="2" s="1"/>
  <c r="AO249" i="2" s="1"/>
  <c r="AO255" i="2" s="1"/>
  <c r="O246" i="8" l="1"/>
  <c r="K40" i="8"/>
  <c r="Q160" i="9"/>
  <c r="Q157" i="10"/>
  <c r="O247" i="11"/>
  <c r="O250" i="10"/>
  <c r="S158" i="8"/>
  <c r="X162" i="8" s="1"/>
  <c r="U79" i="9"/>
  <c r="T79" i="9" s="1"/>
  <c r="B72" i="8"/>
  <c r="R169" i="10"/>
  <c r="R172" i="9"/>
  <c r="Q25" i="10"/>
  <c r="Q28" i="9"/>
  <c r="S80" i="8"/>
  <c r="X84" i="8" s="1"/>
  <c r="U82" i="8"/>
  <c r="L172" i="10"/>
  <c r="Q142" i="9"/>
  <c r="Q139" i="10"/>
  <c r="O76" i="9"/>
  <c r="O73" i="10"/>
  <c r="K172" i="8"/>
  <c r="R175" i="10"/>
  <c r="R178" i="9"/>
  <c r="Q97" i="11"/>
  <c r="Q100" i="10"/>
  <c r="S254" i="8"/>
  <c r="X258" i="8" s="1"/>
  <c r="V256" i="8"/>
  <c r="T256" i="8" s="1"/>
  <c r="W43" i="9"/>
  <c r="W46" i="9" s="1"/>
  <c r="R25" i="11"/>
  <c r="R28" i="10"/>
  <c r="AS108" i="11"/>
  <c r="B115" i="14"/>
  <c r="R114" i="14" s="1"/>
  <c r="J122" i="9"/>
  <c r="B126" i="9" s="1"/>
  <c r="AE160" i="8"/>
  <c r="Q208" i="10"/>
  <c r="U166" i="8"/>
  <c r="T166" i="8" s="1"/>
  <c r="V97" i="9"/>
  <c r="V100" i="9" s="1"/>
  <c r="T163" i="8"/>
  <c r="O114" i="8"/>
  <c r="W46" i="8"/>
  <c r="T46" i="8" s="1"/>
  <c r="K154" i="8"/>
  <c r="K244" i="8"/>
  <c r="S98" i="8"/>
  <c r="X102" i="8" s="1"/>
  <c r="V100" i="8"/>
  <c r="T100" i="8" s="1"/>
  <c r="J188" i="9"/>
  <c r="B192" i="9" s="1"/>
  <c r="S44" i="8"/>
  <c r="X48" i="8" s="1"/>
  <c r="K208" i="8"/>
  <c r="AA114" i="13"/>
  <c r="G111" i="11"/>
  <c r="J62" i="9"/>
  <c r="B66" i="9" s="1"/>
  <c r="K124" i="8"/>
  <c r="J242" i="9"/>
  <c r="B246" i="9" s="1"/>
  <c r="W151" i="9"/>
  <c r="W154" i="9" s="1"/>
  <c r="T229" i="8"/>
  <c r="K37" i="9"/>
  <c r="V157" i="9"/>
  <c r="V157" i="10" s="1"/>
  <c r="X229" i="9"/>
  <c r="S230" i="9" s="1"/>
  <c r="X234" i="9" s="1"/>
  <c r="G218" i="10"/>
  <c r="K232" i="8"/>
  <c r="S230" i="8"/>
  <c r="X234" i="8" s="1"/>
  <c r="O108" i="8"/>
  <c r="K175" i="9"/>
  <c r="K241" i="9"/>
  <c r="J206" i="9"/>
  <c r="B210" i="9" s="1"/>
  <c r="J140" i="9"/>
  <c r="B144" i="9" s="1"/>
  <c r="K196" i="8"/>
  <c r="R216" i="10"/>
  <c r="BB222" i="10"/>
  <c r="B234" i="8"/>
  <c r="G105" i="11"/>
  <c r="O54" i="8"/>
  <c r="J158" i="9"/>
  <c r="B162" i="9" s="1"/>
  <c r="K238" i="8"/>
  <c r="B126" i="8"/>
  <c r="R102" i="11"/>
  <c r="G219" i="10"/>
  <c r="N241" i="10"/>
  <c r="N244" i="10" s="1"/>
  <c r="R222" i="10"/>
  <c r="AA102" i="11"/>
  <c r="AA216" i="10"/>
  <c r="N244" i="9"/>
  <c r="AA198" i="11"/>
  <c r="N133" i="10"/>
  <c r="K133" i="10" s="1"/>
  <c r="N136" i="9"/>
  <c r="K136" i="9" s="1"/>
  <c r="AE61" i="8"/>
  <c r="AE64" i="7"/>
  <c r="V88" i="8"/>
  <c r="T88" i="8" s="1"/>
  <c r="J134" i="9"/>
  <c r="B138" i="9" s="1"/>
  <c r="K70" i="8"/>
  <c r="J218" i="9"/>
  <c r="B222" i="9" s="1"/>
  <c r="G225" i="10"/>
  <c r="AA222" i="10"/>
  <c r="J170" i="9"/>
  <c r="B174" i="9" s="1"/>
  <c r="J44" i="9"/>
  <c r="B48" i="9" s="1"/>
  <c r="J38" i="9"/>
  <c r="B42" i="9" s="1"/>
  <c r="R241" i="10"/>
  <c r="R244" i="9"/>
  <c r="O121" i="10"/>
  <c r="O124" i="9"/>
  <c r="M124" i="9"/>
  <c r="M121" i="10"/>
  <c r="N253" i="10"/>
  <c r="N256" i="9"/>
  <c r="H84" i="11"/>
  <c r="G84" i="12"/>
  <c r="Q112" i="9"/>
  <c r="K112" i="9" s="1"/>
  <c r="Q109" i="10"/>
  <c r="K109" i="10" s="1"/>
  <c r="M205" i="10"/>
  <c r="M208" i="9"/>
  <c r="O144" i="8"/>
  <c r="B144" i="8"/>
  <c r="R139" i="10"/>
  <c r="K139" i="10" s="1"/>
  <c r="R142" i="9"/>
  <c r="K142" i="9" s="1"/>
  <c r="M244" i="9"/>
  <c r="M241" i="10"/>
  <c r="AF175" i="8"/>
  <c r="AF178" i="7"/>
  <c r="K109" i="9"/>
  <c r="AI256" i="7"/>
  <c r="AI253" i="8"/>
  <c r="O184" i="10"/>
  <c r="O181" i="11"/>
  <c r="AH163" i="8"/>
  <c r="AH166" i="7"/>
  <c r="AJ58" i="7"/>
  <c r="AJ55" i="8"/>
  <c r="AD130" i="7"/>
  <c r="AD127" i="8"/>
  <c r="O174" i="8"/>
  <c r="B174" i="8"/>
  <c r="M67" i="13"/>
  <c r="M70" i="12"/>
  <c r="Q196" i="9"/>
  <c r="Q193" i="10"/>
  <c r="R256" i="9"/>
  <c r="R253" i="10"/>
  <c r="M220" i="9"/>
  <c r="M217" i="10"/>
  <c r="N46" i="9"/>
  <c r="N43" i="10"/>
  <c r="AH199" i="8"/>
  <c r="AH202" i="7"/>
  <c r="O106" i="10"/>
  <c r="O103" i="11"/>
  <c r="N67" i="11"/>
  <c r="N70" i="10"/>
  <c r="N226" i="9"/>
  <c r="K226" i="9" s="1"/>
  <c r="N223" i="10"/>
  <c r="J224" i="10" s="1"/>
  <c r="B228" i="10" s="1"/>
  <c r="AG40" i="7"/>
  <c r="AG37" i="8"/>
  <c r="AG181" i="8"/>
  <c r="AG184" i="7"/>
  <c r="K133" i="9"/>
  <c r="AQ115" i="7"/>
  <c r="AQ115" i="8" s="1"/>
  <c r="K220" i="8"/>
  <c r="T30" i="2"/>
  <c r="U30" i="2" s="1"/>
  <c r="BB216" i="10"/>
  <c r="AS222" i="10"/>
  <c r="K28" i="8"/>
  <c r="K193" i="9"/>
  <c r="L121" i="11"/>
  <c r="L124" i="10"/>
  <c r="L175" i="10"/>
  <c r="K175" i="10" s="1"/>
  <c r="L178" i="9"/>
  <c r="K178" i="9" s="1"/>
  <c r="P139" i="11"/>
  <c r="P142" i="10"/>
  <c r="AI244" i="7"/>
  <c r="AI241" i="8"/>
  <c r="N154" i="9"/>
  <c r="N151" i="10"/>
  <c r="AF142" i="7"/>
  <c r="AF139" i="8"/>
  <c r="Q154" i="9"/>
  <c r="Q151" i="10"/>
  <c r="AF70" i="7"/>
  <c r="AF67" i="8"/>
  <c r="N91" i="10"/>
  <c r="N94" i="9"/>
  <c r="P67" i="10"/>
  <c r="P70" i="9"/>
  <c r="Q169" i="10"/>
  <c r="Q172" i="9"/>
  <c r="K172" i="9" s="1"/>
  <c r="J68" i="9"/>
  <c r="B72" i="9" s="1"/>
  <c r="N40" i="9"/>
  <c r="N37" i="10"/>
  <c r="G224" i="10"/>
  <c r="U163" i="9"/>
  <c r="T163" i="9" s="1"/>
  <c r="K94" i="8"/>
  <c r="AS216" i="10"/>
  <c r="AJ222" i="10"/>
  <c r="O228" i="8"/>
  <c r="K46" i="8"/>
  <c r="N235" i="12"/>
  <c r="N238" i="11"/>
  <c r="F114" i="12"/>
  <c r="H114" i="11"/>
  <c r="L232" i="10"/>
  <c r="L229" i="11"/>
  <c r="O198" i="8"/>
  <c r="B198" i="8"/>
  <c r="AJ175" i="8"/>
  <c r="AJ178" i="7"/>
  <c r="Q85" i="11"/>
  <c r="Q88" i="10"/>
  <c r="G132" i="10"/>
  <c r="H132" i="9"/>
  <c r="P76" i="9"/>
  <c r="P73" i="10"/>
  <c r="M190" i="9"/>
  <c r="M187" i="10"/>
  <c r="P187" i="10"/>
  <c r="P190" i="9"/>
  <c r="N127" i="10"/>
  <c r="N130" i="9"/>
  <c r="K130" i="9" s="1"/>
  <c r="L76" i="11"/>
  <c r="L73" i="12"/>
  <c r="R133" i="11"/>
  <c r="R136" i="10"/>
  <c r="R148" i="9"/>
  <c r="K148" i="9" s="1"/>
  <c r="R145" i="10"/>
  <c r="K145" i="10" s="1"/>
  <c r="M64" i="9"/>
  <c r="M61" i="10"/>
  <c r="N64" i="9"/>
  <c r="N61" i="10"/>
  <c r="M82" i="9"/>
  <c r="M79" i="10"/>
  <c r="R43" i="10"/>
  <c r="R46" i="9"/>
  <c r="R67" i="10"/>
  <c r="R70" i="9"/>
  <c r="Q82" i="9"/>
  <c r="Q79" i="10"/>
  <c r="K127" i="9"/>
  <c r="K223" i="9"/>
  <c r="J146" i="9"/>
  <c r="O150" i="9" s="1"/>
  <c r="B204" i="9"/>
  <c r="B169" i="10"/>
  <c r="AJ168" i="9"/>
  <c r="BB168" i="9"/>
  <c r="AA168" i="9"/>
  <c r="G171" i="9"/>
  <c r="R168" i="9"/>
  <c r="AS168" i="9"/>
  <c r="AA174" i="9"/>
  <c r="R174" i="9"/>
  <c r="AJ174" i="9"/>
  <c r="G177" i="9"/>
  <c r="BB174" i="9"/>
  <c r="G176" i="9"/>
  <c r="AS174" i="9"/>
  <c r="O166" i="9"/>
  <c r="O163" i="10"/>
  <c r="Q124" i="9"/>
  <c r="Q121" i="10"/>
  <c r="AJ250" i="7"/>
  <c r="AJ247" i="8"/>
  <c r="AH31" i="8"/>
  <c r="AH34" i="7"/>
  <c r="R82" i="9"/>
  <c r="R79" i="10"/>
  <c r="M103" i="10"/>
  <c r="M106" i="9"/>
  <c r="K106" i="9" s="1"/>
  <c r="Q232" i="9"/>
  <c r="Q229" i="10"/>
  <c r="K121" i="9"/>
  <c r="AJ216" i="10"/>
  <c r="Q52" i="10"/>
  <c r="K169" i="10"/>
  <c r="K64" i="8"/>
  <c r="K82" i="8"/>
  <c r="K187" i="9"/>
  <c r="AG61" i="8"/>
  <c r="AG64" i="7"/>
  <c r="AD142" i="7"/>
  <c r="AD139" i="8"/>
  <c r="Q211" i="10"/>
  <c r="Q214" i="9"/>
  <c r="AD94" i="7"/>
  <c r="AD91" i="8"/>
  <c r="J194" i="9"/>
  <c r="F174" i="11"/>
  <c r="H174" i="10"/>
  <c r="O193" i="10"/>
  <c r="O196" i="9"/>
  <c r="K196" i="9" s="1"/>
  <c r="Q163" i="11"/>
  <c r="Q166" i="10"/>
  <c r="Q238" i="9"/>
  <c r="Q235" i="10"/>
  <c r="O40" i="9"/>
  <c r="O37" i="10"/>
  <c r="L46" i="12"/>
  <c r="M178" i="13"/>
  <c r="AA108" i="11"/>
  <c r="B103" i="12"/>
  <c r="R108" i="12" s="1"/>
  <c r="AJ108" i="11"/>
  <c r="R108" i="11"/>
  <c r="BB102" i="11"/>
  <c r="G104" i="11"/>
  <c r="AJ102" i="11"/>
  <c r="AJ114" i="13"/>
  <c r="R114" i="13"/>
  <c r="AS114" i="13"/>
  <c r="BB114" i="13"/>
  <c r="B108" i="9"/>
  <c r="J230" i="9"/>
  <c r="B234" i="9" s="1"/>
  <c r="J26" i="9"/>
  <c r="O30" i="9" s="1"/>
  <c r="O30" i="8"/>
  <c r="BB156" i="11"/>
  <c r="J182" i="9"/>
  <c r="O186" i="9" s="1"/>
  <c r="AS156" i="11"/>
  <c r="J200" i="10"/>
  <c r="B204" i="10" s="1"/>
  <c r="K52" i="8"/>
  <c r="M199" i="11"/>
  <c r="M199" i="12" s="1"/>
  <c r="T157" i="8"/>
  <c r="K31" i="9"/>
  <c r="R156" i="11"/>
  <c r="Z160" i="8"/>
  <c r="T160" i="8" s="1"/>
  <c r="B186" i="8"/>
  <c r="G158" i="11"/>
  <c r="BB198" i="11"/>
  <c r="G201" i="11"/>
  <c r="R150" i="11"/>
  <c r="AS150" i="11"/>
  <c r="K160" i="8"/>
  <c r="BB150" i="11"/>
  <c r="G153" i="11"/>
  <c r="O66" i="8"/>
  <c r="K100" i="9"/>
  <c r="AJ150" i="11"/>
  <c r="G159" i="11"/>
  <c r="K256" i="8"/>
  <c r="O216" i="8"/>
  <c r="O90" i="8"/>
  <c r="J74" i="9"/>
  <c r="O78" i="9" s="1"/>
  <c r="AA150" i="11"/>
  <c r="G152" i="11"/>
  <c r="B151" i="12"/>
  <c r="BB156" i="12" s="1"/>
  <c r="K76" i="8"/>
  <c r="M91" i="12"/>
  <c r="M94" i="11"/>
  <c r="L214" i="12"/>
  <c r="L211" i="13"/>
  <c r="AJ156" i="11"/>
  <c r="K229" i="9"/>
  <c r="Q127" i="11"/>
  <c r="Q130" i="10"/>
  <c r="L235" i="12"/>
  <c r="L238" i="11"/>
  <c r="AJ198" i="11"/>
  <c r="O205" i="12"/>
  <c r="O208" i="11"/>
  <c r="N169" i="12"/>
  <c r="N172" i="11"/>
  <c r="R34" i="11"/>
  <c r="R31" i="12"/>
  <c r="AL43" i="6"/>
  <c r="AA151" i="9"/>
  <c r="AA154" i="9" s="1"/>
  <c r="AL103" i="6"/>
  <c r="AL166" i="5"/>
  <c r="AL58" i="5"/>
  <c r="K205" i="9"/>
  <c r="M130" i="11"/>
  <c r="M127" i="12"/>
  <c r="J86" i="9"/>
  <c r="O90" i="9" s="1"/>
  <c r="G200" i="11"/>
  <c r="T85" i="8"/>
  <c r="O190" i="10"/>
  <c r="O187" i="11"/>
  <c r="Q58" i="10"/>
  <c r="Q55" i="11"/>
  <c r="L106" i="10"/>
  <c r="L103" i="11"/>
  <c r="AA210" i="13"/>
  <c r="B211" i="14"/>
  <c r="AS210" i="13"/>
  <c r="G213" i="13"/>
  <c r="BB210" i="13"/>
  <c r="AJ210" i="13"/>
  <c r="R210" i="13"/>
  <c r="R37" i="11"/>
  <c r="R40" i="10"/>
  <c r="F42" i="11"/>
  <c r="H42" i="10"/>
  <c r="L169" i="12"/>
  <c r="L172" i="11"/>
  <c r="N76" i="11"/>
  <c r="N73" i="12"/>
  <c r="AK104" i="6"/>
  <c r="AP108" i="6" s="1"/>
  <c r="S86" i="8"/>
  <c r="X90" i="8" s="1"/>
  <c r="K67" i="9"/>
  <c r="J98" i="10"/>
  <c r="O102" i="10" s="1"/>
  <c r="B193" i="13"/>
  <c r="AL175" i="6"/>
  <c r="AJ90" i="10"/>
  <c r="BB84" i="10"/>
  <c r="BB90" i="10"/>
  <c r="R84" i="10"/>
  <c r="AA90" i="10"/>
  <c r="AS84" i="10"/>
  <c r="AA84" i="10"/>
  <c r="AS90" i="10"/>
  <c r="R90" i="10"/>
  <c r="AJ84" i="10"/>
  <c r="G93" i="10"/>
  <c r="G87" i="10"/>
  <c r="B85" i="11"/>
  <c r="AL187" i="6"/>
  <c r="M196" i="10"/>
  <c r="M193" i="11"/>
  <c r="AS198" i="11"/>
  <c r="R204" i="11"/>
  <c r="AJ204" i="11"/>
  <c r="G207" i="11"/>
  <c r="BB204" i="11"/>
  <c r="AA204" i="11"/>
  <c r="AS204" i="11"/>
  <c r="B199" i="12"/>
  <c r="R198" i="12" s="1"/>
  <c r="P100" i="10"/>
  <c r="P97" i="11"/>
  <c r="Q220" i="10"/>
  <c r="Q217" i="11"/>
  <c r="L217" i="13"/>
  <c r="L220" i="12"/>
  <c r="AL70" i="5"/>
  <c r="R94" i="10"/>
  <c r="R91" i="11"/>
  <c r="M40" i="11"/>
  <c r="M37" i="12"/>
  <c r="O199" i="12"/>
  <c r="O202" i="11"/>
  <c r="O46" i="10"/>
  <c r="O43" i="11"/>
  <c r="N142" i="10"/>
  <c r="N139" i="11"/>
  <c r="M118" i="12"/>
  <c r="M115" i="13"/>
  <c r="R226" i="10"/>
  <c r="R223" i="11"/>
  <c r="O133" i="11"/>
  <c r="O136" i="10"/>
  <c r="N163" i="12"/>
  <c r="N166" i="11"/>
  <c r="L115" i="11"/>
  <c r="L118" i="10"/>
  <c r="AK32" i="6"/>
  <c r="AP36" i="6" s="1"/>
  <c r="AL82" i="5"/>
  <c r="R199" i="11"/>
  <c r="R202" i="10"/>
  <c r="K202" i="10" s="1"/>
  <c r="K199" i="10"/>
  <c r="O100" i="10"/>
  <c r="O97" i="11"/>
  <c r="P223" i="12"/>
  <c r="P226" i="11"/>
  <c r="P52" i="9"/>
  <c r="P49" i="10"/>
  <c r="AJ82" i="7"/>
  <c r="AJ79" i="8"/>
  <c r="P172" i="11"/>
  <c r="P169" i="12"/>
  <c r="N214" i="9"/>
  <c r="N211" i="10"/>
  <c r="O52" i="10"/>
  <c r="O49" i="11"/>
  <c r="AF238" i="7"/>
  <c r="AF235" i="8"/>
  <c r="AL94" i="5"/>
  <c r="AD55" i="8"/>
  <c r="AD58" i="7"/>
  <c r="B78" i="8"/>
  <c r="O78" i="8"/>
  <c r="AI184" i="7"/>
  <c r="AI181" i="8"/>
  <c r="O139" i="11"/>
  <c r="O142" i="10"/>
  <c r="S152" i="8"/>
  <c r="X156" i="8" s="1"/>
  <c r="AL55" i="6"/>
  <c r="AK176" i="6"/>
  <c r="AP180" i="6" s="1"/>
  <c r="AL202" i="5"/>
  <c r="K58" i="9"/>
  <c r="AF223" i="8"/>
  <c r="AF226" i="7"/>
  <c r="M73" i="10"/>
  <c r="M76" i="9"/>
  <c r="K73" i="9"/>
  <c r="H198" i="11"/>
  <c r="G198" i="12"/>
  <c r="O34" i="10"/>
  <c r="O31" i="11"/>
  <c r="O94" i="10"/>
  <c r="O91" i="11"/>
  <c r="B84" i="8"/>
  <c r="O84" i="8"/>
  <c r="AE169" i="8"/>
  <c r="AE172" i="7"/>
  <c r="K166" i="8"/>
  <c r="B133" i="11"/>
  <c r="AS132" i="10"/>
  <c r="AJ132" i="10"/>
  <c r="G135" i="10"/>
  <c r="AA132" i="10"/>
  <c r="R132" i="10"/>
  <c r="BB132" i="10"/>
  <c r="R138" i="10"/>
  <c r="BB138" i="10"/>
  <c r="AS138" i="10"/>
  <c r="G141" i="10"/>
  <c r="AA138" i="10"/>
  <c r="AJ138" i="10"/>
  <c r="AG52" i="7"/>
  <c r="AG49" i="8"/>
  <c r="AF115" i="8"/>
  <c r="AF118" i="7"/>
  <c r="P28" i="9"/>
  <c r="P25" i="10"/>
  <c r="G163" i="9"/>
  <c r="G164" i="8"/>
  <c r="AE145" i="8"/>
  <c r="AE148" i="7"/>
  <c r="K25" i="9"/>
  <c r="R130" i="10"/>
  <c r="R127" i="11"/>
  <c r="G243" i="9"/>
  <c r="B241" i="10"/>
  <c r="AJ246" i="10" s="1"/>
  <c r="BB240" i="9"/>
  <c r="AJ240" i="9"/>
  <c r="AA240" i="9"/>
  <c r="R240" i="9"/>
  <c r="AS240" i="9"/>
  <c r="G242" i="9"/>
  <c r="R246" i="9"/>
  <c r="AF211" i="8"/>
  <c r="AF214" i="7"/>
  <c r="M49" i="10"/>
  <c r="M52" i="9"/>
  <c r="M145" i="13"/>
  <c r="M148" i="12"/>
  <c r="AG133" i="8"/>
  <c r="AG136" i="7"/>
  <c r="B168" i="8"/>
  <c r="O168" i="8"/>
  <c r="P82" i="10"/>
  <c r="P79" i="11"/>
  <c r="M256" i="9"/>
  <c r="M253" i="10"/>
  <c r="AK44" i="6"/>
  <c r="AP48" i="6" s="1"/>
  <c r="T151" i="8"/>
  <c r="AL31" i="6"/>
  <c r="AL178" i="5"/>
  <c r="AJ246" i="9"/>
  <c r="K88" i="8"/>
  <c r="S42" i="2"/>
  <c r="Z42" i="2" s="1"/>
  <c r="N247" i="12"/>
  <c r="N250" i="11"/>
  <c r="Q76" i="9"/>
  <c r="Q73" i="10"/>
  <c r="O157" i="10"/>
  <c r="O160" i="9"/>
  <c r="N109" i="13"/>
  <c r="N112" i="12"/>
  <c r="L190" i="11"/>
  <c r="L187" i="12"/>
  <c r="N82" i="9"/>
  <c r="N79" i="10"/>
  <c r="K79" i="9"/>
  <c r="J80" i="9"/>
  <c r="N85" i="10"/>
  <c r="N88" i="9"/>
  <c r="L166" i="9"/>
  <c r="L163" i="10"/>
  <c r="J164" i="9"/>
  <c r="K163" i="9"/>
  <c r="O226" i="10"/>
  <c r="O223" i="11"/>
  <c r="AK188" i="6"/>
  <c r="AP192" i="6" s="1"/>
  <c r="O64" i="9"/>
  <c r="O61" i="10"/>
  <c r="Q148" i="10"/>
  <c r="Q145" i="11"/>
  <c r="M142" i="13"/>
  <c r="M139" i="14"/>
  <c r="M142" i="14" s="1"/>
  <c r="Q115" i="11"/>
  <c r="Q118" i="10"/>
  <c r="AS246" i="9"/>
  <c r="T32" i="2"/>
  <c r="T36" i="2" s="1"/>
  <c r="AK30" i="2"/>
  <c r="AQ30" i="2" s="1"/>
  <c r="R106" i="11"/>
  <c r="R103" i="12"/>
  <c r="N208" i="12"/>
  <c r="N205" i="13"/>
  <c r="AF79" i="8"/>
  <c r="AF82" i="7"/>
  <c r="G216" i="10"/>
  <c r="H216" i="9"/>
  <c r="AK212" i="6"/>
  <c r="AP216" i="6" s="1"/>
  <c r="AK140" i="6"/>
  <c r="AP144" i="6" s="1"/>
  <c r="BB246" i="9"/>
  <c r="G249" i="9"/>
  <c r="K49" i="9"/>
  <c r="K157" i="9"/>
  <c r="AG76" i="7"/>
  <c r="AG73" i="8"/>
  <c r="P208" i="9"/>
  <c r="P205" i="10"/>
  <c r="AD151" i="8"/>
  <c r="AD154" i="7"/>
  <c r="M28" i="9"/>
  <c r="M25" i="10"/>
  <c r="Q199" i="12"/>
  <c r="Q202" i="11"/>
  <c r="B36" i="8"/>
  <c r="O36" i="8"/>
  <c r="P46" i="9"/>
  <c r="P43" i="10"/>
  <c r="K43" i="9"/>
  <c r="H228" i="9"/>
  <c r="G228" i="10"/>
  <c r="M247" i="13"/>
  <c r="M250" i="12"/>
  <c r="G96" i="13"/>
  <c r="H96" i="12"/>
  <c r="L94" i="10"/>
  <c r="L91" i="11"/>
  <c r="AD187" i="8"/>
  <c r="AD190" i="7"/>
  <c r="R115" i="10"/>
  <c r="J116" i="10" s="1"/>
  <c r="R118" i="9"/>
  <c r="K118" i="9" s="1"/>
  <c r="K61" i="9"/>
  <c r="B163" i="13"/>
  <c r="BB162" i="12"/>
  <c r="AA162" i="12"/>
  <c r="AJ162" i="12"/>
  <c r="R162" i="12"/>
  <c r="G165" i="12"/>
  <c r="AS162" i="12"/>
  <c r="O109" i="12"/>
  <c r="O112" i="11"/>
  <c r="P154" i="10"/>
  <c r="P151" i="11"/>
  <c r="K36" i="2"/>
  <c r="L36" i="2" s="1"/>
  <c r="Q178" i="10"/>
  <c r="Q175" i="11"/>
  <c r="AG220" i="7"/>
  <c r="AG217" i="8"/>
  <c r="M238" i="13"/>
  <c r="M235" i="14"/>
  <c r="M238" i="14" s="1"/>
  <c r="AG124" i="7"/>
  <c r="AG121" i="8"/>
  <c r="AF247" i="8"/>
  <c r="AF250" i="7"/>
  <c r="P58" i="10"/>
  <c r="P55" i="11"/>
  <c r="AL46" i="5"/>
  <c r="AL142" i="5"/>
  <c r="K214" i="8"/>
  <c r="G248" i="9"/>
  <c r="K250" i="8"/>
  <c r="J50" i="9"/>
  <c r="O54" i="9" s="1"/>
  <c r="J254" i="9"/>
  <c r="O258" i="9" s="1"/>
  <c r="K115" i="9"/>
  <c r="P184" i="9"/>
  <c r="K184" i="9" s="1"/>
  <c r="P181" i="10"/>
  <c r="J182" i="10" s="1"/>
  <c r="AI148" i="7"/>
  <c r="AI145" i="8"/>
  <c r="G30" i="11"/>
  <c r="H30" i="10"/>
  <c r="AH214" i="7"/>
  <c r="AH211" i="8"/>
  <c r="O148" i="10"/>
  <c r="O145" i="11"/>
  <c r="M85" i="11"/>
  <c r="M88" i="10"/>
  <c r="R166" i="9"/>
  <c r="R163" i="10"/>
  <c r="P34" i="9"/>
  <c r="K34" i="9" s="1"/>
  <c r="P31" i="10"/>
  <c r="AE100" i="7"/>
  <c r="AE97" i="8"/>
  <c r="B48" i="8"/>
  <c r="O48" i="8"/>
  <c r="AD82" i="7"/>
  <c r="AD79" i="8"/>
  <c r="P250" i="9"/>
  <c r="P247" i="10"/>
  <c r="AE244" i="7"/>
  <c r="AE241" i="8"/>
  <c r="N232" i="10"/>
  <c r="N229" i="11"/>
  <c r="G144" i="11"/>
  <c r="H144" i="10"/>
  <c r="L139" i="12"/>
  <c r="L142" i="11"/>
  <c r="O211" i="10"/>
  <c r="O214" i="9"/>
  <c r="G258" i="11"/>
  <c r="H258" i="10"/>
  <c r="O28" i="10"/>
  <c r="O25" i="11"/>
  <c r="Q34" i="11"/>
  <c r="Q31" i="12"/>
  <c r="M112" i="11"/>
  <c r="M109" i="12"/>
  <c r="AF91" i="8"/>
  <c r="AF94" i="7"/>
  <c r="J248" i="9"/>
  <c r="L247" i="10"/>
  <c r="L250" i="9"/>
  <c r="K247" i="9"/>
  <c r="J212" i="9"/>
  <c r="AH223" i="8"/>
  <c r="AH226" i="7"/>
  <c r="G114" i="14"/>
  <c r="M97" i="12"/>
  <c r="M100" i="11"/>
  <c r="O162" i="8"/>
  <c r="B162" i="8"/>
  <c r="Q250" i="11"/>
  <c r="Q247" i="12"/>
  <c r="P145" i="13"/>
  <c r="P148" i="12"/>
  <c r="Q94" i="9"/>
  <c r="Q91" i="10"/>
  <c r="J92" i="9"/>
  <c r="K91" i="9"/>
  <c r="F72" i="11"/>
  <c r="H72" i="10"/>
  <c r="K211" i="9"/>
  <c r="AJ34" i="7"/>
  <c r="AJ31" i="8"/>
  <c r="B49" i="13"/>
  <c r="BB48" i="12"/>
  <c r="R48" i="12"/>
  <c r="AS48" i="12"/>
  <c r="AJ48" i="12"/>
  <c r="G51" i="12"/>
  <c r="AA48" i="12"/>
  <c r="G50" i="12"/>
  <c r="AG28" i="7"/>
  <c r="AG25" i="8"/>
  <c r="O154" i="9"/>
  <c r="O151" i="10"/>
  <c r="K151" i="9"/>
  <c r="J152" i="9"/>
  <c r="N160" i="10"/>
  <c r="N157" i="11"/>
  <c r="AL211" i="6"/>
  <c r="AH70" i="7"/>
  <c r="AH67" i="8"/>
  <c r="M214" i="10"/>
  <c r="M211" i="11"/>
  <c r="AH79" i="8"/>
  <c r="AH82" i="7"/>
  <c r="R124" i="11"/>
  <c r="R121" i="12"/>
  <c r="Q52" i="11"/>
  <c r="Q49" i="12"/>
  <c r="R160" i="9"/>
  <c r="R157" i="10"/>
  <c r="AL106" i="5"/>
  <c r="AL154" i="5"/>
  <c r="AL139" i="6"/>
  <c r="P193" i="14"/>
  <c r="P196" i="14" s="1"/>
  <c r="P196" i="13"/>
  <c r="O70" i="9"/>
  <c r="O67" i="10"/>
  <c r="AI37" i="8"/>
  <c r="AI40" i="7"/>
  <c r="N34" i="10"/>
  <c r="N31" i="11"/>
  <c r="M31" i="13"/>
  <c r="M34" i="12"/>
  <c r="N28" i="10"/>
  <c r="N25" i="11"/>
  <c r="AI49" i="8"/>
  <c r="AI52" i="7"/>
  <c r="G168" i="12"/>
  <c r="H168" i="11"/>
  <c r="P112" i="11"/>
  <c r="P109" i="12"/>
  <c r="AH178" i="7"/>
  <c r="AH175" i="8"/>
  <c r="G186" i="12"/>
  <c r="H186" i="11"/>
  <c r="R112" i="10"/>
  <c r="R109" i="11"/>
  <c r="R49" i="11"/>
  <c r="R52" i="10"/>
  <c r="Q205" i="12"/>
  <c r="Q208" i="11"/>
  <c r="R184" i="11"/>
  <c r="R181" i="12"/>
  <c r="G192" i="13"/>
  <c r="H192" i="12"/>
  <c r="B240" i="8"/>
  <c r="O240" i="8"/>
  <c r="M172" i="11"/>
  <c r="M169" i="12"/>
  <c r="M58" i="10"/>
  <c r="M55" i="11"/>
  <c r="K55" i="10"/>
  <c r="J56" i="10"/>
  <c r="P232" i="9"/>
  <c r="P229" i="10"/>
  <c r="N118" i="10"/>
  <c r="N115" i="11"/>
  <c r="Q67" i="11"/>
  <c r="Q70" i="10"/>
  <c r="P220" i="10"/>
  <c r="P217" i="11"/>
  <c r="O244" i="12"/>
  <c r="O241" i="13"/>
  <c r="P199" i="12"/>
  <c r="P202" i="11"/>
  <c r="AE112" i="7"/>
  <c r="AE109" i="8"/>
  <c r="AJ130" i="7"/>
  <c r="AJ127" i="8"/>
  <c r="M163" i="12"/>
  <c r="M166" i="11"/>
  <c r="N148" i="12"/>
  <c r="N145" i="13"/>
  <c r="Q64" i="10"/>
  <c r="Q61" i="11"/>
  <c r="H234" i="11"/>
  <c r="G234" i="12"/>
  <c r="AH238" i="7"/>
  <c r="AH235" i="8"/>
  <c r="H156" i="10"/>
  <c r="G156" i="11"/>
  <c r="O252" i="8"/>
  <c r="B252" i="8"/>
  <c r="R88" i="9"/>
  <c r="R85" i="10"/>
  <c r="Q256" i="9"/>
  <c r="Q253" i="10"/>
  <c r="AL223" i="6"/>
  <c r="M160" i="12"/>
  <c r="M157" i="13"/>
  <c r="P124" i="10"/>
  <c r="P121" i="11"/>
  <c r="P214" i="10"/>
  <c r="P211" i="11"/>
  <c r="AB31" i="2"/>
  <c r="AB40" i="2"/>
  <c r="B30" i="9"/>
  <c r="L25" i="12"/>
  <c r="L28" i="11"/>
  <c r="L193" i="13"/>
  <c r="L196" i="12"/>
  <c r="AR30" i="2"/>
  <c r="L40" i="13"/>
  <c r="L37" i="14"/>
  <c r="L40" i="14" s="1"/>
  <c r="AG157" i="8"/>
  <c r="AG160" i="7"/>
  <c r="AD166" i="7"/>
  <c r="AD163" i="8"/>
  <c r="O60" i="9"/>
  <c r="B60" i="9"/>
  <c r="AK34" i="2"/>
  <c r="J39" i="2"/>
  <c r="L45" i="2"/>
  <c r="N58" i="10"/>
  <c r="N55" i="11"/>
  <c r="AJ187" i="8"/>
  <c r="AJ190" i="7"/>
  <c r="G126" i="13"/>
  <c r="H126" i="12"/>
  <c r="AF46" i="7"/>
  <c r="AF43" i="8"/>
  <c r="N190" i="11"/>
  <c r="N187" i="12"/>
  <c r="P178" i="11"/>
  <c r="P175" i="12"/>
  <c r="L46" i="13"/>
  <c r="L43" i="14"/>
  <c r="H252" i="12"/>
  <c r="G252" i="13"/>
  <c r="O88" i="10"/>
  <c r="O85" i="11"/>
  <c r="AJ126" i="12"/>
  <c r="G129" i="12"/>
  <c r="R126" i="12"/>
  <c r="B121" i="13"/>
  <c r="BB126" i="12"/>
  <c r="AA126" i="12"/>
  <c r="AS126" i="12"/>
  <c r="AS120" i="12"/>
  <c r="R120" i="12"/>
  <c r="AA120" i="12"/>
  <c r="BB120" i="12"/>
  <c r="G123" i="12"/>
  <c r="AJ120" i="12"/>
  <c r="P241" i="12"/>
  <c r="P244" i="11"/>
  <c r="N124" i="12"/>
  <c r="N121" i="13"/>
  <c r="K253" i="9"/>
  <c r="L202" i="12"/>
  <c r="L199" i="13"/>
  <c r="N178" i="11"/>
  <c r="N175" i="12"/>
  <c r="S48" i="2"/>
  <c r="T38" i="2"/>
  <c r="U44" i="2"/>
  <c r="AE52" i="7"/>
  <c r="AE49" i="8"/>
  <c r="AF154" i="7"/>
  <c r="AF151" i="8"/>
  <c r="AI88" i="7"/>
  <c r="AI85" i="8"/>
  <c r="O82" i="11"/>
  <c r="O79" i="12"/>
  <c r="H222" i="12"/>
  <c r="G222" i="13"/>
  <c r="O169" i="11"/>
  <c r="O172" i="10"/>
  <c r="O238" i="11"/>
  <c r="O235" i="12"/>
  <c r="AH187" i="8"/>
  <c r="AH190" i="7"/>
  <c r="P106" i="11"/>
  <c r="P103" i="12"/>
  <c r="AG169" i="8"/>
  <c r="AG172" i="7"/>
  <c r="R196" i="11"/>
  <c r="R193" i="12"/>
  <c r="L100" i="12"/>
  <c r="L97" i="13"/>
  <c r="O114" i="9"/>
  <c r="B114" i="9"/>
  <c r="R232" i="12"/>
  <c r="R229" i="13"/>
  <c r="O96" i="8"/>
  <c r="B96" i="8"/>
  <c r="J37" i="2"/>
  <c r="J46" i="2"/>
  <c r="N106" i="10"/>
  <c r="N103" i="11"/>
  <c r="B156" i="8"/>
  <c r="O156" i="8"/>
  <c r="AI30" i="2"/>
  <c r="AH30" i="2"/>
  <c r="G180" i="11"/>
  <c r="H180" i="10"/>
  <c r="L58" i="14"/>
  <c r="N199" i="12"/>
  <c r="N202" i="11"/>
  <c r="AL26" i="2"/>
  <c r="AM32" i="2"/>
  <c r="AK36" i="2"/>
  <c r="AF127" i="8"/>
  <c r="AF130" i="7"/>
  <c r="AD199" i="8"/>
  <c r="AD202" i="7"/>
  <c r="R187" i="12"/>
  <c r="R190" i="11"/>
  <c r="R208" i="10"/>
  <c r="R205" i="11"/>
  <c r="AH127" i="8"/>
  <c r="AH130" i="7"/>
  <c r="L226" i="10"/>
  <c r="L223" i="11"/>
  <c r="K85" i="9"/>
  <c r="F78" i="12"/>
  <c r="H78" i="11"/>
  <c r="P40" i="10"/>
  <c r="P37" i="11"/>
  <c r="B247" i="11"/>
  <c r="G255" i="10"/>
  <c r="AS252" i="10"/>
  <c r="AJ252" i="10"/>
  <c r="AA252" i="10"/>
  <c r="R252" i="10"/>
  <c r="BB252" i="10"/>
  <c r="G254" i="10"/>
  <c r="P130" i="10"/>
  <c r="P127" i="11"/>
  <c r="P163" i="12"/>
  <c r="P166" i="11"/>
  <c r="Y42" i="2"/>
  <c r="Q46" i="10"/>
  <c r="Q43" i="11"/>
  <c r="L154" i="11"/>
  <c r="L151" i="12"/>
  <c r="B139" i="13"/>
  <c r="AA144" i="12"/>
  <c r="R144" i="12"/>
  <c r="G147" i="12"/>
  <c r="BB144" i="12"/>
  <c r="AS144" i="12"/>
  <c r="AJ144" i="12"/>
  <c r="B127" i="14"/>
  <c r="O58" i="12"/>
  <c r="O55" i="13"/>
  <c r="AK200" i="6"/>
  <c r="AP204" i="6" s="1"/>
  <c r="G117" i="14"/>
  <c r="BB114" i="14"/>
  <c r="N100" i="13"/>
  <c r="N97" i="14"/>
  <c r="N100" i="14" s="1"/>
  <c r="M43" i="13"/>
  <c r="M46" i="12"/>
  <c r="R250" i="11"/>
  <c r="R247" i="12"/>
  <c r="Q42" i="2"/>
  <c r="P42" i="2"/>
  <c r="P136" i="10"/>
  <c r="P133" i="11"/>
  <c r="L130" i="10"/>
  <c r="L127" i="11"/>
  <c r="L52" i="11"/>
  <c r="L49" i="12"/>
  <c r="H162" i="11"/>
  <c r="G162" i="12"/>
  <c r="G66" i="12"/>
  <c r="H66" i="11"/>
  <c r="M154" i="12"/>
  <c r="M151" i="13"/>
  <c r="BB66" i="9"/>
  <c r="AA72" i="9"/>
  <c r="AS66" i="9"/>
  <c r="R72" i="9"/>
  <c r="G68" i="9"/>
  <c r="AJ66" i="9"/>
  <c r="B67" i="10"/>
  <c r="AA66" i="9"/>
  <c r="G69" i="9"/>
  <c r="BB72" i="9"/>
  <c r="AS72" i="9"/>
  <c r="AJ72" i="9"/>
  <c r="G75" i="9"/>
  <c r="R66" i="9"/>
  <c r="G74" i="9"/>
  <c r="O66" i="9"/>
  <c r="P238" i="9"/>
  <c r="P235" i="10"/>
  <c r="K235" i="9"/>
  <c r="J236" i="9"/>
  <c r="P256" i="10"/>
  <c r="P253" i="11"/>
  <c r="B217" i="12"/>
  <c r="AJ216" i="11"/>
  <c r="AJ222" i="11"/>
  <c r="G225" i="11"/>
  <c r="BB222" i="11"/>
  <c r="AA216" i="11"/>
  <c r="R216" i="11"/>
  <c r="AS216" i="11"/>
  <c r="G219" i="11"/>
  <c r="AA222" i="11"/>
  <c r="R222" i="11"/>
  <c r="AS222" i="11"/>
  <c r="BB216" i="11"/>
  <c r="G218" i="11"/>
  <c r="K45" i="2"/>
  <c r="R76" i="10"/>
  <c r="R73" i="11"/>
  <c r="AE232" i="7"/>
  <c r="AE229" i="8"/>
  <c r="AG145" i="8"/>
  <c r="AG148" i="7"/>
  <c r="S25" i="2"/>
  <c r="S34" i="2"/>
  <c r="Q190" i="11"/>
  <c r="Q187" i="12"/>
  <c r="T33" i="2"/>
  <c r="T39" i="2" s="1"/>
  <c r="T45" i="2" s="1"/>
  <c r="T51" i="2" s="1"/>
  <c r="V30" i="2"/>
  <c r="P94" i="11"/>
  <c r="P91" i="12"/>
  <c r="O228" i="9"/>
  <c r="B228" i="9"/>
  <c r="R214" i="11"/>
  <c r="R211" i="12"/>
  <c r="R64" i="10"/>
  <c r="R61" i="11"/>
  <c r="AE208" i="7"/>
  <c r="AE205" i="8"/>
  <c r="S33" i="2"/>
  <c r="U39" i="2"/>
  <c r="B187" i="13"/>
  <c r="G188" i="13" s="1"/>
  <c r="AA192" i="12"/>
  <c r="R192" i="12"/>
  <c r="G195" i="12"/>
  <c r="AJ192" i="12"/>
  <c r="BB192" i="12"/>
  <c r="AS192" i="12"/>
  <c r="BB186" i="12"/>
  <c r="AS186" i="12"/>
  <c r="AJ186" i="12"/>
  <c r="R186" i="12"/>
  <c r="G189" i="12"/>
  <c r="AA186" i="12"/>
  <c r="G139" i="11"/>
  <c r="G140" i="10"/>
  <c r="L67" i="11"/>
  <c r="L70" i="10"/>
  <c r="L82" i="11"/>
  <c r="L79" i="12"/>
  <c r="B102" i="9"/>
  <c r="O102" i="9"/>
  <c r="P160" i="10"/>
  <c r="P157" i="11"/>
  <c r="G120" i="13"/>
  <c r="H120" i="12"/>
  <c r="AJ118" i="7"/>
  <c r="AJ115" i="8"/>
  <c r="AJ238" i="7"/>
  <c r="AJ235" i="8"/>
  <c r="P118" i="11"/>
  <c r="P115" i="12"/>
  <c r="N184" i="10"/>
  <c r="N181" i="11"/>
  <c r="O217" i="10"/>
  <c r="O220" i="9"/>
  <c r="AD211" i="8"/>
  <c r="AD214" i="7"/>
  <c r="L145" i="13"/>
  <c r="L148" i="12"/>
  <c r="B120" i="9"/>
  <c r="O120" i="9"/>
  <c r="BB234" i="9"/>
  <c r="R234" i="9"/>
  <c r="G237" i="9"/>
  <c r="B229" i="10"/>
  <c r="AS234" i="9"/>
  <c r="AJ234" i="9"/>
  <c r="AA234" i="9"/>
  <c r="AS228" i="9"/>
  <c r="AA228" i="9"/>
  <c r="G230" i="9"/>
  <c r="BB228" i="9"/>
  <c r="G231" i="9"/>
  <c r="R228" i="9"/>
  <c r="AJ228" i="9"/>
  <c r="G236" i="9"/>
  <c r="N196" i="11"/>
  <c r="N193" i="12"/>
  <c r="Q244" i="10"/>
  <c r="Q241" i="11"/>
  <c r="G138" i="12"/>
  <c r="H138" i="11"/>
  <c r="AH115" i="8"/>
  <c r="AH118" i="7"/>
  <c r="R100" i="10"/>
  <c r="R97" i="11"/>
  <c r="AL130" i="5"/>
  <c r="O36" i="9"/>
  <c r="K217" i="9"/>
  <c r="L208" i="10"/>
  <c r="L205" i="11"/>
  <c r="G48" i="13"/>
  <c r="H48" i="12"/>
  <c r="AJ202" i="7"/>
  <c r="AJ199" i="8"/>
  <c r="K38" i="2"/>
  <c r="L44" i="2"/>
  <c r="J48" i="2"/>
  <c r="R151" i="11"/>
  <c r="R154" i="10"/>
  <c r="O232" i="9"/>
  <c r="O229" i="10"/>
  <c r="B258" i="8"/>
  <c r="O258" i="8"/>
  <c r="R55" i="13"/>
  <c r="R58" i="12"/>
  <c r="R238" i="10"/>
  <c r="R235" i="11"/>
  <c r="M232" i="10"/>
  <c r="M229" i="11"/>
  <c r="Q226" i="11"/>
  <c r="Q223" i="12"/>
  <c r="K97" i="10"/>
  <c r="G78" i="14"/>
  <c r="AC26" i="2"/>
  <c r="AC30" i="2" s="1"/>
  <c r="AB36" i="2"/>
  <c r="AD32" i="2"/>
  <c r="O115" i="12"/>
  <c r="O118" i="11"/>
  <c r="G90" i="11"/>
  <c r="H90" i="10"/>
  <c r="Z229" i="10"/>
  <c r="Z232" i="9"/>
  <c r="AP124" i="7"/>
  <c r="AP121" i="8"/>
  <c r="AP214" i="6"/>
  <c r="AP211" i="7"/>
  <c r="W187" i="10"/>
  <c r="W190" i="9"/>
  <c r="V82" i="9"/>
  <c r="V79" i="10"/>
  <c r="L64" i="12"/>
  <c r="L61" i="13"/>
  <c r="AO76" i="6"/>
  <c r="AO73" i="7"/>
  <c r="AS178" i="7"/>
  <c r="AS175" i="8"/>
  <c r="AR238" i="6"/>
  <c r="AR235" i="7"/>
  <c r="G103" i="13"/>
  <c r="U34" i="9"/>
  <c r="T31" i="9"/>
  <c r="S32" i="9"/>
  <c r="X36" i="9" s="1"/>
  <c r="U31" i="10"/>
  <c r="AA145" i="10"/>
  <c r="AA148" i="9"/>
  <c r="AR196" i="7"/>
  <c r="AR193" i="8"/>
  <c r="U118" i="9"/>
  <c r="T115" i="9"/>
  <c r="U115" i="10"/>
  <c r="S116" i="9"/>
  <c r="X120" i="9" s="1"/>
  <c r="V112" i="9"/>
  <c r="V109" i="10"/>
  <c r="AA139" i="10"/>
  <c r="AA142" i="9"/>
  <c r="AP166" i="6"/>
  <c r="AP163" i="7"/>
  <c r="AL235" i="6"/>
  <c r="X208" i="9"/>
  <c r="X205" i="10"/>
  <c r="W163" i="10"/>
  <c r="W166" i="9"/>
  <c r="AH124" i="7"/>
  <c r="AH121" i="8"/>
  <c r="AF166" i="9"/>
  <c r="AF163" i="10"/>
  <c r="AS118" i="7"/>
  <c r="AS115" i="8"/>
  <c r="AP247" i="7"/>
  <c r="AP250" i="6"/>
  <c r="AG226" i="7"/>
  <c r="AG223" i="8"/>
  <c r="AF160" i="7"/>
  <c r="AF157" i="8"/>
  <c r="W76" i="9"/>
  <c r="W73" i="10"/>
  <c r="V76" i="9"/>
  <c r="V73" i="10"/>
  <c r="W58" i="9"/>
  <c r="W55" i="10"/>
  <c r="AJ28" i="7"/>
  <c r="AJ25" i="8"/>
  <c r="AR244" i="7"/>
  <c r="AR241" i="8"/>
  <c r="AS145" i="7"/>
  <c r="AS148" i="6"/>
  <c r="AI190" i="7"/>
  <c r="AI187" i="8"/>
  <c r="Y103" i="10"/>
  <c r="Y106" i="9"/>
  <c r="AA76" i="9"/>
  <c r="AA73" i="10"/>
  <c r="W115" i="10"/>
  <c r="W118" i="9"/>
  <c r="AJ124" i="7"/>
  <c r="AJ121" i="8"/>
  <c r="AI202" i="7"/>
  <c r="AI199" i="8"/>
  <c r="AH256" i="7"/>
  <c r="AH253" i="8"/>
  <c r="AI196" i="9"/>
  <c r="AI193" i="10"/>
  <c r="AF106" i="9"/>
  <c r="AF103" i="10"/>
  <c r="AR226" i="6"/>
  <c r="AR223" i="7"/>
  <c r="AE28" i="9"/>
  <c r="AE25" i="10"/>
  <c r="Q136" i="10"/>
  <c r="Q133" i="11"/>
  <c r="AA232" i="9"/>
  <c r="AA229" i="10"/>
  <c r="V253" i="10"/>
  <c r="V256" i="9"/>
  <c r="AS226" i="7"/>
  <c r="AS223" i="8"/>
  <c r="AG100" i="9"/>
  <c r="AG97" i="10"/>
  <c r="AN70" i="6"/>
  <c r="AN67" i="7"/>
  <c r="AM250" i="7"/>
  <c r="AM247" i="8"/>
  <c r="AG154" i="7"/>
  <c r="AG151" i="8"/>
  <c r="Y247" i="10"/>
  <c r="Y250" i="9"/>
  <c r="AS220" i="6"/>
  <c r="AS217" i="7"/>
  <c r="AQ190" i="7"/>
  <c r="AQ187" i="8"/>
  <c r="AI220" i="9"/>
  <c r="AI217" i="10"/>
  <c r="Y229" i="10"/>
  <c r="Y232" i="9"/>
  <c r="AE40" i="9"/>
  <c r="AE37" i="10"/>
  <c r="G205" i="11"/>
  <c r="G206" i="10"/>
  <c r="AL52" i="5"/>
  <c r="AL244" i="5"/>
  <c r="AQ28" i="6"/>
  <c r="AQ25" i="7"/>
  <c r="AR250" i="6"/>
  <c r="AR247" i="7"/>
  <c r="X82" i="9"/>
  <c r="X79" i="10"/>
  <c r="AN250" i="6"/>
  <c r="AN247" i="7"/>
  <c r="AK158" i="6"/>
  <c r="AP162" i="6" s="1"/>
  <c r="AM157" i="7"/>
  <c r="AL157" i="6"/>
  <c r="AM160" i="6"/>
  <c r="V115" i="10"/>
  <c r="V118" i="9"/>
  <c r="X220" i="9"/>
  <c r="X217" i="10"/>
  <c r="T214" i="8"/>
  <c r="AP70" i="6"/>
  <c r="AP67" i="7"/>
  <c r="G199" i="13"/>
  <c r="AS112" i="6"/>
  <c r="AS109" i="7"/>
  <c r="AQ160" i="6"/>
  <c r="AQ157" i="7"/>
  <c r="W70" i="9"/>
  <c r="W67" i="10"/>
  <c r="Y97" i="10"/>
  <c r="Y100" i="9"/>
  <c r="AQ256" i="6"/>
  <c r="AQ253" i="7"/>
  <c r="AP208" i="7"/>
  <c r="AP205" i="8"/>
  <c r="U70" i="9"/>
  <c r="T67" i="9"/>
  <c r="U67" i="10"/>
  <c r="S68" i="9"/>
  <c r="X72" i="9" s="1"/>
  <c r="AH172" i="7"/>
  <c r="AH169" i="8"/>
  <c r="AH58" i="9"/>
  <c r="AH55" i="10"/>
  <c r="AR46" i="6"/>
  <c r="AR43" i="7"/>
  <c r="T136" i="8"/>
  <c r="AA226" i="9"/>
  <c r="AA223" i="10"/>
  <c r="AA121" i="10"/>
  <c r="AA124" i="9"/>
  <c r="AN82" i="6"/>
  <c r="AN79" i="7"/>
  <c r="AQ34" i="7"/>
  <c r="AQ31" i="8"/>
  <c r="AN166" i="6"/>
  <c r="AN163" i="7"/>
  <c r="AD220" i="7"/>
  <c r="AC217" i="7"/>
  <c r="AB218" i="7"/>
  <c r="AG222" i="7" s="1"/>
  <c r="AD217" i="8"/>
  <c r="T142" i="8"/>
  <c r="AS154" i="7"/>
  <c r="AS151" i="8"/>
  <c r="AN184" i="7"/>
  <c r="AN181" i="8"/>
  <c r="AQ208" i="6"/>
  <c r="AQ205" i="7"/>
  <c r="AS70" i="7"/>
  <c r="AS67" i="8"/>
  <c r="AR148" i="7"/>
  <c r="AR145" i="8"/>
  <c r="AN88" i="7"/>
  <c r="AN85" i="8"/>
  <c r="AN154" i="6"/>
  <c r="AN151" i="7"/>
  <c r="AH28" i="7"/>
  <c r="AH25" i="8"/>
  <c r="AK152" i="6"/>
  <c r="AP156" i="6" s="1"/>
  <c r="AG94" i="7"/>
  <c r="AG91" i="8"/>
  <c r="AF202" i="9"/>
  <c r="AF199" i="10"/>
  <c r="AG232" i="9"/>
  <c r="AG229" i="10"/>
  <c r="AD226" i="9"/>
  <c r="AD223" i="10"/>
  <c r="AR70" i="6"/>
  <c r="AR67" i="7"/>
  <c r="W241" i="10"/>
  <c r="W244" i="9"/>
  <c r="AE121" i="10"/>
  <c r="AE124" i="9"/>
  <c r="X238" i="9"/>
  <c r="X235" i="10"/>
  <c r="AO94" i="7"/>
  <c r="AO91" i="8"/>
  <c r="G211" i="10"/>
  <c r="G212" i="9"/>
  <c r="AG178" i="7"/>
  <c r="AG175" i="8"/>
  <c r="AS244" i="6"/>
  <c r="AS241" i="7"/>
  <c r="AG34" i="7"/>
  <c r="AG31" i="8"/>
  <c r="AP238" i="6"/>
  <c r="AP235" i="7"/>
  <c r="X175" i="10"/>
  <c r="X178" i="9"/>
  <c r="M226" i="14"/>
  <c r="AG112" i="9"/>
  <c r="AG109" i="10"/>
  <c r="Y70" i="9"/>
  <c r="Y67" i="10"/>
  <c r="AN124" i="7"/>
  <c r="AN121" i="8"/>
  <c r="AN28" i="7"/>
  <c r="AN25" i="8"/>
  <c r="AE70" i="7"/>
  <c r="AE67" i="8"/>
  <c r="AC67" i="7"/>
  <c r="AB68" i="7"/>
  <c r="AG72" i="7" s="1"/>
  <c r="AA94" i="9"/>
  <c r="AA91" i="10"/>
  <c r="T82" i="8"/>
  <c r="AS58" i="7"/>
  <c r="AS55" i="8"/>
  <c r="AM130" i="7"/>
  <c r="AM127" i="8"/>
  <c r="AG88" i="9"/>
  <c r="AG85" i="10"/>
  <c r="AQ46" i="7"/>
  <c r="AQ43" i="8"/>
  <c r="AO34" i="7"/>
  <c r="AO31" i="8"/>
  <c r="Z148" i="9"/>
  <c r="Z145" i="10"/>
  <c r="X118" i="9"/>
  <c r="X115" i="10"/>
  <c r="AN238" i="6"/>
  <c r="AN235" i="7"/>
  <c r="W220" i="9"/>
  <c r="W217" i="10"/>
  <c r="AC58" i="6"/>
  <c r="U226" i="9"/>
  <c r="T223" i="9"/>
  <c r="U223" i="10"/>
  <c r="S224" i="9"/>
  <c r="X228" i="9" s="1"/>
  <c r="V94" i="9"/>
  <c r="V91" i="10"/>
  <c r="AF76" i="7"/>
  <c r="AF73" i="8"/>
  <c r="AP244" i="7"/>
  <c r="AP241" i="8"/>
  <c r="AD124" i="7"/>
  <c r="AC121" i="7"/>
  <c r="AB122" i="7"/>
  <c r="AG126" i="7" s="1"/>
  <c r="AD121" i="8"/>
  <c r="AP112" i="7"/>
  <c r="AP109" i="8"/>
  <c r="AE76" i="9"/>
  <c r="AE73" i="10"/>
  <c r="Z82" i="9"/>
  <c r="Z79" i="10"/>
  <c r="AN244" i="7"/>
  <c r="AN241" i="8"/>
  <c r="V106" i="9"/>
  <c r="V103" i="10"/>
  <c r="AE106" i="7"/>
  <c r="AE103" i="8"/>
  <c r="AB104" i="7"/>
  <c r="AG108" i="7" s="1"/>
  <c r="AC103" i="7"/>
  <c r="AI58" i="7"/>
  <c r="AI55" i="8"/>
  <c r="AS169" i="7"/>
  <c r="AS172" i="6"/>
  <c r="W52" i="9"/>
  <c r="W49" i="10"/>
  <c r="AS184" i="6"/>
  <c r="AS181" i="7"/>
  <c r="G91" i="11"/>
  <c r="G92" i="10"/>
  <c r="AI178" i="7"/>
  <c r="AI175" i="8"/>
  <c r="AO118" i="7"/>
  <c r="AO115" i="8"/>
  <c r="Z28" i="9"/>
  <c r="Z25" i="10"/>
  <c r="AS64" i="6"/>
  <c r="AS61" i="7"/>
  <c r="AQ148" i="6"/>
  <c r="AQ145" i="7"/>
  <c r="AO250" i="7"/>
  <c r="AO247" i="8"/>
  <c r="AL256" i="5"/>
  <c r="V160" i="9"/>
  <c r="AO160" i="6"/>
  <c r="AO157" i="7"/>
  <c r="T232" i="8"/>
  <c r="V55" i="10"/>
  <c r="V58" i="9"/>
  <c r="AS166" i="7"/>
  <c r="AS163" i="8"/>
  <c r="AC214" i="6"/>
  <c r="AI46" i="7"/>
  <c r="AI43" i="8"/>
  <c r="T112" i="8"/>
  <c r="AE184" i="9"/>
  <c r="AE181" i="10"/>
  <c r="AO106" i="7"/>
  <c r="AO103" i="8"/>
  <c r="Y172" i="9"/>
  <c r="Y169" i="10"/>
  <c r="X151" i="10"/>
  <c r="X154" i="9"/>
  <c r="AL148" i="5"/>
  <c r="W34" i="9"/>
  <c r="W31" i="10"/>
  <c r="AI100" i="9"/>
  <c r="AI97" i="10"/>
  <c r="AC28" i="6"/>
  <c r="S206" i="9"/>
  <c r="X210" i="9" s="1"/>
  <c r="U208" i="9"/>
  <c r="T205" i="9"/>
  <c r="U205" i="10"/>
  <c r="X241" i="10"/>
  <c r="X244" i="9"/>
  <c r="AF208" i="7"/>
  <c r="AF205" i="8"/>
  <c r="AS124" i="6"/>
  <c r="AS121" i="7"/>
  <c r="AM166" i="7"/>
  <c r="AM163" i="8"/>
  <c r="AR106" i="6"/>
  <c r="AR103" i="7"/>
  <c r="AE256" i="9"/>
  <c r="AE253" i="10"/>
  <c r="G133" i="10"/>
  <c r="G134" i="9"/>
  <c r="AR52" i="7"/>
  <c r="AR49" i="8"/>
  <c r="AI76" i="9"/>
  <c r="AI73" i="10"/>
  <c r="AA52" i="9"/>
  <c r="AA49" i="10"/>
  <c r="AP130" i="6"/>
  <c r="AP127" i="7"/>
  <c r="AE34" i="7"/>
  <c r="AE31" i="8"/>
  <c r="AC31" i="7"/>
  <c r="AB32" i="7"/>
  <c r="AG36" i="7" s="1"/>
  <c r="AM88" i="6"/>
  <c r="AL85" i="6"/>
  <c r="AK86" i="6"/>
  <c r="AP90" i="6" s="1"/>
  <c r="AM85" i="7"/>
  <c r="AA34" i="9"/>
  <c r="AA31" i="10"/>
  <c r="S26" i="9"/>
  <c r="X30" i="9" s="1"/>
  <c r="U28" i="9"/>
  <c r="U25" i="10"/>
  <c r="T25" i="9"/>
  <c r="AI142" i="7"/>
  <c r="AI139" i="8"/>
  <c r="AC82" i="6"/>
  <c r="G42" i="13"/>
  <c r="AD184" i="7"/>
  <c r="AC181" i="7"/>
  <c r="AD181" i="8"/>
  <c r="AB182" i="7"/>
  <c r="AG186" i="7" s="1"/>
  <c r="AC184" i="6"/>
  <c r="T94" i="8"/>
  <c r="AQ82" i="7"/>
  <c r="AQ79" i="8"/>
  <c r="AQ196" i="6"/>
  <c r="AQ193" i="7"/>
  <c r="G127" i="12"/>
  <c r="G128" i="11"/>
  <c r="U46" i="9"/>
  <c r="U43" i="10"/>
  <c r="S44" i="9"/>
  <c r="X48" i="9" s="1"/>
  <c r="AN94" i="6"/>
  <c r="AN91" i="7"/>
  <c r="AA250" i="9"/>
  <c r="AA247" i="10"/>
  <c r="AA70" i="9"/>
  <c r="AA67" i="10"/>
  <c r="AC256" i="6"/>
  <c r="AK68" i="6"/>
  <c r="AP72" i="6" s="1"/>
  <c r="AI154" i="7"/>
  <c r="AI151" i="8"/>
  <c r="AI130" i="7"/>
  <c r="AI127" i="8"/>
  <c r="AS160" i="6"/>
  <c r="AS157" i="7"/>
  <c r="AP64" i="7"/>
  <c r="AP61" i="8"/>
  <c r="Q40" i="13"/>
  <c r="Q37" i="14"/>
  <c r="Q40" i="14" s="1"/>
  <c r="T190" i="8"/>
  <c r="AO184" i="6"/>
  <c r="AO181" i="7"/>
  <c r="AQ226" i="7"/>
  <c r="AQ223" i="8"/>
  <c r="AF172" i="7"/>
  <c r="AF169" i="8"/>
  <c r="AS76" i="6"/>
  <c r="AS73" i="7"/>
  <c r="AH142" i="9"/>
  <c r="AH139" i="10"/>
  <c r="AN202" i="6"/>
  <c r="AN199" i="7"/>
  <c r="AM82" i="7"/>
  <c r="AM79" i="8"/>
  <c r="AD238" i="9"/>
  <c r="AD235" i="10"/>
  <c r="AN46" i="6"/>
  <c r="AN43" i="7"/>
  <c r="AI70" i="7"/>
  <c r="AI67" i="8"/>
  <c r="AR163" i="7"/>
  <c r="AR166" i="6"/>
  <c r="AF40" i="7"/>
  <c r="AF37" i="8"/>
  <c r="AC40" i="6"/>
  <c r="AO154" i="7"/>
  <c r="AO151" i="8"/>
  <c r="G79" i="11"/>
  <c r="G80" i="10"/>
  <c r="U196" i="9"/>
  <c r="T193" i="9"/>
  <c r="S194" i="9"/>
  <c r="X198" i="9" s="1"/>
  <c r="U193" i="10"/>
  <c r="AA208" i="9"/>
  <c r="AA205" i="10"/>
  <c r="AP220" i="7"/>
  <c r="AP217" i="8"/>
  <c r="AQ106" i="7"/>
  <c r="AQ103" i="8"/>
  <c r="AO28" i="6"/>
  <c r="AO25" i="7"/>
  <c r="Y148" i="9"/>
  <c r="Y145" i="10"/>
  <c r="G183" i="12"/>
  <c r="B175" i="13"/>
  <c r="AS180" i="12"/>
  <c r="AA180" i="12"/>
  <c r="BB180" i="12"/>
  <c r="AJ180" i="12"/>
  <c r="R180" i="12"/>
  <c r="U40" i="9"/>
  <c r="T37" i="9"/>
  <c r="U37" i="10"/>
  <c r="S38" i="9"/>
  <c r="X42" i="9" s="1"/>
  <c r="Z109" i="10"/>
  <c r="Z112" i="9"/>
  <c r="AK40" i="2"/>
  <c r="AK31" i="2"/>
  <c r="T52" i="8"/>
  <c r="AM214" i="7"/>
  <c r="AM211" i="8"/>
  <c r="AL40" i="5"/>
  <c r="AS208" i="6"/>
  <c r="AS205" i="7"/>
  <c r="Y193" i="10"/>
  <c r="Y196" i="9"/>
  <c r="AN136" i="7"/>
  <c r="AN133" i="8"/>
  <c r="V184" i="9"/>
  <c r="V181" i="10"/>
  <c r="AF88" i="7"/>
  <c r="AF85" i="8"/>
  <c r="T34" i="8"/>
  <c r="AF34" i="9"/>
  <c r="AF31" i="10"/>
  <c r="AF136" i="7"/>
  <c r="AF133" i="8"/>
  <c r="AP94" i="6"/>
  <c r="AP91" i="7"/>
  <c r="AL64" i="5"/>
  <c r="S254" i="9"/>
  <c r="X258" i="9" s="1"/>
  <c r="U253" i="10"/>
  <c r="T253" i="9"/>
  <c r="U256" i="9"/>
  <c r="Y157" i="10"/>
  <c r="Y160" i="9"/>
  <c r="AM238" i="7"/>
  <c r="AM235" i="8"/>
  <c r="AI160" i="9"/>
  <c r="AI157" i="10"/>
  <c r="L88" i="12"/>
  <c r="L85" i="13"/>
  <c r="Z88" i="9"/>
  <c r="Z85" i="10"/>
  <c r="U238" i="9"/>
  <c r="T235" i="9"/>
  <c r="U235" i="10"/>
  <c r="S236" i="9"/>
  <c r="X240" i="9" s="1"/>
  <c r="Z250" i="9"/>
  <c r="Z247" i="10"/>
  <c r="AA115" i="10"/>
  <c r="AA118" i="9"/>
  <c r="X88" i="9"/>
  <c r="X85" i="10"/>
  <c r="AK74" i="6"/>
  <c r="AP78" i="6" s="1"/>
  <c r="AM76" i="6"/>
  <c r="AL73" i="6"/>
  <c r="AM73" i="7"/>
  <c r="AD34" i="9"/>
  <c r="AD31" i="10"/>
  <c r="AN118" i="6"/>
  <c r="AN115" i="7"/>
  <c r="AF64" i="7"/>
  <c r="AF61" i="8"/>
  <c r="W181" i="10"/>
  <c r="W184" i="9"/>
  <c r="AA58" i="9"/>
  <c r="AA55" i="10"/>
  <c r="Q106" i="11"/>
  <c r="Q103" i="12"/>
  <c r="AN208" i="7"/>
  <c r="AN205" i="8"/>
  <c r="AP52" i="7"/>
  <c r="AP49" i="8"/>
  <c r="AM94" i="7"/>
  <c r="AM91" i="8"/>
  <c r="T178" i="8"/>
  <c r="AJ226" i="9"/>
  <c r="AJ223" i="10"/>
  <c r="H54" i="9"/>
  <c r="G54" i="10"/>
  <c r="AS28" i="6"/>
  <c r="AS25" i="7"/>
  <c r="W235" i="10"/>
  <c r="W238" i="9"/>
  <c r="Z34" i="9"/>
  <c r="Z31" i="10"/>
  <c r="AI94" i="7"/>
  <c r="AI91" i="8"/>
  <c r="AJ106" i="9"/>
  <c r="AJ103" i="10"/>
  <c r="AS100" i="6"/>
  <c r="AS97" i="7"/>
  <c r="AJ112" i="7"/>
  <c r="AJ109" i="8"/>
  <c r="T64" i="8"/>
  <c r="U220" i="9"/>
  <c r="T217" i="9"/>
  <c r="U217" i="10"/>
  <c r="S218" i="9"/>
  <c r="X222" i="9" s="1"/>
  <c r="AE154" i="7"/>
  <c r="AE151" i="8"/>
  <c r="AB152" i="7"/>
  <c r="AG156" i="7" s="1"/>
  <c r="AC151" i="7"/>
  <c r="Y256" i="9"/>
  <c r="Y253" i="10"/>
  <c r="T58" i="8"/>
  <c r="Z46" i="9"/>
  <c r="Z43" i="10"/>
  <c r="AJ148" i="7"/>
  <c r="AJ145" i="8"/>
  <c r="V28" i="9"/>
  <c r="V25" i="10"/>
  <c r="S242" i="9"/>
  <c r="X246" i="9" s="1"/>
  <c r="T241" i="9"/>
  <c r="U241" i="10"/>
  <c r="U244" i="9"/>
  <c r="W208" i="9"/>
  <c r="W205" i="10"/>
  <c r="AP106" i="6"/>
  <c r="AP103" i="7"/>
  <c r="AE136" i="9"/>
  <c r="AE133" i="10"/>
  <c r="AK248" i="6"/>
  <c r="AP252" i="6" s="1"/>
  <c r="AL172" i="5"/>
  <c r="AP40" i="7"/>
  <c r="AP37" i="8"/>
  <c r="Y124" i="9"/>
  <c r="Y121" i="10"/>
  <c r="AO64" i="6"/>
  <c r="AO61" i="7"/>
  <c r="AM244" i="6"/>
  <c r="AL241" i="6"/>
  <c r="AK242" i="6"/>
  <c r="AP246" i="6" s="1"/>
  <c r="AM241" i="7"/>
  <c r="AS238" i="7"/>
  <c r="AS235" i="8"/>
  <c r="AQ238" i="7"/>
  <c r="AQ235" i="8"/>
  <c r="AF241" i="8"/>
  <c r="AF244" i="7"/>
  <c r="U247" i="10"/>
  <c r="U250" i="9"/>
  <c r="T247" i="9"/>
  <c r="S248" i="9"/>
  <c r="X252" i="9" s="1"/>
  <c r="AS52" i="6"/>
  <c r="AS49" i="7"/>
  <c r="T130" i="8"/>
  <c r="AE250" i="7"/>
  <c r="AE247" i="8"/>
  <c r="AC247" i="7"/>
  <c r="AB248" i="7"/>
  <c r="AG252" i="7" s="1"/>
  <c r="AH52" i="7"/>
  <c r="AH49" i="8"/>
  <c r="Y244" i="9"/>
  <c r="Y241" i="10"/>
  <c r="Y142" i="9"/>
  <c r="Y139" i="10"/>
  <c r="X199" i="10"/>
  <c r="X202" i="9"/>
  <c r="V211" i="10"/>
  <c r="V214" i="9"/>
  <c r="AH208" i="7"/>
  <c r="AH205" i="8"/>
  <c r="AF100" i="7"/>
  <c r="AF97" i="8"/>
  <c r="AC172" i="6"/>
  <c r="AN40" i="7"/>
  <c r="AN37" i="8"/>
  <c r="G61" i="10"/>
  <c r="G62" i="9"/>
  <c r="W211" i="10"/>
  <c r="W214" i="9"/>
  <c r="AA112" i="9"/>
  <c r="AA109" i="10"/>
  <c r="AP58" i="6"/>
  <c r="AP55" i="7"/>
  <c r="AJ184" i="7"/>
  <c r="AJ181" i="8"/>
  <c r="S134" i="9"/>
  <c r="X138" i="9" s="1"/>
  <c r="U136" i="9"/>
  <c r="T133" i="9"/>
  <c r="U133" i="10"/>
  <c r="X91" i="10"/>
  <c r="X94" i="9"/>
  <c r="AP256" i="7"/>
  <c r="AP253" i="8"/>
  <c r="X172" i="9"/>
  <c r="X169" i="10"/>
  <c r="F150" i="12"/>
  <c r="H150" i="11"/>
  <c r="AR154" i="6"/>
  <c r="AR151" i="7"/>
  <c r="Y40" i="9"/>
  <c r="Y37" i="10"/>
  <c r="AA40" i="9"/>
  <c r="AA37" i="10"/>
  <c r="F102" i="12"/>
  <c r="H102" i="11"/>
  <c r="AR190" i="6"/>
  <c r="AR187" i="7"/>
  <c r="U142" i="9"/>
  <c r="T139" i="9"/>
  <c r="U139" i="10"/>
  <c r="S140" i="9"/>
  <c r="X144" i="9" s="1"/>
  <c r="AM100" i="6"/>
  <c r="AK98" i="6"/>
  <c r="AP102" i="6" s="1"/>
  <c r="AL97" i="6"/>
  <c r="AM97" i="7"/>
  <c r="AQ250" i="7"/>
  <c r="AQ247" i="8"/>
  <c r="AH64" i="7"/>
  <c r="AH61" i="8"/>
  <c r="AD76" i="7"/>
  <c r="AC73" i="7"/>
  <c r="AB74" i="7"/>
  <c r="AG78" i="7" s="1"/>
  <c r="AD73" i="8"/>
  <c r="AC76" i="6"/>
  <c r="X28" i="9"/>
  <c r="X25" i="10"/>
  <c r="Z94" i="9"/>
  <c r="Z91" i="10"/>
  <c r="Z115" i="10"/>
  <c r="Z118" i="9"/>
  <c r="AJ208" i="7"/>
  <c r="AJ205" i="8"/>
  <c r="AL151" i="6"/>
  <c r="AO124" i="6"/>
  <c r="AO121" i="7"/>
  <c r="AN130" i="6"/>
  <c r="AN127" i="7"/>
  <c r="AC52" i="6"/>
  <c r="AN214" i="6"/>
  <c r="AN211" i="7"/>
  <c r="AR184" i="7"/>
  <c r="AR181" i="8"/>
  <c r="AM142" i="7"/>
  <c r="AM139" i="8"/>
  <c r="AF58" i="9"/>
  <c r="AF55" i="10"/>
  <c r="AC190" i="6"/>
  <c r="AC88" i="6"/>
  <c r="V139" i="10"/>
  <c r="V142" i="9"/>
  <c r="AO244" i="6"/>
  <c r="AO241" i="7"/>
  <c r="W106" i="9"/>
  <c r="W103" i="10"/>
  <c r="G193" i="10"/>
  <c r="G194" i="9"/>
  <c r="AC70" i="6"/>
  <c r="M178" i="14"/>
  <c r="Y64" i="9"/>
  <c r="Y61" i="10"/>
  <c r="AN172" i="7"/>
  <c r="AN169" i="8"/>
  <c r="M136" i="10"/>
  <c r="M133" i="11"/>
  <c r="Z139" i="10"/>
  <c r="Z142" i="9"/>
  <c r="AO142" i="7"/>
  <c r="AO139" i="8"/>
  <c r="AN142" i="6"/>
  <c r="AN139" i="7"/>
  <c r="G33" i="11"/>
  <c r="B25" i="12"/>
  <c r="BB30" i="11"/>
  <c r="AS30" i="11"/>
  <c r="AJ30" i="11"/>
  <c r="AA30" i="11"/>
  <c r="R30" i="11"/>
  <c r="G32" i="11"/>
  <c r="T148" i="8"/>
  <c r="W229" i="10"/>
  <c r="W232" i="9"/>
  <c r="V226" i="9"/>
  <c r="V223" i="10"/>
  <c r="AK128" i="6"/>
  <c r="AP132" i="6" s="1"/>
  <c r="AF190" i="9"/>
  <c r="AF187" i="10"/>
  <c r="AN76" i="7"/>
  <c r="AN73" i="8"/>
  <c r="AE166" i="7"/>
  <c r="AE163" i="8"/>
  <c r="AB164" i="7"/>
  <c r="AG168" i="7" s="1"/>
  <c r="AC163" i="7"/>
  <c r="AM124" i="6"/>
  <c r="AL121" i="6"/>
  <c r="AK122" i="6"/>
  <c r="AP126" i="6" s="1"/>
  <c r="AM121" i="7"/>
  <c r="AR82" i="6"/>
  <c r="AR79" i="7"/>
  <c r="F132" i="14"/>
  <c r="T226" i="8"/>
  <c r="AI118" i="7"/>
  <c r="AI115" i="8"/>
  <c r="AM202" i="7"/>
  <c r="AM199" i="8"/>
  <c r="Z211" i="10"/>
  <c r="Z214" i="9"/>
  <c r="Z178" i="9"/>
  <c r="Z175" i="10"/>
  <c r="AS94" i="7"/>
  <c r="AS91" i="8"/>
  <c r="AO202" i="7"/>
  <c r="AO199" i="8"/>
  <c r="AE118" i="7"/>
  <c r="AE115" i="8"/>
  <c r="AB116" i="7"/>
  <c r="AG120" i="7" s="1"/>
  <c r="AC115" i="7"/>
  <c r="W82" i="9"/>
  <c r="W79" i="10"/>
  <c r="AC106" i="6"/>
  <c r="Z106" i="9"/>
  <c r="Z103" i="10"/>
  <c r="Z181" i="10"/>
  <c r="Z184" i="9"/>
  <c r="AN187" i="7"/>
  <c r="AN190" i="6"/>
  <c r="AP142" i="6"/>
  <c r="AP139" i="7"/>
  <c r="AR208" i="7"/>
  <c r="AR205" i="8"/>
  <c r="AE88" i="9"/>
  <c r="AE85" i="10"/>
  <c r="AI238" i="7"/>
  <c r="AI235" i="8"/>
  <c r="AL196" i="5"/>
  <c r="AO100" i="6"/>
  <c r="AO97" i="7"/>
  <c r="AP184" i="7"/>
  <c r="AP181" i="8"/>
  <c r="AH250" i="9"/>
  <c r="AH247" i="10"/>
  <c r="W256" i="9"/>
  <c r="W253" i="10"/>
  <c r="AO214" i="7"/>
  <c r="AO211" i="8"/>
  <c r="AH106" i="9"/>
  <c r="AH103" i="10"/>
  <c r="AR28" i="7"/>
  <c r="AR25" i="8"/>
  <c r="AE202" i="7"/>
  <c r="AE199" i="8"/>
  <c r="AC199" i="7"/>
  <c r="AB200" i="7"/>
  <c r="AG204" i="7" s="1"/>
  <c r="AK230" i="6"/>
  <c r="AP234" i="6" s="1"/>
  <c r="AM232" i="6"/>
  <c r="AL229" i="6"/>
  <c r="AM229" i="7"/>
  <c r="Y118" i="9"/>
  <c r="Y115" i="10"/>
  <c r="V220" i="9"/>
  <c r="V217" i="10"/>
  <c r="AR202" i="6"/>
  <c r="AR199" i="7"/>
  <c r="AM220" i="6"/>
  <c r="AL217" i="6"/>
  <c r="AK218" i="6"/>
  <c r="AP222" i="6" s="1"/>
  <c r="AM217" i="7"/>
  <c r="AQ202" i="7"/>
  <c r="AQ199" i="8"/>
  <c r="AS46" i="7"/>
  <c r="AS43" i="8"/>
  <c r="W202" i="9"/>
  <c r="W199" i="10"/>
  <c r="AA28" i="9"/>
  <c r="AA25" i="10"/>
  <c r="AE142" i="7"/>
  <c r="AE139" i="8"/>
  <c r="AC139" i="7"/>
  <c r="AB140" i="7"/>
  <c r="AG144" i="7" s="1"/>
  <c r="AJ160" i="7"/>
  <c r="AJ157" i="8"/>
  <c r="AO88" i="6"/>
  <c r="AO85" i="7"/>
  <c r="AD28" i="7"/>
  <c r="AC25" i="7"/>
  <c r="AB26" i="7"/>
  <c r="AG30" i="7" s="1"/>
  <c r="AD25" i="8"/>
  <c r="T208" i="8"/>
  <c r="AR232" i="7"/>
  <c r="AR229" i="8"/>
  <c r="W124" i="9"/>
  <c r="W121" i="10"/>
  <c r="AC34" i="6"/>
  <c r="AP226" i="6"/>
  <c r="AP223" i="7"/>
  <c r="AI250" i="7"/>
  <c r="AI247" i="8"/>
  <c r="AQ136" i="6"/>
  <c r="AQ133" i="7"/>
  <c r="V136" i="9"/>
  <c r="V133" i="10"/>
  <c r="Z226" i="9"/>
  <c r="Z223" i="10"/>
  <c r="Y88" i="9"/>
  <c r="Y85" i="10"/>
  <c r="AR256" i="7"/>
  <c r="AR253" i="8"/>
  <c r="Y217" i="10"/>
  <c r="Y220" i="9"/>
  <c r="U94" i="9"/>
  <c r="T91" i="9"/>
  <c r="U91" i="10"/>
  <c r="S92" i="9"/>
  <c r="X96" i="9" s="1"/>
  <c r="V40" i="9"/>
  <c r="V37" i="10"/>
  <c r="AS256" i="6"/>
  <c r="AS253" i="7"/>
  <c r="AM58" i="7"/>
  <c r="AM55" i="8"/>
  <c r="AA97" i="10"/>
  <c r="AA100" i="9"/>
  <c r="AJ40" i="7"/>
  <c r="AJ37" i="8"/>
  <c r="AP118" i="6"/>
  <c r="AP115" i="7"/>
  <c r="Z100" i="9"/>
  <c r="Z97" i="10"/>
  <c r="AA169" i="10"/>
  <c r="AA172" i="9"/>
  <c r="AB254" i="7"/>
  <c r="AG258" i="7" s="1"/>
  <c r="AD253" i="8"/>
  <c r="AD256" i="7"/>
  <c r="AC253" i="7"/>
  <c r="W250" i="9"/>
  <c r="W247" i="10"/>
  <c r="AH136" i="7"/>
  <c r="AH133" i="8"/>
  <c r="AL67" i="6"/>
  <c r="X160" i="9"/>
  <c r="X157" i="10"/>
  <c r="AJ154" i="9"/>
  <c r="AJ151" i="10"/>
  <c r="AC64" i="6"/>
  <c r="V187" i="10"/>
  <c r="V190" i="9"/>
  <c r="AS82" i="7"/>
  <c r="AS79" i="8"/>
  <c r="AI34" i="7"/>
  <c r="AI31" i="8"/>
  <c r="Y76" i="9"/>
  <c r="Y73" i="10"/>
  <c r="AQ70" i="7"/>
  <c r="AQ67" i="8"/>
  <c r="AI64" i="9"/>
  <c r="AI61" i="10"/>
  <c r="AF256" i="7"/>
  <c r="AF253" i="8"/>
  <c r="AQ58" i="7"/>
  <c r="AQ55" i="8"/>
  <c r="AD40" i="7"/>
  <c r="AC37" i="7"/>
  <c r="AB38" i="7"/>
  <c r="AG42" i="7" s="1"/>
  <c r="AD37" i="8"/>
  <c r="AJ43" i="10"/>
  <c r="AJ46" i="9"/>
  <c r="AG166" i="7"/>
  <c r="AG163" i="8"/>
  <c r="AI124" i="9"/>
  <c r="AI121" i="10"/>
  <c r="AC244" i="6"/>
  <c r="Y94" i="9"/>
  <c r="Y91" i="10"/>
  <c r="Y175" i="10"/>
  <c r="Y178" i="9"/>
  <c r="AL250" i="5"/>
  <c r="AE226" i="7"/>
  <c r="AE223" i="8"/>
  <c r="AC223" i="7"/>
  <c r="AB224" i="7"/>
  <c r="AG228" i="7" s="1"/>
  <c r="AJ52" i="7"/>
  <c r="AJ49" i="8"/>
  <c r="AQ52" i="6"/>
  <c r="AQ49" i="7"/>
  <c r="L136" i="12"/>
  <c r="L133" i="13"/>
  <c r="O132" i="9"/>
  <c r="B132" i="9"/>
  <c r="AI136" i="9"/>
  <c r="AI133" i="10"/>
  <c r="G181" i="11"/>
  <c r="G182" i="10"/>
  <c r="S50" i="9"/>
  <c r="X54" i="9" s="1"/>
  <c r="U52" i="9"/>
  <c r="T49" i="9"/>
  <c r="U49" i="10"/>
  <c r="AN220" i="7"/>
  <c r="AN217" i="8"/>
  <c r="R217" i="11"/>
  <c r="R220" i="10"/>
  <c r="AR76" i="7"/>
  <c r="AR73" i="8"/>
  <c r="AI82" i="7"/>
  <c r="AI79" i="8"/>
  <c r="AH88" i="7"/>
  <c r="AH85" i="8"/>
  <c r="AA64" i="9"/>
  <c r="AA61" i="10"/>
  <c r="AM40" i="6"/>
  <c r="AL37" i="6"/>
  <c r="AK38" i="6"/>
  <c r="AP42" i="6" s="1"/>
  <c r="AM37" i="7"/>
  <c r="AQ64" i="6"/>
  <c r="AQ61" i="7"/>
  <c r="U88" i="9"/>
  <c r="T85" i="9"/>
  <c r="U85" i="10"/>
  <c r="S86" i="9"/>
  <c r="X90" i="9" s="1"/>
  <c r="AH160" i="7"/>
  <c r="AH157" i="8"/>
  <c r="AA211" i="10"/>
  <c r="AA214" i="9"/>
  <c r="AA85" i="10"/>
  <c r="AA88" i="9"/>
  <c r="AM64" i="6"/>
  <c r="AL61" i="6"/>
  <c r="AK62" i="6"/>
  <c r="AP66" i="6" s="1"/>
  <c r="AM61" i="7"/>
  <c r="AJ64" i="7"/>
  <c r="AJ61" i="8"/>
  <c r="AN196" i="7"/>
  <c r="AN193" i="8"/>
  <c r="P64" i="12"/>
  <c r="P61" i="13"/>
  <c r="AM34" i="7"/>
  <c r="AM31" i="8"/>
  <c r="AD232" i="7"/>
  <c r="AC229" i="7"/>
  <c r="AD229" i="8"/>
  <c r="AB230" i="7"/>
  <c r="AG234" i="7" s="1"/>
  <c r="T238" i="8"/>
  <c r="AF124" i="7"/>
  <c r="AF121" i="8"/>
  <c r="AN232" i="7"/>
  <c r="AN229" i="8"/>
  <c r="AD112" i="7"/>
  <c r="AC109" i="7"/>
  <c r="AB110" i="7"/>
  <c r="AG114" i="7" s="1"/>
  <c r="AD109" i="8"/>
  <c r="AG253" i="10"/>
  <c r="AG256" i="9"/>
  <c r="V52" i="9"/>
  <c r="V49" i="10"/>
  <c r="AO58" i="7"/>
  <c r="AO55" i="8"/>
  <c r="AO130" i="7"/>
  <c r="AO127" i="8"/>
  <c r="B180" i="9"/>
  <c r="O180" i="9"/>
  <c r="AM46" i="7"/>
  <c r="AM43" i="8"/>
  <c r="AE130" i="7"/>
  <c r="AE127" i="8"/>
  <c r="AC127" i="7"/>
  <c r="AB128" i="7"/>
  <c r="AG132" i="7" s="1"/>
  <c r="W172" i="9"/>
  <c r="W169" i="10"/>
  <c r="AK92" i="6"/>
  <c r="AP96" i="6" s="1"/>
  <c r="AO40" i="6"/>
  <c r="AO37" i="7"/>
  <c r="AQ112" i="6"/>
  <c r="AQ109" i="7"/>
  <c r="X184" i="9"/>
  <c r="X181" i="10"/>
  <c r="U178" i="9"/>
  <c r="T175" i="9"/>
  <c r="U175" i="10"/>
  <c r="S176" i="9"/>
  <c r="X180" i="9" s="1"/>
  <c r="AG244" i="9"/>
  <c r="AG241" i="10"/>
  <c r="U202" i="9"/>
  <c r="T199" i="9"/>
  <c r="U199" i="10"/>
  <c r="S200" i="9"/>
  <c r="X204" i="9" s="1"/>
  <c r="X64" i="9"/>
  <c r="X61" i="10"/>
  <c r="AH100" i="7"/>
  <c r="AH97" i="8"/>
  <c r="F108" i="14"/>
  <c r="H108" i="14" s="1"/>
  <c r="H108" i="13"/>
  <c r="W139" i="10"/>
  <c r="W142" i="9"/>
  <c r="AC154" i="6"/>
  <c r="U58" i="9"/>
  <c r="T55" i="9"/>
  <c r="S56" i="9"/>
  <c r="X60" i="9" s="1"/>
  <c r="U55" i="10"/>
  <c r="Y58" i="9"/>
  <c r="Y55" i="10"/>
  <c r="X58" i="9"/>
  <c r="X55" i="10"/>
  <c r="L34" i="13"/>
  <c r="L31" i="14"/>
  <c r="AF220" i="7"/>
  <c r="AF217" i="8"/>
  <c r="Y199" i="10"/>
  <c r="Y202" i="9"/>
  <c r="AN100" i="7"/>
  <c r="AN97" i="8"/>
  <c r="V31" i="10"/>
  <c r="V34" i="9"/>
  <c r="U160" i="9"/>
  <c r="T157" i="9"/>
  <c r="U157" i="10"/>
  <c r="X34" i="9"/>
  <c r="X31" i="10"/>
  <c r="AL247" i="6"/>
  <c r="V232" i="9"/>
  <c r="V229" i="10"/>
  <c r="L184" i="12"/>
  <c r="L181" i="13"/>
  <c r="AD136" i="7"/>
  <c r="AC133" i="7"/>
  <c r="AB134" i="7"/>
  <c r="AG138" i="7" s="1"/>
  <c r="AD133" i="8"/>
  <c r="AK116" i="6"/>
  <c r="AP120" i="6" s="1"/>
  <c r="AP154" i="6"/>
  <c r="AP151" i="7"/>
  <c r="AG238" i="7"/>
  <c r="AG235" i="8"/>
  <c r="M184" i="10"/>
  <c r="M181" i="11"/>
  <c r="AO193" i="7"/>
  <c r="AO196" i="6"/>
  <c r="AN256" i="7"/>
  <c r="AN253" i="8"/>
  <c r="AL214" i="5"/>
  <c r="AP190" i="6"/>
  <c r="AP187" i="7"/>
  <c r="AH220" i="7"/>
  <c r="AH217" i="8"/>
  <c r="G63" i="12"/>
  <c r="B55" i="13"/>
  <c r="AS60" i="12"/>
  <c r="AA60" i="12"/>
  <c r="AJ60" i="12"/>
  <c r="BB60" i="12"/>
  <c r="R60" i="12"/>
  <c r="BB54" i="12"/>
  <c r="R54" i="12"/>
  <c r="AS54" i="12"/>
  <c r="AJ54" i="12"/>
  <c r="G57" i="12"/>
  <c r="AA54" i="12"/>
  <c r="Z172" i="9"/>
  <c r="Z169" i="10"/>
  <c r="AR118" i="6"/>
  <c r="AR115" i="7"/>
  <c r="V148" i="9"/>
  <c r="V145" i="10"/>
  <c r="Y34" i="9"/>
  <c r="Y31" i="10"/>
  <c r="U130" i="9"/>
  <c r="T127" i="9"/>
  <c r="U127" i="10"/>
  <c r="S128" i="9"/>
  <c r="X132" i="9" s="1"/>
  <c r="AC250" i="6"/>
  <c r="AO232" i="6"/>
  <c r="AO229" i="7"/>
  <c r="AC196" i="6"/>
  <c r="T124" i="8"/>
  <c r="AP46" i="6"/>
  <c r="AP43" i="7"/>
  <c r="S182" i="9"/>
  <c r="X186" i="9" s="1"/>
  <c r="U184" i="9"/>
  <c r="T181" i="9"/>
  <c r="U181" i="10"/>
  <c r="AS130" i="7"/>
  <c r="AS127" i="8"/>
  <c r="V208" i="9"/>
  <c r="V205" i="10"/>
  <c r="AL238" i="5"/>
  <c r="AG142" i="7"/>
  <c r="AG139" i="8"/>
  <c r="AJ256" i="7"/>
  <c r="AJ253" i="8"/>
  <c r="T154" i="8"/>
  <c r="V172" i="9"/>
  <c r="V169" i="10"/>
  <c r="AC100" i="6"/>
  <c r="Y82" i="9"/>
  <c r="Y79" i="10"/>
  <c r="T172" i="8"/>
  <c r="AQ232" i="6"/>
  <c r="AQ229" i="7"/>
  <c r="V64" i="9"/>
  <c r="V61" i="10"/>
  <c r="X142" i="9"/>
  <c r="X139" i="10"/>
  <c r="AR94" i="6"/>
  <c r="AR91" i="7"/>
  <c r="AL190" i="5"/>
  <c r="AL112" i="5"/>
  <c r="AD178" i="9"/>
  <c r="AD175" i="10"/>
  <c r="AA202" i="9"/>
  <c r="AA199" i="10"/>
  <c r="AG202" i="7"/>
  <c r="AG199" i="8"/>
  <c r="X100" i="9"/>
  <c r="X97" i="10"/>
  <c r="Y133" i="10"/>
  <c r="Y136" i="9"/>
  <c r="T106" i="8"/>
  <c r="AS250" i="7"/>
  <c r="AS247" i="8"/>
  <c r="AS136" i="6"/>
  <c r="AS133" i="7"/>
  <c r="AH76" i="7"/>
  <c r="AH73" i="8"/>
  <c r="AP34" i="6"/>
  <c r="AP31" i="7"/>
  <c r="T76" i="8"/>
  <c r="AD52" i="7"/>
  <c r="AC49" i="7"/>
  <c r="AB50" i="7"/>
  <c r="AG54" i="7" s="1"/>
  <c r="AD49" i="8"/>
  <c r="L160" i="12"/>
  <c r="L157" i="13"/>
  <c r="AQ100" i="6"/>
  <c r="AQ97" i="7"/>
  <c r="H210" i="10"/>
  <c r="G210" i="11"/>
  <c r="AO148" i="6"/>
  <c r="AO145" i="7"/>
  <c r="AN226" i="6"/>
  <c r="AN223" i="7"/>
  <c r="Y223" i="10"/>
  <c r="Y226" i="9"/>
  <c r="Z187" i="10"/>
  <c r="Z190" i="9"/>
  <c r="AD88" i="7"/>
  <c r="AC85" i="7"/>
  <c r="AB86" i="7"/>
  <c r="AG90" i="7" s="1"/>
  <c r="AD85" i="8"/>
  <c r="Z40" i="9"/>
  <c r="Z37" i="10"/>
  <c r="Y214" i="9"/>
  <c r="Y211" i="10"/>
  <c r="Z220" i="9"/>
  <c r="Z217" i="10"/>
  <c r="AN64" i="7"/>
  <c r="AN61" i="8"/>
  <c r="AO190" i="7"/>
  <c r="AO187" i="8"/>
  <c r="V97" i="10"/>
  <c r="AQ76" i="6"/>
  <c r="AQ73" i="7"/>
  <c r="AK206" i="6"/>
  <c r="AP210" i="6" s="1"/>
  <c r="AM208" i="6"/>
  <c r="AL205" i="6"/>
  <c r="AM205" i="7"/>
  <c r="AS202" i="7"/>
  <c r="AS199" i="8"/>
  <c r="U148" i="9"/>
  <c r="T145" i="9"/>
  <c r="U145" i="10"/>
  <c r="S146" i="9"/>
  <c r="X150" i="9" s="1"/>
  <c r="AG70" i="7"/>
  <c r="AG67" i="8"/>
  <c r="Z202" i="9"/>
  <c r="Z199" i="10"/>
  <c r="AO136" i="6"/>
  <c r="AO133" i="7"/>
  <c r="AL127" i="6"/>
  <c r="X124" i="9"/>
  <c r="X121" i="10"/>
  <c r="AD46" i="9"/>
  <c r="AD43" i="10"/>
  <c r="BB42" i="10"/>
  <c r="AS42" i="10"/>
  <c r="AJ42" i="10"/>
  <c r="AA42" i="10"/>
  <c r="R42" i="10"/>
  <c r="B37" i="11"/>
  <c r="G44" i="10"/>
  <c r="G45" i="10"/>
  <c r="R36" i="10"/>
  <c r="G38" i="10"/>
  <c r="AA36" i="10"/>
  <c r="AS36" i="10"/>
  <c r="AJ36" i="10"/>
  <c r="G39" i="10"/>
  <c r="BB36" i="10"/>
  <c r="AI28" i="9"/>
  <c r="AI25" i="10"/>
  <c r="AD208" i="7"/>
  <c r="AC205" i="7"/>
  <c r="AD205" i="8"/>
  <c r="AB206" i="7"/>
  <c r="AG210" i="7" s="1"/>
  <c r="AC166" i="6"/>
  <c r="AS190" i="7"/>
  <c r="AS187" i="8"/>
  <c r="AS142" i="7"/>
  <c r="AS139" i="8"/>
  <c r="W37" i="10"/>
  <c r="W40" i="9"/>
  <c r="AS40" i="6"/>
  <c r="AS37" i="7"/>
  <c r="Z52" i="9"/>
  <c r="Z49" i="10"/>
  <c r="AJ244" i="7"/>
  <c r="AJ241" i="8"/>
  <c r="V46" i="9"/>
  <c r="V43" i="10"/>
  <c r="AO166" i="7"/>
  <c r="AO163" i="8"/>
  <c r="AM226" i="7"/>
  <c r="AM223" i="8"/>
  <c r="X52" i="9"/>
  <c r="X49" i="10"/>
  <c r="AP148" i="7"/>
  <c r="AP145" i="8"/>
  <c r="AC118" i="6"/>
  <c r="AR124" i="7"/>
  <c r="AR121" i="8"/>
  <c r="Z76" i="9"/>
  <c r="Z73" i="10"/>
  <c r="AE46" i="7"/>
  <c r="AE43" i="8"/>
  <c r="AC43" i="7"/>
  <c r="AB44" i="7"/>
  <c r="AG48" i="7" s="1"/>
  <c r="AL184" i="5"/>
  <c r="AO238" i="7"/>
  <c r="AO235" i="8"/>
  <c r="AR172" i="7"/>
  <c r="AR169" i="8"/>
  <c r="Z157" i="10"/>
  <c r="Z160" i="9"/>
  <c r="AC148" i="6"/>
  <c r="AE178" i="7"/>
  <c r="AE175" i="8"/>
  <c r="AC175" i="7"/>
  <c r="AB176" i="7"/>
  <c r="AG180" i="7" s="1"/>
  <c r="V235" i="10"/>
  <c r="V238" i="9"/>
  <c r="AG58" i="7"/>
  <c r="AG55" i="8"/>
  <c r="AE238" i="7"/>
  <c r="AE235" i="8"/>
  <c r="AB236" i="7"/>
  <c r="AG240" i="7" s="1"/>
  <c r="AC235" i="7"/>
  <c r="O256" i="12"/>
  <c r="O253" i="13"/>
  <c r="X166" i="9"/>
  <c r="X163" i="10"/>
  <c r="AC202" i="6"/>
  <c r="X103" i="10"/>
  <c r="X106" i="9"/>
  <c r="AN112" i="7"/>
  <c r="AN109" i="8"/>
  <c r="U232" i="9"/>
  <c r="U229" i="10"/>
  <c r="AO256" i="6"/>
  <c r="AO253" i="7"/>
  <c r="S110" i="9"/>
  <c r="X114" i="9" s="1"/>
  <c r="U112" i="9"/>
  <c r="T109" i="9"/>
  <c r="U109" i="10"/>
  <c r="AI172" i="9"/>
  <c r="AI169" i="10"/>
  <c r="AA106" i="9"/>
  <c r="AA103" i="10"/>
  <c r="Y49" i="10"/>
  <c r="Y52" i="9"/>
  <c r="V250" i="9"/>
  <c r="V247" i="10"/>
  <c r="AB39" i="2"/>
  <c r="AD45" i="2"/>
  <c r="AI166" i="7"/>
  <c r="AI163" i="8"/>
  <c r="AM148" i="6"/>
  <c r="AL145" i="6"/>
  <c r="AK146" i="6"/>
  <c r="AP150" i="6" s="1"/>
  <c r="AM145" i="7"/>
  <c r="AC142" i="6"/>
  <c r="AG46" i="7"/>
  <c r="AG43" i="8"/>
  <c r="Z163" i="10"/>
  <c r="Z166" i="9"/>
  <c r="AK26" i="6"/>
  <c r="AP30" i="6" s="1"/>
  <c r="AM25" i="7"/>
  <c r="AL25" i="6"/>
  <c r="AM28" i="6"/>
  <c r="AG208" i="9"/>
  <c r="AG205" i="10"/>
  <c r="W178" i="9"/>
  <c r="W175" i="10"/>
  <c r="AK164" i="6"/>
  <c r="AP168" i="6" s="1"/>
  <c r="AJ76" i="7"/>
  <c r="AJ73" i="8"/>
  <c r="Y25" i="10"/>
  <c r="Y28" i="9"/>
  <c r="AP172" i="7"/>
  <c r="AP169" i="8"/>
  <c r="AH184" i="7"/>
  <c r="AH181" i="8"/>
  <c r="AQ220" i="6"/>
  <c r="AQ217" i="7"/>
  <c r="AD106" i="9"/>
  <c r="AD103" i="10"/>
  <c r="AQ130" i="7"/>
  <c r="AQ127" i="8"/>
  <c r="G169" i="10"/>
  <c r="G170" i="9"/>
  <c r="AF52" i="7"/>
  <c r="AF49" i="8"/>
  <c r="T28" i="8"/>
  <c r="W88" i="9"/>
  <c r="W85" i="10"/>
  <c r="AA130" i="9"/>
  <c r="AA127" i="10"/>
  <c r="N217" i="11"/>
  <c r="N220" i="10"/>
  <c r="Z64" i="9"/>
  <c r="Z61" i="10"/>
  <c r="AR130" i="6"/>
  <c r="AR127" i="7"/>
  <c r="AE94" i="7"/>
  <c r="AE91" i="8"/>
  <c r="AC91" i="7"/>
  <c r="AB92" i="7"/>
  <c r="AG96" i="7" s="1"/>
  <c r="AL34" i="5"/>
  <c r="AL136" i="5"/>
  <c r="W94" i="9"/>
  <c r="W91" i="10"/>
  <c r="AA217" i="10"/>
  <c r="AA220" i="9"/>
  <c r="AR178" i="6"/>
  <c r="AR175" i="7"/>
  <c r="AF148" i="7"/>
  <c r="AF145" i="8"/>
  <c r="AA187" i="10"/>
  <c r="AA190" i="9"/>
  <c r="AP196" i="7"/>
  <c r="AP193" i="8"/>
  <c r="AD64" i="7"/>
  <c r="AC61" i="7"/>
  <c r="AB62" i="7"/>
  <c r="AG66" i="7" s="1"/>
  <c r="AD61" i="8"/>
  <c r="V124" i="9"/>
  <c r="V121" i="10"/>
  <c r="AJ196" i="7"/>
  <c r="AJ193" i="8"/>
  <c r="AJ88" i="7"/>
  <c r="AJ85" i="8"/>
  <c r="V202" i="9"/>
  <c r="V199" i="10"/>
  <c r="AK80" i="6"/>
  <c r="AP84" i="6" s="1"/>
  <c r="AP178" i="6"/>
  <c r="AP175" i="7"/>
  <c r="G109" i="10"/>
  <c r="G110" i="9"/>
  <c r="X40" i="9"/>
  <c r="X37" i="10"/>
  <c r="P88" i="12"/>
  <c r="P85" i="13"/>
  <c r="AO208" i="6"/>
  <c r="AO205" i="7"/>
  <c r="AB242" i="7"/>
  <c r="AG246" i="7" s="1"/>
  <c r="AC241" i="7"/>
  <c r="AD244" i="7"/>
  <c r="AD241" i="8"/>
  <c r="Z196" i="9"/>
  <c r="Z193" i="10"/>
  <c r="AA46" i="9"/>
  <c r="AA43" i="10"/>
  <c r="AQ244" i="6"/>
  <c r="AQ241" i="7"/>
  <c r="AQ172" i="6"/>
  <c r="AQ169" i="7"/>
  <c r="AC226" i="6"/>
  <c r="G116" i="10"/>
  <c r="G115" i="11"/>
  <c r="X67" i="10"/>
  <c r="X70" i="9"/>
  <c r="V244" i="9"/>
  <c r="V241" i="10"/>
  <c r="X196" i="9"/>
  <c r="X193" i="10"/>
  <c r="X247" i="10"/>
  <c r="X250" i="9"/>
  <c r="AG196" i="9"/>
  <c r="AG193" i="10"/>
  <c r="O127" i="11"/>
  <c r="O130" i="10"/>
  <c r="AD160" i="7"/>
  <c r="AC157" i="7"/>
  <c r="AB158" i="7"/>
  <c r="AG162" i="7" s="1"/>
  <c r="AD157" i="8"/>
  <c r="U24" i="2"/>
  <c r="V24" i="2"/>
  <c r="W109" i="10"/>
  <c r="W112" i="9"/>
  <c r="X76" i="9"/>
  <c r="X73" i="10"/>
  <c r="W28" i="9"/>
  <c r="W25" i="10"/>
  <c r="AM39" i="2"/>
  <c r="AS34" i="7"/>
  <c r="AS31" i="8"/>
  <c r="AS232" i="6"/>
  <c r="AS229" i="7"/>
  <c r="AH244" i="7"/>
  <c r="AH241" i="8"/>
  <c r="AQ124" i="6"/>
  <c r="AQ121" i="7"/>
  <c r="AA160" i="9"/>
  <c r="AA157" i="10"/>
  <c r="AF28" i="7"/>
  <c r="AF25" i="8"/>
  <c r="AO220" i="6"/>
  <c r="AO217" i="7"/>
  <c r="AQ178" i="7"/>
  <c r="AQ175" i="8"/>
  <c r="T118" i="8"/>
  <c r="V70" i="9"/>
  <c r="V67" i="10"/>
  <c r="AA136" i="9"/>
  <c r="AA133" i="10"/>
  <c r="G223" i="12"/>
  <c r="G224" i="11"/>
  <c r="AK236" i="6"/>
  <c r="AP240" i="6" s="1"/>
  <c r="AM106" i="7"/>
  <c r="AM103" i="8"/>
  <c r="AJ67" i="10"/>
  <c r="AJ70" i="9"/>
  <c r="AC232" i="6"/>
  <c r="AI112" i="9"/>
  <c r="AI109" i="10"/>
  <c r="AL76" i="5"/>
  <c r="AC112" i="6"/>
  <c r="G121" i="10"/>
  <c r="G122" i="9"/>
  <c r="AQ88" i="6"/>
  <c r="AQ85" i="7"/>
  <c r="Y109" i="10"/>
  <c r="Y112" i="9"/>
  <c r="W100" i="9"/>
  <c r="W97" i="10"/>
  <c r="AR220" i="7"/>
  <c r="AR217" i="8"/>
  <c r="AM190" i="7"/>
  <c r="AM187" i="8"/>
  <c r="O175" i="11"/>
  <c r="O178" i="10"/>
  <c r="AC130" i="6"/>
  <c r="AF196" i="7"/>
  <c r="AF193" i="8"/>
  <c r="AL91" i="6"/>
  <c r="AO172" i="6"/>
  <c r="AO169" i="7"/>
  <c r="N52" i="12"/>
  <c r="N49" i="13"/>
  <c r="L244" i="14"/>
  <c r="AO178" i="7"/>
  <c r="AO175" i="8"/>
  <c r="T202" i="8"/>
  <c r="AD70" i="9"/>
  <c r="AD67" i="10"/>
  <c r="AA82" i="9"/>
  <c r="AA79" i="10"/>
  <c r="G187" i="14"/>
  <c r="Y127" i="10"/>
  <c r="Y130" i="9"/>
  <c r="Z130" i="9"/>
  <c r="Z127" i="10"/>
  <c r="AJ172" i="7"/>
  <c r="AJ169" i="8"/>
  <c r="U64" i="9"/>
  <c r="T61" i="9"/>
  <c r="U61" i="10"/>
  <c r="S62" i="9"/>
  <c r="X66" i="9" s="1"/>
  <c r="T220" i="8"/>
  <c r="X190" i="9"/>
  <c r="X187" i="10"/>
  <c r="Z154" i="9"/>
  <c r="Z151" i="10"/>
  <c r="AR211" i="7"/>
  <c r="AR214" i="6"/>
  <c r="AH94" i="9"/>
  <c r="AH91" i="10"/>
  <c r="T244" i="8"/>
  <c r="V196" i="9"/>
  <c r="V193" i="10"/>
  <c r="AD118" i="9"/>
  <c r="AD115" i="10"/>
  <c r="AI232" i="9"/>
  <c r="AI229" i="10"/>
  <c r="U100" i="9"/>
  <c r="T97" i="9"/>
  <c r="S98" i="9"/>
  <c r="X102" i="9" s="1"/>
  <c r="U97" i="10"/>
  <c r="W196" i="9"/>
  <c r="W193" i="10"/>
  <c r="AM172" i="6"/>
  <c r="AL169" i="6"/>
  <c r="AK170" i="6"/>
  <c r="AP174" i="6" s="1"/>
  <c r="AM169" i="7"/>
  <c r="AH112" i="7"/>
  <c r="AH109" i="8"/>
  <c r="X112" i="9"/>
  <c r="X109" i="10"/>
  <c r="AO82" i="7"/>
  <c r="AO79" i="8"/>
  <c r="AC136" i="6"/>
  <c r="AJ232" i="7"/>
  <c r="AJ229" i="8"/>
  <c r="AM118" i="7"/>
  <c r="AM115" i="8"/>
  <c r="AL115" i="6"/>
  <c r="Z235" i="10"/>
  <c r="Z238" i="9"/>
  <c r="AQ94" i="7"/>
  <c r="AQ91" i="8"/>
  <c r="AK50" i="6"/>
  <c r="AP54" i="6" s="1"/>
  <c r="AM52" i="6"/>
  <c r="AL49" i="6"/>
  <c r="AM49" i="7"/>
  <c r="T250" i="8"/>
  <c r="AP88" i="7"/>
  <c r="AP85" i="8"/>
  <c r="AP82" i="6"/>
  <c r="AP79" i="7"/>
  <c r="AG190" i="7"/>
  <c r="AG187" i="8"/>
  <c r="Y151" i="10"/>
  <c r="Y154" i="9"/>
  <c r="AG214" i="7"/>
  <c r="AG211" i="8"/>
  <c r="AL160" i="5"/>
  <c r="AD196" i="7"/>
  <c r="AC193" i="7"/>
  <c r="AB194" i="7"/>
  <c r="AG198" i="7" s="1"/>
  <c r="AD193" i="8"/>
  <c r="W157" i="10"/>
  <c r="W160" i="9"/>
  <c r="U124" i="9"/>
  <c r="T121" i="9"/>
  <c r="S122" i="9"/>
  <c r="X126" i="9" s="1"/>
  <c r="U121" i="10"/>
  <c r="G99" i="14"/>
  <c r="BB96" i="14"/>
  <c r="AS96" i="14"/>
  <c r="AJ96" i="14"/>
  <c r="AA96" i="14"/>
  <c r="R96" i="14"/>
  <c r="G98" i="14"/>
  <c r="T184" i="8"/>
  <c r="AD172" i="7"/>
  <c r="AC169" i="7"/>
  <c r="AB170" i="7"/>
  <c r="AG174" i="7" s="1"/>
  <c r="AD169" i="8"/>
  <c r="U214" i="9"/>
  <c r="T211" i="9"/>
  <c r="U211" i="10"/>
  <c r="S212" i="9"/>
  <c r="X216" i="9" s="1"/>
  <c r="AJ220" i="7"/>
  <c r="AJ217" i="8"/>
  <c r="AH40" i="7"/>
  <c r="AH37" i="8"/>
  <c r="AJ166" i="9"/>
  <c r="AJ163" i="10"/>
  <c r="AR88" i="7"/>
  <c r="AR85" i="8"/>
  <c r="AH196" i="7"/>
  <c r="AH193" i="8"/>
  <c r="U154" i="9"/>
  <c r="U151" i="10"/>
  <c r="T70" i="8"/>
  <c r="B31" i="13"/>
  <c r="AM178" i="7"/>
  <c r="AM175" i="8"/>
  <c r="AA184" i="9"/>
  <c r="AA181" i="10"/>
  <c r="AP202" i="6"/>
  <c r="AP199" i="7"/>
  <c r="AD100" i="7"/>
  <c r="AC97" i="7"/>
  <c r="AB98" i="7"/>
  <c r="AG102" i="7" s="1"/>
  <c r="AD97" i="8"/>
  <c r="AA258" i="11"/>
  <c r="BB258" i="11"/>
  <c r="R258" i="11"/>
  <c r="AS258" i="11"/>
  <c r="AJ258" i="11"/>
  <c r="X148" i="9"/>
  <c r="X145" i="10"/>
  <c r="U172" i="9"/>
  <c r="T169" i="9"/>
  <c r="S170" i="9"/>
  <c r="X174" i="9" s="1"/>
  <c r="U169" i="10"/>
  <c r="G235" i="14"/>
  <c r="AK110" i="6"/>
  <c r="AP114" i="6" s="1"/>
  <c r="AM112" i="6"/>
  <c r="AL109" i="6"/>
  <c r="AM109" i="7"/>
  <c r="AP76" i="7"/>
  <c r="AP73" i="8"/>
  <c r="AC220" i="6"/>
  <c r="H240" i="10"/>
  <c r="G240" i="11"/>
  <c r="AG130" i="7"/>
  <c r="AG127" i="8"/>
  <c r="V88" i="9"/>
  <c r="V85" i="10"/>
  <c r="AL100" i="5"/>
  <c r="AA235" i="10"/>
  <c r="AA238" i="9"/>
  <c r="AO112" i="6"/>
  <c r="AO109" i="7"/>
  <c r="AA163" i="10"/>
  <c r="AA166" i="9"/>
  <c r="U106" i="9"/>
  <c r="T103" i="9"/>
  <c r="U103" i="10"/>
  <c r="S104" i="9"/>
  <c r="X108" i="9" s="1"/>
  <c r="AD250" i="9"/>
  <c r="AD247" i="10"/>
  <c r="AA241" i="10"/>
  <c r="AA244" i="9"/>
  <c r="AP100" i="7"/>
  <c r="AP97" i="8"/>
  <c r="AG118" i="7"/>
  <c r="AG115" i="8"/>
  <c r="G55" i="11"/>
  <c r="G56" i="10"/>
  <c r="AM154" i="7"/>
  <c r="AM151" i="8"/>
  <c r="X127" i="10"/>
  <c r="X130" i="9"/>
  <c r="S74" i="9"/>
  <c r="X78" i="9" s="1"/>
  <c r="U73" i="10"/>
  <c r="U76" i="9"/>
  <c r="T73" i="9"/>
  <c r="X256" i="9"/>
  <c r="X253" i="10"/>
  <c r="AF232" i="7"/>
  <c r="AF229" i="8"/>
  <c r="AN52" i="7"/>
  <c r="AN49" i="8"/>
  <c r="AI208" i="9"/>
  <c r="AI205" i="10"/>
  <c r="AN160" i="7"/>
  <c r="AN157" i="8"/>
  <c r="Z244" i="9"/>
  <c r="Z241" i="10"/>
  <c r="AE190" i="7"/>
  <c r="AE187" i="8"/>
  <c r="AB188" i="7"/>
  <c r="AG192" i="7" s="1"/>
  <c r="AC187" i="7"/>
  <c r="AO70" i="7"/>
  <c r="AO67" i="8"/>
  <c r="Y190" i="9"/>
  <c r="Y187" i="10"/>
  <c r="X46" i="9"/>
  <c r="X43" i="10"/>
  <c r="AP232" i="7"/>
  <c r="AP229" i="8"/>
  <c r="AL118" i="5"/>
  <c r="AS88" i="6"/>
  <c r="AS85" i="7"/>
  <c r="AI226" i="7"/>
  <c r="AI223" i="8"/>
  <c r="Q184" i="10"/>
  <c r="Q181" i="11"/>
  <c r="AQ154" i="7"/>
  <c r="AQ151" i="8"/>
  <c r="AR160" i="7"/>
  <c r="AR157" i="8"/>
  <c r="AR142" i="6"/>
  <c r="AR139" i="7"/>
  <c r="AL208" i="5"/>
  <c r="AE160" i="9"/>
  <c r="AE157" i="10"/>
  <c r="Z205" i="10"/>
  <c r="Z208" i="9"/>
  <c r="W61" i="10"/>
  <c r="W64" i="9"/>
  <c r="G145" i="11"/>
  <c r="G146" i="10"/>
  <c r="Y181" i="10"/>
  <c r="Y184" i="9"/>
  <c r="AC208" i="6"/>
  <c r="AL124" i="5"/>
  <c r="AP136" i="7"/>
  <c r="AP133" i="8"/>
  <c r="AE58" i="7"/>
  <c r="AE55" i="8"/>
  <c r="AB56" i="7"/>
  <c r="AG60" i="7" s="1"/>
  <c r="AC55" i="7"/>
  <c r="AJ214" i="9"/>
  <c r="AJ211" i="10"/>
  <c r="Z253" i="10"/>
  <c r="Z256" i="9"/>
  <c r="AC124" i="6"/>
  <c r="AL199" i="6"/>
  <c r="Z55" i="10"/>
  <c r="Z58" i="9"/>
  <c r="AA178" i="9"/>
  <c r="AA175" i="10"/>
  <c r="AL226" i="5"/>
  <c r="AK224" i="6"/>
  <c r="AP228" i="6" s="1"/>
  <c r="AR34" i="6"/>
  <c r="AR31" i="7"/>
  <c r="AC46" i="6"/>
  <c r="AK182" i="6"/>
  <c r="AP186" i="6" s="1"/>
  <c r="AM184" i="6"/>
  <c r="AL181" i="6"/>
  <c r="AM181" i="7"/>
  <c r="AD148" i="7"/>
  <c r="AC145" i="7"/>
  <c r="AB146" i="7"/>
  <c r="AG150" i="7" s="1"/>
  <c r="AD145" i="8"/>
  <c r="AC178" i="6"/>
  <c r="AP28" i="7"/>
  <c r="AP25" i="8"/>
  <c r="V178" i="9"/>
  <c r="V175" i="10"/>
  <c r="AM196" i="6"/>
  <c r="AL193" i="6"/>
  <c r="AK194" i="6"/>
  <c r="AP198" i="6" s="1"/>
  <c r="AM193" i="7"/>
  <c r="AC238" i="6"/>
  <c r="AR100" i="7"/>
  <c r="AR97" i="8"/>
  <c r="V130" i="9"/>
  <c r="V127" i="10"/>
  <c r="Z124" i="9"/>
  <c r="Z121" i="10"/>
  <c r="AK254" i="6"/>
  <c r="AP258" i="6" s="1"/>
  <c r="AM256" i="6"/>
  <c r="AL253" i="6"/>
  <c r="AM253" i="7"/>
  <c r="Z133" i="10"/>
  <c r="Z136" i="9"/>
  <c r="AL232" i="5"/>
  <c r="G36" i="12"/>
  <c r="H36" i="11"/>
  <c r="AH154" i="9"/>
  <c r="AH151" i="10"/>
  <c r="AL220" i="5"/>
  <c r="AE214" i="7"/>
  <c r="AE211" i="8"/>
  <c r="AB212" i="7"/>
  <c r="AG216" i="7" s="1"/>
  <c r="AC211" i="7"/>
  <c r="AF112" i="7"/>
  <c r="AF109" i="8"/>
  <c r="AF184" i="7"/>
  <c r="AF181" i="8"/>
  <c r="AR112" i="7"/>
  <c r="AR109" i="8"/>
  <c r="Z70" i="9"/>
  <c r="Z67" i="10"/>
  <c r="Y205" i="10"/>
  <c r="Y208" i="9"/>
  <c r="W148" i="9"/>
  <c r="W145" i="10"/>
  <c r="W130" i="9"/>
  <c r="W127" i="10"/>
  <c r="AL28" i="5"/>
  <c r="AQ184" i="6"/>
  <c r="AQ181" i="7"/>
  <c r="AH148" i="7"/>
  <c r="AH145" i="8"/>
  <c r="B79" i="13"/>
  <c r="G81" i="12"/>
  <c r="AA78" i="12"/>
  <c r="BB78" i="12"/>
  <c r="R78" i="12"/>
  <c r="AS78" i="12"/>
  <c r="AJ78" i="12"/>
  <c r="AG82" i="7"/>
  <c r="AG79" i="8"/>
  <c r="AJ91" i="10"/>
  <c r="AJ94" i="9"/>
  <c r="AL163" i="6"/>
  <c r="AG247" i="8"/>
  <c r="AG250" i="7"/>
  <c r="AA256" i="9"/>
  <c r="AA253" i="10"/>
  <c r="AO52" i="6"/>
  <c r="AO49" i="7"/>
  <c r="AQ166" i="7"/>
  <c r="AQ163" i="8"/>
  <c r="W226" i="9"/>
  <c r="W223" i="10"/>
  <c r="AQ40" i="6"/>
  <c r="AQ37" i="7"/>
  <c r="AN34" i="6"/>
  <c r="AN31" i="7"/>
  <c r="AL88" i="5"/>
  <c r="AS214" i="7"/>
  <c r="AS211" i="8"/>
  <c r="AN58" i="6"/>
  <c r="AN55" i="7"/>
  <c r="AR136" i="7"/>
  <c r="AR133" i="8"/>
  <c r="AE82" i="7"/>
  <c r="AE79" i="8"/>
  <c r="AB80" i="7"/>
  <c r="AG84" i="7" s="1"/>
  <c r="AC79" i="7"/>
  <c r="G25" i="10"/>
  <c r="X223" i="10"/>
  <c r="X226" i="9"/>
  <c r="AH232" i="7"/>
  <c r="AH229" i="8"/>
  <c r="G253" i="13"/>
  <c r="AO226" i="7"/>
  <c r="AO223" i="8"/>
  <c r="AC94" i="6"/>
  <c r="G85" i="11"/>
  <c r="G86" i="10"/>
  <c r="AR58" i="6"/>
  <c r="AR55" i="7"/>
  <c r="G241" i="13"/>
  <c r="AJ139" i="10"/>
  <c r="AJ142" i="9"/>
  <c r="AK134" i="6"/>
  <c r="AP138" i="6" s="1"/>
  <c r="AM133" i="7"/>
  <c r="AM136" i="6"/>
  <c r="AL133" i="6"/>
  <c r="AK56" i="6"/>
  <c r="AP60" i="6" s="1"/>
  <c r="W133" i="10"/>
  <c r="W136" i="9"/>
  <c r="AE217" i="10"/>
  <c r="AE220" i="9"/>
  <c r="AN106" i="6"/>
  <c r="AN103" i="7"/>
  <c r="AQ214" i="7"/>
  <c r="AQ211" i="8"/>
  <c r="AR64" i="7"/>
  <c r="AR61" i="8"/>
  <c r="G73" i="13"/>
  <c r="X229" i="10"/>
  <c r="AE193" i="10"/>
  <c r="AE196" i="9"/>
  <c r="AI214" i="7"/>
  <c r="AI211" i="8"/>
  <c r="AQ142" i="7"/>
  <c r="AQ139" i="8"/>
  <c r="AN178" i="6"/>
  <c r="AN175" i="7"/>
  <c r="AO46" i="7"/>
  <c r="AO43" i="8"/>
  <c r="AM70" i="7"/>
  <c r="AM67" i="8"/>
  <c r="AS196" i="6"/>
  <c r="AS193" i="7"/>
  <c r="AG106" i="7"/>
  <c r="AG103" i="8"/>
  <c r="AJ100" i="7"/>
  <c r="AJ97" i="8"/>
  <c r="V163" i="10"/>
  <c r="V166" i="9"/>
  <c r="Y166" i="9"/>
  <c r="Y163" i="10"/>
  <c r="X214" i="9"/>
  <c r="X211" i="10"/>
  <c r="AH46" i="9"/>
  <c r="AH43" i="10"/>
  <c r="AJ136" i="7"/>
  <c r="AJ133" i="8"/>
  <c r="U190" i="9"/>
  <c r="T187" i="9"/>
  <c r="U187" i="10"/>
  <c r="S188" i="9"/>
  <c r="X192" i="9" s="1"/>
  <c r="AN148" i="7"/>
  <c r="AN145" i="8"/>
  <c r="AL79" i="6"/>
  <c r="AP160" i="7"/>
  <c r="AP157" i="8"/>
  <c r="AS106" i="7"/>
  <c r="AS103" i="8"/>
  <c r="AA193" i="10"/>
  <c r="AA196" i="9"/>
  <c r="T196" i="8"/>
  <c r="Y46" i="9"/>
  <c r="Y43" i="10"/>
  <c r="Y238" i="9"/>
  <c r="Y235" i="10"/>
  <c r="AI106" i="7"/>
  <c r="AI103" i="8"/>
  <c r="V154" i="9"/>
  <c r="V151" i="10"/>
  <c r="X136" i="9"/>
  <c r="X133" i="10"/>
  <c r="T40" i="8"/>
  <c r="AR40" i="7"/>
  <c r="AR37" i="8"/>
  <c r="AC160" i="6"/>
  <c r="AC57" i="2"/>
  <c r="AC24" i="2"/>
  <c r="AL20" i="2"/>
  <c r="AP24" i="2"/>
  <c r="AK24" i="2"/>
  <c r="AK19" i="2"/>
  <c r="AR21" i="2"/>
  <c r="AR27" i="2" s="1"/>
  <c r="AR33" i="2" s="1"/>
  <c r="AR39" i="2" s="1"/>
  <c r="AR45" i="2" s="1"/>
  <c r="AR51" i="2" s="1"/>
  <c r="AR57" i="2" s="1"/>
  <c r="AR63" i="2" s="1"/>
  <c r="AR69" i="2" s="1"/>
  <c r="AR75" i="2" s="1"/>
  <c r="AR81" i="2" s="1"/>
  <c r="AR87" i="2" s="1"/>
  <c r="AR93" i="2" s="1"/>
  <c r="AR99" i="2" s="1"/>
  <c r="AR105" i="2" s="1"/>
  <c r="AR111" i="2" s="1"/>
  <c r="AR117" i="2" s="1"/>
  <c r="AR123" i="2" s="1"/>
  <c r="AR129" i="2" s="1"/>
  <c r="AR135" i="2" s="1"/>
  <c r="AR141" i="2" s="1"/>
  <c r="AR147" i="2" s="1"/>
  <c r="AR153" i="2" s="1"/>
  <c r="AR159" i="2" s="1"/>
  <c r="AR165" i="2" s="1"/>
  <c r="AR171" i="2" s="1"/>
  <c r="AR177" i="2" s="1"/>
  <c r="AR183" i="2" s="1"/>
  <c r="AR189" i="2" s="1"/>
  <c r="AR195" i="2" s="1"/>
  <c r="AR201" i="2" s="1"/>
  <c r="AR207" i="2" s="1"/>
  <c r="AR213" i="2" s="1"/>
  <c r="AR219" i="2" s="1"/>
  <c r="AR225" i="2" s="1"/>
  <c r="AR231" i="2" s="1"/>
  <c r="AR237" i="2" s="1"/>
  <c r="AR243" i="2" s="1"/>
  <c r="AR249" i="2" s="1"/>
  <c r="AR255" i="2" s="1"/>
  <c r="AL22" i="2"/>
  <c r="U79" i="10" l="1"/>
  <c r="S80" i="9"/>
  <c r="X84" i="9" s="1"/>
  <c r="T43" i="9"/>
  <c r="M36" i="2"/>
  <c r="R175" i="11"/>
  <c r="R178" i="10"/>
  <c r="O247" i="12"/>
  <c r="O250" i="11"/>
  <c r="Q160" i="10"/>
  <c r="Q157" i="11"/>
  <c r="W43" i="10"/>
  <c r="U82" i="9"/>
  <c r="Q25" i="11"/>
  <c r="Q28" i="10"/>
  <c r="Q142" i="10"/>
  <c r="Q139" i="11"/>
  <c r="R169" i="11"/>
  <c r="R172" i="10"/>
  <c r="O76" i="10"/>
  <c r="O73" i="11"/>
  <c r="U166" i="9"/>
  <c r="Q100" i="11"/>
  <c r="Q97" i="12"/>
  <c r="X232" i="9"/>
  <c r="T232" i="9" s="1"/>
  <c r="AA114" i="14"/>
  <c r="S158" i="9"/>
  <c r="X162" i="9" s="1"/>
  <c r="O162" i="9"/>
  <c r="O126" i="9"/>
  <c r="R28" i="11"/>
  <c r="R25" i="12"/>
  <c r="T229" i="9"/>
  <c r="G104" i="12"/>
  <c r="AJ114" i="14"/>
  <c r="J194" i="10"/>
  <c r="AS114" i="14"/>
  <c r="O210" i="9"/>
  <c r="AS102" i="12"/>
  <c r="K28" i="9"/>
  <c r="O246" i="9"/>
  <c r="K40" i="9"/>
  <c r="W151" i="10"/>
  <c r="W151" i="11" s="1"/>
  <c r="O192" i="9"/>
  <c r="S164" i="9"/>
  <c r="X168" i="9" s="1"/>
  <c r="U163" i="10"/>
  <c r="U166" i="10" s="1"/>
  <c r="J134" i="10"/>
  <c r="O138" i="10" s="1"/>
  <c r="K94" i="9"/>
  <c r="N241" i="11"/>
  <c r="N244" i="11" s="1"/>
  <c r="AQ118" i="7"/>
  <c r="K190" i="9"/>
  <c r="R102" i="12"/>
  <c r="K208" i="9"/>
  <c r="G111" i="12"/>
  <c r="K244" i="9"/>
  <c r="J140" i="10"/>
  <c r="B144" i="10" s="1"/>
  <c r="AA108" i="12"/>
  <c r="AA102" i="12"/>
  <c r="B103" i="13"/>
  <c r="G111" i="13" s="1"/>
  <c r="O222" i="9"/>
  <c r="B186" i="9"/>
  <c r="BB102" i="12"/>
  <c r="AJ108" i="12"/>
  <c r="O144" i="9"/>
  <c r="B90" i="9"/>
  <c r="B54" i="9"/>
  <c r="AA151" i="10"/>
  <c r="T151" i="10" s="1"/>
  <c r="G105" i="12"/>
  <c r="AS108" i="12"/>
  <c r="K124" i="9"/>
  <c r="K220" i="9"/>
  <c r="K238" i="9"/>
  <c r="BB108" i="12"/>
  <c r="O72" i="9"/>
  <c r="AJ102" i="12"/>
  <c r="J242" i="10"/>
  <c r="O246" i="10" s="1"/>
  <c r="B150" i="9"/>
  <c r="B258" i="9"/>
  <c r="J146" i="10"/>
  <c r="B150" i="10" s="1"/>
  <c r="J176" i="10"/>
  <c r="O180" i="10" s="1"/>
  <c r="O174" i="9"/>
  <c r="K154" i="9"/>
  <c r="K187" i="10"/>
  <c r="O48" i="9"/>
  <c r="Q214" i="10"/>
  <c r="Q211" i="11"/>
  <c r="M103" i="11"/>
  <c r="K103" i="11" s="1"/>
  <c r="M106" i="10"/>
  <c r="K106" i="10" s="1"/>
  <c r="B169" i="11"/>
  <c r="R168" i="10"/>
  <c r="AJ174" i="10"/>
  <c r="AS174" i="10"/>
  <c r="G171" i="10"/>
  <c r="R174" i="10"/>
  <c r="AA174" i="10"/>
  <c r="BB174" i="10"/>
  <c r="AS168" i="10"/>
  <c r="AJ168" i="10"/>
  <c r="G176" i="10"/>
  <c r="BB168" i="10"/>
  <c r="AA168" i="10"/>
  <c r="G177" i="10"/>
  <c r="M64" i="10"/>
  <c r="M61" i="11"/>
  <c r="L229" i="12"/>
  <c r="L232" i="11"/>
  <c r="AJ58" i="8"/>
  <c r="AJ55" i="9"/>
  <c r="K43" i="10"/>
  <c r="AD142" i="8"/>
  <c r="AD139" i="9"/>
  <c r="N127" i="11"/>
  <c r="J128" i="11" s="1"/>
  <c r="N130" i="10"/>
  <c r="K130" i="10" s="1"/>
  <c r="G132" i="11"/>
  <c r="H132" i="10"/>
  <c r="L124" i="11"/>
  <c r="L121" i="12"/>
  <c r="M70" i="13"/>
  <c r="M67" i="14"/>
  <c r="M70" i="14" s="1"/>
  <c r="O138" i="9"/>
  <c r="K223" i="10"/>
  <c r="K61" i="10"/>
  <c r="K67" i="10"/>
  <c r="K46" i="9"/>
  <c r="O40" i="10"/>
  <c r="O37" i="11"/>
  <c r="R148" i="10"/>
  <c r="K148" i="10" s="1"/>
  <c r="R145" i="11"/>
  <c r="J146" i="11" s="1"/>
  <c r="Q154" i="10"/>
  <c r="Q151" i="11"/>
  <c r="AI241" i="9"/>
  <c r="AI244" i="8"/>
  <c r="M220" i="10"/>
  <c r="M217" i="11"/>
  <c r="M124" i="10"/>
  <c r="M121" i="11"/>
  <c r="K70" i="9"/>
  <c r="F174" i="12"/>
  <c r="H174" i="11"/>
  <c r="R46" i="10"/>
  <c r="R43" i="11"/>
  <c r="P190" i="10"/>
  <c r="P187" i="11"/>
  <c r="Q85" i="12"/>
  <c r="Q88" i="11"/>
  <c r="F114" i="13"/>
  <c r="H114" i="12"/>
  <c r="Q172" i="10"/>
  <c r="K172" i="10" s="1"/>
  <c r="Q169" i="11"/>
  <c r="K169" i="11" s="1"/>
  <c r="N70" i="11"/>
  <c r="N67" i="12"/>
  <c r="AH163" i="9"/>
  <c r="AH166" i="8"/>
  <c r="AF178" i="8"/>
  <c r="AF175" i="9"/>
  <c r="M208" i="10"/>
  <c r="M205" i="11"/>
  <c r="AE64" i="8"/>
  <c r="AE61" i="9"/>
  <c r="AF67" i="9"/>
  <c r="AF70" i="8"/>
  <c r="N223" i="11"/>
  <c r="J224" i="11" s="1"/>
  <c r="B228" i="11" s="1"/>
  <c r="N226" i="10"/>
  <c r="K226" i="10" s="1"/>
  <c r="K199" i="11"/>
  <c r="J104" i="10"/>
  <c r="B108" i="10" s="1"/>
  <c r="O193" i="11"/>
  <c r="O196" i="10"/>
  <c r="R82" i="10"/>
  <c r="R79" i="11"/>
  <c r="R67" i="11"/>
  <c r="R70" i="10"/>
  <c r="AG61" i="9"/>
  <c r="AG64" i="8"/>
  <c r="O106" i="11"/>
  <c r="O103" i="12"/>
  <c r="K127" i="10"/>
  <c r="K241" i="10"/>
  <c r="O234" i="9"/>
  <c r="K103" i="10"/>
  <c r="K121" i="10"/>
  <c r="T42" i="2"/>
  <c r="J170" i="10"/>
  <c r="B174" i="10" s="1"/>
  <c r="AD94" i="8"/>
  <c r="AD91" i="9"/>
  <c r="Q229" i="11"/>
  <c r="Q232" i="10"/>
  <c r="AJ250" i="8"/>
  <c r="AJ247" i="9"/>
  <c r="Q82" i="10"/>
  <c r="Q79" i="11"/>
  <c r="R133" i="12"/>
  <c r="R136" i="11"/>
  <c r="AJ175" i="9"/>
  <c r="AJ178" i="8"/>
  <c r="N238" i="12"/>
  <c r="N235" i="13"/>
  <c r="P67" i="11"/>
  <c r="P70" i="10"/>
  <c r="P142" i="11"/>
  <c r="P139" i="12"/>
  <c r="AG184" i="8"/>
  <c r="AG181" i="9"/>
  <c r="O124" i="10"/>
  <c r="O121" i="11"/>
  <c r="N133" i="11"/>
  <c r="N136" i="10"/>
  <c r="K136" i="10" s="1"/>
  <c r="J128" i="10"/>
  <c r="O132" i="10" s="1"/>
  <c r="B198" i="9"/>
  <c r="O198" i="9"/>
  <c r="M82" i="10"/>
  <c r="M79" i="11"/>
  <c r="M187" i="11"/>
  <c r="M190" i="10"/>
  <c r="R253" i="11"/>
  <c r="R256" i="10"/>
  <c r="M244" i="10"/>
  <c r="M241" i="11"/>
  <c r="S152" i="9"/>
  <c r="X156" i="9" s="1"/>
  <c r="K181" i="10"/>
  <c r="O204" i="10"/>
  <c r="J122" i="10"/>
  <c r="O126" i="10" s="1"/>
  <c r="J62" i="10"/>
  <c r="B66" i="10" s="1"/>
  <c r="N61" i="11"/>
  <c r="N64" i="10"/>
  <c r="L76" i="12"/>
  <c r="L73" i="13"/>
  <c r="P76" i="10"/>
  <c r="P73" i="11"/>
  <c r="K193" i="10"/>
  <c r="AF139" i="9"/>
  <c r="AF142" i="8"/>
  <c r="AG40" i="8"/>
  <c r="AG37" i="9"/>
  <c r="Q196" i="10"/>
  <c r="Q193" i="11"/>
  <c r="AD130" i="8"/>
  <c r="AD127" i="9"/>
  <c r="AI253" i="9"/>
  <c r="AI256" i="8"/>
  <c r="H84" i="12"/>
  <c r="G84" i="13"/>
  <c r="N151" i="11"/>
  <c r="N154" i="10"/>
  <c r="N43" i="11"/>
  <c r="N46" i="10"/>
  <c r="O163" i="11"/>
  <c r="O166" i="10"/>
  <c r="N256" i="10"/>
  <c r="N253" i="11"/>
  <c r="O42" i="9"/>
  <c r="Q238" i="10"/>
  <c r="Q235" i="11"/>
  <c r="AH34" i="8"/>
  <c r="AH31" i="9"/>
  <c r="J188" i="10"/>
  <c r="O184" i="11"/>
  <c r="O181" i="12"/>
  <c r="Q112" i="10"/>
  <c r="K112" i="10" s="1"/>
  <c r="Q109" i="11"/>
  <c r="K205" i="10"/>
  <c r="K64" i="9"/>
  <c r="K82" i="9"/>
  <c r="J110" i="10"/>
  <c r="O114" i="10" s="1"/>
  <c r="K37" i="10"/>
  <c r="Q166" i="11"/>
  <c r="Q163" i="12"/>
  <c r="Q124" i="10"/>
  <c r="Q121" i="11"/>
  <c r="J38" i="10"/>
  <c r="N40" i="10"/>
  <c r="N37" i="11"/>
  <c r="N94" i="10"/>
  <c r="N91" i="11"/>
  <c r="L178" i="10"/>
  <c r="K178" i="10" s="1"/>
  <c r="L175" i="11"/>
  <c r="AH199" i="9"/>
  <c r="AH202" i="8"/>
  <c r="R142" i="10"/>
  <c r="K142" i="10" s="1"/>
  <c r="R139" i="11"/>
  <c r="R244" i="10"/>
  <c r="R241" i="11"/>
  <c r="B78" i="9"/>
  <c r="T151" i="9"/>
  <c r="G200" i="12"/>
  <c r="J206" i="10"/>
  <c r="O210" i="10" s="1"/>
  <c r="K253" i="10"/>
  <c r="K25" i="10"/>
  <c r="K49" i="10"/>
  <c r="B151" i="13"/>
  <c r="AS156" i="13" s="1"/>
  <c r="G248" i="10"/>
  <c r="G159" i="12"/>
  <c r="J86" i="10"/>
  <c r="B90" i="10" s="1"/>
  <c r="AA150" i="12"/>
  <c r="AS150" i="12"/>
  <c r="K250" i="9"/>
  <c r="J26" i="10"/>
  <c r="B30" i="10" s="1"/>
  <c r="M202" i="11"/>
  <c r="G152" i="12"/>
  <c r="AS156" i="12"/>
  <c r="AA156" i="12"/>
  <c r="J254" i="10"/>
  <c r="O258" i="10" s="1"/>
  <c r="L211" i="14"/>
  <c r="L214" i="14" s="1"/>
  <c r="L214" i="13"/>
  <c r="AJ150" i="12"/>
  <c r="G158" i="12"/>
  <c r="AL115" i="7"/>
  <c r="K229" i="10"/>
  <c r="B102" i="10"/>
  <c r="BB246" i="10"/>
  <c r="AJ198" i="12"/>
  <c r="AS246" i="10"/>
  <c r="G153" i="12"/>
  <c r="R156" i="12"/>
  <c r="R246" i="10"/>
  <c r="M94" i="12"/>
  <c r="M91" i="13"/>
  <c r="BB150" i="12"/>
  <c r="AJ156" i="12"/>
  <c r="G249" i="10"/>
  <c r="AA246" i="10"/>
  <c r="R150" i="12"/>
  <c r="AL187" i="7"/>
  <c r="R31" i="13"/>
  <c r="R34" i="12"/>
  <c r="AL235" i="7"/>
  <c r="J158" i="10"/>
  <c r="B162" i="10" s="1"/>
  <c r="G201" i="12"/>
  <c r="J200" i="11"/>
  <c r="O204" i="11" s="1"/>
  <c r="O208" i="12"/>
  <c r="O205" i="13"/>
  <c r="AL151" i="7"/>
  <c r="N172" i="12"/>
  <c r="N169" i="13"/>
  <c r="AK152" i="7"/>
  <c r="AP156" i="7" s="1"/>
  <c r="K52" i="9"/>
  <c r="K76" i="9"/>
  <c r="M127" i="13"/>
  <c r="M130" i="12"/>
  <c r="L235" i="13"/>
  <c r="L238" i="12"/>
  <c r="Q130" i="11"/>
  <c r="Q127" i="12"/>
  <c r="R226" i="11"/>
  <c r="R223" i="12"/>
  <c r="B198" i="10"/>
  <c r="O198" i="10"/>
  <c r="B85" i="12"/>
  <c r="AS84" i="11"/>
  <c r="AA90" i="11"/>
  <c r="AJ84" i="11"/>
  <c r="AS90" i="11"/>
  <c r="BB84" i="11"/>
  <c r="BB90" i="11"/>
  <c r="AA84" i="11"/>
  <c r="R84" i="11"/>
  <c r="AJ90" i="11"/>
  <c r="G93" i="11"/>
  <c r="G87" i="11"/>
  <c r="R90" i="11"/>
  <c r="N76" i="12"/>
  <c r="N73" i="13"/>
  <c r="B193" i="14"/>
  <c r="L103" i="12"/>
  <c r="L106" i="11"/>
  <c r="AL154" i="6"/>
  <c r="K214" i="9"/>
  <c r="K166" i="9"/>
  <c r="K256" i="9"/>
  <c r="O100" i="11"/>
  <c r="O97" i="12"/>
  <c r="L118" i="11"/>
  <c r="L115" i="12"/>
  <c r="M115" i="14"/>
  <c r="M118" i="14" s="1"/>
  <c r="M118" i="13"/>
  <c r="R91" i="12"/>
  <c r="R94" i="11"/>
  <c r="AS198" i="12"/>
  <c r="BB204" i="12"/>
  <c r="AA204" i="12"/>
  <c r="AJ204" i="12"/>
  <c r="R204" i="12"/>
  <c r="G207" i="12"/>
  <c r="AS204" i="12"/>
  <c r="B199" i="13"/>
  <c r="R198" i="13" s="1"/>
  <c r="L217" i="14"/>
  <c r="L220" i="14" s="1"/>
  <c r="L220" i="13"/>
  <c r="N166" i="12"/>
  <c r="N163" i="13"/>
  <c r="O46" i="11"/>
  <c r="O43" i="12"/>
  <c r="Q220" i="11"/>
  <c r="Q217" i="12"/>
  <c r="AL130" i="6"/>
  <c r="K232" i="9"/>
  <c r="O202" i="12"/>
  <c r="O199" i="13"/>
  <c r="BB198" i="12"/>
  <c r="L169" i="13"/>
  <c r="L172" i="12"/>
  <c r="G213" i="14"/>
  <c r="BB210" i="14"/>
  <c r="AS210" i="14"/>
  <c r="AJ210" i="14"/>
  <c r="AA210" i="14"/>
  <c r="R210" i="14"/>
  <c r="O187" i="12"/>
  <c r="O190" i="11"/>
  <c r="Q58" i="11"/>
  <c r="Q55" i="12"/>
  <c r="AL67" i="7"/>
  <c r="K100" i="10"/>
  <c r="N139" i="12"/>
  <c r="N142" i="11"/>
  <c r="M37" i="13"/>
  <c r="M40" i="12"/>
  <c r="P100" i="11"/>
  <c r="P97" i="12"/>
  <c r="M196" i="11"/>
  <c r="M193" i="12"/>
  <c r="AL70" i="6"/>
  <c r="K88" i="9"/>
  <c r="R199" i="12"/>
  <c r="J200" i="12" s="1"/>
  <c r="R202" i="11"/>
  <c r="O136" i="11"/>
  <c r="O133" i="12"/>
  <c r="AA198" i="12"/>
  <c r="F42" i="12"/>
  <c r="H42" i="11"/>
  <c r="R37" i="12"/>
  <c r="R40" i="11"/>
  <c r="AK188" i="7"/>
  <c r="AP192" i="7" s="1"/>
  <c r="P250" i="10"/>
  <c r="P247" i="11"/>
  <c r="P31" i="11"/>
  <c r="J32" i="11" s="1"/>
  <c r="P34" i="10"/>
  <c r="K34" i="10" s="1"/>
  <c r="Q178" i="11"/>
  <c r="Q175" i="12"/>
  <c r="B163" i="14"/>
  <c r="AJ162" i="13"/>
  <c r="G165" i="13"/>
  <c r="R162" i="13"/>
  <c r="AS162" i="13"/>
  <c r="AA162" i="13"/>
  <c r="BB162" i="13"/>
  <c r="R118" i="10"/>
  <c r="K118" i="10" s="1"/>
  <c r="R115" i="11"/>
  <c r="K115" i="11" s="1"/>
  <c r="G228" i="11"/>
  <c r="H228" i="10"/>
  <c r="B168" i="9"/>
  <c r="O168" i="9"/>
  <c r="L190" i="12"/>
  <c r="L187" i="13"/>
  <c r="M52" i="10"/>
  <c r="M49" i="11"/>
  <c r="R130" i="11"/>
  <c r="R127" i="12"/>
  <c r="N214" i="10"/>
  <c r="N211" i="11"/>
  <c r="J50" i="10"/>
  <c r="B54" i="10" s="1"/>
  <c r="M250" i="13"/>
  <c r="M247" i="14"/>
  <c r="M250" i="14" s="1"/>
  <c r="AG76" i="8"/>
  <c r="AG73" i="9"/>
  <c r="R106" i="12"/>
  <c r="R103" i="13"/>
  <c r="Q118" i="11"/>
  <c r="Q115" i="12"/>
  <c r="O223" i="12"/>
  <c r="O226" i="11"/>
  <c r="L163" i="11"/>
  <c r="L166" i="10"/>
  <c r="K163" i="10"/>
  <c r="J164" i="10"/>
  <c r="AG133" i="9"/>
  <c r="AG136" i="8"/>
  <c r="B133" i="12"/>
  <c r="G135" i="11"/>
  <c r="AS132" i="11"/>
  <c r="BB132" i="11"/>
  <c r="AA132" i="11"/>
  <c r="R132" i="11"/>
  <c r="AJ132" i="11"/>
  <c r="BB138" i="11"/>
  <c r="R138" i="11"/>
  <c r="AJ138" i="11"/>
  <c r="AA138" i="11"/>
  <c r="AS138" i="11"/>
  <c r="G141" i="11"/>
  <c r="O94" i="11"/>
  <c r="O91" i="12"/>
  <c r="O34" i="11"/>
  <c r="O31" i="12"/>
  <c r="AF235" i="9"/>
  <c r="AF238" i="8"/>
  <c r="P172" i="12"/>
  <c r="P169" i="13"/>
  <c r="L142" i="12"/>
  <c r="L139" i="13"/>
  <c r="AD82" i="8"/>
  <c r="AD79" i="9"/>
  <c r="R166" i="10"/>
  <c r="R163" i="11"/>
  <c r="H96" i="13"/>
  <c r="G96" i="14"/>
  <c r="H96" i="14" s="1"/>
  <c r="O64" i="10"/>
  <c r="O61" i="11"/>
  <c r="N88" i="10"/>
  <c r="N85" i="11"/>
  <c r="AF214" i="8"/>
  <c r="AF211" i="9"/>
  <c r="O142" i="11"/>
  <c r="O139" i="12"/>
  <c r="AI184" i="8"/>
  <c r="AI181" i="9"/>
  <c r="AL139" i="7"/>
  <c r="J230" i="10"/>
  <c r="O234" i="10" s="1"/>
  <c r="AI148" i="8"/>
  <c r="AI145" i="9"/>
  <c r="O112" i="12"/>
  <c r="O109" i="13"/>
  <c r="N112" i="13"/>
  <c r="N109" i="14"/>
  <c r="N112" i="14" s="1"/>
  <c r="M145" i="14"/>
  <c r="M148" i="14" s="1"/>
  <c r="M148" i="13"/>
  <c r="AL223" i="7"/>
  <c r="J32" i="10"/>
  <c r="B36" i="10" s="1"/>
  <c r="P154" i="11"/>
  <c r="P151" i="12"/>
  <c r="AD151" i="9"/>
  <c r="AD154" i="8"/>
  <c r="N208" i="13"/>
  <c r="N205" i="14"/>
  <c r="N208" i="14" s="1"/>
  <c r="Q76" i="10"/>
  <c r="Q73" i="11"/>
  <c r="P82" i="11"/>
  <c r="P79" i="12"/>
  <c r="G163" i="10"/>
  <c r="G164" i="9"/>
  <c r="AE172" i="8"/>
  <c r="AE169" i="9"/>
  <c r="AF226" i="8"/>
  <c r="AF223" i="9"/>
  <c r="AL163" i="7"/>
  <c r="K31" i="10"/>
  <c r="M85" i="12"/>
  <c r="M88" i="11"/>
  <c r="P181" i="11"/>
  <c r="J182" i="11" s="1"/>
  <c r="P184" i="10"/>
  <c r="K184" i="10" s="1"/>
  <c r="AF250" i="8"/>
  <c r="AF247" i="9"/>
  <c r="M28" i="10"/>
  <c r="M25" i="11"/>
  <c r="P208" i="10"/>
  <c r="P205" i="11"/>
  <c r="G216" i="11"/>
  <c r="H216" i="10"/>
  <c r="G198" i="13"/>
  <c r="H198" i="12"/>
  <c r="O49" i="12"/>
  <c r="O52" i="11"/>
  <c r="P49" i="11"/>
  <c r="P52" i="10"/>
  <c r="K160" i="9"/>
  <c r="N250" i="12"/>
  <c r="N247" i="13"/>
  <c r="AF82" i="8"/>
  <c r="AF79" i="9"/>
  <c r="B84" i="9"/>
  <c r="O84" i="9"/>
  <c r="AK80" i="7"/>
  <c r="AP84" i="7" s="1"/>
  <c r="AL238" i="6"/>
  <c r="AL250" i="6"/>
  <c r="H144" i="11"/>
  <c r="G144" i="12"/>
  <c r="AE244" i="8"/>
  <c r="AE241" i="9"/>
  <c r="AE97" i="9"/>
  <c r="AE100" i="8"/>
  <c r="AH214" i="8"/>
  <c r="AH211" i="9"/>
  <c r="P58" i="11"/>
  <c r="P55" i="12"/>
  <c r="AG220" i="8"/>
  <c r="AG217" i="9"/>
  <c r="AD190" i="8"/>
  <c r="AD187" i="9"/>
  <c r="P46" i="10"/>
  <c r="P43" i="11"/>
  <c r="J44" i="10"/>
  <c r="Q202" i="12"/>
  <c r="Q199" i="13"/>
  <c r="Q148" i="11"/>
  <c r="Q145" i="12"/>
  <c r="N79" i="11"/>
  <c r="N82" i="10"/>
  <c r="J80" i="10"/>
  <c r="K79" i="10"/>
  <c r="M202" i="12"/>
  <c r="M199" i="13"/>
  <c r="B241" i="11"/>
  <c r="R246" i="11" s="1"/>
  <c r="AS240" i="10"/>
  <c r="BB240" i="10"/>
  <c r="G243" i="10"/>
  <c r="R240" i="10"/>
  <c r="AA240" i="10"/>
  <c r="AJ240" i="10"/>
  <c r="G242" i="10"/>
  <c r="AE145" i="9"/>
  <c r="AE148" i="8"/>
  <c r="M76" i="10"/>
  <c r="M73" i="11"/>
  <c r="K73" i="10"/>
  <c r="J74" i="10"/>
  <c r="P226" i="12"/>
  <c r="P223" i="13"/>
  <c r="O157" i="11"/>
  <c r="O160" i="10"/>
  <c r="AD58" i="8"/>
  <c r="AD55" i="9"/>
  <c r="AJ82" i="8"/>
  <c r="AJ79" i="9"/>
  <c r="N232" i="11"/>
  <c r="N229" i="12"/>
  <c r="O145" i="12"/>
  <c r="O148" i="11"/>
  <c r="K115" i="10"/>
  <c r="G30" i="12"/>
  <c r="H30" i="11"/>
  <c r="AG121" i="9"/>
  <c r="AG124" i="8"/>
  <c r="L94" i="11"/>
  <c r="L91" i="12"/>
  <c r="M256" i="10"/>
  <c r="M253" i="11"/>
  <c r="P28" i="10"/>
  <c r="P25" i="11"/>
  <c r="AF115" i="9"/>
  <c r="AF118" i="8"/>
  <c r="AG52" i="8"/>
  <c r="AG49" i="9"/>
  <c r="AD30" i="2"/>
  <c r="AE30" i="2"/>
  <c r="M229" i="12"/>
  <c r="M232" i="11"/>
  <c r="P94" i="12"/>
  <c r="P91" i="13"/>
  <c r="O169" i="12"/>
  <c r="O172" i="11"/>
  <c r="N178" i="12"/>
  <c r="N175" i="13"/>
  <c r="P244" i="12"/>
  <c r="P241" i="13"/>
  <c r="K157" i="10"/>
  <c r="AG28" i="8"/>
  <c r="AG25" i="9"/>
  <c r="R58" i="13"/>
  <c r="R55" i="14"/>
  <c r="R58" i="14" s="1"/>
  <c r="P48" i="2"/>
  <c r="Q48" i="2"/>
  <c r="H162" i="12"/>
  <c r="G162" i="13"/>
  <c r="Q46" i="11"/>
  <c r="Q43" i="12"/>
  <c r="L226" i="11"/>
  <c r="L223" i="12"/>
  <c r="O82" i="12"/>
  <c r="O79" i="13"/>
  <c r="P178" i="12"/>
  <c r="P175" i="13"/>
  <c r="R52" i="11"/>
  <c r="R49" i="12"/>
  <c r="P112" i="12"/>
  <c r="P109" i="13"/>
  <c r="N28" i="11"/>
  <c r="N25" i="12"/>
  <c r="B49" i="14"/>
  <c r="R48" i="13"/>
  <c r="AS48" i="13"/>
  <c r="G50" i="13"/>
  <c r="AJ48" i="13"/>
  <c r="G51" i="13"/>
  <c r="BB48" i="13"/>
  <c r="AA48" i="13"/>
  <c r="O214" i="10"/>
  <c r="O211" i="11"/>
  <c r="G90" i="12"/>
  <c r="H90" i="11"/>
  <c r="R154" i="11"/>
  <c r="R151" i="12"/>
  <c r="AJ238" i="8"/>
  <c r="AJ235" i="9"/>
  <c r="R61" i="12"/>
  <c r="R64" i="11"/>
  <c r="P130" i="11"/>
  <c r="P127" i="12"/>
  <c r="AI52" i="8"/>
  <c r="AI49" i="9"/>
  <c r="M31" i="14"/>
  <c r="M34" i="14" s="1"/>
  <c r="M34" i="13"/>
  <c r="R160" i="10"/>
  <c r="R157" i="11"/>
  <c r="M97" i="13"/>
  <c r="M100" i="12"/>
  <c r="AH36" i="2"/>
  <c r="AI36" i="2"/>
  <c r="Q244" i="11"/>
  <c r="Q241" i="12"/>
  <c r="R228" i="10"/>
  <c r="G230" i="10"/>
  <c r="BB234" i="10"/>
  <c r="AS234" i="10"/>
  <c r="G237" i="10"/>
  <c r="AJ234" i="10"/>
  <c r="G231" i="10"/>
  <c r="AS228" i="10"/>
  <c r="B229" i="11"/>
  <c r="AA234" i="10"/>
  <c r="BB228" i="10"/>
  <c r="AJ228" i="10"/>
  <c r="AA228" i="10"/>
  <c r="R234" i="10"/>
  <c r="O228" i="10"/>
  <c r="G236" i="10"/>
  <c r="O220" i="10"/>
  <c r="O217" i="11"/>
  <c r="L79" i="13"/>
  <c r="L82" i="12"/>
  <c r="AR36" i="2"/>
  <c r="AQ36" i="2"/>
  <c r="N202" i="12"/>
  <c r="N199" i="13"/>
  <c r="G180" i="12"/>
  <c r="H180" i="11"/>
  <c r="U50" i="2"/>
  <c r="S54" i="2"/>
  <c r="T44" i="2"/>
  <c r="N124" i="13"/>
  <c r="N121" i="14"/>
  <c r="N124" i="14" s="1"/>
  <c r="H126" i="13"/>
  <c r="G126" i="14"/>
  <c r="H126" i="14" s="1"/>
  <c r="R184" i="12"/>
  <c r="R181" i="13"/>
  <c r="Q49" i="13"/>
  <c r="Q52" i="12"/>
  <c r="O156" i="9"/>
  <c r="B156" i="9"/>
  <c r="B217" i="13"/>
  <c r="AS222" i="12"/>
  <c r="BB222" i="12"/>
  <c r="AS216" i="12"/>
  <c r="AJ222" i="12"/>
  <c r="AJ216" i="12"/>
  <c r="G225" i="12"/>
  <c r="G219" i="12"/>
  <c r="AA216" i="12"/>
  <c r="R222" i="12"/>
  <c r="BB216" i="12"/>
  <c r="AA222" i="12"/>
  <c r="G218" i="12"/>
  <c r="R216" i="12"/>
  <c r="AM38" i="2"/>
  <c r="AL32" i="2"/>
  <c r="AK42" i="2"/>
  <c r="AG160" i="8"/>
  <c r="AG157" i="9"/>
  <c r="R88" i="10"/>
  <c r="R85" i="11"/>
  <c r="Q61" i="12"/>
  <c r="Q64" i="11"/>
  <c r="P202" i="12"/>
  <c r="P199" i="13"/>
  <c r="Q70" i="11"/>
  <c r="Q67" i="12"/>
  <c r="G192" i="14"/>
  <c r="H192" i="14" s="1"/>
  <c r="H192" i="13"/>
  <c r="AH178" i="8"/>
  <c r="AH175" i="9"/>
  <c r="AI40" i="8"/>
  <c r="AI37" i="9"/>
  <c r="O96" i="9"/>
  <c r="B96" i="9"/>
  <c r="P148" i="13"/>
  <c r="P145" i="14"/>
  <c r="P148" i="14" s="1"/>
  <c r="AF91" i="9"/>
  <c r="AF94" i="8"/>
  <c r="R100" i="11"/>
  <c r="R97" i="12"/>
  <c r="V36" i="2"/>
  <c r="U36" i="2"/>
  <c r="R214" i="12"/>
  <c r="R211" i="13"/>
  <c r="Q190" i="12"/>
  <c r="Q187" i="13"/>
  <c r="K42" i="2"/>
  <c r="F78" i="13"/>
  <c r="H78" i="12"/>
  <c r="R232" i="13"/>
  <c r="R229" i="14"/>
  <c r="R232" i="14" s="1"/>
  <c r="AH187" i="9"/>
  <c r="AH190" i="8"/>
  <c r="H222" i="13"/>
  <c r="G222" i="14"/>
  <c r="H222" i="14" s="1"/>
  <c r="Y48" i="2"/>
  <c r="Z48" i="2"/>
  <c r="AD166" i="8"/>
  <c r="AD163" i="9"/>
  <c r="M166" i="12"/>
  <c r="M163" i="13"/>
  <c r="N34" i="11"/>
  <c r="N31" i="12"/>
  <c r="O67" i="11"/>
  <c r="O70" i="10"/>
  <c r="K211" i="10"/>
  <c r="O154" i="10"/>
  <c r="O151" i="11"/>
  <c r="K151" i="10"/>
  <c r="J152" i="10"/>
  <c r="Q91" i="11"/>
  <c r="Q94" i="10"/>
  <c r="J92" i="10"/>
  <c r="K91" i="10"/>
  <c r="Q250" i="12"/>
  <c r="Q247" i="13"/>
  <c r="AH226" i="8"/>
  <c r="AH223" i="9"/>
  <c r="M112" i="12"/>
  <c r="M109" i="13"/>
  <c r="AL199" i="7"/>
  <c r="J218" i="10"/>
  <c r="B222" i="10" s="1"/>
  <c r="AK224" i="7"/>
  <c r="AP228" i="7" s="1"/>
  <c r="AL91" i="7"/>
  <c r="AL214" i="6"/>
  <c r="AL166" i="6"/>
  <c r="R235" i="12"/>
  <c r="R238" i="11"/>
  <c r="L145" i="14"/>
  <c r="L148" i="13"/>
  <c r="AJ118" i="8"/>
  <c r="AJ115" i="9"/>
  <c r="P160" i="11"/>
  <c r="P157" i="12"/>
  <c r="AE232" i="8"/>
  <c r="AE229" i="9"/>
  <c r="J98" i="11"/>
  <c r="L154" i="12"/>
  <c r="L151" i="13"/>
  <c r="P40" i="11"/>
  <c r="P37" i="12"/>
  <c r="N106" i="11"/>
  <c r="N103" i="12"/>
  <c r="R196" i="12"/>
  <c r="R193" i="13"/>
  <c r="AG172" i="8"/>
  <c r="AG169" i="9"/>
  <c r="L202" i="13"/>
  <c r="L199" i="14"/>
  <c r="O88" i="11"/>
  <c r="O85" i="12"/>
  <c r="L46" i="14"/>
  <c r="L25" i="13"/>
  <c r="L28" i="12"/>
  <c r="M157" i="14"/>
  <c r="M160" i="14" s="1"/>
  <c r="M160" i="13"/>
  <c r="Q256" i="10"/>
  <c r="Q253" i="11"/>
  <c r="G156" i="12"/>
  <c r="H156" i="11"/>
  <c r="AJ130" i="8"/>
  <c r="AJ127" i="9"/>
  <c r="B120" i="10"/>
  <c r="O120" i="10"/>
  <c r="B60" i="10"/>
  <c r="O60" i="10"/>
  <c r="Q205" i="13"/>
  <c r="Q208" i="12"/>
  <c r="AH82" i="8"/>
  <c r="AH79" i="9"/>
  <c r="M214" i="11"/>
  <c r="M211" i="12"/>
  <c r="F72" i="12"/>
  <c r="H72" i="11"/>
  <c r="O25" i="12"/>
  <c r="O28" i="11"/>
  <c r="P115" i="13"/>
  <c r="P118" i="12"/>
  <c r="AG148" i="8"/>
  <c r="AG145" i="9"/>
  <c r="R76" i="11"/>
  <c r="R73" i="12"/>
  <c r="J43" i="2"/>
  <c r="J52" i="2"/>
  <c r="L193" i="14"/>
  <c r="L196" i="13"/>
  <c r="AL190" i="6"/>
  <c r="O118" i="12"/>
  <c r="O115" i="13"/>
  <c r="L50" i="2"/>
  <c r="K44" i="2"/>
  <c r="J54" i="2"/>
  <c r="G138" i="13"/>
  <c r="H138" i="12"/>
  <c r="N196" i="12"/>
  <c r="N193" i="13"/>
  <c r="M169" i="13"/>
  <c r="M172" i="12"/>
  <c r="N160" i="11"/>
  <c r="N157" i="12"/>
  <c r="AJ34" i="8"/>
  <c r="AJ31" i="9"/>
  <c r="K51" i="2"/>
  <c r="L49" i="13"/>
  <c r="L52" i="12"/>
  <c r="AI88" i="8"/>
  <c r="AI85" i="9"/>
  <c r="J45" i="2"/>
  <c r="L51" i="2"/>
  <c r="AK116" i="7"/>
  <c r="AP120" i="7" s="1"/>
  <c r="AL127" i="7"/>
  <c r="AK236" i="7"/>
  <c r="AP240" i="7" s="1"/>
  <c r="L208" i="11"/>
  <c r="L205" i="12"/>
  <c r="P256" i="11"/>
  <c r="P253" i="12"/>
  <c r="AJ66" i="10"/>
  <c r="AA66" i="10"/>
  <c r="R66" i="10"/>
  <c r="G69" i="10"/>
  <c r="BB66" i="10"/>
  <c r="AS66" i="10"/>
  <c r="AA72" i="10"/>
  <c r="G68" i="10"/>
  <c r="BB72" i="10"/>
  <c r="B67" i="11"/>
  <c r="AS72" i="10"/>
  <c r="G75" i="10"/>
  <c r="AJ72" i="10"/>
  <c r="R72" i="10"/>
  <c r="G74" i="10"/>
  <c r="M151" i="14"/>
  <c r="M154" i="14" s="1"/>
  <c r="M154" i="13"/>
  <c r="O58" i="13"/>
  <c r="O55" i="14"/>
  <c r="O58" i="14" s="1"/>
  <c r="P163" i="13"/>
  <c r="P166" i="12"/>
  <c r="R208" i="11"/>
  <c r="R205" i="12"/>
  <c r="P106" i="12"/>
  <c r="P103" i="13"/>
  <c r="O238" i="12"/>
  <c r="O235" i="13"/>
  <c r="AF154" i="8"/>
  <c r="AF151" i="9"/>
  <c r="H252" i="13"/>
  <c r="G252" i="14"/>
  <c r="H252" i="14" s="1"/>
  <c r="AL30" i="2"/>
  <c r="P214" i="11"/>
  <c r="P211" i="12"/>
  <c r="P220" i="11"/>
  <c r="P217" i="12"/>
  <c r="N115" i="12"/>
  <c r="N118" i="11"/>
  <c r="AH70" i="8"/>
  <c r="AH67" i="9"/>
  <c r="L250" i="10"/>
  <c r="L247" i="11"/>
  <c r="J248" i="10"/>
  <c r="K247" i="10"/>
  <c r="K217" i="10"/>
  <c r="M46" i="13"/>
  <c r="M43" i="14"/>
  <c r="M46" i="14" s="1"/>
  <c r="AK27" i="2"/>
  <c r="B247" i="12"/>
  <c r="G255" i="11"/>
  <c r="AS252" i="11"/>
  <c r="AA252" i="11"/>
  <c r="BB252" i="11"/>
  <c r="AJ252" i="11"/>
  <c r="R252" i="11"/>
  <c r="G254" i="11"/>
  <c r="K85" i="10"/>
  <c r="N190" i="12"/>
  <c r="N187" i="13"/>
  <c r="AK68" i="7"/>
  <c r="AP72" i="7" s="1"/>
  <c r="AL55" i="7"/>
  <c r="AK32" i="7"/>
  <c r="AP36" i="7" s="1"/>
  <c r="Q226" i="12"/>
  <c r="Q223" i="13"/>
  <c r="AJ199" i="9"/>
  <c r="AJ202" i="8"/>
  <c r="AD211" i="9"/>
  <c r="AD214" i="8"/>
  <c r="N184" i="11"/>
  <c r="N181" i="12"/>
  <c r="B187" i="14"/>
  <c r="G188" i="14" s="1"/>
  <c r="BB192" i="13"/>
  <c r="AS192" i="13"/>
  <c r="G195" i="13"/>
  <c r="AA192" i="13"/>
  <c r="AJ192" i="13"/>
  <c r="R192" i="13"/>
  <c r="G189" i="13"/>
  <c r="BB186" i="13"/>
  <c r="AS186" i="13"/>
  <c r="AJ186" i="13"/>
  <c r="AA186" i="13"/>
  <c r="R186" i="13"/>
  <c r="AE205" i="9"/>
  <c r="AE208" i="8"/>
  <c r="G66" i="13"/>
  <c r="H66" i="12"/>
  <c r="R250" i="12"/>
  <c r="R247" i="13"/>
  <c r="AJ190" i="8"/>
  <c r="AJ187" i="9"/>
  <c r="P124" i="11"/>
  <c r="P121" i="12"/>
  <c r="AH238" i="8"/>
  <c r="AH235" i="9"/>
  <c r="H234" i="12"/>
  <c r="G234" i="13"/>
  <c r="N145" i="14"/>
  <c r="N148" i="14" s="1"/>
  <c r="N148" i="13"/>
  <c r="P229" i="11"/>
  <c r="P232" i="10"/>
  <c r="M58" i="11"/>
  <c r="M55" i="12"/>
  <c r="J56" i="11"/>
  <c r="K55" i="11"/>
  <c r="R109" i="12"/>
  <c r="R112" i="11"/>
  <c r="G168" i="13"/>
  <c r="H168" i="12"/>
  <c r="B252" i="9"/>
  <c r="O252" i="9"/>
  <c r="AC32" i="2"/>
  <c r="AD38" i="2"/>
  <c r="AB42" i="2"/>
  <c r="L70" i="11"/>
  <c r="L67" i="12"/>
  <c r="AH127" i="9"/>
  <c r="AH130" i="8"/>
  <c r="AA126" i="13"/>
  <c r="AS126" i="13"/>
  <c r="B121" i="14"/>
  <c r="BB126" i="13"/>
  <c r="G129" i="13"/>
  <c r="AJ126" i="13"/>
  <c r="R126" i="13"/>
  <c r="G123" i="13"/>
  <c r="R120" i="13"/>
  <c r="AA120" i="13"/>
  <c r="AJ120" i="13"/>
  <c r="BB120" i="13"/>
  <c r="AS120" i="13"/>
  <c r="P238" i="10"/>
  <c r="P235" i="11"/>
  <c r="J236" i="10"/>
  <c r="K235" i="10"/>
  <c r="L127" i="12"/>
  <c r="L130" i="11"/>
  <c r="AH118" i="8"/>
  <c r="AH115" i="9"/>
  <c r="S39" i="2"/>
  <c r="V42" i="2" s="1"/>
  <c r="U45" i="2"/>
  <c r="G147" i="13"/>
  <c r="B139" i="14"/>
  <c r="BB144" i="13"/>
  <c r="R144" i="13"/>
  <c r="AJ144" i="13"/>
  <c r="AS144" i="13"/>
  <c r="AA144" i="13"/>
  <c r="R190" i="12"/>
  <c r="R187" i="13"/>
  <c r="AF130" i="8"/>
  <c r="AF127" i="9"/>
  <c r="L97" i="14"/>
  <c r="L100" i="13"/>
  <c r="J212" i="10"/>
  <c r="G48" i="14"/>
  <c r="H48" i="14" s="1"/>
  <c r="H48" i="13"/>
  <c r="P136" i="11"/>
  <c r="P133" i="12"/>
  <c r="AK33" i="2"/>
  <c r="O232" i="10"/>
  <c r="O229" i="11"/>
  <c r="G120" i="14"/>
  <c r="H120" i="14" s="1"/>
  <c r="H120" i="13"/>
  <c r="J68" i="10"/>
  <c r="G139" i="12"/>
  <c r="G140" i="11"/>
  <c r="S40" i="2"/>
  <c r="S31" i="2"/>
  <c r="B240" i="9"/>
  <c r="O240" i="9"/>
  <c r="AD202" i="8"/>
  <c r="AD199" i="9"/>
  <c r="AE52" i="8"/>
  <c r="AE49" i="9"/>
  <c r="AF46" i="8"/>
  <c r="AF43" i="9"/>
  <c r="K97" i="11"/>
  <c r="N58" i="11"/>
  <c r="N55" i="12"/>
  <c r="AB37" i="2"/>
  <c r="AB46" i="2"/>
  <c r="AE109" i="9"/>
  <c r="AE112" i="8"/>
  <c r="O244" i="13"/>
  <c r="O241" i="14"/>
  <c r="K58" i="10"/>
  <c r="H186" i="12"/>
  <c r="G186" i="13"/>
  <c r="R124" i="12"/>
  <c r="R121" i="13"/>
  <c r="B216" i="9"/>
  <c r="O216" i="9"/>
  <c r="Q34" i="12"/>
  <c r="Q31" i="13"/>
  <c r="G258" i="12"/>
  <c r="H258" i="11"/>
  <c r="AD24" i="2"/>
  <c r="AE24" i="2"/>
  <c r="AR40" i="8"/>
  <c r="AR37" i="9"/>
  <c r="AI106" i="8"/>
  <c r="AI103" i="9"/>
  <c r="Y43" i="11"/>
  <c r="Y46" i="10"/>
  <c r="S188" i="10"/>
  <c r="X192" i="10" s="1"/>
  <c r="U187" i="11"/>
  <c r="U190" i="10"/>
  <c r="T187" i="10"/>
  <c r="AN178" i="7"/>
  <c r="AN175" i="8"/>
  <c r="AQ142" i="8"/>
  <c r="AQ139" i="9"/>
  <c r="AE196" i="10"/>
  <c r="AE193" i="11"/>
  <c r="AN106" i="7"/>
  <c r="AN103" i="8"/>
  <c r="AE220" i="10"/>
  <c r="AE217" i="11"/>
  <c r="AM136" i="7"/>
  <c r="AL133" i="7"/>
  <c r="AM133" i="8"/>
  <c r="AK134" i="7"/>
  <c r="AP138" i="7" s="1"/>
  <c r="G241" i="14"/>
  <c r="AR55" i="8"/>
  <c r="AR58" i="7"/>
  <c r="AS214" i="8"/>
  <c r="AS211" i="9"/>
  <c r="AA256" i="10"/>
  <c r="AA253" i="11"/>
  <c r="AG250" i="8"/>
  <c r="AG247" i="9"/>
  <c r="AQ184" i="7"/>
  <c r="AQ181" i="8"/>
  <c r="W148" i="10"/>
  <c r="W145" i="11"/>
  <c r="Z70" i="10"/>
  <c r="Z67" i="11"/>
  <c r="AR112" i="8"/>
  <c r="AR109" i="9"/>
  <c r="AF112" i="8"/>
  <c r="AF109" i="9"/>
  <c r="Z136" i="10"/>
  <c r="Z133" i="11"/>
  <c r="AM256" i="7"/>
  <c r="AL253" i="7"/>
  <c r="AK254" i="7"/>
  <c r="AP258" i="7" s="1"/>
  <c r="AM253" i="8"/>
  <c r="V130" i="10"/>
  <c r="V127" i="11"/>
  <c r="AK194" i="7"/>
  <c r="AP198" i="7" s="1"/>
  <c r="AM193" i="8"/>
  <c r="AL193" i="7"/>
  <c r="AM196" i="7"/>
  <c r="AL196" i="6"/>
  <c r="AM184" i="7"/>
  <c r="AL181" i="7"/>
  <c r="AM181" i="8"/>
  <c r="AK182" i="7"/>
  <c r="AP186" i="7" s="1"/>
  <c r="AA178" i="10"/>
  <c r="AA175" i="11"/>
  <c r="Z256" i="10"/>
  <c r="Z253" i="11"/>
  <c r="AC58" i="7"/>
  <c r="Z208" i="10"/>
  <c r="Z205" i="11"/>
  <c r="AI226" i="8"/>
  <c r="AI223" i="9"/>
  <c r="G55" i="12"/>
  <c r="G56" i="11"/>
  <c r="U106" i="10"/>
  <c r="T103" i="10"/>
  <c r="S104" i="10"/>
  <c r="X108" i="10" s="1"/>
  <c r="U103" i="11"/>
  <c r="AO109" i="8"/>
  <c r="AO112" i="7"/>
  <c r="T172" i="9"/>
  <c r="X148" i="10"/>
  <c r="X145" i="11"/>
  <c r="BB258" i="12"/>
  <c r="R258" i="12"/>
  <c r="AS258" i="12"/>
  <c r="AJ258" i="12"/>
  <c r="AA258" i="12"/>
  <c r="AM178" i="8"/>
  <c r="AM175" i="9"/>
  <c r="U154" i="10"/>
  <c r="U151" i="11"/>
  <c r="AD172" i="8"/>
  <c r="AC169" i="8"/>
  <c r="AB170" i="8"/>
  <c r="AG174" i="8" s="1"/>
  <c r="AD169" i="9"/>
  <c r="AD196" i="8"/>
  <c r="AC193" i="8"/>
  <c r="AB194" i="8"/>
  <c r="AG198" i="8" s="1"/>
  <c r="AD193" i="9"/>
  <c r="AP85" i="9"/>
  <c r="AP88" i="8"/>
  <c r="AL52" i="6"/>
  <c r="AQ94" i="8"/>
  <c r="AQ91" i="9"/>
  <c r="Z238" i="10"/>
  <c r="Z235" i="11"/>
  <c r="AJ232" i="8"/>
  <c r="AJ229" i="9"/>
  <c r="AO82" i="8"/>
  <c r="AO79" i="9"/>
  <c r="X109" i="11"/>
  <c r="X112" i="10"/>
  <c r="T100" i="9"/>
  <c r="T64" i="9"/>
  <c r="AJ172" i="8"/>
  <c r="AJ169" i="9"/>
  <c r="Y130" i="10"/>
  <c r="Y127" i="11"/>
  <c r="AD70" i="10"/>
  <c r="AD67" i="11"/>
  <c r="AM106" i="8"/>
  <c r="AM103" i="9"/>
  <c r="G223" i="13"/>
  <c r="G224" i="12"/>
  <c r="W112" i="10"/>
  <c r="W109" i="11"/>
  <c r="AD160" i="8"/>
  <c r="AC157" i="8"/>
  <c r="AB158" i="8"/>
  <c r="AG162" i="8" s="1"/>
  <c r="AD157" i="9"/>
  <c r="X67" i="11"/>
  <c r="X70" i="10"/>
  <c r="G109" i="11"/>
  <c r="G110" i="10"/>
  <c r="V121" i="11"/>
  <c r="V124" i="10"/>
  <c r="AD64" i="8"/>
  <c r="AC61" i="8"/>
  <c r="AB62" i="8"/>
  <c r="AG66" i="8" s="1"/>
  <c r="AD61" i="9"/>
  <c r="AF148" i="8"/>
  <c r="AF145" i="9"/>
  <c r="AA220" i="10"/>
  <c r="AA217" i="11"/>
  <c r="AC94" i="7"/>
  <c r="G169" i="11"/>
  <c r="G170" i="10"/>
  <c r="AP172" i="8"/>
  <c r="AP169" i="9"/>
  <c r="Z166" i="10"/>
  <c r="Z163" i="11"/>
  <c r="AG46" i="8"/>
  <c r="AG43" i="9"/>
  <c r="AI166" i="8"/>
  <c r="AI163" i="9"/>
  <c r="AA103" i="11"/>
  <c r="AA106" i="10"/>
  <c r="T112" i="9"/>
  <c r="AO256" i="7"/>
  <c r="AO253" i="8"/>
  <c r="O256" i="13"/>
  <c r="O253" i="14"/>
  <c r="AE238" i="8"/>
  <c r="AE235" i="9"/>
  <c r="AC235" i="8"/>
  <c r="AB236" i="8"/>
  <c r="AG240" i="8" s="1"/>
  <c r="V238" i="10"/>
  <c r="V235" i="11"/>
  <c r="AC178" i="7"/>
  <c r="X52" i="10"/>
  <c r="X49" i="11"/>
  <c r="AJ244" i="8"/>
  <c r="AJ241" i="9"/>
  <c r="Z49" i="11"/>
  <c r="Z52" i="10"/>
  <c r="AS40" i="7"/>
  <c r="AS37" i="8"/>
  <c r="W37" i="11"/>
  <c r="W40" i="10"/>
  <c r="AS142" i="8"/>
  <c r="AS139" i="9"/>
  <c r="AS190" i="8"/>
  <c r="AS187" i="9"/>
  <c r="G44" i="11"/>
  <c r="G45" i="11"/>
  <c r="B37" i="12"/>
  <c r="BB42" i="11"/>
  <c r="AJ42" i="11"/>
  <c r="R42" i="11"/>
  <c r="AS42" i="11"/>
  <c r="AA42" i="11"/>
  <c r="AA36" i="11"/>
  <c r="BB36" i="11"/>
  <c r="R36" i="11"/>
  <c r="AS36" i="11"/>
  <c r="G38" i="11"/>
  <c r="G39" i="11"/>
  <c r="AJ36" i="11"/>
  <c r="U148" i="10"/>
  <c r="T145" i="10"/>
  <c r="S146" i="10"/>
  <c r="X150" i="10" s="1"/>
  <c r="U145" i="11"/>
  <c r="AQ76" i="7"/>
  <c r="AQ73" i="8"/>
  <c r="AN64" i="8"/>
  <c r="AN61" i="9"/>
  <c r="Y214" i="10"/>
  <c r="Y211" i="11"/>
  <c r="Z40" i="10"/>
  <c r="Z37" i="11"/>
  <c r="Z190" i="10"/>
  <c r="Z187" i="11"/>
  <c r="Y226" i="10"/>
  <c r="Y223" i="11"/>
  <c r="AO148" i="7"/>
  <c r="AO145" i="8"/>
  <c r="H210" i="11"/>
  <c r="G210" i="12"/>
  <c r="AS133" i="8"/>
  <c r="AS136" i="7"/>
  <c r="Y136" i="10"/>
  <c r="Y133" i="11"/>
  <c r="X142" i="10"/>
  <c r="X139" i="11"/>
  <c r="AQ232" i="7"/>
  <c r="AQ229" i="8"/>
  <c r="V172" i="10"/>
  <c r="V169" i="11"/>
  <c r="AP46" i="7"/>
  <c r="AP43" i="8"/>
  <c r="AS60" i="13"/>
  <c r="AA60" i="13"/>
  <c r="B55" i="14"/>
  <c r="G63" i="13"/>
  <c r="R60" i="13"/>
  <c r="BB60" i="13"/>
  <c r="AJ60" i="13"/>
  <c r="BB54" i="13"/>
  <c r="R54" i="13"/>
  <c r="AS54" i="13"/>
  <c r="AJ54" i="13"/>
  <c r="G57" i="13"/>
  <c r="AA54" i="13"/>
  <c r="AN256" i="8"/>
  <c r="AN253" i="9"/>
  <c r="AC136" i="7"/>
  <c r="L34" i="14"/>
  <c r="T58" i="9"/>
  <c r="W142" i="10"/>
  <c r="W139" i="11"/>
  <c r="T178" i="9"/>
  <c r="AQ112" i="7"/>
  <c r="AQ109" i="8"/>
  <c r="AO58" i="8"/>
  <c r="AO55" i="9"/>
  <c r="V49" i="11"/>
  <c r="V52" i="10"/>
  <c r="AF124" i="8"/>
  <c r="AF121" i="9"/>
  <c r="AM34" i="8"/>
  <c r="AM31" i="9"/>
  <c r="AM64" i="7"/>
  <c r="AL61" i="7"/>
  <c r="AM61" i="8"/>
  <c r="AK62" i="7"/>
  <c r="AP66" i="7" s="1"/>
  <c r="AH160" i="8"/>
  <c r="AH157" i="9"/>
  <c r="T88" i="9"/>
  <c r="AQ64" i="7"/>
  <c r="AQ61" i="8"/>
  <c r="AA61" i="11"/>
  <c r="AA64" i="10"/>
  <c r="AI82" i="8"/>
  <c r="AI79" i="9"/>
  <c r="AN220" i="8"/>
  <c r="AN217" i="9"/>
  <c r="G181" i="12"/>
  <c r="G182" i="11"/>
  <c r="AI136" i="10"/>
  <c r="AI133" i="11"/>
  <c r="Y94" i="10"/>
  <c r="Y91" i="11"/>
  <c r="AC40" i="7"/>
  <c r="AI61" i="11"/>
  <c r="AI64" i="10"/>
  <c r="AI34" i="8"/>
  <c r="AI31" i="9"/>
  <c r="W154" i="10"/>
  <c r="AD256" i="8"/>
  <c r="AC253" i="8"/>
  <c r="AB254" i="8"/>
  <c r="AG258" i="8" s="1"/>
  <c r="AD253" i="9"/>
  <c r="AL58" i="6"/>
  <c r="T94" i="9"/>
  <c r="Y88" i="10"/>
  <c r="Y85" i="11"/>
  <c r="AQ136" i="7"/>
  <c r="AQ133" i="8"/>
  <c r="AI250" i="8"/>
  <c r="AI247" i="9"/>
  <c r="W124" i="10"/>
  <c r="W121" i="11"/>
  <c r="AO88" i="7"/>
  <c r="AO85" i="8"/>
  <c r="AJ160" i="8"/>
  <c r="AJ157" i="9"/>
  <c r="AK218" i="7"/>
  <c r="AP222" i="7" s="1"/>
  <c r="AL217" i="7"/>
  <c r="AM217" i="8"/>
  <c r="AM220" i="7"/>
  <c r="AL220" i="6"/>
  <c r="AR202" i="7"/>
  <c r="AR199" i="8"/>
  <c r="AL232" i="6"/>
  <c r="AR208" i="8"/>
  <c r="AR205" i="9"/>
  <c r="AC118" i="7"/>
  <c r="AS94" i="8"/>
  <c r="AS91" i="9"/>
  <c r="Z178" i="10"/>
  <c r="Z175" i="11"/>
  <c r="AR79" i="8"/>
  <c r="AR82" i="7"/>
  <c r="AO142" i="8"/>
  <c r="AO139" i="9"/>
  <c r="G193" i="11"/>
  <c r="G194" i="10"/>
  <c r="V142" i="10"/>
  <c r="V139" i="11"/>
  <c r="AM139" i="9"/>
  <c r="AM142" i="8"/>
  <c r="AR184" i="8"/>
  <c r="AR181" i="9"/>
  <c r="AN214" i="7"/>
  <c r="AN211" i="8"/>
  <c r="AJ208" i="8"/>
  <c r="AJ205" i="9"/>
  <c r="Z118" i="10"/>
  <c r="Z115" i="11"/>
  <c r="Z94" i="10"/>
  <c r="Z91" i="11"/>
  <c r="AH64" i="8"/>
  <c r="AH61" i="9"/>
  <c r="AQ250" i="8"/>
  <c r="AQ247" i="9"/>
  <c r="S140" i="10"/>
  <c r="X144" i="10" s="1"/>
  <c r="U142" i="10"/>
  <c r="T139" i="10"/>
  <c r="U139" i="11"/>
  <c r="AR190" i="7"/>
  <c r="AR187" i="8"/>
  <c r="X94" i="10"/>
  <c r="X91" i="11"/>
  <c r="AP58" i="7"/>
  <c r="AP55" i="8"/>
  <c r="AN40" i="8"/>
  <c r="AN37" i="9"/>
  <c r="AF100" i="8"/>
  <c r="AF97" i="9"/>
  <c r="X202" i="10"/>
  <c r="X199" i="11"/>
  <c r="AC250" i="7"/>
  <c r="U250" i="10"/>
  <c r="T247" i="10"/>
  <c r="S248" i="10"/>
  <c r="X252" i="10" s="1"/>
  <c r="U247" i="11"/>
  <c r="AM244" i="7"/>
  <c r="AL241" i="7"/>
  <c r="AM241" i="8"/>
  <c r="AK242" i="7"/>
  <c r="AP246" i="7" s="1"/>
  <c r="AL244" i="6"/>
  <c r="AO64" i="7"/>
  <c r="AO61" i="8"/>
  <c r="U244" i="10"/>
  <c r="T241" i="10"/>
  <c r="S242" i="10"/>
  <c r="X246" i="10" s="1"/>
  <c r="U241" i="11"/>
  <c r="AJ148" i="8"/>
  <c r="AJ145" i="9"/>
  <c r="AE154" i="8"/>
  <c r="AE151" i="9"/>
  <c r="AB152" i="8"/>
  <c r="AG156" i="8" s="1"/>
  <c r="AC151" i="8"/>
  <c r="AS100" i="7"/>
  <c r="AS97" i="8"/>
  <c r="H54" i="10"/>
  <c r="G54" i="11"/>
  <c r="AK92" i="7"/>
  <c r="AP96" i="7" s="1"/>
  <c r="AA58" i="10"/>
  <c r="AA55" i="11"/>
  <c r="AK74" i="7"/>
  <c r="AP78" i="7" s="1"/>
  <c r="AM76" i="7"/>
  <c r="AM73" i="8"/>
  <c r="AL73" i="7"/>
  <c r="Z250" i="10"/>
  <c r="Z247" i="11"/>
  <c r="S236" i="10"/>
  <c r="X240" i="10" s="1"/>
  <c r="U235" i="11"/>
  <c r="U238" i="10"/>
  <c r="T235" i="10"/>
  <c r="U256" i="10"/>
  <c r="T253" i="10"/>
  <c r="U253" i="11"/>
  <c r="S254" i="10"/>
  <c r="X258" i="10" s="1"/>
  <c r="V184" i="10"/>
  <c r="V181" i="11"/>
  <c r="Y196" i="10"/>
  <c r="Y193" i="11"/>
  <c r="AM214" i="8"/>
  <c r="AM211" i="9"/>
  <c r="AK46" i="2"/>
  <c r="AK37" i="2"/>
  <c r="Z112" i="10"/>
  <c r="Z109" i="11"/>
  <c r="T40" i="9"/>
  <c r="AP220" i="8"/>
  <c r="AP217" i="9"/>
  <c r="G79" i="12"/>
  <c r="G80" i="11"/>
  <c r="AQ226" i="8"/>
  <c r="AQ223" i="9"/>
  <c r="AP61" i="9"/>
  <c r="AP64" i="8"/>
  <c r="U46" i="10"/>
  <c r="T43" i="10"/>
  <c r="U43" i="11"/>
  <c r="S44" i="10"/>
  <c r="X48" i="10" s="1"/>
  <c r="G42" i="14"/>
  <c r="T28" i="9"/>
  <c r="AP130" i="7"/>
  <c r="AP127" i="8"/>
  <c r="AR106" i="7"/>
  <c r="AR103" i="8"/>
  <c r="AK164" i="7"/>
  <c r="AP168" i="7" s="1"/>
  <c r="U208" i="10"/>
  <c r="T205" i="10"/>
  <c r="U205" i="11"/>
  <c r="S206" i="10"/>
  <c r="X210" i="10" s="1"/>
  <c r="Y172" i="10"/>
  <c r="Y169" i="11"/>
  <c r="AI43" i="9"/>
  <c r="AI46" i="8"/>
  <c r="V160" i="10"/>
  <c r="V157" i="11"/>
  <c r="AS64" i="7"/>
  <c r="AS61" i="8"/>
  <c r="AS184" i="7"/>
  <c r="AS181" i="8"/>
  <c r="AC106" i="7"/>
  <c r="AP112" i="8"/>
  <c r="AP109" i="9"/>
  <c r="AL202" i="6"/>
  <c r="AD124" i="8"/>
  <c r="AC121" i="8"/>
  <c r="AB122" i="8"/>
  <c r="AG126" i="8" s="1"/>
  <c r="AD121" i="9"/>
  <c r="AC124" i="7"/>
  <c r="T226" i="9"/>
  <c r="AO34" i="8"/>
  <c r="AO31" i="9"/>
  <c r="AQ46" i="8"/>
  <c r="AQ43" i="9"/>
  <c r="AG88" i="10"/>
  <c r="AG85" i="11"/>
  <c r="AM130" i="8"/>
  <c r="AM127" i="9"/>
  <c r="AE70" i="8"/>
  <c r="AE67" i="9"/>
  <c r="AB68" i="8"/>
  <c r="AG72" i="8" s="1"/>
  <c r="AC67" i="8"/>
  <c r="AN28" i="8"/>
  <c r="AN25" i="9"/>
  <c r="AN124" i="8"/>
  <c r="AN121" i="9"/>
  <c r="AP238" i="7"/>
  <c r="AP235" i="8"/>
  <c r="G211" i="11"/>
  <c r="G212" i="10"/>
  <c r="AE124" i="10"/>
  <c r="AE121" i="11"/>
  <c r="AN184" i="8"/>
  <c r="AN181" i="9"/>
  <c r="AD220" i="8"/>
  <c r="AC217" i="8"/>
  <c r="AB218" i="8"/>
  <c r="AG222" i="8" s="1"/>
  <c r="AD217" i="9"/>
  <c r="AH172" i="8"/>
  <c r="AH169" i="9"/>
  <c r="T70" i="9"/>
  <c r="Y100" i="10"/>
  <c r="Y97" i="11"/>
  <c r="V118" i="10"/>
  <c r="V115" i="11"/>
  <c r="X82" i="10"/>
  <c r="X79" i="11"/>
  <c r="AR250" i="7"/>
  <c r="AR247" i="8"/>
  <c r="AL247" i="7"/>
  <c r="AE28" i="10"/>
  <c r="AE25" i="11"/>
  <c r="AA76" i="10"/>
  <c r="AA73" i="11"/>
  <c r="AF160" i="8"/>
  <c r="AF157" i="9"/>
  <c r="W166" i="10"/>
  <c r="W163" i="11"/>
  <c r="AP163" i="8"/>
  <c r="AP166" i="7"/>
  <c r="T118" i="9"/>
  <c r="U34" i="10"/>
  <c r="T31" i="10"/>
  <c r="S32" i="10"/>
  <c r="X36" i="10" s="1"/>
  <c r="U31" i="11"/>
  <c r="G103" i="14"/>
  <c r="W190" i="10"/>
  <c r="W187" i="11"/>
  <c r="AC63" i="2"/>
  <c r="X133" i="11"/>
  <c r="X136" i="10"/>
  <c r="AJ100" i="8"/>
  <c r="AJ97" i="9"/>
  <c r="AG106" i="8"/>
  <c r="AG103" i="9"/>
  <c r="G73" i="14"/>
  <c r="AH232" i="8"/>
  <c r="AH229" i="9"/>
  <c r="X226" i="10"/>
  <c r="X223" i="11"/>
  <c r="AE82" i="8"/>
  <c r="AE79" i="9"/>
  <c r="AB80" i="8"/>
  <c r="AG84" i="8" s="1"/>
  <c r="AC79" i="8"/>
  <c r="W223" i="11"/>
  <c r="W226" i="10"/>
  <c r="AO52" i="7"/>
  <c r="AO49" i="8"/>
  <c r="AJ94" i="10"/>
  <c r="AJ91" i="11"/>
  <c r="Y208" i="10"/>
  <c r="Y205" i="11"/>
  <c r="AF184" i="8"/>
  <c r="AF181" i="9"/>
  <c r="AE214" i="8"/>
  <c r="AE211" i="9"/>
  <c r="AB212" i="8"/>
  <c r="AG216" i="8" s="1"/>
  <c r="AC211" i="8"/>
  <c r="H36" i="12"/>
  <c r="G36" i="13"/>
  <c r="V178" i="10"/>
  <c r="V175" i="11"/>
  <c r="AD148" i="8"/>
  <c r="AC145" i="8"/>
  <c r="AB146" i="8"/>
  <c r="AG150" i="8" s="1"/>
  <c r="AD145" i="9"/>
  <c r="AC148" i="7"/>
  <c r="AJ214" i="10"/>
  <c r="AJ211" i="11"/>
  <c r="AP133" i="9"/>
  <c r="AP136" i="8"/>
  <c r="AR160" i="8"/>
  <c r="AR157" i="9"/>
  <c r="Q181" i="12"/>
  <c r="Q184" i="11"/>
  <c r="AO70" i="8"/>
  <c r="AO67" i="9"/>
  <c r="AE190" i="8"/>
  <c r="AE187" i="9"/>
  <c r="AB188" i="8"/>
  <c r="AG192" i="8" s="1"/>
  <c r="AC187" i="8"/>
  <c r="T76" i="9"/>
  <c r="AG118" i="8"/>
  <c r="AG115" i="9"/>
  <c r="AA238" i="10"/>
  <c r="AA235" i="11"/>
  <c r="V88" i="10"/>
  <c r="V85" i="11"/>
  <c r="AM112" i="7"/>
  <c r="AL109" i="7"/>
  <c r="AM109" i="8"/>
  <c r="AK110" i="7"/>
  <c r="AP114" i="7" s="1"/>
  <c r="U172" i="10"/>
  <c r="T169" i="10"/>
  <c r="S170" i="10"/>
  <c r="X174" i="10" s="1"/>
  <c r="U169" i="11"/>
  <c r="B31" i="14"/>
  <c r="AR88" i="8"/>
  <c r="AR85" i="9"/>
  <c r="AH40" i="8"/>
  <c r="AH37" i="9"/>
  <c r="AJ220" i="8"/>
  <c r="AJ217" i="9"/>
  <c r="S212" i="10"/>
  <c r="X216" i="10" s="1"/>
  <c r="U211" i="11"/>
  <c r="U214" i="10"/>
  <c r="T211" i="10"/>
  <c r="AC172" i="7"/>
  <c r="AP82" i="7"/>
  <c r="AP79" i="8"/>
  <c r="AK50" i="7"/>
  <c r="AP54" i="7" s="1"/>
  <c r="AM52" i="7"/>
  <c r="AL49" i="7"/>
  <c r="AM49" i="8"/>
  <c r="AK170" i="7"/>
  <c r="AP174" i="7" s="1"/>
  <c r="AM172" i="7"/>
  <c r="AM169" i="8"/>
  <c r="AL169" i="7"/>
  <c r="AL172" i="6"/>
  <c r="W196" i="10"/>
  <c r="W193" i="11"/>
  <c r="U100" i="10"/>
  <c r="T97" i="10"/>
  <c r="S98" i="10"/>
  <c r="X102" i="10" s="1"/>
  <c r="U97" i="11"/>
  <c r="AA79" i="11"/>
  <c r="AA82" i="10"/>
  <c r="AF196" i="8"/>
  <c r="AF193" i="9"/>
  <c r="O178" i="11"/>
  <c r="O175" i="12"/>
  <c r="AM190" i="8"/>
  <c r="AM187" i="9"/>
  <c r="AR220" i="8"/>
  <c r="AR217" i="9"/>
  <c r="AI112" i="10"/>
  <c r="AI109" i="11"/>
  <c r="AQ178" i="8"/>
  <c r="AQ175" i="9"/>
  <c r="AO220" i="7"/>
  <c r="AO217" i="8"/>
  <c r="AQ124" i="7"/>
  <c r="AQ121" i="8"/>
  <c r="AH244" i="8"/>
  <c r="AH241" i="9"/>
  <c r="AS229" i="8"/>
  <c r="AS232" i="7"/>
  <c r="O130" i="11"/>
  <c r="O127" i="12"/>
  <c r="X196" i="10"/>
  <c r="X193" i="11"/>
  <c r="Z196" i="10"/>
  <c r="Z193" i="11"/>
  <c r="AD244" i="8"/>
  <c r="AC241" i="8"/>
  <c r="AB242" i="8"/>
  <c r="AG246" i="8" s="1"/>
  <c r="AD241" i="9"/>
  <c r="AP178" i="7"/>
  <c r="AP175" i="8"/>
  <c r="W94" i="10"/>
  <c r="W91" i="11"/>
  <c r="N220" i="11"/>
  <c r="N217" i="12"/>
  <c r="AF49" i="9"/>
  <c r="AF52" i="8"/>
  <c r="AH184" i="8"/>
  <c r="AH181" i="9"/>
  <c r="W178" i="10"/>
  <c r="W175" i="11"/>
  <c r="AL28" i="6"/>
  <c r="Y49" i="11"/>
  <c r="Y52" i="10"/>
  <c r="X166" i="10"/>
  <c r="X163" i="11"/>
  <c r="AC238" i="7"/>
  <c r="AE46" i="8"/>
  <c r="AE43" i="9"/>
  <c r="AB44" i="8"/>
  <c r="AG48" i="8" s="1"/>
  <c r="AC43" i="8"/>
  <c r="AO166" i="8"/>
  <c r="AO163" i="9"/>
  <c r="V46" i="10"/>
  <c r="V43" i="11"/>
  <c r="AB206" i="8"/>
  <c r="AG210" i="8" s="1"/>
  <c r="AD208" i="8"/>
  <c r="AC205" i="8"/>
  <c r="AD205" i="9"/>
  <c r="X124" i="10"/>
  <c r="X121" i="11"/>
  <c r="AO133" i="8"/>
  <c r="AO136" i="7"/>
  <c r="Z202" i="10"/>
  <c r="Z199" i="11"/>
  <c r="AG70" i="8"/>
  <c r="AG67" i="9"/>
  <c r="AL208" i="6"/>
  <c r="AC88" i="7"/>
  <c r="AQ100" i="7"/>
  <c r="AQ97" i="8"/>
  <c r="L157" i="14"/>
  <c r="L160" i="13"/>
  <c r="AS250" i="8"/>
  <c r="AS247" i="9"/>
  <c r="AG202" i="8"/>
  <c r="AG199" i="9"/>
  <c r="V64" i="10"/>
  <c r="V61" i="11"/>
  <c r="Y82" i="10"/>
  <c r="Y79" i="11"/>
  <c r="AJ256" i="8"/>
  <c r="AJ253" i="9"/>
  <c r="V208" i="10"/>
  <c r="V205" i="11"/>
  <c r="U184" i="10"/>
  <c r="T181" i="10"/>
  <c r="U181" i="11"/>
  <c r="S182" i="10"/>
  <c r="X186" i="10" s="1"/>
  <c r="U130" i="10"/>
  <c r="T127" i="10"/>
  <c r="S128" i="10"/>
  <c r="X132" i="10" s="1"/>
  <c r="U127" i="11"/>
  <c r="V148" i="10"/>
  <c r="V145" i="11"/>
  <c r="AR118" i="7"/>
  <c r="AR115" i="8"/>
  <c r="AD136" i="8"/>
  <c r="AC133" i="8"/>
  <c r="AB134" i="8"/>
  <c r="AG138" i="8" s="1"/>
  <c r="AD133" i="9"/>
  <c r="X34" i="10"/>
  <c r="X31" i="11"/>
  <c r="T160" i="9"/>
  <c r="AN100" i="8"/>
  <c r="AN97" i="9"/>
  <c r="AF217" i="9"/>
  <c r="AF220" i="8"/>
  <c r="Y58" i="10"/>
  <c r="Y55" i="11"/>
  <c r="U58" i="10"/>
  <c r="T55" i="10"/>
  <c r="S56" i="10"/>
  <c r="X60" i="10" s="1"/>
  <c r="U55" i="11"/>
  <c r="T202" i="9"/>
  <c r="AE130" i="8"/>
  <c r="AE127" i="9"/>
  <c r="AC127" i="8"/>
  <c r="AB128" i="8"/>
  <c r="AG132" i="8" s="1"/>
  <c r="AK44" i="7"/>
  <c r="AP48" i="7" s="1"/>
  <c r="AC112" i="7"/>
  <c r="AC232" i="7"/>
  <c r="AL34" i="6"/>
  <c r="AL64" i="6"/>
  <c r="AA214" i="10"/>
  <c r="AA211" i="11"/>
  <c r="AH88" i="8"/>
  <c r="AH85" i="9"/>
  <c r="AR73" i="9"/>
  <c r="AR76" i="8"/>
  <c r="T52" i="9"/>
  <c r="AJ52" i="8"/>
  <c r="AJ49" i="9"/>
  <c r="AG166" i="8"/>
  <c r="AG163" i="9"/>
  <c r="AB38" i="8"/>
  <c r="AG42" i="8" s="1"/>
  <c r="AD40" i="8"/>
  <c r="AC37" i="8"/>
  <c r="AD37" i="9"/>
  <c r="AQ58" i="8"/>
  <c r="AQ55" i="9"/>
  <c r="AF256" i="8"/>
  <c r="AF253" i="9"/>
  <c r="AQ70" i="8"/>
  <c r="AQ67" i="9"/>
  <c r="Y73" i="11"/>
  <c r="Y76" i="10"/>
  <c r="AJ154" i="10"/>
  <c r="AJ151" i="11"/>
  <c r="X160" i="10"/>
  <c r="X157" i="11"/>
  <c r="AA172" i="10"/>
  <c r="AA169" i="11"/>
  <c r="Z100" i="10"/>
  <c r="Z97" i="11"/>
  <c r="AJ40" i="8"/>
  <c r="AJ37" i="9"/>
  <c r="AK56" i="7"/>
  <c r="AP60" i="7" s="1"/>
  <c r="V40" i="10"/>
  <c r="V37" i="11"/>
  <c r="Y220" i="10"/>
  <c r="Y217" i="11"/>
  <c r="Z226" i="10"/>
  <c r="Z223" i="11"/>
  <c r="AC28" i="7"/>
  <c r="AE142" i="8"/>
  <c r="AE139" i="9"/>
  <c r="AC139" i="8"/>
  <c r="AB140" i="8"/>
  <c r="AG144" i="8" s="1"/>
  <c r="AE202" i="8"/>
  <c r="AE199" i="9"/>
  <c r="AB200" i="8"/>
  <c r="AG204" i="8" s="1"/>
  <c r="AC199" i="8"/>
  <c r="AO100" i="7"/>
  <c r="AO97" i="8"/>
  <c r="AP142" i="7"/>
  <c r="AP139" i="8"/>
  <c r="W82" i="10"/>
  <c r="W79" i="11"/>
  <c r="AO202" i="8"/>
  <c r="AO199" i="9"/>
  <c r="AL226" i="6"/>
  <c r="AK200" i="7"/>
  <c r="AP204" i="7" s="1"/>
  <c r="V226" i="10"/>
  <c r="V223" i="11"/>
  <c r="G32" i="12"/>
  <c r="G33" i="12"/>
  <c r="BB30" i="12"/>
  <c r="AS30" i="12"/>
  <c r="AJ30" i="12"/>
  <c r="AA30" i="12"/>
  <c r="R30" i="12"/>
  <c r="B25" i="13"/>
  <c r="M136" i="11"/>
  <c r="M133" i="12"/>
  <c r="AN172" i="8"/>
  <c r="AN169" i="9"/>
  <c r="Y64" i="10"/>
  <c r="Y61" i="11"/>
  <c r="AF58" i="10"/>
  <c r="AF55" i="11"/>
  <c r="AL142" i="6"/>
  <c r="AK140" i="7"/>
  <c r="AP144" i="7" s="1"/>
  <c r="AO124" i="7"/>
  <c r="AO121" i="8"/>
  <c r="AD76" i="8"/>
  <c r="AC73" i="8"/>
  <c r="AB74" i="8"/>
  <c r="AG78" i="8" s="1"/>
  <c r="AD73" i="9"/>
  <c r="Y40" i="10"/>
  <c r="Y37" i="11"/>
  <c r="F150" i="13"/>
  <c r="H150" i="12"/>
  <c r="T136" i="9"/>
  <c r="AJ184" i="8"/>
  <c r="AJ181" i="9"/>
  <c r="AH52" i="8"/>
  <c r="AH49" i="9"/>
  <c r="AS52" i="7"/>
  <c r="AS49" i="8"/>
  <c r="AS238" i="8"/>
  <c r="AS235" i="9"/>
  <c r="Y124" i="10"/>
  <c r="Y121" i="11"/>
  <c r="Y256" i="10"/>
  <c r="Y253" i="11"/>
  <c r="AC154" i="7"/>
  <c r="T220" i="9"/>
  <c r="AJ112" i="8"/>
  <c r="AJ109" i="9"/>
  <c r="AS28" i="7"/>
  <c r="AS25" i="8"/>
  <c r="AP52" i="8"/>
  <c r="AP49" i="9"/>
  <c r="AN208" i="8"/>
  <c r="AN205" i="9"/>
  <c r="AN118" i="7"/>
  <c r="AN115" i="8"/>
  <c r="L85" i="14"/>
  <c r="L88" i="13"/>
  <c r="Y160" i="10"/>
  <c r="Y157" i="11"/>
  <c r="AF88" i="8"/>
  <c r="AF85" i="9"/>
  <c r="AL211" i="7"/>
  <c r="Y148" i="10"/>
  <c r="Y145" i="11"/>
  <c r="AO28" i="7"/>
  <c r="AO25" i="8"/>
  <c r="AQ106" i="8"/>
  <c r="AQ103" i="9"/>
  <c r="AA208" i="10"/>
  <c r="AA205" i="11"/>
  <c r="AF40" i="8"/>
  <c r="AF37" i="9"/>
  <c r="AI70" i="8"/>
  <c r="AI67" i="9"/>
  <c r="AD238" i="10"/>
  <c r="AD235" i="11"/>
  <c r="AL79" i="7"/>
  <c r="AS76" i="7"/>
  <c r="AS73" i="8"/>
  <c r="AF172" i="8"/>
  <c r="AF169" i="9"/>
  <c r="AS160" i="7"/>
  <c r="AS157" i="8"/>
  <c r="AI130" i="8"/>
  <c r="AI127" i="9"/>
  <c r="AA70" i="10"/>
  <c r="AA67" i="11"/>
  <c r="G127" i="13"/>
  <c r="G128" i="12"/>
  <c r="AD184" i="8"/>
  <c r="AC181" i="8"/>
  <c r="AB182" i="8"/>
  <c r="AG186" i="8" s="1"/>
  <c r="AD181" i="9"/>
  <c r="AE34" i="8"/>
  <c r="AE31" i="9"/>
  <c r="AC31" i="8"/>
  <c r="AB32" i="8"/>
  <c r="AG36" i="8" s="1"/>
  <c r="AE256" i="10"/>
  <c r="AE253" i="11"/>
  <c r="X244" i="10"/>
  <c r="X241" i="11"/>
  <c r="AI100" i="10"/>
  <c r="AI97" i="11"/>
  <c r="AO103" i="9"/>
  <c r="AO106" i="8"/>
  <c r="Z82" i="10"/>
  <c r="Z79" i="11"/>
  <c r="AP244" i="8"/>
  <c r="AP241" i="9"/>
  <c r="V94" i="10"/>
  <c r="V91" i="11"/>
  <c r="Z145" i="11"/>
  <c r="Z148" i="10"/>
  <c r="AC70" i="7"/>
  <c r="AG178" i="8"/>
  <c r="AG175" i="9"/>
  <c r="AD226" i="10"/>
  <c r="AD223" i="11"/>
  <c r="AG94" i="8"/>
  <c r="AG91" i="9"/>
  <c r="AN154" i="7"/>
  <c r="AN151" i="8"/>
  <c r="AN88" i="8"/>
  <c r="AN85" i="9"/>
  <c r="AS70" i="8"/>
  <c r="AS67" i="9"/>
  <c r="AN166" i="7"/>
  <c r="AN163" i="8"/>
  <c r="AR46" i="7"/>
  <c r="AR43" i="8"/>
  <c r="AS109" i="8"/>
  <c r="AS112" i="7"/>
  <c r="G199" i="14"/>
  <c r="AL160" i="6"/>
  <c r="AN250" i="7"/>
  <c r="AN247" i="8"/>
  <c r="AQ28" i="7"/>
  <c r="AQ25" i="8"/>
  <c r="AS220" i="7"/>
  <c r="AS217" i="8"/>
  <c r="Y250" i="10"/>
  <c r="Y247" i="11"/>
  <c r="AN70" i="7"/>
  <c r="AN67" i="8"/>
  <c r="AS223" i="9"/>
  <c r="AS226" i="8"/>
  <c r="AA232" i="10"/>
  <c r="AA229" i="11"/>
  <c r="AR226" i="7"/>
  <c r="AR223" i="8"/>
  <c r="AF106" i="10"/>
  <c r="AF103" i="11"/>
  <c r="AL94" i="6"/>
  <c r="Y106" i="10"/>
  <c r="Y103" i="11"/>
  <c r="AJ28" i="8"/>
  <c r="AJ25" i="9"/>
  <c r="AF166" i="10"/>
  <c r="AF163" i="11"/>
  <c r="AH124" i="8"/>
  <c r="AH121" i="9"/>
  <c r="AA142" i="10"/>
  <c r="AA139" i="11"/>
  <c r="V112" i="10"/>
  <c r="V109" i="11"/>
  <c r="AR238" i="7"/>
  <c r="AR235" i="8"/>
  <c r="V154" i="10"/>
  <c r="V151" i="11"/>
  <c r="AS106" i="8"/>
  <c r="AS103" i="9"/>
  <c r="AN148" i="8"/>
  <c r="AN145" i="9"/>
  <c r="T190" i="9"/>
  <c r="V166" i="10"/>
  <c r="V163" i="11"/>
  <c r="AS196" i="7"/>
  <c r="AS193" i="8"/>
  <c r="AR64" i="8"/>
  <c r="AR61" i="9"/>
  <c r="AJ142" i="10"/>
  <c r="AJ139" i="11"/>
  <c r="G85" i="12"/>
  <c r="G86" i="11"/>
  <c r="AC82" i="7"/>
  <c r="AR136" i="8"/>
  <c r="AR133" i="9"/>
  <c r="AQ166" i="8"/>
  <c r="AQ163" i="9"/>
  <c r="B79" i="14"/>
  <c r="AJ78" i="13"/>
  <c r="AS78" i="13"/>
  <c r="G81" i="13"/>
  <c r="BB78" i="13"/>
  <c r="R78" i="13"/>
  <c r="AA78" i="13"/>
  <c r="AH148" i="8"/>
  <c r="AH145" i="9"/>
  <c r="W127" i="11"/>
  <c r="W130" i="10"/>
  <c r="AC214" i="7"/>
  <c r="AH154" i="10"/>
  <c r="AH151" i="11"/>
  <c r="AL256" i="6"/>
  <c r="AL184" i="6"/>
  <c r="W64" i="10"/>
  <c r="W61" i="11"/>
  <c r="AE160" i="10"/>
  <c r="AE157" i="11"/>
  <c r="AR142" i="7"/>
  <c r="AR139" i="8"/>
  <c r="AP232" i="8"/>
  <c r="AP229" i="9"/>
  <c r="Y190" i="10"/>
  <c r="Y187" i="11"/>
  <c r="AC190" i="7"/>
  <c r="Z244" i="10"/>
  <c r="Z241" i="11"/>
  <c r="AN52" i="8"/>
  <c r="AN49" i="9"/>
  <c r="X256" i="10"/>
  <c r="X253" i="11"/>
  <c r="S74" i="10"/>
  <c r="X78" i="10" s="1"/>
  <c r="U76" i="10"/>
  <c r="T73" i="10"/>
  <c r="U73" i="11"/>
  <c r="X130" i="10"/>
  <c r="X127" i="11"/>
  <c r="AM154" i="8"/>
  <c r="AM151" i="9"/>
  <c r="AP100" i="8"/>
  <c r="AP97" i="9"/>
  <c r="AD250" i="10"/>
  <c r="AD247" i="11"/>
  <c r="T106" i="9"/>
  <c r="AA166" i="10"/>
  <c r="AA163" i="11"/>
  <c r="H240" i="11"/>
  <c r="G240" i="12"/>
  <c r="AP76" i="8"/>
  <c r="AP73" i="9"/>
  <c r="AD100" i="8"/>
  <c r="AC97" i="8"/>
  <c r="AB98" i="8"/>
  <c r="AG102" i="8" s="1"/>
  <c r="AD97" i="9"/>
  <c r="AC100" i="7"/>
  <c r="AK176" i="7"/>
  <c r="AP180" i="7" s="1"/>
  <c r="T154" i="9"/>
  <c r="T166" i="9"/>
  <c r="AJ166" i="10"/>
  <c r="AJ163" i="11"/>
  <c r="T124" i="9"/>
  <c r="W160" i="10"/>
  <c r="W157" i="11"/>
  <c r="Y154" i="10"/>
  <c r="Y151" i="11"/>
  <c r="AM115" i="9"/>
  <c r="AM118" i="8"/>
  <c r="AH112" i="8"/>
  <c r="AH109" i="9"/>
  <c r="AI232" i="10"/>
  <c r="AI229" i="11"/>
  <c r="AD118" i="10"/>
  <c r="AD115" i="11"/>
  <c r="X190" i="10"/>
  <c r="X187" i="11"/>
  <c r="U64" i="10"/>
  <c r="T61" i="10"/>
  <c r="S62" i="10"/>
  <c r="X66" i="10" s="1"/>
  <c r="U61" i="11"/>
  <c r="AO178" i="8"/>
  <c r="AO175" i="9"/>
  <c r="N52" i="13"/>
  <c r="N49" i="14"/>
  <c r="AO172" i="7"/>
  <c r="AO169" i="8"/>
  <c r="W100" i="10"/>
  <c r="W97" i="11"/>
  <c r="Y112" i="10"/>
  <c r="Y109" i="11"/>
  <c r="G121" i="11"/>
  <c r="G122" i="10"/>
  <c r="AK104" i="7"/>
  <c r="AP108" i="7" s="1"/>
  <c r="AA136" i="10"/>
  <c r="AA133" i="11"/>
  <c r="V70" i="10"/>
  <c r="V67" i="11"/>
  <c r="AF25" i="9"/>
  <c r="AF28" i="8"/>
  <c r="AA160" i="10"/>
  <c r="AA157" i="11"/>
  <c r="AK39" i="2"/>
  <c r="AM45" i="2"/>
  <c r="W28" i="10"/>
  <c r="W25" i="11"/>
  <c r="AG196" i="10"/>
  <c r="AG193" i="11"/>
  <c r="X250" i="10"/>
  <c r="X247" i="11"/>
  <c r="V241" i="11"/>
  <c r="V244" i="10"/>
  <c r="AA46" i="10"/>
  <c r="AA43" i="11"/>
  <c r="AC244" i="7"/>
  <c r="AO205" i="8"/>
  <c r="AO208" i="7"/>
  <c r="V202" i="10"/>
  <c r="V199" i="11"/>
  <c r="AJ88" i="8"/>
  <c r="AJ85" i="9"/>
  <c r="AJ196" i="8"/>
  <c r="AJ193" i="9"/>
  <c r="AA190" i="10"/>
  <c r="AA187" i="11"/>
  <c r="AR127" i="8"/>
  <c r="AR130" i="7"/>
  <c r="Z64" i="10"/>
  <c r="Z61" i="11"/>
  <c r="AD106" i="10"/>
  <c r="AD103" i="11"/>
  <c r="Y25" i="11"/>
  <c r="Y28" i="10"/>
  <c r="AJ76" i="8"/>
  <c r="AJ73" i="9"/>
  <c r="AK146" i="7"/>
  <c r="AP150" i="7" s="1"/>
  <c r="AL145" i="7"/>
  <c r="AM145" i="8"/>
  <c r="AM148" i="7"/>
  <c r="AL148" i="6"/>
  <c r="AB45" i="2"/>
  <c r="AD51" i="2"/>
  <c r="V250" i="10"/>
  <c r="V247" i="11"/>
  <c r="AI172" i="10"/>
  <c r="AI169" i="11"/>
  <c r="U112" i="10"/>
  <c r="T109" i="10"/>
  <c r="S110" i="10"/>
  <c r="X114" i="10" s="1"/>
  <c r="U109" i="11"/>
  <c r="AG58" i="8"/>
  <c r="AG55" i="9"/>
  <c r="Z160" i="10"/>
  <c r="Z157" i="11"/>
  <c r="AO238" i="8"/>
  <c r="AO235" i="9"/>
  <c r="AC46" i="7"/>
  <c r="AR124" i="8"/>
  <c r="AR121" i="9"/>
  <c r="AP148" i="8"/>
  <c r="AP145" i="9"/>
  <c r="AI28" i="10"/>
  <c r="AI25" i="11"/>
  <c r="AD46" i="10"/>
  <c r="AD43" i="11"/>
  <c r="T148" i="9"/>
  <c r="AS202" i="8"/>
  <c r="AS199" i="9"/>
  <c r="V97" i="11"/>
  <c r="V100" i="10"/>
  <c r="AO190" i="8"/>
  <c r="AO187" i="9"/>
  <c r="AD88" i="8"/>
  <c r="AC85" i="8"/>
  <c r="AB86" i="8"/>
  <c r="AG90" i="8" s="1"/>
  <c r="AD85" i="9"/>
  <c r="AN226" i="7"/>
  <c r="AN223" i="8"/>
  <c r="AH76" i="8"/>
  <c r="AH73" i="9"/>
  <c r="X100" i="10"/>
  <c r="X97" i="11"/>
  <c r="AA199" i="11"/>
  <c r="AA202" i="10"/>
  <c r="AD178" i="10"/>
  <c r="AD175" i="11"/>
  <c r="AL178" i="6"/>
  <c r="AP190" i="7"/>
  <c r="AP187" i="8"/>
  <c r="AO196" i="7"/>
  <c r="AO193" i="8"/>
  <c r="B186" i="10"/>
  <c r="O186" i="10"/>
  <c r="AG238" i="8"/>
  <c r="AG235" i="9"/>
  <c r="L184" i="13"/>
  <c r="L181" i="14"/>
  <c r="Y202" i="10"/>
  <c r="Y199" i="11"/>
  <c r="X58" i="10"/>
  <c r="X55" i="11"/>
  <c r="AH100" i="8"/>
  <c r="AH97" i="9"/>
  <c r="X64" i="10"/>
  <c r="X61" i="11"/>
  <c r="U178" i="10"/>
  <c r="T175" i="10"/>
  <c r="S176" i="10"/>
  <c r="X180" i="10" s="1"/>
  <c r="U175" i="11"/>
  <c r="X184" i="10"/>
  <c r="X181" i="11"/>
  <c r="AO40" i="7"/>
  <c r="AO37" i="8"/>
  <c r="W172" i="10"/>
  <c r="W169" i="11"/>
  <c r="AC130" i="7"/>
  <c r="AM46" i="8"/>
  <c r="AM43" i="9"/>
  <c r="AD112" i="8"/>
  <c r="AC109" i="8"/>
  <c r="AB110" i="8"/>
  <c r="AG114" i="8" s="1"/>
  <c r="AD109" i="9"/>
  <c r="P64" i="13"/>
  <c r="P61" i="14"/>
  <c r="P64" i="14" s="1"/>
  <c r="AJ64" i="8"/>
  <c r="AJ61" i="9"/>
  <c r="AA88" i="10"/>
  <c r="AA85" i="11"/>
  <c r="U88" i="10"/>
  <c r="T85" i="10"/>
  <c r="S86" i="10"/>
  <c r="X90" i="10" s="1"/>
  <c r="U85" i="11"/>
  <c r="AM40" i="7"/>
  <c r="AL37" i="7"/>
  <c r="AK38" i="7"/>
  <c r="AP42" i="7" s="1"/>
  <c r="AM37" i="8"/>
  <c r="AL40" i="6"/>
  <c r="AQ52" i="7"/>
  <c r="AQ49" i="8"/>
  <c r="AE226" i="8"/>
  <c r="AE223" i="9"/>
  <c r="AC223" i="8"/>
  <c r="AB224" i="8"/>
  <c r="AG228" i="8" s="1"/>
  <c r="Y178" i="10"/>
  <c r="Y175" i="11"/>
  <c r="AI124" i="10"/>
  <c r="AI121" i="11"/>
  <c r="AJ46" i="10"/>
  <c r="AJ43" i="11"/>
  <c r="AS82" i="8"/>
  <c r="AS79" i="9"/>
  <c r="V190" i="10"/>
  <c r="V187" i="11"/>
  <c r="W247" i="11"/>
  <c r="W250" i="10"/>
  <c r="AP118" i="7"/>
  <c r="AP115" i="8"/>
  <c r="AA100" i="10"/>
  <c r="AA97" i="11"/>
  <c r="S92" i="10"/>
  <c r="X96" i="10" s="1"/>
  <c r="U91" i="11"/>
  <c r="U94" i="10"/>
  <c r="T91" i="10"/>
  <c r="AR256" i="8"/>
  <c r="AR253" i="9"/>
  <c r="V136" i="10"/>
  <c r="V133" i="11"/>
  <c r="AD28" i="8"/>
  <c r="AC25" i="8"/>
  <c r="AB26" i="8"/>
  <c r="AG30" i="8" s="1"/>
  <c r="AD25" i="9"/>
  <c r="AC142" i="7"/>
  <c r="W202" i="10"/>
  <c r="W199" i="11"/>
  <c r="AS46" i="8"/>
  <c r="AS43" i="9"/>
  <c r="Y115" i="11"/>
  <c r="Y118" i="10"/>
  <c r="AM232" i="7"/>
  <c r="AL229" i="7"/>
  <c r="AM229" i="8"/>
  <c r="AK230" i="7"/>
  <c r="AP234" i="7" s="1"/>
  <c r="AC202" i="7"/>
  <c r="AR28" i="8"/>
  <c r="AR25" i="9"/>
  <c r="AH106" i="10"/>
  <c r="AH103" i="11"/>
  <c r="AO214" i="8"/>
  <c r="AO211" i="9"/>
  <c r="AH250" i="10"/>
  <c r="AH247" i="11"/>
  <c r="AP184" i="8"/>
  <c r="AP181" i="9"/>
  <c r="Z184" i="10"/>
  <c r="Z181" i="11"/>
  <c r="Z106" i="10"/>
  <c r="Z103" i="11"/>
  <c r="AI118" i="8"/>
  <c r="AI115" i="9"/>
  <c r="AK122" i="7"/>
  <c r="AP126" i="7" s="1"/>
  <c r="AL121" i="7"/>
  <c r="AM121" i="8"/>
  <c r="AM124" i="7"/>
  <c r="AL124" i="6"/>
  <c r="AE166" i="8"/>
  <c r="AE163" i="9"/>
  <c r="AB164" i="8"/>
  <c r="AG168" i="8" s="1"/>
  <c r="AC163" i="8"/>
  <c r="AN76" i="8"/>
  <c r="AN73" i="9"/>
  <c r="W232" i="10"/>
  <c r="W229" i="11"/>
  <c r="T82" i="9"/>
  <c r="AO244" i="7"/>
  <c r="AO241" i="8"/>
  <c r="AC76" i="7"/>
  <c r="T142" i="9"/>
  <c r="F102" i="13"/>
  <c r="H102" i="12"/>
  <c r="X172" i="10"/>
  <c r="X169" i="11"/>
  <c r="AP256" i="8"/>
  <c r="AP253" i="9"/>
  <c r="AA112" i="10"/>
  <c r="AA109" i="11"/>
  <c r="AF244" i="8"/>
  <c r="AF241" i="9"/>
  <c r="AP40" i="8"/>
  <c r="AP37" i="9"/>
  <c r="AE136" i="10"/>
  <c r="AE133" i="11"/>
  <c r="AP106" i="7"/>
  <c r="AP103" i="8"/>
  <c r="Z46" i="10"/>
  <c r="Z43" i="11"/>
  <c r="AI94" i="8"/>
  <c r="AI91" i="9"/>
  <c r="Z34" i="10"/>
  <c r="Z31" i="11"/>
  <c r="AJ226" i="10"/>
  <c r="AJ223" i="11"/>
  <c r="Q106" i="12"/>
  <c r="Q103" i="13"/>
  <c r="AF64" i="8"/>
  <c r="AF61" i="9"/>
  <c r="AD31" i="11"/>
  <c r="AD34" i="10"/>
  <c r="X85" i="11"/>
  <c r="X88" i="10"/>
  <c r="AA118" i="10"/>
  <c r="AA115" i="11"/>
  <c r="T238" i="9"/>
  <c r="AI160" i="10"/>
  <c r="AI157" i="11"/>
  <c r="AM238" i="8"/>
  <c r="AM235" i="9"/>
  <c r="T256" i="9"/>
  <c r="AF136" i="8"/>
  <c r="AF133" i="9"/>
  <c r="AF34" i="10"/>
  <c r="AF31" i="11"/>
  <c r="AN136" i="8"/>
  <c r="AN133" i="9"/>
  <c r="U40" i="10"/>
  <c r="T37" i="10"/>
  <c r="U37" i="11"/>
  <c r="S38" i="10"/>
  <c r="X42" i="10" s="1"/>
  <c r="T196" i="9"/>
  <c r="AN46" i="7"/>
  <c r="AN43" i="8"/>
  <c r="AM82" i="8"/>
  <c r="AM79" i="9"/>
  <c r="AN202" i="7"/>
  <c r="AN199" i="8"/>
  <c r="AH142" i="10"/>
  <c r="AH139" i="11"/>
  <c r="AO181" i="8"/>
  <c r="AO184" i="7"/>
  <c r="AA250" i="10"/>
  <c r="AA247" i="11"/>
  <c r="AN94" i="7"/>
  <c r="AN91" i="8"/>
  <c r="T46" i="9"/>
  <c r="AQ196" i="7"/>
  <c r="AQ193" i="8"/>
  <c r="AQ82" i="8"/>
  <c r="AQ79" i="9"/>
  <c r="AM88" i="7"/>
  <c r="AL85" i="7"/>
  <c r="AM85" i="8"/>
  <c r="AK86" i="7"/>
  <c r="AP90" i="7" s="1"/>
  <c r="AC34" i="7"/>
  <c r="AI76" i="10"/>
  <c r="AI73" i="11"/>
  <c r="G133" i="11"/>
  <c r="G134" i="10"/>
  <c r="AF208" i="8"/>
  <c r="AF205" i="9"/>
  <c r="T208" i="9"/>
  <c r="W31" i="11"/>
  <c r="W34" i="10"/>
  <c r="AE184" i="10"/>
  <c r="AE181" i="11"/>
  <c r="AS166" i="8"/>
  <c r="AS163" i="9"/>
  <c r="V55" i="11"/>
  <c r="V58" i="10"/>
  <c r="AO160" i="7"/>
  <c r="AO157" i="8"/>
  <c r="AQ148" i="7"/>
  <c r="AQ145" i="8"/>
  <c r="AO118" i="8"/>
  <c r="AO115" i="9"/>
  <c r="AI178" i="8"/>
  <c r="AI175" i="9"/>
  <c r="G91" i="12"/>
  <c r="G92" i="11"/>
  <c r="W52" i="10"/>
  <c r="W49" i="11"/>
  <c r="AI58" i="8"/>
  <c r="AI55" i="9"/>
  <c r="AN241" i="9"/>
  <c r="AN244" i="8"/>
  <c r="U226" i="10"/>
  <c r="T223" i="10"/>
  <c r="S224" i="10"/>
  <c r="X228" i="10" s="1"/>
  <c r="U223" i="11"/>
  <c r="W220" i="10"/>
  <c r="W217" i="11"/>
  <c r="Y67" i="11"/>
  <c r="Y70" i="10"/>
  <c r="X178" i="10"/>
  <c r="X175" i="11"/>
  <c r="AG34" i="8"/>
  <c r="AG31" i="9"/>
  <c r="AS244" i="7"/>
  <c r="AS241" i="8"/>
  <c r="AO94" i="8"/>
  <c r="AO91" i="9"/>
  <c r="X238" i="10"/>
  <c r="X235" i="11"/>
  <c r="AG232" i="10"/>
  <c r="AG229" i="11"/>
  <c r="AF202" i="10"/>
  <c r="AF199" i="11"/>
  <c r="AH28" i="8"/>
  <c r="AH25" i="9"/>
  <c r="AQ208" i="7"/>
  <c r="AQ205" i="8"/>
  <c r="AQ34" i="8"/>
  <c r="AQ31" i="9"/>
  <c r="AN82" i="7"/>
  <c r="AN79" i="8"/>
  <c r="AH58" i="10"/>
  <c r="AH55" i="11"/>
  <c r="S68" i="10"/>
  <c r="X72" i="10" s="1"/>
  <c r="U67" i="11"/>
  <c r="T67" i="10"/>
  <c r="U70" i="10"/>
  <c r="AP208" i="8"/>
  <c r="AP205" i="9"/>
  <c r="AQ256" i="7"/>
  <c r="AQ253" i="8"/>
  <c r="W70" i="10"/>
  <c r="W67" i="11"/>
  <c r="AQ160" i="7"/>
  <c r="AQ157" i="8"/>
  <c r="AP67" i="8"/>
  <c r="AP70" i="7"/>
  <c r="X220" i="10"/>
  <c r="X217" i="11"/>
  <c r="G205" i="12"/>
  <c r="G206" i="11"/>
  <c r="AL118" i="6"/>
  <c r="AQ190" i="8"/>
  <c r="AQ187" i="9"/>
  <c r="AK248" i="7"/>
  <c r="AP252" i="7" s="1"/>
  <c r="Q136" i="11"/>
  <c r="Q133" i="12"/>
  <c r="AJ124" i="8"/>
  <c r="AJ121" i="9"/>
  <c r="W118" i="10"/>
  <c r="W115" i="11"/>
  <c r="W55" i="11"/>
  <c r="W58" i="10"/>
  <c r="AS118" i="8"/>
  <c r="AS115" i="9"/>
  <c r="S116" i="10"/>
  <c r="X120" i="10" s="1"/>
  <c r="U115" i="11"/>
  <c r="U118" i="10"/>
  <c r="T115" i="10"/>
  <c r="AR196" i="8"/>
  <c r="AR193" i="9"/>
  <c r="AA148" i="10"/>
  <c r="AA145" i="11"/>
  <c r="AO76" i="7"/>
  <c r="AO73" i="8"/>
  <c r="Y238" i="10"/>
  <c r="Y235" i="11"/>
  <c r="AA196" i="10"/>
  <c r="AA193" i="11"/>
  <c r="AP157" i="9"/>
  <c r="AP160" i="8"/>
  <c r="AJ136" i="8"/>
  <c r="AJ133" i="9"/>
  <c r="AH46" i="10"/>
  <c r="AH43" i="11"/>
  <c r="X214" i="10"/>
  <c r="X211" i="11"/>
  <c r="Y166" i="10"/>
  <c r="Y163" i="11"/>
  <c r="AM70" i="8"/>
  <c r="AM67" i="9"/>
  <c r="AO46" i="8"/>
  <c r="AO43" i="9"/>
  <c r="AI214" i="8"/>
  <c r="AI211" i="9"/>
  <c r="X232" i="10"/>
  <c r="X229" i="11"/>
  <c r="AQ211" i="9"/>
  <c r="AQ214" i="8"/>
  <c r="W136" i="10"/>
  <c r="W133" i="11"/>
  <c r="AL136" i="6"/>
  <c r="AO226" i="8"/>
  <c r="AO223" i="9"/>
  <c r="G253" i="14"/>
  <c r="G25" i="11"/>
  <c r="AN55" i="8"/>
  <c r="AN58" i="7"/>
  <c r="AN34" i="7"/>
  <c r="AN31" i="8"/>
  <c r="AQ40" i="7"/>
  <c r="AQ37" i="8"/>
  <c r="AG82" i="8"/>
  <c r="AG79" i="9"/>
  <c r="Z121" i="11"/>
  <c r="Z124" i="10"/>
  <c r="AR97" i="9"/>
  <c r="AR100" i="8"/>
  <c r="AP28" i="8"/>
  <c r="AP25" i="9"/>
  <c r="AR34" i="7"/>
  <c r="AR31" i="8"/>
  <c r="Z58" i="10"/>
  <c r="Z55" i="11"/>
  <c r="AE58" i="8"/>
  <c r="AE55" i="9"/>
  <c r="AB56" i="8"/>
  <c r="AG60" i="8" s="1"/>
  <c r="AC55" i="8"/>
  <c r="Y184" i="10"/>
  <c r="Y181" i="11"/>
  <c r="G145" i="12"/>
  <c r="G146" i="11"/>
  <c r="AQ154" i="8"/>
  <c r="AQ151" i="9"/>
  <c r="AS88" i="7"/>
  <c r="AS85" i="8"/>
  <c r="X43" i="11"/>
  <c r="X46" i="10"/>
  <c r="AN160" i="8"/>
  <c r="AN157" i="9"/>
  <c r="AI208" i="10"/>
  <c r="AI205" i="11"/>
  <c r="AF232" i="8"/>
  <c r="AF229" i="9"/>
  <c r="AA244" i="10"/>
  <c r="AA241" i="11"/>
  <c r="AG130" i="8"/>
  <c r="AG127" i="9"/>
  <c r="AL112" i="6"/>
  <c r="AP202" i="7"/>
  <c r="AP199" i="8"/>
  <c r="AA184" i="10"/>
  <c r="AA181" i="11"/>
  <c r="AL175" i="7"/>
  <c r="AH196" i="8"/>
  <c r="AH193" i="9"/>
  <c r="T214" i="9"/>
  <c r="U124" i="10"/>
  <c r="T121" i="10"/>
  <c r="S122" i="10"/>
  <c r="X126" i="10" s="1"/>
  <c r="U121" i="11"/>
  <c r="AC196" i="7"/>
  <c r="AG214" i="8"/>
  <c r="AG211" i="9"/>
  <c r="AG190" i="8"/>
  <c r="AG187" i="9"/>
  <c r="V193" i="11"/>
  <c r="V196" i="10"/>
  <c r="AH94" i="10"/>
  <c r="AH91" i="11"/>
  <c r="AR214" i="7"/>
  <c r="AR211" i="8"/>
  <c r="Z154" i="10"/>
  <c r="Z151" i="11"/>
  <c r="Z130" i="10"/>
  <c r="Z127" i="11"/>
  <c r="AQ88" i="7"/>
  <c r="AQ85" i="8"/>
  <c r="AJ70" i="10"/>
  <c r="AJ67" i="11"/>
  <c r="AL103" i="7"/>
  <c r="AS34" i="8"/>
  <c r="AS31" i="9"/>
  <c r="X76" i="10"/>
  <c r="X73" i="11"/>
  <c r="AC160" i="7"/>
  <c r="G115" i="12"/>
  <c r="G116" i="11"/>
  <c r="AQ172" i="7"/>
  <c r="AQ169" i="8"/>
  <c r="AQ244" i="7"/>
  <c r="AQ241" i="8"/>
  <c r="P88" i="13"/>
  <c r="P85" i="14"/>
  <c r="P88" i="14" s="1"/>
  <c r="X37" i="11"/>
  <c r="X40" i="10"/>
  <c r="AC64" i="7"/>
  <c r="AP196" i="8"/>
  <c r="AP193" i="9"/>
  <c r="AR175" i="8"/>
  <c r="AR178" i="7"/>
  <c r="AE94" i="8"/>
  <c r="AE91" i="9"/>
  <c r="AB92" i="8"/>
  <c r="AG96" i="8" s="1"/>
  <c r="AC91" i="8"/>
  <c r="AA127" i="11"/>
  <c r="AA130" i="10"/>
  <c r="W88" i="10"/>
  <c r="W85" i="11"/>
  <c r="AQ130" i="8"/>
  <c r="AQ127" i="9"/>
  <c r="AQ220" i="7"/>
  <c r="AQ217" i="8"/>
  <c r="AG208" i="10"/>
  <c r="AG205" i="11"/>
  <c r="AK26" i="7"/>
  <c r="AP30" i="7" s="1"/>
  <c r="AM28" i="7"/>
  <c r="AL25" i="7"/>
  <c r="AM25" i="8"/>
  <c r="U232" i="10"/>
  <c r="T229" i="10"/>
  <c r="U229" i="11"/>
  <c r="S230" i="10"/>
  <c r="X234" i="10" s="1"/>
  <c r="AN112" i="8"/>
  <c r="AN109" i="9"/>
  <c r="X106" i="10"/>
  <c r="X103" i="11"/>
  <c r="AE178" i="8"/>
  <c r="AE175" i="9"/>
  <c r="AB176" i="8"/>
  <c r="AG180" i="8" s="1"/>
  <c r="AC175" i="8"/>
  <c r="AR169" i="9"/>
  <c r="AR172" i="8"/>
  <c r="Z73" i="11"/>
  <c r="Z76" i="10"/>
  <c r="AM226" i="8"/>
  <c r="AM223" i="9"/>
  <c r="AC208" i="7"/>
  <c r="AM208" i="7"/>
  <c r="AL205" i="7"/>
  <c r="AM205" i="8"/>
  <c r="AK206" i="7"/>
  <c r="AP210" i="7" s="1"/>
  <c r="Z220" i="10"/>
  <c r="Z217" i="11"/>
  <c r="AD52" i="8"/>
  <c r="AC49" i="8"/>
  <c r="AB50" i="8"/>
  <c r="AG54" i="8" s="1"/>
  <c r="AD49" i="9"/>
  <c r="AC52" i="7"/>
  <c r="AP34" i="7"/>
  <c r="AP31" i="8"/>
  <c r="AR94" i="7"/>
  <c r="AR91" i="8"/>
  <c r="AG142" i="8"/>
  <c r="AG139" i="9"/>
  <c r="AS130" i="8"/>
  <c r="AS127" i="9"/>
  <c r="T184" i="9"/>
  <c r="AO229" i="8"/>
  <c r="AO232" i="7"/>
  <c r="T130" i="9"/>
  <c r="Y34" i="10"/>
  <c r="Y31" i="11"/>
  <c r="Z169" i="11"/>
  <c r="Z172" i="10"/>
  <c r="AH220" i="8"/>
  <c r="AH217" i="9"/>
  <c r="M184" i="11"/>
  <c r="M181" i="12"/>
  <c r="AP154" i="7"/>
  <c r="AP151" i="8"/>
  <c r="V232" i="10"/>
  <c r="V229" i="11"/>
  <c r="U160" i="10"/>
  <c r="T157" i="10"/>
  <c r="U157" i="11"/>
  <c r="S158" i="10"/>
  <c r="X162" i="10" s="1"/>
  <c r="V31" i="11"/>
  <c r="V34" i="10"/>
  <c r="U202" i="10"/>
  <c r="T199" i="10"/>
  <c r="S200" i="10"/>
  <c r="X204" i="10" s="1"/>
  <c r="U199" i="11"/>
  <c r="AG244" i="10"/>
  <c r="AG241" i="11"/>
  <c r="AL43" i="7"/>
  <c r="AO130" i="8"/>
  <c r="AO127" i="9"/>
  <c r="AG256" i="10"/>
  <c r="AG253" i="11"/>
  <c r="AN232" i="8"/>
  <c r="AN229" i="9"/>
  <c r="AC229" i="8"/>
  <c r="AB230" i="8"/>
  <c r="AG234" i="8" s="1"/>
  <c r="AD232" i="8"/>
  <c r="AD229" i="9"/>
  <c r="AL31" i="7"/>
  <c r="AL106" i="6"/>
  <c r="AN196" i="8"/>
  <c r="AN193" i="9"/>
  <c r="R217" i="12"/>
  <c r="R220" i="11"/>
  <c r="S50" i="10"/>
  <c r="X54" i="10" s="1"/>
  <c r="U52" i="10"/>
  <c r="T49" i="10"/>
  <c r="U49" i="11"/>
  <c r="L136" i="13"/>
  <c r="L133" i="14"/>
  <c r="AC226" i="7"/>
  <c r="AH136" i="8"/>
  <c r="AH133" i="9"/>
  <c r="AC256" i="7"/>
  <c r="AM58" i="8"/>
  <c r="AM55" i="9"/>
  <c r="AS256" i="7"/>
  <c r="AS253" i="8"/>
  <c r="AP226" i="7"/>
  <c r="AP223" i="8"/>
  <c r="AR232" i="8"/>
  <c r="AR229" i="9"/>
  <c r="AA28" i="10"/>
  <c r="AA25" i="11"/>
  <c r="AQ202" i="8"/>
  <c r="AQ199" i="9"/>
  <c r="V220" i="10"/>
  <c r="V217" i="11"/>
  <c r="W46" i="10"/>
  <c r="W43" i="11"/>
  <c r="W256" i="10"/>
  <c r="W253" i="11"/>
  <c r="AI238" i="8"/>
  <c r="AI235" i="9"/>
  <c r="AE88" i="10"/>
  <c r="AE85" i="11"/>
  <c r="AN190" i="7"/>
  <c r="AN187" i="8"/>
  <c r="AE118" i="8"/>
  <c r="AE115" i="9"/>
  <c r="AB116" i="8"/>
  <c r="AG120" i="8" s="1"/>
  <c r="AC115" i="8"/>
  <c r="Z214" i="10"/>
  <c r="Z211" i="11"/>
  <c r="AM202" i="8"/>
  <c r="AM199" i="9"/>
  <c r="AC166" i="7"/>
  <c r="AF190" i="10"/>
  <c r="AF187" i="11"/>
  <c r="AN142" i="7"/>
  <c r="AN139" i="8"/>
  <c r="T57" i="2"/>
  <c r="U82" i="10"/>
  <c r="T79" i="10"/>
  <c r="S80" i="10"/>
  <c r="X84" i="10" s="1"/>
  <c r="U79" i="11"/>
  <c r="Z142" i="10"/>
  <c r="Z139" i="11"/>
  <c r="W103" i="11"/>
  <c r="W106" i="10"/>
  <c r="AN130" i="7"/>
  <c r="AN127" i="8"/>
  <c r="X28" i="10"/>
  <c r="X25" i="11"/>
  <c r="AK98" i="7"/>
  <c r="AP102" i="7" s="1"/>
  <c r="AM100" i="7"/>
  <c r="AM97" i="8"/>
  <c r="AL97" i="7"/>
  <c r="AL100" i="6"/>
  <c r="AA40" i="10"/>
  <c r="AA37" i="11"/>
  <c r="AR151" i="8"/>
  <c r="AR154" i="7"/>
  <c r="U136" i="10"/>
  <c r="T133" i="10"/>
  <c r="S134" i="10"/>
  <c r="X138" i="10" s="1"/>
  <c r="U133" i="11"/>
  <c r="W214" i="10"/>
  <c r="W211" i="11"/>
  <c r="G61" i="11"/>
  <c r="G62" i="10"/>
  <c r="AH208" i="8"/>
  <c r="AH205" i="9"/>
  <c r="V214" i="10"/>
  <c r="V211" i="11"/>
  <c r="Y139" i="11"/>
  <c r="Y142" i="10"/>
  <c r="Y244" i="10"/>
  <c r="Y241" i="11"/>
  <c r="AE250" i="8"/>
  <c r="AE247" i="9"/>
  <c r="AC247" i="8"/>
  <c r="AB248" i="8"/>
  <c r="AG252" i="8" s="1"/>
  <c r="T250" i="9"/>
  <c r="AQ238" i="8"/>
  <c r="AQ235" i="9"/>
  <c r="W208" i="10"/>
  <c r="W205" i="11"/>
  <c r="T244" i="9"/>
  <c r="V25" i="11"/>
  <c r="V28" i="10"/>
  <c r="U220" i="10"/>
  <c r="T217" i="10"/>
  <c r="S218" i="10"/>
  <c r="X222" i="10" s="1"/>
  <c r="U217" i="11"/>
  <c r="AJ106" i="10"/>
  <c r="AJ103" i="11"/>
  <c r="W238" i="10"/>
  <c r="W235" i="11"/>
  <c r="AM94" i="8"/>
  <c r="AM91" i="9"/>
  <c r="AL46" i="6"/>
  <c r="W184" i="10"/>
  <c r="W181" i="11"/>
  <c r="AL76" i="6"/>
  <c r="Z88" i="10"/>
  <c r="Z85" i="11"/>
  <c r="AP91" i="8"/>
  <c r="AP94" i="7"/>
  <c r="AS208" i="7"/>
  <c r="AS205" i="8"/>
  <c r="AK212" i="7"/>
  <c r="AP216" i="7" s="1"/>
  <c r="BB180" i="13"/>
  <c r="AJ180" i="13"/>
  <c r="R180" i="13"/>
  <c r="B175" i="14"/>
  <c r="AS180" i="13"/>
  <c r="G183" i="13"/>
  <c r="AA180" i="13"/>
  <c r="U196" i="10"/>
  <c r="T193" i="10"/>
  <c r="S194" i="10"/>
  <c r="X198" i="10" s="1"/>
  <c r="U193" i="11"/>
  <c r="AO151" i="9"/>
  <c r="AO154" i="8"/>
  <c r="AR166" i="7"/>
  <c r="AR163" i="8"/>
  <c r="AL82" i="6"/>
  <c r="AI154" i="8"/>
  <c r="AI151" i="9"/>
  <c r="AC184" i="7"/>
  <c r="AI142" i="8"/>
  <c r="AI139" i="9"/>
  <c r="S26" i="10"/>
  <c r="X30" i="10" s="1"/>
  <c r="U28" i="10"/>
  <c r="T25" i="10"/>
  <c r="U25" i="11"/>
  <c r="AA31" i="11"/>
  <c r="AA34" i="10"/>
  <c r="AL88" i="6"/>
  <c r="AA52" i="10"/>
  <c r="AA49" i="11"/>
  <c r="AR52" i="8"/>
  <c r="AR49" i="9"/>
  <c r="AM163" i="9"/>
  <c r="AM166" i="8"/>
  <c r="AS124" i="7"/>
  <c r="AS121" i="8"/>
  <c r="X154" i="10"/>
  <c r="X151" i="11"/>
  <c r="AQ118" i="8"/>
  <c r="AQ115" i="9"/>
  <c r="AO250" i="8"/>
  <c r="AO247" i="9"/>
  <c r="Z25" i="11"/>
  <c r="Z28" i="10"/>
  <c r="AS172" i="7"/>
  <c r="AS169" i="8"/>
  <c r="AE106" i="8"/>
  <c r="AE103" i="9"/>
  <c r="AB104" i="8"/>
  <c r="AG108" i="8" s="1"/>
  <c r="AC103" i="8"/>
  <c r="V106" i="10"/>
  <c r="V103" i="11"/>
  <c r="AE76" i="10"/>
  <c r="AE73" i="11"/>
  <c r="AF76" i="8"/>
  <c r="AF73" i="9"/>
  <c r="AN238" i="7"/>
  <c r="AN235" i="8"/>
  <c r="X118" i="10"/>
  <c r="X115" i="11"/>
  <c r="AK128" i="7"/>
  <c r="AP132" i="7" s="1"/>
  <c r="AS58" i="8"/>
  <c r="AS55" i="9"/>
  <c r="AA94" i="10"/>
  <c r="AA91" i="11"/>
  <c r="AG112" i="10"/>
  <c r="AG109" i="11"/>
  <c r="W244" i="10"/>
  <c r="W241" i="11"/>
  <c r="AR70" i="7"/>
  <c r="AR67" i="8"/>
  <c r="AR145" i="9"/>
  <c r="AR148" i="8"/>
  <c r="AS154" i="8"/>
  <c r="AS151" i="9"/>
  <c r="AC220" i="7"/>
  <c r="AA124" i="10"/>
  <c r="AA121" i="11"/>
  <c r="AA226" i="10"/>
  <c r="AA223" i="11"/>
  <c r="AM160" i="7"/>
  <c r="AL157" i="7"/>
  <c r="AM157" i="8"/>
  <c r="AK158" i="7"/>
  <c r="AP162" i="7" s="1"/>
  <c r="AE37" i="11"/>
  <c r="AE40" i="10"/>
  <c r="Y232" i="10"/>
  <c r="Y229" i="11"/>
  <c r="AI220" i="10"/>
  <c r="AI217" i="11"/>
  <c r="AG154" i="8"/>
  <c r="AG151" i="9"/>
  <c r="AM250" i="8"/>
  <c r="AM247" i="9"/>
  <c r="AG100" i="10"/>
  <c r="AG97" i="11"/>
  <c r="V256" i="10"/>
  <c r="V253" i="11"/>
  <c r="AI196" i="10"/>
  <c r="AI193" i="11"/>
  <c r="AH256" i="8"/>
  <c r="AH253" i="9"/>
  <c r="AI202" i="8"/>
  <c r="AI199" i="9"/>
  <c r="AI190" i="8"/>
  <c r="AI187" i="9"/>
  <c r="AS148" i="7"/>
  <c r="AS145" i="8"/>
  <c r="AR244" i="8"/>
  <c r="AR241" i="9"/>
  <c r="V76" i="10"/>
  <c r="V73" i="11"/>
  <c r="W76" i="10"/>
  <c r="W73" i="11"/>
  <c r="AG226" i="8"/>
  <c r="AG223" i="9"/>
  <c r="AP250" i="7"/>
  <c r="AP247" i="8"/>
  <c r="X205" i="11"/>
  <c r="X208" i="10"/>
  <c r="T34" i="9"/>
  <c r="AS178" i="8"/>
  <c r="AS175" i="9"/>
  <c r="L61" i="14"/>
  <c r="L64" i="13"/>
  <c r="V82" i="10"/>
  <c r="V79" i="11"/>
  <c r="AP214" i="7"/>
  <c r="AP211" i="8"/>
  <c r="AP124" i="8"/>
  <c r="AP121" i="9"/>
  <c r="Z232" i="10"/>
  <c r="Z229" i="11"/>
  <c r="AL21" i="2"/>
  <c r="AL27" i="2" s="1"/>
  <c r="AQ24" i="2"/>
  <c r="AR24" i="2"/>
  <c r="AL24" i="2" s="1"/>
  <c r="Q142" i="11" l="1"/>
  <c r="Q139" i="12"/>
  <c r="O250" i="12"/>
  <c r="O247" i="13"/>
  <c r="R178" i="11"/>
  <c r="R175" i="12"/>
  <c r="J140" i="11"/>
  <c r="O144" i="11" s="1"/>
  <c r="U163" i="11"/>
  <c r="S164" i="11" s="1"/>
  <c r="X168" i="11" s="1"/>
  <c r="Q160" i="11"/>
  <c r="Q157" i="12"/>
  <c r="Q28" i="11"/>
  <c r="Q25" i="12"/>
  <c r="O76" i="11"/>
  <c r="O73" i="12"/>
  <c r="K175" i="11"/>
  <c r="R169" i="12"/>
  <c r="R172" i="11"/>
  <c r="S164" i="10"/>
  <c r="X168" i="10" s="1"/>
  <c r="J176" i="11"/>
  <c r="BB108" i="13"/>
  <c r="Q97" i="13"/>
  <c r="Q100" i="12"/>
  <c r="T163" i="10"/>
  <c r="J38" i="11"/>
  <c r="O42" i="11" s="1"/>
  <c r="K124" i="10"/>
  <c r="R28" i="12"/>
  <c r="R25" i="13"/>
  <c r="N241" i="12"/>
  <c r="N244" i="12" s="1"/>
  <c r="B138" i="10"/>
  <c r="AL163" i="8"/>
  <c r="B246" i="10"/>
  <c r="K205" i="11"/>
  <c r="K145" i="11"/>
  <c r="AA151" i="11"/>
  <c r="T151" i="11" s="1"/>
  <c r="G104" i="13"/>
  <c r="S152" i="10"/>
  <c r="X156" i="10" s="1"/>
  <c r="AS102" i="13"/>
  <c r="AS108" i="13"/>
  <c r="K40" i="10"/>
  <c r="K193" i="11"/>
  <c r="AA154" i="10"/>
  <c r="T154" i="10" s="1"/>
  <c r="R102" i="13"/>
  <c r="G105" i="13"/>
  <c r="AA108" i="13"/>
  <c r="K208" i="10"/>
  <c r="BB102" i="13"/>
  <c r="AJ102" i="13"/>
  <c r="B103" i="14"/>
  <c r="G111" i="14" s="1"/>
  <c r="AA102" i="13"/>
  <c r="O144" i="10"/>
  <c r="AJ108" i="13"/>
  <c r="R108" i="13"/>
  <c r="O90" i="10"/>
  <c r="B126" i="10"/>
  <c r="J218" i="11"/>
  <c r="B222" i="11" s="1"/>
  <c r="J170" i="11"/>
  <c r="O174" i="11" s="1"/>
  <c r="B180" i="10"/>
  <c r="K220" i="10"/>
  <c r="J194" i="11"/>
  <c r="B198" i="11" s="1"/>
  <c r="J44" i="11"/>
  <c r="B48" i="11" s="1"/>
  <c r="O150" i="10"/>
  <c r="O174" i="10"/>
  <c r="J104" i="11"/>
  <c r="B108" i="11" s="1"/>
  <c r="O108" i="10"/>
  <c r="K190" i="10"/>
  <c r="K46" i="10"/>
  <c r="O66" i="10"/>
  <c r="J62" i="11"/>
  <c r="B66" i="11" s="1"/>
  <c r="B132" i="10"/>
  <c r="K82" i="10"/>
  <c r="J242" i="11"/>
  <c r="O246" i="11" s="1"/>
  <c r="K196" i="10"/>
  <c r="K127" i="11"/>
  <c r="K241" i="11"/>
  <c r="K64" i="10"/>
  <c r="K244" i="10"/>
  <c r="K94" i="10"/>
  <c r="J68" i="11"/>
  <c r="B72" i="11" s="1"/>
  <c r="AI244" i="9"/>
  <c r="AI241" i="10"/>
  <c r="AJ58" i="9"/>
  <c r="AJ55" i="10"/>
  <c r="N154" i="11"/>
  <c r="N151" i="12"/>
  <c r="M187" i="12"/>
  <c r="M190" i="11"/>
  <c r="K187" i="11"/>
  <c r="N136" i="11"/>
  <c r="K136" i="11" s="1"/>
  <c r="N133" i="12"/>
  <c r="R133" i="13"/>
  <c r="R136" i="12"/>
  <c r="R82" i="11"/>
  <c r="R79" i="12"/>
  <c r="N226" i="11"/>
  <c r="K226" i="11" s="1"/>
  <c r="N223" i="12"/>
  <c r="J224" i="12" s="1"/>
  <c r="B228" i="12" s="1"/>
  <c r="F114" i="14"/>
  <c r="H114" i="14" s="1"/>
  <c r="H114" i="13"/>
  <c r="F174" i="13"/>
  <c r="H174" i="12"/>
  <c r="Q151" i="12"/>
  <c r="Q154" i="11"/>
  <c r="K223" i="11"/>
  <c r="O184" i="12"/>
  <c r="O181" i="13"/>
  <c r="N253" i="12"/>
  <c r="N256" i="11"/>
  <c r="L73" i="14"/>
  <c r="L76" i="14" s="1"/>
  <c r="L76" i="13"/>
  <c r="M79" i="12"/>
  <c r="M82" i="11"/>
  <c r="O121" i="12"/>
  <c r="O124" i="11"/>
  <c r="Q82" i="11"/>
  <c r="Q79" i="12"/>
  <c r="O106" i="12"/>
  <c r="O103" i="13"/>
  <c r="G132" i="12"/>
  <c r="H132" i="11"/>
  <c r="AL139" i="8"/>
  <c r="B114" i="10"/>
  <c r="B42" i="10"/>
  <c r="O42" i="10"/>
  <c r="G84" i="14"/>
  <c r="H84" i="14" s="1"/>
  <c r="H84" i="13"/>
  <c r="AG40" i="9"/>
  <c r="AG37" i="10"/>
  <c r="P70" i="11"/>
  <c r="P67" i="12"/>
  <c r="AF70" i="9"/>
  <c r="AF67" i="10"/>
  <c r="AH163" i="10"/>
  <c r="AH166" i="9"/>
  <c r="Q85" i="13"/>
  <c r="Q88" i="12"/>
  <c r="M124" i="11"/>
  <c r="M121" i="12"/>
  <c r="R148" i="11"/>
  <c r="K148" i="11" s="1"/>
  <c r="R145" i="12"/>
  <c r="J146" i="12" s="1"/>
  <c r="L232" i="12"/>
  <c r="L229" i="13"/>
  <c r="B169" i="12"/>
  <c r="R168" i="11"/>
  <c r="AJ174" i="11"/>
  <c r="G171" i="11"/>
  <c r="AA168" i="11"/>
  <c r="BB168" i="11"/>
  <c r="AA174" i="11"/>
  <c r="AS168" i="11"/>
  <c r="BB174" i="11"/>
  <c r="G176" i="11"/>
  <c r="AJ168" i="11"/>
  <c r="R174" i="11"/>
  <c r="G177" i="11"/>
  <c r="AS174" i="11"/>
  <c r="P73" i="12"/>
  <c r="P76" i="11"/>
  <c r="AD94" i="9"/>
  <c r="AD91" i="10"/>
  <c r="R142" i="11"/>
  <c r="K142" i="11" s="1"/>
  <c r="R139" i="12"/>
  <c r="K139" i="12" s="1"/>
  <c r="Q196" i="11"/>
  <c r="Q193" i="12"/>
  <c r="AH199" i="10"/>
  <c r="AH202" i="9"/>
  <c r="M244" i="11"/>
  <c r="M241" i="12"/>
  <c r="N235" i="14"/>
  <c r="N238" i="14" s="1"/>
  <c r="N238" i="13"/>
  <c r="P187" i="12"/>
  <c r="P190" i="11"/>
  <c r="K48" i="2"/>
  <c r="L48" i="2" s="1"/>
  <c r="K154" i="10"/>
  <c r="K139" i="11"/>
  <c r="L178" i="11"/>
  <c r="L175" i="12"/>
  <c r="J176" i="12" s="1"/>
  <c r="AH31" i="10"/>
  <c r="AH34" i="9"/>
  <c r="O163" i="12"/>
  <c r="O166" i="11"/>
  <c r="N64" i="11"/>
  <c r="N61" i="12"/>
  <c r="AG64" i="9"/>
  <c r="AG61" i="10"/>
  <c r="M220" i="11"/>
  <c r="M217" i="12"/>
  <c r="O40" i="11"/>
  <c r="O37" i="12"/>
  <c r="AD142" i="9"/>
  <c r="AD139" i="10"/>
  <c r="M106" i="11"/>
  <c r="K106" i="11" s="1"/>
  <c r="M103" i="12"/>
  <c r="K103" i="12" s="1"/>
  <c r="Q109" i="12"/>
  <c r="K109" i="12" s="1"/>
  <c r="Q112" i="11"/>
  <c r="K112" i="11" s="1"/>
  <c r="N40" i="11"/>
  <c r="K40" i="11" s="1"/>
  <c r="N37" i="12"/>
  <c r="B192" i="10"/>
  <c r="O192" i="10"/>
  <c r="AJ250" i="9"/>
  <c r="AJ247" i="10"/>
  <c r="AE61" i="10"/>
  <c r="AE64" i="9"/>
  <c r="M64" i="11"/>
  <c r="M61" i="12"/>
  <c r="J134" i="11"/>
  <c r="B138" i="11" s="1"/>
  <c r="K121" i="11"/>
  <c r="J110" i="11"/>
  <c r="O114" i="11" s="1"/>
  <c r="Q163" i="13"/>
  <c r="Q166" i="12"/>
  <c r="AI256" i="9"/>
  <c r="AI253" i="10"/>
  <c r="AF142" i="9"/>
  <c r="AF139" i="10"/>
  <c r="J188" i="11"/>
  <c r="P142" i="12"/>
  <c r="P139" i="13"/>
  <c r="K109" i="11"/>
  <c r="M205" i="12"/>
  <c r="M208" i="11"/>
  <c r="Q169" i="12"/>
  <c r="Q172" i="11"/>
  <c r="K172" i="11" s="1"/>
  <c r="R46" i="11"/>
  <c r="R43" i="12"/>
  <c r="Q211" i="12"/>
  <c r="Q214" i="11"/>
  <c r="R67" i="12"/>
  <c r="R70" i="11"/>
  <c r="AF178" i="9"/>
  <c r="AF175" i="10"/>
  <c r="Q124" i="11"/>
  <c r="Q121" i="12"/>
  <c r="AG181" i="10"/>
  <c r="AG184" i="9"/>
  <c r="O193" i="12"/>
  <c r="O196" i="11"/>
  <c r="N70" i="12"/>
  <c r="N67" i="13"/>
  <c r="N130" i="11"/>
  <c r="K130" i="11" s="1"/>
  <c r="N127" i="12"/>
  <c r="J128" i="12" s="1"/>
  <c r="K133" i="11"/>
  <c r="K238" i="10"/>
  <c r="J122" i="11"/>
  <c r="B126" i="11" s="1"/>
  <c r="K70" i="10"/>
  <c r="K37" i="11"/>
  <c r="R244" i="11"/>
  <c r="R241" i="12"/>
  <c r="N91" i="12"/>
  <c r="N94" i="11"/>
  <c r="Q238" i="11"/>
  <c r="Q235" i="12"/>
  <c r="N43" i="12"/>
  <c r="N46" i="11"/>
  <c r="AD127" i="10"/>
  <c r="AD130" i="9"/>
  <c r="R256" i="11"/>
  <c r="R253" i="12"/>
  <c r="AJ178" i="9"/>
  <c r="AJ175" i="10"/>
  <c r="Q232" i="11"/>
  <c r="Q229" i="12"/>
  <c r="L124" i="12"/>
  <c r="L121" i="13"/>
  <c r="AJ156" i="13"/>
  <c r="B210" i="10"/>
  <c r="AJ150" i="13"/>
  <c r="G158" i="13"/>
  <c r="K202" i="11"/>
  <c r="K199" i="12"/>
  <c r="R150" i="13"/>
  <c r="G159" i="13"/>
  <c r="O30" i="10"/>
  <c r="AA150" i="13"/>
  <c r="G152" i="13"/>
  <c r="B151" i="14"/>
  <c r="BB156" i="14" s="1"/>
  <c r="G200" i="13"/>
  <c r="R156" i="13"/>
  <c r="AS150" i="13"/>
  <c r="AA156" i="13"/>
  <c r="BB156" i="13"/>
  <c r="BB150" i="13"/>
  <c r="G153" i="13"/>
  <c r="J74" i="11"/>
  <c r="B78" i="11" s="1"/>
  <c r="K31" i="11"/>
  <c r="B258" i="10"/>
  <c r="K25" i="11"/>
  <c r="B144" i="11"/>
  <c r="J86" i="11"/>
  <c r="B90" i="11" s="1"/>
  <c r="K73" i="11"/>
  <c r="M94" i="13"/>
  <c r="M91" i="14"/>
  <c r="M94" i="14" s="1"/>
  <c r="O222" i="10"/>
  <c r="K61" i="11"/>
  <c r="K52" i="10"/>
  <c r="O162" i="10"/>
  <c r="AL202" i="7"/>
  <c r="AL58" i="7"/>
  <c r="K88" i="10"/>
  <c r="K28" i="10"/>
  <c r="L238" i="13"/>
  <c r="L235" i="14"/>
  <c r="L238" i="14" s="1"/>
  <c r="N172" i="13"/>
  <c r="N169" i="14"/>
  <c r="N172" i="14" s="1"/>
  <c r="G201" i="13"/>
  <c r="BB198" i="13"/>
  <c r="K100" i="11"/>
  <c r="AJ198" i="13"/>
  <c r="J116" i="11"/>
  <c r="O120" i="11" s="1"/>
  <c r="B204" i="11"/>
  <c r="AS198" i="13"/>
  <c r="Q130" i="12"/>
  <c r="Q127" i="13"/>
  <c r="K229" i="11"/>
  <c r="J206" i="11"/>
  <c r="B210" i="11" s="1"/>
  <c r="J26" i="11"/>
  <c r="B30" i="11" s="1"/>
  <c r="J212" i="11"/>
  <c r="B216" i="11" s="1"/>
  <c r="AA198" i="13"/>
  <c r="M130" i="13"/>
  <c r="M127" i="14"/>
  <c r="M130" i="14" s="1"/>
  <c r="R31" i="14"/>
  <c r="R34" i="14" s="1"/>
  <c r="R34" i="13"/>
  <c r="O36" i="10"/>
  <c r="O205" i="14"/>
  <c r="O208" i="14" s="1"/>
  <c r="O208" i="13"/>
  <c r="B36" i="11"/>
  <c r="O36" i="11"/>
  <c r="R94" i="12"/>
  <c r="R91" i="13"/>
  <c r="O54" i="10"/>
  <c r="F42" i="13"/>
  <c r="H42" i="12"/>
  <c r="N139" i="13"/>
  <c r="N142" i="12"/>
  <c r="L169" i="14"/>
  <c r="L172" i="14" s="1"/>
  <c r="L172" i="13"/>
  <c r="O199" i="14"/>
  <c r="O202" i="14" s="1"/>
  <c r="O202" i="13"/>
  <c r="O43" i="13"/>
  <c r="O46" i="12"/>
  <c r="K256" i="10"/>
  <c r="R199" i="13"/>
  <c r="K199" i="13" s="1"/>
  <c r="R202" i="12"/>
  <c r="K202" i="12" s="1"/>
  <c r="M196" i="12"/>
  <c r="M193" i="13"/>
  <c r="R223" i="13"/>
  <c r="R226" i="12"/>
  <c r="O133" i="13"/>
  <c r="O136" i="12"/>
  <c r="K58" i="11"/>
  <c r="K214" i="10"/>
  <c r="R40" i="12"/>
  <c r="R37" i="13"/>
  <c r="Q55" i="13"/>
  <c r="Q58" i="12"/>
  <c r="O190" i="12"/>
  <c r="O187" i="13"/>
  <c r="N166" i="13"/>
  <c r="N163" i="14"/>
  <c r="N166" i="14" s="1"/>
  <c r="L103" i="13"/>
  <c r="L106" i="12"/>
  <c r="B85" i="13"/>
  <c r="BB84" i="12"/>
  <c r="AA84" i="12"/>
  <c r="R90" i="12"/>
  <c r="AJ84" i="12"/>
  <c r="AJ90" i="12"/>
  <c r="BB90" i="12"/>
  <c r="R84" i="12"/>
  <c r="AS90" i="12"/>
  <c r="AS84" i="12"/>
  <c r="G93" i="12"/>
  <c r="AA90" i="12"/>
  <c r="G87" i="12"/>
  <c r="AL79" i="8"/>
  <c r="P100" i="12"/>
  <c r="P97" i="13"/>
  <c r="K76" i="10"/>
  <c r="Q220" i="12"/>
  <c r="Q217" i="13"/>
  <c r="O100" i="12"/>
  <c r="O97" i="13"/>
  <c r="N76" i="13"/>
  <c r="N73" i="14"/>
  <c r="N76" i="14" s="1"/>
  <c r="AL130" i="7"/>
  <c r="AL187" i="8"/>
  <c r="AL199" i="8"/>
  <c r="K160" i="10"/>
  <c r="M40" i="13"/>
  <c r="M37" i="14"/>
  <c r="M40" i="14" s="1"/>
  <c r="AA204" i="13"/>
  <c r="G207" i="13"/>
  <c r="AS204" i="13"/>
  <c r="AJ204" i="13"/>
  <c r="R204" i="13"/>
  <c r="BB204" i="13"/>
  <c r="B199" i="14"/>
  <c r="L115" i="13"/>
  <c r="L118" i="12"/>
  <c r="AL55" i="8"/>
  <c r="AK56" i="8"/>
  <c r="AP60" i="8" s="1"/>
  <c r="AJ240" i="11"/>
  <c r="AS240" i="11"/>
  <c r="R240" i="11"/>
  <c r="B241" i="12"/>
  <c r="AA246" i="12" s="1"/>
  <c r="G243" i="11"/>
  <c r="BB240" i="11"/>
  <c r="AA240" i="11"/>
  <c r="G242" i="11"/>
  <c r="AA246" i="11"/>
  <c r="AJ246" i="11"/>
  <c r="BB246" i="11"/>
  <c r="G248" i="11"/>
  <c r="G249" i="11"/>
  <c r="AS246" i="11"/>
  <c r="P58" i="12"/>
  <c r="P55" i="13"/>
  <c r="AE100" i="9"/>
  <c r="AE97" i="10"/>
  <c r="P181" i="12"/>
  <c r="K181" i="12" s="1"/>
  <c r="P184" i="11"/>
  <c r="K184" i="11" s="1"/>
  <c r="K181" i="11"/>
  <c r="B133" i="13"/>
  <c r="AS132" i="12"/>
  <c r="AJ132" i="12"/>
  <c r="G135" i="12"/>
  <c r="BB132" i="12"/>
  <c r="R132" i="12"/>
  <c r="AA132" i="12"/>
  <c r="BB138" i="12"/>
  <c r="G141" i="12"/>
  <c r="AS138" i="12"/>
  <c r="R138" i="12"/>
  <c r="AJ138" i="12"/>
  <c r="AA138" i="12"/>
  <c r="L166" i="11"/>
  <c r="L163" i="12"/>
  <c r="K163" i="11"/>
  <c r="J164" i="11"/>
  <c r="H198" i="13"/>
  <c r="G198" i="14"/>
  <c r="H198" i="14" s="1"/>
  <c r="M49" i="12"/>
  <c r="M52" i="11"/>
  <c r="J50" i="11"/>
  <c r="O54" i="11" s="1"/>
  <c r="K49" i="11"/>
  <c r="B78" i="10"/>
  <c r="O78" i="10"/>
  <c r="AK164" i="8"/>
  <c r="AP168" i="8" s="1"/>
  <c r="AK200" i="8"/>
  <c r="AP204" i="8" s="1"/>
  <c r="B150" i="11"/>
  <c r="O150" i="11"/>
  <c r="AG52" i="9"/>
  <c r="AG49" i="10"/>
  <c r="AE244" i="9"/>
  <c r="AE241" i="10"/>
  <c r="N247" i="14"/>
  <c r="N250" i="14" s="1"/>
  <c r="N250" i="13"/>
  <c r="AF226" i="9"/>
  <c r="AF223" i="10"/>
  <c r="AI145" i="10"/>
  <c r="AI148" i="9"/>
  <c r="AI184" i="9"/>
  <c r="AI181" i="10"/>
  <c r="AG136" i="9"/>
  <c r="AG133" i="10"/>
  <c r="R106" i="13"/>
  <c r="R103" i="14"/>
  <c r="R106" i="14" s="1"/>
  <c r="Q178" i="12"/>
  <c r="Q175" i="13"/>
  <c r="K43" i="11"/>
  <c r="M256" i="11"/>
  <c r="M253" i="12"/>
  <c r="AJ82" i="9"/>
  <c r="AJ79" i="10"/>
  <c r="M73" i="12"/>
  <c r="M76" i="11"/>
  <c r="M199" i="14"/>
  <c r="M202" i="14" s="1"/>
  <c r="M202" i="13"/>
  <c r="O48" i="10"/>
  <c r="B48" i="10"/>
  <c r="AG220" i="9"/>
  <c r="AG217" i="10"/>
  <c r="P49" i="12"/>
  <c r="P52" i="11"/>
  <c r="O49" i="13"/>
  <c r="O52" i="12"/>
  <c r="P205" i="12"/>
  <c r="P208" i="11"/>
  <c r="O223" i="13"/>
  <c r="O226" i="12"/>
  <c r="N214" i="11"/>
  <c r="N211" i="12"/>
  <c r="L190" i="13"/>
  <c r="L187" i="14"/>
  <c r="L190" i="14" s="1"/>
  <c r="R118" i="11"/>
  <c r="K118" i="11" s="1"/>
  <c r="R115" i="12"/>
  <c r="J116" i="12" s="1"/>
  <c r="AS162" i="14"/>
  <c r="BB162" i="14"/>
  <c r="G165" i="14"/>
  <c r="AJ162" i="14"/>
  <c r="AA162" i="14"/>
  <c r="R162" i="14"/>
  <c r="O160" i="11"/>
  <c r="O157" i="12"/>
  <c r="AF211" i="10"/>
  <c r="AF214" i="9"/>
  <c r="AG73" i="10"/>
  <c r="AG76" i="9"/>
  <c r="AL166" i="7"/>
  <c r="M48" i="2"/>
  <c r="AF118" i="9"/>
  <c r="AF115" i="10"/>
  <c r="N232" i="12"/>
  <c r="N229" i="13"/>
  <c r="AD58" i="9"/>
  <c r="AD55" i="10"/>
  <c r="AE145" i="10"/>
  <c r="AE148" i="9"/>
  <c r="Q145" i="13"/>
  <c r="Q148" i="12"/>
  <c r="AD190" i="9"/>
  <c r="AD187" i="10"/>
  <c r="M88" i="12"/>
  <c r="M85" i="13"/>
  <c r="G163" i="11"/>
  <c r="G164" i="10"/>
  <c r="AD154" i="9"/>
  <c r="AD151" i="10"/>
  <c r="O34" i="12"/>
  <c r="O31" i="13"/>
  <c r="K232" i="10"/>
  <c r="R166" i="11"/>
  <c r="R163" i="12"/>
  <c r="AL103" i="8"/>
  <c r="K250" i="10"/>
  <c r="B234" i="10"/>
  <c r="B84" i="10"/>
  <c r="O84" i="10"/>
  <c r="Q76" i="11"/>
  <c r="Q73" i="12"/>
  <c r="P154" i="12"/>
  <c r="P151" i="13"/>
  <c r="O112" i="13"/>
  <c r="O109" i="14"/>
  <c r="O112" i="14" s="1"/>
  <c r="N85" i="12"/>
  <c r="N88" i="11"/>
  <c r="AD82" i="9"/>
  <c r="AD79" i="10"/>
  <c r="L142" i="13"/>
  <c r="L139" i="14"/>
  <c r="L142" i="14" s="1"/>
  <c r="B168" i="10"/>
  <c r="O168" i="10"/>
  <c r="O148" i="12"/>
  <c r="O145" i="13"/>
  <c r="P46" i="11"/>
  <c r="P43" i="12"/>
  <c r="AH214" i="9"/>
  <c r="AH211" i="10"/>
  <c r="AF247" i="10"/>
  <c r="AF250" i="9"/>
  <c r="AL154" i="7"/>
  <c r="K217" i="11"/>
  <c r="AG124" i="9"/>
  <c r="AG121" i="10"/>
  <c r="P226" i="13"/>
  <c r="P223" i="14"/>
  <c r="P226" i="14" s="1"/>
  <c r="Q202" i="13"/>
  <c r="Q199" i="14"/>
  <c r="Q202" i="14" s="1"/>
  <c r="G144" i="13"/>
  <c r="H144" i="12"/>
  <c r="N241" i="13"/>
  <c r="M25" i="12"/>
  <c r="M28" i="11"/>
  <c r="P169" i="14"/>
  <c r="P172" i="14" s="1"/>
  <c r="P172" i="13"/>
  <c r="O94" i="12"/>
  <c r="O91" i="13"/>
  <c r="R130" i="12"/>
  <c r="R127" i="13"/>
  <c r="P34" i="11"/>
  <c r="K34" i="11" s="1"/>
  <c r="P31" i="12"/>
  <c r="J32" i="12" s="1"/>
  <c r="B36" i="12" s="1"/>
  <c r="G30" i="13"/>
  <c r="H30" i="12"/>
  <c r="H216" i="11"/>
  <c r="G216" i="12"/>
  <c r="AE169" i="10"/>
  <c r="AE172" i="9"/>
  <c r="P82" i="12"/>
  <c r="P79" i="13"/>
  <c r="AK236" i="8"/>
  <c r="AP240" i="8" s="1"/>
  <c r="AL142" i="7"/>
  <c r="AC36" i="2"/>
  <c r="P28" i="11"/>
  <c r="P25" i="12"/>
  <c r="L91" i="13"/>
  <c r="L94" i="12"/>
  <c r="N82" i="11"/>
  <c r="N79" i="12"/>
  <c r="J80" i="11"/>
  <c r="K79" i="11"/>
  <c r="AF82" i="9"/>
  <c r="AF79" i="10"/>
  <c r="O139" i="13"/>
  <c r="O142" i="12"/>
  <c r="O64" i="11"/>
  <c r="O61" i="12"/>
  <c r="AF238" i="9"/>
  <c r="AF235" i="10"/>
  <c r="K166" i="10"/>
  <c r="Q118" i="12"/>
  <c r="Q115" i="13"/>
  <c r="G228" i="12"/>
  <c r="H228" i="11"/>
  <c r="P250" i="11"/>
  <c r="P247" i="12"/>
  <c r="AJ190" i="9"/>
  <c r="AJ187" i="10"/>
  <c r="AI88" i="9"/>
  <c r="AI85" i="10"/>
  <c r="AI40" i="9"/>
  <c r="AI37" i="10"/>
  <c r="T50" i="2"/>
  <c r="S60" i="2"/>
  <c r="U56" i="2"/>
  <c r="AL33" i="2"/>
  <c r="AN30" i="2"/>
  <c r="AB48" i="2"/>
  <c r="AD44" i="2"/>
  <c r="AC38" i="2"/>
  <c r="N184" i="12"/>
  <c r="N181" i="13"/>
  <c r="M172" i="13"/>
  <c r="M169" i="14"/>
  <c r="B102" i="11"/>
  <c r="O102" i="11"/>
  <c r="M166" i="13"/>
  <c r="M163" i="14"/>
  <c r="L42" i="2"/>
  <c r="M42" i="2"/>
  <c r="AL223" i="8"/>
  <c r="G258" i="13"/>
  <c r="H258" i="12"/>
  <c r="N58" i="12"/>
  <c r="N55" i="13"/>
  <c r="G139" i="13"/>
  <c r="G140" i="12"/>
  <c r="O232" i="11"/>
  <c r="O229" i="12"/>
  <c r="J230" i="11"/>
  <c r="B234" i="11" s="1"/>
  <c r="Q208" i="13"/>
  <c r="Q205" i="14"/>
  <c r="Q208" i="14" s="1"/>
  <c r="O156" i="10"/>
  <c r="B156" i="10"/>
  <c r="AJ238" i="9"/>
  <c r="AJ235" i="10"/>
  <c r="M232" i="12"/>
  <c r="M229" i="13"/>
  <c r="AH42" i="2"/>
  <c r="AI42" i="2"/>
  <c r="Q223" i="14"/>
  <c r="Q226" i="14" s="1"/>
  <c r="Q226" i="13"/>
  <c r="K57" i="2"/>
  <c r="AJ115" i="10"/>
  <c r="AJ118" i="9"/>
  <c r="F78" i="14"/>
  <c r="H78" i="14" s="1"/>
  <c r="H78" i="13"/>
  <c r="R100" i="12"/>
  <c r="R97" i="13"/>
  <c r="K97" i="12"/>
  <c r="R160" i="11"/>
  <c r="R157" i="12"/>
  <c r="J158" i="11"/>
  <c r="K157" i="11"/>
  <c r="O214" i="11"/>
  <c r="O211" i="12"/>
  <c r="B60" i="11"/>
  <c r="O60" i="11"/>
  <c r="AJ202" i="9"/>
  <c r="AJ199" i="10"/>
  <c r="G255" i="12"/>
  <c r="AJ252" i="12"/>
  <c r="B247" i="13"/>
  <c r="BB252" i="12"/>
  <c r="AS252" i="12"/>
  <c r="R252" i="12"/>
  <c r="AA252" i="12"/>
  <c r="G254" i="12"/>
  <c r="L196" i="14"/>
  <c r="G156" i="13"/>
  <c r="H156" i="12"/>
  <c r="L28" i="13"/>
  <c r="L25" i="14"/>
  <c r="M112" i="13"/>
  <c r="M109" i="14"/>
  <c r="Q94" i="11"/>
  <c r="Q91" i="12"/>
  <c r="J92" i="11"/>
  <c r="K91" i="11"/>
  <c r="AD166" i="9"/>
  <c r="AD163" i="10"/>
  <c r="J98" i="12"/>
  <c r="Q34" i="13"/>
  <c r="Q31" i="14"/>
  <c r="Q34" i="14" s="1"/>
  <c r="O244" i="14"/>
  <c r="O72" i="10"/>
  <c r="B72" i="10"/>
  <c r="AJ144" i="14"/>
  <c r="AA144" i="14"/>
  <c r="R144" i="14"/>
  <c r="G147" i="14"/>
  <c r="BB144" i="14"/>
  <c r="AS144" i="14"/>
  <c r="R112" i="12"/>
  <c r="R109" i="13"/>
  <c r="O235" i="14"/>
  <c r="O238" i="13"/>
  <c r="AG28" i="9"/>
  <c r="AG25" i="10"/>
  <c r="L130" i="12"/>
  <c r="L127" i="13"/>
  <c r="R250" i="13"/>
  <c r="R247" i="14"/>
  <c r="R250" i="14" s="1"/>
  <c r="P54" i="2"/>
  <c r="Q54" i="2"/>
  <c r="K211" i="11"/>
  <c r="R88" i="11"/>
  <c r="R85" i="12"/>
  <c r="AE36" i="2"/>
  <c r="AD36" i="2"/>
  <c r="AK92" i="8"/>
  <c r="AP96" i="8" s="1"/>
  <c r="AE49" i="10"/>
  <c r="AE52" i="9"/>
  <c r="BB192" i="14"/>
  <c r="AS192" i="14"/>
  <c r="AJ192" i="14"/>
  <c r="AA192" i="14"/>
  <c r="R192" i="14"/>
  <c r="G195" i="14"/>
  <c r="BB186" i="14"/>
  <c r="AJ186" i="14"/>
  <c r="AA186" i="14"/>
  <c r="AS186" i="14"/>
  <c r="R186" i="14"/>
  <c r="G189" i="14"/>
  <c r="N190" i="13"/>
  <c r="N187" i="14"/>
  <c r="N190" i="14" s="1"/>
  <c r="O252" i="10"/>
  <c r="B252" i="10"/>
  <c r="P220" i="12"/>
  <c r="P217" i="13"/>
  <c r="R196" i="13"/>
  <c r="R193" i="14"/>
  <c r="R196" i="14" s="1"/>
  <c r="AF91" i="10"/>
  <c r="AF94" i="9"/>
  <c r="P199" i="14"/>
  <c r="P202" i="14" s="1"/>
  <c r="P202" i="13"/>
  <c r="O220" i="11"/>
  <c r="O217" i="12"/>
  <c r="Q244" i="12"/>
  <c r="Q241" i="13"/>
  <c r="AL151" i="8"/>
  <c r="AD211" i="10"/>
  <c r="AD214" i="9"/>
  <c r="G138" i="14"/>
  <c r="H138" i="14" s="1"/>
  <c r="H138" i="13"/>
  <c r="J49" i="2"/>
  <c r="J58" i="2"/>
  <c r="O25" i="13"/>
  <c r="O28" i="12"/>
  <c r="Q253" i="12"/>
  <c r="Q256" i="11"/>
  <c r="K253" i="11"/>
  <c r="J254" i="11"/>
  <c r="N103" i="13"/>
  <c r="N106" i="12"/>
  <c r="R238" i="12"/>
  <c r="R235" i="13"/>
  <c r="Q250" i="13"/>
  <c r="Q247" i="14"/>
  <c r="Q250" i="14" s="1"/>
  <c r="O151" i="12"/>
  <c r="O154" i="11"/>
  <c r="K151" i="11"/>
  <c r="J152" i="11"/>
  <c r="L226" i="12"/>
  <c r="L223" i="13"/>
  <c r="K223" i="12"/>
  <c r="H162" i="13"/>
  <c r="G162" i="14"/>
  <c r="H162" i="14" s="1"/>
  <c r="AH70" i="9"/>
  <c r="AH67" i="10"/>
  <c r="P214" i="12"/>
  <c r="P211" i="13"/>
  <c r="L202" i="14"/>
  <c r="B216" i="10"/>
  <c r="O216" i="10"/>
  <c r="P235" i="12"/>
  <c r="P238" i="11"/>
  <c r="J236" i="11"/>
  <c r="K235" i="11"/>
  <c r="L250" i="11"/>
  <c r="L247" i="12"/>
  <c r="J248" i="11"/>
  <c r="K247" i="11"/>
  <c r="J60" i="2"/>
  <c r="L56" i="2"/>
  <c r="K50" i="2"/>
  <c r="K85" i="11"/>
  <c r="Q190" i="13"/>
  <c r="Q187" i="14"/>
  <c r="Q190" i="14" s="1"/>
  <c r="Y54" i="2"/>
  <c r="Z54" i="2"/>
  <c r="R64" i="12"/>
  <c r="R61" i="13"/>
  <c r="R52" i="12"/>
  <c r="R49" i="13"/>
  <c r="R121" i="14"/>
  <c r="R124" i="14" s="1"/>
  <c r="R124" i="13"/>
  <c r="H186" i="13"/>
  <c r="G186" i="14"/>
  <c r="H186" i="14" s="1"/>
  <c r="AD202" i="9"/>
  <c r="AD199" i="10"/>
  <c r="AH118" i="9"/>
  <c r="AH115" i="10"/>
  <c r="B240" i="10"/>
  <c r="O240" i="10"/>
  <c r="M58" i="12"/>
  <c r="M55" i="13"/>
  <c r="J56" i="12"/>
  <c r="K55" i="12"/>
  <c r="AE205" i="10"/>
  <c r="AE208" i="9"/>
  <c r="N118" i="12"/>
  <c r="N115" i="13"/>
  <c r="R72" i="11"/>
  <c r="AS66" i="11"/>
  <c r="AJ72" i="11"/>
  <c r="G75" i="11"/>
  <c r="AA66" i="11"/>
  <c r="AJ66" i="11"/>
  <c r="B67" i="12"/>
  <c r="G68" i="11"/>
  <c r="AA72" i="11"/>
  <c r="G69" i="11"/>
  <c r="AS72" i="11"/>
  <c r="R66" i="11"/>
  <c r="BB72" i="11"/>
  <c r="BB66" i="11"/>
  <c r="G74" i="11"/>
  <c r="O66" i="11"/>
  <c r="L208" i="12"/>
  <c r="L205" i="13"/>
  <c r="AJ34" i="9"/>
  <c r="AJ31" i="10"/>
  <c r="R76" i="12"/>
  <c r="R73" i="13"/>
  <c r="M211" i="13"/>
  <c r="M214" i="12"/>
  <c r="AJ130" i="9"/>
  <c r="AJ127" i="10"/>
  <c r="O85" i="13"/>
  <c r="O88" i="12"/>
  <c r="L151" i="14"/>
  <c r="L154" i="13"/>
  <c r="K67" i="11"/>
  <c r="O67" i="12"/>
  <c r="O70" i="11"/>
  <c r="R214" i="13"/>
  <c r="R211" i="14"/>
  <c r="R214" i="14" s="1"/>
  <c r="R184" i="13"/>
  <c r="R181" i="14"/>
  <c r="R184" i="14" s="1"/>
  <c r="N28" i="12"/>
  <c r="N25" i="13"/>
  <c r="R190" i="13"/>
  <c r="R187" i="14"/>
  <c r="R190" i="14" s="1"/>
  <c r="L70" i="12"/>
  <c r="L67" i="13"/>
  <c r="G66" i="14"/>
  <c r="H66" i="14" s="1"/>
  <c r="H66" i="13"/>
  <c r="AM30" i="2"/>
  <c r="AG145" i="10"/>
  <c r="AG148" i="9"/>
  <c r="AH79" i="10"/>
  <c r="AH82" i="9"/>
  <c r="L148" i="14"/>
  <c r="AH226" i="9"/>
  <c r="AH223" i="10"/>
  <c r="AR42" i="2"/>
  <c r="AQ42" i="2"/>
  <c r="G180" i="13"/>
  <c r="H180" i="12"/>
  <c r="G231" i="11"/>
  <c r="AA228" i="11"/>
  <c r="AS228" i="11"/>
  <c r="G230" i="11"/>
  <c r="R234" i="11"/>
  <c r="G237" i="11"/>
  <c r="BB234" i="11"/>
  <c r="B229" i="12"/>
  <c r="BB228" i="11"/>
  <c r="AS234" i="11"/>
  <c r="AJ228" i="11"/>
  <c r="R228" i="11"/>
  <c r="AJ234" i="11"/>
  <c r="AA234" i="11"/>
  <c r="O228" i="11"/>
  <c r="G236" i="11"/>
  <c r="M100" i="13"/>
  <c r="M97" i="14"/>
  <c r="M100" i="14" s="1"/>
  <c r="P130" i="12"/>
  <c r="P127" i="13"/>
  <c r="P178" i="13"/>
  <c r="P175" i="14"/>
  <c r="P178" i="14" s="1"/>
  <c r="O172" i="12"/>
  <c r="O169" i="13"/>
  <c r="AF43" i="10"/>
  <c r="AF46" i="9"/>
  <c r="P136" i="12"/>
  <c r="P133" i="13"/>
  <c r="L100" i="14"/>
  <c r="AF130" i="9"/>
  <c r="AF127" i="10"/>
  <c r="R126" i="14"/>
  <c r="AJ126" i="14"/>
  <c r="G129" i="14"/>
  <c r="AA126" i="14"/>
  <c r="BB126" i="14"/>
  <c r="AS126" i="14"/>
  <c r="AJ120" i="14"/>
  <c r="BB120" i="14"/>
  <c r="R120" i="14"/>
  <c r="G123" i="14"/>
  <c r="AS120" i="14"/>
  <c r="AA120" i="14"/>
  <c r="H168" i="13"/>
  <c r="G168" i="14"/>
  <c r="H168" i="14" s="1"/>
  <c r="P232" i="11"/>
  <c r="P229" i="12"/>
  <c r="G234" i="14"/>
  <c r="H234" i="14" s="1"/>
  <c r="H234" i="13"/>
  <c r="AF151" i="10"/>
  <c r="AF154" i="9"/>
  <c r="N196" i="13"/>
  <c r="N193" i="14"/>
  <c r="H72" i="12"/>
  <c r="F72" i="13"/>
  <c r="N31" i="13"/>
  <c r="N34" i="12"/>
  <c r="AL36" i="2"/>
  <c r="AM36" i="2" s="1"/>
  <c r="N202" i="13"/>
  <c r="N199" i="14"/>
  <c r="N202" i="14" s="1"/>
  <c r="P244" i="13"/>
  <c r="P241" i="14"/>
  <c r="P244" i="14" s="1"/>
  <c r="AE109" i="10"/>
  <c r="AE112" i="9"/>
  <c r="S46" i="2"/>
  <c r="S37" i="2"/>
  <c r="S45" i="2"/>
  <c r="U51" i="2"/>
  <c r="AH127" i="10"/>
  <c r="AH130" i="9"/>
  <c r="P124" i="12"/>
  <c r="P121" i="13"/>
  <c r="R208" i="12"/>
  <c r="R205" i="13"/>
  <c r="P166" i="13"/>
  <c r="P163" i="14"/>
  <c r="P166" i="14" s="1"/>
  <c r="N160" i="12"/>
  <c r="N157" i="13"/>
  <c r="O118" i="13"/>
  <c r="O115" i="14"/>
  <c r="O118" i="14" s="1"/>
  <c r="U42" i="2"/>
  <c r="AG169" i="10"/>
  <c r="AG172" i="9"/>
  <c r="P40" i="12"/>
  <c r="P37" i="13"/>
  <c r="B96" i="10"/>
  <c r="O96" i="10"/>
  <c r="AH190" i="9"/>
  <c r="AH187" i="10"/>
  <c r="Q64" i="12"/>
  <c r="Q61" i="13"/>
  <c r="AG160" i="9"/>
  <c r="AG157" i="10"/>
  <c r="AL38" i="2"/>
  <c r="AM44" i="2"/>
  <c r="AK48" i="2"/>
  <c r="AS222" i="13"/>
  <c r="AA222" i="13"/>
  <c r="B217" i="14"/>
  <c r="R222" i="13"/>
  <c r="AJ222" i="13"/>
  <c r="BB222" i="13"/>
  <c r="G225" i="13"/>
  <c r="AJ216" i="13"/>
  <c r="AS216" i="13"/>
  <c r="G218" i="13"/>
  <c r="G219" i="13"/>
  <c r="AA216" i="13"/>
  <c r="R216" i="13"/>
  <c r="BB216" i="13"/>
  <c r="L79" i="14"/>
  <c r="L82" i="13"/>
  <c r="AI52" i="9"/>
  <c r="AI49" i="10"/>
  <c r="G90" i="13"/>
  <c r="H90" i="12"/>
  <c r="BB48" i="14"/>
  <c r="G51" i="14"/>
  <c r="G50" i="14"/>
  <c r="AS48" i="14"/>
  <c r="AJ48" i="14"/>
  <c r="AA48" i="14"/>
  <c r="R48" i="14"/>
  <c r="P112" i="13"/>
  <c r="P109" i="14"/>
  <c r="P112" i="14" s="1"/>
  <c r="O79" i="14"/>
  <c r="O82" i="14" s="1"/>
  <c r="O82" i="13"/>
  <c r="Q46" i="12"/>
  <c r="Q43" i="13"/>
  <c r="AB43" i="2"/>
  <c r="AB52" i="2"/>
  <c r="AH238" i="9"/>
  <c r="AH235" i="10"/>
  <c r="P103" i="14"/>
  <c r="P106" i="14" s="1"/>
  <c r="P106" i="13"/>
  <c r="P256" i="12"/>
  <c r="P253" i="13"/>
  <c r="L57" i="2"/>
  <c r="J51" i="2"/>
  <c r="L52" i="13"/>
  <c r="L49" i="14"/>
  <c r="L52" i="14" s="1"/>
  <c r="P118" i="13"/>
  <c r="P115" i="14"/>
  <c r="P118" i="14" s="1"/>
  <c r="AE229" i="10"/>
  <c r="AE232" i="9"/>
  <c r="P160" i="12"/>
  <c r="P157" i="13"/>
  <c r="AH175" i="10"/>
  <c r="AH178" i="9"/>
  <c r="Q70" i="12"/>
  <c r="Q67" i="13"/>
  <c r="O204" i="12"/>
  <c r="B204" i="12"/>
  <c r="Q52" i="13"/>
  <c r="Q49" i="14"/>
  <c r="Q52" i="14" s="1"/>
  <c r="T48" i="2"/>
  <c r="V48" i="2" s="1"/>
  <c r="R151" i="13"/>
  <c r="R154" i="12"/>
  <c r="N175" i="14"/>
  <c r="N178" i="14" s="1"/>
  <c r="N178" i="13"/>
  <c r="P94" i="13"/>
  <c r="P91" i="14"/>
  <c r="AP124" i="9"/>
  <c r="AP121" i="10"/>
  <c r="AP214" i="8"/>
  <c r="AP211" i="9"/>
  <c r="W76" i="11"/>
  <c r="W73" i="12"/>
  <c r="AH253" i="10"/>
  <c r="AH256" i="9"/>
  <c r="AE40" i="11"/>
  <c r="AE37" i="12"/>
  <c r="AR70" i="8"/>
  <c r="AR67" i="9"/>
  <c r="Z28" i="11"/>
  <c r="Z25" i="12"/>
  <c r="AR52" i="9"/>
  <c r="AR49" i="10"/>
  <c r="T28" i="10"/>
  <c r="AO151" i="10"/>
  <c r="AO154" i="9"/>
  <c r="AS208" i="8"/>
  <c r="AS205" i="9"/>
  <c r="S218" i="11"/>
  <c r="X222" i="11" s="1"/>
  <c r="U220" i="11"/>
  <c r="T217" i="11"/>
  <c r="U217" i="12"/>
  <c r="T220" i="10"/>
  <c r="AQ235" i="10"/>
  <c r="AQ238" i="9"/>
  <c r="AE250" i="9"/>
  <c r="AE247" i="10"/>
  <c r="AC247" i="9"/>
  <c r="AB248" i="9"/>
  <c r="AG252" i="9" s="1"/>
  <c r="V211" i="12"/>
  <c r="V214" i="11"/>
  <c r="AH205" i="10"/>
  <c r="AH208" i="9"/>
  <c r="T136" i="10"/>
  <c r="AA40" i="11"/>
  <c r="AA37" i="12"/>
  <c r="AL100" i="7"/>
  <c r="AN130" i="8"/>
  <c r="AN127" i="9"/>
  <c r="S80" i="11"/>
  <c r="X84" i="11" s="1"/>
  <c r="U79" i="12"/>
  <c r="T79" i="11"/>
  <c r="U82" i="11"/>
  <c r="AA28" i="11"/>
  <c r="AA25" i="12"/>
  <c r="AM58" i="9"/>
  <c r="AM55" i="10"/>
  <c r="L136" i="14"/>
  <c r="T52" i="10"/>
  <c r="AC232" i="8"/>
  <c r="AG253" i="12"/>
  <c r="AG256" i="11"/>
  <c r="AO127" i="10"/>
  <c r="AO130" i="9"/>
  <c r="T202" i="10"/>
  <c r="V34" i="11"/>
  <c r="V31" i="12"/>
  <c r="V232" i="11"/>
  <c r="V229" i="12"/>
  <c r="AG142" i="9"/>
  <c r="AG139" i="10"/>
  <c r="AP34" i="8"/>
  <c r="AP31" i="9"/>
  <c r="AD52" i="9"/>
  <c r="AC49" i="9"/>
  <c r="AD49" i="10"/>
  <c r="AB50" i="9"/>
  <c r="AG54" i="9" s="1"/>
  <c r="Z220" i="11"/>
  <c r="Z217" i="12"/>
  <c r="AL226" i="7"/>
  <c r="X106" i="11"/>
  <c r="X103" i="12"/>
  <c r="U232" i="11"/>
  <c r="T229" i="11"/>
  <c r="U229" i="12"/>
  <c r="S230" i="11"/>
  <c r="X234" i="11" s="1"/>
  <c r="AE94" i="9"/>
  <c r="AE91" i="10"/>
  <c r="AB92" i="9"/>
  <c r="AG96" i="9" s="1"/>
  <c r="AC91" i="9"/>
  <c r="X40" i="11"/>
  <c r="X37" i="12"/>
  <c r="G115" i="13"/>
  <c r="G116" i="12"/>
  <c r="X76" i="11"/>
  <c r="X73" i="12"/>
  <c r="AQ88" i="8"/>
  <c r="AQ85" i="9"/>
  <c r="AH94" i="11"/>
  <c r="AH91" i="12"/>
  <c r="V193" i="12"/>
  <c r="V196" i="11"/>
  <c r="T124" i="10"/>
  <c r="AG127" i="10"/>
  <c r="AG130" i="9"/>
  <c r="AS88" i="8"/>
  <c r="AS85" i="9"/>
  <c r="AE58" i="9"/>
  <c r="AE55" i="10"/>
  <c r="AB56" i="9"/>
  <c r="AG60" i="9" s="1"/>
  <c r="AC55" i="9"/>
  <c r="Z58" i="11"/>
  <c r="Z55" i="12"/>
  <c r="AR97" i="10"/>
  <c r="AR100" i="9"/>
  <c r="AG82" i="9"/>
  <c r="AG79" i="10"/>
  <c r="G25" i="12"/>
  <c r="W136" i="11"/>
  <c r="W133" i="12"/>
  <c r="AI214" i="9"/>
  <c r="AI211" i="10"/>
  <c r="AO46" i="9"/>
  <c r="AO43" i="10"/>
  <c r="AL67" i="8"/>
  <c r="AJ136" i="9"/>
  <c r="AJ133" i="10"/>
  <c r="AP157" i="10"/>
  <c r="AP160" i="9"/>
  <c r="AJ121" i="10"/>
  <c r="AJ124" i="9"/>
  <c r="AQ160" i="8"/>
  <c r="AQ157" i="9"/>
  <c r="U70" i="11"/>
  <c r="T67" i="11"/>
  <c r="U67" i="12"/>
  <c r="S68" i="11"/>
  <c r="X72" i="11" s="1"/>
  <c r="AH28" i="9"/>
  <c r="AH25" i="10"/>
  <c r="X175" i="12"/>
  <c r="X178" i="11"/>
  <c r="T226" i="10"/>
  <c r="AI58" i="9"/>
  <c r="AI55" i="10"/>
  <c r="G133" i="12"/>
  <c r="G134" i="11"/>
  <c r="AM88" i="8"/>
  <c r="AL85" i="8"/>
  <c r="AK86" i="8"/>
  <c r="AP90" i="8" s="1"/>
  <c r="AM85" i="9"/>
  <c r="AQ196" i="8"/>
  <c r="AQ193" i="9"/>
  <c r="AN94" i="8"/>
  <c r="AN91" i="9"/>
  <c r="AO184" i="8"/>
  <c r="AO181" i="9"/>
  <c r="AN46" i="8"/>
  <c r="AN43" i="9"/>
  <c r="AF136" i="9"/>
  <c r="AF133" i="10"/>
  <c r="AA118" i="11"/>
  <c r="AA115" i="12"/>
  <c r="X88" i="11"/>
  <c r="X85" i="12"/>
  <c r="Z34" i="11"/>
  <c r="Z31" i="12"/>
  <c r="AA112" i="11"/>
  <c r="AA109" i="12"/>
  <c r="AN76" i="9"/>
  <c r="AN73" i="10"/>
  <c r="AE163" i="10"/>
  <c r="AE166" i="9"/>
  <c r="AB164" i="9"/>
  <c r="AG168" i="9" s="1"/>
  <c r="AC163" i="9"/>
  <c r="Z184" i="11"/>
  <c r="Z181" i="12"/>
  <c r="AM232" i="8"/>
  <c r="AL229" i="8"/>
  <c r="AK230" i="8"/>
  <c r="AP234" i="8" s="1"/>
  <c r="AM229" i="9"/>
  <c r="AD28" i="9"/>
  <c r="AC25" i="9"/>
  <c r="AD25" i="10"/>
  <c r="AB26" i="9"/>
  <c r="AG30" i="9" s="1"/>
  <c r="AQ52" i="8"/>
  <c r="AQ49" i="9"/>
  <c r="AM40" i="8"/>
  <c r="AL37" i="8"/>
  <c r="AK38" i="8"/>
  <c r="AP42" i="8" s="1"/>
  <c r="AM37" i="9"/>
  <c r="AL40" i="7"/>
  <c r="X184" i="11"/>
  <c r="X181" i="12"/>
  <c r="U178" i="11"/>
  <c r="T175" i="11"/>
  <c r="S176" i="11"/>
  <c r="X180" i="11" s="1"/>
  <c r="U175" i="12"/>
  <c r="AA202" i="11"/>
  <c r="AA199" i="12"/>
  <c r="X97" i="12"/>
  <c r="X100" i="11"/>
  <c r="AN226" i="8"/>
  <c r="AN223" i="9"/>
  <c r="AC88" i="8"/>
  <c r="Z160" i="11"/>
  <c r="Z157" i="12"/>
  <c r="AL148" i="7"/>
  <c r="Z64" i="11"/>
  <c r="Z61" i="12"/>
  <c r="AJ88" i="9"/>
  <c r="AJ85" i="10"/>
  <c r="V202" i="11"/>
  <c r="V199" i="12"/>
  <c r="AA43" i="12"/>
  <c r="AA46" i="11"/>
  <c r="V244" i="11"/>
  <c r="V241" i="12"/>
  <c r="AF28" i="9"/>
  <c r="AF25" i="10"/>
  <c r="AA136" i="11"/>
  <c r="AA133" i="12"/>
  <c r="AO175" i="10"/>
  <c r="AO178" i="9"/>
  <c r="U64" i="11"/>
  <c r="T61" i="11"/>
  <c r="U61" i="12"/>
  <c r="S62" i="11"/>
  <c r="X66" i="11" s="1"/>
  <c r="W157" i="12"/>
  <c r="W160" i="11"/>
  <c r="AJ166" i="11"/>
  <c r="AJ163" i="12"/>
  <c r="AD100" i="9"/>
  <c r="AC97" i="9"/>
  <c r="AB98" i="9"/>
  <c r="AG102" i="9" s="1"/>
  <c r="AD97" i="10"/>
  <c r="AC100" i="8"/>
  <c r="AD250" i="11"/>
  <c r="AD247" i="12"/>
  <c r="Y187" i="12"/>
  <c r="Y190" i="11"/>
  <c r="W130" i="11"/>
  <c r="W127" i="12"/>
  <c r="AH148" i="9"/>
  <c r="AH145" i="10"/>
  <c r="AQ163" i="10"/>
  <c r="AQ166" i="9"/>
  <c r="AJ142" i="11"/>
  <c r="AJ139" i="12"/>
  <c r="AN148" i="9"/>
  <c r="AN145" i="10"/>
  <c r="AA142" i="11"/>
  <c r="AA139" i="12"/>
  <c r="AH124" i="9"/>
  <c r="AH121" i="10"/>
  <c r="AR226" i="8"/>
  <c r="AR223" i="9"/>
  <c r="AS112" i="8"/>
  <c r="AS109" i="9"/>
  <c r="Z145" i="12"/>
  <c r="Z148" i="11"/>
  <c r="AP244" i="9"/>
  <c r="AP241" i="10"/>
  <c r="AI100" i="11"/>
  <c r="AI97" i="12"/>
  <c r="AC184" i="8"/>
  <c r="AA67" i="12"/>
  <c r="AA70" i="11"/>
  <c r="AI70" i="9"/>
  <c r="AI67" i="10"/>
  <c r="AF88" i="9"/>
  <c r="AF85" i="10"/>
  <c r="AP52" i="9"/>
  <c r="AP49" i="10"/>
  <c r="AH52" i="9"/>
  <c r="AH49" i="10"/>
  <c r="Y64" i="11"/>
  <c r="Y61" i="12"/>
  <c r="M136" i="12"/>
  <c r="M133" i="13"/>
  <c r="AO199" i="10"/>
  <c r="AO202" i="9"/>
  <c r="W82" i="11"/>
  <c r="W79" i="12"/>
  <c r="AC202" i="8"/>
  <c r="Y220" i="11"/>
  <c r="Y217" i="12"/>
  <c r="AQ58" i="9"/>
  <c r="AQ55" i="10"/>
  <c r="AG166" i="9"/>
  <c r="AG163" i="10"/>
  <c r="AC130" i="8"/>
  <c r="AC136" i="8"/>
  <c r="T130" i="10"/>
  <c r="V208" i="11"/>
  <c r="V205" i="12"/>
  <c r="Z202" i="11"/>
  <c r="Z199" i="12"/>
  <c r="X124" i="11"/>
  <c r="X121" i="12"/>
  <c r="V46" i="11"/>
  <c r="V43" i="12"/>
  <c r="AO166" i="9"/>
  <c r="AO163" i="10"/>
  <c r="AC46" i="8"/>
  <c r="O222" i="11"/>
  <c r="AP178" i="8"/>
  <c r="AP175" i="9"/>
  <c r="AC244" i="8"/>
  <c r="X196" i="11"/>
  <c r="X193" i="12"/>
  <c r="O132" i="11"/>
  <c r="B132" i="11"/>
  <c r="AO220" i="8"/>
  <c r="AO217" i="9"/>
  <c r="AI112" i="11"/>
  <c r="AI109" i="12"/>
  <c r="AK188" i="8"/>
  <c r="AP192" i="8" s="1"/>
  <c r="O178" i="12"/>
  <c r="O175" i="13"/>
  <c r="K175" i="12"/>
  <c r="U100" i="11"/>
  <c r="T97" i="11"/>
  <c r="U97" i="12"/>
  <c r="S98" i="11"/>
  <c r="X102" i="11" s="1"/>
  <c r="W193" i="12"/>
  <c r="W196" i="11"/>
  <c r="AL172" i="7"/>
  <c r="AH40" i="9"/>
  <c r="AH37" i="10"/>
  <c r="AL112" i="7"/>
  <c r="AG118" i="9"/>
  <c r="AG115" i="10"/>
  <c r="AE187" i="10"/>
  <c r="AE190" i="9"/>
  <c r="AB188" i="9"/>
  <c r="AG192" i="9" s="1"/>
  <c r="AC187" i="9"/>
  <c r="AP133" i="10"/>
  <c r="AP136" i="9"/>
  <c r="AD148" i="9"/>
  <c r="AC145" i="9"/>
  <c r="AB146" i="9"/>
  <c r="AG150" i="9" s="1"/>
  <c r="AD145" i="10"/>
  <c r="AC148" i="8"/>
  <c r="V175" i="12"/>
  <c r="V178" i="11"/>
  <c r="Y208" i="11"/>
  <c r="Y205" i="12"/>
  <c r="AJ94" i="11"/>
  <c r="AJ91" i="12"/>
  <c r="W226" i="11"/>
  <c r="W223" i="12"/>
  <c r="W166" i="11"/>
  <c r="W163" i="12"/>
  <c r="AN184" i="9"/>
  <c r="AN181" i="10"/>
  <c r="G211" i="12"/>
  <c r="G212" i="11"/>
  <c r="AE70" i="9"/>
  <c r="AE67" i="10"/>
  <c r="AB68" i="9"/>
  <c r="AG72" i="9" s="1"/>
  <c r="AC67" i="9"/>
  <c r="AK128" i="8"/>
  <c r="AP132" i="8" s="1"/>
  <c r="AG88" i="11"/>
  <c r="AG85" i="12"/>
  <c r="Y172" i="11"/>
  <c r="Y169" i="12"/>
  <c r="S206" i="11"/>
  <c r="X210" i="11" s="1"/>
  <c r="U205" i="12"/>
  <c r="T205" i="11"/>
  <c r="U208" i="11"/>
  <c r="AR106" i="8"/>
  <c r="AR103" i="9"/>
  <c r="AP64" i="9"/>
  <c r="AP61" i="10"/>
  <c r="AQ226" i="9"/>
  <c r="AQ223" i="10"/>
  <c r="AK52" i="2"/>
  <c r="AK43" i="2"/>
  <c r="AL211" i="8"/>
  <c r="Y196" i="11"/>
  <c r="Y193" i="12"/>
  <c r="T256" i="10"/>
  <c r="AL76" i="7"/>
  <c r="H54" i="11"/>
  <c r="G54" i="12"/>
  <c r="AS100" i="8"/>
  <c r="AS97" i="9"/>
  <c r="AE154" i="9"/>
  <c r="AE151" i="10"/>
  <c r="AC151" i="9"/>
  <c r="AB152" i="9"/>
  <c r="AG156" i="9" s="1"/>
  <c r="S242" i="11"/>
  <c r="X246" i="11" s="1"/>
  <c r="U244" i="11"/>
  <c r="T241" i="11"/>
  <c r="U241" i="12"/>
  <c r="AK242" i="8"/>
  <c r="AP246" i="8" s="1"/>
  <c r="AM244" i="8"/>
  <c r="AL241" i="8"/>
  <c r="AM241" i="9"/>
  <c r="T250" i="10"/>
  <c r="X199" i="12"/>
  <c r="X202" i="11"/>
  <c r="AF97" i="10"/>
  <c r="AF100" i="9"/>
  <c r="X94" i="11"/>
  <c r="X91" i="12"/>
  <c r="U142" i="11"/>
  <c r="T139" i="11"/>
  <c r="U139" i="12"/>
  <c r="S140" i="11"/>
  <c r="X144" i="11" s="1"/>
  <c r="Z94" i="11"/>
  <c r="Z91" i="12"/>
  <c r="Z118" i="11"/>
  <c r="Z115" i="12"/>
  <c r="AR184" i="9"/>
  <c r="AR181" i="10"/>
  <c r="AR82" i="8"/>
  <c r="AR79" i="9"/>
  <c r="Z178" i="11"/>
  <c r="Z175" i="12"/>
  <c r="AS94" i="9"/>
  <c r="AS91" i="10"/>
  <c r="AR199" i="9"/>
  <c r="AR202" i="8"/>
  <c r="AK218" i="8"/>
  <c r="AP222" i="8" s="1"/>
  <c r="AM220" i="8"/>
  <c r="AL217" i="8"/>
  <c r="AM217" i="9"/>
  <c r="AQ136" i="8"/>
  <c r="AQ133" i="9"/>
  <c r="AC256" i="8"/>
  <c r="AM34" i="9"/>
  <c r="AM31" i="10"/>
  <c r="AF121" i="10"/>
  <c r="AF124" i="9"/>
  <c r="AQ112" i="8"/>
  <c r="AQ109" i="9"/>
  <c r="AP46" i="8"/>
  <c r="AP43" i="9"/>
  <c r="X139" i="12"/>
  <c r="X142" i="11"/>
  <c r="H210" i="12"/>
  <c r="G210" i="13"/>
  <c r="AJ244" i="9"/>
  <c r="AJ241" i="10"/>
  <c r="AE235" i="10"/>
  <c r="AE238" i="9"/>
  <c r="AC235" i="9"/>
  <c r="AB236" i="9"/>
  <c r="AG240" i="9" s="1"/>
  <c r="G169" i="12"/>
  <c r="G170" i="11"/>
  <c r="AA217" i="12"/>
  <c r="AA220" i="11"/>
  <c r="V124" i="11"/>
  <c r="V121" i="12"/>
  <c r="W112" i="11"/>
  <c r="W109" i="12"/>
  <c r="AL106" i="7"/>
  <c r="AD70" i="11"/>
  <c r="AD67" i="12"/>
  <c r="Y127" i="12"/>
  <c r="Y130" i="11"/>
  <c r="AJ169" i="10"/>
  <c r="AJ172" i="9"/>
  <c r="X112" i="11"/>
  <c r="X109" i="12"/>
  <c r="AQ94" i="9"/>
  <c r="AQ91" i="10"/>
  <c r="AA151" i="12"/>
  <c r="AA154" i="11"/>
  <c r="AP88" i="9"/>
  <c r="AP85" i="10"/>
  <c r="AD196" i="9"/>
  <c r="AC193" i="9"/>
  <c r="AB194" i="9"/>
  <c r="AG198" i="9" s="1"/>
  <c r="AD193" i="10"/>
  <c r="T166" i="10"/>
  <c r="U154" i="11"/>
  <c r="U151" i="12"/>
  <c r="AM178" i="9"/>
  <c r="AM175" i="10"/>
  <c r="S104" i="11"/>
  <c r="X108" i="11" s="1"/>
  <c r="U106" i="11"/>
  <c r="T103" i="11"/>
  <c r="U103" i="12"/>
  <c r="T106" i="10"/>
  <c r="AI226" i="9"/>
  <c r="AI223" i="10"/>
  <c r="Z208" i="11"/>
  <c r="Z205" i="12"/>
  <c r="AA175" i="12"/>
  <c r="AA178" i="11"/>
  <c r="AF112" i="9"/>
  <c r="AF109" i="10"/>
  <c r="AQ184" i="8"/>
  <c r="AQ181" i="9"/>
  <c r="AN178" i="8"/>
  <c r="AN175" i="9"/>
  <c r="Y46" i="11"/>
  <c r="Y43" i="12"/>
  <c r="Z232" i="11"/>
  <c r="Z229" i="12"/>
  <c r="AS175" i="10"/>
  <c r="AS178" i="9"/>
  <c r="AI202" i="9"/>
  <c r="AI199" i="10"/>
  <c r="AG151" i="10"/>
  <c r="AG154" i="9"/>
  <c r="AL160" i="7"/>
  <c r="AA223" i="12"/>
  <c r="AA226" i="11"/>
  <c r="AS151" i="10"/>
  <c r="AS154" i="9"/>
  <c r="AG112" i="11"/>
  <c r="AG109" i="12"/>
  <c r="AA94" i="11"/>
  <c r="AA91" i="12"/>
  <c r="AS58" i="9"/>
  <c r="AS55" i="10"/>
  <c r="AN238" i="8"/>
  <c r="AN235" i="9"/>
  <c r="AE76" i="11"/>
  <c r="AE73" i="12"/>
  <c r="AE106" i="9"/>
  <c r="AE103" i="10"/>
  <c r="AB104" i="9"/>
  <c r="AG108" i="9" s="1"/>
  <c r="AC103" i="9"/>
  <c r="AA52" i="11"/>
  <c r="AA49" i="12"/>
  <c r="AA34" i="11"/>
  <c r="AA31" i="12"/>
  <c r="AI154" i="9"/>
  <c r="AI151" i="10"/>
  <c r="AR163" i="9"/>
  <c r="AR166" i="8"/>
  <c r="AP94" i="8"/>
  <c r="AP91" i="9"/>
  <c r="Z88" i="11"/>
  <c r="Z85" i="12"/>
  <c r="AL91" i="8"/>
  <c r="W238" i="11"/>
  <c r="W235" i="12"/>
  <c r="Y241" i="12"/>
  <c r="Y244" i="11"/>
  <c r="Y139" i="12"/>
  <c r="Y142" i="11"/>
  <c r="W214" i="11"/>
  <c r="W211" i="12"/>
  <c r="U136" i="11"/>
  <c r="T133" i="11"/>
  <c r="U133" i="12"/>
  <c r="S134" i="11"/>
  <c r="X138" i="11" s="1"/>
  <c r="W106" i="11"/>
  <c r="W103" i="12"/>
  <c r="Z139" i="12"/>
  <c r="Z142" i="11"/>
  <c r="AN142" i="8"/>
  <c r="AN139" i="9"/>
  <c r="AM202" i="9"/>
  <c r="AM199" i="10"/>
  <c r="Z211" i="12"/>
  <c r="Z214" i="11"/>
  <c r="AE88" i="11"/>
  <c r="AE85" i="12"/>
  <c r="AI238" i="9"/>
  <c r="AI235" i="10"/>
  <c r="W253" i="12"/>
  <c r="W256" i="11"/>
  <c r="AQ202" i="9"/>
  <c r="AQ199" i="10"/>
  <c r="AR232" i="9"/>
  <c r="AR229" i="10"/>
  <c r="AS253" i="9"/>
  <c r="AS256" i="8"/>
  <c r="R220" i="12"/>
  <c r="R217" i="13"/>
  <c r="AN196" i="9"/>
  <c r="AN193" i="10"/>
  <c r="U202" i="11"/>
  <c r="T199" i="11"/>
  <c r="S200" i="11"/>
  <c r="X204" i="11" s="1"/>
  <c r="U199" i="12"/>
  <c r="U160" i="11"/>
  <c r="T157" i="11"/>
  <c r="U157" i="12"/>
  <c r="S158" i="11"/>
  <c r="X162" i="11" s="1"/>
  <c r="Z172" i="11"/>
  <c r="Z169" i="12"/>
  <c r="AO232" i="8"/>
  <c r="AO229" i="9"/>
  <c r="AR94" i="8"/>
  <c r="AR91" i="9"/>
  <c r="AM208" i="8"/>
  <c r="AL205" i="8"/>
  <c r="AM205" i="9"/>
  <c r="AK206" i="8"/>
  <c r="AP210" i="8" s="1"/>
  <c r="AK224" i="8"/>
  <c r="AP228" i="8" s="1"/>
  <c r="AN112" i="9"/>
  <c r="AN109" i="10"/>
  <c r="AL28" i="7"/>
  <c r="AG205" i="12"/>
  <c r="AG208" i="11"/>
  <c r="AQ130" i="9"/>
  <c r="AQ127" i="10"/>
  <c r="AC94" i="8"/>
  <c r="AR178" i="8"/>
  <c r="AR175" i="9"/>
  <c r="AS34" i="9"/>
  <c r="AS31" i="10"/>
  <c r="AJ70" i="11"/>
  <c r="AJ67" i="12"/>
  <c r="Z130" i="11"/>
  <c r="Z127" i="12"/>
  <c r="Z151" i="12"/>
  <c r="Z154" i="11"/>
  <c r="AR214" i="8"/>
  <c r="AR211" i="9"/>
  <c r="U124" i="11"/>
  <c r="T121" i="11"/>
  <c r="U121" i="12"/>
  <c r="S122" i="11"/>
  <c r="X126" i="11" s="1"/>
  <c r="AP202" i="8"/>
  <c r="AP199" i="9"/>
  <c r="AF232" i="9"/>
  <c r="AF229" i="10"/>
  <c r="Y181" i="12"/>
  <c r="Y184" i="11"/>
  <c r="AC58" i="8"/>
  <c r="Z124" i="11"/>
  <c r="Z121" i="12"/>
  <c r="AN34" i="8"/>
  <c r="AN31" i="9"/>
  <c r="AQ211" i="10"/>
  <c r="AQ214" i="9"/>
  <c r="T118" i="10"/>
  <c r="W58" i="11"/>
  <c r="W55" i="12"/>
  <c r="W115" i="12"/>
  <c r="W118" i="11"/>
  <c r="AQ187" i="10"/>
  <c r="AQ190" i="9"/>
  <c r="G205" i="13"/>
  <c r="G206" i="12"/>
  <c r="W70" i="11"/>
  <c r="W67" i="12"/>
  <c r="AP205" i="10"/>
  <c r="AP208" i="9"/>
  <c r="AH58" i="11"/>
  <c r="AH55" i="12"/>
  <c r="Y70" i="11"/>
  <c r="Y67" i="12"/>
  <c r="W217" i="12"/>
  <c r="W220" i="11"/>
  <c r="U226" i="11"/>
  <c r="T223" i="11"/>
  <c r="U223" i="12"/>
  <c r="S224" i="11"/>
  <c r="X228" i="11" s="1"/>
  <c r="AI178" i="9"/>
  <c r="AI175" i="10"/>
  <c r="AQ148" i="8"/>
  <c r="AQ145" i="9"/>
  <c r="AS166" i="9"/>
  <c r="AS163" i="10"/>
  <c r="AM82" i="9"/>
  <c r="AM79" i="10"/>
  <c r="U40" i="11"/>
  <c r="T37" i="11"/>
  <c r="U37" i="12"/>
  <c r="S38" i="11"/>
  <c r="X42" i="11" s="1"/>
  <c r="AN136" i="9"/>
  <c r="AN133" i="10"/>
  <c r="AF34" i="11"/>
  <c r="AF31" i="12"/>
  <c r="AL235" i="8"/>
  <c r="AD34" i="11"/>
  <c r="AD31" i="12"/>
  <c r="Q106" i="13"/>
  <c r="Q103" i="14"/>
  <c r="AJ223" i="12"/>
  <c r="AJ226" i="11"/>
  <c r="AI94" i="9"/>
  <c r="AI91" i="10"/>
  <c r="AF241" i="10"/>
  <c r="AF244" i="9"/>
  <c r="AC166" i="8"/>
  <c r="AI118" i="9"/>
  <c r="AI115" i="10"/>
  <c r="AH106" i="11"/>
  <c r="AH103" i="12"/>
  <c r="AR28" i="9"/>
  <c r="AR25" i="10"/>
  <c r="Y118" i="11"/>
  <c r="Y115" i="12"/>
  <c r="W202" i="11"/>
  <c r="W199" i="12"/>
  <c r="AR256" i="9"/>
  <c r="AR253" i="10"/>
  <c r="T94" i="10"/>
  <c r="AP118" i="8"/>
  <c r="AP115" i="9"/>
  <c r="W247" i="12"/>
  <c r="W250" i="11"/>
  <c r="AS82" i="9"/>
  <c r="AS79" i="10"/>
  <c r="AJ46" i="11"/>
  <c r="AJ43" i="12"/>
  <c r="AI124" i="11"/>
  <c r="AI121" i="12"/>
  <c r="Y178" i="11"/>
  <c r="Y175" i="12"/>
  <c r="AJ64" i="9"/>
  <c r="AJ61" i="10"/>
  <c r="AD109" i="10"/>
  <c r="AD112" i="9"/>
  <c r="AC109" i="9"/>
  <c r="AB110" i="9"/>
  <c r="AG114" i="9" s="1"/>
  <c r="AC112" i="8"/>
  <c r="AM46" i="9"/>
  <c r="AM43" i="10"/>
  <c r="AK44" i="8"/>
  <c r="AP48" i="8" s="1"/>
  <c r="X58" i="11"/>
  <c r="X55" i="12"/>
  <c r="Y202" i="11"/>
  <c r="Y199" i="12"/>
  <c r="AH76" i="9"/>
  <c r="AH73" i="10"/>
  <c r="AD88" i="9"/>
  <c r="AC85" i="9"/>
  <c r="AD85" i="10"/>
  <c r="AB86" i="9"/>
  <c r="AG90" i="9" s="1"/>
  <c r="V100" i="11"/>
  <c r="V97" i="12"/>
  <c r="AD46" i="11"/>
  <c r="AD43" i="12"/>
  <c r="AI28" i="11"/>
  <c r="AI25" i="12"/>
  <c r="AG58" i="9"/>
  <c r="AG55" i="10"/>
  <c r="T112" i="10"/>
  <c r="AI169" i="12"/>
  <c r="AI172" i="11"/>
  <c r="V247" i="12"/>
  <c r="V250" i="11"/>
  <c r="AK146" i="8"/>
  <c r="AP150" i="8" s="1"/>
  <c r="AM145" i="9"/>
  <c r="AM148" i="8"/>
  <c r="AL145" i="8"/>
  <c r="AJ193" i="10"/>
  <c r="AJ196" i="9"/>
  <c r="W28" i="11"/>
  <c r="W25" i="12"/>
  <c r="AA160" i="11"/>
  <c r="AA157" i="12"/>
  <c r="V70" i="11"/>
  <c r="V67" i="12"/>
  <c r="W100" i="11"/>
  <c r="W97" i="12"/>
  <c r="AH109" i="10"/>
  <c r="AH112" i="9"/>
  <c r="AM115" i="10"/>
  <c r="AM118" i="9"/>
  <c r="H240" i="12"/>
  <c r="G240" i="13"/>
  <c r="AM154" i="9"/>
  <c r="AM151" i="10"/>
  <c r="X130" i="11"/>
  <c r="X127" i="12"/>
  <c r="U76" i="11"/>
  <c r="T73" i="11"/>
  <c r="U73" i="12"/>
  <c r="S74" i="11"/>
  <c r="X78" i="11" s="1"/>
  <c r="AN52" i="9"/>
  <c r="AN49" i="10"/>
  <c r="W64" i="11"/>
  <c r="W61" i="12"/>
  <c r="AJ78" i="14"/>
  <c r="G81" i="14"/>
  <c r="AA78" i="14"/>
  <c r="BB78" i="14"/>
  <c r="R78" i="14"/>
  <c r="AS78" i="14"/>
  <c r="AS196" i="8"/>
  <c r="AS193" i="9"/>
  <c r="V163" i="12"/>
  <c r="V166" i="11"/>
  <c r="AS103" i="10"/>
  <c r="AS106" i="9"/>
  <c r="V109" i="12"/>
  <c r="V112" i="11"/>
  <c r="AJ28" i="9"/>
  <c r="AJ25" i="10"/>
  <c r="Y106" i="11"/>
  <c r="Y103" i="12"/>
  <c r="AF106" i="11"/>
  <c r="AF103" i="12"/>
  <c r="AA232" i="11"/>
  <c r="AA229" i="12"/>
  <c r="AN70" i="8"/>
  <c r="AN67" i="9"/>
  <c r="AL250" i="7"/>
  <c r="AS220" i="8"/>
  <c r="AS217" i="9"/>
  <c r="AN166" i="8"/>
  <c r="AN163" i="9"/>
  <c r="AD226" i="11"/>
  <c r="AD223" i="12"/>
  <c r="V94" i="11"/>
  <c r="V91" i="12"/>
  <c r="Z82" i="11"/>
  <c r="Z79" i="12"/>
  <c r="AD181" i="10"/>
  <c r="AD184" i="9"/>
  <c r="AC181" i="9"/>
  <c r="AB182" i="9"/>
  <c r="AG186" i="9" s="1"/>
  <c r="AD238" i="11"/>
  <c r="AD235" i="12"/>
  <c r="AF40" i="9"/>
  <c r="AF37" i="10"/>
  <c r="AO28" i="8"/>
  <c r="AO25" i="9"/>
  <c r="AN118" i="8"/>
  <c r="AN115" i="9"/>
  <c r="AS238" i="9"/>
  <c r="AS235" i="10"/>
  <c r="AS52" i="8"/>
  <c r="AS49" i="9"/>
  <c r="AD76" i="9"/>
  <c r="AC73" i="9"/>
  <c r="AD73" i="10"/>
  <c r="AB74" i="9"/>
  <c r="AG78" i="9" s="1"/>
  <c r="AC76" i="8"/>
  <c r="AO124" i="8"/>
  <c r="AO121" i="9"/>
  <c r="AO100" i="8"/>
  <c r="AO97" i="9"/>
  <c r="AE139" i="10"/>
  <c r="AE142" i="9"/>
  <c r="AC139" i="9"/>
  <c r="AB140" i="9"/>
  <c r="AG144" i="9" s="1"/>
  <c r="Z223" i="12"/>
  <c r="Z226" i="11"/>
  <c r="AJ40" i="9"/>
  <c r="AJ37" i="10"/>
  <c r="Z100" i="11"/>
  <c r="Z97" i="12"/>
  <c r="AA172" i="11"/>
  <c r="AA169" i="12"/>
  <c r="X157" i="12"/>
  <c r="X160" i="11"/>
  <c r="Y76" i="11"/>
  <c r="Y73" i="12"/>
  <c r="AF256" i="9"/>
  <c r="AF253" i="10"/>
  <c r="AD40" i="9"/>
  <c r="AC37" i="9"/>
  <c r="AB38" i="9"/>
  <c r="AG42" i="9" s="1"/>
  <c r="AD37" i="10"/>
  <c r="AJ52" i="9"/>
  <c r="AJ49" i="10"/>
  <c r="AH88" i="9"/>
  <c r="AH85" i="10"/>
  <c r="Y58" i="11"/>
  <c r="Y55" i="12"/>
  <c r="AF217" i="10"/>
  <c r="AF220" i="9"/>
  <c r="AN100" i="9"/>
  <c r="AN97" i="10"/>
  <c r="AD133" i="10"/>
  <c r="AD136" i="9"/>
  <c r="AC133" i="9"/>
  <c r="AB134" i="9"/>
  <c r="AG138" i="9" s="1"/>
  <c r="V145" i="12"/>
  <c r="V148" i="11"/>
  <c r="S128" i="11"/>
  <c r="X132" i="11" s="1"/>
  <c r="U127" i="12"/>
  <c r="T127" i="11"/>
  <c r="U130" i="11"/>
  <c r="U181" i="12"/>
  <c r="U184" i="11"/>
  <c r="T181" i="11"/>
  <c r="S182" i="11"/>
  <c r="X186" i="11" s="1"/>
  <c r="AJ256" i="9"/>
  <c r="AJ253" i="10"/>
  <c r="Y79" i="12"/>
  <c r="Y82" i="11"/>
  <c r="AG199" i="10"/>
  <c r="AG202" i="9"/>
  <c r="AO136" i="8"/>
  <c r="AO133" i="9"/>
  <c r="AC208" i="8"/>
  <c r="N220" i="12"/>
  <c r="N217" i="13"/>
  <c r="AD244" i="9"/>
  <c r="AC241" i="9"/>
  <c r="AB242" i="9"/>
  <c r="AG246" i="9" s="1"/>
  <c r="AD241" i="10"/>
  <c r="AS232" i="8"/>
  <c r="AS229" i="9"/>
  <c r="AH244" i="9"/>
  <c r="AH241" i="10"/>
  <c r="AR217" i="10"/>
  <c r="AR220" i="9"/>
  <c r="AL52" i="7"/>
  <c r="AP82" i="8"/>
  <c r="AP79" i="9"/>
  <c r="AJ217" i="10"/>
  <c r="AJ220" i="9"/>
  <c r="AA238" i="11"/>
  <c r="AA235" i="12"/>
  <c r="AC190" i="8"/>
  <c r="AE211" i="10"/>
  <c r="AE214" i="9"/>
  <c r="AC211" i="9"/>
  <c r="AB212" i="9"/>
  <c r="AG216" i="9" s="1"/>
  <c r="X136" i="11"/>
  <c r="X133" i="12"/>
  <c r="W190" i="11"/>
  <c r="W187" i="12"/>
  <c r="T34" i="10"/>
  <c r="AF160" i="9"/>
  <c r="AF157" i="10"/>
  <c r="AR250" i="8"/>
  <c r="AR247" i="9"/>
  <c r="X82" i="11"/>
  <c r="X79" i="12"/>
  <c r="AE124" i="11"/>
  <c r="AE121" i="12"/>
  <c r="AC70" i="8"/>
  <c r="AL127" i="8"/>
  <c r="AP109" i="10"/>
  <c r="AP112" i="9"/>
  <c r="V160" i="11"/>
  <c r="V157" i="12"/>
  <c r="U46" i="11"/>
  <c r="T43" i="11"/>
  <c r="U43" i="12"/>
  <c r="S44" i="11"/>
  <c r="X48" i="11" s="1"/>
  <c r="AC154" i="8"/>
  <c r="U250" i="11"/>
  <c r="T247" i="11"/>
  <c r="S248" i="11"/>
  <c r="X252" i="11" s="1"/>
  <c r="U247" i="12"/>
  <c r="AN214" i="8"/>
  <c r="AN211" i="9"/>
  <c r="G193" i="12"/>
  <c r="G194" i="11"/>
  <c r="AO142" i="9"/>
  <c r="AO139" i="10"/>
  <c r="AR208" i="9"/>
  <c r="AR205" i="10"/>
  <c r="AO88" i="8"/>
  <c r="AO85" i="9"/>
  <c r="W124" i="11"/>
  <c r="W121" i="12"/>
  <c r="Y88" i="11"/>
  <c r="Y85" i="12"/>
  <c r="AD256" i="9"/>
  <c r="AC253" i="9"/>
  <c r="AD253" i="10"/>
  <c r="AB254" i="9"/>
  <c r="AG258" i="9" s="1"/>
  <c r="AA64" i="11"/>
  <c r="AA61" i="12"/>
  <c r="AM64" i="8"/>
  <c r="AL61" i="8"/>
  <c r="AK62" i="8"/>
  <c r="AP66" i="8" s="1"/>
  <c r="AM61" i="9"/>
  <c r="AL34" i="7"/>
  <c r="G63" i="14"/>
  <c r="BB60" i="14"/>
  <c r="AJ60" i="14"/>
  <c r="R60" i="14"/>
  <c r="AS60" i="14"/>
  <c r="AA60" i="14"/>
  <c r="AS54" i="14"/>
  <c r="AJ54" i="14"/>
  <c r="G57" i="14"/>
  <c r="AA54" i="14"/>
  <c r="BB54" i="14"/>
  <c r="R54" i="14"/>
  <c r="Y226" i="11"/>
  <c r="Y223" i="12"/>
  <c r="Z187" i="12"/>
  <c r="Z190" i="11"/>
  <c r="AN64" i="9"/>
  <c r="AN61" i="10"/>
  <c r="AQ76" i="8"/>
  <c r="AQ73" i="9"/>
  <c r="S146" i="11"/>
  <c r="X150" i="11" s="1"/>
  <c r="U145" i="12"/>
  <c r="T145" i="11"/>
  <c r="U148" i="11"/>
  <c r="T148" i="10"/>
  <c r="AS190" i="9"/>
  <c r="AS187" i="10"/>
  <c r="AS40" i="8"/>
  <c r="AS37" i="9"/>
  <c r="V235" i="12"/>
  <c r="V238" i="11"/>
  <c r="AC238" i="8"/>
  <c r="AO256" i="8"/>
  <c r="AO253" i="9"/>
  <c r="AI166" i="9"/>
  <c r="AI163" i="10"/>
  <c r="AG46" i="9"/>
  <c r="AG43" i="10"/>
  <c r="Z163" i="12"/>
  <c r="Z166" i="11"/>
  <c r="AF145" i="10"/>
  <c r="AF148" i="9"/>
  <c r="X70" i="11"/>
  <c r="X67" i="12"/>
  <c r="AC160" i="8"/>
  <c r="AK104" i="8"/>
  <c r="AP108" i="8" s="1"/>
  <c r="AC196" i="8"/>
  <c r="AL178" i="7"/>
  <c r="R258" i="13"/>
  <c r="AA258" i="13"/>
  <c r="AJ258" i="13"/>
  <c r="AS258" i="13"/>
  <c r="BB258" i="13"/>
  <c r="AO112" i="8"/>
  <c r="AO109" i="9"/>
  <c r="AM184" i="8"/>
  <c r="AL181" i="8"/>
  <c r="AK182" i="8"/>
  <c r="AP186" i="8" s="1"/>
  <c r="AM181" i="9"/>
  <c r="Z136" i="11"/>
  <c r="Z133" i="12"/>
  <c r="W145" i="12"/>
  <c r="W148" i="11"/>
  <c r="AL136" i="7"/>
  <c r="AN106" i="8"/>
  <c r="AN103" i="9"/>
  <c r="AP250" i="8"/>
  <c r="AP247" i="9"/>
  <c r="AG223" i="10"/>
  <c r="AG226" i="9"/>
  <c r="AR241" i="10"/>
  <c r="AR244" i="9"/>
  <c r="AI190" i="9"/>
  <c r="AI187" i="10"/>
  <c r="V256" i="11"/>
  <c r="V253" i="12"/>
  <c r="AK248" i="8"/>
  <c r="AP252" i="8" s="1"/>
  <c r="Y229" i="12"/>
  <c r="Y232" i="11"/>
  <c r="AR145" i="10"/>
  <c r="AR148" i="9"/>
  <c r="V106" i="11"/>
  <c r="V103" i="12"/>
  <c r="AC106" i="8"/>
  <c r="AS172" i="8"/>
  <c r="AS169" i="9"/>
  <c r="AQ115" i="10"/>
  <c r="AQ118" i="9"/>
  <c r="AM163" i="10"/>
  <c r="AM166" i="9"/>
  <c r="U28" i="11"/>
  <c r="T25" i="11"/>
  <c r="U25" i="12"/>
  <c r="S26" i="11"/>
  <c r="X30" i="11" s="1"/>
  <c r="W184" i="11"/>
  <c r="W181" i="12"/>
  <c r="AM94" i="9"/>
  <c r="AM91" i="10"/>
  <c r="V28" i="11"/>
  <c r="V25" i="12"/>
  <c r="W208" i="11"/>
  <c r="W205" i="12"/>
  <c r="AC250" i="8"/>
  <c r="T63" i="2"/>
  <c r="AE115" i="10"/>
  <c r="AE118" i="9"/>
  <c r="AC115" i="9"/>
  <c r="AB116" i="9"/>
  <c r="AG120" i="9" s="1"/>
  <c r="AN190" i="8"/>
  <c r="AN187" i="9"/>
  <c r="AH133" i="10"/>
  <c r="AH136" i="9"/>
  <c r="U52" i="11"/>
  <c r="T49" i="11"/>
  <c r="U49" i="12"/>
  <c r="S50" i="11"/>
  <c r="X54" i="11" s="1"/>
  <c r="AG244" i="11"/>
  <c r="AG241" i="12"/>
  <c r="AP154" i="8"/>
  <c r="AP151" i="9"/>
  <c r="M184" i="12"/>
  <c r="M181" i="13"/>
  <c r="AH220" i="9"/>
  <c r="AH217" i="10"/>
  <c r="Y31" i="12"/>
  <c r="Y34" i="11"/>
  <c r="AS127" i="10"/>
  <c r="AS130" i="9"/>
  <c r="Z76" i="11"/>
  <c r="Z73" i="12"/>
  <c r="AE178" i="9"/>
  <c r="AE175" i="10"/>
  <c r="AB176" i="9"/>
  <c r="AG180" i="9" s="1"/>
  <c r="AC175" i="9"/>
  <c r="T232" i="10"/>
  <c r="AQ220" i="8"/>
  <c r="AQ217" i="9"/>
  <c r="W88" i="11"/>
  <c r="W85" i="12"/>
  <c r="AA130" i="11"/>
  <c r="AA127" i="12"/>
  <c r="AQ244" i="8"/>
  <c r="AQ241" i="9"/>
  <c r="AQ172" i="8"/>
  <c r="AQ169" i="9"/>
  <c r="AG214" i="9"/>
  <c r="AG211" i="10"/>
  <c r="X46" i="11"/>
  <c r="X43" i="12"/>
  <c r="AQ154" i="9"/>
  <c r="AQ151" i="10"/>
  <c r="AP28" i="9"/>
  <c r="AP25" i="10"/>
  <c r="AQ40" i="8"/>
  <c r="AQ37" i="9"/>
  <c r="X229" i="12"/>
  <c r="X232" i="11"/>
  <c r="AK68" i="8"/>
  <c r="AP72" i="8" s="1"/>
  <c r="X214" i="11"/>
  <c r="X211" i="12"/>
  <c r="AA193" i="12"/>
  <c r="AA196" i="11"/>
  <c r="AA145" i="12"/>
  <c r="AA148" i="11"/>
  <c r="AR193" i="10"/>
  <c r="AR196" i="9"/>
  <c r="U118" i="11"/>
  <c r="T115" i="11"/>
  <c r="U115" i="12"/>
  <c r="S116" i="11"/>
  <c r="X120" i="11" s="1"/>
  <c r="AS118" i="9"/>
  <c r="AS115" i="10"/>
  <c r="AQ256" i="8"/>
  <c r="AQ253" i="9"/>
  <c r="T70" i="10"/>
  <c r="AQ34" i="9"/>
  <c r="AQ31" i="10"/>
  <c r="AQ208" i="8"/>
  <c r="AQ205" i="9"/>
  <c r="AF199" i="12"/>
  <c r="AF202" i="11"/>
  <c r="AG229" i="12"/>
  <c r="AG232" i="11"/>
  <c r="X238" i="11"/>
  <c r="X235" i="12"/>
  <c r="AS244" i="8"/>
  <c r="AS241" i="9"/>
  <c r="AN241" i="10"/>
  <c r="AN244" i="9"/>
  <c r="G91" i="13"/>
  <c r="G92" i="12"/>
  <c r="AO160" i="8"/>
  <c r="AO157" i="9"/>
  <c r="AF208" i="9"/>
  <c r="AF205" i="10"/>
  <c r="AI76" i="11"/>
  <c r="AI73" i="12"/>
  <c r="AL88" i="7"/>
  <c r="AQ82" i="9"/>
  <c r="AQ79" i="10"/>
  <c r="AA247" i="12"/>
  <c r="AA250" i="11"/>
  <c r="AN202" i="8"/>
  <c r="AN199" i="9"/>
  <c r="AL82" i="7"/>
  <c r="AM235" i="10"/>
  <c r="AM238" i="9"/>
  <c r="AI160" i="11"/>
  <c r="AI157" i="12"/>
  <c r="AF64" i="9"/>
  <c r="AF61" i="10"/>
  <c r="Z46" i="11"/>
  <c r="Z43" i="12"/>
  <c r="AE136" i="11"/>
  <c r="AE133" i="12"/>
  <c r="AP253" i="10"/>
  <c r="AP256" i="9"/>
  <c r="X172" i="11"/>
  <c r="X169" i="12"/>
  <c r="F102" i="14"/>
  <c r="H102" i="14" s="1"/>
  <c r="H102" i="13"/>
  <c r="AL124" i="7"/>
  <c r="AL232" i="7"/>
  <c r="AS46" i="9"/>
  <c r="AS43" i="10"/>
  <c r="U94" i="11"/>
  <c r="T91" i="11"/>
  <c r="U91" i="12"/>
  <c r="S92" i="11"/>
  <c r="X96" i="11" s="1"/>
  <c r="AA100" i="11"/>
  <c r="AA97" i="12"/>
  <c r="V190" i="11"/>
  <c r="V187" i="12"/>
  <c r="AE226" i="9"/>
  <c r="AE223" i="10"/>
  <c r="AC223" i="9"/>
  <c r="AB224" i="9"/>
  <c r="AG228" i="9" s="1"/>
  <c r="T88" i="10"/>
  <c r="W169" i="12"/>
  <c r="W172" i="11"/>
  <c r="AO40" i="8"/>
  <c r="AO37" i="9"/>
  <c r="X64" i="11"/>
  <c r="X61" i="12"/>
  <c r="AH100" i="9"/>
  <c r="AH97" i="10"/>
  <c r="AG238" i="9"/>
  <c r="AG235" i="10"/>
  <c r="AO196" i="8"/>
  <c r="AO193" i="9"/>
  <c r="U112" i="11"/>
  <c r="T109" i="11"/>
  <c r="U109" i="12"/>
  <c r="S110" i="11"/>
  <c r="X114" i="11" s="1"/>
  <c r="AB51" i="2"/>
  <c r="AD57" i="2"/>
  <c r="AJ76" i="9"/>
  <c r="AJ73" i="10"/>
  <c r="Y28" i="11"/>
  <c r="Y25" i="12"/>
  <c r="AD106" i="11"/>
  <c r="AD103" i="12"/>
  <c r="AR130" i="8"/>
  <c r="AR127" i="9"/>
  <c r="AA190" i="11"/>
  <c r="AA187" i="12"/>
  <c r="AG196" i="11"/>
  <c r="AG193" i="12"/>
  <c r="Y112" i="11"/>
  <c r="Y109" i="12"/>
  <c r="AO172" i="8"/>
  <c r="AO169" i="9"/>
  <c r="AD118" i="11"/>
  <c r="AD115" i="12"/>
  <c r="AK116" i="8"/>
  <c r="AP120" i="8" s="1"/>
  <c r="X253" i="12"/>
  <c r="X256" i="11"/>
  <c r="AR139" i="9"/>
  <c r="AR142" i="8"/>
  <c r="AR136" i="9"/>
  <c r="AR133" i="10"/>
  <c r="G85" i="13"/>
  <c r="G86" i="12"/>
  <c r="AR64" i="9"/>
  <c r="AR61" i="10"/>
  <c r="AF163" i="12"/>
  <c r="AF166" i="11"/>
  <c r="AN250" i="8"/>
  <c r="AN247" i="9"/>
  <c r="AS70" i="9"/>
  <c r="AS67" i="10"/>
  <c r="AN88" i="9"/>
  <c r="AN85" i="10"/>
  <c r="AN154" i="8"/>
  <c r="AN151" i="9"/>
  <c r="AG175" i="10"/>
  <c r="AG178" i="9"/>
  <c r="AO103" i="10"/>
  <c r="AO106" i="9"/>
  <c r="AE34" i="9"/>
  <c r="AE31" i="10"/>
  <c r="AC31" i="9"/>
  <c r="AB32" i="9"/>
  <c r="AG36" i="9" s="1"/>
  <c r="AI130" i="9"/>
  <c r="AI127" i="10"/>
  <c r="AS160" i="8"/>
  <c r="AS157" i="9"/>
  <c r="AF169" i="10"/>
  <c r="AF172" i="9"/>
  <c r="Y148" i="11"/>
  <c r="Y145" i="12"/>
  <c r="Y157" i="12"/>
  <c r="Y160" i="11"/>
  <c r="L88" i="14"/>
  <c r="AS28" i="8"/>
  <c r="AS25" i="9"/>
  <c r="AJ112" i="9"/>
  <c r="AJ109" i="10"/>
  <c r="Y124" i="11"/>
  <c r="Y121" i="12"/>
  <c r="AJ184" i="9"/>
  <c r="AJ181" i="10"/>
  <c r="AF58" i="11"/>
  <c r="AF55" i="12"/>
  <c r="AN172" i="9"/>
  <c r="AN169" i="10"/>
  <c r="AC142" i="8"/>
  <c r="AQ70" i="9"/>
  <c r="AQ67" i="10"/>
  <c r="AA214" i="11"/>
  <c r="AA211" i="12"/>
  <c r="T58" i="10"/>
  <c r="AR115" i="9"/>
  <c r="AR118" i="8"/>
  <c r="V64" i="11"/>
  <c r="V61" i="12"/>
  <c r="AS247" i="10"/>
  <c r="AS250" i="9"/>
  <c r="AQ100" i="8"/>
  <c r="AQ97" i="9"/>
  <c r="AG70" i="9"/>
  <c r="AG67" i="10"/>
  <c r="AH181" i="10"/>
  <c r="AH184" i="9"/>
  <c r="W91" i="12"/>
  <c r="W94" i="11"/>
  <c r="Z193" i="12"/>
  <c r="Z196" i="11"/>
  <c r="AQ124" i="8"/>
  <c r="AQ121" i="9"/>
  <c r="B180" i="11"/>
  <c r="O180" i="11"/>
  <c r="AA82" i="11"/>
  <c r="AA79" i="12"/>
  <c r="AL118" i="7"/>
  <c r="T214" i="10"/>
  <c r="T172" i="10"/>
  <c r="AM112" i="8"/>
  <c r="AL109" i="8"/>
  <c r="AK110" i="8"/>
  <c r="AP114" i="8" s="1"/>
  <c r="AM109" i="9"/>
  <c r="V88" i="11"/>
  <c r="V85" i="12"/>
  <c r="Q184" i="12"/>
  <c r="Q181" i="13"/>
  <c r="AR160" i="9"/>
  <c r="AR157" i="10"/>
  <c r="AC214" i="8"/>
  <c r="AF184" i="9"/>
  <c r="AF181" i="10"/>
  <c r="AE82" i="9"/>
  <c r="AE79" i="10"/>
  <c r="AB80" i="9"/>
  <c r="AG84" i="9" s="1"/>
  <c r="AC79" i="9"/>
  <c r="AH229" i="10"/>
  <c r="AH232" i="9"/>
  <c r="AC69" i="2"/>
  <c r="S32" i="11"/>
  <c r="X36" i="11" s="1"/>
  <c r="U34" i="11"/>
  <c r="T31" i="11"/>
  <c r="U31" i="12"/>
  <c r="AP166" i="8"/>
  <c r="AP163" i="9"/>
  <c r="V118" i="11"/>
  <c r="V115" i="12"/>
  <c r="Y100" i="11"/>
  <c r="Y97" i="12"/>
  <c r="AC220" i="8"/>
  <c r="AN124" i="9"/>
  <c r="AN121" i="10"/>
  <c r="AM130" i="9"/>
  <c r="AM127" i="10"/>
  <c r="AD124" i="9"/>
  <c r="AC121" i="9"/>
  <c r="AB122" i="9"/>
  <c r="AG126" i="9" s="1"/>
  <c r="AD121" i="10"/>
  <c r="AC124" i="8"/>
  <c r="AI46" i="9"/>
  <c r="AI43" i="10"/>
  <c r="T208" i="10"/>
  <c r="AP220" i="9"/>
  <c r="AP217" i="10"/>
  <c r="V184" i="11"/>
  <c r="V181" i="12"/>
  <c r="U256" i="11"/>
  <c r="T253" i="11"/>
  <c r="U253" i="12"/>
  <c r="S254" i="11"/>
  <c r="X258" i="11" s="1"/>
  <c r="AL238" i="7"/>
  <c r="T238" i="10"/>
  <c r="Z250" i="11"/>
  <c r="Z247" i="12"/>
  <c r="AA58" i="11"/>
  <c r="AA55" i="12"/>
  <c r="AO64" i="8"/>
  <c r="AO61" i="9"/>
  <c r="AL244" i="7"/>
  <c r="AP58" i="8"/>
  <c r="AP55" i="9"/>
  <c r="AR190" i="8"/>
  <c r="AR187" i="9"/>
  <c r="T142" i="10"/>
  <c r="AQ250" i="9"/>
  <c r="AQ247" i="10"/>
  <c r="AM139" i="10"/>
  <c r="AM142" i="9"/>
  <c r="V142" i="11"/>
  <c r="V139" i="12"/>
  <c r="AI64" i="11"/>
  <c r="AI61" i="12"/>
  <c r="AI82" i="9"/>
  <c r="AI79" i="10"/>
  <c r="AQ64" i="8"/>
  <c r="AQ61" i="9"/>
  <c r="AK32" i="8"/>
  <c r="AP36" i="8" s="1"/>
  <c r="AO58" i="9"/>
  <c r="AO55" i="10"/>
  <c r="W142" i="11"/>
  <c r="W139" i="12"/>
  <c r="AN256" i="9"/>
  <c r="AN253" i="10"/>
  <c r="V172" i="11"/>
  <c r="V169" i="12"/>
  <c r="Y136" i="11"/>
  <c r="Y133" i="12"/>
  <c r="AS136" i="8"/>
  <c r="AS133" i="9"/>
  <c r="Y211" i="12"/>
  <c r="Y214" i="11"/>
  <c r="AS142" i="9"/>
  <c r="AS139" i="10"/>
  <c r="Z52" i="11"/>
  <c r="Z49" i="12"/>
  <c r="O256" i="14"/>
  <c r="AC64" i="8"/>
  <c r="AD157" i="10"/>
  <c r="AD160" i="9"/>
  <c r="AC157" i="9"/>
  <c r="AB158" i="9"/>
  <c r="AG162" i="9" s="1"/>
  <c r="G223" i="14"/>
  <c r="G224" i="13"/>
  <c r="AO82" i="9"/>
  <c r="AO79" i="10"/>
  <c r="AJ232" i="9"/>
  <c r="AJ229" i="10"/>
  <c r="Z235" i="12"/>
  <c r="Z238" i="11"/>
  <c r="AD172" i="9"/>
  <c r="AC169" i="9"/>
  <c r="AB170" i="9"/>
  <c r="AG174" i="9" s="1"/>
  <c r="AD169" i="10"/>
  <c r="AC172" i="8"/>
  <c r="AK176" i="8"/>
  <c r="AP180" i="8" s="1"/>
  <c r="X148" i="11"/>
  <c r="X145" i="12"/>
  <c r="G55" i="13"/>
  <c r="G56" i="12"/>
  <c r="Z256" i="11"/>
  <c r="Z253" i="12"/>
  <c r="AK194" i="8"/>
  <c r="AP198" i="8" s="1"/>
  <c r="AL193" i="8"/>
  <c r="AM196" i="8"/>
  <c r="AM193" i="9"/>
  <c r="AA256" i="11"/>
  <c r="AA253" i="12"/>
  <c r="T190" i="10"/>
  <c r="AR40" i="9"/>
  <c r="AR37" i="10"/>
  <c r="AM24" i="2"/>
  <c r="AN24" i="2"/>
  <c r="V82" i="11"/>
  <c r="V79" i="12"/>
  <c r="L64" i="14"/>
  <c r="X208" i="11"/>
  <c r="X205" i="12"/>
  <c r="V76" i="11"/>
  <c r="V73" i="12"/>
  <c r="AS148" i="8"/>
  <c r="AS145" i="9"/>
  <c r="AI196" i="11"/>
  <c r="AI193" i="12"/>
  <c r="AG100" i="11"/>
  <c r="AG97" i="12"/>
  <c r="AM250" i="9"/>
  <c r="AM247" i="10"/>
  <c r="AL247" i="8"/>
  <c r="AI217" i="12"/>
  <c r="AI220" i="11"/>
  <c r="AM160" i="8"/>
  <c r="AL157" i="8"/>
  <c r="AK158" i="8"/>
  <c r="AP162" i="8" s="1"/>
  <c r="AM157" i="9"/>
  <c r="AA124" i="11"/>
  <c r="AA121" i="12"/>
  <c r="W244" i="11"/>
  <c r="W241" i="12"/>
  <c r="X118" i="11"/>
  <c r="X115" i="12"/>
  <c r="AF76" i="9"/>
  <c r="AF73" i="10"/>
  <c r="AO247" i="10"/>
  <c r="AO250" i="9"/>
  <c r="X154" i="11"/>
  <c r="X151" i="12"/>
  <c r="AS124" i="8"/>
  <c r="AS121" i="9"/>
  <c r="AI142" i="9"/>
  <c r="AI139" i="10"/>
  <c r="S194" i="11"/>
  <c r="X198" i="11" s="1"/>
  <c r="U193" i="12"/>
  <c r="T193" i="11"/>
  <c r="U196" i="11"/>
  <c r="T196" i="10"/>
  <c r="G183" i="14"/>
  <c r="AS180" i="14"/>
  <c r="AA180" i="14"/>
  <c r="AJ180" i="14"/>
  <c r="BB180" i="14"/>
  <c r="R180" i="14"/>
  <c r="AJ106" i="11"/>
  <c r="AJ103" i="12"/>
  <c r="G61" i="12"/>
  <c r="G62" i="11"/>
  <c r="AR154" i="8"/>
  <c r="AR151" i="9"/>
  <c r="AK98" i="8"/>
  <c r="AP102" i="8" s="1"/>
  <c r="AM100" i="8"/>
  <c r="AL97" i="8"/>
  <c r="AM97" i="9"/>
  <c r="X25" i="12"/>
  <c r="X28" i="11"/>
  <c r="T82" i="10"/>
  <c r="AF190" i="11"/>
  <c r="AF187" i="12"/>
  <c r="AC118" i="8"/>
  <c r="W46" i="11"/>
  <c r="W43" i="12"/>
  <c r="V217" i="12"/>
  <c r="V220" i="11"/>
  <c r="AP226" i="8"/>
  <c r="AP223" i="9"/>
  <c r="AD229" i="10"/>
  <c r="AD232" i="9"/>
  <c r="AC229" i="9"/>
  <c r="AB230" i="9"/>
  <c r="AG234" i="9" s="1"/>
  <c r="AN232" i="9"/>
  <c r="AN229" i="10"/>
  <c r="T160" i="10"/>
  <c r="O186" i="11"/>
  <c r="B186" i="11"/>
  <c r="AC52" i="8"/>
  <c r="AL208" i="7"/>
  <c r="AM226" i="9"/>
  <c r="AM223" i="10"/>
  <c r="AR169" i="10"/>
  <c r="AR172" i="9"/>
  <c r="AC178" i="8"/>
  <c r="AM28" i="8"/>
  <c r="AL25" i="8"/>
  <c r="AK26" i="8"/>
  <c r="AP30" i="8" s="1"/>
  <c r="AM25" i="9"/>
  <c r="AP196" i="9"/>
  <c r="AP193" i="10"/>
  <c r="AL190" i="7"/>
  <c r="AG190" i="9"/>
  <c r="AG187" i="10"/>
  <c r="AH196" i="9"/>
  <c r="AH193" i="10"/>
  <c r="AA184" i="11"/>
  <c r="AA181" i="12"/>
  <c r="AA241" i="12"/>
  <c r="AA244" i="11"/>
  <c r="AI208" i="11"/>
  <c r="AI205" i="12"/>
  <c r="AN160" i="9"/>
  <c r="AN157" i="10"/>
  <c r="G146" i="12"/>
  <c r="G145" i="13"/>
  <c r="AR34" i="8"/>
  <c r="AR31" i="9"/>
  <c r="AN58" i="8"/>
  <c r="AN55" i="9"/>
  <c r="AO223" i="10"/>
  <c r="AO226" i="9"/>
  <c r="AM70" i="9"/>
  <c r="AM67" i="10"/>
  <c r="Y166" i="11"/>
  <c r="Y163" i="12"/>
  <c r="AH46" i="11"/>
  <c r="AH43" i="12"/>
  <c r="Y238" i="11"/>
  <c r="Y235" i="12"/>
  <c r="AO76" i="8"/>
  <c r="AO73" i="9"/>
  <c r="Q136" i="12"/>
  <c r="Q133" i="13"/>
  <c r="X220" i="11"/>
  <c r="X217" i="12"/>
  <c r="AP70" i="8"/>
  <c r="AP67" i="9"/>
  <c r="AN82" i="8"/>
  <c r="AN79" i="9"/>
  <c r="AO94" i="9"/>
  <c r="AO91" i="10"/>
  <c r="AG34" i="9"/>
  <c r="AG31" i="10"/>
  <c r="W52" i="11"/>
  <c r="W49" i="12"/>
  <c r="AO118" i="9"/>
  <c r="AO115" i="10"/>
  <c r="V58" i="11"/>
  <c r="V55" i="12"/>
  <c r="AE181" i="12"/>
  <c r="AE184" i="11"/>
  <c r="W34" i="11"/>
  <c r="W31" i="12"/>
  <c r="AH139" i="12"/>
  <c r="AH142" i="11"/>
  <c r="AK80" i="8"/>
  <c r="AP84" i="8" s="1"/>
  <c r="T40" i="10"/>
  <c r="AL214" i="7"/>
  <c r="AL94" i="7"/>
  <c r="AP106" i="8"/>
  <c r="AP103" i="9"/>
  <c r="AP40" i="9"/>
  <c r="AP37" i="10"/>
  <c r="AO244" i="8"/>
  <c r="AO241" i="9"/>
  <c r="W229" i="12"/>
  <c r="W232" i="11"/>
  <c r="AK122" i="8"/>
  <c r="AP126" i="8" s="1"/>
  <c r="AM121" i="9"/>
  <c r="AM124" i="8"/>
  <c r="AL121" i="8"/>
  <c r="Z106" i="11"/>
  <c r="Z103" i="12"/>
  <c r="AP181" i="10"/>
  <c r="AP184" i="9"/>
  <c r="AH250" i="11"/>
  <c r="AH247" i="12"/>
  <c r="AO214" i="9"/>
  <c r="AO211" i="10"/>
  <c r="AC28" i="8"/>
  <c r="V133" i="12"/>
  <c r="V136" i="11"/>
  <c r="AC226" i="8"/>
  <c r="U88" i="11"/>
  <c r="T85" i="11"/>
  <c r="U85" i="12"/>
  <c r="S86" i="11"/>
  <c r="X90" i="11" s="1"/>
  <c r="AA88" i="11"/>
  <c r="AA85" i="12"/>
  <c r="AL43" i="8"/>
  <c r="T178" i="10"/>
  <c r="L184" i="14"/>
  <c r="AP190" i="8"/>
  <c r="AP187" i="9"/>
  <c r="AD178" i="11"/>
  <c r="AD175" i="12"/>
  <c r="AO190" i="9"/>
  <c r="AO187" i="10"/>
  <c r="AS199" i="10"/>
  <c r="AS202" i="9"/>
  <c r="AP148" i="9"/>
  <c r="AP145" i="10"/>
  <c r="AR121" i="10"/>
  <c r="AR124" i="9"/>
  <c r="AO238" i="9"/>
  <c r="AO235" i="10"/>
  <c r="AO208" i="8"/>
  <c r="AO205" i="9"/>
  <c r="X247" i="12"/>
  <c r="X250" i="11"/>
  <c r="AK45" i="2"/>
  <c r="AM51" i="2"/>
  <c r="G121" i="12"/>
  <c r="G122" i="11"/>
  <c r="N52" i="14"/>
  <c r="T64" i="10"/>
  <c r="X187" i="12"/>
  <c r="X190" i="11"/>
  <c r="AI232" i="11"/>
  <c r="AI229" i="12"/>
  <c r="AL115" i="8"/>
  <c r="Y154" i="11"/>
  <c r="Y151" i="12"/>
  <c r="AP76" i="9"/>
  <c r="AP73" i="10"/>
  <c r="AA166" i="11"/>
  <c r="AA163" i="12"/>
  <c r="AP100" i="9"/>
  <c r="AP97" i="10"/>
  <c r="AK152" i="8"/>
  <c r="AP156" i="8" s="1"/>
  <c r="T76" i="10"/>
  <c r="Z241" i="12"/>
  <c r="Z244" i="11"/>
  <c r="AP229" i="10"/>
  <c r="AP232" i="9"/>
  <c r="AE160" i="11"/>
  <c r="AE157" i="12"/>
  <c r="AH154" i="11"/>
  <c r="AH151" i="12"/>
  <c r="AL70" i="7"/>
  <c r="V154" i="11"/>
  <c r="V151" i="12"/>
  <c r="AR238" i="8"/>
  <c r="AR235" i="9"/>
  <c r="AS223" i="10"/>
  <c r="AS226" i="9"/>
  <c r="Y250" i="11"/>
  <c r="Y247" i="12"/>
  <c r="AQ28" i="8"/>
  <c r="AQ25" i="9"/>
  <c r="AR46" i="8"/>
  <c r="AR43" i="9"/>
  <c r="AG94" i="9"/>
  <c r="AG91" i="10"/>
  <c r="X244" i="11"/>
  <c r="X241" i="12"/>
  <c r="AE256" i="11"/>
  <c r="AE253" i="12"/>
  <c r="AC34" i="8"/>
  <c r="G127" i="14"/>
  <c r="G128" i="13"/>
  <c r="AS76" i="8"/>
  <c r="AS73" i="9"/>
  <c r="AA205" i="12"/>
  <c r="AA208" i="11"/>
  <c r="AQ106" i="9"/>
  <c r="AQ103" i="10"/>
  <c r="AN208" i="9"/>
  <c r="AN205" i="10"/>
  <c r="Y253" i="12"/>
  <c r="Y256" i="11"/>
  <c r="F150" i="14"/>
  <c r="H150" i="14" s="1"/>
  <c r="H150" i="13"/>
  <c r="Y40" i="11"/>
  <c r="Y37" i="12"/>
  <c r="G33" i="13"/>
  <c r="B25" i="14"/>
  <c r="BB30" i="13"/>
  <c r="AS30" i="13"/>
  <c r="AJ30" i="13"/>
  <c r="AA30" i="13"/>
  <c r="R30" i="13"/>
  <c r="G32" i="13"/>
  <c r="V226" i="11"/>
  <c r="V223" i="12"/>
  <c r="AP142" i="8"/>
  <c r="AP139" i="9"/>
  <c r="AE202" i="9"/>
  <c r="AE199" i="10"/>
  <c r="AB200" i="9"/>
  <c r="AG204" i="9" s="1"/>
  <c r="AC199" i="9"/>
  <c r="V40" i="11"/>
  <c r="V37" i="12"/>
  <c r="AJ151" i="12"/>
  <c r="AJ154" i="11"/>
  <c r="AC40" i="8"/>
  <c r="AR76" i="9"/>
  <c r="AR73" i="10"/>
  <c r="AE130" i="9"/>
  <c r="AE127" i="10"/>
  <c r="AC127" i="9"/>
  <c r="AB128" i="9"/>
  <c r="AG132" i="9" s="1"/>
  <c r="S56" i="11"/>
  <c r="X60" i="11" s="1"/>
  <c r="U55" i="12"/>
  <c r="U58" i="11"/>
  <c r="T55" i="11"/>
  <c r="X34" i="11"/>
  <c r="X31" i="12"/>
  <c r="T184" i="10"/>
  <c r="L160" i="14"/>
  <c r="AD205" i="10"/>
  <c r="AD208" i="9"/>
  <c r="AC205" i="9"/>
  <c r="AB206" i="9"/>
  <c r="AG210" i="9" s="1"/>
  <c r="AE46" i="9"/>
  <c r="AE43" i="10"/>
  <c r="AC43" i="9"/>
  <c r="AB44" i="9"/>
  <c r="AG48" i="9" s="1"/>
  <c r="X166" i="11"/>
  <c r="X163" i="12"/>
  <c r="Y52" i="11"/>
  <c r="Y49" i="12"/>
  <c r="W175" i="12"/>
  <c r="W178" i="11"/>
  <c r="AF52" i="9"/>
  <c r="AF49" i="10"/>
  <c r="O130" i="12"/>
  <c r="O127" i="13"/>
  <c r="AQ178" i="9"/>
  <c r="AQ175" i="10"/>
  <c r="AM187" i="10"/>
  <c r="AM190" i="9"/>
  <c r="AF193" i="10"/>
  <c r="AF196" i="9"/>
  <c r="T100" i="10"/>
  <c r="AK170" i="8"/>
  <c r="AP174" i="8" s="1"/>
  <c r="AM172" i="8"/>
  <c r="AL169" i="8"/>
  <c r="AM169" i="9"/>
  <c r="AM52" i="8"/>
  <c r="AL49" i="8"/>
  <c r="AK50" i="8"/>
  <c r="AP54" i="8" s="1"/>
  <c r="AM49" i="9"/>
  <c r="U211" i="12"/>
  <c r="U214" i="11"/>
  <c r="T211" i="11"/>
  <c r="S212" i="11"/>
  <c r="X216" i="11" s="1"/>
  <c r="AR88" i="9"/>
  <c r="AR85" i="10"/>
  <c r="S170" i="11"/>
  <c r="X174" i="11" s="1"/>
  <c r="U172" i="11"/>
  <c r="T169" i="11"/>
  <c r="U169" i="12"/>
  <c r="AO70" i="9"/>
  <c r="AO67" i="10"/>
  <c r="AJ211" i="12"/>
  <c r="AJ214" i="11"/>
  <c r="G36" i="14"/>
  <c r="H36" i="14" s="1"/>
  <c r="H36" i="13"/>
  <c r="AO52" i="8"/>
  <c r="AO49" i="9"/>
  <c r="AC82" i="8"/>
  <c r="X226" i="11"/>
  <c r="X223" i="12"/>
  <c r="AG103" i="10"/>
  <c r="AG106" i="9"/>
  <c r="AJ97" i="10"/>
  <c r="AJ100" i="9"/>
  <c r="AA76" i="11"/>
  <c r="AA73" i="12"/>
  <c r="AE28" i="11"/>
  <c r="AE25" i="12"/>
  <c r="AH172" i="9"/>
  <c r="AH169" i="10"/>
  <c r="AD220" i="9"/>
  <c r="AC217" i="9"/>
  <c r="AB218" i="9"/>
  <c r="AG222" i="9" s="1"/>
  <c r="AD217" i="10"/>
  <c r="AP238" i="8"/>
  <c r="AP235" i="9"/>
  <c r="AN28" i="9"/>
  <c r="AN25" i="10"/>
  <c r="AQ46" i="9"/>
  <c r="AQ43" i="10"/>
  <c r="AO34" i="9"/>
  <c r="AO31" i="10"/>
  <c r="AS184" i="8"/>
  <c r="AS181" i="9"/>
  <c r="AS64" i="8"/>
  <c r="AS61" i="9"/>
  <c r="AP130" i="8"/>
  <c r="AP127" i="9"/>
  <c r="T46" i="10"/>
  <c r="G79" i="13"/>
  <c r="G80" i="12"/>
  <c r="Z112" i="11"/>
  <c r="Z109" i="12"/>
  <c r="AM211" i="10"/>
  <c r="AM214" i="9"/>
  <c r="AK212" i="8"/>
  <c r="AP216" i="8" s="1"/>
  <c r="S236" i="11"/>
  <c r="X240" i="11" s="1"/>
  <c r="U235" i="12"/>
  <c r="U238" i="11"/>
  <c r="T235" i="11"/>
  <c r="AK74" i="8"/>
  <c r="AP78" i="8" s="1"/>
  <c r="AM76" i="8"/>
  <c r="AL73" i="8"/>
  <c r="AM73" i="9"/>
  <c r="AJ145" i="10"/>
  <c r="AJ148" i="9"/>
  <c r="T244" i="10"/>
  <c r="AN40" i="9"/>
  <c r="AN37" i="10"/>
  <c r="AH64" i="9"/>
  <c r="AH61" i="10"/>
  <c r="AJ208" i="9"/>
  <c r="AJ205" i="10"/>
  <c r="AK140" i="8"/>
  <c r="AP144" i="8" s="1"/>
  <c r="AL220" i="7"/>
  <c r="AJ160" i="9"/>
  <c r="AJ157" i="10"/>
  <c r="AI250" i="9"/>
  <c r="AI247" i="10"/>
  <c r="W154" i="11"/>
  <c r="W151" i="12"/>
  <c r="AI34" i="9"/>
  <c r="AI31" i="10"/>
  <c r="Y94" i="11"/>
  <c r="Y91" i="12"/>
  <c r="AI136" i="11"/>
  <c r="AI133" i="12"/>
  <c r="G181" i="13"/>
  <c r="G182" i="12"/>
  <c r="AN220" i="9"/>
  <c r="AN217" i="10"/>
  <c r="AH157" i="10"/>
  <c r="AH160" i="9"/>
  <c r="AL64" i="7"/>
  <c r="AL31" i="8"/>
  <c r="V52" i="11"/>
  <c r="V49" i="12"/>
  <c r="AL46" i="7"/>
  <c r="AQ232" i="8"/>
  <c r="AQ229" i="9"/>
  <c r="AO148" i="8"/>
  <c r="AO145" i="9"/>
  <c r="Z40" i="11"/>
  <c r="Z37" i="12"/>
  <c r="BB42" i="12"/>
  <c r="AS42" i="12"/>
  <c r="AJ42" i="12"/>
  <c r="AA42" i="12"/>
  <c r="R42" i="12"/>
  <c r="G44" i="12"/>
  <c r="G45" i="12"/>
  <c r="B37" i="13"/>
  <c r="BB36" i="12"/>
  <c r="AS36" i="12"/>
  <c r="AJ36" i="12"/>
  <c r="AA36" i="12"/>
  <c r="G38" i="12"/>
  <c r="G39" i="12"/>
  <c r="R36" i="12"/>
  <c r="W40" i="11"/>
  <c r="W37" i="12"/>
  <c r="X52" i="11"/>
  <c r="X49" i="12"/>
  <c r="AA106" i="11"/>
  <c r="AA103" i="12"/>
  <c r="AP172" i="9"/>
  <c r="AP169" i="10"/>
  <c r="AD64" i="9"/>
  <c r="AC61" i="9"/>
  <c r="AB62" i="9"/>
  <c r="AG66" i="9" s="1"/>
  <c r="AD61" i="10"/>
  <c r="G109" i="12"/>
  <c r="G110" i="11"/>
  <c r="AM106" i="9"/>
  <c r="AM103" i="10"/>
  <c r="AL175" i="8"/>
  <c r="AL184" i="7"/>
  <c r="AL196" i="7"/>
  <c r="V130" i="11"/>
  <c r="V127" i="12"/>
  <c r="AM256" i="8"/>
  <c r="AL253" i="8"/>
  <c r="AK254" i="8"/>
  <c r="AP258" i="8" s="1"/>
  <c r="AM253" i="9"/>
  <c r="AL256" i="7"/>
  <c r="AR112" i="9"/>
  <c r="AR109" i="10"/>
  <c r="Z70" i="11"/>
  <c r="Z67" i="12"/>
  <c r="AG250" i="9"/>
  <c r="AG247" i="10"/>
  <c r="AS214" i="9"/>
  <c r="AS211" i="10"/>
  <c r="AR58" i="8"/>
  <c r="AR55" i="9"/>
  <c r="AM136" i="8"/>
  <c r="AL133" i="8"/>
  <c r="AK134" i="8"/>
  <c r="AP138" i="8" s="1"/>
  <c r="AM133" i="9"/>
  <c r="AE220" i="11"/>
  <c r="AE217" i="12"/>
  <c r="AE193" i="12"/>
  <c r="AE196" i="11"/>
  <c r="AQ139" i="10"/>
  <c r="AQ142" i="9"/>
  <c r="U190" i="11"/>
  <c r="T187" i="11"/>
  <c r="U187" i="12"/>
  <c r="S188" i="11"/>
  <c r="X192" i="11" s="1"/>
  <c r="AI106" i="9"/>
  <c r="AI103" i="10"/>
  <c r="R13" i="4"/>
  <c r="Q13" i="4"/>
  <c r="Q13" i="5" s="1"/>
  <c r="Q13" i="6" s="1"/>
  <c r="P13" i="4"/>
  <c r="O13" i="4"/>
  <c r="O13" i="5" s="1"/>
  <c r="O13" i="6" s="1"/>
  <c r="O13" i="7" s="1"/>
  <c r="O13" i="8" s="1"/>
  <c r="N13" i="4"/>
  <c r="M13" i="4"/>
  <c r="M13" i="5" s="1"/>
  <c r="M13" i="6" s="1"/>
  <c r="L13" i="4"/>
  <c r="R19" i="4"/>
  <c r="R22" i="4" s="1"/>
  <c r="Q19" i="4"/>
  <c r="Q19" i="5" s="1"/>
  <c r="Q19" i="6" s="1"/>
  <c r="P19" i="4"/>
  <c r="P19" i="5" s="1"/>
  <c r="O19" i="4"/>
  <c r="N19" i="4"/>
  <c r="N19" i="5" s="1"/>
  <c r="M19" i="4"/>
  <c r="M19" i="5" s="1"/>
  <c r="L19" i="4"/>
  <c r="H18" i="4"/>
  <c r="H18" i="5"/>
  <c r="H18" i="6"/>
  <c r="H18" i="7"/>
  <c r="H18" i="8"/>
  <c r="H18" i="9"/>
  <c r="H18" i="10"/>
  <c r="H18" i="11"/>
  <c r="H18" i="12"/>
  <c r="H18" i="13"/>
  <c r="H18" i="14"/>
  <c r="H18" i="2"/>
  <c r="H17" i="2"/>
  <c r="AU17" i="4"/>
  <c r="AL17" i="4"/>
  <c r="AC17" i="4"/>
  <c r="T17" i="4"/>
  <c r="K17" i="4"/>
  <c r="AU17" i="5"/>
  <c r="AL17" i="5"/>
  <c r="AC17" i="5"/>
  <c r="T17" i="5"/>
  <c r="K17" i="5"/>
  <c r="AU17" i="6"/>
  <c r="AL17" i="6"/>
  <c r="AC17" i="6"/>
  <c r="T17" i="6"/>
  <c r="K17" i="6"/>
  <c r="AU17" i="7"/>
  <c r="AL17" i="7"/>
  <c r="AC17" i="7"/>
  <c r="T17" i="7"/>
  <c r="K17" i="7"/>
  <c r="AU17" i="8"/>
  <c r="AL17" i="8"/>
  <c r="AC17" i="8"/>
  <c r="T17" i="8"/>
  <c r="K17" i="8"/>
  <c r="AU17" i="9"/>
  <c r="AL17" i="9"/>
  <c r="AC17" i="9"/>
  <c r="T17" i="9"/>
  <c r="K17" i="9"/>
  <c r="AU17" i="10"/>
  <c r="AL17" i="10"/>
  <c r="AC17" i="10"/>
  <c r="T17" i="10"/>
  <c r="K17" i="10"/>
  <c r="AU17" i="11"/>
  <c r="AL17" i="11"/>
  <c r="AC17" i="11"/>
  <c r="T17" i="11"/>
  <c r="K17" i="11"/>
  <c r="AU17" i="12"/>
  <c r="AL17" i="12"/>
  <c r="AC17" i="12"/>
  <c r="T17" i="12"/>
  <c r="K17" i="12"/>
  <c r="AU17" i="13"/>
  <c r="AL17" i="13"/>
  <c r="AC17" i="13"/>
  <c r="T17" i="13"/>
  <c r="K17" i="13"/>
  <c r="AU17" i="14"/>
  <c r="AL17" i="14"/>
  <c r="AC17" i="14"/>
  <c r="T17" i="14"/>
  <c r="K17" i="14"/>
  <c r="AU17" i="2"/>
  <c r="AL17" i="2"/>
  <c r="AC17" i="2"/>
  <c r="T17" i="2"/>
  <c r="K17" i="2"/>
  <c r="R16" i="2"/>
  <c r="R15" i="2" s="1"/>
  <c r="Q16" i="2"/>
  <c r="Q15" i="2" s="1"/>
  <c r="P16" i="2"/>
  <c r="P15" i="2" s="1"/>
  <c r="O16" i="2"/>
  <c r="O15" i="2" s="1"/>
  <c r="N16" i="2"/>
  <c r="N15" i="2" s="1"/>
  <c r="M16" i="2"/>
  <c r="M15" i="2" s="1"/>
  <c r="L16" i="2"/>
  <c r="R14" i="2"/>
  <c r="Q14" i="2"/>
  <c r="P14" i="2"/>
  <c r="O14" i="2"/>
  <c r="N14" i="2"/>
  <c r="M14" i="2"/>
  <c r="L14" i="2"/>
  <c r="AA13" i="2"/>
  <c r="AA16" i="2" s="1"/>
  <c r="AA15" i="2" s="1"/>
  <c r="Z13" i="2"/>
  <c r="Y13" i="2"/>
  <c r="X13" i="2"/>
  <c r="X16" i="2" s="1"/>
  <c r="X15" i="2" s="1"/>
  <c r="W13" i="2"/>
  <c r="W16" i="2" s="1"/>
  <c r="W15" i="2" s="1"/>
  <c r="V13" i="2"/>
  <c r="U13" i="2"/>
  <c r="K13" i="2"/>
  <c r="AU23" i="5"/>
  <c r="AL23" i="5"/>
  <c r="AC23" i="5"/>
  <c r="T23" i="5"/>
  <c r="K23" i="5"/>
  <c r="AU23" i="6"/>
  <c r="AL23" i="6"/>
  <c r="AC23" i="6"/>
  <c r="T23" i="6"/>
  <c r="K23" i="6"/>
  <c r="AU23" i="7"/>
  <c r="AL23" i="7"/>
  <c r="AC23" i="7"/>
  <c r="T23" i="7"/>
  <c r="K23" i="7"/>
  <c r="AU23" i="8"/>
  <c r="AL23" i="8"/>
  <c r="AC23" i="8"/>
  <c r="T23" i="8"/>
  <c r="K23" i="8"/>
  <c r="AU23" i="9"/>
  <c r="AL23" i="9"/>
  <c r="AC23" i="9"/>
  <c r="T23" i="9"/>
  <c r="K23" i="9"/>
  <c r="AU23" i="10"/>
  <c r="AL23" i="10"/>
  <c r="AC23" i="10"/>
  <c r="T23" i="10"/>
  <c r="K23" i="10"/>
  <c r="AU23" i="11"/>
  <c r="AL23" i="11"/>
  <c r="AC23" i="11"/>
  <c r="T23" i="11"/>
  <c r="K23" i="11"/>
  <c r="AU23" i="12"/>
  <c r="AL23" i="12"/>
  <c r="AC23" i="12"/>
  <c r="T23" i="12"/>
  <c r="K23" i="12"/>
  <c r="AU23" i="13"/>
  <c r="AL23" i="13"/>
  <c r="AC23" i="13"/>
  <c r="T23" i="13"/>
  <c r="K23" i="13"/>
  <c r="AU23" i="14"/>
  <c r="AL23" i="14"/>
  <c r="AC23" i="14"/>
  <c r="T23" i="14"/>
  <c r="K23" i="14"/>
  <c r="AU23" i="4"/>
  <c r="AL23" i="4"/>
  <c r="AC23" i="4"/>
  <c r="T23" i="4"/>
  <c r="K23" i="4"/>
  <c r="R169" i="13" l="1"/>
  <c r="R172" i="12"/>
  <c r="T163" i="11"/>
  <c r="R108" i="14"/>
  <c r="U166" i="11"/>
  <c r="T166" i="11" s="1"/>
  <c r="BB108" i="14"/>
  <c r="O108" i="11"/>
  <c r="K178" i="11"/>
  <c r="O76" i="12"/>
  <c r="O73" i="13"/>
  <c r="R175" i="13"/>
  <c r="R178" i="12"/>
  <c r="U163" i="12"/>
  <c r="T163" i="12" s="1"/>
  <c r="J170" i="12"/>
  <c r="O250" i="13"/>
  <c r="O247" i="14"/>
  <c r="O250" i="14" s="1"/>
  <c r="Q157" i="13"/>
  <c r="Q160" i="12"/>
  <c r="Q142" i="12"/>
  <c r="Q139" i="13"/>
  <c r="Q28" i="12"/>
  <c r="Q25" i="13"/>
  <c r="T54" i="2"/>
  <c r="G104" i="14"/>
  <c r="B174" i="11"/>
  <c r="Q97" i="14"/>
  <c r="Q100" i="14" s="1"/>
  <c r="Q100" i="13"/>
  <c r="B42" i="11"/>
  <c r="R28" i="13"/>
  <c r="R25" i="14"/>
  <c r="R28" i="14" s="1"/>
  <c r="R102" i="14"/>
  <c r="K121" i="12"/>
  <c r="S152" i="11"/>
  <c r="X156" i="11" s="1"/>
  <c r="BB102" i="14"/>
  <c r="G105" i="14"/>
  <c r="AS108" i="14"/>
  <c r="B246" i="11"/>
  <c r="AJ102" i="14"/>
  <c r="AA102" i="14"/>
  <c r="AJ108" i="14"/>
  <c r="AS102" i="14"/>
  <c r="AA108" i="14"/>
  <c r="K208" i="11"/>
  <c r="J140" i="12"/>
  <c r="O144" i="12" s="1"/>
  <c r="O198" i="11"/>
  <c r="O48" i="11"/>
  <c r="K220" i="11"/>
  <c r="J206" i="12"/>
  <c r="B210" i="12" s="1"/>
  <c r="J110" i="12"/>
  <c r="O114" i="12" s="1"/>
  <c r="G158" i="14"/>
  <c r="J104" i="12"/>
  <c r="O108" i="12" s="1"/>
  <c r="B114" i="11"/>
  <c r="J188" i="12"/>
  <c r="B192" i="12" s="1"/>
  <c r="G159" i="14"/>
  <c r="K127" i="12"/>
  <c r="O78" i="11"/>
  <c r="K190" i="11"/>
  <c r="O72" i="11"/>
  <c r="K196" i="11"/>
  <c r="B174" i="12"/>
  <c r="O138" i="11"/>
  <c r="K124" i="11"/>
  <c r="AJ156" i="14"/>
  <c r="K241" i="12"/>
  <c r="K169" i="12"/>
  <c r="J122" i="12"/>
  <c r="O126" i="12" s="1"/>
  <c r="K244" i="11"/>
  <c r="K70" i="11"/>
  <c r="K187" i="12"/>
  <c r="J218" i="12"/>
  <c r="B222" i="12" s="1"/>
  <c r="K46" i="11"/>
  <c r="R70" i="12"/>
  <c r="R67" i="13"/>
  <c r="N256" i="12"/>
  <c r="N253" i="13"/>
  <c r="AG181" i="11"/>
  <c r="AG184" i="10"/>
  <c r="N136" i="12"/>
  <c r="K136" i="12" s="1"/>
  <c r="N133" i="13"/>
  <c r="K133" i="13" s="1"/>
  <c r="K133" i="12"/>
  <c r="K61" i="12"/>
  <c r="AD130" i="10"/>
  <c r="AD127" i="11"/>
  <c r="B192" i="11"/>
  <c r="O192" i="11"/>
  <c r="Q112" i="12"/>
  <c r="K112" i="12" s="1"/>
  <c r="Q109" i="13"/>
  <c r="K109" i="13" s="1"/>
  <c r="M220" i="12"/>
  <c r="M217" i="13"/>
  <c r="Q193" i="13"/>
  <c r="Q196" i="12"/>
  <c r="AG40" i="10"/>
  <c r="AG37" i="11"/>
  <c r="N226" i="12"/>
  <c r="K226" i="12" s="1"/>
  <c r="N223" i="13"/>
  <c r="J224" i="13" s="1"/>
  <c r="B228" i="13" s="1"/>
  <c r="AI241" i="11"/>
  <c r="AI244" i="10"/>
  <c r="N64" i="12"/>
  <c r="N61" i="13"/>
  <c r="AF70" i="10"/>
  <c r="AF67" i="11"/>
  <c r="R256" i="12"/>
  <c r="R253" i="13"/>
  <c r="F174" i="14"/>
  <c r="H174" i="14" s="1"/>
  <c r="H174" i="13"/>
  <c r="Q211" i="13"/>
  <c r="Q214" i="12"/>
  <c r="L121" i="14"/>
  <c r="L124" i="14" s="1"/>
  <c r="L124" i="13"/>
  <c r="R244" i="12"/>
  <c r="R241" i="13"/>
  <c r="R43" i="13"/>
  <c r="R46" i="12"/>
  <c r="O163" i="13"/>
  <c r="O166" i="12"/>
  <c r="J134" i="12"/>
  <c r="O138" i="12" s="1"/>
  <c r="K64" i="11"/>
  <c r="Q232" i="12"/>
  <c r="Q229" i="13"/>
  <c r="N67" i="14"/>
  <c r="N70" i="14" s="1"/>
  <c r="N70" i="13"/>
  <c r="AF175" i="11"/>
  <c r="AF178" i="10"/>
  <c r="AF142" i="10"/>
  <c r="AF139" i="11"/>
  <c r="AH34" i="10"/>
  <c r="AH31" i="11"/>
  <c r="P187" i="13"/>
  <c r="P190" i="12"/>
  <c r="B169" i="13"/>
  <c r="G176" i="12"/>
  <c r="AA174" i="12"/>
  <c r="AS168" i="12"/>
  <c r="BB174" i="12"/>
  <c r="G171" i="12"/>
  <c r="AJ174" i="12"/>
  <c r="AJ168" i="12"/>
  <c r="AA168" i="12"/>
  <c r="AS174" i="12"/>
  <c r="BB168" i="12"/>
  <c r="R174" i="12"/>
  <c r="R168" i="12"/>
  <c r="G177" i="12"/>
  <c r="Q85" i="14"/>
  <c r="Q88" i="14" s="1"/>
  <c r="Q88" i="13"/>
  <c r="G132" i="13"/>
  <c r="H132" i="12"/>
  <c r="M82" i="12"/>
  <c r="M79" i="13"/>
  <c r="O193" i="13"/>
  <c r="O196" i="12"/>
  <c r="N40" i="12"/>
  <c r="N37" i="13"/>
  <c r="AD94" i="10"/>
  <c r="AD91" i="11"/>
  <c r="R136" i="13"/>
  <c r="R133" i="14"/>
  <c r="R136" i="14" s="1"/>
  <c r="P142" i="13"/>
  <c r="P139" i="14"/>
  <c r="P142" i="14" s="1"/>
  <c r="AE64" i="10"/>
  <c r="AE61" i="11"/>
  <c r="M121" i="13"/>
  <c r="M124" i="12"/>
  <c r="P70" i="12"/>
  <c r="P67" i="13"/>
  <c r="O184" i="13"/>
  <c r="O181" i="14"/>
  <c r="O184" i="14" s="1"/>
  <c r="N127" i="13"/>
  <c r="N130" i="12"/>
  <c r="K130" i="12" s="1"/>
  <c r="I17" i="7"/>
  <c r="O174" i="12"/>
  <c r="O126" i="11"/>
  <c r="K238" i="11"/>
  <c r="J38" i="12"/>
  <c r="O42" i="12" s="1"/>
  <c r="N43" i="13"/>
  <c r="N46" i="12"/>
  <c r="Q169" i="13"/>
  <c r="J170" i="13" s="1"/>
  <c r="Q172" i="12"/>
  <c r="K172" i="12" s="1"/>
  <c r="M103" i="13"/>
  <c r="J104" i="13" s="1"/>
  <c r="O108" i="13" s="1"/>
  <c r="M106" i="12"/>
  <c r="K106" i="12" s="1"/>
  <c r="AG64" i="10"/>
  <c r="AG61" i="11"/>
  <c r="L175" i="13"/>
  <c r="K175" i="13" s="1"/>
  <c r="L178" i="12"/>
  <c r="K178" i="12" s="1"/>
  <c r="R142" i="12"/>
  <c r="K142" i="12" s="1"/>
  <c r="R139" i="13"/>
  <c r="P73" i="13"/>
  <c r="P76" i="12"/>
  <c r="L232" i="13"/>
  <c r="L229" i="14"/>
  <c r="L232" i="14" s="1"/>
  <c r="O103" i="14"/>
  <c r="O106" i="14" s="1"/>
  <c r="O106" i="13"/>
  <c r="R79" i="13"/>
  <c r="R82" i="12"/>
  <c r="M187" i="13"/>
  <c r="M190" i="12"/>
  <c r="M205" i="13"/>
  <c r="M208" i="12"/>
  <c r="AD142" i="10"/>
  <c r="AD139" i="11"/>
  <c r="M241" i="13"/>
  <c r="M244" i="12"/>
  <c r="R145" i="13"/>
  <c r="K145" i="13" s="1"/>
  <c r="R148" i="12"/>
  <c r="K148" i="12" s="1"/>
  <c r="Q79" i="13"/>
  <c r="Q82" i="12"/>
  <c r="N91" i="13"/>
  <c r="N94" i="12"/>
  <c r="Q163" i="14"/>
  <c r="Q166" i="14" s="1"/>
  <c r="Q166" i="13"/>
  <c r="O37" i="13"/>
  <c r="O40" i="12"/>
  <c r="AJ55" i="11"/>
  <c r="AJ58" i="10"/>
  <c r="Q121" i="13"/>
  <c r="Q124" i="12"/>
  <c r="AJ250" i="10"/>
  <c r="AJ247" i="11"/>
  <c r="AH202" i="10"/>
  <c r="AH199" i="11"/>
  <c r="O121" i="13"/>
  <c r="O124" i="12"/>
  <c r="K154" i="11"/>
  <c r="J242" i="12"/>
  <c r="O246" i="12" s="1"/>
  <c r="K94" i="11"/>
  <c r="K82" i="11"/>
  <c r="K145" i="12"/>
  <c r="K37" i="12"/>
  <c r="K193" i="12"/>
  <c r="AJ178" i="10"/>
  <c r="AJ175" i="11"/>
  <c r="Q238" i="12"/>
  <c r="Q235" i="13"/>
  <c r="AI253" i="11"/>
  <c r="AI256" i="10"/>
  <c r="M64" i="12"/>
  <c r="M61" i="13"/>
  <c r="J194" i="12"/>
  <c r="AH163" i="11"/>
  <c r="AH166" i="10"/>
  <c r="Q151" i="13"/>
  <c r="Q154" i="12"/>
  <c r="N151" i="13"/>
  <c r="N154" i="12"/>
  <c r="AA156" i="14"/>
  <c r="AJ150" i="14"/>
  <c r="R150" i="14"/>
  <c r="G153" i="14"/>
  <c r="AS150" i="14"/>
  <c r="G152" i="14"/>
  <c r="AS156" i="14"/>
  <c r="AA150" i="14"/>
  <c r="R156" i="14"/>
  <c r="BB150" i="14"/>
  <c r="K31" i="12"/>
  <c r="O90" i="11"/>
  <c r="K157" i="12"/>
  <c r="K25" i="12"/>
  <c r="B54" i="11"/>
  <c r="K52" i="11"/>
  <c r="J182" i="12"/>
  <c r="O186" i="12" s="1"/>
  <c r="K85" i="12"/>
  <c r="B120" i="11"/>
  <c r="K73" i="12"/>
  <c r="K205" i="12"/>
  <c r="O210" i="11"/>
  <c r="AL142" i="8"/>
  <c r="R246" i="12"/>
  <c r="J158" i="12"/>
  <c r="B162" i="12" s="1"/>
  <c r="AL106" i="8"/>
  <c r="K88" i="11"/>
  <c r="K256" i="11"/>
  <c r="O234" i="11"/>
  <c r="O216" i="11"/>
  <c r="O30" i="11"/>
  <c r="K250" i="11"/>
  <c r="K28" i="11"/>
  <c r="AK224" i="9"/>
  <c r="AP228" i="9" s="1"/>
  <c r="AL187" i="9"/>
  <c r="K76" i="11"/>
  <c r="J50" i="12"/>
  <c r="B54" i="12" s="1"/>
  <c r="Q127" i="14"/>
  <c r="Q130" i="14" s="1"/>
  <c r="Q130" i="13"/>
  <c r="K211" i="12"/>
  <c r="J74" i="12"/>
  <c r="B78" i="12" s="1"/>
  <c r="R204" i="14"/>
  <c r="AS204" i="14"/>
  <c r="G207" i="14"/>
  <c r="BB204" i="14"/>
  <c r="AJ204" i="14"/>
  <c r="AA204" i="14"/>
  <c r="G201" i="14"/>
  <c r="R94" i="13"/>
  <c r="R91" i="14"/>
  <c r="R94" i="14" s="1"/>
  <c r="K49" i="12"/>
  <c r="O97" i="14"/>
  <c r="O100" i="14" s="1"/>
  <c r="O100" i="13"/>
  <c r="AJ90" i="13"/>
  <c r="AS84" i="13"/>
  <c r="G93" i="13"/>
  <c r="G87" i="13"/>
  <c r="BB90" i="13"/>
  <c r="AA84" i="13"/>
  <c r="AS90" i="13"/>
  <c r="R84" i="13"/>
  <c r="AA90" i="13"/>
  <c r="BB84" i="13"/>
  <c r="B85" i="14"/>
  <c r="AJ84" i="13"/>
  <c r="R90" i="13"/>
  <c r="AS198" i="14"/>
  <c r="O190" i="13"/>
  <c r="O187" i="14"/>
  <c r="O190" i="14" s="1"/>
  <c r="O133" i="14"/>
  <c r="O136" i="14" s="1"/>
  <c r="O136" i="13"/>
  <c r="O43" i="14"/>
  <c r="O46" i="14" s="1"/>
  <c r="O46" i="13"/>
  <c r="AL226" i="8"/>
  <c r="AL91" i="9"/>
  <c r="G248" i="12"/>
  <c r="K100" i="12"/>
  <c r="P100" i="13"/>
  <c r="P97" i="14"/>
  <c r="P100" i="14" s="1"/>
  <c r="AJ198" i="14"/>
  <c r="R226" i="13"/>
  <c r="R223" i="14"/>
  <c r="R226" i="14" s="1"/>
  <c r="R202" i="13"/>
  <c r="K202" i="13" s="1"/>
  <c r="R199" i="14"/>
  <c r="K217" i="12"/>
  <c r="J86" i="12"/>
  <c r="O90" i="12" s="1"/>
  <c r="J200" i="13"/>
  <c r="O204" i="13" s="1"/>
  <c r="K214" i="11"/>
  <c r="BB198" i="14"/>
  <c r="R40" i="13"/>
  <c r="R37" i="14"/>
  <c r="R40" i="14" s="1"/>
  <c r="F42" i="14"/>
  <c r="H42" i="14" s="1"/>
  <c r="H42" i="13"/>
  <c r="L106" i="13"/>
  <c r="L103" i="14"/>
  <c r="L106" i="14" s="1"/>
  <c r="AL94" i="8"/>
  <c r="O36" i="12"/>
  <c r="AK248" i="9"/>
  <c r="AP252" i="9" s="1"/>
  <c r="G200" i="14"/>
  <c r="J254" i="12"/>
  <c r="B258" i="12" s="1"/>
  <c r="K160" i="11"/>
  <c r="Q220" i="13"/>
  <c r="Q217" i="14"/>
  <c r="Q220" i="14" s="1"/>
  <c r="AA198" i="14"/>
  <c r="Q58" i="13"/>
  <c r="Q55" i="14"/>
  <c r="Q58" i="14" s="1"/>
  <c r="AL46" i="8"/>
  <c r="L115" i="14"/>
  <c r="L118" i="14" s="1"/>
  <c r="L118" i="13"/>
  <c r="R198" i="14"/>
  <c r="M193" i="14"/>
  <c r="M196" i="14" s="1"/>
  <c r="M196" i="13"/>
  <c r="N142" i="13"/>
  <c r="N139" i="14"/>
  <c r="N142" i="14" s="1"/>
  <c r="B150" i="12"/>
  <c r="O150" i="12"/>
  <c r="J62" i="12"/>
  <c r="B66" i="12" s="1"/>
  <c r="P247" i="13"/>
  <c r="P250" i="12"/>
  <c r="P25" i="13"/>
  <c r="P28" i="12"/>
  <c r="P82" i="13"/>
  <c r="P79" i="14"/>
  <c r="P82" i="14" s="1"/>
  <c r="AH214" i="10"/>
  <c r="AH211" i="11"/>
  <c r="O148" i="13"/>
  <c r="O145" i="14"/>
  <c r="AE148" i="10"/>
  <c r="AE145" i="11"/>
  <c r="M73" i="13"/>
  <c r="M76" i="12"/>
  <c r="AL58" i="8"/>
  <c r="AJ246" i="12"/>
  <c r="AF238" i="10"/>
  <c r="AF235" i="11"/>
  <c r="O84" i="11"/>
  <c r="B84" i="11"/>
  <c r="M28" i="12"/>
  <c r="M25" i="13"/>
  <c r="G163" i="12"/>
  <c r="G164" i="11"/>
  <c r="N214" i="12"/>
  <c r="N211" i="13"/>
  <c r="O91" i="14"/>
  <c r="O94" i="14" s="1"/>
  <c r="O94" i="13"/>
  <c r="G144" i="14"/>
  <c r="H144" i="14" s="1"/>
  <c r="H144" i="13"/>
  <c r="AF250" i="10"/>
  <c r="AF247" i="11"/>
  <c r="Q73" i="13"/>
  <c r="Q76" i="12"/>
  <c r="AF211" i="11"/>
  <c r="AF214" i="10"/>
  <c r="AK92" i="9"/>
  <c r="AP96" i="9" s="1"/>
  <c r="K115" i="12"/>
  <c r="AL211" i="9"/>
  <c r="K58" i="12"/>
  <c r="L91" i="14"/>
  <c r="L94" i="14" s="1"/>
  <c r="L94" i="13"/>
  <c r="AE169" i="11"/>
  <c r="AE172" i="10"/>
  <c r="G30" i="14"/>
  <c r="H30" i="14" s="1"/>
  <c r="H30" i="13"/>
  <c r="P34" i="12"/>
  <c r="K34" i="12" s="1"/>
  <c r="P31" i="13"/>
  <c r="K31" i="13" s="1"/>
  <c r="R130" i="13"/>
  <c r="R127" i="14"/>
  <c r="R130" i="14" s="1"/>
  <c r="P154" i="13"/>
  <c r="P151" i="14"/>
  <c r="P154" i="14" s="1"/>
  <c r="AJ82" i="10"/>
  <c r="AJ79" i="11"/>
  <c r="M256" i="12"/>
  <c r="M253" i="13"/>
  <c r="B168" i="11"/>
  <c r="O168" i="11"/>
  <c r="P184" i="12"/>
  <c r="K184" i="12" s="1"/>
  <c r="P181" i="13"/>
  <c r="J182" i="13" s="1"/>
  <c r="R166" i="12"/>
  <c r="R163" i="13"/>
  <c r="AG217" i="11"/>
  <c r="AG220" i="10"/>
  <c r="AI145" i="11"/>
  <c r="AI148" i="10"/>
  <c r="J44" i="12"/>
  <c r="P43" i="13"/>
  <c r="P46" i="12"/>
  <c r="K43" i="12"/>
  <c r="M88" i="13"/>
  <c r="M85" i="14"/>
  <c r="M88" i="14" s="1"/>
  <c r="B241" i="13"/>
  <c r="AA246" i="13" s="1"/>
  <c r="G243" i="12"/>
  <c r="AJ240" i="12"/>
  <c r="AA240" i="12"/>
  <c r="BB240" i="12"/>
  <c r="R240" i="12"/>
  <c r="AS240" i="12"/>
  <c r="G242" i="12"/>
  <c r="J26" i="12"/>
  <c r="B30" i="12" s="1"/>
  <c r="AS246" i="12"/>
  <c r="AC42" i="2"/>
  <c r="AD42" i="2" s="1"/>
  <c r="AF82" i="10"/>
  <c r="AF79" i="11"/>
  <c r="G216" i="13"/>
  <c r="H216" i="12"/>
  <c r="AG124" i="10"/>
  <c r="AG121" i="11"/>
  <c r="N85" i="13"/>
  <c r="N88" i="12"/>
  <c r="AD151" i="11"/>
  <c r="AD154" i="10"/>
  <c r="P208" i="12"/>
  <c r="P205" i="13"/>
  <c r="P52" i="12"/>
  <c r="P49" i="13"/>
  <c r="AI184" i="10"/>
  <c r="AI181" i="11"/>
  <c r="AF223" i="11"/>
  <c r="AF226" i="10"/>
  <c r="AE100" i="10"/>
  <c r="AE97" i="11"/>
  <c r="Q118" i="13"/>
  <c r="Q115" i="14"/>
  <c r="Q118" i="14" s="1"/>
  <c r="Q178" i="13"/>
  <c r="Q175" i="14"/>
  <c r="Q178" i="14" s="1"/>
  <c r="AE244" i="10"/>
  <c r="AE241" i="11"/>
  <c r="AL151" i="9"/>
  <c r="K253" i="12"/>
  <c r="J212" i="12"/>
  <c r="B216" i="12" s="1"/>
  <c r="BB246" i="12"/>
  <c r="N241" i="14"/>
  <c r="N244" i="14" s="1"/>
  <c r="N244" i="13"/>
  <c r="AD82" i="10"/>
  <c r="AD79" i="11"/>
  <c r="O34" i="13"/>
  <c r="O31" i="14"/>
  <c r="O34" i="14" s="1"/>
  <c r="Q145" i="14"/>
  <c r="Q148" i="14" s="1"/>
  <c r="Q148" i="13"/>
  <c r="N229" i="14"/>
  <c r="N232" i="14" s="1"/>
  <c r="N232" i="13"/>
  <c r="AG76" i="10"/>
  <c r="AG73" i="11"/>
  <c r="M52" i="12"/>
  <c r="M49" i="13"/>
  <c r="L163" i="13"/>
  <c r="L166" i="12"/>
  <c r="J164" i="12"/>
  <c r="K163" i="12"/>
  <c r="B133" i="14"/>
  <c r="R132" i="13"/>
  <c r="G135" i="13"/>
  <c r="AA132" i="13"/>
  <c r="BB132" i="13"/>
  <c r="AS132" i="13"/>
  <c r="AJ132" i="13"/>
  <c r="R138" i="13"/>
  <c r="BB138" i="13"/>
  <c r="AS138" i="13"/>
  <c r="AA138" i="13"/>
  <c r="G141" i="13"/>
  <c r="AJ138" i="13"/>
  <c r="G228" i="13"/>
  <c r="H228" i="12"/>
  <c r="O61" i="13"/>
  <c r="O64" i="12"/>
  <c r="AD55" i="11"/>
  <c r="AD58" i="10"/>
  <c r="AF118" i="10"/>
  <c r="AF115" i="11"/>
  <c r="R118" i="12"/>
  <c r="K118" i="12" s="1"/>
  <c r="R115" i="13"/>
  <c r="J116" i="13" s="1"/>
  <c r="AG136" i="10"/>
  <c r="AG133" i="11"/>
  <c r="N79" i="13"/>
  <c r="N82" i="12"/>
  <c r="K79" i="12"/>
  <c r="J80" i="12"/>
  <c r="O52" i="13"/>
  <c r="O49" i="14"/>
  <c r="O52" i="14" s="1"/>
  <c r="AL247" i="9"/>
  <c r="G249" i="12"/>
  <c r="O142" i="13"/>
  <c r="O139" i="14"/>
  <c r="O142" i="14" s="1"/>
  <c r="AD190" i="10"/>
  <c r="AD187" i="11"/>
  <c r="O157" i="13"/>
  <c r="O160" i="12"/>
  <c r="O223" i="14"/>
  <c r="O226" i="14" s="1"/>
  <c r="O226" i="13"/>
  <c r="AG52" i="10"/>
  <c r="AG49" i="11"/>
  <c r="K166" i="11"/>
  <c r="P58" i="13"/>
  <c r="P55" i="14"/>
  <c r="P58" i="14" s="1"/>
  <c r="AL103" i="9"/>
  <c r="AK104" i="9"/>
  <c r="AP108" i="9" s="1"/>
  <c r="Q67" i="14"/>
  <c r="Q70" i="14" s="1"/>
  <c r="Q70" i="13"/>
  <c r="N160" i="13"/>
  <c r="N157" i="14"/>
  <c r="AF154" i="10"/>
  <c r="AF151" i="11"/>
  <c r="Q94" i="12"/>
  <c r="Q91" i="13"/>
  <c r="J92" i="12"/>
  <c r="K91" i="12"/>
  <c r="L28" i="14"/>
  <c r="AK212" i="9"/>
  <c r="AP216" i="9" s="1"/>
  <c r="M214" i="13"/>
  <c r="M211" i="14"/>
  <c r="Q60" i="2"/>
  <c r="P60" i="2"/>
  <c r="B102" i="12"/>
  <c r="O102" i="12"/>
  <c r="AD166" i="10"/>
  <c r="AD163" i="11"/>
  <c r="N196" i="14"/>
  <c r="P136" i="13"/>
  <c r="P133" i="14"/>
  <c r="P136" i="14" s="1"/>
  <c r="AL235" i="9"/>
  <c r="O169" i="14"/>
  <c r="O172" i="14" s="1"/>
  <c r="O172" i="13"/>
  <c r="N106" i="13"/>
  <c r="N103" i="14"/>
  <c r="N106" i="14" s="1"/>
  <c r="AE52" i="10"/>
  <c r="AE49" i="11"/>
  <c r="K232" i="11"/>
  <c r="AI48" i="2"/>
  <c r="AH48" i="2"/>
  <c r="P94" i="14"/>
  <c r="I23" i="13"/>
  <c r="I17" i="6"/>
  <c r="AL223" i="9"/>
  <c r="L63" i="2"/>
  <c r="J57" i="2"/>
  <c r="S66" i="2"/>
  <c r="T56" i="2"/>
  <c r="U62" i="2"/>
  <c r="AI52" i="10"/>
  <c r="AI49" i="11"/>
  <c r="K67" i="12"/>
  <c r="O67" i="13"/>
  <c r="O70" i="12"/>
  <c r="J68" i="12"/>
  <c r="O72" i="12" s="1"/>
  <c r="R238" i="13"/>
  <c r="R235" i="14"/>
  <c r="R238" i="14" s="1"/>
  <c r="AJ118" i="10"/>
  <c r="AJ115" i="11"/>
  <c r="L223" i="14"/>
  <c r="L226" i="13"/>
  <c r="P157" i="14"/>
  <c r="P160" i="14" s="1"/>
  <c r="P160" i="13"/>
  <c r="AQ48" i="2"/>
  <c r="AR48" i="2"/>
  <c r="AE112" i="10"/>
  <c r="AE109" i="11"/>
  <c r="N25" i="14"/>
  <c r="N28" i="14" s="1"/>
  <c r="N28" i="13"/>
  <c r="I17" i="9"/>
  <c r="I23" i="8"/>
  <c r="I17" i="12"/>
  <c r="I17" i="4"/>
  <c r="AK188" i="9"/>
  <c r="AP192" i="9" s="1"/>
  <c r="P220" i="13"/>
  <c r="P217" i="14"/>
  <c r="P220" i="14" s="1"/>
  <c r="P256" i="13"/>
  <c r="P253" i="14"/>
  <c r="L82" i="14"/>
  <c r="AG157" i="11"/>
  <c r="AG160" i="10"/>
  <c r="P40" i="13"/>
  <c r="P37" i="14"/>
  <c r="P40" i="14" s="1"/>
  <c r="P124" i="13"/>
  <c r="P121" i="14"/>
  <c r="F72" i="14"/>
  <c r="H72" i="14" s="1"/>
  <c r="H72" i="13"/>
  <c r="AF46" i="10"/>
  <c r="AF43" i="11"/>
  <c r="P127" i="14"/>
  <c r="P130" i="14" s="1"/>
  <c r="P130" i="13"/>
  <c r="BB228" i="12"/>
  <c r="G230" i="12"/>
  <c r="AJ234" i="12"/>
  <c r="AA228" i="12"/>
  <c r="R234" i="12"/>
  <c r="AJ228" i="12"/>
  <c r="R228" i="12"/>
  <c r="G231" i="12"/>
  <c r="BB234" i="12"/>
  <c r="B229" i="13"/>
  <c r="AS228" i="12"/>
  <c r="AA234" i="12"/>
  <c r="AS234" i="12"/>
  <c r="G237" i="12"/>
  <c r="O228" i="12"/>
  <c r="G236" i="12"/>
  <c r="AG145" i="11"/>
  <c r="AG148" i="10"/>
  <c r="L208" i="13"/>
  <c r="L205" i="14"/>
  <c r="R64" i="13"/>
  <c r="R61" i="14"/>
  <c r="R64" i="14" s="1"/>
  <c r="O232" i="12"/>
  <c r="O229" i="13"/>
  <c r="N184" i="13"/>
  <c r="N181" i="14"/>
  <c r="N184" i="14" s="1"/>
  <c r="AL39" i="2"/>
  <c r="AI40" i="10"/>
  <c r="AI37" i="11"/>
  <c r="I23" i="6"/>
  <c r="I17" i="10"/>
  <c r="AK32" i="9"/>
  <c r="AP36" i="9" s="1"/>
  <c r="N34" i="13"/>
  <c r="N31" i="14"/>
  <c r="AL42" i="2"/>
  <c r="AM42" i="2" s="1"/>
  <c r="O88" i="13"/>
  <c r="O85" i="14"/>
  <c r="AJ127" i="11"/>
  <c r="AJ130" i="10"/>
  <c r="AJ72" i="12"/>
  <c r="G75" i="12"/>
  <c r="AS72" i="12"/>
  <c r="BB66" i="12"/>
  <c r="AA72" i="12"/>
  <c r="AS66" i="12"/>
  <c r="R72" i="12"/>
  <c r="R66" i="12"/>
  <c r="AJ66" i="12"/>
  <c r="B67" i="13"/>
  <c r="BB72" i="12"/>
  <c r="AA66" i="12"/>
  <c r="G69" i="12"/>
  <c r="G68" i="12"/>
  <c r="G74" i="12"/>
  <c r="N118" i="13"/>
  <c r="N115" i="14"/>
  <c r="B60" i="12"/>
  <c r="O60" i="12"/>
  <c r="R52" i="13"/>
  <c r="R49" i="14"/>
  <c r="O252" i="11"/>
  <c r="B252" i="11"/>
  <c r="B156" i="11"/>
  <c r="O156" i="11"/>
  <c r="Q241" i="14"/>
  <c r="Q244" i="13"/>
  <c r="R112" i="13"/>
  <c r="R109" i="14"/>
  <c r="R112" i="14" s="1"/>
  <c r="M112" i="14"/>
  <c r="J230" i="12"/>
  <c r="O234" i="12" s="1"/>
  <c r="G139" i="14"/>
  <c r="G140" i="13"/>
  <c r="AJ190" i="10"/>
  <c r="AJ187" i="11"/>
  <c r="Q46" i="13"/>
  <c r="Q43" i="14"/>
  <c r="Q46" i="14" s="1"/>
  <c r="AF127" i="11"/>
  <c r="AF130" i="10"/>
  <c r="B120" i="12"/>
  <c r="O120" i="12"/>
  <c r="I17" i="13"/>
  <c r="I17" i="5"/>
  <c r="AL79" i="9"/>
  <c r="AL154" i="8"/>
  <c r="AK176" i="9"/>
  <c r="AP180" i="9" s="1"/>
  <c r="R151" i="14"/>
  <c r="R154" i="14" s="1"/>
  <c r="R154" i="13"/>
  <c r="AH175" i="11"/>
  <c r="AH178" i="10"/>
  <c r="AE232" i="10"/>
  <c r="AE229" i="11"/>
  <c r="Q61" i="14"/>
  <c r="Q64" i="13"/>
  <c r="AH187" i="11"/>
  <c r="AH190" i="10"/>
  <c r="AH130" i="10"/>
  <c r="AH127" i="11"/>
  <c r="AH226" i="10"/>
  <c r="AH223" i="11"/>
  <c r="L70" i="13"/>
  <c r="L67" i="14"/>
  <c r="L154" i="14"/>
  <c r="R76" i="13"/>
  <c r="R73" i="14"/>
  <c r="R76" i="14" s="1"/>
  <c r="M55" i="14"/>
  <c r="M58" i="13"/>
  <c r="J56" i="13"/>
  <c r="K55" i="13"/>
  <c r="AD199" i="11"/>
  <c r="AD202" i="10"/>
  <c r="L250" i="12"/>
  <c r="L247" i="13"/>
  <c r="K247" i="12"/>
  <c r="J248" i="12"/>
  <c r="O240" i="11"/>
  <c r="B240" i="11"/>
  <c r="P211" i="14"/>
  <c r="P214" i="14" s="1"/>
  <c r="P214" i="13"/>
  <c r="AF94" i="10"/>
  <c r="AF91" i="11"/>
  <c r="L127" i="14"/>
  <c r="L130" i="14" s="1"/>
  <c r="L130" i="13"/>
  <c r="O238" i="14"/>
  <c r="N58" i="13"/>
  <c r="N55" i="14"/>
  <c r="N58" i="14" s="1"/>
  <c r="M166" i="14"/>
  <c r="M172" i="14"/>
  <c r="AH238" i="10"/>
  <c r="AH235" i="11"/>
  <c r="S52" i="2"/>
  <c r="S43" i="2"/>
  <c r="R85" i="13"/>
  <c r="R88" i="12"/>
  <c r="I23" i="12"/>
  <c r="I17" i="8"/>
  <c r="AL130" i="8"/>
  <c r="AK116" i="9"/>
  <c r="AP120" i="9" s="1"/>
  <c r="AN36" i="2"/>
  <c r="AB58" i="2"/>
  <c r="AB49" i="2"/>
  <c r="AG172" i="10"/>
  <c r="AG169" i="11"/>
  <c r="R208" i="13"/>
  <c r="R205" i="14"/>
  <c r="R208" i="14" s="1"/>
  <c r="S51" i="2"/>
  <c r="U57" i="2"/>
  <c r="H180" i="13"/>
  <c r="G180" i="14"/>
  <c r="H180" i="14" s="1"/>
  <c r="AE205" i="11"/>
  <c r="AE208" i="10"/>
  <c r="Q256" i="12"/>
  <c r="Q253" i="13"/>
  <c r="O28" i="13"/>
  <c r="O25" i="14"/>
  <c r="O28" i="14" s="1"/>
  <c r="AD211" i="11"/>
  <c r="AD214" i="10"/>
  <c r="O217" i="13"/>
  <c r="O220" i="12"/>
  <c r="K54" i="2"/>
  <c r="AJ202" i="10"/>
  <c r="AJ199" i="11"/>
  <c r="O162" i="11"/>
  <c r="B162" i="11"/>
  <c r="K229" i="12"/>
  <c r="AI88" i="10"/>
  <c r="AI85" i="11"/>
  <c r="AK54" i="2"/>
  <c r="AM50" i="2"/>
  <c r="AL44" i="2"/>
  <c r="AJ34" i="10"/>
  <c r="AJ31" i="11"/>
  <c r="B258" i="11"/>
  <c r="O258" i="11"/>
  <c r="G156" i="14"/>
  <c r="H156" i="14" s="1"/>
  <c r="H156" i="13"/>
  <c r="O214" i="12"/>
  <c r="O211" i="13"/>
  <c r="K63" i="2"/>
  <c r="AE42" i="2"/>
  <c r="M232" i="13"/>
  <c r="M229" i="14"/>
  <c r="Y60" i="2"/>
  <c r="Z60" i="2"/>
  <c r="I17" i="11"/>
  <c r="AL202" i="8"/>
  <c r="G90" i="14"/>
  <c r="H90" i="14" s="1"/>
  <c r="H90" i="13"/>
  <c r="R222" i="14"/>
  <c r="AA222" i="14"/>
  <c r="AJ222" i="14"/>
  <c r="AS222" i="14"/>
  <c r="BB222" i="14"/>
  <c r="G225" i="14"/>
  <c r="AA216" i="14"/>
  <c r="G219" i="14"/>
  <c r="G218" i="14"/>
  <c r="AS216" i="14"/>
  <c r="AJ216" i="14"/>
  <c r="BB216" i="14"/>
  <c r="R216" i="14"/>
  <c r="U48" i="2"/>
  <c r="P232" i="12"/>
  <c r="P229" i="13"/>
  <c r="AH82" i="10"/>
  <c r="AH79" i="11"/>
  <c r="AH118" i="10"/>
  <c r="AH115" i="11"/>
  <c r="L62" i="2"/>
  <c r="J66" i="2"/>
  <c r="K56" i="2"/>
  <c r="P238" i="12"/>
  <c r="P235" i="13"/>
  <c r="J236" i="12"/>
  <c r="K235" i="12"/>
  <c r="AH70" i="10"/>
  <c r="AH67" i="11"/>
  <c r="O154" i="12"/>
  <c r="O151" i="13"/>
  <c r="K151" i="12"/>
  <c r="J152" i="12"/>
  <c r="J64" i="2"/>
  <c r="J55" i="2"/>
  <c r="AG25" i="11"/>
  <c r="AG28" i="10"/>
  <c r="B96" i="11"/>
  <c r="O96" i="11"/>
  <c r="R252" i="13"/>
  <c r="B247" i="14"/>
  <c r="G255" i="13"/>
  <c r="BB252" i="13"/>
  <c r="AS252" i="13"/>
  <c r="AA252" i="13"/>
  <c r="AJ252" i="13"/>
  <c r="G254" i="13"/>
  <c r="R160" i="12"/>
  <c r="R157" i="13"/>
  <c r="R100" i="13"/>
  <c r="R97" i="14"/>
  <c r="J98" i="13"/>
  <c r="K97" i="13"/>
  <c r="AJ235" i="11"/>
  <c r="AJ238" i="10"/>
  <c r="G258" i="14"/>
  <c r="H258" i="14" s="1"/>
  <c r="H258" i="13"/>
  <c r="AC44" i="2"/>
  <c r="AD50" i="2"/>
  <c r="AB54" i="2"/>
  <c r="U190" i="12"/>
  <c r="T187" i="12"/>
  <c r="U187" i="13"/>
  <c r="S188" i="12"/>
  <c r="X192" i="12" s="1"/>
  <c r="W37" i="13"/>
  <c r="W40" i="12"/>
  <c r="AQ232" i="9"/>
  <c r="AQ229" i="10"/>
  <c r="V52" i="12"/>
  <c r="V49" i="13"/>
  <c r="AI31" i="11"/>
  <c r="AI34" i="10"/>
  <c r="AM76" i="9"/>
  <c r="AL73" i="9"/>
  <c r="AM73" i="10"/>
  <c r="AK74" i="9"/>
  <c r="AP78" i="9" s="1"/>
  <c r="T238" i="11"/>
  <c r="AM214" i="10"/>
  <c r="AM211" i="11"/>
  <c r="Z112" i="12"/>
  <c r="Z109" i="13"/>
  <c r="AS181" i="10"/>
  <c r="AS184" i="9"/>
  <c r="AH172" i="10"/>
  <c r="AH169" i="11"/>
  <c r="AQ178" i="10"/>
  <c r="AQ175" i="11"/>
  <c r="B132" i="12"/>
  <c r="O132" i="12"/>
  <c r="W178" i="12"/>
  <c r="W175" i="13"/>
  <c r="X163" i="13"/>
  <c r="X166" i="12"/>
  <c r="AC46" i="9"/>
  <c r="AD208" i="10"/>
  <c r="AC205" i="10"/>
  <c r="AB206" i="10"/>
  <c r="AG210" i="10" s="1"/>
  <c r="AD205" i="11"/>
  <c r="U58" i="12"/>
  <c r="T55" i="12"/>
  <c r="S56" i="12"/>
  <c r="X60" i="12" s="1"/>
  <c r="U55" i="13"/>
  <c r="AR76" i="10"/>
  <c r="AR73" i="11"/>
  <c r="AP139" i="10"/>
  <c r="AP142" i="9"/>
  <c r="AN205" i="11"/>
  <c r="AN208" i="10"/>
  <c r="X244" i="12"/>
  <c r="X241" i="13"/>
  <c r="Y250" i="12"/>
  <c r="Y247" i="13"/>
  <c r="AE157" i="13"/>
  <c r="AE160" i="12"/>
  <c r="AO205" i="10"/>
  <c r="AO208" i="9"/>
  <c r="AD178" i="12"/>
  <c r="AD175" i="13"/>
  <c r="AO115" i="11"/>
  <c r="AO118" i="10"/>
  <c r="AP70" i="9"/>
  <c r="AP67" i="10"/>
  <c r="AL67" i="9"/>
  <c r="AN58" i="9"/>
  <c r="AN55" i="10"/>
  <c r="AA244" i="12"/>
  <c r="AA241" i="13"/>
  <c r="AG190" i="10"/>
  <c r="AG187" i="11"/>
  <c r="AP196" i="10"/>
  <c r="AP193" i="11"/>
  <c r="X28" i="12"/>
  <c r="X25" i="13"/>
  <c r="AK98" i="9"/>
  <c r="AP102" i="9" s="1"/>
  <c r="AM100" i="9"/>
  <c r="AL97" i="9"/>
  <c r="AM97" i="10"/>
  <c r="AJ106" i="12"/>
  <c r="AJ103" i="13"/>
  <c r="X154" i="12"/>
  <c r="X151" i="13"/>
  <c r="AK158" i="9"/>
  <c r="AP162" i="9" s="1"/>
  <c r="AM160" i="9"/>
  <c r="AL157" i="9"/>
  <c r="AM157" i="10"/>
  <c r="AL160" i="8"/>
  <c r="AM247" i="11"/>
  <c r="AM250" i="10"/>
  <c r="AI196" i="12"/>
  <c r="AI193" i="13"/>
  <c r="AL196" i="8"/>
  <c r="Z256" i="12"/>
  <c r="Z253" i="13"/>
  <c r="Y136" i="12"/>
  <c r="Y133" i="13"/>
  <c r="AO58" i="10"/>
  <c r="AO55" i="11"/>
  <c r="AL139" i="9"/>
  <c r="AA58" i="12"/>
  <c r="AA55" i="13"/>
  <c r="AI46" i="10"/>
  <c r="AI43" i="11"/>
  <c r="AB122" i="10"/>
  <c r="AG126" i="10" s="1"/>
  <c r="AD124" i="10"/>
  <c r="AC121" i="10"/>
  <c r="AD121" i="11"/>
  <c r="U34" i="12"/>
  <c r="T31" i="12"/>
  <c r="S32" i="12"/>
  <c r="X36" i="12" s="1"/>
  <c r="U31" i="13"/>
  <c r="AH232" i="10"/>
  <c r="AH229" i="11"/>
  <c r="AE79" i="11"/>
  <c r="AE82" i="10"/>
  <c r="AC79" i="10"/>
  <c r="AB80" i="10"/>
  <c r="AG84" i="10" s="1"/>
  <c r="AR157" i="11"/>
  <c r="AR160" i="10"/>
  <c r="AK110" i="9"/>
  <c r="AP114" i="9" s="1"/>
  <c r="AM112" i="9"/>
  <c r="AL109" i="9"/>
  <c r="AM109" i="10"/>
  <c r="AL112" i="8"/>
  <c r="AQ121" i="10"/>
  <c r="AQ124" i="9"/>
  <c r="Z196" i="12"/>
  <c r="Z193" i="13"/>
  <c r="AN172" i="10"/>
  <c r="AN169" i="11"/>
  <c r="Y160" i="12"/>
  <c r="Y157" i="13"/>
  <c r="Y145" i="13"/>
  <c r="Y148" i="12"/>
  <c r="AE31" i="11"/>
  <c r="AE34" i="10"/>
  <c r="AC31" i="10"/>
  <c r="AB32" i="10"/>
  <c r="AG36" i="10" s="1"/>
  <c r="G85" i="14"/>
  <c r="G86" i="13"/>
  <c r="AR142" i="9"/>
  <c r="AR139" i="10"/>
  <c r="AO172" i="9"/>
  <c r="AO169" i="10"/>
  <c r="AG193" i="13"/>
  <c r="AG196" i="12"/>
  <c r="AA190" i="12"/>
  <c r="AA187" i="13"/>
  <c r="AD106" i="12"/>
  <c r="AD103" i="13"/>
  <c r="Y28" i="12"/>
  <c r="Y25" i="13"/>
  <c r="AO40" i="9"/>
  <c r="AO37" i="10"/>
  <c r="AE223" i="11"/>
  <c r="AE226" i="10"/>
  <c r="AC223" i="10"/>
  <c r="AB224" i="10"/>
  <c r="AG228" i="10" s="1"/>
  <c r="AA100" i="12"/>
  <c r="AA97" i="13"/>
  <c r="X172" i="12"/>
  <c r="X169" i="13"/>
  <c r="AP256" i="10"/>
  <c r="AP253" i="11"/>
  <c r="Z46" i="12"/>
  <c r="Z43" i="13"/>
  <c r="AM238" i="10"/>
  <c r="AM235" i="11"/>
  <c r="AN199" i="10"/>
  <c r="AN202" i="9"/>
  <c r="AS244" i="9"/>
  <c r="AS241" i="10"/>
  <c r="AF202" i="12"/>
  <c r="AF199" i="13"/>
  <c r="AQ31" i="11"/>
  <c r="AQ34" i="10"/>
  <c r="AR196" i="10"/>
  <c r="AR193" i="11"/>
  <c r="AA196" i="12"/>
  <c r="AA193" i="13"/>
  <c r="AQ40" i="9"/>
  <c r="AQ37" i="10"/>
  <c r="AQ154" i="10"/>
  <c r="AQ151" i="11"/>
  <c r="M184" i="13"/>
  <c r="M181" i="14"/>
  <c r="T52" i="11"/>
  <c r="T69" i="2"/>
  <c r="AM94" i="10"/>
  <c r="AM91" i="11"/>
  <c r="W184" i="12"/>
  <c r="W181" i="13"/>
  <c r="T28" i="11"/>
  <c r="AQ118" i="10"/>
  <c r="AQ115" i="11"/>
  <c r="AS172" i="9"/>
  <c r="AS169" i="10"/>
  <c r="AR148" i="10"/>
  <c r="AR145" i="11"/>
  <c r="V256" i="12"/>
  <c r="V253" i="13"/>
  <c r="AR244" i="10"/>
  <c r="AR241" i="11"/>
  <c r="AK182" i="9"/>
  <c r="AP186" i="9" s="1"/>
  <c r="AM184" i="9"/>
  <c r="AL181" i="9"/>
  <c r="AM181" i="10"/>
  <c r="AL184" i="8"/>
  <c r="X70" i="12"/>
  <c r="X67" i="13"/>
  <c r="AF148" i="10"/>
  <c r="AF145" i="11"/>
  <c r="AI166" i="10"/>
  <c r="AI163" i="11"/>
  <c r="V238" i="12"/>
  <c r="V235" i="13"/>
  <c r="AK62" i="9"/>
  <c r="AP66" i="9" s="1"/>
  <c r="AM61" i="10"/>
  <c r="AM64" i="9"/>
  <c r="AL61" i="9"/>
  <c r="AL64" i="8"/>
  <c r="AC256" i="9"/>
  <c r="Y88" i="12"/>
  <c r="Y85" i="13"/>
  <c r="AO139" i="11"/>
  <c r="AO142" i="10"/>
  <c r="T46" i="11"/>
  <c r="V160" i="12"/>
  <c r="V157" i="13"/>
  <c r="AE124" i="12"/>
  <c r="AE121" i="13"/>
  <c r="AR250" i="9"/>
  <c r="AR247" i="10"/>
  <c r="AE214" i="10"/>
  <c r="AE211" i="11"/>
  <c r="AB212" i="10"/>
  <c r="AG216" i="10" s="1"/>
  <c r="AC211" i="10"/>
  <c r="AH244" i="10"/>
  <c r="AH241" i="11"/>
  <c r="AB242" i="10"/>
  <c r="AG246" i="10" s="1"/>
  <c r="AD241" i="11"/>
  <c r="AD244" i="10"/>
  <c r="AC241" i="10"/>
  <c r="V148" i="12"/>
  <c r="V145" i="13"/>
  <c r="AC136" i="9"/>
  <c r="AN100" i="10"/>
  <c r="AN97" i="11"/>
  <c r="AH88" i="10"/>
  <c r="AH85" i="11"/>
  <c r="X160" i="12"/>
  <c r="X157" i="13"/>
  <c r="AJ37" i="11"/>
  <c r="AJ40" i="10"/>
  <c r="AC142" i="9"/>
  <c r="AO121" i="10"/>
  <c r="AO124" i="9"/>
  <c r="AD76" i="10"/>
  <c r="AC73" i="10"/>
  <c r="AD73" i="11"/>
  <c r="AB74" i="10"/>
  <c r="AG78" i="10" s="1"/>
  <c r="AF37" i="11"/>
  <c r="AF40" i="10"/>
  <c r="V166" i="12"/>
  <c r="V163" i="13"/>
  <c r="H240" i="13"/>
  <c r="G240" i="14"/>
  <c r="H240" i="14" s="1"/>
  <c r="W100" i="12"/>
  <c r="W97" i="13"/>
  <c r="V70" i="12"/>
  <c r="V67" i="13"/>
  <c r="AA157" i="13"/>
  <c r="AA160" i="12"/>
  <c r="AJ196" i="10"/>
  <c r="AJ193" i="11"/>
  <c r="AI172" i="12"/>
  <c r="AI169" i="13"/>
  <c r="V100" i="12"/>
  <c r="V97" i="13"/>
  <c r="AD88" i="10"/>
  <c r="AC85" i="10"/>
  <c r="AB86" i="10"/>
  <c r="AG90" i="10" s="1"/>
  <c r="AD85" i="11"/>
  <c r="AM46" i="10"/>
  <c r="AM43" i="11"/>
  <c r="AD112" i="10"/>
  <c r="AC109" i="10"/>
  <c r="AB110" i="10"/>
  <c r="AG114" i="10" s="1"/>
  <c r="AD109" i="11"/>
  <c r="Y178" i="12"/>
  <c r="Y175" i="13"/>
  <c r="AJ46" i="12"/>
  <c r="AJ43" i="13"/>
  <c r="AS82" i="10"/>
  <c r="AS79" i="11"/>
  <c r="AP115" i="10"/>
  <c r="AP118" i="9"/>
  <c r="AR28" i="10"/>
  <c r="AR25" i="11"/>
  <c r="AH103" i="13"/>
  <c r="AH106" i="12"/>
  <c r="AD31" i="13"/>
  <c r="AD34" i="12"/>
  <c r="AF34" i="12"/>
  <c r="AF31" i="13"/>
  <c r="AN133" i="11"/>
  <c r="AN136" i="10"/>
  <c r="U40" i="12"/>
  <c r="T37" i="12"/>
  <c r="S38" i="12"/>
  <c r="X42" i="12" s="1"/>
  <c r="U37" i="13"/>
  <c r="AK80" i="9"/>
  <c r="AP84" i="9" s="1"/>
  <c r="AI175" i="11"/>
  <c r="AI178" i="10"/>
  <c r="W220" i="12"/>
  <c r="W217" i="13"/>
  <c r="AP208" i="10"/>
  <c r="AP205" i="11"/>
  <c r="AG208" i="12"/>
  <c r="AG205" i="13"/>
  <c r="AK206" i="9"/>
  <c r="AP210" i="9" s="1"/>
  <c r="AM208" i="9"/>
  <c r="AL205" i="9"/>
  <c r="AM205" i="10"/>
  <c r="Z172" i="12"/>
  <c r="Z169" i="13"/>
  <c r="T202" i="11"/>
  <c r="AQ199" i="11"/>
  <c r="AQ202" i="10"/>
  <c r="W256" i="12"/>
  <c r="W253" i="13"/>
  <c r="AI238" i="10"/>
  <c r="AI235" i="11"/>
  <c r="Z214" i="12"/>
  <c r="Z211" i="13"/>
  <c r="AN142" i="9"/>
  <c r="AN139" i="10"/>
  <c r="Y142" i="12"/>
  <c r="Y139" i="13"/>
  <c r="Z88" i="12"/>
  <c r="Z85" i="13"/>
  <c r="AP94" i="9"/>
  <c r="AP91" i="10"/>
  <c r="AR166" i="9"/>
  <c r="AR163" i="10"/>
  <c r="AA52" i="12"/>
  <c r="AA49" i="13"/>
  <c r="AC106" i="9"/>
  <c r="AN238" i="9"/>
  <c r="AN235" i="10"/>
  <c r="AS58" i="10"/>
  <c r="AS55" i="11"/>
  <c r="AS154" i="10"/>
  <c r="AS151" i="11"/>
  <c r="AG154" i="10"/>
  <c r="AG151" i="11"/>
  <c r="AQ184" i="9"/>
  <c r="AQ181" i="10"/>
  <c r="AI226" i="10"/>
  <c r="AI223" i="11"/>
  <c r="AL175" i="9"/>
  <c r="U154" i="12"/>
  <c r="T151" i="12"/>
  <c r="S152" i="12"/>
  <c r="X156" i="12" s="1"/>
  <c r="U151" i="13"/>
  <c r="AP88" i="10"/>
  <c r="AP85" i="11"/>
  <c r="W112" i="12"/>
  <c r="W109" i="13"/>
  <c r="V124" i="12"/>
  <c r="V121" i="13"/>
  <c r="AQ136" i="9"/>
  <c r="AQ133" i="10"/>
  <c r="AR199" i="10"/>
  <c r="AR202" i="9"/>
  <c r="AS91" i="11"/>
  <c r="AS94" i="10"/>
  <c r="AR82" i="9"/>
  <c r="AR79" i="10"/>
  <c r="Z118" i="12"/>
  <c r="Z115" i="13"/>
  <c r="T142" i="11"/>
  <c r="X94" i="12"/>
  <c r="X91" i="13"/>
  <c r="X202" i="12"/>
  <c r="X199" i="13"/>
  <c r="AK242" i="9"/>
  <c r="AP246" i="9" s="1"/>
  <c r="AM241" i="10"/>
  <c r="AM244" i="9"/>
  <c r="AL241" i="9"/>
  <c r="S242" i="12"/>
  <c r="X246" i="12" s="1"/>
  <c r="U241" i="13"/>
  <c r="U244" i="12"/>
  <c r="T241" i="12"/>
  <c r="AQ226" i="10"/>
  <c r="AQ223" i="11"/>
  <c r="AG88" i="12"/>
  <c r="AG85" i="13"/>
  <c r="AC70" i="9"/>
  <c r="AC148" i="9"/>
  <c r="AP136" i="10"/>
  <c r="AP133" i="11"/>
  <c r="AC190" i="9"/>
  <c r="W196" i="12"/>
  <c r="W193" i="13"/>
  <c r="S98" i="12"/>
  <c r="X102" i="12" s="1"/>
  <c r="U97" i="13"/>
  <c r="U100" i="12"/>
  <c r="T97" i="12"/>
  <c r="AI112" i="12"/>
  <c r="AI109" i="13"/>
  <c r="AO220" i="9"/>
  <c r="AO217" i="10"/>
  <c r="X196" i="12"/>
  <c r="X193" i="13"/>
  <c r="AQ58" i="10"/>
  <c r="AQ55" i="11"/>
  <c r="AI100" i="12"/>
  <c r="AI97" i="13"/>
  <c r="AR223" i="10"/>
  <c r="AR226" i="9"/>
  <c r="W130" i="12"/>
  <c r="W127" i="13"/>
  <c r="AD247" i="13"/>
  <c r="AD250" i="12"/>
  <c r="AA46" i="12"/>
  <c r="AA43" i="13"/>
  <c r="X100" i="12"/>
  <c r="X97" i="13"/>
  <c r="AK38" i="9"/>
  <c r="AP42" i="9" s="1"/>
  <c r="AM37" i="10"/>
  <c r="AM40" i="9"/>
  <c r="AL37" i="9"/>
  <c r="AC25" i="10"/>
  <c r="AD25" i="11"/>
  <c r="AB26" i="10"/>
  <c r="AG30" i="10" s="1"/>
  <c r="AD28" i="10"/>
  <c r="Z34" i="12"/>
  <c r="Z31" i="13"/>
  <c r="AF133" i="11"/>
  <c r="AF136" i="10"/>
  <c r="AN91" i="10"/>
  <c r="AN94" i="9"/>
  <c r="AQ193" i="10"/>
  <c r="AQ196" i="9"/>
  <c r="AP160" i="10"/>
  <c r="AP157" i="11"/>
  <c r="AI214" i="10"/>
  <c r="AI211" i="11"/>
  <c r="AG82" i="10"/>
  <c r="AG79" i="11"/>
  <c r="Z55" i="13"/>
  <c r="Z58" i="12"/>
  <c r="U232" i="12"/>
  <c r="T229" i="12"/>
  <c r="S230" i="12"/>
  <c r="X234" i="12" s="1"/>
  <c r="U229" i="13"/>
  <c r="X106" i="12"/>
  <c r="X103" i="13"/>
  <c r="AM55" i="11"/>
  <c r="AM58" i="10"/>
  <c r="U82" i="12"/>
  <c r="T79" i="12"/>
  <c r="S80" i="12"/>
  <c r="X84" i="12" s="1"/>
  <c r="U79" i="13"/>
  <c r="AH208" i="10"/>
  <c r="AH205" i="11"/>
  <c r="AE250" i="10"/>
  <c r="AE247" i="11"/>
  <c r="AC247" i="10"/>
  <c r="AB248" i="10"/>
  <c r="AG252" i="10" s="1"/>
  <c r="AQ142" i="10"/>
  <c r="AQ139" i="11"/>
  <c r="AE196" i="12"/>
  <c r="AE193" i="13"/>
  <c r="AK134" i="9"/>
  <c r="AP138" i="9" s="1"/>
  <c r="AM133" i="10"/>
  <c r="AM136" i="9"/>
  <c r="AL133" i="9"/>
  <c r="AL136" i="8"/>
  <c r="AS214" i="10"/>
  <c r="AS211" i="11"/>
  <c r="AG250" i="10"/>
  <c r="AG247" i="11"/>
  <c r="AR109" i="11"/>
  <c r="AR112" i="10"/>
  <c r="AM256" i="9"/>
  <c r="AL253" i="9"/>
  <c r="AK254" i="9"/>
  <c r="AP258" i="9" s="1"/>
  <c r="AM253" i="10"/>
  <c r="AL256" i="8"/>
  <c r="AM103" i="11"/>
  <c r="AM106" i="10"/>
  <c r="AC64" i="9"/>
  <c r="G44" i="13"/>
  <c r="G45" i="13"/>
  <c r="B37" i="14"/>
  <c r="AS42" i="13"/>
  <c r="AA42" i="13"/>
  <c r="BB42" i="13"/>
  <c r="AJ42" i="13"/>
  <c r="R42" i="13"/>
  <c r="AA36" i="13"/>
  <c r="BB36" i="13"/>
  <c r="R36" i="13"/>
  <c r="AS36" i="13"/>
  <c r="G38" i="13"/>
  <c r="G39" i="13"/>
  <c r="AJ36" i="13"/>
  <c r="AN220" i="10"/>
  <c r="AN217" i="11"/>
  <c r="G181" i="14"/>
  <c r="G182" i="13"/>
  <c r="W154" i="12"/>
  <c r="W151" i="13"/>
  <c r="AH64" i="10"/>
  <c r="AH61" i="11"/>
  <c r="U238" i="12"/>
  <c r="T235" i="12"/>
  <c r="U235" i="13"/>
  <c r="S236" i="12"/>
  <c r="X240" i="12" s="1"/>
  <c r="G79" i="14"/>
  <c r="G80" i="13"/>
  <c r="AC220" i="9"/>
  <c r="AE28" i="12"/>
  <c r="AE25" i="13"/>
  <c r="X226" i="12"/>
  <c r="X223" i="13"/>
  <c r="AO49" i="10"/>
  <c r="AO52" i="9"/>
  <c r="AJ214" i="12"/>
  <c r="AJ211" i="13"/>
  <c r="S170" i="12"/>
  <c r="X174" i="12" s="1"/>
  <c r="U172" i="12"/>
  <c r="T169" i="12"/>
  <c r="U169" i="13"/>
  <c r="AL172" i="8"/>
  <c r="AF196" i="10"/>
  <c r="AF193" i="11"/>
  <c r="AF52" i="10"/>
  <c r="AF49" i="11"/>
  <c r="X34" i="12"/>
  <c r="X31" i="13"/>
  <c r="AE127" i="11"/>
  <c r="AE130" i="10"/>
  <c r="AC127" i="10"/>
  <c r="AB128" i="10"/>
  <c r="AG132" i="10" s="1"/>
  <c r="V40" i="12"/>
  <c r="V37" i="13"/>
  <c r="AE202" i="10"/>
  <c r="AE199" i="11"/>
  <c r="AC199" i="10"/>
  <c r="AB200" i="10"/>
  <c r="AG204" i="10" s="1"/>
  <c r="AG91" i="11"/>
  <c r="AG94" i="10"/>
  <c r="AR46" i="9"/>
  <c r="AR43" i="10"/>
  <c r="AQ28" i="9"/>
  <c r="AQ25" i="10"/>
  <c r="Z244" i="12"/>
  <c r="Z241" i="13"/>
  <c r="AK51" i="2"/>
  <c r="AM57" i="2"/>
  <c r="AR124" i="10"/>
  <c r="AR121" i="11"/>
  <c r="AS202" i="10"/>
  <c r="AS199" i="11"/>
  <c r="AO190" i="10"/>
  <c r="AO187" i="11"/>
  <c r="AP187" i="10"/>
  <c r="AP190" i="9"/>
  <c r="U88" i="12"/>
  <c r="T85" i="12"/>
  <c r="S86" i="12"/>
  <c r="X90" i="12" s="1"/>
  <c r="U85" i="13"/>
  <c r="V136" i="12"/>
  <c r="V133" i="13"/>
  <c r="Z103" i="13"/>
  <c r="Z106" i="12"/>
  <c r="W232" i="12"/>
  <c r="W229" i="13"/>
  <c r="AP106" i="9"/>
  <c r="AP103" i="10"/>
  <c r="AL238" i="8"/>
  <c r="W52" i="12"/>
  <c r="W49" i="13"/>
  <c r="AM70" i="10"/>
  <c r="AM67" i="11"/>
  <c r="G145" i="14"/>
  <c r="G146" i="13"/>
  <c r="AR172" i="10"/>
  <c r="AR169" i="11"/>
  <c r="AC232" i="9"/>
  <c r="AR151" i="10"/>
  <c r="AR154" i="9"/>
  <c r="G61" i="13"/>
  <c r="G62" i="12"/>
  <c r="T196" i="11"/>
  <c r="AS124" i="9"/>
  <c r="AS121" i="10"/>
  <c r="AO250" i="10"/>
  <c r="AO247" i="11"/>
  <c r="AA124" i="12"/>
  <c r="AA121" i="13"/>
  <c r="AS148" i="9"/>
  <c r="AS145" i="10"/>
  <c r="Z238" i="12"/>
  <c r="Z235" i="13"/>
  <c r="AS142" i="10"/>
  <c r="AS139" i="11"/>
  <c r="AN256" i="10"/>
  <c r="AN253" i="11"/>
  <c r="W142" i="12"/>
  <c r="W139" i="13"/>
  <c r="AQ64" i="9"/>
  <c r="AQ61" i="10"/>
  <c r="AI61" i="13"/>
  <c r="AI64" i="12"/>
  <c r="V142" i="12"/>
  <c r="V139" i="13"/>
  <c r="AR190" i="9"/>
  <c r="AR187" i="10"/>
  <c r="T256" i="11"/>
  <c r="AM127" i="11"/>
  <c r="AM130" i="10"/>
  <c r="AN124" i="10"/>
  <c r="AN121" i="11"/>
  <c r="AC82" i="9"/>
  <c r="AF184" i="10"/>
  <c r="AF181" i="11"/>
  <c r="V88" i="12"/>
  <c r="V85" i="13"/>
  <c r="AG67" i="11"/>
  <c r="AG70" i="10"/>
  <c r="AR118" i="9"/>
  <c r="AR115" i="10"/>
  <c r="AA214" i="12"/>
  <c r="AA211" i="13"/>
  <c r="AQ70" i="10"/>
  <c r="AQ67" i="11"/>
  <c r="AF58" i="12"/>
  <c r="AF55" i="13"/>
  <c r="AS157" i="10"/>
  <c r="AS160" i="9"/>
  <c r="AI130" i="10"/>
  <c r="AI127" i="11"/>
  <c r="AC34" i="9"/>
  <c r="AO106" i="10"/>
  <c r="AO103" i="11"/>
  <c r="AN85" i="11"/>
  <c r="AN88" i="10"/>
  <c r="AD118" i="12"/>
  <c r="AD115" i="13"/>
  <c r="U112" i="12"/>
  <c r="T109" i="12"/>
  <c r="S110" i="12"/>
  <c r="X114" i="12" s="1"/>
  <c r="U109" i="13"/>
  <c r="X64" i="12"/>
  <c r="X61" i="13"/>
  <c r="AC226" i="9"/>
  <c r="V190" i="12"/>
  <c r="V187" i="13"/>
  <c r="U94" i="12"/>
  <c r="T91" i="12"/>
  <c r="U91" i="13"/>
  <c r="S92" i="12"/>
  <c r="X96" i="12" s="1"/>
  <c r="AS46" i="10"/>
  <c r="AS43" i="11"/>
  <c r="AE136" i="12"/>
  <c r="AE133" i="13"/>
  <c r="AK236" i="9"/>
  <c r="AP240" i="9" s="1"/>
  <c r="AO157" i="10"/>
  <c r="AO160" i="9"/>
  <c r="X238" i="12"/>
  <c r="X235" i="13"/>
  <c r="AG232" i="12"/>
  <c r="AG229" i="13"/>
  <c r="U118" i="12"/>
  <c r="T115" i="12"/>
  <c r="U115" i="13"/>
  <c r="S116" i="12"/>
  <c r="X120" i="12" s="1"/>
  <c r="AA148" i="12"/>
  <c r="AA145" i="13"/>
  <c r="X211" i="13"/>
  <c r="X214" i="12"/>
  <c r="X232" i="12"/>
  <c r="X229" i="13"/>
  <c r="X46" i="12"/>
  <c r="X43" i="13"/>
  <c r="AQ169" i="10"/>
  <c r="AQ172" i="9"/>
  <c r="AQ241" i="10"/>
  <c r="AQ244" i="9"/>
  <c r="AA130" i="12"/>
  <c r="AA127" i="13"/>
  <c r="AQ217" i="10"/>
  <c r="AQ220" i="9"/>
  <c r="Y34" i="12"/>
  <c r="Y31" i="13"/>
  <c r="AC118" i="9"/>
  <c r="AM166" i="10"/>
  <c r="AM163" i="11"/>
  <c r="Y232" i="12"/>
  <c r="Y229" i="13"/>
  <c r="AN103" i="10"/>
  <c r="AN106" i="9"/>
  <c r="W148" i="12"/>
  <c r="W145" i="13"/>
  <c r="BB258" i="14"/>
  <c r="R258" i="14"/>
  <c r="AS258" i="14"/>
  <c r="AJ258" i="14"/>
  <c r="AA258" i="14"/>
  <c r="AG43" i="11"/>
  <c r="AG46" i="10"/>
  <c r="AO256" i="9"/>
  <c r="AO253" i="10"/>
  <c r="AS40" i="9"/>
  <c r="AS37" i="10"/>
  <c r="T148" i="11"/>
  <c r="Z190" i="12"/>
  <c r="Z187" i="13"/>
  <c r="AA64" i="12"/>
  <c r="AA61" i="13"/>
  <c r="AO88" i="9"/>
  <c r="AO85" i="10"/>
  <c r="G193" i="13"/>
  <c r="G194" i="12"/>
  <c r="AP112" i="10"/>
  <c r="AP109" i="11"/>
  <c r="X82" i="12"/>
  <c r="X79" i="13"/>
  <c r="W190" i="12"/>
  <c r="W187" i="13"/>
  <c r="AA238" i="12"/>
  <c r="AA235" i="13"/>
  <c r="T130" i="11"/>
  <c r="AD136" i="10"/>
  <c r="AC133" i="10"/>
  <c r="AB134" i="10"/>
  <c r="AG138" i="10" s="1"/>
  <c r="AD133" i="11"/>
  <c r="AF220" i="10"/>
  <c r="AF217" i="11"/>
  <c r="AC40" i="9"/>
  <c r="Y73" i="13"/>
  <c r="Y76" i="12"/>
  <c r="Z100" i="12"/>
  <c r="Z97" i="13"/>
  <c r="AE142" i="10"/>
  <c r="AE139" i="11"/>
  <c r="AC139" i="10"/>
  <c r="AB140" i="10"/>
  <c r="AG144" i="10" s="1"/>
  <c r="AD238" i="12"/>
  <c r="AD235" i="13"/>
  <c r="Z79" i="13"/>
  <c r="Z82" i="12"/>
  <c r="AD223" i="13"/>
  <c r="AD226" i="12"/>
  <c r="AS220" i="9"/>
  <c r="AS217" i="10"/>
  <c r="AA229" i="13"/>
  <c r="AA232" i="12"/>
  <c r="AF106" i="12"/>
  <c r="AF103" i="13"/>
  <c r="AJ28" i="10"/>
  <c r="AJ25" i="11"/>
  <c r="S74" i="12"/>
  <c r="X78" i="12" s="1"/>
  <c r="U76" i="12"/>
  <c r="T73" i="12"/>
  <c r="U73" i="13"/>
  <c r="X130" i="12"/>
  <c r="X127" i="13"/>
  <c r="AM151" i="11"/>
  <c r="AM154" i="10"/>
  <c r="AM118" i="10"/>
  <c r="AM115" i="11"/>
  <c r="W28" i="12"/>
  <c r="W25" i="13"/>
  <c r="AK146" i="9"/>
  <c r="AP150" i="9" s="1"/>
  <c r="AM148" i="9"/>
  <c r="AL145" i="9"/>
  <c r="AM145" i="10"/>
  <c r="AG58" i="10"/>
  <c r="AG55" i="11"/>
  <c r="AD46" i="12"/>
  <c r="AD43" i="13"/>
  <c r="AH73" i="11"/>
  <c r="AH76" i="10"/>
  <c r="X58" i="12"/>
  <c r="X55" i="13"/>
  <c r="W250" i="12"/>
  <c r="W247" i="13"/>
  <c r="Y118" i="12"/>
  <c r="Y115" i="13"/>
  <c r="AF244" i="10"/>
  <c r="AF241" i="11"/>
  <c r="AI94" i="10"/>
  <c r="AI91" i="11"/>
  <c r="AL82" i="8"/>
  <c r="AM82" i="10"/>
  <c r="AM79" i="11"/>
  <c r="AS163" i="11"/>
  <c r="AS166" i="10"/>
  <c r="T226" i="11"/>
  <c r="W70" i="12"/>
  <c r="W67" i="13"/>
  <c r="AQ190" i="10"/>
  <c r="AQ187" i="11"/>
  <c r="AL70" i="8"/>
  <c r="AN34" i="9"/>
  <c r="AN31" i="10"/>
  <c r="Y184" i="12"/>
  <c r="Y181" i="13"/>
  <c r="S122" i="12"/>
  <c r="X126" i="12" s="1"/>
  <c r="U121" i="13"/>
  <c r="U124" i="12"/>
  <c r="T121" i="12"/>
  <c r="AR214" i="9"/>
  <c r="AR211" i="10"/>
  <c r="AJ67" i="13"/>
  <c r="AJ70" i="12"/>
  <c r="T160" i="11"/>
  <c r="U202" i="12"/>
  <c r="T199" i="12"/>
  <c r="S200" i="12"/>
  <c r="X204" i="12" s="1"/>
  <c r="U199" i="13"/>
  <c r="AM202" i="10"/>
  <c r="AM199" i="11"/>
  <c r="T136" i="11"/>
  <c r="AA34" i="12"/>
  <c r="AA31" i="13"/>
  <c r="AA178" i="12"/>
  <c r="AA175" i="13"/>
  <c r="Z208" i="12"/>
  <c r="Z205" i="13"/>
  <c r="U106" i="12"/>
  <c r="T103" i="12"/>
  <c r="S104" i="12"/>
  <c r="X108" i="12" s="1"/>
  <c r="U103" i="13"/>
  <c r="AC196" i="9"/>
  <c r="AA154" i="12"/>
  <c r="AA151" i="13"/>
  <c r="G169" i="13"/>
  <c r="G170" i="12"/>
  <c r="AC238" i="9"/>
  <c r="X142" i="12"/>
  <c r="X139" i="13"/>
  <c r="AL34" i="8"/>
  <c r="AM31" i="11"/>
  <c r="AM34" i="10"/>
  <c r="AK218" i="9"/>
  <c r="AP222" i="9" s="1"/>
  <c r="AM220" i="9"/>
  <c r="AL217" i="9"/>
  <c r="AM217" i="10"/>
  <c r="AE154" i="10"/>
  <c r="AE151" i="11"/>
  <c r="AC151" i="10"/>
  <c r="AB152" i="10"/>
  <c r="AG156" i="10" s="1"/>
  <c r="AS100" i="9"/>
  <c r="AS97" i="10"/>
  <c r="AP64" i="10"/>
  <c r="AP61" i="11"/>
  <c r="AR103" i="10"/>
  <c r="AR106" i="9"/>
  <c r="U208" i="12"/>
  <c r="T205" i="12"/>
  <c r="S206" i="12"/>
  <c r="X210" i="12" s="1"/>
  <c r="U205" i="13"/>
  <c r="AN184" i="10"/>
  <c r="AN181" i="11"/>
  <c r="W166" i="12"/>
  <c r="W163" i="13"/>
  <c r="Y208" i="12"/>
  <c r="Y205" i="13"/>
  <c r="V178" i="12"/>
  <c r="V175" i="13"/>
  <c r="AB146" i="10"/>
  <c r="AG150" i="10" s="1"/>
  <c r="AD148" i="10"/>
  <c r="AC145" i="10"/>
  <c r="AD145" i="11"/>
  <c r="AE190" i="10"/>
  <c r="AE187" i="11"/>
  <c r="AC187" i="10"/>
  <c r="AB188" i="10"/>
  <c r="AG192" i="10" s="1"/>
  <c r="AG115" i="11"/>
  <c r="AG118" i="10"/>
  <c r="O180" i="12"/>
  <c r="B180" i="12"/>
  <c r="AO166" i="10"/>
  <c r="AO163" i="11"/>
  <c r="V46" i="12"/>
  <c r="V43" i="13"/>
  <c r="X124" i="12"/>
  <c r="X121" i="13"/>
  <c r="Z202" i="12"/>
  <c r="Z199" i="13"/>
  <c r="AG166" i="10"/>
  <c r="AG163" i="11"/>
  <c r="W82" i="12"/>
  <c r="W79" i="13"/>
  <c r="AO202" i="10"/>
  <c r="AO199" i="11"/>
  <c r="AF85" i="11"/>
  <c r="AF88" i="10"/>
  <c r="Z148" i="12"/>
  <c r="Z145" i="13"/>
  <c r="AS109" i="10"/>
  <c r="AS112" i="9"/>
  <c r="AQ166" i="10"/>
  <c r="AQ163" i="11"/>
  <c r="AH145" i="11"/>
  <c r="AH148" i="10"/>
  <c r="AC100" i="9"/>
  <c r="W160" i="12"/>
  <c r="W157" i="13"/>
  <c r="T64" i="11"/>
  <c r="AF28" i="10"/>
  <c r="AF25" i="11"/>
  <c r="AJ85" i="11"/>
  <c r="AJ88" i="10"/>
  <c r="AA202" i="12"/>
  <c r="AA199" i="13"/>
  <c r="T178" i="11"/>
  <c r="AO181" i="10"/>
  <c r="AO184" i="9"/>
  <c r="AK86" i="9"/>
  <c r="AP90" i="9" s="1"/>
  <c r="AM88" i="9"/>
  <c r="AL85" i="9"/>
  <c r="AM85" i="10"/>
  <c r="AL88" i="8"/>
  <c r="G133" i="13"/>
  <c r="G134" i="12"/>
  <c r="X178" i="12"/>
  <c r="X175" i="13"/>
  <c r="T70" i="11"/>
  <c r="AQ160" i="9"/>
  <c r="AQ157" i="10"/>
  <c r="AJ124" i="10"/>
  <c r="AJ121" i="11"/>
  <c r="AJ133" i="11"/>
  <c r="AJ136" i="10"/>
  <c r="AO43" i="11"/>
  <c r="AO46" i="10"/>
  <c r="W136" i="12"/>
  <c r="W133" i="13"/>
  <c r="AR100" i="10"/>
  <c r="AR97" i="11"/>
  <c r="AE55" i="11"/>
  <c r="AE58" i="10"/>
  <c r="AC55" i="10"/>
  <c r="AB56" i="10"/>
  <c r="AG60" i="10" s="1"/>
  <c r="AE94" i="10"/>
  <c r="AE91" i="11"/>
  <c r="AC91" i="10"/>
  <c r="AB92" i="10"/>
  <c r="AG96" i="10" s="1"/>
  <c r="AC52" i="9"/>
  <c r="V34" i="12"/>
  <c r="V31" i="13"/>
  <c r="AL55" i="9"/>
  <c r="AA28" i="12"/>
  <c r="AA25" i="13"/>
  <c r="AC250" i="9"/>
  <c r="S218" i="12"/>
  <c r="X222" i="12" s="1"/>
  <c r="U220" i="12"/>
  <c r="T217" i="12"/>
  <c r="U217" i="13"/>
  <c r="AE40" i="12"/>
  <c r="AE37" i="13"/>
  <c r="AP121" i="11"/>
  <c r="AP124" i="10"/>
  <c r="AI103" i="11"/>
  <c r="AI106" i="10"/>
  <c r="T190" i="11"/>
  <c r="AE220" i="12"/>
  <c r="AE217" i="13"/>
  <c r="Z70" i="12"/>
  <c r="Z67" i="13"/>
  <c r="V130" i="12"/>
  <c r="V127" i="13"/>
  <c r="AD64" i="10"/>
  <c r="AC61" i="10"/>
  <c r="AB62" i="10"/>
  <c r="AG66" i="10" s="1"/>
  <c r="AD61" i="11"/>
  <c r="AP169" i="11"/>
  <c r="AP172" i="10"/>
  <c r="Z40" i="12"/>
  <c r="Z37" i="13"/>
  <c r="Y94" i="12"/>
  <c r="Y91" i="13"/>
  <c r="AI247" i="11"/>
  <c r="AI250" i="10"/>
  <c r="AJ157" i="11"/>
  <c r="AJ160" i="10"/>
  <c r="AJ208" i="10"/>
  <c r="AJ205" i="11"/>
  <c r="AL76" i="8"/>
  <c r="AP130" i="9"/>
  <c r="AP127" i="10"/>
  <c r="AN28" i="10"/>
  <c r="AN25" i="11"/>
  <c r="AB218" i="10"/>
  <c r="AG222" i="10" s="1"/>
  <c r="AD217" i="11"/>
  <c r="AD220" i="10"/>
  <c r="AC217" i="10"/>
  <c r="AA76" i="12"/>
  <c r="AA73" i="13"/>
  <c r="AG106" i="10"/>
  <c r="AG103" i="11"/>
  <c r="AO67" i="11"/>
  <c r="AO70" i="10"/>
  <c r="AR88" i="10"/>
  <c r="AR85" i="11"/>
  <c r="T214" i="11"/>
  <c r="AM190" i="10"/>
  <c r="AM187" i="11"/>
  <c r="AC130" i="9"/>
  <c r="AC202" i="9"/>
  <c r="V223" i="13"/>
  <c r="V226" i="12"/>
  <c r="G32" i="14"/>
  <c r="G33" i="14"/>
  <c r="BB30" i="14"/>
  <c r="AS30" i="14"/>
  <c r="AJ30" i="14"/>
  <c r="AA30" i="14"/>
  <c r="R30" i="14"/>
  <c r="AA208" i="12"/>
  <c r="AA205" i="13"/>
  <c r="G128" i="14"/>
  <c r="AE256" i="12"/>
  <c r="AE253" i="13"/>
  <c r="AP232" i="10"/>
  <c r="AP229" i="11"/>
  <c r="AP100" i="10"/>
  <c r="AP97" i="11"/>
  <c r="Y154" i="12"/>
  <c r="Y151" i="13"/>
  <c r="G121" i="13"/>
  <c r="G122" i="12"/>
  <c r="X250" i="12"/>
  <c r="X247" i="13"/>
  <c r="AP145" i="11"/>
  <c r="AP148" i="10"/>
  <c r="AO214" i="10"/>
  <c r="AO211" i="11"/>
  <c r="AL124" i="8"/>
  <c r="AP40" i="10"/>
  <c r="AP37" i="11"/>
  <c r="W34" i="12"/>
  <c r="W31" i="13"/>
  <c r="AE181" i="13"/>
  <c r="AE184" i="12"/>
  <c r="V58" i="12"/>
  <c r="V55" i="13"/>
  <c r="AG34" i="10"/>
  <c r="AG31" i="11"/>
  <c r="Y238" i="12"/>
  <c r="Y235" i="13"/>
  <c r="AH46" i="12"/>
  <c r="AH43" i="13"/>
  <c r="Y166" i="12"/>
  <c r="Y163" i="13"/>
  <c r="AO226" i="10"/>
  <c r="AO223" i="11"/>
  <c r="AR34" i="9"/>
  <c r="AR31" i="10"/>
  <c r="AI208" i="12"/>
  <c r="AI205" i="13"/>
  <c r="AA181" i="13"/>
  <c r="AA184" i="12"/>
  <c r="AM223" i="11"/>
  <c r="AM226" i="10"/>
  <c r="AD232" i="10"/>
  <c r="AC229" i="10"/>
  <c r="AB230" i="10"/>
  <c r="AG234" i="10" s="1"/>
  <c r="AD229" i="11"/>
  <c r="AP226" i="9"/>
  <c r="AP223" i="10"/>
  <c r="V220" i="12"/>
  <c r="V217" i="13"/>
  <c r="AL100" i="8"/>
  <c r="AI142" i="10"/>
  <c r="AI139" i="11"/>
  <c r="X118" i="12"/>
  <c r="X115" i="13"/>
  <c r="W244" i="12"/>
  <c r="W241" i="13"/>
  <c r="AG97" i="13"/>
  <c r="AG100" i="12"/>
  <c r="X208" i="12"/>
  <c r="X205" i="13"/>
  <c r="AR37" i="11"/>
  <c r="AR40" i="10"/>
  <c r="G55" i="14"/>
  <c r="G56" i="13"/>
  <c r="X148" i="12"/>
  <c r="X145" i="13"/>
  <c r="U163" i="13"/>
  <c r="AC172" i="9"/>
  <c r="AO82" i="10"/>
  <c r="AO79" i="11"/>
  <c r="AC160" i="9"/>
  <c r="AS133" i="10"/>
  <c r="AS136" i="9"/>
  <c r="AM142" i="10"/>
  <c r="AM139" i="11"/>
  <c r="AQ250" i="10"/>
  <c r="AQ247" i="11"/>
  <c r="AP55" i="10"/>
  <c r="AP58" i="9"/>
  <c r="V184" i="12"/>
  <c r="V181" i="13"/>
  <c r="AL127" i="9"/>
  <c r="AP163" i="10"/>
  <c r="AP166" i="9"/>
  <c r="T34" i="11"/>
  <c r="AC75" i="2"/>
  <c r="AQ97" i="10"/>
  <c r="AQ100" i="9"/>
  <c r="AJ181" i="11"/>
  <c r="AJ184" i="10"/>
  <c r="AJ112" i="10"/>
  <c r="AJ109" i="11"/>
  <c r="AS25" i="10"/>
  <c r="AS28" i="9"/>
  <c r="AG178" i="10"/>
  <c r="AG175" i="11"/>
  <c r="AS67" i="11"/>
  <c r="AS70" i="10"/>
  <c r="AF166" i="12"/>
  <c r="AF163" i="13"/>
  <c r="AG238" i="10"/>
  <c r="AG235" i="11"/>
  <c r="AH97" i="11"/>
  <c r="AH100" i="10"/>
  <c r="W172" i="12"/>
  <c r="W169" i="13"/>
  <c r="AI160" i="12"/>
  <c r="AI157" i="13"/>
  <c r="AQ79" i="11"/>
  <c r="AQ82" i="10"/>
  <c r="G91" i="14"/>
  <c r="G92" i="13"/>
  <c r="AQ208" i="9"/>
  <c r="AQ205" i="10"/>
  <c r="AP25" i="11"/>
  <c r="AP28" i="10"/>
  <c r="AG214" i="10"/>
  <c r="AG211" i="11"/>
  <c r="W88" i="12"/>
  <c r="W85" i="13"/>
  <c r="AE175" i="11"/>
  <c r="AE178" i="10"/>
  <c r="AC175" i="10"/>
  <c r="AB176" i="10"/>
  <c r="AG180" i="10" s="1"/>
  <c r="Z76" i="12"/>
  <c r="Z73" i="13"/>
  <c r="AS130" i="10"/>
  <c r="AS127" i="11"/>
  <c r="AH217" i="11"/>
  <c r="AH220" i="10"/>
  <c r="S50" i="12"/>
  <c r="X54" i="12" s="1"/>
  <c r="U49" i="13"/>
  <c r="U52" i="12"/>
  <c r="T49" i="12"/>
  <c r="AN190" i="9"/>
  <c r="AN187" i="10"/>
  <c r="AE118" i="10"/>
  <c r="AE115" i="11"/>
  <c r="AB116" i="10"/>
  <c r="AG120" i="10" s="1"/>
  <c r="AC115" i="10"/>
  <c r="W208" i="12"/>
  <c r="W205" i="13"/>
  <c r="V28" i="12"/>
  <c r="V25" i="13"/>
  <c r="S26" i="12"/>
  <c r="X30" i="12" s="1"/>
  <c r="U28" i="12"/>
  <c r="U25" i="13"/>
  <c r="T25" i="12"/>
  <c r="AK164" i="9"/>
  <c r="AP168" i="9" s="1"/>
  <c r="AP250" i="9"/>
  <c r="AP247" i="10"/>
  <c r="AS190" i="10"/>
  <c r="AS187" i="11"/>
  <c r="AN64" i="10"/>
  <c r="AN61" i="11"/>
  <c r="AD256" i="10"/>
  <c r="AC253" i="10"/>
  <c r="AB254" i="10"/>
  <c r="AG258" i="10" s="1"/>
  <c r="AD253" i="11"/>
  <c r="W124" i="12"/>
  <c r="W121" i="13"/>
  <c r="AR205" i="11"/>
  <c r="AR208" i="10"/>
  <c r="T250" i="11"/>
  <c r="U46" i="12"/>
  <c r="T43" i="12"/>
  <c r="U43" i="13"/>
  <c r="S44" i="12"/>
  <c r="X48" i="12" s="1"/>
  <c r="AJ220" i="10"/>
  <c r="AJ217" i="11"/>
  <c r="AR220" i="10"/>
  <c r="AR217" i="11"/>
  <c r="AO133" i="10"/>
  <c r="AO136" i="9"/>
  <c r="AG202" i="10"/>
  <c r="AG199" i="11"/>
  <c r="Y82" i="12"/>
  <c r="Y79" i="13"/>
  <c r="AJ253" i="11"/>
  <c r="AJ256" i="10"/>
  <c r="T184" i="11"/>
  <c r="AJ52" i="10"/>
  <c r="AJ49" i="11"/>
  <c r="AD40" i="10"/>
  <c r="AC37" i="10"/>
  <c r="AB38" i="10"/>
  <c r="AG42" i="10" s="1"/>
  <c r="AD37" i="11"/>
  <c r="AF256" i="10"/>
  <c r="AF253" i="11"/>
  <c r="AA172" i="12"/>
  <c r="AA169" i="13"/>
  <c r="AO100" i="9"/>
  <c r="AO97" i="10"/>
  <c r="AC76" i="9"/>
  <c r="AS235" i="11"/>
  <c r="AS238" i="10"/>
  <c r="AO25" i="10"/>
  <c r="AO28" i="9"/>
  <c r="AC184" i="9"/>
  <c r="AN166" i="9"/>
  <c r="AN163" i="10"/>
  <c r="Y106" i="12"/>
  <c r="Y103" i="13"/>
  <c r="AS106" i="10"/>
  <c r="AS103" i="11"/>
  <c r="AS196" i="9"/>
  <c r="AS193" i="10"/>
  <c r="V250" i="12"/>
  <c r="V247" i="13"/>
  <c r="AC88" i="9"/>
  <c r="Y202" i="12"/>
  <c r="Y199" i="13"/>
  <c r="AK44" i="9"/>
  <c r="AP48" i="9" s="1"/>
  <c r="AJ61" i="11"/>
  <c r="AJ64" i="10"/>
  <c r="AI124" i="12"/>
  <c r="AI121" i="13"/>
  <c r="AR256" i="10"/>
  <c r="AR253" i="11"/>
  <c r="W202" i="12"/>
  <c r="W199" i="13"/>
  <c r="AI118" i="10"/>
  <c r="AI115" i="11"/>
  <c r="T40" i="11"/>
  <c r="AQ145" i="10"/>
  <c r="AQ148" i="9"/>
  <c r="W118" i="12"/>
  <c r="W115" i="13"/>
  <c r="Z154" i="12"/>
  <c r="Z151" i="13"/>
  <c r="AN109" i="11"/>
  <c r="AN112" i="10"/>
  <c r="AR94" i="9"/>
  <c r="AR91" i="10"/>
  <c r="AO229" i="10"/>
  <c r="AO232" i="9"/>
  <c r="AN196" i="10"/>
  <c r="AN193" i="11"/>
  <c r="AL199" i="9"/>
  <c r="W106" i="12"/>
  <c r="W103" i="13"/>
  <c r="W238" i="12"/>
  <c r="W235" i="13"/>
  <c r="AE76" i="12"/>
  <c r="AE73" i="13"/>
  <c r="AA226" i="12"/>
  <c r="AA223" i="13"/>
  <c r="AI199" i="11"/>
  <c r="AI202" i="10"/>
  <c r="Y46" i="12"/>
  <c r="Y43" i="13"/>
  <c r="AN175" i="10"/>
  <c r="AN178" i="9"/>
  <c r="AL178" i="8"/>
  <c r="AB194" i="10"/>
  <c r="AG198" i="10" s="1"/>
  <c r="AD196" i="10"/>
  <c r="AC193" i="10"/>
  <c r="AD193" i="11"/>
  <c r="X112" i="12"/>
  <c r="X109" i="13"/>
  <c r="AJ172" i="10"/>
  <c r="AJ169" i="11"/>
  <c r="AE238" i="10"/>
  <c r="AE235" i="11"/>
  <c r="AC235" i="10"/>
  <c r="AB236" i="10"/>
  <c r="AG240" i="10" s="1"/>
  <c r="H210" i="13"/>
  <c r="G210" i="14"/>
  <c r="H210" i="14" s="1"/>
  <c r="AP46" i="9"/>
  <c r="AP43" i="10"/>
  <c r="AL31" i="9"/>
  <c r="Z175" i="13"/>
  <c r="Z178" i="12"/>
  <c r="U142" i="12"/>
  <c r="T139" i="12"/>
  <c r="U139" i="13"/>
  <c r="S140" i="12"/>
  <c r="X144" i="12" s="1"/>
  <c r="AF100" i="10"/>
  <c r="AF97" i="11"/>
  <c r="T244" i="11"/>
  <c r="AC154" i="9"/>
  <c r="H54" i="12"/>
  <c r="G54" i="13"/>
  <c r="Y196" i="12"/>
  <c r="Y193" i="13"/>
  <c r="AK58" i="2"/>
  <c r="AK49" i="2"/>
  <c r="Y172" i="12"/>
  <c r="Y169" i="13"/>
  <c r="AH40" i="10"/>
  <c r="AH37" i="11"/>
  <c r="T100" i="11"/>
  <c r="O175" i="14"/>
  <c r="O178" i="13"/>
  <c r="V208" i="12"/>
  <c r="V205" i="13"/>
  <c r="Y64" i="12"/>
  <c r="Y61" i="13"/>
  <c r="AH49" i="11"/>
  <c r="AH52" i="10"/>
  <c r="AA70" i="12"/>
  <c r="AA67" i="13"/>
  <c r="AP244" i="10"/>
  <c r="AP241" i="11"/>
  <c r="AN148" i="10"/>
  <c r="AN145" i="11"/>
  <c r="Y190" i="12"/>
  <c r="Y187" i="13"/>
  <c r="AB98" i="10"/>
  <c r="AG102" i="10" s="1"/>
  <c r="AD97" i="11"/>
  <c r="AD100" i="10"/>
  <c r="AC97" i="10"/>
  <c r="AJ166" i="12"/>
  <c r="AJ163" i="13"/>
  <c r="AO178" i="10"/>
  <c r="AO175" i="11"/>
  <c r="AA133" i="13"/>
  <c r="AA136" i="12"/>
  <c r="V202" i="12"/>
  <c r="V199" i="13"/>
  <c r="Z64" i="12"/>
  <c r="Z61" i="13"/>
  <c r="Z160" i="12"/>
  <c r="Z157" i="13"/>
  <c r="U178" i="12"/>
  <c r="T175" i="12"/>
  <c r="S176" i="12"/>
  <c r="X180" i="12" s="1"/>
  <c r="U175" i="13"/>
  <c r="AQ52" i="9"/>
  <c r="AQ49" i="10"/>
  <c r="AC28" i="9"/>
  <c r="AL232" i="8"/>
  <c r="AC166" i="9"/>
  <c r="AN76" i="10"/>
  <c r="AN73" i="11"/>
  <c r="AA118" i="12"/>
  <c r="AA115" i="13"/>
  <c r="AN46" i="9"/>
  <c r="AN43" i="10"/>
  <c r="AI58" i="10"/>
  <c r="AI55" i="11"/>
  <c r="AC58" i="9"/>
  <c r="AS88" i="9"/>
  <c r="AS85" i="10"/>
  <c r="V196" i="12"/>
  <c r="V193" i="13"/>
  <c r="AQ85" i="10"/>
  <c r="AQ88" i="9"/>
  <c r="G115" i="14"/>
  <c r="G116" i="13"/>
  <c r="AC94" i="9"/>
  <c r="T232" i="11"/>
  <c r="Z220" i="12"/>
  <c r="Z217" i="13"/>
  <c r="AG142" i="10"/>
  <c r="AG139" i="11"/>
  <c r="V232" i="12"/>
  <c r="V229" i="13"/>
  <c r="T82" i="11"/>
  <c r="AA37" i="13"/>
  <c r="AA40" i="12"/>
  <c r="AQ238" i="10"/>
  <c r="AQ235" i="11"/>
  <c r="Z28" i="12"/>
  <c r="Z25" i="13"/>
  <c r="AH256" i="10"/>
  <c r="AH253" i="11"/>
  <c r="W76" i="12"/>
  <c r="W73" i="13"/>
  <c r="AR58" i="9"/>
  <c r="AR55" i="10"/>
  <c r="G109" i="13"/>
  <c r="G110" i="12"/>
  <c r="AA106" i="12"/>
  <c r="AA103" i="13"/>
  <c r="X52" i="12"/>
  <c r="X49" i="13"/>
  <c r="AO148" i="9"/>
  <c r="AO145" i="10"/>
  <c r="AH160" i="10"/>
  <c r="AH157" i="11"/>
  <c r="AI136" i="12"/>
  <c r="AI133" i="13"/>
  <c r="AN37" i="11"/>
  <c r="AN40" i="10"/>
  <c r="AJ148" i="10"/>
  <c r="AJ145" i="11"/>
  <c r="AS64" i="9"/>
  <c r="AS61" i="10"/>
  <c r="AO34" i="10"/>
  <c r="AO31" i="11"/>
  <c r="AQ46" i="10"/>
  <c r="AQ43" i="11"/>
  <c r="AP235" i="10"/>
  <c r="AP238" i="9"/>
  <c r="AJ100" i="10"/>
  <c r="AJ97" i="11"/>
  <c r="T172" i="11"/>
  <c r="U214" i="12"/>
  <c r="T211" i="12"/>
  <c r="U211" i="13"/>
  <c r="S212" i="12"/>
  <c r="X216" i="12" s="1"/>
  <c r="AM52" i="9"/>
  <c r="AL49" i="9"/>
  <c r="AM49" i="10"/>
  <c r="AK50" i="9"/>
  <c r="AP54" i="9" s="1"/>
  <c r="AL52" i="8"/>
  <c r="AK170" i="9"/>
  <c r="AP174" i="9" s="1"/>
  <c r="AM172" i="9"/>
  <c r="AL169" i="9"/>
  <c r="AM169" i="10"/>
  <c r="O127" i="14"/>
  <c r="O130" i="13"/>
  <c r="Y52" i="12"/>
  <c r="Y49" i="13"/>
  <c r="AE46" i="10"/>
  <c r="AE43" i="11"/>
  <c r="AC43" i="10"/>
  <c r="AB44" i="10"/>
  <c r="AG48" i="10" s="1"/>
  <c r="AC208" i="9"/>
  <c r="T58" i="11"/>
  <c r="AJ154" i="12"/>
  <c r="AJ151" i="13"/>
  <c r="Y40" i="12"/>
  <c r="Y37" i="13"/>
  <c r="Y256" i="12"/>
  <c r="Y253" i="13"/>
  <c r="AQ103" i="11"/>
  <c r="AQ106" i="10"/>
  <c r="AS73" i="10"/>
  <c r="AS76" i="9"/>
  <c r="AS226" i="10"/>
  <c r="AS223" i="11"/>
  <c r="AR238" i="9"/>
  <c r="AR235" i="10"/>
  <c r="V154" i="12"/>
  <c r="V151" i="13"/>
  <c r="AH151" i="13"/>
  <c r="AH154" i="12"/>
  <c r="AA166" i="12"/>
  <c r="AA163" i="13"/>
  <c r="AP73" i="11"/>
  <c r="AP76" i="10"/>
  <c r="AI229" i="13"/>
  <c r="AI232" i="12"/>
  <c r="X190" i="12"/>
  <c r="X187" i="13"/>
  <c r="AO238" i="10"/>
  <c r="AO235" i="11"/>
  <c r="AA88" i="12"/>
  <c r="AA85" i="13"/>
  <c r="T88" i="11"/>
  <c r="AH250" i="12"/>
  <c r="AH247" i="13"/>
  <c r="AP184" i="10"/>
  <c r="AP181" i="11"/>
  <c r="AK122" i="9"/>
  <c r="AP126" i="9" s="1"/>
  <c r="AM124" i="9"/>
  <c r="AL121" i="9"/>
  <c r="AM121" i="10"/>
  <c r="AO244" i="9"/>
  <c r="AO241" i="10"/>
  <c r="AH142" i="12"/>
  <c r="AH139" i="13"/>
  <c r="AO94" i="10"/>
  <c r="AO91" i="11"/>
  <c r="AN82" i="9"/>
  <c r="AN79" i="10"/>
  <c r="X220" i="12"/>
  <c r="X217" i="13"/>
  <c r="Q136" i="13"/>
  <c r="Q133" i="14"/>
  <c r="AO76" i="9"/>
  <c r="AO73" i="10"/>
  <c r="AK68" i="9"/>
  <c r="AP72" i="9" s="1"/>
  <c r="AN160" i="10"/>
  <c r="AN157" i="11"/>
  <c r="AH193" i="11"/>
  <c r="AH196" i="10"/>
  <c r="AM28" i="9"/>
  <c r="AL25" i="9"/>
  <c r="AM25" i="10"/>
  <c r="AK26" i="9"/>
  <c r="AP30" i="9" s="1"/>
  <c r="AL28" i="8"/>
  <c r="AN232" i="10"/>
  <c r="AN229" i="11"/>
  <c r="W46" i="12"/>
  <c r="W43" i="13"/>
  <c r="AF190" i="12"/>
  <c r="AF187" i="13"/>
  <c r="S194" i="12"/>
  <c r="X198" i="12" s="1"/>
  <c r="U196" i="12"/>
  <c r="T193" i="12"/>
  <c r="U193" i="13"/>
  <c r="AF76" i="10"/>
  <c r="AF73" i="11"/>
  <c r="AI220" i="12"/>
  <c r="AI217" i="13"/>
  <c r="V76" i="12"/>
  <c r="V73" i="13"/>
  <c r="V82" i="12"/>
  <c r="V79" i="13"/>
  <c r="AA253" i="13"/>
  <c r="AA256" i="12"/>
  <c r="AK194" i="9"/>
  <c r="AP198" i="9" s="1"/>
  <c r="AM196" i="9"/>
  <c r="AL193" i="9"/>
  <c r="AM193" i="10"/>
  <c r="AB170" i="10"/>
  <c r="AG174" i="10" s="1"/>
  <c r="AD172" i="10"/>
  <c r="AC169" i="10"/>
  <c r="AD169" i="11"/>
  <c r="AJ229" i="11"/>
  <c r="AJ232" i="10"/>
  <c r="G224" i="14"/>
  <c r="AD160" i="10"/>
  <c r="AC157" i="10"/>
  <c r="AB158" i="10"/>
  <c r="AG162" i="10" s="1"/>
  <c r="AD157" i="11"/>
  <c r="Z52" i="12"/>
  <c r="Z49" i="13"/>
  <c r="Y214" i="12"/>
  <c r="Y211" i="13"/>
  <c r="V172" i="12"/>
  <c r="V169" i="13"/>
  <c r="AI79" i="11"/>
  <c r="AI82" i="10"/>
  <c r="AK140" i="9"/>
  <c r="AP144" i="9" s="1"/>
  <c r="AO64" i="9"/>
  <c r="AO61" i="10"/>
  <c r="Z250" i="12"/>
  <c r="Z247" i="13"/>
  <c r="U256" i="12"/>
  <c r="T253" i="12"/>
  <c r="S254" i="12"/>
  <c r="X258" i="12" s="1"/>
  <c r="U253" i="13"/>
  <c r="AP220" i="10"/>
  <c r="AP217" i="11"/>
  <c r="AC124" i="9"/>
  <c r="AK128" i="9"/>
  <c r="AP132" i="9" s="1"/>
  <c r="Y100" i="12"/>
  <c r="Y97" i="13"/>
  <c r="V118" i="12"/>
  <c r="V115" i="13"/>
  <c r="Q184" i="13"/>
  <c r="Q181" i="14"/>
  <c r="AA82" i="12"/>
  <c r="AA79" i="13"/>
  <c r="AL190" i="8"/>
  <c r="W94" i="12"/>
  <c r="W91" i="13"/>
  <c r="AH184" i="10"/>
  <c r="AH181" i="11"/>
  <c r="AS250" i="10"/>
  <c r="AS247" i="11"/>
  <c r="V64" i="12"/>
  <c r="V61" i="13"/>
  <c r="Y121" i="13"/>
  <c r="Y124" i="12"/>
  <c r="AF172" i="10"/>
  <c r="AF169" i="11"/>
  <c r="AN151" i="10"/>
  <c r="AN154" i="9"/>
  <c r="AN247" i="10"/>
  <c r="AN250" i="9"/>
  <c r="AR61" i="11"/>
  <c r="AR64" i="10"/>
  <c r="AR136" i="10"/>
  <c r="AR133" i="11"/>
  <c r="X256" i="12"/>
  <c r="X253" i="13"/>
  <c r="Y112" i="12"/>
  <c r="Y109" i="13"/>
  <c r="AR127" i="10"/>
  <c r="AR130" i="9"/>
  <c r="AJ76" i="10"/>
  <c r="AJ73" i="11"/>
  <c r="AB57" i="2"/>
  <c r="AD63" i="2"/>
  <c r="T112" i="11"/>
  <c r="AO193" i="10"/>
  <c r="AO196" i="9"/>
  <c r="T94" i="11"/>
  <c r="AF64" i="10"/>
  <c r="AF61" i="11"/>
  <c r="AA250" i="12"/>
  <c r="AA247" i="13"/>
  <c r="AI76" i="12"/>
  <c r="AI73" i="13"/>
  <c r="AF208" i="10"/>
  <c r="AF205" i="11"/>
  <c r="AN244" i="10"/>
  <c r="AN241" i="11"/>
  <c r="AQ256" i="9"/>
  <c r="AQ253" i="10"/>
  <c r="AS118" i="10"/>
  <c r="AS115" i="11"/>
  <c r="T118" i="11"/>
  <c r="AC178" i="9"/>
  <c r="AP154" i="9"/>
  <c r="AP151" i="10"/>
  <c r="AG244" i="12"/>
  <c r="AG241" i="13"/>
  <c r="AH136" i="10"/>
  <c r="AH133" i="11"/>
  <c r="AL163" i="9"/>
  <c r="V106" i="12"/>
  <c r="V103" i="13"/>
  <c r="AI190" i="10"/>
  <c r="AI187" i="11"/>
  <c r="AG226" i="10"/>
  <c r="AG223" i="11"/>
  <c r="Z136" i="12"/>
  <c r="Z133" i="13"/>
  <c r="AO109" i="10"/>
  <c r="AO112" i="9"/>
  <c r="Z166" i="12"/>
  <c r="Z163" i="13"/>
  <c r="S146" i="12"/>
  <c r="X150" i="12" s="1"/>
  <c r="U148" i="12"/>
  <c r="T145" i="12"/>
  <c r="U145" i="13"/>
  <c r="AQ76" i="9"/>
  <c r="AQ73" i="10"/>
  <c r="Y226" i="12"/>
  <c r="Y223" i="13"/>
  <c r="AN214" i="9"/>
  <c r="AN211" i="10"/>
  <c r="U250" i="12"/>
  <c r="T247" i="12"/>
  <c r="S248" i="12"/>
  <c r="X252" i="12" s="1"/>
  <c r="U247" i="13"/>
  <c r="AL214" i="8"/>
  <c r="AF160" i="10"/>
  <c r="AF157" i="11"/>
  <c r="X136" i="12"/>
  <c r="X133" i="13"/>
  <c r="AC214" i="9"/>
  <c r="AP82" i="9"/>
  <c r="AP79" i="10"/>
  <c r="AS229" i="10"/>
  <c r="AS232" i="9"/>
  <c r="AC244" i="9"/>
  <c r="N220" i="13"/>
  <c r="N217" i="14"/>
  <c r="U184" i="12"/>
  <c r="T181" i="12"/>
  <c r="S182" i="12"/>
  <c r="X186" i="12" s="1"/>
  <c r="U181" i="13"/>
  <c r="U130" i="12"/>
  <c r="T127" i="12"/>
  <c r="S128" i="12"/>
  <c r="X132" i="12" s="1"/>
  <c r="U127" i="13"/>
  <c r="Y58" i="12"/>
  <c r="Y55" i="13"/>
  <c r="Z226" i="12"/>
  <c r="Z223" i="13"/>
  <c r="AS52" i="9"/>
  <c r="AS49" i="10"/>
  <c r="AN118" i="9"/>
  <c r="AN115" i="10"/>
  <c r="AD184" i="10"/>
  <c r="AC181" i="10"/>
  <c r="AB182" i="10"/>
  <c r="AG186" i="10" s="1"/>
  <c r="AD181" i="11"/>
  <c r="V94" i="12"/>
  <c r="V91" i="13"/>
  <c r="AN67" i="10"/>
  <c r="AN70" i="9"/>
  <c r="V112" i="12"/>
  <c r="V109" i="13"/>
  <c r="W64" i="12"/>
  <c r="W61" i="13"/>
  <c r="AN52" i="10"/>
  <c r="AN49" i="11"/>
  <c r="T76" i="11"/>
  <c r="AK152" i="9"/>
  <c r="AP156" i="9" s="1"/>
  <c r="AL115" i="9"/>
  <c r="AH112" i="10"/>
  <c r="AH109" i="11"/>
  <c r="AL148" i="8"/>
  <c r="AI28" i="12"/>
  <c r="AI25" i="13"/>
  <c r="AL43" i="9"/>
  <c r="AC112" i="9"/>
  <c r="AJ226" i="12"/>
  <c r="AJ223" i="13"/>
  <c r="Q106" i="14"/>
  <c r="U226" i="12"/>
  <c r="T223" i="12"/>
  <c r="S224" i="12"/>
  <c r="X228" i="12" s="1"/>
  <c r="U223" i="13"/>
  <c r="Y70" i="12"/>
  <c r="Y67" i="13"/>
  <c r="AH58" i="12"/>
  <c r="AH55" i="13"/>
  <c r="G205" i="14"/>
  <c r="G206" i="13"/>
  <c r="W58" i="12"/>
  <c r="W55" i="13"/>
  <c r="AQ214" i="10"/>
  <c r="AQ211" i="11"/>
  <c r="Z124" i="12"/>
  <c r="Z121" i="13"/>
  <c r="AF232" i="10"/>
  <c r="AF229" i="11"/>
  <c r="AP202" i="9"/>
  <c r="AP199" i="10"/>
  <c r="T124" i="11"/>
  <c r="Z130" i="12"/>
  <c r="Z127" i="13"/>
  <c r="AS34" i="10"/>
  <c r="AS31" i="11"/>
  <c r="AR175" i="10"/>
  <c r="AR178" i="9"/>
  <c r="AQ127" i="11"/>
  <c r="AQ130" i="10"/>
  <c r="AL208" i="8"/>
  <c r="U160" i="12"/>
  <c r="T157" i="12"/>
  <c r="S158" i="12"/>
  <c r="X162" i="12" s="1"/>
  <c r="U157" i="13"/>
  <c r="R217" i="14"/>
  <c r="R220" i="13"/>
  <c r="AS256" i="9"/>
  <c r="AS253" i="10"/>
  <c r="AR229" i="11"/>
  <c r="AR232" i="10"/>
  <c r="AE85" i="13"/>
  <c r="AE88" i="12"/>
  <c r="AK200" i="9"/>
  <c r="AP204" i="9" s="1"/>
  <c r="Z142" i="12"/>
  <c r="Z139" i="13"/>
  <c r="U136" i="12"/>
  <c r="T133" i="12"/>
  <c r="S134" i="12"/>
  <c r="X138" i="12" s="1"/>
  <c r="U133" i="13"/>
  <c r="W214" i="12"/>
  <c r="W211" i="13"/>
  <c r="Y241" i="13"/>
  <c r="Y244" i="12"/>
  <c r="AI151" i="11"/>
  <c r="AI154" i="10"/>
  <c r="AL166" i="8"/>
  <c r="AE106" i="10"/>
  <c r="AE103" i="11"/>
  <c r="AC103" i="10"/>
  <c r="AB104" i="10"/>
  <c r="AG108" i="10" s="1"/>
  <c r="AA94" i="12"/>
  <c r="AA91" i="13"/>
  <c r="AG112" i="12"/>
  <c r="AG109" i="13"/>
  <c r="AS178" i="10"/>
  <c r="AS175" i="11"/>
  <c r="Z232" i="12"/>
  <c r="Z229" i="13"/>
  <c r="AF109" i="11"/>
  <c r="AF112" i="10"/>
  <c r="T106" i="11"/>
  <c r="AM178" i="10"/>
  <c r="AM175" i="11"/>
  <c r="T154" i="11"/>
  <c r="AQ94" i="10"/>
  <c r="AQ91" i="11"/>
  <c r="Y130" i="12"/>
  <c r="Y127" i="13"/>
  <c r="AD70" i="12"/>
  <c r="AD67" i="13"/>
  <c r="AA220" i="12"/>
  <c r="AA217" i="13"/>
  <c r="AJ244" i="10"/>
  <c r="AJ241" i="11"/>
  <c r="AQ112" i="9"/>
  <c r="AQ109" i="10"/>
  <c r="AF124" i="10"/>
  <c r="AF121" i="11"/>
  <c r="AL220" i="8"/>
  <c r="AR181" i="11"/>
  <c r="AR184" i="10"/>
  <c r="Z94" i="12"/>
  <c r="Z91" i="13"/>
  <c r="AL244" i="8"/>
  <c r="T208" i="11"/>
  <c r="AE70" i="10"/>
  <c r="AE67" i="11"/>
  <c r="AB68" i="10"/>
  <c r="AG72" i="10" s="1"/>
  <c r="AC67" i="10"/>
  <c r="G211" i="13"/>
  <c r="G212" i="12"/>
  <c r="W226" i="12"/>
  <c r="W223" i="13"/>
  <c r="AJ91" i="13"/>
  <c r="AJ94" i="12"/>
  <c r="AP178" i="9"/>
  <c r="AP175" i="10"/>
  <c r="Y217" i="13"/>
  <c r="Y220" i="12"/>
  <c r="M136" i="13"/>
  <c r="M133" i="14"/>
  <c r="AP49" i="11"/>
  <c r="AP52" i="10"/>
  <c r="AI70" i="10"/>
  <c r="AI67" i="11"/>
  <c r="AH121" i="11"/>
  <c r="AH124" i="10"/>
  <c r="AA142" i="12"/>
  <c r="AA139" i="13"/>
  <c r="AJ142" i="12"/>
  <c r="AJ139" i="13"/>
  <c r="AL118" i="8"/>
  <c r="U64" i="12"/>
  <c r="T61" i="12"/>
  <c r="S62" i="12"/>
  <c r="X66" i="12" s="1"/>
  <c r="U61" i="13"/>
  <c r="V244" i="12"/>
  <c r="V241" i="13"/>
  <c r="AN223" i="10"/>
  <c r="AN226" i="9"/>
  <c r="X184" i="12"/>
  <c r="X181" i="13"/>
  <c r="AL40" i="8"/>
  <c r="AK230" i="9"/>
  <c r="AP234" i="9" s="1"/>
  <c r="AM229" i="10"/>
  <c r="AM232" i="9"/>
  <c r="AL229" i="9"/>
  <c r="Z184" i="12"/>
  <c r="Z181" i="13"/>
  <c r="AE166" i="10"/>
  <c r="AE163" i="11"/>
  <c r="AB164" i="10"/>
  <c r="AG168" i="10" s="1"/>
  <c r="AC163" i="10"/>
  <c r="AA109" i="13"/>
  <c r="AA112" i="12"/>
  <c r="X88" i="12"/>
  <c r="X85" i="13"/>
  <c r="AH25" i="11"/>
  <c r="AH28" i="10"/>
  <c r="U70" i="12"/>
  <c r="T67" i="12"/>
  <c r="U67" i="13"/>
  <c r="S68" i="12"/>
  <c r="X72" i="12" s="1"/>
  <c r="G25" i="13"/>
  <c r="AG130" i="10"/>
  <c r="AG127" i="11"/>
  <c r="AH94" i="12"/>
  <c r="AH91" i="13"/>
  <c r="X76" i="12"/>
  <c r="X73" i="13"/>
  <c r="X40" i="12"/>
  <c r="X37" i="13"/>
  <c r="AB50" i="10"/>
  <c r="AG54" i="10" s="1"/>
  <c r="AD49" i="11"/>
  <c r="AD52" i="10"/>
  <c r="AC49" i="10"/>
  <c r="AP34" i="9"/>
  <c r="AP31" i="10"/>
  <c r="AO130" i="10"/>
  <c r="AO127" i="11"/>
  <c r="AG256" i="12"/>
  <c r="AG253" i="13"/>
  <c r="AK56" i="9"/>
  <c r="AP60" i="9" s="1"/>
  <c r="AN127" i="10"/>
  <c r="AN130" i="9"/>
  <c r="V214" i="12"/>
  <c r="V211" i="13"/>
  <c r="T220" i="11"/>
  <c r="AS205" i="10"/>
  <c r="AS208" i="9"/>
  <c r="AO154" i="10"/>
  <c r="AO151" i="11"/>
  <c r="AR52" i="10"/>
  <c r="AR49" i="11"/>
  <c r="AR70" i="9"/>
  <c r="AR67" i="10"/>
  <c r="AL250" i="8"/>
  <c r="AP211" i="10"/>
  <c r="AP214" i="9"/>
  <c r="I23" i="14"/>
  <c r="I17" i="14"/>
  <c r="J15" i="2"/>
  <c r="J20" i="4"/>
  <c r="S14" i="2"/>
  <c r="J14" i="4"/>
  <c r="J18" i="4" s="1"/>
  <c r="Y14" i="2"/>
  <c r="L16" i="4"/>
  <c r="U16" i="2"/>
  <c r="P16" i="4"/>
  <c r="P15" i="4" s="1"/>
  <c r="L15" i="2"/>
  <c r="L19" i="5"/>
  <c r="L22" i="5" s="1"/>
  <c r="O16" i="6"/>
  <c r="O15" i="6" s="1"/>
  <c r="Q14" i="4"/>
  <c r="I23" i="9"/>
  <c r="AD13" i="2"/>
  <c r="AM13" i="2" s="1"/>
  <c r="U14" i="2"/>
  <c r="Q16" i="4"/>
  <c r="Q15" i="4" s="1"/>
  <c r="R19" i="5"/>
  <c r="R19" i="6" s="1"/>
  <c r="U13" i="4"/>
  <c r="Y16" i="2"/>
  <c r="Y15" i="2" s="1"/>
  <c r="O14" i="7"/>
  <c r="O14" i="5"/>
  <c r="I17" i="2"/>
  <c r="V16" i="2"/>
  <c r="V15" i="2" s="1"/>
  <c r="AE13" i="2"/>
  <c r="AE13" i="4" s="1"/>
  <c r="AE13" i="5" s="1"/>
  <c r="AE14" i="5" s="1"/>
  <c r="Z16" i="2"/>
  <c r="Z15" i="2" s="1"/>
  <c r="Z13" i="4"/>
  <c r="Z13" i="5" s="1"/>
  <c r="Z13" i="6" s="1"/>
  <c r="Z14" i="2"/>
  <c r="V14" i="2"/>
  <c r="N14" i="4"/>
  <c r="N16" i="4"/>
  <c r="N15" i="4" s="1"/>
  <c r="R14" i="4"/>
  <c r="R16" i="4"/>
  <c r="R15" i="4" s="1"/>
  <c r="AI13" i="2"/>
  <c r="AI14" i="2" s="1"/>
  <c r="O19" i="5"/>
  <c r="O22" i="5" s="1"/>
  <c r="O22" i="4"/>
  <c r="AA13" i="4"/>
  <c r="AA14" i="4" s="1"/>
  <c r="Q22" i="4"/>
  <c r="O16" i="7"/>
  <c r="O15" i="7" s="1"/>
  <c r="O14" i="4"/>
  <c r="P22" i="4"/>
  <c r="N22" i="4"/>
  <c r="M22" i="4"/>
  <c r="K19" i="4"/>
  <c r="L22" i="4"/>
  <c r="Y13" i="4"/>
  <c r="AH13" i="2"/>
  <c r="O13" i="9"/>
  <c r="O13" i="10" s="1"/>
  <c r="O16" i="8"/>
  <c r="O15" i="8" s="1"/>
  <c r="O16" i="5"/>
  <c r="O15" i="5" s="1"/>
  <c r="X13" i="4"/>
  <c r="X14" i="4" s="1"/>
  <c r="O14" i="6"/>
  <c r="O16" i="4"/>
  <c r="O15" i="4" s="1"/>
  <c r="W13" i="4"/>
  <c r="W16" i="4" s="1"/>
  <c r="W15" i="4" s="1"/>
  <c r="M14" i="4"/>
  <c r="M16" i="4"/>
  <c r="M15" i="4" s="1"/>
  <c r="V13" i="4"/>
  <c r="V14" i="4" s="1"/>
  <c r="Q13" i="7"/>
  <c r="Q16" i="6"/>
  <c r="Q15" i="6" s="1"/>
  <c r="L13" i="5"/>
  <c r="L14" i="4"/>
  <c r="K13" i="4"/>
  <c r="P13" i="5"/>
  <c r="P14" i="4"/>
  <c r="Q14" i="6"/>
  <c r="M13" i="7"/>
  <c r="M16" i="6"/>
  <c r="M15" i="6" s="1"/>
  <c r="M14" i="6"/>
  <c r="N13" i="5"/>
  <c r="R13" i="5"/>
  <c r="O14" i="8"/>
  <c r="M16" i="5"/>
  <c r="M15" i="5" s="1"/>
  <c r="M14" i="5"/>
  <c r="Q16" i="5"/>
  <c r="Q15" i="5" s="1"/>
  <c r="Q14" i="5"/>
  <c r="Q19" i="7"/>
  <c r="Q22" i="6"/>
  <c r="M22" i="5"/>
  <c r="Q22" i="5"/>
  <c r="M19" i="6"/>
  <c r="N22" i="5"/>
  <c r="N19" i="6"/>
  <c r="L19" i="6"/>
  <c r="P19" i="6"/>
  <c r="P22" i="5"/>
  <c r="K14" i="2"/>
  <c r="AF13" i="2"/>
  <c r="AF13" i="4" s="1"/>
  <c r="AF13" i="5" s="1"/>
  <c r="AF13" i="6" s="1"/>
  <c r="AF13" i="7" s="1"/>
  <c r="AF13" i="8" s="1"/>
  <c r="AF13" i="9" s="1"/>
  <c r="AF16" i="9" s="1"/>
  <c r="AF15" i="9" s="1"/>
  <c r="W14" i="2"/>
  <c r="AG13" i="2"/>
  <c r="AG13" i="4" s="1"/>
  <c r="AG13" i="5" s="1"/>
  <c r="AG13" i="6" s="1"/>
  <c r="X14" i="2"/>
  <c r="K16" i="2"/>
  <c r="T13" i="2"/>
  <c r="S16" i="2" s="1"/>
  <c r="AJ13" i="2"/>
  <c r="AJ13" i="4" s="1"/>
  <c r="AJ13" i="5" s="1"/>
  <c r="AJ16" i="5" s="1"/>
  <c r="AJ15" i="5" s="1"/>
  <c r="AA14" i="2"/>
  <c r="L15" i="4"/>
  <c r="I23" i="4"/>
  <c r="I23" i="11"/>
  <c r="I23" i="10"/>
  <c r="I23" i="7"/>
  <c r="I23" i="5"/>
  <c r="S164" i="12" l="1"/>
  <c r="X168" i="12" s="1"/>
  <c r="Q28" i="13"/>
  <c r="Q25" i="14"/>
  <c r="Q28" i="14" s="1"/>
  <c r="U166" i="12"/>
  <c r="R178" i="13"/>
  <c r="R175" i="14"/>
  <c r="R178" i="14" s="1"/>
  <c r="Q139" i="14"/>
  <c r="Q142" i="14" s="1"/>
  <c r="Q142" i="13"/>
  <c r="U54" i="2"/>
  <c r="K139" i="13"/>
  <c r="J140" i="13"/>
  <c r="O144" i="13" s="1"/>
  <c r="O76" i="13"/>
  <c r="O73" i="14"/>
  <c r="O76" i="14" s="1"/>
  <c r="Q160" i="13"/>
  <c r="Q157" i="14"/>
  <c r="Q160" i="14" s="1"/>
  <c r="R172" i="13"/>
  <c r="R169" i="14"/>
  <c r="R172" i="14" s="1"/>
  <c r="B144" i="12"/>
  <c r="O210" i="12"/>
  <c r="K103" i="13"/>
  <c r="J146" i="13"/>
  <c r="B150" i="13" s="1"/>
  <c r="B108" i="12"/>
  <c r="B126" i="12"/>
  <c r="K193" i="13"/>
  <c r="B114" i="12"/>
  <c r="K64" i="12"/>
  <c r="O222" i="12"/>
  <c r="K154" i="12"/>
  <c r="K37" i="13"/>
  <c r="O192" i="12"/>
  <c r="K223" i="13"/>
  <c r="K46" i="12"/>
  <c r="J176" i="13"/>
  <c r="O180" i="13" s="1"/>
  <c r="K217" i="13"/>
  <c r="J38" i="13"/>
  <c r="O42" i="13" s="1"/>
  <c r="K190" i="12"/>
  <c r="K124" i="12"/>
  <c r="K244" i="12"/>
  <c r="J122" i="13"/>
  <c r="B126" i="13" s="1"/>
  <c r="K196" i="12"/>
  <c r="J44" i="13"/>
  <c r="O48" i="13" s="1"/>
  <c r="J134" i="13"/>
  <c r="B138" i="13" s="1"/>
  <c r="B186" i="12"/>
  <c r="J110" i="13"/>
  <c r="B114" i="13" s="1"/>
  <c r="J242" i="13"/>
  <c r="O246" i="13" s="1"/>
  <c r="K238" i="12"/>
  <c r="K40" i="12"/>
  <c r="B246" i="12"/>
  <c r="K94" i="12"/>
  <c r="K70" i="12"/>
  <c r="K82" i="12"/>
  <c r="G132" i="14"/>
  <c r="H132" i="14" s="1"/>
  <c r="H132" i="13"/>
  <c r="B169" i="14"/>
  <c r="G171" i="13"/>
  <c r="AJ168" i="13"/>
  <c r="G177" i="13"/>
  <c r="R168" i="13"/>
  <c r="G176" i="13"/>
  <c r="AA174" i="13"/>
  <c r="BB174" i="13"/>
  <c r="BB168" i="13"/>
  <c r="AJ174" i="13"/>
  <c r="AA168" i="13"/>
  <c r="R174" i="13"/>
  <c r="AS174" i="13"/>
  <c r="AS168" i="13"/>
  <c r="AG40" i="11"/>
  <c r="AG37" i="12"/>
  <c r="AI256" i="11"/>
  <c r="AI253" i="12"/>
  <c r="N130" i="13"/>
  <c r="K130" i="13" s="1"/>
  <c r="N127" i="14"/>
  <c r="N130" i="14" s="1"/>
  <c r="AE61" i="12"/>
  <c r="AE64" i="11"/>
  <c r="K127" i="13"/>
  <c r="B42" i="12"/>
  <c r="Q238" i="13"/>
  <c r="Q235" i="14"/>
  <c r="Q238" i="14" s="1"/>
  <c r="P187" i="14"/>
  <c r="P190" i="14" s="1"/>
  <c r="P190" i="13"/>
  <c r="O163" i="14"/>
  <c r="O166" i="14" s="1"/>
  <c r="O166" i="13"/>
  <c r="AD127" i="12"/>
  <c r="AD130" i="11"/>
  <c r="J128" i="13"/>
  <c r="B132" i="13" s="1"/>
  <c r="AC48" i="2"/>
  <c r="AD48" i="2" s="1"/>
  <c r="K169" i="13"/>
  <c r="K61" i="13"/>
  <c r="J206" i="13"/>
  <c r="O210" i="13" s="1"/>
  <c r="O40" i="13"/>
  <c r="O37" i="14"/>
  <c r="O40" i="14" s="1"/>
  <c r="R148" i="13"/>
  <c r="K148" i="13" s="1"/>
  <c r="R145" i="14"/>
  <c r="R148" i="14" s="1"/>
  <c r="M190" i="13"/>
  <c r="M187" i="14"/>
  <c r="M190" i="14" s="1"/>
  <c r="K190" i="14" s="1"/>
  <c r="P76" i="13"/>
  <c r="P73" i="14"/>
  <c r="P76" i="14" s="1"/>
  <c r="M106" i="13"/>
  <c r="K106" i="13" s="1"/>
  <c r="M103" i="14"/>
  <c r="M106" i="14" s="1"/>
  <c r="K106" i="14" s="1"/>
  <c r="AH34" i="11"/>
  <c r="AH31" i="12"/>
  <c r="Q229" i="14"/>
  <c r="Q232" i="14" s="1"/>
  <c r="Q232" i="13"/>
  <c r="Q214" i="13"/>
  <c r="Q211" i="14"/>
  <c r="Q214" i="14" s="1"/>
  <c r="Q193" i="14"/>
  <c r="Q196" i="14" s="1"/>
  <c r="Q196" i="13"/>
  <c r="N253" i="14"/>
  <c r="N256" i="14" s="1"/>
  <c r="N256" i="13"/>
  <c r="N154" i="13"/>
  <c r="N151" i="14"/>
  <c r="N154" i="14" s="1"/>
  <c r="Q154" i="13"/>
  <c r="Q151" i="14"/>
  <c r="Q154" i="14" s="1"/>
  <c r="AH202" i="11"/>
  <c r="AH199" i="12"/>
  <c r="N61" i="14"/>
  <c r="N64" i="14" s="1"/>
  <c r="N64" i="13"/>
  <c r="AG181" i="12"/>
  <c r="AG184" i="11"/>
  <c r="K220" i="12"/>
  <c r="K121" i="13"/>
  <c r="K67" i="13"/>
  <c r="K208" i="12"/>
  <c r="J188" i="13"/>
  <c r="O192" i="13" s="1"/>
  <c r="K187" i="13"/>
  <c r="AH166" i="11"/>
  <c r="AH163" i="12"/>
  <c r="AJ178" i="11"/>
  <c r="AJ175" i="12"/>
  <c r="AJ247" i="12"/>
  <c r="AJ250" i="11"/>
  <c r="R142" i="13"/>
  <c r="R139" i="14"/>
  <c r="R142" i="14" s="1"/>
  <c r="O196" i="13"/>
  <c r="O193" i="14"/>
  <c r="O196" i="14" s="1"/>
  <c r="R46" i="13"/>
  <c r="R43" i="14"/>
  <c r="R46" i="14" s="1"/>
  <c r="M217" i="14"/>
  <c r="M220" i="14" s="1"/>
  <c r="M220" i="13"/>
  <c r="AG61" i="12"/>
  <c r="AG64" i="11"/>
  <c r="AF70" i="11"/>
  <c r="AF67" i="12"/>
  <c r="M244" i="13"/>
  <c r="M241" i="14"/>
  <c r="M244" i="14" s="1"/>
  <c r="Q169" i="14"/>
  <c r="Q172" i="14" s="1"/>
  <c r="K172" i="14" s="1"/>
  <c r="Q172" i="13"/>
  <c r="AF142" i="11"/>
  <c r="AF139" i="12"/>
  <c r="R70" i="13"/>
  <c r="R67" i="14"/>
  <c r="R70" i="14" s="1"/>
  <c r="B138" i="12"/>
  <c r="K241" i="13"/>
  <c r="M64" i="13"/>
  <c r="M61" i="14"/>
  <c r="M64" i="14" s="1"/>
  <c r="AD142" i="11"/>
  <c r="AD139" i="12"/>
  <c r="R253" i="14"/>
  <c r="R256" i="14" s="1"/>
  <c r="R256" i="13"/>
  <c r="N226" i="13"/>
  <c r="K226" i="13" s="1"/>
  <c r="N223" i="14"/>
  <c r="N226" i="14" s="1"/>
  <c r="Q112" i="13"/>
  <c r="K112" i="13" s="1"/>
  <c r="Q109" i="14"/>
  <c r="Q112" i="14" s="1"/>
  <c r="K112" i="14" s="1"/>
  <c r="M121" i="14"/>
  <c r="M124" i="14" s="1"/>
  <c r="M124" i="13"/>
  <c r="AF175" i="12"/>
  <c r="AF178" i="11"/>
  <c r="AJ58" i="11"/>
  <c r="AJ55" i="12"/>
  <c r="Q79" i="14"/>
  <c r="Q82" i="14" s="1"/>
  <c r="Q82" i="13"/>
  <c r="M205" i="14"/>
  <c r="M208" i="14" s="1"/>
  <c r="M208" i="13"/>
  <c r="N37" i="14"/>
  <c r="N40" i="14" s="1"/>
  <c r="N40" i="13"/>
  <c r="K166" i="12"/>
  <c r="B198" i="12"/>
  <c r="O198" i="12"/>
  <c r="R82" i="13"/>
  <c r="R79" i="14"/>
  <c r="R82" i="14" s="1"/>
  <c r="P70" i="13"/>
  <c r="P67" i="14"/>
  <c r="P70" i="14" s="1"/>
  <c r="M79" i="14"/>
  <c r="M82" i="14" s="1"/>
  <c r="M82" i="13"/>
  <c r="R241" i="14"/>
  <c r="R244" i="14" s="1"/>
  <c r="R244" i="13"/>
  <c r="AI241" i="12"/>
  <c r="AI244" i="11"/>
  <c r="K205" i="13"/>
  <c r="O124" i="13"/>
  <c r="O121" i="14"/>
  <c r="O124" i="14" s="1"/>
  <c r="Q124" i="13"/>
  <c r="Q121" i="14"/>
  <c r="Q124" i="14" s="1"/>
  <c r="N91" i="14"/>
  <c r="N94" i="14" s="1"/>
  <c r="N94" i="13"/>
  <c r="L178" i="13"/>
  <c r="L175" i="14"/>
  <c r="L178" i="14" s="1"/>
  <c r="N43" i="14"/>
  <c r="N46" i="14" s="1"/>
  <c r="N46" i="13"/>
  <c r="AD91" i="12"/>
  <c r="AD94" i="11"/>
  <c r="N136" i="13"/>
  <c r="K136" i="13" s="1"/>
  <c r="N133" i="14"/>
  <c r="N136" i="14" s="1"/>
  <c r="J194" i="13"/>
  <c r="K256" i="12"/>
  <c r="B108" i="13"/>
  <c r="K28" i="12"/>
  <c r="K43" i="13"/>
  <c r="J62" i="13"/>
  <c r="B66" i="13" s="1"/>
  <c r="K250" i="12"/>
  <c r="J158" i="13"/>
  <c r="O162" i="13" s="1"/>
  <c r="O162" i="12"/>
  <c r="AL58" i="9"/>
  <c r="O54" i="12"/>
  <c r="K88" i="12"/>
  <c r="J32" i="13"/>
  <c r="K253" i="13"/>
  <c r="O78" i="12"/>
  <c r="J68" i="13"/>
  <c r="B72" i="13" s="1"/>
  <c r="G140" i="14"/>
  <c r="K214" i="12"/>
  <c r="K115" i="13"/>
  <c r="B144" i="13"/>
  <c r="K49" i="13"/>
  <c r="K229" i="13"/>
  <c r="B204" i="13"/>
  <c r="K100" i="13"/>
  <c r="B72" i="12"/>
  <c r="AL142" i="9"/>
  <c r="J50" i="13"/>
  <c r="B54" i="13" s="1"/>
  <c r="K181" i="13"/>
  <c r="R246" i="13"/>
  <c r="O216" i="12"/>
  <c r="K52" i="12"/>
  <c r="K76" i="12"/>
  <c r="AL187" i="10"/>
  <c r="G249" i="13"/>
  <c r="O258" i="12"/>
  <c r="R90" i="14"/>
  <c r="G93" i="14"/>
  <c r="AA84" i="14"/>
  <c r="AJ84" i="14"/>
  <c r="BB90" i="14"/>
  <c r="G87" i="14"/>
  <c r="AS84" i="14"/>
  <c r="AS90" i="14"/>
  <c r="BB84" i="14"/>
  <c r="AJ90" i="14"/>
  <c r="R84" i="14"/>
  <c r="AA90" i="14"/>
  <c r="AK224" i="10"/>
  <c r="AP228" i="10" s="1"/>
  <c r="AL154" i="9"/>
  <c r="B90" i="12"/>
  <c r="J218" i="13"/>
  <c r="B222" i="13" s="1"/>
  <c r="J254" i="13"/>
  <c r="O258" i="13" s="1"/>
  <c r="R202" i="14"/>
  <c r="K202" i="14" s="1"/>
  <c r="K199" i="14"/>
  <c r="AL238" i="9"/>
  <c r="K232" i="12"/>
  <c r="O66" i="12"/>
  <c r="J26" i="13"/>
  <c r="B30" i="13" s="1"/>
  <c r="J200" i="14"/>
  <c r="AG133" i="12"/>
  <c r="AG136" i="11"/>
  <c r="AG52" i="11"/>
  <c r="AG49" i="12"/>
  <c r="AD55" i="12"/>
  <c r="AD58" i="11"/>
  <c r="L163" i="14"/>
  <c r="L166" i="13"/>
  <c r="J164" i="13"/>
  <c r="K163" i="13"/>
  <c r="AG76" i="11"/>
  <c r="AG73" i="12"/>
  <c r="AD79" i="12"/>
  <c r="AD82" i="11"/>
  <c r="G216" i="14"/>
  <c r="H216" i="14" s="1"/>
  <c r="H216" i="13"/>
  <c r="AI145" i="12"/>
  <c r="AI148" i="11"/>
  <c r="AE169" i="12"/>
  <c r="AE172" i="11"/>
  <c r="AF214" i="11"/>
  <c r="AF211" i="12"/>
  <c r="AF247" i="12"/>
  <c r="AF250" i="11"/>
  <c r="M25" i="14"/>
  <c r="M28" i="13"/>
  <c r="AF235" i="12"/>
  <c r="AF238" i="11"/>
  <c r="O148" i="14"/>
  <c r="G248" i="13"/>
  <c r="P208" i="13"/>
  <c r="P205" i="14"/>
  <c r="P208" i="14" s="1"/>
  <c r="AG124" i="11"/>
  <c r="AG121" i="12"/>
  <c r="N88" i="13"/>
  <c r="N85" i="14"/>
  <c r="N88" i="14" s="1"/>
  <c r="BB246" i="13"/>
  <c r="O30" i="12"/>
  <c r="O157" i="14"/>
  <c r="O160" i="14" s="1"/>
  <c r="O160" i="13"/>
  <c r="B84" i="12"/>
  <c r="O84" i="12"/>
  <c r="R115" i="14"/>
  <c r="R118" i="14" s="1"/>
  <c r="R118" i="13"/>
  <c r="K118" i="13" s="1"/>
  <c r="AE97" i="12"/>
  <c r="AE100" i="11"/>
  <c r="R163" i="14"/>
  <c r="R166" i="14" s="1"/>
  <c r="R166" i="13"/>
  <c r="P34" i="13"/>
  <c r="K34" i="13" s="1"/>
  <c r="P31" i="14"/>
  <c r="P34" i="14" s="1"/>
  <c r="M73" i="14"/>
  <c r="M76" i="14" s="1"/>
  <c r="M76" i="13"/>
  <c r="J74" i="13"/>
  <c r="K73" i="13"/>
  <c r="AL82" i="9"/>
  <c r="AH211" i="12"/>
  <c r="AH214" i="11"/>
  <c r="AL202" i="9"/>
  <c r="AL115" i="10"/>
  <c r="K160" i="12"/>
  <c r="O64" i="13"/>
  <c r="O61" i="14"/>
  <c r="R132" i="14"/>
  <c r="BB132" i="14"/>
  <c r="G135" i="14"/>
  <c r="AJ132" i="14"/>
  <c r="AS132" i="14"/>
  <c r="AA132" i="14"/>
  <c r="AS138" i="14"/>
  <c r="BB138" i="14"/>
  <c r="AA138" i="14"/>
  <c r="AJ138" i="14"/>
  <c r="G141" i="14"/>
  <c r="R138" i="14"/>
  <c r="M49" i="14"/>
  <c r="M52" i="14" s="1"/>
  <c r="M52" i="13"/>
  <c r="AD154" i="11"/>
  <c r="AD151" i="12"/>
  <c r="AJ82" i="11"/>
  <c r="AJ79" i="12"/>
  <c r="P52" i="13"/>
  <c r="P49" i="14"/>
  <c r="P52" i="14" s="1"/>
  <c r="BB240" i="13"/>
  <c r="AS240" i="13"/>
  <c r="R240" i="13"/>
  <c r="AA240" i="13"/>
  <c r="G243" i="13"/>
  <c r="AJ240" i="13"/>
  <c r="B241" i="14"/>
  <c r="BB246" i="14" s="1"/>
  <c r="G242" i="13"/>
  <c r="AG217" i="12"/>
  <c r="AG220" i="11"/>
  <c r="M256" i="13"/>
  <c r="M253" i="14"/>
  <c r="M256" i="14" s="1"/>
  <c r="AJ246" i="13"/>
  <c r="AF115" i="12"/>
  <c r="AF118" i="11"/>
  <c r="AE241" i="12"/>
  <c r="AE244" i="11"/>
  <c r="AF226" i="11"/>
  <c r="AF223" i="12"/>
  <c r="P43" i="14"/>
  <c r="P46" i="13"/>
  <c r="Q73" i="14"/>
  <c r="Q76" i="14" s="1"/>
  <c r="Q76" i="13"/>
  <c r="N214" i="13"/>
  <c r="N211" i="14"/>
  <c r="N214" i="14" s="1"/>
  <c r="P250" i="13"/>
  <c r="P247" i="14"/>
  <c r="P250" i="14" s="1"/>
  <c r="AL139" i="10"/>
  <c r="AF82" i="11"/>
  <c r="AF79" i="12"/>
  <c r="G163" i="13"/>
  <c r="G164" i="12"/>
  <c r="AE145" i="12"/>
  <c r="AE148" i="11"/>
  <c r="P28" i="13"/>
  <c r="P25" i="14"/>
  <c r="P28" i="14" s="1"/>
  <c r="AL175" i="10"/>
  <c r="AL55" i="10"/>
  <c r="AL106" i="9"/>
  <c r="AS246" i="13"/>
  <c r="T60" i="2"/>
  <c r="K25" i="13"/>
  <c r="AD187" i="12"/>
  <c r="AD190" i="11"/>
  <c r="N79" i="14"/>
  <c r="N82" i="13"/>
  <c r="K79" i="13"/>
  <c r="J80" i="13"/>
  <c r="G228" i="14"/>
  <c r="H228" i="14" s="1"/>
  <c r="H228" i="13"/>
  <c r="O168" i="12"/>
  <c r="B168" i="12"/>
  <c r="AI184" i="11"/>
  <c r="AI181" i="12"/>
  <c r="B48" i="12"/>
  <c r="O48" i="12"/>
  <c r="P184" i="13"/>
  <c r="K184" i="13" s="1"/>
  <c r="P181" i="14"/>
  <c r="P184" i="14" s="1"/>
  <c r="AL48" i="2"/>
  <c r="AM48" i="2" s="1"/>
  <c r="R100" i="14"/>
  <c r="K100" i="14" s="1"/>
  <c r="J98" i="14"/>
  <c r="K97" i="14"/>
  <c r="U63" i="2"/>
  <c r="S57" i="2"/>
  <c r="N160" i="14"/>
  <c r="P66" i="2"/>
  <c r="Q66" i="2"/>
  <c r="O214" i="13"/>
  <c r="O211" i="14"/>
  <c r="O214" i="14" s="1"/>
  <c r="AB55" i="2"/>
  <c r="AB64" i="2"/>
  <c r="AH235" i="12"/>
  <c r="AH238" i="11"/>
  <c r="N118" i="14"/>
  <c r="AL211" i="10"/>
  <c r="O156" i="12"/>
  <c r="B156" i="12"/>
  <c r="AQ54" i="2"/>
  <c r="AR54" i="2"/>
  <c r="AG148" i="11"/>
  <c r="AG145" i="12"/>
  <c r="AG157" i="12"/>
  <c r="AG160" i="11"/>
  <c r="AL94" i="9"/>
  <c r="AH118" i="11"/>
  <c r="AH115" i="12"/>
  <c r="V54" i="2"/>
  <c r="M214" i="14"/>
  <c r="AK140" i="10"/>
  <c r="AP144" i="10" s="1"/>
  <c r="AG28" i="11"/>
  <c r="AG25" i="12"/>
  <c r="O154" i="13"/>
  <c r="O151" i="14"/>
  <c r="J152" i="13"/>
  <c r="K151" i="13"/>
  <c r="P238" i="13"/>
  <c r="P235" i="14"/>
  <c r="J236" i="13"/>
  <c r="K235" i="13"/>
  <c r="K69" i="2"/>
  <c r="AJ31" i="12"/>
  <c r="AJ34" i="11"/>
  <c r="AI88" i="11"/>
  <c r="AI85" i="12"/>
  <c r="S58" i="2"/>
  <c r="S49" i="2"/>
  <c r="AF94" i="11"/>
  <c r="AF91" i="12"/>
  <c r="L247" i="14"/>
  <c r="L250" i="13"/>
  <c r="J248" i="13"/>
  <c r="K247" i="13"/>
  <c r="Q244" i="14"/>
  <c r="N34" i="14"/>
  <c r="P256" i="14"/>
  <c r="AI52" i="11"/>
  <c r="AI49" i="12"/>
  <c r="AE48" i="2"/>
  <c r="B174" i="13"/>
  <c r="O174" i="13"/>
  <c r="AK200" i="10"/>
  <c r="AP204" i="10" s="1"/>
  <c r="AI54" i="2"/>
  <c r="AH54" i="2"/>
  <c r="AD199" i="12"/>
  <c r="AD202" i="11"/>
  <c r="AJ190" i="11"/>
  <c r="AJ187" i="12"/>
  <c r="R52" i="14"/>
  <c r="AI40" i="11"/>
  <c r="AI37" i="12"/>
  <c r="O252" i="12"/>
  <c r="B252" i="12"/>
  <c r="L70" i="14"/>
  <c r="Q64" i="14"/>
  <c r="O232" i="13"/>
  <c r="O229" i="14"/>
  <c r="O232" i="14" s="1"/>
  <c r="AE109" i="12"/>
  <c r="AE112" i="11"/>
  <c r="L226" i="14"/>
  <c r="AD211" i="12"/>
  <c r="AD214" i="11"/>
  <c r="AH226" i="11"/>
  <c r="AH223" i="12"/>
  <c r="AF46" i="11"/>
  <c r="AF43" i="12"/>
  <c r="AL118" i="9"/>
  <c r="AL43" i="10"/>
  <c r="AL91" i="10"/>
  <c r="AA252" i="14"/>
  <c r="BB252" i="14"/>
  <c r="AJ252" i="14"/>
  <c r="AS252" i="14"/>
  <c r="R252" i="14"/>
  <c r="G255" i="14"/>
  <c r="G254" i="14"/>
  <c r="AH82" i="11"/>
  <c r="AH79" i="12"/>
  <c r="B60" i="13"/>
  <c r="O60" i="13"/>
  <c r="AF130" i="11"/>
  <c r="AF127" i="12"/>
  <c r="B234" i="12"/>
  <c r="AJ228" i="13"/>
  <c r="AA228" i="13"/>
  <c r="R228" i="13"/>
  <c r="AS228" i="13"/>
  <c r="B229" i="14"/>
  <c r="BB234" i="13"/>
  <c r="G230" i="13"/>
  <c r="AA234" i="13"/>
  <c r="G237" i="13"/>
  <c r="AJ234" i="13"/>
  <c r="AS234" i="13"/>
  <c r="R234" i="13"/>
  <c r="G231" i="13"/>
  <c r="BB228" i="13"/>
  <c r="G236" i="13"/>
  <c r="O228" i="13"/>
  <c r="S72" i="2"/>
  <c r="U68" i="2"/>
  <c r="T62" i="2"/>
  <c r="K60" i="2"/>
  <c r="O96" i="12"/>
  <c r="B96" i="12"/>
  <c r="R85" i="14"/>
  <c r="R88" i="14" s="1"/>
  <c r="R88" i="13"/>
  <c r="J86" i="13"/>
  <c r="AL226" i="9"/>
  <c r="AH70" i="11"/>
  <c r="AH67" i="12"/>
  <c r="J230" i="13"/>
  <c r="B234" i="13" s="1"/>
  <c r="Q256" i="13"/>
  <c r="Q253" i="14"/>
  <c r="Q256" i="14" s="1"/>
  <c r="K58" i="13"/>
  <c r="AH187" i="12"/>
  <c r="AH190" i="11"/>
  <c r="AJ130" i="11"/>
  <c r="AJ127" i="12"/>
  <c r="AJ115" i="12"/>
  <c r="AJ118" i="11"/>
  <c r="J63" i="2"/>
  <c r="L69" i="2"/>
  <c r="AD166" i="11"/>
  <c r="AD163" i="12"/>
  <c r="Q94" i="13"/>
  <c r="Q91" i="14"/>
  <c r="K91" i="13"/>
  <c r="J92" i="13"/>
  <c r="AF154" i="11"/>
  <c r="AF151" i="12"/>
  <c r="V60" i="2"/>
  <c r="AK128" i="10"/>
  <c r="AP132" i="10" s="1"/>
  <c r="J61" i="2"/>
  <c r="J70" i="2"/>
  <c r="AK60" i="2"/>
  <c r="AL50" i="2"/>
  <c r="AM56" i="2"/>
  <c r="O220" i="13"/>
  <c r="O217" i="14"/>
  <c r="O220" i="14" s="1"/>
  <c r="AG172" i="11"/>
  <c r="AG169" i="12"/>
  <c r="BB72" i="13"/>
  <c r="AJ66" i="13"/>
  <c r="G75" i="13"/>
  <c r="AS72" i="13"/>
  <c r="R66" i="13"/>
  <c r="R72" i="13"/>
  <c r="G69" i="13"/>
  <c r="B67" i="14"/>
  <c r="BB66" i="13"/>
  <c r="AJ72" i="13"/>
  <c r="AA72" i="13"/>
  <c r="AS66" i="13"/>
  <c r="AA66" i="13"/>
  <c r="G68" i="13"/>
  <c r="G74" i="13"/>
  <c r="O88" i="14"/>
  <c r="K211" i="13"/>
  <c r="B42" i="13"/>
  <c r="AB60" i="2"/>
  <c r="AD56" i="2"/>
  <c r="AC50" i="2"/>
  <c r="R160" i="13"/>
  <c r="R157" i="14"/>
  <c r="R160" i="14" s="1"/>
  <c r="J72" i="2"/>
  <c r="L68" i="2"/>
  <c r="K62" i="2"/>
  <c r="AJ199" i="12"/>
  <c r="AJ202" i="11"/>
  <c r="AH178" i="11"/>
  <c r="AH175" i="12"/>
  <c r="P124" i="14"/>
  <c r="J212" i="13"/>
  <c r="AJ238" i="11"/>
  <c r="AJ235" i="12"/>
  <c r="B240" i="12"/>
  <c r="O240" i="12"/>
  <c r="L54" i="2"/>
  <c r="M54" i="2"/>
  <c r="AE208" i="11"/>
  <c r="AE205" i="12"/>
  <c r="AN42" i="2"/>
  <c r="AL45" i="2"/>
  <c r="AK104" i="10"/>
  <c r="AP108" i="10" s="1"/>
  <c r="B102" i="13"/>
  <c r="O102" i="13"/>
  <c r="P229" i="14"/>
  <c r="P232" i="14" s="1"/>
  <c r="P232" i="13"/>
  <c r="M232" i="14"/>
  <c r="M58" i="14"/>
  <c r="K58" i="14" s="1"/>
  <c r="J56" i="14"/>
  <c r="K55" i="14"/>
  <c r="AH130" i="11"/>
  <c r="AH127" i="12"/>
  <c r="AE232" i="11"/>
  <c r="AE229" i="12"/>
  <c r="B120" i="13"/>
  <c r="O120" i="13"/>
  <c r="K85" i="13"/>
  <c r="L208" i="14"/>
  <c r="O70" i="13"/>
  <c r="O67" i="14"/>
  <c r="O70" i="14" s="1"/>
  <c r="Y66" i="2"/>
  <c r="Z66" i="2"/>
  <c r="AE52" i="11"/>
  <c r="AE49" i="12"/>
  <c r="K157" i="13"/>
  <c r="AP214" i="10"/>
  <c r="AP211" i="11"/>
  <c r="V214" i="13"/>
  <c r="V211" i="14"/>
  <c r="AP34" i="10"/>
  <c r="AP31" i="11"/>
  <c r="AG130" i="11"/>
  <c r="AG127" i="12"/>
  <c r="T70" i="12"/>
  <c r="AH28" i="11"/>
  <c r="AH25" i="12"/>
  <c r="AA112" i="13"/>
  <c r="AA109" i="14"/>
  <c r="V244" i="13"/>
  <c r="V241" i="14"/>
  <c r="T64" i="12"/>
  <c r="AJ139" i="14"/>
  <c r="AJ142" i="13"/>
  <c r="AI70" i="11"/>
  <c r="AI67" i="12"/>
  <c r="AP52" i="11"/>
  <c r="AP49" i="12"/>
  <c r="AJ94" i="13"/>
  <c r="AJ91" i="14"/>
  <c r="AF124" i="11"/>
  <c r="AF121" i="12"/>
  <c r="AQ112" i="10"/>
  <c r="AQ109" i="11"/>
  <c r="AA220" i="13"/>
  <c r="AA217" i="14"/>
  <c r="AG112" i="13"/>
  <c r="AG109" i="14"/>
  <c r="U136" i="13"/>
  <c r="T133" i="13"/>
  <c r="U133" i="14"/>
  <c r="S134" i="13"/>
  <c r="X138" i="13" s="1"/>
  <c r="AS256" i="10"/>
  <c r="AS253" i="11"/>
  <c r="R220" i="14"/>
  <c r="AQ130" i="11"/>
  <c r="AQ127" i="12"/>
  <c r="AS34" i="11"/>
  <c r="AS31" i="12"/>
  <c r="W58" i="13"/>
  <c r="W55" i="14"/>
  <c r="AH109" i="12"/>
  <c r="AH112" i="11"/>
  <c r="AN52" i="11"/>
  <c r="AN49" i="12"/>
  <c r="V112" i="13"/>
  <c r="V109" i="14"/>
  <c r="AC184" i="10"/>
  <c r="T130" i="12"/>
  <c r="T184" i="12"/>
  <c r="Y226" i="13"/>
  <c r="Y223" i="14"/>
  <c r="Z136" i="13"/>
  <c r="Z133" i="14"/>
  <c r="AG226" i="11"/>
  <c r="AG223" i="12"/>
  <c r="AI190" i="11"/>
  <c r="AI187" i="12"/>
  <c r="AF205" i="12"/>
  <c r="AF208" i="11"/>
  <c r="X253" i="14"/>
  <c r="X256" i="13"/>
  <c r="AN154" i="10"/>
  <c r="AN151" i="11"/>
  <c r="AF172" i="11"/>
  <c r="AF169" i="12"/>
  <c r="AS250" i="11"/>
  <c r="AS247" i="12"/>
  <c r="Y97" i="14"/>
  <c r="Y100" i="13"/>
  <c r="AP220" i="11"/>
  <c r="AP217" i="12"/>
  <c r="AI82" i="11"/>
  <c r="AI79" i="12"/>
  <c r="V169" i="14"/>
  <c r="V172" i="13"/>
  <c r="Y214" i="13"/>
  <c r="Y211" i="14"/>
  <c r="AD160" i="11"/>
  <c r="AC157" i="11"/>
  <c r="AB158" i="11"/>
  <c r="AG162" i="11" s="1"/>
  <c r="AD157" i="12"/>
  <c r="AL196" i="9"/>
  <c r="V73" i="14"/>
  <c r="V76" i="13"/>
  <c r="S194" i="13"/>
  <c r="X198" i="13" s="1"/>
  <c r="U193" i="14"/>
  <c r="U196" i="13"/>
  <c r="T193" i="13"/>
  <c r="AN229" i="12"/>
  <c r="AN232" i="11"/>
  <c r="AH196" i="11"/>
  <c r="AH193" i="12"/>
  <c r="Q136" i="14"/>
  <c r="AN82" i="10"/>
  <c r="AN79" i="11"/>
  <c r="AH250" i="13"/>
  <c r="AH247" i="14"/>
  <c r="V151" i="14"/>
  <c r="V154" i="13"/>
  <c r="AR238" i="10"/>
  <c r="AR235" i="11"/>
  <c r="AQ106" i="11"/>
  <c r="AQ103" i="12"/>
  <c r="AJ154" i="13"/>
  <c r="AJ151" i="14"/>
  <c r="AE46" i="11"/>
  <c r="AE43" i="12"/>
  <c r="AC43" i="11"/>
  <c r="AB44" i="11"/>
  <c r="AG48" i="11" s="1"/>
  <c r="AM52" i="10"/>
  <c r="AL49" i="10"/>
  <c r="AK50" i="10"/>
  <c r="AP54" i="10" s="1"/>
  <c r="AM49" i="11"/>
  <c r="AJ100" i="11"/>
  <c r="AJ97" i="12"/>
  <c r="AQ46" i="11"/>
  <c r="AQ43" i="12"/>
  <c r="AO148" i="10"/>
  <c r="AO145" i="11"/>
  <c r="W76" i="13"/>
  <c r="W73" i="14"/>
  <c r="AH256" i="11"/>
  <c r="AH253" i="12"/>
  <c r="Z28" i="13"/>
  <c r="Z25" i="14"/>
  <c r="AQ238" i="11"/>
  <c r="AQ235" i="12"/>
  <c r="Z220" i="13"/>
  <c r="Z217" i="14"/>
  <c r="AS88" i="10"/>
  <c r="AS85" i="11"/>
  <c r="AQ52" i="10"/>
  <c r="AQ49" i="11"/>
  <c r="AA136" i="13"/>
  <c r="AA133" i="14"/>
  <c r="AO178" i="11"/>
  <c r="AO175" i="12"/>
  <c r="AD100" i="11"/>
  <c r="AC97" i="11"/>
  <c r="AD97" i="12"/>
  <c r="AB98" i="11"/>
  <c r="AG102" i="11" s="1"/>
  <c r="AN148" i="11"/>
  <c r="AN145" i="12"/>
  <c r="AP241" i="12"/>
  <c r="AP244" i="11"/>
  <c r="AH52" i="11"/>
  <c r="AH49" i="12"/>
  <c r="V208" i="13"/>
  <c r="V205" i="14"/>
  <c r="K178" i="13"/>
  <c r="AF100" i="11"/>
  <c r="AF97" i="12"/>
  <c r="AE238" i="11"/>
  <c r="AE235" i="12"/>
  <c r="AC235" i="11"/>
  <c r="AB236" i="11"/>
  <c r="AG240" i="11" s="1"/>
  <c r="AJ172" i="11"/>
  <c r="AJ169" i="12"/>
  <c r="AD196" i="11"/>
  <c r="AC193" i="11"/>
  <c r="AB194" i="11"/>
  <c r="AG198" i="11" s="1"/>
  <c r="AD193" i="12"/>
  <c r="AN178" i="10"/>
  <c r="AN175" i="11"/>
  <c r="AE76" i="13"/>
  <c r="AE73" i="14"/>
  <c r="W238" i="13"/>
  <c r="W235" i="14"/>
  <c r="AQ148" i="10"/>
  <c r="AQ145" i="11"/>
  <c r="AC40" i="10"/>
  <c r="AJ220" i="11"/>
  <c r="AJ217" i="12"/>
  <c r="T46" i="12"/>
  <c r="U28" i="13"/>
  <c r="T25" i="13"/>
  <c r="U25" i="14"/>
  <c r="S26" i="13"/>
  <c r="X30" i="13" s="1"/>
  <c r="U52" i="13"/>
  <c r="T49" i="13"/>
  <c r="U49" i="14"/>
  <c r="S50" i="13"/>
  <c r="X54" i="13" s="1"/>
  <c r="AS130" i="11"/>
  <c r="AS127" i="12"/>
  <c r="W85" i="14"/>
  <c r="W88" i="13"/>
  <c r="AQ82" i="11"/>
  <c r="AQ79" i="12"/>
  <c r="AC81" i="2"/>
  <c r="V184" i="13"/>
  <c r="V181" i="14"/>
  <c r="AQ247" i="12"/>
  <c r="AQ250" i="11"/>
  <c r="AS136" i="10"/>
  <c r="AS133" i="11"/>
  <c r="AO79" i="12"/>
  <c r="AO82" i="11"/>
  <c r="T166" i="12"/>
  <c r="AD232" i="11"/>
  <c r="AC229" i="11"/>
  <c r="AB230" i="11"/>
  <c r="AG234" i="11" s="1"/>
  <c r="AD229" i="12"/>
  <c r="AI205" i="14"/>
  <c r="AI208" i="13"/>
  <c r="AP40" i="11"/>
  <c r="AP37" i="12"/>
  <c r="AP100" i="11"/>
  <c r="AP97" i="12"/>
  <c r="V226" i="13"/>
  <c r="V223" i="14"/>
  <c r="AO70" i="11"/>
  <c r="AO67" i="12"/>
  <c r="AG106" i="11"/>
  <c r="AG103" i="12"/>
  <c r="AC220" i="10"/>
  <c r="AN25" i="12"/>
  <c r="AN28" i="11"/>
  <c r="Y94" i="13"/>
  <c r="Y91" i="14"/>
  <c r="AP172" i="11"/>
  <c r="AP169" i="12"/>
  <c r="AC64" i="10"/>
  <c r="U220" i="13"/>
  <c r="T217" i="13"/>
  <c r="S218" i="13"/>
  <c r="X222" i="13" s="1"/>
  <c r="U217" i="14"/>
  <c r="AA28" i="13"/>
  <c r="AA25" i="14"/>
  <c r="G133" i="14"/>
  <c r="G134" i="13"/>
  <c r="AG163" i="12"/>
  <c r="AG166" i="11"/>
  <c r="V46" i="13"/>
  <c r="V43" i="14"/>
  <c r="V46" i="14" s="1"/>
  <c r="AG118" i="11"/>
  <c r="AG115" i="12"/>
  <c r="AE190" i="11"/>
  <c r="AE187" i="12"/>
  <c r="AB188" i="11"/>
  <c r="AG192" i="11" s="1"/>
  <c r="AC187" i="11"/>
  <c r="V178" i="13"/>
  <c r="V175" i="14"/>
  <c r="AN184" i="11"/>
  <c r="AN181" i="12"/>
  <c r="U208" i="13"/>
  <c r="T205" i="13"/>
  <c r="U205" i="14"/>
  <c r="S206" i="13"/>
  <c r="X210" i="13" s="1"/>
  <c r="T208" i="12"/>
  <c r="AR106" i="10"/>
  <c r="AR103" i="11"/>
  <c r="AP64" i="11"/>
  <c r="AP61" i="12"/>
  <c r="AS100" i="10"/>
  <c r="AS97" i="11"/>
  <c r="AM220" i="10"/>
  <c r="AL217" i="10"/>
  <c r="AM217" i="11"/>
  <c r="AK218" i="10"/>
  <c r="AP222" i="10" s="1"/>
  <c r="AL31" i="10"/>
  <c r="X142" i="13"/>
  <c r="X139" i="14"/>
  <c r="Z208" i="13"/>
  <c r="Z205" i="14"/>
  <c r="AA175" i="14"/>
  <c r="AA178" i="13"/>
  <c r="AA34" i="13"/>
  <c r="AA31" i="14"/>
  <c r="AN34" i="10"/>
  <c r="AN31" i="11"/>
  <c r="AQ190" i="11"/>
  <c r="AQ187" i="12"/>
  <c r="AH76" i="11"/>
  <c r="AH73" i="12"/>
  <c r="AD46" i="13"/>
  <c r="AD43" i="14"/>
  <c r="AL148" i="9"/>
  <c r="AM154" i="11"/>
  <c r="AM151" i="12"/>
  <c r="X130" i="13"/>
  <c r="X127" i="14"/>
  <c r="S74" i="13"/>
  <c r="X78" i="13" s="1"/>
  <c r="U73" i="14"/>
  <c r="U76" i="13"/>
  <c r="T73" i="13"/>
  <c r="AF106" i="13"/>
  <c r="AF103" i="14"/>
  <c r="AD223" i="14"/>
  <c r="AD226" i="13"/>
  <c r="AD238" i="13"/>
  <c r="AD235" i="14"/>
  <c r="AE142" i="11"/>
  <c r="AE139" i="12"/>
  <c r="AC139" i="11"/>
  <c r="AB140" i="11"/>
  <c r="AG144" i="11" s="1"/>
  <c r="G193" i="14"/>
  <c r="G194" i="13"/>
  <c r="Z190" i="13"/>
  <c r="Z187" i="14"/>
  <c r="AQ220" i="10"/>
  <c r="AQ217" i="11"/>
  <c r="AA127" i="14"/>
  <c r="AA130" i="13"/>
  <c r="AQ244" i="10"/>
  <c r="AQ241" i="11"/>
  <c r="T118" i="12"/>
  <c r="AO160" i="10"/>
  <c r="AO157" i="11"/>
  <c r="AS46" i="11"/>
  <c r="AS43" i="12"/>
  <c r="T94" i="12"/>
  <c r="U112" i="13"/>
  <c r="T109" i="13"/>
  <c r="U109" i="14"/>
  <c r="S110" i="13"/>
  <c r="X114" i="13" s="1"/>
  <c r="AN88" i="11"/>
  <c r="AN85" i="12"/>
  <c r="AO106" i="11"/>
  <c r="AO103" i="12"/>
  <c r="AS160" i="10"/>
  <c r="AS157" i="11"/>
  <c r="AA214" i="13"/>
  <c r="AA211" i="14"/>
  <c r="AM130" i="11"/>
  <c r="AM127" i="12"/>
  <c r="AR190" i="10"/>
  <c r="AR187" i="11"/>
  <c r="AN253" i="12"/>
  <c r="AN256" i="11"/>
  <c r="G61" i="14"/>
  <c r="G62" i="13"/>
  <c r="AR172" i="11"/>
  <c r="AR169" i="12"/>
  <c r="AM70" i="11"/>
  <c r="AM67" i="12"/>
  <c r="W52" i="13"/>
  <c r="W49" i="14"/>
  <c r="U88" i="13"/>
  <c r="T85" i="13"/>
  <c r="U85" i="14"/>
  <c r="S86" i="13"/>
  <c r="X90" i="13" s="1"/>
  <c r="AP190" i="10"/>
  <c r="AP187" i="11"/>
  <c r="AK57" i="2"/>
  <c r="AM63" i="2"/>
  <c r="AC202" i="10"/>
  <c r="AC130" i="10"/>
  <c r="X34" i="13"/>
  <c r="X31" i="14"/>
  <c r="AF52" i="11"/>
  <c r="AF49" i="12"/>
  <c r="AF196" i="11"/>
  <c r="AF193" i="12"/>
  <c r="AE28" i="13"/>
  <c r="AE25" i="14"/>
  <c r="G182" i="14"/>
  <c r="AQ142" i="11"/>
  <c r="AQ139" i="12"/>
  <c r="AC250" i="10"/>
  <c r="S80" i="13"/>
  <c r="X84" i="13" s="1"/>
  <c r="U82" i="13"/>
  <c r="T79" i="13"/>
  <c r="U79" i="14"/>
  <c r="AK56" i="10"/>
  <c r="AP60" i="10" s="1"/>
  <c r="X106" i="13"/>
  <c r="X103" i="14"/>
  <c r="U232" i="13"/>
  <c r="T229" i="13"/>
  <c r="U229" i="14"/>
  <c r="S230" i="13"/>
  <c r="X234" i="13" s="1"/>
  <c r="AD28" i="11"/>
  <c r="AC25" i="11"/>
  <c r="AD25" i="12"/>
  <c r="AB26" i="11"/>
  <c r="AG30" i="11" s="1"/>
  <c r="X100" i="13"/>
  <c r="X97" i="14"/>
  <c r="AD250" i="13"/>
  <c r="AD247" i="14"/>
  <c r="AP136" i="11"/>
  <c r="AP133" i="12"/>
  <c r="AQ223" i="12"/>
  <c r="AQ226" i="11"/>
  <c r="AM244" i="10"/>
  <c r="AL241" i="10"/>
  <c r="AM241" i="11"/>
  <c r="AK242" i="10"/>
  <c r="AP246" i="10" s="1"/>
  <c r="AQ136" i="10"/>
  <c r="AQ133" i="11"/>
  <c r="AP88" i="11"/>
  <c r="AP85" i="12"/>
  <c r="S152" i="13"/>
  <c r="X156" i="13" s="1"/>
  <c r="U154" i="13"/>
  <c r="T151" i="13"/>
  <c r="U151" i="14"/>
  <c r="AQ184" i="10"/>
  <c r="AQ181" i="11"/>
  <c r="AS154" i="11"/>
  <c r="AS151" i="12"/>
  <c r="Y139" i="14"/>
  <c r="Y142" i="13"/>
  <c r="AQ202" i="11"/>
  <c r="AQ199" i="12"/>
  <c r="Z169" i="14"/>
  <c r="Z172" i="13"/>
  <c r="AN136" i="11"/>
  <c r="AN133" i="12"/>
  <c r="AJ46" i="13"/>
  <c r="AJ43" i="14"/>
  <c r="AJ46" i="14" s="1"/>
  <c r="V100" i="13"/>
  <c r="V97" i="14"/>
  <c r="AJ196" i="11"/>
  <c r="AJ193" i="12"/>
  <c r="AF40" i="11"/>
  <c r="AF37" i="12"/>
  <c r="AO124" i="10"/>
  <c r="AO121" i="11"/>
  <c r="AH244" i="11"/>
  <c r="AH241" i="12"/>
  <c r="V160" i="13"/>
  <c r="V157" i="14"/>
  <c r="AF148" i="11"/>
  <c r="AF145" i="12"/>
  <c r="X67" i="14"/>
  <c r="X70" i="13"/>
  <c r="AL184" i="9"/>
  <c r="AS172" i="10"/>
  <c r="AS169" i="11"/>
  <c r="AQ118" i="11"/>
  <c r="AQ115" i="12"/>
  <c r="M184" i="14"/>
  <c r="AQ34" i="11"/>
  <c r="AQ31" i="12"/>
  <c r="AF202" i="13"/>
  <c r="AF199" i="14"/>
  <c r="AS244" i="10"/>
  <c r="AS241" i="11"/>
  <c r="AE223" i="12"/>
  <c r="AE226" i="11"/>
  <c r="AC223" i="11"/>
  <c r="AB224" i="11"/>
  <c r="AG228" i="11" s="1"/>
  <c r="AE34" i="11"/>
  <c r="AE31" i="12"/>
  <c r="AB32" i="11"/>
  <c r="AG36" i="11" s="1"/>
  <c r="AC31" i="11"/>
  <c r="AQ124" i="10"/>
  <c r="AQ121" i="11"/>
  <c r="AM112" i="10"/>
  <c r="AL109" i="10"/>
  <c r="AK110" i="10"/>
  <c r="AP114" i="10" s="1"/>
  <c r="AM109" i="11"/>
  <c r="AC82" i="10"/>
  <c r="S32" i="13"/>
  <c r="X36" i="13" s="1"/>
  <c r="U31" i="14"/>
  <c r="U34" i="13"/>
  <c r="T31" i="13"/>
  <c r="AC124" i="10"/>
  <c r="AI46" i="11"/>
  <c r="AI43" i="12"/>
  <c r="Z256" i="13"/>
  <c r="Z253" i="14"/>
  <c r="AI196" i="13"/>
  <c r="AI193" i="14"/>
  <c r="AM247" i="12"/>
  <c r="AM250" i="11"/>
  <c r="AM160" i="10"/>
  <c r="AL157" i="10"/>
  <c r="AK158" i="10"/>
  <c r="AP162" i="10" s="1"/>
  <c r="AM157" i="11"/>
  <c r="AJ106" i="13"/>
  <c r="AJ103" i="14"/>
  <c r="AM100" i="10"/>
  <c r="AL97" i="10"/>
  <c r="AK98" i="10"/>
  <c r="AP102" i="10" s="1"/>
  <c r="AM97" i="11"/>
  <c r="X244" i="13"/>
  <c r="X241" i="14"/>
  <c r="AR73" i="12"/>
  <c r="AR76" i="11"/>
  <c r="T58" i="12"/>
  <c r="AC208" i="10"/>
  <c r="AH169" i="12"/>
  <c r="AH172" i="11"/>
  <c r="AS184" i="10"/>
  <c r="AS181" i="11"/>
  <c r="AK212" i="10"/>
  <c r="AP216" i="10" s="1"/>
  <c r="AI34" i="11"/>
  <c r="AI31" i="12"/>
  <c r="W40" i="13"/>
  <c r="W37" i="14"/>
  <c r="W40" i="14" s="1"/>
  <c r="AO154" i="11"/>
  <c r="AO151" i="12"/>
  <c r="AG256" i="13"/>
  <c r="AG253" i="14"/>
  <c r="AH94" i="13"/>
  <c r="AH91" i="14"/>
  <c r="X85" i="14"/>
  <c r="X88" i="13"/>
  <c r="Z184" i="13"/>
  <c r="Z181" i="14"/>
  <c r="X181" i="14"/>
  <c r="X184" i="13"/>
  <c r="U64" i="13"/>
  <c r="T61" i="13"/>
  <c r="U61" i="14"/>
  <c r="S62" i="13"/>
  <c r="X66" i="13" s="1"/>
  <c r="AD70" i="13"/>
  <c r="AD67" i="14"/>
  <c r="AA94" i="13"/>
  <c r="AA91" i="14"/>
  <c r="AE106" i="11"/>
  <c r="AE103" i="12"/>
  <c r="AB104" i="11"/>
  <c r="AG108" i="11" s="1"/>
  <c r="AC103" i="11"/>
  <c r="Z142" i="13"/>
  <c r="Z139" i="14"/>
  <c r="AR229" i="12"/>
  <c r="AR232" i="11"/>
  <c r="T160" i="12"/>
  <c r="Z127" i="14"/>
  <c r="Z130" i="13"/>
  <c r="Z124" i="13"/>
  <c r="Z121" i="14"/>
  <c r="AQ214" i="11"/>
  <c r="AQ211" i="12"/>
  <c r="Y67" i="14"/>
  <c r="Y70" i="13"/>
  <c r="AN67" i="11"/>
  <c r="AN70" i="10"/>
  <c r="AD184" i="11"/>
  <c r="AC181" i="11"/>
  <c r="AB182" i="11"/>
  <c r="AG186" i="11" s="1"/>
  <c r="AD181" i="12"/>
  <c r="AN118" i="10"/>
  <c r="AN115" i="11"/>
  <c r="S128" i="13"/>
  <c r="X132" i="13" s="1"/>
  <c r="U130" i="13"/>
  <c r="U127" i="14"/>
  <c r="T127" i="13"/>
  <c r="U184" i="13"/>
  <c r="T181" i="13"/>
  <c r="U181" i="14"/>
  <c r="S182" i="13"/>
  <c r="X186" i="13" s="1"/>
  <c r="N220" i="14"/>
  <c r="AS232" i="10"/>
  <c r="AS229" i="11"/>
  <c r="T148" i="12"/>
  <c r="AP154" i="10"/>
  <c r="AP151" i="11"/>
  <c r="AN244" i="11"/>
  <c r="AN241" i="12"/>
  <c r="AI76" i="13"/>
  <c r="AI73" i="14"/>
  <c r="AF64" i="11"/>
  <c r="AF61" i="12"/>
  <c r="AO196" i="10"/>
  <c r="AO193" i="11"/>
  <c r="AN250" i="10"/>
  <c r="AN247" i="11"/>
  <c r="W94" i="13"/>
  <c r="W91" i="14"/>
  <c r="V118" i="13"/>
  <c r="V115" i="14"/>
  <c r="AC172" i="10"/>
  <c r="AM196" i="10"/>
  <c r="AL193" i="10"/>
  <c r="AM193" i="11"/>
  <c r="AK194" i="10"/>
  <c r="AP198" i="10" s="1"/>
  <c r="AI220" i="13"/>
  <c r="AI217" i="14"/>
  <c r="AL28" i="9"/>
  <c r="AN157" i="12"/>
  <c r="AN160" i="11"/>
  <c r="AO73" i="11"/>
  <c r="AO76" i="10"/>
  <c r="AH142" i="13"/>
  <c r="AH139" i="14"/>
  <c r="AP184" i="11"/>
  <c r="AP181" i="12"/>
  <c r="AO238" i="11"/>
  <c r="AO235" i="12"/>
  <c r="AI229" i="14"/>
  <c r="AI232" i="13"/>
  <c r="Y256" i="13"/>
  <c r="Y253" i="14"/>
  <c r="Y40" i="13"/>
  <c r="Y37" i="14"/>
  <c r="Y40" i="14" s="1"/>
  <c r="AC46" i="10"/>
  <c r="Y52" i="13"/>
  <c r="Y49" i="14"/>
  <c r="S212" i="13"/>
  <c r="X216" i="13" s="1"/>
  <c r="U211" i="14"/>
  <c r="U214" i="13"/>
  <c r="T211" i="13"/>
  <c r="AO31" i="12"/>
  <c r="AO34" i="11"/>
  <c r="AL214" i="9"/>
  <c r="AI136" i="13"/>
  <c r="AI133" i="14"/>
  <c r="AH160" i="11"/>
  <c r="AH157" i="12"/>
  <c r="AR58" i="10"/>
  <c r="AR55" i="11"/>
  <c r="AN43" i="11"/>
  <c r="AN46" i="10"/>
  <c r="AN76" i="11"/>
  <c r="AN73" i="12"/>
  <c r="T178" i="12"/>
  <c r="O178" i="14"/>
  <c r="AH37" i="12"/>
  <c r="AH40" i="11"/>
  <c r="AK64" i="2"/>
  <c r="AK55" i="2"/>
  <c r="T142" i="12"/>
  <c r="Z175" i="14"/>
  <c r="Z178" i="13"/>
  <c r="AC238" i="10"/>
  <c r="W106" i="13"/>
  <c r="W103" i="14"/>
  <c r="AO232" i="10"/>
  <c r="AO229" i="11"/>
  <c r="AR94" i="10"/>
  <c r="AR91" i="11"/>
  <c r="AN112" i="11"/>
  <c r="AN109" i="12"/>
  <c r="Z154" i="13"/>
  <c r="Z151" i="14"/>
  <c r="W199" i="14"/>
  <c r="W202" i="13"/>
  <c r="AI124" i="13"/>
  <c r="AI121" i="14"/>
  <c r="V247" i="14"/>
  <c r="V250" i="13"/>
  <c r="AN166" i="10"/>
  <c r="AN163" i="11"/>
  <c r="AO25" i="11"/>
  <c r="AO28" i="10"/>
  <c r="AO100" i="10"/>
  <c r="AO97" i="11"/>
  <c r="AA172" i="13"/>
  <c r="AA169" i="14"/>
  <c r="AF256" i="11"/>
  <c r="AF253" i="12"/>
  <c r="AB38" i="11"/>
  <c r="AG42" i="11" s="1"/>
  <c r="AD37" i="12"/>
  <c r="AD40" i="11"/>
  <c r="AC37" i="11"/>
  <c r="AJ52" i="11"/>
  <c r="AJ49" i="12"/>
  <c r="AJ256" i="11"/>
  <c r="AJ253" i="12"/>
  <c r="AO136" i="10"/>
  <c r="AO133" i="11"/>
  <c r="AR205" i="12"/>
  <c r="AR208" i="11"/>
  <c r="W124" i="13"/>
  <c r="W121" i="14"/>
  <c r="AC256" i="10"/>
  <c r="AS187" i="12"/>
  <c r="AS190" i="11"/>
  <c r="AP250" i="10"/>
  <c r="AP247" i="11"/>
  <c r="T28" i="12"/>
  <c r="V28" i="13"/>
  <c r="V25" i="14"/>
  <c r="AN190" i="10"/>
  <c r="AN187" i="11"/>
  <c r="AH217" i="12"/>
  <c r="AH220" i="11"/>
  <c r="AG214" i="11"/>
  <c r="AG211" i="12"/>
  <c r="AP28" i="11"/>
  <c r="AP25" i="12"/>
  <c r="AI160" i="13"/>
  <c r="AI157" i="14"/>
  <c r="AJ181" i="12"/>
  <c r="AJ184" i="11"/>
  <c r="AP166" i="10"/>
  <c r="AP163" i="11"/>
  <c r="AM142" i="11"/>
  <c r="AM139" i="12"/>
  <c r="X205" i="14"/>
  <c r="X208" i="13"/>
  <c r="AG100" i="13"/>
  <c r="AG97" i="14"/>
  <c r="AP226" i="10"/>
  <c r="AP223" i="11"/>
  <c r="AL223" i="10"/>
  <c r="Y166" i="13"/>
  <c r="Y163" i="14"/>
  <c r="AG34" i="11"/>
  <c r="AG31" i="12"/>
  <c r="Y154" i="13"/>
  <c r="Y151" i="14"/>
  <c r="AP232" i="11"/>
  <c r="AP229" i="12"/>
  <c r="AM190" i="11"/>
  <c r="AM187" i="12"/>
  <c r="AD220" i="11"/>
  <c r="AC217" i="11"/>
  <c r="AD217" i="12"/>
  <c r="AB218" i="11"/>
  <c r="AG222" i="11" s="1"/>
  <c r="AP130" i="10"/>
  <c r="AP127" i="11"/>
  <c r="AJ208" i="11"/>
  <c r="AJ205" i="12"/>
  <c r="Z37" i="14"/>
  <c r="Z40" i="14" s="1"/>
  <c r="Z40" i="13"/>
  <c r="AB62" i="11"/>
  <c r="AG66" i="11" s="1"/>
  <c r="AD64" i="11"/>
  <c r="AC61" i="11"/>
  <c r="AD61" i="12"/>
  <c r="V130" i="13"/>
  <c r="V127" i="14"/>
  <c r="Z70" i="13"/>
  <c r="Z67" i="14"/>
  <c r="AE220" i="13"/>
  <c r="AE217" i="14"/>
  <c r="AE40" i="13"/>
  <c r="AE37" i="14"/>
  <c r="AE40" i="14" s="1"/>
  <c r="AC58" i="10"/>
  <c r="AR97" i="12"/>
  <c r="AR100" i="11"/>
  <c r="AJ124" i="11"/>
  <c r="AJ121" i="12"/>
  <c r="AM88" i="10"/>
  <c r="AL85" i="10"/>
  <c r="AK86" i="10"/>
  <c r="AP90" i="10" s="1"/>
  <c r="AM85" i="11"/>
  <c r="AJ88" i="11"/>
  <c r="AJ85" i="12"/>
  <c r="AF28" i="11"/>
  <c r="AF25" i="12"/>
  <c r="Z148" i="13"/>
  <c r="Z145" i="14"/>
  <c r="AC190" i="10"/>
  <c r="AC148" i="10"/>
  <c r="W166" i="13"/>
  <c r="W163" i="14"/>
  <c r="AE151" i="12"/>
  <c r="AE154" i="11"/>
  <c r="AB152" i="11"/>
  <c r="AG156" i="11" s="1"/>
  <c r="AC151" i="11"/>
  <c r="G169" i="14"/>
  <c r="G170" i="13"/>
  <c r="AM202" i="11"/>
  <c r="AM199" i="12"/>
  <c r="AL79" i="10"/>
  <c r="AF244" i="11"/>
  <c r="AF241" i="12"/>
  <c r="W247" i="14"/>
  <c r="W250" i="13"/>
  <c r="AM148" i="10"/>
  <c r="AL145" i="10"/>
  <c r="AM145" i="11"/>
  <c r="AK146" i="10"/>
  <c r="AP150" i="10" s="1"/>
  <c r="AJ25" i="12"/>
  <c r="AJ28" i="11"/>
  <c r="AC142" i="10"/>
  <c r="AF220" i="11"/>
  <c r="AF217" i="12"/>
  <c r="X82" i="13"/>
  <c r="X79" i="14"/>
  <c r="AA64" i="13"/>
  <c r="AA61" i="14"/>
  <c r="AS40" i="10"/>
  <c r="AS37" i="11"/>
  <c r="AG46" i="11"/>
  <c r="AG43" i="12"/>
  <c r="W148" i="13"/>
  <c r="W145" i="14"/>
  <c r="AN106" i="10"/>
  <c r="AN103" i="11"/>
  <c r="AK164" i="10"/>
  <c r="AP168" i="10" s="1"/>
  <c r="Y31" i="14"/>
  <c r="Y34" i="13"/>
  <c r="X46" i="13"/>
  <c r="X43" i="14"/>
  <c r="X46" i="14" s="1"/>
  <c r="X229" i="14"/>
  <c r="X232" i="13"/>
  <c r="X214" i="13"/>
  <c r="X211" i="14"/>
  <c r="AA148" i="13"/>
  <c r="AA145" i="14"/>
  <c r="X235" i="14"/>
  <c r="X238" i="13"/>
  <c r="V190" i="13"/>
  <c r="V187" i="14"/>
  <c r="AD118" i="13"/>
  <c r="AD115" i="14"/>
  <c r="AQ67" i="12"/>
  <c r="AQ70" i="11"/>
  <c r="AG70" i="11"/>
  <c r="AG67" i="12"/>
  <c r="V88" i="13"/>
  <c r="V85" i="14"/>
  <c r="AF181" i="12"/>
  <c r="AF184" i="11"/>
  <c r="AN124" i="11"/>
  <c r="AN121" i="12"/>
  <c r="AA124" i="13"/>
  <c r="AA121" i="14"/>
  <c r="AO250" i="11"/>
  <c r="AO247" i="12"/>
  <c r="AR154" i="10"/>
  <c r="AR151" i="11"/>
  <c r="AL70" i="9"/>
  <c r="AP106" i="10"/>
  <c r="AP103" i="11"/>
  <c r="AR124" i="11"/>
  <c r="AR121" i="12"/>
  <c r="AE130" i="11"/>
  <c r="AE127" i="12"/>
  <c r="AC127" i="11"/>
  <c r="AB128" i="11"/>
  <c r="AG132" i="11" s="1"/>
  <c r="S170" i="13"/>
  <c r="X174" i="13" s="1"/>
  <c r="U169" i="14"/>
  <c r="U172" i="13"/>
  <c r="T169" i="13"/>
  <c r="AJ214" i="13"/>
  <c r="AJ211" i="14"/>
  <c r="X226" i="13"/>
  <c r="X223" i="14"/>
  <c r="U238" i="13"/>
  <c r="T235" i="13"/>
  <c r="U235" i="14"/>
  <c r="S236" i="13"/>
  <c r="X240" i="13" s="1"/>
  <c r="AH64" i="11"/>
  <c r="AH61" i="12"/>
  <c r="W151" i="14"/>
  <c r="W154" i="13"/>
  <c r="BB42" i="14"/>
  <c r="AS42" i="14"/>
  <c r="AJ42" i="14"/>
  <c r="AA42" i="14"/>
  <c r="R42" i="14"/>
  <c r="G44" i="14"/>
  <c r="G45" i="14"/>
  <c r="G38" i="14"/>
  <c r="G39" i="14"/>
  <c r="BB36" i="14"/>
  <c r="R36" i="14"/>
  <c r="AJ36" i="14"/>
  <c r="AS36" i="14"/>
  <c r="AA36" i="14"/>
  <c r="AE196" i="13"/>
  <c r="AE193" i="14"/>
  <c r="AG82" i="11"/>
  <c r="AG79" i="12"/>
  <c r="AI214" i="11"/>
  <c r="AI211" i="12"/>
  <c r="AQ196" i="10"/>
  <c r="AQ193" i="11"/>
  <c r="AN94" i="10"/>
  <c r="AN91" i="11"/>
  <c r="AF136" i="11"/>
  <c r="AF133" i="12"/>
  <c r="AR226" i="10"/>
  <c r="AR223" i="11"/>
  <c r="AI100" i="13"/>
  <c r="AI97" i="14"/>
  <c r="AQ58" i="11"/>
  <c r="AQ55" i="12"/>
  <c r="AI112" i="13"/>
  <c r="AI109" i="14"/>
  <c r="T100" i="12"/>
  <c r="W196" i="13"/>
  <c r="W193" i="14"/>
  <c r="AG88" i="13"/>
  <c r="AG85" i="14"/>
  <c r="T244" i="12"/>
  <c r="X202" i="13"/>
  <c r="X199" i="14"/>
  <c r="X94" i="13"/>
  <c r="X91" i="14"/>
  <c r="V124" i="13"/>
  <c r="V121" i="14"/>
  <c r="W112" i="13"/>
  <c r="W109" i="14"/>
  <c r="AI226" i="11"/>
  <c r="AI223" i="12"/>
  <c r="AG154" i="11"/>
  <c r="AG151" i="12"/>
  <c r="AN238" i="10"/>
  <c r="AN235" i="11"/>
  <c r="AL208" i="9"/>
  <c r="T40" i="12"/>
  <c r="AR25" i="12"/>
  <c r="AR28" i="11"/>
  <c r="AM46" i="11"/>
  <c r="AM43" i="12"/>
  <c r="AC88" i="10"/>
  <c r="AA160" i="13"/>
  <c r="AA157" i="14"/>
  <c r="V166" i="13"/>
  <c r="V163" i="14"/>
  <c r="AD76" i="11"/>
  <c r="AC73" i="11"/>
  <c r="AD73" i="12"/>
  <c r="AB74" i="11"/>
  <c r="AG78" i="11" s="1"/>
  <c r="X157" i="14"/>
  <c r="X160" i="13"/>
  <c r="AH88" i="11"/>
  <c r="AH85" i="12"/>
  <c r="V148" i="13"/>
  <c r="V145" i="14"/>
  <c r="AC244" i="10"/>
  <c r="AR250" i="10"/>
  <c r="AR247" i="11"/>
  <c r="AO139" i="12"/>
  <c r="AO142" i="11"/>
  <c r="AI166" i="11"/>
  <c r="AI163" i="12"/>
  <c r="AR244" i="11"/>
  <c r="AR241" i="12"/>
  <c r="V256" i="13"/>
  <c r="V253" i="14"/>
  <c r="AR148" i="11"/>
  <c r="AR145" i="12"/>
  <c r="W184" i="13"/>
  <c r="W181" i="14"/>
  <c r="AM91" i="12"/>
  <c r="AM94" i="11"/>
  <c r="T75" i="2"/>
  <c r="AQ151" i="12"/>
  <c r="AQ154" i="11"/>
  <c r="AR196" i="11"/>
  <c r="AR193" i="12"/>
  <c r="AK236" i="10"/>
  <c r="AP240" i="10" s="1"/>
  <c r="Z46" i="13"/>
  <c r="Z43" i="14"/>
  <c r="Z46" i="14" s="1"/>
  <c r="AO40" i="10"/>
  <c r="AO37" i="11"/>
  <c r="AO172" i="10"/>
  <c r="AO169" i="11"/>
  <c r="Y148" i="13"/>
  <c r="Y145" i="14"/>
  <c r="Z193" i="14"/>
  <c r="Z196" i="13"/>
  <c r="AE82" i="11"/>
  <c r="AE79" i="12"/>
  <c r="AC79" i="11"/>
  <c r="AB80" i="11"/>
  <c r="AG84" i="11" s="1"/>
  <c r="AO58" i="11"/>
  <c r="AO55" i="12"/>
  <c r="X154" i="13"/>
  <c r="X151" i="14"/>
  <c r="AE160" i="13"/>
  <c r="AE157" i="14"/>
  <c r="AP142" i="10"/>
  <c r="AP139" i="11"/>
  <c r="S56" i="13"/>
  <c r="X60" i="13" s="1"/>
  <c r="U58" i="13"/>
  <c r="T55" i="13"/>
  <c r="U55" i="14"/>
  <c r="AD208" i="11"/>
  <c r="AC205" i="11"/>
  <c r="AB206" i="11"/>
  <c r="AG210" i="11" s="1"/>
  <c r="AD205" i="12"/>
  <c r="X166" i="13"/>
  <c r="X163" i="14"/>
  <c r="W178" i="13"/>
  <c r="W175" i="14"/>
  <c r="AQ175" i="12"/>
  <c r="AQ178" i="11"/>
  <c r="AL76" i="9"/>
  <c r="S188" i="13"/>
  <c r="X192" i="13" s="1"/>
  <c r="U187" i="14"/>
  <c r="U190" i="13"/>
  <c r="T187" i="13"/>
  <c r="AR52" i="11"/>
  <c r="AR49" i="12"/>
  <c r="AS208" i="10"/>
  <c r="AS205" i="11"/>
  <c r="AC52" i="10"/>
  <c r="X40" i="13"/>
  <c r="X37" i="14"/>
  <c r="X40" i="14" s="1"/>
  <c r="U70" i="13"/>
  <c r="T67" i="13"/>
  <c r="U67" i="14"/>
  <c r="S68" i="13"/>
  <c r="X72" i="13" s="1"/>
  <c r="AE166" i="11"/>
  <c r="AE163" i="12"/>
  <c r="AC163" i="11"/>
  <c r="AB164" i="11"/>
  <c r="AG168" i="11" s="1"/>
  <c r="AL232" i="9"/>
  <c r="AA142" i="13"/>
  <c r="AA139" i="14"/>
  <c r="AH124" i="11"/>
  <c r="AH121" i="12"/>
  <c r="M136" i="14"/>
  <c r="W226" i="13"/>
  <c r="W223" i="14"/>
  <c r="G211" i="14"/>
  <c r="G212" i="13"/>
  <c r="AE67" i="12"/>
  <c r="AE70" i="11"/>
  <c r="AB68" i="11"/>
  <c r="AG72" i="11" s="1"/>
  <c r="AC67" i="11"/>
  <c r="Z94" i="13"/>
  <c r="Z91" i="14"/>
  <c r="AL34" i="9"/>
  <c r="Y130" i="13"/>
  <c r="Y127" i="14"/>
  <c r="AS178" i="11"/>
  <c r="AS175" i="12"/>
  <c r="AC106" i="10"/>
  <c r="W214" i="13"/>
  <c r="W211" i="14"/>
  <c r="AE88" i="13"/>
  <c r="AE85" i="14"/>
  <c r="U160" i="13"/>
  <c r="T157" i="13"/>
  <c r="U157" i="14"/>
  <c r="S158" i="13"/>
  <c r="X162" i="13" s="1"/>
  <c r="AF232" i="11"/>
  <c r="AF229" i="12"/>
  <c r="AJ226" i="13"/>
  <c r="AJ223" i="14"/>
  <c r="AI28" i="13"/>
  <c r="AI25" i="14"/>
  <c r="Z226" i="13"/>
  <c r="Z223" i="14"/>
  <c r="AP82" i="10"/>
  <c r="AP79" i="11"/>
  <c r="X136" i="13"/>
  <c r="X133" i="14"/>
  <c r="T250" i="12"/>
  <c r="AN214" i="10"/>
  <c r="AN211" i="11"/>
  <c r="AQ256" i="10"/>
  <c r="AQ253" i="11"/>
  <c r="AR130" i="10"/>
  <c r="AR127" i="11"/>
  <c r="Y124" i="13"/>
  <c r="Y121" i="14"/>
  <c r="AH184" i="11"/>
  <c r="AH181" i="12"/>
  <c r="AA82" i="13"/>
  <c r="AA79" i="14"/>
  <c r="Q184" i="14"/>
  <c r="T256" i="12"/>
  <c r="Z250" i="13"/>
  <c r="Z247" i="14"/>
  <c r="AJ232" i="11"/>
  <c r="AJ229" i="12"/>
  <c r="AA256" i="13"/>
  <c r="AA253" i="14"/>
  <c r="V82" i="13"/>
  <c r="V79" i="14"/>
  <c r="T196" i="12"/>
  <c r="W43" i="14"/>
  <c r="W46" i="14" s="1"/>
  <c r="W46" i="13"/>
  <c r="X220" i="13"/>
  <c r="X217" i="14"/>
  <c r="AL124" i="9"/>
  <c r="X190" i="13"/>
  <c r="X187" i="14"/>
  <c r="AA166" i="13"/>
  <c r="AA163" i="14"/>
  <c r="AS76" i="10"/>
  <c r="AS73" i="11"/>
  <c r="O130" i="14"/>
  <c r="AL172" i="9"/>
  <c r="AL52" i="9"/>
  <c r="AP238" i="10"/>
  <c r="AP235" i="11"/>
  <c r="AS64" i="10"/>
  <c r="AS61" i="11"/>
  <c r="AA103" i="14"/>
  <c r="AA106" i="13"/>
  <c r="AA40" i="13"/>
  <c r="AA37" i="14"/>
  <c r="AA40" i="14" s="1"/>
  <c r="V232" i="13"/>
  <c r="V229" i="14"/>
  <c r="AG142" i="11"/>
  <c r="AG139" i="12"/>
  <c r="AQ88" i="10"/>
  <c r="AQ85" i="11"/>
  <c r="V193" i="14"/>
  <c r="V196" i="13"/>
  <c r="S176" i="13"/>
  <c r="X180" i="13" s="1"/>
  <c r="U178" i="13"/>
  <c r="U175" i="14"/>
  <c r="T175" i="13"/>
  <c r="Z160" i="13"/>
  <c r="Z157" i="14"/>
  <c r="AJ166" i="13"/>
  <c r="AJ163" i="14"/>
  <c r="Y64" i="13"/>
  <c r="Y61" i="14"/>
  <c r="Y172" i="13"/>
  <c r="Y169" i="14"/>
  <c r="H54" i="13"/>
  <c r="G54" i="14"/>
  <c r="H54" i="14" s="1"/>
  <c r="AC196" i="10"/>
  <c r="AR253" i="12"/>
  <c r="AR256" i="11"/>
  <c r="AG202" i="11"/>
  <c r="AG199" i="12"/>
  <c r="AR220" i="11"/>
  <c r="AR217" i="12"/>
  <c r="U46" i="13"/>
  <c r="T43" i="13"/>
  <c r="U43" i="14"/>
  <c r="S44" i="13"/>
  <c r="X48" i="13" s="1"/>
  <c r="AD256" i="11"/>
  <c r="AC253" i="11"/>
  <c r="AB254" i="11"/>
  <c r="AG258" i="11" s="1"/>
  <c r="AD253" i="12"/>
  <c r="AN64" i="11"/>
  <c r="AN61" i="12"/>
  <c r="AE115" i="12"/>
  <c r="AE118" i="11"/>
  <c r="AC115" i="11"/>
  <c r="AB116" i="11"/>
  <c r="AG120" i="11" s="1"/>
  <c r="Z73" i="14"/>
  <c r="Z76" i="13"/>
  <c r="AC178" i="10"/>
  <c r="W172" i="13"/>
  <c r="W169" i="14"/>
  <c r="AH100" i="11"/>
  <c r="AH97" i="12"/>
  <c r="AF166" i="13"/>
  <c r="AF163" i="14"/>
  <c r="AS70" i="11"/>
  <c r="AS67" i="12"/>
  <c r="AQ100" i="10"/>
  <c r="AQ97" i="11"/>
  <c r="U166" i="13"/>
  <c r="T163" i="13"/>
  <c r="S164" i="13"/>
  <c r="X168" i="13" s="1"/>
  <c r="U163" i="14"/>
  <c r="X145" i="14"/>
  <c r="X148" i="13"/>
  <c r="AR40" i="11"/>
  <c r="AR37" i="12"/>
  <c r="AI142" i="11"/>
  <c r="AI139" i="12"/>
  <c r="V217" i="14"/>
  <c r="V220" i="13"/>
  <c r="AA184" i="13"/>
  <c r="AA181" i="14"/>
  <c r="AR34" i="10"/>
  <c r="AR31" i="11"/>
  <c r="AO226" i="11"/>
  <c r="AO223" i="12"/>
  <c r="Y235" i="14"/>
  <c r="Y238" i="13"/>
  <c r="V58" i="13"/>
  <c r="V55" i="14"/>
  <c r="AE184" i="13"/>
  <c r="AE181" i="14"/>
  <c r="AO211" i="12"/>
  <c r="AO214" i="11"/>
  <c r="X250" i="13"/>
  <c r="X247" i="14"/>
  <c r="AA208" i="13"/>
  <c r="AA205" i="14"/>
  <c r="AR88" i="11"/>
  <c r="AR85" i="12"/>
  <c r="AA76" i="13"/>
  <c r="AA73" i="14"/>
  <c r="AI106" i="11"/>
  <c r="AI103" i="12"/>
  <c r="T220" i="12"/>
  <c r="V34" i="13"/>
  <c r="V31" i="14"/>
  <c r="AE94" i="11"/>
  <c r="AE91" i="12"/>
  <c r="AB92" i="11"/>
  <c r="AG96" i="11" s="1"/>
  <c r="AC91" i="11"/>
  <c r="AE58" i="11"/>
  <c r="AE55" i="12"/>
  <c r="AC55" i="11"/>
  <c r="AB56" i="11"/>
  <c r="AG60" i="11" s="1"/>
  <c r="X178" i="13"/>
  <c r="X175" i="14"/>
  <c r="W157" i="14"/>
  <c r="W160" i="13"/>
  <c r="X121" i="14"/>
  <c r="X124" i="13"/>
  <c r="AC154" i="10"/>
  <c r="AM34" i="11"/>
  <c r="AM31" i="12"/>
  <c r="T106" i="12"/>
  <c r="AL199" i="10"/>
  <c r="AJ70" i="13"/>
  <c r="AJ67" i="14"/>
  <c r="T124" i="12"/>
  <c r="AS166" i="11"/>
  <c r="AS163" i="12"/>
  <c r="AM82" i="11"/>
  <c r="AM79" i="12"/>
  <c r="Y115" i="14"/>
  <c r="Y118" i="13"/>
  <c r="X58" i="13"/>
  <c r="X55" i="14"/>
  <c r="AG55" i="12"/>
  <c r="AG58" i="11"/>
  <c r="AM115" i="12"/>
  <c r="AM118" i="11"/>
  <c r="AL151" i="10"/>
  <c r="AK152" i="10"/>
  <c r="AP156" i="10" s="1"/>
  <c r="T76" i="12"/>
  <c r="AA232" i="13"/>
  <c r="AA229" i="14"/>
  <c r="AS220" i="10"/>
  <c r="AS217" i="11"/>
  <c r="Z82" i="13"/>
  <c r="Z79" i="14"/>
  <c r="Z97" i="14"/>
  <c r="Z100" i="13"/>
  <c r="AC136" i="10"/>
  <c r="AA238" i="13"/>
  <c r="AA235" i="14"/>
  <c r="W190" i="13"/>
  <c r="W187" i="14"/>
  <c r="Y232" i="13"/>
  <c r="Y229" i="14"/>
  <c r="AL163" i="10"/>
  <c r="U115" i="14"/>
  <c r="U118" i="13"/>
  <c r="T115" i="13"/>
  <c r="S116" i="13"/>
  <c r="X120" i="13" s="1"/>
  <c r="AG232" i="13"/>
  <c r="AG229" i="14"/>
  <c r="AE133" i="14"/>
  <c r="AE136" i="13"/>
  <c r="U94" i="13"/>
  <c r="T91" i="13"/>
  <c r="S92" i="13"/>
  <c r="X96" i="13" s="1"/>
  <c r="U91" i="14"/>
  <c r="X61" i="14"/>
  <c r="X64" i="13"/>
  <c r="AF58" i="13"/>
  <c r="AF55" i="14"/>
  <c r="AR118" i="10"/>
  <c r="AR115" i="11"/>
  <c r="AL127" i="10"/>
  <c r="AI64" i="13"/>
  <c r="AI61" i="14"/>
  <c r="AS124" i="10"/>
  <c r="AS121" i="11"/>
  <c r="G146" i="14"/>
  <c r="AK68" i="10"/>
  <c r="AP72" i="10" s="1"/>
  <c r="AS202" i="11"/>
  <c r="AS199" i="12"/>
  <c r="Z244" i="13"/>
  <c r="Z241" i="14"/>
  <c r="AQ28" i="10"/>
  <c r="AQ25" i="11"/>
  <c r="AG94" i="11"/>
  <c r="AG91" i="12"/>
  <c r="AO49" i="11"/>
  <c r="AO52" i="10"/>
  <c r="G80" i="14"/>
  <c r="AN220" i="11"/>
  <c r="AN217" i="12"/>
  <c r="AM106" i="11"/>
  <c r="AM103" i="12"/>
  <c r="AM256" i="10"/>
  <c r="AL253" i="10"/>
  <c r="AK254" i="10"/>
  <c r="AP258" i="10" s="1"/>
  <c r="AM253" i="11"/>
  <c r="AL256" i="9"/>
  <c r="AS214" i="11"/>
  <c r="AS211" i="12"/>
  <c r="AL136" i="9"/>
  <c r="AH208" i="11"/>
  <c r="AH205" i="12"/>
  <c r="Z58" i="13"/>
  <c r="Z55" i="14"/>
  <c r="AP160" i="11"/>
  <c r="AP157" i="12"/>
  <c r="Z34" i="13"/>
  <c r="Z31" i="14"/>
  <c r="AC28" i="10"/>
  <c r="AL40" i="9"/>
  <c r="U100" i="13"/>
  <c r="T97" i="13"/>
  <c r="U97" i="14"/>
  <c r="S98" i="13"/>
  <c r="X102" i="13" s="1"/>
  <c r="U244" i="13"/>
  <c r="T241" i="13"/>
  <c r="S242" i="13"/>
  <c r="X246" i="13" s="1"/>
  <c r="U241" i="14"/>
  <c r="AR82" i="10"/>
  <c r="AR79" i="11"/>
  <c r="AS94" i="11"/>
  <c r="AS91" i="12"/>
  <c r="AA52" i="13"/>
  <c r="AA49" i="14"/>
  <c r="AR166" i="10"/>
  <c r="AR163" i="11"/>
  <c r="Z88" i="13"/>
  <c r="Z85" i="14"/>
  <c r="Z214" i="13"/>
  <c r="Z211" i="14"/>
  <c r="W256" i="13"/>
  <c r="W253" i="14"/>
  <c r="W220" i="13"/>
  <c r="W217" i="14"/>
  <c r="AI178" i="11"/>
  <c r="AI175" i="12"/>
  <c r="U40" i="13"/>
  <c r="T37" i="13"/>
  <c r="U37" i="14"/>
  <c r="S38" i="13"/>
  <c r="X42" i="13" s="1"/>
  <c r="AP118" i="10"/>
  <c r="AP115" i="11"/>
  <c r="AS79" i="12"/>
  <c r="AS82" i="11"/>
  <c r="AC112" i="10"/>
  <c r="AL46" i="9"/>
  <c r="AB86" i="11"/>
  <c r="AG90" i="11" s="1"/>
  <c r="AD85" i="12"/>
  <c r="AC85" i="11"/>
  <c r="AD88" i="11"/>
  <c r="AI172" i="13"/>
  <c r="AI169" i="14"/>
  <c r="AB242" i="11"/>
  <c r="AG246" i="11" s="1"/>
  <c r="AD241" i="12"/>
  <c r="AD244" i="11"/>
  <c r="AC241" i="11"/>
  <c r="AE214" i="11"/>
  <c r="AE211" i="12"/>
  <c r="AB212" i="11"/>
  <c r="AG216" i="11" s="1"/>
  <c r="AC211" i="11"/>
  <c r="AE124" i="13"/>
  <c r="AE121" i="14"/>
  <c r="Y88" i="13"/>
  <c r="Y85" i="14"/>
  <c r="AL64" i="9"/>
  <c r="AM184" i="10"/>
  <c r="AL181" i="10"/>
  <c r="AK182" i="10"/>
  <c r="AP186" i="10" s="1"/>
  <c r="AM181" i="11"/>
  <c r="AQ40" i="10"/>
  <c r="AQ37" i="11"/>
  <c r="AA196" i="13"/>
  <c r="AA193" i="14"/>
  <c r="AL235" i="10"/>
  <c r="X172" i="13"/>
  <c r="X169" i="14"/>
  <c r="Y28" i="13"/>
  <c r="Y25" i="14"/>
  <c r="AD106" i="13"/>
  <c r="AD103" i="14"/>
  <c r="AA190" i="13"/>
  <c r="AA187" i="14"/>
  <c r="AG196" i="13"/>
  <c r="AG193" i="14"/>
  <c r="AR142" i="10"/>
  <c r="AR139" i="11"/>
  <c r="AL112" i="9"/>
  <c r="AD124" i="11"/>
  <c r="AC121" i="11"/>
  <c r="AD121" i="12"/>
  <c r="AB122" i="11"/>
  <c r="AG126" i="11" s="1"/>
  <c r="AA58" i="13"/>
  <c r="AA55" i="14"/>
  <c r="AL247" i="10"/>
  <c r="AK248" i="10"/>
  <c r="AP252" i="10" s="1"/>
  <c r="AL160" i="9"/>
  <c r="X25" i="14"/>
  <c r="X28" i="13"/>
  <c r="AG190" i="11"/>
  <c r="AG187" i="12"/>
  <c r="AA244" i="13"/>
  <c r="AA241" i="14"/>
  <c r="AN58" i="10"/>
  <c r="AN55" i="11"/>
  <c r="AP70" i="10"/>
  <c r="AP67" i="11"/>
  <c r="AD178" i="13"/>
  <c r="AD175" i="14"/>
  <c r="AO208" i="10"/>
  <c r="AO205" i="11"/>
  <c r="Y250" i="13"/>
  <c r="Y247" i="14"/>
  <c r="AN208" i="11"/>
  <c r="AN205" i="12"/>
  <c r="Z112" i="13"/>
  <c r="Z109" i="14"/>
  <c r="AM214" i="11"/>
  <c r="AM211" i="12"/>
  <c r="V52" i="13"/>
  <c r="V49" i="14"/>
  <c r="AQ232" i="10"/>
  <c r="AQ229" i="11"/>
  <c r="AR70" i="10"/>
  <c r="AR67" i="11"/>
  <c r="AN130" i="10"/>
  <c r="AN127" i="11"/>
  <c r="AO127" i="12"/>
  <c r="AO130" i="11"/>
  <c r="AD52" i="11"/>
  <c r="AC49" i="11"/>
  <c r="AD49" i="12"/>
  <c r="AB50" i="11"/>
  <c r="AG54" i="11" s="1"/>
  <c r="X76" i="13"/>
  <c r="X73" i="14"/>
  <c r="G25" i="14"/>
  <c r="AC166" i="10"/>
  <c r="AM232" i="10"/>
  <c r="AL229" i="10"/>
  <c r="AK230" i="10"/>
  <c r="AP234" i="10" s="1"/>
  <c r="AM229" i="11"/>
  <c r="AN226" i="10"/>
  <c r="AN223" i="11"/>
  <c r="Y220" i="13"/>
  <c r="Y217" i="14"/>
  <c r="AP178" i="10"/>
  <c r="AP175" i="11"/>
  <c r="AC70" i="10"/>
  <c r="AR184" i="11"/>
  <c r="AR181" i="12"/>
  <c r="AJ244" i="11"/>
  <c r="AJ241" i="12"/>
  <c r="AQ94" i="11"/>
  <c r="AQ91" i="12"/>
  <c r="AM175" i="12"/>
  <c r="AM178" i="11"/>
  <c r="AK176" i="10"/>
  <c r="AP180" i="10" s="1"/>
  <c r="AF112" i="11"/>
  <c r="AF109" i="12"/>
  <c r="Z232" i="13"/>
  <c r="Z229" i="14"/>
  <c r="AI154" i="11"/>
  <c r="AI151" i="12"/>
  <c r="Y244" i="13"/>
  <c r="Y241" i="14"/>
  <c r="T136" i="12"/>
  <c r="AR178" i="10"/>
  <c r="AR175" i="11"/>
  <c r="AP202" i="10"/>
  <c r="AP199" i="11"/>
  <c r="G206" i="14"/>
  <c r="AH55" i="14"/>
  <c r="AH58" i="13"/>
  <c r="S224" i="13"/>
  <c r="X228" i="13" s="1"/>
  <c r="U226" i="13"/>
  <c r="T223" i="13"/>
  <c r="U223" i="14"/>
  <c r="T226" i="12"/>
  <c r="W61" i="14"/>
  <c r="W64" i="13"/>
  <c r="V94" i="13"/>
  <c r="V91" i="14"/>
  <c r="AS52" i="10"/>
  <c r="AS49" i="11"/>
  <c r="Y58" i="13"/>
  <c r="Y55" i="14"/>
  <c r="AF160" i="11"/>
  <c r="AF157" i="12"/>
  <c r="S248" i="13"/>
  <c r="X252" i="13" s="1"/>
  <c r="U250" i="13"/>
  <c r="T247" i="13"/>
  <c r="U247" i="14"/>
  <c r="AQ76" i="10"/>
  <c r="AQ73" i="11"/>
  <c r="U148" i="13"/>
  <c r="T145" i="13"/>
  <c r="S146" i="13"/>
  <c r="X150" i="13" s="1"/>
  <c r="U145" i="14"/>
  <c r="Z166" i="13"/>
  <c r="Z163" i="14"/>
  <c r="AO112" i="10"/>
  <c r="AO109" i="11"/>
  <c r="V106" i="13"/>
  <c r="V103" i="14"/>
  <c r="AH136" i="11"/>
  <c r="AH133" i="12"/>
  <c r="AG244" i="13"/>
  <c r="AG241" i="14"/>
  <c r="AS118" i="11"/>
  <c r="AS115" i="12"/>
  <c r="AA247" i="14"/>
  <c r="AA250" i="13"/>
  <c r="AB63" i="2"/>
  <c r="AD69" i="2"/>
  <c r="AJ73" i="12"/>
  <c r="AJ76" i="11"/>
  <c r="Y112" i="13"/>
  <c r="Y109" i="14"/>
  <c r="AR136" i="11"/>
  <c r="AR133" i="12"/>
  <c r="AR64" i="11"/>
  <c r="AR61" i="12"/>
  <c r="V64" i="13"/>
  <c r="V61" i="14"/>
  <c r="AL130" i="9"/>
  <c r="U256" i="13"/>
  <c r="T253" i="13"/>
  <c r="U253" i="14"/>
  <c r="S254" i="13"/>
  <c r="X258" i="13" s="1"/>
  <c r="AO64" i="10"/>
  <c r="AO61" i="11"/>
  <c r="Z52" i="13"/>
  <c r="Z49" i="14"/>
  <c r="AC160" i="10"/>
  <c r="AD169" i="12"/>
  <c r="AD172" i="11"/>
  <c r="AC169" i="11"/>
  <c r="AB170" i="11"/>
  <c r="AG174" i="11" s="1"/>
  <c r="AF73" i="12"/>
  <c r="AF76" i="11"/>
  <c r="AF187" i="14"/>
  <c r="AF190" i="13"/>
  <c r="AM28" i="10"/>
  <c r="AL25" i="10"/>
  <c r="AK26" i="10"/>
  <c r="AP30" i="10" s="1"/>
  <c r="AM25" i="11"/>
  <c r="AO94" i="11"/>
  <c r="AO91" i="12"/>
  <c r="AO244" i="10"/>
  <c r="AO241" i="11"/>
  <c r="AM124" i="10"/>
  <c r="AL121" i="10"/>
  <c r="AK122" i="10"/>
  <c r="AP126" i="10" s="1"/>
  <c r="AM121" i="11"/>
  <c r="AA88" i="13"/>
  <c r="AA85" i="14"/>
  <c r="AP76" i="11"/>
  <c r="AP73" i="12"/>
  <c r="AH154" i="13"/>
  <c r="AH151" i="14"/>
  <c r="AS226" i="11"/>
  <c r="AS223" i="12"/>
  <c r="AM172" i="10"/>
  <c r="AL169" i="10"/>
  <c r="AM169" i="11"/>
  <c r="AK170" i="10"/>
  <c r="AP174" i="10" s="1"/>
  <c r="T214" i="12"/>
  <c r="AJ148" i="11"/>
  <c r="AJ145" i="12"/>
  <c r="AN40" i="11"/>
  <c r="AN37" i="12"/>
  <c r="X52" i="13"/>
  <c r="X49" i="14"/>
  <c r="G109" i="14"/>
  <c r="G110" i="13"/>
  <c r="G116" i="14"/>
  <c r="AI58" i="11"/>
  <c r="AI55" i="12"/>
  <c r="AA118" i="13"/>
  <c r="AA115" i="14"/>
  <c r="Z64" i="13"/>
  <c r="Z61" i="14"/>
  <c r="V199" i="14"/>
  <c r="V202" i="13"/>
  <c r="AC100" i="10"/>
  <c r="Y190" i="13"/>
  <c r="Y187" i="14"/>
  <c r="AA70" i="13"/>
  <c r="AA67" i="14"/>
  <c r="Y196" i="13"/>
  <c r="Y193" i="14"/>
  <c r="U139" i="14"/>
  <c r="U142" i="13"/>
  <c r="T139" i="13"/>
  <c r="S140" i="13"/>
  <c r="X144" i="13" s="1"/>
  <c r="AP46" i="10"/>
  <c r="AP43" i="11"/>
  <c r="X112" i="13"/>
  <c r="X109" i="14"/>
  <c r="Y46" i="13"/>
  <c r="Y43" i="14"/>
  <c r="Y46" i="14" s="1"/>
  <c r="AI199" i="12"/>
  <c r="AI202" i="11"/>
  <c r="AA226" i="13"/>
  <c r="AA223" i="14"/>
  <c r="AN196" i="11"/>
  <c r="AN193" i="12"/>
  <c r="W118" i="13"/>
  <c r="W115" i="14"/>
  <c r="AI115" i="12"/>
  <c r="AI118" i="11"/>
  <c r="AJ64" i="11"/>
  <c r="AJ61" i="12"/>
  <c r="Y202" i="13"/>
  <c r="Y199" i="14"/>
  <c r="AS196" i="10"/>
  <c r="AS193" i="11"/>
  <c r="AS106" i="11"/>
  <c r="AS103" i="12"/>
  <c r="Y106" i="13"/>
  <c r="Y103" i="14"/>
  <c r="AS238" i="11"/>
  <c r="AS235" i="12"/>
  <c r="Y82" i="13"/>
  <c r="Y79" i="14"/>
  <c r="W208" i="13"/>
  <c r="W205" i="14"/>
  <c r="AC118" i="10"/>
  <c r="T52" i="12"/>
  <c r="AE178" i="11"/>
  <c r="AE175" i="12"/>
  <c r="AB176" i="11"/>
  <c r="AG180" i="11" s="1"/>
  <c r="AC175" i="11"/>
  <c r="AQ208" i="10"/>
  <c r="AQ205" i="11"/>
  <c r="G92" i="14"/>
  <c r="AG235" i="12"/>
  <c r="AG238" i="11"/>
  <c r="AG178" i="11"/>
  <c r="AG175" i="12"/>
  <c r="AS28" i="10"/>
  <c r="AS25" i="11"/>
  <c r="AJ112" i="11"/>
  <c r="AJ109" i="12"/>
  <c r="AP58" i="10"/>
  <c r="AP55" i="11"/>
  <c r="G56" i="14"/>
  <c r="W244" i="13"/>
  <c r="W241" i="14"/>
  <c r="X118" i="13"/>
  <c r="X115" i="14"/>
  <c r="AC232" i="10"/>
  <c r="AM226" i="11"/>
  <c r="AM223" i="12"/>
  <c r="AH46" i="13"/>
  <c r="AH43" i="14"/>
  <c r="AH46" i="14" s="1"/>
  <c r="W34" i="13"/>
  <c r="W31" i="14"/>
  <c r="AP145" i="12"/>
  <c r="AP148" i="11"/>
  <c r="G121" i="14"/>
  <c r="G122" i="13"/>
  <c r="AE256" i="13"/>
  <c r="AE253" i="14"/>
  <c r="AK188" i="10"/>
  <c r="AP192" i="10" s="1"/>
  <c r="AJ160" i="11"/>
  <c r="AJ157" i="12"/>
  <c r="AI250" i="11"/>
  <c r="AI247" i="12"/>
  <c r="AP124" i="11"/>
  <c r="AP121" i="12"/>
  <c r="AC94" i="10"/>
  <c r="W136" i="13"/>
  <c r="W133" i="14"/>
  <c r="AO46" i="11"/>
  <c r="AO43" i="12"/>
  <c r="AJ136" i="11"/>
  <c r="AJ133" i="12"/>
  <c r="AQ160" i="10"/>
  <c r="AQ157" i="11"/>
  <c r="AL88" i="9"/>
  <c r="AO184" i="10"/>
  <c r="AO181" i="11"/>
  <c r="AA199" i="14"/>
  <c r="AA202" i="13"/>
  <c r="AH148" i="11"/>
  <c r="AH145" i="12"/>
  <c r="AQ166" i="11"/>
  <c r="AQ163" i="12"/>
  <c r="AS112" i="10"/>
  <c r="AS109" i="11"/>
  <c r="AF88" i="11"/>
  <c r="AF85" i="12"/>
  <c r="AO202" i="11"/>
  <c r="AO199" i="12"/>
  <c r="W79" i="14"/>
  <c r="W82" i="13"/>
  <c r="Z202" i="13"/>
  <c r="Z199" i="14"/>
  <c r="AO166" i="11"/>
  <c r="AO163" i="12"/>
  <c r="AD148" i="11"/>
  <c r="AC145" i="11"/>
  <c r="AB146" i="11"/>
  <c r="AG150" i="11" s="1"/>
  <c r="AD145" i="12"/>
  <c r="Y208" i="13"/>
  <c r="Y205" i="14"/>
  <c r="AL220" i="9"/>
  <c r="AK32" i="10"/>
  <c r="AP36" i="10" s="1"/>
  <c r="AA151" i="14"/>
  <c r="AA154" i="13"/>
  <c r="AL178" i="9"/>
  <c r="S104" i="13"/>
  <c r="X108" i="13" s="1"/>
  <c r="T103" i="13"/>
  <c r="U106" i="13"/>
  <c r="U103" i="14"/>
  <c r="S200" i="13"/>
  <c r="X204" i="13" s="1"/>
  <c r="U202" i="13"/>
  <c r="T199" i="13"/>
  <c r="U199" i="14"/>
  <c r="T202" i="12"/>
  <c r="AR214" i="10"/>
  <c r="AR211" i="11"/>
  <c r="U124" i="13"/>
  <c r="T121" i="13"/>
  <c r="S122" i="13"/>
  <c r="X126" i="13" s="1"/>
  <c r="U121" i="14"/>
  <c r="Y184" i="13"/>
  <c r="Y181" i="14"/>
  <c r="W70" i="13"/>
  <c r="W67" i="14"/>
  <c r="AK80" i="10"/>
  <c r="AP84" i="10" s="1"/>
  <c r="AI94" i="11"/>
  <c r="AI91" i="12"/>
  <c r="W28" i="13"/>
  <c r="W25" i="14"/>
  <c r="AK116" i="10"/>
  <c r="AP120" i="10" s="1"/>
  <c r="Y76" i="13"/>
  <c r="Y73" i="14"/>
  <c r="AB134" i="11"/>
  <c r="AG138" i="11" s="1"/>
  <c r="AD136" i="11"/>
  <c r="AC133" i="11"/>
  <c r="AD133" i="12"/>
  <c r="AP112" i="11"/>
  <c r="AP109" i="12"/>
  <c r="AO88" i="10"/>
  <c r="AO85" i="11"/>
  <c r="AO256" i="10"/>
  <c r="AO253" i="11"/>
  <c r="AM166" i="11"/>
  <c r="AM163" i="12"/>
  <c r="AQ172" i="10"/>
  <c r="AQ169" i="11"/>
  <c r="T112" i="12"/>
  <c r="AI130" i="11"/>
  <c r="AI127" i="12"/>
  <c r="V142" i="13"/>
  <c r="V139" i="14"/>
  <c r="AQ61" i="11"/>
  <c r="AQ64" i="10"/>
  <c r="W142" i="13"/>
  <c r="W139" i="14"/>
  <c r="AS139" i="12"/>
  <c r="AS142" i="11"/>
  <c r="Z238" i="13"/>
  <c r="Z235" i="14"/>
  <c r="AS148" i="10"/>
  <c r="AS145" i="11"/>
  <c r="AL67" i="10"/>
  <c r="W232" i="13"/>
  <c r="W229" i="14"/>
  <c r="Z103" i="14"/>
  <c r="Z106" i="13"/>
  <c r="V136" i="13"/>
  <c r="V133" i="14"/>
  <c r="T88" i="12"/>
  <c r="AO187" i="12"/>
  <c r="AO190" i="11"/>
  <c r="AR46" i="10"/>
  <c r="AR43" i="11"/>
  <c r="AE199" i="12"/>
  <c r="AE202" i="11"/>
  <c r="AB200" i="11"/>
  <c r="AG204" i="11" s="1"/>
  <c r="AC199" i="11"/>
  <c r="V37" i="14"/>
  <c r="V40" i="14" s="1"/>
  <c r="V40" i="13"/>
  <c r="AL190" i="9"/>
  <c r="T172" i="12"/>
  <c r="T238" i="12"/>
  <c r="AL103" i="10"/>
  <c r="AR112" i="11"/>
  <c r="AR109" i="12"/>
  <c r="AG250" i="11"/>
  <c r="AG247" i="12"/>
  <c r="AM136" i="10"/>
  <c r="AL133" i="10"/>
  <c r="AK134" i="10"/>
  <c r="AP138" i="10" s="1"/>
  <c r="AM133" i="11"/>
  <c r="AE250" i="11"/>
  <c r="AE247" i="12"/>
  <c r="AB248" i="11"/>
  <c r="AG252" i="11" s="1"/>
  <c r="AC247" i="11"/>
  <c r="T82" i="12"/>
  <c r="AM58" i="11"/>
  <c r="AM55" i="12"/>
  <c r="T232" i="12"/>
  <c r="AK38" i="10"/>
  <c r="AP42" i="10" s="1"/>
  <c r="AM37" i="11"/>
  <c r="AM40" i="10"/>
  <c r="AL37" i="10"/>
  <c r="AA46" i="13"/>
  <c r="AA43" i="14"/>
  <c r="AA46" i="14" s="1"/>
  <c r="W130" i="13"/>
  <c r="W127" i="14"/>
  <c r="X196" i="13"/>
  <c r="X193" i="14"/>
  <c r="AO220" i="10"/>
  <c r="AO217" i="11"/>
  <c r="AL244" i="9"/>
  <c r="Z118" i="13"/>
  <c r="Z115" i="14"/>
  <c r="AR202" i="10"/>
  <c r="AR199" i="11"/>
  <c r="T154" i="12"/>
  <c r="AS55" i="12"/>
  <c r="AS58" i="11"/>
  <c r="AP94" i="10"/>
  <c r="AP91" i="11"/>
  <c r="AN142" i="10"/>
  <c r="AN139" i="11"/>
  <c r="AI238" i="11"/>
  <c r="AI235" i="12"/>
  <c r="AM208" i="10"/>
  <c r="AL205" i="10"/>
  <c r="AK206" i="10"/>
  <c r="AP210" i="10" s="1"/>
  <c r="AM205" i="11"/>
  <c r="AG208" i="13"/>
  <c r="AG205" i="14"/>
  <c r="AP208" i="11"/>
  <c r="AP205" i="12"/>
  <c r="AF34" i="13"/>
  <c r="AF31" i="14"/>
  <c r="AD34" i="13"/>
  <c r="AD31" i="14"/>
  <c r="AH106" i="13"/>
  <c r="AH103" i="14"/>
  <c r="Y178" i="13"/>
  <c r="Y175" i="14"/>
  <c r="AB110" i="11"/>
  <c r="AG114" i="11" s="1"/>
  <c r="AD109" i="12"/>
  <c r="AC109" i="11"/>
  <c r="AD112" i="11"/>
  <c r="AK44" i="10"/>
  <c r="AP48" i="10" s="1"/>
  <c r="V70" i="13"/>
  <c r="V67" i="14"/>
  <c r="W100" i="13"/>
  <c r="W97" i="14"/>
  <c r="AC76" i="10"/>
  <c r="AJ40" i="11"/>
  <c r="AJ37" i="12"/>
  <c r="AN97" i="12"/>
  <c r="AN100" i="11"/>
  <c r="AC214" i="10"/>
  <c r="AK62" i="10"/>
  <c r="AP66" i="10" s="1"/>
  <c r="AM64" i="10"/>
  <c r="AL61" i="10"/>
  <c r="AM61" i="11"/>
  <c r="V238" i="13"/>
  <c r="V235" i="14"/>
  <c r="AL166" i="9"/>
  <c r="AK92" i="10"/>
  <c r="AP96" i="10" s="1"/>
  <c r="B186" i="13"/>
  <c r="O186" i="13"/>
  <c r="AN202" i="10"/>
  <c r="AN199" i="11"/>
  <c r="AM238" i="11"/>
  <c r="AM235" i="12"/>
  <c r="AP256" i="11"/>
  <c r="AP253" i="12"/>
  <c r="AA100" i="13"/>
  <c r="AA97" i="14"/>
  <c r="AC226" i="10"/>
  <c r="G86" i="14"/>
  <c r="AC34" i="10"/>
  <c r="Y160" i="13"/>
  <c r="Y157" i="14"/>
  <c r="AN172" i="11"/>
  <c r="AN169" i="12"/>
  <c r="AR157" i="12"/>
  <c r="AR160" i="11"/>
  <c r="AH232" i="11"/>
  <c r="AH229" i="12"/>
  <c r="T34" i="12"/>
  <c r="Y136" i="13"/>
  <c r="Y133" i="14"/>
  <c r="AL250" i="9"/>
  <c r="AL100" i="9"/>
  <c r="AP193" i="12"/>
  <c r="AP196" i="11"/>
  <c r="AO118" i="11"/>
  <c r="AO115" i="12"/>
  <c r="AM76" i="10"/>
  <c r="AL73" i="10"/>
  <c r="AK74" i="10"/>
  <c r="AP78" i="10" s="1"/>
  <c r="AM73" i="11"/>
  <c r="T190" i="12"/>
  <c r="X18" i="2"/>
  <c r="S18" i="2"/>
  <c r="S14" i="4"/>
  <c r="S18" i="4" s="1"/>
  <c r="AB14" i="2"/>
  <c r="J20" i="5"/>
  <c r="J14" i="5"/>
  <c r="J18" i="5" s="1"/>
  <c r="U15" i="2"/>
  <c r="S15" i="2"/>
  <c r="J15" i="4"/>
  <c r="AM14" i="2"/>
  <c r="AD16" i="2"/>
  <c r="AD14" i="2"/>
  <c r="AD13" i="4"/>
  <c r="Y14" i="4"/>
  <c r="U16" i="4"/>
  <c r="AR13" i="2"/>
  <c r="AR13" i="4" s="1"/>
  <c r="AR13" i="5" s="1"/>
  <c r="AR13" i="6" s="1"/>
  <c r="AR13" i="7" s="1"/>
  <c r="AR13" i="8" s="1"/>
  <c r="AR13" i="9" s="1"/>
  <c r="Z16" i="4"/>
  <c r="Z15" i="4" s="1"/>
  <c r="AE14" i="2"/>
  <c r="V16" i="4"/>
  <c r="V15" i="4" s="1"/>
  <c r="W13" i="5"/>
  <c r="W16" i="5" s="1"/>
  <c r="W15" i="5" s="1"/>
  <c r="W14" i="4"/>
  <c r="R22" i="5"/>
  <c r="K22" i="5" s="1"/>
  <c r="Z16" i="5"/>
  <c r="Z15" i="5" s="1"/>
  <c r="O19" i="6"/>
  <c r="J20" i="6" s="1"/>
  <c r="Z14" i="4"/>
  <c r="K19" i="5"/>
  <c r="Z14" i="5"/>
  <c r="T16" i="2"/>
  <c r="T15" i="2" s="1"/>
  <c r="AG13" i="7"/>
  <c r="AG16" i="7" s="1"/>
  <c r="AG15" i="7" s="1"/>
  <c r="AG16" i="6"/>
  <c r="AG15" i="6" s="1"/>
  <c r="AF14" i="5"/>
  <c r="AJ14" i="5"/>
  <c r="AJ13" i="6"/>
  <c r="AJ13" i="7" s="1"/>
  <c r="AJ14" i="7" s="1"/>
  <c r="K14" i="4"/>
  <c r="AE16" i="2"/>
  <c r="AE15" i="2" s="1"/>
  <c r="AN13" i="2"/>
  <c r="U13" i="5"/>
  <c r="U14" i="4"/>
  <c r="AM16" i="2"/>
  <c r="AM13" i="4"/>
  <c r="O16" i="9"/>
  <c r="O15" i="9" s="1"/>
  <c r="O14" i="9"/>
  <c r="AA13" i="5"/>
  <c r="AA16" i="4"/>
  <c r="AA15" i="4" s="1"/>
  <c r="AI16" i="2"/>
  <c r="AI15" i="2" s="1"/>
  <c r="AI13" i="4"/>
  <c r="AI13" i="5" s="1"/>
  <c r="K22" i="4"/>
  <c r="AH16" i="2"/>
  <c r="AH15" i="2" s="1"/>
  <c r="AH13" i="4"/>
  <c r="AQ13" i="2"/>
  <c r="AH14" i="2"/>
  <c r="Y13" i="5"/>
  <c r="Y16" i="4"/>
  <c r="Y15" i="4" s="1"/>
  <c r="AG14" i="6"/>
  <c r="X16" i="4"/>
  <c r="X15" i="4" s="1"/>
  <c r="X13" i="5"/>
  <c r="X13" i="6" s="1"/>
  <c r="X16" i="6" s="1"/>
  <c r="X15" i="6" s="1"/>
  <c r="K16" i="4"/>
  <c r="K15" i="4" s="1"/>
  <c r="O16" i="10"/>
  <c r="O15" i="10" s="1"/>
  <c r="O14" i="10"/>
  <c r="O13" i="11"/>
  <c r="AF13" i="10"/>
  <c r="AF14" i="9"/>
  <c r="AF16" i="5"/>
  <c r="AF15" i="5" s="1"/>
  <c r="AC13" i="2"/>
  <c r="AB16" i="2" s="1"/>
  <c r="AE13" i="6"/>
  <c r="AE16" i="5"/>
  <c r="AE15" i="5" s="1"/>
  <c r="K15" i="2"/>
  <c r="T13" i="4"/>
  <c r="S16" i="4" s="1"/>
  <c r="V13" i="5"/>
  <c r="R13" i="6"/>
  <c r="R16" i="5"/>
  <c r="R15" i="5" s="1"/>
  <c r="R14" i="5"/>
  <c r="P13" i="6"/>
  <c r="P16" i="5"/>
  <c r="P15" i="5" s="1"/>
  <c r="P14" i="5"/>
  <c r="L13" i="6"/>
  <c r="L16" i="5"/>
  <c r="L14" i="5"/>
  <c r="K13" i="5"/>
  <c r="N13" i="6"/>
  <c r="N16" i="5"/>
  <c r="N15" i="5" s="1"/>
  <c r="N14" i="5"/>
  <c r="M13" i="8"/>
  <c r="M16" i="7"/>
  <c r="M15" i="7" s="1"/>
  <c r="M14" i="7"/>
  <c r="Z13" i="7"/>
  <c r="Z14" i="6"/>
  <c r="Z16" i="6"/>
  <c r="Z15" i="6" s="1"/>
  <c r="Q13" i="8"/>
  <c r="Q16" i="7"/>
  <c r="Q15" i="7" s="1"/>
  <c r="Q14" i="7"/>
  <c r="R19" i="7"/>
  <c r="R22" i="6"/>
  <c r="N19" i="7"/>
  <c r="N22" i="6"/>
  <c r="M19" i="7"/>
  <c r="M22" i="6"/>
  <c r="P19" i="7"/>
  <c r="P22" i="6"/>
  <c r="L22" i="6"/>
  <c r="L19" i="7"/>
  <c r="Q19" i="8"/>
  <c r="Q22" i="7"/>
  <c r="T14" i="2"/>
  <c r="AF16" i="8"/>
  <c r="AF15" i="8" s="1"/>
  <c r="AF14" i="8"/>
  <c r="AJ14" i="4"/>
  <c r="AJ16" i="4"/>
  <c r="AJ15" i="4" s="1"/>
  <c r="AE14" i="4"/>
  <c r="AE16" i="4"/>
  <c r="AE15" i="4" s="1"/>
  <c r="AJ14" i="2"/>
  <c r="AS13" i="2"/>
  <c r="AS13" i="4" s="1"/>
  <c r="AS13" i="5" s="1"/>
  <c r="AS13" i="6" s="1"/>
  <c r="AS13" i="7" s="1"/>
  <c r="AS13" i="8" s="1"/>
  <c r="AJ16" i="2"/>
  <c r="AJ15" i="2" s="1"/>
  <c r="AG16" i="5"/>
  <c r="AG15" i="5" s="1"/>
  <c r="AG14" i="5"/>
  <c r="AF14" i="7"/>
  <c r="AF16" i="7"/>
  <c r="AF15" i="7" s="1"/>
  <c r="AG16" i="4"/>
  <c r="AG15" i="4" s="1"/>
  <c r="AG14" i="4"/>
  <c r="AF16" i="2"/>
  <c r="AF14" i="2"/>
  <c r="AO13" i="2"/>
  <c r="AO13" i="4" s="1"/>
  <c r="AF14" i="4"/>
  <c r="AF16" i="4"/>
  <c r="AF15" i="4" s="1"/>
  <c r="AF14" i="6"/>
  <c r="AF16" i="6"/>
  <c r="AF15" i="6" s="1"/>
  <c r="AG14" i="2"/>
  <c r="AP13" i="2"/>
  <c r="AP13" i="4" s="1"/>
  <c r="AP13" i="5" s="1"/>
  <c r="AP13" i="6" s="1"/>
  <c r="AG16" i="2"/>
  <c r="AG15" i="2" s="1"/>
  <c r="K142" i="14" l="1"/>
  <c r="O150" i="13"/>
  <c r="K172" i="13"/>
  <c r="K142" i="13"/>
  <c r="K148" i="14"/>
  <c r="B180" i="13"/>
  <c r="O126" i="13"/>
  <c r="B48" i="13"/>
  <c r="K244" i="13"/>
  <c r="J176" i="14"/>
  <c r="B180" i="14" s="1"/>
  <c r="K139" i="14"/>
  <c r="K175" i="14"/>
  <c r="B246" i="13"/>
  <c r="K70" i="13"/>
  <c r="K145" i="14"/>
  <c r="K238" i="13"/>
  <c r="J146" i="14"/>
  <c r="B150" i="14" s="1"/>
  <c r="O114" i="13"/>
  <c r="J128" i="14"/>
  <c r="B132" i="14" s="1"/>
  <c r="O138" i="13"/>
  <c r="K109" i="14"/>
  <c r="J140" i="14"/>
  <c r="O144" i="14" s="1"/>
  <c r="J134" i="14"/>
  <c r="O138" i="14" s="1"/>
  <c r="K103" i="14"/>
  <c r="J104" i="14"/>
  <c r="O108" i="14" s="1"/>
  <c r="K133" i="14"/>
  <c r="K220" i="13"/>
  <c r="J38" i="14"/>
  <c r="B42" i="14" s="1"/>
  <c r="K40" i="13"/>
  <c r="K94" i="13"/>
  <c r="K193" i="14"/>
  <c r="K40" i="14"/>
  <c r="K196" i="13"/>
  <c r="K37" i="14"/>
  <c r="B192" i="13"/>
  <c r="K244" i="14"/>
  <c r="B210" i="13"/>
  <c r="K223" i="14"/>
  <c r="K190" i="13"/>
  <c r="J224" i="14"/>
  <c r="B228" i="14" s="1"/>
  <c r="K187" i="14"/>
  <c r="K124" i="13"/>
  <c r="J122" i="14"/>
  <c r="O126" i="14" s="1"/>
  <c r="K169" i="14"/>
  <c r="K196" i="14"/>
  <c r="K127" i="14"/>
  <c r="K226" i="14"/>
  <c r="AI244" i="12"/>
  <c r="AI241" i="13"/>
  <c r="K208" i="14"/>
  <c r="K121" i="14"/>
  <c r="K61" i="14"/>
  <c r="AJ58" i="12"/>
  <c r="AJ55" i="13"/>
  <c r="AI253" i="13"/>
  <c r="AI256" i="12"/>
  <c r="AD139" i="13"/>
  <c r="AD142" i="12"/>
  <c r="AH166" i="12"/>
  <c r="AH163" i="13"/>
  <c r="AE64" i="12"/>
  <c r="AE61" i="13"/>
  <c r="K46" i="13"/>
  <c r="K154" i="13"/>
  <c r="K64" i="13"/>
  <c r="K208" i="13"/>
  <c r="J188" i="14"/>
  <c r="O192" i="14" s="1"/>
  <c r="AH202" i="12"/>
  <c r="AH199" i="13"/>
  <c r="AD130" i="12"/>
  <c r="AD127" i="13"/>
  <c r="G176" i="14"/>
  <c r="G177" i="14"/>
  <c r="R168" i="14"/>
  <c r="AJ168" i="14"/>
  <c r="BB168" i="14"/>
  <c r="AJ174" i="14"/>
  <c r="AA168" i="14"/>
  <c r="G171" i="14"/>
  <c r="BB174" i="14"/>
  <c r="AS168" i="14"/>
  <c r="AS174" i="14"/>
  <c r="R174" i="14"/>
  <c r="AA174" i="14"/>
  <c r="AD91" i="13"/>
  <c r="AD94" i="12"/>
  <c r="AG184" i="12"/>
  <c r="AG181" i="13"/>
  <c r="AH34" i="12"/>
  <c r="AH31" i="13"/>
  <c r="O132" i="13"/>
  <c r="J242" i="14"/>
  <c r="B246" i="14" s="1"/>
  <c r="J194" i="14"/>
  <c r="O198" i="13"/>
  <c r="B198" i="13"/>
  <c r="AF70" i="12"/>
  <c r="AF67" i="13"/>
  <c r="AJ250" i="12"/>
  <c r="AJ247" i="13"/>
  <c r="AG37" i="13"/>
  <c r="AG40" i="12"/>
  <c r="AF142" i="12"/>
  <c r="AF139" i="13"/>
  <c r="AG64" i="12"/>
  <c r="AG61" i="13"/>
  <c r="K124" i="14"/>
  <c r="O72" i="13"/>
  <c r="J110" i="14"/>
  <c r="B114" i="14" s="1"/>
  <c r="K241" i="14"/>
  <c r="K82" i="13"/>
  <c r="J170" i="14"/>
  <c r="B174" i="14" s="1"/>
  <c r="AF178" i="12"/>
  <c r="AF175" i="13"/>
  <c r="AJ178" i="12"/>
  <c r="AJ175" i="13"/>
  <c r="O222" i="13"/>
  <c r="O66" i="13"/>
  <c r="K31" i="14"/>
  <c r="O54" i="13"/>
  <c r="K205" i="14"/>
  <c r="B162" i="13"/>
  <c r="AS246" i="14"/>
  <c r="J206" i="14"/>
  <c r="O210" i="14" s="1"/>
  <c r="K118" i="14"/>
  <c r="B36" i="13"/>
  <c r="O36" i="13"/>
  <c r="B258" i="13"/>
  <c r="AL250" i="10"/>
  <c r="K160" i="13"/>
  <c r="O30" i="13"/>
  <c r="AL163" i="11"/>
  <c r="K217" i="14"/>
  <c r="G249" i="14"/>
  <c r="AK56" i="11"/>
  <c r="AP60" i="11" s="1"/>
  <c r="AL238" i="10"/>
  <c r="G248" i="14"/>
  <c r="K52" i="13"/>
  <c r="R246" i="14"/>
  <c r="AJ246" i="14"/>
  <c r="AA246" i="14"/>
  <c r="J32" i="14"/>
  <c r="K28" i="13"/>
  <c r="AL223" i="11"/>
  <c r="K232" i="13"/>
  <c r="J116" i="14"/>
  <c r="O120" i="14" s="1"/>
  <c r="AL187" i="11"/>
  <c r="AK32" i="11"/>
  <c r="AP36" i="11" s="1"/>
  <c r="K250" i="13"/>
  <c r="K115" i="14"/>
  <c r="K76" i="14"/>
  <c r="K256" i="13"/>
  <c r="K73" i="14"/>
  <c r="B204" i="14"/>
  <c r="O204" i="14"/>
  <c r="AK176" i="11"/>
  <c r="AP180" i="11" s="1"/>
  <c r="AL130" i="10"/>
  <c r="K214" i="13"/>
  <c r="K76" i="13"/>
  <c r="N82" i="14"/>
  <c r="K82" i="14" s="1"/>
  <c r="K79" i="14"/>
  <c r="J80" i="14"/>
  <c r="AG76" i="12"/>
  <c r="AG73" i="13"/>
  <c r="AL199" i="11"/>
  <c r="AK224" i="11"/>
  <c r="AP228" i="11" s="1"/>
  <c r="AL235" i="11"/>
  <c r="J182" i="14"/>
  <c r="O186" i="14" s="1"/>
  <c r="K88" i="13"/>
  <c r="AE148" i="12"/>
  <c r="AE145" i="13"/>
  <c r="BB240" i="14"/>
  <c r="AS240" i="14"/>
  <c r="G243" i="14"/>
  <c r="AJ240" i="14"/>
  <c r="AA240" i="14"/>
  <c r="R240" i="14"/>
  <c r="G242" i="14"/>
  <c r="B78" i="13"/>
  <c r="O78" i="13"/>
  <c r="AD58" i="12"/>
  <c r="AD55" i="13"/>
  <c r="AG52" i="12"/>
  <c r="AG49" i="13"/>
  <c r="AK164" i="11"/>
  <c r="AP168" i="11" s="1"/>
  <c r="AL31" i="11"/>
  <c r="K211" i="14"/>
  <c r="AD151" i="13"/>
  <c r="AD154" i="12"/>
  <c r="O64" i="14"/>
  <c r="K64" i="14" s="1"/>
  <c r="J62" i="14"/>
  <c r="B66" i="14" s="1"/>
  <c r="AL166" i="10"/>
  <c r="AL55" i="11"/>
  <c r="J86" i="14"/>
  <c r="O90" i="14" s="1"/>
  <c r="J212" i="14"/>
  <c r="B216" i="14" s="1"/>
  <c r="AE244" i="12"/>
  <c r="AE241" i="13"/>
  <c r="AF115" i="13"/>
  <c r="AF118" i="12"/>
  <c r="AL226" i="10"/>
  <c r="K181" i="14"/>
  <c r="AG133" i="13"/>
  <c r="AG136" i="12"/>
  <c r="AL139" i="11"/>
  <c r="AL103" i="11"/>
  <c r="AL190" i="10"/>
  <c r="K85" i="14"/>
  <c r="K49" i="14"/>
  <c r="K214" i="14"/>
  <c r="AD190" i="12"/>
  <c r="AD187" i="13"/>
  <c r="G163" i="14"/>
  <c r="G164" i="14" s="1"/>
  <c r="G164" i="13"/>
  <c r="P46" i="14"/>
  <c r="K46" i="14" s="1"/>
  <c r="J44" i="14"/>
  <c r="K43" i="14"/>
  <c r="AJ82" i="12"/>
  <c r="AJ79" i="13"/>
  <c r="AH211" i="13"/>
  <c r="AH214" i="12"/>
  <c r="AF82" i="12"/>
  <c r="AF79" i="13"/>
  <c r="M28" i="14"/>
  <c r="K28" i="14" s="1"/>
  <c r="K25" i="14"/>
  <c r="J26" i="14"/>
  <c r="AF214" i="12"/>
  <c r="AF211" i="13"/>
  <c r="AI145" i="13"/>
  <c r="AI148" i="12"/>
  <c r="AD79" i="13"/>
  <c r="AD82" i="12"/>
  <c r="L166" i="14"/>
  <c r="K166" i="14" s="1"/>
  <c r="J164" i="14"/>
  <c r="K163" i="14"/>
  <c r="AE97" i="13"/>
  <c r="AE100" i="12"/>
  <c r="AL154" i="10"/>
  <c r="K88" i="14"/>
  <c r="J50" i="14"/>
  <c r="O54" i="14" s="1"/>
  <c r="K66" i="2"/>
  <c r="L66" i="2" s="1"/>
  <c r="U60" i="2"/>
  <c r="AI181" i="13"/>
  <c r="AI184" i="12"/>
  <c r="O84" i="13"/>
  <c r="B84" i="13"/>
  <c r="AF226" i="12"/>
  <c r="AF223" i="13"/>
  <c r="AG124" i="12"/>
  <c r="AG121" i="13"/>
  <c r="AF235" i="13"/>
  <c r="AF238" i="12"/>
  <c r="AE169" i="13"/>
  <c r="AE172" i="12"/>
  <c r="O168" i="13"/>
  <c r="B168" i="13"/>
  <c r="AG217" i="13"/>
  <c r="AG220" i="12"/>
  <c r="J218" i="14"/>
  <c r="B222" i="14" s="1"/>
  <c r="J74" i="14"/>
  <c r="O78" i="14" s="1"/>
  <c r="J68" i="14"/>
  <c r="B72" i="14" s="1"/>
  <c r="K52" i="14"/>
  <c r="AC54" i="2"/>
  <c r="AE54" i="2" s="1"/>
  <c r="AF250" i="12"/>
  <c r="AF247" i="13"/>
  <c r="K166" i="13"/>
  <c r="AE52" i="12"/>
  <c r="AE49" i="13"/>
  <c r="AC56" i="2"/>
  <c r="AB66" i="2"/>
  <c r="AD62" i="2"/>
  <c r="AE112" i="12"/>
  <c r="AE109" i="13"/>
  <c r="AL51" i="2"/>
  <c r="AN48" i="2"/>
  <c r="Q94" i="14"/>
  <c r="K94" i="14" s="1"/>
  <c r="K91" i="14"/>
  <c r="J92" i="14"/>
  <c r="AA234" i="14"/>
  <c r="BB228" i="14"/>
  <c r="AS228" i="14"/>
  <c r="BB234" i="14"/>
  <c r="AS234" i="14"/>
  <c r="R234" i="14"/>
  <c r="G230" i="14"/>
  <c r="AA228" i="14"/>
  <c r="AJ234" i="14"/>
  <c r="G237" i="14"/>
  <c r="G231" i="14"/>
  <c r="AJ228" i="14"/>
  <c r="R228" i="14"/>
  <c r="G236" i="14"/>
  <c r="AR60" i="2"/>
  <c r="AQ60" i="2"/>
  <c r="AH190" i="12"/>
  <c r="AH187" i="13"/>
  <c r="AJ31" i="13"/>
  <c r="AJ34" i="12"/>
  <c r="AG160" i="12"/>
  <c r="AG157" i="13"/>
  <c r="L75" i="2"/>
  <c r="J69" i="2"/>
  <c r="AK236" i="11"/>
  <c r="AP240" i="11" s="1"/>
  <c r="AK92" i="11"/>
  <c r="AP96" i="11" s="1"/>
  <c r="AL214" i="10"/>
  <c r="AK80" i="11"/>
  <c r="AP84" i="11" s="1"/>
  <c r="AH130" i="12"/>
  <c r="AH127" i="13"/>
  <c r="O60" i="14"/>
  <c r="B60" i="14"/>
  <c r="P72" i="2"/>
  <c r="Q72" i="2"/>
  <c r="AH70" i="12"/>
  <c r="AH67" i="13"/>
  <c r="T66" i="2"/>
  <c r="AH226" i="12"/>
  <c r="AH223" i="13"/>
  <c r="AD214" i="12"/>
  <c r="AD211" i="13"/>
  <c r="AJ190" i="12"/>
  <c r="AJ187" i="13"/>
  <c r="K75" i="2"/>
  <c r="AB70" i="2"/>
  <c r="AB61" i="2"/>
  <c r="AI60" i="2"/>
  <c r="AH60" i="2"/>
  <c r="AE232" i="12"/>
  <c r="AE229" i="13"/>
  <c r="AR16" i="7"/>
  <c r="AR15" i="7" s="1"/>
  <c r="AL94" i="10"/>
  <c r="AK128" i="11"/>
  <c r="AP132" i="11" s="1"/>
  <c r="AK104" i="11"/>
  <c r="AP108" i="11" s="1"/>
  <c r="AL82" i="10"/>
  <c r="K232" i="14"/>
  <c r="AF154" i="12"/>
  <c r="AF151" i="13"/>
  <c r="U74" i="2"/>
  <c r="S78" i="2"/>
  <c r="T68" i="2"/>
  <c r="AF46" i="12"/>
  <c r="AF43" i="13"/>
  <c r="AI40" i="12"/>
  <c r="AI37" i="13"/>
  <c r="AI52" i="12"/>
  <c r="AI49" i="13"/>
  <c r="K253" i="14"/>
  <c r="L250" i="14"/>
  <c r="K250" i="14" s="1"/>
  <c r="J248" i="14"/>
  <c r="K247" i="14"/>
  <c r="AG28" i="12"/>
  <c r="AG25" i="13"/>
  <c r="J158" i="14"/>
  <c r="AJ238" i="12"/>
  <c r="AJ235" i="13"/>
  <c r="AL56" i="2"/>
  <c r="AK66" i="2"/>
  <c r="AM62" i="2"/>
  <c r="S63" i="2"/>
  <c r="U69" i="2"/>
  <c r="O90" i="13"/>
  <c r="B90" i="13"/>
  <c r="AF127" i="13"/>
  <c r="AF130" i="12"/>
  <c r="AH79" i="13"/>
  <c r="AH82" i="12"/>
  <c r="AH178" i="12"/>
  <c r="AH175" i="13"/>
  <c r="AG172" i="12"/>
  <c r="AG169" i="13"/>
  <c r="AK188" i="11"/>
  <c r="AP192" i="11" s="1"/>
  <c r="K229" i="14"/>
  <c r="AA66" i="14"/>
  <c r="G69" i="14"/>
  <c r="G75" i="14"/>
  <c r="R66" i="14"/>
  <c r="G68" i="14"/>
  <c r="AJ72" i="14"/>
  <c r="BB72" i="14"/>
  <c r="BB66" i="14"/>
  <c r="AS72" i="14"/>
  <c r="AA72" i="14"/>
  <c r="R72" i="14"/>
  <c r="AJ66" i="14"/>
  <c r="AS66" i="14"/>
  <c r="G74" i="14"/>
  <c r="J67" i="2"/>
  <c r="J76" i="2"/>
  <c r="AJ115" i="13"/>
  <c r="AJ118" i="12"/>
  <c r="Y72" i="2"/>
  <c r="Z72" i="2"/>
  <c r="O234" i="13"/>
  <c r="K67" i="14"/>
  <c r="J254" i="14"/>
  <c r="K34" i="14"/>
  <c r="AF94" i="12"/>
  <c r="AF91" i="13"/>
  <c r="B240" i="13"/>
  <c r="O240" i="13"/>
  <c r="K157" i="14"/>
  <c r="AL211" i="11"/>
  <c r="AK68" i="11"/>
  <c r="AP72" i="11" s="1"/>
  <c r="O156" i="13"/>
  <c r="B156" i="13"/>
  <c r="AL54" i="2"/>
  <c r="AM54" i="2" s="1"/>
  <c r="J78" i="2"/>
  <c r="L74" i="2"/>
  <c r="K68" i="2"/>
  <c r="AD166" i="12"/>
  <c r="AD163" i="13"/>
  <c r="AJ127" i="13"/>
  <c r="AJ130" i="12"/>
  <c r="L60" i="2"/>
  <c r="M60" i="2"/>
  <c r="B252" i="13"/>
  <c r="O252" i="13"/>
  <c r="S64" i="2"/>
  <c r="S55" i="2"/>
  <c r="O154" i="14"/>
  <c r="K154" i="14" s="1"/>
  <c r="J152" i="14"/>
  <c r="K151" i="14"/>
  <c r="AG148" i="12"/>
  <c r="AG145" i="13"/>
  <c r="AH235" i="13"/>
  <c r="AH238" i="12"/>
  <c r="AL151" i="11"/>
  <c r="J230" i="14"/>
  <c r="O234" i="14" s="1"/>
  <c r="AE205" i="13"/>
  <c r="AE208" i="12"/>
  <c r="O216" i="13"/>
  <c r="B216" i="13"/>
  <c r="AJ202" i="12"/>
  <c r="AJ199" i="13"/>
  <c r="B96" i="13"/>
  <c r="O96" i="13"/>
  <c r="K70" i="14"/>
  <c r="AD199" i="13"/>
  <c r="AD202" i="12"/>
  <c r="K256" i="14"/>
  <c r="AI85" i="13"/>
  <c r="AI88" i="12"/>
  <c r="P238" i="14"/>
  <c r="K238" i="14" s="1"/>
  <c r="J236" i="14"/>
  <c r="K235" i="14"/>
  <c r="AH118" i="12"/>
  <c r="AH115" i="13"/>
  <c r="K160" i="14"/>
  <c r="O102" i="14"/>
  <c r="B102" i="14"/>
  <c r="AH232" i="12"/>
  <c r="AH229" i="13"/>
  <c r="AN172" i="12"/>
  <c r="AN169" i="13"/>
  <c r="AA100" i="14"/>
  <c r="AP256" i="12"/>
  <c r="AP253" i="13"/>
  <c r="W100" i="14"/>
  <c r="AD112" i="12"/>
  <c r="AC109" i="12"/>
  <c r="AB110" i="12"/>
  <c r="AG114" i="12" s="1"/>
  <c r="AD109" i="13"/>
  <c r="AH106" i="14"/>
  <c r="AK206" i="11"/>
  <c r="AP210" i="11" s="1"/>
  <c r="AM208" i="11"/>
  <c r="AL205" i="11"/>
  <c r="AM205" i="12"/>
  <c r="AL208" i="10"/>
  <c r="AI238" i="12"/>
  <c r="AI235" i="13"/>
  <c r="AL40" i="10"/>
  <c r="AM58" i="12"/>
  <c r="AM55" i="13"/>
  <c r="AE250" i="12"/>
  <c r="AE247" i="13"/>
  <c r="AC247" i="12"/>
  <c r="AB248" i="12"/>
  <c r="AG252" i="12" s="1"/>
  <c r="V136" i="14"/>
  <c r="Z106" i="14"/>
  <c r="AS148" i="11"/>
  <c r="AS145" i="12"/>
  <c r="AS142" i="12"/>
  <c r="AS139" i="13"/>
  <c r="AQ64" i="11"/>
  <c r="AQ61" i="12"/>
  <c r="AI130" i="12"/>
  <c r="AI127" i="13"/>
  <c r="Y76" i="14"/>
  <c r="Y184" i="14"/>
  <c r="S122" i="14"/>
  <c r="X126" i="14" s="1"/>
  <c r="U124" i="14"/>
  <c r="T121" i="14"/>
  <c r="U202" i="14"/>
  <c r="T199" i="14"/>
  <c r="S200" i="14"/>
  <c r="X204" i="14" s="1"/>
  <c r="T106" i="13"/>
  <c r="Y208" i="14"/>
  <c r="AD148" i="12"/>
  <c r="AC145" i="12"/>
  <c r="AD145" i="13"/>
  <c r="AB146" i="12"/>
  <c r="AG150" i="12" s="1"/>
  <c r="AO166" i="12"/>
  <c r="AO163" i="13"/>
  <c r="AF88" i="12"/>
  <c r="AF85" i="13"/>
  <c r="AQ160" i="11"/>
  <c r="AQ157" i="12"/>
  <c r="AJ136" i="12"/>
  <c r="AJ133" i="13"/>
  <c r="AO46" i="12"/>
  <c r="AO43" i="13"/>
  <c r="AP124" i="12"/>
  <c r="AP121" i="13"/>
  <c r="AJ160" i="12"/>
  <c r="AJ157" i="13"/>
  <c r="AE256" i="14"/>
  <c r="AP148" i="12"/>
  <c r="AP145" i="13"/>
  <c r="AP58" i="11"/>
  <c r="AP55" i="12"/>
  <c r="AJ112" i="12"/>
  <c r="AJ109" i="13"/>
  <c r="AG178" i="12"/>
  <c r="AG175" i="13"/>
  <c r="AC178" i="11"/>
  <c r="AS238" i="12"/>
  <c r="AS235" i="13"/>
  <c r="Y106" i="14"/>
  <c r="Y202" i="14"/>
  <c r="AI118" i="12"/>
  <c r="AI115" i="13"/>
  <c r="T142" i="13"/>
  <c r="Y196" i="14"/>
  <c r="AA70" i="14"/>
  <c r="Y190" i="14"/>
  <c r="G110" i="14"/>
  <c r="AK170" i="11"/>
  <c r="AP174" i="11" s="1"/>
  <c r="AM169" i="12"/>
  <c r="AL169" i="11"/>
  <c r="AM172" i="11"/>
  <c r="AS226" i="12"/>
  <c r="AS223" i="13"/>
  <c r="AA88" i="14"/>
  <c r="AO241" i="12"/>
  <c r="AO244" i="11"/>
  <c r="AF190" i="14"/>
  <c r="U256" i="14"/>
  <c r="T253" i="14"/>
  <c r="S254" i="14"/>
  <c r="X258" i="14" s="1"/>
  <c r="AR64" i="12"/>
  <c r="AR61" i="13"/>
  <c r="AR136" i="12"/>
  <c r="AR133" i="13"/>
  <c r="AA250" i="14"/>
  <c r="V106" i="14"/>
  <c r="T226" i="13"/>
  <c r="Y244" i="14"/>
  <c r="AN226" i="11"/>
  <c r="AN223" i="12"/>
  <c r="AR70" i="11"/>
  <c r="AR67" i="12"/>
  <c r="AD178" i="14"/>
  <c r="AN58" i="11"/>
  <c r="AN55" i="12"/>
  <c r="X28" i="14"/>
  <c r="AA58" i="14"/>
  <c r="AR142" i="11"/>
  <c r="AR139" i="12"/>
  <c r="Y28" i="14"/>
  <c r="X172" i="14"/>
  <c r="AC214" i="11"/>
  <c r="AI172" i="14"/>
  <c r="AP118" i="11"/>
  <c r="AP115" i="12"/>
  <c r="Z214" i="14"/>
  <c r="Z88" i="14"/>
  <c r="AR166" i="11"/>
  <c r="AR163" i="12"/>
  <c r="AS214" i="12"/>
  <c r="AS211" i="13"/>
  <c r="T94" i="13"/>
  <c r="Z100" i="14"/>
  <c r="AM118" i="12"/>
  <c r="AM115" i="13"/>
  <c r="AM34" i="12"/>
  <c r="AM31" i="13"/>
  <c r="X178" i="14"/>
  <c r="AA76" i="14"/>
  <c r="Y238" i="14"/>
  <c r="AR34" i="11"/>
  <c r="AR31" i="12"/>
  <c r="AA184" i="14"/>
  <c r="AI142" i="12"/>
  <c r="AI139" i="13"/>
  <c r="AR40" i="12"/>
  <c r="AR37" i="13"/>
  <c r="T166" i="13"/>
  <c r="AQ100" i="11"/>
  <c r="AQ97" i="12"/>
  <c r="AS70" i="12"/>
  <c r="AS67" i="13"/>
  <c r="AC118" i="11"/>
  <c r="AN64" i="12"/>
  <c r="AN61" i="13"/>
  <c r="AC256" i="11"/>
  <c r="T46" i="13"/>
  <c r="Y172" i="14"/>
  <c r="AP235" i="12"/>
  <c r="AP238" i="11"/>
  <c r="K130" i="14"/>
  <c r="AA166" i="14"/>
  <c r="V82" i="14"/>
  <c r="AA256" i="14"/>
  <c r="AJ232" i="12"/>
  <c r="AJ229" i="13"/>
  <c r="Z250" i="14"/>
  <c r="Y124" i="14"/>
  <c r="AR130" i="11"/>
  <c r="AR127" i="12"/>
  <c r="AP82" i="11"/>
  <c r="AP79" i="12"/>
  <c r="AJ226" i="14"/>
  <c r="AE88" i="14"/>
  <c r="K136" i="14"/>
  <c r="AC166" i="11"/>
  <c r="T190" i="13"/>
  <c r="T58" i="13"/>
  <c r="X154" i="14"/>
  <c r="AR148" i="12"/>
  <c r="AR145" i="13"/>
  <c r="V256" i="14"/>
  <c r="V148" i="14"/>
  <c r="V166" i="14"/>
  <c r="AG154" i="12"/>
  <c r="AG151" i="13"/>
  <c r="W196" i="14"/>
  <c r="AR223" i="12"/>
  <c r="AR226" i="11"/>
  <c r="AI214" i="12"/>
  <c r="AI211" i="13"/>
  <c r="AG82" i="12"/>
  <c r="AG79" i="13"/>
  <c r="T238" i="13"/>
  <c r="X226" i="14"/>
  <c r="S170" i="14"/>
  <c r="X174" i="14" s="1"/>
  <c r="T169" i="14"/>
  <c r="U172" i="14"/>
  <c r="AR124" i="12"/>
  <c r="AR121" i="13"/>
  <c r="V88" i="14"/>
  <c r="V190" i="14"/>
  <c r="AN106" i="11"/>
  <c r="AN103" i="12"/>
  <c r="AJ28" i="12"/>
  <c r="AJ25" i="13"/>
  <c r="AL148" i="10"/>
  <c r="AM202" i="12"/>
  <c r="AM199" i="13"/>
  <c r="AL34" i="10"/>
  <c r="AE154" i="12"/>
  <c r="AE151" i="13"/>
  <c r="AC151" i="12"/>
  <c r="AB152" i="12"/>
  <c r="AG156" i="12" s="1"/>
  <c r="AJ124" i="12"/>
  <c r="AJ121" i="13"/>
  <c r="AC64" i="11"/>
  <c r="AP130" i="11"/>
  <c r="AP127" i="12"/>
  <c r="AD220" i="12"/>
  <c r="AC217" i="12"/>
  <c r="AD217" i="13"/>
  <c r="AB218" i="12"/>
  <c r="AG222" i="12" s="1"/>
  <c r="AD40" i="12"/>
  <c r="AC37" i="12"/>
  <c r="AB38" i="12"/>
  <c r="AG42" i="12" s="1"/>
  <c r="AD37" i="13"/>
  <c r="AO100" i="11"/>
  <c r="AO97" i="12"/>
  <c r="Z178" i="14"/>
  <c r="AK70" i="2"/>
  <c r="AK61" i="2"/>
  <c r="AN76" i="12"/>
  <c r="AN73" i="13"/>
  <c r="Y256" i="14"/>
  <c r="AO238" i="12"/>
  <c r="AO235" i="13"/>
  <c r="AO76" i="11"/>
  <c r="AO73" i="12"/>
  <c r="AN160" i="12"/>
  <c r="AN157" i="13"/>
  <c r="AL196" i="10"/>
  <c r="AF64" i="12"/>
  <c r="AF61" i="13"/>
  <c r="AI76" i="14"/>
  <c r="AN244" i="12"/>
  <c r="AN241" i="13"/>
  <c r="AN118" i="11"/>
  <c r="AN115" i="12"/>
  <c r="Z130" i="14"/>
  <c r="AA94" i="14"/>
  <c r="X88" i="14"/>
  <c r="AG256" i="14"/>
  <c r="AI196" i="14"/>
  <c r="Z256" i="14"/>
  <c r="AI46" i="12"/>
  <c r="AI43" i="13"/>
  <c r="U34" i="14"/>
  <c r="T31" i="14"/>
  <c r="S32" i="14"/>
  <c r="X36" i="14" s="1"/>
  <c r="AE34" i="12"/>
  <c r="AE31" i="13"/>
  <c r="AC31" i="12"/>
  <c r="AB32" i="12"/>
  <c r="AG36" i="12" s="1"/>
  <c r="K184" i="14"/>
  <c r="AS169" i="12"/>
  <c r="AS172" i="11"/>
  <c r="AQ202" i="12"/>
  <c r="AQ199" i="13"/>
  <c r="Y142" i="14"/>
  <c r="U154" i="14"/>
  <c r="T151" i="14"/>
  <c r="S152" i="14"/>
  <c r="X156" i="14" s="1"/>
  <c r="AQ136" i="11"/>
  <c r="AQ133" i="12"/>
  <c r="AM244" i="11"/>
  <c r="AL241" i="11"/>
  <c r="AM241" i="12"/>
  <c r="AK242" i="11"/>
  <c r="AP246" i="11" s="1"/>
  <c r="AC28" i="11"/>
  <c r="U82" i="14"/>
  <c r="T79" i="14"/>
  <c r="S80" i="14"/>
  <c r="X84" i="14" s="1"/>
  <c r="AP187" i="12"/>
  <c r="AP190" i="11"/>
  <c r="G62" i="14"/>
  <c r="AN256" i="12"/>
  <c r="AN253" i="13"/>
  <c r="AL127" i="11"/>
  <c r="AA214" i="14"/>
  <c r="AN88" i="12"/>
  <c r="AN85" i="13"/>
  <c r="AO157" i="12"/>
  <c r="AO160" i="11"/>
  <c r="Z190" i="14"/>
  <c r="G194" i="14"/>
  <c r="AC142" i="11"/>
  <c r="AN34" i="11"/>
  <c r="AN31" i="12"/>
  <c r="Z208" i="14"/>
  <c r="AM217" i="12"/>
  <c r="AM220" i="11"/>
  <c r="AL217" i="11"/>
  <c r="AK218" i="11"/>
  <c r="AP222" i="11" s="1"/>
  <c r="AN184" i="12"/>
  <c r="AN181" i="13"/>
  <c r="V226" i="14"/>
  <c r="AP100" i="12"/>
  <c r="AP97" i="13"/>
  <c r="AO82" i="12"/>
  <c r="AO79" i="13"/>
  <c r="AJ220" i="12"/>
  <c r="AJ217" i="13"/>
  <c r="AQ145" i="12"/>
  <c r="AQ148" i="11"/>
  <c r="AD196" i="12"/>
  <c r="AC193" i="12"/>
  <c r="AD193" i="13"/>
  <c r="AB194" i="12"/>
  <c r="AG198" i="12" s="1"/>
  <c r="AJ172" i="12"/>
  <c r="AJ169" i="13"/>
  <c r="AE238" i="12"/>
  <c r="AE235" i="13"/>
  <c r="AC235" i="12"/>
  <c r="AB236" i="12"/>
  <c r="AG240" i="12" s="1"/>
  <c r="AP244" i="12"/>
  <c r="AP241" i="13"/>
  <c r="AN148" i="12"/>
  <c r="AN145" i="13"/>
  <c r="AD100" i="12"/>
  <c r="AC97" i="12"/>
  <c r="AD97" i="13"/>
  <c r="AB98" i="12"/>
  <c r="AG102" i="12" s="1"/>
  <c r="AA136" i="14"/>
  <c r="AS88" i="11"/>
  <c r="AS85" i="12"/>
  <c r="AQ238" i="12"/>
  <c r="AQ235" i="13"/>
  <c r="W76" i="14"/>
  <c r="AE46" i="12"/>
  <c r="AE43" i="13"/>
  <c r="AC43" i="12"/>
  <c r="AB44" i="12"/>
  <c r="AG48" i="12" s="1"/>
  <c r="AQ106" i="12"/>
  <c r="AQ103" i="13"/>
  <c r="AR238" i="11"/>
  <c r="AR235" i="12"/>
  <c r="AH196" i="12"/>
  <c r="AH193" i="13"/>
  <c r="T196" i="13"/>
  <c r="AC160" i="11"/>
  <c r="Y214" i="14"/>
  <c r="V112" i="14"/>
  <c r="AH112" i="12"/>
  <c r="AH109" i="13"/>
  <c r="AS34" i="12"/>
  <c r="AS31" i="13"/>
  <c r="AP52" i="12"/>
  <c r="AP49" i="13"/>
  <c r="AI70" i="12"/>
  <c r="AI67" i="13"/>
  <c r="AP211" i="12"/>
  <c r="AP214" i="11"/>
  <c r="AL76" i="10"/>
  <c r="AO118" i="12"/>
  <c r="AO115" i="13"/>
  <c r="AM238" i="12"/>
  <c r="AM235" i="13"/>
  <c r="V238" i="14"/>
  <c r="AL64" i="10"/>
  <c r="AM40" i="11"/>
  <c r="AL37" i="11"/>
  <c r="AM37" i="12"/>
  <c r="AK38" i="11"/>
  <c r="AP42" i="11" s="1"/>
  <c r="AC250" i="11"/>
  <c r="AM136" i="11"/>
  <c r="AL133" i="11"/>
  <c r="AM133" i="12"/>
  <c r="AK134" i="11"/>
  <c r="AP138" i="11" s="1"/>
  <c r="AL136" i="10"/>
  <c r="AG250" i="12"/>
  <c r="AG247" i="13"/>
  <c r="AR112" i="12"/>
  <c r="AR109" i="13"/>
  <c r="AC202" i="11"/>
  <c r="AO190" i="12"/>
  <c r="AO187" i="13"/>
  <c r="Z238" i="14"/>
  <c r="AM166" i="12"/>
  <c r="AM163" i="13"/>
  <c r="AD136" i="12"/>
  <c r="AC133" i="12"/>
  <c r="AB134" i="12"/>
  <c r="AG138" i="12" s="1"/>
  <c r="AD133" i="13"/>
  <c r="W28" i="14"/>
  <c r="AI94" i="12"/>
  <c r="AI91" i="13"/>
  <c r="W70" i="14"/>
  <c r="G122" i="14"/>
  <c r="AM226" i="12"/>
  <c r="AM223" i="13"/>
  <c r="W208" i="14"/>
  <c r="Y82" i="14"/>
  <c r="AS196" i="11"/>
  <c r="AS193" i="12"/>
  <c r="AP46" i="11"/>
  <c r="AP43" i="12"/>
  <c r="U142" i="14"/>
  <c r="T139" i="14"/>
  <c r="S140" i="14"/>
  <c r="X144" i="14" s="1"/>
  <c r="V202" i="14"/>
  <c r="AA118" i="14"/>
  <c r="X52" i="14"/>
  <c r="AL124" i="10"/>
  <c r="AF76" i="12"/>
  <c r="AF73" i="13"/>
  <c r="AC172" i="11"/>
  <c r="AO64" i="11"/>
  <c r="AO61" i="12"/>
  <c r="AJ76" i="12"/>
  <c r="AJ73" i="13"/>
  <c r="AS118" i="12"/>
  <c r="AS115" i="13"/>
  <c r="Z166" i="14"/>
  <c r="T148" i="13"/>
  <c r="T250" i="13"/>
  <c r="AS52" i="11"/>
  <c r="AS49" i="12"/>
  <c r="V94" i="14"/>
  <c r="W64" i="14"/>
  <c r="Z232" i="14"/>
  <c r="AF112" i="12"/>
  <c r="AF109" i="13"/>
  <c r="AM178" i="12"/>
  <c r="AM175" i="13"/>
  <c r="AQ94" i="12"/>
  <c r="AQ91" i="13"/>
  <c r="AK230" i="11"/>
  <c r="AP234" i="11" s="1"/>
  <c r="AM229" i="12"/>
  <c r="AM232" i="11"/>
  <c r="AL229" i="11"/>
  <c r="AL232" i="10"/>
  <c r="AC52" i="11"/>
  <c r="AK212" i="11"/>
  <c r="AP216" i="11" s="1"/>
  <c r="Z112" i="14"/>
  <c r="Y250" i="14"/>
  <c r="AD124" i="12"/>
  <c r="AC121" i="12"/>
  <c r="AD121" i="13"/>
  <c r="AB122" i="12"/>
  <c r="AG126" i="12" s="1"/>
  <c r="AA196" i="14"/>
  <c r="AQ40" i="11"/>
  <c r="AQ37" i="12"/>
  <c r="Y88" i="14"/>
  <c r="AC244" i="11"/>
  <c r="AC88" i="11"/>
  <c r="AS82" i="12"/>
  <c r="AS79" i="13"/>
  <c r="T40" i="13"/>
  <c r="W256" i="14"/>
  <c r="T244" i="13"/>
  <c r="S98" i="14"/>
  <c r="X102" i="14" s="1"/>
  <c r="T97" i="14"/>
  <c r="U100" i="14"/>
  <c r="AN220" i="12"/>
  <c r="AN217" i="13"/>
  <c r="AI64" i="14"/>
  <c r="AF58" i="14"/>
  <c r="U94" i="14"/>
  <c r="T91" i="14"/>
  <c r="S92" i="14"/>
  <c r="X96" i="14" s="1"/>
  <c r="AE136" i="14"/>
  <c r="AS220" i="11"/>
  <c r="AS217" i="12"/>
  <c r="AL115" i="11"/>
  <c r="AM82" i="12"/>
  <c r="AM79" i="13"/>
  <c r="AS166" i="12"/>
  <c r="AS163" i="13"/>
  <c r="AE58" i="12"/>
  <c r="AE55" i="13"/>
  <c r="AC55" i="12"/>
  <c r="AB56" i="12"/>
  <c r="AG60" i="12" s="1"/>
  <c r="AE94" i="12"/>
  <c r="AE91" i="13"/>
  <c r="AC91" i="12"/>
  <c r="AB92" i="12"/>
  <c r="AG96" i="12" s="1"/>
  <c r="V34" i="14"/>
  <c r="AI106" i="12"/>
  <c r="AI103" i="13"/>
  <c r="AA208" i="14"/>
  <c r="V58" i="14"/>
  <c r="V220" i="14"/>
  <c r="U166" i="14"/>
  <c r="T163" i="14"/>
  <c r="S164" i="14"/>
  <c r="X168" i="14" s="1"/>
  <c r="AF166" i="14"/>
  <c r="AE118" i="12"/>
  <c r="AE115" i="13"/>
  <c r="AC115" i="12"/>
  <c r="AB116" i="12"/>
  <c r="AG120" i="12" s="1"/>
  <c r="AD256" i="12"/>
  <c r="AC253" i="12"/>
  <c r="AB254" i="12"/>
  <c r="AG258" i="12" s="1"/>
  <c r="AD253" i="13"/>
  <c r="AR256" i="12"/>
  <c r="AR253" i="13"/>
  <c r="Z160" i="14"/>
  <c r="U178" i="14"/>
  <c r="T175" i="14"/>
  <c r="S176" i="14"/>
  <c r="X180" i="14" s="1"/>
  <c r="V196" i="14"/>
  <c r="V232" i="14"/>
  <c r="AA106" i="14"/>
  <c r="AS64" i="11"/>
  <c r="AS61" i="12"/>
  <c r="X190" i="14"/>
  <c r="X220" i="14"/>
  <c r="AN214" i="11"/>
  <c r="AN211" i="12"/>
  <c r="Z226" i="14"/>
  <c r="T160" i="13"/>
  <c r="Y130" i="14"/>
  <c r="Z94" i="14"/>
  <c r="W226" i="14"/>
  <c r="AH124" i="12"/>
  <c r="AH121" i="13"/>
  <c r="T70" i="13"/>
  <c r="AR52" i="12"/>
  <c r="AR49" i="13"/>
  <c r="U190" i="14"/>
  <c r="T187" i="14"/>
  <c r="S188" i="14"/>
  <c r="X192" i="14" s="1"/>
  <c r="AQ178" i="12"/>
  <c r="AQ175" i="13"/>
  <c r="X166" i="14"/>
  <c r="AP139" i="12"/>
  <c r="AP142" i="11"/>
  <c r="AO58" i="12"/>
  <c r="AO55" i="13"/>
  <c r="AE82" i="12"/>
  <c r="AE79" i="13"/>
  <c r="AC79" i="12"/>
  <c r="AB80" i="12"/>
  <c r="AG84" i="12" s="1"/>
  <c r="AO172" i="11"/>
  <c r="AO169" i="12"/>
  <c r="AQ154" i="12"/>
  <c r="AQ151" i="13"/>
  <c r="AI166" i="12"/>
  <c r="AI163" i="13"/>
  <c r="AH88" i="12"/>
  <c r="AH85" i="13"/>
  <c r="AD76" i="12"/>
  <c r="AC73" i="12"/>
  <c r="AD73" i="13"/>
  <c r="AB74" i="12"/>
  <c r="AG78" i="12" s="1"/>
  <c r="AA160" i="14"/>
  <c r="V124" i="14"/>
  <c r="X202" i="14"/>
  <c r="AG88" i="14"/>
  <c r="AQ58" i="12"/>
  <c r="AQ55" i="13"/>
  <c r="AI100" i="14"/>
  <c r="AF136" i="12"/>
  <c r="AF133" i="13"/>
  <c r="W154" i="14"/>
  <c r="AE130" i="12"/>
  <c r="AE127" i="13"/>
  <c r="AC127" i="12"/>
  <c r="AB128" i="12"/>
  <c r="AG132" i="12" s="1"/>
  <c r="AP106" i="11"/>
  <c r="AP103" i="12"/>
  <c r="AR151" i="12"/>
  <c r="AR154" i="11"/>
  <c r="AN124" i="12"/>
  <c r="AN121" i="13"/>
  <c r="AF184" i="12"/>
  <c r="AF181" i="13"/>
  <c r="AQ70" i="12"/>
  <c r="AQ67" i="13"/>
  <c r="AA148" i="14"/>
  <c r="X214" i="14"/>
  <c r="X232" i="14"/>
  <c r="AS40" i="11"/>
  <c r="AS37" i="12"/>
  <c r="AF220" i="12"/>
  <c r="AF217" i="13"/>
  <c r="AL118" i="10"/>
  <c r="AF244" i="12"/>
  <c r="AF241" i="13"/>
  <c r="AK200" i="11"/>
  <c r="AP204" i="11" s="1"/>
  <c r="G170" i="14"/>
  <c r="Z148" i="14"/>
  <c r="AM88" i="11"/>
  <c r="AL85" i="11"/>
  <c r="AM85" i="12"/>
  <c r="AK86" i="11"/>
  <c r="AP90" i="11" s="1"/>
  <c r="AL88" i="10"/>
  <c r="AR100" i="12"/>
  <c r="AR97" i="13"/>
  <c r="AP232" i="12"/>
  <c r="AP229" i="13"/>
  <c r="AM142" i="12"/>
  <c r="AM139" i="13"/>
  <c r="AN187" i="12"/>
  <c r="AN190" i="11"/>
  <c r="AO136" i="11"/>
  <c r="AO133" i="12"/>
  <c r="AJ256" i="12"/>
  <c r="AJ253" i="13"/>
  <c r="AN166" i="11"/>
  <c r="AN163" i="12"/>
  <c r="AR94" i="11"/>
  <c r="AR91" i="12"/>
  <c r="AO229" i="12"/>
  <c r="AO232" i="11"/>
  <c r="W106" i="14"/>
  <c r="O180" i="14"/>
  <c r="AN46" i="11"/>
  <c r="AN43" i="12"/>
  <c r="T214" i="13"/>
  <c r="AI232" i="14"/>
  <c r="AP184" i="12"/>
  <c r="AP181" i="13"/>
  <c r="AI220" i="14"/>
  <c r="V118" i="14"/>
  <c r="AP151" i="12"/>
  <c r="AP154" i="11"/>
  <c r="T184" i="13"/>
  <c r="U130" i="14"/>
  <c r="T127" i="14"/>
  <c r="S128" i="14"/>
  <c r="X132" i="14" s="1"/>
  <c r="AC184" i="11"/>
  <c r="AE106" i="12"/>
  <c r="AE103" i="13"/>
  <c r="AC103" i="12"/>
  <c r="AB104" i="12"/>
  <c r="AG108" i="12" s="1"/>
  <c r="AL178" i="10"/>
  <c r="AD70" i="14"/>
  <c r="U64" i="14"/>
  <c r="T61" i="14"/>
  <c r="S62" i="14"/>
  <c r="X66" i="14" s="1"/>
  <c r="Z184" i="14"/>
  <c r="AO154" i="12"/>
  <c r="AO151" i="13"/>
  <c r="AI34" i="12"/>
  <c r="AI31" i="13"/>
  <c r="AR76" i="12"/>
  <c r="AR73" i="13"/>
  <c r="AL100" i="10"/>
  <c r="AJ106" i="14"/>
  <c r="AM250" i="12"/>
  <c r="AM247" i="13"/>
  <c r="AQ124" i="11"/>
  <c r="AQ121" i="12"/>
  <c r="AC34" i="11"/>
  <c r="AC226" i="11"/>
  <c r="AQ118" i="12"/>
  <c r="AQ115" i="13"/>
  <c r="X70" i="14"/>
  <c r="V100" i="14"/>
  <c r="AN136" i="12"/>
  <c r="AN133" i="13"/>
  <c r="Z172" i="14"/>
  <c r="AQ184" i="11"/>
  <c r="AQ181" i="12"/>
  <c r="AP88" i="12"/>
  <c r="AP85" i="13"/>
  <c r="X100" i="14"/>
  <c r="T232" i="13"/>
  <c r="X34" i="14"/>
  <c r="U88" i="14"/>
  <c r="T85" i="14"/>
  <c r="S86" i="14"/>
  <c r="X90" i="14" s="1"/>
  <c r="AR190" i="11"/>
  <c r="AR187" i="12"/>
  <c r="AS157" i="12"/>
  <c r="AS160" i="11"/>
  <c r="T112" i="13"/>
  <c r="AS46" i="12"/>
  <c r="AS43" i="13"/>
  <c r="AA130" i="14"/>
  <c r="AD238" i="14"/>
  <c r="AD226" i="14"/>
  <c r="AD46" i="14"/>
  <c r="AH76" i="12"/>
  <c r="AH73" i="13"/>
  <c r="AQ190" i="12"/>
  <c r="AQ187" i="13"/>
  <c r="AS100" i="11"/>
  <c r="AS97" i="12"/>
  <c r="T208" i="13"/>
  <c r="AG118" i="12"/>
  <c r="AG115" i="13"/>
  <c r="AG166" i="12"/>
  <c r="AG163" i="13"/>
  <c r="G134" i="14"/>
  <c r="AC232" i="11"/>
  <c r="AC87" i="2"/>
  <c r="AS130" i="12"/>
  <c r="AS127" i="13"/>
  <c r="T52" i="13"/>
  <c r="T28" i="13"/>
  <c r="AE76" i="14"/>
  <c r="AN175" i="12"/>
  <c r="AN178" i="11"/>
  <c r="AC238" i="11"/>
  <c r="Z220" i="14"/>
  <c r="AH256" i="12"/>
  <c r="AH253" i="13"/>
  <c r="AO148" i="11"/>
  <c r="AO145" i="12"/>
  <c r="AC46" i="11"/>
  <c r="V154" i="14"/>
  <c r="AN82" i="11"/>
  <c r="AN79" i="12"/>
  <c r="S194" i="14"/>
  <c r="X198" i="14" s="1"/>
  <c r="U196" i="14"/>
  <c r="T193" i="14"/>
  <c r="AD160" i="12"/>
  <c r="AC157" i="12"/>
  <c r="AB158" i="12"/>
  <c r="AG162" i="12" s="1"/>
  <c r="AD157" i="13"/>
  <c r="AS250" i="12"/>
  <c r="AS247" i="13"/>
  <c r="X256" i="14"/>
  <c r="AG226" i="12"/>
  <c r="AG223" i="13"/>
  <c r="Z136" i="14"/>
  <c r="AQ130" i="12"/>
  <c r="AQ127" i="13"/>
  <c r="T136" i="13"/>
  <c r="AG112" i="14"/>
  <c r="AQ112" i="11"/>
  <c r="AQ109" i="12"/>
  <c r="AF124" i="12"/>
  <c r="AF121" i="13"/>
  <c r="AJ94" i="14"/>
  <c r="AJ142" i="14"/>
  <c r="V244" i="14"/>
  <c r="AA112" i="14"/>
  <c r="AP34" i="11"/>
  <c r="AP31" i="12"/>
  <c r="AM76" i="11"/>
  <c r="AL73" i="11"/>
  <c r="AM73" i="12"/>
  <c r="AK74" i="11"/>
  <c r="AP78" i="11" s="1"/>
  <c r="Y136" i="14"/>
  <c r="AJ40" i="12"/>
  <c r="AJ37" i="13"/>
  <c r="AC112" i="11"/>
  <c r="AP208" i="12"/>
  <c r="AP205" i="13"/>
  <c r="AG208" i="14"/>
  <c r="AP94" i="11"/>
  <c r="AP91" i="12"/>
  <c r="AS58" i="12"/>
  <c r="AS55" i="13"/>
  <c r="Z118" i="14"/>
  <c r="AO220" i="11"/>
  <c r="AO217" i="12"/>
  <c r="AE202" i="12"/>
  <c r="AE199" i="13"/>
  <c r="AB200" i="12"/>
  <c r="AG204" i="12" s="1"/>
  <c r="AC199" i="12"/>
  <c r="W232" i="14"/>
  <c r="W142" i="14"/>
  <c r="V142" i="14"/>
  <c r="AO253" i="12"/>
  <c r="AO256" i="11"/>
  <c r="AP112" i="12"/>
  <c r="AP109" i="13"/>
  <c r="T202" i="13"/>
  <c r="AA154" i="14"/>
  <c r="Z202" i="14"/>
  <c r="AO202" i="12"/>
  <c r="AO199" i="13"/>
  <c r="AS112" i="11"/>
  <c r="AS109" i="12"/>
  <c r="AQ166" i="12"/>
  <c r="AQ163" i="13"/>
  <c r="AH148" i="12"/>
  <c r="AH145" i="13"/>
  <c r="AO181" i="12"/>
  <c r="AO184" i="11"/>
  <c r="W136" i="14"/>
  <c r="AI250" i="12"/>
  <c r="AI247" i="13"/>
  <c r="W34" i="14"/>
  <c r="X118" i="14"/>
  <c r="AS106" i="12"/>
  <c r="AS103" i="13"/>
  <c r="W118" i="14"/>
  <c r="AN196" i="12"/>
  <c r="AN193" i="13"/>
  <c r="X112" i="14"/>
  <c r="AL172" i="10"/>
  <c r="AM124" i="11"/>
  <c r="AL121" i="11"/>
  <c r="AM121" i="12"/>
  <c r="AK122" i="11"/>
  <c r="AP126" i="11" s="1"/>
  <c r="AD172" i="12"/>
  <c r="AC169" i="12"/>
  <c r="AD169" i="13"/>
  <c r="AB170" i="12"/>
  <c r="AG174" i="12" s="1"/>
  <c r="Z52" i="14"/>
  <c r="T256" i="13"/>
  <c r="Y112" i="14"/>
  <c r="AB69" i="2"/>
  <c r="AD75" i="2"/>
  <c r="S146" i="14"/>
  <c r="X150" i="14" s="1"/>
  <c r="U148" i="14"/>
  <c r="T145" i="14"/>
  <c r="AF160" i="12"/>
  <c r="AF157" i="13"/>
  <c r="Y58" i="14"/>
  <c r="U226" i="14"/>
  <c r="T223" i="14"/>
  <c r="S224" i="14"/>
  <c r="X228" i="14" s="1"/>
  <c r="AH58" i="14"/>
  <c r="AP202" i="11"/>
  <c r="AP199" i="12"/>
  <c r="AJ244" i="12"/>
  <c r="AJ241" i="13"/>
  <c r="X76" i="14"/>
  <c r="AO130" i="12"/>
  <c r="AO127" i="13"/>
  <c r="AQ232" i="11"/>
  <c r="AQ229" i="12"/>
  <c r="V52" i="14"/>
  <c r="AG190" i="12"/>
  <c r="AG187" i="13"/>
  <c r="AK182" i="11"/>
  <c r="AP186" i="11" s="1"/>
  <c r="AM184" i="11"/>
  <c r="AL181" i="11"/>
  <c r="AM181" i="12"/>
  <c r="AL184" i="10"/>
  <c r="AD244" i="12"/>
  <c r="AC241" i="12"/>
  <c r="AD241" i="13"/>
  <c r="AB242" i="12"/>
  <c r="AG246" i="12" s="1"/>
  <c r="W220" i="14"/>
  <c r="AR82" i="11"/>
  <c r="AR79" i="12"/>
  <c r="S242" i="14"/>
  <c r="X246" i="14" s="1"/>
  <c r="U244" i="14"/>
  <c r="T241" i="14"/>
  <c r="AP160" i="12"/>
  <c r="AP157" i="13"/>
  <c r="AK254" i="11"/>
  <c r="AP258" i="11" s="1"/>
  <c r="AM253" i="12"/>
  <c r="AM256" i="11"/>
  <c r="AL253" i="11"/>
  <c r="AL256" i="10"/>
  <c r="Z244" i="14"/>
  <c r="X64" i="14"/>
  <c r="T118" i="13"/>
  <c r="Y232" i="14"/>
  <c r="AA238" i="14"/>
  <c r="AK116" i="11"/>
  <c r="AP120" i="11" s="1"/>
  <c r="AG58" i="12"/>
  <c r="AG55" i="13"/>
  <c r="Y118" i="14"/>
  <c r="AL79" i="11"/>
  <c r="AC58" i="11"/>
  <c r="AC94" i="11"/>
  <c r="X250" i="14"/>
  <c r="AO214" i="12"/>
  <c r="AO211" i="13"/>
  <c r="AE184" i="14"/>
  <c r="X148" i="14"/>
  <c r="W172" i="14"/>
  <c r="Z76" i="14"/>
  <c r="U46" i="14"/>
  <c r="T43" i="14"/>
  <c r="S44" i="14"/>
  <c r="X48" i="14" s="1"/>
  <c r="AR220" i="12"/>
  <c r="AR217" i="13"/>
  <c r="AG202" i="12"/>
  <c r="AG199" i="13"/>
  <c r="Y64" i="14"/>
  <c r="T178" i="13"/>
  <c r="AQ88" i="11"/>
  <c r="AQ85" i="12"/>
  <c r="AG142" i="12"/>
  <c r="AG139" i="13"/>
  <c r="AS76" i="11"/>
  <c r="AS73" i="12"/>
  <c r="AH184" i="12"/>
  <c r="AH181" i="13"/>
  <c r="AF232" i="12"/>
  <c r="AF229" i="13"/>
  <c r="W214" i="14"/>
  <c r="AC70" i="11"/>
  <c r="G212" i="14"/>
  <c r="W178" i="14"/>
  <c r="AD208" i="12"/>
  <c r="AC205" i="12"/>
  <c r="AB206" i="12"/>
  <c r="AG210" i="12" s="1"/>
  <c r="AD205" i="13"/>
  <c r="AC208" i="11"/>
  <c r="U58" i="14"/>
  <c r="T55" i="14"/>
  <c r="S56" i="14"/>
  <c r="X60" i="14" s="1"/>
  <c r="AE160" i="14"/>
  <c r="AC82" i="11"/>
  <c r="AL91" i="11"/>
  <c r="AO142" i="12"/>
  <c r="AO139" i="13"/>
  <c r="AR247" i="12"/>
  <c r="AR250" i="11"/>
  <c r="X160" i="14"/>
  <c r="AM46" i="12"/>
  <c r="AM43" i="13"/>
  <c r="AK44" i="11"/>
  <c r="AP48" i="11" s="1"/>
  <c r="AR28" i="12"/>
  <c r="AR25" i="13"/>
  <c r="AN238" i="11"/>
  <c r="AN235" i="12"/>
  <c r="W112" i="14"/>
  <c r="X94" i="14"/>
  <c r="AI112" i="14"/>
  <c r="AN94" i="11"/>
  <c r="AN91" i="12"/>
  <c r="AQ193" i="12"/>
  <c r="AQ196" i="11"/>
  <c r="U238" i="14"/>
  <c r="T235" i="14"/>
  <c r="S236" i="14"/>
  <c r="X240" i="14" s="1"/>
  <c r="AJ214" i="14"/>
  <c r="AC130" i="11"/>
  <c r="AO250" i="12"/>
  <c r="AO247" i="13"/>
  <c r="AD118" i="14"/>
  <c r="AG46" i="12"/>
  <c r="AG43" i="13"/>
  <c r="AM145" i="12"/>
  <c r="AM148" i="11"/>
  <c r="AL145" i="11"/>
  <c r="AK146" i="11"/>
  <c r="AP150" i="11" s="1"/>
  <c r="W250" i="14"/>
  <c r="W166" i="14"/>
  <c r="AF28" i="12"/>
  <c r="AF25" i="13"/>
  <c r="V130" i="14"/>
  <c r="AD64" i="12"/>
  <c r="AC61" i="12"/>
  <c r="AB62" i="12"/>
  <c r="AG66" i="12" s="1"/>
  <c r="AD61" i="13"/>
  <c r="AJ208" i="12"/>
  <c r="AJ205" i="13"/>
  <c r="AC220" i="11"/>
  <c r="Y154" i="14"/>
  <c r="AL142" i="10"/>
  <c r="AP163" i="12"/>
  <c r="AP166" i="11"/>
  <c r="AJ184" i="12"/>
  <c r="AJ181" i="13"/>
  <c r="AH220" i="12"/>
  <c r="AH217" i="13"/>
  <c r="W124" i="14"/>
  <c r="AJ52" i="12"/>
  <c r="AJ49" i="13"/>
  <c r="AA172" i="14"/>
  <c r="V250" i="14"/>
  <c r="AI124" i="14"/>
  <c r="W202" i="14"/>
  <c r="Z154" i="14"/>
  <c r="AN112" i="12"/>
  <c r="AN109" i="13"/>
  <c r="AH40" i="12"/>
  <c r="AH37" i="13"/>
  <c r="AR58" i="11"/>
  <c r="AR55" i="12"/>
  <c r="AI136" i="14"/>
  <c r="U214" i="14"/>
  <c r="T211" i="14"/>
  <c r="S212" i="14"/>
  <c r="X216" i="14" s="1"/>
  <c r="AH142" i="14"/>
  <c r="AM193" i="12"/>
  <c r="AM196" i="11"/>
  <c r="AL193" i="11"/>
  <c r="AK194" i="11"/>
  <c r="AP198" i="11" s="1"/>
  <c r="AN247" i="12"/>
  <c r="AN250" i="11"/>
  <c r="AS229" i="12"/>
  <c r="AS232" i="11"/>
  <c r="T130" i="13"/>
  <c r="AD184" i="12"/>
  <c r="AC181" i="12"/>
  <c r="AB182" i="12"/>
  <c r="AG186" i="12" s="1"/>
  <c r="AD181" i="13"/>
  <c r="Y70" i="14"/>
  <c r="Z142" i="14"/>
  <c r="AC106" i="11"/>
  <c r="X184" i="14"/>
  <c r="AH94" i="14"/>
  <c r="AH172" i="12"/>
  <c r="AH169" i="13"/>
  <c r="X244" i="14"/>
  <c r="AM100" i="11"/>
  <c r="AL97" i="11"/>
  <c r="AM97" i="12"/>
  <c r="AK98" i="11"/>
  <c r="AP102" i="11" s="1"/>
  <c r="AK248" i="11"/>
  <c r="AP252" i="11" s="1"/>
  <c r="AE226" i="12"/>
  <c r="AE223" i="13"/>
  <c r="AC223" i="12"/>
  <c r="AB224" i="12"/>
  <c r="AG228" i="12" s="1"/>
  <c r="V160" i="14"/>
  <c r="AO124" i="11"/>
  <c r="AO121" i="12"/>
  <c r="T154" i="13"/>
  <c r="AL244" i="10"/>
  <c r="AQ226" i="12"/>
  <c r="AQ223" i="13"/>
  <c r="AP136" i="12"/>
  <c r="AP133" i="13"/>
  <c r="AD28" i="12"/>
  <c r="AC25" i="12"/>
  <c r="AB26" i="12"/>
  <c r="AG30" i="12" s="1"/>
  <c r="AD25" i="13"/>
  <c r="T82" i="13"/>
  <c r="AQ142" i="12"/>
  <c r="AQ139" i="13"/>
  <c r="AE28" i="14"/>
  <c r="AF196" i="12"/>
  <c r="AF193" i="13"/>
  <c r="AK63" i="2"/>
  <c r="AM69" i="2"/>
  <c r="AM70" i="12"/>
  <c r="AM67" i="13"/>
  <c r="AQ241" i="12"/>
  <c r="AQ244" i="11"/>
  <c r="AF106" i="14"/>
  <c r="T76" i="13"/>
  <c r="X130" i="14"/>
  <c r="AK152" i="11"/>
  <c r="AP156" i="11" s="1"/>
  <c r="AA178" i="14"/>
  <c r="AL220" i="10"/>
  <c r="V178" i="14"/>
  <c r="AE190" i="12"/>
  <c r="AE187" i="13"/>
  <c r="AC187" i="12"/>
  <c r="AB188" i="12"/>
  <c r="AG192" i="12" s="1"/>
  <c r="AA28" i="14"/>
  <c r="T220" i="13"/>
  <c r="Y94" i="14"/>
  <c r="AN28" i="12"/>
  <c r="AN25" i="13"/>
  <c r="AG106" i="12"/>
  <c r="AG103" i="13"/>
  <c r="AO70" i="12"/>
  <c r="AO67" i="13"/>
  <c r="AP40" i="12"/>
  <c r="AP37" i="13"/>
  <c r="AI208" i="14"/>
  <c r="AD232" i="12"/>
  <c r="AC229" i="12"/>
  <c r="AB230" i="12"/>
  <c r="AG234" i="12" s="1"/>
  <c r="AD229" i="13"/>
  <c r="W238" i="14"/>
  <c r="AH52" i="12"/>
  <c r="AH49" i="13"/>
  <c r="AC100" i="11"/>
  <c r="AO178" i="12"/>
  <c r="AO175" i="13"/>
  <c r="Z28" i="14"/>
  <c r="AQ46" i="12"/>
  <c r="AQ43" i="13"/>
  <c r="AH250" i="14"/>
  <c r="V76" i="14"/>
  <c r="V172" i="14"/>
  <c r="AP220" i="12"/>
  <c r="AP217" i="13"/>
  <c r="AN154" i="11"/>
  <c r="AN151" i="12"/>
  <c r="AI190" i="12"/>
  <c r="AI187" i="13"/>
  <c r="AN52" i="12"/>
  <c r="AN49" i="13"/>
  <c r="W58" i="14"/>
  <c r="AS253" i="12"/>
  <c r="AS256" i="11"/>
  <c r="AA220" i="14"/>
  <c r="AP196" i="12"/>
  <c r="AP193" i="13"/>
  <c r="AR160" i="12"/>
  <c r="AR157" i="13"/>
  <c r="Y160" i="14"/>
  <c r="AN199" i="12"/>
  <c r="AN202" i="11"/>
  <c r="AM64" i="11"/>
  <c r="AL61" i="11"/>
  <c r="AM61" i="12"/>
  <c r="AK62" i="11"/>
  <c r="AP66" i="11" s="1"/>
  <c r="AN100" i="12"/>
  <c r="AN97" i="13"/>
  <c r="V70" i="14"/>
  <c r="Y178" i="14"/>
  <c r="AD34" i="14"/>
  <c r="AF34" i="14"/>
  <c r="AN139" i="12"/>
  <c r="AN142" i="11"/>
  <c r="AR202" i="11"/>
  <c r="AR199" i="12"/>
  <c r="X196" i="14"/>
  <c r="W130" i="14"/>
  <c r="AR46" i="11"/>
  <c r="AR43" i="12"/>
  <c r="AQ172" i="11"/>
  <c r="AQ169" i="12"/>
  <c r="AO88" i="11"/>
  <c r="AO85" i="12"/>
  <c r="AC136" i="11"/>
  <c r="T124" i="13"/>
  <c r="AR214" i="11"/>
  <c r="AR211" i="12"/>
  <c r="AL202" i="10"/>
  <c r="U106" i="14"/>
  <c r="T103" i="14"/>
  <c r="S104" i="14"/>
  <c r="X108" i="14" s="1"/>
  <c r="AC148" i="11"/>
  <c r="W82" i="14"/>
  <c r="AA202" i="14"/>
  <c r="W244" i="14"/>
  <c r="AS28" i="11"/>
  <c r="AS25" i="12"/>
  <c r="AG238" i="12"/>
  <c r="AG235" i="13"/>
  <c r="AQ205" i="12"/>
  <c r="AQ208" i="11"/>
  <c r="AE178" i="12"/>
  <c r="AE175" i="13"/>
  <c r="AC175" i="12"/>
  <c r="AB176" i="12"/>
  <c r="AG180" i="12" s="1"/>
  <c r="AJ64" i="12"/>
  <c r="AJ61" i="13"/>
  <c r="AA226" i="14"/>
  <c r="AI202" i="12"/>
  <c r="AI199" i="13"/>
  <c r="Z64" i="14"/>
  <c r="AI58" i="12"/>
  <c r="AI55" i="13"/>
  <c r="AN40" i="12"/>
  <c r="AN37" i="13"/>
  <c r="AJ148" i="12"/>
  <c r="AJ145" i="13"/>
  <c r="AH154" i="14"/>
  <c r="AP76" i="12"/>
  <c r="AP73" i="13"/>
  <c r="AO94" i="12"/>
  <c r="AO91" i="13"/>
  <c r="AM28" i="11"/>
  <c r="AL25" i="11"/>
  <c r="AM25" i="12"/>
  <c r="AK26" i="11"/>
  <c r="AP30" i="11" s="1"/>
  <c r="AL28" i="10"/>
  <c r="V64" i="14"/>
  <c r="AG244" i="14"/>
  <c r="AH136" i="12"/>
  <c r="AH133" i="13"/>
  <c r="AO112" i="11"/>
  <c r="AO109" i="12"/>
  <c r="AQ76" i="11"/>
  <c r="AQ73" i="12"/>
  <c r="U250" i="14"/>
  <c r="T247" i="14"/>
  <c r="S248" i="14"/>
  <c r="X252" i="14" s="1"/>
  <c r="AR175" i="12"/>
  <c r="AR178" i="11"/>
  <c r="AI154" i="12"/>
  <c r="AI151" i="13"/>
  <c r="AL175" i="11"/>
  <c r="AR184" i="12"/>
  <c r="AR181" i="13"/>
  <c r="AP178" i="11"/>
  <c r="AP175" i="12"/>
  <c r="Y220" i="14"/>
  <c r="AD52" i="12"/>
  <c r="AC49" i="12"/>
  <c r="AB50" i="12"/>
  <c r="AG54" i="12" s="1"/>
  <c r="AD49" i="13"/>
  <c r="AN130" i="11"/>
  <c r="AN127" i="12"/>
  <c r="AM214" i="12"/>
  <c r="AM211" i="13"/>
  <c r="AN208" i="12"/>
  <c r="AN205" i="13"/>
  <c r="AO208" i="11"/>
  <c r="AO205" i="12"/>
  <c r="AP70" i="11"/>
  <c r="AP67" i="12"/>
  <c r="AA244" i="14"/>
  <c r="AC124" i="11"/>
  <c r="AG196" i="14"/>
  <c r="AA190" i="14"/>
  <c r="AD106" i="14"/>
  <c r="AE124" i="14"/>
  <c r="AE214" i="12"/>
  <c r="AE211" i="13"/>
  <c r="AB212" i="12"/>
  <c r="AG216" i="12" s="1"/>
  <c r="AC211" i="12"/>
  <c r="AD88" i="12"/>
  <c r="AC85" i="12"/>
  <c r="AB86" i="12"/>
  <c r="AG90" i="12" s="1"/>
  <c r="AD85" i="13"/>
  <c r="U40" i="14"/>
  <c r="T37" i="14"/>
  <c r="S38" i="14"/>
  <c r="X42" i="14" s="1"/>
  <c r="AI178" i="12"/>
  <c r="AI175" i="13"/>
  <c r="AA52" i="14"/>
  <c r="AS94" i="12"/>
  <c r="AS91" i="13"/>
  <c r="T100" i="13"/>
  <c r="Z34" i="14"/>
  <c r="Z58" i="14"/>
  <c r="AL58" i="10"/>
  <c r="AH208" i="12"/>
  <c r="AH205" i="13"/>
  <c r="AM106" i="12"/>
  <c r="AM103" i="13"/>
  <c r="AO52" i="11"/>
  <c r="AO49" i="12"/>
  <c r="AG94" i="12"/>
  <c r="AG91" i="13"/>
  <c r="AQ28" i="11"/>
  <c r="AQ25" i="12"/>
  <c r="AS202" i="12"/>
  <c r="AS199" i="13"/>
  <c r="AS124" i="11"/>
  <c r="AS121" i="12"/>
  <c r="AR118" i="11"/>
  <c r="AR115" i="12"/>
  <c r="AG232" i="14"/>
  <c r="U118" i="14"/>
  <c r="T115" i="14"/>
  <c r="S116" i="14"/>
  <c r="X120" i="14" s="1"/>
  <c r="W190" i="14"/>
  <c r="Z82" i="14"/>
  <c r="AA232" i="14"/>
  <c r="X58" i="14"/>
  <c r="AJ70" i="14"/>
  <c r="X124" i="14"/>
  <c r="W160" i="14"/>
  <c r="AR88" i="12"/>
  <c r="AR85" i="13"/>
  <c r="AO226" i="12"/>
  <c r="AO223" i="13"/>
  <c r="AH100" i="12"/>
  <c r="AH97" i="13"/>
  <c r="AJ166" i="14"/>
  <c r="AA82" i="14"/>
  <c r="AQ256" i="11"/>
  <c r="AQ253" i="12"/>
  <c r="X136" i="14"/>
  <c r="AI28" i="14"/>
  <c r="U160" i="14"/>
  <c r="T157" i="14"/>
  <c r="S158" i="14"/>
  <c r="X162" i="14" s="1"/>
  <c r="AS178" i="12"/>
  <c r="AS175" i="13"/>
  <c r="AE70" i="12"/>
  <c r="AE67" i="13"/>
  <c r="AC67" i="12"/>
  <c r="AB68" i="12"/>
  <c r="AG72" i="12" s="1"/>
  <c r="AA142" i="14"/>
  <c r="AE166" i="12"/>
  <c r="AE163" i="13"/>
  <c r="AC163" i="12"/>
  <c r="AB164" i="12"/>
  <c r="AG168" i="12" s="1"/>
  <c r="U70" i="14"/>
  <c r="T67" i="14"/>
  <c r="S68" i="14"/>
  <c r="X72" i="14" s="1"/>
  <c r="AS205" i="12"/>
  <c r="AS208" i="11"/>
  <c r="Z196" i="14"/>
  <c r="Y148" i="14"/>
  <c r="AO40" i="11"/>
  <c r="AO37" i="12"/>
  <c r="AR196" i="12"/>
  <c r="AR193" i="13"/>
  <c r="T81" i="2"/>
  <c r="AM94" i="12"/>
  <c r="AM91" i="13"/>
  <c r="W184" i="14"/>
  <c r="AR244" i="12"/>
  <c r="AR241" i="13"/>
  <c r="AC76" i="11"/>
  <c r="AL46" i="10"/>
  <c r="AL43" i="11"/>
  <c r="AI226" i="12"/>
  <c r="AI223" i="13"/>
  <c r="AE196" i="14"/>
  <c r="AH64" i="12"/>
  <c r="AH61" i="13"/>
  <c r="T172" i="13"/>
  <c r="AA124" i="14"/>
  <c r="AG70" i="12"/>
  <c r="AG67" i="13"/>
  <c r="X238" i="14"/>
  <c r="Y34" i="14"/>
  <c r="W148" i="14"/>
  <c r="AA64" i="14"/>
  <c r="X82" i="14"/>
  <c r="AC154" i="11"/>
  <c r="AJ88" i="12"/>
  <c r="AJ85" i="13"/>
  <c r="AE220" i="14"/>
  <c r="Z70" i="14"/>
  <c r="AM190" i="12"/>
  <c r="AM187" i="13"/>
  <c r="AG34" i="12"/>
  <c r="AG31" i="13"/>
  <c r="Y166" i="14"/>
  <c r="AP223" i="12"/>
  <c r="AP226" i="11"/>
  <c r="AG100" i="14"/>
  <c r="X208" i="14"/>
  <c r="AK140" i="11"/>
  <c r="AP144" i="11" s="1"/>
  <c r="AI160" i="14"/>
  <c r="AP28" i="12"/>
  <c r="AP25" i="13"/>
  <c r="AG214" i="12"/>
  <c r="AG211" i="13"/>
  <c r="V28" i="14"/>
  <c r="AP250" i="11"/>
  <c r="AP247" i="12"/>
  <c r="AS190" i="12"/>
  <c r="AS187" i="13"/>
  <c r="AR208" i="12"/>
  <c r="AR205" i="13"/>
  <c r="AC40" i="11"/>
  <c r="AF256" i="12"/>
  <c r="AF253" i="13"/>
  <c r="AO28" i="11"/>
  <c r="AO25" i="12"/>
  <c r="K178" i="14"/>
  <c r="AH160" i="12"/>
  <c r="AH157" i="13"/>
  <c r="AO34" i="12"/>
  <c r="AO31" i="13"/>
  <c r="Y52" i="14"/>
  <c r="W94" i="14"/>
  <c r="AO196" i="11"/>
  <c r="AO193" i="12"/>
  <c r="K220" i="14"/>
  <c r="U184" i="14"/>
  <c r="T181" i="14"/>
  <c r="S182" i="14"/>
  <c r="X186" i="14" s="1"/>
  <c r="AN70" i="11"/>
  <c r="AN67" i="12"/>
  <c r="AQ214" i="12"/>
  <c r="AQ211" i="13"/>
  <c r="Z124" i="14"/>
  <c r="AR232" i="12"/>
  <c r="AR229" i="13"/>
  <c r="T64" i="13"/>
  <c r="AS184" i="11"/>
  <c r="AS181" i="12"/>
  <c r="AK158" i="11"/>
  <c r="AP162" i="11" s="1"/>
  <c r="AM157" i="12"/>
  <c r="AM160" i="11"/>
  <c r="AL157" i="11"/>
  <c r="AL160" i="10"/>
  <c r="AL247" i="11"/>
  <c r="T34" i="13"/>
  <c r="AM112" i="11"/>
  <c r="AL109" i="11"/>
  <c r="AM109" i="12"/>
  <c r="AK110" i="11"/>
  <c r="AP114" i="11" s="1"/>
  <c r="AL112" i="10"/>
  <c r="AS244" i="11"/>
  <c r="AS241" i="12"/>
  <c r="AF202" i="14"/>
  <c r="AQ34" i="12"/>
  <c r="AQ31" i="13"/>
  <c r="AF148" i="12"/>
  <c r="AF145" i="13"/>
  <c r="AH244" i="12"/>
  <c r="AH241" i="13"/>
  <c r="AF40" i="12"/>
  <c r="AF37" i="13"/>
  <c r="AJ196" i="12"/>
  <c r="AJ193" i="13"/>
  <c r="AS154" i="12"/>
  <c r="AS151" i="13"/>
  <c r="AD250" i="14"/>
  <c r="U232" i="14"/>
  <c r="T229" i="14"/>
  <c r="S230" i="14"/>
  <c r="X234" i="14" s="1"/>
  <c r="X106" i="14"/>
  <c r="AL106" i="10"/>
  <c r="AF52" i="12"/>
  <c r="AF49" i="13"/>
  <c r="T88" i="13"/>
  <c r="W52" i="14"/>
  <c r="AL70" i="10"/>
  <c r="AL67" i="11"/>
  <c r="AR172" i="12"/>
  <c r="AR169" i="13"/>
  <c r="AM130" i="12"/>
  <c r="AM127" i="13"/>
  <c r="AO106" i="12"/>
  <c r="AO103" i="13"/>
  <c r="U112" i="14"/>
  <c r="T109" i="14"/>
  <c r="S110" i="14"/>
  <c r="X114" i="14" s="1"/>
  <c r="AQ217" i="12"/>
  <c r="AQ220" i="11"/>
  <c r="AE142" i="12"/>
  <c r="AE139" i="13"/>
  <c r="AC139" i="12"/>
  <c r="AB140" i="12"/>
  <c r="AG144" i="12" s="1"/>
  <c r="S74" i="14"/>
  <c r="X78" i="14" s="1"/>
  <c r="U76" i="14"/>
  <c r="T73" i="14"/>
  <c r="AM154" i="12"/>
  <c r="AM151" i="13"/>
  <c r="AA34" i="14"/>
  <c r="X142" i="14"/>
  <c r="AP64" i="12"/>
  <c r="AP61" i="13"/>
  <c r="AR106" i="11"/>
  <c r="AR103" i="12"/>
  <c r="U208" i="14"/>
  <c r="T205" i="14"/>
  <c r="S206" i="14"/>
  <c r="X210" i="14" s="1"/>
  <c r="AC190" i="11"/>
  <c r="S218" i="14"/>
  <c r="X222" i="14" s="1"/>
  <c r="T217" i="14"/>
  <c r="U220" i="14"/>
  <c r="AP172" i="12"/>
  <c r="AP169" i="13"/>
  <c r="AS136" i="11"/>
  <c r="AS133" i="12"/>
  <c r="AQ250" i="12"/>
  <c r="AQ247" i="13"/>
  <c r="V184" i="14"/>
  <c r="AQ82" i="12"/>
  <c r="AQ79" i="13"/>
  <c r="W88" i="14"/>
  <c r="S50" i="14"/>
  <c r="X54" i="14" s="1"/>
  <c r="U52" i="14"/>
  <c r="T49" i="14"/>
  <c r="S26" i="14"/>
  <c r="X30" i="14" s="1"/>
  <c r="U28" i="14"/>
  <c r="T25" i="14"/>
  <c r="AC196" i="11"/>
  <c r="AF100" i="12"/>
  <c r="AF97" i="13"/>
  <c r="V208" i="14"/>
  <c r="AQ52" i="11"/>
  <c r="AQ49" i="12"/>
  <c r="AJ100" i="12"/>
  <c r="AJ97" i="13"/>
  <c r="AM52" i="11"/>
  <c r="AL49" i="11"/>
  <c r="AM49" i="12"/>
  <c r="AK50" i="11"/>
  <c r="AP54" i="11" s="1"/>
  <c r="AL52" i="10"/>
  <c r="AJ154" i="14"/>
  <c r="AN232" i="12"/>
  <c r="AN229" i="13"/>
  <c r="AI82" i="12"/>
  <c r="AI79" i="13"/>
  <c r="Y100" i="14"/>
  <c r="AF172" i="12"/>
  <c r="AF169" i="13"/>
  <c r="AF208" i="12"/>
  <c r="AF205" i="13"/>
  <c r="Y226" i="14"/>
  <c r="U136" i="14"/>
  <c r="T133" i="14"/>
  <c r="S134" i="14"/>
  <c r="X138" i="14" s="1"/>
  <c r="AH28" i="12"/>
  <c r="AH25" i="13"/>
  <c r="AG130" i="12"/>
  <c r="AG127" i="13"/>
  <c r="V214" i="14"/>
  <c r="J15" i="5"/>
  <c r="AK14" i="2"/>
  <c r="AP18" i="2" s="1"/>
  <c r="AD16" i="4"/>
  <c r="AD15" i="4" s="1"/>
  <c r="AB14" i="4"/>
  <c r="AB18" i="4" s="1"/>
  <c r="R18" i="2"/>
  <c r="Y18" i="2"/>
  <c r="S13" i="2" s="1"/>
  <c r="S14" i="5"/>
  <c r="S18" i="5" s="1"/>
  <c r="J14" i="6"/>
  <c r="J18" i="6" s="1"/>
  <c r="AA18" i="2"/>
  <c r="AB18" i="2"/>
  <c r="AG18" i="2"/>
  <c r="S15" i="4"/>
  <c r="AB15" i="2"/>
  <c r="AR16" i="5"/>
  <c r="AR15" i="5" s="1"/>
  <c r="AR14" i="6"/>
  <c r="AR14" i="2"/>
  <c r="X14" i="5"/>
  <c r="W13" i="6"/>
  <c r="W16" i="6" s="1"/>
  <c r="W15" i="6" s="1"/>
  <c r="W14" i="5"/>
  <c r="AR16" i="6"/>
  <c r="AR15" i="6" s="1"/>
  <c r="AR14" i="5"/>
  <c r="AR14" i="7"/>
  <c r="AR16" i="2"/>
  <c r="AR15" i="2" s="1"/>
  <c r="K19" i="6"/>
  <c r="X16" i="5"/>
  <c r="X15" i="5" s="1"/>
  <c r="U15" i="4"/>
  <c r="AD13" i="5"/>
  <c r="AM15" i="2"/>
  <c r="AD14" i="4"/>
  <c r="AD15" i="2"/>
  <c r="X14" i="6"/>
  <c r="T14" i="4"/>
  <c r="AS16" i="5"/>
  <c r="AS15" i="5" s="1"/>
  <c r="AN13" i="4"/>
  <c r="AN16" i="2"/>
  <c r="AN14" i="2"/>
  <c r="AJ14" i="6"/>
  <c r="O19" i="7"/>
  <c r="X13" i="7"/>
  <c r="AF13" i="11"/>
  <c r="AF13" i="12" s="1"/>
  <c r="AF13" i="13" s="1"/>
  <c r="AF16" i="13" s="1"/>
  <c r="AF15" i="13" s="1"/>
  <c r="AF16" i="10"/>
  <c r="AF15" i="10" s="1"/>
  <c r="AJ13" i="8"/>
  <c r="AJ16" i="7"/>
  <c r="AJ15" i="7" s="1"/>
  <c r="AG13" i="8"/>
  <c r="AG14" i="7"/>
  <c r="O22" i="6"/>
  <c r="K22" i="6" s="1"/>
  <c r="T16" i="4"/>
  <c r="T15" i="4" s="1"/>
  <c r="AJ16" i="6"/>
  <c r="AJ15" i="6" s="1"/>
  <c r="U14" i="5"/>
  <c r="U16" i="5"/>
  <c r="U13" i="6"/>
  <c r="AI14" i="4"/>
  <c r="AS14" i="5"/>
  <c r="AM13" i="5"/>
  <c r="AM14" i="4"/>
  <c r="AM16" i="4"/>
  <c r="K14" i="5"/>
  <c r="AI13" i="6"/>
  <c r="AI16" i="5"/>
  <c r="AI15" i="5" s="1"/>
  <c r="AI14" i="5"/>
  <c r="AA13" i="6"/>
  <c r="AA14" i="5"/>
  <c r="AA16" i="5"/>
  <c r="AA15" i="5" s="1"/>
  <c r="AI16" i="4"/>
  <c r="AI15" i="4" s="1"/>
  <c r="AF14" i="10"/>
  <c r="AC13" i="4"/>
  <c r="AB16" i="4" s="1"/>
  <c r="AQ16" i="2"/>
  <c r="AQ15" i="2" s="1"/>
  <c r="AQ13" i="4"/>
  <c r="AQ14" i="2"/>
  <c r="AH13" i="5"/>
  <c r="AH16" i="4"/>
  <c r="AH15" i="4" s="1"/>
  <c r="AH14" i="4"/>
  <c r="Y13" i="6"/>
  <c r="Y16" i="5"/>
  <c r="Y15" i="5" s="1"/>
  <c r="Y14" i="5"/>
  <c r="AP16" i="6"/>
  <c r="AP15" i="6" s="1"/>
  <c r="AP13" i="7"/>
  <c r="AP13" i="8" s="1"/>
  <c r="O14" i="11"/>
  <c r="O13" i="12"/>
  <c r="O16" i="11"/>
  <c r="O15" i="11" s="1"/>
  <c r="AP14" i="6"/>
  <c r="AO13" i="5"/>
  <c r="V16" i="5"/>
  <c r="V13" i="6"/>
  <c r="V14" i="5"/>
  <c r="AE13" i="7"/>
  <c r="AE16" i="6"/>
  <c r="AE15" i="6" s="1"/>
  <c r="AE14" i="6"/>
  <c r="T13" i="5"/>
  <c r="S16" i="5" s="1"/>
  <c r="AR13" i="10"/>
  <c r="AR16" i="10" s="1"/>
  <c r="AR15" i="10" s="1"/>
  <c r="L16" i="6"/>
  <c r="L14" i="6"/>
  <c r="K13" i="6"/>
  <c r="L13" i="7"/>
  <c r="P16" i="6"/>
  <c r="P15" i="6" s="1"/>
  <c r="P14" i="6"/>
  <c r="P13" i="7"/>
  <c r="AS13" i="9"/>
  <c r="M13" i="9"/>
  <c r="M16" i="8"/>
  <c r="M15" i="8" s="1"/>
  <c r="M14" i="8"/>
  <c r="L15" i="5"/>
  <c r="K16" i="5"/>
  <c r="K15" i="5" s="1"/>
  <c r="Z13" i="8"/>
  <c r="Z16" i="7"/>
  <c r="Z15" i="7" s="1"/>
  <c r="Z14" i="7"/>
  <c r="R13" i="7"/>
  <c r="R14" i="6"/>
  <c r="R16" i="6"/>
  <c r="R15" i="6" s="1"/>
  <c r="Q13" i="9"/>
  <c r="Q16" i="8"/>
  <c r="Q15" i="8" s="1"/>
  <c r="Q14" i="8"/>
  <c r="N13" i="7"/>
  <c r="N14" i="6"/>
  <c r="N16" i="6"/>
  <c r="N15" i="6" s="1"/>
  <c r="M19" i="8"/>
  <c r="M22" i="7"/>
  <c r="R19" i="8"/>
  <c r="R22" i="7"/>
  <c r="Q19" i="9"/>
  <c r="Q22" i="8"/>
  <c r="N19" i="8"/>
  <c r="N22" i="7"/>
  <c r="L19" i="8"/>
  <c r="L22" i="7"/>
  <c r="P19" i="8"/>
  <c r="P22" i="7"/>
  <c r="AC14" i="2"/>
  <c r="AR16" i="9"/>
  <c r="AR15" i="9" s="1"/>
  <c r="AR14" i="9"/>
  <c r="AP16" i="2"/>
  <c r="AP15" i="2" s="1"/>
  <c r="AP14" i="2"/>
  <c r="AS16" i="7"/>
  <c r="AS15" i="7" s="1"/>
  <c r="AS14" i="7"/>
  <c r="AS16" i="8"/>
  <c r="AS15" i="8" s="1"/>
  <c r="AS14" i="8"/>
  <c r="AO16" i="4"/>
  <c r="AO15" i="4" s="1"/>
  <c r="AO14" i="4"/>
  <c r="AR16" i="8"/>
  <c r="AR15" i="8" s="1"/>
  <c r="AR14" i="8"/>
  <c r="AP16" i="4"/>
  <c r="AP15" i="4" s="1"/>
  <c r="AP14" i="4"/>
  <c r="AS14" i="2"/>
  <c r="AS16" i="2"/>
  <c r="AS15" i="2" s="1"/>
  <c r="AP14" i="5"/>
  <c r="AP16" i="5"/>
  <c r="AP15" i="5" s="1"/>
  <c r="AS16" i="4"/>
  <c r="AS15" i="4" s="1"/>
  <c r="AS14" i="4"/>
  <c r="AF15" i="2"/>
  <c r="AC16" i="2"/>
  <c r="AR14" i="4"/>
  <c r="AR16" i="4"/>
  <c r="AR15" i="4" s="1"/>
  <c r="AO14" i="2"/>
  <c r="AO16" i="2"/>
  <c r="AO15" i="2" s="1"/>
  <c r="AL13" i="2"/>
  <c r="AK16" i="2" s="1"/>
  <c r="AS16" i="6"/>
  <c r="AS15" i="6" s="1"/>
  <c r="AS14" i="6"/>
  <c r="K72" i="2" l="1"/>
  <c r="M66" i="2"/>
  <c r="O228" i="14"/>
  <c r="O132" i="14"/>
  <c r="O114" i="14"/>
  <c r="B192" i="14"/>
  <c r="O150" i="14"/>
  <c r="B138" i="14"/>
  <c r="B144" i="14"/>
  <c r="O174" i="14"/>
  <c r="B108" i="14"/>
  <c r="O42" i="14"/>
  <c r="B126" i="14"/>
  <c r="AI253" i="14"/>
  <c r="AI256" i="14" s="1"/>
  <c r="AI256" i="13"/>
  <c r="AJ178" i="13"/>
  <c r="AJ175" i="14"/>
  <c r="AJ178" i="14" s="1"/>
  <c r="AH166" i="13"/>
  <c r="AH163" i="14"/>
  <c r="AH166" i="14" s="1"/>
  <c r="O246" i="14"/>
  <c r="AD127" i="14"/>
  <c r="AD130" i="14" s="1"/>
  <c r="AD130" i="13"/>
  <c r="B198" i="14"/>
  <c r="O198" i="14"/>
  <c r="AE64" i="13"/>
  <c r="AE61" i="14"/>
  <c r="AE64" i="14" s="1"/>
  <c r="AH202" i="13"/>
  <c r="AH199" i="14"/>
  <c r="AH202" i="14" s="1"/>
  <c r="AC60" i="2"/>
  <c r="AD60" i="2" s="1"/>
  <c r="AF178" i="13"/>
  <c r="AF175" i="14"/>
  <c r="AF178" i="14" s="1"/>
  <c r="AG64" i="13"/>
  <c r="AG61" i="14"/>
  <c r="AG64" i="14" s="1"/>
  <c r="AF67" i="14"/>
  <c r="AF70" i="14" s="1"/>
  <c r="AF70" i="13"/>
  <c r="AH34" i="13"/>
  <c r="AH31" i="14"/>
  <c r="AH34" i="14" s="1"/>
  <c r="AJ58" i="13"/>
  <c r="AJ55" i="14"/>
  <c r="AJ58" i="14" s="1"/>
  <c r="AD54" i="2"/>
  <c r="AD94" i="13"/>
  <c r="AD91" i="14"/>
  <c r="AD94" i="14" s="1"/>
  <c r="AJ250" i="13"/>
  <c r="AJ247" i="14"/>
  <c r="AJ250" i="14" s="1"/>
  <c r="AD142" i="13"/>
  <c r="AD139" i="14"/>
  <c r="AD142" i="14" s="1"/>
  <c r="AI244" i="13"/>
  <c r="AI241" i="14"/>
  <c r="AI244" i="14" s="1"/>
  <c r="AG40" i="13"/>
  <c r="AG37" i="14"/>
  <c r="AG40" i="14" s="1"/>
  <c r="AL60" i="2"/>
  <c r="AM60" i="2" s="1"/>
  <c r="AF142" i="13"/>
  <c r="AF139" i="14"/>
  <c r="AF142" i="14" s="1"/>
  <c r="AG184" i="13"/>
  <c r="AG181" i="14"/>
  <c r="AG184" i="14" s="1"/>
  <c r="B210" i="14"/>
  <c r="AK248" i="12"/>
  <c r="AP252" i="12" s="1"/>
  <c r="B90" i="14"/>
  <c r="B186" i="14"/>
  <c r="B78" i="14"/>
  <c r="AL235" i="12"/>
  <c r="AK188" i="12"/>
  <c r="AP192" i="12" s="1"/>
  <c r="B54" i="14"/>
  <c r="AL70" i="11"/>
  <c r="AL214" i="11"/>
  <c r="AL142" i="11"/>
  <c r="AL82" i="11"/>
  <c r="AL118" i="11"/>
  <c r="B36" i="14"/>
  <c r="O36" i="14"/>
  <c r="AL187" i="12"/>
  <c r="B120" i="14"/>
  <c r="AL238" i="11"/>
  <c r="AL190" i="11"/>
  <c r="AK152" i="12"/>
  <c r="AP156" i="12" s="1"/>
  <c r="AK212" i="12"/>
  <c r="AP216" i="12" s="1"/>
  <c r="AL154" i="11"/>
  <c r="O222" i="14"/>
  <c r="O216" i="14"/>
  <c r="AF250" i="13"/>
  <c r="AF247" i="14"/>
  <c r="AF250" i="14" s="1"/>
  <c r="AI181" i="14"/>
  <c r="AI184" i="14" s="1"/>
  <c r="AI184" i="13"/>
  <c r="AE100" i="13"/>
  <c r="AE97" i="14"/>
  <c r="AE100" i="14" s="1"/>
  <c r="AJ82" i="13"/>
  <c r="AJ79" i="14"/>
  <c r="AJ82" i="14" s="1"/>
  <c r="O168" i="14"/>
  <c r="B168" i="14"/>
  <c r="AG124" i="13"/>
  <c r="AG121" i="14"/>
  <c r="AG124" i="14" s="1"/>
  <c r="AL58" i="11"/>
  <c r="AL166" i="11"/>
  <c r="AL103" i="12"/>
  <c r="O72" i="14"/>
  <c r="AG220" i="13"/>
  <c r="AG217" i="14"/>
  <c r="AG220" i="14" s="1"/>
  <c r="AH211" i="14"/>
  <c r="AH214" i="14" s="1"/>
  <c r="AH214" i="13"/>
  <c r="AG136" i="13"/>
  <c r="AG133" i="14"/>
  <c r="AG136" i="14" s="1"/>
  <c r="AD151" i="14"/>
  <c r="AD154" i="14" s="1"/>
  <c r="AD154" i="13"/>
  <c r="AG49" i="14"/>
  <c r="AG52" i="14" s="1"/>
  <c r="AG52" i="13"/>
  <c r="B84" i="14"/>
  <c r="O84" i="14"/>
  <c r="AF238" i="13"/>
  <c r="AF235" i="14"/>
  <c r="AF238" i="14" s="1"/>
  <c r="AF226" i="13"/>
  <c r="AF223" i="14"/>
  <c r="AF226" i="14" s="1"/>
  <c r="AK68" i="12"/>
  <c r="AP72" i="12" s="1"/>
  <c r="O66" i="14"/>
  <c r="B234" i="14"/>
  <c r="AI148" i="13"/>
  <c r="AI145" i="14"/>
  <c r="AI148" i="14" s="1"/>
  <c r="AF82" i="13"/>
  <c r="AF79" i="14"/>
  <c r="AF82" i="14" s="1"/>
  <c r="AL91" i="12"/>
  <c r="O30" i="14"/>
  <c r="B30" i="14"/>
  <c r="AD187" i="14"/>
  <c r="AD190" i="14" s="1"/>
  <c r="AD190" i="13"/>
  <c r="AK18" i="2"/>
  <c r="AQ18" i="2" s="1"/>
  <c r="AE172" i="13"/>
  <c r="AE169" i="14"/>
  <c r="AE172" i="14" s="1"/>
  <c r="AF214" i="13"/>
  <c r="AF211" i="14"/>
  <c r="AF214" i="14" s="1"/>
  <c r="AD58" i="13"/>
  <c r="AD55" i="14"/>
  <c r="AD58" i="14" s="1"/>
  <c r="AL202" i="11"/>
  <c r="AE244" i="13"/>
  <c r="AE241" i="14"/>
  <c r="AE244" i="14" s="1"/>
  <c r="AL127" i="12"/>
  <c r="AD82" i="13"/>
  <c r="AD79" i="14"/>
  <c r="AD82" i="14" s="1"/>
  <c r="AL115" i="12"/>
  <c r="B48" i="14"/>
  <c r="O48" i="14"/>
  <c r="AF118" i="13"/>
  <c r="AF115" i="14"/>
  <c r="AF118" i="14" s="1"/>
  <c r="AE145" i="14"/>
  <c r="AE148" i="14" s="1"/>
  <c r="AE148" i="13"/>
  <c r="AG76" i="13"/>
  <c r="AG73" i="14"/>
  <c r="AG76" i="14" s="1"/>
  <c r="U66" i="2"/>
  <c r="L72" i="2"/>
  <c r="M72" i="2"/>
  <c r="AG172" i="13"/>
  <c r="AG169" i="14"/>
  <c r="AG172" i="14" s="1"/>
  <c r="AF130" i="13"/>
  <c r="AF127" i="14"/>
  <c r="AF130" i="14" s="1"/>
  <c r="AK72" i="2"/>
  <c r="AL62" i="2"/>
  <c r="AM68" i="2"/>
  <c r="AF46" i="13"/>
  <c r="AF43" i="14"/>
  <c r="AF46" i="14" s="1"/>
  <c r="AH226" i="13"/>
  <c r="AH223" i="14"/>
  <c r="AH226" i="14" s="1"/>
  <c r="AR66" i="2"/>
  <c r="AQ66" i="2"/>
  <c r="AB67" i="2"/>
  <c r="AB76" i="2"/>
  <c r="AK92" i="12"/>
  <c r="AP96" i="12" s="1"/>
  <c r="B252" i="14"/>
  <c r="O252" i="14"/>
  <c r="AE232" i="13"/>
  <c r="AE229" i="14"/>
  <c r="AE232" i="14" s="1"/>
  <c r="Q78" i="2"/>
  <c r="P78" i="2"/>
  <c r="AJ34" i="13"/>
  <c r="AJ31" i="14"/>
  <c r="AJ34" i="14" s="1"/>
  <c r="AH178" i="13"/>
  <c r="AH175" i="14"/>
  <c r="AH178" i="14" s="1"/>
  <c r="AJ190" i="13"/>
  <c r="AJ187" i="14"/>
  <c r="AJ190" i="14" s="1"/>
  <c r="AL34" i="11"/>
  <c r="AE205" i="14"/>
  <c r="AE208" i="14" s="1"/>
  <c r="AE208" i="13"/>
  <c r="AJ130" i="13"/>
  <c r="AJ127" i="14"/>
  <c r="AJ130" i="14" s="1"/>
  <c r="AF94" i="13"/>
  <c r="AF91" i="14"/>
  <c r="AF94" i="14" s="1"/>
  <c r="AJ118" i="13"/>
  <c r="AJ115" i="14"/>
  <c r="AJ118" i="14" s="1"/>
  <c r="AH187" i="14"/>
  <c r="AH190" i="14" s="1"/>
  <c r="AH190" i="13"/>
  <c r="B96" i="14"/>
  <c r="O96" i="14"/>
  <c r="AE109" i="14"/>
  <c r="AE112" i="14" s="1"/>
  <c r="AE112" i="13"/>
  <c r="AE52" i="13"/>
  <c r="AE49" i="14"/>
  <c r="AE52" i="14" s="1"/>
  <c r="K74" i="2"/>
  <c r="J84" i="2"/>
  <c r="L80" i="2"/>
  <c r="U75" i="2"/>
  <c r="S69" i="2"/>
  <c r="AF154" i="13"/>
  <c r="AF151" i="14"/>
  <c r="AF154" i="14" s="1"/>
  <c r="AN54" i="2"/>
  <c r="AL57" i="2"/>
  <c r="AH115" i="14"/>
  <c r="AH118" i="14" s="1"/>
  <c r="AH118" i="13"/>
  <c r="AG145" i="14"/>
  <c r="AG148" i="14" s="1"/>
  <c r="AG148" i="13"/>
  <c r="AK128" i="12"/>
  <c r="AP132" i="12" s="1"/>
  <c r="AL94" i="11"/>
  <c r="AK164" i="12"/>
  <c r="AP168" i="12" s="1"/>
  <c r="AK32" i="12"/>
  <c r="AP36" i="12" s="1"/>
  <c r="AK116" i="12"/>
  <c r="AP120" i="12" s="1"/>
  <c r="AI88" i="13"/>
  <c r="AI85" i="14"/>
  <c r="AI88" i="14" s="1"/>
  <c r="AD166" i="13"/>
  <c r="AD163" i="14"/>
  <c r="AD166" i="14" s="1"/>
  <c r="T72" i="2"/>
  <c r="V72" i="2" s="1"/>
  <c r="AJ235" i="14"/>
  <c r="AJ238" i="14" s="1"/>
  <c r="AJ238" i="13"/>
  <c r="Y78" i="2"/>
  <c r="Z78" i="2"/>
  <c r="K81" i="2"/>
  <c r="AC62" i="2"/>
  <c r="AD68" i="2"/>
  <c r="AB72" i="2"/>
  <c r="AL43" i="12"/>
  <c r="AD199" i="14"/>
  <c r="AD202" i="14" s="1"/>
  <c r="AD202" i="13"/>
  <c r="AL199" i="12"/>
  <c r="S61" i="2"/>
  <c r="S70" i="2"/>
  <c r="AH79" i="14"/>
  <c r="AH82" i="14" s="1"/>
  <c r="AH82" i="13"/>
  <c r="AG28" i="13"/>
  <c r="AG25" i="14"/>
  <c r="AG28" i="14" s="1"/>
  <c r="AI52" i="13"/>
  <c r="AI49" i="14"/>
  <c r="AI52" i="14" s="1"/>
  <c r="T74" i="2"/>
  <c r="S84" i="2"/>
  <c r="U80" i="2"/>
  <c r="AD214" i="13"/>
  <c r="AD211" i="14"/>
  <c r="AD214" i="14" s="1"/>
  <c r="V66" i="2"/>
  <c r="AG157" i="14"/>
  <c r="AG160" i="14" s="1"/>
  <c r="AG160" i="13"/>
  <c r="AI66" i="2"/>
  <c r="AC66" i="2" s="1"/>
  <c r="AH66" i="2"/>
  <c r="B258" i="14"/>
  <c r="O258" i="14"/>
  <c r="AI37" i="14"/>
  <c r="AI40" i="14" s="1"/>
  <c r="AI40" i="13"/>
  <c r="AK224" i="12"/>
  <c r="AP228" i="12" s="1"/>
  <c r="B240" i="14"/>
  <c r="O240" i="14"/>
  <c r="AJ199" i="14"/>
  <c r="AJ202" i="14" s="1"/>
  <c r="AJ202" i="13"/>
  <c r="AH235" i="14"/>
  <c r="AH238" i="14" s="1"/>
  <c r="AH238" i="13"/>
  <c r="O156" i="14"/>
  <c r="B156" i="14"/>
  <c r="J73" i="2"/>
  <c r="J82" i="2"/>
  <c r="B162" i="14"/>
  <c r="O162" i="14"/>
  <c r="AH70" i="13"/>
  <c r="AH67" i="14"/>
  <c r="AH70" i="14" s="1"/>
  <c r="AH130" i="13"/>
  <c r="AH127" i="14"/>
  <c r="AH130" i="14" s="1"/>
  <c r="L81" i="2"/>
  <c r="J75" i="2"/>
  <c r="AM52" i="12"/>
  <c r="AL49" i="12"/>
  <c r="AK50" i="12"/>
  <c r="AP54" i="12" s="1"/>
  <c r="AM49" i="13"/>
  <c r="T87" i="2"/>
  <c r="AR196" i="13"/>
  <c r="AR193" i="14"/>
  <c r="AC70" i="12"/>
  <c r="T40" i="14"/>
  <c r="AP193" i="14"/>
  <c r="AP196" i="13"/>
  <c r="AH28" i="13"/>
  <c r="AH25" i="14"/>
  <c r="T136" i="14"/>
  <c r="AF169" i="14"/>
  <c r="AF172" i="13"/>
  <c r="AJ100" i="13"/>
  <c r="AJ97" i="14"/>
  <c r="AS136" i="12"/>
  <c r="AS133" i="13"/>
  <c r="T220" i="14"/>
  <c r="AR106" i="12"/>
  <c r="AR103" i="13"/>
  <c r="AF40" i="13"/>
  <c r="AF37" i="14"/>
  <c r="AS184" i="12"/>
  <c r="AS181" i="13"/>
  <c r="AR232" i="13"/>
  <c r="AR229" i="14"/>
  <c r="AN70" i="12"/>
  <c r="AN67" i="13"/>
  <c r="AS190" i="13"/>
  <c r="AS187" i="14"/>
  <c r="AP28" i="13"/>
  <c r="AP25" i="14"/>
  <c r="AH64" i="13"/>
  <c r="AH61" i="14"/>
  <c r="AI223" i="14"/>
  <c r="AI226" i="13"/>
  <c r="T70" i="14"/>
  <c r="AE70" i="13"/>
  <c r="AE67" i="14"/>
  <c r="AC67" i="13"/>
  <c r="AB68" i="13"/>
  <c r="AG72" i="13" s="1"/>
  <c r="AS178" i="13"/>
  <c r="AS175" i="14"/>
  <c r="AO226" i="13"/>
  <c r="AO223" i="14"/>
  <c r="AQ28" i="12"/>
  <c r="AQ25" i="13"/>
  <c r="AO52" i="12"/>
  <c r="AO49" i="13"/>
  <c r="AM106" i="13"/>
  <c r="AM103" i="14"/>
  <c r="AB86" i="13"/>
  <c r="AG90" i="13" s="1"/>
  <c r="AD88" i="13"/>
  <c r="AC85" i="13"/>
  <c r="AD85" i="14"/>
  <c r="AE214" i="13"/>
  <c r="AE211" i="14"/>
  <c r="AB212" i="13"/>
  <c r="AG216" i="13" s="1"/>
  <c r="AC211" i="13"/>
  <c r="AN130" i="12"/>
  <c r="AN127" i="13"/>
  <c r="AP175" i="13"/>
  <c r="AP178" i="12"/>
  <c r="AR184" i="13"/>
  <c r="AR181" i="14"/>
  <c r="AH136" i="13"/>
  <c r="AH133" i="14"/>
  <c r="AL28" i="11"/>
  <c r="AJ148" i="13"/>
  <c r="AJ145" i="14"/>
  <c r="AJ64" i="13"/>
  <c r="AJ61" i="14"/>
  <c r="AL226" i="11"/>
  <c r="AO88" i="12"/>
  <c r="AO85" i="13"/>
  <c r="AN142" i="12"/>
  <c r="AN139" i="13"/>
  <c r="AL64" i="11"/>
  <c r="AN52" i="13"/>
  <c r="AN49" i="14"/>
  <c r="AI190" i="13"/>
  <c r="AI187" i="14"/>
  <c r="AQ46" i="13"/>
  <c r="AQ43" i="14"/>
  <c r="AC232" i="12"/>
  <c r="AD28" i="13"/>
  <c r="AC25" i="13"/>
  <c r="AD25" i="14"/>
  <c r="AB26" i="13"/>
  <c r="AG30" i="13" s="1"/>
  <c r="AC226" i="12"/>
  <c r="AB182" i="13"/>
  <c r="AG186" i="13" s="1"/>
  <c r="AD184" i="13"/>
  <c r="AC181" i="13"/>
  <c r="AD181" i="14"/>
  <c r="AH40" i="13"/>
  <c r="AH37" i="14"/>
  <c r="AJ49" i="14"/>
  <c r="AJ52" i="13"/>
  <c r="AB62" i="13"/>
  <c r="AG66" i="13" s="1"/>
  <c r="AD64" i="13"/>
  <c r="AC61" i="13"/>
  <c r="AD61" i="14"/>
  <c r="T238" i="14"/>
  <c r="AQ196" i="12"/>
  <c r="AQ193" i="13"/>
  <c r="AS73" i="13"/>
  <c r="AS76" i="12"/>
  <c r="AG199" i="14"/>
  <c r="AG202" i="13"/>
  <c r="AR220" i="13"/>
  <c r="AR217" i="14"/>
  <c r="AG58" i="13"/>
  <c r="AG55" i="14"/>
  <c r="T244" i="14"/>
  <c r="AR82" i="12"/>
  <c r="AR79" i="13"/>
  <c r="AK182" i="12"/>
  <c r="AP186" i="12" s="1"/>
  <c r="AM184" i="12"/>
  <c r="AL181" i="12"/>
  <c r="AM181" i="13"/>
  <c r="AQ229" i="13"/>
  <c r="AQ232" i="12"/>
  <c r="AO130" i="13"/>
  <c r="AO127" i="14"/>
  <c r="AP202" i="12"/>
  <c r="AP199" i="13"/>
  <c r="AF160" i="13"/>
  <c r="AF157" i="14"/>
  <c r="T148" i="14"/>
  <c r="AL124" i="11"/>
  <c r="AS106" i="13"/>
  <c r="AS103" i="14"/>
  <c r="AI250" i="13"/>
  <c r="AI247" i="14"/>
  <c r="AH145" i="14"/>
  <c r="AH148" i="13"/>
  <c r="AS112" i="12"/>
  <c r="AS109" i="13"/>
  <c r="AP112" i="13"/>
  <c r="AP109" i="14"/>
  <c r="AS55" i="14"/>
  <c r="AS58" i="13"/>
  <c r="AQ109" i="13"/>
  <c r="AQ112" i="12"/>
  <c r="AG226" i="13"/>
  <c r="AG223" i="14"/>
  <c r="AS250" i="13"/>
  <c r="AS247" i="14"/>
  <c r="AN82" i="12"/>
  <c r="AN79" i="13"/>
  <c r="AO145" i="13"/>
  <c r="AO148" i="12"/>
  <c r="AH256" i="13"/>
  <c r="AH253" i="14"/>
  <c r="AG118" i="13"/>
  <c r="AG115" i="14"/>
  <c r="AQ118" i="13"/>
  <c r="AQ115" i="14"/>
  <c r="AI34" i="13"/>
  <c r="AI31" i="14"/>
  <c r="AJ253" i="14"/>
  <c r="AJ256" i="13"/>
  <c r="AO136" i="12"/>
  <c r="AO133" i="13"/>
  <c r="AN190" i="12"/>
  <c r="AN187" i="13"/>
  <c r="AM142" i="13"/>
  <c r="AM139" i="14"/>
  <c r="AQ70" i="13"/>
  <c r="AQ67" i="14"/>
  <c r="AE127" i="14"/>
  <c r="AE130" i="13"/>
  <c r="AC127" i="13"/>
  <c r="AB128" i="13"/>
  <c r="AG132" i="13" s="1"/>
  <c r="AQ58" i="13"/>
  <c r="AQ55" i="14"/>
  <c r="AC76" i="12"/>
  <c r="AH85" i="14"/>
  <c r="AH88" i="13"/>
  <c r="AO172" i="12"/>
  <c r="AO169" i="13"/>
  <c r="AO58" i="13"/>
  <c r="AO55" i="14"/>
  <c r="AQ175" i="14"/>
  <c r="AQ178" i="13"/>
  <c r="T190" i="14"/>
  <c r="AC94" i="12"/>
  <c r="AL106" i="11"/>
  <c r="AS79" i="14"/>
  <c r="AS82" i="13"/>
  <c r="AK230" i="12"/>
  <c r="AP234" i="12" s="1"/>
  <c r="AM232" i="12"/>
  <c r="AL229" i="12"/>
  <c r="AM229" i="13"/>
  <c r="AQ94" i="13"/>
  <c r="AQ91" i="14"/>
  <c r="AF109" i="14"/>
  <c r="AF112" i="13"/>
  <c r="AF73" i="14"/>
  <c r="AF76" i="13"/>
  <c r="AC136" i="12"/>
  <c r="AO115" i="14"/>
  <c r="AO118" i="13"/>
  <c r="AH196" i="13"/>
  <c r="AH193" i="14"/>
  <c r="AP244" i="13"/>
  <c r="AP241" i="14"/>
  <c r="AC238" i="12"/>
  <c r="AC196" i="12"/>
  <c r="AQ148" i="12"/>
  <c r="AQ145" i="13"/>
  <c r="AO82" i="13"/>
  <c r="AO79" i="14"/>
  <c r="AO160" i="12"/>
  <c r="AO157" i="13"/>
  <c r="T82" i="14"/>
  <c r="AS169" i="13"/>
  <c r="AS172" i="12"/>
  <c r="AE34" i="13"/>
  <c r="AE31" i="14"/>
  <c r="AB32" i="13"/>
  <c r="AG36" i="13" s="1"/>
  <c r="AC31" i="13"/>
  <c r="AN76" i="13"/>
  <c r="AN73" i="14"/>
  <c r="AK76" i="2"/>
  <c r="AK67" i="2"/>
  <c r="AO100" i="12"/>
  <c r="AO97" i="13"/>
  <c r="AD220" i="13"/>
  <c r="AC217" i="13"/>
  <c r="AD217" i="14"/>
  <c r="AB218" i="13"/>
  <c r="AG222" i="13" s="1"/>
  <c r="AP130" i="12"/>
  <c r="AP127" i="13"/>
  <c r="AM199" i="14"/>
  <c r="AM202" i="13"/>
  <c r="AR124" i="13"/>
  <c r="AR121" i="14"/>
  <c r="AG82" i="13"/>
  <c r="AG79" i="14"/>
  <c r="AR148" i="13"/>
  <c r="AR145" i="14"/>
  <c r="AR40" i="13"/>
  <c r="AR37" i="14"/>
  <c r="AI142" i="13"/>
  <c r="AI139" i="14"/>
  <c r="AL31" i="12"/>
  <c r="AR136" i="13"/>
  <c r="AR133" i="14"/>
  <c r="AR61" i="14"/>
  <c r="AR64" i="13"/>
  <c r="AS226" i="13"/>
  <c r="AS223" i="14"/>
  <c r="AS235" i="14"/>
  <c r="AS238" i="13"/>
  <c r="AJ109" i="14"/>
  <c r="AJ112" i="13"/>
  <c r="AC148" i="12"/>
  <c r="T124" i="14"/>
  <c r="AE250" i="13"/>
  <c r="AE247" i="14"/>
  <c r="AC247" i="13"/>
  <c r="AB248" i="13"/>
  <c r="AG252" i="13" s="1"/>
  <c r="AL208" i="11"/>
  <c r="AF100" i="13"/>
  <c r="AF97" i="14"/>
  <c r="AM151" i="14"/>
  <c r="AM154" i="13"/>
  <c r="T76" i="14"/>
  <c r="AE142" i="13"/>
  <c r="AE139" i="14"/>
  <c r="AC139" i="13"/>
  <c r="AB140" i="13"/>
  <c r="AG144" i="13" s="1"/>
  <c r="AG211" i="14"/>
  <c r="AG214" i="13"/>
  <c r="AC214" i="12"/>
  <c r="AN154" i="12"/>
  <c r="AN151" i="13"/>
  <c r="AH52" i="13"/>
  <c r="AH49" i="14"/>
  <c r="AB230" i="13"/>
  <c r="AG234" i="13" s="1"/>
  <c r="AD229" i="14"/>
  <c r="AD232" i="13"/>
  <c r="AC229" i="13"/>
  <c r="AO67" i="14"/>
  <c r="AO70" i="13"/>
  <c r="AN25" i="14"/>
  <c r="AN28" i="13"/>
  <c r="AE190" i="13"/>
  <c r="AE187" i="14"/>
  <c r="AB188" i="13"/>
  <c r="AG192" i="13" s="1"/>
  <c r="AC187" i="13"/>
  <c r="AK69" i="2"/>
  <c r="AM75" i="2"/>
  <c r="AF196" i="13"/>
  <c r="AF193" i="14"/>
  <c r="AL100" i="11"/>
  <c r="AH172" i="13"/>
  <c r="AH169" i="14"/>
  <c r="AS232" i="12"/>
  <c r="AS229" i="13"/>
  <c r="AR58" i="12"/>
  <c r="AR55" i="13"/>
  <c r="AH217" i="14"/>
  <c r="AH220" i="13"/>
  <c r="AP166" i="12"/>
  <c r="AP163" i="13"/>
  <c r="AL148" i="11"/>
  <c r="AN238" i="12"/>
  <c r="AN235" i="13"/>
  <c r="AM43" i="14"/>
  <c r="AM46" i="13"/>
  <c r="AR250" i="12"/>
  <c r="AR247" i="13"/>
  <c r="AO139" i="14"/>
  <c r="AO142" i="13"/>
  <c r="AO214" i="13"/>
  <c r="AO211" i="14"/>
  <c r="AC244" i="12"/>
  <c r="AG187" i="14"/>
  <c r="AG190" i="13"/>
  <c r="T226" i="14"/>
  <c r="AD172" i="13"/>
  <c r="AC169" i="13"/>
  <c r="AB170" i="13"/>
  <c r="AG174" i="13" s="1"/>
  <c r="AD169" i="14"/>
  <c r="AN196" i="13"/>
  <c r="AN193" i="14"/>
  <c r="AO217" i="13"/>
  <c r="AO220" i="12"/>
  <c r="AL76" i="11"/>
  <c r="AF124" i="13"/>
  <c r="AF121" i="14"/>
  <c r="AG163" i="14"/>
  <c r="AG166" i="13"/>
  <c r="AP88" i="13"/>
  <c r="AP85" i="14"/>
  <c r="AQ124" i="12"/>
  <c r="AQ121" i="13"/>
  <c r="AR76" i="13"/>
  <c r="AR73" i="14"/>
  <c r="AO154" i="13"/>
  <c r="AO151" i="14"/>
  <c r="T64" i="14"/>
  <c r="AN46" i="12"/>
  <c r="AN43" i="13"/>
  <c r="AR91" i="13"/>
  <c r="AR94" i="12"/>
  <c r="AK86" i="12"/>
  <c r="AP90" i="12" s="1"/>
  <c r="AM88" i="12"/>
  <c r="AL85" i="12"/>
  <c r="AM85" i="13"/>
  <c r="AF184" i="13"/>
  <c r="AF181" i="14"/>
  <c r="AN121" i="14"/>
  <c r="AN124" i="13"/>
  <c r="AC130" i="12"/>
  <c r="AF133" i="14"/>
  <c r="AF136" i="13"/>
  <c r="AI166" i="13"/>
  <c r="AI163" i="14"/>
  <c r="AQ151" i="14"/>
  <c r="AQ154" i="13"/>
  <c r="AN211" i="13"/>
  <c r="AN214" i="12"/>
  <c r="AC256" i="12"/>
  <c r="AE58" i="13"/>
  <c r="AE55" i="14"/>
  <c r="AC55" i="13"/>
  <c r="AB56" i="13"/>
  <c r="AG60" i="13" s="1"/>
  <c r="AS163" i="14"/>
  <c r="AS166" i="13"/>
  <c r="AK80" i="12"/>
  <c r="AP84" i="12" s="1"/>
  <c r="AS220" i="12"/>
  <c r="AS217" i="13"/>
  <c r="AD121" i="14"/>
  <c r="AD124" i="13"/>
  <c r="AC121" i="13"/>
  <c r="AB122" i="13"/>
  <c r="AG126" i="13" s="1"/>
  <c r="AK176" i="12"/>
  <c r="AP180" i="12" s="1"/>
  <c r="AS118" i="13"/>
  <c r="AS115" i="14"/>
  <c r="AJ76" i="13"/>
  <c r="AJ73" i="14"/>
  <c r="AO64" i="12"/>
  <c r="AO61" i="13"/>
  <c r="AB134" i="13"/>
  <c r="AG138" i="13" s="1"/>
  <c r="AD136" i="13"/>
  <c r="AC133" i="13"/>
  <c r="AD133" i="14"/>
  <c r="AL163" i="12"/>
  <c r="AO190" i="13"/>
  <c r="AO187" i="14"/>
  <c r="AK134" i="12"/>
  <c r="AP138" i="12" s="1"/>
  <c r="AM136" i="12"/>
  <c r="AL133" i="12"/>
  <c r="AM133" i="13"/>
  <c r="AK38" i="12"/>
  <c r="AP42" i="12" s="1"/>
  <c r="AM37" i="13"/>
  <c r="AM40" i="12"/>
  <c r="AL37" i="12"/>
  <c r="AM238" i="13"/>
  <c r="AM235" i="14"/>
  <c r="AP52" i="13"/>
  <c r="AP49" i="14"/>
  <c r="AS31" i="14"/>
  <c r="AS34" i="13"/>
  <c r="AR238" i="12"/>
  <c r="AR235" i="13"/>
  <c r="AE46" i="13"/>
  <c r="AE43" i="14"/>
  <c r="AC43" i="13"/>
  <c r="AB44" i="13"/>
  <c r="AG48" i="13" s="1"/>
  <c r="AB98" i="13"/>
  <c r="AG102" i="13" s="1"/>
  <c r="AD97" i="14"/>
  <c r="AD100" i="13"/>
  <c r="AC97" i="13"/>
  <c r="AJ172" i="13"/>
  <c r="AJ169" i="14"/>
  <c r="AN181" i="14"/>
  <c r="AN184" i="13"/>
  <c r="AL220" i="11"/>
  <c r="AN85" i="14"/>
  <c r="AN88" i="13"/>
  <c r="AM244" i="12"/>
  <c r="AL241" i="12"/>
  <c r="AK242" i="12"/>
  <c r="AP246" i="12" s="1"/>
  <c r="AM241" i="13"/>
  <c r="T154" i="14"/>
  <c r="AC34" i="12"/>
  <c r="T34" i="14"/>
  <c r="AC40" i="12"/>
  <c r="T172" i="14"/>
  <c r="AP79" i="13"/>
  <c r="AP82" i="12"/>
  <c r="AR130" i="12"/>
  <c r="AR127" i="13"/>
  <c r="AQ100" i="12"/>
  <c r="AQ97" i="13"/>
  <c r="AN226" i="12"/>
  <c r="AN223" i="13"/>
  <c r="AM172" i="12"/>
  <c r="AL169" i="12"/>
  <c r="AK170" i="12"/>
  <c r="AP174" i="12" s="1"/>
  <c r="AM169" i="13"/>
  <c r="AP148" i="13"/>
  <c r="AP145" i="14"/>
  <c r="AQ160" i="12"/>
  <c r="AQ157" i="13"/>
  <c r="AI130" i="13"/>
  <c r="AI127" i="14"/>
  <c r="AQ64" i="12"/>
  <c r="AQ61" i="13"/>
  <c r="AS142" i="13"/>
  <c r="AS139" i="14"/>
  <c r="AC250" i="12"/>
  <c r="AM55" i="14"/>
  <c r="AM58" i="13"/>
  <c r="AK206" i="12"/>
  <c r="AP210" i="12" s="1"/>
  <c r="AM208" i="12"/>
  <c r="AL205" i="12"/>
  <c r="AM205" i="13"/>
  <c r="AP256" i="13"/>
  <c r="AP253" i="14"/>
  <c r="AN172" i="13"/>
  <c r="AN169" i="14"/>
  <c r="AH232" i="13"/>
  <c r="AH229" i="14"/>
  <c r="AF49" i="14"/>
  <c r="AF52" i="13"/>
  <c r="AL160" i="11"/>
  <c r="AF256" i="13"/>
  <c r="AF253" i="14"/>
  <c r="AG34" i="13"/>
  <c r="AG31" i="14"/>
  <c r="AQ76" i="12"/>
  <c r="AQ73" i="13"/>
  <c r="AQ208" i="12"/>
  <c r="AQ205" i="13"/>
  <c r="AG238" i="13"/>
  <c r="AG235" i="14"/>
  <c r="T106" i="14"/>
  <c r="AR214" i="12"/>
  <c r="AR211" i="13"/>
  <c r="AQ172" i="12"/>
  <c r="AQ169" i="13"/>
  <c r="AR43" i="13"/>
  <c r="AR46" i="12"/>
  <c r="AG130" i="13"/>
  <c r="AG127" i="14"/>
  <c r="AI79" i="14"/>
  <c r="AI82" i="13"/>
  <c r="AQ52" i="12"/>
  <c r="AQ49" i="13"/>
  <c r="T28" i="14"/>
  <c r="T52" i="14"/>
  <c r="AQ82" i="13"/>
  <c r="AQ79" i="14"/>
  <c r="AP169" i="14"/>
  <c r="AP172" i="13"/>
  <c r="AL151" i="12"/>
  <c r="AC142" i="12"/>
  <c r="AQ220" i="12"/>
  <c r="AQ217" i="13"/>
  <c r="T112" i="14"/>
  <c r="AO106" i="13"/>
  <c r="AO103" i="14"/>
  <c r="AS154" i="13"/>
  <c r="AS151" i="14"/>
  <c r="AH241" i="14"/>
  <c r="AH244" i="13"/>
  <c r="AK158" i="12"/>
  <c r="AP162" i="12" s="1"/>
  <c r="AM160" i="12"/>
  <c r="AL157" i="12"/>
  <c r="AM157" i="13"/>
  <c r="AQ211" i="14"/>
  <c r="AQ214" i="13"/>
  <c r="AO196" i="12"/>
  <c r="AO193" i="13"/>
  <c r="AH160" i="13"/>
  <c r="AH157" i="14"/>
  <c r="AP247" i="13"/>
  <c r="AP250" i="12"/>
  <c r="AJ88" i="13"/>
  <c r="AJ85" i="14"/>
  <c r="AR244" i="13"/>
  <c r="AR241" i="14"/>
  <c r="AM94" i="13"/>
  <c r="AM91" i="14"/>
  <c r="AO40" i="12"/>
  <c r="AO37" i="13"/>
  <c r="AE166" i="13"/>
  <c r="AE163" i="14"/>
  <c r="AC163" i="13"/>
  <c r="AB164" i="13"/>
  <c r="AG168" i="13" s="1"/>
  <c r="AR85" i="14"/>
  <c r="AR88" i="13"/>
  <c r="AR115" i="13"/>
  <c r="AR118" i="12"/>
  <c r="AS91" i="14"/>
  <c r="AS94" i="13"/>
  <c r="AO208" i="12"/>
  <c r="AO205" i="13"/>
  <c r="AL211" i="12"/>
  <c r="AC52" i="12"/>
  <c r="AM28" i="12"/>
  <c r="AL25" i="12"/>
  <c r="AK26" i="12"/>
  <c r="AP30" i="12" s="1"/>
  <c r="AM25" i="13"/>
  <c r="AO94" i="13"/>
  <c r="AO91" i="14"/>
  <c r="AP73" i="14"/>
  <c r="AP76" i="13"/>
  <c r="AI55" i="14"/>
  <c r="AI58" i="13"/>
  <c r="AI202" i="13"/>
  <c r="AI199" i="14"/>
  <c r="AC178" i="12"/>
  <c r="AS25" i="13"/>
  <c r="AS28" i="12"/>
  <c r="AN100" i="13"/>
  <c r="AN97" i="14"/>
  <c r="AK62" i="12"/>
  <c r="AP66" i="12" s="1"/>
  <c r="AM64" i="12"/>
  <c r="AL61" i="12"/>
  <c r="AM61" i="13"/>
  <c r="AS256" i="12"/>
  <c r="AS253" i="13"/>
  <c r="AP37" i="14"/>
  <c r="AP40" i="13"/>
  <c r="AC190" i="12"/>
  <c r="AQ244" i="12"/>
  <c r="AQ241" i="13"/>
  <c r="AL67" i="12"/>
  <c r="AQ142" i="13"/>
  <c r="AQ139" i="14"/>
  <c r="AQ226" i="13"/>
  <c r="AQ223" i="14"/>
  <c r="AL196" i="11"/>
  <c r="T214" i="14"/>
  <c r="AN112" i="13"/>
  <c r="AN109" i="14"/>
  <c r="AJ181" i="14"/>
  <c r="AJ184" i="13"/>
  <c r="AJ205" i="14"/>
  <c r="AJ208" i="13"/>
  <c r="AM148" i="12"/>
  <c r="AL145" i="12"/>
  <c r="AK146" i="12"/>
  <c r="AP150" i="12" s="1"/>
  <c r="AM145" i="13"/>
  <c r="AN94" i="12"/>
  <c r="AN91" i="13"/>
  <c r="AR25" i="14"/>
  <c r="AR28" i="13"/>
  <c r="T58" i="14"/>
  <c r="AC208" i="12"/>
  <c r="AG142" i="13"/>
  <c r="AG139" i="14"/>
  <c r="AQ88" i="12"/>
  <c r="AQ85" i="13"/>
  <c r="T46" i="14"/>
  <c r="AL256" i="11"/>
  <c r="AP160" i="13"/>
  <c r="AP157" i="14"/>
  <c r="AB75" i="2"/>
  <c r="AD81" i="2"/>
  <c r="AM124" i="12"/>
  <c r="AL121" i="12"/>
  <c r="AK122" i="12"/>
  <c r="AP126" i="12" s="1"/>
  <c r="AM121" i="13"/>
  <c r="AO184" i="12"/>
  <c r="AO181" i="13"/>
  <c r="AO202" i="13"/>
  <c r="AO199" i="14"/>
  <c r="AE202" i="13"/>
  <c r="AE199" i="14"/>
  <c r="AC199" i="13"/>
  <c r="AB200" i="13"/>
  <c r="AG204" i="13" s="1"/>
  <c r="AP94" i="12"/>
  <c r="AP91" i="13"/>
  <c r="AP208" i="13"/>
  <c r="AP205" i="14"/>
  <c r="AC160" i="12"/>
  <c r="T196" i="14"/>
  <c r="AN178" i="12"/>
  <c r="AN175" i="13"/>
  <c r="AH76" i="13"/>
  <c r="AH73" i="14"/>
  <c r="AS46" i="13"/>
  <c r="AS43" i="14"/>
  <c r="AL130" i="11"/>
  <c r="T88" i="14"/>
  <c r="AM247" i="14"/>
  <c r="AM250" i="13"/>
  <c r="AE103" i="14"/>
  <c r="AE106" i="13"/>
  <c r="AC103" i="13"/>
  <c r="AB104" i="13"/>
  <c r="AG108" i="13" s="1"/>
  <c r="T130" i="14"/>
  <c r="AP184" i="13"/>
  <c r="AP181" i="14"/>
  <c r="AK140" i="12"/>
  <c r="AP144" i="12" s="1"/>
  <c r="AF220" i="13"/>
  <c r="AF217" i="14"/>
  <c r="AR154" i="12"/>
  <c r="AR151" i="13"/>
  <c r="AD76" i="13"/>
  <c r="AC73" i="13"/>
  <c r="AB74" i="13"/>
  <c r="AG78" i="13" s="1"/>
  <c r="AD73" i="14"/>
  <c r="AE82" i="13"/>
  <c r="AE79" i="14"/>
  <c r="AC79" i="13"/>
  <c r="AB80" i="13"/>
  <c r="AG84" i="13" s="1"/>
  <c r="AP142" i="12"/>
  <c r="AP139" i="13"/>
  <c r="AB254" i="13"/>
  <c r="AG258" i="13" s="1"/>
  <c r="AC253" i="13"/>
  <c r="AD256" i="13"/>
  <c r="AD253" i="14"/>
  <c r="AE118" i="13"/>
  <c r="AE115" i="14"/>
  <c r="AB116" i="13"/>
  <c r="AG120" i="13" s="1"/>
  <c r="AC115" i="13"/>
  <c r="AC58" i="12"/>
  <c r="AM79" i="14"/>
  <c r="AM82" i="13"/>
  <c r="AQ37" i="13"/>
  <c r="AQ40" i="12"/>
  <c r="AM178" i="13"/>
  <c r="AM175" i="14"/>
  <c r="AS52" i="12"/>
  <c r="AS49" i="13"/>
  <c r="AP46" i="12"/>
  <c r="AP43" i="13"/>
  <c r="AS196" i="12"/>
  <c r="AS193" i="13"/>
  <c r="AM226" i="13"/>
  <c r="AM223" i="14"/>
  <c r="AI94" i="13"/>
  <c r="AI91" i="14"/>
  <c r="AM166" i="13"/>
  <c r="AM163" i="14"/>
  <c r="AR112" i="13"/>
  <c r="AR109" i="14"/>
  <c r="AG247" i="14"/>
  <c r="AG250" i="13"/>
  <c r="AI70" i="13"/>
  <c r="AI67" i="14"/>
  <c r="AQ103" i="14"/>
  <c r="AQ106" i="13"/>
  <c r="AC46" i="12"/>
  <c r="AQ238" i="13"/>
  <c r="AQ235" i="14"/>
  <c r="AS88" i="12"/>
  <c r="AS85" i="13"/>
  <c r="AD196" i="13"/>
  <c r="AC193" i="13"/>
  <c r="AB194" i="13"/>
  <c r="AG198" i="13" s="1"/>
  <c r="AD193" i="14"/>
  <c r="AJ220" i="13"/>
  <c r="AJ217" i="14"/>
  <c r="AP97" i="14"/>
  <c r="AP100" i="13"/>
  <c r="AM220" i="12"/>
  <c r="AL217" i="12"/>
  <c r="AK218" i="12"/>
  <c r="AP222" i="12" s="1"/>
  <c r="AM217" i="13"/>
  <c r="AQ133" i="13"/>
  <c r="AQ136" i="12"/>
  <c r="AQ199" i="14"/>
  <c r="AQ202" i="13"/>
  <c r="AI43" i="14"/>
  <c r="AI46" i="13"/>
  <c r="AF64" i="13"/>
  <c r="AF61" i="14"/>
  <c r="AO235" i="14"/>
  <c r="AO238" i="13"/>
  <c r="AB38" i="13"/>
  <c r="AG42" i="13" s="1"/>
  <c r="AD37" i="14"/>
  <c r="AD40" i="13"/>
  <c r="AC37" i="13"/>
  <c r="AC220" i="12"/>
  <c r="AE154" i="13"/>
  <c r="AE151" i="14"/>
  <c r="AC151" i="13"/>
  <c r="AB152" i="13"/>
  <c r="AG156" i="13" s="1"/>
  <c r="AJ25" i="14"/>
  <c r="AJ28" i="13"/>
  <c r="AG154" i="13"/>
  <c r="AG151" i="14"/>
  <c r="AJ229" i="14"/>
  <c r="AJ232" i="13"/>
  <c r="AP238" i="12"/>
  <c r="AP235" i="13"/>
  <c r="AN61" i="14"/>
  <c r="AN64" i="13"/>
  <c r="AS67" i="14"/>
  <c r="AS70" i="13"/>
  <c r="AM118" i="13"/>
  <c r="AM115" i="14"/>
  <c r="AS214" i="13"/>
  <c r="AS211" i="14"/>
  <c r="AR166" i="12"/>
  <c r="AR163" i="13"/>
  <c r="AP118" i="12"/>
  <c r="AP115" i="13"/>
  <c r="AR139" i="13"/>
  <c r="AR142" i="12"/>
  <c r="AN58" i="12"/>
  <c r="AN55" i="13"/>
  <c r="AR70" i="12"/>
  <c r="AR67" i="13"/>
  <c r="AP55" i="13"/>
  <c r="AP58" i="12"/>
  <c r="AP124" i="13"/>
  <c r="AP121" i="14"/>
  <c r="AO46" i="13"/>
  <c r="AO43" i="14"/>
  <c r="AJ133" i="14"/>
  <c r="AJ136" i="13"/>
  <c r="AF88" i="13"/>
  <c r="AF85" i="14"/>
  <c r="AO166" i="13"/>
  <c r="AO163" i="14"/>
  <c r="AD145" i="14"/>
  <c r="AD148" i="13"/>
  <c r="AC145" i="13"/>
  <c r="AB146" i="13"/>
  <c r="AG150" i="13" s="1"/>
  <c r="T202" i="14"/>
  <c r="AK56" i="12"/>
  <c r="AP60" i="12" s="1"/>
  <c r="AB110" i="13"/>
  <c r="AG114" i="13" s="1"/>
  <c r="AD112" i="13"/>
  <c r="AC109" i="13"/>
  <c r="AD109" i="14"/>
  <c r="AQ247" i="14"/>
  <c r="AQ250" i="13"/>
  <c r="AQ34" i="13"/>
  <c r="AQ31" i="14"/>
  <c r="AK110" i="12"/>
  <c r="AP114" i="12" s="1"/>
  <c r="AM112" i="12"/>
  <c r="AL109" i="12"/>
  <c r="AM109" i="13"/>
  <c r="T160" i="14"/>
  <c r="AI178" i="13"/>
  <c r="AI175" i="14"/>
  <c r="AR178" i="12"/>
  <c r="AR175" i="13"/>
  <c r="AO112" i="12"/>
  <c r="AO109" i="13"/>
  <c r="AE175" i="14"/>
  <c r="AE178" i="13"/>
  <c r="AC175" i="13"/>
  <c r="AB176" i="13"/>
  <c r="AG180" i="13" s="1"/>
  <c r="AR157" i="14"/>
  <c r="AR160" i="13"/>
  <c r="AF208" i="13"/>
  <c r="AF205" i="14"/>
  <c r="AN229" i="14"/>
  <c r="AN232" i="13"/>
  <c r="AL52" i="11"/>
  <c r="T208" i="14"/>
  <c r="AP64" i="13"/>
  <c r="AP61" i="14"/>
  <c r="AM130" i="13"/>
  <c r="AM127" i="14"/>
  <c r="AR172" i="13"/>
  <c r="AR169" i="14"/>
  <c r="T232" i="14"/>
  <c r="AJ196" i="13"/>
  <c r="AJ193" i="14"/>
  <c r="AF148" i="13"/>
  <c r="AF145" i="14"/>
  <c r="AS244" i="12"/>
  <c r="AS241" i="13"/>
  <c r="AL112" i="11"/>
  <c r="T184" i="14"/>
  <c r="AO31" i="14"/>
  <c r="AO34" i="13"/>
  <c r="AO28" i="12"/>
  <c r="AO25" i="13"/>
  <c r="AR208" i="13"/>
  <c r="AR205" i="14"/>
  <c r="AP226" i="12"/>
  <c r="AP223" i="13"/>
  <c r="AM190" i="13"/>
  <c r="AM187" i="14"/>
  <c r="AG70" i="13"/>
  <c r="AG67" i="14"/>
  <c r="AS208" i="12"/>
  <c r="AS205" i="13"/>
  <c r="AC166" i="12"/>
  <c r="AQ253" i="13"/>
  <c r="AQ256" i="12"/>
  <c r="AH100" i="13"/>
  <c r="AH97" i="14"/>
  <c r="T118" i="14"/>
  <c r="AS124" i="12"/>
  <c r="AS121" i="13"/>
  <c r="AS202" i="13"/>
  <c r="AS199" i="14"/>
  <c r="AG91" i="14"/>
  <c r="AG94" i="13"/>
  <c r="AK104" i="12"/>
  <c r="AP108" i="12" s="1"/>
  <c r="AH208" i="13"/>
  <c r="AH205" i="14"/>
  <c r="AC88" i="12"/>
  <c r="AP70" i="12"/>
  <c r="AP67" i="13"/>
  <c r="AN205" i="14"/>
  <c r="AN208" i="13"/>
  <c r="AM214" i="13"/>
  <c r="AM211" i="14"/>
  <c r="AD52" i="13"/>
  <c r="AC49" i="13"/>
  <c r="AD49" i="14"/>
  <c r="AB50" i="13"/>
  <c r="AG54" i="13" s="1"/>
  <c r="AI154" i="13"/>
  <c r="AI151" i="14"/>
  <c r="T250" i="14"/>
  <c r="AN40" i="13"/>
  <c r="AN37" i="14"/>
  <c r="AR202" i="12"/>
  <c r="AR199" i="13"/>
  <c r="AN202" i="12"/>
  <c r="AN199" i="13"/>
  <c r="AP220" i="13"/>
  <c r="AP217" i="14"/>
  <c r="AO178" i="13"/>
  <c r="AO175" i="14"/>
  <c r="AG106" i="13"/>
  <c r="AG103" i="14"/>
  <c r="AM70" i="13"/>
  <c r="AM67" i="14"/>
  <c r="AC28" i="12"/>
  <c r="AP136" i="13"/>
  <c r="AP133" i="14"/>
  <c r="AO121" i="13"/>
  <c r="AO124" i="12"/>
  <c r="AE223" i="14"/>
  <c r="AE226" i="13"/>
  <c r="AC223" i="13"/>
  <c r="AB224" i="13"/>
  <c r="AG228" i="13" s="1"/>
  <c r="AM100" i="12"/>
  <c r="AL97" i="12"/>
  <c r="AK98" i="12"/>
  <c r="AP102" i="12" s="1"/>
  <c r="AM97" i="13"/>
  <c r="AC184" i="12"/>
  <c r="AN250" i="12"/>
  <c r="AN247" i="13"/>
  <c r="AM196" i="12"/>
  <c r="AL193" i="12"/>
  <c r="AK194" i="12"/>
  <c r="AP198" i="12" s="1"/>
  <c r="AM193" i="13"/>
  <c r="AC64" i="12"/>
  <c r="AF28" i="13"/>
  <c r="AF25" i="14"/>
  <c r="AG46" i="13"/>
  <c r="AG43" i="14"/>
  <c r="AO250" i="13"/>
  <c r="AO247" i="14"/>
  <c r="AK44" i="12"/>
  <c r="AP48" i="12" s="1"/>
  <c r="AB206" i="13"/>
  <c r="AG210" i="13" s="1"/>
  <c r="AC205" i="13"/>
  <c r="AD208" i="13"/>
  <c r="AD205" i="14"/>
  <c r="AF232" i="13"/>
  <c r="AF229" i="14"/>
  <c r="AH184" i="13"/>
  <c r="AH181" i="14"/>
  <c r="AK254" i="12"/>
  <c r="AP258" i="12" s="1"/>
  <c r="AM256" i="12"/>
  <c r="AL253" i="12"/>
  <c r="AM253" i="13"/>
  <c r="AD241" i="14"/>
  <c r="AD244" i="13"/>
  <c r="AC241" i="13"/>
  <c r="AB242" i="13"/>
  <c r="AG246" i="13" s="1"/>
  <c r="AL184" i="11"/>
  <c r="AJ244" i="13"/>
  <c r="AJ241" i="14"/>
  <c r="AC172" i="12"/>
  <c r="AQ166" i="13"/>
  <c r="AQ163" i="14"/>
  <c r="AO256" i="12"/>
  <c r="AO253" i="13"/>
  <c r="AC202" i="12"/>
  <c r="AJ40" i="13"/>
  <c r="AJ37" i="14"/>
  <c r="AM76" i="12"/>
  <c r="AL73" i="12"/>
  <c r="AK74" i="12"/>
  <c r="AP78" i="12" s="1"/>
  <c r="AM73" i="13"/>
  <c r="AP34" i="12"/>
  <c r="AP31" i="13"/>
  <c r="AQ127" i="14"/>
  <c r="AQ130" i="13"/>
  <c r="AB158" i="13"/>
  <c r="AG162" i="13" s="1"/>
  <c r="AD160" i="13"/>
  <c r="AC157" i="13"/>
  <c r="AD157" i="14"/>
  <c r="AS130" i="13"/>
  <c r="AS127" i="14"/>
  <c r="AC93" i="2"/>
  <c r="AS100" i="12"/>
  <c r="AS97" i="13"/>
  <c r="AQ190" i="13"/>
  <c r="AQ187" i="14"/>
  <c r="AS160" i="12"/>
  <c r="AS157" i="13"/>
  <c r="AR187" i="13"/>
  <c r="AR190" i="12"/>
  <c r="AQ181" i="13"/>
  <c r="AQ184" i="12"/>
  <c r="AN136" i="13"/>
  <c r="AN133" i="14"/>
  <c r="AL247" i="12"/>
  <c r="AC106" i="12"/>
  <c r="AP154" i="12"/>
  <c r="AP151" i="13"/>
  <c r="AO232" i="12"/>
  <c r="AO229" i="13"/>
  <c r="AN163" i="13"/>
  <c r="AN166" i="12"/>
  <c r="AL139" i="12"/>
  <c r="AP232" i="13"/>
  <c r="AP229" i="14"/>
  <c r="AR100" i="13"/>
  <c r="AR97" i="14"/>
  <c r="AL88" i="11"/>
  <c r="AF244" i="13"/>
  <c r="AF241" i="14"/>
  <c r="AS40" i="12"/>
  <c r="AS37" i="13"/>
  <c r="AP103" i="13"/>
  <c r="AP106" i="12"/>
  <c r="AC82" i="12"/>
  <c r="AR52" i="13"/>
  <c r="AR49" i="14"/>
  <c r="AH121" i="14"/>
  <c r="AH124" i="13"/>
  <c r="AS64" i="12"/>
  <c r="AS61" i="13"/>
  <c r="T178" i="14"/>
  <c r="AR256" i="13"/>
  <c r="AR253" i="14"/>
  <c r="AC118" i="12"/>
  <c r="T166" i="14"/>
  <c r="AI106" i="13"/>
  <c r="AI103" i="14"/>
  <c r="AE94" i="13"/>
  <c r="AE91" i="14"/>
  <c r="AC91" i="13"/>
  <c r="AB92" i="13"/>
  <c r="AG96" i="13" s="1"/>
  <c r="AL79" i="12"/>
  <c r="T94" i="14"/>
  <c r="AN220" i="13"/>
  <c r="AN217" i="14"/>
  <c r="T100" i="14"/>
  <c r="AC124" i="12"/>
  <c r="AL232" i="11"/>
  <c r="AL175" i="12"/>
  <c r="T142" i="14"/>
  <c r="AL223" i="12"/>
  <c r="AL136" i="11"/>
  <c r="AL40" i="11"/>
  <c r="AK236" i="12"/>
  <c r="AP240" i="12" s="1"/>
  <c r="AP214" i="12"/>
  <c r="AP211" i="13"/>
  <c r="AH112" i="13"/>
  <c r="AH109" i="14"/>
  <c r="AC100" i="12"/>
  <c r="AN145" i="14"/>
  <c r="AN148" i="13"/>
  <c r="AE238" i="13"/>
  <c r="AE235" i="14"/>
  <c r="AC235" i="13"/>
  <c r="AB236" i="13"/>
  <c r="AG240" i="13" s="1"/>
  <c r="AN34" i="12"/>
  <c r="AN31" i="13"/>
  <c r="AN253" i="14"/>
  <c r="AN256" i="13"/>
  <c r="AP190" i="12"/>
  <c r="AP187" i="13"/>
  <c r="AL244" i="11"/>
  <c r="AL250" i="11"/>
  <c r="AN118" i="12"/>
  <c r="AN115" i="13"/>
  <c r="AN244" i="13"/>
  <c r="AN241" i="14"/>
  <c r="AN157" i="14"/>
  <c r="AN160" i="13"/>
  <c r="AO76" i="12"/>
  <c r="AO73" i="13"/>
  <c r="AJ124" i="13"/>
  <c r="AJ121" i="14"/>
  <c r="AC154" i="12"/>
  <c r="AK200" i="12"/>
  <c r="AP204" i="12" s="1"/>
  <c r="AN106" i="12"/>
  <c r="AN103" i="13"/>
  <c r="AI214" i="13"/>
  <c r="AI211" i="14"/>
  <c r="AR226" i="12"/>
  <c r="AR223" i="13"/>
  <c r="AL46" i="11"/>
  <c r="AR34" i="12"/>
  <c r="AR31" i="13"/>
  <c r="AM34" i="13"/>
  <c r="AM31" i="14"/>
  <c r="AL178" i="11"/>
  <c r="T256" i="14"/>
  <c r="AO241" i="13"/>
  <c r="AO244" i="12"/>
  <c r="AL172" i="11"/>
  <c r="AI118" i="13"/>
  <c r="AI115" i="14"/>
  <c r="AG178" i="13"/>
  <c r="AG175" i="14"/>
  <c r="AJ160" i="13"/>
  <c r="AJ157" i="14"/>
  <c r="AS148" i="12"/>
  <c r="AS145" i="13"/>
  <c r="AL55" i="12"/>
  <c r="AI235" i="14"/>
  <c r="AI238" i="13"/>
  <c r="AC112" i="12"/>
  <c r="J14" i="7"/>
  <c r="J18" i="7" s="1"/>
  <c r="AN13" i="5"/>
  <c r="AN16" i="5" s="1"/>
  <c r="AN15" i="5" s="1"/>
  <c r="AK14" i="4"/>
  <c r="AK18" i="4" s="1"/>
  <c r="AB14" i="5"/>
  <c r="AB18" i="5" s="1"/>
  <c r="J15" i="6"/>
  <c r="S14" i="6"/>
  <c r="S18" i="6" s="1"/>
  <c r="AK15" i="2"/>
  <c r="S15" i="5"/>
  <c r="O19" i="8"/>
  <c r="O19" i="9" s="1"/>
  <c r="J20" i="7"/>
  <c r="AH18" i="2"/>
  <c r="AB13" i="2" s="1"/>
  <c r="AB15" i="4"/>
  <c r="W14" i="6"/>
  <c r="AN16" i="4"/>
  <c r="O22" i="7"/>
  <c r="K22" i="7" s="1"/>
  <c r="W13" i="7"/>
  <c r="W14" i="7" s="1"/>
  <c r="AC16" i="4"/>
  <c r="AC15" i="4" s="1"/>
  <c r="X13" i="8"/>
  <c r="X16" i="8" s="1"/>
  <c r="X15" i="8" s="1"/>
  <c r="X14" i="7"/>
  <c r="AN15" i="2"/>
  <c r="AM13" i="6"/>
  <c r="U15" i="5"/>
  <c r="AM15" i="4"/>
  <c r="AD13" i="6"/>
  <c r="AD16" i="5"/>
  <c r="AD14" i="5"/>
  <c r="AM16" i="5"/>
  <c r="K19" i="7"/>
  <c r="X16" i="7"/>
  <c r="X15" i="7" s="1"/>
  <c r="AF14" i="12"/>
  <c r="AN14" i="4"/>
  <c r="AF13" i="14"/>
  <c r="AF16" i="14" s="1"/>
  <c r="AF15" i="14" s="1"/>
  <c r="AC14" i="4"/>
  <c r="AG16" i="8"/>
  <c r="AG15" i="8" s="1"/>
  <c r="AG14" i="8"/>
  <c r="AG13" i="9"/>
  <c r="AF14" i="11"/>
  <c r="AF16" i="11"/>
  <c r="AF15" i="11" s="1"/>
  <c r="AJ13" i="9"/>
  <c r="AJ14" i="8"/>
  <c r="AJ16" i="8"/>
  <c r="AJ15" i="8" s="1"/>
  <c r="AF14" i="13"/>
  <c r="AM14" i="5"/>
  <c r="AF16" i="12"/>
  <c r="AF15" i="12" s="1"/>
  <c r="U14" i="6"/>
  <c r="U13" i="7"/>
  <c r="U16" i="6"/>
  <c r="AP16" i="7"/>
  <c r="AP15" i="7" s="1"/>
  <c r="AA13" i="7"/>
  <c r="AA16" i="6"/>
  <c r="AA15" i="6" s="1"/>
  <c r="AA14" i="6"/>
  <c r="T14" i="5"/>
  <c r="AI13" i="7"/>
  <c r="AI14" i="6"/>
  <c r="AI16" i="6"/>
  <c r="AI15" i="6" s="1"/>
  <c r="AP14" i="7"/>
  <c r="AH13" i="6"/>
  <c r="AC13" i="5"/>
  <c r="AB16" i="5" s="1"/>
  <c r="AH14" i="5"/>
  <c r="AH16" i="5"/>
  <c r="Y13" i="7"/>
  <c r="Y14" i="6"/>
  <c r="Y16" i="6"/>
  <c r="Y15" i="6" s="1"/>
  <c r="AQ13" i="5"/>
  <c r="AQ14" i="4"/>
  <c r="AQ16" i="4"/>
  <c r="AL13" i="4"/>
  <c r="AK16" i="4" s="1"/>
  <c r="O13" i="13"/>
  <c r="O16" i="12"/>
  <c r="O15" i="12" s="1"/>
  <c r="O14" i="12"/>
  <c r="AO13" i="6"/>
  <c r="AO16" i="5"/>
  <c r="AO15" i="5" s="1"/>
  <c r="AO14" i="5"/>
  <c r="AC15" i="2"/>
  <c r="AE13" i="8"/>
  <c r="AE16" i="7"/>
  <c r="AE15" i="7" s="1"/>
  <c r="AE14" i="7"/>
  <c r="V14" i="6"/>
  <c r="T13" i="6"/>
  <c r="S16" i="6" s="1"/>
  <c r="V13" i="7"/>
  <c r="V16" i="6"/>
  <c r="V15" i="5"/>
  <c r="T16" i="5"/>
  <c r="T15" i="5" s="1"/>
  <c r="Q16" i="9"/>
  <c r="Q15" i="9" s="1"/>
  <c r="Q14" i="9"/>
  <c r="Q13" i="10"/>
  <c r="R13" i="8"/>
  <c r="R14" i="7"/>
  <c r="R16" i="7"/>
  <c r="R15" i="7" s="1"/>
  <c r="Z13" i="9"/>
  <c r="Z14" i="8"/>
  <c r="Z16" i="8"/>
  <c r="Z15" i="8" s="1"/>
  <c r="K14" i="6"/>
  <c r="N13" i="8"/>
  <c r="N14" i="7"/>
  <c r="N16" i="7"/>
  <c r="N15" i="7" s="1"/>
  <c r="L13" i="8"/>
  <c r="L16" i="7"/>
  <c r="L14" i="7"/>
  <c r="K13" i="7"/>
  <c r="K16" i="6"/>
  <c r="K15" i="6" s="1"/>
  <c r="L15" i="6"/>
  <c r="AR13" i="11"/>
  <c r="AR14" i="10"/>
  <c r="M16" i="9"/>
  <c r="M15" i="9" s="1"/>
  <c r="M14" i="9"/>
  <c r="M13" i="10"/>
  <c r="AP13" i="9"/>
  <c r="AP16" i="8"/>
  <c r="AP15" i="8" s="1"/>
  <c r="AP14" i="8"/>
  <c r="AS13" i="10"/>
  <c r="AS16" i="9"/>
  <c r="AS15" i="9" s="1"/>
  <c r="AS14" i="9"/>
  <c r="P13" i="8"/>
  <c r="P14" i="7"/>
  <c r="P16" i="7"/>
  <c r="P15" i="7" s="1"/>
  <c r="P19" i="9"/>
  <c r="P22" i="8"/>
  <c r="L19" i="9"/>
  <c r="L22" i="8"/>
  <c r="N22" i="8"/>
  <c r="N19" i="9"/>
  <c r="Q19" i="10"/>
  <c r="Q22" i="9"/>
  <c r="R22" i="8"/>
  <c r="R19" i="9"/>
  <c r="M19" i="9"/>
  <c r="M22" i="8"/>
  <c r="AL14" i="2"/>
  <c r="AL16" i="2"/>
  <c r="AL15" i="2" s="1"/>
  <c r="AN14" i="5" l="1"/>
  <c r="AN13" i="6"/>
  <c r="AE60" i="2"/>
  <c r="AL67" i="13"/>
  <c r="AK128" i="13"/>
  <c r="AP132" i="13" s="1"/>
  <c r="AL235" i="13"/>
  <c r="AK56" i="13"/>
  <c r="AP60" i="13" s="1"/>
  <c r="AK14" i="5"/>
  <c r="AK18" i="5" s="1"/>
  <c r="AL70" i="12"/>
  <c r="AK116" i="13"/>
  <c r="AP120" i="13" s="1"/>
  <c r="AK80" i="13"/>
  <c r="AP84" i="13" s="1"/>
  <c r="AL154" i="12"/>
  <c r="AK176" i="13"/>
  <c r="AP180" i="13" s="1"/>
  <c r="AK68" i="13"/>
  <c r="AP72" i="13" s="1"/>
  <c r="AL106" i="12"/>
  <c r="AL187" i="13"/>
  <c r="AL16" i="4"/>
  <c r="AL15" i="4" s="1"/>
  <c r="K78" i="2"/>
  <c r="M78" i="2" s="1"/>
  <c r="AL127" i="13"/>
  <c r="AL142" i="12"/>
  <c r="AL94" i="12"/>
  <c r="J20" i="8"/>
  <c r="O22" i="8"/>
  <c r="K22" i="8" s="1"/>
  <c r="K19" i="8"/>
  <c r="AL31" i="13"/>
  <c r="L78" i="2"/>
  <c r="AD66" i="2"/>
  <c r="AE66" i="2"/>
  <c r="U72" i="2"/>
  <c r="AS18" i="2"/>
  <c r="AL211" i="13"/>
  <c r="AK44" i="13"/>
  <c r="AP48" i="13" s="1"/>
  <c r="AL79" i="13"/>
  <c r="AL46" i="12"/>
  <c r="AN60" i="2"/>
  <c r="AL63" i="2"/>
  <c r="U81" i="2"/>
  <c r="S75" i="2"/>
  <c r="L86" i="2"/>
  <c r="K80" i="2"/>
  <c r="J90" i="2"/>
  <c r="L87" i="2"/>
  <c r="J81" i="2"/>
  <c r="AL163" i="13"/>
  <c r="P84" i="2"/>
  <c r="Q84" i="2"/>
  <c r="AL151" i="13"/>
  <c r="Y84" i="2"/>
  <c r="Z84" i="2"/>
  <c r="T78" i="2"/>
  <c r="AC68" i="2"/>
  <c r="AD74" i="2"/>
  <c r="AB78" i="2"/>
  <c r="K87" i="2"/>
  <c r="AB82" i="2"/>
  <c r="AB73" i="2"/>
  <c r="AK78" i="2"/>
  <c r="AM74" i="2"/>
  <c r="AL68" i="2"/>
  <c r="AL214" i="12"/>
  <c r="AL178" i="12"/>
  <c r="AL130" i="12"/>
  <c r="S76" i="2"/>
  <c r="S67" i="2"/>
  <c r="AL66" i="2"/>
  <c r="AM66" i="2" s="1"/>
  <c r="S90" i="2"/>
  <c r="U86" i="2"/>
  <c r="T80" i="2"/>
  <c r="T84" i="2" s="1"/>
  <c r="AK104" i="13"/>
  <c r="AP108" i="13" s="1"/>
  <c r="AL223" i="13"/>
  <c r="AH72" i="2"/>
  <c r="AI72" i="2"/>
  <c r="AL199" i="13"/>
  <c r="J79" i="2"/>
  <c r="J88" i="2"/>
  <c r="AR72" i="2"/>
  <c r="AL72" i="2" s="1"/>
  <c r="AM72" i="2" s="1"/>
  <c r="AQ72" i="2"/>
  <c r="AI238" i="14"/>
  <c r="AS64" i="13"/>
  <c r="AS61" i="14"/>
  <c r="AR52" i="14"/>
  <c r="AS145" i="14"/>
  <c r="AS148" i="13"/>
  <c r="AM34" i="14"/>
  <c r="AR226" i="13"/>
  <c r="AR223" i="14"/>
  <c r="AJ124" i="14"/>
  <c r="AN160" i="14"/>
  <c r="AN244" i="14"/>
  <c r="AN256" i="14"/>
  <c r="AC238" i="13"/>
  <c r="AC94" i="13"/>
  <c r="AS40" i="13"/>
  <c r="AS37" i="14"/>
  <c r="AR100" i="14"/>
  <c r="AQ130" i="14"/>
  <c r="AO256" i="13"/>
  <c r="AO253" i="14"/>
  <c r="AD244" i="14"/>
  <c r="AC241" i="14"/>
  <c r="AB242" i="14"/>
  <c r="AG246" i="14" s="1"/>
  <c r="AO250" i="14"/>
  <c r="AM100" i="13"/>
  <c r="AL97" i="13"/>
  <c r="AM97" i="14"/>
  <c r="AK98" i="13"/>
  <c r="AP102" i="13" s="1"/>
  <c r="AO178" i="14"/>
  <c r="AR202" i="13"/>
  <c r="AR199" i="14"/>
  <c r="AD52" i="14"/>
  <c r="AC49" i="14"/>
  <c r="AB50" i="14"/>
  <c r="AG54" i="14" s="1"/>
  <c r="AG94" i="14"/>
  <c r="AS202" i="14"/>
  <c r="AG70" i="14"/>
  <c r="AL190" i="12"/>
  <c r="AR208" i="14"/>
  <c r="AO28" i="13"/>
  <c r="AO25" i="14"/>
  <c r="AF148" i="14"/>
  <c r="AJ196" i="14"/>
  <c r="AR160" i="14"/>
  <c r="AE178" i="14"/>
  <c r="AC175" i="14"/>
  <c r="AB176" i="14"/>
  <c r="AG180" i="14" s="1"/>
  <c r="AO112" i="13"/>
  <c r="AO109" i="14"/>
  <c r="AL112" i="12"/>
  <c r="AN64" i="14"/>
  <c r="AQ136" i="13"/>
  <c r="AQ133" i="14"/>
  <c r="AM220" i="13"/>
  <c r="AL217" i="13"/>
  <c r="AM217" i="14"/>
  <c r="AK218" i="13"/>
  <c r="AP222" i="13" s="1"/>
  <c r="AJ220" i="14"/>
  <c r="AC196" i="13"/>
  <c r="AQ106" i="14"/>
  <c r="AQ40" i="13"/>
  <c r="AQ37" i="14"/>
  <c r="AP142" i="13"/>
  <c r="AP139" i="14"/>
  <c r="AC76" i="13"/>
  <c r="AP184" i="14"/>
  <c r="AC202" i="13"/>
  <c r="AO202" i="14"/>
  <c r="AO184" i="13"/>
  <c r="AO181" i="14"/>
  <c r="AB81" i="2"/>
  <c r="AD87" i="2"/>
  <c r="AQ88" i="13"/>
  <c r="AQ85" i="14"/>
  <c r="AG142" i="14"/>
  <c r="AN94" i="13"/>
  <c r="AN91" i="14"/>
  <c r="AM148" i="13"/>
  <c r="AL145" i="13"/>
  <c r="AK146" i="13"/>
  <c r="AP150" i="13" s="1"/>
  <c r="AM145" i="14"/>
  <c r="AL148" i="12"/>
  <c r="AJ208" i="14"/>
  <c r="AJ184" i="14"/>
  <c r="AN112" i="14"/>
  <c r="AQ244" i="13"/>
  <c r="AQ241" i="14"/>
  <c r="AN100" i="14"/>
  <c r="AI58" i="14"/>
  <c r="AO208" i="13"/>
  <c r="AO205" i="14"/>
  <c r="AR88" i="14"/>
  <c r="AE166" i="14"/>
  <c r="AB164" i="14"/>
  <c r="AG168" i="14" s="1"/>
  <c r="AC163" i="14"/>
  <c r="AL91" i="13"/>
  <c r="AH160" i="14"/>
  <c r="AQ214" i="14"/>
  <c r="AK158" i="13"/>
  <c r="AP162" i="13" s="1"/>
  <c r="AM157" i="14"/>
  <c r="AL157" i="13"/>
  <c r="AM160" i="13"/>
  <c r="AP172" i="14"/>
  <c r="AQ172" i="13"/>
  <c r="AQ169" i="14"/>
  <c r="AG238" i="14"/>
  <c r="AG34" i="14"/>
  <c r="AH232" i="14"/>
  <c r="AQ100" i="13"/>
  <c r="AQ97" i="14"/>
  <c r="AR130" i="13"/>
  <c r="AR127" i="14"/>
  <c r="AM244" i="13"/>
  <c r="AL241" i="13"/>
  <c r="AK242" i="13"/>
  <c r="AP246" i="13" s="1"/>
  <c r="AM241" i="14"/>
  <c r="AL244" i="12"/>
  <c r="AP52" i="14"/>
  <c r="AM238" i="14"/>
  <c r="AK236" i="13"/>
  <c r="AP240" i="13" s="1"/>
  <c r="AM40" i="13"/>
  <c r="AL37" i="13"/>
  <c r="AM37" i="14"/>
  <c r="AK38" i="13"/>
  <c r="AP42" i="13" s="1"/>
  <c r="AS118" i="14"/>
  <c r="AC124" i="13"/>
  <c r="AS166" i="14"/>
  <c r="AE58" i="14"/>
  <c r="AB56" i="14"/>
  <c r="AG60" i="14" s="1"/>
  <c r="AC55" i="14"/>
  <c r="AF184" i="14"/>
  <c r="AL88" i="12"/>
  <c r="AF124" i="14"/>
  <c r="AD172" i="14"/>
  <c r="AC169" i="14"/>
  <c r="AB170" i="14"/>
  <c r="AG174" i="14" s="1"/>
  <c r="AG190" i="14"/>
  <c r="AO214" i="14"/>
  <c r="AN235" i="14"/>
  <c r="AN238" i="13"/>
  <c r="AP166" i="13"/>
  <c r="AP163" i="14"/>
  <c r="AO70" i="14"/>
  <c r="AE142" i="14"/>
  <c r="AC139" i="14"/>
  <c r="AB140" i="14"/>
  <c r="AG144" i="14" s="1"/>
  <c r="AS238" i="14"/>
  <c r="AK200" i="13"/>
  <c r="AP204" i="13" s="1"/>
  <c r="AM202" i="14"/>
  <c r="AO160" i="13"/>
  <c r="AO157" i="14"/>
  <c r="AP244" i="14"/>
  <c r="AO58" i="14"/>
  <c r="AO172" i="13"/>
  <c r="AO169" i="14"/>
  <c r="AH88" i="14"/>
  <c r="AL139" i="13"/>
  <c r="AJ256" i="14"/>
  <c r="AI34" i="14"/>
  <c r="AQ112" i="13"/>
  <c r="AQ109" i="14"/>
  <c r="AS58" i="14"/>
  <c r="AS112" i="13"/>
  <c r="AS109" i="14"/>
  <c r="AF160" i="14"/>
  <c r="AR82" i="13"/>
  <c r="AR79" i="14"/>
  <c r="AR220" i="14"/>
  <c r="AS76" i="13"/>
  <c r="AS73" i="14"/>
  <c r="AC64" i="13"/>
  <c r="AJ52" i="14"/>
  <c r="AC28" i="13"/>
  <c r="AI190" i="14"/>
  <c r="AN142" i="13"/>
  <c r="AN139" i="14"/>
  <c r="AJ148" i="14"/>
  <c r="AD88" i="14"/>
  <c r="AC85" i="14"/>
  <c r="AB86" i="14"/>
  <c r="AG90" i="14" s="1"/>
  <c r="AQ28" i="13"/>
  <c r="AQ25" i="14"/>
  <c r="AE70" i="14"/>
  <c r="AC67" i="14"/>
  <c r="AB68" i="14"/>
  <c r="AG72" i="14" s="1"/>
  <c r="AI226" i="14"/>
  <c r="AP28" i="14"/>
  <c r="AS136" i="13"/>
  <c r="AS133" i="14"/>
  <c r="AJ100" i="14"/>
  <c r="AH28" i="14"/>
  <c r="AP196" i="14"/>
  <c r="AM52" i="13"/>
  <c r="AL49" i="13"/>
  <c r="AM49" i="14"/>
  <c r="AK50" i="13"/>
  <c r="AP54" i="13" s="1"/>
  <c r="AL52" i="12"/>
  <c r="AJ160" i="14"/>
  <c r="AI106" i="14"/>
  <c r="AN136" i="14"/>
  <c r="AS160" i="13"/>
  <c r="AS157" i="14"/>
  <c r="AC160" i="13"/>
  <c r="AP34" i="13"/>
  <c r="AP31" i="14"/>
  <c r="AJ40" i="14"/>
  <c r="AJ244" i="14"/>
  <c r="AL256" i="12"/>
  <c r="AD208" i="14"/>
  <c r="AC205" i="14"/>
  <c r="AB206" i="14"/>
  <c r="AG210" i="14" s="1"/>
  <c r="AL196" i="12"/>
  <c r="AN250" i="13"/>
  <c r="AN247" i="14"/>
  <c r="AM70" i="14"/>
  <c r="AG106" i="14"/>
  <c r="AP220" i="14"/>
  <c r="AN208" i="14"/>
  <c r="AH208" i="14"/>
  <c r="AS241" i="14"/>
  <c r="AS244" i="13"/>
  <c r="AM130" i="14"/>
  <c r="AN232" i="14"/>
  <c r="AQ250" i="14"/>
  <c r="AC112" i="13"/>
  <c r="AC148" i="13"/>
  <c r="AF88" i="14"/>
  <c r="AO46" i="14"/>
  <c r="AP124" i="14"/>
  <c r="AR142" i="13"/>
  <c r="AR139" i="14"/>
  <c r="AJ232" i="14"/>
  <c r="AG154" i="14"/>
  <c r="AJ28" i="14"/>
  <c r="AL202" i="12"/>
  <c r="AE154" i="14"/>
  <c r="AB152" i="14"/>
  <c r="AG156" i="14" s="1"/>
  <c r="AC151" i="14"/>
  <c r="AC40" i="13"/>
  <c r="AD196" i="14"/>
  <c r="AC193" i="14"/>
  <c r="AB194" i="14"/>
  <c r="AG198" i="14" s="1"/>
  <c r="AI70" i="14"/>
  <c r="AM226" i="14"/>
  <c r="AS52" i="13"/>
  <c r="AS49" i="14"/>
  <c r="AM178" i="14"/>
  <c r="AE82" i="14"/>
  <c r="AC79" i="14"/>
  <c r="AB80" i="14"/>
  <c r="AG84" i="14" s="1"/>
  <c r="AD76" i="14"/>
  <c r="AC73" i="14"/>
  <c r="AB74" i="14"/>
  <c r="AG78" i="14" s="1"/>
  <c r="AK248" i="13"/>
  <c r="AP252" i="13" s="1"/>
  <c r="AM250" i="14"/>
  <c r="AS46" i="14"/>
  <c r="AH76" i="14"/>
  <c r="AP94" i="13"/>
  <c r="AP91" i="14"/>
  <c r="AS256" i="13"/>
  <c r="AS253" i="14"/>
  <c r="AK62" i="13"/>
  <c r="AP66" i="13" s="1"/>
  <c r="AM61" i="14"/>
  <c r="AL61" i="13"/>
  <c r="AM64" i="13"/>
  <c r="AS28" i="13"/>
  <c r="AS25" i="14"/>
  <c r="AO94" i="14"/>
  <c r="AM28" i="13"/>
  <c r="AL25" i="13"/>
  <c r="AM25" i="14"/>
  <c r="AK26" i="13"/>
  <c r="AP30" i="13" s="1"/>
  <c r="AL28" i="12"/>
  <c r="AS94" i="14"/>
  <c r="AR118" i="13"/>
  <c r="AR115" i="14"/>
  <c r="AC166" i="13"/>
  <c r="AR244" i="14"/>
  <c r="AO196" i="13"/>
  <c r="AO193" i="14"/>
  <c r="AS154" i="14"/>
  <c r="AI82" i="14"/>
  <c r="AG130" i="14"/>
  <c r="AR46" i="13"/>
  <c r="AR43" i="14"/>
  <c r="AR214" i="13"/>
  <c r="AR211" i="14"/>
  <c r="AF52" i="14"/>
  <c r="AL208" i="12"/>
  <c r="AQ64" i="13"/>
  <c r="AQ61" i="14"/>
  <c r="AI130" i="14"/>
  <c r="AP82" i="13"/>
  <c r="AP79" i="14"/>
  <c r="AN88" i="14"/>
  <c r="AJ172" i="14"/>
  <c r="AR238" i="13"/>
  <c r="AR235" i="14"/>
  <c r="AL238" i="12"/>
  <c r="AL136" i="12"/>
  <c r="AO190" i="14"/>
  <c r="AD136" i="14"/>
  <c r="AC133" i="14"/>
  <c r="AB134" i="14"/>
  <c r="AG138" i="14" s="1"/>
  <c r="AO64" i="13"/>
  <c r="AO61" i="14"/>
  <c r="AD124" i="14"/>
  <c r="AC121" i="14"/>
  <c r="AB122" i="14"/>
  <c r="AG126" i="14" s="1"/>
  <c r="AC58" i="13"/>
  <c r="AN214" i="13"/>
  <c r="AN211" i="14"/>
  <c r="AQ154" i="14"/>
  <c r="AI166" i="14"/>
  <c r="AN124" i="14"/>
  <c r="AN196" i="14"/>
  <c r="AL43" i="13"/>
  <c r="AS232" i="13"/>
  <c r="AS229" i="14"/>
  <c r="AH172" i="14"/>
  <c r="AK75" i="2"/>
  <c r="AM81" i="2"/>
  <c r="AC142" i="13"/>
  <c r="AJ112" i="14"/>
  <c r="AS226" i="14"/>
  <c r="AD220" i="14"/>
  <c r="AC217" i="14"/>
  <c r="AB218" i="14"/>
  <c r="AG222" i="14" s="1"/>
  <c r="AO97" i="14"/>
  <c r="AO100" i="13"/>
  <c r="AK82" i="2"/>
  <c r="AK73" i="2"/>
  <c r="AN76" i="14"/>
  <c r="AO82" i="14"/>
  <c r="AO118" i="14"/>
  <c r="AM232" i="13"/>
  <c r="AL229" i="13"/>
  <c r="AK230" i="13"/>
  <c r="AP234" i="13" s="1"/>
  <c r="AM229" i="14"/>
  <c r="AS82" i="14"/>
  <c r="AQ178" i="14"/>
  <c r="AC130" i="13"/>
  <c r="AQ70" i="14"/>
  <c r="AN190" i="13"/>
  <c r="AN187" i="14"/>
  <c r="AQ118" i="14"/>
  <c r="AN82" i="13"/>
  <c r="AN79" i="14"/>
  <c r="AI250" i="14"/>
  <c r="AS106" i="14"/>
  <c r="AP202" i="13"/>
  <c r="AP199" i="14"/>
  <c r="AO130" i="14"/>
  <c r="AL184" i="12"/>
  <c r="AG58" i="14"/>
  <c r="AG202" i="14"/>
  <c r="AC184" i="13"/>
  <c r="AQ46" i="14"/>
  <c r="AR184" i="14"/>
  <c r="AC214" i="13"/>
  <c r="AO52" i="13"/>
  <c r="AO49" i="14"/>
  <c r="AO226" i="14"/>
  <c r="AS178" i="14"/>
  <c r="AC70" i="13"/>
  <c r="AS184" i="13"/>
  <c r="AS181" i="14"/>
  <c r="AR196" i="14"/>
  <c r="AN34" i="13"/>
  <c r="AN31" i="14"/>
  <c r="AP214" i="13"/>
  <c r="AP211" i="14"/>
  <c r="AN220" i="14"/>
  <c r="AF244" i="14"/>
  <c r="AI118" i="14"/>
  <c r="AO244" i="13"/>
  <c r="AO241" i="14"/>
  <c r="AN106" i="13"/>
  <c r="AN103" i="14"/>
  <c r="AO76" i="13"/>
  <c r="AO73" i="14"/>
  <c r="AR256" i="14"/>
  <c r="AN166" i="13"/>
  <c r="AN163" i="14"/>
  <c r="AO232" i="13"/>
  <c r="AO229" i="14"/>
  <c r="AP154" i="13"/>
  <c r="AP151" i="14"/>
  <c r="AQ184" i="13"/>
  <c r="AQ181" i="14"/>
  <c r="AQ190" i="14"/>
  <c r="AS100" i="13"/>
  <c r="AS97" i="14"/>
  <c r="AS130" i="14"/>
  <c r="AM76" i="13"/>
  <c r="AL73" i="13"/>
  <c r="AM73" i="14"/>
  <c r="AK74" i="13"/>
  <c r="AP78" i="13" s="1"/>
  <c r="AL76" i="12"/>
  <c r="AQ166" i="14"/>
  <c r="AH184" i="14"/>
  <c r="AF232" i="14"/>
  <c r="AC208" i="13"/>
  <c r="AM196" i="13"/>
  <c r="AL193" i="13"/>
  <c r="AM193" i="14"/>
  <c r="AK194" i="13"/>
  <c r="AP198" i="13" s="1"/>
  <c r="AC226" i="13"/>
  <c r="AC52" i="13"/>
  <c r="AP70" i="13"/>
  <c r="AP67" i="14"/>
  <c r="AP226" i="13"/>
  <c r="AP223" i="14"/>
  <c r="AO34" i="14"/>
  <c r="AR172" i="14"/>
  <c r="AP64" i="14"/>
  <c r="AR178" i="13"/>
  <c r="AR175" i="14"/>
  <c r="AI178" i="14"/>
  <c r="AM112" i="13"/>
  <c r="AL109" i="13"/>
  <c r="AK110" i="13"/>
  <c r="AP114" i="13" s="1"/>
  <c r="AM109" i="14"/>
  <c r="AD112" i="14"/>
  <c r="AC109" i="14"/>
  <c r="AB110" i="14"/>
  <c r="AG114" i="14" s="1"/>
  <c r="AD148" i="14"/>
  <c r="AC145" i="14"/>
  <c r="AB146" i="14"/>
  <c r="AG150" i="14" s="1"/>
  <c r="AO166" i="14"/>
  <c r="AJ136" i="14"/>
  <c r="AP58" i="13"/>
  <c r="AP55" i="14"/>
  <c r="AP118" i="13"/>
  <c r="AP115" i="14"/>
  <c r="AR163" i="14"/>
  <c r="AR166" i="13"/>
  <c r="AM118" i="14"/>
  <c r="AC154" i="13"/>
  <c r="AD40" i="14"/>
  <c r="AC37" i="14"/>
  <c r="AB38" i="14"/>
  <c r="AG42" i="14" s="1"/>
  <c r="AO238" i="14"/>
  <c r="AI46" i="14"/>
  <c r="AQ202" i="14"/>
  <c r="AP100" i="14"/>
  <c r="AS88" i="13"/>
  <c r="AS85" i="14"/>
  <c r="AR112" i="14"/>
  <c r="AM166" i="14"/>
  <c r="AK164" i="13"/>
  <c r="AP168" i="13" s="1"/>
  <c r="AP46" i="13"/>
  <c r="AP43" i="14"/>
  <c r="AL175" i="13"/>
  <c r="AM82" i="14"/>
  <c r="AE118" i="14"/>
  <c r="AC115" i="14"/>
  <c r="AB116" i="14"/>
  <c r="AG120" i="14" s="1"/>
  <c r="AD256" i="14"/>
  <c r="AC253" i="14"/>
  <c r="AB254" i="14"/>
  <c r="AG258" i="14" s="1"/>
  <c r="AC82" i="13"/>
  <c r="AC106" i="13"/>
  <c r="AN178" i="13"/>
  <c r="AN175" i="14"/>
  <c r="AM124" i="13"/>
  <c r="AL121" i="13"/>
  <c r="AK122" i="13"/>
  <c r="AP126" i="13" s="1"/>
  <c r="AM121" i="14"/>
  <c r="AL124" i="12"/>
  <c r="AP160" i="14"/>
  <c r="AQ226" i="14"/>
  <c r="AQ142" i="14"/>
  <c r="AP40" i="14"/>
  <c r="AI202" i="14"/>
  <c r="AO40" i="13"/>
  <c r="AO37" i="14"/>
  <c r="AP250" i="13"/>
  <c r="AP247" i="14"/>
  <c r="AL160" i="12"/>
  <c r="AH244" i="14"/>
  <c r="AQ82" i="14"/>
  <c r="AF256" i="14"/>
  <c r="AP256" i="14"/>
  <c r="AM58" i="14"/>
  <c r="AQ160" i="13"/>
  <c r="AQ157" i="14"/>
  <c r="AM172" i="13"/>
  <c r="AL169" i="13"/>
  <c r="AM169" i="14"/>
  <c r="AK170" i="13"/>
  <c r="AP174" i="13" s="1"/>
  <c r="AL172" i="12"/>
  <c r="AN226" i="13"/>
  <c r="AN223" i="14"/>
  <c r="AL34" i="12"/>
  <c r="AN184" i="14"/>
  <c r="AC100" i="13"/>
  <c r="AE46" i="14"/>
  <c r="AC43" i="14"/>
  <c r="AB44" i="14"/>
  <c r="AG48" i="14" s="1"/>
  <c r="AS220" i="13"/>
  <c r="AS217" i="14"/>
  <c r="AF136" i="14"/>
  <c r="AK86" i="13"/>
  <c r="AP90" i="13" s="1"/>
  <c r="AM85" i="14"/>
  <c r="AL85" i="13"/>
  <c r="AM88" i="13"/>
  <c r="AN46" i="13"/>
  <c r="AN43" i="14"/>
  <c r="AO154" i="14"/>
  <c r="AQ124" i="13"/>
  <c r="AQ121" i="14"/>
  <c r="AG166" i="14"/>
  <c r="AO220" i="13"/>
  <c r="AO217" i="14"/>
  <c r="AR250" i="13"/>
  <c r="AR247" i="14"/>
  <c r="AH220" i="14"/>
  <c r="AR58" i="13"/>
  <c r="AR55" i="14"/>
  <c r="AF196" i="14"/>
  <c r="AE190" i="14"/>
  <c r="AB188" i="14"/>
  <c r="AG192" i="14" s="1"/>
  <c r="AC187" i="14"/>
  <c r="AC232" i="13"/>
  <c r="AN154" i="13"/>
  <c r="AN151" i="14"/>
  <c r="AF100" i="14"/>
  <c r="AL58" i="12"/>
  <c r="AE250" i="14"/>
  <c r="AC247" i="14"/>
  <c r="AB248" i="14"/>
  <c r="AG252" i="14" s="1"/>
  <c r="AR64" i="14"/>
  <c r="AR136" i="14"/>
  <c r="AG82" i="14"/>
  <c r="AE34" i="14"/>
  <c r="AB32" i="14"/>
  <c r="AG36" i="14" s="1"/>
  <c r="AC31" i="14"/>
  <c r="AQ148" i="13"/>
  <c r="AQ145" i="14"/>
  <c r="AH196" i="14"/>
  <c r="AF76" i="14"/>
  <c r="AF112" i="14"/>
  <c r="AQ94" i="14"/>
  <c r="AE130" i="14"/>
  <c r="AC127" i="14"/>
  <c r="AB128" i="14"/>
  <c r="AG132" i="14" s="1"/>
  <c r="AG118" i="14"/>
  <c r="AH256" i="14"/>
  <c r="AO148" i="13"/>
  <c r="AO145" i="14"/>
  <c r="AS250" i="14"/>
  <c r="AD64" i="14"/>
  <c r="AC61" i="14"/>
  <c r="AB62" i="14"/>
  <c r="AG66" i="14" s="1"/>
  <c r="AH40" i="14"/>
  <c r="AD28" i="14"/>
  <c r="AC25" i="14"/>
  <c r="AB26" i="14"/>
  <c r="AG30" i="14" s="1"/>
  <c r="AN52" i="14"/>
  <c r="AO88" i="13"/>
  <c r="AO85" i="14"/>
  <c r="AP175" i="14"/>
  <c r="AP178" i="13"/>
  <c r="AN130" i="13"/>
  <c r="AN127" i="14"/>
  <c r="AC88" i="13"/>
  <c r="AM106" i="14"/>
  <c r="AH64" i="14"/>
  <c r="AN67" i="14"/>
  <c r="AN70" i="13"/>
  <c r="AR106" i="13"/>
  <c r="AR103" i="14"/>
  <c r="AF172" i="14"/>
  <c r="T93" i="2"/>
  <c r="AG178" i="14"/>
  <c r="AP103" i="14"/>
  <c r="AP106" i="13"/>
  <c r="AK32" i="13"/>
  <c r="AP36" i="13" s="1"/>
  <c r="AR34" i="13"/>
  <c r="AR31" i="14"/>
  <c r="AI214" i="14"/>
  <c r="AN118" i="13"/>
  <c r="AN115" i="14"/>
  <c r="AP190" i="13"/>
  <c r="AP187" i="14"/>
  <c r="AE238" i="14"/>
  <c r="AC235" i="14"/>
  <c r="AB236" i="14"/>
  <c r="AG240" i="14" s="1"/>
  <c r="AN148" i="14"/>
  <c r="AH112" i="14"/>
  <c r="AE94" i="14"/>
  <c r="AC91" i="14"/>
  <c r="AB92" i="14"/>
  <c r="AG96" i="14" s="1"/>
  <c r="AH124" i="14"/>
  <c r="AP232" i="14"/>
  <c r="AR190" i="13"/>
  <c r="AR187" i="14"/>
  <c r="AC99" i="2"/>
  <c r="AD160" i="14"/>
  <c r="AC157" i="14"/>
  <c r="AB158" i="14"/>
  <c r="AG162" i="14" s="1"/>
  <c r="AC244" i="13"/>
  <c r="AM256" i="13"/>
  <c r="AL253" i="13"/>
  <c r="AK254" i="13"/>
  <c r="AP258" i="13" s="1"/>
  <c r="AM253" i="14"/>
  <c r="AG46" i="14"/>
  <c r="AF28" i="14"/>
  <c r="AL100" i="12"/>
  <c r="AE226" i="14"/>
  <c r="AB224" i="14"/>
  <c r="AG228" i="14" s="1"/>
  <c r="AC223" i="14"/>
  <c r="AO124" i="13"/>
  <c r="AO121" i="14"/>
  <c r="AP136" i="14"/>
  <c r="AN202" i="13"/>
  <c r="AN199" i="14"/>
  <c r="AN40" i="14"/>
  <c r="AI154" i="14"/>
  <c r="AM214" i="14"/>
  <c r="AK212" i="13"/>
  <c r="AP216" i="13" s="1"/>
  <c r="AS121" i="14"/>
  <c r="AS124" i="13"/>
  <c r="AH100" i="14"/>
  <c r="AQ256" i="13"/>
  <c r="AQ253" i="14"/>
  <c r="AS208" i="13"/>
  <c r="AS205" i="14"/>
  <c r="AM190" i="14"/>
  <c r="AK188" i="13"/>
  <c r="AP192" i="13" s="1"/>
  <c r="AF208" i="14"/>
  <c r="AC178" i="13"/>
  <c r="AQ34" i="14"/>
  <c r="AR70" i="13"/>
  <c r="AR67" i="14"/>
  <c r="AN58" i="13"/>
  <c r="AN55" i="14"/>
  <c r="AS214" i="14"/>
  <c r="AL118" i="12"/>
  <c r="AL115" i="13"/>
  <c r="AS70" i="14"/>
  <c r="AP238" i="13"/>
  <c r="AP235" i="14"/>
  <c r="AF64" i="14"/>
  <c r="AL220" i="12"/>
  <c r="AQ238" i="14"/>
  <c r="AG250" i="14"/>
  <c r="AL166" i="12"/>
  <c r="AI94" i="14"/>
  <c r="AK224" i="13"/>
  <c r="AP228" i="13" s="1"/>
  <c r="AS196" i="13"/>
  <c r="AS193" i="14"/>
  <c r="AC118" i="13"/>
  <c r="AC256" i="13"/>
  <c r="AR154" i="13"/>
  <c r="AR151" i="14"/>
  <c r="AF220" i="14"/>
  <c r="AE106" i="14"/>
  <c r="AB104" i="14"/>
  <c r="AG108" i="14" s="1"/>
  <c r="AC103" i="14"/>
  <c r="AL247" i="13"/>
  <c r="AP208" i="14"/>
  <c r="AE202" i="14"/>
  <c r="AC199" i="14"/>
  <c r="AB200" i="14"/>
  <c r="AG204" i="14" s="1"/>
  <c r="AR28" i="14"/>
  <c r="AL64" i="12"/>
  <c r="AP76" i="14"/>
  <c r="AM94" i="14"/>
  <c r="AK92" i="13"/>
  <c r="AP96" i="13" s="1"/>
  <c r="AJ88" i="14"/>
  <c r="AO106" i="14"/>
  <c r="AQ220" i="13"/>
  <c r="AQ217" i="14"/>
  <c r="AQ52" i="13"/>
  <c r="AQ49" i="14"/>
  <c r="AQ208" i="13"/>
  <c r="AQ205" i="14"/>
  <c r="AQ76" i="13"/>
  <c r="AQ73" i="14"/>
  <c r="AN172" i="14"/>
  <c r="AM208" i="13"/>
  <c r="AL205" i="13"/>
  <c r="AK206" i="13"/>
  <c r="AP210" i="13" s="1"/>
  <c r="AM205" i="14"/>
  <c r="AL55" i="13"/>
  <c r="AS142" i="14"/>
  <c r="AP148" i="14"/>
  <c r="AD100" i="14"/>
  <c r="AC97" i="14"/>
  <c r="AB98" i="14"/>
  <c r="AG102" i="14" s="1"/>
  <c r="AC46" i="13"/>
  <c r="AS34" i="14"/>
  <c r="AL40" i="12"/>
  <c r="AM136" i="13"/>
  <c r="AL133" i="13"/>
  <c r="AK134" i="13"/>
  <c r="AP138" i="13" s="1"/>
  <c r="AM133" i="14"/>
  <c r="AC136" i="13"/>
  <c r="AJ76" i="14"/>
  <c r="AR91" i="14"/>
  <c r="AR94" i="13"/>
  <c r="AR76" i="14"/>
  <c r="AP88" i="14"/>
  <c r="AC172" i="13"/>
  <c r="AO142" i="14"/>
  <c r="AM46" i="14"/>
  <c r="AC190" i="13"/>
  <c r="AN28" i="14"/>
  <c r="AD232" i="14"/>
  <c r="AC229" i="14"/>
  <c r="AB230" i="14"/>
  <c r="AG234" i="14" s="1"/>
  <c r="AH52" i="14"/>
  <c r="AG214" i="14"/>
  <c r="AK152" i="13"/>
  <c r="AP156" i="13" s="1"/>
  <c r="AM154" i="14"/>
  <c r="AC250" i="13"/>
  <c r="AI142" i="14"/>
  <c r="AR40" i="14"/>
  <c r="AR148" i="14"/>
  <c r="AR124" i="14"/>
  <c r="AP127" i="14"/>
  <c r="AP130" i="13"/>
  <c r="AC220" i="13"/>
  <c r="AC34" i="13"/>
  <c r="AS172" i="13"/>
  <c r="AS169" i="14"/>
  <c r="AL226" i="12"/>
  <c r="AL232" i="12"/>
  <c r="AL82" i="12"/>
  <c r="AQ58" i="14"/>
  <c r="AM142" i="14"/>
  <c r="AK140" i="13"/>
  <c r="AP144" i="13" s="1"/>
  <c r="AO136" i="13"/>
  <c r="AO133" i="14"/>
  <c r="AL250" i="12"/>
  <c r="AG226" i="14"/>
  <c r="AP112" i="14"/>
  <c r="AH148" i="14"/>
  <c r="AQ232" i="13"/>
  <c r="AQ229" i="14"/>
  <c r="AM184" i="13"/>
  <c r="AL181" i="13"/>
  <c r="AK182" i="13"/>
  <c r="AP186" i="13" s="1"/>
  <c r="AM181" i="14"/>
  <c r="AQ196" i="13"/>
  <c r="AQ193" i="14"/>
  <c r="AD184" i="14"/>
  <c r="AC181" i="14"/>
  <c r="AB182" i="14"/>
  <c r="AG186" i="14" s="1"/>
  <c r="AJ64" i="14"/>
  <c r="AH136" i="14"/>
  <c r="AE214" i="14"/>
  <c r="AC211" i="14"/>
  <c r="AB212" i="14"/>
  <c r="AG216" i="14" s="1"/>
  <c r="AL103" i="13"/>
  <c r="AS190" i="14"/>
  <c r="AR232" i="14"/>
  <c r="AF40" i="14"/>
  <c r="AK15" i="4"/>
  <c r="J14" i="8"/>
  <c r="J18" i="8" s="1"/>
  <c r="AN15" i="4"/>
  <c r="W16" i="7"/>
  <c r="W15" i="7" s="1"/>
  <c r="J20" i="9"/>
  <c r="W13" i="8"/>
  <c r="W16" i="8" s="1"/>
  <c r="W15" i="8" s="1"/>
  <c r="S15" i="6"/>
  <c r="S14" i="7"/>
  <c r="S18" i="7" s="1"/>
  <c r="AB15" i="5"/>
  <c r="AM15" i="5"/>
  <c r="J15" i="7"/>
  <c r="AJ18" i="2"/>
  <c r="AB14" i="6"/>
  <c r="AB18" i="6" s="1"/>
  <c r="AM16" i="6"/>
  <c r="X14" i="8"/>
  <c r="AF14" i="14"/>
  <c r="AM14" i="6"/>
  <c r="AL14" i="4"/>
  <c r="AD14" i="6"/>
  <c r="AD16" i="6"/>
  <c r="AD13" i="7"/>
  <c r="X13" i="9"/>
  <c r="X14" i="9" s="1"/>
  <c r="AC14" i="5"/>
  <c r="AK13" i="2"/>
  <c r="AL13" i="5"/>
  <c r="AK16" i="5" s="1"/>
  <c r="U15" i="6"/>
  <c r="AD15" i="5"/>
  <c r="AM13" i="7"/>
  <c r="AN13" i="7"/>
  <c r="AN16" i="6"/>
  <c r="AN15" i="6" s="1"/>
  <c r="AN14" i="6"/>
  <c r="AJ16" i="9"/>
  <c r="AJ15" i="9" s="1"/>
  <c r="AJ13" i="10"/>
  <c r="AJ14" i="9"/>
  <c r="AG13" i="10"/>
  <c r="AG16" i="9"/>
  <c r="AG15" i="9" s="1"/>
  <c r="AG14" i="9"/>
  <c r="K14" i="7"/>
  <c r="AQ15" i="4"/>
  <c r="T14" i="6"/>
  <c r="U16" i="7"/>
  <c r="U14" i="7"/>
  <c r="U13" i="8"/>
  <c r="AI16" i="7"/>
  <c r="AI15" i="7" s="1"/>
  <c r="AI13" i="8"/>
  <c r="AI14" i="7"/>
  <c r="AA13" i="8"/>
  <c r="AA14" i="7"/>
  <c r="AA16" i="7"/>
  <c r="AA15" i="7" s="1"/>
  <c r="AH15" i="5"/>
  <c r="AC16" i="5"/>
  <c r="AC15" i="5" s="1"/>
  <c r="Y14" i="7"/>
  <c r="Y13" i="8"/>
  <c r="Y16" i="7"/>
  <c r="Y15" i="7" s="1"/>
  <c r="AQ13" i="6"/>
  <c r="AK14" i="6" s="1"/>
  <c r="AK18" i="6" s="1"/>
  <c r="AQ14" i="5"/>
  <c r="AL14" i="5" s="1"/>
  <c r="AQ16" i="5"/>
  <c r="AL16" i="5" s="1"/>
  <c r="AL15" i="5" s="1"/>
  <c r="AH13" i="7"/>
  <c r="AH16" i="6"/>
  <c r="AH14" i="6"/>
  <c r="AC13" i="6"/>
  <c r="AB16" i="6" s="1"/>
  <c r="O16" i="13"/>
  <c r="O15" i="13" s="1"/>
  <c r="O13" i="14"/>
  <c r="O14" i="13"/>
  <c r="AO13" i="7"/>
  <c r="AO14" i="6"/>
  <c r="AO16" i="6"/>
  <c r="V13" i="8"/>
  <c r="V16" i="7"/>
  <c r="T13" i="7"/>
  <c r="S16" i="7" s="1"/>
  <c r="V14" i="7"/>
  <c r="AE13" i="9"/>
  <c r="AE16" i="8"/>
  <c r="AE15" i="8" s="1"/>
  <c r="AE14" i="8"/>
  <c r="V15" i="6"/>
  <c r="T16" i="6"/>
  <c r="T15" i="6" s="1"/>
  <c r="AS13" i="11"/>
  <c r="AS16" i="10"/>
  <c r="AS15" i="10" s="1"/>
  <c r="AS14" i="10"/>
  <c r="AP13" i="10"/>
  <c r="AP14" i="9"/>
  <c r="AP16" i="9"/>
  <c r="AP15" i="9" s="1"/>
  <c r="M13" i="11"/>
  <c r="M14" i="10"/>
  <c r="M16" i="10"/>
  <c r="M15" i="10" s="1"/>
  <c r="AR13" i="12"/>
  <c r="AR16" i="11"/>
  <c r="AR15" i="11" s="1"/>
  <c r="AR14" i="11"/>
  <c r="L13" i="9"/>
  <c r="L14" i="8"/>
  <c r="K13" i="8"/>
  <c r="L16" i="8"/>
  <c r="R14" i="8"/>
  <c r="R13" i="9"/>
  <c r="R16" i="8"/>
  <c r="R15" i="8" s="1"/>
  <c r="N14" i="8"/>
  <c r="N16" i="8"/>
  <c r="N15" i="8" s="1"/>
  <c r="N13" i="9"/>
  <c r="Z13" i="10"/>
  <c r="Z16" i="9"/>
  <c r="Z15" i="9" s="1"/>
  <c r="Z14" i="9"/>
  <c r="Q14" i="10"/>
  <c r="Q13" i="11"/>
  <c r="Q16" i="10"/>
  <c r="Q15" i="10" s="1"/>
  <c r="P13" i="9"/>
  <c r="P16" i="8"/>
  <c r="P15" i="8" s="1"/>
  <c r="P14" i="8"/>
  <c r="L15" i="7"/>
  <c r="K16" i="7"/>
  <c r="K15" i="7" s="1"/>
  <c r="Q19" i="11"/>
  <c r="Q22" i="10"/>
  <c r="N19" i="10"/>
  <c r="N22" i="9"/>
  <c r="P19" i="10"/>
  <c r="P22" i="9"/>
  <c r="L19" i="10"/>
  <c r="L22" i="9"/>
  <c r="K19" i="9"/>
  <c r="O19" i="10"/>
  <c r="O22" i="9"/>
  <c r="M22" i="9"/>
  <c r="M19" i="10"/>
  <c r="R22" i="9"/>
  <c r="R19" i="10"/>
  <c r="K84" i="2" l="1"/>
  <c r="V78" i="2"/>
  <c r="AK152" i="14"/>
  <c r="AP156" i="14" s="1"/>
  <c r="AL79" i="14"/>
  <c r="AK80" i="14"/>
  <c r="AP84" i="14" s="1"/>
  <c r="AK212" i="14"/>
  <c r="AP216" i="14" s="1"/>
  <c r="AL43" i="14"/>
  <c r="AL238" i="13"/>
  <c r="AL103" i="14"/>
  <c r="AK44" i="14"/>
  <c r="AP48" i="14" s="1"/>
  <c r="X16" i="9"/>
  <c r="X15" i="9" s="1"/>
  <c r="AK200" i="14"/>
  <c r="AP204" i="14" s="1"/>
  <c r="AL211" i="14"/>
  <c r="AL214" i="13"/>
  <c r="AL178" i="13"/>
  <c r="W14" i="8"/>
  <c r="W13" i="9"/>
  <c r="W16" i="9" s="1"/>
  <c r="W15" i="9" s="1"/>
  <c r="AL55" i="14"/>
  <c r="AL163" i="14"/>
  <c r="AL166" i="13"/>
  <c r="S15" i="7"/>
  <c r="AL202" i="13"/>
  <c r="AL46" i="13"/>
  <c r="AK236" i="14"/>
  <c r="AP240" i="14" s="1"/>
  <c r="AL187" i="14"/>
  <c r="AL190" i="13"/>
  <c r="AL127" i="14"/>
  <c r="AL139" i="14"/>
  <c r="AK92" i="14"/>
  <c r="AP96" i="14" s="1"/>
  <c r="AL142" i="13"/>
  <c r="L84" i="2"/>
  <c r="M84" i="2"/>
  <c r="J94" i="2"/>
  <c r="J85" i="2"/>
  <c r="AD80" i="2"/>
  <c r="AB84" i="2"/>
  <c r="AC74" i="2"/>
  <c r="AL151" i="14"/>
  <c r="Z90" i="2"/>
  <c r="Y90" i="2"/>
  <c r="AB88" i="2"/>
  <c r="AB79" i="2"/>
  <c r="J87" i="2"/>
  <c r="L93" i="2"/>
  <c r="AB14" i="7"/>
  <c r="AB18" i="7" s="1"/>
  <c r="AK140" i="14"/>
  <c r="AP144" i="14" s="1"/>
  <c r="AK164" i="14"/>
  <c r="AP168" i="14" s="1"/>
  <c r="K86" i="2"/>
  <c r="J96" i="2"/>
  <c r="L92" i="2"/>
  <c r="AK248" i="14"/>
  <c r="AP252" i="14" s="1"/>
  <c r="AI78" i="2"/>
  <c r="AH78" i="2"/>
  <c r="AL69" i="2"/>
  <c r="AN66" i="2"/>
  <c r="AQ78" i="2"/>
  <c r="AR78" i="2"/>
  <c r="AL154" i="13"/>
  <c r="S96" i="2"/>
  <c r="T86" i="2"/>
  <c r="U92" i="2"/>
  <c r="Q90" i="2"/>
  <c r="P90" i="2"/>
  <c r="AK188" i="14"/>
  <c r="AP192" i="14" s="1"/>
  <c r="U78" i="2"/>
  <c r="K93" i="2"/>
  <c r="S81" i="2"/>
  <c r="U87" i="2"/>
  <c r="AL74" i="2"/>
  <c r="AK84" i="2"/>
  <c r="AM80" i="2"/>
  <c r="AL118" i="13"/>
  <c r="AL82" i="13"/>
  <c r="AC72" i="2"/>
  <c r="S82" i="2"/>
  <c r="S73" i="2"/>
  <c r="AL184" i="13"/>
  <c r="AS172" i="14"/>
  <c r="AC100" i="14"/>
  <c r="AQ76" i="14"/>
  <c r="AC106" i="14"/>
  <c r="AQ256" i="14"/>
  <c r="AO124" i="14"/>
  <c r="AN118" i="14"/>
  <c r="T99" i="2"/>
  <c r="AO148" i="14"/>
  <c r="AQ148" i="14"/>
  <c r="AC34" i="14"/>
  <c r="AC250" i="14"/>
  <c r="AR58" i="14"/>
  <c r="AO220" i="14"/>
  <c r="AK86" i="14"/>
  <c r="AP90" i="14" s="1"/>
  <c r="AM88" i="14"/>
  <c r="AL85" i="14"/>
  <c r="AN226" i="14"/>
  <c r="AL172" i="13"/>
  <c r="AN178" i="14"/>
  <c r="AS88" i="14"/>
  <c r="AC40" i="14"/>
  <c r="AL115" i="14"/>
  <c r="AP58" i="14"/>
  <c r="AC112" i="14"/>
  <c r="AK110" i="14"/>
  <c r="AP114" i="14" s="1"/>
  <c r="AL109" i="14"/>
  <c r="AM112" i="14"/>
  <c r="AR178" i="14"/>
  <c r="AP226" i="14"/>
  <c r="AL196" i="13"/>
  <c r="AQ184" i="14"/>
  <c r="AN106" i="14"/>
  <c r="AN34" i="14"/>
  <c r="AL232" i="13"/>
  <c r="AO64" i="14"/>
  <c r="AR46" i="14"/>
  <c r="AK62" i="14"/>
  <c r="AP66" i="14" s="1"/>
  <c r="AM64" i="14"/>
  <c r="AL61" i="14"/>
  <c r="AS256" i="14"/>
  <c r="AP94" i="14"/>
  <c r="AK176" i="14"/>
  <c r="AP180" i="14" s="1"/>
  <c r="AS52" i="14"/>
  <c r="AS244" i="14"/>
  <c r="AC208" i="14"/>
  <c r="AP34" i="14"/>
  <c r="AL52" i="13"/>
  <c r="AC88" i="14"/>
  <c r="AS76" i="14"/>
  <c r="AP166" i="14"/>
  <c r="AL40" i="13"/>
  <c r="AM244" i="14"/>
  <c r="AL241" i="14"/>
  <c r="AK242" i="14"/>
  <c r="AP246" i="14" s="1"/>
  <c r="AL244" i="13"/>
  <c r="AQ172" i="14"/>
  <c r="AL160" i="13"/>
  <c r="AC166" i="14"/>
  <c r="AO208" i="14"/>
  <c r="AQ244" i="14"/>
  <c r="AM148" i="14"/>
  <c r="AL145" i="14"/>
  <c r="AK146" i="14"/>
  <c r="AP150" i="14" s="1"/>
  <c r="AL148" i="13"/>
  <c r="AB87" i="2"/>
  <c r="AD93" i="2"/>
  <c r="AM220" i="14"/>
  <c r="AL217" i="14"/>
  <c r="AK218" i="14"/>
  <c r="AP222" i="14" s="1"/>
  <c r="AL70" i="13"/>
  <c r="AO256" i="14"/>
  <c r="AK32" i="14"/>
  <c r="AP36" i="14" s="1"/>
  <c r="AC184" i="14"/>
  <c r="AK182" i="14"/>
  <c r="AP186" i="14" s="1"/>
  <c r="AM184" i="14"/>
  <c r="AL181" i="14"/>
  <c r="AO136" i="14"/>
  <c r="AC232" i="14"/>
  <c r="AQ52" i="14"/>
  <c r="AP238" i="14"/>
  <c r="AC160" i="14"/>
  <c r="AN70" i="14"/>
  <c r="AO88" i="14"/>
  <c r="AC190" i="14"/>
  <c r="AR250" i="14"/>
  <c r="AQ124" i="14"/>
  <c r="AN46" i="14"/>
  <c r="AL76" i="13"/>
  <c r="AS100" i="14"/>
  <c r="AO232" i="14"/>
  <c r="AL34" i="13"/>
  <c r="AO52" i="14"/>
  <c r="AK230" i="14"/>
  <c r="AP234" i="14" s="1"/>
  <c r="AM232" i="14"/>
  <c r="AL229" i="14"/>
  <c r="AC220" i="14"/>
  <c r="AK81" i="2"/>
  <c r="AM87" i="2"/>
  <c r="AC136" i="14"/>
  <c r="AL28" i="13"/>
  <c r="AS28" i="14"/>
  <c r="AC76" i="14"/>
  <c r="AL175" i="14"/>
  <c r="AC154" i="14"/>
  <c r="AK128" i="14"/>
  <c r="AP132" i="14" s="1"/>
  <c r="AL106" i="13"/>
  <c r="AN142" i="14"/>
  <c r="AR82" i="14"/>
  <c r="AQ112" i="14"/>
  <c r="AO160" i="14"/>
  <c r="AC58" i="14"/>
  <c r="AL58" i="13"/>
  <c r="AQ40" i="14"/>
  <c r="AC178" i="14"/>
  <c r="AO28" i="14"/>
  <c r="AM100" i="14"/>
  <c r="AL97" i="14"/>
  <c r="AK98" i="14"/>
  <c r="AP102" i="14" s="1"/>
  <c r="AC244" i="14"/>
  <c r="AR226" i="14"/>
  <c r="AL31" i="14"/>
  <c r="AQ196" i="14"/>
  <c r="AR94" i="14"/>
  <c r="AL136" i="13"/>
  <c r="AL208" i="13"/>
  <c r="AQ208" i="14"/>
  <c r="AL91" i="14"/>
  <c r="AC202" i="14"/>
  <c r="AR154" i="14"/>
  <c r="AR70" i="14"/>
  <c r="AL130" i="13"/>
  <c r="AS124" i="14"/>
  <c r="AN202" i="14"/>
  <c r="AC226" i="14"/>
  <c r="AL256" i="13"/>
  <c r="AC238" i="14"/>
  <c r="AR34" i="14"/>
  <c r="AR106" i="14"/>
  <c r="AC28" i="14"/>
  <c r="AC64" i="14"/>
  <c r="AC130" i="14"/>
  <c r="AL88" i="13"/>
  <c r="AC46" i="14"/>
  <c r="AM172" i="14"/>
  <c r="AL169" i="14"/>
  <c r="AK170" i="14"/>
  <c r="AP174" i="14" s="1"/>
  <c r="AQ160" i="14"/>
  <c r="AC256" i="14"/>
  <c r="AC118" i="14"/>
  <c r="AC148" i="14"/>
  <c r="AM196" i="14"/>
  <c r="AL193" i="14"/>
  <c r="AK194" i="14"/>
  <c r="AP198" i="14" s="1"/>
  <c r="AN166" i="14"/>
  <c r="AO244" i="14"/>
  <c r="AS184" i="14"/>
  <c r="AP202" i="14"/>
  <c r="AN82" i="14"/>
  <c r="AO100" i="14"/>
  <c r="AN214" i="14"/>
  <c r="AR214" i="14"/>
  <c r="AO196" i="14"/>
  <c r="AL94" i="13"/>
  <c r="AL64" i="13"/>
  <c r="AC82" i="14"/>
  <c r="AK224" i="14"/>
  <c r="AP228" i="14" s="1"/>
  <c r="AC196" i="14"/>
  <c r="AR142" i="14"/>
  <c r="AK68" i="14"/>
  <c r="AP72" i="14" s="1"/>
  <c r="AS160" i="14"/>
  <c r="AM52" i="14"/>
  <c r="AL49" i="14"/>
  <c r="AK50" i="14"/>
  <c r="AP54" i="14" s="1"/>
  <c r="AC70" i="14"/>
  <c r="AS112" i="14"/>
  <c r="AO172" i="14"/>
  <c r="AL199" i="14"/>
  <c r="AC172" i="14"/>
  <c r="AK38" i="14"/>
  <c r="AP42" i="14" s="1"/>
  <c r="AM40" i="14"/>
  <c r="AL37" i="14"/>
  <c r="AR130" i="14"/>
  <c r="AK158" i="14"/>
  <c r="AP162" i="14" s="1"/>
  <c r="AM160" i="14"/>
  <c r="AL157" i="14"/>
  <c r="AL220" i="13"/>
  <c r="AC52" i="14"/>
  <c r="AR202" i="14"/>
  <c r="AS40" i="14"/>
  <c r="AS64" i="14"/>
  <c r="AC214" i="14"/>
  <c r="AQ232" i="14"/>
  <c r="AP130" i="14"/>
  <c r="AK134" i="14"/>
  <c r="AP138" i="14" s="1"/>
  <c r="AM136" i="14"/>
  <c r="AL133" i="14"/>
  <c r="AK206" i="14"/>
  <c r="AP210" i="14" s="1"/>
  <c r="AM208" i="14"/>
  <c r="AL205" i="14"/>
  <c r="AQ220" i="14"/>
  <c r="AS196" i="14"/>
  <c r="AN58" i="14"/>
  <c r="AS208" i="14"/>
  <c r="AK254" i="14"/>
  <c r="AP258" i="14" s="1"/>
  <c r="AL253" i="14"/>
  <c r="AM256" i="14"/>
  <c r="AC105" i="2"/>
  <c r="AR190" i="14"/>
  <c r="AC94" i="14"/>
  <c r="AP190" i="14"/>
  <c r="AP106" i="14"/>
  <c r="AK104" i="14"/>
  <c r="AP108" i="14" s="1"/>
  <c r="AN130" i="14"/>
  <c r="AP178" i="14"/>
  <c r="AN154" i="14"/>
  <c r="AS220" i="14"/>
  <c r="AK56" i="14"/>
  <c r="AP60" i="14" s="1"/>
  <c r="AP250" i="14"/>
  <c r="AO40" i="14"/>
  <c r="AM124" i="14"/>
  <c r="AL121" i="14"/>
  <c r="AK122" i="14"/>
  <c r="AP126" i="14" s="1"/>
  <c r="AL124" i="13"/>
  <c r="AP46" i="14"/>
  <c r="AK116" i="14"/>
  <c r="AP120" i="14" s="1"/>
  <c r="AR166" i="14"/>
  <c r="AP118" i="14"/>
  <c r="AL112" i="13"/>
  <c r="AP70" i="14"/>
  <c r="AM76" i="14"/>
  <c r="AL73" i="14"/>
  <c r="AK74" i="14"/>
  <c r="AP78" i="14" s="1"/>
  <c r="AP154" i="14"/>
  <c r="AO76" i="14"/>
  <c r="AP214" i="14"/>
  <c r="AN190" i="14"/>
  <c r="AK88" i="2"/>
  <c r="AK79" i="2"/>
  <c r="AS232" i="14"/>
  <c r="AC124" i="14"/>
  <c r="AR238" i="14"/>
  <c r="AP82" i="14"/>
  <c r="AQ64" i="14"/>
  <c r="AR118" i="14"/>
  <c r="AM28" i="14"/>
  <c r="AL25" i="14"/>
  <c r="AK26" i="14"/>
  <c r="AP30" i="14" s="1"/>
  <c r="AL247" i="14"/>
  <c r="AL226" i="13"/>
  <c r="AL223" i="14"/>
  <c r="AL67" i="14"/>
  <c r="AN250" i="14"/>
  <c r="AS136" i="14"/>
  <c r="AQ28" i="14"/>
  <c r="AC142" i="14"/>
  <c r="AN238" i="14"/>
  <c r="AL235" i="14"/>
  <c r="AQ100" i="14"/>
  <c r="AN94" i="14"/>
  <c r="AQ88" i="14"/>
  <c r="AO184" i="14"/>
  <c r="AL250" i="13"/>
  <c r="AP142" i="14"/>
  <c r="AQ136" i="14"/>
  <c r="AO112" i="14"/>
  <c r="AL100" i="13"/>
  <c r="AS148" i="14"/>
  <c r="J20" i="10"/>
  <c r="J14" i="9"/>
  <c r="J18" i="9" s="1"/>
  <c r="AB15" i="6"/>
  <c r="AM15" i="6"/>
  <c r="S14" i="8"/>
  <c r="S18" i="8" s="1"/>
  <c r="J15" i="8"/>
  <c r="AK15" i="5"/>
  <c r="X13" i="10"/>
  <c r="X13" i="11" s="1"/>
  <c r="AC14" i="6"/>
  <c r="AM16" i="7"/>
  <c r="AM13" i="8"/>
  <c r="AM14" i="7"/>
  <c r="AD14" i="7"/>
  <c r="AD13" i="8"/>
  <c r="AD16" i="7"/>
  <c r="U15" i="7"/>
  <c r="AL13" i="6"/>
  <c r="AK16" i="6" s="1"/>
  <c r="AD15" i="6"/>
  <c r="AN13" i="8"/>
  <c r="AN14" i="7"/>
  <c r="AN16" i="7"/>
  <c r="AN15" i="7" s="1"/>
  <c r="AG14" i="10"/>
  <c r="AG16" i="10"/>
  <c r="AG15" i="10" s="1"/>
  <c r="AG13" i="11"/>
  <c r="AJ16" i="10"/>
  <c r="AJ15" i="10" s="1"/>
  <c r="AJ13" i="11"/>
  <c r="AJ14" i="10"/>
  <c r="U14" i="8"/>
  <c r="U13" i="9"/>
  <c r="U16" i="8"/>
  <c r="T14" i="7"/>
  <c r="AI13" i="9"/>
  <c r="AI14" i="8"/>
  <c r="AI16" i="8"/>
  <c r="AI15" i="8" s="1"/>
  <c r="AA14" i="8"/>
  <c r="AA13" i="9"/>
  <c r="AA16" i="8"/>
  <c r="AA15" i="8" s="1"/>
  <c r="AH13" i="8"/>
  <c r="AH14" i="7"/>
  <c r="AH16" i="7"/>
  <c r="AC13" i="7"/>
  <c r="AB16" i="7" s="1"/>
  <c r="AQ15" i="5"/>
  <c r="Y14" i="8"/>
  <c r="Y16" i="8"/>
  <c r="Y15" i="8" s="1"/>
  <c r="Y13" i="9"/>
  <c r="AQ13" i="7"/>
  <c r="AK14" i="7" s="1"/>
  <c r="AK18" i="7" s="1"/>
  <c r="AQ16" i="6"/>
  <c r="AQ15" i="6" s="1"/>
  <c r="AQ14" i="6"/>
  <c r="AL14" i="6" s="1"/>
  <c r="AH15" i="6"/>
  <c r="AC16" i="6"/>
  <c r="AC15" i="6" s="1"/>
  <c r="O16" i="14"/>
  <c r="O15" i="14" s="1"/>
  <c r="O14" i="14"/>
  <c r="AO13" i="8"/>
  <c r="AO14" i="7"/>
  <c r="AO16" i="7"/>
  <c r="AO15" i="6"/>
  <c r="AE13" i="10"/>
  <c r="AE16" i="9"/>
  <c r="AE15" i="9" s="1"/>
  <c r="AE14" i="9"/>
  <c r="V15" i="7"/>
  <c r="T16" i="7"/>
  <c r="T15" i="7" s="1"/>
  <c r="V13" i="9"/>
  <c r="T13" i="8"/>
  <c r="S16" i="8" s="1"/>
  <c r="V16" i="8"/>
  <c r="V14" i="8"/>
  <c r="K16" i="8"/>
  <c r="K15" i="8" s="1"/>
  <c r="L15" i="8"/>
  <c r="P13" i="10"/>
  <c r="P14" i="9"/>
  <c r="P16" i="9"/>
  <c r="P15" i="9" s="1"/>
  <c r="Q13" i="12"/>
  <c r="Q16" i="11"/>
  <c r="Q15" i="11" s="1"/>
  <c r="Q14" i="11"/>
  <c r="Z13" i="11"/>
  <c r="Z16" i="10"/>
  <c r="Z15" i="10" s="1"/>
  <c r="Z14" i="10"/>
  <c r="R13" i="10"/>
  <c r="R16" i="9"/>
  <c r="R15" i="9" s="1"/>
  <c r="R14" i="9"/>
  <c r="K14" i="8"/>
  <c r="AR13" i="13"/>
  <c r="AR16" i="12"/>
  <c r="AR15" i="12" s="1"/>
  <c r="AR14" i="12"/>
  <c r="M13" i="12"/>
  <c r="M16" i="11"/>
  <c r="M15" i="11" s="1"/>
  <c r="M14" i="11"/>
  <c r="L13" i="10"/>
  <c r="L16" i="9"/>
  <c r="L14" i="9"/>
  <c r="K13" i="9"/>
  <c r="AP13" i="11"/>
  <c r="AP16" i="10"/>
  <c r="AP15" i="10" s="1"/>
  <c r="AP14" i="10"/>
  <c r="AS13" i="12"/>
  <c r="AS16" i="11"/>
  <c r="AS15" i="11" s="1"/>
  <c r="AS14" i="11"/>
  <c r="N13" i="10"/>
  <c r="N16" i="9"/>
  <c r="N15" i="9" s="1"/>
  <c r="N14" i="9"/>
  <c r="K22" i="9"/>
  <c r="R19" i="11"/>
  <c r="R22" i="10"/>
  <c r="P22" i="10"/>
  <c r="P19" i="11"/>
  <c r="N19" i="11"/>
  <c r="N22" i="10"/>
  <c r="M19" i="11"/>
  <c r="M22" i="10"/>
  <c r="O19" i="11"/>
  <c r="O22" i="10"/>
  <c r="L19" i="11"/>
  <c r="L22" i="10"/>
  <c r="K19" i="10"/>
  <c r="Q19" i="12"/>
  <c r="Q22" i="11"/>
  <c r="F24" i="4"/>
  <c r="F24" i="5" s="1"/>
  <c r="F24" i="6" s="1"/>
  <c r="F24" i="7" s="1"/>
  <c r="F24" i="8" s="1"/>
  <c r="F24" i="9" s="1"/>
  <c r="F24" i="10" s="1"/>
  <c r="F24" i="11" s="1"/>
  <c r="F24" i="12" s="1"/>
  <c r="F24" i="13" s="1"/>
  <c r="F24" i="14" s="1"/>
  <c r="K90" i="2" l="1"/>
  <c r="L90" i="2" s="1"/>
  <c r="W13" i="10"/>
  <c r="W14" i="9"/>
  <c r="AC78" i="2"/>
  <c r="AE78" i="2" s="1"/>
  <c r="AL130" i="14"/>
  <c r="AL202" i="14"/>
  <c r="X14" i="10"/>
  <c r="X16" i="10"/>
  <c r="X15" i="10" s="1"/>
  <c r="J15" i="9"/>
  <c r="AL58" i="14"/>
  <c r="T90" i="2"/>
  <c r="AL80" i="2"/>
  <c r="AK90" i="2"/>
  <c r="AM86" i="2"/>
  <c r="AH84" i="2"/>
  <c r="AI84" i="2"/>
  <c r="S79" i="2"/>
  <c r="S88" i="2"/>
  <c r="AC80" i="2"/>
  <c r="AB90" i="2"/>
  <c r="AD86" i="2"/>
  <c r="U84" i="2"/>
  <c r="V84" i="2"/>
  <c r="S87" i="2"/>
  <c r="U90" i="2" s="1"/>
  <c r="U93" i="2"/>
  <c r="M90" i="2"/>
  <c r="AL34" i="14"/>
  <c r="AL75" i="2"/>
  <c r="AN72" i="2"/>
  <c r="AL238" i="14"/>
  <c r="AD72" i="2"/>
  <c r="AE72" i="2"/>
  <c r="K99" i="2"/>
  <c r="T92" i="2"/>
  <c r="S102" i="2"/>
  <c r="U98" i="2"/>
  <c r="J93" i="2"/>
  <c r="L99" i="2"/>
  <c r="AL166" i="14"/>
  <c r="AL226" i="14"/>
  <c r="AR84" i="2"/>
  <c r="AQ84" i="2"/>
  <c r="Y96" i="2"/>
  <c r="Z96" i="2"/>
  <c r="J91" i="2"/>
  <c r="J100" i="2"/>
  <c r="AL250" i="14"/>
  <c r="AL106" i="14"/>
  <c r="AL78" i="2"/>
  <c r="AM78" i="2" s="1"/>
  <c r="J102" i="2"/>
  <c r="L98" i="2"/>
  <c r="K92" i="2"/>
  <c r="AB94" i="2"/>
  <c r="AB85" i="2"/>
  <c r="Q96" i="2"/>
  <c r="P96" i="2"/>
  <c r="AL256" i="14"/>
  <c r="AL94" i="14"/>
  <c r="AL136" i="14"/>
  <c r="AB93" i="2"/>
  <c r="AD99" i="2"/>
  <c r="AL64" i="14"/>
  <c r="AL112" i="14"/>
  <c r="T105" i="2"/>
  <c r="AL28" i="14"/>
  <c r="AL190" i="14"/>
  <c r="AL160" i="14"/>
  <c r="AL196" i="14"/>
  <c r="AL172" i="14"/>
  <c r="AK87" i="2"/>
  <c r="AM93" i="2"/>
  <c r="AL118" i="14"/>
  <c r="AL184" i="14"/>
  <c r="AK94" i="2"/>
  <c r="AK85" i="2"/>
  <c r="AL124" i="14"/>
  <c r="AC111" i="2"/>
  <c r="AL208" i="14"/>
  <c r="AL52" i="14"/>
  <c r="AL178" i="14"/>
  <c r="AL82" i="14"/>
  <c r="AL244" i="14"/>
  <c r="AL70" i="14"/>
  <c r="AL88" i="14"/>
  <c r="AL46" i="14"/>
  <c r="AL76" i="14"/>
  <c r="AL40" i="14"/>
  <c r="AL154" i="14"/>
  <c r="AL100" i="14"/>
  <c r="AL232" i="14"/>
  <c r="AL214" i="14"/>
  <c r="AL142" i="14"/>
  <c r="AL220" i="14"/>
  <c r="AL148" i="14"/>
  <c r="S15" i="8"/>
  <c r="J14" i="10"/>
  <c r="J18" i="10" s="1"/>
  <c r="AB14" i="8"/>
  <c r="AB18" i="8" s="1"/>
  <c r="J20" i="11"/>
  <c r="AB15" i="7"/>
  <c r="S14" i="9"/>
  <c r="S18" i="9" s="1"/>
  <c r="AK15" i="6"/>
  <c r="AC14" i="7"/>
  <c r="AL13" i="7"/>
  <c r="AK16" i="7" s="1"/>
  <c r="AD14" i="8"/>
  <c r="AD16" i="8"/>
  <c r="AD13" i="9"/>
  <c r="AM13" i="9"/>
  <c r="AM16" i="8"/>
  <c r="AM14" i="8"/>
  <c r="AM15" i="7"/>
  <c r="U15" i="8"/>
  <c r="AD15" i="7"/>
  <c r="AN16" i="8"/>
  <c r="AN15" i="8" s="1"/>
  <c r="AN14" i="8"/>
  <c r="AN13" i="9"/>
  <c r="AG13" i="12"/>
  <c r="AG14" i="11"/>
  <c r="AG16" i="11"/>
  <c r="AG15" i="11" s="1"/>
  <c r="AJ16" i="11"/>
  <c r="AJ15" i="11" s="1"/>
  <c r="AJ14" i="11"/>
  <c r="AJ13" i="12"/>
  <c r="U14" i="9"/>
  <c r="U16" i="9"/>
  <c r="U13" i="10"/>
  <c r="AL16" i="6"/>
  <c r="AL15" i="6" s="1"/>
  <c r="AA16" i="9"/>
  <c r="AA15" i="9" s="1"/>
  <c r="AA14" i="9"/>
  <c r="AA13" i="10"/>
  <c r="T14" i="8"/>
  <c r="AI13" i="10"/>
  <c r="AI14" i="9"/>
  <c r="AI16" i="9"/>
  <c r="AI15" i="9" s="1"/>
  <c r="AH15" i="7"/>
  <c r="AC16" i="7"/>
  <c r="AC15" i="7" s="1"/>
  <c r="AQ13" i="8"/>
  <c r="AK14" i="8" s="1"/>
  <c r="AK18" i="8" s="1"/>
  <c r="AQ14" i="7"/>
  <c r="AL14" i="7" s="1"/>
  <c r="AQ16" i="7"/>
  <c r="AK15" i="7" s="1"/>
  <c r="AH13" i="9"/>
  <c r="AH16" i="8"/>
  <c r="AH14" i="8"/>
  <c r="AC13" i="8"/>
  <c r="AB16" i="8" s="1"/>
  <c r="Y14" i="9"/>
  <c r="Y13" i="10"/>
  <c r="Y16" i="9"/>
  <c r="Y15" i="9" s="1"/>
  <c r="AO16" i="8"/>
  <c r="AO13" i="9"/>
  <c r="AO14" i="8"/>
  <c r="W14" i="10"/>
  <c r="W16" i="10"/>
  <c r="W15" i="10" s="1"/>
  <c r="W13" i="11"/>
  <c r="AO15" i="7"/>
  <c r="V15" i="8"/>
  <c r="T16" i="8"/>
  <c r="T15" i="8" s="1"/>
  <c r="T13" i="9"/>
  <c r="S16" i="9" s="1"/>
  <c r="V13" i="10"/>
  <c r="V16" i="9"/>
  <c r="V14" i="9"/>
  <c r="AE13" i="11"/>
  <c r="AE14" i="10"/>
  <c r="AE16" i="10"/>
  <c r="AE15" i="10" s="1"/>
  <c r="AS13" i="13"/>
  <c r="AS16" i="12"/>
  <c r="AS15" i="12" s="1"/>
  <c r="AS14" i="12"/>
  <c r="AP13" i="12"/>
  <c r="AP16" i="11"/>
  <c r="AP15" i="11" s="1"/>
  <c r="AP14" i="11"/>
  <c r="K14" i="9"/>
  <c r="AR13" i="14"/>
  <c r="AR14" i="13"/>
  <c r="AR16" i="13"/>
  <c r="AR15" i="13" s="1"/>
  <c r="P13" i="11"/>
  <c r="P16" i="10"/>
  <c r="P15" i="10" s="1"/>
  <c r="P14" i="10"/>
  <c r="L15" i="9"/>
  <c r="K16" i="9"/>
  <c r="K15" i="9" s="1"/>
  <c r="M13" i="13"/>
  <c r="M14" i="12"/>
  <c r="M16" i="12"/>
  <c r="M15" i="12" s="1"/>
  <c r="X13" i="12"/>
  <c r="X16" i="11"/>
  <c r="X15" i="11" s="1"/>
  <c r="X14" i="11"/>
  <c r="Q13" i="13"/>
  <c r="Q14" i="12"/>
  <c r="Q16" i="12"/>
  <c r="Q15" i="12" s="1"/>
  <c r="N13" i="11"/>
  <c r="N14" i="10"/>
  <c r="N16" i="10"/>
  <c r="N15" i="10" s="1"/>
  <c r="K13" i="10"/>
  <c r="L13" i="11"/>
  <c r="L16" i="10"/>
  <c r="L14" i="10"/>
  <c r="R13" i="11"/>
  <c r="R16" i="10"/>
  <c r="R15" i="10" s="1"/>
  <c r="R14" i="10"/>
  <c r="Z16" i="11"/>
  <c r="Z15" i="11" s="1"/>
  <c r="Z14" i="11"/>
  <c r="Z13" i="12"/>
  <c r="Q19" i="13"/>
  <c r="Q22" i="12"/>
  <c r="L19" i="12"/>
  <c r="L22" i="11"/>
  <c r="K19" i="11"/>
  <c r="N19" i="12"/>
  <c r="N22" i="11"/>
  <c r="R19" i="12"/>
  <c r="R22" i="11"/>
  <c r="O19" i="12"/>
  <c r="O22" i="11"/>
  <c r="M19" i="12"/>
  <c r="M22" i="11"/>
  <c r="P19" i="12"/>
  <c r="P22" i="11"/>
  <c r="K22" i="10"/>
  <c r="E19" i="4"/>
  <c r="E19" i="5" s="1"/>
  <c r="E19" i="6" s="1"/>
  <c r="E19" i="7" s="1"/>
  <c r="E19" i="8" s="1"/>
  <c r="E19" i="9" s="1"/>
  <c r="E19" i="10" s="1"/>
  <c r="E19" i="11" s="1"/>
  <c r="E19" i="12" s="1"/>
  <c r="E19" i="13" s="1"/>
  <c r="E19" i="14" s="1"/>
  <c r="D19" i="4"/>
  <c r="D19" i="5" s="1"/>
  <c r="D19" i="6" s="1"/>
  <c r="D19" i="7" s="1"/>
  <c r="D19" i="8" s="1"/>
  <c r="D19" i="9" s="1"/>
  <c r="D19" i="10" s="1"/>
  <c r="D19" i="11" s="1"/>
  <c r="D19" i="12" s="1"/>
  <c r="D19" i="13" s="1"/>
  <c r="D19" i="14" s="1"/>
  <c r="C19" i="4"/>
  <c r="C19" i="5" s="1"/>
  <c r="C19" i="6" s="1"/>
  <c r="C19" i="7" s="1"/>
  <c r="C19" i="8" s="1"/>
  <c r="C19" i="9" s="1"/>
  <c r="C19" i="10" s="1"/>
  <c r="C19" i="11" s="1"/>
  <c r="C19" i="12" s="1"/>
  <c r="C19" i="13" s="1"/>
  <c r="C19" i="14" s="1"/>
  <c r="B19" i="4"/>
  <c r="AC84" i="2" l="1"/>
  <c r="AE84" i="2" s="1"/>
  <c r="T96" i="2"/>
  <c r="AD78" i="2"/>
  <c r="V90" i="2"/>
  <c r="P102" i="2"/>
  <c r="Q102" i="2"/>
  <c r="AD84" i="2"/>
  <c r="G26" i="4"/>
  <c r="G27" i="4"/>
  <c r="K105" i="2"/>
  <c r="J97" i="2"/>
  <c r="J106" i="2"/>
  <c r="Z102" i="2"/>
  <c r="Y102" i="2"/>
  <c r="AL81" i="2"/>
  <c r="AN78" i="2"/>
  <c r="K98" i="2"/>
  <c r="L104" i="2"/>
  <c r="J108" i="2"/>
  <c r="S94" i="2"/>
  <c r="S85" i="2"/>
  <c r="S93" i="2"/>
  <c r="U96" i="2" s="1"/>
  <c r="U99" i="2"/>
  <c r="AQ90" i="2"/>
  <c r="AR90" i="2"/>
  <c r="K96" i="2"/>
  <c r="L105" i="2"/>
  <c r="J99" i="2"/>
  <c r="AC86" i="2"/>
  <c r="AB96" i="2"/>
  <c r="AD92" i="2"/>
  <c r="AL84" i="2"/>
  <c r="AM84" i="2" s="1"/>
  <c r="AH90" i="2"/>
  <c r="AI90" i="2"/>
  <c r="AM92" i="2"/>
  <c r="AK96" i="2"/>
  <c r="AL86" i="2"/>
  <c r="AB91" i="2"/>
  <c r="AB100" i="2"/>
  <c r="S108" i="2"/>
  <c r="U104" i="2"/>
  <c r="T98" i="2"/>
  <c r="AC117" i="2"/>
  <c r="AK93" i="2"/>
  <c r="AM99" i="2"/>
  <c r="T111" i="2"/>
  <c r="AK100" i="2"/>
  <c r="AK91" i="2"/>
  <c r="AB99" i="2"/>
  <c r="AD105" i="2"/>
  <c r="S14" i="10"/>
  <c r="S18" i="10" s="1"/>
  <c r="J14" i="11"/>
  <c r="J18" i="11" s="1"/>
  <c r="AB15" i="8"/>
  <c r="J20" i="12"/>
  <c r="S15" i="9"/>
  <c r="J15" i="10"/>
  <c r="AB14" i="9"/>
  <c r="AB18" i="9" s="1"/>
  <c r="AS18" i="4"/>
  <c r="AJ18" i="4"/>
  <c r="AA18" i="4"/>
  <c r="AA24" i="4"/>
  <c r="O24" i="4"/>
  <c r="J21" i="4"/>
  <c r="AG18" i="4"/>
  <c r="X18" i="4"/>
  <c r="BB24" i="4"/>
  <c r="AQ18" i="4"/>
  <c r="AK13" i="4" s="1"/>
  <c r="R24" i="4"/>
  <c r="AP18" i="4"/>
  <c r="R18" i="4"/>
  <c r="AJ24" i="4"/>
  <c r="AS24" i="4"/>
  <c r="J24" i="4"/>
  <c r="P24" i="4" s="1"/>
  <c r="O18" i="4"/>
  <c r="AH18" i="4"/>
  <c r="AB13" i="4" s="1"/>
  <c r="Y18" i="4"/>
  <c r="S13" i="4" s="1"/>
  <c r="P18" i="4"/>
  <c r="AC14" i="8"/>
  <c r="AM15" i="8"/>
  <c r="AD16" i="9"/>
  <c r="AD14" i="9"/>
  <c r="AD13" i="10"/>
  <c r="U15" i="9"/>
  <c r="AL13" i="8"/>
  <c r="AK16" i="8" s="1"/>
  <c r="AM16" i="9"/>
  <c r="AM13" i="10"/>
  <c r="AM14" i="9"/>
  <c r="AD15" i="8"/>
  <c r="AN13" i="10"/>
  <c r="AN14" i="9"/>
  <c r="AN16" i="9"/>
  <c r="AN15" i="9" s="1"/>
  <c r="T14" i="9"/>
  <c r="AG16" i="12"/>
  <c r="AG15" i="12" s="1"/>
  <c r="AG13" i="13"/>
  <c r="AG14" i="12"/>
  <c r="AJ13" i="13"/>
  <c r="AJ14" i="12"/>
  <c r="AJ16" i="12"/>
  <c r="AJ15" i="12" s="1"/>
  <c r="U14" i="10"/>
  <c r="U16" i="10"/>
  <c r="U13" i="11"/>
  <c r="AQ15" i="7"/>
  <c r="AL16" i="7"/>
  <c r="AL15" i="7" s="1"/>
  <c r="AI13" i="11"/>
  <c r="AI14" i="10"/>
  <c r="AI16" i="10"/>
  <c r="AI15" i="10" s="1"/>
  <c r="AA16" i="10"/>
  <c r="AA15" i="10" s="1"/>
  <c r="AA13" i="11"/>
  <c r="AA14" i="10"/>
  <c r="R20" i="4"/>
  <c r="R26" i="4" s="1"/>
  <c r="R32" i="4" s="1"/>
  <c r="R38" i="4" s="1"/>
  <c r="R44" i="4" s="1"/>
  <c r="R50" i="4" s="1"/>
  <c r="R56" i="4" s="1"/>
  <c r="R62" i="4" s="1"/>
  <c r="R68" i="4" s="1"/>
  <c r="R74" i="4" s="1"/>
  <c r="R80" i="4" s="1"/>
  <c r="R86" i="4" s="1"/>
  <c r="R92" i="4" s="1"/>
  <c r="R98" i="4" s="1"/>
  <c r="R104" i="4" s="1"/>
  <c r="R110" i="4" s="1"/>
  <c r="R116" i="4" s="1"/>
  <c r="R122" i="4" s="1"/>
  <c r="R128" i="4" s="1"/>
  <c r="R134" i="4" s="1"/>
  <c r="R140" i="4" s="1"/>
  <c r="R146" i="4" s="1"/>
  <c r="R152" i="4" s="1"/>
  <c r="R158" i="4" s="1"/>
  <c r="R164" i="4" s="1"/>
  <c r="R170" i="4" s="1"/>
  <c r="R176" i="4" s="1"/>
  <c r="R182" i="4" s="1"/>
  <c r="R188" i="4" s="1"/>
  <c r="R194" i="4" s="1"/>
  <c r="R200" i="4" s="1"/>
  <c r="R206" i="4" s="1"/>
  <c r="R212" i="4" s="1"/>
  <c r="R218" i="4" s="1"/>
  <c r="R224" i="4" s="1"/>
  <c r="R230" i="4" s="1"/>
  <c r="R236" i="4" s="1"/>
  <c r="R242" i="4" s="1"/>
  <c r="R248" i="4" s="1"/>
  <c r="R254" i="4" s="1"/>
  <c r="N20" i="4"/>
  <c r="N26" i="4" s="1"/>
  <c r="N32" i="4" s="1"/>
  <c r="N38" i="4" s="1"/>
  <c r="N44" i="4" s="1"/>
  <c r="N50" i="4" s="1"/>
  <c r="N56" i="4" s="1"/>
  <c r="N62" i="4" s="1"/>
  <c r="N68" i="4" s="1"/>
  <c r="N74" i="4" s="1"/>
  <c r="N80" i="4" s="1"/>
  <c r="N86" i="4" s="1"/>
  <c r="N92" i="4" s="1"/>
  <c r="N98" i="4" s="1"/>
  <c r="N104" i="4" s="1"/>
  <c r="N110" i="4" s="1"/>
  <c r="N116" i="4" s="1"/>
  <c r="N122" i="4" s="1"/>
  <c r="N128" i="4" s="1"/>
  <c r="N134" i="4" s="1"/>
  <c r="N140" i="4" s="1"/>
  <c r="N146" i="4" s="1"/>
  <c r="N152" i="4" s="1"/>
  <c r="N158" i="4" s="1"/>
  <c r="N164" i="4" s="1"/>
  <c r="N170" i="4" s="1"/>
  <c r="N176" i="4" s="1"/>
  <c r="N182" i="4" s="1"/>
  <c r="N188" i="4" s="1"/>
  <c r="N194" i="4" s="1"/>
  <c r="N200" i="4" s="1"/>
  <c r="N206" i="4" s="1"/>
  <c r="N212" i="4" s="1"/>
  <c r="N218" i="4" s="1"/>
  <c r="N224" i="4" s="1"/>
  <c r="N230" i="4" s="1"/>
  <c r="N236" i="4" s="1"/>
  <c r="N242" i="4" s="1"/>
  <c r="N248" i="4" s="1"/>
  <c r="N254" i="4" s="1"/>
  <c r="H23" i="4"/>
  <c r="H29" i="4" s="1"/>
  <c r="H35" i="4" s="1"/>
  <c r="H41" i="4" s="1"/>
  <c r="H47" i="4" s="1"/>
  <c r="H53" i="4" s="1"/>
  <c r="H59" i="4" s="1"/>
  <c r="H65" i="4" s="1"/>
  <c r="H71" i="4" s="1"/>
  <c r="H77" i="4" s="1"/>
  <c r="H83" i="4" s="1"/>
  <c r="H89" i="4" s="1"/>
  <c r="H95" i="4" s="1"/>
  <c r="H101" i="4" s="1"/>
  <c r="H107" i="4" s="1"/>
  <c r="H113" i="4" s="1"/>
  <c r="H119" i="4" s="1"/>
  <c r="H125" i="4" s="1"/>
  <c r="H131" i="4" s="1"/>
  <c r="H137" i="4" s="1"/>
  <c r="H143" i="4" s="1"/>
  <c r="H149" i="4" s="1"/>
  <c r="H155" i="4" s="1"/>
  <c r="H161" i="4" s="1"/>
  <c r="H167" i="4" s="1"/>
  <c r="H173" i="4" s="1"/>
  <c r="H179" i="4" s="1"/>
  <c r="H185" i="4" s="1"/>
  <c r="H191" i="4" s="1"/>
  <c r="H197" i="4" s="1"/>
  <c r="H203" i="4" s="1"/>
  <c r="H209" i="4" s="1"/>
  <c r="H215" i="4" s="1"/>
  <c r="H221" i="4" s="1"/>
  <c r="H227" i="4" s="1"/>
  <c r="H233" i="4" s="1"/>
  <c r="H239" i="4" s="1"/>
  <c r="H245" i="4" s="1"/>
  <c r="H251" i="4" s="1"/>
  <c r="H257" i="4" s="1"/>
  <c r="P21" i="4"/>
  <c r="P27" i="4" s="1"/>
  <c r="P33" i="4" s="1"/>
  <c r="P39" i="4" s="1"/>
  <c r="P45" i="4" s="1"/>
  <c r="P51" i="4" s="1"/>
  <c r="P57" i="4" s="1"/>
  <c r="P63" i="4" s="1"/>
  <c r="P69" i="4" s="1"/>
  <c r="P75" i="4" s="1"/>
  <c r="P81" i="4" s="1"/>
  <c r="P87" i="4" s="1"/>
  <c r="P93" i="4" s="1"/>
  <c r="P99" i="4" s="1"/>
  <c r="P105" i="4" s="1"/>
  <c r="P111" i="4" s="1"/>
  <c r="P117" i="4" s="1"/>
  <c r="P123" i="4" s="1"/>
  <c r="P129" i="4" s="1"/>
  <c r="P135" i="4" s="1"/>
  <c r="P141" i="4" s="1"/>
  <c r="P147" i="4" s="1"/>
  <c r="P153" i="4" s="1"/>
  <c r="P159" i="4" s="1"/>
  <c r="P165" i="4" s="1"/>
  <c r="P171" i="4" s="1"/>
  <c r="P177" i="4" s="1"/>
  <c r="P183" i="4" s="1"/>
  <c r="P189" i="4" s="1"/>
  <c r="P195" i="4" s="1"/>
  <c r="P201" i="4" s="1"/>
  <c r="P207" i="4" s="1"/>
  <c r="P213" i="4" s="1"/>
  <c r="P219" i="4" s="1"/>
  <c r="P225" i="4" s="1"/>
  <c r="P231" i="4" s="1"/>
  <c r="P237" i="4" s="1"/>
  <c r="P243" i="4" s="1"/>
  <c r="P249" i="4" s="1"/>
  <c r="P255" i="4" s="1"/>
  <c r="Q20" i="4"/>
  <c r="Q26" i="4" s="1"/>
  <c r="Q32" i="4" s="1"/>
  <c r="Q38" i="4" s="1"/>
  <c r="Q44" i="4" s="1"/>
  <c r="Q50" i="4" s="1"/>
  <c r="Q56" i="4" s="1"/>
  <c r="Q62" i="4" s="1"/>
  <c r="Q68" i="4" s="1"/>
  <c r="Q74" i="4" s="1"/>
  <c r="Q80" i="4" s="1"/>
  <c r="Q86" i="4" s="1"/>
  <c r="Q92" i="4" s="1"/>
  <c r="Q98" i="4" s="1"/>
  <c r="Q104" i="4" s="1"/>
  <c r="Q110" i="4" s="1"/>
  <c r="Q116" i="4" s="1"/>
  <c r="Q122" i="4" s="1"/>
  <c r="Q128" i="4" s="1"/>
  <c r="Q134" i="4" s="1"/>
  <c r="Q140" i="4" s="1"/>
  <c r="Q146" i="4" s="1"/>
  <c r="Q152" i="4" s="1"/>
  <c r="Q158" i="4" s="1"/>
  <c r="Q164" i="4" s="1"/>
  <c r="Q170" i="4" s="1"/>
  <c r="Q176" i="4" s="1"/>
  <c r="Q182" i="4" s="1"/>
  <c r="Q188" i="4" s="1"/>
  <c r="Q194" i="4" s="1"/>
  <c r="Q200" i="4" s="1"/>
  <c r="Q206" i="4" s="1"/>
  <c r="Q212" i="4" s="1"/>
  <c r="Q218" i="4" s="1"/>
  <c r="Q224" i="4" s="1"/>
  <c r="Q230" i="4" s="1"/>
  <c r="Q236" i="4" s="1"/>
  <c r="Q242" i="4" s="1"/>
  <c r="Q248" i="4" s="1"/>
  <c r="Q254" i="4" s="1"/>
  <c r="M20" i="4"/>
  <c r="M26" i="4" s="1"/>
  <c r="M21" i="4"/>
  <c r="M27" i="4" s="1"/>
  <c r="M33" i="4" s="1"/>
  <c r="M39" i="4" s="1"/>
  <c r="M45" i="4" s="1"/>
  <c r="M51" i="4" s="1"/>
  <c r="M57" i="4" s="1"/>
  <c r="M63" i="4" s="1"/>
  <c r="M69" i="4" s="1"/>
  <c r="M75" i="4" s="1"/>
  <c r="M81" i="4" s="1"/>
  <c r="M87" i="4" s="1"/>
  <c r="M93" i="4" s="1"/>
  <c r="M99" i="4" s="1"/>
  <c r="M105" i="4" s="1"/>
  <c r="M111" i="4" s="1"/>
  <c r="M117" i="4" s="1"/>
  <c r="M123" i="4" s="1"/>
  <c r="M129" i="4" s="1"/>
  <c r="M135" i="4" s="1"/>
  <c r="M141" i="4" s="1"/>
  <c r="M147" i="4" s="1"/>
  <c r="M153" i="4" s="1"/>
  <c r="M159" i="4" s="1"/>
  <c r="M165" i="4" s="1"/>
  <c r="M171" i="4" s="1"/>
  <c r="M177" i="4" s="1"/>
  <c r="M183" i="4" s="1"/>
  <c r="M189" i="4" s="1"/>
  <c r="M195" i="4" s="1"/>
  <c r="M201" i="4" s="1"/>
  <c r="M207" i="4" s="1"/>
  <c r="M213" i="4" s="1"/>
  <c r="M219" i="4" s="1"/>
  <c r="M225" i="4" s="1"/>
  <c r="M231" i="4" s="1"/>
  <c r="M237" i="4" s="1"/>
  <c r="M243" i="4" s="1"/>
  <c r="M249" i="4" s="1"/>
  <c r="M255" i="4" s="1"/>
  <c r="P20" i="4"/>
  <c r="P26" i="4" s="1"/>
  <c r="P32" i="4" s="1"/>
  <c r="P38" i="4" s="1"/>
  <c r="P44" i="4" s="1"/>
  <c r="P50" i="4" s="1"/>
  <c r="P56" i="4" s="1"/>
  <c r="P62" i="4" s="1"/>
  <c r="P68" i="4" s="1"/>
  <c r="P74" i="4" s="1"/>
  <c r="P80" i="4" s="1"/>
  <c r="P86" i="4" s="1"/>
  <c r="P92" i="4" s="1"/>
  <c r="P98" i="4" s="1"/>
  <c r="P104" i="4" s="1"/>
  <c r="P110" i="4" s="1"/>
  <c r="P116" i="4" s="1"/>
  <c r="P122" i="4" s="1"/>
  <c r="P128" i="4" s="1"/>
  <c r="P134" i="4" s="1"/>
  <c r="P140" i="4" s="1"/>
  <c r="P146" i="4" s="1"/>
  <c r="P152" i="4" s="1"/>
  <c r="P158" i="4" s="1"/>
  <c r="P164" i="4" s="1"/>
  <c r="P170" i="4" s="1"/>
  <c r="P176" i="4" s="1"/>
  <c r="P182" i="4" s="1"/>
  <c r="P188" i="4" s="1"/>
  <c r="P194" i="4" s="1"/>
  <c r="P200" i="4" s="1"/>
  <c r="P206" i="4" s="1"/>
  <c r="P212" i="4" s="1"/>
  <c r="P218" i="4" s="1"/>
  <c r="P224" i="4" s="1"/>
  <c r="P230" i="4" s="1"/>
  <c r="P236" i="4" s="1"/>
  <c r="P242" i="4" s="1"/>
  <c r="P248" i="4" s="1"/>
  <c r="P254" i="4" s="1"/>
  <c r="L20" i="4"/>
  <c r="L26" i="4" s="1"/>
  <c r="L21" i="4"/>
  <c r="L27" i="4" s="1"/>
  <c r="O20" i="4"/>
  <c r="O26" i="4" s="1"/>
  <c r="O32" i="4" s="1"/>
  <c r="O38" i="4" s="1"/>
  <c r="O44" i="4" s="1"/>
  <c r="O50" i="4" s="1"/>
  <c r="O56" i="4" s="1"/>
  <c r="O62" i="4" s="1"/>
  <c r="O68" i="4" s="1"/>
  <c r="O74" i="4" s="1"/>
  <c r="O80" i="4" s="1"/>
  <c r="O86" i="4" s="1"/>
  <c r="O92" i="4" s="1"/>
  <c r="O98" i="4" s="1"/>
  <c r="O104" i="4" s="1"/>
  <c r="O110" i="4" s="1"/>
  <c r="O116" i="4" s="1"/>
  <c r="O122" i="4" s="1"/>
  <c r="O128" i="4" s="1"/>
  <c r="O134" i="4" s="1"/>
  <c r="O140" i="4" s="1"/>
  <c r="O146" i="4" s="1"/>
  <c r="O152" i="4" s="1"/>
  <c r="O158" i="4" s="1"/>
  <c r="O164" i="4" s="1"/>
  <c r="O170" i="4" s="1"/>
  <c r="O176" i="4" s="1"/>
  <c r="O182" i="4" s="1"/>
  <c r="O188" i="4" s="1"/>
  <c r="O194" i="4" s="1"/>
  <c r="O200" i="4" s="1"/>
  <c r="O206" i="4" s="1"/>
  <c r="O212" i="4" s="1"/>
  <c r="O218" i="4" s="1"/>
  <c r="O224" i="4" s="1"/>
  <c r="O230" i="4" s="1"/>
  <c r="O236" i="4" s="1"/>
  <c r="O242" i="4" s="1"/>
  <c r="O248" i="4" s="1"/>
  <c r="O254" i="4" s="1"/>
  <c r="N21" i="4"/>
  <c r="N27" i="4" s="1"/>
  <c r="N33" i="4" s="1"/>
  <c r="N39" i="4" s="1"/>
  <c r="N45" i="4" s="1"/>
  <c r="N51" i="4" s="1"/>
  <c r="N57" i="4" s="1"/>
  <c r="N63" i="4" s="1"/>
  <c r="N69" i="4" s="1"/>
  <c r="N75" i="4" s="1"/>
  <c r="N81" i="4" s="1"/>
  <c r="N87" i="4" s="1"/>
  <c r="N93" i="4" s="1"/>
  <c r="N99" i="4" s="1"/>
  <c r="N105" i="4" s="1"/>
  <c r="N111" i="4" s="1"/>
  <c r="N117" i="4" s="1"/>
  <c r="N123" i="4" s="1"/>
  <c r="N129" i="4" s="1"/>
  <c r="N135" i="4" s="1"/>
  <c r="N141" i="4" s="1"/>
  <c r="N147" i="4" s="1"/>
  <c r="N153" i="4" s="1"/>
  <c r="N159" i="4" s="1"/>
  <c r="N165" i="4" s="1"/>
  <c r="N171" i="4" s="1"/>
  <c r="N177" i="4" s="1"/>
  <c r="N183" i="4" s="1"/>
  <c r="N189" i="4" s="1"/>
  <c r="N195" i="4" s="1"/>
  <c r="N201" i="4" s="1"/>
  <c r="N207" i="4" s="1"/>
  <c r="N213" i="4" s="1"/>
  <c r="N219" i="4" s="1"/>
  <c r="N225" i="4" s="1"/>
  <c r="N231" i="4" s="1"/>
  <c r="N237" i="4" s="1"/>
  <c r="N243" i="4" s="1"/>
  <c r="N249" i="4" s="1"/>
  <c r="N255" i="4" s="1"/>
  <c r="R21" i="4"/>
  <c r="R27" i="4" s="1"/>
  <c r="R33" i="4" s="1"/>
  <c r="R39" i="4" s="1"/>
  <c r="R45" i="4" s="1"/>
  <c r="R51" i="4" s="1"/>
  <c r="R57" i="4" s="1"/>
  <c r="R63" i="4" s="1"/>
  <c r="R69" i="4" s="1"/>
  <c r="R75" i="4" s="1"/>
  <c r="R81" i="4" s="1"/>
  <c r="R87" i="4" s="1"/>
  <c r="R93" i="4" s="1"/>
  <c r="R99" i="4" s="1"/>
  <c r="R105" i="4" s="1"/>
  <c r="R111" i="4" s="1"/>
  <c r="R117" i="4" s="1"/>
  <c r="R123" i="4" s="1"/>
  <c r="R129" i="4" s="1"/>
  <c r="R135" i="4" s="1"/>
  <c r="R141" i="4" s="1"/>
  <c r="R147" i="4" s="1"/>
  <c r="R153" i="4" s="1"/>
  <c r="R159" i="4" s="1"/>
  <c r="R165" i="4" s="1"/>
  <c r="R171" i="4" s="1"/>
  <c r="R177" i="4" s="1"/>
  <c r="R183" i="4" s="1"/>
  <c r="R189" i="4" s="1"/>
  <c r="R195" i="4" s="1"/>
  <c r="R201" i="4" s="1"/>
  <c r="R207" i="4" s="1"/>
  <c r="R213" i="4" s="1"/>
  <c r="R219" i="4" s="1"/>
  <c r="R225" i="4" s="1"/>
  <c r="R231" i="4" s="1"/>
  <c r="R237" i="4" s="1"/>
  <c r="R243" i="4" s="1"/>
  <c r="R249" i="4" s="1"/>
  <c r="R255" i="4" s="1"/>
  <c r="Q21" i="4"/>
  <c r="Q27" i="4" s="1"/>
  <c r="Q33" i="4" s="1"/>
  <c r="Q39" i="4" s="1"/>
  <c r="Q45" i="4" s="1"/>
  <c r="Q51" i="4" s="1"/>
  <c r="Q57" i="4" s="1"/>
  <c r="Q63" i="4" s="1"/>
  <c r="Q69" i="4" s="1"/>
  <c r="Q75" i="4" s="1"/>
  <c r="Q81" i="4" s="1"/>
  <c r="Q87" i="4" s="1"/>
  <c r="Q93" i="4" s="1"/>
  <c r="Q99" i="4" s="1"/>
  <c r="Q105" i="4" s="1"/>
  <c r="Q111" i="4" s="1"/>
  <c r="Q117" i="4" s="1"/>
  <c r="Q123" i="4" s="1"/>
  <c r="Q129" i="4" s="1"/>
  <c r="Q135" i="4" s="1"/>
  <c r="Q141" i="4" s="1"/>
  <c r="Q147" i="4" s="1"/>
  <c r="Q153" i="4" s="1"/>
  <c r="Q159" i="4" s="1"/>
  <c r="Q165" i="4" s="1"/>
  <c r="Q171" i="4" s="1"/>
  <c r="Q177" i="4" s="1"/>
  <c r="Q183" i="4" s="1"/>
  <c r="Q189" i="4" s="1"/>
  <c r="Q195" i="4" s="1"/>
  <c r="Q201" i="4" s="1"/>
  <c r="Q207" i="4" s="1"/>
  <c r="Q213" i="4" s="1"/>
  <c r="Q219" i="4" s="1"/>
  <c r="Q225" i="4" s="1"/>
  <c r="Q231" i="4" s="1"/>
  <c r="Q237" i="4" s="1"/>
  <c r="Q243" i="4" s="1"/>
  <c r="Q249" i="4" s="1"/>
  <c r="Q255" i="4" s="1"/>
  <c r="O21" i="4"/>
  <c r="O27" i="4" s="1"/>
  <c r="O33" i="4" s="1"/>
  <c r="O39" i="4" s="1"/>
  <c r="O45" i="4" s="1"/>
  <c r="O51" i="4" s="1"/>
  <c r="O57" i="4" s="1"/>
  <c r="O63" i="4" s="1"/>
  <c r="O69" i="4" s="1"/>
  <c r="O75" i="4" s="1"/>
  <c r="O81" i="4" s="1"/>
  <c r="O87" i="4" s="1"/>
  <c r="O93" i="4" s="1"/>
  <c r="O99" i="4" s="1"/>
  <c r="O105" i="4" s="1"/>
  <c r="O111" i="4" s="1"/>
  <c r="O117" i="4" s="1"/>
  <c r="O123" i="4" s="1"/>
  <c r="O129" i="4" s="1"/>
  <c r="O135" i="4" s="1"/>
  <c r="O141" i="4" s="1"/>
  <c r="O147" i="4" s="1"/>
  <c r="O153" i="4" s="1"/>
  <c r="O159" i="4" s="1"/>
  <c r="O165" i="4" s="1"/>
  <c r="O171" i="4" s="1"/>
  <c r="O177" i="4" s="1"/>
  <c r="O183" i="4" s="1"/>
  <c r="O189" i="4" s="1"/>
  <c r="O195" i="4" s="1"/>
  <c r="O201" i="4" s="1"/>
  <c r="O207" i="4" s="1"/>
  <c r="O213" i="4" s="1"/>
  <c r="O219" i="4" s="1"/>
  <c r="O225" i="4" s="1"/>
  <c r="O231" i="4" s="1"/>
  <c r="O237" i="4" s="1"/>
  <c r="O243" i="4" s="1"/>
  <c r="O249" i="4" s="1"/>
  <c r="O255" i="4" s="1"/>
  <c r="K21" i="4"/>
  <c r="K27" i="4" s="1"/>
  <c r="Y13" i="11"/>
  <c r="Y14" i="10"/>
  <c r="Y16" i="10"/>
  <c r="Y15" i="10" s="1"/>
  <c r="AH15" i="8"/>
  <c r="AC16" i="8"/>
  <c r="AC15" i="8" s="1"/>
  <c r="AQ13" i="9"/>
  <c r="AQ14" i="8"/>
  <c r="AL14" i="8" s="1"/>
  <c r="AQ16" i="8"/>
  <c r="AQ15" i="8" s="1"/>
  <c r="K14" i="10"/>
  <c r="AH13" i="10"/>
  <c r="AH14" i="9"/>
  <c r="AH16" i="9"/>
  <c r="AC13" i="9"/>
  <c r="AB16" i="9" s="1"/>
  <c r="AO14" i="9"/>
  <c r="AO16" i="9"/>
  <c r="AO13" i="10"/>
  <c r="W16" i="11"/>
  <c r="W15" i="11" s="1"/>
  <c r="W13" i="12"/>
  <c r="W14" i="11"/>
  <c r="AO15" i="8"/>
  <c r="AE13" i="12"/>
  <c r="AE16" i="11"/>
  <c r="AE15" i="11" s="1"/>
  <c r="AE14" i="11"/>
  <c r="V15" i="9"/>
  <c r="T16" i="9"/>
  <c r="T15" i="9" s="1"/>
  <c r="V13" i="11"/>
  <c r="T13" i="10"/>
  <c r="S16" i="10" s="1"/>
  <c r="V16" i="10"/>
  <c r="V14" i="10"/>
  <c r="R16" i="11"/>
  <c r="R15" i="11" s="1"/>
  <c r="R13" i="12"/>
  <c r="R14" i="11"/>
  <c r="L13" i="12"/>
  <c r="L16" i="11"/>
  <c r="L14" i="11"/>
  <c r="K13" i="11"/>
  <c r="Q13" i="14"/>
  <c r="Q16" i="13"/>
  <c r="Q15" i="13" s="1"/>
  <c r="Q14" i="13"/>
  <c r="P13" i="12"/>
  <c r="P14" i="11"/>
  <c r="P16" i="11"/>
  <c r="P15" i="11" s="1"/>
  <c r="AR14" i="14"/>
  <c r="AR16" i="14"/>
  <c r="AR15" i="14" s="1"/>
  <c r="AP13" i="13"/>
  <c r="AP16" i="12"/>
  <c r="AP15" i="12" s="1"/>
  <c r="AP14" i="12"/>
  <c r="AS13" i="14"/>
  <c r="AS16" i="13"/>
  <c r="AS15" i="13" s="1"/>
  <c r="AS14" i="13"/>
  <c r="L15" i="10"/>
  <c r="K16" i="10"/>
  <c r="K15" i="10" s="1"/>
  <c r="N13" i="12"/>
  <c r="N14" i="11"/>
  <c r="N16" i="11"/>
  <c r="N15" i="11" s="1"/>
  <c r="M16" i="13"/>
  <c r="M15" i="13" s="1"/>
  <c r="M13" i="14"/>
  <c r="M14" i="13"/>
  <c r="Z13" i="13"/>
  <c r="Z16" i="12"/>
  <c r="Z15" i="12" s="1"/>
  <c r="Z14" i="12"/>
  <c r="X13" i="13"/>
  <c r="X16" i="12"/>
  <c r="X15" i="12" s="1"/>
  <c r="X14" i="12"/>
  <c r="L19" i="13"/>
  <c r="K19" i="12"/>
  <c r="L22" i="12"/>
  <c r="P19" i="13"/>
  <c r="P22" i="12"/>
  <c r="M19" i="13"/>
  <c r="M22" i="12"/>
  <c r="R22" i="12"/>
  <c r="R19" i="13"/>
  <c r="O19" i="13"/>
  <c r="O22" i="12"/>
  <c r="K22" i="11"/>
  <c r="Q19" i="14"/>
  <c r="Q22" i="13"/>
  <c r="N22" i="12"/>
  <c r="N19" i="13"/>
  <c r="B19" i="5"/>
  <c r="AC90" i="2" l="1"/>
  <c r="K102" i="2"/>
  <c r="T102" i="2"/>
  <c r="J36" i="4"/>
  <c r="L32" i="4"/>
  <c r="K33" i="4"/>
  <c r="K26" i="4"/>
  <c r="M32" i="4"/>
  <c r="M38" i="4" s="1"/>
  <c r="M44" i="4" s="1"/>
  <c r="M50" i="4" s="1"/>
  <c r="M56" i="4" s="1"/>
  <c r="M62" i="4" s="1"/>
  <c r="M68" i="4" s="1"/>
  <c r="M74" i="4" s="1"/>
  <c r="M80" i="4" s="1"/>
  <c r="M86" i="4" s="1"/>
  <c r="M92" i="4" s="1"/>
  <c r="M98" i="4" s="1"/>
  <c r="M104" i="4" s="1"/>
  <c r="M110" i="4" s="1"/>
  <c r="M116" i="4" s="1"/>
  <c r="M122" i="4" s="1"/>
  <c r="M128" i="4" s="1"/>
  <c r="M134" i="4" s="1"/>
  <c r="M140" i="4" s="1"/>
  <c r="M146" i="4" s="1"/>
  <c r="M152" i="4" s="1"/>
  <c r="M158" i="4" s="1"/>
  <c r="M164" i="4" s="1"/>
  <c r="M170" i="4" s="1"/>
  <c r="M176" i="4" s="1"/>
  <c r="M182" i="4" s="1"/>
  <c r="M188" i="4" s="1"/>
  <c r="M194" i="4" s="1"/>
  <c r="M200" i="4" s="1"/>
  <c r="M206" i="4" s="1"/>
  <c r="M212" i="4" s="1"/>
  <c r="M218" i="4" s="1"/>
  <c r="M224" i="4" s="1"/>
  <c r="M230" i="4" s="1"/>
  <c r="M236" i="4" s="1"/>
  <c r="M242" i="4" s="1"/>
  <c r="M248" i="4" s="1"/>
  <c r="M254" i="4" s="1"/>
  <c r="L33" i="4"/>
  <c r="J27" i="4"/>
  <c r="L102" i="2"/>
  <c r="M102" i="2"/>
  <c r="AL90" i="2"/>
  <c r="AM90" i="2" s="1"/>
  <c r="J30" i="4"/>
  <c r="AB15" i="9"/>
  <c r="AQ96" i="2"/>
  <c r="AR96" i="2"/>
  <c r="S100" i="2"/>
  <c r="S91" i="2"/>
  <c r="T104" i="2"/>
  <c r="U110" i="2"/>
  <c r="S114" i="2"/>
  <c r="AL92" i="2"/>
  <c r="AM98" i="2"/>
  <c r="AK102" i="2"/>
  <c r="L96" i="2"/>
  <c r="M96" i="2"/>
  <c r="P108" i="2"/>
  <c r="Q108" i="2"/>
  <c r="AL87" i="2"/>
  <c r="AN84" i="2"/>
  <c r="K111" i="2"/>
  <c r="AB97" i="2"/>
  <c r="AB106" i="2"/>
  <c r="AH96" i="2"/>
  <c r="AI96" i="2"/>
  <c r="V96" i="2"/>
  <c r="AD90" i="2"/>
  <c r="AE90" i="2"/>
  <c r="AC92" i="2"/>
  <c r="AD98" i="2"/>
  <c r="AB102" i="2"/>
  <c r="U105" i="2"/>
  <c r="S99" i="2"/>
  <c r="U102" i="2" s="1"/>
  <c r="J103" i="2"/>
  <c r="J112" i="2"/>
  <c r="G26" i="5"/>
  <c r="G27" i="5"/>
  <c r="Z108" i="2"/>
  <c r="Y108" i="2"/>
  <c r="K104" i="2"/>
  <c r="J114" i="2"/>
  <c r="L110" i="2"/>
  <c r="J105" i="2"/>
  <c r="L111" i="2"/>
  <c r="AB105" i="2"/>
  <c r="AD111" i="2"/>
  <c r="AK99" i="2"/>
  <c r="AM105" i="2"/>
  <c r="T117" i="2"/>
  <c r="AK97" i="2"/>
  <c r="AK106" i="2"/>
  <c r="AC123" i="2"/>
  <c r="S15" i="10"/>
  <c r="J15" i="11"/>
  <c r="AB14" i="10"/>
  <c r="AB18" i="10" s="1"/>
  <c r="AK14" i="9"/>
  <c r="AK18" i="9" s="1"/>
  <c r="J20" i="13"/>
  <c r="J14" i="12"/>
  <c r="J18" i="12" s="1"/>
  <c r="S14" i="11"/>
  <c r="S18" i="11" s="1"/>
  <c r="AK15" i="8"/>
  <c r="AQ18" i="5"/>
  <c r="AK13" i="5" s="1"/>
  <c r="AG18" i="5"/>
  <c r="X18" i="5"/>
  <c r="AA24" i="5"/>
  <c r="O24" i="5"/>
  <c r="J21" i="5"/>
  <c r="AP18" i="5"/>
  <c r="AS18" i="5"/>
  <c r="R24" i="5"/>
  <c r="R18" i="5"/>
  <c r="AJ24" i="5"/>
  <c r="J24" i="5"/>
  <c r="P24" i="5" s="1"/>
  <c r="AJ18" i="5"/>
  <c r="O18" i="5"/>
  <c r="AS24" i="5"/>
  <c r="AA18" i="5"/>
  <c r="BB24" i="5"/>
  <c r="AH18" i="5"/>
  <c r="AB13" i="5" s="1"/>
  <c r="Y18" i="5"/>
  <c r="S13" i="5" s="1"/>
  <c r="P18" i="5"/>
  <c r="Q24" i="4"/>
  <c r="AC14" i="9"/>
  <c r="U15" i="10"/>
  <c r="AD16" i="10"/>
  <c r="AD14" i="10"/>
  <c r="AD13" i="11"/>
  <c r="AM13" i="11"/>
  <c r="AM16" i="10"/>
  <c r="AM14" i="10"/>
  <c r="AL13" i="9"/>
  <c r="AK16" i="9" s="1"/>
  <c r="AM15" i="9"/>
  <c r="AD15" i="9"/>
  <c r="AN16" i="10"/>
  <c r="AN15" i="10" s="1"/>
  <c r="AN14" i="10"/>
  <c r="AN13" i="11"/>
  <c r="AJ16" i="13"/>
  <c r="AJ15" i="13" s="1"/>
  <c r="AJ13" i="14"/>
  <c r="AJ14" i="13"/>
  <c r="AG13" i="14"/>
  <c r="AG16" i="13"/>
  <c r="AG15" i="13" s="1"/>
  <c r="AG14" i="13"/>
  <c r="T14" i="10"/>
  <c r="U16" i="11"/>
  <c r="U13" i="12"/>
  <c r="U14" i="11"/>
  <c r="AA13" i="12"/>
  <c r="AA16" i="11"/>
  <c r="AA15" i="11" s="1"/>
  <c r="AA14" i="11"/>
  <c r="AI13" i="12"/>
  <c r="AI14" i="11"/>
  <c r="AI16" i="11"/>
  <c r="AI15" i="11" s="1"/>
  <c r="R20" i="5"/>
  <c r="R26" i="5" s="1"/>
  <c r="R32" i="5" s="1"/>
  <c r="R38" i="5" s="1"/>
  <c r="R44" i="5" s="1"/>
  <c r="R50" i="5" s="1"/>
  <c r="R56" i="5" s="1"/>
  <c r="R62" i="5" s="1"/>
  <c r="R68" i="5" s="1"/>
  <c r="R74" i="5" s="1"/>
  <c r="R80" i="5" s="1"/>
  <c r="R86" i="5" s="1"/>
  <c r="R92" i="5" s="1"/>
  <c r="R98" i="5" s="1"/>
  <c r="R104" i="5" s="1"/>
  <c r="R110" i="5" s="1"/>
  <c r="R116" i="5" s="1"/>
  <c r="R122" i="5" s="1"/>
  <c r="R128" i="5" s="1"/>
  <c r="R134" i="5" s="1"/>
  <c r="R140" i="5" s="1"/>
  <c r="R146" i="5" s="1"/>
  <c r="R152" i="5" s="1"/>
  <c r="R158" i="5" s="1"/>
  <c r="R164" i="5" s="1"/>
  <c r="R170" i="5" s="1"/>
  <c r="R176" i="5" s="1"/>
  <c r="R182" i="5" s="1"/>
  <c r="R188" i="5" s="1"/>
  <c r="R194" i="5" s="1"/>
  <c r="R200" i="5" s="1"/>
  <c r="R206" i="5" s="1"/>
  <c r="R212" i="5" s="1"/>
  <c r="R218" i="5" s="1"/>
  <c r="R224" i="5" s="1"/>
  <c r="R230" i="5" s="1"/>
  <c r="R236" i="5" s="1"/>
  <c r="R242" i="5" s="1"/>
  <c r="R248" i="5" s="1"/>
  <c r="R254" i="5" s="1"/>
  <c r="N20" i="5"/>
  <c r="N26" i="5" s="1"/>
  <c r="H23" i="5"/>
  <c r="H29" i="5" s="1"/>
  <c r="H35" i="5" s="1"/>
  <c r="H41" i="5" s="1"/>
  <c r="H47" i="5" s="1"/>
  <c r="H53" i="5" s="1"/>
  <c r="H59" i="5" s="1"/>
  <c r="H65" i="5" s="1"/>
  <c r="H71" i="5" s="1"/>
  <c r="H77" i="5" s="1"/>
  <c r="H83" i="5" s="1"/>
  <c r="H89" i="5" s="1"/>
  <c r="H95" i="5" s="1"/>
  <c r="H101" i="5" s="1"/>
  <c r="H107" i="5" s="1"/>
  <c r="H113" i="5" s="1"/>
  <c r="H119" i="5" s="1"/>
  <c r="H125" i="5" s="1"/>
  <c r="H131" i="5" s="1"/>
  <c r="H137" i="5" s="1"/>
  <c r="H143" i="5" s="1"/>
  <c r="H149" i="5" s="1"/>
  <c r="H155" i="5" s="1"/>
  <c r="H161" i="5" s="1"/>
  <c r="H167" i="5" s="1"/>
  <c r="H173" i="5" s="1"/>
  <c r="H179" i="5" s="1"/>
  <c r="H185" i="5" s="1"/>
  <c r="H191" i="5" s="1"/>
  <c r="H197" i="5" s="1"/>
  <c r="H203" i="5" s="1"/>
  <c r="H209" i="5" s="1"/>
  <c r="H215" i="5" s="1"/>
  <c r="H221" i="5" s="1"/>
  <c r="H227" i="5" s="1"/>
  <c r="H233" i="5" s="1"/>
  <c r="H239" i="5" s="1"/>
  <c r="H245" i="5" s="1"/>
  <c r="H251" i="5" s="1"/>
  <c r="H257" i="5" s="1"/>
  <c r="O21" i="5"/>
  <c r="O27" i="5" s="1"/>
  <c r="O33" i="5" s="1"/>
  <c r="O39" i="5" s="1"/>
  <c r="O45" i="5" s="1"/>
  <c r="O51" i="5" s="1"/>
  <c r="O57" i="5" s="1"/>
  <c r="O63" i="5" s="1"/>
  <c r="O69" i="5" s="1"/>
  <c r="O75" i="5" s="1"/>
  <c r="O81" i="5" s="1"/>
  <c r="O87" i="5" s="1"/>
  <c r="O93" i="5" s="1"/>
  <c r="O99" i="5" s="1"/>
  <c r="O105" i="5" s="1"/>
  <c r="O111" i="5" s="1"/>
  <c r="O117" i="5" s="1"/>
  <c r="O123" i="5" s="1"/>
  <c r="O129" i="5" s="1"/>
  <c r="O135" i="5" s="1"/>
  <c r="O141" i="5" s="1"/>
  <c r="O147" i="5" s="1"/>
  <c r="O153" i="5" s="1"/>
  <c r="O159" i="5" s="1"/>
  <c r="O165" i="5" s="1"/>
  <c r="O171" i="5" s="1"/>
  <c r="O177" i="5" s="1"/>
  <c r="O183" i="5" s="1"/>
  <c r="O189" i="5" s="1"/>
  <c r="O195" i="5" s="1"/>
  <c r="O201" i="5" s="1"/>
  <c r="O207" i="5" s="1"/>
  <c r="O213" i="5" s="1"/>
  <c r="O219" i="5" s="1"/>
  <c r="O225" i="5" s="1"/>
  <c r="O231" i="5" s="1"/>
  <c r="O237" i="5" s="1"/>
  <c r="O243" i="5" s="1"/>
  <c r="O249" i="5" s="1"/>
  <c r="O255" i="5" s="1"/>
  <c r="Q20" i="5"/>
  <c r="Q26" i="5" s="1"/>
  <c r="Q32" i="5" s="1"/>
  <c r="Q38" i="5" s="1"/>
  <c r="Q44" i="5" s="1"/>
  <c r="Q50" i="5" s="1"/>
  <c r="Q56" i="5" s="1"/>
  <c r="Q62" i="5" s="1"/>
  <c r="Q68" i="5" s="1"/>
  <c r="Q74" i="5" s="1"/>
  <c r="Q80" i="5" s="1"/>
  <c r="Q86" i="5" s="1"/>
  <c r="Q92" i="5" s="1"/>
  <c r="Q98" i="5" s="1"/>
  <c r="Q104" i="5" s="1"/>
  <c r="Q110" i="5" s="1"/>
  <c r="Q116" i="5" s="1"/>
  <c r="Q122" i="5" s="1"/>
  <c r="Q128" i="5" s="1"/>
  <c r="Q134" i="5" s="1"/>
  <c r="Q140" i="5" s="1"/>
  <c r="Q146" i="5" s="1"/>
  <c r="Q152" i="5" s="1"/>
  <c r="Q158" i="5" s="1"/>
  <c r="Q164" i="5" s="1"/>
  <c r="Q170" i="5" s="1"/>
  <c r="Q176" i="5" s="1"/>
  <c r="Q182" i="5" s="1"/>
  <c r="Q188" i="5" s="1"/>
  <c r="Q194" i="5" s="1"/>
  <c r="Q200" i="5" s="1"/>
  <c r="Q206" i="5" s="1"/>
  <c r="Q212" i="5" s="1"/>
  <c r="Q218" i="5" s="1"/>
  <c r="Q224" i="5" s="1"/>
  <c r="Q230" i="5" s="1"/>
  <c r="Q236" i="5" s="1"/>
  <c r="Q242" i="5" s="1"/>
  <c r="Q248" i="5" s="1"/>
  <c r="Q254" i="5" s="1"/>
  <c r="O20" i="5"/>
  <c r="O26" i="5" s="1"/>
  <c r="O32" i="5" s="1"/>
  <c r="O38" i="5" s="1"/>
  <c r="O44" i="5" s="1"/>
  <c r="O50" i="5" s="1"/>
  <c r="O56" i="5" s="1"/>
  <c r="O62" i="5" s="1"/>
  <c r="O68" i="5" s="1"/>
  <c r="O74" i="5" s="1"/>
  <c r="O80" i="5" s="1"/>
  <c r="O86" i="5" s="1"/>
  <c r="O92" i="5" s="1"/>
  <c r="O98" i="5" s="1"/>
  <c r="O104" i="5" s="1"/>
  <c r="O110" i="5" s="1"/>
  <c r="O116" i="5" s="1"/>
  <c r="O122" i="5" s="1"/>
  <c r="O128" i="5" s="1"/>
  <c r="O134" i="5" s="1"/>
  <c r="O140" i="5" s="1"/>
  <c r="O146" i="5" s="1"/>
  <c r="O152" i="5" s="1"/>
  <c r="O158" i="5" s="1"/>
  <c r="O164" i="5" s="1"/>
  <c r="O170" i="5" s="1"/>
  <c r="O176" i="5" s="1"/>
  <c r="O182" i="5" s="1"/>
  <c r="O188" i="5" s="1"/>
  <c r="O194" i="5" s="1"/>
  <c r="O200" i="5" s="1"/>
  <c r="O206" i="5" s="1"/>
  <c r="O212" i="5" s="1"/>
  <c r="O218" i="5" s="1"/>
  <c r="O224" i="5" s="1"/>
  <c r="O230" i="5" s="1"/>
  <c r="O236" i="5" s="1"/>
  <c r="O242" i="5" s="1"/>
  <c r="O248" i="5" s="1"/>
  <c r="O254" i="5" s="1"/>
  <c r="L20" i="5"/>
  <c r="L26" i="5" s="1"/>
  <c r="P20" i="5"/>
  <c r="P26" i="5" s="1"/>
  <c r="P32" i="5" s="1"/>
  <c r="P38" i="5" s="1"/>
  <c r="P44" i="5" s="1"/>
  <c r="P50" i="5" s="1"/>
  <c r="P56" i="5" s="1"/>
  <c r="P62" i="5" s="1"/>
  <c r="P68" i="5" s="1"/>
  <c r="P74" i="5" s="1"/>
  <c r="P80" i="5" s="1"/>
  <c r="P86" i="5" s="1"/>
  <c r="P92" i="5" s="1"/>
  <c r="P98" i="5" s="1"/>
  <c r="P104" i="5" s="1"/>
  <c r="P110" i="5" s="1"/>
  <c r="P116" i="5" s="1"/>
  <c r="P122" i="5" s="1"/>
  <c r="P128" i="5" s="1"/>
  <c r="P134" i="5" s="1"/>
  <c r="P140" i="5" s="1"/>
  <c r="P146" i="5" s="1"/>
  <c r="P152" i="5" s="1"/>
  <c r="P158" i="5" s="1"/>
  <c r="P164" i="5" s="1"/>
  <c r="P170" i="5" s="1"/>
  <c r="P176" i="5" s="1"/>
  <c r="P182" i="5" s="1"/>
  <c r="P188" i="5" s="1"/>
  <c r="P194" i="5" s="1"/>
  <c r="P200" i="5" s="1"/>
  <c r="P206" i="5" s="1"/>
  <c r="P212" i="5" s="1"/>
  <c r="P218" i="5" s="1"/>
  <c r="P224" i="5" s="1"/>
  <c r="P230" i="5" s="1"/>
  <c r="P236" i="5" s="1"/>
  <c r="P242" i="5" s="1"/>
  <c r="P248" i="5" s="1"/>
  <c r="P254" i="5" s="1"/>
  <c r="M20" i="5"/>
  <c r="M26" i="5" s="1"/>
  <c r="M32" i="5" s="1"/>
  <c r="M38" i="5" s="1"/>
  <c r="M44" i="5" s="1"/>
  <c r="M50" i="5" s="1"/>
  <c r="M56" i="5" s="1"/>
  <c r="M62" i="5" s="1"/>
  <c r="M68" i="5" s="1"/>
  <c r="M74" i="5" s="1"/>
  <c r="M80" i="5" s="1"/>
  <c r="M86" i="5" s="1"/>
  <c r="M92" i="5" s="1"/>
  <c r="M98" i="5" s="1"/>
  <c r="M104" i="5" s="1"/>
  <c r="M110" i="5" s="1"/>
  <c r="M116" i="5" s="1"/>
  <c r="M122" i="5" s="1"/>
  <c r="M128" i="5" s="1"/>
  <c r="M134" i="5" s="1"/>
  <c r="M140" i="5" s="1"/>
  <c r="M146" i="5" s="1"/>
  <c r="M152" i="5" s="1"/>
  <c r="M158" i="5" s="1"/>
  <c r="M164" i="5" s="1"/>
  <c r="M170" i="5" s="1"/>
  <c r="M176" i="5" s="1"/>
  <c r="M182" i="5" s="1"/>
  <c r="M188" i="5" s="1"/>
  <c r="M194" i="5" s="1"/>
  <c r="M200" i="5" s="1"/>
  <c r="M206" i="5" s="1"/>
  <c r="M212" i="5" s="1"/>
  <c r="M218" i="5" s="1"/>
  <c r="M224" i="5" s="1"/>
  <c r="M230" i="5" s="1"/>
  <c r="M236" i="5" s="1"/>
  <c r="M242" i="5" s="1"/>
  <c r="M248" i="5" s="1"/>
  <c r="M254" i="5" s="1"/>
  <c r="L21" i="5"/>
  <c r="L27" i="5" s="1"/>
  <c r="P21" i="5"/>
  <c r="P27" i="5" s="1"/>
  <c r="P33" i="5" s="1"/>
  <c r="P39" i="5" s="1"/>
  <c r="P45" i="5" s="1"/>
  <c r="P51" i="5" s="1"/>
  <c r="P57" i="5" s="1"/>
  <c r="P63" i="5" s="1"/>
  <c r="P69" i="5" s="1"/>
  <c r="P75" i="5" s="1"/>
  <c r="P81" i="5" s="1"/>
  <c r="P87" i="5" s="1"/>
  <c r="P93" i="5" s="1"/>
  <c r="P99" i="5" s="1"/>
  <c r="P105" i="5" s="1"/>
  <c r="P111" i="5" s="1"/>
  <c r="P117" i="5" s="1"/>
  <c r="P123" i="5" s="1"/>
  <c r="P129" i="5" s="1"/>
  <c r="P135" i="5" s="1"/>
  <c r="P141" i="5" s="1"/>
  <c r="P147" i="5" s="1"/>
  <c r="P153" i="5" s="1"/>
  <c r="P159" i="5" s="1"/>
  <c r="P165" i="5" s="1"/>
  <c r="P171" i="5" s="1"/>
  <c r="P177" i="5" s="1"/>
  <c r="P183" i="5" s="1"/>
  <c r="P189" i="5" s="1"/>
  <c r="P195" i="5" s="1"/>
  <c r="P201" i="5" s="1"/>
  <c r="P207" i="5" s="1"/>
  <c r="P213" i="5" s="1"/>
  <c r="P219" i="5" s="1"/>
  <c r="P225" i="5" s="1"/>
  <c r="P231" i="5" s="1"/>
  <c r="P237" i="5" s="1"/>
  <c r="P243" i="5" s="1"/>
  <c r="P249" i="5" s="1"/>
  <c r="P255" i="5" s="1"/>
  <c r="N21" i="5"/>
  <c r="N27" i="5" s="1"/>
  <c r="N33" i="5" s="1"/>
  <c r="N39" i="5" s="1"/>
  <c r="N45" i="5" s="1"/>
  <c r="N51" i="5" s="1"/>
  <c r="N57" i="5" s="1"/>
  <c r="N63" i="5" s="1"/>
  <c r="N69" i="5" s="1"/>
  <c r="N75" i="5" s="1"/>
  <c r="N81" i="5" s="1"/>
  <c r="N87" i="5" s="1"/>
  <c r="N93" i="5" s="1"/>
  <c r="N99" i="5" s="1"/>
  <c r="N105" i="5" s="1"/>
  <c r="N111" i="5" s="1"/>
  <c r="N117" i="5" s="1"/>
  <c r="N123" i="5" s="1"/>
  <c r="N129" i="5" s="1"/>
  <c r="N135" i="5" s="1"/>
  <c r="N141" i="5" s="1"/>
  <c r="N147" i="5" s="1"/>
  <c r="N153" i="5" s="1"/>
  <c r="N159" i="5" s="1"/>
  <c r="N165" i="5" s="1"/>
  <c r="N171" i="5" s="1"/>
  <c r="N177" i="5" s="1"/>
  <c r="N183" i="5" s="1"/>
  <c r="N189" i="5" s="1"/>
  <c r="N195" i="5" s="1"/>
  <c r="N201" i="5" s="1"/>
  <c r="N207" i="5" s="1"/>
  <c r="N213" i="5" s="1"/>
  <c r="N219" i="5" s="1"/>
  <c r="N225" i="5" s="1"/>
  <c r="N231" i="5" s="1"/>
  <c r="N237" i="5" s="1"/>
  <c r="N243" i="5" s="1"/>
  <c r="N249" i="5" s="1"/>
  <c r="N255" i="5" s="1"/>
  <c r="M21" i="5"/>
  <c r="M27" i="5" s="1"/>
  <c r="M33" i="5" s="1"/>
  <c r="M39" i="5" s="1"/>
  <c r="M45" i="5" s="1"/>
  <c r="M51" i="5" s="1"/>
  <c r="M57" i="5" s="1"/>
  <c r="M63" i="5" s="1"/>
  <c r="M69" i="5" s="1"/>
  <c r="M75" i="5" s="1"/>
  <c r="M81" i="5" s="1"/>
  <c r="M87" i="5" s="1"/>
  <c r="M93" i="5" s="1"/>
  <c r="M99" i="5" s="1"/>
  <c r="M105" i="5" s="1"/>
  <c r="M111" i="5" s="1"/>
  <c r="M117" i="5" s="1"/>
  <c r="M123" i="5" s="1"/>
  <c r="M129" i="5" s="1"/>
  <c r="M135" i="5" s="1"/>
  <c r="M141" i="5" s="1"/>
  <c r="M147" i="5" s="1"/>
  <c r="M153" i="5" s="1"/>
  <c r="M159" i="5" s="1"/>
  <c r="M165" i="5" s="1"/>
  <c r="M171" i="5" s="1"/>
  <c r="M177" i="5" s="1"/>
  <c r="M183" i="5" s="1"/>
  <c r="M189" i="5" s="1"/>
  <c r="M195" i="5" s="1"/>
  <c r="M201" i="5" s="1"/>
  <c r="M207" i="5" s="1"/>
  <c r="M213" i="5" s="1"/>
  <c r="M219" i="5" s="1"/>
  <c r="M225" i="5" s="1"/>
  <c r="M231" i="5" s="1"/>
  <c r="M237" i="5" s="1"/>
  <c r="M243" i="5" s="1"/>
  <c r="M249" i="5" s="1"/>
  <c r="M255" i="5" s="1"/>
  <c r="R21" i="5"/>
  <c r="R27" i="5" s="1"/>
  <c r="R33" i="5" s="1"/>
  <c r="R39" i="5" s="1"/>
  <c r="R45" i="5" s="1"/>
  <c r="R51" i="5" s="1"/>
  <c r="R57" i="5" s="1"/>
  <c r="R63" i="5" s="1"/>
  <c r="R69" i="5" s="1"/>
  <c r="R75" i="5" s="1"/>
  <c r="R81" i="5" s="1"/>
  <c r="R87" i="5" s="1"/>
  <c r="R93" i="5" s="1"/>
  <c r="R99" i="5" s="1"/>
  <c r="R105" i="5" s="1"/>
  <c r="R111" i="5" s="1"/>
  <c r="R117" i="5" s="1"/>
  <c r="R123" i="5" s="1"/>
  <c r="R129" i="5" s="1"/>
  <c r="R135" i="5" s="1"/>
  <c r="R141" i="5" s="1"/>
  <c r="R147" i="5" s="1"/>
  <c r="R153" i="5" s="1"/>
  <c r="R159" i="5" s="1"/>
  <c r="R165" i="5" s="1"/>
  <c r="R171" i="5" s="1"/>
  <c r="R177" i="5" s="1"/>
  <c r="R183" i="5" s="1"/>
  <c r="R189" i="5" s="1"/>
  <c r="R195" i="5" s="1"/>
  <c r="R201" i="5" s="1"/>
  <c r="R207" i="5" s="1"/>
  <c r="R213" i="5" s="1"/>
  <c r="R219" i="5" s="1"/>
  <c r="R225" i="5" s="1"/>
  <c r="R231" i="5" s="1"/>
  <c r="R237" i="5" s="1"/>
  <c r="R243" i="5" s="1"/>
  <c r="R249" i="5" s="1"/>
  <c r="R255" i="5" s="1"/>
  <c r="Q21" i="5"/>
  <c r="Q27" i="5" s="1"/>
  <c r="Q33" i="5" s="1"/>
  <c r="Q39" i="5" s="1"/>
  <c r="Q45" i="5" s="1"/>
  <c r="Q51" i="5" s="1"/>
  <c r="Q57" i="5" s="1"/>
  <c r="Q63" i="5" s="1"/>
  <c r="Q69" i="5" s="1"/>
  <c r="Q75" i="5" s="1"/>
  <c r="Q81" i="5" s="1"/>
  <c r="Q87" i="5" s="1"/>
  <c r="Q93" i="5" s="1"/>
  <c r="Q99" i="5" s="1"/>
  <c r="Q105" i="5" s="1"/>
  <c r="Q111" i="5" s="1"/>
  <c r="Q117" i="5" s="1"/>
  <c r="Q123" i="5" s="1"/>
  <c r="Q129" i="5" s="1"/>
  <c r="Q135" i="5" s="1"/>
  <c r="Q141" i="5" s="1"/>
  <c r="Q147" i="5" s="1"/>
  <c r="Q153" i="5" s="1"/>
  <c r="Q159" i="5" s="1"/>
  <c r="Q165" i="5" s="1"/>
  <c r="Q171" i="5" s="1"/>
  <c r="Q177" i="5" s="1"/>
  <c r="Q183" i="5" s="1"/>
  <c r="Q189" i="5" s="1"/>
  <c r="Q195" i="5" s="1"/>
  <c r="Q201" i="5" s="1"/>
  <c r="Q207" i="5" s="1"/>
  <c r="Q213" i="5" s="1"/>
  <c r="Q219" i="5" s="1"/>
  <c r="Q225" i="5" s="1"/>
  <c r="Q231" i="5" s="1"/>
  <c r="Q237" i="5" s="1"/>
  <c r="Q243" i="5" s="1"/>
  <c r="Q249" i="5" s="1"/>
  <c r="Q255" i="5" s="1"/>
  <c r="K21" i="5"/>
  <c r="K27" i="5" s="1"/>
  <c r="K20" i="4"/>
  <c r="AL16" i="8"/>
  <c r="AL15" i="8" s="1"/>
  <c r="AH15" i="9"/>
  <c r="AC16" i="9"/>
  <c r="AC15" i="9" s="1"/>
  <c r="AQ14" i="9"/>
  <c r="AL14" i="9" s="1"/>
  <c r="AQ13" i="10"/>
  <c r="AQ16" i="9"/>
  <c r="AQ15" i="9" s="1"/>
  <c r="Y13" i="12"/>
  <c r="Y16" i="11"/>
  <c r="Y15" i="11" s="1"/>
  <c r="Y14" i="11"/>
  <c r="AH13" i="11"/>
  <c r="AH16" i="10"/>
  <c r="AH14" i="10"/>
  <c r="AC13" i="10"/>
  <c r="AB16" i="10" s="1"/>
  <c r="AO14" i="10"/>
  <c r="AO13" i="11"/>
  <c r="AO16" i="10"/>
  <c r="W16" i="12"/>
  <c r="W15" i="12" s="1"/>
  <c r="W13" i="13"/>
  <c r="W14" i="12"/>
  <c r="AO15" i="9"/>
  <c r="V14" i="11"/>
  <c r="V16" i="11"/>
  <c r="T13" i="11"/>
  <c r="S16" i="11" s="1"/>
  <c r="V13" i="12"/>
  <c r="V15" i="10"/>
  <c r="T16" i="10"/>
  <c r="T15" i="10" s="1"/>
  <c r="AE13" i="13"/>
  <c r="AE16" i="12"/>
  <c r="AE15" i="12" s="1"/>
  <c r="AE14" i="12"/>
  <c r="L16" i="12"/>
  <c r="K13" i="12"/>
  <c r="L14" i="12"/>
  <c r="L13" i="13"/>
  <c r="X13" i="14"/>
  <c r="X16" i="13"/>
  <c r="X15" i="13" s="1"/>
  <c r="X14" i="13"/>
  <c r="Z13" i="14"/>
  <c r="Z16" i="13"/>
  <c r="Z15" i="13" s="1"/>
  <c r="Z14" i="13"/>
  <c r="AS14" i="14"/>
  <c r="AS16" i="14"/>
  <c r="AS15" i="14" s="1"/>
  <c r="AP13" i="14"/>
  <c r="AP16" i="13"/>
  <c r="AP15" i="13" s="1"/>
  <c r="AP14" i="13"/>
  <c r="P16" i="12"/>
  <c r="P15" i="12" s="1"/>
  <c r="P13" i="13"/>
  <c r="P14" i="12"/>
  <c r="K14" i="11"/>
  <c r="R16" i="12"/>
  <c r="R15" i="12" s="1"/>
  <c r="R13" i="13"/>
  <c r="R14" i="12"/>
  <c r="M16" i="14"/>
  <c r="M15" i="14" s="1"/>
  <c r="M14" i="14"/>
  <c r="N13" i="13"/>
  <c r="N16" i="12"/>
  <c r="N15" i="12" s="1"/>
  <c r="N14" i="12"/>
  <c r="Q16" i="14"/>
  <c r="Q15" i="14" s="1"/>
  <c r="Q14" i="14"/>
  <c r="K16" i="11"/>
  <c r="K15" i="11" s="1"/>
  <c r="L15" i="11"/>
  <c r="O19" i="14"/>
  <c r="O22" i="13"/>
  <c r="L19" i="14"/>
  <c r="L22" i="13"/>
  <c r="K19" i="13"/>
  <c r="R19" i="14"/>
  <c r="R22" i="13"/>
  <c r="M19" i="14"/>
  <c r="M22" i="13"/>
  <c r="P19" i="14"/>
  <c r="P22" i="13"/>
  <c r="N19" i="14"/>
  <c r="N22" i="13"/>
  <c r="Q22" i="14"/>
  <c r="K22" i="12"/>
  <c r="B19" i="6"/>
  <c r="T108" i="2" l="1"/>
  <c r="Q24" i="5"/>
  <c r="K108" i="2"/>
  <c r="M108" i="2" s="1"/>
  <c r="AC96" i="2"/>
  <c r="AE96" i="2" s="1"/>
  <c r="V102" i="2"/>
  <c r="L33" i="5"/>
  <c r="J27" i="5"/>
  <c r="K33" i="5"/>
  <c r="L32" i="5"/>
  <c r="K26" i="5"/>
  <c r="J36" i="5"/>
  <c r="N32" i="5"/>
  <c r="N38" i="5" s="1"/>
  <c r="N44" i="5" s="1"/>
  <c r="N50" i="5" s="1"/>
  <c r="N56" i="5" s="1"/>
  <c r="N62" i="5" s="1"/>
  <c r="N68" i="5" s="1"/>
  <c r="N74" i="5" s="1"/>
  <c r="N80" i="5" s="1"/>
  <c r="N86" i="5" s="1"/>
  <c r="N92" i="5" s="1"/>
  <c r="N98" i="5" s="1"/>
  <c r="N104" i="5" s="1"/>
  <c r="N110" i="5" s="1"/>
  <c r="N116" i="5" s="1"/>
  <c r="N122" i="5" s="1"/>
  <c r="N128" i="5" s="1"/>
  <c r="N134" i="5" s="1"/>
  <c r="N140" i="5" s="1"/>
  <c r="N146" i="5" s="1"/>
  <c r="N152" i="5" s="1"/>
  <c r="N158" i="5" s="1"/>
  <c r="N164" i="5" s="1"/>
  <c r="N170" i="5" s="1"/>
  <c r="N176" i="5" s="1"/>
  <c r="N182" i="5" s="1"/>
  <c r="N188" i="5" s="1"/>
  <c r="N194" i="5" s="1"/>
  <c r="N200" i="5" s="1"/>
  <c r="N206" i="5" s="1"/>
  <c r="N212" i="5" s="1"/>
  <c r="N218" i="5" s="1"/>
  <c r="N224" i="5" s="1"/>
  <c r="N230" i="5" s="1"/>
  <c r="N236" i="5" s="1"/>
  <c r="N242" i="5" s="1"/>
  <c r="N248" i="5" s="1"/>
  <c r="N254" i="5" s="1"/>
  <c r="J118" i="2"/>
  <c r="J109" i="2"/>
  <c r="AH102" i="2"/>
  <c r="AI102" i="2"/>
  <c r="AL93" i="2"/>
  <c r="AN90" i="2"/>
  <c r="AL96" i="2"/>
  <c r="AM96" i="2" s="1"/>
  <c r="AC98" i="2"/>
  <c r="AD104" i="2"/>
  <c r="AB108" i="2"/>
  <c r="Y114" i="2"/>
  <c r="Z114" i="2"/>
  <c r="Q30" i="4"/>
  <c r="K30" i="4" s="1"/>
  <c r="P30" i="4"/>
  <c r="S120" i="2"/>
  <c r="T110" i="2"/>
  <c r="U116" i="2"/>
  <c r="AC14" i="10"/>
  <c r="J30" i="5"/>
  <c r="K39" i="4"/>
  <c r="AB103" i="2"/>
  <c r="AB112" i="2"/>
  <c r="J120" i="2"/>
  <c r="K110" i="2"/>
  <c r="L116" i="2"/>
  <c r="S105" i="2"/>
  <c r="U111" i="2"/>
  <c r="K117" i="2"/>
  <c r="S106" i="2"/>
  <c r="S97" i="2"/>
  <c r="G27" i="6"/>
  <c r="G26" i="6"/>
  <c r="P114" i="2"/>
  <c r="Q114" i="2"/>
  <c r="AR102" i="2"/>
  <c r="AQ102" i="2"/>
  <c r="L38" i="4"/>
  <c r="K32" i="4"/>
  <c r="J42" i="4"/>
  <c r="J111" i="2"/>
  <c r="L117" i="2"/>
  <c r="L108" i="2"/>
  <c r="AL98" i="2"/>
  <c r="AM104" i="2"/>
  <c r="AK108" i="2"/>
  <c r="L39" i="4"/>
  <c r="J33" i="4"/>
  <c r="Q36" i="4"/>
  <c r="P36" i="4"/>
  <c r="AC129" i="2"/>
  <c r="AB111" i="2"/>
  <c r="AD117" i="2"/>
  <c r="T123" i="2"/>
  <c r="AK105" i="2"/>
  <c r="AM111" i="2"/>
  <c r="AK112" i="2"/>
  <c r="AK103" i="2"/>
  <c r="S15" i="11"/>
  <c r="J20" i="14"/>
  <c r="AB14" i="11"/>
  <c r="AB18" i="11" s="1"/>
  <c r="J15" i="12"/>
  <c r="J14" i="13"/>
  <c r="J18" i="13" s="1"/>
  <c r="S14" i="12"/>
  <c r="S18" i="12" s="1"/>
  <c r="AB15" i="10"/>
  <c r="AK14" i="10"/>
  <c r="AK18" i="10" s="1"/>
  <c r="AK15" i="9"/>
  <c r="AS18" i="6"/>
  <c r="R18" i="6"/>
  <c r="J21" i="6"/>
  <c r="AQ18" i="6"/>
  <c r="AK13" i="6" s="1"/>
  <c r="AJ18" i="6"/>
  <c r="O18" i="6"/>
  <c r="AP18" i="6"/>
  <c r="AG18" i="6"/>
  <c r="AA18" i="6"/>
  <c r="X18" i="6"/>
  <c r="J24" i="6"/>
  <c r="Q24" i="6" s="1"/>
  <c r="Y18" i="6"/>
  <c r="S13" i="6" s="1"/>
  <c r="P18" i="6"/>
  <c r="AH18" i="6"/>
  <c r="AB13" i="6" s="1"/>
  <c r="BB24" i="6"/>
  <c r="AA24" i="6"/>
  <c r="R24" i="6"/>
  <c r="O24" i="6"/>
  <c r="AS24" i="6"/>
  <c r="AJ24" i="6"/>
  <c r="K24" i="4"/>
  <c r="M24" i="4" s="1"/>
  <c r="U15" i="11"/>
  <c r="AM15" i="10"/>
  <c r="AM16" i="11"/>
  <c r="AM14" i="11"/>
  <c r="AM13" i="12"/>
  <c r="AD15" i="10"/>
  <c r="AD14" i="11"/>
  <c r="AD13" i="12"/>
  <c r="AD16" i="11"/>
  <c r="AN14" i="11"/>
  <c r="AN16" i="11"/>
  <c r="AN15" i="11" s="1"/>
  <c r="AN13" i="12"/>
  <c r="AL16" i="9"/>
  <c r="AL15" i="9" s="1"/>
  <c r="AG14" i="14"/>
  <c r="AG16" i="14"/>
  <c r="AG15" i="14" s="1"/>
  <c r="AJ14" i="14"/>
  <c r="AJ16" i="14"/>
  <c r="AJ15" i="14" s="1"/>
  <c r="AL13" i="10"/>
  <c r="AK16" i="10" s="1"/>
  <c r="U13" i="13"/>
  <c r="U14" i="12"/>
  <c r="U16" i="12"/>
  <c r="T14" i="11"/>
  <c r="AI13" i="13"/>
  <c r="AI14" i="12"/>
  <c r="AI16" i="12"/>
  <c r="AI15" i="12" s="1"/>
  <c r="AA16" i="12"/>
  <c r="AA15" i="12" s="1"/>
  <c r="AA14" i="12"/>
  <c r="AA13" i="13"/>
  <c r="H23" i="6"/>
  <c r="H29" i="6" s="1"/>
  <c r="H35" i="6" s="1"/>
  <c r="H41" i="6" s="1"/>
  <c r="H47" i="6" s="1"/>
  <c r="H53" i="6" s="1"/>
  <c r="H59" i="6" s="1"/>
  <c r="H65" i="6" s="1"/>
  <c r="H71" i="6" s="1"/>
  <c r="H77" i="6" s="1"/>
  <c r="H83" i="6" s="1"/>
  <c r="H89" i="6" s="1"/>
  <c r="H95" i="6" s="1"/>
  <c r="H101" i="6" s="1"/>
  <c r="H107" i="6" s="1"/>
  <c r="H113" i="6" s="1"/>
  <c r="H119" i="6" s="1"/>
  <c r="H125" i="6" s="1"/>
  <c r="H131" i="6" s="1"/>
  <c r="H137" i="6" s="1"/>
  <c r="H143" i="6" s="1"/>
  <c r="H149" i="6" s="1"/>
  <c r="H155" i="6" s="1"/>
  <c r="H161" i="6" s="1"/>
  <c r="H167" i="6" s="1"/>
  <c r="H173" i="6" s="1"/>
  <c r="H179" i="6" s="1"/>
  <c r="H185" i="6" s="1"/>
  <c r="H191" i="6" s="1"/>
  <c r="H197" i="6" s="1"/>
  <c r="H203" i="6" s="1"/>
  <c r="H209" i="6" s="1"/>
  <c r="H215" i="6" s="1"/>
  <c r="H221" i="6" s="1"/>
  <c r="H227" i="6" s="1"/>
  <c r="H233" i="6" s="1"/>
  <c r="H239" i="6" s="1"/>
  <c r="H245" i="6" s="1"/>
  <c r="H251" i="6" s="1"/>
  <c r="H257" i="6" s="1"/>
  <c r="Q20" i="6"/>
  <c r="Q26" i="6" s="1"/>
  <c r="Q32" i="6" s="1"/>
  <c r="Q38" i="6" s="1"/>
  <c r="Q44" i="6" s="1"/>
  <c r="Q50" i="6" s="1"/>
  <c r="Q56" i="6" s="1"/>
  <c r="Q62" i="6" s="1"/>
  <c r="Q68" i="6" s="1"/>
  <c r="Q74" i="6" s="1"/>
  <c r="Q80" i="6" s="1"/>
  <c r="Q86" i="6" s="1"/>
  <c r="Q92" i="6" s="1"/>
  <c r="Q98" i="6" s="1"/>
  <c r="Q104" i="6" s="1"/>
  <c r="Q110" i="6" s="1"/>
  <c r="Q116" i="6" s="1"/>
  <c r="Q122" i="6" s="1"/>
  <c r="Q128" i="6" s="1"/>
  <c r="Q134" i="6" s="1"/>
  <c r="Q140" i="6" s="1"/>
  <c r="Q146" i="6" s="1"/>
  <c r="Q152" i="6" s="1"/>
  <c r="Q158" i="6" s="1"/>
  <c r="Q164" i="6" s="1"/>
  <c r="Q170" i="6" s="1"/>
  <c r="Q176" i="6" s="1"/>
  <c r="Q182" i="6" s="1"/>
  <c r="Q188" i="6" s="1"/>
  <c r="Q194" i="6" s="1"/>
  <c r="Q200" i="6" s="1"/>
  <c r="Q206" i="6" s="1"/>
  <c r="Q212" i="6" s="1"/>
  <c r="Q218" i="6" s="1"/>
  <c r="Q224" i="6" s="1"/>
  <c r="Q230" i="6" s="1"/>
  <c r="Q236" i="6" s="1"/>
  <c r="Q242" i="6" s="1"/>
  <c r="Q248" i="6" s="1"/>
  <c r="Q254" i="6" s="1"/>
  <c r="M20" i="6"/>
  <c r="M26" i="6" s="1"/>
  <c r="M32" i="6" s="1"/>
  <c r="M38" i="6" s="1"/>
  <c r="M44" i="6" s="1"/>
  <c r="M50" i="6" s="1"/>
  <c r="M56" i="6" s="1"/>
  <c r="M62" i="6" s="1"/>
  <c r="M68" i="6" s="1"/>
  <c r="M74" i="6" s="1"/>
  <c r="M80" i="6" s="1"/>
  <c r="M86" i="6" s="1"/>
  <c r="M92" i="6" s="1"/>
  <c r="M98" i="6" s="1"/>
  <c r="M104" i="6" s="1"/>
  <c r="M110" i="6" s="1"/>
  <c r="M116" i="6" s="1"/>
  <c r="M122" i="6" s="1"/>
  <c r="M128" i="6" s="1"/>
  <c r="M134" i="6" s="1"/>
  <c r="M140" i="6" s="1"/>
  <c r="M146" i="6" s="1"/>
  <c r="M152" i="6" s="1"/>
  <c r="M158" i="6" s="1"/>
  <c r="M164" i="6" s="1"/>
  <c r="M170" i="6" s="1"/>
  <c r="M176" i="6" s="1"/>
  <c r="M182" i="6" s="1"/>
  <c r="M188" i="6" s="1"/>
  <c r="M194" i="6" s="1"/>
  <c r="M200" i="6" s="1"/>
  <c r="M206" i="6" s="1"/>
  <c r="M212" i="6" s="1"/>
  <c r="M218" i="6" s="1"/>
  <c r="M224" i="6" s="1"/>
  <c r="M230" i="6" s="1"/>
  <c r="M236" i="6" s="1"/>
  <c r="M242" i="6" s="1"/>
  <c r="M248" i="6" s="1"/>
  <c r="M254" i="6" s="1"/>
  <c r="R20" i="6"/>
  <c r="R26" i="6" s="1"/>
  <c r="R32" i="6" s="1"/>
  <c r="R38" i="6" s="1"/>
  <c r="R44" i="6" s="1"/>
  <c r="R50" i="6" s="1"/>
  <c r="R56" i="6" s="1"/>
  <c r="R62" i="6" s="1"/>
  <c r="R68" i="6" s="1"/>
  <c r="R74" i="6" s="1"/>
  <c r="R80" i="6" s="1"/>
  <c r="R86" i="6" s="1"/>
  <c r="R92" i="6" s="1"/>
  <c r="R98" i="6" s="1"/>
  <c r="R104" i="6" s="1"/>
  <c r="R110" i="6" s="1"/>
  <c r="R116" i="6" s="1"/>
  <c r="R122" i="6" s="1"/>
  <c r="R128" i="6" s="1"/>
  <c r="R134" i="6" s="1"/>
  <c r="R140" i="6" s="1"/>
  <c r="R146" i="6" s="1"/>
  <c r="R152" i="6" s="1"/>
  <c r="R158" i="6" s="1"/>
  <c r="R164" i="6" s="1"/>
  <c r="R170" i="6" s="1"/>
  <c r="R176" i="6" s="1"/>
  <c r="R182" i="6" s="1"/>
  <c r="R188" i="6" s="1"/>
  <c r="R194" i="6" s="1"/>
  <c r="R200" i="6" s="1"/>
  <c r="R206" i="6" s="1"/>
  <c r="R212" i="6" s="1"/>
  <c r="R218" i="6" s="1"/>
  <c r="R224" i="6" s="1"/>
  <c r="R230" i="6" s="1"/>
  <c r="R236" i="6" s="1"/>
  <c r="R242" i="6" s="1"/>
  <c r="R248" i="6" s="1"/>
  <c r="R254" i="6" s="1"/>
  <c r="O20" i="6"/>
  <c r="O26" i="6" s="1"/>
  <c r="O32" i="6" s="1"/>
  <c r="O38" i="6" s="1"/>
  <c r="O44" i="6" s="1"/>
  <c r="O50" i="6" s="1"/>
  <c r="O56" i="6" s="1"/>
  <c r="O62" i="6" s="1"/>
  <c r="O68" i="6" s="1"/>
  <c r="O74" i="6" s="1"/>
  <c r="O80" i="6" s="1"/>
  <c r="O86" i="6" s="1"/>
  <c r="O92" i="6" s="1"/>
  <c r="O98" i="6" s="1"/>
  <c r="O104" i="6" s="1"/>
  <c r="O110" i="6" s="1"/>
  <c r="O116" i="6" s="1"/>
  <c r="O122" i="6" s="1"/>
  <c r="O128" i="6" s="1"/>
  <c r="O134" i="6" s="1"/>
  <c r="O140" i="6" s="1"/>
  <c r="O146" i="6" s="1"/>
  <c r="O152" i="6" s="1"/>
  <c r="O158" i="6" s="1"/>
  <c r="O164" i="6" s="1"/>
  <c r="O170" i="6" s="1"/>
  <c r="O176" i="6" s="1"/>
  <c r="O182" i="6" s="1"/>
  <c r="O188" i="6" s="1"/>
  <c r="O194" i="6" s="1"/>
  <c r="O200" i="6" s="1"/>
  <c r="O206" i="6" s="1"/>
  <c r="O212" i="6" s="1"/>
  <c r="O218" i="6" s="1"/>
  <c r="O224" i="6" s="1"/>
  <c r="O230" i="6" s="1"/>
  <c r="O236" i="6" s="1"/>
  <c r="O242" i="6" s="1"/>
  <c r="O248" i="6" s="1"/>
  <c r="O254" i="6" s="1"/>
  <c r="N20" i="6"/>
  <c r="N26" i="6" s="1"/>
  <c r="N32" i="6" s="1"/>
  <c r="N38" i="6" s="1"/>
  <c r="N44" i="6" s="1"/>
  <c r="N50" i="6" s="1"/>
  <c r="N56" i="6" s="1"/>
  <c r="N62" i="6" s="1"/>
  <c r="N68" i="6" s="1"/>
  <c r="N74" i="6" s="1"/>
  <c r="N80" i="6" s="1"/>
  <c r="N86" i="6" s="1"/>
  <c r="N92" i="6" s="1"/>
  <c r="N98" i="6" s="1"/>
  <c r="N104" i="6" s="1"/>
  <c r="N110" i="6" s="1"/>
  <c r="N116" i="6" s="1"/>
  <c r="N122" i="6" s="1"/>
  <c r="N128" i="6" s="1"/>
  <c r="N134" i="6" s="1"/>
  <c r="N140" i="6" s="1"/>
  <c r="N146" i="6" s="1"/>
  <c r="N152" i="6" s="1"/>
  <c r="N158" i="6" s="1"/>
  <c r="N164" i="6" s="1"/>
  <c r="N170" i="6" s="1"/>
  <c r="N176" i="6" s="1"/>
  <c r="N182" i="6" s="1"/>
  <c r="N188" i="6" s="1"/>
  <c r="N194" i="6" s="1"/>
  <c r="N200" i="6" s="1"/>
  <c r="N206" i="6" s="1"/>
  <c r="N212" i="6" s="1"/>
  <c r="N218" i="6" s="1"/>
  <c r="N224" i="6" s="1"/>
  <c r="N230" i="6" s="1"/>
  <c r="N236" i="6" s="1"/>
  <c r="N242" i="6" s="1"/>
  <c r="N248" i="6" s="1"/>
  <c r="N254" i="6" s="1"/>
  <c r="L20" i="6"/>
  <c r="L26" i="6" s="1"/>
  <c r="Q21" i="6"/>
  <c r="Q27" i="6" s="1"/>
  <c r="Q33" i="6" s="1"/>
  <c r="Q39" i="6" s="1"/>
  <c r="Q45" i="6" s="1"/>
  <c r="Q51" i="6" s="1"/>
  <c r="Q57" i="6" s="1"/>
  <c r="Q63" i="6" s="1"/>
  <c r="Q69" i="6" s="1"/>
  <c r="Q75" i="6" s="1"/>
  <c r="Q81" i="6" s="1"/>
  <c r="Q87" i="6" s="1"/>
  <c r="Q93" i="6" s="1"/>
  <c r="Q99" i="6" s="1"/>
  <c r="Q105" i="6" s="1"/>
  <c r="Q111" i="6" s="1"/>
  <c r="Q117" i="6" s="1"/>
  <c r="Q123" i="6" s="1"/>
  <c r="Q129" i="6" s="1"/>
  <c r="Q135" i="6" s="1"/>
  <c r="Q141" i="6" s="1"/>
  <c r="Q147" i="6" s="1"/>
  <c r="Q153" i="6" s="1"/>
  <c r="Q159" i="6" s="1"/>
  <c r="Q165" i="6" s="1"/>
  <c r="Q171" i="6" s="1"/>
  <c r="Q177" i="6" s="1"/>
  <c r="Q183" i="6" s="1"/>
  <c r="Q189" i="6" s="1"/>
  <c r="Q195" i="6" s="1"/>
  <c r="Q201" i="6" s="1"/>
  <c r="Q207" i="6" s="1"/>
  <c r="Q213" i="6" s="1"/>
  <c r="Q219" i="6" s="1"/>
  <c r="Q225" i="6" s="1"/>
  <c r="Q231" i="6" s="1"/>
  <c r="Q237" i="6" s="1"/>
  <c r="Q243" i="6" s="1"/>
  <c r="Q249" i="6" s="1"/>
  <c r="Q255" i="6" s="1"/>
  <c r="P20" i="6"/>
  <c r="P26" i="6" s="1"/>
  <c r="P32" i="6" s="1"/>
  <c r="P38" i="6" s="1"/>
  <c r="P44" i="6" s="1"/>
  <c r="P50" i="6" s="1"/>
  <c r="P56" i="6" s="1"/>
  <c r="P62" i="6" s="1"/>
  <c r="P68" i="6" s="1"/>
  <c r="P74" i="6" s="1"/>
  <c r="P80" i="6" s="1"/>
  <c r="P86" i="6" s="1"/>
  <c r="P92" i="6" s="1"/>
  <c r="P98" i="6" s="1"/>
  <c r="P104" i="6" s="1"/>
  <c r="P110" i="6" s="1"/>
  <c r="P116" i="6" s="1"/>
  <c r="P122" i="6" s="1"/>
  <c r="P128" i="6" s="1"/>
  <c r="P134" i="6" s="1"/>
  <c r="P140" i="6" s="1"/>
  <c r="P146" i="6" s="1"/>
  <c r="P152" i="6" s="1"/>
  <c r="P158" i="6" s="1"/>
  <c r="P164" i="6" s="1"/>
  <c r="P170" i="6" s="1"/>
  <c r="P176" i="6" s="1"/>
  <c r="P182" i="6" s="1"/>
  <c r="P188" i="6" s="1"/>
  <c r="P194" i="6" s="1"/>
  <c r="P200" i="6" s="1"/>
  <c r="P206" i="6" s="1"/>
  <c r="P212" i="6" s="1"/>
  <c r="P218" i="6" s="1"/>
  <c r="P224" i="6" s="1"/>
  <c r="P230" i="6" s="1"/>
  <c r="P236" i="6" s="1"/>
  <c r="P242" i="6" s="1"/>
  <c r="P248" i="6" s="1"/>
  <c r="P254" i="6" s="1"/>
  <c r="R21" i="6"/>
  <c r="R27" i="6" s="1"/>
  <c r="R33" i="6" s="1"/>
  <c r="R39" i="6" s="1"/>
  <c r="R45" i="6" s="1"/>
  <c r="R51" i="6" s="1"/>
  <c r="R57" i="6" s="1"/>
  <c r="R63" i="6" s="1"/>
  <c r="R69" i="6" s="1"/>
  <c r="R75" i="6" s="1"/>
  <c r="R81" i="6" s="1"/>
  <c r="R87" i="6" s="1"/>
  <c r="R93" i="6" s="1"/>
  <c r="R99" i="6" s="1"/>
  <c r="R105" i="6" s="1"/>
  <c r="R111" i="6" s="1"/>
  <c r="R117" i="6" s="1"/>
  <c r="R123" i="6" s="1"/>
  <c r="R129" i="6" s="1"/>
  <c r="R135" i="6" s="1"/>
  <c r="R141" i="6" s="1"/>
  <c r="R147" i="6" s="1"/>
  <c r="R153" i="6" s="1"/>
  <c r="R159" i="6" s="1"/>
  <c r="R165" i="6" s="1"/>
  <c r="R171" i="6" s="1"/>
  <c r="R177" i="6" s="1"/>
  <c r="R183" i="6" s="1"/>
  <c r="R189" i="6" s="1"/>
  <c r="R195" i="6" s="1"/>
  <c r="R201" i="6" s="1"/>
  <c r="R207" i="6" s="1"/>
  <c r="R213" i="6" s="1"/>
  <c r="R219" i="6" s="1"/>
  <c r="R225" i="6" s="1"/>
  <c r="R231" i="6" s="1"/>
  <c r="R237" i="6" s="1"/>
  <c r="R243" i="6" s="1"/>
  <c r="R249" i="6" s="1"/>
  <c r="R255" i="6" s="1"/>
  <c r="L21" i="6"/>
  <c r="L27" i="6" s="1"/>
  <c r="N21" i="6"/>
  <c r="N27" i="6" s="1"/>
  <c r="N33" i="6" s="1"/>
  <c r="N39" i="6" s="1"/>
  <c r="N45" i="6" s="1"/>
  <c r="N51" i="6" s="1"/>
  <c r="N57" i="6" s="1"/>
  <c r="N63" i="6" s="1"/>
  <c r="N69" i="6" s="1"/>
  <c r="N75" i="6" s="1"/>
  <c r="N81" i="6" s="1"/>
  <c r="N87" i="6" s="1"/>
  <c r="N93" i="6" s="1"/>
  <c r="N99" i="6" s="1"/>
  <c r="N105" i="6" s="1"/>
  <c r="N111" i="6" s="1"/>
  <c r="N117" i="6" s="1"/>
  <c r="N123" i="6" s="1"/>
  <c r="N129" i="6" s="1"/>
  <c r="N135" i="6" s="1"/>
  <c r="N141" i="6" s="1"/>
  <c r="N147" i="6" s="1"/>
  <c r="N153" i="6" s="1"/>
  <c r="N159" i="6" s="1"/>
  <c r="N165" i="6" s="1"/>
  <c r="N171" i="6" s="1"/>
  <c r="N177" i="6" s="1"/>
  <c r="N183" i="6" s="1"/>
  <c r="N189" i="6" s="1"/>
  <c r="N195" i="6" s="1"/>
  <c r="N201" i="6" s="1"/>
  <c r="N207" i="6" s="1"/>
  <c r="N213" i="6" s="1"/>
  <c r="N219" i="6" s="1"/>
  <c r="N225" i="6" s="1"/>
  <c r="N231" i="6" s="1"/>
  <c r="N237" i="6" s="1"/>
  <c r="N243" i="6" s="1"/>
  <c r="N249" i="6" s="1"/>
  <c r="N255" i="6" s="1"/>
  <c r="M21" i="6"/>
  <c r="M27" i="6" s="1"/>
  <c r="M33" i="6" s="1"/>
  <c r="M39" i="6" s="1"/>
  <c r="M45" i="6" s="1"/>
  <c r="M51" i="6" s="1"/>
  <c r="M57" i="6" s="1"/>
  <c r="M63" i="6" s="1"/>
  <c r="M69" i="6" s="1"/>
  <c r="M75" i="6" s="1"/>
  <c r="M81" i="6" s="1"/>
  <c r="M87" i="6" s="1"/>
  <c r="M93" i="6" s="1"/>
  <c r="M99" i="6" s="1"/>
  <c r="M105" i="6" s="1"/>
  <c r="M111" i="6" s="1"/>
  <c r="M117" i="6" s="1"/>
  <c r="M123" i="6" s="1"/>
  <c r="M129" i="6" s="1"/>
  <c r="M135" i="6" s="1"/>
  <c r="M141" i="6" s="1"/>
  <c r="M147" i="6" s="1"/>
  <c r="M153" i="6" s="1"/>
  <c r="M159" i="6" s="1"/>
  <c r="M165" i="6" s="1"/>
  <c r="M171" i="6" s="1"/>
  <c r="M177" i="6" s="1"/>
  <c r="M183" i="6" s="1"/>
  <c r="M189" i="6" s="1"/>
  <c r="M195" i="6" s="1"/>
  <c r="M201" i="6" s="1"/>
  <c r="M207" i="6" s="1"/>
  <c r="M213" i="6" s="1"/>
  <c r="M219" i="6" s="1"/>
  <c r="M225" i="6" s="1"/>
  <c r="M231" i="6" s="1"/>
  <c r="M237" i="6" s="1"/>
  <c r="M243" i="6" s="1"/>
  <c r="M249" i="6" s="1"/>
  <c r="M255" i="6" s="1"/>
  <c r="P21" i="6"/>
  <c r="P27" i="6" s="1"/>
  <c r="P33" i="6" s="1"/>
  <c r="P39" i="6" s="1"/>
  <c r="P45" i="6" s="1"/>
  <c r="P51" i="6" s="1"/>
  <c r="P57" i="6" s="1"/>
  <c r="P63" i="6" s="1"/>
  <c r="P69" i="6" s="1"/>
  <c r="P75" i="6" s="1"/>
  <c r="P81" i="6" s="1"/>
  <c r="P87" i="6" s="1"/>
  <c r="P93" i="6" s="1"/>
  <c r="P99" i="6" s="1"/>
  <c r="P105" i="6" s="1"/>
  <c r="P111" i="6" s="1"/>
  <c r="P117" i="6" s="1"/>
  <c r="P123" i="6" s="1"/>
  <c r="P129" i="6" s="1"/>
  <c r="P135" i="6" s="1"/>
  <c r="P141" i="6" s="1"/>
  <c r="P147" i="6" s="1"/>
  <c r="P153" i="6" s="1"/>
  <c r="P159" i="6" s="1"/>
  <c r="P165" i="6" s="1"/>
  <c r="P171" i="6" s="1"/>
  <c r="P177" i="6" s="1"/>
  <c r="P183" i="6" s="1"/>
  <c r="P189" i="6" s="1"/>
  <c r="P195" i="6" s="1"/>
  <c r="P201" i="6" s="1"/>
  <c r="P207" i="6" s="1"/>
  <c r="P213" i="6" s="1"/>
  <c r="P219" i="6" s="1"/>
  <c r="P225" i="6" s="1"/>
  <c r="P231" i="6" s="1"/>
  <c r="P237" i="6" s="1"/>
  <c r="P243" i="6" s="1"/>
  <c r="P249" i="6" s="1"/>
  <c r="P255" i="6" s="1"/>
  <c r="O21" i="6"/>
  <c r="O27" i="6" s="1"/>
  <c r="O33" i="6" s="1"/>
  <c r="O39" i="6" s="1"/>
  <c r="O45" i="6" s="1"/>
  <c r="O51" i="6" s="1"/>
  <c r="O57" i="6" s="1"/>
  <c r="O63" i="6" s="1"/>
  <c r="O69" i="6" s="1"/>
  <c r="O75" i="6" s="1"/>
  <c r="O81" i="6" s="1"/>
  <c r="O87" i="6" s="1"/>
  <c r="O93" i="6" s="1"/>
  <c r="O99" i="6" s="1"/>
  <c r="O105" i="6" s="1"/>
  <c r="O111" i="6" s="1"/>
  <c r="O117" i="6" s="1"/>
  <c r="O123" i="6" s="1"/>
  <c r="O129" i="6" s="1"/>
  <c r="O135" i="6" s="1"/>
  <c r="O141" i="6" s="1"/>
  <c r="O147" i="6" s="1"/>
  <c r="O153" i="6" s="1"/>
  <c r="O159" i="6" s="1"/>
  <c r="O165" i="6" s="1"/>
  <c r="O171" i="6" s="1"/>
  <c r="O177" i="6" s="1"/>
  <c r="O183" i="6" s="1"/>
  <c r="O189" i="6" s="1"/>
  <c r="O195" i="6" s="1"/>
  <c r="O201" i="6" s="1"/>
  <c r="O207" i="6" s="1"/>
  <c r="O213" i="6" s="1"/>
  <c r="O219" i="6" s="1"/>
  <c r="O225" i="6" s="1"/>
  <c r="O231" i="6" s="1"/>
  <c r="O237" i="6" s="1"/>
  <c r="O243" i="6" s="1"/>
  <c r="O249" i="6" s="1"/>
  <c r="O255" i="6" s="1"/>
  <c r="K21" i="6"/>
  <c r="K27" i="6" s="1"/>
  <c r="K20" i="5"/>
  <c r="K24" i="5" s="1"/>
  <c r="M24" i="5" s="1"/>
  <c r="Y13" i="13"/>
  <c r="Y16" i="12"/>
  <c r="Y15" i="12" s="1"/>
  <c r="Y14" i="12"/>
  <c r="AH15" i="10"/>
  <c r="AC16" i="10"/>
  <c r="AC15" i="10" s="1"/>
  <c r="AQ13" i="11"/>
  <c r="AQ14" i="10"/>
  <c r="AL14" i="10" s="1"/>
  <c r="AQ16" i="10"/>
  <c r="AQ15" i="10" s="1"/>
  <c r="AH13" i="12"/>
  <c r="AH14" i="11"/>
  <c r="AC14" i="11" s="1"/>
  <c r="AH16" i="11"/>
  <c r="AC13" i="11"/>
  <c r="AB16" i="11" s="1"/>
  <c r="AO15" i="10"/>
  <c r="AO16" i="11"/>
  <c r="AO13" i="12"/>
  <c r="AO14" i="11"/>
  <c r="W14" i="13"/>
  <c r="W16" i="13"/>
  <c r="W15" i="13" s="1"/>
  <c r="W13" i="14"/>
  <c r="V15" i="11"/>
  <c r="T16" i="11"/>
  <c r="T15" i="11" s="1"/>
  <c r="T13" i="12"/>
  <c r="S16" i="12" s="1"/>
  <c r="V13" i="13"/>
  <c r="V14" i="12"/>
  <c r="V16" i="12"/>
  <c r="AE13" i="14"/>
  <c r="AE14" i="13"/>
  <c r="AE16" i="13"/>
  <c r="AE15" i="13" s="1"/>
  <c r="X16" i="14"/>
  <c r="X15" i="14" s="1"/>
  <c r="X14" i="14"/>
  <c r="K14" i="12"/>
  <c r="N13" i="14"/>
  <c r="N14" i="13"/>
  <c r="N16" i="13"/>
  <c r="N15" i="13" s="1"/>
  <c r="R13" i="14"/>
  <c r="R14" i="13"/>
  <c r="R16" i="13"/>
  <c r="R15" i="13" s="1"/>
  <c r="P13" i="14"/>
  <c r="P14" i="13"/>
  <c r="P16" i="13"/>
  <c r="P15" i="13" s="1"/>
  <c r="AP14" i="14"/>
  <c r="AP16" i="14"/>
  <c r="AP15" i="14" s="1"/>
  <c r="Z16" i="14"/>
  <c r="Z15" i="14" s="1"/>
  <c r="Z14" i="14"/>
  <c r="L13" i="14"/>
  <c r="L14" i="13"/>
  <c r="K13" i="13"/>
  <c r="L16" i="13"/>
  <c r="L15" i="12"/>
  <c r="K16" i="12"/>
  <c r="K15" i="12" s="1"/>
  <c r="K22" i="13"/>
  <c r="P22" i="14"/>
  <c r="M22" i="14"/>
  <c r="R22" i="14"/>
  <c r="K19" i="14"/>
  <c r="L22" i="14"/>
  <c r="O22" i="14"/>
  <c r="N22" i="14"/>
  <c r="B19" i="7"/>
  <c r="AD96" i="2" l="1"/>
  <c r="K36" i="4"/>
  <c r="L36" i="4" s="1"/>
  <c r="AL102" i="2"/>
  <c r="AM102" i="2" s="1"/>
  <c r="T114" i="2"/>
  <c r="M36" i="4"/>
  <c r="K33" i="6"/>
  <c r="J27" i="6"/>
  <c r="L33" i="6"/>
  <c r="J36" i="6"/>
  <c r="L32" i="6"/>
  <c r="K26" i="6"/>
  <c r="U108" i="2"/>
  <c r="V108" i="2"/>
  <c r="Z120" i="2"/>
  <c r="Y120" i="2"/>
  <c r="AH108" i="2"/>
  <c r="AI108" i="2"/>
  <c r="P36" i="5"/>
  <c r="Q36" i="5"/>
  <c r="G27" i="7"/>
  <c r="G26" i="7"/>
  <c r="L122" i="2"/>
  <c r="K116" i="2"/>
  <c r="J126" i="2"/>
  <c r="K45" i="4"/>
  <c r="AB114" i="2"/>
  <c r="AD110" i="2"/>
  <c r="AC104" i="2"/>
  <c r="AC102" i="2"/>
  <c r="K114" i="2"/>
  <c r="Q30" i="5"/>
  <c r="K30" i="5" s="1"/>
  <c r="P30" i="5"/>
  <c r="L45" i="4"/>
  <c r="J39" i="4"/>
  <c r="S112" i="2"/>
  <c r="S103" i="2"/>
  <c r="J30" i="6"/>
  <c r="P120" i="2"/>
  <c r="Q120" i="2"/>
  <c r="K120" i="2" s="1"/>
  <c r="AR108" i="2"/>
  <c r="AQ108" i="2"/>
  <c r="P42" i="4"/>
  <c r="Q42" i="4"/>
  <c r="K123" i="2"/>
  <c r="K39" i="5"/>
  <c r="K32" i="5"/>
  <c r="J42" i="5"/>
  <c r="L38" i="5"/>
  <c r="J117" i="2"/>
  <c r="L123" i="2"/>
  <c r="AL104" i="2"/>
  <c r="AM110" i="2"/>
  <c r="AK114" i="2"/>
  <c r="AB109" i="2"/>
  <c r="AB118" i="2"/>
  <c r="T116" i="2"/>
  <c r="S126" i="2"/>
  <c r="U122" i="2"/>
  <c r="J115" i="2"/>
  <c r="J124" i="2"/>
  <c r="L30" i="4"/>
  <c r="M30" i="4"/>
  <c r="L44" i="4"/>
  <c r="K38" i="4"/>
  <c r="J48" i="4"/>
  <c r="S111" i="2"/>
  <c r="U117" i="2"/>
  <c r="AL99" i="2"/>
  <c r="AN96" i="2"/>
  <c r="J33" i="5"/>
  <c r="L39" i="5"/>
  <c r="AC135" i="2"/>
  <c r="AB117" i="2"/>
  <c r="AD123" i="2"/>
  <c r="AK118" i="2"/>
  <c r="AK109" i="2"/>
  <c r="AK111" i="2"/>
  <c r="AM117" i="2"/>
  <c r="T129" i="2"/>
  <c r="J14" i="14"/>
  <c r="J18" i="14" s="1"/>
  <c r="AB14" i="12"/>
  <c r="AB18" i="12" s="1"/>
  <c r="J15" i="13"/>
  <c r="AL13" i="11"/>
  <c r="AK16" i="11" s="1"/>
  <c r="S14" i="13"/>
  <c r="S18" i="13" s="1"/>
  <c r="AK15" i="10"/>
  <c r="S15" i="12"/>
  <c r="AB15" i="11"/>
  <c r="AK14" i="11"/>
  <c r="AK18" i="11" s="1"/>
  <c r="L24" i="5"/>
  <c r="AQ18" i="7"/>
  <c r="AK13" i="7" s="1"/>
  <c r="O18" i="7"/>
  <c r="J21" i="7"/>
  <c r="AP18" i="7"/>
  <c r="AJ18" i="7"/>
  <c r="AA18" i="7"/>
  <c r="X18" i="7"/>
  <c r="R18" i="7"/>
  <c r="J24" i="7"/>
  <c r="Q24" i="7" s="1"/>
  <c r="AS18" i="7"/>
  <c r="AG18" i="7"/>
  <c r="AH18" i="7"/>
  <c r="AB13" i="7" s="1"/>
  <c r="Y18" i="7"/>
  <c r="S13" i="7" s="1"/>
  <c r="P18" i="7"/>
  <c r="AJ24" i="7"/>
  <c r="O24" i="7"/>
  <c r="AA24" i="7"/>
  <c r="AS24" i="7"/>
  <c r="R24" i="7"/>
  <c r="BB24" i="7"/>
  <c r="L24" i="4"/>
  <c r="P24" i="6"/>
  <c r="U15" i="12"/>
  <c r="AD15" i="11"/>
  <c r="AM14" i="12"/>
  <c r="AM13" i="13"/>
  <c r="AM16" i="12"/>
  <c r="AD16" i="12"/>
  <c r="AD14" i="12"/>
  <c r="AD13" i="13"/>
  <c r="AM15" i="11"/>
  <c r="AN13" i="13"/>
  <c r="AN16" i="12"/>
  <c r="AN15" i="12" s="1"/>
  <c r="AN14" i="12"/>
  <c r="U13" i="14"/>
  <c r="U16" i="13"/>
  <c r="U14" i="13"/>
  <c r="T14" i="12"/>
  <c r="AA13" i="14"/>
  <c r="AA14" i="13"/>
  <c r="AA16" i="13"/>
  <c r="AA15" i="13" s="1"/>
  <c r="AI13" i="14"/>
  <c r="AI14" i="13"/>
  <c r="AI16" i="13"/>
  <c r="AI15" i="13" s="1"/>
  <c r="H23" i="7"/>
  <c r="H29" i="7" s="1"/>
  <c r="H35" i="7" s="1"/>
  <c r="H41" i="7" s="1"/>
  <c r="H47" i="7" s="1"/>
  <c r="H53" i="7" s="1"/>
  <c r="H59" i="7" s="1"/>
  <c r="H65" i="7" s="1"/>
  <c r="H71" i="7" s="1"/>
  <c r="H77" i="7" s="1"/>
  <c r="H83" i="7" s="1"/>
  <c r="H89" i="7" s="1"/>
  <c r="H95" i="7" s="1"/>
  <c r="H101" i="7" s="1"/>
  <c r="H107" i="7" s="1"/>
  <c r="H113" i="7" s="1"/>
  <c r="H119" i="7" s="1"/>
  <c r="H125" i="7" s="1"/>
  <c r="H131" i="7" s="1"/>
  <c r="H137" i="7" s="1"/>
  <c r="H143" i="7" s="1"/>
  <c r="H149" i="7" s="1"/>
  <c r="H155" i="7" s="1"/>
  <c r="H161" i="7" s="1"/>
  <c r="H167" i="7" s="1"/>
  <c r="H173" i="7" s="1"/>
  <c r="H179" i="7" s="1"/>
  <c r="H185" i="7" s="1"/>
  <c r="H191" i="7" s="1"/>
  <c r="H197" i="7" s="1"/>
  <c r="H203" i="7" s="1"/>
  <c r="H209" i="7" s="1"/>
  <c r="H215" i="7" s="1"/>
  <c r="H221" i="7" s="1"/>
  <c r="H227" i="7" s="1"/>
  <c r="H233" i="7" s="1"/>
  <c r="H239" i="7" s="1"/>
  <c r="H245" i="7" s="1"/>
  <c r="H251" i="7" s="1"/>
  <c r="H257" i="7" s="1"/>
  <c r="Q20" i="7"/>
  <c r="Q26" i="7" s="1"/>
  <c r="Q32" i="7" s="1"/>
  <c r="Q38" i="7" s="1"/>
  <c r="Q44" i="7" s="1"/>
  <c r="Q50" i="7" s="1"/>
  <c r="Q56" i="7" s="1"/>
  <c r="Q62" i="7" s="1"/>
  <c r="Q68" i="7" s="1"/>
  <c r="Q74" i="7" s="1"/>
  <c r="Q80" i="7" s="1"/>
  <c r="Q86" i="7" s="1"/>
  <c r="Q92" i="7" s="1"/>
  <c r="Q98" i="7" s="1"/>
  <c r="Q104" i="7" s="1"/>
  <c r="Q110" i="7" s="1"/>
  <c r="Q116" i="7" s="1"/>
  <c r="Q122" i="7" s="1"/>
  <c r="Q128" i="7" s="1"/>
  <c r="Q134" i="7" s="1"/>
  <c r="Q140" i="7" s="1"/>
  <c r="Q146" i="7" s="1"/>
  <c r="Q152" i="7" s="1"/>
  <c r="Q158" i="7" s="1"/>
  <c r="Q164" i="7" s="1"/>
  <c r="Q170" i="7" s="1"/>
  <c r="Q176" i="7" s="1"/>
  <c r="Q182" i="7" s="1"/>
  <c r="Q188" i="7" s="1"/>
  <c r="Q194" i="7" s="1"/>
  <c r="Q200" i="7" s="1"/>
  <c r="Q206" i="7" s="1"/>
  <c r="Q212" i="7" s="1"/>
  <c r="Q218" i="7" s="1"/>
  <c r="Q224" i="7" s="1"/>
  <c r="Q230" i="7" s="1"/>
  <c r="Q236" i="7" s="1"/>
  <c r="Q242" i="7" s="1"/>
  <c r="Q248" i="7" s="1"/>
  <c r="Q254" i="7" s="1"/>
  <c r="N20" i="7"/>
  <c r="N26" i="7" s="1"/>
  <c r="N32" i="7" s="1"/>
  <c r="N38" i="7" s="1"/>
  <c r="N44" i="7" s="1"/>
  <c r="N50" i="7" s="1"/>
  <c r="N56" i="7" s="1"/>
  <c r="N62" i="7" s="1"/>
  <c r="N68" i="7" s="1"/>
  <c r="N74" i="7" s="1"/>
  <c r="N80" i="7" s="1"/>
  <c r="N86" i="7" s="1"/>
  <c r="N92" i="7" s="1"/>
  <c r="N98" i="7" s="1"/>
  <c r="N104" i="7" s="1"/>
  <c r="N110" i="7" s="1"/>
  <c r="N116" i="7" s="1"/>
  <c r="N122" i="7" s="1"/>
  <c r="N128" i="7" s="1"/>
  <c r="N134" i="7" s="1"/>
  <c r="N140" i="7" s="1"/>
  <c r="N146" i="7" s="1"/>
  <c r="N152" i="7" s="1"/>
  <c r="N158" i="7" s="1"/>
  <c r="N164" i="7" s="1"/>
  <c r="N170" i="7" s="1"/>
  <c r="N176" i="7" s="1"/>
  <c r="N182" i="7" s="1"/>
  <c r="N188" i="7" s="1"/>
  <c r="N194" i="7" s="1"/>
  <c r="N200" i="7" s="1"/>
  <c r="N206" i="7" s="1"/>
  <c r="N212" i="7" s="1"/>
  <c r="N218" i="7" s="1"/>
  <c r="N224" i="7" s="1"/>
  <c r="N230" i="7" s="1"/>
  <c r="N236" i="7" s="1"/>
  <c r="N242" i="7" s="1"/>
  <c r="N248" i="7" s="1"/>
  <c r="N254" i="7" s="1"/>
  <c r="Q21" i="7"/>
  <c r="Q27" i="7" s="1"/>
  <c r="Q33" i="7" s="1"/>
  <c r="Q39" i="7" s="1"/>
  <c r="Q45" i="7" s="1"/>
  <c r="Q51" i="7" s="1"/>
  <c r="Q57" i="7" s="1"/>
  <c r="Q63" i="7" s="1"/>
  <c r="Q69" i="7" s="1"/>
  <c r="Q75" i="7" s="1"/>
  <c r="Q81" i="7" s="1"/>
  <c r="Q87" i="7" s="1"/>
  <c r="Q93" i="7" s="1"/>
  <c r="Q99" i="7" s="1"/>
  <c r="Q105" i="7" s="1"/>
  <c r="Q111" i="7" s="1"/>
  <c r="Q117" i="7" s="1"/>
  <c r="Q123" i="7" s="1"/>
  <c r="Q129" i="7" s="1"/>
  <c r="Q135" i="7" s="1"/>
  <c r="Q141" i="7" s="1"/>
  <c r="Q147" i="7" s="1"/>
  <c r="Q153" i="7" s="1"/>
  <c r="Q159" i="7" s="1"/>
  <c r="Q165" i="7" s="1"/>
  <c r="Q171" i="7" s="1"/>
  <c r="Q177" i="7" s="1"/>
  <c r="Q183" i="7" s="1"/>
  <c r="Q189" i="7" s="1"/>
  <c r="Q195" i="7" s="1"/>
  <c r="Q201" i="7" s="1"/>
  <c r="Q207" i="7" s="1"/>
  <c r="Q213" i="7" s="1"/>
  <c r="Q219" i="7" s="1"/>
  <c r="Q225" i="7" s="1"/>
  <c r="Q231" i="7" s="1"/>
  <c r="Q237" i="7" s="1"/>
  <c r="Q243" i="7" s="1"/>
  <c r="Q249" i="7" s="1"/>
  <c r="Q255" i="7" s="1"/>
  <c r="R20" i="7"/>
  <c r="R26" i="7" s="1"/>
  <c r="R32" i="7" s="1"/>
  <c r="R38" i="7" s="1"/>
  <c r="R44" i="7" s="1"/>
  <c r="R50" i="7" s="1"/>
  <c r="R56" i="7" s="1"/>
  <c r="R62" i="7" s="1"/>
  <c r="R68" i="7" s="1"/>
  <c r="R74" i="7" s="1"/>
  <c r="R80" i="7" s="1"/>
  <c r="R86" i="7" s="1"/>
  <c r="R92" i="7" s="1"/>
  <c r="R98" i="7" s="1"/>
  <c r="R104" i="7" s="1"/>
  <c r="R110" i="7" s="1"/>
  <c r="R116" i="7" s="1"/>
  <c r="R122" i="7" s="1"/>
  <c r="R128" i="7" s="1"/>
  <c r="R134" i="7" s="1"/>
  <c r="R140" i="7" s="1"/>
  <c r="R146" i="7" s="1"/>
  <c r="R152" i="7" s="1"/>
  <c r="R158" i="7" s="1"/>
  <c r="R164" i="7" s="1"/>
  <c r="R170" i="7" s="1"/>
  <c r="R176" i="7" s="1"/>
  <c r="R182" i="7" s="1"/>
  <c r="R188" i="7" s="1"/>
  <c r="R194" i="7" s="1"/>
  <c r="R200" i="7" s="1"/>
  <c r="R206" i="7" s="1"/>
  <c r="R212" i="7" s="1"/>
  <c r="R218" i="7" s="1"/>
  <c r="R224" i="7" s="1"/>
  <c r="R230" i="7" s="1"/>
  <c r="R236" i="7" s="1"/>
  <c r="R242" i="7" s="1"/>
  <c r="R248" i="7" s="1"/>
  <c r="R254" i="7" s="1"/>
  <c r="M20" i="7"/>
  <c r="M26" i="7" s="1"/>
  <c r="M32" i="7" s="1"/>
  <c r="M38" i="7" s="1"/>
  <c r="M44" i="7" s="1"/>
  <c r="M50" i="7" s="1"/>
  <c r="M56" i="7" s="1"/>
  <c r="M62" i="7" s="1"/>
  <c r="M68" i="7" s="1"/>
  <c r="M74" i="7" s="1"/>
  <c r="M80" i="7" s="1"/>
  <c r="M86" i="7" s="1"/>
  <c r="M92" i="7" s="1"/>
  <c r="M98" i="7" s="1"/>
  <c r="M104" i="7" s="1"/>
  <c r="M110" i="7" s="1"/>
  <c r="M116" i="7" s="1"/>
  <c r="M122" i="7" s="1"/>
  <c r="M128" i="7" s="1"/>
  <c r="M134" i="7" s="1"/>
  <c r="M140" i="7" s="1"/>
  <c r="M146" i="7" s="1"/>
  <c r="M152" i="7" s="1"/>
  <c r="M158" i="7" s="1"/>
  <c r="M164" i="7" s="1"/>
  <c r="M170" i="7" s="1"/>
  <c r="M176" i="7" s="1"/>
  <c r="M182" i="7" s="1"/>
  <c r="M188" i="7" s="1"/>
  <c r="M194" i="7" s="1"/>
  <c r="M200" i="7" s="1"/>
  <c r="M206" i="7" s="1"/>
  <c r="M212" i="7" s="1"/>
  <c r="M218" i="7" s="1"/>
  <c r="M224" i="7" s="1"/>
  <c r="M230" i="7" s="1"/>
  <c r="M236" i="7" s="1"/>
  <c r="M242" i="7" s="1"/>
  <c r="M248" i="7" s="1"/>
  <c r="M254" i="7" s="1"/>
  <c r="O20" i="7"/>
  <c r="O26" i="7" s="1"/>
  <c r="O32" i="7" s="1"/>
  <c r="O38" i="7" s="1"/>
  <c r="O44" i="7" s="1"/>
  <c r="O50" i="7" s="1"/>
  <c r="O56" i="7" s="1"/>
  <c r="O62" i="7" s="1"/>
  <c r="O68" i="7" s="1"/>
  <c r="O74" i="7" s="1"/>
  <c r="O80" i="7" s="1"/>
  <c r="O86" i="7" s="1"/>
  <c r="O92" i="7" s="1"/>
  <c r="O98" i="7" s="1"/>
  <c r="O104" i="7" s="1"/>
  <c r="O110" i="7" s="1"/>
  <c r="O116" i="7" s="1"/>
  <c r="O122" i="7" s="1"/>
  <c r="O128" i="7" s="1"/>
  <c r="O134" i="7" s="1"/>
  <c r="O140" i="7" s="1"/>
  <c r="O146" i="7" s="1"/>
  <c r="O152" i="7" s="1"/>
  <c r="O158" i="7" s="1"/>
  <c r="O164" i="7" s="1"/>
  <c r="O170" i="7" s="1"/>
  <c r="O176" i="7" s="1"/>
  <c r="O182" i="7" s="1"/>
  <c r="O188" i="7" s="1"/>
  <c r="O194" i="7" s="1"/>
  <c r="O200" i="7" s="1"/>
  <c r="O206" i="7" s="1"/>
  <c r="O212" i="7" s="1"/>
  <c r="O218" i="7" s="1"/>
  <c r="O224" i="7" s="1"/>
  <c r="O230" i="7" s="1"/>
  <c r="O236" i="7" s="1"/>
  <c r="O242" i="7" s="1"/>
  <c r="O248" i="7" s="1"/>
  <c r="O254" i="7" s="1"/>
  <c r="P20" i="7"/>
  <c r="P26" i="7" s="1"/>
  <c r="P32" i="7" s="1"/>
  <c r="P38" i="7" s="1"/>
  <c r="P44" i="7" s="1"/>
  <c r="P50" i="7" s="1"/>
  <c r="P56" i="7" s="1"/>
  <c r="P62" i="7" s="1"/>
  <c r="P68" i="7" s="1"/>
  <c r="P74" i="7" s="1"/>
  <c r="P80" i="7" s="1"/>
  <c r="P86" i="7" s="1"/>
  <c r="P92" i="7" s="1"/>
  <c r="P98" i="7" s="1"/>
  <c r="P104" i="7" s="1"/>
  <c r="P110" i="7" s="1"/>
  <c r="P116" i="7" s="1"/>
  <c r="P122" i="7" s="1"/>
  <c r="P128" i="7" s="1"/>
  <c r="P134" i="7" s="1"/>
  <c r="P140" i="7" s="1"/>
  <c r="P146" i="7" s="1"/>
  <c r="P152" i="7" s="1"/>
  <c r="P158" i="7" s="1"/>
  <c r="P164" i="7" s="1"/>
  <c r="P170" i="7" s="1"/>
  <c r="P176" i="7" s="1"/>
  <c r="P182" i="7" s="1"/>
  <c r="P188" i="7" s="1"/>
  <c r="P194" i="7" s="1"/>
  <c r="P200" i="7" s="1"/>
  <c r="P206" i="7" s="1"/>
  <c r="P212" i="7" s="1"/>
  <c r="P218" i="7" s="1"/>
  <c r="P224" i="7" s="1"/>
  <c r="P230" i="7" s="1"/>
  <c r="P236" i="7" s="1"/>
  <c r="P242" i="7" s="1"/>
  <c r="P248" i="7" s="1"/>
  <c r="P254" i="7" s="1"/>
  <c r="L20" i="7"/>
  <c r="L26" i="7" s="1"/>
  <c r="N21" i="7"/>
  <c r="N27" i="7" s="1"/>
  <c r="N33" i="7" s="1"/>
  <c r="N39" i="7" s="1"/>
  <c r="N45" i="7" s="1"/>
  <c r="N51" i="7" s="1"/>
  <c r="N57" i="7" s="1"/>
  <c r="N63" i="7" s="1"/>
  <c r="N69" i="7" s="1"/>
  <c r="N75" i="7" s="1"/>
  <c r="N81" i="7" s="1"/>
  <c r="N87" i="7" s="1"/>
  <c r="N93" i="7" s="1"/>
  <c r="N99" i="7" s="1"/>
  <c r="N105" i="7" s="1"/>
  <c r="N111" i="7" s="1"/>
  <c r="N117" i="7" s="1"/>
  <c r="N123" i="7" s="1"/>
  <c r="N129" i="7" s="1"/>
  <c r="N135" i="7" s="1"/>
  <c r="N141" i="7" s="1"/>
  <c r="N147" i="7" s="1"/>
  <c r="N153" i="7" s="1"/>
  <c r="N159" i="7" s="1"/>
  <c r="N165" i="7" s="1"/>
  <c r="N171" i="7" s="1"/>
  <c r="N177" i="7" s="1"/>
  <c r="N183" i="7" s="1"/>
  <c r="N189" i="7" s="1"/>
  <c r="N195" i="7" s="1"/>
  <c r="N201" i="7" s="1"/>
  <c r="N207" i="7" s="1"/>
  <c r="N213" i="7" s="1"/>
  <c r="N219" i="7" s="1"/>
  <c r="N225" i="7" s="1"/>
  <c r="N231" i="7" s="1"/>
  <c r="N237" i="7" s="1"/>
  <c r="N243" i="7" s="1"/>
  <c r="N249" i="7" s="1"/>
  <c r="N255" i="7" s="1"/>
  <c r="O21" i="7"/>
  <c r="O27" i="7" s="1"/>
  <c r="O33" i="7" s="1"/>
  <c r="O39" i="7" s="1"/>
  <c r="O45" i="7" s="1"/>
  <c r="O51" i="7" s="1"/>
  <c r="O57" i="7" s="1"/>
  <c r="O63" i="7" s="1"/>
  <c r="O69" i="7" s="1"/>
  <c r="O75" i="7" s="1"/>
  <c r="O81" i="7" s="1"/>
  <c r="O87" i="7" s="1"/>
  <c r="O93" i="7" s="1"/>
  <c r="O99" i="7" s="1"/>
  <c r="O105" i="7" s="1"/>
  <c r="O111" i="7" s="1"/>
  <c r="O117" i="7" s="1"/>
  <c r="O123" i="7" s="1"/>
  <c r="O129" i="7" s="1"/>
  <c r="O135" i="7" s="1"/>
  <c r="O141" i="7" s="1"/>
  <c r="O147" i="7" s="1"/>
  <c r="O153" i="7" s="1"/>
  <c r="O159" i="7" s="1"/>
  <c r="O165" i="7" s="1"/>
  <c r="O171" i="7" s="1"/>
  <c r="O177" i="7" s="1"/>
  <c r="O183" i="7" s="1"/>
  <c r="O189" i="7" s="1"/>
  <c r="O195" i="7" s="1"/>
  <c r="O201" i="7" s="1"/>
  <c r="O207" i="7" s="1"/>
  <c r="O213" i="7" s="1"/>
  <c r="O219" i="7" s="1"/>
  <c r="O225" i="7" s="1"/>
  <c r="O231" i="7" s="1"/>
  <c r="O237" i="7" s="1"/>
  <c r="O243" i="7" s="1"/>
  <c r="O249" i="7" s="1"/>
  <c r="O255" i="7" s="1"/>
  <c r="L21" i="7"/>
  <c r="L27" i="7" s="1"/>
  <c r="M21" i="7"/>
  <c r="M27" i="7" s="1"/>
  <c r="M33" i="7" s="1"/>
  <c r="M39" i="7" s="1"/>
  <c r="M45" i="7" s="1"/>
  <c r="M51" i="7" s="1"/>
  <c r="M57" i="7" s="1"/>
  <c r="M63" i="7" s="1"/>
  <c r="M69" i="7" s="1"/>
  <c r="M75" i="7" s="1"/>
  <c r="M81" i="7" s="1"/>
  <c r="M87" i="7" s="1"/>
  <c r="M93" i="7" s="1"/>
  <c r="M99" i="7" s="1"/>
  <c r="M105" i="7" s="1"/>
  <c r="M111" i="7" s="1"/>
  <c r="M117" i="7" s="1"/>
  <c r="M123" i="7" s="1"/>
  <c r="M129" i="7" s="1"/>
  <c r="M135" i="7" s="1"/>
  <c r="M141" i="7" s="1"/>
  <c r="M147" i="7" s="1"/>
  <c r="M153" i="7" s="1"/>
  <c r="M159" i="7" s="1"/>
  <c r="M165" i="7" s="1"/>
  <c r="M171" i="7" s="1"/>
  <c r="M177" i="7" s="1"/>
  <c r="M183" i="7" s="1"/>
  <c r="M189" i="7" s="1"/>
  <c r="M195" i="7" s="1"/>
  <c r="M201" i="7" s="1"/>
  <c r="M207" i="7" s="1"/>
  <c r="M213" i="7" s="1"/>
  <c r="M219" i="7" s="1"/>
  <c r="M225" i="7" s="1"/>
  <c r="M231" i="7" s="1"/>
  <c r="M237" i="7" s="1"/>
  <c r="M243" i="7" s="1"/>
  <c r="M249" i="7" s="1"/>
  <c r="M255" i="7" s="1"/>
  <c r="P21" i="7"/>
  <c r="P27" i="7" s="1"/>
  <c r="P33" i="7" s="1"/>
  <c r="P39" i="7" s="1"/>
  <c r="P45" i="7" s="1"/>
  <c r="P51" i="7" s="1"/>
  <c r="P57" i="7" s="1"/>
  <c r="P63" i="7" s="1"/>
  <c r="P69" i="7" s="1"/>
  <c r="P75" i="7" s="1"/>
  <c r="P81" i="7" s="1"/>
  <c r="P87" i="7" s="1"/>
  <c r="P93" i="7" s="1"/>
  <c r="P99" i="7" s="1"/>
  <c r="P105" i="7" s="1"/>
  <c r="P111" i="7" s="1"/>
  <c r="P117" i="7" s="1"/>
  <c r="P123" i="7" s="1"/>
  <c r="P129" i="7" s="1"/>
  <c r="P135" i="7" s="1"/>
  <c r="P141" i="7" s="1"/>
  <c r="P147" i="7" s="1"/>
  <c r="P153" i="7" s="1"/>
  <c r="P159" i="7" s="1"/>
  <c r="P165" i="7" s="1"/>
  <c r="P171" i="7" s="1"/>
  <c r="P177" i="7" s="1"/>
  <c r="P183" i="7" s="1"/>
  <c r="P189" i="7" s="1"/>
  <c r="P195" i="7" s="1"/>
  <c r="P201" i="7" s="1"/>
  <c r="P207" i="7" s="1"/>
  <c r="P213" i="7" s="1"/>
  <c r="P219" i="7" s="1"/>
  <c r="P225" i="7" s="1"/>
  <c r="P231" i="7" s="1"/>
  <c r="P237" i="7" s="1"/>
  <c r="P243" i="7" s="1"/>
  <c r="P249" i="7" s="1"/>
  <c r="P255" i="7" s="1"/>
  <c r="R21" i="7"/>
  <c r="R27" i="7" s="1"/>
  <c r="R33" i="7" s="1"/>
  <c r="R39" i="7" s="1"/>
  <c r="R45" i="7" s="1"/>
  <c r="R51" i="7" s="1"/>
  <c r="R57" i="7" s="1"/>
  <c r="R63" i="7" s="1"/>
  <c r="R69" i="7" s="1"/>
  <c r="R75" i="7" s="1"/>
  <c r="R81" i="7" s="1"/>
  <c r="R87" i="7" s="1"/>
  <c r="R93" i="7" s="1"/>
  <c r="R99" i="7" s="1"/>
  <c r="R105" i="7" s="1"/>
  <c r="R111" i="7" s="1"/>
  <c r="R117" i="7" s="1"/>
  <c r="R123" i="7" s="1"/>
  <c r="R129" i="7" s="1"/>
  <c r="R135" i="7" s="1"/>
  <c r="R141" i="7" s="1"/>
  <c r="R147" i="7" s="1"/>
  <c r="R153" i="7" s="1"/>
  <c r="R159" i="7" s="1"/>
  <c r="R165" i="7" s="1"/>
  <c r="R171" i="7" s="1"/>
  <c r="R177" i="7" s="1"/>
  <c r="R183" i="7" s="1"/>
  <c r="R189" i="7" s="1"/>
  <c r="R195" i="7" s="1"/>
  <c r="R201" i="7" s="1"/>
  <c r="R207" i="7" s="1"/>
  <c r="R213" i="7" s="1"/>
  <c r="R219" i="7" s="1"/>
  <c r="R225" i="7" s="1"/>
  <c r="R231" i="7" s="1"/>
  <c r="R237" i="7" s="1"/>
  <c r="R243" i="7" s="1"/>
  <c r="R249" i="7" s="1"/>
  <c r="R255" i="7" s="1"/>
  <c r="K21" i="7"/>
  <c r="K27" i="7" s="1"/>
  <c r="K20" i="6"/>
  <c r="K24" i="6" s="1"/>
  <c r="AH13" i="13"/>
  <c r="AH16" i="12"/>
  <c r="AH14" i="12"/>
  <c r="AC13" i="12"/>
  <c r="AB16" i="12" s="1"/>
  <c r="AL16" i="10"/>
  <c r="AL15" i="10" s="1"/>
  <c r="AH15" i="11"/>
  <c r="AC16" i="11"/>
  <c r="AC15" i="11" s="1"/>
  <c r="Y16" i="13"/>
  <c r="Y15" i="13" s="1"/>
  <c r="Y13" i="14"/>
  <c r="Y14" i="13"/>
  <c r="AQ13" i="12"/>
  <c r="AQ14" i="11"/>
  <c r="AL14" i="11" s="1"/>
  <c r="AQ16" i="11"/>
  <c r="AQ15" i="11" s="1"/>
  <c r="AO15" i="11"/>
  <c r="W16" i="14"/>
  <c r="W15" i="14" s="1"/>
  <c r="W14" i="14"/>
  <c r="AO16" i="12"/>
  <c r="AO14" i="12"/>
  <c r="AO13" i="13"/>
  <c r="AE16" i="14"/>
  <c r="AE15" i="14" s="1"/>
  <c r="AE14" i="14"/>
  <c r="V13" i="14"/>
  <c r="V16" i="13"/>
  <c r="V14" i="13"/>
  <c r="T13" i="13"/>
  <c r="S16" i="13" s="1"/>
  <c r="V15" i="12"/>
  <c r="T16" i="12"/>
  <c r="T15" i="12" s="1"/>
  <c r="K16" i="13"/>
  <c r="K15" i="13" s="1"/>
  <c r="L15" i="13"/>
  <c r="K14" i="13"/>
  <c r="L14" i="14"/>
  <c r="K13" i="14"/>
  <c r="L16" i="14"/>
  <c r="N14" i="14"/>
  <c r="N16" i="14"/>
  <c r="N15" i="14" s="1"/>
  <c r="R14" i="14"/>
  <c r="R16" i="14"/>
  <c r="R15" i="14" s="1"/>
  <c r="P14" i="14"/>
  <c r="P16" i="14"/>
  <c r="P15" i="14" s="1"/>
  <c r="K22" i="14"/>
  <c r="B19" i="8"/>
  <c r="AG3" i="1"/>
  <c r="AG4" i="1"/>
  <c r="U114" i="2" l="1"/>
  <c r="T120" i="2"/>
  <c r="K36" i="5"/>
  <c r="M36" i="5" s="1"/>
  <c r="J30" i="7"/>
  <c r="P30" i="7" s="1"/>
  <c r="L120" i="2"/>
  <c r="M120" i="2"/>
  <c r="K33" i="7"/>
  <c r="L36" i="5"/>
  <c r="L30" i="5"/>
  <c r="M30" i="5"/>
  <c r="G27" i="8"/>
  <c r="G26" i="8"/>
  <c r="AM116" i="2"/>
  <c r="AL110" i="2"/>
  <c r="AK120" i="2"/>
  <c r="K51" i="4"/>
  <c r="J33" i="6"/>
  <c r="L39" i="6"/>
  <c r="L45" i="5"/>
  <c r="J39" i="5"/>
  <c r="AL108" i="2"/>
  <c r="AM108" i="2" s="1"/>
  <c r="AE102" i="2"/>
  <c r="AD102" i="2"/>
  <c r="J27" i="7"/>
  <c r="L33" i="7"/>
  <c r="AB15" i="12"/>
  <c r="K44" i="4"/>
  <c r="L50" i="4"/>
  <c r="J54" i="4"/>
  <c r="Z126" i="2"/>
  <c r="T126" i="2" s="1"/>
  <c r="Y126" i="2"/>
  <c r="L129" i="2"/>
  <c r="J123" i="2"/>
  <c r="K129" i="2"/>
  <c r="J45" i="4"/>
  <c r="L51" i="4"/>
  <c r="K122" i="2"/>
  <c r="J132" i="2"/>
  <c r="L128" i="2"/>
  <c r="K45" i="5"/>
  <c r="L32" i="7"/>
  <c r="K26" i="7"/>
  <c r="J36" i="7"/>
  <c r="S132" i="2"/>
  <c r="T122" i="2"/>
  <c r="U128" i="2"/>
  <c r="AB124" i="2"/>
  <c r="AB115" i="2"/>
  <c r="J48" i="5"/>
  <c r="K38" i="5"/>
  <c r="L44" i="5"/>
  <c r="K42" i="4"/>
  <c r="AD116" i="2"/>
  <c r="AB120" i="2"/>
  <c r="AC110" i="2"/>
  <c r="V114" i="2"/>
  <c r="K39" i="6"/>
  <c r="Q126" i="2"/>
  <c r="P126" i="2"/>
  <c r="AN102" i="2"/>
  <c r="AL105" i="2"/>
  <c r="P42" i="5"/>
  <c r="Q42" i="5"/>
  <c r="Q30" i="6"/>
  <c r="K30" i="6" s="1"/>
  <c r="P30" i="6"/>
  <c r="AI114" i="2"/>
  <c r="AH114" i="2"/>
  <c r="AC108" i="2"/>
  <c r="J121" i="2"/>
  <c r="J130" i="2"/>
  <c r="AQ114" i="2"/>
  <c r="AR114" i="2"/>
  <c r="L114" i="2"/>
  <c r="M114" i="2"/>
  <c r="Q36" i="6"/>
  <c r="P36" i="6"/>
  <c r="P48" i="4"/>
  <c r="Q48" i="4"/>
  <c r="K48" i="4" s="1"/>
  <c r="S109" i="2"/>
  <c r="S118" i="2"/>
  <c r="AC14" i="12"/>
  <c r="S117" i="2"/>
  <c r="U120" i="2" s="1"/>
  <c r="U123" i="2"/>
  <c r="J42" i="6"/>
  <c r="K32" i="6"/>
  <c r="L38" i="6"/>
  <c r="M24" i="6"/>
  <c r="T135" i="2"/>
  <c r="AK124" i="2"/>
  <c r="AK115" i="2"/>
  <c r="AK117" i="2"/>
  <c r="AM123" i="2"/>
  <c r="AB123" i="2"/>
  <c r="AD129" i="2"/>
  <c r="AC141" i="2"/>
  <c r="J15" i="14"/>
  <c r="AB14" i="13"/>
  <c r="AB18" i="13" s="1"/>
  <c r="P24" i="7"/>
  <c r="S15" i="13"/>
  <c r="AK14" i="12"/>
  <c r="AK18" i="12" s="1"/>
  <c r="AK15" i="11"/>
  <c r="S14" i="14"/>
  <c r="S18" i="14" s="1"/>
  <c r="L24" i="6"/>
  <c r="AS18" i="8"/>
  <c r="AJ18" i="8"/>
  <c r="AA18" i="8"/>
  <c r="J24" i="8"/>
  <c r="Q24" i="8" s="1"/>
  <c r="J21" i="8"/>
  <c r="AG18" i="8"/>
  <c r="X18" i="8"/>
  <c r="AP18" i="8"/>
  <c r="R18" i="8"/>
  <c r="O18" i="8"/>
  <c r="AQ18" i="8"/>
  <c r="AK13" i="8" s="1"/>
  <c r="AH18" i="8"/>
  <c r="AB13" i="8" s="1"/>
  <c r="Y18" i="8"/>
  <c r="S13" i="8" s="1"/>
  <c r="P18" i="8"/>
  <c r="AS24" i="8"/>
  <c r="AA24" i="8"/>
  <c r="R24" i="8"/>
  <c r="O24" i="8"/>
  <c r="AJ24" i="8"/>
  <c r="BB24" i="8"/>
  <c r="AM13" i="14"/>
  <c r="AM14" i="13"/>
  <c r="AM16" i="13"/>
  <c r="AD16" i="13"/>
  <c r="AD13" i="14"/>
  <c r="AD14" i="13"/>
  <c r="U15" i="13"/>
  <c r="AD15" i="12"/>
  <c r="AM15" i="12"/>
  <c r="T14" i="13"/>
  <c r="AN13" i="14"/>
  <c r="AN14" i="13"/>
  <c r="AN16" i="13"/>
  <c r="AN15" i="13" s="1"/>
  <c r="AL13" i="12"/>
  <c r="AK16" i="12" s="1"/>
  <c r="AL16" i="11"/>
  <c r="AL15" i="11" s="1"/>
  <c r="U16" i="14"/>
  <c r="U14" i="14"/>
  <c r="AA14" i="14"/>
  <c r="AA16" i="14"/>
  <c r="AA15" i="14" s="1"/>
  <c r="AI16" i="14"/>
  <c r="AI15" i="14" s="1"/>
  <c r="AI14" i="14"/>
  <c r="H23" i="8"/>
  <c r="H29" i="8" s="1"/>
  <c r="H35" i="8" s="1"/>
  <c r="H41" i="8" s="1"/>
  <c r="H47" i="8" s="1"/>
  <c r="H53" i="8" s="1"/>
  <c r="H59" i="8" s="1"/>
  <c r="H65" i="8" s="1"/>
  <c r="H71" i="8" s="1"/>
  <c r="H77" i="8" s="1"/>
  <c r="H83" i="8" s="1"/>
  <c r="H89" i="8" s="1"/>
  <c r="H95" i="8" s="1"/>
  <c r="H101" i="8" s="1"/>
  <c r="H107" i="8" s="1"/>
  <c r="H113" i="8" s="1"/>
  <c r="H119" i="8" s="1"/>
  <c r="H125" i="8" s="1"/>
  <c r="H131" i="8" s="1"/>
  <c r="H137" i="8" s="1"/>
  <c r="H143" i="8" s="1"/>
  <c r="H149" i="8" s="1"/>
  <c r="H155" i="8" s="1"/>
  <c r="H161" i="8" s="1"/>
  <c r="H167" i="8" s="1"/>
  <c r="H173" i="8" s="1"/>
  <c r="H179" i="8" s="1"/>
  <c r="H185" i="8" s="1"/>
  <c r="H191" i="8" s="1"/>
  <c r="H197" i="8" s="1"/>
  <c r="H203" i="8" s="1"/>
  <c r="H209" i="8" s="1"/>
  <c r="H215" i="8" s="1"/>
  <c r="H221" i="8" s="1"/>
  <c r="H227" i="8" s="1"/>
  <c r="H233" i="8" s="1"/>
  <c r="H239" i="8" s="1"/>
  <c r="H245" i="8" s="1"/>
  <c r="H251" i="8" s="1"/>
  <c r="H257" i="8" s="1"/>
  <c r="Q20" i="8"/>
  <c r="Q26" i="8" s="1"/>
  <c r="Q32" i="8" s="1"/>
  <c r="Q38" i="8" s="1"/>
  <c r="Q44" i="8" s="1"/>
  <c r="Q50" i="8" s="1"/>
  <c r="Q56" i="8" s="1"/>
  <c r="Q62" i="8" s="1"/>
  <c r="Q68" i="8" s="1"/>
  <c r="Q74" i="8" s="1"/>
  <c r="Q80" i="8" s="1"/>
  <c r="Q86" i="8" s="1"/>
  <c r="Q92" i="8" s="1"/>
  <c r="Q98" i="8" s="1"/>
  <c r="Q104" i="8" s="1"/>
  <c r="Q110" i="8" s="1"/>
  <c r="Q116" i="8" s="1"/>
  <c r="Q122" i="8" s="1"/>
  <c r="Q128" i="8" s="1"/>
  <c r="Q134" i="8" s="1"/>
  <c r="Q140" i="8" s="1"/>
  <c r="Q146" i="8" s="1"/>
  <c r="Q152" i="8" s="1"/>
  <c r="Q158" i="8" s="1"/>
  <c r="Q164" i="8" s="1"/>
  <c r="Q170" i="8" s="1"/>
  <c r="Q176" i="8" s="1"/>
  <c r="Q182" i="8" s="1"/>
  <c r="Q188" i="8" s="1"/>
  <c r="Q194" i="8" s="1"/>
  <c r="Q200" i="8" s="1"/>
  <c r="Q206" i="8" s="1"/>
  <c r="Q212" i="8" s="1"/>
  <c r="Q218" i="8" s="1"/>
  <c r="Q224" i="8" s="1"/>
  <c r="Q230" i="8" s="1"/>
  <c r="Q236" i="8" s="1"/>
  <c r="Q242" i="8" s="1"/>
  <c r="Q248" i="8" s="1"/>
  <c r="Q254" i="8" s="1"/>
  <c r="L20" i="8"/>
  <c r="L26" i="8" s="1"/>
  <c r="N20" i="8"/>
  <c r="N26" i="8" s="1"/>
  <c r="N32" i="8" s="1"/>
  <c r="N38" i="8" s="1"/>
  <c r="N44" i="8" s="1"/>
  <c r="N50" i="8" s="1"/>
  <c r="N56" i="8" s="1"/>
  <c r="N62" i="8" s="1"/>
  <c r="N68" i="8" s="1"/>
  <c r="N74" i="8" s="1"/>
  <c r="N80" i="8" s="1"/>
  <c r="N86" i="8" s="1"/>
  <c r="N92" i="8" s="1"/>
  <c r="N98" i="8" s="1"/>
  <c r="N104" i="8" s="1"/>
  <c r="N110" i="8" s="1"/>
  <c r="N116" i="8" s="1"/>
  <c r="N122" i="8" s="1"/>
  <c r="N128" i="8" s="1"/>
  <c r="N134" i="8" s="1"/>
  <c r="N140" i="8" s="1"/>
  <c r="N146" i="8" s="1"/>
  <c r="N152" i="8" s="1"/>
  <c r="N158" i="8" s="1"/>
  <c r="N164" i="8" s="1"/>
  <c r="N170" i="8" s="1"/>
  <c r="N176" i="8" s="1"/>
  <c r="N182" i="8" s="1"/>
  <c r="N188" i="8" s="1"/>
  <c r="N194" i="8" s="1"/>
  <c r="N200" i="8" s="1"/>
  <c r="N206" i="8" s="1"/>
  <c r="N212" i="8" s="1"/>
  <c r="N218" i="8" s="1"/>
  <c r="N224" i="8" s="1"/>
  <c r="N230" i="8" s="1"/>
  <c r="N236" i="8" s="1"/>
  <c r="N242" i="8" s="1"/>
  <c r="N248" i="8" s="1"/>
  <c r="N254" i="8" s="1"/>
  <c r="M20" i="8"/>
  <c r="M26" i="8" s="1"/>
  <c r="M32" i="8" s="1"/>
  <c r="M38" i="8" s="1"/>
  <c r="M44" i="8" s="1"/>
  <c r="M50" i="8" s="1"/>
  <c r="M56" i="8" s="1"/>
  <c r="M62" i="8" s="1"/>
  <c r="M68" i="8" s="1"/>
  <c r="M74" i="8" s="1"/>
  <c r="M80" i="8" s="1"/>
  <c r="M86" i="8" s="1"/>
  <c r="M92" i="8" s="1"/>
  <c r="M98" i="8" s="1"/>
  <c r="M104" i="8" s="1"/>
  <c r="M110" i="8" s="1"/>
  <c r="M116" i="8" s="1"/>
  <c r="M122" i="8" s="1"/>
  <c r="M128" i="8" s="1"/>
  <c r="M134" i="8" s="1"/>
  <c r="M140" i="8" s="1"/>
  <c r="M146" i="8" s="1"/>
  <c r="M152" i="8" s="1"/>
  <c r="M158" i="8" s="1"/>
  <c r="M164" i="8" s="1"/>
  <c r="M170" i="8" s="1"/>
  <c r="M176" i="8" s="1"/>
  <c r="M182" i="8" s="1"/>
  <c r="M188" i="8" s="1"/>
  <c r="M194" i="8" s="1"/>
  <c r="M200" i="8" s="1"/>
  <c r="M206" i="8" s="1"/>
  <c r="M212" i="8" s="1"/>
  <c r="M218" i="8" s="1"/>
  <c r="M224" i="8" s="1"/>
  <c r="M230" i="8" s="1"/>
  <c r="M236" i="8" s="1"/>
  <c r="M242" i="8" s="1"/>
  <c r="M248" i="8" s="1"/>
  <c r="M254" i="8" s="1"/>
  <c r="Q21" i="8"/>
  <c r="Q27" i="8" s="1"/>
  <c r="Q33" i="8" s="1"/>
  <c r="Q39" i="8" s="1"/>
  <c r="Q45" i="8" s="1"/>
  <c r="Q51" i="8" s="1"/>
  <c r="Q57" i="8" s="1"/>
  <c r="Q63" i="8" s="1"/>
  <c r="Q69" i="8" s="1"/>
  <c r="Q75" i="8" s="1"/>
  <c r="Q81" i="8" s="1"/>
  <c r="Q87" i="8" s="1"/>
  <c r="Q93" i="8" s="1"/>
  <c r="Q99" i="8" s="1"/>
  <c r="Q105" i="8" s="1"/>
  <c r="Q111" i="8" s="1"/>
  <c r="Q117" i="8" s="1"/>
  <c r="Q123" i="8" s="1"/>
  <c r="Q129" i="8" s="1"/>
  <c r="Q135" i="8" s="1"/>
  <c r="Q141" i="8" s="1"/>
  <c r="Q147" i="8" s="1"/>
  <c r="Q153" i="8" s="1"/>
  <c r="Q159" i="8" s="1"/>
  <c r="Q165" i="8" s="1"/>
  <c r="Q171" i="8" s="1"/>
  <c r="Q177" i="8" s="1"/>
  <c r="Q183" i="8" s="1"/>
  <c r="Q189" i="8" s="1"/>
  <c r="Q195" i="8" s="1"/>
  <c r="Q201" i="8" s="1"/>
  <c r="Q207" i="8" s="1"/>
  <c r="Q213" i="8" s="1"/>
  <c r="Q219" i="8" s="1"/>
  <c r="Q225" i="8" s="1"/>
  <c r="Q231" i="8" s="1"/>
  <c r="Q237" i="8" s="1"/>
  <c r="Q243" i="8" s="1"/>
  <c r="Q249" i="8" s="1"/>
  <c r="Q255" i="8" s="1"/>
  <c r="P20" i="8"/>
  <c r="P26" i="8" s="1"/>
  <c r="P32" i="8" s="1"/>
  <c r="P38" i="8" s="1"/>
  <c r="P44" i="8" s="1"/>
  <c r="P50" i="8" s="1"/>
  <c r="P56" i="8" s="1"/>
  <c r="P62" i="8" s="1"/>
  <c r="P68" i="8" s="1"/>
  <c r="P74" i="8" s="1"/>
  <c r="P80" i="8" s="1"/>
  <c r="P86" i="8" s="1"/>
  <c r="P92" i="8" s="1"/>
  <c r="P98" i="8" s="1"/>
  <c r="P104" i="8" s="1"/>
  <c r="P110" i="8" s="1"/>
  <c r="P116" i="8" s="1"/>
  <c r="P122" i="8" s="1"/>
  <c r="P128" i="8" s="1"/>
  <c r="P134" i="8" s="1"/>
  <c r="P140" i="8" s="1"/>
  <c r="P146" i="8" s="1"/>
  <c r="P152" i="8" s="1"/>
  <c r="P158" i="8" s="1"/>
  <c r="P164" i="8" s="1"/>
  <c r="P170" i="8" s="1"/>
  <c r="P176" i="8" s="1"/>
  <c r="P182" i="8" s="1"/>
  <c r="P188" i="8" s="1"/>
  <c r="P194" i="8" s="1"/>
  <c r="P200" i="8" s="1"/>
  <c r="P206" i="8" s="1"/>
  <c r="P212" i="8" s="1"/>
  <c r="P218" i="8" s="1"/>
  <c r="P224" i="8" s="1"/>
  <c r="P230" i="8" s="1"/>
  <c r="P236" i="8" s="1"/>
  <c r="P242" i="8" s="1"/>
  <c r="P248" i="8" s="1"/>
  <c r="P254" i="8" s="1"/>
  <c r="R20" i="8"/>
  <c r="R26" i="8" s="1"/>
  <c r="R32" i="8" s="1"/>
  <c r="R38" i="8" s="1"/>
  <c r="R44" i="8" s="1"/>
  <c r="R50" i="8" s="1"/>
  <c r="R56" i="8" s="1"/>
  <c r="R62" i="8" s="1"/>
  <c r="R68" i="8" s="1"/>
  <c r="R74" i="8" s="1"/>
  <c r="R80" i="8" s="1"/>
  <c r="R86" i="8" s="1"/>
  <c r="R92" i="8" s="1"/>
  <c r="R98" i="8" s="1"/>
  <c r="R104" i="8" s="1"/>
  <c r="R110" i="8" s="1"/>
  <c r="R116" i="8" s="1"/>
  <c r="R122" i="8" s="1"/>
  <c r="R128" i="8" s="1"/>
  <c r="R134" i="8" s="1"/>
  <c r="R140" i="8" s="1"/>
  <c r="R146" i="8" s="1"/>
  <c r="R152" i="8" s="1"/>
  <c r="R158" i="8" s="1"/>
  <c r="R164" i="8" s="1"/>
  <c r="R170" i="8" s="1"/>
  <c r="R176" i="8" s="1"/>
  <c r="R182" i="8" s="1"/>
  <c r="R188" i="8" s="1"/>
  <c r="R194" i="8" s="1"/>
  <c r="R200" i="8" s="1"/>
  <c r="R206" i="8" s="1"/>
  <c r="R212" i="8" s="1"/>
  <c r="R218" i="8" s="1"/>
  <c r="R224" i="8" s="1"/>
  <c r="R230" i="8" s="1"/>
  <c r="R236" i="8" s="1"/>
  <c r="R242" i="8" s="1"/>
  <c r="R248" i="8" s="1"/>
  <c r="R254" i="8" s="1"/>
  <c r="O20" i="8"/>
  <c r="O26" i="8" s="1"/>
  <c r="O32" i="8" s="1"/>
  <c r="O38" i="8" s="1"/>
  <c r="O44" i="8" s="1"/>
  <c r="O50" i="8" s="1"/>
  <c r="O56" i="8" s="1"/>
  <c r="O62" i="8" s="1"/>
  <c r="O68" i="8" s="1"/>
  <c r="O74" i="8" s="1"/>
  <c r="O80" i="8" s="1"/>
  <c r="O86" i="8" s="1"/>
  <c r="O92" i="8" s="1"/>
  <c r="O98" i="8" s="1"/>
  <c r="O104" i="8" s="1"/>
  <c r="O110" i="8" s="1"/>
  <c r="O116" i="8" s="1"/>
  <c r="O122" i="8" s="1"/>
  <c r="O128" i="8" s="1"/>
  <c r="O134" i="8" s="1"/>
  <c r="O140" i="8" s="1"/>
  <c r="O146" i="8" s="1"/>
  <c r="O152" i="8" s="1"/>
  <c r="O158" i="8" s="1"/>
  <c r="O164" i="8" s="1"/>
  <c r="O170" i="8" s="1"/>
  <c r="O176" i="8" s="1"/>
  <c r="O182" i="8" s="1"/>
  <c r="O188" i="8" s="1"/>
  <c r="O194" i="8" s="1"/>
  <c r="O200" i="8" s="1"/>
  <c r="O206" i="8" s="1"/>
  <c r="O212" i="8" s="1"/>
  <c r="O218" i="8" s="1"/>
  <c r="O224" i="8" s="1"/>
  <c r="O230" i="8" s="1"/>
  <c r="O236" i="8" s="1"/>
  <c r="O242" i="8" s="1"/>
  <c r="O248" i="8" s="1"/>
  <c r="O254" i="8" s="1"/>
  <c r="P21" i="8"/>
  <c r="P27" i="8" s="1"/>
  <c r="P33" i="8" s="1"/>
  <c r="P39" i="8" s="1"/>
  <c r="P45" i="8" s="1"/>
  <c r="P51" i="8" s="1"/>
  <c r="P57" i="8" s="1"/>
  <c r="P63" i="8" s="1"/>
  <c r="P69" i="8" s="1"/>
  <c r="P75" i="8" s="1"/>
  <c r="P81" i="8" s="1"/>
  <c r="P87" i="8" s="1"/>
  <c r="P93" i="8" s="1"/>
  <c r="P99" i="8" s="1"/>
  <c r="P105" i="8" s="1"/>
  <c r="P111" i="8" s="1"/>
  <c r="P117" i="8" s="1"/>
  <c r="P123" i="8" s="1"/>
  <c r="P129" i="8" s="1"/>
  <c r="P135" i="8" s="1"/>
  <c r="P141" i="8" s="1"/>
  <c r="P147" i="8" s="1"/>
  <c r="P153" i="8" s="1"/>
  <c r="P159" i="8" s="1"/>
  <c r="P165" i="8" s="1"/>
  <c r="P171" i="8" s="1"/>
  <c r="P177" i="8" s="1"/>
  <c r="P183" i="8" s="1"/>
  <c r="P189" i="8" s="1"/>
  <c r="P195" i="8" s="1"/>
  <c r="P201" i="8" s="1"/>
  <c r="P207" i="8" s="1"/>
  <c r="P213" i="8" s="1"/>
  <c r="P219" i="8" s="1"/>
  <c r="P225" i="8" s="1"/>
  <c r="P231" i="8" s="1"/>
  <c r="P237" i="8" s="1"/>
  <c r="P243" i="8" s="1"/>
  <c r="P249" i="8" s="1"/>
  <c r="P255" i="8" s="1"/>
  <c r="L21" i="8"/>
  <c r="L27" i="8" s="1"/>
  <c r="L33" i="8" s="1"/>
  <c r="M21" i="8"/>
  <c r="M27" i="8" s="1"/>
  <c r="N21" i="8"/>
  <c r="N27" i="8" s="1"/>
  <c r="N33" i="8" s="1"/>
  <c r="N39" i="8" s="1"/>
  <c r="N45" i="8" s="1"/>
  <c r="N51" i="8" s="1"/>
  <c r="N57" i="8" s="1"/>
  <c r="N63" i="8" s="1"/>
  <c r="N69" i="8" s="1"/>
  <c r="N75" i="8" s="1"/>
  <c r="N81" i="8" s="1"/>
  <c r="N87" i="8" s="1"/>
  <c r="N93" i="8" s="1"/>
  <c r="N99" i="8" s="1"/>
  <c r="N105" i="8" s="1"/>
  <c r="N111" i="8" s="1"/>
  <c r="N117" i="8" s="1"/>
  <c r="N123" i="8" s="1"/>
  <c r="N129" i="8" s="1"/>
  <c r="N135" i="8" s="1"/>
  <c r="N141" i="8" s="1"/>
  <c r="N147" i="8" s="1"/>
  <c r="N153" i="8" s="1"/>
  <c r="N159" i="8" s="1"/>
  <c r="N165" i="8" s="1"/>
  <c r="N171" i="8" s="1"/>
  <c r="N177" i="8" s="1"/>
  <c r="N183" i="8" s="1"/>
  <c r="N189" i="8" s="1"/>
  <c r="N195" i="8" s="1"/>
  <c r="N201" i="8" s="1"/>
  <c r="N207" i="8" s="1"/>
  <c r="N213" i="8" s="1"/>
  <c r="N219" i="8" s="1"/>
  <c r="N225" i="8" s="1"/>
  <c r="N231" i="8" s="1"/>
  <c r="N237" i="8" s="1"/>
  <c r="N243" i="8" s="1"/>
  <c r="N249" i="8" s="1"/>
  <c r="N255" i="8" s="1"/>
  <c r="R21" i="8"/>
  <c r="R27" i="8" s="1"/>
  <c r="R33" i="8" s="1"/>
  <c r="R39" i="8" s="1"/>
  <c r="R45" i="8" s="1"/>
  <c r="R51" i="8" s="1"/>
  <c r="R57" i="8" s="1"/>
  <c r="R63" i="8" s="1"/>
  <c r="R69" i="8" s="1"/>
  <c r="R75" i="8" s="1"/>
  <c r="R81" i="8" s="1"/>
  <c r="R87" i="8" s="1"/>
  <c r="R93" i="8" s="1"/>
  <c r="R99" i="8" s="1"/>
  <c r="R105" i="8" s="1"/>
  <c r="R111" i="8" s="1"/>
  <c r="R117" i="8" s="1"/>
  <c r="R123" i="8" s="1"/>
  <c r="R129" i="8" s="1"/>
  <c r="R135" i="8" s="1"/>
  <c r="R141" i="8" s="1"/>
  <c r="R147" i="8" s="1"/>
  <c r="R153" i="8" s="1"/>
  <c r="R159" i="8" s="1"/>
  <c r="R165" i="8" s="1"/>
  <c r="R171" i="8" s="1"/>
  <c r="R177" i="8" s="1"/>
  <c r="R183" i="8" s="1"/>
  <c r="R189" i="8" s="1"/>
  <c r="R195" i="8" s="1"/>
  <c r="R201" i="8" s="1"/>
  <c r="R207" i="8" s="1"/>
  <c r="R213" i="8" s="1"/>
  <c r="R219" i="8" s="1"/>
  <c r="R225" i="8" s="1"/>
  <c r="R231" i="8" s="1"/>
  <c r="R237" i="8" s="1"/>
  <c r="R243" i="8" s="1"/>
  <c r="R249" i="8" s="1"/>
  <c r="R255" i="8" s="1"/>
  <c r="O21" i="8"/>
  <c r="O27" i="8" s="1"/>
  <c r="O33" i="8" s="1"/>
  <c r="O39" i="8" s="1"/>
  <c r="O45" i="8" s="1"/>
  <c r="O51" i="8" s="1"/>
  <c r="O57" i="8" s="1"/>
  <c r="O63" i="8" s="1"/>
  <c r="O69" i="8" s="1"/>
  <c r="O75" i="8" s="1"/>
  <c r="O81" i="8" s="1"/>
  <c r="O87" i="8" s="1"/>
  <c r="O93" i="8" s="1"/>
  <c r="O99" i="8" s="1"/>
  <c r="O105" i="8" s="1"/>
  <c r="O111" i="8" s="1"/>
  <c r="O117" i="8" s="1"/>
  <c r="O123" i="8" s="1"/>
  <c r="O129" i="8" s="1"/>
  <c r="O135" i="8" s="1"/>
  <c r="O141" i="8" s="1"/>
  <c r="O147" i="8" s="1"/>
  <c r="O153" i="8" s="1"/>
  <c r="O159" i="8" s="1"/>
  <c r="O165" i="8" s="1"/>
  <c r="O171" i="8" s="1"/>
  <c r="O177" i="8" s="1"/>
  <c r="O183" i="8" s="1"/>
  <c r="O189" i="8" s="1"/>
  <c r="O195" i="8" s="1"/>
  <c r="O201" i="8" s="1"/>
  <c r="O207" i="8" s="1"/>
  <c r="O213" i="8" s="1"/>
  <c r="O219" i="8" s="1"/>
  <c r="O225" i="8" s="1"/>
  <c r="O231" i="8" s="1"/>
  <c r="O237" i="8" s="1"/>
  <c r="O243" i="8" s="1"/>
  <c r="O249" i="8" s="1"/>
  <c r="O255" i="8" s="1"/>
  <c r="K21" i="8"/>
  <c r="K27" i="8" s="1"/>
  <c r="K20" i="7"/>
  <c r="K24" i="7" s="1"/>
  <c r="AQ13" i="13"/>
  <c r="AK14" i="13" s="1"/>
  <c r="AK18" i="13" s="1"/>
  <c r="AQ16" i="12"/>
  <c r="AQ15" i="12" s="1"/>
  <c r="AQ14" i="12"/>
  <c r="AL14" i="12" s="1"/>
  <c r="AH15" i="12"/>
  <c r="AC16" i="12"/>
  <c r="AC15" i="12" s="1"/>
  <c r="Y14" i="14"/>
  <c r="Y16" i="14"/>
  <c r="Y15" i="14" s="1"/>
  <c r="AH13" i="14"/>
  <c r="AH16" i="13"/>
  <c r="AH14" i="13"/>
  <c r="AC13" i="13"/>
  <c r="AB16" i="13" s="1"/>
  <c r="AO14" i="13"/>
  <c r="AO13" i="14"/>
  <c r="AO16" i="13"/>
  <c r="AO15" i="12"/>
  <c r="V15" i="13"/>
  <c r="T16" i="13"/>
  <c r="T15" i="13" s="1"/>
  <c r="V14" i="14"/>
  <c r="V16" i="14"/>
  <c r="T13" i="14"/>
  <c r="S16" i="14" s="1"/>
  <c r="L15" i="14"/>
  <c r="K16" i="14"/>
  <c r="K15" i="14" s="1"/>
  <c r="K14" i="14"/>
  <c r="B19" i="9"/>
  <c r="Q30" i="7" l="1"/>
  <c r="K126" i="2"/>
  <c r="L126" i="2" s="1"/>
  <c r="K42" i="5"/>
  <c r="L42" i="5" s="1"/>
  <c r="K30" i="7"/>
  <c r="M30" i="7" s="1"/>
  <c r="AC114" i="2"/>
  <c r="AD114" i="2" s="1"/>
  <c r="AL114" i="2"/>
  <c r="AM114" i="2" s="1"/>
  <c r="L48" i="4"/>
  <c r="K36" i="6"/>
  <c r="L36" i="6" s="1"/>
  <c r="M33" i="8"/>
  <c r="M39" i="8" s="1"/>
  <c r="M45" i="8" s="1"/>
  <c r="M51" i="8" s="1"/>
  <c r="M57" i="8" s="1"/>
  <c r="M63" i="8" s="1"/>
  <c r="M69" i="8" s="1"/>
  <c r="M75" i="8" s="1"/>
  <c r="M81" i="8" s="1"/>
  <c r="M87" i="8" s="1"/>
  <c r="M93" i="8" s="1"/>
  <c r="M99" i="8" s="1"/>
  <c r="M105" i="8" s="1"/>
  <c r="M111" i="8" s="1"/>
  <c r="M117" i="8" s="1"/>
  <c r="M123" i="8" s="1"/>
  <c r="M129" i="8" s="1"/>
  <c r="M135" i="8" s="1"/>
  <c r="M141" i="8" s="1"/>
  <c r="M147" i="8" s="1"/>
  <c r="M153" i="8" s="1"/>
  <c r="M159" i="8" s="1"/>
  <c r="M165" i="8" s="1"/>
  <c r="M171" i="8" s="1"/>
  <c r="M177" i="8" s="1"/>
  <c r="M183" i="8" s="1"/>
  <c r="M189" i="8" s="1"/>
  <c r="M195" i="8" s="1"/>
  <c r="M201" i="8" s="1"/>
  <c r="M207" i="8" s="1"/>
  <c r="M213" i="8" s="1"/>
  <c r="M219" i="8" s="1"/>
  <c r="M225" i="8" s="1"/>
  <c r="M231" i="8" s="1"/>
  <c r="M237" i="8" s="1"/>
  <c r="M243" i="8" s="1"/>
  <c r="M249" i="8" s="1"/>
  <c r="M255" i="8" s="1"/>
  <c r="J27" i="8"/>
  <c r="L32" i="8"/>
  <c r="K26" i="8"/>
  <c r="J36" i="8"/>
  <c r="K33" i="8"/>
  <c r="L30" i="6"/>
  <c r="M30" i="6"/>
  <c r="L44" i="6"/>
  <c r="K38" i="6"/>
  <c r="J48" i="6"/>
  <c r="P36" i="7"/>
  <c r="Q36" i="7"/>
  <c r="K32" i="7"/>
  <c r="L38" i="7"/>
  <c r="J42" i="7"/>
  <c r="K57" i="4"/>
  <c r="L39" i="8"/>
  <c r="S123" i="2"/>
  <c r="U126" i="2" s="1"/>
  <c r="U129" i="2"/>
  <c r="J136" i="2"/>
  <c r="J127" i="2"/>
  <c r="AC116" i="2"/>
  <c r="AB126" i="2"/>
  <c r="AD122" i="2"/>
  <c r="L56" i="4"/>
  <c r="K50" i="4"/>
  <c r="J60" i="4"/>
  <c r="AQ120" i="2"/>
  <c r="AR120" i="2"/>
  <c r="J30" i="8"/>
  <c r="K39" i="7"/>
  <c r="S124" i="2"/>
  <c r="S115" i="2"/>
  <c r="Q48" i="5"/>
  <c r="P48" i="5"/>
  <c r="L135" i="2"/>
  <c r="J129" i="2"/>
  <c r="P42" i="6"/>
  <c r="Q42" i="6"/>
  <c r="L42" i="4"/>
  <c r="M42" i="4"/>
  <c r="S138" i="2"/>
  <c r="T128" i="2"/>
  <c r="U134" i="2"/>
  <c r="M42" i="5"/>
  <c r="M126" i="2"/>
  <c r="AL111" i="2"/>
  <c r="AN108" i="2"/>
  <c r="P132" i="2"/>
  <c r="Q132" i="2"/>
  <c r="K132" i="2" s="1"/>
  <c r="L132" i="2" s="1"/>
  <c r="J33" i="7"/>
  <c r="L39" i="7"/>
  <c r="AB130" i="2"/>
  <c r="AB121" i="2"/>
  <c r="AH120" i="2"/>
  <c r="AI120" i="2"/>
  <c r="L57" i="4"/>
  <c r="J51" i="4"/>
  <c r="G27" i="9"/>
  <c r="G26" i="9"/>
  <c r="J54" i="5"/>
  <c r="K44" i="5"/>
  <c r="L50" i="5"/>
  <c r="K51" i="5"/>
  <c r="K135" i="2"/>
  <c r="L51" i="5"/>
  <c r="J45" i="5"/>
  <c r="AM122" i="2"/>
  <c r="AL116" i="2"/>
  <c r="AK126" i="2"/>
  <c r="K45" i="6"/>
  <c r="M48" i="4"/>
  <c r="Q54" i="4"/>
  <c r="P54" i="4"/>
  <c r="AE108" i="2"/>
  <c r="AD108" i="2"/>
  <c r="Y132" i="2"/>
  <c r="Z132" i="2"/>
  <c r="J138" i="2"/>
  <c r="K128" i="2"/>
  <c r="L134" i="2"/>
  <c r="J39" i="6"/>
  <c r="L45" i="6"/>
  <c r="V120" i="2"/>
  <c r="T141" i="2"/>
  <c r="AK130" i="2"/>
  <c r="AK121" i="2"/>
  <c r="L24" i="7"/>
  <c r="M24" i="7"/>
  <c r="AC147" i="2"/>
  <c r="AK123" i="2"/>
  <c r="AM129" i="2"/>
  <c r="AB129" i="2"/>
  <c r="AD135" i="2"/>
  <c r="P24" i="8"/>
  <c r="AB14" i="14"/>
  <c r="AB18" i="14" s="1"/>
  <c r="AK15" i="12"/>
  <c r="AB15" i="13"/>
  <c r="S15" i="14"/>
  <c r="AQ18" i="9"/>
  <c r="AK13" i="9" s="1"/>
  <c r="AG18" i="9"/>
  <c r="X18" i="9"/>
  <c r="J21" i="9"/>
  <c r="AP18" i="9"/>
  <c r="O18" i="9"/>
  <c r="J24" i="9"/>
  <c r="P24" i="9" s="1"/>
  <c r="AS18" i="9"/>
  <c r="AJ18" i="9"/>
  <c r="AA18" i="9"/>
  <c r="R18" i="9"/>
  <c r="AH18" i="9"/>
  <c r="AB13" i="9" s="1"/>
  <c r="Y18" i="9"/>
  <c r="P18" i="9"/>
  <c r="BB24" i="9"/>
  <c r="AS24" i="9"/>
  <c r="O24" i="9"/>
  <c r="AA24" i="9"/>
  <c r="AJ24" i="9"/>
  <c r="R24" i="9"/>
  <c r="AL13" i="13"/>
  <c r="AK16" i="13" s="1"/>
  <c r="AC14" i="13"/>
  <c r="U15" i="14"/>
  <c r="AM14" i="14"/>
  <c r="AM16" i="14"/>
  <c r="AD16" i="14"/>
  <c r="AD14" i="14"/>
  <c r="AM15" i="13"/>
  <c r="S13" i="9"/>
  <c r="AD15" i="13"/>
  <c r="AN14" i="14"/>
  <c r="AN16" i="14"/>
  <c r="AN15" i="14" s="1"/>
  <c r="T14" i="14"/>
  <c r="K20" i="8"/>
  <c r="K24" i="8" s="1"/>
  <c r="H23" i="9"/>
  <c r="H29" i="9" s="1"/>
  <c r="H35" i="9" s="1"/>
  <c r="H41" i="9" s="1"/>
  <c r="H47" i="9" s="1"/>
  <c r="H53" i="9" s="1"/>
  <c r="H59" i="9" s="1"/>
  <c r="H65" i="9" s="1"/>
  <c r="H71" i="9" s="1"/>
  <c r="H77" i="9" s="1"/>
  <c r="H83" i="9" s="1"/>
  <c r="H89" i="9" s="1"/>
  <c r="H95" i="9" s="1"/>
  <c r="H101" i="9" s="1"/>
  <c r="H107" i="9" s="1"/>
  <c r="H113" i="9" s="1"/>
  <c r="H119" i="9" s="1"/>
  <c r="H125" i="9" s="1"/>
  <c r="H131" i="9" s="1"/>
  <c r="H137" i="9" s="1"/>
  <c r="H143" i="9" s="1"/>
  <c r="H149" i="9" s="1"/>
  <c r="H155" i="9" s="1"/>
  <c r="H161" i="9" s="1"/>
  <c r="H167" i="9" s="1"/>
  <c r="H173" i="9" s="1"/>
  <c r="H179" i="9" s="1"/>
  <c r="H185" i="9" s="1"/>
  <c r="H191" i="9" s="1"/>
  <c r="H197" i="9" s="1"/>
  <c r="H203" i="9" s="1"/>
  <c r="H209" i="9" s="1"/>
  <c r="H215" i="9" s="1"/>
  <c r="H221" i="9" s="1"/>
  <c r="H227" i="9" s="1"/>
  <c r="H233" i="9" s="1"/>
  <c r="H239" i="9" s="1"/>
  <c r="H245" i="9" s="1"/>
  <c r="H251" i="9" s="1"/>
  <c r="H257" i="9" s="1"/>
  <c r="Q20" i="9"/>
  <c r="Q26" i="9" s="1"/>
  <c r="Q32" i="9" s="1"/>
  <c r="Q38" i="9" s="1"/>
  <c r="Q44" i="9" s="1"/>
  <c r="Q50" i="9" s="1"/>
  <c r="Q56" i="9" s="1"/>
  <c r="Q62" i="9" s="1"/>
  <c r="Q68" i="9" s="1"/>
  <c r="Q74" i="9" s="1"/>
  <c r="Q80" i="9" s="1"/>
  <c r="Q86" i="9" s="1"/>
  <c r="Q92" i="9" s="1"/>
  <c r="Q98" i="9" s="1"/>
  <c r="Q104" i="9" s="1"/>
  <c r="Q110" i="9" s="1"/>
  <c r="Q116" i="9" s="1"/>
  <c r="Q122" i="9" s="1"/>
  <c r="Q128" i="9" s="1"/>
  <c r="Q134" i="9" s="1"/>
  <c r="Q140" i="9" s="1"/>
  <c r="Q146" i="9" s="1"/>
  <c r="Q152" i="9" s="1"/>
  <c r="Q158" i="9" s="1"/>
  <c r="Q164" i="9" s="1"/>
  <c r="Q170" i="9" s="1"/>
  <c r="Q176" i="9" s="1"/>
  <c r="Q182" i="9" s="1"/>
  <c r="Q188" i="9" s="1"/>
  <c r="Q194" i="9" s="1"/>
  <c r="Q200" i="9" s="1"/>
  <c r="Q206" i="9" s="1"/>
  <c r="Q212" i="9" s="1"/>
  <c r="Q218" i="9" s="1"/>
  <c r="Q224" i="9" s="1"/>
  <c r="Q230" i="9" s="1"/>
  <c r="Q236" i="9" s="1"/>
  <c r="Q242" i="9" s="1"/>
  <c r="Q248" i="9" s="1"/>
  <c r="Q254" i="9" s="1"/>
  <c r="O20" i="9"/>
  <c r="O26" i="9" s="1"/>
  <c r="O32" i="9" s="1"/>
  <c r="O38" i="9" s="1"/>
  <c r="O44" i="9" s="1"/>
  <c r="O50" i="9" s="1"/>
  <c r="O56" i="9" s="1"/>
  <c r="O62" i="9" s="1"/>
  <c r="O68" i="9" s="1"/>
  <c r="O74" i="9" s="1"/>
  <c r="O80" i="9" s="1"/>
  <c r="O86" i="9" s="1"/>
  <c r="O92" i="9" s="1"/>
  <c r="O98" i="9" s="1"/>
  <c r="O104" i="9" s="1"/>
  <c r="O110" i="9" s="1"/>
  <c r="O116" i="9" s="1"/>
  <c r="O122" i="9" s="1"/>
  <c r="O128" i="9" s="1"/>
  <c r="O134" i="9" s="1"/>
  <c r="O140" i="9" s="1"/>
  <c r="O146" i="9" s="1"/>
  <c r="O152" i="9" s="1"/>
  <c r="O158" i="9" s="1"/>
  <c r="O164" i="9" s="1"/>
  <c r="O170" i="9" s="1"/>
  <c r="O176" i="9" s="1"/>
  <c r="O182" i="9" s="1"/>
  <c r="O188" i="9" s="1"/>
  <c r="O194" i="9" s="1"/>
  <c r="O200" i="9" s="1"/>
  <c r="O206" i="9" s="1"/>
  <c r="O212" i="9" s="1"/>
  <c r="O218" i="9" s="1"/>
  <c r="O224" i="9" s="1"/>
  <c r="O230" i="9" s="1"/>
  <c r="O236" i="9" s="1"/>
  <c r="O242" i="9" s="1"/>
  <c r="O248" i="9" s="1"/>
  <c r="O254" i="9" s="1"/>
  <c r="P20" i="9"/>
  <c r="P26" i="9" s="1"/>
  <c r="P32" i="9" s="1"/>
  <c r="P38" i="9" s="1"/>
  <c r="P44" i="9" s="1"/>
  <c r="P50" i="9" s="1"/>
  <c r="P56" i="9" s="1"/>
  <c r="P62" i="9" s="1"/>
  <c r="P68" i="9" s="1"/>
  <c r="P74" i="9" s="1"/>
  <c r="P80" i="9" s="1"/>
  <c r="P86" i="9" s="1"/>
  <c r="P92" i="9" s="1"/>
  <c r="P98" i="9" s="1"/>
  <c r="P104" i="9" s="1"/>
  <c r="P110" i="9" s="1"/>
  <c r="P116" i="9" s="1"/>
  <c r="P122" i="9" s="1"/>
  <c r="P128" i="9" s="1"/>
  <c r="P134" i="9" s="1"/>
  <c r="P140" i="9" s="1"/>
  <c r="P146" i="9" s="1"/>
  <c r="P152" i="9" s="1"/>
  <c r="P158" i="9" s="1"/>
  <c r="P164" i="9" s="1"/>
  <c r="P170" i="9" s="1"/>
  <c r="P176" i="9" s="1"/>
  <c r="P182" i="9" s="1"/>
  <c r="P188" i="9" s="1"/>
  <c r="P194" i="9" s="1"/>
  <c r="P200" i="9" s="1"/>
  <c r="P206" i="9" s="1"/>
  <c r="P212" i="9" s="1"/>
  <c r="P218" i="9" s="1"/>
  <c r="P224" i="9" s="1"/>
  <c r="P230" i="9" s="1"/>
  <c r="P236" i="9" s="1"/>
  <c r="P242" i="9" s="1"/>
  <c r="P248" i="9" s="1"/>
  <c r="P254" i="9" s="1"/>
  <c r="Q21" i="9"/>
  <c r="Q27" i="9" s="1"/>
  <c r="Q33" i="9" s="1"/>
  <c r="Q39" i="9" s="1"/>
  <c r="Q45" i="9" s="1"/>
  <c r="Q51" i="9" s="1"/>
  <c r="Q57" i="9" s="1"/>
  <c r="Q63" i="9" s="1"/>
  <c r="Q69" i="9" s="1"/>
  <c r="Q75" i="9" s="1"/>
  <c r="Q81" i="9" s="1"/>
  <c r="Q87" i="9" s="1"/>
  <c r="Q93" i="9" s="1"/>
  <c r="Q99" i="9" s="1"/>
  <c r="Q105" i="9" s="1"/>
  <c r="Q111" i="9" s="1"/>
  <c r="Q117" i="9" s="1"/>
  <c r="Q123" i="9" s="1"/>
  <c r="Q129" i="9" s="1"/>
  <c r="Q135" i="9" s="1"/>
  <c r="Q141" i="9" s="1"/>
  <c r="Q147" i="9" s="1"/>
  <c r="Q153" i="9" s="1"/>
  <c r="Q159" i="9" s="1"/>
  <c r="Q165" i="9" s="1"/>
  <c r="Q171" i="9" s="1"/>
  <c r="Q177" i="9" s="1"/>
  <c r="Q183" i="9" s="1"/>
  <c r="Q189" i="9" s="1"/>
  <c r="Q195" i="9" s="1"/>
  <c r="Q201" i="9" s="1"/>
  <c r="Q207" i="9" s="1"/>
  <c r="Q213" i="9" s="1"/>
  <c r="Q219" i="9" s="1"/>
  <c r="Q225" i="9" s="1"/>
  <c r="Q231" i="9" s="1"/>
  <c r="Q237" i="9" s="1"/>
  <c r="Q243" i="9" s="1"/>
  <c r="Q249" i="9" s="1"/>
  <c r="Q255" i="9" s="1"/>
  <c r="M20" i="9"/>
  <c r="M26" i="9" s="1"/>
  <c r="M32" i="9" s="1"/>
  <c r="M38" i="9" s="1"/>
  <c r="M44" i="9" s="1"/>
  <c r="M50" i="9" s="1"/>
  <c r="M56" i="9" s="1"/>
  <c r="M62" i="9" s="1"/>
  <c r="M68" i="9" s="1"/>
  <c r="M74" i="9" s="1"/>
  <c r="M80" i="9" s="1"/>
  <c r="M86" i="9" s="1"/>
  <c r="M92" i="9" s="1"/>
  <c r="M98" i="9" s="1"/>
  <c r="M104" i="9" s="1"/>
  <c r="M110" i="9" s="1"/>
  <c r="M116" i="9" s="1"/>
  <c r="M122" i="9" s="1"/>
  <c r="M128" i="9" s="1"/>
  <c r="M134" i="9" s="1"/>
  <c r="M140" i="9" s="1"/>
  <c r="M146" i="9" s="1"/>
  <c r="M152" i="9" s="1"/>
  <c r="M158" i="9" s="1"/>
  <c r="M164" i="9" s="1"/>
  <c r="M170" i="9" s="1"/>
  <c r="M176" i="9" s="1"/>
  <c r="M182" i="9" s="1"/>
  <c r="M188" i="9" s="1"/>
  <c r="M194" i="9" s="1"/>
  <c r="M200" i="9" s="1"/>
  <c r="M206" i="9" s="1"/>
  <c r="M212" i="9" s="1"/>
  <c r="M218" i="9" s="1"/>
  <c r="M224" i="9" s="1"/>
  <c r="M230" i="9" s="1"/>
  <c r="M236" i="9" s="1"/>
  <c r="M242" i="9" s="1"/>
  <c r="M248" i="9" s="1"/>
  <c r="M254" i="9" s="1"/>
  <c r="R20" i="9"/>
  <c r="R26" i="9" s="1"/>
  <c r="R32" i="9" s="1"/>
  <c r="R38" i="9" s="1"/>
  <c r="R44" i="9" s="1"/>
  <c r="R50" i="9" s="1"/>
  <c r="R56" i="9" s="1"/>
  <c r="R62" i="9" s="1"/>
  <c r="R68" i="9" s="1"/>
  <c r="R74" i="9" s="1"/>
  <c r="R80" i="9" s="1"/>
  <c r="R86" i="9" s="1"/>
  <c r="R92" i="9" s="1"/>
  <c r="R98" i="9" s="1"/>
  <c r="R104" i="9" s="1"/>
  <c r="R110" i="9" s="1"/>
  <c r="R116" i="9" s="1"/>
  <c r="R122" i="9" s="1"/>
  <c r="R128" i="9" s="1"/>
  <c r="R134" i="9" s="1"/>
  <c r="R140" i="9" s="1"/>
  <c r="R146" i="9" s="1"/>
  <c r="R152" i="9" s="1"/>
  <c r="R158" i="9" s="1"/>
  <c r="R164" i="9" s="1"/>
  <c r="R170" i="9" s="1"/>
  <c r="R176" i="9" s="1"/>
  <c r="R182" i="9" s="1"/>
  <c r="R188" i="9" s="1"/>
  <c r="R194" i="9" s="1"/>
  <c r="R200" i="9" s="1"/>
  <c r="R206" i="9" s="1"/>
  <c r="R212" i="9" s="1"/>
  <c r="R218" i="9" s="1"/>
  <c r="R224" i="9" s="1"/>
  <c r="R230" i="9" s="1"/>
  <c r="R236" i="9" s="1"/>
  <c r="R242" i="9" s="1"/>
  <c r="R248" i="9" s="1"/>
  <c r="R254" i="9" s="1"/>
  <c r="N20" i="9"/>
  <c r="N26" i="9" s="1"/>
  <c r="N32" i="9" s="1"/>
  <c r="N38" i="9" s="1"/>
  <c r="N44" i="9" s="1"/>
  <c r="N50" i="9" s="1"/>
  <c r="N56" i="9" s="1"/>
  <c r="N62" i="9" s="1"/>
  <c r="N68" i="9" s="1"/>
  <c r="N74" i="9" s="1"/>
  <c r="N80" i="9" s="1"/>
  <c r="N86" i="9" s="1"/>
  <c r="N92" i="9" s="1"/>
  <c r="N98" i="9" s="1"/>
  <c r="N104" i="9" s="1"/>
  <c r="N110" i="9" s="1"/>
  <c r="N116" i="9" s="1"/>
  <c r="N122" i="9" s="1"/>
  <c r="N128" i="9" s="1"/>
  <c r="N134" i="9" s="1"/>
  <c r="N140" i="9" s="1"/>
  <c r="N146" i="9" s="1"/>
  <c r="N152" i="9" s="1"/>
  <c r="N158" i="9" s="1"/>
  <c r="N164" i="9" s="1"/>
  <c r="N170" i="9" s="1"/>
  <c r="N176" i="9" s="1"/>
  <c r="N182" i="9" s="1"/>
  <c r="N188" i="9" s="1"/>
  <c r="N194" i="9" s="1"/>
  <c r="N200" i="9" s="1"/>
  <c r="N206" i="9" s="1"/>
  <c r="N212" i="9" s="1"/>
  <c r="N218" i="9" s="1"/>
  <c r="N224" i="9" s="1"/>
  <c r="N230" i="9" s="1"/>
  <c r="N236" i="9" s="1"/>
  <c r="N242" i="9" s="1"/>
  <c r="N248" i="9" s="1"/>
  <c r="N254" i="9" s="1"/>
  <c r="L20" i="9"/>
  <c r="L26" i="9" s="1"/>
  <c r="M21" i="9"/>
  <c r="M27" i="9" s="1"/>
  <c r="O21" i="9"/>
  <c r="O27" i="9" s="1"/>
  <c r="O33" i="9" s="1"/>
  <c r="O39" i="9" s="1"/>
  <c r="O45" i="9" s="1"/>
  <c r="O51" i="9" s="1"/>
  <c r="O57" i="9" s="1"/>
  <c r="O63" i="9" s="1"/>
  <c r="O69" i="9" s="1"/>
  <c r="O75" i="9" s="1"/>
  <c r="O81" i="9" s="1"/>
  <c r="O87" i="9" s="1"/>
  <c r="O93" i="9" s="1"/>
  <c r="O99" i="9" s="1"/>
  <c r="O105" i="9" s="1"/>
  <c r="O111" i="9" s="1"/>
  <c r="O117" i="9" s="1"/>
  <c r="O123" i="9" s="1"/>
  <c r="O129" i="9" s="1"/>
  <c r="O135" i="9" s="1"/>
  <c r="O141" i="9" s="1"/>
  <c r="O147" i="9" s="1"/>
  <c r="O153" i="9" s="1"/>
  <c r="O159" i="9" s="1"/>
  <c r="O165" i="9" s="1"/>
  <c r="O171" i="9" s="1"/>
  <c r="O177" i="9" s="1"/>
  <c r="O183" i="9" s="1"/>
  <c r="O189" i="9" s="1"/>
  <c r="O195" i="9" s="1"/>
  <c r="O201" i="9" s="1"/>
  <c r="O207" i="9" s="1"/>
  <c r="O213" i="9" s="1"/>
  <c r="O219" i="9" s="1"/>
  <c r="O225" i="9" s="1"/>
  <c r="O231" i="9" s="1"/>
  <c r="O237" i="9" s="1"/>
  <c r="O243" i="9" s="1"/>
  <c r="O249" i="9" s="1"/>
  <c r="O255" i="9" s="1"/>
  <c r="P21" i="9"/>
  <c r="P27" i="9" s="1"/>
  <c r="P33" i="9" s="1"/>
  <c r="P39" i="9" s="1"/>
  <c r="P45" i="9" s="1"/>
  <c r="P51" i="9" s="1"/>
  <c r="P57" i="9" s="1"/>
  <c r="P63" i="9" s="1"/>
  <c r="P69" i="9" s="1"/>
  <c r="P75" i="9" s="1"/>
  <c r="P81" i="9" s="1"/>
  <c r="P87" i="9" s="1"/>
  <c r="P93" i="9" s="1"/>
  <c r="P99" i="9" s="1"/>
  <c r="P105" i="9" s="1"/>
  <c r="P111" i="9" s="1"/>
  <c r="P117" i="9" s="1"/>
  <c r="P123" i="9" s="1"/>
  <c r="P129" i="9" s="1"/>
  <c r="P135" i="9" s="1"/>
  <c r="P141" i="9" s="1"/>
  <c r="P147" i="9" s="1"/>
  <c r="P153" i="9" s="1"/>
  <c r="P159" i="9" s="1"/>
  <c r="P165" i="9" s="1"/>
  <c r="P171" i="9" s="1"/>
  <c r="P177" i="9" s="1"/>
  <c r="P183" i="9" s="1"/>
  <c r="P189" i="9" s="1"/>
  <c r="P195" i="9" s="1"/>
  <c r="P201" i="9" s="1"/>
  <c r="P207" i="9" s="1"/>
  <c r="P213" i="9" s="1"/>
  <c r="P219" i="9" s="1"/>
  <c r="P225" i="9" s="1"/>
  <c r="P231" i="9" s="1"/>
  <c r="P237" i="9" s="1"/>
  <c r="P243" i="9" s="1"/>
  <c r="P249" i="9" s="1"/>
  <c r="P255" i="9" s="1"/>
  <c r="R21" i="9"/>
  <c r="R27" i="9" s="1"/>
  <c r="R33" i="9" s="1"/>
  <c r="R39" i="9" s="1"/>
  <c r="R45" i="9" s="1"/>
  <c r="R51" i="9" s="1"/>
  <c r="R57" i="9" s="1"/>
  <c r="R63" i="9" s="1"/>
  <c r="R69" i="9" s="1"/>
  <c r="R75" i="9" s="1"/>
  <c r="R81" i="9" s="1"/>
  <c r="R87" i="9" s="1"/>
  <c r="R93" i="9" s="1"/>
  <c r="R99" i="9" s="1"/>
  <c r="R105" i="9" s="1"/>
  <c r="R111" i="9" s="1"/>
  <c r="R117" i="9" s="1"/>
  <c r="R123" i="9" s="1"/>
  <c r="R129" i="9" s="1"/>
  <c r="R135" i="9" s="1"/>
  <c r="R141" i="9" s="1"/>
  <c r="R147" i="9" s="1"/>
  <c r="R153" i="9" s="1"/>
  <c r="R159" i="9" s="1"/>
  <c r="R165" i="9" s="1"/>
  <c r="R171" i="9" s="1"/>
  <c r="R177" i="9" s="1"/>
  <c r="R183" i="9" s="1"/>
  <c r="R189" i="9" s="1"/>
  <c r="R195" i="9" s="1"/>
  <c r="R201" i="9" s="1"/>
  <c r="R207" i="9" s="1"/>
  <c r="R213" i="9" s="1"/>
  <c r="R219" i="9" s="1"/>
  <c r="R225" i="9" s="1"/>
  <c r="R231" i="9" s="1"/>
  <c r="R237" i="9" s="1"/>
  <c r="R243" i="9" s="1"/>
  <c r="R249" i="9" s="1"/>
  <c r="R255" i="9" s="1"/>
  <c r="N21" i="9"/>
  <c r="N27" i="9" s="1"/>
  <c r="N33" i="9" s="1"/>
  <c r="N39" i="9" s="1"/>
  <c r="N45" i="9" s="1"/>
  <c r="N51" i="9" s="1"/>
  <c r="N57" i="9" s="1"/>
  <c r="N63" i="9" s="1"/>
  <c r="N69" i="9" s="1"/>
  <c r="N75" i="9" s="1"/>
  <c r="N81" i="9" s="1"/>
  <c r="N87" i="9" s="1"/>
  <c r="N93" i="9" s="1"/>
  <c r="N99" i="9" s="1"/>
  <c r="N105" i="9" s="1"/>
  <c r="N111" i="9" s="1"/>
  <c r="N117" i="9" s="1"/>
  <c r="N123" i="9" s="1"/>
  <c r="N129" i="9" s="1"/>
  <c r="N135" i="9" s="1"/>
  <c r="N141" i="9" s="1"/>
  <c r="N147" i="9" s="1"/>
  <c r="N153" i="9" s="1"/>
  <c r="N159" i="9" s="1"/>
  <c r="N165" i="9" s="1"/>
  <c r="N171" i="9" s="1"/>
  <c r="N177" i="9" s="1"/>
  <c r="N183" i="9" s="1"/>
  <c r="N189" i="9" s="1"/>
  <c r="N195" i="9" s="1"/>
  <c r="N201" i="9" s="1"/>
  <c r="N207" i="9" s="1"/>
  <c r="N213" i="9" s="1"/>
  <c r="N219" i="9" s="1"/>
  <c r="N225" i="9" s="1"/>
  <c r="N231" i="9" s="1"/>
  <c r="N237" i="9" s="1"/>
  <c r="N243" i="9" s="1"/>
  <c r="N249" i="9" s="1"/>
  <c r="N255" i="9" s="1"/>
  <c r="L21" i="9"/>
  <c r="L27" i="9" s="1"/>
  <c r="L33" i="9" s="1"/>
  <c r="L39" i="9" s="1"/>
  <c r="K21" i="9"/>
  <c r="K27" i="9" s="1"/>
  <c r="AH15" i="13"/>
  <c r="AC16" i="13"/>
  <c r="AC15" i="13" s="1"/>
  <c r="AH14" i="14"/>
  <c r="AH16" i="14"/>
  <c r="AC13" i="14"/>
  <c r="AB16" i="14" s="1"/>
  <c r="AL16" i="12"/>
  <c r="AL15" i="12" s="1"/>
  <c r="AQ16" i="13"/>
  <c r="AQ15" i="13" s="1"/>
  <c r="AQ14" i="13"/>
  <c r="AL14" i="13" s="1"/>
  <c r="AQ13" i="14"/>
  <c r="AO15" i="13"/>
  <c r="AO14" i="14"/>
  <c r="AO16" i="14"/>
  <c r="V15" i="14"/>
  <c r="T16" i="14"/>
  <c r="T15" i="14" s="1"/>
  <c r="B19" i="10"/>
  <c r="C5" i="1"/>
  <c r="L30" i="7" l="1"/>
  <c r="AE114" i="2"/>
  <c r="M36" i="6"/>
  <c r="K42" i="6"/>
  <c r="L42" i="6" s="1"/>
  <c r="AC120" i="2"/>
  <c r="AD120" i="2" s="1"/>
  <c r="T132" i="2"/>
  <c r="K54" i="4"/>
  <c r="L54" i="4" s="1"/>
  <c r="J33" i="8"/>
  <c r="K26" i="9"/>
  <c r="L32" i="9"/>
  <c r="J36" i="9"/>
  <c r="L45" i="9"/>
  <c r="AE120" i="2"/>
  <c r="K134" i="2"/>
  <c r="L140" i="2"/>
  <c r="J144" i="2"/>
  <c r="AR126" i="2"/>
  <c r="AQ126" i="2"/>
  <c r="K33" i="9"/>
  <c r="K48" i="5"/>
  <c r="J133" i="2"/>
  <c r="J142" i="2"/>
  <c r="Q42" i="7"/>
  <c r="P42" i="7"/>
  <c r="K44" i="6"/>
  <c r="J54" i="6"/>
  <c r="L50" i="6"/>
  <c r="K39" i="8"/>
  <c r="K57" i="5"/>
  <c r="AL117" i="2"/>
  <c r="AN114" i="2"/>
  <c r="T134" i="2"/>
  <c r="S144" i="2"/>
  <c r="U140" i="2"/>
  <c r="P60" i="4"/>
  <c r="Q60" i="4"/>
  <c r="S129" i="2"/>
  <c r="U132" i="2" s="1"/>
  <c r="U135" i="2"/>
  <c r="L44" i="7"/>
  <c r="K38" i="7"/>
  <c r="J48" i="7"/>
  <c r="P36" i="8"/>
  <c r="Q36" i="8"/>
  <c r="K50" i="5"/>
  <c r="J60" i="5"/>
  <c r="L56" i="5"/>
  <c r="AB127" i="2"/>
  <c r="AB136" i="2"/>
  <c r="J66" i="4"/>
  <c r="L62" i="4"/>
  <c r="K56" i="4"/>
  <c r="L38" i="8"/>
  <c r="K32" i="8"/>
  <c r="J42" i="8"/>
  <c r="L57" i="5"/>
  <c r="J51" i="5"/>
  <c r="Q54" i="5"/>
  <c r="P54" i="5"/>
  <c r="V126" i="2"/>
  <c r="AB132" i="2"/>
  <c r="AC122" i="2"/>
  <c r="AD128" i="2"/>
  <c r="J30" i="9"/>
  <c r="Y138" i="2"/>
  <c r="Z138" i="2"/>
  <c r="L45" i="8"/>
  <c r="J39" i="8"/>
  <c r="K141" i="2"/>
  <c r="J57" i="4"/>
  <c r="L63" i="4"/>
  <c r="K45" i="7"/>
  <c r="AI126" i="2"/>
  <c r="AC126" i="2" s="1"/>
  <c r="AH126" i="2"/>
  <c r="P138" i="2"/>
  <c r="Q138" i="2"/>
  <c r="AM128" i="2"/>
  <c r="AL122" i="2"/>
  <c r="AK132" i="2"/>
  <c r="AC14" i="14"/>
  <c r="J45" i="6"/>
  <c r="L51" i="6"/>
  <c r="K51" i="6"/>
  <c r="M132" i="2"/>
  <c r="J135" i="2"/>
  <c r="L141" i="2"/>
  <c r="Q30" i="8"/>
  <c r="K30" i="8" s="1"/>
  <c r="P30" i="8"/>
  <c r="K63" i="4"/>
  <c r="P48" i="6"/>
  <c r="Q48" i="6"/>
  <c r="S130" i="2"/>
  <c r="S121" i="2"/>
  <c r="J27" i="9"/>
  <c r="M33" i="9"/>
  <c r="J39" i="7"/>
  <c r="L45" i="7"/>
  <c r="K36" i="7"/>
  <c r="G27" i="10"/>
  <c r="G26" i="10"/>
  <c r="AL120" i="2"/>
  <c r="AM120" i="2" s="1"/>
  <c r="L24" i="8"/>
  <c r="M24" i="8"/>
  <c r="AK129" i="2"/>
  <c r="AM135" i="2"/>
  <c r="AC153" i="2"/>
  <c r="AK136" i="2"/>
  <c r="AK127" i="2"/>
  <c r="AB135" i="2"/>
  <c r="AD141" i="2"/>
  <c r="T147" i="2"/>
  <c r="Q24" i="9"/>
  <c r="AB15" i="14"/>
  <c r="AK14" i="14"/>
  <c r="AK18" i="14" s="1"/>
  <c r="AK15" i="13"/>
  <c r="AS18" i="10"/>
  <c r="R18" i="10"/>
  <c r="J21" i="10"/>
  <c r="AJ18" i="10"/>
  <c r="AG18" i="10"/>
  <c r="AA18" i="10"/>
  <c r="J24" i="10"/>
  <c r="P24" i="10" s="1"/>
  <c r="AQ18" i="10"/>
  <c r="AK13" i="10" s="1"/>
  <c r="X18" i="10"/>
  <c r="O18" i="10"/>
  <c r="AP18" i="10"/>
  <c r="Y18" i="10"/>
  <c r="S13" i="10" s="1"/>
  <c r="P18" i="10"/>
  <c r="AH18" i="10"/>
  <c r="AB13" i="10" s="1"/>
  <c r="AS24" i="10"/>
  <c r="AJ24" i="10"/>
  <c r="R24" i="10"/>
  <c r="O24" i="10"/>
  <c r="BB24" i="10"/>
  <c r="AA24" i="10"/>
  <c r="AM15" i="14"/>
  <c r="AD15" i="14"/>
  <c r="AL13" i="14"/>
  <c r="AK16" i="14" s="1"/>
  <c r="AL16" i="13"/>
  <c r="AL15" i="13" s="1"/>
  <c r="K20" i="9"/>
  <c r="H23" i="10"/>
  <c r="H29" i="10" s="1"/>
  <c r="H35" i="10" s="1"/>
  <c r="H41" i="10" s="1"/>
  <c r="H47" i="10" s="1"/>
  <c r="H53" i="10" s="1"/>
  <c r="H59" i="10" s="1"/>
  <c r="H65" i="10" s="1"/>
  <c r="H71" i="10" s="1"/>
  <c r="H77" i="10" s="1"/>
  <c r="H83" i="10" s="1"/>
  <c r="H89" i="10" s="1"/>
  <c r="H95" i="10" s="1"/>
  <c r="H101" i="10" s="1"/>
  <c r="H107" i="10" s="1"/>
  <c r="H113" i="10" s="1"/>
  <c r="H119" i="10" s="1"/>
  <c r="H125" i="10" s="1"/>
  <c r="H131" i="10" s="1"/>
  <c r="H137" i="10" s="1"/>
  <c r="H143" i="10" s="1"/>
  <c r="H149" i="10" s="1"/>
  <c r="H155" i="10" s="1"/>
  <c r="H161" i="10" s="1"/>
  <c r="H167" i="10" s="1"/>
  <c r="H173" i="10" s="1"/>
  <c r="H179" i="10" s="1"/>
  <c r="H185" i="10" s="1"/>
  <c r="H191" i="10" s="1"/>
  <c r="H197" i="10" s="1"/>
  <c r="H203" i="10" s="1"/>
  <c r="H209" i="10" s="1"/>
  <c r="H215" i="10" s="1"/>
  <c r="H221" i="10" s="1"/>
  <c r="H227" i="10" s="1"/>
  <c r="H233" i="10" s="1"/>
  <c r="H239" i="10" s="1"/>
  <c r="H245" i="10" s="1"/>
  <c r="H251" i="10" s="1"/>
  <c r="H257" i="10" s="1"/>
  <c r="Q20" i="10"/>
  <c r="Q26" i="10" s="1"/>
  <c r="Q32" i="10" s="1"/>
  <c r="Q38" i="10" s="1"/>
  <c r="Q44" i="10" s="1"/>
  <c r="Q50" i="10" s="1"/>
  <c r="Q56" i="10" s="1"/>
  <c r="Q62" i="10" s="1"/>
  <c r="Q68" i="10" s="1"/>
  <c r="Q74" i="10" s="1"/>
  <c r="Q80" i="10" s="1"/>
  <c r="Q86" i="10" s="1"/>
  <c r="Q92" i="10" s="1"/>
  <c r="Q98" i="10" s="1"/>
  <c r="Q104" i="10" s="1"/>
  <c r="Q110" i="10" s="1"/>
  <c r="Q116" i="10" s="1"/>
  <c r="Q122" i="10" s="1"/>
  <c r="Q128" i="10" s="1"/>
  <c r="Q134" i="10" s="1"/>
  <c r="Q140" i="10" s="1"/>
  <c r="Q146" i="10" s="1"/>
  <c r="Q152" i="10" s="1"/>
  <c r="Q158" i="10" s="1"/>
  <c r="Q164" i="10" s="1"/>
  <c r="Q170" i="10" s="1"/>
  <c r="Q176" i="10" s="1"/>
  <c r="Q182" i="10" s="1"/>
  <c r="Q188" i="10" s="1"/>
  <c r="Q194" i="10" s="1"/>
  <c r="Q200" i="10" s="1"/>
  <c r="Q206" i="10" s="1"/>
  <c r="Q212" i="10" s="1"/>
  <c r="Q218" i="10" s="1"/>
  <c r="Q224" i="10" s="1"/>
  <c r="Q230" i="10" s="1"/>
  <c r="Q236" i="10" s="1"/>
  <c r="Q242" i="10" s="1"/>
  <c r="Q248" i="10" s="1"/>
  <c r="Q254" i="10" s="1"/>
  <c r="Q21" i="10"/>
  <c r="Q27" i="10" s="1"/>
  <c r="Q33" i="10" s="1"/>
  <c r="Q39" i="10" s="1"/>
  <c r="Q45" i="10" s="1"/>
  <c r="Q51" i="10" s="1"/>
  <c r="Q57" i="10" s="1"/>
  <c r="Q63" i="10" s="1"/>
  <c r="Q69" i="10" s="1"/>
  <c r="Q75" i="10" s="1"/>
  <c r="Q81" i="10" s="1"/>
  <c r="Q87" i="10" s="1"/>
  <c r="Q93" i="10" s="1"/>
  <c r="Q99" i="10" s="1"/>
  <c r="Q105" i="10" s="1"/>
  <c r="Q111" i="10" s="1"/>
  <c r="Q117" i="10" s="1"/>
  <c r="Q123" i="10" s="1"/>
  <c r="Q129" i="10" s="1"/>
  <c r="Q135" i="10" s="1"/>
  <c r="Q141" i="10" s="1"/>
  <c r="Q147" i="10" s="1"/>
  <c r="Q153" i="10" s="1"/>
  <c r="Q159" i="10" s="1"/>
  <c r="Q165" i="10" s="1"/>
  <c r="Q171" i="10" s="1"/>
  <c r="Q177" i="10" s="1"/>
  <c r="Q183" i="10" s="1"/>
  <c r="Q189" i="10" s="1"/>
  <c r="Q195" i="10" s="1"/>
  <c r="Q201" i="10" s="1"/>
  <c r="Q207" i="10" s="1"/>
  <c r="Q213" i="10" s="1"/>
  <c r="Q219" i="10" s="1"/>
  <c r="Q225" i="10" s="1"/>
  <c r="Q231" i="10" s="1"/>
  <c r="Q237" i="10" s="1"/>
  <c r="Q243" i="10" s="1"/>
  <c r="Q249" i="10" s="1"/>
  <c r="Q255" i="10" s="1"/>
  <c r="P20" i="10"/>
  <c r="P26" i="10" s="1"/>
  <c r="P32" i="10" s="1"/>
  <c r="P38" i="10" s="1"/>
  <c r="P44" i="10" s="1"/>
  <c r="P50" i="10" s="1"/>
  <c r="P56" i="10" s="1"/>
  <c r="P62" i="10" s="1"/>
  <c r="P68" i="10" s="1"/>
  <c r="P74" i="10" s="1"/>
  <c r="P80" i="10" s="1"/>
  <c r="P86" i="10" s="1"/>
  <c r="P92" i="10" s="1"/>
  <c r="P98" i="10" s="1"/>
  <c r="P104" i="10" s="1"/>
  <c r="P110" i="10" s="1"/>
  <c r="P116" i="10" s="1"/>
  <c r="P122" i="10" s="1"/>
  <c r="P128" i="10" s="1"/>
  <c r="P134" i="10" s="1"/>
  <c r="P140" i="10" s="1"/>
  <c r="P146" i="10" s="1"/>
  <c r="P152" i="10" s="1"/>
  <c r="P158" i="10" s="1"/>
  <c r="P164" i="10" s="1"/>
  <c r="P170" i="10" s="1"/>
  <c r="P176" i="10" s="1"/>
  <c r="P182" i="10" s="1"/>
  <c r="P188" i="10" s="1"/>
  <c r="P194" i="10" s="1"/>
  <c r="P200" i="10" s="1"/>
  <c r="P206" i="10" s="1"/>
  <c r="P212" i="10" s="1"/>
  <c r="P218" i="10" s="1"/>
  <c r="P224" i="10" s="1"/>
  <c r="P230" i="10" s="1"/>
  <c r="P236" i="10" s="1"/>
  <c r="P242" i="10" s="1"/>
  <c r="P248" i="10" s="1"/>
  <c r="P254" i="10" s="1"/>
  <c r="N20" i="10"/>
  <c r="N26" i="10" s="1"/>
  <c r="N32" i="10" s="1"/>
  <c r="N38" i="10" s="1"/>
  <c r="N44" i="10" s="1"/>
  <c r="N50" i="10" s="1"/>
  <c r="N56" i="10" s="1"/>
  <c r="N62" i="10" s="1"/>
  <c r="N68" i="10" s="1"/>
  <c r="N74" i="10" s="1"/>
  <c r="N80" i="10" s="1"/>
  <c r="N86" i="10" s="1"/>
  <c r="N92" i="10" s="1"/>
  <c r="N98" i="10" s="1"/>
  <c r="N104" i="10" s="1"/>
  <c r="N110" i="10" s="1"/>
  <c r="N116" i="10" s="1"/>
  <c r="N122" i="10" s="1"/>
  <c r="N128" i="10" s="1"/>
  <c r="N134" i="10" s="1"/>
  <c r="N140" i="10" s="1"/>
  <c r="N146" i="10" s="1"/>
  <c r="N152" i="10" s="1"/>
  <c r="N158" i="10" s="1"/>
  <c r="N164" i="10" s="1"/>
  <c r="N170" i="10" s="1"/>
  <c r="N176" i="10" s="1"/>
  <c r="N182" i="10" s="1"/>
  <c r="N188" i="10" s="1"/>
  <c r="N194" i="10" s="1"/>
  <c r="N200" i="10" s="1"/>
  <c r="N206" i="10" s="1"/>
  <c r="N212" i="10" s="1"/>
  <c r="N218" i="10" s="1"/>
  <c r="N224" i="10" s="1"/>
  <c r="N230" i="10" s="1"/>
  <c r="N236" i="10" s="1"/>
  <c r="N242" i="10" s="1"/>
  <c r="N248" i="10" s="1"/>
  <c r="N254" i="10" s="1"/>
  <c r="O20" i="10"/>
  <c r="O26" i="10" s="1"/>
  <c r="O32" i="10" s="1"/>
  <c r="O38" i="10" s="1"/>
  <c r="O44" i="10" s="1"/>
  <c r="O50" i="10" s="1"/>
  <c r="O56" i="10" s="1"/>
  <c r="O62" i="10" s="1"/>
  <c r="O68" i="10" s="1"/>
  <c r="O74" i="10" s="1"/>
  <c r="O80" i="10" s="1"/>
  <c r="O86" i="10" s="1"/>
  <c r="O92" i="10" s="1"/>
  <c r="O98" i="10" s="1"/>
  <c r="O104" i="10" s="1"/>
  <c r="O110" i="10" s="1"/>
  <c r="O116" i="10" s="1"/>
  <c r="O122" i="10" s="1"/>
  <c r="O128" i="10" s="1"/>
  <c r="O134" i="10" s="1"/>
  <c r="O140" i="10" s="1"/>
  <c r="O146" i="10" s="1"/>
  <c r="O152" i="10" s="1"/>
  <c r="O158" i="10" s="1"/>
  <c r="O164" i="10" s="1"/>
  <c r="O170" i="10" s="1"/>
  <c r="O176" i="10" s="1"/>
  <c r="O182" i="10" s="1"/>
  <c r="O188" i="10" s="1"/>
  <c r="O194" i="10" s="1"/>
  <c r="O200" i="10" s="1"/>
  <c r="O206" i="10" s="1"/>
  <c r="O212" i="10" s="1"/>
  <c r="O218" i="10" s="1"/>
  <c r="O224" i="10" s="1"/>
  <c r="O230" i="10" s="1"/>
  <c r="O236" i="10" s="1"/>
  <c r="O242" i="10" s="1"/>
  <c r="O248" i="10" s="1"/>
  <c r="O254" i="10" s="1"/>
  <c r="R20" i="10"/>
  <c r="R26" i="10" s="1"/>
  <c r="R32" i="10" s="1"/>
  <c r="R38" i="10" s="1"/>
  <c r="R44" i="10" s="1"/>
  <c r="R50" i="10" s="1"/>
  <c r="R56" i="10" s="1"/>
  <c r="R62" i="10" s="1"/>
  <c r="R68" i="10" s="1"/>
  <c r="R74" i="10" s="1"/>
  <c r="R80" i="10" s="1"/>
  <c r="R86" i="10" s="1"/>
  <c r="R92" i="10" s="1"/>
  <c r="R98" i="10" s="1"/>
  <c r="R104" i="10" s="1"/>
  <c r="R110" i="10" s="1"/>
  <c r="R116" i="10" s="1"/>
  <c r="R122" i="10" s="1"/>
  <c r="R128" i="10" s="1"/>
  <c r="R134" i="10" s="1"/>
  <c r="R140" i="10" s="1"/>
  <c r="R146" i="10" s="1"/>
  <c r="R152" i="10" s="1"/>
  <c r="R158" i="10" s="1"/>
  <c r="R164" i="10" s="1"/>
  <c r="R170" i="10" s="1"/>
  <c r="R176" i="10" s="1"/>
  <c r="R182" i="10" s="1"/>
  <c r="R188" i="10" s="1"/>
  <c r="R194" i="10" s="1"/>
  <c r="R200" i="10" s="1"/>
  <c r="R206" i="10" s="1"/>
  <c r="R212" i="10" s="1"/>
  <c r="R218" i="10" s="1"/>
  <c r="R224" i="10" s="1"/>
  <c r="R230" i="10" s="1"/>
  <c r="R236" i="10" s="1"/>
  <c r="R242" i="10" s="1"/>
  <c r="R248" i="10" s="1"/>
  <c r="R254" i="10" s="1"/>
  <c r="M20" i="10"/>
  <c r="M26" i="10" s="1"/>
  <c r="M32" i="10" s="1"/>
  <c r="M38" i="10" s="1"/>
  <c r="M44" i="10" s="1"/>
  <c r="M50" i="10" s="1"/>
  <c r="M56" i="10" s="1"/>
  <c r="M62" i="10" s="1"/>
  <c r="M68" i="10" s="1"/>
  <c r="M74" i="10" s="1"/>
  <c r="M80" i="10" s="1"/>
  <c r="M86" i="10" s="1"/>
  <c r="M92" i="10" s="1"/>
  <c r="M98" i="10" s="1"/>
  <c r="M104" i="10" s="1"/>
  <c r="M110" i="10" s="1"/>
  <c r="M116" i="10" s="1"/>
  <c r="M122" i="10" s="1"/>
  <c r="M128" i="10" s="1"/>
  <c r="M134" i="10" s="1"/>
  <c r="M140" i="10" s="1"/>
  <c r="M146" i="10" s="1"/>
  <c r="M152" i="10" s="1"/>
  <c r="M158" i="10" s="1"/>
  <c r="M164" i="10" s="1"/>
  <c r="M170" i="10" s="1"/>
  <c r="M176" i="10" s="1"/>
  <c r="M182" i="10" s="1"/>
  <c r="M188" i="10" s="1"/>
  <c r="M194" i="10" s="1"/>
  <c r="M200" i="10" s="1"/>
  <c r="M206" i="10" s="1"/>
  <c r="M212" i="10" s="1"/>
  <c r="M218" i="10" s="1"/>
  <c r="M224" i="10" s="1"/>
  <c r="M230" i="10" s="1"/>
  <c r="M236" i="10" s="1"/>
  <c r="M242" i="10" s="1"/>
  <c r="M248" i="10" s="1"/>
  <c r="M254" i="10" s="1"/>
  <c r="L20" i="10"/>
  <c r="L26" i="10" s="1"/>
  <c r="N21" i="10"/>
  <c r="N27" i="10" s="1"/>
  <c r="N33" i="10" s="1"/>
  <c r="N39" i="10" s="1"/>
  <c r="N45" i="10" s="1"/>
  <c r="N51" i="10" s="1"/>
  <c r="N57" i="10" s="1"/>
  <c r="N63" i="10" s="1"/>
  <c r="N69" i="10" s="1"/>
  <c r="N75" i="10" s="1"/>
  <c r="N81" i="10" s="1"/>
  <c r="N87" i="10" s="1"/>
  <c r="N93" i="10" s="1"/>
  <c r="N99" i="10" s="1"/>
  <c r="N105" i="10" s="1"/>
  <c r="N111" i="10" s="1"/>
  <c r="N117" i="10" s="1"/>
  <c r="N123" i="10" s="1"/>
  <c r="N129" i="10" s="1"/>
  <c r="N135" i="10" s="1"/>
  <c r="N141" i="10" s="1"/>
  <c r="N147" i="10" s="1"/>
  <c r="N153" i="10" s="1"/>
  <c r="N159" i="10" s="1"/>
  <c r="N165" i="10" s="1"/>
  <c r="N171" i="10" s="1"/>
  <c r="N177" i="10" s="1"/>
  <c r="N183" i="10" s="1"/>
  <c r="N189" i="10" s="1"/>
  <c r="N195" i="10" s="1"/>
  <c r="N201" i="10" s="1"/>
  <c r="N207" i="10" s="1"/>
  <c r="N213" i="10" s="1"/>
  <c r="N219" i="10" s="1"/>
  <c r="N225" i="10" s="1"/>
  <c r="N231" i="10" s="1"/>
  <c r="N237" i="10" s="1"/>
  <c r="N243" i="10" s="1"/>
  <c r="N249" i="10" s="1"/>
  <c r="N255" i="10" s="1"/>
  <c r="M21" i="10"/>
  <c r="M27" i="10" s="1"/>
  <c r="M33" i="10" s="1"/>
  <c r="M39" i="10" s="1"/>
  <c r="M45" i="10" s="1"/>
  <c r="M51" i="10" s="1"/>
  <c r="M57" i="10" s="1"/>
  <c r="M63" i="10" s="1"/>
  <c r="M69" i="10" s="1"/>
  <c r="M75" i="10" s="1"/>
  <c r="M81" i="10" s="1"/>
  <c r="M87" i="10" s="1"/>
  <c r="M93" i="10" s="1"/>
  <c r="M99" i="10" s="1"/>
  <c r="M105" i="10" s="1"/>
  <c r="M111" i="10" s="1"/>
  <c r="M117" i="10" s="1"/>
  <c r="M123" i="10" s="1"/>
  <c r="M129" i="10" s="1"/>
  <c r="M135" i="10" s="1"/>
  <c r="M141" i="10" s="1"/>
  <c r="M147" i="10" s="1"/>
  <c r="M153" i="10" s="1"/>
  <c r="M159" i="10" s="1"/>
  <c r="M165" i="10" s="1"/>
  <c r="M171" i="10" s="1"/>
  <c r="M177" i="10" s="1"/>
  <c r="M183" i="10" s="1"/>
  <c r="M189" i="10" s="1"/>
  <c r="M195" i="10" s="1"/>
  <c r="M201" i="10" s="1"/>
  <c r="M207" i="10" s="1"/>
  <c r="M213" i="10" s="1"/>
  <c r="M219" i="10" s="1"/>
  <c r="M225" i="10" s="1"/>
  <c r="M231" i="10" s="1"/>
  <c r="M237" i="10" s="1"/>
  <c r="M243" i="10" s="1"/>
  <c r="M249" i="10" s="1"/>
  <c r="M255" i="10" s="1"/>
  <c r="P21" i="10"/>
  <c r="P27" i="10" s="1"/>
  <c r="P33" i="10" s="1"/>
  <c r="P39" i="10" s="1"/>
  <c r="P45" i="10" s="1"/>
  <c r="P51" i="10" s="1"/>
  <c r="P57" i="10" s="1"/>
  <c r="P63" i="10" s="1"/>
  <c r="P69" i="10" s="1"/>
  <c r="P75" i="10" s="1"/>
  <c r="P81" i="10" s="1"/>
  <c r="P87" i="10" s="1"/>
  <c r="P93" i="10" s="1"/>
  <c r="P99" i="10" s="1"/>
  <c r="P105" i="10" s="1"/>
  <c r="P111" i="10" s="1"/>
  <c r="P117" i="10" s="1"/>
  <c r="P123" i="10" s="1"/>
  <c r="P129" i="10" s="1"/>
  <c r="P135" i="10" s="1"/>
  <c r="P141" i="10" s="1"/>
  <c r="P147" i="10" s="1"/>
  <c r="P153" i="10" s="1"/>
  <c r="P159" i="10" s="1"/>
  <c r="P165" i="10" s="1"/>
  <c r="P171" i="10" s="1"/>
  <c r="P177" i="10" s="1"/>
  <c r="P183" i="10" s="1"/>
  <c r="P189" i="10" s="1"/>
  <c r="P195" i="10" s="1"/>
  <c r="P201" i="10" s="1"/>
  <c r="P207" i="10" s="1"/>
  <c r="P213" i="10" s="1"/>
  <c r="P219" i="10" s="1"/>
  <c r="P225" i="10" s="1"/>
  <c r="P231" i="10" s="1"/>
  <c r="P237" i="10" s="1"/>
  <c r="P243" i="10" s="1"/>
  <c r="P249" i="10" s="1"/>
  <c r="P255" i="10" s="1"/>
  <c r="R21" i="10"/>
  <c r="R27" i="10" s="1"/>
  <c r="R33" i="10" s="1"/>
  <c r="R39" i="10" s="1"/>
  <c r="R45" i="10" s="1"/>
  <c r="R51" i="10" s="1"/>
  <c r="R57" i="10" s="1"/>
  <c r="R63" i="10" s="1"/>
  <c r="R69" i="10" s="1"/>
  <c r="R75" i="10" s="1"/>
  <c r="R81" i="10" s="1"/>
  <c r="R87" i="10" s="1"/>
  <c r="R93" i="10" s="1"/>
  <c r="R99" i="10" s="1"/>
  <c r="R105" i="10" s="1"/>
  <c r="R111" i="10" s="1"/>
  <c r="R117" i="10" s="1"/>
  <c r="R123" i="10" s="1"/>
  <c r="R129" i="10" s="1"/>
  <c r="R135" i="10" s="1"/>
  <c r="R141" i="10" s="1"/>
  <c r="R147" i="10" s="1"/>
  <c r="R153" i="10" s="1"/>
  <c r="R159" i="10" s="1"/>
  <c r="R165" i="10" s="1"/>
  <c r="R171" i="10" s="1"/>
  <c r="R177" i="10" s="1"/>
  <c r="R183" i="10" s="1"/>
  <c r="R189" i="10" s="1"/>
  <c r="R195" i="10" s="1"/>
  <c r="R201" i="10" s="1"/>
  <c r="R207" i="10" s="1"/>
  <c r="R213" i="10" s="1"/>
  <c r="R219" i="10" s="1"/>
  <c r="R225" i="10" s="1"/>
  <c r="R231" i="10" s="1"/>
  <c r="R237" i="10" s="1"/>
  <c r="R243" i="10" s="1"/>
  <c r="R249" i="10" s="1"/>
  <c r="R255" i="10" s="1"/>
  <c r="O21" i="10"/>
  <c r="O27" i="10" s="1"/>
  <c r="O33" i="10" s="1"/>
  <c r="O39" i="10" s="1"/>
  <c r="O45" i="10" s="1"/>
  <c r="O51" i="10" s="1"/>
  <c r="O57" i="10" s="1"/>
  <c r="O63" i="10" s="1"/>
  <c r="O69" i="10" s="1"/>
  <c r="O75" i="10" s="1"/>
  <c r="O81" i="10" s="1"/>
  <c r="O87" i="10" s="1"/>
  <c r="O93" i="10" s="1"/>
  <c r="O99" i="10" s="1"/>
  <c r="O105" i="10" s="1"/>
  <c r="O111" i="10" s="1"/>
  <c r="O117" i="10" s="1"/>
  <c r="O123" i="10" s="1"/>
  <c r="O129" i="10" s="1"/>
  <c r="O135" i="10" s="1"/>
  <c r="O141" i="10" s="1"/>
  <c r="O147" i="10" s="1"/>
  <c r="O153" i="10" s="1"/>
  <c r="O159" i="10" s="1"/>
  <c r="O165" i="10" s="1"/>
  <c r="O171" i="10" s="1"/>
  <c r="O177" i="10" s="1"/>
  <c r="O183" i="10" s="1"/>
  <c r="O189" i="10" s="1"/>
  <c r="O195" i="10" s="1"/>
  <c r="O201" i="10" s="1"/>
  <c r="O207" i="10" s="1"/>
  <c r="O213" i="10" s="1"/>
  <c r="O219" i="10" s="1"/>
  <c r="O225" i="10" s="1"/>
  <c r="O231" i="10" s="1"/>
  <c r="O237" i="10" s="1"/>
  <c r="O243" i="10" s="1"/>
  <c r="O249" i="10" s="1"/>
  <c r="O255" i="10" s="1"/>
  <c r="L21" i="10"/>
  <c r="L27" i="10" s="1"/>
  <c r="L33" i="10" s="1"/>
  <c r="K21" i="10"/>
  <c r="K27" i="10" s="1"/>
  <c r="AQ16" i="14"/>
  <c r="AQ15" i="14" s="1"/>
  <c r="AQ14" i="14"/>
  <c r="AL14" i="14" s="1"/>
  <c r="AH15" i="14"/>
  <c r="AC16" i="14"/>
  <c r="AC15" i="14" s="1"/>
  <c r="AO15" i="14"/>
  <c r="B19" i="11"/>
  <c r="M42" i="6" l="1"/>
  <c r="K42" i="7"/>
  <c r="M42" i="7" s="1"/>
  <c r="K24" i="9"/>
  <c r="K48" i="6"/>
  <c r="L48" i="6" s="1"/>
  <c r="K138" i="2"/>
  <c r="L138" i="2" s="1"/>
  <c r="J30" i="10"/>
  <c r="Q30" i="10" s="1"/>
  <c r="M48" i="6"/>
  <c r="M54" i="4"/>
  <c r="T138" i="2"/>
  <c r="L42" i="7"/>
  <c r="K33" i="10"/>
  <c r="L30" i="8"/>
  <c r="M30" i="8"/>
  <c r="M138" i="2"/>
  <c r="G27" i="11"/>
  <c r="G26" i="11"/>
  <c r="J33" i="10"/>
  <c r="L39" i="10"/>
  <c r="L36" i="7"/>
  <c r="M36" i="7"/>
  <c r="K147" i="2"/>
  <c r="AC128" i="2"/>
  <c r="AD134" i="2"/>
  <c r="AB138" i="2"/>
  <c r="AB142" i="2"/>
  <c r="AB133" i="2"/>
  <c r="AL126" i="2"/>
  <c r="AM126" i="2" s="1"/>
  <c r="V132" i="2"/>
  <c r="J45" i="7"/>
  <c r="L51" i="7"/>
  <c r="J141" i="2"/>
  <c r="L147" i="2"/>
  <c r="AE126" i="2"/>
  <c r="AD126" i="2"/>
  <c r="Q42" i="8"/>
  <c r="P42" i="8"/>
  <c r="K44" i="7"/>
  <c r="J54" i="7"/>
  <c r="L50" i="7"/>
  <c r="J139" i="2"/>
  <c r="J148" i="2"/>
  <c r="P144" i="2"/>
  <c r="Q144" i="2"/>
  <c r="K140" i="2"/>
  <c r="J150" i="2"/>
  <c r="L146" i="2"/>
  <c r="K69" i="4"/>
  <c r="AK138" i="2"/>
  <c r="AL128" i="2"/>
  <c r="AM134" i="2"/>
  <c r="K51" i="7"/>
  <c r="K60" i="4"/>
  <c r="Q54" i="6"/>
  <c r="P54" i="6"/>
  <c r="AR132" i="2"/>
  <c r="AQ132" i="2"/>
  <c r="L51" i="8"/>
  <c r="J45" i="8"/>
  <c r="U141" i="2"/>
  <c r="S135" i="2"/>
  <c r="K45" i="8"/>
  <c r="J36" i="10"/>
  <c r="L32" i="10"/>
  <c r="K26" i="10"/>
  <c r="J27" i="10"/>
  <c r="L69" i="4"/>
  <c r="J63" i="4"/>
  <c r="P30" i="9"/>
  <c r="Q30" i="9"/>
  <c r="K30" i="9" s="1"/>
  <c r="K54" i="5"/>
  <c r="K62" i="4"/>
  <c r="J72" i="4"/>
  <c r="L68" i="4"/>
  <c r="K36" i="8"/>
  <c r="K39" i="9"/>
  <c r="Q36" i="9"/>
  <c r="P36" i="9"/>
  <c r="J66" i="5"/>
  <c r="L62" i="5"/>
  <c r="K56" i="5"/>
  <c r="L51" i="9"/>
  <c r="P60" i="5"/>
  <c r="Q60" i="5"/>
  <c r="AL123" i="2"/>
  <c r="AN120" i="2"/>
  <c r="L56" i="6"/>
  <c r="J60" i="6"/>
  <c r="K50" i="6"/>
  <c r="K57" i="6"/>
  <c r="P66" i="4"/>
  <c r="Q66" i="4"/>
  <c r="U146" i="2"/>
  <c r="S150" i="2"/>
  <c r="T140" i="2"/>
  <c r="K63" i="5"/>
  <c r="K32" i="9"/>
  <c r="L38" i="9"/>
  <c r="J42" i="9"/>
  <c r="AI132" i="2"/>
  <c r="AH132" i="2"/>
  <c r="J33" i="9"/>
  <c r="M39" i="9"/>
  <c r="L44" i="8"/>
  <c r="K38" i="8"/>
  <c r="J48" i="8"/>
  <c r="L48" i="5"/>
  <c r="M48" i="5"/>
  <c r="S136" i="2"/>
  <c r="S127" i="2"/>
  <c r="J51" i="6"/>
  <c r="L57" i="6"/>
  <c r="J57" i="5"/>
  <c r="L63" i="5"/>
  <c r="Q48" i="7"/>
  <c r="P48" i="7"/>
  <c r="Z144" i="2"/>
  <c r="Y144" i="2"/>
  <c r="AB141" i="2"/>
  <c r="AD147" i="2"/>
  <c r="AC159" i="2"/>
  <c r="L24" i="9"/>
  <c r="M24" i="9"/>
  <c r="T153" i="2"/>
  <c r="AK142" i="2"/>
  <c r="AK133" i="2"/>
  <c r="AK135" i="2"/>
  <c r="AM141" i="2"/>
  <c r="Q24" i="10"/>
  <c r="AK15" i="14"/>
  <c r="AQ18" i="11"/>
  <c r="AK13" i="11" s="1"/>
  <c r="O18" i="11"/>
  <c r="J21" i="11"/>
  <c r="AP18" i="11"/>
  <c r="AJ18" i="11"/>
  <c r="AA18" i="11"/>
  <c r="R18" i="11"/>
  <c r="AS18" i="11"/>
  <c r="X18" i="11"/>
  <c r="J24" i="11"/>
  <c r="P24" i="11" s="1"/>
  <c r="AG18" i="11"/>
  <c r="AH18" i="11"/>
  <c r="AB13" i="11" s="1"/>
  <c r="Y18" i="11"/>
  <c r="S13" i="11" s="1"/>
  <c r="P18" i="11"/>
  <c r="AS24" i="11"/>
  <c r="R24" i="11"/>
  <c r="BB24" i="11"/>
  <c r="O24" i="11"/>
  <c r="AA24" i="11"/>
  <c r="AJ24" i="11"/>
  <c r="AL16" i="14"/>
  <c r="AL15" i="14" s="1"/>
  <c r="K20" i="10"/>
  <c r="H23" i="11"/>
  <c r="H29" i="11" s="1"/>
  <c r="H35" i="11" s="1"/>
  <c r="H41" i="11" s="1"/>
  <c r="H47" i="11" s="1"/>
  <c r="H53" i="11" s="1"/>
  <c r="H59" i="11" s="1"/>
  <c r="H65" i="11" s="1"/>
  <c r="H71" i="11" s="1"/>
  <c r="H77" i="11" s="1"/>
  <c r="H83" i="11" s="1"/>
  <c r="H89" i="11" s="1"/>
  <c r="H95" i="11" s="1"/>
  <c r="H101" i="11" s="1"/>
  <c r="H107" i="11" s="1"/>
  <c r="H113" i="11" s="1"/>
  <c r="H119" i="11" s="1"/>
  <c r="H125" i="11" s="1"/>
  <c r="H131" i="11" s="1"/>
  <c r="H137" i="11" s="1"/>
  <c r="H143" i="11" s="1"/>
  <c r="H149" i="11" s="1"/>
  <c r="H155" i="11" s="1"/>
  <c r="H161" i="11" s="1"/>
  <c r="H167" i="11" s="1"/>
  <c r="H173" i="11" s="1"/>
  <c r="H179" i="11" s="1"/>
  <c r="H185" i="11" s="1"/>
  <c r="H191" i="11" s="1"/>
  <c r="H197" i="11" s="1"/>
  <c r="H203" i="11" s="1"/>
  <c r="H209" i="11" s="1"/>
  <c r="H215" i="11" s="1"/>
  <c r="H221" i="11" s="1"/>
  <c r="H227" i="11" s="1"/>
  <c r="H233" i="11" s="1"/>
  <c r="H239" i="11" s="1"/>
  <c r="H245" i="11" s="1"/>
  <c r="H251" i="11" s="1"/>
  <c r="H257" i="11" s="1"/>
  <c r="Q20" i="11"/>
  <c r="Q26" i="11" s="1"/>
  <c r="Q32" i="11" s="1"/>
  <c r="Q38" i="11" s="1"/>
  <c r="Q44" i="11" s="1"/>
  <c r="Q50" i="11" s="1"/>
  <c r="Q56" i="11" s="1"/>
  <c r="Q62" i="11" s="1"/>
  <c r="Q68" i="11" s="1"/>
  <c r="Q74" i="11" s="1"/>
  <c r="Q80" i="11" s="1"/>
  <c r="Q86" i="11" s="1"/>
  <c r="Q92" i="11" s="1"/>
  <c r="Q98" i="11" s="1"/>
  <c r="Q104" i="11" s="1"/>
  <c r="Q110" i="11" s="1"/>
  <c r="Q116" i="11" s="1"/>
  <c r="Q122" i="11" s="1"/>
  <c r="Q128" i="11" s="1"/>
  <c r="Q134" i="11" s="1"/>
  <c r="Q140" i="11" s="1"/>
  <c r="Q146" i="11" s="1"/>
  <c r="Q152" i="11" s="1"/>
  <c r="Q158" i="11" s="1"/>
  <c r="Q164" i="11" s="1"/>
  <c r="Q170" i="11" s="1"/>
  <c r="Q176" i="11" s="1"/>
  <c r="Q182" i="11" s="1"/>
  <c r="Q188" i="11" s="1"/>
  <c r="Q194" i="11" s="1"/>
  <c r="Q200" i="11" s="1"/>
  <c r="Q206" i="11" s="1"/>
  <c r="Q212" i="11" s="1"/>
  <c r="Q218" i="11" s="1"/>
  <c r="Q224" i="11" s="1"/>
  <c r="Q230" i="11" s="1"/>
  <c r="Q236" i="11" s="1"/>
  <c r="Q242" i="11" s="1"/>
  <c r="Q248" i="11" s="1"/>
  <c r="Q254" i="11" s="1"/>
  <c r="L20" i="11"/>
  <c r="L26" i="11" s="1"/>
  <c r="R20" i="11"/>
  <c r="R26" i="11" s="1"/>
  <c r="R32" i="11" s="1"/>
  <c r="R38" i="11" s="1"/>
  <c r="R44" i="11" s="1"/>
  <c r="R50" i="11" s="1"/>
  <c r="R56" i="11" s="1"/>
  <c r="R62" i="11" s="1"/>
  <c r="R68" i="11" s="1"/>
  <c r="R74" i="11" s="1"/>
  <c r="R80" i="11" s="1"/>
  <c r="R86" i="11" s="1"/>
  <c r="R92" i="11" s="1"/>
  <c r="R98" i="11" s="1"/>
  <c r="R104" i="11" s="1"/>
  <c r="R110" i="11" s="1"/>
  <c r="R116" i="11" s="1"/>
  <c r="R122" i="11" s="1"/>
  <c r="R128" i="11" s="1"/>
  <c r="R134" i="11" s="1"/>
  <c r="R140" i="11" s="1"/>
  <c r="R146" i="11" s="1"/>
  <c r="R152" i="11" s="1"/>
  <c r="R158" i="11" s="1"/>
  <c r="R164" i="11" s="1"/>
  <c r="R170" i="11" s="1"/>
  <c r="R176" i="11" s="1"/>
  <c r="R182" i="11" s="1"/>
  <c r="R188" i="11" s="1"/>
  <c r="R194" i="11" s="1"/>
  <c r="R200" i="11" s="1"/>
  <c r="R206" i="11" s="1"/>
  <c r="R212" i="11" s="1"/>
  <c r="R218" i="11" s="1"/>
  <c r="R224" i="11" s="1"/>
  <c r="R230" i="11" s="1"/>
  <c r="R236" i="11" s="1"/>
  <c r="R242" i="11" s="1"/>
  <c r="R248" i="11" s="1"/>
  <c r="R254" i="11" s="1"/>
  <c r="N20" i="11"/>
  <c r="N26" i="11" s="1"/>
  <c r="N32" i="11" s="1"/>
  <c r="N38" i="11" s="1"/>
  <c r="N44" i="11" s="1"/>
  <c r="N50" i="11" s="1"/>
  <c r="N56" i="11" s="1"/>
  <c r="N62" i="11" s="1"/>
  <c r="N68" i="11" s="1"/>
  <c r="N74" i="11" s="1"/>
  <c r="N80" i="11" s="1"/>
  <c r="N86" i="11" s="1"/>
  <c r="N92" i="11" s="1"/>
  <c r="N98" i="11" s="1"/>
  <c r="N104" i="11" s="1"/>
  <c r="N110" i="11" s="1"/>
  <c r="N116" i="11" s="1"/>
  <c r="N122" i="11" s="1"/>
  <c r="N128" i="11" s="1"/>
  <c r="N134" i="11" s="1"/>
  <c r="N140" i="11" s="1"/>
  <c r="N146" i="11" s="1"/>
  <c r="N152" i="11" s="1"/>
  <c r="N158" i="11" s="1"/>
  <c r="N164" i="11" s="1"/>
  <c r="N170" i="11" s="1"/>
  <c r="N176" i="11" s="1"/>
  <c r="N182" i="11" s="1"/>
  <c r="N188" i="11" s="1"/>
  <c r="N194" i="11" s="1"/>
  <c r="N200" i="11" s="1"/>
  <c r="N206" i="11" s="1"/>
  <c r="N212" i="11" s="1"/>
  <c r="N218" i="11" s="1"/>
  <c r="N224" i="11" s="1"/>
  <c r="N230" i="11" s="1"/>
  <c r="N236" i="11" s="1"/>
  <c r="N242" i="11" s="1"/>
  <c r="N248" i="11" s="1"/>
  <c r="N254" i="11" s="1"/>
  <c r="P20" i="11"/>
  <c r="P26" i="11" s="1"/>
  <c r="P32" i="11" s="1"/>
  <c r="P38" i="11" s="1"/>
  <c r="P44" i="11" s="1"/>
  <c r="P50" i="11" s="1"/>
  <c r="P56" i="11" s="1"/>
  <c r="P62" i="11" s="1"/>
  <c r="P68" i="11" s="1"/>
  <c r="P74" i="11" s="1"/>
  <c r="P80" i="11" s="1"/>
  <c r="P86" i="11" s="1"/>
  <c r="P92" i="11" s="1"/>
  <c r="P98" i="11" s="1"/>
  <c r="P104" i="11" s="1"/>
  <c r="P110" i="11" s="1"/>
  <c r="P116" i="11" s="1"/>
  <c r="P122" i="11" s="1"/>
  <c r="P128" i="11" s="1"/>
  <c r="P134" i="11" s="1"/>
  <c r="P140" i="11" s="1"/>
  <c r="P146" i="11" s="1"/>
  <c r="P152" i="11" s="1"/>
  <c r="P158" i="11" s="1"/>
  <c r="P164" i="11" s="1"/>
  <c r="P170" i="11" s="1"/>
  <c r="P176" i="11" s="1"/>
  <c r="P182" i="11" s="1"/>
  <c r="P188" i="11" s="1"/>
  <c r="P194" i="11" s="1"/>
  <c r="P200" i="11" s="1"/>
  <c r="P206" i="11" s="1"/>
  <c r="P212" i="11" s="1"/>
  <c r="P218" i="11" s="1"/>
  <c r="P224" i="11" s="1"/>
  <c r="P230" i="11" s="1"/>
  <c r="P236" i="11" s="1"/>
  <c r="P242" i="11" s="1"/>
  <c r="P248" i="11" s="1"/>
  <c r="P254" i="11" s="1"/>
  <c r="Q21" i="11"/>
  <c r="Q27" i="11" s="1"/>
  <c r="Q33" i="11" s="1"/>
  <c r="Q39" i="11" s="1"/>
  <c r="Q45" i="11" s="1"/>
  <c r="Q51" i="11" s="1"/>
  <c r="Q57" i="11" s="1"/>
  <c r="Q63" i="11" s="1"/>
  <c r="Q69" i="11" s="1"/>
  <c r="Q75" i="11" s="1"/>
  <c r="Q81" i="11" s="1"/>
  <c r="Q87" i="11" s="1"/>
  <c r="Q93" i="11" s="1"/>
  <c r="Q99" i="11" s="1"/>
  <c r="Q105" i="11" s="1"/>
  <c r="Q111" i="11" s="1"/>
  <c r="Q117" i="11" s="1"/>
  <c r="Q123" i="11" s="1"/>
  <c r="Q129" i="11" s="1"/>
  <c r="Q135" i="11" s="1"/>
  <c r="Q141" i="11" s="1"/>
  <c r="Q147" i="11" s="1"/>
  <c r="Q153" i="11" s="1"/>
  <c r="Q159" i="11" s="1"/>
  <c r="Q165" i="11" s="1"/>
  <c r="Q171" i="11" s="1"/>
  <c r="Q177" i="11" s="1"/>
  <c r="Q183" i="11" s="1"/>
  <c r="Q189" i="11" s="1"/>
  <c r="Q195" i="11" s="1"/>
  <c r="Q201" i="11" s="1"/>
  <c r="Q207" i="11" s="1"/>
  <c r="Q213" i="11" s="1"/>
  <c r="Q219" i="11" s="1"/>
  <c r="Q225" i="11" s="1"/>
  <c r="Q231" i="11" s="1"/>
  <c r="Q237" i="11" s="1"/>
  <c r="Q243" i="11" s="1"/>
  <c r="Q249" i="11" s="1"/>
  <c r="Q255" i="11" s="1"/>
  <c r="M20" i="11"/>
  <c r="M26" i="11" s="1"/>
  <c r="M32" i="11" s="1"/>
  <c r="M38" i="11" s="1"/>
  <c r="M44" i="11" s="1"/>
  <c r="M50" i="11" s="1"/>
  <c r="M56" i="11" s="1"/>
  <c r="M62" i="11" s="1"/>
  <c r="M68" i="11" s="1"/>
  <c r="M74" i="11" s="1"/>
  <c r="M80" i="11" s="1"/>
  <c r="M86" i="11" s="1"/>
  <c r="M92" i="11" s="1"/>
  <c r="M98" i="11" s="1"/>
  <c r="M104" i="11" s="1"/>
  <c r="M110" i="11" s="1"/>
  <c r="M116" i="11" s="1"/>
  <c r="M122" i="11" s="1"/>
  <c r="M128" i="11" s="1"/>
  <c r="M134" i="11" s="1"/>
  <c r="M140" i="11" s="1"/>
  <c r="M146" i="11" s="1"/>
  <c r="M152" i="11" s="1"/>
  <c r="M158" i="11" s="1"/>
  <c r="M164" i="11" s="1"/>
  <c r="M170" i="11" s="1"/>
  <c r="M176" i="11" s="1"/>
  <c r="M182" i="11" s="1"/>
  <c r="M188" i="11" s="1"/>
  <c r="M194" i="11" s="1"/>
  <c r="M200" i="11" s="1"/>
  <c r="M206" i="11" s="1"/>
  <c r="M212" i="11" s="1"/>
  <c r="M218" i="11" s="1"/>
  <c r="M224" i="11" s="1"/>
  <c r="M230" i="11" s="1"/>
  <c r="M236" i="11" s="1"/>
  <c r="M242" i="11" s="1"/>
  <c r="M248" i="11" s="1"/>
  <c r="M254" i="11" s="1"/>
  <c r="O20" i="11"/>
  <c r="O26" i="11" s="1"/>
  <c r="O32" i="11" s="1"/>
  <c r="O38" i="11" s="1"/>
  <c r="O44" i="11" s="1"/>
  <c r="O50" i="11" s="1"/>
  <c r="O56" i="11" s="1"/>
  <c r="O62" i="11" s="1"/>
  <c r="O68" i="11" s="1"/>
  <c r="O74" i="11" s="1"/>
  <c r="O80" i="11" s="1"/>
  <c r="O86" i="11" s="1"/>
  <c r="O92" i="11" s="1"/>
  <c r="O98" i="11" s="1"/>
  <c r="O104" i="11" s="1"/>
  <c r="O110" i="11" s="1"/>
  <c r="O116" i="11" s="1"/>
  <c r="O122" i="11" s="1"/>
  <c r="O128" i="11" s="1"/>
  <c r="O134" i="11" s="1"/>
  <c r="O140" i="11" s="1"/>
  <c r="O146" i="11" s="1"/>
  <c r="O152" i="11" s="1"/>
  <c r="O158" i="11" s="1"/>
  <c r="O164" i="11" s="1"/>
  <c r="O170" i="11" s="1"/>
  <c r="O176" i="11" s="1"/>
  <c r="O182" i="11" s="1"/>
  <c r="O188" i="11" s="1"/>
  <c r="O194" i="11" s="1"/>
  <c r="O200" i="11" s="1"/>
  <c r="O206" i="11" s="1"/>
  <c r="O212" i="11" s="1"/>
  <c r="O218" i="11" s="1"/>
  <c r="O224" i="11" s="1"/>
  <c r="O230" i="11" s="1"/>
  <c r="O236" i="11" s="1"/>
  <c r="O242" i="11" s="1"/>
  <c r="O248" i="11" s="1"/>
  <c r="O254" i="11" s="1"/>
  <c r="P21" i="11"/>
  <c r="P27" i="11" s="1"/>
  <c r="P33" i="11" s="1"/>
  <c r="P39" i="11" s="1"/>
  <c r="P45" i="11" s="1"/>
  <c r="P51" i="11" s="1"/>
  <c r="P57" i="11" s="1"/>
  <c r="P63" i="11" s="1"/>
  <c r="P69" i="11" s="1"/>
  <c r="P75" i="11" s="1"/>
  <c r="P81" i="11" s="1"/>
  <c r="P87" i="11" s="1"/>
  <c r="P93" i="11" s="1"/>
  <c r="P99" i="11" s="1"/>
  <c r="P105" i="11" s="1"/>
  <c r="P111" i="11" s="1"/>
  <c r="P117" i="11" s="1"/>
  <c r="P123" i="11" s="1"/>
  <c r="P129" i="11" s="1"/>
  <c r="P135" i="11" s="1"/>
  <c r="P141" i="11" s="1"/>
  <c r="P147" i="11" s="1"/>
  <c r="P153" i="11" s="1"/>
  <c r="P159" i="11" s="1"/>
  <c r="P165" i="11" s="1"/>
  <c r="P171" i="11" s="1"/>
  <c r="P177" i="11" s="1"/>
  <c r="P183" i="11" s="1"/>
  <c r="P189" i="11" s="1"/>
  <c r="P195" i="11" s="1"/>
  <c r="P201" i="11" s="1"/>
  <c r="P207" i="11" s="1"/>
  <c r="P213" i="11" s="1"/>
  <c r="P219" i="11" s="1"/>
  <c r="P225" i="11" s="1"/>
  <c r="P231" i="11" s="1"/>
  <c r="P237" i="11" s="1"/>
  <c r="P243" i="11" s="1"/>
  <c r="P249" i="11" s="1"/>
  <c r="P255" i="11" s="1"/>
  <c r="L21" i="11"/>
  <c r="L27" i="11" s="1"/>
  <c r="R21" i="11"/>
  <c r="R27" i="11" s="1"/>
  <c r="R33" i="11" s="1"/>
  <c r="R39" i="11" s="1"/>
  <c r="R45" i="11" s="1"/>
  <c r="R51" i="11" s="1"/>
  <c r="R57" i="11" s="1"/>
  <c r="R63" i="11" s="1"/>
  <c r="R69" i="11" s="1"/>
  <c r="R75" i="11" s="1"/>
  <c r="R81" i="11" s="1"/>
  <c r="R87" i="11" s="1"/>
  <c r="R93" i="11" s="1"/>
  <c r="R99" i="11" s="1"/>
  <c r="R105" i="11" s="1"/>
  <c r="R111" i="11" s="1"/>
  <c r="R117" i="11" s="1"/>
  <c r="R123" i="11" s="1"/>
  <c r="R129" i="11" s="1"/>
  <c r="R135" i="11" s="1"/>
  <c r="R141" i="11" s="1"/>
  <c r="R147" i="11" s="1"/>
  <c r="R153" i="11" s="1"/>
  <c r="R159" i="11" s="1"/>
  <c r="R165" i="11" s="1"/>
  <c r="R171" i="11" s="1"/>
  <c r="R177" i="11" s="1"/>
  <c r="R183" i="11" s="1"/>
  <c r="R189" i="11" s="1"/>
  <c r="R195" i="11" s="1"/>
  <c r="R201" i="11" s="1"/>
  <c r="R207" i="11" s="1"/>
  <c r="R213" i="11" s="1"/>
  <c r="R219" i="11" s="1"/>
  <c r="R225" i="11" s="1"/>
  <c r="R231" i="11" s="1"/>
  <c r="R237" i="11" s="1"/>
  <c r="R243" i="11" s="1"/>
  <c r="R249" i="11" s="1"/>
  <c r="R255" i="11" s="1"/>
  <c r="O21" i="11"/>
  <c r="O27" i="11" s="1"/>
  <c r="O33" i="11" s="1"/>
  <c r="O39" i="11" s="1"/>
  <c r="O45" i="11" s="1"/>
  <c r="O51" i="11" s="1"/>
  <c r="O57" i="11" s="1"/>
  <c r="O63" i="11" s="1"/>
  <c r="O69" i="11" s="1"/>
  <c r="O75" i="11" s="1"/>
  <c r="O81" i="11" s="1"/>
  <c r="O87" i="11" s="1"/>
  <c r="O93" i="11" s="1"/>
  <c r="O99" i="11" s="1"/>
  <c r="O105" i="11" s="1"/>
  <c r="O111" i="11" s="1"/>
  <c r="O117" i="11" s="1"/>
  <c r="O123" i="11" s="1"/>
  <c r="O129" i="11" s="1"/>
  <c r="O135" i="11" s="1"/>
  <c r="O141" i="11" s="1"/>
  <c r="O147" i="11" s="1"/>
  <c r="O153" i="11" s="1"/>
  <c r="O159" i="11" s="1"/>
  <c r="O165" i="11" s="1"/>
  <c r="O171" i="11" s="1"/>
  <c r="O177" i="11" s="1"/>
  <c r="O183" i="11" s="1"/>
  <c r="O189" i="11" s="1"/>
  <c r="O195" i="11" s="1"/>
  <c r="O201" i="11" s="1"/>
  <c r="O207" i="11" s="1"/>
  <c r="O213" i="11" s="1"/>
  <c r="O219" i="11" s="1"/>
  <c r="O225" i="11" s="1"/>
  <c r="O231" i="11" s="1"/>
  <c r="O237" i="11" s="1"/>
  <c r="O243" i="11" s="1"/>
  <c r="O249" i="11" s="1"/>
  <c r="O255" i="11" s="1"/>
  <c r="M21" i="11"/>
  <c r="M27" i="11" s="1"/>
  <c r="M33" i="11" s="1"/>
  <c r="M39" i="11" s="1"/>
  <c r="M45" i="11" s="1"/>
  <c r="M51" i="11" s="1"/>
  <c r="M57" i="11" s="1"/>
  <c r="M63" i="11" s="1"/>
  <c r="M69" i="11" s="1"/>
  <c r="M75" i="11" s="1"/>
  <c r="M81" i="11" s="1"/>
  <c r="M87" i="11" s="1"/>
  <c r="M93" i="11" s="1"/>
  <c r="M99" i="11" s="1"/>
  <c r="M105" i="11" s="1"/>
  <c r="M111" i="11" s="1"/>
  <c r="M117" i="11" s="1"/>
  <c r="M123" i="11" s="1"/>
  <c r="M129" i="11" s="1"/>
  <c r="M135" i="11" s="1"/>
  <c r="M141" i="11" s="1"/>
  <c r="M147" i="11" s="1"/>
  <c r="M153" i="11" s="1"/>
  <c r="M159" i="11" s="1"/>
  <c r="M165" i="11" s="1"/>
  <c r="M171" i="11" s="1"/>
  <c r="M177" i="11" s="1"/>
  <c r="M183" i="11" s="1"/>
  <c r="M189" i="11" s="1"/>
  <c r="M195" i="11" s="1"/>
  <c r="M201" i="11" s="1"/>
  <c r="M207" i="11" s="1"/>
  <c r="M213" i="11" s="1"/>
  <c r="M219" i="11" s="1"/>
  <c r="M225" i="11" s="1"/>
  <c r="M231" i="11" s="1"/>
  <c r="M237" i="11" s="1"/>
  <c r="M243" i="11" s="1"/>
  <c r="M249" i="11" s="1"/>
  <c r="M255" i="11" s="1"/>
  <c r="N21" i="11"/>
  <c r="N27" i="11" s="1"/>
  <c r="N33" i="11" s="1"/>
  <c r="N39" i="11" s="1"/>
  <c r="N45" i="11" s="1"/>
  <c r="N51" i="11" s="1"/>
  <c r="N57" i="11" s="1"/>
  <c r="N63" i="11" s="1"/>
  <c r="N69" i="11" s="1"/>
  <c r="N75" i="11" s="1"/>
  <c r="N81" i="11" s="1"/>
  <c r="N87" i="11" s="1"/>
  <c r="N93" i="11" s="1"/>
  <c r="N99" i="11" s="1"/>
  <c r="N105" i="11" s="1"/>
  <c r="N111" i="11" s="1"/>
  <c r="N117" i="11" s="1"/>
  <c r="N123" i="11" s="1"/>
  <c r="N129" i="11" s="1"/>
  <c r="N135" i="11" s="1"/>
  <c r="N141" i="11" s="1"/>
  <c r="N147" i="11" s="1"/>
  <c r="N153" i="11" s="1"/>
  <c r="N159" i="11" s="1"/>
  <c r="N165" i="11" s="1"/>
  <c r="N171" i="11" s="1"/>
  <c r="N177" i="11" s="1"/>
  <c r="N183" i="11" s="1"/>
  <c r="N189" i="11" s="1"/>
  <c r="N195" i="11" s="1"/>
  <c r="N201" i="11" s="1"/>
  <c r="N207" i="11" s="1"/>
  <c r="N213" i="11" s="1"/>
  <c r="N219" i="11" s="1"/>
  <c r="N225" i="11" s="1"/>
  <c r="N231" i="11" s="1"/>
  <c r="N237" i="11" s="1"/>
  <c r="N243" i="11" s="1"/>
  <c r="N249" i="11" s="1"/>
  <c r="N255" i="11" s="1"/>
  <c r="K21" i="11"/>
  <c r="K27" i="11" s="1"/>
  <c r="B19" i="12"/>
  <c r="F2" i="5"/>
  <c r="F2" i="6"/>
  <c r="F2" i="7"/>
  <c r="F2" i="8"/>
  <c r="F2" i="9"/>
  <c r="F2" i="10"/>
  <c r="F2" i="11"/>
  <c r="F2" i="12"/>
  <c r="F2" i="13"/>
  <c r="F2" i="14"/>
  <c r="F2" i="4"/>
  <c r="F2" i="2"/>
  <c r="F19" i="4"/>
  <c r="AC132" i="2" l="1"/>
  <c r="AE132" i="2" s="1"/>
  <c r="T144" i="2"/>
  <c r="P30" i="10"/>
  <c r="K54" i="6"/>
  <c r="L54" i="6" s="1"/>
  <c r="K42" i="8"/>
  <c r="M42" i="8" s="1"/>
  <c r="AL132" i="2"/>
  <c r="AM132" i="2" s="1"/>
  <c r="K30" i="10"/>
  <c r="L30" i="10" s="1"/>
  <c r="K48" i="7"/>
  <c r="L48" i="7" s="1"/>
  <c r="K66" i="4"/>
  <c r="M66" i="4" s="1"/>
  <c r="K144" i="2"/>
  <c r="L144" i="2" s="1"/>
  <c r="K36" i="9"/>
  <c r="L36" i="9" s="1"/>
  <c r="K33" i="11"/>
  <c r="L33" i="11"/>
  <c r="J27" i="11"/>
  <c r="J36" i="11"/>
  <c r="L32" i="11"/>
  <c r="K26" i="11"/>
  <c r="K38" i="9"/>
  <c r="L44" i="9"/>
  <c r="J48" i="9"/>
  <c r="K45" i="9"/>
  <c r="L152" i="2"/>
  <c r="K146" i="2"/>
  <c r="J156" i="2"/>
  <c r="K39" i="10"/>
  <c r="S142" i="2"/>
  <c r="S133" i="2"/>
  <c r="Q66" i="5"/>
  <c r="P66" i="5"/>
  <c r="K51" i="8"/>
  <c r="AL134" i="2"/>
  <c r="AM140" i="2"/>
  <c r="AK144" i="2"/>
  <c r="J147" i="2"/>
  <c r="L153" i="2"/>
  <c r="K60" i="5"/>
  <c r="K68" i="4"/>
  <c r="J78" i="4"/>
  <c r="L74" i="4"/>
  <c r="L75" i="4"/>
  <c r="J69" i="4"/>
  <c r="U138" i="2"/>
  <c r="V138" i="2"/>
  <c r="AB144" i="2"/>
  <c r="AC134" i="2"/>
  <c r="AD140" i="2"/>
  <c r="J30" i="11"/>
  <c r="Q42" i="9"/>
  <c r="P42" i="9"/>
  <c r="G27" i="12"/>
  <c r="G26" i="12"/>
  <c r="K69" i="5"/>
  <c r="K63" i="6"/>
  <c r="Q72" i="4"/>
  <c r="P72" i="4"/>
  <c r="S141" i="2"/>
  <c r="U144" i="2" s="1"/>
  <c r="U147" i="2"/>
  <c r="L60" i="4"/>
  <c r="M60" i="4"/>
  <c r="AR138" i="2"/>
  <c r="AQ138" i="2"/>
  <c r="L57" i="7"/>
  <c r="J51" i="7"/>
  <c r="Q48" i="8"/>
  <c r="P48" i="8"/>
  <c r="T146" i="2"/>
  <c r="S156" i="2"/>
  <c r="U152" i="2"/>
  <c r="L57" i="9"/>
  <c r="L30" i="9"/>
  <c r="M30" i="9"/>
  <c r="J145" i="2"/>
  <c r="J154" i="2"/>
  <c r="J54" i="8"/>
  <c r="K44" i="8"/>
  <c r="L50" i="8"/>
  <c r="K62" i="5"/>
  <c r="L68" i="5"/>
  <c r="J72" i="5"/>
  <c r="K57" i="7"/>
  <c r="AB148" i="2"/>
  <c r="AB139" i="2"/>
  <c r="M45" i="9"/>
  <c r="J39" i="9"/>
  <c r="AL129" i="2"/>
  <c r="AN126" i="2"/>
  <c r="L36" i="8"/>
  <c r="M36" i="8"/>
  <c r="AH138" i="2"/>
  <c r="AI138" i="2"/>
  <c r="AC138" i="2"/>
  <c r="J63" i="5"/>
  <c r="L69" i="5"/>
  <c r="K153" i="2"/>
  <c r="J57" i="6"/>
  <c r="L63" i="6"/>
  <c r="L62" i="6"/>
  <c r="K56" i="6"/>
  <c r="J66" i="6"/>
  <c r="P36" i="10"/>
  <c r="Q36" i="10"/>
  <c r="Q150" i="2"/>
  <c r="P150" i="2"/>
  <c r="J60" i="7"/>
  <c r="L56" i="7"/>
  <c r="K50" i="7"/>
  <c r="Q54" i="7"/>
  <c r="P54" i="7"/>
  <c r="J39" i="10"/>
  <c r="L45" i="10"/>
  <c r="Y150" i="2"/>
  <c r="Z150" i="2"/>
  <c r="Q60" i="6"/>
  <c r="P60" i="6"/>
  <c r="L54" i="5"/>
  <c r="M54" i="5"/>
  <c r="K32" i="10"/>
  <c r="L38" i="10"/>
  <c r="J42" i="10"/>
  <c r="J51" i="8"/>
  <c r="L57" i="8"/>
  <c r="K75" i="4"/>
  <c r="AC165" i="2"/>
  <c r="AK141" i="2"/>
  <c r="AM147" i="2"/>
  <c r="AK148" i="2"/>
  <c r="AK139" i="2"/>
  <c r="T159" i="2"/>
  <c r="AB147" i="2"/>
  <c r="AD153" i="2"/>
  <c r="K24" i="10"/>
  <c r="Q24" i="11"/>
  <c r="AS18" i="12"/>
  <c r="AJ18" i="12"/>
  <c r="AA18" i="12"/>
  <c r="J24" i="12"/>
  <c r="P24" i="12" s="1"/>
  <c r="J21" i="12"/>
  <c r="AG18" i="12"/>
  <c r="AQ18" i="12"/>
  <c r="AK13" i="12" s="1"/>
  <c r="AP18" i="12"/>
  <c r="R18" i="12"/>
  <c r="X18" i="12"/>
  <c r="O18" i="12"/>
  <c r="Y18" i="12"/>
  <c r="S13" i="12" s="1"/>
  <c r="P18" i="12"/>
  <c r="AH18" i="12"/>
  <c r="AB13" i="12" s="1"/>
  <c r="AJ24" i="12"/>
  <c r="BB24" i="12"/>
  <c r="AS24" i="12"/>
  <c r="AA24" i="12"/>
  <c r="R24" i="12"/>
  <c r="O24" i="12"/>
  <c r="K20" i="11"/>
  <c r="H23" i="12"/>
  <c r="H29" i="12" s="1"/>
  <c r="H35" i="12" s="1"/>
  <c r="H41" i="12" s="1"/>
  <c r="H47" i="12" s="1"/>
  <c r="H53" i="12" s="1"/>
  <c r="H59" i="12" s="1"/>
  <c r="H65" i="12" s="1"/>
  <c r="H71" i="12" s="1"/>
  <c r="H77" i="12" s="1"/>
  <c r="H83" i="12" s="1"/>
  <c r="H89" i="12" s="1"/>
  <c r="H95" i="12" s="1"/>
  <c r="H101" i="12" s="1"/>
  <c r="H107" i="12" s="1"/>
  <c r="H113" i="12" s="1"/>
  <c r="H119" i="12" s="1"/>
  <c r="H125" i="12" s="1"/>
  <c r="H131" i="12" s="1"/>
  <c r="H137" i="12" s="1"/>
  <c r="H143" i="12" s="1"/>
  <c r="H149" i="12" s="1"/>
  <c r="H155" i="12" s="1"/>
  <c r="H161" i="12" s="1"/>
  <c r="H167" i="12" s="1"/>
  <c r="H173" i="12" s="1"/>
  <c r="H179" i="12" s="1"/>
  <c r="H185" i="12" s="1"/>
  <c r="H191" i="12" s="1"/>
  <c r="H197" i="12" s="1"/>
  <c r="H203" i="12" s="1"/>
  <c r="H209" i="12" s="1"/>
  <c r="H215" i="12" s="1"/>
  <c r="H221" i="12" s="1"/>
  <c r="H227" i="12" s="1"/>
  <c r="H233" i="12" s="1"/>
  <c r="H239" i="12" s="1"/>
  <c r="H245" i="12" s="1"/>
  <c r="H251" i="12" s="1"/>
  <c r="H257" i="12" s="1"/>
  <c r="Q20" i="12"/>
  <c r="Q26" i="12" s="1"/>
  <c r="Q32" i="12" s="1"/>
  <c r="Q38" i="12" s="1"/>
  <c r="Q44" i="12" s="1"/>
  <c r="Q50" i="12" s="1"/>
  <c r="Q56" i="12" s="1"/>
  <c r="Q62" i="12" s="1"/>
  <c r="Q68" i="12" s="1"/>
  <c r="Q74" i="12" s="1"/>
  <c r="Q80" i="12" s="1"/>
  <c r="Q86" i="12" s="1"/>
  <c r="Q92" i="12" s="1"/>
  <c r="Q98" i="12" s="1"/>
  <c r="Q104" i="12" s="1"/>
  <c r="Q110" i="12" s="1"/>
  <c r="Q116" i="12" s="1"/>
  <c r="Q122" i="12" s="1"/>
  <c r="Q128" i="12" s="1"/>
  <c r="Q134" i="12" s="1"/>
  <c r="Q140" i="12" s="1"/>
  <c r="Q146" i="12" s="1"/>
  <c r="Q152" i="12" s="1"/>
  <c r="Q158" i="12" s="1"/>
  <c r="Q164" i="12" s="1"/>
  <c r="Q170" i="12" s="1"/>
  <c r="Q176" i="12" s="1"/>
  <c r="Q182" i="12" s="1"/>
  <c r="Q188" i="12" s="1"/>
  <c r="Q194" i="12" s="1"/>
  <c r="Q200" i="12" s="1"/>
  <c r="Q206" i="12" s="1"/>
  <c r="Q212" i="12" s="1"/>
  <c r="Q218" i="12" s="1"/>
  <c r="Q224" i="12" s="1"/>
  <c r="Q230" i="12" s="1"/>
  <c r="Q236" i="12" s="1"/>
  <c r="Q242" i="12" s="1"/>
  <c r="Q248" i="12" s="1"/>
  <c r="Q254" i="12" s="1"/>
  <c r="Q21" i="12"/>
  <c r="Q27" i="12" s="1"/>
  <c r="L20" i="12"/>
  <c r="M20" i="12"/>
  <c r="M26" i="12" s="1"/>
  <c r="M32" i="12" s="1"/>
  <c r="M38" i="12" s="1"/>
  <c r="M44" i="12" s="1"/>
  <c r="M50" i="12" s="1"/>
  <c r="M56" i="12" s="1"/>
  <c r="M62" i="12" s="1"/>
  <c r="M68" i="12" s="1"/>
  <c r="M74" i="12" s="1"/>
  <c r="M80" i="12" s="1"/>
  <c r="M86" i="12" s="1"/>
  <c r="M92" i="12" s="1"/>
  <c r="M98" i="12" s="1"/>
  <c r="M104" i="12" s="1"/>
  <c r="M110" i="12" s="1"/>
  <c r="M116" i="12" s="1"/>
  <c r="M122" i="12" s="1"/>
  <c r="M128" i="12" s="1"/>
  <c r="M134" i="12" s="1"/>
  <c r="M140" i="12" s="1"/>
  <c r="M146" i="12" s="1"/>
  <c r="M152" i="12" s="1"/>
  <c r="M158" i="12" s="1"/>
  <c r="M164" i="12" s="1"/>
  <c r="M170" i="12" s="1"/>
  <c r="M176" i="12" s="1"/>
  <c r="M182" i="12" s="1"/>
  <c r="M188" i="12" s="1"/>
  <c r="M194" i="12" s="1"/>
  <c r="M200" i="12" s="1"/>
  <c r="M206" i="12" s="1"/>
  <c r="M212" i="12" s="1"/>
  <c r="M218" i="12" s="1"/>
  <c r="M224" i="12" s="1"/>
  <c r="M230" i="12" s="1"/>
  <c r="M236" i="12" s="1"/>
  <c r="M242" i="12" s="1"/>
  <c r="M248" i="12" s="1"/>
  <c r="M254" i="12" s="1"/>
  <c r="O20" i="12"/>
  <c r="O26" i="12" s="1"/>
  <c r="O32" i="12" s="1"/>
  <c r="O38" i="12" s="1"/>
  <c r="O44" i="12" s="1"/>
  <c r="O50" i="12" s="1"/>
  <c r="O56" i="12" s="1"/>
  <c r="O62" i="12" s="1"/>
  <c r="O68" i="12" s="1"/>
  <c r="O74" i="12" s="1"/>
  <c r="O80" i="12" s="1"/>
  <c r="O86" i="12" s="1"/>
  <c r="O92" i="12" s="1"/>
  <c r="O98" i="12" s="1"/>
  <c r="O104" i="12" s="1"/>
  <c r="O110" i="12" s="1"/>
  <c r="O116" i="12" s="1"/>
  <c r="O122" i="12" s="1"/>
  <c r="O128" i="12" s="1"/>
  <c r="O134" i="12" s="1"/>
  <c r="O140" i="12" s="1"/>
  <c r="O146" i="12" s="1"/>
  <c r="O152" i="12" s="1"/>
  <c r="O158" i="12" s="1"/>
  <c r="O164" i="12" s="1"/>
  <c r="O170" i="12" s="1"/>
  <c r="O176" i="12" s="1"/>
  <c r="O182" i="12" s="1"/>
  <c r="O188" i="12" s="1"/>
  <c r="O194" i="12" s="1"/>
  <c r="O200" i="12" s="1"/>
  <c r="O206" i="12" s="1"/>
  <c r="O212" i="12" s="1"/>
  <c r="O218" i="12" s="1"/>
  <c r="O224" i="12" s="1"/>
  <c r="O230" i="12" s="1"/>
  <c r="O236" i="12" s="1"/>
  <c r="O242" i="12" s="1"/>
  <c r="O248" i="12" s="1"/>
  <c r="O254" i="12" s="1"/>
  <c r="N20" i="12"/>
  <c r="N26" i="12" s="1"/>
  <c r="N32" i="12" s="1"/>
  <c r="N38" i="12" s="1"/>
  <c r="N44" i="12" s="1"/>
  <c r="N50" i="12" s="1"/>
  <c r="N56" i="12" s="1"/>
  <c r="N62" i="12" s="1"/>
  <c r="N68" i="12" s="1"/>
  <c r="N74" i="12" s="1"/>
  <c r="N80" i="12" s="1"/>
  <c r="N86" i="12" s="1"/>
  <c r="N92" i="12" s="1"/>
  <c r="N98" i="12" s="1"/>
  <c r="N104" i="12" s="1"/>
  <c r="N110" i="12" s="1"/>
  <c r="N116" i="12" s="1"/>
  <c r="N122" i="12" s="1"/>
  <c r="N128" i="12" s="1"/>
  <c r="N134" i="12" s="1"/>
  <c r="N140" i="12" s="1"/>
  <c r="N146" i="12" s="1"/>
  <c r="N152" i="12" s="1"/>
  <c r="N158" i="12" s="1"/>
  <c r="N164" i="12" s="1"/>
  <c r="N170" i="12" s="1"/>
  <c r="N176" i="12" s="1"/>
  <c r="N182" i="12" s="1"/>
  <c r="N188" i="12" s="1"/>
  <c r="N194" i="12" s="1"/>
  <c r="N200" i="12" s="1"/>
  <c r="N206" i="12" s="1"/>
  <c r="N212" i="12" s="1"/>
  <c r="N218" i="12" s="1"/>
  <c r="N224" i="12" s="1"/>
  <c r="N230" i="12" s="1"/>
  <c r="N236" i="12" s="1"/>
  <c r="N242" i="12" s="1"/>
  <c r="N248" i="12" s="1"/>
  <c r="N254" i="12" s="1"/>
  <c r="P20" i="12"/>
  <c r="P26" i="12" s="1"/>
  <c r="P32" i="12" s="1"/>
  <c r="P38" i="12" s="1"/>
  <c r="P44" i="12" s="1"/>
  <c r="P50" i="12" s="1"/>
  <c r="P56" i="12" s="1"/>
  <c r="P62" i="12" s="1"/>
  <c r="P68" i="12" s="1"/>
  <c r="P74" i="12" s="1"/>
  <c r="P80" i="12" s="1"/>
  <c r="P86" i="12" s="1"/>
  <c r="P92" i="12" s="1"/>
  <c r="P98" i="12" s="1"/>
  <c r="P104" i="12" s="1"/>
  <c r="P110" i="12" s="1"/>
  <c r="P116" i="12" s="1"/>
  <c r="P122" i="12" s="1"/>
  <c r="P128" i="12" s="1"/>
  <c r="P134" i="12" s="1"/>
  <c r="P140" i="12" s="1"/>
  <c r="P146" i="12" s="1"/>
  <c r="P152" i="12" s="1"/>
  <c r="P158" i="12" s="1"/>
  <c r="P164" i="12" s="1"/>
  <c r="P170" i="12" s="1"/>
  <c r="P176" i="12" s="1"/>
  <c r="P182" i="12" s="1"/>
  <c r="P188" i="12" s="1"/>
  <c r="P194" i="12" s="1"/>
  <c r="P200" i="12" s="1"/>
  <c r="P206" i="12" s="1"/>
  <c r="P212" i="12" s="1"/>
  <c r="P218" i="12" s="1"/>
  <c r="P224" i="12" s="1"/>
  <c r="P230" i="12" s="1"/>
  <c r="P236" i="12" s="1"/>
  <c r="P242" i="12" s="1"/>
  <c r="P248" i="12" s="1"/>
  <c r="P254" i="12" s="1"/>
  <c r="R20" i="12"/>
  <c r="R26" i="12" s="1"/>
  <c r="R32" i="12" s="1"/>
  <c r="R38" i="12" s="1"/>
  <c r="R44" i="12" s="1"/>
  <c r="R50" i="12" s="1"/>
  <c r="R56" i="12" s="1"/>
  <c r="R62" i="12" s="1"/>
  <c r="R68" i="12" s="1"/>
  <c r="R74" i="12" s="1"/>
  <c r="R80" i="12" s="1"/>
  <c r="R86" i="12" s="1"/>
  <c r="R92" i="12" s="1"/>
  <c r="R98" i="12" s="1"/>
  <c r="R104" i="12" s="1"/>
  <c r="R110" i="12" s="1"/>
  <c r="R116" i="12" s="1"/>
  <c r="R122" i="12" s="1"/>
  <c r="R128" i="12" s="1"/>
  <c r="R134" i="12" s="1"/>
  <c r="R140" i="12" s="1"/>
  <c r="R146" i="12" s="1"/>
  <c r="R152" i="12" s="1"/>
  <c r="R158" i="12" s="1"/>
  <c r="R164" i="12" s="1"/>
  <c r="R170" i="12" s="1"/>
  <c r="R176" i="12" s="1"/>
  <c r="R182" i="12" s="1"/>
  <c r="R188" i="12" s="1"/>
  <c r="R194" i="12" s="1"/>
  <c r="R200" i="12" s="1"/>
  <c r="R206" i="12" s="1"/>
  <c r="R212" i="12" s="1"/>
  <c r="R218" i="12" s="1"/>
  <c r="R224" i="12" s="1"/>
  <c r="R230" i="12" s="1"/>
  <c r="R236" i="12" s="1"/>
  <c r="R242" i="12" s="1"/>
  <c r="R248" i="12" s="1"/>
  <c r="R254" i="12" s="1"/>
  <c r="N21" i="12"/>
  <c r="N27" i="12" s="1"/>
  <c r="N33" i="12" s="1"/>
  <c r="N39" i="12" s="1"/>
  <c r="N45" i="12" s="1"/>
  <c r="N51" i="12" s="1"/>
  <c r="N57" i="12" s="1"/>
  <c r="N63" i="12" s="1"/>
  <c r="N69" i="12" s="1"/>
  <c r="N75" i="12" s="1"/>
  <c r="N81" i="12" s="1"/>
  <c r="N87" i="12" s="1"/>
  <c r="N93" i="12" s="1"/>
  <c r="N99" i="12" s="1"/>
  <c r="N105" i="12" s="1"/>
  <c r="N111" i="12" s="1"/>
  <c r="N117" i="12" s="1"/>
  <c r="N123" i="12" s="1"/>
  <c r="N129" i="12" s="1"/>
  <c r="N135" i="12" s="1"/>
  <c r="N141" i="12" s="1"/>
  <c r="N147" i="12" s="1"/>
  <c r="N153" i="12" s="1"/>
  <c r="N159" i="12" s="1"/>
  <c r="N165" i="12" s="1"/>
  <c r="N171" i="12" s="1"/>
  <c r="N177" i="12" s="1"/>
  <c r="N183" i="12" s="1"/>
  <c r="N189" i="12" s="1"/>
  <c r="N195" i="12" s="1"/>
  <c r="N201" i="12" s="1"/>
  <c r="N207" i="12" s="1"/>
  <c r="N213" i="12" s="1"/>
  <c r="N219" i="12" s="1"/>
  <c r="N225" i="12" s="1"/>
  <c r="N231" i="12" s="1"/>
  <c r="N237" i="12" s="1"/>
  <c r="N243" i="12" s="1"/>
  <c r="N249" i="12" s="1"/>
  <c r="N255" i="12" s="1"/>
  <c r="M21" i="12"/>
  <c r="M27" i="12" s="1"/>
  <c r="M33" i="12" s="1"/>
  <c r="M39" i="12" s="1"/>
  <c r="M45" i="12" s="1"/>
  <c r="M51" i="12" s="1"/>
  <c r="M57" i="12" s="1"/>
  <c r="M63" i="12" s="1"/>
  <c r="M69" i="12" s="1"/>
  <c r="M75" i="12" s="1"/>
  <c r="M81" i="12" s="1"/>
  <c r="M87" i="12" s="1"/>
  <c r="M93" i="12" s="1"/>
  <c r="M99" i="12" s="1"/>
  <c r="M105" i="12" s="1"/>
  <c r="M111" i="12" s="1"/>
  <c r="M117" i="12" s="1"/>
  <c r="M123" i="12" s="1"/>
  <c r="M129" i="12" s="1"/>
  <c r="M135" i="12" s="1"/>
  <c r="M141" i="12" s="1"/>
  <c r="M147" i="12" s="1"/>
  <c r="M153" i="12" s="1"/>
  <c r="M159" i="12" s="1"/>
  <c r="M165" i="12" s="1"/>
  <c r="M171" i="12" s="1"/>
  <c r="M177" i="12" s="1"/>
  <c r="M183" i="12" s="1"/>
  <c r="M189" i="12" s="1"/>
  <c r="M195" i="12" s="1"/>
  <c r="M201" i="12" s="1"/>
  <c r="M207" i="12" s="1"/>
  <c r="M213" i="12" s="1"/>
  <c r="M219" i="12" s="1"/>
  <c r="M225" i="12" s="1"/>
  <c r="M231" i="12" s="1"/>
  <c r="M237" i="12" s="1"/>
  <c r="M243" i="12" s="1"/>
  <c r="M249" i="12" s="1"/>
  <c r="M255" i="12" s="1"/>
  <c r="O21" i="12"/>
  <c r="O27" i="12" s="1"/>
  <c r="O33" i="12" s="1"/>
  <c r="O39" i="12" s="1"/>
  <c r="O45" i="12" s="1"/>
  <c r="O51" i="12" s="1"/>
  <c r="O57" i="12" s="1"/>
  <c r="O63" i="12" s="1"/>
  <c r="O69" i="12" s="1"/>
  <c r="O75" i="12" s="1"/>
  <c r="O81" i="12" s="1"/>
  <c r="O87" i="12" s="1"/>
  <c r="O93" i="12" s="1"/>
  <c r="O99" i="12" s="1"/>
  <c r="O105" i="12" s="1"/>
  <c r="O111" i="12" s="1"/>
  <c r="O117" i="12" s="1"/>
  <c r="O123" i="12" s="1"/>
  <c r="O129" i="12" s="1"/>
  <c r="O135" i="12" s="1"/>
  <c r="O141" i="12" s="1"/>
  <c r="O147" i="12" s="1"/>
  <c r="O153" i="12" s="1"/>
  <c r="O159" i="12" s="1"/>
  <c r="O165" i="12" s="1"/>
  <c r="O171" i="12" s="1"/>
  <c r="O177" i="12" s="1"/>
  <c r="O183" i="12" s="1"/>
  <c r="O189" i="12" s="1"/>
  <c r="O195" i="12" s="1"/>
  <c r="O201" i="12" s="1"/>
  <c r="O207" i="12" s="1"/>
  <c r="O213" i="12" s="1"/>
  <c r="O219" i="12" s="1"/>
  <c r="O225" i="12" s="1"/>
  <c r="O231" i="12" s="1"/>
  <c r="O237" i="12" s="1"/>
  <c r="O243" i="12" s="1"/>
  <c r="O249" i="12" s="1"/>
  <c r="O255" i="12" s="1"/>
  <c r="L21" i="12"/>
  <c r="L27" i="12" s="1"/>
  <c r="L33" i="12" s="1"/>
  <c r="R21" i="12"/>
  <c r="R27" i="12" s="1"/>
  <c r="R33" i="12" s="1"/>
  <c r="R39" i="12" s="1"/>
  <c r="R45" i="12" s="1"/>
  <c r="R51" i="12" s="1"/>
  <c r="R57" i="12" s="1"/>
  <c r="R63" i="12" s="1"/>
  <c r="R69" i="12" s="1"/>
  <c r="R75" i="12" s="1"/>
  <c r="R81" i="12" s="1"/>
  <c r="R87" i="12" s="1"/>
  <c r="R93" i="12" s="1"/>
  <c r="R99" i="12" s="1"/>
  <c r="R105" i="12" s="1"/>
  <c r="R111" i="12" s="1"/>
  <c r="R117" i="12" s="1"/>
  <c r="R123" i="12" s="1"/>
  <c r="R129" i="12" s="1"/>
  <c r="R135" i="12" s="1"/>
  <c r="R141" i="12" s="1"/>
  <c r="R147" i="12" s="1"/>
  <c r="R153" i="12" s="1"/>
  <c r="R159" i="12" s="1"/>
  <c r="R165" i="12" s="1"/>
  <c r="R171" i="12" s="1"/>
  <c r="R177" i="12" s="1"/>
  <c r="R183" i="12" s="1"/>
  <c r="R189" i="12" s="1"/>
  <c r="R195" i="12" s="1"/>
  <c r="R201" i="12" s="1"/>
  <c r="R207" i="12" s="1"/>
  <c r="R213" i="12" s="1"/>
  <c r="R219" i="12" s="1"/>
  <c r="R225" i="12" s="1"/>
  <c r="R231" i="12" s="1"/>
  <c r="R237" i="12" s="1"/>
  <c r="R243" i="12" s="1"/>
  <c r="R249" i="12" s="1"/>
  <c r="R255" i="12" s="1"/>
  <c r="P21" i="12"/>
  <c r="P27" i="12" s="1"/>
  <c r="P33" i="12" s="1"/>
  <c r="P39" i="12" s="1"/>
  <c r="P45" i="12" s="1"/>
  <c r="P51" i="12" s="1"/>
  <c r="P57" i="12" s="1"/>
  <c r="P63" i="12" s="1"/>
  <c r="P69" i="12" s="1"/>
  <c r="P75" i="12" s="1"/>
  <c r="P81" i="12" s="1"/>
  <c r="P87" i="12" s="1"/>
  <c r="P93" i="12" s="1"/>
  <c r="P99" i="12" s="1"/>
  <c r="P105" i="12" s="1"/>
  <c r="P111" i="12" s="1"/>
  <c r="P117" i="12" s="1"/>
  <c r="P123" i="12" s="1"/>
  <c r="P129" i="12" s="1"/>
  <c r="P135" i="12" s="1"/>
  <c r="P141" i="12" s="1"/>
  <c r="P147" i="12" s="1"/>
  <c r="P153" i="12" s="1"/>
  <c r="P159" i="12" s="1"/>
  <c r="P165" i="12" s="1"/>
  <c r="P171" i="12" s="1"/>
  <c r="P177" i="12" s="1"/>
  <c r="P183" i="12" s="1"/>
  <c r="P189" i="12" s="1"/>
  <c r="P195" i="12" s="1"/>
  <c r="P201" i="12" s="1"/>
  <c r="P207" i="12" s="1"/>
  <c r="P213" i="12" s="1"/>
  <c r="P219" i="12" s="1"/>
  <c r="P225" i="12" s="1"/>
  <c r="P231" i="12" s="1"/>
  <c r="P237" i="12" s="1"/>
  <c r="P243" i="12" s="1"/>
  <c r="P249" i="12" s="1"/>
  <c r="P255" i="12" s="1"/>
  <c r="K21" i="12"/>
  <c r="K27" i="12" s="1"/>
  <c r="B19" i="13"/>
  <c r="F19" i="5"/>
  <c r="AL138" i="2" l="1"/>
  <c r="AM138" i="2" s="1"/>
  <c r="AD132" i="2"/>
  <c r="M54" i="6"/>
  <c r="L42" i="8"/>
  <c r="K66" i="5"/>
  <c r="L66" i="5" s="1"/>
  <c r="Q24" i="12"/>
  <c r="K54" i="7"/>
  <c r="L54" i="7" s="1"/>
  <c r="M30" i="10"/>
  <c r="K60" i="6"/>
  <c r="M60" i="6" s="1"/>
  <c r="J30" i="12"/>
  <c r="Q30" i="12" s="1"/>
  <c r="K72" i="4"/>
  <c r="L72" i="4" s="1"/>
  <c r="M36" i="9"/>
  <c r="L26" i="12"/>
  <c r="L32" i="12" s="1"/>
  <c r="M48" i="7"/>
  <c r="L66" i="4"/>
  <c r="V144" i="2"/>
  <c r="M144" i="2"/>
  <c r="T150" i="2"/>
  <c r="J27" i="12"/>
  <c r="Q33" i="12"/>
  <c r="Q39" i="12" s="1"/>
  <c r="Q45" i="12" s="1"/>
  <c r="Q51" i="12" s="1"/>
  <c r="Q57" i="12" s="1"/>
  <c r="Q63" i="12" s="1"/>
  <c r="Q69" i="12" s="1"/>
  <c r="Q75" i="12" s="1"/>
  <c r="Q81" i="12" s="1"/>
  <c r="Q87" i="12" s="1"/>
  <c r="Q93" i="12" s="1"/>
  <c r="Q99" i="12" s="1"/>
  <c r="Q105" i="12" s="1"/>
  <c r="Q111" i="12" s="1"/>
  <c r="Q117" i="12" s="1"/>
  <c r="Q123" i="12" s="1"/>
  <c r="Q129" i="12" s="1"/>
  <c r="Q135" i="12" s="1"/>
  <c r="Q141" i="12" s="1"/>
  <c r="Q147" i="12" s="1"/>
  <c r="Q153" i="12" s="1"/>
  <c r="Q159" i="12" s="1"/>
  <c r="Q165" i="12" s="1"/>
  <c r="Q171" i="12" s="1"/>
  <c r="Q177" i="12" s="1"/>
  <c r="Q183" i="12" s="1"/>
  <c r="Q189" i="12" s="1"/>
  <c r="Q195" i="12" s="1"/>
  <c r="Q201" i="12" s="1"/>
  <c r="Q207" i="12" s="1"/>
  <c r="Q213" i="12" s="1"/>
  <c r="Q219" i="12" s="1"/>
  <c r="Q225" i="12" s="1"/>
  <c r="Q231" i="12" s="1"/>
  <c r="Q237" i="12" s="1"/>
  <c r="Q243" i="12" s="1"/>
  <c r="Q249" i="12" s="1"/>
  <c r="Q255" i="12" s="1"/>
  <c r="L39" i="12"/>
  <c r="K33" i="12"/>
  <c r="J69" i="5"/>
  <c r="L75" i="5"/>
  <c r="J160" i="2"/>
  <c r="J151" i="2"/>
  <c r="AI144" i="2"/>
  <c r="AH144" i="2"/>
  <c r="L60" i="5"/>
  <c r="M60" i="5"/>
  <c r="P66" i="6"/>
  <c r="Q66" i="6"/>
  <c r="AN132" i="2"/>
  <c r="AL135" i="2"/>
  <c r="K63" i="7"/>
  <c r="K57" i="8"/>
  <c r="K45" i="10"/>
  <c r="P42" i="10"/>
  <c r="Q42" i="10"/>
  <c r="K56" i="7"/>
  <c r="L62" i="7"/>
  <c r="J66" i="7"/>
  <c r="AD138" i="2"/>
  <c r="AE138" i="2"/>
  <c r="Q72" i="5"/>
  <c r="P72" i="5"/>
  <c r="K69" i="6"/>
  <c r="Q48" i="9"/>
  <c r="P48" i="9"/>
  <c r="Q60" i="7"/>
  <c r="P60" i="7"/>
  <c r="M51" i="9"/>
  <c r="J45" i="9"/>
  <c r="J54" i="9"/>
  <c r="K44" i="9"/>
  <c r="L50" i="9"/>
  <c r="J63" i="6"/>
  <c r="L69" i="6"/>
  <c r="L63" i="9"/>
  <c r="J75" i="4"/>
  <c r="L81" i="4"/>
  <c r="AQ144" i="2"/>
  <c r="AR144" i="2"/>
  <c r="J162" i="2"/>
  <c r="K152" i="2"/>
  <c r="L158" i="2"/>
  <c r="K42" i="9"/>
  <c r="P36" i="11"/>
  <c r="Q36" i="11"/>
  <c r="K39" i="11"/>
  <c r="L51" i="10"/>
  <c r="J45" i="10"/>
  <c r="K150" i="2"/>
  <c r="L56" i="8"/>
  <c r="K50" i="8"/>
  <c r="J60" i="8"/>
  <c r="J57" i="7"/>
  <c r="L63" i="7"/>
  <c r="K75" i="5"/>
  <c r="Q30" i="11"/>
  <c r="K30" i="11" s="1"/>
  <c r="P30" i="11"/>
  <c r="J84" i="4"/>
  <c r="L80" i="4"/>
  <c r="K74" i="4"/>
  <c r="AL140" i="2"/>
  <c r="AK150" i="2"/>
  <c r="AM146" i="2"/>
  <c r="J153" i="2"/>
  <c r="L159" i="2"/>
  <c r="P156" i="2"/>
  <c r="Q156" i="2"/>
  <c r="K156" i="2" s="1"/>
  <c r="L38" i="11"/>
  <c r="K32" i="11"/>
  <c r="J42" i="11"/>
  <c r="K81" i="4"/>
  <c r="K36" i="10"/>
  <c r="K159" i="2"/>
  <c r="AB154" i="2"/>
  <c r="AB145" i="2"/>
  <c r="K48" i="8"/>
  <c r="T152" i="2"/>
  <c r="T156" i="2" s="1"/>
  <c r="S162" i="2"/>
  <c r="U158" i="2"/>
  <c r="AB150" i="2"/>
  <c r="AD146" i="2"/>
  <c r="AC140" i="2"/>
  <c r="Q78" i="4"/>
  <c r="P78" i="4"/>
  <c r="S148" i="2"/>
  <c r="S139" i="2"/>
  <c r="J33" i="11"/>
  <c r="L39" i="11"/>
  <c r="J57" i="8"/>
  <c r="L63" i="8"/>
  <c r="J48" i="10"/>
  <c r="K38" i="10"/>
  <c r="L44" i="10"/>
  <c r="J72" i="6"/>
  <c r="L68" i="6"/>
  <c r="K62" i="6"/>
  <c r="L74" i="5"/>
  <c r="K68" i="5"/>
  <c r="J78" i="5"/>
  <c r="S147" i="2"/>
  <c r="U153" i="2"/>
  <c r="G27" i="13"/>
  <c r="G26" i="13"/>
  <c r="Q54" i="8"/>
  <c r="P54" i="8"/>
  <c r="Y156" i="2"/>
  <c r="Z156" i="2"/>
  <c r="K51" i="9"/>
  <c r="K24" i="11"/>
  <c r="AB153" i="2"/>
  <c r="AD159" i="2"/>
  <c r="T165" i="2"/>
  <c r="AK145" i="2"/>
  <c r="AK154" i="2"/>
  <c r="L24" i="10"/>
  <c r="M24" i="10"/>
  <c r="AK147" i="2"/>
  <c r="AM153" i="2"/>
  <c r="AC171" i="2"/>
  <c r="AQ18" i="13"/>
  <c r="AK13" i="13" s="1"/>
  <c r="AG18" i="13"/>
  <c r="X18" i="13"/>
  <c r="J21" i="13"/>
  <c r="AP18" i="13"/>
  <c r="AS18" i="13"/>
  <c r="AA18" i="13"/>
  <c r="R18" i="13"/>
  <c r="AJ18" i="13"/>
  <c r="O18" i="13"/>
  <c r="J24" i="13"/>
  <c r="P24" i="13" s="1"/>
  <c r="AH18" i="13"/>
  <c r="AB13" i="13" s="1"/>
  <c r="Y18" i="13"/>
  <c r="S13" i="13" s="1"/>
  <c r="P18" i="13"/>
  <c r="R24" i="13"/>
  <c r="AA24" i="13"/>
  <c r="O24" i="13"/>
  <c r="BB24" i="13"/>
  <c r="AS24" i="13"/>
  <c r="AJ24" i="13"/>
  <c r="F19" i="6"/>
  <c r="H23" i="13"/>
  <c r="H29" i="13" s="1"/>
  <c r="H35" i="13" s="1"/>
  <c r="H41" i="13" s="1"/>
  <c r="H47" i="13" s="1"/>
  <c r="H53" i="13" s="1"/>
  <c r="H59" i="13" s="1"/>
  <c r="H65" i="13" s="1"/>
  <c r="H71" i="13" s="1"/>
  <c r="H77" i="13" s="1"/>
  <c r="H83" i="13" s="1"/>
  <c r="H89" i="13" s="1"/>
  <c r="H95" i="13" s="1"/>
  <c r="H101" i="13" s="1"/>
  <c r="H107" i="13" s="1"/>
  <c r="H113" i="13" s="1"/>
  <c r="H119" i="13" s="1"/>
  <c r="H125" i="13" s="1"/>
  <c r="H131" i="13" s="1"/>
  <c r="H137" i="13" s="1"/>
  <c r="H143" i="13" s="1"/>
  <c r="H149" i="13" s="1"/>
  <c r="H155" i="13" s="1"/>
  <c r="H161" i="13" s="1"/>
  <c r="H167" i="13" s="1"/>
  <c r="H173" i="13" s="1"/>
  <c r="H179" i="13" s="1"/>
  <c r="H185" i="13" s="1"/>
  <c r="H191" i="13" s="1"/>
  <c r="H197" i="13" s="1"/>
  <c r="H203" i="13" s="1"/>
  <c r="H209" i="13" s="1"/>
  <c r="H215" i="13" s="1"/>
  <c r="H221" i="13" s="1"/>
  <c r="H227" i="13" s="1"/>
  <c r="H233" i="13" s="1"/>
  <c r="H239" i="13" s="1"/>
  <c r="H245" i="13" s="1"/>
  <c r="H251" i="13" s="1"/>
  <c r="H257" i="13" s="1"/>
  <c r="Q20" i="13"/>
  <c r="Q26" i="13" s="1"/>
  <c r="Q32" i="13" s="1"/>
  <c r="Q38" i="13" s="1"/>
  <c r="Q44" i="13" s="1"/>
  <c r="Q50" i="13" s="1"/>
  <c r="Q56" i="13" s="1"/>
  <c r="Q62" i="13" s="1"/>
  <c r="Q68" i="13" s="1"/>
  <c r="Q74" i="13" s="1"/>
  <c r="Q80" i="13" s="1"/>
  <c r="Q86" i="13" s="1"/>
  <c r="Q92" i="13" s="1"/>
  <c r="Q98" i="13" s="1"/>
  <c r="Q104" i="13" s="1"/>
  <c r="Q110" i="13" s="1"/>
  <c r="Q116" i="13" s="1"/>
  <c r="Q122" i="13" s="1"/>
  <c r="Q128" i="13" s="1"/>
  <c r="Q134" i="13" s="1"/>
  <c r="Q140" i="13" s="1"/>
  <c r="Q146" i="13" s="1"/>
  <c r="Q152" i="13" s="1"/>
  <c r="Q158" i="13" s="1"/>
  <c r="Q164" i="13" s="1"/>
  <c r="Q170" i="13" s="1"/>
  <c r="Q176" i="13" s="1"/>
  <c r="Q182" i="13" s="1"/>
  <c r="Q188" i="13" s="1"/>
  <c r="Q194" i="13" s="1"/>
  <c r="Q200" i="13" s="1"/>
  <c r="Q206" i="13" s="1"/>
  <c r="Q212" i="13" s="1"/>
  <c r="Q218" i="13" s="1"/>
  <c r="Q224" i="13" s="1"/>
  <c r="Q230" i="13" s="1"/>
  <c r="Q236" i="13" s="1"/>
  <c r="Q242" i="13" s="1"/>
  <c r="Q248" i="13" s="1"/>
  <c r="Q254" i="13" s="1"/>
  <c r="M20" i="13"/>
  <c r="N20" i="13"/>
  <c r="N26" i="13" s="1"/>
  <c r="N32" i="13" s="1"/>
  <c r="N38" i="13" s="1"/>
  <c r="N44" i="13" s="1"/>
  <c r="N50" i="13" s="1"/>
  <c r="N56" i="13" s="1"/>
  <c r="N62" i="13" s="1"/>
  <c r="N68" i="13" s="1"/>
  <c r="N74" i="13" s="1"/>
  <c r="N80" i="13" s="1"/>
  <c r="N86" i="13" s="1"/>
  <c r="N92" i="13" s="1"/>
  <c r="N98" i="13" s="1"/>
  <c r="N104" i="13" s="1"/>
  <c r="N110" i="13" s="1"/>
  <c r="N116" i="13" s="1"/>
  <c r="N122" i="13" s="1"/>
  <c r="N128" i="13" s="1"/>
  <c r="N134" i="13" s="1"/>
  <c r="N140" i="13" s="1"/>
  <c r="N146" i="13" s="1"/>
  <c r="N152" i="13" s="1"/>
  <c r="N158" i="13" s="1"/>
  <c r="N164" i="13" s="1"/>
  <c r="N170" i="13" s="1"/>
  <c r="N176" i="13" s="1"/>
  <c r="N182" i="13" s="1"/>
  <c r="N188" i="13" s="1"/>
  <c r="N194" i="13" s="1"/>
  <c r="N200" i="13" s="1"/>
  <c r="N206" i="13" s="1"/>
  <c r="N212" i="13" s="1"/>
  <c r="N218" i="13" s="1"/>
  <c r="N224" i="13" s="1"/>
  <c r="N230" i="13" s="1"/>
  <c r="N236" i="13" s="1"/>
  <c r="N242" i="13" s="1"/>
  <c r="N248" i="13" s="1"/>
  <c r="N254" i="13" s="1"/>
  <c r="R20" i="13"/>
  <c r="R26" i="13" s="1"/>
  <c r="R32" i="13" s="1"/>
  <c r="R38" i="13" s="1"/>
  <c r="R44" i="13" s="1"/>
  <c r="R50" i="13" s="1"/>
  <c r="R56" i="13" s="1"/>
  <c r="R62" i="13" s="1"/>
  <c r="R68" i="13" s="1"/>
  <c r="R74" i="13" s="1"/>
  <c r="R80" i="13" s="1"/>
  <c r="R86" i="13" s="1"/>
  <c r="R92" i="13" s="1"/>
  <c r="R98" i="13" s="1"/>
  <c r="R104" i="13" s="1"/>
  <c r="R110" i="13" s="1"/>
  <c r="R116" i="13" s="1"/>
  <c r="R122" i="13" s="1"/>
  <c r="R128" i="13" s="1"/>
  <c r="R134" i="13" s="1"/>
  <c r="R140" i="13" s="1"/>
  <c r="R146" i="13" s="1"/>
  <c r="R152" i="13" s="1"/>
  <c r="R158" i="13" s="1"/>
  <c r="R164" i="13" s="1"/>
  <c r="R170" i="13" s="1"/>
  <c r="R176" i="13" s="1"/>
  <c r="R182" i="13" s="1"/>
  <c r="R188" i="13" s="1"/>
  <c r="R194" i="13" s="1"/>
  <c r="R200" i="13" s="1"/>
  <c r="R206" i="13" s="1"/>
  <c r="R212" i="13" s="1"/>
  <c r="R218" i="13" s="1"/>
  <c r="R224" i="13" s="1"/>
  <c r="R230" i="13" s="1"/>
  <c r="R236" i="13" s="1"/>
  <c r="R242" i="13" s="1"/>
  <c r="R248" i="13" s="1"/>
  <c r="R254" i="13" s="1"/>
  <c r="Q21" i="13"/>
  <c r="Q27" i="13" s="1"/>
  <c r="Q33" i="13" s="1"/>
  <c r="Q39" i="13" s="1"/>
  <c r="Q45" i="13" s="1"/>
  <c r="Q51" i="13" s="1"/>
  <c r="Q57" i="13" s="1"/>
  <c r="Q63" i="13" s="1"/>
  <c r="Q69" i="13" s="1"/>
  <c r="Q75" i="13" s="1"/>
  <c r="Q81" i="13" s="1"/>
  <c r="Q87" i="13" s="1"/>
  <c r="Q93" i="13" s="1"/>
  <c r="Q99" i="13" s="1"/>
  <c r="Q105" i="13" s="1"/>
  <c r="Q111" i="13" s="1"/>
  <c r="Q117" i="13" s="1"/>
  <c r="Q123" i="13" s="1"/>
  <c r="Q129" i="13" s="1"/>
  <c r="Q135" i="13" s="1"/>
  <c r="Q141" i="13" s="1"/>
  <c r="Q147" i="13" s="1"/>
  <c r="Q153" i="13" s="1"/>
  <c r="Q159" i="13" s="1"/>
  <c r="Q165" i="13" s="1"/>
  <c r="Q171" i="13" s="1"/>
  <c r="Q177" i="13" s="1"/>
  <c r="Q183" i="13" s="1"/>
  <c r="Q189" i="13" s="1"/>
  <c r="Q195" i="13" s="1"/>
  <c r="Q201" i="13" s="1"/>
  <c r="Q207" i="13" s="1"/>
  <c r="Q213" i="13" s="1"/>
  <c r="Q219" i="13" s="1"/>
  <c r="Q225" i="13" s="1"/>
  <c r="Q231" i="13" s="1"/>
  <c r="Q237" i="13" s="1"/>
  <c r="Q243" i="13" s="1"/>
  <c r="Q249" i="13" s="1"/>
  <c r="Q255" i="13" s="1"/>
  <c r="O20" i="13"/>
  <c r="O26" i="13" s="1"/>
  <c r="O32" i="13" s="1"/>
  <c r="O38" i="13" s="1"/>
  <c r="O44" i="13" s="1"/>
  <c r="O50" i="13" s="1"/>
  <c r="O56" i="13" s="1"/>
  <c r="O62" i="13" s="1"/>
  <c r="O68" i="13" s="1"/>
  <c r="O74" i="13" s="1"/>
  <c r="O80" i="13" s="1"/>
  <c r="O86" i="13" s="1"/>
  <c r="O92" i="13" s="1"/>
  <c r="O98" i="13" s="1"/>
  <c r="O104" i="13" s="1"/>
  <c r="O110" i="13" s="1"/>
  <c r="O116" i="13" s="1"/>
  <c r="O122" i="13" s="1"/>
  <c r="O128" i="13" s="1"/>
  <c r="O134" i="13" s="1"/>
  <c r="O140" i="13" s="1"/>
  <c r="O146" i="13" s="1"/>
  <c r="O152" i="13" s="1"/>
  <c r="O158" i="13" s="1"/>
  <c r="O164" i="13" s="1"/>
  <c r="O170" i="13" s="1"/>
  <c r="O176" i="13" s="1"/>
  <c r="O182" i="13" s="1"/>
  <c r="O188" i="13" s="1"/>
  <c r="O194" i="13" s="1"/>
  <c r="O200" i="13" s="1"/>
  <c r="O206" i="13" s="1"/>
  <c r="O212" i="13" s="1"/>
  <c r="O218" i="13" s="1"/>
  <c r="O224" i="13" s="1"/>
  <c r="O230" i="13" s="1"/>
  <c r="O236" i="13" s="1"/>
  <c r="O242" i="13" s="1"/>
  <c r="O248" i="13" s="1"/>
  <c r="O254" i="13" s="1"/>
  <c r="P20" i="13"/>
  <c r="P26" i="13" s="1"/>
  <c r="P32" i="13" s="1"/>
  <c r="P38" i="13" s="1"/>
  <c r="P44" i="13" s="1"/>
  <c r="P50" i="13" s="1"/>
  <c r="P56" i="13" s="1"/>
  <c r="P62" i="13" s="1"/>
  <c r="P68" i="13" s="1"/>
  <c r="P74" i="13" s="1"/>
  <c r="P80" i="13" s="1"/>
  <c r="P86" i="13" s="1"/>
  <c r="P92" i="13" s="1"/>
  <c r="P98" i="13" s="1"/>
  <c r="P104" i="13" s="1"/>
  <c r="P110" i="13" s="1"/>
  <c r="P116" i="13" s="1"/>
  <c r="P122" i="13" s="1"/>
  <c r="P128" i="13" s="1"/>
  <c r="P134" i="13" s="1"/>
  <c r="P140" i="13" s="1"/>
  <c r="P146" i="13" s="1"/>
  <c r="P152" i="13" s="1"/>
  <c r="P158" i="13" s="1"/>
  <c r="P164" i="13" s="1"/>
  <c r="P170" i="13" s="1"/>
  <c r="P176" i="13" s="1"/>
  <c r="P182" i="13" s="1"/>
  <c r="P188" i="13" s="1"/>
  <c r="P194" i="13" s="1"/>
  <c r="P200" i="13" s="1"/>
  <c r="P206" i="13" s="1"/>
  <c r="P212" i="13" s="1"/>
  <c r="P218" i="13" s="1"/>
  <c r="P224" i="13" s="1"/>
  <c r="P230" i="13" s="1"/>
  <c r="P236" i="13" s="1"/>
  <c r="P242" i="13" s="1"/>
  <c r="P248" i="13" s="1"/>
  <c r="P254" i="13" s="1"/>
  <c r="L20" i="13"/>
  <c r="L26" i="13" s="1"/>
  <c r="N21" i="13"/>
  <c r="N27" i="13" s="1"/>
  <c r="N33" i="13" s="1"/>
  <c r="N39" i="13" s="1"/>
  <c r="N45" i="13" s="1"/>
  <c r="N51" i="13" s="1"/>
  <c r="N57" i="13" s="1"/>
  <c r="N63" i="13" s="1"/>
  <c r="N69" i="13" s="1"/>
  <c r="N75" i="13" s="1"/>
  <c r="N81" i="13" s="1"/>
  <c r="N87" i="13" s="1"/>
  <c r="N93" i="13" s="1"/>
  <c r="N99" i="13" s="1"/>
  <c r="N105" i="13" s="1"/>
  <c r="N111" i="13" s="1"/>
  <c r="N117" i="13" s="1"/>
  <c r="N123" i="13" s="1"/>
  <c r="N129" i="13" s="1"/>
  <c r="N135" i="13" s="1"/>
  <c r="N141" i="13" s="1"/>
  <c r="N147" i="13" s="1"/>
  <c r="N153" i="13" s="1"/>
  <c r="N159" i="13" s="1"/>
  <c r="N165" i="13" s="1"/>
  <c r="N171" i="13" s="1"/>
  <c r="N177" i="13" s="1"/>
  <c r="N183" i="13" s="1"/>
  <c r="N189" i="13" s="1"/>
  <c r="N195" i="13" s="1"/>
  <c r="N201" i="13" s="1"/>
  <c r="N207" i="13" s="1"/>
  <c r="N213" i="13" s="1"/>
  <c r="N219" i="13" s="1"/>
  <c r="N225" i="13" s="1"/>
  <c r="N231" i="13" s="1"/>
  <c r="N237" i="13" s="1"/>
  <c r="N243" i="13" s="1"/>
  <c r="N249" i="13" s="1"/>
  <c r="N255" i="13" s="1"/>
  <c r="O21" i="13"/>
  <c r="O27" i="13" s="1"/>
  <c r="O33" i="13" s="1"/>
  <c r="O39" i="13" s="1"/>
  <c r="O45" i="13" s="1"/>
  <c r="O51" i="13" s="1"/>
  <c r="O57" i="13" s="1"/>
  <c r="O63" i="13" s="1"/>
  <c r="O69" i="13" s="1"/>
  <c r="O75" i="13" s="1"/>
  <c r="O81" i="13" s="1"/>
  <c r="O87" i="13" s="1"/>
  <c r="O93" i="13" s="1"/>
  <c r="O99" i="13" s="1"/>
  <c r="O105" i="13" s="1"/>
  <c r="O111" i="13" s="1"/>
  <c r="O117" i="13" s="1"/>
  <c r="O123" i="13" s="1"/>
  <c r="O129" i="13" s="1"/>
  <c r="O135" i="13" s="1"/>
  <c r="O141" i="13" s="1"/>
  <c r="O147" i="13" s="1"/>
  <c r="O153" i="13" s="1"/>
  <c r="O159" i="13" s="1"/>
  <c r="O165" i="13" s="1"/>
  <c r="O171" i="13" s="1"/>
  <c r="O177" i="13" s="1"/>
  <c r="O183" i="13" s="1"/>
  <c r="O189" i="13" s="1"/>
  <c r="O195" i="13" s="1"/>
  <c r="O201" i="13" s="1"/>
  <c r="O207" i="13" s="1"/>
  <c r="O213" i="13" s="1"/>
  <c r="O219" i="13" s="1"/>
  <c r="O225" i="13" s="1"/>
  <c r="O231" i="13" s="1"/>
  <c r="O237" i="13" s="1"/>
  <c r="O243" i="13" s="1"/>
  <c r="O249" i="13" s="1"/>
  <c r="O255" i="13" s="1"/>
  <c r="M21" i="13"/>
  <c r="M27" i="13" s="1"/>
  <c r="M33" i="13" s="1"/>
  <c r="M39" i="13" s="1"/>
  <c r="M45" i="13" s="1"/>
  <c r="M51" i="13" s="1"/>
  <c r="M57" i="13" s="1"/>
  <c r="M63" i="13" s="1"/>
  <c r="M69" i="13" s="1"/>
  <c r="M75" i="13" s="1"/>
  <c r="M81" i="13" s="1"/>
  <c r="M87" i="13" s="1"/>
  <c r="M93" i="13" s="1"/>
  <c r="M99" i="13" s="1"/>
  <c r="M105" i="13" s="1"/>
  <c r="M111" i="13" s="1"/>
  <c r="M117" i="13" s="1"/>
  <c r="M123" i="13" s="1"/>
  <c r="M129" i="13" s="1"/>
  <c r="M135" i="13" s="1"/>
  <c r="M141" i="13" s="1"/>
  <c r="M147" i="13" s="1"/>
  <c r="M153" i="13" s="1"/>
  <c r="M159" i="13" s="1"/>
  <c r="M165" i="13" s="1"/>
  <c r="M171" i="13" s="1"/>
  <c r="M177" i="13" s="1"/>
  <c r="M183" i="13" s="1"/>
  <c r="M189" i="13" s="1"/>
  <c r="M195" i="13" s="1"/>
  <c r="M201" i="13" s="1"/>
  <c r="M207" i="13" s="1"/>
  <c r="M213" i="13" s="1"/>
  <c r="M219" i="13" s="1"/>
  <c r="M225" i="13" s="1"/>
  <c r="M231" i="13" s="1"/>
  <c r="M237" i="13" s="1"/>
  <c r="M243" i="13" s="1"/>
  <c r="M249" i="13" s="1"/>
  <c r="M255" i="13" s="1"/>
  <c r="R21" i="13"/>
  <c r="R27" i="13" s="1"/>
  <c r="R33" i="13" s="1"/>
  <c r="R39" i="13" s="1"/>
  <c r="R45" i="13" s="1"/>
  <c r="R51" i="13" s="1"/>
  <c r="R57" i="13" s="1"/>
  <c r="R63" i="13" s="1"/>
  <c r="R69" i="13" s="1"/>
  <c r="R75" i="13" s="1"/>
  <c r="R81" i="13" s="1"/>
  <c r="R87" i="13" s="1"/>
  <c r="R93" i="13" s="1"/>
  <c r="R99" i="13" s="1"/>
  <c r="R105" i="13" s="1"/>
  <c r="R111" i="13" s="1"/>
  <c r="R117" i="13" s="1"/>
  <c r="R123" i="13" s="1"/>
  <c r="R129" i="13" s="1"/>
  <c r="R135" i="13" s="1"/>
  <c r="R141" i="13" s="1"/>
  <c r="R147" i="13" s="1"/>
  <c r="R153" i="13" s="1"/>
  <c r="R159" i="13" s="1"/>
  <c r="R165" i="13" s="1"/>
  <c r="R171" i="13" s="1"/>
  <c r="R177" i="13" s="1"/>
  <c r="R183" i="13" s="1"/>
  <c r="R189" i="13" s="1"/>
  <c r="R195" i="13" s="1"/>
  <c r="R201" i="13" s="1"/>
  <c r="R207" i="13" s="1"/>
  <c r="R213" i="13" s="1"/>
  <c r="R219" i="13" s="1"/>
  <c r="R225" i="13" s="1"/>
  <c r="R231" i="13" s="1"/>
  <c r="R237" i="13" s="1"/>
  <c r="R243" i="13" s="1"/>
  <c r="R249" i="13" s="1"/>
  <c r="R255" i="13" s="1"/>
  <c r="L21" i="13"/>
  <c r="L27" i="13" s="1"/>
  <c r="P21" i="13"/>
  <c r="P27" i="13" s="1"/>
  <c r="P33" i="13" s="1"/>
  <c r="P39" i="13" s="1"/>
  <c r="P45" i="13" s="1"/>
  <c r="P51" i="13" s="1"/>
  <c r="P57" i="13" s="1"/>
  <c r="P63" i="13" s="1"/>
  <c r="P69" i="13" s="1"/>
  <c r="P75" i="13" s="1"/>
  <c r="P81" i="13" s="1"/>
  <c r="P87" i="13" s="1"/>
  <c r="P93" i="13" s="1"/>
  <c r="P99" i="13" s="1"/>
  <c r="P105" i="13" s="1"/>
  <c r="P111" i="13" s="1"/>
  <c r="P117" i="13" s="1"/>
  <c r="P123" i="13" s="1"/>
  <c r="P129" i="13" s="1"/>
  <c r="P135" i="13" s="1"/>
  <c r="P141" i="13" s="1"/>
  <c r="P147" i="13" s="1"/>
  <c r="P153" i="13" s="1"/>
  <c r="P159" i="13" s="1"/>
  <c r="P165" i="13" s="1"/>
  <c r="P171" i="13" s="1"/>
  <c r="P177" i="13" s="1"/>
  <c r="P183" i="13" s="1"/>
  <c r="P189" i="13" s="1"/>
  <c r="P195" i="13" s="1"/>
  <c r="P201" i="13" s="1"/>
  <c r="P207" i="13" s="1"/>
  <c r="P213" i="13" s="1"/>
  <c r="P219" i="13" s="1"/>
  <c r="P225" i="13" s="1"/>
  <c r="P231" i="13" s="1"/>
  <c r="P237" i="13" s="1"/>
  <c r="P243" i="13" s="1"/>
  <c r="P249" i="13" s="1"/>
  <c r="P255" i="13" s="1"/>
  <c r="K21" i="13"/>
  <c r="K27" i="13" s="1"/>
  <c r="K20" i="12"/>
  <c r="B19" i="14"/>
  <c r="K24" i="12" l="1"/>
  <c r="M54" i="7"/>
  <c r="M66" i="5"/>
  <c r="AL144" i="2"/>
  <c r="AM144" i="2" s="1"/>
  <c r="L60" i="6"/>
  <c r="K48" i="9"/>
  <c r="M48" i="9" s="1"/>
  <c r="P30" i="12"/>
  <c r="K26" i="12"/>
  <c r="K30" i="12" s="1"/>
  <c r="K42" i="10"/>
  <c r="M42" i="10" s="1"/>
  <c r="J36" i="12"/>
  <c r="Q36" i="12" s="1"/>
  <c r="M72" i="4"/>
  <c r="J30" i="13"/>
  <c r="P30" i="13" s="1"/>
  <c r="K54" i="8"/>
  <c r="M54" i="8" s="1"/>
  <c r="U150" i="2"/>
  <c r="AC144" i="2"/>
  <c r="AD144" i="2" s="1"/>
  <c r="K78" i="4"/>
  <c r="L78" i="4" s="1"/>
  <c r="K60" i="7"/>
  <c r="M60" i="7" s="1"/>
  <c r="J33" i="12"/>
  <c r="K33" i="13"/>
  <c r="L156" i="2"/>
  <c r="M156" i="2"/>
  <c r="J27" i="13"/>
  <c r="L33" i="13"/>
  <c r="U164" i="2"/>
  <c r="S168" i="2"/>
  <c r="T158" i="2"/>
  <c r="P48" i="10"/>
  <c r="Q48" i="10"/>
  <c r="L164" i="2"/>
  <c r="K158" i="2"/>
  <c r="J168" i="2"/>
  <c r="K72" i="5"/>
  <c r="P84" i="4"/>
  <c r="Q84" i="4"/>
  <c r="Q54" i="9"/>
  <c r="P54" i="9"/>
  <c r="K51" i="10"/>
  <c r="K74" i="5"/>
  <c r="J84" i="5"/>
  <c r="L80" i="5"/>
  <c r="J159" i="2"/>
  <c r="L165" i="2"/>
  <c r="Q162" i="2"/>
  <c r="P162" i="2"/>
  <c r="K62" i="7"/>
  <c r="J72" i="7"/>
  <c r="L68" i="7"/>
  <c r="G27" i="14"/>
  <c r="G26" i="14"/>
  <c r="M26" i="13"/>
  <c r="M32" i="13" s="1"/>
  <c r="M38" i="13" s="1"/>
  <c r="M44" i="13" s="1"/>
  <c r="M50" i="13" s="1"/>
  <c r="M56" i="13" s="1"/>
  <c r="M62" i="13" s="1"/>
  <c r="M68" i="13" s="1"/>
  <c r="M74" i="13" s="1"/>
  <c r="M80" i="13" s="1"/>
  <c r="M86" i="13" s="1"/>
  <c r="M92" i="13" s="1"/>
  <c r="M98" i="13" s="1"/>
  <c r="M104" i="13" s="1"/>
  <c r="M110" i="13" s="1"/>
  <c r="M116" i="13" s="1"/>
  <c r="M122" i="13" s="1"/>
  <c r="M128" i="13" s="1"/>
  <c r="M134" i="13" s="1"/>
  <c r="M140" i="13" s="1"/>
  <c r="M146" i="13" s="1"/>
  <c r="M152" i="13" s="1"/>
  <c r="M158" i="13" s="1"/>
  <c r="M164" i="13" s="1"/>
  <c r="M170" i="13" s="1"/>
  <c r="M176" i="13" s="1"/>
  <c r="M182" i="13" s="1"/>
  <c r="M188" i="13" s="1"/>
  <c r="M194" i="13" s="1"/>
  <c r="M200" i="13" s="1"/>
  <c r="M206" i="13" s="1"/>
  <c r="M212" i="13" s="1"/>
  <c r="M218" i="13" s="1"/>
  <c r="M224" i="13" s="1"/>
  <c r="M230" i="13" s="1"/>
  <c r="M236" i="13" s="1"/>
  <c r="M242" i="13" s="1"/>
  <c r="M248" i="13" s="1"/>
  <c r="M254" i="13" s="1"/>
  <c r="K66" i="6"/>
  <c r="M66" i="6" s="1"/>
  <c r="Q42" i="11"/>
  <c r="P42" i="11"/>
  <c r="K45" i="11"/>
  <c r="M57" i="9"/>
  <c r="J51" i="9"/>
  <c r="K75" i="6"/>
  <c r="L42" i="9"/>
  <c r="M42" i="9"/>
  <c r="J60" i="9"/>
  <c r="L56" i="9"/>
  <c r="K50" i="9"/>
  <c r="K54" i="9" s="1"/>
  <c r="L32" i="13"/>
  <c r="L69" i="7"/>
  <c r="J63" i="7"/>
  <c r="J63" i="8"/>
  <c r="L69" i="8"/>
  <c r="Q60" i="8"/>
  <c r="P60" i="8"/>
  <c r="K68" i="6"/>
  <c r="L74" i="6"/>
  <c r="J78" i="6"/>
  <c r="L45" i="11"/>
  <c r="J39" i="11"/>
  <c r="AB160" i="2"/>
  <c r="AB151" i="2"/>
  <c r="AL146" i="2"/>
  <c r="AM152" i="2"/>
  <c r="AK156" i="2"/>
  <c r="K56" i="8"/>
  <c r="L62" i="8"/>
  <c r="J66" i="8"/>
  <c r="K36" i="11"/>
  <c r="L75" i="6"/>
  <c r="J69" i="6"/>
  <c r="K63" i="8"/>
  <c r="K39" i="12"/>
  <c r="L36" i="10"/>
  <c r="M36" i="10"/>
  <c r="K81" i="5"/>
  <c r="Y162" i="2"/>
  <c r="Z162" i="2"/>
  <c r="L86" i="4"/>
  <c r="J90" i="4"/>
  <c r="K80" i="4"/>
  <c r="K84" i="4" s="1"/>
  <c r="L84" i="4" s="1"/>
  <c r="J51" i="10"/>
  <c r="L57" i="10"/>
  <c r="J75" i="5"/>
  <c r="L81" i="5"/>
  <c r="K87" i="4"/>
  <c r="L69" i="9"/>
  <c r="P66" i="7"/>
  <c r="Q66" i="7"/>
  <c r="AL141" i="2"/>
  <c r="AN138" i="2"/>
  <c r="L48" i="8"/>
  <c r="M48" i="8"/>
  <c r="L30" i="11"/>
  <c r="M30" i="11"/>
  <c r="V150" i="2"/>
  <c r="P72" i="6"/>
  <c r="Q72" i="6"/>
  <c r="AB156" i="2"/>
  <c r="AD152" i="2"/>
  <c r="AC146" i="2"/>
  <c r="K165" i="2"/>
  <c r="L44" i="11"/>
  <c r="J48" i="11"/>
  <c r="K38" i="11"/>
  <c r="AQ150" i="2"/>
  <c r="AR150" i="2"/>
  <c r="J81" i="4"/>
  <c r="L87" i="4"/>
  <c r="K32" i="12"/>
  <c r="J42" i="12"/>
  <c r="L38" i="12"/>
  <c r="S145" i="2"/>
  <c r="S154" i="2"/>
  <c r="J157" i="2"/>
  <c r="J166" i="2"/>
  <c r="K57" i="9"/>
  <c r="P78" i="5"/>
  <c r="Q78" i="5"/>
  <c r="AE144" i="2"/>
  <c r="S153" i="2"/>
  <c r="U156" i="2" s="1"/>
  <c r="U159" i="2"/>
  <c r="K44" i="10"/>
  <c r="L50" i="10"/>
  <c r="J54" i="10"/>
  <c r="AH150" i="2"/>
  <c r="AI150" i="2"/>
  <c r="AC150" i="2"/>
  <c r="L150" i="2"/>
  <c r="M150" i="2"/>
  <c r="K69" i="7"/>
  <c r="K75" i="7" s="1"/>
  <c r="J39" i="12"/>
  <c r="L45" i="12"/>
  <c r="AB159" i="2"/>
  <c r="AD165" i="2"/>
  <c r="L24" i="12"/>
  <c r="M24" i="12"/>
  <c r="AC177" i="2"/>
  <c r="AK160" i="2"/>
  <c r="AK151" i="2"/>
  <c r="AK153" i="2"/>
  <c r="AM159" i="2"/>
  <c r="T171" i="2"/>
  <c r="L24" i="11"/>
  <c r="M24" i="11"/>
  <c r="Q24" i="13"/>
  <c r="AS18" i="14"/>
  <c r="R18" i="14"/>
  <c r="J21" i="14"/>
  <c r="AQ18" i="14"/>
  <c r="AK13" i="14" s="1"/>
  <c r="AJ18" i="14"/>
  <c r="X18" i="14"/>
  <c r="O18" i="14"/>
  <c r="J24" i="14"/>
  <c r="Q24" i="14" s="1"/>
  <c r="AP18" i="14"/>
  <c r="AG18" i="14"/>
  <c r="AA18" i="14"/>
  <c r="AH18" i="14"/>
  <c r="AB13" i="14" s="1"/>
  <c r="Y18" i="14"/>
  <c r="S13" i="14" s="1"/>
  <c r="P18" i="14"/>
  <c r="BB24" i="14"/>
  <c r="O24" i="14"/>
  <c r="AJ24" i="14"/>
  <c r="AS24" i="14"/>
  <c r="AA24" i="14"/>
  <c r="R24" i="14"/>
  <c r="F19" i="7"/>
  <c r="H23" i="14"/>
  <c r="H29" i="14" s="1"/>
  <c r="H35" i="14" s="1"/>
  <c r="H41" i="14" s="1"/>
  <c r="H47" i="14" s="1"/>
  <c r="H53" i="14" s="1"/>
  <c r="H59" i="14" s="1"/>
  <c r="H65" i="14" s="1"/>
  <c r="H71" i="14" s="1"/>
  <c r="H77" i="14" s="1"/>
  <c r="H83" i="14" s="1"/>
  <c r="H89" i="14" s="1"/>
  <c r="H95" i="14" s="1"/>
  <c r="H101" i="14" s="1"/>
  <c r="H107" i="14" s="1"/>
  <c r="H113" i="14" s="1"/>
  <c r="H119" i="14" s="1"/>
  <c r="H125" i="14" s="1"/>
  <c r="H131" i="14" s="1"/>
  <c r="H137" i="14" s="1"/>
  <c r="H143" i="14" s="1"/>
  <c r="H149" i="14" s="1"/>
  <c r="H155" i="14" s="1"/>
  <c r="H161" i="14" s="1"/>
  <c r="H167" i="14" s="1"/>
  <c r="H173" i="14" s="1"/>
  <c r="H179" i="14" s="1"/>
  <c r="H185" i="14" s="1"/>
  <c r="H191" i="14" s="1"/>
  <c r="H197" i="14" s="1"/>
  <c r="H203" i="14" s="1"/>
  <c r="H209" i="14" s="1"/>
  <c r="H215" i="14" s="1"/>
  <c r="H221" i="14" s="1"/>
  <c r="H227" i="14" s="1"/>
  <c r="H233" i="14" s="1"/>
  <c r="H239" i="14" s="1"/>
  <c r="H245" i="14" s="1"/>
  <c r="H251" i="14" s="1"/>
  <c r="H257" i="14" s="1"/>
  <c r="Q20" i="14"/>
  <c r="Q26" i="14" s="1"/>
  <c r="Q32" i="14" s="1"/>
  <c r="Q38" i="14" s="1"/>
  <c r="Q44" i="14" s="1"/>
  <c r="Q50" i="14" s="1"/>
  <c r="Q56" i="14" s="1"/>
  <c r="Q62" i="14" s="1"/>
  <c r="Q68" i="14" s="1"/>
  <c r="Q74" i="14" s="1"/>
  <c r="Q80" i="14" s="1"/>
  <c r="Q86" i="14" s="1"/>
  <c r="Q92" i="14" s="1"/>
  <c r="Q98" i="14" s="1"/>
  <c r="Q104" i="14" s="1"/>
  <c r="Q110" i="14" s="1"/>
  <c r="Q116" i="14" s="1"/>
  <c r="Q122" i="14" s="1"/>
  <c r="Q128" i="14" s="1"/>
  <c r="Q134" i="14" s="1"/>
  <c r="Q140" i="14" s="1"/>
  <c r="Q146" i="14" s="1"/>
  <c r="Q152" i="14" s="1"/>
  <c r="Q158" i="14" s="1"/>
  <c r="Q164" i="14" s="1"/>
  <c r="Q170" i="14" s="1"/>
  <c r="Q176" i="14" s="1"/>
  <c r="Q182" i="14" s="1"/>
  <c r="Q188" i="14" s="1"/>
  <c r="Q194" i="14" s="1"/>
  <c r="Q200" i="14" s="1"/>
  <c r="Q206" i="14" s="1"/>
  <c r="Q212" i="14" s="1"/>
  <c r="Q218" i="14" s="1"/>
  <c r="Q224" i="14" s="1"/>
  <c r="Q230" i="14" s="1"/>
  <c r="Q236" i="14" s="1"/>
  <c r="Q242" i="14" s="1"/>
  <c r="Q248" i="14" s="1"/>
  <c r="Q254" i="14" s="1"/>
  <c r="L20" i="14"/>
  <c r="L26" i="14" s="1"/>
  <c r="M20" i="14"/>
  <c r="M26" i="14" s="1"/>
  <c r="M32" i="14" s="1"/>
  <c r="M38" i="14" s="1"/>
  <c r="M44" i="14" s="1"/>
  <c r="M50" i="14" s="1"/>
  <c r="M56" i="14" s="1"/>
  <c r="M62" i="14" s="1"/>
  <c r="M68" i="14" s="1"/>
  <c r="M74" i="14" s="1"/>
  <c r="M80" i="14" s="1"/>
  <c r="M86" i="14" s="1"/>
  <c r="M92" i="14" s="1"/>
  <c r="M98" i="14" s="1"/>
  <c r="M104" i="14" s="1"/>
  <c r="M110" i="14" s="1"/>
  <c r="M116" i="14" s="1"/>
  <c r="M122" i="14" s="1"/>
  <c r="M128" i="14" s="1"/>
  <c r="M134" i="14" s="1"/>
  <c r="M140" i="14" s="1"/>
  <c r="M146" i="14" s="1"/>
  <c r="M152" i="14" s="1"/>
  <c r="M158" i="14" s="1"/>
  <c r="M164" i="14" s="1"/>
  <c r="M170" i="14" s="1"/>
  <c r="M176" i="14" s="1"/>
  <c r="M182" i="14" s="1"/>
  <c r="M188" i="14" s="1"/>
  <c r="M194" i="14" s="1"/>
  <c r="M200" i="14" s="1"/>
  <c r="M206" i="14" s="1"/>
  <c r="M212" i="14" s="1"/>
  <c r="M218" i="14" s="1"/>
  <c r="M224" i="14" s="1"/>
  <c r="M230" i="14" s="1"/>
  <c r="M236" i="14" s="1"/>
  <c r="M242" i="14" s="1"/>
  <c r="M248" i="14" s="1"/>
  <c r="M254" i="14" s="1"/>
  <c r="O20" i="14"/>
  <c r="O26" i="14" s="1"/>
  <c r="O32" i="14" s="1"/>
  <c r="O38" i="14" s="1"/>
  <c r="O44" i="14" s="1"/>
  <c r="O50" i="14" s="1"/>
  <c r="O56" i="14" s="1"/>
  <c r="O62" i="14" s="1"/>
  <c r="O68" i="14" s="1"/>
  <c r="O74" i="14" s="1"/>
  <c r="O80" i="14" s="1"/>
  <c r="O86" i="14" s="1"/>
  <c r="O92" i="14" s="1"/>
  <c r="O98" i="14" s="1"/>
  <c r="O104" i="14" s="1"/>
  <c r="O110" i="14" s="1"/>
  <c r="O116" i="14" s="1"/>
  <c r="O122" i="14" s="1"/>
  <c r="O128" i="14" s="1"/>
  <c r="O134" i="14" s="1"/>
  <c r="O140" i="14" s="1"/>
  <c r="O146" i="14" s="1"/>
  <c r="O152" i="14" s="1"/>
  <c r="O158" i="14" s="1"/>
  <c r="O164" i="14" s="1"/>
  <c r="O170" i="14" s="1"/>
  <c r="O176" i="14" s="1"/>
  <c r="O182" i="14" s="1"/>
  <c r="O188" i="14" s="1"/>
  <c r="O194" i="14" s="1"/>
  <c r="O200" i="14" s="1"/>
  <c r="O206" i="14" s="1"/>
  <c r="O212" i="14" s="1"/>
  <c r="O218" i="14" s="1"/>
  <c r="O224" i="14" s="1"/>
  <c r="O230" i="14" s="1"/>
  <c r="O236" i="14" s="1"/>
  <c r="O242" i="14" s="1"/>
  <c r="O248" i="14" s="1"/>
  <c r="O254" i="14" s="1"/>
  <c r="Q21" i="14"/>
  <c r="Q27" i="14" s="1"/>
  <c r="Q33" i="14" s="1"/>
  <c r="Q39" i="14" s="1"/>
  <c r="Q45" i="14" s="1"/>
  <c r="Q51" i="14" s="1"/>
  <c r="Q57" i="14" s="1"/>
  <c r="Q63" i="14" s="1"/>
  <c r="Q69" i="14" s="1"/>
  <c r="Q75" i="14" s="1"/>
  <c r="Q81" i="14" s="1"/>
  <c r="Q87" i="14" s="1"/>
  <c r="Q93" i="14" s="1"/>
  <c r="Q99" i="14" s="1"/>
  <c r="Q105" i="14" s="1"/>
  <c r="Q111" i="14" s="1"/>
  <c r="Q117" i="14" s="1"/>
  <c r="Q123" i="14" s="1"/>
  <c r="Q129" i="14" s="1"/>
  <c r="Q135" i="14" s="1"/>
  <c r="Q141" i="14" s="1"/>
  <c r="Q147" i="14" s="1"/>
  <c r="Q153" i="14" s="1"/>
  <c r="Q159" i="14" s="1"/>
  <c r="Q165" i="14" s="1"/>
  <c r="Q171" i="14" s="1"/>
  <c r="Q177" i="14" s="1"/>
  <c r="Q183" i="14" s="1"/>
  <c r="Q189" i="14" s="1"/>
  <c r="Q195" i="14" s="1"/>
  <c r="Q201" i="14" s="1"/>
  <c r="Q207" i="14" s="1"/>
  <c r="Q213" i="14" s="1"/>
  <c r="Q219" i="14" s="1"/>
  <c r="Q225" i="14" s="1"/>
  <c r="Q231" i="14" s="1"/>
  <c r="Q237" i="14" s="1"/>
  <c r="Q243" i="14" s="1"/>
  <c r="Q249" i="14" s="1"/>
  <c r="Q255" i="14" s="1"/>
  <c r="P20" i="14"/>
  <c r="P26" i="14" s="1"/>
  <c r="P32" i="14" s="1"/>
  <c r="P38" i="14" s="1"/>
  <c r="P44" i="14" s="1"/>
  <c r="P50" i="14" s="1"/>
  <c r="P56" i="14" s="1"/>
  <c r="P62" i="14" s="1"/>
  <c r="P68" i="14" s="1"/>
  <c r="P74" i="14" s="1"/>
  <c r="P80" i="14" s="1"/>
  <c r="P86" i="14" s="1"/>
  <c r="P92" i="14" s="1"/>
  <c r="P98" i="14" s="1"/>
  <c r="P104" i="14" s="1"/>
  <c r="P110" i="14" s="1"/>
  <c r="P116" i="14" s="1"/>
  <c r="P122" i="14" s="1"/>
  <c r="P128" i="14" s="1"/>
  <c r="P134" i="14" s="1"/>
  <c r="P140" i="14" s="1"/>
  <c r="P146" i="14" s="1"/>
  <c r="P152" i="14" s="1"/>
  <c r="P158" i="14" s="1"/>
  <c r="P164" i="14" s="1"/>
  <c r="P170" i="14" s="1"/>
  <c r="P176" i="14" s="1"/>
  <c r="P182" i="14" s="1"/>
  <c r="P188" i="14" s="1"/>
  <c r="P194" i="14" s="1"/>
  <c r="P200" i="14" s="1"/>
  <c r="P206" i="14" s="1"/>
  <c r="P212" i="14" s="1"/>
  <c r="P218" i="14" s="1"/>
  <c r="P224" i="14" s="1"/>
  <c r="P230" i="14" s="1"/>
  <c r="P236" i="14" s="1"/>
  <c r="P242" i="14" s="1"/>
  <c r="P248" i="14" s="1"/>
  <c r="P254" i="14" s="1"/>
  <c r="N20" i="14"/>
  <c r="N26" i="14" s="1"/>
  <c r="N32" i="14" s="1"/>
  <c r="N38" i="14" s="1"/>
  <c r="N44" i="14" s="1"/>
  <c r="N50" i="14" s="1"/>
  <c r="N56" i="14" s="1"/>
  <c r="N62" i="14" s="1"/>
  <c r="N68" i="14" s="1"/>
  <c r="N74" i="14" s="1"/>
  <c r="N80" i="14" s="1"/>
  <c r="N86" i="14" s="1"/>
  <c r="N92" i="14" s="1"/>
  <c r="N98" i="14" s="1"/>
  <c r="N104" i="14" s="1"/>
  <c r="N110" i="14" s="1"/>
  <c r="N116" i="14" s="1"/>
  <c r="N122" i="14" s="1"/>
  <c r="N128" i="14" s="1"/>
  <c r="N134" i="14" s="1"/>
  <c r="N140" i="14" s="1"/>
  <c r="N146" i="14" s="1"/>
  <c r="N152" i="14" s="1"/>
  <c r="N158" i="14" s="1"/>
  <c r="N164" i="14" s="1"/>
  <c r="N170" i="14" s="1"/>
  <c r="N176" i="14" s="1"/>
  <c r="N182" i="14" s="1"/>
  <c r="N188" i="14" s="1"/>
  <c r="N194" i="14" s="1"/>
  <c r="N200" i="14" s="1"/>
  <c r="N206" i="14" s="1"/>
  <c r="N212" i="14" s="1"/>
  <c r="N218" i="14" s="1"/>
  <c r="N224" i="14" s="1"/>
  <c r="N230" i="14" s="1"/>
  <c r="N236" i="14" s="1"/>
  <c r="N242" i="14" s="1"/>
  <c r="N248" i="14" s="1"/>
  <c r="N254" i="14" s="1"/>
  <c r="R20" i="14"/>
  <c r="R26" i="14" s="1"/>
  <c r="R32" i="14" s="1"/>
  <c r="R38" i="14" s="1"/>
  <c r="R44" i="14" s="1"/>
  <c r="R50" i="14" s="1"/>
  <c r="R56" i="14" s="1"/>
  <c r="R62" i="14" s="1"/>
  <c r="R68" i="14" s="1"/>
  <c r="R74" i="14" s="1"/>
  <c r="R80" i="14" s="1"/>
  <c r="R86" i="14" s="1"/>
  <c r="R92" i="14" s="1"/>
  <c r="R98" i="14" s="1"/>
  <c r="R104" i="14" s="1"/>
  <c r="R110" i="14" s="1"/>
  <c r="R116" i="14" s="1"/>
  <c r="R122" i="14" s="1"/>
  <c r="R128" i="14" s="1"/>
  <c r="R134" i="14" s="1"/>
  <c r="R140" i="14" s="1"/>
  <c r="R146" i="14" s="1"/>
  <c r="R152" i="14" s="1"/>
  <c r="R158" i="14" s="1"/>
  <c r="R164" i="14" s="1"/>
  <c r="R170" i="14" s="1"/>
  <c r="R176" i="14" s="1"/>
  <c r="R182" i="14" s="1"/>
  <c r="R188" i="14" s="1"/>
  <c r="R194" i="14" s="1"/>
  <c r="R200" i="14" s="1"/>
  <c r="R206" i="14" s="1"/>
  <c r="R212" i="14" s="1"/>
  <c r="R218" i="14" s="1"/>
  <c r="R224" i="14" s="1"/>
  <c r="R230" i="14" s="1"/>
  <c r="R236" i="14" s="1"/>
  <c r="R242" i="14" s="1"/>
  <c r="R248" i="14" s="1"/>
  <c r="R254" i="14" s="1"/>
  <c r="O21" i="14"/>
  <c r="O27" i="14" s="1"/>
  <c r="O33" i="14" s="1"/>
  <c r="O39" i="14" s="1"/>
  <c r="O45" i="14" s="1"/>
  <c r="O51" i="14" s="1"/>
  <c r="O57" i="14" s="1"/>
  <c r="O63" i="14" s="1"/>
  <c r="O69" i="14" s="1"/>
  <c r="O75" i="14" s="1"/>
  <c r="O81" i="14" s="1"/>
  <c r="O87" i="14" s="1"/>
  <c r="O93" i="14" s="1"/>
  <c r="O99" i="14" s="1"/>
  <c r="O105" i="14" s="1"/>
  <c r="O111" i="14" s="1"/>
  <c r="O117" i="14" s="1"/>
  <c r="O123" i="14" s="1"/>
  <c r="O129" i="14" s="1"/>
  <c r="O135" i="14" s="1"/>
  <c r="O141" i="14" s="1"/>
  <c r="O147" i="14" s="1"/>
  <c r="O153" i="14" s="1"/>
  <c r="O159" i="14" s="1"/>
  <c r="O165" i="14" s="1"/>
  <c r="O171" i="14" s="1"/>
  <c r="O177" i="14" s="1"/>
  <c r="O183" i="14" s="1"/>
  <c r="O189" i="14" s="1"/>
  <c r="O195" i="14" s="1"/>
  <c r="O201" i="14" s="1"/>
  <c r="O207" i="14" s="1"/>
  <c r="O213" i="14" s="1"/>
  <c r="O219" i="14" s="1"/>
  <c r="O225" i="14" s="1"/>
  <c r="O231" i="14" s="1"/>
  <c r="O237" i="14" s="1"/>
  <c r="O243" i="14" s="1"/>
  <c r="O249" i="14" s="1"/>
  <c r="O255" i="14" s="1"/>
  <c r="N21" i="14"/>
  <c r="N27" i="14" s="1"/>
  <c r="N33" i="14" s="1"/>
  <c r="N39" i="14" s="1"/>
  <c r="N45" i="14" s="1"/>
  <c r="N51" i="14" s="1"/>
  <c r="N57" i="14" s="1"/>
  <c r="N63" i="14" s="1"/>
  <c r="N69" i="14" s="1"/>
  <c r="N75" i="14" s="1"/>
  <c r="N81" i="14" s="1"/>
  <c r="N87" i="14" s="1"/>
  <c r="N93" i="14" s="1"/>
  <c r="N99" i="14" s="1"/>
  <c r="N105" i="14" s="1"/>
  <c r="N111" i="14" s="1"/>
  <c r="N117" i="14" s="1"/>
  <c r="N123" i="14" s="1"/>
  <c r="N129" i="14" s="1"/>
  <c r="N135" i="14" s="1"/>
  <c r="N141" i="14" s="1"/>
  <c r="N147" i="14" s="1"/>
  <c r="N153" i="14" s="1"/>
  <c r="N159" i="14" s="1"/>
  <c r="N165" i="14" s="1"/>
  <c r="N171" i="14" s="1"/>
  <c r="N177" i="14" s="1"/>
  <c r="N183" i="14" s="1"/>
  <c r="N189" i="14" s="1"/>
  <c r="N195" i="14" s="1"/>
  <c r="N201" i="14" s="1"/>
  <c r="N207" i="14" s="1"/>
  <c r="N213" i="14" s="1"/>
  <c r="N219" i="14" s="1"/>
  <c r="N225" i="14" s="1"/>
  <c r="N231" i="14" s="1"/>
  <c r="N237" i="14" s="1"/>
  <c r="N243" i="14" s="1"/>
  <c r="N249" i="14" s="1"/>
  <c r="N255" i="14" s="1"/>
  <c r="P21" i="14"/>
  <c r="P27" i="14" s="1"/>
  <c r="P33" i="14" s="1"/>
  <c r="P39" i="14" s="1"/>
  <c r="P45" i="14" s="1"/>
  <c r="P51" i="14" s="1"/>
  <c r="P57" i="14" s="1"/>
  <c r="P63" i="14" s="1"/>
  <c r="P69" i="14" s="1"/>
  <c r="P75" i="14" s="1"/>
  <c r="P81" i="14" s="1"/>
  <c r="P87" i="14" s="1"/>
  <c r="P93" i="14" s="1"/>
  <c r="P99" i="14" s="1"/>
  <c r="P105" i="14" s="1"/>
  <c r="P111" i="14" s="1"/>
  <c r="P117" i="14" s="1"/>
  <c r="P123" i="14" s="1"/>
  <c r="P129" i="14" s="1"/>
  <c r="P135" i="14" s="1"/>
  <c r="P141" i="14" s="1"/>
  <c r="P147" i="14" s="1"/>
  <c r="P153" i="14" s="1"/>
  <c r="P159" i="14" s="1"/>
  <c r="P165" i="14" s="1"/>
  <c r="P171" i="14" s="1"/>
  <c r="P177" i="14" s="1"/>
  <c r="P183" i="14" s="1"/>
  <c r="P189" i="14" s="1"/>
  <c r="P195" i="14" s="1"/>
  <c r="P201" i="14" s="1"/>
  <c r="P207" i="14" s="1"/>
  <c r="P213" i="14" s="1"/>
  <c r="P219" i="14" s="1"/>
  <c r="P225" i="14" s="1"/>
  <c r="P231" i="14" s="1"/>
  <c r="P237" i="14" s="1"/>
  <c r="P243" i="14" s="1"/>
  <c r="P249" i="14" s="1"/>
  <c r="P255" i="14" s="1"/>
  <c r="M21" i="14"/>
  <c r="M27" i="14" s="1"/>
  <c r="R21" i="14"/>
  <c r="R27" i="14" s="1"/>
  <c r="R33" i="14" s="1"/>
  <c r="R39" i="14" s="1"/>
  <c r="R45" i="14" s="1"/>
  <c r="R51" i="14" s="1"/>
  <c r="R57" i="14" s="1"/>
  <c r="R63" i="14" s="1"/>
  <c r="R69" i="14" s="1"/>
  <c r="R75" i="14" s="1"/>
  <c r="R81" i="14" s="1"/>
  <c r="R87" i="14" s="1"/>
  <c r="R93" i="14" s="1"/>
  <c r="R99" i="14" s="1"/>
  <c r="R105" i="14" s="1"/>
  <c r="R111" i="14" s="1"/>
  <c r="R117" i="14" s="1"/>
  <c r="R123" i="14" s="1"/>
  <c r="R129" i="14" s="1"/>
  <c r="R135" i="14" s="1"/>
  <c r="R141" i="14" s="1"/>
  <c r="R147" i="14" s="1"/>
  <c r="R153" i="14" s="1"/>
  <c r="R159" i="14" s="1"/>
  <c r="R165" i="14" s="1"/>
  <c r="R171" i="14" s="1"/>
  <c r="R177" i="14" s="1"/>
  <c r="R183" i="14" s="1"/>
  <c r="R189" i="14" s="1"/>
  <c r="R195" i="14" s="1"/>
  <c r="R201" i="14" s="1"/>
  <c r="R207" i="14" s="1"/>
  <c r="R213" i="14" s="1"/>
  <c r="R219" i="14" s="1"/>
  <c r="R225" i="14" s="1"/>
  <c r="R231" i="14" s="1"/>
  <c r="R237" i="14" s="1"/>
  <c r="R243" i="14" s="1"/>
  <c r="R249" i="14" s="1"/>
  <c r="R255" i="14" s="1"/>
  <c r="L21" i="14"/>
  <c r="L27" i="14" s="1"/>
  <c r="L33" i="14" s="1"/>
  <c r="K21" i="14"/>
  <c r="K27" i="14" s="1"/>
  <c r="K20" i="13"/>
  <c r="L48" i="9" l="1"/>
  <c r="L42" i="10"/>
  <c r="P36" i="12"/>
  <c r="Q30" i="13"/>
  <c r="L54" i="8"/>
  <c r="M30" i="12"/>
  <c r="L30" i="12"/>
  <c r="L60" i="7"/>
  <c r="K36" i="12"/>
  <c r="K72" i="6"/>
  <c r="M72" i="6" s="1"/>
  <c r="AL150" i="2"/>
  <c r="AM150" i="2" s="1"/>
  <c r="M78" i="4"/>
  <c r="K42" i="11"/>
  <c r="L42" i="11" s="1"/>
  <c r="K162" i="2"/>
  <c r="L162" i="2" s="1"/>
  <c r="K60" i="8"/>
  <c r="L60" i="8" s="1"/>
  <c r="M54" i="9"/>
  <c r="L54" i="9"/>
  <c r="T162" i="2"/>
  <c r="J36" i="14"/>
  <c r="K26" i="14"/>
  <c r="L32" i="14"/>
  <c r="Q48" i="11"/>
  <c r="P48" i="11"/>
  <c r="K93" i="4"/>
  <c r="L39" i="14"/>
  <c r="K63" i="9"/>
  <c r="L66" i="6"/>
  <c r="L50" i="11"/>
  <c r="K44" i="11"/>
  <c r="J54" i="11"/>
  <c r="M84" i="4"/>
  <c r="K69" i="8"/>
  <c r="AL152" i="2"/>
  <c r="AM158" i="2"/>
  <c r="AK162" i="2"/>
  <c r="Q78" i="6"/>
  <c r="P78" i="6"/>
  <c r="K33" i="14"/>
  <c r="Q168" i="2"/>
  <c r="P168" i="2"/>
  <c r="J45" i="12"/>
  <c r="L51" i="12"/>
  <c r="S160" i="2"/>
  <c r="S151" i="2"/>
  <c r="J57" i="10"/>
  <c r="L63" i="10"/>
  <c r="L36" i="11"/>
  <c r="M36" i="11"/>
  <c r="K26" i="13"/>
  <c r="J30" i="14"/>
  <c r="J165" i="2"/>
  <c r="L171" i="2"/>
  <c r="T164" i="2"/>
  <c r="S174" i="2"/>
  <c r="U170" i="2"/>
  <c r="P54" i="10"/>
  <c r="Q54" i="10"/>
  <c r="AD158" i="2"/>
  <c r="AC152" i="2"/>
  <c r="AB162" i="2"/>
  <c r="L75" i="9"/>
  <c r="Q66" i="8"/>
  <c r="P66" i="8"/>
  <c r="AB166" i="2"/>
  <c r="AB157" i="2"/>
  <c r="J42" i="13"/>
  <c r="K32" i="13"/>
  <c r="L38" i="13"/>
  <c r="K81" i="6"/>
  <c r="L170" i="2"/>
  <c r="K164" i="2"/>
  <c r="K168" i="2" s="1"/>
  <c r="J174" i="2"/>
  <c r="J27" i="14"/>
  <c r="M33" i="14"/>
  <c r="M39" i="14" s="1"/>
  <c r="M45" i="14" s="1"/>
  <c r="M51" i="14" s="1"/>
  <c r="M57" i="14" s="1"/>
  <c r="M63" i="14" s="1"/>
  <c r="M69" i="14" s="1"/>
  <c r="M75" i="14" s="1"/>
  <c r="M81" i="14" s="1"/>
  <c r="M87" i="14" s="1"/>
  <c r="M93" i="14" s="1"/>
  <c r="M99" i="14" s="1"/>
  <c r="M105" i="14" s="1"/>
  <c r="M111" i="14" s="1"/>
  <c r="M117" i="14" s="1"/>
  <c r="M123" i="14" s="1"/>
  <c r="M129" i="14" s="1"/>
  <c r="M135" i="14" s="1"/>
  <c r="M141" i="14" s="1"/>
  <c r="M147" i="14" s="1"/>
  <c r="M153" i="14" s="1"/>
  <c r="M159" i="14" s="1"/>
  <c r="M165" i="14" s="1"/>
  <c r="M171" i="14" s="1"/>
  <c r="M177" i="14" s="1"/>
  <c r="M183" i="14" s="1"/>
  <c r="M189" i="14" s="1"/>
  <c r="M195" i="14" s="1"/>
  <c r="M201" i="14" s="1"/>
  <c r="M207" i="14" s="1"/>
  <c r="M213" i="14" s="1"/>
  <c r="M219" i="14" s="1"/>
  <c r="M225" i="14" s="1"/>
  <c r="M231" i="14" s="1"/>
  <c r="M237" i="14" s="1"/>
  <c r="M243" i="14" s="1"/>
  <c r="M249" i="14" s="1"/>
  <c r="M255" i="14" s="1"/>
  <c r="Y168" i="2"/>
  <c r="Z168" i="2"/>
  <c r="AE150" i="2"/>
  <c r="AD150" i="2"/>
  <c r="J163" i="2"/>
  <c r="J172" i="2"/>
  <c r="L93" i="4"/>
  <c r="J87" i="4"/>
  <c r="K171" i="2"/>
  <c r="AN144" i="2"/>
  <c r="AL147" i="2"/>
  <c r="J81" i="5"/>
  <c r="L87" i="5"/>
  <c r="K74" i="6"/>
  <c r="L80" i="6"/>
  <c r="J84" i="6"/>
  <c r="L75" i="7"/>
  <c r="J69" i="7"/>
  <c r="K51" i="11"/>
  <c r="K57" i="10"/>
  <c r="K45" i="12"/>
  <c r="J75" i="6"/>
  <c r="L81" i="6"/>
  <c r="J36" i="13"/>
  <c r="J33" i="13"/>
  <c r="L39" i="13"/>
  <c r="L56" i="10"/>
  <c r="K50" i="10"/>
  <c r="J60" i="10"/>
  <c r="K78" i="5"/>
  <c r="K38" i="12"/>
  <c r="J48" i="12"/>
  <c r="L44" i="12"/>
  <c r="AH156" i="2"/>
  <c r="AI156" i="2"/>
  <c r="K87" i="5"/>
  <c r="J72" i="8"/>
  <c r="L68" i="8"/>
  <c r="K62" i="8"/>
  <c r="K68" i="7"/>
  <c r="J78" i="7"/>
  <c r="L74" i="7"/>
  <c r="J90" i="5"/>
  <c r="L86" i="5"/>
  <c r="K80" i="5"/>
  <c r="S159" i="2"/>
  <c r="U165" i="2"/>
  <c r="L92" i="4"/>
  <c r="K86" i="4"/>
  <c r="J96" i="4"/>
  <c r="AR156" i="2"/>
  <c r="AQ156" i="2"/>
  <c r="J45" i="11"/>
  <c r="L51" i="11"/>
  <c r="Q60" i="9"/>
  <c r="P60" i="9"/>
  <c r="K66" i="7"/>
  <c r="M66" i="7" s="1"/>
  <c r="L72" i="5"/>
  <c r="M72" i="5"/>
  <c r="K39" i="13"/>
  <c r="K81" i="7"/>
  <c r="K48" i="10"/>
  <c r="Q42" i="12"/>
  <c r="K42" i="12" s="1"/>
  <c r="L42" i="12" s="1"/>
  <c r="P42" i="12"/>
  <c r="P90" i="4"/>
  <c r="Q90" i="4"/>
  <c r="L75" i="8"/>
  <c r="J69" i="8"/>
  <c r="L62" i="9"/>
  <c r="J66" i="9"/>
  <c r="K56" i="9"/>
  <c r="M63" i="9"/>
  <c r="J57" i="9"/>
  <c r="P72" i="7"/>
  <c r="Q72" i="7"/>
  <c r="Q84" i="5"/>
  <c r="P84" i="5"/>
  <c r="V156" i="2"/>
  <c r="AK166" i="2"/>
  <c r="AK157" i="2"/>
  <c r="AC183" i="2"/>
  <c r="T177" i="2"/>
  <c r="AB165" i="2"/>
  <c r="AD171" i="2"/>
  <c r="AK159" i="2"/>
  <c r="AM165" i="2"/>
  <c r="K24" i="13"/>
  <c r="M24" i="13" s="1"/>
  <c r="P24" i="14"/>
  <c r="F19" i="8"/>
  <c r="K20" i="14"/>
  <c r="K24" i="14" s="1"/>
  <c r="K90" i="4" l="1"/>
  <c r="K84" i="5"/>
  <c r="L84" i="5" s="1"/>
  <c r="M36" i="12"/>
  <c r="M168" i="2"/>
  <c r="U162" i="2"/>
  <c r="K30" i="13"/>
  <c r="L30" i="13" s="1"/>
  <c r="L36" i="12"/>
  <c r="K54" i="10"/>
  <c r="M54" i="10" s="1"/>
  <c r="L72" i="6"/>
  <c r="M24" i="14"/>
  <c r="M42" i="11"/>
  <c r="K48" i="11"/>
  <c r="L48" i="11" s="1"/>
  <c r="M60" i="8"/>
  <c r="K60" i="9"/>
  <c r="L60" i="9" s="1"/>
  <c r="K66" i="8"/>
  <c r="L66" i="8" s="1"/>
  <c r="M162" i="2"/>
  <c r="K72" i="7"/>
  <c r="M72" i="7" s="1"/>
  <c r="K78" i="6"/>
  <c r="M78" i="6" s="1"/>
  <c r="L168" i="2"/>
  <c r="P66" i="9"/>
  <c r="Q66" i="9"/>
  <c r="K68" i="8"/>
  <c r="J78" i="8"/>
  <c r="L74" i="8"/>
  <c r="J54" i="12"/>
  <c r="K44" i="12"/>
  <c r="L50" i="12"/>
  <c r="K87" i="6"/>
  <c r="K62" i="9"/>
  <c r="K66" i="9" s="1"/>
  <c r="J72" i="9"/>
  <c r="L68" i="9"/>
  <c r="K45" i="13"/>
  <c r="P72" i="8"/>
  <c r="Q72" i="8"/>
  <c r="Q48" i="12"/>
  <c r="P48" i="12"/>
  <c r="Q36" i="13"/>
  <c r="K36" i="13" s="1"/>
  <c r="P36" i="13"/>
  <c r="J48" i="13"/>
  <c r="L44" i="13"/>
  <c r="K38" i="13"/>
  <c r="U176" i="2"/>
  <c r="T170" i="2"/>
  <c r="S180" i="2"/>
  <c r="P54" i="11"/>
  <c r="Q54" i="11"/>
  <c r="J33" i="14"/>
  <c r="V162" i="2"/>
  <c r="L92" i="5"/>
  <c r="J96" i="5"/>
  <c r="K86" i="5"/>
  <c r="J81" i="6"/>
  <c r="L87" i="6"/>
  <c r="J87" i="5"/>
  <c r="L93" i="5"/>
  <c r="L99" i="4"/>
  <c r="J93" i="4"/>
  <c r="L81" i="9"/>
  <c r="Z174" i="2"/>
  <c r="Y174" i="2"/>
  <c r="L69" i="10"/>
  <c r="J63" i="10"/>
  <c r="AR162" i="2"/>
  <c r="AQ162" i="2"/>
  <c r="J39" i="14"/>
  <c r="L45" i="14"/>
  <c r="K75" i="8"/>
  <c r="K69" i="9"/>
  <c r="J75" i="8"/>
  <c r="L81" i="8"/>
  <c r="M84" i="5"/>
  <c r="L78" i="5"/>
  <c r="M78" i="5"/>
  <c r="K57" i="11"/>
  <c r="J178" i="2"/>
  <c r="J169" i="2"/>
  <c r="AI162" i="2"/>
  <c r="AH162" i="2"/>
  <c r="AM164" i="2"/>
  <c r="AK168" i="2"/>
  <c r="AL158" i="2"/>
  <c r="K50" i="11"/>
  <c r="J60" i="11"/>
  <c r="L56" i="11"/>
  <c r="L90" i="4"/>
  <c r="K93" i="5"/>
  <c r="K87" i="7"/>
  <c r="P78" i="7"/>
  <c r="Q78" i="7"/>
  <c r="M42" i="12"/>
  <c r="J75" i="7"/>
  <c r="L81" i="7"/>
  <c r="AL153" i="2"/>
  <c r="AN150" i="2"/>
  <c r="K170" i="2"/>
  <c r="J180" i="2"/>
  <c r="L176" i="2"/>
  <c r="AB163" i="2"/>
  <c r="AB172" i="2"/>
  <c r="AD164" i="2"/>
  <c r="AB168" i="2"/>
  <c r="AC158" i="2"/>
  <c r="S166" i="2"/>
  <c r="S157" i="2"/>
  <c r="M90" i="4"/>
  <c r="P36" i="14"/>
  <c r="Q36" i="14"/>
  <c r="S165" i="2"/>
  <c r="U171" i="2"/>
  <c r="L45" i="13"/>
  <c r="J39" i="13"/>
  <c r="L86" i="6"/>
  <c r="J90" i="6"/>
  <c r="K80" i="6"/>
  <c r="K177" i="2"/>
  <c r="J51" i="11"/>
  <c r="L57" i="11"/>
  <c r="K63" i="10"/>
  <c r="L48" i="10"/>
  <c r="M48" i="10"/>
  <c r="Q90" i="5"/>
  <c r="P90" i="5"/>
  <c r="P174" i="2"/>
  <c r="Q174" i="2"/>
  <c r="Q42" i="13"/>
  <c r="P42" i="13"/>
  <c r="T168" i="2"/>
  <c r="K32" i="14"/>
  <c r="L38" i="14"/>
  <c r="J42" i="14"/>
  <c r="P96" i="4"/>
  <c r="Q96" i="4"/>
  <c r="K74" i="7"/>
  <c r="J84" i="7"/>
  <c r="L80" i="7"/>
  <c r="Q60" i="10"/>
  <c r="P60" i="10"/>
  <c r="J171" i="2"/>
  <c r="L177" i="2"/>
  <c r="K39" i="14"/>
  <c r="K99" i="4"/>
  <c r="M69" i="9"/>
  <c r="J63" i="9"/>
  <c r="J102" i="4"/>
  <c r="L98" i="4"/>
  <c r="K92" i="4"/>
  <c r="AC156" i="2"/>
  <c r="K56" i="10"/>
  <c r="L62" i="10"/>
  <c r="J66" i="10"/>
  <c r="K51" i="12"/>
  <c r="P84" i="6"/>
  <c r="Q84" i="6"/>
  <c r="P30" i="14"/>
  <c r="Q30" i="14"/>
  <c r="K30" i="14" s="1"/>
  <c r="L57" i="12"/>
  <c r="J51" i="12"/>
  <c r="L66" i="7"/>
  <c r="AL156" i="2"/>
  <c r="AM156" i="2" s="1"/>
  <c r="AB171" i="2"/>
  <c r="AD177" i="2"/>
  <c r="T183" i="2"/>
  <c r="AK172" i="2"/>
  <c r="AK163" i="2"/>
  <c r="L24" i="13"/>
  <c r="AK165" i="2"/>
  <c r="AM171" i="2"/>
  <c r="AC189" i="2"/>
  <c r="L24" i="14"/>
  <c r="F19" i="9"/>
  <c r="AC162" i="2" l="1"/>
  <c r="M30" i="13"/>
  <c r="L54" i="10"/>
  <c r="K60" i="10"/>
  <c r="M60" i="10" s="1"/>
  <c r="M48" i="11"/>
  <c r="M60" i="9"/>
  <c r="L78" i="6"/>
  <c r="K54" i="11"/>
  <c r="L54" i="11" s="1"/>
  <c r="K48" i="12"/>
  <c r="L48" i="12" s="1"/>
  <c r="M66" i="8"/>
  <c r="K78" i="7"/>
  <c r="L78" i="7" s="1"/>
  <c r="L72" i="7"/>
  <c r="K72" i="8"/>
  <c r="L72" i="8" s="1"/>
  <c r="K42" i="13"/>
  <c r="M42" i="13" s="1"/>
  <c r="K174" i="2"/>
  <c r="M174" i="2" s="1"/>
  <c r="V168" i="2"/>
  <c r="K84" i="6"/>
  <c r="M84" i="6" s="1"/>
  <c r="L66" i="9"/>
  <c r="M66" i="9"/>
  <c r="L60" i="10"/>
  <c r="AE156" i="2"/>
  <c r="AD156" i="2"/>
  <c r="L87" i="7"/>
  <c r="J81" i="7"/>
  <c r="AD162" i="2"/>
  <c r="AE162" i="2"/>
  <c r="J69" i="10"/>
  <c r="L75" i="10"/>
  <c r="P78" i="8"/>
  <c r="Q78" i="8"/>
  <c r="J48" i="14"/>
  <c r="L44" i="14"/>
  <c r="K38" i="14"/>
  <c r="K69" i="10"/>
  <c r="K80" i="7"/>
  <c r="J90" i="7"/>
  <c r="L86" i="7"/>
  <c r="K86" i="6"/>
  <c r="J96" i="6"/>
  <c r="L92" i="6"/>
  <c r="L93" i="6"/>
  <c r="J87" i="6"/>
  <c r="Q84" i="7"/>
  <c r="K84" i="7" s="1"/>
  <c r="P84" i="7"/>
  <c r="L36" i="13"/>
  <c r="M36" i="13"/>
  <c r="L63" i="12"/>
  <c r="J57" i="12"/>
  <c r="K57" i="12"/>
  <c r="K45" i="14"/>
  <c r="J45" i="13"/>
  <c r="L51" i="13"/>
  <c r="S163" i="2"/>
  <c r="S172" i="2"/>
  <c r="J184" i="2"/>
  <c r="J175" i="2"/>
  <c r="L87" i="9"/>
  <c r="K50" i="12"/>
  <c r="L56" i="12"/>
  <c r="J60" i="12"/>
  <c r="P42" i="14"/>
  <c r="Q42" i="14"/>
  <c r="K99" i="5"/>
  <c r="K98" i="4"/>
  <c r="J108" i="4"/>
  <c r="L104" i="4"/>
  <c r="K56" i="11"/>
  <c r="J66" i="11"/>
  <c r="L62" i="11"/>
  <c r="Q48" i="13"/>
  <c r="P48" i="13"/>
  <c r="P102" i="4"/>
  <c r="Q102" i="4"/>
  <c r="L30" i="14"/>
  <c r="M30" i="14"/>
  <c r="L51" i="14"/>
  <c r="J45" i="14"/>
  <c r="Q66" i="10"/>
  <c r="P66" i="10"/>
  <c r="M75" i="9"/>
  <c r="J69" i="9"/>
  <c r="L183" i="2"/>
  <c r="J177" i="2"/>
  <c r="U177" i="2"/>
  <c r="S171" i="2"/>
  <c r="AL162" i="2"/>
  <c r="AM162" i="2" s="1"/>
  <c r="K90" i="5"/>
  <c r="Y180" i="2"/>
  <c r="Z180" i="2"/>
  <c r="K51" i="13"/>
  <c r="AB178" i="2"/>
  <c r="AB169" i="2"/>
  <c r="P90" i="6"/>
  <c r="Q90" i="6"/>
  <c r="J54" i="13"/>
  <c r="K44" i="13"/>
  <c r="L50" i="13"/>
  <c r="J57" i="11"/>
  <c r="L63" i="11"/>
  <c r="K176" i="2"/>
  <c r="J186" i="2"/>
  <c r="L182" i="2"/>
  <c r="K81" i="8"/>
  <c r="K93" i="6"/>
  <c r="P180" i="2"/>
  <c r="Q180" i="2"/>
  <c r="J81" i="8"/>
  <c r="L87" i="8"/>
  <c r="J72" i="10"/>
  <c r="L68" i="10"/>
  <c r="K62" i="10"/>
  <c r="K96" i="4"/>
  <c r="U168" i="2"/>
  <c r="AH168" i="2"/>
  <c r="AI168" i="2"/>
  <c r="AQ168" i="2"/>
  <c r="AR168" i="2"/>
  <c r="J99" i="4"/>
  <c r="L105" i="4"/>
  <c r="Q96" i="5"/>
  <c r="P96" i="5"/>
  <c r="T174" i="2"/>
  <c r="K68" i="9"/>
  <c r="L74" i="9"/>
  <c r="J78" i="9"/>
  <c r="P54" i="12"/>
  <c r="Q54" i="12"/>
  <c r="K105" i="4"/>
  <c r="K93" i="7"/>
  <c r="P60" i="11"/>
  <c r="Q60" i="11"/>
  <c r="K183" i="2"/>
  <c r="K36" i="14"/>
  <c r="AB174" i="2"/>
  <c r="AC164" i="2"/>
  <c r="AD170" i="2"/>
  <c r="AL159" i="2"/>
  <c r="AN156" i="2"/>
  <c r="AL164" i="2"/>
  <c r="AK174" i="2"/>
  <c r="AM170" i="2"/>
  <c r="K63" i="11"/>
  <c r="K75" i="9"/>
  <c r="L99" i="5"/>
  <c r="J93" i="5"/>
  <c r="J102" i="5"/>
  <c r="K92" i="5"/>
  <c r="L98" i="5"/>
  <c r="U182" i="2"/>
  <c r="T176" i="2"/>
  <c r="S186" i="2"/>
  <c r="P72" i="9"/>
  <c r="Q72" i="9"/>
  <c r="K74" i="8"/>
  <c r="L80" i="8"/>
  <c r="J84" i="8"/>
  <c r="AC195" i="2"/>
  <c r="AB177" i="2"/>
  <c r="AD183" i="2"/>
  <c r="AK178" i="2"/>
  <c r="AK169" i="2"/>
  <c r="T189" i="2"/>
  <c r="AK171" i="2"/>
  <c r="AM177" i="2"/>
  <c r="F19" i="10"/>
  <c r="V174" i="2" l="1"/>
  <c r="K102" i="4"/>
  <c r="AL168" i="2"/>
  <c r="AM168" i="2" s="1"/>
  <c r="M54" i="11"/>
  <c r="M72" i="8"/>
  <c r="M78" i="7"/>
  <c r="K42" i="14"/>
  <c r="L42" i="14" s="1"/>
  <c r="M48" i="12"/>
  <c r="K78" i="8"/>
  <c r="L78" i="8" s="1"/>
  <c r="L42" i="13"/>
  <c r="K90" i="6"/>
  <c r="M90" i="6" s="1"/>
  <c r="K48" i="13"/>
  <c r="L48" i="13" s="1"/>
  <c r="AC168" i="2"/>
  <c r="AE168" i="2" s="1"/>
  <c r="L84" i="6"/>
  <c r="K72" i="9"/>
  <c r="L72" i="9" s="1"/>
  <c r="L174" i="2"/>
  <c r="K60" i="11"/>
  <c r="L60" i="11" s="1"/>
  <c r="L102" i="4"/>
  <c r="K54" i="12"/>
  <c r="AM176" i="2"/>
  <c r="AK180" i="2"/>
  <c r="AL170" i="2"/>
  <c r="K66" i="10"/>
  <c r="J183" i="2"/>
  <c r="L189" i="2"/>
  <c r="AQ174" i="2"/>
  <c r="AR174" i="2"/>
  <c r="L80" i="9"/>
  <c r="K74" i="9"/>
  <c r="J84" i="9"/>
  <c r="K104" i="4"/>
  <c r="L110" i="4"/>
  <c r="J114" i="4"/>
  <c r="L84" i="7"/>
  <c r="M84" i="7"/>
  <c r="AB184" i="2"/>
  <c r="AB175" i="2"/>
  <c r="J51" i="13"/>
  <c r="L57" i="13"/>
  <c r="K50" i="13"/>
  <c r="L56" i="13"/>
  <c r="J60" i="13"/>
  <c r="J63" i="12"/>
  <c r="L69" i="12"/>
  <c r="U188" i="2"/>
  <c r="S192" i="2"/>
  <c r="T182" i="2"/>
  <c r="K81" i="9"/>
  <c r="M102" i="4"/>
  <c r="K87" i="8"/>
  <c r="L99" i="6"/>
  <c r="J93" i="6"/>
  <c r="L69" i="11"/>
  <c r="J63" i="11"/>
  <c r="S169" i="2"/>
  <c r="S178" i="2"/>
  <c r="K86" i="7"/>
  <c r="L92" i="7"/>
  <c r="J96" i="7"/>
  <c r="L36" i="14"/>
  <c r="M36" i="14"/>
  <c r="L74" i="10"/>
  <c r="K68" i="10"/>
  <c r="J78" i="10"/>
  <c r="K99" i="6"/>
  <c r="Q90" i="7"/>
  <c r="P90" i="7"/>
  <c r="Q72" i="10"/>
  <c r="P72" i="10"/>
  <c r="M81" i="9"/>
  <c r="J75" i="9"/>
  <c r="J87" i="8"/>
  <c r="L93" i="8"/>
  <c r="Q84" i="8"/>
  <c r="P84" i="8"/>
  <c r="K98" i="5"/>
  <c r="J108" i="5"/>
  <c r="L104" i="5"/>
  <c r="AL165" i="2"/>
  <c r="AN162" i="2"/>
  <c r="K111" i="4"/>
  <c r="J192" i="2"/>
  <c r="L188" i="2"/>
  <c r="K182" i="2"/>
  <c r="Q54" i="13"/>
  <c r="P54" i="13"/>
  <c r="U174" i="2"/>
  <c r="L93" i="9"/>
  <c r="K92" i="6"/>
  <c r="L98" i="6"/>
  <c r="J102" i="6"/>
  <c r="AI174" i="2"/>
  <c r="AH174" i="2"/>
  <c r="P48" i="14"/>
  <c r="Q48" i="14"/>
  <c r="K99" i="7"/>
  <c r="L90" i="5"/>
  <c r="M90" i="5"/>
  <c r="K56" i="12"/>
  <c r="J66" i="12"/>
  <c r="L62" i="12"/>
  <c r="L93" i="7"/>
  <c r="J87" i="7"/>
  <c r="K80" i="8"/>
  <c r="J90" i="8"/>
  <c r="L86" i="8"/>
  <c r="K96" i="5"/>
  <c r="K69" i="11"/>
  <c r="AD176" i="2"/>
  <c r="AC170" i="2"/>
  <c r="AB180" i="2"/>
  <c r="L111" i="4"/>
  <c r="J105" i="4"/>
  <c r="Q186" i="2"/>
  <c r="P186" i="2"/>
  <c r="K57" i="13"/>
  <c r="S177" i="2"/>
  <c r="U183" i="2"/>
  <c r="L57" i="14"/>
  <c r="J51" i="14"/>
  <c r="K62" i="11"/>
  <c r="J72" i="11"/>
  <c r="L68" i="11"/>
  <c r="K105" i="5"/>
  <c r="K51" i="14"/>
  <c r="P96" i="6"/>
  <c r="Q96" i="6"/>
  <c r="K75" i="10"/>
  <c r="L81" i="10"/>
  <c r="J75" i="10"/>
  <c r="P78" i="9"/>
  <c r="Q78" i="9"/>
  <c r="L50" i="14"/>
  <c r="K44" i="14"/>
  <c r="J54" i="14"/>
  <c r="L105" i="5"/>
  <c r="J99" i="5"/>
  <c r="P60" i="12"/>
  <c r="Q60" i="12"/>
  <c r="K63" i="12"/>
  <c r="Z186" i="2"/>
  <c r="Y186" i="2"/>
  <c r="K189" i="2"/>
  <c r="P108" i="4"/>
  <c r="Q108" i="4"/>
  <c r="L90" i="6"/>
  <c r="P102" i="5"/>
  <c r="Q102" i="5"/>
  <c r="L96" i="4"/>
  <c r="M96" i="4"/>
  <c r="K180" i="2"/>
  <c r="T180" i="2"/>
  <c r="P66" i="11"/>
  <c r="Q66" i="11"/>
  <c r="J190" i="2"/>
  <c r="J181" i="2"/>
  <c r="AK177" i="2"/>
  <c r="AM183" i="2"/>
  <c r="T195" i="2"/>
  <c r="AK184" i="2"/>
  <c r="AK175" i="2"/>
  <c r="AB183" i="2"/>
  <c r="AD189" i="2"/>
  <c r="AC201" i="2"/>
  <c r="F19" i="11"/>
  <c r="AD168" i="2" l="1"/>
  <c r="K186" i="2"/>
  <c r="M186" i="2" s="1"/>
  <c r="M42" i="14"/>
  <c r="M78" i="8"/>
  <c r="K72" i="10"/>
  <c r="L72" i="10" s="1"/>
  <c r="K96" i="6"/>
  <c r="M96" i="6" s="1"/>
  <c r="M48" i="13"/>
  <c r="K60" i="12"/>
  <c r="L60" i="12" s="1"/>
  <c r="M72" i="9"/>
  <c r="K78" i="9"/>
  <c r="L78" i="9" s="1"/>
  <c r="K66" i="11"/>
  <c r="L66" i="11" s="1"/>
  <c r="M60" i="11"/>
  <c r="AC174" i="2"/>
  <c r="U180" i="2"/>
  <c r="L54" i="12"/>
  <c r="M54" i="12"/>
  <c r="K84" i="8"/>
  <c r="K90" i="7"/>
  <c r="M90" i="7" s="1"/>
  <c r="T186" i="2"/>
  <c r="AE174" i="2"/>
  <c r="AD174" i="2"/>
  <c r="P90" i="8"/>
  <c r="Q90" i="8"/>
  <c r="P78" i="10"/>
  <c r="Q78" i="10"/>
  <c r="S175" i="2"/>
  <c r="S184" i="2"/>
  <c r="L74" i="11"/>
  <c r="J78" i="11"/>
  <c r="K68" i="11"/>
  <c r="P84" i="9"/>
  <c r="Q84" i="9"/>
  <c r="Q72" i="11"/>
  <c r="P72" i="11"/>
  <c r="K63" i="13"/>
  <c r="L80" i="10"/>
  <c r="J84" i="10"/>
  <c r="K74" i="10"/>
  <c r="J69" i="12"/>
  <c r="L75" i="12"/>
  <c r="AB181" i="2"/>
  <c r="AB190" i="2"/>
  <c r="P108" i="5"/>
  <c r="Q108" i="5"/>
  <c r="J57" i="13"/>
  <c r="L63" i="13"/>
  <c r="Y192" i="2"/>
  <c r="Z192" i="2"/>
  <c r="L66" i="10"/>
  <c r="M66" i="10"/>
  <c r="L111" i="5"/>
  <c r="J105" i="5"/>
  <c r="K75" i="11"/>
  <c r="J93" i="7"/>
  <c r="L99" i="7"/>
  <c r="P102" i="6"/>
  <c r="Q102" i="6"/>
  <c r="AL174" i="2"/>
  <c r="AM174" i="2" s="1"/>
  <c r="L75" i="11"/>
  <c r="J69" i="11"/>
  <c r="K80" i="9"/>
  <c r="L86" i="9"/>
  <c r="J90" i="9"/>
  <c r="AR180" i="2"/>
  <c r="AQ180" i="2"/>
  <c r="K81" i="10"/>
  <c r="P192" i="2"/>
  <c r="Q192" i="2"/>
  <c r="M87" i="9"/>
  <c r="J81" i="9"/>
  <c r="K110" i="4"/>
  <c r="L116" i="4"/>
  <c r="J120" i="4"/>
  <c r="K111" i="5"/>
  <c r="K93" i="8"/>
  <c r="Q54" i="14"/>
  <c r="P54" i="14"/>
  <c r="J81" i="10"/>
  <c r="L87" i="10"/>
  <c r="L186" i="2"/>
  <c r="K105" i="7"/>
  <c r="K98" i="6"/>
  <c r="J108" i="6"/>
  <c r="L104" i="6"/>
  <c r="L99" i="8"/>
  <c r="J93" i="8"/>
  <c r="Q60" i="13"/>
  <c r="P60" i="13"/>
  <c r="AM182" i="2"/>
  <c r="AL176" i="2"/>
  <c r="AK186" i="2"/>
  <c r="AI180" i="2"/>
  <c r="AH180" i="2"/>
  <c r="K195" i="2"/>
  <c r="K102" i="5"/>
  <c r="T188" i="2"/>
  <c r="U194" i="2"/>
  <c r="S198" i="2"/>
  <c r="V180" i="2"/>
  <c r="K57" i="14"/>
  <c r="J57" i="14"/>
  <c r="L63" i="14"/>
  <c r="L68" i="12"/>
  <c r="K62" i="12"/>
  <c r="J72" i="12"/>
  <c r="AN168" i="2"/>
  <c r="AL171" i="2"/>
  <c r="Q96" i="7"/>
  <c r="P96" i="7"/>
  <c r="J99" i="6"/>
  <c r="L105" i="6"/>
  <c r="K56" i="13"/>
  <c r="L62" i="13"/>
  <c r="J66" i="13"/>
  <c r="J96" i="8"/>
  <c r="L92" i="8"/>
  <c r="K86" i="8"/>
  <c r="L99" i="9"/>
  <c r="J187" i="2"/>
  <c r="J196" i="2"/>
  <c r="AD182" i="2"/>
  <c r="AB186" i="2"/>
  <c r="AC176" i="2"/>
  <c r="K117" i="4"/>
  <c r="L180" i="2"/>
  <c r="M180" i="2"/>
  <c r="K108" i="4"/>
  <c r="K69" i="12"/>
  <c r="K50" i="14"/>
  <c r="J60" i="14"/>
  <c r="L56" i="14"/>
  <c r="S183" i="2"/>
  <c r="U189" i="2"/>
  <c r="L117" i="4"/>
  <c r="J111" i="4"/>
  <c r="L96" i="5"/>
  <c r="M96" i="5"/>
  <c r="P66" i="12"/>
  <c r="Q66" i="12"/>
  <c r="K48" i="14"/>
  <c r="J198" i="2"/>
  <c r="L194" i="2"/>
  <c r="K188" i="2"/>
  <c r="J114" i="5"/>
  <c r="K104" i="5"/>
  <c r="L110" i="5"/>
  <c r="K105" i="6"/>
  <c r="K92" i="7"/>
  <c r="L98" i="7"/>
  <c r="J102" i="7"/>
  <c r="K87" i="9"/>
  <c r="K54" i="13"/>
  <c r="P114" i="4"/>
  <c r="Q114" i="4"/>
  <c r="L195" i="2"/>
  <c r="J189" i="2"/>
  <c r="AC207" i="2"/>
  <c r="AK190" i="2"/>
  <c r="AK181" i="2"/>
  <c r="AK183" i="2"/>
  <c r="AM189" i="2"/>
  <c r="AB189" i="2"/>
  <c r="AD195" i="2"/>
  <c r="T201" i="2"/>
  <c r="F19" i="12"/>
  <c r="F19" i="13" s="1"/>
  <c r="L96" i="6" l="1"/>
  <c r="AC180" i="2"/>
  <c r="K192" i="2"/>
  <c r="M72" i="10"/>
  <c r="K72" i="11"/>
  <c r="L72" i="11" s="1"/>
  <c r="K90" i="8"/>
  <c r="L90" i="8" s="1"/>
  <c r="M60" i="12"/>
  <c r="M78" i="9"/>
  <c r="M66" i="11"/>
  <c r="K66" i="12"/>
  <c r="L66" i="12" s="1"/>
  <c r="K84" i="9"/>
  <c r="L84" i="9" s="1"/>
  <c r="K96" i="7"/>
  <c r="L96" i="7" s="1"/>
  <c r="K108" i="5"/>
  <c r="L108" i="5" s="1"/>
  <c r="U186" i="2"/>
  <c r="L90" i="7"/>
  <c r="K78" i="10"/>
  <c r="L78" i="10" s="1"/>
  <c r="L84" i="8"/>
  <c r="M84" i="8"/>
  <c r="L192" i="2"/>
  <c r="M192" i="2"/>
  <c r="AH186" i="2"/>
  <c r="AI186" i="2"/>
  <c r="K111" i="7"/>
  <c r="M72" i="11"/>
  <c r="J63" i="14"/>
  <c r="L69" i="14"/>
  <c r="P66" i="13"/>
  <c r="Q66" i="13"/>
  <c r="T194" i="2"/>
  <c r="S204" i="2"/>
  <c r="U200" i="2"/>
  <c r="K99" i="8"/>
  <c r="L117" i="5"/>
  <c r="J111" i="5"/>
  <c r="L201" i="2"/>
  <c r="J195" i="2"/>
  <c r="P102" i="7"/>
  <c r="Q102" i="7"/>
  <c r="Q114" i="5"/>
  <c r="P114" i="5"/>
  <c r="Q60" i="14"/>
  <c r="P60" i="14"/>
  <c r="K62" i="13"/>
  <c r="J72" i="13"/>
  <c r="L68" i="13"/>
  <c r="J99" i="8"/>
  <c r="L105" i="8"/>
  <c r="M93" i="9"/>
  <c r="J87" i="9"/>
  <c r="K68" i="12"/>
  <c r="J78" i="12"/>
  <c r="L74" i="12"/>
  <c r="AC182" i="2"/>
  <c r="AB192" i="2"/>
  <c r="AD188" i="2"/>
  <c r="AE180" i="2"/>
  <c r="AD180" i="2"/>
  <c r="K93" i="9"/>
  <c r="K114" i="4"/>
  <c r="L104" i="7"/>
  <c r="J108" i="7"/>
  <c r="K98" i="7"/>
  <c r="K102" i="7" s="1"/>
  <c r="K60" i="13"/>
  <c r="AQ186" i="2"/>
  <c r="AR186" i="2"/>
  <c r="K104" i="6"/>
  <c r="L110" i="6"/>
  <c r="J114" i="6"/>
  <c r="L93" i="10"/>
  <c r="J87" i="10"/>
  <c r="Q90" i="9"/>
  <c r="P90" i="9"/>
  <c r="L105" i="7"/>
  <c r="J99" i="7"/>
  <c r="AB196" i="2"/>
  <c r="AB187" i="2"/>
  <c r="Q78" i="11"/>
  <c r="P78" i="11"/>
  <c r="L108" i="4"/>
  <c r="M108" i="4"/>
  <c r="V186" i="2"/>
  <c r="K116" i="4"/>
  <c r="J126" i="4"/>
  <c r="L122" i="4"/>
  <c r="K110" i="5"/>
  <c r="L116" i="5"/>
  <c r="J120" i="5"/>
  <c r="Z198" i="2"/>
  <c r="Y198" i="2"/>
  <c r="P84" i="10"/>
  <c r="Q84" i="10"/>
  <c r="J202" i="2"/>
  <c r="J193" i="2"/>
  <c r="AL177" i="2"/>
  <c r="AN174" i="2"/>
  <c r="L200" i="2"/>
  <c r="J204" i="2"/>
  <c r="K194" i="2"/>
  <c r="K63" i="14"/>
  <c r="L102" i="5"/>
  <c r="M102" i="5"/>
  <c r="AL180" i="2"/>
  <c r="AM180" i="2" s="1"/>
  <c r="P108" i="6"/>
  <c r="Q108" i="6"/>
  <c r="J96" i="9"/>
  <c r="L92" i="9"/>
  <c r="K86" i="9"/>
  <c r="T192" i="2"/>
  <c r="J84" i="11"/>
  <c r="L80" i="11"/>
  <c r="K74" i="11"/>
  <c r="Q96" i="8"/>
  <c r="P96" i="8"/>
  <c r="K80" i="10"/>
  <c r="J90" i="10"/>
  <c r="L86" i="10"/>
  <c r="P198" i="2"/>
  <c r="Q198" i="2"/>
  <c r="J117" i="4"/>
  <c r="L123" i="4"/>
  <c r="K123" i="4"/>
  <c r="L105" i="9"/>
  <c r="L111" i="6"/>
  <c r="J105" i="6"/>
  <c r="Q72" i="12"/>
  <c r="P72" i="12"/>
  <c r="AM188" i="2"/>
  <c r="AK192" i="2"/>
  <c r="AL182" i="2"/>
  <c r="K102" i="6"/>
  <c r="M102" i="6" s="1"/>
  <c r="K54" i="14"/>
  <c r="K117" i="5"/>
  <c r="L81" i="12"/>
  <c r="J75" i="12"/>
  <c r="K69" i="13"/>
  <c r="S181" i="2"/>
  <c r="S190" i="2"/>
  <c r="K92" i="8"/>
  <c r="J102" i="8"/>
  <c r="L98" i="8"/>
  <c r="J75" i="11"/>
  <c r="L81" i="11"/>
  <c r="K87" i="10"/>
  <c r="K56" i="14"/>
  <c r="J66" i="14"/>
  <c r="L62" i="14"/>
  <c r="L54" i="13"/>
  <c r="M54" i="13"/>
  <c r="K111" i="6"/>
  <c r="L48" i="14"/>
  <c r="M48" i="14"/>
  <c r="S189" i="2"/>
  <c r="U195" i="2"/>
  <c r="K75" i="12"/>
  <c r="K201" i="2"/>
  <c r="Q120" i="4"/>
  <c r="P120" i="4"/>
  <c r="K81" i="11"/>
  <c r="J63" i="13"/>
  <c r="L69" i="13"/>
  <c r="T207" i="2"/>
  <c r="AB195" i="2"/>
  <c r="AD201" i="2"/>
  <c r="AK196" i="2"/>
  <c r="AK187" i="2"/>
  <c r="AK189" i="2"/>
  <c r="AM195" i="2"/>
  <c r="AC213" i="2"/>
  <c r="F19" i="14"/>
  <c r="M90" i="8" l="1"/>
  <c r="K84" i="10"/>
  <c r="L84" i="10" s="1"/>
  <c r="M108" i="5"/>
  <c r="K78" i="11"/>
  <c r="M78" i="11" s="1"/>
  <c r="M84" i="9"/>
  <c r="M96" i="7"/>
  <c r="K120" i="4"/>
  <c r="L120" i="4" s="1"/>
  <c r="K72" i="12"/>
  <c r="L72" i="12" s="1"/>
  <c r="K114" i="5"/>
  <c r="L114" i="5" s="1"/>
  <c r="K96" i="8"/>
  <c r="L96" i="8" s="1"/>
  <c r="K90" i="9"/>
  <c r="L90" i="9" s="1"/>
  <c r="M66" i="12"/>
  <c r="K66" i="13"/>
  <c r="L66" i="13" s="1"/>
  <c r="M78" i="10"/>
  <c r="L102" i="6"/>
  <c r="M84" i="10"/>
  <c r="M102" i="7"/>
  <c r="U192" i="2"/>
  <c r="K198" i="2"/>
  <c r="L198" i="2" s="1"/>
  <c r="S196" i="2"/>
  <c r="S187" i="2"/>
  <c r="P204" i="2"/>
  <c r="Q204" i="2"/>
  <c r="L102" i="7"/>
  <c r="J120" i="6"/>
  <c r="L116" i="6"/>
  <c r="K110" i="6"/>
  <c r="L110" i="7"/>
  <c r="K104" i="7"/>
  <c r="J114" i="7"/>
  <c r="AB198" i="2"/>
  <c r="AC188" i="2"/>
  <c r="AD194" i="2"/>
  <c r="L111" i="8"/>
  <c r="J105" i="8"/>
  <c r="J117" i="5"/>
  <c r="L123" i="5"/>
  <c r="AC186" i="2"/>
  <c r="K87" i="11"/>
  <c r="K117" i="6"/>
  <c r="K93" i="10"/>
  <c r="K123" i="5"/>
  <c r="J123" i="4"/>
  <c r="L129" i="4"/>
  <c r="K200" i="2"/>
  <c r="J210" i="2"/>
  <c r="L206" i="2"/>
  <c r="J105" i="7"/>
  <c r="L111" i="7"/>
  <c r="L114" i="4"/>
  <c r="M114" i="4"/>
  <c r="AI192" i="2"/>
  <c r="AH192" i="2"/>
  <c r="Q96" i="9"/>
  <c r="P96" i="9"/>
  <c r="K62" i="14"/>
  <c r="J72" i="14"/>
  <c r="L68" i="14"/>
  <c r="K75" i="13"/>
  <c r="L78" i="11"/>
  <c r="AN180" i="2"/>
  <c r="AL183" i="2"/>
  <c r="K116" i="5"/>
  <c r="J126" i="5"/>
  <c r="L122" i="5"/>
  <c r="L60" i="13"/>
  <c r="M60" i="13"/>
  <c r="K99" i="9"/>
  <c r="P78" i="12"/>
  <c r="Q78" i="12"/>
  <c r="U206" i="2"/>
  <c r="S210" i="2"/>
  <c r="T200" i="2"/>
  <c r="K81" i="12"/>
  <c r="L54" i="14"/>
  <c r="M54" i="14"/>
  <c r="U201" i="2"/>
  <c r="S195" i="2"/>
  <c r="J81" i="11"/>
  <c r="L87" i="11"/>
  <c r="L117" i="6"/>
  <c r="J111" i="6"/>
  <c r="P120" i="5"/>
  <c r="Q120" i="5"/>
  <c r="P72" i="13"/>
  <c r="Q72" i="13"/>
  <c r="L75" i="13"/>
  <c r="J69" i="13"/>
  <c r="P66" i="14"/>
  <c r="Q66" i="14"/>
  <c r="J108" i="8"/>
  <c r="L104" i="8"/>
  <c r="K98" i="8"/>
  <c r="AL186" i="2"/>
  <c r="AM186" i="2" s="1"/>
  <c r="L111" i="9"/>
  <c r="J90" i="11"/>
  <c r="L86" i="11"/>
  <c r="K80" i="11"/>
  <c r="K108" i="6"/>
  <c r="M108" i="6" s="1"/>
  <c r="Z204" i="2"/>
  <c r="T204" i="2" s="1"/>
  <c r="Y204" i="2"/>
  <c r="J102" i="9"/>
  <c r="K92" i="9"/>
  <c r="L98" i="9"/>
  <c r="K105" i="8"/>
  <c r="K207" i="2"/>
  <c r="Q102" i="8"/>
  <c r="P102" i="8"/>
  <c r="L87" i="12"/>
  <c r="J81" i="12"/>
  <c r="AQ192" i="2"/>
  <c r="AR192" i="2"/>
  <c r="K86" i="10"/>
  <c r="J96" i="10"/>
  <c r="L92" i="10"/>
  <c r="P84" i="11"/>
  <c r="Q84" i="11"/>
  <c r="K69" i="14"/>
  <c r="J208" i="2"/>
  <c r="J199" i="2"/>
  <c r="J132" i="4"/>
  <c r="K122" i="4"/>
  <c r="L128" i="4"/>
  <c r="L99" i="10"/>
  <c r="J93" i="10"/>
  <c r="K60" i="14"/>
  <c r="L207" i="2"/>
  <c r="J201" i="2"/>
  <c r="T198" i="2"/>
  <c r="L74" i="13"/>
  <c r="K68" i="13"/>
  <c r="J78" i="13"/>
  <c r="L75" i="14"/>
  <c r="J69" i="14"/>
  <c r="K74" i="12"/>
  <c r="L80" i="12"/>
  <c r="J84" i="12"/>
  <c r="AL188" i="2"/>
  <c r="AM194" i="2"/>
  <c r="AK198" i="2"/>
  <c r="K129" i="4"/>
  <c r="Q90" i="10"/>
  <c r="P90" i="10"/>
  <c r="V192" i="2"/>
  <c r="Q126" i="4"/>
  <c r="P126" i="4"/>
  <c r="AB193" i="2"/>
  <c r="AB202" i="2"/>
  <c r="P114" i="6"/>
  <c r="Q114" i="6"/>
  <c r="Q108" i="7"/>
  <c r="P108" i="7"/>
  <c r="M99" i="9"/>
  <c r="J93" i="9"/>
  <c r="K117" i="7"/>
  <c r="AK193" i="2"/>
  <c r="AK202" i="2"/>
  <c r="AB201" i="2"/>
  <c r="AD207" i="2"/>
  <c r="AK195" i="2"/>
  <c r="AM201" i="2"/>
  <c r="T213" i="2"/>
  <c r="AC219" i="2"/>
  <c r="A229" i="4"/>
  <c r="A232" i="4" s="1"/>
  <c r="A233" i="4" s="1"/>
  <c r="A234" i="4" s="1"/>
  <c r="A217" i="4"/>
  <c r="A220" i="4" s="1"/>
  <c r="A221" i="4" s="1"/>
  <c r="A222" i="4" s="1"/>
  <c r="A145" i="4"/>
  <c r="A148" i="4" s="1"/>
  <c r="A149" i="4" s="1"/>
  <c r="A150" i="4" s="1"/>
  <c r="A109" i="4"/>
  <c r="A112" i="4" s="1"/>
  <c r="A113" i="4" s="1"/>
  <c r="A114" i="4" s="1"/>
  <c r="A79" i="4"/>
  <c r="A82" i="4" s="1"/>
  <c r="A83" i="4" s="1"/>
  <c r="A84" i="4" s="1"/>
  <c r="A55" i="4"/>
  <c r="A58" i="4" s="1"/>
  <c r="A59" i="4" s="1"/>
  <c r="A60" i="4" s="1"/>
  <c r="BF264" i="2"/>
  <c r="BE263" i="2"/>
  <c r="BE262" i="2"/>
  <c r="BE261" i="2"/>
  <c r="BE260" i="2"/>
  <c r="A259" i="2"/>
  <c r="A262" i="2" s="1"/>
  <c r="A263" i="2" s="1"/>
  <c r="A264" i="2" s="1"/>
  <c r="BF258" i="2"/>
  <c r="BE257" i="2"/>
  <c r="BE256" i="2"/>
  <c r="BE255" i="2"/>
  <c r="BE254" i="2"/>
  <c r="A253" i="2"/>
  <c r="A256" i="2" s="1"/>
  <c r="A257" i="2" s="1"/>
  <c r="A258" i="2" s="1"/>
  <c r="BF252" i="2"/>
  <c r="BE251" i="2"/>
  <c r="BE250" i="2"/>
  <c r="BE249" i="2"/>
  <c r="BE248" i="2"/>
  <c r="A247" i="2"/>
  <c r="A250" i="2" s="1"/>
  <c r="A251" i="2" s="1"/>
  <c r="A252" i="2" s="1"/>
  <c r="BF246" i="2"/>
  <c r="BE245" i="2"/>
  <c r="BE244" i="2"/>
  <c r="BE243" i="2"/>
  <c r="BE242" i="2"/>
  <c r="A241" i="2"/>
  <c r="A244" i="2" s="1"/>
  <c r="A245" i="2" s="1"/>
  <c r="A246" i="2" s="1"/>
  <c r="BF240" i="2"/>
  <c r="BE239" i="2"/>
  <c r="BE238" i="2"/>
  <c r="BE237" i="2"/>
  <c r="BE236" i="2"/>
  <c r="A235" i="2"/>
  <c r="A238" i="2" s="1"/>
  <c r="A239" i="2" s="1"/>
  <c r="A240" i="2" s="1"/>
  <c r="BF234" i="2"/>
  <c r="BE233" i="2"/>
  <c r="BE232" i="2"/>
  <c r="BE231" i="2"/>
  <c r="BE230" i="2"/>
  <c r="A229" i="2"/>
  <c r="A232" i="2" s="1"/>
  <c r="A233" i="2" s="1"/>
  <c r="A234" i="2" s="1"/>
  <c r="BF228" i="2"/>
  <c r="BE227" i="2"/>
  <c r="BE226" i="2"/>
  <c r="BE225" i="2"/>
  <c r="BE224" i="2"/>
  <c r="A223" i="2"/>
  <c r="A226" i="2" s="1"/>
  <c r="A227" i="2" s="1"/>
  <c r="A228" i="2" s="1"/>
  <c r="BF222" i="2"/>
  <c r="BE221" i="2"/>
  <c r="BE220" i="2"/>
  <c r="BE219" i="2"/>
  <c r="BE218" i="2"/>
  <c r="A217" i="2"/>
  <c r="A220" i="2" s="1"/>
  <c r="A221" i="2" s="1"/>
  <c r="A222" i="2" s="1"/>
  <c r="BF216" i="2"/>
  <c r="BE215" i="2"/>
  <c r="BE214" i="2"/>
  <c r="BE213" i="2"/>
  <c r="BE212" i="2"/>
  <c r="A211" i="2"/>
  <c r="A214" i="2" s="1"/>
  <c r="A215" i="2" s="1"/>
  <c r="A216" i="2" s="1"/>
  <c r="BF210" i="2"/>
  <c r="BE209" i="2"/>
  <c r="BE208" i="2"/>
  <c r="BE207" i="2"/>
  <c r="BE206" i="2"/>
  <c r="A205" i="2"/>
  <c r="A208" i="2" s="1"/>
  <c r="A209" i="2" s="1"/>
  <c r="A210" i="2" s="1"/>
  <c r="BF204" i="2"/>
  <c r="BE203" i="2"/>
  <c r="BE202" i="2"/>
  <c r="BE201" i="2"/>
  <c r="BE200" i="2"/>
  <c r="A199" i="2"/>
  <c r="A202" i="2" s="1"/>
  <c r="A203" i="2" s="1"/>
  <c r="A204" i="2" s="1"/>
  <c r="BF198" i="2"/>
  <c r="BE197" i="2"/>
  <c r="BE196" i="2"/>
  <c r="BE195" i="2"/>
  <c r="BE194" i="2"/>
  <c r="A193" i="2"/>
  <c r="A196" i="2" s="1"/>
  <c r="A197" i="2" s="1"/>
  <c r="A198" i="2" s="1"/>
  <c r="BF192" i="2"/>
  <c r="BE191" i="2"/>
  <c r="BE190" i="2"/>
  <c r="BE189" i="2"/>
  <c r="BE188" i="2"/>
  <c r="A187" i="2"/>
  <c r="A190" i="2" s="1"/>
  <c r="A191" i="2" s="1"/>
  <c r="A192" i="2" s="1"/>
  <c r="BF186" i="2"/>
  <c r="BE185" i="2"/>
  <c r="BE184" i="2"/>
  <c r="BE183" i="2"/>
  <c r="BE182" i="2"/>
  <c r="A181" i="2"/>
  <c r="A184" i="2" s="1"/>
  <c r="A185" i="2" s="1"/>
  <c r="A186" i="2" s="1"/>
  <c r="BF180" i="2"/>
  <c r="BE179" i="2"/>
  <c r="BE178" i="2"/>
  <c r="BE177" i="2"/>
  <c r="BE176" i="2"/>
  <c r="A175" i="2"/>
  <c r="A178" i="2" s="1"/>
  <c r="A179" i="2" s="1"/>
  <c r="A180" i="2" s="1"/>
  <c r="BF174" i="2"/>
  <c r="BE173" i="2"/>
  <c r="BE172" i="2"/>
  <c r="BE171" i="2"/>
  <c r="BE170" i="2"/>
  <c r="A169" i="2"/>
  <c r="A172" i="2" s="1"/>
  <c r="A173" i="2" s="1"/>
  <c r="A174" i="2" s="1"/>
  <c r="BF168" i="2"/>
  <c r="BE167" i="2"/>
  <c r="BE166" i="2"/>
  <c r="BE165" i="2"/>
  <c r="BE164" i="2"/>
  <c r="A163" i="2"/>
  <c r="A166" i="2" s="1"/>
  <c r="A167" i="2" s="1"/>
  <c r="A168" i="2" s="1"/>
  <c r="BF162" i="2"/>
  <c r="BE161" i="2"/>
  <c r="BE160" i="2"/>
  <c r="BE159" i="2"/>
  <c r="BE158" i="2"/>
  <c r="A157" i="2"/>
  <c r="A160" i="2" s="1"/>
  <c r="A161" i="2" s="1"/>
  <c r="A162" i="2" s="1"/>
  <c r="BF156" i="2"/>
  <c r="BE155" i="2"/>
  <c r="BE154" i="2"/>
  <c r="BE153" i="2"/>
  <c r="BE152" i="2"/>
  <c r="A151" i="2"/>
  <c r="A154" i="2" s="1"/>
  <c r="A155" i="2" s="1"/>
  <c r="A156" i="2" s="1"/>
  <c r="BF150" i="2"/>
  <c r="BE149" i="2"/>
  <c r="BE148" i="2"/>
  <c r="BE147" i="2"/>
  <c r="BE146" i="2"/>
  <c r="A145" i="2"/>
  <c r="A148" i="2" s="1"/>
  <c r="A149" i="2" s="1"/>
  <c r="A150" i="2" s="1"/>
  <c r="BF144" i="2"/>
  <c r="BE143" i="2"/>
  <c r="BE142" i="2"/>
  <c r="BE141" i="2"/>
  <c r="BE140" i="2"/>
  <c r="A139" i="2"/>
  <c r="A142" i="2" s="1"/>
  <c r="A143" i="2" s="1"/>
  <c r="A144" i="2" s="1"/>
  <c r="BF138" i="2"/>
  <c r="BE137" i="2"/>
  <c r="BE136" i="2"/>
  <c r="BE135" i="2"/>
  <c r="BE134" i="2"/>
  <c r="A133" i="2"/>
  <c r="A136" i="2" s="1"/>
  <c r="A137" i="2" s="1"/>
  <c r="A138" i="2" s="1"/>
  <c r="BF132" i="2"/>
  <c r="BE131" i="2"/>
  <c r="BE130" i="2"/>
  <c r="BE129" i="2"/>
  <c r="BE128" i="2"/>
  <c r="A127" i="2"/>
  <c r="A130" i="2" s="1"/>
  <c r="A131" i="2" s="1"/>
  <c r="A132" i="2" s="1"/>
  <c r="BF126" i="2"/>
  <c r="BE125" i="2"/>
  <c r="BE124" i="2"/>
  <c r="BE123" i="2"/>
  <c r="BE122" i="2"/>
  <c r="A121" i="2"/>
  <c r="A124" i="2" s="1"/>
  <c r="A125" i="2" s="1"/>
  <c r="A126" i="2" s="1"/>
  <c r="BF120" i="2"/>
  <c r="BE119" i="2"/>
  <c r="BE118" i="2"/>
  <c r="BE117" i="2"/>
  <c r="BE116" i="2"/>
  <c r="A115" i="2"/>
  <c r="A118" i="2" s="1"/>
  <c r="A119" i="2" s="1"/>
  <c r="A120" i="2" s="1"/>
  <c r="BF114" i="2"/>
  <c r="BE113" i="2"/>
  <c r="BE112" i="2"/>
  <c r="BE111" i="2"/>
  <c r="BE110" i="2"/>
  <c r="A109" i="2"/>
  <c r="A112" i="2" s="1"/>
  <c r="A113" i="2" s="1"/>
  <c r="A114" i="2" s="1"/>
  <c r="BF108" i="2"/>
  <c r="BE107" i="2"/>
  <c r="BE106" i="2"/>
  <c r="BE105" i="2"/>
  <c r="BE104" i="2"/>
  <c r="A103" i="2"/>
  <c r="A106" i="2" s="1"/>
  <c r="A107" i="2" s="1"/>
  <c r="A108" i="2" s="1"/>
  <c r="BF102" i="2"/>
  <c r="BE101" i="2"/>
  <c r="BE100" i="2"/>
  <c r="BE99" i="2"/>
  <c r="BE98" i="2"/>
  <c r="A97" i="2"/>
  <c r="A100" i="2" s="1"/>
  <c r="A101" i="2" s="1"/>
  <c r="A102" i="2" s="1"/>
  <c r="BF96" i="2"/>
  <c r="BE95" i="2"/>
  <c r="BE94" i="2"/>
  <c r="BE93" i="2"/>
  <c r="BE92" i="2"/>
  <c r="A91" i="2"/>
  <c r="A94" i="2" s="1"/>
  <c r="A95" i="2" s="1"/>
  <c r="A96" i="2" s="1"/>
  <c r="BF90" i="2"/>
  <c r="BE89" i="2"/>
  <c r="BE88" i="2"/>
  <c r="BE87" i="2"/>
  <c r="BE86" i="2"/>
  <c r="A85" i="2"/>
  <c r="A88" i="2" s="1"/>
  <c r="A89" i="2" s="1"/>
  <c r="A90" i="2" s="1"/>
  <c r="BF84" i="2"/>
  <c r="BE83" i="2"/>
  <c r="BE82" i="2"/>
  <c r="BE81" i="2"/>
  <c r="BE80" i="2"/>
  <c r="A79" i="2"/>
  <c r="A82" i="2" s="1"/>
  <c r="A83" i="2" s="1"/>
  <c r="A84" i="2" s="1"/>
  <c r="BF78" i="2"/>
  <c r="BE77" i="2"/>
  <c r="BE76" i="2"/>
  <c r="BE75" i="2"/>
  <c r="BE74" i="2"/>
  <c r="A73" i="2"/>
  <c r="A76" i="2" s="1"/>
  <c r="A77" i="2" s="1"/>
  <c r="A78" i="2" s="1"/>
  <c r="BF72" i="2"/>
  <c r="BE71" i="2"/>
  <c r="BE70" i="2"/>
  <c r="BE69" i="2"/>
  <c r="BE68" i="2"/>
  <c r="A67" i="2"/>
  <c r="A70" i="2" s="1"/>
  <c r="A71" i="2" s="1"/>
  <c r="A72" i="2" s="1"/>
  <c r="BF66" i="2"/>
  <c r="BE65" i="2"/>
  <c r="BE64" i="2"/>
  <c r="BE63" i="2"/>
  <c r="BE62" i="2"/>
  <c r="A61" i="2"/>
  <c r="A64" i="2" s="1"/>
  <c r="A65" i="2" s="1"/>
  <c r="A66" i="2" s="1"/>
  <c r="BF60" i="2"/>
  <c r="BE59" i="2"/>
  <c r="BE58" i="2"/>
  <c r="BE57" i="2"/>
  <c r="BE56" i="2"/>
  <c r="A55" i="2"/>
  <c r="A58" i="2" s="1"/>
  <c r="A59" i="2" s="1"/>
  <c r="A60" i="2" s="1"/>
  <c r="BF54" i="2"/>
  <c r="BE53" i="2"/>
  <c r="BE52" i="2"/>
  <c r="BE51" i="2"/>
  <c r="BE50" i="2"/>
  <c r="A49" i="2"/>
  <c r="A52" i="2" s="1"/>
  <c r="A53" i="2" s="1"/>
  <c r="A54" i="2" s="1"/>
  <c r="BF48" i="2"/>
  <c r="BE47" i="2"/>
  <c r="BE46" i="2"/>
  <c r="BE45" i="2"/>
  <c r="BE44" i="2"/>
  <c r="A43" i="2"/>
  <c r="A46" i="2" s="1"/>
  <c r="A47" i="2" s="1"/>
  <c r="A48" i="2" s="1"/>
  <c r="BF42" i="2"/>
  <c r="BE41" i="2"/>
  <c r="BE40" i="2"/>
  <c r="BE39" i="2"/>
  <c r="BE38" i="2"/>
  <c r="A37" i="2"/>
  <c r="A40" i="2" s="1"/>
  <c r="A41" i="2" s="1"/>
  <c r="A42" i="2" s="1"/>
  <c r="BF36" i="2"/>
  <c r="BE35" i="2"/>
  <c r="BE34" i="2"/>
  <c r="BE33" i="2"/>
  <c r="BE32" i="2"/>
  <c r="A31" i="2"/>
  <c r="A34" i="2" s="1"/>
  <c r="A35" i="2" s="1"/>
  <c r="A36" i="2" s="1"/>
  <c r="BF30" i="2"/>
  <c r="BE29" i="2"/>
  <c r="BE28" i="2"/>
  <c r="BE27" i="2"/>
  <c r="BE26" i="2"/>
  <c r="A25" i="2"/>
  <c r="A28" i="2" s="1"/>
  <c r="A29" i="2" s="1"/>
  <c r="A30" i="2" s="1"/>
  <c r="U198" i="2" l="1"/>
  <c r="K204" i="2"/>
  <c r="M120" i="4"/>
  <c r="M72" i="12"/>
  <c r="M96" i="8"/>
  <c r="M90" i="9"/>
  <c r="M66" i="13"/>
  <c r="K114" i="6"/>
  <c r="M114" i="6" s="1"/>
  <c r="K90" i="10"/>
  <c r="L90" i="10" s="1"/>
  <c r="M114" i="5"/>
  <c r="K84" i="11"/>
  <c r="L84" i="11" s="1"/>
  <c r="K72" i="13"/>
  <c r="L72" i="13" s="1"/>
  <c r="K78" i="12"/>
  <c r="L78" i="12" s="1"/>
  <c r="K120" i="5"/>
  <c r="L120" i="5" s="1"/>
  <c r="M198" i="2"/>
  <c r="K66" i="14"/>
  <c r="L66" i="14" s="1"/>
  <c r="L204" i="2"/>
  <c r="K108" i="7"/>
  <c r="M108" i="7" s="1"/>
  <c r="AC192" i="2"/>
  <c r="AD192" i="2" s="1"/>
  <c r="P78" i="13"/>
  <c r="Q78" i="13"/>
  <c r="Z210" i="2"/>
  <c r="Y210" i="2"/>
  <c r="K129" i="5"/>
  <c r="L105" i="10"/>
  <c r="J99" i="10"/>
  <c r="K75" i="14"/>
  <c r="K111" i="8"/>
  <c r="J114" i="8"/>
  <c r="K104" i="8"/>
  <c r="L110" i="8"/>
  <c r="S201" i="2"/>
  <c r="U207" i="2"/>
  <c r="S216" i="2"/>
  <c r="T206" i="2"/>
  <c r="U212" i="2"/>
  <c r="L128" i="5"/>
  <c r="K122" i="5"/>
  <c r="J132" i="5"/>
  <c r="K206" i="2"/>
  <c r="J216" i="2"/>
  <c r="L212" i="2"/>
  <c r="K93" i="11"/>
  <c r="AH198" i="2"/>
  <c r="AI198" i="2"/>
  <c r="K128" i="4"/>
  <c r="J138" i="4"/>
  <c r="L134" i="4"/>
  <c r="L93" i="12"/>
  <c r="J87" i="12"/>
  <c r="Q84" i="12"/>
  <c r="P84" i="12"/>
  <c r="L86" i="12"/>
  <c r="K80" i="12"/>
  <c r="J90" i="12"/>
  <c r="V198" i="2"/>
  <c r="P132" i="4"/>
  <c r="Q132" i="4"/>
  <c r="K92" i="10"/>
  <c r="L98" i="10"/>
  <c r="J102" i="10"/>
  <c r="K102" i="8"/>
  <c r="Q102" i="9"/>
  <c r="P102" i="9"/>
  <c r="L117" i="9"/>
  <c r="AL189" i="2"/>
  <c r="AN186" i="2"/>
  <c r="P72" i="14"/>
  <c r="Q72" i="14"/>
  <c r="L135" i="4"/>
  <c r="J129" i="4"/>
  <c r="L116" i="7"/>
  <c r="J120" i="7"/>
  <c r="K110" i="7"/>
  <c r="L80" i="13"/>
  <c r="J84" i="13"/>
  <c r="K74" i="13"/>
  <c r="K78" i="13" s="1"/>
  <c r="Q126" i="5"/>
  <c r="K126" i="5" s="1"/>
  <c r="P126" i="5"/>
  <c r="P114" i="7"/>
  <c r="Q114" i="7"/>
  <c r="J78" i="14"/>
  <c r="K68" i="14"/>
  <c r="L74" i="14"/>
  <c r="L129" i="5"/>
  <c r="J123" i="5"/>
  <c r="M105" i="9"/>
  <c r="J99" i="9"/>
  <c r="K126" i="4"/>
  <c r="K135" i="4"/>
  <c r="Q96" i="10"/>
  <c r="P96" i="10"/>
  <c r="K213" i="2"/>
  <c r="L123" i="6"/>
  <c r="J117" i="6"/>
  <c r="S193" i="2"/>
  <c r="S202" i="2"/>
  <c r="Q108" i="8"/>
  <c r="P108" i="8"/>
  <c r="AD186" i="2"/>
  <c r="AE186" i="2"/>
  <c r="AB199" i="2"/>
  <c r="AB208" i="2"/>
  <c r="AQ198" i="2"/>
  <c r="AR198" i="2"/>
  <c r="J207" i="2"/>
  <c r="L213" i="2"/>
  <c r="J205" i="2"/>
  <c r="J214" i="2"/>
  <c r="M204" i="2"/>
  <c r="L93" i="11"/>
  <c r="J87" i="11"/>
  <c r="K87" i="12"/>
  <c r="K105" i="9"/>
  <c r="K123" i="6"/>
  <c r="J111" i="8"/>
  <c r="L117" i="8"/>
  <c r="L122" i="6"/>
  <c r="J126" i="6"/>
  <c r="K116" i="6"/>
  <c r="K98" i="9"/>
  <c r="J108" i="9"/>
  <c r="L104" i="9"/>
  <c r="K86" i="11"/>
  <c r="L92" i="11"/>
  <c r="J96" i="11"/>
  <c r="K81" i="13"/>
  <c r="Q210" i="2"/>
  <c r="K210" i="2" s="1"/>
  <c r="P210" i="2"/>
  <c r="K123" i="7"/>
  <c r="L108" i="6"/>
  <c r="Q90" i="11"/>
  <c r="P90" i="11"/>
  <c r="K99" i="10"/>
  <c r="AK204" i="2"/>
  <c r="AM200" i="2"/>
  <c r="AL194" i="2"/>
  <c r="J75" i="14"/>
  <c r="L81" i="14"/>
  <c r="L60" i="14"/>
  <c r="M60" i="14"/>
  <c r="AL192" i="2"/>
  <c r="AM192" i="2" s="1"/>
  <c r="J75" i="13"/>
  <c r="L81" i="13"/>
  <c r="K96" i="9"/>
  <c r="L117" i="7"/>
  <c r="J111" i="7"/>
  <c r="AD200" i="2"/>
  <c r="AB204" i="2"/>
  <c r="AC194" i="2"/>
  <c r="Q120" i="6"/>
  <c r="P120" i="6"/>
  <c r="AB207" i="2"/>
  <c r="AD213" i="2"/>
  <c r="AC225" i="2"/>
  <c r="T219" i="2"/>
  <c r="AK201" i="2"/>
  <c r="AM207" i="2"/>
  <c r="AK208" i="2"/>
  <c r="AK199" i="2"/>
  <c r="A115" i="4"/>
  <c r="A118" i="4" s="1"/>
  <c r="A119" i="4" s="1"/>
  <c r="A120" i="4" s="1"/>
  <c r="A103" i="4"/>
  <c r="A106" i="4" s="1"/>
  <c r="A107" i="4" s="1"/>
  <c r="A108" i="4" s="1"/>
  <c r="A193" i="4"/>
  <c r="A196" i="4" s="1"/>
  <c r="A197" i="4" s="1"/>
  <c r="A198" i="4" s="1"/>
  <c r="A49" i="4"/>
  <c r="A52" i="4" s="1"/>
  <c r="A53" i="4" s="1"/>
  <c r="A54" i="4" s="1"/>
  <c r="A133" i="4"/>
  <c r="A136" i="4" s="1"/>
  <c r="A137" i="4" s="1"/>
  <c r="A138" i="4" s="1"/>
  <c r="A73" i="4"/>
  <c r="A76" i="4" s="1"/>
  <c r="A77" i="4" s="1"/>
  <c r="A78" i="4" s="1"/>
  <c r="A241" i="4"/>
  <c r="A244" i="4" s="1"/>
  <c r="A245" i="4" s="1"/>
  <c r="A246" i="4" s="1"/>
  <c r="A127" i="4"/>
  <c r="A130" i="4" s="1"/>
  <c r="A131" i="4" s="1"/>
  <c r="A132" i="4" s="1"/>
  <c r="A121" i="4"/>
  <c r="A124" i="4" s="1"/>
  <c r="A125" i="4" s="1"/>
  <c r="A126" i="4" s="1"/>
  <c r="A151" i="4"/>
  <c r="A154" i="4" s="1"/>
  <c r="A155" i="4" s="1"/>
  <c r="A156" i="4" s="1"/>
  <c r="A247" i="4"/>
  <c r="A250" i="4" s="1"/>
  <c r="A251" i="4" s="1"/>
  <c r="A252" i="4" s="1"/>
  <c r="A253" i="4"/>
  <c r="A256" i="4" s="1"/>
  <c r="A257" i="4" s="1"/>
  <c r="A258" i="4" s="1"/>
  <c r="A91" i="4"/>
  <c r="A94" i="4" s="1"/>
  <c r="A95" i="4" s="1"/>
  <c r="A96" i="4" s="1"/>
  <c r="A169" i="4"/>
  <c r="A172" i="4" s="1"/>
  <c r="A173" i="4" s="1"/>
  <c r="A174" i="4" s="1"/>
  <c r="A181" i="4"/>
  <c r="A184" i="4" s="1"/>
  <c r="A185" i="4" s="1"/>
  <c r="A186" i="4" s="1"/>
  <c r="A223" i="4"/>
  <c r="A226" i="4" s="1"/>
  <c r="A227" i="4" s="1"/>
  <c r="A228" i="4" s="1"/>
  <c r="A43" i="4"/>
  <c r="A46" i="4" s="1"/>
  <c r="A47" i="4" s="1"/>
  <c r="A48" i="4" s="1"/>
  <c r="A97" i="4"/>
  <c r="A100" i="4" s="1"/>
  <c r="A101" i="4" s="1"/>
  <c r="A102" i="4" s="1"/>
  <c r="A139" i="4"/>
  <c r="A142" i="4" s="1"/>
  <c r="A143" i="4" s="1"/>
  <c r="A144" i="4" s="1"/>
  <c r="A187" i="4"/>
  <c r="A190" i="4" s="1"/>
  <c r="A191" i="4" s="1"/>
  <c r="A192" i="4" s="1"/>
  <c r="A199" i="4"/>
  <c r="A202" i="4" s="1"/>
  <c r="A203" i="4" s="1"/>
  <c r="A204" i="4" s="1"/>
  <c r="A259" i="4"/>
  <c r="A262" i="4" s="1"/>
  <c r="A263" i="4" s="1"/>
  <c r="A264" i="4" s="1"/>
  <c r="A37" i="4"/>
  <c r="A40" i="4" s="1"/>
  <c r="A41" i="4" s="1"/>
  <c r="A42" i="4" s="1"/>
  <c r="A61" i="4"/>
  <c r="A64" i="4" s="1"/>
  <c r="A65" i="4" s="1"/>
  <c r="A66" i="4" s="1"/>
  <c r="A67" i="4"/>
  <c r="A70" i="4" s="1"/>
  <c r="A71" i="4" s="1"/>
  <c r="A72" i="4" s="1"/>
  <c r="A31" i="4"/>
  <c r="A34" i="4" s="1"/>
  <c r="A35" i="4" s="1"/>
  <c r="A36" i="4" s="1"/>
  <c r="A205" i="5"/>
  <c r="A208" i="5" s="1"/>
  <c r="A209" i="5" s="1"/>
  <c r="A210" i="5" s="1"/>
  <c r="A205" i="4"/>
  <c r="A208" i="4" s="1"/>
  <c r="A209" i="4" s="1"/>
  <c r="A210" i="4" s="1"/>
  <c r="A175" i="4"/>
  <c r="A178" i="4" s="1"/>
  <c r="A179" i="4" s="1"/>
  <c r="A180" i="4" s="1"/>
  <c r="A211" i="4"/>
  <c r="A214" i="4" s="1"/>
  <c r="A215" i="4" s="1"/>
  <c r="A216" i="4" s="1"/>
  <c r="A235" i="5"/>
  <c r="A238" i="5" s="1"/>
  <c r="A239" i="5" s="1"/>
  <c r="A240" i="5" s="1"/>
  <c r="A235" i="4"/>
  <c r="A238" i="4" s="1"/>
  <c r="A239" i="4" s="1"/>
  <c r="A240" i="4" s="1"/>
  <c r="A25" i="5"/>
  <c r="A28" i="5" s="1"/>
  <c r="A29" i="5" s="1"/>
  <c r="A30" i="5" s="1"/>
  <c r="A25" i="4"/>
  <c r="A28" i="4" s="1"/>
  <c r="A29" i="4" s="1"/>
  <c r="A30" i="4" s="1"/>
  <c r="A85" i="4"/>
  <c r="A88" i="4" s="1"/>
  <c r="A89" i="4" s="1"/>
  <c r="A90" i="4" s="1"/>
  <c r="A145" i="5"/>
  <c r="A148" i="5" s="1"/>
  <c r="A149" i="5" s="1"/>
  <c r="A150" i="5" s="1"/>
  <c r="A163" i="4"/>
  <c r="A166" i="4" s="1"/>
  <c r="A167" i="4" s="1"/>
  <c r="A168" i="4" s="1"/>
  <c r="A157" i="4"/>
  <c r="A160" i="4" s="1"/>
  <c r="A161" i="4" s="1"/>
  <c r="A162" i="4" s="1"/>
  <c r="M120" i="5" l="1"/>
  <c r="AE192" i="2"/>
  <c r="L114" i="6"/>
  <c r="M78" i="12"/>
  <c r="M84" i="11"/>
  <c r="M90" i="10"/>
  <c r="M72" i="13"/>
  <c r="K108" i="8"/>
  <c r="L108" i="8" s="1"/>
  <c r="K132" i="4"/>
  <c r="M132" i="4" s="1"/>
  <c r="T210" i="2"/>
  <c r="M66" i="14"/>
  <c r="K90" i="11"/>
  <c r="M90" i="11" s="1"/>
  <c r="K84" i="12"/>
  <c r="L84" i="12" s="1"/>
  <c r="L108" i="7"/>
  <c r="K114" i="7"/>
  <c r="M114" i="7" s="1"/>
  <c r="AL198" i="2"/>
  <c r="AM198" i="2" s="1"/>
  <c r="K96" i="10"/>
  <c r="L96" i="10" s="1"/>
  <c r="L78" i="13"/>
  <c r="L126" i="5"/>
  <c r="M126" i="5"/>
  <c r="L210" i="2"/>
  <c r="M210" i="2"/>
  <c r="K129" i="7"/>
  <c r="P96" i="11"/>
  <c r="Q96" i="11"/>
  <c r="J132" i="6"/>
  <c r="L128" i="6"/>
  <c r="K122" i="6"/>
  <c r="K111" i="9"/>
  <c r="L129" i="6"/>
  <c r="J123" i="6"/>
  <c r="L126" i="4"/>
  <c r="M126" i="4"/>
  <c r="P84" i="13"/>
  <c r="Q84" i="13"/>
  <c r="K99" i="11"/>
  <c r="J138" i="5"/>
  <c r="L134" i="5"/>
  <c r="K128" i="5"/>
  <c r="P114" i="8"/>
  <c r="Q114" i="8"/>
  <c r="J105" i="10"/>
  <c r="L111" i="10"/>
  <c r="J81" i="14"/>
  <c r="L87" i="14"/>
  <c r="K92" i="11"/>
  <c r="J102" i="11"/>
  <c r="L98" i="11"/>
  <c r="J117" i="8"/>
  <c r="L123" i="8"/>
  <c r="J213" i="2"/>
  <c r="L219" i="2"/>
  <c r="K219" i="2"/>
  <c r="K80" i="13"/>
  <c r="J90" i="13"/>
  <c r="L86" i="13"/>
  <c r="K102" i="9"/>
  <c r="J93" i="12"/>
  <c r="L99" i="12"/>
  <c r="T212" i="2"/>
  <c r="U218" i="2"/>
  <c r="S222" i="2"/>
  <c r="Q90" i="12"/>
  <c r="P90" i="12"/>
  <c r="P120" i="7"/>
  <c r="Q120" i="7"/>
  <c r="AL195" i="2"/>
  <c r="AN192" i="2"/>
  <c r="L87" i="13"/>
  <c r="J81" i="13"/>
  <c r="AL200" i="2"/>
  <c r="AM206" i="2"/>
  <c r="AK210" i="2"/>
  <c r="Q108" i="9"/>
  <c r="P108" i="9"/>
  <c r="J129" i="5"/>
  <c r="L135" i="5"/>
  <c r="J126" i="7"/>
  <c r="L122" i="7"/>
  <c r="K116" i="7"/>
  <c r="K98" i="10"/>
  <c r="L104" i="10"/>
  <c r="J108" i="10"/>
  <c r="K86" i="12"/>
  <c r="L92" i="12"/>
  <c r="J96" i="12"/>
  <c r="S207" i="2"/>
  <c r="U210" i="2" s="1"/>
  <c r="U213" i="2"/>
  <c r="K135" i="5"/>
  <c r="L96" i="9"/>
  <c r="M96" i="9"/>
  <c r="L110" i="9"/>
  <c r="J114" i="9"/>
  <c r="K104" i="9"/>
  <c r="K93" i="12"/>
  <c r="P216" i="2"/>
  <c r="Q216" i="2"/>
  <c r="K117" i="8"/>
  <c r="AC198" i="2"/>
  <c r="AQ204" i="2"/>
  <c r="AR204" i="2"/>
  <c r="K129" i="6"/>
  <c r="J93" i="11"/>
  <c r="L99" i="11"/>
  <c r="AB214" i="2"/>
  <c r="AB205" i="2"/>
  <c r="L80" i="14"/>
  <c r="J84" i="14"/>
  <c r="K74" i="14"/>
  <c r="U204" i="2"/>
  <c r="V204" i="2"/>
  <c r="K105" i="10"/>
  <c r="L102" i="8"/>
  <c r="M102" i="8"/>
  <c r="Y216" i="2"/>
  <c r="Z216" i="2"/>
  <c r="AI204" i="2"/>
  <c r="AH204" i="2"/>
  <c r="M78" i="13"/>
  <c r="K120" i="6"/>
  <c r="M120" i="6" s="1"/>
  <c r="K141" i="4"/>
  <c r="J135" i="4"/>
  <c r="L141" i="4"/>
  <c r="P132" i="5"/>
  <c r="Q132" i="5"/>
  <c r="J120" i="8"/>
  <c r="L116" i="8"/>
  <c r="K110" i="8"/>
  <c r="K81" i="14"/>
  <c r="L123" i="7"/>
  <c r="J117" i="7"/>
  <c r="M111" i="9"/>
  <c r="J105" i="9"/>
  <c r="J144" i="4"/>
  <c r="K134" i="4"/>
  <c r="L140" i="4"/>
  <c r="K212" i="2"/>
  <c r="K216" i="2" s="1"/>
  <c r="L216" i="2" s="1"/>
  <c r="L218" i="2"/>
  <c r="J222" i="2"/>
  <c r="S208" i="2"/>
  <c r="S199" i="2"/>
  <c r="P102" i="10"/>
  <c r="Q102" i="10"/>
  <c r="Q138" i="4"/>
  <c r="P138" i="4"/>
  <c r="AC200" i="2"/>
  <c r="AD206" i="2"/>
  <c r="AB210" i="2"/>
  <c r="K87" i="13"/>
  <c r="P126" i="6"/>
  <c r="Q126" i="6"/>
  <c r="J220" i="2"/>
  <c r="J211" i="2"/>
  <c r="P78" i="14"/>
  <c r="Q78" i="14"/>
  <c r="K72" i="14"/>
  <c r="L123" i="9"/>
  <c r="AK214" i="2"/>
  <c r="AK205" i="2"/>
  <c r="AK207" i="2"/>
  <c r="AM213" i="2"/>
  <c r="AB213" i="2"/>
  <c r="AD219" i="2"/>
  <c r="T225" i="2"/>
  <c r="AC231" i="2"/>
  <c r="A229" i="5"/>
  <c r="A232" i="5" s="1"/>
  <c r="A233" i="5" s="1"/>
  <c r="A234" i="5" s="1"/>
  <c r="A181" i="5"/>
  <c r="A184" i="5" s="1"/>
  <c r="A185" i="5" s="1"/>
  <c r="A186" i="5" s="1"/>
  <c r="A49" i="5"/>
  <c r="A52" i="5" s="1"/>
  <c r="A53" i="5" s="1"/>
  <c r="A54" i="5" s="1"/>
  <c r="A157" i="5"/>
  <c r="A160" i="5" s="1"/>
  <c r="A161" i="5" s="1"/>
  <c r="A162" i="5" s="1"/>
  <c r="A61" i="6"/>
  <c r="A64" i="6" s="1"/>
  <c r="A65" i="6" s="1"/>
  <c r="A66" i="6" s="1"/>
  <c r="A253" i="5"/>
  <c r="A256" i="5" s="1"/>
  <c r="A257" i="5" s="1"/>
  <c r="A258" i="5" s="1"/>
  <c r="A217" i="5"/>
  <c r="A220" i="5" s="1"/>
  <c r="A221" i="5" s="1"/>
  <c r="A222" i="5" s="1"/>
  <c r="A163" i="5"/>
  <c r="A166" i="5" s="1"/>
  <c r="A167" i="5" s="1"/>
  <c r="A168" i="5" s="1"/>
  <c r="A73" i="5"/>
  <c r="A76" i="5" s="1"/>
  <c r="A77" i="5" s="1"/>
  <c r="A78" i="5" s="1"/>
  <c r="A247" i="5"/>
  <c r="A250" i="5" s="1"/>
  <c r="A251" i="5" s="1"/>
  <c r="A252" i="5" s="1"/>
  <c r="A121" i="5"/>
  <c r="A124" i="5" s="1"/>
  <c r="A125" i="5" s="1"/>
  <c r="A126" i="5" s="1"/>
  <c r="A31" i="5"/>
  <c r="A34" i="5" s="1"/>
  <c r="A35" i="5" s="1"/>
  <c r="A36" i="5" s="1"/>
  <c r="A115" i="5"/>
  <c r="A118" i="5" s="1"/>
  <c r="A119" i="5" s="1"/>
  <c r="A120" i="5" s="1"/>
  <c r="A43" i="5"/>
  <c r="A46" i="5" s="1"/>
  <c r="A47" i="5" s="1"/>
  <c r="A48" i="5" s="1"/>
  <c r="A169" i="5"/>
  <c r="A172" i="5" s="1"/>
  <c r="A173" i="5" s="1"/>
  <c r="A174" i="5" s="1"/>
  <c r="A133" i="5"/>
  <c r="A136" i="5" s="1"/>
  <c r="A137" i="5" s="1"/>
  <c r="A138" i="5" s="1"/>
  <c r="A199" i="5"/>
  <c r="A202" i="5" s="1"/>
  <c r="A203" i="5" s="1"/>
  <c r="A204" i="5" s="1"/>
  <c r="A223" i="5"/>
  <c r="A226" i="5" s="1"/>
  <c r="A227" i="5" s="1"/>
  <c r="A228" i="5" s="1"/>
  <c r="A97" i="5"/>
  <c r="A100" i="5" s="1"/>
  <c r="A101" i="5" s="1"/>
  <c r="A102" i="5" s="1"/>
  <c r="A193" i="5"/>
  <c r="A196" i="5" s="1"/>
  <c r="A197" i="5" s="1"/>
  <c r="A198" i="5" s="1"/>
  <c r="A55" i="5"/>
  <c r="A58" i="5" s="1"/>
  <c r="A59" i="5" s="1"/>
  <c r="A60" i="5" s="1"/>
  <c r="A37" i="5"/>
  <c r="A40" i="5" s="1"/>
  <c r="A41" i="5" s="1"/>
  <c r="A42" i="5" s="1"/>
  <c r="A241" i="5"/>
  <c r="A244" i="5" s="1"/>
  <c r="A245" i="5" s="1"/>
  <c r="A246" i="5" s="1"/>
  <c r="A85" i="5"/>
  <c r="A88" i="5" s="1"/>
  <c r="A89" i="5" s="1"/>
  <c r="A90" i="5" s="1"/>
  <c r="A79" i="5"/>
  <c r="A82" i="5" s="1"/>
  <c r="A83" i="5" s="1"/>
  <c r="A84" i="5" s="1"/>
  <c r="A67" i="5"/>
  <c r="A70" i="5" s="1"/>
  <c r="A71" i="5" s="1"/>
  <c r="A72" i="5" s="1"/>
  <c r="A139" i="5"/>
  <c r="A142" i="5" s="1"/>
  <c r="A143" i="5" s="1"/>
  <c r="A144" i="5" s="1"/>
  <c r="A91" i="5"/>
  <c r="A94" i="5" s="1"/>
  <c r="A95" i="5" s="1"/>
  <c r="A96" i="5" s="1"/>
  <c r="A61" i="5"/>
  <c r="A64" i="5" s="1"/>
  <c r="A65" i="5" s="1"/>
  <c r="A66" i="5" s="1"/>
  <c r="A259" i="5"/>
  <c r="A262" i="5" s="1"/>
  <c r="A263" i="5" s="1"/>
  <c r="A264" i="5" s="1"/>
  <c r="A109" i="5"/>
  <c r="A112" i="5" s="1"/>
  <c r="A113" i="5" s="1"/>
  <c r="A114" i="5" s="1"/>
  <c r="A187" i="5"/>
  <c r="A190" i="5" s="1"/>
  <c r="A191" i="5" s="1"/>
  <c r="A192" i="5" s="1"/>
  <c r="A151" i="5"/>
  <c r="A154" i="5" s="1"/>
  <c r="A155" i="5" s="1"/>
  <c r="A156" i="5" s="1"/>
  <c r="A211" i="5"/>
  <c r="A214" i="5" s="1"/>
  <c r="A215" i="5" s="1"/>
  <c r="A216" i="5" s="1"/>
  <c r="A175" i="5"/>
  <c r="A178" i="5" s="1"/>
  <c r="A179" i="5" s="1"/>
  <c r="A180" i="5" s="1"/>
  <c r="A175" i="6"/>
  <c r="A178" i="6" s="1"/>
  <c r="A179" i="6" s="1"/>
  <c r="A180" i="6" s="1"/>
  <c r="A127" i="5"/>
  <c r="A130" i="5" s="1"/>
  <c r="A131" i="5" s="1"/>
  <c r="A132" i="5" s="1"/>
  <c r="A103" i="5"/>
  <c r="A106" i="5" s="1"/>
  <c r="A107" i="5" s="1"/>
  <c r="A108" i="5" s="1"/>
  <c r="A97" i="6"/>
  <c r="A100" i="6" s="1"/>
  <c r="A101" i="6" s="1"/>
  <c r="A102" i="6" s="1"/>
  <c r="A121" i="6"/>
  <c r="A124" i="6" s="1"/>
  <c r="A125" i="6" s="1"/>
  <c r="A126" i="6" s="1"/>
  <c r="A73" i="6"/>
  <c r="A76" i="6" s="1"/>
  <c r="A77" i="6" s="1"/>
  <c r="A78" i="6" s="1"/>
  <c r="A25" i="6"/>
  <c r="A28" i="6" s="1"/>
  <c r="A29" i="6" s="1"/>
  <c r="A30" i="6" s="1"/>
  <c r="A247" i="6"/>
  <c r="A250" i="6" s="1"/>
  <c r="A251" i="6" s="1"/>
  <c r="A252" i="6" s="1"/>
  <c r="A235" i="6"/>
  <c r="A238" i="6" s="1"/>
  <c r="A239" i="6" s="1"/>
  <c r="A240" i="6" s="1"/>
  <c r="A115" i="6"/>
  <c r="A118" i="6" s="1"/>
  <c r="A119" i="6" s="1"/>
  <c r="A120" i="6" s="1"/>
  <c r="A55" i="6"/>
  <c r="A58" i="6" s="1"/>
  <c r="A59" i="6" s="1"/>
  <c r="A60" i="6" s="1"/>
  <c r="B22" i="5"/>
  <c r="B28" i="5" s="1"/>
  <c r="B34" i="5" s="1"/>
  <c r="B40" i="5" s="1"/>
  <c r="B46" i="5" s="1"/>
  <c r="B52" i="5" s="1"/>
  <c r="B58" i="5" s="1"/>
  <c r="B64" i="5" s="1"/>
  <c r="B70" i="5" s="1"/>
  <c r="B76" i="5" s="1"/>
  <c r="B82" i="5" s="1"/>
  <c r="B88" i="5" s="1"/>
  <c r="B94" i="5" s="1"/>
  <c r="B100" i="5" s="1"/>
  <c r="B106" i="5" s="1"/>
  <c r="B112" i="5" s="1"/>
  <c r="B118" i="5" s="1"/>
  <c r="B124" i="5" s="1"/>
  <c r="B130" i="5" s="1"/>
  <c r="B136" i="5" s="1"/>
  <c r="B142" i="5" s="1"/>
  <c r="B148" i="5" s="1"/>
  <c r="B154" i="5" s="1"/>
  <c r="B160" i="5" s="1"/>
  <c r="B166" i="5" s="1"/>
  <c r="B172" i="5" s="1"/>
  <c r="B178" i="5" s="1"/>
  <c r="B184" i="5" s="1"/>
  <c r="B190" i="5" s="1"/>
  <c r="B196" i="5" s="1"/>
  <c r="B202" i="5" s="1"/>
  <c r="B208" i="5" s="1"/>
  <c r="B214" i="5" s="1"/>
  <c r="B220" i="5" s="1"/>
  <c r="B226" i="5" s="1"/>
  <c r="B232" i="5" s="1"/>
  <c r="B238" i="5" s="1"/>
  <c r="B244" i="5" s="1"/>
  <c r="B250" i="5" s="1"/>
  <c r="B256" i="5" s="1"/>
  <c r="B22" i="6"/>
  <c r="B28" i="6" s="1"/>
  <c r="B34" i="6" s="1"/>
  <c r="B40" i="6" s="1"/>
  <c r="B46" i="6" s="1"/>
  <c r="B52" i="6" s="1"/>
  <c r="B58" i="6" s="1"/>
  <c r="B64" i="6" s="1"/>
  <c r="B70" i="6" s="1"/>
  <c r="B76" i="6" s="1"/>
  <c r="B82" i="6" s="1"/>
  <c r="B88" i="6" s="1"/>
  <c r="B94" i="6" s="1"/>
  <c r="B100" i="6" s="1"/>
  <c r="B106" i="6" s="1"/>
  <c r="B112" i="6" s="1"/>
  <c r="B118" i="6" s="1"/>
  <c r="B124" i="6" s="1"/>
  <c r="B130" i="6" s="1"/>
  <c r="B136" i="6" s="1"/>
  <c r="B142" i="6" s="1"/>
  <c r="B148" i="6" s="1"/>
  <c r="B154" i="6" s="1"/>
  <c r="B160" i="6" s="1"/>
  <c r="B166" i="6" s="1"/>
  <c r="B172" i="6" s="1"/>
  <c r="B178" i="6" s="1"/>
  <c r="B184" i="6" s="1"/>
  <c r="B190" i="6" s="1"/>
  <c r="B196" i="6" s="1"/>
  <c r="B202" i="6" s="1"/>
  <c r="B208" i="6" s="1"/>
  <c r="B214" i="6" s="1"/>
  <c r="B220" i="6" s="1"/>
  <c r="B226" i="6" s="1"/>
  <c r="B232" i="6" s="1"/>
  <c r="B238" i="6" s="1"/>
  <c r="B244" i="6" s="1"/>
  <c r="B250" i="6" s="1"/>
  <c r="B256" i="6" s="1"/>
  <c r="B22" i="7"/>
  <c r="B28" i="7" s="1"/>
  <c r="B34" i="7" s="1"/>
  <c r="B40" i="7" s="1"/>
  <c r="B46" i="7" s="1"/>
  <c r="B52" i="7" s="1"/>
  <c r="B58" i="7" s="1"/>
  <c r="B64" i="7" s="1"/>
  <c r="B70" i="7" s="1"/>
  <c r="B76" i="7" s="1"/>
  <c r="B82" i="7" s="1"/>
  <c r="B88" i="7" s="1"/>
  <c r="B94" i="7" s="1"/>
  <c r="B100" i="7" s="1"/>
  <c r="B106" i="7" s="1"/>
  <c r="B112" i="7" s="1"/>
  <c r="B118" i="7" s="1"/>
  <c r="B124" i="7" s="1"/>
  <c r="B130" i="7" s="1"/>
  <c r="B136" i="7" s="1"/>
  <c r="B142" i="7" s="1"/>
  <c r="B148" i="7" s="1"/>
  <c r="B154" i="7" s="1"/>
  <c r="B160" i="7" s="1"/>
  <c r="B166" i="7" s="1"/>
  <c r="B172" i="7" s="1"/>
  <c r="B178" i="7" s="1"/>
  <c r="B184" i="7" s="1"/>
  <c r="B190" i="7" s="1"/>
  <c r="B196" i="7" s="1"/>
  <c r="B202" i="7" s="1"/>
  <c r="B208" i="7" s="1"/>
  <c r="B214" i="7" s="1"/>
  <c r="B220" i="7" s="1"/>
  <c r="B226" i="7" s="1"/>
  <c r="B232" i="7" s="1"/>
  <c r="B238" i="7" s="1"/>
  <c r="B244" i="7" s="1"/>
  <c r="B250" i="7" s="1"/>
  <c r="B256" i="7" s="1"/>
  <c r="B22" i="8"/>
  <c r="B28" i="8" s="1"/>
  <c r="B34" i="8" s="1"/>
  <c r="B40" i="8" s="1"/>
  <c r="B46" i="8" s="1"/>
  <c r="B52" i="8" s="1"/>
  <c r="B58" i="8" s="1"/>
  <c r="B64" i="8" s="1"/>
  <c r="B70" i="8" s="1"/>
  <c r="B76" i="8" s="1"/>
  <c r="B82" i="8" s="1"/>
  <c r="B88" i="8" s="1"/>
  <c r="B94" i="8" s="1"/>
  <c r="B100" i="8" s="1"/>
  <c r="B106" i="8" s="1"/>
  <c r="B112" i="8" s="1"/>
  <c r="B118" i="8" s="1"/>
  <c r="B124" i="8" s="1"/>
  <c r="B130" i="8" s="1"/>
  <c r="B136" i="8" s="1"/>
  <c r="B142" i="8" s="1"/>
  <c r="B148" i="8" s="1"/>
  <c r="B154" i="8" s="1"/>
  <c r="B160" i="8" s="1"/>
  <c r="B166" i="8" s="1"/>
  <c r="B172" i="8" s="1"/>
  <c r="B178" i="8" s="1"/>
  <c r="B184" i="8" s="1"/>
  <c r="B190" i="8" s="1"/>
  <c r="B196" i="8" s="1"/>
  <c r="B202" i="8" s="1"/>
  <c r="B208" i="8" s="1"/>
  <c r="B214" i="8" s="1"/>
  <c r="B220" i="8" s="1"/>
  <c r="B226" i="8" s="1"/>
  <c r="B232" i="8" s="1"/>
  <c r="B238" i="8" s="1"/>
  <c r="B244" i="8" s="1"/>
  <c r="B250" i="8" s="1"/>
  <c r="B256" i="8" s="1"/>
  <c r="B22" i="9"/>
  <c r="B28" i="9" s="1"/>
  <c r="B34" i="9" s="1"/>
  <c r="B40" i="9" s="1"/>
  <c r="B46" i="9" s="1"/>
  <c r="B52" i="9" s="1"/>
  <c r="B58" i="9" s="1"/>
  <c r="B64" i="9" s="1"/>
  <c r="B70" i="9" s="1"/>
  <c r="B76" i="9" s="1"/>
  <c r="B82" i="9" s="1"/>
  <c r="B88" i="9" s="1"/>
  <c r="B94" i="9" s="1"/>
  <c r="B100" i="9" s="1"/>
  <c r="B106" i="9" s="1"/>
  <c r="B112" i="9" s="1"/>
  <c r="B118" i="9" s="1"/>
  <c r="B124" i="9" s="1"/>
  <c r="B130" i="9" s="1"/>
  <c r="B136" i="9" s="1"/>
  <c r="B142" i="9" s="1"/>
  <c r="B148" i="9" s="1"/>
  <c r="B154" i="9" s="1"/>
  <c r="B160" i="9" s="1"/>
  <c r="B166" i="9" s="1"/>
  <c r="B172" i="9" s="1"/>
  <c r="B178" i="9" s="1"/>
  <c r="B184" i="9" s="1"/>
  <c r="B190" i="9" s="1"/>
  <c r="B196" i="9" s="1"/>
  <c r="B202" i="9" s="1"/>
  <c r="B208" i="9" s="1"/>
  <c r="B214" i="9" s="1"/>
  <c r="B220" i="9" s="1"/>
  <c r="B226" i="9" s="1"/>
  <c r="B232" i="9" s="1"/>
  <c r="B238" i="9" s="1"/>
  <c r="B244" i="9" s="1"/>
  <c r="B250" i="9" s="1"/>
  <c r="B256" i="9" s="1"/>
  <c r="B22" i="10"/>
  <c r="B28" i="10" s="1"/>
  <c r="B34" i="10" s="1"/>
  <c r="B40" i="10" s="1"/>
  <c r="B46" i="10" s="1"/>
  <c r="B52" i="10" s="1"/>
  <c r="B58" i="10" s="1"/>
  <c r="B64" i="10" s="1"/>
  <c r="B70" i="10" s="1"/>
  <c r="B76" i="10" s="1"/>
  <c r="B82" i="10" s="1"/>
  <c r="B88" i="10" s="1"/>
  <c r="B94" i="10" s="1"/>
  <c r="B100" i="10" s="1"/>
  <c r="B106" i="10" s="1"/>
  <c r="B112" i="10" s="1"/>
  <c r="B118" i="10" s="1"/>
  <c r="B124" i="10" s="1"/>
  <c r="B130" i="10" s="1"/>
  <c r="B136" i="10" s="1"/>
  <c r="B142" i="10" s="1"/>
  <c r="B148" i="10" s="1"/>
  <c r="B154" i="10" s="1"/>
  <c r="B160" i="10" s="1"/>
  <c r="B166" i="10" s="1"/>
  <c r="B172" i="10" s="1"/>
  <c r="B178" i="10" s="1"/>
  <c r="B184" i="10" s="1"/>
  <c r="B190" i="10" s="1"/>
  <c r="B196" i="10" s="1"/>
  <c r="B202" i="10" s="1"/>
  <c r="B208" i="10" s="1"/>
  <c r="B214" i="10" s="1"/>
  <c r="B220" i="10" s="1"/>
  <c r="B226" i="10" s="1"/>
  <c r="B232" i="10" s="1"/>
  <c r="B238" i="10" s="1"/>
  <c r="B244" i="10" s="1"/>
  <c r="B250" i="10" s="1"/>
  <c r="B256" i="10" s="1"/>
  <c r="B22" i="11"/>
  <c r="B28" i="11" s="1"/>
  <c r="B34" i="11" s="1"/>
  <c r="B40" i="11" s="1"/>
  <c r="B46" i="11" s="1"/>
  <c r="B52" i="11" s="1"/>
  <c r="B58" i="11" s="1"/>
  <c r="B64" i="11" s="1"/>
  <c r="B70" i="11" s="1"/>
  <c r="B76" i="11" s="1"/>
  <c r="B82" i="11" s="1"/>
  <c r="B88" i="11" s="1"/>
  <c r="B94" i="11" s="1"/>
  <c r="B100" i="11" s="1"/>
  <c r="B106" i="11" s="1"/>
  <c r="B112" i="11" s="1"/>
  <c r="B118" i="11" s="1"/>
  <c r="B124" i="11" s="1"/>
  <c r="B130" i="11" s="1"/>
  <c r="B136" i="11" s="1"/>
  <c r="B142" i="11" s="1"/>
  <c r="B148" i="11" s="1"/>
  <c r="B154" i="11" s="1"/>
  <c r="B160" i="11" s="1"/>
  <c r="B166" i="11" s="1"/>
  <c r="B172" i="11" s="1"/>
  <c r="B178" i="11" s="1"/>
  <c r="B184" i="11" s="1"/>
  <c r="B190" i="11" s="1"/>
  <c r="B196" i="11" s="1"/>
  <c r="B202" i="11" s="1"/>
  <c r="B208" i="11" s="1"/>
  <c r="B214" i="11" s="1"/>
  <c r="B220" i="11" s="1"/>
  <c r="B226" i="11" s="1"/>
  <c r="B232" i="11" s="1"/>
  <c r="B238" i="11" s="1"/>
  <c r="B244" i="11" s="1"/>
  <c r="B250" i="11" s="1"/>
  <c r="B256" i="11" s="1"/>
  <c r="B22" i="12"/>
  <c r="B28" i="12" s="1"/>
  <c r="B34" i="12" s="1"/>
  <c r="B40" i="12" s="1"/>
  <c r="B46" i="12" s="1"/>
  <c r="B52" i="12" s="1"/>
  <c r="B58" i="12" s="1"/>
  <c r="B64" i="12" s="1"/>
  <c r="B70" i="12" s="1"/>
  <c r="B76" i="12" s="1"/>
  <c r="B82" i="12" s="1"/>
  <c r="B88" i="12" s="1"/>
  <c r="B94" i="12" s="1"/>
  <c r="B100" i="12" s="1"/>
  <c r="B106" i="12" s="1"/>
  <c r="B112" i="12" s="1"/>
  <c r="B118" i="12" s="1"/>
  <c r="B124" i="12" s="1"/>
  <c r="B130" i="12" s="1"/>
  <c r="B136" i="12" s="1"/>
  <c r="B142" i="12" s="1"/>
  <c r="B148" i="12" s="1"/>
  <c r="B154" i="12" s="1"/>
  <c r="B160" i="12" s="1"/>
  <c r="B166" i="12" s="1"/>
  <c r="B172" i="12" s="1"/>
  <c r="B178" i="12" s="1"/>
  <c r="B184" i="12" s="1"/>
  <c r="B190" i="12" s="1"/>
  <c r="B196" i="12" s="1"/>
  <c r="B202" i="12" s="1"/>
  <c r="B208" i="12" s="1"/>
  <c r="B214" i="12" s="1"/>
  <c r="B220" i="12" s="1"/>
  <c r="B226" i="12" s="1"/>
  <c r="B232" i="12" s="1"/>
  <c r="B238" i="12" s="1"/>
  <c r="B244" i="12" s="1"/>
  <c r="B250" i="12" s="1"/>
  <c r="B256" i="12" s="1"/>
  <c r="B22" i="13"/>
  <c r="B28" i="13" s="1"/>
  <c r="B34" i="13" s="1"/>
  <c r="B40" i="13" s="1"/>
  <c r="B46" i="13" s="1"/>
  <c r="B52" i="13" s="1"/>
  <c r="B58" i="13" s="1"/>
  <c r="B64" i="13" s="1"/>
  <c r="B70" i="13" s="1"/>
  <c r="B76" i="13" s="1"/>
  <c r="B82" i="13" s="1"/>
  <c r="B88" i="13" s="1"/>
  <c r="B94" i="13" s="1"/>
  <c r="B100" i="13" s="1"/>
  <c r="B106" i="13" s="1"/>
  <c r="B112" i="13" s="1"/>
  <c r="B118" i="13" s="1"/>
  <c r="B124" i="13" s="1"/>
  <c r="B130" i="13" s="1"/>
  <c r="B136" i="13" s="1"/>
  <c r="B142" i="13" s="1"/>
  <c r="B148" i="13" s="1"/>
  <c r="B154" i="13" s="1"/>
  <c r="B160" i="13" s="1"/>
  <c r="B166" i="13" s="1"/>
  <c r="B172" i="13" s="1"/>
  <c r="B178" i="13" s="1"/>
  <c r="B184" i="13" s="1"/>
  <c r="B190" i="13" s="1"/>
  <c r="B196" i="13" s="1"/>
  <c r="B202" i="13" s="1"/>
  <c r="B208" i="13" s="1"/>
  <c r="B214" i="13" s="1"/>
  <c r="B220" i="13" s="1"/>
  <c r="B226" i="13" s="1"/>
  <c r="B232" i="13" s="1"/>
  <c r="B238" i="13" s="1"/>
  <c r="B244" i="13" s="1"/>
  <c r="B250" i="13" s="1"/>
  <c r="B256" i="13" s="1"/>
  <c r="B22" i="14"/>
  <c r="B28" i="14" s="1"/>
  <c r="B34" i="14" s="1"/>
  <c r="B40" i="14" s="1"/>
  <c r="B46" i="14" s="1"/>
  <c r="B52" i="14" s="1"/>
  <c r="B58" i="14" s="1"/>
  <c r="B64" i="14" s="1"/>
  <c r="B70" i="14" s="1"/>
  <c r="B76" i="14" s="1"/>
  <c r="B82" i="14" s="1"/>
  <c r="B88" i="14" s="1"/>
  <c r="B94" i="14" s="1"/>
  <c r="B100" i="14" s="1"/>
  <c r="B106" i="14" s="1"/>
  <c r="B112" i="14" s="1"/>
  <c r="B118" i="14" s="1"/>
  <c r="B124" i="14" s="1"/>
  <c r="B130" i="14" s="1"/>
  <c r="B136" i="14" s="1"/>
  <c r="B142" i="14" s="1"/>
  <c r="B148" i="14" s="1"/>
  <c r="B154" i="14" s="1"/>
  <c r="B160" i="14" s="1"/>
  <c r="B166" i="14" s="1"/>
  <c r="B172" i="14" s="1"/>
  <c r="B178" i="14" s="1"/>
  <c r="B184" i="14" s="1"/>
  <c r="B190" i="14" s="1"/>
  <c r="B196" i="14" s="1"/>
  <c r="B202" i="14" s="1"/>
  <c r="B208" i="14" s="1"/>
  <c r="B214" i="14" s="1"/>
  <c r="B220" i="14" s="1"/>
  <c r="B226" i="14" s="1"/>
  <c r="B232" i="14" s="1"/>
  <c r="B238" i="14" s="1"/>
  <c r="B244" i="14" s="1"/>
  <c r="B250" i="14" s="1"/>
  <c r="B256" i="14" s="1"/>
  <c r="B22" i="4"/>
  <c r="B28" i="4" s="1"/>
  <c r="B34" i="4" s="1"/>
  <c r="B40" i="4" s="1"/>
  <c r="B46" i="4" s="1"/>
  <c r="B52" i="4" s="1"/>
  <c r="B58" i="4" s="1"/>
  <c r="B64" i="4" s="1"/>
  <c r="B70" i="4" s="1"/>
  <c r="B76" i="4" s="1"/>
  <c r="B82" i="4" s="1"/>
  <c r="B88" i="4" s="1"/>
  <c r="B94" i="4" s="1"/>
  <c r="B100" i="4" s="1"/>
  <c r="B106" i="4" s="1"/>
  <c r="B112" i="4" s="1"/>
  <c r="B118" i="4" s="1"/>
  <c r="B124" i="4" s="1"/>
  <c r="B130" i="4" s="1"/>
  <c r="B136" i="4" s="1"/>
  <c r="B142" i="4" s="1"/>
  <c r="B148" i="4" s="1"/>
  <c r="B154" i="4" s="1"/>
  <c r="B160" i="4" s="1"/>
  <c r="B166" i="4" s="1"/>
  <c r="B172" i="4" s="1"/>
  <c r="B178" i="4" s="1"/>
  <c r="B184" i="4" s="1"/>
  <c r="B190" i="4" s="1"/>
  <c r="B196" i="4" s="1"/>
  <c r="B202" i="4" s="1"/>
  <c r="B208" i="4" s="1"/>
  <c r="B214" i="4" s="1"/>
  <c r="B220" i="4" s="1"/>
  <c r="B226" i="4" s="1"/>
  <c r="B232" i="4" s="1"/>
  <c r="B238" i="4" s="1"/>
  <c r="B244" i="4" s="1"/>
  <c r="B250" i="4" s="1"/>
  <c r="B256" i="4" s="1"/>
  <c r="M108" i="8" l="1"/>
  <c r="L132" i="4"/>
  <c r="M96" i="10"/>
  <c r="L90" i="11"/>
  <c r="K138" i="4"/>
  <c r="M138" i="4" s="1"/>
  <c r="K120" i="7"/>
  <c r="L120" i="7" s="1"/>
  <c r="AL204" i="2"/>
  <c r="AM204" i="2" s="1"/>
  <c r="L114" i="7"/>
  <c r="M84" i="12"/>
  <c r="K126" i="6"/>
  <c r="L126" i="6" s="1"/>
  <c r="K102" i="10"/>
  <c r="M102" i="10" s="1"/>
  <c r="L120" i="6"/>
  <c r="K78" i="14"/>
  <c r="L78" i="14" s="1"/>
  <c r="K108" i="9"/>
  <c r="L108" i="9" s="1"/>
  <c r="K96" i="11"/>
  <c r="M96" i="11" s="1"/>
  <c r="K132" i="5"/>
  <c r="M132" i="5" s="1"/>
  <c r="M216" i="2"/>
  <c r="AH210" i="2"/>
  <c r="AI210" i="2"/>
  <c r="Q144" i="4"/>
  <c r="P144" i="4"/>
  <c r="AC204" i="2"/>
  <c r="K111" i="10"/>
  <c r="L105" i="11"/>
  <c r="J99" i="11"/>
  <c r="AE198" i="2"/>
  <c r="AD198" i="2"/>
  <c r="Q108" i="10"/>
  <c r="P108" i="10"/>
  <c r="Y222" i="2"/>
  <c r="Z222" i="2"/>
  <c r="T222" i="2" s="1"/>
  <c r="P102" i="11"/>
  <c r="Q102" i="11"/>
  <c r="K114" i="8"/>
  <c r="K84" i="13"/>
  <c r="K135" i="7"/>
  <c r="L129" i="9"/>
  <c r="AC206" i="2"/>
  <c r="AD212" i="2"/>
  <c r="AB216" i="2"/>
  <c r="K116" i="8"/>
  <c r="J126" i="8"/>
  <c r="L122" i="8"/>
  <c r="T216" i="2"/>
  <c r="K99" i="12"/>
  <c r="L110" i="10"/>
  <c r="K104" i="10"/>
  <c r="J114" i="10"/>
  <c r="S228" i="2"/>
  <c r="U224" i="2"/>
  <c r="T218" i="2"/>
  <c r="K225" i="2"/>
  <c r="K117" i="9"/>
  <c r="J217" i="2"/>
  <c r="J226" i="2"/>
  <c r="S205" i="2"/>
  <c r="S214" i="2"/>
  <c r="M117" i="9"/>
  <c r="J111" i="9"/>
  <c r="AN198" i="2"/>
  <c r="AL201" i="2"/>
  <c r="J87" i="14"/>
  <c r="L93" i="14"/>
  <c r="K218" i="2"/>
  <c r="L224" i="2"/>
  <c r="J228" i="2"/>
  <c r="J123" i="7"/>
  <c r="L129" i="7"/>
  <c r="K147" i="4"/>
  <c r="Q84" i="14"/>
  <c r="P84" i="14"/>
  <c r="K110" i="9"/>
  <c r="J120" i="9"/>
  <c r="L116" i="9"/>
  <c r="K122" i="7"/>
  <c r="J132" i="7"/>
  <c r="L128" i="7"/>
  <c r="AL206" i="2"/>
  <c r="AK216" i="2"/>
  <c r="AM212" i="2"/>
  <c r="Q138" i="5"/>
  <c r="P138" i="5"/>
  <c r="Q132" i="6"/>
  <c r="P132" i="6"/>
  <c r="K135" i="6"/>
  <c r="K123" i="8"/>
  <c r="U219" i="2"/>
  <c r="S213" i="2"/>
  <c r="AR210" i="2"/>
  <c r="AQ210" i="2"/>
  <c r="L105" i="12"/>
  <c r="J99" i="12"/>
  <c r="L225" i="2"/>
  <c r="J219" i="2"/>
  <c r="K80" i="14"/>
  <c r="L86" i="14"/>
  <c r="J90" i="14"/>
  <c r="P96" i="12"/>
  <c r="Q96" i="12"/>
  <c r="Q126" i="7"/>
  <c r="P126" i="7"/>
  <c r="L102" i="9"/>
  <c r="M102" i="9"/>
  <c r="L129" i="8"/>
  <c r="J123" i="8"/>
  <c r="K140" i="4"/>
  <c r="J150" i="4"/>
  <c r="L146" i="4"/>
  <c r="K92" i="12"/>
  <c r="L98" i="12"/>
  <c r="J102" i="12"/>
  <c r="L141" i="5"/>
  <c r="J135" i="5"/>
  <c r="K86" i="13"/>
  <c r="L92" i="13"/>
  <c r="J96" i="13"/>
  <c r="J111" i="10"/>
  <c r="L117" i="10"/>
  <c r="K105" i="11"/>
  <c r="J129" i="6"/>
  <c r="L135" i="6"/>
  <c r="Q120" i="8"/>
  <c r="P120" i="8"/>
  <c r="K141" i="5"/>
  <c r="L72" i="14"/>
  <c r="M72" i="14"/>
  <c r="Q222" i="2"/>
  <c r="P222" i="2"/>
  <c r="Q114" i="9"/>
  <c r="P114" i="9"/>
  <c r="L140" i="5"/>
  <c r="K134" i="5"/>
  <c r="J144" i="5"/>
  <c r="K128" i="6"/>
  <c r="J138" i="6"/>
  <c r="L134" i="6"/>
  <c r="K93" i="13"/>
  <c r="K87" i="14"/>
  <c r="L147" i="4"/>
  <c r="J141" i="4"/>
  <c r="AB211" i="2"/>
  <c r="AB220" i="2"/>
  <c r="V210" i="2"/>
  <c r="J87" i="13"/>
  <c r="L93" i="13"/>
  <c r="K90" i="12"/>
  <c r="P90" i="13"/>
  <c r="Q90" i="13"/>
  <c r="K98" i="11"/>
  <c r="L104" i="11"/>
  <c r="J108" i="11"/>
  <c r="AC237" i="2"/>
  <c r="AK220" i="2"/>
  <c r="AK211" i="2"/>
  <c r="T231" i="2"/>
  <c r="AB219" i="2"/>
  <c r="AD225" i="2"/>
  <c r="AK213" i="2"/>
  <c r="AM219" i="2"/>
  <c r="A85" i="6"/>
  <c r="A88" i="6" s="1"/>
  <c r="A89" i="6" s="1"/>
  <c r="A90" i="6" s="1"/>
  <c r="A181" i="6"/>
  <c r="A184" i="6" s="1"/>
  <c r="A185" i="6" s="1"/>
  <c r="A186" i="6" s="1"/>
  <c r="A229" i="6"/>
  <c r="A232" i="6" s="1"/>
  <c r="A233" i="6" s="1"/>
  <c r="A234" i="6" s="1"/>
  <c r="A241" i="6"/>
  <c r="A244" i="6" s="1"/>
  <c r="A245" i="6" s="1"/>
  <c r="A246" i="6" s="1"/>
  <c r="A205" i="6"/>
  <c r="A208" i="6" s="1"/>
  <c r="A209" i="6" s="1"/>
  <c r="A210" i="6" s="1"/>
  <c r="A49" i="6"/>
  <c r="A52" i="6" s="1"/>
  <c r="A53" i="6" s="1"/>
  <c r="A54" i="6" s="1"/>
  <c r="A217" i="6"/>
  <c r="A220" i="6" s="1"/>
  <c r="A221" i="6" s="1"/>
  <c r="A222" i="6" s="1"/>
  <c r="A103" i="6"/>
  <c r="A106" i="6" s="1"/>
  <c r="A107" i="6" s="1"/>
  <c r="A108" i="6" s="1"/>
  <c r="A37" i="6"/>
  <c r="A40" i="6" s="1"/>
  <c r="A41" i="6" s="1"/>
  <c r="A42" i="6" s="1"/>
  <c r="A37" i="7"/>
  <c r="A40" i="7" s="1"/>
  <c r="A41" i="7" s="1"/>
  <c r="A42" i="7" s="1"/>
  <c r="A157" i="6"/>
  <c r="A160" i="6" s="1"/>
  <c r="A161" i="6" s="1"/>
  <c r="A162" i="6" s="1"/>
  <c r="A211" i="6"/>
  <c r="A214" i="6" s="1"/>
  <c r="A215" i="6" s="1"/>
  <c r="A216" i="6" s="1"/>
  <c r="A259" i="7"/>
  <c r="A262" i="7" s="1"/>
  <c r="A263" i="7" s="1"/>
  <c r="A264" i="7" s="1"/>
  <c r="A145" i="6"/>
  <c r="A148" i="6" s="1"/>
  <c r="A149" i="6" s="1"/>
  <c r="A150" i="6" s="1"/>
  <c r="A43" i="6"/>
  <c r="A46" i="6" s="1"/>
  <c r="A47" i="6" s="1"/>
  <c r="A48" i="6" s="1"/>
  <c r="A151" i="6"/>
  <c r="A154" i="6" s="1"/>
  <c r="A155" i="6" s="1"/>
  <c r="A156" i="6" s="1"/>
  <c r="A163" i="6"/>
  <c r="A166" i="6" s="1"/>
  <c r="A167" i="6" s="1"/>
  <c r="A168" i="6" s="1"/>
  <c r="A109" i="6"/>
  <c r="A112" i="6" s="1"/>
  <c r="A113" i="6" s="1"/>
  <c r="A114" i="6" s="1"/>
  <c r="A223" i="6"/>
  <c r="A226" i="6" s="1"/>
  <c r="A227" i="6" s="1"/>
  <c r="A228" i="6" s="1"/>
  <c r="A253" i="6"/>
  <c r="A256" i="6" s="1"/>
  <c r="A257" i="6" s="1"/>
  <c r="A258" i="6" s="1"/>
  <c r="A67" i="6"/>
  <c r="A70" i="6" s="1"/>
  <c r="A71" i="6" s="1"/>
  <c r="A72" i="6" s="1"/>
  <c r="A91" i="6"/>
  <c r="A94" i="6" s="1"/>
  <c r="A95" i="6" s="1"/>
  <c r="A96" i="6" s="1"/>
  <c r="A259" i="6"/>
  <c r="A262" i="6" s="1"/>
  <c r="A263" i="6" s="1"/>
  <c r="A264" i="6" s="1"/>
  <c r="A133" i="6"/>
  <c r="A136" i="6" s="1"/>
  <c r="A137" i="6" s="1"/>
  <c r="A138" i="6" s="1"/>
  <c r="A79" i="6"/>
  <c r="A82" i="6" s="1"/>
  <c r="A83" i="6" s="1"/>
  <c r="A84" i="6" s="1"/>
  <c r="A31" i="6"/>
  <c r="A34" i="6" s="1"/>
  <c r="A35" i="6" s="1"/>
  <c r="A36" i="6" s="1"/>
  <c r="A139" i="6"/>
  <c r="A142" i="6" s="1"/>
  <c r="A143" i="6" s="1"/>
  <c r="A144" i="6" s="1"/>
  <c r="A199" i="6"/>
  <c r="A202" i="6" s="1"/>
  <c r="A203" i="6" s="1"/>
  <c r="A204" i="6" s="1"/>
  <c r="A169" i="6"/>
  <c r="A172" i="6" s="1"/>
  <c r="A173" i="6" s="1"/>
  <c r="A174" i="6" s="1"/>
  <c r="A193" i="6"/>
  <c r="A196" i="6" s="1"/>
  <c r="A197" i="6" s="1"/>
  <c r="A198" i="6" s="1"/>
  <c r="A127" i="6"/>
  <c r="A130" i="6" s="1"/>
  <c r="A131" i="6" s="1"/>
  <c r="A132" i="6" s="1"/>
  <c r="A187" i="6"/>
  <c r="A190" i="6" s="1"/>
  <c r="A191" i="6" s="1"/>
  <c r="A192" i="6" s="1"/>
  <c r="A115" i="7"/>
  <c r="A118" i="7" s="1"/>
  <c r="A119" i="7" s="1"/>
  <c r="A120" i="7" s="1"/>
  <c r="A175" i="7"/>
  <c r="A178" i="7" s="1"/>
  <c r="A179" i="7" s="1"/>
  <c r="A180" i="7" s="1"/>
  <c r="A25" i="7"/>
  <c r="A28" i="7" s="1"/>
  <c r="A29" i="7" s="1"/>
  <c r="A30" i="7" s="1"/>
  <c r="A121" i="7"/>
  <c r="A124" i="7" s="1"/>
  <c r="A125" i="7" s="1"/>
  <c r="A126" i="7" s="1"/>
  <c r="A217" i="7"/>
  <c r="A220" i="7" s="1"/>
  <c r="A221" i="7" s="1"/>
  <c r="A222" i="7" s="1"/>
  <c r="A205" i="7"/>
  <c r="A208" i="7" s="1"/>
  <c r="A209" i="7" s="1"/>
  <c r="A210" i="7" s="1"/>
  <c r="A61" i="7"/>
  <c r="A64" i="7" s="1"/>
  <c r="A65" i="7" s="1"/>
  <c r="A66" i="7" s="1"/>
  <c r="A193" i="7"/>
  <c r="A196" i="7" s="1"/>
  <c r="A197" i="7" s="1"/>
  <c r="A198" i="7" s="1"/>
  <c r="A55" i="7"/>
  <c r="A58" i="7" s="1"/>
  <c r="A59" i="7" s="1"/>
  <c r="A60" i="7" s="1"/>
  <c r="A223" i="7"/>
  <c r="A226" i="7" s="1"/>
  <c r="A227" i="7" s="1"/>
  <c r="A228" i="7" s="1"/>
  <c r="A247" i="7"/>
  <c r="A250" i="7" s="1"/>
  <c r="A251" i="7" s="1"/>
  <c r="A252" i="7" s="1"/>
  <c r="A73" i="7"/>
  <c r="A76" i="7" s="1"/>
  <c r="A77" i="7" s="1"/>
  <c r="A78" i="7" s="1"/>
  <c r="A85" i="7"/>
  <c r="A88" i="7" s="1"/>
  <c r="A89" i="7" s="1"/>
  <c r="A90" i="7" s="1"/>
  <c r="A43" i="7"/>
  <c r="A46" i="7" s="1"/>
  <c r="A47" i="7" s="1"/>
  <c r="A48" i="7" s="1"/>
  <c r="A163" i="7"/>
  <c r="A166" i="7" s="1"/>
  <c r="A167" i="7" s="1"/>
  <c r="A168" i="7" s="1"/>
  <c r="A97" i="7"/>
  <c r="A100" i="7" s="1"/>
  <c r="A101" i="7" s="1"/>
  <c r="A102" i="7" s="1"/>
  <c r="A181" i="7"/>
  <c r="A184" i="7" s="1"/>
  <c r="A185" i="7" s="1"/>
  <c r="A186" i="7" s="1"/>
  <c r="A229" i="7"/>
  <c r="A232" i="7" s="1"/>
  <c r="A233" i="7" s="1"/>
  <c r="A234" i="7" s="1"/>
  <c r="G21" i="4"/>
  <c r="A19" i="4"/>
  <c r="A22" i="4" s="1"/>
  <c r="A23" i="4" s="1"/>
  <c r="A24" i="4" s="1"/>
  <c r="G21" i="5"/>
  <c r="B18" i="14"/>
  <c r="G17" i="14"/>
  <c r="F17" i="14"/>
  <c r="H17" i="14" s="1"/>
  <c r="G16" i="14"/>
  <c r="F16" i="14"/>
  <c r="G13" i="14"/>
  <c r="J16" i="14" s="1"/>
  <c r="J13" i="14" s="1"/>
  <c r="A13" i="14"/>
  <c r="A16" i="14" s="1"/>
  <c r="A17" i="14" s="1"/>
  <c r="A18" i="14" s="1"/>
  <c r="C10" i="14"/>
  <c r="D10" i="14" s="1"/>
  <c r="E10" i="14" s="1"/>
  <c r="F10" i="14" s="1"/>
  <c r="G10" i="14" s="1"/>
  <c r="H10" i="14" s="1"/>
  <c r="I10" i="14" s="1"/>
  <c r="J10" i="14" s="1"/>
  <c r="K10" i="14" s="1"/>
  <c r="L10" i="14" s="1"/>
  <c r="M10" i="14" s="1"/>
  <c r="N10" i="14" s="1"/>
  <c r="O10" i="14" s="1"/>
  <c r="P10" i="14" s="1"/>
  <c r="Q10" i="14" s="1"/>
  <c r="R10" i="14" s="1"/>
  <c r="S10" i="14" s="1"/>
  <c r="T10" i="14" s="1"/>
  <c r="U10" i="14" s="1"/>
  <c r="V10" i="14" s="1"/>
  <c r="W10" i="14" s="1"/>
  <c r="X10" i="14" s="1"/>
  <c r="Y10" i="14" s="1"/>
  <c r="Z10" i="14" s="1"/>
  <c r="AA10" i="14" s="1"/>
  <c r="AB10" i="14" s="1"/>
  <c r="AC10" i="14" s="1"/>
  <c r="AD10" i="14" s="1"/>
  <c r="AE10" i="14" s="1"/>
  <c r="AF10" i="14" s="1"/>
  <c r="AG10" i="14" s="1"/>
  <c r="AH10" i="14" s="1"/>
  <c r="AI10" i="14" s="1"/>
  <c r="AJ10" i="14" s="1"/>
  <c r="AK10" i="14" s="1"/>
  <c r="AL10" i="14" s="1"/>
  <c r="AM10" i="14" s="1"/>
  <c r="AN10" i="14" s="1"/>
  <c r="AO10" i="14" s="1"/>
  <c r="AP10" i="14" s="1"/>
  <c r="AQ10" i="14" s="1"/>
  <c r="AR10" i="14" s="1"/>
  <c r="AS10" i="14" s="1"/>
  <c r="AT10" i="14" s="1"/>
  <c r="AU10" i="14" s="1"/>
  <c r="AV10" i="14" s="1"/>
  <c r="AW10" i="14" s="1"/>
  <c r="AX10" i="14" s="1"/>
  <c r="AY10" i="14" s="1"/>
  <c r="AZ10" i="14" s="1"/>
  <c r="BA10" i="14" s="1"/>
  <c r="BB10" i="14" s="1"/>
  <c r="E6" i="14"/>
  <c r="E5" i="14"/>
  <c r="E4" i="14"/>
  <c r="E3" i="14"/>
  <c r="T2" i="14"/>
  <c r="AC2" i="14" s="1"/>
  <c r="T1" i="14"/>
  <c r="AC1" i="14" s="1"/>
  <c r="AL1" i="14" s="1"/>
  <c r="AU1" i="14" s="1"/>
  <c r="S1" i="14"/>
  <c r="AB1" i="14" s="1"/>
  <c r="AK1" i="14" s="1"/>
  <c r="AT1" i="14" s="1"/>
  <c r="C1" i="14"/>
  <c r="B18" i="13"/>
  <c r="G17" i="13"/>
  <c r="F17" i="13"/>
  <c r="H17" i="13" s="1"/>
  <c r="G16" i="13"/>
  <c r="F16" i="13"/>
  <c r="G13" i="13"/>
  <c r="J16" i="13" s="1"/>
  <c r="J13" i="13" s="1"/>
  <c r="A13" i="13"/>
  <c r="A16" i="13" s="1"/>
  <c r="A17" i="13" s="1"/>
  <c r="A18" i="13" s="1"/>
  <c r="C10" i="13"/>
  <c r="D10" i="13" s="1"/>
  <c r="E10" i="13" s="1"/>
  <c r="F10" i="13" s="1"/>
  <c r="G10" i="13" s="1"/>
  <c r="H10" i="13" s="1"/>
  <c r="I10" i="13" s="1"/>
  <c r="J10" i="13" s="1"/>
  <c r="K10" i="13" s="1"/>
  <c r="L10" i="13" s="1"/>
  <c r="M10" i="13" s="1"/>
  <c r="N10" i="13" s="1"/>
  <c r="O10" i="13" s="1"/>
  <c r="P10" i="13" s="1"/>
  <c r="Q10" i="13" s="1"/>
  <c r="R10" i="13" s="1"/>
  <c r="S10" i="13" s="1"/>
  <c r="T10" i="13" s="1"/>
  <c r="U10" i="13" s="1"/>
  <c r="V10" i="13" s="1"/>
  <c r="W10" i="13" s="1"/>
  <c r="X10" i="13" s="1"/>
  <c r="Y10" i="13" s="1"/>
  <c r="Z10" i="13" s="1"/>
  <c r="AA10" i="13" s="1"/>
  <c r="AB10" i="13" s="1"/>
  <c r="AC10" i="13" s="1"/>
  <c r="AD10" i="13" s="1"/>
  <c r="AE10" i="13" s="1"/>
  <c r="AF10" i="13" s="1"/>
  <c r="AG10" i="13" s="1"/>
  <c r="AH10" i="13" s="1"/>
  <c r="AI10" i="13" s="1"/>
  <c r="AJ10" i="13" s="1"/>
  <c r="AK10" i="13" s="1"/>
  <c r="AL10" i="13" s="1"/>
  <c r="AM10" i="13" s="1"/>
  <c r="AN10" i="13" s="1"/>
  <c r="AO10" i="13" s="1"/>
  <c r="AP10" i="13" s="1"/>
  <c r="AQ10" i="13" s="1"/>
  <c r="AR10" i="13" s="1"/>
  <c r="AS10" i="13" s="1"/>
  <c r="AT10" i="13" s="1"/>
  <c r="AU10" i="13" s="1"/>
  <c r="AV10" i="13" s="1"/>
  <c r="AW10" i="13" s="1"/>
  <c r="AX10" i="13" s="1"/>
  <c r="AY10" i="13" s="1"/>
  <c r="AZ10" i="13" s="1"/>
  <c r="BA10" i="13" s="1"/>
  <c r="BB10" i="13" s="1"/>
  <c r="E6" i="13"/>
  <c r="E5" i="13"/>
  <c r="E4" i="13"/>
  <c r="E3" i="13"/>
  <c r="T2" i="13"/>
  <c r="AC2" i="13" s="1"/>
  <c r="T1" i="13"/>
  <c r="AC1" i="13" s="1"/>
  <c r="AL1" i="13" s="1"/>
  <c r="AU1" i="13" s="1"/>
  <c r="S1" i="13"/>
  <c r="AB1" i="13" s="1"/>
  <c r="AK1" i="13" s="1"/>
  <c r="AT1" i="13" s="1"/>
  <c r="C1" i="13"/>
  <c r="B18" i="12"/>
  <c r="G17" i="12"/>
  <c r="F17" i="12"/>
  <c r="H17" i="12" s="1"/>
  <c r="G16" i="12"/>
  <c r="F16" i="12"/>
  <c r="G13" i="12"/>
  <c r="J16" i="12" s="1"/>
  <c r="J13" i="12" s="1"/>
  <c r="A13" i="12"/>
  <c r="A16" i="12" s="1"/>
  <c r="A17" i="12" s="1"/>
  <c r="A18" i="12" s="1"/>
  <c r="C10" i="12"/>
  <c r="D10" i="12" s="1"/>
  <c r="E10" i="12" s="1"/>
  <c r="F10" i="12" s="1"/>
  <c r="G10" i="12" s="1"/>
  <c r="H10" i="12" s="1"/>
  <c r="I10" i="12" s="1"/>
  <c r="J10" i="12" s="1"/>
  <c r="K10" i="12" s="1"/>
  <c r="L10" i="12" s="1"/>
  <c r="M10" i="12" s="1"/>
  <c r="N10" i="12" s="1"/>
  <c r="O10" i="12" s="1"/>
  <c r="P10" i="12" s="1"/>
  <c r="Q10" i="12" s="1"/>
  <c r="R10" i="12" s="1"/>
  <c r="S10" i="12" s="1"/>
  <c r="T10" i="12" s="1"/>
  <c r="U10" i="12" s="1"/>
  <c r="V10" i="12" s="1"/>
  <c r="W10" i="12" s="1"/>
  <c r="X10" i="12" s="1"/>
  <c r="Y10" i="12" s="1"/>
  <c r="Z10" i="12" s="1"/>
  <c r="AA10" i="12" s="1"/>
  <c r="AB10" i="12" s="1"/>
  <c r="AC10" i="12" s="1"/>
  <c r="AD10" i="12" s="1"/>
  <c r="AE10" i="12" s="1"/>
  <c r="AF10" i="12" s="1"/>
  <c r="AG10" i="12" s="1"/>
  <c r="AH10" i="12" s="1"/>
  <c r="AI10" i="12" s="1"/>
  <c r="AJ10" i="12" s="1"/>
  <c r="AK10" i="12" s="1"/>
  <c r="AL10" i="12" s="1"/>
  <c r="AM10" i="12" s="1"/>
  <c r="AN10" i="12" s="1"/>
  <c r="AO10" i="12" s="1"/>
  <c r="AP10" i="12" s="1"/>
  <c r="AQ10" i="12" s="1"/>
  <c r="AR10" i="12" s="1"/>
  <c r="AS10" i="12" s="1"/>
  <c r="AT10" i="12" s="1"/>
  <c r="AU10" i="12" s="1"/>
  <c r="AV10" i="12" s="1"/>
  <c r="AW10" i="12" s="1"/>
  <c r="AX10" i="12" s="1"/>
  <c r="AY10" i="12" s="1"/>
  <c r="AZ10" i="12" s="1"/>
  <c r="BA10" i="12" s="1"/>
  <c r="BB10" i="12" s="1"/>
  <c r="E6" i="12"/>
  <c r="E5" i="12"/>
  <c r="E4" i="12"/>
  <c r="E3" i="12"/>
  <c r="T2" i="12"/>
  <c r="AC2" i="12" s="1"/>
  <c r="T1" i="12"/>
  <c r="AC1" i="12" s="1"/>
  <c r="AL1" i="12" s="1"/>
  <c r="AU1" i="12" s="1"/>
  <c r="S1" i="12"/>
  <c r="AB1" i="12" s="1"/>
  <c r="AK1" i="12" s="1"/>
  <c r="AT1" i="12" s="1"/>
  <c r="C1" i="12"/>
  <c r="B18" i="11"/>
  <c r="G17" i="11"/>
  <c r="F17" i="11"/>
  <c r="H17" i="11" s="1"/>
  <c r="G16" i="11"/>
  <c r="F16" i="11"/>
  <c r="G13" i="11"/>
  <c r="J16" i="11" s="1"/>
  <c r="J13" i="11" s="1"/>
  <c r="A13" i="11"/>
  <c r="A16" i="11" s="1"/>
  <c r="A17" i="11" s="1"/>
  <c r="A18" i="11" s="1"/>
  <c r="C10" i="11"/>
  <c r="D10" i="11" s="1"/>
  <c r="E10" i="11" s="1"/>
  <c r="F10" i="11" s="1"/>
  <c r="G10" i="11" s="1"/>
  <c r="H10" i="11" s="1"/>
  <c r="I10" i="11" s="1"/>
  <c r="J10" i="11" s="1"/>
  <c r="K10" i="11" s="1"/>
  <c r="L10" i="11" s="1"/>
  <c r="M10" i="11" s="1"/>
  <c r="N10" i="11" s="1"/>
  <c r="O10" i="11" s="1"/>
  <c r="P10" i="11" s="1"/>
  <c r="Q10" i="11" s="1"/>
  <c r="R10" i="11" s="1"/>
  <c r="S10" i="11" s="1"/>
  <c r="T10" i="11" s="1"/>
  <c r="U10" i="11" s="1"/>
  <c r="V10" i="11" s="1"/>
  <c r="W10" i="11" s="1"/>
  <c r="X10" i="11" s="1"/>
  <c r="Y10" i="11" s="1"/>
  <c r="Z10" i="11" s="1"/>
  <c r="AA10" i="11" s="1"/>
  <c r="AB10" i="11" s="1"/>
  <c r="AC10" i="11" s="1"/>
  <c r="AD10" i="11" s="1"/>
  <c r="AE10" i="11" s="1"/>
  <c r="AF10" i="11" s="1"/>
  <c r="AG10" i="11" s="1"/>
  <c r="AH10" i="11" s="1"/>
  <c r="AI10" i="11" s="1"/>
  <c r="AJ10" i="11" s="1"/>
  <c r="AK10" i="11" s="1"/>
  <c r="AL10" i="11" s="1"/>
  <c r="AM10" i="11" s="1"/>
  <c r="AN10" i="11" s="1"/>
  <c r="AO10" i="11" s="1"/>
  <c r="AP10" i="11" s="1"/>
  <c r="AQ10" i="11" s="1"/>
  <c r="AR10" i="11" s="1"/>
  <c r="AS10" i="11" s="1"/>
  <c r="AT10" i="11" s="1"/>
  <c r="AU10" i="11" s="1"/>
  <c r="AV10" i="11" s="1"/>
  <c r="AW10" i="11" s="1"/>
  <c r="AX10" i="11" s="1"/>
  <c r="AY10" i="11" s="1"/>
  <c r="AZ10" i="11" s="1"/>
  <c r="BA10" i="11" s="1"/>
  <c r="BB10" i="11" s="1"/>
  <c r="E6" i="11"/>
  <c r="E5" i="11"/>
  <c r="E4" i="11"/>
  <c r="E3" i="11"/>
  <c r="T2" i="11"/>
  <c r="AC2" i="11" s="1"/>
  <c r="T1" i="11"/>
  <c r="AC1" i="11" s="1"/>
  <c r="AL1" i="11" s="1"/>
  <c r="AU1" i="11" s="1"/>
  <c r="S1" i="11"/>
  <c r="AB1" i="11" s="1"/>
  <c r="AK1" i="11" s="1"/>
  <c r="AT1" i="11" s="1"/>
  <c r="C1" i="11"/>
  <c r="B18" i="10"/>
  <c r="G17" i="10"/>
  <c r="F17" i="10"/>
  <c r="H17" i="10" s="1"/>
  <c r="G16" i="10"/>
  <c r="F16" i="10"/>
  <c r="G13" i="10"/>
  <c r="J16" i="10" s="1"/>
  <c r="J13" i="10" s="1"/>
  <c r="A13" i="10"/>
  <c r="A16" i="10" s="1"/>
  <c r="A17" i="10" s="1"/>
  <c r="A18" i="10" s="1"/>
  <c r="C10" i="10"/>
  <c r="D10" i="10" s="1"/>
  <c r="E10" i="10" s="1"/>
  <c r="F10" i="10" s="1"/>
  <c r="G10" i="10" s="1"/>
  <c r="H10" i="10" s="1"/>
  <c r="I10" i="10" s="1"/>
  <c r="J10" i="10" s="1"/>
  <c r="K10" i="10" s="1"/>
  <c r="L10" i="10" s="1"/>
  <c r="M10" i="10" s="1"/>
  <c r="N10" i="10" s="1"/>
  <c r="O10" i="10" s="1"/>
  <c r="P10" i="10" s="1"/>
  <c r="Q10" i="10" s="1"/>
  <c r="R10" i="10" s="1"/>
  <c r="S10" i="10" s="1"/>
  <c r="T10" i="10" s="1"/>
  <c r="U10" i="10" s="1"/>
  <c r="V10" i="10" s="1"/>
  <c r="W10" i="10" s="1"/>
  <c r="X10" i="10" s="1"/>
  <c r="Y10" i="10" s="1"/>
  <c r="Z10" i="10" s="1"/>
  <c r="AA10" i="10" s="1"/>
  <c r="AB10" i="10" s="1"/>
  <c r="AC10" i="10" s="1"/>
  <c r="AD10" i="10" s="1"/>
  <c r="AE10" i="10" s="1"/>
  <c r="AF10" i="10" s="1"/>
  <c r="AG10" i="10" s="1"/>
  <c r="AH10" i="10" s="1"/>
  <c r="AI10" i="10" s="1"/>
  <c r="AJ10" i="10" s="1"/>
  <c r="AK10" i="10" s="1"/>
  <c r="AL10" i="10" s="1"/>
  <c r="AM10" i="10" s="1"/>
  <c r="AN10" i="10" s="1"/>
  <c r="AO10" i="10" s="1"/>
  <c r="AP10" i="10" s="1"/>
  <c r="AQ10" i="10" s="1"/>
  <c r="AR10" i="10" s="1"/>
  <c r="AS10" i="10" s="1"/>
  <c r="AT10" i="10" s="1"/>
  <c r="AU10" i="10" s="1"/>
  <c r="AV10" i="10" s="1"/>
  <c r="AW10" i="10" s="1"/>
  <c r="AX10" i="10" s="1"/>
  <c r="AY10" i="10" s="1"/>
  <c r="AZ10" i="10" s="1"/>
  <c r="BA10" i="10" s="1"/>
  <c r="BB10" i="10" s="1"/>
  <c r="E6" i="10"/>
  <c r="E5" i="10"/>
  <c r="E4" i="10"/>
  <c r="E3" i="10"/>
  <c r="T2" i="10"/>
  <c r="AC2" i="10" s="1"/>
  <c r="T1" i="10"/>
  <c r="AC1" i="10" s="1"/>
  <c r="AL1" i="10" s="1"/>
  <c r="AU1" i="10" s="1"/>
  <c r="S1" i="10"/>
  <c r="AB1" i="10" s="1"/>
  <c r="AK1" i="10" s="1"/>
  <c r="AT1" i="10" s="1"/>
  <c r="C1" i="10"/>
  <c r="B18" i="9"/>
  <c r="G17" i="9"/>
  <c r="F17" i="9"/>
  <c r="H17" i="9" s="1"/>
  <c r="G16" i="9"/>
  <c r="F16" i="9"/>
  <c r="G13" i="9"/>
  <c r="J16" i="9" s="1"/>
  <c r="J13" i="9" s="1"/>
  <c r="A13" i="9"/>
  <c r="A16" i="9" s="1"/>
  <c r="A17" i="9" s="1"/>
  <c r="A18" i="9" s="1"/>
  <c r="C10" i="9"/>
  <c r="D10" i="9" s="1"/>
  <c r="E10" i="9" s="1"/>
  <c r="F10" i="9" s="1"/>
  <c r="G10" i="9" s="1"/>
  <c r="H10" i="9" s="1"/>
  <c r="I10" i="9" s="1"/>
  <c r="J10" i="9" s="1"/>
  <c r="K10" i="9" s="1"/>
  <c r="L10" i="9" s="1"/>
  <c r="M10" i="9" s="1"/>
  <c r="N10" i="9" s="1"/>
  <c r="O10" i="9" s="1"/>
  <c r="P10" i="9" s="1"/>
  <c r="Q10" i="9" s="1"/>
  <c r="R10" i="9" s="1"/>
  <c r="S10" i="9" s="1"/>
  <c r="T10" i="9" s="1"/>
  <c r="U10" i="9" s="1"/>
  <c r="V10" i="9" s="1"/>
  <c r="W10" i="9" s="1"/>
  <c r="X10" i="9" s="1"/>
  <c r="Y10" i="9" s="1"/>
  <c r="Z10" i="9" s="1"/>
  <c r="AA10" i="9" s="1"/>
  <c r="AB10" i="9" s="1"/>
  <c r="AC10" i="9" s="1"/>
  <c r="AD10" i="9" s="1"/>
  <c r="AE10" i="9" s="1"/>
  <c r="AF10" i="9" s="1"/>
  <c r="AG10" i="9" s="1"/>
  <c r="AH10" i="9" s="1"/>
  <c r="AI10" i="9" s="1"/>
  <c r="AJ10" i="9" s="1"/>
  <c r="AK10" i="9" s="1"/>
  <c r="AL10" i="9" s="1"/>
  <c r="AM10" i="9" s="1"/>
  <c r="AN10" i="9" s="1"/>
  <c r="AO10" i="9" s="1"/>
  <c r="AP10" i="9" s="1"/>
  <c r="AQ10" i="9" s="1"/>
  <c r="AR10" i="9" s="1"/>
  <c r="AS10" i="9" s="1"/>
  <c r="AT10" i="9" s="1"/>
  <c r="AU10" i="9" s="1"/>
  <c r="AV10" i="9" s="1"/>
  <c r="AW10" i="9" s="1"/>
  <c r="AX10" i="9" s="1"/>
  <c r="AY10" i="9" s="1"/>
  <c r="AZ10" i="9" s="1"/>
  <c r="BA10" i="9" s="1"/>
  <c r="BB10" i="9" s="1"/>
  <c r="E6" i="9"/>
  <c r="E5" i="9"/>
  <c r="E4" i="9"/>
  <c r="E3" i="9"/>
  <c r="T2" i="9"/>
  <c r="AC2" i="9" s="1"/>
  <c r="T1" i="9"/>
  <c r="AC1" i="9" s="1"/>
  <c r="AL1" i="9" s="1"/>
  <c r="AU1" i="9" s="1"/>
  <c r="S1" i="9"/>
  <c r="AB1" i="9" s="1"/>
  <c r="AK1" i="9" s="1"/>
  <c r="AT1" i="9" s="1"/>
  <c r="C1" i="9"/>
  <c r="B18" i="8"/>
  <c r="G17" i="8"/>
  <c r="F17" i="8"/>
  <c r="H17" i="8" s="1"/>
  <c r="G16" i="8"/>
  <c r="F16" i="8"/>
  <c r="G13" i="8"/>
  <c r="J16" i="8" s="1"/>
  <c r="J13" i="8" s="1"/>
  <c r="A13" i="8"/>
  <c r="A16" i="8" s="1"/>
  <c r="A17" i="8" s="1"/>
  <c r="A18" i="8" s="1"/>
  <c r="C10" i="8"/>
  <c r="D10" i="8" s="1"/>
  <c r="E10" i="8" s="1"/>
  <c r="F10" i="8" s="1"/>
  <c r="G10" i="8" s="1"/>
  <c r="H10" i="8" s="1"/>
  <c r="I10" i="8" s="1"/>
  <c r="J10" i="8" s="1"/>
  <c r="K10" i="8" s="1"/>
  <c r="L10" i="8" s="1"/>
  <c r="M10" i="8" s="1"/>
  <c r="N10" i="8" s="1"/>
  <c r="O10" i="8" s="1"/>
  <c r="P10" i="8" s="1"/>
  <c r="Q10" i="8" s="1"/>
  <c r="R10" i="8" s="1"/>
  <c r="S10" i="8" s="1"/>
  <c r="T10" i="8" s="1"/>
  <c r="U10" i="8" s="1"/>
  <c r="V10" i="8" s="1"/>
  <c r="W10" i="8" s="1"/>
  <c r="X10" i="8" s="1"/>
  <c r="Y10" i="8" s="1"/>
  <c r="Z10" i="8" s="1"/>
  <c r="AA10" i="8" s="1"/>
  <c r="AB10" i="8" s="1"/>
  <c r="AC10" i="8" s="1"/>
  <c r="AD10" i="8" s="1"/>
  <c r="AE10" i="8" s="1"/>
  <c r="AF10" i="8" s="1"/>
  <c r="AG10" i="8" s="1"/>
  <c r="AH10" i="8" s="1"/>
  <c r="AI10" i="8" s="1"/>
  <c r="AJ10" i="8" s="1"/>
  <c r="AK10" i="8" s="1"/>
  <c r="AL10" i="8" s="1"/>
  <c r="AM10" i="8" s="1"/>
  <c r="AN10" i="8" s="1"/>
  <c r="AO10" i="8" s="1"/>
  <c r="AP10" i="8" s="1"/>
  <c r="AQ10" i="8" s="1"/>
  <c r="AR10" i="8" s="1"/>
  <c r="AS10" i="8" s="1"/>
  <c r="AT10" i="8" s="1"/>
  <c r="AU10" i="8" s="1"/>
  <c r="AV10" i="8" s="1"/>
  <c r="AW10" i="8" s="1"/>
  <c r="AX10" i="8" s="1"/>
  <c r="AY10" i="8" s="1"/>
  <c r="AZ10" i="8" s="1"/>
  <c r="BA10" i="8" s="1"/>
  <c r="BB10" i="8" s="1"/>
  <c r="E6" i="8"/>
  <c r="E5" i="8"/>
  <c r="E4" i="8"/>
  <c r="E3" i="8"/>
  <c r="T2" i="8"/>
  <c r="AC2" i="8" s="1"/>
  <c r="T1" i="8"/>
  <c r="AC1" i="8" s="1"/>
  <c r="AL1" i="8" s="1"/>
  <c r="AU1" i="8" s="1"/>
  <c r="S1" i="8"/>
  <c r="AB1" i="8" s="1"/>
  <c r="AK1" i="8" s="1"/>
  <c r="AT1" i="8" s="1"/>
  <c r="C1" i="8"/>
  <c r="B18" i="7"/>
  <c r="G17" i="7"/>
  <c r="F17" i="7"/>
  <c r="H17" i="7" s="1"/>
  <c r="G16" i="7"/>
  <c r="F16" i="7"/>
  <c r="G13" i="7"/>
  <c r="J16" i="7" s="1"/>
  <c r="J13" i="7" s="1"/>
  <c r="A13" i="7"/>
  <c r="A16" i="7" s="1"/>
  <c r="A17" i="7" s="1"/>
  <c r="A18" i="7" s="1"/>
  <c r="C10" i="7"/>
  <c r="D10" i="7" s="1"/>
  <c r="E10" i="7" s="1"/>
  <c r="F10" i="7" s="1"/>
  <c r="G10" i="7" s="1"/>
  <c r="H10" i="7" s="1"/>
  <c r="I10" i="7" s="1"/>
  <c r="J10" i="7" s="1"/>
  <c r="K10" i="7" s="1"/>
  <c r="L10" i="7" s="1"/>
  <c r="M10" i="7" s="1"/>
  <c r="N10" i="7" s="1"/>
  <c r="O10" i="7" s="1"/>
  <c r="P10" i="7" s="1"/>
  <c r="Q10" i="7" s="1"/>
  <c r="R10" i="7" s="1"/>
  <c r="S10" i="7" s="1"/>
  <c r="T10" i="7" s="1"/>
  <c r="U10" i="7" s="1"/>
  <c r="V10" i="7" s="1"/>
  <c r="W10" i="7" s="1"/>
  <c r="X10" i="7" s="1"/>
  <c r="Y10" i="7" s="1"/>
  <c r="Z10" i="7" s="1"/>
  <c r="AA10" i="7" s="1"/>
  <c r="AB10" i="7" s="1"/>
  <c r="AC10" i="7" s="1"/>
  <c r="AD10" i="7" s="1"/>
  <c r="AE10" i="7" s="1"/>
  <c r="AF10" i="7" s="1"/>
  <c r="AG10" i="7" s="1"/>
  <c r="AH10" i="7" s="1"/>
  <c r="AI10" i="7" s="1"/>
  <c r="AJ10" i="7" s="1"/>
  <c r="AK10" i="7" s="1"/>
  <c r="AL10" i="7" s="1"/>
  <c r="AM10" i="7" s="1"/>
  <c r="AN10" i="7" s="1"/>
  <c r="AO10" i="7" s="1"/>
  <c r="AP10" i="7" s="1"/>
  <c r="AQ10" i="7" s="1"/>
  <c r="AR10" i="7" s="1"/>
  <c r="AS10" i="7" s="1"/>
  <c r="AT10" i="7" s="1"/>
  <c r="AU10" i="7" s="1"/>
  <c r="AV10" i="7" s="1"/>
  <c r="AW10" i="7" s="1"/>
  <c r="AX10" i="7" s="1"/>
  <c r="AY10" i="7" s="1"/>
  <c r="AZ10" i="7" s="1"/>
  <c r="BA10" i="7" s="1"/>
  <c r="BB10" i="7" s="1"/>
  <c r="E6" i="7"/>
  <c r="E5" i="7"/>
  <c r="E4" i="7"/>
  <c r="E3" i="7"/>
  <c r="T2" i="7"/>
  <c r="AC2" i="7" s="1"/>
  <c r="T1" i="7"/>
  <c r="AC1" i="7" s="1"/>
  <c r="AL1" i="7" s="1"/>
  <c r="AU1" i="7" s="1"/>
  <c r="S1" i="7"/>
  <c r="AB1" i="7" s="1"/>
  <c r="AK1" i="7" s="1"/>
  <c r="AT1" i="7" s="1"/>
  <c r="C1" i="7"/>
  <c r="B18" i="6"/>
  <c r="G17" i="6"/>
  <c r="F17" i="6"/>
  <c r="H17" i="6" s="1"/>
  <c r="G16" i="6"/>
  <c r="F16" i="6"/>
  <c r="G13" i="6"/>
  <c r="J16" i="6" s="1"/>
  <c r="J13" i="6" s="1"/>
  <c r="A13" i="6"/>
  <c r="A16" i="6" s="1"/>
  <c r="A17" i="6" s="1"/>
  <c r="A18" i="6" s="1"/>
  <c r="C10" i="6"/>
  <c r="D10" i="6" s="1"/>
  <c r="E10" i="6" s="1"/>
  <c r="F10" i="6" s="1"/>
  <c r="G10" i="6" s="1"/>
  <c r="H10" i="6" s="1"/>
  <c r="I10" i="6" s="1"/>
  <c r="J10" i="6" s="1"/>
  <c r="K10" i="6" s="1"/>
  <c r="L10" i="6" s="1"/>
  <c r="M10" i="6" s="1"/>
  <c r="N10" i="6" s="1"/>
  <c r="O10" i="6" s="1"/>
  <c r="P10" i="6" s="1"/>
  <c r="Q10" i="6" s="1"/>
  <c r="R10" i="6" s="1"/>
  <c r="S10" i="6" s="1"/>
  <c r="T10" i="6" s="1"/>
  <c r="U10" i="6" s="1"/>
  <c r="V10" i="6" s="1"/>
  <c r="W10" i="6" s="1"/>
  <c r="X10" i="6" s="1"/>
  <c r="Y10" i="6" s="1"/>
  <c r="Z10" i="6" s="1"/>
  <c r="AA10" i="6" s="1"/>
  <c r="AB10" i="6" s="1"/>
  <c r="AC10" i="6" s="1"/>
  <c r="AD10" i="6" s="1"/>
  <c r="AE10" i="6" s="1"/>
  <c r="AF10" i="6" s="1"/>
  <c r="AG10" i="6" s="1"/>
  <c r="AH10" i="6" s="1"/>
  <c r="AI10" i="6" s="1"/>
  <c r="AJ10" i="6" s="1"/>
  <c r="AK10" i="6" s="1"/>
  <c r="AL10" i="6" s="1"/>
  <c r="AM10" i="6" s="1"/>
  <c r="AN10" i="6" s="1"/>
  <c r="AO10" i="6" s="1"/>
  <c r="AP10" i="6" s="1"/>
  <c r="AQ10" i="6" s="1"/>
  <c r="AR10" i="6" s="1"/>
  <c r="AS10" i="6" s="1"/>
  <c r="AT10" i="6" s="1"/>
  <c r="AU10" i="6" s="1"/>
  <c r="AV10" i="6" s="1"/>
  <c r="AW10" i="6" s="1"/>
  <c r="AX10" i="6" s="1"/>
  <c r="AY10" i="6" s="1"/>
  <c r="AZ10" i="6" s="1"/>
  <c r="BA10" i="6" s="1"/>
  <c r="BB10" i="6" s="1"/>
  <c r="E6" i="6"/>
  <c r="E5" i="6"/>
  <c r="E4" i="6"/>
  <c r="E3" i="6"/>
  <c r="T2" i="6"/>
  <c r="AC2" i="6" s="1"/>
  <c r="AL2" i="6" s="1"/>
  <c r="T1" i="6"/>
  <c r="AC1" i="6" s="1"/>
  <c r="AL1" i="6" s="1"/>
  <c r="AU1" i="6" s="1"/>
  <c r="S1" i="6"/>
  <c r="AB1" i="6" s="1"/>
  <c r="AK1" i="6" s="1"/>
  <c r="AT1" i="6" s="1"/>
  <c r="C1" i="6"/>
  <c r="B18" i="5"/>
  <c r="G17" i="5"/>
  <c r="F17" i="5"/>
  <c r="H17" i="5" s="1"/>
  <c r="G16" i="5"/>
  <c r="F16" i="5"/>
  <c r="G13" i="5"/>
  <c r="J16" i="5" s="1"/>
  <c r="J13" i="5" s="1"/>
  <c r="A13" i="5"/>
  <c r="A16" i="5" s="1"/>
  <c r="A17" i="5" s="1"/>
  <c r="A18" i="5" s="1"/>
  <c r="C10" i="5"/>
  <c r="D10" i="5" s="1"/>
  <c r="E10" i="5" s="1"/>
  <c r="F10" i="5" s="1"/>
  <c r="G10" i="5" s="1"/>
  <c r="H10" i="5" s="1"/>
  <c r="I10" i="5" s="1"/>
  <c r="J10" i="5" s="1"/>
  <c r="K10" i="5" s="1"/>
  <c r="L10" i="5" s="1"/>
  <c r="M10" i="5" s="1"/>
  <c r="N10" i="5" s="1"/>
  <c r="O10" i="5" s="1"/>
  <c r="P10" i="5" s="1"/>
  <c r="Q10" i="5" s="1"/>
  <c r="R10" i="5" s="1"/>
  <c r="S10" i="5" s="1"/>
  <c r="T10" i="5" s="1"/>
  <c r="U10" i="5" s="1"/>
  <c r="V10" i="5" s="1"/>
  <c r="W10" i="5" s="1"/>
  <c r="X10" i="5" s="1"/>
  <c r="Y10" i="5" s="1"/>
  <c r="Z10" i="5" s="1"/>
  <c r="AA10" i="5" s="1"/>
  <c r="AB10" i="5" s="1"/>
  <c r="AC10" i="5" s="1"/>
  <c r="AD10" i="5" s="1"/>
  <c r="AE10" i="5" s="1"/>
  <c r="AF10" i="5" s="1"/>
  <c r="AG10" i="5" s="1"/>
  <c r="AH10" i="5" s="1"/>
  <c r="AI10" i="5" s="1"/>
  <c r="AJ10" i="5" s="1"/>
  <c r="AK10" i="5" s="1"/>
  <c r="AL10" i="5" s="1"/>
  <c r="AM10" i="5" s="1"/>
  <c r="AN10" i="5" s="1"/>
  <c r="AO10" i="5" s="1"/>
  <c r="AP10" i="5" s="1"/>
  <c r="AQ10" i="5" s="1"/>
  <c r="AR10" i="5" s="1"/>
  <c r="AS10" i="5" s="1"/>
  <c r="AT10" i="5" s="1"/>
  <c r="AU10" i="5" s="1"/>
  <c r="AV10" i="5" s="1"/>
  <c r="AW10" i="5" s="1"/>
  <c r="AX10" i="5" s="1"/>
  <c r="AY10" i="5" s="1"/>
  <c r="AZ10" i="5" s="1"/>
  <c r="BA10" i="5" s="1"/>
  <c r="BB10" i="5" s="1"/>
  <c r="E6" i="5"/>
  <c r="E5" i="5"/>
  <c r="E4" i="5"/>
  <c r="E3" i="5"/>
  <c r="T2" i="5"/>
  <c r="AC2" i="5" s="1"/>
  <c r="T1" i="5"/>
  <c r="AC1" i="5" s="1"/>
  <c r="AL1" i="5" s="1"/>
  <c r="AU1" i="5" s="1"/>
  <c r="S1" i="5"/>
  <c r="AB1" i="5" s="1"/>
  <c r="AK1" i="5" s="1"/>
  <c r="AT1" i="5" s="1"/>
  <c r="C1" i="5"/>
  <c r="B18" i="4"/>
  <c r="G17" i="4"/>
  <c r="F17" i="4"/>
  <c r="H17" i="4" s="1"/>
  <c r="G16" i="4"/>
  <c r="F16" i="4"/>
  <c r="G13" i="4"/>
  <c r="J16" i="4" s="1"/>
  <c r="J13" i="4" s="1"/>
  <c r="A13" i="4"/>
  <c r="A16" i="4" s="1"/>
  <c r="A17" i="4" s="1"/>
  <c r="A18" i="4" s="1"/>
  <c r="C10" i="4"/>
  <c r="D10" i="4" s="1"/>
  <c r="E10" i="4" s="1"/>
  <c r="F10" i="4" s="1"/>
  <c r="G10" i="4" s="1"/>
  <c r="H10" i="4" s="1"/>
  <c r="I10" i="4" s="1"/>
  <c r="J10" i="4" s="1"/>
  <c r="K10" i="4" s="1"/>
  <c r="L10" i="4" s="1"/>
  <c r="M10" i="4" s="1"/>
  <c r="N10" i="4" s="1"/>
  <c r="O10" i="4" s="1"/>
  <c r="P10" i="4" s="1"/>
  <c r="Q10" i="4" s="1"/>
  <c r="R10" i="4" s="1"/>
  <c r="S10" i="4" s="1"/>
  <c r="T10" i="4" s="1"/>
  <c r="U10" i="4" s="1"/>
  <c r="V10" i="4" s="1"/>
  <c r="W10" i="4" s="1"/>
  <c r="X10" i="4" s="1"/>
  <c r="Y10" i="4" s="1"/>
  <c r="Z10" i="4" s="1"/>
  <c r="AA10" i="4" s="1"/>
  <c r="AB10" i="4" s="1"/>
  <c r="AC10" i="4" s="1"/>
  <c r="AD10" i="4" s="1"/>
  <c r="AE10" i="4" s="1"/>
  <c r="AF10" i="4" s="1"/>
  <c r="AG10" i="4" s="1"/>
  <c r="AH10" i="4" s="1"/>
  <c r="AI10" i="4" s="1"/>
  <c r="AJ10" i="4" s="1"/>
  <c r="AK10" i="4" s="1"/>
  <c r="AL10" i="4" s="1"/>
  <c r="AM10" i="4" s="1"/>
  <c r="AN10" i="4" s="1"/>
  <c r="AO10" i="4" s="1"/>
  <c r="AP10" i="4" s="1"/>
  <c r="AQ10" i="4" s="1"/>
  <c r="AR10" i="4" s="1"/>
  <c r="AS10" i="4" s="1"/>
  <c r="AT10" i="4" s="1"/>
  <c r="AU10" i="4" s="1"/>
  <c r="AV10" i="4" s="1"/>
  <c r="AW10" i="4" s="1"/>
  <c r="AX10" i="4" s="1"/>
  <c r="AY10" i="4" s="1"/>
  <c r="AZ10" i="4" s="1"/>
  <c r="BA10" i="4" s="1"/>
  <c r="BB10" i="4" s="1"/>
  <c r="E6" i="4"/>
  <c r="E5" i="4"/>
  <c r="E4" i="4"/>
  <c r="E3" i="4"/>
  <c r="T2" i="4"/>
  <c r="AC2" i="4" s="1"/>
  <c r="T1" i="4"/>
  <c r="AC1" i="4" s="1"/>
  <c r="AL1" i="4" s="1"/>
  <c r="AU1" i="4" s="1"/>
  <c r="S1" i="4"/>
  <c r="AB1" i="4" s="1"/>
  <c r="AK1" i="4" s="1"/>
  <c r="AT1" i="4" s="1"/>
  <c r="C1" i="4"/>
  <c r="BF24" i="2"/>
  <c r="BE23" i="2"/>
  <c r="BE22" i="2"/>
  <c r="BE21" i="2"/>
  <c r="BE20" i="2"/>
  <c r="AA19" i="4"/>
  <c r="Z19" i="4"/>
  <c r="Y19" i="4"/>
  <c r="X19" i="4"/>
  <c r="W19" i="4"/>
  <c r="V19" i="4"/>
  <c r="U19" i="4"/>
  <c r="G19" i="4"/>
  <c r="A19" i="2"/>
  <c r="A22" i="2" s="1"/>
  <c r="A23" i="2" s="1"/>
  <c r="A24" i="2" s="1"/>
  <c r="BF18" i="2"/>
  <c r="BE17" i="2"/>
  <c r="BE16" i="2"/>
  <c r="BE15" i="2"/>
  <c r="BE14" i="2"/>
  <c r="G13" i="2"/>
  <c r="J16" i="2" s="1"/>
  <c r="J13" i="2" s="1"/>
  <c r="A13" i="2"/>
  <c r="A16" i="2" s="1"/>
  <c r="A17" i="2" s="1"/>
  <c r="A18" i="2" s="1"/>
  <c r="C10" i="2"/>
  <c r="D10" i="2" s="1"/>
  <c r="E10" i="2" s="1"/>
  <c r="F10" i="2" s="1"/>
  <c r="G10" i="2" s="1"/>
  <c r="H10" i="2" s="1"/>
  <c r="I10" i="2" s="1"/>
  <c r="J10" i="2" s="1"/>
  <c r="K10" i="2" s="1"/>
  <c r="L10" i="2" s="1"/>
  <c r="M10" i="2" s="1"/>
  <c r="N10" i="2" s="1"/>
  <c r="O10" i="2" s="1"/>
  <c r="P10" i="2" s="1"/>
  <c r="Q10" i="2" s="1"/>
  <c r="R10" i="2" s="1"/>
  <c r="S10" i="2" s="1"/>
  <c r="T10" i="2" s="1"/>
  <c r="U10" i="2" s="1"/>
  <c r="V10" i="2" s="1"/>
  <c r="W10" i="2" s="1"/>
  <c r="X10" i="2" s="1"/>
  <c r="Y10" i="2" s="1"/>
  <c r="Z10" i="2" s="1"/>
  <c r="AA10" i="2" s="1"/>
  <c r="AB10" i="2" s="1"/>
  <c r="AC10" i="2" s="1"/>
  <c r="AD10" i="2" s="1"/>
  <c r="AE10" i="2" s="1"/>
  <c r="AF10" i="2" s="1"/>
  <c r="AG10" i="2" s="1"/>
  <c r="AH10" i="2" s="1"/>
  <c r="AI10" i="2" s="1"/>
  <c r="AJ10" i="2" s="1"/>
  <c r="AK10" i="2" s="1"/>
  <c r="AL10" i="2" s="1"/>
  <c r="AM10" i="2" s="1"/>
  <c r="AN10" i="2" s="1"/>
  <c r="AO10" i="2" s="1"/>
  <c r="AP10" i="2" s="1"/>
  <c r="AQ10" i="2" s="1"/>
  <c r="AR10" i="2" s="1"/>
  <c r="AS10" i="2" s="1"/>
  <c r="AT10" i="2" s="1"/>
  <c r="AU10" i="2" s="1"/>
  <c r="AV10" i="2" s="1"/>
  <c r="AW10" i="2" s="1"/>
  <c r="AX10" i="2" s="1"/>
  <c r="AY10" i="2" s="1"/>
  <c r="AZ10" i="2" s="1"/>
  <c r="BA10" i="2" s="1"/>
  <c r="BB10" i="2" s="1"/>
  <c r="L9" i="2"/>
  <c r="T2" i="2"/>
  <c r="AC2" i="2" s="1"/>
  <c r="M2" i="2"/>
  <c r="T1" i="2"/>
  <c r="AC1" i="2" s="1"/>
  <c r="AL1" i="2" s="1"/>
  <c r="AU1" i="2" s="1"/>
  <c r="S1" i="2"/>
  <c r="AB1" i="2" s="1"/>
  <c r="AK1" i="2" s="1"/>
  <c r="AT1" i="2" s="1"/>
  <c r="W10" i="1"/>
  <c r="R10" i="1"/>
  <c r="K7" i="1"/>
  <c r="AN4" i="1"/>
  <c r="AM4" i="1"/>
  <c r="AL4" i="1"/>
  <c r="AK4" i="1"/>
  <c r="AJ4" i="1"/>
  <c r="AI4" i="1"/>
  <c r="AH4" i="1"/>
  <c r="AF4" i="1"/>
  <c r="V4" i="1"/>
  <c r="AN3" i="1"/>
  <c r="AM3" i="1"/>
  <c r="AL3" i="1"/>
  <c r="AK3" i="1"/>
  <c r="AJ3" i="1"/>
  <c r="AI3" i="1"/>
  <c r="AH3" i="1"/>
  <c r="AF3" i="1"/>
  <c r="AJ2" i="1"/>
  <c r="AG2" i="1"/>
  <c r="AI2" i="1"/>
  <c r="AF2" i="1"/>
  <c r="AN2" i="1"/>
  <c r="AM2" i="1"/>
  <c r="AK2" i="1"/>
  <c r="K222" i="2" l="1"/>
  <c r="L222" i="2" s="1"/>
  <c r="V216" i="2"/>
  <c r="L138" i="4"/>
  <c r="K96" i="12"/>
  <c r="M96" i="12" s="1"/>
  <c r="L96" i="11"/>
  <c r="K120" i="8"/>
  <c r="L120" i="8" s="1"/>
  <c r="M120" i="7"/>
  <c r="M108" i="9"/>
  <c r="L102" i="10"/>
  <c r="M126" i="6"/>
  <c r="K84" i="14"/>
  <c r="L84" i="14" s="1"/>
  <c r="K144" i="4"/>
  <c r="L144" i="4" s="1"/>
  <c r="K90" i="13"/>
  <c r="L90" i="13" s="1"/>
  <c r="K138" i="5"/>
  <c r="M138" i="5" s="1"/>
  <c r="M120" i="8"/>
  <c r="L132" i="5"/>
  <c r="K114" i="9"/>
  <c r="L114" i="9" s="1"/>
  <c r="M78" i="14"/>
  <c r="K108" i="10"/>
  <c r="L108" i="10" s="1"/>
  <c r="L96" i="12"/>
  <c r="L141" i="6"/>
  <c r="J135" i="6"/>
  <c r="L98" i="13"/>
  <c r="K92" i="13"/>
  <c r="J102" i="13"/>
  <c r="P150" i="4"/>
  <c r="Q150" i="4"/>
  <c r="L231" i="2"/>
  <c r="J225" i="2"/>
  <c r="K126" i="7"/>
  <c r="M126" i="7" s="1"/>
  <c r="K153" i="4"/>
  <c r="J93" i="14"/>
  <c r="L99" i="14"/>
  <c r="K231" i="2"/>
  <c r="K102" i="11"/>
  <c r="AD204" i="2"/>
  <c r="AE204" i="2"/>
  <c r="K99" i="13"/>
  <c r="K129" i="8"/>
  <c r="L122" i="9"/>
  <c r="K116" i="9"/>
  <c r="J126" i="9"/>
  <c r="M144" i="4"/>
  <c r="J232" i="2"/>
  <c r="J223" i="2"/>
  <c r="K105" i="12"/>
  <c r="P120" i="9"/>
  <c r="Q120" i="9"/>
  <c r="L135" i="7"/>
  <c r="J129" i="7"/>
  <c r="AL207" i="2"/>
  <c r="AN204" i="2"/>
  <c r="S234" i="2"/>
  <c r="U230" i="2"/>
  <c r="T224" i="2"/>
  <c r="L135" i="9"/>
  <c r="L90" i="12"/>
  <c r="M90" i="12"/>
  <c r="P138" i="6"/>
  <c r="Q138" i="6"/>
  <c r="K147" i="5"/>
  <c r="K111" i="11"/>
  <c r="J141" i="5"/>
  <c r="L147" i="5"/>
  <c r="AK222" i="2"/>
  <c r="AL212" i="2"/>
  <c r="AM218" i="2"/>
  <c r="Z228" i="2"/>
  <c r="Y228" i="2"/>
  <c r="J132" i="8"/>
  <c r="K122" i="8"/>
  <c r="L128" i="8"/>
  <c r="J93" i="13"/>
  <c r="L99" i="13"/>
  <c r="P102" i="12"/>
  <c r="Q102" i="12"/>
  <c r="J129" i="8"/>
  <c r="L135" i="8"/>
  <c r="Q90" i="14"/>
  <c r="P90" i="14"/>
  <c r="K141" i="6"/>
  <c r="AR216" i="2"/>
  <c r="AQ216" i="2"/>
  <c r="Q228" i="2"/>
  <c r="P228" i="2"/>
  <c r="P114" i="10"/>
  <c r="Q114" i="10"/>
  <c r="Q126" i="8"/>
  <c r="P126" i="8"/>
  <c r="J105" i="11"/>
  <c r="L111" i="11"/>
  <c r="AC210" i="2"/>
  <c r="K93" i="14"/>
  <c r="P144" i="5"/>
  <c r="Q144" i="5"/>
  <c r="L123" i="10"/>
  <c r="J117" i="10"/>
  <c r="K98" i="12"/>
  <c r="J108" i="12"/>
  <c r="L104" i="12"/>
  <c r="J96" i="14"/>
  <c r="K86" i="14"/>
  <c r="L92" i="14"/>
  <c r="U216" i="2"/>
  <c r="AL210" i="2"/>
  <c r="AM210" i="2" s="1"/>
  <c r="L230" i="2"/>
  <c r="K224" i="2"/>
  <c r="J234" i="2"/>
  <c r="K123" i="9"/>
  <c r="K141" i="7"/>
  <c r="K134" i="6"/>
  <c r="J144" i="6"/>
  <c r="L140" i="6"/>
  <c r="L111" i="12"/>
  <c r="J105" i="12"/>
  <c r="Q108" i="11"/>
  <c r="P108" i="11"/>
  <c r="U225" i="2"/>
  <c r="S219" i="2"/>
  <c r="U222" i="2" s="1"/>
  <c r="K132" i="6"/>
  <c r="K128" i="7"/>
  <c r="L134" i="7"/>
  <c r="J138" i="7"/>
  <c r="M123" i="9"/>
  <c r="J117" i="9"/>
  <c r="L116" i="10"/>
  <c r="J120" i="10"/>
  <c r="K110" i="10"/>
  <c r="AH216" i="2"/>
  <c r="AI216" i="2"/>
  <c r="L84" i="13"/>
  <c r="M84" i="13"/>
  <c r="J147" i="4"/>
  <c r="L153" i="4"/>
  <c r="K104" i="11"/>
  <c r="J114" i="11"/>
  <c r="L110" i="11"/>
  <c r="AB217" i="2"/>
  <c r="AB226" i="2"/>
  <c r="K140" i="5"/>
  <c r="L146" i="5"/>
  <c r="J150" i="5"/>
  <c r="P96" i="13"/>
  <c r="Q96" i="13"/>
  <c r="L152" i="4"/>
  <c r="K146" i="4"/>
  <c r="J156" i="4"/>
  <c r="Q132" i="7"/>
  <c r="P132" i="7"/>
  <c r="S220" i="2"/>
  <c r="S211" i="2"/>
  <c r="M222" i="2"/>
  <c r="AC212" i="2"/>
  <c r="AB222" i="2"/>
  <c r="AD218" i="2"/>
  <c r="L114" i="8"/>
  <c r="M114" i="8"/>
  <c r="K117" i="10"/>
  <c r="AK217" i="2"/>
  <c r="AK226" i="2"/>
  <c r="AK219" i="2"/>
  <c r="AM225" i="2"/>
  <c r="AB225" i="2"/>
  <c r="AD231" i="2"/>
  <c r="T237" i="2"/>
  <c r="AC243" i="2"/>
  <c r="S20" i="4"/>
  <c r="S24" i="4" s="1"/>
  <c r="Z22" i="4"/>
  <c r="Z21" i="4" s="1"/>
  <c r="Z27" i="4" s="1"/>
  <c r="Z33" i="4" s="1"/>
  <c r="Z39" i="4" s="1"/>
  <c r="Z45" i="4" s="1"/>
  <c r="Z51" i="4" s="1"/>
  <c r="Z57" i="4" s="1"/>
  <c r="Z63" i="4" s="1"/>
  <c r="Z69" i="4" s="1"/>
  <c r="Z75" i="4" s="1"/>
  <c r="Z81" i="4" s="1"/>
  <c r="Z87" i="4" s="1"/>
  <c r="Z93" i="4" s="1"/>
  <c r="Z99" i="4" s="1"/>
  <c r="Z105" i="4" s="1"/>
  <c r="Z111" i="4" s="1"/>
  <c r="Z117" i="4" s="1"/>
  <c r="Z123" i="4" s="1"/>
  <c r="Z129" i="4" s="1"/>
  <c r="Z135" i="4" s="1"/>
  <c r="Z141" i="4" s="1"/>
  <c r="Z147" i="4" s="1"/>
  <c r="Z153" i="4" s="1"/>
  <c r="Z159" i="4" s="1"/>
  <c r="Z165" i="4" s="1"/>
  <c r="Z171" i="4" s="1"/>
  <c r="Z177" i="4" s="1"/>
  <c r="Z183" i="4" s="1"/>
  <c r="Z189" i="4" s="1"/>
  <c r="Z195" i="4" s="1"/>
  <c r="Z201" i="4" s="1"/>
  <c r="Z207" i="4" s="1"/>
  <c r="Z213" i="4" s="1"/>
  <c r="Z219" i="4" s="1"/>
  <c r="Z225" i="4" s="1"/>
  <c r="Z231" i="4" s="1"/>
  <c r="Z237" i="4" s="1"/>
  <c r="Z243" i="4" s="1"/>
  <c r="Z249" i="4" s="1"/>
  <c r="Z255" i="4" s="1"/>
  <c r="Z19" i="5"/>
  <c r="Z20" i="4"/>
  <c r="Z26" i="4" s="1"/>
  <c r="Z32" i="4" s="1"/>
  <c r="Z38" i="4" s="1"/>
  <c r="Z44" i="4" s="1"/>
  <c r="Z50" i="4" s="1"/>
  <c r="Z56" i="4" s="1"/>
  <c r="Z62" i="4" s="1"/>
  <c r="Z68" i="4" s="1"/>
  <c r="Z74" i="4" s="1"/>
  <c r="Z80" i="4" s="1"/>
  <c r="Z86" i="4" s="1"/>
  <c r="Z92" i="4" s="1"/>
  <c r="Z98" i="4" s="1"/>
  <c r="Z104" i="4" s="1"/>
  <c r="Z110" i="4" s="1"/>
  <c r="Z116" i="4" s="1"/>
  <c r="Z122" i="4" s="1"/>
  <c r="Z128" i="4" s="1"/>
  <c r="Z134" i="4" s="1"/>
  <c r="Z140" i="4" s="1"/>
  <c r="Z146" i="4" s="1"/>
  <c r="Z152" i="4" s="1"/>
  <c r="Z158" i="4" s="1"/>
  <c r="Z164" i="4" s="1"/>
  <c r="Z170" i="4" s="1"/>
  <c r="Z176" i="4" s="1"/>
  <c r="Z182" i="4" s="1"/>
  <c r="Z188" i="4" s="1"/>
  <c r="Z194" i="4" s="1"/>
  <c r="Z200" i="4" s="1"/>
  <c r="Z206" i="4" s="1"/>
  <c r="Z212" i="4" s="1"/>
  <c r="Z218" i="4" s="1"/>
  <c r="Z224" i="4" s="1"/>
  <c r="Z230" i="4" s="1"/>
  <c r="Z236" i="4" s="1"/>
  <c r="Z242" i="4" s="1"/>
  <c r="Z248" i="4" s="1"/>
  <c r="Z254" i="4" s="1"/>
  <c r="AA19" i="5"/>
  <c r="AA22" i="4"/>
  <c r="AA21" i="4" s="1"/>
  <c r="AA27" i="4" s="1"/>
  <c r="AA33" i="4" s="1"/>
  <c r="AA39" i="4" s="1"/>
  <c r="AA45" i="4" s="1"/>
  <c r="AA51" i="4" s="1"/>
  <c r="AA57" i="4" s="1"/>
  <c r="AA63" i="4" s="1"/>
  <c r="AA69" i="4" s="1"/>
  <c r="AA75" i="4" s="1"/>
  <c r="AA81" i="4" s="1"/>
  <c r="AA87" i="4" s="1"/>
  <c r="AA93" i="4" s="1"/>
  <c r="AA99" i="4" s="1"/>
  <c r="AA105" i="4" s="1"/>
  <c r="AA111" i="4" s="1"/>
  <c r="AA117" i="4" s="1"/>
  <c r="AA123" i="4" s="1"/>
  <c r="AA129" i="4" s="1"/>
  <c r="AA135" i="4" s="1"/>
  <c r="AA141" i="4" s="1"/>
  <c r="AA147" i="4" s="1"/>
  <c r="AA153" i="4" s="1"/>
  <c r="AA159" i="4" s="1"/>
  <c r="AA165" i="4" s="1"/>
  <c r="AA171" i="4" s="1"/>
  <c r="AA177" i="4" s="1"/>
  <c r="AA183" i="4" s="1"/>
  <c r="AA189" i="4" s="1"/>
  <c r="AA195" i="4" s="1"/>
  <c r="AA201" i="4" s="1"/>
  <c r="AA207" i="4" s="1"/>
  <c r="AA213" i="4" s="1"/>
  <c r="AA219" i="4" s="1"/>
  <c r="AA225" i="4" s="1"/>
  <c r="AA231" i="4" s="1"/>
  <c r="AA237" i="4" s="1"/>
  <c r="AA243" i="4" s="1"/>
  <c r="AA249" i="4" s="1"/>
  <c r="AA255" i="4" s="1"/>
  <c r="AA20" i="4"/>
  <c r="AA26" i="4" s="1"/>
  <c r="AA32" i="4" s="1"/>
  <c r="AA38" i="4" s="1"/>
  <c r="AA44" i="4" s="1"/>
  <c r="AA50" i="4" s="1"/>
  <c r="AA56" i="4" s="1"/>
  <c r="AA62" i="4" s="1"/>
  <c r="AA68" i="4" s="1"/>
  <c r="AA74" i="4" s="1"/>
  <c r="AA80" i="4" s="1"/>
  <c r="AA86" i="4" s="1"/>
  <c r="AA92" i="4" s="1"/>
  <c r="AA98" i="4" s="1"/>
  <c r="AA104" i="4" s="1"/>
  <c r="AA110" i="4" s="1"/>
  <c r="AA116" i="4" s="1"/>
  <c r="AA122" i="4" s="1"/>
  <c r="AA128" i="4" s="1"/>
  <c r="AA134" i="4" s="1"/>
  <c r="AA140" i="4" s="1"/>
  <c r="AA146" i="4" s="1"/>
  <c r="AA152" i="4" s="1"/>
  <c r="AA158" i="4" s="1"/>
  <c r="AA164" i="4" s="1"/>
  <c r="AA170" i="4" s="1"/>
  <c r="AA176" i="4" s="1"/>
  <c r="AA182" i="4" s="1"/>
  <c r="AA188" i="4" s="1"/>
  <c r="AA194" i="4" s="1"/>
  <c r="AA200" i="4" s="1"/>
  <c r="AA206" i="4" s="1"/>
  <c r="AA212" i="4" s="1"/>
  <c r="AA218" i="4" s="1"/>
  <c r="AA224" i="4" s="1"/>
  <c r="AA230" i="4" s="1"/>
  <c r="AA236" i="4" s="1"/>
  <c r="AA242" i="4" s="1"/>
  <c r="AA248" i="4" s="1"/>
  <c r="AA254" i="4" s="1"/>
  <c r="Y19" i="5"/>
  <c r="Y22" i="4"/>
  <c r="Y21" i="4" s="1"/>
  <c r="Y27" i="4" s="1"/>
  <c r="Y33" i="4" s="1"/>
  <c r="Y39" i="4" s="1"/>
  <c r="Y45" i="4" s="1"/>
  <c r="Y51" i="4" s="1"/>
  <c r="Y57" i="4" s="1"/>
  <c r="Y63" i="4" s="1"/>
  <c r="Y69" i="4" s="1"/>
  <c r="Y75" i="4" s="1"/>
  <c r="Y81" i="4" s="1"/>
  <c r="Y87" i="4" s="1"/>
  <c r="Y93" i="4" s="1"/>
  <c r="Y99" i="4" s="1"/>
  <c r="Y105" i="4" s="1"/>
  <c r="Y111" i="4" s="1"/>
  <c r="Y117" i="4" s="1"/>
  <c r="Y123" i="4" s="1"/>
  <c r="Y129" i="4" s="1"/>
  <c r="Y135" i="4" s="1"/>
  <c r="Y141" i="4" s="1"/>
  <c r="Y147" i="4" s="1"/>
  <c r="Y153" i="4" s="1"/>
  <c r="Y159" i="4" s="1"/>
  <c r="Y165" i="4" s="1"/>
  <c r="Y171" i="4" s="1"/>
  <c r="Y177" i="4" s="1"/>
  <c r="Y183" i="4" s="1"/>
  <c r="Y189" i="4" s="1"/>
  <c r="Y195" i="4" s="1"/>
  <c r="Y201" i="4" s="1"/>
  <c r="Y207" i="4" s="1"/>
  <c r="Y213" i="4" s="1"/>
  <c r="Y219" i="4" s="1"/>
  <c r="Y225" i="4" s="1"/>
  <c r="Y231" i="4" s="1"/>
  <c r="Y237" i="4" s="1"/>
  <c r="Y243" i="4" s="1"/>
  <c r="Y249" i="4" s="1"/>
  <c r="Y255" i="4" s="1"/>
  <c r="Y20" i="4"/>
  <c r="Y26" i="4" s="1"/>
  <c r="Y32" i="4" s="1"/>
  <c r="Y38" i="4" s="1"/>
  <c r="Y44" i="4" s="1"/>
  <c r="Y50" i="4" s="1"/>
  <c r="Y56" i="4" s="1"/>
  <c r="Y62" i="4" s="1"/>
  <c r="Y68" i="4" s="1"/>
  <c r="Y74" i="4" s="1"/>
  <c r="Y80" i="4" s="1"/>
  <c r="Y86" i="4" s="1"/>
  <c r="Y92" i="4" s="1"/>
  <c r="Y98" i="4" s="1"/>
  <c r="Y104" i="4" s="1"/>
  <c r="Y110" i="4" s="1"/>
  <c r="Y116" i="4" s="1"/>
  <c r="Y122" i="4" s="1"/>
  <c r="Y128" i="4" s="1"/>
  <c r="Y134" i="4" s="1"/>
  <c r="Y140" i="4" s="1"/>
  <c r="Y146" i="4" s="1"/>
  <c r="Y152" i="4" s="1"/>
  <c r="Y158" i="4" s="1"/>
  <c r="Y164" i="4" s="1"/>
  <c r="Y170" i="4" s="1"/>
  <c r="Y176" i="4" s="1"/>
  <c r="Y182" i="4" s="1"/>
  <c r="Y188" i="4" s="1"/>
  <c r="Y194" i="4" s="1"/>
  <c r="Y200" i="4" s="1"/>
  <c r="Y206" i="4" s="1"/>
  <c r="Y212" i="4" s="1"/>
  <c r="Y218" i="4" s="1"/>
  <c r="Y224" i="4" s="1"/>
  <c r="Y230" i="4" s="1"/>
  <c r="Y236" i="4" s="1"/>
  <c r="Y242" i="4" s="1"/>
  <c r="Y248" i="4" s="1"/>
  <c r="Y254" i="4" s="1"/>
  <c r="X19" i="5"/>
  <c r="X22" i="4"/>
  <c r="X21" i="4" s="1"/>
  <c r="X27" i="4" s="1"/>
  <c r="X33" i="4" s="1"/>
  <c r="X39" i="4" s="1"/>
  <c r="X45" i="4" s="1"/>
  <c r="X51" i="4" s="1"/>
  <c r="X57" i="4" s="1"/>
  <c r="X63" i="4" s="1"/>
  <c r="X69" i="4" s="1"/>
  <c r="X75" i="4" s="1"/>
  <c r="X81" i="4" s="1"/>
  <c r="X87" i="4" s="1"/>
  <c r="X93" i="4" s="1"/>
  <c r="X99" i="4" s="1"/>
  <c r="X105" i="4" s="1"/>
  <c r="X111" i="4" s="1"/>
  <c r="X117" i="4" s="1"/>
  <c r="X123" i="4" s="1"/>
  <c r="X129" i="4" s="1"/>
  <c r="X135" i="4" s="1"/>
  <c r="X141" i="4" s="1"/>
  <c r="X147" i="4" s="1"/>
  <c r="X153" i="4" s="1"/>
  <c r="X159" i="4" s="1"/>
  <c r="X165" i="4" s="1"/>
  <c r="X171" i="4" s="1"/>
  <c r="X177" i="4" s="1"/>
  <c r="X183" i="4" s="1"/>
  <c r="X189" i="4" s="1"/>
  <c r="X195" i="4" s="1"/>
  <c r="X201" i="4" s="1"/>
  <c r="X207" i="4" s="1"/>
  <c r="X213" i="4" s="1"/>
  <c r="X219" i="4" s="1"/>
  <c r="X225" i="4" s="1"/>
  <c r="X231" i="4" s="1"/>
  <c r="X237" i="4" s="1"/>
  <c r="X243" i="4" s="1"/>
  <c r="X249" i="4" s="1"/>
  <c r="X255" i="4" s="1"/>
  <c r="X20" i="4"/>
  <c r="X26" i="4" s="1"/>
  <c r="X32" i="4" s="1"/>
  <c r="X38" i="4" s="1"/>
  <c r="X44" i="4" s="1"/>
  <c r="X50" i="4" s="1"/>
  <c r="X56" i="4" s="1"/>
  <c r="X62" i="4" s="1"/>
  <c r="X68" i="4" s="1"/>
  <c r="X74" i="4" s="1"/>
  <c r="X80" i="4" s="1"/>
  <c r="X86" i="4" s="1"/>
  <c r="X92" i="4" s="1"/>
  <c r="X98" i="4" s="1"/>
  <c r="X104" i="4" s="1"/>
  <c r="X110" i="4" s="1"/>
  <c r="X116" i="4" s="1"/>
  <c r="X122" i="4" s="1"/>
  <c r="X128" i="4" s="1"/>
  <c r="X134" i="4" s="1"/>
  <c r="X140" i="4" s="1"/>
  <c r="X146" i="4" s="1"/>
  <c r="X152" i="4" s="1"/>
  <c r="X158" i="4" s="1"/>
  <c r="X164" i="4" s="1"/>
  <c r="X170" i="4" s="1"/>
  <c r="X176" i="4" s="1"/>
  <c r="X182" i="4" s="1"/>
  <c r="X188" i="4" s="1"/>
  <c r="X194" i="4" s="1"/>
  <c r="X200" i="4" s="1"/>
  <c r="X206" i="4" s="1"/>
  <c r="X212" i="4" s="1"/>
  <c r="X218" i="4" s="1"/>
  <c r="X224" i="4" s="1"/>
  <c r="X230" i="4" s="1"/>
  <c r="X236" i="4" s="1"/>
  <c r="X242" i="4" s="1"/>
  <c r="X248" i="4" s="1"/>
  <c r="X254" i="4" s="1"/>
  <c r="W19" i="5"/>
  <c r="W22" i="4"/>
  <c r="W21" i="4" s="1"/>
  <c r="W27" i="4" s="1"/>
  <c r="W33" i="4" s="1"/>
  <c r="W39" i="4" s="1"/>
  <c r="W45" i="4" s="1"/>
  <c r="W51" i="4" s="1"/>
  <c r="W57" i="4" s="1"/>
  <c r="W63" i="4" s="1"/>
  <c r="W69" i="4" s="1"/>
  <c r="W75" i="4" s="1"/>
  <c r="W81" i="4" s="1"/>
  <c r="W87" i="4" s="1"/>
  <c r="W93" i="4" s="1"/>
  <c r="W99" i="4" s="1"/>
  <c r="W105" i="4" s="1"/>
  <c r="W111" i="4" s="1"/>
  <c r="W117" i="4" s="1"/>
  <c r="W123" i="4" s="1"/>
  <c r="W129" i="4" s="1"/>
  <c r="W135" i="4" s="1"/>
  <c r="W141" i="4" s="1"/>
  <c r="W147" i="4" s="1"/>
  <c r="W153" i="4" s="1"/>
  <c r="W159" i="4" s="1"/>
  <c r="W165" i="4" s="1"/>
  <c r="W171" i="4" s="1"/>
  <c r="W177" i="4" s="1"/>
  <c r="W183" i="4" s="1"/>
  <c r="W189" i="4" s="1"/>
  <c r="W195" i="4" s="1"/>
  <c r="W201" i="4" s="1"/>
  <c r="W207" i="4" s="1"/>
  <c r="W213" i="4" s="1"/>
  <c r="W219" i="4" s="1"/>
  <c r="W225" i="4" s="1"/>
  <c r="W231" i="4" s="1"/>
  <c r="W237" i="4" s="1"/>
  <c r="W243" i="4" s="1"/>
  <c r="W249" i="4" s="1"/>
  <c r="W255" i="4" s="1"/>
  <c r="W20" i="4"/>
  <c r="W26" i="4" s="1"/>
  <c r="W32" i="4" s="1"/>
  <c r="W38" i="4" s="1"/>
  <c r="W44" i="4" s="1"/>
  <c r="W50" i="4" s="1"/>
  <c r="W56" i="4" s="1"/>
  <c r="W62" i="4" s="1"/>
  <c r="W68" i="4" s="1"/>
  <c r="W74" i="4" s="1"/>
  <c r="W80" i="4" s="1"/>
  <c r="W86" i="4" s="1"/>
  <c r="W92" i="4" s="1"/>
  <c r="W98" i="4" s="1"/>
  <c r="W104" i="4" s="1"/>
  <c r="W110" i="4" s="1"/>
  <c r="W116" i="4" s="1"/>
  <c r="W122" i="4" s="1"/>
  <c r="W128" i="4" s="1"/>
  <c r="W134" i="4" s="1"/>
  <c r="W140" i="4" s="1"/>
  <c r="W146" i="4" s="1"/>
  <c r="W152" i="4" s="1"/>
  <c r="W158" i="4" s="1"/>
  <c r="W164" i="4" s="1"/>
  <c r="W170" i="4" s="1"/>
  <c r="W176" i="4" s="1"/>
  <c r="W182" i="4" s="1"/>
  <c r="W188" i="4" s="1"/>
  <c r="W194" i="4" s="1"/>
  <c r="W200" i="4" s="1"/>
  <c r="W206" i="4" s="1"/>
  <c r="W212" i="4" s="1"/>
  <c r="W218" i="4" s="1"/>
  <c r="W224" i="4" s="1"/>
  <c r="W230" i="4" s="1"/>
  <c r="W236" i="4" s="1"/>
  <c r="W242" i="4" s="1"/>
  <c r="W248" i="4" s="1"/>
  <c r="W254" i="4" s="1"/>
  <c r="V19" i="5"/>
  <c r="V22" i="4"/>
  <c r="V21" i="4" s="1"/>
  <c r="V27" i="4" s="1"/>
  <c r="V33" i="4" s="1"/>
  <c r="V39" i="4" s="1"/>
  <c r="V45" i="4" s="1"/>
  <c r="V51" i="4" s="1"/>
  <c r="V57" i="4" s="1"/>
  <c r="V63" i="4" s="1"/>
  <c r="V69" i="4" s="1"/>
  <c r="V75" i="4" s="1"/>
  <c r="V81" i="4" s="1"/>
  <c r="V87" i="4" s="1"/>
  <c r="V93" i="4" s="1"/>
  <c r="V99" i="4" s="1"/>
  <c r="V105" i="4" s="1"/>
  <c r="V111" i="4" s="1"/>
  <c r="V117" i="4" s="1"/>
  <c r="V123" i="4" s="1"/>
  <c r="V129" i="4" s="1"/>
  <c r="V135" i="4" s="1"/>
  <c r="V141" i="4" s="1"/>
  <c r="V147" i="4" s="1"/>
  <c r="V153" i="4" s="1"/>
  <c r="V159" i="4" s="1"/>
  <c r="V165" i="4" s="1"/>
  <c r="V171" i="4" s="1"/>
  <c r="V177" i="4" s="1"/>
  <c r="V183" i="4" s="1"/>
  <c r="V189" i="4" s="1"/>
  <c r="V195" i="4" s="1"/>
  <c r="V201" i="4" s="1"/>
  <c r="V207" i="4" s="1"/>
  <c r="V213" i="4" s="1"/>
  <c r="V219" i="4" s="1"/>
  <c r="V225" i="4" s="1"/>
  <c r="V231" i="4" s="1"/>
  <c r="V237" i="4" s="1"/>
  <c r="V243" i="4" s="1"/>
  <c r="V249" i="4" s="1"/>
  <c r="V255" i="4" s="1"/>
  <c r="V20" i="4"/>
  <c r="V26" i="4" s="1"/>
  <c r="V32" i="4" s="1"/>
  <c r="V38" i="4" s="1"/>
  <c r="V44" i="4" s="1"/>
  <c r="V50" i="4" s="1"/>
  <c r="V56" i="4" s="1"/>
  <c r="V62" i="4" s="1"/>
  <c r="V68" i="4" s="1"/>
  <c r="V74" i="4" s="1"/>
  <c r="V80" i="4" s="1"/>
  <c r="V86" i="4" s="1"/>
  <c r="V92" i="4" s="1"/>
  <c r="V98" i="4" s="1"/>
  <c r="V104" i="4" s="1"/>
  <c r="V110" i="4" s="1"/>
  <c r="V116" i="4" s="1"/>
  <c r="V122" i="4" s="1"/>
  <c r="V128" i="4" s="1"/>
  <c r="V134" i="4" s="1"/>
  <c r="V140" i="4" s="1"/>
  <c r="V146" i="4" s="1"/>
  <c r="V152" i="4" s="1"/>
  <c r="V158" i="4" s="1"/>
  <c r="V164" i="4" s="1"/>
  <c r="V170" i="4" s="1"/>
  <c r="V176" i="4" s="1"/>
  <c r="V182" i="4" s="1"/>
  <c r="V188" i="4" s="1"/>
  <c r="V194" i="4" s="1"/>
  <c r="V200" i="4" s="1"/>
  <c r="V206" i="4" s="1"/>
  <c r="V212" i="4" s="1"/>
  <c r="V218" i="4" s="1"/>
  <c r="V224" i="4" s="1"/>
  <c r="V230" i="4" s="1"/>
  <c r="V236" i="4" s="1"/>
  <c r="V242" i="4" s="1"/>
  <c r="V248" i="4" s="1"/>
  <c r="V254" i="4" s="1"/>
  <c r="U19" i="5"/>
  <c r="U22" i="4"/>
  <c r="T19" i="4"/>
  <c r="U20" i="4"/>
  <c r="G24" i="4"/>
  <c r="A103" i="7"/>
  <c r="A106" i="7" s="1"/>
  <c r="A107" i="7" s="1"/>
  <c r="A108" i="7" s="1"/>
  <c r="A241" i="7"/>
  <c r="A244" i="7" s="1"/>
  <c r="A245" i="7" s="1"/>
  <c r="A246" i="7" s="1"/>
  <c r="A145" i="7"/>
  <c r="A148" i="7" s="1"/>
  <c r="A149" i="7" s="1"/>
  <c r="A150" i="7" s="1"/>
  <c r="A49" i="7"/>
  <c r="A52" i="7" s="1"/>
  <c r="A53" i="7" s="1"/>
  <c r="A54" i="7" s="1"/>
  <c r="A211" i="7"/>
  <c r="A214" i="7" s="1"/>
  <c r="A215" i="7" s="1"/>
  <c r="A216" i="7" s="1"/>
  <c r="A91" i="7"/>
  <c r="A94" i="7" s="1"/>
  <c r="A95" i="7" s="1"/>
  <c r="A96" i="7" s="1"/>
  <c r="A157" i="7"/>
  <c r="A160" i="7" s="1"/>
  <c r="A161" i="7" s="1"/>
  <c r="A162" i="7" s="1"/>
  <c r="A151" i="7"/>
  <c r="A154" i="7" s="1"/>
  <c r="A155" i="7" s="1"/>
  <c r="A156" i="7" s="1"/>
  <c r="A169" i="7"/>
  <c r="A172" i="7" s="1"/>
  <c r="A173" i="7" s="1"/>
  <c r="A174" i="7" s="1"/>
  <c r="A199" i="7"/>
  <c r="A202" i="7" s="1"/>
  <c r="A203" i="7" s="1"/>
  <c r="A204" i="7" s="1"/>
  <c r="A133" i="7"/>
  <c r="A136" i="7" s="1"/>
  <c r="A137" i="7" s="1"/>
  <c r="A138" i="7" s="1"/>
  <c r="A235" i="7"/>
  <c r="A238" i="7" s="1"/>
  <c r="A239" i="7" s="1"/>
  <c r="A240" i="7" s="1"/>
  <c r="A139" i="7"/>
  <c r="A142" i="7" s="1"/>
  <c r="A143" i="7" s="1"/>
  <c r="A144" i="7" s="1"/>
  <c r="A253" i="7"/>
  <c r="A256" i="7" s="1"/>
  <c r="A257" i="7" s="1"/>
  <c r="A258" i="7" s="1"/>
  <c r="A67" i="7"/>
  <c r="A70" i="7" s="1"/>
  <c r="A71" i="7" s="1"/>
  <c r="A72" i="7" s="1"/>
  <c r="A79" i="7"/>
  <c r="A82" i="7" s="1"/>
  <c r="A83" i="7" s="1"/>
  <c r="A84" i="7" s="1"/>
  <c r="A109" i="7"/>
  <c r="A112" i="7" s="1"/>
  <c r="A113" i="7" s="1"/>
  <c r="A114" i="7" s="1"/>
  <c r="AU2" i="2"/>
  <c r="AL2" i="2"/>
  <c r="M9" i="2"/>
  <c r="N2" i="2"/>
  <c r="A187" i="7"/>
  <c r="A190" i="7" s="1"/>
  <c r="A191" i="7" s="1"/>
  <c r="A192" i="7" s="1"/>
  <c r="A127" i="7"/>
  <c r="A130" i="7" s="1"/>
  <c r="A131" i="7" s="1"/>
  <c r="A132" i="7" s="1"/>
  <c r="A31" i="7"/>
  <c r="A34" i="7" s="1"/>
  <c r="A35" i="7" s="1"/>
  <c r="A36" i="7" s="1"/>
  <c r="AE19" i="4"/>
  <c r="AI19" i="4"/>
  <c r="AF19" i="4"/>
  <c r="AJ19" i="4"/>
  <c r="AD19" i="4"/>
  <c r="AH19" i="4"/>
  <c r="A43" i="8"/>
  <c r="A46" i="8" s="1"/>
  <c r="A47" i="8" s="1"/>
  <c r="A48" i="8" s="1"/>
  <c r="A37" i="8"/>
  <c r="A40" i="8" s="1"/>
  <c r="A41" i="8" s="1"/>
  <c r="A42" i="8" s="1"/>
  <c r="A49" i="8"/>
  <c r="A52" i="8" s="1"/>
  <c r="A53" i="8" s="1"/>
  <c r="A54" i="8" s="1"/>
  <c r="A193" i="8"/>
  <c r="A196" i="8" s="1"/>
  <c r="A197" i="8" s="1"/>
  <c r="A198" i="8" s="1"/>
  <c r="A61" i="8"/>
  <c r="A64" i="8" s="1"/>
  <c r="A65" i="8" s="1"/>
  <c r="A66" i="8" s="1"/>
  <c r="A175" i="8"/>
  <c r="A178" i="8" s="1"/>
  <c r="A179" i="8" s="1"/>
  <c r="A180" i="8" s="1"/>
  <c r="A115" i="8"/>
  <c r="A118" i="8" s="1"/>
  <c r="A119" i="8" s="1"/>
  <c r="A120" i="8" s="1"/>
  <c r="A97" i="8"/>
  <c r="A100" i="8" s="1"/>
  <c r="A101" i="8" s="1"/>
  <c r="A102" i="8" s="1"/>
  <c r="A247" i="8"/>
  <c r="A250" i="8" s="1"/>
  <c r="A251" i="8" s="1"/>
  <c r="A252" i="8" s="1"/>
  <c r="A223" i="8"/>
  <c r="A226" i="8" s="1"/>
  <c r="A227" i="8" s="1"/>
  <c r="A228" i="8" s="1"/>
  <c r="A55" i="8"/>
  <c r="A58" i="8" s="1"/>
  <c r="A59" i="8" s="1"/>
  <c r="A60" i="8" s="1"/>
  <c r="A235" i="8"/>
  <c r="A238" i="8" s="1"/>
  <c r="A239" i="8" s="1"/>
  <c r="A240" i="8" s="1"/>
  <c r="A121" i="8"/>
  <c r="A124" i="8" s="1"/>
  <c r="A125" i="8" s="1"/>
  <c r="A126" i="8" s="1"/>
  <c r="A229" i="8"/>
  <c r="A232" i="8" s="1"/>
  <c r="A233" i="8" s="1"/>
  <c r="A234" i="8" s="1"/>
  <c r="A163" i="8"/>
  <c r="A166" i="8" s="1"/>
  <c r="A167" i="8" s="1"/>
  <c r="A168" i="8" s="1"/>
  <c r="A145" i="8"/>
  <c r="A148" i="8" s="1"/>
  <c r="A149" i="8" s="1"/>
  <c r="A150" i="8" s="1"/>
  <c r="A169" i="8"/>
  <c r="A172" i="8" s="1"/>
  <c r="A173" i="8" s="1"/>
  <c r="A174" i="8" s="1"/>
  <c r="A211" i="8"/>
  <c r="A214" i="8" s="1"/>
  <c r="A215" i="8" s="1"/>
  <c r="A216" i="8" s="1"/>
  <c r="A217" i="8"/>
  <c r="A220" i="8" s="1"/>
  <c r="A221" i="8" s="1"/>
  <c r="A222" i="8" s="1"/>
  <c r="A181" i="8"/>
  <c r="A184" i="8" s="1"/>
  <c r="A185" i="8" s="1"/>
  <c r="A186" i="8" s="1"/>
  <c r="A85" i="8"/>
  <c r="A88" i="8" s="1"/>
  <c r="A89" i="8" s="1"/>
  <c r="A90" i="8" s="1"/>
  <c r="A73" i="8"/>
  <c r="A76" i="8" s="1"/>
  <c r="A77" i="8" s="1"/>
  <c r="A78" i="8" s="1"/>
  <c r="A259" i="8"/>
  <c r="A262" i="8" s="1"/>
  <c r="A263" i="8" s="1"/>
  <c r="A264" i="8" s="1"/>
  <c r="A25" i="8"/>
  <c r="A28" i="8" s="1"/>
  <c r="A29" i="8" s="1"/>
  <c r="A30" i="8" s="1"/>
  <c r="A151" i="8"/>
  <c r="A154" i="8" s="1"/>
  <c r="A155" i="8" s="1"/>
  <c r="A156" i="8" s="1"/>
  <c r="A19" i="5"/>
  <c r="A22" i="5" s="1"/>
  <c r="A23" i="5" s="1"/>
  <c r="A24" i="5" s="1"/>
  <c r="G19" i="5"/>
  <c r="G20" i="4"/>
  <c r="F20" i="4"/>
  <c r="F26" i="4" s="1"/>
  <c r="F32" i="4" s="1"/>
  <c r="F38" i="4" s="1"/>
  <c r="F44" i="4" s="1"/>
  <c r="F50" i="4" s="1"/>
  <c r="F56" i="4" s="1"/>
  <c r="F62" i="4" s="1"/>
  <c r="F68" i="4" s="1"/>
  <c r="F74" i="4" s="1"/>
  <c r="F80" i="4" s="1"/>
  <c r="F86" i="4" s="1"/>
  <c r="F92" i="4" s="1"/>
  <c r="F98" i="4" s="1"/>
  <c r="F104" i="4" s="1"/>
  <c r="F110" i="4" s="1"/>
  <c r="F116" i="4" s="1"/>
  <c r="F122" i="4" s="1"/>
  <c r="F128" i="4" s="1"/>
  <c r="F134" i="4" s="1"/>
  <c r="F140" i="4" s="1"/>
  <c r="F146" i="4" s="1"/>
  <c r="F152" i="4" s="1"/>
  <c r="F158" i="4" s="1"/>
  <c r="F164" i="4" s="1"/>
  <c r="F170" i="4" s="1"/>
  <c r="F176" i="4" s="1"/>
  <c r="F182" i="4" s="1"/>
  <c r="F188" i="4" s="1"/>
  <c r="F194" i="4" s="1"/>
  <c r="F200" i="4" s="1"/>
  <c r="F206" i="4" s="1"/>
  <c r="F212" i="4" s="1"/>
  <c r="F218" i="4" s="1"/>
  <c r="F224" i="4" s="1"/>
  <c r="F230" i="4" s="1"/>
  <c r="F236" i="4" s="1"/>
  <c r="F242" i="4" s="1"/>
  <c r="F248" i="4" s="1"/>
  <c r="F254" i="4" s="1"/>
  <c r="AU2" i="4"/>
  <c r="AL2" i="4"/>
  <c r="AU2" i="5"/>
  <c r="AL2" i="5"/>
  <c r="AU2" i="7"/>
  <c r="AL2" i="7"/>
  <c r="AU2" i="9"/>
  <c r="AL2" i="9"/>
  <c r="AU2" i="10"/>
  <c r="AL2" i="10"/>
  <c r="AU2" i="11"/>
  <c r="AL2" i="11"/>
  <c r="AU2" i="6"/>
  <c r="AU2" i="8"/>
  <c r="AL2" i="8"/>
  <c r="AU2" i="12"/>
  <c r="AL2" i="12"/>
  <c r="AU2" i="14"/>
  <c r="AL2" i="14"/>
  <c r="AU2" i="13"/>
  <c r="AL2" i="13"/>
  <c r="AH2" i="1"/>
  <c r="AL2" i="1"/>
  <c r="B52" i="1"/>
  <c r="B49" i="1"/>
  <c r="B20" i="1"/>
  <c r="B40" i="1"/>
  <c r="B17" i="1"/>
  <c r="B19" i="1"/>
  <c r="B15" i="1"/>
  <c r="B23" i="1"/>
  <c r="B29" i="1"/>
  <c r="B36" i="1"/>
  <c r="B22" i="1"/>
  <c r="B35" i="1"/>
  <c r="B18" i="1"/>
  <c r="B43" i="1"/>
  <c r="B45" i="1"/>
  <c r="B38" i="1"/>
  <c r="B21" i="1"/>
  <c r="B41" i="1"/>
  <c r="B47" i="1"/>
  <c r="B13" i="1"/>
  <c r="B25" i="1"/>
  <c r="B50" i="1"/>
  <c r="B39" i="1"/>
  <c r="B16" i="1"/>
  <c r="B31" i="1"/>
  <c r="B37" i="1"/>
  <c r="B48" i="1"/>
  <c r="B28" i="1"/>
  <c r="B33" i="1"/>
  <c r="B24" i="1"/>
  <c r="B34" i="1"/>
  <c r="B32" i="1"/>
  <c r="B42" i="1"/>
  <c r="B14" i="1"/>
  <c r="B44" i="1"/>
  <c r="B51" i="1"/>
  <c r="B26" i="1"/>
  <c r="B30" i="1"/>
  <c r="B27" i="1"/>
  <c r="O46" i="1" l="1"/>
  <c r="P46" i="1"/>
  <c r="Q46" i="1"/>
  <c r="K132" i="7"/>
  <c r="K102" i="12"/>
  <c r="L102" i="12" s="1"/>
  <c r="L126" i="7"/>
  <c r="M84" i="14"/>
  <c r="L138" i="5"/>
  <c r="M90" i="13"/>
  <c r="K96" i="13"/>
  <c r="L96" i="13" s="1"/>
  <c r="M132" i="7"/>
  <c r="K120" i="9"/>
  <c r="L120" i="9" s="1"/>
  <c r="M108" i="10"/>
  <c r="K114" i="10"/>
  <c r="L114" i="10" s="1"/>
  <c r="K108" i="11"/>
  <c r="L108" i="11" s="1"/>
  <c r="AL216" i="2"/>
  <c r="AM216" i="2" s="1"/>
  <c r="K90" i="14"/>
  <c r="M90" i="14" s="1"/>
  <c r="K126" i="8"/>
  <c r="L126" i="8" s="1"/>
  <c r="M114" i="9"/>
  <c r="K228" i="2"/>
  <c r="S30" i="4"/>
  <c r="U26" i="4"/>
  <c r="P150" i="5"/>
  <c r="Q150" i="5"/>
  <c r="L117" i="12"/>
  <c r="J111" i="12"/>
  <c r="K92" i="14"/>
  <c r="L98" i="14"/>
  <c r="J102" i="14"/>
  <c r="L141" i="8"/>
  <c r="J135" i="8"/>
  <c r="V222" i="2"/>
  <c r="AL218" i="2"/>
  <c r="AM224" i="2"/>
  <c r="AK228" i="2"/>
  <c r="L141" i="9"/>
  <c r="L141" i="7"/>
  <c r="J135" i="7"/>
  <c r="J238" i="2"/>
  <c r="J229" i="2"/>
  <c r="L237" i="2"/>
  <c r="J231" i="2"/>
  <c r="AD224" i="2"/>
  <c r="AC218" i="2"/>
  <c r="AB228" i="2"/>
  <c r="L152" i="5"/>
  <c r="J156" i="5"/>
  <c r="K146" i="5"/>
  <c r="J153" i="4"/>
  <c r="L159" i="4"/>
  <c r="L132" i="6"/>
  <c r="M132" i="6"/>
  <c r="J150" i="6"/>
  <c r="K140" i="6"/>
  <c r="L146" i="6"/>
  <c r="L105" i="14"/>
  <c r="J99" i="14"/>
  <c r="K150" i="4"/>
  <c r="K116" i="10"/>
  <c r="J126" i="10"/>
  <c r="L122" i="10"/>
  <c r="U231" i="2"/>
  <c r="S225" i="2"/>
  <c r="Q234" i="2"/>
  <c r="P234" i="2"/>
  <c r="J114" i="12"/>
  <c r="L110" i="12"/>
  <c r="K104" i="12"/>
  <c r="L153" i="5"/>
  <c r="J147" i="5"/>
  <c r="K138" i="6"/>
  <c r="M138" i="6" s="1"/>
  <c r="P102" i="13"/>
  <c r="Q102" i="13"/>
  <c r="K152" i="4"/>
  <c r="L158" i="4"/>
  <c r="J162" i="4"/>
  <c r="P108" i="12"/>
  <c r="Q108" i="12"/>
  <c r="K99" i="14"/>
  <c r="K147" i="6"/>
  <c r="Q132" i="8"/>
  <c r="P132" i="8"/>
  <c r="K122" i="9"/>
  <c r="J132" i="9"/>
  <c r="L128" i="9"/>
  <c r="K159" i="4"/>
  <c r="P156" i="4"/>
  <c r="Q156" i="4"/>
  <c r="Q120" i="10"/>
  <c r="P120" i="10"/>
  <c r="P144" i="6"/>
  <c r="Q144" i="6"/>
  <c r="K129" i="9"/>
  <c r="AQ222" i="2"/>
  <c r="AR222" i="2"/>
  <c r="K153" i="5"/>
  <c r="S240" i="2"/>
  <c r="T230" i="2"/>
  <c r="U236" i="2"/>
  <c r="P126" i="9"/>
  <c r="Q126" i="9"/>
  <c r="K105" i="13"/>
  <c r="L116" i="11"/>
  <c r="J120" i="11"/>
  <c r="K110" i="11"/>
  <c r="M129" i="9"/>
  <c r="J123" i="9"/>
  <c r="L236" i="2"/>
  <c r="J240" i="2"/>
  <c r="K230" i="2"/>
  <c r="AD210" i="2"/>
  <c r="AE210" i="2"/>
  <c r="L102" i="11"/>
  <c r="M102" i="11"/>
  <c r="K98" i="13"/>
  <c r="J108" i="13"/>
  <c r="L104" i="13"/>
  <c r="K144" i="5"/>
  <c r="P96" i="14"/>
  <c r="Q96" i="14"/>
  <c r="L134" i="8"/>
  <c r="J138" i="8"/>
  <c r="K128" i="8"/>
  <c r="AB223" i="2"/>
  <c r="AB232" i="2"/>
  <c r="Z234" i="2"/>
  <c r="Y234" i="2"/>
  <c r="K123" i="10"/>
  <c r="S217" i="2"/>
  <c r="S226" i="2"/>
  <c r="P114" i="11"/>
  <c r="Q114" i="11"/>
  <c r="Q138" i="7"/>
  <c r="P138" i="7"/>
  <c r="K147" i="7"/>
  <c r="J111" i="11"/>
  <c r="L117" i="11"/>
  <c r="J99" i="13"/>
  <c r="L105" i="13"/>
  <c r="T228" i="2"/>
  <c r="K117" i="11"/>
  <c r="AN210" i="2"/>
  <c r="AL213" i="2"/>
  <c r="K111" i="12"/>
  <c r="K135" i="8"/>
  <c r="AI222" i="2"/>
  <c r="AC222" i="2" s="1"/>
  <c r="AH222" i="2"/>
  <c r="AC216" i="2"/>
  <c r="J144" i="7"/>
  <c r="L140" i="7"/>
  <c r="K134" i="7"/>
  <c r="J123" i="10"/>
  <c r="L129" i="10"/>
  <c r="L132" i="7"/>
  <c r="K237" i="2"/>
  <c r="J141" i="6"/>
  <c r="L147" i="6"/>
  <c r="AB231" i="2"/>
  <c r="AD237" i="2"/>
  <c r="AK232" i="2"/>
  <c r="AK223" i="2"/>
  <c r="T243" i="2"/>
  <c r="AK225" i="2"/>
  <c r="AM231" i="2"/>
  <c r="AC249" i="2"/>
  <c r="X24" i="4"/>
  <c r="J22" i="4"/>
  <c r="J28" i="4" s="1"/>
  <c r="Y24" i="4"/>
  <c r="Z24" i="4"/>
  <c r="S21" i="4"/>
  <c r="S20" i="5"/>
  <c r="S22" i="4"/>
  <c r="S28" i="4" s="1"/>
  <c r="L19" i="1"/>
  <c r="I19" i="1"/>
  <c r="C19" i="1"/>
  <c r="J19" i="1"/>
  <c r="P19" i="1"/>
  <c r="S19" i="1"/>
  <c r="G19" i="1"/>
  <c r="E19" i="1"/>
  <c r="M19" i="1"/>
  <c r="Q19" i="1"/>
  <c r="K19" i="1"/>
  <c r="O19" i="1"/>
  <c r="F19" i="1"/>
  <c r="Z19" i="1"/>
  <c r="W19" i="1"/>
  <c r="R19" i="1"/>
  <c r="AA19" i="1"/>
  <c r="T19" i="1"/>
  <c r="Y19" i="1"/>
  <c r="H19" i="1"/>
  <c r="V19" i="1"/>
  <c r="D19" i="1"/>
  <c r="X19" i="1"/>
  <c r="U19" i="1"/>
  <c r="L28" i="1"/>
  <c r="O28" i="1"/>
  <c r="F28" i="1"/>
  <c r="M28" i="1"/>
  <c r="H28" i="1"/>
  <c r="K28" i="1"/>
  <c r="R28" i="1"/>
  <c r="Q28" i="1"/>
  <c r="W28" i="1"/>
  <c r="E28" i="1"/>
  <c r="T28" i="1"/>
  <c r="Z28" i="1"/>
  <c r="X28" i="1"/>
  <c r="V28" i="1"/>
  <c r="Y28" i="1"/>
  <c r="J28" i="1"/>
  <c r="C28" i="1"/>
  <c r="AA28" i="1"/>
  <c r="D28" i="1"/>
  <c r="G28" i="1"/>
  <c r="U28" i="1"/>
  <c r="S28" i="1"/>
  <c r="P28" i="1"/>
  <c r="I28" i="1"/>
  <c r="P18" i="1"/>
  <c r="S18" i="1"/>
  <c r="Q18" i="1"/>
  <c r="AA18" i="1"/>
  <c r="D18" i="1"/>
  <c r="F18" i="1"/>
  <c r="X18" i="1"/>
  <c r="I18" i="1"/>
  <c r="R18" i="1"/>
  <c r="Z18" i="1"/>
  <c r="K18" i="1"/>
  <c r="H18" i="1"/>
  <c r="O18" i="1"/>
  <c r="L18" i="1"/>
  <c r="U18" i="1"/>
  <c r="E18" i="1"/>
  <c r="M18" i="1"/>
  <c r="C18" i="1"/>
  <c r="T18" i="1"/>
  <c r="G18" i="1"/>
  <c r="J18" i="1"/>
  <c r="V18" i="1"/>
  <c r="Y18" i="1"/>
  <c r="W18" i="1"/>
  <c r="G36" i="1"/>
  <c r="S36" i="1"/>
  <c r="Z36" i="1"/>
  <c r="J36" i="1"/>
  <c r="T36" i="1"/>
  <c r="R36" i="1"/>
  <c r="W36" i="1"/>
  <c r="Y36" i="1"/>
  <c r="X36" i="1"/>
  <c r="C36" i="1"/>
  <c r="M36" i="1"/>
  <c r="E36" i="1"/>
  <c r="H36" i="1"/>
  <c r="O36" i="1"/>
  <c r="K36" i="1"/>
  <c r="U36" i="1"/>
  <c r="P36" i="1"/>
  <c r="Q36" i="1"/>
  <c r="D36" i="1"/>
  <c r="F36" i="1"/>
  <c r="AA36" i="1"/>
  <c r="V36" i="1"/>
  <c r="I36" i="1"/>
  <c r="L36" i="1"/>
  <c r="Z48" i="1"/>
  <c r="X48" i="1"/>
  <c r="T48" i="1"/>
  <c r="Q48" i="1"/>
  <c r="L48" i="1"/>
  <c r="Y48" i="1"/>
  <c r="U48" i="1"/>
  <c r="V48" i="1"/>
  <c r="F48" i="1"/>
  <c r="I48" i="1"/>
  <c r="O48" i="1"/>
  <c r="G48" i="1"/>
  <c r="S48" i="1"/>
  <c r="E48" i="1"/>
  <c r="M48" i="1"/>
  <c r="R48" i="1"/>
  <c r="C48" i="1"/>
  <c r="D48" i="1"/>
  <c r="P48" i="1"/>
  <c r="AA48" i="1"/>
  <c r="J48" i="1"/>
  <c r="H48" i="1"/>
  <c r="K48" i="1"/>
  <c r="W48" i="1"/>
  <c r="G23" i="1"/>
  <c r="O23" i="1"/>
  <c r="C23" i="1"/>
  <c r="Q23" i="1"/>
  <c r="H23" i="1"/>
  <c r="F23" i="1"/>
  <c r="P23" i="1"/>
  <c r="J23" i="1"/>
  <c r="V23" i="1"/>
  <c r="Z23" i="1"/>
  <c r="Y23" i="1"/>
  <c r="R23" i="1"/>
  <c r="D23" i="1"/>
  <c r="M23" i="1"/>
  <c r="I23" i="1"/>
  <c r="T23" i="1"/>
  <c r="K23" i="1"/>
  <c r="L23" i="1"/>
  <c r="AA23" i="1"/>
  <c r="X23" i="1"/>
  <c r="U23" i="1"/>
  <c r="S23" i="1"/>
  <c r="W23" i="1"/>
  <c r="E23" i="1"/>
  <c r="L32" i="1"/>
  <c r="J32" i="1"/>
  <c r="O32" i="1"/>
  <c r="M32" i="1"/>
  <c r="P32" i="1"/>
  <c r="Q32" i="1"/>
  <c r="G32" i="1"/>
  <c r="Y32" i="1"/>
  <c r="F32" i="1"/>
  <c r="V32" i="1"/>
  <c r="R32" i="1"/>
  <c r="T32" i="1"/>
  <c r="I32" i="1"/>
  <c r="AA32" i="1"/>
  <c r="C32" i="1"/>
  <c r="D32" i="1"/>
  <c r="S32" i="1"/>
  <c r="W32" i="1"/>
  <c r="K32" i="1"/>
  <c r="H32" i="1"/>
  <c r="Z32" i="1"/>
  <c r="X32" i="1"/>
  <c r="E32" i="1"/>
  <c r="U32" i="1"/>
  <c r="O38" i="1"/>
  <c r="E38" i="1"/>
  <c r="X38" i="1"/>
  <c r="C38" i="1"/>
  <c r="L38" i="1"/>
  <c r="J38" i="1"/>
  <c r="P38" i="1"/>
  <c r="S38" i="1"/>
  <c r="M38" i="1"/>
  <c r="G38" i="1"/>
  <c r="Q38" i="1"/>
  <c r="F38" i="1"/>
  <c r="I38" i="1"/>
  <c r="Z38" i="1"/>
  <c r="D38" i="1"/>
  <c r="U38" i="1"/>
  <c r="R38" i="1"/>
  <c r="H38" i="1"/>
  <c r="V38" i="1"/>
  <c r="W38" i="1"/>
  <c r="Y38" i="1"/>
  <c r="AA38" i="1"/>
  <c r="T38" i="1"/>
  <c r="K38" i="1"/>
  <c r="R33" i="1"/>
  <c r="T33" i="1"/>
  <c r="X33" i="1"/>
  <c r="C33" i="1"/>
  <c r="AA33" i="1"/>
  <c r="S33" i="1"/>
  <c r="H33" i="1"/>
  <c r="L33" i="1"/>
  <c r="O33" i="1"/>
  <c r="K33" i="1"/>
  <c r="M33" i="1"/>
  <c r="Y33" i="1"/>
  <c r="D33" i="1"/>
  <c r="U33" i="1"/>
  <c r="Q33" i="1"/>
  <c r="F33" i="1"/>
  <c r="W33" i="1"/>
  <c r="P33" i="1"/>
  <c r="E33" i="1"/>
  <c r="J33" i="1"/>
  <c r="G33" i="1"/>
  <c r="Z33" i="1"/>
  <c r="I33" i="1"/>
  <c r="V33" i="1"/>
  <c r="L41" i="1"/>
  <c r="M41" i="1"/>
  <c r="O41" i="1"/>
  <c r="Q41" i="1"/>
  <c r="T41" i="1"/>
  <c r="X41" i="1"/>
  <c r="F41" i="1"/>
  <c r="R41" i="1"/>
  <c r="U41" i="1"/>
  <c r="W41" i="1"/>
  <c r="V41" i="1"/>
  <c r="I41" i="1"/>
  <c r="H41" i="1"/>
  <c r="Y41" i="1"/>
  <c r="G41" i="1"/>
  <c r="AA41" i="1"/>
  <c r="S41" i="1"/>
  <c r="K41" i="1"/>
  <c r="Z41" i="1"/>
  <c r="D41" i="1"/>
  <c r="C41" i="1"/>
  <c r="J41" i="1"/>
  <c r="P41" i="1"/>
  <c r="E41" i="1"/>
  <c r="Q27" i="1"/>
  <c r="X27" i="1"/>
  <c r="H27" i="1"/>
  <c r="K27" i="1"/>
  <c r="G27" i="1"/>
  <c r="D27" i="1"/>
  <c r="AA27" i="1"/>
  <c r="Z27" i="1"/>
  <c r="E27" i="1"/>
  <c r="L27" i="1"/>
  <c r="Y27" i="1"/>
  <c r="S27" i="1"/>
  <c r="V27" i="1"/>
  <c r="I27" i="1"/>
  <c r="P27" i="1"/>
  <c r="T27" i="1"/>
  <c r="R27" i="1"/>
  <c r="J27" i="1"/>
  <c r="M27" i="1"/>
  <c r="C27" i="1"/>
  <c r="U27" i="1"/>
  <c r="O27" i="1"/>
  <c r="F27" i="1"/>
  <c r="W27" i="1"/>
  <c r="I17" i="1"/>
  <c r="K17" i="1"/>
  <c r="W17" i="1"/>
  <c r="H17" i="1"/>
  <c r="D17" i="1"/>
  <c r="F17" i="1"/>
  <c r="Y17" i="1"/>
  <c r="T17" i="1"/>
  <c r="E17" i="1"/>
  <c r="L17" i="1"/>
  <c r="G17" i="1"/>
  <c r="R17" i="1"/>
  <c r="S17" i="1" s="1"/>
  <c r="J17" i="1"/>
  <c r="X17" i="1"/>
  <c r="AA17" i="1" s="1"/>
  <c r="V17" i="1"/>
  <c r="U17" i="1"/>
  <c r="O17" i="1"/>
  <c r="Q17" i="1"/>
  <c r="Z17" i="1"/>
  <c r="R24" i="1"/>
  <c r="AA24" i="1"/>
  <c r="W24" i="1"/>
  <c r="S24" i="1"/>
  <c r="Z24" i="1"/>
  <c r="C24" i="1"/>
  <c r="Y24" i="1"/>
  <c r="H24" i="1"/>
  <c r="D24" i="1"/>
  <c r="L24" i="1"/>
  <c r="K24" i="1"/>
  <c r="X24" i="1"/>
  <c r="P24" i="1"/>
  <c r="T24" i="1"/>
  <c r="M24" i="1"/>
  <c r="V24" i="1"/>
  <c r="F24" i="1"/>
  <c r="U24" i="1"/>
  <c r="J24" i="1"/>
  <c r="I24" i="1"/>
  <c r="E24" i="1"/>
  <c r="O24" i="1"/>
  <c r="Q24" i="1"/>
  <c r="G24" i="1"/>
  <c r="Z40" i="1"/>
  <c r="D40" i="1"/>
  <c r="Y40" i="1"/>
  <c r="M40" i="1"/>
  <c r="P40" i="1"/>
  <c r="Q40" i="1"/>
  <c r="U40" i="1"/>
  <c r="F40" i="1"/>
  <c r="O40" i="1"/>
  <c r="W40" i="1"/>
  <c r="H40" i="1"/>
  <c r="X40" i="1"/>
  <c r="E40" i="1"/>
  <c r="S40" i="1"/>
  <c r="V40" i="1"/>
  <c r="T40" i="1"/>
  <c r="J40" i="1"/>
  <c r="G40" i="1"/>
  <c r="R40" i="1"/>
  <c r="AA40" i="1"/>
  <c r="L40" i="1"/>
  <c r="I40" i="1"/>
  <c r="K40" i="1"/>
  <c r="C40" i="1"/>
  <c r="W45" i="1"/>
  <c r="G45" i="1"/>
  <c r="H45" i="1"/>
  <c r="L45" i="1"/>
  <c r="X45" i="1"/>
  <c r="D45" i="1"/>
  <c r="S45" i="1"/>
  <c r="J45" i="1"/>
  <c r="F45" i="1"/>
  <c r="K45" i="1"/>
  <c r="P45" i="1"/>
  <c r="C45" i="1"/>
  <c r="I45" i="1"/>
  <c r="Y45" i="1"/>
  <c r="E45" i="1"/>
  <c r="U45" i="1"/>
  <c r="R45" i="1"/>
  <c r="T45" i="1"/>
  <c r="V45" i="1"/>
  <c r="Z45" i="1"/>
  <c r="AA45" i="1"/>
  <c r="M45" i="1"/>
  <c r="O45" i="1"/>
  <c r="Q45" i="1"/>
  <c r="X47" i="1"/>
  <c r="H47" i="1"/>
  <c r="K47" i="1"/>
  <c r="R47" i="1"/>
  <c r="S47" i="1"/>
  <c r="P47" i="1"/>
  <c r="G47" i="1"/>
  <c r="Z47" i="1"/>
  <c r="E47" i="1"/>
  <c r="L47" i="1"/>
  <c r="V47" i="1"/>
  <c r="T47" i="1"/>
  <c r="M47" i="1"/>
  <c r="Q47" i="1"/>
  <c r="U47" i="1"/>
  <c r="Y47" i="1"/>
  <c r="O47" i="1"/>
  <c r="D47" i="1"/>
  <c r="C47" i="1"/>
  <c r="F47" i="1"/>
  <c r="J47" i="1"/>
  <c r="I47" i="1"/>
  <c r="AA47" i="1"/>
  <c r="W47" i="1"/>
  <c r="M26" i="1"/>
  <c r="J26" i="1"/>
  <c r="H26" i="1"/>
  <c r="Q26" i="1"/>
  <c r="E26" i="1"/>
  <c r="W26" i="1"/>
  <c r="F26" i="1"/>
  <c r="X26" i="1"/>
  <c r="D26" i="1"/>
  <c r="L26" i="1"/>
  <c r="K26" i="1"/>
  <c r="Z26" i="1"/>
  <c r="O26" i="1"/>
  <c r="S26" i="1"/>
  <c r="C26" i="1"/>
  <c r="U26" i="1"/>
  <c r="G26" i="1"/>
  <c r="Y26" i="1"/>
  <c r="V26" i="1"/>
  <c r="R26" i="1"/>
  <c r="I26" i="1"/>
  <c r="P26" i="1"/>
  <c r="AA26" i="1"/>
  <c r="T26" i="1"/>
  <c r="T42" i="1"/>
  <c r="M42" i="1"/>
  <c r="K42" i="1"/>
  <c r="L42" i="1"/>
  <c r="I42" i="1"/>
  <c r="Y42" i="1"/>
  <c r="G42" i="1"/>
  <c r="O42" i="1"/>
  <c r="X42" i="1"/>
  <c r="U42" i="1"/>
  <c r="S42" i="1"/>
  <c r="R42" i="1"/>
  <c r="V42" i="1"/>
  <c r="E42" i="1"/>
  <c r="AA42" i="1"/>
  <c r="D42" i="1"/>
  <c r="F42" i="1"/>
  <c r="H42" i="1"/>
  <c r="W42" i="1"/>
  <c r="J42" i="1"/>
  <c r="Q42" i="1"/>
  <c r="C42" i="1"/>
  <c r="Z42" i="1"/>
  <c r="P42" i="1"/>
  <c r="AA31" i="1"/>
  <c r="R31" i="1"/>
  <c r="M31" i="1"/>
  <c r="J31" i="1"/>
  <c r="P31" i="1"/>
  <c r="C31" i="1"/>
  <c r="U31" i="1"/>
  <c r="W31" i="1"/>
  <c r="Z31" i="1"/>
  <c r="H31" i="1"/>
  <c r="G31" i="1"/>
  <c r="K31" i="1"/>
  <c r="V31" i="1"/>
  <c r="S31" i="1"/>
  <c r="D31" i="1"/>
  <c r="Y31" i="1"/>
  <c r="E31" i="1"/>
  <c r="Q31" i="1"/>
  <c r="O31" i="1"/>
  <c r="T31" i="1"/>
  <c r="L31" i="1"/>
  <c r="I31" i="1"/>
  <c r="F31" i="1"/>
  <c r="X31" i="1"/>
  <c r="W29" i="1"/>
  <c r="Q29" i="1"/>
  <c r="O29" i="1"/>
  <c r="X29" i="1"/>
  <c r="Z29" i="1"/>
  <c r="V29" i="1"/>
  <c r="AA29" i="1"/>
  <c r="R29" i="1"/>
  <c r="U29" i="1"/>
  <c r="E29" i="1"/>
  <c r="K29" i="1"/>
  <c r="M29" i="1"/>
  <c r="J29" i="1"/>
  <c r="F29" i="1"/>
  <c r="L29" i="1"/>
  <c r="I29" i="1"/>
  <c r="H29" i="1"/>
  <c r="G29" i="1"/>
  <c r="S29" i="1"/>
  <c r="C29" i="1"/>
  <c r="P29" i="1"/>
  <c r="T29" i="1"/>
  <c r="Y29" i="1"/>
  <c r="D29" i="1"/>
  <c r="G22" i="1"/>
  <c r="U22" i="1"/>
  <c r="P22" i="1"/>
  <c r="X22" i="1"/>
  <c r="S22" i="1"/>
  <c r="AA22" i="1"/>
  <c r="D22" i="1"/>
  <c r="V22" i="1"/>
  <c r="F22" i="1"/>
  <c r="I22" i="1"/>
  <c r="H22" i="1"/>
  <c r="Q22" i="1"/>
  <c r="T22" i="1"/>
  <c r="O22" i="1"/>
  <c r="K22" i="1"/>
  <c r="L22" i="1"/>
  <c r="R22" i="1"/>
  <c r="M22" i="1"/>
  <c r="Z22" i="1"/>
  <c r="E22" i="1"/>
  <c r="C22" i="1"/>
  <c r="J22" i="1"/>
  <c r="W22" i="1"/>
  <c r="Y22" i="1"/>
  <c r="AA30" i="1"/>
  <c r="Z30" i="1"/>
  <c r="U30" i="1"/>
  <c r="V30" i="1"/>
  <c r="R30" i="1"/>
  <c r="F30" i="1"/>
  <c r="X30" i="1"/>
  <c r="G30" i="1"/>
  <c r="L30" i="1"/>
  <c r="D30" i="1"/>
  <c r="T30" i="1"/>
  <c r="C30" i="1"/>
  <c r="J30" i="1"/>
  <c r="O30" i="1"/>
  <c r="Y30" i="1"/>
  <c r="H30" i="1"/>
  <c r="Q30" i="1"/>
  <c r="E30" i="1"/>
  <c r="M30" i="1"/>
  <c r="I30" i="1"/>
  <c r="K30" i="1"/>
  <c r="P30" i="1"/>
  <c r="S30" i="1"/>
  <c r="W30" i="1"/>
  <c r="G51" i="1"/>
  <c r="V51" i="1"/>
  <c r="C51" i="1"/>
  <c r="O51" i="1"/>
  <c r="K51" i="1"/>
  <c r="J51" i="1"/>
  <c r="AA51" i="1"/>
  <c r="P51" i="1"/>
  <c r="U51" i="1"/>
  <c r="Q51" i="1"/>
  <c r="X51" i="1"/>
  <c r="R51" i="1"/>
  <c r="W51" i="1"/>
  <c r="D51" i="1"/>
  <c r="S51" i="1"/>
  <c r="Y51" i="1"/>
  <c r="I51" i="1"/>
  <c r="H51" i="1"/>
  <c r="F51" i="1"/>
  <c r="M51" i="1"/>
  <c r="Z51" i="1"/>
  <c r="T51" i="1"/>
  <c r="E51" i="1"/>
  <c r="L51" i="1"/>
  <c r="V35" i="1"/>
  <c r="P35" i="1"/>
  <c r="X35" i="1"/>
  <c r="H35" i="1"/>
  <c r="S35" i="1"/>
  <c r="M35" i="1"/>
  <c r="D35" i="1"/>
  <c r="K35" i="1"/>
  <c r="W35" i="1"/>
  <c r="I35" i="1"/>
  <c r="G35" i="1"/>
  <c r="C35" i="1"/>
  <c r="E35" i="1"/>
  <c r="T35" i="1"/>
  <c r="O35" i="1"/>
  <c r="AA35" i="1"/>
  <c r="Y35" i="1"/>
  <c r="L35" i="1"/>
  <c r="R35" i="1"/>
  <c r="Q35" i="1"/>
  <c r="Z35" i="1"/>
  <c r="F35" i="1"/>
  <c r="J35" i="1"/>
  <c r="U35" i="1"/>
  <c r="M52" i="1"/>
  <c r="V52" i="1"/>
  <c r="H52" i="1"/>
  <c r="P52" i="1"/>
  <c r="W52" i="1"/>
  <c r="X52" i="1"/>
  <c r="U52" i="1"/>
  <c r="J52" i="1"/>
  <c r="F52" i="1"/>
  <c r="D52" i="1"/>
  <c r="G52" i="1"/>
  <c r="C52" i="1"/>
  <c r="E52" i="1"/>
  <c r="I52" i="1"/>
  <c r="Q52" i="1"/>
  <c r="Z52" i="1"/>
  <c r="Y52" i="1"/>
  <c r="O52" i="1"/>
  <c r="AA52" i="1"/>
  <c r="T52" i="1"/>
  <c r="L52" i="1"/>
  <c r="S52" i="1"/>
  <c r="R52" i="1"/>
  <c r="K52" i="1"/>
  <c r="P39" i="1"/>
  <c r="V39" i="1"/>
  <c r="Z39" i="1"/>
  <c r="R39" i="1"/>
  <c r="S39" i="1"/>
  <c r="I39" i="1"/>
  <c r="K39" i="1"/>
  <c r="J39" i="1"/>
  <c r="Q39" i="1"/>
  <c r="M39" i="1"/>
  <c r="O39" i="1"/>
  <c r="L39" i="1"/>
  <c r="F39" i="1"/>
  <c r="X39" i="1"/>
  <c r="E39" i="1"/>
  <c r="Y39" i="1"/>
  <c r="H39" i="1"/>
  <c r="U39" i="1"/>
  <c r="T39" i="1"/>
  <c r="D39" i="1"/>
  <c r="C39" i="1"/>
  <c r="W39" i="1"/>
  <c r="G39" i="1"/>
  <c r="AA39" i="1"/>
  <c r="P21" i="1"/>
  <c r="E21" i="1"/>
  <c r="O21" i="1"/>
  <c r="Q21" i="1"/>
  <c r="T21" i="1"/>
  <c r="D21" i="1"/>
  <c r="U21" i="1"/>
  <c r="K21" i="1"/>
  <c r="G21" i="1"/>
  <c r="W21" i="1"/>
  <c r="V21" i="1"/>
  <c r="R21" i="1"/>
  <c r="H21" i="1"/>
  <c r="S21" i="1"/>
  <c r="X21" i="1"/>
  <c r="I21" i="1"/>
  <c r="J21" i="1"/>
  <c r="C21" i="1"/>
  <c r="F21" i="1"/>
  <c r="Z21" i="1"/>
  <c r="AA21" i="1"/>
  <c r="M21" i="1"/>
  <c r="L21" i="1"/>
  <c r="Y21" i="1"/>
  <c r="AA50" i="1"/>
  <c r="X50" i="1"/>
  <c r="W50" i="1"/>
  <c r="Z50" i="1"/>
  <c r="P50" i="1"/>
  <c r="L50" i="1"/>
  <c r="G50" i="1"/>
  <c r="H50" i="1"/>
  <c r="E50" i="1"/>
  <c r="M50" i="1"/>
  <c r="I50" i="1"/>
  <c r="O50" i="1"/>
  <c r="C50" i="1"/>
  <c r="T50" i="1"/>
  <c r="U50" i="1"/>
  <c r="S50" i="1"/>
  <c r="D50" i="1"/>
  <c r="V50" i="1"/>
  <c r="Y50" i="1"/>
  <c r="R50" i="1"/>
  <c r="J50" i="1"/>
  <c r="Q50" i="1"/>
  <c r="F50" i="1"/>
  <c r="K50" i="1"/>
  <c r="X37" i="1"/>
  <c r="G37" i="1"/>
  <c r="R37" i="1"/>
  <c r="J37" i="1"/>
  <c r="W37" i="1"/>
  <c r="O37" i="1"/>
  <c r="L37" i="1"/>
  <c r="T37" i="1"/>
  <c r="AA37" i="1"/>
  <c r="S37" i="1"/>
  <c r="D37" i="1"/>
  <c r="Q37" i="1"/>
  <c r="V37" i="1"/>
  <c r="E37" i="1"/>
  <c r="I37" i="1"/>
  <c r="U37" i="1"/>
  <c r="C37" i="1"/>
  <c r="P37" i="1"/>
  <c r="H37" i="1"/>
  <c r="K37" i="1"/>
  <c r="F37" i="1"/>
  <c r="Y37" i="1"/>
  <c r="M37" i="1"/>
  <c r="Z37" i="1"/>
  <c r="U20" i="1"/>
  <c r="F20" i="1"/>
  <c r="L20" i="1"/>
  <c r="O20" i="1"/>
  <c r="I20" i="1"/>
  <c r="V20" i="1"/>
  <c r="T20" i="1"/>
  <c r="E20" i="1"/>
  <c r="Y20" i="1"/>
  <c r="C20" i="1"/>
  <c r="AA20" i="1"/>
  <c r="Z20" i="1"/>
  <c r="D20" i="1"/>
  <c r="H20" i="1"/>
  <c r="M20" i="1"/>
  <c r="P20" i="1"/>
  <c r="X20" i="1"/>
  <c r="W20" i="1"/>
  <c r="Q20" i="1"/>
  <c r="K20" i="1"/>
  <c r="G20" i="1"/>
  <c r="S20" i="1"/>
  <c r="J20" i="1"/>
  <c r="R20" i="1"/>
  <c r="S49" i="1"/>
  <c r="V49" i="1"/>
  <c r="X49" i="1"/>
  <c r="H49" i="1"/>
  <c r="I49" i="1"/>
  <c r="U49" i="1"/>
  <c r="P49" i="1"/>
  <c r="E49" i="1"/>
  <c r="J49" i="1"/>
  <c r="AA49" i="1"/>
  <c r="F49" i="1"/>
  <c r="L49" i="1"/>
  <c r="Z49" i="1"/>
  <c r="K49" i="1"/>
  <c r="R49" i="1"/>
  <c r="C49" i="1"/>
  <c r="W49" i="1"/>
  <c r="G49" i="1"/>
  <c r="D49" i="1"/>
  <c r="O49" i="1"/>
  <c r="M49" i="1"/>
  <c r="T49" i="1"/>
  <c r="Y49" i="1"/>
  <c r="Q49" i="1"/>
  <c r="O15" i="1"/>
  <c r="R15" i="1"/>
  <c r="S15" i="1" s="1"/>
  <c r="T15" i="1"/>
  <c r="Y15" i="1"/>
  <c r="L15" i="1"/>
  <c r="W15" i="1"/>
  <c r="U15" i="1"/>
  <c r="Z15" i="1"/>
  <c r="V15" i="1"/>
  <c r="X15" i="1"/>
  <c r="AA15" i="1" s="1"/>
  <c r="R43" i="1"/>
  <c r="Z43" i="1"/>
  <c r="C43" i="1"/>
  <c r="I43" i="1"/>
  <c r="AA43" i="1"/>
  <c r="P43" i="1"/>
  <c r="U43" i="1"/>
  <c r="X43" i="1"/>
  <c r="H43" i="1"/>
  <c r="K43" i="1"/>
  <c r="S43" i="1"/>
  <c r="W43" i="1"/>
  <c r="D43" i="1"/>
  <c r="F43" i="1"/>
  <c r="L43" i="1"/>
  <c r="E43" i="1"/>
  <c r="Y43" i="1"/>
  <c r="Q43" i="1"/>
  <c r="T43" i="1"/>
  <c r="O43" i="1"/>
  <c r="M43" i="1"/>
  <c r="G43" i="1"/>
  <c r="V43" i="1"/>
  <c r="J43" i="1"/>
  <c r="G34" i="1"/>
  <c r="X34" i="1"/>
  <c r="L34" i="1"/>
  <c r="T34" i="1"/>
  <c r="U34" i="1"/>
  <c r="AA34" i="1"/>
  <c r="I34" i="1"/>
  <c r="Q34" i="1"/>
  <c r="Z34" i="1"/>
  <c r="E34" i="1"/>
  <c r="P34" i="1"/>
  <c r="R34" i="1"/>
  <c r="Y34" i="1"/>
  <c r="S34" i="1"/>
  <c r="M34" i="1"/>
  <c r="J34" i="1"/>
  <c r="K34" i="1"/>
  <c r="O34" i="1"/>
  <c r="H34" i="1"/>
  <c r="F34" i="1"/>
  <c r="D34" i="1"/>
  <c r="W34" i="1"/>
  <c r="V34" i="1"/>
  <c r="C34" i="1"/>
  <c r="R16" i="1"/>
  <c r="P16" i="1"/>
  <c r="Y16" i="1"/>
  <c r="X16" i="1"/>
  <c r="C16" i="1"/>
  <c r="Q16" i="1"/>
  <c r="M16" i="1"/>
  <c r="H16" i="1"/>
  <c r="G16" i="1"/>
  <c r="O16" i="1"/>
  <c r="T16" i="1"/>
  <c r="K16" i="1"/>
  <c r="W16" i="1"/>
  <c r="I16" i="1"/>
  <c r="S16" i="1"/>
  <c r="Z16" i="1"/>
  <c r="J16" i="1"/>
  <c r="AA16" i="1"/>
  <c r="E16" i="1"/>
  <c r="V16" i="1"/>
  <c r="U16" i="1"/>
  <c r="F16" i="1"/>
  <c r="D16" i="1"/>
  <c r="L16" i="1"/>
  <c r="X25" i="1"/>
  <c r="AA25" i="1"/>
  <c r="Q25" i="1"/>
  <c r="Z25" i="1"/>
  <c r="Y25" i="1"/>
  <c r="W25" i="1"/>
  <c r="S25" i="1"/>
  <c r="L25" i="1"/>
  <c r="O25" i="1"/>
  <c r="U25" i="1"/>
  <c r="M25" i="1"/>
  <c r="C25" i="1"/>
  <c r="R25" i="1"/>
  <c r="P25" i="1"/>
  <c r="G25" i="1"/>
  <c r="I25" i="1"/>
  <c r="J25" i="1"/>
  <c r="E25" i="1"/>
  <c r="F25" i="1"/>
  <c r="D25" i="1"/>
  <c r="H25" i="1"/>
  <c r="K25" i="1"/>
  <c r="T25" i="1"/>
  <c r="V25" i="1"/>
  <c r="Q44" i="1"/>
  <c r="M44" i="1"/>
  <c r="V44" i="1"/>
  <c r="F44" i="1"/>
  <c r="D44" i="1"/>
  <c r="P44" i="1"/>
  <c r="R44" i="1"/>
  <c r="K44" i="1"/>
  <c r="W44" i="1"/>
  <c r="S44" i="1"/>
  <c r="Z44" i="1"/>
  <c r="J44" i="1"/>
  <c r="E44" i="1"/>
  <c r="O44" i="1"/>
  <c r="G44" i="1"/>
  <c r="L44" i="1"/>
  <c r="H44" i="1"/>
  <c r="T44" i="1"/>
  <c r="X44" i="1"/>
  <c r="U44" i="1"/>
  <c r="C44" i="1"/>
  <c r="I44" i="1"/>
  <c r="Y44" i="1"/>
  <c r="AA44" i="1"/>
  <c r="AJ19" i="5"/>
  <c r="AJ22" i="4"/>
  <c r="AJ21" i="4" s="1"/>
  <c r="AJ27" i="4" s="1"/>
  <c r="AJ33" i="4" s="1"/>
  <c r="AJ39" i="4" s="1"/>
  <c r="AJ45" i="4" s="1"/>
  <c r="AJ51" i="4" s="1"/>
  <c r="AJ57" i="4" s="1"/>
  <c r="AJ63" i="4" s="1"/>
  <c r="AJ69" i="4" s="1"/>
  <c r="AJ75" i="4" s="1"/>
  <c r="AJ81" i="4" s="1"/>
  <c r="AJ87" i="4" s="1"/>
  <c r="AJ93" i="4" s="1"/>
  <c r="AJ99" i="4" s="1"/>
  <c r="AJ105" i="4" s="1"/>
  <c r="AJ111" i="4" s="1"/>
  <c r="AJ117" i="4" s="1"/>
  <c r="AJ123" i="4" s="1"/>
  <c r="AJ129" i="4" s="1"/>
  <c r="AJ135" i="4" s="1"/>
  <c r="AJ141" i="4" s="1"/>
  <c r="AJ147" i="4" s="1"/>
  <c r="AJ153" i="4" s="1"/>
  <c r="AJ159" i="4" s="1"/>
  <c r="AJ165" i="4" s="1"/>
  <c r="AJ171" i="4" s="1"/>
  <c r="AJ177" i="4" s="1"/>
  <c r="AJ183" i="4" s="1"/>
  <c r="AJ189" i="4" s="1"/>
  <c r="AJ195" i="4" s="1"/>
  <c r="AJ201" i="4" s="1"/>
  <c r="AJ207" i="4" s="1"/>
  <c r="AJ213" i="4" s="1"/>
  <c r="AJ219" i="4" s="1"/>
  <c r="AJ225" i="4" s="1"/>
  <c r="AJ231" i="4" s="1"/>
  <c r="AJ237" i="4" s="1"/>
  <c r="AJ243" i="4" s="1"/>
  <c r="AJ249" i="4" s="1"/>
  <c r="AJ255" i="4" s="1"/>
  <c r="AJ20" i="4"/>
  <c r="AJ26" i="4" s="1"/>
  <c r="AJ32" i="4" s="1"/>
  <c r="AJ38" i="4" s="1"/>
  <c r="AJ44" i="4" s="1"/>
  <c r="AJ50" i="4" s="1"/>
  <c r="AJ56" i="4" s="1"/>
  <c r="AJ62" i="4" s="1"/>
  <c r="AJ68" i="4" s="1"/>
  <c r="AJ74" i="4" s="1"/>
  <c r="AJ80" i="4" s="1"/>
  <c r="AJ86" i="4" s="1"/>
  <c r="AJ92" i="4" s="1"/>
  <c r="AJ98" i="4" s="1"/>
  <c r="AJ104" i="4" s="1"/>
  <c r="AJ110" i="4" s="1"/>
  <c r="AJ116" i="4" s="1"/>
  <c r="AJ122" i="4" s="1"/>
  <c r="AJ128" i="4" s="1"/>
  <c r="AJ134" i="4" s="1"/>
  <c r="AJ140" i="4" s="1"/>
  <c r="AJ146" i="4" s="1"/>
  <c r="AJ152" i="4" s="1"/>
  <c r="AJ158" i="4" s="1"/>
  <c r="AJ164" i="4" s="1"/>
  <c r="AJ170" i="4" s="1"/>
  <c r="AJ176" i="4" s="1"/>
  <c r="AJ182" i="4" s="1"/>
  <c r="AJ188" i="4" s="1"/>
  <c r="AJ194" i="4" s="1"/>
  <c r="AJ200" i="4" s="1"/>
  <c r="AJ206" i="4" s="1"/>
  <c r="AJ212" i="4" s="1"/>
  <c r="AJ218" i="4" s="1"/>
  <c r="AJ224" i="4" s="1"/>
  <c r="AJ230" i="4" s="1"/>
  <c r="AJ236" i="4" s="1"/>
  <c r="AJ242" i="4" s="1"/>
  <c r="AJ248" i="4" s="1"/>
  <c r="AJ254" i="4" s="1"/>
  <c r="AA19" i="6"/>
  <c r="AA22" i="5"/>
  <c r="AA21" i="5" s="1"/>
  <c r="AA27" i="5" s="1"/>
  <c r="AA33" i="5" s="1"/>
  <c r="AA39" i="5" s="1"/>
  <c r="AA45" i="5" s="1"/>
  <c r="AA51" i="5" s="1"/>
  <c r="AA57" i="5" s="1"/>
  <c r="AA63" i="5" s="1"/>
  <c r="AA69" i="5" s="1"/>
  <c r="AA75" i="5" s="1"/>
  <c r="AA81" i="5" s="1"/>
  <c r="AA87" i="5" s="1"/>
  <c r="AA93" i="5" s="1"/>
  <c r="AA99" i="5" s="1"/>
  <c r="AA105" i="5" s="1"/>
  <c r="AA111" i="5" s="1"/>
  <c r="AA117" i="5" s="1"/>
  <c r="AA123" i="5" s="1"/>
  <c r="AA129" i="5" s="1"/>
  <c r="AA135" i="5" s="1"/>
  <c r="AA141" i="5" s="1"/>
  <c r="AA147" i="5" s="1"/>
  <c r="AA153" i="5" s="1"/>
  <c r="AA159" i="5" s="1"/>
  <c r="AA165" i="5" s="1"/>
  <c r="AA171" i="5" s="1"/>
  <c r="AA177" i="5" s="1"/>
  <c r="AA183" i="5" s="1"/>
  <c r="AA189" i="5" s="1"/>
  <c r="AA195" i="5" s="1"/>
  <c r="AA201" i="5" s="1"/>
  <c r="AA207" i="5" s="1"/>
  <c r="AA213" i="5" s="1"/>
  <c r="AA219" i="5" s="1"/>
  <c r="AA225" i="5" s="1"/>
  <c r="AA231" i="5" s="1"/>
  <c r="AA237" i="5" s="1"/>
  <c r="AA243" i="5" s="1"/>
  <c r="AA249" i="5" s="1"/>
  <c r="AA255" i="5" s="1"/>
  <c r="AA20" i="5"/>
  <c r="AA26" i="5" s="1"/>
  <c r="AA32" i="5" s="1"/>
  <c r="AA38" i="5" s="1"/>
  <c r="AA44" i="5" s="1"/>
  <c r="AA50" i="5" s="1"/>
  <c r="AA56" i="5" s="1"/>
  <c r="AA62" i="5" s="1"/>
  <c r="AA68" i="5" s="1"/>
  <c r="AA74" i="5" s="1"/>
  <c r="AA80" i="5" s="1"/>
  <c r="AA86" i="5" s="1"/>
  <c r="AA92" i="5" s="1"/>
  <c r="AA98" i="5" s="1"/>
  <c r="AA104" i="5" s="1"/>
  <c r="AA110" i="5" s="1"/>
  <c r="AA116" i="5" s="1"/>
  <c r="AA122" i="5" s="1"/>
  <c r="AA128" i="5" s="1"/>
  <c r="AA134" i="5" s="1"/>
  <c r="AA140" i="5" s="1"/>
  <c r="AA146" i="5" s="1"/>
  <c r="AA152" i="5" s="1"/>
  <c r="AA158" i="5" s="1"/>
  <c r="AA164" i="5" s="1"/>
  <c r="AA170" i="5" s="1"/>
  <c r="AA176" i="5" s="1"/>
  <c r="AA182" i="5" s="1"/>
  <c r="AA188" i="5" s="1"/>
  <c r="AA194" i="5" s="1"/>
  <c r="AA200" i="5" s="1"/>
  <c r="AA206" i="5" s="1"/>
  <c r="AA212" i="5" s="1"/>
  <c r="AA218" i="5" s="1"/>
  <c r="AA224" i="5" s="1"/>
  <c r="AA230" i="5" s="1"/>
  <c r="AA236" i="5" s="1"/>
  <c r="AA242" i="5" s="1"/>
  <c r="AA248" i="5" s="1"/>
  <c r="AA254" i="5" s="1"/>
  <c r="Z19" i="6"/>
  <c r="Z22" i="5"/>
  <c r="Z21" i="5" s="1"/>
  <c r="Z27" i="5" s="1"/>
  <c r="Z33" i="5" s="1"/>
  <c r="Z39" i="5" s="1"/>
  <c r="Z45" i="5" s="1"/>
  <c r="Z51" i="5" s="1"/>
  <c r="Z57" i="5" s="1"/>
  <c r="Z63" i="5" s="1"/>
  <c r="Z69" i="5" s="1"/>
  <c r="Z75" i="5" s="1"/>
  <c r="Z81" i="5" s="1"/>
  <c r="Z87" i="5" s="1"/>
  <c r="Z93" i="5" s="1"/>
  <c r="Z99" i="5" s="1"/>
  <c r="Z105" i="5" s="1"/>
  <c r="Z111" i="5" s="1"/>
  <c r="Z117" i="5" s="1"/>
  <c r="Z123" i="5" s="1"/>
  <c r="Z129" i="5" s="1"/>
  <c r="Z135" i="5" s="1"/>
  <c r="Z141" i="5" s="1"/>
  <c r="Z147" i="5" s="1"/>
  <c r="Z153" i="5" s="1"/>
  <c r="Z159" i="5" s="1"/>
  <c r="Z165" i="5" s="1"/>
  <c r="Z171" i="5" s="1"/>
  <c r="Z177" i="5" s="1"/>
  <c r="Z183" i="5" s="1"/>
  <c r="Z189" i="5" s="1"/>
  <c r="Z195" i="5" s="1"/>
  <c r="Z201" i="5" s="1"/>
  <c r="Z207" i="5" s="1"/>
  <c r="Z213" i="5" s="1"/>
  <c r="Z219" i="5" s="1"/>
  <c r="Z225" i="5" s="1"/>
  <c r="Z231" i="5" s="1"/>
  <c r="Z237" i="5" s="1"/>
  <c r="Z243" i="5" s="1"/>
  <c r="Z249" i="5" s="1"/>
  <c r="Z255" i="5" s="1"/>
  <c r="Z20" i="5"/>
  <c r="Z26" i="5" s="1"/>
  <c r="Z32" i="5" s="1"/>
  <c r="Z38" i="5" s="1"/>
  <c r="Z44" i="5" s="1"/>
  <c r="Z50" i="5" s="1"/>
  <c r="Z56" i="5" s="1"/>
  <c r="Z62" i="5" s="1"/>
  <c r="Z68" i="5" s="1"/>
  <c r="Z74" i="5" s="1"/>
  <c r="Z80" i="5" s="1"/>
  <c r="Z86" i="5" s="1"/>
  <c r="Z92" i="5" s="1"/>
  <c r="Z98" i="5" s="1"/>
  <c r="Z104" i="5" s="1"/>
  <c r="Z110" i="5" s="1"/>
  <c r="Z116" i="5" s="1"/>
  <c r="Z122" i="5" s="1"/>
  <c r="Z128" i="5" s="1"/>
  <c r="Z134" i="5" s="1"/>
  <c r="Z140" i="5" s="1"/>
  <c r="Z146" i="5" s="1"/>
  <c r="Z152" i="5" s="1"/>
  <c r="Z158" i="5" s="1"/>
  <c r="Z164" i="5" s="1"/>
  <c r="Z170" i="5" s="1"/>
  <c r="Z176" i="5" s="1"/>
  <c r="Z182" i="5" s="1"/>
  <c r="Z188" i="5" s="1"/>
  <c r="Z194" i="5" s="1"/>
  <c r="Z200" i="5" s="1"/>
  <c r="Z206" i="5" s="1"/>
  <c r="Z212" i="5" s="1"/>
  <c r="Z218" i="5" s="1"/>
  <c r="Z224" i="5" s="1"/>
  <c r="Z230" i="5" s="1"/>
  <c r="Z236" i="5" s="1"/>
  <c r="Z242" i="5" s="1"/>
  <c r="Z248" i="5" s="1"/>
  <c r="Z254" i="5" s="1"/>
  <c r="AI19" i="5"/>
  <c r="AI22" i="4"/>
  <c r="AI21" i="4" s="1"/>
  <c r="AI27" i="4" s="1"/>
  <c r="AI33" i="4" s="1"/>
  <c r="AI39" i="4" s="1"/>
  <c r="AI45" i="4" s="1"/>
  <c r="AI51" i="4" s="1"/>
  <c r="AI57" i="4" s="1"/>
  <c r="AI63" i="4" s="1"/>
  <c r="AI69" i="4" s="1"/>
  <c r="AI75" i="4" s="1"/>
  <c r="AI81" i="4" s="1"/>
  <c r="AI87" i="4" s="1"/>
  <c r="AI93" i="4" s="1"/>
  <c r="AI99" i="4" s="1"/>
  <c r="AI105" i="4" s="1"/>
  <c r="AI111" i="4" s="1"/>
  <c r="AI117" i="4" s="1"/>
  <c r="AI123" i="4" s="1"/>
  <c r="AI129" i="4" s="1"/>
  <c r="AI135" i="4" s="1"/>
  <c r="AI141" i="4" s="1"/>
  <c r="AI147" i="4" s="1"/>
  <c r="AI153" i="4" s="1"/>
  <c r="AI159" i="4" s="1"/>
  <c r="AI165" i="4" s="1"/>
  <c r="AI171" i="4" s="1"/>
  <c r="AI177" i="4" s="1"/>
  <c r="AI183" i="4" s="1"/>
  <c r="AI189" i="4" s="1"/>
  <c r="AI195" i="4" s="1"/>
  <c r="AI201" i="4" s="1"/>
  <c r="AI207" i="4" s="1"/>
  <c r="AI213" i="4" s="1"/>
  <c r="AI219" i="4" s="1"/>
  <c r="AI225" i="4" s="1"/>
  <c r="AI231" i="4" s="1"/>
  <c r="AI237" i="4" s="1"/>
  <c r="AI243" i="4" s="1"/>
  <c r="AI249" i="4" s="1"/>
  <c r="AI255" i="4" s="1"/>
  <c r="AI20" i="4"/>
  <c r="AI26" i="4" s="1"/>
  <c r="AI32" i="4" s="1"/>
  <c r="AI38" i="4" s="1"/>
  <c r="AI44" i="4" s="1"/>
  <c r="AI50" i="4" s="1"/>
  <c r="AI56" i="4" s="1"/>
  <c r="AI62" i="4" s="1"/>
  <c r="AI68" i="4" s="1"/>
  <c r="AI74" i="4" s="1"/>
  <c r="AI80" i="4" s="1"/>
  <c r="AI86" i="4" s="1"/>
  <c r="AI92" i="4" s="1"/>
  <c r="AI98" i="4" s="1"/>
  <c r="AI104" i="4" s="1"/>
  <c r="AI110" i="4" s="1"/>
  <c r="AI116" i="4" s="1"/>
  <c r="AI122" i="4" s="1"/>
  <c r="AI128" i="4" s="1"/>
  <c r="AI134" i="4" s="1"/>
  <c r="AI140" i="4" s="1"/>
  <c r="AI146" i="4" s="1"/>
  <c r="AI152" i="4" s="1"/>
  <c r="AI158" i="4" s="1"/>
  <c r="AI164" i="4" s="1"/>
  <c r="AI170" i="4" s="1"/>
  <c r="AI176" i="4" s="1"/>
  <c r="AI182" i="4" s="1"/>
  <c r="AI188" i="4" s="1"/>
  <c r="AI194" i="4" s="1"/>
  <c r="AI200" i="4" s="1"/>
  <c r="AI206" i="4" s="1"/>
  <c r="AI212" i="4" s="1"/>
  <c r="AI218" i="4" s="1"/>
  <c r="AI224" i="4" s="1"/>
  <c r="AI230" i="4" s="1"/>
  <c r="AI236" i="4" s="1"/>
  <c r="AI242" i="4" s="1"/>
  <c r="AI248" i="4" s="1"/>
  <c r="AI254" i="4" s="1"/>
  <c r="AH19" i="5"/>
  <c r="AH22" i="4"/>
  <c r="AH21" i="4" s="1"/>
  <c r="AH27" i="4" s="1"/>
  <c r="AH33" i="4" s="1"/>
  <c r="AH39" i="4" s="1"/>
  <c r="AH45" i="4" s="1"/>
  <c r="AH51" i="4" s="1"/>
  <c r="AH57" i="4" s="1"/>
  <c r="AH63" i="4" s="1"/>
  <c r="AH69" i="4" s="1"/>
  <c r="AH75" i="4" s="1"/>
  <c r="AH81" i="4" s="1"/>
  <c r="AH87" i="4" s="1"/>
  <c r="AH93" i="4" s="1"/>
  <c r="AH99" i="4" s="1"/>
  <c r="AH105" i="4" s="1"/>
  <c r="AH111" i="4" s="1"/>
  <c r="AH117" i="4" s="1"/>
  <c r="AH123" i="4" s="1"/>
  <c r="AH129" i="4" s="1"/>
  <c r="AH135" i="4" s="1"/>
  <c r="AH141" i="4" s="1"/>
  <c r="AH147" i="4" s="1"/>
  <c r="AH153" i="4" s="1"/>
  <c r="AH159" i="4" s="1"/>
  <c r="AH165" i="4" s="1"/>
  <c r="AH171" i="4" s="1"/>
  <c r="AH177" i="4" s="1"/>
  <c r="AH183" i="4" s="1"/>
  <c r="AH189" i="4" s="1"/>
  <c r="AH195" i="4" s="1"/>
  <c r="AH201" i="4" s="1"/>
  <c r="AH207" i="4" s="1"/>
  <c r="AH213" i="4" s="1"/>
  <c r="AH219" i="4" s="1"/>
  <c r="AH225" i="4" s="1"/>
  <c r="AH231" i="4" s="1"/>
  <c r="AH237" i="4" s="1"/>
  <c r="AH243" i="4" s="1"/>
  <c r="AH249" i="4" s="1"/>
  <c r="AH255" i="4" s="1"/>
  <c r="AH20" i="4"/>
  <c r="AH26" i="4" s="1"/>
  <c r="AH32" i="4" s="1"/>
  <c r="AH38" i="4" s="1"/>
  <c r="AH44" i="4" s="1"/>
  <c r="AH50" i="4" s="1"/>
  <c r="AH56" i="4" s="1"/>
  <c r="AH62" i="4" s="1"/>
  <c r="AH68" i="4" s="1"/>
  <c r="AH74" i="4" s="1"/>
  <c r="AH80" i="4" s="1"/>
  <c r="AH86" i="4" s="1"/>
  <c r="AH92" i="4" s="1"/>
  <c r="AH98" i="4" s="1"/>
  <c r="AH104" i="4" s="1"/>
  <c r="AH110" i="4" s="1"/>
  <c r="AH116" i="4" s="1"/>
  <c r="AH122" i="4" s="1"/>
  <c r="AH128" i="4" s="1"/>
  <c r="AH134" i="4" s="1"/>
  <c r="AH140" i="4" s="1"/>
  <c r="AH146" i="4" s="1"/>
  <c r="AH152" i="4" s="1"/>
  <c r="AH158" i="4" s="1"/>
  <c r="AH164" i="4" s="1"/>
  <c r="AH170" i="4" s="1"/>
  <c r="AH176" i="4" s="1"/>
  <c r="AH182" i="4" s="1"/>
  <c r="AH188" i="4" s="1"/>
  <c r="AH194" i="4" s="1"/>
  <c r="AH200" i="4" s="1"/>
  <c r="AH206" i="4" s="1"/>
  <c r="AH212" i="4" s="1"/>
  <c r="AH218" i="4" s="1"/>
  <c r="AH224" i="4" s="1"/>
  <c r="AH230" i="4" s="1"/>
  <c r="AH236" i="4" s="1"/>
  <c r="AH242" i="4" s="1"/>
  <c r="AH248" i="4" s="1"/>
  <c r="AH254" i="4" s="1"/>
  <c r="Y19" i="6"/>
  <c r="Y22" i="5"/>
  <c r="Y21" i="5" s="1"/>
  <c r="Y27" i="5" s="1"/>
  <c r="Y33" i="5" s="1"/>
  <c r="Y39" i="5" s="1"/>
  <c r="Y45" i="5" s="1"/>
  <c r="Y51" i="5" s="1"/>
  <c r="Y57" i="5" s="1"/>
  <c r="Y63" i="5" s="1"/>
  <c r="Y69" i="5" s="1"/>
  <c r="Y75" i="5" s="1"/>
  <c r="Y81" i="5" s="1"/>
  <c r="Y87" i="5" s="1"/>
  <c r="Y93" i="5" s="1"/>
  <c r="Y99" i="5" s="1"/>
  <c r="Y105" i="5" s="1"/>
  <c r="Y111" i="5" s="1"/>
  <c r="Y117" i="5" s="1"/>
  <c r="Y123" i="5" s="1"/>
  <c r="Y129" i="5" s="1"/>
  <c r="Y135" i="5" s="1"/>
  <c r="Y141" i="5" s="1"/>
  <c r="Y147" i="5" s="1"/>
  <c r="Y153" i="5" s="1"/>
  <c r="Y159" i="5" s="1"/>
  <c r="Y165" i="5" s="1"/>
  <c r="Y171" i="5" s="1"/>
  <c r="Y177" i="5" s="1"/>
  <c r="Y183" i="5" s="1"/>
  <c r="Y189" i="5" s="1"/>
  <c r="Y195" i="5" s="1"/>
  <c r="Y201" i="5" s="1"/>
  <c r="Y207" i="5" s="1"/>
  <c r="Y213" i="5" s="1"/>
  <c r="Y219" i="5" s="1"/>
  <c r="Y225" i="5" s="1"/>
  <c r="Y231" i="5" s="1"/>
  <c r="Y237" i="5" s="1"/>
  <c r="Y243" i="5" s="1"/>
  <c r="Y249" i="5" s="1"/>
  <c r="Y255" i="5" s="1"/>
  <c r="Y20" i="5"/>
  <c r="Y26" i="5" s="1"/>
  <c r="Y32" i="5" s="1"/>
  <c r="Y38" i="5" s="1"/>
  <c r="Y44" i="5" s="1"/>
  <c r="Y50" i="5" s="1"/>
  <c r="Y56" i="5" s="1"/>
  <c r="Y62" i="5" s="1"/>
  <c r="Y68" i="5" s="1"/>
  <c r="Y74" i="5" s="1"/>
  <c r="Y80" i="5" s="1"/>
  <c r="Y86" i="5" s="1"/>
  <c r="Y92" i="5" s="1"/>
  <c r="Y98" i="5" s="1"/>
  <c r="Y104" i="5" s="1"/>
  <c r="Y110" i="5" s="1"/>
  <c r="Y116" i="5" s="1"/>
  <c r="Y122" i="5" s="1"/>
  <c r="Y128" i="5" s="1"/>
  <c r="Y134" i="5" s="1"/>
  <c r="Y140" i="5" s="1"/>
  <c r="Y146" i="5" s="1"/>
  <c r="Y152" i="5" s="1"/>
  <c r="Y158" i="5" s="1"/>
  <c r="Y164" i="5" s="1"/>
  <c r="Y170" i="5" s="1"/>
  <c r="Y176" i="5" s="1"/>
  <c r="Y182" i="5" s="1"/>
  <c r="Y188" i="5" s="1"/>
  <c r="Y194" i="5" s="1"/>
  <c r="Y200" i="5" s="1"/>
  <c r="Y206" i="5" s="1"/>
  <c r="Y212" i="5" s="1"/>
  <c r="Y218" i="5" s="1"/>
  <c r="Y224" i="5" s="1"/>
  <c r="Y230" i="5" s="1"/>
  <c r="Y236" i="5" s="1"/>
  <c r="Y242" i="5" s="1"/>
  <c r="Y248" i="5" s="1"/>
  <c r="Y254" i="5" s="1"/>
  <c r="AG19" i="4"/>
  <c r="AC19" i="4" s="1"/>
  <c r="AB22" i="4" s="1"/>
  <c r="X19" i="6"/>
  <c r="X22" i="5"/>
  <c r="X21" i="5" s="1"/>
  <c r="X27" i="5" s="1"/>
  <c r="X33" i="5" s="1"/>
  <c r="X39" i="5" s="1"/>
  <c r="X45" i="5" s="1"/>
  <c r="X51" i="5" s="1"/>
  <c r="X57" i="5" s="1"/>
  <c r="X63" i="5" s="1"/>
  <c r="X69" i="5" s="1"/>
  <c r="X75" i="5" s="1"/>
  <c r="X81" i="5" s="1"/>
  <c r="X87" i="5" s="1"/>
  <c r="X93" i="5" s="1"/>
  <c r="X99" i="5" s="1"/>
  <c r="X105" i="5" s="1"/>
  <c r="X111" i="5" s="1"/>
  <c r="X117" i="5" s="1"/>
  <c r="X123" i="5" s="1"/>
  <c r="X129" i="5" s="1"/>
  <c r="X135" i="5" s="1"/>
  <c r="X141" i="5" s="1"/>
  <c r="X147" i="5" s="1"/>
  <c r="X153" i="5" s="1"/>
  <c r="X159" i="5" s="1"/>
  <c r="X165" i="5" s="1"/>
  <c r="X171" i="5" s="1"/>
  <c r="X177" i="5" s="1"/>
  <c r="X183" i="5" s="1"/>
  <c r="X189" i="5" s="1"/>
  <c r="X195" i="5" s="1"/>
  <c r="X201" i="5" s="1"/>
  <c r="X207" i="5" s="1"/>
  <c r="X213" i="5" s="1"/>
  <c r="X219" i="5" s="1"/>
  <c r="X225" i="5" s="1"/>
  <c r="X231" i="5" s="1"/>
  <c r="X237" i="5" s="1"/>
  <c r="X243" i="5" s="1"/>
  <c r="X249" i="5" s="1"/>
  <c r="X255" i="5" s="1"/>
  <c r="X20" i="5"/>
  <c r="X26" i="5" s="1"/>
  <c r="X32" i="5" s="1"/>
  <c r="X38" i="5" s="1"/>
  <c r="X44" i="5" s="1"/>
  <c r="X50" i="5" s="1"/>
  <c r="X56" i="5" s="1"/>
  <c r="X62" i="5" s="1"/>
  <c r="X68" i="5" s="1"/>
  <c r="X74" i="5" s="1"/>
  <c r="X80" i="5" s="1"/>
  <c r="X86" i="5" s="1"/>
  <c r="X92" i="5" s="1"/>
  <c r="X98" i="5" s="1"/>
  <c r="X104" i="5" s="1"/>
  <c r="X110" i="5" s="1"/>
  <c r="X116" i="5" s="1"/>
  <c r="X122" i="5" s="1"/>
  <c r="X128" i="5" s="1"/>
  <c r="X134" i="5" s="1"/>
  <c r="X140" i="5" s="1"/>
  <c r="X146" i="5" s="1"/>
  <c r="X152" i="5" s="1"/>
  <c r="X158" i="5" s="1"/>
  <c r="X164" i="5" s="1"/>
  <c r="X170" i="5" s="1"/>
  <c r="X176" i="5" s="1"/>
  <c r="X182" i="5" s="1"/>
  <c r="X188" i="5" s="1"/>
  <c r="X194" i="5" s="1"/>
  <c r="X200" i="5" s="1"/>
  <c r="X206" i="5" s="1"/>
  <c r="X212" i="5" s="1"/>
  <c r="X218" i="5" s="1"/>
  <c r="X224" i="5" s="1"/>
  <c r="X230" i="5" s="1"/>
  <c r="X236" i="5" s="1"/>
  <c r="X242" i="5" s="1"/>
  <c r="X248" i="5" s="1"/>
  <c r="X254" i="5" s="1"/>
  <c r="AF19" i="5"/>
  <c r="AF22" i="4"/>
  <c r="AF21" i="4" s="1"/>
  <c r="AF27" i="4" s="1"/>
  <c r="AF33" i="4" s="1"/>
  <c r="AF39" i="4" s="1"/>
  <c r="AF45" i="4" s="1"/>
  <c r="AF51" i="4" s="1"/>
  <c r="AF57" i="4" s="1"/>
  <c r="AF63" i="4" s="1"/>
  <c r="AF69" i="4" s="1"/>
  <c r="AF75" i="4" s="1"/>
  <c r="AF81" i="4" s="1"/>
  <c r="AF87" i="4" s="1"/>
  <c r="AF93" i="4" s="1"/>
  <c r="AF99" i="4" s="1"/>
  <c r="AF105" i="4" s="1"/>
  <c r="AF111" i="4" s="1"/>
  <c r="AF117" i="4" s="1"/>
  <c r="AF123" i="4" s="1"/>
  <c r="AF129" i="4" s="1"/>
  <c r="AF135" i="4" s="1"/>
  <c r="AF141" i="4" s="1"/>
  <c r="AF147" i="4" s="1"/>
  <c r="AF153" i="4" s="1"/>
  <c r="AF159" i="4" s="1"/>
  <c r="AF165" i="4" s="1"/>
  <c r="AF171" i="4" s="1"/>
  <c r="AF177" i="4" s="1"/>
  <c r="AF183" i="4" s="1"/>
  <c r="AF189" i="4" s="1"/>
  <c r="AF195" i="4" s="1"/>
  <c r="AF201" i="4" s="1"/>
  <c r="AF207" i="4" s="1"/>
  <c r="AF213" i="4" s="1"/>
  <c r="AF219" i="4" s="1"/>
  <c r="AF225" i="4" s="1"/>
  <c r="AF231" i="4" s="1"/>
  <c r="AF237" i="4" s="1"/>
  <c r="AF243" i="4" s="1"/>
  <c r="AF249" i="4" s="1"/>
  <c r="AF255" i="4" s="1"/>
  <c r="AF20" i="4"/>
  <c r="AF26" i="4" s="1"/>
  <c r="AF32" i="4" s="1"/>
  <c r="AF38" i="4" s="1"/>
  <c r="AF44" i="4" s="1"/>
  <c r="AF50" i="4" s="1"/>
  <c r="AF56" i="4" s="1"/>
  <c r="AF62" i="4" s="1"/>
  <c r="AF68" i="4" s="1"/>
  <c r="AF74" i="4" s="1"/>
  <c r="AF80" i="4" s="1"/>
  <c r="AF86" i="4" s="1"/>
  <c r="AF92" i="4" s="1"/>
  <c r="AF98" i="4" s="1"/>
  <c r="AF104" i="4" s="1"/>
  <c r="AF110" i="4" s="1"/>
  <c r="AF116" i="4" s="1"/>
  <c r="AF122" i="4" s="1"/>
  <c r="AF128" i="4" s="1"/>
  <c r="AF134" i="4" s="1"/>
  <c r="AF140" i="4" s="1"/>
  <c r="AF146" i="4" s="1"/>
  <c r="AF152" i="4" s="1"/>
  <c r="AF158" i="4" s="1"/>
  <c r="AF164" i="4" s="1"/>
  <c r="AF170" i="4" s="1"/>
  <c r="AF176" i="4" s="1"/>
  <c r="AF182" i="4" s="1"/>
  <c r="AF188" i="4" s="1"/>
  <c r="AF194" i="4" s="1"/>
  <c r="AF200" i="4" s="1"/>
  <c r="AF206" i="4" s="1"/>
  <c r="AF212" i="4" s="1"/>
  <c r="AF218" i="4" s="1"/>
  <c r="AF224" i="4" s="1"/>
  <c r="AF230" i="4" s="1"/>
  <c r="AF236" i="4" s="1"/>
  <c r="AF242" i="4" s="1"/>
  <c r="AF248" i="4" s="1"/>
  <c r="AF254" i="4" s="1"/>
  <c r="W19" i="6"/>
  <c r="W22" i="5"/>
  <c r="W21" i="5" s="1"/>
  <c r="W27" i="5" s="1"/>
  <c r="W33" i="5" s="1"/>
  <c r="W39" i="5" s="1"/>
  <c r="W45" i="5" s="1"/>
  <c r="W51" i="5" s="1"/>
  <c r="W57" i="5" s="1"/>
  <c r="W63" i="5" s="1"/>
  <c r="W69" i="5" s="1"/>
  <c r="W75" i="5" s="1"/>
  <c r="W81" i="5" s="1"/>
  <c r="W87" i="5" s="1"/>
  <c r="W93" i="5" s="1"/>
  <c r="W99" i="5" s="1"/>
  <c r="W105" i="5" s="1"/>
  <c r="W111" i="5" s="1"/>
  <c r="W117" i="5" s="1"/>
  <c r="W123" i="5" s="1"/>
  <c r="W129" i="5" s="1"/>
  <c r="W135" i="5" s="1"/>
  <c r="W141" i="5" s="1"/>
  <c r="W147" i="5" s="1"/>
  <c r="W153" i="5" s="1"/>
  <c r="W159" i="5" s="1"/>
  <c r="W165" i="5" s="1"/>
  <c r="W171" i="5" s="1"/>
  <c r="W177" i="5" s="1"/>
  <c r="W183" i="5" s="1"/>
  <c r="W189" i="5" s="1"/>
  <c r="W195" i="5" s="1"/>
  <c r="W201" i="5" s="1"/>
  <c r="W207" i="5" s="1"/>
  <c r="W213" i="5" s="1"/>
  <c r="W219" i="5" s="1"/>
  <c r="W225" i="5" s="1"/>
  <c r="W231" i="5" s="1"/>
  <c r="W237" i="5" s="1"/>
  <c r="W243" i="5" s="1"/>
  <c r="W249" i="5" s="1"/>
  <c r="W255" i="5" s="1"/>
  <c r="W20" i="5"/>
  <c r="W26" i="5" s="1"/>
  <c r="W32" i="5" s="1"/>
  <c r="W38" i="5" s="1"/>
  <c r="W44" i="5" s="1"/>
  <c r="W50" i="5" s="1"/>
  <c r="W56" i="5" s="1"/>
  <c r="W62" i="5" s="1"/>
  <c r="W68" i="5" s="1"/>
  <c r="W74" i="5" s="1"/>
  <c r="W80" i="5" s="1"/>
  <c r="W86" i="5" s="1"/>
  <c r="W92" i="5" s="1"/>
  <c r="W98" i="5" s="1"/>
  <c r="W104" i="5" s="1"/>
  <c r="W110" i="5" s="1"/>
  <c r="W116" i="5" s="1"/>
  <c r="W122" i="5" s="1"/>
  <c r="W128" i="5" s="1"/>
  <c r="W134" i="5" s="1"/>
  <c r="W140" i="5" s="1"/>
  <c r="W146" i="5" s="1"/>
  <c r="W152" i="5" s="1"/>
  <c r="W158" i="5" s="1"/>
  <c r="W164" i="5" s="1"/>
  <c r="W170" i="5" s="1"/>
  <c r="W176" i="5" s="1"/>
  <c r="W182" i="5" s="1"/>
  <c r="W188" i="5" s="1"/>
  <c r="W194" i="5" s="1"/>
  <c r="W200" i="5" s="1"/>
  <c r="W206" i="5" s="1"/>
  <c r="W212" i="5" s="1"/>
  <c r="W218" i="5" s="1"/>
  <c r="W224" i="5" s="1"/>
  <c r="W230" i="5" s="1"/>
  <c r="W236" i="5" s="1"/>
  <c r="W242" i="5" s="1"/>
  <c r="W248" i="5" s="1"/>
  <c r="W254" i="5" s="1"/>
  <c r="G24" i="5"/>
  <c r="H24" i="4"/>
  <c r="AE19" i="5"/>
  <c r="AE22" i="4"/>
  <c r="AE21" i="4" s="1"/>
  <c r="AE27" i="4" s="1"/>
  <c r="AE33" i="4" s="1"/>
  <c r="AE39" i="4" s="1"/>
  <c r="AE45" i="4" s="1"/>
  <c r="AE51" i="4" s="1"/>
  <c r="AE57" i="4" s="1"/>
  <c r="AE63" i="4" s="1"/>
  <c r="AE69" i="4" s="1"/>
  <c r="AE75" i="4" s="1"/>
  <c r="AE81" i="4" s="1"/>
  <c r="AE87" i="4" s="1"/>
  <c r="AE93" i="4" s="1"/>
  <c r="AE99" i="4" s="1"/>
  <c r="AE105" i="4" s="1"/>
  <c r="AE111" i="4" s="1"/>
  <c r="AE117" i="4" s="1"/>
  <c r="AE123" i="4" s="1"/>
  <c r="AE129" i="4" s="1"/>
  <c r="AE135" i="4" s="1"/>
  <c r="AE141" i="4" s="1"/>
  <c r="AE147" i="4" s="1"/>
  <c r="AE153" i="4" s="1"/>
  <c r="AE159" i="4" s="1"/>
  <c r="AE165" i="4" s="1"/>
  <c r="AE171" i="4" s="1"/>
  <c r="AE177" i="4" s="1"/>
  <c r="AE183" i="4" s="1"/>
  <c r="AE189" i="4" s="1"/>
  <c r="AE195" i="4" s="1"/>
  <c r="AE201" i="4" s="1"/>
  <c r="AE207" i="4" s="1"/>
  <c r="AE213" i="4" s="1"/>
  <c r="AE219" i="4" s="1"/>
  <c r="AE225" i="4" s="1"/>
  <c r="AE231" i="4" s="1"/>
  <c r="AE237" i="4" s="1"/>
  <c r="AE243" i="4" s="1"/>
  <c r="AE249" i="4" s="1"/>
  <c r="AE255" i="4" s="1"/>
  <c r="AE20" i="4"/>
  <c r="AE26" i="4" s="1"/>
  <c r="AE32" i="4" s="1"/>
  <c r="AE38" i="4" s="1"/>
  <c r="AE44" i="4" s="1"/>
  <c r="AE50" i="4" s="1"/>
  <c r="AE56" i="4" s="1"/>
  <c r="AE62" i="4" s="1"/>
  <c r="AE68" i="4" s="1"/>
  <c r="AE74" i="4" s="1"/>
  <c r="AE80" i="4" s="1"/>
  <c r="AE86" i="4" s="1"/>
  <c r="AE92" i="4" s="1"/>
  <c r="AE98" i="4" s="1"/>
  <c r="AE104" i="4" s="1"/>
  <c r="AE110" i="4" s="1"/>
  <c r="AE116" i="4" s="1"/>
  <c r="AE122" i="4" s="1"/>
  <c r="AE128" i="4" s="1"/>
  <c r="AE134" i="4" s="1"/>
  <c r="AE140" i="4" s="1"/>
  <c r="AE146" i="4" s="1"/>
  <c r="AE152" i="4" s="1"/>
  <c r="AE158" i="4" s="1"/>
  <c r="AE164" i="4" s="1"/>
  <c r="AE170" i="4" s="1"/>
  <c r="AE176" i="4" s="1"/>
  <c r="AE182" i="4" s="1"/>
  <c r="AE188" i="4" s="1"/>
  <c r="AE194" i="4" s="1"/>
  <c r="AE200" i="4" s="1"/>
  <c r="AE206" i="4" s="1"/>
  <c r="AE212" i="4" s="1"/>
  <c r="AE218" i="4" s="1"/>
  <c r="AE224" i="4" s="1"/>
  <c r="AE230" i="4" s="1"/>
  <c r="AE236" i="4" s="1"/>
  <c r="AE242" i="4" s="1"/>
  <c r="AE248" i="4" s="1"/>
  <c r="AE254" i="4" s="1"/>
  <c r="T20" i="4"/>
  <c r="V19" i="6"/>
  <c r="V22" i="5"/>
  <c r="V21" i="5" s="1"/>
  <c r="V27" i="5" s="1"/>
  <c r="V33" i="5" s="1"/>
  <c r="V39" i="5" s="1"/>
  <c r="V45" i="5" s="1"/>
  <c r="V51" i="5" s="1"/>
  <c r="V57" i="5" s="1"/>
  <c r="V63" i="5" s="1"/>
  <c r="V69" i="5" s="1"/>
  <c r="V75" i="5" s="1"/>
  <c r="V81" i="5" s="1"/>
  <c r="V87" i="5" s="1"/>
  <c r="V93" i="5" s="1"/>
  <c r="V99" i="5" s="1"/>
  <c r="V105" i="5" s="1"/>
  <c r="V111" i="5" s="1"/>
  <c r="V117" i="5" s="1"/>
  <c r="V123" i="5" s="1"/>
  <c r="V129" i="5" s="1"/>
  <c r="V135" i="5" s="1"/>
  <c r="V141" i="5" s="1"/>
  <c r="V147" i="5" s="1"/>
  <c r="V153" i="5" s="1"/>
  <c r="V159" i="5" s="1"/>
  <c r="V165" i="5" s="1"/>
  <c r="V171" i="5" s="1"/>
  <c r="V177" i="5" s="1"/>
  <c r="V183" i="5" s="1"/>
  <c r="V189" i="5" s="1"/>
  <c r="V195" i="5" s="1"/>
  <c r="V201" i="5" s="1"/>
  <c r="V207" i="5" s="1"/>
  <c r="V213" i="5" s="1"/>
  <c r="V219" i="5" s="1"/>
  <c r="V225" i="5" s="1"/>
  <c r="V231" i="5" s="1"/>
  <c r="V237" i="5" s="1"/>
  <c r="V243" i="5" s="1"/>
  <c r="V249" i="5" s="1"/>
  <c r="V255" i="5" s="1"/>
  <c r="V20" i="5"/>
  <c r="V26" i="5" s="1"/>
  <c r="V32" i="5" s="1"/>
  <c r="V38" i="5" s="1"/>
  <c r="V44" i="5" s="1"/>
  <c r="V50" i="5" s="1"/>
  <c r="V56" i="5" s="1"/>
  <c r="V62" i="5" s="1"/>
  <c r="V68" i="5" s="1"/>
  <c r="V74" i="5" s="1"/>
  <c r="V80" i="5" s="1"/>
  <c r="V86" i="5" s="1"/>
  <c r="V92" i="5" s="1"/>
  <c r="V98" i="5" s="1"/>
  <c r="V104" i="5" s="1"/>
  <c r="V110" i="5" s="1"/>
  <c r="V116" i="5" s="1"/>
  <c r="V122" i="5" s="1"/>
  <c r="V128" i="5" s="1"/>
  <c r="V134" i="5" s="1"/>
  <c r="V140" i="5" s="1"/>
  <c r="V146" i="5" s="1"/>
  <c r="V152" i="5" s="1"/>
  <c r="V158" i="5" s="1"/>
  <c r="V164" i="5" s="1"/>
  <c r="V170" i="5" s="1"/>
  <c r="V176" i="5" s="1"/>
  <c r="V182" i="5" s="1"/>
  <c r="V188" i="5" s="1"/>
  <c r="V194" i="5" s="1"/>
  <c r="V200" i="5" s="1"/>
  <c r="V206" i="5" s="1"/>
  <c r="V212" i="5" s="1"/>
  <c r="V218" i="5" s="1"/>
  <c r="V224" i="5" s="1"/>
  <c r="V230" i="5" s="1"/>
  <c r="V236" i="5" s="1"/>
  <c r="V242" i="5" s="1"/>
  <c r="V248" i="5" s="1"/>
  <c r="V254" i="5" s="1"/>
  <c r="AD19" i="5"/>
  <c r="AD22" i="4"/>
  <c r="AD20" i="4"/>
  <c r="U21" i="4"/>
  <c r="U27" i="4" s="1"/>
  <c r="T22" i="4"/>
  <c r="U19" i="6"/>
  <c r="U20" i="5"/>
  <c r="U22" i="5"/>
  <c r="T19" i="5"/>
  <c r="BG21" i="2"/>
  <c r="A187" i="8"/>
  <c r="A190" i="8" s="1"/>
  <c r="A191" i="8" s="1"/>
  <c r="A192" i="8" s="1"/>
  <c r="A91" i="8"/>
  <c r="A94" i="8" s="1"/>
  <c r="A95" i="8" s="1"/>
  <c r="A96" i="8" s="1"/>
  <c r="A241" i="8"/>
  <c r="A244" i="8" s="1"/>
  <c r="A245" i="8" s="1"/>
  <c r="A246" i="8" s="1"/>
  <c r="A205" i="8"/>
  <c r="A208" i="8" s="1"/>
  <c r="A209" i="8" s="1"/>
  <c r="A210" i="8" s="1"/>
  <c r="A127" i="8"/>
  <c r="A130" i="8" s="1"/>
  <c r="A131" i="8" s="1"/>
  <c r="A132" i="8" s="1"/>
  <c r="A253" i="8"/>
  <c r="A256" i="8" s="1"/>
  <c r="A257" i="8" s="1"/>
  <c r="A258" i="8" s="1"/>
  <c r="A133" i="8"/>
  <c r="A136" i="8" s="1"/>
  <c r="A137" i="8" s="1"/>
  <c r="A138" i="8" s="1"/>
  <c r="A157" i="8"/>
  <c r="A160" i="8" s="1"/>
  <c r="A161" i="8" s="1"/>
  <c r="A162" i="8" s="1"/>
  <c r="A139" i="8"/>
  <c r="A142" i="8" s="1"/>
  <c r="A143" i="8" s="1"/>
  <c r="A144" i="8" s="1"/>
  <c r="A103" i="8"/>
  <c r="A106" i="8" s="1"/>
  <c r="A107" i="8" s="1"/>
  <c r="A108" i="8" s="1"/>
  <c r="A67" i="8"/>
  <c r="A70" i="8" s="1"/>
  <c r="A71" i="8" s="1"/>
  <c r="A72" i="8" s="1"/>
  <c r="A109" i="8"/>
  <c r="A112" i="8" s="1"/>
  <c r="A113" i="8" s="1"/>
  <c r="A114" i="8" s="1"/>
  <c r="A79" i="8"/>
  <c r="A82" i="8" s="1"/>
  <c r="A83" i="8" s="1"/>
  <c r="A84" i="8" s="1"/>
  <c r="O2" i="2"/>
  <c r="N9" i="2"/>
  <c r="A199" i="8"/>
  <c r="A202" i="8" s="1"/>
  <c r="A203" i="8" s="1"/>
  <c r="A204" i="8" s="1"/>
  <c r="A31" i="8"/>
  <c r="A34" i="8" s="1"/>
  <c r="A35" i="8" s="1"/>
  <c r="A36" i="8" s="1"/>
  <c r="AN19" i="4"/>
  <c r="AM19" i="4"/>
  <c r="AQ19" i="4"/>
  <c r="AO19" i="4"/>
  <c r="AS19" i="4"/>
  <c r="AR19" i="4"/>
  <c r="AP19" i="4"/>
  <c r="A73" i="9"/>
  <c r="A76" i="9" s="1"/>
  <c r="A77" i="9" s="1"/>
  <c r="A78" i="9" s="1"/>
  <c r="A157" i="9"/>
  <c r="A160" i="9" s="1"/>
  <c r="A161" i="9" s="1"/>
  <c r="A162" i="9" s="1"/>
  <c r="A211" i="9"/>
  <c r="A214" i="9" s="1"/>
  <c r="A215" i="9" s="1"/>
  <c r="A216" i="9" s="1"/>
  <c r="A169" i="9"/>
  <c r="A172" i="9" s="1"/>
  <c r="A173" i="9" s="1"/>
  <c r="A174" i="9" s="1"/>
  <c r="A151" i="9"/>
  <c r="A154" i="9" s="1"/>
  <c r="A155" i="9" s="1"/>
  <c r="A156" i="9" s="1"/>
  <c r="A217" i="9"/>
  <c r="A220" i="9" s="1"/>
  <c r="A221" i="9" s="1"/>
  <c r="A222" i="9" s="1"/>
  <c r="A241" i="9"/>
  <c r="A244" i="9" s="1"/>
  <c r="A245" i="9" s="1"/>
  <c r="A246" i="9" s="1"/>
  <c r="A163" i="9"/>
  <c r="A166" i="9" s="1"/>
  <c r="A167" i="9" s="1"/>
  <c r="A168" i="9" s="1"/>
  <c r="A121" i="9"/>
  <c r="A124" i="9" s="1"/>
  <c r="A125" i="9" s="1"/>
  <c r="A126" i="9" s="1"/>
  <c r="A205" i="9"/>
  <c r="A208" i="9" s="1"/>
  <c r="A209" i="9" s="1"/>
  <c r="A210" i="9" s="1"/>
  <c r="A55" i="9"/>
  <c r="A58" i="9" s="1"/>
  <c r="A59" i="9" s="1"/>
  <c r="A60" i="9" s="1"/>
  <c r="A247" i="9"/>
  <c r="A250" i="9" s="1"/>
  <c r="A251" i="9" s="1"/>
  <c r="A252" i="9" s="1"/>
  <c r="A97" i="9"/>
  <c r="A100" i="9" s="1"/>
  <c r="A101" i="9" s="1"/>
  <c r="A102" i="9" s="1"/>
  <c r="A67" i="9"/>
  <c r="A70" i="9" s="1"/>
  <c r="A71" i="9" s="1"/>
  <c r="A72" i="9" s="1"/>
  <c r="A49" i="9"/>
  <c r="A52" i="9" s="1"/>
  <c r="A53" i="9" s="1"/>
  <c r="A54" i="9" s="1"/>
  <c r="A37" i="9"/>
  <c r="A40" i="9" s="1"/>
  <c r="A41" i="9" s="1"/>
  <c r="A42" i="9" s="1"/>
  <c r="A43" i="9"/>
  <c r="A46" i="9" s="1"/>
  <c r="A47" i="9" s="1"/>
  <c r="A48" i="9" s="1"/>
  <c r="A25" i="9"/>
  <c r="A28" i="9" s="1"/>
  <c r="A29" i="9" s="1"/>
  <c r="A30" i="9" s="1"/>
  <c r="A259" i="9"/>
  <c r="A262" i="9" s="1"/>
  <c r="A263" i="9" s="1"/>
  <c r="A264" i="9" s="1"/>
  <c r="A91" i="9"/>
  <c r="A94" i="9" s="1"/>
  <c r="A95" i="9" s="1"/>
  <c r="A96" i="9" s="1"/>
  <c r="A145" i="9"/>
  <c r="A148" i="9" s="1"/>
  <c r="A149" i="9" s="1"/>
  <c r="A150" i="9" s="1"/>
  <c r="A229" i="9"/>
  <c r="A232" i="9" s="1"/>
  <c r="A233" i="9" s="1"/>
  <c r="A234" i="9" s="1"/>
  <c r="A127" i="9"/>
  <c r="A130" i="9" s="1"/>
  <c r="A131" i="9" s="1"/>
  <c r="A132" i="9" s="1"/>
  <c r="A31" i="9"/>
  <c r="A34" i="9" s="1"/>
  <c r="A35" i="9" s="1"/>
  <c r="A36" i="9" s="1"/>
  <c r="A61" i="9"/>
  <c r="A64" i="9" s="1"/>
  <c r="A65" i="9" s="1"/>
  <c r="A66" i="9" s="1"/>
  <c r="A193" i="9"/>
  <c r="A196" i="9" s="1"/>
  <c r="A197" i="9" s="1"/>
  <c r="A198" i="9" s="1"/>
  <c r="A85" i="9"/>
  <c r="A88" i="9" s="1"/>
  <c r="A89" i="9" s="1"/>
  <c r="A90" i="9" s="1"/>
  <c r="A139" i="9"/>
  <c r="A142" i="9" s="1"/>
  <c r="A143" i="9" s="1"/>
  <c r="A144" i="9" s="1"/>
  <c r="A181" i="9"/>
  <c r="A184" i="9" s="1"/>
  <c r="A185" i="9" s="1"/>
  <c r="A186" i="9" s="1"/>
  <c r="A103" i="9"/>
  <c r="A106" i="9" s="1"/>
  <c r="A107" i="9" s="1"/>
  <c r="A108" i="9" s="1"/>
  <c r="A223" i="9"/>
  <c r="A226" i="9" s="1"/>
  <c r="A227" i="9" s="1"/>
  <c r="A228" i="9" s="1"/>
  <c r="A115" i="9"/>
  <c r="A118" i="9" s="1"/>
  <c r="A119" i="9" s="1"/>
  <c r="A120" i="9" s="1"/>
  <c r="A175" i="9"/>
  <c r="A178" i="9" s="1"/>
  <c r="A179" i="9" s="1"/>
  <c r="A180" i="9" s="1"/>
  <c r="BK13" i="2"/>
  <c r="BK18" i="2" s="1"/>
  <c r="A19" i="6"/>
  <c r="A22" i="6" s="1"/>
  <c r="A23" i="6" s="1"/>
  <c r="A24" i="6" s="1"/>
  <c r="G21" i="6"/>
  <c r="BK19" i="2"/>
  <c r="BK24" i="2" s="1"/>
  <c r="BD20" i="2"/>
  <c r="BK20" i="2"/>
  <c r="BD14" i="2"/>
  <c r="BK14" i="2"/>
  <c r="G19" i="6"/>
  <c r="F20" i="5"/>
  <c r="F26" i="5" s="1"/>
  <c r="F32" i="5" s="1"/>
  <c r="F38" i="5" s="1"/>
  <c r="F44" i="5" s="1"/>
  <c r="F50" i="5" s="1"/>
  <c r="F56" i="5" s="1"/>
  <c r="F62" i="5" s="1"/>
  <c r="F68" i="5" s="1"/>
  <c r="F74" i="5" s="1"/>
  <c r="F80" i="5" s="1"/>
  <c r="F86" i="5" s="1"/>
  <c r="F92" i="5" s="1"/>
  <c r="F98" i="5" s="1"/>
  <c r="F104" i="5" s="1"/>
  <c r="F110" i="5" s="1"/>
  <c r="F116" i="5" s="1"/>
  <c r="F122" i="5" s="1"/>
  <c r="F128" i="5" s="1"/>
  <c r="F134" i="5" s="1"/>
  <c r="F140" i="5" s="1"/>
  <c r="F146" i="5" s="1"/>
  <c r="F152" i="5" s="1"/>
  <c r="F158" i="5" s="1"/>
  <c r="F164" i="5" s="1"/>
  <c r="F170" i="5" s="1"/>
  <c r="F176" i="5" s="1"/>
  <c r="F182" i="5" s="1"/>
  <c r="F188" i="5" s="1"/>
  <c r="F194" i="5" s="1"/>
  <c r="F200" i="5" s="1"/>
  <c r="F206" i="5" s="1"/>
  <c r="F212" i="5" s="1"/>
  <c r="F218" i="5" s="1"/>
  <c r="F224" i="5" s="1"/>
  <c r="F230" i="5" s="1"/>
  <c r="F236" i="5" s="1"/>
  <c r="F242" i="5" s="1"/>
  <c r="F248" i="5" s="1"/>
  <c r="F254" i="5" s="1"/>
  <c r="G20" i="5"/>
  <c r="J22" i="5" s="1"/>
  <c r="J28" i="5" s="1"/>
  <c r="L14" i="1"/>
  <c r="R14" i="1"/>
  <c r="T14" i="1"/>
  <c r="Y14" i="1"/>
  <c r="W14" i="1"/>
  <c r="O13" i="1"/>
  <c r="T13" i="1"/>
  <c r="D13" i="1"/>
  <c r="R13" i="1"/>
  <c r="F13" i="1"/>
  <c r="Y13" i="1"/>
  <c r="W13" i="1"/>
  <c r="M102" i="12" l="1"/>
  <c r="K234" i="2"/>
  <c r="K144" i="6"/>
  <c r="M144" i="6" s="1"/>
  <c r="K96" i="14"/>
  <c r="L96" i="14" s="1"/>
  <c r="M96" i="13"/>
  <c r="M108" i="11"/>
  <c r="M120" i="9"/>
  <c r="L90" i="14"/>
  <c r="K120" i="10"/>
  <c r="L120" i="10" s="1"/>
  <c r="M114" i="10"/>
  <c r="V228" i="2"/>
  <c r="M126" i="8"/>
  <c r="AL222" i="2"/>
  <c r="AM222" i="2" s="1"/>
  <c r="K132" i="8"/>
  <c r="L132" i="8" s="1"/>
  <c r="L138" i="6"/>
  <c r="L144" i="6"/>
  <c r="K102" i="13"/>
  <c r="L102" i="13" s="1"/>
  <c r="L228" i="2"/>
  <c r="M228" i="2"/>
  <c r="K138" i="7"/>
  <c r="L138" i="7" s="1"/>
  <c r="K108" i="12"/>
  <c r="L108" i="12" s="1"/>
  <c r="L234" i="2"/>
  <c r="M234" i="2"/>
  <c r="J129" i="10"/>
  <c r="L135" i="10"/>
  <c r="AL219" i="2"/>
  <c r="AN216" i="2"/>
  <c r="L123" i="11"/>
  <c r="J117" i="11"/>
  <c r="M135" i="9"/>
  <c r="J129" i="9"/>
  <c r="P132" i="9"/>
  <c r="Q132" i="9"/>
  <c r="K156" i="4"/>
  <c r="Q114" i="12"/>
  <c r="P114" i="12"/>
  <c r="P150" i="6"/>
  <c r="Q150" i="6"/>
  <c r="AI228" i="2"/>
  <c r="AH228" i="2"/>
  <c r="U33" i="4"/>
  <c r="S27" i="4"/>
  <c r="AB238" i="2"/>
  <c r="AB229" i="2"/>
  <c r="K114" i="11"/>
  <c r="K126" i="9"/>
  <c r="L150" i="4"/>
  <c r="M150" i="4"/>
  <c r="J141" i="7"/>
  <c r="L147" i="7"/>
  <c r="J141" i="8"/>
  <c r="L147" i="8"/>
  <c r="K243" i="2"/>
  <c r="P144" i="7"/>
  <c r="Q144" i="7"/>
  <c r="K123" i="11"/>
  <c r="K104" i="13"/>
  <c r="J114" i="13"/>
  <c r="L110" i="13"/>
  <c r="Y240" i="2"/>
  <c r="Z240" i="2"/>
  <c r="K135" i="9"/>
  <c r="U228" i="2"/>
  <c r="AR228" i="2"/>
  <c r="AQ228" i="2"/>
  <c r="AD26" i="4"/>
  <c r="AD230" i="2"/>
  <c r="AC224" i="2"/>
  <c r="AB234" i="2"/>
  <c r="U32" i="4"/>
  <c r="S36" i="4"/>
  <c r="T26" i="4"/>
  <c r="L146" i="7"/>
  <c r="K140" i="7"/>
  <c r="J150" i="7"/>
  <c r="K141" i="8"/>
  <c r="K153" i="7"/>
  <c r="L144" i="5"/>
  <c r="M144" i="5"/>
  <c r="J126" i="11"/>
  <c r="K116" i="11"/>
  <c r="L122" i="11"/>
  <c r="T234" i="2"/>
  <c r="L111" i="14"/>
  <c r="J105" i="14"/>
  <c r="L165" i="4"/>
  <c r="J159" i="4"/>
  <c r="Z30" i="4"/>
  <c r="Y30" i="4"/>
  <c r="AD216" i="2"/>
  <c r="AE216" i="2"/>
  <c r="Q138" i="8"/>
  <c r="P138" i="8"/>
  <c r="Q108" i="13"/>
  <c r="P108" i="13"/>
  <c r="Q240" i="2"/>
  <c r="P240" i="2"/>
  <c r="L159" i="5"/>
  <c r="J153" i="5"/>
  <c r="S231" i="2"/>
  <c r="U237" i="2"/>
  <c r="J237" i="2"/>
  <c r="L243" i="2"/>
  <c r="AK234" i="2"/>
  <c r="AL224" i="2"/>
  <c r="AM230" i="2"/>
  <c r="S25" i="4"/>
  <c r="S34" i="4"/>
  <c r="S223" i="2"/>
  <c r="S232" i="2"/>
  <c r="T236" i="2"/>
  <c r="S246" i="2"/>
  <c r="U242" i="2"/>
  <c r="Q102" i="14"/>
  <c r="P102" i="14"/>
  <c r="L147" i="9"/>
  <c r="K117" i="12"/>
  <c r="L111" i="13"/>
  <c r="J105" i="13"/>
  <c r="K129" i="10"/>
  <c r="K134" i="8"/>
  <c r="J144" i="8"/>
  <c r="L140" i="8"/>
  <c r="J246" i="2"/>
  <c r="L242" i="2"/>
  <c r="K236" i="2"/>
  <c r="K159" i="5"/>
  <c r="K165" i="4"/>
  <c r="K153" i="6"/>
  <c r="Q162" i="4"/>
  <c r="P162" i="4"/>
  <c r="K122" i="10"/>
  <c r="J132" i="10"/>
  <c r="L128" i="10"/>
  <c r="L152" i="6"/>
  <c r="K146" i="6"/>
  <c r="J156" i="6"/>
  <c r="Q156" i="5"/>
  <c r="P156" i="5"/>
  <c r="J117" i="12"/>
  <c r="L123" i="12"/>
  <c r="J147" i="6"/>
  <c r="L153" i="6"/>
  <c r="P120" i="11"/>
  <c r="Q120" i="11"/>
  <c r="K105" i="14"/>
  <c r="J25" i="5"/>
  <c r="J34" i="5"/>
  <c r="K98" i="14"/>
  <c r="L104" i="14"/>
  <c r="J108" i="14"/>
  <c r="U26" i="5"/>
  <c r="S30" i="5"/>
  <c r="AB19" i="4"/>
  <c r="AB28" i="4"/>
  <c r="J34" i="4"/>
  <c r="J25" i="4"/>
  <c r="AD222" i="2"/>
  <c r="AE222" i="2"/>
  <c r="K111" i="13"/>
  <c r="K128" i="9"/>
  <c r="L134" i="9"/>
  <c r="J138" i="9"/>
  <c r="J168" i="4"/>
  <c r="K158" i="4"/>
  <c r="L164" i="4"/>
  <c r="J120" i="12"/>
  <c r="K110" i="12"/>
  <c r="L116" i="12"/>
  <c r="P126" i="10"/>
  <c r="Q126" i="10"/>
  <c r="K152" i="5"/>
  <c r="L158" i="5"/>
  <c r="J162" i="5"/>
  <c r="J235" i="2"/>
  <c r="J244" i="2"/>
  <c r="K150" i="5"/>
  <c r="AK238" i="2"/>
  <c r="AK229" i="2"/>
  <c r="T249" i="2"/>
  <c r="AC255" i="2"/>
  <c r="AK231" i="2"/>
  <c r="AM237" i="2"/>
  <c r="AB237" i="2"/>
  <c r="AD243" i="2"/>
  <c r="N30" i="1"/>
  <c r="N42" i="1"/>
  <c r="N47" i="1"/>
  <c r="N40" i="1"/>
  <c r="N33" i="1"/>
  <c r="N23" i="1"/>
  <c r="N39" i="1"/>
  <c r="N44" i="1"/>
  <c r="N34" i="1"/>
  <c r="N43" i="1"/>
  <c r="N49" i="1"/>
  <c r="N20" i="1"/>
  <c r="N37" i="1"/>
  <c r="N35" i="1"/>
  <c r="N25" i="1"/>
  <c r="N21" i="1"/>
  <c r="N52" i="1"/>
  <c r="N51" i="1"/>
  <c r="N16" i="1"/>
  <c r="N50" i="1"/>
  <c r="N26" i="1"/>
  <c r="N32" i="1"/>
  <c r="N36" i="1"/>
  <c r="N28" i="1"/>
  <c r="N29" i="1"/>
  <c r="N38" i="1"/>
  <c r="N19" i="1"/>
  <c r="N22" i="1"/>
  <c r="N31" i="1"/>
  <c r="N45" i="1"/>
  <c r="N24" i="1"/>
  <c r="N17" i="1"/>
  <c r="N27" i="1"/>
  <c r="N41" i="1"/>
  <c r="N48" i="1"/>
  <c r="N18" i="1"/>
  <c r="T24" i="4"/>
  <c r="J19" i="5"/>
  <c r="J19" i="4"/>
  <c r="AK20" i="4"/>
  <c r="S20" i="6"/>
  <c r="AB20" i="4"/>
  <c r="S21" i="5"/>
  <c r="X24" i="5"/>
  <c r="S24" i="5"/>
  <c r="S22" i="5"/>
  <c r="S28" i="5" s="1"/>
  <c r="S19" i="4"/>
  <c r="Z13" i="1"/>
  <c r="X13" i="1"/>
  <c r="AA13" i="1" s="1"/>
  <c r="U13" i="1"/>
  <c r="Z19" i="7"/>
  <c r="Z22" i="6"/>
  <c r="Z21" i="6" s="1"/>
  <c r="Z27" i="6" s="1"/>
  <c r="Z33" i="6" s="1"/>
  <c r="Z39" i="6" s="1"/>
  <c r="Z45" i="6" s="1"/>
  <c r="Z51" i="6" s="1"/>
  <c r="Z57" i="6" s="1"/>
  <c r="Z63" i="6" s="1"/>
  <c r="Z69" i="6" s="1"/>
  <c r="Z75" i="6" s="1"/>
  <c r="Z81" i="6" s="1"/>
  <c r="Z87" i="6" s="1"/>
  <c r="Z93" i="6" s="1"/>
  <c r="Z99" i="6" s="1"/>
  <c r="Z105" i="6" s="1"/>
  <c r="Z111" i="6" s="1"/>
  <c r="Z117" i="6" s="1"/>
  <c r="Z123" i="6" s="1"/>
  <c r="Z129" i="6" s="1"/>
  <c r="Z135" i="6" s="1"/>
  <c r="Z141" i="6" s="1"/>
  <c r="Z147" i="6" s="1"/>
  <c r="Z153" i="6" s="1"/>
  <c r="Z159" i="6" s="1"/>
  <c r="Z165" i="6" s="1"/>
  <c r="Z171" i="6" s="1"/>
  <c r="Z177" i="6" s="1"/>
  <c r="Z183" i="6" s="1"/>
  <c r="Z189" i="6" s="1"/>
  <c r="Z195" i="6" s="1"/>
  <c r="Z201" i="6" s="1"/>
  <c r="Z207" i="6" s="1"/>
  <c r="Z213" i="6" s="1"/>
  <c r="Z219" i="6" s="1"/>
  <c r="Z225" i="6" s="1"/>
  <c r="Z231" i="6" s="1"/>
  <c r="Z237" i="6" s="1"/>
  <c r="Z243" i="6" s="1"/>
  <c r="Z249" i="6" s="1"/>
  <c r="Z255" i="6" s="1"/>
  <c r="Z20" i="6"/>
  <c r="Z26" i="6" s="1"/>
  <c r="Z32" i="6" s="1"/>
  <c r="Z38" i="6" s="1"/>
  <c r="Z44" i="6" s="1"/>
  <c r="Z50" i="6" s="1"/>
  <c r="Z56" i="6" s="1"/>
  <c r="Z62" i="6" s="1"/>
  <c r="Z68" i="6" s="1"/>
  <c r="Z74" i="6" s="1"/>
  <c r="Z80" i="6" s="1"/>
  <c r="Z86" i="6" s="1"/>
  <c r="Z92" i="6" s="1"/>
  <c r="Z98" i="6" s="1"/>
  <c r="Z104" i="6" s="1"/>
  <c r="Z110" i="6" s="1"/>
  <c r="Z116" i="6" s="1"/>
  <c r="Z122" i="6" s="1"/>
  <c r="Z128" i="6" s="1"/>
  <c r="Z134" i="6" s="1"/>
  <c r="Z140" i="6" s="1"/>
  <c r="Z146" i="6" s="1"/>
  <c r="Z152" i="6" s="1"/>
  <c r="Z158" i="6" s="1"/>
  <c r="Z164" i="6" s="1"/>
  <c r="Z170" i="6" s="1"/>
  <c r="Z176" i="6" s="1"/>
  <c r="Z182" i="6" s="1"/>
  <c r="Z188" i="6" s="1"/>
  <c r="Z194" i="6" s="1"/>
  <c r="Z200" i="6" s="1"/>
  <c r="Z206" i="6" s="1"/>
  <c r="Z212" i="6" s="1"/>
  <c r="Z218" i="6" s="1"/>
  <c r="Z224" i="6" s="1"/>
  <c r="Z230" i="6" s="1"/>
  <c r="Z236" i="6" s="1"/>
  <c r="Z242" i="6" s="1"/>
  <c r="Z248" i="6" s="1"/>
  <c r="Z254" i="6" s="1"/>
  <c r="AI19" i="6"/>
  <c r="AI22" i="5"/>
  <c r="AI21" i="5" s="1"/>
  <c r="AI27" i="5" s="1"/>
  <c r="AI33" i="5" s="1"/>
  <c r="AI39" i="5" s="1"/>
  <c r="AI45" i="5" s="1"/>
  <c r="AI51" i="5" s="1"/>
  <c r="AI57" i="5" s="1"/>
  <c r="AI63" i="5" s="1"/>
  <c r="AI69" i="5" s="1"/>
  <c r="AI75" i="5" s="1"/>
  <c r="AI81" i="5" s="1"/>
  <c r="AI87" i="5" s="1"/>
  <c r="AI93" i="5" s="1"/>
  <c r="AI99" i="5" s="1"/>
  <c r="AI105" i="5" s="1"/>
  <c r="AI111" i="5" s="1"/>
  <c r="AI117" i="5" s="1"/>
  <c r="AI123" i="5" s="1"/>
  <c r="AI129" i="5" s="1"/>
  <c r="AI135" i="5" s="1"/>
  <c r="AI141" i="5" s="1"/>
  <c r="AI147" i="5" s="1"/>
  <c r="AI153" i="5" s="1"/>
  <c r="AI159" i="5" s="1"/>
  <c r="AI165" i="5" s="1"/>
  <c r="AI171" i="5" s="1"/>
  <c r="AI177" i="5" s="1"/>
  <c r="AI183" i="5" s="1"/>
  <c r="AI189" i="5" s="1"/>
  <c r="AI195" i="5" s="1"/>
  <c r="AI201" i="5" s="1"/>
  <c r="AI207" i="5" s="1"/>
  <c r="AI213" i="5" s="1"/>
  <c r="AI219" i="5" s="1"/>
  <c r="AI225" i="5" s="1"/>
  <c r="AI231" i="5" s="1"/>
  <c r="AI237" i="5" s="1"/>
  <c r="AI243" i="5" s="1"/>
  <c r="AI249" i="5" s="1"/>
  <c r="AI255" i="5" s="1"/>
  <c r="AI20" i="5"/>
  <c r="AI26" i="5" s="1"/>
  <c r="AI32" i="5" s="1"/>
  <c r="AI38" i="5" s="1"/>
  <c r="AI44" i="5" s="1"/>
  <c r="AI50" i="5" s="1"/>
  <c r="AI56" i="5" s="1"/>
  <c r="AI62" i="5" s="1"/>
  <c r="AI68" i="5" s="1"/>
  <c r="AI74" i="5" s="1"/>
  <c r="AI80" i="5" s="1"/>
  <c r="AI86" i="5" s="1"/>
  <c r="AI92" i="5" s="1"/>
  <c r="AI98" i="5" s="1"/>
  <c r="AI104" i="5" s="1"/>
  <c r="AI110" i="5" s="1"/>
  <c r="AI116" i="5" s="1"/>
  <c r="AI122" i="5" s="1"/>
  <c r="AI128" i="5" s="1"/>
  <c r="AI134" i="5" s="1"/>
  <c r="AI140" i="5" s="1"/>
  <c r="AI146" i="5" s="1"/>
  <c r="AI152" i="5" s="1"/>
  <c r="AI158" i="5" s="1"/>
  <c r="AI164" i="5" s="1"/>
  <c r="AI170" i="5" s="1"/>
  <c r="AI176" i="5" s="1"/>
  <c r="AI182" i="5" s="1"/>
  <c r="AI188" i="5" s="1"/>
  <c r="AI194" i="5" s="1"/>
  <c r="AI200" i="5" s="1"/>
  <c r="AI206" i="5" s="1"/>
  <c r="AI212" i="5" s="1"/>
  <c r="AI218" i="5" s="1"/>
  <c r="AI224" i="5" s="1"/>
  <c r="AI230" i="5" s="1"/>
  <c r="AI236" i="5" s="1"/>
  <c r="AI242" i="5" s="1"/>
  <c r="AI248" i="5" s="1"/>
  <c r="AI254" i="5" s="1"/>
  <c r="AJ19" i="6"/>
  <c r="AJ22" i="5"/>
  <c r="AJ21" i="5" s="1"/>
  <c r="AJ27" i="5" s="1"/>
  <c r="AJ33" i="5" s="1"/>
  <c r="AJ39" i="5" s="1"/>
  <c r="AJ45" i="5" s="1"/>
  <c r="AJ51" i="5" s="1"/>
  <c r="AJ57" i="5" s="1"/>
  <c r="AJ63" i="5" s="1"/>
  <c r="AJ69" i="5" s="1"/>
  <c r="AJ75" i="5" s="1"/>
  <c r="AJ81" i="5" s="1"/>
  <c r="AJ87" i="5" s="1"/>
  <c r="AJ93" i="5" s="1"/>
  <c r="AJ99" i="5" s="1"/>
  <c r="AJ105" i="5" s="1"/>
  <c r="AJ111" i="5" s="1"/>
  <c r="AJ117" i="5" s="1"/>
  <c r="AJ123" i="5" s="1"/>
  <c r="AJ129" i="5" s="1"/>
  <c r="AJ135" i="5" s="1"/>
  <c r="AJ141" i="5" s="1"/>
  <c r="AJ147" i="5" s="1"/>
  <c r="AJ153" i="5" s="1"/>
  <c r="AJ159" i="5" s="1"/>
  <c r="AJ165" i="5" s="1"/>
  <c r="AJ171" i="5" s="1"/>
  <c r="AJ177" i="5" s="1"/>
  <c r="AJ183" i="5" s="1"/>
  <c r="AJ189" i="5" s="1"/>
  <c r="AJ195" i="5" s="1"/>
  <c r="AJ201" i="5" s="1"/>
  <c r="AJ207" i="5" s="1"/>
  <c r="AJ213" i="5" s="1"/>
  <c r="AJ219" i="5" s="1"/>
  <c r="AJ225" i="5" s="1"/>
  <c r="AJ231" i="5" s="1"/>
  <c r="AJ237" i="5" s="1"/>
  <c r="AJ243" i="5" s="1"/>
  <c r="AJ249" i="5" s="1"/>
  <c r="AJ255" i="5" s="1"/>
  <c r="AJ20" i="5"/>
  <c r="AJ26" i="5" s="1"/>
  <c r="AJ32" i="5" s="1"/>
  <c r="AJ38" i="5" s="1"/>
  <c r="AJ44" i="5" s="1"/>
  <c r="AJ50" i="5" s="1"/>
  <c r="AJ56" i="5" s="1"/>
  <c r="AJ62" i="5" s="1"/>
  <c r="AJ68" i="5" s="1"/>
  <c r="AJ74" i="5" s="1"/>
  <c r="AJ80" i="5" s="1"/>
  <c r="AJ86" i="5" s="1"/>
  <c r="AJ92" i="5" s="1"/>
  <c r="AJ98" i="5" s="1"/>
  <c r="AJ104" i="5" s="1"/>
  <c r="AJ110" i="5" s="1"/>
  <c r="AJ116" i="5" s="1"/>
  <c r="AJ122" i="5" s="1"/>
  <c r="AJ128" i="5" s="1"/>
  <c r="AJ134" i="5" s="1"/>
  <c r="AJ140" i="5" s="1"/>
  <c r="AJ146" i="5" s="1"/>
  <c r="AJ152" i="5" s="1"/>
  <c r="AJ158" i="5" s="1"/>
  <c r="AJ164" i="5" s="1"/>
  <c r="AJ170" i="5" s="1"/>
  <c r="AJ176" i="5" s="1"/>
  <c r="AJ182" i="5" s="1"/>
  <c r="AJ188" i="5" s="1"/>
  <c r="AJ194" i="5" s="1"/>
  <c r="AJ200" i="5" s="1"/>
  <c r="AJ206" i="5" s="1"/>
  <c r="AJ212" i="5" s="1"/>
  <c r="AJ218" i="5" s="1"/>
  <c r="AJ224" i="5" s="1"/>
  <c r="AJ230" i="5" s="1"/>
  <c r="AJ236" i="5" s="1"/>
  <c r="AJ242" i="5" s="1"/>
  <c r="AJ248" i="5" s="1"/>
  <c r="AJ254" i="5" s="1"/>
  <c r="AR19" i="5"/>
  <c r="AR22" i="4"/>
  <c r="AR21" i="4" s="1"/>
  <c r="AR27" i="4" s="1"/>
  <c r="AR33" i="4" s="1"/>
  <c r="AR39" i="4" s="1"/>
  <c r="AR45" i="4" s="1"/>
  <c r="AR51" i="4" s="1"/>
  <c r="AR57" i="4" s="1"/>
  <c r="AR63" i="4" s="1"/>
  <c r="AR69" i="4" s="1"/>
  <c r="AR75" i="4" s="1"/>
  <c r="AR81" i="4" s="1"/>
  <c r="AR87" i="4" s="1"/>
  <c r="AR93" i="4" s="1"/>
  <c r="AR99" i="4" s="1"/>
  <c r="AR105" i="4" s="1"/>
  <c r="AR111" i="4" s="1"/>
  <c r="AR117" i="4" s="1"/>
  <c r="AR123" i="4" s="1"/>
  <c r="AR129" i="4" s="1"/>
  <c r="AR135" i="4" s="1"/>
  <c r="AR141" i="4" s="1"/>
  <c r="AR147" i="4" s="1"/>
  <c r="AR153" i="4" s="1"/>
  <c r="AR159" i="4" s="1"/>
  <c r="AR165" i="4" s="1"/>
  <c r="AR171" i="4" s="1"/>
  <c r="AR177" i="4" s="1"/>
  <c r="AR183" i="4" s="1"/>
  <c r="AR189" i="4" s="1"/>
  <c r="AR195" i="4" s="1"/>
  <c r="AR201" i="4" s="1"/>
  <c r="AR207" i="4" s="1"/>
  <c r="AR213" i="4" s="1"/>
  <c r="AR219" i="4" s="1"/>
  <c r="AR225" i="4" s="1"/>
  <c r="AR231" i="4" s="1"/>
  <c r="AR237" i="4" s="1"/>
  <c r="AR243" i="4" s="1"/>
  <c r="AR249" i="4" s="1"/>
  <c r="AR255" i="4" s="1"/>
  <c r="AR20" i="4"/>
  <c r="AR26" i="4" s="1"/>
  <c r="AR32" i="4" s="1"/>
  <c r="AR38" i="4" s="1"/>
  <c r="AR44" i="4" s="1"/>
  <c r="AR50" i="4" s="1"/>
  <c r="AR56" i="4" s="1"/>
  <c r="AR62" i="4" s="1"/>
  <c r="AR68" i="4" s="1"/>
  <c r="AR74" i="4" s="1"/>
  <c r="AR80" i="4" s="1"/>
  <c r="AR86" i="4" s="1"/>
  <c r="AR92" i="4" s="1"/>
  <c r="AR98" i="4" s="1"/>
  <c r="AR104" i="4" s="1"/>
  <c r="AR110" i="4" s="1"/>
  <c r="AR116" i="4" s="1"/>
  <c r="AR122" i="4" s="1"/>
  <c r="AR128" i="4" s="1"/>
  <c r="AR134" i="4" s="1"/>
  <c r="AR140" i="4" s="1"/>
  <c r="AR146" i="4" s="1"/>
  <c r="AR152" i="4" s="1"/>
  <c r="AR158" i="4" s="1"/>
  <c r="AR164" i="4" s="1"/>
  <c r="AR170" i="4" s="1"/>
  <c r="AR176" i="4" s="1"/>
  <c r="AR182" i="4" s="1"/>
  <c r="AR188" i="4" s="1"/>
  <c r="AR194" i="4" s="1"/>
  <c r="AR200" i="4" s="1"/>
  <c r="AR206" i="4" s="1"/>
  <c r="AR212" i="4" s="1"/>
  <c r="AR218" i="4" s="1"/>
  <c r="AR224" i="4" s="1"/>
  <c r="AR230" i="4" s="1"/>
  <c r="AR236" i="4" s="1"/>
  <c r="AR242" i="4" s="1"/>
  <c r="AR248" i="4" s="1"/>
  <c r="AR254" i="4" s="1"/>
  <c r="AS19" i="5"/>
  <c r="AS22" i="4"/>
  <c r="AS21" i="4" s="1"/>
  <c r="AS27" i="4" s="1"/>
  <c r="AS33" i="4" s="1"/>
  <c r="AS39" i="4" s="1"/>
  <c r="AS45" i="4" s="1"/>
  <c r="AS51" i="4" s="1"/>
  <c r="AS57" i="4" s="1"/>
  <c r="AS63" i="4" s="1"/>
  <c r="AS69" i="4" s="1"/>
  <c r="AS75" i="4" s="1"/>
  <c r="AS81" i="4" s="1"/>
  <c r="AS87" i="4" s="1"/>
  <c r="AS93" i="4" s="1"/>
  <c r="AS99" i="4" s="1"/>
  <c r="AS105" i="4" s="1"/>
  <c r="AS111" i="4" s="1"/>
  <c r="AS117" i="4" s="1"/>
  <c r="AS123" i="4" s="1"/>
  <c r="AS129" i="4" s="1"/>
  <c r="AS135" i="4" s="1"/>
  <c r="AS141" i="4" s="1"/>
  <c r="AS147" i="4" s="1"/>
  <c r="AS153" i="4" s="1"/>
  <c r="AS159" i="4" s="1"/>
  <c r="AS165" i="4" s="1"/>
  <c r="AS171" i="4" s="1"/>
  <c r="AS177" i="4" s="1"/>
  <c r="AS183" i="4" s="1"/>
  <c r="AS189" i="4" s="1"/>
  <c r="AS195" i="4" s="1"/>
  <c r="AS201" i="4" s="1"/>
  <c r="AS207" i="4" s="1"/>
  <c r="AS213" i="4" s="1"/>
  <c r="AS219" i="4" s="1"/>
  <c r="AS225" i="4" s="1"/>
  <c r="AS231" i="4" s="1"/>
  <c r="AS237" i="4" s="1"/>
  <c r="AS243" i="4" s="1"/>
  <c r="AS249" i="4" s="1"/>
  <c r="AS255" i="4" s="1"/>
  <c r="AS20" i="4"/>
  <c r="AS26" i="4" s="1"/>
  <c r="AS32" i="4" s="1"/>
  <c r="AS38" i="4" s="1"/>
  <c r="AS44" i="4" s="1"/>
  <c r="AS50" i="4" s="1"/>
  <c r="AS56" i="4" s="1"/>
  <c r="AS62" i="4" s="1"/>
  <c r="AS68" i="4" s="1"/>
  <c r="AS74" i="4" s="1"/>
  <c r="AS80" i="4" s="1"/>
  <c r="AS86" i="4" s="1"/>
  <c r="AS92" i="4" s="1"/>
  <c r="AS98" i="4" s="1"/>
  <c r="AS104" i="4" s="1"/>
  <c r="AS110" i="4" s="1"/>
  <c r="AS116" i="4" s="1"/>
  <c r="AS122" i="4" s="1"/>
  <c r="AS128" i="4" s="1"/>
  <c r="AS134" i="4" s="1"/>
  <c r="AS140" i="4" s="1"/>
  <c r="AS146" i="4" s="1"/>
  <c r="AS152" i="4" s="1"/>
  <c r="AS158" i="4" s="1"/>
  <c r="AS164" i="4" s="1"/>
  <c r="AS170" i="4" s="1"/>
  <c r="AS176" i="4" s="1"/>
  <c r="AS182" i="4" s="1"/>
  <c r="AS188" i="4" s="1"/>
  <c r="AS194" i="4" s="1"/>
  <c r="AS200" i="4" s="1"/>
  <c r="AS206" i="4" s="1"/>
  <c r="AS212" i="4" s="1"/>
  <c r="AS218" i="4" s="1"/>
  <c r="AS224" i="4" s="1"/>
  <c r="AS230" i="4" s="1"/>
  <c r="AS236" i="4" s="1"/>
  <c r="AS242" i="4" s="1"/>
  <c r="AS248" i="4" s="1"/>
  <c r="AS254" i="4" s="1"/>
  <c r="AA19" i="7"/>
  <c r="AA22" i="6"/>
  <c r="AA21" i="6" s="1"/>
  <c r="AA27" i="6" s="1"/>
  <c r="AA33" i="6" s="1"/>
  <c r="AA39" i="6" s="1"/>
  <c r="AA45" i="6" s="1"/>
  <c r="AA51" i="6" s="1"/>
  <c r="AA57" i="6" s="1"/>
  <c r="AA63" i="6" s="1"/>
  <c r="AA69" i="6" s="1"/>
  <c r="AA75" i="6" s="1"/>
  <c r="AA81" i="6" s="1"/>
  <c r="AA87" i="6" s="1"/>
  <c r="AA93" i="6" s="1"/>
  <c r="AA99" i="6" s="1"/>
  <c r="AA105" i="6" s="1"/>
  <c r="AA111" i="6" s="1"/>
  <c r="AA117" i="6" s="1"/>
  <c r="AA123" i="6" s="1"/>
  <c r="AA129" i="6" s="1"/>
  <c r="AA135" i="6" s="1"/>
  <c r="AA141" i="6" s="1"/>
  <c r="AA147" i="6" s="1"/>
  <c r="AA153" i="6" s="1"/>
  <c r="AA159" i="6" s="1"/>
  <c r="AA165" i="6" s="1"/>
  <c r="AA171" i="6" s="1"/>
  <c r="AA177" i="6" s="1"/>
  <c r="AA183" i="6" s="1"/>
  <c r="AA189" i="6" s="1"/>
  <c r="AA195" i="6" s="1"/>
  <c r="AA201" i="6" s="1"/>
  <c r="AA207" i="6" s="1"/>
  <c r="AA213" i="6" s="1"/>
  <c r="AA219" i="6" s="1"/>
  <c r="AA225" i="6" s="1"/>
  <c r="AA231" i="6" s="1"/>
  <c r="AA237" i="6" s="1"/>
  <c r="AA243" i="6" s="1"/>
  <c r="AA249" i="6" s="1"/>
  <c r="AA255" i="6" s="1"/>
  <c r="AA20" i="6"/>
  <c r="AA26" i="6" s="1"/>
  <c r="AA32" i="6" s="1"/>
  <c r="AA38" i="6" s="1"/>
  <c r="AA44" i="6" s="1"/>
  <c r="AA50" i="6" s="1"/>
  <c r="AA56" i="6" s="1"/>
  <c r="AA62" i="6" s="1"/>
  <c r="AA68" i="6" s="1"/>
  <c r="AA74" i="6" s="1"/>
  <c r="AA80" i="6" s="1"/>
  <c r="AA86" i="6" s="1"/>
  <c r="AA92" i="6" s="1"/>
  <c r="AA98" i="6" s="1"/>
  <c r="AA104" i="6" s="1"/>
  <c r="AA110" i="6" s="1"/>
  <c r="AA116" i="6" s="1"/>
  <c r="AA122" i="6" s="1"/>
  <c r="AA128" i="6" s="1"/>
  <c r="AA134" i="6" s="1"/>
  <c r="AA140" i="6" s="1"/>
  <c r="AA146" i="6" s="1"/>
  <c r="AA152" i="6" s="1"/>
  <c r="AA158" i="6" s="1"/>
  <c r="AA164" i="6" s="1"/>
  <c r="AA170" i="6" s="1"/>
  <c r="AA176" i="6" s="1"/>
  <c r="AA182" i="6" s="1"/>
  <c r="AA188" i="6" s="1"/>
  <c r="AA194" i="6" s="1"/>
  <c r="AA200" i="6" s="1"/>
  <c r="AA206" i="6" s="1"/>
  <c r="AA212" i="6" s="1"/>
  <c r="AA218" i="6" s="1"/>
  <c r="AA224" i="6" s="1"/>
  <c r="AA230" i="6" s="1"/>
  <c r="AA236" i="6" s="1"/>
  <c r="AA242" i="6" s="1"/>
  <c r="AA248" i="6" s="1"/>
  <c r="AA254" i="6" s="1"/>
  <c r="T20" i="5"/>
  <c r="AQ19" i="5"/>
  <c r="AQ22" i="4"/>
  <c r="AQ21" i="4" s="1"/>
  <c r="AQ27" i="4" s="1"/>
  <c r="AQ33" i="4" s="1"/>
  <c r="AQ39" i="4" s="1"/>
  <c r="AQ45" i="4" s="1"/>
  <c r="AQ51" i="4" s="1"/>
  <c r="AQ57" i="4" s="1"/>
  <c r="AQ63" i="4" s="1"/>
  <c r="AQ69" i="4" s="1"/>
  <c r="AQ75" i="4" s="1"/>
  <c r="AQ81" i="4" s="1"/>
  <c r="AQ87" i="4" s="1"/>
  <c r="AQ93" i="4" s="1"/>
  <c r="AQ99" i="4" s="1"/>
  <c r="AQ105" i="4" s="1"/>
  <c r="AQ111" i="4" s="1"/>
  <c r="AQ117" i="4" s="1"/>
  <c r="AQ123" i="4" s="1"/>
  <c r="AQ129" i="4" s="1"/>
  <c r="AQ135" i="4" s="1"/>
  <c r="AQ141" i="4" s="1"/>
  <c r="AQ147" i="4" s="1"/>
  <c r="AQ153" i="4" s="1"/>
  <c r="AQ159" i="4" s="1"/>
  <c r="AQ165" i="4" s="1"/>
  <c r="AQ171" i="4" s="1"/>
  <c r="AQ177" i="4" s="1"/>
  <c r="AQ183" i="4" s="1"/>
  <c r="AQ189" i="4" s="1"/>
  <c r="AQ195" i="4" s="1"/>
  <c r="AQ201" i="4" s="1"/>
  <c r="AQ207" i="4" s="1"/>
  <c r="AQ213" i="4" s="1"/>
  <c r="AQ219" i="4" s="1"/>
  <c r="AQ225" i="4" s="1"/>
  <c r="AQ231" i="4" s="1"/>
  <c r="AQ237" i="4" s="1"/>
  <c r="AQ243" i="4" s="1"/>
  <c r="AQ249" i="4" s="1"/>
  <c r="AQ255" i="4" s="1"/>
  <c r="AQ20" i="4"/>
  <c r="AQ26" i="4" s="1"/>
  <c r="AQ32" i="4" s="1"/>
  <c r="AQ38" i="4" s="1"/>
  <c r="AQ44" i="4" s="1"/>
  <c r="AQ50" i="4" s="1"/>
  <c r="AQ56" i="4" s="1"/>
  <c r="AQ62" i="4" s="1"/>
  <c r="AQ68" i="4" s="1"/>
  <c r="AQ74" i="4" s="1"/>
  <c r="AQ80" i="4" s="1"/>
  <c r="AQ86" i="4" s="1"/>
  <c r="AQ92" i="4" s="1"/>
  <c r="AQ98" i="4" s="1"/>
  <c r="AQ104" i="4" s="1"/>
  <c r="AQ110" i="4" s="1"/>
  <c r="AQ116" i="4" s="1"/>
  <c r="AQ122" i="4" s="1"/>
  <c r="AQ128" i="4" s="1"/>
  <c r="AQ134" i="4" s="1"/>
  <c r="AQ140" i="4" s="1"/>
  <c r="AQ146" i="4" s="1"/>
  <c r="AQ152" i="4" s="1"/>
  <c r="AQ158" i="4" s="1"/>
  <c r="AQ164" i="4" s="1"/>
  <c r="AQ170" i="4" s="1"/>
  <c r="AQ176" i="4" s="1"/>
  <c r="AQ182" i="4" s="1"/>
  <c r="AQ188" i="4" s="1"/>
  <c r="AQ194" i="4" s="1"/>
  <c r="AQ200" i="4" s="1"/>
  <c r="AQ206" i="4" s="1"/>
  <c r="AQ212" i="4" s="1"/>
  <c r="AQ218" i="4" s="1"/>
  <c r="AQ224" i="4" s="1"/>
  <c r="AQ230" i="4" s="1"/>
  <c r="AQ236" i="4" s="1"/>
  <c r="AQ242" i="4" s="1"/>
  <c r="AQ248" i="4" s="1"/>
  <c r="AQ254" i="4" s="1"/>
  <c r="Y19" i="7"/>
  <c r="Y22" i="6"/>
  <c r="Y21" i="6" s="1"/>
  <c r="Y27" i="6" s="1"/>
  <c r="Y33" i="6" s="1"/>
  <c r="Y39" i="6" s="1"/>
  <c r="Y45" i="6" s="1"/>
  <c r="Y51" i="6" s="1"/>
  <c r="Y57" i="6" s="1"/>
  <c r="Y63" i="6" s="1"/>
  <c r="Y69" i="6" s="1"/>
  <c r="Y75" i="6" s="1"/>
  <c r="Y81" i="6" s="1"/>
  <c r="Y87" i="6" s="1"/>
  <c r="Y93" i="6" s="1"/>
  <c r="Y99" i="6" s="1"/>
  <c r="Y105" i="6" s="1"/>
  <c r="Y111" i="6" s="1"/>
  <c r="Y117" i="6" s="1"/>
  <c r="Y123" i="6" s="1"/>
  <c r="Y129" i="6" s="1"/>
  <c r="Y135" i="6" s="1"/>
  <c r="Y141" i="6" s="1"/>
  <c r="Y147" i="6" s="1"/>
  <c r="Y153" i="6" s="1"/>
  <c r="Y159" i="6" s="1"/>
  <c r="Y165" i="6" s="1"/>
  <c r="Y171" i="6" s="1"/>
  <c r="Y177" i="6" s="1"/>
  <c r="Y183" i="6" s="1"/>
  <c r="Y189" i="6" s="1"/>
  <c r="Y195" i="6" s="1"/>
  <c r="Y201" i="6" s="1"/>
  <c r="Y207" i="6" s="1"/>
  <c r="Y213" i="6" s="1"/>
  <c r="Y219" i="6" s="1"/>
  <c r="Y225" i="6" s="1"/>
  <c r="Y231" i="6" s="1"/>
  <c r="Y237" i="6" s="1"/>
  <c r="Y243" i="6" s="1"/>
  <c r="Y249" i="6" s="1"/>
  <c r="Y255" i="6" s="1"/>
  <c r="Y20" i="6"/>
  <c r="Y26" i="6" s="1"/>
  <c r="Y32" i="6" s="1"/>
  <c r="Y38" i="6" s="1"/>
  <c r="Y44" i="6" s="1"/>
  <c r="Y50" i="6" s="1"/>
  <c r="Y56" i="6" s="1"/>
  <c r="Y62" i="6" s="1"/>
  <c r="Y68" i="6" s="1"/>
  <c r="Y74" i="6" s="1"/>
  <c r="Y80" i="6" s="1"/>
  <c r="Y86" i="6" s="1"/>
  <c r="Y92" i="6" s="1"/>
  <c r="Y98" i="6" s="1"/>
  <c r="Y104" i="6" s="1"/>
  <c r="Y110" i="6" s="1"/>
  <c r="Y116" i="6" s="1"/>
  <c r="Y122" i="6" s="1"/>
  <c r="Y128" i="6" s="1"/>
  <c r="Y134" i="6" s="1"/>
  <c r="Y140" i="6" s="1"/>
  <c r="Y146" i="6" s="1"/>
  <c r="Y152" i="6" s="1"/>
  <c r="Y158" i="6" s="1"/>
  <c r="Y164" i="6" s="1"/>
  <c r="Y170" i="6" s="1"/>
  <c r="Y176" i="6" s="1"/>
  <c r="Y182" i="6" s="1"/>
  <c r="Y188" i="6" s="1"/>
  <c r="Y194" i="6" s="1"/>
  <c r="Y200" i="6" s="1"/>
  <c r="Y206" i="6" s="1"/>
  <c r="Y212" i="6" s="1"/>
  <c r="Y218" i="6" s="1"/>
  <c r="Y224" i="6" s="1"/>
  <c r="Y230" i="6" s="1"/>
  <c r="Y236" i="6" s="1"/>
  <c r="Y242" i="6" s="1"/>
  <c r="Y248" i="6" s="1"/>
  <c r="Y254" i="6" s="1"/>
  <c r="AH19" i="6"/>
  <c r="AH22" i="5"/>
  <c r="AH21" i="5" s="1"/>
  <c r="AH27" i="5" s="1"/>
  <c r="AH33" i="5" s="1"/>
  <c r="AH39" i="5" s="1"/>
  <c r="AH45" i="5" s="1"/>
  <c r="AH51" i="5" s="1"/>
  <c r="AH57" i="5" s="1"/>
  <c r="AH63" i="5" s="1"/>
  <c r="AH69" i="5" s="1"/>
  <c r="AH75" i="5" s="1"/>
  <c r="AH81" i="5" s="1"/>
  <c r="AH87" i="5" s="1"/>
  <c r="AH93" i="5" s="1"/>
  <c r="AH99" i="5" s="1"/>
  <c r="AH105" i="5" s="1"/>
  <c r="AH111" i="5" s="1"/>
  <c r="AH117" i="5" s="1"/>
  <c r="AH123" i="5" s="1"/>
  <c r="AH129" i="5" s="1"/>
  <c r="AH135" i="5" s="1"/>
  <c r="AH141" i="5" s="1"/>
  <c r="AH147" i="5" s="1"/>
  <c r="AH153" i="5" s="1"/>
  <c r="AH159" i="5" s="1"/>
  <c r="AH165" i="5" s="1"/>
  <c r="AH171" i="5" s="1"/>
  <c r="AH177" i="5" s="1"/>
  <c r="AH183" i="5" s="1"/>
  <c r="AH189" i="5" s="1"/>
  <c r="AH195" i="5" s="1"/>
  <c r="AH201" i="5" s="1"/>
  <c r="AH207" i="5" s="1"/>
  <c r="AH213" i="5" s="1"/>
  <c r="AH219" i="5" s="1"/>
  <c r="AH225" i="5" s="1"/>
  <c r="AH231" i="5" s="1"/>
  <c r="AH237" i="5" s="1"/>
  <c r="AH243" i="5" s="1"/>
  <c r="AH249" i="5" s="1"/>
  <c r="AH255" i="5" s="1"/>
  <c r="AH20" i="5"/>
  <c r="AH26" i="5" s="1"/>
  <c r="AH32" i="5" s="1"/>
  <c r="AH38" i="5" s="1"/>
  <c r="AH44" i="5" s="1"/>
  <c r="AH50" i="5" s="1"/>
  <c r="AH56" i="5" s="1"/>
  <c r="AH62" i="5" s="1"/>
  <c r="AH68" i="5" s="1"/>
  <c r="AH74" i="5" s="1"/>
  <c r="AH80" i="5" s="1"/>
  <c r="AH86" i="5" s="1"/>
  <c r="AH92" i="5" s="1"/>
  <c r="AH98" i="5" s="1"/>
  <c r="AH104" i="5" s="1"/>
  <c r="AH110" i="5" s="1"/>
  <c r="AH116" i="5" s="1"/>
  <c r="AH122" i="5" s="1"/>
  <c r="AH128" i="5" s="1"/>
  <c r="AH134" i="5" s="1"/>
  <c r="AH140" i="5" s="1"/>
  <c r="AH146" i="5" s="1"/>
  <c r="AH152" i="5" s="1"/>
  <c r="AH158" i="5" s="1"/>
  <c r="AH164" i="5" s="1"/>
  <c r="AH170" i="5" s="1"/>
  <c r="AH176" i="5" s="1"/>
  <c r="AH182" i="5" s="1"/>
  <c r="AH188" i="5" s="1"/>
  <c r="AH194" i="5" s="1"/>
  <c r="AH200" i="5" s="1"/>
  <c r="AH206" i="5" s="1"/>
  <c r="AH212" i="5" s="1"/>
  <c r="AH218" i="5" s="1"/>
  <c r="AH224" i="5" s="1"/>
  <c r="AH230" i="5" s="1"/>
  <c r="AH236" i="5" s="1"/>
  <c r="AH242" i="5" s="1"/>
  <c r="AH248" i="5" s="1"/>
  <c r="AH254" i="5" s="1"/>
  <c r="X19" i="7"/>
  <c r="X22" i="6"/>
  <c r="X21" i="6" s="1"/>
  <c r="X27" i="6" s="1"/>
  <c r="X33" i="6" s="1"/>
  <c r="X39" i="6" s="1"/>
  <c r="X45" i="6" s="1"/>
  <c r="X51" i="6" s="1"/>
  <c r="X57" i="6" s="1"/>
  <c r="X63" i="6" s="1"/>
  <c r="X69" i="6" s="1"/>
  <c r="X75" i="6" s="1"/>
  <c r="X81" i="6" s="1"/>
  <c r="X87" i="6" s="1"/>
  <c r="X93" i="6" s="1"/>
  <c r="X99" i="6" s="1"/>
  <c r="X105" i="6" s="1"/>
  <c r="X111" i="6" s="1"/>
  <c r="X117" i="6" s="1"/>
  <c r="X123" i="6" s="1"/>
  <c r="X129" i="6" s="1"/>
  <c r="X135" i="6" s="1"/>
  <c r="X141" i="6" s="1"/>
  <c r="X147" i="6" s="1"/>
  <c r="X153" i="6" s="1"/>
  <c r="X159" i="6" s="1"/>
  <c r="X165" i="6" s="1"/>
  <c r="X171" i="6" s="1"/>
  <c r="X177" i="6" s="1"/>
  <c r="X183" i="6" s="1"/>
  <c r="X189" i="6" s="1"/>
  <c r="X195" i="6" s="1"/>
  <c r="X201" i="6" s="1"/>
  <c r="X207" i="6" s="1"/>
  <c r="X213" i="6" s="1"/>
  <c r="X219" i="6" s="1"/>
  <c r="X225" i="6" s="1"/>
  <c r="X231" i="6" s="1"/>
  <c r="X237" i="6" s="1"/>
  <c r="X243" i="6" s="1"/>
  <c r="X249" i="6" s="1"/>
  <c r="X255" i="6" s="1"/>
  <c r="X20" i="6"/>
  <c r="X26" i="6" s="1"/>
  <c r="X32" i="6" s="1"/>
  <c r="X38" i="6" s="1"/>
  <c r="X44" i="6" s="1"/>
  <c r="X50" i="6" s="1"/>
  <c r="X56" i="6" s="1"/>
  <c r="X62" i="6" s="1"/>
  <c r="X68" i="6" s="1"/>
  <c r="X74" i="6" s="1"/>
  <c r="X80" i="6" s="1"/>
  <c r="X86" i="6" s="1"/>
  <c r="X92" i="6" s="1"/>
  <c r="X98" i="6" s="1"/>
  <c r="X104" i="6" s="1"/>
  <c r="X110" i="6" s="1"/>
  <c r="X116" i="6" s="1"/>
  <c r="X122" i="6" s="1"/>
  <c r="X128" i="6" s="1"/>
  <c r="X134" i="6" s="1"/>
  <c r="X140" i="6" s="1"/>
  <c r="X146" i="6" s="1"/>
  <c r="X152" i="6" s="1"/>
  <c r="X158" i="6" s="1"/>
  <c r="X164" i="6" s="1"/>
  <c r="X170" i="6" s="1"/>
  <c r="X176" i="6" s="1"/>
  <c r="X182" i="6" s="1"/>
  <c r="X188" i="6" s="1"/>
  <c r="X194" i="6" s="1"/>
  <c r="X200" i="6" s="1"/>
  <c r="X206" i="6" s="1"/>
  <c r="X212" i="6" s="1"/>
  <c r="X218" i="6" s="1"/>
  <c r="X224" i="6" s="1"/>
  <c r="X230" i="6" s="1"/>
  <c r="X236" i="6" s="1"/>
  <c r="X242" i="6" s="1"/>
  <c r="X248" i="6" s="1"/>
  <c r="X254" i="6" s="1"/>
  <c r="AP19" i="5"/>
  <c r="AP22" i="4"/>
  <c r="AP21" i="4" s="1"/>
  <c r="AP27" i="4" s="1"/>
  <c r="AP33" i="4" s="1"/>
  <c r="AP39" i="4" s="1"/>
  <c r="AP45" i="4" s="1"/>
  <c r="AP51" i="4" s="1"/>
  <c r="AP57" i="4" s="1"/>
  <c r="AP63" i="4" s="1"/>
  <c r="AP69" i="4" s="1"/>
  <c r="AP75" i="4" s="1"/>
  <c r="AP81" i="4" s="1"/>
  <c r="AP87" i="4" s="1"/>
  <c r="AP93" i="4" s="1"/>
  <c r="AP99" i="4" s="1"/>
  <c r="AP105" i="4" s="1"/>
  <c r="AP111" i="4" s="1"/>
  <c r="AP117" i="4" s="1"/>
  <c r="AP123" i="4" s="1"/>
  <c r="AP129" i="4" s="1"/>
  <c r="AP135" i="4" s="1"/>
  <c r="AP141" i="4" s="1"/>
  <c r="AP147" i="4" s="1"/>
  <c r="AP153" i="4" s="1"/>
  <c r="AP159" i="4" s="1"/>
  <c r="AP165" i="4" s="1"/>
  <c r="AP171" i="4" s="1"/>
  <c r="AP177" i="4" s="1"/>
  <c r="AP183" i="4" s="1"/>
  <c r="AP189" i="4" s="1"/>
  <c r="AP195" i="4" s="1"/>
  <c r="AP201" i="4" s="1"/>
  <c r="AP207" i="4" s="1"/>
  <c r="AP213" i="4" s="1"/>
  <c r="AP219" i="4" s="1"/>
  <c r="AP225" i="4" s="1"/>
  <c r="AP231" i="4" s="1"/>
  <c r="AP237" i="4" s="1"/>
  <c r="AP243" i="4" s="1"/>
  <c r="AP249" i="4" s="1"/>
  <c r="AP255" i="4" s="1"/>
  <c r="AP20" i="4"/>
  <c r="AP26" i="4" s="1"/>
  <c r="AP32" i="4" s="1"/>
  <c r="AP38" i="4" s="1"/>
  <c r="AP44" i="4" s="1"/>
  <c r="AP50" i="4" s="1"/>
  <c r="AP56" i="4" s="1"/>
  <c r="AP62" i="4" s="1"/>
  <c r="AP68" i="4" s="1"/>
  <c r="AP74" i="4" s="1"/>
  <c r="AP80" i="4" s="1"/>
  <c r="AP86" i="4" s="1"/>
  <c r="AP92" i="4" s="1"/>
  <c r="AP98" i="4" s="1"/>
  <c r="AP104" i="4" s="1"/>
  <c r="AP110" i="4" s="1"/>
  <c r="AP116" i="4" s="1"/>
  <c r="AP122" i="4" s="1"/>
  <c r="AP128" i="4" s="1"/>
  <c r="AP134" i="4" s="1"/>
  <c r="AP140" i="4" s="1"/>
  <c r="AP146" i="4" s="1"/>
  <c r="AP152" i="4" s="1"/>
  <c r="AP158" i="4" s="1"/>
  <c r="AP164" i="4" s="1"/>
  <c r="AP170" i="4" s="1"/>
  <c r="AP176" i="4" s="1"/>
  <c r="AP182" i="4" s="1"/>
  <c r="AP188" i="4" s="1"/>
  <c r="AP194" i="4" s="1"/>
  <c r="AP200" i="4" s="1"/>
  <c r="AP206" i="4" s="1"/>
  <c r="AP212" i="4" s="1"/>
  <c r="AP218" i="4" s="1"/>
  <c r="AP224" i="4" s="1"/>
  <c r="AP230" i="4" s="1"/>
  <c r="AP236" i="4" s="1"/>
  <c r="AP242" i="4" s="1"/>
  <c r="AP248" i="4" s="1"/>
  <c r="AP254" i="4" s="1"/>
  <c r="AG19" i="5"/>
  <c r="AC19" i="5" s="1"/>
  <c r="AB22" i="5" s="1"/>
  <c r="AB28" i="5" s="1"/>
  <c r="AG22" i="4"/>
  <c r="AG21" i="4" s="1"/>
  <c r="AG27" i="4" s="1"/>
  <c r="AG33" i="4" s="1"/>
  <c r="AG39" i="4" s="1"/>
  <c r="AG45" i="4" s="1"/>
  <c r="AG51" i="4" s="1"/>
  <c r="AG57" i="4" s="1"/>
  <c r="AG63" i="4" s="1"/>
  <c r="AG69" i="4" s="1"/>
  <c r="AG75" i="4" s="1"/>
  <c r="AG81" i="4" s="1"/>
  <c r="AG87" i="4" s="1"/>
  <c r="AG93" i="4" s="1"/>
  <c r="AG99" i="4" s="1"/>
  <c r="AG105" i="4" s="1"/>
  <c r="AG111" i="4" s="1"/>
  <c r="AG117" i="4" s="1"/>
  <c r="AG123" i="4" s="1"/>
  <c r="AG129" i="4" s="1"/>
  <c r="AG135" i="4" s="1"/>
  <c r="AG141" i="4" s="1"/>
  <c r="AG147" i="4" s="1"/>
  <c r="AG153" i="4" s="1"/>
  <c r="AG159" i="4" s="1"/>
  <c r="AG165" i="4" s="1"/>
  <c r="AG171" i="4" s="1"/>
  <c r="AG177" i="4" s="1"/>
  <c r="AG183" i="4" s="1"/>
  <c r="AG189" i="4" s="1"/>
  <c r="AG195" i="4" s="1"/>
  <c r="AG201" i="4" s="1"/>
  <c r="AG207" i="4" s="1"/>
  <c r="AG213" i="4" s="1"/>
  <c r="AG219" i="4" s="1"/>
  <c r="AG225" i="4" s="1"/>
  <c r="AG231" i="4" s="1"/>
  <c r="AG237" i="4" s="1"/>
  <c r="AG243" i="4" s="1"/>
  <c r="AG249" i="4" s="1"/>
  <c r="AG255" i="4" s="1"/>
  <c r="AG20" i="4"/>
  <c r="AG26" i="4" s="1"/>
  <c r="AG32" i="4" s="1"/>
  <c r="AG38" i="4" s="1"/>
  <c r="AG44" i="4" s="1"/>
  <c r="AG50" i="4" s="1"/>
  <c r="AG56" i="4" s="1"/>
  <c r="AG62" i="4" s="1"/>
  <c r="AG68" i="4" s="1"/>
  <c r="AG74" i="4" s="1"/>
  <c r="AG80" i="4" s="1"/>
  <c r="AG86" i="4" s="1"/>
  <c r="AG92" i="4" s="1"/>
  <c r="AG98" i="4" s="1"/>
  <c r="AG104" i="4" s="1"/>
  <c r="AG110" i="4" s="1"/>
  <c r="AG116" i="4" s="1"/>
  <c r="AG122" i="4" s="1"/>
  <c r="AG128" i="4" s="1"/>
  <c r="AG134" i="4" s="1"/>
  <c r="AG140" i="4" s="1"/>
  <c r="AG146" i="4" s="1"/>
  <c r="AG152" i="4" s="1"/>
  <c r="AG158" i="4" s="1"/>
  <c r="AG164" i="4" s="1"/>
  <c r="AG170" i="4" s="1"/>
  <c r="AG176" i="4" s="1"/>
  <c r="AG182" i="4" s="1"/>
  <c r="AG188" i="4" s="1"/>
  <c r="AG194" i="4" s="1"/>
  <c r="AG200" i="4" s="1"/>
  <c r="AG206" i="4" s="1"/>
  <c r="AG212" i="4" s="1"/>
  <c r="AG218" i="4" s="1"/>
  <c r="AG224" i="4" s="1"/>
  <c r="AG230" i="4" s="1"/>
  <c r="AG236" i="4" s="1"/>
  <c r="AG242" i="4" s="1"/>
  <c r="AG248" i="4" s="1"/>
  <c r="AG254" i="4" s="1"/>
  <c r="W19" i="7"/>
  <c r="W22" i="6"/>
  <c r="W21" i="6" s="1"/>
  <c r="W27" i="6" s="1"/>
  <c r="W33" i="6" s="1"/>
  <c r="W39" i="6" s="1"/>
  <c r="W45" i="6" s="1"/>
  <c r="W51" i="6" s="1"/>
  <c r="W57" i="6" s="1"/>
  <c r="W63" i="6" s="1"/>
  <c r="W69" i="6" s="1"/>
  <c r="W75" i="6" s="1"/>
  <c r="W81" i="6" s="1"/>
  <c r="W87" i="6" s="1"/>
  <c r="W93" i="6" s="1"/>
  <c r="W99" i="6" s="1"/>
  <c r="W105" i="6" s="1"/>
  <c r="W111" i="6" s="1"/>
  <c r="W117" i="6" s="1"/>
  <c r="W123" i="6" s="1"/>
  <c r="W129" i="6" s="1"/>
  <c r="W135" i="6" s="1"/>
  <c r="W141" i="6" s="1"/>
  <c r="W147" i="6" s="1"/>
  <c r="W153" i="6" s="1"/>
  <c r="W159" i="6" s="1"/>
  <c r="W165" i="6" s="1"/>
  <c r="W171" i="6" s="1"/>
  <c r="W177" i="6" s="1"/>
  <c r="W183" i="6" s="1"/>
  <c r="W189" i="6" s="1"/>
  <c r="W195" i="6" s="1"/>
  <c r="W201" i="6" s="1"/>
  <c r="W207" i="6" s="1"/>
  <c r="W213" i="6" s="1"/>
  <c r="W219" i="6" s="1"/>
  <c r="W225" i="6" s="1"/>
  <c r="W231" i="6" s="1"/>
  <c r="W237" i="6" s="1"/>
  <c r="W243" i="6" s="1"/>
  <c r="W249" i="6" s="1"/>
  <c r="W255" i="6" s="1"/>
  <c r="W20" i="6"/>
  <c r="W26" i="6" s="1"/>
  <c r="W32" i="6" s="1"/>
  <c r="W38" i="6" s="1"/>
  <c r="W44" i="6" s="1"/>
  <c r="W50" i="6" s="1"/>
  <c r="W56" i="6" s="1"/>
  <c r="W62" i="6" s="1"/>
  <c r="W68" i="6" s="1"/>
  <c r="W74" i="6" s="1"/>
  <c r="W80" i="6" s="1"/>
  <c r="W86" i="6" s="1"/>
  <c r="W92" i="6" s="1"/>
  <c r="W98" i="6" s="1"/>
  <c r="W104" i="6" s="1"/>
  <c r="W110" i="6" s="1"/>
  <c r="W116" i="6" s="1"/>
  <c r="W122" i="6" s="1"/>
  <c r="W128" i="6" s="1"/>
  <c r="W134" i="6" s="1"/>
  <c r="W140" i="6" s="1"/>
  <c r="W146" i="6" s="1"/>
  <c r="W152" i="6" s="1"/>
  <c r="W158" i="6" s="1"/>
  <c r="W164" i="6" s="1"/>
  <c r="W170" i="6" s="1"/>
  <c r="W176" i="6" s="1"/>
  <c r="W182" i="6" s="1"/>
  <c r="W188" i="6" s="1"/>
  <c r="W194" i="6" s="1"/>
  <c r="W200" i="6" s="1"/>
  <c r="W206" i="6" s="1"/>
  <c r="W212" i="6" s="1"/>
  <c r="W218" i="6" s="1"/>
  <c r="W224" i="6" s="1"/>
  <c r="W230" i="6" s="1"/>
  <c r="W236" i="6" s="1"/>
  <c r="W242" i="6" s="1"/>
  <c r="W248" i="6" s="1"/>
  <c r="W254" i="6" s="1"/>
  <c r="AO19" i="5"/>
  <c r="AO22" i="4"/>
  <c r="AO21" i="4" s="1"/>
  <c r="AO27" i="4" s="1"/>
  <c r="AO33" i="4" s="1"/>
  <c r="AO39" i="4" s="1"/>
  <c r="AO45" i="4" s="1"/>
  <c r="AO51" i="4" s="1"/>
  <c r="AO57" i="4" s="1"/>
  <c r="AO63" i="4" s="1"/>
  <c r="AO69" i="4" s="1"/>
  <c r="AO75" i="4" s="1"/>
  <c r="AO81" i="4" s="1"/>
  <c r="AO87" i="4" s="1"/>
  <c r="AO93" i="4" s="1"/>
  <c r="AO99" i="4" s="1"/>
  <c r="AO105" i="4" s="1"/>
  <c r="AO111" i="4" s="1"/>
  <c r="AO117" i="4" s="1"/>
  <c r="AO123" i="4" s="1"/>
  <c r="AO129" i="4" s="1"/>
  <c r="AO135" i="4" s="1"/>
  <c r="AO141" i="4" s="1"/>
  <c r="AO147" i="4" s="1"/>
  <c r="AO153" i="4" s="1"/>
  <c r="AO159" i="4" s="1"/>
  <c r="AO165" i="4" s="1"/>
  <c r="AO171" i="4" s="1"/>
  <c r="AO177" i="4" s="1"/>
  <c r="AO183" i="4" s="1"/>
  <c r="AO189" i="4" s="1"/>
  <c r="AO195" i="4" s="1"/>
  <c r="AO201" i="4" s="1"/>
  <c r="AO207" i="4" s="1"/>
  <c r="AO213" i="4" s="1"/>
  <c r="AO219" i="4" s="1"/>
  <c r="AO225" i="4" s="1"/>
  <c r="AO231" i="4" s="1"/>
  <c r="AO237" i="4" s="1"/>
  <c r="AO243" i="4" s="1"/>
  <c r="AO249" i="4" s="1"/>
  <c r="AO255" i="4" s="1"/>
  <c r="AO20" i="4"/>
  <c r="AO26" i="4" s="1"/>
  <c r="AO32" i="4" s="1"/>
  <c r="AO38" i="4" s="1"/>
  <c r="AO44" i="4" s="1"/>
  <c r="AO50" i="4" s="1"/>
  <c r="AO56" i="4" s="1"/>
  <c r="AO62" i="4" s="1"/>
  <c r="AO68" i="4" s="1"/>
  <c r="AO74" i="4" s="1"/>
  <c r="AO80" i="4" s="1"/>
  <c r="AO86" i="4" s="1"/>
  <c r="AO92" i="4" s="1"/>
  <c r="AO98" i="4" s="1"/>
  <c r="AO104" i="4" s="1"/>
  <c r="AO110" i="4" s="1"/>
  <c r="AO116" i="4" s="1"/>
  <c r="AO122" i="4" s="1"/>
  <c r="AO128" i="4" s="1"/>
  <c r="AO134" i="4" s="1"/>
  <c r="AO140" i="4" s="1"/>
  <c r="AO146" i="4" s="1"/>
  <c r="AO152" i="4" s="1"/>
  <c r="AO158" i="4" s="1"/>
  <c r="AO164" i="4" s="1"/>
  <c r="AO170" i="4" s="1"/>
  <c r="AO176" i="4" s="1"/>
  <c r="AO182" i="4" s="1"/>
  <c r="AO188" i="4" s="1"/>
  <c r="AO194" i="4" s="1"/>
  <c r="AO200" i="4" s="1"/>
  <c r="AO206" i="4" s="1"/>
  <c r="AO212" i="4" s="1"/>
  <c r="AO218" i="4" s="1"/>
  <c r="AO224" i="4" s="1"/>
  <c r="AO230" i="4" s="1"/>
  <c r="AO236" i="4" s="1"/>
  <c r="AO242" i="4" s="1"/>
  <c r="AO248" i="4" s="1"/>
  <c r="AO254" i="4" s="1"/>
  <c r="AF19" i="6"/>
  <c r="AF22" i="5"/>
  <c r="AF21" i="5" s="1"/>
  <c r="AF27" i="5" s="1"/>
  <c r="AF33" i="5" s="1"/>
  <c r="AF39" i="5" s="1"/>
  <c r="AF45" i="5" s="1"/>
  <c r="AF51" i="5" s="1"/>
  <c r="AF57" i="5" s="1"/>
  <c r="AF63" i="5" s="1"/>
  <c r="AF69" i="5" s="1"/>
  <c r="AF75" i="5" s="1"/>
  <c r="AF81" i="5" s="1"/>
  <c r="AF87" i="5" s="1"/>
  <c r="AF93" i="5" s="1"/>
  <c r="AF99" i="5" s="1"/>
  <c r="AF105" i="5" s="1"/>
  <c r="AF111" i="5" s="1"/>
  <c r="AF117" i="5" s="1"/>
  <c r="AF123" i="5" s="1"/>
  <c r="AF129" i="5" s="1"/>
  <c r="AF135" i="5" s="1"/>
  <c r="AF141" i="5" s="1"/>
  <c r="AF147" i="5" s="1"/>
  <c r="AF153" i="5" s="1"/>
  <c r="AF159" i="5" s="1"/>
  <c r="AF165" i="5" s="1"/>
  <c r="AF171" i="5" s="1"/>
  <c r="AF177" i="5" s="1"/>
  <c r="AF183" i="5" s="1"/>
  <c r="AF189" i="5" s="1"/>
  <c r="AF195" i="5" s="1"/>
  <c r="AF201" i="5" s="1"/>
  <c r="AF207" i="5" s="1"/>
  <c r="AF213" i="5" s="1"/>
  <c r="AF219" i="5" s="1"/>
  <c r="AF225" i="5" s="1"/>
  <c r="AF231" i="5" s="1"/>
  <c r="AF237" i="5" s="1"/>
  <c r="AF243" i="5" s="1"/>
  <c r="AF249" i="5" s="1"/>
  <c r="AF255" i="5" s="1"/>
  <c r="AF20" i="5"/>
  <c r="AF26" i="5" s="1"/>
  <c r="AF32" i="5" s="1"/>
  <c r="AF38" i="5" s="1"/>
  <c r="AF44" i="5" s="1"/>
  <c r="AF50" i="5" s="1"/>
  <c r="AF56" i="5" s="1"/>
  <c r="AF62" i="5" s="1"/>
  <c r="AF68" i="5" s="1"/>
  <c r="AF74" i="5" s="1"/>
  <c r="AF80" i="5" s="1"/>
  <c r="AF86" i="5" s="1"/>
  <c r="AF92" i="5" s="1"/>
  <c r="AF98" i="5" s="1"/>
  <c r="AF104" i="5" s="1"/>
  <c r="AF110" i="5" s="1"/>
  <c r="AF116" i="5" s="1"/>
  <c r="AF122" i="5" s="1"/>
  <c r="AF128" i="5" s="1"/>
  <c r="AF134" i="5" s="1"/>
  <c r="AF140" i="5" s="1"/>
  <c r="AF146" i="5" s="1"/>
  <c r="AF152" i="5" s="1"/>
  <c r="AF158" i="5" s="1"/>
  <c r="AF164" i="5" s="1"/>
  <c r="AF170" i="5" s="1"/>
  <c r="AF176" i="5" s="1"/>
  <c r="AF182" i="5" s="1"/>
  <c r="AF188" i="5" s="1"/>
  <c r="AF194" i="5" s="1"/>
  <c r="AF200" i="5" s="1"/>
  <c r="AF206" i="5" s="1"/>
  <c r="AF212" i="5" s="1"/>
  <c r="AF218" i="5" s="1"/>
  <c r="AF224" i="5" s="1"/>
  <c r="AF230" i="5" s="1"/>
  <c r="AF236" i="5" s="1"/>
  <c r="AF242" i="5" s="1"/>
  <c r="AF248" i="5" s="1"/>
  <c r="AF254" i="5" s="1"/>
  <c r="G24" i="6"/>
  <c r="H24" i="5"/>
  <c r="AN19" i="5"/>
  <c r="AN22" i="4"/>
  <c r="AN21" i="4" s="1"/>
  <c r="AN27" i="4" s="1"/>
  <c r="AN33" i="4" s="1"/>
  <c r="AN39" i="4" s="1"/>
  <c r="AN45" i="4" s="1"/>
  <c r="AN51" i="4" s="1"/>
  <c r="AN57" i="4" s="1"/>
  <c r="AN63" i="4" s="1"/>
  <c r="AN69" i="4" s="1"/>
  <c r="AN75" i="4" s="1"/>
  <c r="AN81" i="4" s="1"/>
  <c r="AN87" i="4" s="1"/>
  <c r="AN93" i="4" s="1"/>
  <c r="AN99" i="4" s="1"/>
  <c r="AN105" i="4" s="1"/>
  <c r="AN111" i="4" s="1"/>
  <c r="AN117" i="4" s="1"/>
  <c r="AN123" i="4" s="1"/>
  <c r="AN129" i="4" s="1"/>
  <c r="AN135" i="4" s="1"/>
  <c r="AN141" i="4" s="1"/>
  <c r="AN147" i="4" s="1"/>
  <c r="AN153" i="4" s="1"/>
  <c r="AN159" i="4" s="1"/>
  <c r="AN165" i="4" s="1"/>
  <c r="AN171" i="4" s="1"/>
  <c r="AN177" i="4" s="1"/>
  <c r="AN183" i="4" s="1"/>
  <c r="AN189" i="4" s="1"/>
  <c r="AN195" i="4" s="1"/>
  <c r="AN201" i="4" s="1"/>
  <c r="AN207" i="4" s="1"/>
  <c r="AN213" i="4" s="1"/>
  <c r="AN219" i="4" s="1"/>
  <c r="AN225" i="4" s="1"/>
  <c r="AN231" i="4" s="1"/>
  <c r="AN237" i="4" s="1"/>
  <c r="AN243" i="4" s="1"/>
  <c r="AN249" i="4" s="1"/>
  <c r="AN255" i="4" s="1"/>
  <c r="AN20" i="4"/>
  <c r="AN26" i="4" s="1"/>
  <c r="AN32" i="4" s="1"/>
  <c r="AN38" i="4" s="1"/>
  <c r="AN44" i="4" s="1"/>
  <c r="AN50" i="4" s="1"/>
  <c r="AN56" i="4" s="1"/>
  <c r="AN62" i="4" s="1"/>
  <c r="AN68" i="4" s="1"/>
  <c r="AN74" i="4" s="1"/>
  <c r="AN80" i="4" s="1"/>
  <c r="AN86" i="4" s="1"/>
  <c r="AN92" i="4" s="1"/>
  <c r="AN98" i="4" s="1"/>
  <c r="AN104" i="4" s="1"/>
  <c r="AN110" i="4" s="1"/>
  <c r="AN116" i="4" s="1"/>
  <c r="AN122" i="4" s="1"/>
  <c r="AN128" i="4" s="1"/>
  <c r="AN134" i="4" s="1"/>
  <c r="AN140" i="4" s="1"/>
  <c r="AN146" i="4" s="1"/>
  <c r="AN152" i="4" s="1"/>
  <c r="AN158" i="4" s="1"/>
  <c r="AN164" i="4" s="1"/>
  <c r="AN170" i="4" s="1"/>
  <c r="AN176" i="4" s="1"/>
  <c r="AN182" i="4" s="1"/>
  <c r="AN188" i="4" s="1"/>
  <c r="AN194" i="4" s="1"/>
  <c r="AN200" i="4" s="1"/>
  <c r="AN206" i="4" s="1"/>
  <c r="AN212" i="4" s="1"/>
  <c r="AN218" i="4" s="1"/>
  <c r="AN224" i="4" s="1"/>
  <c r="AN230" i="4" s="1"/>
  <c r="AN236" i="4" s="1"/>
  <c r="AN242" i="4" s="1"/>
  <c r="AN248" i="4" s="1"/>
  <c r="AN254" i="4" s="1"/>
  <c r="V19" i="7"/>
  <c r="V22" i="6"/>
  <c r="V21" i="6" s="1"/>
  <c r="V27" i="6" s="1"/>
  <c r="V33" i="6" s="1"/>
  <c r="V39" i="6" s="1"/>
  <c r="V45" i="6" s="1"/>
  <c r="V51" i="6" s="1"/>
  <c r="V57" i="6" s="1"/>
  <c r="V63" i="6" s="1"/>
  <c r="V69" i="6" s="1"/>
  <c r="V75" i="6" s="1"/>
  <c r="V81" i="6" s="1"/>
  <c r="V87" i="6" s="1"/>
  <c r="V93" i="6" s="1"/>
  <c r="V99" i="6" s="1"/>
  <c r="V105" i="6" s="1"/>
  <c r="V111" i="6" s="1"/>
  <c r="V117" i="6" s="1"/>
  <c r="V123" i="6" s="1"/>
  <c r="V129" i="6" s="1"/>
  <c r="V135" i="6" s="1"/>
  <c r="V141" i="6" s="1"/>
  <c r="V147" i="6" s="1"/>
  <c r="V153" i="6" s="1"/>
  <c r="V159" i="6" s="1"/>
  <c r="V165" i="6" s="1"/>
  <c r="V171" i="6" s="1"/>
  <c r="V177" i="6" s="1"/>
  <c r="V183" i="6" s="1"/>
  <c r="V189" i="6" s="1"/>
  <c r="V195" i="6" s="1"/>
  <c r="V201" i="6" s="1"/>
  <c r="V207" i="6" s="1"/>
  <c r="V213" i="6" s="1"/>
  <c r="V219" i="6" s="1"/>
  <c r="V225" i="6" s="1"/>
  <c r="V231" i="6" s="1"/>
  <c r="V237" i="6" s="1"/>
  <c r="V243" i="6" s="1"/>
  <c r="V249" i="6" s="1"/>
  <c r="V255" i="6" s="1"/>
  <c r="V20" i="6"/>
  <c r="V26" i="6" s="1"/>
  <c r="V32" i="6" s="1"/>
  <c r="V38" i="6" s="1"/>
  <c r="V44" i="6" s="1"/>
  <c r="V50" i="6" s="1"/>
  <c r="V56" i="6" s="1"/>
  <c r="V62" i="6" s="1"/>
  <c r="V68" i="6" s="1"/>
  <c r="V74" i="6" s="1"/>
  <c r="V80" i="6" s="1"/>
  <c r="V86" i="6" s="1"/>
  <c r="V92" i="6" s="1"/>
  <c r="V98" i="6" s="1"/>
  <c r="V104" i="6" s="1"/>
  <c r="V110" i="6" s="1"/>
  <c r="V116" i="6" s="1"/>
  <c r="V122" i="6" s="1"/>
  <c r="V128" i="6" s="1"/>
  <c r="V134" i="6" s="1"/>
  <c r="V140" i="6" s="1"/>
  <c r="V146" i="6" s="1"/>
  <c r="V152" i="6" s="1"/>
  <c r="V158" i="6" s="1"/>
  <c r="V164" i="6" s="1"/>
  <c r="V170" i="6" s="1"/>
  <c r="V176" i="6" s="1"/>
  <c r="V182" i="6" s="1"/>
  <c r="V188" i="6" s="1"/>
  <c r="V194" i="6" s="1"/>
  <c r="V200" i="6" s="1"/>
  <c r="V206" i="6" s="1"/>
  <c r="V212" i="6" s="1"/>
  <c r="V218" i="6" s="1"/>
  <c r="V224" i="6" s="1"/>
  <c r="V230" i="6" s="1"/>
  <c r="V236" i="6" s="1"/>
  <c r="V242" i="6" s="1"/>
  <c r="V248" i="6" s="1"/>
  <c r="V254" i="6" s="1"/>
  <c r="AE19" i="6"/>
  <c r="AE22" i="5"/>
  <c r="AE21" i="5" s="1"/>
  <c r="AE27" i="5" s="1"/>
  <c r="AE33" i="5" s="1"/>
  <c r="AE39" i="5" s="1"/>
  <c r="AE45" i="5" s="1"/>
  <c r="AE51" i="5" s="1"/>
  <c r="AE57" i="5" s="1"/>
  <c r="AE63" i="5" s="1"/>
  <c r="AE69" i="5" s="1"/>
  <c r="AE75" i="5" s="1"/>
  <c r="AE81" i="5" s="1"/>
  <c r="AE87" i="5" s="1"/>
  <c r="AE93" i="5" s="1"/>
  <c r="AE99" i="5" s="1"/>
  <c r="AE105" i="5" s="1"/>
  <c r="AE111" i="5" s="1"/>
  <c r="AE117" i="5" s="1"/>
  <c r="AE123" i="5" s="1"/>
  <c r="AE129" i="5" s="1"/>
  <c r="AE135" i="5" s="1"/>
  <c r="AE141" i="5" s="1"/>
  <c r="AE147" i="5" s="1"/>
  <c r="AE153" i="5" s="1"/>
  <c r="AE159" i="5" s="1"/>
  <c r="AE165" i="5" s="1"/>
  <c r="AE171" i="5" s="1"/>
  <c r="AE177" i="5" s="1"/>
  <c r="AE183" i="5" s="1"/>
  <c r="AE189" i="5" s="1"/>
  <c r="AE195" i="5" s="1"/>
  <c r="AE201" i="5" s="1"/>
  <c r="AE207" i="5" s="1"/>
  <c r="AE213" i="5" s="1"/>
  <c r="AE219" i="5" s="1"/>
  <c r="AE225" i="5" s="1"/>
  <c r="AE231" i="5" s="1"/>
  <c r="AE237" i="5" s="1"/>
  <c r="AE243" i="5" s="1"/>
  <c r="AE249" i="5" s="1"/>
  <c r="AE255" i="5" s="1"/>
  <c r="AE20" i="5"/>
  <c r="AE26" i="5" s="1"/>
  <c r="AE32" i="5" s="1"/>
  <c r="AE38" i="5" s="1"/>
  <c r="AE44" i="5" s="1"/>
  <c r="AE50" i="5" s="1"/>
  <c r="AE56" i="5" s="1"/>
  <c r="AE62" i="5" s="1"/>
  <c r="AE68" i="5" s="1"/>
  <c r="AE74" i="5" s="1"/>
  <c r="AE80" i="5" s="1"/>
  <c r="AE86" i="5" s="1"/>
  <c r="AE92" i="5" s="1"/>
  <c r="AE98" i="5" s="1"/>
  <c r="AE104" i="5" s="1"/>
  <c r="AE110" i="5" s="1"/>
  <c r="AE116" i="5" s="1"/>
  <c r="AE122" i="5" s="1"/>
  <c r="AE128" i="5" s="1"/>
  <c r="AE134" i="5" s="1"/>
  <c r="AE140" i="5" s="1"/>
  <c r="AE146" i="5" s="1"/>
  <c r="AE152" i="5" s="1"/>
  <c r="AE158" i="5" s="1"/>
  <c r="AE164" i="5" s="1"/>
  <c r="AE170" i="5" s="1"/>
  <c r="AE176" i="5" s="1"/>
  <c r="AE182" i="5" s="1"/>
  <c r="AE188" i="5" s="1"/>
  <c r="AE194" i="5" s="1"/>
  <c r="AE200" i="5" s="1"/>
  <c r="AE206" i="5" s="1"/>
  <c r="AE212" i="5" s="1"/>
  <c r="AE218" i="5" s="1"/>
  <c r="AE224" i="5" s="1"/>
  <c r="AE230" i="5" s="1"/>
  <c r="AE236" i="5" s="1"/>
  <c r="AE242" i="5" s="1"/>
  <c r="AE248" i="5" s="1"/>
  <c r="AE254" i="5" s="1"/>
  <c r="AD21" i="4"/>
  <c r="AD27" i="4" s="1"/>
  <c r="U19" i="7"/>
  <c r="T19" i="6"/>
  <c r="U22" i="6"/>
  <c r="U20" i="6"/>
  <c r="T21" i="4"/>
  <c r="T27" i="4" s="1"/>
  <c r="U21" i="5"/>
  <c r="U27" i="5" s="1"/>
  <c r="T22" i="5"/>
  <c r="T21" i="5" s="1"/>
  <c r="T27" i="5" s="1"/>
  <c r="AM19" i="5"/>
  <c r="AM22" i="4"/>
  <c r="AM20" i="4"/>
  <c r="AL19" i="4"/>
  <c r="AK22" i="4" s="1"/>
  <c r="AK28" i="4" s="1"/>
  <c r="AD19" i="6"/>
  <c r="AD22" i="5"/>
  <c r="AD20" i="5"/>
  <c r="BD22" i="2"/>
  <c r="BK22" i="2"/>
  <c r="BG15" i="2"/>
  <c r="BK25" i="2"/>
  <c r="BK30" i="2" s="1"/>
  <c r="A253" i="9"/>
  <c r="A256" i="9" s="1"/>
  <c r="A257" i="9" s="1"/>
  <c r="A258" i="9" s="1"/>
  <c r="A133" i="9"/>
  <c r="A136" i="9" s="1"/>
  <c r="A137" i="9" s="1"/>
  <c r="A138" i="9" s="1"/>
  <c r="A235" i="9"/>
  <c r="A238" i="9" s="1"/>
  <c r="A239" i="9" s="1"/>
  <c r="A240" i="9" s="1"/>
  <c r="A109" i="9"/>
  <c r="A112" i="9" s="1"/>
  <c r="A113" i="9" s="1"/>
  <c r="A114" i="9" s="1"/>
  <c r="A79" i="9"/>
  <c r="A82" i="9" s="1"/>
  <c r="A83" i="9" s="1"/>
  <c r="A84" i="9" s="1"/>
  <c r="U14" i="1"/>
  <c r="X14" i="1"/>
  <c r="AA14" i="1" s="1"/>
  <c r="Z14" i="1"/>
  <c r="T12" i="1"/>
  <c r="Y12" i="1"/>
  <c r="W12" i="1"/>
  <c r="R12" i="1"/>
  <c r="P2" i="2"/>
  <c r="O9" i="2"/>
  <c r="A199" i="9"/>
  <c r="A202" i="9" s="1"/>
  <c r="A203" i="9" s="1"/>
  <c r="A204" i="9" s="1"/>
  <c r="A187" i="9"/>
  <c r="A190" i="9" s="1"/>
  <c r="A191" i="9" s="1"/>
  <c r="A192" i="9" s="1"/>
  <c r="BK26" i="2"/>
  <c r="BD26" i="2"/>
  <c r="A175" i="10"/>
  <c r="A178" i="10" s="1"/>
  <c r="A179" i="10" s="1"/>
  <c r="A180" i="10" s="1"/>
  <c r="A103" i="10"/>
  <c r="A106" i="10" s="1"/>
  <c r="A107" i="10" s="1"/>
  <c r="A108" i="10" s="1"/>
  <c r="A139" i="10"/>
  <c r="A142" i="10" s="1"/>
  <c r="A143" i="10" s="1"/>
  <c r="A144" i="10" s="1"/>
  <c r="A127" i="10"/>
  <c r="A130" i="10" s="1"/>
  <c r="A131" i="10" s="1"/>
  <c r="A132" i="10" s="1"/>
  <c r="A145" i="10"/>
  <c r="A148" i="10" s="1"/>
  <c r="A149" i="10" s="1"/>
  <c r="A150" i="10" s="1"/>
  <c r="A25" i="10"/>
  <c r="A28" i="10" s="1"/>
  <c r="A29" i="10" s="1"/>
  <c r="A30" i="10" s="1"/>
  <c r="A37" i="10"/>
  <c r="A40" i="10" s="1"/>
  <c r="A41" i="10" s="1"/>
  <c r="A42" i="10" s="1"/>
  <c r="A67" i="10"/>
  <c r="A70" i="10" s="1"/>
  <c r="A71" i="10" s="1"/>
  <c r="A72" i="10" s="1"/>
  <c r="A133" i="10"/>
  <c r="A136" i="10" s="1"/>
  <c r="A137" i="10" s="1"/>
  <c r="A138" i="10" s="1"/>
  <c r="A121" i="10"/>
  <c r="A124" i="10" s="1"/>
  <c r="A125" i="10" s="1"/>
  <c r="A126" i="10" s="1"/>
  <c r="A217" i="10"/>
  <c r="A220" i="10" s="1"/>
  <c r="A221" i="10" s="1"/>
  <c r="A222" i="10" s="1"/>
  <c r="A151" i="10"/>
  <c r="A154" i="10" s="1"/>
  <c r="A155" i="10" s="1"/>
  <c r="A156" i="10" s="1"/>
  <c r="A169" i="10"/>
  <c r="A172" i="10" s="1"/>
  <c r="A173" i="10" s="1"/>
  <c r="A174" i="10" s="1"/>
  <c r="A73" i="10"/>
  <c r="A76" i="10" s="1"/>
  <c r="A77" i="10" s="1"/>
  <c r="A78" i="10" s="1"/>
  <c r="A115" i="10"/>
  <c r="A118" i="10" s="1"/>
  <c r="A119" i="10" s="1"/>
  <c r="A120" i="10" s="1"/>
  <c r="A223" i="10"/>
  <c r="A226" i="10" s="1"/>
  <c r="A227" i="10" s="1"/>
  <c r="A228" i="10" s="1"/>
  <c r="A259" i="10"/>
  <c r="A262" i="10" s="1"/>
  <c r="A263" i="10" s="1"/>
  <c r="A264" i="10" s="1"/>
  <c r="A247" i="10"/>
  <c r="A250" i="10" s="1"/>
  <c r="A251" i="10" s="1"/>
  <c r="A252" i="10" s="1"/>
  <c r="A205" i="10"/>
  <c r="A208" i="10" s="1"/>
  <c r="A209" i="10" s="1"/>
  <c r="A210" i="10" s="1"/>
  <c r="A181" i="10"/>
  <c r="A184" i="10" s="1"/>
  <c r="A185" i="10" s="1"/>
  <c r="A186" i="10" s="1"/>
  <c r="A31" i="10"/>
  <c r="A34" i="10" s="1"/>
  <c r="A35" i="10" s="1"/>
  <c r="A36" i="10" s="1"/>
  <c r="A187" i="10"/>
  <c r="A190" i="10" s="1"/>
  <c r="A191" i="10" s="1"/>
  <c r="A192" i="10" s="1"/>
  <c r="A43" i="10"/>
  <c r="A46" i="10" s="1"/>
  <c r="A47" i="10" s="1"/>
  <c r="A48" i="10" s="1"/>
  <c r="A49" i="10"/>
  <c r="A52" i="10" s="1"/>
  <c r="A53" i="10" s="1"/>
  <c r="A54" i="10" s="1"/>
  <c r="A157" i="10"/>
  <c r="A160" i="10" s="1"/>
  <c r="A161" i="10" s="1"/>
  <c r="A162" i="10" s="1"/>
  <c r="A85" i="10"/>
  <c r="A88" i="10" s="1"/>
  <c r="A89" i="10" s="1"/>
  <c r="A90" i="10" s="1"/>
  <c r="A193" i="10"/>
  <c r="A196" i="10" s="1"/>
  <c r="A197" i="10" s="1"/>
  <c r="A198" i="10" s="1"/>
  <c r="A235" i="10"/>
  <c r="A238" i="10" s="1"/>
  <c r="A239" i="10" s="1"/>
  <c r="A240" i="10" s="1"/>
  <c r="A229" i="10"/>
  <c r="A232" i="10" s="1"/>
  <c r="A233" i="10" s="1"/>
  <c r="A234" i="10" s="1"/>
  <c r="A91" i="10"/>
  <c r="A94" i="10" s="1"/>
  <c r="A95" i="10" s="1"/>
  <c r="A96" i="10" s="1"/>
  <c r="A97" i="10"/>
  <c r="A100" i="10" s="1"/>
  <c r="A101" i="10" s="1"/>
  <c r="A102" i="10" s="1"/>
  <c r="A55" i="10"/>
  <c r="A58" i="10" s="1"/>
  <c r="A59" i="10" s="1"/>
  <c r="A60" i="10" s="1"/>
  <c r="A163" i="10"/>
  <c r="A166" i="10" s="1"/>
  <c r="A167" i="10" s="1"/>
  <c r="A168" i="10" s="1"/>
  <c r="A241" i="10"/>
  <c r="A244" i="10" s="1"/>
  <c r="A245" i="10" s="1"/>
  <c r="A246" i="10" s="1"/>
  <c r="A211" i="10"/>
  <c r="A214" i="10" s="1"/>
  <c r="A215" i="10" s="1"/>
  <c r="A216" i="10" s="1"/>
  <c r="BD16" i="2"/>
  <c r="BK16" i="2"/>
  <c r="A19" i="7"/>
  <c r="A22" i="7" s="1"/>
  <c r="A23" i="7" s="1"/>
  <c r="A24" i="7" s="1"/>
  <c r="G21" i="7"/>
  <c r="G19" i="7"/>
  <c r="G20" i="6"/>
  <c r="BD13" i="2"/>
  <c r="BD18" i="2" s="1"/>
  <c r="F20" i="6"/>
  <c r="F26" i="6" s="1"/>
  <c r="F32" i="6" s="1"/>
  <c r="F38" i="6" s="1"/>
  <c r="F44" i="6" s="1"/>
  <c r="F50" i="6" s="1"/>
  <c r="F56" i="6" s="1"/>
  <c r="F62" i="6" s="1"/>
  <c r="F68" i="6" s="1"/>
  <c r="F74" i="6" s="1"/>
  <c r="F80" i="6" s="1"/>
  <c r="F86" i="6" s="1"/>
  <c r="F92" i="6" s="1"/>
  <c r="F98" i="6" s="1"/>
  <c r="F104" i="6" s="1"/>
  <c r="F110" i="6" s="1"/>
  <c r="F116" i="6" s="1"/>
  <c r="F122" i="6" s="1"/>
  <c r="F128" i="6" s="1"/>
  <c r="F134" i="6" s="1"/>
  <c r="F140" i="6" s="1"/>
  <c r="F146" i="6" s="1"/>
  <c r="F152" i="6" s="1"/>
  <c r="F158" i="6" s="1"/>
  <c r="F164" i="6" s="1"/>
  <c r="F170" i="6" s="1"/>
  <c r="F176" i="6" s="1"/>
  <c r="F182" i="6" s="1"/>
  <c r="F188" i="6" s="1"/>
  <c r="F194" i="6" s="1"/>
  <c r="F200" i="6" s="1"/>
  <c r="F206" i="6" s="1"/>
  <c r="F212" i="6" s="1"/>
  <c r="F218" i="6" s="1"/>
  <c r="F224" i="6" s="1"/>
  <c r="F230" i="6" s="1"/>
  <c r="F236" i="6" s="1"/>
  <c r="F242" i="6" s="1"/>
  <c r="F248" i="6" s="1"/>
  <c r="F254" i="6" s="1"/>
  <c r="S14" i="1"/>
  <c r="D14" i="1"/>
  <c r="S13" i="1"/>
  <c r="H13" i="1"/>
  <c r="AC228" i="2" l="1"/>
  <c r="M96" i="14"/>
  <c r="K126" i="10"/>
  <c r="L126" i="10" s="1"/>
  <c r="M120" i="10"/>
  <c r="M102" i="13"/>
  <c r="M132" i="8"/>
  <c r="AK20" i="5"/>
  <c r="AK24" i="5" s="1"/>
  <c r="K132" i="9"/>
  <c r="M132" i="9" s="1"/>
  <c r="K114" i="12"/>
  <c r="L114" i="12" s="1"/>
  <c r="K240" i="2"/>
  <c r="L240" i="2" s="1"/>
  <c r="K144" i="7"/>
  <c r="L144" i="7" s="1"/>
  <c r="M138" i="7"/>
  <c r="K156" i="5"/>
  <c r="L156" i="5" s="1"/>
  <c r="K108" i="13"/>
  <c r="L108" i="13" s="1"/>
  <c r="K102" i="14"/>
  <c r="T240" i="2"/>
  <c r="V234" i="2"/>
  <c r="M108" i="12"/>
  <c r="AB34" i="5"/>
  <c r="AB25" i="5"/>
  <c r="AK25" i="4"/>
  <c r="AK34" i="4"/>
  <c r="L150" i="5"/>
  <c r="M150" i="5"/>
  <c r="K134" i="9"/>
  <c r="J144" i="9"/>
  <c r="L140" i="9"/>
  <c r="AB34" i="4"/>
  <c r="AB25" i="4"/>
  <c r="J123" i="12"/>
  <c r="L129" i="12"/>
  <c r="Q132" i="10"/>
  <c r="P132" i="10"/>
  <c r="K171" i="4"/>
  <c r="Q246" i="2"/>
  <c r="P246" i="2"/>
  <c r="J111" i="13"/>
  <c r="L117" i="13"/>
  <c r="T242" i="2"/>
  <c r="S252" i="2"/>
  <c r="U248" i="2"/>
  <c r="J159" i="5"/>
  <c r="L165" i="5"/>
  <c r="J111" i="14"/>
  <c r="L117" i="14"/>
  <c r="Y36" i="4"/>
  <c r="Z36" i="4"/>
  <c r="M141" i="9"/>
  <c r="J135" i="9"/>
  <c r="AK30" i="4"/>
  <c r="AM26" i="4"/>
  <c r="J250" i="2"/>
  <c r="J241" i="2"/>
  <c r="J126" i="12"/>
  <c r="K116" i="12"/>
  <c r="L122" i="12"/>
  <c r="K140" i="8"/>
  <c r="J150" i="8"/>
  <c r="L146" i="8"/>
  <c r="Y246" i="2"/>
  <c r="Z246" i="2"/>
  <c r="AR234" i="2"/>
  <c r="AQ234" i="2"/>
  <c r="U38" i="4"/>
  <c r="S42" i="4"/>
  <c r="T32" i="4"/>
  <c r="K110" i="13"/>
  <c r="J120" i="13"/>
  <c r="L116" i="13"/>
  <c r="U39" i="4"/>
  <c r="S33" i="4"/>
  <c r="L249" i="2"/>
  <c r="J243" i="2"/>
  <c r="K122" i="11"/>
  <c r="J132" i="11"/>
  <c r="L128" i="11"/>
  <c r="P114" i="13"/>
  <c r="Q114" i="13"/>
  <c r="AD228" i="2"/>
  <c r="AE228" i="2"/>
  <c r="J123" i="11"/>
  <c r="L129" i="11"/>
  <c r="K158" i="5"/>
  <c r="J168" i="5"/>
  <c r="L164" i="5"/>
  <c r="L170" i="4"/>
  <c r="K164" i="4"/>
  <c r="J174" i="4"/>
  <c r="P108" i="14"/>
  <c r="Q108" i="14"/>
  <c r="K120" i="11"/>
  <c r="P156" i="6"/>
  <c r="Q156" i="6"/>
  <c r="K165" i="5"/>
  <c r="L153" i="9"/>
  <c r="P126" i="11"/>
  <c r="Q126" i="11"/>
  <c r="P150" i="7"/>
  <c r="Q150" i="7"/>
  <c r="AC230" i="2"/>
  <c r="AD236" i="2"/>
  <c r="AB240" i="2"/>
  <c r="J147" i="8"/>
  <c r="L153" i="8"/>
  <c r="L126" i="9"/>
  <c r="M126" i="9"/>
  <c r="P162" i="5"/>
  <c r="Q162" i="5"/>
  <c r="K117" i="13"/>
  <c r="K123" i="12"/>
  <c r="K249" i="2"/>
  <c r="L156" i="4"/>
  <c r="M156" i="4"/>
  <c r="AD26" i="5"/>
  <c r="S27" i="5"/>
  <c r="U33" i="5"/>
  <c r="S34" i="5"/>
  <c r="S25" i="5"/>
  <c r="K162" i="4"/>
  <c r="L110" i="14"/>
  <c r="K104" i="14"/>
  <c r="J114" i="14"/>
  <c r="K150" i="6"/>
  <c r="M150" i="6" s="1"/>
  <c r="K159" i="6"/>
  <c r="S31" i="4"/>
  <c r="S40" i="4"/>
  <c r="S237" i="2"/>
  <c r="U243" i="2"/>
  <c r="AB30" i="4"/>
  <c r="K141" i="9"/>
  <c r="K129" i="11"/>
  <c r="L114" i="11"/>
  <c r="M114" i="11"/>
  <c r="AN222" i="2"/>
  <c r="AL225" i="2"/>
  <c r="Y30" i="5"/>
  <c r="Z30" i="5"/>
  <c r="Q144" i="8"/>
  <c r="P144" i="8"/>
  <c r="AI234" i="2"/>
  <c r="AH234" i="2"/>
  <c r="Q120" i="12"/>
  <c r="P120" i="12"/>
  <c r="S36" i="5"/>
  <c r="T26" i="5"/>
  <c r="U32" i="5"/>
  <c r="K111" i="14"/>
  <c r="S229" i="2"/>
  <c r="S238" i="2"/>
  <c r="K147" i="8"/>
  <c r="T33" i="5"/>
  <c r="T33" i="4"/>
  <c r="Q168" i="4"/>
  <c r="P168" i="4"/>
  <c r="J153" i="6"/>
  <c r="L159" i="6"/>
  <c r="K152" i="6"/>
  <c r="J162" i="6"/>
  <c r="L158" i="6"/>
  <c r="K135" i="10"/>
  <c r="U234" i="2"/>
  <c r="J165" i="4"/>
  <c r="L171" i="4"/>
  <c r="L152" i="7"/>
  <c r="K146" i="7"/>
  <c r="J156" i="7"/>
  <c r="AB36" i="4"/>
  <c r="AD32" i="4"/>
  <c r="AC26" i="4"/>
  <c r="J147" i="7"/>
  <c r="L153" i="7"/>
  <c r="J135" i="10"/>
  <c r="L141" i="10"/>
  <c r="AD33" i="4"/>
  <c r="AB27" i="4"/>
  <c r="S30" i="6"/>
  <c r="U26" i="6"/>
  <c r="Q138" i="9"/>
  <c r="P138" i="9"/>
  <c r="J31" i="4"/>
  <c r="J40" i="4"/>
  <c r="J31" i="5"/>
  <c r="J40" i="5"/>
  <c r="J138" i="10"/>
  <c r="L134" i="10"/>
  <c r="K128" i="10"/>
  <c r="L248" i="2"/>
  <c r="J252" i="2"/>
  <c r="K242" i="2"/>
  <c r="AM236" i="2"/>
  <c r="AK240" i="2"/>
  <c r="AL230" i="2"/>
  <c r="K138" i="8"/>
  <c r="K159" i="7"/>
  <c r="T30" i="4"/>
  <c r="U30" i="4" s="1"/>
  <c r="AL228" i="2"/>
  <c r="AM228" i="2" s="1"/>
  <c r="AB235" i="2"/>
  <c r="AB244" i="2"/>
  <c r="AK237" i="2"/>
  <c r="AM243" i="2"/>
  <c r="T255" i="2"/>
  <c r="AB243" i="2"/>
  <c r="AD249" i="2"/>
  <c r="AK244" i="2"/>
  <c r="AK235" i="2"/>
  <c r="U24" i="4"/>
  <c r="V24" i="4"/>
  <c r="AK21" i="4"/>
  <c r="S20" i="7"/>
  <c r="X24" i="7" s="1"/>
  <c r="J22" i="6"/>
  <c r="J28" i="6" s="1"/>
  <c r="Y24" i="5"/>
  <c r="Z24" i="5"/>
  <c r="T24" i="5" s="1"/>
  <c r="AB20" i="5"/>
  <c r="X24" i="6"/>
  <c r="S24" i="6"/>
  <c r="AB24" i="4"/>
  <c r="AG24" i="4"/>
  <c r="AK24" i="4"/>
  <c r="AP24" i="4"/>
  <c r="AK19" i="4"/>
  <c r="S21" i="6"/>
  <c r="AB21" i="4"/>
  <c r="S19" i="5"/>
  <c r="S22" i="6"/>
  <c r="S28" i="6" s="1"/>
  <c r="AB19" i="5"/>
  <c r="V13" i="1"/>
  <c r="G19" i="8"/>
  <c r="G20" i="8" s="1"/>
  <c r="AC22" i="4"/>
  <c r="AC21" i="4" s="1"/>
  <c r="AC27" i="4" s="1"/>
  <c r="BG39" i="2"/>
  <c r="AI19" i="7"/>
  <c r="AI22" i="6"/>
  <c r="AI21" i="6" s="1"/>
  <c r="AI27" i="6" s="1"/>
  <c r="AI33" i="6" s="1"/>
  <c r="AI39" i="6" s="1"/>
  <c r="AI45" i="6" s="1"/>
  <c r="AI51" i="6" s="1"/>
  <c r="AI57" i="6" s="1"/>
  <c r="AI63" i="6" s="1"/>
  <c r="AI69" i="6" s="1"/>
  <c r="AI75" i="6" s="1"/>
  <c r="AI81" i="6" s="1"/>
  <c r="AI87" i="6" s="1"/>
  <c r="AI93" i="6" s="1"/>
  <c r="AI99" i="6" s="1"/>
  <c r="AI105" i="6" s="1"/>
  <c r="AI111" i="6" s="1"/>
  <c r="AI117" i="6" s="1"/>
  <c r="AI123" i="6" s="1"/>
  <c r="AI129" i="6" s="1"/>
  <c r="AI135" i="6" s="1"/>
  <c r="AI141" i="6" s="1"/>
  <c r="AI147" i="6" s="1"/>
  <c r="AI153" i="6" s="1"/>
  <c r="AI159" i="6" s="1"/>
  <c r="AI165" i="6" s="1"/>
  <c r="AI171" i="6" s="1"/>
  <c r="AI177" i="6" s="1"/>
  <c r="AI183" i="6" s="1"/>
  <c r="AI189" i="6" s="1"/>
  <c r="AI195" i="6" s="1"/>
  <c r="AI201" i="6" s="1"/>
  <c r="AI207" i="6" s="1"/>
  <c r="AI213" i="6" s="1"/>
  <c r="AI219" i="6" s="1"/>
  <c r="AI225" i="6" s="1"/>
  <c r="AI231" i="6" s="1"/>
  <c r="AI237" i="6" s="1"/>
  <c r="AI243" i="6" s="1"/>
  <c r="AI249" i="6" s="1"/>
  <c r="AI255" i="6" s="1"/>
  <c r="AI20" i="6"/>
  <c r="AI26" i="6" s="1"/>
  <c r="AI32" i="6" s="1"/>
  <c r="AI38" i="6" s="1"/>
  <c r="AI44" i="6" s="1"/>
  <c r="AI50" i="6" s="1"/>
  <c r="AI56" i="6" s="1"/>
  <c r="AI62" i="6" s="1"/>
  <c r="AI68" i="6" s="1"/>
  <c r="AI74" i="6" s="1"/>
  <c r="AI80" i="6" s="1"/>
  <c r="AI86" i="6" s="1"/>
  <c r="AI92" i="6" s="1"/>
  <c r="AI98" i="6" s="1"/>
  <c r="AI104" i="6" s="1"/>
  <c r="AI110" i="6" s="1"/>
  <c r="AI116" i="6" s="1"/>
  <c r="AI122" i="6" s="1"/>
  <c r="AI128" i="6" s="1"/>
  <c r="AI134" i="6" s="1"/>
  <c r="AI140" i="6" s="1"/>
  <c r="AI146" i="6" s="1"/>
  <c r="AI152" i="6" s="1"/>
  <c r="AI158" i="6" s="1"/>
  <c r="AI164" i="6" s="1"/>
  <c r="AI170" i="6" s="1"/>
  <c r="AI176" i="6" s="1"/>
  <c r="AI182" i="6" s="1"/>
  <c r="AI188" i="6" s="1"/>
  <c r="AI194" i="6" s="1"/>
  <c r="AI200" i="6" s="1"/>
  <c r="AI206" i="6" s="1"/>
  <c r="AI212" i="6" s="1"/>
  <c r="AI218" i="6" s="1"/>
  <c r="AI224" i="6" s="1"/>
  <c r="AI230" i="6" s="1"/>
  <c r="AI236" i="6" s="1"/>
  <c r="AI242" i="6" s="1"/>
  <c r="AI248" i="6" s="1"/>
  <c r="AI254" i="6" s="1"/>
  <c r="AJ19" i="7"/>
  <c r="AJ22" i="6"/>
  <c r="AJ21" i="6" s="1"/>
  <c r="AJ27" i="6" s="1"/>
  <c r="AJ33" i="6" s="1"/>
  <c r="AJ39" i="6" s="1"/>
  <c r="AJ45" i="6" s="1"/>
  <c r="AJ51" i="6" s="1"/>
  <c r="AJ57" i="6" s="1"/>
  <c r="AJ63" i="6" s="1"/>
  <c r="AJ69" i="6" s="1"/>
  <c r="AJ75" i="6" s="1"/>
  <c r="AJ81" i="6" s="1"/>
  <c r="AJ87" i="6" s="1"/>
  <c r="AJ93" i="6" s="1"/>
  <c r="AJ99" i="6" s="1"/>
  <c r="AJ105" i="6" s="1"/>
  <c r="AJ111" i="6" s="1"/>
  <c r="AJ117" i="6" s="1"/>
  <c r="AJ123" i="6" s="1"/>
  <c r="AJ129" i="6" s="1"/>
  <c r="AJ135" i="6" s="1"/>
  <c r="AJ141" i="6" s="1"/>
  <c r="AJ147" i="6" s="1"/>
  <c r="AJ153" i="6" s="1"/>
  <c r="AJ159" i="6" s="1"/>
  <c r="AJ165" i="6" s="1"/>
  <c r="AJ171" i="6" s="1"/>
  <c r="AJ177" i="6" s="1"/>
  <c r="AJ183" i="6" s="1"/>
  <c r="AJ189" i="6" s="1"/>
  <c r="AJ195" i="6" s="1"/>
  <c r="AJ201" i="6" s="1"/>
  <c r="AJ207" i="6" s="1"/>
  <c r="AJ213" i="6" s="1"/>
  <c r="AJ219" i="6" s="1"/>
  <c r="AJ225" i="6" s="1"/>
  <c r="AJ231" i="6" s="1"/>
  <c r="AJ237" i="6" s="1"/>
  <c r="AJ243" i="6" s="1"/>
  <c r="AJ249" i="6" s="1"/>
  <c r="AJ255" i="6" s="1"/>
  <c r="AJ20" i="6"/>
  <c r="AJ26" i="6" s="1"/>
  <c r="AJ32" i="6" s="1"/>
  <c r="AJ38" i="6" s="1"/>
  <c r="AJ44" i="6" s="1"/>
  <c r="AJ50" i="6" s="1"/>
  <c r="AJ56" i="6" s="1"/>
  <c r="AJ62" i="6" s="1"/>
  <c r="AJ68" i="6" s="1"/>
  <c r="AJ74" i="6" s="1"/>
  <c r="AJ80" i="6" s="1"/>
  <c r="AJ86" i="6" s="1"/>
  <c r="AJ92" i="6" s="1"/>
  <c r="AJ98" i="6" s="1"/>
  <c r="AJ104" i="6" s="1"/>
  <c r="AJ110" i="6" s="1"/>
  <c r="AJ116" i="6" s="1"/>
  <c r="AJ122" i="6" s="1"/>
  <c r="AJ128" i="6" s="1"/>
  <c r="AJ134" i="6" s="1"/>
  <c r="AJ140" i="6" s="1"/>
  <c r="AJ146" i="6" s="1"/>
  <c r="AJ152" i="6" s="1"/>
  <c r="AJ158" i="6" s="1"/>
  <c r="AJ164" i="6" s="1"/>
  <c r="AJ170" i="6" s="1"/>
  <c r="AJ176" i="6" s="1"/>
  <c r="AJ182" i="6" s="1"/>
  <c r="AJ188" i="6" s="1"/>
  <c r="AJ194" i="6" s="1"/>
  <c r="AJ200" i="6" s="1"/>
  <c r="AJ206" i="6" s="1"/>
  <c r="AJ212" i="6" s="1"/>
  <c r="AJ218" i="6" s="1"/>
  <c r="AJ224" i="6" s="1"/>
  <c r="AJ230" i="6" s="1"/>
  <c r="AJ236" i="6" s="1"/>
  <c r="AJ242" i="6" s="1"/>
  <c r="AJ248" i="6" s="1"/>
  <c r="AJ254" i="6" s="1"/>
  <c r="AR19" i="6"/>
  <c r="AR22" i="5"/>
  <c r="AR21" i="5" s="1"/>
  <c r="AR27" i="5" s="1"/>
  <c r="AR33" i="5" s="1"/>
  <c r="AR39" i="5" s="1"/>
  <c r="AR45" i="5" s="1"/>
  <c r="AR51" i="5" s="1"/>
  <c r="AR57" i="5" s="1"/>
  <c r="AR63" i="5" s="1"/>
  <c r="AR69" i="5" s="1"/>
  <c r="AR75" i="5" s="1"/>
  <c r="AR81" i="5" s="1"/>
  <c r="AR87" i="5" s="1"/>
  <c r="AR93" i="5" s="1"/>
  <c r="AR99" i="5" s="1"/>
  <c r="AR105" i="5" s="1"/>
  <c r="AR111" i="5" s="1"/>
  <c r="AR117" i="5" s="1"/>
  <c r="AR123" i="5" s="1"/>
  <c r="AR129" i="5" s="1"/>
  <c r="AR135" i="5" s="1"/>
  <c r="AR141" i="5" s="1"/>
  <c r="AR147" i="5" s="1"/>
  <c r="AR153" i="5" s="1"/>
  <c r="AR159" i="5" s="1"/>
  <c r="AR165" i="5" s="1"/>
  <c r="AR171" i="5" s="1"/>
  <c r="AR177" i="5" s="1"/>
  <c r="AR183" i="5" s="1"/>
  <c r="AR189" i="5" s="1"/>
  <c r="AR195" i="5" s="1"/>
  <c r="AR201" i="5" s="1"/>
  <c r="AR207" i="5" s="1"/>
  <c r="AR213" i="5" s="1"/>
  <c r="AR219" i="5" s="1"/>
  <c r="AR225" i="5" s="1"/>
  <c r="AR231" i="5" s="1"/>
  <c r="AR237" i="5" s="1"/>
  <c r="AR243" i="5" s="1"/>
  <c r="AR249" i="5" s="1"/>
  <c r="AR255" i="5" s="1"/>
  <c r="AR20" i="5"/>
  <c r="AR26" i="5" s="1"/>
  <c r="AR32" i="5" s="1"/>
  <c r="AR38" i="5" s="1"/>
  <c r="AR44" i="5" s="1"/>
  <c r="AR50" i="5" s="1"/>
  <c r="AR56" i="5" s="1"/>
  <c r="AR62" i="5" s="1"/>
  <c r="AR68" i="5" s="1"/>
  <c r="AR74" i="5" s="1"/>
  <c r="AR80" i="5" s="1"/>
  <c r="AR86" i="5" s="1"/>
  <c r="AR92" i="5" s="1"/>
  <c r="AR98" i="5" s="1"/>
  <c r="AR104" i="5" s="1"/>
  <c r="AR110" i="5" s="1"/>
  <c r="AR116" i="5" s="1"/>
  <c r="AR122" i="5" s="1"/>
  <c r="AR128" i="5" s="1"/>
  <c r="AR134" i="5" s="1"/>
  <c r="AR140" i="5" s="1"/>
  <c r="AR146" i="5" s="1"/>
  <c r="AR152" i="5" s="1"/>
  <c r="AR158" i="5" s="1"/>
  <c r="AR164" i="5" s="1"/>
  <c r="AR170" i="5" s="1"/>
  <c r="AR176" i="5" s="1"/>
  <c r="AR182" i="5" s="1"/>
  <c r="AR188" i="5" s="1"/>
  <c r="AR194" i="5" s="1"/>
  <c r="AR200" i="5" s="1"/>
  <c r="AR206" i="5" s="1"/>
  <c r="AR212" i="5" s="1"/>
  <c r="AR218" i="5" s="1"/>
  <c r="AR224" i="5" s="1"/>
  <c r="AR230" i="5" s="1"/>
  <c r="AR236" i="5" s="1"/>
  <c r="AR242" i="5" s="1"/>
  <c r="AR248" i="5" s="1"/>
  <c r="AR254" i="5" s="1"/>
  <c r="Z19" i="8"/>
  <c r="Z22" i="7"/>
  <c r="Z21" i="7" s="1"/>
  <c r="Z27" i="7" s="1"/>
  <c r="Z33" i="7" s="1"/>
  <c r="Z39" i="7" s="1"/>
  <c r="Z45" i="7" s="1"/>
  <c r="Z51" i="7" s="1"/>
  <c r="Z57" i="7" s="1"/>
  <c r="Z63" i="7" s="1"/>
  <c r="Z69" i="7" s="1"/>
  <c r="Z75" i="7" s="1"/>
  <c r="Z81" i="7" s="1"/>
  <c r="Z87" i="7" s="1"/>
  <c r="Z93" i="7" s="1"/>
  <c r="Z99" i="7" s="1"/>
  <c r="Z105" i="7" s="1"/>
  <c r="Z111" i="7" s="1"/>
  <c r="Z117" i="7" s="1"/>
  <c r="Z123" i="7" s="1"/>
  <c r="Z129" i="7" s="1"/>
  <c r="Z135" i="7" s="1"/>
  <c r="Z141" i="7" s="1"/>
  <c r="Z147" i="7" s="1"/>
  <c r="Z153" i="7" s="1"/>
  <c r="Z159" i="7" s="1"/>
  <c r="Z165" i="7" s="1"/>
  <c r="Z171" i="7" s="1"/>
  <c r="Z177" i="7" s="1"/>
  <c r="Z183" i="7" s="1"/>
  <c r="Z189" i="7" s="1"/>
  <c r="Z195" i="7" s="1"/>
  <c r="Z201" i="7" s="1"/>
  <c r="Z207" i="7" s="1"/>
  <c r="Z213" i="7" s="1"/>
  <c r="Z219" i="7" s="1"/>
  <c r="Z225" i="7" s="1"/>
  <c r="Z231" i="7" s="1"/>
  <c r="Z237" i="7" s="1"/>
  <c r="Z243" i="7" s="1"/>
  <c r="Z249" i="7" s="1"/>
  <c r="Z255" i="7" s="1"/>
  <c r="Z20" i="7"/>
  <c r="Z26" i="7" s="1"/>
  <c r="Z32" i="7" s="1"/>
  <c r="Z38" i="7" s="1"/>
  <c r="Z44" i="7" s="1"/>
  <c r="Z50" i="7" s="1"/>
  <c r="Z56" i="7" s="1"/>
  <c r="Z62" i="7" s="1"/>
  <c r="Z68" i="7" s="1"/>
  <c r="Z74" i="7" s="1"/>
  <c r="Z80" i="7" s="1"/>
  <c r="Z86" i="7" s="1"/>
  <c r="Z92" i="7" s="1"/>
  <c r="Z98" i="7" s="1"/>
  <c r="Z104" i="7" s="1"/>
  <c r="Z110" i="7" s="1"/>
  <c r="Z116" i="7" s="1"/>
  <c r="Z122" i="7" s="1"/>
  <c r="Z128" i="7" s="1"/>
  <c r="Z134" i="7" s="1"/>
  <c r="Z140" i="7" s="1"/>
  <c r="Z146" i="7" s="1"/>
  <c r="Z152" i="7" s="1"/>
  <c r="Z158" i="7" s="1"/>
  <c r="Z164" i="7" s="1"/>
  <c r="Z170" i="7" s="1"/>
  <c r="Z176" i="7" s="1"/>
  <c r="Z182" i="7" s="1"/>
  <c r="Z188" i="7" s="1"/>
  <c r="Z194" i="7" s="1"/>
  <c r="Z200" i="7" s="1"/>
  <c r="Z206" i="7" s="1"/>
  <c r="Z212" i="7" s="1"/>
  <c r="Z218" i="7" s="1"/>
  <c r="Z224" i="7" s="1"/>
  <c r="Z230" i="7" s="1"/>
  <c r="Z236" i="7" s="1"/>
  <c r="Z242" i="7" s="1"/>
  <c r="Z248" i="7" s="1"/>
  <c r="Z254" i="7" s="1"/>
  <c r="AC20" i="4"/>
  <c r="AA19" i="8"/>
  <c r="AA22" i="7"/>
  <c r="AA21" i="7" s="1"/>
  <c r="AA27" i="7" s="1"/>
  <c r="AA33" i="7" s="1"/>
  <c r="AA39" i="7" s="1"/>
  <c r="AA45" i="7" s="1"/>
  <c r="AA51" i="7" s="1"/>
  <c r="AA57" i="7" s="1"/>
  <c r="AA63" i="7" s="1"/>
  <c r="AA69" i="7" s="1"/>
  <c r="AA75" i="7" s="1"/>
  <c r="AA81" i="7" s="1"/>
  <c r="AA87" i="7" s="1"/>
  <c r="AA93" i="7" s="1"/>
  <c r="AA99" i="7" s="1"/>
  <c r="AA105" i="7" s="1"/>
  <c r="AA111" i="7" s="1"/>
  <c r="AA117" i="7" s="1"/>
  <c r="AA123" i="7" s="1"/>
  <c r="AA129" i="7" s="1"/>
  <c r="AA135" i="7" s="1"/>
  <c r="AA141" i="7" s="1"/>
  <c r="AA147" i="7" s="1"/>
  <c r="AA153" i="7" s="1"/>
  <c r="AA159" i="7" s="1"/>
  <c r="AA165" i="7" s="1"/>
  <c r="AA171" i="7" s="1"/>
  <c r="AA177" i="7" s="1"/>
  <c r="AA183" i="7" s="1"/>
  <c r="AA189" i="7" s="1"/>
  <c r="AA195" i="7" s="1"/>
  <c r="AA201" i="7" s="1"/>
  <c r="AA207" i="7" s="1"/>
  <c r="AA213" i="7" s="1"/>
  <c r="AA219" i="7" s="1"/>
  <c r="AA225" i="7" s="1"/>
  <c r="AA231" i="7" s="1"/>
  <c r="AA237" i="7" s="1"/>
  <c r="AA243" i="7" s="1"/>
  <c r="AA249" i="7" s="1"/>
  <c r="AA255" i="7" s="1"/>
  <c r="AA20" i="7"/>
  <c r="AA26" i="7" s="1"/>
  <c r="AA32" i="7" s="1"/>
  <c r="AA38" i="7" s="1"/>
  <c r="AA44" i="7" s="1"/>
  <c r="AA50" i="7" s="1"/>
  <c r="AA56" i="7" s="1"/>
  <c r="AA62" i="7" s="1"/>
  <c r="AA68" i="7" s="1"/>
  <c r="AA74" i="7" s="1"/>
  <c r="AA80" i="7" s="1"/>
  <c r="AA86" i="7" s="1"/>
  <c r="AA92" i="7" s="1"/>
  <c r="AA98" i="7" s="1"/>
  <c r="AA104" i="7" s="1"/>
  <c r="AA110" i="7" s="1"/>
  <c r="AA116" i="7" s="1"/>
  <c r="AA122" i="7" s="1"/>
  <c r="AA128" i="7" s="1"/>
  <c r="AA134" i="7" s="1"/>
  <c r="AA140" i="7" s="1"/>
  <c r="AA146" i="7" s="1"/>
  <c r="AA152" i="7" s="1"/>
  <c r="AA158" i="7" s="1"/>
  <c r="AA164" i="7" s="1"/>
  <c r="AA170" i="7" s="1"/>
  <c r="AA176" i="7" s="1"/>
  <c r="AA182" i="7" s="1"/>
  <c r="AA188" i="7" s="1"/>
  <c r="AA194" i="7" s="1"/>
  <c r="AA200" i="7" s="1"/>
  <c r="AA206" i="7" s="1"/>
  <c r="AA212" i="7" s="1"/>
  <c r="AA218" i="7" s="1"/>
  <c r="AA224" i="7" s="1"/>
  <c r="AA230" i="7" s="1"/>
  <c r="AA236" i="7" s="1"/>
  <c r="AA242" i="7" s="1"/>
  <c r="AA248" i="7" s="1"/>
  <c r="AA254" i="7" s="1"/>
  <c r="AS19" i="6"/>
  <c r="AS22" i="5"/>
  <c r="AS21" i="5" s="1"/>
  <c r="AS27" i="5" s="1"/>
  <c r="AS33" i="5" s="1"/>
  <c r="AS39" i="5" s="1"/>
  <c r="AS45" i="5" s="1"/>
  <c r="AS51" i="5" s="1"/>
  <c r="AS57" i="5" s="1"/>
  <c r="AS63" i="5" s="1"/>
  <c r="AS69" i="5" s="1"/>
  <c r="AS75" i="5" s="1"/>
  <c r="AS81" i="5" s="1"/>
  <c r="AS87" i="5" s="1"/>
  <c r="AS93" i="5" s="1"/>
  <c r="AS99" i="5" s="1"/>
  <c r="AS105" i="5" s="1"/>
  <c r="AS111" i="5" s="1"/>
  <c r="AS117" i="5" s="1"/>
  <c r="AS123" i="5" s="1"/>
  <c r="AS129" i="5" s="1"/>
  <c r="AS135" i="5" s="1"/>
  <c r="AS141" i="5" s="1"/>
  <c r="AS147" i="5" s="1"/>
  <c r="AS153" i="5" s="1"/>
  <c r="AS159" i="5" s="1"/>
  <c r="AS165" i="5" s="1"/>
  <c r="AS171" i="5" s="1"/>
  <c r="AS177" i="5" s="1"/>
  <c r="AS183" i="5" s="1"/>
  <c r="AS189" i="5" s="1"/>
  <c r="AS195" i="5" s="1"/>
  <c r="AS201" i="5" s="1"/>
  <c r="AS207" i="5" s="1"/>
  <c r="AS213" i="5" s="1"/>
  <c r="AS219" i="5" s="1"/>
  <c r="AS225" i="5" s="1"/>
  <c r="AS231" i="5" s="1"/>
  <c r="AS237" i="5" s="1"/>
  <c r="AS243" i="5" s="1"/>
  <c r="AS249" i="5" s="1"/>
  <c r="AS255" i="5" s="1"/>
  <c r="AS20" i="5"/>
  <c r="AS26" i="5" s="1"/>
  <c r="AS32" i="5" s="1"/>
  <c r="AS38" i="5" s="1"/>
  <c r="AS44" i="5" s="1"/>
  <c r="AS50" i="5" s="1"/>
  <c r="AS56" i="5" s="1"/>
  <c r="AS62" i="5" s="1"/>
  <c r="AS68" i="5" s="1"/>
  <c r="AS74" i="5" s="1"/>
  <c r="AS80" i="5" s="1"/>
  <c r="AS86" i="5" s="1"/>
  <c r="AS92" i="5" s="1"/>
  <c r="AS98" i="5" s="1"/>
  <c r="AS104" i="5" s="1"/>
  <c r="AS110" i="5" s="1"/>
  <c r="AS116" i="5" s="1"/>
  <c r="AS122" i="5" s="1"/>
  <c r="AS128" i="5" s="1"/>
  <c r="AS134" i="5" s="1"/>
  <c r="AS140" i="5" s="1"/>
  <c r="AS146" i="5" s="1"/>
  <c r="AS152" i="5" s="1"/>
  <c r="AS158" i="5" s="1"/>
  <c r="AS164" i="5" s="1"/>
  <c r="AS170" i="5" s="1"/>
  <c r="AS176" i="5" s="1"/>
  <c r="AS182" i="5" s="1"/>
  <c r="AS188" i="5" s="1"/>
  <c r="AS194" i="5" s="1"/>
  <c r="AS200" i="5" s="1"/>
  <c r="AS206" i="5" s="1"/>
  <c r="AS212" i="5" s="1"/>
  <c r="AS218" i="5" s="1"/>
  <c r="AS224" i="5" s="1"/>
  <c r="AS230" i="5" s="1"/>
  <c r="AS236" i="5" s="1"/>
  <c r="AS242" i="5" s="1"/>
  <c r="AS248" i="5" s="1"/>
  <c r="AS254" i="5" s="1"/>
  <c r="T20" i="6"/>
  <c r="AL20" i="4"/>
  <c r="Y19" i="8"/>
  <c r="Y22" i="7"/>
  <c r="Y21" i="7" s="1"/>
  <c r="Y27" i="7" s="1"/>
  <c r="Y33" i="7" s="1"/>
  <c r="Y39" i="7" s="1"/>
  <c r="Y45" i="7" s="1"/>
  <c r="Y51" i="7" s="1"/>
  <c r="Y57" i="7" s="1"/>
  <c r="Y63" i="7" s="1"/>
  <c r="Y69" i="7" s="1"/>
  <c r="Y75" i="7" s="1"/>
  <c r="Y81" i="7" s="1"/>
  <c r="Y87" i="7" s="1"/>
  <c r="Y93" i="7" s="1"/>
  <c r="Y99" i="7" s="1"/>
  <c r="Y105" i="7" s="1"/>
  <c r="Y111" i="7" s="1"/>
  <c r="Y117" i="7" s="1"/>
  <c r="Y123" i="7" s="1"/>
  <c r="Y129" i="7" s="1"/>
  <c r="Y135" i="7" s="1"/>
  <c r="Y141" i="7" s="1"/>
  <c r="Y147" i="7" s="1"/>
  <c r="Y153" i="7" s="1"/>
  <c r="Y159" i="7" s="1"/>
  <c r="Y165" i="7" s="1"/>
  <c r="Y171" i="7" s="1"/>
  <c r="Y177" i="7" s="1"/>
  <c r="Y183" i="7" s="1"/>
  <c r="Y189" i="7" s="1"/>
  <c r="Y195" i="7" s="1"/>
  <c r="Y201" i="7" s="1"/>
  <c r="Y207" i="7" s="1"/>
  <c r="Y213" i="7" s="1"/>
  <c r="Y219" i="7" s="1"/>
  <c r="Y225" i="7" s="1"/>
  <c r="Y231" i="7" s="1"/>
  <c r="Y237" i="7" s="1"/>
  <c r="Y243" i="7" s="1"/>
  <c r="Y249" i="7" s="1"/>
  <c r="Y255" i="7" s="1"/>
  <c r="Y20" i="7"/>
  <c r="Y26" i="7" s="1"/>
  <c r="Y32" i="7" s="1"/>
  <c r="Y38" i="7" s="1"/>
  <c r="Y44" i="7" s="1"/>
  <c r="Y50" i="7" s="1"/>
  <c r="Y56" i="7" s="1"/>
  <c r="Y62" i="7" s="1"/>
  <c r="Y68" i="7" s="1"/>
  <c r="Y74" i="7" s="1"/>
  <c r="Y80" i="7" s="1"/>
  <c r="Y86" i="7" s="1"/>
  <c r="Y92" i="7" s="1"/>
  <c r="Y98" i="7" s="1"/>
  <c r="Y104" i="7" s="1"/>
  <c r="Y110" i="7" s="1"/>
  <c r="Y116" i="7" s="1"/>
  <c r="Y122" i="7" s="1"/>
  <c r="Y128" i="7" s="1"/>
  <c r="Y134" i="7" s="1"/>
  <c r="Y140" i="7" s="1"/>
  <c r="Y146" i="7" s="1"/>
  <c r="Y152" i="7" s="1"/>
  <c r="Y158" i="7" s="1"/>
  <c r="Y164" i="7" s="1"/>
  <c r="Y170" i="7" s="1"/>
  <c r="Y176" i="7" s="1"/>
  <c r="Y182" i="7" s="1"/>
  <c r="Y188" i="7" s="1"/>
  <c r="Y194" i="7" s="1"/>
  <c r="Y200" i="7" s="1"/>
  <c r="Y206" i="7" s="1"/>
  <c r="Y212" i="7" s="1"/>
  <c r="Y218" i="7" s="1"/>
  <c r="Y224" i="7" s="1"/>
  <c r="Y230" i="7" s="1"/>
  <c r="Y236" i="7" s="1"/>
  <c r="Y242" i="7" s="1"/>
  <c r="Y248" i="7" s="1"/>
  <c r="Y254" i="7" s="1"/>
  <c r="AH19" i="7"/>
  <c r="AH22" i="6"/>
  <c r="AH21" i="6" s="1"/>
  <c r="AH27" i="6" s="1"/>
  <c r="AH33" i="6" s="1"/>
  <c r="AH39" i="6" s="1"/>
  <c r="AH45" i="6" s="1"/>
  <c r="AH51" i="6" s="1"/>
  <c r="AH57" i="6" s="1"/>
  <c r="AH63" i="6" s="1"/>
  <c r="AH69" i="6" s="1"/>
  <c r="AH75" i="6" s="1"/>
  <c r="AH81" i="6" s="1"/>
  <c r="AH87" i="6" s="1"/>
  <c r="AH93" i="6" s="1"/>
  <c r="AH99" i="6" s="1"/>
  <c r="AH105" i="6" s="1"/>
  <c r="AH111" i="6" s="1"/>
  <c r="AH117" i="6" s="1"/>
  <c r="AH123" i="6" s="1"/>
  <c r="AH129" i="6" s="1"/>
  <c r="AH135" i="6" s="1"/>
  <c r="AH141" i="6" s="1"/>
  <c r="AH147" i="6" s="1"/>
  <c r="AH153" i="6" s="1"/>
  <c r="AH159" i="6" s="1"/>
  <c r="AH165" i="6" s="1"/>
  <c r="AH171" i="6" s="1"/>
  <c r="AH177" i="6" s="1"/>
  <c r="AH183" i="6" s="1"/>
  <c r="AH189" i="6" s="1"/>
  <c r="AH195" i="6" s="1"/>
  <c r="AH201" i="6" s="1"/>
  <c r="AH207" i="6" s="1"/>
  <c r="AH213" i="6" s="1"/>
  <c r="AH219" i="6" s="1"/>
  <c r="AH225" i="6" s="1"/>
  <c r="AH231" i="6" s="1"/>
  <c r="AH237" i="6" s="1"/>
  <c r="AH243" i="6" s="1"/>
  <c r="AH249" i="6" s="1"/>
  <c r="AH255" i="6" s="1"/>
  <c r="AH20" i="6"/>
  <c r="AH26" i="6" s="1"/>
  <c r="AH32" i="6" s="1"/>
  <c r="AH38" i="6" s="1"/>
  <c r="AH44" i="6" s="1"/>
  <c r="AH50" i="6" s="1"/>
  <c r="AH56" i="6" s="1"/>
  <c r="AH62" i="6" s="1"/>
  <c r="AH68" i="6" s="1"/>
  <c r="AH74" i="6" s="1"/>
  <c r="AH80" i="6" s="1"/>
  <c r="AH86" i="6" s="1"/>
  <c r="AH92" i="6" s="1"/>
  <c r="AH98" i="6" s="1"/>
  <c r="AH104" i="6" s="1"/>
  <c r="AH110" i="6" s="1"/>
  <c r="AH116" i="6" s="1"/>
  <c r="AH122" i="6" s="1"/>
  <c r="AH128" i="6" s="1"/>
  <c r="AH134" i="6" s="1"/>
  <c r="AH140" i="6" s="1"/>
  <c r="AH146" i="6" s="1"/>
  <c r="AH152" i="6" s="1"/>
  <c r="AH158" i="6" s="1"/>
  <c r="AH164" i="6" s="1"/>
  <c r="AH170" i="6" s="1"/>
  <c r="AH176" i="6" s="1"/>
  <c r="AH182" i="6" s="1"/>
  <c r="AH188" i="6" s="1"/>
  <c r="AH194" i="6" s="1"/>
  <c r="AH200" i="6" s="1"/>
  <c r="AH206" i="6" s="1"/>
  <c r="AH212" i="6" s="1"/>
  <c r="AH218" i="6" s="1"/>
  <c r="AH224" i="6" s="1"/>
  <c r="AH230" i="6" s="1"/>
  <c r="AH236" i="6" s="1"/>
  <c r="AH242" i="6" s="1"/>
  <c r="AH248" i="6" s="1"/>
  <c r="AH254" i="6" s="1"/>
  <c r="AQ19" i="6"/>
  <c r="AQ22" i="5"/>
  <c r="AQ21" i="5" s="1"/>
  <c r="AQ27" i="5" s="1"/>
  <c r="AQ33" i="5" s="1"/>
  <c r="AQ39" i="5" s="1"/>
  <c r="AQ45" i="5" s="1"/>
  <c r="AQ51" i="5" s="1"/>
  <c r="AQ57" i="5" s="1"/>
  <c r="AQ63" i="5" s="1"/>
  <c r="AQ69" i="5" s="1"/>
  <c r="AQ75" i="5" s="1"/>
  <c r="AQ81" i="5" s="1"/>
  <c r="AQ87" i="5" s="1"/>
  <c r="AQ93" i="5" s="1"/>
  <c r="AQ99" i="5" s="1"/>
  <c r="AQ105" i="5" s="1"/>
  <c r="AQ111" i="5" s="1"/>
  <c r="AQ117" i="5" s="1"/>
  <c r="AQ123" i="5" s="1"/>
  <c r="AQ129" i="5" s="1"/>
  <c r="AQ135" i="5" s="1"/>
  <c r="AQ141" i="5" s="1"/>
  <c r="AQ147" i="5" s="1"/>
  <c r="AQ153" i="5" s="1"/>
  <c r="AQ159" i="5" s="1"/>
  <c r="AQ165" i="5" s="1"/>
  <c r="AQ171" i="5" s="1"/>
  <c r="AQ177" i="5" s="1"/>
  <c r="AQ183" i="5" s="1"/>
  <c r="AQ189" i="5" s="1"/>
  <c r="AQ195" i="5" s="1"/>
  <c r="AQ201" i="5" s="1"/>
  <c r="AQ207" i="5" s="1"/>
  <c r="AQ213" i="5" s="1"/>
  <c r="AQ219" i="5" s="1"/>
  <c r="AQ225" i="5" s="1"/>
  <c r="AQ231" i="5" s="1"/>
  <c r="AQ237" i="5" s="1"/>
  <c r="AQ243" i="5" s="1"/>
  <c r="AQ249" i="5" s="1"/>
  <c r="AQ255" i="5" s="1"/>
  <c r="AQ20" i="5"/>
  <c r="AQ26" i="5" s="1"/>
  <c r="AQ32" i="5" s="1"/>
  <c r="AQ38" i="5" s="1"/>
  <c r="AQ44" i="5" s="1"/>
  <c r="AQ50" i="5" s="1"/>
  <c r="AQ56" i="5" s="1"/>
  <c r="AQ62" i="5" s="1"/>
  <c r="AQ68" i="5" s="1"/>
  <c r="AQ74" i="5" s="1"/>
  <c r="AQ80" i="5" s="1"/>
  <c r="AQ86" i="5" s="1"/>
  <c r="AQ92" i="5" s="1"/>
  <c r="AQ98" i="5" s="1"/>
  <c r="AQ104" i="5" s="1"/>
  <c r="AQ110" i="5" s="1"/>
  <c r="AQ116" i="5" s="1"/>
  <c r="AQ122" i="5" s="1"/>
  <c r="AQ128" i="5" s="1"/>
  <c r="AQ134" i="5" s="1"/>
  <c r="AQ140" i="5" s="1"/>
  <c r="AQ146" i="5" s="1"/>
  <c r="AQ152" i="5" s="1"/>
  <c r="AQ158" i="5" s="1"/>
  <c r="AQ164" i="5" s="1"/>
  <c r="AQ170" i="5" s="1"/>
  <c r="AQ176" i="5" s="1"/>
  <c r="AQ182" i="5" s="1"/>
  <c r="AQ188" i="5" s="1"/>
  <c r="AQ194" i="5" s="1"/>
  <c r="AQ200" i="5" s="1"/>
  <c r="AQ206" i="5" s="1"/>
  <c r="AQ212" i="5" s="1"/>
  <c r="AQ218" i="5" s="1"/>
  <c r="AQ224" i="5" s="1"/>
  <c r="AQ230" i="5" s="1"/>
  <c r="AQ236" i="5" s="1"/>
  <c r="AQ242" i="5" s="1"/>
  <c r="AQ248" i="5" s="1"/>
  <c r="AQ254" i="5" s="1"/>
  <c r="AG19" i="6"/>
  <c r="AC19" i="6" s="1"/>
  <c r="AB22" i="6" s="1"/>
  <c r="AB28" i="6" s="1"/>
  <c r="AG22" i="5"/>
  <c r="AG21" i="5" s="1"/>
  <c r="AG27" i="5" s="1"/>
  <c r="AG33" i="5" s="1"/>
  <c r="AG39" i="5" s="1"/>
  <c r="AG45" i="5" s="1"/>
  <c r="AG51" i="5" s="1"/>
  <c r="AG57" i="5" s="1"/>
  <c r="AG63" i="5" s="1"/>
  <c r="AG69" i="5" s="1"/>
  <c r="AG75" i="5" s="1"/>
  <c r="AG81" i="5" s="1"/>
  <c r="AG87" i="5" s="1"/>
  <c r="AG93" i="5" s="1"/>
  <c r="AG99" i="5" s="1"/>
  <c r="AG105" i="5" s="1"/>
  <c r="AG111" i="5" s="1"/>
  <c r="AG117" i="5" s="1"/>
  <c r="AG123" i="5" s="1"/>
  <c r="AG129" i="5" s="1"/>
  <c r="AG135" i="5" s="1"/>
  <c r="AG141" i="5" s="1"/>
  <c r="AG147" i="5" s="1"/>
  <c r="AG153" i="5" s="1"/>
  <c r="AG159" i="5" s="1"/>
  <c r="AG165" i="5" s="1"/>
  <c r="AG171" i="5" s="1"/>
  <c r="AG177" i="5" s="1"/>
  <c r="AG183" i="5" s="1"/>
  <c r="AG189" i="5" s="1"/>
  <c r="AG195" i="5" s="1"/>
  <c r="AG201" i="5" s="1"/>
  <c r="AG207" i="5" s="1"/>
  <c r="AG213" i="5" s="1"/>
  <c r="AG219" i="5" s="1"/>
  <c r="AG225" i="5" s="1"/>
  <c r="AG231" i="5" s="1"/>
  <c r="AG237" i="5" s="1"/>
  <c r="AG243" i="5" s="1"/>
  <c r="AG249" i="5" s="1"/>
  <c r="AG255" i="5" s="1"/>
  <c r="AG20" i="5"/>
  <c r="AG26" i="5" s="1"/>
  <c r="AG32" i="5" s="1"/>
  <c r="AG38" i="5" s="1"/>
  <c r="AG44" i="5" s="1"/>
  <c r="AG50" i="5" s="1"/>
  <c r="AG56" i="5" s="1"/>
  <c r="AG62" i="5" s="1"/>
  <c r="AG68" i="5" s="1"/>
  <c r="AG74" i="5" s="1"/>
  <c r="AG80" i="5" s="1"/>
  <c r="AG86" i="5" s="1"/>
  <c r="AG92" i="5" s="1"/>
  <c r="AG98" i="5" s="1"/>
  <c r="AG104" i="5" s="1"/>
  <c r="AG110" i="5" s="1"/>
  <c r="AG116" i="5" s="1"/>
  <c r="AG122" i="5" s="1"/>
  <c r="AG128" i="5" s="1"/>
  <c r="AG134" i="5" s="1"/>
  <c r="AG140" i="5" s="1"/>
  <c r="AG146" i="5" s="1"/>
  <c r="AG152" i="5" s="1"/>
  <c r="AG158" i="5" s="1"/>
  <c r="AG164" i="5" s="1"/>
  <c r="AG170" i="5" s="1"/>
  <c r="AG176" i="5" s="1"/>
  <c r="AG182" i="5" s="1"/>
  <c r="AG188" i="5" s="1"/>
  <c r="AG194" i="5" s="1"/>
  <c r="AG200" i="5" s="1"/>
  <c r="AG206" i="5" s="1"/>
  <c r="AG212" i="5" s="1"/>
  <c r="AG218" i="5" s="1"/>
  <c r="AG224" i="5" s="1"/>
  <c r="AG230" i="5" s="1"/>
  <c r="AG236" i="5" s="1"/>
  <c r="AG242" i="5" s="1"/>
  <c r="AG248" i="5" s="1"/>
  <c r="AG254" i="5" s="1"/>
  <c r="AP19" i="6"/>
  <c r="AP22" i="5"/>
  <c r="AP21" i="5" s="1"/>
  <c r="AP27" i="5" s="1"/>
  <c r="AP33" i="5" s="1"/>
  <c r="AP39" i="5" s="1"/>
  <c r="AP45" i="5" s="1"/>
  <c r="AP51" i="5" s="1"/>
  <c r="AP57" i="5" s="1"/>
  <c r="AP63" i="5" s="1"/>
  <c r="AP69" i="5" s="1"/>
  <c r="AP75" i="5" s="1"/>
  <c r="AP81" i="5" s="1"/>
  <c r="AP87" i="5" s="1"/>
  <c r="AP93" i="5" s="1"/>
  <c r="AP99" i="5" s="1"/>
  <c r="AP105" i="5" s="1"/>
  <c r="AP111" i="5" s="1"/>
  <c r="AP117" i="5" s="1"/>
  <c r="AP123" i="5" s="1"/>
  <c r="AP129" i="5" s="1"/>
  <c r="AP135" i="5" s="1"/>
  <c r="AP141" i="5" s="1"/>
  <c r="AP147" i="5" s="1"/>
  <c r="AP153" i="5" s="1"/>
  <c r="AP159" i="5" s="1"/>
  <c r="AP165" i="5" s="1"/>
  <c r="AP171" i="5" s="1"/>
  <c r="AP177" i="5" s="1"/>
  <c r="AP183" i="5" s="1"/>
  <c r="AP189" i="5" s="1"/>
  <c r="AP195" i="5" s="1"/>
  <c r="AP201" i="5" s="1"/>
  <c r="AP207" i="5" s="1"/>
  <c r="AP213" i="5" s="1"/>
  <c r="AP219" i="5" s="1"/>
  <c r="AP225" i="5" s="1"/>
  <c r="AP231" i="5" s="1"/>
  <c r="AP237" i="5" s="1"/>
  <c r="AP243" i="5" s="1"/>
  <c r="AP249" i="5" s="1"/>
  <c r="AP255" i="5" s="1"/>
  <c r="AP20" i="5"/>
  <c r="AP26" i="5" s="1"/>
  <c r="AP32" i="5" s="1"/>
  <c r="AP38" i="5" s="1"/>
  <c r="AP44" i="5" s="1"/>
  <c r="AP50" i="5" s="1"/>
  <c r="AP56" i="5" s="1"/>
  <c r="AP62" i="5" s="1"/>
  <c r="AP68" i="5" s="1"/>
  <c r="AP74" i="5" s="1"/>
  <c r="AP80" i="5" s="1"/>
  <c r="AP86" i="5" s="1"/>
  <c r="AP92" i="5" s="1"/>
  <c r="AP98" i="5" s="1"/>
  <c r="AP104" i="5" s="1"/>
  <c r="AP110" i="5" s="1"/>
  <c r="AP116" i="5" s="1"/>
  <c r="AP122" i="5" s="1"/>
  <c r="AP128" i="5" s="1"/>
  <c r="AP134" i="5" s="1"/>
  <c r="AP140" i="5" s="1"/>
  <c r="AP146" i="5" s="1"/>
  <c r="AP152" i="5" s="1"/>
  <c r="AP158" i="5" s="1"/>
  <c r="AP164" i="5" s="1"/>
  <c r="AP170" i="5" s="1"/>
  <c r="AP176" i="5" s="1"/>
  <c r="AP182" i="5" s="1"/>
  <c r="AP188" i="5" s="1"/>
  <c r="AP194" i="5" s="1"/>
  <c r="AP200" i="5" s="1"/>
  <c r="AP206" i="5" s="1"/>
  <c r="AP212" i="5" s="1"/>
  <c r="AP218" i="5" s="1"/>
  <c r="AP224" i="5" s="1"/>
  <c r="AP230" i="5" s="1"/>
  <c r="AP236" i="5" s="1"/>
  <c r="AP242" i="5" s="1"/>
  <c r="AP248" i="5" s="1"/>
  <c r="AP254" i="5" s="1"/>
  <c r="X19" i="8"/>
  <c r="X22" i="7"/>
  <c r="X21" i="7" s="1"/>
  <c r="X27" i="7" s="1"/>
  <c r="X33" i="7" s="1"/>
  <c r="X39" i="7" s="1"/>
  <c r="X45" i="7" s="1"/>
  <c r="X51" i="7" s="1"/>
  <c r="X57" i="7" s="1"/>
  <c r="X63" i="7" s="1"/>
  <c r="X69" i="7" s="1"/>
  <c r="X75" i="7" s="1"/>
  <c r="X81" i="7" s="1"/>
  <c r="X87" i="7" s="1"/>
  <c r="X93" i="7" s="1"/>
  <c r="X99" i="7" s="1"/>
  <c r="X105" i="7" s="1"/>
  <c r="X111" i="7" s="1"/>
  <c r="X117" i="7" s="1"/>
  <c r="X123" i="7" s="1"/>
  <c r="X129" i="7" s="1"/>
  <c r="X135" i="7" s="1"/>
  <c r="X141" i="7" s="1"/>
  <c r="X147" i="7" s="1"/>
  <c r="X153" i="7" s="1"/>
  <c r="X159" i="7" s="1"/>
  <c r="X165" i="7" s="1"/>
  <c r="X171" i="7" s="1"/>
  <c r="X177" i="7" s="1"/>
  <c r="X183" i="7" s="1"/>
  <c r="X189" i="7" s="1"/>
  <c r="X195" i="7" s="1"/>
  <c r="X201" i="7" s="1"/>
  <c r="X207" i="7" s="1"/>
  <c r="X213" i="7" s="1"/>
  <c r="X219" i="7" s="1"/>
  <c r="X225" i="7" s="1"/>
  <c r="X231" i="7" s="1"/>
  <c r="X237" i="7" s="1"/>
  <c r="X243" i="7" s="1"/>
  <c r="X249" i="7" s="1"/>
  <c r="X255" i="7" s="1"/>
  <c r="X20" i="7"/>
  <c r="X26" i="7" s="1"/>
  <c r="X32" i="7" s="1"/>
  <c r="X38" i="7" s="1"/>
  <c r="X44" i="7" s="1"/>
  <c r="X50" i="7" s="1"/>
  <c r="X56" i="7" s="1"/>
  <c r="X62" i="7" s="1"/>
  <c r="X68" i="7" s="1"/>
  <c r="X74" i="7" s="1"/>
  <c r="X80" i="7" s="1"/>
  <c r="X86" i="7" s="1"/>
  <c r="X92" i="7" s="1"/>
  <c r="X98" i="7" s="1"/>
  <c r="X104" i="7" s="1"/>
  <c r="X110" i="7" s="1"/>
  <c r="X116" i="7" s="1"/>
  <c r="X122" i="7" s="1"/>
  <c r="X128" i="7" s="1"/>
  <c r="X134" i="7" s="1"/>
  <c r="X140" i="7" s="1"/>
  <c r="X146" i="7" s="1"/>
  <c r="X152" i="7" s="1"/>
  <c r="X158" i="7" s="1"/>
  <c r="X164" i="7" s="1"/>
  <c r="X170" i="7" s="1"/>
  <c r="X176" i="7" s="1"/>
  <c r="X182" i="7" s="1"/>
  <c r="X188" i="7" s="1"/>
  <c r="X194" i="7" s="1"/>
  <c r="X200" i="7" s="1"/>
  <c r="X206" i="7" s="1"/>
  <c r="X212" i="7" s="1"/>
  <c r="X218" i="7" s="1"/>
  <c r="X224" i="7" s="1"/>
  <c r="X230" i="7" s="1"/>
  <c r="X236" i="7" s="1"/>
  <c r="X242" i="7" s="1"/>
  <c r="X248" i="7" s="1"/>
  <c r="X254" i="7" s="1"/>
  <c r="AO19" i="6"/>
  <c r="AO22" i="5"/>
  <c r="AO21" i="5" s="1"/>
  <c r="AO27" i="5" s="1"/>
  <c r="AO33" i="5" s="1"/>
  <c r="AO39" i="5" s="1"/>
  <c r="AO45" i="5" s="1"/>
  <c r="AO51" i="5" s="1"/>
  <c r="AO57" i="5" s="1"/>
  <c r="AO63" i="5" s="1"/>
  <c r="AO69" i="5" s="1"/>
  <c r="AO75" i="5" s="1"/>
  <c r="AO81" i="5" s="1"/>
  <c r="AO87" i="5" s="1"/>
  <c r="AO93" i="5" s="1"/>
  <c r="AO99" i="5" s="1"/>
  <c r="AO105" i="5" s="1"/>
  <c r="AO111" i="5" s="1"/>
  <c r="AO117" i="5" s="1"/>
  <c r="AO123" i="5" s="1"/>
  <c r="AO129" i="5" s="1"/>
  <c r="AO135" i="5" s="1"/>
  <c r="AO141" i="5" s="1"/>
  <c r="AO147" i="5" s="1"/>
  <c r="AO153" i="5" s="1"/>
  <c r="AO159" i="5" s="1"/>
  <c r="AO165" i="5" s="1"/>
  <c r="AO171" i="5" s="1"/>
  <c r="AO177" i="5" s="1"/>
  <c r="AO183" i="5" s="1"/>
  <c r="AO189" i="5" s="1"/>
  <c r="AO195" i="5" s="1"/>
  <c r="AO201" i="5" s="1"/>
  <c r="AO207" i="5" s="1"/>
  <c r="AO213" i="5" s="1"/>
  <c r="AO219" i="5" s="1"/>
  <c r="AO225" i="5" s="1"/>
  <c r="AO231" i="5" s="1"/>
  <c r="AO237" i="5" s="1"/>
  <c r="AO243" i="5" s="1"/>
  <c r="AO249" i="5" s="1"/>
  <c r="AO255" i="5" s="1"/>
  <c r="AO20" i="5"/>
  <c r="AO26" i="5" s="1"/>
  <c r="AO32" i="5" s="1"/>
  <c r="AO38" i="5" s="1"/>
  <c r="AO44" i="5" s="1"/>
  <c r="AO50" i="5" s="1"/>
  <c r="AO56" i="5" s="1"/>
  <c r="AO62" i="5" s="1"/>
  <c r="AO68" i="5" s="1"/>
  <c r="AO74" i="5" s="1"/>
  <c r="AO80" i="5" s="1"/>
  <c r="AO86" i="5" s="1"/>
  <c r="AO92" i="5" s="1"/>
  <c r="AO98" i="5" s="1"/>
  <c r="AO104" i="5" s="1"/>
  <c r="AO110" i="5" s="1"/>
  <c r="AO116" i="5" s="1"/>
  <c r="AO122" i="5" s="1"/>
  <c r="AO128" i="5" s="1"/>
  <c r="AO134" i="5" s="1"/>
  <c r="AO140" i="5" s="1"/>
  <c r="AO146" i="5" s="1"/>
  <c r="AO152" i="5" s="1"/>
  <c r="AO158" i="5" s="1"/>
  <c r="AO164" i="5" s="1"/>
  <c r="AO170" i="5" s="1"/>
  <c r="AO176" i="5" s="1"/>
  <c r="AO182" i="5" s="1"/>
  <c r="AO188" i="5" s="1"/>
  <c r="AO194" i="5" s="1"/>
  <c r="AO200" i="5" s="1"/>
  <c r="AO206" i="5" s="1"/>
  <c r="AO212" i="5" s="1"/>
  <c r="AO218" i="5" s="1"/>
  <c r="AO224" i="5" s="1"/>
  <c r="AO230" i="5" s="1"/>
  <c r="AO236" i="5" s="1"/>
  <c r="AO242" i="5" s="1"/>
  <c r="AO248" i="5" s="1"/>
  <c r="AO254" i="5" s="1"/>
  <c r="AF19" i="7"/>
  <c r="AF22" i="6"/>
  <c r="AF21" i="6" s="1"/>
  <c r="AF27" i="6" s="1"/>
  <c r="AF33" i="6" s="1"/>
  <c r="AF39" i="6" s="1"/>
  <c r="AF45" i="6" s="1"/>
  <c r="AF51" i="6" s="1"/>
  <c r="AF57" i="6" s="1"/>
  <c r="AF63" i="6" s="1"/>
  <c r="AF69" i="6" s="1"/>
  <c r="AF75" i="6" s="1"/>
  <c r="AF81" i="6" s="1"/>
  <c r="AF87" i="6" s="1"/>
  <c r="AF93" i="6" s="1"/>
  <c r="AF99" i="6" s="1"/>
  <c r="AF105" i="6" s="1"/>
  <c r="AF111" i="6" s="1"/>
  <c r="AF117" i="6" s="1"/>
  <c r="AF123" i="6" s="1"/>
  <c r="AF129" i="6" s="1"/>
  <c r="AF135" i="6" s="1"/>
  <c r="AF141" i="6" s="1"/>
  <c r="AF147" i="6" s="1"/>
  <c r="AF153" i="6" s="1"/>
  <c r="AF159" i="6" s="1"/>
  <c r="AF165" i="6" s="1"/>
  <c r="AF171" i="6" s="1"/>
  <c r="AF177" i="6" s="1"/>
  <c r="AF183" i="6" s="1"/>
  <c r="AF189" i="6" s="1"/>
  <c r="AF195" i="6" s="1"/>
  <c r="AF201" i="6" s="1"/>
  <c r="AF207" i="6" s="1"/>
  <c r="AF213" i="6" s="1"/>
  <c r="AF219" i="6" s="1"/>
  <c r="AF225" i="6" s="1"/>
  <c r="AF231" i="6" s="1"/>
  <c r="AF237" i="6" s="1"/>
  <c r="AF243" i="6" s="1"/>
  <c r="AF249" i="6" s="1"/>
  <c r="AF255" i="6" s="1"/>
  <c r="AF20" i="6"/>
  <c r="AF26" i="6" s="1"/>
  <c r="AF32" i="6" s="1"/>
  <c r="AF38" i="6" s="1"/>
  <c r="AF44" i="6" s="1"/>
  <c r="AF50" i="6" s="1"/>
  <c r="AF56" i="6" s="1"/>
  <c r="AF62" i="6" s="1"/>
  <c r="AF68" i="6" s="1"/>
  <c r="AF74" i="6" s="1"/>
  <c r="AF80" i="6" s="1"/>
  <c r="AF86" i="6" s="1"/>
  <c r="AF92" i="6" s="1"/>
  <c r="AF98" i="6" s="1"/>
  <c r="AF104" i="6" s="1"/>
  <c r="AF110" i="6" s="1"/>
  <c r="AF116" i="6" s="1"/>
  <c r="AF122" i="6" s="1"/>
  <c r="AF128" i="6" s="1"/>
  <c r="AF134" i="6" s="1"/>
  <c r="AF140" i="6" s="1"/>
  <c r="AF146" i="6" s="1"/>
  <c r="AF152" i="6" s="1"/>
  <c r="AF158" i="6" s="1"/>
  <c r="AF164" i="6" s="1"/>
  <c r="AF170" i="6" s="1"/>
  <c r="AF176" i="6" s="1"/>
  <c r="AF182" i="6" s="1"/>
  <c r="AF188" i="6" s="1"/>
  <c r="AF194" i="6" s="1"/>
  <c r="AF200" i="6" s="1"/>
  <c r="AF206" i="6" s="1"/>
  <c r="AF212" i="6" s="1"/>
  <c r="AF218" i="6" s="1"/>
  <c r="AF224" i="6" s="1"/>
  <c r="AF230" i="6" s="1"/>
  <c r="AF236" i="6" s="1"/>
  <c r="AF242" i="6" s="1"/>
  <c r="AF248" i="6" s="1"/>
  <c r="AF254" i="6" s="1"/>
  <c r="W19" i="8"/>
  <c r="W22" i="7"/>
  <c r="W21" i="7" s="1"/>
  <c r="W27" i="7" s="1"/>
  <c r="W33" i="7" s="1"/>
  <c r="W39" i="7" s="1"/>
  <c r="W45" i="7" s="1"/>
  <c r="W51" i="7" s="1"/>
  <c r="W57" i="7" s="1"/>
  <c r="W63" i="7" s="1"/>
  <c r="W69" i="7" s="1"/>
  <c r="W75" i="7" s="1"/>
  <c r="W81" i="7" s="1"/>
  <c r="W87" i="7" s="1"/>
  <c r="W93" i="7" s="1"/>
  <c r="W99" i="7" s="1"/>
  <c r="W105" i="7" s="1"/>
  <c r="W111" i="7" s="1"/>
  <c r="W117" i="7" s="1"/>
  <c r="W123" i="7" s="1"/>
  <c r="W129" i="7" s="1"/>
  <c r="W135" i="7" s="1"/>
  <c r="W141" i="7" s="1"/>
  <c r="W147" i="7" s="1"/>
  <c r="W153" i="7" s="1"/>
  <c r="W159" i="7" s="1"/>
  <c r="W165" i="7" s="1"/>
  <c r="W171" i="7" s="1"/>
  <c r="W177" i="7" s="1"/>
  <c r="W183" i="7" s="1"/>
  <c r="W189" i="7" s="1"/>
  <c r="W195" i="7" s="1"/>
  <c r="W201" i="7" s="1"/>
  <c r="W207" i="7" s="1"/>
  <c r="W213" i="7" s="1"/>
  <c r="W219" i="7" s="1"/>
  <c r="W225" i="7" s="1"/>
  <c r="W231" i="7" s="1"/>
  <c r="W237" i="7" s="1"/>
  <c r="W243" i="7" s="1"/>
  <c r="W249" i="7" s="1"/>
  <c r="W255" i="7" s="1"/>
  <c r="W20" i="7"/>
  <c r="W26" i="7" s="1"/>
  <c r="W32" i="7" s="1"/>
  <c r="W38" i="7" s="1"/>
  <c r="W44" i="7" s="1"/>
  <c r="W50" i="7" s="1"/>
  <c r="W56" i="7" s="1"/>
  <c r="W62" i="7" s="1"/>
  <c r="W68" i="7" s="1"/>
  <c r="W74" i="7" s="1"/>
  <c r="W80" i="7" s="1"/>
  <c r="W86" i="7" s="1"/>
  <c r="W92" i="7" s="1"/>
  <c r="W98" i="7" s="1"/>
  <c r="W104" i="7" s="1"/>
  <c r="W110" i="7" s="1"/>
  <c r="W116" i="7" s="1"/>
  <c r="W122" i="7" s="1"/>
  <c r="W128" i="7" s="1"/>
  <c r="W134" i="7" s="1"/>
  <c r="W140" i="7" s="1"/>
  <c r="W146" i="7" s="1"/>
  <c r="W152" i="7" s="1"/>
  <c r="W158" i="7" s="1"/>
  <c r="W164" i="7" s="1"/>
  <c r="W170" i="7" s="1"/>
  <c r="W176" i="7" s="1"/>
  <c r="W182" i="7" s="1"/>
  <c r="W188" i="7" s="1"/>
  <c r="W194" i="7" s="1"/>
  <c r="W200" i="7" s="1"/>
  <c r="W206" i="7" s="1"/>
  <c r="W212" i="7" s="1"/>
  <c r="W218" i="7" s="1"/>
  <c r="W224" i="7" s="1"/>
  <c r="W230" i="7" s="1"/>
  <c r="W236" i="7" s="1"/>
  <c r="W242" i="7" s="1"/>
  <c r="W248" i="7" s="1"/>
  <c r="W254" i="7" s="1"/>
  <c r="G24" i="7"/>
  <c r="H24" i="6"/>
  <c r="AE19" i="7"/>
  <c r="AE22" i="6"/>
  <c r="AE21" i="6" s="1"/>
  <c r="AE27" i="6" s="1"/>
  <c r="AE33" i="6" s="1"/>
  <c r="AE39" i="6" s="1"/>
  <c r="AE45" i="6" s="1"/>
  <c r="AE51" i="6" s="1"/>
  <c r="AE57" i="6" s="1"/>
  <c r="AE63" i="6" s="1"/>
  <c r="AE69" i="6" s="1"/>
  <c r="AE75" i="6" s="1"/>
  <c r="AE81" i="6" s="1"/>
  <c r="AE87" i="6" s="1"/>
  <c r="AE93" i="6" s="1"/>
  <c r="AE99" i="6" s="1"/>
  <c r="AE105" i="6" s="1"/>
  <c r="AE111" i="6" s="1"/>
  <c r="AE117" i="6" s="1"/>
  <c r="AE123" i="6" s="1"/>
  <c r="AE129" i="6" s="1"/>
  <c r="AE135" i="6" s="1"/>
  <c r="AE141" i="6" s="1"/>
  <c r="AE147" i="6" s="1"/>
  <c r="AE153" i="6" s="1"/>
  <c r="AE159" i="6" s="1"/>
  <c r="AE165" i="6" s="1"/>
  <c r="AE171" i="6" s="1"/>
  <c r="AE177" i="6" s="1"/>
  <c r="AE183" i="6" s="1"/>
  <c r="AE189" i="6" s="1"/>
  <c r="AE195" i="6" s="1"/>
  <c r="AE201" i="6" s="1"/>
  <c r="AE207" i="6" s="1"/>
  <c r="AE213" i="6" s="1"/>
  <c r="AE219" i="6" s="1"/>
  <c r="AE225" i="6" s="1"/>
  <c r="AE231" i="6" s="1"/>
  <c r="AE237" i="6" s="1"/>
  <c r="AE243" i="6" s="1"/>
  <c r="AE249" i="6" s="1"/>
  <c r="AE255" i="6" s="1"/>
  <c r="AE20" i="6"/>
  <c r="AE26" i="6" s="1"/>
  <c r="AE32" i="6" s="1"/>
  <c r="AE38" i="6" s="1"/>
  <c r="AE44" i="6" s="1"/>
  <c r="AE50" i="6" s="1"/>
  <c r="AE56" i="6" s="1"/>
  <c r="AE62" i="6" s="1"/>
  <c r="AE68" i="6" s="1"/>
  <c r="AE74" i="6" s="1"/>
  <c r="AE80" i="6" s="1"/>
  <c r="AE86" i="6" s="1"/>
  <c r="AE92" i="6" s="1"/>
  <c r="AE98" i="6" s="1"/>
  <c r="AE104" i="6" s="1"/>
  <c r="AE110" i="6" s="1"/>
  <c r="AE116" i="6" s="1"/>
  <c r="AE122" i="6" s="1"/>
  <c r="AE128" i="6" s="1"/>
  <c r="AE134" i="6" s="1"/>
  <c r="AE140" i="6" s="1"/>
  <c r="AE146" i="6" s="1"/>
  <c r="AE152" i="6" s="1"/>
  <c r="AE158" i="6" s="1"/>
  <c r="AE164" i="6" s="1"/>
  <c r="AE170" i="6" s="1"/>
  <c r="AE176" i="6" s="1"/>
  <c r="AE182" i="6" s="1"/>
  <c r="AE188" i="6" s="1"/>
  <c r="AE194" i="6" s="1"/>
  <c r="AE200" i="6" s="1"/>
  <c r="AE206" i="6" s="1"/>
  <c r="AE212" i="6" s="1"/>
  <c r="AE218" i="6" s="1"/>
  <c r="AE224" i="6" s="1"/>
  <c r="AE230" i="6" s="1"/>
  <c r="AE236" i="6" s="1"/>
  <c r="AE242" i="6" s="1"/>
  <c r="AE248" i="6" s="1"/>
  <c r="AE254" i="6" s="1"/>
  <c r="V19" i="8"/>
  <c r="V22" i="7"/>
  <c r="V21" i="7" s="1"/>
  <c r="V27" i="7" s="1"/>
  <c r="V33" i="7" s="1"/>
  <c r="V39" i="7" s="1"/>
  <c r="V45" i="7" s="1"/>
  <c r="V51" i="7" s="1"/>
  <c r="V57" i="7" s="1"/>
  <c r="V63" i="7" s="1"/>
  <c r="V69" i="7" s="1"/>
  <c r="V75" i="7" s="1"/>
  <c r="V81" i="7" s="1"/>
  <c r="V87" i="7" s="1"/>
  <c r="V93" i="7" s="1"/>
  <c r="V99" i="7" s="1"/>
  <c r="V105" i="7" s="1"/>
  <c r="V111" i="7" s="1"/>
  <c r="V117" i="7" s="1"/>
  <c r="V123" i="7" s="1"/>
  <c r="V129" i="7" s="1"/>
  <c r="V135" i="7" s="1"/>
  <c r="V141" i="7" s="1"/>
  <c r="V147" i="7" s="1"/>
  <c r="V153" i="7" s="1"/>
  <c r="V159" i="7" s="1"/>
  <c r="V165" i="7" s="1"/>
  <c r="V171" i="7" s="1"/>
  <c r="V177" i="7" s="1"/>
  <c r="V183" i="7" s="1"/>
  <c r="V189" i="7" s="1"/>
  <c r="V195" i="7" s="1"/>
  <c r="V201" i="7" s="1"/>
  <c r="V207" i="7" s="1"/>
  <c r="V213" i="7" s="1"/>
  <c r="V219" i="7" s="1"/>
  <c r="V225" i="7" s="1"/>
  <c r="V231" i="7" s="1"/>
  <c r="V237" i="7" s="1"/>
  <c r="V243" i="7" s="1"/>
  <c r="V249" i="7" s="1"/>
  <c r="V255" i="7" s="1"/>
  <c r="V20" i="7"/>
  <c r="V26" i="7" s="1"/>
  <c r="AN19" i="6"/>
  <c r="AN22" i="5"/>
  <c r="AN21" i="5" s="1"/>
  <c r="AN27" i="5" s="1"/>
  <c r="AN33" i="5" s="1"/>
  <c r="AN39" i="5" s="1"/>
  <c r="AN45" i="5" s="1"/>
  <c r="AN51" i="5" s="1"/>
  <c r="AN57" i="5" s="1"/>
  <c r="AN63" i="5" s="1"/>
  <c r="AN69" i="5" s="1"/>
  <c r="AN75" i="5" s="1"/>
  <c r="AN81" i="5" s="1"/>
  <c r="AN87" i="5" s="1"/>
  <c r="AN93" i="5" s="1"/>
  <c r="AN99" i="5" s="1"/>
  <c r="AN105" i="5" s="1"/>
  <c r="AN111" i="5" s="1"/>
  <c r="AN117" i="5" s="1"/>
  <c r="AN123" i="5" s="1"/>
  <c r="AN129" i="5" s="1"/>
  <c r="AN135" i="5" s="1"/>
  <c r="AN141" i="5" s="1"/>
  <c r="AN147" i="5" s="1"/>
  <c r="AN153" i="5" s="1"/>
  <c r="AN159" i="5" s="1"/>
  <c r="AN165" i="5" s="1"/>
  <c r="AN171" i="5" s="1"/>
  <c r="AN177" i="5" s="1"/>
  <c r="AN183" i="5" s="1"/>
  <c r="AN189" i="5" s="1"/>
  <c r="AN195" i="5" s="1"/>
  <c r="AN201" i="5" s="1"/>
  <c r="AN207" i="5" s="1"/>
  <c r="AN213" i="5" s="1"/>
  <c r="AN219" i="5" s="1"/>
  <c r="AN225" i="5" s="1"/>
  <c r="AN231" i="5" s="1"/>
  <c r="AN237" i="5" s="1"/>
  <c r="AN243" i="5" s="1"/>
  <c r="AN249" i="5" s="1"/>
  <c r="AN255" i="5" s="1"/>
  <c r="AN20" i="5"/>
  <c r="AN26" i="5" s="1"/>
  <c r="AN32" i="5" s="1"/>
  <c r="AN38" i="5" s="1"/>
  <c r="AN44" i="5" s="1"/>
  <c r="AN50" i="5" s="1"/>
  <c r="AN56" i="5" s="1"/>
  <c r="AN62" i="5" s="1"/>
  <c r="AN68" i="5" s="1"/>
  <c r="AN74" i="5" s="1"/>
  <c r="AN80" i="5" s="1"/>
  <c r="AN86" i="5" s="1"/>
  <c r="AN92" i="5" s="1"/>
  <c r="AN98" i="5" s="1"/>
  <c r="AN104" i="5" s="1"/>
  <c r="AN110" i="5" s="1"/>
  <c r="AN116" i="5" s="1"/>
  <c r="AN122" i="5" s="1"/>
  <c r="AN128" i="5" s="1"/>
  <c r="AN134" i="5" s="1"/>
  <c r="AN140" i="5" s="1"/>
  <c r="AN146" i="5" s="1"/>
  <c r="AN152" i="5" s="1"/>
  <c r="AN158" i="5" s="1"/>
  <c r="AN164" i="5" s="1"/>
  <c r="AN170" i="5" s="1"/>
  <c r="AN176" i="5" s="1"/>
  <c r="AN182" i="5" s="1"/>
  <c r="AN188" i="5" s="1"/>
  <c r="AN194" i="5" s="1"/>
  <c r="AN200" i="5" s="1"/>
  <c r="AN206" i="5" s="1"/>
  <c r="AN212" i="5" s="1"/>
  <c r="AN218" i="5" s="1"/>
  <c r="AN224" i="5" s="1"/>
  <c r="AN230" i="5" s="1"/>
  <c r="AN236" i="5" s="1"/>
  <c r="AN242" i="5" s="1"/>
  <c r="AN248" i="5" s="1"/>
  <c r="AN254" i="5" s="1"/>
  <c r="AD21" i="5"/>
  <c r="AD27" i="5" s="1"/>
  <c r="AM21" i="4"/>
  <c r="AM27" i="4" s="1"/>
  <c r="AL22" i="4"/>
  <c r="AM19" i="6"/>
  <c r="AM22" i="5"/>
  <c r="AL19" i="5"/>
  <c r="AK22" i="5" s="1"/>
  <c r="AM20" i="5"/>
  <c r="U19" i="8"/>
  <c r="T19" i="7"/>
  <c r="U22" i="7"/>
  <c r="U20" i="7"/>
  <c r="AD19" i="7"/>
  <c r="AD20" i="6"/>
  <c r="AD22" i="6"/>
  <c r="T22" i="6"/>
  <c r="T21" i="6" s="1"/>
  <c r="T27" i="6" s="1"/>
  <c r="U21" i="6"/>
  <c r="U27" i="6" s="1"/>
  <c r="BD28" i="2"/>
  <c r="BK28" i="2"/>
  <c r="BG27" i="2"/>
  <c r="A61" i="10"/>
  <c r="A64" i="10" s="1"/>
  <c r="A65" i="10" s="1"/>
  <c r="A66" i="10" s="1"/>
  <c r="A253" i="10"/>
  <c r="A256" i="10" s="1"/>
  <c r="A257" i="10" s="1"/>
  <c r="A258" i="10" s="1"/>
  <c r="A109" i="10"/>
  <c r="A112" i="10" s="1"/>
  <c r="A113" i="10" s="1"/>
  <c r="A114" i="10" s="1"/>
  <c r="A79" i="10"/>
  <c r="A82" i="10" s="1"/>
  <c r="A83" i="10" s="1"/>
  <c r="A84" i="10" s="1"/>
  <c r="Z12" i="1"/>
  <c r="U12" i="1"/>
  <c r="V14" i="1"/>
  <c r="P9" i="2"/>
  <c r="Q2" i="2"/>
  <c r="A199" i="10"/>
  <c r="A202" i="10" s="1"/>
  <c r="A203" i="10" s="1"/>
  <c r="A204" i="10" s="1"/>
  <c r="BK31" i="2"/>
  <c r="BK36" i="2" s="1"/>
  <c r="A211" i="11"/>
  <c r="A214" i="11" s="1"/>
  <c r="A215" i="11" s="1"/>
  <c r="A216" i="11" s="1"/>
  <c r="A241" i="11"/>
  <c r="A244" i="11" s="1"/>
  <c r="A245" i="11" s="1"/>
  <c r="A246" i="11" s="1"/>
  <c r="A97" i="11"/>
  <c r="A100" i="11" s="1"/>
  <c r="A101" i="11" s="1"/>
  <c r="A102" i="11" s="1"/>
  <c r="A235" i="11"/>
  <c r="A238" i="11" s="1"/>
  <c r="A239" i="11" s="1"/>
  <c r="A240" i="11" s="1"/>
  <c r="A43" i="11"/>
  <c r="A46" i="11" s="1"/>
  <c r="A47" i="11" s="1"/>
  <c r="A48" i="11" s="1"/>
  <c r="A187" i="11"/>
  <c r="A190" i="11" s="1"/>
  <c r="A191" i="11" s="1"/>
  <c r="A192" i="11" s="1"/>
  <c r="A31" i="11"/>
  <c r="A34" i="11" s="1"/>
  <c r="A35" i="11" s="1"/>
  <c r="A36" i="11" s="1"/>
  <c r="A259" i="11"/>
  <c r="A262" i="11" s="1"/>
  <c r="A263" i="11" s="1"/>
  <c r="A264" i="11" s="1"/>
  <c r="A169" i="11"/>
  <c r="A172" i="11" s="1"/>
  <c r="A173" i="11" s="1"/>
  <c r="A174" i="11" s="1"/>
  <c r="A67" i="11"/>
  <c r="A70" i="11" s="1"/>
  <c r="A71" i="11" s="1"/>
  <c r="A72" i="11" s="1"/>
  <c r="A175" i="11"/>
  <c r="A178" i="11" s="1"/>
  <c r="A179" i="11" s="1"/>
  <c r="A180" i="11" s="1"/>
  <c r="A163" i="11"/>
  <c r="A166" i="11" s="1"/>
  <c r="A167" i="11" s="1"/>
  <c r="A168" i="11" s="1"/>
  <c r="A55" i="11"/>
  <c r="A58" i="11" s="1"/>
  <c r="A59" i="11" s="1"/>
  <c r="A60" i="11" s="1"/>
  <c r="A193" i="11"/>
  <c r="A196" i="11" s="1"/>
  <c r="A197" i="11" s="1"/>
  <c r="A198" i="11" s="1"/>
  <c r="A85" i="11"/>
  <c r="A88" i="11" s="1"/>
  <c r="A89" i="11" s="1"/>
  <c r="A90" i="11" s="1"/>
  <c r="A157" i="11"/>
  <c r="A160" i="11" s="1"/>
  <c r="A161" i="11" s="1"/>
  <c r="A162" i="11" s="1"/>
  <c r="A181" i="11"/>
  <c r="A184" i="11" s="1"/>
  <c r="A185" i="11" s="1"/>
  <c r="A186" i="11" s="1"/>
  <c r="A115" i="11"/>
  <c r="A118" i="11" s="1"/>
  <c r="A119" i="11" s="1"/>
  <c r="A120" i="11" s="1"/>
  <c r="A151" i="11"/>
  <c r="A154" i="11" s="1"/>
  <c r="A155" i="11" s="1"/>
  <c r="A156" i="11" s="1"/>
  <c r="A25" i="11"/>
  <c r="A28" i="11" s="1"/>
  <c r="A29" i="11" s="1"/>
  <c r="A30" i="11" s="1"/>
  <c r="A145" i="11"/>
  <c r="A148" i="11" s="1"/>
  <c r="A149" i="11" s="1"/>
  <c r="A150" i="11" s="1"/>
  <c r="A127" i="11"/>
  <c r="A130" i="11" s="1"/>
  <c r="A131" i="11" s="1"/>
  <c r="A132" i="11" s="1"/>
  <c r="A49" i="11"/>
  <c r="A52" i="11" s="1"/>
  <c r="A53" i="11" s="1"/>
  <c r="A54" i="11" s="1"/>
  <c r="A61" i="11"/>
  <c r="A64" i="11" s="1"/>
  <c r="A65" i="11" s="1"/>
  <c r="A66" i="11" s="1"/>
  <c r="A205" i="11"/>
  <c r="A208" i="11" s="1"/>
  <c r="A209" i="11" s="1"/>
  <c r="A210" i="11" s="1"/>
  <c r="A217" i="11"/>
  <c r="A220" i="11" s="1"/>
  <c r="A221" i="11" s="1"/>
  <c r="A222" i="11" s="1"/>
  <c r="A133" i="11"/>
  <c r="A136" i="11" s="1"/>
  <c r="A137" i="11" s="1"/>
  <c r="A138" i="11" s="1"/>
  <c r="A37" i="11"/>
  <c r="A40" i="11" s="1"/>
  <c r="A41" i="11" s="1"/>
  <c r="A42" i="11" s="1"/>
  <c r="A253" i="11"/>
  <c r="A256" i="11" s="1"/>
  <c r="A257" i="11" s="1"/>
  <c r="A258" i="11" s="1"/>
  <c r="A103" i="11"/>
  <c r="A106" i="11" s="1"/>
  <c r="A107" i="11" s="1"/>
  <c r="A108" i="11" s="1"/>
  <c r="A91" i="11"/>
  <c r="A94" i="11" s="1"/>
  <c r="A95" i="11" s="1"/>
  <c r="A96" i="11" s="1"/>
  <c r="A229" i="11"/>
  <c r="A232" i="11" s="1"/>
  <c r="A233" i="11" s="1"/>
  <c r="A234" i="11" s="1"/>
  <c r="A247" i="11"/>
  <c r="A250" i="11" s="1"/>
  <c r="A251" i="11" s="1"/>
  <c r="A252" i="11" s="1"/>
  <c r="A223" i="11"/>
  <c r="A226" i="11" s="1"/>
  <c r="A227" i="11" s="1"/>
  <c r="A228" i="11" s="1"/>
  <c r="A73" i="11"/>
  <c r="A76" i="11" s="1"/>
  <c r="A77" i="11" s="1"/>
  <c r="A78" i="11" s="1"/>
  <c r="A121" i="11"/>
  <c r="A124" i="11" s="1"/>
  <c r="A125" i="11" s="1"/>
  <c r="A126" i="11" s="1"/>
  <c r="A139" i="11"/>
  <c r="A142" i="11" s="1"/>
  <c r="A143" i="11" s="1"/>
  <c r="A144" i="11" s="1"/>
  <c r="G20" i="7"/>
  <c r="A19" i="8"/>
  <c r="A22" i="8" s="1"/>
  <c r="A23" i="8" s="1"/>
  <c r="A24" i="8" s="1"/>
  <c r="G21" i="8"/>
  <c r="F20" i="7"/>
  <c r="F26" i="7" s="1"/>
  <c r="F32" i="7" s="1"/>
  <c r="F38" i="7" s="1"/>
  <c r="F44" i="7" s="1"/>
  <c r="F50" i="7" s="1"/>
  <c r="F56" i="7" s="1"/>
  <c r="F62" i="7" s="1"/>
  <c r="F68" i="7" s="1"/>
  <c r="F74" i="7" s="1"/>
  <c r="F80" i="7" s="1"/>
  <c r="F86" i="7" s="1"/>
  <c r="F92" i="7" s="1"/>
  <c r="F98" i="7" s="1"/>
  <c r="F104" i="7" s="1"/>
  <c r="F110" i="7" s="1"/>
  <c r="F116" i="7" s="1"/>
  <c r="F122" i="7" s="1"/>
  <c r="F128" i="7" s="1"/>
  <c r="F134" i="7" s="1"/>
  <c r="F140" i="7" s="1"/>
  <c r="F146" i="7" s="1"/>
  <c r="F152" i="7" s="1"/>
  <c r="F158" i="7" s="1"/>
  <c r="F164" i="7" s="1"/>
  <c r="F170" i="7" s="1"/>
  <c r="F176" i="7" s="1"/>
  <c r="F182" i="7" s="1"/>
  <c r="F188" i="7" s="1"/>
  <c r="F194" i="7" s="1"/>
  <c r="F200" i="7" s="1"/>
  <c r="F206" i="7" s="1"/>
  <c r="F212" i="7" s="1"/>
  <c r="F218" i="7" s="1"/>
  <c r="F224" i="7" s="1"/>
  <c r="F230" i="7" s="1"/>
  <c r="F236" i="7" s="1"/>
  <c r="F242" i="7" s="1"/>
  <c r="F248" i="7" s="1"/>
  <c r="F254" i="7" s="1"/>
  <c r="D15" i="1"/>
  <c r="O14" i="1"/>
  <c r="F14" i="1"/>
  <c r="J13" i="1"/>
  <c r="U240" i="2" l="1"/>
  <c r="K162" i="5"/>
  <c r="L162" i="5" s="1"/>
  <c r="M126" i="10"/>
  <c r="M240" i="2"/>
  <c r="AC234" i="2"/>
  <c r="AD234" i="2" s="1"/>
  <c r="AP24" i="5"/>
  <c r="AL234" i="2"/>
  <c r="AM234" i="2" s="1"/>
  <c r="K156" i="6"/>
  <c r="L156" i="6" s="1"/>
  <c r="L132" i="9"/>
  <c r="K108" i="14"/>
  <c r="M108" i="14" s="1"/>
  <c r="M114" i="12"/>
  <c r="M144" i="7"/>
  <c r="K114" i="13"/>
  <c r="L114" i="13" s="1"/>
  <c r="M156" i="5"/>
  <c r="M108" i="13"/>
  <c r="L150" i="6"/>
  <c r="AB30" i="5"/>
  <c r="AH30" i="5" s="1"/>
  <c r="K150" i="7"/>
  <c r="M150" i="7" s="1"/>
  <c r="K120" i="12"/>
  <c r="L120" i="12" s="1"/>
  <c r="K246" i="2"/>
  <c r="L246" i="2" s="1"/>
  <c r="K138" i="9"/>
  <c r="M138" i="9" s="1"/>
  <c r="V240" i="2"/>
  <c r="L102" i="14"/>
  <c r="M102" i="14"/>
  <c r="T246" i="2"/>
  <c r="M162" i="5"/>
  <c r="K152" i="7"/>
  <c r="J162" i="7"/>
  <c r="L158" i="7"/>
  <c r="Q162" i="6"/>
  <c r="P162" i="6"/>
  <c r="T39" i="4"/>
  <c r="S235" i="2"/>
  <c r="S244" i="2"/>
  <c r="K144" i="8"/>
  <c r="K129" i="12"/>
  <c r="Q174" i="4"/>
  <c r="P174" i="4"/>
  <c r="J256" i="2"/>
  <c r="J247" i="2"/>
  <c r="Z252" i="2"/>
  <c r="Y252" i="2"/>
  <c r="K140" i="9"/>
  <c r="L146" i="9"/>
  <c r="J150" i="9"/>
  <c r="AB31" i="5"/>
  <c r="AB40" i="5"/>
  <c r="AB34" i="6"/>
  <c r="AB25" i="6"/>
  <c r="AC33" i="4"/>
  <c r="S25" i="6"/>
  <c r="S34" i="6"/>
  <c r="L138" i="8"/>
  <c r="M138" i="8"/>
  <c r="K134" i="10"/>
  <c r="L140" i="10"/>
  <c r="J144" i="10"/>
  <c r="L159" i="7"/>
  <c r="J153" i="7"/>
  <c r="L177" i="4"/>
  <c r="J171" i="4"/>
  <c r="V30" i="4"/>
  <c r="K135" i="11"/>
  <c r="S46" i="4"/>
  <c r="S37" i="4"/>
  <c r="Q114" i="14"/>
  <c r="P114" i="14"/>
  <c r="AD32" i="5"/>
  <c r="AC26" i="5"/>
  <c r="AB36" i="5"/>
  <c r="K171" i="5"/>
  <c r="K168" i="4"/>
  <c r="Y42" i="4"/>
  <c r="Z42" i="4"/>
  <c r="L152" i="8"/>
  <c r="J156" i="8"/>
  <c r="K146" i="8"/>
  <c r="AM32" i="4"/>
  <c r="AK36" i="4"/>
  <c r="AL26" i="4"/>
  <c r="K132" i="10"/>
  <c r="P144" i="9"/>
  <c r="Q144" i="9"/>
  <c r="K144" i="9" s="1"/>
  <c r="AB250" i="2"/>
  <c r="AB241" i="2"/>
  <c r="J249" i="2"/>
  <c r="L255" i="2"/>
  <c r="U32" i="6"/>
  <c r="T26" i="6"/>
  <c r="S36" i="6"/>
  <c r="AL231" i="2"/>
  <c r="AN228" i="2"/>
  <c r="J174" i="5"/>
  <c r="K164" i="5"/>
  <c r="L170" i="5"/>
  <c r="AD33" i="5"/>
  <c r="AB27" i="5"/>
  <c r="AM242" i="2"/>
  <c r="AL236" i="2"/>
  <c r="AK246" i="2"/>
  <c r="J37" i="5"/>
  <c r="J46" i="5"/>
  <c r="Z30" i="6"/>
  <c r="Y30" i="6"/>
  <c r="AB42" i="4"/>
  <c r="AD38" i="4"/>
  <c r="AC32" i="4"/>
  <c r="T39" i="5"/>
  <c r="K117" i="14"/>
  <c r="L162" i="4"/>
  <c r="M162" i="4"/>
  <c r="K123" i="13"/>
  <c r="AH240" i="2"/>
  <c r="AI240" i="2"/>
  <c r="K126" i="11"/>
  <c r="L120" i="11"/>
  <c r="M120" i="11"/>
  <c r="Q168" i="5"/>
  <c r="P168" i="5"/>
  <c r="S39" i="4"/>
  <c r="U45" i="4"/>
  <c r="L128" i="12"/>
  <c r="K122" i="12"/>
  <c r="J132" i="12"/>
  <c r="M147" i="9"/>
  <c r="J141" i="9"/>
  <c r="J165" i="5"/>
  <c r="L171" i="5"/>
  <c r="J129" i="12"/>
  <c r="L135" i="12"/>
  <c r="J34" i="6"/>
  <c r="J25" i="6"/>
  <c r="P138" i="10"/>
  <c r="Q138" i="10"/>
  <c r="AI36" i="4"/>
  <c r="AH36" i="4"/>
  <c r="U38" i="5"/>
  <c r="S42" i="5"/>
  <c r="T32" i="5"/>
  <c r="K147" i="9"/>
  <c r="K255" i="2"/>
  <c r="AC236" i="2"/>
  <c r="AD242" i="2"/>
  <c r="AB246" i="2"/>
  <c r="L159" i="9"/>
  <c r="K116" i="13"/>
  <c r="L122" i="13"/>
  <c r="J126" i="13"/>
  <c r="AK31" i="4"/>
  <c r="AK40" i="4"/>
  <c r="V32" i="7"/>
  <c r="V38" i="7" s="1"/>
  <c r="V44" i="7" s="1"/>
  <c r="V50" i="7" s="1"/>
  <c r="V56" i="7" s="1"/>
  <c r="V62" i="7" s="1"/>
  <c r="V68" i="7" s="1"/>
  <c r="V74" i="7" s="1"/>
  <c r="V80" i="7" s="1"/>
  <c r="V86" i="7" s="1"/>
  <c r="V92" i="7" s="1"/>
  <c r="V98" i="7" s="1"/>
  <c r="V104" i="7" s="1"/>
  <c r="V110" i="7" s="1"/>
  <c r="V116" i="7" s="1"/>
  <c r="V122" i="7" s="1"/>
  <c r="V128" i="7" s="1"/>
  <c r="V134" i="7" s="1"/>
  <c r="V140" i="7" s="1"/>
  <c r="V146" i="7" s="1"/>
  <c r="V152" i="7" s="1"/>
  <c r="V158" i="7" s="1"/>
  <c r="V164" i="7" s="1"/>
  <c r="V170" i="7" s="1"/>
  <c r="V176" i="7" s="1"/>
  <c r="V182" i="7" s="1"/>
  <c r="V188" i="7" s="1"/>
  <c r="V194" i="7" s="1"/>
  <c r="V200" i="7" s="1"/>
  <c r="V206" i="7" s="1"/>
  <c r="V212" i="7" s="1"/>
  <c r="V218" i="7" s="1"/>
  <c r="V224" i="7" s="1"/>
  <c r="V230" i="7" s="1"/>
  <c r="V236" i="7" s="1"/>
  <c r="V242" i="7" s="1"/>
  <c r="V248" i="7" s="1"/>
  <c r="V254" i="7" s="1"/>
  <c r="S30" i="7"/>
  <c r="U26" i="7"/>
  <c r="S36" i="7" s="1"/>
  <c r="T38" i="4"/>
  <c r="U44" i="4"/>
  <c r="S48" i="4"/>
  <c r="J117" i="13"/>
  <c r="L123" i="13"/>
  <c r="AQ240" i="2"/>
  <c r="AR240" i="2"/>
  <c r="S24" i="7"/>
  <c r="Z24" i="7" s="1"/>
  <c r="Q252" i="2"/>
  <c r="P252" i="2"/>
  <c r="J46" i="4"/>
  <c r="J37" i="4"/>
  <c r="AB33" i="4"/>
  <c r="AD39" i="4"/>
  <c r="P156" i="7"/>
  <c r="Q156" i="7"/>
  <c r="K141" i="10"/>
  <c r="T30" i="5"/>
  <c r="AH30" i="4"/>
  <c r="AI30" i="4"/>
  <c r="AC30" i="4" s="1"/>
  <c r="AD30" i="4" s="1"/>
  <c r="K165" i="6"/>
  <c r="S40" i="5"/>
  <c r="S31" i="5"/>
  <c r="L134" i="11"/>
  <c r="K128" i="11"/>
  <c r="J138" i="11"/>
  <c r="Q120" i="13"/>
  <c r="P120" i="13"/>
  <c r="P126" i="12"/>
  <c r="Q126" i="12"/>
  <c r="AD26" i="6"/>
  <c r="J159" i="6"/>
  <c r="L165" i="6"/>
  <c r="L159" i="8"/>
  <c r="J153" i="8"/>
  <c r="J180" i="4"/>
  <c r="K170" i="4"/>
  <c r="L176" i="4"/>
  <c r="P150" i="8"/>
  <c r="Q150" i="8"/>
  <c r="AR30" i="4"/>
  <c r="AQ30" i="4"/>
  <c r="L123" i="14"/>
  <c r="J117" i="14"/>
  <c r="AM33" i="4"/>
  <c r="AK27" i="4"/>
  <c r="J120" i="14"/>
  <c r="K110" i="14"/>
  <c r="L116" i="14"/>
  <c r="S27" i="6"/>
  <c r="U33" i="6"/>
  <c r="T33" i="6"/>
  <c r="AK30" i="5"/>
  <c r="AM26" i="5"/>
  <c r="AK19" i="5"/>
  <c r="AK28" i="5"/>
  <c r="K165" i="7"/>
  <c r="J258" i="2"/>
  <c r="L254" i="2"/>
  <c r="K248" i="2"/>
  <c r="L147" i="10"/>
  <c r="J141" i="10"/>
  <c r="K158" i="6"/>
  <c r="J168" i="6"/>
  <c r="L164" i="6"/>
  <c r="K153" i="8"/>
  <c r="Z36" i="5"/>
  <c r="Y36" i="5"/>
  <c r="S243" i="2"/>
  <c r="U249" i="2"/>
  <c r="U39" i="5"/>
  <c r="S33" i="5"/>
  <c r="L135" i="11"/>
  <c r="J129" i="11"/>
  <c r="Q132" i="11"/>
  <c r="P132" i="11"/>
  <c r="T36" i="4"/>
  <c r="U36" i="4" s="1"/>
  <c r="U254" i="2"/>
  <c r="S258" i="2"/>
  <c r="T248" i="2"/>
  <c r="K177" i="4"/>
  <c r="AB31" i="4"/>
  <c r="AB40" i="4"/>
  <c r="U24" i="5"/>
  <c r="V24" i="5"/>
  <c r="AK243" i="2"/>
  <c r="AM249" i="2"/>
  <c r="AK241" i="2"/>
  <c r="AK250" i="2"/>
  <c r="AB249" i="2"/>
  <c r="AD255" i="2"/>
  <c r="J22" i="8"/>
  <c r="J19" i="6"/>
  <c r="F20" i="8"/>
  <c r="F26" i="8" s="1"/>
  <c r="F32" i="8" s="1"/>
  <c r="F38" i="8" s="1"/>
  <c r="F44" i="8" s="1"/>
  <c r="F50" i="8" s="1"/>
  <c r="F56" i="8" s="1"/>
  <c r="F62" i="8" s="1"/>
  <c r="F68" i="8" s="1"/>
  <c r="F74" i="8" s="1"/>
  <c r="F80" i="8" s="1"/>
  <c r="F86" i="8" s="1"/>
  <c r="F92" i="8" s="1"/>
  <c r="F98" i="8" s="1"/>
  <c r="F104" i="8" s="1"/>
  <c r="F110" i="8" s="1"/>
  <c r="F116" i="8" s="1"/>
  <c r="F122" i="8" s="1"/>
  <c r="F128" i="8" s="1"/>
  <c r="F134" i="8" s="1"/>
  <c r="F140" i="8" s="1"/>
  <c r="F146" i="8" s="1"/>
  <c r="F152" i="8" s="1"/>
  <c r="F158" i="8" s="1"/>
  <c r="F164" i="8" s="1"/>
  <c r="F170" i="8" s="1"/>
  <c r="F176" i="8" s="1"/>
  <c r="F182" i="8" s="1"/>
  <c r="F188" i="8" s="1"/>
  <c r="F194" i="8" s="1"/>
  <c r="F200" i="8" s="1"/>
  <c r="F206" i="8" s="1"/>
  <c r="F212" i="8" s="1"/>
  <c r="F218" i="8" s="1"/>
  <c r="F224" i="8" s="1"/>
  <c r="F230" i="8" s="1"/>
  <c r="F236" i="8" s="1"/>
  <c r="F242" i="8" s="1"/>
  <c r="F248" i="8" s="1"/>
  <c r="F254" i="8" s="1"/>
  <c r="J22" i="7"/>
  <c r="J28" i="7" s="1"/>
  <c r="AB20" i="6"/>
  <c r="AB24" i="5"/>
  <c r="AG24" i="5"/>
  <c r="AI24" i="4"/>
  <c r="AC24" i="4" s="1"/>
  <c r="AH24" i="4"/>
  <c r="S21" i="7"/>
  <c r="AK21" i="5"/>
  <c r="S20" i="8"/>
  <c r="AK20" i="6"/>
  <c r="AR24" i="5"/>
  <c r="AQ24" i="5"/>
  <c r="Z24" i="6"/>
  <c r="T24" i="6" s="1"/>
  <c r="Y24" i="6"/>
  <c r="AB21" i="5"/>
  <c r="AQ24" i="4"/>
  <c r="AR24" i="4"/>
  <c r="AL24" i="4" s="1"/>
  <c r="S22" i="7"/>
  <c r="S28" i="7" s="1"/>
  <c r="S19" i="6"/>
  <c r="AB19" i="6"/>
  <c r="G19" i="9"/>
  <c r="Z19" i="9"/>
  <c r="Z22" i="8"/>
  <c r="Z21" i="8" s="1"/>
  <c r="Z27" i="8" s="1"/>
  <c r="Z33" i="8" s="1"/>
  <c r="Z39" i="8" s="1"/>
  <c r="Z45" i="8" s="1"/>
  <c r="Z51" i="8" s="1"/>
  <c r="Z57" i="8" s="1"/>
  <c r="Z63" i="8" s="1"/>
  <c r="Z69" i="8" s="1"/>
  <c r="Z75" i="8" s="1"/>
  <c r="Z81" i="8" s="1"/>
  <c r="Z87" i="8" s="1"/>
  <c r="Z93" i="8" s="1"/>
  <c r="Z99" i="8" s="1"/>
  <c r="Z105" i="8" s="1"/>
  <c r="Z111" i="8" s="1"/>
  <c r="Z117" i="8" s="1"/>
  <c r="Z123" i="8" s="1"/>
  <c r="Z129" i="8" s="1"/>
  <c r="Z135" i="8" s="1"/>
  <c r="Z141" i="8" s="1"/>
  <c r="Z147" i="8" s="1"/>
  <c r="Z153" i="8" s="1"/>
  <c r="Z159" i="8" s="1"/>
  <c r="Z165" i="8" s="1"/>
  <c r="Z171" i="8" s="1"/>
  <c r="Z177" i="8" s="1"/>
  <c r="Z183" i="8" s="1"/>
  <c r="Z189" i="8" s="1"/>
  <c r="Z195" i="8" s="1"/>
  <c r="Z201" i="8" s="1"/>
  <c r="Z207" i="8" s="1"/>
  <c r="Z213" i="8" s="1"/>
  <c r="Z219" i="8" s="1"/>
  <c r="Z225" i="8" s="1"/>
  <c r="Z231" i="8" s="1"/>
  <c r="Z237" i="8" s="1"/>
  <c r="Z243" i="8" s="1"/>
  <c r="Z249" i="8" s="1"/>
  <c r="Z255" i="8" s="1"/>
  <c r="Z20" i="8"/>
  <c r="Z26" i="8" s="1"/>
  <c r="Z32" i="8" s="1"/>
  <c r="Z38" i="8" s="1"/>
  <c r="Z44" i="8" s="1"/>
  <c r="Z50" i="8" s="1"/>
  <c r="Z56" i="8" s="1"/>
  <c r="Z62" i="8" s="1"/>
  <c r="Z68" i="8" s="1"/>
  <c r="Z74" i="8" s="1"/>
  <c r="Z80" i="8" s="1"/>
  <c r="Z86" i="8" s="1"/>
  <c r="Z92" i="8" s="1"/>
  <c r="Z98" i="8" s="1"/>
  <c r="Z104" i="8" s="1"/>
  <c r="Z110" i="8" s="1"/>
  <c r="Z116" i="8" s="1"/>
  <c r="Z122" i="8" s="1"/>
  <c r="Z128" i="8" s="1"/>
  <c r="Z134" i="8" s="1"/>
  <c r="Z140" i="8" s="1"/>
  <c r="Z146" i="8" s="1"/>
  <c r="Z152" i="8" s="1"/>
  <c r="Z158" i="8" s="1"/>
  <c r="Z164" i="8" s="1"/>
  <c r="Z170" i="8" s="1"/>
  <c r="Z176" i="8" s="1"/>
  <c r="Z182" i="8" s="1"/>
  <c r="Z188" i="8" s="1"/>
  <c r="Z194" i="8" s="1"/>
  <c r="Z200" i="8" s="1"/>
  <c r="Z206" i="8" s="1"/>
  <c r="Z212" i="8" s="1"/>
  <c r="Z218" i="8" s="1"/>
  <c r="Z224" i="8" s="1"/>
  <c r="Z230" i="8" s="1"/>
  <c r="Z236" i="8" s="1"/>
  <c r="Z242" i="8" s="1"/>
  <c r="Z248" i="8" s="1"/>
  <c r="Z254" i="8" s="1"/>
  <c r="AR19" i="7"/>
  <c r="AR22" i="6"/>
  <c r="AR21" i="6" s="1"/>
  <c r="AR27" i="6" s="1"/>
  <c r="AR33" i="6" s="1"/>
  <c r="AR39" i="6" s="1"/>
  <c r="AR45" i="6" s="1"/>
  <c r="AR51" i="6" s="1"/>
  <c r="AR57" i="6" s="1"/>
  <c r="AR63" i="6" s="1"/>
  <c r="AR69" i="6" s="1"/>
  <c r="AR75" i="6" s="1"/>
  <c r="AR81" i="6" s="1"/>
  <c r="AR87" i="6" s="1"/>
  <c r="AR93" i="6" s="1"/>
  <c r="AR99" i="6" s="1"/>
  <c r="AR105" i="6" s="1"/>
  <c r="AR111" i="6" s="1"/>
  <c r="AR117" i="6" s="1"/>
  <c r="AR123" i="6" s="1"/>
  <c r="AR129" i="6" s="1"/>
  <c r="AR135" i="6" s="1"/>
  <c r="AR141" i="6" s="1"/>
  <c r="AR147" i="6" s="1"/>
  <c r="AR153" i="6" s="1"/>
  <c r="AR159" i="6" s="1"/>
  <c r="AR165" i="6" s="1"/>
  <c r="AR171" i="6" s="1"/>
  <c r="AR177" i="6" s="1"/>
  <c r="AR183" i="6" s="1"/>
  <c r="AR189" i="6" s="1"/>
  <c r="AR195" i="6" s="1"/>
  <c r="AR201" i="6" s="1"/>
  <c r="AR207" i="6" s="1"/>
  <c r="AR213" i="6" s="1"/>
  <c r="AR219" i="6" s="1"/>
  <c r="AR225" i="6" s="1"/>
  <c r="AR231" i="6" s="1"/>
  <c r="AR237" i="6" s="1"/>
  <c r="AR243" i="6" s="1"/>
  <c r="AR249" i="6" s="1"/>
  <c r="AR255" i="6" s="1"/>
  <c r="AR20" i="6"/>
  <c r="AR26" i="6" s="1"/>
  <c r="AR32" i="6" s="1"/>
  <c r="AR38" i="6" s="1"/>
  <c r="AR44" i="6" s="1"/>
  <c r="AR50" i="6" s="1"/>
  <c r="AR56" i="6" s="1"/>
  <c r="AR62" i="6" s="1"/>
  <c r="AR68" i="6" s="1"/>
  <c r="AR74" i="6" s="1"/>
  <c r="AR80" i="6" s="1"/>
  <c r="AR86" i="6" s="1"/>
  <c r="AR92" i="6" s="1"/>
  <c r="AR98" i="6" s="1"/>
  <c r="AR104" i="6" s="1"/>
  <c r="AR110" i="6" s="1"/>
  <c r="AR116" i="6" s="1"/>
  <c r="AR122" i="6" s="1"/>
  <c r="AR128" i="6" s="1"/>
  <c r="AR134" i="6" s="1"/>
  <c r="AR140" i="6" s="1"/>
  <c r="AR146" i="6" s="1"/>
  <c r="AR152" i="6" s="1"/>
  <c r="AR158" i="6" s="1"/>
  <c r="AR164" i="6" s="1"/>
  <c r="AR170" i="6" s="1"/>
  <c r="AR176" i="6" s="1"/>
  <c r="AR182" i="6" s="1"/>
  <c r="AR188" i="6" s="1"/>
  <c r="AR194" i="6" s="1"/>
  <c r="AR200" i="6" s="1"/>
  <c r="AR206" i="6" s="1"/>
  <c r="AR212" i="6" s="1"/>
  <c r="AR218" i="6" s="1"/>
  <c r="AR224" i="6" s="1"/>
  <c r="AR230" i="6" s="1"/>
  <c r="AR236" i="6" s="1"/>
  <c r="AR242" i="6" s="1"/>
  <c r="AR248" i="6" s="1"/>
  <c r="AR254" i="6" s="1"/>
  <c r="BG45" i="2"/>
  <c r="AI19" i="8"/>
  <c r="AI22" i="7"/>
  <c r="AI21" i="7" s="1"/>
  <c r="AI27" i="7" s="1"/>
  <c r="AI33" i="7" s="1"/>
  <c r="AI39" i="7" s="1"/>
  <c r="AI45" i="7" s="1"/>
  <c r="AI51" i="7" s="1"/>
  <c r="AI57" i="7" s="1"/>
  <c r="AI63" i="7" s="1"/>
  <c r="AI69" i="7" s="1"/>
  <c r="AI75" i="7" s="1"/>
  <c r="AI81" i="7" s="1"/>
  <c r="AI87" i="7" s="1"/>
  <c r="AI93" i="7" s="1"/>
  <c r="AI99" i="7" s="1"/>
  <c r="AI105" i="7" s="1"/>
  <c r="AI111" i="7" s="1"/>
  <c r="AI117" i="7" s="1"/>
  <c r="AI123" i="7" s="1"/>
  <c r="AI129" i="7" s="1"/>
  <c r="AI135" i="7" s="1"/>
  <c r="AI141" i="7" s="1"/>
  <c r="AI147" i="7" s="1"/>
  <c r="AI153" i="7" s="1"/>
  <c r="AI159" i="7" s="1"/>
  <c r="AI165" i="7" s="1"/>
  <c r="AI171" i="7" s="1"/>
  <c r="AI177" i="7" s="1"/>
  <c r="AI183" i="7" s="1"/>
  <c r="AI189" i="7" s="1"/>
  <c r="AI195" i="7" s="1"/>
  <c r="AI201" i="7" s="1"/>
  <c r="AI207" i="7" s="1"/>
  <c r="AI213" i="7" s="1"/>
  <c r="AI219" i="7" s="1"/>
  <c r="AI225" i="7" s="1"/>
  <c r="AI231" i="7" s="1"/>
  <c r="AI237" i="7" s="1"/>
  <c r="AI243" i="7" s="1"/>
  <c r="AI249" i="7" s="1"/>
  <c r="AI255" i="7" s="1"/>
  <c r="AI20" i="7"/>
  <c r="AI26" i="7" s="1"/>
  <c r="AI32" i="7" s="1"/>
  <c r="AI38" i="7" s="1"/>
  <c r="AI44" i="7" s="1"/>
  <c r="AI50" i="7" s="1"/>
  <c r="AI56" i="7" s="1"/>
  <c r="AI62" i="7" s="1"/>
  <c r="AI68" i="7" s="1"/>
  <c r="AI74" i="7" s="1"/>
  <c r="AI80" i="7" s="1"/>
  <c r="AI86" i="7" s="1"/>
  <c r="AI92" i="7" s="1"/>
  <c r="AI98" i="7" s="1"/>
  <c r="AI104" i="7" s="1"/>
  <c r="AI110" i="7" s="1"/>
  <c r="AI116" i="7" s="1"/>
  <c r="AI122" i="7" s="1"/>
  <c r="AI128" i="7" s="1"/>
  <c r="AI134" i="7" s="1"/>
  <c r="AI140" i="7" s="1"/>
  <c r="AI146" i="7" s="1"/>
  <c r="AI152" i="7" s="1"/>
  <c r="AI158" i="7" s="1"/>
  <c r="AI164" i="7" s="1"/>
  <c r="AI170" i="7" s="1"/>
  <c r="AI176" i="7" s="1"/>
  <c r="AI182" i="7" s="1"/>
  <c r="AI188" i="7" s="1"/>
  <c r="AI194" i="7" s="1"/>
  <c r="AI200" i="7" s="1"/>
  <c r="AI206" i="7" s="1"/>
  <c r="AI212" i="7" s="1"/>
  <c r="AI218" i="7" s="1"/>
  <c r="AI224" i="7" s="1"/>
  <c r="AI230" i="7" s="1"/>
  <c r="AI236" i="7" s="1"/>
  <c r="AI242" i="7" s="1"/>
  <c r="AI248" i="7" s="1"/>
  <c r="AI254" i="7" s="1"/>
  <c r="AS19" i="7"/>
  <c r="AS22" i="6"/>
  <c r="AS21" i="6" s="1"/>
  <c r="AS27" i="6" s="1"/>
  <c r="AS33" i="6" s="1"/>
  <c r="AS39" i="6" s="1"/>
  <c r="AS45" i="6" s="1"/>
  <c r="AS51" i="6" s="1"/>
  <c r="AS57" i="6" s="1"/>
  <c r="AS63" i="6" s="1"/>
  <c r="AS69" i="6" s="1"/>
  <c r="AS75" i="6" s="1"/>
  <c r="AS81" i="6" s="1"/>
  <c r="AS87" i="6" s="1"/>
  <c r="AS93" i="6" s="1"/>
  <c r="AS99" i="6" s="1"/>
  <c r="AS105" i="6" s="1"/>
  <c r="AS111" i="6" s="1"/>
  <c r="AS117" i="6" s="1"/>
  <c r="AS123" i="6" s="1"/>
  <c r="AS129" i="6" s="1"/>
  <c r="AS135" i="6" s="1"/>
  <c r="AS141" i="6" s="1"/>
  <c r="AS147" i="6" s="1"/>
  <c r="AS153" i="6" s="1"/>
  <c r="AS159" i="6" s="1"/>
  <c r="AS165" i="6" s="1"/>
  <c r="AS171" i="6" s="1"/>
  <c r="AS177" i="6" s="1"/>
  <c r="AS183" i="6" s="1"/>
  <c r="AS189" i="6" s="1"/>
  <c r="AS195" i="6" s="1"/>
  <c r="AS201" i="6" s="1"/>
  <c r="AS207" i="6" s="1"/>
  <c r="AS213" i="6" s="1"/>
  <c r="AS219" i="6" s="1"/>
  <c r="AS225" i="6" s="1"/>
  <c r="AS231" i="6" s="1"/>
  <c r="AS237" i="6" s="1"/>
  <c r="AS243" i="6" s="1"/>
  <c r="AS249" i="6" s="1"/>
  <c r="AS255" i="6" s="1"/>
  <c r="AS20" i="6"/>
  <c r="AS26" i="6" s="1"/>
  <c r="AS32" i="6" s="1"/>
  <c r="AS38" i="6" s="1"/>
  <c r="AS44" i="6" s="1"/>
  <c r="AS50" i="6" s="1"/>
  <c r="AS56" i="6" s="1"/>
  <c r="AS62" i="6" s="1"/>
  <c r="AS68" i="6" s="1"/>
  <c r="AS74" i="6" s="1"/>
  <c r="AS80" i="6" s="1"/>
  <c r="AS86" i="6" s="1"/>
  <c r="AS92" i="6" s="1"/>
  <c r="AS98" i="6" s="1"/>
  <c r="AS104" i="6" s="1"/>
  <c r="AS110" i="6" s="1"/>
  <c r="AS116" i="6" s="1"/>
  <c r="AS122" i="6" s="1"/>
  <c r="AS128" i="6" s="1"/>
  <c r="AS134" i="6" s="1"/>
  <c r="AS140" i="6" s="1"/>
  <c r="AS146" i="6" s="1"/>
  <c r="AS152" i="6" s="1"/>
  <c r="AS158" i="6" s="1"/>
  <c r="AS164" i="6" s="1"/>
  <c r="AS170" i="6" s="1"/>
  <c r="AS176" i="6" s="1"/>
  <c r="AS182" i="6" s="1"/>
  <c r="AS188" i="6" s="1"/>
  <c r="AS194" i="6" s="1"/>
  <c r="AS200" i="6" s="1"/>
  <c r="AS206" i="6" s="1"/>
  <c r="AS212" i="6" s="1"/>
  <c r="AS218" i="6" s="1"/>
  <c r="AS224" i="6" s="1"/>
  <c r="AS230" i="6" s="1"/>
  <c r="AS236" i="6" s="1"/>
  <c r="AS242" i="6" s="1"/>
  <c r="AS248" i="6" s="1"/>
  <c r="AS254" i="6" s="1"/>
  <c r="AJ19" i="8"/>
  <c r="AJ22" i="7"/>
  <c r="AJ21" i="7" s="1"/>
  <c r="AJ27" i="7" s="1"/>
  <c r="AJ33" i="7" s="1"/>
  <c r="AJ39" i="7" s="1"/>
  <c r="AJ45" i="7" s="1"/>
  <c r="AJ51" i="7" s="1"/>
  <c r="AJ57" i="7" s="1"/>
  <c r="AJ63" i="7" s="1"/>
  <c r="AJ69" i="7" s="1"/>
  <c r="AJ75" i="7" s="1"/>
  <c r="AJ81" i="7" s="1"/>
  <c r="AJ87" i="7" s="1"/>
  <c r="AJ93" i="7" s="1"/>
  <c r="AJ99" i="7" s="1"/>
  <c r="AJ105" i="7" s="1"/>
  <c r="AJ111" i="7" s="1"/>
  <c r="AJ117" i="7" s="1"/>
  <c r="AJ123" i="7" s="1"/>
  <c r="AJ129" i="7" s="1"/>
  <c r="AJ135" i="7" s="1"/>
  <c r="AJ141" i="7" s="1"/>
  <c r="AJ147" i="7" s="1"/>
  <c r="AJ153" i="7" s="1"/>
  <c r="AJ159" i="7" s="1"/>
  <c r="AJ165" i="7" s="1"/>
  <c r="AJ171" i="7" s="1"/>
  <c r="AJ177" i="7" s="1"/>
  <c r="AJ183" i="7" s="1"/>
  <c r="AJ189" i="7" s="1"/>
  <c r="AJ195" i="7" s="1"/>
  <c r="AJ201" i="7" s="1"/>
  <c r="AJ207" i="7" s="1"/>
  <c r="AJ213" i="7" s="1"/>
  <c r="AJ219" i="7" s="1"/>
  <c r="AJ225" i="7" s="1"/>
  <c r="AJ231" i="7" s="1"/>
  <c r="AJ237" i="7" s="1"/>
  <c r="AJ243" i="7" s="1"/>
  <c r="AJ249" i="7" s="1"/>
  <c r="AJ255" i="7" s="1"/>
  <c r="AJ20" i="7"/>
  <c r="AJ26" i="7" s="1"/>
  <c r="AJ32" i="7" s="1"/>
  <c r="AJ38" i="7" s="1"/>
  <c r="AJ44" i="7" s="1"/>
  <c r="AJ50" i="7" s="1"/>
  <c r="AJ56" i="7" s="1"/>
  <c r="AJ62" i="7" s="1"/>
  <c r="AJ68" i="7" s="1"/>
  <c r="AJ74" i="7" s="1"/>
  <c r="AJ80" i="7" s="1"/>
  <c r="AJ86" i="7" s="1"/>
  <c r="AJ92" i="7" s="1"/>
  <c r="AJ98" i="7" s="1"/>
  <c r="AJ104" i="7" s="1"/>
  <c r="AJ110" i="7" s="1"/>
  <c r="AJ116" i="7" s="1"/>
  <c r="AJ122" i="7" s="1"/>
  <c r="AJ128" i="7" s="1"/>
  <c r="AJ134" i="7" s="1"/>
  <c r="AJ140" i="7" s="1"/>
  <c r="AJ146" i="7" s="1"/>
  <c r="AJ152" i="7" s="1"/>
  <c r="AJ158" i="7" s="1"/>
  <c r="AJ164" i="7" s="1"/>
  <c r="AJ170" i="7" s="1"/>
  <c r="AJ176" i="7" s="1"/>
  <c r="AJ182" i="7" s="1"/>
  <c r="AJ188" i="7" s="1"/>
  <c r="AJ194" i="7" s="1"/>
  <c r="AJ200" i="7" s="1"/>
  <c r="AJ206" i="7" s="1"/>
  <c r="AJ212" i="7" s="1"/>
  <c r="AJ218" i="7" s="1"/>
  <c r="AJ224" i="7" s="1"/>
  <c r="AJ230" i="7" s="1"/>
  <c r="AJ236" i="7" s="1"/>
  <c r="AJ242" i="7" s="1"/>
  <c r="AJ248" i="7" s="1"/>
  <c r="AJ254" i="7" s="1"/>
  <c r="AA19" i="9"/>
  <c r="AA22" i="8"/>
  <c r="AA21" i="8" s="1"/>
  <c r="AA27" i="8" s="1"/>
  <c r="AA33" i="8" s="1"/>
  <c r="AA39" i="8" s="1"/>
  <c r="AA45" i="8" s="1"/>
  <c r="AA51" i="8" s="1"/>
  <c r="AA57" i="8" s="1"/>
  <c r="AA63" i="8" s="1"/>
  <c r="AA69" i="8" s="1"/>
  <c r="AA75" i="8" s="1"/>
  <c r="AA81" i="8" s="1"/>
  <c r="AA87" i="8" s="1"/>
  <c r="AA93" i="8" s="1"/>
  <c r="AA99" i="8" s="1"/>
  <c r="AA105" i="8" s="1"/>
  <c r="AA111" i="8" s="1"/>
  <c r="AA117" i="8" s="1"/>
  <c r="AA123" i="8" s="1"/>
  <c r="AA129" i="8" s="1"/>
  <c r="AA135" i="8" s="1"/>
  <c r="AA141" i="8" s="1"/>
  <c r="AA147" i="8" s="1"/>
  <c r="AA153" i="8" s="1"/>
  <c r="AA159" i="8" s="1"/>
  <c r="AA165" i="8" s="1"/>
  <c r="AA171" i="8" s="1"/>
  <c r="AA177" i="8" s="1"/>
  <c r="AA183" i="8" s="1"/>
  <c r="AA189" i="8" s="1"/>
  <c r="AA195" i="8" s="1"/>
  <c r="AA201" i="8" s="1"/>
  <c r="AA207" i="8" s="1"/>
  <c r="AA213" i="8" s="1"/>
  <c r="AA219" i="8" s="1"/>
  <c r="AA225" i="8" s="1"/>
  <c r="AA231" i="8" s="1"/>
  <c r="AA237" i="8" s="1"/>
  <c r="AA243" i="8" s="1"/>
  <c r="AA249" i="8" s="1"/>
  <c r="AA255" i="8" s="1"/>
  <c r="AA20" i="8"/>
  <c r="AA26" i="8" s="1"/>
  <c r="AA32" i="8" s="1"/>
  <c r="AA38" i="8" s="1"/>
  <c r="AA44" i="8" s="1"/>
  <c r="AA50" i="8" s="1"/>
  <c r="AA56" i="8" s="1"/>
  <c r="AA62" i="8" s="1"/>
  <c r="AA68" i="8" s="1"/>
  <c r="AA74" i="8" s="1"/>
  <c r="AA80" i="8" s="1"/>
  <c r="AA86" i="8" s="1"/>
  <c r="AA92" i="8" s="1"/>
  <c r="AA98" i="8" s="1"/>
  <c r="AA104" i="8" s="1"/>
  <c r="AA110" i="8" s="1"/>
  <c r="AA116" i="8" s="1"/>
  <c r="AA122" i="8" s="1"/>
  <c r="AA128" i="8" s="1"/>
  <c r="AA134" i="8" s="1"/>
  <c r="AA140" i="8" s="1"/>
  <c r="AA146" i="8" s="1"/>
  <c r="AA152" i="8" s="1"/>
  <c r="AA158" i="8" s="1"/>
  <c r="AA164" i="8" s="1"/>
  <c r="AA170" i="8" s="1"/>
  <c r="AA176" i="8" s="1"/>
  <c r="AA182" i="8" s="1"/>
  <c r="AA188" i="8" s="1"/>
  <c r="AA194" i="8" s="1"/>
  <c r="AA200" i="8" s="1"/>
  <c r="AA206" i="8" s="1"/>
  <c r="AA212" i="8" s="1"/>
  <c r="AA218" i="8" s="1"/>
  <c r="AA224" i="8" s="1"/>
  <c r="AA230" i="8" s="1"/>
  <c r="AA236" i="8" s="1"/>
  <c r="AA242" i="8" s="1"/>
  <c r="AA248" i="8" s="1"/>
  <c r="AA254" i="8" s="1"/>
  <c r="AC22" i="5"/>
  <c r="AC21" i="5" s="1"/>
  <c r="AC27" i="5" s="1"/>
  <c r="AC20" i="5"/>
  <c r="AH19" i="8"/>
  <c r="AH22" i="7"/>
  <c r="AH21" i="7" s="1"/>
  <c r="AH27" i="7" s="1"/>
  <c r="AH33" i="7" s="1"/>
  <c r="AH39" i="7" s="1"/>
  <c r="AH45" i="7" s="1"/>
  <c r="AH51" i="7" s="1"/>
  <c r="AH57" i="7" s="1"/>
  <c r="AH63" i="7" s="1"/>
  <c r="AH69" i="7" s="1"/>
  <c r="AH75" i="7" s="1"/>
  <c r="AH81" i="7" s="1"/>
  <c r="AH87" i="7" s="1"/>
  <c r="AH93" i="7" s="1"/>
  <c r="AH99" i="7" s="1"/>
  <c r="AH105" i="7" s="1"/>
  <c r="AH111" i="7" s="1"/>
  <c r="AH117" i="7" s="1"/>
  <c r="AH123" i="7" s="1"/>
  <c r="AH129" i="7" s="1"/>
  <c r="AH135" i="7" s="1"/>
  <c r="AH141" i="7" s="1"/>
  <c r="AH147" i="7" s="1"/>
  <c r="AH153" i="7" s="1"/>
  <c r="AH159" i="7" s="1"/>
  <c r="AH165" i="7" s="1"/>
  <c r="AH171" i="7" s="1"/>
  <c r="AH177" i="7" s="1"/>
  <c r="AH183" i="7" s="1"/>
  <c r="AH189" i="7" s="1"/>
  <c r="AH195" i="7" s="1"/>
  <c r="AH201" i="7" s="1"/>
  <c r="AH207" i="7" s="1"/>
  <c r="AH213" i="7" s="1"/>
  <c r="AH219" i="7" s="1"/>
  <c r="AH225" i="7" s="1"/>
  <c r="AH231" i="7" s="1"/>
  <c r="AH237" i="7" s="1"/>
  <c r="AH243" i="7" s="1"/>
  <c r="AH249" i="7" s="1"/>
  <c r="AH255" i="7" s="1"/>
  <c r="AH20" i="7"/>
  <c r="AH26" i="7" s="1"/>
  <c r="AH32" i="7" s="1"/>
  <c r="AH38" i="7" s="1"/>
  <c r="AH44" i="7" s="1"/>
  <c r="AH50" i="7" s="1"/>
  <c r="AH56" i="7" s="1"/>
  <c r="AH62" i="7" s="1"/>
  <c r="AH68" i="7" s="1"/>
  <c r="AH74" i="7" s="1"/>
  <c r="AH80" i="7" s="1"/>
  <c r="AH86" i="7" s="1"/>
  <c r="AH92" i="7" s="1"/>
  <c r="AH98" i="7" s="1"/>
  <c r="AH104" i="7" s="1"/>
  <c r="AH110" i="7" s="1"/>
  <c r="AH116" i="7" s="1"/>
  <c r="AH122" i="7" s="1"/>
  <c r="AH128" i="7" s="1"/>
  <c r="AH134" i="7" s="1"/>
  <c r="AH140" i="7" s="1"/>
  <c r="AH146" i="7" s="1"/>
  <c r="AH152" i="7" s="1"/>
  <c r="AH158" i="7" s="1"/>
  <c r="AH164" i="7" s="1"/>
  <c r="AH170" i="7" s="1"/>
  <c r="AH176" i="7" s="1"/>
  <c r="AH182" i="7" s="1"/>
  <c r="AH188" i="7" s="1"/>
  <c r="AH194" i="7" s="1"/>
  <c r="AH200" i="7" s="1"/>
  <c r="AH206" i="7" s="1"/>
  <c r="AH212" i="7" s="1"/>
  <c r="AH218" i="7" s="1"/>
  <c r="AH224" i="7" s="1"/>
  <c r="AH230" i="7" s="1"/>
  <c r="AH236" i="7" s="1"/>
  <c r="AH242" i="7" s="1"/>
  <c r="AH248" i="7" s="1"/>
  <c r="AH254" i="7" s="1"/>
  <c r="AQ19" i="7"/>
  <c r="AQ22" i="6"/>
  <c r="AQ21" i="6" s="1"/>
  <c r="AQ27" i="6" s="1"/>
  <c r="AQ33" i="6" s="1"/>
  <c r="AQ39" i="6" s="1"/>
  <c r="AQ45" i="6" s="1"/>
  <c r="AQ51" i="6" s="1"/>
  <c r="AQ57" i="6" s="1"/>
  <c r="AQ63" i="6" s="1"/>
  <c r="AQ69" i="6" s="1"/>
  <c r="AQ75" i="6" s="1"/>
  <c r="AQ81" i="6" s="1"/>
  <c r="AQ87" i="6" s="1"/>
  <c r="AQ93" i="6" s="1"/>
  <c r="AQ99" i="6" s="1"/>
  <c r="AQ105" i="6" s="1"/>
  <c r="AQ111" i="6" s="1"/>
  <c r="AQ117" i="6" s="1"/>
  <c r="AQ123" i="6" s="1"/>
  <c r="AQ129" i="6" s="1"/>
  <c r="AQ135" i="6" s="1"/>
  <c r="AQ141" i="6" s="1"/>
  <c r="AQ147" i="6" s="1"/>
  <c r="AQ153" i="6" s="1"/>
  <c r="AQ159" i="6" s="1"/>
  <c r="AQ165" i="6" s="1"/>
  <c r="AQ171" i="6" s="1"/>
  <c r="AQ177" i="6" s="1"/>
  <c r="AQ183" i="6" s="1"/>
  <c r="AQ189" i="6" s="1"/>
  <c r="AQ195" i="6" s="1"/>
  <c r="AQ201" i="6" s="1"/>
  <c r="AQ207" i="6" s="1"/>
  <c r="AQ213" i="6" s="1"/>
  <c r="AQ219" i="6" s="1"/>
  <c r="AQ225" i="6" s="1"/>
  <c r="AQ231" i="6" s="1"/>
  <c r="AQ237" i="6" s="1"/>
  <c r="AQ243" i="6" s="1"/>
  <c r="AQ249" i="6" s="1"/>
  <c r="AQ255" i="6" s="1"/>
  <c r="AQ20" i="6"/>
  <c r="AQ26" i="6" s="1"/>
  <c r="AQ32" i="6" s="1"/>
  <c r="AQ38" i="6" s="1"/>
  <c r="AQ44" i="6" s="1"/>
  <c r="AQ50" i="6" s="1"/>
  <c r="AQ56" i="6" s="1"/>
  <c r="AQ62" i="6" s="1"/>
  <c r="AQ68" i="6" s="1"/>
  <c r="AQ74" i="6" s="1"/>
  <c r="AQ80" i="6" s="1"/>
  <c r="AQ86" i="6" s="1"/>
  <c r="AQ92" i="6" s="1"/>
  <c r="AQ98" i="6" s="1"/>
  <c r="AQ104" i="6" s="1"/>
  <c r="AQ110" i="6" s="1"/>
  <c r="AQ116" i="6" s="1"/>
  <c r="AQ122" i="6" s="1"/>
  <c r="AQ128" i="6" s="1"/>
  <c r="AQ134" i="6" s="1"/>
  <c r="AQ140" i="6" s="1"/>
  <c r="AQ146" i="6" s="1"/>
  <c r="AQ152" i="6" s="1"/>
  <c r="AQ158" i="6" s="1"/>
  <c r="AQ164" i="6" s="1"/>
  <c r="AQ170" i="6" s="1"/>
  <c r="AQ176" i="6" s="1"/>
  <c r="AQ182" i="6" s="1"/>
  <c r="AQ188" i="6" s="1"/>
  <c r="AQ194" i="6" s="1"/>
  <c r="AQ200" i="6" s="1"/>
  <c r="AQ206" i="6" s="1"/>
  <c r="AQ212" i="6" s="1"/>
  <c r="AQ218" i="6" s="1"/>
  <c r="AQ224" i="6" s="1"/>
  <c r="AQ230" i="6" s="1"/>
  <c r="AQ236" i="6" s="1"/>
  <c r="AQ242" i="6" s="1"/>
  <c r="AQ248" i="6" s="1"/>
  <c r="AQ254" i="6" s="1"/>
  <c r="Y19" i="9"/>
  <c r="Y22" i="8"/>
  <c r="Y21" i="8" s="1"/>
  <c r="Y27" i="8" s="1"/>
  <c r="Y33" i="8" s="1"/>
  <c r="Y39" i="8" s="1"/>
  <c r="Y45" i="8" s="1"/>
  <c r="Y51" i="8" s="1"/>
  <c r="Y57" i="8" s="1"/>
  <c r="Y63" i="8" s="1"/>
  <c r="Y69" i="8" s="1"/>
  <c r="Y75" i="8" s="1"/>
  <c r="Y81" i="8" s="1"/>
  <c r="Y87" i="8" s="1"/>
  <c r="Y93" i="8" s="1"/>
  <c r="Y99" i="8" s="1"/>
  <c r="Y105" i="8" s="1"/>
  <c r="Y111" i="8" s="1"/>
  <c r="Y117" i="8" s="1"/>
  <c r="Y123" i="8" s="1"/>
  <c r="Y129" i="8" s="1"/>
  <c r="Y135" i="8" s="1"/>
  <c r="Y141" i="8" s="1"/>
  <c r="Y147" i="8" s="1"/>
  <c r="Y153" i="8" s="1"/>
  <c r="Y159" i="8" s="1"/>
  <c r="Y165" i="8" s="1"/>
  <c r="Y171" i="8" s="1"/>
  <c r="Y177" i="8" s="1"/>
  <c r="Y183" i="8" s="1"/>
  <c r="Y189" i="8" s="1"/>
  <c r="Y195" i="8" s="1"/>
  <c r="Y201" i="8" s="1"/>
  <c r="Y207" i="8" s="1"/>
  <c r="Y213" i="8" s="1"/>
  <c r="Y219" i="8" s="1"/>
  <c r="Y225" i="8" s="1"/>
  <c r="Y231" i="8" s="1"/>
  <c r="Y237" i="8" s="1"/>
  <c r="Y243" i="8" s="1"/>
  <c r="Y249" i="8" s="1"/>
  <c r="Y255" i="8" s="1"/>
  <c r="Y20" i="8"/>
  <c r="Y26" i="8" s="1"/>
  <c r="Y32" i="8" s="1"/>
  <c r="Y38" i="8" s="1"/>
  <c r="Y44" i="8" s="1"/>
  <c r="Y50" i="8" s="1"/>
  <c r="Y56" i="8" s="1"/>
  <c r="Y62" i="8" s="1"/>
  <c r="Y68" i="8" s="1"/>
  <c r="Y74" i="8" s="1"/>
  <c r="Y80" i="8" s="1"/>
  <c r="Y86" i="8" s="1"/>
  <c r="Y92" i="8" s="1"/>
  <c r="Y98" i="8" s="1"/>
  <c r="Y104" i="8" s="1"/>
  <c r="Y110" i="8" s="1"/>
  <c r="Y116" i="8" s="1"/>
  <c r="Y122" i="8" s="1"/>
  <c r="Y128" i="8" s="1"/>
  <c r="Y134" i="8" s="1"/>
  <c r="Y140" i="8" s="1"/>
  <c r="Y146" i="8" s="1"/>
  <c r="Y152" i="8" s="1"/>
  <c r="Y158" i="8" s="1"/>
  <c r="Y164" i="8" s="1"/>
  <c r="Y170" i="8" s="1"/>
  <c r="Y176" i="8" s="1"/>
  <c r="Y182" i="8" s="1"/>
  <c r="Y188" i="8" s="1"/>
  <c r="Y194" i="8" s="1"/>
  <c r="Y200" i="8" s="1"/>
  <c r="Y206" i="8" s="1"/>
  <c r="Y212" i="8" s="1"/>
  <c r="Y218" i="8" s="1"/>
  <c r="Y224" i="8" s="1"/>
  <c r="Y230" i="8" s="1"/>
  <c r="Y236" i="8" s="1"/>
  <c r="Y242" i="8" s="1"/>
  <c r="Y248" i="8" s="1"/>
  <c r="Y254" i="8" s="1"/>
  <c r="AG19" i="7"/>
  <c r="AC19" i="7" s="1"/>
  <c r="AB22" i="7" s="1"/>
  <c r="AB28" i="7" s="1"/>
  <c r="AG22" i="6"/>
  <c r="AG21" i="6" s="1"/>
  <c r="AG27" i="6" s="1"/>
  <c r="AG33" i="6" s="1"/>
  <c r="AG39" i="6" s="1"/>
  <c r="AG45" i="6" s="1"/>
  <c r="AG51" i="6" s="1"/>
  <c r="AG57" i="6" s="1"/>
  <c r="AG63" i="6" s="1"/>
  <c r="AG69" i="6" s="1"/>
  <c r="AG75" i="6" s="1"/>
  <c r="AG81" i="6" s="1"/>
  <c r="AG87" i="6" s="1"/>
  <c r="AG93" i="6" s="1"/>
  <c r="AG99" i="6" s="1"/>
  <c r="AG105" i="6" s="1"/>
  <c r="AG111" i="6" s="1"/>
  <c r="AG117" i="6" s="1"/>
  <c r="AG123" i="6" s="1"/>
  <c r="AG129" i="6" s="1"/>
  <c r="AG135" i="6" s="1"/>
  <c r="AG141" i="6" s="1"/>
  <c r="AG147" i="6" s="1"/>
  <c r="AG153" i="6" s="1"/>
  <c r="AG159" i="6" s="1"/>
  <c r="AG165" i="6" s="1"/>
  <c r="AG171" i="6" s="1"/>
  <c r="AG177" i="6" s="1"/>
  <c r="AG183" i="6" s="1"/>
  <c r="AG189" i="6" s="1"/>
  <c r="AG195" i="6" s="1"/>
  <c r="AG201" i="6" s="1"/>
  <c r="AG207" i="6" s="1"/>
  <c r="AG213" i="6" s="1"/>
  <c r="AG219" i="6" s="1"/>
  <c r="AG225" i="6" s="1"/>
  <c r="AG231" i="6" s="1"/>
  <c r="AG237" i="6" s="1"/>
  <c r="AG243" i="6" s="1"/>
  <c r="AG249" i="6" s="1"/>
  <c r="AG255" i="6" s="1"/>
  <c r="AG20" i="6"/>
  <c r="AG26" i="6" s="1"/>
  <c r="AG32" i="6" s="1"/>
  <c r="AG38" i="6" s="1"/>
  <c r="AG44" i="6" s="1"/>
  <c r="AG50" i="6" s="1"/>
  <c r="AG56" i="6" s="1"/>
  <c r="AG62" i="6" s="1"/>
  <c r="AG68" i="6" s="1"/>
  <c r="AG74" i="6" s="1"/>
  <c r="AG80" i="6" s="1"/>
  <c r="AG86" i="6" s="1"/>
  <c r="AG92" i="6" s="1"/>
  <c r="AG98" i="6" s="1"/>
  <c r="AG104" i="6" s="1"/>
  <c r="AG110" i="6" s="1"/>
  <c r="AG116" i="6" s="1"/>
  <c r="AG122" i="6" s="1"/>
  <c r="AG128" i="6" s="1"/>
  <c r="AG134" i="6" s="1"/>
  <c r="AG140" i="6" s="1"/>
  <c r="AG146" i="6" s="1"/>
  <c r="AG152" i="6" s="1"/>
  <c r="AG158" i="6" s="1"/>
  <c r="AG164" i="6" s="1"/>
  <c r="AG170" i="6" s="1"/>
  <c r="AG176" i="6" s="1"/>
  <c r="AG182" i="6" s="1"/>
  <c r="AG188" i="6" s="1"/>
  <c r="AG194" i="6" s="1"/>
  <c r="AG200" i="6" s="1"/>
  <c r="AG206" i="6" s="1"/>
  <c r="AG212" i="6" s="1"/>
  <c r="AG218" i="6" s="1"/>
  <c r="AG224" i="6" s="1"/>
  <c r="AG230" i="6" s="1"/>
  <c r="AG236" i="6" s="1"/>
  <c r="AG242" i="6" s="1"/>
  <c r="AG248" i="6" s="1"/>
  <c r="AG254" i="6" s="1"/>
  <c r="X19" i="9"/>
  <c r="X22" i="8"/>
  <c r="X21" i="8" s="1"/>
  <c r="X27" i="8" s="1"/>
  <c r="X33" i="8" s="1"/>
  <c r="X39" i="8" s="1"/>
  <c r="X45" i="8" s="1"/>
  <c r="X51" i="8" s="1"/>
  <c r="X57" i="8" s="1"/>
  <c r="X63" i="8" s="1"/>
  <c r="X69" i="8" s="1"/>
  <c r="X75" i="8" s="1"/>
  <c r="X81" i="8" s="1"/>
  <c r="X87" i="8" s="1"/>
  <c r="X93" i="8" s="1"/>
  <c r="X99" i="8" s="1"/>
  <c r="X105" i="8" s="1"/>
  <c r="X111" i="8" s="1"/>
  <c r="X117" i="8" s="1"/>
  <c r="X123" i="8" s="1"/>
  <c r="X129" i="8" s="1"/>
  <c r="X135" i="8" s="1"/>
  <c r="X141" i="8" s="1"/>
  <c r="X147" i="8" s="1"/>
  <c r="X153" i="8" s="1"/>
  <c r="X159" i="8" s="1"/>
  <c r="X165" i="8" s="1"/>
  <c r="X171" i="8" s="1"/>
  <c r="X177" i="8" s="1"/>
  <c r="X183" i="8" s="1"/>
  <c r="X189" i="8" s="1"/>
  <c r="X195" i="8" s="1"/>
  <c r="X201" i="8" s="1"/>
  <c r="X207" i="8" s="1"/>
  <c r="X213" i="8" s="1"/>
  <c r="X219" i="8" s="1"/>
  <c r="X225" i="8" s="1"/>
  <c r="X231" i="8" s="1"/>
  <c r="X237" i="8" s="1"/>
  <c r="X243" i="8" s="1"/>
  <c r="X249" i="8" s="1"/>
  <c r="X255" i="8" s="1"/>
  <c r="X20" i="8"/>
  <c r="X26" i="8" s="1"/>
  <c r="X32" i="8" s="1"/>
  <c r="X38" i="8" s="1"/>
  <c r="X44" i="8" s="1"/>
  <c r="X50" i="8" s="1"/>
  <c r="X56" i="8" s="1"/>
  <c r="X62" i="8" s="1"/>
  <c r="X68" i="8" s="1"/>
  <c r="X74" i="8" s="1"/>
  <c r="X80" i="8" s="1"/>
  <c r="X86" i="8" s="1"/>
  <c r="X92" i="8" s="1"/>
  <c r="X98" i="8" s="1"/>
  <c r="X104" i="8" s="1"/>
  <c r="X110" i="8" s="1"/>
  <c r="X116" i="8" s="1"/>
  <c r="X122" i="8" s="1"/>
  <c r="X128" i="8" s="1"/>
  <c r="X134" i="8" s="1"/>
  <c r="X140" i="8" s="1"/>
  <c r="X146" i="8" s="1"/>
  <c r="X152" i="8" s="1"/>
  <c r="X158" i="8" s="1"/>
  <c r="X164" i="8" s="1"/>
  <c r="X170" i="8" s="1"/>
  <c r="X176" i="8" s="1"/>
  <c r="X182" i="8" s="1"/>
  <c r="X188" i="8" s="1"/>
  <c r="X194" i="8" s="1"/>
  <c r="X200" i="8" s="1"/>
  <c r="X206" i="8" s="1"/>
  <c r="X212" i="8" s="1"/>
  <c r="X218" i="8" s="1"/>
  <c r="X224" i="8" s="1"/>
  <c r="X230" i="8" s="1"/>
  <c r="X236" i="8" s="1"/>
  <c r="X242" i="8" s="1"/>
  <c r="X248" i="8" s="1"/>
  <c r="X254" i="8" s="1"/>
  <c r="AP19" i="7"/>
  <c r="AP22" i="6"/>
  <c r="AP21" i="6" s="1"/>
  <c r="AP27" i="6" s="1"/>
  <c r="AP33" i="6" s="1"/>
  <c r="AP39" i="6" s="1"/>
  <c r="AP45" i="6" s="1"/>
  <c r="AP51" i="6" s="1"/>
  <c r="AP57" i="6" s="1"/>
  <c r="AP63" i="6" s="1"/>
  <c r="AP69" i="6" s="1"/>
  <c r="AP75" i="6" s="1"/>
  <c r="AP81" i="6" s="1"/>
  <c r="AP87" i="6" s="1"/>
  <c r="AP93" i="6" s="1"/>
  <c r="AP99" i="6" s="1"/>
  <c r="AP105" i="6" s="1"/>
  <c r="AP111" i="6" s="1"/>
  <c r="AP117" i="6" s="1"/>
  <c r="AP123" i="6" s="1"/>
  <c r="AP129" i="6" s="1"/>
  <c r="AP135" i="6" s="1"/>
  <c r="AP141" i="6" s="1"/>
  <c r="AP147" i="6" s="1"/>
  <c r="AP153" i="6" s="1"/>
  <c r="AP159" i="6" s="1"/>
  <c r="AP165" i="6" s="1"/>
  <c r="AP171" i="6" s="1"/>
  <c r="AP177" i="6" s="1"/>
  <c r="AP183" i="6" s="1"/>
  <c r="AP189" i="6" s="1"/>
  <c r="AP195" i="6" s="1"/>
  <c r="AP201" i="6" s="1"/>
  <c r="AP207" i="6" s="1"/>
  <c r="AP213" i="6" s="1"/>
  <c r="AP219" i="6" s="1"/>
  <c r="AP225" i="6" s="1"/>
  <c r="AP231" i="6" s="1"/>
  <c r="AP237" i="6" s="1"/>
  <c r="AP243" i="6" s="1"/>
  <c r="AP249" i="6" s="1"/>
  <c r="AP255" i="6" s="1"/>
  <c r="AP20" i="6"/>
  <c r="AP26" i="6" s="1"/>
  <c r="AP32" i="6" s="1"/>
  <c r="AP38" i="6" s="1"/>
  <c r="AP44" i="6" s="1"/>
  <c r="AP50" i="6" s="1"/>
  <c r="AP56" i="6" s="1"/>
  <c r="AP62" i="6" s="1"/>
  <c r="AP68" i="6" s="1"/>
  <c r="AP74" i="6" s="1"/>
  <c r="AP80" i="6" s="1"/>
  <c r="AP86" i="6" s="1"/>
  <c r="AP92" i="6" s="1"/>
  <c r="AP98" i="6" s="1"/>
  <c r="AP104" i="6" s="1"/>
  <c r="AP110" i="6" s="1"/>
  <c r="AP116" i="6" s="1"/>
  <c r="AP122" i="6" s="1"/>
  <c r="AP128" i="6" s="1"/>
  <c r="AP134" i="6" s="1"/>
  <c r="AP140" i="6" s="1"/>
  <c r="AP146" i="6" s="1"/>
  <c r="AP152" i="6" s="1"/>
  <c r="AP158" i="6" s="1"/>
  <c r="AP164" i="6" s="1"/>
  <c r="AP170" i="6" s="1"/>
  <c r="AP176" i="6" s="1"/>
  <c r="AP182" i="6" s="1"/>
  <c r="AP188" i="6" s="1"/>
  <c r="AP194" i="6" s="1"/>
  <c r="AP200" i="6" s="1"/>
  <c r="AP206" i="6" s="1"/>
  <c r="AP212" i="6" s="1"/>
  <c r="AP218" i="6" s="1"/>
  <c r="AP224" i="6" s="1"/>
  <c r="AP230" i="6" s="1"/>
  <c r="AP236" i="6" s="1"/>
  <c r="AP242" i="6" s="1"/>
  <c r="AP248" i="6" s="1"/>
  <c r="AP254" i="6" s="1"/>
  <c r="W19" i="9"/>
  <c r="W22" i="8"/>
  <c r="W21" i="8" s="1"/>
  <c r="W27" i="8" s="1"/>
  <c r="W33" i="8" s="1"/>
  <c r="W39" i="8" s="1"/>
  <c r="W45" i="8" s="1"/>
  <c r="W51" i="8" s="1"/>
  <c r="W57" i="8" s="1"/>
  <c r="W63" i="8" s="1"/>
  <c r="W69" i="8" s="1"/>
  <c r="W75" i="8" s="1"/>
  <c r="W81" i="8" s="1"/>
  <c r="W87" i="8" s="1"/>
  <c r="W93" i="8" s="1"/>
  <c r="W99" i="8" s="1"/>
  <c r="W105" i="8" s="1"/>
  <c r="W111" i="8" s="1"/>
  <c r="W117" i="8" s="1"/>
  <c r="W123" i="8" s="1"/>
  <c r="W129" i="8" s="1"/>
  <c r="W135" i="8" s="1"/>
  <c r="W141" i="8" s="1"/>
  <c r="W147" i="8" s="1"/>
  <c r="W153" i="8" s="1"/>
  <c r="W159" i="8" s="1"/>
  <c r="W165" i="8" s="1"/>
  <c r="W171" i="8" s="1"/>
  <c r="W177" i="8" s="1"/>
  <c r="W183" i="8" s="1"/>
  <c r="W189" i="8" s="1"/>
  <c r="W195" i="8" s="1"/>
  <c r="W201" i="8" s="1"/>
  <c r="W207" i="8" s="1"/>
  <c r="W213" i="8" s="1"/>
  <c r="W219" i="8" s="1"/>
  <c r="W225" i="8" s="1"/>
  <c r="W231" i="8" s="1"/>
  <c r="W237" i="8" s="1"/>
  <c r="W243" i="8" s="1"/>
  <c r="W249" i="8" s="1"/>
  <c r="W255" i="8" s="1"/>
  <c r="W20" i="8"/>
  <c r="W26" i="8" s="1"/>
  <c r="W32" i="8" s="1"/>
  <c r="W38" i="8" s="1"/>
  <c r="W44" i="8" s="1"/>
  <c r="W50" i="8" s="1"/>
  <c r="W56" i="8" s="1"/>
  <c r="W62" i="8" s="1"/>
  <c r="W68" i="8" s="1"/>
  <c r="W74" i="8" s="1"/>
  <c r="W80" i="8" s="1"/>
  <c r="W86" i="8" s="1"/>
  <c r="W92" i="8" s="1"/>
  <c r="W98" i="8" s="1"/>
  <c r="W104" i="8" s="1"/>
  <c r="W110" i="8" s="1"/>
  <c r="W116" i="8" s="1"/>
  <c r="W122" i="8" s="1"/>
  <c r="W128" i="8" s="1"/>
  <c r="W134" i="8" s="1"/>
  <c r="W140" i="8" s="1"/>
  <c r="W146" i="8" s="1"/>
  <c r="W152" i="8" s="1"/>
  <c r="W158" i="8" s="1"/>
  <c r="W164" i="8" s="1"/>
  <c r="W170" i="8" s="1"/>
  <c r="W176" i="8" s="1"/>
  <c r="W182" i="8" s="1"/>
  <c r="W188" i="8" s="1"/>
  <c r="W194" i="8" s="1"/>
  <c r="W200" i="8" s="1"/>
  <c r="W206" i="8" s="1"/>
  <c r="W212" i="8" s="1"/>
  <c r="W218" i="8" s="1"/>
  <c r="W224" i="8" s="1"/>
  <c r="W230" i="8" s="1"/>
  <c r="W236" i="8" s="1"/>
  <c r="W242" i="8" s="1"/>
  <c r="W248" i="8" s="1"/>
  <c r="W254" i="8" s="1"/>
  <c r="AF19" i="8"/>
  <c r="AF22" i="7"/>
  <c r="AF21" i="7" s="1"/>
  <c r="AF27" i="7" s="1"/>
  <c r="AF33" i="7" s="1"/>
  <c r="AF39" i="7" s="1"/>
  <c r="AF45" i="7" s="1"/>
  <c r="AF51" i="7" s="1"/>
  <c r="AF57" i="7" s="1"/>
  <c r="AF63" i="7" s="1"/>
  <c r="AF69" i="7" s="1"/>
  <c r="AF75" i="7" s="1"/>
  <c r="AF81" i="7" s="1"/>
  <c r="AF87" i="7" s="1"/>
  <c r="AF93" i="7" s="1"/>
  <c r="AF99" i="7" s="1"/>
  <c r="AF105" i="7" s="1"/>
  <c r="AF111" i="7" s="1"/>
  <c r="AF117" i="7" s="1"/>
  <c r="AF123" i="7" s="1"/>
  <c r="AF129" i="7" s="1"/>
  <c r="AF135" i="7" s="1"/>
  <c r="AF141" i="7" s="1"/>
  <c r="AF147" i="7" s="1"/>
  <c r="AF153" i="7" s="1"/>
  <c r="AF159" i="7" s="1"/>
  <c r="AF165" i="7" s="1"/>
  <c r="AF171" i="7" s="1"/>
  <c r="AF177" i="7" s="1"/>
  <c r="AF183" i="7" s="1"/>
  <c r="AF189" i="7" s="1"/>
  <c r="AF195" i="7" s="1"/>
  <c r="AF201" i="7" s="1"/>
  <c r="AF207" i="7" s="1"/>
  <c r="AF213" i="7" s="1"/>
  <c r="AF219" i="7" s="1"/>
  <c r="AF225" i="7" s="1"/>
  <c r="AF231" i="7" s="1"/>
  <c r="AF237" i="7" s="1"/>
  <c r="AF243" i="7" s="1"/>
  <c r="AF249" i="7" s="1"/>
  <c r="AF255" i="7" s="1"/>
  <c r="AF20" i="7"/>
  <c r="AF26" i="7" s="1"/>
  <c r="AF32" i="7" s="1"/>
  <c r="AF38" i="7" s="1"/>
  <c r="AF44" i="7" s="1"/>
  <c r="AF50" i="7" s="1"/>
  <c r="AF56" i="7" s="1"/>
  <c r="AF62" i="7" s="1"/>
  <c r="AF68" i="7" s="1"/>
  <c r="AF74" i="7" s="1"/>
  <c r="AF80" i="7" s="1"/>
  <c r="AF86" i="7" s="1"/>
  <c r="AF92" i="7" s="1"/>
  <c r="AF98" i="7" s="1"/>
  <c r="AF104" i="7" s="1"/>
  <c r="AF110" i="7" s="1"/>
  <c r="AF116" i="7" s="1"/>
  <c r="AF122" i="7" s="1"/>
  <c r="AF128" i="7" s="1"/>
  <c r="AF134" i="7" s="1"/>
  <c r="AF140" i="7" s="1"/>
  <c r="AF146" i="7" s="1"/>
  <c r="AF152" i="7" s="1"/>
  <c r="AF158" i="7" s="1"/>
  <c r="AF164" i="7" s="1"/>
  <c r="AF170" i="7" s="1"/>
  <c r="AF176" i="7" s="1"/>
  <c r="AF182" i="7" s="1"/>
  <c r="AF188" i="7" s="1"/>
  <c r="AF194" i="7" s="1"/>
  <c r="AF200" i="7" s="1"/>
  <c r="AF206" i="7" s="1"/>
  <c r="AF212" i="7" s="1"/>
  <c r="AF218" i="7" s="1"/>
  <c r="AF224" i="7" s="1"/>
  <c r="AF230" i="7" s="1"/>
  <c r="AF236" i="7" s="1"/>
  <c r="AF242" i="7" s="1"/>
  <c r="AF248" i="7" s="1"/>
  <c r="AF254" i="7" s="1"/>
  <c r="AO19" i="7"/>
  <c r="AO22" i="6"/>
  <c r="AO21" i="6" s="1"/>
  <c r="AO27" i="6" s="1"/>
  <c r="AO33" i="6" s="1"/>
  <c r="AO39" i="6" s="1"/>
  <c r="AO45" i="6" s="1"/>
  <c r="AO51" i="6" s="1"/>
  <c r="AO57" i="6" s="1"/>
  <c r="AO63" i="6" s="1"/>
  <c r="AO69" i="6" s="1"/>
  <c r="AO75" i="6" s="1"/>
  <c r="AO81" i="6" s="1"/>
  <c r="AO87" i="6" s="1"/>
  <c r="AO93" i="6" s="1"/>
  <c r="AO99" i="6" s="1"/>
  <c r="AO105" i="6" s="1"/>
  <c r="AO111" i="6" s="1"/>
  <c r="AO117" i="6" s="1"/>
  <c r="AO123" i="6" s="1"/>
  <c r="AO129" i="6" s="1"/>
  <c r="AO135" i="6" s="1"/>
  <c r="AO141" i="6" s="1"/>
  <c r="AO147" i="6" s="1"/>
  <c r="AO153" i="6" s="1"/>
  <c r="AO159" i="6" s="1"/>
  <c r="AO165" i="6" s="1"/>
  <c r="AO171" i="6" s="1"/>
  <c r="AO177" i="6" s="1"/>
  <c r="AO183" i="6" s="1"/>
  <c r="AO189" i="6" s="1"/>
  <c r="AO195" i="6" s="1"/>
  <c r="AO201" i="6" s="1"/>
  <c r="AO207" i="6" s="1"/>
  <c r="AO213" i="6" s="1"/>
  <c r="AO219" i="6" s="1"/>
  <c r="AO225" i="6" s="1"/>
  <c r="AO231" i="6" s="1"/>
  <c r="AO237" i="6" s="1"/>
  <c r="AO243" i="6" s="1"/>
  <c r="AO249" i="6" s="1"/>
  <c r="AO255" i="6" s="1"/>
  <c r="AO20" i="6"/>
  <c r="AO26" i="6" s="1"/>
  <c r="AO32" i="6" s="1"/>
  <c r="AO38" i="6" s="1"/>
  <c r="AO44" i="6" s="1"/>
  <c r="AO50" i="6" s="1"/>
  <c r="AO56" i="6" s="1"/>
  <c r="AO62" i="6" s="1"/>
  <c r="AO68" i="6" s="1"/>
  <c r="AO74" i="6" s="1"/>
  <c r="AO80" i="6" s="1"/>
  <c r="AO86" i="6" s="1"/>
  <c r="AO92" i="6" s="1"/>
  <c r="AO98" i="6" s="1"/>
  <c r="AO104" i="6" s="1"/>
  <c r="AO110" i="6" s="1"/>
  <c r="AO116" i="6" s="1"/>
  <c r="AO122" i="6" s="1"/>
  <c r="AO128" i="6" s="1"/>
  <c r="AO134" i="6" s="1"/>
  <c r="AO140" i="6" s="1"/>
  <c r="AO146" i="6" s="1"/>
  <c r="AO152" i="6" s="1"/>
  <c r="AO158" i="6" s="1"/>
  <c r="AO164" i="6" s="1"/>
  <c r="AO170" i="6" s="1"/>
  <c r="AO176" i="6" s="1"/>
  <c r="AO182" i="6" s="1"/>
  <c r="AO188" i="6" s="1"/>
  <c r="AO194" i="6" s="1"/>
  <c r="AO200" i="6" s="1"/>
  <c r="AO206" i="6" s="1"/>
  <c r="AO212" i="6" s="1"/>
  <c r="AO218" i="6" s="1"/>
  <c r="AO224" i="6" s="1"/>
  <c r="AO230" i="6" s="1"/>
  <c r="AO236" i="6" s="1"/>
  <c r="AO242" i="6" s="1"/>
  <c r="AO248" i="6" s="1"/>
  <c r="AO254" i="6" s="1"/>
  <c r="AL20" i="5"/>
  <c r="G24" i="8"/>
  <c r="H24" i="7"/>
  <c r="T20" i="7"/>
  <c r="V19" i="9"/>
  <c r="V22" i="8"/>
  <c r="V21" i="8" s="1"/>
  <c r="V27" i="8" s="1"/>
  <c r="V33" i="8" s="1"/>
  <c r="V39" i="8" s="1"/>
  <c r="V45" i="8" s="1"/>
  <c r="V51" i="8" s="1"/>
  <c r="V57" i="8" s="1"/>
  <c r="V63" i="8" s="1"/>
  <c r="V69" i="8" s="1"/>
  <c r="V75" i="8" s="1"/>
  <c r="V81" i="8" s="1"/>
  <c r="V87" i="8" s="1"/>
  <c r="V93" i="8" s="1"/>
  <c r="V99" i="8" s="1"/>
  <c r="V105" i="8" s="1"/>
  <c r="V111" i="8" s="1"/>
  <c r="V117" i="8" s="1"/>
  <c r="V123" i="8" s="1"/>
  <c r="V129" i="8" s="1"/>
  <c r="V135" i="8" s="1"/>
  <c r="V141" i="8" s="1"/>
  <c r="V147" i="8" s="1"/>
  <c r="V153" i="8" s="1"/>
  <c r="V159" i="8" s="1"/>
  <c r="V165" i="8" s="1"/>
  <c r="V171" i="8" s="1"/>
  <c r="V177" i="8" s="1"/>
  <c r="V183" i="8" s="1"/>
  <c r="V189" i="8" s="1"/>
  <c r="V195" i="8" s="1"/>
  <c r="V201" i="8" s="1"/>
  <c r="V207" i="8" s="1"/>
  <c r="V213" i="8" s="1"/>
  <c r="V219" i="8" s="1"/>
  <c r="V225" i="8" s="1"/>
  <c r="V231" i="8" s="1"/>
  <c r="V237" i="8" s="1"/>
  <c r="V243" i="8" s="1"/>
  <c r="V249" i="8" s="1"/>
  <c r="V255" i="8" s="1"/>
  <c r="V20" i="8"/>
  <c r="V26" i="8" s="1"/>
  <c r="V32" i="8" s="1"/>
  <c r="V38" i="8" s="1"/>
  <c r="V44" i="8" s="1"/>
  <c r="V50" i="8" s="1"/>
  <c r="V56" i="8" s="1"/>
  <c r="V62" i="8" s="1"/>
  <c r="V68" i="8" s="1"/>
  <c r="V74" i="8" s="1"/>
  <c r="V80" i="8" s="1"/>
  <c r="V86" i="8" s="1"/>
  <c r="V92" i="8" s="1"/>
  <c r="V98" i="8" s="1"/>
  <c r="V104" i="8" s="1"/>
  <c r="V110" i="8" s="1"/>
  <c r="V116" i="8" s="1"/>
  <c r="V122" i="8" s="1"/>
  <c r="V128" i="8" s="1"/>
  <c r="V134" i="8" s="1"/>
  <c r="V140" i="8" s="1"/>
  <c r="V146" i="8" s="1"/>
  <c r="V152" i="8" s="1"/>
  <c r="V158" i="8" s="1"/>
  <c r="V164" i="8" s="1"/>
  <c r="V170" i="8" s="1"/>
  <c r="V176" i="8" s="1"/>
  <c r="V182" i="8" s="1"/>
  <c r="V188" i="8" s="1"/>
  <c r="V194" i="8" s="1"/>
  <c r="V200" i="8" s="1"/>
  <c r="V206" i="8" s="1"/>
  <c r="V212" i="8" s="1"/>
  <c r="V218" i="8" s="1"/>
  <c r="V224" i="8" s="1"/>
  <c r="V230" i="8" s="1"/>
  <c r="V236" i="8" s="1"/>
  <c r="V242" i="8" s="1"/>
  <c r="V248" i="8" s="1"/>
  <c r="V254" i="8" s="1"/>
  <c r="AN19" i="7"/>
  <c r="AN22" i="6"/>
  <c r="AN21" i="6" s="1"/>
  <c r="AN27" i="6" s="1"/>
  <c r="AN33" i="6" s="1"/>
  <c r="AN39" i="6" s="1"/>
  <c r="AN45" i="6" s="1"/>
  <c r="AN51" i="6" s="1"/>
  <c r="AN57" i="6" s="1"/>
  <c r="AN63" i="6" s="1"/>
  <c r="AN69" i="6" s="1"/>
  <c r="AN75" i="6" s="1"/>
  <c r="AN81" i="6" s="1"/>
  <c r="AN87" i="6" s="1"/>
  <c r="AN93" i="6" s="1"/>
  <c r="AN99" i="6" s="1"/>
  <c r="AN105" i="6" s="1"/>
  <c r="AN111" i="6" s="1"/>
  <c r="AN117" i="6" s="1"/>
  <c r="AN123" i="6" s="1"/>
  <c r="AN129" i="6" s="1"/>
  <c r="AN135" i="6" s="1"/>
  <c r="AN141" i="6" s="1"/>
  <c r="AN147" i="6" s="1"/>
  <c r="AN153" i="6" s="1"/>
  <c r="AN159" i="6" s="1"/>
  <c r="AN165" i="6" s="1"/>
  <c r="AN171" i="6" s="1"/>
  <c r="AN177" i="6" s="1"/>
  <c r="AN183" i="6" s="1"/>
  <c r="AN189" i="6" s="1"/>
  <c r="AN195" i="6" s="1"/>
  <c r="AN201" i="6" s="1"/>
  <c r="AN207" i="6" s="1"/>
  <c r="AN213" i="6" s="1"/>
  <c r="AN219" i="6" s="1"/>
  <c r="AN225" i="6" s="1"/>
  <c r="AN231" i="6" s="1"/>
  <c r="AN237" i="6" s="1"/>
  <c r="AN243" i="6" s="1"/>
  <c r="AN249" i="6" s="1"/>
  <c r="AN255" i="6" s="1"/>
  <c r="AN20" i="6"/>
  <c r="AN26" i="6" s="1"/>
  <c r="AN32" i="6" s="1"/>
  <c r="AN38" i="6" s="1"/>
  <c r="AN44" i="6" s="1"/>
  <c r="AN50" i="6" s="1"/>
  <c r="AN56" i="6" s="1"/>
  <c r="AN62" i="6" s="1"/>
  <c r="AN68" i="6" s="1"/>
  <c r="AN74" i="6" s="1"/>
  <c r="AN80" i="6" s="1"/>
  <c r="AN86" i="6" s="1"/>
  <c r="AN92" i="6" s="1"/>
  <c r="AN98" i="6" s="1"/>
  <c r="AN104" i="6" s="1"/>
  <c r="AN110" i="6" s="1"/>
  <c r="AN116" i="6" s="1"/>
  <c r="AN122" i="6" s="1"/>
  <c r="AN128" i="6" s="1"/>
  <c r="AN134" i="6" s="1"/>
  <c r="AN140" i="6" s="1"/>
  <c r="AN146" i="6" s="1"/>
  <c r="AN152" i="6" s="1"/>
  <c r="AN158" i="6" s="1"/>
  <c r="AN164" i="6" s="1"/>
  <c r="AN170" i="6" s="1"/>
  <c r="AN176" i="6" s="1"/>
  <c r="AN182" i="6" s="1"/>
  <c r="AN188" i="6" s="1"/>
  <c r="AN194" i="6" s="1"/>
  <c r="AN200" i="6" s="1"/>
  <c r="AN206" i="6" s="1"/>
  <c r="AN212" i="6" s="1"/>
  <c r="AN218" i="6" s="1"/>
  <c r="AN224" i="6" s="1"/>
  <c r="AN230" i="6" s="1"/>
  <c r="AN236" i="6" s="1"/>
  <c r="AN242" i="6" s="1"/>
  <c r="AN248" i="6" s="1"/>
  <c r="AN254" i="6" s="1"/>
  <c r="AE19" i="8"/>
  <c r="AE22" i="7"/>
  <c r="AE21" i="7" s="1"/>
  <c r="AE27" i="7" s="1"/>
  <c r="AE33" i="7" s="1"/>
  <c r="AE39" i="7" s="1"/>
  <c r="AE45" i="7" s="1"/>
  <c r="AE51" i="7" s="1"/>
  <c r="AE57" i="7" s="1"/>
  <c r="AE63" i="7" s="1"/>
  <c r="AE69" i="7" s="1"/>
  <c r="AE75" i="7" s="1"/>
  <c r="AE81" i="7" s="1"/>
  <c r="AE87" i="7" s="1"/>
  <c r="AE93" i="7" s="1"/>
  <c r="AE99" i="7" s="1"/>
  <c r="AE105" i="7" s="1"/>
  <c r="AE111" i="7" s="1"/>
  <c r="AE117" i="7" s="1"/>
  <c r="AE123" i="7" s="1"/>
  <c r="AE129" i="7" s="1"/>
  <c r="AE135" i="7" s="1"/>
  <c r="AE141" i="7" s="1"/>
  <c r="AE147" i="7" s="1"/>
  <c r="AE153" i="7" s="1"/>
  <c r="AE159" i="7" s="1"/>
  <c r="AE165" i="7" s="1"/>
  <c r="AE171" i="7" s="1"/>
  <c r="AE177" i="7" s="1"/>
  <c r="AE183" i="7" s="1"/>
  <c r="AE189" i="7" s="1"/>
  <c r="AE195" i="7" s="1"/>
  <c r="AE201" i="7" s="1"/>
  <c r="AE207" i="7" s="1"/>
  <c r="AE213" i="7" s="1"/>
  <c r="AE219" i="7" s="1"/>
  <c r="AE225" i="7" s="1"/>
  <c r="AE231" i="7" s="1"/>
  <c r="AE237" i="7" s="1"/>
  <c r="AE243" i="7" s="1"/>
  <c r="AE249" i="7" s="1"/>
  <c r="AE255" i="7" s="1"/>
  <c r="AE20" i="7"/>
  <c r="AE26" i="7" s="1"/>
  <c r="AE32" i="7" s="1"/>
  <c r="AE38" i="7" s="1"/>
  <c r="AE44" i="7" s="1"/>
  <c r="AE50" i="7" s="1"/>
  <c r="AE56" i="7" s="1"/>
  <c r="AE62" i="7" s="1"/>
  <c r="AE68" i="7" s="1"/>
  <c r="AE74" i="7" s="1"/>
  <c r="AE80" i="7" s="1"/>
  <c r="AE86" i="7" s="1"/>
  <c r="AE92" i="7" s="1"/>
  <c r="AE98" i="7" s="1"/>
  <c r="AE104" i="7" s="1"/>
  <c r="AE110" i="7" s="1"/>
  <c r="AE116" i="7" s="1"/>
  <c r="AE122" i="7" s="1"/>
  <c r="AE128" i="7" s="1"/>
  <c r="AE134" i="7" s="1"/>
  <c r="AE140" i="7" s="1"/>
  <c r="AE146" i="7" s="1"/>
  <c r="AE152" i="7" s="1"/>
  <c r="AE158" i="7" s="1"/>
  <c r="AE164" i="7" s="1"/>
  <c r="AE170" i="7" s="1"/>
  <c r="AE176" i="7" s="1"/>
  <c r="AE182" i="7" s="1"/>
  <c r="AE188" i="7" s="1"/>
  <c r="AE194" i="7" s="1"/>
  <c r="AE200" i="7" s="1"/>
  <c r="AE206" i="7" s="1"/>
  <c r="AE212" i="7" s="1"/>
  <c r="AE218" i="7" s="1"/>
  <c r="AE224" i="7" s="1"/>
  <c r="AE230" i="7" s="1"/>
  <c r="AE236" i="7" s="1"/>
  <c r="AE242" i="7" s="1"/>
  <c r="AE248" i="7" s="1"/>
  <c r="AE254" i="7" s="1"/>
  <c r="U19" i="9"/>
  <c r="T19" i="8"/>
  <c r="S22" i="8" s="1"/>
  <c r="S28" i="8" s="1"/>
  <c r="U22" i="8"/>
  <c r="U20" i="8"/>
  <c r="T22" i="7"/>
  <c r="T21" i="7" s="1"/>
  <c r="T27" i="7" s="1"/>
  <c r="U21" i="7"/>
  <c r="U27" i="7" s="1"/>
  <c r="AM21" i="5"/>
  <c r="AM27" i="5" s="1"/>
  <c r="AL22" i="5"/>
  <c r="AL21" i="5" s="1"/>
  <c r="AL27" i="5" s="1"/>
  <c r="AD21" i="6"/>
  <c r="AD27" i="6" s="1"/>
  <c r="AD19" i="8"/>
  <c r="AD20" i="7"/>
  <c r="AD22" i="7"/>
  <c r="AM19" i="7"/>
  <c r="AM20" i="6"/>
  <c r="AM22" i="6"/>
  <c r="AL19" i="6"/>
  <c r="AK22" i="6" s="1"/>
  <c r="AL21" i="4"/>
  <c r="AL27" i="4" s="1"/>
  <c r="BG33" i="2"/>
  <c r="BD34" i="2"/>
  <c r="BK34" i="2"/>
  <c r="BD32" i="2"/>
  <c r="BK32" i="2"/>
  <c r="O12" i="1"/>
  <c r="A109" i="11"/>
  <c r="A112" i="11" s="1"/>
  <c r="A113" i="11" s="1"/>
  <c r="A114" i="11" s="1"/>
  <c r="A79" i="11"/>
  <c r="A82" i="11" s="1"/>
  <c r="A83" i="11" s="1"/>
  <c r="A84" i="11" s="1"/>
  <c r="Q9" i="2"/>
  <c r="R2" i="2"/>
  <c r="A199" i="11"/>
  <c r="A202" i="11" s="1"/>
  <c r="A203" i="11" s="1"/>
  <c r="A204" i="11" s="1"/>
  <c r="BK37" i="2"/>
  <c r="BK42" i="2" s="1"/>
  <c r="A73" i="12"/>
  <c r="A76" i="12" s="1"/>
  <c r="A77" i="12" s="1"/>
  <c r="A78" i="12" s="1"/>
  <c r="A229" i="12"/>
  <c r="A232" i="12" s="1"/>
  <c r="A233" i="12" s="1"/>
  <c r="A234" i="12" s="1"/>
  <c r="A217" i="12"/>
  <c r="A220" i="12" s="1"/>
  <c r="A221" i="12" s="1"/>
  <c r="A222" i="12" s="1"/>
  <c r="A145" i="12"/>
  <c r="A148" i="12" s="1"/>
  <c r="A149" i="12" s="1"/>
  <c r="A150" i="12" s="1"/>
  <c r="A115" i="12"/>
  <c r="A118" i="12" s="1"/>
  <c r="A119" i="12" s="1"/>
  <c r="A120" i="12" s="1"/>
  <c r="A55" i="12"/>
  <c r="A58" i="12" s="1"/>
  <c r="A59" i="12" s="1"/>
  <c r="A60" i="12" s="1"/>
  <c r="A169" i="12"/>
  <c r="A172" i="12" s="1"/>
  <c r="A173" i="12" s="1"/>
  <c r="A174" i="12" s="1"/>
  <c r="A241" i="12"/>
  <c r="A244" i="12" s="1"/>
  <c r="A245" i="12" s="1"/>
  <c r="A246" i="12" s="1"/>
  <c r="A211" i="12"/>
  <c r="A214" i="12" s="1"/>
  <c r="A215" i="12" s="1"/>
  <c r="A216" i="12" s="1"/>
  <c r="A139" i="12"/>
  <c r="A142" i="12" s="1"/>
  <c r="A143" i="12" s="1"/>
  <c r="A144" i="12" s="1"/>
  <c r="A133" i="12"/>
  <c r="A136" i="12" s="1"/>
  <c r="A137" i="12" s="1"/>
  <c r="A138" i="12" s="1"/>
  <c r="A61" i="12"/>
  <c r="A64" i="12" s="1"/>
  <c r="A65" i="12" s="1"/>
  <c r="A66" i="12" s="1"/>
  <c r="A49" i="12"/>
  <c r="A52" i="12" s="1"/>
  <c r="A53" i="12" s="1"/>
  <c r="A54" i="12" s="1"/>
  <c r="A25" i="12"/>
  <c r="A28" i="12" s="1"/>
  <c r="A29" i="12" s="1"/>
  <c r="A30" i="12" s="1"/>
  <c r="A181" i="12"/>
  <c r="A184" i="12" s="1"/>
  <c r="A185" i="12" s="1"/>
  <c r="A186" i="12" s="1"/>
  <c r="A193" i="12"/>
  <c r="A196" i="12" s="1"/>
  <c r="A197" i="12" s="1"/>
  <c r="A198" i="12" s="1"/>
  <c r="A175" i="12"/>
  <c r="A178" i="12" s="1"/>
  <c r="A179" i="12" s="1"/>
  <c r="A180" i="12" s="1"/>
  <c r="A67" i="12"/>
  <c r="A70" i="12" s="1"/>
  <c r="A71" i="12" s="1"/>
  <c r="A72" i="12" s="1"/>
  <c r="A187" i="12"/>
  <c r="A190" i="12" s="1"/>
  <c r="A191" i="12" s="1"/>
  <c r="A192" i="12" s="1"/>
  <c r="A97" i="12"/>
  <c r="A100" i="12" s="1"/>
  <c r="A101" i="12" s="1"/>
  <c r="A102" i="12" s="1"/>
  <c r="A127" i="12"/>
  <c r="A130" i="12" s="1"/>
  <c r="A131" i="12" s="1"/>
  <c r="A132" i="12" s="1"/>
  <c r="A85" i="12"/>
  <c r="A88" i="12" s="1"/>
  <c r="A89" i="12" s="1"/>
  <c r="A90" i="12" s="1"/>
  <c r="A163" i="12"/>
  <c r="A166" i="12" s="1"/>
  <c r="A167" i="12" s="1"/>
  <c r="A168" i="12" s="1"/>
  <c r="A259" i="12"/>
  <c r="A262" i="12" s="1"/>
  <c r="A263" i="12" s="1"/>
  <c r="A264" i="12" s="1"/>
  <c r="A31" i="12"/>
  <c r="A34" i="12" s="1"/>
  <c r="A35" i="12" s="1"/>
  <c r="A36" i="12" s="1"/>
  <c r="A43" i="12"/>
  <c r="A46" i="12" s="1"/>
  <c r="A47" i="12" s="1"/>
  <c r="A48" i="12" s="1"/>
  <c r="A235" i="12"/>
  <c r="A238" i="12" s="1"/>
  <c r="A239" i="12" s="1"/>
  <c r="A240" i="12" s="1"/>
  <c r="A121" i="12"/>
  <c r="A124" i="12" s="1"/>
  <c r="A125" i="12" s="1"/>
  <c r="A126" i="12" s="1"/>
  <c r="A223" i="12"/>
  <c r="A226" i="12" s="1"/>
  <c r="A227" i="12" s="1"/>
  <c r="A228" i="12" s="1"/>
  <c r="A247" i="12"/>
  <c r="A250" i="12" s="1"/>
  <c r="A251" i="12" s="1"/>
  <c r="A252" i="12" s="1"/>
  <c r="A91" i="12"/>
  <c r="A94" i="12" s="1"/>
  <c r="A95" i="12" s="1"/>
  <c r="A96" i="12" s="1"/>
  <c r="A103" i="12"/>
  <c r="A106" i="12" s="1"/>
  <c r="A107" i="12" s="1"/>
  <c r="A108" i="12" s="1"/>
  <c r="A253" i="12"/>
  <c r="A256" i="12" s="1"/>
  <c r="A257" i="12" s="1"/>
  <c r="A258" i="12" s="1"/>
  <c r="A37" i="12"/>
  <c r="A40" i="12" s="1"/>
  <c r="A41" i="12" s="1"/>
  <c r="A42" i="12" s="1"/>
  <c r="A205" i="12"/>
  <c r="A208" i="12" s="1"/>
  <c r="A209" i="12" s="1"/>
  <c r="A210" i="12" s="1"/>
  <c r="A151" i="12"/>
  <c r="A154" i="12" s="1"/>
  <c r="A155" i="12" s="1"/>
  <c r="A156" i="12" s="1"/>
  <c r="A157" i="12"/>
  <c r="A160" i="12" s="1"/>
  <c r="A161" i="12" s="1"/>
  <c r="A162" i="12" s="1"/>
  <c r="A109" i="12"/>
  <c r="A112" i="12" s="1"/>
  <c r="A113" i="12" s="1"/>
  <c r="A114" i="12" s="1"/>
  <c r="A199" i="12"/>
  <c r="A202" i="12" s="1"/>
  <c r="A203" i="12" s="1"/>
  <c r="A204" i="12" s="1"/>
  <c r="G21" i="9"/>
  <c r="A19" i="9"/>
  <c r="A22" i="9" s="1"/>
  <c r="A23" i="9" s="1"/>
  <c r="A24" i="9" s="1"/>
  <c r="F15" i="1"/>
  <c r="H14" i="1"/>
  <c r="AE234" i="2" l="1"/>
  <c r="V246" i="2"/>
  <c r="M156" i="6"/>
  <c r="AE24" i="4"/>
  <c r="AI30" i="5"/>
  <c r="AC30" i="5" s="1"/>
  <c r="AD30" i="5" s="1"/>
  <c r="K156" i="7"/>
  <c r="L156" i="7" s="1"/>
  <c r="L108" i="14"/>
  <c r="U246" i="2"/>
  <c r="K252" i="2"/>
  <c r="M252" i="2" s="1"/>
  <c r="K174" i="4"/>
  <c r="L174" i="4" s="1"/>
  <c r="L150" i="7"/>
  <c r="M120" i="12"/>
  <c r="AB30" i="6"/>
  <c r="AI30" i="6" s="1"/>
  <c r="M114" i="13"/>
  <c r="Y24" i="7"/>
  <c r="T36" i="5"/>
  <c r="U36" i="5" s="1"/>
  <c r="M246" i="2"/>
  <c r="AL240" i="2"/>
  <c r="AM240" i="2" s="1"/>
  <c r="AC36" i="4"/>
  <c r="AD36" i="4" s="1"/>
  <c r="AL30" i="4"/>
  <c r="AN30" i="4" s="1"/>
  <c r="K138" i="10"/>
  <c r="L138" i="10" s="1"/>
  <c r="L138" i="9"/>
  <c r="T252" i="2"/>
  <c r="K114" i="14"/>
  <c r="L114" i="14" s="1"/>
  <c r="K168" i="5"/>
  <c r="L168" i="5" s="1"/>
  <c r="V36" i="4"/>
  <c r="K120" i="13"/>
  <c r="L120" i="13" s="1"/>
  <c r="L144" i="9"/>
  <c r="L252" i="2"/>
  <c r="Y36" i="7"/>
  <c r="Z36" i="7"/>
  <c r="M174" i="4"/>
  <c r="AK25" i="5"/>
  <c r="AK34" i="5"/>
  <c r="K171" i="6"/>
  <c r="S54" i="4"/>
  <c r="U50" i="4"/>
  <c r="T44" i="4"/>
  <c r="Q126" i="13"/>
  <c r="P126" i="13"/>
  <c r="AC240" i="2"/>
  <c r="T38" i="5"/>
  <c r="S48" i="5"/>
  <c r="U44" i="5"/>
  <c r="J31" i="6"/>
  <c r="J40" i="6"/>
  <c r="K126" i="12"/>
  <c r="AI42" i="4"/>
  <c r="AH42" i="4"/>
  <c r="Y36" i="6"/>
  <c r="Z36" i="6"/>
  <c r="L158" i="8"/>
  <c r="K152" i="8"/>
  <c r="J162" i="8"/>
  <c r="L152" i="9"/>
  <c r="J156" i="9"/>
  <c r="K146" i="9"/>
  <c r="AK19" i="6"/>
  <c r="AK28" i="6"/>
  <c r="AL33" i="5"/>
  <c r="S34" i="7"/>
  <c r="S25" i="7"/>
  <c r="K183" i="4"/>
  <c r="L141" i="11"/>
  <c r="J135" i="11"/>
  <c r="L153" i="10"/>
  <c r="J147" i="10"/>
  <c r="P180" i="4"/>
  <c r="Q180" i="4"/>
  <c r="AC26" i="6"/>
  <c r="AD32" i="6"/>
  <c r="AB36" i="6"/>
  <c r="L140" i="11"/>
  <c r="K134" i="11"/>
  <c r="J144" i="11"/>
  <c r="T42" i="4"/>
  <c r="V42" i="4" s="1"/>
  <c r="K122" i="13"/>
  <c r="L128" i="13"/>
  <c r="J132" i="13"/>
  <c r="L141" i="12"/>
  <c r="J135" i="12"/>
  <c r="J138" i="12"/>
  <c r="K128" i="12"/>
  <c r="L134" i="12"/>
  <c r="L126" i="11"/>
  <c r="M126" i="11"/>
  <c r="AD39" i="5"/>
  <c r="AB33" i="5"/>
  <c r="T30" i="6"/>
  <c r="S43" i="4"/>
  <c r="S52" i="4"/>
  <c r="J159" i="7"/>
  <c r="L165" i="7"/>
  <c r="AE30" i="4"/>
  <c r="J43" i="5"/>
  <c r="J52" i="5"/>
  <c r="J34" i="7"/>
  <c r="J25" i="7"/>
  <c r="T254" i="2"/>
  <c r="S249" i="2"/>
  <c r="U255" i="2"/>
  <c r="P258" i="2"/>
  <c r="Q258" i="2"/>
  <c r="P120" i="14"/>
  <c r="Q120" i="14"/>
  <c r="U30" i="5"/>
  <c r="V30" i="5"/>
  <c r="M144" i="9"/>
  <c r="P174" i="5"/>
  <c r="Q174" i="5"/>
  <c r="AQ36" i="4"/>
  <c r="AR36" i="4"/>
  <c r="L168" i="4"/>
  <c r="M168" i="4"/>
  <c r="AB42" i="5"/>
  <c r="AC32" i="5"/>
  <c r="AD38" i="5"/>
  <c r="K141" i="11"/>
  <c r="AB31" i="6"/>
  <c r="AB40" i="6"/>
  <c r="AL33" i="4"/>
  <c r="J126" i="14"/>
  <c r="L122" i="14"/>
  <c r="K116" i="14"/>
  <c r="L129" i="14"/>
  <c r="J123" i="14"/>
  <c r="S45" i="4"/>
  <c r="U51" i="4"/>
  <c r="K123" i="14"/>
  <c r="T32" i="6"/>
  <c r="T36" i="6" s="1"/>
  <c r="S42" i="6"/>
  <c r="U38" i="6"/>
  <c r="AM26" i="6"/>
  <c r="AK30" i="6"/>
  <c r="S27" i="7"/>
  <c r="U33" i="7"/>
  <c r="K254" i="2"/>
  <c r="K258" i="2" s="1"/>
  <c r="T45" i="4"/>
  <c r="S30" i="8"/>
  <c r="U26" i="8"/>
  <c r="AB46" i="4"/>
  <c r="AB37" i="4"/>
  <c r="J174" i="6"/>
  <c r="K164" i="6"/>
  <c r="L170" i="6"/>
  <c r="S46" i="5"/>
  <c r="S37" i="5"/>
  <c r="J123" i="13"/>
  <c r="L129" i="13"/>
  <c r="L165" i="9"/>
  <c r="K153" i="9"/>
  <c r="T45" i="5"/>
  <c r="AQ246" i="2"/>
  <c r="AR246" i="2"/>
  <c r="AM38" i="4"/>
  <c r="AL32" i="4"/>
  <c r="AL36" i="4" s="1"/>
  <c r="AK42" i="4"/>
  <c r="AB37" i="5"/>
  <c r="AB46" i="5"/>
  <c r="J253" i="2"/>
  <c r="K135" i="12"/>
  <c r="K162" i="6"/>
  <c r="M162" i="6" s="1"/>
  <c r="AC33" i="5"/>
  <c r="AK36" i="5"/>
  <c r="AL26" i="5"/>
  <c r="AM32" i="5"/>
  <c r="U32" i="7"/>
  <c r="T26" i="7"/>
  <c r="Z258" i="2"/>
  <c r="Y258" i="2"/>
  <c r="K159" i="8"/>
  <c r="L177" i="5"/>
  <c r="J171" i="5"/>
  <c r="T33" i="7"/>
  <c r="AD26" i="7"/>
  <c r="Q168" i="6"/>
  <c r="P168" i="6"/>
  <c r="K171" i="7"/>
  <c r="T39" i="6"/>
  <c r="J165" i="6"/>
  <c r="L171" i="6"/>
  <c r="J43" i="4"/>
  <c r="J52" i="4"/>
  <c r="AK37" i="4"/>
  <c r="AK46" i="4"/>
  <c r="AI246" i="2"/>
  <c r="AH246" i="2"/>
  <c r="M153" i="9"/>
  <c r="J147" i="9"/>
  <c r="K129" i="13"/>
  <c r="AB256" i="2"/>
  <c r="AB247" i="2"/>
  <c r="K150" i="8"/>
  <c r="L144" i="8"/>
  <c r="M144" i="8"/>
  <c r="K158" i="7"/>
  <c r="J168" i="7"/>
  <c r="L164" i="7"/>
  <c r="AD33" i="6"/>
  <c r="AB27" i="6"/>
  <c r="AM33" i="5"/>
  <c r="AK27" i="5"/>
  <c r="L176" i="5"/>
  <c r="K170" i="5"/>
  <c r="J180" i="5"/>
  <c r="L132" i="10"/>
  <c r="M132" i="10"/>
  <c r="AH36" i="5"/>
  <c r="AI36" i="5"/>
  <c r="Q144" i="10"/>
  <c r="P144" i="10"/>
  <c r="AC39" i="4"/>
  <c r="S39" i="5"/>
  <c r="U45" i="5"/>
  <c r="AR30" i="5"/>
  <c r="AQ30" i="5"/>
  <c r="L165" i="8"/>
  <c r="J159" i="8"/>
  <c r="AB39" i="4"/>
  <c r="AD45" i="4"/>
  <c r="Y30" i="7"/>
  <c r="Z30" i="7"/>
  <c r="J255" i="2"/>
  <c r="K140" i="10"/>
  <c r="J150" i="10"/>
  <c r="L146" i="10"/>
  <c r="S25" i="8"/>
  <c r="S34" i="8"/>
  <c r="AB25" i="7"/>
  <c r="AB34" i="7"/>
  <c r="J19" i="8"/>
  <c r="J28" i="8"/>
  <c r="K132" i="11"/>
  <c r="S33" i="6"/>
  <c r="U39" i="6"/>
  <c r="AK33" i="4"/>
  <c r="AM39" i="4"/>
  <c r="J186" i="4"/>
  <c r="L182" i="4"/>
  <c r="K176" i="4"/>
  <c r="P138" i="11"/>
  <c r="Q138" i="11"/>
  <c r="K147" i="10"/>
  <c r="Y48" i="4"/>
  <c r="Z48" i="4"/>
  <c r="AC242" i="2"/>
  <c r="AD248" i="2"/>
  <c r="AB252" i="2"/>
  <c r="Y42" i="5"/>
  <c r="Z42" i="5"/>
  <c r="P132" i="12"/>
  <c r="Q132" i="12"/>
  <c r="AB48" i="4"/>
  <c r="AC38" i="4"/>
  <c r="AD44" i="4"/>
  <c r="AM248" i="2"/>
  <c r="AK252" i="2"/>
  <c r="AL242" i="2"/>
  <c r="AL237" i="2"/>
  <c r="AN234" i="2"/>
  <c r="P156" i="8"/>
  <c r="Q156" i="8"/>
  <c r="K177" i="5"/>
  <c r="L183" i="4"/>
  <c r="J177" i="4"/>
  <c r="S40" i="6"/>
  <c r="S31" i="6"/>
  <c r="Q150" i="9"/>
  <c r="P150" i="9"/>
  <c r="S250" i="2"/>
  <c r="S241" i="2"/>
  <c r="Q162" i="7"/>
  <c r="P162" i="7"/>
  <c r="AL24" i="5"/>
  <c r="AK249" i="2"/>
  <c r="AM255" i="2"/>
  <c r="AM24" i="4"/>
  <c r="AN24" i="4"/>
  <c r="V24" i="6"/>
  <c r="AB255" i="2"/>
  <c r="AK256" i="2"/>
  <c r="AK247" i="2"/>
  <c r="T24" i="7"/>
  <c r="S21" i="8"/>
  <c r="AK21" i="6"/>
  <c r="J19" i="7"/>
  <c r="U24" i="6"/>
  <c r="AD24" i="4"/>
  <c r="S24" i="8"/>
  <c r="X24" i="8"/>
  <c r="AB21" i="6"/>
  <c r="AB20" i="7"/>
  <c r="AI24" i="5"/>
  <c r="AC24" i="5" s="1"/>
  <c r="AH24" i="5"/>
  <c r="AK20" i="7"/>
  <c r="S20" i="9"/>
  <c r="AK24" i="6"/>
  <c r="AP24" i="6"/>
  <c r="AG24" i="6"/>
  <c r="AB24" i="6"/>
  <c r="AB19" i="7"/>
  <c r="S19" i="8"/>
  <c r="S19" i="7"/>
  <c r="F20" i="9"/>
  <c r="F26" i="9" s="1"/>
  <c r="F32" i="9" s="1"/>
  <c r="F38" i="9" s="1"/>
  <c r="F44" i="9" s="1"/>
  <c r="F50" i="9" s="1"/>
  <c r="F56" i="9" s="1"/>
  <c r="F62" i="9" s="1"/>
  <c r="F68" i="9" s="1"/>
  <c r="F74" i="9" s="1"/>
  <c r="F80" i="9" s="1"/>
  <c r="F86" i="9" s="1"/>
  <c r="F92" i="9" s="1"/>
  <c r="F98" i="9" s="1"/>
  <c r="F104" i="9" s="1"/>
  <c r="F110" i="9" s="1"/>
  <c r="F116" i="9" s="1"/>
  <c r="F122" i="9" s="1"/>
  <c r="F128" i="9" s="1"/>
  <c r="F134" i="9" s="1"/>
  <c r="F140" i="9" s="1"/>
  <c r="F146" i="9" s="1"/>
  <c r="F152" i="9" s="1"/>
  <c r="F158" i="9" s="1"/>
  <c r="F164" i="9" s="1"/>
  <c r="F170" i="9" s="1"/>
  <c r="F176" i="9" s="1"/>
  <c r="F182" i="9" s="1"/>
  <c r="F188" i="9" s="1"/>
  <c r="F194" i="9" s="1"/>
  <c r="F200" i="9" s="1"/>
  <c r="F206" i="9" s="1"/>
  <c r="F212" i="9" s="1"/>
  <c r="F218" i="9" s="1"/>
  <c r="F224" i="9" s="1"/>
  <c r="F230" i="9" s="1"/>
  <c r="F236" i="9" s="1"/>
  <c r="F242" i="9" s="1"/>
  <c r="F248" i="9" s="1"/>
  <c r="F254" i="9" s="1"/>
  <c r="G20" i="9"/>
  <c r="G19" i="10"/>
  <c r="G20" i="10" s="1"/>
  <c r="AC22" i="6"/>
  <c r="AC21" i="6" s="1"/>
  <c r="AC27" i="6" s="1"/>
  <c r="BD49" i="2"/>
  <c r="BD54" i="2" s="1"/>
  <c r="AI19" i="9"/>
  <c r="AI22" i="8"/>
  <c r="AI21" i="8" s="1"/>
  <c r="AI27" i="8" s="1"/>
  <c r="AI33" i="8" s="1"/>
  <c r="AI39" i="8" s="1"/>
  <c r="AI45" i="8" s="1"/>
  <c r="AI51" i="8" s="1"/>
  <c r="AI57" i="8" s="1"/>
  <c r="AI63" i="8" s="1"/>
  <c r="AI69" i="8" s="1"/>
  <c r="AI75" i="8" s="1"/>
  <c r="AI81" i="8" s="1"/>
  <c r="AI87" i="8" s="1"/>
  <c r="AI93" i="8" s="1"/>
  <c r="AI99" i="8" s="1"/>
  <c r="AI105" i="8" s="1"/>
  <c r="AI111" i="8" s="1"/>
  <c r="AI117" i="8" s="1"/>
  <c r="AI123" i="8" s="1"/>
  <c r="AI129" i="8" s="1"/>
  <c r="AI135" i="8" s="1"/>
  <c r="AI141" i="8" s="1"/>
  <c r="AI147" i="8" s="1"/>
  <c r="AI153" i="8" s="1"/>
  <c r="AI159" i="8" s="1"/>
  <c r="AI165" i="8" s="1"/>
  <c r="AI171" i="8" s="1"/>
  <c r="AI177" i="8" s="1"/>
  <c r="AI183" i="8" s="1"/>
  <c r="AI189" i="8" s="1"/>
  <c r="AI195" i="8" s="1"/>
  <c r="AI201" i="8" s="1"/>
  <c r="AI207" i="8" s="1"/>
  <c r="AI213" i="8" s="1"/>
  <c r="AI219" i="8" s="1"/>
  <c r="AI225" i="8" s="1"/>
  <c r="AI231" i="8" s="1"/>
  <c r="AI237" i="8" s="1"/>
  <c r="AI243" i="8" s="1"/>
  <c r="AI249" i="8" s="1"/>
  <c r="AI255" i="8" s="1"/>
  <c r="AI20" i="8"/>
  <c r="AI26" i="8" s="1"/>
  <c r="AI32" i="8" s="1"/>
  <c r="AI38" i="8" s="1"/>
  <c r="AI44" i="8" s="1"/>
  <c r="AI50" i="8" s="1"/>
  <c r="AI56" i="8" s="1"/>
  <c r="AI62" i="8" s="1"/>
  <c r="AI68" i="8" s="1"/>
  <c r="AI74" i="8" s="1"/>
  <c r="AI80" i="8" s="1"/>
  <c r="AI86" i="8" s="1"/>
  <c r="AI92" i="8" s="1"/>
  <c r="AI98" i="8" s="1"/>
  <c r="AI104" i="8" s="1"/>
  <c r="AI110" i="8" s="1"/>
  <c r="AI116" i="8" s="1"/>
  <c r="AI122" i="8" s="1"/>
  <c r="AI128" i="8" s="1"/>
  <c r="AI134" i="8" s="1"/>
  <c r="AI140" i="8" s="1"/>
  <c r="AI146" i="8" s="1"/>
  <c r="AI152" i="8" s="1"/>
  <c r="AI158" i="8" s="1"/>
  <c r="AI164" i="8" s="1"/>
  <c r="AI170" i="8" s="1"/>
  <c r="AI176" i="8" s="1"/>
  <c r="AI182" i="8" s="1"/>
  <c r="AI188" i="8" s="1"/>
  <c r="AI194" i="8" s="1"/>
  <c r="AI200" i="8" s="1"/>
  <c r="AI206" i="8" s="1"/>
  <c r="AI212" i="8" s="1"/>
  <c r="AI218" i="8" s="1"/>
  <c r="AI224" i="8" s="1"/>
  <c r="AI230" i="8" s="1"/>
  <c r="AI236" i="8" s="1"/>
  <c r="AI242" i="8" s="1"/>
  <c r="AI248" i="8" s="1"/>
  <c r="AI254" i="8" s="1"/>
  <c r="BG51" i="2"/>
  <c r="Z19" i="10"/>
  <c r="Z22" i="9"/>
  <c r="Z21" i="9" s="1"/>
  <c r="Z27" i="9" s="1"/>
  <c r="Z33" i="9" s="1"/>
  <c r="Z39" i="9" s="1"/>
  <c r="Z45" i="9" s="1"/>
  <c r="Z51" i="9" s="1"/>
  <c r="Z57" i="9" s="1"/>
  <c r="Z63" i="9" s="1"/>
  <c r="Z69" i="9" s="1"/>
  <c r="Z75" i="9" s="1"/>
  <c r="Z81" i="9" s="1"/>
  <c r="Z87" i="9" s="1"/>
  <c r="Z93" i="9" s="1"/>
  <c r="Z99" i="9" s="1"/>
  <c r="Z105" i="9" s="1"/>
  <c r="Z111" i="9" s="1"/>
  <c r="Z117" i="9" s="1"/>
  <c r="Z123" i="9" s="1"/>
  <c r="Z129" i="9" s="1"/>
  <c r="Z135" i="9" s="1"/>
  <c r="Z141" i="9" s="1"/>
  <c r="Z147" i="9" s="1"/>
  <c r="Z153" i="9" s="1"/>
  <c r="Z159" i="9" s="1"/>
  <c r="Z165" i="9" s="1"/>
  <c r="Z171" i="9" s="1"/>
  <c r="Z177" i="9" s="1"/>
  <c r="Z183" i="9" s="1"/>
  <c r="Z189" i="9" s="1"/>
  <c r="Z195" i="9" s="1"/>
  <c r="Z201" i="9" s="1"/>
  <c r="Z207" i="9" s="1"/>
  <c r="Z213" i="9" s="1"/>
  <c r="Z219" i="9" s="1"/>
  <c r="Z225" i="9" s="1"/>
  <c r="Z231" i="9" s="1"/>
  <c r="Z237" i="9" s="1"/>
  <c r="Z243" i="9" s="1"/>
  <c r="Z249" i="9" s="1"/>
  <c r="Z255" i="9" s="1"/>
  <c r="Z20" i="9"/>
  <c r="Z26" i="9" s="1"/>
  <c r="Z32" i="9" s="1"/>
  <c r="Z38" i="9" s="1"/>
  <c r="Z44" i="9" s="1"/>
  <c r="Z50" i="9" s="1"/>
  <c r="Z56" i="9" s="1"/>
  <c r="Z62" i="9" s="1"/>
  <c r="Z68" i="9" s="1"/>
  <c r="Z74" i="9" s="1"/>
  <c r="Z80" i="9" s="1"/>
  <c r="Z86" i="9" s="1"/>
  <c r="Z92" i="9" s="1"/>
  <c r="Z98" i="9" s="1"/>
  <c r="Z104" i="9" s="1"/>
  <c r="Z110" i="9" s="1"/>
  <c r="Z116" i="9" s="1"/>
  <c r="Z122" i="9" s="1"/>
  <c r="Z128" i="9" s="1"/>
  <c r="Z134" i="9" s="1"/>
  <c r="Z140" i="9" s="1"/>
  <c r="Z146" i="9" s="1"/>
  <c r="Z152" i="9" s="1"/>
  <c r="Z158" i="9" s="1"/>
  <c r="Z164" i="9" s="1"/>
  <c r="Z170" i="9" s="1"/>
  <c r="Z176" i="9" s="1"/>
  <c r="Z182" i="9" s="1"/>
  <c r="Z188" i="9" s="1"/>
  <c r="Z194" i="9" s="1"/>
  <c r="Z200" i="9" s="1"/>
  <c r="Z206" i="9" s="1"/>
  <c r="Z212" i="9" s="1"/>
  <c r="Z218" i="9" s="1"/>
  <c r="Z224" i="9" s="1"/>
  <c r="Z230" i="9" s="1"/>
  <c r="Z236" i="9" s="1"/>
  <c r="Z242" i="9" s="1"/>
  <c r="Z248" i="9" s="1"/>
  <c r="Z254" i="9" s="1"/>
  <c r="AA19" i="10"/>
  <c r="AA22" i="9"/>
  <c r="AA21" i="9" s="1"/>
  <c r="AA27" i="9" s="1"/>
  <c r="AA33" i="9" s="1"/>
  <c r="AA39" i="9" s="1"/>
  <c r="AA45" i="9" s="1"/>
  <c r="AA51" i="9" s="1"/>
  <c r="AA57" i="9" s="1"/>
  <c r="AA63" i="9" s="1"/>
  <c r="AA69" i="9" s="1"/>
  <c r="AA75" i="9" s="1"/>
  <c r="AA81" i="9" s="1"/>
  <c r="AA87" i="9" s="1"/>
  <c r="AA93" i="9" s="1"/>
  <c r="AA99" i="9" s="1"/>
  <c r="AA105" i="9" s="1"/>
  <c r="AA111" i="9" s="1"/>
  <c r="AA117" i="9" s="1"/>
  <c r="AA123" i="9" s="1"/>
  <c r="AA129" i="9" s="1"/>
  <c r="AA135" i="9" s="1"/>
  <c r="AA141" i="9" s="1"/>
  <c r="AA147" i="9" s="1"/>
  <c r="AA153" i="9" s="1"/>
  <c r="AA159" i="9" s="1"/>
  <c r="AA165" i="9" s="1"/>
  <c r="AA171" i="9" s="1"/>
  <c r="AA177" i="9" s="1"/>
  <c r="AA183" i="9" s="1"/>
  <c r="AA189" i="9" s="1"/>
  <c r="AA195" i="9" s="1"/>
  <c r="AA201" i="9" s="1"/>
  <c r="AA207" i="9" s="1"/>
  <c r="AA213" i="9" s="1"/>
  <c r="AA219" i="9" s="1"/>
  <c r="AA225" i="9" s="1"/>
  <c r="AA231" i="9" s="1"/>
  <c r="AA237" i="9" s="1"/>
  <c r="AA243" i="9" s="1"/>
  <c r="AA249" i="9" s="1"/>
  <c r="AA255" i="9" s="1"/>
  <c r="AA20" i="9"/>
  <c r="AA26" i="9" s="1"/>
  <c r="AA32" i="9" s="1"/>
  <c r="AA38" i="9" s="1"/>
  <c r="AA44" i="9" s="1"/>
  <c r="AA50" i="9" s="1"/>
  <c r="AA56" i="9" s="1"/>
  <c r="AA62" i="9" s="1"/>
  <c r="AA68" i="9" s="1"/>
  <c r="AA74" i="9" s="1"/>
  <c r="AA80" i="9" s="1"/>
  <c r="AA86" i="9" s="1"/>
  <c r="AA92" i="9" s="1"/>
  <c r="AA98" i="9" s="1"/>
  <c r="AA104" i="9" s="1"/>
  <c r="AA110" i="9" s="1"/>
  <c r="AA116" i="9" s="1"/>
  <c r="AA122" i="9" s="1"/>
  <c r="AA128" i="9" s="1"/>
  <c r="AA134" i="9" s="1"/>
  <c r="AA140" i="9" s="1"/>
  <c r="AA146" i="9" s="1"/>
  <c r="AA152" i="9" s="1"/>
  <c r="AA158" i="9" s="1"/>
  <c r="AA164" i="9" s="1"/>
  <c r="AA170" i="9" s="1"/>
  <c r="AA176" i="9" s="1"/>
  <c r="AA182" i="9" s="1"/>
  <c r="AA188" i="9" s="1"/>
  <c r="AA194" i="9" s="1"/>
  <c r="AA200" i="9" s="1"/>
  <c r="AA206" i="9" s="1"/>
  <c r="AA212" i="9" s="1"/>
  <c r="AA218" i="9" s="1"/>
  <c r="AA224" i="9" s="1"/>
  <c r="AA230" i="9" s="1"/>
  <c r="AA236" i="9" s="1"/>
  <c r="AA242" i="9" s="1"/>
  <c r="AA248" i="9" s="1"/>
  <c r="AA254" i="9" s="1"/>
  <c r="AR19" i="8"/>
  <c r="AR22" i="7"/>
  <c r="AR21" i="7" s="1"/>
  <c r="AR27" i="7" s="1"/>
  <c r="AR33" i="7" s="1"/>
  <c r="AR39" i="7" s="1"/>
  <c r="AR45" i="7" s="1"/>
  <c r="AR51" i="7" s="1"/>
  <c r="AR57" i="7" s="1"/>
  <c r="AR63" i="7" s="1"/>
  <c r="AR69" i="7" s="1"/>
  <c r="AR75" i="7" s="1"/>
  <c r="AR81" i="7" s="1"/>
  <c r="AR87" i="7" s="1"/>
  <c r="AR93" i="7" s="1"/>
  <c r="AR99" i="7" s="1"/>
  <c r="AR105" i="7" s="1"/>
  <c r="AR111" i="7" s="1"/>
  <c r="AR117" i="7" s="1"/>
  <c r="AR123" i="7" s="1"/>
  <c r="AR129" i="7" s="1"/>
  <c r="AR135" i="7" s="1"/>
  <c r="AR141" i="7" s="1"/>
  <c r="AR147" i="7" s="1"/>
  <c r="AR153" i="7" s="1"/>
  <c r="AR159" i="7" s="1"/>
  <c r="AR165" i="7" s="1"/>
  <c r="AR171" i="7" s="1"/>
  <c r="AR177" i="7" s="1"/>
  <c r="AR183" i="7" s="1"/>
  <c r="AR189" i="7" s="1"/>
  <c r="AR195" i="7" s="1"/>
  <c r="AR201" i="7" s="1"/>
  <c r="AR207" i="7" s="1"/>
  <c r="AR213" i="7" s="1"/>
  <c r="AR219" i="7" s="1"/>
  <c r="AR225" i="7" s="1"/>
  <c r="AR231" i="7" s="1"/>
  <c r="AR237" i="7" s="1"/>
  <c r="AR243" i="7" s="1"/>
  <c r="AR249" i="7" s="1"/>
  <c r="AR255" i="7" s="1"/>
  <c r="AR20" i="7"/>
  <c r="AR26" i="7" s="1"/>
  <c r="AR32" i="7" s="1"/>
  <c r="AR38" i="7" s="1"/>
  <c r="AR44" i="7" s="1"/>
  <c r="AR50" i="7" s="1"/>
  <c r="AR56" i="7" s="1"/>
  <c r="AR62" i="7" s="1"/>
  <c r="AR68" i="7" s="1"/>
  <c r="AR74" i="7" s="1"/>
  <c r="AR80" i="7" s="1"/>
  <c r="AR86" i="7" s="1"/>
  <c r="AR92" i="7" s="1"/>
  <c r="AR98" i="7" s="1"/>
  <c r="AR104" i="7" s="1"/>
  <c r="AR110" i="7" s="1"/>
  <c r="AR116" i="7" s="1"/>
  <c r="AR122" i="7" s="1"/>
  <c r="AR128" i="7" s="1"/>
  <c r="AR134" i="7" s="1"/>
  <c r="AR140" i="7" s="1"/>
  <c r="AR146" i="7" s="1"/>
  <c r="AR152" i="7" s="1"/>
  <c r="AR158" i="7" s="1"/>
  <c r="AR164" i="7" s="1"/>
  <c r="AR170" i="7" s="1"/>
  <c r="AR176" i="7" s="1"/>
  <c r="AR182" i="7" s="1"/>
  <c r="AR188" i="7" s="1"/>
  <c r="AR194" i="7" s="1"/>
  <c r="AR200" i="7" s="1"/>
  <c r="AR206" i="7" s="1"/>
  <c r="AR212" i="7" s="1"/>
  <c r="AR218" i="7" s="1"/>
  <c r="AR224" i="7" s="1"/>
  <c r="AR230" i="7" s="1"/>
  <c r="AR236" i="7" s="1"/>
  <c r="AR242" i="7" s="1"/>
  <c r="AR248" i="7" s="1"/>
  <c r="AR254" i="7" s="1"/>
  <c r="AC20" i="6"/>
  <c r="AJ19" i="9"/>
  <c r="AJ22" i="8"/>
  <c r="AJ21" i="8" s="1"/>
  <c r="AJ27" i="8" s="1"/>
  <c r="AJ33" i="8" s="1"/>
  <c r="AJ39" i="8" s="1"/>
  <c r="AJ45" i="8" s="1"/>
  <c r="AJ51" i="8" s="1"/>
  <c r="AJ57" i="8" s="1"/>
  <c r="AJ63" i="8" s="1"/>
  <c r="AJ69" i="8" s="1"/>
  <c r="AJ75" i="8" s="1"/>
  <c r="AJ81" i="8" s="1"/>
  <c r="AJ87" i="8" s="1"/>
  <c r="AJ93" i="8" s="1"/>
  <c r="AJ99" i="8" s="1"/>
  <c r="AJ105" i="8" s="1"/>
  <c r="AJ111" i="8" s="1"/>
  <c r="AJ117" i="8" s="1"/>
  <c r="AJ123" i="8" s="1"/>
  <c r="AJ129" i="8" s="1"/>
  <c r="AJ135" i="8" s="1"/>
  <c r="AJ141" i="8" s="1"/>
  <c r="AJ147" i="8" s="1"/>
  <c r="AJ153" i="8" s="1"/>
  <c r="AJ159" i="8" s="1"/>
  <c r="AJ165" i="8" s="1"/>
  <c r="AJ171" i="8" s="1"/>
  <c r="AJ177" i="8" s="1"/>
  <c r="AJ183" i="8" s="1"/>
  <c r="AJ189" i="8" s="1"/>
  <c r="AJ195" i="8" s="1"/>
  <c r="AJ201" i="8" s="1"/>
  <c r="AJ207" i="8" s="1"/>
  <c r="AJ213" i="8" s="1"/>
  <c r="AJ219" i="8" s="1"/>
  <c r="AJ225" i="8" s="1"/>
  <c r="AJ231" i="8" s="1"/>
  <c r="AJ237" i="8" s="1"/>
  <c r="AJ243" i="8" s="1"/>
  <c r="AJ249" i="8" s="1"/>
  <c r="AJ255" i="8" s="1"/>
  <c r="AJ20" i="8"/>
  <c r="AJ26" i="8" s="1"/>
  <c r="AJ32" i="8" s="1"/>
  <c r="AJ38" i="8" s="1"/>
  <c r="AJ44" i="8" s="1"/>
  <c r="AJ50" i="8" s="1"/>
  <c r="AJ56" i="8" s="1"/>
  <c r="AJ62" i="8" s="1"/>
  <c r="AJ68" i="8" s="1"/>
  <c r="AJ74" i="8" s="1"/>
  <c r="AJ80" i="8" s="1"/>
  <c r="AJ86" i="8" s="1"/>
  <c r="AJ92" i="8" s="1"/>
  <c r="AJ98" i="8" s="1"/>
  <c r="AJ104" i="8" s="1"/>
  <c r="AJ110" i="8" s="1"/>
  <c r="AJ116" i="8" s="1"/>
  <c r="AJ122" i="8" s="1"/>
  <c r="AJ128" i="8" s="1"/>
  <c r="AJ134" i="8" s="1"/>
  <c r="AJ140" i="8" s="1"/>
  <c r="AJ146" i="8" s="1"/>
  <c r="AJ152" i="8" s="1"/>
  <c r="AJ158" i="8" s="1"/>
  <c r="AJ164" i="8" s="1"/>
  <c r="AJ170" i="8" s="1"/>
  <c r="AJ176" i="8" s="1"/>
  <c r="AJ182" i="8" s="1"/>
  <c r="AJ188" i="8" s="1"/>
  <c r="AJ194" i="8" s="1"/>
  <c r="AJ200" i="8" s="1"/>
  <c r="AJ206" i="8" s="1"/>
  <c r="AJ212" i="8" s="1"/>
  <c r="AJ218" i="8" s="1"/>
  <c r="AJ224" i="8" s="1"/>
  <c r="AJ230" i="8" s="1"/>
  <c r="AJ236" i="8" s="1"/>
  <c r="AJ242" i="8" s="1"/>
  <c r="AJ248" i="8" s="1"/>
  <c r="AJ254" i="8" s="1"/>
  <c r="AS19" i="8"/>
  <c r="AS22" i="7"/>
  <c r="AS21" i="7" s="1"/>
  <c r="AS27" i="7" s="1"/>
  <c r="AS33" i="7" s="1"/>
  <c r="AS39" i="7" s="1"/>
  <c r="AS45" i="7" s="1"/>
  <c r="AS51" i="7" s="1"/>
  <c r="AS57" i="7" s="1"/>
  <c r="AS63" i="7" s="1"/>
  <c r="AS69" i="7" s="1"/>
  <c r="AS75" i="7" s="1"/>
  <c r="AS81" i="7" s="1"/>
  <c r="AS87" i="7" s="1"/>
  <c r="AS93" i="7" s="1"/>
  <c r="AS99" i="7" s="1"/>
  <c r="AS105" i="7" s="1"/>
  <c r="AS111" i="7" s="1"/>
  <c r="AS117" i="7" s="1"/>
  <c r="AS123" i="7" s="1"/>
  <c r="AS129" i="7" s="1"/>
  <c r="AS135" i="7" s="1"/>
  <c r="AS141" i="7" s="1"/>
  <c r="AS147" i="7" s="1"/>
  <c r="AS153" i="7" s="1"/>
  <c r="AS159" i="7" s="1"/>
  <c r="AS165" i="7" s="1"/>
  <c r="AS171" i="7" s="1"/>
  <c r="AS177" i="7" s="1"/>
  <c r="AS183" i="7" s="1"/>
  <c r="AS189" i="7" s="1"/>
  <c r="AS195" i="7" s="1"/>
  <c r="AS201" i="7" s="1"/>
  <c r="AS207" i="7" s="1"/>
  <c r="AS213" i="7" s="1"/>
  <c r="AS219" i="7" s="1"/>
  <c r="AS225" i="7" s="1"/>
  <c r="AS231" i="7" s="1"/>
  <c r="AS237" i="7" s="1"/>
  <c r="AS243" i="7" s="1"/>
  <c r="AS249" i="7" s="1"/>
  <c r="AS255" i="7" s="1"/>
  <c r="AS20" i="7"/>
  <c r="AS26" i="7" s="1"/>
  <c r="AS32" i="7" s="1"/>
  <c r="AS38" i="7" s="1"/>
  <c r="AS44" i="7" s="1"/>
  <c r="AS50" i="7" s="1"/>
  <c r="AS56" i="7" s="1"/>
  <c r="AS62" i="7" s="1"/>
  <c r="AS68" i="7" s="1"/>
  <c r="AS74" i="7" s="1"/>
  <c r="AS80" i="7" s="1"/>
  <c r="AS86" i="7" s="1"/>
  <c r="AS92" i="7" s="1"/>
  <c r="AS98" i="7" s="1"/>
  <c r="AS104" i="7" s="1"/>
  <c r="AS110" i="7" s="1"/>
  <c r="AS116" i="7" s="1"/>
  <c r="AS122" i="7" s="1"/>
  <c r="AS128" i="7" s="1"/>
  <c r="AS134" i="7" s="1"/>
  <c r="AS140" i="7" s="1"/>
  <c r="AS146" i="7" s="1"/>
  <c r="AS152" i="7" s="1"/>
  <c r="AS158" i="7" s="1"/>
  <c r="AS164" i="7" s="1"/>
  <c r="AS170" i="7" s="1"/>
  <c r="AS176" i="7" s="1"/>
  <c r="AS182" i="7" s="1"/>
  <c r="AS188" i="7" s="1"/>
  <c r="AS194" i="7" s="1"/>
  <c r="AS200" i="7" s="1"/>
  <c r="AS206" i="7" s="1"/>
  <c r="AS212" i="7" s="1"/>
  <c r="AS218" i="7" s="1"/>
  <c r="AS224" i="7" s="1"/>
  <c r="AS230" i="7" s="1"/>
  <c r="AS236" i="7" s="1"/>
  <c r="AS242" i="7" s="1"/>
  <c r="AS248" i="7" s="1"/>
  <c r="AS254" i="7" s="1"/>
  <c r="Y19" i="10"/>
  <c r="Y22" i="9"/>
  <c r="Y21" i="9" s="1"/>
  <c r="Y27" i="9" s="1"/>
  <c r="Y33" i="9" s="1"/>
  <c r="Y39" i="9" s="1"/>
  <c r="Y45" i="9" s="1"/>
  <c r="Y51" i="9" s="1"/>
  <c r="Y57" i="9" s="1"/>
  <c r="Y63" i="9" s="1"/>
  <c r="Y69" i="9" s="1"/>
  <c r="Y75" i="9" s="1"/>
  <c r="Y81" i="9" s="1"/>
  <c r="Y87" i="9" s="1"/>
  <c r="Y93" i="9" s="1"/>
  <c r="Y99" i="9" s="1"/>
  <c r="Y105" i="9" s="1"/>
  <c r="Y111" i="9" s="1"/>
  <c r="Y117" i="9" s="1"/>
  <c r="Y123" i="9" s="1"/>
  <c r="Y129" i="9" s="1"/>
  <c r="Y135" i="9" s="1"/>
  <c r="Y141" i="9" s="1"/>
  <c r="Y147" i="9" s="1"/>
  <c r="Y153" i="9" s="1"/>
  <c r="Y159" i="9" s="1"/>
  <c r="Y165" i="9" s="1"/>
  <c r="Y171" i="9" s="1"/>
  <c r="Y177" i="9" s="1"/>
  <c r="Y183" i="9" s="1"/>
  <c r="Y189" i="9" s="1"/>
  <c r="Y195" i="9" s="1"/>
  <c r="Y201" i="9" s="1"/>
  <c r="Y207" i="9" s="1"/>
  <c r="Y213" i="9" s="1"/>
  <c r="Y219" i="9" s="1"/>
  <c r="Y225" i="9" s="1"/>
  <c r="Y231" i="9" s="1"/>
  <c r="Y237" i="9" s="1"/>
  <c r="Y243" i="9" s="1"/>
  <c r="Y249" i="9" s="1"/>
  <c r="Y255" i="9" s="1"/>
  <c r="Y20" i="9"/>
  <c r="Y26" i="9" s="1"/>
  <c r="Y32" i="9" s="1"/>
  <c r="Y38" i="9" s="1"/>
  <c r="Y44" i="9" s="1"/>
  <c r="Y50" i="9" s="1"/>
  <c r="Y56" i="9" s="1"/>
  <c r="Y62" i="9" s="1"/>
  <c r="Y68" i="9" s="1"/>
  <c r="Y74" i="9" s="1"/>
  <c r="Y80" i="9" s="1"/>
  <c r="Y86" i="9" s="1"/>
  <c r="Y92" i="9" s="1"/>
  <c r="Y98" i="9" s="1"/>
  <c r="Y104" i="9" s="1"/>
  <c r="Y110" i="9" s="1"/>
  <c r="Y116" i="9" s="1"/>
  <c r="Y122" i="9" s="1"/>
  <c r="Y128" i="9" s="1"/>
  <c r="Y134" i="9" s="1"/>
  <c r="Y140" i="9" s="1"/>
  <c r="Y146" i="9" s="1"/>
  <c r="Y152" i="9" s="1"/>
  <c r="Y158" i="9" s="1"/>
  <c r="Y164" i="9" s="1"/>
  <c r="Y170" i="9" s="1"/>
  <c r="Y176" i="9" s="1"/>
  <c r="Y182" i="9" s="1"/>
  <c r="Y188" i="9" s="1"/>
  <c r="Y194" i="9" s="1"/>
  <c r="Y200" i="9" s="1"/>
  <c r="Y206" i="9" s="1"/>
  <c r="Y212" i="9" s="1"/>
  <c r="Y218" i="9" s="1"/>
  <c r="Y224" i="9" s="1"/>
  <c r="Y230" i="9" s="1"/>
  <c r="Y236" i="9" s="1"/>
  <c r="Y242" i="9" s="1"/>
  <c r="Y248" i="9" s="1"/>
  <c r="Y254" i="9" s="1"/>
  <c r="AQ19" i="8"/>
  <c r="AQ22" i="7"/>
  <c r="AQ21" i="7" s="1"/>
  <c r="AQ27" i="7" s="1"/>
  <c r="AQ33" i="7" s="1"/>
  <c r="AQ39" i="7" s="1"/>
  <c r="AQ45" i="7" s="1"/>
  <c r="AQ51" i="7" s="1"/>
  <c r="AQ57" i="7" s="1"/>
  <c r="AQ63" i="7" s="1"/>
  <c r="AQ69" i="7" s="1"/>
  <c r="AQ75" i="7" s="1"/>
  <c r="AQ81" i="7" s="1"/>
  <c r="AQ87" i="7" s="1"/>
  <c r="AQ93" i="7" s="1"/>
  <c r="AQ99" i="7" s="1"/>
  <c r="AQ105" i="7" s="1"/>
  <c r="AQ111" i="7" s="1"/>
  <c r="AQ117" i="7" s="1"/>
  <c r="AQ123" i="7" s="1"/>
  <c r="AQ129" i="7" s="1"/>
  <c r="AQ135" i="7" s="1"/>
  <c r="AQ141" i="7" s="1"/>
  <c r="AQ147" i="7" s="1"/>
  <c r="AQ153" i="7" s="1"/>
  <c r="AQ159" i="7" s="1"/>
  <c r="AQ165" i="7" s="1"/>
  <c r="AQ171" i="7" s="1"/>
  <c r="AQ177" i="7" s="1"/>
  <c r="AQ183" i="7" s="1"/>
  <c r="AQ189" i="7" s="1"/>
  <c r="AQ195" i="7" s="1"/>
  <c r="AQ201" i="7" s="1"/>
  <c r="AQ207" i="7" s="1"/>
  <c r="AQ213" i="7" s="1"/>
  <c r="AQ219" i="7" s="1"/>
  <c r="AQ225" i="7" s="1"/>
  <c r="AQ231" i="7" s="1"/>
  <c r="AQ237" i="7" s="1"/>
  <c r="AQ243" i="7" s="1"/>
  <c r="AQ249" i="7" s="1"/>
  <c r="AQ255" i="7" s="1"/>
  <c r="AQ20" i="7"/>
  <c r="AQ26" i="7" s="1"/>
  <c r="AQ32" i="7" s="1"/>
  <c r="AQ38" i="7" s="1"/>
  <c r="AQ44" i="7" s="1"/>
  <c r="AQ50" i="7" s="1"/>
  <c r="AQ56" i="7" s="1"/>
  <c r="AQ62" i="7" s="1"/>
  <c r="AQ68" i="7" s="1"/>
  <c r="AQ74" i="7" s="1"/>
  <c r="AQ80" i="7" s="1"/>
  <c r="AQ86" i="7" s="1"/>
  <c r="AQ92" i="7" s="1"/>
  <c r="AQ98" i="7" s="1"/>
  <c r="AQ104" i="7" s="1"/>
  <c r="AQ110" i="7" s="1"/>
  <c r="AQ116" i="7" s="1"/>
  <c r="AQ122" i="7" s="1"/>
  <c r="AQ128" i="7" s="1"/>
  <c r="AQ134" i="7" s="1"/>
  <c r="AQ140" i="7" s="1"/>
  <c r="AQ146" i="7" s="1"/>
  <c r="AQ152" i="7" s="1"/>
  <c r="AQ158" i="7" s="1"/>
  <c r="AQ164" i="7" s="1"/>
  <c r="AQ170" i="7" s="1"/>
  <c r="AQ176" i="7" s="1"/>
  <c r="AQ182" i="7" s="1"/>
  <c r="AQ188" i="7" s="1"/>
  <c r="AQ194" i="7" s="1"/>
  <c r="AQ200" i="7" s="1"/>
  <c r="AQ206" i="7" s="1"/>
  <c r="AQ212" i="7" s="1"/>
  <c r="AQ218" i="7" s="1"/>
  <c r="AQ224" i="7" s="1"/>
  <c r="AQ230" i="7" s="1"/>
  <c r="AQ236" i="7" s="1"/>
  <c r="AQ242" i="7" s="1"/>
  <c r="AQ248" i="7" s="1"/>
  <c r="AQ254" i="7" s="1"/>
  <c r="AH19" i="9"/>
  <c r="AH22" i="8"/>
  <c r="AH21" i="8" s="1"/>
  <c r="AH27" i="8" s="1"/>
  <c r="AH33" i="8" s="1"/>
  <c r="AH39" i="8" s="1"/>
  <c r="AH45" i="8" s="1"/>
  <c r="AH51" i="8" s="1"/>
  <c r="AH57" i="8" s="1"/>
  <c r="AH63" i="8" s="1"/>
  <c r="AH69" i="8" s="1"/>
  <c r="AH75" i="8" s="1"/>
  <c r="AH81" i="8" s="1"/>
  <c r="AH87" i="8" s="1"/>
  <c r="AH93" i="8" s="1"/>
  <c r="AH99" i="8" s="1"/>
  <c r="AH105" i="8" s="1"/>
  <c r="AH111" i="8" s="1"/>
  <c r="AH117" i="8" s="1"/>
  <c r="AH123" i="8" s="1"/>
  <c r="AH129" i="8" s="1"/>
  <c r="AH135" i="8" s="1"/>
  <c r="AH141" i="8" s="1"/>
  <c r="AH147" i="8" s="1"/>
  <c r="AH153" i="8" s="1"/>
  <c r="AH159" i="8" s="1"/>
  <c r="AH165" i="8" s="1"/>
  <c r="AH171" i="8" s="1"/>
  <c r="AH177" i="8" s="1"/>
  <c r="AH183" i="8" s="1"/>
  <c r="AH189" i="8" s="1"/>
  <c r="AH195" i="8" s="1"/>
  <c r="AH201" i="8" s="1"/>
  <c r="AH207" i="8" s="1"/>
  <c r="AH213" i="8" s="1"/>
  <c r="AH219" i="8" s="1"/>
  <c r="AH225" i="8" s="1"/>
  <c r="AH231" i="8" s="1"/>
  <c r="AH237" i="8" s="1"/>
  <c r="AH243" i="8" s="1"/>
  <c r="AH249" i="8" s="1"/>
  <c r="AH255" i="8" s="1"/>
  <c r="AH20" i="8"/>
  <c r="AH26" i="8" s="1"/>
  <c r="AH32" i="8" s="1"/>
  <c r="AH38" i="8" s="1"/>
  <c r="AH44" i="8" s="1"/>
  <c r="AH50" i="8" s="1"/>
  <c r="AH56" i="8" s="1"/>
  <c r="AH62" i="8" s="1"/>
  <c r="AH68" i="8" s="1"/>
  <c r="AH74" i="8" s="1"/>
  <c r="AH80" i="8" s="1"/>
  <c r="AH86" i="8" s="1"/>
  <c r="AH92" i="8" s="1"/>
  <c r="AH98" i="8" s="1"/>
  <c r="AH104" i="8" s="1"/>
  <c r="AH110" i="8" s="1"/>
  <c r="AH116" i="8" s="1"/>
  <c r="AH122" i="8" s="1"/>
  <c r="AH128" i="8" s="1"/>
  <c r="AH134" i="8" s="1"/>
  <c r="AH140" i="8" s="1"/>
  <c r="AH146" i="8" s="1"/>
  <c r="AH152" i="8" s="1"/>
  <c r="AH158" i="8" s="1"/>
  <c r="AH164" i="8" s="1"/>
  <c r="AH170" i="8" s="1"/>
  <c r="AH176" i="8" s="1"/>
  <c r="AH182" i="8" s="1"/>
  <c r="AH188" i="8" s="1"/>
  <c r="AH194" i="8" s="1"/>
  <c r="AH200" i="8" s="1"/>
  <c r="AH206" i="8" s="1"/>
  <c r="AH212" i="8" s="1"/>
  <c r="AH218" i="8" s="1"/>
  <c r="AH224" i="8" s="1"/>
  <c r="AH230" i="8" s="1"/>
  <c r="AH236" i="8" s="1"/>
  <c r="AH242" i="8" s="1"/>
  <c r="AH248" i="8" s="1"/>
  <c r="AH254" i="8" s="1"/>
  <c r="X19" i="10"/>
  <c r="X22" i="9"/>
  <c r="X21" i="9" s="1"/>
  <c r="X27" i="9" s="1"/>
  <c r="X33" i="9" s="1"/>
  <c r="X39" i="9" s="1"/>
  <c r="X45" i="9" s="1"/>
  <c r="X51" i="9" s="1"/>
  <c r="X57" i="9" s="1"/>
  <c r="X63" i="9" s="1"/>
  <c r="X69" i="9" s="1"/>
  <c r="X75" i="9" s="1"/>
  <c r="X81" i="9" s="1"/>
  <c r="X87" i="9" s="1"/>
  <c r="X93" i="9" s="1"/>
  <c r="X99" i="9" s="1"/>
  <c r="X105" i="9" s="1"/>
  <c r="X111" i="9" s="1"/>
  <c r="X117" i="9" s="1"/>
  <c r="X123" i="9" s="1"/>
  <c r="X129" i="9" s="1"/>
  <c r="X135" i="9" s="1"/>
  <c r="X141" i="9" s="1"/>
  <c r="X147" i="9" s="1"/>
  <c r="X153" i="9" s="1"/>
  <c r="X159" i="9" s="1"/>
  <c r="X165" i="9" s="1"/>
  <c r="X171" i="9" s="1"/>
  <c r="X177" i="9" s="1"/>
  <c r="X183" i="9" s="1"/>
  <c r="X189" i="9" s="1"/>
  <c r="X195" i="9" s="1"/>
  <c r="X201" i="9" s="1"/>
  <c r="X207" i="9" s="1"/>
  <c r="X213" i="9" s="1"/>
  <c r="X219" i="9" s="1"/>
  <c r="X225" i="9" s="1"/>
  <c r="X231" i="9" s="1"/>
  <c r="X237" i="9" s="1"/>
  <c r="X243" i="9" s="1"/>
  <c r="X249" i="9" s="1"/>
  <c r="X255" i="9" s="1"/>
  <c r="X20" i="9"/>
  <c r="X26" i="9" s="1"/>
  <c r="X32" i="9" s="1"/>
  <c r="X38" i="9" s="1"/>
  <c r="X44" i="9" s="1"/>
  <c r="X50" i="9" s="1"/>
  <c r="X56" i="9" s="1"/>
  <c r="X62" i="9" s="1"/>
  <c r="X68" i="9" s="1"/>
  <c r="X74" i="9" s="1"/>
  <c r="X80" i="9" s="1"/>
  <c r="X86" i="9" s="1"/>
  <c r="X92" i="9" s="1"/>
  <c r="X98" i="9" s="1"/>
  <c r="X104" i="9" s="1"/>
  <c r="X110" i="9" s="1"/>
  <c r="X116" i="9" s="1"/>
  <c r="X122" i="9" s="1"/>
  <c r="X128" i="9" s="1"/>
  <c r="X134" i="9" s="1"/>
  <c r="X140" i="9" s="1"/>
  <c r="X146" i="9" s="1"/>
  <c r="X152" i="9" s="1"/>
  <c r="X158" i="9" s="1"/>
  <c r="X164" i="9" s="1"/>
  <c r="X170" i="9" s="1"/>
  <c r="X176" i="9" s="1"/>
  <c r="X182" i="9" s="1"/>
  <c r="X188" i="9" s="1"/>
  <c r="X194" i="9" s="1"/>
  <c r="X200" i="9" s="1"/>
  <c r="X206" i="9" s="1"/>
  <c r="X212" i="9" s="1"/>
  <c r="X218" i="9" s="1"/>
  <c r="X224" i="9" s="1"/>
  <c r="X230" i="9" s="1"/>
  <c r="X236" i="9" s="1"/>
  <c r="X242" i="9" s="1"/>
  <c r="X248" i="9" s="1"/>
  <c r="X254" i="9" s="1"/>
  <c r="AP19" i="8"/>
  <c r="AP22" i="7"/>
  <c r="AP21" i="7" s="1"/>
  <c r="AP27" i="7" s="1"/>
  <c r="AP33" i="7" s="1"/>
  <c r="AP39" i="7" s="1"/>
  <c r="AP45" i="7" s="1"/>
  <c r="AP51" i="7" s="1"/>
  <c r="AP57" i="7" s="1"/>
  <c r="AP63" i="7" s="1"/>
  <c r="AP69" i="7" s="1"/>
  <c r="AP75" i="7" s="1"/>
  <c r="AP81" i="7" s="1"/>
  <c r="AP87" i="7" s="1"/>
  <c r="AP93" i="7" s="1"/>
  <c r="AP99" i="7" s="1"/>
  <c r="AP105" i="7" s="1"/>
  <c r="AP111" i="7" s="1"/>
  <c r="AP117" i="7" s="1"/>
  <c r="AP123" i="7" s="1"/>
  <c r="AP129" i="7" s="1"/>
  <c r="AP135" i="7" s="1"/>
  <c r="AP141" i="7" s="1"/>
  <c r="AP147" i="7" s="1"/>
  <c r="AP153" i="7" s="1"/>
  <c r="AP159" i="7" s="1"/>
  <c r="AP165" i="7" s="1"/>
  <c r="AP171" i="7" s="1"/>
  <c r="AP177" i="7" s="1"/>
  <c r="AP183" i="7" s="1"/>
  <c r="AP189" i="7" s="1"/>
  <c r="AP195" i="7" s="1"/>
  <c r="AP201" i="7" s="1"/>
  <c r="AP207" i="7" s="1"/>
  <c r="AP213" i="7" s="1"/>
  <c r="AP219" i="7" s="1"/>
  <c r="AP225" i="7" s="1"/>
  <c r="AP231" i="7" s="1"/>
  <c r="AP237" i="7" s="1"/>
  <c r="AP243" i="7" s="1"/>
  <c r="AP249" i="7" s="1"/>
  <c r="AP255" i="7" s="1"/>
  <c r="AP20" i="7"/>
  <c r="AP26" i="7" s="1"/>
  <c r="AP32" i="7" s="1"/>
  <c r="AP38" i="7" s="1"/>
  <c r="AP44" i="7" s="1"/>
  <c r="AP50" i="7" s="1"/>
  <c r="AP56" i="7" s="1"/>
  <c r="AP62" i="7" s="1"/>
  <c r="AP68" i="7" s="1"/>
  <c r="AP74" i="7" s="1"/>
  <c r="AP80" i="7" s="1"/>
  <c r="AP86" i="7" s="1"/>
  <c r="AP92" i="7" s="1"/>
  <c r="AP98" i="7" s="1"/>
  <c r="AP104" i="7" s="1"/>
  <c r="AP110" i="7" s="1"/>
  <c r="AP116" i="7" s="1"/>
  <c r="AP122" i="7" s="1"/>
  <c r="AP128" i="7" s="1"/>
  <c r="AP134" i="7" s="1"/>
  <c r="AP140" i="7" s="1"/>
  <c r="AP146" i="7" s="1"/>
  <c r="AP152" i="7" s="1"/>
  <c r="AP158" i="7" s="1"/>
  <c r="AP164" i="7" s="1"/>
  <c r="AP170" i="7" s="1"/>
  <c r="AP176" i="7" s="1"/>
  <c r="AP182" i="7" s="1"/>
  <c r="AP188" i="7" s="1"/>
  <c r="AP194" i="7" s="1"/>
  <c r="AP200" i="7" s="1"/>
  <c r="AP206" i="7" s="1"/>
  <c r="AP212" i="7" s="1"/>
  <c r="AP218" i="7" s="1"/>
  <c r="AP224" i="7" s="1"/>
  <c r="AP230" i="7" s="1"/>
  <c r="AP236" i="7" s="1"/>
  <c r="AP242" i="7" s="1"/>
  <c r="AP248" i="7" s="1"/>
  <c r="AP254" i="7" s="1"/>
  <c r="AG19" i="8"/>
  <c r="AB20" i="8" s="1"/>
  <c r="AG22" i="7"/>
  <c r="AG21" i="7" s="1"/>
  <c r="AG27" i="7" s="1"/>
  <c r="AG33" i="7" s="1"/>
  <c r="AG39" i="7" s="1"/>
  <c r="AG45" i="7" s="1"/>
  <c r="AG51" i="7" s="1"/>
  <c r="AG57" i="7" s="1"/>
  <c r="AG63" i="7" s="1"/>
  <c r="AG69" i="7" s="1"/>
  <c r="AG75" i="7" s="1"/>
  <c r="AG81" i="7" s="1"/>
  <c r="AG87" i="7" s="1"/>
  <c r="AG93" i="7" s="1"/>
  <c r="AG99" i="7" s="1"/>
  <c r="AG105" i="7" s="1"/>
  <c r="AG111" i="7" s="1"/>
  <c r="AG117" i="7" s="1"/>
  <c r="AG123" i="7" s="1"/>
  <c r="AG129" i="7" s="1"/>
  <c r="AG135" i="7" s="1"/>
  <c r="AG141" i="7" s="1"/>
  <c r="AG147" i="7" s="1"/>
  <c r="AG153" i="7" s="1"/>
  <c r="AG159" i="7" s="1"/>
  <c r="AG165" i="7" s="1"/>
  <c r="AG171" i="7" s="1"/>
  <c r="AG177" i="7" s="1"/>
  <c r="AG183" i="7" s="1"/>
  <c r="AG189" i="7" s="1"/>
  <c r="AG195" i="7" s="1"/>
  <c r="AG201" i="7" s="1"/>
  <c r="AG207" i="7" s="1"/>
  <c r="AG213" i="7" s="1"/>
  <c r="AG219" i="7" s="1"/>
  <c r="AG225" i="7" s="1"/>
  <c r="AG231" i="7" s="1"/>
  <c r="AG237" i="7" s="1"/>
  <c r="AG243" i="7" s="1"/>
  <c r="AG249" i="7" s="1"/>
  <c r="AG255" i="7" s="1"/>
  <c r="AG20" i="7"/>
  <c r="AG26" i="7" s="1"/>
  <c r="AG32" i="7" s="1"/>
  <c r="AG38" i="7" s="1"/>
  <c r="AG44" i="7" s="1"/>
  <c r="AG50" i="7" s="1"/>
  <c r="AG56" i="7" s="1"/>
  <c r="AG62" i="7" s="1"/>
  <c r="AG68" i="7" s="1"/>
  <c r="AG74" i="7" s="1"/>
  <c r="AG80" i="7" s="1"/>
  <c r="AG86" i="7" s="1"/>
  <c r="AG92" i="7" s="1"/>
  <c r="AG98" i="7" s="1"/>
  <c r="AG104" i="7" s="1"/>
  <c r="AG110" i="7" s="1"/>
  <c r="AG116" i="7" s="1"/>
  <c r="AG122" i="7" s="1"/>
  <c r="AG128" i="7" s="1"/>
  <c r="AG134" i="7" s="1"/>
  <c r="AG140" i="7" s="1"/>
  <c r="AG146" i="7" s="1"/>
  <c r="AG152" i="7" s="1"/>
  <c r="AG158" i="7" s="1"/>
  <c r="AG164" i="7" s="1"/>
  <c r="AG170" i="7" s="1"/>
  <c r="AG176" i="7" s="1"/>
  <c r="AG182" i="7" s="1"/>
  <c r="AG188" i="7" s="1"/>
  <c r="AG194" i="7" s="1"/>
  <c r="AG200" i="7" s="1"/>
  <c r="AG206" i="7" s="1"/>
  <c r="AG212" i="7" s="1"/>
  <c r="AG218" i="7" s="1"/>
  <c r="AG224" i="7" s="1"/>
  <c r="AG230" i="7" s="1"/>
  <c r="AG236" i="7" s="1"/>
  <c r="AG242" i="7" s="1"/>
  <c r="AG248" i="7" s="1"/>
  <c r="AG254" i="7" s="1"/>
  <c r="AO19" i="8"/>
  <c r="AO22" i="7"/>
  <c r="AO21" i="7" s="1"/>
  <c r="AO27" i="7" s="1"/>
  <c r="AO33" i="7" s="1"/>
  <c r="AO39" i="7" s="1"/>
  <c r="AO45" i="7" s="1"/>
  <c r="AO51" i="7" s="1"/>
  <c r="AO57" i="7" s="1"/>
  <c r="AO63" i="7" s="1"/>
  <c r="AO69" i="7" s="1"/>
  <c r="AO75" i="7" s="1"/>
  <c r="AO81" i="7" s="1"/>
  <c r="AO87" i="7" s="1"/>
  <c r="AO93" i="7" s="1"/>
  <c r="AO99" i="7" s="1"/>
  <c r="AO105" i="7" s="1"/>
  <c r="AO111" i="7" s="1"/>
  <c r="AO117" i="7" s="1"/>
  <c r="AO123" i="7" s="1"/>
  <c r="AO129" i="7" s="1"/>
  <c r="AO135" i="7" s="1"/>
  <c r="AO141" i="7" s="1"/>
  <c r="AO147" i="7" s="1"/>
  <c r="AO153" i="7" s="1"/>
  <c r="AO159" i="7" s="1"/>
  <c r="AO165" i="7" s="1"/>
  <c r="AO171" i="7" s="1"/>
  <c r="AO177" i="7" s="1"/>
  <c r="AO183" i="7" s="1"/>
  <c r="AO189" i="7" s="1"/>
  <c r="AO195" i="7" s="1"/>
  <c r="AO201" i="7" s="1"/>
  <c r="AO207" i="7" s="1"/>
  <c r="AO213" i="7" s="1"/>
  <c r="AO219" i="7" s="1"/>
  <c r="AO225" i="7" s="1"/>
  <c r="AO231" i="7" s="1"/>
  <c r="AO237" i="7" s="1"/>
  <c r="AO243" i="7" s="1"/>
  <c r="AO249" i="7" s="1"/>
  <c r="AO255" i="7" s="1"/>
  <c r="AO20" i="7"/>
  <c r="AO26" i="7" s="1"/>
  <c r="AO32" i="7" s="1"/>
  <c r="AO38" i="7" s="1"/>
  <c r="AO44" i="7" s="1"/>
  <c r="AO50" i="7" s="1"/>
  <c r="AO56" i="7" s="1"/>
  <c r="AO62" i="7" s="1"/>
  <c r="AO68" i="7" s="1"/>
  <c r="AO74" i="7" s="1"/>
  <c r="AO80" i="7" s="1"/>
  <c r="AO86" i="7" s="1"/>
  <c r="AO92" i="7" s="1"/>
  <c r="AO98" i="7" s="1"/>
  <c r="AO104" i="7" s="1"/>
  <c r="AO110" i="7" s="1"/>
  <c r="AO116" i="7" s="1"/>
  <c r="AO122" i="7" s="1"/>
  <c r="AO128" i="7" s="1"/>
  <c r="AO134" i="7" s="1"/>
  <c r="AO140" i="7" s="1"/>
  <c r="AO146" i="7" s="1"/>
  <c r="AO152" i="7" s="1"/>
  <c r="AO158" i="7" s="1"/>
  <c r="AO164" i="7" s="1"/>
  <c r="AO170" i="7" s="1"/>
  <c r="AO176" i="7" s="1"/>
  <c r="AO182" i="7" s="1"/>
  <c r="AO188" i="7" s="1"/>
  <c r="AO194" i="7" s="1"/>
  <c r="AO200" i="7" s="1"/>
  <c r="AO206" i="7" s="1"/>
  <c r="AO212" i="7" s="1"/>
  <c r="AO218" i="7" s="1"/>
  <c r="AO224" i="7" s="1"/>
  <c r="AO230" i="7" s="1"/>
  <c r="AO236" i="7" s="1"/>
  <c r="AO242" i="7" s="1"/>
  <c r="AO248" i="7" s="1"/>
  <c r="AO254" i="7" s="1"/>
  <c r="AF19" i="9"/>
  <c r="AF22" i="8"/>
  <c r="AF21" i="8" s="1"/>
  <c r="AF27" i="8" s="1"/>
  <c r="AF33" i="8" s="1"/>
  <c r="AF39" i="8" s="1"/>
  <c r="AF45" i="8" s="1"/>
  <c r="AF51" i="8" s="1"/>
  <c r="AF57" i="8" s="1"/>
  <c r="AF63" i="8" s="1"/>
  <c r="AF69" i="8" s="1"/>
  <c r="AF75" i="8" s="1"/>
  <c r="AF81" i="8" s="1"/>
  <c r="AF87" i="8" s="1"/>
  <c r="AF93" i="8" s="1"/>
  <c r="AF99" i="8" s="1"/>
  <c r="AF105" i="8" s="1"/>
  <c r="AF111" i="8" s="1"/>
  <c r="AF117" i="8" s="1"/>
  <c r="AF123" i="8" s="1"/>
  <c r="AF129" i="8" s="1"/>
  <c r="AF135" i="8" s="1"/>
  <c r="AF141" i="8" s="1"/>
  <c r="AF147" i="8" s="1"/>
  <c r="AF153" i="8" s="1"/>
  <c r="AF159" i="8" s="1"/>
  <c r="AF165" i="8" s="1"/>
  <c r="AF171" i="8" s="1"/>
  <c r="AF177" i="8" s="1"/>
  <c r="AF183" i="8" s="1"/>
  <c r="AF189" i="8" s="1"/>
  <c r="AF195" i="8" s="1"/>
  <c r="AF201" i="8" s="1"/>
  <c r="AF207" i="8" s="1"/>
  <c r="AF213" i="8" s="1"/>
  <c r="AF219" i="8" s="1"/>
  <c r="AF225" i="8" s="1"/>
  <c r="AF231" i="8" s="1"/>
  <c r="AF237" i="8" s="1"/>
  <c r="AF243" i="8" s="1"/>
  <c r="AF249" i="8" s="1"/>
  <c r="AF255" i="8" s="1"/>
  <c r="AF20" i="8"/>
  <c r="AF26" i="8" s="1"/>
  <c r="AF32" i="8" s="1"/>
  <c r="AF38" i="8" s="1"/>
  <c r="AF44" i="8" s="1"/>
  <c r="AF50" i="8" s="1"/>
  <c r="AF56" i="8" s="1"/>
  <c r="AF62" i="8" s="1"/>
  <c r="AF68" i="8" s="1"/>
  <c r="AF74" i="8" s="1"/>
  <c r="AF80" i="8" s="1"/>
  <c r="AF86" i="8" s="1"/>
  <c r="AF92" i="8" s="1"/>
  <c r="AF98" i="8" s="1"/>
  <c r="AF104" i="8" s="1"/>
  <c r="AF110" i="8" s="1"/>
  <c r="AF116" i="8" s="1"/>
  <c r="AF122" i="8" s="1"/>
  <c r="AF128" i="8" s="1"/>
  <c r="AF134" i="8" s="1"/>
  <c r="AF140" i="8" s="1"/>
  <c r="AF146" i="8" s="1"/>
  <c r="AF152" i="8" s="1"/>
  <c r="AF158" i="8" s="1"/>
  <c r="AF164" i="8" s="1"/>
  <c r="AF170" i="8" s="1"/>
  <c r="AF176" i="8" s="1"/>
  <c r="AF182" i="8" s="1"/>
  <c r="AF188" i="8" s="1"/>
  <c r="AF194" i="8" s="1"/>
  <c r="AF200" i="8" s="1"/>
  <c r="AF206" i="8" s="1"/>
  <c r="AF212" i="8" s="1"/>
  <c r="AF218" i="8" s="1"/>
  <c r="AF224" i="8" s="1"/>
  <c r="AF230" i="8" s="1"/>
  <c r="AF236" i="8" s="1"/>
  <c r="AF242" i="8" s="1"/>
  <c r="AF248" i="8" s="1"/>
  <c r="AF254" i="8" s="1"/>
  <c r="W19" i="10"/>
  <c r="W22" i="9"/>
  <c r="W21" i="9" s="1"/>
  <c r="W27" i="9" s="1"/>
  <c r="W33" i="9" s="1"/>
  <c r="W39" i="9" s="1"/>
  <c r="W45" i="9" s="1"/>
  <c r="W51" i="9" s="1"/>
  <c r="W57" i="9" s="1"/>
  <c r="W63" i="9" s="1"/>
  <c r="W69" i="9" s="1"/>
  <c r="W75" i="9" s="1"/>
  <c r="W81" i="9" s="1"/>
  <c r="W87" i="9" s="1"/>
  <c r="W93" i="9" s="1"/>
  <c r="W99" i="9" s="1"/>
  <c r="W105" i="9" s="1"/>
  <c r="W111" i="9" s="1"/>
  <c r="W117" i="9" s="1"/>
  <c r="W123" i="9" s="1"/>
  <c r="W129" i="9" s="1"/>
  <c r="W135" i="9" s="1"/>
  <c r="W141" i="9" s="1"/>
  <c r="W147" i="9" s="1"/>
  <c r="W153" i="9" s="1"/>
  <c r="W159" i="9" s="1"/>
  <c r="W165" i="9" s="1"/>
  <c r="W171" i="9" s="1"/>
  <c r="W177" i="9" s="1"/>
  <c r="W183" i="9" s="1"/>
  <c r="W189" i="9" s="1"/>
  <c r="W195" i="9" s="1"/>
  <c r="W201" i="9" s="1"/>
  <c r="W207" i="9" s="1"/>
  <c r="W213" i="9" s="1"/>
  <c r="W219" i="9" s="1"/>
  <c r="W225" i="9" s="1"/>
  <c r="W231" i="9" s="1"/>
  <c r="W237" i="9" s="1"/>
  <c r="W243" i="9" s="1"/>
  <c r="W249" i="9" s="1"/>
  <c r="W255" i="9" s="1"/>
  <c r="W20" i="9"/>
  <c r="W26" i="9" s="1"/>
  <c r="W32" i="9" s="1"/>
  <c r="W38" i="9" s="1"/>
  <c r="W44" i="9" s="1"/>
  <c r="W50" i="9" s="1"/>
  <c r="W56" i="9" s="1"/>
  <c r="W62" i="9" s="1"/>
  <c r="W68" i="9" s="1"/>
  <c r="W74" i="9" s="1"/>
  <c r="W80" i="9" s="1"/>
  <c r="W86" i="9" s="1"/>
  <c r="W92" i="9" s="1"/>
  <c r="W98" i="9" s="1"/>
  <c r="W104" i="9" s="1"/>
  <c r="W110" i="9" s="1"/>
  <c r="W116" i="9" s="1"/>
  <c r="W122" i="9" s="1"/>
  <c r="W128" i="9" s="1"/>
  <c r="W134" i="9" s="1"/>
  <c r="W140" i="9" s="1"/>
  <c r="W146" i="9" s="1"/>
  <c r="W152" i="9" s="1"/>
  <c r="W158" i="9" s="1"/>
  <c r="W164" i="9" s="1"/>
  <c r="W170" i="9" s="1"/>
  <c r="W176" i="9" s="1"/>
  <c r="W182" i="9" s="1"/>
  <c r="W188" i="9" s="1"/>
  <c r="W194" i="9" s="1"/>
  <c r="W200" i="9" s="1"/>
  <c r="W206" i="9" s="1"/>
  <c r="W212" i="9" s="1"/>
  <c r="W218" i="9" s="1"/>
  <c r="W224" i="9" s="1"/>
  <c r="W230" i="9" s="1"/>
  <c r="W236" i="9" s="1"/>
  <c r="W242" i="9" s="1"/>
  <c r="W248" i="9" s="1"/>
  <c r="W254" i="9" s="1"/>
  <c r="AL20" i="6"/>
  <c r="G24" i="9"/>
  <c r="H24" i="8"/>
  <c r="T20" i="8"/>
  <c r="AE19" i="9"/>
  <c r="AE22" i="8"/>
  <c r="AE21" i="8" s="1"/>
  <c r="AE27" i="8" s="1"/>
  <c r="AE33" i="8" s="1"/>
  <c r="AE39" i="8" s="1"/>
  <c r="AE45" i="8" s="1"/>
  <c r="AE51" i="8" s="1"/>
  <c r="AE57" i="8" s="1"/>
  <c r="AE63" i="8" s="1"/>
  <c r="AE69" i="8" s="1"/>
  <c r="AE75" i="8" s="1"/>
  <c r="AE81" i="8" s="1"/>
  <c r="AE87" i="8" s="1"/>
  <c r="AE93" i="8" s="1"/>
  <c r="AE99" i="8" s="1"/>
  <c r="AE105" i="8" s="1"/>
  <c r="AE111" i="8" s="1"/>
  <c r="AE117" i="8" s="1"/>
  <c r="AE123" i="8" s="1"/>
  <c r="AE129" i="8" s="1"/>
  <c r="AE135" i="8" s="1"/>
  <c r="AE141" i="8" s="1"/>
  <c r="AE147" i="8" s="1"/>
  <c r="AE153" i="8" s="1"/>
  <c r="AE159" i="8" s="1"/>
  <c r="AE165" i="8" s="1"/>
  <c r="AE171" i="8" s="1"/>
  <c r="AE177" i="8" s="1"/>
  <c r="AE183" i="8" s="1"/>
  <c r="AE189" i="8" s="1"/>
  <c r="AE195" i="8" s="1"/>
  <c r="AE201" i="8" s="1"/>
  <c r="AE207" i="8" s="1"/>
  <c r="AE213" i="8" s="1"/>
  <c r="AE219" i="8" s="1"/>
  <c r="AE225" i="8" s="1"/>
  <c r="AE231" i="8" s="1"/>
  <c r="AE237" i="8" s="1"/>
  <c r="AE243" i="8" s="1"/>
  <c r="AE249" i="8" s="1"/>
  <c r="AE255" i="8" s="1"/>
  <c r="AE20" i="8"/>
  <c r="AE26" i="8" s="1"/>
  <c r="AE32" i="8" s="1"/>
  <c r="AE38" i="8" s="1"/>
  <c r="AE44" i="8" s="1"/>
  <c r="AE50" i="8" s="1"/>
  <c r="AE56" i="8" s="1"/>
  <c r="AE62" i="8" s="1"/>
  <c r="AE68" i="8" s="1"/>
  <c r="AE74" i="8" s="1"/>
  <c r="AE80" i="8" s="1"/>
  <c r="AE86" i="8" s="1"/>
  <c r="AE92" i="8" s="1"/>
  <c r="AE98" i="8" s="1"/>
  <c r="AE104" i="8" s="1"/>
  <c r="AE110" i="8" s="1"/>
  <c r="AE116" i="8" s="1"/>
  <c r="AE122" i="8" s="1"/>
  <c r="AE128" i="8" s="1"/>
  <c r="AE134" i="8" s="1"/>
  <c r="AE140" i="8" s="1"/>
  <c r="AE146" i="8" s="1"/>
  <c r="AE152" i="8" s="1"/>
  <c r="AE158" i="8" s="1"/>
  <c r="AE164" i="8" s="1"/>
  <c r="AE170" i="8" s="1"/>
  <c r="AE176" i="8" s="1"/>
  <c r="AE182" i="8" s="1"/>
  <c r="AE188" i="8" s="1"/>
  <c r="AE194" i="8" s="1"/>
  <c r="AE200" i="8" s="1"/>
  <c r="AE206" i="8" s="1"/>
  <c r="AE212" i="8" s="1"/>
  <c r="AE218" i="8" s="1"/>
  <c r="AE224" i="8" s="1"/>
  <c r="AE230" i="8" s="1"/>
  <c r="AE236" i="8" s="1"/>
  <c r="AE242" i="8" s="1"/>
  <c r="AE248" i="8" s="1"/>
  <c r="AE254" i="8" s="1"/>
  <c r="AN19" i="8"/>
  <c r="AN22" i="7"/>
  <c r="AN21" i="7" s="1"/>
  <c r="AN27" i="7" s="1"/>
  <c r="AN33" i="7" s="1"/>
  <c r="AN39" i="7" s="1"/>
  <c r="AN45" i="7" s="1"/>
  <c r="AN51" i="7" s="1"/>
  <c r="AN57" i="7" s="1"/>
  <c r="AN63" i="7" s="1"/>
  <c r="AN69" i="7" s="1"/>
  <c r="AN75" i="7" s="1"/>
  <c r="AN81" i="7" s="1"/>
  <c r="AN87" i="7" s="1"/>
  <c r="AN93" i="7" s="1"/>
  <c r="AN99" i="7" s="1"/>
  <c r="AN105" i="7" s="1"/>
  <c r="AN111" i="7" s="1"/>
  <c r="AN117" i="7" s="1"/>
  <c r="AN123" i="7" s="1"/>
  <c r="AN129" i="7" s="1"/>
  <c r="AN135" i="7" s="1"/>
  <c r="AN141" i="7" s="1"/>
  <c r="AN147" i="7" s="1"/>
  <c r="AN153" i="7" s="1"/>
  <c r="AN159" i="7" s="1"/>
  <c r="AN165" i="7" s="1"/>
  <c r="AN171" i="7" s="1"/>
  <c r="AN177" i="7" s="1"/>
  <c r="AN183" i="7" s="1"/>
  <c r="AN189" i="7" s="1"/>
  <c r="AN195" i="7" s="1"/>
  <c r="AN201" i="7" s="1"/>
  <c r="AN207" i="7" s="1"/>
  <c r="AN213" i="7" s="1"/>
  <c r="AN219" i="7" s="1"/>
  <c r="AN225" i="7" s="1"/>
  <c r="AN231" i="7" s="1"/>
  <c r="AN237" i="7" s="1"/>
  <c r="AN243" i="7" s="1"/>
  <c r="AN249" i="7" s="1"/>
  <c r="AN255" i="7" s="1"/>
  <c r="AN20" i="7"/>
  <c r="AN26" i="7" s="1"/>
  <c r="AN32" i="7" s="1"/>
  <c r="AN38" i="7" s="1"/>
  <c r="AN44" i="7" s="1"/>
  <c r="AN50" i="7" s="1"/>
  <c r="AN56" i="7" s="1"/>
  <c r="AN62" i="7" s="1"/>
  <c r="AN68" i="7" s="1"/>
  <c r="AN74" i="7" s="1"/>
  <c r="AN80" i="7" s="1"/>
  <c r="AN86" i="7" s="1"/>
  <c r="AN92" i="7" s="1"/>
  <c r="AN98" i="7" s="1"/>
  <c r="AN104" i="7" s="1"/>
  <c r="AN110" i="7" s="1"/>
  <c r="AN116" i="7" s="1"/>
  <c r="AN122" i="7" s="1"/>
  <c r="AN128" i="7" s="1"/>
  <c r="AN134" i="7" s="1"/>
  <c r="AN140" i="7" s="1"/>
  <c r="AN146" i="7" s="1"/>
  <c r="AN152" i="7" s="1"/>
  <c r="AN158" i="7" s="1"/>
  <c r="AN164" i="7" s="1"/>
  <c r="AN170" i="7" s="1"/>
  <c r="AN176" i="7" s="1"/>
  <c r="AN182" i="7" s="1"/>
  <c r="AN188" i="7" s="1"/>
  <c r="AN194" i="7" s="1"/>
  <c r="AN200" i="7" s="1"/>
  <c r="AN206" i="7" s="1"/>
  <c r="AN212" i="7" s="1"/>
  <c r="AN218" i="7" s="1"/>
  <c r="AN224" i="7" s="1"/>
  <c r="AN230" i="7" s="1"/>
  <c r="AN236" i="7" s="1"/>
  <c r="AN242" i="7" s="1"/>
  <c r="AN248" i="7" s="1"/>
  <c r="AN254" i="7" s="1"/>
  <c r="V19" i="10"/>
  <c r="V22" i="9"/>
  <c r="V21" i="9" s="1"/>
  <c r="V27" i="9" s="1"/>
  <c r="V33" i="9" s="1"/>
  <c r="V39" i="9" s="1"/>
  <c r="V45" i="9" s="1"/>
  <c r="V51" i="9" s="1"/>
  <c r="V57" i="9" s="1"/>
  <c r="V63" i="9" s="1"/>
  <c r="V69" i="9" s="1"/>
  <c r="V75" i="9" s="1"/>
  <c r="V81" i="9" s="1"/>
  <c r="V87" i="9" s="1"/>
  <c r="V93" i="9" s="1"/>
  <c r="V99" i="9" s="1"/>
  <c r="V105" i="9" s="1"/>
  <c r="V111" i="9" s="1"/>
  <c r="V117" i="9" s="1"/>
  <c r="V123" i="9" s="1"/>
  <c r="V129" i="9" s="1"/>
  <c r="V135" i="9" s="1"/>
  <c r="V141" i="9" s="1"/>
  <c r="V147" i="9" s="1"/>
  <c r="V153" i="9" s="1"/>
  <c r="V159" i="9" s="1"/>
  <c r="V165" i="9" s="1"/>
  <c r="V171" i="9" s="1"/>
  <c r="V177" i="9" s="1"/>
  <c r="V183" i="9" s="1"/>
  <c r="V189" i="9" s="1"/>
  <c r="V195" i="9" s="1"/>
  <c r="V201" i="9" s="1"/>
  <c r="V207" i="9" s="1"/>
  <c r="V213" i="9" s="1"/>
  <c r="V219" i="9" s="1"/>
  <c r="V225" i="9" s="1"/>
  <c r="V231" i="9" s="1"/>
  <c r="V237" i="9" s="1"/>
  <c r="V243" i="9" s="1"/>
  <c r="V249" i="9" s="1"/>
  <c r="V255" i="9" s="1"/>
  <c r="V20" i="9"/>
  <c r="V26" i="9" s="1"/>
  <c r="V32" i="9" s="1"/>
  <c r="V38" i="9" s="1"/>
  <c r="V44" i="9" s="1"/>
  <c r="V50" i="9" s="1"/>
  <c r="V56" i="9" s="1"/>
  <c r="V62" i="9" s="1"/>
  <c r="V68" i="9" s="1"/>
  <c r="V74" i="9" s="1"/>
  <c r="V80" i="9" s="1"/>
  <c r="V86" i="9" s="1"/>
  <c r="V92" i="9" s="1"/>
  <c r="V98" i="9" s="1"/>
  <c r="V104" i="9" s="1"/>
  <c r="V110" i="9" s="1"/>
  <c r="V116" i="9" s="1"/>
  <c r="V122" i="9" s="1"/>
  <c r="V128" i="9" s="1"/>
  <c r="V134" i="9" s="1"/>
  <c r="V140" i="9" s="1"/>
  <c r="V146" i="9" s="1"/>
  <c r="V152" i="9" s="1"/>
  <c r="V158" i="9" s="1"/>
  <c r="V164" i="9" s="1"/>
  <c r="V170" i="9" s="1"/>
  <c r="V176" i="9" s="1"/>
  <c r="V182" i="9" s="1"/>
  <c r="V188" i="9" s="1"/>
  <c r="V194" i="9" s="1"/>
  <c r="V200" i="9" s="1"/>
  <c r="V206" i="9" s="1"/>
  <c r="V212" i="9" s="1"/>
  <c r="V218" i="9" s="1"/>
  <c r="V224" i="9" s="1"/>
  <c r="V230" i="9" s="1"/>
  <c r="V236" i="9" s="1"/>
  <c r="V242" i="9" s="1"/>
  <c r="V248" i="9" s="1"/>
  <c r="V254" i="9" s="1"/>
  <c r="AM19" i="8"/>
  <c r="AL19" i="7"/>
  <c r="AK22" i="7" s="1"/>
  <c r="AK28" i="7" s="1"/>
  <c r="AM20" i="7"/>
  <c r="AM22" i="7"/>
  <c r="AL22" i="6"/>
  <c r="AL21" i="6" s="1"/>
  <c r="AL27" i="6" s="1"/>
  <c r="AM21" i="6"/>
  <c r="AM27" i="6" s="1"/>
  <c r="AD21" i="7"/>
  <c r="AD27" i="7" s="1"/>
  <c r="AD19" i="9"/>
  <c r="AD22" i="8"/>
  <c r="AD20" i="8"/>
  <c r="T22" i="8"/>
  <c r="T21" i="8" s="1"/>
  <c r="T27" i="8" s="1"/>
  <c r="U21" i="8"/>
  <c r="U27" i="8" s="1"/>
  <c r="U19" i="10"/>
  <c r="U22" i="9"/>
  <c r="U20" i="9"/>
  <c r="T19" i="9"/>
  <c r="BD40" i="2"/>
  <c r="BK40" i="2"/>
  <c r="BC51" i="2"/>
  <c r="BK38" i="2"/>
  <c r="BD38" i="2"/>
  <c r="A79" i="12"/>
  <c r="A82" i="12" s="1"/>
  <c r="A83" i="12" s="1"/>
  <c r="A84" i="12" s="1"/>
  <c r="U2" i="2"/>
  <c r="R9" i="2"/>
  <c r="BK43" i="2"/>
  <c r="BK48" i="2" s="1"/>
  <c r="A253" i="13"/>
  <c r="A256" i="13" s="1"/>
  <c r="A257" i="13" s="1"/>
  <c r="A258" i="13" s="1"/>
  <c r="A259" i="13"/>
  <c r="A262" i="13" s="1"/>
  <c r="A263" i="13" s="1"/>
  <c r="A264" i="13" s="1"/>
  <c r="A211" i="13"/>
  <c r="A214" i="13" s="1"/>
  <c r="A215" i="13" s="1"/>
  <c r="A216" i="13" s="1"/>
  <c r="A199" i="13"/>
  <c r="A202" i="13" s="1"/>
  <c r="A203" i="13" s="1"/>
  <c r="A204" i="13" s="1"/>
  <c r="A157" i="13"/>
  <c r="A160" i="13" s="1"/>
  <c r="A161" i="13" s="1"/>
  <c r="A162" i="13" s="1"/>
  <c r="A151" i="13"/>
  <c r="A154" i="13" s="1"/>
  <c r="A155" i="13" s="1"/>
  <c r="A156" i="13" s="1"/>
  <c r="A247" i="13"/>
  <c r="A250" i="13" s="1"/>
  <c r="A251" i="13" s="1"/>
  <c r="A252" i="13" s="1"/>
  <c r="A235" i="13"/>
  <c r="A238" i="13" s="1"/>
  <c r="A239" i="13" s="1"/>
  <c r="A240" i="13" s="1"/>
  <c r="A85" i="13"/>
  <c r="A88" i="13" s="1"/>
  <c r="A89" i="13" s="1"/>
  <c r="A90" i="13" s="1"/>
  <c r="A175" i="13"/>
  <c r="A178" i="13" s="1"/>
  <c r="A179" i="13" s="1"/>
  <c r="A180" i="13" s="1"/>
  <c r="A181" i="13"/>
  <c r="A184" i="13" s="1"/>
  <c r="A185" i="13" s="1"/>
  <c r="A186" i="13" s="1"/>
  <c r="A25" i="13"/>
  <c r="A28" i="13" s="1"/>
  <c r="A29" i="13" s="1"/>
  <c r="A30" i="13" s="1"/>
  <c r="A49" i="13"/>
  <c r="A52" i="13" s="1"/>
  <c r="A53" i="13" s="1"/>
  <c r="A54" i="13" s="1"/>
  <c r="A61" i="13"/>
  <c r="A64" i="13" s="1"/>
  <c r="A65" i="13" s="1"/>
  <c r="A66" i="13" s="1"/>
  <c r="A133" i="13"/>
  <c r="A136" i="13" s="1"/>
  <c r="A137" i="13" s="1"/>
  <c r="A138" i="13" s="1"/>
  <c r="A139" i="13"/>
  <c r="A142" i="13" s="1"/>
  <c r="A143" i="13" s="1"/>
  <c r="A144" i="13" s="1"/>
  <c r="A169" i="13"/>
  <c r="A172" i="13" s="1"/>
  <c r="A173" i="13" s="1"/>
  <c r="A174" i="13" s="1"/>
  <c r="A55" i="13"/>
  <c r="A58" i="13" s="1"/>
  <c r="A59" i="13" s="1"/>
  <c r="A60" i="13" s="1"/>
  <c r="A115" i="13"/>
  <c r="A118" i="13" s="1"/>
  <c r="A119" i="13" s="1"/>
  <c r="A120" i="13" s="1"/>
  <c r="A145" i="13"/>
  <c r="A148" i="13" s="1"/>
  <c r="A149" i="13" s="1"/>
  <c r="A150" i="13" s="1"/>
  <c r="A73" i="13"/>
  <c r="A76" i="13" s="1"/>
  <c r="A77" i="13" s="1"/>
  <c r="A78" i="13" s="1"/>
  <c r="A205" i="13"/>
  <c r="A208" i="13" s="1"/>
  <c r="A209" i="13" s="1"/>
  <c r="A210" i="13" s="1"/>
  <c r="A37" i="13"/>
  <c r="A40" i="13" s="1"/>
  <c r="A41" i="13" s="1"/>
  <c r="A42" i="13" s="1"/>
  <c r="A103" i="13"/>
  <c r="A106" i="13" s="1"/>
  <c r="A107" i="13" s="1"/>
  <c r="A108" i="13" s="1"/>
  <c r="A91" i="13"/>
  <c r="A94" i="13" s="1"/>
  <c r="A95" i="13" s="1"/>
  <c r="A96" i="13" s="1"/>
  <c r="A163" i="13"/>
  <c r="A166" i="13" s="1"/>
  <c r="A167" i="13" s="1"/>
  <c r="A168" i="13" s="1"/>
  <c r="A127" i="13"/>
  <c r="A130" i="13" s="1"/>
  <c r="A131" i="13" s="1"/>
  <c r="A132" i="13" s="1"/>
  <c r="A97" i="13"/>
  <c r="A100" i="13" s="1"/>
  <c r="A101" i="13" s="1"/>
  <c r="A102" i="13" s="1"/>
  <c r="A187" i="13"/>
  <c r="A190" i="13" s="1"/>
  <c r="A191" i="13" s="1"/>
  <c r="A192" i="13" s="1"/>
  <c r="A241" i="13"/>
  <c r="A244" i="13" s="1"/>
  <c r="A245" i="13" s="1"/>
  <c r="A246" i="13" s="1"/>
  <c r="A229" i="13"/>
  <c r="A232" i="13" s="1"/>
  <c r="A233" i="13" s="1"/>
  <c r="A234" i="13" s="1"/>
  <c r="A109" i="13"/>
  <c r="A112" i="13" s="1"/>
  <c r="A113" i="13" s="1"/>
  <c r="A114" i="13" s="1"/>
  <c r="A223" i="13"/>
  <c r="A226" i="13" s="1"/>
  <c r="A227" i="13" s="1"/>
  <c r="A228" i="13" s="1"/>
  <c r="A121" i="13"/>
  <c r="A124" i="13" s="1"/>
  <c r="A125" i="13" s="1"/>
  <c r="A126" i="13" s="1"/>
  <c r="A43" i="13"/>
  <c r="A46" i="13" s="1"/>
  <c r="A47" i="13" s="1"/>
  <c r="A48" i="13" s="1"/>
  <c r="A31" i="13"/>
  <c r="A34" i="13" s="1"/>
  <c r="A35" i="13" s="1"/>
  <c r="A36" i="13" s="1"/>
  <c r="A67" i="13"/>
  <c r="A70" i="13" s="1"/>
  <c r="A71" i="13" s="1"/>
  <c r="A72" i="13" s="1"/>
  <c r="A193" i="13"/>
  <c r="A196" i="13" s="1"/>
  <c r="A197" i="13" s="1"/>
  <c r="A198" i="13" s="1"/>
  <c r="A217" i="13"/>
  <c r="A220" i="13" s="1"/>
  <c r="A221" i="13" s="1"/>
  <c r="A222" i="13" s="1"/>
  <c r="A19" i="10"/>
  <c r="A22" i="10" s="1"/>
  <c r="A23" i="10" s="1"/>
  <c r="A24" i="10" s="1"/>
  <c r="G21" i="10"/>
  <c r="H15" i="1"/>
  <c r="J14" i="1"/>
  <c r="N14" i="1" s="1"/>
  <c r="T258" i="2" l="1"/>
  <c r="M156" i="7"/>
  <c r="U42" i="4"/>
  <c r="AH30" i="6"/>
  <c r="K132" i="12"/>
  <c r="L132" i="12" s="1"/>
  <c r="K162" i="7"/>
  <c r="L162" i="7" s="1"/>
  <c r="K156" i="8"/>
  <c r="L156" i="8" s="1"/>
  <c r="AL30" i="5"/>
  <c r="AN30" i="5" s="1"/>
  <c r="K126" i="13"/>
  <c r="M126" i="13" s="1"/>
  <c r="M120" i="13"/>
  <c r="AC36" i="5"/>
  <c r="AE36" i="5" s="1"/>
  <c r="V36" i="5"/>
  <c r="K168" i="6"/>
  <c r="L168" i="6" s="1"/>
  <c r="T30" i="7"/>
  <c r="U30" i="7" s="1"/>
  <c r="AE36" i="4"/>
  <c r="L162" i="6"/>
  <c r="AE24" i="5"/>
  <c r="U36" i="6"/>
  <c r="AC30" i="6"/>
  <c r="AD30" i="6" s="1"/>
  <c r="M138" i="10"/>
  <c r="AM30" i="4"/>
  <c r="M114" i="14"/>
  <c r="M168" i="5"/>
  <c r="AE30" i="5"/>
  <c r="K180" i="4"/>
  <c r="M180" i="4" s="1"/>
  <c r="K144" i="10"/>
  <c r="L144" i="10" s="1"/>
  <c r="T42" i="5"/>
  <c r="U42" i="5" s="1"/>
  <c r="AC42" i="4"/>
  <c r="AD42" i="4" s="1"/>
  <c r="AC246" i="2"/>
  <c r="AD246" i="2" s="1"/>
  <c r="L258" i="2"/>
  <c r="M258" i="2"/>
  <c r="M162" i="7"/>
  <c r="L180" i="4"/>
  <c r="AK25" i="7"/>
  <c r="AK34" i="7"/>
  <c r="V36" i="6"/>
  <c r="J186" i="5"/>
  <c r="L182" i="5"/>
  <c r="K176" i="5"/>
  <c r="K177" i="7"/>
  <c r="U32" i="8"/>
  <c r="T26" i="8"/>
  <c r="S36" i="8"/>
  <c r="S33" i="7"/>
  <c r="U39" i="7"/>
  <c r="AC38" i="5"/>
  <c r="AB48" i="5"/>
  <c r="AD44" i="5"/>
  <c r="L147" i="12"/>
  <c r="J141" i="12"/>
  <c r="L158" i="9"/>
  <c r="J162" i="9"/>
  <c r="K152" i="9"/>
  <c r="AH48" i="4"/>
  <c r="AI48" i="4"/>
  <c r="AM30" i="5"/>
  <c r="AR42" i="4"/>
  <c r="AQ42" i="4"/>
  <c r="S40" i="7"/>
  <c r="S31" i="7"/>
  <c r="AD240" i="2"/>
  <c r="AE240" i="2"/>
  <c r="J183" i="4"/>
  <c r="L189" i="4"/>
  <c r="AN240" i="2"/>
  <c r="AL243" i="2"/>
  <c r="K182" i="4"/>
  <c r="L188" i="4"/>
  <c r="J192" i="4"/>
  <c r="AB45" i="4"/>
  <c r="AD51" i="4"/>
  <c r="AB30" i="7"/>
  <c r="AM38" i="5"/>
  <c r="AK42" i="5"/>
  <c r="AL32" i="5"/>
  <c r="AL38" i="4"/>
  <c r="AM44" i="4"/>
  <c r="AK48" i="4"/>
  <c r="J180" i="6"/>
  <c r="K170" i="6"/>
  <c r="L176" i="6"/>
  <c r="AL26" i="6"/>
  <c r="AM32" i="6"/>
  <c r="AK36" i="6"/>
  <c r="AB37" i="6"/>
  <c r="AB46" i="6"/>
  <c r="J165" i="7"/>
  <c r="L171" i="7"/>
  <c r="P132" i="13"/>
  <c r="Q132" i="13"/>
  <c r="AH36" i="6"/>
  <c r="AI36" i="6"/>
  <c r="AL39" i="5"/>
  <c r="L126" i="12"/>
  <c r="M126" i="12"/>
  <c r="S37" i="6"/>
  <c r="S46" i="6"/>
  <c r="L132" i="11"/>
  <c r="M132" i="11"/>
  <c r="S45" i="5"/>
  <c r="U51" i="5"/>
  <c r="L177" i="6"/>
  <c r="J171" i="6"/>
  <c r="J177" i="5"/>
  <c r="L183" i="5"/>
  <c r="T51" i="5"/>
  <c r="K129" i="14"/>
  <c r="P150" i="10"/>
  <c r="Q150" i="10"/>
  <c r="AM39" i="5"/>
  <c r="AK33" i="5"/>
  <c r="AM33" i="6"/>
  <c r="AK27" i="6"/>
  <c r="Q186" i="4"/>
  <c r="P186" i="4"/>
  <c r="AB31" i="7"/>
  <c r="AB40" i="7"/>
  <c r="AD39" i="6"/>
  <c r="AB33" i="6"/>
  <c r="AB253" i="2"/>
  <c r="AD32" i="7"/>
  <c r="AC26" i="7"/>
  <c r="AB36" i="7"/>
  <c r="K165" i="8"/>
  <c r="K141" i="12"/>
  <c r="K159" i="9"/>
  <c r="T51" i="4"/>
  <c r="S48" i="6"/>
  <c r="T38" i="6"/>
  <c r="U44" i="6"/>
  <c r="K120" i="14"/>
  <c r="K134" i="12"/>
  <c r="L140" i="12"/>
  <c r="J144" i="12"/>
  <c r="J138" i="13"/>
  <c r="K128" i="13"/>
  <c r="L134" i="13"/>
  <c r="AD38" i="6"/>
  <c r="AB42" i="6"/>
  <c r="AC32" i="6"/>
  <c r="L147" i="11"/>
  <c r="J141" i="11"/>
  <c r="AK25" i="6"/>
  <c r="AK34" i="6"/>
  <c r="L164" i="8"/>
  <c r="J168" i="8"/>
  <c r="K158" i="8"/>
  <c r="J46" i="6"/>
  <c r="J37" i="6"/>
  <c r="AC248" i="2"/>
  <c r="AD254" i="2"/>
  <c r="AB258" i="2"/>
  <c r="AC39" i="5"/>
  <c r="Q144" i="11"/>
  <c r="P144" i="11"/>
  <c r="L150" i="8"/>
  <c r="M150" i="8"/>
  <c r="S51" i="4"/>
  <c r="U57" i="4"/>
  <c r="AL39" i="4"/>
  <c r="AN36" i="4"/>
  <c r="U252" i="2"/>
  <c r="V252" i="2"/>
  <c r="J153" i="10"/>
  <c r="L159" i="10"/>
  <c r="AD33" i="7"/>
  <c r="AB27" i="7"/>
  <c r="AL33" i="6"/>
  <c r="S256" i="2"/>
  <c r="S247" i="2"/>
  <c r="AQ252" i="2"/>
  <c r="AR252" i="2"/>
  <c r="AK39" i="4"/>
  <c r="AM45" i="4"/>
  <c r="AC45" i="4"/>
  <c r="K164" i="7"/>
  <c r="J174" i="7"/>
  <c r="L170" i="7"/>
  <c r="AK43" i="4"/>
  <c r="AK52" i="4"/>
  <c r="T45" i="6"/>
  <c r="AR36" i="5"/>
  <c r="AQ36" i="5"/>
  <c r="L171" i="9"/>
  <c r="Q174" i="6"/>
  <c r="P174" i="6"/>
  <c r="Y42" i="6"/>
  <c r="Z42" i="6"/>
  <c r="J129" i="14"/>
  <c r="L135" i="14"/>
  <c r="S49" i="4"/>
  <c r="S58" i="4"/>
  <c r="T48" i="4"/>
  <c r="U48" i="4" s="1"/>
  <c r="AK40" i="5"/>
  <c r="AK31" i="5"/>
  <c r="Q126" i="14"/>
  <c r="P126" i="14"/>
  <c r="J49" i="5"/>
  <c r="J58" i="5"/>
  <c r="J25" i="8"/>
  <c r="J34" i="8"/>
  <c r="AR30" i="6"/>
  <c r="AQ30" i="6"/>
  <c r="K177" i="6"/>
  <c r="K183" i="5"/>
  <c r="AL248" i="2"/>
  <c r="AM254" i="2"/>
  <c r="AK258" i="2"/>
  <c r="K153" i="10"/>
  <c r="AM36" i="4"/>
  <c r="S31" i="8"/>
  <c r="S40" i="8"/>
  <c r="L171" i="8"/>
  <c r="J165" i="8"/>
  <c r="P180" i="5"/>
  <c r="Q180" i="5"/>
  <c r="P168" i="7"/>
  <c r="Q168" i="7"/>
  <c r="V30" i="7"/>
  <c r="AL246" i="2"/>
  <c r="AM246" i="2" s="1"/>
  <c r="K147" i="11"/>
  <c r="Q138" i="12"/>
  <c r="P138" i="12"/>
  <c r="K150" i="9"/>
  <c r="S54" i="5"/>
  <c r="U50" i="5"/>
  <c r="T44" i="5"/>
  <c r="S60" i="4"/>
  <c r="T50" i="4"/>
  <c r="U56" i="4"/>
  <c r="AD26" i="8"/>
  <c r="J156" i="10"/>
  <c r="L152" i="10"/>
  <c r="K146" i="10"/>
  <c r="M159" i="9"/>
  <c r="J153" i="9"/>
  <c r="Z30" i="8"/>
  <c r="Y30" i="8"/>
  <c r="S255" i="2"/>
  <c r="V258" i="2" s="1"/>
  <c r="AD45" i="5"/>
  <c r="AB39" i="5"/>
  <c r="U38" i="7"/>
  <c r="T32" i="7"/>
  <c r="S42" i="7"/>
  <c r="S52" i="5"/>
  <c r="S43" i="5"/>
  <c r="AI42" i="5"/>
  <c r="AH42" i="5"/>
  <c r="K140" i="11"/>
  <c r="J150" i="11"/>
  <c r="L146" i="11"/>
  <c r="P162" i="8"/>
  <c r="Q162" i="8"/>
  <c r="S30" i="9"/>
  <c r="U26" i="9"/>
  <c r="S27" i="8"/>
  <c r="U33" i="8"/>
  <c r="T33" i="8"/>
  <c r="AM26" i="7"/>
  <c r="AK30" i="7"/>
  <c r="AC33" i="6"/>
  <c r="AD50" i="4"/>
  <c r="AB54" i="4"/>
  <c r="AC44" i="4"/>
  <c r="AI252" i="2"/>
  <c r="AH252" i="2"/>
  <c r="K138" i="11"/>
  <c r="S39" i="6"/>
  <c r="U45" i="6"/>
  <c r="K135" i="13"/>
  <c r="J58" i="4"/>
  <c r="J49" i="4"/>
  <c r="T39" i="7"/>
  <c r="AB52" i="5"/>
  <c r="AB43" i="5"/>
  <c r="L135" i="13"/>
  <c r="J129" i="13"/>
  <c r="AB43" i="4"/>
  <c r="AB52" i="4"/>
  <c r="L128" i="14"/>
  <c r="J132" i="14"/>
  <c r="K122" i="14"/>
  <c r="K174" i="5"/>
  <c r="J31" i="7"/>
  <c r="J40" i="7"/>
  <c r="U30" i="6"/>
  <c r="V30" i="6"/>
  <c r="K189" i="4"/>
  <c r="P156" i="9"/>
  <c r="Q156" i="9"/>
  <c r="Z48" i="5"/>
  <c r="Y48" i="5"/>
  <c r="Z54" i="4"/>
  <c r="Y54" i="4"/>
  <c r="U24" i="7"/>
  <c r="V24" i="7"/>
  <c r="AK253" i="2"/>
  <c r="AK255" i="2"/>
  <c r="AM24" i="5"/>
  <c r="AN24" i="5"/>
  <c r="S21" i="9"/>
  <c r="AK21" i="7"/>
  <c r="J22" i="9"/>
  <c r="J28" i="9" s="1"/>
  <c r="J22" i="10"/>
  <c r="AD24" i="5"/>
  <c r="AG24" i="8"/>
  <c r="AB24" i="8"/>
  <c r="AR24" i="6"/>
  <c r="AL24" i="6" s="1"/>
  <c r="AQ24" i="6"/>
  <c r="AP24" i="7"/>
  <c r="AK24" i="7"/>
  <c r="AB24" i="7"/>
  <c r="AG24" i="7"/>
  <c r="S20" i="10"/>
  <c r="AK20" i="8"/>
  <c r="AI24" i="6"/>
  <c r="AC24" i="6" s="1"/>
  <c r="AH24" i="6"/>
  <c r="AK19" i="7"/>
  <c r="AB21" i="7"/>
  <c r="S24" i="9"/>
  <c r="X24" i="9"/>
  <c r="Y24" i="8"/>
  <c r="Z24" i="8"/>
  <c r="T24" i="8" s="1"/>
  <c r="S22" i="9"/>
  <c r="S28" i="9" s="1"/>
  <c r="F20" i="10"/>
  <c r="F26" i="10" s="1"/>
  <c r="F32" i="10" s="1"/>
  <c r="F38" i="10" s="1"/>
  <c r="F44" i="10" s="1"/>
  <c r="F50" i="10" s="1"/>
  <c r="F56" i="10" s="1"/>
  <c r="F62" i="10" s="1"/>
  <c r="F68" i="10" s="1"/>
  <c r="F74" i="10" s="1"/>
  <c r="F80" i="10" s="1"/>
  <c r="F86" i="10" s="1"/>
  <c r="F92" i="10" s="1"/>
  <c r="F98" i="10" s="1"/>
  <c r="F104" i="10" s="1"/>
  <c r="F110" i="10" s="1"/>
  <c r="F116" i="10" s="1"/>
  <c r="F122" i="10" s="1"/>
  <c r="F128" i="10" s="1"/>
  <c r="F134" i="10" s="1"/>
  <c r="F140" i="10" s="1"/>
  <c r="F146" i="10" s="1"/>
  <c r="F152" i="10" s="1"/>
  <c r="F158" i="10" s="1"/>
  <c r="F164" i="10" s="1"/>
  <c r="F170" i="10" s="1"/>
  <c r="F176" i="10" s="1"/>
  <c r="F182" i="10" s="1"/>
  <c r="F188" i="10" s="1"/>
  <c r="F194" i="10" s="1"/>
  <c r="F200" i="10" s="1"/>
  <c r="F206" i="10" s="1"/>
  <c r="F212" i="10" s="1"/>
  <c r="F218" i="10" s="1"/>
  <c r="F224" i="10" s="1"/>
  <c r="F230" i="10" s="1"/>
  <c r="F236" i="10" s="1"/>
  <c r="F242" i="10" s="1"/>
  <c r="F248" i="10" s="1"/>
  <c r="F254" i="10" s="1"/>
  <c r="G19" i="11"/>
  <c r="AC19" i="8"/>
  <c r="AB22" i="8" s="1"/>
  <c r="AB28" i="8" s="1"/>
  <c r="BG57" i="2"/>
  <c r="AC20" i="7"/>
  <c r="AS19" i="9"/>
  <c r="AS22" i="8"/>
  <c r="AS21" i="8" s="1"/>
  <c r="AS27" i="8" s="1"/>
  <c r="AS33" i="8" s="1"/>
  <c r="AS39" i="8" s="1"/>
  <c r="AS45" i="8" s="1"/>
  <c r="AS51" i="8" s="1"/>
  <c r="AS57" i="8" s="1"/>
  <c r="AS63" i="8" s="1"/>
  <c r="AS69" i="8" s="1"/>
  <c r="AS75" i="8" s="1"/>
  <c r="AS81" i="8" s="1"/>
  <c r="AS87" i="8" s="1"/>
  <c r="AS93" i="8" s="1"/>
  <c r="AS99" i="8" s="1"/>
  <c r="AS105" i="8" s="1"/>
  <c r="AS111" i="8" s="1"/>
  <c r="AS117" i="8" s="1"/>
  <c r="AS123" i="8" s="1"/>
  <c r="AS129" i="8" s="1"/>
  <c r="AS135" i="8" s="1"/>
  <c r="AS141" i="8" s="1"/>
  <c r="AS147" i="8" s="1"/>
  <c r="AS153" i="8" s="1"/>
  <c r="AS159" i="8" s="1"/>
  <c r="AS165" i="8" s="1"/>
  <c r="AS171" i="8" s="1"/>
  <c r="AS177" i="8" s="1"/>
  <c r="AS183" i="8" s="1"/>
  <c r="AS189" i="8" s="1"/>
  <c r="AS195" i="8" s="1"/>
  <c r="AS201" i="8" s="1"/>
  <c r="AS207" i="8" s="1"/>
  <c r="AS213" i="8" s="1"/>
  <c r="AS219" i="8" s="1"/>
  <c r="AS225" i="8" s="1"/>
  <c r="AS231" i="8" s="1"/>
  <c r="AS237" i="8" s="1"/>
  <c r="AS243" i="8" s="1"/>
  <c r="AS249" i="8" s="1"/>
  <c r="AS255" i="8" s="1"/>
  <c r="AS20" i="8"/>
  <c r="AS26" i="8" s="1"/>
  <c r="AS32" i="8" s="1"/>
  <c r="AS38" i="8" s="1"/>
  <c r="AS44" i="8" s="1"/>
  <c r="AS50" i="8" s="1"/>
  <c r="AS56" i="8" s="1"/>
  <c r="AS62" i="8" s="1"/>
  <c r="AS68" i="8" s="1"/>
  <c r="AS74" i="8" s="1"/>
  <c r="AS80" i="8" s="1"/>
  <c r="AS86" i="8" s="1"/>
  <c r="AS92" i="8" s="1"/>
  <c r="AS98" i="8" s="1"/>
  <c r="AS104" i="8" s="1"/>
  <c r="AS110" i="8" s="1"/>
  <c r="AS116" i="8" s="1"/>
  <c r="AS122" i="8" s="1"/>
  <c r="AS128" i="8" s="1"/>
  <c r="AS134" i="8" s="1"/>
  <c r="AS140" i="8" s="1"/>
  <c r="AS146" i="8" s="1"/>
  <c r="AS152" i="8" s="1"/>
  <c r="AS158" i="8" s="1"/>
  <c r="AS164" i="8" s="1"/>
  <c r="AS170" i="8" s="1"/>
  <c r="AS176" i="8" s="1"/>
  <c r="AS182" i="8" s="1"/>
  <c r="AS188" i="8" s="1"/>
  <c r="AS194" i="8" s="1"/>
  <c r="AS200" i="8" s="1"/>
  <c r="AS206" i="8" s="1"/>
  <c r="AS212" i="8" s="1"/>
  <c r="AS218" i="8" s="1"/>
  <c r="AS224" i="8" s="1"/>
  <c r="AS230" i="8" s="1"/>
  <c r="AS236" i="8" s="1"/>
  <c r="AS242" i="8" s="1"/>
  <c r="AS248" i="8" s="1"/>
  <c r="AS254" i="8" s="1"/>
  <c r="AJ19" i="10"/>
  <c r="AJ22" i="9"/>
  <c r="AJ21" i="9" s="1"/>
  <c r="AJ27" i="9" s="1"/>
  <c r="AJ33" i="9" s="1"/>
  <c r="AJ39" i="9" s="1"/>
  <c r="AJ45" i="9" s="1"/>
  <c r="AJ51" i="9" s="1"/>
  <c r="AJ57" i="9" s="1"/>
  <c r="AJ63" i="9" s="1"/>
  <c r="AJ69" i="9" s="1"/>
  <c r="AJ75" i="9" s="1"/>
  <c r="AJ81" i="9" s="1"/>
  <c r="AJ87" i="9" s="1"/>
  <c r="AJ93" i="9" s="1"/>
  <c r="AJ99" i="9" s="1"/>
  <c r="AJ105" i="9" s="1"/>
  <c r="AJ111" i="9" s="1"/>
  <c r="AJ117" i="9" s="1"/>
  <c r="AJ123" i="9" s="1"/>
  <c r="AJ129" i="9" s="1"/>
  <c r="AJ135" i="9" s="1"/>
  <c r="AJ141" i="9" s="1"/>
  <c r="AJ147" i="9" s="1"/>
  <c r="AJ153" i="9" s="1"/>
  <c r="AJ159" i="9" s="1"/>
  <c r="AJ165" i="9" s="1"/>
  <c r="AJ171" i="9" s="1"/>
  <c r="AJ177" i="9" s="1"/>
  <c r="AJ183" i="9" s="1"/>
  <c r="AJ189" i="9" s="1"/>
  <c r="AJ195" i="9" s="1"/>
  <c r="AJ201" i="9" s="1"/>
  <c r="AJ207" i="9" s="1"/>
  <c r="AJ213" i="9" s="1"/>
  <c r="AJ219" i="9" s="1"/>
  <c r="AJ225" i="9" s="1"/>
  <c r="AJ231" i="9" s="1"/>
  <c r="AJ237" i="9" s="1"/>
  <c r="AJ243" i="9" s="1"/>
  <c r="AJ249" i="9" s="1"/>
  <c r="AJ255" i="9" s="1"/>
  <c r="AJ20" i="9"/>
  <c r="AJ26" i="9" s="1"/>
  <c r="AJ32" i="9" s="1"/>
  <c r="AJ38" i="9" s="1"/>
  <c r="AJ44" i="9" s="1"/>
  <c r="AJ50" i="9" s="1"/>
  <c r="AJ56" i="9" s="1"/>
  <c r="AJ62" i="9" s="1"/>
  <c r="AJ68" i="9" s="1"/>
  <c r="AJ74" i="9" s="1"/>
  <c r="AJ80" i="9" s="1"/>
  <c r="AJ86" i="9" s="1"/>
  <c r="AJ92" i="9" s="1"/>
  <c r="AJ98" i="9" s="1"/>
  <c r="AJ104" i="9" s="1"/>
  <c r="AJ110" i="9" s="1"/>
  <c r="AJ116" i="9" s="1"/>
  <c r="AJ122" i="9" s="1"/>
  <c r="AJ128" i="9" s="1"/>
  <c r="AJ134" i="9" s="1"/>
  <c r="AJ140" i="9" s="1"/>
  <c r="AJ146" i="9" s="1"/>
  <c r="AJ152" i="9" s="1"/>
  <c r="AJ158" i="9" s="1"/>
  <c r="AJ164" i="9" s="1"/>
  <c r="AJ170" i="9" s="1"/>
  <c r="AJ176" i="9" s="1"/>
  <c r="AJ182" i="9" s="1"/>
  <c r="AJ188" i="9" s="1"/>
  <c r="AJ194" i="9" s="1"/>
  <c r="AJ200" i="9" s="1"/>
  <c r="AJ206" i="9" s="1"/>
  <c r="AJ212" i="9" s="1"/>
  <c r="AJ218" i="9" s="1"/>
  <c r="AJ224" i="9" s="1"/>
  <c r="AJ230" i="9" s="1"/>
  <c r="AJ236" i="9" s="1"/>
  <c r="AJ242" i="9" s="1"/>
  <c r="AJ248" i="9" s="1"/>
  <c r="AJ254" i="9" s="1"/>
  <c r="AR19" i="9"/>
  <c r="AR22" i="8"/>
  <c r="AR21" i="8" s="1"/>
  <c r="AR27" i="8" s="1"/>
  <c r="AR33" i="8" s="1"/>
  <c r="AR39" i="8" s="1"/>
  <c r="AR45" i="8" s="1"/>
  <c r="AR51" i="8" s="1"/>
  <c r="AR57" i="8" s="1"/>
  <c r="AR63" i="8" s="1"/>
  <c r="AR69" i="8" s="1"/>
  <c r="AR75" i="8" s="1"/>
  <c r="AR81" i="8" s="1"/>
  <c r="AR87" i="8" s="1"/>
  <c r="AR93" i="8" s="1"/>
  <c r="AR99" i="8" s="1"/>
  <c r="AR105" i="8" s="1"/>
  <c r="AR111" i="8" s="1"/>
  <c r="AR117" i="8" s="1"/>
  <c r="AR123" i="8" s="1"/>
  <c r="AR129" i="8" s="1"/>
  <c r="AR135" i="8" s="1"/>
  <c r="AR141" i="8" s="1"/>
  <c r="AR147" i="8" s="1"/>
  <c r="AR153" i="8" s="1"/>
  <c r="AR159" i="8" s="1"/>
  <c r="AR165" i="8" s="1"/>
  <c r="AR171" i="8" s="1"/>
  <c r="AR177" i="8" s="1"/>
  <c r="AR183" i="8" s="1"/>
  <c r="AR189" i="8" s="1"/>
  <c r="AR195" i="8" s="1"/>
  <c r="AR201" i="8" s="1"/>
  <c r="AR207" i="8" s="1"/>
  <c r="AR213" i="8" s="1"/>
  <c r="AR219" i="8" s="1"/>
  <c r="AR225" i="8" s="1"/>
  <c r="AR231" i="8" s="1"/>
  <c r="AR237" i="8" s="1"/>
  <c r="AR243" i="8" s="1"/>
  <c r="AR249" i="8" s="1"/>
  <c r="AR255" i="8" s="1"/>
  <c r="AR20" i="8"/>
  <c r="AR26" i="8" s="1"/>
  <c r="AR32" i="8" s="1"/>
  <c r="AR38" i="8" s="1"/>
  <c r="AR44" i="8" s="1"/>
  <c r="AR50" i="8" s="1"/>
  <c r="AR56" i="8" s="1"/>
  <c r="AR62" i="8" s="1"/>
  <c r="AR68" i="8" s="1"/>
  <c r="AR74" i="8" s="1"/>
  <c r="AR80" i="8" s="1"/>
  <c r="AR86" i="8" s="1"/>
  <c r="AR92" i="8" s="1"/>
  <c r="AR98" i="8" s="1"/>
  <c r="AR104" i="8" s="1"/>
  <c r="AR110" i="8" s="1"/>
  <c r="AR116" i="8" s="1"/>
  <c r="AR122" i="8" s="1"/>
  <c r="AR128" i="8" s="1"/>
  <c r="AR134" i="8" s="1"/>
  <c r="AR140" i="8" s="1"/>
  <c r="AR146" i="8" s="1"/>
  <c r="AR152" i="8" s="1"/>
  <c r="AR158" i="8" s="1"/>
  <c r="AR164" i="8" s="1"/>
  <c r="AR170" i="8" s="1"/>
  <c r="AR176" i="8" s="1"/>
  <c r="AR182" i="8" s="1"/>
  <c r="AR188" i="8" s="1"/>
  <c r="AR194" i="8" s="1"/>
  <c r="AR200" i="8" s="1"/>
  <c r="AR206" i="8" s="1"/>
  <c r="AR212" i="8" s="1"/>
  <c r="AR218" i="8" s="1"/>
  <c r="AR224" i="8" s="1"/>
  <c r="AR230" i="8" s="1"/>
  <c r="AR236" i="8" s="1"/>
  <c r="AR242" i="8" s="1"/>
  <c r="AR248" i="8" s="1"/>
  <c r="AR254" i="8" s="1"/>
  <c r="BD55" i="2"/>
  <c r="BD60" i="2" s="1"/>
  <c r="AI19" i="10"/>
  <c r="AI22" i="9"/>
  <c r="AI21" i="9" s="1"/>
  <c r="AI27" i="9" s="1"/>
  <c r="AI33" i="9" s="1"/>
  <c r="AI39" i="9" s="1"/>
  <c r="AI45" i="9" s="1"/>
  <c r="AI51" i="9" s="1"/>
  <c r="AI57" i="9" s="1"/>
  <c r="AI63" i="9" s="1"/>
  <c r="AI69" i="9" s="1"/>
  <c r="AI75" i="9" s="1"/>
  <c r="AI81" i="9" s="1"/>
  <c r="AI87" i="9" s="1"/>
  <c r="AI93" i="9" s="1"/>
  <c r="AI99" i="9" s="1"/>
  <c r="AI105" i="9" s="1"/>
  <c r="AI111" i="9" s="1"/>
  <c r="AI117" i="9" s="1"/>
  <c r="AI123" i="9" s="1"/>
  <c r="AI129" i="9" s="1"/>
  <c r="AI135" i="9" s="1"/>
  <c r="AI141" i="9" s="1"/>
  <c r="AI147" i="9" s="1"/>
  <c r="AI153" i="9" s="1"/>
  <c r="AI159" i="9" s="1"/>
  <c r="AI165" i="9" s="1"/>
  <c r="AI171" i="9" s="1"/>
  <c r="AI177" i="9" s="1"/>
  <c r="AI183" i="9" s="1"/>
  <c r="AI189" i="9" s="1"/>
  <c r="AI195" i="9" s="1"/>
  <c r="AI201" i="9" s="1"/>
  <c r="AI207" i="9" s="1"/>
  <c r="AI213" i="9" s="1"/>
  <c r="AI219" i="9" s="1"/>
  <c r="AI225" i="9" s="1"/>
  <c r="AI231" i="9" s="1"/>
  <c r="AI237" i="9" s="1"/>
  <c r="AI243" i="9" s="1"/>
  <c r="AI249" i="9" s="1"/>
  <c r="AI255" i="9" s="1"/>
  <c r="AI20" i="9"/>
  <c r="AI26" i="9" s="1"/>
  <c r="AI32" i="9" s="1"/>
  <c r="AI38" i="9" s="1"/>
  <c r="AI44" i="9" s="1"/>
  <c r="AI50" i="9" s="1"/>
  <c r="AI56" i="9" s="1"/>
  <c r="AI62" i="9" s="1"/>
  <c r="AI68" i="9" s="1"/>
  <c r="AI74" i="9" s="1"/>
  <c r="AI80" i="9" s="1"/>
  <c r="AI86" i="9" s="1"/>
  <c r="AI92" i="9" s="1"/>
  <c r="AI98" i="9" s="1"/>
  <c r="AI104" i="9" s="1"/>
  <c r="AI110" i="9" s="1"/>
  <c r="AI116" i="9" s="1"/>
  <c r="AI122" i="9" s="1"/>
  <c r="AI128" i="9" s="1"/>
  <c r="AI134" i="9" s="1"/>
  <c r="AI140" i="9" s="1"/>
  <c r="AI146" i="9" s="1"/>
  <c r="AI152" i="9" s="1"/>
  <c r="AI158" i="9" s="1"/>
  <c r="AI164" i="9" s="1"/>
  <c r="AI170" i="9" s="1"/>
  <c r="AI176" i="9" s="1"/>
  <c r="AI182" i="9" s="1"/>
  <c r="AI188" i="9" s="1"/>
  <c r="AI194" i="9" s="1"/>
  <c r="AI200" i="9" s="1"/>
  <c r="AI206" i="9" s="1"/>
  <c r="AI212" i="9" s="1"/>
  <c r="AI218" i="9" s="1"/>
  <c r="AI224" i="9" s="1"/>
  <c r="AI230" i="9" s="1"/>
  <c r="AI236" i="9" s="1"/>
  <c r="AI242" i="9" s="1"/>
  <c r="AI248" i="9" s="1"/>
  <c r="AI254" i="9" s="1"/>
  <c r="AA19" i="11"/>
  <c r="AA22" i="10"/>
  <c r="AA21" i="10" s="1"/>
  <c r="AA27" i="10" s="1"/>
  <c r="AA33" i="10" s="1"/>
  <c r="AA39" i="10" s="1"/>
  <c r="AA45" i="10" s="1"/>
  <c r="AA51" i="10" s="1"/>
  <c r="AA57" i="10" s="1"/>
  <c r="AA63" i="10" s="1"/>
  <c r="AA69" i="10" s="1"/>
  <c r="AA75" i="10" s="1"/>
  <c r="AA81" i="10" s="1"/>
  <c r="AA87" i="10" s="1"/>
  <c r="AA93" i="10" s="1"/>
  <c r="AA99" i="10" s="1"/>
  <c r="AA105" i="10" s="1"/>
  <c r="AA111" i="10" s="1"/>
  <c r="AA117" i="10" s="1"/>
  <c r="AA123" i="10" s="1"/>
  <c r="AA129" i="10" s="1"/>
  <c r="AA135" i="10" s="1"/>
  <c r="AA141" i="10" s="1"/>
  <c r="AA147" i="10" s="1"/>
  <c r="AA153" i="10" s="1"/>
  <c r="AA159" i="10" s="1"/>
  <c r="AA165" i="10" s="1"/>
  <c r="AA171" i="10" s="1"/>
  <c r="AA177" i="10" s="1"/>
  <c r="AA183" i="10" s="1"/>
  <c r="AA189" i="10" s="1"/>
  <c r="AA195" i="10" s="1"/>
  <c r="AA201" i="10" s="1"/>
  <c r="AA207" i="10" s="1"/>
  <c r="AA213" i="10" s="1"/>
  <c r="AA219" i="10" s="1"/>
  <c r="AA225" i="10" s="1"/>
  <c r="AA231" i="10" s="1"/>
  <c r="AA237" i="10" s="1"/>
  <c r="AA243" i="10" s="1"/>
  <c r="AA249" i="10" s="1"/>
  <c r="AA255" i="10" s="1"/>
  <c r="AA20" i="10"/>
  <c r="AA26" i="10" s="1"/>
  <c r="AA32" i="10" s="1"/>
  <c r="AA38" i="10" s="1"/>
  <c r="AA44" i="10" s="1"/>
  <c r="AA50" i="10" s="1"/>
  <c r="AA56" i="10" s="1"/>
  <c r="AA62" i="10" s="1"/>
  <c r="AA68" i="10" s="1"/>
  <c r="AA74" i="10" s="1"/>
  <c r="AA80" i="10" s="1"/>
  <c r="AA86" i="10" s="1"/>
  <c r="AA92" i="10" s="1"/>
  <c r="AA98" i="10" s="1"/>
  <c r="AA104" i="10" s="1"/>
  <c r="AA110" i="10" s="1"/>
  <c r="AA116" i="10" s="1"/>
  <c r="AA122" i="10" s="1"/>
  <c r="AA128" i="10" s="1"/>
  <c r="AA134" i="10" s="1"/>
  <c r="AA140" i="10" s="1"/>
  <c r="AA146" i="10" s="1"/>
  <c r="AA152" i="10" s="1"/>
  <c r="AA158" i="10" s="1"/>
  <c r="AA164" i="10" s="1"/>
  <c r="AA170" i="10" s="1"/>
  <c r="AA176" i="10" s="1"/>
  <c r="AA182" i="10" s="1"/>
  <c r="AA188" i="10" s="1"/>
  <c r="AA194" i="10" s="1"/>
  <c r="AA200" i="10" s="1"/>
  <c r="AA206" i="10" s="1"/>
  <c r="AA212" i="10" s="1"/>
  <c r="AA218" i="10" s="1"/>
  <c r="AA224" i="10" s="1"/>
  <c r="AA230" i="10" s="1"/>
  <c r="AA236" i="10" s="1"/>
  <c r="AA242" i="10" s="1"/>
  <c r="AA248" i="10" s="1"/>
  <c r="AA254" i="10" s="1"/>
  <c r="Z19" i="11"/>
  <c r="Z22" i="10"/>
  <c r="Z21" i="10" s="1"/>
  <c r="Z27" i="10" s="1"/>
  <c r="Z33" i="10" s="1"/>
  <c r="Z39" i="10" s="1"/>
  <c r="Z45" i="10" s="1"/>
  <c r="Z51" i="10" s="1"/>
  <c r="Z57" i="10" s="1"/>
  <c r="Z63" i="10" s="1"/>
  <c r="Z69" i="10" s="1"/>
  <c r="Z75" i="10" s="1"/>
  <c r="Z81" i="10" s="1"/>
  <c r="Z87" i="10" s="1"/>
  <c r="Z93" i="10" s="1"/>
  <c r="Z99" i="10" s="1"/>
  <c r="Z105" i="10" s="1"/>
  <c r="Z111" i="10" s="1"/>
  <c r="Z117" i="10" s="1"/>
  <c r="Z123" i="10" s="1"/>
  <c r="Z129" i="10" s="1"/>
  <c r="Z135" i="10" s="1"/>
  <c r="Z141" i="10" s="1"/>
  <c r="Z147" i="10" s="1"/>
  <c r="Z153" i="10" s="1"/>
  <c r="Z159" i="10" s="1"/>
  <c r="Z165" i="10" s="1"/>
  <c r="Z171" i="10" s="1"/>
  <c r="Z177" i="10" s="1"/>
  <c r="Z183" i="10" s="1"/>
  <c r="Z189" i="10" s="1"/>
  <c r="Z195" i="10" s="1"/>
  <c r="Z201" i="10" s="1"/>
  <c r="Z207" i="10" s="1"/>
  <c r="Z213" i="10" s="1"/>
  <c r="Z219" i="10" s="1"/>
  <c r="Z225" i="10" s="1"/>
  <c r="Z231" i="10" s="1"/>
  <c r="Z237" i="10" s="1"/>
  <c r="Z243" i="10" s="1"/>
  <c r="Z249" i="10" s="1"/>
  <c r="Z255" i="10" s="1"/>
  <c r="Z20" i="10"/>
  <c r="Z26" i="10" s="1"/>
  <c r="Z32" i="10" s="1"/>
  <c r="Z38" i="10" s="1"/>
  <c r="Z44" i="10" s="1"/>
  <c r="Z50" i="10" s="1"/>
  <c r="Z56" i="10" s="1"/>
  <c r="Z62" i="10" s="1"/>
  <c r="Z68" i="10" s="1"/>
  <c r="Z74" i="10" s="1"/>
  <c r="Z80" i="10" s="1"/>
  <c r="Z86" i="10" s="1"/>
  <c r="Z92" i="10" s="1"/>
  <c r="Z98" i="10" s="1"/>
  <c r="Z104" i="10" s="1"/>
  <c r="Z110" i="10" s="1"/>
  <c r="Z116" i="10" s="1"/>
  <c r="Z122" i="10" s="1"/>
  <c r="Z128" i="10" s="1"/>
  <c r="Z134" i="10" s="1"/>
  <c r="Z140" i="10" s="1"/>
  <c r="Z146" i="10" s="1"/>
  <c r="Z152" i="10" s="1"/>
  <c r="Z158" i="10" s="1"/>
  <c r="Z164" i="10" s="1"/>
  <c r="Z170" i="10" s="1"/>
  <c r="Z176" i="10" s="1"/>
  <c r="Z182" i="10" s="1"/>
  <c r="Z188" i="10" s="1"/>
  <c r="Z194" i="10" s="1"/>
  <c r="Z200" i="10" s="1"/>
  <c r="Z206" i="10" s="1"/>
  <c r="Z212" i="10" s="1"/>
  <c r="Z218" i="10" s="1"/>
  <c r="Z224" i="10" s="1"/>
  <c r="Z230" i="10" s="1"/>
  <c r="Z236" i="10" s="1"/>
  <c r="Z242" i="10" s="1"/>
  <c r="Z248" i="10" s="1"/>
  <c r="Z254" i="10" s="1"/>
  <c r="AQ19" i="9"/>
  <c r="AQ22" i="8"/>
  <c r="AQ21" i="8" s="1"/>
  <c r="AQ27" i="8" s="1"/>
  <c r="AQ33" i="8" s="1"/>
  <c r="AQ39" i="8" s="1"/>
  <c r="AQ45" i="8" s="1"/>
  <c r="AQ51" i="8" s="1"/>
  <c r="AQ57" i="8" s="1"/>
  <c r="AQ63" i="8" s="1"/>
  <c r="AQ69" i="8" s="1"/>
  <c r="AQ75" i="8" s="1"/>
  <c r="AQ81" i="8" s="1"/>
  <c r="AQ87" i="8" s="1"/>
  <c r="AQ93" i="8" s="1"/>
  <c r="AQ99" i="8" s="1"/>
  <c r="AQ105" i="8" s="1"/>
  <c r="AQ111" i="8" s="1"/>
  <c r="AQ117" i="8" s="1"/>
  <c r="AQ123" i="8" s="1"/>
  <c r="AQ129" i="8" s="1"/>
  <c r="AQ135" i="8" s="1"/>
  <c r="AQ141" i="8" s="1"/>
  <c r="AQ147" i="8" s="1"/>
  <c r="AQ153" i="8" s="1"/>
  <c r="AQ159" i="8" s="1"/>
  <c r="AQ165" i="8" s="1"/>
  <c r="AQ171" i="8" s="1"/>
  <c r="AQ177" i="8" s="1"/>
  <c r="AQ183" i="8" s="1"/>
  <c r="AQ189" i="8" s="1"/>
  <c r="AQ195" i="8" s="1"/>
  <c r="AQ201" i="8" s="1"/>
  <c r="AQ207" i="8" s="1"/>
  <c r="AQ213" i="8" s="1"/>
  <c r="AQ219" i="8" s="1"/>
  <c r="AQ225" i="8" s="1"/>
  <c r="AQ231" i="8" s="1"/>
  <c r="AQ237" i="8" s="1"/>
  <c r="AQ243" i="8" s="1"/>
  <c r="AQ249" i="8" s="1"/>
  <c r="AQ255" i="8" s="1"/>
  <c r="AQ20" i="8"/>
  <c r="AQ26" i="8" s="1"/>
  <c r="AQ32" i="8" s="1"/>
  <c r="AQ38" i="8" s="1"/>
  <c r="AQ44" i="8" s="1"/>
  <c r="AQ50" i="8" s="1"/>
  <c r="AQ56" i="8" s="1"/>
  <c r="AQ62" i="8" s="1"/>
  <c r="AQ68" i="8" s="1"/>
  <c r="AQ74" i="8" s="1"/>
  <c r="AQ80" i="8" s="1"/>
  <c r="AQ86" i="8" s="1"/>
  <c r="AQ92" i="8" s="1"/>
  <c r="AQ98" i="8" s="1"/>
  <c r="AQ104" i="8" s="1"/>
  <c r="AQ110" i="8" s="1"/>
  <c r="AQ116" i="8" s="1"/>
  <c r="AQ122" i="8" s="1"/>
  <c r="AQ128" i="8" s="1"/>
  <c r="AQ134" i="8" s="1"/>
  <c r="AQ140" i="8" s="1"/>
  <c r="AQ146" i="8" s="1"/>
  <c r="AQ152" i="8" s="1"/>
  <c r="AQ158" i="8" s="1"/>
  <c r="AQ164" i="8" s="1"/>
  <c r="AQ170" i="8" s="1"/>
  <c r="AQ176" i="8" s="1"/>
  <c r="AQ182" i="8" s="1"/>
  <c r="AQ188" i="8" s="1"/>
  <c r="AQ194" i="8" s="1"/>
  <c r="AQ200" i="8" s="1"/>
  <c r="AQ206" i="8" s="1"/>
  <c r="AQ212" i="8" s="1"/>
  <c r="AQ218" i="8" s="1"/>
  <c r="AQ224" i="8" s="1"/>
  <c r="AQ230" i="8" s="1"/>
  <c r="AQ236" i="8" s="1"/>
  <c r="AQ242" i="8" s="1"/>
  <c r="AQ248" i="8" s="1"/>
  <c r="AQ254" i="8" s="1"/>
  <c r="T20" i="9"/>
  <c r="AH19" i="10"/>
  <c r="AH22" i="9"/>
  <c r="AH21" i="9" s="1"/>
  <c r="AH27" i="9" s="1"/>
  <c r="AH33" i="9" s="1"/>
  <c r="AH39" i="9" s="1"/>
  <c r="AH45" i="9" s="1"/>
  <c r="AH51" i="9" s="1"/>
  <c r="AH57" i="9" s="1"/>
  <c r="AH63" i="9" s="1"/>
  <c r="AH69" i="9" s="1"/>
  <c r="AH75" i="9" s="1"/>
  <c r="AH81" i="9" s="1"/>
  <c r="AH87" i="9" s="1"/>
  <c r="AH93" i="9" s="1"/>
  <c r="AH99" i="9" s="1"/>
  <c r="AH105" i="9" s="1"/>
  <c r="AH111" i="9" s="1"/>
  <c r="AH117" i="9" s="1"/>
  <c r="AH123" i="9" s="1"/>
  <c r="AH129" i="9" s="1"/>
  <c r="AH135" i="9" s="1"/>
  <c r="AH141" i="9" s="1"/>
  <c r="AH147" i="9" s="1"/>
  <c r="AH153" i="9" s="1"/>
  <c r="AH159" i="9" s="1"/>
  <c r="AH165" i="9" s="1"/>
  <c r="AH171" i="9" s="1"/>
  <c r="AH177" i="9" s="1"/>
  <c r="AH183" i="9" s="1"/>
  <c r="AH189" i="9" s="1"/>
  <c r="AH195" i="9" s="1"/>
  <c r="AH201" i="9" s="1"/>
  <c r="AH207" i="9" s="1"/>
  <c r="AH213" i="9" s="1"/>
  <c r="AH219" i="9" s="1"/>
  <c r="AH225" i="9" s="1"/>
  <c r="AH231" i="9" s="1"/>
  <c r="AH237" i="9" s="1"/>
  <c r="AH243" i="9" s="1"/>
  <c r="AH249" i="9" s="1"/>
  <c r="AH255" i="9" s="1"/>
  <c r="AH20" i="9"/>
  <c r="AH26" i="9" s="1"/>
  <c r="AH32" i="9" s="1"/>
  <c r="AH38" i="9" s="1"/>
  <c r="AH44" i="9" s="1"/>
  <c r="AH50" i="9" s="1"/>
  <c r="AH56" i="9" s="1"/>
  <c r="AH62" i="9" s="1"/>
  <c r="AH68" i="9" s="1"/>
  <c r="AH74" i="9" s="1"/>
  <c r="AH80" i="9" s="1"/>
  <c r="AH86" i="9" s="1"/>
  <c r="AH92" i="9" s="1"/>
  <c r="AH98" i="9" s="1"/>
  <c r="AH104" i="9" s="1"/>
  <c r="AH110" i="9" s="1"/>
  <c r="AH116" i="9" s="1"/>
  <c r="AH122" i="9" s="1"/>
  <c r="AH128" i="9" s="1"/>
  <c r="AH134" i="9" s="1"/>
  <c r="AH140" i="9" s="1"/>
  <c r="AH146" i="9" s="1"/>
  <c r="AH152" i="9" s="1"/>
  <c r="AH158" i="9" s="1"/>
  <c r="AH164" i="9" s="1"/>
  <c r="AH170" i="9" s="1"/>
  <c r="AH176" i="9" s="1"/>
  <c r="AH182" i="9" s="1"/>
  <c r="AH188" i="9" s="1"/>
  <c r="AH194" i="9" s="1"/>
  <c r="AH200" i="9" s="1"/>
  <c r="AH206" i="9" s="1"/>
  <c r="AH212" i="9" s="1"/>
  <c r="AH218" i="9" s="1"/>
  <c r="AH224" i="9" s="1"/>
  <c r="AH230" i="9" s="1"/>
  <c r="AH236" i="9" s="1"/>
  <c r="AH242" i="9" s="1"/>
  <c r="AH248" i="9" s="1"/>
  <c r="AH254" i="9" s="1"/>
  <c r="Y19" i="11"/>
  <c r="Y22" i="10"/>
  <c r="Y21" i="10" s="1"/>
  <c r="Y27" i="10" s="1"/>
  <c r="Y33" i="10" s="1"/>
  <c r="Y39" i="10" s="1"/>
  <c r="Y45" i="10" s="1"/>
  <c r="Y51" i="10" s="1"/>
  <c r="Y57" i="10" s="1"/>
  <c r="Y63" i="10" s="1"/>
  <c r="Y69" i="10" s="1"/>
  <c r="Y75" i="10" s="1"/>
  <c r="Y81" i="10" s="1"/>
  <c r="Y87" i="10" s="1"/>
  <c r="Y93" i="10" s="1"/>
  <c r="Y99" i="10" s="1"/>
  <c r="Y105" i="10" s="1"/>
  <c r="Y111" i="10" s="1"/>
  <c r="Y117" i="10" s="1"/>
  <c r="Y123" i="10" s="1"/>
  <c r="Y129" i="10" s="1"/>
  <c r="Y135" i="10" s="1"/>
  <c r="Y141" i="10" s="1"/>
  <c r="Y147" i="10" s="1"/>
  <c r="Y153" i="10" s="1"/>
  <c r="Y159" i="10" s="1"/>
  <c r="Y165" i="10" s="1"/>
  <c r="Y171" i="10" s="1"/>
  <c r="Y177" i="10" s="1"/>
  <c r="Y183" i="10" s="1"/>
  <c r="Y189" i="10" s="1"/>
  <c r="Y195" i="10" s="1"/>
  <c r="Y201" i="10" s="1"/>
  <c r="Y207" i="10" s="1"/>
  <c r="Y213" i="10" s="1"/>
  <c r="Y219" i="10" s="1"/>
  <c r="Y225" i="10" s="1"/>
  <c r="Y231" i="10" s="1"/>
  <c r="Y237" i="10" s="1"/>
  <c r="Y243" i="10" s="1"/>
  <c r="Y249" i="10" s="1"/>
  <c r="Y255" i="10" s="1"/>
  <c r="Y20" i="10"/>
  <c r="Y26" i="10" s="1"/>
  <c r="Y32" i="10" s="1"/>
  <c r="Y38" i="10" s="1"/>
  <c r="Y44" i="10" s="1"/>
  <c r="Y50" i="10" s="1"/>
  <c r="Y56" i="10" s="1"/>
  <c r="Y62" i="10" s="1"/>
  <c r="Y68" i="10" s="1"/>
  <c r="Y74" i="10" s="1"/>
  <c r="Y80" i="10" s="1"/>
  <c r="Y86" i="10" s="1"/>
  <c r="Y92" i="10" s="1"/>
  <c r="Y98" i="10" s="1"/>
  <c r="Y104" i="10" s="1"/>
  <c r="Y110" i="10" s="1"/>
  <c r="Y116" i="10" s="1"/>
  <c r="Y122" i="10" s="1"/>
  <c r="Y128" i="10" s="1"/>
  <c r="Y134" i="10" s="1"/>
  <c r="Y140" i="10" s="1"/>
  <c r="Y146" i="10" s="1"/>
  <c r="Y152" i="10" s="1"/>
  <c r="Y158" i="10" s="1"/>
  <c r="Y164" i="10" s="1"/>
  <c r="Y170" i="10" s="1"/>
  <c r="Y176" i="10" s="1"/>
  <c r="Y182" i="10" s="1"/>
  <c r="Y188" i="10" s="1"/>
  <c r="Y194" i="10" s="1"/>
  <c r="Y200" i="10" s="1"/>
  <c r="Y206" i="10" s="1"/>
  <c r="Y212" i="10" s="1"/>
  <c r="Y218" i="10" s="1"/>
  <c r="Y224" i="10" s="1"/>
  <c r="Y230" i="10" s="1"/>
  <c r="Y236" i="10" s="1"/>
  <c r="Y242" i="10" s="1"/>
  <c r="Y248" i="10" s="1"/>
  <c r="Y254" i="10" s="1"/>
  <c r="AG19" i="9"/>
  <c r="AC19" i="9" s="1"/>
  <c r="AB22" i="9" s="1"/>
  <c r="AG22" i="8"/>
  <c r="AG21" i="8" s="1"/>
  <c r="AG27" i="8" s="1"/>
  <c r="AG33" i="8" s="1"/>
  <c r="AG39" i="8" s="1"/>
  <c r="AG45" i="8" s="1"/>
  <c r="AG51" i="8" s="1"/>
  <c r="AG57" i="8" s="1"/>
  <c r="AG63" i="8" s="1"/>
  <c r="AG69" i="8" s="1"/>
  <c r="AG75" i="8" s="1"/>
  <c r="AG81" i="8" s="1"/>
  <c r="AG87" i="8" s="1"/>
  <c r="AG93" i="8" s="1"/>
  <c r="AG99" i="8" s="1"/>
  <c r="AG105" i="8" s="1"/>
  <c r="AG111" i="8" s="1"/>
  <c r="AG117" i="8" s="1"/>
  <c r="AG123" i="8" s="1"/>
  <c r="AG129" i="8" s="1"/>
  <c r="AG135" i="8" s="1"/>
  <c r="AG141" i="8" s="1"/>
  <c r="AG147" i="8" s="1"/>
  <c r="AG153" i="8" s="1"/>
  <c r="AG159" i="8" s="1"/>
  <c r="AG165" i="8" s="1"/>
  <c r="AG171" i="8" s="1"/>
  <c r="AG177" i="8" s="1"/>
  <c r="AG183" i="8" s="1"/>
  <c r="AG189" i="8" s="1"/>
  <c r="AG195" i="8" s="1"/>
  <c r="AG201" i="8" s="1"/>
  <c r="AG207" i="8" s="1"/>
  <c r="AG213" i="8" s="1"/>
  <c r="AG219" i="8" s="1"/>
  <c r="AG225" i="8" s="1"/>
  <c r="AG231" i="8" s="1"/>
  <c r="AG237" i="8" s="1"/>
  <c r="AG243" i="8" s="1"/>
  <c r="AG249" i="8" s="1"/>
  <c r="AG255" i="8" s="1"/>
  <c r="AG20" i="8"/>
  <c r="AG26" i="8" s="1"/>
  <c r="AG32" i="8" s="1"/>
  <c r="AG38" i="8" s="1"/>
  <c r="AG44" i="8" s="1"/>
  <c r="AG50" i="8" s="1"/>
  <c r="AG56" i="8" s="1"/>
  <c r="AG62" i="8" s="1"/>
  <c r="AG68" i="8" s="1"/>
  <c r="AG74" i="8" s="1"/>
  <c r="AG80" i="8" s="1"/>
  <c r="AG86" i="8" s="1"/>
  <c r="AG92" i="8" s="1"/>
  <c r="AG98" i="8" s="1"/>
  <c r="AG104" i="8" s="1"/>
  <c r="AG110" i="8" s="1"/>
  <c r="AG116" i="8" s="1"/>
  <c r="AG122" i="8" s="1"/>
  <c r="AG128" i="8" s="1"/>
  <c r="AG134" i="8" s="1"/>
  <c r="AG140" i="8" s="1"/>
  <c r="AG146" i="8" s="1"/>
  <c r="AG152" i="8" s="1"/>
  <c r="AG158" i="8" s="1"/>
  <c r="AG164" i="8" s="1"/>
  <c r="AG170" i="8" s="1"/>
  <c r="AG176" i="8" s="1"/>
  <c r="AG182" i="8" s="1"/>
  <c r="AG188" i="8" s="1"/>
  <c r="AG194" i="8" s="1"/>
  <c r="AG200" i="8" s="1"/>
  <c r="AG206" i="8" s="1"/>
  <c r="AG212" i="8" s="1"/>
  <c r="AG218" i="8" s="1"/>
  <c r="AG224" i="8" s="1"/>
  <c r="AG230" i="8" s="1"/>
  <c r="AG236" i="8" s="1"/>
  <c r="AG242" i="8" s="1"/>
  <c r="AG248" i="8" s="1"/>
  <c r="AG254" i="8" s="1"/>
  <c r="AC22" i="7"/>
  <c r="AC21" i="7" s="1"/>
  <c r="AC27" i="7" s="1"/>
  <c r="AP19" i="9"/>
  <c r="AP22" i="8"/>
  <c r="AP21" i="8" s="1"/>
  <c r="AP27" i="8" s="1"/>
  <c r="AP33" i="8" s="1"/>
  <c r="AP39" i="8" s="1"/>
  <c r="AP45" i="8" s="1"/>
  <c r="AP51" i="8" s="1"/>
  <c r="AP57" i="8" s="1"/>
  <c r="AP63" i="8" s="1"/>
  <c r="AP69" i="8" s="1"/>
  <c r="AP75" i="8" s="1"/>
  <c r="AP81" i="8" s="1"/>
  <c r="AP87" i="8" s="1"/>
  <c r="AP93" i="8" s="1"/>
  <c r="AP99" i="8" s="1"/>
  <c r="AP105" i="8" s="1"/>
  <c r="AP111" i="8" s="1"/>
  <c r="AP117" i="8" s="1"/>
  <c r="AP123" i="8" s="1"/>
  <c r="AP129" i="8" s="1"/>
  <c r="AP135" i="8" s="1"/>
  <c r="AP141" i="8" s="1"/>
  <c r="AP147" i="8" s="1"/>
  <c r="AP153" i="8" s="1"/>
  <c r="AP159" i="8" s="1"/>
  <c r="AP165" i="8" s="1"/>
  <c r="AP171" i="8" s="1"/>
  <c r="AP177" i="8" s="1"/>
  <c r="AP183" i="8" s="1"/>
  <c r="AP189" i="8" s="1"/>
  <c r="AP195" i="8" s="1"/>
  <c r="AP201" i="8" s="1"/>
  <c r="AP207" i="8" s="1"/>
  <c r="AP213" i="8" s="1"/>
  <c r="AP219" i="8" s="1"/>
  <c r="AP225" i="8" s="1"/>
  <c r="AP231" i="8" s="1"/>
  <c r="AP237" i="8" s="1"/>
  <c r="AP243" i="8" s="1"/>
  <c r="AP249" i="8" s="1"/>
  <c r="AP255" i="8" s="1"/>
  <c r="AP20" i="8"/>
  <c r="AP26" i="8" s="1"/>
  <c r="AP32" i="8" s="1"/>
  <c r="AP38" i="8" s="1"/>
  <c r="AP44" i="8" s="1"/>
  <c r="AP50" i="8" s="1"/>
  <c r="AP56" i="8" s="1"/>
  <c r="AP62" i="8" s="1"/>
  <c r="AP68" i="8" s="1"/>
  <c r="AP74" i="8" s="1"/>
  <c r="AP80" i="8" s="1"/>
  <c r="AP86" i="8" s="1"/>
  <c r="AP92" i="8" s="1"/>
  <c r="AP98" i="8" s="1"/>
  <c r="AP104" i="8" s="1"/>
  <c r="AP110" i="8" s="1"/>
  <c r="AP116" i="8" s="1"/>
  <c r="AP122" i="8" s="1"/>
  <c r="AP128" i="8" s="1"/>
  <c r="AP134" i="8" s="1"/>
  <c r="AP140" i="8" s="1"/>
  <c r="AP146" i="8" s="1"/>
  <c r="AP152" i="8" s="1"/>
  <c r="AP158" i="8" s="1"/>
  <c r="AP164" i="8" s="1"/>
  <c r="AP170" i="8" s="1"/>
  <c r="AP176" i="8" s="1"/>
  <c r="AP182" i="8" s="1"/>
  <c r="AP188" i="8" s="1"/>
  <c r="AP194" i="8" s="1"/>
  <c r="AP200" i="8" s="1"/>
  <c r="AP206" i="8" s="1"/>
  <c r="AP212" i="8" s="1"/>
  <c r="AP218" i="8" s="1"/>
  <c r="AP224" i="8" s="1"/>
  <c r="AP230" i="8" s="1"/>
  <c r="AP236" i="8" s="1"/>
  <c r="AP242" i="8" s="1"/>
  <c r="AP248" i="8" s="1"/>
  <c r="AP254" i="8" s="1"/>
  <c r="X19" i="11"/>
  <c r="X22" i="10"/>
  <c r="X21" i="10" s="1"/>
  <c r="X27" i="10" s="1"/>
  <c r="X33" i="10" s="1"/>
  <c r="X39" i="10" s="1"/>
  <c r="X45" i="10" s="1"/>
  <c r="X51" i="10" s="1"/>
  <c r="X57" i="10" s="1"/>
  <c r="X63" i="10" s="1"/>
  <c r="X69" i="10" s="1"/>
  <c r="X75" i="10" s="1"/>
  <c r="X81" i="10" s="1"/>
  <c r="X87" i="10" s="1"/>
  <c r="X93" i="10" s="1"/>
  <c r="X99" i="10" s="1"/>
  <c r="X105" i="10" s="1"/>
  <c r="X111" i="10" s="1"/>
  <c r="X117" i="10" s="1"/>
  <c r="X123" i="10" s="1"/>
  <c r="X129" i="10" s="1"/>
  <c r="X135" i="10" s="1"/>
  <c r="X141" i="10" s="1"/>
  <c r="X147" i="10" s="1"/>
  <c r="X153" i="10" s="1"/>
  <c r="X159" i="10" s="1"/>
  <c r="X165" i="10" s="1"/>
  <c r="X171" i="10" s="1"/>
  <c r="X177" i="10" s="1"/>
  <c r="X183" i="10" s="1"/>
  <c r="X189" i="10" s="1"/>
  <c r="X195" i="10" s="1"/>
  <c r="X201" i="10" s="1"/>
  <c r="X207" i="10" s="1"/>
  <c r="X213" i="10" s="1"/>
  <c r="X219" i="10" s="1"/>
  <c r="X225" i="10" s="1"/>
  <c r="X231" i="10" s="1"/>
  <c r="X237" i="10" s="1"/>
  <c r="X243" i="10" s="1"/>
  <c r="X249" i="10" s="1"/>
  <c r="X255" i="10" s="1"/>
  <c r="X20" i="10"/>
  <c r="X26" i="10" s="1"/>
  <c r="X32" i="10" s="1"/>
  <c r="X38" i="10" s="1"/>
  <c r="X44" i="10" s="1"/>
  <c r="X50" i="10" s="1"/>
  <c r="X56" i="10" s="1"/>
  <c r="X62" i="10" s="1"/>
  <c r="X68" i="10" s="1"/>
  <c r="X74" i="10" s="1"/>
  <c r="X80" i="10" s="1"/>
  <c r="X86" i="10" s="1"/>
  <c r="X92" i="10" s="1"/>
  <c r="X98" i="10" s="1"/>
  <c r="X104" i="10" s="1"/>
  <c r="X110" i="10" s="1"/>
  <c r="X116" i="10" s="1"/>
  <c r="X122" i="10" s="1"/>
  <c r="X128" i="10" s="1"/>
  <c r="X134" i="10" s="1"/>
  <c r="X140" i="10" s="1"/>
  <c r="X146" i="10" s="1"/>
  <c r="X152" i="10" s="1"/>
  <c r="X158" i="10" s="1"/>
  <c r="X164" i="10" s="1"/>
  <c r="X170" i="10" s="1"/>
  <c r="X176" i="10" s="1"/>
  <c r="X182" i="10" s="1"/>
  <c r="X188" i="10" s="1"/>
  <c r="X194" i="10" s="1"/>
  <c r="X200" i="10" s="1"/>
  <c r="X206" i="10" s="1"/>
  <c r="X212" i="10" s="1"/>
  <c r="X218" i="10" s="1"/>
  <c r="X224" i="10" s="1"/>
  <c r="X230" i="10" s="1"/>
  <c r="X236" i="10" s="1"/>
  <c r="X242" i="10" s="1"/>
  <c r="X248" i="10" s="1"/>
  <c r="X254" i="10" s="1"/>
  <c r="W19" i="11"/>
  <c r="W22" i="10"/>
  <c r="W21" i="10" s="1"/>
  <c r="W27" i="10" s="1"/>
  <c r="W33" i="10" s="1"/>
  <c r="W39" i="10" s="1"/>
  <c r="W45" i="10" s="1"/>
  <c r="W51" i="10" s="1"/>
  <c r="W57" i="10" s="1"/>
  <c r="W63" i="10" s="1"/>
  <c r="W69" i="10" s="1"/>
  <c r="W75" i="10" s="1"/>
  <c r="W81" i="10" s="1"/>
  <c r="W87" i="10" s="1"/>
  <c r="W93" i="10" s="1"/>
  <c r="W99" i="10" s="1"/>
  <c r="W105" i="10" s="1"/>
  <c r="W111" i="10" s="1"/>
  <c r="W117" i="10" s="1"/>
  <c r="W123" i="10" s="1"/>
  <c r="W129" i="10" s="1"/>
  <c r="W135" i="10" s="1"/>
  <c r="W141" i="10" s="1"/>
  <c r="W147" i="10" s="1"/>
  <c r="W153" i="10" s="1"/>
  <c r="W159" i="10" s="1"/>
  <c r="W165" i="10" s="1"/>
  <c r="W171" i="10" s="1"/>
  <c r="W177" i="10" s="1"/>
  <c r="W183" i="10" s="1"/>
  <c r="W189" i="10" s="1"/>
  <c r="W195" i="10" s="1"/>
  <c r="W201" i="10" s="1"/>
  <c r="W207" i="10" s="1"/>
  <c r="W213" i="10" s="1"/>
  <c r="W219" i="10" s="1"/>
  <c r="W225" i="10" s="1"/>
  <c r="W231" i="10" s="1"/>
  <c r="W237" i="10" s="1"/>
  <c r="W243" i="10" s="1"/>
  <c r="W249" i="10" s="1"/>
  <c r="W255" i="10" s="1"/>
  <c r="W20" i="10"/>
  <c r="W26" i="10" s="1"/>
  <c r="W32" i="10" s="1"/>
  <c r="W38" i="10" s="1"/>
  <c r="W44" i="10" s="1"/>
  <c r="W50" i="10" s="1"/>
  <c r="W56" i="10" s="1"/>
  <c r="W62" i="10" s="1"/>
  <c r="W68" i="10" s="1"/>
  <c r="W74" i="10" s="1"/>
  <c r="W80" i="10" s="1"/>
  <c r="W86" i="10" s="1"/>
  <c r="W92" i="10" s="1"/>
  <c r="W98" i="10" s="1"/>
  <c r="W104" i="10" s="1"/>
  <c r="W110" i="10" s="1"/>
  <c r="W116" i="10" s="1"/>
  <c r="W122" i="10" s="1"/>
  <c r="W128" i="10" s="1"/>
  <c r="W134" i="10" s="1"/>
  <c r="W140" i="10" s="1"/>
  <c r="W146" i="10" s="1"/>
  <c r="W152" i="10" s="1"/>
  <c r="W158" i="10" s="1"/>
  <c r="W164" i="10" s="1"/>
  <c r="W170" i="10" s="1"/>
  <c r="W176" i="10" s="1"/>
  <c r="W182" i="10" s="1"/>
  <c r="W188" i="10" s="1"/>
  <c r="W194" i="10" s="1"/>
  <c r="W200" i="10" s="1"/>
  <c r="W206" i="10" s="1"/>
  <c r="W212" i="10" s="1"/>
  <c r="W218" i="10" s="1"/>
  <c r="W224" i="10" s="1"/>
  <c r="W230" i="10" s="1"/>
  <c r="W236" i="10" s="1"/>
  <c r="W242" i="10" s="1"/>
  <c r="W248" i="10" s="1"/>
  <c r="W254" i="10" s="1"/>
  <c r="AF19" i="10"/>
  <c r="AF22" i="9"/>
  <c r="AF21" i="9" s="1"/>
  <c r="AF27" i="9" s="1"/>
  <c r="AF33" i="9" s="1"/>
  <c r="AF39" i="9" s="1"/>
  <c r="AF45" i="9" s="1"/>
  <c r="AF51" i="9" s="1"/>
  <c r="AF57" i="9" s="1"/>
  <c r="AF63" i="9" s="1"/>
  <c r="AF69" i="9" s="1"/>
  <c r="AF75" i="9" s="1"/>
  <c r="AF81" i="9" s="1"/>
  <c r="AF87" i="9" s="1"/>
  <c r="AF93" i="9" s="1"/>
  <c r="AF99" i="9" s="1"/>
  <c r="AF105" i="9" s="1"/>
  <c r="AF111" i="9" s="1"/>
  <c r="AF117" i="9" s="1"/>
  <c r="AF123" i="9" s="1"/>
  <c r="AF129" i="9" s="1"/>
  <c r="AF135" i="9" s="1"/>
  <c r="AF141" i="9" s="1"/>
  <c r="AF147" i="9" s="1"/>
  <c r="AF153" i="9" s="1"/>
  <c r="AF159" i="9" s="1"/>
  <c r="AF165" i="9" s="1"/>
  <c r="AF171" i="9" s="1"/>
  <c r="AF177" i="9" s="1"/>
  <c r="AF183" i="9" s="1"/>
  <c r="AF189" i="9" s="1"/>
  <c r="AF195" i="9" s="1"/>
  <c r="AF201" i="9" s="1"/>
  <c r="AF207" i="9" s="1"/>
  <c r="AF213" i="9" s="1"/>
  <c r="AF219" i="9" s="1"/>
  <c r="AF225" i="9" s="1"/>
  <c r="AF231" i="9" s="1"/>
  <c r="AF237" i="9" s="1"/>
  <c r="AF243" i="9" s="1"/>
  <c r="AF249" i="9" s="1"/>
  <c r="AF255" i="9" s="1"/>
  <c r="AF20" i="9"/>
  <c r="AF26" i="9" s="1"/>
  <c r="AF32" i="9" s="1"/>
  <c r="AF38" i="9" s="1"/>
  <c r="AF44" i="9" s="1"/>
  <c r="AF50" i="9" s="1"/>
  <c r="AF56" i="9" s="1"/>
  <c r="AF62" i="9" s="1"/>
  <c r="AF68" i="9" s="1"/>
  <c r="AF74" i="9" s="1"/>
  <c r="AF80" i="9" s="1"/>
  <c r="AF86" i="9" s="1"/>
  <c r="AF92" i="9" s="1"/>
  <c r="AF98" i="9" s="1"/>
  <c r="AF104" i="9" s="1"/>
  <c r="AF110" i="9" s="1"/>
  <c r="AF116" i="9" s="1"/>
  <c r="AF122" i="9" s="1"/>
  <c r="AF128" i="9" s="1"/>
  <c r="AF134" i="9" s="1"/>
  <c r="AF140" i="9" s="1"/>
  <c r="AF146" i="9" s="1"/>
  <c r="AF152" i="9" s="1"/>
  <c r="AF158" i="9" s="1"/>
  <c r="AF164" i="9" s="1"/>
  <c r="AF170" i="9" s="1"/>
  <c r="AF176" i="9" s="1"/>
  <c r="AF182" i="9" s="1"/>
  <c r="AF188" i="9" s="1"/>
  <c r="AF194" i="9" s="1"/>
  <c r="AF200" i="9" s="1"/>
  <c r="AF206" i="9" s="1"/>
  <c r="AF212" i="9" s="1"/>
  <c r="AF218" i="9" s="1"/>
  <c r="AF224" i="9" s="1"/>
  <c r="AF230" i="9" s="1"/>
  <c r="AF236" i="9" s="1"/>
  <c r="AF242" i="9" s="1"/>
  <c r="AF248" i="9" s="1"/>
  <c r="AF254" i="9" s="1"/>
  <c r="AO19" i="9"/>
  <c r="AO22" i="8"/>
  <c r="AO21" i="8" s="1"/>
  <c r="AO27" i="8" s="1"/>
  <c r="AO33" i="8" s="1"/>
  <c r="AO39" i="8" s="1"/>
  <c r="AO45" i="8" s="1"/>
  <c r="AO51" i="8" s="1"/>
  <c r="AO57" i="8" s="1"/>
  <c r="AO63" i="8" s="1"/>
  <c r="AO69" i="8" s="1"/>
  <c r="AO75" i="8" s="1"/>
  <c r="AO81" i="8" s="1"/>
  <c r="AO87" i="8" s="1"/>
  <c r="AO93" i="8" s="1"/>
  <c r="AO99" i="8" s="1"/>
  <c r="AO105" i="8" s="1"/>
  <c r="AO111" i="8" s="1"/>
  <c r="AO117" i="8" s="1"/>
  <c r="AO123" i="8" s="1"/>
  <c r="AO129" i="8" s="1"/>
  <c r="AO135" i="8" s="1"/>
  <c r="AO141" i="8" s="1"/>
  <c r="AO147" i="8" s="1"/>
  <c r="AO153" i="8" s="1"/>
  <c r="AO159" i="8" s="1"/>
  <c r="AO165" i="8" s="1"/>
  <c r="AO171" i="8" s="1"/>
  <c r="AO177" i="8" s="1"/>
  <c r="AO183" i="8" s="1"/>
  <c r="AO189" i="8" s="1"/>
  <c r="AO195" i="8" s="1"/>
  <c r="AO201" i="8" s="1"/>
  <c r="AO207" i="8" s="1"/>
  <c r="AO213" i="8" s="1"/>
  <c r="AO219" i="8" s="1"/>
  <c r="AO225" i="8" s="1"/>
  <c r="AO231" i="8" s="1"/>
  <c r="AO237" i="8" s="1"/>
  <c r="AO243" i="8" s="1"/>
  <c r="AO249" i="8" s="1"/>
  <c r="AO255" i="8" s="1"/>
  <c r="AO20" i="8"/>
  <c r="AO26" i="8" s="1"/>
  <c r="AO32" i="8" s="1"/>
  <c r="AO38" i="8" s="1"/>
  <c r="AO44" i="8" s="1"/>
  <c r="AO50" i="8" s="1"/>
  <c r="AO56" i="8" s="1"/>
  <c r="AO62" i="8" s="1"/>
  <c r="AO68" i="8" s="1"/>
  <c r="AO74" i="8" s="1"/>
  <c r="AO80" i="8" s="1"/>
  <c r="AO86" i="8" s="1"/>
  <c r="AO92" i="8" s="1"/>
  <c r="AO98" i="8" s="1"/>
  <c r="AO104" i="8" s="1"/>
  <c r="AO110" i="8" s="1"/>
  <c r="AO116" i="8" s="1"/>
  <c r="AO122" i="8" s="1"/>
  <c r="AO128" i="8" s="1"/>
  <c r="AO134" i="8" s="1"/>
  <c r="AO140" i="8" s="1"/>
  <c r="AO146" i="8" s="1"/>
  <c r="AO152" i="8" s="1"/>
  <c r="AO158" i="8" s="1"/>
  <c r="AO164" i="8" s="1"/>
  <c r="AO170" i="8" s="1"/>
  <c r="AO176" i="8" s="1"/>
  <c r="AO182" i="8" s="1"/>
  <c r="AO188" i="8" s="1"/>
  <c r="AO194" i="8" s="1"/>
  <c r="AO200" i="8" s="1"/>
  <c r="AO206" i="8" s="1"/>
  <c r="AO212" i="8" s="1"/>
  <c r="AO218" i="8" s="1"/>
  <c r="AO224" i="8" s="1"/>
  <c r="AO230" i="8" s="1"/>
  <c r="AO236" i="8" s="1"/>
  <c r="AO242" i="8" s="1"/>
  <c r="AO248" i="8" s="1"/>
  <c r="AO254" i="8" s="1"/>
  <c r="G24" i="10"/>
  <c r="H24" i="9"/>
  <c r="AN19" i="9"/>
  <c r="AN22" i="8"/>
  <c r="AN21" i="8" s="1"/>
  <c r="AN27" i="8" s="1"/>
  <c r="AN33" i="8" s="1"/>
  <c r="AN39" i="8" s="1"/>
  <c r="AN45" i="8" s="1"/>
  <c r="AN51" i="8" s="1"/>
  <c r="AN57" i="8" s="1"/>
  <c r="AN63" i="8" s="1"/>
  <c r="AN69" i="8" s="1"/>
  <c r="AN75" i="8" s="1"/>
  <c r="AN81" i="8" s="1"/>
  <c r="AN87" i="8" s="1"/>
  <c r="AN93" i="8" s="1"/>
  <c r="AN99" i="8" s="1"/>
  <c r="AN105" i="8" s="1"/>
  <c r="AN111" i="8" s="1"/>
  <c r="AN117" i="8" s="1"/>
  <c r="AN123" i="8" s="1"/>
  <c r="AN129" i="8" s="1"/>
  <c r="AN135" i="8" s="1"/>
  <c r="AN141" i="8" s="1"/>
  <c r="AN147" i="8" s="1"/>
  <c r="AN153" i="8" s="1"/>
  <c r="AN159" i="8" s="1"/>
  <c r="AN165" i="8" s="1"/>
  <c r="AN171" i="8" s="1"/>
  <c r="AN177" i="8" s="1"/>
  <c r="AN183" i="8" s="1"/>
  <c r="AN189" i="8" s="1"/>
  <c r="AN195" i="8" s="1"/>
  <c r="AN201" i="8" s="1"/>
  <c r="AN207" i="8" s="1"/>
  <c r="AN213" i="8" s="1"/>
  <c r="AN219" i="8" s="1"/>
  <c r="AN225" i="8" s="1"/>
  <c r="AN231" i="8" s="1"/>
  <c r="AN237" i="8" s="1"/>
  <c r="AN243" i="8" s="1"/>
  <c r="AN249" i="8" s="1"/>
  <c r="AN255" i="8" s="1"/>
  <c r="AN20" i="8"/>
  <c r="AN26" i="8" s="1"/>
  <c r="AN32" i="8" s="1"/>
  <c r="AN38" i="8" s="1"/>
  <c r="AN44" i="8" s="1"/>
  <c r="AN50" i="8" s="1"/>
  <c r="AN56" i="8" s="1"/>
  <c r="AN62" i="8" s="1"/>
  <c r="AN68" i="8" s="1"/>
  <c r="AN74" i="8" s="1"/>
  <c r="AN80" i="8" s="1"/>
  <c r="AN86" i="8" s="1"/>
  <c r="AN92" i="8" s="1"/>
  <c r="AN98" i="8" s="1"/>
  <c r="AN104" i="8" s="1"/>
  <c r="AN110" i="8" s="1"/>
  <c r="AN116" i="8" s="1"/>
  <c r="AN122" i="8" s="1"/>
  <c r="AN128" i="8" s="1"/>
  <c r="AN134" i="8" s="1"/>
  <c r="AN140" i="8" s="1"/>
  <c r="AN146" i="8" s="1"/>
  <c r="AN152" i="8" s="1"/>
  <c r="AN158" i="8" s="1"/>
  <c r="AN164" i="8" s="1"/>
  <c r="AN170" i="8" s="1"/>
  <c r="AN176" i="8" s="1"/>
  <c r="AN182" i="8" s="1"/>
  <c r="AN188" i="8" s="1"/>
  <c r="AN194" i="8" s="1"/>
  <c r="AN200" i="8" s="1"/>
  <c r="AN206" i="8" s="1"/>
  <c r="AN212" i="8" s="1"/>
  <c r="AN218" i="8" s="1"/>
  <c r="AN224" i="8" s="1"/>
  <c r="AN230" i="8" s="1"/>
  <c r="AN236" i="8" s="1"/>
  <c r="AN242" i="8" s="1"/>
  <c r="AN248" i="8" s="1"/>
  <c r="AN254" i="8" s="1"/>
  <c r="AL20" i="7"/>
  <c r="V19" i="11"/>
  <c r="V22" i="10"/>
  <c r="V21" i="10" s="1"/>
  <c r="V27" i="10" s="1"/>
  <c r="V33" i="10" s="1"/>
  <c r="V39" i="10" s="1"/>
  <c r="V45" i="10" s="1"/>
  <c r="V51" i="10" s="1"/>
  <c r="V57" i="10" s="1"/>
  <c r="V63" i="10" s="1"/>
  <c r="V69" i="10" s="1"/>
  <c r="V75" i="10" s="1"/>
  <c r="V81" i="10" s="1"/>
  <c r="V87" i="10" s="1"/>
  <c r="V93" i="10" s="1"/>
  <c r="V99" i="10" s="1"/>
  <c r="V105" i="10" s="1"/>
  <c r="V111" i="10" s="1"/>
  <c r="V117" i="10" s="1"/>
  <c r="V123" i="10" s="1"/>
  <c r="V129" i="10" s="1"/>
  <c r="V135" i="10" s="1"/>
  <c r="V141" i="10" s="1"/>
  <c r="V147" i="10" s="1"/>
  <c r="V153" i="10" s="1"/>
  <c r="V159" i="10" s="1"/>
  <c r="V165" i="10" s="1"/>
  <c r="V171" i="10" s="1"/>
  <c r="V177" i="10" s="1"/>
  <c r="V183" i="10" s="1"/>
  <c r="V189" i="10" s="1"/>
  <c r="V195" i="10" s="1"/>
  <c r="V201" i="10" s="1"/>
  <c r="V207" i="10" s="1"/>
  <c r="V213" i="10" s="1"/>
  <c r="V219" i="10" s="1"/>
  <c r="V225" i="10" s="1"/>
  <c r="V231" i="10" s="1"/>
  <c r="V237" i="10" s="1"/>
  <c r="V243" i="10" s="1"/>
  <c r="V249" i="10" s="1"/>
  <c r="V255" i="10" s="1"/>
  <c r="V20" i="10"/>
  <c r="V26" i="10" s="1"/>
  <c r="V32" i="10" s="1"/>
  <c r="V38" i="10" s="1"/>
  <c r="V44" i="10" s="1"/>
  <c r="V50" i="10" s="1"/>
  <c r="V56" i="10" s="1"/>
  <c r="V62" i="10" s="1"/>
  <c r="V68" i="10" s="1"/>
  <c r="V74" i="10" s="1"/>
  <c r="V80" i="10" s="1"/>
  <c r="V86" i="10" s="1"/>
  <c r="V92" i="10" s="1"/>
  <c r="V98" i="10" s="1"/>
  <c r="V104" i="10" s="1"/>
  <c r="V110" i="10" s="1"/>
  <c r="V116" i="10" s="1"/>
  <c r="V122" i="10" s="1"/>
  <c r="V128" i="10" s="1"/>
  <c r="V134" i="10" s="1"/>
  <c r="V140" i="10" s="1"/>
  <c r="V146" i="10" s="1"/>
  <c r="V152" i="10" s="1"/>
  <c r="V158" i="10" s="1"/>
  <c r="V164" i="10" s="1"/>
  <c r="V170" i="10" s="1"/>
  <c r="V176" i="10" s="1"/>
  <c r="V182" i="10" s="1"/>
  <c r="V188" i="10" s="1"/>
  <c r="V194" i="10" s="1"/>
  <c r="V200" i="10" s="1"/>
  <c r="V206" i="10" s="1"/>
  <c r="V212" i="10" s="1"/>
  <c r="V218" i="10" s="1"/>
  <c r="V224" i="10" s="1"/>
  <c r="V230" i="10" s="1"/>
  <c r="V236" i="10" s="1"/>
  <c r="V242" i="10" s="1"/>
  <c r="V248" i="10" s="1"/>
  <c r="V254" i="10" s="1"/>
  <c r="AE19" i="10"/>
  <c r="AE22" i="9"/>
  <c r="AE21" i="9" s="1"/>
  <c r="AE27" i="9" s="1"/>
  <c r="AE33" i="9" s="1"/>
  <c r="AE39" i="9" s="1"/>
  <c r="AE45" i="9" s="1"/>
  <c r="AE51" i="9" s="1"/>
  <c r="AE57" i="9" s="1"/>
  <c r="AE63" i="9" s="1"/>
  <c r="AE69" i="9" s="1"/>
  <c r="AE75" i="9" s="1"/>
  <c r="AE81" i="9" s="1"/>
  <c r="AE87" i="9" s="1"/>
  <c r="AE93" i="9" s="1"/>
  <c r="AE99" i="9" s="1"/>
  <c r="AE105" i="9" s="1"/>
  <c r="AE111" i="9" s="1"/>
  <c r="AE117" i="9" s="1"/>
  <c r="AE123" i="9" s="1"/>
  <c r="AE129" i="9" s="1"/>
  <c r="AE135" i="9" s="1"/>
  <c r="AE141" i="9" s="1"/>
  <c r="AE147" i="9" s="1"/>
  <c r="AE153" i="9" s="1"/>
  <c r="AE159" i="9" s="1"/>
  <c r="AE165" i="9" s="1"/>
  <c r="AE171" i="9" s="1"/>
  <c r="AE177" i="9" s="1"/>
  <c r="AE183" i="9" s="1"/>
  <c r="AE189" i="9" s="1"/>
  <c r="AE195" i="9" s="1"/>
  <c r="AE201" i="9" s="1"/>
  <c r="AE207" i="9" s="1"/>
  <c r="AE213" i="9" s="1"/>
  <c r="AE219" i="9" s="1"/>
  <c r="AE225" i="9" s="1"/>
  <c r="AE231" i="9" s="1"/>
  <c r="AE237" i="9" s="1"/>
  <c r="AE243" i="9" s="1"/>
  <c r="AE249" i="9" s="1"/>
  <c r="AE255" i="9" s="1"/>
  <c r="AE20" i="9"/>
  <c r="AE26" i="9" s="1"/>
  <c r="AE32" i="9" s="1"/>
  <c r="AE38" i="9" s="1"/>
  <c r="AE44" i="9" s="1"/>
  <c r="AE50" i="9" s="1"/>
  <c r="AE56" i="9" s="1"/>
  <c r="AE62" i="9" s="1"/>
  <c r="AE68" i="9" s="1"/>
  <c r="AE74" i="9" s="1"/>
  <c r="AE80" i="9" s="1"/>
  <c r="AE86" i="9" s="1"/>
  <c r="AE92" i="9" s="1"/>
  <c r="AE98" i="9" s="1"/>
  <c r="AE104" i="9" s="1"/>
  <c r="AE110" i="9" s="1"/>
  <c r="AE116" i="9" s="1"/>
  <c r="AE122" i="9" s="1"/>
  <c r="AE128" i="9" s="1"/>
  <c r="AE134" i="9" s="1"/>
  <c r="AE140" i="9" s="1"/>
  <c r="AE146" i="9" s="1"/>
  <c r="AE152" i="9" s="1"/>
  <c r="AE158" i="9" s="1"/>
  <c r="AE164" i="9" s="1"/>
  <c r="AE170" i="9" s="1"/>
  <c r="AE176" i="9" s="1"/>
  <c r="AE182" i="9" s="1"/>
  <c r="AE188" i="9" s="1"/>
  <c r="AE194" i="9" s="1"/>
  <c r="AE200" i="9" s="1"/>
  <c r="AE206" i="9" s="1"/>
  <c r="AE212" i="9" s="1"/>
  <c r="AE218" i="9" s="1"/>
  <c r="AE224" i="9" s="1"/>
  <c r="AE230" i="9" s="1"/>
  <c r="AE236" i="9" s="1"/>
  <c r="AE242" i="9" s="1"/>
  <c r="AE248" i="9" s="1"/>
  <c r="AE254" i="9" s="1"/>
  <c r="AD21" i="8"/>
  <c r="AD27" i="8" s="1"/>
  <c r="U21" i="9"/>
  <c r="U27" i="9" s="1"/>
  <c r="T22" i="9"/>
  <c r="T21" i="9" s="1"/>
  <c r="T27" i="9" s="1"/>
  <c r="AD19" i="10"/>
  <c r="AD22" i="9"/>
  <c r="AD20" i="9"/>
  <c r="U19" i="11"/>
  <c r="T19" i="10"/>
  <c r="S22" i="10" s="1"/>
  <c r="S28" i="10" s="1"/>
  <c r="U20" i="10"/>
  <c r="U22" i="10"/>
  <c r="AM21" i="7"/>
  <c r="AM27" i="7" s="1"/>
  <c r="AL22" i="7"/>
  <c r="AL21" i="7" s="1"/>
  <c r="AL27" i="7" s="1"/>
  <c r="AM19" i="9"/>
  <c r="AM20" i="8"/>
  <c r="AM22" i="8"/>
  <c r="AL19" i="8"/>
  <c r="AK22" i="8" s="1"/>
  <c r="AK28" i="8" s="1"/>
  <c r="BD46" i="2"/>
  <c r="BD52" i="2"/>
  <c r="BK46" i="2"/>
  <c r="BC52" i="2"/>
  <c r="BC53" i="2"/>
  <c r="BC50" i="2"/>
  <c r="BC49" i="2"/>
  <c r="BK44" i="2"/>
  <c r="BD44" i="2"/>
  <c r="A79" i="13"/>
  <c r="A82" i="13" s="1"/>
  <c r="A83" i="13" s="1"/>
  <c r="A84" i="13" s="1"/>
  <c r="U9" i="2"/>
  <c r="V2" i="2"/>
  <c r="BK49" i="2"/>
  <c r="BK54" i="2" s="1"/>
  <c r="A109" i="14"/>
  <c r="A112" i="14" s="1"/>
  <c r="A113" i="14" s="1"/>
  <c r="A114" i="14" s="1"/>
  <c r="A97" i="14"/>
  <c r="A100" i="14" s="1"/>
  <c r="A101" i="14" s="1"/>
  <c r="A102" i="14" s="1"/>
  <c r="A37" i="14"/>
  <c r="A40" i="14" s="1"/>
  <c r="A41" i="14" s="1"/>
  <c r="A42" i="14" s="1"/>
  <c r="A169" i="14"/>
  <c r="A172" i="14" s="1"/>
  <c r="A173" i="14" s="1"/>
  <c r="A174" i="14" s="1"/>
  <c r="A133" i="14"/>
  <c r="A136" i="14" s="1"/>
  <c r="A137" i="14" s="1"/>
  <c r="A138" i="14" s="1"/>
  <c r="A25" i="14"/>
  <c r="A28" i="14" s="1"/>
  <c r="A29" i="14" s="1"/>
  <c r="A30" i="14" s="1"/>
  <c r="A181" i="14"/>
  <c r="A184" i="14" s="1"/>
  <c r="A185" i="14" s="1"/>
  <c r="A186" i="14" s="1"/>
  <c r="A211" i="14"/>
  <c r="A214" i="14" s="1"/>
  <c r="A215" i="14" s="1"/>
  <c r="A216" i="14" s="1"/>
  <c r="A259" i="14"/>
  <c r="A262" i="14" s="1"/>
  <c r="A263" i="14" s="1"/>
  <c r="A264" i="14" s="1"/>
  <c r="A217" i="14"/>
  <c r="A220" i="14" s="1"/>
  <c r="A221" i="14" s="1"/>
  <c r="A222" i="14" s="1"/>
  <c r="A193" i="14"/>
  <c r="A196" i="14" s="1"/>
  <c r="A197" i="14" s="1"/>
  <c r="A198" i="14" s="1"/>
  <c r="A31" i="14"/>
  <c r="A34" i="14" s="1"/>
  <c r="A35" i="14" s="1"/>
  <c r="A36" i="14" s="1"/>
  <c r="A43" i="14"/>
  <c r="A46" i="14" s="1"/>
  <c r="A47" i="14" s="1"/>
  <c r="A48" i="14" s="1"/>
  <c r="A187" i="14"/>
  <c r="A190" i="14" s="1"/>
  <c r="A191" i="14" s="1"/>
  <c r="A192" i="14" s="1"/>
  <c r="A73" i="14"/>
  <c r="A76" i="14" s="1"/>
  <c r="A77" i="14" s="1"/>
  <c r="A78" i="14" s="1"/>
  <c r="A115" i="14"/>
  <c r="A118" i="14" s="1"/>
  <c r="A119" i="14" s="1"/>
  <c r="A120" i="14" s="1"/>
  <c r="A139" i="14"/>
  <c r="A142" i="14" s="1"/>
  <c r="A143" i="14" s="1"/>
  <c r="A144" i="14" s="1"/>
  <c r="A85" i="14"/>
  <c r="A88" i="14" s="1"/>
  <c r="A89" i="14" s="1"/>
  <c r="A90" i="14" s="1"/>
  <c r="A199" i="14"/>
  <c r="A202" i="14" s="1"/>
  <c r="A203" i="14" s="1"/>
  <c r="A204" i="14" s="1"/>
  <c r="A253" i="14"/>
  <c r="A256" i="14" s="1"/>
  <c r="A257" i="14" s="1"/>
  <c r="A258" i="14" s="1"/>
  <c r="A67" i="14"/>
  <c r="A70" i="14" s="1"/>
  <c r="A71" i="14" s="1"/>
  <c r="A72" i="14" s="1"/>
  <c r="A229" i="14"/>
  <c r="A232" i="14" s="1"/>
  <c r="A233" i="14" s="1"/>
  <c r="A234" i="14" s="1"/>
  <c r="A241" i="14"/>
  <c r="A244" i="14" s="1"/>
  <c r="A245" i="14" s="1"/>
  <c r="A246" i="14" s="1"/>
  <c r="A163" i="14"/>
  <c r="A166" i="14" s="1"/>
  <c r="A167" i="14" s="1"/>
  <c r="A168" i="14" s="1"/>
  <c r="A91" i="14"/>
  <c r="A94" i="14" s="1"/>
  <c r="A95" i="14" s="1"/>
  <c r="A96" i="14" s="1"/>
  <c r="A103" i="14"/>
  <c r="A106" i="14" s="1"/>
  <c r="A107" i="14" s="1"/>
  <c r="A108" i="14" s="1"/>
  <c r="A205" i="14"/>
  <c r="A208" i="14" s="1"/>
  <c r="A209" i="14" s="1"/>
  <c r="A210" i="14" s="1"/>
  <c r="A145" i="14"/>
  <c r="A148" i="14" s="1"/>
  <c r="A149" i="14" s="1"/>
  <c r="A150" i="14" s="1"/>
  <c r="A55" i="14"/>
  <c r="A58" i="14" s="1"/>
  <c r="A59" i="14" s="1"/>
  <c r="A60" i="14" s="1"/>
  <c r="A175" i="14"/>
  <c r="A178" i="14" s="1"/>
  <c r="A179" i="14" s="1"/>
  <c r="A180" i="14" s="1"/>
  <c r="A151" i="14"/>
  <c r="A154" i="14" s="1"/>
  <c r="A155" i="14" s="1"/>
  <c r="A156" i="14" s="1"/>
  <c r="A157" i="14"/>
  <c r="A160" i="14" s="1"/>
  <c r="A161" i="14" s="1"/>
  <c r="A162" i="14" s="1"/>
  <c r="A79" i="14"/>
  <c r="A82" i="14" s="1"/>
  <c r="A83" i="14" s="1"/>
  <c r="A84" i="14" s="1"/>
  <c r="A121" i="14"/>
  <c r="A124" i="14" s="1"/>
  <c r="A125" i="14" s="1"/>
  <c r="A126" i="14" s="1"/>
  <c r="A223" i="14"/>
  <c r="A226" i="14" s="1"/>
  <c r="A227" i="14" s="1"/>
  <c r="A228" i="14" s="1"/>
  <c r="A127" i="14"/>
  <c r="A130" i="14" s="1"/>
  <c r="A131" i="14" s="1"/>
  <c r="A132" i="14" s="1"/>
  <c r="A61" i="14"/>
  <c r="A64" i="14" s="1"/>
  <c r="A65" i="14" s="1"/>
  <c r="A66" i="14" s="1"/>
  <c r="A49" i="14"/>
  <c r="A52" i="14" s="1"/>
  <c r="A53" i="14" s="1"/>
  <c r="A54" i="14" s="1"/>
  <c r="A235" i="14"/>
  <c r="A238" i="14" s="1"/>
  <c r="A239" i="14" s="1"/>
  <c r="A240" i="14" s="1"/>
  <c r="A247" i="14"/>
  <c r="A250" i="14" s="1"/>
  <c r="A251" i="14" s="1"/>
  <c r="A252" i="14" s="1"/>
  <c r="G21" i="11"/>
  <c r="A19" i="11"/>
  <c r="A22" i="11" s="1"/>
  <c r="A23" i="11" s="1"/>
  <c r="A24" i="11" s="1"/>
  <c r="J15" i="1"/>
  <c r="N15" i="1" s="1"/>
  <c r="M132" i="12" l="1"/>
  <c r="M156" i="8"/>
  <c r="AD36" i="5"/>
  <c r="AE30" i="6"/>
  <c r="AC36" i="6"/>
  <c r="AD36" i="6" s="1"/>
  <c r="AC42" i="5"/>
  <c r="AE42" i="5" s="1"/>
  <c r="K180" i="5"/>
  <c r="M180" i="5" s="1"/>
  <c r="K144" i="11"/>
  <c r="M144" i="11" s="1"/>
  <c r="L126" i="13"/>
  <c r="V24" i="8"/>
  <c r="K162" i="8"/>
  <c r="L162" i="8" s="1"/>
  <c r="AL36" i="5"/>
  <c r="AN36" i="5" s="1"/>
  <c r="AE24" i="6"/>
  <c r="K156" i="9"/>
  <c r="L156" i="9" s="1"/>
  <c r="AL30" i="6"/>
  <c r="AN30" i="6" s="1"/>
  <c r="M168" i="6"/>
  <c r="T54" i="4"/>
  <c r="U54" i="4" s="1"/>
  <c r="K174" i="6"/>
  <c r="M174" i="6" s="1"/>
  <c r="K126" i="14"/>
  <c r="L126" i="14" s="1"/>
  <c r="T42" i="6"/>
  <c r="V42" i="6" s="1"/>
  <c r="AE42" i="4"/>
  <c r="K186" i="4"/>
  <c r="M186" i="4" s="1"/>
  <c r="T30" i="8"/>
  <c r="V30" i="8" s="1"/>
  <c r="K132" i="13"/>
  <c r="L132" i="13" s="1"/>
  <c r="M144" i="10"/>
  <c r="AL252" i="2"/>
  <c r="AM252" i="2" s="1"/>
  <c r="AE246" i="2"/>
  <c r="K138" i="12"/>
  <c r="L138" i="12" s="1"/>
  <c r="V42" i="5"/>
  <c r="AL42" i="4"/>
  <c r="AM42" i="4" s="1"/>
  <c r="L180" i="5"/>
  <c r="U26" i="10"/>
  <c r="S30" i="10"/>
  <c r="AD33" i="8"/>
  <c r="AB27" i="8"/>
  <c r="J37" i="7"/>
  <c r="J46" i="7"/>
  <c r="J64" i="4"/>
  <c r="J55" i="4"/>
  <c r="AR30" i="7"/>
  <c r="AQ30" i="7"/>
  <c r="Z30" i="9"/>
  <c r="Y30" i="9"/>
  <c r="AB45" i="5"/>
  <c r="AD51" i="5"/>
  <c r="Z60" i="4"/>
  <c r="Y60" i="4"/>
  <c r="AR258" i="2"/>
  <c r="AQ258" i="2"/>
  <c r="K183" i="6"/>
  <c r="K170" i="7"/>
  <c r="L176" i="7"/>
  <c r="J180" i="7"/>
  <c r="J159" i="10"/>
  <c r="L165" i="10"/>
  <c r="AC254" i="2"/>
  <c r="Q138" i="13"/>
  <c r="P138" i="13"/>
  <c r="U50" i="6"/>
  <c r="T44" i="6"/>
  <c r="S54" i="6"/>
  <c r="K171" i="8"/>
  <c r="AB43" i="6"/>
  <c r="AB52" i="6"/>
  <c r="Q180" i="6"/>
  <c r="P180" i="6"/>
  <c r="J168" i="9"/>
  <c r="K158" i="9"/>
  <c r="L164" i="9"/>
  <c r="Y36" i="8"/>
  <c r="Z36" i="8"/>
  <c r="Q186" i="5"/>
  <c r="P186" i="5"/>
  <c r="AK34" i="8"/>
  <c r="AK25" i="8"/>
  <c r="S25" i="10"/>
  <c r="S34" i="10"/>
  <c r="L141" i="13"/>
  <c r="J135" i="13"/>
  <c r="AM32" i="7"/>
  <c r="AL26" i="7"/>
  <c r="AK36" i="7"/>
  <c r="S58" i="5"/>
  <c r="S49" i="5"/>
  <c r="L158" i="10"/>
  <c r="K152" i="10"/>
  <c r="J162" i="10"/>
  <c r="K153" i="11"/>
  <c r="L177" i="8"/>
  <c r="J171" i="8"/>
  <c r="AL254" i="2"/>
  <c r="AL258" i="2" s="1"/>
  <c r="AM258" i="2" s="1"/>
  <c r="S55" i="4"/>
  <c r="S64" i="4"/>
  <c r="P174" i="7"/>
  <c r="Q174" i="7"/>
  <c r="AC252" i="2"/>
  <c r="P144" i="12"/>
  <c r="Q144" i="12"/>
  <c r="K165" i="9"/>
  <c r="AH36" i="7"/>
  <c r="AI36" i="7"/>
  <c r="AM39" i="6"/>
  <c r="AK33" i="6"/>
  <c r="AQ48" i="4"/>
  <c r="AR48" i="4"/>
  <c r="AH30" i="7"/>
  <c r="AI30" i="7"/>
  <c r="AC30" i="7" s="1"/>
  <c r="S25" i="9"/>
  <c r="S34" i="9"/>
  <c r="AB49" i="5"/>
  <c r="AB58" i="5"/>
  <c r="Z54" i="5"/>
  <c r="Y54" i="5"/>
  <c r="AB37" i="7"/>
  <c r="AB46" i="7"/>
  <c r="AR36" i="6"/>
  <c r="AQ36" i="6"/>
  <c r="AD50" i="5"/>
  <c r="AB54" i="5"/>
  <c r="AC44" i="5"/>
  <c r="AC33" i="7"/>
  <c r="P132" i="14"/>
  <c r="Q132" i="14"/>
  <c r="AD56" i="4"/>
  <c r="AC50" i="4"/>
  <c r="AB60" i="4"/>
  <c r="P150" i="11"/>
  <c r="Q150" i="11"/>
  <c r="S48" i="7"/>
  <c r="T38" i="7"/>
  <c r="U44" i="7"/>
  <c r="U30" i="8"/>
  <c r="AD32" i="8"/>
  <c r="AB36" i="8"/>
  <c r="AC26" i="8"/>
  <c r="L150" i="9"/>
  <c r="M150" i="9"/>
  <c r="J31" i="8"/>
  <c r="J40" i="8"/>
  <c r="T51" i="6"/>
  <c r="AC51" i="4"/>
  <c r="AL39" i="6"/>
  <c r="AH42" i="6"/>
  <c r="AI42" i="6"/>
  <c r="V48" i="4"/>
  <c r="K147" i="12"/>
  <c r="AL45" i="5"/>
  <c r="J171" i="7"/>
  <c r="L177" i="7"/>
  <c r="AL32" i="6"/>
  <c r="AK42" i="6"/>
  <c r="AM38" i="6"/>
  <c r="P192" i="4"/>
  <c r="Q192" i="4"/>
  <c r="AH48" i="5"/>
  <c r="AI48" i="5"/>
  <c r="L174" i="5"/>
  <c r="M174" i="5"/>
  <c r="S37" i="8"/>
  <c r="S46" i="8"/>
  <c r="U258" i="2"/>
  <c r="S253" i="2"/>
  <c r="Y48" i="6"/>
  <c r="Z48" i="6"/>
  <c r="AL44" i="4"/>
  <c r="AL48" i="4" s="1"/>
  <c r="AM50" i="4"/>
  <c r="AK54" i="4"/>
  <c r="L195" i="4"/>
  <c r="J189" i="4"/>
  <c r="J147" i="12"/>
  <c r="L153" i="12"/>
  <c r="AD26" i="9"/>
  <c r="AI54" i="4"/>
  <c r="AH54" i="4"/>
  <c r="L152" i="11"/>
  <c r="J156" i="11"/>
  <c r="K146" i="11"/>
  <c r="J43" i="6"/>
  <c r="J52" i="6"/>
  <c r="K135" i="14"/>
  <c r="AC48" i="4"/>
  <c r="AD48" i="4" s="1"/>
  <c r="AL33" i="7"/>
  <c r="K195" i="4"/>
  <c r="J138" i="14"/>
  <c r="K128" i="14"/>
  <c r="L134" i="14"/>
  <c r="S45" i="6"/>
  <c r="U51" i="6"/>
  <c r="S33" i="8"/>
  <c r="U39" i="8"/>
  <c r="AB30" i="8"/>
  <c r="K189" i="5"/>
  <c r="AM51" i="4"/>
  <c r="AK45" i="4"/>
  <c r="AL45" i="4"/>
  <c r="Q168" i="8"/>
  <c r="P168" i="8"/>
  <c r="AC38" i="6"/>
  <c r="AD44" i="6"/>
  <c r="AB48" i="6"/>
  <c r="T57" i="4"/>
  <c r="AK39" i="5"/>
  <c r="AM45" i="5"/>
  <c r="T57" i="5"/>
  <c r="K188" i="4"/>
  <c r="L194" i="4"/>
  <c r="J198" i="4"/>
  <c r="K183" i="7"/>
  <c r="Y42" i="7"/>
  <c r="Z42" i="7"/>
  <c r="U38" i="8"/>
  <c r="T32" i="8"/>
  <c r="S42" i="8"/>
  <c r="T39" i="8"/>
  <c r="AC32" i="7"/>
  <c r="AB42" i="7"/>
  <c r="AD38" i="7"/>
  <c r="J19" i="10"/>
  <c r="J28" i="10"/>
  <c r="AB49" i="4"/>
  <c r="AB58" i="4"/>
  <c r="T45" i="7"/>
  <c r="AC39" i="6"/>
  <c r="M165" i="9"/>
  <c r="J159" i="9"/>
  <c r="U62" i="4"/>
  <c r="T56" i="4"/>
  <c r="S66" i="4"/>
  <c r="J64" i="5"/>
  <c r="J55" i="5"/>
  <c r="AK46" i="5"/>
  <c r="AK37" i="5"/>
  <c r="L177" i="9"/>
  <c r="AK49" i="4"/>
  <c r="AK58" i="4"/>
  <c r="AB33" i="7"/>
  <c r="AD39" i="7"/>
  <c r="U63" i="4"/>
  <c r="S57" i="4"/>
  <c r="AC45" i="5"/>
  <c r="K164" i="8"/>
  <c r="J174" i="8"/>
  <c r="L170" i="8"/>
  <c r="L140" i="13"/>
  <c r="K134" i="13"/>
  <c r="J144" i="13"/>
  <c r="L186" i="4"/>
  <c r="K150" i="10"/>
  <c r="K176" i="6"/>
  <c r="J186" i="6"/>
  <c r="L182" i="6"/>
  <c r="AQ42" i="5"/>
  <c r="AR42" i="5"/>
  <c r="U45" i="7"/>
  <c r="S39" i="7"/>
  <c r="Q156" i="10"/>
  <c r="P156" i="10"/>
  <c r="T50" i="5"/>
  <c r="S60" i="5"/>
  <c r="U56" i="5"/>
  <c r="J147" i="11"/>
  <c r="L153" i="11"/>
  <c r="J150" i="12"/>
  <c r="K140" i="12"/>
  <c r="L146" i="12"/>
  <c r="J177" i="6"/>
  <c r="L183" i="6"/>
  <c r="AD57" i="4"/>
  <c r="AB51" i="4"/>
  <c r="AK31" i="7"/>
  <c r="AK40" i="7"/>
  <c r="AM26" i="8"/>
  <c r="AK30" i="8"/>
  <c r="K141" i="13"/>
  <c r="T36" i="7"/>
  <c r="K168" i="7"/>
  <c r="M168" i="7" s="1"/>
  <c r="J135" i="14"/>
  <c r="L141" i="14"/>
  <c r="S51" i="5"/>
  <c r="U57" i="5"/>
  <c r="AM33" i="7"/>
  <c r="AK27" i="7"/>
  <c r="T33" i="9"/>
  <c r="S27" i="9"/>
  <c r="U33" i="9"/>
  <c r="AB19" i="9"/>
  <c r="AB28" i="9"/>
  <c r="AB34" i="8"/>
  <c r="AB25" i="8"/>
  <c r="J25" i="9"/>
  <c r="J34" i="9"/>
  <c r="T48" i="5"/>
  <c r="L138" i="11"/>
  <c r="M138" i="11"/>
  <c r="T26" i="9"/>
  <c r="U32" i="9"/>
  <c r="S36" i="9"/>
  <c r="AD42" i="5"/>
  <c r="K159" i="10"/>
  <c r="AI258" i="2"/>
  <c r="AC258" i="2" s="1"/>
  <c r="AH258" i="2"/>
  <c r="AK31" i="6"/>
  <c r="AK40" i="6"/>
  <c r="L120" i="14"/>
  <c r="M120" i="14"/>
  <c r="M162" i="8"/>
  <c r="AD45" i="6"/>
  <c r="AB39" i="6"/>
  <c r="J183" i="5"/>
  <c r="L189" i="5"/>
  <c r="S43" i="6"/>
  <c r="S52" i="6"/>
  <c r="AL38" i="5"/>
  <c r="AK48" i="5"/>
  <c r="AM44" i="5"/>
  <c r="AL249" i="2"/>
  <c r="AN246" i="2"/>
  <c r="S37" i="7"/>
  <c r="S46" i="7"/>
  <c r="Q162" i="9"/>
  <c r="P162" i="9"/>
  <c r="K182" i="5"/>
  <c r="J192" i="5"/>
  <c r="L188" i="5"/>
  <c r="AM24" i="6"/>
  <c r="AN24" i="6"/>
  <c r="AK21" i="8"/>
  <c r="S20" i="11"/>
  <c r="S24" i="11" s="1"/>
  <c r="AK20" i="9"/>
  <c r="AK24" i="9" s="1"/>
  <c r="U24" i="8"/>
  <c r="G20" i="11"/>
  <c r="J19" i="9"/>
  <c r="F20" i="11"/>
  <c r="F26" i="11" s="1"/>
  <c r="F32" i="11" s="1"/>
  <c r="F38" i="11" s="1"/>
  <c r="F44" i="11" s="1"/>
  <c r="F50" i="11" s="1"/>
  <c r="F56" i="11" s="1"/>
  <c r="F62" i="11" s="1"/>
  <c r="F68" i="11" s="1"/>
  <c r="F74" i="11" s="1"/>
  <c r="F80" i="11" s="1"/>
  <c r="F86" i="11" s="1"/>
  <c r="F92" i="11" s="1"/>
  <c r="F98" i="11" s="1"/>
  <c r="F104" i="11" s="1"/>
  <c r="F110" i="11" s="1"/>
  <c r="F116" i="11" s="1"/>
  <c r="F122" i="11" s="1"/>
  <c r="F128" i="11" s="1"/>
  <c r="F134" i="11" s="1"/>
  <c r="F140" i="11" s="1"/>
  <c r="F146" i="11" s="1"/>
  <c r="F152" i="11" s="1"/>
  <c r="F158" i="11" s="1"/>
  <c r="F164" i="11" s="1"/>
  <c r="F170" i="11" s="1"/>
  <c r="F176" i="11" s="1"/>
  <c r="F182" i="11" s="1"/>
  <c r="F188" i="11" s="1"/>
  <c r="F194" i="11" s="1"/>
  <c r="F200" i="11" s="1"/>
  <c r="F206" i="11" s="1"/>
  <c r="F212" i="11" s="1"/>
  <c r="F218" i="11" s="1"/>
  <c r="F224" i="11" s="1"/>
  <c r="F230" i="11" s="1"/>
  <c r="F236" i="11" s="1"/>
  <c r="F242" i="11" s="1"/>
  <c r="F248" i="11" s="1"/>
  <c r="F254" i="11" s="1"/>
  <c r="AD24" i="6"/>
  <c r="S21" i="10"/>
  <c r="AB19" i="8"/>
  <c r="AH24" i="8"/>
  <c r="AI24" i="8"/>
  <c r="AB20" i="9"/>
  <c r="AP24" i="8"/>
  <c r="AK24" i="8"/>
  <c r="AR24" i="7"/>
  <c r="AL24" i="7" s="1"/>
  <c r="AQ24" i="7"/>
  <c r="AK19" i="8"/>
  <c r="AB21" i="8"/>
  <c r="AH24" i="7"/>
  <c r="AI24" i="7"/>
  <c r="AC24" i="7" s="1"/>
  <c r="Y24" i="9"/>
  <c r="Z24" i="9"/>
  <c r="T24" i="9" s="1"/>
  <c r="S24" i="10"/>
  <c r="X24" i="10"/>
  <c r="S19" i="10"/>
  <c r="S19" i="9"/>
  <c r="AC22" i="8"/>
  <c r="AC21" i="8" s="1"/>
  <c r="AC27" i="8" s="1"/>
  <c r="G19" i="12"/>
  <c r="AC20" i="8"/>
  <c r="Z19" i="12"/>
  <c r="Z22" i="11"/>
  <c r="Z21" i="11" s="1"/>
  <c r="Z27" i="11" s="1"/>
  <c r="Z33" i="11" s="1"/>
  <c r="Z39" i="11" s="1"/>
  <c r="Z45" i="11" s="1"/>
  <c r="Z51" i="11" s="1"/>
  <c r="Z57" i="11" s="1"/>
  <c r="Z63" i="11" s="1"/>
  <c r="Z69" i="11" s="1"/>
  <c r="Z75" i="11" s="1"/>
  <c r="Z81" i="11" s="1"/>
  <c r="Z87" i="11" s="1"/>
  <c r="Z93" i="11" s="1"/>
  <c r="Z99" i="11" s="1"/>
  <c r="Z105" i="11" s="1"/>
  <c r="Z111" i="11" s="1"/>
  <c r="Z117" i="11" s="1"/>
  <c r="Z123" i="11" s="1"/>
  <c r="Z129" i="11" s="1"/>
  <c r="Z135" i="11" s="1"/>
  <c r="Z141" i="11" s="1"/>
  <c r="Z147" i="11" s="1"/>
  <c r="Z153" i="11" s="1"/>
  <c r="Z159" i="11" s="1"/>
  <c r="Z165" i="11" s="1"/>
  <c r="Z171" i="11" s="1"/>
  <c r="Z177" i="11" s="1"/>
  <c r="Z183" i="11" s="1"/>
  <c r="Z189" i="11" s="1"/>
  <c r="Z195" i="11" s="1"/>
  <c r="Z201" i="11" s="1"/>
  <c r="Z207" i="11" s="1"/>
  <c r="Z213" i="11" s="1"/>
  <c r="Z219" i="11" s="1"/>
  <c r="Z225" i="11" s="1"/>
  <c r="Z231" i="11" s="1"/>
  <c r="Z237" i="11" s="1"/>
  <c r="Z243" i="11" s="1"/>
  <c r="Z249" i="11" s="1"/>
  <c r="Z255" i="11" s="1"/>
  <c r="Z20" i="11"/>
  <c r="Z26" i="11" s="1"/>
  <c r="Z32" i="11" s="1"/>
  <c r="Z38" i="11" s="1"/>
  <c r="Z44" i="11" s="1"/>
  <c r="Z50" i="11" s="1"/>
  <c r="Z56" i="11" s="1"/>
  <c r="Z62" i="11" s="1"/>
  <c r="Z68" i="11" s="1"/>
  <c r="Z74" i="11" s="1"/>
  <c r="Z80" i="11" s="1"/>
  <c r="Z86" i="11" s="1"/>
  <c r="Z92" i="11" s="1"/>
  <c r="Z98" i="11" s="1"/>
  <c r="Z104" i="11" s="1"/>
  <c r="Z110" i="11" s="1"/>
  <c r="Z116" i="11" s="1"/>
  <c r="Z122" i="11" s="1"/>
  <c r="Z128" i="11" s="1"/>
  <c r="Z134" i="11" s="1"/>
  <c r="Z140" i="11" s="1"/>
  <c r="Z146" i="11" s="1"/>
  <c r="Z152" i="11" s="1"/>
  <c r="Z158" i="11" s="1"/>
  <c r="Z164" i="11" s="1"/>
  <c r="Z170" i="11" s="1"/>
  <c r="Z176" i="11" s="1"/>
  <c r="Z182" i="11" s="1"/>
  <c r="Z188" i="11" s="1"/>
  <c r="Z194" i="11" s="1"/>
  <c r="Z200" i="11" s="1"/>
  <c r="Z206" i="11" s="1"/>
  <c r="Z212" i="11" s="1"/>
  <c r="Z218" i="11" s="1"/>
  <c r="Z224" i="11" s="1"/>
  <c r="Z230" i="11" s="1"/>
  <c r="Z236" i="11" s="1"/>
  <c r="Z242" i="11" s="1"/>
  <c r="Z248" i="11" s="1"/>
  <c r="Z254" i="11" s="1"/>
  <c r="AI19" i="11"/>
  <c r="AI22" i="10"/>
  <c r="AI21" i="10" s="1"/>
  <c r="AI27" i="10" s="1"/>
  <c r="AI33" i="10" s="1"/>
  <c r="AI39" i="10" s="1"/>
  <c r="AI45" i="10" s="1"/>
  <c r="AI51" i="10" s="1"/>
  <c r="AI57" i="10" s="1"/>
  <c r="AI63" i="10" s="1"/>
  <c r="AI69" i="10" s="1"/>
  <c r="AI75" i="10" s="1"/>
  <c r="AI81" i="10" s="1"/>
  <c r="AI87" i="10" s="1"/>
  <c r="AI93" i="10" s="1"/>
  <c r="AI99" i="10" s="1"/>
  <c r="AI105" i="10" s="1"/>
  <c r="AI111" i="10" s="1"/>
  <c r="AI117" i="10" s="1"/>
  <c r="AI123" i="10" s="1"/>
  <c r="AI129" i="10" s="1"/>
  <c r="AI135" i="10" s="1"/>
  <c r="AI141" i="10" s="1"/>
  <c r="AI147" i="10" s="1"/>
  <c r="AI153" i="10" s="1"/>
  <c r="AI159" i="10" s="1"/>
  <c r="AI165" i="10" s="1"/>
  <c r="AI171" i="10" s="1"/>
  <c r="AI177" i="10" s="1"/>
  <c r="AI183" i="10" s="1"/>
  <c r="AI189" i="10" s="1"/>
  <c r="AI195" i="10" s="1"/>
  <c r="AI201" i="10" s="1"/>
  <c r="AI207" i="10" s="1"/>
  <c r="AI213" i="10" s="1"/>
  <c r="AI219" i="10" s="1"/>
  <c r="AI225" i="10" s="1"/>
  <c r="AI231" i="10" s="1"/>
  <c r="AI237" i="10" s="1"/>
  <c r="AI243" i="10" s="1"/>
  <c r="AI249" i="10" s="1"/>
  <c r="AI255" i="10" s="1"/>
  <c r="AI20" i="10"/>
  <c r="AI26" i="10" s="1"/>
  <c r="AI32" i="10" s="1"/>
  <c r="AI38" i="10" s="1"/>
  <c r="AI44" i="10" s="1"/>
  <c r="AI50" i="10" s="1"/>
  <c r="AI56" i="10" s="1"/>
  <c r="AI62" i="10" s="1"/>
  <c r="AI68" i="10" s="1"/>
  <c r="AI74" i="10" s="1"/>
  <c r="AI80" i="10" s="1"/>
  <c r="AI86" i="10" s="1"/>
  <c r="AI92" i="10" s="1"/>
  <c r="AI98" i="10" s="1"/>
  <c r="AI104" i="10" s="1"/>
  <c r="AI110" i="10" s="1"/>
  <c r="AI116" i="10" s="1"/>
  <c r="AI122" i="10" s="1"/>
  <c r="AI128" i="10" s="1"/>
  <c r="AI134" i="10" s="1"/>
  <c r="AI140" i="10" s="1"/>
  <c r="AI146" i="10" s="1"/>
  <c r="AI152" i="10" s="1"/>
  <c r="AI158" i="10" s="1"/>
  <c r="AI164" i="10" s="1"/>
  <c r="AI170" i="10" s="1"/>
  <c r="AI176" i="10" s="1"/>
  <c r="AI182" i="10" s="1"/>
  <c r="AI188" i="10" s="1"/>
  <c r="AI194" i="10" s="1"/>
  <c r="AI200" i="10" s="1"/>
  <c r="AI206" i="10" s="1"/>
  <c r="AI212" i="10" s="1"/>
  <c r="AI218" i="10" s="1"/>
  <c r="AI224" i="10" s="1"/>
  <c r="AI230" i="10" s="1"/>
  <c r="AI236" i="10" s="1"/>
  <c r="AI242" i="10" s="1"/>
  <c r="AI248" i="10" s="1"/>
  <c r="AI254" i="10" s="1"/>
  <c r="AR19" i="10"/>
  <c r="AR22" i="9"/>
  <c r="AR21" i="9" s="1"/>
  <c r="AR27" i="9" s="1"/>
  <c r="AR33" i="9" s="1"/>
  <c r="AR39" i="9" s="1"/>
  <c r="AR45" i="9" s="1"/>
  <c r="AR51" i="9" s="1"/>
  <c r="AR57" i="9" s="1"/>
  <c r="AR63" i="9" s="1"/>
  <c r="AR69" i="9" s="1"/>
  <c r="AR75" i="9" s="1"/>
  <c r="AR81" i="9" s="1"/>
  <c r="AR87" i="9" s="1"/>
  <c r="AR93" i="9" s="1"/>
  <c r="AR99" i="9" s="1"/>
  <c r="AR105" i="9" s="1"/>
  <c r="AR111" i="9" s="1"/>
  <c r="AR117" i="9" s="1"/>
  <c r="AR123" i="9" s="1"/>
  <c r="AR129" i="9" s="1"/>
  <c r="AR135" i="9" s="1"/>
  <c r="AR141" i="9" s="1"/>
  <c r="AR147" i="9" s="1"/>
  <c r="AR153" i="9" s="1"/>
  <c r="AR159" i="9" s="1"/>
  <c r="AR165" i="9" s="1"/>
  <c r="AR171" i="9" s="1"/>
  <c r="AR177" i="9" s="1"/>
  <c r="AR183" i="9" s="1"/>
  <c r="AR189" i="9" s="1"/>
  <c r="AR195" i="9" s="1"/>
  <c r="AR201" i="9" s="1"/>
  <c r="AR207" i="9" s="1"/>
  <c r="AR213" i="9" s="1"/>
  <c r="AR219" i="9" s="1"/>
  <c r="AR225" i="9" s="1"/>
  <c r="AR231" i="9" s="1"/>
  <c r="AR237" i="9" s="1"/>
  <c r="AR243" i="9" s="1"/>
  <c r="AR249" i="9" s="1"/>
  <c r="AR255" i="9" s="1"/>
  <c r="AR20" i="9"/>
  <c r="AR26" i="9" s="1"/>
  <c r="AR32" i="9" s="1"/>
  <c r="AR38" i="9" s="1"/>
  <c r="AR44" i="9" s="1"/>
  <c r="AR50" i="9" s="1"/>
  <c r="AR56" i="9" s="1"/>
  <c r="AR62" i="9" s="1"/>
  <c r="AR68" i="9" s="1"/>
  <c r="AR74" i="9" s="1"/>
  <c r="AR80" i="9" s="1"/>
  <c r="AR86" i="9" s="1"/>
  <c r="AR92" i="9" s="1"/>
  <c r="AR98" i="9" s="1"/>
  <c r="AR104" i="9" s="1"/>
  <c r="AR110" i="9" s="1"/>
  <c r="AR116" i="9" s="1"/>
  <c r="AR122" i="9" s="1"/>
  <c r="AR128" i="9" s="1"/>
  <c r="AR134" i="9" s="1"/>
  <c r="AR140" i="9" s="1"/>
  <c r="AR146" i="9" s="1"/>
  <c r="AR152" i="9" s="1"/>
  <c r="AR158" i="9" s="1"/>
  <c r="AR164" i="9" s="1"/>
  <c r="AR170" i="9" s="1"/>
  <c r="AR176" i="9" s="1"/>
  <c r="AR182" i="9" s="1"/>
  <c r="AR188" i="9" s="1"/>
  <c r="AR194" i="9" s="1"/>
  <c r="AR200" i="9" s="1"/>
  <c r="AR206" i="9" s="1"/>
  <c r="AR212" i="9" s="1"/>
  <c r="AR218" i="9" s="1"/>
  <c r="AR224" i="9" s="1"/>
  <c r="AR230" i="9" s="1"/>
  <c r="AR236" i="9" s="1"/>
  <c r="AR242" i="9" s="1"/>
  <c r="AR248" i="9" s="1"/>
  <c r="AR254" i="9" s="1"/>
  <c r="AJ19" i="11"/>
  <c r="AJ22" i="10"/>
  <c r="AJ21" i="10" s="1"/>
  <c r="AJ27" i="10" s="1"/>
  <c r="AJ33" i="10" s="1"/>
  <c r="AJ39" i="10" s="1"/>
  <c r="AJ45" i="10" s="1"/>
  <c r="AJ51" i="10" s="1"/>
  <c r="AJ57" i="10" s="1"/>
  <c r="AJ63" i="10" s="1"/>
  <c r="AJ69" i="10" s="1"/>
  <c r="AJ75" i="10" s="1"/>
  <c r="AJ81" i="10" s="1"/>
  <c r="AJ87" i="10" s="1"/>
  <c r="AJ93" i="10" s="1"/>
  <c r="AJ99" i="10" s="1"/>
  <c r="AJ105" i="10" s="1"/>
  <c r="AJ111" i="10" s="1"/>
  <c r="AJ117" i="10" s="1"/>
  <c r="AJ123" i="10" s="1"/>
  <c r="AJ129" i="10" s="1"/>
  <c r="AJ135" i="10" s="1"/>
  <c r="AJ141" i="10" s="1"/>
  <c r="AJ147" i="10" s="1"/>
  <c r="AJ153" i="10" s="1"/>
  <c r="AJ159" i="10" s="1"/>
  <c r="AJ165" i="10" s="1"/>
  <c r="AJ171" i="10" s="1"/>
  <c r="AJ177" i="10" s="1"/>
  <c r="AJ183" i="10" s="1"/>
  <c r="AJ189" i="10" s="1"/>
  <c r="AJ195" i="10" s="1"/>
  <c r="AJ201" i="10" s="1"/>
  <c r="AJ207" i="10" s="1"/>
  <c r="AJ213" i="10" s="1"/>
  <c r="AJ219" i="10" s="1"/>
  <c r="AJ225" i="10" s="1"/>
  <c r="AJ231" i="10" s="1"/>
  <c r="AJ237" i="10" s="1"/>
  <c r="AJ243" i="10" s="1"/>
  <c r="AJ249" i="10" s="1"/>
  <c r="AJ255" i="10" s="1"/>
  <c r="AJ20" i="10"/>
  <c r="AJ26" i="10" s="1"/>
  <c r="AJ32" i="10" s="1"/>
  <c r="AJ38" i="10" s="1"/>
  <c r="AJ44" i="10" s="1"/>
  <c r="AJ50" i="10" s="1"/>
  <c r="AJ56" i="10" s="1"/>
  <c r="AJ62" i="10" s="1"/>
  <c r="AJ68" i="10" s="1"/>
  <c r="AJ74" i="10" s="1"/>
  <c r="AJ80" i="10" s="1"/>
  <c r="AJ86" i="10" s="1"/>
  <c r="AJ92" i="10" s="1"/>
  <c r="AJ98" i="10" s="1"/>
  <c r="AJ104" i="10" s="1"/>
  <c r="AJ110" i="10" s="1"/>
  <c r="AJ116" i="10" s="1"/>
  <c r="AJ122" i="10" s="1"/>
  <c r="AJ128" i="10" s="1"/>
  <c r="AJ134" i="10" s="1"/>
  <c r="AJ140" i="10" s="1"/>
  <c r="AJ146" i="10" s="1"/>
  <c r="AJ152" i="10" s="1"/>
  <c r="AJ158" i="10" s="1"/>
  <c r="AJ164" i="10" s="1"/>
  <c r="AJ170" i="10" s="1"/>
  <c r="AJ176" i="10" s="1"/>
  <c r="AJ182" i="10" s="1"/>
  <c r="AJ188" i="10" s="1"/>
  <c r="AJ194" i="10" s="1"/>
  <c r="AJ200" i="10" s="1"/>
  <c r="AJ206" i="10" s="1"/>
  <c r="AJ212" i="10" s="1"/>
  <c r="AJ218" i="10" s="1"/>
  <c r="AJ224" i="10" s="1"/>
  <c r="AJ230" i="10" s="1"/>
  <c r="AJ236" i="10" s="1"/>
  <c r="AJ242" i="10" s="1"/>
  <c r="AJ248" i="10" s="1"/>
  <c r="AJ254" i="10" s="1"/>
  <c r="AS19" i="10"/>
  <c r="AS22" i="9"/>
  <c r="AS21" i="9" s="1"/>
  <c r="AS27" i="9" s="1"/>
  <c r="AS33" i="9" s="1"/>
  <c r="AS39" i="9" s="1"/>
  <c r="AS45" i="9" s="1"/>
  <c r="AS51" i="9" s="1"/>
  <c r="AS57" i="9" s="1"/>
  <c r="AS63" i="9" s="1"/>
  <c r="AS69" i="9" s="1"/>
  <c r="AS75" i="9" s="1"/>
  <c r="AS81" i="9" s="1"/>
  <c r="AS87" i="9" s="1"/>
  <c r="AS93" i="9" s="1"/>
  <c r="AS99" i="9" s="1"/>
  <c r="AS105" i="9" s="1"/>
  <c r="AS111" i="9" s="1"/>
  <c r="AS117" i="9" s="1"/>
  <c r="AS123" i="9" s="1"/>
  <c r="AS129" i="9" s="1"/>
  <c r="AS135" i="9" s="1"/>
  <c r="AS141" i="9" s="1"/>
  <c r="AS147" i="9" s="1"/>
  <c r="AS153" i="9" s="1"/>
  <c r="AS159" i="9" s="1"/>
  <c r="AS165" i="9" s="1"/>
  <c r="AS171" i="9" s="1"/>
  <c r="AS177" i="9" s="1"/>
  <c r="AS183" i="9" s="1"/>
  <c r="AS189" i="9" s="1"/>
  <c r="AS195" i="9" s="1"/>
  <c r="AS201" i="9" s="1"/>
  <c r="AS207" i="9" s="1"/>
  <c r="AS213" i="9" s="1"/>
  <c r="AS219" i="9" s="1"/>
  <c r="AS225" i="9" s="1"/>
  <c r="AS231" i="9" s="1"/>
  <c r="AS237" i="9" s="1"/>
  <c r="AS243" i="9" s="1"/>
  <c r="AS249" i="9" s="1"/>
  <c r="AS255" i="9" s="1"/>
  <c r="AS20" i="9"/>
  <c r="AS26" i="9" s="1"/>
  <c r="AS32" i="9" s="1"/>
  <c r="AS38" i="9" s="1"/>
  <c r="AS44" i="9" s="1"/>
  <c r="AS50" i="9" s="1"/>
  <c r="AS56" i="9" s="1"/>
  <c r="AS62" i="9" s="1"/>
  <c r="AS68" i="9" s="1"/>
  <c r="AS74" i="9" s="1"/>
  <c r="AS80" i="9" s="1"/>
  <c r="AS86" i="9" s="1"/>
  <c r="AS92" i="9" s="1"/>
  <c r="AS98" i="9" s="1"/>
  <c r="AS104" i="9" s="1"/>
  <c r="AS110" i="9" s="1"/>
  <c r="AS116" i="9" s="1"/>
  <c r="AS122" i="9" s="1"/>
  <c r="AS128" i="9" s="1"/>
  <c r="AS134" i="9" s="1"/>
  <c r="AS140" i="9" s="1"/>
  <c r="AS146" i="9" s="1"/>
  <c r="AS152" i="9" s="1"/>
  <c r="AS158" i="9" s="1"/>
  <c r="AS164" i="9" s="1"/>
  <c r="AS170" i="9" s="1"/>
  <c r="AS176" i="9" s="1"/>
  <c r="AS182" i="9" s="1"/>
  <c r="AS188" i="9" s="1"/>
  <c r="AS194" i="9" s="1"/>
  <c r="AS200" i="9" s="1"/>
  <c r="AS206" i="9" s="1"/>
  <c r="AS212" i="9" s="1"/>
  <c r="AS218" i="9" s="1"/>
  <c r="AS224" i="9" s="1"/>
  <c r="AS230" i="9" s="1"/>
  <c r="AS236" i="9" s="1"/>
  <c r="AS242" i="9" s="1"/>
  <c r="AS248" i="9" s="1"/>
  <c r="AS254" i="9" s="1"/>
  <c r="AA19" i="12"/>
  <c r="AA22" i="11"/>
  <c r="AA21" i="11" s="1"/>
  <c r="AA27" i="11" s="1"/>
  <c r="AA33" i="11" s="1"/>
  <c r="AA39" i="11" s="1"/>
  <c r="AA45" i="11" s="1"/>
  <c r="AA51" i="11" s="1"/>
  <c r="AA57" i="11" s="1"/>
  <c r="AA63" i="11" s="1"/>
  <c r="AA69" i="11" s="1"/>
  <c r="AA75" i="11" s="1"/>
  <c r="AA81" i="11" s="1"/>
  <c r="AA87" i="11" s="1"/>
  <c r="AA93" i="11" s="1"/>
  <c r="AA99" i="11" s="1"/>
  <c r="AA105" i="11" s="1"/>
  <c r="AA111" i="11" s="1"/>
  <c r="AA117" i="11" s="1"/>
  <c r="AA123" i="11" s="1"/>
  <c r="AA129" i="11" s="1"/>
  <c r="AA135" i="11" s="1"/>
  <c r="AA141" i="11" s="1"/>
  <c r="AA147" i="11" s="1"/>
  <c r="AA153" i="11" s="1"/>
  <c r="AA159" i="11" s="1"/>
  <c r="AA165" i="11" s="1"/>
  <c r="AA171" i="11" s="1"/>
  <c r="AA177" i="11" s="1"/>
  <c r="AA183" i="11" s="1"/>
  <c r="AA189" i="11" s="1"/>
  <c r="AA195" i="11" s="1"/>
  <c r="AA201" i="11" s="1"/>
  <c r="AA207" i="11" s="1"/>
  <c r="AA213" i="11" s="1"/>
  <c r="AA219" i="11" s="1"/>
  <c r="AA225" i="11" s="1"/>
  <c r="AA231" i="11" s="1"/>
  <c r="AA237" i="11" s="1"/>
  <c r="AA243" i="11" s="1"/>
  <c r="AA249" i="11" s="1"/>
  <c r="AA255" i="11" s="1"/>
  <c r="AA20" i="11"/>
  <c r="AA26" i="11" s="1"/>
  <c r="AA32" i="11" s="1"/>
  <c r="AA38" i="11" s="1"/>
  <c r="AA44" i="11" s="1"/>
  <c r="AA50" i="11" s="1"/>
  <c r="AA56" i="11" s="1"/>
  <c r="AA62" i="11" s="1"/>
  <c r="AA68" i="11" s="1"/>
  <c r="AA74" i="11" s="1"/>
  <c r="AA80" i="11" s="1"/>
  <c r="AA86" i="11" s="1"/>
  <c r="AA92" i="11" s="1"/>
  <c r="AA98" i="11" s="1"/>
  <c r="AA104" i="11" s="1"/>
  <c r="AA110" i="11" s="1"/>
  <c r="AA116" i="11" s="1"/>
  <c r="AA122" i="11" s="1"/>
  <c r="AA128" i="11" s="1"/>
  <c r="AA134" i="11" s="1"/>
  <c r="AA140" i="11" s="1"/>
  <c r="AA146" i="11" s="1"/>
  <c r="AA152" i="11" s="1"/>
  <c r="AA158" i="11" s="1"/>
  <c r="AA164" i="11" s="1"/>
  <c r="AA170" i="11" s="1"/>
  <c r="AA176" i="11" s="1"/>
  <c r="AA182" i="11" s="1"/>
  <c r="AA188" i="11" s="1"/>
  <c r="AA194" i="11" s="1"/>
  <c r="AA200" i="11" s="1"/>
  <c r="AA206" i="11" s="1"/>
  <c r="AA212" i="11" s="1"/>
  <c r="AA218" i="11" s="1"/>
  <c r="AA224" i="11" s="1"/>
  <c r="AA230" i="11" s="1"/>
  <c r="AA236" i="11" s="1"/>
  <c r="AA242" i="11" s="1"/>
  <c r="AA248" i="11" s="1"/>
  <c r="AA254" i="11" s="1"/>
  <c r="BG63" i="2"/>
  <c r="BD61" i="2"/>
  <c r="BD66" i="2" s="1"/>
  <c r="Y19" i="12"/>
  <c r="Y22" i="11"/>
  <c r="Y21" i="11" s="1"/>
  <c r="Y27" i="11" s="1"/>
  <c r="Y33" i="11" s="1"/>
  <c r="Y39" i="11" s="1"/>
  <c r="Y45" i="11" s="1"/>
  <c r="Y51" i="11" s="1"/>
  <c r="Y57" i="11" s="1"/>
  <c r="Y63" i="11" s="1"/>
  <c r="Y69" i="11" s="1"/>
  <c r="Y75" i="11" s="1"/>
  <c r="Y81" i="11" s="1"/>
  <c r="Y87" i="11" s="1"/>
  <c r="Y93" i="11" s="1"/>
  <c r="Y99" i="11" s="1"/>
  <c r="Y105" i="11" s="1"/>
  <c r="Y111" i="11" s="1"/>
  <c r="Y117" i="11" s="1"/>
  <c r="Y123" i="11" s="1"/>
  <c r="Y129" i="11" s="1"/>
  <c r="Y135" i="11" s="1"/>
  <c r="Y141" i="11" s="1"/>
  <c r="Y147" i="11" s="1"/>
  <c r="Y153" i="11" s="1"/>
  <c r="Y159" i="11" s="1"/>
  <c r="Y165" i="11" s="1"/>
  <c r="Y171" i="11" s="1"/>
  <c r="Y177" i="11" s="1"/>
  <c r="Y183" i="11" s="1"/>
  <c r="Y189" i="11" s="1"/>
  <c r="Y195" i="11" s="1"/>
  <c r="Y201" i="11" s="1"/>
  <c r="Y207" i="11" s="1"/>
  <c r="Y213" i="11" s="1"/>
  <c r="Y219" i="11" s="1"/>
  <c r="Y225" i="11" s="1"/>
  <c r="Y231" i="11" s="1"/>
  <c r="Y237" i="11" s="1"/>
  <c r="Y243" i="11" s="1"/>
  <c r="Y249" i="11" s="1"/>
  <c r="Y255" i="11" s="1"/>
  <c r="Y20" i="11"/>
  <c r="Y26" i="11" s="1"/>
  <c r="Y32" i="11" s="1"/>
  <c r="Y38" i="11" s="1"/>
  <c r="Y44" i="11" s="1"/>
  <c r="Y50" i="11" s="1"/>
  <c r="Y56" i="11" s="1"/>
  <c r="Y62" i="11" s="1"/>
  <c r="Y68" i="11" s="1"/>
  <c r="Y74" i="11" s="1"/>
  <c r="Y80" i="11" s="1"/>
  <c r="Y86" i="11" s="1"/>
  <c r="Y92" i="11" s="1"/>
  <c r="Y98" i="11" s="1"/>
  <c r="Y104" i="11" s="1"/>
  <c r="Y110" i="11" s="1"/>
  <c r="Y116" i="11" s="1"/>
  <c r="Y122" i="11" s="1"/>
  <c r="Y128" i="11" s="1"/>
  <c r="Y134" i="11" s="1"/>
  <c r="Y140" i="11" s="1"/>
  <c r="Y146" i="11" s="1"/>
  <c r="Y152" i="11" s="1"/>
  <c r="Y158" i="11" s="1"/>
  <c r="Y164" i="11" s="1"/>
  <c r="Y170" i="11" s="1"/>
  <c r="Y176" i="11" s="1"/>
  <c r="Y182" i="11" s="1"/>
  <c r="Y188" i="11" s="1"/>
  <c r="Y194" i="11" s="1"/>
  <c r="Y200" i="11" s="1"/>
  <c r="Y206" i="11" s="1"/>
  <c r="Y212" i="11" s="1"/>
  <c r="Y218" i="11" s="1"/>
  <c r="Y224" i="11" s="1"/>
  <c r="Y230" i="11" s="1"/>
  <c r="Y236" i="11" s="1"/>
  <c r="Y242" i="11" s="1"/>
  <c r="Y248" i="11" s="1"/>
  <c r="Y254" i="11" s="1"/>
  <c r="AH19" i="11"/>
  <c r="AH22" i="10"/>
  <c r="AH21" i="10" s="1"/>
  <c r="AH27" i="10" s="1"/>
  <c r="AH33" i="10" s="1"/>
  <c r="AH39" i="10" s="1"/>
  <c r="AH45" i="10" s="1"/>
  <c r="AH51" i="10" s="1"/>
  <c r="AH57" i="10" s="1"/>
  <c r="AH63" i="10" s="1"/>
  <c r="AH69" i="10" s="1"/>
  <c r="AH75" i="10" s="1"/>
  <c r="AH81" i="10" s="1"/>
  <c r="AH87" i="10" s="1"/>
  <c r="AH93" i="10" s="1"/>
  <c r="AH99" i="10" s="1"/>
  <c r="AH105" i="10" s="1"/>
  <c r="AH111" i="10" s="1"/>
  <c r="AH117" i="10" s="1"/>
  <c r="AH123" i="10" s="1"/>
  <c r="AH129" i="10" s="1"/>
  <c r="AH135" i="10" s="1"/>
  <c r="AH141" i="10" s="1"/>
  <c r="AH147" i="10" s="1"/>
  <c r="AH153" i="10" s="1"/>
  <c r="AH159" i="10" s="1"/>
  <c r="AH165" i="10" s="1"/>
  <c r="AH171" i="10" s="1"/>
  <c r="AH177" i="10" s="1"/>
  <c r="AH183" i="10" s="1"/>
  <c r="AH189" i="10" s="1"/>
  <c r="AH195" i="10" s="1"/>
  <c r="AH201" i="10" s="1"/>
  <c r="AH207" i="10" s="1"/>
  <c r="AH213" i="10" s="1"/>
  <c r="AH219" i="10" s="1"/>
  <c r="AH225" i="10" s="1"/>
  <c r="AH231" i="10" s="1"/>
  <c r="AH237" i="10" s="1"/>
  <c r="AH243" i="10" s="1"/>
  <c r="AH249" i="10" s="1"/>
  <c r="AH255" i="10" s="1"/>
  <c r="AH20" i="10"/>
  <c r="AH26" i="10" s="1"/>
  <c r="AH32" i="10" s="1"/>
  <c r="AH38" i="10" s="1"/>
  <c r="AH44" i="10" s="1"/>
  <c r="AH50" i="10" s="1"/>
  <c r="AH56" i="10" s="1"/>
  <c r="AH62" i="10" s="1"/>
  <c r="AH68" i="10" s="1"/>
  <c r="AH74" i="10" s="1"/>
  <c r="AH80" i="10" s="1"/>
  <c r="AH86" i="10" s="1"/>
  <c r="AH92" i="10" s="1"/>
  <c r="AH98" i="10" s="1"/>
  <c r="AH104" i="10" s="1"/>
  <c r="AH110" i="10" s="1"/>
  <c r="AH116" i="10" s="1"/>
  <c r="AH122" i="10" s="1"/>
  <c r="AH128" i="10" s="1"/>
  <c r="AH134" i="10" s="1"/>
  <c r="AH140" i="10" s="1"/>
  <c r="AH146" i="10" s="1"/>
  <c r="AH152" i="10" s="1"/>
  <c r="AH158" i="10" s="1"/>
  <c r="AH164" i="10" s="1"/>
  <c r="AH170" i="10" s="1"/>
  <c r="AH176" i="10" s="1"/>
  <c r="AH182" i="10" s="1"/>
  <c r="AH188" i="10" s="1"/>
  <c r="AH194" i="10" s="1"/>
  <c r="AH200" i="10" s="1"/>
  <c r="AH206" i="10" s="1"/>
  <c r="AH212" i="10" s="1"/>
  <c r="AH218" i="10" s="1"/>
  <c r="AH224" i="10" s="1"/>
  <c r="AH230" i="10" s="1"/>
  <c r="AH236" i="10" s="1"/>
  <c r="AH242" i="10" s="1"/>
  <c r="AH248" i="10" s="1"/>
  <c r="AH254" i="10" s="1"/>
  <c r="AQ19" i="10"/>
  <c r="AQ22" i="9"/>
  <c r="AQ21" i="9" s="1"/>
  <c r="AQ27" i="9" s="1"/>
  <c r="AQ33" i="9" s="1"/>
  <c r="AQ39" i="9" s="1"/>
  <c r="AQ45" i="9" s="1"/>
  <c r="AQ51" i="9" s="1"/>
  <c r="AQ57" i="9" s="1"/>
  <c r="AQ63" i="9" s="1"/>
  <c r="AQ69" i="9" s="1"/>
  <c r="AQ75" i="9" s="1"/>
  <c r="AQ81" i="9" s="1"/>
  <c r="AQ87" i="9" s="1"/>
  <c r="AQ93" i="9" s="1"/>
  <c r="AQ99" i="9" s="1"/>
  <c r="AQ105" i="9" s="1"/>
  <c r="AQ111" i="9" s="1"/>
  <c r="AQ117" i="9" s="1"/>
  <c r="AQ123" i="9" s="1"/>
  <c r="AQ129" i="9" s="1"/>
  <c r="AQ135" i="9" s="1"/>
  <c r="AQ141" i="9" s="1"/>
  <c r="AQ147" i="9" s="1"/>
  <c r="AQ153" i="9" s="1"/>
  <c r="AQ159" i="9" s="1"/>
  <c r="AQ165" i="9" s="1"/>
  <c r="AQ171" i="9" s="1"/>
  <c r="AQ177" i="9" s="1"/>
  <c r="AQ183" i="9" s="1"/>
  <c r="AQ189" i="9" s="1"/>
  <c r="AQ195" i="9" s="1"/>
  <c r="AQ201" i="9" s="1"/>
  <c r="AQ207" i="9" s="1"/>
  <c r="AQ213" i="9" s="1"/>
  <c r="AQ219" i="9" s="1"/>
  <c r="AQ225" i="9" s="1"/>
  <c r="AQ231" i="9" s="1"/>
  <c r="AQ237" i="9" s="1"/>
  <c r="AQ243" i="9" s="1"/>
  <c r="AQ249" i="9" s="1"/>
  <c r="AQ255" i="9" s="1"/>
  <c r="AQ20" i="9"/>
  <c r="AQ26" i="9" s="1"/>
  <c r="AQ32" i="9" s="1"/>
  <c r="AQ38" i="9" s="1"/>
  <c r="AQ44" i="9" s="1"/>
  <c r="AQ50" i="9" s="1"/>
  <c r="AQ56" i="9" s="1"/>
  <c r="AQ62" i="9" s="1"/>
  <c r="AQ68" i="9" s="1"/>
  <c r="AQ74" i="9" s="1"/>
  <c r="AQ80" i="9" s="1"/>
  <c r="AQ86" i="9" s="1"/>
  <c r="AQ92" i="9" s="1"/>
  <c r="AQ98" i="9" s="1"/>
  <c r="AQ104" i="9" s="1"/>
  <c r="AQ110" i="9" s="1"/>
  <c r="AQ116" i="9" s="1"/>
  <c r="AQ122" i="9" s="1"/>
  <c r="AQ128" i="9" s="1"/>
  <c r="AQ134" i="9" s="1"/>
  <c r="AQ140" i="9" s="1"/>
  <c r="AQ146" i="9" s="1"/>
  <c r="AQ152" i="9" s="1"/>
  <c r="AQ158" i="9" s="1"/>
  <c r="AQ164" i="9" s="1"/>
  <c r="AQ170" i="9" s="1"/>
  <c r="AQ176" i="9" s="1"/>
  <c r="AQ182" i="9" s="1"/>
  <c r="AQ188" i="9" s="1"/>
  <c r="AQ194" i="9" s="1"/>
  <c r="AQ200" i="9" s="1"/>
  <c r="AQ206" i="9" s="1"/>
  <c r="AQ212" i="9" s="1"/>
  <c r="AQ218" i="9" s="1"/>
  <c r="AQ224" i="9" s="1"/>
  <c r="AQ230" i="9" s="1"/>
  <c r="AQ236" i="9" s="1"/>
  <c r="AQ242" i="9" s="1"/>
  <c r="AQ248" i="9" s="1"/>
  <c r="AQ254" i="9" s="1"/>
  <c r="AP19" i="10"/>
  <c r="AP22" i="9"/>
  <c r="AP21" i="9" s="1"/>
  <c r="AP27" i="9" s="1"/>
  <c r="AP33" i="9" s="1"/>
  <c r="AP39" i="9" s="1"/>
  <c r="AP45" i="9" s="1"/>
  <c r="AP51" i="9" s="1"/>
  <c r="AP57" i="9" s="1"/>
  <c r="AP63" i="9" s="1"/>
  <c r="AP69" i="9" s="1"/>
  <c r="AP75" i="9" s="1"/>
  <c r="AP81" i="9" s="1"/>
  <c r="AP87" i="9" s="1"/>
  <c r="AP93" i="9" s="1"/>
  <c r="AP99" i="9" s="1"/>
  <c r="AP105" i="9" s="1"/>
  <c r="AP111" i="9" s="1"/>
  <c r="AP117" i="9" s="1"/>
  <c r="AP123" i="9" s="1"/>
  <c r="AP129" i="9" s="1"/>
  <c r="AP135" i="9" s="1"/>
  <c r="AP141" i="9" s="1"/>
  <c r="AP147" i="9" s="1"/>
  <c r="AP153" i="9" s="1"/>
  <c r="AP159" i="9" s="1"/>
  <c r="AP165" i="9" s="1"/>
  <c r="AP171" i="9" s="1"/>
  <c r="AP177" i="9" s="1"/>
  <c r="AP183" i="9" s="1"/>
  <c r="AP189" i="9" s="1"/>
  <c r="AP195" i="9" s="1"/>
  <c r="AP201" i="9" s="1"/>
  <c r="AP207" i="9" s="1"/>
  <c r="AP213" i="9" s="1"/>
  <c r="AP219" i="9" s="1"/>
  <c r="AP225" i="9" s="1"/>
  <c r="AP231" i="9" s="1"/>
  <c r="AP237" i="9" s="1"/>
  <c r="AP243" i="9" s="1"/>
  <c r="AP249" i="9" s="1"/>
  <c r="AP255" i="9" s="1"/>
  <c r="AP20" i="9"/>
  <c r="AP26" i="9" s="1"/>
  <c r="AP32" i="9" s="1"/>
  <c r="AP38" i="9" s="1"/>
  <c r="AP44" i="9" s="1"/>
  <c r="AP50" i="9" s="1"/>
  <c r="AP56" i="9" s="1"/>
  <c r="AP62" i="9" s="1"/>
  <c r="AP68" i="9" s="1"/>
  <c r="AP74" i="9" s="1"/>
  <c r="AP80" i="9" s="1"/>
  <c r="AP86" i="9" s="1"/>
  <c r="AP92" i="9" s="1"/>
  <c r="AP98" i="9" s="1"/>
  <c r="AP104" i="9" s="1"/>
  <c r="AP110" i="9" s="1"/>
  <c r="AP116" i="9" s="1"/>
  <c r="AP122" i="9" s="1"/>
  <c r="AP128" i="9" s="1"/>
  <c r="AP134" i="9" s="1"/>
  <c r="AP140" i="9" s="1"/>
  <c r="AP146" i="9" s="1"/>
  <c r="AP152" i="9" s="1"/>
  <c r="AP158" i="9" s="1"/>
  <c r="AP164" i="9" s="1"/>
  <c r="AP170" i="9" s="1"/>
  <c r="AP176" i="9" s="1"/>
  <c r="AP182" i="9" s="1"/>
  <c r="AP188" i="9" s="1"/>
  <c r="AP194" i="9" s="1"/>
  <c r="AP200" i="9" s="1"/>
  <c r="AP206" i="9" s="1"/>
  <c r="AP212" i="9" s="1"/>
  <c r="AP218" i="9" s="1"/>
  <c r="AP224" i="9" s="1"/>
  <c r="AP230" i="9" s="1"/>
  <c r="AP236" i="9" s="1"/>
  <c r="AP242" i="9" s="1"/>
  <c r="AP248" i="9" s="1"/>
  <c r="AP254" i="9" s="1"/>
  <c r="X19" i="12"/>
  <c r="X22" i="11"/>
  <c r="X21" i="11" s="1"/>
  <c r="X27" i="11" s="1"/>
  <c r="X33" i="11" s="1"/>
  <c r="X39" i="11" s="1"/>
  <c r="X45" i="11" s="1"/>
  <c r="X51" i="11" s="1"/>
  <c r="X57" i="11" s="1"/>
  <c r="X63" i="11" s="1"/>
  <c r="X69" i="11" s="1"/>
  <c r="X75" i="11" s="1"/>
  <c r="X81" i="11" s="1"/>
  <c r="X87" i="11" s="1"/>
  <c r="X93" i="11" s="1"/>
  <c r="X99" i="11" s="1"/>
  <c r="X105" i="11" s="1"/>
  <c r="X111" i="11" s="1"/>
  <c r="X117" i="11" s="1"/>
  <c r="X123" i="11" s="1"/>
  <c r="X129" i="11" s="1"/>
  <c r="X135" i="11" s="1"/>
  <c r="X141" i="11" s="1"/>
  <c r="X147" i="11" s="1"/>
  <c r="X153" i="11" s="1"/>
  <c r="X159" i="11" s="1"/>
  <c r="X165" i="11" s="1"/>
  <c r="X171" i="11" s="1"/>
  <c r="X177" i="11" s="1"/>
  <c r="X183" i="11" s="1"/>
  <c r="X189" i="11" s="1"/>
  <c r="X195" i="11" s="1"/>
  <c r="X201" i="11" s="1"/>
  <c r="X207" i="11" s="1"/>
  <c r="X213" i="11" s="1"/>
  <c r="X219" i="11" s="1"/>
  <c r="X225" i="11" s="1"/>
  <c r="X231" i="11" s="1"/>
  <c r="X237" i="11" s="1"/>
  <c r="X243" i="11" s="1"/>
  <c r="X249" i="11" s="1"/>
  <c r="X255" i="11" s="1"/>
  <c r="X20" i="11"/>
  <c r="X26" i="11" s="1"/>
  <c r="AG19" i="10"/>
  <c r="AB20" i="10" s="1"/>
  <c r="AG22" i="9"/>
  <c r="AG21" i="9" s="1"/>
  <c r="AG27" i="9" s="1"/>
  <c r="AG33" i="9" s="1"/>
  <c r="AG39" i="9" s="1"/>
  <c r="AG45" i="9" s="1"/>
  <c r="AG51" i="9" s="1"/>
  <c r="AG57" i="9" s="1"/>
  <c r="AG63" i="9" s="1"/>
  <c r="AG69" i="9" s="1"/>
  <c r="AG75" i="9" s="1"/>
  <c r="AG81" i="9" s="1"/>
  <c r="AG87" i="9" s="1"/>
  <c r="AG93" i="9" s="1"/>
  <c r="AG99" i="9" s="1"/>
  <c r="AG105" i="9" s="1"/>
  <c r="AG111" i="9" s="1"/>
  <c r="AG117" i="9" s="1"/>
  <c r="AG123" i="9" s="1"/>
  <c r="AG129" i="9" s="1"/>
  <c r="AG135" i="9" s="1"/>
  <c r="AG141" i="9" s="1"/>
  <c r="AG147" i="9" s="1"/>
  <c r="AG153" i="9" s="1"/>
  <c r="AG159" i="9" s="1"/>
  <c r="AG165" i="9" s="1"/>
  <c r="AG171" i="9" s="1"/>
  <c r="AG177" i="9" s="1"/>
  <c r="AG183" i="9" s="1"/>
  <c r="AG189" i="9" s="1"/>
  <c r="AG195" i="9" s="1"/>
  <c r="AG201" i="9" s="1"/>
  <c r="AG207" i="9" s="1"/>
  <c r="AG213" i="9" s="1"/>
  <c r="AG219" i="9" s="1"/>
  <c r="AG225" i="9" s="1"/>
  <c r="AG231" i="9" s="1"/>
  <c r="AG237" i="9" s="1"/>
  <c r="AG243" i="9" s="1"/>
  <c r="AG249" i="9" s="1"/>
  <c r="AG255" i="9" s="1"/>
  <c r="AG20" i="9"/>
  <c r="AG26" i="9" s="1"/>
  <c r="AG32" i="9" s="1"/>
  <c r="AG38" i="9" s="1"/>
  <c r="AG44" i="9" s="1"/>
  <c r="AG50" i="9" s="1"/>
  <c r="AG56" i="9" s="1"/>
  <c r="AG62" i="9" s="1"/>
  <c r="AG68" i="9" s="1"/>
  <c r="AG74" i="9" s="1"/>
  <c r="AG80" i="9" s="1"/>
  <c r="AG86" i="9" s="1"/>
  <c r="AG92" i="9" s="1"/>
  <c r="AG98" i="9" s="1"/>
  <c r="AG104" i="9" s="1"/>
  <c r="AG110" i="9" s="1"/>
  <c r="AG116" i="9" s="1"/>
  <c r="AG122" i="9" s="1"/>
  <c r="AG128" i="9" s="1"/>
  <c r="AG134" i="9" s="1"/>
  <c r="AG140" i="9" s="1"/>
  <c r="AG146" i="9" s="1"/>
  <c r="AG152" i="9" s="1"/>
  <c r="AG158" i="9" s="1"/>
  <c r="AG164" i="9" s="1"/>
  <c r="AG170" i="9" s="1"/>
  <c r="AG176" i="9" s="1"/>
  <c r="AG182" i="9" s="1"/>
  <c r="AG188" i="9" s="1"/>
  <c r="AG194" i="9" s="1"/>
  <c r="AG200" i="9" s="1"/>
  <c r="AG206" i="9" s="1"/>
  <c r="AG212" i="9" s="1"/>
  <c r="AG218" i="9" s="1"/>
  <c r="AG224" i="9" s="1"/>
  <c r="AG230" i="9" s="1"/>
  <c r="AG236" i="9" s="1"/>
  <c r="AG242" i="9" s="1"/>
  <c r="AG248" i="9" s="1"/>
  <c r="AG254" i="9" s="1"/>
  <c r="AF19" i="11"/>
  <c r="AF22" i="10"/>
  <c r="AF21" i="10" s="1"/>
  <c r="AF27" i="10" s="1"/>
  <c r="AF33" i="10" s="1"/>
  <c r="AF39" i="10" s="1"/>
  <c r="AF45" i="10" s="1"/>
  <c r="AF51" i="10" s="1"/>
  <c r="AF57" i="10" s="1"/>
  <c r="AF63" i="10" s="1"/>
  <c r="AF69" i="10" s="1"/>
  <c r="AF75" i="10" s="1"/>
  <c r="AF81" i="10" s="1"/>
  <c r="AF87" i="10" s="1"/>
  <c r="AF93" i="10" s="1"/>
  <c r="AF99" i="10" s="1"/>
  <c r="AF105" i="10" s="1"/>
  <c r="AF111" i="10" s="1"/>
  <c r="AF117" i="10" s="1"/>
  <c r="AF123" i="10" s="1"/>
  <c r="AF129" i="10" s="1"/>
  <c r="AF135" i="10" s="1"/>
  <c r="AF141" i="10" s="1"/>
  <c r="AF147" i="10" s="1"/>
  <c r="AF153" i="10" s="1"/>
  <c r="AF159" i="10" s="1"/>
  <c r="AF165" i="10" s="1"/>
  <c r="AF171" i="10" s="1"/>
  <c r="AF177" i="10" s="1"/>
  <c r="AF183" i="10" s="1"/>
  <c r="AF189" i="10" s="1"/>
  <c r="AF195" i="10" s="1"/>
  <c r="AF201" i="10" s="1"/>
  <c r="AF207" i="10" s="1"/>
  <c r="AF213" i="10" s="1"/>
  <c r="AF219" i="10" s="1"/>
  <c r="AF225" i="10" s="1"/>
  <c r="AF231" i="10" s="1"/>
  <c r="AF237" i="10" s="1"/>
  <c r="AF243" i="10" s="1"/>
  <c r="AF249" i="10" s="1"/>
  <c r="AF255" i="10" s="1"/>
  <c r="AF20" i="10"/>
  <c r="AF26" i="10" s="1"/>
  <c r="AF32" i="10" s="1"/>
  <c r="AF38" i="10" s="1"/>
  <c r="AF44" i="10" s="1"/>
  <c r="AF50" i="10" s="1"/>
  <c r="AF56" i="10" s="1"/>
  <c r="AF62" i="10" s="1"/>
  <c r="AF68" i="10" s="1"/>
  <c r="AF74" i="10" s="1"/>
  <c r="AF80" i="10" s="1"/>
  <c r="AF86" i="10" s="1"/>
  <c r="AF92" i="10" s="1"/>
  <c r="AF98" i="10" s="1"/>
  <c r="AF104" i="10" s="1"/>
  <c r="AF110" i="10" s="1"/>
  <c r="AF116" i="10" s="1"/>
  <c r="AF122" i="10" s="1"/>
  <c r="AF128" i="10" s="1"/>
  <c r="AF134" i="10" s="1"/>
  <c r="AF140" i="10" s="1"/>
  <c r="AF146" i="10" s="1"/>
  <c r="AF152" i="10" s="1"/>
  <c r="AF158" i="10" s="1"/>
  <c r="AF164" i="10" s="1"/>
  <c r="AF170" i="10" s="1"/>
  <c r="AF176" i="10" s="1"/>
  <c r="AF182" i="10" s="1"/>
  <c r="AF188" i="10" s="1"/>
  <c r="AF194" i="10" s="1"/>
  <c r="AF200" i="10" s="1"/>
  <c r="AF206" i="10" s="1"/>
  <c r="AF212" i="10" s="1"/>
  <c r="AF218" i="10" s="1"/>
  <c r="AF224" i="10" s="1"/>
  <c r="AF230" i="10" s="1"/>
  <c r="AF236" i="10" s="1"/>
  <c r="AF242" i="10" s="1"/>
  <c r="AF248" i="10" s="1"/>
  <c r="AF254" i="10" s="1"/>
  <c r="AO19" i="10"/>
  <c r="AO22" i="9"/>
  <c r="AO21" i="9" s="1"/>
  <c r="AO27" i="9" s="1"/>
  <c r="AO33" i="9" s="1"/>
  <c r="AO39" i="9" s="1"/>
  <c r="AO45" i="9" s="1"/>
  <c r="AO51" i="9" s="1"/>
  <c r="AO57" i="9" s="1"/>
  <c r="AO63" i="9" s="1"/>
  <c r="AO69" i="9" s="1"/>
  <c r="AO75" i="9" s="1"/>
  <c r="AO81" i="9" s="1"/>
  <c r="AO87" i="9" s="1"/>
  <c r="AO93" i="9" s="1"/>
  <c r="AO99" i="9" s="1"/>
  <c r="AO105" i="9" s="1"/>
  <c r="AO111" i="9" s="1"/>
  <c r="AO117" i="9" s="1"/>
  <c r="AO123" i="9" s="1"/>
  <c r="AO129" i="9" s="1"/>
  <c r="AO135" i="9" s="1"/>
  <c r="AO141" i="9" s="1"/>
  <c r="AO147" i="9" s="1"/>
  <c r="AO153" i="9" s="1"/>
  <c r="AO159" i="9" s="1"/>
  <c r="AO165" i="9" s="1"/>
  <c r="AO171" i="9" s="1"/>
  <c r="AO177" i="9" s="1"/>
  <c r="AO183" i="9" s="1"/>
  <c r="AO189" i="9" s="1"/>
  <c r="AO195" i="9" s="1"/>
  <c r="AO201" i="9" s="1"/>
  <c r="AO207" i="9" s="1"/>
  <c r="AO213" i="9" s="1"/>
  <c r="AO219" i="9" s="1"/>
  <c r="AO225" i="9" s="1"/>
  <c r="AO231" i="9" s="1"/>
  <c r="AO237" i="9" s="1"/>
  <c r="AO243" i="9" s="1"/>
  <c r="AO249" i="9" s="1"/>
  <c r="AO255" i="9" s="1"/>
  <c r="AO20" i="9"/>
  <c r="AO26" i="9" s="1"/>
  <c r="AO32" i="9" s="1"/>
  <c r="AO38" i="9" s="1"/>
  <c r="AO44" i="9" s="1"/>
  <c r="AO50" i="9" s="1"/>
  <c r="AO56" i="9" s="1"/>
  <c r="AO62" i="9" s="1"/>
  <c r="AO68" i="9" s="1"/>
  <c r="AO74" i="9" s="1"/>
  <c r="AO80" i="9" s="1"/>
  <c r="AO86" i="9" s="1"/>
  <c r="AO92" i="9" s="1"/>
  <c r="AO98" i="9" s="1"/>
  <c r="AO104" i="9" s="1"/>
  <c r="AO110" i="9" s="1"/>
  <c r="AO116" i="9" s="1"/>
  <c r="AO122" i="9" s="1"/>
  <c r="AO128" i="9" s="1"/>
  <c r="AO134" i="9" s="1"/>
  <c r="AO140" i="9" s="1"/>
  <c r="AO146" i="9" s="1"/>
  <c r="AO152" i="9" s="1"/>
  <c r="AO158" i="9" s="1"/>
  <c r="AO164" i="9" s="1"/>
  <c r="AO170" i="9" s="1"/>
  <c r="AO176" i="9" s="1"/>
  <c r="AO182" i="9" s="1"/>
  <c r="AO188" i="9" s="1"/>
  <c r="AO194" i="9" s="1"/>
  <c r="AO200" i="9" s="1"/>
  <c r="AO206" i="9" s="1"/>
  <c r="AO212" i="9" s="1"/>
  <c r="AO218" i="9" s="1"/>
  <c r="AO224" i="9" s="1"/>
  <c r="AO230" i="9" s="1"/>
  <c r="AO236" i="9" s="1"/>
  <c r="AO242" i="9" s="1"/>
  <c r="AO248" i="9" s="1"/>
  <c r="AO254" i="9" s="1"/>
  <c r="W19" i="12"/>
  <c r="W22" i="11"/>
  <c r="W21" i="11" s="1"/>
  <c r="W27" i="11" s="1"/>
  <c r="W33" i="11" s="1"/>
  <c r="W39" i="11" s="1"/>
  <c r="W45" i="11" s="1"/>
  <c r="W51" i="11" s="1"/>
  <c r="W57" i="11" s="1"/>
  <c r="W63" i="11" s="1"/>
  <c r="W69" i="11" s="1"/>
  <c r="W75" i="11" s="1"/>
  <c r="W81" i="11" s="1"/>
  <c r="W87" i="11" s="1"/>
  <c r="W93" i="11" s="1"/>
  <c r="W99" i="11" s="1"/>
  <c r="W105" i="11" s="1"/>
  <c r="W111" i="11" s="1"/>
  <c r="W117" i="11" s="1"/>
  <c r="W123" i="11" s="1"/>
  <c r="W129" i="11" s="1"/>
  <c r="W135" i="11" s="1"/>
  <c r="W141" i="11" s="1"/>
  <c r="W147" i="11" s="1"/>
  <c r="W153" i="11" s="1"/>
  <c r="W159" i="11" s="1"/>
  <c r="W165" i="11" s="1"/>
  <c r="W171" i="11" s="1"/>
  <c r="W177" i="11" s="1"/>
  <c r="W183" i="11" s="1"/>
  <c r="W189" i="11" s="1"/>
  <c r="W195" i="11" s="1"/>
  <c r="W201" i="11" s="1"/>
  <c r="W207" i="11" s="1"/>
  <c r="W213" i="11" s="1"/>
  <c r="W219" i="11" s="1"/>
  <c r="W225" i="11" s="1"/>
  <c r="W231" i="11" s="1"/>
  <c r="W237" i="11" s="1"/>
  <c r="W243" i="11" s="1"/>
  <c r="W249" i="11" s="1"/>
  <c r="W255" i="11" s="1"/>
  <c r="W20" i="11"/>
  <c r="W26" i="11" s="1"/>
  <c r="W32" i="11" s="1"/>
  <c r="W38" i="11" s="1"/>
  <c r="W44" i="11" s="1"/>
  <c r="W50" i="11" s="1"/>
  <c r="W56" i="11" s="1"/>
  <c r="W62" i="11" s="1"/>
  <c r="W68" i="11" s="1"/>
  <c r="W74" i="11" s="1"/>
  <c r="W80" i="11" s="1"/>
  <c r="W86" i="11" s="1"/>
  <c r="W92" i="11" s="1"/>
  <c r="W98" i="11" s="1"/>
  <c r="W104" i="11" s="1"/>
  <c r="W110" i="11" s="1"/>
  <c r="W116" i="11" s="1"/>
  <c r="W122" i="11" s="1"/>
  <c r="W128" i="11" s="1"/>
  <c r="W134" i="11" s="1"/>
  <c r="W140" i="11" s="1"/>
  <c r="W146" i="11" s="1"/>
  <c r="W152" i="11" s="1"/>
  <c r="W158" i="11" s="1"/>
  <c r="W164" i="11" s="1"/>
  <c r="W170" i="11" s="1"/>
  <c r="W176" i="11" s="1"/>
  <c r="W182" i="11" s="1"/>
  <c r="W188" i="11" s="1"/>
  <c r="W194" i="11" s="1"/>
  <c r="W200" i="11" s="1"/>
  <c r="W206" i="11" s="1"/>
  <c r="W212" i="11" s="1"/>
  <c r="W218" i="11" s="1"/>
  <c r="W224" i="11" s="1"/>
  <c r="W230" i="11" s="1"/>
  <c r="W236" i="11" s="1"/>
  <c r="W242" i="11" s="1"/>
  <c r="W248" i="11" s="1"/>
  <c r="W254" i="11" s="1"/>
  <c r="G24" i="11"/>
  <c r="H24" i="10"/>
  <c r="AE19" i="11"/>
  <c r="AE22" i="10"/>
  <c r="AE21" i="10" s="1"/>
  <c r="AE27" i="10" s="1"/>
  <c r="AE33" i="10" s="1"/>
  <c r="AE39" i="10" s="1"/>
  <c r="AE45" i="10" s="1"/>
  <c r="AE51" i="10" s="1"/>
  <c r="AE57" i="10" s="1"/>
  <c r="AE63" i="10" s="1"/>
  <c r="AE69" i="10" s="1"/>
  <c r="AE75" i="10" s="1"/>
  <c r="AE81" i="10" s="1"/>
  <c r="AE87" i="10" s="1"/>
  <c r="AE93" i="10" s="1"/>
  <c r="AE99" i="10" s="1"/>
  <c r="AE105" i="10" s="1"/>
  <c r="AE111" i="10" s="1"/>
  <c r="AE117" i="10" s="1"/>
  <c r="AE123" i="10" s="1"/>
  <c r="AE129" i="10" s="1"/>
  <c r="AE135" i="10" s="1"/>
  <c r="AE141" i="10" s="1"/>
  <c r="AE147" i="10" s="1"/>
  <c r="AE153" i="10" s="1"/>
  <c r="AE159" i="10" s="1"/>
  <c r="AE165" i="10" s="1"/>
  <c r="AE171" i="10" s="1"/>
  <c r="AE177" i="10" s="1"/>
  <c r="AE183" i="10" s="1"/>
  <c r="AE189" i="10" s="1"/>
  <c r="AE195" i="10" s="1"/>
  <c r="AE201" i="10" s="1"/>
  <c r="AE207" i="10" s="1"/>
  <c r="AE213" i="10" s="1"/>
  <c r="AE219" i="10" s="1"/>
  <c r="AE225" i="10" s="1"/>
  <c r="AE231" i="10" s="1"/>
  <c r="AE237" i="10" s="1"/>
  <c r="AE243" i="10" s="1"/>
  <c r="AE249" i="10" s="1"/>
  <c r="AE255" i="10" s="1"/>
  <c r="AE20" i="10"/>
  <c r="AE26" i="10" s="1"/>
  <c r="AE32" i="10" s="1"/>
  <c r="AE38" i="10" s="1"/>
  <c r="AE44" i="10" s="1"/>
  <c r="AE50" i="10" s="1"/>
  <c r="AE56" i="10" s="1"/>
  <c r="AE62" i="10" s="1"/>
  <c r="AE68" i="10" s="1"/>
  <c r="AE74" i="10" s="1"/>
  <c r="AE80" i="10" s="1"/>
  <c r="AE86" i="10" s="1"/>
  <c r="AE92" i="10" s="1"/>
  <c r="AE98" i="10" s="1"/>
  <c r="AE104" i="10" s="1"/>
  <c r="AE110" i="10" s="1"/>
  <c r="AE116" i="10" s="1"/>
  <c r="AE122" i="10" s="1"/>
  <c r="AE128" i="10" s="1"/>
  <c r="AE134" i="10" s="1"/>
  <c r="AE140" i="10" s="1"/>
  <c r="AE146" i="10" s="1"/>
  <c r="AE152" i="10" s="1"/>
  <c r="AE158" i="10" s="1"/>
  <c r="AE164" i="10" s="1"/>
  <c r="AE170" i="10" s="1"/>
  <c r="AE176" i="10" s="1"/>
  <c r="AE182" i="10" s="1"/>
  <c r="AE188" i="10" s="1"/>
  <c r="AE194" i="10" s="1"/>
  <c r="AE200" i="10" s="1"/>
  <c r="AE206" i="10" s="1"/>
  <c r="AE212" i="10" s="1"/>
  <c r="AE218" i="10" s="1"/>
  <c r="AE224" i="10" s="1"/>
  <c r="AE230" i="10" s="1"/>
  <c r="AE236" i="10" s="1"/>
  <c r="AE242" i="10" s="1"/>
  <c r="AE248" i="10" s="1"/>
  <c r="AE254" i="10" s="1"/>
  <c r="AL20" i="8"/>
  <c r="T20" i="10"/>
  <c r="V19" i="12"/>
  <c r="V22" i="11"/>
  <c r="V21" i="11" s="1"/>
  <c r="V27" i="11" s="1"/>
  <c r="V33" i="11" s="1"/>
  <c r="V39" i="11" s="1"/>
  <c r="V45" i="11" s="1"/>
  <c r="V51" i="11" s="1"/>
  <c r="V57" i="11" s="1"/>
  <c r="V63" i="11" s="1"/>
  <c r="V69" i="11" s="1"/>
  <c r="V75" i="11" s="1"/>
  <c r="V81" i="11" s="1"/>
  <c r="V87" i="11" s="1"/>
  <c r="V93" i="11" s="1"/>
  <c r="V99" i="11" s="1"/>
  <c r="V105" i="11" s="1"/>
  <c r="V111" i="11" s="1"/>
  <c r="V117" i="11" s="1"/>
  <c r="V123" i="11" s="1"/>
  <c r="V129" i="11" s="1"/>
  <c r="V135" i="11" s="1"/>
  <c r="V141" i="11" s="1"/>
  <c r="V147" i="11" s="1"/>
  <c r="V153" i="11" s="1"/>
  <c r="V159" i="11" s="1"/>
  <c r="V165" i="11" s="1"/>
  <c r="V171" i="11" s="1"/>
  <c r="V177" i="11" s="1"/>
  <c r="V183" i="11" s="1"/>
  <c r="V189" i="11" s="1"/>
  <c r="V195" i="11" s="1"/>
  <c r="V201" i="11" s="1"/>
  <c r="V207" i="11" s="1"/>
  <c r="V213" i="11" s="1"/>
  <c r="V219" i="11" s="1"/>
  <c r="V225" i="11" s="1"/>
  <c r="V231" i="11" s="1"/>
  <c r="V237" i="11" s="1"/>
  <c r="V243" i="11" s="1"/>
  <c r="V249" i="11" s="1"/>
  <c r="V255" i="11" s="1"/>
  <c r="V20" i="11"/>
  <c r="V26" i="11" s="1"/>
  <c r="V32" i="11" s="1"/>
  <c r="V38" i="11" s="1"/>
  <c r="V44" i="11" s="1"/>
  <c r="V50" i="11" s="1"/>
  <c r="V56" i="11" s="1"/>
  <c r="V62" i="11" s="1"/>
  <c r="V68" i="11" s="1"/>
  <c r="V74" i="11" s="1"/>
  <c r="V80" i="11" s="1"/>
  <c r="V86" i="11" s="1"/>
  <c r="V92" i="11" s="1"/>
  <c r="V98" i="11" s="1"/>
  <c r="V104" i="11" s="1"/>
  <c r="V110" i="11" s="1"/>
  <c r="V116" i="11" s="1"/>
  <c r="V122" i="11" s="1"/>
  <c r="V128" i="11" s="1"/>
  <c r="V134" i="11" s="1"/>
  <c r="V140" i="11" s="1"/>
  <c r="V146" i="11" s="1"/>
  <c r="V152" i="11" s="1"/>
  <c r="V158" i="11" s="1"/>
  <c r="V164" i="11" s="1"/>
  <c r="V170" i="11" s="1"/>
  <c r="V176" i="11" s="1"/>
  <c r="V182" i="11" s="1"/>
  <c r="V188" i="11" s="1"/>
  <c r="V194" i="11" s="1"/>
  <c r="V200" i="11" s="1"/>
  <c r="V206" i="11" s="1"/>
  <c r="V212" i="11" s="1"/>
  <c r="V218" i="11" s="1"/>
  <c r="V224" i="11" s="1"/>
  <c r="V230" i="11" s="1"/>
  <c r="V236" i="11" s="1"/>
  <c r="V242" i="11" s="1"/>
  <c r="V248" i="11" s="1"/>
  <c r="V254" i="11" s="1"/>
  <c r="AN19" i="10"/>
  <c r="AN22" i="9"/>
  <c r="AN21" i="9" s="1"/>
  <c r="AN27" i="9" s="1"/>
  <c r="AN33" i="9" s="1"/>
  <c r="AN39" i="9" s="1"/>
  <c r="AN45" i="9" s="1"/>
  <c r="AN51" i="9" s="1"/>
  <c r="AN57" i="9" s="1"/>
  <c r="AN63" i="9" s="1"/>
  <c r="AN69" i="9" s="1"/>
  <c r="AN75" i="9" s="1"/>
  <c r="AN81" i="9" s="1"/>
  <c r="AN87" i="9" s="1"/>
  <c r="AN93" i="9" s="1"/>
  <c r="AN99" i="9" s="1"/>
  <c r="AN105" i="9" s="1"/>
  <c r="AN111" i="9" s="1"/>
  <c r="AN117" i="9" s="1"/>
  <c r="AN123" i="9" s="1"/>
  <c r="AN129" i="9" s="1"/>
  <c r="AN135" i="9" s="1"/>
  <c r="AN141" i="9" s="1"/>
  <c r="AN147" i="9" s="1"/>
  <c r="AN153" i="9" s="1"/>
  <c r="AN159" i="9" s="1"/>
  <c r="AN165" i="9" s="1"/>
  <c r="AN171" i="9" s="1"/>
  <c r="AN177" i="9" s="1"/>
  <c r="AN183" i="9" s="1"/>
  <c r="AN189" i="9" s="1"/>
  <c r="AN195" i="9" s="1"/>
  <c r="AN201" i="9" s="1"/>
  <c r="AN207" i="9" s="1"/>
  <c r="AN213" i="9" s="1"/>
  <c r="AN219" i="9" s="1"/>
  <c r="AN225" i="9" s="1"/>
  <c r="AN231" i="9" s="1"/>
  <c r="AN237" i="9" s="1"/>
  <c r="AN243" i="9" s="1"/>
  <c r="AN249" i="9" s="1"/>
  <c r="AN255" i="9" s="1"/>
  <c r="AN20" i="9"/>
  <c r="AN26" i="9" s="1"/>
  <c r="AN32" i="9" s="1"/>
  <c r="AN38" i="9" s="1"/>
  <c r="AN44" i="9" s="1"/>
  <c r="AN50" i="9" s="1"/>
  <c r="AN56" i="9" s="1"/>
  <c r="AN62" i="9" s="1"/>
  <c r="AN68" i="9" s="1"/>
  <c r="AN74" i="9" s="1"/>
  <c r="AN80" i="9" s="1"/>
  <c r="AN86" i="9" s="1"/>
  <c r="AN92" i="9" s="1"/>
  <c r="AN98" i="9" s="1"/>
  <c r="AN104" i="9" s="1"/>
  <c r="AN110" i="9" s="1"/>
  <c r="AN116" i="9" s="1"/>
  <c r="AN122" i="9" s="1"/>
  <c r="AN128" i="9" s="1"/>
  <c r="AN134" i="9" s="1"/>
  <c r="AN140" i="9" s="1"/>
  <c r="AN146" i="9" s="1"/>
  <c r="AN152" i="9" s="1"/>
  <c r="AN158" i="9" s="1"/>
  <c r="AN164" i="9" s="1"/>
  <c r="AN170" i="9" s="1"/>
  <c r="AN176" i="9" s="1"/>
  <c r="AN182" i="9" s="1"/>
  <c r="AN188" i="9" s="1"/>
  <c r="AN194" i="9" s="1"/>
  <c r="AN200" i="9" s="1"/>
  <c r="AN206" i="9" s="1"/>
  <c r="AN212" i="9" s="1"/>
  <c r="AN218" i="9" s="1"/>
  <c r="AN224" i="9" s="1"/>
  <c r="AN230" i="9" s="1"/>
  <c r="AN236" i="9" s="1"/>
  <c r="AN242" i="9" s="1"/>
  <c r="AN248" i="9" s="1"/>
  <c r="AN254" i="9" s="1"/>
  <c r="T22" i="10"/>
  <c r="T21" i="10" s="1"/>
  <c r="T27" i="10" s="1"/>
  <c r="U21" i="10"/>
  <c r="U27" i="10" s="1"/>
  <c r="AD21" i="9"/>
  <c r="AD27" i="9" s="1"/>
  <c r="U19" i="12"/>
  <c r="U22" i="11"/>
  <c r="U20" i="11"/>
  <c r="T19" i="11"/>
  <c r="AM19" i="10"/>
  <c r="AM22" i="9"/>
  <c r="AM20" i="9"/>
  <c r="AL19" i="9"/>
  <c r="AK22" i="9" s="1"/>
  <c r="AK28" i="9" s="1"/>
  <c r="AM21" i="8"/>
  <c r="AM27" i="8" s="1"/>
  <c r="AL22" i="8"/>
  <c r="AL21" i="8" s="1"/>
  <c r="AL27" i="8" s="1"/>
  <c r="AD19" i="11"/>
  <c r="AD20" i="10"/>
  <c r="AD22" i="10"/>
  <c r="BK52" i="2"/>
  <c r="BC54" i="2"/>
  <c r="BC57" i="2"/>
  <c r="BC58" i="2"/>
  <c r="BC59" i="2"/>
  <c r="BC56" i="2"/>
  <c r="BC55" i="2"/>
  <c r="BK50" i="2"/>
  <c r="BK51" i="2" s="1"/>
  <c r="BD50" i="2"/>
  <c r="BD51" i="2" s="1"/>
  <c r="BD53" i="2" s="1"/>
  <c r="BE54" i="2" s="1"/>
  <c r="V9" i="2"/>
  <c r="W2" i="2"/>
  <c r="BK55" i="2"/>
  <c r="BK60" i="2" s="1"/>
  <c r="G21" i="12"/>
  <c r="A19" i="12"/>
  <c r="A22" i="12" s="1"/>
  <c r="A23" i="12" s="1"/>
  <c r="A24" i="12" s="1"/>
  <c r="AM30" i="6" l="1"/>
  <c r="AM36" i="5"/>
  <c r="V54" i="4"/>
  <c r="AE30" i="7"/>
  <c r="AE36" i="6"/>
  <c r="L144" i="11"/>
  <c r="AC36" i="7"/>
  <c r="K180" i="6"/>
  <c r="M180" i="6" s="1"/>
  <c r="L174" i="6"/>
  <c r="V24" i="9"/>
  <c r="K150" i="11"/>
  <c r="L150" i="11" s="1"/>
  <c r="K144" i="12"/>
  <c r="L144" i="12" s="1"/>
  <c r="AD30" i="7"/>
  <c r="M156" i="9"/>
  <c r="S22" i="11"/>
  <c r="S28" i="11" s="1"/>
  <c r="S25" i="11" s="1"/>
  <c r="M126" i="14"/>
  <c r="U42" i="6"/>
  <c r="AM48" i="4"/>
  <c r="K132" i="14"/>
  <c r="L132" i="14" s="1"/>
  <c r="AE24" i="7"/>
  <c r="AB30" i="9"/>
  <c r="AI30" i="9" s="1"/>
  <c r="T42" i="7"/>
  <c r="V42" i="7" s="1"/>
  <c r="AL30" i="7"/>
  <c r="AN30" i="7" s="1"/>
  <c r="AC42" i="6"/>
  <c r="AD42" i="6" s="1"/>
  <c r="M132" i="13"/>
  <c r="T54" i="5"/>
  <c r="U54" i="5" s="1"/>
  <c r="AL36" i="6"/>
  <c r="AN36" i="6" s="1"/>
  <c r="T30" i="9"/>
  <c r="V30" i="9" s="1"/>
  <c r="M138" i="12"/>
  <c r="AN42" i="4"/>
  <c r="AD36" i="7"/>
  <c r="K138" i="13"/>
  <c r="L138" i="13" s="1"/>
  <c r="U48" i="5"/>
  <c r="V48" i="5"/>
  <c r="K147" i="13"/>
  <c r="S66" i="5"/>
  <c r="T56" i="5"/>
  <c r="U62" i="5"/>
  <c r="AD44" i="7"/>
  <c r="AC38" i="7"/>
  <c r="AB48" i="7"/>
  <c r="J204" i="4"/>
  <c r="L200" i="4"/>
  <c r="K194" i="4"/>
  <c r="AI30" i="8"/>
  <c r="AC30" i="8" s="1"/>
  <c r="AD30" i="8" s="1"/>
  <c r="AH30" i="8"/>
  <c r="K141" i="14"/>
  <c r="AB36" i="9"/>
  <c r="AD32" i="9"/>
  <c r="AC26" i="9"/>
  <c r="K159" i="11"/>
  <c r="S55" i="5"/>
  <c r="S64" i="5"/>
  <c r="L170" i="9"/>
  <c r="K164" i="9"/>
  <c r="J174" i="9"/>
  <c r="T60" i="4"/>
  <c r="U60" i="4" s="1"/>
  <c r="U32" i="10"/>
  <c r="S36" i="10"/>
  <c r="T26" i="10"/>
  <c r="AM33" i="8"/>
  <c r="AK27" i="8"/>
  <c r="K188" i="5"/>
  <c r="L194" i="5"/>
  <c r="J198" i="5"/>
  <c r="AD258" i="2"/>
  <c r="AE258" i="2"/>
  <c r="J40" i="9"/>
  <c r="J31" i="9"/>
  <c r="L147" i="14"/>
  <c r="J141" i="14"/>
  <c r="Z60" i="5"/>
  <c r="Y60" i="5"/>
  <c r="Q144" i="13"/>
  <c r="P144" i="13"/>
  <c r="AC51" i="5"/>
  <c r="U68" i="4"/>
  <c r="S72" i="4"/>
  <c r="T62" i="4"/>
  <c r="AH42" i="7"/>
  <c r="AI42" i="7"/>
  <c r="U44" i="8"/>
  <c r="T38" i="8"/>
  <c r="S48" i="8"/>
  <c r="K192" i="4"/>
  <c r="AI48" i="6"/>
  <c r="AH48" i="6"/>
  <c r="AN48" i="4"/>
  <c r="S39" i="8"/>
  <c r="U45" i="8"/>
  <c r="K201" i="4"/>
  <c r="J49" i="6"/>
  <c r="J58" i="6"/>
  <c r="S52" i="8"/>
  <c r="S43" i="8"/>
  <c r="AM44" i="6"/>
  <c r="AK48" i="6"/>
  <c r="AL38" i="6"/>
  <c r="J37" i="8"/>
  <c r="J46" i="8"/>
  <c r="T44" i="7"/>
  <c r="S54" i="7"/>
  <c r="U50" i="7"/>
  <c r="AC56" i="4"/>
  <c r="AB66" i="4"/>
  <c r="AD62" i="4"/>
  <c r="AH54" i="5"/>
  <c r="AI54" i="5"/>
  <c r="AE252" i="2"/>
  <c r="AD252" i="2"/>
  <c r="AR36" i="7"/>
  <c r="AQ36" i="7"/>
  <c r="K177" i="8"/>
  <c r="AK34" i="9"/>
  <c r="AK25" i="9"/>
  <c r="AD33" i="9"/>
  <c r="AB27" i="9"/>
  <c r="AM32" i="8"/>
  <c r="AL26" i="8"/>
  <c r="AK36" i="8"/>
  <c r="T51" i="7"/>
  <c r="AK51" i="4"/>
  <c r="AM57" i="4"/>
  <c r="J153" i="12"/>
  <c r="L159" i="12"/>
  <c r="AR42" i="6"/>
  <c r="AQ42" i="6"/>
  <c r="AC50" i="5"/>
  <c r="AD56" i="5"/>
  <c r="AB60" i="5"/>
  <c r="AB64" i="5"/>
  <c r="AB55" i="5"/>
  <c r="K174" i="7"/>
  <c r="M174" i="7" s="1"/>
  <c r="Q162" i="10"/>
  <c r="P162" i="10"/>
  <c r="AK31" i="8"/>
  <c r="AK40" i="8"/>
  <c r="P168" i="9"/>
  <c r="Q168" i="9"/>
  <c r="AK30" i="9"/>
  <c r="AM26" i="9"/>
  <c r="S27" i="10"/>
  <c r="U33" i="10"/>
  <c r="AC33" i="8"/>
  <c r="X24" i="11"/>
  <c r="AL44" i="5"/>
  <c r="AK54" i="5"/>
  <c r="AM50" i="5"/>
  <c r="AD51" i="6"/>
  <c r="AB45" i="6"/>
  <c r="Y36" i="9"/>
  <c r="Z36" i="9"/>
  <c r="T39" i="9"/>
  <c r="AK46" i="7"/>
  <c r="AK37" i="7"/>
  <c r="K146" i="12"/>
  <c r="J156" i="12"/>
  <c r="L152" i="12"/>
  <c r="J192" i="6"/>
  <c r="L188" i="6"/>
  <c r="K182" i="6"/>
  <c r="K140" i="13"/>
  <c r="J150" i="13"/>
  <c r="L146" i="13"/>
  <c r="U69" i="4"/>
  <c r="S63" i="4"/>
  <c r="M171" i="9"/>
  <c r="J165" i="9"/>
  <c r="AB55" i="4"/>
  <c r="AB64" i="4"/>
  <c r="L168" i="7"/>
  <c r="S51" i="6"/>
  <c r="U57" i="6"/>
  <c r="AL45" i="6"/>
  <c r="Z48" i="7"/>
  <c r="Y48" i="7"/>
  <c r="K156" i="10"/>
  <c r="AK42" i="7"/>
  <c r="AM38" i="7"/>
  <c r="AL32" i="7"/>
  <c r="K186" i="5"/>
  <c r="Z54" i="6"/>
  <c r="Y54" i="6"/>
  <c r="J43" i="7"/>
  <c r="J52" i="7"/>
  <c r="K189" i="6"/>
  <c r="AR48" i="5"/>
  <c r="AQ48" i="5"/>
  <c r="S42" i="9"/>
  <c r="T32" i="9"/>
  <c r="U38" i="9"/>
  <c r="AB31" i="8"/>
  <c r="AB40" i="8"/>
  <c r="U36" i="7"/>
  <c r="V36" i="7"/>
  <c r="P186" i="6"/>
  <c r="Q186" i="6"/>
  <c r="K170" i="8"/>
  <c r="J180" i="8"/>
  <c r="L176" i="8"/>
  <c r="AD45" i="7"/>
  <c r="AB39" i="7"/>
  <c r="AK52" i="5"/>
  <c r="AK43" i="5"/>
  <c r="AL39" i="7"/>
  <c r="AL45" i="7" s="1"/>
  <c r="AL51" i="7" s="1"/>
  <c r="P156" i="11"/>
  <c r="Q156" i="11"/>
  <c r="L183" i="7"/>
  <c r="J177" i="7"/>
  <c r="AE48" i="4"/>
  <c r="K171" i="9"/>
  <c r="L164" i="10"/>
  <c r="K158" i="10"/>
  <c r="J168" i="10"/>
  <c r="T48" i="6"/>
  <c r="V48" i="6" s="1"/>
  <c r="L171" i="10"/>
  <c r="J165" i="10"/>
  <c r="AL33" i="8"/>
  <c r="L195" i="5"/>
  <c r="J189" i="5"/>
  <c r="AD50" i="6"/>
  <c r="AC44" i="6"/>
  <c r="AB54" i="6"/>
  <c r="K153" i="12"/>
  <c r="J70" i="4"/>
  <c r="J61" i="4"/>
  <c r="AP24" i="9"/>
  <c r="K162" i="9"/>
  <c r="AL42" i="5"/>
  <c r="AN42" i="5" s="1"/>
  <c r="AB25" i="9"/>
  <c r="AB34" i="9"/>
  <c r="AK33" i="7"/>
  <c r="AM39" i="7"/>
  <c r="P150" i="12"/>
  <c r="Q150" i="12"/>
  <c r="Q174" i="8"/>
  <c r="P174" i="8"/>
  <c r="AE42" i="6"/>
  <c r="AC45" i="6"/>
  <c r="T45" i="8"/>
  <c r="K189" i="7"/>
  <c r="V60" i="4"/>
  <c r="T63" i="4"/>
  <c r="K168" i="8"/>
  <c r="K195" i="5"/>
  <c r="L140" i="14"/>
  <c r="K134" i="14"/>
  <c r="J144" i="14"/>
  <c r="J162" i="11"/>
  <c r="L158" i="11"/>
  <c r="K152" i="11"/>
  <c r="L201" i="4"/>
  <c r="J195" i="4"/>
  <c r="AC48" i="5"/>
  <c r="AE48" i="5" s="1"/>
  <c r="AC57" i="4"/>
  <c r="J177" i="8"/>
  <c r="L183" i="8"/>
  <c r="L147" i="13"/>
  <c r="J141" i="13"/>
  <c r="AB49" i="6"/>
  <c r="AB58" i="6"/>
  <c r="T50" i="6"/>
  <c r="S60" i="6"/>
  <c r="U56" i="6"/>
  <c r="L183" i="9"/>
  <c r="AN252" i="2"/>
  <c r="AL255" i="2"/>
  <c r="X32" i="11"/>
  <c r="X38" i="11" s="1"/>
  <c r="X44" i="11" s="1"/>
  <c r="X50" i="11" s="1"/>
  <c r="X56" i="11" s="1"/>
  <c r="X62" i="11" s="1"/>
  <c r="X68" i="11" s="1"/>
  <c r="X74" i="11" s="1"/>
  <c r="X80" i="11" s="1"/>
  <c r="X86" i="11" s="1"/>
  <c r="X92" i="11" s="1"/>
  <c r="X98" i="11" s="1"/>
  <c r="X104" i="11" s="1"/>
  <c r="X110" i="11" s="1"/>
  <c r="X116" i="11" s="1"/>
  <c r="X122" i="11" s="1"/>
  <c r="X128" i="11" s="1"/>
  <c r="X134" i="11" s="1"/>
  <c r="X140" i="11" s="1"/>
  <c r="X146" i="11" s="1"/>
  <c r="X152" i="11" s="1"/>
  <c r="X158" i="11" s="1"/>
  <c r="X164" i="11" s="1"/>
  <c r="X170" i="11" s="1"/>
  <c r="X176" i="11" s="1"/>
  <c r="X182" i="11" s="1"/>
  <c r="X188" i="11" s="1"/>
  <c r="X194" i="11" s="1"/>
  <c r="X200" i="11" s="1"/>
  <c r="X206" i="11" s="1"/>
  <c r="X212" i="11" s="1"/>
  <c r="X218" i="11" s="1"/>
  <c r="X224" i="11" s="1"/>
  <c r="X230" i="11" s="1"/>
  <c r="X236" i="11" s="1"/>
  <c r="X242" i="11" s="1"/>
  <c r="X248" i="11" s="1"/>
  <c r="X254" i="11" s="1"/>
  <c r="S52" i="7"/>
  <c r="S43" i="7"/>
  <c r="S49" i="6"/>
  <c r="S58" i="6"/>
  <c r="K165" i="10"/>
  <c r="U63" i="5"/>
  <c r="S57" i="5"/>
  <c r="AB57" i="4"/>
  <c r="AD63" i="4"/>
  <c r="J153" i="11"/>
  <c r="L159" i="11"/>
  <c r="L150" i="10"/>
  <c r="M150" i="10"/>
  <c r="J70" i="5"/>
  <c r="J61" i="5"/>
  <c r="J25" i="10"/>
  <c r="J34" i="10"/>
  <c r="T63" i="5"/>
  <c r="AR54" i="4"/>
  <c r="AQ54" i="4"/>
  <c r="AH36" i="8"/>
  <c r="AI36" i="8"/>
  <c r="AE36" i="7"/>
  <c r="AC39" i="7"/>
  <c r="AB43" i="7"/>
  <c r="AB52" i="7"/>
  <c r="S40" i="9"/>
  <c r="S31" i="9"/>
  <c r="AK39" i="6"/>
  <c r="AM45" i="6"/>
  <c r="T36" i="8"/>
  <c r="V36" i="8" s="1"/>
  <c r="Q180" i="7"/>
  <c r="P180" i="7"/>
  <c r="AB33" i="8"/>
  <c r="AD39" i="8"/>
  <c r="AR30" i="8"/>
  <c r="AQ30" i="8"/>
  <c r="P192" i="5"/>
  <c r="Q192" i="5"/>
  <c r="AD57" i="5"/>
  <c r="AB51" i="5"/>
  <c r="T33" i="10"/>
  <c r="AD26" i="10"/>
  <c r="S30" i="11"/>
  <c r="U26" i="11"/>
  <c r="S36" i="11" s="1"/>
  <c r="AK46" i="6"/>
  <c r="AK37" i="6"/>
  <c r="S33" i="9"/>
  <c r="U39" i="9"/>
  <c r="L189" i="6"/>
  <c r="J183" i="6"/>
  <c r="S45" i="7"/>
  <c r="U51" i="7"/>
  <c r="AK64" i="4"/>
  <c r="AK55" i="4"/>
  <c r="Z66" i="4"/>
  <c r="Y66" i="4"/>
  <c r="Z42" i="8"/>
  <c r="Y42" i="8"/>
  <c r="Q198" i="4"/>
  <c r="P198" i="4"/>
  <c r="AM51" i="5"/>
  <c r="AK45" i="5"/>
  <c r="AL51" i="4"/>
  <c r="P138" i="14"/>
  <c r="Q138" i="14"/>
  <c r="AC54" i="4"/>
  <c r="AD54" i="4" s="1"/>
  <c r="AK60" i="4"/>
  <c r="AL50" i="4"/>
  <c r="AM56" i="4"/>
  <c r="AL51" i="5"/>
  <c r="AL57" i="5" s="1"/>
  <c r="AL63" i="5" s="1"/>
  <c r="AL69" i="5" s="1"/>
  <c r="AL75" i="5" s="1"/>
  <c r="T57" i="6"/>
  <c r="AB42" i="8"/>
  <c r="AD38" i="8"/>
  <c r="AC32" i="8"/>
  <c r="AH60" i="4"/>
  <c r="AI60" i="4"/>
  <c r="S70" i="4"/>
  <c r="S61" i="4"/>
  <c r="S31" i="10"/>
  <c r="S40" i="10"/>
  <c r="K176" i="7"/>
  <c r="L182" i="7"/>
  <c r="J186" i="7"/>
  <c r="Y30" i="10"/>
  <c r="Z30" i="10"/>
  <c r="AN24" i="7"/>
  <c r="AK21" i="9"/>
  <c r="AC24" i="8"/>
  <c r="S21" i="11"/>
  <c r="U24" i="9"/>
  <c r="J22" i="11"/>
  <c r="J28" i="11" s="1"/>
  <c r="AD24" i="7"/>
  <c r="AM24" i="7"/>
  <c r="AG24" i="10"/>
  <c r="AB24" i="10"/>
  <c r="AK19" i="9"/>
  <c r="Z24" i="11"/>
  <c r="Y24" i="11"/>
  <c r="AK20" i="10"/>
  <c r="S20" i="12"/>
  <c r="Y24" i="10"/>
  <c r="Z24" i="10"/>
  <c r="T24" i="10" s="1"/>
  <c r="AQ24" i="8"/>
  <c r="AR24" i="8"/>
  <c r="AL24" i="8" s="1"/>
  <c r="AB21" i="9"/>
  <c r="AB24" i="9"/>
  <c r="AG24" i="9"/>
  <c r="AR24" i="9"/>
  <c r="AQ24" i="9"/>
  <c r="G20" i="12"/>
  <c r="AC19" i="10"/>
  <c r="AB22" i="10" s="1"/>
  <c r="AB28" i="10" s="1"/>
  <c r="G19" i="13"/>
  <c r="G20" i="13" s="1"/>
  <c r="F20" i="12"/>
  <c r="F26" i="12" s="1"/>
  <c r="F32" i="12" s="1"/>
  <c r="F38" i="12" s="1"/>
  <c r="F44" i="12" s="1"/>
  <c r="F50" i="12" s="1"/>
  <c r="F56" i="12" s="1"/>
  <c r="F62" i="12" s="1"/>
  <c r="F68" i="12" s="1"/>
  <c r="F74" i="12" s="1"/>
  <c r="F80" i="12" s="1"/>
  <c r="F86" i="12" s="1"/>
  <c r="F92" i="12" s="1"/>
  <c r="F98" i="12" s="1"/>
  <c r="F104" i="12" s="1"/>
  <c r="F110" i="12" s="1"/>
  <c r="F116" i="12" s="1"/>
  <c r="F122" i="12" s="1"/>
  <c r="F128" i="12" s="1"/>
  <c r="F134" i="12" s="1"/>
  <c r="F140" i="12" s="1"/>
  <c r="F146" i="12" s="1"/>
  <c r="F152" i="12" s="1"/>
  <c r="F158" i="12" s="1"/>
  <c r="F164" i="12" s="1"/>
  <c r="F170" i="12" s="1"/>
  <c r="F176" i="12" s="1"/>
  <c r="F182" i="12" s="1"/>
  <c r="F188" i="12" s="1"/>
  <c r="F194" i="12" s="1"/>
  <c r="F200" i="12" s="1"/>
  <c r="F206" i="12" s="1"/>
  <c r="F212" i="12" s="1"/>
  <c r="F218" i="12" s="1"/>
  <c r="F224" i="12" s="1"/>
  <c r="F230" i="12" s="1"/>
  <c r="F236" i="12" s="1"/>
  <c r="F242" i="12" s="1"/>
  <c r="F248" i="12" s="1"/>
  <c r="F254" i="12" s="1"/>
  <c r="BD67" i="2"/>
  <c r="BD72" i="2" s="1"/>
  <c r="BG69" i="2"/>
  <c r="AA19" i="13"/>
  <c r="AA22" i="12"/>
  <c r="AA21" i="12" s="1"/>
  <c r="AA27" i="12" s="1"/>
  <c r="AA33" i="12" s="1"/>
  <c r="AA39" i="12" s="1"/>
  <c r="AA45" i="12" s="1"/>
  <c r="AA51" i="12" s="1"/>
  <c r="AA57" i="12" s="1"/>
  <c r="AA63" i="12" s="1"/>
  <c r="AA69" i="12" s="1"/>
  <c r="AA75" i="12" s="1"/>
  <c r="AA81" i="12" s="1"/>
  <c r="AA87" i="12" s="1"/>
  <c r="AA93" i="12" s="1"/>
  <c r="AA99" i="12" s="1"/>
  <c r="AA105" i="12" s="1"/>
  <c r="AA111" i="12" s="1"/>
  <c r="AA117" i="12" s="1"/>
  <c r="AA123" i="12" s="1"/>
  <c r="AA129" i="12" s="1"/>
  <c r="AA135" i="12" s="1"/>
  <c r="AA141" i="12" s="1"/>
  <c r="AA147" i="12" s="1"/>
  <c r="AA153" i="12" s="1"/>
  <c r="AA159" i="12" s="1"/>
  <c r="AA165" i="12" s="1"/>
  <c r="AA171" i="12" s="1"/>
  <c r="AA177" i="12" s="1"/>
  <c r="AA183" i="12" s="1"/>
  <c r="AA189" i="12" s="1"/>
  <c r="AA195" i="12" s="1"/>
  <c r="AA201" i="12" s="1"/>
  <c r="AA207" i="12" s="1"/>
  <c r="AA213" i="12" s="1"/>
  <c r="AA219" i="12" s="1"/>
  <c r="AA225" i="12" s="1"/>
  <c r="AA231" i="12" s="1"/>
  <c r="AA237" i="12" s="1"/>
  <c r="AA243" i="12" s="1"/>
  <c r="AA249" i="12" s="1"/>
  <c r="AA255" i="12" s="1"/>
  <c r="AA20" i="12"/>
  <c r="AA26" i="12" s="1"/>
  <c r="AA32" i="12" s="1"/>
  <c r="AA38" i="12" s="1"/>
  <c r="AA44" i="12" s="1"/>
  <c r="AA50" i="12" s="1"/>
  <c r="AA56" i="12" s="1"/>
  <c r="AA62" i="12" s="1"/>
  <c r="AA68" i="12" s="1"/>
  <c r="AA74" i="12" s="1"/>
  <c r="AA80" i="12" s="1"/>
  <c r="AA86" i="12" s="1"/>
  <c r="AA92" i="12" s="1"/>
  <c r="AA98" i="12" s="1"/>
  <c r="AA104" i="12" s="1"/>
  <c r="AA110" i="12" s="1"/>
  <c r="AA116" i="12" s="1"/>
  <c r="AA122" i="12" s="1"/>
  <c r="AA128" i="12" s="1"/>
  <c r="AA134" i="12" s="1"/>
  <c r="AA140" i="12" s="1"/>
  <c r="AA146" i="12" s="1"/>
  <c r="AA152" i="12" s="1"/>
  <c r="AA158" i="12" s="1"/>
  <c r="AA164" i="12" s="1"/>
  <c r="AA170" i="12" s="1"/>
  <c r="AA176" i="12" s="1"/>
  <c r="AA182" i="12" s="1"/>
  <c r="AA188" i="12" s="1"/>
  <c r="AA194" i="12" s="1"/>
  <c r="AA200" i="12" s="1"/>
  <c r="AA206" i="12" s="1"/>
  <c r="AA212" i="12" s="1"/>
  <c r="AA218" i="12" s="1"/>
  <c r="AA224" i="12" s="1"/>
  <c r="AA230" i="12" s="1"/>
  <c r="AA236" i="12" s="1"/>
  <c r="AA242" i="12" s="1"/>
  <c r="AA248" i="12" s="1"/>
  <c r="AA254" i="12" s="1"/>
  <c r="AJ19" i="12"/>
  <c r="AJ22" i="11"/>
  <c r="AJ21" i="11" s="1"/>
  <c r="AJ27" i="11" s="1"/>
  <c r="AJ33" i="11" s="1"/>
  <c r="AJ39" i="11" s="1"/>
  <c r="AJ45" i="11" s="1"/>
  <c r="AJ51" i="11" s="1"/>
  <c r="AJ57" i="11" s="1"/>
  <c r="AJ63" i="11" s="1"/>
  <c r="AJ69" i="11" s="1"/>
  <c r="AJ75" i="11" s="1"/>
  <c r="AJ81" i="11" s="1"/>
  <c r="AJ87" i="11" s="1"/>
  <c r="AJ93" i="11" s="1"/>
  <c r="AJ99" i="11" s="1"/>
  <c r="AJ105" i="11" s="1"/>
  <c r="AJ111" i="11" s="1"/>
  <c r="AJ117" i="11" s="1"/>
  <c r="AJ123" i="11" s="1"/>
  <c r="AJ129" i="11" s="1"/>
  <c r="AJ135" i="11" s="1"/>
  <c r="AJ141" i="11" s="1"/>
  <c r="AJ147" i="11" s="1"/>
  <c r="AJ153" i="11" s="1"/>
  <c r="AJ159" i="11" s="1"/>
  <c r="AJ165" i="11" s="1"/>
  <c r="AJ171" i="11" s="1"/>
  <c r="AJ177" i="11" s="1"/>
  <c r="AJ183" i="11" s="1"/>
  <c r="AJ189" i="11" s="1"/>
  <c r="AJ195" i="11" s="1"/>
  <c r="AJ201" i="11" s="1"/>
  <c r="AJ207" i="11" s="1"/>
  <c r="AJ213" i="11" s="1"/>
  <c r="AJ219" i="11" s="1"/>
  <c r="AJ225" i="11" s="1"/>
  <c r="AJ231" i="11" s="1"/>
  <c r="AJ237" i="11" s="1"/>
  <c r="AJ243" i="11" s="1"/>
  <c r="AJ249" i="11" s="1"/>
  <c r="AJ255" i="11" s="1"/>
  <c r="AJ20" i="11"/>
  <c r="AJ26" i="11" s="1"/>
  <c r="AJ32" i="11" s="1"/>
  <c r="AJ38" i="11" s="1"/>
  <c r="AJ44" i="11" s="1"/>
  <c r="AJ50" i="11" s="1"/>
  <c r="AJ56" i="11" s="1"/>
  <c r="AJ62" i="11" s="1"/>
  <c r="AJ68" i="11" s="1"/>
  <c r="AJ74" i="11" s="1"/>
  <c r="AJ80" i="11" s="1"/>
  <c r="AJ86" i="11" s="1"/>
  <c r="AJ92" i="11" s="1"/>
  <c r="AJ98" i="11" s="1"/>
  <c r="AJ104" i="11" s="1"/>
  <c r="AJ110" i="11" s="1"/>
  <c r="AJ116" i="11" s="1"/>
  <c r="AJ122" i="11" s="1"/>
  <c r="AJ128" i="11" s="1"/>
  <c r="AJ134" i="11" s="1"/>
  <c r="AJ140" i="11" s="1"/>
  <c r="AJ146" i="11" s="1"/>
  <c r="AJ152" i="11" s="1"/>
  <c r="AJ158" i="11" s="1"/>
  <c r="AJ164" i="11" s="1"/>
  <c r="AJ170" i="11" s="1"/>
  <c r="AJ176" i="11" s="1"/>
  <c r="AJ182" i="11" s="1"/>
  <c r="AJ188" i="11" s="1"/>
  <c r="AJ194" i="11" s="1"/>
  <c r="AJ200" i="11" s="1"/>
  <c r="AJ206" i="11" s="1"/>
  <c r="AJ212" i="11" s="1"/>
  <c r="AJ218" i="11" s="1"/>
  <c r="AJ224" i="11" s="1"/>
  <c r="AJ230" i="11" s="1"/>
  <c r="AJ236" i="11" s="1"/>
  <c r="AJ242" i="11" s="1"/>
  <c r="AJ248" i="11" s="1"/>
  <c r="AJ254" i="11" s="1"/>
  <c r="AI19" i="12"/>
  <c r="AI22" i="11"/>
  <c r="AI21" i="11" s="1"/>
  <c r="AI27" i="11" s="1"/>
  <c r="AI33" i="11" s="1"/>
  <c r="AI39" i="11" s="1"/>
  <c r="AI45" i="11" s="1"/>
  <c r="AI51" i="11" s="1"/>
  <c r="AI57" i="11" s="1"/>
  <c r="AI63" i="11" s="1"/>
  <c r="AI69" i="11" s="1"/>
  <c r="AI75" i="11" s="1"/>
  <c r="AI81" i="11" s="1"/>
  <c r="AI87" i="11" s="1"/>
  <c r="AI93" i="11" s="1"/>
  <c r="AI99" i="11" s="1"/>
  <c r="AI105" i="11" s="1"/>
  <c r="AI111" i="11" s="1"/>
  <c r="AI117" i="11" s="1"/>
  <c r="AI123" i="11" s="1"/>
  <c r="AI129" i="11" s="1"/>
  <c r="AI135" i="11" s="1"/>
  <c r="AI141" i="11" s="1"/>
  <c r="AI147" i="11" s="1"/>
  <c r="AI153" i="11" s="1"/>
  <c r="AI159" i="11" s="1"/>
  <c r="AI165" i="11" s="1"/>
  <c r="AI171" i="11" s="1"/>
  <c r="AI177" i="11" s="1"/>
  <c r="AI183" i="11" s="1"/>
  <c r="AI189" i="11" s="1"/>
  <c r="AI195" i="11" s="1"/>
  <c r="AI201" i="11" s="1"/>
  <c r="AI207" i="11" s="1"/>
  <c r="AI213" i="11" s="1"/>
  <c r="AI219" i="11" s="1"/>
  <c r="AI225" i="11" s="1"/>
  <c r="AI231" i="11" s="1"/>
  <c r="AI237" i="11" s="1"/>
  <c r="AI243" i="11" s="1"/>
  <c r="AI249" i="11" s="1"/>
  <c r="AI255" i="11" s="1"/>
  <c r="AI20" i="11"/>
  <c r="AI26" i="11" s="1"/>
  <c r="AI32" i="11" s="1"/>
  <c r="AI38" i="11" s="1"/>
  <c r="AI44" i="11" s="1"/>
  <c r="AI50" i="11" s="1"/>
  <c r="AI56" i="11" s="1"/>
  <c r="AI62" i="11" s="1"/>
  <c r="AI68" i="11" s="1"/>
  <c r="AI74" i="11" s="1"/>
  <c r="AI80" i="11" s="1"/>
  <c r="AI86" i="11" s="1"/>
  <c r="AI92" i="11" s="1"/>
  <c r="AI98" i="11" s="1"/>
  <c r="AI104" i="11" s="1"/>
  <c r="AI110" i="11" s="1"/>
  <c r="AI116" i="11" s="1"/>
  <c r="AI122" i="11" s="1"/>
  <c r="AI128" i="11" s="1"/>
  <c r="AI134" i="11" s="1"/>
  <c r="AI140" i="11" s="1"/>
  <c r="AI146" i="11" s="1"/>
  <c r="AI152" i="11" s="1"/>
  <c r="AI158" i="11" s="1"/>
  <c r="AI164" i="11" s="1"/>
  <c r="AI170" i="11" s="1"/>
  <c r="AI176" i="11" s="1"/>
  <c r="AI182" i="11" s="1"/>
  <c r="AI188" i="11" s="1"/>
  <c r="AI194" i="11" s="1"/>
  <c r="AI200" i="11" s="1"/>
  <c r="AI206" i="11" s="1"/>
  <c r="AI212" i="11" s="1"/>
  <c r="AI218" i="11" s="1"/>
  <c r="AI224" i="11" s="1"/>
  <c r="AI230" i="11" s="1"/>
  <c r="AI236" i="11" s="1"/>
  <c r="AI242" i="11" s="1"/>
  <c r="AI248" i="11" s="1"/>
  <c r="AI254" i="11" s="1"/>
  <c r="Z19" i="13"/>
  <c r="Z22" i="12"/>
  <c r="Z21" i="12" s="1"/>
  <c r="Z27" i="12" s="1"/>
  <c r="Z33" i="12" s="1"/>
  <c r="Z39" i="12" s="1"/>
  <c r="Z45" i="12" s="1"/>
  <c r="Z51" i="12" s="1"/>
  <c r="Z57" i="12" s="1"/>
  <c r="Z63" i="12" s="1"/>
  <c r="Z69" i="12" s="1"/>
  <c r="Z75" i="12" s="1"/>
  <c r="Z81" i="12" s="1"/>
  <c r="Z87" i="12" s="1"/>
  <c r="Z93" i="12" s="1"/>
  <c r="Z99" i="12" s="1"/>
  <c r="Z105" i="12" s="1"/>
  <c r="Z111" i="12" s="1"/>
  <c r="Z117" i="12" s="1"/>
  <c r="Z123" i="12" s="1"/>
  <c r="Z129" i="12" s="1"/>
  <c r="Z135" i="12" s="1"/>
  <c r="Z141" i="12" s="1"/>
  <c r="Z147" i="12" s="1"/>
  <c r="Z153" i="12" s="1"/>
  <c r="Z159" i="12" s="1"/>
  <c r="Z165" i="12" s="1"/>
  <c r="Z171" i="12" s="1"/>
  <c r="Z177" i="12" s="1"/>
  <c r="Z183" i="12" s="1"/>
  <c r="Z189" i="12" s="1"/>
  <c r="Z195" i="12" s="1"/>
  <c r="Z201" i="12" s="1"/>
  <c r="Z207" i="12" s="1"/>
  <c r="Z213" i="12" s="1"/>
  <c r="Z219" i="12" s="1"/>
  <c r="Z225" i="12" s="1"/>
  <c r="Z231" i="12" s="1"/>
  <c r="Z237" i="12" s="1"/>
  <c r="Z243" i="12" s="1"/>
  <c r="Z249" i="12" s="1"/>
  <c r="Z255" i="12" s="1"/>
  <c r="Z20" i="12"/>
  <c r="Z26" i="12" s="1"/>
  <c r="Z32" i="12" s="1"/>
  <c r="Z38" i="12" s="1"/>
  <c r="Z44" i="12" s="1"/>
  <c r="Z50" i="12" s="1"/>
  <c r="Z56" i="12" s="1"/>
  <c r="Z62" i="12" s="1"/>
  <c r="Z68" i="12" s="1"/>
  <c r="Z74" i="12" s="1"/>
  <c r="Z80" i="12" s="1"/>
  <c r="Z86" i="12" s="1"/>
  <c r="Z92" i="12" s="1"/>
  <c r="Z98" i="12" s="1"/>
  <c r="Z104" i="12" s="1"/>
  <c r="Z110" i="12" s="1"/>
  <c r="Z116" i="12" s="1"/>
  <c r="Z122" i="12" s="1"/>
  <c r="Z128" i="12" s="1"/>
  <c r="Z134" i="12" s="1"/>
  <c r="Z140" i="12" s="1"/>
  <c r="Z146" i="12" s="1"/>
  <c r="Z152" i="12" s="1"/>
  <c r="Z158" i="12" s="1"/>
  <c r="Z164" i="12" s="1"/>
  <c r="Z170" i="12" s="1"/>
  <c r="Z176" i="12" s="1"/>
  <c r="Z182" i="12" s="1"/>
  <c r="Z188" i="12" s="1"/>
  <c r="Z194" i="12" s="1"/>
  <c r="Z200" i="12" s="1"/>
  <c r="Z206" i="12" s="1"/>
  <c r="Z212" i="12" s="1"/>
  <c r="Z218" i="12" s="1"/>
  <c r="Z224" i="12" s="1"/>
  <c r="Z230" i="12" s="1"/>
  <c r="Z236" i="12" s="1"/>
  <c r="Z242" i="12" s="1"/>
  <c r="Z248" i="12" s="1"/>
  <c r="Z254" i="12" s="1"/>
  <c r="AC20" i="9"/>
  <c r="AS19" i="11"/>
  <c r="AS22" i="10"/>
  <c r="AS21" i="10" s="1"/>
  <c r="AS27" i="10" s="1"/>
  <c r="AS33" i="10" s="1"/>
  <c r="AS39" i="10" s="1"/>
  <c r="AS45" i="10" s="1"/>
  <c r="AS51" i="10" s="1"/>
  <c r="AS57" i="10" s="1"/>
  <c r="AS63" i="10" s="1"/>
  <c r="AS69" i="10" s="1"/>
  <c r="AS75" i="10" s="1"/>
  <c r="AS81" i="10" s="1"/>
  <c r="AS87" i="10" s="1"/>
  <c r="AS93" i="10" s="1"/>
  <c r="AS99" i="10" s="1"/>
  <c r="AS105" i="10" s="1"/>
  <c r="AS111" i="10" s="1"/>
  <c r="AS117" i="10" s="1"/>
  <c r="AS123" i="10" s="1"/>
  <c r="AS129" i="10" s="1"/>
  <c r="AS135" i="10" s="1"/>
  <c r="AS141" i="10" s="1"/>
  <c r="AS147" i="10" s="1"/>
  <c r="AS153" i="10" s="1"/>
  <c r="AS159" i="10" s="1"/>
  <c r="AS165" i="10" s="1"/>
  <c r="AS171" i="10" s="1"/>
  <c r="AS177" i="10" s="1"/>
  <c r="AS183" i="10" s="1"/>
  <c r="AS189" i="10" s="1"/>
  <c r="AS195" i="10" s="1"/>
  <c r="AS201" i="10" s="1"/>
  <c r="AS207" i="10" s="1"/>
  <c r="AS213" i="10" s="1"/>
  <c r="AS219" i="10" s="1"/>
  <c r="AS225" i="10" s="1"/>
  <c r="AS231" i="10" s="1"/>
  <c r="AS237" i="10" s="1"/>
  <c r="AS243" i="10" s="1"/>
  <c r="AS249" i="10" s="1"/>
  <c r="AS255" i="10" s="1"/>
  <c r="AS20" i="10"/>
  <c r="AS26" i="10" s="1"/>
  <c r="AS32" i="10" s="1"/>
  <c r="AS38" i="10" s="1"/>
  <c r="AS44" i="10" s="1"/>
  <c r="AS50" i="10" s="1"/>
  <c r="AS56" i="10" s="1"/>
  <c r="AS62" i="10" s="1"/>
  <c r="AS68" i="10" s="1"/>
  <c r="AS74" i="10" s="1"/>
  <c r="AS80" i="10" s="1"/>
  <c r="AS86" i="10" s="1"/>
  <c r="AS92" i="10" s="1"/>
  <c r="AS98" i="10" s="1"/>
  <c r="AS104" i="10" s="1"/>
  <c r="AS110" i="10" s="1"/>
  <c r="AS116" i="10" s="1"/>
  <c r="AS122" i="10" s="1"/>
  <c r="AS128" i="10" s="1"/>
  <c r="AS134" i="10" s="1"/>
  <c r="AS140" i="10" s="1"/>
  <c r="AS146" i="10" s="1"/>
  <c r="AS152" i="10" s="1"/>
  <c r="AS158" i="10" s="1"/>
  <c r="AS164" i="10" s="1"/>
  <c r="AS170" i="10" s="1"/>
  <c r="AS176" i="10" s="1"/>
  <c r="AS182" i="10" s="1"/>
  <c r="AS188" i="10" s="1"/>
  <c r="AS194" i="10" s="1"/>
  <c r="AS200" i="10" s="1"/>
  <c r="AS206" i="10" s="1"/>
  <c r="AS212" i="10" s="1"/>
  <c r="AS218" i="10" s="1"/>
  <c r="AS224" i="10" s="1"/>
  <c r="AS230" i="10" s="1"/>
  <c r="AS236" i="10" s="1"/>
  <c r="AS242" i="10" s="1"/>
  <c r="AS248" i="10" s="1"/>
  <c r="AS254" i="10" s="1"/>
  <c r="AR19" i="11"/>
  <c r="AR22" i="10"/>
  <c r="AR21" i="10" s="1"/>
  <c r="AR27" i="10" s="1"/>
  <c r="AR33" i="10" s="1"/>
  <c r="AR39" i="10" s="1"/>
  <c r="AR45" i="10" s="1"/>
  <c r="AR51" i="10" s="1"/>
  <c r="AR57" i="10" s="1"/>
  <c r="AR63" i="10" s="1"/>
  <c r="AR69" i="10" s="1"/>
  <c r="AR75" i="10" s="1"/>
  <c r="AR81" i="10" s="1"/>
  <c r="AR87" i="10" s="1"/>
  <c r="AR93" i="10" s="1"/>
  <c r="AR99" i="10" s="1"/>
  <c r="AR105" i="10" s="1"/>
  <c r="AR111" i="10" s="1"/>
  <c r="AR117" i="10" s="1"/>
  <c r="AR123" i="10" s="1"/>
  <c r="AR129" i="10" s="1"/>
  <c r="AR135" i="10" s="1"/>
  <c r="AR141" i="10" s="1"/>
  <c r="AR147" i="10" s="1"/>
  <c r="AR153" i="10" s="1"/>
  <c r="AR159" i="10" s="1"/>
  <c r="AR165" i="10" s="1"/>
  <c r="AR171" i="10" s="1"/>
  <c r="AR177" i="10" s="1"/>
  <c r="AR183" i="10" s="1"/>
  <c r="AR189" i="10" s="1"/>
  <c r="AR195" i="10" s="1"/>
  <c r="AR201" i="10" s="1"/>
  <c r="AR207" i="10" s="1"/>
  <c r="AR213" i="10" s="1"/>
  <c r="AR219" i="10" s="1"/>
  <c r="AR225" i="10" s="1"/>
  <c r="AR231" i="10" s="1"/>
  <c r="AR237" i="10" s="1"/>
  <c r="AR243" i="10" s="1"/>
  <c r="AR249" i="10" s="1"/>
  <c r="AR255" i="10" s="1"/>
  <c r="AR20" i="10"/>
  <c r="AR26" i="10" s="1"/>
  <c r="AR32" i="10" s="1"/>
  <c r="AR38" i="10" s="1"/>
  <c r="AR44" i="10" s="1"/>
  <c r="AR50" i="10" s="1"/>
  <c r="AR56" i="10" s="1"/>
  <c r="AR62" i="10" s="1"/>
  <c r="AR68" i="10" s="1"/>
  <c r="AR74" i="10" s="1"/>
  <c r="AR80" i="10" s="1"/>
  <c r="AR86" i="10" s="1"/>
  <c r="AR92" i="10" s="1"/>
  <c r="AR98" i="10" s="1"/>
  <c r="AR104" i="10" s="1"/>
  <c r="AR110" i="10" s="1"/>
  <c r="AR116" i="10" s="1"/>
  <c r="AR122" i="10" s="1"/>
  <c r="AR128" i="10" s="1"/>
  <c r="AR134" i="10" s="1"/>
  <c r="AR140" i="10" s="1"/>
  <c r="AR146" i="10" s="1"/>
  <c r="AR152" i="10" s="1"/>
  <c r="AR158" i="10" s="1"/>
  <c r="AR164" i="10" s="1"/>
  <c r="AR170" i="10" s="1"/>
  <c r="AR176" i="10" s="1"/>
  <c r="AR182" i="10" s="1"/>
  <c r="AR188" i="10" s="1"/>
  <c r="AR194" i="10" s="1"/>
  <c r="AR200" i="10" s="1"/>
  <c r="AR206" i="10" s="1"/>
  <c r="AR212" i="10" s="1"/>
  <c r="AR218" i="10" s="1"/>
  <c r="AR224" i="10" s="1"/>
  <c r="AR230" i="10" s="1"/>
  <c r="AR236" i="10" s="1"/>
  <c r="AR242" i="10" s="1"/>
  <c r="AR248" i="10" s="1"/>
  <c r="AR254" i="10" s="1"/>
  <c r="AH19" i="12"/>
  <c r="AH22" i="11"/>
  <c r="AH21" i="11" s="1"/>
  <c r="AH27" i="11" s="1"/>
  <c r="AH33" i="11" s="1"/>
  <c r="AH39" i="11" s="1"/>
  <c r="AH45" i="11" s="1"/>
  <c r="AH51" i="11" s="1"/>
  <c r="AH57" i="11" s="1"/>
  <c r="AH63" i="11" s="1"/>
  <c r="AH69" i="11" s="1"/>
  <c r="AH75" i="11" s="1"/>
  <c r="AH81" i="11" s="1"/>
  <c r="AH87" i="11" s="1"/>
  <c r="AH93" i="11" s="1"/>
  <c r="AH99" i="11" s="1"/>
  <c r="AH105" i="11" s="1"/>
  <c r="AH111" i="11" s="1"/>
  <c r="AH117" i="11" s="1"/>
  <c r="AH123" i="11" s="1"/>
  <c r="AH129" i="11" s="1"/>
  <c r="AH135" i="11" s="1"/>
  <c r="AH141" i="11" s="1"/>
  <c r="AH147" i="11" s="1"/>
  <c r="AH153" i="11" s="1"/>
  <c r="AH159" i="11" s="1"/>
  <c r="AH165" i="11" s="1"/>
  <c r="AH171" i="11" s="1"/>
  <c r="AH177" i="11" s="1"/>
  <c r="AH183" i="11" s="1"/>
  <c r="AH189" i="11" s="1"/>
  <c r="AH195" i="11" s="1"/>
  <c r="AH201" i="11" s="1"/>
  <c r="AH207" i="11" s="1"/>
  <c r="AH213" i="11" s="1"/>
  <c r="AH219" i="11" s="1"/>
  <c r="AH225" i="11" s="1"/>
  <c r="AH231" i="11" s="1"/>
  <c r="AH237" i="11" s="1"/>
  <c r="AH243" i="11" s="1"/>
  <c r="AH249" i="11" s="1"/>
  <c r="AH255" i="11" s="1"/>
  <c r="AH20" i="11"/>
  <c r="AH26" i="11" s="1"/>
  <c r="AH32" i="11" s="1"/>
  <c r="AH38" i="11" s="1"/>
  <c r="AH44" i="11" s="1"/>
  <c r="AH50" i="11" s="1"/>
  <c r="AH56" i="11" s="1"/>
  <c r="AH62" i="11" s="1"/>
  <c r="AH68" i="11" s="1"/>
  <c r="AH74" i="11" s="1"/>
  <c r="AH80" i="11" s="1"/>
  <c r="AH86" i="11" s="1"/>
  <c r="AH92" i="11" s="1"/>
  <c r="AH98" i="11" s="1"/>
  <c r="AH104" i="11" s="1"/>
  <c r="AH110" i="11" s="1"/>
  <c r="AH116" i="11" s="1"/>
  <c r="AH122" i="11" s="1"/>
  <c r="AH128" i="11" s="1"/>
  <c r="AH134" i="11" s="1"/>
  <c r="AH140" i="11" s="1"/>
  <c r="AH146" i="11" s="1"/>
  <c r="AH152" i="11" s="1"/>
  <c r="AH158" i="11" s="1"/>
  <c r="AH164" i="11" s="1"/>
  <c r="AH170" i="11" s="1"/>
  <c r="AH176" i="11" s="1"/>
  <c r="AH182" i="11" s="1"/>
  <c r="AH188" i="11" s="1"/>
  <c r="AH194" i="11" s="1"/>
  <c r="AH200" i="11" s="1"/>
  <c r="AH206" i="11" s="1"/>
  <c r="AH212" i="11" s="1"/>
  <c r="AH218" i="11" s="1"/>
  <c r="AH224" i="11" s="1"/>
  <c r="AH230" i="11" s="1"/>
  <c r="AH236" i="11" s="1"/>
  <c r="AH242" i="11" s="1"/>
  <c r="AH248" i="11" s="1"/>
  <c r="AH254" i="11" s="1"/>
  <c r="AQ19" i="11"/>
  <c r="AQ22" i="10"/>
  <c r="AQ21" i="10" s="1"/>
  <c r="AQ27" i="10" s="1"/>
  <c r="AQ33" i="10" s="1"/>
  <c r="AQ39" i="10" s="1"/>
  <c r="AQ45" i="10" s="1"/>
  <c r="AQ51" i="10" s="1"/>
  <c r="AQ57" i="10" s="1"/>
  <c r="AQ63" i="10" s="1"/>
  <c r="AQ69" i="10" s="1"/>
  <c r="AQ75" i="10" s="1"/>
  <c r="AQ81" i="10" s="1"/>
  <c r="AQ87" i="10" s="1"/>
  <c r="AQ93" i="10" s="1"/>
  <c r="AQ99" i="10" s="1"/>
  <c r="AQ105" i="10" s="1"/>
  <c r="AQ111" i="10" s="1"/>
  <c r="AQ117" i="10" s="1"/>
  <c r="AQ123" i="10" s="1"/>
  <c r="AQ129" i="10" s="1"/>
  <c r="AQ135" i="10" s="1"/>
  <c r="AQ141" i="10" s="1"/>
  <c r="AQ147" i="10" s="1"/>
  <c r="AQ153" i="10" s="1"/>
  <c r="AQ159" i="10" s="1"/>
  <c r="AQ165" i="10" s="1"/>
  <c r="AQ171" i="10" s="1"/>
  <c r="AQ177" i="10" s="1"/>
  <c r="AQ183" i="10" s="1"/>
  <c r="AQ189" i="10" s="1"/>
  <c r="AQ195" i="10" s="1"/>
  <c r="AQ201" i="10" s="1"/>
  <c r="AQ207" i="10" s="1"/>
  <c r="AQ213" i="10" s="1"/>
  <c r="AQ219" i="10" s="1"/>
  <c r="AQ225" i="10" s="1"/>
  <c r="AQ231" i="10" s="1"/>
  <c r="AQ237" i="10" s="1"/>
  <c r="AQ243" i="10" s="1"/>
  <c r="AQ249" i="10" s="1"/>
  <c r="AQ255" i="10" s="1"/>
  <c r="AQ20" i="10"/>
  <c r="AQ26" i="10" s="1"/>
  <c r="AQ32" i="10" s="1"/>
  <c r="AQ38" i="10" s="1"/>
  <c r="AQ44" i="10" s="1"/>
  <c r="AQ50" i="10" s="1"/>
  <c r="AQ56" i="10" s="1"/>
  <c r="AQ62" i="10" s="1"/>
  <c r="AQ68" i="10" s="1"/>
  <c r="AQ74" i="10" s="1"/>
  <c r="AQ80" i="10" s="1"/>
  <c r="AQ86" i="10" s="1"/>
  <c r="AQ92" i="10" s="1"/>
  <c r="AQ98" i="10" s="1"/>
  <c r="AQ104" i="10" s="1"/>
  <c r="AQ110" i="10" s="1"/>
  <c r="AQ116" i="10" s="1"/>
  <c r="AQ122" i="10" s="1"/>
  <c r="AQ128" i="10" s="1"/>
  <c r="AQ134" i="10" s="1"/>
  <c r="AQ140" i="10" s="1"/>
  <c r="AQ146" i="10" s="1"/>
  <c r="AQ152" i="10" s="1"/>
  <c r="AQ158" i="10" s="1"/>
  <c r="AQ164" i="10" s="1"/>
  <c r="AQ170" i="10" s="1"/>
  <c r="AQ176" i="10" s="1"/>
  <c r="AQ182" i="10" s="1"/>
  <c r="AQ188" i="10" s="1"/>
  <c r="AQ194" i="10" s="1"/>
  <c r="AQ200" i="10" s="1"/>
  <c r="AQ206" i="10" s="1"/>
  <c r="AQ212" i="10" s="1"/>
  <c r="AQ218" i="10" s="1"/>
  <c r="AQ224" i="10" s="1"/>
  <c r="AQ230" i="10" s="1"/>
  <c r="AQ236" i="10" s="1"/>
  <c r="AQ242" i="10" s="1"/>
  <c r="AQ248" i="10" s="1"/>
  <c r="AQ254" i="10" s="1"/>
  <c r="Y19" i="13"/>
  <c r="Y22" i="12"/>
  <c r="Y21" i="12" s="1"/>
  <c r="Y27" i="12" s="1"/>
  <c r="Y33" i="12" s="1"/>
  <c r="Y39" i="12" s="1"/>
  <c r="Y45" i="12" s="1"/>
  <c r="Y51" i="12" s="1"/>
  <c r="Y57" i="12" s="1"/>
  <c r="Y63" i="12" s="1"/>
  <c r="Y69" i="12" s="1"/>
  <c r="Y75" i="12" s="1"/>
  <c r="Y81" i="12" s="1"/>
  <c r="Y87" i="12" s="1"/>
  <c r="Y93" i="12" s="1"/>
  <c r="Y99" i="12" s="1"/>
  <c r="Y105" i="12" s="1"/>
  <c r="Y111" i="12" s="1"/>
  <c r="Y117" i="12" s="1"/>
  <c r="Y123" i="12" s="1"/>
  <c r="Y129" i="12" s="1"/>
  <c r="Y135" i="12" s="1"/>
  <c r="Y141" i="12" s="1"/>
  <c r="Y147" i="12" s="1"/>
  <c r="Y153" i="12" s="1"/>
  <c r="Y159" i="12" s="1"/>
  <c r="Y165" i="12" s="1"/>
  <c r="Y171" i="12" s="1"/>
  <c r="Y177" i="12" s="1"/>
  <c r="Y183" i="12" s="1"/>
  <c r="Y189" i="12" s="1"/>
  <c r="Y195" i="12" s="1"/>
  <c r="Y201" i="12" s="1"/>
  <c r="Y207" i="12" s="1"/>
  <c r="Y213" i="12" s="1"/>
  <c r="Y219" i="12" s="1"/>
  <c r="Y225" i="12" s="1"/>
  <c r="Y231" i="12" s="1"/>
  <c r="Y237" i="12" s="1"/>
  <c r="Y243" i="12" s="1"/>
  <c r="Y249" i="12" s="1"/>
  <c r="Y255" i="12" s="1"/>
  <c r="Y20" i="12"/>
  <c r="Y26" i="12" s="1"/>
  <c r="Y32" i="12" s="1"/>
  <c r="Y38" i="12" s="1"/>
  <c r="Y44" i="12" s="1"/>
  <c r="Y50" i="12" s="1"/>
  <c r="Y56" i="12" s="1"/>
  <c r="Y62" i="12" s="1"/>
  <c r="Y68" i="12" s="1"/>
  <c r="Y74" i="12" s="1"/>
  <c r="Y80" i="12" s="1"/>
  <c r="Y86" i="12" s="1"/>
  <c r="Y92" i="12" s="1"/>
  <c r="Y98" i="12" s="1"/>
  <c r="Y104" i="12" s="1"/>
  <c r="Y110" i="12" s="1"/>
  <c r="Y116" i="12" s="1"/>
  <c r="Y122" i="12" s="1"/>
  <c r="Y128" i="12" s="1"/>
  <c r="Y134" i="12" s="1"/>
  <c r="Y140" i="12" s="1"/>
  <c r="Y146" i="12" s="1"/>
  <c r="Y152" i="12" s="1"/>
  <c r="Y158" i="12" s="1"/>
  <c r="Y164" i="12" s="1"/>
  <c r="Y170" i="12" s="1"/>
  <c r="Y176" i="12" s="1"/>
  <c r="Y182" i="12" s="1"/>
  <c r="Y188" i="12" s="1"/>
  <c r="Y194" i="12" s="1"/>
  <c r="Y200" i="12" s="1"/>
  <c r="Y206" i="12" s="1"/>
  <c r="Y212" i="12" s="1"/>
  <c r="Y218" i="12" s="1"/>
  <c r="Y224" i="12" s="1"/>
  <c r="Y230" i="12" s="1"/>
  <c r="Y236" i="12" s="1"/>
  <c r="Y242" i="12" s="1"/>
  <c r="Y248" i="12" s="1"/>
  <c r="Y254" i="12" s="1"/>
  <c r="X19" i="13"/>
  <c r="X22" i="12"/>
  <c r="X21" i="12" s="1"/>
  <c r="X27" i="12" s="1"/>
  <c r="X33" i="12" s="1"/>
  <c r="X39" i="12" s="1"/>
  <c r="X45" i="12" s="1"/>
  <c r="X51" i="12" s="1"/>
  <c r="X57" i="12" s="1"/>
  <c r="X63" i="12" s="1"/>
  <c r="X69" i="12" s="1"/>
  <c r="X75" i="12" s="1"/>
  <c r="X81" i="12" s="1"/>
  <c r="X87" i="12" s="1"/>
  <c r="X93" i="12" s="1"/>
  <c r="X99" i="12" s="1"/>
  <c r="X105" i="12" s="1"/>
  <c r="X111" i="12" s="1"/>
  <c r="X117" i="12" s="1"/>
  <c r="X123" i="12" s="1"/>
  <c r="X129" i="12" s="1"/>
  <c r="X135" i="12" s="1"/>
  <c r="X141" i="12" s="1"/>
  <c r="X147" i="12" s="1"/>
  <c r="X153" i="12" s="1"/>
  <c r="X159" i="12" s="1"/>
  <c r="X165" i="12" s="1"/>
  <c r="X171" i="12" s="1"/>
  <c r="X177" i="12" s="1"/>
  <c r="X183" i="12" s="1"/>
  <c r="X189" i="12" s="1"/>
  <c r="X195" i="12" s="1"/>
  <c r="X201" i="12" s="1"/>
  <c r="X207" i="12" s="1"/>
  <c r="X213" i="12" s="1"/>
  <c r="X219" i="12" s="1"/>
  <c r="X225" i="12" s="1"/>
  <c r="X231" i="12" s="1"/>
  <c r="X237" i="12" s="1"/>
  <c r="X243" i="12" s="1"/>
  <c r="X249" i="12" s="1"/>
  <c r="X255" i="12" s="1"/>
  <c r="X20" i="12"/>
  <c r="X26" i="12" s="1"/>
  <c r="X32" i="12" s="1"/>
  <c r="X38" i="12" s="1"/>
  <c r="X44" i="12" s="1"/>
  <c r="X50" i="12" s="1"/>
  <c r="X56" i="12" s="1"/>
  <c r="X62" i="12" s="1"/>
  <c r="X68" i="12" s="1"/>
  <c r="X74" i="12" s="1"/>
  <c r="X80" i="12" s="1"/>
  <c r="X86" i="12" s="1"/>
  <c r="X92" i="12" s="1"/>
  <c r="X98" i="12" s="1"/>
  <c r="X104" i="12" s="1"/>
  <c r="X110" i="12" s="1"/>
  <c r="X116" i="12" s="1"/>
  <c r="X122" i="12" s="1"/>
  <c r="X128" i="12" s="1"/>
  <c r="X134" i="12" s="1"/>
  <c r="X140" i="12" s="1"/>
  <c r="X146" i="12" s="1"/>
  <c r="X152" i="12" s="1"/>
  <c r="X158" i="12" s="1"/>
  <c r="X164" i="12" s="1"/>
  <c r="X170" i="12" s="1"/>
  <c r="X176" i="12" s="1"/>
  <c r="X182" i="12" s="1"/>
  <c r="X188" i="12" s="1"/>
  <c r="X194" i="12" s="1"/>
  <c r="X200" i="12" s="1"/>
  <c r="X206" i="12" s="1"/>
  <c r="X212" i="12" s="1"/>
  <c r="X218" i="12" s="1"/>
  <c r="X224" i="12" s="1"/>
  <c r="X230" i="12" s="1"/>
  <c r="X236" i="12" s="1"/>
  <c r="X242" i="12" s="1"/>
  <c r="X248" i="12" s="1"/>
  <c r="X254" i="12" s="1"/>
  <c r="AC22" i="9"/>
  <c r="AC21" i="9" s="1"/>
  <c r="AC27" i="9" s="1"/>
  <c r="AG19" i="11"/>
  <c r="AC19" i="11" s="1"/>
  <c r="AB22" i="11" s="1"/>
  <c r="AB28" i="11" s="1"/>
  <c r="AG22" i="10"/>
  <c r="AG21" i="10" s="1"/>
  <c r="AG27" i="10" s="1"/>
  <c r="AG33" i="10" s="1"/>
  <c r="AG39" i="10" s="1"/>
  <c r="AG45" i="10" s="1"/>
  <c r="AG51" i="10" s="1"/>
  <c r="AG57" i="10" s="1"/>
  <c r="AG63" i="10" s="1"/>
  <c r="AG69" i="10" s="1"/>
  <c r="AG75" i="10" s="1"/>
  <c r="AG81" i="10" s="1"/>
  <c r="AG87" i="10" s="1"/>
  <c r="AG93" i="10" s="1"/>
  <c r="AG99" i="10" s="1"/>
  <c r="AG105" i="10" s="1"/>
  <c r="AG111" i="10" s="1"/>
  <c r="AG117" i="10" s="1"/>
  <c r="AG123" i="10" s="1"/>
  <c r="AG129" i="10" s="1"/>
  <c r="AG135" i="10" s="1"/>
  <c r="AG141" i="10" s="1"/>
  <c r="AG147" i="10" s="1"/>
  <c r="AG153" i="10" s="1"/>
  <c r="AG159" i="10" s="1"/>
  <c r="AG165" i="10" s="1"/>
  <c r="AG171" i="10" s="1"/>
  <c r="AG177" i="10" s="1"/>
  <c r="AG183" i="10" s="1"/>
  <c r="AG189" i="10" s="1"/>
  <c r="AG195" i="10" s="1"/>
  <c r="AG201" i="10" s="1"/>
  <c r="AG207" i="10" s="1"/>
  <c r="AG213" i="10" s="1"/>
  <c r="AG219" i="10" s="1"/>
  <c r="AG225" i="10" s="1"/>
  <c r="AG231" i="10" s="1"/>
  <c r="AG237" i="10" s="1"/>
  <c r="AG243" i="10" s="1"/>
  <c r="AG249" i="10" s="1"/>
  <c r="AG255" i="10" s="1"/>
  <c r="AG20" i="10"/>
  <c r="AG26" i="10" s="1"/>
  <c r="AG32" i="10" s="1"/>
  <c r="AG38" i="10" s="1"/>
  <c r="AG44" i="10" s="1"/>
  <c r="AG50" i="10" s="1"/>
  <c r="AG56" i="10" s="1"/>
  <c r="AG62" i="10" s="1"/>
  <c r="AG68" i="10" s="1"/>
  <c r="AG74" i="10" s="1"/>
  <c r="AG80" i="10" s="1"/>
  <c r="AG86" i="10" s="1"/>
  <c r="AG92" i="10" s="1"/>
  <c r="AG98" i="10" s="1"/>
  <c r="AG104" i="10" s="1"/>
  <c r="AG110" i="10" s="1"/>
  <c r="AG116" i="10" s="1"/>
  <c r="AG122" i="10" s="1"/>
  <c r="AG128" i="10" s="1"/>
  <c r="AG134" i="10" s="1"/>
  <c r="AG140" i="10" s="1"/>
  <c r="AG146" i="10" s="1"/>
  <c r="AG152" i="10" s="1"/>
  <c r="AG158" i="10" s="1"/>
  <c r="AG164" i="10" s="1"/>
  <c r="AG170" i="10" s="1"/>
  <c r="AG176" i="10" s="1"/>
  <c r="AG182" i="10" s="1"/>
  <c r="AG188" i="10" s="1"/>
  <c r="AG194" i="10" s="1"/>
  <c r="AG200" i="10" s="1"/>
  <c r="AG206" i="10" s="1"/>
  <c r="AG212" i="10" s="1"/>
  <c r="AG218" i="10" s="1"/>
  <c r="AG224" i="10" s="1"/>
  <c r="AG230" i="10" s="1"/>
  <c r="AG236" i="10" s="1"/>
  <c r="AG242" i="10" s="1"/>
  <c r="AG248" i="10" s="1"/>
  <c r="AG254" i="10" s="1"/>
  <c r="AP19" i="11"/>
  <c r="AP22" i="10"/>
  <c r="AP21" i="10" s="1"/>
  <c r="AP27" i="10" s="1"/>
  <c r="AP33" i="10" s="1"/>
  <c r="AP39" i="10" s="1"/>
  <c r="AP45" i="10" s="1"/>
  <c r="AP51" i="10" s="1"/>
  <c r="AP57" i="10" s="1"/>
  <c r="AP63" i="10" s="1"/>
  <c r="AP69" i="10" s="1"/>
  <c r="AP75" i="10" s="1"/>
  <c r="AP81" i="10" s="1"/>
  <c r="AP87" i="10" s="1"/>
  <c r="AP93" i="10" s="1"/>
  <c r="AP99" i="10" s="1"/>
  <c r="AP105" i="10" s="1"/>
  <c r="AP111" i="10" s="1"/>
  <c r="AP117" i="10" s="1"/>
  <c r="AP123" i="10" s="1"/>
  <c r="AP129" i="10" s="1"/>
  <c r="AP135" i="10" s="1"/>
  <c r="AP141" i="10" s="1"/>
  <c r="AP147" i="10" s="1"/>
  <c r="AP153" i="10" s="1"/>
  <c r="AP159" i="10" s="1"/>
  <c r="AP165" i="10" s="1"/>
  <c r="AP171" i="10" s="1"/>
  <c r="AP177" i="10" s="1"/>
  <c r="AP183" i="10" s="1"/>
  <c r="AP189" i="10" s="1"/>
  <c r="AP195" i="10" s="1"/>
  <c r="AP201" i="10" s="1"/>
  <c r="AP207" i="10" s="1"/>
  <c r="AP213" i="10" s="1"/>
  <c r="AP219" i="10" s="1"/>
  <c r="AP225" i="10" s="1"/>
  <c r="AP231" i="10" s="1"/>
  <c r="AP237" i="10" s="1"/>
  <c r="AP243" i="10" s="1"/>
  <c r="AP249" i="10" s="1"/>
  <c r="AP255" i="10" s="1"/>
  <c r="AP20" i="10"/>
  <c r="AP26" i="10" s="1"/>
  <c r="AP32" i="10" s="1"/>
  <c r="AP38" i="10" s="1"/>
  <c r="AP44" i="10" s="1"/>
  <c r="AP50" i="10" s="1"/>
  <c r="AP56" i="10" s="1"/>
  <c r="AP62" i="10" s="1"/>
  <c r="AP68" i="10" s="1"/>
  <c r="AP74" i="10" s="1"/>
  <c r="AP80" i="10" s="1"/>
  <c r="AP86" i="10" s="1"/>
  <c r="AP92" i="10" s="1"/>
  <c r="AP98" i="10" s="1"/>
  <c r="AP104" i="10" s="1"/>
  <c r="AP110" i="10" s="1"/>
  <c r="AP116" i="10" s="1"/>
  <c r="AP122" i="10" s="1"/>
  <c r="AP128" i="10" s="1"/>
  <c r="AP134" i="10" s="1"/>
  <c r="AP140" i="10" s="1"/>
  <c r="AP146" i="10" s="1"/>
  <c r="AP152" i="10" s="1"/>
  <c r="AP158" i="10" s="1"/>
  <c r="AP164" i="10" s="1"/>
  <c r="AP170" i="10" s="1"/>
  <c r="AP176" i="10" s="1"/>
  <c r="AP182" i="10" s="1"/>
  <c r="AP188" i="10" s="1"/>
  <c r="AP194" i="10" s="1"/>
  <c r="AP200" i="10" s="1"/>
  <c r="AP206" i="10" s="1"/>
  <c r="AP212" i="10" s="1"/>
  <c r="AP218" i="10" s="1"/>
  <c r="AP224" i="10" s="1"/>
  <c r="AP230" i="10" s="1"/>
  <c r="AP236" i="10" s="1"/>
  <c r="AP242" i="10" s="1"/>
  <c r="AP248" i="10" s="1"/>
  <c r="AP254" i="10" s="1"/>
  <c r="W19" i="13"/>
  <c r="W22" i="12"/>
  <c r="W21" i="12" s="1"/>
  <c r="W27" i="12" s="1"/>
  <c r="W33" i="12" s="1"/>
  <c r="W39" i="12" s="1"/>
  <c r="W45" i="12" s="1"/>
  <c r="W51" i="12" s="1"/>
  <c r="W57" i="12" s="1"/>
  <c r="W63" i="12" s="1"/>
  <c r="W69" i="12" s="1"/>
  <c r="W75" i="12" s="1"/>
  <c r="W81" i="12" s="1"/>
  <c r="W87" i="12" s="1"/>
  <c r="W93" i="12" s="1"/>
  <c r="W99" i="12" s="1"/>
  <c r="W105" i="12" s="1"/>
  <c r="W111" i="12" s="1"/>
  <c r="W117" i="12" s="1"/>
  <c r="W123" i="12" s="1"/>
  <c r="W129" i="12" s="1"/>
  <c r="W135" i="12" s="1"/>
  <c r="W141" i="12" s="1"/>
  <c r="W147" i="12" s="1"/>
  <c r="W153" i="12" s="1"/>
  <c r="W159" i="12" s="1"/>
  <c r="W165" i="12" s="1"/>
  <c r="W171" i="12" s="1"/>
  <c r="W177" i="12" s="1"/>
  <c r="W183" i="12" s="1"/>
  <c r="W189" i="12" s="1"/>
  <c r="W195" i="12" s="1"/>
  <c r="W201" i="12" s="1"/>
  <c r="W207" i="12" s="1"/>
  <c r="W213" i="12" s="1"/>
  <c r="W219" i="12" s="1"/>
  <c r="W225" i="12" s="1"/>
  <c r="W231" i="12" s="1"/>
  <c r="W237" i="12" s="1"/>
  <c r="W243" i="12" s="1"/>
  <c r="W249" i="12" s="1"/>
  <c r="W255" i="12" s="1"/>
  <c r="W20" i="12"/>
  <c r="W26" i="12" s="1"/>
  <c r="W32" i="12" s="1"/>
  <c r="W38" i="12" s="1"/>
  <c r="W44" i="12" s="1"/>
  <c r="W50" i="12" s="1"/>
  <c r="W56" i="12" s="1"/>
  <c r="W62" i="12" s="1"/>
  <c r="W68" i="12" s="1"/>
  <c r="W74" i="12" s="1"/>
  <c r="W80" i="12" s="1"/>
  <c r="W86" i="12" s="1"/>
  <c r="W92" i="12" s="1"/>
  <c r="W98" i="12" s="1"/>
  <c r="W104" i="12" s="1"/>
  <c r="W110" i="12" s="1"/>
  <c r="W116" i="12" s="1"/>
  <c r="W122" i="12" s="1"/>
  <c r="W128" i="12" s="1"/>
  <c r="W134" i="12" s="1"/>
  <c r="W140" i="12" s="1"/>
  <c r="W146" i="12" s="1"/>
  <c r="W152" i="12" s="1"/>
  <c r="W158" i="12" s="1"/>
  <c r="W164" i="12" s="1"/>
  <c r="W170" i="12" s="1"/>
  <c r="W176" i="12" s="1"/>
  <c r="W182" i="12" s="1"/>
  <c r="W188" i="12" s="1"/>
  <c r="W194" i="12" s="1"/>
  <c r="W200" i="12" s="1"/>
  <c r="W206" i="12" s="1"/>
  <c r="W212" i="12" s="1"/>
  <c r="W218" i="12" s="1"/>
  <c r="W224" i="12" s="1"/>
  <c r="W230" i="12" s="1"/>
  <c r="W236" i="12" s="1"/>
  <c r="W242" i="12" s="1"/>
  <c r="W248" i="12" s="1"/>
  <c r="W254" i="12" s="1"/>
  <c r="AO19" i="11"/>
  <c r="AO22" i="10"/>
  <c r="AO21" i="10" s="1"/>
  <c r="AO27" i="10" s="1"/>
  <c r="AO33" i="10" s="1"/>
  <c r="AO39" i="10" s="1"/>
  <c r="AO45" i="10" s="1"/>
  <c r="AO51" i="10" s="1"/>
  <c r="AO57" i="10" s="1"/>
  <c r="AO63" i="10" s="1"/>
  <c r="AO69" i="10" s="1"/>
  <c r="AO75" i="10" s="1"/>
  <c r="AO81" i="10" s="1"/>
  <c r="AO87" i="10" s="1"/>
  <c r="AO93" i="10" s="1"/>
  <c r="AO99" i="10" s="1"/>
  <c r="AO105" i="10" s="1"/>
  <c r="AO111" i="10" s="1"/>
  <c r="AO117" i="10" s="1"/>
  <c r="AO123" i="10" s="1"/>
  <c r="AO129" i="10" s="1"/>
  <c r="AO135" i="10" s="1"/>
  <c r="AO141" i="10" s="1"/>
  <c r="AO147" i="10" s="1"/>
  <c r="AO153" i="10" s="1"/>
  <c r="AO159" i="10" s="1"/>
  <c r="AO165" i="10" s="1"/>
  <c r="AO171" i="10" s="1"/>
  <c r="AO177" i="10" s="1"/>
  <c r="AO183" i="10" s="1"/>
  <c r="AO189" i="10" s="1"/>
  <c r="AO195" i="10" s="1"/>
  <c r="AO201" i="10" s="1"/>
  <c r="AO207" i="10" s="1"/>
  <c r="AO213" i="10" s="1"/>
  <c r="AO219" i="10" s="1"/>
  <c r="AO225" i="10" s="1"/>
  <c r="AO231" i="10" s="1"/>
  <c r="AO237" i="10" s="1"/>
  <c r="AO243" i="10" s="1"/>
  <c r="AO249" i="10" s="1"/>
  <c r="AO255" i="10" s="1"/>
  <c r="AO20" i="10"/>
  <c r="AO26" i="10" s="1"/>
  <c r="AO32" i="10" s="1"/>
  <c r="AO38" i="10" s="1"/>
  <c r="AO44" i="10" s="1"/>
  <c r="AO50" i="10" s="1"/>
  <c r="AO56" i="10" s="1"/>
  <c r="AO62" i="10" s="1"/>
  <c r="AO68" i="10" s="1"/>
  <c r="AO74" i="10" s="1"/>
  <c r="AO80" i="10" s="1"/>
  <c r="AO86" i="10" s="1"/>
  <c r="AO92" i="10" s="1"/>
  <c r="AO98" i="10" s="1"/>
  <c r="AO104" i="10" s="1"/>
  <c r="AO110" i="10" s="1"/>
  <c r="AO116" i="10" s="1"/>
  <c r="AO122" i="10" s="1"/>
  <c r="AO128" i="10" s="1"/>
  <c r="AO134" i="10" s="1"/>
  <c r="AO140" i="10" s="1"/>
  <c r="AO146" i="10" s="1"/>
  <c r="AO152" i="10" s="1"/>
  <c r="AO158" i="10" s="1"/>
  <c r="AO164" i="10" s="1"/>
  <c r="AO170" i="10" s="1"/>
  <c r="AO176" i="10" s="1"/>
  <c r="AO182" i="10" s="1"/>
  <c r="AO188" i="10" s="1"/>
  <c r="AO194" i="10" s="1"/>
  <c r="AO200" i="10" s="1"/>
  <c r="AO206" i="10" s="1"/>
  <c r="AO212" i="10" s="1"/>
  <c r="AO218" i="10" s="1"/>
  <c r="AO224" i="10" s="1"/>
  <c r="AO230" i="10" s="1"/>
  <c r="AO236" i="10" s="1"/>
  <c r="AO242" i="10" s="1"/>
  <c r="AO248" i="10" s="1"/>
  <c r="AO254" i="10" s="1"/>
  <c r="AF19" i="12"/>
  <c r="AF22" i="11"/>
  <c r="AF21" i="11" s="1"/>
  <c r="AF27" i="11" s="1"/>
  <c r="AF33" i="11" s="1"/>
  <c r="AF39" i="11" s="1"/>
  <c r="AF45" i="11" s="1"/>
  <c r="AF51" i="11" s="1"/>
  <c r="AF57" i="11" s="1"/>
  <c r="AF63" i="11" s="1"/>
  <c r="AF69" i="11" s="1"/>
  <c r="AF75" i="11" s="1"/>
  <c r="AF81" i="11" s="1"/>
  <c r="AF87" i="11" s="1"/>
  <c r="AF93" i="11" s="1"/>
  <c r="AF99" i="11" s="1"/>
  <c r="AF105" i="11" s="1"/>
  <c r="AF111" i="11" s="1"/>
  <c r="AF117" i="11" s="1"/>
  <c r="AF123" i="11" s="1"/>
  <c r="AF129" i="11" s="1"/>
  <c r="AF135" i="11" s="1"/>
  <c r="AF141" i="11" s="1"/>
  <c r="AF147" i="11" s="1"/>
  <c r="AF153" i="11" s="1"/>
  <c r="AF159" i="11" s="1"/>
  <c r="AF165" i="11" s="1"/>
  <c r="AF171" i="11" s="1"/>
  <c r="AF177" i="11" s="1"/>
  <c r="AF183" i="11" s="1"/>
  <c r="AF189" i="11" s="1"/>
  <c r="AF195" i="11" s="1"/>
  <c r="AF201" i="11" s="1"/>
  <c r="AF207" i="11" s="1"/>
  <c r="AF213" i="11" s="1"/>
  <c r="AF219" i="11" s="1"/>
  <c r="AF225" i="11" s="1"/>
  <c r="AF231" i="11" s="1"/>
  <c r="AF237" i="11" s="1"/>
  <c r="AF243" i="11" s="1"/>
  <c r="AF249" i="11" s="1"/>
  <c r="AF255" i="11" s="1"/>
  <c r="AF20" i="11"/>
  <c r="AF26" i="11" s="1"/>
  <c r="AF32" i="11" s="1"/>
  <c r="AF38" i="11" s="1"/>
  <c r="AF44" i="11" s="1"/>
  <c r="AF50" i="11" s="1"/>
  <c r="AF56" i="11" s="1"/>
  <c r="AF62" i="11" s="1"/>
  <c r="AF68" i="11" s="1"/>
  <c r="AF74" i="11" s="1"/>
  <c r="AF80" i="11" s="1"/>
  <c r="AF86" i="11" s="1"/>
  <c r="AF92" i="11" s="1"/>
  <c r="AF98" i="11" s="1"/>
  <c r="AF104" i="11" s="1"/>
  <c r="AF110" i="11" s="1"/>
  <c r="AF116" i="11" s="1"/>
  <c r="AF122" i="11" s="1"/>
  <c r="AF128" i="11" s="1"/>
  <c r="AF134" i="11" s="1"/>
  <c r="AF140" i="11" s="1"/>
  <c r="AF146" i="11" s="1"/>
  <c r="AF152" i="11" s="1"/>
  <c r="AF158" i="11" s="1"/>
  <c r="AF164" i="11" s="1"/>
  <c r="AF170" i="11" s="1"/>
  <c r="AF176" i="11" s="1"/>
  <c r="AF182" i="11" s="1"/>
  <c r="AF188" i="11" s="1"/>
  <c r="AF194" i="11" s="1"/>
  <c r="AF200" i="11" s="1"/>
  <c r="AF206" i="11" s="1"/>
  <c r="AF212" i="11" s="1"/>
  <c r="AF218" i="11" s="1"/>
  <c r="AF224" i="11" s="1"/>
  <c r="AF230" i="11" s="1"/>
  <c r="AF236" i="11" s="1"/>
  <c r="AF242" i="11" s="1"/>
  <c r="AF248" i="11" s="1"/>
  <c r="AF254" i="11" s="1"/>
  <c r="G24" i="12"/>
  <c r="H24" i="11"/>
  <c r="T20" i="11"/>
  <c r="AL20" i="9"/>
  <c r="V19" i="13"/>
  <c r="V22" i="12"/>
  <c r="V21" i="12" s="1"/>
  <c r="V27" i="12" s="1"/>
  <c r="V33" i="12" s="1"/>
  <c r="V39" i="12" s="1"/>
  <c r="V45" i="12" s="1"/>
  <c r="V51" i="12" s="1"/>
  <c r="V57" i="12" s="1"/>
  <c r="V63" i="12" s="1"/>
  <c r="V69" i="12" s="1"/>
  <c r="V75" i="12" s="1"/>
  <c r="V81" i="12" s="1"/>
  <c r="V87" i="12" s="1"/>
  <c r="V93" i="12" s="1"/>
  <c r="V99" i="12" s="1"/>
  <c r="V105" i="12" s="1"/>
  <c r="V111" i="12" s="1"/>
  <c r="V117" i="12" s="1"/>
  <c r="V123" i="12" s="1"/>
  <c r="V129" i="12" s="1"/>
  <c r="V135" i="12" s="1"/>
  <c r="V141" i="12" s="1"/>
  <c r="V147" i="12" s="1"/>
  <c r="V153" i="12" s="1"/>
  <c r="V159" i="12" s="1"/>
  <c r="V165" i="12" s="1"/>
  <c r="V171" i="12" s="1"/>
  <c r="V177" i="12" s="1"/>
  <c r="V183" i="12" s="1"/>
  <c r="V189" i="12" s="1"/>
  <c r="V195" i="12" s="1"/>
  <c r="V201" i="12" s="1"/>
  <c r="V207" i="12" s="1"/>
  <c r="V213" i="12" s="1"/>
  <c r="V219" i="12" s="1"/>
  <c r="V225" i="12" s="1"/>
  <c r="V231" i="12" s="1"/>
  <c r="V237" i="12" s="1"/>
  <c r="V243" i="12" s="1"/>
  <c r="V249" i="12" s="1"/>
  <c r="V255" i="12" s="1"/>
  <c r="V20" i="12"/>
  <c r="V26" i="12" s="1"/>
  <c r="V32" i="12" s="1"/>
  <c r="V38" i="12" s="1"/>
  <c r="V44" i="12" s="1"/>
  <c r="V50" i="12" s="1"/>
  <c r="V56" i="12" s="1"/>
  <c r="V62" i="12" s="1"/>
  <c r="V68" i="12" s="1"/>
  <c r="V74" i="12" s="1"/>
  <c r="V80" i="12" s="1"/>
  <c r="V86" i="12" s="1"/>
  <c r="V92" i="12" s="1"/>
  <c r="V98" i="12" s="1"/>
  <c r="V104" i="12" s="1"/>
  <c r="V110" i="12" s="1"/>
  <c r="V116" i="12" s="1"/>
  <c r="V122" i="12" s="1"/>
  <c r="V128" i="12" s="1"/>
  <c r="V134" i="12" s="1"/>
  <c r="V140" i="12" s="1"/>
  <c r="V146" i="12" s="1"/>
  <c r="V152" i="12" s="1"/>
  <c r="V158" i="12" s="1"/>
  <c r="V164" i="12" s="1"/>
  <c r="V170" i="12" s="1"/>
  <c r="V176" i="12" s="1"/>
  <c r="V182" i="12" s="1"/>
  <c r="V188" i="12" s="1"/>
  <c r="V194" i="12" s="1"/>
  <c r="V200" i="12" s="1"/>
  <c r="V206" i="12" s="1"/>
  <c r="V212" i="12" s="1"/>
  <c r="V218" i="12" s="1"/>
  <c r="V224" i="12" s="1"/>
  <c r="V230" i="12" s="1"/>
  <c r="V236" i="12" s="1"/>
  <c r="V242" i="12" s="1"/>
  <c r="V248" i="12" s="1"/>
  <c r="V254" i="12" s="1"/>
  <c r="AN19" i="11"/>
  <c r="AN22" i="10"/>
  <c r="AN21" i="10" s="1"/>
  <c r="AN27" i="10" s="1"/>
  <c r="AN33" i="10" s="1"/>
  <c r="AN39" i="10" s="1"/>
  <c r="AN45" i="10" s="1"/>
  <c r="AN51" i="10" s="1"/>
  <c r="AN57" i="10" s="1"/>
  <c r="AN63" i="10" s="1"/>
  <c r="AN69" i="10" s="1"/>
  <c r="AN75" i="10" s="1"/>
  <c r="AN81" i="10" s="1"/>
  <c r="AN87" i="10" s="1"/>
  <c r="AN93" i="10" s="1"/>
  <c r="AN99" i="10" s="1"/>
  <c r="AN105" i="10" s="1"/>
  <c r="AN111" i="10" s="1"/>
  <c r="AN117" i="10" s="1"/>
  <c r="AN123" i="10" s="1"/>
  <c r="AN129" i="10" s="1"/>
  <c r="AN135" i="10" s="1"/>
  <c r="AN141" i="10" s="1"/>
  <c r="AN147" i="10" s="1"/>
  <c r="AN153" i="10" s="1"/>
  <c r="AN159" i="10" s="1"/>
  <c r="AN165" i="10" s="1"/>
  <c r="AN171" i="10" s="1"/>
  <c r="AN177" i="10" s="1"/>
  <c r="AN183" i="10" s="1"/>
  <c r="AN189" i="10" s="1"/>
  <c r="AN195" i="10" s="1"/>
  <c r="AN201" i="10" s="1"/>
  <c r="AN207" i="10" s="1"/>
  <c r="AN213" i="10" s="1"/>
  <c r="AN219" i="10" s="1"/>
  <c r="AN225" i="10" s="1"/>
  <c r="AN231" i="10" s="1"/>
  <c r="AN237" i="10" s="1"/>
  <c r="AN243" i="10" s="1"/>
  <c r="AN249" i="10" s="1"/>
  <c r="AN255" i="10" s="1"/>
  <c r="AN20" i="10"/>
  <c r="AN26" i="10" s="1"/>
  <c r="AN32" i="10" s="1"/>
  <c r="AN38" i="10" s="1"/>
  <c r="AN44" i="10" s="1"/>
  <c r="AN50" i="10" s="1"/>
  <c r="AN56" i="10" s="1"/>
  <c r="AN62" i="10" s="1"/>
  <c r="AN68" i="10" s="1"/>
  <c r="AN74" i="10" s="1"/>
  <c r="AN80" i="10" s="1"/>
  <c r="AN86" i="10" s="1"/>
  <c r="AN92" i="10" s="1"/>
  <c r="AN98" i="10" s="1"/>
  <c r="AN104" i="10" s="1"/>
  <c r="AN110" i="10" s="1"/>
  <c r="AN116" i="10" s="1"/>
  <c r="AN122" i="10" s="1"/>
  <c r="AN128" i="10" s="1"/>
  <c r="AN134" i="10" s="1"/>
  <c r="AN140" i="10" s="1"/>
  <c r="AN146" i="10" s="1"/>
  <c r="AN152" i="10" s="1"/>
  <c r="AN158" i="10" s="1"/>
  <c r="AN164" i="10" s="1"/>
  <c r="AN170" i="10" s="1"/>
  <c r="AN176" i="10" s="1"/>
  <c r="AN182" i="10" s="1"/>
  <c r="AN188" i="10" s="1"/>
  <c r="AN194" i="10" s="1"/>
  <c r="AN200" i="10" s="1"/>
  <c r="AN206" i="10" s="1"/>
  <c r="AN212" i="10" s="1"/>
  <c r="AN218" i="10" s="1"/>
  <c r="AN224" i="10" s="1"/>
  <c r="AN230" i="10" s="1"/>
  <c r="AN236" i="10" s="1"/>
  <c r="AN242" i="10" s="1"/>
  <c r="AN248" i="10" s="1"/>
  <c r="AN254" i="10" s="1"/>
  <c r="AE19" i="12"/>
  <c r="AE22" i="11"/>
  <c r="AE21" i="11" s="1"/>
  <c r="AE27" i="11" s="1"/>
  <c r="AE33" i="11" s="1"/>
  <c r="AE39" i="11" s="1"/>
  <c r="AE45" i="11" s="1"/>
  <c r="AE51" i="11" s="1"/>
  <c r="AE57" i="11" s="1"/>
  <c r="AE63" i="11" s="1"/>
  <c r="AE69" i="11" s="1"/>
  <c r="AE75" i="11" s="1"/>
  <c r="AE81" i="11" s="1"/>
  <c r="AE87" i="11" s="1"/>
  <c r="AE93" i="11" s="1"/>
  <c r="AE99" i="11" s="1"/>
  <c r="AE105" i="11" s="1"/>
  <c r="AE111" i="11" s="1"/>
  <c r="AE117" i="11" s="1"/>
  <c r="AE123" i="11" s="1"/>
  <c r="AE129" i="11" s="1"/>
  <c r="AE135" i="11" s="1"/>
  <c r="AE141" i="11" s="1"/>
  <c r="AE147" i="11" s="1"/>
  <c r="AE153" i="11" s="1"/>
  <c r="AE159" i="11" s="1"/>
  <c r="AE165" i="11" s="1"/>
  <c r="AE171" i="11" s="1"/>
  <c r="AE177" i="11" s="1"/>
  <c r="AE183" i="11" s="1"/>
  <c r="AE189" i="11" s="1"/>
  <c r="AE195" i="11" s="1"/>
  <c r="AE201" i="11" s="1"/>
  <c r="AE207" i="11" s="1"/>
  <c r="AE213" i="11" s="1"/>
  <c r="AE219" i="11" s="1"/>
  <c r="AE225" i="11" s="1"/>
  <c r="AE231" i="11" s="1"/>
  <c r="AE237" i="11" s="1"/>
  <c r="AE243" i="11" s="1"/>
  <c r="AE249" i="11" s="1"/>
  <c r="AE255" i="11" s="1"/>
  <c r="AE20" i="11"/>
  <c r="AE26" i="11" s="1"/>
  <c r="AE32" i="11" s="1"/>
  <c r="AE38" i="11" s="1"/>
  <c r="AE44" i="11" s="1"/>
  <c r="AE50" i="11" s="1"/>
  <c r="AE56" i="11" s="1"/>
  <c r="AE62" i="11" s="1"/>
  <c r="AE68" i="11" s="1"/>
  <c r="AE74" i="11" s="1"/>
  <c r="AE80" i="11" s="1"/>
  <c r="AE86" i="11" s="1"/>
  <c r="AE92" i="11" s="1"/>
  <c r="AE98" i="11" s="1"/>
  <c r="AE104" i="11" s="1"/>
  <c r="AE110" i="11" s="1"/>
  <c r="AE116" i="11" s="1"/>
  <c r="AE122" i="11" s="1"/>
  <c r="AE128" i="11" s="1"/>
  <c r="AE134" i="11" s="1"/>
  <c r="AE140" i="11" s="1"/>
  <c r="AE146" i="11" s="1"/>
  <c r="AE152" i="11" s="1"/>
  <c r="AE158" i="11" s="1"/>
  <c r="AE164" i="11" s="1"/>
  <c r="AE170" i="11" s="1"/>
  <c r="AE176" i="11" s="1"/>
  <c r="AE182" i="11" s="1"/>
  <c r="AE188" i="11" s="1"/>
  <c r="AE194" i="11" s="1"/>
  <c r="AE200" i="11" s="1"/>
  <c r="AE206" i="11" s="1"/>
  <c r="AE212" i="11" s="1"/>
  <c r="AE218" i="11" s="1"/>
  <c r="AE224" i="11" s="1"/>
  <c r="AE230" i="11" s="1"/>
  <c r="AE236" i="11" s="1"/>
  <c r="AE242" i="11" s="1"/>
  <c r="AE248" i="11" s="1"/>
  <c r="AE254" i="11" s="1"/>
  <c r="AM19" i="11"/>
  <c r="AM20" i="10"/>
  <c r="AM22" i="10"/>
  <c r="AL19" i="10"/>
  <c r="AK22" i="10" s="1"/>
  <c r="AK28" i="10" s="1"/>
  <c r="AD19" i="12"/>
  <c r="AD22" i="11"/>
  <c r="AD20" i="11"/>
  <c r="AL22" i="9"/>
  <c r="AL21" i="9" s="1"/>
  <c r="AL27" i="9" s="1"/>
  <c r="AL33" i="9" s="1"/>
  <c r="AL39" i="9" s="1"/>
  <c r="AM21" i="9"/>
  <c r="AM27" i="9" s="1"/>
  <c r="T22" i="11"/>
  <c r="T21" i="11" s="1"/>
  <c r="T27" i="11" s="1"/>
  <c r="U21" i="11"/>
  <c r="U27" i="11" s="1"/>
  <c r="AD21" i="10"/>
  <c r="AD27" i="10" s="1"/>
  <c r="U19" i="13"/>
  <c r="T19" i="12"/>
  <c r="U20" i="12"/>
  <c r="U22" i="12"/>
  <c r="BD58" i="2"/>
  <c r="BK53" i="2"/>
  <c r="BL54" i="2" s="1"/>
  <c r="BK64" i="2"/>
  <c r="BK58" i="2"/>
  <c r="BC60" i="2"/>
  <c r="BC63" i="2"/>
  <c r="BC64" i="2"/>
  <c r="BC62" i="2"/>
  <c r="BC65" i="2"/>
  <c r="BC61" i="2"/>
  <c r="BC69" i="2"/>
  <c r="BK61" i="2"/>
  <c r="BK66" i="2" s="1"/>
  <c r="BK56" i="2"/>
  <c r="BK57" i="2" s="1"/>
  <c r="BD56" i="2"/>
  <c r="BD57" i="2" s="1"/>
  <c r="W9" i="2"/>
  <c r="X2" i="2"/>
  <c r="G21" i="13"/>
  <c r="A19" i="13"/>
  <c r="A22" i="13" s="1"/>
  <c r="A23" i="13" s="1"/>
  <c r="A24" i="13" s="1"/>
  <c r="L180" i="6" l="1"/>
  <c r="M150" i="11"/>
  <c r="K192" i="5"/>
  <c r="L192" i="5" s="1"/>
  <c r="AL36" i="7"/>
  <c r="AM36" i="7" s="1"/>
  <c r="AC54" i="5"/>
  <c r="AD54" i="5" s="1"/>
  <c r="M144" i="12"/>
  <c r="K186" i="6"/>
  <c r="M186" i="6" s="1"/>
  <c r="S34" i="11"/>
  <c r="S40" i="11" s="1"/>
  <c r="S19" i="11"/>
  <c r="K168" i="9"/>
  <c r="M168" i="9" s="1"/>
  <c r="T42" i="8"/>
  <c r="V42" i="8" s="1"/>
  <c r="U30" i="9"/>
  <c r="T48" i="7"/>
  <c r="U48" i="7" s="1"/>
  <c r="M132" i="14"/>
  <c r="AL42" i="6"/>
  <c r="AM42" i="6" s="1"/>
  <c r="L174" i="7"/>
  <c r="AM30" i="7"/>
  <c r="K180" i="7"/>
  <c r="L180" i="7" s="1"/>
  <c r="K138" i="14"/>
  <c r="L138" i="14" s="1"/>
  <c r="U42" i="7"/>
  <c r="AM36" i="6"/>
  <c r="M138" i="13"/>
  <c r="F20" i="13"/>
  <c r="F26" i="13" s="1"/>
  <c r="F32" i="13" s="1"/>
  <c r="F38" i="13" s="1"/>
  <c r="F44" i="13" s="1"/>
  <c r="F50" i="13" s="1"/>
  <c r="F56" i="13" s="1"/>
  <c r="F62" i="13" s="1"/>
  <c r="F68" i="13" s="1"/>
  <c r="F74" i="13" s="1"/>
  <c r="F80" i="13" s="1"/>
  <c r="F86" i="13" s="1"/>
  <c r="F92" i="13" s="1"/>
  <c r="F98" i="13" s="1"/>
  <c r="F104" i="13" s="1"/>
  <c r="F110" i="13" s="1"/>
  <c r="F116" i="13" s="1"/>
  <c r="F122" i="13" s="1"/>
  <c r="F128" i="13" s="1"/>
  <c r="F134" i="13" s="1"/>
  <c r="F140" i="13" s="1"/>
  <c r="F146" i="13" s="1"/>
  <c r="F152" i="13" s="1"/>
  <c r="F158" i="13" s="1"/>
  <c r="F164" i="13" s="1"/>
  <c r="F170" i="13" s="1"/>
  <c r="F176" i="13" s="1"/>
  <c r="F182" i="13" s="1"/>
  <c r="F188" i="13" s="1"/>
  <c r="F194" i="13" s="1"/>
  <c r="F200" i="13" s="1"/>
  <c r="F206" i="13" s="1"/>
  <c r="F212" i="13" s="1"/>
  <c r="F218" i="13" s="1"/>
  <c r="F224" i="13" s="1"/>
  <c r="F230" i="13" s="1"/>
  <c r="F236" i="13" s="1"/>
  <c r="F242" i="13" s="1"/>
  <c r="F248" i="13" s="1"/>
  <c r="F254" i="13" s="1"/>
  <c r="AH30" i="9"/>
  <c r="AC36" i="8"/>
  <c r="AD36" i="8" s="1"/>
  <c r="AL54" i="4"/>
  <c r="AM54" i="4" s="1"/>
  <c r="K156" i="11"/>
  <c r="L156" i="11" s="1"/>
  <c r="T60" i="5"/>
  <c r="V60" i="5" s="1"/>
  <c r="K198" i="4"/>
  <c r="L198" i="4" s="1"/>
  <c r="V54" i="5"/>
  <c r="T54" i="6"/>
  <c r="V54" i="6" s="1"/>
  <c r="U36" i="8"/>
  <c r="AC30" i="9"/>
  <c r="AD30" i="9" s="1"/>
  <c r="L168" i="9"/>
  <c r="T30" i="10"/>
  <c r="U30" i="10" s="1"/>
  <c r="K174" i="8"/>
  <c r="M174" i="8" s="1"/>
  <c r="AN36" i="7"/>
  <c r="S76" i="4"/>
  <c r="S67" i="4"/>
  <c r="T63" i="6"/>
  <c r="AK51" i="5"/>
  <c r="AM57" i="5"/>
  <c r="J67" i="5"/>
  <c r="J76" i="5"/>
  <c r="S58" i="7"/>
  <c r="S49" i="7"/>
  <c r="AC51" i="6"/>
  <c r="L162" i="9"/>
  <c r="M162" i="9"/>
  <c r="L177" i="10"/>
  <c r="J171" i="10"/>
  <c r="K176" i="8"/>
  <c r="J186" i="8"/>
  <c r="L182" i="8"/>
  <c r="AB37" i="8"/>
  <c r="AB46" i="8"/>
  <c r="L152" i="13"/>
  <c r="K146" i="13"/>
  <c r="J156" i="13"/>
  <c r="AC39" i="8"/>
  <c r="U50" i="8"/>
  <c r="S54" i="8"/>
  <c r="T44" i="8"/>
  <c r="AC57" i="5"/>
  <c r="J37" i="9"/>
  <c r="J46" i="9"/>
  <c r="L206" i="4"/>
  <c r="K200" i="4"/>
  <c r="J210" i="4"/>
  <c r="Z66" i="5"/>
  <c r="Y66" i="5"/>
  <c r="AD33" i="10"/>
  <c r="AB27" i="10"/>
  <c r="AK34" i="10"/>
  <c r="AK25" i="10"/>
  <c r="AC33" i="9"/>
  <c r="AB30" i="10"/>
  <c r="S37" i="9"/>
  <c r="S46" i="9"/>
  <c r="U69" i="5"/>
  <c r="S63" i="5"/>
  <c r="L189" i="9"/>
  <c r="K140" i="14"/>
  <c r="J150" i="14"/>
  <c r="L146" i="14"/>
  <c r="AM45" i="7"/>
  <c r="AK39" i="7"/>
  <c r="AC50" i="6"/>
  <c r="AB60" i="6"/>
  <c r="AD56" i="6"/>
  <c r="Q180" i="8"/>
  <c r="P180" i="8"/>
  <c r="K195" i="6"/>
  <c r="Q150" i="13"/>
  <c r="P150" i="13"/>
  <c r="AB51" i="6"/>
  <c r="AD57" i="6"/>
  <c r="AE30" i="8"/>
  <c r="J52" i="8"/>
  <c r="J43" i="8"/>
  <c r="AC42" i="7"/>
  <c r="AE42" i="7" s="1"/>
  <c r="Z36" i="10"/>
  <c r="Y36" i="10"/>
  <c r="K147" i="14"/>
  <c r="Q204" i="4"/>
  <c r="P204" i="4"/>
  <c r="AL57" i="7"/>
  <c r="AK43" i="7"/>
  <c r="AK52" i="7"/>
  <c r="K183" i="8"/>
  <c r="AI48" i="7"/>
  <c r="AH48" i="7"/>
  <c r="U57" i="7"/>
  <c r="S51" i="7"/>
  <c r="J67" i="4"/>
  <c r="J76" i="4"/>
  <c r="J195" i="5"/>
  <c r="L201" i="5"/>
  <c r="K177" i="9"/>
  <c r="U48" i="6"/>
  <c r="K153" i="13"/>
  <c r="AC38" i="8"/>
  <c r="AD44" i="8"/>
  <c r="AB48" i="8"/>
  <c r="AK43" i="6"/>
  <c r="AK52" i="6"/>
  <c r="T69" i="5"/>
  <c r="J159" i="11"/>
  <c r="L165" i="11"/>
  <c r="K171" i="10"/>
  <c r="S66" i="6"/>
  <c r="U62" i="6"/>
  <c r="T56" i="6"/>
  <c r="AC63" i="4"/>
  <c r="K201" i="5"/>
  <c r="Y42" i="9"/>
  <c r="Z42" i="9"/>
  <c r="J49" i="7"/>
  <c r="J58" i="7"/>
  <c r="AK48" i="7"/>
  <c r="AL38" i="7"/>
  <c r="AM44" i="7"/>
  <c r="AL51" i="6"/>
  <c r="K188" i="6"/>
  <c r="J198" i="6"/>
  <c r="L194" i="6"/>
  <c r="T45" i="9"/>
  <c r="AL48" i="5"/>
  <c r="AN48" i="5" s="1"/>
  <c r="AL26" i="9"/>
  <c r="AK36" i="9"/>
  <c r="AM32" i="9"/>
  <c r="L165" i="12"/>
  <c r="J159" i="12"/>
  <c r="AK31" i="9"/>
  <c r="AK40" i="9"/>
  <c r="AI66" i="4"/>
  <c r="AH66" i="4"/>
  <c r="AQ48" i="6"/>
  <c r="AR48" i="6"/>
  <c r="Z72" i="4"/>
  <c r="Y72" i="4"/>
  <c r="L200" i="5"/>
  <c r="K194" i="5"/>
  <c r="J204" i="5"/>
  <c r="P174" i="9"/>
  <c r="Q174" i="9"/>
  <c r="AC44" i="7"/>
  <c r="AB54" i="7"/>
  <c r="AD50" i="7"/>
  <c r="AB25" i="10"/>
  <c r="AB34" i="10"/>
  <c r="AN24" i="8"/>
  <c r="S46" i="10"/>
  <c r="S37" i="10"/>
  <c r="AI42" i="8"/>
  <c r="AH42" i="8"/>
  <c r="AK66" i="4"/>
  <c r="AL56" i="4"/>
  <c r="AM62" i="4"/>
  <c r="U32" i="11"/>
  <c r="T26" i="11"/>
  <c r="T39" i="10"/>
  <c r="AC45" i="7"/>
  <c r="J31" i="10"/>
  <c r="J40" i="10"/>
  <c r="S64" i="6"/>
  <c r="S55" i="6"/>
  <c r="Y60" i="6"/>
  <c r="Z60" i="6"/>
  <c r="L189" i="8"/>
  <c r="J183" i="8"/>
  <c r="K158" i="11"/>
  <c r="L164" i="11"/>
  <c r="J168" i="11"/>
  <c r="L168" i="8"/>
  <c r="M168" i="8"/>
  <c r="T51" i="8"/>
  <c r="K150" i="12"/>
  <c r="AL39" i="8"/>
  <c r="L170" i="10"/>
  <c r="J174" i="10"/>
  <c r="K164" i="10"/>
  <c r="AK58" i="5"/>
  <c r="AK49" i="5"/>
  <c r="AR42" i="7"/>
  <c r="AQ42" i="7"/>
  <c r="M177" i="9"/>
  <c r="J171" i="9"/>
  <c r="P192" i="6"/>
  <c r="Q192" i="6"/>
  <c r="AR30" i="9"/>
  <c r="AQ30" i="9"/>
  <c r="K162" i="10"/>
  <c r="AB61" i="5"/>
  <c r="AB70" i="5"/>
  <c r="AQ36" i="8"/>
  <c r="AR36" i="8"/>
  <c r="AC60" i="4"/>
  <c r="AE60" i="4" s="1"/>
  <c r="AK54" i="6"/>
  <c r="AL44" i="6"/>
  <c r="AM50" i="6"/>
  <c r="K207" i="4"/>
  <c r="L192" i="4"/>
  <c r="M192" i="4"/>
  <c r="T68" i="4"/>
  <c r="S78" i="4"/>
  <c r="U74" i="4"/>
  <c r="AC32" i="9"/>
  <c r="AB42" i="9"/>
  <c r="AD38" i="9"/>
  <c r="AL57" i="4"/>
  <c r="J189" i="6"/>
  <c r="L195" i="6"/>
  <c r="Z30" i="11"/>
  <c r="Y30" i="11"/>
  <c r="AK45" i="6"/>
  <c r="AM51" i="6"/>
  <c r="AD69" i="4"/>
  <c r="AB63" i="4"/>
  <c r="AN258" i="2"/>
  <c r="P162" i="11"/>
  <c r="Q162" i="11"/>
  <c r="K159" i="12"/>
  <c r="J183" i="7"/>
  <c r="L189" i="7"/>
  <c r="AD48" i="5"/>
  <c r="L156" i="10"/>
  <c r="M156" i="10"/>
  <c r="K152" i="12"/>
  <c r="J162" i="12"/>
  <c r="L158" i="12"/>
  <c r="T36" i="9"/>
  <c r="AH60" i="5"/>
  <c r="AI60" i="5"/>
  <c r="AK57" i="4"/>
  <c r="AM63" i="4"/>
  <c r="AL30" i="8"/>
  <c r="AN30" i="8" s="1"/>
  <c r="S60" i="7"/>
  <c r="U56" i="7"/>
  <c r="T50" i="7"/>
  <c r="Z48" i="8"/>
  <c r="Y48" i="8"/>
  <c r="J147" i="14"/>
  <c r="L153" i="14"/>
  <c r="K170" i="9"/>
  <c r="J180" i="9"/>
  <c r="L176" i="9"/>
  <c r="AH36" i="9"/>
  <c r="AI36" i="9"/>
  <c r="AM42" i="5"/>
  <c r="T62" i="5"/>
  <c r="S72" i="5"/>
  <c r="U68" i="5"/>
  <c r="AB25" i="11"/>
  <c r="AB34" i="11"/>
  <c r="S27" i="11"/>
  <c r="U33" i="11"/>
  <c r="J34" i="11"/>
  <c r="J25" i="11"/>
  <c r="P186" i="7"/>
  <c r="Q186" i="7"/>
  <c r="AL81" i="5"/>
  <c r="AL87" i="5" s="1"/>
  <c r="AK70" i="4"/>
  <c r="AK61" i="4"/>
  <c r="AC26" i="10"/>
  <c r="AB36" i="10"/>
  <c r="AD32" i="10"/>
  <c r="AB58" i="7"/>
  <c r="AB49" i="7"/>
  <c r="Y36" i="11"/>
  <c r="Z36" i="11"/>
  <c r="J147" i="13"/>
  <c r="L153" i="13"/>
  <c r="T38" i="9"/>
  <c r="U44" i="9"/>
  <c r="S48" i="9"/>
  <c r="L186" i="5"/>
  <c r="M186" i="5"/>
  <c r="AB61" i="4"/>
  <c r="AB70" i="4"/>
  <c r="AM56" i="5"/>
  <c r="AK60" i="5"/>
  <c r="AL50" i="5"/>
  <c r="U39" i="10"/>
  <c r="S33" i="10"/>
  <c r="AB33" i="9"/>
  <c r="AD39" i="9"/>
  <c r="J64" i="6"/>
  <c r="J55" i="6"/>
  <c r="K144" i="13"/>
  <c r="U38" i="10"/>
  <c r="S42" i="10"/>
  <c r="T32" i="10"/>
  <c r="K165" i="11"/>
  <c r="T33" i="11"/>
  <c r="AM26" i="10"/>
  <c r="AK30" i="10"/>
  <c r="J192" i="7"/>
  <c r="L188" i="7"/>
  <c r="K182" i="7"/>
  <c r="AE54" i="4"/>
  <c r="J201" i="4"/>
  <c r="L207" i="4"/>
  <c r="K195" i="7"/>
  <c r="AB31" i="9"/>
  <c r="AB40" i="9"/>
  <c r="Q168" i="10"/>
  <c r="P168" i="10"/>
  <c r="AQ54" i="5"/>
  <c r="AR54" i="5"/>
  <c r="AK46" i="8"/>
  <c r="AK37" i="8"/>
  <c r="T57" i="7"/>
  <c r="AD68" i="4"/>
  <c r="AB72" i="4"/>
  <c r="AC62" i="4"/>
  <c r="AC48" i="6"/>
  <c r="AE48" i="6" s="1"/>
  <c r="T66" i="4"/>
  <c r="V66" i="4" s="1"/>
  <c r="Q198" i="5"/>
  <c r="P198" i="5"/>
  <c r="AM33" i="9"/>
  <c r="AK27" i="9"/>
  <c r="AL45" i="9"/>
  <c r="S30" i="12"/>
  <c r="U26" i="12"/>
  <c r="AD26" i="11"/>
  <c r="V24" i="10"/>
  <c r="AR60" i="4"/>
  <c r="AQ60" i="4"/>
  <c r="U45" i="9"/>
  <c r="S39" i="9"/>
  <c r="AB57" i="5"/>
  <c r="AD63" i="5"/>
  <c r="AD45" i="8"/>
  <c r="AB39" i="8"/>
  <c r="AB55" i="6"/>
  <c r="AB64" i="6"/>
  <c r="Q144" i="14"/>
  <c r="P144" i="14"/>
  <c r="T69" i="4"/>
  <c r="AH54" i="6"/>
  <c r="AI54" i="6"/>
  <c r="AB45" i="7"/>
  <c r="AD51" i="7"/>
  <c r="U63" i="6"/>
  <c r="S57" i="6"/>
  <c r="U75" i="4"/>
  <c r="S69" i="4"/>
  <c r="P156" i="12"/>
  <c r="Q156" i="12"/>
  <c r="AD62" i="5"/>
  <c r="AC56" i="5"/>
  <c r="AC60" i="5" s="1"/>
  <c r="AB66" i="5"/>
  <c r="AM38" i="8"/>
  <c r="AK42" i="8"/>
  <c r="AL32" i="8"/>
  <c r="Y54" i="7"/>
  <c r="Z54" i="7"/>
  <c r="S49" i="8"/>
  <c r="S58" i="8"/>
  <c r="U51" i="8"/>
  <c r="S45" i="8"/>
  <c r="AK33" i="8"/>
  <c r="AM39" i="8"/>
  <c r="S61" i="5"/>
  <c r="S70" i="5"/>
  <c r="AD24" i="8"/>
  <c r="AE24" i="8"/>
  <c r="S20" i="13"/>
  <c r="S24" i="13" s="1"/>
  <c r="AL24" i="9"/>
  <c r="AK21" i="10"/>
  <c r="U24" i="10"/>
  <c r="T24" i="11"/>
  <c r="J19" i="11"/>
  <c r="J22" i="12"/>
  <c r="J28" i="12" s="1"/>
  <c r="J22" i="13"/>
  <c r="AB19" i="11"/>
  <c r="AM24" i="8"/>
  <c r="AH24" i="9"/>
  <c r="AI24" i="9"/>
  <c r="AC24" i="9" s="1"/>
  <c r="AB20" i="11"/>
  <c r="X24" i="12"/>
  <c r="S24" i="12"/>
  <c r="S21" i="12"/>
  <c r="AK20" i="11"/>
  <c r="AK19" i="10"/>
  <c r="AB19" i="10"/>
  <c r="AP24" i="10"/>
  <c r="AK24" i="10"/>
  <c r="AI24" i="10"/>
  <c r="AH24" i="10"/>
  <c r="AB21" i="10"/>
  <c r="S22" i="12"/>
  <c r="S28" i="12" s="1"/>
  <c r="G19" i="14"/>
  <c r="AC22" i="10"/>
  <c r="AC21" i="10" s="1"/>
  <c r="AC27" i="10" s="1"/>
  <c r="AR19" i="12"/>
  <c r="AR22" i="11"/>
  <c r="AR21" i="11" s="1"/>
  <c r="AR27" i="11" s="1"/>
  <c r="AR33" i="11" s="1"/>
  <c r="AR39" i="11" s="1"/>
  <c r="AR45" i="11" s="1"/>
  <c r="AR51" i="11" s="1"/>
  <c r="AR57" i="11" s="1"/>
  <c r="AR63" i="11" s="1"/>
  <c r="AR69" i="11" s="1"/>
  <c r="AR75" i="11" s="1"/>
  <c r="AR81" i="11" s="1"/>
  <c r="AR87" i="11" s="1"/>
  <c r="AR93" i="11" s="1"/>
  <c r="AR99" i="11" s="1"/>
  <c r="AR105" i="11" s="1"/>
  <c r="AR111" i="11" s="1"/>
  <c r="AR117" i="11" s="1"/>
  <c r="AR123" i="11" s="1"/>
  <c r="AR129" i="11" s="1"/>
  <c r="AR135" i="11" s="1"/>
  <c r="AR141" i="11" s="1"/>
  <c r="AR147" i="11" s="1"/>
  <c r="AR153" i="11" s="1"/>
  <c r="AR159" i="11" s="1"/>
  <c r="AR165" i="11" s="1"/>
  <c r="AR171" i="11" s="1"/>
  <c r="AR177" i="11" s="1"/>
  <c r="AR183" i="11" s="1"/>
  <c r="AR189" i="11" s="1"/>
  <c r="AR195" i="11" s="1"/>
  <c r="AR201" i="11" s="1"/>
  <c r="AR207" i="11" s="1"/>
  <c r="AR213" i="11" s="1"/>
  <c r="AR219" i="11" s="1"/>
  <c r="AR225" i="11" s="1"/>
  <c r="AR231" i="11" s="1"/>
  <c r="AR237" i="11" s="1"/>
  <c r="AR243" i="11" s="1"/>
  <c r="AR249" i="11" s="1"/>
  <c r="AR255" i="11" s="1"/>
  <c r="AR20" i="11"/>
  <c r="AR26" i="11" s="1"/>
  <c r="AR32" i="11" s="1"/>
  <c r="AR38" i="11" s="1"/>
  <c r="AR44" i="11" s="1"/>
  <c r="AR50" i="11" s="1"/>
  <c r="AR56" i="11" s="1"/>
  <c r="AR62" i="11" s="1"/>
  <c r="AR68" i="11" s="1"/>
  <c r="AR74" i="11" s="1"/>
  <c r="AR80" i="11" s="1"/>
  <c r="AR86" i="11" s="1"/>
  <c r="AR92" i="11" s="1"/>
  <c r="AR98" i="11" s="1"/>
  <c r="AR104" i="11" s="1"/>
  <c r="AR110" i="11" s="1"/>
  <c r="AR116" i="11" s="1"/>
  <c r="AR122" i="11" s="1"/>
  <c r="AR128" i="11" s="1"/>
  <c r="AR134" i="11" s="1"/>
  <c r="AR140" i="11" s="1"/>
  <c r="AR146" i="11" s="1"/>
  <c r="AR152" i="11" s="1"/>
  <c r="AR158" i="11" s="1"/>
  <c r="AR164" i="11" s="1"/>
  <c r="AR170" i="11" s="1"/>
  <c r="AR176" i="11" s="1"/>
  <c r="AR182" i="11" s="1"/>
  <c r="AR188" i="11" s="1"/>
  <c r="AR194" i="11" s="1"/>
  <c r="AR200" i="11" s="1"/>
  <c r="AR206" i="11" s="1"/>
  <c r="AR212" i="11" s="1"/>
  <c r="AR218" i="11" s="1"/>
  <c r="AR224" i="11" s="1"/>
  <c r="AR230" i="11" s="1"/>
  <c r="AR236" i="11" s="1"/>
  <c r="AR242" i="11" s="1"/>
  <c r="AR248" i="11" s="1"/>
  <c r="AR254" i="11" s="1"/>
  <c r="AS19" i="12"/>
  <c r="AS22" i="11"/>
  <c r="AS21" i="11" s="1"/>
  <c r="AS27" i="11" s="1"/>
  <c r="AS33" i="11" s="1"/>
  <c r="AS39" i="11" s="1"/>
  <c r="AS45" i="11" s="1"/>
  <c r="AS51" i="11" s="1"/>
  <c r="AS57" i="11" s="1"/>
  <c r="AS63" i="11" s="1"/>
  <c r="AS69" i="11" s="1"/>
  <c r="AS75" i="11" s="1"/>
  <c r="AS81" i="11" s="1"/>
  <c r="AS87" i="11" s="1"/>
  <c r="AS93" i="11" s="1"/>
  <c r="AS99" i="11" s="1"/>
  <c r="AS105" i="11" s="1"/>
  <c r="AS111" i="11" s="1"/>
  <c r="AS117" i="11" s="1"/>
  <c r="AS123" i="11" s="1"/>
  <c r="AS129" i="11" s="1"/>
  <c r="AS135" i="11" s="1"/>
  <c r="AS141" i="11" s="1"/>
  <c r="AS147" i="11" s="1"/>
  <c r="AS153" i="11" s="1"/>
  <c r="AS159" i="11" s="1"/>
  <c r="AS165" i="11" s="1"/>
  <c r="AS171" i="11" s="1"/>
  <c r="AS177" i="11" s="1"/>
  <c r="AS183" i="11" s="1"/>
  <c r="AS189" i="11" s="1"/>
  <c r="AS195" i="11" s="1"/>
  <c r="AS201" i="11" s="1"/>
  <c r="AS207" i="11" s="1"/>
  <c r="AS213" i="11" s="1"/>
  <c r="AS219" i="11" s="1"/>
  <c r="AS225" i="11" s="1"/>
  <c r="AS231" i="11" s="1"/>
  <c r="AS237" i="11" s="1"/>
  <c r="AS243" i="11" s="1"/>
  <c r="AS249" i="11" s="1"/>
  <c r="AS255" i="11" s="1"/>
  <c r="AS20" i="11"/>
  <c r="AS26" i="11" s="1"/>
  <c r="AS32" i="11" s="1"/>
  <c r="AS38" i="11" s="1"/>
  <c r="AS44" i="11" s="1"/>
  <c r="AS50" i="11" s="1"/>
  <c r="AS56" i="11" s="1"/>
  <c r="AS62" i="11" s="1"/>
  <c r="AS68" i="11" s="1"/>
  <c r="AS74" i="11" s="1"/>
  <c r="AS80" i="11" s="1"/>
  <c r="AS86" i="11" s="1"/>
  <c r="AS92" i="11" s="1"/>
  <c r="AS98" i="11" s="1"/>
  <c r="AS104" i="11" s="1"/>
  <c r="AS110" i="11" s="1"/>
  <c r="AS116" i="11" s="1"/>
  <c r="AS122" i="11" s="1"/>
  <c r="AS128" i="11" s="1"/>
  <c r="AS134" i="11" s="1"/>
  <c r="AS140" i="11" s="1"/>
  <c r="AS146" i="11" s="1"/>
  <c r="AS152" i="11" s="1"/>
  <c r="AS158" i="11" s="1"/>
  <c r="AS164" i="11" s="1"/>
  <c r="AS170" i="11" s="1"/>
  <c r="AS176" i="11" s="1"/>
  <c r="AS182" i="11" s="1"/>
  <c r="AS188" i="11" s="1"/>
  <c r="AS194" i="11" s="1"/>
  <c r="AS200" i="11" s="1"/>
  <c r="AS206" i="11" s="1"/>
  <c r="AS212" i="11" s="1"/>
  <c r="AS218" i="11" s="1"/>
  <c r="AS224" i="11" s="1"/>
  <c r="AS230" i="11" s="1"/>
  <c r="AS236" i="11" s="1"/>
  <c r="AS242" i="11" s="1"/>
  <c r="AS248" i="11" s="1"/>
  <c r="AS254" i="11" s="1"/>
  <c r="AA19" i="14"/>
  <c r="AA22" i="13"/>
  <c r="AA21" i="13" s="1"/>
  <c r="AA27" i="13" s="1"/>
  <c r="AA33" i="13" s="1"/>
  <c r="AA39" i="13" s="1"/>
  <c r="AA45" i="13" s="1"/>
  <c r="AA51" i="13" s="1"/>
  <c r="AA57" i="13" s="1"/>
  <c r="AA63" i="13" s="1"/>
  <c r="AA69" i="13" s="1"/>
  <c r="AA75" i="13" s="1"/>
  <c r="AA81" i="13" s="1"/>
  <c r="AA87" i="13" s="1"/>
  <c r="AA93" i="13" s="1"/>
  <c r="AA99" i="13" s="1"/>
  <c r="AA105" i="13" s="1"/>
  <c r="AA111" i="13" s="1"/>
  <c r="AA117" i="13" s="1"/>
  <c r="AA123" i="13" s="1"/>
  <c r="AA129" i="13" s="1"/>
  <c r="AA135" i="13" s="1"/>
  <c r="AA141" i="13" s="1"/>
  <c r="AA147" i="13" s="1"/>
  <c r="AA153" i="13" s="1"/>
  <c r="AA159" i="13" s="1"/>
  <c r="AA165" i="13" s="1"/>
  <c r="AA171" i="13" s="1"/>
  <c r="AA177" i="13" s="1"/>
  <c r="AA183" i="13" s="1"/>
  <c r="AA189" i="13" s="1"/>
  <c r="AA195" i="13" s="1"/>
  <c r="AA201" i="13" s="1"/>
  <c r="AA207" i="13" s="1"/>
  <c r="AA213" i="13" s="1"/>
  <c r="AA219" i="13" s="1"/>
  <c r="AA225" i="13" s="1"/>
  <c r="AA231" i="13" s="1"/>
  <c r="AA237" i="13" s="1"/>
  <c r="AA243" i="13" s="1"/>
  <c r="AA249" i="13" s="1"/>
  <c r="AA255" i="13" s="1"/>
  <c r="AA20" i="13"/>
  <c r="AA26" i="13" s="1"/>
  <c r="AA32" i="13" s="1"/>
  <c r="AA38" i="13" s="1"/>
  <c r="AA44" i="13" s="1"/>
  <c r="AA50" i="13" s="1"/>
  <c r="AA56" i="13" s="1"/>
  <c r="AA62" i="13" s="1"/>
  <c r="AA68" i="13" s="1"/>
  <c r="AA74" i="13" s="1"/>
  <c r="AA80" i="13" s="1"/>
  <c r="AA86" i="13" s="1"/>
  <c r="AA92" i="13" s="1"/>
  <c r="AA98" i="13" s="1"/>
  <c r="AA104" i="13" s="1"/>
  <c r="AA110" i="13" s="1"/>
  <c r="AA116" i="13" s="1"/>
  <c r="AA122" i="13" s="1"/>
  <c r="AA128" i="13" s="1"/>
  <c r="AA134" i="13" s="1"/>
  <c r="AA140" i="13" s="1"/>
  <c r="AA146" i="13" s="1"/>
  <c r="AA152" i="13" s="1"/>
  <c r="AA158" i="13" s="1"/>
  <c r="AA164" i="13" s="1"/>
  <c r="AA170" i="13" s="1"/>
  <c r="AA176" i="13" s="1"/>
  <c r="AA182" i="13" s="1"/>
  <c r="AA188" i="13" s="1"/>
  <c r="AA194" i="13" s="1"/>
  <c r="AA200" i="13" s="1"/>
  <c r="AA206" i="13" s="1"/>
  <c r="AA212" i="13" s="1"/>
  <c r="AA218" i="13" s="1"/>
  <c r="AA224" i="13" s="1"/>
  <c r="AA230" i="13" s="1"/>
  <c r="AA236" i="13" s="1"/>
  <c r="AA242" i="13" s="1"/>
  <c r="AA248" i="13" s="1"/>
  <c r="AA254" i="13" s="1"/>
  <c r="BG75" i="2"/>
  <c r="AC20" i="10"/>
  <c r="BD73" i="2"/>
  <c r="BD78" i="2" s="1"/>
  <c r="Z19" i="14"/>
  <c r="Z22" i="13"/>
  <c r="Z21" i="13" s="1"/>
  <c r="Z27" i="13" s="1"/>
  <c r="Z33" i="13" s="1"/>
  <c r="Z39" i="13" s="1"/>
  <c r="Z45" i="13" s="1"/>
  <c r="Z51" i="13" s="1"/>
  <c r="Z57" i="13" s="1"/>
  <c r="Z63" i="13" s="1"/>
  <c r="Z69" i="13" s="1"/>
  <c r="Z75" i="13" s="1"/>
  <c r="Z81" i="13" s="1"/>
  <c r="Z87" i="13" s="1"/>
  <c r="Z93" i="13" s="1"/>
  <c r="Z99" i="13" s="1"/>
  <c r="Z105" i="13" s="1"/>
  <c r="Z111" i="13" s="1"/>
  <c r="Z117" i="13" s="1"/>
  <c r="Z123" i="13" s="1"/>
  <c r="Z129" i="13" s="1"/>
  <c r="Z135" i="13" s="1"/>
  <c r="Z141" i="13" s="1"/>
  <c r="Z147" i="13" s="1"/>
  <c r="Z153" i="13" s="1"/>
  <c r="Z159" i="13" s="1"/>
  <c r="Z165" i="13" s="1"/>
  <c r="Z171" i="13" s="1"/>
  <c r="Z177" i="13" s="1"/>
  <c r="Z183" i="13" s="1"/>
  <c r="Z189" i="13" s="1"/>
  <c r="Z195" i="13" s="1"/>
  <c r="Z201" i="13" s="1"/>
  <c r="Z207" i="13" s="1"/>
  <c r="Z213" i="13" s="1"/>
  <c r="Z219" i="13" s="1"/>
  <c r="Z225" i="13" s="1"/>
  <c r="Z231" i="13" s="1"/>
  <c r="Z237" i="13" s="1"/>
  <c r="Z243" i="13" s="1"/>
  <c r="Z249" i="13" s="1"/>
  <c r="Z255" i="13" s="1"/>
  <c r="Z20" i="13"/>
  <c r="Z26" i="13" s="1"/>
  <c r="Z32" i="13" s="1"/>
  <c r="Z38" i="13" s="1"/>
  <c r="Z44" i="13" s="1"/>
  <c r="Z50" i="13" s="1"/>
  <c r="Z56" i="13" s="1"/>
  <c r="Z62" i="13" s="1"/>
  <c r="Z68" i="13" s="1"/>
  <c r="Z74" i="13" s="1"/>
  <c r="Z80" i="13" s="1"/>
  <c r="Z86" i="13" s="1"/>
  <c r="Z92" i="13" s="1"/>
  <c r="Z98" i="13" s="1"/>
  <c r="Z104" i="13" s="1"/>
  <c r="Z110" i="13" s="1"/>
  <c r="Z116" i="13" s="1"/>
  <c r="Z122" i="13" s="1"/>
  <c r="Z128" i="13" s="1"/>
  <c r="Z134" i="13" s="1"/>
  <c r="Z140" i="13" s="1"/>
  <c r="Z146" i="13" s="1"/>
  <c r="Z152" i="13" s="1"/>
  <c r="Z158" i="13" s="1"/>
  <c r="Z164" i="13" s="1"/>
  <c r="Z170" i="13" s="1"/>
  <c r="Z176" i="13" s="1"/>
  <c r="Z182" i="13" s="1"/>
  <c r="Z188" i="13" s="1"/>
  <c r="Z194" i="13" s="1"/>
  <c r="Z200" i="13" s="1"/>
  <c r="Z206" i="13" s="1"/>
  <c r="Z212" i="13" s="1"/>
  <c r="Z218" i="13" s="1"/>
  <c r="Z224" i="13" s="1"/>
  <c r="Z230" i="13" s="1"/>
  <c r="Z236" i="13" s="1"/>
  <c r="Z242" i="13" s="1"/>
  <c r="Z248" i="13" s="1"/>
  <c r="Z254" i="13" s="1"/>
  <c r="AI19" i="13"/>
  <c r="AI22" i="12"/>
  <c r="AI21" i="12" s="1"/>
  <c r="AI27" i="12" s="1"/>
  <c r="AI33" i="12" s="1"/>
  <c r="AI39" i="12" s="1"/>
  <c r="AI45" i="12" s="1"/>
  <c r="AI51" i="12" s="1"/>
  <c r="AI57" i="12" s="1"/>
  <c r="AI63" i="12" s="1"/>
  <c r="AI69" i="12" s="1"/>
  <c r="AI75" i="12" s="1"/>
  <c r="AI81" i="12" s="1"/>
  <c r="AI87" i="12" s="1"/>
  <c r="AI93" i="12" s="1"/>
  <c r="AI99" i="12" s="1"/>
  <c r="AI105" i="12" s="1"/>
  <c r="AI111" i="12" s="1"/>
  <c r="AI117" i="12" s="1"/>
  <c r="AI123" i="12" s="1"/>
  <c r="AI129" i="12" s="1"/>
  <c r="AI135" i="12" s="1"/>
  <c r="AI141" i="12" s="1"/>
  <c r="AI147" i="12" s="1"/>
  <c r="AI153" i="12" s="1"/>
  <c r="AI159" i="12" s="1"/>
  <c r="AI165" i="12" s="1"/>
  <c r="AI171" i="12" s="1"/>
  <c r="AI177" i="12" s="1"/>
  <c r="AI183" i="12" s="1"/>
  <c r="AI189" i="12" s="1"/>
  <c r="AI195" i="12" s="1"/>
  <c r="AI201" i="12" s="1"/>
  <c r="AI207" i="12" s="1"/>
  <c r="AI213" i="12" s="1"/>
  <c r="AI219" i="12" s="1"/>
  <c r="AI225" i="12" s="1"/>
  <c r="AI231" i="12" s="1"/>
  <c r="AI237" i="12" s="1"/>
  <c r="AI243" i="12" s="1"/>
  <c r="AI249" i="12" s="1"/>
  <c r="AI255" i="12" s="1"/>
  <c r="AI20" i="12"/>
  <c r="AI26" i="12" s="1"/>
  <c r="AI32" i="12" s="1"/>
  <c r="AI38" i="12" s="1"/>
  <c r="AI44" i="12" s="1"/>
  <c r="AI50" i="12" s="1"/>
  <c r="AI56" i="12" s="1"/>
  <c r="AI62" i="12" s="1"/>
  <c r="AI68" i="12" s="1"/>
  <c r="AI74" i="12" s="1"/>
  <c r="AI80" i="12" s="1"/>
  <c r="AI86" i="12" s="1"/>
  <c r="AI92" i="12" s="1"/>
  <c r="AI98" i="12" s="1"/>
  <c r="AI104" i="12" s="1"/>
  <c r="AI110" i="12" s="1"/>
  <c r="AI116" i="12" s="1"/>
  <c r="AI122" i="12" s="1"/>
  <c r="AI128" i="12" s="1"/>
  <c r="AI134" i="12" s="1"/>
  <c r="AI140" i="12" s="1"/>
  <c r="AI146" i="12" s="1"/>
  <c r="AI152" i="12" s="1"/>
  <c r="AI158" i="12" s="1"/>
  <c r="AI164" i="12" s="1"/>
  <c r="AI170" i="12" s="1"/>
  <c r="AI176" i="12" s="1"/>
  <c r="AI182" i="12" s="1"/>
  <c r="AI188" i="12" s="1"/>
  <c r="AI194" i="12" s="1"/>
  <c r="AI200" i="12" s="1"/>
  <c r="AI206" i="12" s="1"/>
  <c r="AI212" i="12" s="1"/>
  <c r="AI218" i="12" s="1"/>
  <c r="AI224" i="12" s="1"/>
  <c r="AI230" i="12" s="1"/>
  <c r="AI236" i="12" s="1"/>
  <c r="AI242" i="12" s="1"/>
  <c r="AI248" i="12" s="1"/>
  <c r="AI254" i="12" s="1"/>
  <c r="AJ19" i="13"/>
  <c r="AJ22" i="12"/>
  <c r="AJ21" i="12" s="1"/>
  <c r="AJ27" i="12" s="1"/>
  <c r="AJ33" i="12" s="1"/>
  <c r="AJ39" i="12" s="1"/>
  <c r="AJ45" i="12" s="1"/>
  <c r="AJ51" i="12" s="1"/>
  <c r="AJ57" i="12" s="1"/>
  <c r="AJ63" i="12" s="1"/>
  <c r="AJ69" i="12" s="1"/>
  <c r="AJ75" i="12" s="1"/>
  <c r="AJ81" i="12" s="1"/>
  <c r="AJ87" i="12" s="1"/>
  <c r="AJ93" i="12" s="1"/>
  <c r="AJ99" i="12" s="1"/>
  <c r="AJ105" i="12" s="1"/>
  <c r="AJ111" i="12" s="1"/>
  <c r="AJ117" i="12" s="1"/>
  <c r="AJ123" i="12" s="1"/>
  <c r="AJ129" i="12" s="1"/>
  <c r="AJ135" i="12" s="1"/>
  <c r="AJ141" i="12" s="1"/>
  <c r="AJ147" i="12" s="1"/>
  <c r="AJ153" i="12" s="1"/>
  <c r="AJ159" i="12" s="1"/>
  <c r="AJ165" i="12" s="1"/>
  <c r="AJ171" i="12" s="1"/>
  <c r="AJ177" i="12" s="1"/>
  <c r="AJ183" i="12" s="1"/>
  <c r="AJ189" i="12" s="1"/>
  <c r="AJ195" i="12" s="1"/>
  <c r="AJ201" i="12" s="1"/>
  <c r="AJ207" i="12" s="1"/>
  <c r="AJ213" i="12" s="1"/>
  <c r="AJ219" i="12" s="1"/>
  <c r="AJ225" i="12" s="1"/>
  <c r="AJ231" i="12" s="1"/>
  <c r="AJ237" i="12" s="1"/>
  <c r="AJ243" i="12" s="1"/>
  <c r="AJ249" i="12" s="1"/>
  <c r="AJ255" i="12" s="1"/>
  <c r="AJ20" i="12"/>
  <c r="AJ26" i="12" s="1"/>
  <c r="AJ32" i="12" s="1"/>
  <c r="AJ38" i="12" s="1"/>
  <c r="AJ44" i="12" s="1"/>
  <c r="AJ50" i="12" s="1"/>
  <c r="AJ56" i="12" s="1"/>
  <c r="AJ62" i="12" s="1"/>
  <c r="AJ68" i="12" s="1"/>
  <c r="AJ74" i="12" s="1"/>
  <c r="AJ80" i="12" s="1"/>
  <c r="AJ86" i="12" s="1"/>
  <c r="AJ92" i="12" s="1"/>
  <c r="AJ98" i="12" s="1"/>
  <c r="AJ104" i="12" s="1"/>
  <c r="AJ110" i="12" s="1"/>
  <c r="AJ116" i="12" s="1"/>
  <c r="AJ122" i="12" s="1"/>
  <c r="AJ128" i="12" s="1"/>
  <c r="AJ134" i="12" s="1"/>
  <c r="AJ140" i="12" s="1"/>
  <c r="AJ146" i="12" s="1"/>
  <c r="AJ152" i="12" s="1"/>
  <c r="AJ158" i="12" s="1"/>
  <c r="AJ164" i="12" s="1"/>
  <c r="AJ170" i="12" s="1"/>
  <c r="AJ176" i="12" s="1"/>
  <c r="AJ182" i="12" s="1"/>
  <c r="AJ188" i="12" s="1"/>
  <c r="AJ194" i="12" s="1"/>
  <c r="AJ200" i="12" s="1"/>
  <c r="AJ206" i="12" s="1"/>
  <c r="AJ212" i="12" s="1"/>
  <c r="AJ218" i="12" s="1"/>
  <c r="AJ224" i="12" s="1"/>
  <c r="AJ230" i="12" s="1"/>
  <c r="AJ236" i="12" s="1"/>
  <c r="AJ242" i="12" s="1"/>
  <c r="AJ248" i="12" s="1"/>
  <c r="AJ254" i="12" s="1"/>
  <c r="AQ19" i="12"/>
  <c r="AQ22" i="11"/>
  <c r="AQ21" i="11" s="1"/>
  <c r="AQ27" i="11" s="1"/>
  <c r="AQ33" i="11" s="1"/>
  <c r="AQ39" i="11" s="1"/>
  <c r="AQ45" i="11" s="1"/>
  <c r="AQ51" i="11" s="1"/>
  <c r="AQ57" i="11" s="1"/>
  <c r="AQ63" i="11" s="1"/>
  <c r="AQ69" i="11" s="1"/>
  <c r="AQ75" i="11" s="1"/>
  <c r="AQ81" i="11" s="1"/>
  <c r="AQ87" i="11" s="1"/>
  <c r="AQ93" i="11" s="1"/>
  <c r="AQ99" i="11" s="1"/>
  <c r="AQ105" i="11" s="1"/>
  <c r="AQ111" i="11" s="1"/>
  <c r="AQ117" i="11" s="1"/>
  <c r="AQ123" i="11" s="1"/>
  <c r="AQ129" i="11" s="1"/>
  <c r="AQ135" i="11" s="1"/>
  <c r="AQ141" i="11" s="1"/>
  <c r="AQ147" i="11" s="1"/>
  <c r="AQ153" i="11" s="1"/>
  <c r="AQ159" i="11" s="1"/>
  <c r="AQ165" i="11" s="1"/>
  <c r="AQ171" i="11" s="1"/>
  <c r="AQ177" i="11" s="1"/>
  <c r="AQ183" i="11" s="1"/>
  <c r="AQ189" i="11" s="1"/>
  <c r="AQ195" i="11" s="1"/>
  <c r="AQ201" i="11" s="1"/>
  <c r="AQ207" i="11" s="1"/>
  <c r="AQ213" i="11" s="1"/>
  <c r="AQ219" i="11" s="1"/>
  <c r="AQ225" i="11" s="1"/>
  <c r="AQ231" i="11" s="1"/>
  <c r="AQ237" i="11" s="1"/>
  <c r="AQ243" i="11" s="1"/>
  <c r="AQ249" i="11" s="1"/>
  <c r="AQ255" i="11" s="1"/>
  <c r="AQ20" i="11"/>
  <c r="AQ26" i="11" s="1"/>
  <c r="AQ32" i="11" s="1"/>
  <c r="AQ38" i="11" s="1"/>
  <c r="AQ44" i="11" s="1"/>
  <c r="AQ50" i="11" s="1"/>
  <c r="AQ56" i="11" s="1"/>
  <c r="AQ62" i="11" s="1"/>
  <c r="AQ68" i="11" s="1"/>
  <c r="AQ74" i="11" s="1"/>
  <c r="AQ80" i="11" s="1"/>
  <c r="AQ86" i="11" s="1"/>
  <c r="AQ92" i="11" s="1"/>
  <c r="AQ98" i="11" s="1"/>
  <c r="AQ104" i="11" s="1"/>
  <c r="AQ110" i="11" s="1"/>
  <c r="AQ116" i="11" s="1"/>
  <c r="AQ122" i="11" s="1"/>
  <c r="AQ128" i="11" s="1"/>
  <c r="AQ134" i="11" s="1"/>
  <c r="AQ140" i="11" s="1"/>
  <c r="AQ146" i="11" s="1"/>
  <c r="AQ152" i="11" s="1"/>
  <c r="AQ158" i="11" s="1"/>
  <c r="AQ164" i="11" s="1"/>
  <c r="AQ170" i="11" s="1"/>
  <c r="AQ176" i="11" s="1"/>
  <c r="AQ182" i="11" s="1"/>
  <c r="AQ188" i="11" s="1"/>
  <c r="AQ194" i="11" s="1"/>
  <c r="AQ200" i="11" s="1"/>
  <c r="AQ206" i="11" s="1"/>
  <c r="AQ212" i="11" s="1"/>
  <c r="AQ218" i="11" s="1"/>
  <c r="AQ224" i="11" s="1"/>
  <c r="AQ230" i="11" s="1"/>
  <c r="AQ236" i="11" s="1"/>
  <c r="AQ242" i="11" s="1"/>
  <c r="AQ248" i="11" s="1"/>
  <c r="AQ254" i="11" s="1"/>
  <c r="Y19" i="14"/>
  <c r="Y22" i="13"/>
  <c r="Y21" i="13" s="1"/>
  <c r="Y27" i="13" s="1"/>
  <c r="Y33" i="13" s="1"/>
  <c r="Y39" i="13" s="1"/>
  <c r="Y45" i="13" s="1"/>
  <c r="Y51" i="13" s="1"/>
  <c r="Y57" i="13" s="1"/>
  <c r="Y63" i="13" s="1"/>
  <c r="Y69" i="13" s="1"/>
  <c r="Y75" i="13" s="1"/>
  <c r="Y81" i="13" s="1"/>
  <c r="Y87" i="13" s="1"/>
  <c r="Y93" i="13" s="1"/>
  <c r="Y99" i="13" s="1"/>
  <c r="Y105" i="13" s="1"/>
  <c r="Y111" i="13" s="1"/>
  <c r="Y117" i="13" s="1"/>
  <c r="Y123" i="13" s="1"/>
  <c r="Y129" i="13" s="1"/>
  <c r="Y135" i="13" s="1"/>
  <c r="Y141" i="13" s="1"/>
  <c r="Y147" i="13" s="1"/>
  <c r="Y153" i="13" s="1"/>
  <c r="Y159" i="13" s="1"/>
  <c r="Y165" i="13" s="1"/>
  <c r="Y171" i="13" s="1"/>
  <c r="Y177" i="13" s="1"/>
  <c r="Y183" i="13" s="1"/>
  <c r="Y189" i="13" s="1"/>
  <c r="Y195" i="13" s="1"/>
  <c r="Y201" i="13" s="1"/>
  <c r="Y207" i="13" s="1"/>
  <c r="Y213" i="13" s="1"/>
  <c r="Y219" i="13" s="1"/>
  <c r="Y225" i="13" s="1"/>
  <c r="Y231" i="13" s="1"/>
  <c r="Y237" i="13" s="1"/>
  <c r="Y243" i="13" s="1"/>
  <c r="Y249" i="13" s="1"/>
  <c r="Y255" i="13" s="1"/>
  <c r="Y20" i="13"/>
  <c r="Y26" i="13" s="1"/>
  <c r="Y32" i="13" s="1"/>
  <c r="Y38" i="13" s="1"/>
  <c r="Y44" i="13" s="1"/>
  <c r="Y50" i="13" s="1"/>
  <c r="Y56" i="13" s="1"/>
  <c r="Y62" i="13" s="1"/>
  <c r="Y68" i="13" s="1"/>
  <c r="Y74" i="13" s="1"/>
  <c r="Y80" i="13" s="1"/>
  <c r="Y86" i="13" s="1"/>
  <c r="Y92" i="13" s="1"/>
  <c r="Y98" i="13" s="1"/>
  <c r="Y104" i="13" s="1"/>
  <c r="Y110" i="13" s="1"/>
  <c r="Y116" i="13" s="1"/>
  <c r="Y122" i="13" s="1"/>
  <c r="Y128" i="13" s="1"/>
  <c r="Y134" i="13" s="1"/>
  <c r="Y140" i="13" s="1"/>
  <c r="Y146" i="13" s="1"/>
  <c r="Y152" i="13" s="1"/>
  <c r="Y158" i="13" s="1"/>
  <c r="Y164" i="13" s="1"/>
  <c r="Y170" i="13" s="1"/>
  <c r="Y176" i="13" s="1"/>
  <c r="Y182" i="13" s="1"/>
  <c r="Y188" i="13" s="1"/>
  <c r="Y194" i="13" s="1"/>
  <c r="Y200" i="13" s="1"/>
  <c r="Y206" i="13" s="1"/>
  <c r="Y212" i="13" s="1"/>
  <c r="Y218" i="13" s="1"/>
  <c r="Y224" i="13" s="1"/>
  <c r="Y230" i="13" s="1"/>
  <c r="Y236" i="13" s="1"/>
  <c r="Y242" i="13" s="1"/>
  <c r="Y248" i="13" s="1"/>
  <c r="Y254" i="13" s="1"/>
  <c r="AH19" i="13"/>
  <c r="AH22" i="12"/>
  <c r="AH21" i="12" s="1"/>
  <c r="AH27" i="12" s="1"/>
  <c r="AH33" i="12" s="1"/>
  <c r="AH39" i="12" s="1"/>
  <c r="AH45" i="12" s="1"/>
  <c r="AH51" i="12" s="1"/>
  <c r="AH57" i="12" s="1"/>
  <c r="AH63" i="12" s="1"/>
  <c r="AH69" i="12" s="1"/>
  <c r="AH75" i="12" s="1"/>
  <c r="AH81" i="12" s="1"/>
  <c r="AH87" i="12" s="1"/>
  <c r="AH93" i="12" s="1"/>
  <c r="AH99" i="12" s="1"/>
  <c r="AH105" i="12" s="1"/>
  <c r="AH111" i="12" s="1"/>
  <c r="AH117" i="12" s="1"/>
  <c r="AH123" i="12" s="1"/>
  <c r="AH129" i="12" s="1"/>
  <c r="AH135" i="12" s="1"/>
  <c r="AH141" i="12" s="1"/>
  <c r="AH147" i="12" s="1"/>
  <c r="AH153" i="12" s="1"/>
  <c r="AH159" i="12" s="1"/>
  <c r="AH165" i="12" s="1"/>
  <c r="AH171" i="12" s="1"/>
  <c r="AH177" i="12" s="1"/>
  <c r="AH183" i="12" s="1"/>
  <c r="AH189" i="12" s="1"/>
  <c r="AH195" i="12" s="1"/>
  <c r="AH201" i="12" s="1"/>
  <c r="AH207" i="12" s="1"/>
  <c r="AH213" i="12" s="1"/>
  <c r="AH219" i="12" s="1"/>
  <c r="AH225" i="12" s="1"/>
  <c r="AH231" i="12" s="1"/>
  <c r="AH237" i="12" s="1"/>
  <c r="AH243" i="12" s="1"/>
  <c r="AH249" i="12" s="1"/>
  <c r="AH255" i="12" s="1"/>
  <c r="AH20" i="12"/>
  <c r="AH26" i="12" s="1"/>
  <c r="AH32" i="12" s="1"/>
  <c r="AH38" i="12" s="1"/>
  <c r="AH44" i="12" s="1"/>
  <c r="AH50" i="12" s="1"/>
  <c r="AH56" i="12" s="1"/>
  <c r="AH62" i="12" s="1"/>
  <c r="AH68" i="12" s="1"/>
  <c r="AH74" i="12" s="1"/>
  <c r="AH80" i="12" s="1"/>
  <c r="AH86" i="12" s="1"/>
  <c r="AH92" i="12" s="1"/>
  <c r="AH98" i="12" s="1"/>
  <c r="AH104" i="12" s="1"/>
  <c r="AH110" i="12" s="1"/>
  <c r="AH116" i="12" s="1"/>
  <c r="AH122" i="12" s="1"/>
  <c r="AH128" i="12" s="1"/>
  <c r="AH134" i="12" s="1"/>
  <c r="AH140" i="12" s="1"/>
  <c r="AH146" i="12" s="1"/>
  <c r="AH152" i="12" s="1"/>
  <c r="AH158" i="12" s="1"/>
  <c r="AH164" i="12" s="1"/>
  <c r="AH170" i="12" s="1"/>
  <c r="AH176" i="12" s="1"/>
  <c r="AH182" i="12" s="1"/>
  <c r="AH188" i="12" s="1"/>
  <c r="AH194" i="12" s="1"/>
  <c r="AH200" i="12" s="1"/>
  <c r="AH206" i="12" s="1"/>
  <c r="AH212" i="12" s="1"/>
  <c r="AH218" i="12" s="1"/>
  <c r="AH224" i="12" s="1"/>
  <c r="AH230" i="12" s="1"/>
  <c r="AH236" i="12" s="1"/>
  <c r="AH242" i="12" s="1"/>
  <c r="AH248" i="12" s="1"/>
  <c r="AH254" i="12" s="1"/>
  <c r="AP19" i="12"/>
  <c r="AP22" i="11"/>
  <c r="AP21" i="11" s="1"/>
  <c r="AP27" i="11" s="1"/>
  <c r="AP33" i="11" s="1"/>
  <c r="AP39" i="11" s="1"/>
  <c r="AP45" i="11" s="1"/>
  <c r="AP51" i="11" s="1"/>
  <c r="AP57" i="11" s="1"/>
  <c r="AP63" i="11" s="1"/>
  <c r="AP69" i="11" s="1"/>
  <c r="AP75" i="11" s="1"/>
  <c r="AP81" i="11" s="1"/>
  <c r="AP87" i="11" s="1"/>
  <c r="AP93" i="11" s="1"/>
  <c r="AP99" i="11" s="1"/>
  <c r="AP105" i="11" s="1"/>
  <c r="AP111" i="11" s="1"/>
  <c r="AP117" i="11" s="1"/>
  <c r="AP123" i="11" s="1"/>
  <c r="AP129" i="11" s="1"/>
  <c r="AP135" i="11" s="1"/>
  <c r="AP141" i="11" s="1"/>
  <c r="AP147" i="11" s="1"/>
  <c r="AP153" i="11" s="1"/>
  <c r="AP159" i="11" s="1"/>
  <c r="AP165" i="11" s="1"/>
  <c r="AP171" i="11" s="1"/>
  <c r="AP177" i="11" s="1"/>
  <c r="AP183" i="11" s="1"/>
  <c r="AP189" i="11" s="1"/>
  <c r="AP195" i="11" s="1"/>
  <c r="AP201" i="11" s="1"/>
  <c r="AP207" i="11" s="1"/>
  <c r="AP213" i="11" s="1"/>
  <c r="AP219" i="11" s="1"/>
  <c r="AP225" i="11" s="1"/>
  <c r="AP231" i="11" s="1"/>
  <c r="AP237" i="11" s="1"/>
  <c r="AP243" i="11" s="1"/>
  <c r="AP249" i="11" s="1"/>
  <c r="AP255" i="11" s="1"/>
  <c r="AP20" i="11"/>
  <c r="AP26" i="11" s="1"/>
  <c r="AP32" i="11" s="1"/>
  <c r="AP38" i="11" s="1"/>
  <c r="AP44" i="11" s="1"/>
  <c r="AP50" i="11" s="1"/>
  <c r="AP56" i="11" s="1"/>
  <c r="AP62" i="11" s="1"/>
  <c r="AP68" i="11" s="1"/>
  <c r="AP74" i="11" s="1"/>
  <c r="AP80" i="11" s="1"/>
  <c r="AP86" i="11" s="1"/>
  <c r="AP92" i="11" s="1"/>
  <c r="AP98" i="11" s="1"/>
  <c r="AP104" i="11" s="1"/>
  <c r="AP110" i="11" s="1"/>
  <c r="AP116" i="11" s="1"/>
  <c r="AP122" i="11" s="1"/>
  <c r="AP128" i="11" s="1"/>
  <c r="AP134" i="11" s="1"/>
  <c r="AP140" i="11" s="1"/>
  <c r="AP146" i="11" s="1"/>
  <c r="AP152" i="11" s="1"/>
  <c r="AP158" i="11" s="1"/>
  <c r="AP164" i="11" s="1"/>
  <c r="AP170" i="11" s="1"/>
  <c r="AP176" i="11" s="1"/>
  <c r="AP182" i="11" s="1"/>
  <c r="AP188" i="11" s="1"/>
  <c r="AP194" i="11" s="1"/>
  <c r="AP200" i="11" s="1"/>
  <c r="AP206" i="11" s="1"/>
  <c r="AP212" i="11" s="1"/>
  <c r="AP218" i="11" s="1"/>
  <c r="AP224" i="11" s="1"/>
  <c r="AP230" i="11" s="1"/>
  <c r="AP236" i="11" s="1"/>
  <c r="AP242" i="11" s="1"/>
  <c r="AP248" i="11" s="1"/>
  <c r="AP254" i="11" s="1"/>
  <c r="AG19" i="12"/>
  <c r="AB20" i="12" s="1"/>
  <c r="AG22" i="11"/>
  <c r="AG21" i="11" s="1"/>
  <c r="AG27" i="11" s="1"/>
  <c r="AG33" i="11" s="1"/>
  <c r="AG39" i="11" s="1"/>
  <c r="AG45" i="11" s="1"/>
  <c r="AG51" i="11" s="1"/>
  <c r="AG57" i="11" s="1"/>
  <c r="AG63" i="11" s="1"/>
  <c r="AG69" i="11" s="1"/>
  <c r="AG75" i="11" s="1"/>
  <c r="AG81" i="11" s="1"/>
  <c r="AG87" i="11" s="1"/>
  <c r="AG93" i="11" s="1"/>
  <c r="AG99" i="11" s="1"/>
  <c r="AG105" i="11" s="1"/>
  <c r="AG111" i="11" s="1"/>
  <c r="AG117" i="11" s="1"/>
  <c r="AG123" i="11" s="1"/>
  <c r="AG129" i="11" s="1"/>
  <c r="AG135" i="11" s="1"/>
  <c r="AG141" i="11" s="1"/>
  <c r="AG147" i="11" s="1"/>
  <c r="AG153" i="11" s="1"/>
  <c r="AG159" i="11" s="1"/>
  <c r="AG165" i="11" s="1"/>
  <c r="AG171" i="11" s="1"/>
  <c r="AG177" i="11" s="1"/>
  <c r="AG183" i="11" s="1"/>
  <c r="AG189" i="11" s="1"/>
  <c r="AG195" i="11" s="1"/>
  <c r="AG201" i="11" s="1"/>
  <c r="AG207" i="11" s="1"/>
  <c r="AG213" i="11" s="1"/>
  <c r="AG219" i="11" s="1"/>
  <c r="AG225" i="11" s="1"/>
  <c r="AG231" i="11" s="1"/>
  <c r="AG237" i="11" s="1"/>
  <c r="AG243" i="11" s="1"/>
  <c r="AG249" i="11" s="1"/>
  <c r="AG255" i="11" s="1"/>
  <c r="AG20" i="11"/>
  <c r="AG26" i="11" s="1"/>
  <c r="AG32" i="11" s="1"/>
  <c r="AG38" i="11" s="1"/>
  <c r="AG44" i="11" s="1"/>
  <c r="AG50" i="11" s="1"/>
  <c r="AG56" i="11" s="1"/>
  <c r="AG62" i="11" s="1"/>
  <c r="AG68" i="11" s="1"/>
  <c r="AG74" i="11" s="1"/>
  <c r="AG80" i="11" s="1"/>
  <c r="AG86" i="11" s="1"/>
  <c r="AG92" i="11" s="1"/>
  <c r="AG98" i="11" s="1"/>
  <c r="AG104" i="11" s="1"/>
  <c r="AG110" i="11" s="1"/>
  <c r="AG116" i="11" s="1"/>
  <c r="AG122" i="11" s="1"/>
  <c r="AG128" i="11" s="1"/>
  <c r="AG134" i="11" s="1"/>
  <c r="AG140" i="11" s="1"/>
  <c r="AG146" i="11" s="1"/>
  <c r="AG152" i="11" s="1"/>
  <c r="AG158" i="11" s="1"/>
  <c r="AG164" i="11" s="1"/>
  <c r="AG170" i="11" s="1"/>
  <c r="AG176" i="11" s="1"/>
  <c r="AG182" i="11" s="1"/>
  <c r="AG188" i="11" s="1"/>
  <c r="AG194" i="11" s="1"/>
  <c r="AG200" i="11" s="1"/>
  <c r="AG206" i="11" s="1"/>
  <c r="AG212" i="11" s="1"/>
  <c r="AG218" i="11" s="1"/>
  <c r="AG224" i="11" s="1"/>
  <c r="AG230" i="11" s="1"/>
  <c r="AG236" i="11" s="1"/>
  <c r="AG242" i="11" s="1"/>
  <c r="AG248" i="11" s="1"/>
  <c r="AG254" i="11" s="1"/>
  <c r="X19" i="14"/>
  <c r="X22" i="13"/>
  <c r="X21" i="13" s="1"/>
  <c r="X27" i="13" s="1"/>
  <c r="X33" i="13" s="1"/>
  <c r="X39" i="13" s="1"/>
  <c r="X45" i="13" s="1"/>
  <c r="X51" i="13" s="1"/>
  <c r="X57" i="13" s="1"/>
  <c r="X63" i="13" s="1"/>
  <c r="X69" i="13" s="1"/>
  <c r="X75" i="13" s="1"/>
  <c r="X81" i="13" s="1"/>
  <c r="X87" i="13" s="1"/>
  <c r="X93" i="13" s="1"/>
  <c r="X99" i="13" s="1"/>
  <c r="X105" i="13" s="1"/>
  <c r="X111" i="13" s="1"/>
  <c r="X117" i="13" s="1"/>
  <c r="X123" i="13" s="1"/>
  <c r="X129" i="13" s="1"/>
  <c r="X135" i="13" s="1"/>
  <c r="X141" i="13" s="1"/>
  <c r="X147" i="13" s="1"/>
  <c r="X153" i="13" s="1"/>
  <c r="X159" i="13" s="1"/>
  <c r="X165" i="13" s="1"/>
  <c r="X171" i="13" s="1"/>
  <c r="X177" i="13" s="1"/>
  <c r="X183" i="13" s="1"/>
  <c r="X189" i="13" s="1"/>
  <c r="X195" i="13" s="1"/>
  <c r="X201" i="13" s="1"/>
  <c r="X207" i="13" s="1"/>
  <c r="X213" i="13" s="1"/>
  <c r="X219" i="13" s="1"/>
  <c r="X225" i="13" s="1"/>
  <c r="X231" i="13" s="1"/>
  <c r="X237" i="13" s="1"/>
  <c r="X243" i="13" s="1"/>
  <c r="X249" i="13" s="1"/>
  <c r="X255" i="13" s="1"/>
  <c r="X20" i="13"/>
  <c r="X26" i="13" s="1"/>
  <c r="X32" i="13" s="1"/>
  <c r="X38" i="13" s="1"/>
  <c r="X44" i="13" s="1"/>
  <c r="X50" i="13" s="1"/>
  <c r="X56" i="13" s="1"/>
  <c r="X62" i="13" s="1"/>
  <c r="X68" i="13" s="1"/>
  <c r="X74" i="13" s="1"/>
  <c r="X80" i="13" s="1"/>
  <c r="X86" i="13" s="1"/>
  <c r="X92" i="13" s="1"/>
  <c r="X98" i="13" s="1"/>
  <c r="X104" i="13" s="1"/>
  <c r="X110" i="13" s="1"/>
  <c r="X116" i="13" s="1"/>
  <c r="X122" i="13" s="1"/>
  <c r="X128" i="13" s="1"/>
  <c r="X134" i="13" s="1"/>
  <c r="X140" i="13" s="1"/>
  <c r="X146" i="13" s="1"/>
  <c r="X152" i="13" s="1"/>
  <c r="X158" i="13" s="1"/>
  <c r="X164" i="13" s="1"/>
  <c r="X170" i="13" s="1"/>
  <c r="X176" i="13" s="1"/>
  <c r="X182" i="13" s="1"/>
  <c r="X188" i="13" s="1"/>
  <c r="X194" i="13" s="1"/>
  <c r="X200" i="13" s="1"/>
  <c r="X206" i="13" s="1"/>
  <c r="X212" i="13" s="1"/>
  <c r="X218" i="13" s="1"/>
  <c r="X224" i="13" s="1"/>
  <c r="X230" i="13" s="1"/>
  <c r="X236" i="13" s="1"/>
  <c r="X242" i="13" s="1"/>
  <c r="X248" i="13" s="1"/>
  <c r="X254" i="13" s="1"/>
  <c r="AO19" i="12"/>
  <c r="AO22" i="11"/>
  <c r="AO21" i="11" s="1"/>
  <c r="AO27" i="11" s="1"/>
  <c r="AO33" i="11" s="1"/>
  <c r="AO39" i="11" s="1"/>
  <c r="AO45" i="11" s="1"/>
  <c r="AO51" i="11" s="1"/>
  <c r="AO57" i="11" s="1"/>
  <c r="AO63" i="11" s="1"/>
  <c r="AO69" i="11" s="1"/>
  <c r="AO75" i="11" s="1"/>
  <c r="AO81" i="11" s="1"/>
  <c r="AO87" i="11" s="1"/>
  <c r="AO93" i="11" s="1"/>
  <c r="AO99" i="11" s="1"/>
  <c r="AO105" i="11" s="1"/>
  <c r="AO111" i="11" s="1"/>
  <c r="AO117" i="11" s="1"/>
  <c r="AO123" i="11" s="1"/>
  <c r="AO129" i="11" s="1"/>
  <c r="AO135" i="11" s="1"/>
  <c r="AO141" i="11" s="1"/>
  <c r="AO147" i="11" s="1"/>
  <c r="AO153" i="11" s="1"/>
  <c r="AO159" i="11" s="1"/>
  <c r="AO165" i="11" s="1"/>
  <c r="AO171" i="11" s="1"/>
  <c r="AO177" i="11" s="1"/>
  <c r="AO183" i="11" s="1"/>
  <c r="AO189" i="11" s="1"/>
  <c r="AO195" i="11" s="1"/>
  <c r="AO201" i="11" s="1"/>
  <c r="AO207" i="11" s="1"/>
  <c r="AO213" i="11" s="1"/>
  <c r="AO219" i="11" s="1"/>
  <c r="AO225" i="11" s="1"/>
  <c r="AO231" i="11" s="1"/>
  <c r="AO237" i="11" s="1"/>
  <c r="AO243" i="11" s="1"/>
  <c r="AO249" i="11" s="1"/>
  <c r="AO255" i="11" s="1"/>
  <c r="AO20" i="11"/>
  <c r="AO26" i="11" s="1"/>
  <c r="AO32" i="11" s="1"/>
  <c r="AO38" i="11" s="1"/>
  <c r="AO44" i="11" s="1"/>
  <c r="AO50" i="11" s="1"/>
  <c r="AO56" i="11" s="1"/>
  <c r="AO62" i="11" s="1"/>
  <c r="AO68" i="11" s="1"/>
  <c r="AO74" i="11" s="1"/>
  <c r="AO80" i="11" s="1"/>
  <c r="AO86" i="11" s="1"/>
  <c r="AO92" i="11" s="1"/>
  <c r="AO98" i="11" s="1"/>
  <c r="AO104" i="11" s="1"/>
  <c r="AO110" i="11" s="1"/>
  <c r="AO116" i="11" s="1"/>
  <c r="AO122" i="11" s="1"/>
  <c r="AO128" i="11" s="1"/>
  <c r="AO134" i="11" s="1"/>
  <c r="AO140" i="11" s="1"/>
  <c r="AO146" i="11" s="1"/>
  <c r="AO152" i="11" s="1"/>
  <c r="AO158" i="11" s="1"/>
  <c r="AO164" i="11" s="1"/>
  <c r="AO170" i="11" s="1"/>
  <c r="AO176" i="11" s="1"/>
  <c r="AO182" i="11" s="1"/>
  <c r="AO188" i="11" s="1"/>
  <c r="AO194" i="11" s="1"/>
  <c r="AO200" i="11" s="1"/>
  <c r="AO206" i="11" s="1"/>
  <c r="AO212" i="11" s="1"/>
  <c r="AO218" i="11" s="1"/>
  <c r="AO224" i="11" s="1"/>
  <c r="AO230" i="11" s="1"/>
  <c r="AO236" i="11" s="1"/>
  <c r="AO242" i="11" s="1"/>
  <c r="AO248" i="11" s="1"/>
  <c r="AO254" i="11" s="1"/>
  <c r="AF19" i="13"/>
  <c r="AF22" i="12"/>
  <c r="AF21" i="12" s="1"/>
  <c r="AF27" i="12" s="1"/>
  <c r="AF33" i="12" s="1"/>
  <c r="AF39" i="12" s="1"/>
  <c r="AF45" i="12" s="1"/>
  <c r="AF51" i="12" s="1"/>
  <c r="AF57" i="12" s="1"/>
  <c r="AF63" i="12" s="1"/>
  <c r="AF69" i="12" s="1"/>
  <c r="AF75" i="12" s="1"/>
  <c r="AF81" i="12" s="1"/>
  <c r="AF87" i="12" s="1"/>
  <c r="AF93" i="12" s="1"/>
  <c r="AF99" i="12" s="1"/>
  <c r="AF105" i="12" s="1"/>
  <c r="AF111" i="12" s="1"/>
  <c r="AF117" i="12" s="1"/>
  <c r="AF123" i="12" s="1"/>
  <c r="AF129" i="12" s="1"/>
  <c r="AF135" i="12" s="1"/>
  <c r="AF141" i="12" s="1"/>
  <c r="AF147" i="12" s="1"/>
  <c r="AF153" i="12" s="1"/>
  <c r="AF159" i="12" s="1"/>
  <c r="AF165" i="12" s="1"/>
  <c r="AF171" i="12" s="1"/>
  <c r="AF177" i="12" s="1"/>
  <c r="AF183" i="12" s="1"/>
  <c r="AF189" i="12" s="1"/>
  <c r="AF195" i="12" s="1"/>
  <c r="AF201" i="12" s="1"/>
  <c r="AF207" i="12" s="1"/>
  <c r="AF213" i="12" s="1"/>
  <c r="AF219" i="12" s="1"/>
  <c r="AF225" i="12" s="1"/>
  <c r="AF231" i="12" s="1"/>
  <c r="AF237" i="12" s="1"/>
  <c r="AF243" i="12" s="1"/>
  <c r="AF249" i="12" s="1"/>
  <c r="AF255" i="12" s="1"/>
  <c r="AF20" i="12"/>
  <c r="AF26" i="12" s="1"/>
  <c r="AF32" i="12" s="1"/>
  <c r="AF38" i="12" s="1"/>
  <c r="AF44" i="12" s="1"/>
  <c r="AF50" i="12" s="1"/>
  <c r="AF56" i="12" s="1"/>
  <c r="AF62" i="12" s="1"/>
  <c r="AF68" i="12" s="1"/>
  <c r="AF74" i="12" s="1"/>
  <c r="AF80" i="12" s="1"/>
  <c r="AF86" i="12" s="1"/>
  <c r="AF92" i="12" s="1"/>
  <c r="AF98" i="12" s="1"/>
  <c r="AF104" i="12" s="1"/>
  <c r="AF110" i="12" s="1"/>
  <c r="AF116" i="12" s="1"/>
  <c r="AF122" i="12" s="1"/>
  <c r="AF128" i="12" s="1"/>
  <c r="AF134" i="12" s="1"/>
  <c r="AF140" i="12" s="1"/>
  <c r="AF146" i="12" s="1"/>
  <c r="AF152" i="12" s="1"/>
  <c r="AF158" i="12" s="1"/>
  <c r="AF164" i="12" s="1"/>
  <c r="AF170" i="12" s="1"/>
  <c r="AF176" i="12" s="1"/>
  <c r="AF182" i="12" s="1"/>
  <c r="AF188" i="12" s="1"/>
  <c r="AF194" i="12" s="1"/>
  <c r="AF200" i="12" s="1"/>
  <c r="AF206" i="12" s="1"/>
  <c r="AF212" i="12" s="1"/>
  <c r="AF218" i="12" s="1"/>
  <c r="AF224" i="12" s="1"/>
  <c r="AF230" i="12" s="1"/>
  <c r="AF236" i="12" s="1"/>
  <c r="AF242" i="12" s="1"/>
  <c r="AF248" i="12" s="1"/>
  <c r="AF254" i="12" s="1"/>
  <c r="W19" i="14"/>
  <c r="W22" i="13"/>
  <c r="W21" i="13" s="1"/>
  <c r="W27" i="13" s="1"/>
  <c r="W33" i="13" s="1"/>
  <c r="W39" i="13" s="1"/>
  <c r="W45" i="13" s="1"/>
  <c r="W51" i="13" s="1"/>
  <c r="W57" i="13" s="1"/>
  <c r="W63" i="13" s="1"/>
  <c r="W69" i="13" s="1"/>
  <c r="W75" i="13" s="1"/>
  <c r="W81" i="13" s="1"/>
  <c r="W87" i="13" s="1"/>
  <c r="W93" i="13" s="1"/>
  <c r="W99" i="13" s="1"/>
  <c r="W105" i="13" s="1"/>
  <c r="W111" i="13" s="1"/>
  <c r="W117" i="13" s="1"/>
  <c r="W123" i="13" s="1"/>
  <c r="W129" i="13" s="1"/>
  <c r="W135" i="13" s="1"/>
  <c r="W141" i="13" s="1"/>
  <c r="W147" i="13" s="1"/>
  <c r="W153" i="13" s="1"/>
  <c r="W159" i="13" s="1"/>
  <c r="W165" i="13" s="1"/>
  <c r="W171" i="13" s="1"/>
  <c r="W177" i="13" s="1"/>
  <c r="W183" i="13" s="1"/>
  <c r="W189" i="13" s="1"/>
  <c r="W195" i="13" s="1"/>
  <c r="W201" i="13" s="1"/>
  <c r="W207" i="13" s="1"/>
  <c r="W213" i="13" s="1"/>
  <c r="W219" i="13" s="1"/>
  <c r="W225" i="13" s="1"/>
  <c r="W231" i="13" s="1"/>
  <c r="W237" i="13" s="1"/>
  <c r="W243" i="13" s="1"/>
  <c r="W249" i="13" s="1"/>
  <c r="W255" i="13" s="1"/>
  <c r="W20" i="13"/>
  <c r="W26" i="13" s="1"/>
  <c r="W32" i="13" s="1"/>
  <c r="W38" i="13" s="1"/>
  <c r="W44" i="13" s="1"/>
  <c r="W50" i="13" s="1"/>
  <c r="W56" i="13" s="1"/>
  <c r="W62" i="13" s="1"/>
  <c r="W68" i="13" s="1"/>
  <c r="W74" i="13" s="1"/>
  <c r="W80" i="13" s="1"/>
  <c r="W86" i="13" s="1"/>
  <c r="W92" i="13" s="1"/>
  <c r="W98" i="13" s="1"/>
  <c r="W104" i="13" s="1"/>
  <c r="W110" i="13" s="1"/>
  <c r="W116" i="13" s="1"/>
  <c r="W122" i="13" s="1"/>
  <c r="W128" i="13" s="1"/>
  <c r="W134" i="13" s="1"/>
  <c r="W140" i="13" s="1"/>
  <c r="W146" i="13" s="1"/>
  <c r="W152" i="13" s="1"/>
  <c r="W158" i="13" s="1"/>
  <c r="W164" i="13" s="1"/>
  <c r="W170" i="13" s="1"/>
  <c r="W176" i="13" s="1"/>
  <c r="W182" i="13" s="1"/>
  <c r="W188" i="13" s="1"/>
  <c r="W194" i="13" s="1"/>
  <c r="W200" i="13" s="1"/>
  <c r="W206" i="13" s="1"/>
  <c r="W212" i="13" s="1"/>
  <c r="W218" i="13" s="1"/>
  <c r="W224" i="13" s="1"/>
  <c r="W230" i="13" s="1"/>
  <c r="W236" i="13" s="1"/>
  <c r="W242" i="13" s="1"/>
  <c r="W248" i="13" s="1"/>
  <c r="W254" i="13" s="1"/>
  <c r="G24" i="13"/>
  <c r="H24" i="12"/>
  <c r="AL20" i="10"/>
  <c r="AE19" i="13"/>
  <c r="AE22" i="12"/>
  <c r="AE21" i="12" s="1"/>
  <c r="AE27" i="12" s="1"/>
  <c r="AE33" i="12" s="1"/>
  <c r="AE39" i="12" s="1"/>
  <c r="AE45" i="12" s="1"/>
  <c r="AE51" i="12" s="1"/>
  <c r="AE57" i="12" s="1"/>
  <c r="AE63" i="12" s="1"/>
  <c r="AE69" i="12" s="1"/>
  <c r="AE75" i="12" s="1"/>
  <c r="AE81" i="12" s="1"/>
  <c r="AE87" i="12" s="1"/>
  <c r="AE93" i="12" s="1"/>
  <c r="AE99" i="12" s="1"/>
  <c r="AE105" i="12" s="1"/>
  <c r="AE111" i="12" s="1"/>
  <c r="AE117" i="12" s="1"/>
  <c r="AE123" i="12" s="1"/>
  <c r="AE129" i="12" s="1"/>
  <c r="AE135" i="12" s="1"/>
  <c r="AE141" i="12" s="1"/>
  <c r="AE147" i="12" s="1"/>
  <c r="AE153" i="12" s="1"/>
  <c r="AE159" i="12" s="1"/>
  <c r="AE165" i="12" s="1"/>
  <c r="AE171" i="12" s="1"/>
  <c r="AE177" i="12" s="1"/>
  <c r="AE183" i="12" s="1"/>
  <c r="AE189" i="12" s="1"/>
  <c r="AE195" i="12" s="1"/>
  <c r="AE201" i="12" s="1"/>
  <c r="AE207" i="12" s="1"/>
  <c r="AE213" i="12" s="1"/>
  <c r="AE219" i="12" s="1"/>
  <c r="AE225" i="12" s="1"/>
  <c r="AE231" i="12" s="1"/>
  <c r="AE237" i="12" s="1"/>
  <c r="AE243" i="12" s="1"/>
  <c r="AE249" i="12" s="1"/>
  <c r="AE255" i="12" s="1"/>
  <c r="AE20" i="12"/>
  <c r="AE26" i="12" s="1"/>
  <c r="AE32" i="12" s="1"/>
  <c r="AE38" i="12" s="1"/>
  <c r="AE44" i="12" s="1"/>
  <c r="AE50" i="12" s="1"/>
  <c r="AE56" i="12" s="1"/>
  <c r="AE62" i="12" s="1"/>
  <c r="AE68" i="12" s="1"/>
  <c r="AE74" i="12" s="1"/>
  <c r="AE80" i="12" s="1"/>
  <c r="AE86" i="12" s="1"/>
  <c r="AE92" i="12" s="1"/>
  <c r="AE98" i="12" s="1"/>
  <c r="AE104" i="12" s="1"/>
  <c r="AE110" i="12" s="1"/>
  <c r="AE116" i="12" s="1"/>
  <c r="AE122" i="12" s="1"/>
  <c r="AE128" i="12" s="1"/>
  <c r="AE134" i="12" s="1"/>
  <c r="AE140" i="12" s="1"/>
  <c r="AE146" i="12" s="1"/>
  <c r="AE152" i="12" s="1"/>
  <c r="AE158" i="12" s="1"/>
  <c r="AE164" i="12" s="1"/>
  <c r="AE170" i="12" s="1"/>
  <c r="AE176" i="12" s="1"/>
  <c r="AE182" i="12" s="1"/>
  <c r="AE188" i="12" s="1"/>
  <c r="AE194" i="12" s="1"/>
  <c r="AE200" i="12" s="1"/>
  <c r="AE206" i="12" s="1"/>
  <c r="AE212" i="12" s="1"/>
  <c r="AE218" i="12" s="1"/>
  <c r="AE224" i="12" s="1"/>
  <c r="AE230" i="12" s="1"/>
  <c r="AE236" i="12" s="1"/>
  <c r="AE242" i="12" s="1"/>
  <c r="AE248" i="12" s="1"/>
  <c r="AE254" i="12" s="1"/>
  <c r="V19" i="14"/>
  <c r="V22" i="13"/>
  <c r="V21" i="13" s="1"/>
  <c r="V27" i="13" s="1"/>
  <c r="V33" i="13" s="1"/>
  <c r="V39" i="13" s="1"/>
  <c r="V45" i="13" s="1"/>
  <c r="V51" i="13" s="1"/>
  <c r="V57" i="13" s="1"/>
  <c r="V63" i="13" s="1"/>
  <c r="V69" i="13" s="1"/>
  <c r="V75" i="13" s="1"/>
  <c r="V81" i="13" s="1"/>
  <c r="V87" i="13" s="1"/>
  <c r="V93" i="13" s="1"/>
  <c r="V99" i="13" s="1"/>
  <c r="V105" i="13" s="1"/>
  <c r="V111" i="13" s="1"/>
  <c r="V117" i="13" s="1"/>
  <c r="V123" i="13" s="1"/>
  <c r="V129" i="13" s="1"/>
  <c r="V135" i="13" s="1"/>
  <c r="V141" i="13" s="1"/>
  <c r="V147" i="13" s="1"/>
  <c r="V153" i="13" s="1"/>
  <c r="V159" i="13" s="1"/>
  <c r="V165" i="13" s="1"/>
  <c r="V171" i="13" s="1"/>
  <c r="V177" i="13" s="1"/>
  <c r="V183" i="13" s="1"/>
  <c r="V189" i="13" s="1"/>
  <c r="V195" i="13" s="1"/>
  <c r="V201" i="13" s="1"/>
  <c r="V207" i="13" s="1"/>
  <c r="V213" i="13" s="1"/>
  <c r="V219" i="13" s="1"/>
  <c r="V225" i="13" s="1"/>
  <c r="V231" i="13" s="1"/>
  <c r="V237" i="13" s="1"/>
  <c r="V243" i="13" s="1"/>
  <c r="V249" i="13" s="1"/>
  <c r="V255" i="13" s="1"/>
  <c r="V20" i="13"/>
  <c r="V26" i="13" s="1"/>
  <c r="T20" i="12"/>
  <c r="AN19" i="12"/>
  <c r="AN22" i="11"/>
  <c r="AN21" i="11" s="1"/>
  <c r="AN27" i="11" s="1"/>
  <c r="AN33" i="11" s="1"/>
  <c r="AN39" i="11" s="1"/>
  <c r="AN45" i="11" s="1"/>
  <c r="AN51" i="11" s="1"/>
  <c r="AN57" i="11" s="1"/>
  <c r="AN63" i="11" s="1"/>
  <c r="AN69" i="11" s="1"/>
  <c r="AN75" i="11" s="1"/>
  <c r="AN81" i="11" s="1"/>
  <c r="AN87" i="11" s="1"/>
  <c r="AN93" i="11" s="1"/>
  <c r="AN99" i="11" s="1"/>
  <c r="AN105" i="11" s="1"/>
  <c r="AN111" i="11" s="1"/>
  <c r="AN117" i="11" s="1"/>
  <c r="AN123" i="11" s="1"/>
  <c r="AN129" i="11" s="1"/>
  <c r="AN135" i="11" s="1"/>
  <c r="AN141" i="11" s="1"/>
  <c r="AN147" i="11" s="1"/>
  <c r="AN153" i="11" s="1"/>
  <c r="AN159" i="11" s="1"/>
  <c r="AN165" i="11" s="1"/>
  <c r="AN171" i="11" s="1"/>
  <c r="AN177" i="11" s="1"/>
  <c r="AN183" i="11" s="1"/>
  <c r="AN189" i="11" s="1"/>
  <c r="AN195" i="11" s="1"/>
  <c r="AN201" i="11" s="1"/>
  <c r="AN207" i="11" s="1"/>
  <c r="AN213" i="11" s="1"/>
  <c r="AN219" i="11" s="1"/>
  <c r="AN225" i="11" s="1"/>
  <c r="AN231" i="11" s="1"/>
  <c r="AN237" i="11" s="1"/>
  <c r="AN243" i="11" s="1"/>
  <c r="AN249" i="11" s="1"/>
  <c r="AN255" i="11" s="1"/>
  <c r="AN20" i="11"/>
  <c r="AN26" i="11" s="1"/>
  <c r="AN32" i="11" s="1"/>
  <c r="AN38" i="11" s="1"/>
  <c r="AN44" i="11" s="1"/>
  <c r="AN50" i="11" s="1"/>
  <c r="AN56" i="11" s="1"/>
  <c r="AN62" i="11" s="1"/>
  <c r="AN68" i="11" s="1"/>
  <c r="AN74" i="11" s="1"/>
  <c r="AN80" i="11" s="1"/>
  <c r="AN86" i="11" s="1"/>
  <c r="AN92" i="11" s="1"/>
  <c r="AN98" i="11" s="1"/>
  <c r="AN104" i="11" s="1"/>
  <c r="AN110" i="11" s="1"/>
  <c r="AN116" i="11" s="1"/>
  <c r="AN122" i="11" s="1"/>
  <c r="AN128" i="11" s="1"/>
  <c r="AN134" i="11" s="1"/>
  <c r="AN140" i="11" s="1"/>
  <c r="AN146" i="11" s="1"/>
  <c r="AN152" i="11" s="1"/>
  <c r="AN158" i="11" s="1"/>
  <c r="AN164" i="11" s="1"/>
  <c r="AN170" i="11" s="1"/>
  <c r="AN176" i="11" s="1"/>
  <c r="AN182" i="11" s="1"/>
  <c r="AN188" i="11" s="1"/>
  <c r="AN194" i="11" s="1"/>
  <c r="AN200" i="11" s="1"/>
  <c r="AN206" i="11" s="1"/>
  <c r="AN212" i="11" s="1"/>
  <c r="AN218" i="11" s="1"/>
  <c r="AN224" i="11" s="1"/>
  <c r="AN230" i="11" s="1"/>
  <c r="AN236" i="11" s="1"/>
  <c r="AN242" i="11" s="1"/>
  <c r="AN248" i="11" s="1"/>
  <c r="AN254" i="11" s="1"/>
  <c r="T22" i="12"/>
  <c r="T21" i="12" s="1"/>
  <c r="T27" i="12" s="1"/>
  <c r="U21" i="12"/>
  <c r="U27" i="12" s="1"/>
  <c r="U19" i="14"/>
  <c r="U22" i="13"/>
  <c r="U20" i="13"/>
  <c r="T19" i="13"/>
  <c r="S22" i="13" s="1"/>
  <c r="S28" i="13" s="1"/>
  <c r="AL22" i="10"/>
  <c r="AL21" i="10" s="1"/>
  <c r="AL27" i="10" s="1"/>
  <c r="AM21" i="10"/>
  <c r="AM27" i="10" s="1"/>
  <c r="AD21" i="11"/>
  <c r="AD27" i="11" s="1"/>
  <c r="AD19" i="13"/>
  <c r="AD22" i="12"/>
  <c r="AD20" i="12"/>
  <c r="AM19" i="12"/>
  <c r="AL19" i="11"/>
  <c r="AK22" i="11" s="1"/>
  <c r="AK28" i="11" s="1"/>
  <c r="AM22" i="11"/>
  <c r="AM20" i="11"/>
  <c r="BD59" i="2"/>
  <c r="BE60" i="2" s="1"/>
  <c r="BK59" i="2"/>
  <c r="BL60" i="2" s="1"/>
  <c r="BD64" i="2"/>
  <c r="BC66" i="2"/>
  <c r="BC70" i="2"/>
  <c r="BC71" i="2"/>
  <c r="BC68" i="2"/>
  <c r="BC75" i="2"/>
  <c r="BC67" i="2"/>
  <c r="BK67" i="2"/>
  <c r="BK72" i="2" s="1"/>
  <c r="BK62" i="2"/>
  <c r="BK63" i="2" s="1"/>
  <c r="BK65" i="2" s="1"/>
  <c r="BL66" i="2" s="1"/>
  <c r="BD62" i="2"/>
  <c r="BD63" i="2" s="1"/>
  <c r="Y2" i="2"/>
  <c r="X9" i="2"/>
  <c r="G21" i="14"/>
  <c r="A19" i="14"/>
  <c r="A22" i="14" s="1"/>
  <c r="A23" i="14" s="1"/>
  <c r="A24" i="14" s="1"/>
  <c r="AE54" i="5" l="1"/>
  <c r="AD60" i="4"/>
  <c r="L186" i="6"/>
  <c r="M192" i="5"/>
  <c r="V48" i="7"/>
  <c r="AC54" i="6"/>
  <c r="AD54" i="6" s="1"/>
  <c r="S31" i="11"/>
  <c r="AN54" i="4"/>
  <c r="K168" i="10"/>
  <c r="M168" i="10" s="1"/>
  <c r="U42" i="8"/>
  <c r="T42" i="9"/>
  <c r="U42" i="9" s="1"/>
  <c r="T48" i="8"/>
  <c r="V48" i="8" s="1"/>
  <c r="K186" i="7"/>
  <c r="M186" i="7" s="1"/>
  <c r="L174" i="8"/>
  <c r="AC48" i="7"/>
  <c r="AD48" i="7" s="1"/>
  <c r="M138" i="14"/>
  <c r="K174" i="9"/>
  <c r="L174" i="9" s="1"/>
  <c r="M180" i="7"/>
  <c r="AE30" i="9"/>
  <c r="T54" i="7"/>
  <c r="V54" i="7" s="1"/>
  <c r="AN42" i="6"/>
  <c r="M156" i="11"/>
  <c r="AD60" i="5"/>
  <c r="AE36" i="8"/>
  <c r="AE24" i="9"/>
  <c r="T30" i="11"/>
  <c r="U30" i="11" s="1"/>
  <c r="K198" i="5"/>
  <c r="L198" i="5" s="1"/>
  <c r="AB30" i="11"/>
  <c r="AI30" i="11" s="1"/>
  <c r="U60" i="5"/>
  <c r="K204" i="4"/>
  <c r="L204" i="4" s="1"/>
  <c r="K180" i="8"/>
  <c r="L180" i="8" s="1"/>
  <c r="K162" i="11"/>
  <c r="M162" i="11" s="1"/>
  <c r="U54" i="6"/>
  <c r="X24" i="13"/>
  <c r="AC42" i="8"/>
  <c r="AE42" i="8" s="1"/>
  <c r="K192" i="6"/>
  <c r="M192" i="6" s="1"/>
  <c r="V30" i="10"/>
  <c r="M198" i="4"/>
  <c r="AM48" i="5"/>
  <c r="AD48" i="6"/>
  <c r="AL42" i="7"/>
  <c r="AM42" i="7" s="1"/>
  <c r="AC33" i="10"/>
  <c r="U69" i="6"/>
  <c r="S63" i="6"/>
  <c r="S45" i="9"/>
  <c r="U51" i="9"/>
  <c r="U50" i="9"/>
  <c r="S54" i="9"/>
  <c r="T44" i="9"/>
  <c r="U68" i="6"/>
  <c r="S72" i="6"/>
  <c r="T62" i="6"/>
  <c r="S46" i="11"/>
  <c r="S37" i="11"/>
  <c r="Y30" i="12"/>
  <c r="Z30" i="12"/>
  <c r="AB37" i="9"/>
  <c r="AB46" i="9"/>
  <c r="AR60" i="5"/>
  <c r="AQ60" i="5"/>
  <c r="T68" i="5"/>
  <c r="S78" i="5"/>
  <c r="U74" i="5"/>
  <c r="U62" i="7"/>
  <c r="S66" i="7"/>
  <c r="T56" i="7"/>
  <c r="J195" i="6"/>
  <c r="L201" i="6"/>
  <c r="AB76" i="5"/>
  <c r="AB67" i="5"/>
  <c r="AK64" i="5"/>
  <c r="AK55" i="5"/>
  <c r="J46" i="10"/>
  <c r="J37" i="10"/>
  <c r="AQ48" i="7"/>
  <c r="AR48" i="7"/>
  <c r="K207" i="5"/>
  <c r="AH48" i="8"/>
  <c r="AI48" i="8"/>
  <c r="Q156" i="13"/>
  <c r="P156" i="13"/>
  <c r="AK30" i="11"/>
  <c r="AM26" i="11"/>
  <c r="AR42" i="8"/>
  <c r="AQ42" i="8"/>
  <c r="AK43" i="8"/>
  <c r="AK52" i="8"/>
  <c r="P192" i="7"/>
  <c r="Q192" i="7"/>
  <c r="AL56" i="5"/>
  <c r="AK66" i="5"/>
  <c r="AM62" i="5"/>
  <c r="J153" i="13"/>
  <c r="L159" i="13"/>
  <c r="AI36" i="10"/>
  <c r="AH36" i="10"/>
  <c r="Z72" i="5"/>
  <c r="Y72" i="5"/>
  <c r="AM30" i="8"/>
  <c r="Y60" i="7"/>
  <c r="Z60" i="7"/>
  <c r="K165" i="12"/>
  <c r="M183" i="9"/>
  <c r="J177" i="9"/>
  <c r="T57" i="8"/>
  <c r="T32" i="11"/>
  <c r="U38" i="11"/>
  <c r="S42" i="11"/>
  <c r="J165" i="12"/>
  <c r="L171" i="12"/>
  <c r="J204" i="6"/>
  <c r="L200" i="6"/>
  <c r="K194" i="6"/>
  <c r="J64" i="7"/>
  <c r="J55" i="7"/>
  <c r="AB54" i="8"/>
  <c r="AC44" i="8"/>
  <c r="AD50" i="8"/>
  <c r="L207" i="5"/>
  <c r="J201" i="5"/>
  <c r="AL63" i="7"/>
  <c r="T36" i="10"/>
  <c r="K144" i="14"/>
  <c r="AD39" i="10"/>
  <c r="AB33" i="10"/>
  <c r="J52" i="9"/>
  <c r="J43" i="9"/>
  <c r="K150" i="13"/>
  <c r="L183" i="10"/>
  <c r="J177" i="10"/>
  <c r="S27" i="12"/>
  <c r="U33" i="12"/>
  <c r="T45" i="10"/>
  <c r="Q150" i="14"/>
  <c r="P150" i="14"/>
  <c r="AM44" i="8"/>
  <c r="AK48" i="8"/>
  <c r="AL38" i="8"/>
  <c r="K156" i="12"/>
  <c r="AL51" i="9"/>
  <c r="AL57" i="9" s="1"/>
  <c r="K201" i="7"/>
  <c r="AR30" i="10"/>
  <c r="AQ30" i="10"/>
  <c r="AB76" i="4"/>
  <c r="AB67" i="4"/>
  <c r="L159" i="14"/>
  <c r="J153" i="14"/>
  <c r="AD75" i="4"/>
  <c r="AB69" i="4"/>
  <c r="S84" i="4"/>
  <c r="T74" i="4"/>
  <c r="U80" i="4"/>
  <c r="AK60" i="6"/>
  <c r="AM56" i="6"/>
  <c r="AL50" i="6"/>
  <c r="L162" i="10"/>
  <c r="M162" i="10"/>
  <c r="Q174" i="10"/>
  <c r="P174" i="10"/>
  <c r="S52" i="10"/>
  <c r="S43" i="10"/>
  <c r="AK42" i="9"/>
  <c r="AL32" i="9"/>
  <c r="AM38" i="9"/>
  <c r="Q198" i="6"/>
  <c r="P198" i="6"/>
  <c r="AC69" i="4"/>
  <c r="T75" i="5"/>
  <c r="AC56" i="6"/>
  <c r="AD62" i="6"/>
  <c r="AB66" i="6"/>
  <c r="L195" i="9"/>
  <c r="T66" i="5"/>
  <c r="K152" i="13"/>
  <c r="L158" i="13"/>
  <c r="J162" i="13"/>
  <c r="AK34" i="11"/>
  <c r="AK25" i="11"/>
  <c r="S25" i="13"/>
  <c r="S34" i="13"/>
  <c r="J19" i="13"/>
  <c r="J28" i="13"/>
  <c r="U57" i="8"/>
  <c r="S51" i="8"/>
  <c r="AD51" i="8"/>
  <c r="AB45" i="8"/>
  <c r="AH72" i="4"/>
  <c r="AI72" i="4"/>
  <c r="AL54" i="5"/>
  <c r="AM54" i="5" s="1"/>
  <c r="AK36" i="10"/>
  <c r="AL26" i="10"/>
  <c r="AM32" i="10"/>
  <c r="Z42" i="10"/>
  <c r="Y42" i="10"/>
  <c r="J31" i="11"/>
  <c r="J40" i="11"/>
  <c r="AK51" i="6"/>
  <c r="AM57" i="6"/>
  <c r="AL63" i="4"/>
  <c r="Z78" i="4"/>
  <c r="Y78" i="4"/>
  <c r="AL48" i="6"/>
  <c r="AN48" i="6" s="1"/>
  <c r="K170" i="10"/>
  <c r="J180" i="10"/>
  <c r="L176" i="10"/>
  <c r="J189" i="8"/>
  <c r="L195" i="8"/>
  <c r="AC51" i="7"/>
  <c r="AL62" i="4"/>
  <c r="AM68" i="4"/>
  <c r="AK72" i="4"/>
  <c r="AQ36" i="9"/>
  <c r="AR36" i="9"/>
  <c r="AK58" i="6"/>
  <c r="AK49" i="6"/>
  <c r="J73" i="4"/>
  <c r="J82" i="4"/>
  <c r="AI60" i="6"/>
  <c r="AH60" i="6"/>
  <c r="AB52" i="8"/>
  <c r="AB43" i="8"/>
  <c r="S55" i="7"/>
  <c r="S64" i="7"/>
  <c r="AB61" i="6"/>
  <c r="AB70" i="6"/>
  <c r="J70" i="6"/>
  <c r="J61" i="6"/>
  <c r="AB55" i="7"/>
  <c r="AB64" i="7"/>
  <c r="AH42" i="9"/>
  <c r="AI42" i="9"/>
  <c r="AI54" i="7"/>
  <c r="AH54" i="7"/>
  <c r="U63" i="7"/>
  <c r="S57" i="7"/>
  <c r="L152" i="14"/>
  <c r="K146" i="14"/>
  <c r="J156" i="14"/>
  <c r="AK31" i="10"/>
  <c r="AK40" i="10"/>
  <c r="K206" i="4"/>
  <c r="J216" i="4"/>
  <c r="L212" i="4"/>
  <c r="Z54" i="8"/>
  <c r="Y54" i="8"/>
  <c r="S34" i="12"/>
  <c r="S25" i="12"/>
  <c r="AK39" i="8"/>
  <c r="AM45" i="8"/>
  <c r="AB51" i="7"/>
  <c r="AD57" i="7"/>
  <c r="J198" i="7"/>
  <c r="K188" i="7"/>
  <c r="L194" i="7"/>
  <c r="K171" i="11"/>
  <c r="AB39" i="9"/>
  <c r="AD45" i="9"/>
  <c r="AD38" i="10"/>
  <c r="AC32" i="10"/>
  <c r="AB42" i="10"/>
  <c r="U66" i="4"/>
  <c r="K213" i="4"/>
  <c r="T51" i="9"/>
  <c r="Z66" i="6"/>
  <c r="Y66" i="6"/>
  <c r="K183" i="9"/>
  <c r="AD63" i="6"/>
  <c r="AB57" i="6"/>
  <c r="AH30" i="10"/>
  <c r="AI30" i="10"/>
  <c r="AC30" i="10" s="1"/>
  <c r="S60" i="8"/>
  <c r="T50" i="8"/>
  <c r="U56" i="8"/>
  <c r="AK57" i="5"/>
  <c r="AM63" i="5"/>
  <c r="AM33" i="10"/>
  <c r="AK27" i="10"/>
  <c r="U26" i="13"/>
  <c r="S30" i="13"/>
  <c r="J34" i="12"/>
  <c r="J25" i="12"/>
  <c r="S55" i="8"/>
  <c r="S64" i="8"/>
  <c r="AI66" i="5"/>
  <c r="AH66" i="5"/>
  <c r="AD69" i="5"/>
  <c r="AB63" i="5"/>
  <c r="AK33" i="9"/>
  <c r="AM39" i="9"/>
  <c r="AB78" i="4"/>
  <c r="AD74" i="4"/>
  <c r="AC68" i="4"/>
  <c r="AC72" i="4" s="1"/>
  <c r="L213" i="4"/>
  <c r="J207" i="4"/>
  <c r="U44" i="10"/>
  <c r="S48" i="10"/>
  <c r="T38" i="10"/>
  <c r="AK76" i="4"/>
  <c r="AK67" i="4"/>
  <c r="U39" i="11"/>
  <c r="S33" i="11"/>
  <c r="AC36" i="9"/>
  <c r="AD36" i="9" s="1"/>
  <c r="AM69" i="4"/>
  <c r="AK63" i="4"/>
  <c r="U36" i="9"/>
  <c r="V36" i="9"/>
  <c r="AD42" i="7"/>
  <c r="T72" i="4"/>
  <c r="V72" i="4" s="1"/>
  <c r="AR54" i="6"/>
  <c r="AQ54" i="6"/>
  <c r="Q168" i="11"/>
  <c r="P168" i="11"/>
  <c r="AL60" i="4"/>
  <c r="AN60" i="4" s="1"/>
  <c r="AB31" i="10"/>
  <c r="AB40" i="10"/>
  <c r="P204" i="5"/>
  <c r="Q204" i="5"/>
  <c r="AL30" i="9"/>
  <c r="AM30" i="9" s="1"/>
  <c r="K159" i="13"/>
  <c r="J58" i="8"/>
  <c r="J49" i="8"/>
  <c r="J82" i="5"/>
  <c r="J73" i="5"/>
  <c r="T69" i="6"/>
  <c r="U32" i="12"/>
  <c r="S36" i="12"/>
  <c r="T26" i="12"/>
  <c r="P180" i="9"/>
  <c r="Q180" i="9"/>
  <c r="S61" i="6"/>
  <c r="S70" i="6"/>
  <c r="K153" i="14"/>
  <c r="AD33" i="11"/>
  <c r="AB27" i="11"/>
  <c r="T33" i="12"/>
  <c r="AK21" i="11"/>
  <c r="AL33" i="10"/>
  <c r="AL39" i="10" s="1"/>
  <c r="AL45" i="10" s="1"/>
  <c r="AD26" i="12"/>
  <c r="V32" i="13"/>
  <c r="V38" i="13" s="1"/>
  <c r="V44" i="13" s="1"/>
  <c r="V50" i="13" s="1"/>
  <c r="V56" i="13" s="1"/>
  <c r="V62" i="13" s="1"/>
  <c r="V68" i="13" s="1"/>
  <c r="V74" i="13" s="1"/>
  <c r="V80" i="13" s="1"/>
  <c r="V86" i="13" s="1"/>
  <c r="V92" i="13" s="1"/>
  <c r="V98" i="13" s="1"/>
  <c r="V104" i="13" s="1"/>
  <c r="V110" i="13" s="1"/>
  <c r="V116" i="13" s="1"/>
  <c r="V122" i="13" s="1"/>
  <c r="V128" i="13" s="1"/>
  <c r="V134" i="13" s="1"/>
  <c r="V140" i="13" s="1"/>
  <c r="V146" i="13" s="1"/>
  <c r="V152" i="13" s="1"/>
  <c r="V158" i="13" s="1"/>
  <c r="V164" i="13" s="1"/>
  <c r="V170" i="13" s="1"/>
  <c r="V176" i="13" s="1"/>
  <c r="V182" i="13" s="1"/>
  <c r="V188" i="13" s="1"/>
  <c r="V194" i="13" s="1"/>
  <c r="V200" i="13" s="1"/>
  <c r="V206" i="13" s="1"/>
  <c r="V212" i="13" s="1"/>
  <c r="V218" i="13" s="1"/>
  <c r="V224" i="13" s="1"/>
  <c r="V230" i="13" s="1"/>
  <c r="V236" i="13" s="1"/>
  <c r="V242" i="13" s="1"/>
  <c r="V248" i="13" s="1"/>
  <c r="V254" i="13" s="1"/>
  <c r="S75" i="4"/>
  <c r="U81" i="4"/>
  <c r="AC26" i="11"/>
  <c r="AB36" i="11"/>
  <c r="AD32" i="11"/>
  <c r="L144" i="13"/>
  <c r="M144" i="13"/>
  <c r="J168" i="12"/>
  <c r="K158" i="12"/>
  <c r="L164" i="12"/>
  <c r="J189" i="7"/>
  <c r="L195" i="7"/>
  <c r="AL45" i="8"/>
  <c r="K164" i="11"/>
  <c r="J174" i="11"/>
  <c r="L170" i="11"/>
  <c r="AQ66" i="4"/>
  <c r="AR66" i="4"/>
  <c r="AC66" i="4"/>
  <c r="AE66" i="4" s="1"/>
  <c r="AL57" i="6"/>
  <c r="AL63" i="6" s="1"/>
  <c r="AL69" i="6" s="1"/>
  <c r="AL75" i="6" s="1"/>
  <c r="K177" i="10"/>
  <c r="K189" i="8"/>
  <c r="U75" i="5"/>
  <c r="S69" i="5"/>
  <c r="AC39" i="9"/>
  <c r="P210" i="4"/>
  <c r="Q210" i="4"/>
  <c r="AE60" i="5"/>
  <c r="AC63" i="5"/>
  <c r="AC45" i="8"/>
  <c r="L188" i="8"/>
  <c r="K182" i="8"/>
  <c r="J192" i="8"/>
  <c r="AC57" i="6"/>
  <c r="S76" i="5"/>
  <c r="S67" i="5"/>
  <c r="AC62" i="5"/>
  <c r="AB72" i="5"/>
  <c r="AD68" i="5"/>
  <c r="T75" i="4"/>
  <c r="T63" i="7"/>
  <c r="T39" i="11"/>
  <c r="U45" i="10"/>
  <c r="S39" i="10"/>
  <c r="Y48" i="9"/>
  <c r="Z48" i="9"/>
  <c r="AL93" i="5"/>
  <c r="AB40" i="11"/>
  <c r="AB31" i="11"/>
  <c r="L182" i="9"/>
  <c r="K176" i="9"/>
  <c r="J186" i="9"/>
  <c r="P162" i="12"/>
  <c r="Q162" i="12"/>
  <c r="AC38" i="9"/>
  <c r="AD44" i="9"/>
  <c r="AB48" i="9"/>
  <c r="AL36" i="8"/>
  <c r="AN36" i="8" s="1"/>
  <c r="L150" i="12"/>
  <c r="M150" i="12"/>
  <c r="AC50" i="7"/>
  <c r="AD56" i="7"/>
  <c r="AB60" i="7"/>
  <c r="J210" i="5"/>
  <c r="K200" i="5"/>
  <c r="L206" i="5"/>
  <c r="AK37" i="9"/>
  <c r="AK46" i="9"/>
  <c r="AL44" i="7"/>
  <c r="AK54" i="7"/>
  <c r="AM50" i="7"/>
  <c r="T60" i="6"/>
  <c r="V60" i="6" s="1"/>
  <c r="J165" i="11"/>
  <c r="L171" i="11"/>
  <c r="AK58" i="7"/>
  <c r="AK49" i="7"/>
  <c r="K201" i="6"/>
  <c r="AK45" i="7"/>
  <c r="AM51" i="7"/>
  <c r="S52" i="9"/>
  <c r="S43" i="9"/>
  <c r="Q186" i="8"/>
  <c r="P186" i="8"/>
  <c r="S73" i="4"/>
  <c r="S82" i="4"/>
  <c r="AM24" i="9"/>
  <c r="AN24" i="9"/>
  <c r="U24" i="11"/>
  <c r="V24" i="11"/>
  <c r="AC24" i="10"/>
  <c r="S20" i="14"/>
  <c r="S24" i="14" s="1"/>
  <c r="AK20" i="12"/>
  <c r="AP24" i="12" s="1"/>
  <c r="S21" i="13"/>
  <c r="J19" i="12"/>
  <c r="AB24" i="12"/>
  <c r="AG24" i="12"/>
  <c r="AD24" i="9"/>
  <c r="AK19" i="11"/>
  <c r="AR24" i="10"/>
  <c r="AL24" i="10" s="1"/>
  <c r="AQ24" i="10"/>
  <c r="Z24" i="13"/>
  <c r="Y24" i="13"/>
  <c r="AK24" i="11"/>
  <c r="AP24" i="11"/>
  <c r="Z24" i="12"/>
  <c r="T24" i="12" s="1"/>
  <c r="Y24" i="12"/>
  <c r="AB24" i="11"/>
  <c r="AG24" i="11"/>
  <c r="AB21" i="11"/>
  <c r="S19" i="13"/>
  <c r="S19" i="12"/>
  <c r="F20" i="14"/>
  <c r="F26" i="14" s="1"/>
  <c r="F32" i="14" s="1"/>
  <c r="F38" i="14" s="1"/>
  <c r="F44" i="14" s="1"/>
  <c r="F50" i="14" s="1"/>
  <c r="F56" i="14" s="1"/>
  <c r="F62" i="14" s="1"/>
  <c r="F68" i="14" s="1"/>
  <c r="F74" i="14" s="1"/>
  <c r="F80" i="14" s="1"/>
  <c r="F86" i="14" s="1"/>
  <c r="F92" i="14" s="1"/>
  <c r="F98" i="14" s="1"/>
  <c r="F104" i="14" s="1"/>
  <c r="F110" i="14" s="1"/>
  <c r="F116" i="14" s="1"/>
  <c r="F122" i="14" s="1"/>
  <c r="F128" i="14" s="1"/>
  <c r="F134" i="14" s="1"/>
  <c r="F140" i="14" s="1"/>
  <c r="F146" i="14" s="1"/>
  <c r="F152" i="14" s="1"/>
  <c r="F158" i="14" s="1"/>
  <c r="F164" i="14" s="1"/>
  <c r="F170" i="14" s="1"/>
  <c r="F176" i="14" s="1"/>
  <c r="F182" i="14" s="1"/>
  <c r="F188" i="14" s="1"/>
  <c r="F194" i="14" s="1"/>
  <c r="F200" i="14" s="1"/>
  <c r="F206" i="14" s="1"/>
  <c r="F212" i="14" s="1"/>
  <c r="F218" i="14" s="1"/>
  <c r="F224" i="14" s="1"/>
  <c r="F230" i="14" s="1"/>
  <c r="F236" i="14" s="1"/>
  <c r="F242" i="14" s="1"/>
  <c r="F248" i="14" s="1"/>
  <c r="F254" i="14" s="1"/>
  <c r="G20" i="14"/>
  <c r="AC22" i="11"/>
  <c r="AC21" i="11" s="1"/>
  <c r="AC27" i="11" s="1"/>
  <c r="BD79" i="2"/>
  <c r="BD84" i="2" s="1"/>
  <c r="BG81" i="2"/>
  <c r="AA22" i="14"/>
  <c r="AA21" i="14" s="1"/>
  <c r="AA27" i="14" s="1"/>
  <c r="AA33" i="14" s="1"/>
  <c r="AA39" i="14" s="1"/>
  <c r="AA45" i="14" s="1"/>
  <c r="AA51" i="14" s="1"/>
  <c r="AA57" i="14" s="1"/>
  <c r="AA63" i="14" s="1"/>
  <c r="AA69" i="14" s="1"/>
  <c r="AA75" i="14" s="1"/>
  <c r="AA81" i="14" s="1"/>
  <c r="AA87" i="14" s="1"/>
  <c r="AA93" i="14" s="1"/>
  <c r="AA99" i="14" s="1"/>
  <c r="AA105" i="14" s="1"/>
  <c r="AA111" i="14" s="1"/>
  <c r="AA117" i="14" s="1"/>
  <c r="AA123" i="14" s="1"/>
  <c r="AA129" i="14" s="1"/>
  <c r="AA135" i="14" s="1"/>
  <c r="AA141" i="14" s="1"/>
  <c r="AA147" i="14" s="1"/>
  <c r="AA153" i="14" s="1"/>
  <c r="AA159" i="14" s="1"/>
  <c r="AA165" i="14" s="1"/>
  <c r="AA171" i="14" s="1"/>
  <c r="AA177" i="14" s="1"/>
  <c r="AA183" i="14" s="1"/>
  <c r="AA189" i="14" s="1"/>
  <c r="AA195" i="14" s="1"/>
  <c r="AA201" i="14" s="1"/>
  <c r="AA207" i="14" s="1"/>
  <c r="AA213" i="14" s="1"/>
  <c r="AA219" i="14" s="1"/>
  <c r="AA225" i="14" s="1"/>
  <c r="AA231" i="14" s="1"/>
  <c r="AA237" i="14" s="1"/>
  <c r="AA243" i="14" s="1"/>
  <c r="AA249" i="14" s="1"/>
  <c r="AA255" i="14" s="1"/>
  <c r="AA20" i="14"/>
  <c r="AA26" i="14" s="1"/>
  <c r="AA32" i="14" s="1"/>
  <c r="AA38" i="14" s="1"/>
  <c r="AA44" i="14" s="1"/>
  <c r="AA50" i="14" s="1"/>
  <c r="AA56" i="14" s="1"/>
  <c r="AA62" i="14" s="1"/>
  <c r="AA68" i="14" s="1"/>
  <c r="AA74" i="14" s="1"/>
  <c r="AA80" i="14" s="1"/>
  <c r="AA86" i="14" s="1"/>
  <c r="AA92" i="14" s="1"/>
  <c r="AA98" i="14" s="1"/>
  <c r="AA104" i="14" s="1"/>
  <c r="AA110" i="14" s="1"/>
  <c r="AA116" i="14" s="1"/>
  <c r="AA122" i="14" s="1"/>
  <c r="AA128" i="14" s="1"/>
  <c r="AA134" i="14" s="1"/>
  <c r="AA140" i="14" s="1"/>
  <c r="AA146" i="14" s="1"/>
  <c r="AA152" i="14" s="1"/>
  <c r="AA158" i="14" s="1"/>
  <c r="AA164" i="14" s="1"/>
  <c r="AA170" i="14" s="1"/>
  <c r="AA176" i="14" s="1"/>
  <c r="AA182" i="14" s="1"/>
  <c r="AA188" i="14" s="1"/>
  <c r="AA194" i="14" s="1"/>
  <c r="AA200" i="14" s="1"/>
  <c r="AA206" i="14" s="1"/>
  <c r="AA212" i="14" s="1"/>
  <c r="AA218" i="14" s="1"/>
  <c r="AA224" i="14" s="1"/>
  <c r="AA230" i="14" s="1"/>
  <c r="AA236" i="14" s="1"/>
  <c r="AA242" i="14" s="1"/>
  <c r="AA248" i="14" s="1"/>
  <c r="AA254" i="14" s="1"/>
  <c r="AS19" i="13"/>
  <c r="AS22" i="12"/>
  <c r="AS21" i="12" s="1"/>
  <c r="AS27" i="12" s="1"/>
  <c r="AS33" i="12" s="1"/>
  <c r="AS39" i="12" s="1"/>
  <c r="AS45" i="12" s="1"/>
  <c r="AS51" i="12" s="1"/>
  <c r="AS57" i="12" s="1"/>
  <c r="AS63" i="12" s="1"/>
  <c r="AS69" i="12" s="1"/>
  <c r="AS75" i="12" s="1"/>
  <c r="AS81" i="12" s="1"/>
  <c r="AS87" i="12" s="1"/>
  <c r="AS93" i="12" s="1"/>
  <c r="AS99" i="12" s="1"/>
  <c r="AS105" i="12" s="1"/>
  <c r="AS111" i="12" s="1"/>
  <c r="AS117" i="12" s="1"/>
  <c r="AS123" i="12" s="1"/>
  <c r="AS129" i="12" s="1"/>
  <c r="AS135" i="12" s="1"/>
  <c r="AS141" i="12" s="1"/>
  <c r="AS147" i="12" s="1"/>
  <c r="AS153" i="12" s="1"/>
  <c r="AS159" i="12" s="1"/>
  <c r="AS165" i="12" s="1"/>
  <c r="AS171" i="12" s="1"/>
  <c r="AS177" i="12" s="1"/>
  <c r="AS183" i="12" s="1"/>
  <c r="AS189" i="12" s="1"/>
  <c r="AS195" i="12" s="1"/>
  <c r="AS201" i="12" s="1"/>
  <c r="AS207" i="12" s="1"/>
  <c r="AS213" i="12" s="1"/>
  <c r="AS219" i="12" s="1"/>
  <c r="AS225" i="12" s="1"/>
  <c r="AS231" i="12" s="1"/>
  <c r="AS237" i="12" s="1"/>
  <c r="AS243" i="12" s="1"/>
  <c r="AS249" i="12" s="1"/>
  <c r="AS255" i="12" s="1"/>
  <c r="AS20" i="12"/>
  <c r="AS26" i="12" s="1"/>
  <c r="AS32" i="12" s="1"/>
  <c r="AS38" i="12" s="1"/>
  <c r="AS44" i="12" s="1"/>
  <c r="AS50" i="12" s="1"/>
  <c r="AS56" i="12" s="1"/>
  <c r="AS62" i="12" s="1"/>
  <c r="AS68" i="12" s="1"/>
  <c r="AS74" i="12" s="1"/>
  <c r="AS80" i="12" s="1"/>
  <c r="AS86" i="12" s="1"/>
  <c r="AS92" i="12" s="1"/>
  <c r="AS98" i="12" s="1"/>
  <c r="AS104" i="12" s="1"/>
  <c r="AS110" i="12" s="1"/>
  <c r="AS116" i="12" s="1"/>
  <c r="AS122" i="12" s="1"/>
  <c r="AS128" i="12" s="1"/>
  <c r="AS134" i="12" s="1"/>
  <c r="AS140" i="12" s="1"/>
  <c r="AS146" i="12" s="1"/>
  <c r="AS152" i="12" s="1"/>
  <c r="AS158" i="12" s="1"/>
  <c r="AS164" i="12" s="1"/>
  <c r="AS170" i="12" s="1"/>
  <c r="AS176" i="12" s="1"/>
  <c r="AS182" i="12" s="1"/>
  <c r="AS188" i="12" s="1"/>
  <c r="AS194" i="12" s="1"/>
  <c r="AS200" i="12" s="1"/>
  <c r="AS206" i="12" s="1"/>
  <c r="AS212" i="12" s="1"/>
  <c r="AS218" i="12" s="1"/>
  <c r="AS224" i="12" s="1"/>
  <c r="AS230" i="12" s="1"/>
  <c r="AS236" i="12" s="1"/>
  <c r="AS242" i="12" s="1"/>
  <c r="AS248" i="12" s="1"/>
  <c r="AS254" i="12" s="1"/>
  <c r="AR19" i="13"/>
  <c r="AR22" i="12"/>
  <c r="AR21" i="12" s="1"/>
  <c r="AR27" i="12" s="1"/>
  <c r="AR33" i="12" s="1"/>
  <c r="AR39" i="12" s="1"/>
  <c r="AR45" i="12" s="1"/>
  <c r="AR51" i="12" s="1"/>
  <c r="AR57" i="12" s="1"/>
  <c r="AR63" i="12" s="1"/>
  <c r="AR69" i="12" s="1"/>
  <c r="AR75" i="12" s="1"/>
  <c r="AR81" i="12" s="1"/>
  <c r="AR87" i="12" s="1"/>
  <c r="AR93" i="12" s="1"/>
  <c r="AR99" i="12" s="1"/>
  <c r="AR105" i="12" s="1"/>
  <c r="AR111" i="12" s="1"/>
  <c r="AR117" i="12" s="1"/>
  <c r="AR123" i="12" s="1"/>
  <c r="AR129" i="12" s="1"/>
  <c r="AR135" i="12" s="1"/>
  <c r="AR141" i="12" s="1"/>
  <c r="AR147" i="12" s="1"/>
  <c r="AR153" i="12" s="1"/>
  <c r="AR159" i="12" s="1"/>
  <c r="AR165" i="12" s="1"/>
  <c r="AR171" i="12" s="1"/>
  <c r="AR177" i="12" s="1"/>
  <c r="AR183" i="12" s="1"/>
  <c r="AR189" i="12" s="1"/>
  <c r="AR195" i="12" s="1"/>
  <c r="AR201" i="12" s="1"/>
  <c r="AR207" i="12" s="1"/>
  <c r="AR213" i="12" s="1"/>
  <c r="AR219" i="12" s="1"/>
  <c r="AR225" i="12" s="1"/>
  <c r="AR231" i="12" s="1"/>
  <c r="AR237" i="12" s="1"/>
  <c r="AR243" i="12" s="1"/>
  <c r="AR249" i="12" s="1"/>
  <c r="AR255" i="12" s="1"/>
  <c r="AR20" i="12"/>
  <c r="AR26" i="12" s="1"/>
  <c r="AR32" i="12" s="1"/>
  <c r="AR38" i="12" s="1"/>
  <c r="AR44" i="12" s="1"/>
  <c r="AR50" i="12" s="1"/>
  <c r="AR56" i="12" s="1"/>
  <c r="AR62" i="12" s="1"/>
  <c r="AR68" i="12" s="1"/>
  <c r="AR74" i="12" s="1"/>
  <c r="AR80" i="12" s="1"/>
  <c r="AR86" i="12" s="1"/>
  <c r="AR92" i="12" s="1"/>
  <c r="AR98" i="12" s="1"/>
  <c r="AR104" i="12" s="1"/>
  <c r="AR110" i="12" s="1"/>
  <c r="AR116" i="12" s="1"/>
  <c r="AR122" i="12" s="1"/>
  <c r="AR128" i="12" s="1"/>
  <c r="AR134" i="12" s="1"/>
  <c r="AR140" i="12" s="1"/>
  <c r="AR146" i="12" s="1"/>
  <c r="AR152" i="12" s="1"/>
  <c r="AR158" i="12" s="1"/>
  <c r="AR164" i="12" s="1"/>
  <c r="AR170" i="12" s="1"/>
  <c r="AR176" i="12" s="1"/>
  <c r="AR182" i="12" s="1"/>
  <c r="AR188" i="12" s="1"/>
  <c r="AR194" i="12" s="1"/>
  <c r="AR200" i="12" s="1"/>
  <c r="AR206" i="12" s="1"/>
  <c r="AR212" i="12" s="1"/>
  <c r="AR218" i="12" s="1"/>
  <c r="AR224" i="12" s="1"/>
  <c r="AR230" i="12" s="1"/>
  <c r="AR236" i="12" s="1"/>
  <c r="AR242" i="12" s="1"/>
  <c r="AR248" i="12" s="1"/>
  <c r="AR254" i="12" s="1"/>
  <c r="AI19" i="14"/>
  <c r="AI22" i="13"/>
  <c r="AI21" i="13" s="1"/>
  <c r="AI27" i="13" s="1"/>
  <c r="AI33" i="13" s="1"/>
  <c r="AI39" i="13" s="1"/>
  <c r="AI45" i="13" s="1"/>
  <c r="AI51" i="13" s="1"/>
  <c r="AI57" i="13" s="1"/>
  <c r="AI63" i="13" s="1"/>
  <c r="AI69" i="13" s="1"/>
  <c r="AI75" i="13" s="1"/>
  <c r="AI81" i="13" s="1"/>
  <c r="AI87" i="13" s="1"/>
  <c r="AI93" i="13" s="1"/>
  <c r="AI99" i="13" s="1"/>
  <c r="AI105" i="13" s="1"/>
  <c r="AI111" i="13" s="1"/>
  <c r="AI117" i="13" s="1"/>
  <c r="AI123" i="13" s="1"/>
  <c r="AI129" i="13" s="1"/>
  <c r="AI135" i="13" s="1"/>
  <c r="AI141" i="13" s="1"/>
  <c r="AI147" i="13" s="1"/>
  <c r="AI153" i="13" s="1"/>
  <c r="AI159" i="13" s="1"/>
  <c r="AI165" i="13" s="1"/>
  <c r="AI171" i="13" s="1"/>
  <c r="AI177" i="13" s="1"/>
  <c r="AI183" i="13" s="1"/>
  <c r="AI189" i="13" s="1"/>
  <c r="AI195" i="13" s="1"/>
  <c r="AI201" i="13" s="1"/>
  <c r="AI207" i="13" s="1"/>
  <c r="AI213" i="13" s="1"/>
  <c r="AI219" i="13" s="1"/>
  <c r="AI225" i="13" s="1"/>
  <c r="AI231" i="13" s="1"/>
  <c r="AI237" i="13" s="1"/>
  <c r="AI243" i="13" s="1"/>
  <c r="AI249" i="13" s="1"/>
  <c r="AI255" i="13" s="1"/>
  <c r="AI20" i="13"/>
  <c r="AI26" i="13" s="1"/>
  <c r="AI32" i="13" s="1"/>
  <c r="AI38" i="13" s="1"/>
  <c r="AI44" i="13" s="1"/>
  <c r="AI50" i="13" s="1"/>
  <c r="AI56" i="13" s="1"/>
  <c r="AI62" i="13" s="1"/>
  <c r="AI68" i="13" s="1"/>
  <c r="AI74" i="13" s="1"/>
  <c r="AI80" i="13" s="1"/>
  <c r="AI86" i="13" s="1"/>
  <c r="AI92" i="13" s="1"/>
  <c r="AI98" i="13" s="1"/>
  <c r="AI104" i="13" s="1"/>
  <c r="AI110" i="13" s="1"/>
  <c r="AI116" i="13" s="1"/>
  <c r="AI122" i="13" s="1"/>
  <c r="AI128" i="13" s="1"/>
  <c r="AI134" i="13" s="1"/>
  <c r="AI140" i="13" s="1"/>
  <c r="AI146" i="13" s="1"/>
  <c r="AI152" i="13" s="1"/>
  <c r="AI158" i="13" s="1"/>
  <c r="AI164" i="13" s="1"/>
  <c r="AI170" i="13" s="1"/>
  <c r="AI176" i="13" s="1"/>
  <c r="AI182" i="13" s="1"/>
  <c r="AI188" i="13" s="1"/>
  <c r="AI194" i="13" s="1"/>
  <c r="AI200" i="13" s="1"/>
  <c r="AI206" i="13" s="1"/>
  <c r="AI212" i="13" s="1"/>
  <c r="AI218" i="13" s="1"/>
  <c r="AI224" i="13" s="1"/>
  <c r="AI230" i="13" s="1"/>
  <c r="AI236" i="13" s="1"/>
  <c r="AI242" i="13" s="1"/>
  <c r="AI248" i="13" s="1"/>
  <c r="AI254" i="13" s="1"/>
  <c r="AJ19" i="14"/>
  <c r="AJ22" i="13"/>
  <c r="AJ21" i="13" s="1"/>
  <c r="AJ27" i="13" s="1"/>
  <c r="AJ33" i="13" s="1"/>
  <c r="AJ39" i="13" s="1"/>
  <c r="AJ45" i="13" s="1"/>
  <c r="AJ51" i="13" s="1"/>
  <c r="AJ57" i="13" s="1"/>
  <c r="AJ63" i="13" s="1"/>
  <c r="AJ69" i="13" s="1"/>
  <c r="AJ75" i="13" s="1"/>
  <c r="AJ81" i="13" s="1"/>
  <c r="AJ87" i="13" s="1"/>
  <c r="AJ93" i="13" s="1"/>
  <c r="AJ99" i="13" s="1"/>
  <c r="AJ105" i="13" s="1"/>
  <c r="AJ111" i="13" s="1"/>
  <c r="AJ117" i="13" s="1"/>
  <c r="AJ123" i="13" s="1"/>
  <c r="AJ129" i="13" s="1"/>
  <c r="AJ135" i="13" s="1"/>
  <c r="AJ141" i="13" s="1"/>
  <c r="AJ147" i="13" s="1"/>
  <c r="AJ153" i="13" s="1"/>
  <c r="AJ159" i="13" s="1"/>
  <c r="AJ165" i="13" s="1"/>
  <c r="AJ171" i="13" s="1"/>
  <c r="AJ177" i="13" s="1"/>
  <c r="AJ183" i="13" s="1"/>
  <c r="AJ189" i="13" s="1"/>
  <c r="AJ195" i="13" s="1"/>
  <c r="AJ201" i="13" s="1"/>
  <c r="AJ207" i="13" s="1"/>
  <c r="AJ213" i="13" s="1"/>
  <c r="AJ219" i="13" s="1"/>
  <c r="AJ225" i="13" s="1"/>
  <c r="AJ231" i="13" s="1"/>
  <c r="AJ237" i="13" s="1"/>
  <c r="AJ243" i="13" s="1"/>
  <c r="AJ249" i="13" s="1"/>
  <c r="AJ255" i="13" s="1"/>
  <c r="AJ20" i="13"/>
  <c r="AJ26" i="13" s="1"/>
  <c r="AJ32" i="13" s="1"/>
  <c r="AJ38" i="13" s="1"/>
  <c r="AJ44" i="13" s="1"/>
  <c r="AJ50" i="13" s="1"/>
  <c r="AJ56" i="13" s="1"/>
  <c r="AJ62" i="13" s="1"/>
  <c r="AJ68" i="13" s="1"/>
  <c r="AJ74" i="13" s="1"/>
  <c r="AJ80" i="13" s="1"/>
  <c r="AJ86" i="13" s="1"/>
  <c r="AJ92" i="13" s="1"/>
  <c r="AJ98" i="13" s="1"/>
  <c r="AJ104" i="13" s="1"/>
  <c r="AJ110" i="13" s="1"/>
  <c r="AJ116" i="13" s="1"/>
  <c r="AJ122" i="13" s="1"/>
  <c r="AJ128" i="13" s="1"/>
  <c r="AJ134" i="13" s="1"/>
  <c r="AJ140" i="13" s="1"/>
  <c r="AJ146" i="13" s="1"/>
  <c r="AJ152" i="13" s="1"/>
  <c r="AJ158" i="13" s="1"/>
  <c r="AJ164" i="13" s="1"/>
  <c r="AJ170" i="13" s="1"/>
  <c r="AJ176" i="13" s="1"/>
  <c r="AJ182" i="13" s="1"/>
  <c r="AJ188" i="13" s="1"/>
  <c r="AJ194" i="13" s="1"/>
  <c r="AJ200" i="13" s="1"/>
  <c r="AJ206" i="13" s="1"/>
  <c r="AJ212" i="13" s="1"/>
  <c r="AJ218" i="13" s="1"/>
  <c r="AJ224" i="13" s="1"/>
  <c r="AJ230" i="13" s="1"/>
  <c r="AJ236" i="13" s="1"/>
  <c r="AJ242" i="13" s="1"/>
  <c r="AJ248" i="13" s="1"/>
  <c r="AJ254" i="13" s="1"/>
  <c r="Z22" i="14"/>
  <c r="Z21" i="14" s="1"/>
  <c r="Z27" i="14" s="1"/>
  <c r="Z33" i="14" s="1"/>
  <c r="Z39" i="14" s="1"/>
  <c r="Z45" i="14" s="1"/>
  <c r="Z51" i="14" s="1"/>
  <c r="Z57" i="14" s="1"/>
  <c r="Z63" i="14" s="1"/>
  <c r="Z69" i="14" s="1"/>
  <c r="Z75" i="14" s="1"/>
  <c r="Z81" i="14" s="1"/>
  <c r="Z87" i="14" s="1"/>
  <c r="Z93" i="14" s="1"/>
  <c r="Z99" i="14" s="1"/>
  <c r="Z105" i="14" s="1"/>
  <c r="Z111" i="14" s="1"/>
  <c r="Z117" i="14" s="1"/>
  <c r="Z123" i="14" s="1"/>
  <c r="Z129" i="14" s="1"/>
  <c r="Z135" i="14" s="1"/>
  <c r="Z141" i="14" s="1"/>
  <c r="Z147" i="14" s="1"/>
  <c r="Z153" i="14" s="1"/>
  <c r="Z159" i="14" s="1"/>
  <c r="Z165" i="14" s="1"/>
  <c r="Z171" i="14" s="1"/>
  <c r="Z177" i="14" s="1"/>
  <c r="Z183" i="14" s="1"/>
  <c r="Z189" i="14" s="1"/>
  <c r="Z195" i="14" s="1"/>
  <c r="Z201" i="14" s="1"/>
  <c r="Z207" i="14" s="1"/>
  <c r="Z213" i="14" s="1"/>
  <c r="Z219" i="14" s="1"/>
  <c r="Z225" i="14" s="1"/>
  <c r="Z231" i="14" s="1"/>
  <c r="Z237" i="14" s="1"/>
  <c r="Z243" i="14" s="1"/>
  <c r="Z249" i="14" s="1"/>
  <c r="Z255" i="14" s="1"/>
  <c r="Z20" i="14"/>
  <c r="Z26" i="14" s="1"/>
  <c r="Z32" i="14" s="1"/>
  <c r="Z38" i="14" s="1"/>
  <c r="Z44" i="14" s="1"/>
  <c r="Z50" i="14" s="1"/>
  <c r="Z56" i="14" s="1"/>
  <c r="Z62" i="14" s="1"/>
  <c r="Z68" i="14" s="1"/>
  <c r="Z74" i="14" s="1"/>
  <c r="Z80" i="14" s="1"/>
  <c r="Z86" i="14" s="1"/>
  <c r="Z92" i="14" s="1"/>
  <c r="Z98" i="14" s="1"/>
  <c r="Z104" i="14" s="1"/>
  <c r="Z110" i="14" s="1"/>
  <c r="Z116" i="14" s="1"/>
  <c r="Z122" i="14" s="1"/>
  <c r="Z128" i="14" s="1"/>
  <c r="Z134" i="14" s="1"/>
  <c r="Z140" i="14" s="1"/>
  <c r="Z146" i="14" s="1"/>
  <c r="Z152" i="14" s="1"/>
  <c r="Z158" i="14" s="1"/>
  <c r="Z164" i="14" s="1"/>
  <c r="Z170" i="14" s="1"/>
  <c r="Z176" i="14" s="1"/>
  <c r="Z182" i="14" s="1"/>
  <c r="Z188" i="14" s="1"/>
  <c r="Z194" i="14" s="1"/>
  <c r="Z200" i="14" s="1"/>
  <c r="Z206" i="14" s="1"/>
  <c r="Z212" i="14" s="1"/>
  <c r="Z218" i="14" s="1"/>
  <c r="Z224" i="14" s="1"/>
  <c r="Z230" i="14" s="1"/>
  <c r="Z236" i="14" s="1"/>
  <c r="Z242" i="14" s="1"/>
  <c r="Z248" i="14" s="1"/>
  <c r="Z254" i="14" s="1"/>
  <c r="AC20" i="11"/>
  <c r="T20" i="13"/>
  <c r="Y22" i="14"/>
  <c r="Y21" i="14" s="1"/>
  <c r="Y27" i="14" s="1"/>
  <c r="Y33" i="14" s="1"/>
  <c r="Y39" i="14" s="1"/>
  <c r="Y45" i="14" s="1"/>
  <c r="Y51" i="14" s="1"/>
  <c r="Y57" i="14" s="1"/>
  <c r="Y63" i="14" s="1"/>
  <c r="Y69" i="14" s="1"/>
  <c r="Y75" i="14" s="1"/>
  <c r="Y81" i="14" s="1"/>
  <c r="Y87" i="14" s="1"/>
  <c r="Y93" i="14" s="1"/>
  <c r="Y99" i="14" s="1"/>
  <c r="Y105" i="14" s="1"/>
  <c r="Y111" i="14" s="1"/>
  <c r="Y117" i="14" s="1"/>
  <c r="Y123" i="14" s="1"/>
  <c r="Y129" i="14" s="1"/>
  <c r="Y135" i="14" s="1"/>
  <c r="Y141" i="14" s="1"/>
  <c r="Y147" i="14" s="1"/>
  <c r="Y153" i="14" s="1"/>
  <c r="Y159" i="14" s="1"/>
  <c r="Y165" i="14" s="1"/>
  <c r="Y171" i="14" s="1"/>
  <c r="Y177" i="14" s="1"/>
  <c r="Y183" i="14" s="1"/>
  <c r="Y189" i="14" s="1"/>
  <c r="Y195" i="14" s="1"/>
  <c r="Y201" i="14" s="1"/>
  <c r="Y207" i="14" s="1"/>
  <c r="Y213" i="14" s="1"/>
  <c r="Y219" i="14" s="1"/>
  <c r="Y225" i="14" s="1"/>
  <c r="Y231" i="14" s="1"/>
  <c r="Y237" i="14" s="1"/>
  <c r="Y243" i="14" s="1"/>
  <c r="Y249" i="14" s="1"/>
  <c r="Y255" i="14" s="1"/>
  <c r="Y20" i="14"/>
  <c r="Y26" i="14" s="1"/>
  <c r="Y32" i="14" s="1"/>
  <c r="Y38" i="14" s="1"/>
  <c r="Y44" i="14" s="1"/>
  <c r="Y50" i="14" s="1"/>
  <c r="Y56" i="14" s="1"/>
  <c r="Y62" i="14" s="1"/>
  <c r="Y68" i="14" s="1"/>
  <c r="Y74" i="14" s="1"/>
  <c r="Y80" i="14" s="1"/>
  <c r="Y86" i="14" s="1"/>
  <c r="Y92" i="14" s="1"/>
  <c r="Y98" i="14" s="1"/>
  <c r="Y104" i="14" s="1"/>
  <c r="Y110" i="14" s="1"/>
  <c r="Y116" i="14" s="1"/>
  <c r="Y122" i="14" s="1"/>
  <c r="Y128" i="14" s="1"/>
  <c r="Y134" i="14" s="1"/>
  <c r="Y140" i="14" s="1"/>
  <c r="Y146" i="14" s="1"/>
  <c r="Y152" i="14" s="1"/>
  <c r="Y158" i="14" s="1"/>
  <c r="Y164" i="14" s="1"/>
  <c r="Y170" i="14" s="1"/>
  <c r="Y176" i="14" s="1"/>
  <c r="Y182" i="14" s="1"/>
  <c r="Y188" i="14" s="1"/>
  <c r="Y194" i="14" s="1"/>
  <c r="Y200" i="14" s="1"/>
  <c r="Y206" i="14" s="1"/>
  <c r="Y212" i="14" s="1"/>
  <c r="Y218" i="14" s="1"/>
  <c r="Y224" i="14" s="1"/>
  <c r="Y230" i="14" s="1"/>
  <c r="Y236" i="14" s="1"/>
  <c r="Y242" i="14" s="1"/>
  <c r="Y248" i="14" s="1"/>
  <c r="Y254" i="14" s="1"/>
  <c r="AH19" i="14"/>
  <c r="AH22" i="13"/>
  <c r="AH21" i="13" s="1"/>
  <c r="AH27" i="13" s="1"/>
  <c r="AH33" i="13" s="1"/>
  <c r="AH39" i="13" s="1"/>
  <c r="AH45" i="13" s="1"/>
  <c r="AH51" i="13" s="1"/>
  <c r="AH57" i="13" s="1"/>
  <c r="AH63" i="13" s="1"/>
  <c r="AH69" i="13" s="1"/>
  <c r="AH75" i="13" s="1"/>
  <c r="AH81" i="13" s="1"/>
  <c r="AH87" i="13" s="1"/>
  <c r="AH93" i="13" s="1"/>
  <c r="AH99" i="13" s="1"/>
  <c r="AH105" i="13" s="1"/>
  <c r="AH111" i="13" s="1"/>
  <c r="AH117" i="13" s="1"/>
  <c r="AH123" i="13" s="1"/>
  <c r="AH129" i="13" s="1"/>
  <c r="AH135" i="13" s="1"/>
  <c r="AH141" i="13" s="1"/>
  <c r="AH147" i="13" s="1"/>
  <c r="AH153" i="13" s="1"/>
  <c r="AH159" i="13" s="1"/>
  <c r="AH165" i="13" s="1"/>
  <c r="AH171" i="13" s="1"/>
  <c r="AH177" i="13" s="1"/>
  <c r="AH183" i="13" s="1"/>
  <c r="AH189" i="13" s="1"/>
  <c r="AH195" i="13" s="1"/>
  <c r="AH201" i="13" s="1"/>
  <c r="AH207" i="13" s="1"/>
  <c r="AH213" i="13" s="1"/>
  <c r="AH219" i="13" s="1"/>
  <c r="AH225" i="13" s="1"/>
  <c r="AH231" i="13" s="1"/>
  <c r="AH237" i="13" s="1"/>
  <c r="AH243" i="13" s="1"/>
  <c r="AH249" i="13" s="1"/>
  <c r="AH255" i="13" s="1"/>
  <c r="AH20" i="13"/>
  <c r="AH26" i="13" s="1"/>
  <c r="AH32" i="13" s="1"/>
  <c r="AH38" i="13" s="1"/>
  <c r="AH44" i="13" s="1"/>
  <c r="AH50" i="13" s="1"/>
  <c r="AH56" i="13" s="1"/>
  <c r="AH62" i="13" s="1"/>
  <c r="AH68" i="13" s="1"/>
  <c r="AH74" i="13" s="1"/>
  <c r="AH80" i="13" s="1"/>
  <c r="AH86" i="13" s="1"/>
  <c r="AH92" i="13" s="1"/>
  <c r="AH98" i="13" s="1"/>
  <c r="AH104" i="13" s="1"/>
  <c r="AH110" i="13" s="1"/>
  <c r="AH116" i="13" s="1"/>
  <c r="AH122" i="13" s="1"/>
  <c r="AH128" i="13" s="1"/>
  <c r="AH134" i="13" s="1"/>
  <c r="AH140" i="13" s="1"/>
  <c r="AH146" i="13" s="1"/>
  <c r="AH152" i="13" s="1"/>
  <c r="AH158" i="13" s="1"/>
  <c r="AH164" i="13" s="1"/>
  <c r="AH170" i="13" s="1"/>
  <c r="AH176" i="13" s="1"/>
  <c r="AH182" i="13" s="1"/>
  <c r="AH188" i="13" s="1"/>
  <c r="AH194" i="13" s="1"/>
  <c r="AH200" i="13" s="1"/>
  <c r="AH206" i="13" s="1"/>
  <c r="AH212" i="13" s="1"/>
  <c r="AH218" i="13" s="1"/>
  <c r="AH224" i="13" s="1"/>
  <c r="AH230" i="13" s="1"/>
  <c r="AH236" i="13" s="1"/>
  <c r="AH242" i="13" s="1"/>
  <c r="AH248" i="13" s="1"/>
  <c r="AH254" i="13" s="1"/>
  <c r="AQ19" i="13"/>
  <c r="AQ22" i="12"/>
  <c r="AQ21" i="12" s="1"/>
  <c r="AQ27" i="12" s="1"/>
  <c r="AQ33" i="12" s="1"/>
  <c r="AQ39" i="12" s="1"/>
  <c r="AQ45" i="12" s="1"/>
  <c r="AQ51" i="12" s="1"/>
  <c r="AQ57" i="12" s="1"/>
  <c r="AQ63" i="12" s="1"/>
  <c r="AQ69" i="12" s="1"/>
  <c r="AQ75" i="12" s="1"/>
  <c r="AQ81" i="12" s="1"/>
  <c r="AQ87" i="12" s="1"/>
  <c r="AQ93" i="12" s="1"/>
  <c r="AQ99" i="12" s="1"/>
  <c r="AQ105" i="12" s="1"/>
  <c r="AQ111" i="12" s="1"/>
  <c r="AQ117" i="12" s="1"/>
  <c r="AQ123" i="12" s="1"/>
  <c r="AQ129" i="12" s="1"/>
  <c r="AQ135" i="12" s="1"/>
  <c r="AQ141" i="12" s="1"/>
  <c r="AQ147" i="12" s="1"/>
  <c r="AQ153" i="12" s="1"/>
  <c r="AQ159" i="12" s="1"/>
  <c r="AQ165" i="12" s="1"/>
  <c r="AQ171" i="12" s="1"/>
  <c r="AQ177" i="12" s="1"/>
  <c r="AQ183" i="12" s="1"/>
  <c r="AQ189" i="12" s="1"/>
  <c r="AQ195" i="12" s="1"/>
  <c r="AQ201" i="12" s="1"/>
  <c r="AQ207" i="12" s="1"/>
  <c r="AQ213" i="12" s="1"/>
  <c r="AQ219" i="12" s="1"/>
  <c r="AQ225" i="12" s="1"/>
  <c r="AQ231" i="12" s="1"/>
  <c r="AQ237" i="12" s="1"/>
  <c r="AQ243" i="12" s="1"/>
  <c r="AQ249" i="12" s="1"/>
  <c r="AQ255" i="12" s="1"/>
  <c r="AQ20" i="12"/>
  <c r="AQ26" i="12" s="1"/>
  <c r="AQ32" i="12" s="1"/>
  <c r="AQ38" i="12" s="1"/>
  <c r="AQ44" i="12" s="1"/>
  <c r="AQ50" i="12" s="1"/>
  <c r="AQ56" i="12" s="1"/>
  <c r="AQ62" i="12" s="1"/>
  <c r="AQ68" i="12" s="1"/>
  <c r="AQ74" i="12" s="1"/>
  <c r="AQ80" i="12" s="1"/>
  <c r="AQ86" i="12" s="1"/>
  <c r="AQ92" i="12" s="1"/>
  <c r="AQ98" i="12" s="1"/>
  <c r="AQ104" i="12" s="1"/>
  <c r="AQ110" i="12" s="1"/>
  <c r="AQ116" i="12" s="1"/>
  <c r="AQ122" i="12" s="1"/>
  <c r="AQ128" i="12" s="1"/>
  <c r="AQ134" i="12" s="1"/>
  <c r="AQ140" i="12" s="1"/>
  <c r="AQ146" i="12" s="1"/>
  <c r="AQ152" i="12" s="1"/>
  <c r="AQ158" i="12" s="1"/>
  <c r="AQ164" i="12" s="1"/>
  <c r="AQ170" i="12" s="1"/>
  <c r="AQ176" i="12" s="1"/>
  <c r="AQ182" i="12" s="1"/>
  <c r="AQ188" i="12" s="1"/>
  <c r="AQ194" i="12" s="1"/>
  <c r="AQ200" i="12" s="1"/>
  <c r="AQ206" i="12" s="1"/>
  <c r="AQ212" i="12" s="1"/>
  <c r="AQ218" i="12" s="1"/>
  <c r="AQ224" i="12" s="1"/>
  <c r="AQ230" i="12" s="1"/>
  <c r="AQ236" i="12" s="1"/>
  <c r="AQ242" i="12" s="1"/>
  <c r="AQ248" i="12" s="1"/>
  <c r="AQ254" i="12" s="1"/>
  <c r="AG19" i="13"/>
  <c r="AB20" i="13" s="1"/>
  <c r="AG22" i="12"/>
  <c r="AG21" i="12" s="1"/>
  <c r="AG27" i="12" s="1"/>
  <c r="AG33" i="12" s="1"/>
  <c r="AG39" i="12" s="1"/>
  <c r="AG45" i="12" s="1"/>
  <c r="AG51" i="12" s="1"/>
  <c r="AG57" i="12" s="1"/>
  <c r="AG63" i="12" s="1"/>
  <c r="AG69" i="12" s="1"/>
  <c r="AG75" i="12" s="1"/>
  <c r="AG81" i="12" s="1"/>
  <c r="AG87" i="12" s="1"/>
  <c r="AG93" i="12" s="1"/>
  <c r="AG99" i="12" s="1"/>
  <c r="AG105" i="12" s="1"/>
  <c r="AG111" i="12" s="1"/>
  <c r="AG117" i="12" s="1"/>
  <c r="AG123" i="12" s="1"/>
  <c r="AG129" i="12" s="1"/>
  <c r="AG135" i="12" s="1"/>
  <c r="AG141" i="12" s="1"/>
  <c r="AG147" i="12" s="1"/>
  <c r="AG153" i="12" s="1"/>
  <c r="AG159" i="12" s="1"/>
  <c r="AG165" i="12" s="1"/>
  <c r="AG171" i="12" s="1"/>
  <c r="AG177" i="12" s="1"/>
  <c r="AG183" i="12" s="1"/>
  <c r="AG189" i="12" s="1"/>
  <c r="AG195" i="12" s="1"/>
  <c r="AG201" i="12" s="1"/>
  <c r="AG207" i="12" s="1"/>
  <c r="AG213" i="12" s="1"/>
  <c r="AG219" i="12" s="1"/>
  <c r="AG225" i="12" s="1"/>
  <c r="AG231" i="12" s="1"/>
  <c r="AG237" i="12" s="1"/>
  <c r="AG243" i="12" s="1"/>
  <c r="AG249" i="12" s="1"/>
  <c r="AG255" i="12" s="1"/>
  <c r="AG20" i="12"/>
  <c r="AG26" i="12" s="1"/>
  <c r="AG32" i="12" s="1"/>
  <c r="AG38" i="12" s="1"/>
  <c r="AG44" i="12" s="1"/>
  <c r="AG50" i="12" s="1"/>
  <c r="AG56" i="12" s="1"/>
  <c r="AG62" i="12" s="1"/>
  <c r="AG68" i="12" s="1"/>
  <c r="AG74" i="12" s="1"/>
  <c r="AG80" i="12" s="1"/>
  <c r="AG86" i="12" s="1"/>
  <c r="AG92" i="12" s="1"/>
  <c r="AG98" i="12" s="1"/>
  <c r="AG104" i="12" s="1"/>
  <c r="AG110" i="12" s="1"/>
  <c r="AG116" i="12" s="1"/>
  <c r="AG122" i="12" s="1"/>
  <c r="AG128" i="12" s="1"/>
  <c r="AG134" i="12" s="1"/>
  <c r="AG140" i="12" s="1"/>
  <c r="AG146" i="12" s="1"/>
  <c r="AG152" i="12" s="1"/>
  <c r="AG158" i="12" s="1"/>
  <c r="AG164" i="12" s="1"/>
  <c r="AG170" i="12" s="1"/>
  <c r="AG176" i="12" s="1"/>
  <c r="AG182" i="12" s="1"/>
  <c r="AG188" i="12" s="1"/>
  <c r="AG194" i="12" s="1"/>
  <c r="AG200" i="12" s="1"/>
  <c r="AG206" i="12" s="1"/>
  <c r="AG212" i="12" s="1"/>
  <c r="AG218" i="12" s="1"/>
  <c r="AG224" i="12" s="1"/>
  <c r="AG230" i="12" s="1"/>
  <c r="AG236" i="12" s="1"/>
  <c r="AG242" i="12" s="1"/>
  <c r="AG248" i="12" s="1"/>
  <c r="AG254" i="12" s="1"/>
  <c r="X22" i="14"/>
  <c r="X21" i="14" s="1"/>
  <c r="X27" i="14" s="1"/>
  <c r="X33" i="14" s="1"/>
  <c r="X39" i="14" s="1"/>
  <c r="X45" i="14" s="1"/>
  <c r="X51" i="14" s="1"/>
  <c r="X57" i="14" s="1"/>
  <c r="X63" i="14" s="1"/>
  <c r="X69" i="14" s="1"/>
  <c r="X75" i="14" s="1"/>
  <c r="X81" i="14" s="1"/>
  <c r="X87" i="14" s="1"/>
  <c r="X93" i="14" s="1"/>
  <c r="X99" i="14" s="1"/>
  <c r="X105" i="14" s="1"/>
  <c r="X111" i="14" s="1"/>
  <c r="X117" i="14" s="1"/>
  <c r="X123" i="14" s="1"/>
  <c r="X129" i="14" s="1"/>
  <c r="X135" i="14" s="1"/>
  <c r="X141" i="14" s="1"/>
  <c r="X147" i="14" s="1"/>
  <c r="X153" i="14" s="1"/>
  <c r="X159" i="14" s="1"/>
  <c r="X165" i="14" s="1"/>
  <c r="X171" i="14" s="1"/>
  <c r="X177" i="14" s="1"/>
  <c r="X183" i="14" s="1"/>
  <c r="X189" i="14" s="1"/>
  <c r="X195" i="14" s="1"/>
  <c r="X201" i="14" s="1"/>
  <c r="X207" i="14" s="1"/>
  <c r="X213" i="14" s="1"/>
  <c r="X219" i="14" s="1"/>
  <c r="X225" i="14" s="1"/>
  <c r="X231" i="14" s="1"/>
  <c r="X237" i="14" s="1"/>
  <c r="X243" i="14" s="1"/>
  <c r="X249" i="14" s="1"/>
  <c r="X255" i="14" s="1"/>
  <c r="X20" i="14"/>
  <c r="X26" i="14" s="1"/>
  <c r="X32" i="14" s="1"/>
  <c r="X38" i="14" s="1"/>
  <c r="X44" i="14" s="1"/>
  <c r="X50" i="14" s="1"/>
  <c r="X56" i="14" s="1"/>
  <c r="X62" i="14" s="1"/>
  <c r="X68" i="14" s="1"/>
  <c r="X74" i="14" s="1"/>
  <c r="X80" i="14" s="1"/>
  <c r="X86" i="14" s="1"/>
  <c r="X92" i="14" s="1"/>
  <c r="X98" i="14" s="1"/>
  <c r="X104" i="14" s="1"/>
  <c r="X110" i="14" s="1"/>
  <c r="X116" i="14" s="1"/>
  <c r="X122" i="14" s="1"/>
  <c r="X128" i="14" s="1"/>
  <c r="X134" i="14" s="1"/>
  <c r="X140" i="14" s="1"/>
  <c r="X146" i="14" s="1"/>
  <c r="X152" i="14" s="1"/>
  <c r="X158" i="14" s="1"/>
  <c r="X164" i="14" s="1"/>
  <c r="X170" i="14" s="1"/>
  <c r="X176" i="14" s="1"/>
  <c r="X182" i="14" s="1"/>
  <c r="X188" i="14" s="1"/>
  <c r="X194" i="14" s="1"/>
  <c r="X200" i="14" s="1"/>
  <c r="X206" i="14" s="1"/>
  <c r="X212" i="14" s="1"/>
  <c r="X218" i="14" s="1"/>
  <c r="X224" i="14" s="1"/>
  <c r="X230" i="14" s="1"/>
  <c r="X236" i="14" s="1"/>
  <c r="X242" i="14" s="1"/>
  <c r="X248" i="14" s="1"/>
  <c r="X254" i="14" s="1"/>
  <c r="AC19" i="12"/>
  <c r="AB22" i="12" s="1"/>
  <c r="AP19" i="13"/>
  <c r="AP22" i="12"/>
  <c r="AP21" i="12" s="1"/>
  <c r="AP27" i="12" s="1"/>
  <c r="AP33" i="12" s="1"/>
  <c r="AP39" i="12" s="1"/>
  <c r="AP45" i="12" s="1"/>
  <c r="AP51" i="12" s="1"/>
  <c r="AP57" i="12" s="1"/>
  <c r="AP63" i="12" s="1"/>
  <c r="AP69" i="12" s="1"/>
  <c r="AP75" i="12" s="1"/>
  <c r="AP81" i="12" s="1"/>
  <c r="AP87" i="12" s="1"/>
  <c r="AP93" i="12" s="1"/>
  <c r="AP99" i="12" s="1"/>
  <c r="AP105" i="12" s="1"/>
  <c r="AP111" i="12" s="1"/>
  <c r="AP117" i="12" s="1"/>
  <c r="AP123" i="12" s="1"/>
  <c r="AP129" i="12" s="1"/>
  <c r="AP135" i="12" s="1"/>
  <c r="AP141" i="12" s="1"/>
  <c r="AP147" i="12" s="1"/>
  <c r="AP153" i="12" s="1"/>
  <c r="AP159" i="12" s="1"/>
  <c r="AP165" i="12" s="1"/>
  <c r="AP171" i="12" s="1"/>
  <c r="AP177" i="12" s="1"/>
  <c r="AP183" i="12" s="1"/>
  <c r="AP189" i="12" s="1"/>
  <c r="AP195" i="12" s="1"/>
  <c r="AP201" i="12" s="1"/>
  <c r="AP207" i="12" s="1"/>
  <c r="AP213" i="12" s="1"/>
  <c r="AP219" i="12" s="1"/>
  <c r="AP225" i="12" s="1"/>
  <c r="AP231" i="12" s="1"/>
  <c r="AP237" i="12" s="1"/>
  <c r="AP243" i="12" s="1"/>
  <c r="AP249" i="12" s="1"/>
  <c r="AP255" i="12" s="1"/>
  <c r="AP20" i="12"/>
  <c r="AP26" i="12" s="1"/>
  <c r="AP32" i="12" s="1"/>
  <c r="AP38" i="12" s="1"/>
  <c r="AP44" i="12" s="1"/>
  <c r="AP50" i="12" s="1"/>
  <c r="AP56" i="12" s="1"/>
  <c r="AP62" i="12" s="1"/>
  <c r="AP68" i="12" s="1"/>
  <c r="AP74" i="12" s="1"/>
  <c r="AP80" i="12" s="1"/>
  <c r="AP86" i="12" s="1"/>
  <c r="AP92" i="12" s="1"/>
  <c r="AP98" i="12" s="1"/>
  <c r="AP104" i="12" s="1"/>
  <c r="AP110" i="12" s="1"/>
  <c r="AP116" i="12" s="1"/>
  <c r="AP122" i="12" s="1"/>
  <c r="AP128" i="12" s="1"/>
  <c r="AP134" i="12" s="1"/>
  <c r="AP140" i="12" s="1"/>
  <c r="AP146" i="12" s="1"/>
  <c r="AP152" i="12" s="1"/>
  <c r="AP158" i="12" s="1"/>
  <c r="AP164" i="12" s="1"/>
  <c r="AP170" i="12" s="1"/>
  <c r="AP176" i="12" s="1"/>
  <c r="AP182" i="12" s="1"/>
  <c r="AP188" i="12" s="1"/>
  <c r="AP194" i="12" s="1"/>
  <c r="AP200" i="12" s="1"/>
  <c r="AP206" i="12" s="1"/>
  <c r="AP212" i="12" s="1"/>
  <c r="AP218" i="12" s="1"/>
  <c r="AP224" i="12" s="1"/>
  <c r="AP230" i="12" s="1"/>
  <c r="AP236" i="12" s="1"/>
  <c r="AP242" i="12" s="1"/>
  <c r="AP248" i="12" s="1"/>
  <c r="AP254" i="12" s="1"/>
  <c r="AF19" i="14"/>
  <c r="AF22" i="13"/>
  <c r="AF21" i="13" s="1"/>
  <c r="AF27" i="13" s="1"/>
  <c r="AF33" i="13" s="1"/>
  <c r="AF39" i="13" s="1"/>
  <c r="AF45" i="13" s="1"/>
  <c r="AF51" i="13" s="1"/>
  <c r="AF57" i="13" s="1"/>
  <c r="AF63" i="13" s="1"/>
  <c r="AF69" i="13" s="1"/>
  <c r="AF75" i="13" s="1"/>
  <c r="AF81" i="13" s="1"/>
  <c r="AF87" i="13" s="1"/>
  <c r="AF93" i="13" s="1"/>
  <c r="AF99" i="13" s="1"/>
  <c r="AF105" i="13" s="1"/>
  <c r="AF111" i="13" s="1"/>
  <c r="AF117" i="13" s="1"/>
  <c r="AF123" i="13" s="1"/>
  <c r="AF129" i="13" s="1"/>
  <c r="AF135" i="13" s="1"/>
  <c r="AF141" i="13" s="1"/>
  <c r="AF147" i="13" s="1"/>
  <c r="AF153" i="13" s="1"/>
  <c r="AF159" i="13" s="1"/>
  <c r="AF165" i="13" s="1"/>
  <c r="AF171" i="13" s="1"/>
  <c r="AF177" i="13" s="1"/>
  <c r="AF183" i="13" s="1"/>
  <c r="AF189" i="13" s="1"/>
  <c r="AF195" i="13" s="1"/>
  <c r="AF201" i="13" s="1"/>
  <c r="AF207" i="13" s="1"/>
  <c r="AF213" i="13" s="1"/>
  <c r="AF219" i="13" s="1"/>
  <c r="AF225" i="13" s="1"/>
  <c r="AF231" i="13" s="1"/>
  <c r="AF237" i="13" s="1"/>
  <c r="AF243" i="13" s="1"/>
  <c r="AF249" i="13" s="1"/>
  <c r="AF255" i="13" s="1"/>
  <c r="AF20" i="13"/>
  <c r="AF26" i="13" s="1"/>
  <c r="AF32" i="13" s="1"/>
  <c r="AF38" i="13" s="1"/>
  <c r="AF44" i="13" s="1"/>
  <c r="AF50" i="13" s="1"/>
  <c r="AF56" i="13" s="1"/>
  <c r="AF62" i="13" s="1"/>
  <c r="AF68" i="13" s="1"/>
  <c r="AF74" i="13" s="1"/>
  <c r="AF80" i="13" s="1"/>
  <c r="AF86" i="13" s="1"/>
  <c r="AF92" i="13" s="1"/>
  <c r="AF98" i="13" s="1"/>
  <c r="AF104" i="13" s="1"/>
  <c r="AF110" i="13" s="1"/>
  <c r="AF116" i="13" s="1"/>
  <c r="AF122" i="13" s="1"/>
  <c r="AF128" i="13" s="1"/>
  <c r="AF134" i="13" s="1"/>
  <c r="AF140" i="13" s="1"/>
  <c r="AF146" i="13" s="1"/>
  <c r="AF152" i="13" s="1"/>
  <c r="AF158" i="13" s="1"/>
  <c r="AF164" i="13" s="1"/>
  <c r="AF170" i="13" s="1"/>
  <c r="AF176" i="13" s="1"/>
  <c r="AF182" i="13" s="1"/>
  <c r="AF188" i="13" s="1"/>
  <c r="AF194" i="13" s="1"/>
  <c r="AF200" i="13" s="1"/>
  <c r="AF206" i="13" s="1"/>
  <c r="AF212" i="13" s="1"/>
  <c r="AF218" i="13" s="1"/>
  <c r="AF224" i="13" s="1"/>
  <c r="AF230" i="13" s="1"/>
  <c r="AF236" i="13" s="1"/>
  <c r="AF242" i="13" s="1"/>
  <c r="AF248" i="13" s="1"/>
  <c r="AF254" i="13" s="1"/>
  <c r="W22" i="14"/>
  <c r="W21" i="14" s="1"/>
  <c r="W27" i="14" s="1"/>
  <c r="W33" i="14" s="1"/>
  <c r="W39" i="14" s="1"/>
  <c r="W45" i="14" s="1"/>
  <c r="W51" i="14" s="1"/>
  <c r="W57" i="14" s="1"/>
  <c r="W63" i="14" s="1"/>
  <c r="W69" i="14" s="1"/>
  <c r="W75" i="14" s="1"/>
  <c r="W81" i="14" s="1"/>
  <c r="W87" i="14" s="1"/>
  <c r="W93" i="14" s="1"/>
  <c r="W99" i="14" s="1"/>
  <c r="W105" i="14" s="1"/>
  <c r="W111" i="14" s="1"/>
  <c r="W117" i="14" s="1"/>
  <c r="W123" i="14" s="1"/>
  <c r="W129" i="14" s="1"/>
  <c r="W135" i="14" s="1"/>
  <c r="W141" i="14" s="1"/>
  <c r="W147" i="14" s="1"/>
  <c r="W153" i="14" s="1"/>
  <c r="W159" i="14" s="1"/>
  <c r="W165" i="14" s="1"/>
  <c r="W171" i="14" s="1"/>
  <c r="W177" i="14" s="1"/>
  <c r="W183" i="14" s="1"/>
  <c r="W189" i="14" s="1"/>
  <c r="W195" i="14" s="1"/>
  <c r="W201" i="14" s="1"/>
  <c r="W207" i="14" s="1"/>
  <c r="W213" i="14" s="1"/>
  <c r="W219" i="14" s="1"/>
  <c r="W225" i="14" s="1"/>
  <c r="W231" i="14" s="1"/>
  <c r="W237" i="14" s="1"/>
  <c r="W243" i="14" s="1"/>
  <c r="W249" i="14" s="1"/>
  <c r="W255" i="14" s="1"/>
  <c r="W20" i="14"/>
  <c r="W26" i="14" s="1"/>
  <c r="W32" i="14" s="1"/>
  <c r="W38" i="14" s="1"/>
  <c r="W44" i="14" s="1"/>
  <c r="W50" i="14" s="1"/>
  <c r="W56" i="14" s="1"/>
  <c r="W62" i="14" s="1"/>
  <c r="W68" i="14" s="1"/>
  <c r="W74" i="14" s="1"/>
  <c r="W80" i="14" s="1"/>
  <c r="W86" i="14" s="1"/>
  <c r="W92" i="14" s="1"/>
  <c r="W98" i="14" s="1"/>
  <c r="W104" i="14" s="1"/>
  <c r="W110" i="14" s="1"/>
  <c r="W116" i="14" s="1"/>
  <c r="W122" i="14" s="1"/>
  <c r="W128" i="14" s="1"/>
  <c r="W134" i="14" s="1"/>
  <c r="W140" i="14" s="1"/>
  <c r="W146" i="14" s="1"/>
  <c r="W152" i="14" s="1"/>
  <c r="W158" i="14" s="1"/>
  <c r="W164" i="14" s="1"/>
  <c r="W170" i="14" s="1"/>
  <c r="W176" i="14" s="1"/>
  <c r="W182" i="14" s="1"/>
  <c r="W188" i="14" s="1"/>
  <c r="W194" i="14" s="1"/>
  <c r="W200" i="14" s="1"/>
  <c r="W206" i="14" s="1"/>
  <c r="W212" i="14" s="1"/>
  <c r="W218" i="14" s="1"/>
  <c r="W224" i="14" s="1"/>
  <c r="W230" i="14" s="1"/>
  <c r="W236" i="14" s="1"/>
  <c r="W242" i="14" s="1"/>
  <c r="W248" i="14" s="1"/>
  <c r="W254" i="14" s="1"/>
  <c r="AO19" i="13"/>
  <c r="AO22" i="12"/>
  <c r="AO21" i="12" s="1"/>
  <c r="AO27" i="12" s="1"/>
  <c r="AO33" i="12" s="1"/>
  <c r="AO39" i="12" s="1"/>
  <c r="AO45" i="12" s="1"/>
  <c r="AO51" i="12" s="1"/>
  <c r="AO57" i="12" s="1"/>
  <c r="AO63" i="12" s="1"/>
  <c r="AO69" i="12" s="1"/>
  <c r="AO75" i="12" s="1"/>
  <c r="AO81" i="12" s="1"/>
  <c r="AO87" i="12" s="1"/>
  <c r="AO93" i="12" s="1"/>
  <c r="AO99" i="12" s="1"/>
  <c r="AO105" i="12" s="1"/>
  <c r="AO111" i="12" s="1"/>
  <c r="AO117" i="12" s="1"/>
  <c r="AO123" i="12" s="1"/>
  <c r="AO129" i="12" s="1"/>
  <c r="AO135" i="12" s="1"/>
  <c r="AO141" i="12" s="1"/>
  <c r="AO147" i="12" s="1"/>
  <c r="AO153" i="12" s="1"/>
  <c r="AO159" i="12" s="1"/>
  <c r="AO165" i="12" s="1"/>
  <c r="AO171" i="12" s="1"/>
  <c r="AO177" i="12" s="1"/>
  <c r="AO183" i="12" s="1"/>
  <c r="AO189" i="12" s="1"/>
  <c r="AO195" i="12" s="1"/>
  <c r="AO201" i="12" s="1"/>
  <c r="AO207" i="12" s="1"/>
  <c r="AO213" i="12" s="1"/>
  <c r="AO219" i="12" s="1"/>
  <c r="AO225" i="12" s="1"/>
  <c r="AO231" i="12" s="1"/>
  <c r="AO237" i="12" s="1"/>
  <c r="AO243" i="12" s="1"/>
  <c r="AO249" i="12" s="1"/>
  <c r="AO255" i="12" s="1"/>
  <c r="AO20" i="12"/>
  <c r="AO26" i="12" s="1"/>
  <c r="AO32" i="12" s="1"/>
  <c r="AO38" i="12" s="1"/>
  <c r="AO44" i="12" s="1"/>
  <c r="AO50" i="12" s="1"/>
  <c r="AO56" i="12" s="1"/>
  <c r="AO62" i="12" s="1"/>
  <c r="AO68" i="12" s="1"/>
  <c r="AO74" i="12" s="1"/>
  <c r="AO80" i="12" s="1"/>
  <c r="AO86" i="12" s="1"/>
  <c r="AO92" i="12" s="1"/>
  <c r="AO98" i="12" s="1"/>
  <c r="AO104" i="12" s="1"/>
  <c r="AO110" i="12" s="1"/>
  <c r="AO116" i="12" s="1"/>
  <c r="AO122" i="12" s="1"/>
  <c r="AO128" i="12" s="1"/>
  <c r="AO134" i="12" s="1"/>
  <c r="AO140" i="12" s="1"/>
  <c r="AO146" i="12" s="1"/>
  <c r="AO152" i="12" s="1"/>
  <c r="AO158" i="12" s="1"/>
  <c r="AO164" i="12" s="1"/>
  <c r="AO170" i="12" s="1"/>
  <c r="AO176" i="12" s="1"/>
  <c r="AO182" i="12" s="1"/>
  <c r="AO188" i="12" s="1"/>
  <c r="AO194" i="12" s="1"/>
  <c r="AO200" i="12" s="1"/>
  <c r="AO206" i="12" s="1"/>
  <c r="AO212" i="12" s="1"/>
  <c r="AO218" i="12" s="1"/>
  <c r="AO224" i="12" s="1"/>
  <c r="AO230" i="12" s="1"/>
  <c r="AO236" i="12" s="1"/>
  <c r="AO242" i="12" s="1"/>
  <c r="AO248" i="12" s="1"/>
  <c r="AO254" i="12" s="1"/>
  <c r="AL20" i="11"/>
  <c r="G24" i="14"/>
  <c r="H24" i="14" s="1"/>
  <c r="H24" i="13"/>
  <c r="AN19" i="13"/>
  <c r="AN22" i="12"/>
  <c r="AN21" i="12" s="1"/>
  <c r="AN27" i="12" s="1"/>
  <c r="AN33" i="12" s="1"/>
  <c r="AN39" i="12" s="1"/>
  <c r="AN45" i="12" s="1"/>
  <c r="AN51" i="12" s="1"/>
  <c r="AN57" i="12" s="1"/>
  <c r="AN63" i="12" s="1"/>
  <c r="AN69" i="12" s="1"/>
  <c r="AN75" i="12" s="1"/>
  <c r="AN81" i="12" s="1"/>
  <c r="AN87" i="12" s="1"/>
  <c r="AN93" i="12" s="1"/>
  <c r="AN99" i="12" s="1"/>
  <c r="AN105" i="12" s="1"/>
  <c r="AN111" i="12" s="1"/>
  <c r="AN117" i="12" s="1"/>
  <c r="AN123" i="12" s="1"/>
  <c r="AN129" i="12" s="1"/>
  <c r="AN135" i="12" s="1"/>
  <c r="AN141" i="12" s="1"/>
  <c r="AN147" i="12" s="1"/>
  <c r="AN153" i="12" s="1"/>
  <c r="AN159" i="12" s="1"/>
  <c r="AN165" i="12" s="1"/>
  <c r="AN171" i="12" s="1"/>
  <c r="AN177" i="12" s="1"/>
  <c r="AN183" i="12" s="1"/>
  <c r="AN189" i="12" s="1"/>
  <c r="AN195" i="12" s="1"/>
  <c r="AN201" i="12" s="1"/>
  <c r="AN207" i="12" s="1"/>
  <c r="AN213" i="12" s="1"/>
  <c r="AN219" i="12" s="1"/>
  <c r="AN225" i="12" s="1"/>
  <c r="AN231" i="12" s="1"/>
  <c r="AN237" i="12" s="1"/>
  <c r="AN243" i="12" s="1"/>
  <c r="AN249" i="12" s="1"/>
  <c r="AN255" i="12" s="1"/>
  <c r="AN20" i="12"/>
  <c r="AN26" i="12" s="1"/>
  <c r="AN32" i="12" s="1"/>
  <c r="AN38" i="12" s="1"/>
  <c r="AN44" i="12" s="1"/>
  <c r="AN50" i="12" s="1"/>
  <c r="AN56" i="12" s="1"/>
  <c r="AN62" i="12" s="1"/>
  <c r="AN68" i="12" s="1"/>
  <c r="AN74" i="12" s="1"/>
  <c r="AN80" i="12" s="1"/>
  <c r="AN86" i="12" s="1"/>
  <c r="AN92" i="12" s="1"/>
  <c r="AN98" i="12" s="1"/>
  <c r="AN104" i="12" s="1"/>
  <c r="AN110" i="12" s="1"/>
  <c r="AN116" i="12" s="1"/>
  <c r="AN122" i="12" s="1"/>
  <c r="AN128" i="12" s="1"/>
  <c r="AN134" i="12" s="1"/>
  <c r="AN140" i="12" s="1"/>
  <c r="AN146" i="12" s="1"/>
  <c r="AN152" i="12" s="1"/>
  <c r="AN158" i="12" s="1"/>
  <c r="AN164" i="12" s="1"/>
  <c r="AN170" i="12" s="1"/>
  <c r="AN176" i="12" s="1"/>
  <c r="AN182" i="12" s="1"/>
  <c r="AN188" i="12" s="1"/>
  <c r="AN194" i="12" s="1"/>
  <c r="AN200" i="12" s="1"/>
  <c r="AN206" i="12" s="1"/>
  <c r="AN212" i="12" s="1"/>
  <c r="AN218" i="12" s="1"/>
  <c r="AN224" i="12" s="1"/>
  <c r="AN230" i="12" s="1"/>
  <c r="AN236" i="12" s="1"/>
  <c r="AN242" i="12" s="1"/>
  <c r="AN248" i="12" s="1"/>
  <c r="AN254" i="12" s="1"/>
  <c r="V22" i="14"/>
  <c r="V21" i="14" s="1"/>
  <c r="V27" i="14" s="1"/>
  <c r="V33" i="14" s="1"/>
  <c r="V39" i="14" s="1"/>
  <c r="V45" i="14" s="1"/>
  <c r="V51" i="14" s="1"/>
  <c r="V57" i="14" s="1"/>
  <c r="V63" i="14" s="1"/>
  <c r="V69" i="14" s="1"/>
  <c r="V75" i="14" s="1"/>
  <c r="V81" i="14" s="1"/>
  <c r="V87" i="14" s="1"/>
  <c r="V93" i="14" s="1"/>
  <c r="V99" i="14" s="1"/>
  <c r="V105" i="14" s="1"/>
  <c r="V111" i="14" s="1"/>
  <c r="V117" i="14" s="1"/>
  <c r="V123" i="14" s="1"/>
  <c r="V129" i="14" s="1"/>
  <c r="V135" i="14" s="1"/>
  <c r="V141" i="14" s="1"/>
  <c r="V147" i="14" s="1"/>
  <c r="V153" i="14" s="1"/>
  <c r="V159" i="14" s="1"/>
  <c r="V165" i="14" s="1"/>
  <c r="V171" i="14" s="1"/>
  <c r="V177" i="14" s="1"/>
  <c r="V183" i="14" s="1"/>
  <c r="V189" i="14" s="1"/>
  <c r="V195" i="14" s="1"/>
  <c r="V201" i="14" s="1"/>
  <c r="V207" i="14" s="1"/>
  <c r="V213" i="14" s="1"/>
  <c r="V219" i="14" s="1"/>
  <c r="V225" i="14" s="1"/>
  <c r="V231" i="14" s="1"/>
  <c r="V237" i="14" s="1"/>
  <c r="V243" i="14" s="1"/>
  <c r="V249" i="14" s="1"/>
  <c r="V255" i="14" s="1"/>
  <c r="V20" i="14"/>
  <c r="V26" i="14" s="1"/>
  <c r="V32" i="14" s="1"/>
  <c r="V38" i="14" s="1"/>
  <c r="V44" i="14" s="1"/>
  <c r="V50" i="14" s="1"/>
  <c r="V56" i="14" s="1"/>
  <c r="V62" i="14" s="1"/>
  <c r="V68" i="14" s="1"/>
  <c r="V74" i="14" s="1"/>
  <c r="V80" i="14" s="1"/>
  <c r="V86" i="14" s="1"/>
  <c r="V92" i="14" s="1"/>
  <c r="V98" i="14" s="1"/>
  <c r="V104" i="14" s="1"/>
  <c r="V110" i="14" s="1"/>
  <c r="V116" i="14" s="1"/>
  <c r="V122" i="14" s="1"/>
  <c r="V128" i="14" s="1"/>
  <c r="V134" i="14" s="1"/>
  <c r="V140" i="14" s="1"/>
  <c r="V146" i="14" s="1"/>
  <c r="V152" i="14" s="1"/>
  <c r="V158" i="14" s="1"/>
  <c r="V164" i="14" s="1"/>
  <c r="V170" i="14" s="1"/>
  <c r="V176" i="14" s="1"/>
  <c r="V182" i="14" s="1"/>
  <c r="V188" i="14" s="1"/>
  <c r="V194" i="14" s="1"/>
  <c r="V200" i="14" s="1"/>
  <c r="V206" i="14" s="1"/>
  <c r="V212" i="14" s="1"/>
  <c r="V218" i="14" s="1"/>
  <c r="V224" i="14" s="1"/>
  <c r="V230" i="14" s="1"/>
  <c r="V236" i="14" s="1"/>
  <c r="V242" i="14" s="1"/>
  <c r="V248" i="14" s="1"/>
  <c r="V254" i="14" s="1"/>
  <c r="AE19" i="14"/>
  <c r="AE22" i="13"/>
  <c r="AE21" i="13" s="1"/>
  <c r="AE27" i="13" s="1"/>
  <c r="AE33" i="13" s="1"/>
  <c r="AE39" i="13" s="1"/>
  <c r="AE45" i="13" s="1"/>
  <c r="AE51" i="13" s="1"/>
  <c r="AE57" i="13" s="1"/>
  <c r="AE63" i="13" s="1"/>
  <c r="AE69" i="13" s="1"/>
  <c r="AE75" i="13" s="1"/>
  <c r="AE81" i="13" s="1"/>
  <c r="AE87" i="13" s="1"/>
  <c r="AE93" i="13" s="1"/>
  <c r="AE99" i="13" s="1"/>
  <c r="AE105" i="13" s="1"/>
  <c r="AE111" i="13" s="1"/>
  <c r="AE117" i="13" s="1"/>
  <c r="AE123" i="13" s="1"/>
  <c r="AE129" i="13" s="1"/>
  <c r="AE135" i="13" s="1"/>
  <c r="AE141" i="13" s="1"/>
  <c r="AE147" i="13" s="1"/>
  <c r="AE153" i="13" s="1"/>
  <c r="AE159" i="13" s="1"/>
  <c r="AE165" i="13" s="1"/>
  <c r="AE171" i="13" s="1"/>
  <c r="AE177" i="13" s="1"/>
  <c r="AE183" i="13" s="1"/>
  <c r="AE189" i="13" s="1"/>
  <c r="AE195" i="13" s="1"/>
  <c r="AE201" i="13" s="1"/>
  <c r="AE207" i="13" s="1"/>
  <c r="AE213" i="13" s="1"/>
  <c r="AE219" i="13" s="1"/>
  <c r="AE225" i="13" s="1"/>
  <c r="AE231" i="13" s="1"/>
  <c r="AE237" i="13" s="1"/>
  <c r="AE243" i="13" s="1"/>
  <c r="AE249" i="13" s="1"/>
  <c r="AE255" i="13" s="1"/>
  <c r="AE20" i="13"/>
  <c r="AE26" i="13" s="1"/>
  <c r="AE32" i="13" s="1"/>
  <c r="AE38" i="13" s="1"/>
  <c r="AE44" i="13" s="1"/>
  <c r="AE50" i="13" s="1"/>
  <c r="AE56" i="13" s="1"/>
  <c r="AE62" i="13" s="1"/>
  <c r="AE68" i="13" s="1"/>
  <c r="AE74" i="13" s="1"/>
  <c r="AE80" i="13" s="1"/>
  <c r="AE86" i="13" s="1"/>
  <c r="AE92" i="13" s="1"/>
  <c r="AE98" i="13" s="1"/>
  <c r="AE104" i="13" s="1"/>
  <c r="AE110" i="13" s="1"/>
  <c r="AE116" i="13" s="1"/>
  <c r="AE122" i="13" s="1"/>
  <c r="AE128" i="13" s="1"/>
  <c r="AE134" i="13" s="1"/>
  <c r="AE140" i="13" s="1"/>
  <c r="AE146" i="13" s="1"/>
  <c r="AE152" i="13" s="1"/>
  <c r="AE158" i="13" s="1"/>
  <c r="AE164" i="13" s="1"/>
  <c r="AE170" i="13" s="1"/>
  <c r="AE176" i="13" s="1"/>
  <c r="AE182" i="13" s="1"/>
  <c r="AE188" i="13" s="1"/>
  <c r="AE194" i="13" s="1"/>
  <c r="AE200" i="13" s="1"/>
  <c r="AE206" i="13" s="1"/>
  <c r="AE212" i="13" s="1"/>
  <c r="AE218" i="13" s="1"/>
  <c r="AE224" i="13" s="1"/>
  <c r="AE230" i="13" s="1"/>
  <c r="AE236" i="13" s="1"/>
  <c r="AE242" i="13" s="1"/>
  <c r="AE248" i="13" s="1"/>
  <c r="AE254" i="13" s="1"/>
  <c r="AM21" i="11"/>
  <c r="AM27" i="11" s="1"/>
  <c r="AL22" i="11"/>
  <c r="AL21" i="11" s="1"/>
  <c r="AL27" i="11" s="1"/>
  <c r="AD21" i="12"/>
  <c r="AD27" i="12" s="1"/>
  <c r="T19" i="14"/>
  <c r="U22" i="14"/>
  <c r="U20" i="14"/>
  <c r="AM19" i="13"/>
  <c r="AL19" i="12"/>
  <c r="AK22" i="12" s="1"/>
  <c r="AM20" i="12"/>
  <c r="AM22" i="12"/>
  <c r="AD19" i="14"/>
  <c r="AD20" i="13"/>
  <c r="AD22" i="13"/>
  <c r="U21" i="13"/>
  <c r="U27" i="13" s="1"/>
  <c r="T22" i="13"/>
  <c r="T21" i="13" s="1"/>
  <c r="T27" i="13" s="1"/>
  <c r="BD65" i="2"/>
  <c r="BE66" i="2" s="1"/>
  <c r="BD70" i="2"/>
  <c r="BK70" i="2"/>
  <c r="BC72" i="2"/>
  <c r="BC74" i="2"/>
  <c r="BC77" i="2"/>
  <c r="BC76" i="2"/>
  <c r="BC73" i="2"/>
  <c r="BK73" i="2"/>
  <c r="BK78" i="2" s="1"/>
  <c r="BK68" i="2"/>
  <c r="BK69" i="2" s="1"/>
  <c r="BD68" i="2"/>
  <c r="BD69" i="2" s="1"/>
  <c r="Y9" i="2"/>
  <c r="Z2" i="2"/>
  <c r="T30" i="12" l="1"/>
  <c r="V30" i="12" s="1"/>
  <c r="AE54" i="6"/>
  <c r="L192" i="6"/>
  <c r="L186" i="7"/>
  <c r="V42" i="9"/>
  <c r="U54" i="7"/>
  <c r="L168" i="10"/>
  <c r="AH30" i="11"/>
  <c r="AE48" i="7"/>
  <c r="AL66" i="4"/>
  <c r="AM66" i="4" s="1"/>
  <c r="U48" i="8"/>
  <c r="M174" i="9"/>
  <c r="AC60" i="6"/>
  <c r="AD60" i="6" s="1"/>
  <c r="T66" i="6"/>
  <c r="V66" i="6" s="1"/>
  <c r="M180" i="8"/>
  <c r="V30" i="11"/>
  <c r="AC42" i="9"/>
  <c r="AE42" i="9" s="1"/>
  <c r="M198" i="5"/>
  <c r="AC36" i="10"/>
  <c r="AE36" i="10" s="1"/>
  <c r="AD42" i="8"/>
  <c r="T60" i="7"/>
  <c r="U60" i="7" s="1"/>
  <c r="T48" i="9"/>
  <c r="V48" i="9" s="1"/>
  <c r="AC48" i="8"/>
  <c r="AE48" i="8" s="1"/>
  <c r="AC54" i="7"/>
  <c r="AD54" i="7" s="1"/>
  <c r="AL60" i="5"/>
  <c r="AM60" i="5" s="1"/>
  <c r="K174" i="10"/>
  <c r="L174" i="10" s="1"/>
  <c r="M204" i="4"/>
  <c r="L162" i="11"/>
  <c r="AK24" i="12"/>
  <c r="AQ24" i="12" s="1"/>
  <c r="AC30" i="11"/>
  <c r="AD30" i="11" s="1"/>
  <c r="K150" i="14"/>
  <c r="L150" i="14" s="1"/>
  <c r="AD72" i="4"/>
  <c r="U72" i="4"/>
  <c r="AB30" i="12"/>
  <c r="AI30" i="12" s="1"/>
  <c r="AL30" i="10"/>
  <c r="AM30" i="10" s="1"/>
  <c r="AN42" i="7"/>
  <c r="AC66" i="5"/>
  <c r="AE66" i="5" s="1"/>
  <c r="K168" i="11"/>
  <c r="L168" i="11" s="1"/>
  <c r="T78" i="4"/>
  <c r="U78" i="4" s="1"/>
  <c r="AD66" i="4"/>
  <c r="AL42" i="8"/>
  <c r="AN42" i="8" s="1"/>
  <c r="AN54" i="5"/>
  <c r="AL48" i="7"/>
  <c r="AM48" i="7" s="1"/>
  <c r="U60" i="6"/>
  <c r="AM60" i="4"/>
  <c r="U30" i="12"/>
  <c r="AD30" i="10"/>
  <c r="AE30" i="10"/>
  <c r="AL33" i="11"/>
  <c r="K183" i="10"/>
  <c r="AC32" i="11"/>
  <c r="AD38" i="11"/>
  <c r="AB42" i="11"/>
  <c r="AM75" i="4"/>
  <c r="AK69" i="4"/>
  <c r="AK39" i="9"/>
  <c r="AM45" i="9"/>
  <c r="U32" i="13"/>
  <c r="T26" i="13"/>
  <c r="S63" i="7"/>
  <c r="U69" i="7"/>
  <c r="AC57" i="7"/>
  <c r="S58" i="10"/>
  <c r="S49" i="10"/>
  <c r="AQ30" i="11"/>
  <c r="AR30" i="11"/>
  <c r="T69" i="7"/>
  <c r="S36" i="13"/>
  <c r="S52" i="11"/>
  <c r="S43" i="11"/>
  <c r="AC33" i="11"/>
  <c r="S58" i="9"/>
  <c r="S49" i="9"/>
  <c r="AH72" i="5"/>
  <c r="AI72" i="5"/>
  <c r="K210" i="4"/>
  <c r="K170" i="11"/>
  <c r="L176" i="11"/>
  <c r="J180" i="11"/>
  <c r="AM48" i="6"/>
  <c r="T44" i="10"/>
  <c r="S54" i="10"/>
  <c r="U50" i="10"/>
  <c r="AK33" i="10"/>
  <c r="AM39" i="10"/>
  <c r="K177" i="11"/>
  <c r="AK37" i="10"/>
  <c r="AK46" i="10"/>
  <c r="J76" i="6"/>
  <c r="J67" i="6"/>
  <c r="AB49" i="8"/>
  <c r="AB58" i="8"/>
  <c r="J195" i="8"/>
  <c r="L201" i="8"/>
  <c r="P162" i="13"/>
  <c r="Q162" i="13"/>
  <c r="J159" i="14"/>
  <c r="L165" i="14"/>
  <c r="AR66" i="5"/>
  <c r="AQ66" i="5"/>
  <c r="K156" i="13"/>
  <c r="Y54" i="9"/>
  <c r="Z54" i="9"/>
  <c r="T33" i="13"/>
  <c r="V24" i="12"/>
  <c r="AK51" i="7"/>
  <c r="AM57" i="7"/>
  <c r="L177" i="11"/>
  <c r="J171" i="11"/>
  <c r="K206" i="5"/>
  <c r="L212" i="5"/>
  <c r="J216" i="5"/>
  <c r="J192" i="9"/>
  <c r="K182" i="9"/>
  <c r="L188" i="9"/>
  <c r="S45" i="10"/>
  <c r="U51" i="10"/>
  <c r="K188" i="8"/>
  <c r="J198" i="8"/>
  <c r="L194" i="8"/>
  <c r="P174" i="11"/>
  <c r="Q174" i="11"/>
  <c r="P168" i="12"/>
  <c r="Q168" i="12"/>
  <c r="AC26" i="12"/>
  <c r="AD32" i="12"/>
  <c r="AB36" i="12"/>
  <c r="AB33" i="11"/>
  <c r="AD39" i="11"/>
  <c r="K180" i="9"/>
  <c r="T75" i="6"/>
  <c r="K165" i="13"/>
  <c r="U45" i="11"/>
  <c r="S39" i="11"/>
  <c r="AD75" i="5"/>
  <c r="AB69" i="5"/>
  <c r="S61" i="8"/>
  <c r="S70" i="8"/>
  <c r="AK63" i="5"/>
  <c r="AM69" i="5"/>
  <c r="AB76" i="6"/>
  <c r="AB67" i="6"/>
  <c r="J37" i="11"/>
  <c r="J46" i="11"/>
  <c r="S57" i="8"/>
  <c r="U63" i="8"/>
  <c r="K158" i="13"/>
  <c r="L164" i="13"/>
  <c r="J168" i="13"/>
  <c r="K198" i="6"/>
  <c r="M198" i="6" s="1"/>
  <c r="Y84" i="4"/>
  <c r="Z84" i="4"/>
  <c r="L156" i="12"/>
  <c r="M156" i="12"/>
  <c r="J183" i="10"/>
  <c r="L189" i="10"/>
  <c r="J207" i="5"/>
  <c r="L213" i="5"/>
  <c r="L206" i="6"/>
  <c r="K200" i="6"/>
  <c r="J210" i="6"/>
  <c r="T63" i="8"/>
  <c r="K171" i="12"/>
  <c r="T72" i="5"/>
  <c r="AB43" i="9"/>
  <c r="AB52" i="9"/>
  <c r="Z72" i="6"/>
  <c r="Y72" i="6"/>
  <c r="T50" i="9"/>
  <c r="U56" i="9"/>
  <c r="S60" i="9"/>
  <c r="AC39" i="10"/>
  <c r="T39" i="12"/>
  <c r="AB37" i="10"/>
  <c r="AB46" i="10"/>
  <c r="K219" i="4"/>
  <c r="AC75" i="4"/>
  <c r="AC81" i="4" s="1"/>
  <c r="AE72" i="4"/>
  <c r="AB73" i="5"/>
  <c r="AB82" i="5"/>
  <c r="AC69" i="5"/>
  <c r="AH66" i="6"/>
  <c r="AI66" i="6"/>
  <c r="T38" i="11"/>
  <c r="S48" i="11"/>
  <c r="U44" i="11"/>
  <c r="U75" i="6"/>
  <c r="S69" i="6"/>
  <c r="AK43" i="9"/>
  <c r="AK52" i="9"/>
  <c r="S76" i="6"/>
  <c r="S67" i="6"/>
  <c r="AK55" i="6"/>
  <c r="AK64" i="6"/>
  <c r="AR36" i="10"/>
  <c r="AQ36" i="10"/>
  <c r="AL63" i="9"/>
  <c r="AB39" i="10"/>
  <c r="AD45" i="10"/>
  <c r="T36" i="11"/>
  <c r="X24" i="14"/>
  <c r="AH48" i="9"/>
  <c r="AI48" i="9"/>
  <c r="AR72" i="4"/>
  <c r="AQ72" i="4"/>
  <c r="Q210" i="5"/>
  <c r="P210" i="5"/>
  <c r="AD50" i="9"/>
  <c r="AC44" i="9"/>
  <c r="AB54" i="9"/>
  <c r="AB46" i="11"/>
  <c r="AB37" i="11"/>
  <c r="T45" i="11"/>
  <c r="S73" i="5"/>
  <c r="S82" i="5"/>
  <c r="AC45" i="9"/>
  <c r="K195" i="8"/>
  <c r="U87" i="4"/>
  <c r="S81" i="4"/>
  <c r="J79" i="5"/>
  <c r="J88" i="5"/>
  <c r="AK73" i="4"/>
  <c r="AK82" i="4"/>
  <c r="T56" i="8"/>
  <c r="S66" i="8"/>
  <c r="U62" i="8"/>
  <c r="AL68" i="4"/>
  <c r="AK78" i="4"/>
  <c r="AM74" i="4"/>
  <c r="P180" i="10"/>
  <c r="Q180" i="10"/>
  <c r="AL69" i="4"/>
  <c r="AL75" i="4" s="1"/>
  <c r="AN66" i="4"/>
  <c r="AN30" i="9"/>
  <c r="U66" i="5"/>
  <c r="V66" i="5"/>
  <c r="T81" i="5"/>
  <c r="AL36" i="9"/>
  <c r="AM36" i="9" s="1"/>
  <c r="AB75" i="4"/>
  <c r="AD81" i="4"/>
  <c r="AB82" i="4"/>
  <c r="AB73" i="4"/>
  <c r="AR48" i="8"/>
  <c r="AQ48" i="8"/>
  <c r="T51" i="10"/>
  <c r="L144" i="14"/>
  <c r="M144" i="14"/>
  <c r="J171" i="12"/>
  <c r="L177" i="12"/>
  <c r="K192" i="7"/>
  <c r="M192" i="7" s="1"/>
  <c r="T62" i="7"/>
  <c r="S72" i="7"/>
  <c r="U68" i="7"/>
  <c r="U57" i="9"/>
  <c r="S51" i="9"/>
  <c r="U38" i="12"/>
  <c r="T32" i="12"/>
  <c r="S42" i="12"/>
  <c r="Q216" i="4"/>
  <c r="P216" i="4"/>
  <c r="AM26" i="12"/>
  <c r="AK30" i="12"/>
  <c r="AM33" i="11"/>
  <c r="AK27" i="11"/>
  <c r="AK55" i="7"/>
  <c r="AK64" i="7"/>
  <c r="AC68" i="5"/>
  <c r="AD74" i="5"/>
  <c r="AB78" i="5"/>
  <c r="AH36" i="11"/>
  <c r="AI36" i="11"/>
  <c r="AK40" i="11"/>
  <c r="AK31" i="11"/>
  <c r="AC62" i="6"/>
  <c r="AD68" i="6"/>
  <c r="AB72" i="6"/>
  <c r="T80" i="4"/>
  <c r="S90" i="4"/>
  <c r="U86" i="4"/>
  <c r="AL69" i="7"/>
  <c r="AL75" i="7" s="1"/>
  <c r="AK72" i="5"/>
  <c r="AL62" i="5"/>
  <c r="AM68" i="5"/>
  <c r="J201" i="6"/>
  <c r="L207" i="6"/>
  <c r="AK19" i="12"/>
  <c r="AK28" i="12"/>
  <c r="S27" i="13"/>
  <c r="U33" i="13"/>
  <c r="S30" i="14"/>
  <c r="U26" i="14"/>
  <c r="AL50" i="7"/>
  <c r="AK60" i="7"/>
  <c r="AM56" i="7"/>
  <c r="AH60" i="7"/>
  <c r="AI60" i="7"/>
  <c r="AC51" i="8"/>
  <c r="AL51" i="8"/>
  <c r="K159" i="14"/>
  <c r="K204" i="5"/>
  <c r="AB84" i="4"/>
  <c r="AC74" i="4"/>
  <c r="AD80" i="4"/>
  <c r="J31" i="12"/>
  <c r="J40" i="12"/>
  <c r="T54" i="8"/>
  <c r="V54" i="8" s="1"/>
  <c r="AB48" i="10"/>
  <c r="AD44" i="10"/>
  <c r="AC38" i="10"/>
  <c r="P198" i="7"/>
  <c r="Q198" i="7"/>
  <c r="K152" i="14"/>
  <c r="L158" i="14"/>
  <c r="J162" i="14"/>
  <c r="J88" i="4"/>
  <c r="J79" i="4"/>
  <c r="AK57" i="6"/>
  <c r="AM63" i="6"/>
  <c r="T42" i="10"/>
  <c r="S40" i="13"/>
  <c r="S31" i="13"/>
  <c r="AQ42" i="9"/>
  <c r="AR42" i="9"/>
  <c r="AL54" i="6"/>
  <c r="AN54" i="6" s="1"/>
  <c r="K207" i="7"/>
  <c r="AL44" i="8"/>
  <c r="AK54" i="8"/>
  <c r="AM50" i="8"/>
  <c r="S33" i="12"/>
  <c r="U39" i="12"/>
  <c r="AI54" i="8"/>
  <c r="AH54" i="8"/>
  <c r="M189" i="9"/>
  <c r="J183" i="9"/>
  <c r="AM36" i="8"/>
  <c r="AK61" i="5"/>
  <c r="AK70" i="5"/>
  <c r="S84" i="5"/>
  <c r="U80" i="5"/>
  <c r="T74" i="5"/>
  <c r="AB19" i="12"/>
  <c r="AB28" i="12"/>
  <c r="AR60" i="6"/>
  <c r="AQ60" i="6"/>
  <c r="P186" i="9"/>
  <c r="Q186" i="9"/>
  <c r="Q192" i="8"/>
  <c r="P192" i="8"/>
  <c r="K164" i="12"/>
  <c r="L170" i="12"/>
  <c r="J174" i="12"/>
  <c r="Y48" i="10"/>
  <c r="Z48" i="10"/>
  <c r="AK45" i="8"/>
  <c r="AM51" i="8"/>
  <c r="J61" i="7"/>
  <c r="J70" i="7"/>
  <c r="S88" i="4"/>
  <c r="S79" i="4"/>
  <c r="AL81" i="6"/>
  <c r="AL51" i="10"/>
  <c r="J213" i="4"/>
  <c r="L219" i="4"/>
  <c r="AB63" i="6"/>
  <c r="AD69" i="6"/>
  <c r="T57" i="9"/>
  <c r="AI42" i="10"/>
  <c r="AH42" i="10"/>
  <c r="K194" i="7"/>
  <c r="L200" i="7"/>
  <c r="J204" i="7"/>
  <c r="S31" i="12"/>
  <c r="S40" i="12"/>
  <c r="P156" i="14"/>
  <c r="Q156" i="14"/>
  <c r="J186" i="10"/>
  <c r="K176" i="10"/>
  <c r="L182" i="10"/>
  <c r="J25" i="13"/>
  <c r="J34" i="13"/>
  <c r="AL38" i="9"/>
  <c r="AK48" i="9"/>
  <c r="AM44" i="9"/>
  <c r="L150" i="13"/>
  <c r="M150" i="13"/>
  <c r="AC50" i="8"/>
  <c r="AB60" i="8"/>
  <c r="AD56" i="8"/>
  <c r="Q204" i="6"/>
  <c r="P204" i="6"/>
  <c r="AE36" i="9"/>
  <c r="J52" i="10"/>
  <c r="J43" i="10"/>
  <c r="Z66" i="7"/>
  <c r="Y66" i="7"/>
  <c r="U74" i="6"/>
  <c r="S78" i="6"/>
  <c r="T68" i="6"/>
  <c r="AD26" i="13"/>
  <c r="AD33" i="12"/>
  <c r="AB27" i="12"/>
  <c r="K186" i="8"/>
  <c r="K207" i="6"/>
  <c r="AQ54" i="7"/>
  <c r="AR54" i="7"/>
  <c r="AB66" i="7"/>
  <c r="AD62" i="7"/>
  <c r="AC56" i="7"/>
  <c r="K162" i="12"/>
  <c r="AL99" i="5"/>
  <c r="T81" i="4"/>
  <c r="AE60" i="6"/>
  <c r="AC63" i="6"/>
  <c r="U81" i="5"/>
  <c r="S75" i="5"/>
  <c r="J195" i="7"/>
  <c r="L201" i="7"/>
  <c r="Z36" i="12"/>
  <c r="Y36" i="12"/>
  <c r="J64" i="8"/>
  <c r="J55" i="8"/>
  <c r="AH78" i="4"/>
  <c r="AI78" i="4"/>
  <c r="Y30" i="13"/>
  <c r="Z30" i="13"/>
  <c r="Z60" i="8"/>
  <c r="Y60" i="8"/>
  <c r="K189" i="9"/>
  <c r="AB45" i="9"/>
  <c r="AD51" i="9"/>
  <c r="AD63" i="7"/>
  <c r="AB57" i="7"/>
  <c r="K212" i="4"/>
  <c r="J222" i="4"/>
  <c r="L218" i="4"/>
  <c r="AB61" i="7"/>
  <c r="AB70" i="7"/>
  <c r="S61" i="7"/>
  <c r="S70" i="7"/>
  <c r="AL32" i="10"/>
  <c r="AK42" i="10"/>
  <c r="AM38" i="10"/>
  <c r="AB51" i="8"/>
  <c r="AD57" i="8"/>
  <c r="L201" i="9"/>
  <c r="AM62" i="6"/>
  <c r="AK66" i="6"/>
  <c r="AL56" i="6"/>
  <c r="J58" i="9"/>
  <c r="J49" i="9"/>
  <c r="U36" i="10"/>
  <c r="V36" i="10"/>
  <c r="Y42" i="11"/>
  <c r="Z42" i="11"/>
  <c r="L165" i="13"/>
  <c r="J159" i="13"/>
  <c r="AK49" i="8"/>
  <c r="AK58" i="8"/>
  <c r="AM32" i="11"/>
  <c r="AK36" i="11"/>
  <c r="AL26" i="11"/>
  <c r="K213" i="5"/>
  <c r="Y78" i="5"/>
  <c r="Z78" i="5"/>
  <c r="AD24" i="10"/>
  <c r="AE24" i="10"/>
  <c r="AN24" i="10"/>
  <c r="AK21" i="12"/>
  <c r="T24" i="13"/>
  <c r="V24" i="13" s="1"/>
  <c r="J22" i="14"/>
  <c r="J28" i="14" s="1"/>
  <c r="U24" i="12"/>
  <c r="AB24" i="13"/>
  <c r="AG24" i="13"/>
  <c r="AM24" i="10"/>
  <c r="AK20" i="13"/>
  <c r="AI24" i="11"/>
  <c r="AC24" i="11" s="1"/>
  <c r="AH24" i="11"/>
  <c r="Y24" i="14"/>
  <c r="Z24" i="14"/>
  <c r="AR24" i="11"/>
  <c r="AL24" i="11" s="1"/>
  <c r="AQ24" i="11"/>
  <c r="S21" i="14"/>
  <c r="AB21" i="12"/>
  <c r="AH24" i="12"/>
  <c r="AI24" i="12"/>
  <c r="S22" i="14"/>
  <c r="S28" i="14" s="1"/>
  <c r="AC22" i="12"/>
  <c r="AC21" i="12" s="1"/>
  <c r="AC27" i="12" s="1"/>
  <c r="AC19" i="13"/>
  <c r="AB22" i="13" s="1"/>
  <c r="AB28" i="13" s="1"/>
  <c r="AC20" i="12"/>
  <c r="AR19" i="14"/>
  <c r="AR22" i="13"/>
  <c r="AR21" i="13" s="1"/>
  <c r="AR27" i="13" s="1"/>
  <c r="AR33" i="13" s="1"/>
  <c r="AR39" i="13" s="1"/>
  <c r="AR45" i="13" s="1"/>
  <c r="AR51" i="13" s="1"/>
  <c r="AR57" i="13" s="1"/>
  <c r="AR63" i="13" s="1"/>
  <c r="AR69" i="13" s="1"/>
  <c r="AR75" i="13" s="1"/>
  <c r="AR81" i="13" s="1"/>
  <c r="AR87" i="13" s="1"/>
  <c r="AR93" i="13" s="1"/>
  <c r="AR99" i="13" s="1"/>
  <c r="AR105" i="13" s="1"/>
  <c r="AR111" i="13" s="1"/>
  <c r="AR117" i="13" s="1"/>
  <c r="AR123" i="13" s="1"/>
  <c r="AR129" i="13" s="1"/>
  <c r="AR135" i="13" s="1"/>
  <c r="AR141" i="13" s="1"/>
  <c r="AR147" i="13" s="1"/>
  <c r="AR153" i="13" s="1"/>
  <c r="AR159" i="13" s="1"/>
  <c r="AR165" i="13" s="1"/>
  <c r="AR171" i="13" s="1"/>
  <c r="AR177" i="13" s="1"/>
  <c r="AR183" i="13" s="1"/>
  <c r="AR189" i="13" s="1"/>
  <c r="AR195" i="13" s="1"/>
  <c r="AR201" i="13" s="1"/>
  <c r="AR207" i="13" s="1"/>
  <c r="AR213" i="13" s="1"/>
  <c r="AR219" i="13" s="1"/>
  <c r="AR225" i="13" s="1"/>
  <c r="AR231" i="13" s="1"/>
  <c r="AR237" i="13" s="1"/>
  <c r="AR243" i="13" s="1"/>
  <c r="AR249" i="13" s="1"/>
  <c r="AR255" i="13" s="1"/>
  <c r="AR20" i="13"/>
  <c r="AR26" i="13" s="1"/>
  <c r="AR32" i="13" s="1"/>
  <c r="AR38" i="13" s="1"/>
  <c r="AR44" i="13" s="1"/>
  <c r="AR50" i="13" s="1"/>
  <c r="AR56" i="13" s="1"/>
  <c r="AR62" i="13" s="1"/>
  <c r="AR68" i="13" s="1"/>
  <c r="AR74" i="13" s="1"/>
  <c r="AR80" i="13" s="1"/>
  <c r="AR86" i="13" s="1"/>
  <c r="AR92" i="13" s="1"/>
  <c r="AR98" i="13" s="1"/>
  <c r="AR104" i="13" s="1"/>
  <c r="AR110" i="13" s="1"/>
  <c r="AR116" i="13" s="1"/>
  <c r="AR122" i="13" s="1"/>
  <c r="AR128" i="13" s="1"/>
  <c r="AR134" i="13" s="1"/>
  <c r="AR140" i="13" s="1"/>
  <c r="AR146" i="13" s="1"/>
  <c r="AR152" i="13" s="1"/>
  <c r="AR158" i="13" s="1"/>
  <c r="AR164" i="13" s="1"/>
  <c r="AR170" i="13" s="1"/>
  <c r="AR176" i="13" s="1"/>
  <c r="AR182" i="13" s="1"/>
  <c r="AR188" i="13" s="1"/>
  <c r="AR194" i="13" s="1"/>
  <c r="AR200" i="13" s="1"/>
  <c r="AR206" i="13" s="1"/>
  <c r="AR212" i="13" s="1"/>
  <c r="AR218" i="13" s="1"/>
  <c r="AR224" i="13" s="1"/>
  <c r="AR230" i="13" s="1"/>
  <c r="AR236" i="13" s="1"/>
  <c r="AR242" i="13" s="1"/>
  <c r="AR248" i="13" s="1"/>
  <c r="AR254" i="13" s="1"/>
  <c r="AJ22" i="14"/>
  <c r="AJ21" i="14" s="1"/>
  <c r="AJ27" i="14" s="1"/>
  <c r="AJ33" i="14" s="1"/>
  <c r="AJ39" i="14" s="1"/>
  <c r="AJ45" i="14" s="1"/>
  <c r="AJ51" i="14" s="1"/>
  <c r="AJ57" i="14" s="1"/>
  <c r="AJ63" i="14" s="1"/>
  <c r="AJ69" i="14" s="1"/>
  <c r="AJ75" i="14" s="1"/>
  <c r="AJ81" i="14" s="1"/>
  <c r="AJ87" i="14" s="1"/>
  <c r="AJ93" i="14" s="1"/>
  <c r="AJ99" i="14" s="1"/>
  <c r="AJ105" i="14" s="1"/>
  <c r="AJ111" i="14" s="1"/>
  <c r="AJ117" i="14" s="1"/>
  <c r="AJ123" i="14" s="1"/>
  <c r="AJ129" i="14" s="1"/>
  <c r="AJ135" i="14" s="1"/>
  <c r="AJ141" i="14" s="1"/>
  <c r="AJ147" i="14" s="1"/>
  <c r="AJ153" i="14" s="1"/>
  <c r="AJ159" i="14" s="1"/>
  <c r="AJ165" i="14" s="1"/>
  <c r="AJ171" i="14" s="1"/>
  <c r="AJ177" i="14" s="1"/>
  <c r="AJ183" i="14" s="1"/>
  <c r="AJ189" i="14" s="1"/>
  <c r="AJ195" i="14" s="1"/>
  <c r="AJ201" i="14" s="1"/>
  <c r="AJ207" i="14" s="1"/>
  <c r="AJ213" i="14" s="1"/>
  <c r="AJ219" i="14" s="1"/>
  <c r="AJ225" i="14" s="1"/>
  <c r="AJ231" i="14" s="1"/>
  <c r="AJ237" i="14" s="1"/>
  <c r="AJ243" i="14" s="1"/>
  <c r="AJ249" i="14" s="1"/>
  <c r="AJ255" i="14" s="1"/>
  <c r="AJ20" i="14"/>
  <c r="AJ26" i="14" s="1"/>
  <c r="AJ32" i="14" s="1"/>
  <c r="AJ38" i="14" s="1"/>
  <c r="AJ44" i="14" s="1"/>
  <c r="AJ50" i="14" s="1"/>
  <c r="AJ56" i="14" s="1"/>
  <c r="AJ62" i="14" s="1"/>
  <c r="AJ68" i="14" s="1"/>
  <c r="AJ74" i="14" s="1"/>
  <c r="AJ80" i="14" s="1"/>
  <c r="AJ86" i="14" s="1"/>
  <c r="AJ92" i="14" s="1"/>
  <c r="AJ98" i="14" s="1"/>
  <c r="AJ104" i="14" s="1"/>
  <c r="AJ110" i="14" s="1"/>
  <c r="AJ116" i="14" s="1"/>
  <c r="AJ122" i="14" s="1"/>
  <c r="AJ128" i="14" s="1"/>
  <c r="AJ134" i="14" s="1"/>
  <c r="AJ140" i="14" s="1"/>
  <c r="AJ146" i="14" s="1"/>
  <c r="AJ152" i="14" s="1"/>
  <c r="AJ158" i="14" s="1"/>
  <c r="AJ164" i="14" s="1"/>
  <c r="AJ170" i="14" s="1"/>
  <c r="AJ176" i="14" s="1"/>
  <c r="AJ182" i="14" s="1"/>
  <c r="AJ188" i="14" s="1"/>
  <c r="AJ194" i="14" s="1"/>
  <c r="AJ200" i="14" s="1"/>
  <c r="AJ206" i="14" s="1"/>
  <c r="AJ212" i="14" s="1"/>
  <c r="AJ218" i="14" s="1"/>
  <c r="AJ224" i="14" s="1"/>
  <c r="AJ230" i="14" s="1"/>
  <c r="AJ236" i="14" s="1"/>
  <c r="AJ242" i="14" s="1"/>
  <c r="AJ248" i="14" s="1"/>
  <c r="AJ254" i="14" s="1"/>
  <c r="BG87" i="2"/>
  <c r="BD85" i="2"/>
  <c r="BD90" i="2" s="1"/>
  <c r="AI22" i="14"/>
  <c r="AI21" i="14" s="1"/>
  <c r="AI27" i="14" s="1"/>
  <c r="AI33" i="14" s="1"/>
  <c r="AI39" i="14" s="1"/>
  <c r="AI45" i="14" s="1"/>
  <c r="AI51" i="14" s="1"/>
  <c r="AI57" i="14" s="1"/>
  <c r="AI63" i="14" s="1"/>
  <c r="AI69" i="14" s="1"/>
  <c r="AI75" i="14" s="1"/>
  <c r="AI81" i="14" s="1"/>
  <c r="AI87" i="14" s="1"/>
  <c r="AI93" i="14" s="1"/>
  <c r="AI99" i="14" s="1"/>
  <c r="AI105" i="14" s="1"/>
  <c r="AI111" i="14" s="1"/>
  <c r="AI117" i="14" s="1"/>
  <c r="AI123" i="14" s="1"/>
  <c r="AI129" i="14" s="1"/>
  <c r="AI135" i="14" s="1"/>
  <c r="AI141" i="14" s="1"/>
  <c r="AI147" i="14" s="1"/>
  <c r="AI153" i="14" s="1"/>
  <c r="AI159" i="14" s="1"/>
  <c r="AI165" i="14" s="1"/>
  <c r="AI171" i="14" s="1"/>
  <c r="AI177" i="14" s="1"/>
  <c r="AI183" i="14" s="1"/>
  <c r="AI189" i="14" s="1"/>
  <c r="AI195" i="14" s="1"/>
  <c r="AI201" i="14" s="1"/>
  <c r="AI207" i="14" s="1"/>
  <c r="AI213" i="14" s="1"/>
  <c r="AI219" i="14" s="1"/>
  <c r="AI225" i="14" s="1"/>
  <c r="AI231" i="14" s="1"/>
  <c r="AI237" i="14" s="1"/>
  <c r="AI243" i="14" s="1"/>
  <c r="AI249" i="14" s="1"/>
  <c r="AI255" i="14" s="1"/>
  <c r="AI20" i="14"/>
  <c r="AI26" i="14" s="1"/>
  <c r="AI32" i="14" s="1"/>
  <c r="AI38" i="14" s="1"/>
  <c r="AI44" i="14" s="1"/>
  <c r="AI50" i="14" s="1"/>
  <c r="AI56" i="14" s="1"/>
  <c r="AI62" i="14" s="1"/>
  <c r="AI68" i="14" s="1"/>
  <c r="AI74" i="14" s="1"/>
  <c r="AI80" i="14" s="1"/>
  <c r="AI86" i="14" s="1"/>
  <c r="AI92" i="14" s="1"/>
  <c r="AI98" i="14" s="1"/>
  <c r="AI104" i="14" s="1"/>
  <c r="AI110" i="14" s="1"/>
  <c r="AI116" i="14" s="1"/>
  <c r="AI122" i="14" s="1"/>
  <c r="AI128" i="14" s="1"/>
  <c r="AI134" i="14" s="1"/>
  <c r="AI140" i="14" s="1"/>
  <c r="AI146" i="14" s="1"/>
  <c r="AI152" i="14" s="1"/>
  <c r="AI158" i="14" s="1"/>
  <c r="AI164" i="14" s="1"/>
  <c r="AI170" i="14" s="1"/>
  <c r="AI176" i="14" s="1"/>
  <c r="AI182" i="14" s="1"/>
  <c r="AI188" i="14" s="1"/>
  <c r="AI194" i="14" s="1"/>
  <c r="AI200" i="14" s="1"/>
  <c r="AI206" i="14" s="1"/>
  <c r="AI212" i="14" s="1"/>
  <c r="AI218" i="14" s="1"/>
  <c r="AI224" i="14" s="1"/>
  <c r="AI230" i="14" s="1"/>
  <c r="AI236" i="14" s="1"/>
  <c r="AI242" i="14" s="1"/>
  <c r="AI248" i="14" s="1"/>
  <c r="AI254" i="14" s="1"/>
  <c r="AS19" i="14"/>
  <c r="AS22" i="13"/>
  <c r="AS21" i="13" s="1"/>
  <c r="AS27" i="13" s="1"/>
  <c r="AS33" i="13" s="1"/>
  <c r="AS39" i="13" s="1"/>
  <c r="AS45" i="13" s="1"/>
  <c r="AS51" i="13" s="1"/>
  <c r="AS57" i="13" s="1"/>
  <c r="AS63" i="13" s="1"/>
  <c r="AS69" i="13" s="1"/>
  <c r="AS75" i="13" s="1"/>
  <c r="AS81" i="13" s="1"/>
  <c r="AS87" i="13" s="1"/>
  <c r="AS93" i="13" s="1"/>
  <c r="AS99" i="13" s="1"/>
  <c r="AS105" i="13" s="1"/>
  <c r="AS111" i="13" s="1"/>
  <c r="AS117" i="13" s="1"/>
  <c r="AS123" i="13" s="1"/>
  <c r="AS129" i="13" s="1"/>
  <c r="AS135" i="13" s="1"/>
  <c r="AS141" i="13" s="1"/>
  <c r="AS147" i="13" s="1"/>
  <c r="AS153" i="13" s="1"/>
  <c r="AS159" i="13" s="1"/>
  <c r="AS165" i="13" s="1"/>
  <c r="AS171" i="13" s="1"/>
  <c r="AS177" i="13" s="1"/>
  <c r="AS183" i="13" s="1"/>
  <c r="AS189" i="13" s="1"/>
  <c r="AS195" i="13" s="1"/>
  <c r="AS201" i="13" s="1"/>
  <c r="AS207" i="13" s="1"/>
  <c r="AS213" i="13" s="1"/>
  <c r="AS219" i="13" s="1"/>
  <c r="AS225" i="13" s="1"/>
  <c r="AS231" i="13" s="1"/>
  <c r="AS237" i="13" s="1"/>
  <c r="AS243" i="13" s="1"/>
  <c r="AS249" i="13" s="1"/>
  <c r="AS255" i="13" s="1"/>
  <c r="AS20" i="13"/>
  <c r="AS26" i="13" s="1"/>
  <c r="AS32" i="13" s="1"/>
  <c r="AS38" i="13" s="1"/>
  <c r="AS44" i="13" s="1"/>
  <c r="AS50" i="13" s="1"/>
  <c r="AS56" i="13" s="1"/>
  <c r="AS62" i="13" s="1"/>
  <c r="AS68" i="13" s="1"/>
  <c r="AS74" i="13" s="1"/>
  <c r="AS80" i="13" s="1"/>
  <c r="AS86" i="13" s="1"/>
  <c r="AS92" i="13" s="1"/>
  <c r="AS98" i="13" s="1"/>
  <c r="AS104" i="13" s="1"/>
  <c r="AS110" i="13" s="1"/>
  <c r="AS116" i="13" s="1"/>
  <c r="AS122" i="13" s="1"/>
  <c r="AS128" i="13" s="1"/>
  <c r="AS134" i="13" s="1"/>
  <c r="AS140" i="13" s="1"/>
  <c r="AS146" i="13" s="1"/>
  <c r="AS152" i="13" s="1"/>
  <c r="AS158" i="13" s="1"/>
  <c r="AS164" i="13" s="1"/>
  <c r="AS170" i="13" s="1"/>
  <c r="AS176" i="13" s="1"/>
  <c r="AS182" i="13" s="1"/>
  <c r="AS188" i="13" s="1"/>
  <c r="AS194" i="13" s="1"/>
  <c r="AS200" i="13" s="1"/>
  <c r="AS206" i="13" s="1"/>
  <c r="AS212" i="13" s="1"/>
  <c r="AS218" i="13" s="1"/>
  <c r="AS224" i="13" s="1"/>
  <c r="AS230" i="13" s="1"/>
  <c r="AS236" i="13" s="1"/>
  <c r="AS242" i="13" s="1"/>
  <c r="AS248" i="13" s="1"/>
  <c r="AS254" i="13" s="1"/>
  <c r="T20" i="14"/>
  <c r="AH22" i="14"/>
  <c r="AH21" i="14" s="1"/>
  <c r="AH27" i="14" s="1"/>
  <c r="AH33" i="14" s="1"/>
  <c r="AH39" i="14" s="1"/>
  <c r="AH45" i="14" s="1"/>
  <c r="AH51" i="14" s="1"/>
  <c r="AH57" i="14" s="1"/>
  <c r="AH63" i="14" s="1"/>
  <c r="AH69" i="14" s="1"/>
  <c r="AH75" i="14" s="1"/>
  <c r="AH81" i="14" s="1"/>
  <c r="AH87" i="14" s="1"/>
  <c r="AH93" i="14" s="1"/>
  <c r="AH99" i="14" s="1"/>
  <c r="AH105" i="14" s="1"/>
  <c r="AH111" i="14" s="1"/>
  <c r="AH117" i="14" s="1"/>
  <c r="AH123" i="14" s="1"/>
  <c r="AH129" i="14" s="1"/>
  <c r="AH135" i="14" s="1"/>
  <c r="AH141" i="14" s="1"/>
  <c r="AH147" i="14" s="1"/>
  <c r="AH153" i="14" s="1"/>
  <c r="AH159" i="14" s="1"/>
  <c r="AH165" i="14" s="1"/>
  <c r="AH171" i="14" s="1"/>
  <c r="AH177" i="14" s="1"/>
  <c r="AH183" i="14" s="1"/>
  <c r="AH189" i="14" s="1"/>
  <c r="AH195" i="14" s="1"/>
  <c r="AH201" i="14" s="1"/>
  <c r="AH207" i="14" s="1"/>
  <c r="AH213" i="14" s="1"/>
  <c r="AH219" i="14" s="1"/>
  <c r="AH225" i="14" s="1"/>
  <c r="AH231" i="14" s="1"/>
  <c r="AH237" i="14" s="1"/>
  <c r="AH243" i="14" s="1"/>
  <c r="AH249" i="14" s="1"/>
  <c r="AH255" i="14" s="1"/>
  <c r="AH20" i="14"/>
  <c r="AH26" i="14" s="1"/>
  <c r="AH32" i="14" s="1"/>
  <c r="AH38" i="14" s="1"/>
  <c r="AH44" i="14" s="1"/>
  <c r="AH50" i="14" s="1"/>
  <c r="AH56" i="14" s="1"/>
  <c r="AH62" i="14" s="1"/>
  <c r="AH68" i="14" s="1"/>
  <c r="AH74" i="14" s="1"/>
  <c r="AH80" i="14" s="1"/>
  <c r="AH86" i="14" s="1"/>
  <c r="AH92" i="14" s="1"/>
  <c r="AH98" i="14" s="1"/>
  <c r="AH104" i="14" s="1"/>
  <c r="AH110" i="14" s="1"/>
  <c r="AH116" i="14" s="1"/>
  <c r="AH122" i="14" s="1"/>
  <c r="AH128" i="14" s="1"/>
  <c r="AH134" i="14" s="1"/>
  <c r="AH140" i="14" s="1"/>
  <c r="AH146" i="14" s="1"/>
  <c r="AH152" i="14" s="1"/>
  <c r="AH158" i="14" s="1"/>
  <c r="AH164" i="14" s="1"/>
  <c r="AH170" i="14" s="1"/>
  <c r="AH176" i="14" s="1"/>
  <c r="AH182" i="14" s="1"/>
  <c r="AH188" i="14" s="1"/>
  <c r="AH194" i="14" s="1"/>
  <c r="AH200" i="14" s="1"/>
  <c r="AH206" i="14" s="1"/>
  <c r="AH212" i="14" s="1"/>
  <c r="AH218" i="14" s="1"/>
  <c r="AH224" i="14" s="1"/>
  <c r="AH230" i="14" s="1"/>
  <c r="AH236" i="14" s="1"/>
  <c r="AH242" i="14" s="1"/>
  <c r="AH248" i="14" s="1"/>
  <c r="AH254" i="14" s="1"/>
  <c r="AQ19" i="14"/>
  <c r="AQ22" i="13"/>
  <c r="AQ21" i="13" s="1"/>
  <c r="AQ27" i="13" s="1"/>
  <c r="AQ33" i="13" s="1"/>
  <c r="AQ39" i="13" s="1"/>
  <c r="AQ45" i="13" s="1"/>
  <c r="AQ51" i="13" s="1"/>
  <c r="AQ57" i="13" s="1"/>
  <c r="AQ63" i="13" s="1"/>
  <c r="AQ69" i="13" s="1"/>
  <c r="AQ75" i="13" s="1"/>
  <c r="AQ81" i="13" s="1"/>
  <c r="AQ87" i="13" s="1"/>
  <c r="AQ93" i="13" s="1"/>
  <c r="AQ99" i="13" s="1"/>
  <c r="AQ105" i="13" s="1"/>
  <c r="AQ111" i="13" s="1"/>
  <c r="AQ117" i="13" s="1"/>
  <c r="AQ123" i="13" s="1"/>
  <c r="AQ129" i="13" s="1"/>
  <c r="AQ135" i="13" s="1"/>
  <c r="AQ141" i="13" s="1"/>
  <c r="AQ147" i="13" s="1"/>
  <c r="AQ153" i="13" s="1"/>
  <c r="AQ159" i="13" s="1"/>
  <c r="AQ165" i="13" s="1"/>
  <c r="AQ171" i="13" s="1"/>
  <c r="AQ177" i="13" s="1"/>
  <c r="AQ183" i="13" s="1"/>
  <c r="AQ189" i="13" s="1"/>
  <c r="AQ195" i="13" s="1"/>
  <c r="AQ201" i="13" s="1"/>
  <c r="AQ207" i="13" s="1"/>
  <c r="AQ213" i="13" s="1"/>
  <c r="AQ219" i="13" s="1"/>
  <c r="AQ225" i="13" s="1"/>
  <c r="AQ231" i="13" s="1"/>
  <c r="AQ237" i="13" s="1"/>
  <c r="AQ243" i="13" s="1"/>
  <c r="AQ249" i="13" s="1"/>
  <c r="AQ255" i="13" s="1"/>
  <c r="AQ20" i="13"/>
  <c r="AQ26" i="13" s="1"/>
  <c r="AQ32" i="13" s="1"/>
  <c r="AQ38" i="13" s="1"/>
  <c r="AQ44" i="13" s="1"/>
  <c r="AQ50" i="13" s="1"/>
  <c r="AQ56" i="13" s="1"/>
  <c r="AQ62" i="13" s="1"/>
  <c r="AQ68" i="13" s="1"/>
  <c r="AQ74" i="13" s="1"/>
  <c r="AQ80" i="13" s="1"/>
  <c r="AQ86" i="13" s="1"/>
  <c r="AQ92" i="13" s="1"/>
  <c r="AQ98" i="13" s="1"/>
  <c r="AQ104" i="13" s="1"/>
  <c r="AQ110" i="13" s="1"/>
  <c r="AQ116" i="13" s="1"/>
  <c r="AQ122" i="13" s="1"/>
  <c r="AQ128" i="13" s="1"/>
  <c r="AQ134" i="13" s="1"/>
  <c r="AQ140" i="13" s="1"/>
  <c r="AQ146" i="13" s="1"/>
  <c r="AQ152" i="13" s="1"/>
  <c r="AQ158" i="13" s="1"/>
  <c r="AQ164" i="13" s="1"/>
  <c r="AQ170" i="13" s="1"/>
  <c r="AQ176" i="13" s="1"/>
  <c r="AQ182" i="13" s="1"/>
  <c r="AQ188" i="13" s="1"/>
  <c r="AQ194" i="13" s="1"/>
  <c r="AQ200" i="13" s="1"/>
  <c r="AQ206" i="13" s="1"/>
  <c r="AQ212" i="13" s="1"/>
  <c r="AQ218" i="13" s="1"/>
  <c r="AQ224" i="13" s="1"/>
  <c r="AQ230" i="13" s="1"/>
  <c r="AQ236" i="13" s="1"/>
  <c r="AQ242" i="13" s="1"/>
  <c r="AQ248" i="13" s="1"/>
  <c r="AQ254" i="13" s="1"/>
  <c r="AP19" i="14"/>
  <c r="AP22" i="13"/>
  <c r="AP21" i="13" s="1"/>
  <c r="AP27" i="13" s="1"/>
  <c r="AP33" i="13" s="1"/>
  <c r="AP39" i="13" s="1"/>
  <c r="AP45" i="13" s="1"/>
  <c r="AP51" i="13" s="1"/>
  <c r="AP57" i="13" s="1"/>
  <c r="AP63" i="13" s="1"/>
  <c r="AP69" i="13" s="1"/>
  <c r="AP75" i="13" s="1"/>
  <c r="AP81" i="13" s="1"/>
  <c r="AP87" i="13" s="1"/>
  <c r="AP93" i="13" s="1"/>
  <c r="AP99" i="13" s="1"/>
  <c r="AP105" i="13" s="1"/>
  <c r="AP111" i="13" s="1"/>
  <c r="AP117" i="13" s="1"/>
  <c r="AP123" i="13" s="1"/>
  <c r="AP129" i="13" s="1"/>
  <c r="AP135" i="13" s="1"/>
  <c r="AP141" i="13" s="1"/>
  <c r="AP147" i="13" s="1"/>
  <c r="AP153" i="13" s="1"/>
  <c r="AP159" i="13" s="1"/>
  <c r="AP165" i="13" s="1"/>
  <c r="AP171" i="13" s="1"/>
  <c r="AP177" i="13" s="1"/>
  <c r="AP183" i="13" s="1"/>
  <c r="AP189" i="13" s="1"/>
  <c r="AP195" i="13" s="1"/>
  <c r="AP201" i="13" s="1"/>
  <c r="AP207" i="13" s="1"/>
  <c r="AP213" i="13" s="1"/>
  <c r="AP219" i="13" s="1"/>
  <c r="AP225" i="13" s="1"/>
  <c r="AP231" i="13" s="1"/>
  <c r="AP237" i="13" s="1"/>
  <c r="AP243" i="13" s="1"/>
  <c r="AP249" i="13" s="1"/>
  <c r="AP255" i="13" s="1"/>
  <c r="AP20" i="13"/>
  <c r="AP26" i="13" s="1"/>
  <c r="AP32" i="13" s="1"/>
  <c r="AP38" i="13" s="1"/>
  <c r="AP44" i="13" s="1"/>
  <c r="AP50" i="13" s="1"/>
  <c r="AP56" i="13" s="1"/>
  <c r="AP62" i="13" s="1"/>
  <c r="AP68" i="13" s="1"/>
  <c r="AP74" i="13" s="1"/>
  <c r="AP80" i="13" s="1"/>
  <c r="AP86" i="13" s="1"/>
  <c r="AP92" i="13" s="1"/>
  <c r="AP98" i="13" s="1"/>
  <c r="AP104" i="13" s="1"/>
  <c r="AP110" i="13" s="1"/>
  <c r="AP116" i="13" s="1"/>
  <c r="AP122" i="13" s="1"/>
  <c r="AP128" i="13" s="1"/>
  <c r="AP134" i="13" s="1"/>
  <c r="AP140" i="13" s="1"/>
  <c r="AP146" i="13" s="1"/>
  <c r="AP152" i="13" s="1"/>
  <c r="AP158" i="13" s="1"/>
  <c r="AP164" i="13" s="1"/>
  <c r="AP170" i="13" s="1"/>
  <c r="AP176" i="13" s="1"/>
  <c r="AP182" i="13" s="1"/>
  <c r="AP188" i="13" s="1"/>
  <c r="AP194" i="13" s="1"/>
  <c r="AP200" i="13" s="1"/>
  <c r="AP206" i="13" s="1"/>
  <c r="AP212" i="13" s="1"/>
  <c r="AP218" i="13" s="1"/>
  <c r="AP224" i="13" s="1"/>
  <c r="AP230" i="13" s="1"/>
  <c r="AP236" i="13" s="1"/>
  <c r="AP242" i="13" s="1"/>
  <c r="AP248" i="13" s="1"/>
  <c r="AP254" i="13" s="1"/>
  <c r="AG19" i="14"/>
  <c r="AC19" i="14" s="1"/>
  <c r="AB22" i="14" s="1"/>
  <c r="AB28" i="14" s="1"/>
  <c r="AG22" i="13"/>
  <c r="AG21" i="13" s="1"/>
  <c r="AG27" i="13" s="1"/>
  <c r="AG33" i="13" s="1"/>
  <c r="AG39" i="13" s="1"/>
  <c r="AG45" i="13" s="1"/>
  <c r="AG51" i="13" s="1"/>
  <c r="AG57" i="13" s="1"/>
  <c r="AG63" i="13" s="1"/>
  <c r="AG69" i="13" s="1"/>
  <c r="AG75" i="13" s="1"/>
  <c r="AG81" i="13" s="1"/>
  <c r="AG87" i="13" s="1"/>
  <c r="AG93" i="13" s="1"/>
  <c r="AG99" i="13" s="1"/>
  <c r="AG105" i="13" s="1"/>
  <c r="AG111" i="13" s="1"/>
  <c r="AG117" i="13" s="1"/>
  <c r="AG123" i="13" s="1"/>
  <c r="AG129" i="13" s="1"/>
  <c r="AG135" i="13" s="1"/>
  <c r="AG141" i="13" s="1"/>
  <c r="AG147" i="13" s="1"/>
  <c r="AG153" i="13" s="1"/>
  <c r="AG159" i="13" s="1"/>
  <c r="AG165" i="13" s="1"/>
  <c r="AG171" i="13" s="1"/>
  <c r="AG177" i="13" s="1"/>
  <c r="AG183" i="13" s="1"/>
  <c r="AG189" i="13" s="1"/>
  <c r="AG195" i="13" s="1"/>
  <c r="AG201" i="13" s="1"/>
  <c r="AG207" i="13" s="1"/>
  <c r="AG213" i="13" s="1"/>
  <c r="AG219" i="13" s="1"/>
  <c r="AG225" i="13" s="1"/>
  <c r="AG231" i="13" s="1"/>
  <c r="AG237" i="13" s="1"/>
  <c r="AG243" i="13" s="1"/>
  <c r="AG249" i="13" s="1"/>
  <c r="AG255" i="13" s="1"/>
  <c r="AG20" i="13"/>
  <c r="AG26" i="13" s="1"/>
  <c r="AG32" i="13" s="1"/>
  <c r="AG38" i="13" s="1"/>
  <c r="AG44" i="13" s="1"/>
  <c r="AG50" i="13" s="1"/>
  <c r="AG56" i="13" s="1"/>
  <c r="AG62" i="13" s="1"/>
  <c r="AG68" i="13" s="1"/>
  <c r="AG74" i="13" s="1"/>
  <c r="AG80" i="13" s="1"/>
  <c r="AG86" i="13" s="1"/>
  <c r="AG92" i="13" s="1"/>
  <c r="AG98" i="13" s="1"/>
  <c r="AG104" i="13" s="1"/>
  <c r="AG110" i="13" s="1"/>
  <c r="AG116" i="13" s="1"/>
  <c r="AG122" i="13" s="1"/>
  <c r="AG128" i="13" s="1"/>
  <c r="AG134" i="13" s="1"/>
  <c r="AG140" i="13" s="1"/>
  <c r="AG146" i="13" s="1"/>
  <c r="AG152" i="13" s="1"/>
  <c r="AG158" i="13" s="1"/>
  <c r="AG164" i="13" s="1"/>
  <c r="AG170" i="13" s="1"/>
  <c r="AG176" i="13" s="1"/>
  <c r="AG182" i="13" s="1"/>
  <c r="AG188" i="13" s="1"/>
  <c r="AG194" i="13" s="1"/>
  <c r="AG200" i="13" s="1"/>
  <c r="AG206" i="13" s="1"/>
  <c r="AG212" i="13" s="1"/>
  <c r="AG218" i="13" s="1"/>
  <c r="AG224" i="13" s="1"/>
  <c r="AG230" i="13" s="1"/>
  <c r="AG236" i="13" s="1"/>
  <c r="AG242" i="13" s="1"/>
  <c r="AG248" i="13" s="1"/>
  <c r="AG254" i="13" s="1"/>
  <c r="AO19" i="14"/>
  <c r="AO22" i="13"/>
  <c r="AO21" i="13" s="1"/>
  <c r="AO27" i="13" s="1"/>
  <c r="AO33" i="13" s="1"/>
  <c r="AO39" i="13" s="1"/>
  <c r="AO45" i="13" s="1"/>
  <c r="AO51" i="13" s="1"/>
  <c r="AO57" i="13" s="1"/>
  <c r="AO63" i="13" s="1"/>
  <c r="AO69" i="13" s="1"/>
  <c r="AO75" i="13" s="1"/>
  <c r="AO81" i="13" s="1"/>
  <c r="AO87" i="13" s="1"/>
  <c r="AO93" i="13" s="1"/>
  <c r="AO99" i="13" s="1"/>
  <c r="AO105" i="13" s="1"/>
  <c r="AO111" i="13" s="1"/>
  <c r="AO117" i="13" s="1"/>
  <c r="AO123" i="13" s="1"/>
  <c r="AO129" i="13" s="1"/>
  <c r="AO135" i="13" s="1"/>
  <c r="AO141" i="13" s="1"/>
  <c r="AO147" i="13" s="1"/>
  <c r="AO153" i="13" s="1"/>
  <c r="AO159" i="13" s="1"/>
  <c r="AO165" i="13" s="1"/>
  <c r="AO171" i="13" s="1"/>
  <c r="AO177" i="13" s="1"/>
  <c r="AO183" i="13" s="1"/>
  <c r="AO189" i="13" s="1"/>
  <c r="AO195" i="13" s="1"/>
  <c r="AO201" i="13" s="1"/>
  <c r="AO207" i="13" s="1"/>
  <c r="AO213" i="13" s="1"/>
  <c r="AO219" i="13" s="1"/>
  <c r="AO225" i="13" s="1"/>
  <c r="AO231" i="13" s="1"/>
  <c r="AO237" i="13" s="1"/>
  <c r="AO243" i="13" s="1"/>
  <c r="AO249" i="13" s="1"/>
  <c r="AO255" i="13" s="1"/>
  <c r="AO20" i="13"/>
  <c r="AO26" i="13" s="1"/>
  <c r="AO32" i="13" s="1"/>
  <c r="AO38" i="13" s="1"/>
  <c r="AO44" i="13" s="1"/>
  <c r="AO50" i="13" s="1"/>
  <c r="AO56" i="13" s="1"/>
  <c r="AO62" i="13" s="1"/>
  <c r="AO68" i="13" s="1"/>
  <c r="AO74" i="13" s="1"/>
  <c r="AO80" i="13" s="1"/>
  <c r="AO86" i="13" s="1"/>
  <c r="AO92" i="13" s="1"/>
  <c r="AO98" i="13" s="1"/>
  <c r="AO104" i="13" s="1"/>
  <c r="AO110" i="13" s="1"/>
  <c r="AO116" i="13" s="1"/>
  <c r="AO122" i="13" s="1"/>
  <c r="AO128" i="13" s="1"/>
  <c r="AO134" i="13" s="1"/>
  <c r="AO140" i="13" s="1"/>
  <c r="AO146" i="13" s="1"/>
  <c r="AO152" i="13" s="1"/>
  <c r="AO158" i="13" s="1"/>
  <c r="AO164" i="13" s="1"/>
  <c r="AO170" i="13" s="1"/>
  <c r="AO176" i="13" s="1"/>
  <c r="AO182" i="13" s="1"/>
  <c r="AO188" i="13" s="1"/>
  <c r="AO194" i="13" s="1"/>
  <c r="AO200" i="13" s="1"/>
  <c r="AO206" i="13" s="1"/>
  <c r="AO212" i="13" s="1"/>
  <c r="AO218" i="13" s="1"/>
  <c r="AO224" i="13" s="1"/>
  <c r="AO230" i="13" s="1"/>
  <c r="AO236" i="13" s="1"/>
  <c r="AO242" i="13" s="1"/>
  <c r="AO248" i="13" s="1"/>
  <c r="AO254" i="13" s="1"/>
  <c r="AF22" i="14"/>
  <c r="AF21" i="14" s="1"/>
  <c r="AF27" i="14" s="1"/>
  <c r="AF33" i="14" s="1"/>
  <c r="AF39" i="14" s="1"/>
  <c r="AF45" i="14" s="1"/>
  <c r="AF51" i="14" s="1"/>
  <c r="AF57" i="14" s="1"/>
  <c r="AF63" i="14" s="1"/>
  <c r="AF69" i="14" s="1"/>
  <c r="AF75" i="14" s="1"/>
  <c r="AF81" i="14" s="1"/>
  <c r="AF87" i="14" s="1"/>
  <c r="AF93" i="14" s="1"/>
  <c r="AF99" i="14" s="1"/>
  <c r="AF105" i="14" s="1"/>
  <c r="AF111" i="14" s="1"/>
  <c r="AF117" i="14" s="1"/>
  <c r="AF123" i="14" s="1"/>
  <c r="AF129" i="14" s="1"/>
  <c r="AF135" i="14" s="1"/>
  <c r="AF141" i="14" s="1"/>
  <c r="AF147" i="14" s="1"/>
  <c r="AF153" i="14" s="1"/>
  <c r="AF159" i="14" s="1"/>
  <c r="AF165" i="14" s="1"/>
  <c r="AF171" i="14" s="1"/>
  <c r="AF177" i="14" s="1"/>
  <c r="AF183" i="14" s="1"/>
  <c r="AF189" i="14" s="1"/>
  <c r="AF195" i="14" s="1"/>
  <c r="AF201" i="14" s="1"/>
  <c r="AF207" i="14" s="1"/>
  <c r="AF213" i="14" s="1"/>
  <c r="AF219" i="14" s="1"/>
  <c r="AF225" i="14" s="1"/>
  <c r="AF231" i="14" s="1"/>
  <c r="AF237" i="14" s="1"/>
  <c r="AF243" i="14" s="1"/>
  <c r="AF249" i="14" s="1"/>
  <c r="AF255" i="14" s="1"/>
  <c r="AF20" i="14"/>
  <c r="AF26" i="14" s="1"/>
  <c r="AF32" i="14" s="1"/>
  <c r="AF38" i="14" s="1"/>
  <c r="AF44" i="14" s="1"/>
  <c r="AF50" i="14" s="1"/>
  <c r="AF56" i="14" s="1"/>
  <c r="AF62" i="14" s="1"/>
  <c r="AF68" i="14" s="1"/>
  <c r="AF74" i="14" s="1"/>
  <c r="AF80" i="14" s="1"/>
  <c r="AF86" i="14" s="1"/>
  <c r="AF92" i="14" s="1"/>
  <c r="AF98" i="14" s="1"/>
  <c r="AF104" i="14" s="1"/>
  <c r="AF110" i="14" s="1"/>
  <c r="AF116" i="14" s="1"/>
  <c r="AF122" i="14" s="1"/>
  <c r="AF128" i="14" s="1"/>
  <c r="AF134" i="14" s="1"/>
  <c r="AF140" i="14" s="1"/>
  <c r="AF146" i="14" s="1"/>
  <c r="AF152" i="14" s="1"/>
  <c r="AF158" i="14" s="1"/>
  <c r="AF164" i="14" s="1"/>
  <c r="AF170" i="14" s="1"/>
  <c r="AF176" i="14" s="1"/>
  <c r="AF182" i="14" s="1"/>
  <c r="AF188" i="14" s="1"/>
  <c r="AF194" i="14" s="1"/>
  <c r="AF200" i="14" s="1"/>
  <c r="AF206" i="14" s="1"/>
  <c r="AF212" i="14" s="1"/>
  <c r="AF218" i="14" s="1"/>
  <c r="AF224" i="14" s="1"/>
  <c r="AF230" i="14" s="1"/>
  <c r="AF236" i="14" s="1"/>
  <c r="AF242" i="14" s="1"/>
  <c r="AF248" i="14" s="1"/>
  <c r="AF254" i="14" s="1"/>
  <c r="AL20" i="12"/>
  <c r="AE22" i="14"/>
  <c r="AE21" i="14" s="1"/>
  <c r="AE27" i="14" s="1"/>
  <c r="AE33" i="14" s="1"/>
  <c r="AE39" i="14" s="1"/>
  <c r="AE45" i="14" s="1"/>
  <c r="AE51" i="14" s="1"/>
  <c r="AE57" i="14" s="1"/>
  <c r="AE63" i="14" s="1"/>
  <c r="AE69" i="14" s="1"/>
  <c r="AE75" i="14" s="1"/>
  <c r="AE81" i="14" s="1"/>
  <c r="AE87" i="14" s="1"/>
  <c r="AE93" i="14" s="1"/>
  <c r="AE99" i="14" s="1"/>
  <c r="AE105" i="14" s="1"/>
  <c r="AE111" i="14" s="1"/>
  <c r="AE117" i="14" s="1"/>
  <c r="AE123" i="14" s="1"/>
  <c r="AE129" i="14" s="1"/>
  <c r="AE135" i="14" s="1"/>
  <c r="AE141" i="14" s="1"/>
  <c r="AE147" i="14" s="1"/>
  <c r="AE153" i="14" s="1"/>
  <c r="AE159" i="14" s="1"/>
  <c r="AE165" i="14" s="1"/>
  <c r="AE171" i="14" s="1"/>
  <c r="AE177" i="14" s="1"/>
  <c r="AE183" i="14" s="1"/>
  <c r="AE189" i="14" s="1"/>
  <c r="AE195" i="14" s="1"/>
  <c r="AE201" i="14" s="1"/>
  <c r="AE207" i="14" s="1"/>
  <c r="AE213" i="14" s="1"/>
  <c r="AE219" i="14" s="1"/>
  <c r="AE225" i="14" s="1"/>
  <c r="AE231" i="14" s="1"/>
  <c r="AE237" i="14" s="1"/>
  <c r="AE243" i="14" s="1"/>
  <c r="AE249" i="14" s="1"/>
  <c r="AE255" i="14" s="1"/>
  <c r="AE20" i="14"/>
  <c r="AE26" i="14" s="1"/>
  <c r="AE32" i="14" s="1"/>
  <c r="AE38" i="14" s="1"/>
  <c r="AE44" i="14" s="1"/>
  <c r="AE50" i="14" s="1"/>
  <c r="AE56" i="14" s="1"/>
  <c r="AE62" i="14" s="1"/>
  <c r="AE68" i="14" s="1"/>
  <c r="AE74" i="14" s="1"/>
  <c r="AE80" i="14" s="1"/>
  <c r="AE86" i="14" s="1"/>
  <c r="AE92" i="14" s="1"/>
  <c r="AE98" i="14" s="1"/>
  <c r="AE104" i="14" s="1"/>
  <c r="AE110" i="14" s="1"/>
  <c r="AE116" i="14" s="1"/>
  <c r="AE122" i="14" s="1"/>
  <c r="AE128" i="14" s="1"/>
  <c r="AE134" i="14" s="1"/>
  <c r="AE140" i="14" s="1"/>
  <c r="AE146" i="14" s="1"/>
  <c r="AE152" i="14" s="1"/>
  <c r="AE158" i="14" s="1"/>
  <c r="AE164" i="14" s="1"/>
  <c r="AE170" i="14" s="1"/>
  <c r="AE176" i="14" s="1"/>
  <c r="AE182" i="14" s="1"/>
  <c r="AE188" i="14" s="1"/>
  <c r="AE194" i="14" s="1"/>
  <c r="AE200" i="14" s="1"/>
  <c r="AE206" i="14" s="1"/>
  <c r="AE212" i="14" s="1"/>
  <c r="AE218" i="14" s="1"/>
  <c r="AE224" i="14" s="1"/>
  <c r="AE230" i="14" s="1"/>
  <c r="AE236" i="14" s="1"/>
  <c r="AE242" i="14" s="1"/>
  <c r="AE248" i="14" s="1"/>
  <c r="AE254" i="14" s="1"/>
  <c r="AN19" i="14"/>
  <c r="AN22" i="13"/>
  <c r="AN21" i="13" s="1"/>
  <c r="AN27" i="13" s="1"/>
  <c r="AN33" i="13" s="1"/>
  <c r="AN39" i="13" s="1"/>
  <c r="AN45" i="13" s="1"/>
  <c r="AN51" i="13" s="1"/>
  <c r="AN57" i="13" s="1"/>
  <c r="AN63" i="13" s="1"/>
  <c r="AN69" i="13" s="1"/>
  <c r="AN75" i="13" s="1"/>
  <c r="AN81" i="13" s="1"/>
  <c r="AN87" i="13" s="1"/>
  <c r="AN93" i="13" s="1"/>
  <c r="AN99" i="13" s="1"/>
  <c r="AN105" i="13" s="1"/>
  <c r="AN111" i="13" s="1"/>
  <c r="AN117" i="13" s="1"/>
  <c r="AN123" i="13" s="1"/>
  <c r="AN129" i="13" s="1"/>
  <c r="AN135" i="13" s="1"/>
  <c r="AN141" i="13" s="1"/>
  <c r="AN147" i="13" s="1"/>
  <c r="AN153" i="13" s="1"/>
  <c r="AN159" i="13" s="1"/>
  <c r="AN165" i="13" s="1"/>
  <c r="AN171" i="13" s="1"/>
  <c r="AN177" i="13" s="1"/>
  <c r="AN183" i="13" s="1"/>
  <c r="AN189" i="13" s="1"/>
  <c r="AN195" i="13" s="1"/>
  <c r="AN201" i="13" s="1"/>
  <c r="AN207" i="13" s="1"/>
  <c r="AN213" i="13" s="1"/>
  <c r="AN219" i="13" s="1"/>
  <c r="AN225" i="13" s="1"/>
  <c r="AN231" i="13" s="1"/>
  <c r="AN237" i="13" s="1"/>
  <c r="AN243" i="13" s="1"/>
  <c r="AN249" i="13" s="1"/>
  <c r="AN255" i="13" s="1"/>
  <c r="AN20" i="13"/>
  <c r="AN26" i="13" s="1"/>
  <c r="AN32" i="13" s="1"/>
  <c r="AN38" i="13" s="1"/>
  <c r="AN44" i="13" s="1"/>
  <c r="AN50" i="13" s="1"/>
  <c r="AN56" i="13" s="1"/>
  <c r="AN62" i="13" s="1"/>
  <c r="AN68" i="13" s="1"/>
  <c r="AN74" i="13" s="1"/>
  <c r="AN80" i="13" s="1"/>
  <c r="AN86" i="13" s="1"/>
  <c r="AN92" i="13" s="1"/>
  <c r="AN98" i="13" s="1"/>
  <c r="AN104" i="13" s="1"/>
  <c r="AN110" i="13" s="1"/>
  <c r="AN116" i="13" s="1"/>
  <c r="AN122" i="13" s="1"/>
  <c r="AN128" i="13" s="1"/>
  <c r="AN134" i="13" s="1"/>
  <c r="AN140" i="13" s="1"/>
  <c r="AN146" i="13" s="1"/>
  <c r="AN152" i="13" s="1"/>
  <c r="AN158" i="13" s="1"/>
  <c r="AN164" i="13" s="1"/>
  <c r="AN170" i="13" s="1"/>
  <c r="AN176" i="13" s="1"/>
  <c r="AN182" i="13" s="1"/>
  <c r="AN188" i="13" s="1"/>
  <c r="AN194" i="13" s="1"/>
  <c r="AN200" i="13" s="1"/>
  <c r="AN206" i="13" s="1"/>
  <c r="AN212" i="13" s="1"/>
  <c r="AN218" i="13" s="1"/>
  <c r="AN224" i="13" s="1"/>
  <c r="AN230" i="13" s="1"/>
  <c r="AN236" i="13" s="1"/>
  <c r="AN242" i="13" s="1"/>
  <c r="AN248" i="13" s="1"/>
  <c r="AN254" i="13" s="1"/>
  <c r="AD20" i="14"/>
  <c r="AD22" i="14"/>
  <c r="AD21" i="13"/>
  <c r="AD27" i="13" s="1"/>
  <c r="AL22" i="12"/>
  <c r="AL21" i="12" s="1"/>
  <c r="AL27" i="12" s="1"/>
  <c r="AM21" i="12"/>
  <c r="AM27" i="12" s="1"/>
  <c r="AM19" i="14"/>
  <c r="AM20" i="13"/>
  <c r="AM22" i="13"/>
  <c r="AL19" i="13"/>
  <c r="AK22" i="13" s="1"/>
  <c r="AK28" i="13" s="1"/>
  <c r="T22" i="14"/>
  <c r="T21" i="14" s="1"/>
  <c r="T27" i="14" s="1"/>
  <c r="U21" i="14"/>
  <c r="U27" i="14" s="1"/>
  <c r="BD71" i="2"/>
  <c r="BE72" i="2" s="1"/>
  <c r="BK71" i="2"/>
  <c r="BL72" i="2" s="1"/>
  <c r="BD76" i="2"/>
  <c r="BK76" i="2"/>
  <c r="BC78" i="2"/>
  <c r="BC81" i="2"/>
  <c r="BC80" i="2"/>
  <c r="BC82" i="2"/>
  <c r="BC83" i="2"/>
  <c r="BC79" i="2"/>
  <c r="BK74" i="2"/>
  <c r="BK75" i="2" s="1"/>
  <c r="BD74" i="2"/>
  <c r="BD75" i="2" s="1"/>
  <c r="Z9" i="2"/>
  <c r="AA2" i="2"/>
  <c r="BK79" i="2"/>
  <c r="BK84" i="2" s="1"/>
  <c r="T72" i="6" l="1"/>
  <c r="AC54" i="8"/>
  <c r="AN60" i="5"/>
  <c r="K174" i="11"/>
  <c r="M174" i="11" s="1"/>
  <c r="AC42" i="10"/>
  <c r="AD42" i="10" s="1"/>
  <c r="U66" i="6"/>
  <c r="AD66" i="5"/>
  <c r="V60" i="7"/>
  <c r="V78" i="4"/>
  <c r="U48" i="9"/>
  <c r="AD36" i="10"/>
  <c r="AE54" i="7"/>
  <c r="AD42" i="9"/>
  <c r="T66" i="7"/>
  <c r="U66" i="7" s="1"/>
  <c r="AD48" i="8"/>
  <c r="M150" i="14"/>
  <c r="AE30" i="11"/>
  <c r="T78" i="5"/>
  <c r="U78" i="5" s="1"/>
  <c r="AL66" i="5"/>
  <c r="AN66" i="5" s="1"/>
  <c r="AC48" i="9"/>
  <c r="AE48" i="9" s="1"/>
  <c r="M174" i="10"/>
  <c r="K210" i="5"/>
  <c r="L210" i="5" s="1"/>
  <c r="T48" i="10"/>
  <c r="U48" i="10" s="1"/>
  <c r="AR24" i="12"/>
  <c r="AL24" i="12" s="1"/>
  <c r="K216" i="4"/>
  <c r="L216" i="4" s="1"/>
  <c r="AN30" i="10"/>
  <c r="K186" i="9"/>
  <c r="M186" i="9" s="1"/>
  <c r="V72" i="6"/>
  <c r="T30" i="13"/>
  <c r="U30" i="13" s="1"/>
  <c r="T36" i="12"/>
  <c r="U36" i="12" s="1"/>
  <c r="K162" i="13"/>
  <c r="L162" i="13" s="1"/>
  <c r="M168" i="11"/>
  <c r="AL48" i="8"/>
  <c r="AN48" i="8" s="1"/>
  <c r="AN48" i="7"/>
  <c r="L192" i="7"/>
  <c r="AH30" i="12"/>
  <c r="K198" i="7"/>
  <c r="L198" i="7" s="1"/>
  <c r="AL54" i="7"/>
  <c r="AN54" i="7" s="1"/>
  <c r="AC72" i="5"/>
  <c r="AD72" i="5" s="1"/>
  <c r="AC78" i="4"/>
  <c r="AD78" i="4" s="1"/>
  <c r="K192" i="8"/>
  <c r="M192" i="8" s="1"/>
  <c r="K180" i="10"/>
  <c r="L180" i="10" s="1"/>
  <c r="AC30" i="12"/>
  <c r="AD30" i="12" s="1"/>
  <c r="AL30" i="11"/>
  <c r="AN30" i="11" s="1"/>
  <c r="AL60" i="6"/>
  <c r="AM60" i="6" s="1"/>
  <c r="AL36" i="10"/>
  <c r="AM36" i="10" s="1"/>
  <c r="AL42" i="9"/>
  <c r="AM42" i="9" s="1"/>
  <c r="AL72" i="4"/>
  <c r="AM72" i="4" s="1"/>
  <c r="T42" i="11"/>
  <c r="U42" i="11" s="1"/>
  <c r="K204" i="6"/>
  <c r="M204" i="6" s="1"/>
  <c r="L198" i="6"/>
  <c r="AC36" i="11"/>
  <c r="AD36" i="11" s="1"/>
  <c r="T60" i="8"/>
  <c r="V60" i="8" s="1"/>
  <c r="AM42" i="8"/>
  <c r="U24" i="13"/>
  <c r="AR36" i="11"/>
  <c r="AQ36" i="11"/>
  <c r="AC69" i="6"/>
  <c r="Q204" i="7"/>
  <c r="P204" i="7"/>
  <c r="K170" i="12"/>
  <c r="J180" i="12"/>
  <c r="L176" i="12"/>
  <c r="AK78" i="5"/>
  <c r="AM74" i="5"/>
  <c r="AL68" i="5"/>
  <c r="S60" i="10"/>
  <c r="T50" i="10"/>
  <c r="U56" i="10"/>
  <c r="AK64" i="8"/>
  <c r="AK55" i="8"/>
  <c r="AL62" i="6"/>
  <c r="AK72" i="6"/>
  <c r="AM68" i="6"/>
  <c r="AI66" i="7"/>
  <c r="AH66" i="7"/>
  <c r="L206" i="7"/>
  <c r="J210" i="7"/>
  <c r="K200" i="7"/>
  <c r="AM69" i="6"/>
  <c r="AK63" i="6"/>
  <c r="AH42" i="11"/>
  <c r="AI42" i="11"/>
  <c r="J25" i="14"/>
  <c r="J34" i="14"/>
  <c r="AB33" i="12"/>
  <c r="AD39" i="12"/>
  <c r="AL44" i="9"/>
  <c r="AK54" i="9"/>
  <c r="AM50" i="9"/>
  <c r="Q186" i="10"/>
  <c r="P186" i="10"/>
  <c r="AK51" i="8"/>
  <c r="AM57" i="8"/>
  <c r="AB34" i="12"/>
  <c r="AB25" i="12"/>
  <c r="AR54" i="8"/>
  <c r="AQ54" i="8"/>
  <c r="U39" i="13"/>
  <c r="S33" i="13"/>
  <c r="AR72" i="5"/>
  <c r="AQ72" i="5"/>
  <c r="AC66" i="6"/>
  <c r="AE66" i="6" s="1"/>
  <c r="U74" i="7"/>
  <c r="S78" i="7"/>
  <c r="T68" i="7"/>
  <c r="AB88" i="4"/>
  <c r="AB79" i="4"/>
  <c r="AQ78" i="4"/>
  <c r="AR78" i="4"/>
  <c r="AB60" i="9"/>
  <c r="AD56" i="9"/>
  <c r="AC50" i="9"/>
  <c r="AK49" i="9"/>
  <c r="AK58" i="9"/>
  <c r="U72" i="5"/>
  <c r="V72" i="5"/>
  <c r="K206" i="6"/>
  <c r="J216" i="6"/>
  <c r="L212" i="6"/>
  <c r="T81" i="6"/>
  <c r="K168" i="12"/>
  <c r="T39" i="13"/>
  <c r="U54" i="8"/>
  <c r="AN36" i="9"/>
  <c r="AC38" i="11"/>
  <c r="AD44" i="11"/>
  <c r="AB48" i="11"/>
  <c r="AL57" i="10"/>
  <c r="AK42" i="11"/>
  <c r="AM38" i="11"/>
  <c r="AL32" i="11"/>
  <c r="K218" i="4"/>
  <c r="J228" i="4"/>
  <c r="L224" i="4"/>
  <c r="L188" i="10"/>
  <c r="K182" i="10"/>
  <c r="J192" i="10"/>
  <c r="AH72" i="6"/>
  <c r="AI72" i="6"/>
  <c r="AL26" i="12"/>
  <c r="AK36" i="12"/>
  <c r="AM32" i="12"/>
  <c r="S88" i="5"/>
  <c r="S79" i="5"/>
  <c r="L156" i="13"/>
  <c r="M156" i="13"/>
  <c r="P222" i="4"/>
  <c r="Q222" i="4"/>
  <c r="K222" i="4" s="1"/>
  <c r="L207" i="7"/>
  <c r="J201" i="7"/>
  <c r="AL87" i="6"/>
  <c r="AL50" i="8"/>
  <c r="AM56" i="8"/>
  <c r="AK60" i="8"/>
  <c r="L204" i="5"/>
  <c r="M204" i="5"/>
  <c r="AE54" i="8"/>
  <c r="AC57" i="8"/>
  <c r="AM66" i="5"/>
  <c r="AC68" i="6"/>
  <c r="AB78" i="6"/>
  <c r="AD74" i="6"/>
  <c r="AD80" i="5"/>
  <c r="AB84" i="5"/>
  <c r="AC74" i="5"/>
  <c r="J177" i="12"/>
  <c r="L183" i="12"/>
  <c r="AK84" i="4"/>
  <c r="AL74" i="4"/>
  <c r="AM80" i="4"/>
  <c r="U93" i="4"/>
  <c r="S87" i="4"/>
  <c r="AL69" i="9"/>
  <c r="S73" i="6"/>
  <c r="S82" i="6"/>
  <c r="AC87" i="4"/>
  <c r="AC93" i="4" s="1"/>
  <c r="AC99" i="4" s="1"/>
  <c r="T45" i="12"/>
  <c r="T84" i="4"/>
  <c r="V84" i="4" s="1"/>
  <c r="Q198" i="8"/>
  <c r="P198" i="8"/>
  <c r="Y54" i="10"/>
  <c r="Z54" i="10"/>
  <c r="J186" i="11"/>
  <c r="K176" i="11"/>
  <c r="L182" i="11"/>
  <c r="S58" i="11"/>
  <c r="S49" i="11"/>
  <c r="S69" i="7"/>
  <c r="U75" i="7"/>
  <c r="J55" i="9"/>
  <c r="J64" i="9"/>
  <c r="L207" i="9"/>
  <c r="J70" i="8"/>
  <c r="J61" i="8"/>
  <c r="T87" i="4"/>
  <c r="AB30" i="13"/>
  <c r="AR48" i="9"/>
  <c r="AQ48" i="9"/>
  <c r="AC60" i="7"/>
  <c r="AE60" i="7" s="1"/>
  <c r="AK70" i="7"/>
  <c r="AK61" i="7"/>
  <c r="Z72" i="7"/>
  <c r="Y72" i="7"/>
  <c r="AB81" i="4"/>
  <c r="AD87" i="4"/>
  <c r="L219" i="5"/>
  <c r="J213" i="5"/>
  <c r="AB75" i="5"/>
  <c r="AD81" i="5"/>
  <c r="L180" i="9"/>
  <c r="M180" i="9"/>
  <c r="S51" i="10"/>
  <c r="U57" i="10"/>
  <c r="T54" i="9"/>
  <c r="L207" i="8"/>
  <c r="J201" i="8"/>
  <c r="Z36" i="13"/>
  <c r="Y36" i="13"/>
  <c r="AB34" i="14"/>
  <c r="AB25" i="14"/>
  <c r="AR66" i="6"/>
  <c r="AQ66" i="6"/>
  <c r="U42" i="10"/>
  <c r="V42" i="10"/>
  <c r="AI78" i="5"/>
  <c r="AH78" i="5"/>
  <c r="AI54" i="9"/>
  <c r="AH54" i="9"/>
  <c r="Q210" i="6"/>
  <c r="P210" i="6"/>
  <c r="S67" i="8"/>
  <c r="S76" i="8"/>
  <c r="P216" i="5"/>
  <c r="Q216" i="5"/>
  <c r="J73" i="6"/>
  <c r="J82" i="6"/>
  <c r="P180" i="11"/>
  <c r="Q180" i="11"/>
  <c r="AM81" i="4"/>
  <c r="AK75" i="4"/>
  <c r="AL39" i="11"/>
  <c r="AK25" i="13"/>
  <c r="AK34" i="13"/>
  <c r="AD26" i="14"/>
  <c r="AM54" i="6"/>
  <c r="AD75" i="6"/>
  <c r="AB69" i="6"/>
  <c r="J37" i="12"/>
  <c r="J46" i="12"/>
  <c r="Y30" i="14"/>
  <c r="Z30" i="14"/>
  <c r="J52" i="11"/>
  <c r="J43" i="11"/>
  <c r="J222" i="5"/>
  <c r="K212" i="5"/>
  <c r="L218" i="5"/>
  <c r="AK52" i="10"/>
  <c r="AK43" i="10"/>
  <c r="AK30" i="13"/>
  <c r="AM26" i="13"/>
  <c r="J165" i="13"/>
  <c r="L171" i="13"/>
  <c r="AD63" i="8"/>
  <c r="AB57" i="8"/>
  <c r="S67" i="7"/>
  <c r="S76" i="7"/>
  <c r="AB63" i="7"/>
  <c r="AD69" i="7"/>
  <c r="AD32" i="13"/>
  <c r="AC26" i="13"/>
  <c r="AB36" i="13"/>
  <c r="J58" i="10"/>
  <c r="J49" i="10"/>
  <c r="K156" i="14"/>
  <c r="J219" i="4"/>
  <c r="L225" i="4"/>
  <c r="S85" i="4"/>
  <c r="S94" i="4"/>
  <c r="M195" i="9"/>
  <c r="J189" i="9"/>
  <c r="K165" i="14"/>
  <c r="AK34" i="12"/>
  <c r="AK25" i="12"/>
  <c r="AL81" i="7"/>
  <c r="AL87" i="7" s="1"/>
  <c r="AK46" i="11"/>
  <c r="AK37" i="11"/>
  <c r="Y42" i="12"/>
  <c r="Z42" i="12"/>
  <c r="AK88" i="4"/>
  <c r="AK79" i="4"/>
  <c r="K201" i="8"/>
  <c r="T51" i="11"/>
  <c r="U36" i="11"/>
  <c r="V36" i="11"/>
  <c r="U72" i="6"/>
  <c r="AC75" i="5"/>
  <c r="K225" i="4"/>
  <c r="AB58" i="9"/>
  <c r="AB49" i="9"/>
  <c r="K177" i="12"/>
  <c r="Q168" i="13"/>
  <c r="P168" i="13"/>
  <c r="AB82" i="6"/>
  <c r="AB73" i="6"/>
  <c r="AB39" i="11"/>
  <c r="AD45" i="11"/>
  <c r="J177" i="11"/>
  <c r="L183" i="11"/>
  <c r="K183" i="11"/>
  <c r="S64" i="9"/>
  <c r="S55" i="9"/>
  <c r="T75" i="7"/>
  <c r="T32" i="13"/>
  <c r="U38" i="13"/>
  <c r="S42" i="13"/>
  <c r="AD33" i="13"/>
  <c r="AB27" i="13"/>
  <c r="L186" i="8"/>
  <c r="M186" i="8"/>
  <c r="Q174" i="12"/>
  <c r="P174" i="12"/>
  <c r="S46" i="13"/>
  <c r="S37" i="13"/>
  <c r="AQ30" i="12"/>
  <c r="AR30" i="12"/>
  <c r="T87" i="5"/>
  <c r="AC51" i="9"/>
  <c r="Y48" i="11"/>
  <c r="Z48" i="11"/>
  <c r="U62" i="9"/>
  <c r="S66" i="9"/>
  <c r="T56" i="9"/>
  <c r="Q192" i="9"/>
  <c r="P192" i="9"/>
  <c r="L210" i="4"/>
  <c r="M210" i="4"/>
  <c r="AC39" i="11"/>
  <c r="AC63" i="7"/>
  <c r="T33" i="14"/>
  <c r="AC62" i="7"/>
  <c r="AD68" i="7"/>
  <c r="AB72" i="7"/>
  <c r="J76" i="7"/>
  <c r="J67" i="7"/>
  <c r="S36" i="14"/>
  <c r="U32" i="14"/>
  <c r="T26" i="14"/>
  <c r="U63" i="9"/>
  <c r="S57" i="9"/>
  <c r="L200" i="8"/>
  <c r="K194" i="8"/>
  <c r="J204" i="8"/>
  <c r="K195" i="9"/>
  <c r="AM33" i="12"/>
  <c r="AK27" i="12"/>
  <c r="K219" i="5"/>
  <c r="AD54" i="8"/>
  <c r="AD57" i="9"/>
  <c r="AB51" i="9"/>
  <c r="S81" i="5"/>
  <c r="U87" i="5"/>
  <c r="AL105" i="5"/>
  <c r="AL111" i="5" s="1"/>
  <c r="K213" i="6"/>
  <c r="AC56" i="8"/>
  <c r="AB66" i="8"/>
  <c r="AD62" i="8"/>
  <c r="U86" i="5"/>
  <c r="T80" i="5"/>
  <c r="S90" i="5"/>
  <c r="K213" i="7"/>
  <c r="K219" i="7" s="1"/>
  <c r="J94" i="4"/>
  <c r="J85" i="4"/>
  <c r="AC44" i="10"/>
  <c r="AB54" i="10"/>
  <c r="AD50" i="10"/>
  <c r="AL56" i="7"/>
  <c r="AM62" i="7"/>
  <c r="AK66" i="7"/>
  <c r="U92" i="4"/>
  <c r="T86" i="4"/>
  <c r="S96" i="4"/>
  <c r="AL81" i="4"/>
  <c r="AK70" i="6"/>
  <c r="AK61" i="6"/>
  <c r="S75" i="6"/>
  <c r="U81" i="6"/>
  <c r="AC45" i="10"/>
  <c r="L195" i="10"/>
  <c r="J189" i="10"/>
  <c r="L170" i="13"/>
  <c r="K164" i="13"/>
  <c r="J174" i="13"/>
  <c r="U51" i="11"/>
  <c r="S45" i="11"/>
  <c r="L194" i="9"/>
  <c r="K188" i="9"/>
  <c r="J198" i="9"/>
  <c r="AK57" i="7"/>
  <c r="AM63" i="7"/>
  <c r="L171" i="14"/>
  <c r="J165" i="14"/>
  <c r="AB55" i="8"/>
  <c r="AB64" i="8"/>
  <c r="S64" i="10"/>
  <c r="S55" i="10"/>
  <c r="AM51" i="9"/>
  <c r="AK45" i="9"/>
  <c r="S27" i="14"/>
  <c r="U33" i="14"/>
  <c r="AC33" i="12"/>
  <c r="AR42" i="10"/>
  <c r="AQ42" i="10"/>
  <c r="T74" i="6"/>
  <c r="S84" i="6"/>
  <c r="U80" i="6"/>
  <c r="T63" i="9"/>
  <c r="AK76" i="5"/>
  <c r="AK67" i="5"/>
  <c r="S39" i="12"/>
  <c r="U45" i="12"/>
  <c r="J168" i="14"/>
  <c r="K158" i="14"/>
  <c r="L164" i="14"/>
  <c r="AL57" i="8"/>
  <c r="AL63" i="8" s="1"/>
  <c r="Z66" i="8"/>
  <c r="Y66" i="8"/>
  <c r="AB52" i="11"/>
  <c r="AB43" i="11"/>
  <c r="U69" i="8"/>
  <c r="S63" i="8"/>
  <c r="K171" i="13"/>
  <c r="AD38" i="12"/>
  <c r="AB42" i="12"/>
  <c r="AC32" i="12"/>
  <c r="S34" i="14"/>
  <c r="S25" i="14"/>
  <c r="AH84" i="4"/>
  <c r="AI84" i="4"/>
  <c r="AL33" i="12"/>
  <c r="AB34" i="13"/>
  <c r="AB25" i="13"/>
  <c r="AK48" i="10"/>
  <c r="AM44" i="10"/>
  <c r="AL38" i="10"/>
  <c r="AB67" i="7"/>
  <c r="AB76" i="7"/>
  <c r="L162" i="12"/>
  <c r="M162" i="12"/>
  <c r="Z78" i="6"/>
  <c r="Y78" i="6"/>
  <c r="AH60" i="8"/>
  <c r="AI60" i="8"/>
  <c r="J40" i="13"/>
  <c r="J31" i="13"/>
  <c r="S46" i="12"/>
  <c r="S37" i="12"/>
  <c r="Z84" i="5"/>
  <c r="Y84" i="5"/>
  <c r="Q162" i="14"/>
  <c r="P162" i="14"/>
  <c r="AI48" i="10"/>
  <c r="AH48" i="10"/>
  <c r="AC80" i="4"/>
  <c r="AB90" i="4"/>
  <c r="AD86" i="4"/>
  <c r="AR60" i="7"/>
  <c r="AQ60" i="7"/>
  <c r="J207" i="6"/>
  <c r="L213" i="6"/>
  <c r="Y90" i="4"/>
  <c r="Z90" i="4"/>
  <c r="AK33" i="11"/>
  <c r="AM39" i="11"/>
  <c r="U44" i="12"/>
  <c r="T38" i="12"/>
  <c r="S48" i="12"/>
  <c r="T57" i="10"/>
  <c r="T62" i="8"/>
  <c r="U68" i="8"/>
  <c r="S72" i="8"/>
  <c r="J94" i="5"/>
  <c r="J85" i="5"/>
  <c r="AB45" i="10"/>
  <c r="AD51" i="10"/>
  <c r="T44" i="11"/>
  <c r="S54" i="11"/>
  <c r="U50" i="11"/>
  <c r="AB88" i="5"/>
  <c r="AB79" i="5"/>
  <c r="AB52" i="10"/>
  <c r="AB43" i="10"/>
  <c r="Z60" i="9"/>
  <c r="Y60" i="9"/>
  <c r="T69" i="8"/>
  <c r="AM75" i="5"/>
  <c r="AK69" i="5"/>
  <c r="AH36" i="12"/>
  <c r="AI36" i="12"/>
  <c r="L174" i="11"/>
  <c r="AK39" i="10"/>
  <c r="AM45" i="10"/>
  <c r="K189" i="10"/>
  <c r="AE24" i="11"/>
  <c r="AM24" i="11"/>
  <c r="AN24" i="11"/>
  <c r="T24" i="14"/>
  <c r="AK20" i="14"/>
  <c r="AK24" i="14" s="1"/>
  <c r="AK21" i="13"/>
  <c r="AC24" i="12"/>
  <c r="AD24" i="11"/>
  <c r="J19" i="14"/>
  <c r="AB21" i="13"/>
  <c r="AK19" i="13"/>
  <c r="AI24" i="13"/>
  <c r="AH24" i="13"/>
  <c r="AB19" i="13"/>
  <c r="AK24" i="13"/>
  <c r="AP24" i="13"/>
  <c r="AB20" i="14"/>
  <c r="AB19" i="14"/>
  <c r="S19" i="14"/>
  <c r="AC22" i="13"/>
  <c r="AC21" i="13" s="1"/>
  <c r="AC27" i="13" s="1"/>
  <c r="AC20" i="13"/>
  <c r="BD91" i="2"/>
  <c r="BD96" i="2" s="1"/>
  <c r="AR22" i="14"/>
  <c r="AR21" i="14" s="1"/>
  <c r="AR27" i="14" s="1"/>
  <c r="AR33" i="14" s="1"/>
  <c r="AR39" i="14" s="1"/>
  <c r="AR45" i="14" s="1"/>
  <c r="AR51" i="14" s="1"/>
  <c r="AR57" i="14" s="1"/>
  <c r="AR63" i="14" s="1"/>
  <c r="AR69" i="14" s="1"/>
  <c r="AR75" i="14" s="1"/>
  <c r="AR81" i="14" s="1"/>
  <c r="AR87" i="14" s="1"/>
  <c r="AR93" i="14" s="1"/>
  <c r="AR99" i="14" s="1"/>
  <c r="AR105" i="14" s="1"/>
  <c r="AR111" i="14" s="1"/>
  <c r="AR117" i="14" s="1"/>
  <c r="AR123" i="14" s="1"/>
  <c r="AR129" i="14" s="1"/>
  <c r="AR135" i="14" s="1"/>
  <c r="AR141" i="14" s="1"/>
  <c r="AR147" i="14" s="1"/>
  <c r="AR153" i="14" s="1"/>
  <c r="AR159" i="14" s="1"/>
  <c r="AR165" i="14" s="1"/>
  <c r="AR171" i="14" s="1"/>
  <c r="AR177" i="14" s="1"/>
  <c r="AR183" i="14" s="1"/>
  <c r="AR189" i="14" s="1"/>
  <c r="AR195" i="14" s="1"/>
  <c r="AR201" i="14" s="1"/>
  <c r="AR207" i="14" s="1"/>
  <c r="AR213" i="14" s="1"/>
  <c r="AR219" i="14" s="1"/>
  <c r="AR225" i="14" s="1"/>
  <c r="AR231" i="14" s="1"/>
  <c r="AR237" i="14" s="1"/>
  <c r="AR243" i="14" s="1"/>
  <c r="AR249" i="14" s="1"/>
  <c r="AR255" i="14" s="1"/>
  <c r="AR20" i="14"/>
  <c r="AR26" i="14" s="1"/>
  <c r="AR32" i="14" s="1"/>
  <c r="AR38" i="14" s="1"/>
  <c r="AR44" i="14" s="1"/>
  <c r="AR50" i="14" s="1"/>
  <c r="AR56" i="14" s="1"/>
  <c r="AR62" i="14" s="1"/>
  <c r="AR68" i="14" s="1"/>
  <c r="AR74" i="14" s="1"/>
  <c r="AR80" i="14" s="1"/>
  <c r="AR86" i="14" s="1"/>
  <c r="AR92" i="14" s="1"/>
  <c r="AR98" i="14" s="1"/>
  <c r="AR104" i="14" s="1"/>
  <c r="AR110" i="14" s="1"/>
  <c r="AR116" i="14" s="1"/>
  <c r="AR122" i="14" s="1"/>
  <c r="AR128" i="14" s="1"/>
  <c r="AR134" i="14" s="1"/>
  <c r="AR140" i="14" s="1"/>
  <c r="AR146" i="14" s="1"/>
  <c r="AR152" i="14" s="1"/>
  <c r="AR158" i="14" s="1"/>
  <c r="AR164" i="14" s="1"/>
  <c r="AR170" i="14" s="1"/>
  <c r="AR176" i="14" s="1"/>
  <c r="AR182" i="14" s="1"/>
  <c r="AR188" i="14" s="1"/>
  <c r="AR194" i="14" s="1"/>
  <c r="AR200" i="14" s="1"/>
  <c r="AR206" i="14" s="1"/>
  <c r="AR212" i="14" s="1"/>
  <c r="AR218" i="14" s="1"/>
  <c r="AR224" i="14" s="1"/>
  <c r="AR230" i="14" s="1"/>
  <c r="AR236" i="14" s="1"/>
  <c r="AR242" i="14" s="1"/>
  <c r="AR248" i="14" s="1"/>
  <c r="AR254" i="14" s="1"/>
  <c r="AS22" i="14"/>
  <c r="AS21" i="14" s="1"/>
  <c r="AS27" i="14" s="1"/>
  <c r="AS33" i="14" s="1"/>
  <c r="AS39" i="14" s="1"/>
  <c r="AS45" i="14" s="1"/>
  <c r="AS51" i="14" s="1"/>
  <c r="AS57" i="14" s="1"/>
  <c r="AS63" i="14" s="1"/>
  <c r="AS69" i="14" s="1"/>
  <c r="AS75" i="14" s="1"/>
  <c r="AS81" i="14" s="1"/>
  <c r="AS87" i="14" s="1"/>
  <c r="AS93" i="14" s="1"/>
  <c r="AS99" i="14" s="1"/>
  <c r="AS105" i="14" s="1"/>
  <c r="AS111" i="14" s="1"/>
  <c r="AS117" i="14" s="1"/>
  <c r="AS123" i="14" s="1"/>
  <c r="AS129" i="14" s="1"/>
  <c r="AS135" i="14" s="1"/>
  <c r="AS141" i="14" s="1"/>
  <c r="AS147" i="14" s="1"/>
  <c r="AS153" i="14" s="1"/>
  <c r="AS159" i="14" s="1"/>
  <c r="AS165" i="14" s="1"/>
  <c r="AS171" i="14" s="1"/>
  <c r="AS177" i="14" s="1"/>
  <c r="AS183" i="14" s="1"/>
  <c r="AS189" i="14" s="1"/>
  <c r="AS195" i="14" s="1"/>
  <c r="AS201" i="14" s="1"/>
  <c r="AS207" i="14" s="1"/>
  <c r="AS213" i="14" s="1"/>
  <c r="AS219" i="14" s="1"/>
  <c r="AS225" i="14" s="1"/>
  <c r="AS231" i="14" s="1"/>
  <c r="AS237" i="14" s="1"/>
  <c r="AS243" i="14" s="1"/>
  <c r="AS249" i="14" s="1"/>
  <c r="AS255" i="14" s="1"/>
  <c r="AS20" i="14"/>
  <c r="AS26" i="14" s="1"/>
  <c r="AS32" i="14" s="1"/>
  <c r="AS38" i="14" s="1"/>
  <c r="AS44" i="14" s="1"/>
  <c r="AS50" i="14" s="1"/>
  <c r="AS56" i="14" s="1"/>
  <c r="AS62" i="14" s="1"/>
  <c r="AS68" i="14" s="1"/>
  <c r="AS74" i="14" s="1"/>
  <c r="AS80" i="14" s="1"/>
  <c r="AS86" i="14" s="1"/>
  <c r="AS92" i="14" s="1"/>
  <c r="AS98" i="14" s="1"/>
  <c r="AS104" i="14" s="1"/>
  <c r="AS110" i="14" s="1"/>
  <c r="AS116" i="14" s="1"/>
  <c r="AS122" i="14" s="1"/>
  <c r="AS128" i="14" s="1"/>
  <c r="AS134" i="14" s="1"/>
  <c r="AS140" i="14" s="1"/>
  <c r="AS146" i="14" s="1"/>
  <c r="AS152" i="14" s="1"/>
  <c r="AS158" i="14" s="1"/>
  <c r="AS164" i="14" s="1"/>
  <c r="AS170" i="14" s="1"/>
  <c r="AS176" i="14" s="1"/>
  <c r="AS182" i="14" s="1"/>
  <c r="AS188" i="14" s="1"/>
  <c r="AS194" i="14" s="1"/>
  <c r="AS200" i="14" s="1"/>
  <c r="AS206" i="14" s="1"/>
  <c r="AS212" i="14" s="1"/>
  <c r="AS218" i="14" s="1"/>
  <c r="AS224" i="14" s="1"/>
  <c r="AS230" i="14" s="1"/>
  <c r="AS236" i="14" s="1"/>
  <c r="AS242" i="14" s="1"/>
  <c r="AS248" i="14" s="1"/>
  <c r="AS254" i="14" s="1"/>
  <c r="BG93" i="2"/>
  <c r="AL20" i="13"/>
  <c r="AQ22" i="14"/>
  <c r="AQ21" i="14" s="1"/>
  <c r="AQ27" i="14" s="1"/>
  <c r="AQ33" i="14" s="1"/>
  <c r="AQ39" i="14" s="1"/>
  <c r="AQ45" i="14" s="1"/>
  <c r="AQ51" i="14" s="1"/>
  <c r="AQ57" i="14" s="1"/>
  <c r="AQ63" i="14" s="1"/>
  <c r="AQ69" i="14" s="1"/>
  <c r="AQ75" i="14" s="1"/>
  <c r="AQ81" i="14" s="1"/>
  <c r="AQ87" i="14" s="1"/>
  <c r="AQ93" i="14" s="1"/>
  <c r="AQ99" i="14" s="1"/>
  <c r="AQ105" i="14" s="1"/>
  <c r="AQ111" i="14" s="1"/>
  <c r="AQ117" i="14" s="1"/>
  <c r="AQ123" i="14" s="1"/>
  <c r="AQ129" i="14" s="1"/>
  <c r="AQ135" i="14" s="1"/>
  <c r="AQ141" i="14" s="1"/>
  <c r="AQ147" i="14" s="1"/>
  <c r="AQ153" i="14" s="1"/>
  <c r="AQ159" i="14" s="1"/>
  <c r="AQ165" i="14" s="1"/>
  <c r="AQ171" i="14" s="1"/>
  <c r="AQ177" i="14" s="1"/>
  <c r="AQ183" i="14" s="1"/>
  <c r="AQ189" i="14" s="1"/>
  <c r="AQ195" i="14" s="1"/>
  <c r="AQ201" i="14" s="1"/>
  <c r="AQ207" i="14" s="1"/>
  <c r="AQ213" i="14" s="1"/>
  <c r="AQ219" i="14" s="1"/>
  <c r="AQ225" i="14" s="1"/>
  <c r="AQ231" i="14" s="1"/>
  <c r="AQ237" i="14" s="1"/>
  <c r="AQ243" i="14" s="1"/>
  <c r="AQ249" i="14" s="1"/>
  <c r="AQ255" i="14" s="1"/>
  <c r="AQ20" i="14"/>
  <c r="AQ26" i="14" s="1"/>
  <c r="AQ32" i="14" s="1"/>
  <c r="AQ38" i="14" s="1"/>
  <c r="AQ44" i="14" s="1"/>
  <c r="AQ50" i="14" s="1"/>
  <c r="AQ56" i="14" s="1"/>
  <c r="AQ62" i="14" s="1"/>
  <c r="AQ68" i="14" s="1"/>
  <c r="AQ74" i="14" s="1"/>
  <c r="AQ80" i="14" s="1"/>
  <c r="AQ86" i="14" s="1"/>
  <c r="AQ92" i="14" s="1"/>
  <c r="AQ98" i="14" s="1"/>
  <c r="AQ104" i="14" s="1"/>
  <c r="AQ110" i="14" s="1"/>
  <c r="AQ116" i="14" s="1"/>
  <c r="AQ122" i="14" s="1"/>
  <c r="AQ128" i="14" s="1"/>
  <c r="AQ134" i="14" s="1"/>
  <c r="AQ140" i="14" s="1"/>
  <c r="AQ146" i="14" s="1"/>
  <c r="AQ152" i="14" s="1"/>
  <c r="AQ158" i="14" s="1"/>
  <c r="AQ164" i="14" s="1"/>
  <c r="AQ170" i="14" s="1"/>
  <c r="AQ176" i="14" s="1"/>
  <c r="AQ182" i="14" s="1"/>
  <c r="AQ188" i="14" s="1"/>
  <c r="AQ194" i="14" s="1"/>
  <c r="AQ200" i="14" s="1"/>
  <c r="AQ206" i="14" s="1"/>
  <c r="AQ212" i="14" s="1"/>
  <c r="AQ218" i="14" s="1"/>
  <c r="AQ224" i="14" s="1"/>
  <c r="AQ230" i="14" s="1"/>
  <c r="AQ236" i="14" s="1"/>
  <c r="AQ242" i="14" s="1"/>
  <c r="AQ248" i="14" s="1"/>
  <c r="AQ254" i="14" s="1"/>
  <c r="AG22" i="14"/>
  <c r="AG21" i="14" s="1"/>
  <c r="AG27" i="14" s="1"/>
  <c r="AG33" i="14" s="1"/>
  <c r="AG39" i="14" s="1"/>
  <c r="AG45" i="14" s="1"/>
  <c r="AG51" i="14" s="1"/>
  <c r="AG57" i="14" s="1"/>
  <c r="AG63" i="14" s="1"/>
  <c r="AG69" i="14" s="1"/>
  <c r="AG75" i="14" s="1"/>
  <c r="AG81" i="14" s="1"/>
  <c r="AG87" i="14" s="1"/>
  <c r="AG93" i="14" s="1"/>
  <c r="AG99" i="14" s="1"/>
  <c r="AG105" i="14" s="1"/>
  <c r="AG111" i="14" s="1"/>
  <c r="AG117" i="14" s="1"/>
  <c r="AG123" i="14" s="1"/>
  <c r="AG129" i="14" s="1"/>
  <c r="AG135" i="14" s="1"/>
  <c r="AG141" i="14" s="1"/>
  <c r="AG147" i="14" s="1"/>
  <c r="AG153" i="14" s="1"/>
  <c r="AG159" i="14" s="1"/>
  <c r="AG165" i="14" s="1"/>
  <c r="AG171" i="14" s="1"/>
  <c r="AG177" i="14" s="1"/>
  <c r="AG183" i="14" s="1"/>
  <c r="AG189" i="14" s="1"/>
  <c r="AG195" i="14" s="1"/>
  <c r="AG201" i="14" s="1"/>
  <c r="AG207" i="14" s="1"/>
  <c r="AG213" i="14" s="1"/>
  <c r="AG219" i="14" s="1"/>
  <c r="AG225" i="14" s="1"/>
  <c r="AG231" i="14" s="1"/>
  <c r="AG237" i="14" s="1"/>
  <c r="AG243" i="14" s="1"/>
  <c r="AG249" i="14" s="1"/>
  <c r="AG255" i="14" s="1"/>
  <c r="AG20" i="14"/>
  <c r="AG26" i="14" s="1"/>
  <c r="AG32" i="14" s="1"/>
  <c r="AG38" i="14" s="1"/>
  <c r="AG44" i="14" s="1"/>
  <c r="AG50" i="14" s="1"/>
  <c r="AG56" i="14" s="1"/>
  <c r="AG62" i="14" s="1"/>
  <c r="AG68" i="14" s="1"/>
  <c r="AG74" i="14" s="1"/>
  <c r="AG80" i="14" s="1"/>
  <c r="AG86" i="14" s="1"/>
  <c r="AG92" i="14" s="1"/>
  <c r="AG98" i="14" s="1"/>
  <c r="AG104" i="14" s="1"/>
  <c r="AG110" i="14" s="1"/>
  <c r="AG116" i="14" s="1"/>
  <c r="AG122" i="14" s="1"/>
  <c r="AG128" i="14" s="1"/>
  <c r="AG134" i="14" s="1"/>
  <c r="AG140" i="14" s="1"/>
  <c r="AG146" i="14" s="1"/>
  <c r="AG152" i="14" s="1"/>
  <c r="AG158" i="14" s="1"/>
  <c r="AG164" i="14" s="1"/>
  <c r="AG170" i="14" s="1"/>
  <c r="AG176" i="14" s="1"/>
  <c r="AG182" i="14" s="1"/>
  <c r="AG188" i="14" s="1"/>
  <c r="AG194" i="14" s="1"/>
  <c r="AG200" i="14" s="1"/>
  <c r="AG206" i="14" s="1"/>
  <c r="AG212" i="14" s="1"/>
  <c r="AG218" i="14" s="1"/>
  <c r="AG224" i="14" s="1"/>
  <c r="AG230" i="14" s="1"/>
  <c r="AG236" i="14" s="1"/>
  <c r="AG242" i="14" s="1"/>
  <c r="AG248" i="14" s="1"/>
  <c r="AG254" i="14" s="1"/>
  <c r="AP22" i="14"/>
  <c r="AP21" i="14" s="1"/>
  <c r="AP27" i="14" s="1"/>
  <c r="AP33" i="14" s="1"/>
  <c r="AP39" i="14" s="1"/>
  <c r="AP45" i="14" s="1"/>
  <c r="AP51" i="14" s="1"/>
  <c r="AP57" i="14" s="1"/>
  <c r="AP63" i="14" s="1"/>
  <c r="AP69" i="14" s="1"/>
  <c r="AP75" i="14" s="1"/>
  <c r="AP81" i="14" s="1"/>
  <c r="AP87" i="14" s="1"/>
  <c r="AP93" i="14" s="1"/>
  <c r="AP99" i="14" s="1"/>
  <c r="AP105" i="14" s="1"/>
  <c r="AP111" i="14" s="1"/>
  <c r="AP117" i="14" s="1"/>
  <c r="AP123" i="14" s="1"/>
  <c r="AP129" i="14" s="1"/>
  <c r="AP135" i="14" s="1"/>
  <c r="AP141" i="14" s="1"/>
  <c r="AP147" i="14" s="1"/>
  <c r="AP153" i="14" s="1"/>
  <c r="AP159" i="14" s="1"/>
  <c r="AP165" i="14" s="1"/>
  <c r="AP171" i="14" s="1"/>
  <c r="AP177" i="14" s="1"/>
  <c r="AP183" i="14" s="1"/>
  <c r="AP189" i="14" s="1"/>
  <c r="AP195" i="14" s="1"/>
  <c r="AP201" i="14" s="1"/>
  <c r="AP207" i="14" s="1"/>
  <c r="AP213" i="14" s="1"/>
  <c r="AP219" i="14" s="1"/>
  <c r="AP225" i="14" s="1"/>
  <c r="AP231" i="14" s="1"/>
  <c r="AP237" i="14" s="1"/>
  <c r="AP243" i="14" s="1"/>
  <c r="AP249" i="14" s="1"/>
  <c r="AP255" i="14" s="1"/>
  <c r="AP20" i="14"/>
  <c r="AP26" i="14" s="1"/>
  <c r="AP32" i="14" s="1"/>
  <c r="AP38" i="14" s="1"/>
  <c r="AP44" i="14" s="1"/>
  <c r="AP50" i="14" s="1"/>
  <c r="AP56" i="14" s="1"/>
  <c r="AP62" i="14" s="1"/>
  <c r="AP68" i="14" s="1"/>
  <c r="AP74" i="14" s="1"/>
  <c r="AP80" i="14" s="1"/>
  <c r="AP86" i="14" s="1"/>
  <c r="AP92" i="14" s="1"/>
  <c r="AP98" i="14" s="1"/>
  <c r="AP104" i="14" s="1"/>
  <c r="AP110" i="14" s="1"/>
  <c r="AP116" i="14" s="1"/>
  <c r="AP122" i="14" s="1"/>
  <c r="AP128" i="14" s="1"/>
  <c r="AP134" i="14" s="1"/>
  <c r="AP140" i="14" s="1"/>
  <c r="AP146" i="14" s="1"/>
  <c r="AP152" i="14" s="1"/>
  <c r="AP158" i="14" s="1"/>
  <c r="AP164" i="14" s="1"/>
  <c r="AP170" i="14" s="1"/>
  <c r="AP176" i="14" s="1"/>
  <c r="AP182" i="14" s="1"/>
  <c r="AP188" i="14" s="1"/>
  <c r="AP194" i="14" s="1"/>
  <c r="AP200" i="14" s="1"/>
  <c r="AP206" i="14" s="1"/>
  <c r="AP212" i="14" s="1"/>
  <c r="AP218" i="14" s="1"/>
  <c r="AP224" i="14" s="1"/>
  <c r="AP230" i="14" s="1"/>
  <c r="AP236" i="14" s="1"/>
  <c r="AP242" i="14" s="1"/>
  <c r="AP248" i="14" s="1"/>
  <c r="AP254" i="14" s="1"/>
  <c r="AO22" i="14"/>
  <c r="AO21" i="14" s="1"/>
  <c r="AO27" i="14" s="1"/>
  <c r="AO33" i="14" s="1"/>
  <c r="AO39" i="14" s="1"/>
  <c r="AO45" i="14" s="1"/>
  <c r="AO51" i="14" s="1"/>
  <c r="AO57" i="14" s="1"/>
  <c r="AO63" i="14" s="1"/>
  <c r="AO69" i="14" s="1"/>
  <c r="AO75" i="14" s="1"/>
  <c r="AO81" i="14" s="1"/>
  <c r="AO87" i="14" s="1"/>
  <c r="AO93" i="14" s="1"/>
  <c r="AO99" i="14" s="1"/>
  <c r="AO105" i="14" s="1"/>
  <c r="AO111" i="14" s="1"/>
  <c r="AO117" i="14" s="1"/>
  <c r="AO123" i="14" s="1"/>
  <c r="AO129" i="14" s="1"/>
  <c r="AO135" i="14" s="1"/>
  <c r="AO141" i="14" s="1"/>
  <c r="AO147" i="14" s="1"/>
  <c r="AO153" i="14" s="1"/>
  <c r="AO159" i="14" s="1"/>
  <c r="AO165" i="14" s="1"/>
  <c r="AO171" i="14" s="1"/>
  <c r="AO177" i="14" s="1"/>
  <c r="AO183" i="14" s="1"/>
  <c r="AO189" i="14" s="1"/>
  <c r="AO195" i="14" s="1"/>
  <c r="AO201" i="14" s="1"/>
  <c r="AO207" i="14" s="1"/>
  <c r="AO213" i="14" s="1"/>
  <c r="AO219" i="14" s="1"/>
  <c r="AO225" i="14" s="1"/>
  <c r="AO231" i="14" s="1"/>
  <c r="AO237" i="14" s="1"/>
  <c r="AO243" i="14" s="1"/>
  <c r="AO249" i="14" s="1"/>
  <c r="AO255" i="14" s="1"/>
  <c r="AO20" i="14"/>
  <c r="AO26" i="14" s="1"/>
  <c r="AO32" i="14" s="1"/>
  <c r="AO38" i="14" s="1"/>
  <c r="AO44" i="14" s="1"/>
  <c r="AO50" i="14" s="1"/>
  <c r="AO56" i="14" s="1"/>
  <c r="AO62" i="14" s="1"/>
  <c r="AO68" i="14" s="1"/>
  <c r="AO74" i="14" s="1"/>
  <c r="AO80" i="14" s="1"/>
  <c r="AO86" i="14" s="1"/>
  <c r="AO92" i="14" s="1"/>
  <c r="AO98" i="14" s="1"/>
  <c r="AO104" i="14" s="1"/>
  <c r="AO110" i="14" s="1"/>
  <c r="AO116" i="14" s="1"/>
  <c r="AO122" i="14" s="1"/>
  <c r="AO128" i="14" s="1"/>
  <c r="AO134" i="14" s="1"/>
  <c r="AO140" i="14" s="1"/>
  <c r="AO146" i="14" s="1"/>
  <c r="AO152" i="14" s="1"/>
  <c r="AO158" i="14" s="1"/>
  <c r="AO164" i="14" s="1"/>
  <c r="AO170" i="14" s="1"/>
  <c r="AO176" i="14" s="1"/>
  <c r="AO182" i="14" s="1"/>
  <c r="AO188" i="14" s="1"/>
  <c r="AO194" i="14" s="1"/>
  <c r="AO200" i="14" s="1"/>
  <c r="AO206" i="14" s="1"/>
  <c r="AO212" i="14" s="1"/>
  <c r="AO218" i="14" s="1"/>
  <c r="AO224" i="14" s="1"/>
  <c r="AO230" i="14" s="1"/>
  <c r="AO236" i="14" s="1"/>
  <c r="AO242" i="14" s="1"/>
  <c r="AO248" i="14" s="1"/>
  <c r="AO254" i="14" s="1"/>
  <c r="AN22" i="14"/>
  <c r="AN21" i="14" s="1"/>
  <c r="AN27" i="14" s="1"/>
  <c r="AN33" i="14" s="1"/>
  <c r="AN39" i="14" s="1"/>
  <c r="AN45" i="14" s="1"/>
  <c r="AN51" i="14" s="1"/>
  <c r="AN57" i="14" s="1"/>
  <c r="AN63" i="14" s="1"/>
  <c r="AN69" i="14" s="1"/>
  <c r="AN75" i="14" s="1"/>
  <c r="AN81" i="14" s="1"/>
  <c r="AN87" i="14" s="1"/>
  <c r="AN93" i="14" s="1"/>
  <c r="AN99" i="14" s="1"/>
  <c r="AN105" i="14" s="1"/>
  <c r="AN111" i="14" s="1"/>
  <c r="AN117" i="14" s="1"/>
  <c r="AN123" i="14" s="1"/>
  <c r="AN129" i="14" s="1"/>
  <c r="AN135" i="14" s="1"/>
  <c r="AN141" i="14" s="1"/>
  <c r="AN147" i="14" s="1"/>
  <c r="AN153" i="14" s="1"/>
  <c r="AN159" i="14" s="1"/>
  <c r="AN165" i="14" s="1"/>
  <c r="AN171" i="14" s="1"/>
  <c r="AN177" i="14" s="1"/>
  <c r="AN183" i="14" s="1"/>
  <c r="AN189" i="14" s="1"/>
  <c r="AN195" i="14" s="1"/>
  <c r="AN201" i="14" s="1"/>
  <c r="AN207" i="14" s="1"/>
  <c r="AN213" i="14" s="1"/>
  <c r="AN219" i="14" s="1"/>
  <c r="AN225" i="14" s="1"/>
  <c r="AN231" i="14" s="1"/>
  <c r="AN237" i="14" s="1"/>
  <c r="AN243" i="14" s="1"/>
  <c r="AN249" i="14" s="1"/>
  <c r="AN255" i="14" s="1"/>
  <c r="AN20" i="14"/>
  <c r="AN26" i="14" s="1"/>
  <c r="AN32" i="14" s="1"/>
  <c r="AN38" i="14" s="1"/>
  <c r="AN44" i="14" s="1"/>
  <c r="AN50" i="14" s="1"/>
  <c r="AN56" i="14" s="1"/>
  <c r="AN62" i="14" s="1"/>
  <c r="AN68" i="14" s="1"/>
  <c r="AN74" i="14" s="1"/>
  <c r="AN80" i="14" s="1"/>
  <c r="AN86" i="14" s="1"/>
  <c r="AN92" i="14" s="1"/>
  <c r="AN98" i="14" s="1"/>
  <c r="AN104" i="14" s="1"/>
  <c r="AN110" i="14" s="1"/>
  <c r="AN116" i="14" s="1"/>
  <c r="AN122" i="14" s="1"/>
  <c r="AN128" i="14" s="1"/>
  <c r="AN134" i="14" s="1"/>
  <c r="AN140" i="14" s="1"/>
  <c r="AN146" i="14" s="1"/>
  <c r="AN152" i="14" s="1"/>
  <c r="AN158" i="14" s="1"/>
  <c r="AN164" i="14" s="1"/>
  <c r="AN170" i="14" s="1"/>
  <c r="AN176" i="14" s="1"/>
  <c r="AN182" i="14" s="1"/>
  <c r="AN188" i="14" s="1"/>
  <c r="AN194" i="14" s="1"/>
  <c r="AN200" i="14" s="1"/>
  <c r="AN206" i="14" s="1"/>
  <c r="AN212" i="14" s="1"/>
  <c r="AN218" i="14" s="1"/>
  <c r="AN224" i="14" s="1"/>
  <c r="AN230" i="14" s="1"/>
  <c r="AN236" i="14" s="1"/>
  <c r="AN242" i="14" s="1"/>
  <c r="AN248" i="14" s="1"/>
  <c r="AN254" i="14" s="1"/>
  <c r="AD21" i="14"/>
  <c r="AD27" i="14" s="1"/>
  <c r="AL22" i="13"/>
  <c r="AL21" i="13" s="1"/>
  <c r="AL27" i="13" s="1"/>
  <c r="AM21" i="13"/>
  <c r="AM27" i="13" s="1"/>
  <c r="AM20" i="14"/>
  <c r="AL19" i="14"/>
  <c r="AK22" i="14" s="1"/>
  <c r="AK28" i="14" s="1"/>
  <c r="AM22" i="14"/>
  <c r="BD77" i="2"/>
  <c r="BE78" i="2" s="1"/>
  <c r="BK77" i="2"/>
  <c r="BL78" i="2" s="1"/>
  <c r="BD82" i="2"/>
  <c r="BK82" i="2"/>
  <c r="BC84" i="2"/>
  <c r="BC87" i="2"/>
  <c r="BC86" i="2"/>
  <c r="BC88" i="2"/>
  <c r="BC89" i="2"/>
  <c r="BK91" i="2"/>
  <c r="BK96" i="2" s="1"/>
  <c r="BC85" i="2"/>
  <c r="BK85" i="2"/>
  <c r="BK90" i="2" s="1"/>
  <c r="BD80" i="2"/>
  <c r="BD81" i="2" s="1"/>
  <c r="BK80" i="2"/>
  <c r="BK81" i="2" s="1"/>
  <c r="AA9" i="2"/>
  <c r="AD2" i="2"/>
  <c r="V66" i="7" l="1"/>
  <c r="AE42" i="10"/>
  <c r="AN72" i="4"/>
  <c r="V78" i="5"/>
  <c r="AN60" i="6"/>
  <c r="AC72" i="6"/>
  <c r="AE72" i="6" s="1"/>
  <c r="T90" i="4"/>
  <c r="T78" i="6"/>
  <c r="U78" i="6" s="1"/>
  <c r="AD48" i="9"/>
  <c r="AC48" i="10"/>
  <c r="AD48" i="10" s="1"/>
  <c r="V48" i="10"/>
  <c r="L192" i="8"/>
  <c r="AL48" i="9"/>
  <c r="AM48" i="9" s="1"/>
  <c r="M162" i="13"/>
  <c r="K192" i="9"/>
  <c r="M192" i="9" s="1"/>
  <c r="AL54" i="8"/>
  <c r="AN54" i="8" s="1"/>
  <c r="M210" i="5"/>
  <c r="K210" i="6"/>
  <c r="M210" i="6" s="1"/>
  <c r="V30" i="13"/>
  <c r="AC60" i="8"/>
  <c r="AD60" i="8" s="1"/>
  <c r="K180" i="11"/>
  <c r="M180" i="11" s="1"/>
  <c r="AC36" i="12"/>
  <c r="AE36" i="12" s="1"/>
  <c r="M180" i="10"/>
  <c r="L186" i="9"/>
  <c r="AN42" i="9"/>
  <c r="T36" i="13"/>
  <c r="U36" i="13" s="1"/>
  <c r="T30" i="14"/>
  <c r="U30" i="14" s="1"/>
  <c r="K174" i="12"/>
  <c r="L174" i="12" s="1"/>
  <c r="M222" i="4"/>
  <c r="AC42" i="11"/>
  <c r="AE42" i="11" s="1"/>
  <c r="AE30" i="12"/>
  <c r="K168" i="13"/>
  <c r="L168" i="13" s="1"/>
  <c r="V36" i="12"/>
  <c r="M216" i="4"/>
  <c r="L204" i="6"/>
  <c r="M198" i="7"/>
  <c r="AL42" i="10"/>
  <c r="AM42" i="10" s="1"/>
  <c r="AL60" i="7"/>
  <c r="AM60" i="7" s="1"/>
  <c r="AD66" i="6"/>
  <c r="K198" i="8"/>
  <c r="L198" i="8" s="1"/>
  <c r="K216" i="5"/>
  <c r="L216" i="5" s="1"/>
  <c r="AE36" i="11"/>
  <c r="AE78" i="4"/>
  <c r="AM48" i="8"/>
  <c r="AE72" i="5"/>
  <c r="AM30" i="11"/>
  <c r="AN36" i="10"/>
  <c r="T42" i="12"/>
  <c r="U42" i="12" s="1"/>
  <c r="AM54" i="7"/>
  <c r="U60" i="8"/>
  <c r="V42" i="11"/>
  <c r="K204" i="7"/>
  <c r="L204" i="7" s="1"/>
  <c r="T60" i="9"/>
  <c r="U60" i="9" s="1"/>
  <c r="AD60" i="7"/>
  <c r="AC54" i="9"/>
  <c r="AD54" i="9" s="1"/>
  <c r="AL78" i="4"/>
  <c r="AN78" i="4" s="1"/>
  <c r="AL30" i="12"/>
  <c r="AN30" i="12" s="1"/>
  <c r="L192" i="9"/>
  <c r="T75" i="8"/>
  <c r="T50" i="11"/>
  <c r="S60" i="11"/>
  <c r="U56" i="11"/>
  <c r="U74" i="8"/>
  <c r="S78" i="8"/>
  <c r="T68" i="8"/>
  <c r="AB96" i="4"/>
  <c r="AC86" i="4"/>
  <c r="AD92" i="4"/>
  <c r="AB73" i="7"/>
  <c r="AB82" i="7"/>
  <c r="AB40" i="13"/>
  <c r="AB31" i="13"/>
  <c r="K164" i="14"/>
  <c r="J174" i="14"/>
  <c r="L170" i="14"/>
  <c r="J171" i="14"/>
  <c r="L177" i="14"/>
  <c r="AL62" i="7"/>
  <c r="AM68" i="7"/>
  <c r="AK72" i="7"/>
  <c r="AH66" i="8"/>
  <c r="AI66" i="8"/>
  <c r="Q204" i="8"/>
  <c r="P204" i="8"/>
  <c r="T39" i="14"/>
  <c r="AC45" i="11"/>
  <c r="AC57" i="9"/>
  <c r="T81" i="7"/>
  <c r="L189" i="11"/>
  <c r="J183" i="11"/>
  <c r="K231" i="4"/>
  <c r="AK31" i="12"/>
  <c r="AK40" i="12"/>
  <c r="S91" i="4"/>
  <c r="S100" i="4"/>
  <c r="L224" i="5"/>
  <c r="J228" i="5"/>
  <c r="K218" i="5"/>
  <c r="AD81" i="6"/>
  <c r="AB75" i="6"/>
  <c r="S79" i="6"/>
  <c r="S88" i="6"/>
  <c r="AQ84" i="4"/>
  <c r="AR84" i="4"/>
  <c r="AL56" i="8"/>
  <c r="AM62" i="8"/>
  <c r="AK66" i="8"/>
  <c r="AK42" i="12"/>
  <c r="AM38" i="12"/>
  <c r="AL32" i="12"/>
  <c r="AM44" i="11"/>
  <c r="AK48" i="11"/>
  <c r="AL38" i="11"/>
  <c r="AK57" i="8"/>
  <c r="AM63" i="8"/>
  <c r="AB39" i="12"/>
  <c r="AD45" i="12"/>
  <c r="AK69" i="6"/>
  <c r="AM75" i="6"/>
  <c r="AQ72" i="6"/>
  <c r="AR72" i="6"/>
  <c r="AD33" i="14"/>
  <c r="AB27" i="14"/>
  <c r="Z54" i="11"/>
  <c r="Y54" i="11"/>
  <c r="T66" i="8"/>
  <c r="V66" i="8" s="1"/>
  <c r="AI90" i="4"/>
  <c r="AH90" i="4"/>
  <c r="AB49" i="11"/>
  <c r="AB58" i="11"/>
  <c r="T69" i="9"/>
  <c r="S61" i="10"/>
  <c r="S70" i="10"/>
  <c r="S51" i="11"/>
  <c r="U57" i="11"/>
  <c r="AC51" i="10"/>
  <c r="AL87" i="4"/>
  <c r="K225" i="7"/>
  <c r="K225" i="5"/>
  <c r="J82" i="7"/>
  <c r="J73" i="7"/>
  <c r="AC32" i="13"/>
  <c r="AD38" i="13"/>
  <c r="AB42" i="13"/>
  <c r="AK81" i="4"/>
  <c r="AM87" i="4"/>
  <c r="S73" i="8"/>
  <c r="S82" i="8"/>
  <c r="AC78" i="5"/>
  <c r="AD78" i="5" s="1"/>
  <c r="AB31" i="14"/>
  <c r="AB40" i="14"/>
  <c r="L213" i="8"/>
  <c r="J207" i="8"/>
  <c r="T72" i="7"/>
  <c r="V72" i="7" s="1"/>
  <c r="L189" i="12"/>
  <c r="J183" i="12"/>
  <c r="AR36" i="12"/>
  <c r="AQ36" i="12"/>
  <c r="J198" i="10"/>
  <c r="L194" i="10"/>
  <c r="K188" i="10"/>
  <c r="AQ42" i="11"/>
  <c r="AR42" i="11"/>
  <c r="V78" i="6"/>
  <c r="AK64" i="9"/>
  <c r="AK55" i="9"/>
  <c r="AL66" i="6"/>
  <c r="AM66" i="6" s="1"/>
  <c r="AL72" i="5"/>
  <c r="AM72" i="5" s="1"/>
  <c r="K195" i="10"/>
  <c r="AI42" i="12"/>
  <c r="AH42" i="12"/>
  <c r="U86" i="6"/>
  <c r="T80" i="6"/>
  <c r="S90" i="6"/>
  <c r="AK63" i="7"/>
  <c r="AM69" i="7"/>
  <c r="AC50" i="10"/>
  <c r="AB60" i="10"/>
  <c r="AD56" i="10"/>
  <c r="K200" i="8"/>
  <c r="J210" i="8"/>
  <c r="L206" i="8"/>
  <c r="AC81" i="5"/>
  <c r="P222" i="5"/>
  <c r="Q222" i="5"/>
  <c r="AB30" i="14"/>
  <c r="S55" i="11"/>
  <c r="S64" i="11"/>
  <c r="AB85" i="4"/>
  <c r="AB94" i="4"/>
  <c r="U39" i="14"/>
  <c r="S33" i="14"/>
  <c r="S81" i="6"/>
  <c r="U87" i="6"/>
  <c r="AB78" i="7"/>
  <c r="AD74" i="7"/>
  <c r="AC68" i="7"/>
  <c r="T93" i="5"/>
  <c r="AD39" i="13"/>
  <c r="AB33" i="13"/>
  <c r="K183" i="12"/>
  <c r="K207" i="8"/>
  <c r="AC26" i="14"/>
  <c r="AB36" i="14"/>
  <c r="AD32" i="14"/>
  <c r="AL75" i="9"/>
  <c r="AL81" i="9" s="1"/>
  <c r="AL93" i="6"/>
  <c r="AL99" i="6" s="1"/>
  <c r="AC33" i="13"/>
  <c r="AM81" i="5"/>
  <c r="AK75" i="5"/>
  <c r="Z48" i="12"/>
  <c r="Y48" i="12"/>
  <c r="S52" i="12"/>
  <c r="S43" i="12"/>
  <c r="AQ48" i="10"/>
  <c r="AR48" i="10"/>
  <c r="AC84" i="4"/>
  <c r="Q198" i="9"/>
  <c r="P198" i="9"/>
  <c r="L176" i="13"/>
  <c r="K170" i="13"/>
  <c r="J180" i="13"/>
  <c r="Z96" i="4"/>
  <c r="Y96" i="4"/>
  <c r="T84" i="5"/>
  <c r="K219" i="6"/>
  <c r="U69" i="9"/>
  <c r="S63" i="9"/>
  <c r="T62" i="9"/>
  <c r="S72" i="9"/>
  <c r="U68" i="9"/>
  <c r="S43" i="13"/>
  <c r="S52" i="13"/>
  <c r="Z42" i="13"/>
  <c r="Y42" i="13"/>
  <c r="AK43" i="11"/>
  <c r="AK52" i="11"/>
  <c r="L156" i="14"/>
  <c r="M156" i="14"/>
  <c r="S73" i="7"/>
  <c r="S82" i="7"/>
  <c r="AM32" i="13"/>
  <c r="AK36" i="13"/>
  <c r="AL26" i="13"/>
  <c r="AK40" i="13"/>
  <c r="AK31" i="13"/>
  <c r="T93" i="4"/>
  <c r="V90" i="4"/>
  <c r="U90" i="4"/>
  <c r="AI84" i="5"/>
  <c r="AH84" i="5"/>
  <c r="U84" i="4"/>
  <c r="K224" i="4"/>
  <c r="J234" i="4"/>
  <c r="L230" i="4"/>
  <c r="J222" i="6"/>
  <c r="K212" i="6"/>
  <c r="L218" i="6"/>
  <c r="AB66" i="9"/>
  <c r="AC56" i="9"/>
  <c r="AD62" i="9"/>
  <c r="Y78" i="7"/>
  <c r="Z78" i="7"/>
  <c r="K186" i="10"/>
  <c r="J216" i="7"/>
  <c r="K206" i="7"/>
  <c r="L212" i="7"/>
  <c r="T56" i="10"/>
  <c r="U62" i="10"/>
  <c r="S66" i="10"/>
  <c r="K176" i="12"/>
  <c r="L182" i="12"/>
  <c r="J186" i="12"/>
  <c r="AL33" i="13"/>
  <c r="AL39" i="13" s="1"/>
  <c r="AM51" i="10"/>
  <c r="AK45" i="10"/>
  <c r="AB51" i="10"/>
  <c r="AD57" i="10"/>
  <c r="T63" i="10"/>
  <c r="AL44" i="10"/>
  <c r="AM50" i="10"/>
  <c r="AK54" i="10"/>
  <c r="Z84" i="6"/>
  <c r="Y84" i="6"/>
  <c r="AH54" i="10"/>
  <c r="AI54" i="10"/>
  <c r="Y90" i="5"/>
  <c r="Z90" i="5"/>
  <c r="AK33" i="12"/>
  <c r="AM39" i="12"/>
  <c r="AC69" i="7"/>
  <c r="Y66" i="9"/>
  <c r="Z66" i="9"/>
  <c r="K171" i="14"/>
  <c r="U63" i="10"/>
  <c r="S57" i="10"/>
  <c r="AK76" i="7"/>
  <c r="AK67" i="7"/>
  <c r="L213" i="9"/>
  <c r="K182" i="11"/>
  <c r="L188" i="11"/>
  <c r="J192" i="11"/>
  <c r="AC63" i="8"/>
  <c r="S94" i="5"/>
  <c r="S85" i="5"/>
  <c r="AL63" i="10"/>
  <c r="Q210" i="7"/>
  <c r="P210" i="7"/>
  <c r="AK61" i="8"/>
  <c r="AK70" i="8"/>
  <c r="AQ78" i="5"/>
  <c r="AR78" i="5"/>
  <c r="AK34" i="14"/>
  <c r="AK25" i="14"/>
  <c r="AB49" i="10"/>
  <c r="AB58" i="10"/>
  <c r="K177" i="13"/>
  <c r="AB61" i="8"/>
  <c r="AB70" i="8"/>
  <c r="T86" i="5"/>
  <c r="S96" i="5"/>
  <c r="U92" i="5"/>
  <c r="T48" i="11"/>
  <c r="T38" i="13"/>
  <c r="U44" i="13"/>
  <c r="S48" i="13"/>
  <c r="K189" i="11"/>
  <c r="AB79" i="6"/>
  <c r="AB88" i="6"/>
  <c r="AB55" i="9"/>
  <c r="AB64" i="9"/>
  <c r="AK85" i="4"/>
  <c r="AK94" i="4"/>
  <c r="AQ30" i="13"/>
  <c r="AR30" i="13"/>
  <c r="J43" i="12"/>
  <c r="J52" i="12"/>
  <c r="J88" i="6"/>
  <c r="J79" i="6"/>
  <c r="J70" i="9"/>
  <c r="J61" i="9"/>
  <c r="P186" i="11"/>
  <c r="Q186" i="11"/>
  <c r="T51" i="12"/>
  <c r="S93" i="4"/>
  <c r="U99" i="4"/>
  <c r="AC80" i="5"/>
  <c r="AB90" i="5"/>
  <c r="AD86" i="5"/>
  <c r="L213" i="7"/>
  <c r="J207" i="7"/>
  <c r="P228" i="4"/>
  <c r="Q228" i="4"/>
  <c r="P216" i="6"/>
  <c r="Q216" i="6"/>
  <c r="AI60" i="9"/>
  <c r="AH60" i="9"/>
  <c r="S84" i="7"/>
  <c r="T74" i="7"/>
  <c r="U80" i="7"/>
  <c r="AM56" i="9"/>
  <c r="AL50" i="9"/>
  <c r="AK60" i="9"/>
  <c r="T54" i="10"/>
  <c r="P180" i="12"/>
  <c r="Q180" i="12"/>
  <c r="AC75" i="6"/>
  <c r="AL39" i="12"/>
  <c r="P168" i="14"/>
  <c r="Q168" i="14"/>
  <c r="P174" i="13"/>
  <c r="Q174" i="13"/>
  <c r="AD63" i="9"/>
  <c r="AB57" i="9"/>
  <c r="AI72" i="7"/>
  <c r="AH72" i="7"/>
  <c r="S70" i="9"/>
  <c r="S61" i="9"/>
  <c r="AB45" i="11"/>
  <c r="AD51" i="11"/>
  <c r="J225" i="4"/>
  <c r="L231" i="4"/>
  <c r="AB69" i="7"/>
  <c r="AD75" i="7"/>
  <c r="J171" i="13"/>
  <c r="L177" i="13"/>
  <c r="U54" i="9"/>
  <c r="V54" i="9"/>
  <c r="J219" i="5"/>
  <c r="L225" i="5"/>
  <c r="AI30" i="13"/>
  <c r="AC30" i="13" s="1"/>
  <c r="AD30" i="13" s="1"/>
  <c r="AH30" i="13"/>
  <c r="T87" i="6"/>
  <c r="U45" i="13"/>
  <c r="S39" i="13"/>
  <c r="J40" i="14"/>
  <c r="J31" i="14"/>
  <c r="AL74" i="5"/>
  <c r="AM80" i="5"/>
  <c r="AK84" i="5"/>
  <c r="J213" i="6"/>
  <c r="L219" i="6"/>
  <c r="AD44" i="12"/>
  <c r="AB48" i="12"/>
  <c r="AC38" i="12"/>
  <c r="S45" i="12"/>
  <c r="U51" i="12"/>
  <c r="AK30" i="14"/>
  <c r="AM26" i="14"/>
  <c r="J100" i="5"/>
  <c r="J91" i="5"/>
  <c r="S54" i="12"/>
  <c r="T44" i="12"/>
  <c r="U50" i="12"/>
  <c r="K162" i="14"/>
  <c r="J37" i="13"/>
  <c r="J46" i="13"/>
  <c r="AL69" i="8"/>
  <c r="AL75" i="8" s="1"/>
  <c r="AK82" i="5"/>
  <c r="AK73" i="5"/>
  <c r="L200" i="9"/>
  <c r="J204" i="9"/>
  <c r="K194" i="9"/>
  <c r="L201" i="10"/>
  <c r="J195" i="10"/>
  <c r="AK67" i="6"/>
  <c r="AK76" i="6"/>
  <c r="T92" i="4"/>
  <c r="U98" i="4"/>
  <c r="S102" i="4"/>
  <c r="J91" i="4"/>
  <c r="J100" i="4"/>
  <c r="AL117" i="5"/>
  <c r="K201" i="9"/>
  <c r="S42" i="14"/>
  <c r="T32" i="14"/>
  <c r="U38" i="14"/>
  <c r="AL93" i="7"/>
  <c r="M201" i="9"/>
  <c r="J195" i="9"/>
  <c r="J64" i="10"/>
  <c r="J55" i="10"/>
  <c r="J49" i="11"/>
  <c r="J58" i="11"/>
  <c r="AD93" i="4"/>
  <c r="AB87" i="4"/>
  <c r="AL80" i="4"/>
  <c r="AK90" i="4"/>
  <c r="AM86" i="4"/>
  <c r="AB84" i="6"/>
  <c r="AD80" i="6"/>
  <c r="AC74" i="6"/>
  <c r="L222" i="4"/>
  <c r="AI48" i="11"/>
  <c r="AH48" i="11"/>
  <c r="T45" i="13"/>
  <c r="AQ54" i="9"/>
  <c r="AR54" i="9"/>
  <c r="AC66" i="7"/>
  <c r="AE66" i="7" s="1"/>
  <c r="Y60" i="10"/>
  <c r="Z60" i="10"/>
  <c r="AC39" i="12"/>
  <c r="AM33" i="13"/>
  <c r="AK27" i="13"/>
  <c r="AB85" i="5"/>
  <c r="AB94" i="5"/>
  <c r="Z72" i="8"/>
  <c r="Y72" i="8"/>
  <c r="AK39" i="11"/>
  <c r="AM45" i="11"/>
  <c r="S31" i="14"/>
  <c r="S40" i="14"/>
  <c r="S69" i="8"/>
  <c r="U75" i="8"/>
  <c r="AK51" i="9"/>
  <c r="AM57" i="9"/>
  <c r="AQ66" i="7"/>
  <c r="AR66" i="7"/>
  <c r="AC62" i="8"/>
  <c r="AD68" i="8"/>
  <c r="AB72" i="8"/>
  <c r="S87" i="5"/>
  <c r="U93" i="5"/>
  <c r="Z36" i="14"/>
  <c r="Y36" i="14"/>
  <c r="T57" i="11"/>
  <c r="AH36" i="13"/>
  <c r="AI36" i="13"/>
  <c r="AB63" i="8"/>
  <c r="AD69" i="8"/>
  <c r="AK49" i="10"/>
  <c r="AK58" i="10"/>
  <c r="AD72" i="6"/>
  <c r="AL45" i="11"/>
  <c r="AB81" i="5"/>
  <c r="AD87" i="5"/>
  <c r="J67" i="8"/>
  <c r="J76" i="8"/>
  <c r="S75" i="7"/>
  <c r="U81" i="7"/>
  <c r="AC105" i="4"/>
  <c r="AC111" i="4" s="1"/>
  <c r="AH78" i="6"/>
  <c r="AI78" i="6"/>
  <c r="AR60" i="8"/>
  <c r="AQ60" i="8"/>
  <c r="Q192" i="10"/>
  <c r="P192" i="10"/>
  <c r="AL36" i="11"/>
  <c r="AN36" i="11" s="1"/>
  <c r="AC44" i="11"/>
  <c r="AD50" i="11"/>
  <c r="AB54" i="11"/>
  <c r="L168" i="12"/>
  <c r="M168" i="12"/>
  <c r="AB40" i="12"/>
  <c r="AB31" i="12"/>
  <c r="AL68" i="6"/>
  <c r="AK78" i="6"/>
  <c r="AM74" i="6"/>
  <c r="AM24" i="12"/>
  <c r="AN24" i="12"/>
  <c r="U24" i="14"/>
  <c r="V24" i="14"/>
  <c r="AD24" i="12"/>
  <c r="AE24" i="12"/>
  <c r="AC24" i="13"/>
  <c r="AP24" i="14"/>
  <c r="AB21" i="14"/>
  <c r="AR24" i="13"/>
  <c r="AL24" i="13" s="1"/>
  <c r="AQ24" i="13"/>
  <c r="AK21" i="14"/>
  <c r="AK19" i="14"/>
  <c r="AB24" i="14"/>
  <c r="AG24" i="14"/>
  <c r="AQ24" i="14"/>
  <c r="AR24" i="14"/>
  <c r="AC22" i="14"/>
  <c r="AC21" i="14" s="1"/>
  <c r="AC27" i="14" s="1"/>
  <c r="BG99" i="2"/>
  <c r="AC20" i="14"/>
  <c r="BD97" i="2"/>
  <c r="BD102" i="2" s="1"/>
  <c r="AL20" i="14"/>
  <c r="AM21" i="14"/>
  <c r="AM27" i="14" s="1"/>
  <c r="AL22" i="14"/>
  <c r="AL21" i="14" s="1"/>
  <c r="AL27" i="14" s="1"/>
  <c r="BK83" i="2"/>
  <c r="BL84" i="2" s="1"/>
  <c r="BD83" i="2"/>
  <c r="BE84" i="2" s="1"/>
  <c r="BK88" i="2"/>
  <c r="BD88" i="2"/>
  <c r="BC90" i="2"/>
  <c r="BC91" i="2"/>
  <c r="BD86" i="2"/>
  <c r="BD87" i="2" s="1"/>
  <c r="BK86" i="2"/>
  <c r="BK87" i="2" s="1"/>
  <c r="AD9" i="2"/>
  <c r="AE2" i="2"/>
  <c r="L210" i="6" l="1"/>
  <c r="AE48" i="10"/>
  <c r="AN48" i="9"/>
  <c r="AC84" i="5"/>
  <c r="AE84" i="5" s="1"/>
  <c r="V36" i="13"/>
  <c r="AL84" i="4"/>
  <c r="AE60" i="8"/>
  <c r="AN60" i="7"/>
  <c r="AN42" i="10"/>
  <c r="AC48" i="11"/>
  <c r="AD48" i="11" s="1"/>
  <c r="AC66" i="8"/>
  <c r="AE66" i="8" s="1"/>
  <c r="V42" i="12"/>
  <c r="K192" i="10"/>
  <c r="L192" i="10" s="1"/>
  <c r="V30" i="14"/>
  <c r="U66" i="8"/>
  <c r="AM54" i="8"/>
  <c r="T66" i="9"/>
  <c r="U66" i="9" s="1"/>
  <c r="AD42" i="11"/>
  <c r="AD36" i="12"/>
  <c r="K174" i="13"/>
  <c r="L174" i="13" s="1"/>
  <c r="K198" i="9"/>
  <c r="L198" i="9" s="1"/>
  <c r="M174" i="12"/>
  <c r="AC54" i="10"/>
  <c r="AD54" i="10" s="1"/>
  <c r="T42" i="13"/>
  <c r="V42" i="13" s="1"/>
  <c r="L180" i="11"/>
  <c r="AN24" i="13"/>
  <c r="M168" i="13"/>
  <c r="T54" i="11"/>
  <c r="U54" i="11" s="1"/>
  <c r="K180" i="12"/>
  <c r="M180" i="12" s="1"/>
  <c r="K168" i="14"/>
  <c r="M168" i="14" s="1"/>
  <c r="AM36" i="11"/>
  <c r="M204" i="7"/>
  <c r="M216" i="5"/>
  <c r="AC72" i="7"/>
  <c r="AD72" i="7" s="1"/>
  <c r="AC90" i="4"/>
  <c r="AD90" i="4" s="1"/>
  <c r="K204" i="8"/>
  <c r="L204" i="8" s="1"/>
  <c r="M198" i="8"/>
  <c r="AL54" i="9"/>
  <c r="AM54" i="9" s="1"/>
  <c r="K222" i="5"/>
  <c r="L222" i="5" s="1"/>
  <c r="AC36" i="13"/>
  <c r="AD36" i="13" s="1"/>
  <c r="AN84" i="4"/>
  <c r="T96" i="4"/>
  <c r="U96" i="4" s="1"/>
  <c r="AE54" i="9"/>
  <c r="AC78" i="6"/>
  <c r="AE78" i="6" s="1"/>
  <c r="AL42" i="11"/>
  <c r="AM42" i="11" s="1"/>
  <c r="K186" i="11"/>
  <c r="L186" i="11" s="1"/>
  <c r="K210" i="7"/>
  <c r="M210" i="7" s="1"/>
  <c r="AL72" i="6"/>
  <c r="AM72" i="6" s="1"/>
  <c r="AM30" i="12"/>
  <c r="AM78" i="4"/>
  <c r="T84" i="6"/>
  <c r="V84" i="6" s="1"/>
  <c r="V60" i="9"/>
  <c r="AC60" i="9"/>
  <c r="AE60" i="9" s="1"/>
  <c r="AE78" i="5"/>
  <c r="AM84" i="4"/>
  <c r="AK33" i="13"/>
  <c r="AM39" i="13"/>
  <c r="AB93" i="4"/>
  <c r="AD99" i="4"/>
  <c r="AL99" i="7"/>
  <c r="K207" i="9"/>
  <c r="AK73" i="6"/>
  <c r="AK82" i="6"/>
  <c r="AK88" i="5"/>
  <c r="AK79" i="5"/>
  <c r="S76" i="9"/>
  <c r="S67" i="9"/>
  <c r="AC81" i="6"/>
  <c r="T80" i="7"/>
  <c r="S90" i="7"/>
  <c r="U86" i="7"/>
  <c r="AI90" i="5"/>
  <c r="AH90" i="5"/>
  <c r="AB64" i="10"/>
  <c r="AB55" i="10"/>
  <c r="S100" i="5"/>
  <c r="S91" i="5"/>
  <c r="L219" i="9"/>
  <c r="K177" i="14"/>
  <c r="T90" i="5"/>
  <c r="Y66" i="10"/>
  <c r="Z66" i="10"/>
  <c r="Q234" i="4"/>
  <c r="P234" i="4"/>
  <c r="S79" i="7"/>
  <c r="S88" i="7"/>
  <c r="S69" i="9"/>
  <c r="U75" i="9"/>
  <c r="U84" i="5"/>
  <c r="V84" i="5"/>
  <c r="AE30" i="13"/>
  <c r="AH30" i="14"/>
  <c r="AI30" i="14"/>
  <c r="AC30" i="14" s="1"/>
  <c r="AD30" i="14" s="1"/>
  <c r="K206" i="8"/>
  <c r="J216" i="8"/>
  <c r="L212" i="8"/>
  <c r="K201" i="10"/>
  <c r="S88" i="8"/>
  <c r="S79" i="8"/>
  <c r="AL93" i="4"/>
  <c r="AQ48" i="11"/>
  <c r="AR48" i="11"/>
  <c r="AB81" i="6"/>
  <c r="AD87" i="6"/>
  <c r="AK37" i="12"/>
  <c r="AK46" i="12"/>
  <c r="T87" i="7"/>
  <c r="AC92" i="4"/>
  <c r="AB102" i="4"/>
  <c r="AD98" i="4"/>
  <c r="Y60" i="11"/>
  <c r="Z60" i="11"/>
  <c r="AN66" i="6"/>
  <c r="AL60" i="8"/>
  <c r="AM60" i="8" s="1"/>
  <c r="J73" i="8"/>
  <c r="J82" i="8"/>
  <c r="AB69" i="8"/>
  <c r="AD75" i="8"/>
  <c r="S93" i="5"/>
  <c r="U99" i="5"/>
  <c r="AK45" i="11"/>
  <c r="AM51" i="11"/>
  <c r="J55" i="11"/>
  <c r="J64" i="11"/>
  <c r="Z54" i="12"/>
  <c r="Y54" i="12"/>
  <c r="AH48" i="12"/>
  <c r="AI48" i="12"/>
  <c r="J37" i="14"/>
  <c r="J46" i="14"/>
  <c r="AB75" i="7"/>
  <c r="AD81" i="7"/>
  <c r="K195" i="11"/>
  <c r="AR54" i="10"/>
  <c r="AQ54" i="10"/>
  <c r="T62" i="10"/>
  <c r="S72" i="10"/>
  <c r="U68" i="10"/>
  <c r="AC62" i="9"/>
  <c r="AD68" i="9"/>
  <c r="AB72" i="9"/>
  <c r="K228" i="4"/>
  <c r="T48" i="12"/>
  <c r="S39" i="14"/>
  <c r="U45" i="14"/>
  <c r="Q210" i="8"/>
  <c r="P210" i="8"/>
  <c r="Z90" i="6"/>
  <c r="Y90" i="6"/>
  <c r="L195" i="12"/>
  <c r="J189" i="12"/>
  <c r="J79" i="7"/>
  <c r="J88" i="7"/>
  <c r="T75" i="9"/>
  <c r="AK75" i="6"/>
  <c r="AM81" i="6"/>
  <c r="AM50" i="11"/>
  <c r="AK54" i="11"/>
  <c r="AL44" i="11"/>
  <c r="J180" i="14"/>
  <c r="L176" i="14"/>
  <c r="K170" i="14"/>
  <c r="AL123" i="5"/>
  <c r="K213" i="8"/>
  <c r="AH96" i="4"/>
  <c r="AI96" i="4"/>
  <c r="AB37" i="12"/>
  <c r="AB46" i="12"/>
  <c r="AI84" i="6"/>
  <c r="AH84" i="6"/>
  <c r="T38" i="14"/>
  <c r="U44" i="14"/>
  <c r="S48" i="14"/>
  <c r="L237" i="4"/>
  <c r="J231" i="4"/>
  <c r="J222" i="7"/>
  <c r="L218" i="7"/>
  <c r="K212" i="7"/>
  <c r="AB64" i="11"/>
  <c r="AB55" i="11"/>
  <c r="AL33" i="14"/>
  <c r="AC68" i="8"/>
  <c r="AD74" i="8"/>
  <c r="AB78" i="8"/>
  <c r="S75" i="8"/>
  <c r="U81" i="8"/>
  <c r="T51" i="13"/>
  <c r="AK96" i="4"/>
  <c r="AM92" i="4"/>
  <c r="AL86" i="4"/>
  <c r="J61" i="10"/>
  <c r="J70" i="10"/>
  <c r="J43" i="13"/>
  <c r="J52" i="13"/>
  <c r="AL26" i="14"/>
  <c r="AM32" i="14"/>
  <c r="AK36" i="14"/>
  <c r="U54" i="10"/>
  <c r="V54" i="10"/>
  <c r="AB61" i="9"/>
  <c r="AB70" i="9"/>
  <c r="T44" i="13"/>
  <c r="S54" i="13"/>
  <c r="U50" i="13"/>
  <c r="AK31" i="14"/>
  <c r="AK40" i="14"/>
  <c r="AL69" i="10"/>
  <c r="Q192" i="11"/>
  <c r="P192" i="11"/>
  <c r="U69" i="10"/>
  <c r="S63" i="10"/>
  <c r="AC75" i="7"/>
  <c r="AL45" i="13"/>
  <c r="L224" i="6"/>
  <c r="J228" i="6"/>
  <c r="K218" i="6"/>
  <c r="AK37" i="13"/>
  <c r="AK46" i="13"/>
  <c r="AK49" i="11"/>
  <c r="AK58" i="11"/>
  <c r="S78" i="9"/>
  <c r="U74" i="9"/>
  <c r="T68" i="9"/>
  <c r="AK81" i="5"/>
  <c r="AM87" i="5"/>
  <c r="AL87" i="9"/>
  <c r="AL93" i="9" s="1"/>
  <c r="AC74" i="7"/>
  <c r="AD80" i="7"/>
  <c r="AB84" i="7"/>
  <c r="AB91" i="4"/>
  <c r="AB100" i="4"/>
  <c r="AD62" i="10"/>
  <c r="AB66" i="10"/>
  <c r="AC56" i="10"/>
  <c r="AC42" i="12"/>
  <c r="AD42" i="12" s="1"/>
  <c r="K194" i="10"/>
  <c r="J204" i="10"/>
  <c r="L200" i="10"/>
  <c r="L219" i="8"/>
  <c r="J213" i="8"/>
  <c r="K231" i="5"/>
  <c r="AL38" i="12"/>
  <c r="AM44" i="12"/>
  <c r="AK48" i="12"/>
  <c r="Q228" i="5"/>
  <c r="P228" i="5"/>
  <c r="K237" i="4"/>
  <c r="AC63" i="9"/>
  <c r="AR72" i="7"/>
  <c r="AQ72" i="7"/>
  <c r="T72" i="8"/>
  <c r="V72" i="8" s="1"/>
  <c r="T81" i="8"/>
  <c r="AB54" i="12"/>
  <c r="AC44" i="12"/>
  <c r="AD50" i="12"/>
  <c r="Y84" i="7"/>
  <c r="Z84" i="7"/>
  <c r="AK100" i="4"/>
  <c r="AK91" i="4"/>
  <c r="AB76" i="8"/>
  <c r="AB67" i="8"/>
  <c r="T60" i="10"/>
  <c r="S49" i="13"/>
  <c r="S58" i="13"/>
  <c r="AN72" i="5"/>
  <c r="AK87" i="4"/>
  <c r="AM93" i="4"/>
  <c r="AC57" i="10"/>
  <c r="AC51" i="11"/>
  <c r="AC45" i="12"/>
  <c r="J97" i="5"/>
  <c r="J106" i="5"/>
  <c r="U51" i="13"/>
  <c r="S45" i="13"/>
  <c r="Y48" i="13"/>
  <c r="Z48" i="13"/>
  <c r="AI66" i="9"/>
  <c r="AH66" i="9"/>
  <c r="T86" i="6"/>
  <c r="S96" i="6"/>
  <c r="U92" i="6"/>
  <c r="S94" i="6"/>
  <c r="S85" i="6"/>
  <c r="AM33" i="14"/>
  <c r="AK27" i="14"/>
  <c r="AB87" i="5"/>
  <c r="AD93" i="5"/>
  <c r="AB100" i="5"/>
  <c r="AB91" i="5"/>
  <c r="AR90" i="4"/>
  <c r="AQ90" i="4"/>
  <c r="Z42" i="14"/>
  <c r="Y42" i="14"/>
  <c r="Y102" i="4"/>
  <c r="Z102" i="4"/>
  <c r="Q204" i="9"/>
  <c r="P204" i="9"/>
  <c r="AR30" i="14"/>
  <c r="AQ30" i="14"/>
  <c r="AR84" i="5"/>
  <c r="AQ84" i="5"/>
  <c r="AD57" i="11"/>
  <c r="AB51" i="11"/>
  <c r="AB63" i="9"/>
  <c r="AD69" i="9"/>
  <c r="AL45" i="12"/>
  <c r="AQ60" i="9"/>
  <c r="AR60" i="9"/>
  <c r="T57" i="12"/>
  <c r="J94" i="6"/>
  <c r="J85" i="6"/>
  <c r="AL78" i="5"/>
  <c r="AN78" i="5" s="1"/>
  <c r="K188" i="11"/>
  <c r="K192" i="11" s="1"/>
  <c r="L194" i="11"/>
  <c r="J198" i="11"/>
  <c r="AD66" i="7"/>
  <c r="P186" i="12"/>
  <c r="Q186" i="12"/>
  <c r="Q216" i="7"/>
  <c r="P216" i="7"/>
  <c r="K216" i="6"/>
  <c r="M216" i="6" s="1"/>
  <c r="AL30" i="13"/>
  <c r="AN30" i="13" s="1"/>
  <c r="Y72" i="9"/>
  <c r="Z72" i="9"/>
  <c r="K225" i="6"/>
  <c r="L182" i="13"/>
  <c r="J186" i="13"/>
  <c r="K176" i="13"/>
  <c r="AD38" i="14"/>
  <c r="AC32" i="14"/>
  <c r="AB42" i="14"/>
  <c r="K189" i="12"/>
  <c r="AH78" i="7"/>
  <c r="AI78" i="7"/>
  <c r="AC87" i="5"/>
  <c r="AI60" i="10"/>
  <c r="AH60" i="10"/>
  <c r="P198" i="10"/>
  <c r="Q198" i="10"/>
  <c r="AB37" i="14"/>
  <c r="AB46" i="14"/>
  <c r="AI42" i="13"/>
  <c r="AH42" i="13"/>
  <c r="S67" i="10"/>
  <c r="S76" i="10"/>
  <c r="AB33" i="14"/>
  <c r="AD39" i="14"/>
  <c r="AK63" i="8"/>
  <c r="AM69" i="8"/>
  <c r="AR42" i="12"/>
  <c r="AQ42" i="12"/>
  <c r="U72" i="7"/>
  <c r="K224" i="5"/>
  <c r="J234" i="5"/>
  <c r="L230" i="5"/>
  <c r="T45" i="14"/>
  <c r="AL68" i="7"/>
  <c r="AM74" i="7"/>
  <c r="AK78" i="7"/>
  <c r="AB37" i="13"/>
  <c r="AB46" i="13"/>
  <c r="Y78" i="8"/>
  <c r="Z78" i="8"/>
  <c r="AC33" i="14"/>
  <c r="AL51" i="11"/>
  <c r="AL57" i="11" s="1"/>
  <c r="AK57" i="9"/>
  <c r="AM63" i="9"/>
  <c r="AB90" i="6"/>
  <c r="AC80" i="6"/>
  <c r="AC84" i="6" s="1"/>
  <c r="AD86" i="6"/>
  <c r="AL81" i="8"/>
  <c r="AL87" i="8" s="1"/>
  <c r="AL93" i="8" s="1"/>
  <c r="U105" i="4"/>
  <c r="S99" i="4"/>
  <c r="AK73" i="7"/>
  <c r="AK82" i="7"/>
  <c r="AK60" i="10"/>
  <c r="AM56" i="10"/>
  <c r="AL50" i="10"/>
  <c r="AK51" i="10"/>
  <c r="AM57" i="10"/>
  <c r="T99" i="4"/>
  <c r="AL105" i="6"/>
  <c r="T99" i="5"/>
  <c r="AH72" i="8"/>
  <c r="AI72" i="8"/>
  <c r="J201" i="10"/>
  <c r="L207" i="10"/>
  <c r="J225" i="5"/>
  <c r="L231" i="5"/>
  <c r="AC69" i="8"/>
  <c r="AL48" i="10"/>
  <c r="AN48" i="10" s="1"/>
  <c r="P180" i="13"/>
  <c r="Q180" i="13"/>
  <c r="AD51" i="12"/>
  <c r="AB45" i="12"/>
  <c r="AL74" i="6"/>
  <c r="AK84" i="6"/>
  <c r="AM80" i="6"/>
  <c r="AH54" i="11"/>
  <c r="AI54" i="11"/>
  <c r="AC117" i="4"/>
  <c r="AC123" i="4" s="1"/>
  <c r="AC129" i="4" s="1"/>
  <c r="AC135" i="4" s="1"/>
  <c r="T36" i="14"/>
  <c r="S46" i="14"/>
  <c r="S37" i="14"/>
  <c r="M207" i="9"/>
  <c r="J201" i="9"/>
  <c r="S108" i="4"/>
  <c r="U104" i="4"/>
  <c r="T98" i="4"/>
  <c r="L206" i="9"/>
  <c r="K200" i="9"/>
  <c r="J210" i="9"/>
  <c r="L162" i="14"/>
  <c r="M162" i="14"/>
  <c r="S51" i="12"/>
  <c r="U57" i="12"/>
  <c r="AL80" i="5"/>
  <c r="AK90" i="5"/>
  <c r="AM86" i="5"/>
  <c r="T93" i="6"/>
  <c r="J213" i="7"/>
  <c r="L219" i="7"/>
  <c r="J49" i="12"/>
  <c r="J58" i="12"/>
  <c r="AB94" i="6"/>
  <c r="AB85" i="6"/>
  <c r="U48" i="11"/>
  <c r="V48" i="11"/>
  <c r="T92" i="5"/>
  <c r="U98" i="5"/>
  <c r="S102" i="5"/>
  <c r="K183" i="13"/>
  <c r="AK39" i="12"/>
  <c r="AM45" i="12"/>
  <c r="T69" i="10"/>
  <c r="K182" i="12"/>
  <c r="L188" i="12"/>
  <c r="J192" i="12"/>
  <c r="L186" i="10"/>
  <c r="M186" i="10"/>
  <c r="Q222" i="6"/>
  <c r="P222" i="6"/>
  <c r="AQ36" i="13"/>
  <c r="AR36" i="13"/>
  <c r="AH36" i="14"/>
  <c r="AI36" i="14"/>
  <c r="S87" i="6"/>
  <c r="U93" i="6"/>
  <c r="S70" i="11"/>
  <c r="S61" i="11"/>
  <c r="AK61" i="9"/>
  <c r="AK70" i="9"/>
  <c r="AB48" i="13"/>
  <c r="AC38" i="13"/>
  <c r="AD44" i="13"/>
  <c r="K231" i="7"/>
  <c r="AQ66" i="8"/>
  <c r="AR66" i="8"/>
  <c r="S106" i="4"/>
  <c r="S97" i="4"/>
  <c r="J189" i="11"/>
  <c r="L195" i="11"/>
  <c r="AL66" i="7"/>
  <c r="AN66" i="7" s="1"/>
  <c r="AB79" i="7"/>
  <c r="AB88" i="7"/>
  <c r="T74" i="8"/>
  <c r="S84" i="8"/>
  <c r="U80" i="8"/>
  <c r="P174" i="14"/>
  <c r="Q174" i="14"/>
  <c r="J106" i="4"/>
  <c r="J97" i="4"/>
  <c r="L225" i="6"/>
  <c r="J219" i="6"/>
  <c r="J67" i="9"/>
  <c r="J76" i="9"/>
  <c r="AD84" i="4"/>
  <c r="AE84" i="4"/>
  <c r="S57" i="11"/>
  <c r="U63" i="11"/>
  <c r="AQ78" i="6"/>
  <c r="AR78" i="6"/>
  <c r="AC50" i="11"/>
  <c r="AD56" i="11"/>
  <c r="AB60" i="11"/>
  <c r="U87" i="7"/>
  <c r="S81" i="7"/>
  <c r="AK55" i="10"/>
  <c r="AK64" i="10"/>
  <c r="T63" i="11"/>
  <c r="T50" i="12"/>
  <c r="U56" i="12"/>
  <c r="S60" i="12"/>
  <c r="J177" i="13"/>
  <c r="L183" i="13"/>
  <c r="AL56" i="9"/>
  <c r="AK66" i="9"/>
  <c r="AM62" i="9"/>
  <c r="AB96" i="5"/>
  <c r="AC86" i="5"/>
  <c r="AD92" i="5"/>
  <c r="Z96" i="5"/>
  <c r="Y96" i="5"/>
  <c r="AK67" i="8"/>
  <c r="AK76" i="8"/>
  <c r="AB57" i="10"/>
  <c r="AD63" i="10"/>
  <c r="T78" i="7"/>
  <c r="V78" i="7" s="1"/>
  <c r="K230" i="4"/>
  <c r="L236" i="4"/>
  <c r="J240" i="4"/>
  <c r="AK42" i="13"/>
  <c r="AL32" i="13"/>
  <c r="AM38" i="13"/>
  <c r="S49" i="12"/>
  <c r="S58" i="12"/>
  <c r="AC39" i="13"/>
  <c r="AB39" i="13"/>
  <c r="AD45" i="13"/>
  <c r="AM75" i="7"/>
  <c r="AK69" i="7"/>
  <c r="M192" i="10"/>
  <c r="AL36" i="12"/>
  <c r="AN36" i="12" s="1"/>
  <c r="AL62" i="8"/>
  <c r="AK72" i="8"/>
  <c r="AM68" i="8"/>
  <c r="L183" i="14"/>
  <c r="J177" i="14"/>
  <c r="S66" i="11"/>
  <c r="T56" i="11"/>
  <c r="U62" i="11"/>
  <c r="AD24" i="13"/>
  <c r="AE24" i="13"/>
  <c r="AL24" i="14"/>
  <c r="AM24" i="13"/>
  <c r="AH24" i="14"/>
  <c r="AI24" i="14"/>
  <c r="AC24" i="14" s="1"/>
  <c r="BG105" i="2"/>
  <c r="BD103" i="2"/>
  <c r="BD108" i="2" s="1"/>
  <c r="BK89" i="2"/>
  <c r="BL90" i="2" s="1"/>
  <c r="BD89" i="2"/>
  <c r="BE90" i="2" s="1"/>
  <c r="BD94" i="2"/>
  <c r="BK94" i="2"/>
  <c r="BC93" i="2"/>
  <c r="BC95" i="2"/>
  <c r="BC92" i="2"/>
  <c r="BC94" i="2"/>
  <c r="BC98" i="2"/>
  <c r="BC100" i="2"/>
  <c r="BC101" i="2"/>
  <c r="BC105" i="2"/>
  <c r="BC97" i="2"/>
  <c r="BC99" i="2"/>
  <c r="BK97" i="2"/>
  <c r="BK102" i="2" s="1"/>
  <c r="BK92" i="2"/>
  <c r="BK93" i="2" s="1"/>
  <c r="BD92" i="2"/>
  <c r="BD93" i="2" s="1"/>
  <c r="AE9" i="2"/>
  <c r="AF2" i="2"/>
  <c r="AD84" i="5" l="1"/>
  <c r="M174" i="13"/>
  <c r="AD78" i="6"/>
  <c r="AD84" i="6"/>
  <c r="AE48" i="11"/>
  <c r="M198" i="9"/>
  <c r="K216" i="7"/>
  <c r="L216" i="7" s="1"/>
  <c r="AD66" i="8"/>
  <c r="AE54" i="10"/>
  <c r="AM30" i="13"/>
  <c r="AC42" i="13"/>
  <c r="AD42" i="13" s="1"/>
  <c r="M204" i="8"/>
  <c r="T42" i="14"/>
  <c r="U42" i="14" s="1"/>
  <c r="V66" i="9"/>
  <c r="U42" i="13"/>
  <c r="L210" i="7"/>
  <c r="M186" i="11"/>
  <c r="L180" i="12"/>
  <c r="U84" i="6"/>
  <c r="K174" i="14"/>
  <c r="L174" i="14" s="1"/>
  <c r="AN42" i="11"/>
  <c r="M222" i="5"/>
  <c r="AC60" i="10"/>
  <c r="AD60" i="10" s="1"/>
  <c r="V54" i="11"/>
  <c r="L168" i="14"/>
  <c r="AN54" i="9"/>
  <c r="K222" i="6"/>
  <c r="M222" i="6" s="1"/>
  <c r="AE30" i="14"/>
  <c r="AM78" i="5"/>
  <c r="T96" i="5"/>
  <c r="U96" i="5" s="1"/>
  <c r="AE90" i="4"/>
  <c r="AL60" i="9"/>
  <c r="AM60" i="9" s="1"/>
  <c r="AE36" i="13"/>
  <c r="AE72" i="7"/>
  <c r="AL78" i="6"/>
  <c r="AM78" i="6" s="1"/>
  <c r="T54" i="12"/>
  <c r="U54" i="12" s="1"/>
  <c r="K210" i="8"/>
  <c r="L210" i="8" s="1"/>
  <c r="AN72" i="6"/>
  <c r="K186" i="12"/>
  <c r="M186" i="12" s="1"/>
  <c r="T84" i="7"/>
  <c r="U84" i="7" s="1"/>
  <c r="T66" i="10"/>
  <c r="U66" i="10" s="1"/>
  <c r="V96" i="4"/>
  <c r="AC48" i="12"/>
  <c r="AE48" i="12" s="1"/>
  <c r="T60" i="11"/>
  <c r="U60" i="11" s="1"/>
  <c r="K228" i="5"/>
  <c r="L228" i="5" s="1"/>
  <c r="K180" i="13"/>
  <c r="M180" i="13" s="1"/>
  <c r="AL54" i="10"/>
  <c r="AN54" i="10" s="1"/>
  <c r="AC66" i="9"/>
  <c r="AD66" i="9" s="1"/>
  <c r="AL42" i="12"/>
  <c r="AN42" i="12" s="1"/>
  <c r="AC78" i="7"/>
  <c r="AD78" i="7" s="1"/>
  <c r="AD60" i="9"/>
  <c r="AL48" i="11"/>
  <c r="AM48" i="11" s="1"/>
  <c r="AL66" i="8"/>
  <c r="AN66" i="8" s="1"/>
  <c r="L192" i="11"/>
  <c r="T48" i="13"/>
  <c r="V48" i="13" s="1"/>
  <c r="AC45" i="13"/>
  <c r="J198" i="12"/>
  <c r="K188" i="12"/>
  <c r="L194" i="12"/>
  <c r="S52" i="14"/>
  <c r="S43" i="14"/>
  <c r="AC57" i="11"/>
  <c r="J112" i="5"/>
  <c r="J103" i="5"/>
  <c r="L225" i="7"/>
  <c r="J219" i="7"/>
  <c r="AC75" i="8"/>
  <c r="S64" i="13"/>
  <c r="S55" i="13"/>
  <c r="AR96" i="4"/>
  <c r="AQ96" i="4"/>
  <c r="J195" i="12"/>
  <c r="L201" i="12"/>
  <c r="T93" i="7"/>
  <c r="U78" i="7"/>
  <c r="AK75" i="7"/>
  <c r="AM81" i="7"/>
  <c r="AB63" i="10"/>
  <c r="AD69" i="10"/>
  <c r="T69" i="11"/>
  <c r="AI60" i="11"/>
  <c r="AH60" i="11"/>
  <c r="S63" i="11"/>
  <c r="U69" i="11"/>
  <c r="J225" i="6"/>
  <c r="L231" i="6"/>
  <c r="U86" i="8"/>
  <c r="S90" i="8"/>
  <c r="T80" i="8"/>
  <c r="L201" i="11"/>
  <c r="J195" i="11"/>
  <c r="S76" i="11"/>
  <c r="S67" i="11"/>
  <c r="U63" i="12"/>
  <c r="S57" i="12"/>
  <c r="S114" i="4"/>
  <c r="U110" i="4"/>
  <c r="T104" i="4"/>
  <c r="U36" i="14"/>
  <c r="V36" i="14"/>
  <c r="AB51" i="12"/>
  <c r="AD57" i="12"/>
  <c r="AK57" i="10"/>
  <c r="AM63" i="10"/>
  <c r="U111" i="4"/>
  <c r="S105" i="4"/>
  <c r="T51" i="14"/>
  <c r="AK69" i="8"/>
  <c r="AM75" i="8"/>
  <c r="AC93" i="5"/>
  <c r="AI42" i="14"/>
  <c r="AH42" i="14"/>
  <c r="K231" i="6"/>
  <c r="AB106" i="5"/>
  <c r="AB97" i="5"/>
  <c r="AK33" i="14"/>
  <c r="AM39" i="14"/>
  <c r="AC63" i="10"/>
  <c r="K243" i="4"/>
  <c r="AK55" i="11"/>
  <c r="AK64" i="11"/>
  <c r="AL51" i="13"/>
  <c r="AL75" i="10"/>
  <c r="J58" i="13"/>
  <c r="J49" i="13"/>
  <c r="T44" i="14"/>
  <c r="S54" i="14"/>
  <c r="U50" i="14"/>
  <c r="U48" i="12"/>
  <c r="V48" i="12"/>
  <c r="K201" i="11"/>
  <c r="AK52" i="12"/>
  <c r="AK43" i="12"/>
  <c r="P216" i="8"/>
  <c r="Q216" i="8"/>
  <c r="S97" i="5"/>
  <c r="S106" i="5"/>
  <c r="AC90" i="5"/>
  <c r="AE90" i="5" s="1"/>
  <c r="S82" i="9"/>
  <c r="S73" i="9"/>
  <c r="K213" i="9"/>
  <c r="J246" i="4"/>
  <c r="K236" i="4"/>
  <c r="L242" i="4"/>
  <c r="AK76" i="9"/>
  <c r="AK67" i="9"/>
  <c r="K182" i="13"/>
  <c r="J192" i="13"/>
  <c r="L188" i="13"/>
  <c r="J210" i="10"/>
  <c r="K200" i="10"/>
  <c r="L206" i="10"/>
  <c r="Z54" i="13"/>
  <c r="Y54" i="13"/>
  <c r="AB70" i="11"/>
  <c r="AB61" i="11"/>
  <c r="K207" i="10"/>
  <c r="AR90" i="5"/>
  <c r="AQ90" i="5"/>
  <c r="P204" i="10"/>
  <c r="Q204" i="10"/>
  <c r="U80" i="9"/>
  <c r="T74" i="9"/>
  <c r="S84" i="9"/>
  <c r="AM38" i="14"/>
  <c r="AL32" i="14"/>
  <c r="AK42" i="14"/>
  <c r="AD80" i="8"/>
  <c r="AC74" i="8"/>
  <c r="AB84" i="8"/>
  <c r="AM66" i="7"/>
  <c r="S64" i="12"/>
  <c r="S55" i="12"/>
  <c r="Y78" i="9"/>
  <c r="Z78" i="9"/>
  <c r="AB67" i="9"/>
  <c r="AB76" i="9"/>
  <c r="AL129" i="5"/>
  <c r="AL135" i="5" s="1"/>
  <c r="AL141" i="5" s="1"/>
  <c r="U68" i="11"/>
  <c r="T62" i="11"/>
  <c r="S72" i="11"/>
  <c r="AL38" i="13"/>
  <c r="AK48" i="13"/>
  <c r="AM44" i="13"/>
  <c r="AI96" i="5"/>
  <c r="AH96" i="5"/>
  <c r="Y60" i="12"/>
  <c r="Z60" i="12"/>
  <c r="AC56" i="11"/>
  <c r="AB66" i="11"/>
  <c r="AD62" i="11"/>
  <c r="Z84" i="8"/>
  <c r="Y84" i="8"/>
  <c r="K237" i="7"/>
  <c r="S93" i="6"/>
  <c r="U99" i="6"/>
  <c r="T75" i="10"/>
  <c r="Y108" i="4"/>
  <c r="Z108" i="4"/>
  <c r="AC54" i="11"/>
  <c r="AD54" i="11" s="1"/>
  <c r="J231" i="5"/>
  <c r="L237" i="5"/>
  <c r="AB43" i="13"/>
  <c r="AB52" i="13"/>
  <c r="AB52" i="14"/>
  <c r="AB43" i="14"/>
  <c r="AC36" i="14"/>
  <c r="AD36" i="14" s="1"/>
  <c r="T72" i="9"/>
  <c r="AL84" i="5"/>
  <c r="AM84" i="5" s="1"/>
  <c r="T102" i="4"/>
  <c r="V102" i="4" s="1"/>
  <c r="U72" i="8"/>
  <c r="AC51" i="12"/>
  <c r="AC50" i="12"/>
  <c r="AB60" i="12"/>
  <c r="AD56" i="12"/>
  <c r="AC81" i="7"/>
  <c r="K176" i="14"/>
  <c r="L182" i="14"/>
  <c r="J186" i="14"/>
  <c r="T90" i="6"/>
  <c r="V90" i="6" s="1"/>
  <c r="T68" i="10"/>
  <c r="U74" i="10"/>
  <c r="S78" i="10"/>
  <c r="M192" i="11"/>
  <c r="AB75" i="8"/>
  <c r="AD81" i="8"/>
  <c r="AL99" i="4"/>
  <c r="S85" i="7"/>
  <c r="S94" i="7"/>
  <c r="U90" i="5"/>
  <c r="V90" i="5"/>
  <c r="T86" i="7"/>
  <c r="S96" i="7"/>
  <c r="U92" i="7"/>
  <c r="J183" i="14"/>
  <c r="L189" i="14"/>
  <c r="AK88" i="7"/>
  <c r="AK79" i="7"/>
  <c r="J204" i="11"/>
  <c r="L200" i="11"/>
  <c r="K194" i="11"/>
  <c r="AK54" i="12"/>
  <c r="AL44" i="12"/>
  <c r="AM50" i="12"/>
  <c r="AL90" i="4"/>
  <c r="AN90" i="4" s="1"/>
  <c r="AB43" i="12"/>
  <c r="AB52" i="12"/>
  <c r="L228" i="4"/>
  <c r="M228" i="4"/>
  <c r="AM57" i="11"/>
  <c r="AK51" i="11"/>
  <c r="AK39" i="13"/>
  <c r="AM45" i="13"/>
  <c r="L212" i="9"/>
  <c r="K206" i="9"/>
  <c r="J216" i="9"/>
  <c r="AC39" i="14"/>
  <c r="AI84" i="7"/>
  <c r="AH84" i="7"/>
  <c r="AL50" i="11"/>
  <c r="AM56" i="11"/>
  <c r="AK60" i="11"/>
  <c r="U51" i="14"/>
  <c r="S45" i="14"/>
  <c r="L225" i="9"/>
  <c r="U93" i="7"/>
  <c r="S87" i="7"/>
  <c r="AC72" i="8"/>
  <c r="AE72" i="8" s="1"/>
  <c r="AC68" i="9"/>
  <c r="AB78" i="9"/>
  <c r="AD74" i="9"/>
  <c r="AL68" i="8"/>
  <c r="AK78" i="8"/>
  <c r="AM74" i="8"/>
  <c r="AD51" i="13"/>
  <c r="AB45" i="13"/>
  <c r="AL36" i="13"/>
  <c r="AM36" i="13" s="1"/>
  <c r="AM36" i="12"/>
  <c r="AL62" i="9"/>
  <c r="AK72" i="9"/>
  <c r="AM68" i="9"/>
  <c r="T56" i="12"/>
  <c r="U62" i="12"/>
  <c r="S66" i="12"/>
  <c r="AK61" i="10"/>
  <c r="AK70" i="10"/>
  <c r="J103" i="4"/>
  <c r="J112" i="4"/>
  <c r="T78" i="8"/>
  <c r="V78" i="8" s="1"/>
  <c r="AC44" i="13"/>
  <c r="AD50" i="13"/>
  <c r="AB54" i="13"/>
  <c r="AK45" i="12"/>
  <c r="AM51" i="12"/>
  <c r="T105" i="5"/>
  <c r="AL99" i="8"/>
  <c r="AL105" i="8" s="1"/>
  <c r="AL111" i="8" s="1"/>
  <c r="AL117" i="8" s="1"/>
  <c r="K230" i="5"/>
  <c r="J240" i="5"/>
  <c r="L236" i="5"/>
  <c r="AB39" i="14"/>
  <c r="AD45" i="14"/>
  <c r="AC38" i="14"/>
  <c r="AB48" i="14"/>
  <c r="AD44" i="14"/>
  <c r="AB93" i="5"/>
  <c r="AD99" i="5"/>
  <c r="S91" i="6"/>
  <c r="S100" i="6"/>
  <c r="AE42" i="12"/>
  <c r="AK93" i="4"/>
  <c r="AM99" i="4"/>
  <c r="U60" i="10"/>
  <c r="V60" i="10"/>
  <c r="AL72" i="7"/>
  <c r="AM72" i="7" s="1"/>
  <c r="K237" i="5"/>
  <c r="AI66" i="10"/>
  <c r="AH66" i="10"/>
  <c r="AL99" i="9"/>
  <c r="AK43" i="13"/>
  <c r="AK52" i="13"/>
  <c r="AK37" i="14"/>
  <c r="AK46" i="14"/>
  <c r="T57" i="13"/>
  <c r="L224" i="7"/>
  <c r="K218" i="7"/>
  <c r="J228" i="7"/>
  <c r="Q180" i="14"/>
  <c r="P180" i="14"/>
  <c r="Y72" i="10"/>
  <c r="Z72" i="10"/>
  <c r="AD87" i="7"/>
  <c r="AB81" i="7"/>
  <c r="AB108" i="4"/>
  <c r="AC98" i="4"/>
  <c r="AD104" i="4"/>
  <c r="AD93" i="6"/>
  <c r="AB87" i="6"/>
  <c r="AB61" i="10"/>
  <c r="AB70" i="10"/>
  <c r="Z90" i="7"/>
  <c r="Y90" i="7"/>
  <c r="AL105" i="7"/>
  <c r="K189" i="13"/>
  <c r="AM92" i="5"/>
  <c r="AL86" i="5"/>
  <c r="AK96" i="5"/>
  <c r="U57" i="13"/>
  <c r="S51" i="13"/>
  <c r="P228" i="6"/>
  <c r="Q228" i="6"/>
  <c r="AH78" i="8"/>
  <c r="AI78" i="8"/>
  <c r="AQ54" i="11"/>
  <c r="AR54" i="11"/>
  <c r="L230" i="6"/>
  <c r="K224" i="6"/>
  <c r="J234" i="6"/>
  <c r="AK102" i="4"/>
  <c r="AM98" i="4"/>
  <c r="AL92" i="4"/>
  <c r="J237" i="4"/>
  <c r="L243" i="4"/>
  <c r="AC87" i="6"/>
  <c r="AE84" i="6"/>
  <c r="AN60" i="8"/>
  <c r="T98" i="5"/>
  <c r="S108" i="5"/>
  <c r="U104" i="5"/>
  <c r="T105" i="4"/>
  <c r="AK81" i="6"/>
  <c r="AM87" i="6"/>
  <c r="S99" i="5"/>
  <c r="U105" i="5"/>
  <c r="K212" i="8"/>
  <c r="L218" i="8"/>
  <c r="J222" i="8"/>
  <c r="Y66" i="11"/>
  <c r="Z66" i="11"/>
  <c r="AQ72" i="8"/>
  <c r="AR72" i="8"/>
  <c r="AQ42" i="13"/>
  <c r="AR42" i="13"/>
  <c r="AK73" i="8"/>
  <c r="AK82" i="8"/>
  <c r="AQ66" i="9"/>
  <c r="AR66" i="9"/>
  <c r="AB85" i="7"/>
  <c r="AB94" i="7"/>
  <c r="S103" i="4"/>
  <c r="S112" i="4"/>
  <c r="M213" i="9"/>
  <c r="J207" i="9"/>
  <c r="AM86" i="6"/>
  <c r="AL80" i="6"/>
  <c r="AK90" i="6"/>
  <c r="J207" i="10"/>
  <c r="L213" i="10"/>
  <c r="AL56" i="10"/>
  <c r="AM62" i="10"/>
  <c r="AK66" i="10"/>
  <c r="AD92" i="6"/>
  <c r="AC86" i="6"/>
  <c r="AB96" i="6"/>
  <c r="AL63" i="11"/>
  <c r="AQ78" i="7"/>
  <c r="AR78" i="7"/>
  <c r="P234" i="5"/>
  <c r="Q234" i="5"/>
  <c r="K198" i="10"/>
  <c r="J91" i="6"/>
  <c r="J100" i="6"/>
  <c r="AL51" i="12"/>
  <c r="AL30" i="14"/>
  <c r="AN30" i="14" s="1"/>
  <c r="S102" i="6"/>
  <c r="U98" i="6"/>
  <c r="T92" i="6"/>
  <c r="AH54" i="12"/>
  <c r="AI54" i="12"/>
  <c r="AC62" i="10"/>
  <c r="AD68" i="10"/>
  <c r="AB72" i="10"/>
  <c r="AK87" i="5"/>
  <c r="AM93" i="5"/>
  <c r="J76" i="10"/>
  <c r="J67" i="10"/>
  <c r="S81" i="8"/>
  <c r="U87" i="8"/>
  <c r="AL39" i="14"/>
  <c r="AL45" i="14" s="1"/>
  <c r="P222" i="7"/>
  <c r="Q222" i="7"/>
  <c r="K219" i="8"/>
  <c r="T81" i="9"/>
  <c r="J61" i="11"/>
  <c r="J70" i="11"/>
  <c r="J79" i="8"/>
  <c r="J88" i="8"/>
  <c r="AI102" i="4"/>
  <c r="AH102" i="4"/>
  <c r="S85" i="8"/>
  <c r="S94" i="8"/>
  <c r="K183" i="14"/>
  <c r="AK85" i="5"/>
  <c r="AK94" i="5"/>
  <c r="AB99" i="4"/>
  <c r="AD105" i="4"/>
  <c r="L189" i="13"/>
  <c r="J183" i="13"/>
  <c r="J73" i="9"/>
  <c r="J82" i="9"/>
  <c r="J64" i="12"/>
  <c r="J55" i="12"/>
  <c r="AH90" i="6"/>
  <c r="AI90" i="6"/>
  <c r="T63" i="12"/>
  <c r="AC69" i="9"/>
  <c r="AR36" i="14"/>
  <c r="AQ36" i="14"/>
  <c r="Z102" i="5"/>
  <c r="Y102" i="5"/>
  <c r="AK63" i="9"/>
  <c r="AM69" i="9"/>
  <c r="K195" i="12"/>
  <c r="AK97" i="4"/>
  <c r="AK106" i="4"/>
  <c r="AI72" i="9"/>
  <c r="AH72" i="9"/>
  <c r="AC92" i="5"/>
  <c r="AD98" i="5"/>
  <c r="AB102" i="5"/>
  <c r="AB57" i="11"/>
  <c r="AD63" i="11"/>
  <c r="T87" i="8"/>
  <c r="AC80" i="7"/>
  <c r="AC84" i="7" s="1"/>
  <c r="AB90" i="7"/>
  <c r="AD86" i="7"/>
  <c r="Z48" i="14"/>
  <c r="Y48" i="14"/>
  <c r="U81" i="9"/>
  <c r="S75" i="9"/>
  <c r="Q240" i="4"/>
  <c r="K240" i="4" s="1"/>
  <c r="P240" i="4"/>
  <c r="AI48" i="13"/>
  <c r="AH48" i="13"/>
  <c r="P192" i="12"/>
  <c r="Q192" i="12"/>
  <c r="AB100" i="6"/>
  <c r="AB91" i="6"/>
  <c r="T99" i="6"/>
  <c r="P210" i="9"/>
  <c r="Q210" i="9"/>
  <c r="AC141" i="4"/>
  <c r="AR84" i="6"/>
  <c r="AQ84" i="6"/>
  <c r="AL111" i="6"/>
  <c r="AR60" i="10"/>
  <c r="AQ60" i="10"/>
  <c r="AK84" i="7"/>
  <c r="AM80" i="7"/>
  <c r="AL74" i="7"/>
  <c r="S82" i="10"/>
  <c r="S73" i="10"/>
  <c r="Q186" i="13"/>
  <c r="P186" i="13"/>
  <c r="Q198" i="11"/>
  <c r="P198" i="11"/>
  <c r="AD75" i="9"/>
  <c r="AB69" i="9"/>
  <c r="K204" i="9"/>
  <c r="Z96" i="6"/>
  <c r="Y96" i="6"/>
  <c r="AB73" i="8"/>
  <c r="AB82" i="8"/>
  <c r="AR48" i="12"/>
  <c r="AQ48" i="12"/>
  <c r="J219" i="8"/>
  <c r="L225" i="8"/>
  <c r="AB97" i="4"/>
  <c r="AB106" i="4"/>
  <c r="S69" i="10"/>
  <c r="U75" i="10"/>
  <c r="T50" i="13"/>
  <c r="U56" i="13"/>
  <c r="S60" i="13"/>
  <c r="L216" i="6"/>
  <c r="J94" i="7"/>
  <c r="J85" i="7"/>
  <c r="AM48" i="10"/>
  <c r="J52" i="14"/>
  <c r="J43" i="14"/>
  <c r="AC96" i="4"/>
  <c r="AD96" i="4" s="1"/>
  <c r="K234" i="4"/>
  <c r="AK79" i="6"/>
  <c r="AK88" i="6"/>
  <c r="AM24" i="14"/>
  <c r="AN24" i="14"/>
  <c r="AE24" i="14"/>
  <c r="AD24" i="14"/>
  <c r="BD109" i="2"/>
  <c r="BD114" i="2" s="1"/>
  <c r="BG111" i="2"/>
  <c r="BK100" i="2"/>
  <c r="BD95" i="2"/>
  <c r="BE96" i="2" s="1"/>
  <c r="BD100" i="2"/>
  <c r="BK95" i="2"/>
  <c r="BL96" i="2" s="1"/>
  <c r="BC96" i="2"/>
  <c r="BC107" i="2"/>
  <c r="BC106" i="2"/>
  <c r="BC104" i="2"/>
  <c r="BC102" i="2"/>
  <c r="BC103" i="2"/>
  <c r="BD98" i="2"/>
  <c r="BD99" i="2" s="1"/>
  <c r="BK98" i="2"/>
  <c r="BK99" i="2" s="1"/>
  <c r="F1" i="2"/>
  <c r="AF9" i="2"/>
  <c r="AG2" i="2"/>
  <c r="BK103" i="2"/>
  <c r="BK108" i="2" s="1"/>
  <c r="U90" i="6" l="1"/>
  <c r="M216" i="7"/>
  <c r="L222" i="6"/>
  <c r="V84" i="7"/>
  <c r="AL78" i="7"/>
  <c r="AN78" i="7" s="1"/>
  <c r="AE60" i="10"/>
  <c r="AE42" i="13"/>
  <c r="AC72" i="9"/>
  <c r="AE72" i="9" s="1"/>
  <c r="AE96" i="4"/>
  <c r="V96" i="5"/>
  <c r="K222" i="7"/>
  <c r="L222" i="7" s="1"/>
  <c r="AM90" i="4"/>
  <c r="M210" i="8"/>
  <c r="V42" i="14"/>
  <c r="V60" i="11"/>
  <c r="AN48" i="11"/>
  <c r="L180" i="13"/>
  <c r="AN60" i="9"/>
  <c r="AM42" i="12"/>
  <c r="M174" i="14"/>
  <c r="AC54" i="12"/>
  <c r="AE54" i="12" s="1"/>
  <c r="V54" i="12"/>
  <c r="AE78" i="7"/>
  <c r="K204" i="10"/>
  <c r="L204" i="10" s="1"/>
  <c r="AN84" i="5"/>
  <c r="AN78" i="6"/>
  <c r="L186" i="12"/>
  <c r="T90" i="7"/>
  <c r="U90" i="7" s="1"/>
  <c r="T96" i="6"/>
  <c r="V96" i="6" s="1"/>
  <c r="L240" i="4"/>
  <c r="T102" i="5"/>
  <c r="V102" i="5" s="1"/>
  <c r="AL84" i="6"/>
  <c r="AN84" i="6" s="1"/>
  <c r="AD48" i="12"/>
  <c r="AM66" i="8"/>
  <c r="K180" i="14"/>
  <c r="L180" i="14" s="1"/>
  <c r="K192" i="12"/>
  <c r="L192" i="12" s="1"/>
  <c r="AL90" i="5"/>
  <c r="AM90" i="5" s="1"/>
  <c r="V66" i="10"/>
  <c r="AL72" i="8"/>
  <c r="AM72" i="8" s="1"/>
  <c r="K234" i="5"/>
  <c r="L234" i="5" s="1"/>
  <c r="T54" i="13"/>
  <c r="U54" i="13" s="1"/>
  <c r="T78" i="9"/>
  <c r="U78" i="9" s="1"/>
  <c r="AN72" i="7"/>
  <c r="M228" i="5"/>
  <c r="AD90" i="5"/>
  <c r="T60" i="12"/>
  <c r="V60" i="12" s="1"/>
  <c r="AM54" i="10"/>
  <c r="AC102" i="4"/>
  <c r="AD102" i="4" s="1"/>
  <c r="AD72" i="8"/>
  <c r="K186" i="13"/>
  <c r="L186" i="13" s="1"/>
  <c r="U48" i="13"/>
  <c r="AE66" i="9"/>
  <c r="K228" i="6"/>
  <c r="M228" i="6" s="1"/>
  <c r="AE54" i="11"/>
  <c r="AL66" i="9"/>
  <c r="AN66" i="9" s="1"/>
  <c r="T66" i="11"/>
  <c r="U66" i="11" s="1"/>
  <c r="J49" i="14"/>
  <c r="J58" i="14"/>
  <c r="L204" i="9"/>
  <c r="M204" i="9"/>
  <c r="S79" i="10"/>
  <c r="S88" i="10"/>
  <c r="AL117" i="6"/>
  <c r="AC75" i="9"/>
  <c r="J70" i="12"/>
  <c r="J61" i="12"/>
  <c r="T87" i="9"/>
  <c r="AH72" i="10"/>
  <c r="AI72" i="10"/>
  <c r="Z102" i="6"/>
  <c r="Y102" i="6"/>
  <c r="L198" i="10"/>
  <c r="M198" i="10"/>
  <c r="J213" i="10"/>
  <c r="L219" i="10"/>
  <c r="AK87" i="6"/>
  <c r="AM93" i="6"/>
  <c r="T111" i="4"/>
  <c r="AR102" i="4"/>
  <c r="AQ102" i="4"/>
  <c r="AB93" i="6"/>
  <c r="AD99" i="6"/>
  <c r="T63" i="13"/>
  <c r="AC66" i="10"/>
  <c r="AD66" i="10" s="1"/>
  <c r="AC44" i="14"/>
  <c r="AB54" i="14"/>
  <c r="AD50" i="14"/>
  <c r="AL68" i="9"/>
  <c r="AK78" i="9"/>
  <c r="AM74" i="9"/>
  <c r="AQ78" i="8"/>
  <c r="AR78" i="8"/>
  <c r="AQ60" i="11"/>
  <c r="AR60" i="11"/>
  <c r="AC45" i="14"/>
  <c r="AR54" i="12"/>
  <c r="AQ54" i="12"/>
  <c r="L195" i="14"/>
  <c r="J189" i="14"/>
  <c r="AE84" i="7"/>
  <c r="AC87" i="7"/>
  <c r="K243" i="7"/>
  <c r="K206" i="10"/>
  <c r="J216" i="10"/>
  <c r="L212" i="10"/>
  <c r="AC69" i="10"/>
  <c r="AK63" i="10"/>
  <c r="AM69" i="10"/>
  <c r="T110" i="4"/>
  <c r="U116" i="4"/>
  <c r="S120" i="4"/>
  <c r="S82" i="11"/>
  <c r="S73" i="11"/>
  <c r="S69" i="11"/>
  <c r="U75" i="11"/>
  <c r="AC81" i="8"/>
  <c r="AC51" i="13"/>
  <c r="S75" i="10"/>
  <c r="U81" i="10"/>
  <c r="T93" i="8"/>
  <c r="J79" i="9"/>
  <c r="J88" i="9"/>
  <c r="J94" i="8"/>
  <c r="J85" i="8"/>
  <c r="AL51" i="14"/>
  <c r="AB78" i="10"/>
  <c r="AD74" i="10"/>
  <c r="AC68" i="10"/>
  <c r="AE36" i="14"/>
  <c r="AL69" i="11"/>
  <c r="M219" i="9"/>
  <c r="J213" i="9"/>
  <c r="Q234" i="6"/>
  <c r="P234" i="6"/>
  <c r="AL111" i="7"/>
  <c r="AB114" i="4"/>
  <c r="AC104" i="4"/>
  <c r="AD110" i="4"/>
  <c r="AM105" i="4"/>
  <c r="AK99" i="4"/>
  <c r="AI48" i="14"/>
  <c r="AH48" i="14"/>
  <c r="AL123" i="8"/>
  <c r="AK51" i="12"/>
  <c r="AM57" i="12"/>
  <c r="J118" i="4"/>
  <c r="J109" i="4"/>
  <c r="AR72" i="9"/>
  <c r="AQ72" i="9"/>
  <c r="AL56" i="11"/>
  <c r="AK66" i="11"/>
  <c r="AM62" i="11"/>
  <c r="P216" i="9"/>
  <c r="Q216" i="9"/>
  <c r="K198" i="11"/>
  <c r="AD62" i="12"/>
  <c r="AB66" i="12"/>
  <c r="AC56" i="12"/>
  <c r="U74" i="11"/>
  <c r="S78" i="11"/>
  <c r="T68" i="11"/>
  <c r="AI84" i="8"/>
  <c r="AH84" i="8"/>
  <c r="T80" i="9"/>
  <c r="S90" i="9"/>
  <c r="U86" i="9"/>
  <c r="K219" i="9"/>
  <c r="T50" i="14"/>
  <c r="S60" i="14"/>
  <c r="U56" i="14"/>
  <c r="AL57" i="13"/>
  <c r="AM45" i="14"/>
  <c r="AK39" i="14"/>
  <c r="AC42" i="14"/>
  <c r="AD42" i="14" s="1"/>
  <c r="Z114" i="4"/>
  <c r="Y114" i="4"/>
  <c r="AK81" i="7"/>
  <c r="AM87" i="7"/>
  <c r="AN36" i="13"/>
  <c r="AC63" i="11"/>
  <c r="AK103" i="4"/>
  <c r="AK112" i="4"/>
  <c r="AR90" i="6"/>
  <c r="AQ90" i="6"/>
  <c r="U98" i="7"/>
  <c r="T92" i="7"/>
  <c r="S102" i="7"/>
  <c r="U72" i="9"/>
  <c r="V72" i="9"/>
  <c r="J201" i="11"/>
  <c r="L207" i="11"/>
  <c r="J76" i="11"/>
  <c r="J67" i="11"/>
  <c r="P222" i="8"/>
  <c r="Q222" i="8"/>
  <c r="AI108" i="4"/>
  <c r="AH108" i="4"/>
  <c r="AB45" i="14"/>
  <c r="AD51" i="14"/>
  <c r="AL147" i="5"/>
  <c r="AK82" i="9"/>
  <c r="AK73" i="9"/>
  <c r="S49" i="14"/>
  <c r="S58" i="14"/>
  <c r="U78" i="8"/>
  <c r="AB103" i="4"/>
  <c r="AB112" i="4"/>
  <c r="AR84" i="7"/>
  <c r="AQ84" i="7"/>
  <c r="AC147" i="4"/>
  <c r="AB106" i="6"/>
  <c r="AB97" i="6"/>
  <c r="T48" i="14"/>
  <c r="V48" i="14" s="1"/>
  <c r="AC90" i="6"/>
  <c r="AD90" i="6" s="1"/>
  <c r="L195" i="13"/>
  <c r="J189" i="13"/>
  <c r="S91" i="8"/>
  <c r="S100" i="8"/>
  <c r="AL57" i="12"/>
  <c r="AC92" i="6"/>
  <c r="AB102" i="6"/>
  <c r="AD98" i="6"/>
  <c r="AL86" i="6"/>
  <c r="AM92" i="6"/>
  <c r="AK96" i="6"/>
  <c r="K218" i="8"/>
  <c r="J228" i="8"/>
  <c r="L224" i="8"/>
  <c r="J243" i="4"/>
  <c r="L249" i="4"/>
  <c r="AC78" i="8"/>
  <c r="AD78" i="8" s="1"/>
  <c r="P228" i="7"/>
  <c r="Q228" i="7"/>
  <c r="AK58" i="13"/>
  <c r="AK49" i="13"/>
  <c r="S97" i="6"/>
  <c r="S106" i="6"/>
  <c r="T111" i="5"/>
  <c r="AI54" i="13"/>
  <c r="AH54" i="13"/>
  <c r="AH78" i="9"/>
  <c r="AI78" i="9"/>
  <c r="AK45" i="13"/>
  <c r="AM51" i="13"/>
  <c r="S99" i="6"/>
  <c r="U105" i="6"/>
  <c r="AI66" i="11"/>
  <c r="AH66" i="11"/>
  <c r="AL44" i="13"/>
  <c r="AM50" i="13"/>
  <c r="AK54" i="13"/>
  <c r="AB82" i="9"/>
  <c r="AB73" i="9"/>
  <c r="AR42" i="14"/>
  <c r="AQ42" i="14"/>
  <c r="AB76" i="11"/>
  <c r="AB67" i="11"/>
  <c r="K242" i="4"/>
  <c r="J252" i="4"/>
  <c r="L248" i="4"/>
  <c r="K207" i="11"/>
  <c r="AB103" i="5"/>
  <c r="AB112" i="5"/>
  <c r="Z90" i="8"/>
  <c r="Y90" i="8"/>
  <c r="S61" i="13"/>
  <c r="S70" i="13"/>
  <c r="J118" i="5"/>
  <c r="J109" i="5"/>
  <c r="K194" i="12"/>
  <c r="J204" i="12"/>
  <c r="L200" i="12"/>
  <c r="T104" i="5"/>
  <c r="U110" i="5"/>
  <c r="S114" i="5"/>
  <c r="L206" i="11"/>
  <c r="K200" i="11"/>
  <c r="J210" i="11"/>
  <c r="AH60" i="12"/>
  <c r="AI60" i="12"/>
  <c r="Q210" i="10"/>
  <c r="P210" i="10"/>
  <c r="AK70" i="11"/>
  <c r="AK61" i="11"/>
  <c r="AD69" i="11"/>
  <c r="AB63" i="11"/>
  <c r="T69" i="12"/>
  <c r="S118" i="4"/>
  <c r="S109" i="4"/>
  <c r="J240" i="6"/>
  <c r="L236" i="6"/>
  <c r="K230" i="6"/>
  <c r="AD80" i="9"/>
  <c r="AB84" i="9"/>
  <c r="AC74" i="9"/>
  <c r="Y96" i="7"/>
  <c r="Z96" i="7"/>
  <c r="U102" i="4"/>
  <c r="L234" i="4"/>
  <c r="M234" i="4"/>
  <c r="AC86" i="7"/>
  <c r="AB96" i="7"/>
  <c r="AD92" i="7"/>
  <c r="AI102" i="5"/>
  <c r="AH102" i="5"/>
  <c r="AB105" i="4"/>
  <c r="AD111" i="4"/>
  <c r="K225" i="8"/>
  <c r="J82" i="10"/>
  <c r="J73" i="10"/>
  <c r="J106" i="6"/>
  <c r="J97" i="6"/>
  <c r="AQ66" i="10"/>
  <c r="AR66" i="10"/>
  <c r="AB100" i="7"/>
  <c r="AB91" i="7"/>
  <c r="AL92" i="5"/>
  <c r="AM98" i="5"/>
  <c r="AK102" i="5"/>
  <c r="AB76" i="10"/>
  <c r="AB67" i="10"/>
  <c r="AD84" i="7"/>
  <c r="K243" i="5"/>
  <c r="K236" i="5"/>
  <c r="L242" i="5"/>
  <c r="J246" i="5"/>
  <c r="AD56" i="13"/>
  <c r="AB60" i="13"/>
  <c r="AC50" i="13"/>
  <c r="Z66" i="12"/>
  <c r="Y66" i="12"/>
  <c r="L231" i="9"/>
  <c r="AK94" i="7"/>
  <c r="AK85" i="7"/>
  <c r="AB49" i="14"/>
  <c r="AB58" i="14"/>
  <c r="AC60" i="11"/>
  <c r="AE60" i="11" s="1"/>
  <c r="AQ48" i="13"/>
  <c r="AR48" i="13"/>
  <c r="AL36" i="14"/>
  <c r="AN36" i="14" s="1"/>
  <c r="S103" i="5"/>
  <c r="S112" i="5"/>
  <c r="J64" i="13"/>
  <c r="J55" i="13"/>
  <c r="K249" i="4"/>
  <c r="S96" i="8"/>
  <c r="U92" i="8"/>
  <c r="T86" i="8"/>
  <c r="T75" i="11"/>
  <c r="T99" i="7"/>
  <c r="J225" i="7"/>
  <c r="L231" i="7"/>
  <c r="AB88" i="8"/>
  <c r="AB79" i="8"/>
  <c r="U87" i="9"/>
  <c r="S81" i="9"/>
  <c r="U93" i="8"/>
  <c r="S87" i="8"/>
  <c r="AK79" i="8"/>
  <c r="AK88" i="8"/>
  <c r="AK43" i="14"/>
  <c r="AK52" i="14"/>
  <c r="AL54" i="11"/>
  <c r="AM54" i="11" s="1"/>
  <c r="AB49" i="12"/>
  <c r="AB58" i="12"/>
  <c r="AL105" i="4"/>
  <c r="T81" i="10"/>
  <c r="K213" i="10"/>
  <c r="Z54" i="14"/>
  <c r="Y54" i="14"/>
  <c r="AD63" i="12"/>
  <c r="AB57" i="12"/>
  <c r="J91" i="7"/>
  <c r="J100" i="7"/>
  <c r="AK90" i="7"/>
  <c r="AL80" i="7"/>
  <c r="AM86" i="7"/>
  <c r="Z108" i="5"/>
  <c r="Y108" i="5"/>
  <c r="AR96" i="5"/>
  <c r="AQ96" i="5"/>
  <c r="AK67" i="10"/>
  <c r="AK76" i="10"/>
  <c r="S93" i="7"/>
  <c r="U99" i="7"/>
  <c r="L218" i="9"/>
  <c r="K212" i="9"/>
  <c r="J222" i="9"/>
  <c r="AD87" i="8"/>
  <c r="AB81" i="8"/>
  <c r="J237" i="5"/>
  <c r="L243" i="5"/>
  <c r="AB72" i="11"/>
  <c r="AD68" i="11"/>
  <c r="AC62" i="11"/>
  <c r="S79" i="9"/>
  <c r="S88" i="9"/>
  <c r="S63" i="12"/>
  <c r="U69" i="12"/>
  <c r="Y60" i="13"/>
  <c r="Z60" i="13"/>
  <c r="L231" i="8"/>
  <c r="J225" i="8"/>
  <c r="K210" i="9"/>
  <c r="AI90" i="7"/>
  <c r="AH90" i="7"/>
  <c r="AC98" i="5"/>
  <c r="AB108" i="5"/>
  <c r="AD104" i="5"/>
  <c r="K201" i="12"/>
  <c r="AM99" i="5"/>
  <c r="AK93" i="5"/>
  <c r="AL62" i="10"/>
  <c r="AK72" i="10"/>
  <c r="AM68" i="10"/>
  <c r="U111" i="5"/>
  <c r="S105" i="5"/>
  <c r="AL96" i="4"/>
  <c r="AN96" i="4" s="1"/>
  <c r="AD93" i="7"/>
  <c r="AB87" i="7"/>
  <c r="J234" i="7"/>
  <c r="K224" i="7"/>
  <c r="L230" i="7"/>
  <c r="AD105" i="5"/>
  <c r="AB99" i="5"/>
  <c r="P240" i="5"/>
  <c r="Q240" i="5"/>
  <c r="AC48" i="13"/>
  <c r="AD48" i="13" s="1"/>
  <c r="T62" i="12"/>
  <c r="S72" i="12"/>
  <c r="U68" i="12"/>
  <c r="AD57" i="13"/>
  <c r="AB51" i="13"/>
  <c r="AK60" i="12"/>
  <c r="AM56" i="12"/>
  <c r="AL50" i="12"/>
  <c r="Y78" i="10"/>
  <c r="Z78" i="10"/>
  <c r="AC57" i="12"/>
  <c r="AL42" i="13"/>
  <c r="AN42" i="13" s="1"/>
  <c r="S61" i="12"/>
  <c r="S70" i="12"/>
  <c r="AL38" i="14"/>
  <c r="AK48" i="14"/>
  <c r="AM44" i="14"/>
  <c r="K188" i="13"/>
  <c r="L194" i="13"/>
  <c r="J198" i="13"/>
  <c r="Q246" i="4"/>
  <c r="P246" i="4"/>
  <c r="M240" i="4"/>
  <c r="AC99" i="5"/>
  <c r="L237" i="6"/>
  <c r="J231" i="6"/>
  <c r="P198" i="12"/>
  <c r="Q198" i="12"/>
  <c r="AK85" i="6"/>
  <c r="AK94" i="6"/>
  <c r="AB75" i="9"/>
  <c r="AD81" i="9"/>
  <c r="T105" i="6"/>
  <c r="AH96" i="6"/>
  <c r="AI96" i="6"/>
  <c r="S57" i="13"/>
  <c r="U63" i="13"/>
  <c r="Q186" i="14"/>
  <c r="P186" i="14"/>
  <c r="AK49" i="12"/>
  <c r="AK58" i="12"/>
  <c r="T57" i="14"/>
  <c r="K189" i="14"/>
  <c r="AC93" i="6"/>
  <c r="P204" i="11"/>
  <c r="Q204" i="11"/>
  <c r="K182" i="14"/>
  <c r="L188" i="14"/>
  <c r="J192" i="14"/>
  <c r="AB90" i="8"/>
  <c r="AC80" i="8"/>
  <c r="AD86" i="8"/>
  <c r="T84" i="8"/>
  <c r="V84" i="8" s="1"/>
  <c r="S66" i="13"/>
  <c r="U62" i="13"/>
  <c r="T56" i="13"/>
  <c r="AC96" i="5"/>
  <c r="AD96" i="5" s="1"/>
  <c r="AK69" i="9"/>
  <c r="AM75" i="9"/>
  <c r="AK91" i="5"/>
  <c r="AK100" i="5"/>
  <c r="T98" i="6"/>
  <c r="S108" i="6"/>
  <c r="U104" i="6"/>
  <c r="AL60" i="10"/>
  <c r="AN60" i="10" s="1"/>
  <c r="AL98" i="4"/>
  <c r="AL102" i="4" s="1"/>
  <c r="AN102" i="4" s="1"/>
  <c r="AK108" i="4"/>
  <c r="AM104" i="4"/>
  <c r="K195" i="13"/>
  <c r="T72" i="10"/>
  <c r="AL105" i="9"/>
  <c r="AL74" i="8"/>
  <c r="AK84" i="8"/>
  <c r="AM80" i="8"/>
  <c r="AM30" i="14"/>
  <c r="S51" i="14"/>
  <c r="U57" i="14"/>
  <c r="AM63" i="11"/>
  <c r="AK57" i="11"/>
  <c r="AL48" i="12"/>
  <c r="AN48" i="12" s="1"/>
  <c r="S100" i="7"/>
  <c r="S91" i="7"/>
  <c r="T74" i="10"/>
  <c r="U80" i="10"/>
  <c r="S84" i="10"/>
  <c r="AB49" i="13"/>
  <c r="AB58" i="13"/>
  <c r="Y72" i="11"/>
  <c r="Z72" i="11"/>
  <c r="Y84" i="9"/>
  <c r="Z84" i="9"/>
  <c r="P192" i="13"/>
  <c r="Q192" i="13"/>
  <c r="K216" i="8"/>
  <c r="AL81" i="10"/>
  <c r="AL87" i="10" s="1"/>
  <c r="K237" i="6"/>
  <c r="AK75" i="8"/>
  <c r="AM81" i="8"/>
  <c r="S111" i="4"/>
  <c r="U117" i="4"/>
  <c r="T108" i="4"/>
  <c r="U108" i="4" s="1"/>
  <c r="AB69" i="10"/>
  <c r="AD75" i="10"/>
  <c r="J201" i="12"/>
  <c r="L207" i="12"/>
  <c r="BG117" i="2"/>
  <c r="BD115" i="2"/>
  <c r="BD120" i="2" s="1"/>
  <c r="BK101" i="2"/>
  <c r="BL102" i="2" s="1"/>
  <c r="BD101" i="2"/>
  <c r="BE102" i="2" s="1"/>
  <c r="BK106" i="2"/>
  <c r="BD106" i="2"/>
  <c r="BC108" i="2"/>
  <c r="BC111" i="2"/>
  <c r="BC113" i="2"/>
  <c r="BC112" i="2"/>
  <c r="BC110" i="2"/>
  <c r="BC109" i="2"/>
  <c r="BD104" i="2"/>
  <c r="BD105" i="2" s="1"/>
  <c r="BK104" i="2"/>
  <c r="BK105" i="2" s="1"/>
  <c r="AG9" i="2"/>
  <c r="AH2" i="2"/>
  <c r="BK109" i="2"/>
  <c r="BK114" i="2" s="1"/>
  <c r="AM78" i="7" l="1"/>
  <c r="AD72" i="9"/>
  <c r="U102" i="5"/>
  <c r="AM84" i="6"/>
  <c r="K234" i="6"/>
  <c r="L234" i="6" s="1"/>
  <c r="M222" i="7"/>
  <c r="M204" i="10"/>
  <c r="K222" i="8"/>
  <c r="L222" i="8" s="1"/>
  <c r="AC108" i="4"/>
  <c r="U60" i="12"/>
  <c r="AN54" i="11"/>
  <c r="U48" i="14"/>
  <c r="AD54" i="12"/>
  <c r="K204" i="11"/>
  <c r="L204" i="11" s="1"/>
  <c r="K210" i="10"/>
  <c r="L210" i="10" s="1"/>
  <c r="AC60" i="12"/>
  <c r="AD60" i="12" s="1"/>
  <c r="AL48" i="13"/>
  <c r="AN48" i="13" s="1"/>
  <c r="V90" i="7"/>
  <c r="U96" i="6"/>
  <c r="M192" i="12"/>
  <c r="AL78" i="8"/>
  <c r="AN78" i="8" s="1"/>
  <c r="V66" i="11"/>
  <c r="AE90" i="6"/>
  <c r="K186" i="14"/>
  <c r="L186" i="14" s="1"/>
  <c r="V78" i="9"/>
  <c r="M180" i="14"/>
  <c r="T84" i="9"/>
  <c r="U84" i="9" s="1"/>
  <c r="AN90" i="5"/>
  <c r="L228" i="6"/>
  <c r="T90" i="8"/>
  <c r="U90" i="8" s="1"/>
  <c r="AL72" i="9"/>
  <c r="AN72" i="9" s="1"/>
  <c r="M234" i="5"/>
  <c r="AC48" i="14"/>
  <c r="AD48" i="14" s="1"/>
  <c r="K198" i="12"/>
  <c r="L198" i="12" s="1"/>
  <c r="T102" i="6"/>
  <c r="U102" i="6" s="1"/>
  <c r="AM48" i="12"/>
  <c r="AC54" i="13"/>
  <c r="AD54" i="13" s="1"/>
  <c r="AC66" i="11"/>
  <c r="AD66" i="11" s="1"/>
  <c r="K240" i="5"/>
  <c r="M240" i="5" s="1"/>
  <c r="AL84" i="7"/>
  <c r="AM84" i="7" s="1"/>
  <c r="T96" i="7"/>
  <c r="U96" i="7" s="1"/>
  <c r="V54" i="13"/>
  <c r="AN72" i="8"/>
  <c r="AE102" i="4"/>
  <c r="AM66" i="9"/>
  <c r="T108" i="5"/>
  <c r="U108" i="5" s="1"/>
  <c r="T72" i="11"/>
  <c r="U72" i="11" s="1"/>
  <c r="AC90" i="7"/>
  <c r="AD90" i="7" s="1"/>
  <c r="AL90" i="6"/>
  <c r="AN90" i="6" s="1"/>
  <c r="AC84" i="8"/>
  <c r="AD84" i="8" s="1"/>
  <c r="AE66" i="10"/>
  <c r="AL96" i="5"/>
  <c r="AM96" i="5" s="1"/>
  <c r="AM42" i="13"/>
  <c r="AD60" i="11"/>
  <c r="M186" i="13"/>
  <c r="AC96" i="6"/>
  <c r="AD96" i="6" s="1"/>
  <c r="AE108" i="4"/>
  <c r="AC72" i="10"/>
  <c r="AD72" i="10" s="1"/>
  <c r="AE96" i="5"/>
  <c r="AM60" i="10"/>
  <c r="T78" i="10"/>
  <c r="AL111" i="9"/>
  <c r="AK106" i="5"/>
  <c r="AK97" i="5"/>
  <c r="T62" i="13"/>
  <c r="U68" i="13"/>
  <c r="S72" i="13"/>
  <c r="K188" i="14"/>
  <c r="J198" i="14"/>
  <c r="L194" i="14"/>
  <c r="AK66" i="12"/>
  <c r="AM62" i="12"/>
  <c r="AL56" i="12"/>
  <c r="T66" i="12"/>
  <c r="AB105" i="5"/>
  <c r="AD111" i="5"/>
  <c r="AQ72" i="10"/>
  <c r="AR72" i="10"/>
  <c r="AH108" i="5"/>
  <c r="AI108" i="5"/>
  <c r="L237" i="7"/>
  <c r="J231" i="7"/>
  <c r="T92" i="8"/>
  <c r="S102" i="8"/>
  <c r="U98" i="8"/>
  <c r="AD98" i="7"/>
  <c r="AB102" i="7"/>
  <c r="AC92" i="7"/>
  <c r="K213" i="11"/>
  <c r="AB82" i="11"/>
  <c r="AB73" i="11"/>
  <c r="L230" i="8"/>
  <c r="K224" i="8"/>
  <c r="J234" i="8"/>
  <c r="AB109" i="4"/>
  <c r="AB118" i="4"/>
  <c r="Y102" i="7"/>
  <c r="Z102" i="7"/>
  <c r="S66" i="14"/>
  <c r="U62" i="14"/>
  <c r="T56" i="14"/>
  <c r="Z90" i="9"/>
  <c r="Y90" i="9"/>
  <c r="S84" i="11"/>
  <c r="U80" i="11"/>
  <c r="T74" i="11"/>
  <c r="AQ66" i="11"/>
  <c r="AR66" i="11"/>
  <c r="AC110" i="4"/>
  <c r="AB120" i="4"/>
  <c r="AD116" i="4"/>
  <c r="J94" i="9"/>
  <c r="J85" i="9"/>
  <c r="AC57" i="13"/>
  <c r="S79" i="11"/>
  <c r="S88" i="11"/>
  <c r="AE42" i="14"/>
  <c r="AL74" i="9"/>
  <c r="AM80" i="9"/>
  <c r="AK84" i="9"/>
  <c r="S85" i="10"/>
  <c r="S94" i="10"/>
  <c r="K243" i="6"/>
  <c r="AM86" i="8"/>
  <c r="AK90" i="8"/>
  <c r="AL80" i="8"/>
  <c r="U72" i="10"/>
  <c r="V72" i="10"/>
  <c r="Y66" i="13"/>
  <c r="Z66" i="13"/>
  <c r="K195" i="14"/>
  <c r="AQ60" i="12"/>
  <c r="AR60" i="12"/>
  <c r="J240" i="7"/>
  <c r="K230" i="7"/>
  <c r="L236" i="7"/>
  <c r="AL66" i="10"/>
  <c r="AN66" i="10" s="1"/>
  <c r="AD74" i="11"/>
  <c r="AC68" i="11"/>
  <c r="AB78" i="11"/>
  <c r="K218" i="9"/>
  <c r="L224" i="9"/>
  <c r="J228" i="9"/>
  <c r="AB63" i="12"/>
  <c r="AD69" i="12"/>
  <c r="T87" i="10"/>
  <c r="AK58" i="14"/>
  <c r="AK49" i="14"/>
  <c r="S93" i="8"/>
  <c r="U99" i="8"/>
  <c r="Z96" i="8"/>
  <c r="Y96" i="8"/>
  <c r="K249" i="5"/>
  <c r="AB106" i="7"/>
  <c r="AB97" i="7"/>
  <c r="AH96" i="7"/>
  <c r="AI96" i="7"/>
  <c r="S115" i="4"/>
  <c r="S124" i="4"/>
  <c r="K200" i="12"/>
  <c r="J210" i="12"/>
  <c r="L206" i="12"/>
  <c r="AC78" i="9"/>
  <c r="AD78" i="9" s="1"/>
  <c r="S103" i="6"/>
  <c r="S112" i="6"/>
  <c r="Q228" i="8"/>
  <c r="P228" i="8"/>
  <c r="AL153" i="5"/>
  <c r="AC69" i="11"/>
  <c r="Z60" i="14"/>
  <c r="Y60" i="14"/>
  <c r="AL60" i="11"/>
  <c r="AN60" i="11" s="1"/>
  <c r="AE48" i="13"/>
  <c r="Z120" i="4"/>
  <c r="Y120" i="4"/>
  <c r="AC75" i="10"/>
  <c r="AC93" i="7"/>
  <c r="AC51" i="14"/>
  <c r="AQ78" i="9"/>
  <c r="AR78" i="9"/>
  <c r="V108" i="4"/>
  <c r="AC105" i="5"/>
  <c r="AH72" i="11"/>
  <c r="AI72" i="11"/>
  <c r="AK91" i="7"/>
  <c r="AK100" i="7"/>
  <c r="AD57" i="14"/>
  <c r="AB51" i="14"/>
  <c r="AM96" i="4"/>
  <c r="P234" i="7"/>
  <c r="Q234" i="7"/>
  <c r="AK96" i="7"/>
  <c r="AM92" i="7"/>
  <c r="AL86" i="7"/>
  <c r="AD62" i="13"/>
  <c r="AB66" i="13"/>
  <c r="AC56" i="13"/>
  <c r="P252" i="4"/>
  <c r="Q252" i="4"/>
  <c r="AQ96" i="6"/>
  <c r="AR96" i="6"/>
  <c r="S64" i="14"/>
  <c r="S55" i="14"/>
  <c r="T114" i="4"/>
  <c r="V114" i="4" s="1"/>
  <c r="S117" i="4"/>
  <c r="U123" i="4"/>
  <c r="AL93" i="10"/>
  <c r="AB55" i="13"/>
  <c r="AB64" i="13"/>
  <c r="K201" i="13"/>
  <c r="AC86" i="8"/>
  <c r="AD92" i="8"/>
  <c r="AB96" i="8"/>
  <c r="U69" i="13"/>
  <c r="S63" i="13"/>
  <c r="AB81" i="9"/>
  <c r="AD87" i="9"/>
  <c r="AL42" i="14"/>
  <c r="AM42" i="14" s="1"/>
  <c r="AC63" i="12"/>
  <c r="AM105" i="5"/>
  <c r="AK99" i="5"/>
  <c r="S69" i="12"/>
  <c r="U75" i="12"/>
  <c r="AK73" i="10"/>
  <c r="AK82" i="10"/>
  <c r="AL111" i="4"/>
  <c r="AL117" i="4" s="1"/>
  <c r="Q246" i="5"/>
  <c r="P246" i="5"/>
  <c r="AB73" i="10"/>
  <c r="AB82" i="10"/>
  <c r="T75" i="12"/>
  <c r="AK67" i="11"/>
  <c r="AK76" i="11"/>
  <c r="K246" i="4"/>
  <c r="U111" i="6"/>
  <c r="S105" i="6"/>
  <c r="AM98" i="6"/>
  <c r="AL92" i="6"/>
  <c r="AK102" i="6"/>
  <c r="AD108" i="4"/>
  <c r="L198" i="11"/>
  <c r="M198" i="11"/>
  <c r="AL117" i="7"/>
  <c r="T99" i="8"/>
  <c r="AE78" i="8"/>
  <c r="AK69" i="10"/>
  <c r="AM75" i="10"/>
  <c r="Q216" i="10"/>
  <c r="P216" i="10"/>
  <c r="J195" i="14"/>
  <c r="L201" i="14"/>
  <c r="AD105" i="6"/>
  <c r="AB99" i="6"/>
  <c r="J64" i="14"/>
  <c r="J55" i="14"/>
  <c r="S97" i="7"/>
  <c r="S106" i="7"/>
  <c r="S99" i="7"/>
  <c r="U105" i="7"/>
  <c r="AH84" i="9"/>
  <c r="AI84" i="9"/>
  <c r="P204" i="12"/>
  <c r="Q204" i="12"/>
  <c r="J249" i="4"/>
  <c r="L255" i="4"/>
  <c r="J82" i="11"/>
  <c r="J73" i="11"/>
  <c r="AH66" i="12"/>
  <c r="AI66" i="12"/>
  <c r="AC74" i="10"/>
  <c r="AB84" i="10"/>
  <c r="AD80" i="10"/>
  <c r="T117" i="4"/>
  <c r="K255" i="4"/>
  <c r="AB111" i="4"/>
  <c r="AD117" i="4"/>
  <c r="AC80" i="9"/>
  <c r="AC84" i="9" s="1"/>
  <c r="AD86" i="9"/>
  <c r="AB90" i="9"/>
  <c r="AH78" i="10"/>
  <c r="AI78" i="10"/>
  <c r="L213" i="12"/>
  <c r="J207" i="12"/>
  <c r="L216" i="8"/>
  <c r="M216" i="8"/>
  <c r="AM69" i="11"/>
  <c r="AK63" i="11"/>
  <c r="AL104" i="4"/>
  <c r="AM110" i="4"/>
  <c r="AK114" i="4"/>
  <c r="S114" i="6"/>
  <c r="T104" i="6"/>
  <c r="U110" i="6"/>
  <c r="AC99" i="6"/>
  <c r="T63" i="14"/>
  <c r="S67" i="12"/>
  <c r="S76" i="12"/>
  <c r="AB57" i="13"/>
  <c r="AD63" i="13"/>
  <c r="L240" i="5"/>
  <c r="AD99" i="7"/>
  <c r="AB93" i="7"/>
  <c r="L210" i="9"/>
  <c r="M210" i="9"/>
  <c r="AQ90" i="7"/>
  <c r="AR90" i="7"/>
  <c r="AB64" i="12"/>
  <c r="AB55" i="12"/>
  <c r="T81" i="11"/>
  <c r="L237" i="9"/>
  <c r="L248" i="5"/>
  <c r="K242" i="5"/>
  <c r="J252" i="5"/>
  <c r="AR102" i="5"/>
  <c r="AQ102" i="5"/>
  <c r="J103" i="6"/>
  <c r="J112" i="6"/>
  <c r="J246" i="6"/>
  <c r="K236" i="6"/>
  <c r="L242" i="6"/>
  <c r="J216" i="11"/>
  <c r="K206" i="11"/>
  <c r="L212" i="11"/>
  <c r="J124" i="5"/>
  <c r="J115" i="5"/>
  <c r="AB109" i="5"/>
  <c r="AB118" i="5"/>
  <c r="AB88" i="9"/>
  <c r="AB79" i="9"/>
  <c r="AK64" i="13"/>
  <c r="AK55" i="13"/>
  <c r="AC153" i="4"/>
  <c r="AM36" i="14"/>
  <c r="AK118" i="4"/>
  <c r="AK109" i="4"/>
  <c r="AK45" i="14"/>
  <c r="AM51" i="14"/>
  <c r="K225" i="9"/>
  <c r="K216" i="9"/>
  <c r="M225" i="9"/>
  <c r="J219" i="9"/>
  <c r="AL57" i="14"/>
  <c r="U87" i="10"/>
  <c r="S81" i="10"/>
  <c r="S75" i="11"/>
  <c r="U81" i="11"/>
  <c r="AB60" i="14"/>
  <c r="AC50" i="14"/>
  <c r="AD56" i="14"/>
  <c r="J219" i="10"/>
  <c r="L225" i="10"/>
  <c r="AC81" i="9"/>
  <c r="AR84" i="8"/>
  <c r="AQ84" i="8"/>
  <c r="AM81" i="9"/>
  <c r="AK75" i="9"/>
  <c r="AH60" i="13"/>
  <c r="AI60" i="13"/>
  <c r="K231" i="8"/>
  <c r="K248" i="4"/>
  <c r="J258" i="4"/>
  <c r="L254" i="4"/>
  <c r="AL63" i="12"/>
  <c r="AI114" i="4"/>
  <c r="AH114" i="4"/>
  <c r="T116" i="4"/>
  <c r="U122" i="4"/>
  <c r="S126" i="4"/>
  <c r="J67" i="12"/>
  <c r="J76" i="12"/>
  <c r="T54" i="14"/>
  <c r="U54" i="14" s="1"/>
  <c r="U93" i="9"/>
  <c r="S87" i="9"/>
  <c r="P210" i="11"/>
  <c r="Q210" i="11"/>
  <c r="AB103" i="6"/>
  <c r="AB112" i="6"/>
  <c r="J207" i="11"/>
  <c r="L213" i="11"/>
  <c r="L218" i="10"/>
  <c r="J222" i="10"/>
  <c r="K212" i="10"/>
  <c r="T69" i="13"/>
  <c r="AM99" i="6"/>
  <c r="AK93" i="6"/>
  <c r="AK81" i="8"/>
  <c r="AM87" i="8"/>
  <c r="K192" i="13"/>
  <c r="Y84" i="10"/>
  <c r="Z84" i="10"/>
  <c r="U63" i="14"/>
  <c r="S57" i="14"/>
  <c r="AQ108" i="4"/>
  <c r="AR108" i="4"/>
  <c r="Z108" i="6"/>
  <c r="Y108" i="6"/>
  <c r="AH90" i="8"/>
  <c r="AI90" i="8"/>
  <c r="AK64" i="12"/>
  <c r="AK55" i="12"/>
  <c r="AK91" i="6"/>
  <c r="AK100" i="6"/>
  <c r="L243" i="6"/>
  <c r="J237" i="6"/>
  <c r="Q198" i="13"/>
  <c r="P198" i="13"/>
  <c r="U74" i="12"/>
  <c r="T68" i="12"/>
  <c r="S78" i="12"/>
  <c r="S111" i="5"/>
  <c r="U117" i="5"/>
  <c r="K207" i="12"/>
  <c r="S85" i="9"/>
  <c r="S94" i="9"/>
  <c r="AB87" i="8"/>
  <c r="AD93" i="8"/>
  <c r="J106" i="7"/>
  <c r="J97" i="7"/>
  <c r="AK85" i="8"/>
  <c r="AK94" i="8"/>
  <c r="J61" i="13"/>
  <c r="J70" i="13"/>
  <c r="AK108" i="5"/>
  <c r="AM104" i="5"/>
  <c r="AL98" i="5"/>
  <c r="P240" i="6"/>
  <c r="Q240" i="6"/>
  <c r="Z114" i="5"/>
  <c r="Y114" i="5"/>
  <c r="AR54" i="13"/>
  <c r="AQ54" i="13"/>
  <c r="K228" i="7"/>
  <c r="L228" i="7" s="1"/>
  <c r="AC98" i="6"/>
  <c r="AD104" i="6"/>
  <c r="AB108" i="6"/>
  <c r="J195" i="13"/>
  <c r="L201" i="13"/>
  <c r="AK87" i="7"/>
  <c r="AM93" i="7"/>
  <c r="J115" i="4"/>
  <c r="J124" i="4"/>
  <c r="AM102" i="4"/>
  <c r="AL54" i="12"/>
  <c r="AN54" i="12" s="1"/>
  <c r="AH54" i="14"/>
  <c r="AI54" i="14"/>
  <c r="T111" i="6"/>
  <c r="AK54" i="14"/>
  <c r="AM50" i="14"/>
  <c r="AL44" i="14"/>
  <c r="U84" i="8"/>
  <c r="T98" i="7"/>
  <c r="S108" i="7"/>
  <c r="U104" i="7"/>
  <c r="AL129" i="8"/>
  <c r="AL135" i="8" s="1"/>
  <c r="AL141" i="8" s="1"/>
  <c r="AQ48" i="14"/>
  <c r="AR48" i="14"/>
  <c r="L249" i="5"/>
  <c r="J243" i="5"/>
  <c r="T105" i="7"/>
  <c r="S97" i="8"/>
  <c r="S106" i="8"/>
  <c r="AB72" i="12"/>
  <c r="AD68" i="12"/>
  <c r="AC62" i="12"/>
  <c r="AC87" i="8"/>
  <c r="AB75" i="10"/>
  <c r="AD81" i="10"/>
  <c r="T80" i="10"/>
  <c r="S90" i="10"/>
  <c r="U86" i="10"/>
  <c r="T60" i="13"/>
  <c r="V60" i="13" s="1"/>
  <c r="P192" i="14"/>
  <c r="Q192" i="14"/>
  <c r="K194" i="13"/>
  <c r="L200" i="13"/>
  <c r="J204" i="13"/>
  <c r="Y72" i="12"/>
  <c r="Z72" i="12"/>
  <c r="AM74" i="10"/>
  <c r="AK78" i="10"/>
  <c r="AL68" i="10"/>
  <c r="AD110" i="5"/>
  <c r="AB114" i="5"/>
  <c r="AC104" i="5"/>
  <c r="AC108" i="5" s="1"/>
  <c r="J231" i="8"/>
  <c r="L237" i="8"/>
  <c r="Q222" i="9"/>
  <c r="P222" i="9"/>
  <c r="K219" i="10"/>
  <c r="AB94" i="8"/>
  <c r="AB85" i="8"/>
  <c r="S109" i="5"/>
  <c r="S118" i="5"/>
  <c r="AB55" i="14"/>
  <c r="AB64" i="14"/>
  <c r="J79" i="10"/>
  <c r="J88" i="10"/>
  <c r="AC102" i="5"/>
  <c r="AD102" i="5" s="1"/>
  <c r="AB69" i="11"/>
  <c r="AD75" i="11"/>
  <c r="T110" i="5"/>
  <c r="S120" i="5"/>
  <c r="U116" i="5"/>
  <c r="S67" i="13"/>
  <c r="S76" i="13"/>
  <c r="AM56" i="13"/>
  <c r="AK60" i="13"/>
  <c r="AL50" i="13"/>
  <c r="AM57" i="13"/>
  <c r="AK51" i="13"/>
  <c r="T117" i="5"/>
  <c r="AI102" i="6"/>
  <c r="AH102" i="6"/>
  <c r="AK88" i="9"/>
  <c r="AK79" i="9"/>
  <c r="AL63" i="13"/>
  <c r="AL69" i="13" s="1"/>
  <c r="U92" i="9"/>
  <c r="S96" i="9"/>
  <c r="T86" i="9"/>
  <c r="Z78" i="11"/>
  <c r="Y78" i="11"/>
  <c r="AL62" i="11"/>
  <c r="AK72" i="11"/>
  <c r="AM68" i="11"/>
  <c r="AK57" i="12"/>
  <c r="AM63" i="12"/>
  <c r="AK105" i="4"/>
  <c r="AM111" i="4"/>
  <c r="AL75" i="11"/>
  <c r="AL81" i="11" s="1"/>
  <c r="J91" i="8"/>
  <c r="J100" i="8"/>
  <c r="K249" i="7"/>
  <c r="T93" i="9"/>
  <c r="AL123" i="6"/>
  <c r="AL129" i="6" s="1"/>
  <c r="BG123" i="2"/>
  <c r="BD121" i="2"/>
  <c r="BD126" i="2" s="1"/>
  <c r="BD107" i="2"/>
  <c r="BE108" i="2" s="1"/>
  <c r="BK107" i="2"/>
  <c r="BL108" i="2" s="1"/>
  <c r="BD118" i="2"/>
  <c r="BD112" i="2"/>
  <c r="BK112" i="2"/>
  <c r="BC114" i="2"/>
  <c r="BC116" i="2"/>
  <c r="BC118" i="2"/>
  <c r="BC119" i="2"/>
  <c r="BK115" i="2"/>
  <c r="BK120" i="2" s="1"/>
  <c r="BC115" i="2"/>
  <c r="BC117" i="2"/>
  <c r="BD110" i="2"/>
  <c r="BD111" i="2" s="1"/>
  <c r="BK110" i="2"/>
  <c r="BK111" i="2" s="1"/>
  <c r="AI2" i="2"/>
  <c r="AH9" i="2"/>
  <c r="M204" i="11" l="1"/>
  <c r="M234" i="6"/>
  <c r="AN96" i="5"/>
  <c r="AM48" i="13"/>
  <c r="V96" i="7"/>
  <c r="M222" i="8"/>
  <c r="AL90" i="7"/>
  <c r="AM78" i="8"/>
  <c r="V90" i="8"/>
  <c r="V108" i="5"/>
  <c r="T78" i="11"/>
  <c r="U78" i="11" s="1"/>
  <c r="AE48" i="14"/>
  <c r="V84" i="9"/>
  <c r="AL66" i="11"/>
  <c r="AM66" i="11" s="1"/>
  <c r="M198" i="12"/>
  <c r="M210" i="10"/>
  <c r="AE60" i="12"/>
  <c r="AC90" i="8"/>
  <c r="AE90" i="8" s="1"/>
  <c r="AM72" i="9"/>
  <c r="T66" i="13"/>
  <c r="U66" i="13" s="1"/>
  <c r="T60" i="14"/>
  <c r="U60" i="14" s="1"/>
  <c r="AE66" i="11"/>
  <c r="AC78" i="10"/>
  <c r="AD78" i="10" s="1"/>
  <c r="M186" i="14"/>
  <c r="V54" i="14"/>
  <c r="AN84" i="7"/>
  <c r="AC54" i="14"/>
  <c r="AD54" i="14" s="1"/>
  <c r="K204" i="12"/>
  <c r="AL72" i="10"/>
  <c r="AN72" i="10" s="1"/>
  <c r="AE54" i="13"/>
  <c r="T72" i="12"/>
  <c r="U72" i="12" s="1"/>
  <c r="AE102" i="5"/>
  <c r="AC114" i="4"/>
  <c r="AE114" i="4" s="1"/>
  <c r="AE72" i="10"/>
  <c r="V72" i="11"/>
  <c r="V102" i="6"/>
  <c r="AC102" i="6"/>
  <c r="AE102" i="6" s="1"/>
  <c r="K228" i="8"/>
  <c r="L228" i="8" s="1"/>
  <c r="AL78" i="9"/>
  <c r="AM78" i="9" s="1"/>
  <c r="K192" i="14"/>
  <c r="L192" i="14" s="1"/>
  <c r="AL48" i="14"/>
  <c r="AN48" i="14" s="1"/>
  <c r="AE90" i="7"/>
  <c r="AD108" i="5"/>
  <c r="AM60" i="11"/>
  <c r="T90" i="9"/>
  <c r="U90" i="9" s="1"/>
  <c r="AM90" i="6"/>
  <c r="AC96" i="7"/>
  <c r="AD96" i="7" s="1"/>
  <c r="AE84" i="8"/>
  <c r="AL54" i="13"/>
  <c r="AN54" i="13" s="1"/>
  <c r="AC60" i="13"/>
  <c r="AE60" i="13" s="1"/>
  <c r="T114" i="5"/>
  <c r="U114" i="5" s="1"/>
  <c r="K240" i="6"/>
  <c r="M240" i="6" s="1"/>
  <c r="AM66" i="10"/>
  <c r="U78" i="10"/>
  <c r="V78" i="10"/>
  <c r="K198" i="13"/>
  <c r="M198" i="13" s="1"/>
  <c r="AE78" i="9"/>
  <c r="U60" i="13"/>
  <c r="AM54" i="12"/>
  <c r="AM90" i="7"/>
  <c r="U114" i="4"/>
  <c r="AE96" i="6"/>
  <c r="T116" i="5"/>
  <c r="U122" i="5"/>
  <c r="S126" i="5"/>
  <c r="AB61" i="14"/>
  <c r="AB70" i="14"/>
  <c r="Z90" i="10"/>
  <c r="Y90" i="10"/>
  <c r="S63" i="14"/>
  <c r="U69" i="14"/>
  <c r="J222" i="11"/>
  <c r="K212" i="11"/>
  <c r="L218" i="11"/>
  <c r="T87" i="11"/>
  <c r="AC105" i="6"/>
  <c r="AM75" i="11"/>
  <c r="AK69" i="11"/>
  <c r="J61" i="14"/>
  <c r="J70" i="14"/>
  <c r="U81" i="12"/>
  <c r="S75" i="12"/>
  <c r="AB87" i="9"/>
  <c r="AD93" i="9"/>
  <c r="AC81" i="10"/>
  <c r="S109" i="6"/>
  <c r="S118" i="6"/>
  <c r="S99" i="8"/>
  <c r="U105" i="8"/>
  <c r="AH120" i="4"/>
  <c r="AI120" i="4"/>
  <c r="Y84" i="11"/>
  <c r="Z84" i="11"/>
  <c r="U104" i="8"/>
  <c r="S108" i="8"/>
  <c r="T98" i="8"/>
  <c r="U66" i="12"/>
  <c r="V66" i="12"/>
  <c r="U74" i="13"/>
  <c r="T68" i="13"/>
  <c r="S78" i="13"/>
  <c r="AL87" i="11"/>
  <c r="Y120" i="5"/>
  <c r="Z120" i="5"/>
  <c r="AR78" i="10"/>
  <c r="AQ78" i="10"/>
  <c r="AC68" i="12"/>
  <c r="AD74" i="12"/>
  <c r="AB78" i="12"/>
  <c r="L255" i="5"/>
  <c r="J249" i="5"/>
  <c r="AL147" i="8"/>
  <c r="AK93" i="7"/>
  <c r="AM99" i="7"/>
  <c r="AL104" i="5"/>
  <c r="AM110" i="5"/>
  <c r="AK114" i="5"/>
  <c r="K213" i="12"/>
  <c r="T84" i="10"/>
  <c r="T75" i="13"/>
  <c r="AE84" i="9"/>
  <c r="AC87" i="9"/>
  <c r="M231" i="9"/>
  <c r="J225" i="9"/>
  <c r="AK115" i="4"/>
  <c r="AK124" i="4"/>
  <c r="AB94" i="9"/>
  <c r="AB85" i="9"/>
  <c r="K210" i="11"/>
  <c r="AL102" i="5"/>
  <c r="AN102" i="5" s="1"/>
  <c r="V78" i="11"/>
  <c r="T110" i="6"/>
  <c r="U116" i="6"/>
  <c r="S120" i="6"/>
  <c r="AI90" i="9"/>
  <c r="AH90" i="9"/>
  <c r="K216" i="10"/>
  <c r="AL123" i="7"/>
  <c r="AQ102" i="6"/>
  <c r="AR102" i="6"/>
  <c r="AD84" i="9"/>
  <c r="K207" i="13"/>
  <c r="K252" i="4"/>
  <c r="AB57" i="14"/>
  <c r="AD63" i="14"/>
  <c r="AB103" i="7"/>
  <c r="AB112" i="7"/>
  <c r="P228" i="9"/>
  <c r="Q228" i="9"/>
  <c r="K201" i="14"/>
  <c r="AR90" i="8"/>
  <c r="AQ90" i="8"/>
  <c r="AQ84" i="9"/>
  <c r="AR84" i="9"/>
  <c r="AC63" i="13"/>
  <c r="AB124" i="4"/>
  <c r="AB115" i="4"/>
  <c r="K219" i="11"/>
  <c r="Y102" i="8"/>
  <c r="Z102" i="8"/>
  <c r="AL60" i="12"/>
  <c r="AN60" i="12" s="1"/>
  <c r="AM117" i="4"/>
  <c r="AK111" i="4"/>
  <c r="AK57" i="13"/>
  <c r="AM63" i="13"/>
  <c r="AH72" i="12"/>
  <c r="AI72" i="12"/>
  <c r="J112" i="7"/>
  <c r="J103" i="7"/>
  <c r="K237" i="8"/>
  <c r="P252" i="5"/>
  <c r="Q252" i="5"/>
  <c r="T108" i="6"/>
  <c r="V108" i="6" s="1"/>
  <c r="AK73" i="11"/>
  <c r="AK82" i="11"/>
  <c r="AK106" i="7"/>
  <c r="AK97" i="7"/>
  <c r="S130" i="4"/>
  <c r="S121" i="4"/>
  <c r="AK72" i="12"/>
  <c r="AM68" i="12"/>
  <c r="AL62" i="12"/>
  <c r="AB75" i="11"/>
  <c r="AD81" i="11"/>
  <c r="S103" i="8"/>
  <c r="S112" i="8"/>
  <c r="L192" i="13"/>
  <c r="M192" i="13"/>
  <c r="AB70" i="12"/>
  <c r="AB61" i="12"/>
  <c r="AB105" i="6"/>
  <c r="AD111" i="6"/>
  <c r="S69" i="13"/>
  <c r="U75" i="13"/>
  <c r="K222" i="9"/>
  <c r="AK112" i="5"/>
  <c r="AK103" i="5"/>
  <c r="K255" i="7"/>
  <c r="AK63" i="12"/>
  <c r="AM69" i="12"/>
  <c r="Z96" i="9"/>
  <c r="Y96" i="9"/>
  <c r="AQ60" i="13"/>
  <c r="AR60" i="13"/>
  <c r="AM56" i="14"/>
  <c r="AK60" i="14"/>
  <c r="AL50" i="14"/>
  <c r="J67" i="13"/>
  <c r="J76" i="13"/>
  <c r="Z78" i="12"/>
  <c r="Y78" i="12"/>
  <c r="AK106" i="6"/>
  <c r="AK97" i="6"/>
  <c r="AM93" i="8"/>
  <c r="AK87" i="8"/>
  <c r="J228" i="10"/>
  <c r="L224" i="10"/>
  <c r="K218" i="10"/>
  <c r="S93" i="9"/>
  <c r="U99" i="9"/>
  <c r="Z126" i="4"/>
  <c r="Y126" i="4"/>
  <c r="Q258" i="4"/>
  <c r="P258" i="4"/>
  <c r="AC159" i="4"/>
  <c r="AB115" i="5"/>
  <c r="AB124" i="5"/>
  <c r="K248" i="5"/>
  <c r="L254" i="5"/>
  <c r="J258" i="5"/>
  <c r="AN90" i="7"/>
  <c r="AB63" i="13"/>
  <c r="AD69" i="13"/>
  <c r="T69" i="14"/>
  <c r="AR114" i="4"/>
  <c r="AQ114" i="4"/>
  <c r="AD123" i="4"/>
  <c r="AB117" i="4"/>
  <c r="AC80" i="10"/>
  <c r="AD86" i="10"/>
  <c r="AB90" i="10"/>
  <c r="J255" i="4"/>
  <c r="AH96" i="8"/>
  <c r="AI96" i="8"/>
  <c r="AI66" i="13"/>
  <c r="AH66" i="13"/>
  <c r="K234" i="7"/>
  <c r="M234" i="7" s="1"/>
  <c r="AC99" i="7"/>
  <c r="AL159" i="5"/>
  <c r="J216" i="12"/>
  <c r="L212" i="12"/>
  <c r="K206" i="12"/>
  <c r="K255" i="5"/>
  <c r="AI78" i="11"/>
  <c r="AH78" i="11"/>
  <c r="Q240" i="7"/>
  <c r="P240" i="7"/>
  <c r="L243" i="7"/>
  <c r="J237" i="7"/>
  <c r="K194" i="14"/>
  <c r="L200" i="14"/>
  <c r="J204" i="14"/>
  <c r="T99" i="9"/>
  <c r="AK85" i="9"/>
  <c r="AK94" i="9"/>
  <c r="S81" i="11"/>
  <c r="U87" i="11"/>
  <c r="AB99" i="7"/>
  <c r="AD105" i="7"/>
  <c r="AL92" i="7"/>
  <c r="AK102" i="7"/>
  <c r="AM98" i="7"/>
  <c r="AL86" i="8"/>
  <c r="AK96" i="8"/>
  <c r="AM92" i="8"/>
  <c r="Z108" i="7"/>
  <c r="Y108" i="7"/>
  <c r="L207" i="13"/>
  <c r="J201" i="13"/>
  <c r="J243" i="6"/>
  <c r="L249" i="6"/>
  <c r="K254" i="4"/>
  <c r="J225" i="10"/>
  <c r="L231" i="10"/>
  <c r="Y114" i="6"/>
  <c r="Z114" i="6"/>
  <c r="T123" i="4"/>
  <c r="AK108" i="6"/>
  <c r="AL98" i="6"/>
  <c r="AM104" i="6"/>
  <c r="AK105" i="5"/>
  <c r="AM111" i="5"/>
  <c r="J91" i="9"/>
  <c r="J100" i="9"/>
  <c r="AQ66" i="12"/>
  <c r="AR66" i="12"/>
  <c r="T92" i="9"/>
  <c r="S102" i="9"/>
  <c r="U98" i="9"/>
  <c r="AK66" i="13"/>
  <c r="AM62" i="13"/>
  <c r="AL56" i="13"/>
  <c r="AB100" i="8"/>
  <c r="AB91" i="8"/>
  <c r="AR54" i="14"/>
  <c r="AQ54" i="14"/>
  <c r="AH108" i="6"/>
  <c r="AI108" i="6"/>
  <c r="S91" i="9"/>
  <c r="S100" i="9"/>
  <c r="J213" i="11"/>
  <c r="L219" i="11"/>
  <c r="U128" i="4"/>
  <c r="T122" i="4"/>
  <c r="S132" i="4"/>
  <c r="AK81" i="9"/>
  <c r="AM87" i="9"/>
  <c r="AC56" i="14"/>
  <c r="AB66" i="14"/>
  <c r="AD62" i="14"/>
  <c r="S87" i="10"/>
  <c r="U93" i="10"/>
  <c r="K231" i="9"/>
  <c r="Q246" i="6"/>
  <c r="P246" i="6"/>
  <c r="AK120" i="4"/>
  <c r="AM116" i="4"/>
  <c r="AL110" i="4"/>
  <c r="L219" i="12"/>
  <c r="J213" i="12"/>
  <c r="AH84" i="10"/>
  <c r="AI84" i="10"/>
  <c r="S112" i="7"/>
  <c r="S103" i="7"/>
  <c r="U117" i="6"/>
  <c r="S111" i="6"/>
  <c r="T81" i="12"/>
  <c r="AL123" i="4"/>
  <c r="AD98" i="8"/>
  <c r="AB102" i="8"/>
  <c r="AC92" i="8"/>
  <c r="AL99" i="10"/>
  <c r="AD68" i="13"/>
  <c r="AC62" i="13"/>
  <c r="AB72" i="13"/>
  <c r="Q210" i="12"/>
  <c r="P210" i="12"/>
  <c r="T93" i="10"/>
  <c r="AC72" i="11"/>
  <c r="AD72" i="11" s="1"/>
  <c r="K249" i="6"/>
  <c r="S94" i="11"/>
  <c r="S85" i="11"/>
  <c r="S72" i="14"/>
  <c r="U68" i="14"/>
  <c r="T62" i="14"/>
  <c r="L236" i="8"/>
  <c r="J240" i="8"/>
  <c r="K230" i="8"/>
  <c r="AB111" i="5"/>
  <c r="AD117" i="5"/>
  <c r="Q198" i="14"/>
  <c r="P198" i="14"/>
  <c r="AL117" i="9"/>
  <c r="S115" i="5"/>
  <c r="S124" i="5"/>
  <c r="S114" i="7"/>
  <c r="U110" i="7"/>
  <c r="T104" i="7"/>
  <c r="U123" i="5"/>
  <c r="S117" i="5"/>
  <c r="J82" i="12"/>
  <c r="J73" i="12"/>
  <c r="L216" i="9"/>
  <c r="M216" i="9"/>
  <c r="AC86" i="9"/>
  <c r="AD92" i="9"/>
  <c r="AB96" i="9"/>
  <c r="AM81" i="10"/>
  <c r="AK75" i="10"/>
  <c r="AC57" i="14"/>
  <c r="AC75" i="11"/>
  <c r="J234" i="9"/>
  <c r="L230" i="9"/>
  <c r="K224" i="9"/>
  <c r="AL80" i="9"/>
  <c r="AM86" i="9"/>
  <c r="AK90" i="9"/>
  <c r="L243" i="8"/>
  <c r="J237" i="8"/>
  <c r="AD87" i="10"/>
  <c r="AB81" i="10"/>
  <c r="AB93" i="8"/>
  <c r="AD99" i="8"/>
  <c r="Q222" i="10"/>
  <c r="P222" i="10"/>
  <c r="K246" i="5"/>
  <c r="S105" i="7"/>
  <c r="U111" i="7"/>
  <c r="AQ96" i="7"/>
  <c r="AR96" i="7"/>
  <c r="Q234" i="8"/>
  <c r="P234" i="8"/>
  <c r="J97" i="8"/>
  <c r="J106" i="8"/>
  <c r="AK78" i="11"/>
  <c r="AM74" i="11"/>
  <c r="AL68" i="11"/>
  <c r="S73" i="13"/>
  <c r="S82" i="13"/>
  <c r="J85" i="10"/>
  <c r="J94" i="10"/>
  <c r="AI114" i="5"/>
  <c r="AH114" i="5"/>
  <c r="Q204" i="13"/>
  <c r="P204" i="13"/>
  <c r="AC93" i="8"/>
  <c r="AC104" i="6"/>
  <c r="AD110" i="6"/>
  <c r="AB114" i="6"/>
  <c r="S84" i="12"/>
  <c r="T74" i="12"/>
  <c r="U80" i="12"/>
  <c r="T120" i="4"/>
  <c r="V120" i="4" s="1"/>
  <c r="AM57" i="14"/>
  <c r="AK51" i="14"/>
  <c r="AK61" i="13"/>
  <c r="AK70" i="13"/>
  <c r="J109" i="6"/>
  <c r="J118" i="6"/>
  <c r="L243" i="9"/>
  <c r="S73" i="12"/>
  <c r="S82" i="12"/>
  <c r="AL108" i="4"/>
  <c r="AN108" i="4" s="1"/>
  <c r="J201" i="14"/>
  <c r="L207" i="14"/>
  <c r="T105" i="8"/>
  <c r="AN42" i="14"/>
  <c r="AB88" i="10"/>
  <c r="AB79" i="10"/>
  <c r="AK88" i="10"/>
  <c r="AK79" i="10"/>
  <c r="AC69" i="12"/>
  <c r="S61" i="14"/>
  <c r="S70" i="14"/>
  <c r="T96" i="8"/>
  <c r="V96" i="8" s="1"/>
  <c r="AB84" i="11"/>
  <c r="AC74" i="11"/>
  <c r="AD80" i="11"/>
  <c r="S100" i="10"/>
  <c r="S91" i="10"/>
  <c r="Z66" i="14"/>
  <c r="Y66" i="14"/>
  <c r="AI102" i="7"/>
  <c r="AH102" i="7"/>
  <c r="AE108" i="5"/>
  <c r="AL74" i="10"/>
  <c r="AM80" i="10"/>
  <c r="AK84" i="10"/>
  <c r="AR108" i="5"/>
  <c r="AQ108" i="5"/>
  <c r="AL69" i="12"/>
  <c r="AL75" i="12" s="1"/>
  <c r="Q216" i="11"/>
  <c r="P216" i="11"/>
  <c r="AL96" i="6"/>
  <c r="AM96" i="6" s="1"/>
  <c r="J246" i="7"/>
  <c r="K236" i="7"/>
  <c r="L242" i="7"/>
  <c r="K242" i="6"/>
  <c r="J252" i="6"/>
  <c r="L248" i="6"/>
  <c r="J79" i="11"/>
  <c r="J88" i="11"/>
  <c r="AB61" i="13"/>
  <c r="AB70" i="13"/>
  <c r="AK64" i="14"/>
  <c r="AK55" i="14"/>
  <c r="AL135" i="6"/>
  <c r="AR72" i="11"/>
  <c r="AQ72" i="11"/>
  <c r="AL75" i="13"/>
  <c r="T123" i="5"/>
  <c r="K225" i="10"/>
  <c r="AB120" i="5"/>
  <c r="AD116" i="5"/>
  <c r="AC110" i="5"/>
  <c r="AC114" i="5" s="1"/>
  <c r="K200" i="13"/>
  <c r="J210" i="13"/>
  <c r="L206" i="13"/>
  <c r="T86" i="10"/>
  <c r="S96" i="10"/>
  <c r="U92" i="10"/>
  <c r="T111" i="7"/>
  <c r="T117" i="6"/>
  <c r="J121" i="4"/>
  <c r="J130" i="4"/>
  <c r="AK100" i="8"/>
  <c r="AK91" i="8"/>
  <c r="AK70" i="12"/>
  <c r="AK61" i="12"/>
  <c r="AK99" i="6"/>
  <c r="AM105" i="6"/>
  <c r="AB118" i="6"/>
  <c r="AB109" i="6"/>
  <c r="AL84" i="8"/>
  <c r="AM84" i="8" s="1"/>
  <c r="AH60" i="14"/>
  <c r="AI60" i="14"/>
  <c r="AL63" i="14"/>
  <c r="AL69" i="14" s="1"/>
  <c r="J121" i="5"/>
  <c r="J130" i="5"/>
  <c r="AC66" i="12"/>
  <c r="AD66" i="12" s="1"/>
  <c r="L246" i="4"/>
  <c r="M246" i="4"/>
  <c r="U129" i="4"/>
  <c r="S123" i="4"/>
  <c r="AC111" i="5"/>
  <c r="M228" i="7"/>
  <c r="AD75" i="12"/>
  <c r="AB69" i="12"/>
  <c r="AC116" i="4"/>
  <c r="AD122" i="4"/>
  <c r="AB126" i="4"/>
  <c r="U86" i="11"/>
  <c r="S90" i="11"/>
  <c r="T80" i="11"/>
  <c r="T102" i="7"/>
  <c r="V102" i="7" s="1"/>
  <c r="AB79" i="11"/>
  <c r="AB88" i="11"/>
  <c r="AC98" i="7"/>
  <c r="AD104" i="7"/>
  <c r="AB108" i="7"/>
  <c r="Z72" i="13"/>
  <c r="Y72" i="13"/>
  <c r="BD127" i="2"/>
  <c r="BD132" i="2" s="1"/>
  <c r="BG129" i="2"/>
  <c r="BD113" i="2"/>
  <c r="BE114" i="2" s="1"/>
  <c r="BK113" i="2"/>
  <c r="BL114" i="2" s="1"/>
  <c r="BK118" i="2"/>
  <c r="BC123" i="2"/>
  <c r="BC122" i="2"/>
  <c r="BC124" i="2"/>
  <c r="BC125" i="2"/>
  <c r="BC120" i="2"/>
  <c r="BC121" i="2"/>
  <c r="BK121" i="2"/>
  <c r="BK126" i="2" s="1"/>
  <c r="BD116" i="2"/>
  <c r="BD117" i="2" s="1"/>
  <c r="BD119" i="2" s="1"/>
  <c r="BE120" i="2" s="1"/>
  <c r="BK116" i="2"/>
  <c r="BK117" i="2" s="1"/>
  <c r="AI9" i="2"/>
  <c r="AJ2" i="2"/>
  <c r="AD90" i="8" l="1"/>
  <c r="K216" i="11"/>
  <c r="T114" i="6"/>
  <c r="AM48" i="14"/>
  <c r="V60" i="14"/>
  <c r="AD114" i="4"/>
  <c r="AN66" i="11"/>
  <c r="V66" i="13"/>
  <c r="AM54" i="13"/>
  <c r="AD60" i="13"/>
  <c r="AM72" i="10"/>
  <c r="AE96" i="7"/>
  <c r="AE78" i="10"/>
  <c r="M192" i="14"/>
  <c r="AE54" i="14"/>
  <c r="T102" i="8"/>
  <c r="V102" i="8" s="1"/>
  <c r="AN78" i="9"/>
  <c r="M228" i="8"/>
  <c r="K222" i="10"/>
  <c r="L222" i="10" s="1"/>
  <c r="L198" i="13"/>
  <c r="AC72" i="12"/>
  <c r="AD72" i="12" s="1"/>
  <c r="L204" i="12"/>
  <c r="M204" i="12"/>
  <c r="T78" i="12"/>
  <c r="U78" i="12" s="1"/>
  <c r="K198" i="14"/>
  <c r="L198" i="14" s="1"/>
  <c r="V72" i="12"/>
  <c r="AL66" i="12"/>
  <c r="AM66" i="12" s="1"/>
  <c r="V114" i="5"/>
  <c r="AC102" i="7"/>
  <c r="AD102" i="7" s="1"/>
  <c r="AD114" i="5"/>
  <c r="AD102" i="6"/>
  <c r="K258" i="4"/>
  <c r="L258" i="4" s="1"/>
  <c r="K240" i="7"/>
  <c r="L240" i="7" s="1"/>
  <c r="T66" i="14"/>
  <c r="U66" i="14" s="1"/>
  <c r="AL54" i="14"/>
  <c r="AM54" i="14" s="1"/>
  <c r="AL96" i="7"/>
  <c r="AM96" i="7" s="1"/>
  <c r="T108" i="7"/>
  <c r="V108" i="7" s="1"/>
  <c r="U120" i="4"/>
  <c r="V90" i="9"/>
  <c r="L234" i="7"/>
  <c r="AC78" i="11"/>
  <c r="AE78" i="11" s="1"/>
  <c r="AL60" i="13"/>
  <c r="AN60" i="13" s="1"/>
  <c r="T120" i="5"/>
  <c r="V120" i="5" s="1"/>
  <c r="AL90" i="8"/>
  <c r="AM90" i="8" s="1"/>
  <c r="AL102" i="6"/>
  <c r="AM102" i="6" s="1"/>
  <c r="AC66" i="13"/>
  <c r="AD66" i="13" s="1"/>
  <c r="AL84" i="9"/>
  <c r="AM84" i="9" s="1"/>
  <c r="T72" i="13"/>
  <c r="U72" i="13" s="1"/>
  <c r="K228" i="9"/>
  <c r="L228" i="9" s="1"/>
  <c r="AL108" i="5"/>
  <c r="AM108" i="5" s="1"/>
  <c r="U108" i="6"/>
  <c r="L240" i="6"/>
  <c r="T90" i="10"/>
  <c r="U90" i="10" s="1"/>
  <c r="AM108" i="4"/>
  <c r="AM60" i="12"/>
  <c r="AC90" i="9"/>
  <c r="AD90" i="9" s="1"/>
  <c r="AE72" i="11"/>
  <c r="K210" i="12"/>
  <c r="L210" i="12" s="1"/>
  <c r="K204" i="13"/>
  <c r="M204" i="13" s="1"/>
  <c r="U114" i="6"/>
  <c r="V114" i="6"/>
  <c r="AB115" i="6"/>
  <c r="AB124" i="6"/>
  <c r="Y96" i="10"/>
  <c r="Z96" i="10"/>
  <c r="J94" i="11"/>
  <c r="J85" i="11"/>
  <c r="P246" i="7"/>
  <c r="Q246" i="7"/>
  <c r="AK57" i="14"/>
  <c r="AM63" i="14"/>
  <c r="AL72" i="11"/>
  <c r="AN72" i="11" s="1"/>
  <c r="L249" i="8"/>
  <c r="J243" i="8"/>
  <c r="AK81" i="10"/>
  <c r="AM87" i="10"/>
  <c r="AL123" i="9"/>
  <c r="J246" i="8"/>
  <c r="L242" i="8"/>
  <c r="K236" i="8"/>
  <c r="S91" i="11"/>
  <c r="S100" i="11"/>
  <c r="AC60" i="14"/>
  <c r="AD60" i="14" s="1"/>
  <c r="T96" i="9"/>
  <c r="AK111" i="5"/>
  <c r="AM117" i="5"/>
  <c r="L249" i="7"/>
  <c r="J243" i="7"/>
  <c r="AC96" i="8"/>
  <c r="AE96" i="8" s="1"/>
  <c r="L222" i="9"/>
  <c r="M222" i="9"/>
  <c r="K252" i="5"/>
  <c r="AC69" i="13"/>
  <c r="L252" i="4"/>
  <c r="M252" i="4"/>
  <c r="AL129" i="7"/>
  <c r="AB84" i="12"/>
  <c r="AD80" i="12"/>
  <c r="AC74" i="12"/>
  <c r="Z108" i="8"/>
  <c r="Y108" i="8"/>
  <c r="U111" i="8"/>
  <c r="S105" i="8"/>
  <c r="P222" i="11"/>
  <c r="Q222" i="11"/>
  <c r="AB75" i="12"/>
  <c r="AD81" i="12"/>
  <c r="S129" i="4"/>
  <c r="U135" i="4"/>
  <c r="AL75" i="14"/>
  <c r="AK105" i="6"/>
  <c r="AM111" i="6"/>
  <c r="K231" i="10"/>
  <c r="AI84" i="11"/>
  <c r="AH84" i="11"/>
  <c r="T111" i="8"/>
  <c r="AK84" i="11"/>
  <c r="AM80" i="11"/>
  <c r="AL74" i="11"/>
  <c r="AC81" i="11"/>
  <c r="AI96" i="9"/>
  <c r="AH96" i="9"/>
  <c r="U129" i="5"/>
  <c r="S123" i="5"/>
  <c r="AI102" i="8"/>
  <c r="AH102" i="8"/>
  <c r="S117" i="6"/>
  <c r="U123" i="6"/>
  <c r="AK87" i="9"/>
  <c r="AM93" i="9"/>
  <c r="AN84" i="8"/>
  <c r="AB105" i="7"/>
  <c r="AD111" i="7"/>
  <c r="AC105" i="7"/>
  <c r="AH90" i="10"/>
  <c r="AI90" i="10"/>
  <c r="AB130" i="5"/>
  <c r="AB121" i="5"/>
  <c r="AK93" i="8"/>
  <c r="AM99" i="8"/>
  <c r="S75" i="13"/>
  <c r="U81" i="13"/>
  <c r="S109" i="8"/>
  <c r="S118" i="8"/>
  <c r="S127" i="4"/>
  <c r="S136" i="4"/>
  <c r="L216" i="10"/>
  <c r="M216" i="10"/>
  <c r="L210" i="11"/>
  <c r="M210" i="11"/>
  <c r="AC93" i="9"/>
  <c r="K219" i="12"/>
  <c r="AL93" i="11"/>
  <c r="T104" i="8"/>
  <c r="S114" i="8"/>
  <c r="U110" i="8"/>
  <c r="J76" i="14"/>
  <c r="J67" i="14"/>
  <c r="AB67" i="14"/>
  <c r="AB76" i="14"/>
  <c r="AL141" i="6"/>
  <c r="AL147" i="6" s="1"/>
  <c r="K248" i="6"/>
  <c r="J258" i="6"/>
  <c r="L254" i="6"/>
  <c r="AN96" i="6"/>
  <c r="AQ90" i="9"/>
  <c r="AR90" i="9"/>
  <c r="J219" i="12"/>
  <c r="L225" i="12"/>
  <c r="AM98" i="8"/>
  <c r="AL92" i="8"/>
  <c r="AK102" i="8"/>
  <c r="T105" i="9"/>
  <c r="Y78" i="13"/>
  <c r="Z78" i="13"/>
  <c r="Q210" i="13"/>
  <c r="P210" i="13"/>
  <c r="J207" i="14"/>
  <c r="L213" i="14"/>
  <c r="J103" i="8"/>
  <c r="J112" i="8"/>
  <c r="Y72" i="14"/>
  <c r="Z72" i="14"/>
  <c r="AR96" i="8"/>
  <c r="AQ96" i="8"/>
  <c r="AB69" i="13"/>
  <c r="AD75" i="13"/>
  <c r="AB81" i="11"/>
  <c r="AD87" i="11"/>
  <c r="K213" i="13"/>
  <c r="AR114" i="5"/>
  <c r="AQ114" i="5"/>
  <c r="AB93" i="9"/>
  <c r="AD99" i="9"/>
  <c r="AH108" i="7"/>
  <c r="AI108" i="7"/>
  <c r="T86" i="11"/>
  <c r="U92" i="11"/>
  <c r="S96" i="11"/>
  <c r="AK76" i="12"/>
  <c r="AK67" i="12"/>
  <c r="T129" i="5"/>
  <c r="K246" i="6"/>
  <c r="M246" i="6" s="1"/>
  <c r="L216" i="11"/>
  <c r="AQ84" i="10"/>
  <c r="AR84" i="10"/>
  <c r="AK85" i="10"/>
  <c r="AK94" i="10"/>
  <c r="AC99" i="8"/>
  <c r="J100" i="10"/>
  <c r="J91" i="10"/>
  <c r="Y114" i="7"/>
  <c r="Z114" i="7"/>
  <c r="AD123" i="5"/>
  <c r="AB117" i="5"/>
  <c r="AL129" i="4"/>
  <c r="AL116" i="4"/>
  <c r="AK126" i="4"/>
  <c r="AM122" i="4"/>
  <c r="S93" i="10"/>
  <c r="U99" i="10"/>
  <c r="Z132" i="4"/>
  <c r="Y132" i="4"/>
  <c r="AC108" i="6"/>
  <c r="AD108" i="6" s="1"/>
  <c r="AL62" i="13"/>
  <c r="AM68" i="13"/>
  <c r="AK72" i="13"/>
  <c r="AQ108" i="6"/>
  <c r="AR108" i="6"/>
  <c r="Q204" i="14"/>
  <c r="P204" i="14"/>
  <c r="L218" i="12"/>
  <c r="K212" i="12"/>
  <c r="J222" i="12"/>
  <c r="AK88" i="11"/>
  <c r="AK79" i="11"/>
  <c r="K243" i="8"/>
  <c r="M216" i="11"/>
  <c r="Y120" i="6"/>
  <c r="Z120" i="6"/>
  <c r="AK130" i="4"/>
  <c r="AK121" i="4"/>
  <c r="AK120" i="5"/>
  <c r="AM116" i="5"/>
  <c r="AL110" i="5"/>
  <c r="AL153" i="8"/>
  <c r="S84" i="13"/>
  <c r="U80" i="13"/>
  <c r="T74" i="13"/>
  <c r="AC120" i="4"/>
  <c r="AD120" i="4" s="1"/>
  <c r="U75" i="14"/>
  <c r="S69" i="14"/>
  <c r="S132" i="5"/>
  <c r="U128" i="5"/>
  <c r="T122" i="5"/>
  <c r="AR60" i="14"/>
  <c r="AQ60" i="14"/>
  <c r="AK69" i="12"/>
  <c r="AM75" i="12"/>
  <c r="S124" i="6"/>
  <c r="S115" i="6"/>
  <c r="AC111" i="6"/>
  <c r="P252" i="6"/>
  <c r="Q252" i="6"/>
  <c r="T110" i="7"/>
  <c r="U116" i="7"/>
  <c r="S120" i="7"/>
  <c r="AK112" i="6"/>
  <c r="AK103" i="6"/>
  <c r="AB114" i="7"/>
  <c r="AD110" i="7"/>
  <c r="AC104" i="7"/>
  <c r="AI126" i="4"/>
  <c r="AH126" i="4"/>
  <c r="J136" i="5"/>
  <c r="J127" i="5"/>
  <c r="AK61" i="14"/>
  <c r="AK70" i="14"/>
  <c r="AL80" i="10"/>
  <c r="AK90" i="10"/>
  <c r="AM86" i="10"/>
  <c r="AK76" i="13"/>
  <c r="AK67" i="13"/>
  <c r="Z84" i="12"/>
  <c r="Y84" i="12"/>
  <c r="AC63" i="14"/>
  <c r="S121" i="5"/>
  <c r="S130" i="5"/>
  <c r="AD74" i="13"/>
  <c r="AC68" i="13"/>
  <c r="AB78" i="13"/>
  <c r="S118" i="7"/>
  <c r="S109" i="7"/>
  <c r="AQ120" i="4"/>
  <c r="AR120" i="4"/>
  <c r="T126" i="4"/>
  <c r="V126" i="4" s="1"/>
  <c r="AR66" i="13"/>
  <c r="AQ66" i="13"/>
  <c r="J106" i="9"/>
  <c r="J97" i="9"/>
  <c r="AK108" i="7"/>
  <c r="AL98" i="7"/>
  <c r="AM104" i="7"/>
  <c r="J210" i="14"/>
  <c r="L206" i="14"/>
  <c r="K200" i="14"/>
  <c r="P216" i="12"/>
  <c r="Q216" i="12"/>
  <c r="AB123" i="4"/>
  <c r="AD129" i="4"/>
  <c r="AK117" i="4"/>
  <c r="AM123" i="4"/>
  <c r="T116" i="6"/>
  <c r="S126" i="6"/>
  <c r="U122" i="6"/>
  <c r="T93" i="11"/>
  <c r="K206" i="13"/>
  <c r="L212" i="13"/>
  <c r="J216" i="13"/>
  <c r="L249" i="9"/>
  <c r="AR78" i="11"/>
  <c r="AQ78" i="11"/>
  <c r="AC92" i="9"/>
  <c r="AD98" i="9"/>
  <c r="AB102" i="9"/>
  <c r="K255" i="6"/>
  <c r="S97" i="9"/>
  <c r="S106" i="9"/>
  <c r="AM110" i="6"/>
  <c r="AK114" i="6"/>
  <c r="AL104" i="6"/>
  <c r="T75" i="14"/>
  <c r="AM69" i="13"/>
  <c r="AK63" i="13"/>
  <c r="K207" i="14"/>
  <c r="T84" i="11"/>
  <c r="J115" i="6"/>
  <c r="J124" i="6"/>
  <c r="AH72" i="13"/>
  <c r="AI72" i="13"/>
  <c r="AL114" i="4"/>
  <c r="AM114" i="4" s="1"/>
  <c r="K237" i="9"/>
  <c r="AC165" i="4"/>
  <c r="AK66" i="14"/>
  <c r="AL56" i="14"/>
  <c r="AM62" i="14"/>
  <c r="AD128" i="4"/>
  <c r="AC122" i="4"/>
  <c r="AB132" i="4"/>
  <c r="AC117" i="5"/>
  <c r="AE114" i="5"/>
  <c r="AK106" i="8"/>
  <c r="AK97" i="8"/>
  <c r="T117" i="7"/>
  <c r="AD122" i="5"/>
  <c r="AB126" i="5"/>
  <c r="AC116" i="5"/>
  <c r="AL81" i="13"/>
  <c r="AB76" i="13"/>
  <c r="AB67" i="13"/>
  <c r="K242" i="7"/>
  <c r="L248" i="7"/>
  <c r="J252" i="7"/>
  <c r="AL78" i="10"/>
  <c r="AN78" i="10" s="1"/>
  <c r="S106" i="10"/>
  <c r="S97" i="10"/>
  <c r="AB85" i="10"/>
  <c r="AB94" i="10"/>
  <c r="AH114" i="6"/>
  <c r="AI114" i="6"/>
  <c r="S79" i="13"/>
  <c r="S88" i="13"/>
  <c r="L246" i="5"/>
  <c r="M246" i="5"/>
  <c r="AB87" i="10"/>
  <c r="AD93" i="10"/>
  <c r="L236" i="9"/>
  <c r="J240" i="9"/>
  <c r="K230" i="9"/>
  <c r="AM102" i="5"/>
  <c r="K234" i="8"/>
  <c r="AL105" i="10"/>
  <c r="T87" i="12"/>
  <c r="AC84" i="10"/>
  <c r="AE84" i="10" s="1"/>
  <c r="AC62" i="14"/>
  <c r="AD68" i="14"/>
  <c r="AB72" i="14"/>
  <c r="S138" i="4"/>
  <c r="U134" i="4"/>
  <c r="T128" i="4"/>
  <c r="T132" i="4" s="1"/>
  <c r="S108" i="9"/>
  <c r="T98" i="9"/>
  <c r="U104" i="9"/>
  <c r="L237" i="10"/>
  <c r="J231" i="10"/>
  <c r="L213" i="13"/>
  <c r="J207" i="13"/>
  <c r="AR102" i="7"/>
  <c r="AQ102" i="7"/>
  <c r="U102" i="7"/>
  <c r="P258" i="5"/>
  <c r="Q258" i="5"/>
  <c r="K224" i="10"/>
  <c r="J234" i="10"/>
  <c r="L230" i="10"/>
  <c r="AB76" i="12"/>
  <c r="AB67" i="12"/>
  <c r="AL68" i="12"/>
  <c r="AM74" i="12"/>
  <c r="AK78" i="12"/>
  <c r="J109" i="7"/>
  <c r="J118" i="7"/>
  <c r="AB130" i="4"/>
  <c r="AB121" i="4"/>
  <c r="U96" i="8"/>
  <c r="AB63" i="14"/>
  <c r="AD69" i="14"/>
  <c r="T81" i="13"/>
  <c r="AK99" i="7"/>
  <c r="AM105" i="7"/>
  <c r="J255" i="5"/>
  <c r="AC87" i="10"/>
  <c r="S81" i="12"/>
  <c r="U87" i="12"/>
  <c r="L224" i="11"/>
  <c r="K218" i="11"/>
  <c r="J228" i="11"/>
  <c r="T123" i="6"/>
  <c r="AC75" i="12"/>
  <c r="AB99" i="8"/>
  <c r="AD105" i="8"/>
  <c r="U74" i="14"/>
  <c r="S78" i="14"/>
  <c r="T68" i="14"/>
  <c r="AD104" i="8"/>
  <c r="AC98" i="8"/>
  <c r="AB108" i="8"/>
  <c r="AB106" i="8"/>
  <c r="AB97" i="8"/>
  <c r="AC86" i="10"/>
  <c r="AB96" i="10"/>
  <c r="AD92" i="10"/>
  <c r="Z90" i="11"/>
  <c r="Y90" i="11"/>
  <c r="T80" i="12"/>
  <c r="U86" i="12"/>
  <c r="S90" i="12"/>
  <c r="U117" i="7"/>
  <c r="S111" i="7"/>
  <c r="AK96" i="9"/>
  <c r="AL86" i="9"/>
  <c r="AM92" i="9"/>
  <c r="J249" i="6"/>
  <c r="L255" i="6"/>
  <c r="S87" i="11"/>
  <c r="U93" i="11"/>
  <c r="S99" i="9"/>
  <c r="U105" i="9"/>
  <c r="AB111" i="6"/>
  <c r="AD117" i="6"/>
  <c r="AK103" i="7"/>
  <c r="AK112" i="7"/>
  <c r="K225" i="11"/>
  <c r="AB91" i="9"/>
  <c r="AB100" i="9"/>
  <c r="Z126" i="5"/>
  <c r="Y126" i="5"/>
  <c r="AB85" i="11"/>
  <c r="AB94" i="11"/>
  <c r="J136" i="4"/>
  <c r="J127" i="4"/>
  <c r="T92" i="10"/>
  <c r="U98" i="10"/>
  <c r="S102" i="10"/>
  <c r="AH120" i="5"/>
  <c r="AI120" i="5"/>
  <c r="AL81" i="12"/>
  <c r="AL87" i="12" s="1"/>
  <c r="AB90" i="11"/>
  <c r="AC80" i="11"/>
  <c r="AD86" i="11"/>
  <c r="S67" i="14"/>
  <c r="S76" i="14"/>
  <c r="S79" i="12"/>
  <c r="S88" i="12"/>
  <c r="AB120" i="6"/>
  <c r="AC110" i="6"/>
  <c r="AC114" i="6" s="1"/>
  <c r="AD116" i="6"/>
  <c r="Q234" i="9"/>
  <c r="P234" i="9"/>
  <c r="J79" i="12"/>
  <c r="J88" i="12"/>
  <c r="Q240" i="8"/>
  <c r="P240" i="8"/>
  <c r="T99" i="10"/>
  <c r="AI66" i="14"/>
  <c r="AH66" i="14"/>
  <c r="L225" i="11"/>
  <c r="J219" i="11"/>
  <c r="Y102" i="9"/>
  <c r="Z102" i="9"/>
  <c r="T129" i="4"/>
  <c r="AK100" i="9"/>
  <c r="AK91" i="9"/>
  <c r="AL165" i="5"/>
  <c r="K254" i="5"/>
  <c r="Q228" i="10"/>
  <c r="P228" i="10"/>
  <c r="J73" i="13"/>
  <c r="J82" i="13"/>
  <c r="AK109" i="5"/>
  <c r="AK118" i="5"/>
  <c r="AQ72" i="12"/>
  <c r="AR72" i="12"/>
  <c r="AB109" i="7"/>
  <c r="AB118" i="7"/>
  <c r="M237" i="9"/>
  <c r="J231" i="9"/>
  <c r="U84" i="10"/>
  <c r="V84" i="10"/>
  <c r="AI78" i="12"/>
  <c r="AH78" i="12"/>
  <c r="AE66" i="12"/>
  <c r="AM81" i="11"/>
  <c r="AK75" i="11"/>
  <c r="BD133" i="2"/>
  <c r="BD138" i="2" s="1"/>
  <c r="BG135" i="2"/>
  <c r="BK119" i="2"/>
  <c r="BL120" i="2" s="1"/>
  <c r="BK124" i="2"/>
  <c r="BD124" i="2"/>
  <c r="BC129" i="2"/>
  <c r="BC128" i="2"/>
  <c r="BC130" i="2"/>
  <c r="BC131" i="2"/>
  <c r="BC126" i="2"/>
  <c r="BC127" i="2"/>
  <c r="BC135" i="2"/>
  <c r="BD122" i="2"/>
  <c r="BD123" i="2" s="1"/>
  <c r="BK122" i="2"/>
  <c r="BK123" i="2" s="1"/>
  <c r="AM2" i="2"/>
  <c r="AJ9" i="2"/>
  <c r="BK127" i="2"/>
  <c r="BK132" i="2" s="1"/>
  <c r="T90" i="11" l="1"/>
  <c r="T120" i="6"/>
  <c r="U108" i="7"/>
  <c r="T114" i="7"/>
  <c r="U114" i="7" s="1"/>
  <c r="AN84" i="9"/>
  <c r="AC96" i="9"/>
  <c r="AE96" i="9" s="1"/>
  <c r="AL120" i="4"/>
  <c r="AM120" i="4" s="1"/>
  <c r="K240" i="8"/>
  <c r="L240" i="8" s="1"/>
  <c r="AN96" i="7"/>
  <c r="AE102" i="7"/>
  <c r="M258" i="4"/>
  <c r="AE72" i="12"/>
  <c r="M198" i="14"/>
  <c r="AN54" i="14"/>
  <c r="AN66" i="12"/>
  <c r="U102" i="8"/>
  <c r="K210" i="13"/>
  <c r="L210" i="13" s="1"/>
  <c r="K252" i="6"/>
  <c r="M252" i="6" s="1"/>
  <c r="M222" i="10"/>
  <c r="V66" i="14"/>
  <c r="AL102" i="7"/>
  <c r="AM102" i="7" s="1"/>
  <c r="AC108" i="7"/>
  <c r="AD108" i="7" s="1"/>
  <c r="AN102" i="6"/>
  <c r="L246" i="6"/>
  <c r="U120" i="5"/>
  <c r="AN108" i="5"/>
  <c r="V120" i="6"/>
  <c r="V78" i="12"/>
  <c r="AL66" i="13"/>
  <c r="AN66" i="13" s="1"/>
  <c r="AM60" i="13"/>
  <c r="V72" i="13"/>
  <c r="M240" i="7"/>
  <c r="AD78" i="11"/>
  <c r="AD114" i="6"/>
  <c r="AC90" i="10"/>
  <c r="AD90" i="10" s="1"/>
  <c r="K228" i="10"/>
  <c r="L228" i="10" s="1"/>
  <c r="AE66" i="13"/>
  <c r="L204" i="13"/>
  <c r="K258" i="5"/>
  <c r="L258" i="5" s="1"/>
  <c r="T108" i="8"/>
  <c r="V108" i="8" s="1"/>
  <c r="M228" i="9"/>
  <c r="AM78" i="10"/>
  <c r="AL78" i="11"/>
  <c r="AN78" i="11" s="1"/>
  <c r="T126" i="5"/>
  <c r="V126" i="5" s="1"/>
  <c r="AE108" i="6"/>
  <c r="AE90" i="9"/>
  <c r="AL114" i="5"/>
  <c r="AM114" i="5" s="1"/>
  <c r="M210" i="12"/>
  <c r="AL108" i="6"/>
  <c r="AN108" i="6" s="1"/>
  <c r="AN90" i="8"/>
  <c r="AC84" i="11"/>
  <c r="AD84" i="11" s="1"/>
  <c r="AD96" i="8"/>
  <c r="T72" i="14"/>
  <c r="V72" i="14" s="1"/>
  <c r="AL84" i="10"/>
  <c r="AM84" i="10" s="1"/>
  <c r="AM72" i="11"/>
  <c r="V90" i="10"/>
  <c r="AC102" i="8"/>
  <c r="AD102" i="8" s="1"/>
  <c r="T102" i="9"/>
  <c r="U102" i="9" s="1"/>
  <c r="AL96" i="8"/>
  <c r="AN96" i="8" s="1"/>
  <c r="AL90" i="9"/>
  <c r="AM90" i="9" s="1"/>
  <c r="AE60" i="14"/>
  <c r="U126" i="4"/>
  <c r="T96" i="10"/>
  <c r="U96" i="10" s="1"/>
  <c r="U90" i="11"/>
  <c r="V90" i="11"/>
  <c r="AH120" i="6"/>
  <c r="AI120" i="6"/>
  <c r="AH90" i="11"/>
  <c r="AI90" i="11"/>
  <c r="AB97" i="9"/>
  <c r="AB106" i="9"/>
  <c r="AB117" i="6"/>
  <c r="AD123" i="6"/>
  <c r="AB105" i="8"/>
  <c r="AD111" i="8"/>
  <c r="AH72" i="14"/>
  <c r="AI72" i="14"/>
  <c r="AL111" i="10"/>
  <c r="K236" i="9"/>
  <c r="L242" i="9"/>
  <c r="J246" i="9"/>
  <c r="S103" i="10"/>
  <c r="S112" i="10"/>
  <c r="AC128" i="4"/>
  <c r="AD134" i="4"/>
  <c r="AB138" i="4"/>
  <c r="K243" i="9"/>
  <c r="AR108" i="7"/>
  <c r="AQ108" i="7"/>
  <c r="S136" i="5"/>
  <c r="S127" i="5"/>
  <c r="AK76" i="14"/>
  <c r="AK67" i="14"/>
  <c r="AC110" i="7"/>
  <c r="AD116" i="7"/>
  <c r="AB120" i="7"/>
  <c r="T116" i="7"/>
  <c r="U122" i="7"/>
  <c r="S126" i="7"/>
  <c r="T128" i="5"/>
  <c r="U134" i="5"/>
  <c r="S138" i="5"/>
  <c r="Y84" i="13"/>
  <c r="Z84" i="13"/>
  <c r="T92" i="11"/>
  <c r="U98" i="11"/>
  <c r="S102" i="11"/>
  <c r="AB87" i="11"/>
  <c r="AD93" i="11"/>
  <c r="Q258" i="6"/>
  <c r="P258" i="6"/>
  <c r="S133" i="4"/>
  <c r="S142" i="4"/>
  <c r="AC111" i="7"/>
  <c r="L252" i="5"/>
  <c r="M252" i="5"/>
  <c r="L255" i="7"/>
  <c r="J249" i="7"/>
  <c r="AK87" i="10"/>
  <c r="AM93" i="10"/>
  <c r="AL72" i="12"/>
  <c r="AM72" i="12" s="1"/>
  <c r="AK97" i="9"/>
  <c r="AK106" i="9"/>
  <c r="J225" i="11"/>
  <c r="L231" i="11"/>
  <c r="J85" i="12"/>
  <c r="J94" i="12"/>
  <c r="AM98" i="9"/>
  <c r="AK102" i="9"/>
  <c r="AL92" i="9"/>
  <c r="AB103" i="8"/>
  <c r="AB112" i="8"/>
  <c r="J234" i="11"/>
  <c r="K224" i="11"/>
  <c r="L230" i="11"/>
  <c r="J237" i="10"/>
  <c r="L243" i="10"/>
  <c r="AC68" i="14"/>
  <c r="AB78" i="14"/>
  <c r="AD74" i="14"/>
  <c r="AB93" i="10"/>
  <c r="AD99" i="10"/>
  <c r="AL87" i="13"/>
  <c r="AK103" i="8"/>
  <c r="AK112" i="8"/>
  <c r="AK72" i="14"/>
  <c r="AM68" i="14"/>
  <c r="AL62" i="14"/>
  <c r="AQ114" i="6"/>
  <c r="AR114" i="6"/>
  <c r="P216" i="13"/>
  <c r="Q216" i="13"/>
  <c r="AM129" i="4"/>
  <c r="AK123" i="4"/>
  <c r="K216" i="12"/>
  <c r="AK82" i="13"/>
  <c r="AK73" i="13"/>
  <c r="AI114" i="7"/>
  <c r="AH114" i="7"/>
  <c r="AC117" i="6"/>
  <c r="AE114" i="6"/>
  <c r="Z132" i="5"/>
  <c r="Y132" i="5"/>
  <c r="K249" i="8"/>
  <c r="L224" i="12"/>
  <c r="K218" i="12"/>
  <c r="J228" i="12"/>
  <c r="S99" i="10"/>
  <c r="U105" i="10"/>
  <c r="AB123" i="5"/>
  <c r="AD129" i="5"/>
  <c r="AC105" i="8"/>
  <c r="J118" i="8"/>
  <c r="J109" i="8"/>
  <c r="AL98" i="8"/>
  <c r="AM104" i="8"/>
  <c r="AK108" i="8"/>
  <c r="J82" i="14"/>
  <c r="J73" i="14"/>
  <c r="AB127" i="5"/>
  <c r="AB136" i="5"/>
  <c r="AC87" i="11"/>
  <c r="T117" i="8"/>
  <c r="S97" i="11"/>
  <c r="S106" i="11"/>
  <c r="J133" i="4"/>
  <c r="J142" i="4"/>
  <c r="U111" i="9"/>
  <c r="S105" i="9"/>
  <c r="U110" i="9"/>
  <c r="S114" i="9"/>
  <c r="T104" i="9"/>
  <c r="AB100" i="10"/>
  <c r="AB91" i="10"/>
  <c r="AL159" i="8"/>
  <c r="AL165" i="8" s="1"/>
  <c r="S111" i="8"/>
  <c r="U117" i="8"/>
  <c r="J91" i="11"/>
  <c r="J100" i="11"/>
  <c r="AC66" i="14"/>
  <c r="AD66" i="14" s="1"/>
  <c r="AB136" i="4"/>
  <c r="AB127" i="4"/>
  <c r="J142" i="5"/>
  <c r="J133" i="5"/>
  <c r="U81" i="14"/>
  <c r="S75" i="14"/>
  <c r="AL68" i="13"/>
  <c r="AM74" i="13"/>
  <c r="AK78" i="13"/>
  <c r="AL153" i="6"/>
  <c r="AL159" i="6" s="1"/>
  <c r="AK93" i="9"/>
  <c r="AM99" i="9"/>
  <c r="AK81" i="11"/>
  <c r="AM87" i="11"/>
  <c r="V132" i="4"/>
  <c r="T135" i="4"/>
  <c r="S73" i="14"/>
  <c r="S82" i="14"/>
  <c r="AC120" i="5"/>
  <c r="AD120" i="5" s="1"/>
  <c r="K231" i="11"/>
  <c r="S93" i="11"/>
  <c r="U99" i="11"/>
  <c r="AC92" i="10"/>
  <c r="AB102" i="10"/>
  <c r="AD98" i="10"/>
  <c r="AC104" i="8"/>
  <c r="AD110" i="8"/>
  <c r="AB114" i="8"/>
  <c r="J124" i="7"/>
  <c r="J115" i="7"/>
  <c r="P234" i="10"/>
  <c r="Q234" i="10"/>
  <c r="Z108" i="9"/>
  <c r="Y108" i="9"/>
  <c r="L234" i="8"/>
  <c r="M234" i="8"/>
  <c r="J258" i="7"/>
  <c r="L254" i="7"/>
  <c r="K248" i="7"/>
  <c r="AB132" i="5"/>
  <c r="AD128" i="5"/>
  <c r="AC122" i="5"/>
  <c r="AC171" i="4"/>
  <c r="AM75" i="13"/>
  <c r="AK69" i="13"/>
  <c r="T122" i="6"/>
  <c r="S132" i="6"/>
  <c r="U128" i="6"/>
  <c r="K206" i="14"/>
  <c r="L212" i="14"/>
  <c r="J216" i="14"/>
  <c r="S115" i="7"/>
  <c r="S124" i="7"/>
  <c r="AC69" i="14"/>
  <c r="AC126" i="4"/>
  <c r="S121" i="6"/>
  <c r="S130" i="6"/>
  <c r="AL60" i="14"/>
  <c r="AL116" i="5"/>
  <c r="AK126" i="5"/>
  <c r="AM122" i="5"/>
  <c r="K204" i="14"/>
  <c r="AQ126" i="4"/>
  <c r="AR126" i="4"/>
  <c r="T135" i="5"/>
  <c r="AB73" i="14"/>
  <c r="AB82" i="14"/>
  <c r="Z114" i="8"/>
  <c r="Y114" i="8"/>
  <c r="S81" i="13"/>
  <c r="U87" i="13"/>
  <c r="AB111" i="7"/>
  <c r="AD117" i="7"/>
  <c r="S129" i="5"/>
  <c r="U135" i="5"/>
  <c r="AR84" i="11"/>
  <c r="AQ84" i="11"/>
  <c r="U132" i="4"/>
  <c r="AK117" i="5"/>
  <c r="AM123" i="5"/>
  <c r="K242" i="8"/>
  <c r="L248" i="8"/>
  <c r="J252" i="8"/>
  <c r="AC81" i="12"/>
  <c r="AI102" i="9"/>
  <c r="AH102" i="9"/>
  <c r="J103" i="9"/>
  <c r="J112" i="9"/>
  <c r="AR72" i="13"/>
  <c r="AQ72" i="13"/>
  <c r="AB75" i="13"/>
  <c r="AD81" i="13"/>
  <c r="L231" i="12"/>
  <c r="J225" i="12"/>
  <c r="AL135" i="7"/>
  <c r="AL141" i="7" s="1"/>
  <c r="AL147" i="7" s="1"/>
  <c r="AK115" i="5"/>
  <c r="AK124" i="5"/>
  <c r="U93" i="12"/>
  <c r="S87" i="12"/>
  <c r="P252" i="7"/>
  <c r="Q252" i="7"/>
  <c r="AK94" i="11"/>
  <c r="AK85" i="11"/>
  <c r="AK91" i="10"/>
  <c r="AK100" i="10"/>
  <c r="AL80" i="11"/>
  <c r="AM86" i="11"/>
  <c r="AK90" i="11"/>
  <c r="J249" i="8"/>
  <c r="L255" i="8"/>
  <c r="M243" i="9"/>
  <c r="J237" i="9"/>
  <c r="J79" i="13"/>
  <c r="J88" i="13"/>
  <c r="T105" i="10"/>
  <c r="S117" i="7"/>
  <c r="U123" i="7"/>
  <c r="AI96" i="10"/>
  <c r="AH96" i="10"/>
  <c r="T93" i="12"/>
  <c r="S85" i="13"/>
  <c r="S94" i="13"/>
  <c r="AE120" i="5"/>
  <c r="AC123" i="5"/>
  <c r="J121" i="6"/>
  <c r="J130" i="6"/>
  <c r="Z126" i="6"/>
  <c r="Y126" i="6"/>
  <c r="AB129" i="4"/>
  <c r="AD135" i="4"/>
  <c r="P210" i="14"/>
  <c r="Q210" i="14"/>
  <c r="AI78" i="13"/>
  <c r="AH78" i="13"/>
  <c r="AD84" i="10"/>
  <c r="AL86" i="10"/>
  <c r="AM92" i="10"/>
  <c r="AK96" i="10"/>
  <c r="AR120" i="5"/>
  <c r="AQ120" i="5"/>
  <c r="AE120" i="4"/>
  <c r="T111" i="9"/>
  <c r="K225" i="12"/>
  <c r="S123" i="6"/>
  <c r="U129" i="6"/>
  <c r="AB81" i="12"/>
  <c r="AD87" i="12"/>
  <c r="AC78" i="12"/>
  <c r="AE78" i="12" s="1"/>
  <c r="P246" i="8"/>
  <c r="Q246" i="8"/>
  <c r="AK63" i="14"/>
  <c r="AM69" i="14"/>
  <c r="AL93" i="12"/>
  <c r="AB73" i="12"/>
  <c r="AB82" i="12"/>
  <c r="K213" i="14"/>
  <c r="K212" i="13"/>
  <c r="J222" i="13"/>
  <c r="L218" i="13"/>
  <c r="AK75" i="12"/>
  <c r="AM81" i="12"/>
  <c r="S115" i="8"/>
  <c r="S124" i="8"/>
  <c r="AL81" i="14"/>
  <c r="AR96" i="9"/>
  <c r="AQ96" i="9"/>
  <c r="J240" i="10"/>
  <c r="K230" i="10"/>
  <c r="L236" i="10"/>
  <c r="AR66" i="14"/>
  <c r="AQ66" i="14"/>
  <c r="S103" i="9"/>
  <c r="S112" i="9"/>
  <c r="AL171" i="5"/>
  <c r="AB126" i="6"/>
  <c r="AC116" i="6"/>
  <c r="AD122" i="6"/>
  <c r="AC86" i="11"/>
  <c r="AB96" i="11"/>
  <c r="AD92" i="11"/>
  <c r="Y102" i="10"/>
  <c r="Z102" i="10"/>
  <c r="AK109" i="7"/>
  <c r="AK118" i="7"/>
  <c r="J255" i="6"/>
  <c r="Y90" i="12"/>
  <c r="Z90" i="12"/>
  <c r="Y78" i="14"/>
  <c r="Z78" i="14"/>
  <c r="T129" i="6"/>
  <c r="T87" i="13"/>
  <c r="AR78" i="12"/>
  <c r="AQ78" i="12"/>
  <c r="T134" i="4"/>
  <c r="U140" i="4"/>
  <c r="S144" i="4"/>
  <c r="K234" i="9"/>
  <c r="AH132" i="4"/>
  <c r="AI132" i="4"/>
  <c r="T99" i="11"/>
  <c r="AK114" i="7"/>
  <c r="AM110" i="7"/>
  <c r="AL104" i="7"/>
  <c r="AC72" i="13"/>
  <c r="AE72" i="13" s="1"/>
  <c r="AQ90" i="10"/>
  <c r="AR90" i="10"/>
  <c r="AK118" i="6"/>
  <c r="AK109" i="6"/>
  <c r="AN114" i="4"/>
  <c r="AK82" i="12"/>
  <c r="AK73" i="12"/>
  <c r="AB99" i="9"/>
  <c r="AD105" i="9"/>
  <c r="AM105" i="8"/>
  <c r="AK99" i="8"/>
  <c r="U120" i="6"/>
  <c r="K237" i="10"/>
  <c r="AC80" i="12"/>
  <c r="AD86" i="12"/>
  <c r="AB90" i="12"/>
  <c r="AC75" i="13"/>
  <c r="AB121" i="6"/>
  <c r="AB130" i="6"/>
  <c r="S94" i="12"/>
  <c r="S85" i="12"/>
  <c r="AI108" i="8"/>
  <c r="AH108" i="8"/>
  <c r="AM111" i="7"/>
  <c r="AK105" i="7"/>
  <c r="AL110" i="6"/>
  <c r="AK120" i="6"/>
  <c r="AM116" i="6"/>
  <c r="AB91" i="11"/>
  <c r="AB100" i="11"/>
  <c r="AI126" i="5"/>
  <c r="AH126" i="5"/>
  <c r="AC98" i="9"/>
  <c r="AB108" i="9"/>
  <c r="AD104" i="9"/>
  <c r="AM128" i="4"/>
  <c r="AL122" i="4"/>
  <c r="AK132" i="4"/>
  <c r="L219" i="14"/>
  <c r="J213" i="14"/>
  <c r="S120" i="8"/>
  <c r="T110" i="8"/>
  <c r="U116" i="8"/>
  <c r="U141" i="4"/>
  <c r="S135" i="4"/>
  <c r="AB115" i="7"/>
  <c r="AB124" i="7"/>
  <c r="T98" i="10"/>
  <c r="U104" i="10"/>
  <c r="S108" i="10"/>
  <c r="T86" i="12"/>
  <c r="S96" i="12"/>
  <c r="U92" i="12"/>
  <c r="T74" i="14"/>
  <c r="S84" i="14"/>
  <c r="U80" i="14"/>
  <c r="Q228" i="11"/>
  <c r="P228" i="11"/>
  <c r="AC93" i="10"/>
  <c r="AB69" i="14"/>
  <c r="AD75" i="14"/>
  <c r="AM80" i="12"/>
  <c r="AK84" i="12"/>
  <c r="AL74" i="12"/>
  <c r="L219" i="13"/>
  <c r="J213" i="13"/>
  <c r="Y138" i="4"/>
  <c r="Z138" i="4"/>
  <c r="P240" i="9"/>
  <c r="Q240" i="9"/>
  <c r="AB73" i="13"/>
  <c r="AB82" i="13"/>
  <c r="T123" i="7"/>
  <c r="U84" i="11"/>
  <c r="V84" i="11"/>
  <c r="T81" i="14"/>
  <c r="L255" i="9"/>
  <c r="AC74" i="13"/>
  <c r="AD80" i="13"/>
  <c r="AB84" i="13"/>
  <c r="T84" i="12"/>
  <c r="Y120" i="7"/>
  <c r="Z120" i="7"/>
  <c r="T120" i="7" s="1"/>
  <c r="S90" i="13"/>
  <c r="T80" i="13"/>
  <c r="U86" i="13"/>
  <c r="AK136" i="4"/>
  <c r="AK127" i="4"/>
  <c r="P222" i="12"/>
  <c r="Q222" i="12"/>
  <c r="AL135" i="4"/>
  <c r="J106" i="10"/>
  <c r="J97" i="10"/>
  <c r="Z96" i="11"/>
  <c r="Y96" i="11"/>
  <c r="K219" i="13"/>
  <c r="T78" i="13"/>
  <c r="V78" i="13" s="1"/>
  <c r="AR102" i="8"/>
  <c r="AQ102" i="8"/>
  <c r="K254" i="6"/>
  <c r="AL99" i="11"/>
  <c r="AC99" i="9"/>
  <c r="AM117" i="6"/>
  <c r="AK111" i="6"/>
  <c r="K222" i="11"/>
  <c r="AH84" i="12"/>
  <c r="AI84" i="12"/>
  <c r="U96" i="9"/>
  <c r="V96" i="9"/>
  <c r="AL129" i="9"/>
  <c r="K246" i="7"/>
  <c r="M246" i="7" s="1"/>
  <c r="BD142" i="2"/>
  <c r="BD139" i="2"/>
  <c r="BD144" i="2" s="1"/>
  <c r="BG141" i="2"/>
  <c r="BK136" i="2"/>
  <c r="BK125" i="2"/>
  <c r="BL126" i="2" s="1"/>
  <c r="BD130" i="2"/>
  <c r="BD125" i="2"/>
  <c r="BE126" i="2" s="1"/>
  <c r="BD136" i="2"/>
  <c r="BK130" i="2"/>
  <c r="BC137" i="2"/>
  <c r="BC136" i="2"/>
  <c r="BC134" i="2"/>
  <c r="BC132" i="2"/>
  <c r="BC133" i="2"/>
  <c r="BK128" i="2"/>
  <c r="BK129" i="2" s="1"/>
  <c r="BD128" i="2"/>
  <c r="BD129" i="2" s="1"/>
  <c r="AM9" i="2"/>
  <c r="AN2" i="2"/>
  <c r="BK133" i="2"/>
  <c r="BK138" i="2" s="1"/>
  <c r="AC120" i="6" l="1"/>
  <c r="AE108" i="7"/>
  <c r="V114" i="7"/>
  <c r="AN120" i="4"/>
  <c r="AN114" i="5"/>
  <c r="AD96" i="9"/>
  <c r="M258" i="5"/>
  <c r="L252" i="6"/>
  <c r="M240" i="8"/>
  <c r="U108" i="8"/>
  <c r="M210" i="13"/>
  <c r="K222" i="12"/>
  <c r="L222" i="12" s="1"/>
  <c r="T90" i="12"/>
  <c r="V90" i="12" s="1"/>
  <c r="AC126" i="5"/>
  <c r="AE126" i="5" s="1"/>
  <c r="K210" i="14"/>
  <c r="L210" i="14" s="1"/>
  <c r="AN102" i="7"/>
  <c r="T96" i="11"/>
  <c r="U96" i="11" s="1"/>
  <c r="AE90" i="10"/>
  <c r="V96" i="10"/>
  <c r="AL102" i="8"/>
  <c r="AM102" i="8" s="1"/>
  <c r="T84" i="13"/>
  <c r="U84" i="13" s="1"/>
  <c r="V102" i="9"/>
  <c r="V120" i="7"/>
  <c r="AM66" i="13"/>
  <c r="T126" i="6"/>
  <c r="V126" i="6" s="1"/>
  <c r="AC96" i="10"/>
  <c r="AD96" i="10" s="1"/>
  <c r="AE84" i="11"/>
  <c r="AM108" i="6"/>
  <c r="M228" i="10"/>
  <c r="AN84" i="10"/>
  <c r="U126" i="5"/>
  <c r="AM78" i="11"/>
  <c r="AM96" i="8"/>
  <c r="AD78" i="12"/>
  <c r="AL90" i="10"/>
  <c r="AN90" i="10" s="1"/>
  <c r="AC84" i="12"/>
  <c r="AD84" i="12" s="1"/>
  <c r="K258" i="6"/>
  <c r="M258" i="6" s="1"/>
  <c r="AL120" i="5"/>
  <c r="T108" i="9"/>
  <c r="U108" i="9" s="1"/>
  <c r="K246" i="8"/>
  <c r="L246" i="8" s="1"/>
  <c r="AN120" i="5"/>
  <c r="T114" i="8"/>
  <c r="V114" i="8" s="1"/>
  <c r="K228" i="11"/>
  <c r="L228" i="11" s="1"/>
  <c r="AC114" i="7"/>
  <c r="AD114" i="7" s="1"/>
  <c r="AL96" i="9"/>
  <c r="AN96" i="9" s="1"/>
  <c r="AC132" i="4"/>
  <c r="AD132" i="4" s="1"/>
  <c r="AE66" i="14"/>
  <c r="U72" i="14"/>
  <c r="AL108" i="7"/>
  <c r="AM108" i="7" s="1"/>
  <c r="K240" i="9"/>
  <c r="L240" i="9" s="1"/>
  <c r="AD72" i="13"/>
  <c r="AE102" i="8"/>
  <c r="L246" i="7"/>
  <c r="T78" i="14"/>
  <c r="U78" i="14" s="1"/>
  <c r="AC102" i="9"/>
  <c r="AD102" i="9" s="1"/>
  <c r="K234" i="10"/>
  <c r="AN90" i="9"/>
  <c r="AC90" i="11"/>
  <c r="AD90" i="11" s="1"/>
  <c r="Z90" i="13"/>
  <c r="Y90" i="13"/>
  <c r="T92" i="12"/>
  <c r="S102" i="12"/>
  <c r="U98" i="12"/>
  <c r="AR132" i="4"/>
  <c r="AQ132" i="4"/>
  <c r="AK111" i="7"/>
  <c r="AM117" i="7"/>
  <c r="AR114" i="7"/>
  <c r="AQ114" i="7"/>
  <c r="T93" i="13"/>
  <c r="AC92" i="11"/>
  <c r="AB102" i="11"/>
  <c r="AD98" i="11"/>
  <c r="L224" i="13"/>
  <c r="K218" i="13"/>
  <c r="J228" i="13"/>
  <c r="AB87" i="12"/>
  <c r="AD93" i="12"/>
  <c r="AE132" i="4"/>
  <c r="S93" i="12"/>
  <c r="U99" i="12"/>
  <c r="AK123" i="5"/>
  <c r="AM129" i="5"/>
  <c r="S136" i="6"/>
  <c r="S127" i="6"/>
  <c r="AC177" i="4"/>
  <c r="AC183" i="4" s="1"/>
  <c r="AH114" i="8"/>
  <c r="AI114" i="8"/>
  <c r="T141" i="4"/>
  <c r="AL72" i="13"/>
  <c r="AN72" i="13" s="1"/>
  <c r="AB133" i="4"/>
  <c r="AB142" i="4"/>
  <c r="T110" i="9"/>
  <c r="U116" i="9"/>
  <c r="S120" i="9"/>
  <c r="Q228" i="12"/>
  <c r="P228" i="12"/>
  <c r="L216" i="12"/>
  <c r="M216" i="12"/>
  <c r="AK109" i="8"/>
  <c r="AK118" i="8"/>
  <c r="AB118" i="8"/>
  <c r="AB109" i="8"/>
  <c r="S139" i="4"/>
  <c r="S148" i="4"/>
  <c r="AB93" i="11"/>
  <c r="AD99" i="11"/>
  <c r="AC116" i="7"/>
  <c r="AD122" i="7"/>
  <c r="AB126" i="7"/>
  <c r="AC72" i="14"/>
  <c r="AD72" i="14" s="1"/>
  <c r="AB112" i="9"/>
  <c r="AB103" i="9"/>
  <c r="AC99" i="10"/>
  <c r="Z96" i="12"/>
  <c r="Y96" i="12"/>
  <c r="AL126" i="4"/>
  <c r="AN126" i="4" s="1"/>
  <c r="AK126" i="6"/>
  <c r="AL116" i="6"/>
  <c r="AM122" i="6"/>
  <c r="AC81" i="13"/>
  <c r="K243" i="10"/>
  <c r="AK124" i="6"/>
  <c r="AK115" i="6"/>
  <c r="L234" i="9"/>
  <c r="M234" i="9"/>
  <c r="AH96" i="11"/>
  <c r="AI96" i="11"/>
  <c r="P222" i="13"/>
  <c r="Q222" i="13"/>
  <c r="AC78" i="13"/>
  <c r="AD78" i="13" s="1"/>
  <c r="S91" i="13"/>
  <c r="S100" i="13"/>
  <c r="AK97" i="10"/>
  <c r="AK106" i="10"/>
  <c r="AK130" i="5"/>
  <c r="AK121" i="5"/>
  <c r="AM120" i="5"/>
  <c r="AC75" i="14"/>
  <c r="AC110" i="8"/>
  <c r="AD116" i="8"/>
  <c r="AB120" i="8"/>
  <c r="J243" i="10"/>
  <c r="L249" i="10"/>
  <c r="AK112" i="9"/>
  <c r="AK103" i="9"/>
  <c r="Z138" i="5"/>
  <c r="Y138" i="5"/>
  <c r="S109" i="10"/>
  <c r="S118" i="10"/>
  <c r="S123" i="7"/>
  <c r="U129" i="7"/>
  <c r="L204" i="14"/>
  <c r="M204" i="14"/>
  <c r="T128" i="6"/>
  <c r="S138" i="6"/>
  <c r="U134" i="6"/>
  <c r="S81" i="14"/>
  <c r="U87" i="14"/>
  <c r="T123" i="8"/>
  <c r="AE120" i="6"/>
  <c r="AC123" i="6"/>
  <c r="T134" i="5"/>
  <c r="S144" i="5"/>
  <c r="U140" i="5"/>
  <c r="AC105" i="9"/>
  <c r="U146" i="4"/>
  <c r="S150" i="4"/>
  <c r="T140" i="4"/>
  <c r="AK69" i="14"/>
  <c r="AM75" i="14"/>
  <c r="AB79" i="14"/>
  <c r="AB88" i="14"/>
  <c r="AR102" i="9"/>
  <c r="AQ102" i="9"/>
  <c r="P246" i="9"/>
  <c r="Q246" i="9"/>
  <c r="AR84" i="12"/>
  <c r="AQ84" i="12"/>
  <c r="Y108" i="10"/>
  <c r="Z108" i="10"/>
  <c r="AB97" i="11"/>
  <c r="AB106" i="11"/>
  <c r="S100" i="12"/>
  <c r="S91" i="12"/>
  <c r="AB96" i="12"/>
  <c r="AC86" i="12"/>
  <c r="AD92" i="12"/>
  <c r="T138" i="4"/>
  <c r="V138" i="4" s="1"/>
  <c r="AK115" i="7"/>
  <c r="AK124" i="7"/>
  <c r="P240" i="10"/>
  <c r="Q240" i="10"/>
  <c r="S121" i="8"/>
  <c r="S130" i="8"/>
  <c r="K219" i="14"/>
  <c r="K231" i="12"/>
  <c r="J136" i="6"/>
  <c r="J127" i="6"/>
  <c r="T99" i="12"/>
  <c r="AK91" i="11"/>
  <c r="AK100" i="11"/>
  <c r="AL153" i="7"/>
  <c r="S87" i="13"/>
  <c r="U93" i="13"/>
  <c r="AL122" i="5"/>
  <c r="AK132" i="5"/>
  <c r="AM128" i="5"/>
  <c r="AE126" i="4"/>
  <c r="AD126" i="4"/>
  <c r="Q216" i="14"/>
  <c r="P216" i="14"/>
  <c r="K252" i="7"/>
  <c r="M252" i="7" s="1"/>
  <c r="AI102" i="10"/>
  <c r="AH102" i="10"/>
  <c r="J139" i="5"/>
  <c r="J148" i="5"/>
  <c r="AM110" i="8"/>
  <c r="AK114" i="8"/>
  <c r="AL104" i="8"/>
  <c r="AD135" i="5"/>
  <c r="AB129" i="5"/>
  <c r="AB99" i="10"/>
  <c r="AD105" i="10"/>
  <c r="AL98" i="9"/>
  <c r="AM104" i="9"/>
  <c r="AK108" i="9"/>
  <c r="AM99" i="10"/>
  <c r="AK93" i="10"/>
  <c r="Y126" i="7"/>
  <c r="Z126" i="7"/>
  <c r="K242" i="9"/>
  <c r="L248" i="9"/>
  <c r="J252" i="9"/>
  <c r="AB111" i="8"/>
  <c r="AD117" i="8"/>
  <c r="T129" i="7"/>
  <c r="Y144" i="4"/>
  <c r="Z144" i="4"/>
  <c r="J246" i="10"/>
  <c r="K236" i="10"/>
  <c r="L242" i="10"/>
  <c r="AB117" i="7"/>
  <c r="AD123" i="7"/>
  <c r="AL171" i="8"/>
  <c r="AL177" i="8" s="1"/>
  <c r="J234" i="12"/>
  <c r="L230" i="12"/>
  <c r="K224" i="12"/>
  <c r="U120" i="7"/>
  <c r="AH132" i="5"/>
  <c r="AI132" i="5"/>
  <c r="K237" i="11"/>
  <c r="J139" i="4"/>
  <c r="J148" i="4"/>
  <c r="AL93" i="13"/>
  <c r="AK73" i="14"/>
  <c r="AK82" i="14"/>
  <c r="L222" i="11"/>
  <c r="M222" i="11"/>
  <c r="J103" i="10"/>
  <c r="J112" i="10"/>
  <c r="AK133" i="4"/>
  <c r="AK142" i="4"/>
  <c r="U84" i="12"/>
  <c r="V84" i="12"/>
  <c r="AM86" i="12"/>
  <c r="AL80" i="12"/>
  <c r="AK90" i="12"/>
  <c r="T80" i="14"/>
  <c r="U86" i="14"/>
  <c r="S90" i="14"/>
  <c r="S114" i="10"/>
  <c r="U110" i="10"/>
  <c r="T104" i="10"/>
  <c r="Z120" i="8"/>
  <c r="Y120" i="8"/>
  <c r="AN72" i="12"/>
  <c r="AB136" i="6"/>
  <c r="AB127" i="6"/>
  <c r="AK88" i="12"/>
  <c r="AK79" i="12"/>
  <c r="AI126" i="6"/>
  <c r="AH126" i="6"/>
  <c r="U135" i="6"/>
  <c r="S129" i="6"/>
  <c r="AR96" i="10"/>
  <c r="AQ96" i="10"/>
  <c r="T111" i="10"/>
  <c r="AR90" i="11"/>
  <c r="AQ90" i="11"/>
  <c r="P252" i="8"/>
  <c r="Q252" i="8"/>
  <c r="AQ126" i="5"/>
  <c r="AR126" i="5"/>
  <c r="J222" i="14"/>
  <c r="L218" i="14"/>
  <c r="K212" i="14"/>
  <c r="K254" i="7"/>
  <c r="S88" i="14"/>
  <c r="S79" i="14"/>
  <c r="AK87" i="11"/>
  <c r="AM93" i="11"/>
  <c r="AL165" i="6"/>
  <c r="S117" i="8"/>
  <c r="U123" i="8"/>
  <c r="AB97" i="10"/>
  <c r="AB106" i="10"/>
  <c r="AC93" i="11"/>
  <c r="K255" i="8"/>
  <c r="AL66" i="14"/>
  <c r="AM66" i="14" s="1"/>
  <c r="K230" i="11"/>
  <c r="L236" i="11"/>
  <c r="J240" i="11"/>
  <c r="J91" i="12"/>
  <c r="J100" i="12"/>
  <c r="T122" i="7"/>
  <c r="U128" i="7"/>
  <c r="S132" i="7"/>
  <c r="S142" i="5"/>
  <c r="S133" i="5"/>
  <c r="K249" i="9"/>
  <c r="L225" i="13"/>
  <c r="J219" i="13"/>
  <c r="S141" i="4"/>
  <c r="U147" i="4"/>
  <c r="AM134" i="4"/>
  <c r="AK138" i="4"/>
  <c r="AL128" i="4"/>
  <c r="T135" i="6"/>
  <c r="AL99" i="12"/>
  <c r="AL105" i="12" s="1"/>
  <c r="M249" i="9"/>
  <c r="J243" i="9"/>
  <c r="S121" i="7"/>
  <c r="S130" i="7"/>
  <c r="AB138" i="5"/>
  <c r="AD134" i="5"/>
  <c r="AC128" i="5"/>
  <c r="J79" i="14"/>
  <c r="J88" i="14"/>
  <c r="AK129" i="4"/>
  <c r="AM135" i="4"/>
  <c r="AB79" i="13"/>
  <c r="AB88" i="13"/>
  <c r="T116" i="8"/>
  <c r="U122" i="8"/>
  <c r="S126" i="8"/>
  <c r="AH90" i="12"/>
  <c r="AI90" i="12"/>
  <c r="T105" i="11"/>
  <c r="AC122" i="6"/>
  <c r="AB132" i="6"/>
  <c r="AD128" i="6"/>
  <c r="AC87" i="12"/>
  <c r="Y132" i="6"/>
  <c r="Z132" i="6"/>
  <c r="AD104" i="10"/>
  <c r="AB108" i="10"/>
  <c r="AC98" i="10"/>
  <c r="J97" i="11"/>
  <c r="J106" i="11"/>
  <c r="AR108" i="8"/>
  <c r="AQ108" i="8"/>
  <c r="AL114" i="6"/>
  <c r="AN114" i="6" s="1"/>
  <c r="T132" i="5"/>
  <c r="AL105" i="11"/>
  <c r="AL111" i="11" s="1"/>
  <c r="AL117" i="11" s="1"/>
  <c r="S96" i="13"/>
  <c r="U92" i="13"/>
  <c r="T86" i="13"/>
  <c r="AI84" i="13"/>
  <c r="AH84" i="13"/>
  <c r="T87" i="14"/>
  <c r="AD81" i="14"/>
  <c r="AB75" i="14"/>
  <c r="Z84" i="14"/>
  <c r="Y84" i="14"/>
  <c r="AD110" i="9"/>
  <c r="AC104" i="9"/>
  <c r="AB114" i="9"/>
  <c r="AL78" i="12"/>
  <c r="AN78" i="12" s="1"/>
  <c r="T102" i="10"/>
  <c r="S118" i="9"/>
  <c r="S109" i="9"/>
  <c r="AM87" i="12"/>
  <c r="AK81" i="12"/>
  <c r="T117" i="9"/>
  <c r="AK102" i="10"/>
  <c r="AL92" i="10"/>
  <c r="AM98" i="10"/>
  <c r="AL86" i="11"/>
  <c r="AK96" i="11"/>
  <c r="AM92" i="11"/>
  <c r="J231" i="12"/>
  <c r="L237" i="12"/>
  <c r="J109" i="9"/>
  <c r="J118" i="9"/>
  <c r="L254" i="8"/>
  <c r="J258" i="8"/>
  <c r="K248" i="8"/>
  <c r="AL84" i="11"/>
  <c r="AN84" i="11" s="1"/>
  <c r="AM81" i="13"/>
  <c r="AK75" i="13"/>
  <c r="P258" i="7"/>
  <c r="Q258" i="7"/>
  <c r="AQ78" i="13"/>
  <c r="AR78" i="13"/>
  <c r="S103" i="11"/>
  <c r="S112" i="11"/>
  <c r="S105" i="10"/>
  <c r="U111" i="10"/>
  <c r="K216" i="13"/>
  <c r="AL68" i="14"/>
  <c r="AM74" i="14"/>
  <c r="AK78" i="14"/>
  <c r="AC74" i="14"/>
  <c r="AB84" i="14"/>
  <c r="AD80" i="14"/>
  <c r="AC117" i="7"/>
  <c r="AI138" i="4"/>
  <c r="AH138" i="4"/>
  <c r="AD129" i="6"/>
  <c r="AB123" i="6"/>
  <c r="AQ120" i="6"/>
  <c r="AR120" i="6"/>
  <c r="AB105" i="9"/>
  <c r="AD111" i="9"/>
  <c r="AC108" i="8"/>
  <c r="AD108" i="8" s="1"/>
  <c r="U117" i="9"/>
  <c r="S111" i="9"/>
  <c r="AC111" i="8"/>
  <c r="Y102" i="11"/>
  <c r="Z102" i="11"/>
  <c r="AL87" i="14"/>
  <c r="AL93" i="14" s="1"/>
  <c r="J255" i="8"/>
  <c r="T98" i="11"/>
  <c r="U104" i="11"/>
  <c r="S108" i="11"/>
  <c r="AL135" i="9"/>
  <c r="AL141" i="9" s="1"/>
  <c r="AK117" i="6"/>
  <c r="AM123" i="6"/>
  <c r="K225" i="13"/>
  <c r="AL141" i="4"/>
  <c r="AC80" i="13"/>
  <c r="AD86" i="13"/>
  <c r="AB90" i="13"/>
  <c r="AB121" i="7"/>
  <c r="AB130" i="7"/>
  <c r="J219" i="14"/>
  <c r="L225" i="14"/>
  <c r="AH108" i="9"/>
  <c r="AI108" i="9"/>
  <c r="AM111" i="8"/>
  <c r="AK105" i="8"/>
  <c r="AM116" i="7"/>
  <c r="AL110" i="7"/>
  <c r="AK120" i="7"/>
  <c r="AL177" i="5"/>
  <c r="AB79" i="12"/>
  <c r="AB88" i="12"/>
  <c r="U78" i="13"/>
  <c r="AB135" i="4"/>
  <c r="AD141" i="4"/>
  <c r="AC129" i="5"/>
  <c r="J85" i="13"/>
  <c r="J94" i="13"/>
  <c r="AD87" i="13"/>
  <c r="AB81" i="13"/>
  <c r="S135" i="5"/>
  <c r="U141" i="5"/>
  <c r="T141" i="5"/>
  <c r="AM60" i="14"/>
  <c r="AN60" i="14"/>
  <c r="J121" i="7"/>
  <c r="J130" i="7"/>
  <c r="S99" i="11"/>
  <c r="U105" i="11"/>
  <c r="AK99" i="9"/>
  <c r="AM105" i="9"/>
  <c r="AM80" i="13"/>
  <c r="AL74" i="13"/>
  <c r="AK84" i="13"/>
  <c r="Y114" i="9"/>
  <c r="Z114" i="9"/>
  <c r="AB133" i="5"/>
  <c r="AB142" i="5"/>
  <c r="J124" i="8"/>
  <c r="J115" i="8"/>
  <c r="AK79" i="13"/>
  <c r="AK88" i="13"/>
  <c r="AQ72" i="14"/>
  <c r="AR72" i="14"/>
  <c r="AH78" i="14"/>
  <c r="AI78" i="14"/>
  <c r="Q234" i="11"/>
  <c r="P234" i="11"/>
  <c r="L237" i="11"/>
  <c r="J231" i="11"/>
  <c r="J255" i="7"/>
  <c r="AI120" i="7"/>
  <c r="AH120" i="7"/>
  <c r="AB144" i="4"/>
  <c r="AD140" i="4"/>
  <c r="AC134" i="4"/>
  <c r="AL117" i="10"/>
  <c r="AL123" i="10" s="1"/>
  <c r="AD120" i="6"/>
  <c r="BD145" i="2"/>
  <c r="BD150" i="2" s="1"/>
  <c r="BD148" i="2"/>
  <c r="BG147" i="2"/>
  <c r="BD131" i="2"/>
  <c r="BE132" i="2" s="1"/>
  <c r="BK131" i="2"/>
  <c r="BL132" i="2" s="1"/>
  <c r="BC142" i="2"/>
  <c r="BC140" i="2"/>
  <c r="BC143" i="2"/>
  <c r="BC138" i="2"/>
  <c r="BC139" i="2"/>
  <c r="BC141" i="2"/>
  <c r="BK142" i="2"/>
  <c r="BD134" i="2"/>
  <c r="BD135" i="2" s="1"/>
  <c r="BD137" i="2" s="1"/>
  <c r="BE138" i="2" s="1"/>
  <c r="BK134" i="2"/>
  <c r="BK135" i="2" s="1"/>
  <c r="BK137" i="2" s="1"/>
  <c r="BL138" i="2" s="1"/>
  <c r="AO2" i="2"/>
  <c r="AN9" i="2"/>
  <c r="BK139" i="2"/>
  <c r="BK144" i="2" s="1"/>
  <c r="AD126" i="5" l="1"/>
  <c r="M222" i="12"/>
  <c r="U90" i="12"/>
  <c r="T126" i="7"/>
  <c r="U126" i="7" s="1"/>
  <c r="U126" i="6"/>
  <c r="AC120" i="7"/>
  <c r="AN102" i="8"/>
  <c r="M210" i="14"/>
  <c r="M246" i="8"/>
  <c r="V108" i="9"/>
  <c r="AE96" i="10"/>
  <c r="V96" i="11"/>
  <c r="T84" i="14"/>
  <c r="U84" i="14" s="1"/>
  <c r="M228" i="11"/>
  <c r="K228" i="12"/>
  <c r="L228" i="12" s="1"/>
  <c r="V78" i="14"/>
  <c r="U114" i="8"/>
  <c r="AL114" i="7"/>
  <c r="AM114" i="7" s="1"/>
  <c r="T108" i="10"/>
  <c r="V108" i="10" s="1"/>
  <c r="T96" i="12"/>
  <c r="U96" i="12" s="1"/>
  <c r="K234" i="11"/>
  <c r="M234" i="11" s="1"/>
  <c r="AM84" i="11"/>
  <c r="AC90" i="12"/>
  <c r="AD90" i="12" s="1"/>
  <c r="AE114" i="7"/>
  <c r="AC108" i="9"/>
  <c r="AD108" i="9" s="1"/>
  <c r="V84" i="13"/>
  <c r="AL120" i="6"/>
  <c r="AN120" i="6" s="1"/>
  <c r="AE84" i="12"/>
  <c r="AL84" i="12"/>
  <c r="AM84" i="12" s="1"/>
  <c r="AM90" i="10"/>
  <c r="L258" i="6"/>
  <c r="M240" i="9"/>
  <c r="T132" i="6"/>
  <c r="V132" i="6" s="1"/>
  <c r="AM96" i="9"/>
  <c r="AL126" i="5"/>
  <c r="AM126" i="5" s="1"/>
  <c r="AL90" i="11"/>
  <c r="AN90" i="11" s="1"/>
  <c r="T138" i="5"/>
  <c r="U138" i="5" s="1"/>
  <c r="AM114" i="6"/>
  <c r="AC138" i="4"/>
  <c r="AE138" i="4" s="1"/>
  <c r="AM72" i="13"/>
  <c r="AE90" i="11"/>
  <c r="AN108" i="7"/>
  <c r="AM78" i="12"/>
  <c r="K258" i="7"/>
  <c r="L258" i="7" s="1"/>
  <c r="AL108" i="8"/>
  <c r="AM108" i="8" s="1"/>
  <c r="AE102" i="9"/>
  <c r="AC114" i="8"/>
  <c r="AE114" i="8" s="1"/>
  <c r="L234" i="10"/>
  <c r="M234" i="10"/>
  <c r="AC78" i="14"/>
  <c r="AD78" i="14" s="1"/>
  <c r="T144" i="4"/>
  <c r="V144" i="4" s="1"/>
  <c r="T102" i="11"/>
  <c r="U102" i="11" s="1"/>
  <c r="AC126" i="6"/>
  <c r="AE126" i="6" s="1"/>
  <c r="AD120" i="7"/>
  <c r="AC102" i="10"/>
  <c r="AD102" i="10" s="1"/>
  <c r="AE72" i="14"/>
  <c r="AL78" i="13"/>
  <c r="AM78" i="13" s="1"/>
  <c r="K252" i="8"/>
  <c r="L252" i="8" s="1"/>
  <c r="AE108" i="8"/>
  <c r="K240" i="10"/>
  <c r="L240" i="10" s="1"/>
  <c r="V126" i="7"/>
  <c r="AL129" i="10"/>
  <c r="AL72" i="14"/>
  <c r="AN72" i="14" s="1"/>
  <c r="AB94" i="12"/>
  <c r="AB85" i="12"/>
  <c r="AR120" i="7"/>
  <c r="AQ120" i="7"/>
  <c r="AB111" i="9"/>
  <c r="AD117" i="9"/>
  <c r="AR78" i="14"/>
  <c r="AQ78" i="14"/>
  <c r="AK81" i="13"/>
  <c r="AM87" i="13"/>
  <c r="K254" i="8"/>
  <c r="AM104" i="10"/>
  <c r="AL98" i="10"/>
  <c r="AK108" i="10"/>
  <c r="AK87" i="12"/>
  <c r="AM93" i="12"/>
  <c r="AC110" i="9"/>
  <c r="AD116" i="9"/>
  <c r="AB120" i="9"/>
  <c r="J103" i="11"/>
  <c r="J112" i="11"/>
  <c r="AH138" i="5"/>
  <c r="AI138" i="5"/>
  <c r="T141" i="6"/>
  <c r="L231" i="13"/>
  <c r="J225" i="13"/>
  <c r="T128" i="7"/>
  <c r="S138" i="7"/>
  <c r="U134" i="7"/>
  <c r="J118" i="10"/>
  <c r="J109" i="10"/>
  <c r="AL99" i="13"/>
  <c r="K243" i="11"/>
  <c r="S106" i="12"/>
  <c r="S97" i="12"/>
  <c r="AK75" i="14"/>
  <c r="AM81" i="14"/>
  <c r="AC129" i="6"/>
  <c r="Z138" i="6"/>
  <c r="Y138" i="6"/>
  <c r="AB132" i="7"/>
  <c r="AC122" i="7"/>
  <c r="AD128" i="7"/>
  <c r="AK115" i="8"/>
  <c r="AK124" i="8"/>
  <c r="T114" i="9"/>
  <c r="S142" i="6"/>
  <c r="S133" i="6"/>
  <c r="AB93" i="12"/>
  <c r="AD99" i="12"/>
  <c r="AB108" i="11"/>
  <c r="AD104" i="11"/>
  <c r="AC98" i="11"/>
  <c r="J237" i="11"/>
  <c r="L243" i="11"/>
  <c r="J127" i="7"/>
  <c r="J136" i="7"/>
  <c r="L231" i="14"/>
  <c r="J225" i="14"/>
  <c r="AL147" i="9"/>
  <c r="AL153" i="9" s="1"/>
  <c r="AL159" i="9" s="1"/>
  <c r="AL99" i="14"/>
  <c r="AC117" i="8"/>
  <c r="AK84" i="14"/>
  <c r="AL74" i="14"/>
  <c r="AM80" i="14"/>
  <c r="J115" i="9"/>
  <c r="J124" i="9"/>
  <c r="AC84" i="13"/>
  <c r="AD84" i="13" s="1"/>
  <c r="U132" i="5"/>
  <c r="V132" i="5"/>
  <c r="AM141" i="4"/>
  <c r="AK135" i="4"/>
  <c r="S127" i="7"/>
  <c r="S136" i="7"/>
  <c r="AR90" i="12"/>
  <c r="AQ90" i="12"/>
  <c r="J154" i="4"/>
  <c r="J145" i="4"/>
  <c r="AC132" i="5"/>
  <c r="AD132" i="5" s="1"/>
  <c r="L248" i="10"/>
  <c r="K242" i="10"/>
  <c r="J252" i="10"/>
  <c r="AB117" i="8"/>
  <c r="AD123" i="8"/>
  <c r="J142" i="6"/>
  <c r="J133" i="6"/>
  <c r="AB103" i="11"/>
  <c r="AB112" i="11"/>
  <c r="S106" i="13"/>
  <c r="S97" i="13"/>
  <c r="AC96" i="11"/>
  <c r="AD96" i="11" s="1"/>
  <c r="K249" i="10"/>
  <c r="U138" i="4"/>
  <c r="AB148" i="4"/>
  <c r="AB139" i="4"/>
  <c r="AK129" i="5"/>
  <c r="AM135" i="5"/>
  <c r="AH102" i="11"/>
  <c r="AI102" i="11"/>
  <c r="AM123" i="7"/>
  <c r="AK117" i="7"/>
  <c r="S124" i="9"/>
  <c r="S115" i="9"/>
  <c r="AL171" i="6"/>
  <c r="T117" i="10"/>
  <c r="AL128" i="5"/>
  <c r="AK138" i="5"/>
  <c r="AM134" i="5"/>
  <c r="AC135" i="5"/>
  <c r="AQ138" i="4"/>
  <c r="AR138" i="4"/>
  <c r="P246" i="10"/>
  <c r="Q246" i="10"/>
  <c r="AK121" i="7"/>
  <c r="AK130" i="7"/>
  <c r="AC81" i="14"/>
  <c r="AM86" i="13"/>
  <c r="AL80" i="13"/>
  <c r="AK90" i="13"/>
  <c r="AB141" i="4"/>
  <c r="AD147" i="4"/>
  <c r="AK111" i="8"/>
  <c r="AM117" i="8"/>
  <c r="K231" i="13"/>
  <c r="U123" i="9"/>
  <c r="S117" i="9"/>
  <c r="L252" i="7"/>
  <c r="S111" i="10"/>
  <c r="U117" i="10"/>
  <c r="T123" i="9"/>
  <c r="AD87" i="14"/>
  <c r="AB81" i="14"/>
  <c r="Y96" i="13"/>
  <c r="Z96" i="13"/>
  <c r="AD110" i="10"/>
  <c r="AB114" i="10"/>
  <c r="AC104" i="10"/>
  <c r="AH132" i="6"/>
  <c r="AI132" i="6"/>
  <c r="Z126" i="8"/>
  <c r="Y126" i="8"/>
  <c r="M255" i="9"/>
  <c r="J249" i="9"/>
  <c r="AM140" i="4"/>
  <c r="AK144" i="4"/>
  <c r="AL134" i="4"/>
  <c r="K255" i="9"/>
  <c r="Q240" i="11"/>
  <c r="P240" i="11"/>
  <c r="AC99" i="11"/>
  <c r="J228" i="14"/>
  <c r="L224" i="14"/>
  <c r="K218" i="14"/>
  <c r="AB133" i="6"/>
  <c r="AB142" i="6"/>
  <c r="T110" i="10"/>
  <c r="S120" i="10"/>
  <c r="U116" i="10"/>
  <c r="Q234" i="12"/>
  <c r="P234" i="12"/>
  <c r="K248" i="9"/>
  <c r="J258" i="9"/>
  <c r="L254" i="9"/>
  <c r="AQ114" i="8"/>
  <c r="AR114" i="8"/>
  <c r="K237" i="12"/>
  <c r="AC92" i="12"/>
  <c r="AB102" i="12"/>
  <c r="AD98" i="12"/>
  <c r="T146" i="4"/>
  <c r="S156" i="4"/>
  <c r="U152" i="4"/>
  <c r="S150" i="5"/>
  <c r="T140" i="5"/>
  <c r="U146" i="5"/>
  <c r="U135" i="7"/>
  <c r="S129" i="7"/>
  <c r="AM126" i="4"/>
  <c r="AE78" i="13"/>
  <c r="S154" i="4"/>
  <c r="S145" i="4"/>
  <c r="K224" i="13"/>
  <c r="L230" i="13"/>
  <c r="J234" i="13"/>
  <c r="AB150" i="4"/>
  <c r="AD146" i="4"/>
  <c r="AC140" i="4"/>
  <c r="AK94" i="13"/>
  <c r="AK85" i="13"/>
  <c r="AL147" i="4"/>
  <c r="AC93" i="12"/>
  <c r="AL159" i="7"/>
  <c r="AL165" i="7" s="1"/>
  <c r="K225" i="14"/>
  <c r="AC111" i="9"/>
  <c r="AB99" i="11"/>
  <c r="AD105" i="11"/>
  <c r="AH144" i="4"/>
  <c r="AI144" i="4"/>
  <c r="U102" i="10"/>
  <c r="V102" i="10"/>
  <c r="AH108" i="10"/>
  <c r="AI108" i="10"/>
  <c r="K230" i="12"/>
  <c r="J240" i="12"/>
  <c r="L236" i="12"/>
  <c r="AQ132" i="5"/>
  <c r="AR132" i="5"/>
  <c r="AC87" i="13"/>
  <c r="J121" i="8"/>
  <c r="J130" i="8"/>
  <c r="AK105" i="9"/>
  <c r="AM111" i="9"/>
  <c r="AI90" i="13"/>
  <c r="AH90" i="13"/>
  <c r="AB129" i="6"/>
  <c r="AD135" i="6"/>
  <c r="AC80" i="14"/>
  <c r="AD86" i="14"/>
  <c r="AB90" i="14"/>
  <c r="AL92" i="11"/>
  <c r="AK102" i="11"/>
  <c r="AM98" i="11"/>
  <c r="U128" i="8"/>
  <c r="T122" i="8"/>
  <c r="S132" i="8"/>
  <c r="U153" i="4"/>
  <c r="S147" i="4"/>
  <c r="J246" i="11"/>
  <c r="K236" i="11"/>
  <c r="L242" i="11"/>
  <c r="AB103" i="10"/>
  <c r="AB112" i="10"/>
  <c r="Q222" i="14"/>
  <c r="P222" i="14"/>
  <c r="AL96" i="10"/>
  <c r="AN96" i="10" s="1"/>
  <c r="Z114" i="10"/>
  <c r="Y114" i="10"/>
  <c r="AK88" i="14"/>
  <c r="AK79" i="14"/>
  <c r="K246" i="9"/>
  <c r="AK99" i="10"/>
  <c r="AM105" i="10"/>
  <c r="AL110" i="8"/>
  <c r="AK120" i="8"/>
  <c r="AM116" i="8"/>
  <c r="K216" i="14"/>
  <c r="U99" i="13"/>
  <c r="S93" i="13"/>
  <c r="AL102" i="9"/>
  <c r="AN102" i="9" s="1"/>
  <c r="Z144" i="5"/>
  <c r="Y144" i="5"/>
  <c r="S87" i="14"/>
  <c r="U93" i="14"/>
  <c r="K222" i="13"/>
  <c r="AK132" i="6"/>
  <c r="AM128" i="6"/>
  <c r="AL122" i="6"/>
  <c r="AB118" i="9"/>
  <c r="AB109" i="9"/>
  <c r="T99" i="13"/>
  <c r="AQ84" i="13"/>
  <c r="AR84" i="13"/>
  <c r="AM122" i="7"/>
  <c r="AL116" i="7"/>
  <c r="AK126" i="7"/>
  <c r="AR102" i="10"/>
  <c r="AQ102" i="10"/>
  <c r="J97" i="12"/>
  <c r="J106" i="12"/>
  <c r="AB135" i="5"/>
  <c r="AD141" i="5"/>
  <c r="P228" i="13"/>
  <c r="Q228" i="13"/>
  <c r="U147" i="5"/>
  <c r="S141" i="5"/>
  <c r="AB127" i="7"/>
  <c r="AB136" i="7"/>
  <c r="AC128" i="6"/>
  <c r="AB138" i="6"/>
  <c r="AD134" i="6"/>
  <c r="J85" i="14"/>
  <c r="J94" i="14"/>
  <c r="AM99" i="11"/>
  <c r="AK93" i="11"/>
  <c r="S136" i="8"/>
  <c r="S127" i="8"/>
  <c r="Y150" i="4"/>
  <c r="Z150" i="4"/>
  <c r="T129" i="8"/>
  <c r="AC189" i="4"/>
  <c r="S99" i="12"/>
  <c r="U105" i="12"/>
  <c r="AL132" i="4"/>
  <c r="AB148" i="5"/>
  <c r="AB139" i="5"/>
  <c r="T147" i="5"/>
  <c r="AB87" i="13"/>
  <c r="AD93" i="13"/>
  <c r="AD92" i="13"/>
  <c r="AB96" i="13"/>
  <c r="AC86" i="13"/>
  <c r="AK123" i="6"/>
  <c r="AM129" i="6"/>
  <c r="AH84" i="14"/>
  <c r="AI84" i="14"/>
  <c r="S118" i="11"/>
  <c r="S109" i="11"/>
  <c r="AQ96" i="11"/>
  <c r="AR96" i="11"/>
  <c r="AH114" i="9"/>
  <c r="AI114" i="9"/>
  <c r="T93" i="14"/>
  <c r="AL123" i="11"/>
  <c r="AL129" i="11" s="1"/>
  <c r="T120" i="8"/>
  <c r="V120" i="8" s="1"/>
  <c r="AL111" i="12"/>
  <c r="S148" i="5"/>
  <c r="S139" i="5"/>
  <c r="S85" i="14"/>
  <c r="S94" i="14"/>
  <c r="Z90" i="14"/>
  <c r="Y90" i="14"/>
  <c r="AK139" i="4"/>
  <c r="AK148" i="4"/>
  <c r="AL183" i="8"/>
  <c r="AQ108" i="9"/>
  <c r="AR108" i="9"/>
  <c r="J145" i="5"/>
  <c r="J154" i="5"/>
  <c r="T105" i="12"/>
  <c r="AI96" i="12"/>
  <c r="AH96" i="12"/>
  <c r="AB94" i="14"/>
  <c r="AB85" i="14"/>
  <c r="AK109" i="9"/>
  <c r="AK118" i="9"/>
  <c r="AI120" i="8"/>
  <c r="AH120" i="8"/>
  <c r="AK127" i="5"/>
  <c r="AK136" i="5"/>
  <c r="AK130" i="6"/>
  <c r="AK121" i="6"/>
  <c r="AC105" i="10"/>
  <c r="Z120" i="9"/>
  <c r="Y120" i="9"/>
  <c r="T98" i="12"/>
  <c r="S108" i="12"/>
  <c r="U104" i="12"/>
  <c r="Z108" i="11"/>
  <c r="Y108" i="11"/>
  <c r="AC123" i="7"/>
  <c r="AE120" i="7"/>
  <c r="T90" i="13"/>
  <c r="V90" i="13" s="1"/>
  <c r="S114" i="11"/>
  <c r="T104" i="11"/>
  <c r="U110" i="11"/>
  <c r="L216" i="13"/>
  <c r="M216" i="13"/>
  <c r="J237" i="12"/>
  <c r="L243" i="12"/>
  <c r="U98" i="13"/>
  <c r="S102" i="13"/>
  <c r="T92" i="13"/>
  <c r="AL86" i="12"/>
  <c r="AK96" i="12"/>
  <c r="AM92" i="12"/>
  <c r="P252" i="9"/>
  <c r="Q252" i="9"/>
  <c r="AD111" i="10"/>
  <c r="AB105" i="10"/>
  <c r="AK106" i="11"/>
  <c r="AK97" i="11"/>
  <c r="S105" i="11"/>
  <c r="U111" i="11"/>
  <c r="J91" i="13"/>
  <c r="J100" i="13"/>
  <c r="AL183" i="5"/>
  <c r="AM120" i="6"/>
  <c r="P258" i="8"/>
  <c r="Q258" i="8"/>
  <c r="T111" i="11"/>
  <c r="AB94" i="13"/>
  <c r="AB85" i="13"/>
  <c r="AD140" i="5"/>
  <c r="AB144" i="5"/>
  <c r="AC134" i="5"/>
  <c r="AC138" i="5" s="1"/>
  <c r="Y132" i="7"/>
  <c r="Z132" i="7"/>
  <c r="S123" i="8"/>
  <c r="U129" i="8"/>
  <c r="S135" i="6"/>
  <c r="U141" i="6"/>
  <c r="AK85" i="12"/>
  <c r="AK94" i="12"/>
  <c r="T86" i="14"/>
  <c r="S96" i="14"/>
  <c r="U92" i="14"/>
  <c r="AB123" i="7"/>
  <c r="AD129" i="7"/>
  <c r="T135" i="7"/>
  <c r="AL104" i="9"/>
  <c r="AM110" i="9"/>
  <c r="AK114" i="9"/>
  <c r="AN66" i="14"/>
  <c r="U140" i="6"/>
  <c r="S144" i="6"/>
  <c r="T134" i="6"/>
  <c r="S115" i="10"/>
  <c r="S124" i="10"/>
  <c r="L255" i="10"/>
  <c r="J249" i="10"/>
  <c r="AC116" i="8"/>
  <c r="AB126" i="8"/>
  <c r="AD122" i="8"/>
  <c r="AK103" i="10"/>
  <c r="AK112" i="10"/>
  <c r="AQ126" i="6"/>
  <c r="AR126" i="6"/>
  <c r="AI126" i="7"/>
  <c r="AH126" i="7"/>
  <c r="AB124" i="8"/>
  <c r="AB115" i="8"/>
  <c r="T116" i="9"/>
  <c r="S126" i="9"/>
  <c r="U122" i="9"/>
  <c r="T147" i="4"/>
  <c r="Z102" i="12"/>
  <c r="Y102" i="12"/>
  <c r="BD151" i="2"/>
  <c r="BD156" i="2" s="1"/>
  <c r="BG153" i="2"/>
  <c r="BC147" i="2"/>
  <c r="BC146" i="2"/>
  <c r="BC148" i="2"/>
  <c r="BC149" i="2"/>
  <c r="BC144" i="2"/>
  <c r="BC145" i="2"/>
  <c r="BC153" i="2"/>
  <c r="BK148" i="2"/>
  <c r="BD154" i="2"/>
  <c r="BK145" i="2"/>
  <c r="BK150" i="2" s="1"/>
  <c r="BK140" i="2"/>
  <c r="BK141" i="2" s="1"/>
  <c r="BK143" i="2" s="1"/>
  <c r="BL144" i="2" s="1"/>
  <c r="BD140" i="2"/>
  <c r="BD141" i="2" s="1"/>
  <c r="BD143" i="2" s="1"/>
  <c r="BE144" i="2" s="1"/>
  <c r="AP2" i="2"/>
  <c r="AO9" i="2"/>
  <c r="AD138" i="4" l="1"/>
  <c r="AD114" i="8"/>
  <c r="U108" i="10"/>
  <c r="AN114" i="7"/>
  <c r="K252" i="9"/>
  <c r="L252" i="9" s="1"/>
  <c r="V84" i="14"/>
  <c r="M228" i="12"/>
  <c r="AE90" i="12"/>
  <c r="T144" i="5"/>
  <c r="U144" i="5" s="1"/>
  <c r="AM90" i="11"/>
  <c r="K228" i="13"/>
  <c r="L228" i="13" s="1"/>
  <c r="AN126" i="5"/>
  <c r="AL138" i="4"/>
  <c r="AN138" i="4" s="1"/>
  <c r="V96" i="12"/>
  <c r="T138" i="6"/>
  <c r="U138" i="6" s="1"/>
  <c r="AC102" i="11"/>
  <c r="AD102" i="11" s="1"/>
  <c r="L234" i="11"/>
  <c r="AL102" i="10"/>
  <c r="AN102" i="10" s="1"/>
  <c r="T132" i="7"/>
  <c r="U132" i="7" s="1"/>
  <c r="M258" i="7"/>
  <c r="T120" i="9"/>
  <c r="U120" i="9" s="1"/>
  <c r="K234" i="12"/>
  <c r="L234" i="12" s="1"/>
  <c r="AC126" i="7"/>
  <c r="AE126" i="7" s="1"/>
  <c r="AE108" i="9"/>
  <c r="AM72" i="14"/>
  <c r="AN84" i="12"/>
  <c r="T102" i="12"/>
  <c r="U102" i="12" s="1"/>
  <c r="AC120" i="8"/>
  <c r="AD120" i="8" s="1"/>
  <c r="AE132" i="5"/>
  <c r="V102" i="11"/>
  <c r="U132" i="6"/>
  <c r="AL120" i="7"/>
  <c r="AM120" i="7" s="1"/>
  <c r="U144" i="4"/>
  <c r="AC144" i="4"/>
  <c r="AL132" i="5"/>
  <c r="AM132" i="5" s="1"/>
  <c r="T90" i="14"/>
  <c r="U90" i="14" s="1"/>
  <c r="V138" i="5"/>
  <c r="AD126" i="6"/>
  <c r="AN108" i="8"/>
  <c r="AN78" i="13"/>
  <c r="AL114" i="8"/>
  <c r="AM114" i="8" s="1"/>
  <c r="T96" i="13"/>
  <c r="V96" i="13" s="1"/>
  <c r="T108" i="11"/>
  <c r="U108" i="11" s="1"/>
  <c r="AE102" i="10"/>
  <c r="AC132" i="6"/>
  <c r="AD132" i="6" s="1"/>
  <c r="K246" i="10"/>
  <c r="M246" i="10" s="1"/>
  <c r="AC96" i="12"/>
  <c r="AD96" i="12" s="1"/>
  <c r="AE84" i="13"/>
  <c r="AE96" i="11"/>
  <c r="T114" i="10"/>
  <c r="U114" i="10" s="1"/>
  <c r="AE78" i="14"/>
  <c r="AC84" i="14"/>
  <c r="AD84" i="14" s="1"/>
  <c r="M252" i="8"/>
  <c r="M240" i="10"/>
  <c r="AC114" i="9"/>
  <c r="AD114" i="9" s="1"/>
  <c r="Z126" i="9"/>
  <c r="Y126" i="9"/>
  <c r="AQ114" i="9"/>
  <c r="AR114" i="9"/>
  <c r="AI144" i="5"/>
  <c r="AH144" i="5"/>
  <c r="AD117" i="10"/>
  <c r="AB111" i="10"/>
  <c r="T98" i="13"/>
  <c r="U104" i="13"/>
  <c r="S108" i="13"/>
  <c r="T104" i="12"/>
  <c r="S114" i="12"/>
  <c r="U110" i="12"/>
  <c r="AB91" i="14"/>
  <c r="AB100" i="14"/>
  <c r="AI96" i="13"/>
  <c r="AH96" i="13"/>
  <c r="S133" i="8"/>
  <c r="S142" i="8"/>
  <c r="AL128" i="6"/>
  <c r="AK138" i="6"/>
  <c r="AM134" i="6"/>
  <c r="Q246" i="11"/>
  <c r="P246" i="11"/>
  <c r="AL96" i="11"/>
  <c r="AN96" i="11" s="1"/>
  <c r="AB156" i="4"/>
  <c r="AC146" i="4"/>
  <c r="AD152" i="4"/>
  <c r="T116" i="10"/>
  <c r="S126" i="10"/>
  <c r="U122" i="10"/>
  <c r="J255" i="9"/>
  <c r="AD116" i="10"/>
  <c r="AC110" i="10"/>
  <c r="AB120" i="10"/>
  <c r="AK96" i="13"/>
  <c r="AM92" i="13"/>
  <c r="AL86" i="13"/>
  <c r="T123" i="10"/>
  <c r="S121" i="9"/>
  <c r="S130" i="9"/>
  <c r="AB154" i="4"/>
  <c r="AB145" i="4"/>
  <c r="J139" i="6"/>
  <c r="J148" i="6"/>
  <c r="J258" i="10"/>
  <c r="K248" i="10"/>
  <c r="L254" i="10"/>
  <c r="J121" i="9"/>
  <c r="J130" i="9"/>
  <c r="AI108" i="11"/>
  <c r="AH108" i="11"/>
  <c r="AC128" i="7"/>
  <c r="AD134" i="7"/>
  <c r="AB138" i="7"/>
  <c r="J124" i="10"/>
  <c r="J115" i="10"/>
  <c r="AH120" i="9"/>
  <c r="AI120" i="9"/>
  <c r="AD123" i="9"/>
  <c r="AB117" i="9"/>
  <c r="J255" i="10"/>
  <c r="AK120" i="9"/>
  <c r="AM116" i="9"/>
  <c r="AL110" i="9"/>
  <c r="AD146" i="5"/>
  <c r="AB150" i="5"/>
  <c r="AC140" i="5"/>
  <c r="J243" i="12"/>
  <c r="L249" i="12"/>
  <c r="Z108" i="12"/>
  <c r="Y108" i="12"/>
  <c r="U90" i="13"/>
  <c r="AL189" i="8"/>
  <c r="AL195" i="8" s="1"/>
  <c r="AL117" i="12"/>
  <c r="AC92" i="13"/>
  <c r="AD98" i="13"/>
  <c r="AB102" i="13"/>
  <c r="AB154" i="5"/>
  <c r="AB145" i="5"/>
  <c r="AR132" i="6"/>
  <c r="AQ132" i="6"/>
  <c r="AK85" i="14"/>
  <c r="AK94" i="14"/>
  <c r="AI90" i="14"/>
  <c r="AH90" i="14"/>
  <c r="AC117" i="9"/>
  <c r="AL171" i="7"/>
  <c r="AI150" i="4"/>
  <c r="AH150" i="4"/>
  <c r="AB108" i="12"/>
  <c r="AC98" i="12"/>
  <c r="AD104" i="12"/>
  <c r="Z120" i="10"/>
  <c r="Y120" i="10"/>
  <c r="K224" i="14"/>
  <c r="J234" i="14"/>
  <c r="L230" i="14"/>
  <c r="T129" i="9"/>
  <c r="K237" i="13"/>
  <c r="S142" i="7"/>
  <c r="S133" i="7"/>
  <c r="AD105" i="12"/>
  <c r="AB99" i="12"/>
  <c r="T147" i="6"/>
  <c r="AB126" i="9"/>
  <c r="AC116" i="9"/>
  <c r="AD122" i="9"/>
  <c r="S130" i="10"/>
  <c r="S121" i="10"/>
  <c r="T92" i="14"/>
  <c r="S102" i="14"/>
  <c r="U98" i="14"/>
  <c r="J151" i="5"/>
  <c r="J160" i="5"/>
  <c r="S100" i="14"/>
  <c r="S91" i="14"/>
  <c r="L222" i="13"/>
  <c r="M222" i="13"/>
  <c r="AM117" i="9"/>
  <c r="AK111" i="9"/>
  <c r="AH102" i="12"/>
  <c r="AI102" i="12"/>
  <c r="AK118" i="10"/>
  <c r="AK109" i="10"/>
  <c r="Z132" i="8"/>
  <c r="Y132" i="8"/>
  <c r="S156" i="5"/>
  <c r="U152" i="5"/>
  <c r="T146" i="5"/>
  <c r="AB148" i="6"/>
  <c r="AB139" i="6"/>
  <c r="AL135" i="10"/>
  <c r="AR96" i="12"/>
  <c r="AQ96" i="12"/>
  <c r="AC129" i="7"/>
  <c r="AK127" i="6"/>
  <c r="AK136" i="6"/>
  <c r="AL108" i="9"/>
  <c r="AN108" i="9" s="1"/>
  <c r="AL135" i="11"/>
  <c r="AM132" i="4"/>
  <c r="AN132" i="4"/>
  <c r="AB133" i="7"/>
  <c r="AB142" i="7"/>
  <c r="AB141" i="5"/>
  <c r="AD147" i="5"/>
  <c r="AM122" i="8"/>
  <c r="AL116" i="8"/>
  <c r="AK126" i="8"/>
  <c r="AB118" i="10"/>
  <c r="AB109" i="10"/>
  <c r="T126" i="8"/>
  <c r="V126" i="8" s="1"/>
  <c r="AB135" i="6"/>
  <c r="AD141" i="6"/>
  <c r="J136" i="8"/>
  <c r="J127" i="8"/>
  <c r="AL153" i="4"/>
  <c r="AM96" i="10"/>
  <c r="AB147" i="4"/>
  <c r="AD153" i="4"/>
  <c r="AC87" i="14"/>
  <c r="AL134" i="5"/>
  <c r="AK144" i="5"/>
  <c r="AM140" i="5"/>
  <c r="K255" i="10"/>
  <c r="AK141" i="4"/>
  <c r="AM147" i="4"/>
  <c r="AQ84" i="14"/>
  <c r="AR84" i="14"/>
  <c r="AL165" i="9"/>
  <c r="J243" i="11"/>
  <c r="L249" i="11"/>
  <c r="S139" i="6"/>
  <c r="S148" i="6"/>
  <c r="Z138" i="7"/>
  <c r="Y138" i="7"/>
  <c r="S111" i="11"/>
  <c r="U117" i="11"/>
  <c r="L246" i="9"/>
  <c r="M246" i="9"/>
  <c r="U159" i="4"/>
  <c r="S153" i="4"/>
  <c r="J246" i="12"/>
  <c r="K236" i="12"/>
  <c r="L242" i="12"/>
  <c r="AD144" i="4"/>
  <c r="AE144" i="4"/>
  <c r="S135" i="7"/>
  <c r="U141" i="7"/>
  <c r="S117" i="10"/>
  <c r="U123" i="10"/>
  <c r="AE138" i="5"/>
  <c r="AC141" i="5"/>
  <c r="AB118" i="11"/>
  <c r="AB109" i="11"/>
  <c r="AL105" i="14"/>
  <c r="AL111" i="14" s="1"/>
  <c r="AH132" i="7"/>
  <c r="AI132" i="7"/>
  <c r="Z96" i="14"/>
  <c r="Y96" i="14"/>
  <c r="J100" i="14"/>
  <c r="J91" i="14"/>
  <c r="K222" i="14"/>
  <c r="AL177" i="6"/>
  <c r="J151" i="4"/>
  <c r="J160" i="4"/>
  <c r="AK81" i="14"/>
  <c r="AM87" i="14"/>
  <c r="K249" i="11"/>
  <c r="T134" i="7"/>
  <c r="S144" i="7"/>
  <c r="U140" i="7"/>
  <c r="AK93" i="12"/>
  <c r="AM99" i="12"/>
  <c r="T153" i="4"/>
  <c r="AC122" i="8"/>
  <c r="AD128" i="8"/>
  <c r="AB132" i="8"/>
  <c r="Z144" i="6"/>
  <c r="Y144" i="6"/>
  <c r="T141" i="7"/>
  <c r="AK100" i="12"/>
  <c r="AK91" i="12"/>
  <c r="T117" i="11"/>
  <c r="U116" i="11"/>
  <c r="T110" i="11"/>
  <c r="S120" i="11"/>
  <c r="AK142" i="5"/>
  <c r="AK133" i="5"/>
  <c r="S115" i="11"/>
  <c r="S124" i="11"/>
  <c r="AK129" i="6"/>
  <c r="AM135" i="6"/>
  <c r="U111" i="12"/>
  <c r="S105" i="12"/>
  <c r="T150" i="4"/>
  <c r="V150" i="4" s="1"/>
  <c r="AC134" i="6"/>
  <c r="AB144" i="6"/>
  <c r="AD140" i="6"/>
  <c r="AD138" i="5"/>
  <c r="AL122" i="7"/>
  <c r="AK132" i="7"/>
  <c r="AM128" i="7"/>
  <c r="AR120" i="8"/>
  <c r="AQ120" i="8"/>
  <c r="U134" i="8"/>
  <c r="T128" i="8"/>
  <c r="S138" i="8"/>
  <c r="AD111" i="11"/>
  <c r="AB105" i="11"/>
  <c r="Z150" i="5"/>
  <c r="Y150" i="5"/>
  <c r="K243" i="12"/>
  <c r="K254" i="9"/>
  <c r="AR144" i="4"/>
  <c r="AQ144" i="4"/>
  <c r="AK136" i="7"/>
  <c r="AK127" i="7"/>
  <c r="AQ138" i="5"/>
  <c r="AR138" i="5"/>
  <c r="AK135" i="5"/>
  <c r="AM141" i="5"/>
  <c r="AL90" i="12"/>
  <c r="AN90" i="12" s="1"/>
  <c r="U114" i="9"/>
  <c r="V114" i="9"/>
  <c r="AQ108" i="10"/>
  <c r="AR108" i="10"/>
  <c r="AL78" i="14"/>
  <c r="AB91" i="12"/>
  <c r="AB100" i="12"/>
  <c r="AC111" i="10"/>
  <c r="AB93" i="13"/>
  <c r="AD99" i="13"/>
  <c r="AM105" i="11"/>
  <c r="AK99" i="11"/>
  <c r="S99" i="13"/>
  <c r="U105" i="13"/>
  <c r="AC99" i="12"/>
  <c r="AK117" i="8"/>
  <c r="AM123" i="8"/>
  <c r="AD129" i="8"/>
  <c r="AB123" i="8"/>
  <c r="AK90" i="14"/>
  <c r="AL80" i="14"/>
  <c r="AM86" i="14"/>
  <c r="J142" i="7"/>
  <c r="J133" i="7"/>
  <c r="AC135" i="6"/>
  <c r="U120" i="8"/>
  <c r="K258" i="8"/>
  <c r="AB100" i="13"/>
  <c r="AB91" i="13"/>
  <c r="T135" i="8"/>
  <c r="L216" i="14"/>
  <c r="M216" i="14"/>
  <c r="AK87" i="13"/>
  <c r="AM93" i="13"/>
  <c r="AH126" i="8"/>
  <c r="AI126" i="8"/>
  <c r="T140" i="6"/>
  <c r="U146" i="6"/>
  <c r="S150" i="6"/>
  <c r="AL189" i="5"/>
  <c r="AK112" i="11"/>
  <c r="AK103" i="11"/>
  <c r="S154" i="5"/>
  <c r="S145" i="5"/>
  <c r="T99" i="14"/>
  <c r="T153" i="5"/>
  <c r="AH138" i="6"/>
  <c r="AI138" i="6"/>
  <c r="J112" i="12"/>
  <c r="J103" i="12"/>
  <c r="T105" i="13"/>
  <c r="AB124" i="9"/>
  <c r="AB115" i="9"/>
  <c r="K242" i="11"/>
  <c r="J252" i="11"/>
  <c r="L248" i="11"/>
  <c r="AL98" i="11"/>
  <c r="AK108" i="11"/>
  <c r="AM104" i="11"/>
  <c r="AK100" i="13"/>
  <c r="AK91" i="13"/>
  <c r="S160" i="4"/>
  <c r="S151" i="4"/>
  <c r="U158" i="4"/>
  <c r="S162" i="4"/>
  <c r="T152" i="4"/>
  <c r="Q258" i="9"/>
  <c r="P258" i="9"/>
  <c r="AC105" i="11"/>
  <c r="AM146" i="4"/>
  <c r="AK150" i="4"/>
  <c r="AL140" i="4"/>
  <c r="AC108" i="10"/>
  <c r="AE108" i="10" s="1"/>
  <c r="AB87" i="14"/>
  <c r="AD93" i="14"/>
  <c r="U129" i="9"/>
  <c r="S123" i="9"/>
  <c r="AR90" i="13"/>
  <c r="AQ90" i="13"/>
  <c r="AN132" i="5"/>
  <c r="P252" i="10"/>
  <c r="Q252" i="10"/>
  <c r="J231" i="14"/>
  <c r="L237" i="14"/>
  <c r="AK130" i="8"/>
  <c r="AK121" i="8"/>
  <c r="S112" i="12"/>
  <c r="S103" i="12"/>
  <c r="AL105" i="13"/>
  <c r="J109" i="11"/>
  <c r="J118" i="11"/>
  <c r="AK115" i="9"/>
  <c r="AK124" i="9"/>
  <c r="AK145" i="4"/>
  <c r="AK154" i="4"/>
  <c r="AD92" i="14"/>
  <c r="AB96" i="14"/>
  <c r="AC86" i="14"/>
  <c r="P234" i="13"/>
  <c r="Q234" i="13"/>
  <c r="Q228" i="14"/>
  <c r="P228" i="14"/>
  <c r="AK123" i="7"/>
  <c r="AM129" i="7"/>
  <c r="AB130" i="8"/>
  <c r="AB121" i="8"/>
  <c r="U135" i="8"/>
  <c r="S129" i="8"/>
  <c r="AL92" i="12"/>
  <c r="AM98" i="12"/>
  <c r="AK102" i="12"/>
  <c r="AR126" i="7"/>
  <c r="AQ126" i="7"/>
  <c r="U99" i="14"/>
  <c r="S93" i="14"/>
  <c r="P240" i="12"/>
  <c r="Q240" i="12"/>
  <c r="J240" i="13"/>
  <c r="L236" i="13"/>
  <c r="K230" i="13"/>
  <c r="T122" i="9"/>
  <c r="U128" i="9"/>
  <c r="S132" i="9"/>
  <c r="AB129" i="7"/>
  <c r="AD135" i="7"/>
  <c r="S141" i="6"/>
  <c r="U147" i="6"/>
  <c r="J97" i="13"/>
  <c r="J106" i="13"/>
  <c r="Y102" i="13"/>
  <c r="Z102" i="13"/>
  <c r="Y114" i="11"/>
  <c r="Z114" i="11"/>
  <c r="T111" i="12"/>
  <c r="AM102" i="9"/>
  <c r="AC195" i="4"/>
  <c r="U153" i="5"/>
  <c r="S147" i="5"/>
  <c r="AL126" i="6"/>
  <c r="AM126" i="6" s="1"/>
  <c r="AK105" i="10"/>
  <c r="AM111" i="10"/>
  <c r="K240" i="11"/>
  <c r="AR102" i="11"/>
  <c r="AQ102" i="11"/>
  <c r="AC90" i="13"/>
  <c r="AD90" i="13" s="1"/>
  <c r="AC93" i="13"/>
  <c r="K231" i="14"/>
  <c r="Z156" i="4"/>
  <c r="Y156" i="4"/>
  <c r="AI114" i="10"/>
  <c r="AH114" i="10"/>
  <c r="AL84" i="13"/>
  <c r="AN84" i="13" s="1"/>
  <c r="S103" i="13"/>
  <c r="S112" i="13"/>
  <c r="AC123" i="8"/>
  <c r="AB114" i="11"/>
  <c r="AC104" i="11"/>
  <c r="AD110" i="11"/>
  <c r="J231" i="13"/>
  <c r="L237" i="13"/>
  <c r="AK114" i="10"/>
  <c r="AL104" i="10"/>
  <c r="AM110" i="10"/>
  <c r="BG159" i="2"/>
  <c r="BD157" i="2"/>
  <c r="BD162" i="2" s="1"/>
  <c r="BC150" i="2"/>
  <c r="BC154" i="2"/>
  <c r="BC155" i="2"/>
  <c r="BC152" i="2"/>
  <c r="BC151" i="2"/>
  <c r="BK154" i="2"/>
  <c r="BK146" i="2"/>
  <c r="BK147" i="2" s="1"/>
  <c r="BK149" i="2" s="1"/>
  <c r="BL150" i="2" s="1"/>
  <c r="BD146" i="2"/>
  <c r="BD147" i="2" s="1"/>
  <c r="BD149" i="2" s="1"/>
  <c r="BE150" i="2" s="1"/>
  <c r="AQ2" i="2"/>
  <c r="AP9" i="2"/>
  <c r="BK151" i="2"/>
  <c r="BK156" i="2" s="1"/>
  <c r="M252" i="9" l="1"/>
  <c r="AC150" i="4"/>
  <c r="AM138" i="4"/>
  <c r="V144" i="5"/>
  <c r="V132" i="7"/>
  <c r="AM102" i="10"/>
  <c r="K252" i="10"/>
  <c r="L252" i="10" s="1"/>
  <c r="AC114" i="10"/>
  <c r="AD114" i="10" s="1"/>
  <c r="V102" i="12"/>
  <c r="M228" i="13"/>
  <c r="AE102" i="11"/>
  <c r="AC138" i="6"/>
  <c r="AE138" i="6" s="1"/>
  <c r="AE114" i="9"/>
  <c r="V138" i="6"/>
  <c r="AE120" i="8"/>
  <c r="T156" i="4"/>
  <c r="U156" i="4" s="1"/>
  <c r="AD126" i="7"/>
  <c r="V120" i="9"/>
  <c r="AC108" i="11"/>
  <c r="AD108" i="11" s="1"/>
  <c r="T132" i="8"/>
  <c r="V132" i="8" s="1"/>
  <c r="AL96" i="12"/>
  <c r="AN96" i="12" s="1"/>
  <c r="M234" i="12"/>
  <c r="V90" i="14"/>
  <c r="U96" i="13"/>
  <c r="T126" i="9"/>
  <c r="U126" i="9" s="1"/>
  <c r="AC90" i="14"/>
  <c r="AD90" i="14" s="1"/>
  <c r="AN120" i="7"/>
  <c r="AC96" i="13"/>
  <c r="AD96" i="13" s="1"/>
  <c r="T144" i="6"/>
  <c r="V144" i="6" s="1"/>
  <c r="AC132" i="7"/>
  <c r="AE132" i="7" s="1"/>
  <c r="AL90" i="13"/>
  <c r="AM90" i="13" s="1"/>
  <c r="T138" i="7"/>
  <c r="V138" i="7" s="1"/>
  <c r="L246" i="10"/>
  <c r="T96" i="14"/>
  <c r="V96" i="14" s="1"/>
  <c r="T108" i="12"/>
  <c r="U108" i="12" s="1"/>
  <c r="V108" i="11"/>
  <c r="AE96" i="12"/>
  <c r="AL120" i="8"/>
  <c r="AM120" i="8" s="1"/>
  <c r="K246" i="11"/>
  <c r="M246" i="11" s="1"/>
  <c r="AM108" i="9"/>
  <c r="K240" i="12"/>
  <c r="L240" i="12" s="1"/>
  <c r="K228" i="14"/>
  <c r="L228" i="14" s="1"/>
  <c r="AE132" i="6"/>
  <c r="AC102" i="12"/>
  <c r="AD102" i="12" s="1"/>
  <c r="AL126" i="7"/>
  <c r="AM126" i="7" s="1"/>
  <c r="K234" i="13"/>
  <c r="L234" i="13" s="1"/>
  <c r="AN114" i="8"/>
  <c r="AE84" i="14"/>
  <c r="AL108" i="10"/>
  <c r="AN108" i="10" s="1"/>
  <c r="AE90" i="13"/>
  <c r="AL138" i="5"/>
  <c r="AM138" i="5" s="1"/>
  <c r="AC126" i="8"/>
  <c r="AD126" i="8" s="1"/>
  <c r="AM96" i="11"/>
  <c r="T102" i="13"/>
  <c r="U102" i="13" s="1"/>
  <c r="AL102" i="11"/>
  <c r="AN102" i="11" s="1"/>
  <c r="V114" i="10"/>
  <c r="AL114" i="9"/>
  <c r="AN114" i="9" s="1"/>
  <c r="U96" i="14"/>
  <c r="AD150" i="4"/>
  <c r="AE150" i="4"/>
  <c r="L240" i="11"/>
  <c r="M240" i="11"/>
  <c r="AL98" i="12"/>
  <c r="AM104" i="12"/>
  <c r="AK108" i="12"/>
  <c r="J115" i="11"/>
  <c r="J124" i="11"/>
  <c r="J237" i="14"/>
  <c r="L243" i="14"/>
  <c r="U164" i="4"/>
  <c r="S168" i="4"/>
  <c r="T158" i="4"/>
  <c r="J109" i="12"/>
  <c r="J118" i="12"/>
  <c r="J148" i="7"/>
  <c r="J139" i="7"/>
  <c r="AM129" i="8"/>
  <c r="AK123" i="8"/>
  <c r="AM141" i="6"/>
  <c r="AK135" i="6"/>
  <c r="K255" i="11"/>
  <c r="AM146" i="5"/>
  <c r="AK150" i="5"/>
  <c r="AL140" i="5"/>
  <c r="AD147" i="6"/>
  <c r="AB141" i="6"/>
  <c r="AR126" i="8"/>
  <c r="AQ126" i="8"/>
  <c r="AB105" i="12"/>
  <c r="AD111" i="12"/>
  <c r="AH102" i="13"/>
  <c r="AI102" i="13"/>
  <c r="AI150" i="5"/>
  <c r="AH150" i="5"/>
  <c r="J130" i="10"/>
  <c r="J121" i="10"/>
  <c r="S136" i="9"/>
  <c r="S127" i="9"/>
  <c r="AH120" i="10"/>
  <c r="AI120" i="10"/>
  <c r="AQ114" i="10"/>
  <c r="AR114" i="10"/>
  <c r="K237" i="14"/>
  <c r="AB135" i="7"/>
  <c r="AD141" i="7"/>
  <c r="Y132" i="9"/>
  <c r="Z132" i="9"/>
  <c r="AK130" i="9"/>
  <c r="AK121" i="9"/>
  <c r="AL104" i="11"/>
  <c r="AM110" i="11"/>
  <c r="AK114" i="11"/>
  <c r="T105" i="14"/>
  <c r="AM99" i="13"/>
  <c r="AK93" i="13"/>
  <c r="T141" i="8"/>
  <c r="AM92" i="14"/>
  <c r="AL86" i="14"/>
  <c r="AK96" i="14"/>
  <c r="AB97" i="12"/>
  <c r="AB106" i="12"/>
  <c r="AL144" i="4"/>
  <c r="AN144" i="4" s="1"/>
  <c r="AK139" i="5"/>
  <c r="AK148" i="5"/>
  <c r="AK106" i="12"/>
  <c r="AK97" i="12"/>
  <c r="AI132" i="8"/>
  <c r="AH132" i="8"/>
  <c r="AM105" i="12"/>
  <c r="AK99" i="12"/>
  <c r="AK87" i="14"/>
  <c r="AM93" i="14"/>
  <c r="J106" i="14"/>
  <c r="J97" i="14"/>
  <c r="U165" i="4"/>
  <c r="S159" i="4"/>
  <c r="AL171" i="9"/>
  <c r="AQ144" i="5"/>
  <c r="AR144" i="5"/>
  <c r="AD138" i="6"/>
  <c r="AB148" i="7"/>
  <c r="AB139" i="7"/>
  <c r="AK117" i="9"/>
  <c r="AM123" i="9"/>
  <c r="J157" i="5"/>
  <c r="J166" i="5"/>
  <c r="AD128" i="9"/>
  <c r="AC122" i="9"/>
  <c r="AB132" i="9"/>
  <c r="U150" i="4"/>
  <c r="AD104" i="13"/>
  <c r="AB108" i="13"/>
  <c r="AC98" i="13"/>
  <c r="AC146" i="5"/>
  <c r="AD152" i="5"/>
  <c r="AB156" i="5"/>
  <c r="AH138" i="7"/>
  <c r="AI138" i="7"/>
  <c r="P258" i="10"/>
  <c r="Q258" i="10"/>
  <c r="Z108" i="13"/>
  <c r="Y108" i="13"/>
  <c r="AQ108" i="11"/>
  <c r="AR108" i="11"/>
  <c r="Z120" i="11"/>
  <c r="Y120" i="11"/>
  <c r="AD110" i="12"/>
  <c r="AC104" i="12"/>
  <c r="AB114" i="12"/>
  <c r="AB127" i="8"/>
  <c r="AB136" i="8"/>
  <c r="AB130" i="9"/>
  <c r="AB121" i="9"/>
  <c r="AM78" i="14"/>
  <c r="AN78" i="14"/>
  <c r="AH126" i="9"/>
  <c r="AI126" i="9"/>
  <c r="AC110" i="11"/>
  <c r="AB120" i="11"/>
  <c r="AD116" i="11"/>
  <c r="AC129" i="8"/>
  <c r="AC99" i="13"/>
  <c r="AD108" i="10"/>
  <c r="L242" i="13"/>
  <c r="K236" i="13"/>
  <c r="J246" i="13"/>
  <c r="AH96" i="14"/>
  <c r="AI96" i="14"/>
  <c r="K258" i="9"/>
  <c r="AK106" i="13"/>
  <c r="AK97" i="13"/>
  <c r="K248" i="11"/>
  <c r="J258" i="11"/>
  <c r="L254" i="11"/>
  <c r="S151" i="5"/>
  <c r="S160" i="5"/>
  <c r="AL195" i="5"/>
  <c r="AL201" i="5" s="1"/>
  <c r="AC105" i="12"/>
  <c r="AC117" i="10"/>
  <c r="Y138" i="8"/>
  <c r="Z138" i="8"/>
  <c r="T116" i="11"/>
  <c r="U122" i="11"/>
  <c r="S126" i="11"/>
  <c r="T147" i="7"/>
  <c r="Y144" i="7"/>
  <c r="Z144" i="7"/>
  <c r="J166" i="4"/>
  <c r="J157" i="4"/>
  <c r="L222" i="14"/>
  <c r="M222" i="14"/>
  <c r="AC147" i="5"/>
  <c r="S145" i="6"/>
  <c r="S154" i="6"/>
  <c r="AB115" i="10"/>
  <c r="AB124" i="10"/>
  <c r="Y156" i="5"/>
  <c r="Z156" i="5"/>
  <c r="S97" i="14"/>
  <c r="S106" i="14"/>
  <c r="Y102" i="14"/>
  <c r="Z102" i="14"/>
  <c r="S136" i="10"/>
  <c r="S127" i="10"/>
  <c r="K243" i="13"/>
  <c r="AI108" i="12"/>
  <c r="AH108" i="12"/>
  <c r="AC123" i="9"/>
  <c r="AL123" i="12"/>
  <c r="J154" i="6"/>
  <c r="J145" i="6"/>
  <c r="AC152" i="4"/>
  <c r="AB162" i="4"/>
  <c r="AD158" i="4"/>
  <c r="S139" i="8"/>
  <c r="S148" i="8"/>
  <c r="AB106" i="14"/>
  <c r="AB97" i="14"/>
  <c r="S109" i="13"/>
  <c r="S118" i="13"/>
  <c r="S157" i="4"/>
  <c r="S166" i="4"/>
  <c r="S130" i="11"/>
  <c r="S121" i="11"/>
  <c r="AK142" i="6"/>
  <c r="AK133" i="6"/>
  <c r="AK115" i="10"/>
  <c r="AK124" i="10"/>
  <c r="L236" i="14"/>
  <c r="J240" i="14"/>
  <c r="K230" i="14"/>
  <c r="AK91" i="14"/>
  <c r="AK100" i="14"/>
  <c r="AD129" i="9"/>
  <c r="AB123" i="9"/>
  <c r="AC134" i="7"/>
  <c r="AB144" i="7"/>
  <c r="AD140" i="7"/>
  <c r="AD122" i="10"/>
  <c r="AC116" i="10"/>
  <c r="AB126" i="10"/>
  <c r="U141" i="8"/>
  <c r="S135" i="8"/>
  <c r="AK151" i="4"/>
  <c r="AK160" i="4"/>
  <c r="AD117" i="11"/>
  <c r="AB111" i="11"/>
  <c r="T140" i="7"/>
  <c r="S150" i="7"/>
  <c r="U146" i="7"/>
  <c r="S139" i="7"/>
  <c r="S148" i="7"/>
  <c r="S153" i="5"/>
  <c r="U159" i="5"/>
  <c r="T117" i="12"/>
  <c r="J103" i="13"/>
  <c r="J112" i="13"/>
  <c r="P240" i="13"/>
  <c r="Q240" i="13"/>
  <c r="AD98" i="14"/>
  <c r="AB102" i="14"/>
  <c r="AC92" i="14"/>
  <c r="S109" i="12"/>
  <c r="S118" i="12"/>
  <c r="S129" i="9"/>
  <c r="U135" i="9"/>
  <c r="AC111" i="11"/>
  <c r="P252" i="11"/>
  <c r="Q252" i="11"/>
  <c r="K242" i="12"/>
  <c r="J252" i="12"/>
  <c r="L248" i="12"/>
  <c r="AK147" i="4"/>
  <c r="AM153" i="4"/>
  <c r="AC93" i="14"/>
  <c r="AL159" i="4"/>
  <c r="AL165" i="4" s="1"/>
  <c r="AC135" i="7"/>
  <c r="AB154" i="6"/>
  <c r="AB145" i="6"/>
  <c r="T153" i="6"/>
  <c r="L255" i="12"/>
  <c r="J249" i="12"/>
  <c r="AK126" i="9"/>
  <c r="AL116" i="9"/>
  <c r="AM122" i="9"/>
  <c r="AC120" i="9"/>
  <c r="AE120" i="9" s="1"/>
  <c r="AB117" i="10"/>
  <c r="AD123" i="10"/>
  <c r="AR150" i="4"/>
  <c r="AQ150" i="4"/>
  <c r="AK109" i="11"/>
  <c r="AK118" i="11"/>
  <c r="L258" i="8"/>
  <c r="M258" i="8"/>
  <c r="AD146" i="6"/>
  <c r="AC140" i="6"/>
  <c r="AB150" i="6"/>
  <c r="AC128" i="8"/>
  <c r="AB138" i="8"/>
  <c r="AD134" i="8"/>
  <c r="AL84" i="14"/>
  <c r="AL177" i="7"/>
  <c r="J127" i="9"/>
  <c r="J136" i="9"/>
  <c r="T104" i="13"/>
  <c r="U110" i="13"/>
  <c r="S114" i="13"/>
  <c r="AL111" i="13"/>
  <c r="AL117" i="13" s="1"/>
  <c r="AL146" i="4"/>
  <c r="AM152" i="4"/>
  <c r="AK156" i="4"/>
  <c r="T146" i="6"/>
  <c r="S156" i="6"/>
  <c r="U152" i="6"/>
  <c r="T152" i="5"/>
  <c r="U158" i="5"/>
  <c r="S162" i="5"/>
  <c r="P234" i="14"/>
  <c r="Q234" i="14"/>
  <c r="T129" i="10"/>
  <c r="AI114" i="11"/>
  <c r="AH114" i="11"/>
  <c r="AK111" i="10"/>
  <c r="AM117" i="10"/>
  <c r="AC201" i="4"/>
  <c r="U105" i="14"/>
  <c r="S99" i="14"/>
  <c r="AB93" i="14"/>
  <c r="AD99" i="14"/>
  <c r="T111" i="13"/>
  <c r="T159" i="5"/>
  <c r="AC141" i="6"/>
  <c r="AM111" i="11"/>
  <c r="AK105" i="11"/>
  <c r="AK141" i="5"/>
  <c r="AM147" i="5"/>
  <c r="K249" i="12"/>
  <c r="T134" i="8"/>
  <c r="S144" i="8"/>
  <c r="U140" i="8"/>
  <c r="AL128" i="7"/>
  <c r="AK138" i="7"/>
  <c r="AM134" i="7"/>
  <c r="T123" i="11"/>
  <c r="T159" i="4"/>
  <c r="AL117" i="14"/>
  <c r="S123" i="10"/>
  <c r="U129" i="10"/>
  <c r="AM84" i="13"/>
  <c r="J249" i="11"/>
  <c r="L255" i="11"/>
  <c r="AB153" i="4"/>
  <c r="AD159" i="4"/>
  <c r="AL141" i="11"/>
  <c r="T135" i="9"/>
  <c r="T120" i="10"/>
  <c r="AL201" i="8"/>
  <c r="AL207" i="8" s="1"/>
  <c r="AL213" i="8" s="1"/>
  <c r="AR120" i="9"/>
  <c r="AQ120" i="9"/>
  <c r="AL92" i="13"/>
  <c r="AK102" i="13"/>
  <c r="AM98" i="13"/>
  <c r="S132" i="10"/>
  <c r="U128" i="10"/>
  <c r="T122" i="10"/>
  <c r="AH156" i="4"/>
  <c r="AI156" i="4"/>
  <c r="AM140" i="6"/>
  <c r="AK144" i="6"/>
  <c r="AL134" i="6"/>
  <c r="S120" i="12"/>
  <c r="T110" i="12"/>
  <c r="U116" i="12"/>
  <c r="J237" i="13"/>
  <c r="L243" i="13"/>
  <c r="U134" i="9"/>
  <c r="S138" i="9"/>
  <c r="T128" i="9"/>
  <c r="Y150" i="6"/>
  <c r="Z150" i="6"/>
  <c r="AB124" i="11"/>
  <c r="AB115" i="11"/>
  <c r="AK132" i="8"/>
  <c r="AM128" i="8"/>
  <c r="AL122" i="8"/>
  <c r="U126" i="8"/>
  <c r="AR90" i="14"/>
  <c r="AQ90" i="14"/>
  <c r="S105" i="13"/>
  <c r="U111" i="13"/>
  <c r="AH144" i="6"/>
  <c r="AI144" i="6"/>
  <c r="T98" i="14"/>
  <c r="S108" i="14"/>
  <c r="U104" i="14"/>
  <c r="AL110" i="10"/>
  <c r="AK120" i="10"/>
  <c r="AM116" i="10"/>
  <c r="T114" i="11"/>
  <c r="S147" i="6"/>
  <c r="U153" i="6"/>
  <c r="AR102" i="12"/>
  <c r="AQ102" i="12"/>
  <c r="AK129" i="7"/>
  <c r="AM135" i="7"/>
  <c r="AK127" i="8"/>
  <c r="AK136" i="8"/>
  <c r="Y162" i="4"/>
  <c r="Z162" i="4"/>
  <c r="AN126" i="6"/>
  <c r="AB106" i="13"/>
  <c r="AB97" i="13"/>
  <c r="AB129" i="8"/>
  <c r="AD135" i="8"/>
  <c r="AB99" i="13"/>
  <c r="AD105" i="13"/>
  <c r="AK133" i="7"/>
  <c r="AK142" i="7"/>
  <c r="T150" i="5"/>
  <c r="AQ132" i="7"/>
  <c r="AR132" i="7"/>
  <c r="S111" i="12"/>
  <c r="U117" i="12"/>
  <c r="AL183" i="6"/>
  <c r="S141" i="7"/>
  <c r="U147" i="7"/>
  <c r="P246" i="12"/>
  <c r="Q246" i="12"/>
  <c r="U123" i="11"/>
  <c r="S117" i="11"/>
  <c r="AM90" i="12"/>
  <c r="J142" i="8"/>
  <c r="J133" i="8"/>
  <c r="AB147" i="5"/>
  <c r="AD153" i="5"/>
  <c r="AL141" i="10"/>
  <c r="AL132" i="6"/>
  <c r="AB151" i="5"/>
  <c r="AB160" i="5"/>
  <c r="K254" i="10"/>
  <c r="AB160" i="4"/>
  <c r="AB151" i="4"/>
  <c r="AR96" i="13"/>
  <c r="AQ96" i="13"/>
  <c r="Z126" i="10"/>
  <c r="Y126" i="10"/>
  <c r="AQ138" i="6"/>
  <c r="AR138" i="6"/>
  <c r="Z114" i="12"/>
  <c r="Y114" i="12"/>
  <c r="AC144" i="5"/>
  <c r="AE144" i="5" s="1"/>
  <c r="BK166" i="2"/>
  <c r="BD163" i="2"/>
  <c r="BD168" i="2" s="1"/>
  <c r="BG165" i="2"/>
  <c r="BC156" i="2"/>
  <c r="BC159" i="2"/>
  <c r="BC161" i="2"/>
  <c r="BC160" i="2"/>
  <c r="BC158" i="2"/>
  <c r="BK157" i="2"/>
  <c r="BK162" i="2" s="1"/>
  <c r="BC157" i="2"/>
  <c r="BK160" i="2"/>
  <c r="BD160" i="2"/>
  <c r="BK152" i="2"/>
  <c r="BK153" i="2" s="1"/>
  <c r="BK155" i="2" s="1"/>
  <c r="BL156" i="2" s="1"/>
  <c r="BD152" i="2"/>
  <c r="BD153" i="2" s="1"/>
  <c r="BD155" i="2" s="1"/>
  <c r="BE156" i="2" s="1"/>
  <c r="AQ9" i="2"/>
  <c r="AR2" i="2"/>
  <c r="U132" i="8" l="1"/>
  <c r="T156" i="5"/>
  <c r="AN120" i="8"/>
  <c r="AE114" i="10"/>
  <c r="M252" i="10"/>
  <c r="AE108" i="11"/>
  <c r="AE96" i="13"/>
  <c r="V156" i="4"/>
  <c r="AC150" i="5"/>
  <c r="AE150" i="5" s="1"/>
  <c r="V126" i="9"/>
  <c r="M234" i="13"/>
  <c r="T150" i="6"/>
  <c r="U150" i="6" s="1"/>
  <c r="K234" i="14"/>
  <c r="L234" i="14" s="1"/>
  <c r="AM96" i="12"/>
  <c r="K258" i="10"/>
  <c r="L258" i="10" s="1"/>
  <c r="AE90" i="14"/>
  <c r="T114" i="12"/>
  <c r="V114" i="12" s="1"/>
  <c r="AN90" i="13"/>
  <c r="T132" i="9"/>
  <c r="V132" i="9" s="1"/>
  <c r="AL120" i="9"/>
  <c r="AM120" i="9" s="1"/>
  <c r="AN126" i="7"/>
  <c r="V108" i="12"/>
  <c r="T144" i="7"/>
  <c r="U144" i="7" s="1"/>
  <c r="AC132" i="8"/>
  <c r="AD132" i="8" s="1"/>
  <c r="M228" i="14"/>
  <c r="AD132" i="7"/>
  <c r="M240" i="12"/>
  <c r="U144" i="6"/>
  <c r="U138" i="7"/>
  <c r="AM108" i="10"/>
  <c r="T126" i="10"/>
  <c r="U126" i="10" s="1"/>
  <c r="AL126" i="8"/>
  <c r="AN126" i="8" s="1"/>
  <c r="L246" i="11"/>
  <c r="K246" i="12"/>
  <c r="L246" i="12" s="1"/>
  <c r="AC120" i="10"/>
  <c r="AD120" i="10" s="1"/>
  <c r="AC126" i="9"/>
  <c r="AE126" i="9" s="1"/>
  <c r="AL144" i="5"/>
  <c r="AN144" i="5" s="1"/>
  <c r="AM114" i="9"/>
  <c r="AC96" i="14"/>
  <c r="AD96" i="14" s="1"/>
  <c r="AE126" i="8"/>
  <c r="AL114" i="10"/>
  <c r="AN114" i="10" s="1"/>
  <c r="AE102" i="12"/>
  <c r="AD144" i="5"/>
  <c r="AL138" i="6"/>
  <c r="AN138" i="6" s="1"/>
  <c r="V156" i="5"/>
  <c r="K252" i="11"/>
  <c r="L252" i="11" s="1"/>
  <c r="AC114" i="11"/>
  <c r="AD114" i="11" s="1"/>
  <c r="AC156" i="4"/>
  <c r="AE156" i="4" s="1"/>
  <c r="AL90" i="14"/>
  <c r="AM90" i="14" s="1"/>
  <c r="T138" i="8"/>
  <c r="V138" i="8" s="1"/>
  <c r="AC138" i="7"/>
  <c r="AD138" i="7" s="1"/>
  <c r="AN138" i="5"/>
  <c r="AM144" i="4"/>
  <c r="T108" i="13"/>
  <c r="V108" i="13" s="1"/>
  <c r="AC108" i="12"/>
  <c r="AE108" i="12" s="1"/>
  <c r="U156" i="5"/>
  <c r="AL102" i="12"/>
  <c r="AM102" i="12" s="1"/>
  <c r="AL132" i="7"/>
  <c r="AN132" i="7" s="1"/>
  <c r="AM102" i="11"/>
  <c r="U132" i="9"/>
  <c r="V102" i="13"/>
  <c r="AB166" i="4"/>
  <c r="AB157" i="4"/>
  <c r="J148" i="8"/>
  <c r="J139" i="8"/>
  <c r="S117" i="12"/>
  <c r="U123" i="12"/>
  <c r="U150" i="5"/>
  <c r="V150" i="5"/>
  <c r="J243" i="13"/>
  <c r="L249" i="13"/>
  <c r="S138" i="10"/>
  <c r="U134" i="10"/>
  <c r="T128" i="10"/>
  <c r="Y144" i="8"/>
  <c r="Z144" i="8"/>
  <c r="AM153" i="5"/>
  <c r="AK147" i="5"/>
  <c r="AC141" i="7"/>
  <c r="AD104" i="14"/>
  <c r="AC98" i="14"/>
  <c r="AB108" i="14"/>
  <c r="AK166" i="4"/>
  <c r="AK157" i="4"/>
  <c r="S127" i="11"/>
  <c r="S136" i="11"/>
  <c r="S172" i="4"/>
  <c r="S163" i="4"/>
  <c r="AB103" i="14"/>
  <c r="AB112" i="14"/>
  <c r="AB130" i="10"/>
  <c r="AB121" i="10"/>
  <c r="AC111" i="12"/>
  <c r="AL207" i="5"/>
  <c r="AC116" i="11"/>
  <c r="AB126" i="11"/>
  <c r="AD122" i="11"/>
  <c r="AK93" i="14"/>
  <c r="AM99" i="14"/>
  <c r="AQ114" i="11"/>
  <c r="AR114" i="11"/>
  <c r="Z168" i="4"/>
  <c r="Y168" i="4"/>
  <c r="AL147" i="10"/>
  <c r="AL153" i="10" s="1"/>
  <c r="AB153" i="5"/>
  <c r="AD159" i="5"/>
  <c r="AB135" i="8"/>
  <c r="AD141" i="8"/>
  <c r="AK133" i="8"/>
  <c r="AK142" i="8"/>
  <c r="T104" i="14"/>
  <c r="S114" i="14"/>
  <c r="U110" i="14"/>
  <c r="AB130" i="11"/>
  <c r="AB121" i="11"/>
  <c r="Y132" i="10"/>
  <c r="Z132" i="10"/>
  <c r="U120" i="10"/>
  <c r="V120" i="10"/>
  <c r="AL147" i="11"/>
  <c r="AK144" i="7"/>
  <c r="AM140" i="7"/>
  <c r="AL134" i="7"/>
  <c r="AK111" i="11"/>
  <c r="AM117" i="11"/>
  <c r="AC207" i="4"/>
  <c r="AC213" i="4" s="1"/>
  <c r="T135" i="10"/>
  <c r="AL183" i="7"/>
  <c r="AL189" i="7" s="1"/>
  <c r="AI150" i="6"/>
  <c r="AH150" i="6"/>
  <c r="AK115" i="11"/>
  <c r="AK124" i="11"/>
  <c r="AL171" i="4"/>
  <c r="K248" i="12"/>
  <c r="L254" i="12"/>
  <c r="J258" i="12"/>
  <c r="T123" i="12"/>
  <c r="T146" i="7"/>
  <c r="S156" i="7"/>
  <c r="U152" i="7"/>
  <c r="AD128" i="10"/>
  <c r="AB132" i="10"/>
  <c r="AC122" i="10"/>
  <c r="S160" i="6"/>
  <c r="S151" i="6"/>
  <c r="K254" i="11"/>
  <c r="AI120" i="11"/>
  <c r="AH120" i="11"/>
  <c r="AI114" i="12"/>
  <c r="AH114" i="12"/>
  <c r="AL108" i="11"/>
  <c r="AM108" i="11" s="1"/>
  <c r="AD120" i="9"/>
  <c r="AB145" i="7"/>
  <c r="AB154" i="7"/>
  <c r="AL177" i="9"/>
  <c r="AL183" i="9" s="1"/>
  <c r="AL189" i="9" s="1"/>
  <c r="AL92" i="14"/>
  <c r="AM98" i="14"/>
  <c r="AK102" i="14"/>
  <c r="AL110" i="11"/>
  <c r="AK120" i="11"/>
  <c r="AM116" i="11"/>
  <c r="J127" i="10"/>
  <c r="J136" i="10"/>
  <c r="AR150" i="5"/>
  <c r="AQ150" i="5"/>
  <c r="AK129" i="8"/>
  <c r="AM135" i="8"/>
  <c r="U170" i="4"/>
  <c r="S174" i="4"/>
  <c r="T164" i="4"/>
  <c r="AB166" i="5"/>
  <c r="AB157" i="5"/>
  <c r="AM104" i="13"/>
  <c r="AK108" i="13"/>
  <c r="AL98" i="13"/>
  <c r="S129" i="10"/>
  <c r="U135" i="10"/>
  <c r="T117" i="13"/>
  <c r="AD146" i="7"/>
  <c r="AC140" i="7"/>
  <c r="AB150" i="7"/>
  <c r="AC153" i="5"/>
  <c r="T159" i="6"/>
  <c r="AK153" i="4"/>
  <c r="AM159" i="4"/>
  <c r="S141" i="8"/>
  <c r="U147" i="8"/>
  <c r="AC123" i="10"/>
  <c r="AM132" i="6"/>
  <c r="AN132" i="6"/>
  <c r="AQ144" i="6"/>
  <c r="AR144" i="6"/>
  <c r="AL96" i="13"/>
  <c r="AN96" i="13" s="1"/>
  <c r="T141" i="9"/>
  <c r="AB159" i="4"/>
  <c r="AD165" i="4"/>
  <c r="K255" i="12"/>
  <c r="Z156" i="6"/>
  <c r="Y156" i="6"/>
  <c r="S120" i="13"/>
  <c r="U116" i="13"/>
  <c r="T110" i="13"/>
  <c r="AL150" i="4"/>
  <c r="AN150" i="4" s="1"/>
  <c r="AK132" i="9"/>
  <c r="AM128" i="9"/>
  <c r="AL122" i="9"/>
  <c r="S154" i="8"/>
  <c r="S145" i="8"/>
  <c r="T102" i="14"/>
  <c r="V102" i="14" s="1"/>
  <c r="S166" i="5"/>
  <c r="S157" i="5"/>
  <c r="AB127" i="9"/>
  <c r="AB136" i="9"/>
  <c r="AH108" i="13"/>
  <c r="AI108" i="13"/>
  <c r="J112" i="14"/>
  <c r="J103" i="14"/>
  <c r="K243" i="14"/>
  <c r="S142" i="9"/>
  <c r="S133" i="9"/>
  <c r="J121" i="11"/>
  <c r="J130" i="11"/>
  <c r="AL219" i="8"/>
  <c r="AL225" i="8" s="1"/>
  <c r="AD105" i="14"/>
  <c r="AB99" i="14"/>
  <c r="AL123" i="13"/>
  <c r="AB123" i="10"/>
  <c r="AD129" i="10"/>
  <c r="Y150" i="7"/>
  <c r="Z150" i="7"/>
  <c r="AK97" i="14"/>
  <c r="AK106" i="14"/>
  <c r="AC129" i="9"/>
  <c r="Q258" i="11"/>
  <c r="P258" i="11"/>
  <c r="T111" i="14"/>
  <c r="S147" i="7"/>
  <c r="U153" i="7"/>
  <c r="AR102" i="13"/>
  <c r="AQ102" i="13"/>
  <c r="J255" i="11"/>
  <c r="AM84" i="14"/>
  <c r="AN84" i="14"/>
  <c r="J255" i="12"/>
  <c r="S115" i="12"/>
  <c r="S124" i="12"/>
  <c r="J151" i="6"/>
  <c r="J160" i="6"/>
  <c r="J172" i="4"/>
  <c r="J163" i="4"/>
  <c r="AK105" i="12"/>
  <c r="AM111" i="12"/>
  <c r="AK145" i="5"/>
  <c r="AK154" i="5"/>
  <c r="J145" i="7"/>
  <c r="J154" i="7"/>
  <c r="S123" i="11"/>
  <c r="U129" i="11"/>
  <c r="AK139" i="7"/>
  <c r="AK148" i="7"/>
  <c r="AB105" i="13"/>
  <c r="AD111" i="13"/>
  <c r="U114" i="11"/>
  <c r="V114" i="11"/>
  <c r="AM122" i="10"/>
  <c r="AL116" i="10"/>
  <c r="AK126" i="10"/>
  <c r="AC144" i="6"/>
  <c r="AE144" i="6" s="1"/>
  <c r="AK138" i="8"/>
  <c r="AM134" i="8"/>
  <c r="AL128" i="8"/>
  <c r="U122" i="12"/>
  <c r="T116" i="12"/>
  <c r="S126" i="12"/>
  <c r="AL140" i="6"/>
  <c r="AM146" i="6"/>
  <c r="AK150" i="6"/>
  <c r="T129" i="11"/>
  <c r="Z162" i="5"/>
  <c r="Y162" i="5"/>
  <c r="S135" i="9"/>
  <c r="U141" i="9"/>
  <c r="J109" i="13"/>
  <c r="J118" i="13"/>
  <c r="U165" i="5"/>
  <c r="S159" i="5"/>
  <c r="AD123" i="11"/>
  <c r="AB117" i="11"/>
  <c r="Q240" i="14"/>
  <c r="P240" i="14"/>
  <c r="K249" i="13"/>
  <c r="Y126" i="11"/>
  <c r="Z126" i="11"/>
  <c r="AK112" i="13"/>
  <c r="AK103" i="13"/>
  <c r="Q246" i="13"/>
  <c r="P246" i="13"/>
  <c r="AC105" i="13"/>
  <c r="AI156" i="5"/>
  <c r="AH156" i="5"/>
  <c r="AD110" i="13"/>
  <c r="AC104" i="13"/>
  <c r="AB114" i="13"/>
  <c r="AB138" i="9"/>
  <c r="AD134" i="9"/>
  <c r="AC128" i="9"/>
  <c r="AC102" i="13"/>
  <c r="AD102" i="13" s="1"/>
  <c r="J115" i="12"/>
  <c r="J124" i="12"/>
  <c r="AR138" i="7"/>
  <c r="AQ138" i="7"/>
  <c r="AB151" i="6"/>
  <c r="AB160" i="6"/>
  <c r="S115" i="13"/>
  <c r="S124" i="13"/>
  <c r="AD164" i="4"/>
  <c r="AB168" i="4"/>
  <c r="AC158" i="4"/>
  <c r="AK103" i="12"/>
  <c r="AK112" i="12"/>
  <c r="AK156" i="5"/>
  <c r="AM152" i="5"/>
  <c r="AL146" i="5"/>
  <c r="J243" i="14"/>
  <c r="L249" i="14"/>
  <c r="S153" i="6"/>
  <c r="U159" i="6"/>
  <c r="AK117" i="10"/>
  <c r="AM123" i="10"/>
  <c r="Z114" i="13"/>
  <c r="Y114" i="13"/>
  <c r="AB156" i="6"/>
  <c r="AD152" i="6"/>
  <c r="AC146" i="6"/>
  <c r="AI144" i="7"/>
  <c r="AH144" i="7"/>
  <c r="AI162" i="4"/>
  <c r="AH162" i="4"/>
  <c r="S142" i="10"/>
  <c r="S133" i="10"/>
  <c r="T153" i="7"/>
  <c r="T159" i="7" s="1"/>
  <c r="AC110" i="12"/>
  <c r="AD116" i="12"/>
  <c r="AB120" i="12"/>
  <c r="AH132" i="9"/>
  <c r="AI132" i="9"/>
  <c r="AK127" i="9"/>
  <c r="AK136" i="9"/>
  <c r="AL189" i="6"/>
  <c r="AB103" i="13"/>
  <c r="AB112" i="13"/>
  <c r="AR120" i="10"/>
  <c r="AQ120" i="10"/>
  <c r="AR132" i="8"/>
  <c r="AQ132" i="8"/>
  <c r="Y138" i="9"/>
  <c r="Z138" i="9"/>
  <c r="AL123" i="14"/>
  <c r="T165" i="4"/>
  <c r="AC147" i="6"/>
  <c r="S105" i="14"/>
  <c r="U111" i="14"/>
  <c r="T158" i="5"/>
  <c r="S168" i="5"/>
  <c r="U164" i="5"/>
  <c r="AR156" i="4"/>
  <c r="AQ156" i="4"/>
  <c r="J142" i="9"/>
  <c r="J133" i="9"/>
  <c r="AB144" i="8"/>
  <c r="AC134" i="8"/>
  <c r="AD140" i="8"/>
  <c r="AQ126" i="9"/>
  <c r="AR126" i="9"/>
  <c r="AB129" i="9"/>
  <c r="AD135" i="9"/>
  <c r="L242" i="14"/>
  <c r="K236" i="14"/>
  <c r="J246" i="14"/>
  <c r="S112" i="14"/>
  <c r="S103" i="14"/>
  <c r="U128" i="11"/>
  <c r="T122" i="11"/>
  <c r="S132" i="11"/>
  <c r="L258" i="9"/>
  <c r="M258" i="9"/>
  <c r="K240" i="13"/>
  <c r="AC135" i="8"/>
  <c r="AB133" i="8"/>
  <c r="AB142" i="8"/>
  <c r="AC152" i="5"/>
  <c r="AD158" i="5"/>
  <c r="AB162" i="5"/>
  <c r="S165" i="4"/>
  <c r="U171" i="4"/>
  <c r="AB103" i="12"/>
  <c r="AB112" i="12"/>
  <c r="T147" i="8"/>
  <c r="AB141" i="7"/>
  <c r="AD147" i="7"/>
  <c r="AQ108" i="12"/>
  <c r="AR108" i="12"/>
  <c r="Y108" i="14"/>
  <c r="Z108" i="14"/>
  <c r="Q252" i="12"/>
  <c r="P252" i="12"/>
  <c r="S154" i="7"/>
  <c r="S145" i="7"/>
  <c r="AK139" i="6"/>
  <c r="AK148" i="6"/>
  <c r="AL129" i="12"/>
  <c r="S162" i="6"/>
  <c r="U158" i="6"/>
  <c r="T152" i="6"/>
  <c r="AC117" i="11"/>
  <c r="AK123" i="9"/>
  <c r="AM129" i="9"/>
  <c r="AK135" i="7"/>
  <c r="AM141" i="7"/>
  <c r="U117" i="13"/>
  <c r="S111" i="13"/>
  <c r="U140" i="9"/>
  <c r="T134" i="9"/>
  <c r="S144" i="9"/>
  <c r="Y120" i="12"/>
  <c r="Z120" i="12"/>
  <c r="T140" i="8"/>
  <c r="S150" i="8"/>
  <c r="U146" i="8"/>
  <c r="T165" i="5"/>
  <c r="AL152" i="4"/>
  <c r="AK162" i="4"/>
  <c r="AM158" i="4"/>
  <c r="AH138" i="8"/>
  <c r="AI138" i="8"/>
  <c r="AC138" i="8" s="1"/>
  <c r="AC99" i="14"/>
  <c r="AH102" i="14"/>
  <c r="AI102" i="14"/>
  <c r="AI126" i="10"/>
  <c r="AH126" i="10"/>
  <c r="AK121" i="10"/>
  <c r="AK130" i="10"/>
  <c r="T120" i="11"/>
  <c r="K242" i="13"/>
  <c r="J252" i="13"/>
  <c r="L248" i="13"/>
  <c r="J163" i="5"/>
  <c r="J172" i="5"/>
  <c r="AQ96" i="14"/>
  <c r="AR96" i="14"/>
  <c r="AK99" i="13"/>
  <c r="AM105" i="13"/>
  <c r="AB111" i="12"/>
  <c r="AD117" i="12"/>
  <c r="AB147" i="6"/>
  <c r="AD153" i="6"/>
  <c r="AK141" i="6"/>
  <c r="AM147" i="6"/>
  <c r="T162" i="4"/>
  <c r="V162" i="4" s="1"/>
  <c r="AL104" i="12"/>
  <c r="AK114" i="12"/>
  <c r="AM110" i="12"/>
  <c r="BD172" i="2"/>
  <c r="BG171" i="2"/>
  <c r="BD169" i="2"/>
  <c r="BD174" i="2" s="1"/>
  <c r="BC164" i="2"/>
  <c r="BC166" i="2"/>
  <c r="BC167" i="2"/>
  <c r="BC162" i="2"/>
  <c r="BC163" i="2"/>
  <c r="BC165" i="2"/>
  <c r="BK163" i="2"/>
  <c r="BK168" i="2" s="1"/>
  <c r="BD166" i="2"/>
  <c r="BK158" i="2"/>
  <c r="BK159" i="2" s="1"/>
  <c r="BK161" i="2" s="1"/>
  <c r="BL162" i="2" s="1"/>
  <c r="BD158" i="2"/>
  <c r="BD159" i="2" s="1"/>
  <c r="BD161" i="2" s="1"/>
  <c r="BE162" i="2" s="1"/>
  <c r="AS2" i="2"/>
  <c r="AR9" i="2"/>
  <c r="AC162" i="4" l="1"/>
  <c r="AD150" i="5"/>
  <c r="V144" i="7"/>
  <c r="V150" i="6"/>
  <c r="M258" i="10"/>
  <c r="AC144" i="7"/>
  <c r="AE144" i="7" s="1"/>
  <c r="AM150" i="4"/>
  <c r="M234" i="14"/>
  <c r="AD156" i="4"/>
  <c r="M252" i="11"/>
  <c r="V126" i="10"/>
  <c r="U114" i="12"/>
  <c r="AL108" i="12"/>
  <c r="AN108" i="12" s="1"/>
  <c r="AE96" i="14"/>
  <c r="AN120" i="9"/>
  <c r="AL132" i="8"/>
  <c r="AM132" i="8" s="1"/>
  <c r="M246" i="12"/>
  <c r="AD126" i="9"/>
  <c r="AE114" i="11"/>
  <c r="AE132" i="8"/>
  <c r="AM126" i="8"/>
  <c r="U138" i="8"/>
  <c r="AE138" i="7"/>
  <c r="T144" i="8"/>
  <c r="U144" i="8" s="1"/>
  <c r="AC120" i="11"/>
  <c r="AE120" i="11" s="1"/>
  <c r="AC102" i="14"/>
  <c r="AD102" i="14" s="1"/>
  <c r="AM96" i="13"/>
  <c r="T150" i="7"/>
  <c r="V150" i="7" s="1"/>
  <c r="AM144" i="5"/>
  <c r="AC132" i="9"/>
  <c r="AD132" i="9" s="1"/>
  <c r="T114" i="13"/>
  <c r="V114" i="13" s="1"/>
  <c r="AL120" i="10"/>
  <c r="AM120" i="10" s="1"/>
  <c r="AE120" i="10"/>
  <c r="AL96" i="14"/>
  <c r="AM96" i="14" s="1"/>
  <c r="U102" i="14"/>
  <c r="AM114" i="10"/>
  <c r="AC126" i="10"/>
  <c r="AD126" i="10" s="1"/>
  <c r="U108" i="13"/>
  <c r="T138" i="9"/>
  <c r="U138" i="9" s="1"/>
  <c r="T168" i="4"/>
  <c r="V168" i="4" s="1"/>
  <c r="K246" i="13"/>
  <c r="L246" i="13" s="1"/>
  <c r="AM138" i="6"/>
  <c r="AD108" i="12"/>
  <c r="AM132" i="7"/>
  <c r="AE162" i="4"/>
  <c r="AC156" i="5"/>
  <c r="AD156" i="5" s="1"/>
  <c r="AN90" i="14"/>
  <c r="T120" i="12"/>
  <c r="U120" i="12" s="1"/>
  <c r="K240" i="14"/>
  <c r="L240" i="14" s="1"/>
  <c r="AL144" i="6"/>
  <c r="AN144" i="6" s="1"/>
  <c r="U162" i="4"/>
  <c r="AL126" i="9"/>
  <c r="AN126" i="9" s="1"/>
  <c r="AD144" i="6"/>
  <c r="AE102" i="13"/>
  <c r="AL102" i="13"/>
  <c r="AN102" i="13" s="1"/>
  <c r="T108" i="14"/>
  <c r="V108" i="14" s="1"/>
  <c r="AN102" i="12"/>
  <c r="AC108" i="13"/>
  <c r="AD108" i="13" s="1"/>
  <c r="U123" i="13"/>
  <c r="S117" i="13"/>
  <c r="U164" i="6"/>
  <c r="S168" i="6"/>
  <c r="T158" i="6"/>
  <c r="S160" i="7"/>
  <c r="S151" i="7"/>
  <c r="AC153" i="6"/>
  <c r="T171" i="4"/>
  <c r="S148" i="10"/>
  <c r="S139" i="10"/>
  <c r="AI156" i="6"/>
  <c r="AH156" i="6"/>
  <c r="L255" i="14"/>
  <c r="J249" i="14"/>
  <c r="AH114" i="13"/>
  <c r="AI114" i="13"/>
  <c r="J124" i="13"/>
  <c r="J115" i="13"/>
  <c r="AL134" i="8"/>
  <c r="AM140" i="8"/>
  <c r="AK144" i="8"/>
  <c r="AD117" i="13"/>
  <c r="AB111" i="13"/>
  <c r="U159" i="7"/>
  <c r="S153" i="7"/>
  <c r="K258" i="11"/>
  <c r="S147" i="8"/>
  <c r="U153" i="8"/>
  <c r="T165" i="6"/>
  <c r="AH150" i="7"/>
  <c r="AI150" i="7"/>
  <c r="AK135" i="8"/>
  <c r="AM141" i="8"/>
  <c r="AQ120" i="11"/>
  <c r="AR120" i="11"/>
  <c r="T129" i="12"/>
  <c r="K252" i="12"/>
  <c r="AL195" i="7"/>
  <c r="AC219" i="4"/>
  <c r="AK117" i="11"/>
  <c r="AM123" i="11"/>
  <c r="T110" i="14"/>
  <c r="S120" i="14"/>
  <c r="U116" i="14"/>
  <c r="AK139" i="8"/>
  <c r="AK148" i="8"/>
  <c r="AL159" i="10"/>
  <c r="AM105" i="14"/>
  <c r="AK99" i="14"/>
  <c r="S133" i="11"/>
  <c r="S142" i="11"/>
  <c r="AI108" i="14"/>
  <c r="AH108" i="14"/>
  <c r="AK120" i="12"/>
  <c r="AL110" i="12"/>
  <c r="AM116" i="12"/>
  <c r="AD159" i="6"/>
  <c r="AB153" i="6"/>
  <c r="AL158" i="4"/>
  <c r="AK168" i="4"/>
  <c r="AM164" i="4"/>
  <c r="T146" i="8"/>
  <c r="S156" i="8"/>
  <c r="U152" i="8"/>
  <c r="AM135" i="9"/>
  <c r="AK129" i="9"/>
  <c r="Z162" i="6"/>
  <c r="Y162" i="6"/>
  <c r="T128" i="11"/>
  <c r="S138" i="11"/>
  <c r="U134" i="11"/>
  <c r="J148" i="9"/>
  <c r="J139" i="9"/>
  <c r="S111" i="14"/>
  <c r="U117" i="14"/>
  <c r="T126" i="11"/>
  <c r="K255" i="13"/>
  <c r="AQ150" i="6"/>
  <c r="AR150" i="6"/>
  <c r="AR138" i="8"/>
  <c r="AQ138" i="8"/>
  <c r="J160" i="7"/>
  <c r="J151" i="7"/>
  <c r="AL231" i="8"/>
  <c r="AL237" i="8" s="1"/>
  <c r="K249" i="14"/>
  <c r="T156" i="6"/>
  <c r="V156" i="6" s="1"/>
  <c r="AR108" i="13"/>
  <c r="AQ108" i="13"/>
  <c r="Y114" i="14"/>
  <c r="Z114" i="14"/>
  <c r="AC117" i="12"/>
  <c r="AN108" i="11"/>
  <c r="AB163" i="4"/>
  <c r="AB172" i="4"/>
  <c r="AH120" i="12"/>
  <c r="AI120" i="12"/>
  <c r="AC110" i="13"/>
  <c r="AB120" i="13"/>
  <c r="AD116" i="13"/>
  <c r="AK121" i="11"/>
  <c r="AK130" i="11"/>
  <c r="AM158" i="5"/>
  <c r="AL152" i="5"/>
  <c r="AK162" i="5"/>
  <c r="AD171" i="4"/>
  <c r="AB165" i="4"/>
  <c r="AL138" i="7"/>
  <c r="AM138" i="7" s="1"/>
  <c r="AK105" i="13"/>
  <c r="AM111" i="13"/>
  <c r="K248" i="13"/>
  <c r="J258" i="13"/>
  <c r="L254" i="13"/>
  <c r="U120" i="11"/>
  <c r="V120" i="11"/>
  <c r="Y144" i="9"/>
  <c r="Z144" i="9"/>
  <c r="AL135" i="12"/>
  <c r="T153" i="8"/>
  <c r="L240" i="13"/>
  <c r="M240" i="13"/>
  <c r="K242" i="14"/>
  <c r="J252" i="14"/>
  <c r="L248" i="14"/>
  <c r="T164" i="5"/>
  <c r="S174" i="5"/>
  <c r="U170" i="5"/>
  <c r="AK142" i="9"/>
  <c r="AK133" i="9"/>
  <c r="AC114" i="12"/>
  <c r="AD114" i="12" s="1"/>
  <c r="AQ156" i="5"/>
  <c r="AR156" i="5"/>
  <c r="AL156" i="5" s="1"/>
  <c r="S130" i="13"/>
  <c r="S121" i="13"/>
  <c r="Z126" i="12"/>
  <c r="Y126" i="12"/>
  <c r="AR132" i="9"/>
  <c r="AQ132" i="9"/>
  <c r="AD162" i="4"/>
  <c r="AK159" i="4"/>
  <c r="AM165" i="4"/>
  <c r="T123" i="13"/>
  <c r="AB172" i="5"/>
  <c r="AB163" i="5"/>
  <c r="U158" i="7"/>
  <c r="T152" i="7"/>
  <c r="S162" i="7"/>
  <c r="AM146" i="7"/>
  <c r="AL140" i="7"/>
  <c r="AK150" i="7"/>
  <c r="AL153" i="11"/>
  <c r="AB141" i="8"/>
  <c r="AD147" i="8"/>
  <c r="AB118" i="14"/>
  <c r="AB109" i="14"/>
  <c r="AC147" i="7"/>
  <c r="Z138" i="10"/>
  <c r="Y138" i="10"/>
  <c r="S123" i="12"/>
  <c r="U129" i="12"/>
  <c r="J169" i="5"/>
  <c r="J178" i="5"/>
  <c r="AQ162" i="4"/>
  <c r="AR162" i="4"/>
  <c r="AB147" i="7"/>
  <c r="AD153" i="7"/>
  <c r="Q246" i="14"/>
  <c r="P246" i="14"/>
  <c r="AI168" i="4"/>
  <c r="AH168" i="4"/>
  <c r="AC111" i="13"/>
  <c r="AB129" i="10"/>
  <c r="AD135" i="10"/>
  <c r="AD152" i="7"/>
  <c r="AB156" i="7"/>
  <c r="AC146" i="7"/>
  <c r="AI132" i="10"/>
  <c r="AH132" i="10"/>
  <c r="AL156" i="4"/>
  <c r="AN156" i="4" s="1"/>
  <c r="AD122" i="12"/>
  <c r="AC116" i="12"/>
  <c r="AB126" i="12"/>
  <c r="AB174" i="4"/>
  <c r="AD170" i="4"/>
  <c r="AC164" i="4"/>
  <c r="J157" i="6"/>
  <c r="J166" i="6"/>
  <c r="AB142" i="9"/>
  <c r="AB133" i="9"/>
  <c r="T147" i="9"/>
  <c r="AD134" i="10"/>
  <c r="AB138" i="10"/>
  <c r="AC128" i="10"/>
  <c r="AC132" i="10" s="1"/>
  <c r="AB127" i="10"/>
  <c r="AB136" i="10"/>
  <c r="T134" i="10"/>
  <c r="S144" i="10"/>
  <c r="U140" i="10"/>
  <c r="P252" i="13"/>
  <c r="Q252" i="13"/>
  <c r="AC105" i="14"/>
  <c r="T171" i="5"/>
  <c r="AK154" i="6"/>
  <c r="AK145" i="6"/>
  <c r="U177" i="4"/>
  <c r="S171" i="4"/>
  <c r="AH162" i="5"/>
  <c r="AI162" i="5"/>
  <c r="AD141" i="9"/>
  <c r="AB135" i="9"/>
  <c r="AB150" i="8"/>
  <c r="AD146" i="8"/>
  <c r="AC140" i="8"/>
  <c r="Y168" i="5"/>
  <c r="Z168" i="5"/>
  <c r="AL195" i="6"/>
  <c r="AK118" i="12"/>
  <c r="AK109" i="12"/>
  <c r="J121" i="12"/>
  <c r="J130" i="12"/>
  <c r="AD140" i="9"/>
  <c r="AC134" i="9"/>
  <c r="AB144" i="9"/>
  <c r="U147" i="9"/>
  <c r="S141" i="9"/>
  <c r="AK132" i="10"/>
  <c r="AM128" i="10"/>
  <c r="AL122" i="10"/>
  <c r="AK160" i="5"/>
  <c r="AK151" i="5"/>
  <c r="S130" i="12"/>
  <c r="S121" i="12"/>
  <c r="AK103" i="14"/>
  <c r="AK112" i="14"/>
  <c r="AL129" i="13"/>
  <c r="AR102" i="14"/>
  <c r="AQ102" i="14"/>
  <c r="AL195" i="9"/>
  <c r="AL201" i="9" s="1"/>
  <c r="Y156" i="7"/>
  <c r="Z156" i="7"/>
  <c r="AC150" i="6"/>
  <c r="AD150" i="6" s="1"/>
  <c r="AQ144" i="7"/>
  <c r="AR144" i="7"/>
  <c r="AD138" i="8"/>
  <c r="AB159" i="5"/>
  <c r="AD165" i="5"/>
  <c r="AL114" i="11"/>
  <c r="AM114" i="11" s="1"/>
  <c r="L255" i="13"/>
  <c r="J249" i="13"/>
  <c r="AR114" i="12"/>
  <c r="AQ114" i="12"/>
  <c r="AE138" i="8"/>
  <c r="AC141" i="8"/>
  <c r="AL129" i="14"/>
  <c r="AL150" i="5"/>
  <c r="AN150" i="5" s="1"/>
  <c r="AK145" i="7"/>
  <c r="AK154" i="7"/>
  <c r="AC135" i="9"/>
  <c r="S160" i="8"/>
  <c r="S151" i="8"/>
  <c r="AL104" i="13"/>
  <c r="AK114" i="13"/>
  <c r="AM110" i="13"/>
  <c r="S157" i="6"/>
  <c r="S166" i="6"/>
  <c r="AD128" i="11"/>
  <c r="AC122" i="11"/>
  <c r="AB132" i="11"/>
  <c r="AB114" i="14"/>
  <c r="AC104" i="14"/>
  <c r="AD110" i="14"/>
  <c r="AD123" i="12"/>
  <c r="AB117" i="12"/>
  <c r="AK123" i="10"/>
  <c r="AM129" i="10"/>
  <c r="AK118" i="13"/>
  <c r="AK109" i="13"/>
  <c r="AD129" i="11"/>
  <c r="AB123" i="11"/>
  <c r="S172" i="5"/>
  <c r="S163" i="5"/>
  <c r="AM134" i="9"/>
  <c r="AK138" i="9"/>
  <c r="AL128" i="9"/>
  <c r="T132" i="10"/>
  <c r="AI126" i="11"/>
  <c r="AH126" i="11"/>
  <c r="AK172" i="4"/>
  <c r="AK163" i="4"/>
  <c r="AK153" i="5"/>
  <c r="AM159" i="5"/>
  <c r="U146" i="9"/>
  <c r="T140" i="9"/>
  <c r="S150" i="9"/>
  <c r="AC123" i="11"/>
  <c r="AB168" i="5"/>
  <c r="AC158" i="5"/>
  <c r="AD164" i="5"/>
  <c r="AB148" i="8"/>
  <c r="AB139" i="8"/>
  <c r="T165" i="7"/>
  <c r="S159" i="6"/>
  <c r="U165" i="6"/>
  <c r="AH138" i="9"/>
  <c r="AI138" i="9"/>
  <c r="S132" i="12"/>
  <c r="T122" i="12"/>
  <c r="U128" i="12"/>
  <c r="T117" i="14"/>
  <c r="S148" i="9"/>
  <c r="S139" i="9"/>
  <c r="S126" i="13"/>
  <c r="T116" i="13"/>
  <c r="U122" i="13"/>
  <c r="AC129" i="10"/>
  <c r="U141" i="10"/>
  <c r="S135" i="10"/>
  <c r="Z174" i="4"/>
  <c r="Y174" i="4"/>
  <c r="AK108" i="14"/>
  <c r="AM104" i="14"/>
  <c r="AL98" i="14"/>
  <c r="Q258" i="12"/>
  <c r="P258" i="12"/>
  <c r="T141" i="10"/>
  <c r="AL213" i="5"/>
  <c r="Z150" i="8"/>
  <c r="Y150" i="8"/>
  <c r="AL146" i="6"/>
  <c r="AK156" i="6"/>
  <c r="AM152" i="6"/>
  <c r="J169" i="4"/>
  <c r="J178" i="4"/>
  <c r="J136" i="11"/>
  <c r="J127" i="11"/>
  <c r="AK127" i="10"/>
  <c r="AK136" i="10"/>
  <c r="AK141" i="7"/>
  <c r="AM147" i="7"/>
  <c r="AQ126" i="10"/>
  <c r="AR126" i="10"/>
  <c r="AL177" i="4"/>
  <c r="AL183" i="4" s="1"/>
  <c r="AK147" i="6"/>
  <c r="AM153" i="6"/>
  <c r="AB109" i="12"/>
  <c r="AB118" i="12"/>
  <c r="Z132" i="11"/>
  <c r="Y132" i="11"/>
  <c r="S118" i="14"/>
  <c r="S109" i="14"/>
  <c r="AI144" i="8"/>
  <c r="AH144" i="8"/>
  <c r="AB109" i="13"/>
  <c r="AB118" i="13"/>
  <c r="AD158" i="6"/>
  <c r="AC152" i="6"/>
  <c r="AB162" i="6"/>
  <c r="AB166" i="6"/>
  <c r="AB157" i="6"/>
  <c r="S165" i="5"/>
  <c r="U171" i="5"/>
  <c r="T162" i="5"/>
  <c r="T135" i="11"/>
  <c r="S129" i="11"/>
  <c r="U135" i="11"/>
  <c r="AM117" i="12"/>
  <c r="AK111" i="12"/>
  <c r="AB105" i="14"/>
  <c r="AD111" i="14"/>
  <c r="J109" i="14"/>
  <c r="J118" i="14"/>
  <c r="Z120" i="13"/>
  <c r="Y120" i="13"/>
  <c r="AC159" i="5"/>
  <c r="S180" i="4"/>
  <c r="U176" i="4"/>
  <c r="T170" i="4"/>
  <c r="J142" i="10"/>
  <c r="J133" i="10"/>
  <c r="AL116" i="11"/>
  <c r="AM122" i="11"/>
  <c r="AK126" i="11"/>
  <c r="AB151" i="7"/>
  <c r="AB160" i="7"/>
  <c r="K254" i="12"/>
  <c r="AB136" i="11"/>
  <c r="AB127" i="11"/>
  <c r="S169" i="4"/>
  <c r="S178" i="4"/>
  <c r="J154" i="8"/>
  <c r="J145" i="8"/>
  <c r="BD175" i="2"/>
  <c r="BD180" i="2" s="1"/>
  <c r="BG177" i="2"/>
  <c r="BC171" i="2"/>
  <c r="BC172" i="2"/>
  <c r="BC173" i="2"/>
  <c r="BC170" i="2"/>
  <c r="BC168" i="2"/>
  <c r="BC169" i="2"/>
  <c r="BK172" i="2"/>
  <c r="BK178" i="2"/>
  <c r="BK164" i="2"/>
  <c r="BK165" i="2" s="1"/>
  <c r="BK167" i="2" s="1"/>
  <c r="BL168" i="2" s="1"/>
  <c r="BD164" i="2"/>
  <c r="BD165" i="2" s="1"/>
  <c r="BD167" i="2" s="1"/>
  <c r="BE168" i="2" s="1"/>
  <c r="AV2" i="2"/>
  <c r="AS9" i="2"/>
  <c r="BK169" i="2"/>
  <c r="BK174" i="2" s="1"/>
  <c r="T156" i="7" l="1"/>
  <c r="AD144" i="7"/>
  <c r="AE156" i="5"/>
  <c r="V144" i="8"/>
  <c r="AN132" i="8"/>
  <c r="AE102" i="14"/>
  <c r="U168" i="4"/>
  <c r="AM108" i="12"/>
  <c r="T174" i="4"/>
  <c r="U174" i="4" s="1"/>
  <c r="M240" i="14"/>
  <c r="AD120" i="11"/>
  <c r="AE132" i="9"/>
  <c r="AE108" i="13"/>
  <c r="AM126" i="9"/>
  <c r="AL138" i="8"/>
  <c r="AM138" i="8" s="1"/>
  <c r="AE126" i="10"/>
  <c r="U114" i="13"/>
  <c r="K246" i="14"/>
  <c r="L246" i="14" s="1"/>
  <c r="U150" i="7"/>
  <c r="T132" i="11"/>
  <c r="U132" i="11" s="1"/>
  <c r="AM102" i="13"/>
  <c r="AN120" i="10"/>
  <c r="V120" i="12"/>
  <c r="M246" i="13"/>
  <c r="T162" i="6"/>
  <c r="U162" i="6" s="1"/>
  <c r="AN96" i="14"/>
  <c r="AC126" i="11"/>
  <c r="AD126" i="11" s="1"/>
  <c r="AL126" i="10"/>
  <c r="AM126" i="10" s="1"/>
  <c r="U108" i="14"/>
  <c r="AM144" i="6"/>
  <c r="U156" i="7"/>
  <c r="V138" i="9"/>
  <c r="AC114" i="13"/>
  <c r="AD114" i="13" s="1"/>
  <c r="T144" i="9"/>
  <c r="U144" i="9" s="1"/>
  <c r="T138" i="10"/>
  <c r="U138" i="10" s="1"/>
  <c r="AL162" i="4"/>
  <c r="AM162" i="4" s="1"/>
  <c r="AC108" i="14"/>
  <c r="AD108" i="14" s="1"/>
  <c r="AC168" i="4"/>
  <c r="AD168" i="4" s="1"/>
  <c r="AL120" i="11"/>
  <c r="AM120" i="11" s="1"/>
  <c r="K252" i="13"/>
  <c r="M252" i="13" s="1"/>
  <c r="T126" i="12"/>
  <c r="V126" i="12" s="1"/>
  <c r="T150" i="8"/>
  <c r="V150" i="8" s="1"/>
  <c r="K258" i="12"/>
  <c r="L258" i="12" s="1"/>
  <c r="AC120" i="12"/>
  <c r="AD120" i="12" s="1"/>
  <c r="AL108" i="13"/>
  <c r="AN108" i="13" s="1"/>
  <c r="AM156" i="4"/>
  <c r="AD132" i="10"/>
  <c r="AC150" i="7"/>
  <c r="AD150" i="7" s="1"/>
  <c r="AC156" i="6"/>
  <c r="AD156" i="6" s="1"/>
  <c r="AN138" i="7"/>
  <c r="AC144" i="8"/>
  <c r="AD144" i="8" s="1"/>
  <c r="T114" i="14"/>
  <c r="V114" i="14" s="1"/>
  <c r="AE150" i="6"/>
  <c r="AM156" i="5"/>
  <c r="AN156" i="5"/>
  <c r="S171" i="5"/>
  <c r="U177" i="5"/>
  <c r="T147" i="10"/>
  <c r="T122" i="13"/>
  <c r="S132" i="13"/>
  <c r="U128" i="13"/>
  <c r="T128" i="12"/>
  <c r="U134" i="12"/>
  <c r="S138" i="12"/>
  <c r="AB154" i="8"/>
  <c r="AB145" i="8"/>
  <c r="AC129" i="11"/>
  <c r="AK115" i="13"/>
  <c r="AK124" i="13"/>
  <c r="AD147" i="9"/>
  <c r="AB141" i="9"/>
  <c r="AB148" i="9"/>
  <c r="AB139" i="9"/>
  <c r="AI126" i="12"/>
  <c r="AH126" i="12"/>
  <c r="AC117" i="13"/>
  <c r="AD153" i="8"/>
  <c r="AB147" i="8"/>
  <c r="U176" i="5"/>
  <c r="S180" i="5"/>
  <c r="T170" i="5"/>
  <c r="P252" i="14"/>
  <c r="Q252" i="14"/>
  <c r="T159" i="8"/>
  <c r="P258" i="13"/>
  <c r="Q258" i="13"/>
  <c r="AK127" i="11"/>
  <c r="AK136" i="11"/>
  <c r="AE114" i="12"/>
  <c r="K255" i="14"/>
  <c r="U126" i="11"/>
  <c r="V126" i="11"/>
  <c r="J154" i="9"/>
  <c r="J145" i="9"/>
  <c r="T152" i="8"/>
  <c r="U158" i="8"/>
  <c r="S162" i="8"/>
  <c r="S148" i="11"/>
  <c r="S139" i="11"/>
  <c r="U165" i="7"/>
  <c r="S159" i="7"/>
  <c r="J130" i="13"/>
  <c r="J121" i="13"/>
  <c r="T177" i="4"/>
  <c r="V174" i="4"/>
  <c r="AC165" i="5"/>
  <c r="AB111" i="14"/>
  <c r="AD117" i="14"/>
  <c r="AM159" i="6"/>
  <c r="AK153" i="6"/>
  <c r="AL152" i="6"/>
  <c r="AM158" i="6"/>
  <c r="AK162" i="6"/>
  <c r="U147" i="10"/>
  <c r="S141" i="10"/>
  <c r="T120" i="13"/>
  <c r="V120" i="13" s="1"/>
  <c r="T171" i="7"/>
  <c r="AC164" i="5"/>
  <c r="AD170" i="5"/>
  <c r="AB174" i="5"/>
  <c r="AR138" i="9"/>
  <c r="AQ138" i="9"/>
  <c r="AM135" i="10"/>
  <c r="AK129" i="10"/>
  <c r="AB120" i="14"/>
  <c r="AC110" i="14"/>
  <c r="AD116" i="14"/>
  <c r="AM116" i="13"/>
  <c r="AK120" i="13"/>
  <c r="AL110" i="13"/>
  <c r="AC141" i="9"/>
  <c r="AC147" i="8"/>
  <c r="AL207" i="9"/>
  <c r="AL135" i="13"/>
  <c r="AL141" i="13" s="1"/>
  <c r="AK115" i="12"/>
  <c r="AK124" i="12"/>
  <c r="AC146" i="8"/>
  <c r="AB156" i="8"/>
  <c r="AD152" i="8"/>
  <c r="S177" i="4"/>
  <c r="U183" i="4"/>
  <c r="Y174" i="5"/>
  <c r="Z174" i="5"/>
  <c r="AB169" i="4"/>
  <c r="AB178" i="4"/>
  <c r="AC123" i="12"/>
  <c r="Y156" i="8"/>
  <c r="Z156" i="8"/>
  <c r="AQ120" i="12"/>
  <c r="AR120" i="12"/>
  <c r="T116" i="14"/>
  <c r="S126" i="14"/>
  <c r="U122" i="14"/>
  <c r="AL201" i="7"/>
  <c r="S157" i="7"/>
  <c r="S166" i="7"/>
  <c r="AB163" i="6"/>
  <c r="AB172" i="6"/>
  <c r="Y132" i="12"/>
  <c r="Z132" i="12"/>
  <c r="AK169" i="4"/>
  <c r="AK178" i="4"/>
  <c r="AK118" i="14"/>
  <c r="AK109" i="14"/>
  <c r="AL201" i="6"/>
  <c r="AD128" i="12"/>
  <c r="AC122" i="12"/>
  <c r="AB132" i="12"/>
  <c r="AC153" i="7"/>
  <c r="J148" i="10"/>
  <c r="J139" i="10"/>
  <c r="Y150" i="9"/>
  <c r="Z150" i="9"/>
  <c r="J163" i="6"/>
  <c r="J172" i="6"/>
  <c r="AH162" i="6"/>
  <c r="AI162" i="6"/>
  <c r="AB115" i="12"/>
  <c r="AB124" i="12"/>
  <c r="AM153" i="7"/>
  <c r="AK147" i="7"/>
  <c r="AR108" i="14"/>
  <c r="AQ108" i="14"/>
  <c r="AC135" i="10"/>
  <c r="S178" i="5"/>
  <c r="S169" i="5"/>
  <c r="AH132" i="11"/>
  <c r="AI132" i="11"/>
  <c r="AL114" i="12"/>
  <c r="AN114" i="12" s="1"/>
  <c r="AB150" i="9"/>
  <c r="AD146" i="9"/>
  <c r="AC140" i="9"/>
  <c r="U146" i="10"/>
  <c r="S150" i="10"/>
  <c r="T140" i="10"/>
  <c r="AC152" i="7"/>
  <c r="AD158" i="7"/>
  <c r="AB162" i="7"/>
  <c r="AL159" i="11"/>
  <c r="Z162" i="7"/>
  <c r="Y162" i="7"/>
  <c r="AB169" i="5"/>
  <c r="AB178" i="5"/>
  <c r="AK148" i="9"/>
  <c r="AK139" i="9"/>
  <c r="AL141" i="12"/>
  <c r="AB171" i="4"/>
  <c r="AD177" i="4"/>
  <c r="AB126" i="13"/>
  <c r="AD122" i="13"/>
  <c r="AC116" i="13"/>
  <c r="AL165" i="10"/>
  <c r="AM129" i="11"/>
  <c r="AK123" i="11"/>
  <c r="AR144" i="8"/>
  <c r="AQ144" i="8"/>
  <c r="T164" i="6"/>
  <c r="S174" i="6"/>
  <c r="U170" i="6"/>
  <c r="AQ156" i="6"/>
  <c r="AR156" i="6"/>
  <c r="AK160" i="7"/>
  <c r="AK151" i="7"/>
  <c r="AI144" i="9"/>
  <c r="AC144" i="9" s="1"/>
  <c r="AH144" i="9"/>
  <c r="AI138" i="10"/>
  <c r="AH138" i="10"/>
  <c r="AM171" i="4"/>
  <c r="AK165" i="4"/>
  <c r="AL243" i="8"/>
  <c r="AL249" i="8" s="1"/>
  <c r="L252" i="12"/>
  <c r="M252" i="12"/>
  <c r="AB142" i="11"/>
  <c r="AB133" i="11"/>
  <c r="T141" i="11"/>
  <c r="AI114" i="14"/>
  <c r="AH114" i="14"/>
  <c r="AI156" i="7"/>
  <c r="AH156" i="7"/>
  <c r="AK105" i="14"/>
  <c r="AM111" i="14"/>
  <c r="Y168" i="6"/>
  <c r="Z168" i="6"/>
  <c r="U182" i="4"/>
  <c r="S186" i="4"/>
  <c r="T176" i="4"/>
  <c r="AL189" i="4"/>
  <c r="U152" i="9"/>
  <c r="S156" i="9"/>
  <c r="T146" i="9"/>
  <c r="S136" i="12"/>
  <c r="S127" i="12"/>
  <c r="T168" i="5"/>
  <c r="AK151" i="6"/>
  <c r="AK160" i="6"/>
  <c r="Y144" i="10"/>
  <c r="Z144" i="10"/>
  <c r="AB135" i="10"/>
  <c r="AD141" i="10"/>
  <c r="S129" i="12"/>
  <c r="U135" i="12"/>
  <c r="AB115" i="14"/>
  <c r="AB124" i="14"/>
  <c r="AR150" i="7"/>
  <c r="AQ150" i="7"/>
  <c r="S127" i="13"/>
  <c r="S136" i="13"/>
  <c r="AR162" i="5"/>
  <c r="AQ162" i="5"/>
  <c r="AH120" i="13"/>
  <c r="AI120" i="13"/>
  <c r="J166" i="7"/>
  <c r="J157" i="7"/>
  <c r="S117" i="14"/>
  <c r="U123" i="14"/>
  <c r="T134" i="11"/>
  <c r="S144" i="11"/>
  <c r="U140" i="11"/>
  <c r="AL164" i="4"/>
  <c r="AK174" i="4"/>
  <c r="AM170" i="4"/>
  <c r="T135" i="12"/>
  <c r="T171" i="6"/>
  <c r="AK150" i="8"/>
  <c r="AM146" i="8"/>
  <c r="AL140" i="8"/>
  <c r="Y126" i="13"/>
  <c r="Z126" i="13"/>
  <c r="AL134" i="9"/>
  <c r="AK144" i="9"/>
  <c r="AM140" i="9"/>
  <c r="AL102" i="14"/>
  <c r="AM134" i="10"/>
  <c r="AL128" i="10"/>
  <c r="AK138" i="10"/>
  <c r="AM117" i="13"/>
  <c r="AK111" i="13"/>
  <c r="Y120" i="14"/>
  <c r="Z120" i="14"/>
  <c r="AB157" i="7"/>
  <c r="AB166" i="7"/>
  <c r="AL219" i="5"/>
  <c r="AL225" i="5" s="1"/>
  <c r="AK114" i="14"/>
  <c r="AL104" i="14"/>
  <c r="AM110" i="14"/>
  <c r="AH168" i="5"/>
  <c r="AI168" i="5"/>
  <c r="AQ132" i="10"/>
  <c r="AR132" i="10"/>
  <c r="T177" i="5"/>
  <c r="S154" i="10"/>
  <c r="S145" i="10"/>
  <c r="S175" i="4"/>
  <c r="S184" i="4"/>
  <c r="AQ126" i="11"/>
  <c r="AR126" i="11"/>
  <c r="Y180" i="4"/>
  <c r="Z180" i="4"/>
  <c r="T180" i="4" s="1"/>
  <c r="J115" i="14"/>
  <c r="J124" i="14"/>
  <c r="AM123" i="12"/>
  <c r="AK117" i="12"/>
  <c r="U162" i="5"/>
  <c r="V162" i="5"/>
  <c r="AD164" i="6"/>
  <c r="AB168" i="6"/>
  <c r="AC158" i="6"/>
  <c r="AB124" i="13"/>
  <c r="AB115" i="13"/>
  <c r="AK142" i="10"/>
  <c r="AK133" i="10"/>
  <c r="J133" i="11"/>
  <c r="J142" i="11"/>
  <c r="T123" i="14"/>
  <c r="S165" i="6"/>
  <c r="U171" i="6"/>
  <c r="U132" i="10"/>
  <c r="V132" i="10"/>
  <c r="AB129" i="11"/>
  <c r="AD135" i="11"/>
  <c r="AC128" i="11"/>
  <c r="AD134" i="11"/>
  <c r="AB138" i="11"/>
  <c r="S157" i="8"/>
  <c r="S166" i="8"/>
  <c r="J255" i="13"/>
  <c r="J136" i="12"/>
  <c r="J127" i="12"/>
  <c r="AC162" i="5"/>
  <c r="AE162" i="5" s="1"/>
  <c r="T153" i="9"/>
  <c r="AC170" i="4"/>
  <c r="AB180" i="4"/>
  <c r="AD176" i="4"/>
  <c r="AM150" i="5"/>
  <c r="AE132" i="10"/>
  <c r="AL144" i="7"/>
  <c r="AM144" i="7" s="1"/>
  <c r="S168" i="7"/>
  <c r="T158" i="7"/>
  <c r="U164" i="7"/>
  <c r="T129" i="13"/>
  <c r="Z138" i="11"/>
  <c r="Y138" i="11"/>
  <c r="AM141" i="9"/>
  <c r="AK135" i="9"/>
  <c r="AQ168" i="4"/>
  <c r="AR168" i="4"/>
  <c r="AD165" i="6"/>
  <c r="AB159" i="6"/>
  <c r="AC225" i="4"/>
  <c r="AC231" i="4" s="1"/>
  <c r="L258" i="11"/>
  <c r="M258" i="11"/>
  <c r="J255" i="14"/>
  <c r="S123" i="13"/>
  <c r="U129" i="13"/>
  <c r="J151" i="8"/>
  <c r="J160" i="8"/>
  <c r="S145" i="9"/>
  <c r="S154" i="9"/>
  <c r="AQ114" i="13"/>
  <c r="AR114" i="13"/>
  <c r="AB165" i="5"/>
  <c r="AD171" i="5"/>
  <c r="AH150" i="8"/>
  <c r="AI150" i="8"/>
  <c r="U156" i="6"/>
  <c r="AL150" i="6"/>
  <c r="AN150" i="6" s="1"/>
  <c r="AC134" i="10"/>
  <c r="AB144" i="10"/>
  <c r="AD140" i="10"/>
  <c r="J184" i="5"/>
  <c r="J175" i="5"/>
  <c r="AL132" i="9"/>
  <c r="AN132" i="9" s="1"/>
  <c r="AB117" i="13"/>
  <c r="AD123" i="13"/>
  <c r="AC159" i="6"/>
  <c r="AL122" i="11"/>
  <c r="AK132" i="11"/>
  <c r="AM128" i="11"/>
  <c r="S135" i="11"/>
  <c r="U141" i="11"/>
  <c r="S115" i="14"/>
  <c r="S124" i="14"/>
  <c r="J184" i="4"/>
  <c r="J175" i="4"/>
  <c r="AC138" i="9"/>
  <c r="AE138" i="9" s="1"/>
  <c r="AK159" i="5"/>
  <c r="AM165" i="5"/>
  <c r="AD129" i="12"/>
  <c r="AB123" i="12"/>
  <c r="S163" i="6"/>
  <c r="S172" i="6"/>
  <c r="AL135" i="14"/>
  <c r="AK166" i="5"/>
  <c r="AK157" i="5"/>
  <c r="S147" i="9"/>
  <c r="U153" i="9"/>
  <c r="AC111" i="14"/>
  <c r="AB133" i="10"/>
  <c r="AB142" i="10"/>
  <c r="AI174" i="4"/>
  <c r="AH174" i="4"/>
  <c r="AD159" i="7"/>
  <c r="AB153" i="7"/>
  <c r="AK156" i="7"/>
  <c r="AM152" i="7"/>
  <c r="AL146" i="7"/>
  <c r="K248" i="14"/>
  <c r="J258" i="14"/>
  <c r="L254" i="14"/>
  <c r="K254" i="13"/>
  <c r="AK168" i="5"/>
  <c r="AL158" i="5"/>
  <c r="AM164" i="5"/>
  <c r="AN114" i="11"/>
  <c r="AM122" i="12"/>
  <c r="AL116" i="12"/>
  <c r="AK126" i="12"/>
  <c r="AK145" i="8"/>
  <c r="AK154" i="8"/>
  <c r="AM147" i="8"/>
  <c r="AK141" i="8"/>
  <c r="S153" i="8"/>
  <c r="U159" i="8"/>
  <c r="V156" i="7"/>
  <c r="BD181" i="2"/>
  <c r="BD186" i="2" s="1"/>
  <c r="BG183" i="2"/>
  <c r="BC174" i="2"/>
  <c r="BC179" i="2"/>
  <c r="BC178" i="2"/>
  <c r="BC176" i="2"/>
  <c r="BC175" i="2"/>
  <c r="BC177" i="2"/>
  <c r="BC183" i="2"/>
  <c r="BD178" i="2"/>
  <c r="BD170" i="2"/>
  <c r="BD171" i="2" s="1"/>
  <c r="BD173" i="2" s="1"/>
  <c r="BE174" i="2" s="1"/>
  <c r="BK170" i="2"/>
  <c r="BK171" i="2" s="1"/>
  <c r="BK173" i="2" s="1"/>
  <c r="BL174" i="2" s="1"/>
  <c r="AV9" i="2"/>
  <c r="AW2" i="2"/>
  <c r="BD184" i="2"/>
  <c r="BK184" i="2"/>
  <c r="BK175" i="2"/>
  <c r="BK180" i="2" s="1"/>
  <c r="T174" i="5" l="1"/>
  <c r="AC168" i="5"/>
  <c r="AN138" i="8"/>
  <c r="AL156" i="6"/>
  <c r="M246" i="14"/>
  <c r="U150" i="8"/>
  <c r="U126" i="12"/>
  <c r="AC174" i="4"/>
  <c r="AE174" i="4" s="1"/>
  <c r="AN162" i="4"/>
  <c r="V132" i="11"/>
  <c r="AM108" i="13"/>
  <c r="L252" i="13"/>
  <c r="T144" i="10"/>
  <c r="V144" i="10" s="1"/>
  <c r="AN126" i="10"/>
  <c r="AN120" i="11"/>
  <c r="AE144" i="8"/>
  <c r="AE150" i="7"/>
  <c r="AC150" i="8"/>
  <c r="AD150" i="8" s="1"/>
  <c r="V162" i="6"/>
  <c r="V144" i="9"/>
  <c r="AE126" i="11"/>
  <c r="V138" i="10"/>
  <c r="AC114" i="14"/>
  <c r="AE114" i="14" s="1"/>
  <c r="AD138" i="9"/>
  <c r="T132" i="12"/>
  <c r="U132" i="12" s="1"/>
  <c r="AE114" i="13"/>
  <c r="AE168" i="4"/>
  <c r="M258" i="12"/>
  <c r="AE108" i="14"/>
  <c r="T156" i="8"/>
  <c r="V156" i="8" s="1"/>
  <c r="AE156" i="6"/>
  <c r="AL162" i="5"/>
  <c r="AM162" i="5" s="1"/>
  <c r="AL114" i="13"/>
  <c r="AM114" i="13" s="1"/>
  <c r="T150" i="9"/>
  <c r="U150" i="9" s="1"/>
  <c r="AE120" i="12"/>
  <c r="T138" i="11"/>
  <c r="U138" i="11" s="1"/>
  <c r="AC120" i="13"/>
  <c r="AE120" i="13" s="1"/>
  <c r="AC126" i="12"/>
  <c r="AE126" i="12" s="1"/>
  <c r="AL132" i="10"/>
  <c r="AM132" i="10" s="1"/>
  <c r="AD144" i="9"/>
  <c r="AL120" i="12"/>
  <c r="AN120" i="12" s="1"/>
  <c r="AL108" i="14"/>
  <c r="AM108" i="14" s="1"/>
  <c r="T120" i="14"/>
  <c r="U120" i="14" s="1"/>
  <c r="AM114" i="12"/>
  <c r="AN156" i="6"/>
  <c r="U114" i="14"/>
  <c r="U120" i="13"/>
  <c r="U174" i="5"/>
  <c r="T126" i="13"/>
  <c r="V126" i="13" s="1"/>
  <c r="AK160" i="8"/>
  <c r="AK151" i="8"/>
  <c r="AL164" i="5"/>
  <c r="AK174" i="5"/>
  <c r="AM170" i="5"/>
  <c r="J166" i="8"/>
  <c r="J157" i="8"/>
  <c r="AB165" i="6"/>
  <c r="AD171" i="6"/>
  <c r="AI180" i="4"/>
  <c r="AH180" i="4"/>
  <c r="AB135" i="11"/>
  <c r="AD141" i="11"/>
  <c r="AC164" i="6"/>
  <c r="AB174" i="6"/>
  <c r="AD170" i="6"/>
  <c r="AB172" i="7"/>
  <c r="AB163" i="7"/>
  <c r="AB121" i="14"/>
  <c r="AB130" i="14"/>
  <c r="AL195" i="4"/>
  <c r="AL201" i="4" s="1"/>
  <c r="T147" i="11"/>
  <c r="T168" i="6"/>
  <c r="V168" i="6" s="1"/>
  <c r="T162" i="7"/>
  <c r="V162" i="7" s="1"/>
  <c r="T146" i="10"/>
  <c r="U152" i="10"/>
  <c r="S156" i="10"/>
  <c r="AI150" i="9"/>
  <c r="AH150" i="9"/>
  <c r="J178" i="6"/>
  <c r="J169" i="6"/>
  <c r="S172" i="7"/>
  <c r="S163" i="7"/>
  <c r="U189" i="4"/>
  <c r="S183" i="4"/>
  <c r="AB126" i="14"/>
  <c r="AC116" i="14"/>
  <c r="AD122" i="14"/>
  <c r="AI174" i="5"/>
  <c r="AH174" i="5"/>
  <c r="AM164" i="6"/>
  <c r="AK168" i="6"/>
  <c r="AL158" i="6"/>
  <c r="S165" i="7"/>
  <c r="U171" i="7"/>
  <c r="Y162" i="8"/>
  <c r="Z162" i="8"/>
  <c r="AC123" i="13"/>
  <c r="AB147" i="9"/>
  <c r="AD153" i="9"/>
  <c r="AM134" i="11"/>
  <c r="AL128" i="11"/>
  <c r="AK138" i="11"/>
  <c r="AD162" i="5"/>
  <c r="U170" i="7"/>
  <c r="S174" i="7"/>
  <c r="T164" i="7"/>
  <c r="AL231" i="5"/>
  <c r="AL237" i="5" s="1"/>
  <c r="AQ138" i="10"/>
  <c r="AR138" i="10"/>
  <c r="U129" i="14"/>
  <c r="S123" i="14"/>
  <c r="AK166" i="6"/>
  <c r="AK157" i="6"/>
  <c r="AK111" i="14"/>
  <c r="AM117" i="14"/>
  <c r="AL171" i="10"/>
  <c r="AL147" i="12"/>
  <c r="S184" i="5"/>
  <c r="S175" i="5"/>
  <c r="U180" i="4"/>
  <c r="AC153" i="8"/>
  <c r="AD176" i="5"/>
  <c r="AB180" i="5"/>
  <c r="AC170" i="5"/>
  <c r="AB117" i="14"/>
  <c r="AD123" i="14"/>
  <c r="S168" i="8"/>
  <c r="T158" i="8"/>
  <c r="U164" i="8"/>
  <c r="T165" i="8"/>
  <c r="AB139" i="10"/>
  <c r="AB148" i="10"/>
  <c r="AQ132" i="11"/>
  <c r="AR132" i="11"/>
  <c r="S171" i="6"/>
  <c r="U177" i="6"/>
  <c r="S133" i="13"/>
  <c r="S142" i="13"/>
  <c r="AB175" i="5"/>
  <c r="AB184" i="5"/>
  <c r="S177" i="5"/>
  <c r="U183" i="5"/>
  <c r="AL126" i="11"/>
  <c r="AM126" i="11" s="1"/>
  <c r="AL134" i="10"/>
  <c r="AM140" i="10"/>
  <c r="AK144" i="10"/>
  <c r="AK171" i="4"/>
  <c r="AM177" i="4"/>
  <c r="AC122" i="13"/>
  <c r="AB132" i="13"/>
  <c r="AD128" i="13"/>
  <c r="AL147" i="13"/>
  <c r="AK159" i="6"/>
  <c r="AM165" i="6"/>
  <c r="K252" i="14"/>
  <c r="U165" i="8"/>
  <c r="S159" i="8"/>
  <c r="AK132" i="12"/>
  <c r="AM128" i="12"/>
  <c r="AL122" i="12"/>
  <c r="S141" i="11"/>
  <c r="U147" i="11"/>
  <c r="AD146" i="10"/>
  <c r="AB150" i="10"/>
  <c r="AC140" i="10"/>
  <c r="AK141" i="9"/>
  <c r="AM147" i="9"/>
  <c r="T159" i="9"/>
  <c r="J133" i="12"/>
  <c r="J142" i="12"/>
  <c r="AI138" i="11"/>
  <c r="AH138" i="11"/>
  <c r="AB121" i="13"/>
  <c r="AB130" i="13"/>
  <c r="V174" i="5"/>
  <c r="AM102" i="14"/>
  <c r="AN102" i="14"/>
  <c r="AL168" i="4"/>
  <c r="AN168" i="4" s="1"/>
  <c r="AB141" i="10"/>
  <c r="AD147" i="10"/>
  <c r="S142" i="12"/>
  <c r="S133" i="12"/>
  <c r="Y186" i="4"/>
  <c r="Z186" i="4"/>
  <c r="AL144" i="8"/>
  <c r="AN144" i="8" s="1"/>
  <c r="AI126" i="13"/>
  <c r="AH126" i="13"/>
  <c r="AD164" i="7"/>
  <c r="AB168" i="7"/>
  <c r="AC158" i="7"/>
  <c r="AC132" i="11"/>
  <c r="AE132" i="11" s="1"/>
  <c r="AK184" i="4"/>
  <c r="AK175" i="4"/>
  <c r="S132" i="14"/>
  <c r="U128" i="14"/>
  <c r="T122" i="14"/>
  <c r="AI156" i="8"/>
  <c r="AH156" i="8"/>
  <c r="AC147" i="9"/>
  <c r="AK135" i="10"/>
  <c r="AM141" i="10"/>
  <c r="V180" i="4"/>
  <c r="T183" i="4"/>
  <c r="AL141" i="14"/>
  <c r="AL147" i="14" s="1"/>
  <c r="AL153" i="14" s="1"/>
  <c r="AL159" i="14" s="1"/>
  <c r="J181" i="4"/>
  <c r="J190" i="4"/>
  <c r="AL170" i="4"/>
  <c r="AM176" i="4"/>
  <c r="AK180" i="4"/>
  <c r="S135" i="12"/>
  <c r="U141" i="12"/>
  <c r="AI120" i="14"/>
  <c r="AH120" i="14"/>
  <c r="Y138" i="12"/>
  <c r="Z138" i="12"/>
  <c r="AQ156" i="7"/>
  <c r="AR156" i="7"/>
  <c r="S178" i="6"/>
  <c r="S169" i="6"/>
  <c r="J190" i="5"/>
  <c r="J181" i="5"/>
  <c r="S151" i="10"/>
  <c r="S160" i="10"/>
  <c r="T183" i="5"/>
  <c r="AQ174" i="4"/>
  <c r="AR174" i="4"/>
  <c r="AI162" i="7"/>
  <c r="AH162" i="7"/>
  <c r="AC141" i="10"/>
  <c r="AH132" i="12"/>
  <c r="AI132" i="12"/>
  <c r="AC117" i="14"/>
  <c r="AK163" i="5"/>
  <c r="AK172" i="5"/>
  <c r="AC165" i="6"/>
  <c r="AI144" i="10"/>
  <c r="AH144" i="10"/>
  <c r="AB171" i="5"/>
  <c r="AD177" i="5"/>
  <c r="S151" i="9"/>
  <c r="S160" i="9"/>
  <c r="AC237" i="4"/>
  <c r="AD140" i="11"/>
  <c r="AC134" i="11"/>
  <c r="AB144" i="11"/>
  <c r="AM129" i="12"/>
  <c r="AK123" i="12"/>
  <c r="AK120" i="14"/>
  <c r="AM116" i="14"/>
  <c r="AL110" i="14"/>
  <c r="AM146" i="9"/>
  <c r="AK150" i="9"/>
  <c r="AL140" i="9"/>
  <c r="T177" i="6"/>
  <c r="AM132" i="9"/>
  <c r="T182" i="4"/>
  <c r="S192" i="4"/>
  <c r="U188" i="4"/>
  <c r="AL255" i="8"/>
  <c r="AM156" i="6"/>
  <c r="AB177" i="4"/>
  <c r="AD183" i="4"/>
  <c r="AC156" i="7"/>
  <c r="AD156" i="7" s="1"/>
  <c r="AB130" i="12"/>
  <c r="AB121" i="12"/>
  <c r="AB138" i="12"/>
  <c r="AD134" i="12"/>
  <c r="AC128" i="12"/>
  <c r="AB169" i="6"/>
  <c r="AB178" i="6"/>
  <c r="Z126" i="14"/>
  <c r="Y126" i="14"/>
  <c r="AB175" i="4"/>
  <c r="AB184" i="4"/>
  <c r="AL213" i="9"/>
  <c r="J151" i="9"/>
  <c r="J160" i="9"/>
  <c r="AB153" i="8"/>
  <c r="AD159" i="8"/>
  <c r="AB145" i="9"/>
  <c r="AB154" i="9"/>
  <c r="AC135" i="11"/>
  <c r="AQ168" i="5"/>
  <c r="AR168" i="5"/>
  <c r="AL152" i="7"/>
  <c r="AM158" i="7"/>
  <c r="AK162" i="7"/>
  <c r="S153" i="9"/>
  <c r="U159" i="9"/>
  <c r="AL165" i="11"/>
  <c r="AC159" i="7"/>
  <c r="AK142" i="11"/>
  <c r="AK133" i="11"/>
  <c r="T153" i="10"/>
  <c r="S129" i="13"/>
  <c r="U135" i="13"/>
  <c r="Y168" i="7"/>
  <c r="Z168" i="7"/>
  <c r="T168" i="7" s="1"/>
  <c r="AM159" i="7"/>
  <c r="AK153" i="7"/>
  <c r="AK124" i="14"/>
  <c r="AK115" i="14"/>
  <c r="AL207" i="7"/>
  <c r="AC129" i="12"/>
  <c r="AC152" i="8"/>
  <c r="AB162" i="8"/>
  <c r="AD158" i="8"/>
  <c r="S147" i="10"/>
  <c r="U153" i="10"/>
  <c r="T134" i="12"/>
  <c r="U140" i="12"/>
  <c r="S144" i="12"/>
  <c r="K254" i="14"/>
  <c r="AB129" i="12"/>
  <c r="AD135" i="12"/>
  <c r="S130" i="14"/>
  <c r="S121" i="14"/>
  <c r="AD168" i="5"/>
  <c r="T135" i="13"/>
  <c r="T129" i="14"/>
  <c r="AK148" i="10"/>
  <c r="AK139" i="10"/>
  <c r="AC162" i="6"/>
  <c r="AE162" i="6" s="1"/>
  <c r="J130" i="14"/>
  <c r="J121" i="14"/>
  <c r="AK117" i="13"/>
  <c r="AM123" i="13"/>
  <c r="AR144" i="9"/>
  <c r="AQ144" i="9"/>
  <c r="AL146" i="8"/>
  <c r="AK156" i="8"/>
  <c r="AM152" i="8"/>
  <c r="T140" i="11"/>
  <c r="U146" i="11"/>
  <c r="S150" i="11"/>
  <c r="U168" i="5"/>
  <c r="V168" i="5"/>
  <c r="Y156" i="9"/>
  <c r="Z156" i="9"/>
  <c r="AN144" i="7"/>
  <c r="AB139" i="11"/>
  <c r="AB148" i="11"/>
  <c r="AC138" i="10"/>
  <c r="AD138" i="10" s="1"/>
  <c r="AK157" i="7"/>
  <c r="AK166" i="7"/>
  <c r="T170" i="6"/>
  <c r="U176" i="6"/>
  <c r="S180" i="6"/>
  <c r="AK145" i="9"/>
  <c r="AK154" i="9"/>
  <c r="J154" i="10"/>
  <c r="J145" i="10"/>
  <c r="AQ120" i="13"/>
  <c r="AR120" i="13"/>
  <c r="AE168" i="5"/>
  <c r="AC171" i="5"/>
  <c r="J127" i="13"/>
  <c r="J136" i="13"/>
  <c r="S154" i="11"/>
  <c r="S145" i="11"/>
  <c r="K258" i="13"/>
  <c r="Z180" i="5"/>
  <c r="Y180" i="5"/>
  <c r="S138" i="13"/>
  <c r="U134" i="13"/>
  <c r="T128" i="13"/>
  <c r="AQ126" i="12"/>
  <c r="AR126" i="12"/>
  <c r="S163" i="8"/>
  <c r="S172" i="8"/>
  <c r="J163" i="7"/>
  <c r="J172" i="7"/>
  <c r="J139" i="11"/>
  <c r="J148" i="11"/>
  <c r="AK147" i="8"/>
  <c r="AM153" i="8"/>
  <c r="P258" i="14"/>
  <c r="Q258" i="14"/>
  <c r="AD165" i="7"/>
  <c r="AB159" i="7"/>
  <c r="AM171" i="5"/>
  <c r="AK165" i="5"/>
  <c r="AD129" i="13"/>
  <c r="AB123" i="13"/>
  <c r="AD182" i="4"/>
  <c r="AB186" i="4"/>
  <c r="AC176" i="4"/>
  <c r="AC180" i="4" s="1"/>
  <c r="AH168" i="6"/>
  <c r="AI168" i="6"/>
  <c r="S181" i="4"/>
  <c r="S190" i="4"/>
  <c r="AQ114" i="14"/>
  <c r="AR114" i="14"/>
  <c r="AL138" i="9"/>
  <c r="AM138" i="9" s="1"/>
  <c r="AM150" i="6"/>
  <c r="AR150" i="8"/>
  <c r="AQ150" i="8"/>
  <c r="T141" i="12"/>
  <c r="Y144" i="11"/>
  <c r="Z144" i="11"/>
  <c r="AL150" i="7"/>
  <c r="AN150" i="7" s="1"/>
  <c r="S162" i="9"/>
  <c r="T152" i="9"/>
  <c r="U158" i="9"/>
  <c r="Z174" i="6"/>
  <c r="Y174" i="6"/>
  <c r="AK129" i="11"/>
  <c r="AM135" i="11"/>
  <c r="Z150" i="10"/>
  <c r="Y150" i="10"/>
  <c r="AD152" i="9"/>
  <c r="AC146" i="9"/>
  <c r="AB156" i="9"/>
  <c r="AL207" i="6"/>
  <c r="AK130" i="12"/>
  <c r="AK121" i="12"/>
  <c r="AK126" i="13"/>
  <c r="AM122" i="13"/>
  <c r="AL116" i="13"/>
  <c r="T177" i="7"/>
  <c r="AR162" i="6"/>
  <c r="AQ162" i="6"/>
  <c r="T176" i="5"/>
  <c r="U182" i="5"/>
  <c r="S186" i="5"/>
  <c r="AE144" i="9"/>
  <c r="AK130" i="13"/>
  <c r="AK121" i="13"/>
  <c r="AB160" i="8"/>
  <c r="AB151" i="8"/>
  <c r="Z132" i="13"/>
  <c r="Y132" i="13"/>
  <c r="BD187" i="2"/>
  <c r="BD192" i="2" s="1"/>
  <c r="BG189" i="2"/>
  <c r="BC184" i="2"/>
  <c r="BC185" i="2"/>
  <c r="BC182" i="2"/>
  <c r="BC180" i="2"/>
  <c r="BC181" i="2"/>
  <c r="BK176" i="2"/>
  <c r="BK177" i="2" s="1"/>
  <c r="BK179" i="2" s="1"/>
  <c r="BL180" i="2" s="1"/>
  <c r="BD176" i="2"/>
  <c r="BD177" i="2" s="1"/>
  <c r="BD179" i="2" s="1"/>
  <c r="BE180" i="2" s="1"/>
  <c r="AW9" i="2"/>
  <c r="AX2" i="2"/>
  <c r="BK181" i="2"/>
  <c r="BK186" i="2" s="1"/>
  <c r="AD174" i="4" l="1"/>
  <c r="V132" i="12"/>
  <c r="V150" i="9"/>
  <c r="AE150" i="8"/>
  <c r="AN108" i="14"/>
  <c r="U144" i="10"/>
  <c r="U156" i="8"/>
  <c r="AC150" i="9"/>
  <c r="AE150" i="9" s="1"/>
  <c r="T132" i="13"/>
  <c r="U132" i="13" s="1"/>
  <c r="AD114" i="14"/>
  <c r="AE156" i="7"/>
  <c r="AC132" i="12"/>
  <c r="AD132" i="12" s="1"/>
  <c r="AL138" i="10"/>
  <c r="AN138" i="10" s="1"/>
  <c r="U162" i="7"/>
  <c r="AC162" i="7"/>
  <c r="AD162" i="7" s="1"/>
  <c r="AN114" i="13"/>
  <c r="AL162" i="6"/>
  <c r="AN162" i="6" s="1"/>
  <c r="AC138" i="11"/>
  <c r="AE138" i="11" s="1"/>
  <c r="AN132" i="10"/>
  <c r="T144" i="11"/>
  <c r="U144" i="11" s="1"/>
  <c r="AC168" i="6"/>
  <c r="AD168" i="6" s="1"/>
  <c r="U168" i="6"/>
  <c r="V138" i="11"/>
  <c r="AD126" i="12"/>
  <c r="AN162" i="5"/>
  <c r="AD162" i="6"/>
  <c r="T150" i="10"/>
  <c r="U150" i="10" s="1"/>
  <c r="T174" i="6"/>
  <c r="U174" i="6" s="1"/>
  <c r="AL150" i="8"/>
  <c r="AN150" i="8" s="1"/>
  <c r="V168" i="7"/>
  <c r="AC174" i="5"/>
  <c r="AE174" i="5" s="1"/>
  <c r="AC126" i="13"/>
  <c r="AD126" i="13" s="1"/>
  <c r="AD180" i="4"/>
  <c r="AL120" i="13"/>
  <c r="AM120" i="13" s="1"/>
  <c r="V120" i="14"/>
  <c r="T126" i="14"/>
  <c r="U126" i="14" s="1"/>
  <c r="AM120" i="12"/>
  <c r="AD120" i="13"/>
  <c r="AL114" i="14"/>
  <c r="AM114" i="14" s="1"/>
  <c r="AL174" i="4"/>
  <c r="AN174" i="4" s="1"/>
  <c r="T186" i="4"/>
  <c r="V186" i="4" s="1"/>
  <c r="U126" i="13"/>
  <c r="K258" i="14"/>
  <c r="L258" i="14" s="1"/>
  <c r="AC144" i="10"/>
  <c r="AE144" i="10" s="1"/>
  <c r="AL168" i="5"/>
  <c r="AN168" i="5" s="1"/>
  <c r="AL156" i="7"/>
  <c r="AM156" i="7" s="1"/>
  <c r="AM168" i="4"/>
  <c r="AL132" i="11"/>
  <c r="AM132" i="11" s="1"/>
  <c r="AK135" i="11"/>
  <c r="AM141" i="11"/>
  <c r="AC182" i="4"/>
  <c r="AD188" i="4"/>
  <c r="AB192" i="4"/>
  <c r="J169" i="7"/>
  <c r="J178" i="7"/>
  <c r="U140" i="13"/>
  <c r="S144" i="13"/>
  <c r="T134" i="13"/>
  <c r="AK145" i="10"/>
  <c r="AK154" i="10"/>
  <c r="Z144" i="12"/>
  <c r="Y144" i="12"/>
  <c r="AK159" i="7"/>
  <c r="AM165" i="7"/>
  <c r="AK139" i="11"/>
  <c r="AK148" i="11"/>
  <c r="S157" i="9"/>
  <c r="S166" i="9"/>
  <c r="S175" i="6"/>
  <c r="S184" i="6"/>
  <c r="AL165" i="14"/>
  <c r="U153" i="11"/>
  <c r="S147" i="11"/>
  <c r="AQ144" i="10"/>
  <c r="AR144" i="10"/>
  <c r="AB154" i="10"/>
  <c r="AB145" i="10"/>
  <c r="AC159" i="8"/>
  <c r="AL164" i="6"/>
  <c r="AM170" i="6"/>
  <c r="AK174" i="6"/>
  <c r="S189" i="4"/>
  <c r="U195" i="4"/>
  <c r="S178" i="7"/>
  <c r="S169" i="7"/>
  <c r="AB171" i="6"/>
  <c r="AD177" i="6"/>
  <c r="AK180" i="5"/>
  <c r="AL170" i="5"/>
  <c r="AM176" i="5"/>
  <c r="Y162" i="9"/>
  <c r="Z162" i="9"/>
  <c r="AM177" i="5"/>
  <c r="AK171" i="5"/>
  <c r="Z138" i="13"/>
  <c r="Y138" i="13"/>
  <c r="S160" i="11"/>
  <c r="S151" i="11"/>
  <c r="J151" i="10"/>
  <c r="J160" i="10"/>
  <c r="AK163" i="7"/>
  <c r="AK172" i="7"/>
  <c r="T140" i="12"/>
  <c r="U146" i="12"/>
  <c r="S150" i="12"/>
  <c r="AC135" i="12"/>
  <c r="AC165" i="7"/>
  <c r="AC134" i="12"/>
  <c r="AB144" i="12"/>
  <c r="AD140" i="12"/>
  <c r="AC123" i="14"/>
  <c r="T189" i="5"/>
  <c r="U147" i="12"/>
  <c r="S141" i="12"/>
  <c r="AC156" i="8"/>
  <c r="AD156" i="8" s="1"/>
  <c r="AK181" i="4"/>
  <c r="AK190" i="4"/>
  <c r="AL128" i="12"/>
  <c r="AK138" i="12"/>
  <c r="AM134" i="12"/>
  <c r="AL153" i="13"/>
  <c r="AL159" i="13" s="1"/>
  <c r="AL165" i="13" s="1"/>
  <c r="AL140" i="10"/>
  <c r="AK150" i="10"/>
  <c r="AM146" i="10"/>
  <c r="AL177" i="10"/>
  <c r="AK163" i="6"/>
  <c r="AK172" i="6"/>
  <c r="AL134" i="11"/>
  <c r="AK144" i="11"/>
  <c r="AM140" i="11"/>
  <c r="AB169" i="7"/>
  <c r="AB178" i="7"/>
  <c r="AB141" i="11"/>
  <c r="AD147" i="11"/>
  <c r="AR174" i="5"/>
  <c r="AQ174" i="5"/>
  <c r="T183" i="7"/>
  <c r="AB136" i="12"/>
  <c r="AB127" i="12"/>
  <c r="AQ132" i="12"/>
  <c r="AR132" i="12"/>
  <c r="AC171" i="6"/>
  <c r="AK127" i="13"/>
  <c r="AK136" i="13"/>
  <c r="T180" i="5"/>
  <c r="AD171" i="7"/>
  <c r="AB165" i="7"/>
  <c r="AL126" i="12"/>
  <c r="AN126" i="12" s="1"/>
  <c r="L258" i="13"/>
  <c r="M258" i="13"/>
  <c r="AN126" i="11"/>
  <c r="U152" i="11"/>
  <c r="T146" i="11"/>
  <c r="S156" i="11"/>
  <c r="AL144" i="9"/>
  <c r="AN144" i="9" s="1"/>
  <c r="J136" i="14"/>
  <c r="J127" i="14"/>
  <c r="AB135" i="12"/>
  <c r="AD141" i="12"/>
  <c r="AL213" i="7"/>
  <c r="AR162" i="7"/>
  <c r="AQ162" i="7"/>
  <c r="AE180" i="4"/>
  <c r="T188" i="4"/>
  <c r="U194" i="4"/>
  <c r="S198" i="4"/>
  <c r="AR150" i="9"/>
  <c r="AQ150" i="9"/>
  <c r="AR120" i="14"/>
  <c r="AQ120" i="14"/>
  <c r="AH144" i="11"/>
  <c r="AI144" i="11"/>
  <c r="AK169" i="5"/>
  <c r="AK178" i="5"/>
  <c r="AC147" i="10"/>
  <c r="AN138" i="9"/>
  <c r="T138" i="12"/>
  <c r="AK141" i="10"/>
  <c r="AM147" i="10"/>
  <c r="S139" i="12"/>
  <c r="S148" i="12"/>
  <c r="AK147" i="9"/>
  <c r="AM153" i="9"/>
  <c r="AC146" i="10"/>
  <c r="AD152" i="10"/>
  <c r="AB156" i="10"/>
  <c r="S165" i="8"/>
  <c r="U171" i="8"/>
  <c r="AI132" i="13"/>
  <c r="AH132" i="13"/>
  <c r="T162" i="8"/>
  <c r="V162" i="8" s="1"/>
  <c r="AB186" i="5"/>
  <c r="AD182" i="5"/>
  <c r="AC176" i="5"/>
  <c r="S171" i="7"/>
  <c r="U177" i="7"/>
  <c r="AB132" i="14"/>
  <c r="AD128" i="14"/>
  <c r="AC122" i="14"/>
  <c r="AC170" i="6"/>
  <c r="AB180" i="6"/>
  <c r="AD176" i="6"/>
  <c r="AK157" i="8"/>
  <c r="AK166" i="8"/>
  <c r="S169" i="8"/>
  <c r="S178" i="8"/>
  <c r="AH138" i="12"/>
  <c r="AI138" i="12"/>
  <c r="J148" i="12"/>
  <c r="J139" i="12"/>
  <c r="AL153" i="12"/>
  <c r="AM123" i="14"/>
  <c r="AK117" i="14"/>
  <c r="AR126" i="13"/>
  <c r="AQ126" i="13"/>
  <c r="Z150" i="11"/>
  <c r="Y150" i="11"/>
  <c r="T135" i="14"/>
  <c r="AM150" i="7"/>
  <c r="AL219" i="9"/>
  <c r="AB190" i="5"/>
  <c r="AB181" i="5"/>
  <c r="AI180" i="5"/>
  <c r="AH180" i="5"/>
  <c r="AB127" i="14"/>
  <c r="AB136" i="14"/>
  <c r="AB157" i="8"/>
  <c r="AB166" i="8"/>
  <c r="AK136" i="12"/>
  <c r="AK127" i="12"/>
  <c r="AL213" i="6"/>
  <c r="AH156" i="9"/>
  <c r="AI156" i="9"/>
  <c r="S196" i="4"/>
  <c r="S187" i="4"/>
  <c r="AD135" i="13"/>
  <c r="AB129" i="13"/>
  <c r="J145" i="11"/>
  <c r="J154" i="11"/>
  <c r="AC177" i="5"/>
  <c r="AK151" i="9"/>
  <c r="AK160" i="9"/>
  <c r="Y180" i="6"/>
  <c r="Z180" i="6"/>
  <c r="AB154" i="11"/>
  <c r="AB145" i="11"/>
  <c r="AK123" i="13"/>
  <c r="AM129" i="13"/>
  <c r="T141" i="13"/>
  <c r="S136" i="14"/>
  <c r="S127" i="14"/>
  <c r="AC158" i="8"/>
  <c r="AD164" i="8"/>
  <c r="AB168" i="8"/>
  <c r="AL171" i="11"/>
  <c r="AL177" i="11" s="1"/>
  <c r="AL183" i="11" s="1"/>
  <c r="AM164" i="7"/>
  <c r="AL158" i="7"/>
  <c r="AK168" i="7"/>
  <c r="AC141" i="11"/>
  <c r="AB160" i="9"/>
  <c r="AB151" i="9"/>
  <c r="Y192" i="4"/>
  <c r="Z192" i="4"/>
  <c r="AM152" i="9"/>
  <c r="AK156" i="9"/>
  <c r="AL146" i="9"/>
  <c r="AM135" i="12"/>
  <c r="AK129" i="12"/>
  <c r="AQ180" i="4"/>
  <c r="AR180" i="4"/>
  <c r="J196" i="4"/>
  <c r="J187" i="4"/>
  <c r="S138" i="14"/>
  <c r="T128" i="14"/>
  <c r="U134" i="14"/>
  <c r="AI168" i="7"/>
  <c r="AH168" i="7"/>
  <c r="L252" i="14"/>
  <c r="M252" i="14"/>
  <c r="S148" i="13"/>
  <c r="S139" i="13"/>
  <c r="Z168" i="8"/>
  <c r="Y168" i="8"/>
  <c r="S190" i="5"/>
  <c r="S181" i="5"/>
  <c r="AL243" i="5"/>
  <c r="AC129" i="13"/>
  <c r="U168" i="7"/>
  <c r="AC120" i="14"/>
  <c r="AD120" i="14" s="1"/>
  <c r="J184" i="6"/>
  <c r="J175" i="6"/>
  <c r="Y156" i="10"/>
  <c r="Z156" i="10"/>
  <c r="T153" i="11"/>
  <c r="AI174" i="6"/>
  <c r="AH174" i="6"/>
  <c r="J172" i="8"/>
  <c r="J163" i="8"/>
  <c r="Z186" i="5"/>
  <c r="Y186" i="5"/>
  <c r="AL122" i="13"/>
  <c r="AM128" i="13"/>
  <c r="AK132" i="13"/>
  <c r="AK153" i="8"/>
  <c r="AM159" i="8"/>
  <c r="J133" i="13"/>
  <c r="J142" i="13"/>
  <c r="T159" i="10"/>
  <c r="AB177" i="5"/>
  <c r="AD183" i="5"/>
  <c r="AD132" i="11"/>
  <c r="AB153" i="9"/>
  <c r="AD159" i="9"/>
  <c r="T182" i="5"/>
  <c r="S192" i="5"/>
  <c r="U188" i="5"/>
  <c r="U159" i="10"/>
  <c r="S153" i="10"/>
  <c r="AD189" i="4"/>
  <c r="AB183" i="4"/>
  <c r="AL116" i="14"/>
  <c r="AM122" i="14"/>
  <c r="AK126" i="14"/>
  <c r="AE138" i="10"/>
  <c r="AI150" i="10"/>
  <c r="AH150" i="10"/>
  <c r="AB138" i="13"/>
  <c r="AC128" i="13"/>
  <c r="AD134" i="13"/>
  <c r="S177" i="6"/>
  <c r="U183" i="6"/>
  <c r="T164" i="8"/>
  <c r="U170" i="8"/>
  <c r="S174" i="8"/>
  <c r="S186" i="6"/>
  <c r="U182" i="6"/>
  <c r="T176" i="6"/>
  <c r="T156" i="9"/>
  <c r="AL152" i="8"/>
  <c r="AK162" i="8"/>
  <c r="AM158" i="8"/>
  <c r="AH162" i="8"/>
  <c r="AI162" i="8"/>
  <c r="AK121" i="14"/>
  <c r="AK130" i="14"/>
  <c r="U141" i="13"/>
  <c r="S135" i="13"/>
  <c r="AB190" i="4"/>
  <c r="AB181" i="4"/>
  <c r="AB184" i="6"/>
  <c r="AB175" i="6"/>
  <c r="AC140" i="11"/>
  <c r="AD146" i="11"/>
  <c r="AB150" i="11"/>
  <c r="J187" i="5"/>
  <c r="J196" i="5"/>
  <c r="AK186" i="4"/>
  <c r="AM182" i="4"/>
  <c r="AL176" i="4"/>
  <c r="T189" i="4"/>
  <c r="Z132" i="14"/>
  <c r="Y132" i="14"/>
  <c r="AC164" i="7"/>
  <c r="AB174" i="7"/>
  <c r="AD170" i="7"/>
  <c r="AB147" i="10"/>
  <c r="AD153" i="10"/>
  <c r="AM171" i="6"/>
  <c r="AK165" i="6"/>
  <c r="AK177" i="4"/>
  <c r="AM183" i="4"/>
  <c r="S129" i="14"/>
  <c r="U135" i="14"/>
  <c r="Y174" i="7"/>
  <c r="Z174" i="7"/>
  <c r="AI126" i="14"/>
  <c r="AH126" i="14"/>
  <c r="S162" i="10"/>
  <c r="U158" i="10"/>
  <c r="T152" i="10"/>
  <c r="S159" i="9"/>
  <c r="U165" i="9"/>
  <c r="S166" i="10"/>
  <c r="S157" i="10"/>
  <c r="AC152" i="9"/>
  <c r="AD158" i="9"/>
  <c r="AB162" i="9"/>
  <c r="T158" i="9"/>
  <c r="U164" i="9"/>
  <c r="S168" i="9"/>
  <c r="T147" i="12"/>
  <c r="AI186" i="4"/>
  <c r="AH186" i="4"/>
  <c r="AQ156" i="8"/>
  <c r="AR156" i="8"/>
  <c r="AL156" i="8" s="1"/>
  <c r="AM144" i="8"/>
  <c r="AD165" i="8"/>
  <c r="AB159" i="8"/>
  <c r="J157" i="9"/>
  <c r="J166" i="9"/>
  <c r="T183" i="6"/>
  <c r="AC243" i="4"/>
  <c r="AC153" i="9"/>
  <c r="AB127" i="13"/>
  <c r="AB136" i="13"/>
  <c r="T165" i="9"/>
  <c r="S183" i="5"/>
  <c r="U189" i="5"/>
  <c r="T171" i="8"/>
  <c r="AB123" i="14"/>
  <c r="AD129" i="14"/>
  <c r="S180" i="7"/>
  <c r="U176" i="7"/>
  <c r="T170" i="7"/>
  <c r="AQ138" i="11"/>
  <c r="AR138" i="11"/>
  <c r="AQ168" i="6"/>
  <c r="AR168" i="6"/>
  <c r="AL207" i="4"/>
  <c r="BD193" i="2"/>
  <c r="BD198" i="2" s="1"/>
  <c r="BG195" i="2"/>
  <c r="BC186" i="2"/>
  <c r="BC189" i="2"/>
  <c r="BC191" i="2"/>
  <c r="BC190" i="2"/>
  <c r="BC188" i="2"/>
  <c r="BC187" i="2"/>
  <c r="BD190" i="2"/>
  <c r="BK190" i="2"/>
  <c r="BD196" i="2"/>
  <c r="BD182" i="2"/>
  <c r="BD183" i="2" s="1"/>
  <c r="BD185" i="2" s="1"/>
  <c r="BE186" i="2" s="1"/>
  <c r="BK182" i="2"/>
  <c r="BK183" i="2" s="1"/>
  <c r="BK185" i="2" s="1"/>
  <c r="BL186" i="2" s="1"/>
  <c r="AY2" i="2"/>
  <c r="AX9" i="2"/>
  <c r="BK187" i="2"/>
  <c r="BK192" i="2" s="1"/>
  <c r="AM150" i="8" l="1"/>
  <c r="AE168" i="6"/>
  <c r="V174" i="6"/>
  <c r="AM174" i="4"/>
  <c r="V132" i="13"/>
  <c r="T180" i="6"/>
  <c r="V180" i="6" s="1"/>
  <c r="AM162" i="6"/>
  <c r="AD150" i="9"/>
  <c r="T132" i="14"/>
  <c r="AL180" i="4"/>
  <c r="AM180" i="4" s="1"/>
  <c r="AE162" i="7"/>
  <c r="AD174" i="5"/>
  <c r="U186" i="4"/>
  <c r="AC186" i="4"/>
  <c r="AD186" i="4" s="1"/>
  <c r="AE126" i="13"/>
  <c r="AM138" i="10"/>
  <c r="AE132" i="12"/>
  <c r="AC144" i="11"/>
  <c r="AD144" i="11" s="1"/>
  <c r="U162" i="8"/>
  <c r="V126" i="14"/>
  <c r="V144" i="11"/>
  <c r="AL132" i="12"/>
  <c r="AN132" i="12" s="1"/>
  <c r="AM126" i="12"/>
  <c r="V150" i="10"/>
  <c r="AD138" i="11"/>
  <c r="AN156" i="7"/>
  <c r="AC126" i="14"/>
  <c r="AE126" i="14" s="1"/>
  <c r="AC162" i="8"/>
  <c r="AE162" i="8" s="1"/>
  <c r="M258" i="14"/>
  <c r="AC138" i="12"/>
  <c r="AD138" i="12" s="1"/>
  <c r="AD144" i="10"/>
  <c r="AL138" i="11"/>
  <c r="AM138" i="11" s="1"/>
  <c r="AE120" i="14"/>
  <c r="AN114" i="14"/>
  <c r="T144" i="12"/>
  <c r="U144" i="12" s="1"/>
  <c r="AL168" i="6"/>
  <c r="AN168" i="6" s="1"/>
  <c r="AN120" i="13"/>
  <c r="AC132" i="13"/>
  <c r="AD132" i="13" s="1"/>
  <c r="T162" i="9"/>
  <c r="V162" i="9" s="1"/>
  <c r="AN132" i="11"/>
  <c r="AL150" i="9"/>
  <c r="AM150" i="9" s="1"/>
  <c r="U132" i="14"/>
  <c r="T174" i="7"/>
  <c r="V174" i="7" s="1"/>
  <c r="AL126" i="13"/>
  <c r="AM126" i="13" s="1"/>
  <c r="AC168" i="7"/>
  <c r="AD168" i="7" s="1"/>
  <c r="AM144" i="9"/>
  <c r="AC174" i="6"/>
  <c r="AE174" i="6" s="1"/>
  <c r="AM168" i="5"/>
  <c r="V132" i="14"/>
  <c r="AM156" i="8"/>
  <c r="AE156" i="8"/>
  <c r="AB129" i="14"/>
  <c r="AD135" i="14"/>
  <c r="AC249" i="4"/>
  <c r="AC255" i="4" s="1"/>
  <c r="T153" i="12"/>
  <c r="S172" i="10"/>
  <c r="S163" i="10"/>
  <c r="AN180" i="4"/>
  <c r="AQ186" i="4"/>
  <c r="AR186" i="4"/>
  <c r="AB190" i="6"/>
  <c r="AB181" i="6"/>
  <c r="AK127" i="14"/>
  <c r="AK136" i="14"/>
  <c r="U156" i="9"/>
  <c r="V156" i="9"/>
  <c r="T182" i="6"/>
  <c r="U188" i="6"/>
  <c r="S192" i="6"/>
  <c r="S183" i="6"/>
  <c r="U189" i="6"/>
  <c r="T165" i="10"/>
  <c r="J181" i="6"/>
  <c r="J190" i="6"/>
  <c r="AC164" i="8"/>
  <c r="AB174" i="8"/>
  <c r="AD170" i="8"/>
  <c r="T147" i="13"/>
  <c r="AK157" i="9"/>
  <c r="AK166" i="9"/>
  <c r="AB196" i="5"/>
  <c r="AB187" i="5"/>
  <c r="AL159" i="12"/>
  <c r="AD182" i="6"/>
  <c r="AC176" i="6"/>
  <c r="AB186" i="6"/>
  <c r="U183" i="7"/>
  <c r="S177" i="7"/>
  <c r="AD188" i="5"/>
  <c r="AB192" i="5"/>
  <c r="AC182" i="5"/>
  <c r="S171" i="8"/>
  <c r="U177" i="8"/>
  <c r="T150" i="11"/>
  <c r="U180" i="5"/>
  <c r="V180" i="5"/>
  <c r="AK178" i="6"/>
  <c r="AK169" i="6"/>
  <c r="AK156" i="10"/>
  <c r="AM152" i="10"/>
  <c r="AL146" i="10"/>
  <c r="AL144" i="10"/>
  <c r="AN144" i="10" s="1"/>
  <c r="AK165" i="7"/>
  <c r="AM171" i="7"/>
  <c r="Y144" i="13"/>
  <c r="Z144" i="13"/>
  <c r="AH192" i="4"/>
  <c r="AI192" i="4"/>
  <c r="AB133" i="13"/>
  <c r="AB142" i="13"/>
  <c r="J202" i="5"/>
  <c r="J193" i="5"/>
  <c r="Z186" i="6"/>
  <c r="Y186" i="6"/>
  <c r="AB189" i="4"/>
  <c r="AD195" i="4"/>
  <c r="J139" i="13"/>
  <c r="J148" i="13"/>
  <c r="T186" i="5"/>
  <c r="J202" i="4"/>
  <c r="J193" i="4"/>
  <c r="AM141" i="12"/>
  <c r="AK135" i="12"/>
  <c r="AC147" i="11"/>
  <c r="AL219" i="6"/>
  <c r="AH180" i="6"/>
  <c r="AI180" i="6"/>
  <c r="AH186" i="5"/>
  <c r="AI186" i="5"/>
  <c r="AL162" i="7"/>
  <c r="AM162" i="7" s="1"/>
  <c r="AB141" i="12"/>
  <c r="AD147" i="12"/>
  <c r="T152" i="11"/>
  <c r="U158" i="11"/>
  <c r="S162" i="11"/>
  <c r="AK133" i="13"/>
  <c r="AK142" i="13"/>
  <c r="AR150" i="10"/>
  <c r="AQ150" i="10"/>
  <c r="AC129" i="14"/>
  <c r="AC141" i="12"/>
  <c r="S175" i="7"/>
  <c r="S184" i="7"/>
  <c r="S163" i="9"/>
  <c r="S172" i="9"/>
  <c r="U146" i="13"/>
  <c r="T140" i="13"/>
  <c r="S150" i="13"/>
  <c r="AC188" i="4"/>
  <c r="AB198" i="4"/>
  <c r="AD194" i="4"/>
  <c r="U153" i="12"/>
  <c r="S147" i="12"/>
  <c r="S159" i="10"/>
  <c r="U165" i="10"/>
  <c r="T159" i="11"/>
  <c r="AC159" i="9"/>
  <c r="T164" i="9"/>
  <c r="S174" i="9"/>
  <c r="U170" i="9"/>
  <c r="AI162" i="9"/>
  <c r="AH162" i="9"/>
  <c r="AB180" i="7"/>
  <c r="AD176" i="7"/>
  <c r="AC170" i="7"/>
  <c r="AL158" i="8"/>
  <c r="AK168" i="8"/>
  <c r="AM164" i="8"/>
  <c r="AH138" i="13"/>
  <c r="AI138" i="13"/>
  <c r="AR156" i="9"/>
  <c r="AQ156" i="9"/>
  <c r="AL164" i="7"/>
  <c r="AK174" i="7"/>
  <c r="AM170" i="7"/>
  <c r="AC183" i="5"/>
  <c r="S184" i="8"/>
  <c r="S175" i="8"/>
  <c r="AB162" i="10"/>
  <c r="AD158" i="10"/>
  <c r="AC152" i="10"/>
  <c r="AC177" i="6"/>
  <c r="AB142" i="12"/>
  <c r="AB133" i="12"/>
  <c r="AB184" i="7"/>
  <c r="AB175" i="7"/>
  <c r="AL171" i="13"/>
  <c r="T195" i="5"/>
  <c r="AC140" i="12"/>
  <c r="AD146" i="12"/>
  <c r="AB150" i="12"/>
  <c r="AK178" i="7"/>
  <c r="AK169" i="7"/>
  <c r="S157" i="11"/>
  <c r="S166" i="11"/>
  <c r="AL174" i="5"/>
  <c r="AN174" i="5" s="1"/>
  <c r="AR174" i="6"/>
  <c r="AQ174" i="6"/>
  <c r="AM147" i="11"/>
  <c r="AK141" i="11"/>
  <c r="T177" i="8"/>
  <c r="AK171" i="6"/>
  <c r="AM177" i="6"/>
  <c r="AB196" i="4"/>
  <c r="AB187" i="4"/>
  <c r="AQ168" i="7"/>
  <c r="AR168" i="7"/>
  <c r="AL225" i="9"/>
  <c r="AL231" i="9" s="1"/>
  <c r="J145" i="12"/>
  <c r="J154" i="12"/>
  <c r="AB147" i="11"/>
  <c r="AD153" i="11"/>
  <c r="AK177" i="5"/>
  <c r="AM183" i="5"/>
  <c r="S135" i="14"/>
  <c r="U141" i="14"/>
  <c r="AB133" i="14"/>
  <c r="AB142" i="14"/>
  <c r="AI156" i="10"/>
  <c r="AH156" i="10"/>
  <c r="AC153" i="10"/>
  <c r="AB171" i="7"/>
  <c r="AD177" i="7"/>
  <c r="AR144" i="11"/>
  <c r="AQ144" i="11"/>
  <c r="S153" i="11"/>
  <c r="U159" i="11"/>
  <c r="AL213" i="4"/>
  <c r="U195" i="5"/>
  <c r="S189" i="5"/>
  <c r="AN156" i="8"/>
  <c r="AC158" i="9"/>
  <c r="AD164" i="9"/>
  <c r="AB168" i="9"/>
  <c r="AI174" i="7"/>
  <c r="AH174" i="7"/>
  <c r="AH150" i="11"/>
  <c r="AI150" i="11"/>
  <c r="AR162" i="8"/>
  <c r="AQ162" i="8"/>
  <c r="Z174" i="8"/>
  <c r="Y174" i="8"/>
  <c r="AQ126" i="14"/>
  <c r="AR126" i="14"/>
  <c r="U194" i="5"/>
  <c r="S198" i="5"/>
  <c r="T188" i="5"/>
  <c r="AR132" i="13"/>
  <c r="AQ132" i="13"/>
  <c r="T156" i="10"/>
  <c r="AL249" i="5"/>
  <c r="S196" i="5"/>
  <c r="S187" i="5"/>
  <c r="S145" i="13"/>
  <c r="S154" i="13"/>
  <c r="Y138" i="14"/>
  <c r="Z138" i="14"/>
  <c r="AK162" i="9"/>
  <c r="AL152" i="9"/>
  <c r="AM158" i="9"/>
  <c r="AC156" i="9"/>
  <c r="AD156" i="9" s="1"/>
  <c r="AC150" i="10"/>
  <c r="AD150" i="10" s="1"/>
  <c r="S145" i="12"/>
  <c r="S154" i="12"/>
  <c r="Z198" i="4"/>
  <c r="Y198" i="4"/>
  <c r="AL219" i="7"/>
  <c r="J133" i="14"/>
  <c r="J142" i="14"/>
  <c r="AL183" i="10"/>
  <c r="AM140" i="12"/>
  <c r="AL134" i="12"/>
  <c r="AK144" i="12"/>
  <c r="AH144" i="12"/>
  <c r="AI144" i="12"/>
  <c r="AC171" i="7"/>
  <c r="AR180" i="5"/>
  <c r="AQ180" i="5"/>
  <c r="AL170" i="6"/>
  <c r="AL174" i="6" s="1"/>
  <c r="AK180" i="6"/>
  <c r="AM176" i="6"/>
  <c r="AK151" i="10"/>
  <c r="AK160" i="10"/>
  <c r="AB144" i="13"/>
  <c r="AD140" i="13"/>
  <c r="AC134" i="13"/>
  <c r="AB159" i="9"/>
  <c r="AD165" i="9"/>
  <c r="AK129" i="13"/>
  <c r="AM135" i="13"/>
  <c r="AK147" i="10"/>
  <c r="AM153" i="10"/>
  <c r="S195" i="4"/>
  <c r="U201" i="4"/>
  <c r="AC165" i="8"/>
  <c r="J175" i="7"/>
  <c r="J184" i="7"/>
  <c r="J163" i="9"/>
  <c r="J172" i="9"/>
  <c r="T195" i="4"/>
  <c r="AK159" i="8"/>
  <c r="AM165" i="8"/>
  <c r="AK142" i="12"/>
  <c r="AK133" i="12"/>
  <c r="AL176" i="5"/>
  <c r="AM182" i="5"/>
  <c r="AK186" i="5"/>
  <c r="S186" i="7"/>
  <c r="T176" i="7"/>
  <c r="U182" i="7"/>
  <c r="AB165" i="8"/>
  <c r="AD171" i="8"/>
  <c r="S168" i="10"/>
  <c r="T158" i="10"/>
  <c r="U164" i="10"/>
  <c r="AC146" i="11"/>
  <c r="AB156" i="11"/>
  <c r="AD152" i="11"/>
  <c r="S180" i="8"/>
  <c r="U176" i="8"/>
  <c r="T170" i="8"/>
  <c r="AL122" i="14"/>
  <c r="AM128" i="14"/>
  <c r="AK132" i="14"/>
  <c r="Z192" i="5"/>
  <c r="Y192" i="5"/>
  <c r="AM134" i="13"/>
  <c r="AK138" i="13"/>
  <c r="AL128" i="13"/>
  <c r="AC135" i="13"/>
  <c r="AL189" i="11"/>
  <c r="S142" i="14"/>
  <c r="S133" i="14"/>
  <c r="J160" i="11"/>
  <c r="J151" i="11"/>
  <c r="AC180" i="5"/>
  <c r="AE180" i="5" s="1"/>
  <c r="T141" i="14"/>
  <c r="AK123" i="14"/>
  <c r="AM129" i="14"/>
  <c r="AK172" i="8"/>
  <c r="AK163" i="8"/>
  <c r="AD134" i="14"/>
  <c r="AC128" i="14"/>
  <c r="AB138" i="14"/>
  <c r="AK153" i="9"/>
  <c r="AM159" i="9"/>
  <c r="AK175" i="5"/>
  <c r="AK184" i="5"/>
  <c r="U200" i="4"/>
  <c r="T194" i="4"/>
  <c r="S204" i="4"/>
  <c r="AQ138" i="12"/>
  <c r="AR138" i="12"/>
  <c r="AD183" i="6"/>
  <c r="AB177" i="6"/>
  <c r="AB151" i="10"/>
  <c r="AB160" i="10"/>
  <c r="AL171" i="14"/>
  <c r="AL177" i="14" s="1"/>
  <c r="AK145" i="11"/>
  <c r="AK154" i="11"/>
  <c r="AB153" i="10"/>
  <c r="AD159" i="10"/>
  <c r="S193" i="4"/>
  <c r="S202" i="4"/>
  <c r="AM146" i="11"/>
  <c r="AK150" i="11"/>
  <c r="AL140" i="11"/>
  <c r="Z150" i="12"/>
  <c r="Y150" i="12"/>
  <c r="Z168" i="9"/>
  <c r="Y168" i="9"/>
  <c r="S165" i="9"/>
  <c r="U171" i="9"/>
  <c r="J178" i="8"/>
  <c r="J169" i="8"/>
  <c r="T134" i="14"/>
  <c r="S144" i="14"/>
  <c r="U140" i="14"/>
  <c r="AB135" i="13"/>
  <c r="AD141" i="13"/>
  <c r="AK196" i="4"/>
  <c r="AK187" i="4"/>
  <c r="U152" i="12"/>
  <c r="S156" i="12"/>
  <c r="T146" i="12"/>
  <c r="Z180" i="7"/>
  <c r="Y180" i="7"/>
  <c r="T171" i="9"/>
  <c r="T189" i="6"/>
  <c r="Z162" i="10"/>
  <c r="Y162" i="10"/>
  <c r="AK183" i="4"/>
  <c r="AM189" i="4"/>
  <c r="AK192" i="4"/>
  <c r="AM188" i="4"/>
  <c r="AL182" i="4"/>
  <c r="S141" i="13"/>
  <c r="U147" i="13"/>
  <c r="T168" i="8"/>
  <c r="V168" i="8" s="1"/>
  <c r="AL120" i="14"/>
  <c r="AN120" i="14" s="1"/>
  <c r="AB183" i="5"/>
  <c r="AD189" i="5"/>
  <c r="AB157" i="9"/>
  <c r="AB166" i="9"/>
  <c r="AH168" i="8"/>
  <c r="AI168" i="8"/>
  <c r="AB151" i="11"/>
  <c r="AB160" i="11"/>
  <c r="AB163" i="8"/>
  <c r="AB172" i="8"/>
  <c r="AH132" i="14"/>
  <c r="AI132" i="14"/>
  <c r="U138" i="12"/>
  <c r="V138" i="12"/>
  <c r="T192" i="4"/>
  <c r="U192" i="4" s="1"/>
  <c r="Y156" i="11"/>
  <c r="Z156" i="11"/>
  <c r="T189" i="7"/>
  <c r="J166" i="10"/>
  <c r="J157" i="10"/>
  <c r="S190" i="6"/>
  <c r="S181" i="6"/>
  <c r="T138" i="13"/>
  <c r="U138" i="13" s="1"/>
  <c r="BD202" i="2"/>
  <c r="BD199" i="2"/>
  <c r="BD204" i="2" s="1"/>
  <c r="BG201" i="2"/>
  <c r="BC194" i="2"/>
  <c r="BC197" i="2"/>
  <c r="BC196" i="2"/>
  <c r="BC192" i="2"/>
  <c r="BC193" i="2"/>
  <c r="BC195" i="2"/>
  <c r="BK196" i="2"/>
  <c r="BK188" i="2"/>
  <c r="BK189" i="2" s="1"/>
  <c r="BK191" i="2" s="1"/>
  <c r="BL192" i="2" s="1"/>
  <c r="BD188" i="2"/>
  <c r="BD189" i="2" s="1"/>
  <c r="BD191" i="2" s="1"/>
  <c r="BE192" i="2" s="1"/>
  <c r="AZ2" i="2"/>
  <c r="AY9" i="2"/>
  <c r="BK193" i="2"/>
  <c r="BK198" i="2" s="1"/>
  <c r="AE186" i="4" l="1"/>
  <c r="U180" i="6"/>
  <c r="U174" i="7"/>
  <c r="AC168" i="8"/>
  <c r="AD168" i="8" s="1"/>
  <c r="AC156" i="10"/>
  <c r="AE144" i="11"/>
  <c r="AM168" i="6"/>
  <c r="V144" i="12"/>
  <c r="AD162" i="8"/>
  <c r="AM132" i="12"/>
  <c r="AD126" i="14"/>
  <c r="U162" i="9"/>
  <c r="AE138" i="12"/>
  <c r="AL180" i="5"/>
  <c r="AN180" i="5" s="1"/>
  <c r="AM144" i="10"/>
  <c r="AC132" i="14"/>
  <c r="AD132" i="14" s="1"/>
  <c r="AN138" i="11"/>
  <c r="T156" i="11"/>
  <c r="U156" i="11" s="1"/>
  <c r="AE168" i="7"/>
  <c r="AC186" i="5"/>
  <c r="AD186" i="5" s="1"/>
  <c r="AE132" i="13"/>
  <c r="AL132" i="13"/>
  <c r="AN132" i="13" s="1"/>
  <c r="AL162" i="8"/>
  <c r="AM162" i="8" s="1"/>
  <c r="AL150" i="10"/>
  <c r="AN150" i="10" s="1"/>
  <c r="AL186" i="4"/>
  <c r="AN186" i="4" s="1"/>
  <c r="AN126" i="13"/>
  <c r="AC192" i="4"/>
  <c r="AD192" i="4" s="1"/>
  <c r="AL126" i="14"/>
  <c r="AN126" i="14" s="1"/>
  <c r="AL168" i="7"/>
  <c r="AM168" i="7" s="1"/>
  <c r="AD180" i="5"/>
  <c r="AN150" i="9"/>
  <c r="AL138" i="12"/>
  <c r="AM138" i="12" s="1"/>
  <c r="AC150" i="11"/>
  <c r="AD150" i="11" s="1"/>
  <c r="AN162" i="7"/>
  <c r="T168" i="9"/>
  <c r="U168" i="9" s="1"/>
  <c r="AC138" i="13"/>
  <c r="AD138" i="13" s="1"/>
  <c r="T150" i="12"/>
  <c r="U150" i="12" s="1"/>
  <c r="V192" i="4"/>
  <c r="AC162" i="9"/>
  <c r="AD162" i="9" s="1"/>
  <c r="V138" i="13"/>
  <c r="AD174" i="6"/>
  <c r="AL144" i="11"/>
  <c r="AM144" i="11" s="1"/>
  <c r="AM174" i="6"/>
  <c r="AC144" i="12"/>
  <c r="AD144" i="12" s="1"/>
  <c r="T195" i="7"/>
  <c r="AM194" i="4"/>
  <c r="AK198" i="4"/>
  <c r="AL188" i="4"/>
  <c r="T140" i="14"/>
  <c r="U146" i="14"/>
  <c r="S150" i="14"/>
  <c r="S171" i="9"/>
  <c r="U177" i="9"/>
  <c r="AB159" i="10"/>
  <c r="AD165" i="10"/>
  <c r="AK151" i="11"/>
  <c r="AK160" i="11"/>
  <c r="AB183" i="6"/>
  <c r="AD189" i="6"/>
  <c r="Y204" i="4"/>
  <c r="Z204" i="4"/>
  <c r="AB144" i="14"/>
  <c r="AD140" i="14"/>
  <c r="AC134" i="14"/>
  <c r="AQ138" i="13"/>
  <c r="AR138" i="13"/>
  <c r="AI156" i="11"/>
  <c r="AH156" i="11"/>
  <c r="AC140" i="13"/>
  <c r="AB150" i="13"/>
  <c r="AD146" i="13"/>
  <c r="AQ144" i="12"/>
  <c r="AR144" i="12"/>
  <c r="AM120" i="14"/>
  <c r="U156" i="10"/>
  <c r="V156" i="10"/>
  <c r="Z198" i="5"/>
  <c r="Y198" i="5"/>
  <c r="AB193" i="4"/>
  <c r="AB202" i="4"/>
  <c r="AK175" i="7"/>
  <c r="AK184" i="7"/>
  <c r="AB181" i="7"/>
  <c r="AB190" i="7"/>
  <c r="AC158" i="10"/>
  <c r="AB168" i="10"/>
  <c r="AD164" i="10"/>
  <c r="AL156" i="9"/>
  <c r="AM156" i="9" s="1"/>
  <c r="AC153" i="11"/>
  <c r="AQ156" i="10"/>
  <c r="AR156" i="10"/>
  <c r="AI186" i="6"/>
  <c r="AH186" i="6"/>
  <c r="T171" i="10"/>
  <c r="T188" i="6"/>
  <c r="S198" i="6"/>
  <c r="U194" i="6"/>
  <c r="AQ192" i="4"/>
  <c r="AR192" i="4"/>
  <c r="Z144" i="14"/>
  <c r="Y144" i="14"/>
  <c r="AD156" i="10"/>
  <c r="T198" i="4"/>
  <c r="U198" i="4" s="1"/>
  <c r="S148" i="14"/>
  <c r="S139" i="14"/>
  <c r="AL134" i="13"/>
  <c r="AM140" i="13"/>
  <c r="AK144" i="13"/>
  <c r="Z168" i="10"/>
  <c r="Y168" i="10"/>
  <c r="T201" i="4"/>
  <c r="J190" i="7"/>
  <c r="J181" i="7"/>
  <c r="AI144" i="13"/>
  <c r="AH144" i="13"/>
  <c r="AM182" i="6"/>
  <c r="AL176" i="6"/>
  <c r="AK186" i="6"/>
  <c r="AL158" i="9"/>
  <c r="AM164" i="9"/>
  <c r="AK168" i="9"/>
  <c r="S151" i="13"/>
  <c r="S160" i="13"/>
  <c r="U200" i="5"/>
  <c r="S204" i="5"/>
  <c r="T194" i="5"/>
  <c r="AB139" i="14"/>
  <c r="AB148" i="14"/>
  <c r="AB153" i="11"/>
  <c r="AD159" i="11"/>
  <c r="AK177" i="6"/>
  <c r="AM183" i="6"/>
  <c r="AK147" i="11"/>
  <c r="AM153" i="11"/>
  <c r="AI150" i="12"/>
  <c r="AH150" i="12"/>
  <c r="AH162" i="10"/>
  <c r="AI162" i="10"/>
  <c r="S190" i="8"/>
  <c r="S181" i="8"/>
  <c r="AC176" i="7"/>
  <c r="AB186" i="7"/>
  <c r="AD182" i="7"/>
  <c r="AD200" i="4"/>
  <c r="AC194" i="4"/>
  <c r="AB204" i="4"/>
  <c r="AM174" i="5"/>
  <c r="AB139" i="13"/>
  <c r="AB148" i="13"/>
  <c r="T144" i="13"/>
  <c r="U144" i="13" s="1"/>
  <c r="S177" i="8"/>
  <c r="U183" i="8"/>
  <c r="AC180" i="6"/>
  <c r="AE180" i="6" s="1"/>
  <c r="T186" i="6"/>
  <c r="V186" i="6" s="1"/>
  <c r="U206" i="4"/>
  <c r="S210" i="4"/>
  <c r="T200" i="4"/>
  <c r="AB139" i="12"/>
  <c r="AB148" i="12"/>
  <c r="AK181" i="5"/>
  <c r="AK190" i="5"/>
  <c r="AL195" i="11"/>
  <c r="AL201" i="11" s="1"/>
  <c r="AB135" i="14"/>
  <c r="AD141" i="14"/>
  <c r="AB172" i="9"/>
  <c r="AB163" i="9"/>
  <c r="U153" i="13"/>
  <c r="S147" i="13"/>
  <c r="T177" i="9"/>
  <c r="AQ150" i="11"/>
  <c r="AR150" i="11"/>
  <c r="AB157" i="10"/>
  <c r="AB166" i="10"/>
  <c r="AM171" i="8"/>
  <c r="AK165" i="8"/>
  <c r="J148" i="14"/>
  <c r="J139" i="14"/>
  <c r="S202" i="5"/>
  <c r="S193" i="5"/>
  <c r="S159" i="11"/>
  <c r="U165" i="11"/>
  <c r="T183" i="8"/>
  <c r="S163" i="11"/>
  <c r="S172" i="11"/>
  <c r="AC183" i="6"/>
  <c r="AQ168" i="8"/>
  <c r="AR168" i="8"/>
  <c r="T170" i="9"/>
  <c r="U176" i="9"/>
  <c r="S180" i="9"/>
  <c r="AE156" i="9"/>
  <c r="T165" i="11"/>
  <c r="Y150" i="13"/>
  <c r="Z150" i="13"/>
  <c r="AC135" i="14"/>
  <c r="AH192" i="5"/>
  <c r="AI192" i="5"/>
  <c r="AL165" i="12"/>
  <c r="AI174" i="8"/>
  <c r="AH174" i="8"/>
  <c r="AK133" i="14"/>
  <c r="AK142" i="14"/>
  <c r="AB178" i="8"/>
  <c r="AB169" i="8"/>
  <c r="Z156" i="12"/>
  <c r="Y156" i="12"/>
  <c r="T176" i="8"/>
  <c r="U182" i="8"/>
  <c r="S186" i="8"/>
  <c r="AM146" i="12"/>
  <c r="AL140" i="12"/>
  <c r="AK150" i="12"/>
  <c r="AL170" i="7"/>
  <c r="AK180" i="7"/>
  <c r="AM176" i="7"/>
  <c r="Y162" i="11"/>
  <c r="Z162" i="11"/>
  <c r="AK175" i="6"/>
  <c r="AK184" i="6"/>
  <c r="AC182" i="6"/>
  <c r="AB192" i="6"/>
  <c r="AD188" i="6"/>
  <c r="T162" i="10"/>
  <c r="AK148" i="12"/>
  <c r="AK139" i="12"/>
  <c r="AL177" i="13"/>
  <c r="AC170" i="8"/>
  <c r="AD176" i="8"/>
  <c r="AB180" i="8"/>
  <c r="S189" i="6"/>
  <c r="U195" i="6"/>
  <c r="AK189" i="4"/>
  <c r="AM195" i="4"/>
  <c r="AK202" i="4"/>
  <c r="AK193" i="4"/>
  <c r="AL146" i="11"/>
  <c r="AM152" i="11"/>
  <c r="AK156" i="11"/>
  <c r="T182" i="7"/>
  <c r="S192" i="7"/>
  <c r="U188" i="7"/>
  <c r="J169" i="9"/>
  <c r="J178" i="9"/>
  <c r="AC171" i="8"/>
  <c r="AE168" i="8"/>
  <c r="AK135" i="13"/>
  <c r="AM141" i="13"/>
  <c r="AB165" i="9"/>
  <c r="AD171" i="9"/>
  <c r="S160" i="12"/>
  <c r="S151" i="12"/>
  <c r="T138" i="14"/>
  <c r="V138" i="14" s="1"/>
  <c r="T174" i="8"/>
  <c r="V174" i="8" s="1"/>
  <c r="AI168" i="9"/>
  <c r="AH168" i="9"/>
  <c r="U147" i="14"/>
  <c r="S141" i="14"/>
  <c r="Z174" i="9"/>
  <c r="Y174" i="9"/>
  <c r="S165" i="10"/>
  <c r="U171" i="10"/>
  <c r="S181" i="7"/>
  <c r="S190" i="7"/>
  <c r="AK148" i="13"/>
  <c r="AK139" i="13"/>
  <c r="AB147" i="12"/>
  <c r="AD153" i="12"/>
  <c r="AM147" i="12"/>
  <c r="AK141" i="12"/>
  <c r="J208" i="5"/>
  <c r="J199" i="5"/>
  <c r="AC188" i="5"/>
  <c r="AD194" i="5"/>
  <c r="AB198" i="5"/>
  <c r="J187" i="6"/>
  <c r="J196" i="6"/>
  <c r="S169" i="10"/>
  <c r="S178" i="10"/>
  <c r="AK169" i="8"/>
  <c r="AK178" i="8"/>
  <c r="AR180" i="6"/>
  <c r="AQ180" i="6"/>
  <c r="U201" i="5"/>
  <c r="S195" i="5"/>
  <c r="AB156" i="12"/>
  <c r="AC146" i="12"/>
  <c r="AD152" i="12"/>
  <c r="AI180" i="7"/>
  <c r="AH180" i="7"/>
  <c r="U159" i="12"/>
  <c r="S153" i="12"/>
  <c r="AL225" i="6"/>
  <c r="T153" i="13"/>
  <c r="AL183" i="14"/>
  <c r="AM135" i="14"/>
  <c r="AK129" i="14"/>
  <c r="AK153" i="10"/>
  <c r="AM159" i="10"/>
  <c r="AL189" i="10"/>
  <c r="AR162" i="9"/>
  <c r="AQ162" i="9"/>
  <c r="AB177" i="7"/>
  <c r="AD183" i="7"/>
  <c r="AQ174" i="7"/>
  <c r="AR174" i="7"/>
  <c r="S169" i="9"/>
  <c r="S178" i="9"/>
  <c r="T158" i="11"/>
  <c r="S168" i="11"/>
  <c r="U164" i="11"/>
  <c r="AK171" i="7"/>
  <c r="AM177" i="7"/>
  <c r="S196" i="6"/>
  <c r="S187" i="6"/>
  <c r="J163" i="10"/>
  <c r="J172" i="10"/>
  <c r="AB189" i="5"/>
  <c r="AD195" i="5"/>
  <c r="AM186" i="4"/>
  <c r="T195" i="6"/>
  <c r="AD147" i="13"/>
  <c r="AB141" i="13"/>
  <c r="S199" i="4"/>
  <c r="S208" i="4"/>
  <c r="AH138" i="14"/>
  <c r="AI138" i="14"/>
  <c r="T147" i="14"/>
  <c r="AC141" i="13"/>
  <c r="AR132" i="14"/>
  <c r="AQ132" i="14"/>
  <c r="AB171" i="8"/>
  <c r="AD177" i="8"/>
  <c r="T180" i="7"/>
  <c r="V180" i="7" s="1"/>
  <c r="AR186" i="5"/>
  <c r="AQ186" i="5"/>
  <c r="S201" i="4"/>
  <c r="U207" i="4"/>
  <c r="AC177" i="7"/>
  <c r="AC174" i="7"/>
  <c r="AD174" i="7" s="1"/>
  <c r="AC164" i="9"/>
  <c r="AB174" i="9"/>
  <c r="AD170" i="9"/>
  <c r="AC159" i="10"/>
  <c r="AE156" i="10"/>
  <c r="AL237" i="9"/>
  <c r="T201" i="5"/>
  <c r="AC189" i="5"/>
  <c r="T146" i="13"/>
  <c r="S156" i="13"/>
  <c r="U152" i="13"/>
  <c r="U186" i="5"/>
  <c r="V186" i="5"/>
  <c r="AB195" i="4"/>
  <c r="AD201" i="4"/>
  <c r="AB193" i="5"/>
  <c r="AB202" i="5"/>
  <c r="AI198" i="4"/>
  <c r="AH198" i="4"/>
  <c r="T152" i="12"/>
  <c r="U158" i="12"/>
  <c r="S162" i="12"/>
  <c r="Z180" i="8"/>
  <c r="Y180" i="8"/>
  <c r="AN174" i="6"/>
  <c r="J151" i="12"/>
  <c r="J160" i="12"/>
  <c r="AL164" i="8"/>
  <c r="AK174" i="8"/>
  <c r="AM170" i="8"/>
  <c r="AC165" i="9"/>
  <c r="AB157" i="11"/>
  <c r="AB166" i="11"/>
  <c r="J175" i="8"/>
  <c r="J184" i="8"/>
  <c r="AK159" i="9"/>
  <c r="AM165" i="9"/>
  <c r="J157" i="11"/>
  <c r="J166" i="11"/>
  <c r="AK138" i="14"/>
  <c r="AM134" i="14"/>
  <c r="AL128" i="14"/>
  <c r="AC152" i="11"/>
  <c r="AB162" i="11"/>
  <c r="AD158" i="11"/>
  <c r="T164" i="10"/>
  <c r="U170" i="10"/>
  <c r="S174" i="10"/>
  <c r="Z186" i="7"/>
  <c r="Y186" i="7"/>
  <c r="AL182" i="5"/>
  <c r="AM188" i="5"/>
  <c r="AK192" i="5"/>
  <c r="AK157" i="10"/>
  <c r="AK166" i="10"/>
  <c r="AL225" i="7"/>
  <c r="AL231" i="7" s="1"/>
  <c r="AL255" i="5"/>
  <c r="T192" i="5"/>
  <c r="AL219" i="4"/>
  <c r="AL225" i="4" s="1"/>
  <c r="AK183" i="5"/>
  <c r="AM189" i="5"/>
  <c r="AE150" i="10"/>
  <c r="AC147" i="12"/>
  <c r="U168" i="8"/>
  <c r="J208" i="4"/>
  <c r="J199" i="4"/>
  <c r="J145" i="13"/>
  <c r="J154" i="13"/>
  <c r="AL152" i="10"/>
  <c r="AK162" i="10"/>
  <c r="AM158" i="10"/>
  <c r="U150" i="11"/>
  <c r="V150" i="11"/>
  <c r="S183" i="7"/>
  <c r="U189" i="7"/>
  <c r="AK172" i="9"/>
  <c r="AK163" i="9"/>
  <c r="Y192" i="6"/>
  <c r="Z192" i="6"/>
  <c r="AB187" i="6"/>
  <c r="AB196" i="6"/>
  <c r="T159" i="12"/>
  <c r="BK202" i="2"/>
  <c r="BD205" i="2"/>
  <c r="BD210" i="2" s="1"/>
  <c r="BK208" i="2"/>
  <c r="BG207" i="2"/>
  <c r="BC201" i="2"/>
  <c r="BC202" i="2"/>
  <c r="BC203" i="2"/>
  <c r="BC200" i="2"/>
  <c r="BC198" i="2"/>
  <c r="BC199" i="2"/>
  <c r="BD194" i="2"/>
  <c r="BD195" i="2" s="1"/>
  <c r="BD197" i="2" s="1"/>
  <c r="BE198" i="2" s="1"/>
  <c r="BK194" i="2"/>
  <c r="BK195" i="2" s="1"/>
  <c r="BK197" i="2" s="1"/>
  <c r="BL198" i="2" s="1"/>
  <c r="AZ9" i="2"/>
  <c r="BA2" i="2"/>
  <c r="BK199" i="2"/>
  <c r="BK204" i="2" s="1"/>
  <c r="AM180" i="5" l="1"/>
  <c r="AC198" i="4"/>
  <c r="AM126" i="14"/>
  <c r="AE132" i="14"/>
  <c r="AN138" i="12"/>
  <c r="AC156" i="11"/>
  <c r="AE156" i="11" s="1"/>
  <c r="AM150" i="10"/>
  <c r="U138" i="14"/>
  <c r="AE138" i="13"/>
  <c r="V156" i="11"/>
  <c r="AN168" i="7"/>
  <c r="AM132" i="13"/>
  <c r="AC150" i="12"/>
  <c r="AE150" i="12" s="1"/>
  <c r="AL162" i="9"/>
  <c r="AN162" i="9" s="1"/>
  <c r="V168" i="9"/>
  <c r="AL180" i="6"/>
  <c r="AM180" i="6" s="1"/>
  <c r="AE198" i="4"/>
  <c r="AE186" i="5"/>
  <c r="AL174" i="7"/>
  <c r="AN174" i="7" s="1"/>
  <c r="AE192" i="4"/>
  <c r="AN162" i="8"/>
  <c r="V150" i="12"/>
  <c r="U186" i="6"/>
  <c r="V198" i="4"/>
  <c r="AC138" i="14"/>
  <c r="AE138" i="14" s="1"/>
  <c r="AE162" i="9"/>
  <c r="AC174" i="8"/>
  <c r="AE174" i="8" s="1"/>
  <c r="AC162" i="10"/>
  <c r="AE162" i="10" s="1"/>
  <c r="AE150" i="11"/>
  <c r="AL144" i="12"/>
  <c r="AM144" i="12" s="1"/>
  <c r="AN156" i="9"/>
  <c r="AC180" i="7"/>
  <c r="AE180" i="7" s="1"/>
  <c r="AN144" i="11"/>
  <c r="AC168" i="9"/>
  <c r="AE144" i="12"/>
  <c r="AL132" i="14"/>
  <c r="AN132" i="14" s="1"/>
  <c r="AD180" i="6"/>
  <c r="T186" i="7"/>
  <c r="U186" i="7" s="1"/>
  <c r="AL156" i="10"/>
  <c r="AM156" i="10" s="1"/>
  <c r="V144" i="13"/>
  <c r="AC186" i="6"/>
  <c r="AD186" i="6" s="1"/>
  <c r="T174" i="9"/>
  <c r="V174" i="9" s="1"/>
  <c r="T150" i="13"/>
  <c r="U150" i="13" s="1"/>
  <c r="AL150" i="11"/>
  <c r="AM150" i="11" s="1"/>
  <c r="T192" i="6"/>
  <c r="U192" i="6" s="1"/>
  <c r="Y174" i="10"/>
  <c r="Z174" i="10"/>
  <c r="AL243" i="9"/>
  <c r="AL249" i="9" s="1"/>
  <c r="AI174" i="9"/>
  <c r="AH174" i="9"/>
  <c r="AC183" i="7"/>
  <c r="AB177" i="8"/>
  <c r="AD183" i="8"/>
  <c r="S174" i="11"/>
  <c r="T164" i="11"/>
  <c r="U170" i="11"/>
  <c r="AB183" i="7"/>
  <c r="AD189" i="7"/>
  <c r="AD158" i="12"/>
  <c r="AB162" i="12"/>
  <c r="AC152" i="12"/>
  <c r="S198" i="7"/>
  <c r="T188" i="7"/>
  <c r="U194" i="7"/>
  <c r="AC188" i="6"/>
  <c r="AB198" i="6"/>
  <c r="AD194" i="6"/>
  <c r="AQ180" i="7"/>
  <c r="AR180" i="7"/>
  <c r="Z180" i="9"/>
  <c r="Y180" i="9"/>
  <c r="S165" i="11"/>
  <c r="U171" i="11"/>
  <c r="AL207" i="11"/>
  <c r="AB210" i="4"/>
  <c r="AD206" i="4"/>
  <c r="AC200" i="4"/>
  <c r="S157" i="13"/>
  <c r="S166" i="13"/>
  <c r="AR186" i="6"/>
  <c r="AQ186" i="6"/>
  <c r="S204" i="6"/>
  <c r="U200" i="6"/>
  <c r="T194" i="6"/>
  <c r="AK157" i="11"/>
  <c r="AK166" i="11"/>
  <c r="T201" i="7"/>
  <c r="U176" i="10"/>
  <c r="T170" i="10"/>
  <c r="S180" i="10"/>
  <c r="U180" i="7"/>
  <c r="AE174" i="7"/>
  <c r="AC147" i="13"/>
  <c r="Y168" i="11"/>
  <c r="Z168" i="11"/>
  <c r="AC177" i="8"/>
  <c r="Y192" i="7"/>
  <c r="Z192" i="7"/>
  <c r="AI180" i="8"/>
  <c r="AH180" i="8"/>
  <c r="AH192" i="6"/>
  <c r="AI192" i="6"/>
  <c r="T156" i="12"/>
  <c r="T176" i="9"/>
  <c r="U182" i="9"/>
  <c r="S186" i="9"/>
  <c r="S208" i="5"/>
  <c r="S199" i="5"/>
  <c r="U159" i="13"/>
  <c r="S153" i="13"/>
  <c r="AK187" i="5"/>
  <c r="AK196" i="5"/>
  <c r="S183" i="8"/>
  <c r="U189" i="8"/>
  <c r="S187" i="8"/>
  <c r="S196" i="8"/>
  <c r="AK153" i="11"/>
  <c r="AM159" i="11"/>
  <c r="T207" i="4"/>
  <c r="AR144" i="13"/>
  <c r="AQ144" i="13"/>
  <c r="Z198" i="6"/>
  <c r="Y198" i="6"/>
  <c r="AB199" i="4"/>
  <c r="AB208" i="4"/>
  <c r="AC146" i="13"/>
  <c r="AB156" i="13"/>
  <c r="AD152" i="13"/>
  <c r="AB150" i="14"/>
  <c r="AD146" i="14"/>
  <c r="AC140" i="14"/>
  <c r="AL192" i="4"/>
  <c r="AN192" i="4" s="1"/>
  <c r="AC153" i="12"/>
  <c r="AL237" i="7"/>
  <c r="AL231" i="6"/>
  <c r="AK192" i="6"/>
  <c r="AM188" i="6"/>
  <c r="AL182" i="6"/>
  <c r="AB168" i="11"/>
  <c r="AD164" i="11"/>
  <c r="AC158" i="11"/>
  <c r="AK135" i="14"/>
  <c r="AM141" i="14"/>
  <c r="S166" i="12"/>
  <c r="S157" i="12"/>
  <c r="Z186" i="8"/>
  <c r="Y186" i="8"/>
  <c r="AQ162" i="10"/>
  <c r="AR162" i="10"/>
  <c r="U192" i="5"/>
  <c r="V192" i="5"/>
  <c r="AK172" i="10"/>
  <c r="AK163" i="10"/>
  <c r="AL186" i="5"/>
  <c r="AN186" i="5" s="1"/>
  <c r="AI162" i="11"/>
  <c r="AH162" i="11"/>
  <c r="J190" i="8"/>
  <c r="J181" i="8"/>
  <c r="AB163" i="11"/>
  <c r="AB172" i="11"/>
  <c r="AK180" i="8"/>
  <c r="AM176" i="8"/>
  <c r="AL170" i="8"/>
  <c r="Z162" i="12"/>
  <c r="Y162" i="12"/>
  <c r="T207" i="5"/>
  <c r="AC165" i="10"/>
  <c r="AM183" i="7"/>
  <c r="AK177" i="7"/>
  <c r="S159" i="12"/>
  <c r="U165" i="12"/>
  <c r="AK147" i="12"/>
  <c r="AM153" i="12"/>
  <c r="S171" i="10"/>
  <c r="U177" i="10"/>
  <c r="AB171" i="9"/>
  <c r="AD177" i="9"/>
  <c r="AR156" i="11"/>
  <c r="AQ156" i="11"/>
  <c r="U162" i="10"/>
  <c r="V162" i="10"/>
  <c r="U188" i="8"/>
  <c r="T182" i="8"/>
  <c r="S192" i="8"/>
  <c r="AL171" i="12"/>
  <c r="AL168" i="8"/>
  <c r="AN168" i="8" s="1"/>
  <c r="AC189" i="6"/>
  <c r="AB163" i="10"/>
  <c r="AB172" i="10"/>
  <c r="AB145" i="12"/>
  <c r="AB154" i="12"/>
  <c r="T204" i="4"/>
  <c r="V204" i="4" s="1"/>
  <c r="AB154" i="13"/>
  <c r="AB145" i="13"/>
  <c r="AI186" i="7"/>
  <c r="AH186" i="7"/>
  <c r="AC144" i="13"/>
  <c r="AD144" i="13" s="1"/>
  <c r="T177" i="10"/>
  <c r="S177" i="9"/>
  <c r="U183" i="9"/>
  <c r="AQ192" i="5"/>
  <c r="AR192" i="5"/>
  <c r="AK154" i="13"/>
  <c r="AK145" i="13"/>
  <c r="AC176" i="8"/>
  <c r="AC180" i="8" s="1"/>
  <c r="AD182" i="8"/>
  <c r="AB186" i="8"/>
  <c r="AQ168" i="9"/>
  <c r="AR168" i="9"/>
  <c r="AC164" i="10"/>
  <c r="AB174" i="10"/>
  <c r="AD170" i="10"/>
  <c r="AI150" i="13"/>
  <c r="AH150" i="13"/>
  <c r="AQ198" i="4"/>
  <c r="AR198" i="4"/>
  <c r="AL198" i="4" s="1"/>
  <c r="AC171" i="9"/>
  <c r="AE168" i="9"/>
  <c r="U213" i="4"/>
  <c r="S207" i="4"/>
  <c r="S184" i="9"/>
  <c r="S175" i="9"/>
  <c r="AK190" i="6"/>
  <c r="AK181" i="6"/>
  <c r="AB184" i="8"/>
  <c r="AB175" i="8"/>
  <c r="AM189" i="6"/>
  <c r="AK183" i="6"/>
  <c r="AM170" i="9"/>
  <c r="AK174" i="9"/>
  <c r="AL164" i="9"/>
  <c r="AI168" i="10"/>
  <c r="AH168" i="10"/>
  <c r="AL231" i="4"/>
  <c r="J172" i="11"/>
  <c r="J163" i="11"/>
  <c r="AQ174" i="8"/>
  <c r="AR174" i="8"/>
  <c r="T158" i="12"/>
  <c r="S168" i="12"/>
  <c r="U164" i="12"/>
  <c r="T152" i="13"/>
  <c r="S162" i="13"/>
  <c r="U158" i="13"/>
  <c r="T153" i="14"/>
  <c r="AL189" i="14"/>
  <c r="AL195" i="14" s="1"/>
  <c r="T159" i="13"/>
  <c r="AK175" i="8"/>
  <c r="AK184" i="8"/>
  <c r="AH198" i="5"/>
  <c r="AI198" i="5"/>
  <c r="AD168" i="9"/>
  <c r="AK162" i="11"/>
  <c r="AL152" i="11"/>
  <c r="AM158" i="11"/>
  <c r="T162" i="11"/>
  <c r="AQ150" i="12"/>
  <c r="AR150" i="12"/>
  <c r="T180" i="8"/>
  <c r="V180" i="8" s="1"/>
  <c r="AC192" i="5"/>
  <c r="AD192" i="5" s="1"/>
  <c r="T171" i="11"/>
  <c r="T183" i="9"/>
  <c r="Z210" i="4"/>
  <c r="Y210" i="4"/>
  <c r="AB159" i="11"/>
  <c r="AD165" i="11"/>
  <c r="T198" i="5"/>
  <c r="T144" i="14"/>
  <c r="U144" i="14" s="1"/>
  <c r="AB187" i="7"/>
  <c r="AB196" i="7"/>
  <c r="J160" i="13"/>
  <c r="J151" i="13"/>
  <c r="AM140" i="14"/>
  <c r="AL134" i="14"/>
  <c r="AK144" i="14"/>
  <c r="J169" i="10"/>
  <c r="J178" i="10"/>
  <c r="AM162" i="9"/>
  <c r="S196" i="7"/>
  <c r="S187" i="7"/>
  <c r="T189" i="8"/>
  <c r="AD147" i="14"/>
  <c r="AB141" i="14"/>
  <c r="AL140" i="13"/>
  <c r="AK150" i="13"/>
  <c r="AM146" i="13"/>
  <c r="AH144" i="14"/>
  <c r="AI144" i="14"/>
  <c r="AB165" i="10"/>
  <c r="AD171" i="10"/>
  <c r="AL158" i="10"/>
  <c r="AK168" i="10"/>
  <c r="AM164" i="10"/>
  <c r="AL188" i="5"/>
  <c r="AM194" i="5"/>
  <c r="AK198" i="5"/>
  <c r="AB195" i="5"/>
  <c r="AD201" i="5"/>
  <c r="AC182" i="7"/>
  <c r="AD188" i="7"/>
  <c r="AB192" i="7"/>
  <c r="T165" i="12"/>
  <c r="AK178" i="9"/>
  <c r="AK169" i="9"/>
  <c r="J205" i="4"/>
  <c r="J214" i="4"/>
  <c r="AB201" i="4"/>
  <c r="AD207" i="4"/>
  <c r="Y156" i="13"/>
  <c r="Z156" i="13"/>
  <c r="AL195" i="10"/>
  <c r="U174" i="8"/>
  <c r="AD200" i="5"/>
  <c r="AC194" i="5"/>
  <c r="AB204" i="5"/>
  <c r="S147" i="14"/>
  <c r="U153" i="14"/>
  <c r="AK141" i="13"/>
  <c r="AM147" i="13"/>
  <c r="AK195" i="4"/>
  <c r="AM201" i="4"/>
  <c r="AK154" i="12"/>
  <c r="AK145" i="12"/>
  <c r="AK139" i="14"/>
  <c r="AK148" i="14"/>
  <c r="AK171" i="8"/>
  <c r="AM177" i="8"/>
  <c r="S216" i="4"/>
  <c r="T206" i="4"/>
  <c r="U212" i="4"/>
  <c r="AH204" i="4"/>
  <c r="AI204" i="4"/>
  <c r="AD156" i="11"/>
  <c r="Z204" i="5"/>
  <c r="Y204" i="5"/>
  <c r="J187" i="7"/>
  <c r="J196" i="7"/>
  <c r="S145" i="14"/>
  <c r="S154" i="14"/>
  <c r="AC159" i="11"/>
  <c r="AL138" i="13"/>
  <c r="AM138" i="13" s="1"/>
  <c r="AB189" i="6"/>
  <c r="AD195" i="6"/>
  <c r="Y150" i="14"/>
  <c r="Z150" i="14"/>
  <c r="AD153" i="13"/>
  <c r="AB147" i="13"/>
  <c r="AI156" i="12"/>
  <c r="AH156" i="12"/>
  <c r="J175" i="9"/>
  <c r="J184" i="9"/>
  <c r="AR138" i="14"/>
  <c r="AQ138" i="14"/>
  <c r="S193" i="6"/>
  <c r="S202" i="6"/>
  <c r="J202" i="6"/>
  <c r="J193" i="6"/>
  <c r="AK208" i="4"/>
  <c r="AK199" i="4"/>
  <c r="AL194" i="4"/>
  <c r="AK204" i="4"/>
  <c r="AM200" i="4"/>
  <c r="AB193" i="6"/>
  <c r="AB202" i="6"/>
  <c r="S189" i="7"/>
  <c r="U195" i="7"/>
  <c r="AK189" i="5"/>
  <c r="AM195" i="5"/>
  <c r="AM171" i="9"/>
  <c r="AK165" i="9"/>
  <c r="J157" i="12"/>
  <c r="J166" i="12"/>
  <c r="AB208" i="5"/>
  <c r="AB199" i="5"/>
  <c r="AD198" i="4"/>
  <c r="AC195" i="5"/>
  <c r="AC170" i="9"/>
  <c r="AB180" i="9"/>
  <c r="AD176" i="9"/>
  <c r="S205" i="4"/>
  <c r="S214" i="4"/>
  <c r="T201" i="6"/>
  <c r="AK159" i="10"/>
  <c r="AM165" i="10"/>
  <c r="S201" i="5"/>
  <c r="U207" i="5"/>
  <c r="S184" i="10"/>
  <c r="S175" i="10"/>
  <c r="J205" i="5"/>
  <c r="J214" i="5"/>
  <c r="AB153" i="12"/>
  <c r="AD159" i="12"/>
  <c r="S195" i="6"/>
  <c r="U201" i="6"/>
  <c r="AL183" i="13"/>
  <c r="AL176" i="7"/>
  <c r="AM182" i="7"/>
  <c r="AK186" i="7"/>
  <c r="AL146" i="12"/>
  <c r="AK156" i="12"/>
  <c r="AM152" i="12"/>
  <c r="AC141" i="14"/>
  <c r="S169" i="11"/>
  <c r="S178" i="11"/>
  <c r="J154" i="14"/>
  <c r="J145" i="14"/>
  <c r="AB178" i="9"/>
  <c r="AB169" i="9"/>
  <c r="AB154" i="14"/>
  <c r="AB145" i="14"/>
  <c r="U206" i="5"/>
  <c r="S210" i="5"/>
  <c r="T200" i="5"/>
  <c r="T168" i="10"/>
  <c r="AK190" i="7"/>
  <c r="AK181" i="7"/>
  <c r="U152" i="14"/>
  <c r="T146" i="14"/>
  <c r="S156" i="14"/>
  <c r="BD208" i="2"/>
  <c r="BD211" i="2"/>
  <c r="BD216" i="2" s="1"/>
  <c r="BG213" i="2"/>
  <c r="BC209" i="2"/>
  <c r="BC206" i="2"/>
  <c r="BC208" i="2"/>
  <c r="BC204" i="2"/>
  <c r="BC205" i="2"/>
  <c r="BC207" i="2"/>
  <c r="BK200" i="2"/>
  <c r="BK201" i="2" s="1"/>
  <c r="BK203" i="2" s="1"/>
  <c r="BL204" i="2" s="1"/>
  <c r="BD200" i="2"/>
  <c r="BD201" i="2" s="1"/>
  <c r="BD203" i="2" s="1"/>
  <c r="BE204" i="2" s="1"/>
  <c r="BA9" i="2"/>
  <c r="BA172" i="2" s="1"/>
  <c r="BB2" i="2"/>
  <c r="BB9" i="2" s="1"/>
  <c r="AW100" i="2" s="1"/>
  <c r="BK205" i="2"/>
  <c r="BK210" i="2" s="1"/>
  <c r="BD214" i="2"/>
  <c r="BK214" i="2"/>
  <c r="AM192" i="4" l="1"/>
  <c r="AY196" i="2"/>
  <c r="BA193" i="2"/>
  <c r="T204" i="5"/>
  <c r="AN144" i="12"/>
  <c r="AV67" i="2"/>
  <c r="AD138" i="14"/>
  <c r="AM132" i="14"/>
  <c r="AD180" i="8"/>
  <c r="U174" i="9"/>
  <c r="AD150" i="12"/>
  <c r="AM174" i="7"/>
  <c r="AL174" i="8"/>
  <c r="AM174" i="8" s="1"/>
  <c r="AD180" i="7"/>
  <c r="AC192" i="6"/>
  <c r="AD192" i="6" s="1"/>
  <c r="T174" i="10"/>
  <c r="U174" i="10" s="1"/>
  <c r="AL150" i="12"/>
  <c r="AM150" i="12" s="1"/>
  <c r="T198" i="6"/>
  <c r="U198" i="6" s="1"/>
  <c r="T192" i="7"/>
  <c r="V192" i="7" s="1"/>
  <c r="AN180" i="6"/>
  <c r="AD162" i="10"/>
  <c r="AN156" i="10"/>
  <c r="V186" i="7"/>
  <c r="AM198" i="4"/>
  <c r="AC162" i="11"/>
  <c r="AE162" i="11" s="1"/>
  <c r="V192" i="6"/>
  <c r="T162" i="12"/>
  <c r="V162" i="12" s="1"/>
  <c r="T180" i="9"/>
  <c r="U180" i="9" s="1"/>
  <c r="AC186" i="7"/>
  <c r="AE186" i="7" s="1"/>
  <c r="AD174" i="8"/>
  <c r="AL156" i="11"/>
  <c r="AN156" i="11" s="1"/>
  <c r="AL180" i="7"/>
  <c r="AM180" i="7" s="1"/>
  <c r="AC168" i="10"/>
  <c r="AD168" i="10" s="1"/>
  <c r="AM168" i="8"/>
  <c r="AC150" i="13"/>
  <c r="AD150" i="13" s="1"/>
  <c r="AL168" i="9"/>
  <c r="AN168" i="9" s="1"/>
  <c r="AX256" i="2"/>
  <c r="AW238" i="2"/>
  <c r="AZ64" i="2"/>
  <c r="AY169" i="2"/>
  <c r="AW172" i="2"/>
  <c r="AL186" i="6"/>
  <c r="AN186" i="6" s="1"/>
  <c r="BB202" i="2"/>
  <c r="AZ169" i="2"/>
  <c r="AV52" i="2"/>
  <c r="BA79" i="2"/>
  <c r="BA37" i="2"/>
  <c r="AZ232" i="2"/>
  <c r="AZ103" i="2"/>
  <c r="AX91" i="2"/>
  <c r="AX133" i="2"/>
  <c r="AW82" i="2"/>
  <c r="AX109" i="2"/>
  <c r="AV25" i="2"/>
  <c r="AW202" i="2"/>
  <c r="AX250" i="2"/>
  <c r="AV94" i="2"/>
  <c r="BB43" i="2"/>
  <c r="AW148" i="2"/>
  <c r="AZ214" i="2"/>
  <c r="BB139" i="2"/>
  <c r="AX19" i="2"/>
  <c r="AX20" i="2" s="1"/>
  <c r="AY145" i="2"/>
  <c r="AZ124" i="2"/>
  <c r="BA70" i="2"/>
  <c r="AV70" i="2"/>
  <c r="BA139" i="2"/>
  <c r="BB154" i="2"/>
  <c r="AY184" i="2"/>
  <c r="BA214" i="2"/>
  <c r="AW166" i="2"/>
  <c r="BA82" i="2"/>
  <c r="AX202" i="2"/>
  <c r="AW121" i="2"/>
  <c r="AX52" i="2"/>
  <c r="AN150" i="11"/>
  <c r="AV109" i="2"/>
  <c r="AW31" i="2"/>
  <c r="AV40" i="2"/>
  <c r="AX196" i="2"/>
  <c r="BB103" i="2"/>
  <c r="BA238" i="2"/>
  <c r="AV205" i="2"/>
  <c r="AV61" i="2"/>
  <c r="AY199" i="2"/>
  <c r="AZ136" i="2"/>
  <c r="T168" i="11"/>
  <c r="V168" i="11" s="1"/>
  <c r="AZ37" i="2"/>
  <c r="AW40" i="2"/>
  <c r="AZ157" i="2"/>
  <c r="AZ127" i="2"/>
  <c r="BA181" i="2"/>
  <c r="BB82" i="2"/>
  <c r="BB100" i="2"/>
  <c r="AV235" i="2"/>
  <c r="BB130" i="2"/>
  <c r="BA217" i="2"/>
  <c r="AV79" i="2"/>
  <c r="BB46" i="2"/>
  <c r="BA34" i="2"/>
  <c r="BB250" i="2"/>
  <c r="AY247" i="2"/>
  <c r="AE186" i="6"/>
  <c r="AC174" i="9"/>
  <c r="AD174" i="9" s="1"/>
  <c r="AY22" i="2"/>
  <c r="AY21" i="2" s="1"/>
  <c r="AW25" i="2"/>
  <c r="BA169" i="2"/>
  <c r="BA145" i="2"/>
  <c r="BA199" i="2"/>
  <c r="AV82" i="2"/>
  <c r="AY226" i="2"/>
  <c r="AZ175" i="2"/>
  <c r="AY253" i="2"/>
  <c r="BB157" i="2"/>
  <c r="V150" i="13"/>
  <c r="AZ145" i="2"/>
  <c r="AZ154" i="2"/>
  <c r="AX190" i="2"/>
  <c r="AX100" i="2"/>
  <c r="BB91" i="2"/>
  <c r="AW67" i="2"/>
  <c r="AW142" i="2"/>
  <c r="AY19" i="2"/>
  <c r="AY20" i="2" s="1"/>
  <c r="BB136" i="2"/>
  <c r="AM186" i="6"/>
  <c r="AL152" i="12"/>
  <c r="AM158" i="12"/>
  <c r="AK162" i="12"/>
  <c r="U207" i="6"/>
  <c r="S201" i="6"/>
  <c r="AB214" i="5"/>
  <c r="AB205" i="5"/>
  <c r="AK214" i="4"/>
  <c r="AK205" i="4"/>
  <c r="T212" i="4"/>
  <c r="S222" i="4"/>
  <c r="U218" i="4"/>
  <c r="AR168" i="10"/>
  <c r="AQ168" i="10"/>
  <c r="AQ150" i="13"/>
  <c r="AR150" i="13"/>
  <c r="T158" i="13"/>
  <c r="S168" i="13"/>
  <c r="U164" i="13"/>
  <c r="AL237" i="4"/>
  <c r="AB190" i="8"/>
  <c r="AB181" i="8"/>
  <c r="AB178" i="10"/>
  <c r="AB169" i="10"/>
  <c r="AC171" i="10"/>
  <c r="J187" i="8"/>
  <c r="J196" i="8"/>
  <c r="AL237" i="6"/>
  <c r="AL243" i="6" s="1"/>
  <c r="Z186" i="9"/>
  <c r="Y186" i="9"/>
  <c r="AK172" i="11"/>
  <c r="AK163" i="11"/>
  <c r="AD212" i="4"/>
  <c r="AB216" i="4"/>
  <c r="AC206" i="4"/>
  <c r="AQ156" i="12"/>
  <c r="AR156" i="12"/>
  <c r="AX103" i="2"/>
  <c r="AZ115" i="2"/>
  <c r="J163" i="12"/>
  <c r="J172" i="12"/>
  <c r="J181" i="9"/>
  <c r="J190" i="9"/>
  <c r="AD201" i="6"/>
  <c r="AB195" i="6"/>
  <c r="T210" i="4"/>
  <c r="V210" i="4" s="1"/>
  <c r="AK145" i="14"/>
  <c r="AK154" i="14"/>
  <c r="AL201" i="10"/>
  <c r="AD213" i="4"/>
  <c r="AB207" i="4"/>
  <c r="AL162" i="10"/>
  <c r="AN162" i="10" s="1"/>
  <c r="T195" i="8"/>
  <c r="J184" i="10"/>
  <c r="J175" i="10"/>
  <c r="BA31" i="2"/>
  <c r="AV19" i="2"/>
  <c r="AM164" i="11"/>
  <c r="AL158" i="11"/>
  <c r="AK168" i="11"/>
  <c r="V144" i="14"/>
  <c r="T159" i="14"/>
  <c r="Z162" i="13"/>
  <c r="Y162" i="13"/>
  <c r="AR174" i="9"/>
  <c r="AQ174" i="9"/>
  <c r="AK151" i="13"/>
  <c r="AK160" i="13"/>
  <c r="AV127" i="2"/>
  <c r="AW19" i="2"/>
  <c r="AW20" i="2" s="1"/>
  <c r="AW26" i="2" s="1"/>
  <c r="AZ22" i="2"/>
  <c r="AZ21" i="2" s="1"/>
  <c r="U171" i="12"/>
  <c r="S165" i="12"/>
  <c r="U204" i="4"/>
  <c r="AB156" i="14"/>
  <c r="AC146" i="14"/>
  <c r="AD152" i="14"/>
  <c r="AL144" i="13"/>
  <c r="AN144" i="13" s="1"/>
  <c r="AV34" i="2"/>
  <c r="AK193" i="5"/>
  <c r="AK202" i="5"/>
  <c r="T182" i="9"/>
  <c r="U188" i="9"/>
  <c r="S192" i="9"/>
  <c r="BA52" i="2"/>
  <c r="BA85" i="2"/>
  <c r="Y180" i="10"/>
  <c r="Z180" i="10"/>
  <c r="AV118" i="2"/>
  <c r="AZ190" i="2"/>
  <c r="AY244" i="2"/>
  <c r="BA115" i="2"/>
  <c r="AW58" i="2"/>
  <c r="BB184" i="2"/>
  <c r="AY73" i="2"/>
  <c r="AX193" i="2"/>
  <c r="AZ100" i="2"/>
  <c r="AY52" i="2"/>
  <c r="AV211" i="2"/>
  <c r="AZ226" i="2"/>
  <c r="AX37" i="2"/>
  <c r="AW193" i="2"/>
  <c r="AV181" i="2"/>
  <c r="AI210" i="4"/>
  <c r="AH210" i="4"/>
  <c r="T194" i="7"/>
  <c r="U200" i="7"/>
  <c r="S204" i="7"/>
  <c r="S180" i="11"/>
  <c r="U176" i="11"/>
  <c r="T170" i="11"/>
  <c r="AM186" i="5"/>
  <c r="S195" i="7"/>
  <c r="U201" i="7"/>
  <c r="AH192" i="7"/>
  <c r="AI192" i="7"/>
  <c r="S190" i="9"/>
  <c r="S181" i="9"/>
  <c r="AL176" i="8"/>
  <c r="AM182" i="8"/>
  <c r="AK186" i="8"/>
  <c r="AD170" i="11"/>
  <c r="AB174" i="11"/>
  <c r="AC164" i="11"/>
  <c r="S214" i="5"/>
  <c r="S205" i="5"/>
  <c r="T150" i="14"/>
  <c r="U150" i="14" s="1"/>
  <c r="AX238" i="2"/>
  <c r="AL182" i="7"/>
  <c r="AM188" i="7"/>
  <c r="AK192" i="7"/>
  <c r="AY136" i="2"/>
  <c r="AN138" i="13"/>
  <c r="T207" i="6"/>
  <c r="AH180" i="9"/>
  <c r="AI180" i="9"/>
  <c r="AC201" i="5"/>
  <c r="AV157" i="2"/>
  <c r="AB208" i="6"/>
  <c r="AB199" i="6"/>
  <c r="S151" i="14"/>
  <c r="S160" i="14"/>
  <c r="U204" i="5"/>
  <c r="BB133" i="2"/>
  <c r="AK160" i="12"/>
  <c r="AK151" i="12"/>
  <c r="AW184" i="2"/>
  <c r="AR198" i="5"/>
  <c r="AQ198" i="5"/>
  <c r="AC144" i="14"/>
  <c r="AD144" i="14" s="1"/>
  <c r="AB193" i="7"/>
  <c r="AB202" i="7"/>
  <c r="BB34" i="2"/>
  <c r="AX88" i="2"/>
  <c r="AW223" i="2"/>
  <c r="BA88" i="2"/>
  <c r="AK189" i="6"/>
  <c r="AM195" i="6"/>
  <c r="S213" i="4"/>
  <c r="U219" i="4"/>
  <c r="AL177" i="12"/>
  <c r="AW256" i="2"/>
  <c r="AV193" i="2"/>
  <c r="AX31" i="2"/>
  <c r="AV169" i="2"/>
  <c r="AB177" i="9"/>
  <c r="AD183" i="9"/>
  <c r="AK183" i="7"/>
  <c r="AM189" i="7"/>
  <c r="V204" i="5"/>
  <c r="AH156" i="13"/>
  <c r="AI156" i="13"/>
  <c r="S202" i="8"/>
  <c r="S193" i="8"/>
  <c r="AC153" i="13"/>
  <c r="AX136" i="2"/>
  <c r="AW205" i="2"/>
  <c r="BB85" i="2"/>
  <c r="BB235" i="2"/>
  <c r="AZ130" i="2"/>
  <c r="AZ199" i="2"/>
  <c r="BB142" i="2"/>
  <c r="AW229" i="2"/>
  <c r="BA118" i="2"/>
  <c r="AW55" i="2"/>
  <c r="BA130" i="2"/>
  <c r="AZ79" i="2"/>
  <c r="AC156" i="12"/>
  <c r="AE156" i="12" s="1"/>
  <c r="AD189" i="8"/>
  <c r="AB183" i="8"/>
  <c r="AC147" i="14"/>
  <c r="S190" i="10"/>
  <c r="S181" i="10"/>
  <c r="S153" i="14"/>
  <c r="U159" i="14"/>
  <c r="AD207" i="5"/>
  <c r="AB201" i="5"/>
  <c r="AI150" i="14"/>
  <c r="AH150" i="14"/>
  <c r="S199" i="6"/>
  <c r="S208" i="6"/>
  <c r="AC188" i="7"/>
  <c r="AB198" i="7"/>
  <c r="AD194" i="7"/>
  <c r="T189" i="9"/>
  <c r="AR162" i="11"/>
  <c r="AQ162" i="11"/>
  <c r="S177" i="10"/>
  <c r="U183" i="10"/>
  <c r="Z174" i="11"/>
  <c r="Y174" i="11"/>
  <c r="S162" i="14"/>
  <c r="U158" i="14"/>
  <c r="T152" i="14"/>
  <c r="AB151" i="14"/>
  <c r="AB160" i="14"/>
  <c r="AZ76" i="2"/>
  <c r="BA64" i="2"/>
  <c r="AX64" i="2"/>
  <c r="BB145" i="2"/>
  <c r="AZ52" i="2"/>
  <c r="AB159" i="12"/>
  <c r="AD165" i="12"/>
  <c r="AM171" i="10"/>
  <c r="AK165" i="10"/>
  <c r="S211" i="4"/>
  <c r="S220" i="4"/>
  <c r="AC165" i="11"/>
  <c r="BA151" i="2"/>
  <c r="AM207" i="4"/>
  <c r="AK201" i="4"/>
  <c r="AX70" i="2"/>
  <c r="AH204" i="5"/>
  <c r="AI204" i="5"/>
  <c r="AK175" i="9"/>
  <c r="AK184" i="9"/>
  <c r="AL194" i="5"/>
  <c r="AM200" i="5"/>
  <c r="AK204" i="5"/>
  <c r="AB147" i="14"/>
  <c r="AD153" i="14"/>
  <c r="AL140" i="14"/>
  <c r="AM146" i="14"/>
  <c r="AK150" i="14"/>
  <c r="U198" i="5"/>
  <c r="V198" i="5"/>
  <c r="AZ181" i="2"/>
  <c r="BB193" i="2"/>
  <c r="AY115" i="2"/>
  <c r="BB40" i="2"/>
  <c r="AW250" i="2"/>
  <c r="AX43" i="2"/>
  <c r="AC198" i="5"/>
  <c r="AE198" i="5" s="1"/>
  <c r="AL201" i="14"/>
  <c r="T164" i="12"/>
  <c r="U170" i="12"/>
  <c r="S174" i="12"/>
  <c r="AD176" i="10"/>
  <c r="AC170" i="10"/>
  <c r="AB180" i="10"/>
  <c r="AI186" i="8"/>
  <c r="AH186" i="8"/>
  <c r="Z192" i="8"/>
  <c r="Y192" i="8"/>
  <c r="AY178" i="2"/>
  <c r="AV241" i="2"/>
  <c r="T213" i="5"/>
  <c r="AB178" i="11"/>
  <c r="AB169" i="11"/>
  <c r="AM194" i="6"/>
  <c r="AK198" i="6"/>
  <c r="AL188" i="6"/>
  <c r="AC159" i="12"/>
  <c r="BB232" i="2"/>
  <c r="S159" i="13"/>
  <c r="U165" i="13"/>
  <c r="BA19" i="2"/>
  <c r="BA20" i="2" s="1"/>
  <c r="AV85" i="2"/>
  <c r="AE144" i="13"/>
  <c r="BA127" i="2"/>
  <c r="AW118" i="2"/>
  <c r="BA253" i="2"/>
  <c r="AW28" i="2"/>
  <c r="AY256" i="2"/>
  <c r="AW106" i="2"/>
  <c r="BB121" i="2"/>
  <c r="AZ247" i="2"/>
  <c r="AZ31" i="2"/>
  <c r="AZ43" i="2"/>
  <c r="AV100" i="2"/>
  <c r="AW163" i="2"/>
  <c r="AX94" i="2"/>
  <c r="T200" i="6"/>
  <c r="S210" i="6"/>
  <c r="U206" i="6"/>
  <c r="S163" i="13"/>
  <c r="S172" i="13"/>
  <c r="AH162" i="12"/>
  <c r="AI162" i="12"/>
  <c r="AL255" i="9"/>
  <c r="AK187" i="7"/>
  <c r="AK196" i="7"/>
  <c r="J211" i="4"/>
  <c r="J220" i="4"/>
  <c r="AB165" i="11"/>
  <c r="AD171" i="11"/>
  <c r="AK180" i="9"/>
  <c r="AL170" i="9"/>
  <c r="AM176" i="9"/>
  <c r="AK196" i="6"/>
  <c r="AK187" i="6"/>
  <c r="AB160" i="12"/>
  <c r="AB151" i="12"/>
  <c r="AL243" i="7"/>
  <c r="AK159" i="11"/>
  <c r="AM165" i="11"/>
  <c r="AC194" i="6"/>
  <c r="AB204" i="6"/>
  <c r="AD200" i="6"/>
  <c r="U168" i="10"/>
  <c r="V168" i="10"/>
  <c r="AB184" i="9"/>
  <c r="AB175" i="9"/>
  <c r="AQ186" i="7"/>
  <c r="AR186" i="7"/>
  <c r="S207" i="5"/>
  <c r="U213" i="5"/>
  <c r="AB186" i="9"/>
  <c r="AC176" i="9"/>
  <c r="AD182" i="9"/>
  <c r="U192" i="7"/>
  <c r="AQ144" i="14"/>
  <c r="AR144" i="14"/>
  <c r="T165" i="13"/>
  <c r="AR180" i="8"/>
  <c r="AQ180" i="8"/>
  <c r="AI168" i="11"/>
  <c r="AH168" i="11"/>
  <c r="AB162" i="13"/>
  <c r="AD158" i="13"/>
  <c r="AC152" i="13"/>
  <c r="T213" i="4"/>
  <c r="S186" i="10"/>
  <c r="T176" i="10"/>
  <c r="U182" i="10"/>
  <c r="Y198" i="7"/>
  <c r="Z198" i="7"/>
  <c r="BB58" i="2"/>
  <c r="AY238" i="2"/>
  <c r="AY106" i="2"/>
  <c r="AW247" i="2"/>
  <c r="AY151" i="2"/>
  <c r="AV112" i="2"/>
  <c r="BA250" i="2"/>
  <c r="BB151" i="2"/>
  <c r="AW52" i="2"/>
  <c r="AY70" i="2"/>
  <c r="AV214" i="2"/>
  <c r="BA106" i="2"/>
  <c r="AZ172" i="2"/>
  <c r="AZ205" i="2"/>
  <c r="AV196" i="2"/>
  <c r="BA97" i="2"/>
  <c r="AY94" i="2"/>
  <c r="AZ67" i="2"/>
  <c r="AZ250" i="2"/>
  <c r="AW157" i="2"/>
  <c r="AY133" i="2"/>
  <c r="AV130" i="2"/>
  <c r="AX22" i="2"/>
  <c r="AX21" i="2" s="1"/>
  <c r="AW109" i="2"/>
  <c r="BB67" i="2"/>
  <c r="BA166" i="2"/>
  <c r="AY205" i="2"/>
  <c r="BB199" i="2"/>
  <c r="AX232" i="2"/>
  <c r="AZ106" i="2"/>
  <c r="AW145" i="2"/>
  <c r="AV43" i="2"/>
  <c r="AW70" i="2"/>
  <c r="BA148" i="2"/>
  <c r="BB220" i="2"/>
  <c r="BB37" i="2"/>
  <c r="AW139" i="2"/>
  <c r="AX184" i="2"/>
  <c r="AV184" i="2"/>
  <c r="AX34" i="2"/>
  <c r="BA163" i="2"/>
  <c r="AZ49" i="2"/>
  <c r="AY49" i="2"/>
  <c r="AX148" i="2"/>
  <c r="AW43" i="2"/>
  <c r="AY217" i="2"/>
  <c r="AY181" i="2"/>
  <c r="BA187" i="2"/>
  <c r="AZ88" i="2"/>
  <c r="BB178" i="2"/>
  <c r="AV76" i="2"/>
  <c r="BA55" i="2"/>
  <c r="AZ73" i="2"/>
  <c r="BB205" i="2"/>
  <c r="BB166" i="2"/>
  <c r="AV187" i="2"/>
  <c r="AV91" i="2"/>
  <c r="AY46" i="2"/>
  <c r="AY220" i="2"/>
  <c r="AV232" i="2"/>
  <c r="BB109" i="2"/>
  <c r="AX157" i="2"/>
  <c r="AV106" i="2"/>
  <c r="AY100" i="2"/>
  <c r="BA142" i="2"/>
  <c r="AW244" i="2"/>
  <c r="AV247" i="2"/>
  <c r="AV166" i="2"/>
  <c r="AX97" i="2"/>
  <c r="AX139" i="2"/>
  <c r="BA160" i="2"/>
  <c r="AX235" i="2"/>
  <c r="AX199" i="2"/>
  <c r="AY79" i="2"/>
  <c r="AV88" i="2"/>
  <c r="AW88" i="2"/>
  <c r="AZ241" i="2"/>
  <c r="AZ58" i="2"/>
  <c r="BB52" i="2"/>
  <c r="AZ85" i="2"/>
  <c r="AX166" i="2"/>
  <c r="AZ19" i="2"/>
  <c r="AZ20" i="2" s="1"/>
  <c r="BA124" i="2"/>
  <c r="AY76" i="2"/>
  <c r="AV148" i="2"/>
  <c r="AW217" i="2"/>
  <c r="BB208" i="2"/>
  <c r="BB175" i="2"/>
  <c r="AY28" i="2"/>
  <c r="AY27" i="2" s="1"/>
  <c r="AZ133" i="2"/>
  <c r="AW112" i="2"/>
  <c r="AW124" i="2"/>
  <c r="AW91" i="2"/>
  <c r="AZ244" i="2"/>
  <c r="BB214" i="2"/>
  <c r="BB106" i="2"/>
  <c r="AW85" i="2"/>
  <c r="BB160" i="2"/>
  <c r="AY97" i="2"/>
  <c r="BA244" i="2"/>
  <c r="AV238" i="2"/>
  <c r="AX241" i="2"/>
  <c r="AV49" i="2"/>
  <c r="AW64" i="2"/>
  <c r="AX208" i="2"/>
  <c r="AZ217" i="2"/>
  <c r="AW187" i="2"/>
  <c r="BA109" i="2"/>
  <c r="BA178" i="2"/>
  <c r="AW136" i="2"/>
  <c r="BA73" i="2"/>
  <c r="AZ61" i="2"/>
  <c r="BA49" i="2"/>
  <c r="AY214" i="2"/>
  <c r="AX115" i="2"/>
  <c r="AX112" i="2"/>
  <c r="AV139" i="2"/>
  <c r="AX151" i="2"/>
  <c r="BA235" i="2"/>
  <c r="AX73" i="2"/>
  <c r="AY34" i="2"/>
  <c r="AY33" i="2" s="1"/>
  <c r="AW76" i="2"/>
  <c r="BB76" i="2"/>
  <c r="BA61" i="2"/>
  <c r="BA232" i="2"/>
  <c r="AV199" i="2"/>
  <c r="AY85" i="2"/>
  <c r="AV163" i="2"/>
  <c r="AV103" i="2"/>
  <c r="AY112" i="2"/>
  <c r="AZ55" i="2"/>
  <c r="BB22" i="2"/>
  <c r="BB21" i="2" s="1"/>
  <c r="AX118" i="2"/>
  <c r="AX46" i="2"/>
  <c r="AW196" i="2"/>
  <c r="AV55" i="2"/>
  <c r="BB61" i="2"/>
  <c r="AY103" i="2"/>
  <c r="AZ238" i="2"/>
  <c r="AY157" i="2"/>
  <c r="AZ208" i="2"/>
  <c r="AY208" i="2"/>
  <c r="AZ34" i="2"/>
  <c r="AV136" i="2"/>
  <c r="AZ46" i="2"/>
  <c r="AX223" i="2"/>
  <c r="AW181" i="2"/>
  <c r="BB256" i="2"/>
  <c r="AY130" i="2"/>
  <c r="AY223" i="2"/>
  <c r="AY118" i="2"/>
  <c r="AZ121" i="2"/>
  <c r="AZ196" i="2"/>
  <c r="BA94" i="2"/>
  <c r="BA190" i="2"/>
  <c r="AW79" i="2"/>
  <c r="AW214" i="2"/>
  <c r="BB211" i="2"/>
  <c r="AZ28" i="2"/>
  <c r="AV160" i="2"/>
  <c r="AZ25" i="2"/>
  <c r="AZ26" i="2" s="1"/>
  <c r="AZ160" i="2"/>
  <c r="AW226" i="2"/>
  <c r="AV22" i="2"/>
  <c r="BB226" i="2"/>
  <c r="BA133" i="2"/>
  <c r="BB25" i="2"/>
  <c r="BB163" i="2"/>
  <c r="BB115" i="2"/>
  <c r="AZ211" i="2"/>
  <c r="BA175" i="2"/>
  <c r="AW127" i="2"/>
  <c r="AZ223" i="2"/>
  <c r="AY25" i="2"/>
  <c r="AX55" i="2"/>
  <c r="AW133" i="2"/>
  <c r="BB79" i="2"/>
  <c r="AX127" i="2"/>
  <c r="AW73" i="2"/>
  <c r="BA46" i="2"/>
  <c r="AV220" i="2"/>
  <c r="AX178" i="2"/>
  <c r="AW241" i="2"/>
  <c r="BB118" i="2"/>
  <c r="AY55" i="2"/>
  <c r="BB55" i="2"/>
  <c r="AV217" i="2"/>
  <c r="AZ193" i="2"/>
  <c r="AV124" i="2"/>
  <c r="AY64" i="2"/>
  <c r="AX247" i="2"/>
  <c r="AX169" i="2"/>
  <c r="BB127" i="2"/>
  <c r="AY40" i="2"/>
  <c r="AW49" i="2"/>
  <c r="AV28" i="2"/>
  <c r="BA223" i="2"/>
  <c r="AY61" i="2"/>
  <c r="AY139" i="2"/>
  <c r="AX229" i="2"/>
  <c r="AY160" i="2"/>
  <c r="AY232" i="2"/>
  <c r="AV73" i="2"/>
  <c r="BB169" i="2"/>
  <c r="AX82" i="2"/>
  <c r="BA100" i="2"/>
  <c r="BA136" i="2"/>
  <c r="AV202" i="2"/>
  <c r="AX211" i="2"/>
  <c r="AY121" i="2"/>
  <c r="AY127" i="2"/>
  <c r="AZ163" i="2"/>
  <c r="BA58" i="2"/>
  <c r="BA43" i="2"/>
  <c r="AY67" i="2"/>
  <c r="AW190" i="2"/>
  <c r="AW61" i="2"/>
  <c r="AV208" i="2"/>
  <c r="AV250" i="2"/>
  <c r="AX187" i="2"/>
  <c r="BB241" i="2"/>
  <c r="AV223" i="2"/>
  <c r="BA202" i="2"/>
  <c r="BA220" i="2"/>
  <c r="BA157" i="2"/>
  <c r="AV64" i="2"/>
  <c r="AV154" i="2"/>
  <c r="AW175" i="2"/>
  <c r="AX28" i="2"/>
  <c r="AV178" i="2"/>
  <c r="AX145" i="2"/>
  <c r="AZ70" i="2"/>
  <c r="BB148" i="2"/>
  <c r="AX49" i="2"/>
  <c r="AZ253" i="2"/>
  <c r="AY211" i="2"/>
  <c r="BA121" i="2"/>
  <c r="AZ142" i="2"/>
  <c r="BB19" i="2"/>
  <c r="BB20" i="2" s="1"/>
  <c r="AY187" i="2"/>
  <c r="AZ151" i="2"/>
  <c r="BB223" i="2"/>
  <c r="BB244" i="2"/>
  <c r="AX121" i="2"/>
  <c r="BA28" i="2"/>
  <c r="AV31" i="2"/>
  <c r="AX76" i="2"/>
  <c r="AY193" i="2"/>
  <c r="AY154" i="2"/>
  <c r="AX214" i="2"/>
  <c r="AY58" i="2"/>
  <c r="BB31" i="2"/>
  <c r="AZ112" i="2"/>
  <c r="AV145" i="2"/>
  <c r="AZ148" i="2"/>
  <c r="AY229" i="2"/>
  <c r="AY31" i="2"/>
  <c r="AZ82" i="2"/>
  <c r="AW220" i="2"/>
  <c r="AX160" i="2"/>
  <c r="AW211" i="2"/>
  <c r="AW235" i="2"/>
  <c r="AZ220" i="2"/>
  <c r="Y210" i="5"/>
  <c r="Z210" i="5"/>
  <c r="AX217" i="2"/>
  <c r="S175" i="11"/>
  <c r="S184" i="11"/>
  <c r="AX124" i="2"/>
  <c r="AW253" i="2"/>
  <c r="AW178" i="2"/>
  <c r="BB124" i="2"/>
  <c r="AK171" i="9"/>
  <c r="AM177" i="9"/>
  <c r="AY91" i="2"/>
  <c r="AM206" i="4"/>
  <c r="AL200" i="4"/>
  <c r="AK210" i="4"/>
  <c r="AL138" i="14"/>
  <c r="AN138" i="14" s="1"/>
  <c r="AB153" i="13"/>
  <c r="AD159" i="13"/>
  <c r="J202" i="7"/>
  <c r="J193" i="7"/>
  <c r="AV133" i="2"/>
  <c r="AN198" i="4"/>
  <c r="AW97" i="2"/>
  <c r="AV172" i="2"/>
  <c r="AL192" i="5"/>
  <c r="AN192" i="5" s="1"/>
  <c r="S193" i="7"/>
  <c r="S202" i="7"/>
  <c r="AZ256" i="2"/>
  <c r="AW169" i="2"/>
  <c r="Y168" i="12"/>
  <c r="Z168" i="12"/>
  <c r="J178" i="11"/>
  <c r="J169" i="11"/>
  <c r="AI174" i="10"/>
  <c r="AH174" i="10"/>
  <c r="AB192" i="8"/>
  <c r="AC182" i="8"/>
  <c r="AD188" i="8"/>
  <c r="T183" i="10"/>
  <c r="T186" i="8"/>
  <c r="V186" i="8" s="1"/>
  <c r="AZ97" i="2"/>
  <c r="AK153" i="12"/>
  <c r="AM159" i="12"/>
  <c r="AE192" i="5"/>
  <c r="AW160" i="2"/>
  <c r="S163" i="12"/>
  <c r="S172" i="12"/>
  <c r="AQ192" i="6"/>
  <c r="AR192" i="6"/>
  <c r="AB214" i="4"/>
  <c r="AB205" i="4"/>
  <c r="AX154" i="2"/>
  <c r="AZ40" i="2"/>
  <c r="AY166" i="2"/>
  <c r="AX106" i="2"/>
  <c r="AW37" i="2"/>
  <c r="BA205" i="2"/>
  <c r="AX226" i="2"/>
  <c r="AW154" i="2"/>
  <c r="BA91" i="2"/>
  <c r="AW46" i="2"/>
  <c r="BA208" i="2"/>
  <c r="AV175" i="2"/>
  <c r="AY172" i="2"/>
  <c r="AY142" i="2"/>
  <c r="BA241" i="2"/>
  <c r="AV253" i="2"/>
  <c r="AZ229" i="2"/>
  <c r="T207" i="7"/>
  <c r="Y204" i="6"/>
  <c r="Z204" i="6"/>
  <c r="AL213" i="11"/>
  <c r="AC158" i="12"/>
  <c r="AB168" i="12"/>
  <c r="AD164" i="12"/>
  <c r="J199" i="6"/>
  <c r="J208" i="6"/>
  <c r="Z216" i="4"/>
  <c r="Y216" i="4"/>
  <c r="AB171" i="10"/>
  <c r="AD177" i="10"/>
  <c r="U189" i="9"/>
  <c r="S183" i="9"/>
  <c r="Z156" i="14"/>
  <c r="Y156" i="14"/>
  <c r="AK147" i="13"/>
  <c r="AM153" i="13"/>
  <c r="AI198" i="6"/>
  <c r="AH198" i="6"/>
  <c r="BA22" i="2"/>
  <c r="BA21" i="2" s="1"/>
  <c r="AZ187" i="2"/>
  <c r="AY109" i="2"/>
  <c r="AX244" i="2"/>
  <c r="AV244" i="2"/>
  <c r="BA247" i="2"/>
  <c r="BB196" i="2"/>
  <c r="AX79" i="2"/>
  <c r="BB247" i="2"/>
  <c r="AW151" i="2"/>
  <c r="AX40" i="2"/>
  <c r="BA103" i="2"/>
  <c r="BB97" i="2"/>
  <c r="BB70" i="2"/>
  <c r="AX220" i="2"/>
  <c r="BB112" i="2"/>
  <c r="AV190" i="2"/>
  <c r="BA256" i="2"/>
  <c r="BB73" i="2"/>
  <c r="AY124" i="2"/>
  <c r="AV151" i="2"/>
  <c r="AV229" i="2"/>
  <c r="AY82" i="2"/>
  <c r="BB94" i="2"/>
  <c r="AY202" i="2"/>
  <c r="BB187" i="2"/>
  <c r="AY235" i="2"/>
  <c r="AZ235" i="2"/>
  <c r="AZ139" i="2"/>
  <c r="AZ118" i="2"/>
  <c r="BB253" i="2"/>
  <c r="BB64" i="2"/>
  <c r="AX175" i="2"/>
  <c r="AX67" i="2"/>
  <c r="BB88" i="2"/>
  <c r="BA25" i="2"/>
  <c r="BA40" i="2"/>
  <c r="AW115" i="2"/>
  <c r="AY250" i="2"/>
  <c r="BA154" i="2"/>
  <c r="AX130" i="2"/>
  <c r="BB172" i="2"/>
  <c r="AY175" i="2"/>
  <c r="AX58" i="2"/>
  <c r="BA196" i="2"/>
  <c r="AY43" i="2"/>
  <c r="AV58" i="2"/>
  <c r="BB190" i="2"/>
  <c r="AV97" i="2"/>
  <c r="AY190" i="2"/>
  <c r="BA112" i="2"/>
  <c r="AX172" i="2"/>
  <c r="AY241" i="2"/>
  <c r="AW103" i="2"/>
  <c r="BB229" i="2"/>
  <c r="AZ91" i="2"/>
  <c r="AY148" i="2"/>
  <c r="AY88" i="2"/>
  <c r="AW232" i="2"/>
  <c r="BB49" i="2"/>
  <c r="AW34" i="2"/>
  <c r="BB238" i="2"/>
  <c r="BB181" i="2"/>
  <c r="BB217" i="2"/>
  <c r="AV115" i="2"/>
  <c r="AW22" i="2"/>
  <c r="AW21" i="2" s="1"/>
  <c r="BA229" i="2"/>
  <c r="AZ166" i="2"/>
  <c r="AW208" i="2"/>
  <c r="AV142" i="2"/>
  <c r="AW130" i="2"/>
  <c r="BA226" i="2"/>
  <c r="T206" i="5"/>
  <c r="S216" i="5"/>
  <c r="U212" i="5"/>
  <c r="AX85" i="2"/>
  <c r="J160" i="14"/>
  <c r="J151" i="14"/>
  <c r="AL189" i="13"/>
  <c r="AL195" i="13" s="1"/>
  <c r="AX253" i="2"/>
  <c r="J211" i="5"/>
  <c r="J220" i="5"/>
  <c r="AY163" i="2"/>
  <c r="BA211" i="2"/>
  <c r="AK195" i="5"/>
  <c r="AM201" i="5"/>
  <c r="AR204" i="4"/>
  <c r="AQ204" i="4"/>
  <c r="U180" i="8"/>
  <c r="AW199" i="2"/>
  <c r="AK177" i="8"/>
  <c r="AM183" i="8"/>
  <c r="BA67" i="2"/>
  <c r="AX181" i="2"/>
  <c r="AC200" i="5"/>
  <c r="AD206" i="5"/>
  <c r="AB210" i="5"/>
  <c r="T156" i="13"/>
  <c r="V156" i="13" s="1"/>
  <c r="AX163" i="2"/>
  <c r="AX25" i="2"/>
  <c r="T171" i="12"/>
  <c r="AM170" i="10"/>
  <c r="AK174" i="10"/>
  <c r="AL164" i="10"/>
  <c r="AM152" i="13"/>
  <c r="AK156" i="13"/>
  <c r="AL146" i="13"/>
  <c r="J157" i="13"/>
  <c r="J166" i="13"/>
  <c r="AW94" i="2"/>
  <c r="T177" i="11"/>
  <c r="U162" i="11"/>
  <c r="V162" i="11"/>
  <c r="AK190" i="8"/>
  <c r="AK181" i="8"/>
  <c r="AV121" i="2"/>
  <c r="AC177" i="9"/>
  <c r="AB151" i="13"/>
  <c r="AB160" i="13"/>
  <c r="AC195" i="6"/>
  <c r="T188" i="8"/>
  <c r="S198" i="8"/>
  <c r="U194" i="8"/>
  <c r="BA184" i="2"/>
  <c r="AK178" i="10"/>
  <c r="AK169" i="10"/>
  <c r="AK141" i="14"/>
  <c r="AM147" i="14"/>
  <c r="AZ109" i="2"/>
  <c r="S189" i="8"/>
  <c r="U195" i="8"/>
  <c r="U156" i="12"/>
  <c r="V156" i="12"/>
  <c r="AE180" i="8"/>
  <c r="AC183" i="8"/>
  <c r="AZ178" i="2"/>
  <c r="AX61" i="2"/>
  <c r="AV256" i="2"/>
  <c r="AZ94" i="2"/>
  <c r="AY37" i="2"/>
  <c r="AZ184" i="2"/>
  <c r="BA76" i="2"/>
  <c r="AV226" i="2"/>
  <c r="AV46" i="2"/>
  <c r="AX205" i="2"/>
  <c r="AX142" i="2"/>
  <c r="AZ202" i="2"/>
  <c r="AV37" i="2"/>
  <c r="BB28" i="2"/>
  <c r="AC204" i="4"/>
  <c r="AE204" i="4" s="1"/>
  <c r="U177" i="11"/>
  <c r="S171" i="11"/>
  <c r="AB189" i="7"/>
  <c r="AD195" i="7"/>
  <c r="AC189" i="7"/>
  <c r="AW13" i="2"/>
  <c r="AW14" i="2" s="1"/>
  <c r="AZ16" i="2"/>
  <c r="AZ15" i="2" s="1"/>
  <c r="AV16" i="2"/>
  <c r="AV13" i="2"/>
  <c r="BB13" i="2"/>
  <c r="BB14" i="2" s="1"/>
  <c r="AY16" i="2"/>
  <c r="AY15" i="2" s="1"/>
  <c r="AX13" i="2"/>
  <c r="AX14" i="2" s="1"/>
  <c r="AW16" i="2"/>
  <c r="AW15" i="2" s="1"/>
  <c r="AY13" i="2"/>
  <c r="AY14" i="2" s="1"/>
  <c r="AZ13" i="2"/>
  <c r="AZ14" i="2" s="1"/>
  <c r="BA16" i="2"/>
  <c r="BA15" i="2" s="1"/>
  <c r="AX16" i="2"/>
  <c r="AX15" i="2" s="1"/>
  <c r="BA13" i="2"/>
  <c r="BA14" i="2" s="1"/>
  <c r="BB16" i="2"/>
  <c r="BB15" i="2" s="1"/>
  <c r="BD220" i="2"/>
  <c r="BG219" i="2"/>
  <c r="BD217" i="2"/>
  <c r="BD222" i="2" s="1"/>
  <c r="BC213" i="2"/>
  <c r="BC214" i="2"/>
  <c r="BC212" i="2"/>
  <c r="BC215" i="2"/>
  <c r="BK211" i="2"/>
  <c r="BK216" i="2" s="1"/>
  <c r="BC210" i="2"/>
  <c r="BC211" i="2"/>
  <c r="BK206" i="2"/>
  <c r="BK207" i="2" s="1"/>
  <c r="BK209" i="2" s="1"/>
  <c r="BL210" i="2" s="1"/>
  <c r="BD206" i="2"/>
  <c r="BD207" i="2" s="1"/>
  <c r="BD209" i="2" s="1"/>
  <c r="BE210" i="2" s="1"/>
  <c r="BK220" i="2"/>
  <c r="AC210" i="4" l="1"/>
  <c r="AM162" i="10"/>
  <c r="T210" i="5"/>
  <c r="U210" i="5" s="1"/>
  <c r="AE174" i="9"/>
  <c r="AE192" i="6"/>
  <c r="AN180" i="7"/>
  <c r="AL186" i="7"/>
  <c r="AN186" i="7" s="1"/>
  <c r="BA26" i="2"/>
  <c r="BA32" i="2" s="1"/>
  <c r="BA38" i="2" s="1"/>
  <c r="BA44" i="2" s="1"/>
  <c r="BA50" i="2" s="1"/>
  <c r="BA56" i="2" s="1"/>
  <c r="BA62" i="2" s="1"/>
  <c r="BA68" i="2" s="1"/>
  <c r="BA74" i="2" s="1"/>
  <c r="BA80" i="2" s="1"/>
  <c r="BA86" i="2" s="1"/>
  <c r="BA92" i="2" s="1"/>
  <c r="BA98" i="2" s="1"/>
  <c r="BA104" i="2" s="1"/>
  <c r="BA110" i="2" s="1"/>
  <c r="BA116" i="2" s="1"/>
  <c r="BA122" i="2" s="1"/>
  <c r="BA128" i="2" s="1"/>
  <c r="BA134" i="2" s="1"/>
  <c r="BA140" i="2" s="1"/>
  <c r="BA146" i="2" s="1"/>
  <c r="BA152" i="2" s="1"/>
  <c r="BA158" i="2" s="1"/>
  <c r="BA164" i="2" s="1"/>
  <c r="BA170" i="2" s="1"/>
  <c r="BA176" i="2" s="1"/>
  <c r="BA182" i="2" s="1"/>
  <c r="BA188" i="2" s="1"/>
  <c r="BA194" i="2" s="1"/>
  <c r="BA200" i="2" s="1"/>
  <c r="BA206" i="2" s="1"/>
  <c r="BA212" i="2" s="1"/>
  <c r="BA218" i="2" s="1"/>
  <c r="BA224" i="2" s="1"/>
  <c r="BA230" i="2" s="1"/>
  <c r="BA236" i="2" s="1"/>
  <c r="BA242" i="2" s="1"/>
  <c r="BA248" i="2" s="1"/>
  <c r="BA254" i="2" s="1"/>
  <c r="T204" i="6"/>
  <c r="V204" i="6" s="1"/>
  <c r="BA27" i="2"/>
  <c r="BA33" i="2" s="1"/>
  <c r="AZ27" i="2"/>
  <c r="AY26" i="2"/>
  <c r="AY32" i="2" s="1"/>
  <c r="AY38" i="2" s="1"/>
  <c r="AY44" i="2" s="1"/>
  <c r="AY50" i="2" s="1"/>
  <c r="AY56" i="2" s="1"/>
  <c r="AY62" i="2" s="1"/>
  <c r="AY68" i="2" s="1"/>
  <c r="AY74" i="2" s="1"/>
  <c r="AY80" i="2" s="1"/>
  <c r="AY86" i="2" s="1"/>
  <c r="AY92" i="2" s="1"/>
  <c r="AY98" i="2" s="1"/>
  <c r="AY104" i="2" s="1"/>
  <c r="AY110" i="2" s="1"/>
  <c r="AY116" i="2" s="1"/>
  <c r="AY122" i="2" s="1"/>
  <c r="AY128" i="2" s="1"/>
  <c r="AY134" i="2" s="1"/>
  <c r="AY140" i="2" s="1"/>
  <c r="AY146" i="2" s="1"/>
  <c r="AY152" i="2" s="1"/>
  <c r="AY158" i="2" s="1"/>
  <c r="AY164" i="2" s="1"/>
  <c r="AY170" i="2" s="1"/>
  <c r="AY176" i="2" s="1"/>
  <c r="AY182" i="2" s="1"/>
  <c r="AY188" i="2" s="1"/>
  <c r="AY194" i="2" s="1"/>
  <c r="AY200" i="2" s="1"/>
  <c r="AY206" i="2" s="1"/>
  <c r="AY212" i="2" s="1"/>
  <c r="AY218" i="2" s="1"/>
  <c r="AY224" i="2" s="1"/>
  <c r="AY230" i="2" s="1"/>
  <c r="AY236" i="2" s="1"/>
  <c r="AY242" i="2" s="1"/>
  <c r="AY248" i="2" s="1"/>
  <c r="AY254" i="2" s="1"/>
  <c r="AD210" i="4"/>
  <c r="AC150" i="14"/>
  <c r="AE150" i="14" s="1"/>
  <c r="AN174" i="8"/>
  <c r="AM168" i="9"/>
  <c r="U162" i="12"/>
  <c r="V174" i="10"/>
  <c r="T180" i="10"/>
  <c r="U180" i="10" s="1"/>
  <c r="V198" i="6"/>
  <c r="AD162" i="11"/>
  <c r="AE168" i="10"/>
  <c r="AE150" i="13"/>
  <c r="AN150" i="12"/>
  <c r="T198" i="7"/>
  <c r="U198" i="7" s="1"/>
  <c r="V180" i="9"/>
  <c r="AL150" i="13"/>
  <c r="AN150" i="13" s="1"/>
  <c r="AC168" i="11"/>
  <c r="AE168" i="11" s="1"/>
  <c r="AL162" i="11"/>
  <c r="AM162" i="11" s="1"/>
  <c r="AM156" i="11"/>
  <c r="AC198" i="6"/>
  <c r="AD198" i="6" s="1"/>
  <c r="U168" i="11"/>
  <c r="AL144" i="14"/>
  <c r="AN144" i="14" s="1"/>
  <c r="AL168" i="10"/>
  <c r="AN168" i="10" s="1"/>
  <c r="AL204" i="4"/>
  <c r="AN204" i="4" s="1"/>
  <c r="AC174" i="10"/>
  <c r="AD174" i="10" s="1"/>
  <c r="AC186" i="8"/>
  <c r="AD186" i="8" s="1"/>
  <c r="BA39" i="2"/>
  <c r="BA45" i="2" s="1"/>
  <c r="BA51" i="2" s="1"/>
  <c r="BA57" i="2" s="1"/>
  <c r="BA63" i="2" s="1"/>
  <c r="BA69" i="2" s="1"/>
  <c r="BA75" i="2" s="1"/>
  <c r="BA81" i="2" s="1"/>
  <c r="BA87" i="2" s="1"/>
  <c r="BA93" i="2" s="1"/>
  <c r="BA99" i="2" s="1"/>
  <c r="BA105" i="2" s="1"/>
  <c r="BA111" i="2" s="1"/>
  <c r="BA117" i="2" s="1"/>
  <c r="BA123" i="2" s="1"/>
  <c r="BA129" i="2" s="1"/>
  <c r="BA135" i="2" s="1"/>
  <c r="BA141" i="2" s="1"/>
  <c r="BA147" i="2" s="1"/>
  <c r="BA153" i="2" s="1"/>
  <c r="BA159" i="2" s="1"/>
  <c r="BA165" i="2" s="1"/>
  <c r="BA171" i="2" s="1"/>
  <c r="BA177" i="2" s="1"/>
  <c r="BA183" i="2" s="1"/>
  <c r="BA189" i="2" s="1"/>
  <c r="BA195" i="2" s="1"/>
  <c r="BA201" i="2" s="1"/>
  <c r="BA207" i="2" s="1"/>
  <c r="BA213" i="2" s="1"/>
  <c r="BA219" i="2" s="1"/>
  <c r="BA225" i="2" s="1"/>
  <c r="BA231" i="2" s="1"/>
  <c r="BA237" i="2" s="1"/>
  <c r="BA243" i="2" s="1"/>
  <c r="BA249" i="2" s="1"/>
  <c r="BA255" i="2" s="1"/>
  <c r="AU67" i="2"/>
  <c r="H70" i="2" s="1"/>
  <c r="AD186" i="7"/>
  <c r="AU79" i="2"/>
  <c r="H82" i="2" s="1"/>
  <c r="AM144" i="13"/>
  <c r="AU205" i="2"/>
  <c r="H208" i="2" s="1"/>
  <c r="T186" i="9"/>
  <c r="U186" i="9" s="1"/>
  <c r="AT92" i="2"/>
  <c r="AY96" i="2" s="1"/>
  <c r="AU52" i="2"/>
  <c r="I52" i="2" s="1"/>
  <c r="AT254" i="2"/>
  <c r="AY258" i="2" s="1"/>
  <c r="AU202" i="2"/>
  <c r="I202" i="2" s="1"/>
  <c r="AT182" i="2"/>
  <c r="AY186" i="2" s="1"/>
  <c r="AC156" i="13"/>
  <c r="AD156" i="13" s="1"/>
  <c r="AC192" i="7"/>
  <c r="AD192" i="7" s="1"/>
  <c r="AM138" i="14"/>
  <c r="AU142" i="2"/>
  <c r="I142" i="2" s="1"/>
  <c r="AU82" i="2"/>
  <c r="I82" i="2" s="1"/>
  <c r="AT206" i="2"/>
  <c r="AY210" i="2" s="1"/>
  <c r="AT80" i="2"/>
  <c r="AY84" i="2" s="1"/>
  <c r="AU49" i="2"/>
  <c r="I49" i="2" s="1"/>
  <c r="AT110" i="2"/>
  <c r="AY114" i="2" s="1"/>
  <c r="AX26" i="2"/>
  <c r="AX32" i="2" s="1"/>
  <c r="AX38" i="2" s="1"/>
  <c r="AX44" i="2" s="1"/>
  <c r="AX50" i="2" s="1"/>
  <c r="AX56" i="2" s="1"/>
  <c r="AX62" i="2" s="1"/>
  <c r="AX68" i="2" s="1"/>
  <c r="AX74" i="2" s="1"/>
  <c r="AX80" i="2" s="1"/>
  <c r="AX86" i="2" s="1"/>
  <c r="AX92" i="2" s="1"/>
  <c r="AX98" i="2" s="1"/>
  <c r="AX104" i="2" s="1"/>
  <c r="AX110" i="2" s="1"/>
  <c r="AX116" i="2" s="1"/>
  <c r="AX122" i="2" s="1"/>
  <c r="AX128" i="2" s="1"/>
  <c r="AX134" i="2" s="1"/>
  <c r="AX140" i="2" s="1"/>
  <c r="AX146" i="2" s="1"/>
  <c r="AX152" i="2" s="1"/>
  <c r="AX158" i="2" s="1"/>
  <c r="AX164" i="2" s="1"/>
  <c r="AX170" i="2" s="1"/>
  <c r="AX176" i="2" s="1"/>
  <c r="AX182" i="2" s="1"/>
  <c r="AX188" i="2" s="1"/>
  <c r="AX194" i="2" s="1"/>
  <c r="AX200" i="2" s="1"/>
  <c r="AX206" i="2" s="1"/>
  <c r="AX212" i="2" s="1"/>
  <c r="AX218" i="2" s="1"/>
  <c r="AX224" i="2" s="1"/>
  <c r="AX230" i="2" s="1"/>
  <c r="AX236" i="2" s="1"/>
  <c r="AX242" i="2" s="1"/>
  <c r="AX248" i="2" s="1"/>
  <c r="AX254" i="2" s="1"/>
  <c r="AX27" i="2"/>
  <c r="AX33" i="2" s="1"/>
  <c r="AX39" i="2" s="1"/>
  <c r="AX45" i="2" s="1"/>
  <c r="AX51" i="2" s="1"/>
  <c r="AX57" i="2" s="1"/>
  <c r="AX63" i="2" s="1"/>
  <c r="AX69" i="2" s="1"/>
  <c r="AX75" i="2" s="1"/>
  <c r="AX81" i="2" s="1"/>
  <c r="AX87" i="2" s="1"/>
  <c r="AX93" i="2" s="1"/>
  <c r="AX99" i="2" s="1"/>
  <c r="AX105" i="2" s="1"/>
  <c r="AX111" i="2" s="1"/>
  <c r="AX117" i="2" s="1"/>
  <c r="AX123" i="2" s="1"/>
  <c r="AX129" i="2" s="1"/>
  <c r="AX135" i="2" s="1"/>
  <c r="AX141" i="2" s="1"/>
  <c r="AX147" i="2" s="1"/>
  <c r="AX153" i="2" s="1"/>
  <c r="AX159" i="2" s="1"/>
  <c r="AX165" i="2" s="1"/>
  <c r="AX171" i="2" s="1"/>
  <c r="AX177" i="2" s="1"/>
  <c r="AX183" i="2" s="1"/>
  <c r="AX189" i="2" s="1"/>
  <c r="AX195" i="2" s="1"/>
  <c r="AX201" i="2" s="1"/>
  <c r="AX207" i="2" s="1"/>
  <c r="AX213" i="2" s="1"/>
  <c r="AX219" i="2" s="1"/>
  <c r="AX225" i="2" s="1"/>
  <c r="AX231" i="2" s="1"/>
  <c r="AX237" i="2" s="1"/>
  <c r="AX243" i="2" s="1"/>
  <c r="AX249" i="2" s="1"/>
  <c r="AX255" i="2" s="1"/>
  <c r="AL192" i="6"/>
  <c r="AN192" i="6" s="1"/>
  <c r="AU238" i="2"/>
  <c r="I238" i="2" s="1"/>
  <c r="AU235" i="2"/>
  <c r="H238" i="2" s="1"/>
  <c r="AU40" i="2"/>
  <c r="I40" i="2" s="1"/>
  <c r="AE144" i="14"/>
  <c r="AW32" i="2"/>
  <c r="AW38" i="2" s="1"/>
  <c r="AW44" i="2" s="1"/>
  <c r="AW50" i="2" s="1"/>
  <c r="AW56" i="2" s="1"/>
  <c r="AW62" i="2" s="1"/>
  <c r="AW68" i="2" s="1"/>
  <c r="AW74" i="2" s="1"/>
  <c r="AW80" i="2" s="1"/>
  <c r="AW86" i="2" s="1"/>
  <c r="AW92" i="2" s="1"/>
  <c r="AW98" i="2" s="1"/>
  <c r="AW104" i="2" s="1"/>
  <c r="AW110" i="2" s="1"/>
  <c r="AW116" i="2" s="1"/>
  <c r="AW122" i="2" s="1"/>
  <c r="AW128" i="2" s="1"/>
  <c r="AW134" i="2" s="1"/>
  <c r="AW140" i="2" s="1"/>
  <c r="AW146" i="2" s="1"/>
  <c r="AW152" i="2" s="1"/>
  <c r="AW158" i="2" s="1"/>
  <c r="AW164" i="2" s="1"/>
  <c r="AW170" i="2" s="1"/>
  <c r="AW176" i="2" s="1"/>
  <c r="AW182" i="2" s="1"/>
  <c r="AW188" i="2" s="1"/>
  <c r="AW194" i="2" s="1"/>
  <c r="AW200" i="2" s="1"/>
  <c r="AW206" i="2" s="1"/>
  <c r="AW212" i="2" s="1"/>
  <c r="AW218" i="2" s="1"/>
  <c r="AW224" i="2" s="1"/>
  <c r="AW230" i="2" s="1"/>
  <c r="AW236" i="2" s="1"/>
  <c r="AW242" i="2" s="1"/>
  <c r="AW248" i="2" s="1"/>
  <c r="AW254" i="2" s="1"/>
  <c r="I235" i="2"/>
  <c r="AT38" i="2"/>
  <c r="AY42" i="2" s="1"/>
  <c r="AU28" i="2"/>
  <c r="AH162" i="13"/>
  <c r="AI162" i="13"/>
  <c r="S165" i="13"/>
  <c r="U171" i="13"/>
  <c r="AB165" i="12"/>
  <c r="AD171" i="12"/>
  <c r="S159" i="14"/>
  <c r="U165" i="14"/>
  <c r="AL243" i="4"/>
  <c r="AK187" i="8"/>
  <c r="AK196" i="8"/>
  <c r="AL201" i="13"/>
  <c r="AU163" i="2"/>
  <c r="T206" i="6"/>
  <c r="S216" i="6"/>
  <c r="U212" i="6"/>
  <c r="S168" i="14"/>
  <c r="U164" i="14"/>
  <c r="T158" i="14"/>
  <c r="AM195" i="7"/>
  <c r="AK189" i="7"/>
  <c r="Y192" i="9"/>
  <c r="Z192" i="9"/>
  <c r="AU208" i="2"/>
  <c r="AU61" i="2"/>
  <c r="AU85" i="2"/>
  <c r="AU214" i="2"/>
  <c r="AU232" i="2"/>
  <c r="AU100" i="2"/>
  <c r="AT242" i="2"/>
  <c r="AY246" i="2" s="1"/>
  <c r="AL207" i="14"/>
  <c r="AU109" i="2"/>
  <c r="AT68" i="2"/>
  <c r="AY72" i="2" s="1"/>
  <c r="AC159" i="13"/>
  <c r="AB214" i="6"/>
  <c r="AB205" i="6"/>
  <c r="AL182" i="8"/>
  <c r="AK192" i="8"/>
  <c r="AM188" i="8"/>
  <c r="AU193" i="2"/>
  <c r="AB162" i="14"/>
  <c r="AC152" i="14"/>
  <c r="AD158" i="14"/>
  <c r="S171" i="12"/>
  <c r="U177" i="12"/>
  <c r="AK157" i="13"/>
  <c r="AK166" i="13"/>
  <c r="T201" i="8"/>
  <c r="AL207" i="10"/>
  <c r="J187" i="9"/>
  <c r="J196" i="9"/>
  <c r="Z168" i="13"/>
  <c r="Y168" i="13"/>
  <c r="T218" i="4"/>
  <c r="U224" i="4"/>
  <c r="S228" i="4"/>
  <c r="AK211" i="4"/>
  <c r="AK220" i="4"/>
  <c r="S207" i="6"/>
  <c r="U213" i="6"/>
  <c r="AB195" i="7"/>
  <c r="AD201" i="7"/>
  <c r="AU256" i="2"/>
  <c r="S195" i="8"/>
  <c r="U201" i="8"/>
  <c r="AK175" i="10"/>
  <c r="AK184" i="10"/>
  <c r="AC183" i="9"/>
  <c r="T183" i="11"/>
  <c r="AK201" i="5"/>
  <c r="AM207" i="5"/>
  <c r="J157" i="14"/>
  <c r="J166" i="14"/>
  <c r="AU151" i="2"/>
  <c r="AT152" i="2"/>
  <c r="AY156" i="2" s="1"/>
  <c r="T213" i="7"/>
  <c r="AU154" i="2"/>
  <c r="AU166" i="2"/>
  <c r="S178" i="12"/>
  <c r="S169" i="12"/>
  <c r="J175" i="11"/>
  <c r="J184" i="11"/>
  <c r="AU172" i="2"/>
  <c r="AT62" i="2"/>
  <c r="AY66" i="2" s="1"/>
  <c r="AT134" i="2"/>
  <c r="AY138" i="2" s="1"/>
  <c r="AZ33" i="2"/>
  <c r="AZ39" i="2" s="1"/>
  <c r="AZ45" i="2" s="1"/>
  <c r="AZ51" i="2" s="1"/>
  <c r="AZ57" i="2" s="1"/>
  <c r="AZ63" i="2" s="1"/>
  <c r="AZ69" i="2" s="1"/>
  <c r="AZ75" i="2" s="1"/>
  <c r="AZ81" i="2" s="1"/>
  <c r="AZ87" i="2" s="1"/>
  <c r="AZ93" i="2" s="1"/>
  <c r="AZ99" i="2" s="1"/>
  <c r="AZ105" i="2" s="1"/>
  <c r="AZ111" i="2" s="1"/>
  <c r="AZ117" i="2" s="1"/>
  <c r="AZ123" i="2" s="1"/>
  <c r="AZ129" i="2" s="1"/>
  <c r="AZ135" i="2" s="1"/>
  <c r="AZ141" i="2" s="1"/>
  <c r="AZ147" i="2" s="1"/>
  <c r="AZ153" i="2" s="1"/>
  <c r="AZ159" i="2" s="1"/>
  <c r="AZ165" i="2" s="1"/>
  <c r="AZ171" i="2" s="1"/>
  <c r="AZ177" i="2" s="1"/>
  <c r="AZ183" i="2" s="1"/>
  <c r="AZ189" i="2" s="1"/>
  <c r="AZ195" i="2" s="1"/>
  <c r="AZ201" i="2" s="1"/>
  <c r="AZ207" i="2" s="1"/>
  <c r="AZ213" i="2" s="1"/>
  <c r="AZ219" i="2" s="1"/>
  <c r="AZ225" i="2" s="1"/>
  <c r="AZ231" i="2" s="1"/>
  <c r="AZ237" i="2" s="1"/>
  <c r="AZ243" i="2" s="1"/>
  <c r="AZ249" i="2" s="1"/>
  <c r="AZ255" i="2" s="1"/>
  <c r="AU103" i="2"/>
  <c r="AT104" i="2"/>
  <c r="AY108" i="2" s="1"/>
  <c r="AU199" i="2"/>
  <c r="AT200" i="2"/>
  <c r="AY204" i="2" s="1"/>
  <c r="AU184" i="2"/>
  <c r="AU43" i="2"/>
  <c r="AU133" i="2"/>
  <c r="AI204" i="6"/>
  <c r="AH204" i="6"/>
  <c r="AK202" i="6"/>
  <c r="AK193" i="6"/>
  <c r="AD182" i="10"/>
  <c r="AC176" i="10"/>
  <c r="AB186" i="10"/>
  <c r="AK207" i="4"/>
  <c r="AM213" i="4"/>
  <c r="AD200" i="7"/>
  <c r="AC194" i="7"/>
  <c r="AB204" i="7"/>
  <c r="AT230" i="2"/>
  <c r="AY234" i="2" s="1"/>
  <c r="AB183" i="9"/>
  <c r="AD189" i="9"/>
  <c r="AB199" i="7"/>
  <c r="AB208" i="7"/>
  <c r="AK166" i="12"/>
  <c r="AK157" i="12"/>
  <c r="T213" i="6"/>
  <c r="AR192" i="7"/>
  <c r="AQ192" i="7"/>
  <c r="U210" i="4"/>
  <c r="AD198" i="5"/>
  <c r="AL180" i="8"/>
  <c r="AN180" i="8" s="1"/>
  <c r="S186" i="11"/>
  <c r="T176" i="11"/>
  <c r="U182" i="11"/>
  <c r="AT212" i="2"/>
  <c r="AY216" i="2" s="1"/>
  <c r="AU211" i="2"/>
  <c r="AK178" i="11"/>
  <c r="AK169" i="11"/>
  <c r="J193" i="8"/>
  <c r="J202" i="8"/>
  <c r="T162" i="13"/>
  <c r="V162" i="13" s="1"/>
  <c r="Z222" i="4"/>
  <c r="T222" i="4" s="1"/>
  <c r="Y222" i="4"/>
  <c r="AQ162" i="12"/>
  <c r="AR162" i="12"/>
  <c r="AC206" i="5"/>
  <c r="AB216" i="5"/>
  <c r="AD212" i="5"/>
  <c r="AU229" i="2"/>
  <c r="AU46" i="2"/>
  <c r="AM201" i="6"/>
  <c r="AK195" i="6"/>
  <c r="AU64" i="2"/>
  <c r="AQ198" i="6"/>
  <c r="AR198" i="6"/>
  <c r="AK183" i="8"/>
  <c r="AM189" i="8"/>
  <c r="AD194" i="8"/>
  <c r="AC188" i="8"/>
  <c r="AB198" i="8"/>
  <c r="S213" i="5"/>
  <c r="U219" i="5"/>
  <c r="Z162" i="14"/>
  <c r="Y162" i="14"/>
  <c r="AQ174" i="10"/>
  <c r="AR174" i="10"/>
  <c r="AK153" i="13"/>
  <c r="AM159" i="13"/>
  <c r="AL219" i="11"/>
  <c r="AL225" i="11" s="1"/>
  <c r="AH192" i="8"/>
  <c r="AI192" i="8"/>
  <c r="AQ210" i="4"/>
  <c r="AR210" i="4"/>
  <c r="AD156" i="12"/>
  <c r="AU31" i="2"/>
  <c r="AT32" i="2"/>
  <c r="AY36" i="2" s="1"/>
  <c r="AU118" i="2"/>
  <c r="AU247" i="2"/>
  <c r="AT248" i="2"/>
  <c r="AY252" i="2" s="1"/>
  <c r="AU145" i="2"/>
  <c r="AU196" i="2"/>
  <c r="V150" i="14"/>
  <c r="AL176" i="9"/>
  <c r="AM182" i="9"/>
  <c r="AK186" i="9"/>
  <c r="AC162" i="12"/>
  <c r="AD162" i="12" s="1"/>
  <c r="AU106" i="2"/>
  <c r="AC165" i="12"/>
  <c r="AT44" i="2"/>
  <c r="AY48" i="2" s="1"/>
  <c r="AQ204" i="5"/>
  <c r="AR204" i="5"/>
  <c r="S217" i="4"/>
  <c r="S226" i="4"/>
  <c r="T174" i="11"/>
  <c r="AI198" i="7"/>
  <c r="AH198" i="7"/>
  <c r="S196" i="10"/>
  <c r="S187" i="10"/>
  <c r="AL188" i="7"/>
  <c r="AM194" i="7"/>
  <c r="AK198" i="7"/>
  <c r="Y180" i="11"/>
  <c r="Z180" i="11"/>
  <c r="AK208" i="5"/>
  <c r="AK199" i="5"/>
  <c r="AH156" i="14"/>
  <c r="AI156" i="14"/>
  <c r="AQ168" i="11"/>
  <c r="AR168" i="11"/>
  <c r="U186" i="8"/>
  <c r="AB175" i="10"/>
  <c r="AB184" i="10"/>
  <c r="T216" i="4"/>
  <c r="U216" i="4" s="1"/>
  <c r="AM192" i="5"/>
  <c r="AL158" i="12"/>
  <c r="AM164" i="12"/>
  <c r="AK168" i="12"/>
  <c r="AC189" i="8"/>
  <c r="Y198" i="8"/>
  <c r="Z198" i="8"/>
  <c r="T189" i="10"/>
  <c r="J199" i="7"/>
  <c r="J208" i="7"/>
  <c r="H52" i="2"/>
  <c r="AT50" i="2"/>
  <c r="AY54" i="2" s="1"/>
  <c r="AK193" i="7"/>
  <c r="AK202" i="7"/>
  <c r="AL146" i="14"/>
  <c r="AM152" i="14"/>
  <c r="AK156" i="14"/>
  <c r="T156" i="14"/>
  <c r="U156" i="14" s="1"/>
  <c r="AC180" i="9"/>
  <c r="AE180" i="9" s="1"/>
  <c r="AC170" i="11"/>
  <c r="AB180" i="11"/>
  <c r="AD176" i="11"/>
  <c r="AI216" i="4"/>
  <c r="AH216" i="4"/>
  <c r="I205" i="2"/>
  <c r="AB159" i="13"/>
  <c r="AD165" i="13"/>
  <c r="AV21" i="2"/>
  <c r="AV27" i="2" s="1"/>
  <c r="AT21" i="2"/>
  <c r="AU22" i="2"/>
  <c r="AI180" i="10"/>
  <c r="AH180" i="10"/>
  <c r="AR186" i="8"/>
  <c r="AQ186" i="8"/>
  <c r="AB201" i="6"/>
  <c r="AD207" i="6"/>
  <c r="AC212" i="4"/>
  <c r="AB222" i="4"/>
  <c r="AD218" i="4"/>
  <c r="AL152" i="13"/>
  <c r="AK162" i="13"/>
  <c r="AM158" i="13"/>
  <c r="AU223" i="2"/>
  <c r="AT224" i="2"/>
  <c r="AY228" i="2" s="1"/>
  <c r="AT188" i="2"/>
  <c r="AY192" i="2" s="1"/>
  <c r="AU187" i="2"/>
  <c r="AB210" i="6"/>
  <c r="AD206" i="6"/>
  <c r="AC200" i="6"/>
  <c r="J217" i="4"/>
  <c r="J226" i="4"/>
  <c r="AM200" i="6"/>
  <c r="AK204" i="6"/>
  <c r="AL194" i="6"/>
  <c r="AB153" i="14"/>
  <c r="AD159" i="14"/>
  <c r="T188" i="9"/>
  <c r="S198" i="9"/>
  <c r="U194" i="9"/>
  <c r="AC201" i="6"/>
  <c r="AU190" i="2"/>
  <c r="BB27" i="2"/>
  <c r="BB33" i="2" s="1"/>
  <c r="BB39" i="2" s="1"/>
  <c r="BB45" i="2" s="1"/>
  <c r="BB51" i="2" s="1"/>
  <c r="BB57" i="2" s="1"/>
  <c r="BB63" i="2" s="1"/>
  <c r="BB69" i="2" s="1"/>
  <c r="BB75" i="2" s="1"/>
  <c r="BB81" i="2" s="1"/>
  <c r="BB87" i="2" s="1"/>
  <c r="BB93" i="2" s="1"/>
  <c r="BB99" i="2" s="1"/>
  <c r="BB105" i="2" s="1"/>
  <c r="BB111" i="2" s="1"/>
  <c r="BB117" i="2" s="1"/>
  <c r="BB123" i="2" s="1"/>
  <c r="BB129" i="2" s="1"/>
  <c r="BB135" i="2" s="1"/>
  <c r="BB141" i="2" s="1"/>
  <c r="BB147" i="2" s="1"/>
  <c r="BB153" i="2" s="1"/>
  <c r="BB159" i="2" s="1"/>
  <c r="BB165" i="2" s="1"/>
  <c r="BB171" i="2" s="1"/>
  <c r="BB177" i="2" s="1"/>
  <c r="BB183" i="2" s="1"/>
  <c r="BB189" i="2" s="1"/>
  <c r="BB195" i="2" s="1"/>
  <c r="BB201" i="2" s="1"/>
  <c r="BB207" i="2" s="1"/>
  <c r="BB213" i="2" s="1"/>
  <c r="BB219" i="2" s="1"/>
  <c r="BB225" i="2" s="1"/>
  <c r="BB231" i="2" s="1"/>
  <c r="BB237" i="2" s="1"/>
  <c r="BB243" i="2" s="1"/>
  <c r="BB249" i="2" s="1"/>
  <c r="BB255" i="2" s="1"/>
  <c r="AL170" i="10"/>
  <c r="AM176" i="10"/>
  <c r="AK180" i="10"/>
  <c r="T212" i="5"/>
  <c r="U218" i="5"/>
  <c r="S222" i="5"/>
  <c r="AU115" i="2"/>
  <c r="AU97" i="2"/>
  <c r="AT98" i="2"/>
  <c r="AY102" i="2" s="1"/>
  <c r="S189" i="9"/>
  <c r="U195" i="9"/>
  <c r="J205" i="6"/>
  <c r="J214" i="6"/>
  <c r="AU253" i="2"/>
  <c r="AU175" i="2"/>
  <c r="AT176" i="2"/>
  <c r="AY180" i="2" s="1"/>
  <c r="AU178" i="2"/>
  <c r="S190" i="11"/>
  <c r="S181" i="11"/>
  <c r="AT146" i="2"/>
  <c r="AY150" i="2" s="1"/>
  <c r="AT218" i="2"/>
  <c r="AY222" i="2" s="1"/>
  <c r="AU241" i="2"/>
  <c r="AU226" i="2"/>
  <c r="AU217" i="2"/>
  <c r="AU148" i="2"/>
  <c r="AU76" i="2"/>
  <c r="AT158" i="2"/>
  <c r="AY162" i="2" s="1"/>
  <c r="AU94" i="2"/>
  <c r="T219" i="4"/>
  <c r="AL174" i="9"/>
  <c r="AN174" i="9" s="1"/>
  <c r="AB184" i="11"/>
  <c r="AB175" i="11"/>
  <c r="T192" i="8"/>
  <c r="V192" i="8" s="1"/>
  <c r="Z174" i="12"/>
  <c r="Y174" i="12"/>
  <c r="AK210" i="5"/>
  <c r="AL200" i="5"/>
  <c r="AM206" i="5"/>
  <c r="AC171" i="11"/>
  <c r="AB166" i="14"/>
  <c r="AB157" i="14"/>
  <c r="AC153" i="14"/>
  <c r="AL183" i="12"/>
  <c r="S220" i="5"/>
  <c r="S211" i="5"/>
  <c r="Z204" i="7"/>
  <c r="Y204" i="7"/>
  <c r="AU58" i="2"/>
  <c r="AK160" i="14"/>
  <c r="AK151" i="14"/>
  <c r="J178" i="12"/>
  <c r="J169" i="12"/>
  <c r="AL156" i="12"/>
  <c r="AN156" i="12" s="1"/>
  <c r="T182" i="10"/>
  <c r="S192" i="10"/>
  <c r="U188" i="10"/>
  <c r="AB171" i="11"/>
  <c r="AD177" i="11"/>
  <c r="V210" i="5"/>
  <c r="J190" i="10"/>
  <c r="J181" i="10"/>
  <c r="AK159" i="12"/>
  <c r="AM165" i="12"/>
  <c r="AU124" i="2"/>
  <c r="AT140" i="2"/>
  <c r="AY144" i="2" s="1"/>
  <c r="AU139" i="2"/>
  <c r="AI186" i="9"/>
  <c r="AH186" i="9"/>
  <c r="AL249" i="6"/>
  <c r="T164" i="13"/>
  <c r="S174" i="13"/>
  <c r="U170" i="13"/>
  <c r="AC195" i="7"/>
  <c r="T177" i="12"/>
  <c r="AU136" i="2"/>
  <c r="Y186" i="10"/>
  <c r="Z186" i="10"/>
  <c r="AL249" i="7"/>
  <c r="Y210" i="6"/>
  <c r="Z210" i="6"/>
  <c r="T165" i="14"/>
  <c r="AT164" i="2"/>
  <c r="AY168" i="2" s="1"/>
  <c r="S177" i="11"/>
  <c r="U183" i="11"/>
  <c r="AT122" i="2"/>
  <c r="AY126" i="2" s="1"/>
  <c r="J172" i="13"/>
  <c r="J163" i="13"/>
  <c r="Z216" i="5"/>
  <c r="Y216" i="5"/>
  <c r="AU244" i="2"/>
  <c r="AC164" i="12"/>
  <c r="AD170" i="12"/>
  <c r="AB174" i="12"/>
  <c r="AU169" i="2"/>
  <c r="AM212" i="4"/>
  <c r="AK216" i="4"/>
  <c r="AL206" i="4"/>
  <c r="BB26" i="2"/>
  <c r="BB32" i="2" s="1"/>
  <c r="BB38" i="2" s="1"/>
  <c r="BB44" i="2" s="1"/>
  <c r="BB50" i="2" s="1"/>
  <c r="BB56" i="2" s="1"/>
  <c r="BB62" i="2" s="1"/>
  <c r="BB68" i="2" s="1"/>
  <c r="BB74" i="2" s="1"/>
  <c r="BB80" i="2" s="1"/>
  <c r="BB86" i="2" s="1"/>
  <c r="BB92" i="2" s="1"/>
  <c r="BB98" i="2" s="1"/>
  <c r="BB104" i="2" s="1"/>
  <c r="BB110" i="2" s="1"/>
  <c r="BB116" i="2" s="1"/>
  <c r="BB122" i="2" s="1"/>
  <c r="BB128" i="2" s="1"/>
  <c r="BB134" i="2" s="1"/>
  <c r="BB140" i="2" s="1"/>
  <c r="BB146" i="2" s="1"/>
  <c r="BB152" i="2" s="1"/>
  <c r="BB158" i="2" s="1"/>
  <c r="BB164" i="2" s="1"/>
  <c r="BB170" i="2" s="1"/>
  <c r="BB176" i="2" s="1"/>
  <c r="BB182" i="2" s="1"/>
  <c r="BB188" i="2" s="1"/>
  <c r="BB194" i="2" s="1"/>
  <c r="BB200" i="2" s="1"/>
  <c r="BB206" i="2" s="1"/>
  <c r="BB212" i="2" s="1"/>
  <c r="BB218" i="2" s="1"/>
  <c r="BB224" i="2" s="1"/>
  <c r="BB230" i="2" s="1"/>
  <c r="BB236" i="2" s="1"/>
  <c r="BB242" i="2" s="1"/>
  <c r="BB248" i="2" s="1"/>
  <c r="BB254" i="2" s="1"/>
  <c r="AU157" i="2"/>
  <c r="AU55" i="2"/>
  <c r="AT56" i="2"/>
  <c r="AY60" i="2" s="1"/>
  <c r="AU88" i="2"/>
  <c r="AU91" i="2"/>
  <c r="AU70" i="2"/>
  <c r="AR180" i="9"/>
  <c r="AQ180" i="9"/>
  <c r="AW27" i="2"/>
  <c r="AW33" i="2" s="1"/>
  <c r="AW39" i="2" s="1"/>
  <c r="AW45" i="2" s="1"/>
  <c r="AW51" i="2" s="1"/>
  <c r="AW57" i="2" s="1"/>
  <c r="AW63" i="2" s="1"/>
  <c r="AW69" i="2" s="1"/>
  <c r="AW75" i="2" s="1"/>
  <c r="AW81" i="2" s="1"/>
  <c r="AW87" i="2" s="1"/>
  <c r="AW93" i="2" s="1"/>
  <c r="AW99" i="2" s="1"/>
  <c r="AW105" i="2" s="1"/>
  <c r="AW111" i="2" s="1"/>
  <c r="AW117" i="2" s="1"/>
  <c r="AW123" i="2" s="1"/>
  <c r="AW129" i="2" s="1"/>
  <c r="AW135" i="2" s="1"/>
  <c r="AW141" i="2" s="1"/>
  <c r="AW147" i="2" s="1"/>
  <c r="AW153" i="2" s="1"/>
  <c r="AW159" i="2" s="1"/>
  <c r="AW165" i="2" s="1"/>
  <c r="AW171" i="2" s="1"/>
  <c r="AW177" i="2" s="1"/>
  <c r="AW183" i="2" s="1"/>
  <c r="AW189" i="2" s="1"/>
  <c r="AW195" i="2" s="1"/>
  <c r="AW201" i="2" s="1"/>
  <c r="AW207" i="2" s="1"/>
  <c r="AW213" i="2" s="1"/>
  <c r="AW219" i="2" s="1"/>
  <c r="AW225" i="2" s="1"/>
  <c r="AW231" i="2" s="1"/>
  <c r="AW237" i="2" s="1"/>
  <c r="AW243" i="2" s="1"/>
  <c r="AW249" i="2" s="1"/>
  <c r="AW255" i="2" s="1"/>
  <c r="S180" i="12"/>
  <c r="T170" i="12"/>
  <c r="U176" i="12"/>
  <c r="AU250" i="2"/>
  <c r="AL198" i="5"/>
  <c r="AM198" i="5" s="1"/>
  <c r="U189" i="10"/>
  <c r="S183" i="10"/>
  <c r="T195" i="9"/>
  <c r="S205" i="6"/>
  <c r="S214" i="6"/>
  <c r="AB207" i="5"/>
  <c r="AD213" i="5"/>
  <c r="AT170" i="2"/>
  <c r="AY174" i="2" s="1"/>
  <c r="S219" i="4"/>
  <c r="U225" i="4"/>
  <c r="AC207" i="5"/>
  <c r="AU121" i="2"/>
  <c r="U206" i="7"/>
  <c r="T200" i="7"/>
  <c r="S210" i="7"/>
  <c r="AU181" i="2"/>
  <c r="AM170" i="11"/>
  <c r="AL164" i="11"/>
  <c r="AK174" i="11"/>
  <c r="AB187" i="8"/>
  <c r="AB196" i="8"/>
  <c r="AU25" i="2"/>
  <c r="AB211" i="5"/>
  <c r="AB220" i="5"/>
  <c r="J226" i="5"/>
  <c r="J217" i="5"/>
  <c r="AB211" i="4"/>
  <c r="AB220" i="4"/>
  <c r="AK177" i="9"/>
  <c r="AM183" i="9"/>
  <c r="AU220" i="2"/>
  <c r="AU160" i="2"/>
  <c r="AT116" i="2"/>
  <c r="AY120" i="2" s="1"/>
  <c r="AT194" i="2"/>
  <c r="AY198" i="2" s="1"/>
  <c r="S196" i="9"/>
  <c r="S187" i="9"/>
  <c r="AB213" i="4"/>
  <c r="AD219" i="4"/>
  <c r="AQ156" i="13"/>
  <c r="AR156" i="13"/>
  <c r="S199" i="8"/>
  <c r="S208" i="8"/>
  <c r="AU37" i="2"/>
  <c r="AK147" i="14"/>
  <c r="AM153" i="14"/>
  <c r="U200" i="8"/>
  <c r="S204" i="8"/>
  <c r="T194" i="8"/>
  <c r="AB166" i="13"/>
  <c r="AB157" i="13"/>
  <c r="AI210" i="5"/>
  <c r="AH210" i="5"/>
  <c r="AU130" i="2"/>
  <c r="AU34" i="2"/>
  <c r="AD183" i="10"/>
  <c r="AB177" i="10"/>
  <c r="AH168" i="12"/>
  <c r="AI168" i="12"/>
  <c r="S208" i="7"/>
  <c r="S199" i="7"/>
  <c r="AT74" i="2"/>
  <c r="AY78" i="2" s="1"/>
  <c r="AU73" i="2"/>
  <c r="AY39" i="2"/>
  <c r="AY45" i="2" s="1"/>
  <c r="AY51" i="2" s="1"/>
  <c r="AY57" i="2" s="1"/>
  <c r="AY63" i="2" s="1"/>
  <c r="AY69" i="2" s="1"/>
  <c r="AY75" i="2" s="1"/>
  <c r="AY81" i="2" s="1"/>
  <c r="AY87" i="2" s="1"/>
  <c r="AY93" i="2" s="1"/>
  <c r="AY99" i="2" s="1"/>
  <c r="AY105" i="2" s="1"/>
  <c r="AY111" i="2" s="1"/>
  <c r="AY117" i="2" s="1"/>
  <c r="AY123" i="2" s="1"/>
  <c r="AY129" i="2" s="1"/>
  <c r="AY135" i="2" s="1"/>
  <c r="AY141" i="2" s="1"/>
  <c r="AY147" i="2" s="1"/>
  <c r="AY153" i="2" s="1"/>
  <c r="AY159" i="2" s="1"/>
  <c r="AY165" i="2" s="1"/>
  <c r="AY171" i="2" s="1"/>
  <c r="AY177" i="2" s="1"/>
  <c r="AY183" i="2" s="1"/>
  <c r="AY189" i="2" s="1"/>
  <c r="AY195" i="2" s="1"/>
  <c r="AY201" i="2" s="1"/>
  <c r="AY207" i="2" s="1"/>
  <c r="AY213" i="2" s="1"/>
  <c r="AY219" i="2" s="1"/>
  <c r="AY225" i="2" s="1"/>
  <c r="AY231" i="2" s="1"/>
  <c r="AY237" i="2" s="1"/>
  <c r="AY243" i="2" s="1"/>
  <c r="AY249" i="2" s="1"/>
  <c r="AY255" i="2" s="1"/>
  <c r="AT86" i="2"/>
  <c r="AY90" i="2" s="1"/>
  <c r="AT236" i="2"/>
  <c r="AY240" i="2" s="1"/>
  <c r="AU112" i="2"/>
  <c r="AC158" i="13"/>
  <c r="AD164" i="13"/>
  <c r="AB168" i="13"/>
  <c r="T171" i="13"/>
  <c r="AD188" i="9"/>
  <c r="AC182" i="9"/>
  <c r="AB192" i="9"/>
  <c r="AB181" i="9"/>
  <c r="AB190" i="9"/>
  <c r="AK165" i="11"/>
  <c r="AM171" i="11"/>
  <c r="AB166" i="12"/>
  <c r="AB157" i="12"/>
  <c r="S178" i="13"/>
  <c r="S169" i="13"/>
  <c r="AZ32" i="2"/>
  <c r="AZ38" i="2" s="1"/>
  <c r="AZ44" i="2" s="1"/>
  <c r="AZ50" i="2" s="1"/>
  <c r="AZ56" i="2" s="1"/>
  <c r="AZ62" i="2" s="1"/>
  <c r="AZ68" i="2" s="1"/>
  <c r="AZ74" i="2" s="1"/>
  <c r="AZ80" i="2" s="1"/>
  <c r="AZ86" i="2" s="1"/>
  <c r="AZ92" i="2" s="1"/>
  <c r="AZ98" i="2" s="1"/>
  <c r="AZ104" i="2" s="1"/>
  <c r="AZ110" i="2" s="1"/>
  <c r="AZ116" i="2" s="1"/>
  <c r="AZ122" i="2" s="1"/>
  <c r="AZ128" i="2" s="1"/>
  <c r="AZ134" i="2" s="1"/>
  <c r="AZ140" i="2" s="1"/>
  <c r="AZ146" i="2" s="1"/>
  <c r="AZ152" i="2" s="1"/>
  <c r="AZ158" i="2" s="1"/>
  <c r="AZ164" i="2" s="1"/>
  <c r="AZ170" i="2" s="1"/>
  <c r="AZ176" i="2" s="1"/>
  <c r="AZ182" i="2" s="1"/>
  <c r="AZ188" i="2" s="1"/>
  <c r="AZ194" i="2" s="1"/>
  <c r="AZ200" i="2" s="1"/>
  <c r="AZ206" i="2" s="1"/>
  <c r="AZ212" i="2" s="1"/>
  <c r="AZ218" i="2" s="1"/>
  <c r="AZ224" i="2" s="1"/>
  <c r="AZ230" i="2" s="1"/>
  <c r="AZ236" i="2" s="1"/>
  <c r="AZ242" i="2" s="1"/>
  <c r="AZ248" i="2" s="1"/>
  <c r="AZ254" i="2" s="1"/>
  <c r="T219" i="5"/>
  <c r="T168" i="12"/>
  <c r="AQ150" i="14"/>
  <c r="AR150" i="14"/>
  <c r="AK181" i="9"/>
  <c r="AK190" i="9"/>
  <c r="AC204" i="5"/>
  <c r="AD204" i="5" s="1"/>
  <c r="AK171" i="10"/>
  <c r="AM177" i="10"/>
  <c r="AD204" i="4"/>
  <c r="AB189" i="8"/>
  <c r="AD195" i="8"/>
  <c r="U156" i="13"/>
  <c r="S157" i="14"/>
  <c r="S166" i="14"/>
  <c r="AT26" i="2"/>
  <c r="AY30" i="2" s="1"/>
  <c r="AI174" i="11"/>
  <c r="AH174" i="11"/>
  <c r="S201" i="7"/>
  <c r="U207" i="7"/>
  <c r="AU127" i="2"/>
  <c r="AT128" i="2"/>
  <c r="AY132" i="2" s="1"/>
  <c r="AV20" i="2"/>
  <c r="AU19" i="2"/>
  <c r="AT20" i="2"/>
  <c r="AE210" i="4"/>
  <c r="AC177" i="10"/>
  <c r="AT14" i="2"/>
  <c r="AT15" i="2"/>
  <c r="AV14" i="2"/>
  <c r="AU14" i="2" s="1"/>
  <c r="I14" i="2" s="1"/>
  <c r="AU13" i="2"/>
  <c r="AT16" i="2" s="1"/>
  <c r="AT13" i="2" s="1"/>
  <c r="AV15" i="2"/>
  <c r="AU16" i="2"/>
  <c r="BD223" i="2"/>
  <c r="BD228" i="2" s="1"/>
  <c r="BG225" i="2"/>
  <c r="BK226" i="2"/>
  <c r="BC216" i="2"/>
  <c r="BC219" i="2"/>
  <c r="BC218" i="2"/>
  <c r="BC220" i="2"/>
  <c r="BC221" i="2"/>
  <c r="BC217" i="2"/>
  <c r="BK212" i="2"/>
  <c r="BK213" i="2" s="1"/>
  <c r="BK215" i="2" s="1"/>
  <c r="BL216" i="2" s="1"/>
  <c r="BD212" i="2"/>
  <c r="BD213" i="2" s="1"/>
  <c r="BD215" i="2" s="1"/>
  <c r="BE216" i="2" s="1"/>
  <c r="BK217" i="2"/>
  <c r="BK222" i="2" s="1"/>
  <c r="AC216" i="4" l="1"/>
  <c r="U204" i="6"/>
  <c r="AE198" i="6"/>
  <c r="AM186" i="7"/>
  <c r="AC180" i="10"/>
  <c r="AE180" i="10" s="1"/>
  <c r="U162" i="13"/>
  <c r="AM204" i="4"/>
  <c r="AD150" i="14"/>
  <c r="AM192" i="6"/>
  <c r="AM144" i="14"/>
  <c r="AM150" i="13"/>
  <c r="V180" i="10"/>
  <c r="T192" i="9"/>
  <c r="V192" i="9" s="1"/>
  <c r="AD168" i="11"/>
  <c r="AN162" i="11"/>
  <c r="V198" i="7"/>
  <c r="AL192" i="7"/>
  <c r="AN192" i="7" s="1"/>
  <c r="T210" i="6"/>
  <c r="V210" i="6" s="1"/>
  <c r="AE186" i="8"/>
  <c r="AE156" i="13"/>
  <c r="AE174" i="10"/>
  <c r="AE192" i="7"/>
  <c r="AC198" i="7"/>
  <c r="AE198" i="7" s="1"/>
  <c r="AC168" i="12"/>
  <c r="AD168" i="12" s="1"/>
  <c r="AM168" i="10"/>
  <c r="AL162" i="12"/>
  <c r="AM162" i="12" s="1"/>
  <c r="T180" i="11"/>
  <c r="U180" i="11" s="1"/>
  <c r="AC162" i="13"/>
  <c r="AD162" i="13" s="1"/>
  <c r="AC174" i="11"/>
  <c r="AD174" i="11" s="1"/>
  <c r="AC156" i="14"/>
  <c r="AE156" i="14" s="1"/>
  <c r="I79" i="2"/>
  <c r="I67" i="2"/>
  <c r="AL174" i="10"/>
  <c r="AM174" i="10" s="1"/>
  <c r="AL168" i="11"/>
  <c r="AM168" i="11" s="1"/>
  <c r="AC210" i="5"/>
  <c r="AE210" i="5" s="1"/>
  <c r="T174" i="12"/>
  <c r="U174" i="12" s="1"/>
  <c r="T186" i="10"/>
  <c r="U186" i="10" s="1"/>
  <c r="V216" i="4"/>
  <c r="V186" i="9"/>
  <c r="T204" i="7"/>
  <c r="V204" i="7" s="1"/>
  <c r="V156" i="14"/>
  <c r="AC204" i="6"/>
  <c r="AD204" i="6" s="1"/>
  <c r="U192" i="8"/>
  <c r="AM174" i="9"/>
  <c r="AL204" i="5"/>
  <c r="AN204" i="5" s="1"/>
  <c r="AL186" i="8"/>
  <c r="AM186" i="8" s="1"/>
  <c r="AV33" i="2"/>
  <c r="AT27" i="2"/>
  <c r="AC183" i="10"/>
  <c r="T225" i="5"/>
  <c r="AB172" i="12"/>
  <c r="AB163" i="12"/>
  <c r="AD180" i="10"/>
  <c r="AR174" i="11"/>
  <c r="AQ174" i="11"/>
  <c r="H184" i="2"/>
  <c r="I181" i="2"/>
  <c r="AE204" i="5"/>
  <c r="I250" i="2"/>
  <c r="I55" i="2"/>
  <c r="H58" i="2"/>
  <c r="H172" i="2"/>
  <c r="I169" i="2"/>
  <c r="I244" i="2"/>
  <c r="J169" i="13"/>
  <c r="J178" i="13"/>
  <c r="I136" i="2"/>
  <c r="AC201" i="7"/>
  <c r="I178" i="2"/>
  <c r="AD213" i="6"/>
  <c r="AB207" i="6"/>
  <c r="AI180" i="11"/>
  <c r="AH180" i="11"/>
  <c r="AQ156" i="14"/>
  <c r="AR156" i="14"/>
  <c r="AL164" i="12"/>
  <c r="AM170" i="12"/>
  <c r="AK174" i="12"/>
  <c r="H148" i="2"/>
  <c r="I145" i="2"/>
  <c r="I64" i="2"/>
  <c r="T219" i="6"/>
  <c r="T189" i="11"/>
  <c r="S201" i="8"/>
  <c r="U207" i="8"/>
  <c r="U219" i="6"/>
  <c r="S213" i="6"/>
  <c r="I208" i="2"/>
  <c r="AK239" i="2"/>
  <c r="S239" i="2"/>
  <c r="J239" i="2"/>
  <c r="AT239" i="2"/>
  <c r="AB239" i="2"/>
  <c r="AK196" i="9"/>
  <c r="AK187" i="9"/>
  <c r="AK171" i="11"/>
  <c r="AM177" i="11"/>
  <c r="T177" i="13"/>
  <c r="T183" i="13" s="1"/>
  <c r="T189" i="13" s="1"/>
  <c r="S214" i="7"/>
  <c r="S205" i="7"/>
  <c r="AB183" i="10"/>
  <c r="AD189" i="10"/>
  <c r="H28" i="2"/>
  <c r="I25" i="2"/>
  <c r="Z210" i="7"/>
  <c r="Y210" i="7"/>
  <c r="AC213" i="5"/>
  <c r="T176" i="12"/>
  <c r="S186" i="12"/>
  <c r="U182" i="12"/>
  <c r="I88" i="2"/>
  <c r="H160" i="2"/>
  <c r="I157" i="2"/>
  <c r="AL255" i="7"/>
  <c r="T170" i="13"/>
  <c r="U176" i="13"/>
  <c r="S180" i="13"/>
  <c r="AR210" i="5"/>
  <c r="AQ210" i="5"/>
  <c r="T225" i="4"/>
  <c r="V222" i="4"/>
  <c r="H178" i="2"/>
  <c r="I175" i="2"/>
  <c r="AR180" i="10"/>
  <c r="AQ180" i="10"/>
  <c r="AC207" i="6"/>
  <c r="AM158" i="14"/>
  <c r="AL152" i="14"/>
  <c r="AK162" i="14"/>
  <c r="I106" i="2"/>
  <c r="AC192" i="8"/>
  <c r="AD192" i="8" s="1"/>
  <c r="AK159" i="13"/>
  <c r="AM165" i="13"/>
  <c r="I46" i="2"/>
  <c r="AC212" i="5"/>
  <c r="AD218" i="5"/>
  <c r="AB222" i="5"/>
  <c r="AK199" i="6"/>
  <c r="AK208" i="6"/>
  <c r="H46" i="2"/>
  <c r="I43" i="2"/>
  <c r="I199" i="2"/>
  <c r="H202" i="2"/>
  <c r="I154" i="2"/>
  <c r="AH162" i="14"/>
  <c r="AI162" i="14"/>
  <c r="I214" i="2"/>
  <c r="T162" i="14"/>
  <c r="V162" i="14" s="1"/>
  <c r="S165" i="14"/>
  <c r="U171" i="14"/>
  <c r="U177" i="13"/>
  <c r="S171" i="13"/>
  <c r="AK83" i="2"/>
  <c r="AB83" i="2"/>
  <c r="AT83" i="2"/>
  <c r="J83" i="2"/>
  <c r="S83" i="2"/>
  <c r="H130" i="2"/>
  <c r="I127" i="2"/>
  <c r="T201" i="9"/>
  <c r="AD183" i="11"/>
  <c r="AB177" i="11"/>
  <c r="AM164" i="13"/>
  <c r="AL158" i="13"/>
  <c r="AK168" i="13"/>
  <c r="AD216" i="4"/>
  <c r="AE216" i="4"/>
  <c r="AL150" i="14"/>
  <c r="AM150" i="14" s="1"/>
  <c r="AL231" i="11"/>
  <c r="AM219" i="4"/>
  <c r="AK213" i="4"/>
  <c r="AK217" i="4"/>
  <c r="AK226" i="4"/>
  <c r="I193" i="2"/>
  <c r="H196" i="2"/>
  <c r="I100" i="2"/>
  <c r="AL249" i="4"/>
  <c r="AB226" i="4"/>
  <c r="AB217" i="4"/>
  <c r="S216" i="7"/>
  <c r="T206" i="7"/>
  <c r="U212" i="7"/>
  <c r="AB213" i="5"/>
  <c r="AD219" i="5"/>
  <c r="AH174" i="12"/>
  <c r="AI174" i="12"/>
  <c r="I76" i="2"/>
  <c r="S195" i="9"/>
  <c r="U201" i="9"/>
  <c r="AQ162" i="13"/>
  <c r="AR162" i="13"/>
  <c r="I184" i="2"/>
  <c r="AY24" i="2"/>
  <c r="AT24" i="2"/>
  <c r="AB195" i="8"/>
  <c r="AD201" i="8"/>
  <c r="T198" i="8"/>
  <c r="V198" i="8" s="1"/>
  <c r="I160" i="2"/>
  <c r="S189" i="10"/>
  <c r="U195" i="10"/>
  <c r="AB180" i="12"/>
  <c r="AC170" i="12"/>
  <c r="AD176" i="12"/>
  <c r="T171" i="14"/>
  <c r="T183" i="12"/>
  <c r="J187" i="10"/>
  <c r="J196" i="10"/>
  <c r="T188" i="10"/>
  <c r="S198" i="10"/>
  <c r="U194" i="10"/>
  <c r="S226" i="5"/>
  <c r="S217" i="5"/>
  <c r="AC177" i="11"/>
  <c r="I253" i="2"/>
  <c r="H256" i="2"/>
  <c r="U200" i="9"/>
  <c r="T194" i="9"/>
  <c r="S204" i="9"/>
  <c r="AL198" i="6"/>
  <c r="AN198" i="6" s="1"/>
  <c r="AL156" i="13"/>
  <c r="AM156" i="13" s="1"/>
  <c r="AK53" i="2"/>
  <c r="S53" i="2"/>
  <c r="AT53" i="2"/>
  <c r="AB53" i="2"/>
  <c r="J53" i="2"/>
  <c r="AB190" i="10"/>
  <c r="AB181" i="10"/>
  <c r="AD180" i="9"/>
  <c r="S223" i="4"/>
  <c r="S232" i="4"/>
  <c r="AE162" i="12"/>
  <c r="AL182" i="9"/>
  <c r="AM188" i="9"/>
  <c r="AK192" i="9"/>
  <c r="I118" i="2"/>
  <c r="AK172" i="12"/>
  <c r="AK163" i="12"/>
  <c r="AI204" i="7"/>
  <c r="AH204" i="7"/>
  <c r="T219" i="7"/>
  <c r="AM213" i="5"/>
  <c r="AK207" i="5"/>
  <c r="I256" i="2"/>
  <c r="Y228" i="4"/>
  <c r="Z228" i="4"/>
  <c r="AM156" i="12"/>
  <c r="T212" i="6"/>
  <c r="S222" i="6"/>
  <c r="U218" i="6"/>
  <c r="AK153" i="14"/>
  <c r="AM159" i="14"/>
  <c r="AB202" i="8"/>
  <c r="AB193" i="8"/>
  <c r="AM176" i="11"/>
  <c r="AL170" i="11"/>
  <c r="AK180" i="11"/>
  <c r="U231" i="4"/>
  <c r="S225" i="4"/>
  <c r="AQ216" i="4"/>
  <c r="AR216" i="4"/>
  <c r="Z174" i="13"/>
  <c r="Y174" i="13"/>
  <c r="I139" i="2"/>
  <c r="H142" i="2"/>
  <c r="H100" i="2"/>
  <c r="I97" i="2"/>
  <c r="AL176" i="10"/>
  <c r="AK186" i="10"/>
  <c r="AM182" i="10"/>
  <c r="AB159" i="14"/>
  <c r="AD165" i="14"/>
  <c r="AB216" i="6"/>
  <c r="AC206" i="6"/>
  <c r="AD212" i="6"/>
  <c r="AH216" i="5"/>
  <c r="AI216" i="5"/>
  <c r="T207" i="8"/>
  <c r="AB220" i="6"/>
  <c r="AB211" i="6"/>
  <c r="I85" i="2"/>
  <c r="H88" i="2"/>
  <c r="S174" i="14"/>
  <c r="T164" i="14"/>
  <c r="U170" i="14"/>
  <c r="I163" i="2"/>
  <c r="H166" i="2"/>
  <c r="AC164" i="13"/>
  <c r="AB174" i="13"/>
  <c r="AD170" i="13"/>
  <c r="AB172" i="13"/>
  <c r="AB163" i="13"/>
  <c r="U222" i="4"/>
  <c r="Y180" i="12"/>
  <c r="Z180" i="12"/>
  <c r="AK222" i="4"/>
  <c r="AL212" i="4"/>
  <c r="AM218" i="4"/>
  <c r="T168" i="13"/>
  <c r="V168" i="13" s="1"/>
  <c r="AK166" i="14"/>
  <c r="AK157" i="14"/>
  <c r="AB181" i="11"/>
  <c r="AB190" i="11"/>
  <c r="AI210" i="6"/>
  <c r="AH210" i="6"/>
  <c r="AU21" i="2"/>
  <c r="I21" i="2" s="1"/>
  <c r="I22" i="2"/>
  <c r="AB165" i="13"/>
  <c r="AD171" i="13"/>
  <c r="AK208" i="7"/>
  <c r="AK199" i="7"/>
  <c r="U174" i="11"/>
  <c r="V174" i="11"/>
  <c r="AR186" i="9"/>
  <c r="AQ186" i="9"/>
  <c r="H34" i="2"/>
  <c r="I31" i="2"/>
  <c r="AI198" i="8"/>
  <c r="AH198" i="8"/>
  <c r="H214" i="2"/>
  <c r="I211" i="2"/>
  <c r="AB189" i="9"/>
  <c r="AD195" i="9"/>
  <c r="J193" i="9"/>
  <c r="J202" i="9"/>
  <c r="AK163" i="13"/>
  <c r="AK172" i="13"/>
  <c r="Z168" i="14"/>
  <c r="Y168" i="14"/>
  <c r="AT22" i="2"/>
  <c r="H22" i="2"/>
  <c r="I19" i="2"/>
  <c r="S175" i="13"/>
  <c r="S184" i="13"/>
  <c r="AH192" i="9"/>
  <c r="AI192" i="9"/>
  <c r="H76" i="2"/>
  <c r="I73" i="2"/>
  <c r="Z204" i="8"/>
  <c r="Y204" i="8"/>
  <c r="S202" i="9"/>
  <c r="S193" i="9"/>
  <c r="AB217" i="5"/>
  <c r="AB226" i="5"/>
  <c r="AL255" i="6"/>
  <c r="AC186" i="9"/>
  <c r="AD186" i="9" s="1"/>
  <c r="I124" i="2"/>
  <c r="AK165" i="12"/>
  <c r="AM171" i="12"/>
  <c r="Z192" i="10"/>
  <c r="Y192" i="10"/>
  <c r="I58" i="2"/>
  <c r="AL189" i="12"/>
  <c r="AB163" i="14"/>
  <c r="AB172" i="14"/>
  <c r="I148" i="2"/>
  <c r="H118" i="2"/>
  <c r="I115" i="2"/>
  <c r="Z198" i="9"/>
  <c r="Y198" i="9"/>
  <c r="AQ204" i="6"/>
  <c r="AR204" i="6"/>
  <c r="AC218" i="4"/>
  <c r="AB228" i="4"/>
  <c r="AD224" i="4"/>
  <c r="AC195" i="8"/>
  <c r="S202" i="10"/>
  <c r="S193" i="10"/>
  <c r="AC171" i="12"/>
  <c r="AL180" i="9"/>
  <c r="AM180" i="9" s="1"/>
  <c r="AN198" i="5"/>
  <c r="S219" i="5"/>
  <c r="U225" i="5"/>
  <c r="AB204" i="8"/>
  <c r="AD200" i="8"/>
  <c r="AC194" i="8"/>
  <c r="J208" i="8"/>
  <c r="J199" i="8"/>
  <c r="T182" i="11"/>
  <c r="S192" i="11"/>
  <c r="U188" i="11"/>
  <c r="AB205" i="7"/>
  <c r="AB214" i="7"/>
  <c r="AH186" i="10"/>
  <c r="AI186" i="10"/>
  <c r="I103" i="2"/>
  <c r="H106" i="2"/>
  <c r="S175" i="12"/>
  <c r="S184" i="12"/>
  <c r="H154" i="2"/>
  <c r="I151" i="2"/>
  <c r="AC189" i="9"/>
  <c r="AB201" i="7"/>
  <c r="AD207" i="7"/>
  <c r="U230" i="4"/>
  <c r="T224" i="4"/>
  <c r="S234" i="4"/>
  <c r="S177" i="12"/>
  <c r="U183" i="12"/>
  <c r="I109" i="2"/>
  <c r="H112" i="2"/>
  <c r="AL213" i="14"/>
  <c r="H64" i="2"/>
  <c r="I61" i="2"/>
  <c r="Y216" i="6"/>
  <c r="Z216" i="6"/>
  <c r="AB171" i="12"/>
  <c r="AD177" i="12"/>
  <c r="S71" i="2"/>
  <c r="AT71" i="2"/>
  <c r="AK71" i="2"/>
  <c r="AB71" i="2"/>
  <c r="J71" i="2"/>
  <c r="I34" i="2"/>
  <c r="S210" i="8"/>
  <c r="T200" i="8"/>
  <c r="U206" i="8"/>
  <c r="I37" i="2"/>
  <c r="H40" i="2"/>
  <c r="I220" i="2"/>
  <c r="H124" i="2"/>
  <c r="I121" i="2"/>
  <c r="S220" i="6"/>
  <c r="S211" i="6"/>
  <c r="H94" i="2"/>
  <c r="I91" i="2"/>
  <c r="T216" i="5"/>
  <c r="S183" i="11"/>
  <c r="U189" i="11"/>
  <c r="J175" i="12"/>
  <c r="J184" i="12"/>
  <c r="AC159" i="14"/>
  <c r="H220" i="2"/>
  <c r="I217" i="2"/>
  <c r="I226" i="2"/>
  <c r="J211" i="6"/>
  <c r="J220" i="6"/>
  <c r="Z222" i="5"/>
  <c r="Y222" i="5"/>
  <c r="I190" i="2"/>
  <c r="AM206" i="6"/>
  <c r="AL200" i="6"/>
  <c r="AK210" i="6"/>
  <c r="I187" i="2"/>
  <c r="H190" i="2"/>
  <c r="H226" i="2"/>
  <c r="I223" i="2"/>
  <c r="AI222" i="4"/>
  <c r="AH222" i="4"/>
  <c r="J214" i="7"/>
  <c r="J205" i="7"/>
  <c r="AK205" i="5"/>
  <c r="AK214" i="5"/>
  <c r="AQ198" i="7"/>
  <c r="AR198" i="7"/>
  <c r="AL210" i="4"/>
  <c r="AK189" i="8"/>
  <c r="AM195" i="8"/>
  <c r="AC200" i="7"/>
  <c r="AD206" i="7"/>
  <c r="AB210" i="7"/>
  <c r="H136" i="2"/>
  <c r="I133" i="2"/>
  <c r="I172" i="2"/>
  <c r="I166" i="2"/>
  <c r="AM180" i="8"/>
  <c r="AK190" i="10"/>
  <c r="AK181" i="10"/>
  <c r="AL213" i="10"/>
  <c r="AL188" i="8"/>
  <c r="AK198" i="8"/>
  <c r="AM194" i="8"/>
  <c r="AC165" i="13"/>
  <c r="AL207" i="13"/>
  <c r="I28" i="2"/>
  <c r="AK177" i="10"/>
  <c r="AM183" i="10"/>
  <c r="AI168" i="13"/>
  <c r="AH168" i="13"/>
  <c r="AB219" i="4"/>
  <c r="AD225" i="4"/>
  <c r="J223" i="5"/>
  <c r="J232" i="5"/>
  <c r="I94" i="2"/>
  <c r="T195" i="10"/>
  <c r="AK201" i="6"/>
  <c r="AM207" i="6"/>
  <c r="AK184" i="11"/>
  <c r="AK175" i="11"/>
  <c r="J163" i="14"/>
  <c r="J172" i="14"/>
  <c r="AB187" i="9"/>
  <c r="AB196" i="9"/>
  <c r="AU20" i="2"/>
  <c r="I20" i="2" s="1"/>
  <c r="AT30" i="2"/>
  <c r="AV26" i="2"/>
  <c r="U168" i="12"/>
  <c r="V168" i="12"/>
  <c r="S207" i="7"/>
  <c r="U213" i="7"/>
  <c r="S163" i="14"/>
  <c r="S172" i="14"/>
  <c r="AB198" i="9"/>
  <c r="AC188" i="9"/>
  <c r="AD194" i="9"/>
  <c r="I112" i="2"/>
  <c r="I130" i="2"/>
  <c r="S214" i="8"/>
  <c r="S205" i="8"/>
  <c r="AK183" i="9"/>
  <c r="AM189" i="9"/>
  <c r="I70" i="2"/>
  <c r="AL206" i="5"/>
  <c r="AM212" i="5"/>
  <c r="AK216" i="5"/>
  <c r="I241" i="2"/>
  <c r="H244" i="2"/>
  <c r="S187" i="11"/>
  <c r="S196" i="11"/>
  <c r="T218" i="5"/>
  <c r="U224" i="5"/>
  <c r="S228" i="5"/>
  <c r="J223" i="4"/>
  <c r="J232" i="4"/>
  <c r="J209" i="2"/>
  <c r="S209" i="2"/>
  <c r="AB209" i="2"/>
  <c r="AT209" i="2"/>
  <c r="AK209" i="2"/>
  <c r="AB186" i="11"/>
  <c r="AC176" i="11"/>
  <c r="AD182" i="11"/>
  <c r="AR168" i="12"/>
  <c r="AQ168" i="12"/>
  <c r="AL194" i="7"/>
  <c r="AM200" i="7"/>
  <c r="AK204" i="7"/>
  <c r="I196" i="2"/>
  <c r="I247" i="2"/>
  <c r="H250" i="2"/>
  <c r="I229" i="2"/>
  <c r="H232" i="2"/>
  <c r="Y186" i="11"/>
  <c r="Z186" i="11"/>
  <c r="AD188" i="10"/>
  <c r="AC182" i="10"/>
  <c r="AB192" i="10"/>
  <c r="J190" i="11"/>
  <c r="J181" i="11"/>
  <c r="AB168" i="14"/>
  <c r="AD164" i="14"/>
  <c r="AC158" i="14"/>
  <c r="AR192" i="8"/>
  <c r="AQ192" i="8"/>
  <c r="I232" i="2"/>
  <c r="AK195" i="7"/>
  <c r="AM201" i="7"/>
  <c r="AK202" i="8"/>
  <c r="AK193" i="8"/>
  <c r="AY18" i="2"/>
  <c r="AT18" i="2"/>
  <c r="H16" i="2"/>
  <c r="I13" i="2"/>
  <c r="AU15" i="2"/>
  <c r="I16" i="2"/>
  <c r="BK232" i="2"/>
  <c r="BG231" i="2"/>
  <c r="BD229" i="2"/>
  <c r="BD234" i="2" s="1"/>
  <c r="BC225" i="2"/>
  <c r="BC227" i="2"/>
  <c r="BC226" i="2"/>
  <c r="BC224" i="2"/>
  <c r="BC222" i="2"/>
  <c r="BC223" i="2"/>
  <c r="BD226" i="2"/>
  <c r="BD218" i="2"/>
  <c r="BD219" i="2" s="1"/>
  <c r="BD221" i="2" s="1"/>
  <c r="BE222" i="2" s="1"/>
  <c r="BK218" i="2"/>
  <c r="BK219" i="2" s="1"/>
  <c r="BK221" i="2" s="1"/>
  <c r="BL222" i="2" s="1"/>
  <c r="L2" i="4"/>
  <c r="BK223" i="2"/>
  <c r="BK228" i="2" s="1"/>
  <c r="L13" i="1"/>
  <c r="N13" i="1" s="1"/>
  <c r="AE186" i="9" l="1"/>
  <c r="T186" i="11"/>
  <c r="U186" i="11" s="1"/>
  <c r="U192" i="9"/>
  <c r="AL216" i="4"/>
  <c r="U210" i="6"/>
  <c r="AN168" i="11"/>
  <c r="AN174" i="10"/>
  <c r="AM192" i="7"/>
  <c r="AD156" i="14"/>
  <c r="V180" i="11"/>
  <c r="AN186" i="8"/>
  <c r="AD198" i="7"/>
  <c r="AN156" i="13"/>
  <c r="AN162" i="12"/>
  <c r="U162" i="14"/>
  <c r="AC186" i="10"/>
  <c r="AD186" i="10" s="1"/>
  <c r="AM204" i="5"/>
  <c r="AE168" i="12"/>
  <c r="T222" i="5"/>
  <c r="U222" i="5" s="1"/>
  <c r="AE162" i="13"/>
  <c r="T168" i="14"/>
  <c r="V168" i="14" s="1"/>
  <c r="AL162" i="13"/>
  <c r="AM162" i="13" s="1"/>
  <c r="AL186" i="9"/>
  <c r="AN186" i="9" s="1"/>
  <c r="T180" i="12"/>
  <c r="U180" i="12" s="1"/>
  <c r="T174" i="13"/>
  <c r="U174" i="13" s="1"/>
  <c r="AD210" i="5"/>
  <c r="AC162" i="14"/>
  <c r="AE162" i="14" s="1"/>
  <c r="U204" i="7"/>
  <c r="T210" i="7"/>
  <c r="U210" i="7" s="1"/>
  <c r="V186" i="10"/>
  <c r="AN150" i="14"/>
  <c r="AE204" i="6"/>
  <c r="V174" i="12"/>
  <c r="AC174" i="12"/>
  <c r="AD174" i="12" s="1"/>
  <c r="AC222" i="4"/>
  <c r="AD222" i="4" s="1"/>
  <c r="AE174" i="11"/>
  <c r="AL174" i="11"/>
  <c r="AM174" i="11" s="1"/>
  <c r="T204" i="8"/>
  <c r="V204" i="8" s="1"/>
  <c r="AL192" i="8"/>
  <c r="AM192" i="8" s="1"/>
  <c r="AN180" i="9"/>
  <c r="AC192" i="9"/>
  <c r="AE192" i="9" s="1"/>
  <c r="AU27" i="2"/>
  <c r="AU33" i="2" s="1"/>
  <c r="I33" i="2" s="1"/>
  <c r="AL210" i="5"/>
  <c r="AM210" i="5" s="1"/>
  <c r="T216" i="6"/>
  <c r="V216" i="6" s="1"/>
  <c r="AC204" i="7"/>
  <c r="AD204" i="7" s="1"/>
  <c r="AL180" i="10"/>
  <c r="AM180" i="10" s="1"/>
  <c r="AL198" i="7"/>
  <c r="AM198" i="7" s="1"/>
  <c r="U168" i="13"/>
  <c r="AE222" i="4"/>
  <c r="AK208" i="8"/>
  <c r="AK199" i="8"/>
  <c r="J214" i="8"/>
  <c r="J205" i="8"/>
  <c r="S231" i="4"/>
  <c r="U237" i="4"/>
  <c r="Z198" i="10"/>
  <c r="Y198" i="10"/>
  <c r="AK161" i="2"/>
  <c r="J161" i="2"/>
  <c r="S161" i="2"/>
  <c r="AB161" i="2"/>
  <c r="AT161" i="2"/>
  <c r="J227" i="2"/>
  <c r="AK227" i="2"/>
  <c r="AB227" i="2"/>
  <c r="S227" i="2"/>
  <c r="AT227" i="2"/>
  <c r="AR180" i="11"/>
  <c r="AQ180" i="11"/>
  <c r="AK178" i="12"/>
  <c r="AK169" i="12"/>
  <c r="AL237" i="11"/>
  <c r="AB245" i="2"/>
  <c r="J245" i="2"/>
  <c r="AT245" i="2"/>
  <c r="AK245" i="2"/>
  <c r="S245" i="2"/>
  <c r="AB217" i="6"/>
  <c r="AB226" i="6"/>
  <c r="AB201" i="8"/>
  <c r="AD207" i="8"/>
  <c r="AR162" i="14"/>
  <c r="AQ162" i="14"/>
  <c r="AL170" i="12"/>
  <c r="AM176" i="12"/>
  <c r="AK180" i="12"/>
  <c r="J184" i="13"/>
  <c r="J175" i="13"/>
  <c r="T231" i="5"/>
  <c r="S220" i="8"/>
  <c r="S211" i="8"/>
  <c r="AT36" i="2"/>
  <c r="AU26" i="2"/>
  <c r="AV32" i="2"/>
  <c r="AK181" i="11"/>
  <c r="AK190" i="11"/>
  <c r="AL219" i="10"/>
  <c r="J220" i="7"/>
  <c r="J211" i="7"/>
  <c r="AK221" i="2"/>
  <c r="AT221" i="2"/>
  <c r="S221" i="2"/>
  <c r="AB221" i="2"/>
  <c r="J221" i="2"/>
  <c r="S189" i="11"/>
  <c r="U195" i="11"/>
  <c r="S217" i="6"/>
  <c r="S226" i="6"/>
  <c r="J41" i="2"/>
  <c r="AB41" i="2"/>
  <c r="AT41" i="2"/>
  <c r="AK41" i="2"/>
  <c r="S41" i="2"/>
  <c r="AL219" i="14"/>
  <c r="Y234" i="4"/>
  <c r="Z234" i="4"/>
  <c r="S107" i="2"/>
  <c r="AB107" i="2"/>
  <c r="AK107" i="2"/>
  <c r="J107" i="2"/>
  <c r="AT107" i="2"/>
  <c r="AC201" i="8"/>
  <c r="AB234" i="4"/>
  <c r="AD230" i="4"/>
  <c r="AC224" i="4"/>
  <c r="T198" i="9"/>
  <c r="S208" i="9"/>
  <c r="S199" i="9"/>
  <c r="AT23" i="2"/>
  <c r="AB23" i="2"/>
  <c r="J23" i="2"/>
  <c r="AK23" i="2"/>
  <c r="S23" i="2"/>
  <c r="AT35" i="2"/>
  <c r="AK35" i="2"/>
  <c r="J35" i="2"/>
  <c r="S35" i="2"/>
  <c r="AB35" i="2"/>
  <c r="AB171" i="13"/>
  <c r="AD177" i="13"/>
  <c r="AB187" i="11"/>
  <c r="AB196" i="11"/>
  <c r="AC168" i="13"/>
  <c r="AE168" i="13" s="1"/>
  <c r="AC212" i="6"/>
  <c r="AB222" i="6"/>
  <c r="AD218" i="6"/>
  <c r="AL176" i="11"/>
  <c r="AK186" i="11"/>
  <c r="AM182" i="11"/>
  <c r="S177" i="13"/>
  <c r="U183" i="13"/>
  <c r="U188" i="12"/>
  <c r="S192" i="12"/>
  <c r="T182" i="12"/>
  <c r="S220" i="7"/>
  <c r="S211" i="7"/>
  <c r="T195" i="11"/>
  <c r="AL168" i="12"/>
  <c r="AN168" i="12" s="1"/>
  <c r="AQ198" i="8"/>
  <c r="AR198" i="8"/>
  <c r="J190" i="12"/>
  <c r="J181" i="12"/>
  <c r="AB232" i="4"/>
  <c r="AB223" i="4"/>
  <c r="AM170" i="13"/>
  <c r="AL164" i="13"/>
  <c r="AK174" i="13"/>
  <c r="AK193" i="9"/>
  <c r="AK202" i="9"/>
  <c r="S185" i="2"/>
  <c r="AK185" i="2"/>
  <c r="AT185" i="2"/>
  <c r="AB185" i="2"/>
  <c r="J185" i="2"/>
  <c r="AC206" i="7"/>
  <c r="AD212" i="7"/>
  <c r="AB216" i="7"/>
  <c r="S183" i="12"/>
  <c r="U189" i="12"/>
  <c r="AC195" i="9"/>
  <c r="AQ186" i="10"/>
  <c r="AR186" i="10"/>
  <c r="AC216" i="5"/>
  <c r="AD216" i="5" s="1"/>
  <c r="AC194" i="9"/>
  <c r="AB204" i="9"/>
  <c r="AD200" i="9"/>
  <c r="AC165" i="14"/>
  <c r="AB195" i="9"/>
  <c r="AD201" i="9"/>
  <c r="AC183" i="11"/>
  <c r="AD225" i="5"/>
  <c r="AB219" i="5"/>
  <c r="T207" i="9"/>
  <c r="AC182" i="11"/>
  <c r="AB192" i="11"/>
  <c r="AD188" i="11"/>
  <c r="AI198" i="9"/>
  <c r="AH198" i="9"/>
  <c r="BA30" i="2"/>
  <c r="AZ30" i="2"/>
  <c r="AK207" i="6"/>
  <c r="AM213" i="6"/>
  <c r="AK183" i="10"/>
  <c r="AM189" i="10"/>
  <c r="AB191" i="2"/>
  <c r="J191" i="2"/>
  <c r="AK191" i="2"/>
  <c r="S191" i="2"/>
  <c r="AT191" i="2"/>
  <c r="AB113" i="2"/>
  <c r="J113" i="2"/>
  <c r="AK113" i="2"/>
  <c r="AT113" i="2"/>
  <c r="S113" i="2"/>
  <c r="T228" i="4"/>
  <c r="V228" i="4" s="1"/>
  <c r="T188" i="11"/>
  <c r="S198" i="11"/>
  <c r="U194" i="11"/>
  <c r="AD206" i="8"/>
  <c r="AC200" i="8"/>
  <c r="AB210" i="8"/>
  <c r="AE192" i="8"/>
  <c r="AH228" i="4"/>
  <c r="AI228" i="4"/>
  <c r="AT28" i="2"/>
  <c r="AT19" i="2"/>
  <c r="AK178" i="13"/>
  <c r="AK169" i="13"/>
  <c r="AK228" i="4"/>
  <c r="AM224" i="4"/>
  <c r="AL218" i="4"/>
  <c r="T170" i="14"/>
  <c r="S180" i="14"/>
  <c r="U176" i="14"/>
  <c r="AC210" i="6"/>
  <c r="AD210" i="6" s="1"/>
  <c r="AK101" i="2"/>
  <c r="AB101" i="2"/>
  <c r="S101" i="2"/>
  <c r="AT101" i="2"/>
  <c r="J101" i="2"/>
  <c r="AK213" i="5"/>
  <c r="AM219" i="5"/>
  <c r="S232" i="5"/>
  <c r="S223" i="5"/>
  <c r="AC176" i="12"/>
  <c r="AB186" i="12"/>
  <c r="AD182" i="12"/>
  <c r="U218" i="7"/>
  <c r="T212" i="7"/>
  <c r="S222" i="7"/>
  <c r="AD189" i="11"/>
  <c r="AB183" i="11"/>
  <c r="U177" i="14"/>
  <c r="S171" i="14"/>
  <c r="AT203" i="2"/>
  <c r="S203" i="2"/>
  <c r="J203" i="2"/>
  <c r="AB203" i="2"/>
  <c r="AK203" i="2"/>
  <c r="AM198" i="6"/>
  <c r="AK168" i="14"/>
  <c r="AM164" i="14"/>
  <c r="AL158" i="14"/>
  <c r="AC213" i="6"/>
  <c r="Y186" i="12"/>
  <c r="Z186" i="12"/>
  <c r="T195" i="13"/>
  <c r="V186" i="11"/>
  <c r="AT149" i="2"/>
  <c r="AB149" i="2"/>
  <c r="J149" i="2"/>
  <c r="AK149" i="2"/>
  <c r="S149" i="2"/>
  <c r="AK189" i="9"/>
  <c r="AM195" i="9"/>
  <c r="AI210" i="7"/>
  <c r="AH210" i="7"/>
  <c r="AL195" i="12"/>
  <c r="AL201" i="12" s="1"/>
  <c r="T218" i="6"/>
  <c r="S228" i="6"/>
  <c r="U224" i="6"/>
  <c r="AK214" i="6"/>
  <c r="AK205" i="6"/>
  <c r="J196" i="11"/>
  <c r="J187" i="11"/>
  <c r="AK95" i="2"/>
  <c r="AT95" i="2"/>
  <c r="AB95" i="2"/>
  <c r="J95" i="2"/>
  <c r="S95" i="2"/>
  <c r="S181" i="12"/>
  <c r="S190" i="12"/>
  <c r="AK223" i="4"/>
  <c r="AK232" i="4"/>
  <c r="J202" i="10"/>
  <c r="J193" i="10"/>
  <c r="AK179" i="2"/>
  <c r="AT179" i="2"/>
  <c r="S179" i="2"/>
  <c r="J179" i="2"/>
  <c r="AB179" i="2"/>
  <c r="AB174" i="14"/>
  <c r="AD170" i="14"/>
  <c r="AC164" i="14"/>
  <c r="AB233" i="2"/>
  <c r="AK233" i="2"/>
  <c r="AT233" i="2"/>
  <c r="S233" i="2"/>
  <c r="J233" i="2"/>
  <c r="S251" i="2"/>
  <c r="J251" i="2"/>
  <c r="AB251" i="2"/>
  <c r="AK251" i="2"/>
  <c r="AT251" i="2"/>
  <c r="AQ204" i="7"/>
  <c r="AR204" i="7"/>
  <c r="AC180" i="11"/>
  <c r="AE180" i="11" s="1"/>
  <c r="Y228" i="5"/>
  <c r="Z228" i="5"/>
  <c r="S169" i="14"/>
  <c r="S178" i="14"/>
  <c r="U216" i="5"/>
  <c r="V216" i="5"/>
  <c r="AK125" i="2"/>
  <c r="AT125" i="2"/>
  <c r="J125" i="2"/>
  <c r="S125" i="2"/>
  <c r="AB125" i="2"/>
  <c r="T206" i="8"/>
  <c r="U212" i="8"/>
  <c r="S216" i="8"/>
  <c r="T230" i="4"/>
  <c r="U236" i="4"/>
  <c r="S240" i="4"/>
  <c r="S155" i="2"/>
  <c r="AK155" i="2"/>
  <c r="AB155" i="2"/>
  <c r="AT155" i="2"/>
  <c r="J155" i="2"/>
  <c r="Y192" i="11"/>
  <c r="Z192" i="11"/>
  <c r="AI204" i="8"/>
  <c r="AH204" i="8"/>
  <c r="AC177" i="12"/>
  <c r="S119" i="2"/>
  <c r="AT119" i="2"/>
  <c r="J119" i="2"/>
  <c r="AK119" i="2"/>
  <c r="AB119" i="2"/>
  <c r="AB178" i="14"/>
  <c r="AB169" i="14"/>
  <c r="J215" i="2"/>
  <c r="AB215" i="2"/>
  <c r="AK215" i="2"/>
  <c r="S215" i="2"/>
  <c r="AT215" i="2"/>
  <c r="T213" i="8"/>
  <c r="AH216" i="6"/>
  <c r="AI216" i="6"/>
  <c r="AB143" i="2"/>
  <c r="J143" i="2"/>
  <c r="AK143" i="2"/>
  <c r="AT143" i="2"/>
  <c r="S143" i="2"/>
  <c r="AB208" i="8"/>
  <c r="AB199" i="8"/>
  <c r="T225" i="7"/>
  <c r="AR192" i="9"/>
  <c r="AQ192" i="9"/>
  <c r="AB196" i="10"/>
  <c r="AB187" i="10"/>
  <c r="T189" i="12"/>
  <c r="S195" i="10"/>
  <c r="U201" i="10"/>
  <c r="AZ24" i="2"/>
  <c r="BA24" i="2"/>
  <c r="AU24" i="2" s="1"/>
  <c r="U198" i="8"/>
  <c r="Y180" i="13"/>
  <c r="Z180" i="13"/>
  <c r="AK177" i="11"/>
  <c r="AM183" i="11"/>
  <c r="AC188" i="10"/>
  <c r="AB198" i="10"/>
  <c r="AD194" i="10"/>
  <c r="S202" i="11"/>
  <c r="S193" i="11"/>
  <c r="J178" i="14"/>
  <c r="J169" i="14"/>
  <c r="AB225" i="4"/>
  <c r="AD231" i="4"/>
  <c r="AB223" i="5"/>
  <c r="AB232" i="5"/>
  <c r="AK159" i="14"/>
  <c r="AM165" i="14"/>
  <c r="AB189" i="10"/>
  <c r="AD195" i="10"/>
  <c r="S207" i="8"/>
  <c r="U213" i="8"/>
  <c r="AB213" i="6"/>
  <c r="AD219" i="6"/>
  <c r="AB59" i="2"/>
  <c r="J59" i="2"/>
  <c r="S59" i="2"/>
  <c r="AK59" i="2"/>
  <c r="AT59" i="2"/>
  <c r="AM210" i="4"/>
  <c r="AN210" i="4"/>
  <c r="Z222" i="6"/>
  <c r="Y222" i="6"/>
  <c r="AQ174" i="12"/>
  <c r="AR174" i="12"/>
  <c r="AB211" i="7"/>
  <c r="AB220" i="7"/>
  <c r="AK205" i="7"/>
  <c r="AK214" i="7"/>
  <c r="J167" i="2"/>
  <c r="AB167" i="2"/>
  <c r="S167" i="2"/>
  <c r="AT167" i="2"/>
  <c r="AK167" i="2"/>
  <c r="AM216" i="4"/>
  <c r="AN216" i="4"/>
  <c r="AL255" i="4"/>
  <c r="AI168" i="14"/>
  <c r="AH168" i="14"/>
  <c r="AI192" i="10"/>
  <c r="AH192" i="10"/>
  <c r="AL200" i="7"/>
  <c r="AK210" i="7"/>
  <c r="AM206" i="7"/>
  <c r="AI186" i="11"/>
  <c r="AH186" i="11"/>
  <c r="T224" i="5"/>
  <c r="S234" i="5"/>
  <c r="U230" i="5"/>
  <c r="AQ216" i="5"/>
  <c r="AR216" i="5"/>
  <c r="J238" i="5"/>
  <c r="J229" i="5"/>
  <c r="AC171" i="13"/>
  <c r="AK196" i="10"/>
  <c r="AK187" i="10"/>
  <c r="AK220" i="5"/>
  <c r="AK211" i="5"/>
  <c r="AR210" i="6"/>
  <c r="AQ210" i="6"/>
  <c r="J226" i="6"/>
  <c r="J217" i="6"/>
  <c r="AB207" i="7"/>
  <c r="AD213" i="7"/>
  <c r="S225" i="5"/>
  <c r="U231" i="5"/>
  <c r="T192" i="10"/>
  <c r="J208" i="9"/>
  <c r="J199" i="9"/>
  <c r="AK172" i="14"/>
  <c r="AK163" i="14"/>
  <c r="AR222" i="4"/>
  <c r="AQ222" i="4"/>
  <c r="Z174" i="14"/>
  <c r="Y174" i="14"/>
  <c r="AB165" i="14"/>
  <c r="AD171" i="14"/>
  <c r="AL188" i="9"/>
  <c r="AK198" i="9"/>
  <c r="AM194" i="9"/>
  <c r="AI180" i="12"/>
  <c r="AH180" i="12"/>
  <c r="S201" i="9"/>
  <c r="U207" i="9"/>
  <c r="Z216" i="7"/>
  <c r="Y216" i="7"/>
  <c r="AQ168" i="13"/>
  <c r="AR168" i="13"/>
  <c r="T176" i="13"/>
  <c r="U182" i="13"/>
  <c r="S186" i="13"/>
  <c r="J29" i="2"/>
  <c r="AB29" i="2"/>
  <c r="AK29" i="2"/>
  <c r="AT29" i="2"/>
  <c r="S29" i="2"/>
  <c r="T225" i="6"/>
  <c r="AC207" i="7"/>
  <c r="AC189" i="10"/>
  <c r="T201" i="10"/>
  <c r="AL206" i="6"/>
  <c r="AM212" i="6"/>
  <c r="AK216" i="6"/>
  <c r="AB169" i="13"/>
  <c r="AB178" i="13"/>
  <c r="AM188" i="10"/>
  <c r="AL182" i="10"/>
  <c r="AK192" i="10"/>
  <c r="AC218" i="5"/>
  <c r="AD224" i="5"/>
  <c r="AB228" i="5"/>
  <c r="AC219" i="5"/>
  <c r="AT33" i="2"/>
  <c r="AV39" i="2"/>
  <c r="AK201" i="7"/>
  <c r="AM207" i="7"/>
  <c r="J238" i="4"/>
  <c r="J229" i="4"/>
  <c r="AL213" i="13"/>
  <c r="AL219" i="13" s="1"/>
  <c r="AK195" i="8"/>
  <c r="AM201" i="8"/>
  <c r="AC170" i="13"/>
  <c r="AD176" i="13"/>
  <c r="AB180" i="13"/>
  <c r="S238" i="4"/>
  <c r="S229" i="4"/>
  <c r="T200" i="9"/>
  <c r="S210" i="9"/>
  <c r="U206" i="9"/>
  <c r="T177" i="14"/>
  <c r="AH174" i="13"/>
  <c r="AI174" i="13"/>
  <c r="AB257" i="2"/>
  <c r="AK257" i="2"/>
  <c r="J257" i="2"/>
  <c r="S257" i="2"/>
  <c r="AT257" i="2"/>
  <c r="AK222" i="5"/>
  <c r="AM218" i="5"/>
  <c r="AL212" i="5"/>
  <c r="U219" i="7"/>
  <c r="S213" i="7"/>
  <c r="AB202" i="9"/>
  <c r="AB193" i="9"/>
  <c r="AM200" i="8"/>
  <c r="AL194" i="8"/>
  <c r="AK204" i="8"/>
  <c r="AK137" i="2"/>
  <c r="AB137" i="2"/>
  <c r="S137" i="2"/>
  <c r="J137" i="2"/>
  <c r="AT137" i="2"/>
  <c r="AL204" i="6"/>
  <c r="AN204" i="6" s="1"/>
  <c r="Y210" i="8"/>
  <c r="Z210" i="8"/>
  <c r="AB177" i="12"/>
  <c r="AD183" i="12"/>
  <c r="AK65" i="2"/>
  <c r="S65" i="2"/>
  <c r="AT65" i="2"/>
  <c r="J65" i="2"/>
  <c r="AB65" i="2"/>
  <c r="S199" i="10"/>
  <c r="S208" i="10"/>
  <c r="AK171" i="12"/>
  <c r="AM177" i="12"/>
  <c r="S77" i="2"/>
  <c r="AT77" i="2"/>
  <c r="AB77" i="2"/>
  <c r="J77" i="2"/>
  <c r="AK77" i="2"/>
  <c r="S190" i="13"/>
  <c r="S181" i="13"/>
  <c r="AC198" i="8"/>
  <c r="AE198" i="8" s="1"/>
  <c r="J89" i="2"/>
  <c r="AT89" i="2"/>
  <c r="AB89" i="2"/>
  <c r="AK89" i="2"/>
  <c r="S89" i="2"/>
  <c r="Y204" i="9"/>
  <c r="Z204" i="9"/>
  <c r="U200" i="10"/>
  <c r="S204" i="10"/>
  <c r="T194" i="10"/>
  <c r="AT197" i="2"/>
  <c r="AK197" i="2"/>
  <c r="AB197" i="2"/>
  <c r="S197" i="2"/>
  <c r="J197" i="2"/>
  <c r="AK219" i="4"/>
  <c r="AM225" i="4"/>
  <c r="AT131" i="2"/>
  <c r="J131" i="2"/>
  <c r="AK131" i="2"/>
  <c r="S131" i="2"/>
  <c r="AB131" i="2"/>
  <c r="AT47" i="2"/>
  <c r="J47" i="2"/>
  <c r="AB47" i="2"/>
  <c r="AK47" i="2"/>
  <c r="S47" i="2"/>
  <c r="AH222" i="5"/>
  <c r="AI222" i="5"/>
  <c r="AK165" i="13"/>
  <c r="AM171" i="13"/>
  <c r="T231" i="4"/>
  <c r="S219" i="6"/>
  <c r="U225" i="6"/>
  <c r="AL156" i="14"/>
  <c r="AM156" i="14" s="1"/>
  <c r="J173" i="2"/>
  <c r="AK173" i="2"/>
  <c r="S173" i="2"/>
  <c r="AT173" i="2"/>
  <c r="AB173" i="2"/>
  <c r="AB178" i="12"/>
  <c r="AB169" i="12"/>
  <c r="BB18" i="2"/>
  <c r="BA18" i="2"/>
  <c r="AU18" i="2" s="1"/>
  <c r="AZ18" i="2"/>
  <c r="AK17" i="2"/>
  <c r="AR18" i="2" s="1"/>
  <c r="AL18" i="2" s="1"/>
  <c r="AN18" i="2" s="1"/>
  <c r="AB17" i="2"/>
  <c r="AI18" i="2" s="1"/>
  <c r="AC18" i="2" s="1"/>
  <c r="AE18" i="2" s="1"/>
  <c r="S17" i="2"/>
  <c r="Z18" i="2" s="1"/>
  <c r="T18" i="2" s="1"/>
  <c r="V18" i="2" s="1"/>
  <c r="AT17" i="2"/>
  <c r="J17" i="2"/>
  <c r="Q18" i="2" s="1"/>
  <c r="K18" i="2" s="1"/>
  <c r="M18" i="2" s="1"/>
  <c r="BD232" i="2"/>
  <c r="I15" i="2"/>
  <c r="BD235" i="2"/>
  <c r="BD240" i="2" s="1"/>
  <c r="BG237" i="2"/>
  <c r="BD43" i="2"/>
  <c r="BD48" i="2" s="1"/>
  <c r="BC231" i="2"/>
  <c r="BC232" i="2"/>
  <c r="BC230" i="2"/>
  <c r="BC233" i="2"/>
  <c r="BC228" i="2"/>
  <c r="BC229" i="2"/>
  <c r="BD238" i="2"/>
  <c r="BK224" i="2"/>
  <c r="BK225" i="2" s="1"/>
  <c r="BK227" i="2" s="1"/>
  <c r="BL228" i="2" s="1"/>
  <c r="BD224" i="2"/>
  <c r="BD225" i="2" s="1"/>
  <c r="BD227" i="2" s="1"/>
  <c r="BE228" i="2" s="1"/>
  <c r="L9" i="4"/>
  <c r="M2" i="4"/>
  <c r="BK229" i="2"/>
  <c r="BK234" i="2" s="1"/>
  <c r="AW18" i="2" l="1"/>
  <c r="AL216" i="5"/>
  <c r="AN216" i="5" s="1"/>
  <c r="AC198" i="9"/>
  <c r="AC210" i="7"/>
  <c r="AD210" i="7" s="1"/>
  <c r="T222" i="6"/>
  <c r="V222" i="6" s="1"/>
  <c r="AM168" i="12"/>
  <c r="AN174" i="11"/>
  <c r="AN162" i="13"/>
  <c r="AE174" i="12"/>
  <c r="V174" i="13"/>
  <c r="AE186" i="10"/>
  <c r="AC204" i="8"/>
  <c r="AD204" i="8" s="1"/>
  <c r="AL180" i="11"/>
  <c r="AM180" i="11" s="1"/>
  <c r="AM186" i="9"/>
  <c r="V180" i="12"/>
  <c r="T180" i="13"/>
  <c r="U180" i="13" s="1"/>
  <c r="U168" i="14"/>
  <c r="AE204" i="7"/>
  <c r="T174" i="14"/>
  <c r="V174" i="14" s="1"/>
  <c r="T204" i="9"/>
  <c r="V204" i="9" s="1"/>
  <c r="V222" i="5"/>
  <c r="V210" i="7"/>
  <c r="T216" i="7"/>
  <c r="V216" i="7" s="1"/>
  <c r="AE216" i="5"/>
  <c r="U228" i="4"/>
  <c r="T192" i="11"/>
  <c r="U192" i="11" s="1"/>
  <c r="AD162" i="14"/>
  <c r="AC180" i="12"/>
  <c r="AE180" i="12" s="1"/>
  <c r="AL162" i="14"/>
  <c r="AN162" i="14" s="1"/>
  <c r="AL222" i="4"/>
  <c r="AN222" i="4" s="1"/>
  <c r="AC228" i="4"/>
  <c r="AU39" i="2"/>
  <c r="I39" i="2" s="1"/>
  <c r="AD198" i="8"/>
  <c r="AD168" i="13"/>
  <c r="AN180" i="10"/>
  <c r="I27" i="2"/>
  <c r="AN198" i="7"/>
  <c r="AN192" i="8"/>
  <c r="AN210" i="5"/>
  <c r="AD192" i="9"/>
  <c r="AL192" i="9"/>
  <c r="AM192" i="9" s="1"/>
  <c r="AD180" i="11"/>
  <c r="AC186" i="11"/>
  <c r="AD186" i="11" s="1"/>
  <c r="AC168" i="14"/>
  <c r="AE168" i="14" s="1"/>
  <c r="U204" i="8"/>
  <c r="AD228" i="4"/>
  <c r="AD198" i="9"/>
  <c r="AL174" i="12"/>
  <c r="AM174" i="12" s="1"/>
  <c r="T186" i="12"/>
  <c r="U186" i="12" s="1"/>
  <c r="AN156" i="14"/>
  <c r="U216" i="6"/>
  <c r="T237" i="4"/>
  <c r="AM231" i="4"/>
  <c r="AK225" i="4"/>
  <c r="S205" i="10"/>
  <c r="S214" i="10"/>
  <c r="AB208" i="9"/>
  <c r="AB199" i="9"/>
  <c r="AL225" i="13"/>
  <c r="AC225" i="5"/>
  <c r="J205" i="9"/>
  <c r="J214" i="9"/>
  <c r="AK202" i="10"/>
  <c r="AK193" i="10"/>
  <c r="T230" i="5"/>
  <c r="S240" i="5"/>
  <c r="U236" i="5"/>
  <c r="S208" i="11"/>
  <c r="S199" i="11"/>
  <c r="T219" i="8"/>
  <c r="AK195" i="9"/>
  <c r="AM201" i="9"/>
  <c r="AD195" i="11"/>
  <c r="AB189" i="11"/>
  <c r="U224" i="7"/>
  <c r="T218" i="7"/>
  <c r="S228" i="7"/>
  <c r="AI186" i="12"/>
  <c r="AH186" i="12"/>
  <c r="AM230" i="4"/>
  <c r="AL224" i="4"/>
  <c r="AK234" i="4"/>
  <c r="AC206" i="8"/>
  <c r="AD212" i="8"/>
  <c r="AB216" i="8"/>
  <c r="AK189" i="10"/>
  <c r="AM195" i="10"/>
  <c r="AB198" i="11"/>
  <c r="AC188" i="11"/>
  <c r="AD194" i="11"/>
  <c r="S189" i="12"/>
  <c r="U195" i="12"/>
  <c r="AQ174" i="13"/>
  <c r="AR174" i="13"/>
  <c r="S183" i="13"/>
  <c r="U189" i="13"/>
  <c r="AD183" i="13"/>
  <c r="AB177" i="13"/>
  <c r="S214" i="9"/>
  <c r="S205" i="9"/>
  <c r="AE204" i="8"/>
  <c r="AC207" i="8"/>
  <c r="S232" i="6"/>
  <c r="S223" i="6"/>
  <c r="AU30" i="2"/>
  <c r="I26" i="2"/>
  <c r="J181" i="13"/>
  <c r="J190" i="13"/>
  <c r="AL243" i="11"/>
  <c r="AK171" i="13"/>
  <c r="AM177" i="13"/>
  <c r="S244" i="4"/>
  <c r="S235" i="4"/>
  <c r="T207" i="10"/>
  <c r="AE210" i="7"/>
  <c r="AC213" i="7"/>
  <c r="U213" i="9"/>
  <c r="S207" i="9"/>
  <c r="AC177" i="13"/>
  <c r="Z234" i="5"/>
  <c r="Y234" i="5"/>
  <c r="AC192" i="10"/>
  <c r="AD192" i="10" s="1"/>
  <c r="AB219" i="6"/>
  <c r="AD225" i="6"/>
  <c r="AM171" i="14"/>
  <c r="AK165" i="14"/>
  <c r="AD200" i="10"/>
  <c r="AB204" i="10"/>
  <c r="AC194" i="10"/>
  <c r="AW24" i="2"/>
  <c r="AV24" i="2"/>
  <c r="Y240" i="4"/>
  <c r="Z240" i="4"/>
  <c r="AE210" i="6"/>
  <c r="AQ228" i="4"/>
  <c r="AR228" i="4"/>
  <c r="AT34" i="2"/>
  <c r="AT25" i="2"/>
  <c r="T194" i="11"/>
  <c r="U200" i="11"/>
  <c r="S204" i="11"/>
  <c r="AI192" i="11"/>
  <c r="AH192" i="11"/>
  <c r="T213" i="9"/>
  <c r="AL168" i="13"/>
  <c r="AN168" i="13" s="1"/>
  <c r="J217" i="7"/>
  <c r="J226" i="7"/>
  <c r="BA36" i="2"/>
  <c r="AZ36" i="2"/>
  <c r="AQ180" i="12"/>
  <c r="AR180" i="12"/>
  <c r="AK214" i="8"/>
  <c r="AK205" i="8"/>
  <c r="AB175" i="12"/>
  <c r="AB184" i="12"/>
  <c r="AQ192" i="10"/>
  <c r="AR192" i="10"/>
  <c r="T231" i="6"/>
  <c r="J211" i="8"/>
  <c r="J220" i="8"/>
  <c r="U188" i="13"/>
  <c r="S192" i="13"/>
  <c r="T182" i="13"/>
  <c r="U192" i="10"/>
  <c r="V192" i="10"/>
  <c r="AD237" i="4"/>
  <c r="AB231" i="4"/>
  <c r="T224" i="6"/>
  <c r="S234" i="6"/>
  <c r="U230" i="6"/>
  <c r="S238" i="5"/>
  <c r="S229" i="5"/>
  <c r="AQ186" i="11"/>
  <c r="AR186" i="11"/>
  <c r="AL225" i="10"/>
  <c r="AK177" i="12"/>
  <c r="AM183" i="12"/>
  <c r="AD182" i="13"/>
  <c r="AB186" i="13"/>
  <c r="AC176" i="13"/>
  <c r="AC222" i="5"/>
  <c r="AD222" i="5" s="1"/>
  <c r="AM194" i="10"/>
  <c r="AL188" i="10"/>
  <c r="AK198" i="10"/>
  <c r="AL194" i="9"/>
  <c r="AM200" i="9"/>
  <c r="AK204" i="9"/>
  <c r="AL210" i="6"/>
  <c r="AN210" i="6" s="1"/>
  <c r="J244" i="5"/>
  <c r="J235" i="5"/>
  <c r="AE228" i="4"/>
  <c r="AM189" i="11"/>
  <c r="AK183" i="11"/>
  <c r="T231" i="7"/>
  <c r="Y216" i="8"/>
  <c r="Z216" i="8"/>
  <c r="AL204" i="7"/>
  <c r="AN204" i="7" s="1"/>
  <c r="AH174" i="14"/>
  <c r="AI174" i="14"/>
  <c r="Y228" i="6"/>
  <c r="Z228" i="6"/>
  <c r="T228" i="6" s="1"/>
  <c r="AL207" i="12"/>
  <c r="T201" i="13"/>
  <c r="AK174" i="14"/>
  <c r="AL164" i="14"/>
  <c r="AM170" i="14"/>
  <c r="AK219" i="5"/>
  <c r="AM225" i="5"/>
  <c r="T176" i="14"/>
  <c r="S186" i="14"/>
  <c r="U182" i="14"/>
  <c r="AK175" i="13"/>
  <c r="AK184" i="13"/>
  <c r="AD231" i="5"/>
  <c r="AB225" i="5"/>
  <c r="AC200" i="9"/>
  <c r="AB210" i="9"/>
  <c r="AD206" i="9"/>
  <c r="AB229" i="4"/>
  <c r="AB238" i="4"/>
  <c r="J187" i="12"/>
  <c r="J196" i="12"/>
  <c r="Z192" i="12"/>
  <c r="Y192" i="12"/>
  <c r="AB183" i="12"/>
  <c r="AD189" i="12"/>
  <c r="J235" i="4"/>
  <c r="J244" i="4"/>
  <c r="Y186" i="13"/>
  <c r="Z186" i="13"/>
  <c r="J223" i="6"/>
  <c r="J232" i="6"/>
  <c r="AI198" i="10"/>
  <c r="AH198" i="10"/>
  <c r="AC219" i="6"/>
  <c r="AK213" i="6"/>
  <c r="AM219" i="6"/>
  <c r="AL225" i="14"/>
  <c r="AH180" i="13"/>
  <c r="AI180" i="13"/>
  <c r="AC224" i="5"/>
  <c r="AD230" i="5"/>
  <c r="AB234" i="5"/>
  <c r="AE222" i="5"/>
  <c r="AC171" i="14"/>
  <c r="AN174" i="12"/>
  <c r="Z204" i="10"/>
  <c r="Y204" i="10"/>
  <c r="AL200" i="8"/>
  <c r="AK210" i="8"/>
  <c r="AM206" i="8"/>
  <c r="AL218" i="5"/>
  <c r="AM224" i="5"/>
  <c r="AK228" i="5"/>
  <c r="T206" i="9"/>
  <c r="U212" i="9"/>
  <c r="S216" i="9"/>
  <c r="AM207" i="8"/>
  <c r="AK201" i="8"/>
  <c r="AT39" i="2"/>
  <c r="AV45" i="2"/>
  <c r="AB175" i="13"/>
  <c r="AB184" i="13"/>
  <c r="AR198" i="9"/>
  <c r="AQ198" i="9"/>
  <c r="AB217" i="7"/>
  <c r="AB226" i="7"/>
  <c r="AD201" i="10"/>
  <c r="AB195" i="10"/>
  <c r="T212" i="8"/>
  <c r="U218" i="8"/>
  <c r="S222" i="8"/>
  <c r="J208" i="10"/>
  <c r="J199" i="10"/>
  <c r="AR168" i="14"/>
  <c r="AQ168" i="14"/>
  <c r="U174" i="14"/>
  <c r="AM216" i="5"/>
  <c r="Y180" i="14"/>
  <c r="Z180" i="14"/>
  <c r="AH204" i="9"/>
  <c r="AI204" i="9"/>
  <c r="AI216" i="7"/>
  <c r="AH216" i="7"/>
  <c r="AK199" i="9"/>
  <c r="AK208" i="9"/>
  <c r="AL198" i="8"/>
  <c r="AN198" i="8" s="1"/>
  <c r="T188" i="12"/>
  <c r="T192" i="12" s="1"/>
  <c r="U194" i="12"/>
  <c r="S198" i="12"/>
  <c r="AC218" i="6"/>
  <c r="AB228" i="6"/>
  <c r="AD224" i="6"/>
  <c r="AC230" i="4"/>
  <c r="AB240" i="4"/>
  <c r="AD236" i="4"/>
  <c r="AK196" i="11"/>
  <c r="AK187" i="11"/>
  <c r="T237" i="5"/>
  <c r="AM168" i="13"/>
  <c r="U225" i="7"/>
  <c r="S219" i="7"/>
  <c r="AH228" i="5"/>
  <c r="AI228" i="5"/>
  <c r="T228" i="5"/>
  <c r="Y198" i="11"/>
  <c r="Z198" i="11"/>
  <c r="AL170" i="13"/>
  <c r="AK180" i="13"/>
  <c r="AM176" i="13"/>
  <c r="S217" i="7"/>
  <c r="S226" i="7"/>
  <c r="S195" i="11"/>
  <c r="U201" i="11"/>
  <c r="AM182" i="12"/>
  <c r="AL176" i="12"/>
  <c r="AK186" i="12"/>
  <c r="U231" i="6"/>
  <c r="S225" i="6"/>
  <c r="AR204" i="8"/>
  <c r="AQ204" i="8"/>
  <c r="AM213" i="7"/>
  <c r="AK207" i="7"/>
  <c r="S201" i="10"/>
  <c r="U207" i="10"/>
  <c r="S217" i="8"/>
  <c r="S226" i="8"/>
  <c r="AB232" i="6"/>
  <c r="AB223" i="6"/>
  <c r="T200" i="10"/>
  <c r="S210" i="10"/>
  <c r="U206" i="10"/>
  <c r="S187" i="13"/>
  <c r="S196" i="13"/>
  <c r="AR222" i="5"/>
  <c r="AQ222" i="5"/>
  <c r="AC174" i="13"/>
  <c r="AE174" i="13" s="1"/>
  <c r="Y210" i="9"/>
  <c r="Z210" i="9"/>
  <c r="AQ216" i="6"/>
  <c r="AR216" i="6"/>
  <c r="AB171" i="14"/>
  <c r="AD177" i="14"/>
  <c r="AK169" i="14"/>
  <c r="AK178" i="14"/>
  <c r="S231" i="5"/>
  <c r="U237" i="5"/>
  <c r="AK226" i="5"/>
  <c r="AK217" i="5"/>
  <c r="AK216" i="7"/>
  <c r="AL206" i="7"/>
  <c r="AM212" i="7"/>
  <c r="AB229" i="5"/>
  <c r="AB238" i="5"/>
  <c r="J175" i="14"/>
  <c r="J184" i="14"/>
  <c r="AB193" i="10"/>
  <c r="AB202" i="10"/>
  <c r="AB205" i="8"/>
  <c r="AB214" i="8"/>
  <c r="AB184" i="14"/>
  <c r="AB175" i="14"/>
  <c r="AC183" i="12"/>
  <c r="T210" i="8"/>
  <c r="V210" i="8" s="1"/>
  <c r="AM204" i="6"/>
  <c r="S196" i="12"/>
  <c r="S187" i="12"/>
  <c r="J193" i="11"/>
  <c r="J202" i="11"/>
  <c r="U183" i="14"/>
  <c r="S177" i="14"/>
  <c r="Z222" i="7"/>
  <c r="Y222" i="7"/>
  <c r="AI210" i="8"/>
  <c r="AH210" i="8"/>
  <c r="AC189" i="11"/>
  <c r="AD218" i="7"/>
  <c r="AC212" i="7"/>
  <c r="AB222" i="7"/>
  <c r="AI222" i="6"/>
  <c r="AH222" i="6"/>
  <c r="AB193" i="11"/>
  <c r="AB202" i="11"/>
  <c r="AH234" i="4"/>
  <c r="AI234" i="4"/>
  <c r="AD213" i="8"/>
  <c r="AB207" i="8"/>
  <c r="T198" i="10"/>
  <c r="T236" i="4"/>
  <c r="S246" i="4"/>
  <c r="U242" i="4"/>
  <c r="AL182" i="11"/>
  <c r="AK192" i="11"/>
  <c r="AM188" i="11"/>
  <c r="T183" i="14"/>
  <c r="AL186" i="10"/>
  <c r="AN186" i="10" s="1"/>
  <c r="AK211" i="7"/>
  <c r="AK220" i="7"/>
  <c r="S213" i="8"/>
  <c r="U219" i="8"/>
  <c r="T234" i="4"/>
  <c r="U234" i="4" s="1"/>
  <c r="AB180" i="14"/>
  <c r="AD176" i="14"/>
  <c r="AC170" i="14"/>
  <c r="U198" i="9"/>
  <c r="V198" i="9"/>
  <c r="AM218" i="6"/>
  <c r="AK222" i="6"/>
  <c r="AL212" i="6"/>
  <c r="AC195" i="10"/>
  <c r="AB213" i="7"/>
  <c r="AD219" i="7"/>
  <c r="AQ210" i="7"/>
  <c r="AR210" i="7"/>
  <c r="T195" i="12"/>
  <c r="S175" i="14"/>
  <c r="S184" i="14"/>
  <c r="AK229" i="4"/>
  <c r="AK238" i="4"/>
  <c r="AK220" i="6"/>
  <c r="AK211" i="6"/>
  <c r="AD188" i="12"/>
  <c r="AC182" i="12"/>
  <c r="AB192" i="12"/>
  <c r="AB201" i="9"/>
  <c r="AD207" i="9"/>
  <c r="AE198" i="9"/>
  <c r="AC201" i="9"/>
  <c r="T201" i="11"/>
  <c r="AC216" i="6"/>
  <c r="AD216" i="6" s="1"/>
  <c r="AU32" i="2"/>
  <c r="AV38" i="2"/>
  <c r="AT42" i="2"/>
  <c r="AK175" i="12"/>
  <c r="AK184" i="12"/>
  <c r="S237" i="4"/>
  <c r="U243" i="4"/>
  <c r="AV18" i="2"/>
  <c r="U18" i="2"/>
  <c r="AD18" i="2"/>
  <c r="L18" i="2"/>
  <c r="AM18" i="2"/>
  <c r="BK15" i="2"/>
  <c r="BK17" i="2" s="1"/>
  <c r="BL18" i="2" s="1"/>
  <c r="BD15" i="2"/>
  <c r="BD17" i="2" s="1"/>
  <c r="BE18" i="2" s="1"/>
  <c r="BD241" i="2"/>
  <c r="BD246" i="2" s="1"/>
  <c r="BG243" i="2"/>
  <c r="BD37" i="2"/>
  <c r="BD42" i="2" s="1"/>
  <c r="BC41" i="2"/>
  <c r="BC45" i="2"/>
  <c r="BC47" i="2"/>
  <c r="BC44" i="2"/>
  <c r="BC46" i="2"/>
  <c r="BC43" i="2"/>
  <c r="BD45" i="2"/>
  <c r="BD47" i="2" s="1"/>
  <c r="BE48" i="2" s="1"/>
  <c r="BK45" i="2"/>
  <c r="BK47" i="2" s="1"/>
  <c r="BL48" i="2" s="1"/>
  <c r="BC237" i="2"/>
  <c r="BC236" i="2"/>
  <c r="BC239" i="2"/>
  <c r="BC238" i="2"/>
  <c r="BC234" i="2"/>
  <c r="BK235" i="2"/>
  <c r="BK240" i="2" s="1"/>
  <c r="BC235" i="2"/>
  <c r="BK238" i="2"/>
  <c r="BD244" i="2"/>
  <c r="BD230" i="2"/>
  <c r="BD231" i="2" s="1"/>
  <c r="BD233" i="2" s="1"/>
  <c r="BE234" i="2" s="1"/>
  <c r="BK230" i="2"/>
  <c r="BK231" i="2" s="1"/>
  <c r="BK233" i="2" s="1"/>
  <c r="BL234" i="2" s="1"/>
  <c r="BD25" i="2"/>
  <c r="BD30" i="2" s="1"/>
  <c r="M9" i="4"/>
  <c r="N2" i="4"/>
  <c r="C17" i="1"/>
  <c r="C13" i="1"/>
  <c r="AN180" i="11" l="1"/>
  <c r="U222" i="6"/>
  <c r="AL228" i="4"/>
  <c r="AN228" i="4" s="1"/>
  <c r="T234" i="5"/>
  <c r="V234" i="5" s="1"/>
  <c r="AM222" i="4"/>
  <c r="AC192" i="11"/>
  <c r="AD192" i="11" s="1"/>
  <c r="T210" i="9"/>
  <c r="V210" i="9" s="1"/>
  <c r="AU45" i="2"/>
  <c r="AD180" i="12"/>
  <c r="V186" i="12"/>
  <c r="U216" i="7"/>
  <c r="AL210" i="7"/>
  <c r="AM210" i="7" s="1"/>
  <c r="U204" i="9"/>
  <c r="V180" i="13"/>
  <c r="AN192" i="9"/>
  <c r="T180" i="14"/>
  <c r="V180" i="14" s="1"/>
  <c r="AC186" i="12"/>
  <c r="AE186" i="12" s="1"/>
  <c r="AD168" i="14"/>
  <c r="T198" i="11"/>
  <c r="U198" i="11" s="1"/>
  <c r="V192" i="11"/>
  <c r="AM162" i="14"/>
  <c r="AL174" i="13"/>
  <c r="AM174" i="13" s="1"/>
  <c r="AC222" i="6"/>
  <c r="AE222" i="6" s="1"/>
  <c r="V228" i="6"/>
  <c r="AL222" i="5"/>
  <c r="AM222" i="5" s="1"/>
  <c r="AL168" i="14"/>
  <c r="AN168" i="14" s="1"/>
  <c r="AC204" i="9"/>
  <c r="AD204" i="9" s="1"/>
  <c r="AC228" i="5"/>
  <c r="AD228" i="5" s="1"/>
  <c r="AC180" i="13"/>
  <c r="AE180" i="13" s="1"/>
  <c r="AL180" i="12"/>
  <c r="AM180" i="12" s="1"/>
  <c r="AL216" i="6"/>
  <c r="AM216" i="6" s="1"/>
  <c r="T240" i="4"/>
  <c r="U228" i="6"/>
  <c r="AC210" i="8"/>
  <c r="AE210" i="8" s="1"/>
  <c r="AM186" i="10"/>
  <c r="AC234" i="4"/>
  <c r="AE234" i="4" s="1"/>
  <c r="AL198" i="9"/>
  <c r="AM198" i="9" s="1"/>
  <c r="AM210" i="6"/>
  <c r="AE216" i="6"/>
  <c r="AE186" i="11"/>
  <c r="V234" i="4"/>
  <c r="U192" i="12"/>
  <c r="V192" i="12"/>
  <c r="S243" i="4"/>
  <c r="U249" i="4"/>
  <c r="AI192" i="12"/>
  <c r="AH192" i="12"/>
  <c r="AR222" i="6"/>
  <c r="AQ222" i="6"/>
  <c r="U225" i="8"/>
  <c r="S219" i="8"/>
  <c r="T189" i="14"/>
  <c r="Z246" i="4"/>
  <c r="Y246" i="4"/>
  <c r="J199" i="11"/>
  <c r="J208" i="11"/>
  <c r="AB220" i="8"/>
  <c r="AB211" i="8"/>
  <c r="AK213" i="7"/>
  <c r="AM219" i="7"/>
  <c r="AQ186" i="12"/>
  <c r="AR186" i="12"/>
  <c r="AR180" i="13"/>
  <c r="AQ180" i="13"/>
  <c r="AC236" i="4"/>
  <c r="AD242" i="4"/>
  <c r="AB246" i="4"/>
  <c r="Z198" i="12"/>
  <c r="Y198" i="12"/>
  <c r="T218" i="8"/>
  <c r="U224" i="8"/>
  <c r="S228" i="8"/>
  <c r="AT45" i="2"/>
  <c r="AV51" i="2"/>
  <c r="AL224" i="5"/>
  <c r="AM230" i="5"/>
  <c r="AK234" i="5"/>
  <c r="J238" i="6"/>
  <c r="J229" i="6"/>
  <c r="Y186" i="14"/>
  <c r="Z186" i="14"/>
  <c r="T237" i="7"/>
  <c r="J250" i="5"/>
  <c r="J241" i="5"/>
  <c r="AH186" i="13"/>
  <c r="AI186" i="13"/>
  <c r="Y234" i="6"/>
  <c r="Z234" i="6"/>
  <c r="T188" i="13"/>
  <c r="S198" i="13"/>
  <c r="U194" i="13"/>
  <c r="AD174" i="13"/>
  <c r="AT31" i="2"/>
  <c r="AT40" i="2"/>
  <c r="AK171" i="14"/>
  <c r="AM177" i="14"/>
  <c r="T213" i="10"/>
  <c r="AB183" i="13"/>
  <c r="AD189" i="13"/>
  <c r="AH198" i="11"/>
  <c r="AI198" i="11"/>
  <c r="AM236" i="4"/>
  <c r="AL230" i="4"/>
  <c r="AK240" i="4"/>
  <c r="AD201" i="11"/>
  <c r="AB195" i="11"/>
  <c r="AC231" i="5"/>
  <c r="AK231" i="4"/>
  <c r="AM237" i="4"/>
  <c r="U240" i="4"/>
  <c r="AC207" i="9"/>
  <c r="S181" i="14"/>
  <c r="S190" i="14"/>
  <c r="AL218" i="6"/>
  <c r="AK228" i="6"/>
  <c r="AM224" i="6"/>
  <c r="AL188" i="11"/>
  <c r="AM194" i="11"/>
  <c r="AK198" i="11"/>
  <c r="AC195" i="11"/>
  <c r="AE192" i="11"/>
  <c r="AB235" i="5"/>
  <c r="AB244" i="5"/>
  <c r="AH240" i="4"/>
  <c r="AI240" i="4"/>
  <c r="T194" i="12"/>
  <c r="S204" i="12"/>
  <c r="U200" i="12"/>
  <c r="T216" i="8"/>
  <c r="V216" i="8" s="1"/>
  <c r="T204" i="10"/>
  <c r="J202" i="12"/>
  <c r="J193" i="12"/>
  <c r="AB231" i="5"/>
  <c r="AD237" i="5"/>
  <c r="T207" i="13"/>
  <c r="AB192" i="13"/>
  <c r="AC182" i="13"/>
  <c r="AD188" i="13"/>
  <c r="AL231" i="10"/>
  <c r="AB225" i="6"/>
  <c r="AD231" i="6"/>
  <c r="S238" i="6"/>
  <c r="S229" i="6"/>
  <c r="AK195" i="10"/>
  <c r="AM201" i="10"/>
  <c r="AK201" i="9"/>
  <c r="AM207" i="9"/>
  <c r="J211" i="9"/>
  <c r="J220" i="9"/>
  <c r="AD225" i="7"/>
  <c r="AB219" i="7"/>
  <c r="AK226" i="7"/>
  <c r="AK217" i="7"/>
  <c r="S237" i="5"/>
  <c r="U243" i="5"/>
  <c r="AB223" i="7"/>
  <c r="AB232" i="7"/>
  <c r="AB237" i="4"/>
  <c r="AD243" i="4"/>
  <c r="BA42" i="2"/>
  <c r="AZ42" i="2"/>
  <c r="AB207" i="9"/>
  <c r="AD213" i="9"/>
  <c r="AK226" i="6"/>
  <c r="AK217" i="6"/>
  <c r="T201" i="12"/>
  <c r="AC176" i="14"/>
  <c r="AB186" i="14"/>
  <c r="AD182" i="14"/>
  <c r="AH222" i="7"/>
  <c r="AI222" i="7"/>
  <c r="AK175" i="14"/>
  <c r="AK184" i="14"/>
  <c r="S193" i="13"/>
  <c r="S202" i="13"/>
  <c r="S225" i="7"/>
  <c r="U231" i="7"/>
  <c r="AH228" i="6"/>
  <c r="AI228" i="6"/>
  <c r="Z216" i="9"/>
  <c r="Y216" i="9"/>
  <c r="AL206" i="8"/>
  <c r="AK216" i="8"/>
  <c r="AM212" i="8"/>
  <c r="AL231" i="14"/>
  <c r="J250" i="4"/>
  <c r="J241" i="4"/>
  <c r="AL213" i="12"/>
  <c r="AL219" i="12" s="1"/>
  <c r="U210" i="8"/>
  <c r="AK204" i="10"/>
  <c r="AM200" i="10"/>
  <c r="AL194" i="10"/>
  <c r="J217" i="8"/>
  <c r="J226" i="8"/>
  <c r="I45" i="2"/>
  <c r="AU51" i="2"/>
  <c r="T237" i="6"/>
  <c r="Y204" i="11"/>
  <c r="Z204" i="11"/>
  <c r="AH204" i="10"/>
  <c r="AI204" i="10"/>
  <c r="J187" i="13"/>
  <c r="J196" i="13"/>
  <c r="S195" i="12"/>
  <c r="U201" i="12"/>
  <c r="AD218" i="8"/>
  <c r="AB222" i="8"/>
  <c r="AC212" i="8"/>
  <c r="Y228" i="7"/>
  <c r="Z228" i="7"/>
  <c r="Z240" i="5"/>
  <c r="Y240" i="5"/>
  <c r="AB214" i="9"/>
  <c r="AB205" i="9"/>
  <c r="AB199" i="10"/>
  <c r="AB208" i="10"/>
  <c r="AB229" i="6"/>
  <c r="AB238" i="6"/>
  <c r="AB201" i="10"/>
  <c r="AD207" i="10"/>
  <c r="AK225" i="5"/>
  <c r="AM231" i="5"/>
  <c r="AM195" i="11"/>
  <c r="AK189" i="11"/>
  <c r="AD234" i="4"/>
  <c r="S205" i="11"/>
  <c r="S214" i="11"/>
  <c r="S223" i="8"/>
  <c r="S232" i="8"/>
  <c r="AC224" i="6"/>
  <c r="AD230" i="6"/>
  <c r="AB234" i="6"/>
  <c r="AK207" i="8"/>
  <c r="AM213" i="8"/>
  <c r="AC230" i="5"/>
  <c r="AD236" i="5"/>
  <c r="AB240" i="5"/>
  <c r="AC225" i="6"/>
  <c r="AB235" i="4"/>
  <c r="AB244" i="4"/>
  <c r="AL186" i="11"/>
  <c r="AN186" i="11" s="1"/>
  <c r="AL249" i="11"/>
  <c r="U195" i="13"/>
  <c r="S189" i="13"/>
  <c r="AH216" i="8"/>
  <c r="AI216" i="8"/>
  <c r="T236" i="5"/>
  <c r="U242" i="5"/>
  <c r="S246" i="5"/>
  <c r="V240" i="4"/>
  <c r="T243" i="4"/>
  <c r="AU38" i="2"/>
  <c r="I38" i="2" s="1"/>
  <c r="AT48" i="2"/>
  <c r="AV44" i="2"/>
  <c r="AK244" i="4"/>
  <c r="AK235" i="4"/>
  <c r="AE192" i="10"/>
  <c r="AI180" i="14"/>
  <c r="AH180" i="14"/>
  <c r="AB199" i="11"/>
  <c r="AB208" i="11"/>
  <c r="AC216" i="7"/>
  <c r="AE216" i="7" s="1"/>
  <c r="AC189" i="12"/>
  <c r="AR216" i="7"/>
  <c r="AQ216" i="7"/>
  <c r="AM198" i="8"/>
  <c r="U213" i="10"/>
  <c r="S207" i="10"/>
  <c r="S232" i="7"/>
  <c r="S223" i="7"/>
  <c r="U218" i="9"/>
  <c r="S222" i="9"/>
  <c r="T212" i="9"/>
  <c r="AR210" i="8"/>
  <c r="AQ210" i="8"/>
  <c r="AC177" i="14"/>
  <c r="AC198" i="10"/>
  <c r="AD198" i="10" s="1"/>
  <c r="AC206" i="9"/>
  <c r="AB216" i="9"/>
  <c r="AD212" i="9"/>
  <c r="AK181" i="13"/>
  <c r="AK190" i="13"/>
  <c r="AL170" i="14"/>
  <c r="AK180" i="14"/>
  <c r="AM176" i="14"/>
  <c r="AL192" i="10"/>
  <c r="AN192" i="10" s="1"/>
  <c r="AK220" i="8"/>
  <c r="AK211" i="8"/>
  <c r="T200" i="11"/>
  <c r="U206" i="11"/>
  <c r="S210" i="11"/>
  <c r="AC200" i="10"/>
  <c r="AB210" i="10"/>
  <c r="AD206" i="10"/>
  <c r="AC219" i="7"/>
  <c r="T222" i="7"/>
  <c r="V222" i="7" s="1"/>
  <c r="S211" i="10"/>
  <c r="S220" i="10"/>
  <c r="AK190" i="12"/>
  <c r="AK181" i="12"/>
  <c r="AL182" i="12"/>
  <c r="AK192" i="12"/>
  <c r="AM188" i="12"/>
  <c r="AR198" i="10"/>
  <c r="AQ198" i="10"/>
  <c r="AB181" i="12"/>
  <c r="AB190" i="12"/>
  <c r="S213" i="9"/>
  <c r="U219" i="9"/>
  <c r="AL231" i="13"/>
  <c r="U198" i="10"/>
  <c r="V198" i="10"/>
  <c r="S193" i="12"/>
  <c r="S202" i="12"/>
  <c r="S201" i="11"/>
  <c r="U207" i="11"/>
  <c r="T243" i="5"/>
  <c r="J223" i="7"/>
  <c r="J232" i="7"/>
  <c r="AM228" i="4"/>
  <c r="S241" i="4"/>
  <c r="S250" i="4"/>
  <c r="AC213" i="8"/>
  <c r="AU36" i="2"/>
  <c r="I32" i="2"/>
  <c r="AC201" i="10"/>
  <c r="AB228" i="7"/>
  <c r="AD224" i="7"/>
  <c r="AC218" i="7"/>
  <c r="AB177" i="14"/>
  <c r="AD183" i="14"/>
  <c r="T206" i="10"/>
  <c r="S216" i="10"/>
  <c r="U212" i="10"/>
  <c r="J214" i="10"/>
  <c r="J205" i="10"/>
  <c r="AB190" i="13"/>
  <c r="AB181" i="13"/>
  <c r="AL204" i="8"/>
  <c r="AM204" i="8" s="1"/>
  <c r="AI210" i="9"/>
  <c r="AH210" i="9"/>
  <c r="AR204" i="9"/>
  <c r="AQ204" i="9"/>
  <c r="AM204" i="7"/>
  <c r="S244" i="5"/>
  <c r="S235" i="5"/>
  <c r="T186" i="13"/>
  <c r="U186" i="13" s="1"/>
  <c r="T219" i="9"/>
  <c r="S220" i="9"/>
  <c r="S211" i="9"/>
  <c r="AB204" i="11"/>
  <c r="AD200" i="11"/>
  <c r="AC194" i="11"/>
  <c r="AR234" i="4"/>
  <c r="AQ234" i="4"/>
  <c r="U230" i="7"/>
  <c r="S234" i="7"/>
  <c r="T224" i="7"/>
  <c r="AC188" i="12"/>
  <c r="AD194" i="12"/>
  <c r="AB198" i="12"/>
  <c r="AR192" i="11"/>
  <c r="AQ192" i="11"/>
  <c r="AI234" i="5"/>
  <c r="AH234" i="5"/>
  <c r="AL212" i="7"/>
  <c r="AK222" i="7"/>
  <c r="AM218" i="7"/>
  <c r="AN222" i="5"/>
  <c r="T207" i="11"/>
  <c r="U248" i="4"/>
  <c r="S252" i="4"/>
  <c r="T242" i="4"/>
  <c r="AD219" i="8"/>
  <c r="AB213" i="8"/>
  <c r="S183" i="14"/>
  <c r="U189" i="14"/>
  <c r="AB190" i="14"/>
  <c r="AB181" i="14"/>
  <c r="J190" i="14"/>
  <c r="J181" i="14"/>
  <c r="AK232" i="5"/>
  <c r="AK223" i="5"/>
  <c r="Z210" i="10"/>
  <c r="Y210" i="10"/>
  <c r="S231" i="6"/>
  <c r="U237" i="6"/>
  <c r="AL176" i="13"/>
  <c r="AM182" i="13"/>
  <c r="AK186" i="13"/>
  <c r="U228" i="5"/>
  <c r="V228" i="5"/>
  <c r="AK193" i="11"/>
  <c r="AK202" i="11"/>
  <c r="AK205" i="9"/>
  <c r="AK214" i="9"/>
  <c r="Z222" i="8"/>
  <c r="Y222" i="8"/>
  <c r="AR228" i="5"/>
  <c r="AQ228" i="5"/>
  <c r="AK219" i="6"/>
  <c r="AM225" i="6"/>
  <c r="AB189" i="12"/>
  <c r="AD195" i="12"/>
  <c r="U188" i="14"/>
  <c r="T182" i="14"/>
  <c r="S192" i="14"/>
  <c r="AQ174" i="14"/>
  <c r="AR174" i="14"/>
  <c r="AC174" i="14"/>
  <c r="AD174" i="14" s="1"/>
  <c r="AL200" i="9"/>
  <c r="AM206" i="9"/>
  <c r="AK210" i="9"/>
  <c r="AK183" i="12"/>
  <c r="AM189" i="12"/>
  <c r="T230" i="6"/>
  <c r="S240" i="6"/>
  <c r="U236" i="6"/>
  <c r="Z192" i="13"/>
  <c r="Y192" i="13"/>
  <c r="AC183" i="13"/>
  <c r="AM183" i="13"/>
  <c r="AK177" i="13"/>
  <c r="AV30" i="2"/>
  <c r="AW30" i="2"/>
  <c r="T225" i="8"/>
  <c r="AK199" i="10"/>
  <c r="AK208" i="10"/>
  <c r="BD250" i="2"/>
  <c r="BD247" i="2"/>
  <c r="BD252" i="2" s="1"/>
  <c r="BG249" i="2"/>
  <c r="BC34" i="2"/>
  <c r="BD27" i="2"/>
  <c r="BD29" i="2" s="1"/>
  <c r="BE30" i="2" s="1"/>
  <c r="BC33" i="2"/>
  <c r="M17" i="1"/>
  <c r="P17" i="1" s="1"/>
  <c r="BC40" i="2"/>
  <c r="BK39" i="2"/>
  <c r="BK41" i="2" s="1"/>
  <c r="BL42" i="2" s="1"/>
  <c r="BC38" i="2"/>
  <c r="BD39" i="2"/>
  <c r="BD41" i="2" s="1"/>
  <c r="BE42" i="2" s="1"/>
  <c r="BC39" i="2"/>
  <c r="BC37" i="2"/>
  <c r="BC48" i="2"/>
  <c r="BC240" i="2"/>
  <c r="BC243" i="2"/>
  <c r="BC242" i="2"/>
  <c r="BC244" i="2"/>
  <c r="BC245" i="2"/>
  <c r="BC21" i="2"/>
  <c r="BC22" i="2"/>
  <c r="BK241" i="2"/>
  <c r="BK246" i="2" s="1"/>
  <c r="BC241" i="2"/>
  <c r="BC249" i="2"/>
  <c r="BD19" i="2"/>
  <c r="BD24" i="2" s="1"/>
  <c r="BK244" i="2"/>
  <c r="BK236" i="2"/>
  <c r="BK237" i="2" s="1"/>
  <c r="BK239" i="2" s="1"/>
  <c r="BL240" i="2" s="1"/>
  <c r="BD236" i="2"/>
  <c r="BD237" i="2" s="1"/>
  <c r="BD239" i="2" s="1"/>
  <c r="BE240" i="2" s="1"/>
  <c r="BD21" i="2"/>
  <c r="BD23" i="2" s="1"/>
  <c r="BK21" i="2"/>
  <c r="BK23" i="2" s="1"/>
  <c r="BL24" i="2" s="1"/>
  <c r="BD31" i="2"/>
  <c r="BD36" i="2" s="1"/>
  <c r="O2" i="4"/>
  <c r="N9" i="4"/>
  <c r="I15" i="1"/>
  <c r="G15" i="1"/>
  <c r="E15" i="1"/>
  <c r="K15" i="1"/>
  <c r="E14" i="1"/>
  <c r="G14" i="1"/>
  <c r="K14" i="1"/>
  <c r="I14" i="1"/>
  <c r="G13" i="1"/>
  <c r="K13" i="1"/>
  <c r="I13" i="1"/>
  <c r="E13" i="1"/>
  <c r="U210" i="9" l="1"/>
  <c r="AN174" i="13"/>
  <c r="U234" i="5"/>
  <c r="AE204" i="9"/>
  <c r="AC234" i="5"/>
  <c r="AE234" i="5" s="1"/>
  <c r="AD222" i="6"/>
  <c r="AN210" i="7"/>
  <c r="U180" i="14"/>
  <c r="T186" i="14"/>
  <c r="V186" i="14" s="1"/>
  <c r="AC204" i="10"/>
  <c r="AD204" i="10" s="1"/>
  <c r="AM168" i="14"/>
  <c r="AD210" i="8"/>
  <c r="AN198" i="9"/>
  <c r="AC210" i="9"/>
  <c r="AE210" i="9" s="1"/>
  <c r="AN180" i="12"/>
  <c r="AD186" i="12"/>
  <c r="V198" i="11"/>
  <c r="T198" i="12"/>
  <c r="U198" i="12" s="1"/>
  <c r="AE228" i="5"/>
  <c r="AD180" i="13"/>
  <c r="AL210" i="8"/>
  <c r="AN210" i="8" s="1"/>
  <c r="AC192" i="12"/>
  <c r="AD192" i="12" s="1"/>
  <c r="AL198" i="10"/>
  <c r="AM198" i="10" s="1"/>
  <c r="AC216" i="8"/>
  <c r="AD216" i="8" s="1"/>
  <c r="T210" i="10"/>
  <c r="U210" i="10" s="1"/>
  <c r="AN216" i="6"/>
  <c r="AL222" i="6"/>
  <c r="AM222" i="6" s="1"/>
  <c r="T228" i="7"/>
  <c r="V228" i="7" s="1"/>
  <c r="AL234" i="4"/>
  <c r="AM234" i="4" s="1"/>
  <c r="T204" i="11"/>
  <c r="U204" i="11" s="1"/>
  <c r="AC228" i="6"/>
  <c r="AE228" i="6" s="1"/>
  <c r="AL216" i="7"/>
  <c r="AN216" i="7" s="1"/>
  <c r="AL180" i="13"/>
  <c r="AN180" i="13" s="1"/>
  <c r="V186" i="13"/>
  <c r="T234" i="6"/>
  <c r="V234" i="6" s="1"/>
  <c r="T216" i="9"/>
  <c r="V216" i="9" s="1"/>
  <c r="AM192" i="10"/>
  <c r="T222" i="8"/>
  <c r="V222" i="8" s="1"/>
  <c r="AC198" i="11"/>
  <c r="AD198" i="11" s="1"/>
  <c r="AE174" i="14"/>
  <c r="AM186" i="11"/>
  <c r="AL192" i="11"/>
  <c r="AM192" i="11" s="1"/>
  <c r="U186" i="14"/>
  <c r="AK214" i="10"/>
  <c r="AK205" i="10"/>
  <c r="Z240" i="6"/>
  <c r="Y240" i="6"/>
  <c r="AK229" i="5"/>
  <c r="AK238" i="5"/>
  <c r="T213" i="11"/>
  <c r="U236" i="7"/>
  <c r="S240" i="7"/>
  <c r="T230" i="7"/>
  <c r="S207" i="11"/>
  <c r="U213" i="11"/>
  <c r="AM194" i="12"/>
  <c r="AK198" i="12"/>
  <c r="AL188" i="12"/>
  <c r="AL176" i="14"/>
  <c r="AM182" i="14"/>
  <c r="AK186" i="14"/>
  <c r="Z222" i="9"/>
  <c r="Y222" i="9"/>
  <c r="U219" i="10"/>
  <c r="S213" i="10"/>
  <c r="AK241" i="4"/>
  <c r="AK250" i="4"/>
  <c r="S252" i="5"/>
  <c r="U248" i="5"/>
  <c r="T242" i="5"/>
  <c r="AL255" i="11"/>
  <c r="AB246" i="5"/>
  <c r="AD242" i="5"/>
  <c r="AC236" i="5"/>
  <c r="S238" i="8"/>
  <c r="S229" i="8"/>
  <c r="AB235" i="6"/>
  <c r="AB244" i="6"/>
  <c r="AL225" i="12"/>
  <c r="AL231" i="12" s="1"/>
  <c r="AK181" i="14"/>
  <c r="AK190" i="14"/>
  <c r="AK223" i="6"/>
  <c r="AK232" i="6"/>
  <c r="AM207" i="10"/>
  <c r="AK201" i="10"/>
  <c r="J199" i="12"/>
  <c r="J208" i="12"/>
  <c r="AR198" i="11"/>
  <c r="AQ198" i="11"/>
  <c r="AK246" i="4"/>
  <c r="AM242" i="4"/>
  <c r="AL236" i="4"/>
  <c r="T219" i="10"/>
  <c r="T243" i="7"/>
  <c r="Y228" i="8"/>
  <c r="Z228" i="8"/>
  <c r="AK225" i="6"/>
  <c r="AM231" i="6"/>
  <c r="Z252" i="4"/>
  <c r="Y252" i="4"/>
  <c r="S226" i="9"/>
  <c r="S217" i="9"/>
  <c r="S250" i="5"/>
  <c r="S241" i="5"/>
  <c r="S222" i="10"/>
  <c r="U218" i="10"/>
  <c r="T212" i="10"/>
  <c r="AE198" i="10"/>
  <c r="J229" i="7"/>
  <c r="J238" i="7"/>
  <c r="U225" i="9"/>
  <c r="S219" i="9"/>
  <c r="AR192" i="12"/>
  <c r="AQ192" i="12"/>
  <c r="AD212" i="10"/>
  <c r="AC206" i="10"/>
  <c r="AB216" i="10"/>
  <c r="AR180" i="14"/>
  <c r="AQ180" i="14"/>
  <c r="T218" i="9"/>
  <c r="S228" i="9"/>
  <c r="U224" i="9"/>
  <c r="AC195" i="12"/>
  <c r="AC180" i="14"/>
  <c r="AD180" i="14" s="1"/>
  <c r="AU44" i="2"/>
  <c r="AT54" i="2"/>
  <c r="AV50" i="2"/>
  <c r="J202" i="13"/>
  <c r="J193" i="13"/>
  <c r="AC182" i="14"/>
  <c r="AD188" i="14"/>
  <c r="AB192" i="14"/>
  <c r="AB213" i="9"/>
  <c r="AD219" i="9"/>
  <c r="AD216" i="7"/>
  <c r="AK223" i="7"/>
  <c r="AK232" i="7"/>
  <c r="U206" i="12"/>
  <c r="S210" i="12"/>
  <c r="T200" i="12"/>
  <c r="AK204" i="11"/>
  <c r="AL194" i="11"/>
  <c r="AM200" i="11"/>
  <c r="AK177" i="14"/>
  <c r="AM183" i="14"/>
  <c r="S234" i="8"/>
  <c r="T224" i="8"/>
  <c r="U230" i="8"/>
  <c r="T246" i="4"/>
  <c r="U246" i="4" s="1"/>
  <c r="AM195" i="12"/>
  <c r="AK189" i="12"/>
  <c r="J187" i="14"/>
  <c r="J196" i="14"/>
  <c r="AE204" i="10"/>
  <c r="AC207" i="10"/>
  <c r="AL174" i="14"/>
  <c r="AM174" i="14" s="1"/>
  <c r="BA48" i="2"/>
  <c r="AZ48" i="2"/>
  <c r="AK213" i="8"/>
  <c r="AM219" i="8"/>
  <c r="AB220" i="9"/>
  <c r="AB211" i="9"/>
  <c r="AL200" i="10"/>
  <c r="AM206" i="10"/>
  <c r="AK210" i="10"/>
  <c r="AI186" i="14"/>
  <c r="AH186" i="14"/>
  <c r="AC219" i="8"/>
  <c r="AB187" i="12"/>
  <c r="AB196" i="12"/>
  <c r="J214" i="11"/>
  <c r="J205" i="11"/>
  <c r="T195" i="14"/>
  <c r="T231" i="8"/>
  <c r="AR210" i="9"/>
  <c r="AQ210" i="9"/>
  <c r="T188" i="14"/>
  <c r="S198" i="14"/>
  <c r="U194" i="14"/>
  <c r="AB187" i="14"/>
  <c r="AB196" i="14"/>
  <c r="AB219" i="8"/>
  <c r="AD225" i="8"/>
  <c r="AL204" i="9"/>
  <c r="AN204" i="9" s="1"/>
  <c r="AB183" i="14"/>
  <c r="AD189" i="14"/>
  <c r="AI228" i="7"/>
  <c r="AH228" i="7"/>
  <c r="AK196" i="12"/>
  <c r="AK187" i="12"/>
  <c r="AB214" i="11"/>
  <c r="AB205" i="11"/>
  <c r="AI234" i="6"/>
  <c r="AH234" i="6"/>
  <c r="S211" i="11"/>
  <c r="S220" i="11"/>
  <c r="AK231" i="5"/>
  <c r="AM237" i="5"/>
  <c r="AI222" i="8"/>
  <c r="AH222" i="8"/>
  <c r="I51" i="2"/>
  <c r="AU57" i="2"/>
  <c r="AL237" i="14"/>
  <c r="S231" i="7"/>
  <c r="U237" i="7"/>
  <c r="AU42" i="2"/>
  <c r="J217" i="9"/>
  <c r="J226" i="9"/>
  <c r="AL237" i="10"/>
  <c r="AL224" i="6"/>
  <c r="AK234" i="6"/>
  <c r="AM230" i="6"/>
  <c r="AD195" i="13"/>
  <c r="AB189" i="13"/>
  <c r="S204" i="13"/>
  <c r="T194" i="13"/>
  <c r="U200" i="13"/>
  <c r="AL230" i="5"/>
  <c r="AM236" i="5"/>
  <c r="AK240" i="5"/>
  <c r="Z216" i="10"/>
  <c r="Y216" i="10"/>
  <c r="AH210" i="10"/>
  <c r="AI210" i="10"/>
  <c r="J247" i="4"/>
  <c r="J256" i="4"/>
  <c r="AB217" i="8"/>
  <c r="AB226" i="8"/>
  <c r="AC194" i="12"/>
  <c r="AB204" i="12"/>
  <c r="AD200" i="12"/>
  <c r="AM201" i="11"/>
  <c r="AK195" i="11"/>
  <c r="AR204" i="10"/>
  <c r="AQ204" i="10"/>
  <c r="AT46" i="2"/>
  <c r="AT37" i="2"/>
  <c r="AQ234" i="5"/>
  <c r="AR234" i="5"/>
  <c r="AM189" i="13"/>
  <c r="AK183" i="13"/>
  <c r="AL206" i="9"/>
  <c r="AM212" i="9"/>
  <c r="AK216" i="9"/>
  <c r="AD201" i="12"/>
  <c r="AB195" i="12"/>
  <c r="S237" i="6"/>
  <c r="U243" i="6"/>
  <c r="AC200" i="11"/>
  <c r="AB210" i="11"/>
  <c r="AD206" i="11"/>
  <c r="T225" i="9"/>
  <c r="AB187" i="13"/>
  <c r="AB196" i="13"/>
  <c r="S256" i="4"/>
  <c r="S247" i="4"/>
  <c r="S226" i="10"/>
  <c r="S217" i="10"/>
  <c r="AD218" i="9"/>
  <c r="AB222" i="9"/>
  <c r="AC212" i="9"/>
  <c r="T249" i="4"/>
  <c r="AC231" i="6"/>
  <c r="AC230" i="6"/>
  <c r="AD236" i="6"/>
  <c r="AB240" i="6"/>
  <c r="AB228" i="8"/>
  <c r="AC218" i="8"/>
  <c r="AD224" i="8"/>
  <c r="AL212" i="8"/>
  <c r="AM218" i="8"/>
  <c r="AK222" i="8"/>
  <c r="AC222" i="7"/>
  <c r="AD222" i="7" s="1"/>
  <c r="T207" i="12"/>
  <c r="AB243" i="4"/>
  <c r="AD249" i="4"/>
  <c r="S235" i="6"/>
  <c r="S244" i="6"/>
  <c r="AC188" i="13"/>
  <c r="AD194" i="13"/>
  <c r="AB198" i="13"/>
  <c r="AD243" i="5"/>
  <c r="AB237" i="5"/>
  <c r="AQ228" i="6"/>
  <c r="AR228" i="6"/>
  <c r="AB201" i="11"/>
  <c r="AD207" i="11"/>
  <c r="Z198" i="13"/>
  <c r="T198" i="13" s="1"/>
  <c r="Y198" i="13"/>
  <c r="J256" i="5"/>
  <c r="J247" i="5"/>
  <c r="J244" i="6"/>
  <c r="J235" i="6"/>
  <c r="AL228" i="5"/>
  <c r="AN228" i="5" s="1"/>
  <c r="AH246" i="4"/>
  <c r="AI246" i="4"/>
  <c r="AM225" i="7"/>
  <c r="AK219" i="7"/>
  <c r="S225" i="8"/>
  <c r="U231" i="8"/>
  <c r="Y192" i="14"/>
  <c r="Z192" i="14"/>
  <c r="AK220" i="9"/>
  <c r="AK211" i="9"/>
  <c r="T248" i="4"/>
  <c r="S258" i="4"/>
  <c r="U254" i="4"/>
  <c r="AB241" i="4"/>
  <c r="AB250" i="4"/>
  <c r="AB214" i="10"/>
  <c r="AB205" i="10"/>
  <c r="AB250" i="5"/>
  <c r="AB241" i="5"/>
  <c r="AL182" i="13"/>
  <c r="AK192" i="13"/>
  <c r="AM188" i="13"/>
  <c r="AB234" i="7"/>
  <c r="AC224" i="7"/>
  <c r="AD230" i="7"/>
  <c r="AK187" i="13"/>
  <c r="AK196" i="13"/>
  <c r="AC183" i="14"/>
  <c r="T243" i="6"/>
  <c r="AB225" i="7"/>
  <c r="AD231" i="7"/>
  <c r="AC213" i="9"/>
  <c r="AC237" i="5"/>
  <c r="AL186" i="12"/>
  <c r="AN186" i="12" s="1"/>
  <c r="AK208" i="11"/>
  <c r="AK199" i="11"/>
  <c r="AM224" i="7"/>
  <c r="AL218" i="7"/>
  <c r="AK228" i="7"/>
  <c r="AH204" i="11"/>
  <c r="AI204" i="11"/>
  <c r="AV36" i="2"/>
  <c r="AW36" i="2"/>
  <c r="T249" i="5"/>
  <c r="S208" i="12"/>
  <c r="S199" i="12"/>
  <c r="Y210" i="11"/>
  <c r="Z210" i="11"/>
  <c r="AH216" i="9"/>
  <c r="AI216" i="9"/>
  <c r="S229" i="7"/>
  <c r="S238" i="7"/>
  <c r="S195" i="13"/>
  <c r="U201" i="13"/>
  <c r="AB207" i="10"/>
  <c r="AD213" i="10"/>
  <c r="S201" i="12"/>
  <c r="U207" i="12"/>
  <c r="AR216" i="8"/>
  <c r="AQ216" i="8"/>
  <c r="S208" i="13"/>
  <c r="S199" i="13"/>
  <c r="S243" i="5"/>
  <c r="U249" i="5"/>
  <c r="AK207" i="9"/>
  <c r="AM213" i="9"/>
  <c r="AD237" i="6"/>
  <c r="AB231" i="6"/>
  <c r="AC186" i="13"/>
  <c r="AD186" i="13" s="1"/>
  <c r="U204" i="10"/>
  <c r="V204" i="10"/>
  <c r="AC201" i="11"/>
  <c r="AQ240" i="4"/>
  <c r="AR240" i="4"/>
  <c r="T192" i="13"/>
  <c r="V192" i="13" s="1"/>
  <c r="AT51" i="2"/>
  <c r="AV57" i="2"/>
  <c r="AC242" i="4"/>
  <c r="AD248" i="4"/>
  <c r="AB252" i="4"/>
  <c r="AQ186" i="13"/>
  <c r="AR186" i="13"/>
  <c r="AI198" i="12"/>
  <c r="AH198" i="12"/>
  <c r="AK217" i="8"/>
  <c r="AK226" i="8"/>
  <c r="Y204" i="12"/>
  <c r="Z204" i="12"/>
  <c r="T213" i="13"/>
  <c r="U216" i="8"/>
  <c r="AC189" i="13"/>
  <c r="T236" i="6"/>
  <c r="S246" i="6"/>
  <c r="U242" i="6"/>
  <c r="S189" i="14"/>
  <c r="U195" i="14"/>
  <c r="AR222" i="7"/>
  <c r="AQ222" i="7"/>
  <c r="Y234" i="7"/>
  <c r="Z234" i="7"/>
  <c r="J220" i="10"/>
  <c r="J211" i="10"/>
  <c r="AL237" i="13"/>
  <c r="AN204" i="8"/>
  <c r="AE222" i="7"/>
  <c r="AC225" i="7"/>
  <c r="T206" i="11"/>
  <c r="U212" i="11"/>
  <c r="S216" i="11"/>
  <c r="Z246" i="5"/>
  <c r="Y246" i="5"/>
  <c r="AI240" i="5"/>
  <c r="AH240" i="5"/>
  <c r="U222" i="7"/>
  <c r="T240" i="5"/>
  <c r="J223" i="8"/>
  <c r="J232" i="8"/>
  <c r="AB229" i="7"/>
  <c r="AB238" i="7"/>
  <c r="AH192" i="13"/>
  <c r="AI192" i="13"/>
  <c r="S196" i="14"/>
  <c r="S187" i="14"/>
  <c r="AK237" i="4"/>
  <c r="AM243" i="4"/>
  <c r="AC240" i="4"/>
  <c r="AE240" i="4" s="1"/>
  <c r="S249" i="4"/>
  <c r="U255" i="4"/>
  <c r="BK256" i="2"/>
  <c r="BG255" i="2"/>
  <c r="BD253" i="2"/>
  <c r="BD258" i="2" s="1"/>
  <c r="BC35" i="2"/>
  <c r="Q13" i="1"/>
  <c r="BC31" i="2"/>
  <c r="BC32" i="2"/>
  <c r="M13" i="1"/>
  <c r="P13" i="1" s="1"/>
  <c r="Q15" i="1"/>
  <c r="BC27" i="2"/>
  <c r="BK27" i="2"/>
  <c r="BK29" i="2" s="1"/>
  <c r="BL30" i="2" s="1"/>
  <c r="BC28" i="2"/>
  <c r="BC26" i="2"/>
  <c r="BC29" i="2"/>
  <c r="BC25" i="2"/>
  <c r="BC42" i="2"/>
  <c r="BC248" i="2"/>
  <c r="BC250" i="2"/>
  <c r="BC251" i="2"/>
  <c r="BC246" i="2"/>
  <c r="BC23" i="2"/>
  <c r="BC20" i="2"/>
  <c r="BC19" i="2"/>
  <c r="BC247" i="2"/>
  <c r="BE24" i="2"/>
  <c r="BK250" i="2"/>
  <c r="BD242" i="2"/>
  <c r="BD243" i="2" s="1"/>
  <c r="BD245" i="2" s="1"/>
  <c r="BE246" i="2" s="1"/>
  <c r="BK242" i="2"/>
  <c r="BK243" i="2" s="1"/>
  <c r="BK245" i="2" s="1"/>
  <c r="BL246" i="2" s="1"/>
  <c r="P2" i="4"/>
  <c r="O9" i="4"/>
  <c r="BK247" i="2"/>
  <c r="BK252" i="2" s="1"/>
  <c r="C15" i="1"/>
  <c r="C14" i="1"/>
  <c r="AD234" i="5" l="1"/>
  <c r="AE216" i="8"/>
  <c r="AN222" i="6"/>
  <c r="U228" i="7"/>
  <c r="AL198" i="11"/>
  <c r="AM198" i="11" s="1"/>
  <c r="AC246" i="4"/>
  <c r="AL228" i="6"/>
  <c r="AN228" i="6" s="1"/>
  <c r="V246" i="4"/>
  <c r="AL186" i="13"/>
  <c r="AM186" i="13" s="1"/>
  <c r="V198" i="12"/>
  <c r="AC192" i="13"/>
  <c r="AD192" i="13" s="1"/>
  <c r="AN198" i="10"/>
  <c r="AD210" i="9"/>
  <c r="AL192" i="12"/>
  <c r="AM192" i="12" s="1"/>
  <c r="U216" i="9"/>
  <c r="AM216" i="7"/>
  <c r="AM210" i="8"/>
  <c r="U198" i="13"/>
  <c r="V210" i="10"/>
  <c r="AM186" i="12"/>
  <c r="AE192" i="12"/>
  <c r="U234" i="6"/>
  <c r="AN234" i="4"/>
  <c r="T192" i="14"/>
  <c r="V192" i="14" s="1"/>
  <c r="AN192" i="11"/>
  <c r="AC240" i="5"/>
  <c r="AD240" i="5" s="1"/>
  <c r="AC204" i="11"/>
  <c r="AD204" i="11" s="1"/>
  <c r="AM180" i="13"/>
  <c r="V204" i="11"/>
  <c r="T234" i="7"/>
  <c r="V234" i="7" s="1"/>
  <c r="AL216" i="8"/>
  <c r="AM216" i="8" s="1"/>
  <c r="AC216" i="9"/>
  <c r="AE216" i="9" s="1"/>
  <c r="AD228" i="6"/>
  <c r="U222" i="8"/>
  <c r="AC228" i="7"/>
  <c r="AD228" i="7" s="1"/>
  <c r="T210" i="11"/>
  <c r="U210" i="11" s="1"/>
  <c r="AC210" i="10"/>
  <c r="AE210" i="10" s="1"/>
  <c r="AN174" i="14"/>
  <c r="AL240" i="4"/>
  <c r="AN240" i="4" s="1"/>
  <c r="AC234" i="6"/>
  <c r="AD234" i="6" s="1"/>
  <c r="AL210" i="9"/>
  <c r="AN210" i="9" s="1"/>
  <c r="AE246" i="4"/>
  <c r="AC222" i="8"/>
  <c r="AD222" i="8" s="1"/>
  <c r="AE198" i="11"/>
  <c r="S193" i="14"/>
  <c r="S202" i="14"/>
  <c r="S207" i="12"/>
  <c r="U213" i="12"/>
  <c r="S235" i="7"/>
  <c r="S244" i="7"/>
  <c r="AR228" i="7"/>
  <c r="AQ228" i="7"/>
  <c r="T252" i="4"/>
  <c r="V252" i="4" s="1"/>
  <c r="S231" i="8"/>
  <c r="U237" i="8"/>
  <c r="AB207" i="11"/>
  <c r="AD213" i="11"/>
  <c r="AB204" i="13"/>
  <c r="AD200" i="13"/>
  <c r="AC194" i="13"/>
  <c r="T213" i="12"/>
  <c r="AC224" i="8"/>
  <c r="AB234" i="8"/>
  <c r="AD230" i="8"/>
  <c r="AI240" i="6"/>
  <c r="AH240" i="6"/>
  <c r="S253" i="4"/>
  <c r="AR216" i="9"/>
  <c r="AQ216" i="9"/>
  <c r="J253" i="4"/>
  <c r="Z204" i="13"/>
  <c r="Y204" i="13"/>
  <c r="S237" i="7"/>
  <c r="U243" i="7"/>
  <c r="Y198" i="14"/>
  <c r="Z198" i="14"/>
  <c r="AU50" i="2"/>
  <c r="I50" i="2" s="1"/>
  <c r="AV56" i="2"/>
  <c r="AT60" i="2"/>
  <c r="AK247" i="4"/>
  <c r="AK256" i="4"/>
  <c r="AQ186" i="14"/>
  <c r="AR186" i="14"/>
  <c r="AK204" i="12"/>
  <c r="AM200" i="12"/>
  <c r="AL194" i="12"/>
  <c r="T219" i="11"/>
  <c r="AK211" i="10"/>
  <c r="AK220" i="10"/>
  <c r="AM204" i="9"/>
  <c r="AD240" i="4"/>
  <c r="AL222" i="7"/>
  <c r="AN222" i="7" s="1"/>
  <c r="AE180" i="14"/>
  <c r="AI234" i="7"/>
  <c r="AH234" i="7"/>
  <c r="AD242" i="6"/>
  <c r="AB246" i="6"/>
  <c r="AC236" i="6"/>
  <c r="T255" i="4"/>
  <c r="AM218" i="9"/>
  <c r="AL212" i="9"/>
  <c r="AK222" i="9"/>
  <c r="AL204" i="10"/>
  <c r="AN204" i="10" s="1"/>
  <c r="AB223" i="8"/>
  <c r="AB232" i="8"/>
  <c r="AL243" i="10"/>
  <c r="AL249" i="10" s="1"/>
  <c r="U234" i="7"/>
  <c r="AD195" i="14"/>
  <c r="AB189" i="14"/>
  <c r="AB193" i="14"/>
  <c r="AB202" i="14"/>
  <c r="T237" i="8"/>
  <c r="AK229" i="7"/>
  <c r="AK238" i="7"/>
  <c r="BA54" i="2"/>
  <c r="AZ54" i="2"/>
  <c r="S225" i="9"/>
  <c r="U231" i="9"/>
  <c r="S247" i="5"/>
  <c r="S256" i="5"/>
  <c r="T225" i="10"/>
  <c r="AK207" i="10"/>
  <c r="AM213" i="10"/>
  <c r="AD248" i="5"/>
  <c r="AB252" i="5"/>
  <c r="AC242" i="5"/>
  <c r="AM188" i="14"/>
  <c r="AK192" i="14"/>
  <c r="AL182" i="14"/>
  <c r="U219" i="11"/>
  <c r="S213" i="11"/>
  <c r="T240" i="6"/>
  <c r="V240" i="6" s="1"/>
  <c r="S252" i="6"/>
  <c r="U248" i="6"/>
  <c r="T242" i="6"/>
  <c r="AB247" i="4"/>
  <c r="AB256" i="4"/>
  <c r="S241" i="6"/>
  <c r="S250" i="6"/>
  <c r="J235" i="7"/>
  <c r="J244" i="7"/>
  <c r="J205" i="12"/>
  <c r="J214" i="12"/>
  <c r="AI252" i="4"/>
  <c r="AH252" i="4"/>
  <c r="AR192" i="13"/>
  <c r="AQ192" i="13"/>
  <c r="AM231" i="7"/>
  <c r="AK225" i="7"/>
  <c r="AM225" i="8"/>
  <c r="AK219" i="8"/>
  <c r="T212" i="11"/>
  <c r="S222" i="11"/>
  <c r="U218" i="11"/>
  <c r="J226" i="10"/>
  <c r="J217" i="10"/>
  <c r="AC248" i="4"/>
  <c r="AD254" i="4"/>
  <c r="AB258" i="4"/>
  <c r="AD243" i="6"/>
  <c r="AB237" i="6"/>
  <c r="S205" i="13"/>
  <c r="S214" i="13"/>
  <c r="S205" i="12"/>
  <c r="S214" i="12"/>
  <c r="AB256" i="5"/>
  <c r="AB247" i="5"/>
  <c r="J253" i="5"/>
  <c r="AB249" i="4"/>
  <c r="AD255" i="4"/>
  <c r="AM224" i="8"/>
  <c r="AL218" i="8"/>
  <c r="AK228" i="8"/>
  <c r="AM228" i="5"/>
  <c r="AC237" i="6"/>
  <c r="S232" i="10"/>
  <c r="S223" i="10"/>
  <c r="AB193" i="13"/>
  <c r="AB202" i="13"/>
  <c r="AH210" i="11"/>
  <c r="AI210" i="11"/>
  <c r="AB210" i="12"/>
  <c r="AD206" i="12"/>
  <c r="AC200" i="12"/>
  <c r="AL236" i="5"/>
  <c r="AM242" i="5"/>
  <c r="AK246" i="5"/>
  <c r="I57" i="2"/>
  <c r="AU63" i="2"/>
  <c r="T201" i="14"/>
  <c r="J193" i="14"/>
  <c r="J202" i="14"/>
  <c r="S240" i="8"/>
  <c r="U236" i="8"/>
  <c r="T230" i="8"/>
  <c r="AK210" i="11"/>
  <c r="AL200" i="11"/>
  <c r="AM206" i="11"/>
  <c r="T206" i="12"/>
  <c r="U212" i="12"/>
  <c r="S216" i="12"/>
  <c r="AB219" i="9"/>
  <c r="AD225" i="9"/>
  <c r="AQ246" i="4"/>
  <c r="AR246" i="4"/>
  <c r="Z240" i="7"/>
  <c r="Y240" i="7"/>
  <c r="AK235" i="5"/>
  <c r="AK244" i="5"/>
  <c r="U207" i="13"/>
  <c r="S201" i="13"/>
  <c r="AC219" i="9"/>
  <c r="AC189" i="14"/>
  <c r="AH228" i="8"/>
  <c r="AI228" i="8"/>
  <c r="AK193" i="12"/>
  <c r="AK202" i="12"/>
  <c r="AB226" i="9"/>
  <c r="AB217" i="9"/>
  <c r="AK195" i="12"/>
  <c r="AM201" i="12"/>
  <c r="J199" i="13"/>
  <c r="J208" i="13"/>
  <c r="AL237" i="12"/>
  <c r="AL180" i="14"/>
  <c r="AN180" i="14" s="1"/>
  <c r="Z246" i="6"/>
  <c r="Y246" i="6"/>
  <c r="AD237" i="7"/>
  <c r="AB231" i="7"/>
  <c r="AQ240" i="5"/>
  <c r="AR240" i="5"/>
  <c r="AL243" i="14"/>
  <c r="AC186" i="14"/>
  <c r="AE186" i="14" s="1"/>
  <c r="AH216" i="10"/>
  <c r="AI216" i="10"/>
  <c r="S223" i="9"/>
  <c r="S232" i="9"/>
  <c r="AK243" i="4"/>
  <c r="AM249" i="4"/>
  <c r="J238" i="8"/>
  <c r="J229" i="8"/>
  <c r="AL243" i="13"/>
  <c r="AE186" i="13"/>
  <c r="AK213" i="9"/>
  <c r="AM219" i="9"/>
  <c r="AB213" i="10"/>
  <c r="AD219" i="10"/>
  <c r="AK217" i="9"/>
  <c r="AK226" i="9"/>
  <c r="AD246" i="4"/>
  <c r="AI222" i="9"/>
  <c r="AH222" i="9"/>
  <c r="AT52" i="2"/>
  <c r="AT43" i="2"/>
  <c r="AI204" i="12"/>
  <c r="AH204" i="12"/>
  <c r="AL234" i="5"/>
  <c r="AM234" i="5" s="1"/>
  <c r="J223" i="9"/>
  <c r="J232" i="9"/>
  <c r="AB220" i="11"/>
  <c r="AB211" i="11"/>
  <c r="T228" i="8"/>
  <c r="V228" i="8" s="1"/>
  <c r="AC201" i="12"/>
  <c r="AB222" i="10"/>
  <c r="AD218" i="10"/>
  <c r="AC212" i="10"/>
  <c r="AC216" i="10" s="1"/>
  <c r="T216" i="10"/>
  <c r="T249" i="7"/>
  <c r="T246" i="5"/>
  <c r="S219" i="10"/>
  <c r="U225" i="10"/>
  <c r="T236" i="7"/>
  <c r="S246" i="7"/>
  <c r="U242" i="7"/>
  <c r="AB244" i="7"/>
  <c r="AB235" i="7"/>
  <c r="T219" i="13"/>
  <c r="AK234" i="7"/>
  <c r="AL224" i="7"/>
  <c r="AM230" i="7"/>
  <c r="T231" i="9"/>
  <c r="AC213" i="10"/>
  <c r="AI246" i="5"/>
  <c r="AH246" i="5"/>
  <c r="Y216" i="11"/>
  <c r="Z216" i="11"/>
  <c r="AK223" i="8"/>
  <c r="AK232" i="8"/>
  <c r="AQ222" i="8"/>
  <c r="AR222" i="8"/>
  <c r="AB202" i="12"/>
  <c r="AB193" i="12"/>
  <c r="Z210" i="12"/>
  <c r="Y210" i="12"/>
  <c r="AM248" i="4"/>
  <c r="AK252" i="4"/>
  <c r="AL242" i="4"/>
  <c r="AB241" i="6"/>
  <c r="AB250" i="6"/>
  <c r="AC195" i="13"/>
  <c r="AT57" i="2"/>
  <c r="AV63" i="2"/>
  <c r="AC207" i="11"/>
  <c r="T249" i="6"/>
  <c r="AB211" i="10"/>
  <c r="AB220" i="10"/>
  <c r="T254" i="4"/>
  <c r="V198" i="13"/>
  <c r="AB243" i="5"/>
  <c r="AD249" i="5"/>
  <c r="U192" i="13"/>
  <c r="AC218" i="9"/>
  <c r="AD224" i="9"/>
  <c r="AB228" i="9"/>
  <c r="AC198" i="12"/>
  <c r="AE198" i="12" s="1"/>
  <c r="S210" i="13"/>
  <c r="U206" i="13"/>
  <c r="T200" i="13"/>
  <c r="AL230" i="6"/>
  <c r="AK240" i="6"/>
  <c r="AM236" i="6"/>
  <c r="AC225" i="8"/>
  <c r="AR210" i="10"/>
  <c r="AQ210" i="10"/>
  <c r="Z234" i="8"/>
  <c r="Y234" i="8"/>
  <c r="AR204" i="11"/>
  <c r="AQ204" i="11"/>
  <c r="AH192" i="14"/>
  <c r="AI192" i="14"/>
  <c r="S234" i="9"/>
  <c r="U230" i="9"/>
  <c r="T224" i="9"/>
  <c r="U224" i="10"/>
  <c r="S228" i="10"/>
  <c r="T218" i="10"/>
  <c r="U254" i="5"/>
  <c r="S258" i="5"/>
  <c r="T248" i="5"/>
  <c r="AL188" i="13"/>
  <c r="AM194" i="13"/>
  <c r="AK198" i="13"/>
  <c r="J241" i="6"/>
  <c r="J250" i="6"/>
  <c r="AB195" i="13"/>
  <c r="AD201" i="13"/>
  <c r="AM243" i="5"/>
  <c r="AK237" i="5"/>
  <c r="AK183" i="14"/>
  <c r="AM189" i="14"/>
  <c r="AU48" i="2"/>
  <c r="I44" i="2"/>
  <c r="AM237" i="6"/>
  <c r="AK231" i="6"/>
  <c r="AK238" i="6"/>
  <c r="AK229" i="6"/>
  <c r="AK193" i="13"/>
  <c r="AK202" i="13"/>
  <c r="AD212" i="11"/>
  <c r="AB216" i="11"/>
  <c r="AC206" i="11"/>
  <c r="AK201" i="11"/>
  <c r="AM207" i="11"/>
  <c r="S255" i="4"/>
  <c r="U240" i="5"/>
  <c r="V240" i="5"/>
  <c r="AC231" i="7"/>
  <c r="S195" i="14"/>
  <c r="U201" i="14"/>
  <c r="T204" i="12"/>
  <c r="U255" i="5"/>
  <c r="S249" i="5"/>
  <c r="T255" i="5"/>
  <c r="AK205" i="11"/>
  <c r="AK214" i="11"/>
  <c r="AC243" i="5"/>
  <c r="AD236" i="7"/>
  <c r="AB240" i="7"/>
  <c r="AC230" i="7"/>
  <c r="Y258" i="4"/>
  <c r="Z258" i="4"/>
  <c r="AH198" i="13"/>
  <c r="AI198" i="13"/>
  <c r="S243" i="6"/>
  <c r="U249" i="6"/>
  <c r="AB201" i="12"/>
  <c r="AD207" i="12"/>
  <c r="AK189" i="13"/>
  <c r="AM195" i="13"/>
  <c r="AQ234" i="6"/>
  <c r="AR234" i="6"/>
  <c r="AV42" i="2"/>
  <c r="AW42" i="2"/>
  <c r="S217" i="11"/>
  <c r="S226" i="11"/>
  <c r="AD231" i="8"/>
  <c r="AB225" i="8"/>
  <c r="S204" i="14"/>
  <c r="T194" i="14"/>
  <c r="U200" i="14"/>
  <c r="J220" i="11"/>
  <c r="J211" i="11"/>
  <c r="AL206" i="10"/>
  <c r="AM212" i="10"/>
  <c r="AK216" i="10"/>
  <c r="AC188" i="14"/>
  <c r="AB198" i="14"/>
  <c r="AD194" i="14"/>
  <c r="Z228" i="9"/>
  <c r="Y228" i="9"/>
  <c r="Z222" i="10"/>
  <c r="Y222" i="10"/>
  <c r="AK187" i="14"/>
  <c r="AK196" i="14"/>
  <c r="S235" i="8"/>
  <c r="S244" i="8"/>
  <c r="Z252" i="5"/>
  <c r="Y252" i="5"/>
  <c r="T222" i="9"/>
  <c r="AR198" i="12"/>
  <c r="AQ198" i="12"/>
  <c r="BD259" i="2"/>
  <c r="BD264" i="2" s="1"/>
  <c r="BG261" i="2"/>
  <c r="BK262" i="2"/>
  <c r="BC36" i="2"/>
  <c r="M15" i="1"/>
  <c r="P15" i="1" s="1"/>
  <c r="M14" i="1"/>
  <c r="BC30" i="2"/>
  <c r="BC252" i="2"/>
  <c r="BC24" i="2"/>
  <c r="BC255" i="2"/>
  <c r="BC254" i="2"/>
  <c r="BC256" i="2"/>
  <c r="BC257" i="2"/>
  <c r="BC253" i="2"/>
  <c r="BD256" i="2"/>
  <c r="BK248" i="2"/>
  <c r="BK249" i="2" s="1"/>
  <c r="BK251" i="2" s="1"/>
  <c r="BL252" i="2" s="1"/>
  <c r="BD248" i="2"/>
  <c r="BD249" i="2" s="1"/>
  <c r="BD251" i="2" s="1"/>
  <c r="BE252" i="2" s="1"/>
  <c r="BD33" i="2"/>
  <c r="BD35" i="2" s="1"/>
  <c r="BE36" i="2" s="1"/>
  <c r="BK33" i="2"/>
  <c r="BK35" i="2" s="1"/>
  <c r="BL36" i="2" s="1"/>
  <c r="Q2" i="4"/>
  <c r="P9" i="4"/>
  <c r="BK253" i="2"/>
  <c r="BK258" i="2" s="1"/>
  <c r="AN198" i="11" l="1"/>
  <c r="AM228" i="6"/>
  <c r="AM240" i="4"/>
  <c r="AE240" i="5"/>
  <c r="AD210" i="10"/>
  <c r="AN186" i="13"/>
  <c r="AE192" i="13"/>
  <c r="T204" i="13"/>
  <c r="V204" i="13" s="1"/>
  <c r="T228" i="9"/>
  <c r="U228" i="9" s="1"/>
  <c r="AN192" i="12"/>
  <c r="AC192" i="14"/>
  <c r="AD192" i="14" s="1"/>
  <c r="AE228" i="7"/>
  <c r="V210" i="11"/>
  <c r="AE204" i="11"/>
  <c r="T222" i="10"/>
  <c r="U222" i="10" s="1"/>
  <c r="AL216" i="9"/>
  <c r="AN216" i="9" s="1"/>
  <c r="AL210" i="10"/>
  <c r="AM210" i="10" s="1"/>
  <c r="AD216" i="9"/>
  <c r="U192" i="14"/>
  <c r="AC240" i="6"/>
  <c r="AE240" i="6" s="1"/>
  <c r="AE222" i="8"/>
  <c r="AC234" i="7"/>
  <c r="AD234" i="7" s="1"/>
  <c r="T246" i="6"/>
  <c r="U246" i="6" s="1"/>
  <c r="AL204" i="11"/>
  <c r="AM204" i="11" s="1"/>
  <c r="T210" i="12"/>
  <c r="U210" i="12" s="1"/>
  <c r="AN216" i="8"/>
  <c r="AM180" i="14"/>
  <c r="T252" i="5"/>
  <c r="AC210" i="11"/>
  <c r="AD210" i="11" s="1"/>
  <c r="AN234" i="5"/>
  <c r="AL228" i="7"/>
  <c r="AN228" i="7" s="1"/>
  <c r="T240" i="7"/>
  <c r="U240" i="7" s="1"/>
  <c r="AC246" i="5"/>
  <c r="AD246" i="5" s="1"/>
  <c r="AD216" i="10"/>
  <c r="AC228" i="8"/>
  <c r="AE228" i="8" s="1"/>
  <c r="AC252" i="4"/>
  <c r="AE252" i="4" s="1"/>
  <c r="AU54" i="2"/>
  <c r="AW54" i="2" s="1"/>
  <c r="AM222" i="7"/>
  <c r="AE234" i="6"/>
  <c r="T216" i="11"/>
  <c r="V216" i="11" s="1"/>
  <c r="AM210" i="9"/>
  <c r="AC198" i="13"/>
  <c r="AD198" i="13" s="1"/>
  <c r="AC222" i="9"/>
  <c r="AD222" i="9" s="1"/>
  <c r="AK193" i="14"/>
  <c r="AK202" i="14"/>
  <c r="AL212" i="10"/>
  <c r="AK222" i="10"/>
  <c r="AM218" i="10"/>
  <c r="AD237" i="8"/>
  <c r="AB231" i="8"/>
  <c r="AB246" i="7"/>
  <c r="AD242" i="7"/>
  <c r="AC236" i="7"/>
  <c r="S255" i="5"/>
  <c r="J247" i="6"/>
  <c r="J256" i="6"/>
  <c r="AH228" i="9"/>
  <c r="AI228" i="9"/>
  <c r="AL222" i="8"/>
  <c r="AM222" i="8" s="1"/>
  <c r="T237" i="9"/>
  <c r="T225" i="13"/>
  <c r="AT49" i="2"/>
  <c r="AT58" i="2"/>
  <c r="AK249" i="4"/>
  <c r="AM255" i="4"/>
  <c r="J205" i="13"/>
  <c r="J214" i="13"/>
  <c r="Y216" i="12"/>
  <c r="Z216" i="12"/>
  <c r="Z240" i="8"/>
  <c r="Y240" i="8"/>
  <c r="I63" i="2"/>
  <c r="AU69" i="2"/>
  <c r="AH258" i="4"/>
  <c r="AI258" i="4"/>
  <c r="S228" i="11"/>
  <c r="T218" i="11"/>
  <c r="U224" i="11"/>
  <c r="AN222" i="8"/>
  <c r="AD186" i="14"/>
  <c r="T248" i="6"/>
  <c r="U254" i="6"/>
  <c r="S258" i="6"/>
  <c r="T231" i="10"/>
  <c r="AK217" i="10"/>
  <c r="AK226" i="10"/>
  <c r="AU56" i="2"/>
  <c r="I56" i="2" s="1"/>
  <c r="AV62" i="2"/>
  <c r="AT66" i="2"/>
  <c r="T219" i="12"/>
  <c r="S213" i="12"/>
  <c r="U219" i="12"/>
  <c r="U252" i="4"/>
  <c r="S232" i="11"/>
  <c r="S223" i="11"/>
  <c r="S249" i="6"/>
  <c r="U255" i="6"/>
  <c r="U204" i="12"/>
  <c r="V204" i="12"/>
  <c r="AC237" i="7"/>
  <c r="AV48" i="2"/>
  <c r="AW48" i="2"/>
  <c r="Y258" i="5"/>
  <c r="Z258" i="5"/>
  <c r="AD198" i="12"/>
  <c r="AB234" i="9"/>
  <c r="AC224" i="9"/>
  <c r="AD230" i="9"/>
  <c r="T255" i="6"/>
  <c r="AQ252" i="4"/>
  <c r="AR252" i="4"/>
  <c r="U246" i="5"/>
  <c r="V246" i="5"/>
  <c r="U216" i="10"/>
  <c r="V216" i="10"/>
  <c r="AK219" i="9"/>
  <c r="AM225" i="9"/>
  <c r="AD243" i="7"/>
  <c r="AB237" i="7"/>
  <c r="AK241" i="5"/>
  <c r="AK250" i="5"/>
  <c r="T212" i="12"/>
  <c r="U218" i="12"/>
  <c r="S222" i="12"/>
  <c r="J208" i="14"/>
  <c r="J199" i="14"/>
  <c r="AC206" i="12"/>
  <c r="AD212" i="12"/>
  <c r="AB216" i="12"/>
  <c r="AB199" i="13"/>
  <c r="AB208" i="13"/>
  <c r="AR228" i="8"/>
  <c r="AQ228" i="8"/>
  <c r="AB253" i="5"/>
  <c r="AC254" i="4"/>
  <c r="Y222" i="11"/>
  <c r="Z222" i="11"/>
  <c r="AK225" i="8"/>
  <c r="AM231" i="8"/>
  <c r="Z252" i="6"/>
  <c r="Y252" i="6"/>
  <c r="AH252" i="5"/>
  <c r="AI252" i="5"/>
  <c r="T243" i="8"/>
  <c r="AL255" i="10"/>
  <c r="AM213" i="11"/>
  <c r="AK207" i="11"/>
  <c r="U212" i="13"/>
  <c r="S216" i="13"/>
  <c r="T206" i="13"/>
  <c r="AR222" i="9"/>
  <c r="AQ222" i="9"/>
  <c r="U248" i="7"/>
  <c r="S252" i="7"/>
  <c r="T242" i="7"/>
  <c r="AL206" i="11"/>
  <c r="AM212" i="11"/>
  <c r="AK216" i="11"/>
  <c r="T225" i="11"/>
  <c r="T200" i="14"/>
  <c r="U206" i="14"/>
  <c r="S210" i="14"/>
  <c r="AK220" i="11"/>
  <c r="AK211" i="11"/>
  <c r="AC231" i="8"/>
  <c r="AB217" i="10"/>
  <c r="AB226" i="10"/>
  <c r="AC213" i="11"/>
  <c r="AC219" i="10"/>
  <c r="AE216" i="10"/>
  <c r="Y246" i="7"/>
  <c r="Z246" i="7"/>
  <c r="T246" i="7" s="1"/>
  <c r="AI222" i="10"/>
  <c r="AH222" i="10"/>
  <c r="S207" i="13"/>
  <c r="U213" i="13"/>
  <c r="T207" i="14"/>
  <c r="S238" i="10"/>
  <c r="S229" i="10"/>
  <c r="AB255" i="4"/>
  <c r="S211" i="12"/>
  <c r="S220" i="12"/>
  <c r="S211" i="13"/>
  <c r="S220" i="13"/>
  <c r="AK231" i="7"/>
  <c r="AM237" i="7"/>
  <c r="S219" i="11"/>
  <c r="U225" i="11"/>
  <c r="S253" i="5"/>
  <c r="AL218" i="9"/>
  <c r="AK228" i="9"/>
  <c r="AM224" i="9"/>
  <c r="AM204" i="10"/>
  <c r="S243" i="7"/>
  <c r="U249" i="7"/>
  <c r="AD236" i="8"/>
  <c r="AC230" i="8"/>
  <c r="AB240" i="8"/>
  <c r="AI204" i="13"/>
  <c r="AH204" i="13"/>
  <c r="S250" i="7"/>
  <c r="S241" i="7"/>
  <c r="Y228" i="10"/>
  <c r="Z228" i="10"/>
  <c r="AH210" i="12"/>
  <c r="AI210" i="12"/>
  <c r="AC248" i="5"/>
  <c r="AC252" i="5" s="1"/>
  <c r="AB258" i="5"/>
  <c r="AD254" i="5"/>
  <c r="AK253" i="4"/>
  <c r="AI198" i="14"/>
  <c r="AH198" i="14"/>
  <c r="AB208" i="14"/>
  <c r="AB199" i="14"/>
  <c r="AL234" i="6"/>
  <c r="AN234" i="6" s="1"/>
  <c r="AM201" i="13"/>
  <c r="AK195" i="13"/>
  <c r="AI216" i="11"/>
  <c r="AH216" i="11"/>
  <c r="AK244" i="6"/>
  <c r="AK235" i="6"/>
  <c r="AK243" i="5"/>
  <c r="AM249" i="5"/>
  <c r="T230" i="9"/>
  <c r="S240" i="9"/>
  <c r="U236" i="9"/>
  <c r="AQ234" i="7"/>
  <c r="AR234" i="7"/>
  <c r="AB217" i="11"/>
  <c r="AB226" i="11"/>
  <c r="AL249" i="13"/>
  <c r="AB232" i="9"/>
  <c r="AB223" i="9"/>
  <c r="AC195" i="14"/>
  <c r="AL246" i="4"/>
  <c r="AN246" i="4" s="1"/>
  <c r="AR210" i="11"/>
  <c r="AQ210" i="11"/>
  <c r="AR246" i="5"/>
  <c r="AQ246" i="5"/>
  <c r="J241" i="7"/>
  <c r="J250" i="7"/>
  <c r="AB253" i="4"/>
  <c r="AL186" i="14"/>
  <c r="AN186" i="14" s="1"/>
  <c r="AB229" i="8"/>
  <c r="AB238" i="8"/>
  <c r="AH246" i="6"/>
  <c r="AI246" i="6"/>
  <c r="AL198" i="12"/>
  <c r="AM198" i="12" s="1"/>
  <c r="AI234" i="8"/>
  <c r="AH234" i="8"/>
  <c r="AD219" i="11"/>
  <c r="AB213" i="11"/>
  <c r="AC194" i="14"/>
  <c r="AD200" i="14"/>
  <c r="AB204" i="14"/>
  <c r="U207" i="14"/>
  <c r="S201" i="14"/>
  <c r="AK199" i="13"/>
  <c r="AK208" i="13"/>
  <c r="AK189" i="14"/>
  <c r="AM195" i="14"/>
  <c r="T254" i="5"/>
  <c r="AK258" i="4"/>
  <c r="AM254" i="4"/>
  <c r="AL248" i="4"/>
  <c r="AB241" i="7"/>
  <c r="AB250" i="7"/>
  <c r="AL249" i="14"/>
  <c r="AK244" i="7"/>
  <c r="AK235" i="7"/>
  <c r="U222" i="9"/>
  <c r="V222" i="9"/>
  <c r="T224" i="10"/>
  <c r="U230" i="10"/>
  <c r="S234" i="10"/>
  <c r="Y210" i="13"/>
  <c r="Z210" i="13"/>
  <c r="AL230" i="7"/>
  <c r="AM236" i="7"/>
  <c r="AK240" i="7"/>
  <c r="AC218" i="10"/>
  <c r="AB228" i="10"/>
  <c r="AD224" i="10"/>
  <c r="AL224" i="8"/>
  <c r="AK234" i="8"/>
  <c r="AM230" i="8"/>
  <c r="S256" i="6"/>
  <c r="S247" i="6"/>
  <c r="AK213" i="10"/>
  <c r="AM219" i="10"/>
  <c r="S241" i="8"/>
  <c r="S250" i="8"/>
  <c r="Y204" i="14"/>
  <c r="Z204" i="14"/>
  <c r="AC212" i="11"/>
  <c r="AB222" i="11"/>
  <c r="AD218" i="11"/>
  <c r="AB201" i="13"/>
  <c r="AD207" i="13"/>
  <c r="Y234" i="9"/>
  <c r="Z234" i="9"/>
  <c r="AM242" i="6"/>
  <c r="AK246" i="6"/>
  <c r="AL236" i="6"/>
  <c r="AB249" i="5"/>
  <c r="AD255" i="5"/>
  <c r="AT63" i="2"/>
  <c r="AV69" i="2"/>
  <c r="AB247" i="6"/>
  <c r="AB256" i="6"/>
  <c r="U231" i="10"/>
  <c r="S225" i="10"/>
  <c r="AC204" i="12"/>
  <c r="AE204" i="12" s="1"/>
  <c r="AK208" i="12"/>
  <c r="AK199" i="12"/>
  <c r="AB225" i="9"/>
  <c r="AD231" i="9"/>
  <c r="T234" i="8"/>
  <c r="V234" i="8" s="1"/>
  <c r="AL242" i="5"/>
  <c r="AK252" i="5"/>
  <c r="AM248" i="5"/>
  <c r="AC243" i="6"/>
  <c r="AL192" i="13"/>
  <c r="AM192" i="13" s="1"/>
  <c r="AR192" i="14"/>
  <c r="AQ192" i="14"/>
  <c r="S231" i="9"/>
  <c r="U237" i="9"/>
  <c r="AD201" i="14"/>
  <c r="AB195" i="14"/>
  <c r="AB252" i="6"/>
  <c r="AC242" i="6"/>
  <c r="AD248" i="6"/>
  <c r="AL200" i="12"/>
  <c r="AK210" i="12"/>
  <c r="AM206" i="12"/>
  <c r="U240" i="6"/>
  <c r="S199" i="14"/>
  <c r="S208" i="14"/>
  <c r="AQ198" i="13"/>
  <c r="AR198" i="13"/>
  <c r="AK229" i="8"/>
  <c r="AK238" i="8"/>
  <c r="S238" i="9"/>
  <c r="S229" i="9"/>
  <c r="AM207" i="12"/>
  <c r="AK201" i="12"/>
  <c r="J226" i="11"/>
  <c r="J217" i="11"/>
  <c r="AC249" i="5"/>
  <c r="AM200" i="13"/>
  <c r="AL194" i="13"/>
  <c r="AK204" i="13"/>
  <c r="AC201" i="13"/>
  <c r="T255" i="7"/>
  <c r="J211" i="12"/>
  <c r="J220" i="12"/>
  <c r="AD206" i="13"/>
  <c r="AB210" i="13"/>
  <c r="AC200" i="13"/>
  <c r="AQ216" i="10"/>
  <c r="AR216" i="10"/>
  <c r="AD213" i="12"/>
  <c r="AB207" i="12"/>
  <c r="T258" i="4"/>
  <c r="U258" i="4" s="1"/>
  <c r="AH240" i="7"/>
  <c r="AI240" i="7"/>
  <c r="AM243" i="6"/>
  <c r="AK237" i="6"/>
  <c r="AQ240" i="6"/>
  <c r="AR240" i="6"/>
  <c r="AB208" i="12"/>
  <c r="AB199" i="12"/>
  <c r="AC207" i="12"/>
  <c r="J229" i="9"/>
  <c r="J238" i="9"/>
  <c r="AK232" i="9"/>
  <c r="AK223" i="9"/>
  <c r="AD225" i="10"/>
  <c r="AB219" i="10"/>
  <c r="J244" i="8"/>
  <c r="J235" i="8"/>
  <c r="AL243" i="12"/>
  <c r="AC225" i="9"/>
  <c r="T236" i="8"/>
  <c r="S246" i="8"/>
  <c r="U242" i="8"/>
  <c r="AL240" i="5"/>
  <c r="AN240" i="5" s="1"/>
  <c r="AB243" i="6"/>
  <c r="AD249" i="6"/>
  <c r="J223" i="10"/>
  <c r="J232" i="10"/>
  <c r="AK198" i="14"/>
  <c r="AM194" i="14"/>
  <c r="AL188" i="14"/>
  <c r="U228" i="8"/>
  <c r="AQ204" i="12"/>
  <c r="AR204" i="12"/>
  <c r="BA60" i="2"/>
  <c r="AZ60" i="2"/>
  <c r="T198" i="14"/>
  <c r="U198" i="14" s="1"/>
  <c r="U243" i="8"/>
  <c r="S237" i="8"/>
  <c r="BC258" i="2"/>
  <c r="BC261" i="2"/>
  <c r="BC263" i="2"/>
  <c r="BC260" i="2"/>
  <c r="BC262" i="2"/>
  <c r="BK259" i="2"/>
  <c r="BK264" i="2" s="1"/>
  <c r="BC259" i="2"/>
  <c r="BD262" i="2"/>
  <c r="BD254" i="2"/>
  <c r="BD255" i="2" s="1"/>
  <c r="BD257" i="2" s="1"/>
  <c r="BE258" i="2" s="1"/>
  <c r="BK254" i="2"/>
  <c r="BK255" i="2" s="1"/>
  <c r="BK257" i="2" s="1"/>
  <c r="BL258" i="2" s="1"/>
  <c r="R2" i="4"/>
  <c r="Q9" i="4"/>
  <c r="U204" i="13" l="1"/>
  <c r="AU60" i="2"/>
  <c r="AE246" i="5"/>
  <c r="AL240" i="6"/>
  <c r="AN240" i="6" s="1"/>
  <c r="V246" i="6"/>
  <c r="V228" i="9"/>
  <c r="AD240" i="6"/>
  <c r="AM234" i="6"/>
  <c r="AC258" i="4"/>
  <c r="AE258" i="4" s="1"/>
  <c r="AV54" i="2"/>
  <c r="T228" i="10"/>
  <c r="U228" i="10" s="1"/>
  <c r="AD228" i="8"/>
  <c r="AE192" i="14"/>
  <c r="T210" i="13"/>
  <c r="U210" i="13" s="1"/>
  <c r="AN204" i="11"/>
  <c r="V222" i="10"/>
  <c r="AM216" i="9"/>
  <c r="AN210" i="10"/>
  <c r="T204" i="14"/>
  <c r="U204" i="14" s="1"/>
  <c r="AL216" i="10"/>
  <c r="AM216" i="10" s="1"/>
  <c r="T252" i="6"/>
  <c r="V252" i="6" s="1"/>
  <c r="AE210" i="11"/>
  <c r="AE198" i="13"/>
  <c r="AE234" i="7"/>
  <c r="AC234" i="8"/>
  <c r="AE234" i="8" s="1"/>
  <c r="V240" i="7"/>
  <c r="AC228" i="9"/>
  <c r="AD228" i="9" s="1"/>
  <c r="AD204" i="12"/>
  <c r="T234" i="9"/>
  <c r="U234" i="9" s="1"/>
  <c r="AC210" i="12"/>
  <c r="AD210" i="12" s="1"/>
  <c r="AD252" i="5"/>
  <c r="T222" i="11"/>
  <c r="V222" i="11" s="1"/>
  <c r="AM228" i="7"/>
  <c r="U216" i="11"/>
  <c r="V210" i="12"/>
  <c r="AD252" i="4"/>
  <c r="T240" i="8"/>
  <c r="V240" i="8" s="1"/>
  <c r="AC246" i="6"/>
  <c r="AD246" i="6" s="1"/>
  <c r="V258" i="4"/>
  <c r="U252" i="5"/>
  <c r="V252" i="5"/>
  <c r="AC204" i="13"/>
  <c r="AD204" i="13" s="1"/>
  <c r="AC216" i="11"/>
  <c r="AE216" i="11" s="1"/>
  <c r="V228" i="10"/>
  <c r="AE222" i="9"/>
  <c r="T216" i="12"/>
  <c r="V216" i="12" s="1"/>
  <c r="U246" i="7"/>
  <c r="V246" i="7"/>
  <c r="AB249" i="6"/>
  <c r="AD255" i="6"/>
  <c r="AB225" i="10"/>
  <c r="AD231" i="10"/>
  <c r="AC206" i="13"/>
  <c r="AB216" i="13"/>
  <c r="AD212" i="13"/>
  <c r="AI252" i="6"/>
  <c r="AH252" i="6"/>
  <c r="AK214" i="12"/>
  <c r="AK205" i="12"/>
  <c r="AB253" i="6"/>
  <c r="AL242" i="6"/>
  <c r="AK252" i="6"/>
  <c r="AM248" i="6"/>
  <c r="AK219" i="10"/>
  <c r="AM225" i="10"/>
  <c r="AR234" i="8"/>
  <c r="AQ234" i="8"/>
  <c r="AI204" i="14"/>
  <c r="AH204" i="14"/>
  <c r="J256" i="7"/>
  <c r="J247" i="7"/>
  <c r="AB214" i="14"/>
  <c r="AB205" i="14"/>
  <c r="AC236" i="8"/>
  <c r="AB246" i="8"/>
  <c r="AD242" i="8"/>
  <c r="AQ228" i="9"/>
  <c r="AR228" i="9"/>
  <c r="AM243" i="7"/>
  <c r="AK237" i="7"/>
  <c r="AB232" i="10"/>
  <c r="AB223" i="10"/>
  <c r="AC237" i="8"/>
  <c r="S222" i="13"/>
  <c r="T212" i="13"/>
  <c r="U218" i="13"/>
  <c r="T249" i="8"/>
  <c r="AI216" i="12"/>
  <c r="AH216" i="12"/>
  <c r="AK247" i="5"/>
  <c r="AK256" i="5"/>
  <c r="J253" i="6"/>
  <c r="AB252" i="7"/>
  <c r="AD248" i="7"/>
  <c r="AC242" i="7"/>
  <c r="AC231" i="9"/>
  <c r="AB205" i="12"/>
  <c r="AB214" i="12"/>
  <c r="AE252" i="5"/>
  <c r="AC255" i="5"/>
  <c r="AK207" i="12"/>
  <c r="AM213" i="12"/>
  <c r="AD237" i="9"/>
  <c r="AB231" i="9"/>
  <c r="AC218" i="11"/>
  <c r="AB228" i="11"/>
  <c r="AD224" i="11"/>
  <c r="AC224" i="10"/>
  <c r="AD230" i="10"/>
  <c r="AB234" i="10"/>
  <c r="AK241" i="7"/>
  <c r="AK250" i="7"/>
  <c r="AB256" i="7"/>
  <c r="AB247" i="7"/>
  <c r="T258" i="5"/>
  <c r="AC200" i="14"/>
  <c r="AB210" i="14"/>
  <c r="AD206" i="14"/>
  <c r="AC201" i="14"/>
  <c r="AC254" i="5"/>
  <c r="S249" i="7"/>
  <c r="U255" i="7"/>
  <c r="S235" i="10"/>
  <c r="S244" i="10"/>
  <c r="T213" i="14"/>
  <c r="Z210" i="14"/>
  <c r="Y210" i="14"/>
  <c r="AQ216" i="11"/>
  <c r="AR216" i="11"/>
  <c r="AC212" i="12"/>
  <c r="AD218" i="12"/>
  <c r="AB222" i="12"/>
  <c r="S238" i="11"/>
  <c r="S229" i="11"/>
  <c r="T224" i="11"/>
  <c r="U230" i="11"/>
  <c r="S234" i="11"/>
  <c r="AH246" i="7"/>
  <c r="AI246" i="7"/>
  <c r="AK199" i="14"/>
  <c r="AK208" i="14"/>
  <c r="AB201" i="14"/>
  <c r="AD207" i="14"/>
  <c r="AM240" i="5"/>
  <c r="AC230" i="9"/>
  <c r="AB240" i="9"/>
  <c r="AD236" i="9"/>
  <c r="T242" i="8"/>
  <c r="S252" i="8"/>
  <c r="U248" i="8"/>
  <c r="AM212" i="12"/>
  <c r="AL206" i="12"/>
  <c r="AK216" i="12"/>
  <c r="AB238" i="9"/>
  <c r="AB229" i="9"/>
  <c r="AK231" i="8"/>
  <c r="AM237" i="8"/>
  <c r="Z228" i="11"/>
  <c r="Y228" i="11"/>
  <c r="J220" i="13"/>
  <c r="J211" i="13"/>
  <c r="S243" i="8"/>
  <c r="U249" i="8"/>
  <c r="AK204" i="14"/>
  <c r="AL194" i="14"/>
  <c r="AM200" i="14"/>
  <c r="Z246" i="8"/>
  <c r="Y246" i="8"/>
  <c r="AR204" i="13"/>
  <c r="AQ204" i="13"/>
  <c r="AQ210" i="12"/>
  <c r="AR210" i="12"/>
  <c r="AC249" i="6"/>
  <c r="AB255" i="5"/>
  <c r="AQ240" i="7"/>
  <c r="AR240" i="7"/>
  <c r="AL254" i="4"/>
  <c r="AK214" i="13"/>
  <c r="AK205" i="13"/>
  <c r="S246" i="9"/>
  <c r="U242" i="9"/>
  <c r="T236" i="9"/>
  <c r="S217" i="12"/>
  <c r="S226" i="12"/>
  <c r="AC225" i="10"/>
  <c r="AN198" i="12"/>
  <c r="AM219" i="11"/>
  <c r="AK213" i="11"/>
  <c r="J205" i="14"/>
  <c r="J214" i="14"/>
  <c r="AH234" i="9"/>
  <c r="AI234" i="9"/>
  <c r="U234" i="8"/>
  <c r="Y258" i="6"/>
  <c r="Z258" i="6"/>
  <c r="AB237" i="8"/>
  <c r="AD243" i="8"/>
  <c r="AH228" i="10"/>
  <c r="AI228" i="10"/>
  <c r="AB244" i="8"/>
  <c r="AB235" i="8"/>
  <c r="S256" i="7"/>
  <c r="S247" i="7"/>
  <c r="U219" i="13"/>
  <c r="S213" i="13"/>
  <c r="AL212" i="11"/>
  <c r="AM218" i="11"/>
  <c r="AK222" i="11"/>
  <c r="AQ198" i="14"/>
  <c r="AR198" i="14"/>
  <c r="J217" i="12"/>
  <c r="J226" i="12"/>
  <c r="AL198" i="13"/>
  <c r="AN198" i="13" s="1"/>
  <c r="J223" i="11"/>
  <c r="J232" i="11"/>
  <c r="AL204" i="12"/>
  <c r="AN204" i="12" s="1"/>
  <c r="AL248" i="5"/>
  <c r="AK258" i="5"/>
  <c r="AM254" i="5"/>
  <c r="AM242" i="7"/>
  <c r="AL236" i="7"/>
  <c r="AK246" i="7"/>
  <c r="V198" i="14"/>
  <c r="AL255" i="14"/>
  <c r="AR258" i="4"/>
  <c r="AQ258" i="4"/>
  <c r="AL210" i="11"/>
  <c r="AN210" i="11" s="1"/>
  <c r="Z240" i="9"/>
  <c r="Y240" i="9"/>
  <c r="AK241" i="6"/>
  <c r="AK250" i="6"/>
  <c r="T231" i="11"/>
  <c r="AL222" i="9"/>
  <c r="AN222" i="9" s="1"/>
  <c r="AL228" i="8"/>
  <c r="AN228" i="8" s="1"/>
  <c r="Z222" i="12"/>
  <c r="Y222" i="12"/>
  <c r="AD249" i="7"/>
  <c r="AB243" i="7"/>
  <c r="AK232" i="10"/>
  <c r="AK223" i="10"/>
  <c r="T254" i="6"/>
  <c r="AK255" i="4"/>
  <c r="AL218" i="10"/>
  <c r="AM224" i="10"/>
  <c r="AK228" i="10"/>
  <c r="AH222" i="11"/>
  <c r="AI222" i="11"/>
  <c r="Y234" i="10"/>
  <c r="Z234" i="10"/>
  <c r="AK195" i="14"/>
  <c r="AM201" i="14"/>
  <c r="AB232" i="11"/>
  <c r="AB223" i="11"/>
  <c r="AK249" i="5"/>
  <c r="AM255" i="5"/>
  <c r="AI258" i="5"/>
  <c r="AH258" i="5"/>
  <c r="S217" i="13"/>
  <c r="S226" i="13"/>
  <c r="T206" i="14"/>
  <c r="U212" i="14"/>
  <c r="S216" i="14"/>
  <c r="J235" i="9"/>
  <c r="J244" i="9"/>
  <c r="AC207" i="13"/>
  <c r="S237" i="9"/>
  <c r="U243" i="9"/>
  <c r="S253" i="6"/>
  <c r="S240" i="10"/>
  <c r="T230" i="10"/>
  <c r="U236" i="10"/>
  <c r="AL252" i="4"/>
  <c r="AN252" i="4" s="1"/>
  <c r="AU62" i="2"/>
  <c r="I62" i="2" s="1"/>
  <c r="AT72" i="2"/>
  <c r="AV68" i="2"/>
  <c r="J238" i="10"/>
  <c r="J229" i="10"/>
  <c r="J241" i="8"/>
  <c r="J250" i="8"/>
  <c r="AC213" i="12"/>
  <c r="AK210" i="13"/>
  <c r="AL200" i="13"/>
  <c r="AM206" i="13"/>
  <c r="AK235" i="8"/>
  <c r="AK244" i="8"/>
  <c r="AC248" i="6"/>
  <c r="AD254" i="6"/>
  <c r="AB258" i="6"/>
  <c r="AL192" i="14"/>
  <c r="AM192" i="14" s="1"/>
  <c r="AR252" i="5"/>
  <c r="AL252" i="5" s="1"/>
  <c r="AQ252" i="5"/>
  <c r="AB207" i="13"/>
  <c r="AD213" i="13"/>
  <c r="S256" i="8"/>
  <c r="S247" i="8"/>
  <c r="AL234" i="7"/>
  <c r="AN234" i="7" s="1"/>
  <c r="AM186" i="14"/>
  <c r="AI240" i="8"/>
  <c r="AH240" i="8"/>
  <c r="U231" i="11"/>
  <c r="S225" i="11"/>
  <c r="AD258" i="4"/>
  <c r="AC222" i="10"/>
  <c r="AE222" i="10" s="1"/>
  <c r="Z252" i="7"/>
  <c r="Y252" i="7"/>
  <c r="AB214" i="13"/>
  <c r="AB205" i="13"/>
  <c r="S228" i="12"/>
  <c r="U224" i="12"/>
  <c r="T218" i="12"/>
  <c r="AM246" i="4"/>
  <c r="S255" i="6"/>
  <c r="I69" i="2"/>
  <c r="AU75" i="2"/>
  <c r="T243" i="9"/>
  <c r="AR222" i="10"/>
  <c r="AQ222" i="10"/>
  <c r="AK229" i="9"/>
  <c r="AK238" i="9"/>
  <c r="S205" i="14"/>
  <c r="S214" i="14"/>
  <c r="AT69" i="2"/>
  <c r="AV75" i="2"/>
  <c r="AM207" i="13"/>
  <c r="AK201" i="13"/>
  <c r="AC243" i="7"/>
  <c r="BA66" i="2"/>
  <c r="AZ66" i="2"/>
  <c r="T237" i="10"/>
  <c r="AL249" i="12"/>
  <c r="S235" i="9"/>
  <c r="S244" i="9"/>
  <c r="AC198" i="14"/>
  <c r="AD198" i="14" s="1"/>
  <c r="T231" i="13"/>
  <c r="AV60" i="2"/>
  <c r="AW60" i="2"/>
  <c r="AK243" i="6"/>
  <c r="AM249" i="6"/>
  <c r="AB213" i="12"/>
  <c r="AD219" i="12"/>
  <c r="AH210" i="13"/>
  <c r="AI210" i="13"/>
  <c r="AL246" i="5"/>
  <c r="AN246" i="5" s="1"/>
  <c r="S231" i="10"/>
  <c r="U237" i="10"/>
  <c r="AQ246" i="6"/>
  <c r="AR246" i="6"/>
  <c r="AN192" i="13"/>
  <c r="AL230" i="8"/>
  <c r="AK240" i="8"/>
  <c r="AM236" i="8"/>
  <c r="U213" i="14"/>
  <c r="S207" i="14"/>
  <c r="AB219" i="11"/>
  <c r="AD225" i="11"/>
  <c r="AL255" i="13"/>
  <c r="AL224" i="9"/>
  <c r="AM230" i="9"/>
  <c r="AK234" i="9"/>
  <c r="AC219" i="11"/>
  <c r="AK226" i="11"/>
  <c r="AK217" i="11"/>
  <c r="T248" i="7"/>
  <c r="S258" i="7"/>
  <c r="U254" i="7"/>
  <c r="Z216" i="13"/>
  <c r="Y216" i="13"/>
  <c r="AK225" i="9"/>
  <c r="AM231" i="9"/>
  <c r="S219" i="12"/>
  <c r="U225" i="12"/>
  <c r="T225" i="12"/>
  <c r="AT64" i="2"/>
  <c r="AT55" i="2"/>
  <c r="AC240" i="7"/>
  <c r="AE240" i="7" s="1"/>
  <c r="BC264" i="2"/>
  <c r="BD260" i="2"/>
  <c r="BD261" i="2" s="1"/>
  <c r="BD263" i="2" s="1"/>
  <c r="BE264" i="2" s="1"/>
  <c r="BK260" i="2"/>
  <c r="BK261" i="2" s="1"/>
  <c r="BK263" i="2" s="1"/>
  <c r="BL264" i="2" s="1"/>
  <c r="R9" i="4"/>
  <c r="U2" i="4"/>
  <c r="AM240" i="6" l="1"/>
  <c r="AD234" i="8"/>
  <c r="T252" i="7"/>
  <c r="AC234" i="9"/>
  <c r="AE234" i="9" s="1"/>
  <c r="V204" i="14"/>
  <c r="AD216" i="11"/>
  <c r="V210" i="13"/>
  <c r="AE210" i="12"/>
  <c r="AN216" i="10"/>
  <c r="AC204" i="14"/>
  <c r="AD204" i="14" s="1"/>
  <c r="AC228" i="10"/>
  <c r="AD228" i="10" s="1"/>
  <c r="AC210" i="13"/>
  <c r="AD210" i="13" s="1"/>
  <c r="U222" i="11"/>
  <c r="AE204" i="13"/>
  <c r="U252" i="6"/>
  <c r="AE228" i="9"/>
  <c r="U240" i="8"/>
  <c r="AL210" i="12"/>
  <c r="AN210" i="12" s="1"/>
  <c r="AC246" i="7"/>
  <c r="AD246" i="7" s="1"/>
  <c r="T228" i="11"/>
  <c r="V228" i="11" s="1"/>
  <c r="AL234" i="8"/>
  <c r="AM234" i="8" s="1"/>
  <c r="AL198" i="14"/>
  <c r="AN198" i="14" s="1"/>
  <c r="AC240" i="8"/>
  <c r="AE240" i="8" s="1"/>
  <c r="V234" i="9"/>
  <c r="AE246" i="6"/>
  <c r="AM252" i="4"/>
  <c r="T222" i="12"/>
  <c r="V222" i="12" s="1"/>
  <c r="AD222" i="10"/>
  <c r="AL228" i="9"/>
  <c r="AM228" i="9" s="1"/>
  <c r="U216" i="12"/>
  <c r="AC222" i="11"/>
  <c r="AD222" i="11" s="1"/>
  <c r="AC216" i="12"/>
  <c r="AD216" i="12" s="1"/>
  <c r="AU66" i="2"/>
  <c r="AV66" i="2" s="1"/>
  <c r="AM252" i="5"/>
  <c r="T246" i="8"/>
  <c r="V246" i="8" s="1"/>
  <c r="AC258" i="5"/>
  <c r="AD258" i="5" s="1"/>
  <c r="AE198" i="14"/>
  <c r="V252" i="7"/>
  <c r="T240" i="9"/>
  <c r="U240" i="9" s="1"/>
  <c r="AM246" i="5"/>
  <c r="AL258" i="4"/>
  <c r="AN258" i="4" s="1"/>
  <c r="AM198" i="13"/>
  <c r="AT70" i="2"/>
  <c r="AT61" i="2"/>
  <c r="I75" i="2"/>
  <c r="AU81" i="2"/>
  <c r="Y228" i="12"/>
  <c r="Z228" i="12"/>
  <c r="AR210" i="13"/>
  <c r="AQ210" i="13"/>
  <c r="AK229" i="10"/>
  <c r="AK238" i="10"/>
  <c r="AR222" i="11"/>
  <c r="AQ222" i="11"/>
  <c r="AD249" i="8"/>
  <c r="AB243" i="8"/>
  <c r="AK219" i="11"/>
  <c r="AM225" i="11"/>
  <c r="AC255" i="6"/>
  <c r="AM206" i="14"/>
  <c r="AL200" i="14"/>
  <c r="AK210" i="14"/>
  <c r="T230" i="11"/>
  <c r="S240" i="11"/>
  <c r="U236" i="11"/>
  <c r="AI210" i="14"/>
  <c r="AH210" i="14"/>
  <c r="AB240" i="10"/>
  <c r="AD236" i="10"/>
  <c r="AC230" i="10"/>
  <c r="AB237" i="9"/>
  <c r="AD243" i="9"/>
  <c r="AI252" i="7"/>
  <c r="AH252" i="7"/>
  <c r="Z222" i="13"/>
  <c r="Y222" i="13"/>
  <c r="AM249" i="7"/>
  <c r="AK243" i="7"/>
  <c r="AM204" i="12"/>
  <c r="AN192" i="14"/>
  <c r="AK244" i="9"/>
  <c r="AK235" i="9"/>
  <c r="AH258" i="6"/>
  <c r="AI258" i="6"/>
  <c r="AL218" i="11"/>
  <c r="AK228" i="11"/>
  <c r="AM224" i="11"/>
  <c r="AD240" i="7"/>
  <c r="AL240" i="7"/>
  <c r="AN240" i="7" s="1"/>
  <c r="U254" i="8"/>
  <c r="T248" i="8"/>
  <c r="S258" i="8"/>
  <c r="T219" i="14"/>
  <c r="AB211" i="12"/>
  <c r="AB220" i="12"/>
  <c r="AB231" i="10"/>
  <c r="AD237" i="10"/>
  <c r="J244" i="10"/>
  <c r="J235" i="10"/>
  <c r="AB250" i="8"/>
  <c r="AB241" i="8"/>
  <c r="Y252" i="8"/>
  <c r="Z252" i="8"/>
  <c r="U258" i="5"/>
  <c r="V258" i="5"/>
  <c r="AK240" i="9"/>
  <c r="AL230" i="9"/>
  <c r="AM236" i="9"/>
  <c r="S237" i="10"/>
  <c r="U243" i="10"/>
  <c r="AU68" i="2"/>
  <c r="AV74" i="2"/>
  <c r="AT78" i="2"/>
  <c r="J238" i="11"/>
  <c r="J229" i="11"/>
  <c r="AL216" i="11"/>
  <c r="AN216" i="11" s="1"/>
  <c r="AK220" i="12"/>
  <c r="AK211" i="12"/>
  <c r="AB222" i="13"/>
  <c r="AD218" i="13"/>
  <c r="AC212" i="13"/>
  <c r="S225" i="12"/>
  <c r="U231" i="12"/>
  <c r="AK231" i="9"/>
  <c r="AM237" i="9"/>
  <c r="AB225" i="11"/>
  <c r="AD231" i="11"/>
  <c r="AK246" i="8"/>
  <c r="AM242" i="8"/>
  <c r="AL236" i="8"/>
  <c r="AB219" i="12"/>
  <c r="AD225" i="12"/>
  <c r="S250" i="9"/>
  <c r="S241" i="9"/>
  <c r="AK207" i="13"/>
  <c r="AM213" i="13"/>
  <c r="S231" i="11"/>
  <c r="U237" i="11"/>
  <c r="AB213" i="13"/>
  <c r="AD219" i="13"/>
  <c r="AK250" i="8"/>
  <c r="AK241" i="8"/>
  <c r="AZ72" i="2"/>
  <c r="BA72" i="2"/>
  <c r="Y240" i="10"/>
  <c r="Z240" i="10"/>
  <c r="J250" i="9"/>
  <c r="J241" i="9"/>
  <c r="AK247" i="6"/>
  <c r="AK256" i="6"/>
  <c r="AR246" i="7"/>
  <c r="AQ246" i="7"/>
  <c r="S219" i="13"/>
  <c r="U225" i="13"/>
  <c r="AM228" i="8"/>
  <c r="T242" i="9"/>
  <c r="U248" i="9"/>
  <c r="S252" i="9"/>
  <c r="AK237" i="8"/>
  <c r="AM243" i="8"/>
  <c r="AQ216" i="12"/>
  <c r="AR216" i="12"/>
  <c r="AC236" i="9"/>
  <c r="AD242" i="9"/>
  <c r="AB246" i="9"/>
  <c r="AC207" i="14"/>
  <c r="AB253" i="7"/>
  <c r="AD248" i="8"/>
  <c r="AC242" i="8"/>
  <c r="AB252" i="8"/>
  <c r="AI216" i="13"/>
  <c r="AH216" i="13"/>
  <c r="S246" i="10"/>
  <c r="U242" i="10"/>
  <c r="T236" i="10"/>
  <c r="AC213" i="13"/>
  <c r="AK220" i="13"/>
  <c r="AK211" i="13"/>
  <c r="AR204" i="14"/>
  <c r="AQ204" i="14"/>
  <c r="AK205" i="14"/>
  <c r="AK214" i="14"/>
  <c r="AD230" i="11"/>
  <c r="AB234" i="11"/>
  <c r="AC224" i="11"/>
  <c r="AC243" i="8"/>
  <c r="T249" i="9"/>
  <c r="AC219" i="12"/>
  <c r="S249" i="8"/>
  <c r="U255" i="8"/>
  <c r="AK225" i="10"/>
  <c r="AM231" i="10"/>
  <c r="AB255" i="6"/>
  <c r="AQ240" i="8"/>
  <c r="AR240" i="8"/>
  <c r="AT75" i="2"/>
  <c r="AV81" i="2"/>
  <c r="AL222" i="10"/>
  <c r="AN222" i="10" s="1"/>
  <c r="J256" i="8"/>
  <c r="J247" i="8"/>
  <c r="S223" i="13"/>
  <c r="S232" i="13"/>
  <c r="AB238" i="11"/>
  <c r="AB229" i="11"/>
  <c r="AB249" i="7"/>
  <c r="AD255" i="7"/>
  <c r="Y246" i="9"/>
  <c r="Z246" i="9"/>
  <c r="AL204" i="13"/>
  <c r="AN204" i="13" s="1"/>
  <c r="AI240" i="9"/>
  <c r="AH240" i="9"/>
  <c r="AI222" i="12"/>
  <c r="AH222" i="12"/>
  <c r="AM234" i="7"/>
  <c r="AK256" i="7"/>
  <c r="AK247" i="7"/>
  <c r="AC237" i="9"/>
  <c r="AM222" i="9"/>
  <c r="T255" i="8"/>
  <c r="AB229" i="10"/>
  <c r="AB238" i="10"/>
  <c r="AH246" i="8"/>
  <c r="AI246" i="8"/>
  <c r="J253" i="7"/>
  <c r="AL248" i="6"/>
  <c r="AK258" i="6"/>
  <c r="AM254" i="6"/>
  <c r="AC252" i="6"/>
  <c r="AE252" i="6" s="1"/>
  <c r="T231" i="12"/>
  <c r="AK223" i="11"/>
  <c r="AK232" i="11"/>
  <c r="T243" i="10"/>
  <c r="AB220" i="13"/>
  <c r="AB211" i="13"/>
  <c r="AC254" i="6"/>
  <c r="AC258" i="6" s="1"/>
  <c r="AK255" i="5"/>
  <c r="J211" i="14"/>
  <c r="J220" i="14"/>
  <c r="AB211" i="14"/>
  <c r="AB220" i="14"/>
  <c r="S253" i="8"/>
  <c r="T234" i="10"/>
  <c r="T212" i="14"/>
  <c r="U218" i="14"/>
  <c r="S222" i="14"/>
  <c r="S223" i="12"/>
  <c r="S232" i="12"/>
  <c r="S250" i="10"/>
  <c r="S241" i="10"/>
  <c r="T254" i="7"/>
  <c r="AK249" i="6"/>
  <c r="AM255" i="6"/>
  <c r="T237" i="13"/>
  <c r="AC249" i="7"/>
  <c r="AE246" i="7"/>
  <c r="AL206" i="13"/>
  <c r="AK216" i="13"/>
  <c r="AM212" i="13"/>
  <c r="AK201" i="14"/>
  <c r="AM207" i="14"/>
  <c r="AR228" i="10"/>
  <c r="AQ228" i="10"/>
  <c r="T258" i="6"/>
  <c r="V258" i="6" s="1"/>
  <c r="T237" i="11"/>
  <c r="AL242" i="7"/>
  <c r="AM248" i="7"/>
  <c r="AK252" i="7"/>
  <c r="J223" i="12"/>
  <c r="J232" i="12"/>
  <c r="S253" i="7"/>
  <c r="J217" i="13"/>
  <c r="J226" i="13"/>
  <c r="AM210" i="11"/>
  <c r="AB235" i="9"/>
  <c r="AB244" i="9"/>
  <c r="AL212" i="12"/>
  <c r="AM218" i="12"/>
  <c r="AK222" i="12"/>
  <c r="AD213" i="14"/>
  <c r="AB207" i="14"/>
  <c r="AB228" i="12"/>
  <c r="AD224" i="12"/>
  <c r="AC218" i="12"/>
  <c r="S255" i="7"/>
  <c r="AK253" i="5"/>
  <c r="T218" i="13"/>
  <c r="U224" i="13"/>
  <c r="S228" i="13"/>
  <c r="AR252" i="6"/>
  <c r="AQ252" i="6"/>
  <c r="AQ234" i="9"/>
  <c r="AR234" i="9"/>
  <c r="Y216" i="14"/>
  <c r="Z216" i="14"/>
  <c r="AL254" i="5"/>
  <c r="AQ258" i="5"/>
  <c r="AR258" i="5"/>
  <c r="AI228" i="11"/>
  <c r="AH228" i="11"/>
  <c r="Z258" i="7"/>
  <c r="Y258" i="7"/>
  <c r="AC225" i="11"/>
  <c r="S213" i="14"/>
  <c r="U219" i="14"/>
  <c r="AL255" i="12"/>
  <c r="S211" i="14"/>
  <c r="S220" i="14"/>
  <c r="U230" i="12"/>
  <c r="S234" i="12"/>
  <c r="T224" i="12"/>
  <c r="AN252" i="5"/>
  <c r="S243" i="9"/>
  <c r="U249" i="9"/>
  <c r="AL224" i="10"/>
  <c r="AM230" i="10"/>
  <c r="AK234" i="10"/>
  <c r="AC231" i="10"/>
  <c r="Z234" i="11"/>
  <c r="Y234" i="11"/>
  <c r="S235" i="11"/>
  <c r="S244" i="11"/>
  <c r="T210" i="14"/>
  <c r="V210" i="14" s="1"/>
  <c r="U252" i="7"/>
  <c r="AB216" i="14"/>
  <c r="AC206" i="14"/>
  <c r="AD212" i="14"/>
  <c r="AH234" i="10"/>
  <c r="AI234" i="10"/>
  <c r="AM219" i="12"/>
  <c r="AK213" i="12"/>
  <c r="AB258" i="7"/>
  <c r="AD254" i="7"/>
  <c r="AC248" i="7"/>
  <c r="T216" i="13"/>
  <c r="V216" i="13" s="1"/>
  <c r="AL246" i="6"/>
  <c r="AN246" i="6" s="1"/>
  <c r="U9" i="4"/>
  <c r="V2" i="4"/>
  <c r="AD234" i="9" l="1"/>
  <c r="AE258" i="5"/>
  <c r="AD258" i="6"/>
  <c r="AD240" i="8"/>
  <c r="AM216" i="11"/>
  <c r="AE210" i="13"/>
  <c r="AE204" i="14"/>
  <c r="AM198" i="14"/>
  <c r="AM210" i="12"/>
  <c r="U222" i="12"/>
  <c r="AE228" i="10"/>
  <c r="U228" i="11"/>
  <c r="T234" i="11"/>
  <c r="V234" i="11" s="1"/>
  <c r="AC216" i="13"/>
  <c r="AD216" i="13" s="1"/>
  <c r="AN234" i="8"/>
  <c r="T228" i="12"/>
  <c r="V228" i="12" s="1"/>
  <c r="AN228" i="9"/>
  <c r="T258" i="7"/>
  <c r="V258" i="7" s="1"/>
  <c r="AL228" i="10"/>
  <c r="AM228" i="10" s="1"/>
  <c r="AM246" i="6"/>
  <c r="AE216" i="12"/>
  <c r="AM258" i="4"/>
  <c r="AC222" i="12"/>
  <c r="AE222" i="12" s="1"/>
  <c r="AL246" i="7"/>
  <c r="AN246" i="7" s="1"/>
  <c r="AL210" i="13"/>
  <c r="AM210" i="13" s="1"/>
  <c r="AL240" i="8"/>
  <c r="AN240" i="8" s="1"/>
  <c r="T222" i="13"/>
  <c r="U222" i="13" s="1"/>
  <c r="AC228" i="11"/>
  <c r="AE228" i="11" s="1"/>
  <c r="AC246" i="8"/>
  <c r="AE246" i="8" s="1"/>
  <c r="AC240" i="9"/>
  <c r="AD240" i="9" s="1"/>
  <c r="AE222" i="11"/>
  <c r="AL258" i="5"/>
  <c r="AN258" i="5" s="1"/>
  <c r="AW66" i="2"/>
  <c r="AL252" i="6"/>
  <c r="AM252" i="6" s="1"/>
  <c r="AM240" i="7"/>
  <c r="AL234" i="9"/>
  <c r="AN234" i="9" s="1"/>
  <c r="AD252" i="6"/>
  <c r="U246" i="8"/>
  <c r="V240" i="9"/>
  <c r="AM222" i="10"/>
  <c r="T252" i="8"/>
  <c r="V252" i="8" s="1"/>
  <c r="U255" i="9"/>
  <c r="S249" i="9"/>
  <c r="AC231" i="11"/>
  <c r="Z228" i="13"/>
  <c r="Y228" i="13"/>
  <c r="AC224" i="12"/>
  <c r="AB234" i="12"/>
  <c r="AD230" i="12"/>
  <c r="AM254" i="7"/>
  <c r="AL248" i="7"/>
  <c r="AK258" i="7"/>
  <c r="S256" i="10"/>
  <c r="S247" i="10"/>
  <c r="T237" i="12"/>
  <c r="AB255" i="7"/>
  <c r="AK231" i="10"/>
  <c r="AM237" i="10"/>
  <c r="AI234" i="11"/>
  <c r="AH234" i="11"/>
  <c r="T248" i="9"/>
  <c r="S258" i="9"/>
  <c r="U254" i="9"/>
  <c r="U258" i="6"/>
  <c r="AB228" i="13"/>
  <c r="AC218" i="13"/>
  <c r="AD224" i="13"/>
  <c r="AL224" i="11"/>
  <c r="AK234" i="11"/>
  <c r="AM230" i="11"/>
  <c r="AK250" i="9"/>
  <c r="AK241" i="9"/>
  <c r="AK249" i="7"/>
  <c r="AM255" i="7"/>
  <c r="AE258" i="6"/>
  <c r="AD255" i="8"/>
  <c r="AB249" i="8"/>
  <c r="AT67" i="2"/>
  <c r="AT76" i="2"/>
  <c r="S234" i="13"/>
  <c r="T224" i="13"/>
  <c r="U230" i="13"/>
  <c r="AI228" i="12"/>
  <c r="AH228" i="12"/>
  <c r="AK255" i="6"/>
  <c r="S229" i="12"/>
  <c r="S238" i="12"/>
  <c r="U234" i="10"/>
  <c r="V234" i="10"/>
  <c r="AB217" i="13"/>
  <c r="AB226" i="13"/>
  <c r="AC230" i="11"/>
  <c r="AB240" i="11"/>
  <c r="AD236" i="11"/>
  <c r="AK243" i="8"/>
  <c r="AM249" i="8"/>
  <c r="T246" i="9"/>
  <c r="AK247" i="8"/>
  <c r="AK256" i="8"/>
  <c r="AK213" i="13"/>
  <c r="AM219" i="13"/>
  <c r="AD231" i="12"/>
  <c r="AB225" i="12"/>
  <c r="AD237" i="11"/>
  <c r="AB231" i="11"/>
  <c r="AI222" i="13"/>
  <c r="AH222" i="13"/>
  <c r="AZ78" i="2"/>
  <c r="BA78" i="2"/>
  <c r="AQ240" i="9"/>
  <c r="AR240" i="9"/>
  <c r="AR228" i="11"/>
  <c r="AQ228" i="11"/>
  <c r="AC234" i="10"/>
  <c r="AD234" i="10" s="1"/>
  <c r="J223" i="13"/>
  <c r="J232" i="13"/>
  <c r="AB222" i="14"/>
  <c r="AC212" i="14"/>
  <c r="AD218" i="14"/>
  <c r="AB213" i="14"/>
  <c r="AD219" i="14"/>
  <c r="T240" i="10"/>
  <c r="AK217" i="12"/>
  <c r="AK226" i="12"/>
  <c r="AB237" i="10"/>
  <c r="AD243" i="10"/>
  <c r="AH258" i="7"/>
  <c r="AI258" i="7"/>
  <c r="AC237" i="10"/>
  <c r="AR234" i="10"/>
  <c r="AQ234" i="10"/>
  <c r="Y234" i="12"/>
  <c r="Z234" i="12"/>
  <c r="AQ222" i="12"/>
  <c r="AR222" i="12"/>
  <c r="AK207" i="14"/>
  <c r="AM213" i="14"/>
  <c r="AL212" i="13"/>
  <c r="AK222" i="13"/>
  <c r="AM218" i="13"/>
  <c r="AL254" i="6"/>
  <c r="U216" i="13"/>
  <c r="S252" i="10"/>
  <c r="U248" i="10"/>
  <c r="T242" i="10"/>
  <c r="AI252" i="8"/>
  <c r="AH252" i="8"/>
  <c r="AI246" i="9"/>
  <c r="AH246" i="9"/>
  <c r="AK252" i="8"/>
  <c r="AM248" i="8"/>
  <c r="AL242" i="8"/>
  <c r="T225" i="14"/>
  <c r="T254" i="8"/>
  <c r="AQ210" i="14"/>
  <c r="AR210" i="14"/>
  <c r="AL222" i="11"/>
  <c r="AM222" i="11" s="1"/>
  <c r="AC243" i="9"/>
  <c r="J253" i="8"/>
  <c r="AC249" i="8"/>
  <c r="AU74" i="2"/>
  <c r="I74" i="2" s="1"/>
  <c r="AV80" i="2"/>
  <c r="AT84" i="2"/>
  <c r="Y258" i="8"/>
  <c r="Z258" i="8"/>
  <c r="AK235" i="10"/>
  <c r="AK244" i="10"/>
  <c r="AB235" i="10"/>
  <c r="AB244" i="10"/>
  <c r="U231" i="13"/>
  <c r="S225" i="13"/>
  <c r="AK237" i="9"/>
  <c r="AM243" i="9"/>
  <c r="AU72" i="2"/>
  <c r="I68" i="2"/>
  <c r="AI216" i="14"/>
  <c r="AH216" i="14"/>
  <c r="AM236" i="10"/>
  <c r="AL230" i="10"/>
  <c r="AK240" i="10"/>
  <c r="S240" i="12"/>
  <c r="T230" i="12"/>
  <c r="U236" i="12"/>
  <c r="S219" i="14"/>
  <c r="U225" i="14"/>
  <c r="AN252" i="6"/>
  <c r="AL218" i="12"/>
  <c r="AK228" i="12"/>
  <c r="AM224" i="12"/>
  <c r="J238" i="12"/>
  <c r="J229" i="12"/>
  <c r="AR216" i="13"/>
  <c r="AQ216" i="13"/>
  <c r="AC255" i="7"/>
  <c r="U210" i="14"/>
  <c r="AK238" i="11"/>
  <c r="AK229" i="11"/>
  <c r="AR258" i="6"/>
  <c r="AQ258" i="6"/>
  <c r="AK211" i="14"/>
  <c r="AK220" i="14"/>
  <c r="Y246" i="10"/>
  <c r="Z246" i="10"/>
  <c r="AC242" i="9"/>
  <c r="AD248" i="9"/>
  <c r="AB252" i="9"/>
  <c r="AQ246" i="8"/>
  <c r="AR246" i="8"/>
  <c r="U237" i="12"/>
  <c r="S231" i="12"/>
  <c r="S243" i="10"/>
  <c r="U249" i="10"/>
  <c r="AB256" i="8"/>
  <c r="AB247" i="8"/>
  <c r="AB217" i="12"/>
  <c r="AB226" i="12"/>
  <c r="AC252" i="7"/>
  <c r="AD252" i="7" s="1"/>
  <c r="AC210" i="14"/>
  <c r="AD210" i="14" s="1"/>
  <c r="S246" i="11"/>
  <c r="T236" i="11"/>
  <c r="U242" i="11"/>
  <c r="AL204" i="14"/>
  <c r="AN204" i="14" s="1"/>
  <c r="AM231" i="11"/>
  <c r="AK225" i="11"/>
  <c r="S255" i="8"/>
  <c r="AK217" i="13"/>
  <c r="AK226" i="13"/>
  <c r="AD225" i="13"/>
  <c r="AB219" i="13"/>
  <c r="AC236" i="10"/>
  <c r="AD242" i="10"/>
  <c r="AB246" i="10"/>
  <c r="I81" i="2"/>
  <c r="AU87" i="2"/>
  <c r="AM204" i="13"/>
  <c r="AK253" i="6"/>
  <c r="AH240" i="10"/>
  <c r="AI240" i="10"/>
  <c r="S226" i="14"/>
  <c r="S217" i="14"/>
  <c r="T216" i="14"/>
  <c r="T243" i="11"/>
  <c r="Y222" i="14"/>
  <c r="Z222" i="14"/>
  <c r="J217" i="14"/>
  <c r="J226" i="14"/>
  <c r="AB235" i="11"/>
  <c r="AB244" i="11"/>
  <c r="AB258" i="8"/>
  <c r="AC248" i="8"/>
  <c r="AD254" i="8"/>
  <c r="S237" i="11"/>
  <c r="U243" i="11"/>
  <c r="S256" i="9"/>
  <c r="S247" i="9"/>
  <c r="J244" i="11"/>
  <c r="J235" i="11"/>
  <c r="Y240" i="11"/>
  <c r="Z240" i="11"/>
  <c r="AM212" i="14"/>
  <c r="AK216" i="14"/>
  <c r="AL206" i="14"/>
  <c r="S241" i="11"/>
  <c r="S250" i="11"/>
  <c r="AK253" i="7"/>
  <c r="T255" i="9"/>
  <c r="AC219" i="13"/>
  <c r="J256" i="9"/>
  <c r="J247" i="9"/>
  <c r="AC254" i="7"/>
  <c r="T249" i="10"/>
  <c r="AM225" i="12"/>
  <c r="AK219" i="12"/>
  <c r="AB241" i="9"/>
  <c r="AB250" i="9"/>
  <c r="AR252" i="7"/>
  <c r="AQ252" i="7"/>
  <c r="T243" i="13"/>
  <c r="T218" i="14"/>
  <c r="U224" i="14"/>
  <c r="S228" i="14"/>
  <c r="AB217" i="14"/>
  <c r="AB226" i="14"/>
  <c r="S238" i="13"/>
  <c r="S229" i="13"/>
  <c r="AT81" i="2"/>
  <c r="AV87" i="2"/>
  <c r="AC225" i="12"/>
  <c r="AC213" i="14"/>
  <c r="AL216" i="12"/>
  <c r="AM216" i="12" s="1"/>
  <c r="Z252" i="9"/>
  <c r="Y252" i="9"/>
  <c r="AL236" i="9"/>
  <c r="AK246" i="9"/>
  <c r="AM242" i="9"/>
  <c r="J241" i="10"/>
  <c r="J250" i="10"/>
  <c r="AB243" i="9"/>
  <c r="AD249" i="9"/>
  <c r="V9" i="4"/>
  <c r="W2" i="4"/>
  <c r="AE216" i="13" l="1"/>
  <c r="AM240" i="8"/>
  <c r="AM258" i="5"/>
  <c r="AE240" i="9"/>
  <c r="U234" i="11"/>
  <c r="AD222" i="12"/>
  <c r="AL240" i="9"/>
  <c r="AM240" i="9" s="1"/>
  <c r="U228" i="12"/>
  <c r="T222" i="14"/>
  <c r="V222" i="14" s="1"/>
  <c r="AD228" i="11"/>
  <c r="AM246" i="7"/>
  <c r="T246" i="10"/>
  <c r="U246" i="10" s="1"/>
  <c r="AD246" i="8"/>
  <c r="AN222" i="11"/>
  <c r="U258" i="7"/>
  <c r="AL228" i="11"/>
  <c r="AM228" i="11" s="1"/>
  <c r="AL258" i="6"/>
  <c r="AN258" i="6" s="1"/>
  <c r="T252" i="9"/>
  <c r="U252" i="9" s="1"/>
  <c r="AC258" i="7"/>
  <c r="AD258" i="7" s="1"/>
  <c r="AN228" i="10"/>
  <c r="AN210" i="13"/>
  <c r="AL216" i="13"/>
  <c r="AM216" i="13" s="1"/>
  <c r="T234" i="12"/>
  <c r="U234" i="12" s="1"/>
  <c r="AE234" i="10"/>
  <c r="T240" i="11"/>
  <c r="U240" i="11" s="1"/>
  <c r="V222" i="13"/>
  <c r="T228" i="13"/>
  <c r="U228" i="13" s="1"/>
  <c r="AM234" i="9"/>
  <c r="AC252" i="8"/>
  <c r="AE252" i="8" s="1"/>
  <c r="AC240" i="10"/>
  <c r="AD240" i="10" s="1"/>
  <c r="AL222" i="12"/>
  <c r="AM222" i="12" s="1"/>
  <c r="AL234" i="10"/>
  <c r="AN234" i="10" s="1"/>
  <c r="AM204" i="14"/>
  <c r="AU78" i="2"/>
  <c r="AV78" i="2" s="1"/>
  <c r="AC234" i="11"/>
  <c r="AD234" i="11" s="1"/>
  <c r="U252" i="8"/>
  <c r="T258" i="8"/>
  <c r="V258" i="8" s="1"/>
  <c r="AC225" i="13"/>
  <c r="U255" i="10"/>
  <c r="S249" i="10"/>
  <c r="AB243" i="10"/>
  <c r="AD249" i="10"/>
  <c r="AK249" i="8"/>
  <c r="AM255" i="8"/>
  <c r="AL242" i="9"/>
  <c r="AM248" i="9"/>
  <c r="AK252" i="9"/>
  <c r="AD248" i="10"/>
  <c r="AB252" i="10"/>
  <c r="AC242" i="10"/>
  <c r="AK226" i="14"/>
  <c r="AK217" i="14"/>
  <c r="AC249" i="9"/>
  <c r="Z258" i="9"/>
  <c r="Y258" i="9"/>
  <c r="S255" i="9"/>
  <c r="AR246" i="9"/>
  <c r="AQ246" i="9"/>
  <c r="J253" i="9"/>
  <c r="S237" i="12"/>
  <c r="U243" i="12"/>
  <c r="AC248" i="9"/>
  <c r="AD254" i="9"/>
  <c r="AB258" i="9"/>
  <c r="J235" i="12"/>
  <c r="J244" i="12"/>
  <c r="AL248" i="8"/>
  <c r="AM254" i="8"/>
  <c r="AK258" i="8"/>
  <c r="AL218" i="13"/>
  <c r="AK228" i="13"/>
  <c r="AM224" i="13"/>
  <c r="AK223" i="12"/>
  <c r="AK232" i="12"/>
  <c r="AK219" i="13"/>
  <c r="AM225" i="13"/>
  <c r="AC236" i="11"/>
  <c r="AB246" i="11"/>
  <c r="AD242" i="11"/>
  <c r="S240" i="13"/>
  <c r="T230" i="13"/>
  <c r="U236" i="13"/>
  <c r="AC222" i="13"/>
  <c r="AD222" i="13" s="1"/>
  <c r="AM243" i="10"/>
  <c r="AK237" i="10"/>
  <c r="AI234" i="12"/>
  <c r="AH234" i="12"/>
  <c r="J256" i="10"/>
  <c r="J247" i="10"/>
  <c r="AT82" i="2"/>
  <c r="AT73" i="2"/>
  <c r="AC237" i="11"/>
  <c r="AB223" i="14"/>
  <c r="AB232" i="14"/>
  <c r="AC254" i="8"/>
  <c r="S232" i="14"/>
  <c r="S223" i="14"/>
  <c r="Y228" i="14"/>
  <c r="Z228" i="14"/>
  <c r="AB247" i="9"/>
  <c r="AB256" i="9"/>
  <c r="AQ216" i="14"/>
  <c r="AR216" i="14"/>
  <c r="S253" i="9"/>
  <c r="AH258" i="8"/>
  <c r="AI258" i="8"/>
  <c r="AB241" i="11"/>
  <c r="AB250" i="11"/>
  <c r="T249" i="11"/>
  <c r="AE210" i="14"/>
  <c r="AK231" i="11"/>
  <c r="AM237" i="11"/>
  <c r="AB232" i="12"/>
  <c r="AB223" i="12"/>
  <c r="AL246" i="8"/>
  <c r="AM246" i="8" s="1"/>
  <c r="AE258" i="7"/>
  <c r="AQ240" i="10"/>
  <c r="AR240" i="10"/>
  <c r="S231" i="13"/>
  <c r="U237" i="13"/>
  <c r="AK241" i="10"/>
  <c r="AK250" i="10"/>
  <c r="AR252" i="8"/>
  <c r="AQ252" i="8"/>
  <c r="AQ222" i="13"/>
  <c r="AR222" i="13"/>
  <c r="J238" i="13"/>
  <c r="J229" i="13"/>
  <c r="AH240" i="11"/>
  <c r="AI240" i="11"/>
  <c r="AI228" i="13"/>
  <c r="AH228" i="13"/>
  <c r="AC228" i="12"/>
  <c r="AD228" i="12" s="1"/>
  <c r="U216" i="14"/>
  <c r="V216" i="14"/>
  <c r="AR228" i="12"/>
  <c r="AQ228" i="12"/>
  <c r="AK243" i="9"/>
  <c r="AM249" i="9"/>
  <c r="AB237" i="11"/>
  <c r="AD243" i="11"/>
  <c r="S244" i="12"/>
  <c r="S235" i="12"/>
  <c r="AD225" i="14"/>
  <c r="AB219" i="14"/>
  <c r="AK247" i="9"/>
  <c r="AK256" i="9"/>
  <c r="T254" i="9"/>
  <c r="S235" i="13"/>
  <c r="S244" i="13"/>
  <c r="Y240" i="12"/>
  <c r="Z240" i="12"/>
  <c r="AU80" i="2"/>
  <c r="AV86" i="2"/>
  <c r="AT90" i="2"/>
  <c r="AC219" i="14"/>
  <c r="T224" i="14"/>
  <c r="U230" i="14"/>
  <c r="S234" i="14"/>
  <c r="S256" i="11"/>
  <c r="S247" i="11"/>
  <c r="AK222" i="14"/>
  <c r="AM218" i="14"/>
  <c r="AL212" i="14"/>
  <c r="U249" i="11"/>
  <c r="S243" i="11"/>
  <c r="AN216" i="12"/>
  <c r="AE252" i="7"/>
  <c r="AC243" i="10"/>
  <c r="U240" i="10"/>
  <c r="V240" i="10"/>
  <c r="AC218" i="14"/>
  <c r="AB228" i="14"/>
  <c r="AD224" i="14"/>
  <c r="AK253" i="8"/>
  <c r="Y234" i="13"/>
  <c r="Z234" i="13"/>
  <c r="AL230" i="11"/>
  <c r="AK240" i="11"/>
  <c r="AM236" i="11"/>
  <c r="AR258" i="7"/>
  <c r="AQ258" i="7"/>
  <c r="U246" i="9"/>
  <c r="V246" i="9"/>
  <c r="T249" i="13"/>
  <c r="T255" i="10"/>
  <c r="Z246" i="11"/>
  <c r="Y246" i="11"/>
  <c r="AH252" i="9"/>
  <c r="AI252" i="9"/>
  <c r="AE240" i="10"/>
  <c r="AB240" i="12"/>
  <c r="AC230" i="12"/>
  <c r="AD236" i="12"/>
  <c r="AC231" i="12"/>
  <c r="AK225" i="12"/>
  <c r="AM231" i="12"/>
  <c r="I87" i="2"/>
  <c r="AU93" i="2"/>
  <c r="S225" i="14"/>
  <c r="U231" i="14"/>
  <c r="AM242" i="10"/>
  <c r="AL236" i="10"/>
  <c r="AK246" i="10"/>
  <c r="AC255" i="8"/>
  <c r="T248" i="10"/>
  <c r="U254" i="10"/>
  <c r="S258" i="10"/>
  <c r="AM219" i="14"/>
  <c r="AK213" i="14"/>
  <c r="AC216" i="14"/>
  <c r="AE216" i="14" s="1"/>
  <c r="AK255" i="7"/>
  <c r="AQ234" i="11"/>
  <c r="AR234" i="11"/>
  <c r="AL252" i="7"/>
  <c r="AN252" i="7" s="1"/>
  <c r="AD255" i="9"/>
  <c r="AB249" i="9"/>
  <c r="AK223" i="13"/>
  <c r="AK232" i="13"/>
  <c r="T236" i="12"/>
  <c r="U242" i="12"/>
  <c r="S246" i="12"/>
  <c r="AH246" i="10"/>
  <c r="AI246" i="10"/>
  <c r="AC246" i="10" s="1"/>
  <c r="BA84" i="2"/>
  <c r="AZ84" i="2"/>
  <c r="AB232" i="13"/>
  <c r="AB223" i="13"/>
  <c r="AB255" i="8"/>
  <c r="T243" i="12"/>
  <c r="AK235" i="11"/>
  <c r="AK244" i="11"/>
  <c r="T231" i="14"/>
  <c r="AB231" i="12"/>
  <c r="AD237" i="12"/>
  <c r="AC224" i="13"/>
  <c r="AB234" i="13"/>
  <c r="AD230" i="13"/>
  <c r="AT87" i="2"/>
  <c r="AV93" i="2"/>
  <c r="J250" i="11"/>
  <c r="J241" i="11"/>
  <c r="J232" i="14"/>
  <c r="J223" i="14"/>
  <c r="AD231" i="13"/>
  <c r="AB225" i="13"/>
  <c r="S252" i="11"/>
  <c r="T242" i="11"/>
  <c r="U248" i="11"/>
  <c r="AB253" i="8"/>
  <c r="AL224" i="12"/>
  <c r="AK234" i="12"/>
  <c r="AM230" i="12"/>
  <c r="AV72" i="2"/>
  <c r="AW72" i="2"/>
  <c r="AB241" i="10"/>
  <c r="AB250" i="10"/>
  <c r="AL210" i="14"/>
  <c r="AN210" i="14" s="1"/>
  <c r="AC246" i="9"/>
  <c r="AD246" i="9" s="1"/>
  <c r="Y252" i="10"/>
  <c r="Z252" i="10"/>
  <c r="AI222" i="14"/>
  <c r="AH222" i="14"/>
  <c r="S253" i="10"/>
  <c r="AL254" i="7"/>
  <c r="X2" i="4"/>
  <c r="W9" i="4"/>
  <c r="T252" i="10" l="1"/>
  <c r="U252" i="10" s="1"/>
  <c r="AW78" i="2"/>
  <c r="AN240" i="9"/>
  <c r="U222" i="14"/>
  <c r="V246" i="10"/>
  <c r="T258" i="9"/>
  <c r="U258" i="9" s="1"/>
  <c r="AN216" i="13"/>
  <c r="T240" i="12"/>
  <c r="U240" i="12" s="1"/>
  <c r="V252" i="9"/>
  <c r="AL228" i="12"/>
  <c r="AM228" i="12" s="1"/>
  <c r="T228" i="14"/>
  <c r="U228" i="14" s="1"/>
  <c r="AN228" i="11"/>
  <c r="AM258" i="6"/>
  <c r="V228" i="13"/>
  <c r="AL240" i="10"/>
  <c r="AN240" i="10" s="1"/>
  <c r="AC234" i="12"/>
  <c r="AD234" i="12" s="1"/>
  <c r="AD252" i="8"/>
  <c r="V234" i="12"/>
  <c r="V240" i="11"/>
  <c r="AL234" i="11"/>
  <c r="AN234" i="11" s="1"/>
  <c r="AC258" i="8"/>
  <c r="AE258" i="8" s="1"/>
  <c r="AM234" i="10"/>
  <c r="AC240" i="11"/>
  <c r="AD240" i="11" s="1"/>
  <c r="AE234" i="11"/>
  <c r="AC228" i="13"/>
  <c r="AE228" i="13" s="1"/>
  <c r="AC252" i="9"/>
  <c r="AD252" i="9" s="1"/>
  <c r="AN222" i="12"/>
  <c r="AM210" i="14"/>
  <c r="U258" i="8"/>
  <c r="AM252" i="7"/>
  <c r="AD246" i="10"/>
  <c r="AE228" i="12"/>
  <c r="AD216" i="14"/>
  <c r="T246" i="11"/>
  <c r="U246" i="11" s="1"/>
  <c r="T234" i="13"/>
  <c r="V234" i="13" s="1"/>
  <c r="AK238" i="13"/>
  <c r="AK229" i="13"/>
  <c r="S231" i="14"/>
  <c r="U237" i="14"/>
  <c r="I93" i="2"/>
  <c r="AU99" i="2"/>
  <c r="S253" i="11"/>
  <c r="AU86" i="2"/>
  <c r="I86" i="2" s="1"/>
  <c r="AT96" i="2"/>
  <c r="AV92" i="2"/>
  <c r="S237" i="13"/>
  <c r="U243" i="13"/>
  <c r="AB238" i="14"/>
  <c r="AB229" i="14"/>
  <c r="AL224" i="13"/>
  <c r="AM230" i="13"/>
  <c r="AK234" i="13"/>
  <c r="U249" i="12"/>
  <c r="S243" i="12"/>
  <c r="AC255" i="9"/>
  <c r="AC248" i="10"/>
  <c r="AD254" i="10"/>
  <c r="AB258" i="10"/>
  <c r="AB249" i="10"/>
  <c r="AD255" i="10"/>
  <c r="S255" i="10"/>
  <c r="AC222" i="14"/>
  <c r="AD222" i="14" s="1"/>
  <c r="J256" i="11"/>
  <c r="J247" i="11"/>
  <c r="V228" i="14"/>
  <c r="AB229" i="13"/>
  <c r="AB238" i="13"/>
  <c r="AC237" i="12"/>
  <c r="T255" i="13"/>
  <c r="AU84" i="2"/>
  <c r="I80" i="2"/>
  <c r="AB247" i="11"/>
  <c r="AB256" i="11"/>
  <c r="AB253" i="9"/>
  <c r="S238" i="14"/>
  <c r="S229" i="14"/>
  <c r="Y240" i="13"/>
  <c r="Z240" i="13"/>
  <c r="AQ228" i="13"/>
  <c r="AR228" i="13"/>
  <c r="AE246" i="9"/>
  <c r="AE222" i="13"/>
  <c r="T237" i="14"/>
  <c r="AD242" i="12"/>
  <c r="AC236" i="12"/>
  <c r="AB246" i="12"/>
  <c r="AQ240" i="11"/>
  <c r="AR240" i="11"/>
  <c r="AB252" i="11"/>
  <c r="AC242" i="11"/>
  <c r="AD248" i="11"/>
  <c r="AQ234" i="12"/>
  <c r="AR234" i="12"/>
  <c r="Y252" i="11"/>
  <c r="Z252" i="11"/>
  <c r="J238" i="14"/>
  <c r="J229" i="14"/>
  <c r="T249" i="12"/>
  <c r="Z258" i="10"/>
  <c r="Y258" i="10"/>
  <c r="AE246" i="10"/>
  <c r="AC249" i="10"/>
  <c r="AM224" i="14"/>
  <c r="AL218" i="14"/>
  <c r="AK228" i="14"/>
  <c r="S250" i="13"/>
  <c r="S241" i="13"/>
  <c r="S241" i="12"/>
  <c r="S250" i="12"/>
  <c r="AK249" i="9"/>
  <c r="AM255" i="9"/>
  <c r="AL222" i="13"/>
  <c r="AN222" i="13" s="1"/>
  <c r="AH246" i="11"/>
  <c r="AI246" i="11"/>
  <c r="AK229" i="12"/>
  <c r="AK238" i="12"/>
  <c r="AM254" i="9"/>
  <c r="AK258" i="9"/>
  <c r="AL248" i="9"/>
  <c r="Z246" i="12"/>
  <c r="Y246" i="12"/>
  <c r="AB237" i="12"/>
  <c r="AD243" i="12"/>
  <c r="AC243" i="11"/>
  <c r="AK223" i="14"/>
  <c r="AK232" i="14"/>
  <c r="T254" i="10"/>
  <c r="AR246" i="10"/>
  <c r="AQ246" i="10"/>
  <c r="AI240" i="12"/>
  <c r="AH240" i="12"/>
  <c r="AQ222" i="14"/>
  <c r="AR222" i="14"/>
  <c r="Y234" i="14"/>
  <c r="Z234" i="14"/>
  <c r="AC225" i="14"/>
  <c r="AD249" i="11"/>
  <c r="AB243" i="11"/>
  <c r="T255" i="11"/>
  <c r="AT79" i="2"/>
  <c r="AT88" i="2"/>
  <c r="AQ258" i="8"/>
  <c r="AR258" i="8"/>
  <c r="AH258" i="9"/>
  <c r="AI258" i="9"/>
  <c r="AL246" i="9"/>
  <c r="AM246" i="9" s="1"/>
  <c r="AM237" i="12"/>
  <c r="AK231" i="12"/>
  <c r="AK246" i="11"/>
  <c r="AL236" i="11"/>
  <c r="AM242" i="11"/>
  <c r="AC231" i="13"/>
  <c r="S252" i="12"/>
  <c r="U248" i="12"/>
  <c r="T242" i="12"/>
  <c r="AB247" i="10"/>
  <c r="AB256" i="10"/>
  <c r="AT93" i="2"/>
  <c r="AV99" i="2"/>
  <c r="AD236" i="13"/>
  <c r="AC230" i="13"/>
  <c r="AB240" i="13"/>
  <c r="AK241" i="11"/>
  <c r="AK250" i="11"/>
  <c r="V258" i="9"/>
  <c r="V252" i="10"/>
  <c r="AB234" i="14"/>
  <c r="AC224" i="14"/>
  <c r="AD230" i="14"/>
  <c r="U236" i="14"/>
  <c r="T230" i="14"/>
  <c r="S240" i="14"/>
  <c r="AK247" i="10"/>
  <c r="AK256" i="10"/>
  <c r="AK237" i="11"/>
  <c r="AM243" i="11"/>
  <c r="AN246" i="8"/>
  <c r="AM231" i="13"/>
  <c r="AK225" i="13"/>
  <c r="AL254" i="8"/>
  <c r="AC254" i="9"/>
  <c r="AK255" i="8"/>
  <c r="T248" i="11"/>
  <c r="U254" i="11"/>
  <c r="S258" i="11"/>
  <c r="AE252" i="9"/>
  <c r="S249" i="11"/>
  <c r="U255" i="11"/>
  <c r="AL230" i="12"/>
  <c r="AK240" i="12"/>
  <c r="AM236" i="12"/>
  <c r="AB255" i="9"/>
  <c r="AM225" i="14"/>
  <c r="AK219" i="14"/>
  <c r="AL216" i="14"/>
  <c r="AN216" i="14" s="1"/>
  <c r="AK253" i="9"/>
  <c r="J235" i="13"/>
  <c r="J244" i="13"/>
  <c r="AB238" i="12"/>
  <c r="AB229" i="12"/>
  <c r="J241" i="12"/>
  <c r="J250" i="12"/>
  <c r="AQ252" i="9"/>
  <c r="AR252" i="9"/>
  <c r="AD237" i="13"/>
  <c r="AB231" i="13"/>
  <c r="AH234" i="13"/>
  <c r="AI234" i="13"/>
  <c r="AM248" i="10"/>
  <c r="AL242" i="10"/>
  <c r="AK252" i="10"/>
  <c r="AL258" i="7"/>
  <c r="AM258" i="7" s="1"/>
  <c r="AI228" i="14"/>
  <c r="AH228" i="14"/>
  <c r="BA90" i="2"/>
  <c r="AZ90" i="2"/>
  <c r="AD231" i="14"/>
  <c r="AB225" i="14"/>
  <c r="AM234" i="11"/>
  <c r="J253" i="10"/>
  <c r="AM249" i="10"/>
  <c r="AK243" i="10"/>
  <c r="T236" i="13"/>
  <c r="U242" i="13"/>
  <c r="S246" i="13"/>
  <c r="AL252" i="8"/>
  <c r="AN252" i="8" s="1"/>
  <c r="AI252" i="10"/>
  <c r="AC252" i="10" s="1"/>
  <c r="AH252" i="10"/>
  <c r="Y2" i="4"/>
  <c r="X9" i="4"/>
  <c r="V240" i="12" l="1"/>
  <c r="AD252" i="10"/>
  <c r="AL222" i="14"/>
  <c r="AM222" i="14" s="1"/>
  <c r="AM240" i="10"/>
  <c r="V246" i="11"/>
  <c r="AD258" i="8"/>
  <c r="AN228" i="12"/>
  <c r="AD228" i="13"/>
  <c r="AE234" i="12"/>
  <c r="T252" i="11"/>
  <c r="U252" i="11" s="1"/>
  <c r="AL240" i="11"/>
  <c r="AM240" i="11" s="1"/>
  <c r="AC246" i="11"/>
  <c r="AD246" i="11" s="1"/>
  <c r="AE222" i="14"/>
  <c r="AE240" i="11"/>
  <c r="AM222" i="13"/>
  <c r="V252" i="11"/>
  <c r="U234" i="13"/>
  <c r="AC234" i="13"/>
  <c r="AE234" i="13" s="1"/>
  <c r="AC240" i="12"/>
  <c r="AD240" i="12" s="1"/>
  <c r="AL228" i="13"/>
  <c r="AN228" i="13" s="1"/>
  <c r="T258" i="10"/>
  <c r="U258" i="10" s="1"/>
  <c r="AL258" i="8"/>
  <c r="AM258" i="8" s="1"/>
  <c r="AL234" i="12"/>
  <c r="AN234" i="12" s="1"/>
  <c r="AC258" i="9"/>
  <c r="AD258" i="9" s="1"/>
  <c r="AN246" i="9"/>
  <c r="AM255" i="10"/>
  <c r="AK249" i="10"/>
  <c r="AB249" i="11"/>
  <c r="AD255" i="11"/>
  <c r="S256" i="12"/>
  <c r="S247" i="12"/>
  <c r="AH252" i="11"/>
  <c r="AI252" i="11"/>
  <c r="AH246" i="12"/>
  <c r="AI246" i="12"/>
  <c r="AB244" i="13"/>
  <c r="AB235" i="13"/>
  <c r="J253" i="11"/>
  <c r="AH258" i="10"/>
  <c r="AI258" i="10"/>
  <c r="AB244" i="12"/>
  <c r="AB235" i="12"/>
  <c r="AK246" i="12"/>
  <c r="AL236" i="12"/>
  <c r="AM242" i="12"/>
  <c r="AK231" i="13"/>
  <c r="AM237" i="13"/>
  <c r="AK253" i="10"/>
  <c r="AH240" i="13"/>
  <c r="AI240" i="13"/>
  <c r="AC237" i="13"/>
  <c r="AT94" i="2"/>
  <c r="AT85" i="2"/>
  <c r="AK229" i="14"/>
  <c r="AK238" i="14"/>
  <c r="AQ258" i="9"/>
  <c r="AR258" i="9"/>
  <c r="J244" i="14"/>
  <c r="J235" i="14"/>
  <c r="AB253" i="11"/>
  <c r="AC254" i="10"/>
  <c r="AB235" i="14"/>
  <c r="AB244" i="14"/>
  <c r="AU92" i="2"/>
  <c r="AV98" i="2"/>
  <c r="AT102" i="2"/>
  <c r="AK244" i="13"/>
  <c r="AK235" i="13"/>
  <c r="J241" i="13"/>
  <c r="J250" i="13"/>
  <c r="AC243" i="12"/>
  <c r="AZ96" i="2"/>
  <c r="BA96" i="2"/>
  <c r="U243" i="14"/>
  <c r="S237" i="14"/>
  <c r="AK225" i="14"/>
  <c r="AM231" i="14"/>
  <c r="Y246" i="13"/>
  <c r="Z246" i="13"/>
  <c r="AQ252" i="10"/>
  <c r="AR252" i="10"/>
  <c r="J247" i="12"/>
  <c r="J256" i="12"/>
  <c r="AC228" i="14"/>
  <c r="AD228" i="14" s="1"/>
  <c r="AT99" i="2"/>
  <c r="AV105" i="2"/>
  <c r="S258" i="12"/>
  <c r="T248" i="12"/>
  <c r="U254" i="12"/>
  <c r="T234" i="14"/>
  <c r="V234" i="14" s="1"/>
  <c r="T246" i="12"/>
  <c r="AC255" i="10"/>
  <c r="S244" i="14"/>
  <c r="S235" i="14"/>
  <c r="AB237" i="13"/>
  <c r="AD243" i="13"/>
  <c r="AQ240" i="12"/>
  <c r="AR240" i="12"/>
  <c r="AK235" i="12"/>
  <c r="AK244" i="12"/>
  <c r="T255" i="12"/>
  <c r="T242" i="13"/>
  <c r="U248" i="13"/>
  <c r="S252" i="13"/>
  <c r="AB231" i="14"/>
  <c r="AD237" i="14"/>
  <c r="AL246" i="10"/>
  <c r="AM246" i="10" s="1"/>
  <c r="AL252" i="9"/>
  <c r="AN252" i="9" s="1"/>
  <c r="S255" i="11"/>
  <c r="Y240" i="14"/>
  <c r="Z240" i="14"/>
  <c r="AH234" i="14"/>
  <c r="AI234" i="14"/>
  <c r="Z252" i="12"/>
  <c r="Y252" i="12"/>
  <c r="AQ246" i="11"/>
  <c r="AR246" i="11"/>
  <c r="AC249" i="11"/>
  <c r="AQ228" i="14"/>
  <c r="AR228" i="14"/>
  <c r="AM216" i="14"/>
  <c r="AV84" i="2"/>
  <c r="AW84" i="2"/>
  <c r="S243" i="13"/>
  <c r="U249" i="13"/>
  <c r="AB252" i="12"/>
  <c r="AC242" i="12"/>
  <c r="AD248" i="12"/>
  <c r="AC230" i="14"/>
  <c r="AD236" i="14"/>
  <c r="AB240" i="14"/>
  <c r="AC236" i="13"/>
  <c r="AD242" i="13"/>
  <c r="AB246" i="13"/>
  <c r="AM248" i="11"/>
  <c r="AL242" i="11"/>
  <c r="AK252" i="11"/>
  <c r="S256" i="13"/>
  <c r="S247" i="13"/>
  <c r="S249" i="12"/>
  <c r="U255" i="12"/>
  <c r="AM252" i="8"/>
  <c r="AK258" i="10"/>
  <c r="AL248" i="10"/>
  <c r="AM254" i="10"/>
  <c r="Y258" i="11"/>
  <c r="Z258" i="11"/>
  <c r="AB243" i="12"/>
  <c r="AD249" i="12"/>
  <c r="AK255" i="9"/>
  <c r="AB258" i="11"/>
  <c r="AC248" i="11"/>
  <c r="AD254" i="11"/>
  <c r="AB255" i="10"/>
  <c r="AR234" i="13"/>
  <c r="AQ234" i="13"/>
  <c r="AN258" i="7"/>
  <c r="AL254" i="9"/>
  <c r="AB253" i="10"/>
  <c r="AC231" i="14"/>
  <c r="AU90" i="2"/>
  <c r="T254" i="11"/>
  <c r="AK243" i="11"/>
  <c r="AM249" i="11"/>
  <c r="T236" i="14"/>
  <c r="S246" i="14"/>
  <c r="U242" i="14"/>
  <c r="AK247" i="11"/>
  <c r="AK256" i="11"/>
  <c r="AK237" i="12"/>
  <c r="AM243" i="12"/>
  <c r="AL224" i="14"/>
  <c r="AK234" i="14"/>
  <c r="AM230" i="14"/>
  <c r="T243" i="14"/>
  <c r="T240" i="13"/>
  <c r="V240" i="13" s="1"/>
  <c r="AE252" i="10"/>
  <c r="AL230" i="13"/>
  <c r="AM236" i="13"/>
  <c r="AK240" i="13"/>
  <c r="I99" i="2"/>
  <c r="AU105" i="2"/>
  <c r="Y9" i="4"/>
  <c r="Z2" i="4"/>
  <c r="AN240" i="11" l="1"/>
  <c r="AN222" i="14"/>
  <c r="AE246" i="11"/>
  <c r="T258" i="11"/>
  <c r="U258" i="11" s="1"/>
  <c r="AM228" i="13"/>
  <c r="AL258" i="9"/>
  <c r="AM258" i="9" s="1"/>
  <c r="AN258" i="8"/>
  <c r="AE258" i="9"/>
  <c r="AM234" i="12"/>
  <c r="AL246" i="11"/>
  <c r="AM246" i="11" s="1"/>
  <c r="V258" i="10"/>
  <c r="AL252" i="10"/>
  <c r="AM252" i="10" s="1"/>
  <c r="AL240" i="12"/>
  <c r="AM240" i="12" s="1"/>
  <c r="T252" i="12"/>
  <c r="U252" i="12" s="1"/>
  <c r="AE240" i="12"/>
  <c r="AC234" i="14"/>
  <c r="AD234" i="14" s="1"/>
  <c r="AL228" i="14"/>
  <c r="AN228" i="14" s="1"/>
  <c r="AD234" i="13"/>
  <c r="U240" i="13"/>
  <c r="AC240" i="13"/>
  <c r="AE240" i="13" s="1"/>
  <c r="T240" i="14"/>
  <c r="U240" i="14" s="1"/>
  <c r="AN246" i="10"/>
  <c r="AE228" i="14"/>
  <c r="U234" i="14"/>
  <c r="AQ240" i="13"/>
  <c r="AR240" i="13"/>
  <c r="AC236" i="14"/>
  <c r="AD242" i="14"/>
  <c r="AB246" i="14"/>
  <c r="AB243" i="13"/>
  <c r="AD249" i="13"/>
  <c r="J247" i="13"/>
  <c r="J256" i="13"/>
  <c r="AK237" i="13"/>
  <c r="AM243" i="13"/>
  <c r="AR246" i="12"/>
  <c r="AQ246" i="12"/>
  <c r="AK246" i="13"/>
  <c r="AL236" i="13"/>
  <c r="AM242" i="13"/>
  <c r="AQ258" i="10"/>
  <c r="AR258" i="10"/>
  <c r="AR252" i="11"/>
  <c r="AQ252" i="11"/>
  <c r="J241" i="14"/>
  <c r="J250" i="14"/>
  <c r="AC252" i="11"/>
  <c r="AD252" i="11" s="1"/>
  <c r="AV90" i="2"/>
  <c r="AW90" i="2"/>
  <c r="AL248" i="11"/>
  <c r="AK258" i="11"/>
  <c r="AM254" i="11"/>
  <c r="AL230" i="14"/>
  <c r="AK240" i="14"/>
  <c r="AM236" i="14"/>
  <c r="AC254" i="11"/>
  <c r="S253" i="13"/>
  <c r="AH246" i="13"/>
  <c r="AI246" i="13"/>
  <c r="AC248" i="12"/>
  <c r="AB258" i="12"/>
  <c r="AD254" i="12"/>
  <c r="AC255" i="11"/>
  <c r="S258" i="13"/>
  <c r="U254" i="13"/>
  <c r="T248" i="13"/>
  <c r="AK250" i="12"/>
  <c r="AK241" i="12"/>
  <c r="T254" i="12"/>
  <c r="J253" i="12"/>
  <c r="AU98" i="2"/>
  <c r="I98" i="2" s="1"/>
  <c r="AT108" i="2"/>
  <c r="AV104" i="2"/>
  <c r="AT91" i="2"/>
  <c r="AT100" i="2"/>
  <c r="AK255" i="10"/>
  <c r="S243" i="14"/>
  <c r="U249" i="14"/>
  <c r="AB241" i="12"/>
  <c r="AB250" i="12"/>
  <c r="Y246" i="14"/>
  <c r="Z246" i="14"/>
  <c r="AB250" i="13"/>
  <c r="AB241" i="13"/>
  <c r="T249" i="14"/>
  <c r="AR234" i="14"/>
  <c r="AQ234" i="14"/>
  <c r="AK249" i="11"/>
  <c r="AM255" i="11"/>
  <c r="AC237" i="14"/>
  <c r="AD255" i="12"/>
  <c r="AB249" i="12"/>
  <c r="AD248" i="13"/>
  <c r="AB252" i="13"/>
  <c r="AC242" i="13"/>
  <c r="T246" i="13"/>
  <c r="V246" i="13" s="1"/>
  <c r="AU96" i="2"/>
  <c r="I92" i="2"/>
  <c r="AB255" i="11"/>
  <c r="I105" i="2"/>
  <c r="AU111" i="2"/>
  <c r="Y252" i="13"/>
  <c r="Z252" i="13"/>
  <c r="AL234" i="13"/>
  <c r="AN234" i="13" s="1"/>
  <c r="AH258" i="11"/>
  <c r="AI258" i="11"/>
  <c r="S255" i="12"/>
  <c r="AI252" i="12"/>
  <c r="AH252" i="12"/>
  <c r="S249" i="13"/>
  <c r="U255" i="13"/>
  <c r="S241" i="14"/>
  <c r="S250" i="14"/>
  <c r="U246" i="12"/>
  <c r="V246" i="12"/>
  <c r="Z258" i="12"/>
  <c r="Y258" i="12"/>
  <c r="AB250" i="14"/>
  <c r="AB241" i="14"/>
  <c r="AM248" i="12"/>
  <c r="AK252" i="12"/>
  <c r="AL242" i="12"/>
  <c r="AC258" i="10"/>
  <c r="AD258" i="10" s="1"/>
  <c r="T242" i="14"/>
  <c r="U248" i="14"/>
  <c r="S252" i="14"/>
  <c r="AK250" i="13"/>
  <c r="AK241" i="13"/>
  <c r="AK244" i="14"/>
  <c r="AK235" i="14"/>
  <c r="S253" i="12"/>
  <c r="AK253" i="11"/>
  <c r="BA102" i="2"/>
  <c r="AZ102" i="2"/>
  <c r="AC243" i="13"/>
  <c r="AM252" i="9"/>
  <c r="AK243" i="12"/>
  <c r="AM249" i="12"/>
  <c r="AL254" i="10"/>
  <c r="AH240" i="14"/>
  <c r="AI240" i="14"/>
  <c r="AB237" i="14"/>
  <c r="AD243" i="14"/>
  <c r="AE258" i="10"/>
  <c r="AT105" i="2"/>
  <c r="AV111" i="2"/>
  <c r="AK231" i="14"/>
  <c r="AM237" i="14"/>
  <c r="AC249" i="12"/>
  <c r="AC246" i="12"/>
  <c r="AD246" i="12" s="1"/>
  <c r="AA2" i="4"/>
  <c r="Z9" i="4"/>
  <c r="AE234" i="14" l="1"/>
  <c r="V258" i="11"/>
  <c r="AC240" i="14"/>
  <c r="AE240" i="14" s="1"/>
  <c r="AN258" i="9"/>
  <c r="AN240" i="12"/>
  <c r="AC258" i="11"/>
  <c r="AD258" i="11" s="1"/>
  <c r="U246" i="13"/>
  <c r="AD240" i="13"/>
  <c r="AM228" i="14"/>
  <c r="AN252" i="10"/>
  <c r="AN246" i="11"/>
  <c r="AL252" i="11"/>
  <c r="AN252" i="11" s="1"/>
  <c r="T246" i="14"/>
  <c r="U246" i="14" s="1"/>
  <c r="V240" i="14"/>
  <c r="T258" i="12"/>
  <c r="U258" i="12" s="1"/>
  <c r="AC246" i="13"/>
  <c r="AD246" i="13" s="1"/>
  <c r="V252" i="12"/>
  <c r="AL234" i="14"/>
  <c r="AN234" i="14" s="1"/>
  <c r="AC252" i="12"/>
  <c r="AD252" i="12" s="1"/>
  <c r="AL258" i="10"/>
  <c r="AN258" i="10" s="1"/>
  <c r="AU102" i="2"/>
  <c r="AV102" i="2" s="1"/>
  <c r="AC249" i="13"/>
  <c r="AL254" i="11"/>
  <c r="AB255" i="12"/>
  <c r="AT97" i="2"/>
  <c r="AT106" i="2"/>
  <c r="AQ240" i="14"/>
  <c r="AR240" i="14"/>
  <c r="AQ258" i="11"/>
  <c r="AR258" i="11"/>
  <c r="AR246" i="13"/>
  <c r="AQ246" i="13"/>
  <c r="AC243" i="14"/>
  <c r="S249" i="14"/>
  <c r="U255" i="14"/>
  <c r="AK249" i="12"/>
  <c r="AM255" i="12"/>
  <c r="AM242" i="14"/>
  <c r="AL236" i="14"/>
  <c r="AK246" i="14"/>
  <c r="AB249" i="13"/>
  <c r="AD255" i="13"/>
  <c r="AK241" i="14"/>
  <c r="AK250" i="14"/>
  <c r="AV96" i="2"/>
  <c r="AW96" i="2"/>
  <c r="T252" i="13"/>
  <c r="V252" i="13" s="1"/>
  <c r="AE252" i="11"/>
  <c r="J247" i="14"/>
  <c r="J256" i="14"/>
  <c r="AL240" i="13"/>
  <c r="AN240" i="13" s="1"/>
  <c r="AK256" i="12"/>
  <c r="AK247" i="12"/>
  <c r="AM243" i="14"/>
  <c r="AK237" i="14"/>
  <c r="I111" i="2"/>
  <c r="AU117" i="2"/>
  <c r="AL242" i="13"/>
  <c r="AK252" i="13"/>
  <c r="AM248" i="13"/>
  <c r="AB247" i="14"/>
  <c r="AB256" i="14"/>
  <c r="AT111" i="2"/>
  <c r="AV117" i="2"/>
  <c r="AB243" i="14"/>
  <c r="AD249" i="14"/>
  <c r="AL246" i="12"/>
  <c r="AN246" i="12" s="1"/>
  <c r="AU104" i="2"/>
  <c r="I104" i="2" s="1"/>
  <c r="AV110" i="2"/>
  <c r="AT114" i="2"/>
  <c r="T254" i="13"/>
  <c r="J253" i="13"/>
  <c r="AI246" i="14"/>
  <c r="AH246" i="14"/>
  <c r="AK256" i="13"/>
  <c r="AK247" i="13"/>
  <c r="Y252" i="14"/>
  <c r="Z252" i="14"/>
  <c r="AR252" i="12"/>
  <c r="AQ252" i="12"/>
  <c r="S247" i="14"/>
  <c r="S256" i="14"/>
  <c r="AK255" i="11"/>
  <c r="AB247" i="13"/>
  <c r="AB256" i="13"/>
  <c r="BA108" i="2"/>
  <c r="AZ108" i="2"/>
  <c r="Z258" i="13"/>
  <c r="Y258" i="13"/>
  <c r="AM234" i="13"/>
  <c r="AB252" i="14"/>
  <c r="AC242" i="14"/>
  <c r="AD248" i="14"/>
  <c r="AC255" i="12"/>
  <c r="AD254" i="13"/>
  <c r="AC248" i="13"/>
  <c r="AB258" i="13"/>
  <c r="T255" i="14"/>
  <c r="AB247" i="12"/>
  <c r="AB256" i="12"/>
  <c r="AH258" i="12"/>
  <c r="AI258" i="12"/>
  <c r="AK243" i="13"/>
  <c r="AM249" i="13"/>
  <c r="AM234" i="14"/>
  <c r="S255" i="13"/>
  <c r="AE246" i="12"/>
  <c r="T248" i="14"/>
  <c r="U254" i="14"/>
  <c r="S258" i="14"/>
  <c r="AK258" i="12"/>
  <c r="AL248" i="12"/>
  <c r="AM254" i="12"/>
  <c r="AI252" i="13"/>
  <c r="AH252" i="13"/>
  <c r="AC254" i="12"/>
  <c r="AD2" i="4"/>
  <c r="AA9" i="4"/>
  <c r="AU108" i="2" l="1"/>
  <c r="AD240" i="14"/>
  <c r="V246" i="14"/>
  <c r="AE252" i="12"/>
  <c r="AE246" i="13"/>
  <c r="AC252" i="13"/>
  <c r="AD252" i="13" s="1"/>
  <c r="AE258" i="11"/>
  <c r="AM252" i="11"/>
  <c r="V258" i="12"/>
  <c r="AL240" i="14"/>
  <c r="AM240" i="14" s="1"/>
  <c r="AL246" i="13"/>
  <c r="AN246" i="13" s="1"/>
  <c r="AM258" i="10"/>
  <c r="AL252" i="12"/>
  <c r="AM252" i="12" s="1"/>
  <c r="AW102" i="2"/>
  <c r="AC246" i="14"/>
  <c r="AD246" i="14" s="1"/>
  <c r="AL258" i="11"/>
  <c r="AM258" i="11" s="1"/>
  <c r="T252" i="14"/>
  <c r="V252" i="14" s="1"/>
  <c r="Y258" i="14"/>
  <c r="Z258" i="14"/>
  <c r="AI258" i="13"/>
  <c r="AH258" i="13"/>
  <c r="S253" i="14"/>
  <c r="AT117" i="2"/>
  <c r="AV123" i="2"/>
  <c r="U252" i="13"/>
  <c r="T254" i="14"/>
  <c r="AC258" i="12"/>
  <c r="AD258" i="12" s="1"/>
  <c r="AK258" i="13"/>
  <c r="AL248" i="13"/>
  <c r="AM254" i="13"/>
  <c r="J253" i="14"/>
  <c r="AQ246" i="14"/>
  <c r="AR246" i="14"/>
  <c r="S255" i="14"/>
  <c r="AT112" i="2"/>
  <c r="AT103" i="2"/>
  <c r="AL242" i="14"/>
  <c r="AK252" i="14"/>
  <c r="AM248" i="14"/>
  <c r="AB258" i="14"/>
  <c r="AD254" i="14"/>
  <c r="AC248" i="14"/>
  <c r="AV108" i="2"/>
  <c r="AW108" i="2"/>
  <c r="AK253" i="13"/>
  <c r="BA114" i="2"/>
  <c r="AZ114" i="2"/>
  <c r="AB249" i="14"/>
  <c r="AD255" i="14"/>
  <c r="AC254" i="13"/>
  <c r="AQ252" i="13"/>
  <c r="AR252" i="13"/>
  <c r="AK256" i="14"/>
  <c r="AK247" i="14"/>
  <c r="AB253" i="14"/>
  <c r="AK255" i="12"/>
  <c r="AL254" i="12"/>
  <c r="AU110" i="2"/>
  <c r="I110" i="2" s="1"/>
  <c r="AV116" i="2"/>
  <c r="AT120" i="2"/>
  <c r="AM246" i="12"/>
  <c r="AB255" i="13"/>
  <c r="AC249" i="14"/>
  <c r="AM240" i="13"/>
  <c r="AC255" i="13"/>
  <c r="AH252" i="14"/>
  <c r="AI252" i="14"/>
  <c r="AK253" i="12"/>
  <c r="AK249" i="13"/>
  <c r="AM255" i="13"/>
  <c r="AB253" i="12"/>
  <c r="AR258" i="12"/>
  <c r="AQ258" i="12"/>
  <c r="T258" i="13"/>
  <c r="V258" i="13" s="1"/>
  <c r="AB253" i="13"/>
  <c r="I117" i="2"/>
  <c r="AU123" i="2"/>
  <c r="AK243" i="14"/>
  <c r="AM249" i="14"/>
  <c r="AD9" i="4"/>
  <c r="AE2" i="4"/>
  <c r="T258" i="14" l="1"/>
  <c r="U258" i="14" s="1"/>
  <c r="AN258" i="11"/>
  <c r="AE252" i="13"/>
  <c r="AM246" i="13"/>
  <c r="AL258" i="12"/>
  <c r="AM258" i="12" s="1"/>
  <c r="AC258" i="13"/>
  <c r="AE258" i="13" s="1"/>
  <c r="AE258" i="12"/>
  <c r="AN252" i="12"/>
  <c r="AN240" i="14"/>
  <c r="AL252" i="13"/>
  <c r="AM252" i="13" s="1"/>
  <c r="AE246" i="14"/>
  <c r="AC252" i="14"/>
  <c r="AD252" i="14" s="1"/>
  <c r="U252" i="14"/>
  <c r="AL246" i="14"/>
  <c r="AM246" i="14" s="1"/>
  <c r="U258" i="13"/>
  <c r="AL248" i="14"/>
  <c r="AM254" i="14"/>
  <c r="AK258" i="14"/>
  <c r="AB255" i="14"/>
  <c r="AQ252" i="14"/>
  <c r="AR252" i="14"/>
  <c r="AT118" i="2"/>
  <c r="AT109" i="2"/>
  <c r="AT123" i="2"/>
  <c r="AV129" i="2"/>
  <c r="AH258" i="14"/>
  <c r="AI258" i="14"/>
  <c r="AK249" i="14"/>
  <c r="AM255" i="14"/>
  <c r="AZ120" i="2"/>
  <c r="BA120" i="2"/>
  <c r="AL254" i="13"/>
  <c r="AC254" i="14"/>
  <c r="AK255" i="13"/>
  <c r="AC255" i="14"/>
  <c r="AU116" i="2"/>
  <c r="AT126" i="2"/>
  <c r="AV122" i="2"/>
  <c r="AK253" i="14"/>
  <c r="I123" i="2"/>
  <c r="AU129" i="2"/>
  <c r="AU114" i="2"/>
  <c r="AR258" i="13"/>
  <c r="AQ258" i="13"/>
  <c r="AE9" i="4"/>
  <c r="AF2" i="4"/>
  <c r="V258" i="14" l="1"/>
  <c r="AN258" i="12"/>
  <c r="AN252" i="13"/>
  <c r="AD258" i="13"/>
  <c r="AC258" i="14"/>
  <c r="AD258" i="14" s="1"/>
  <c r="AE252" i="14"/>
  <c r="AN246" i="14"/>
  <c r="AL252" i="14"/>
  <c r="AM252" i="14" s="1"/>
  <c r="AT124" i="2"/>
  <c r="AT115" i="2"/>
  <c r="AL254" i="14"/>
  <c r="AL258" i="13"/>
  <c r="AN258" i="13" s="1"/>
  <c r="AU120" i="2"/>
  <c r="I116" i="2"/>
  <c r="AV114" i="2"/>
  <c r="AW114" i="2"/>
  <c r="AT129" i="2"/>
  <c r="AV135" i="2"/>
  <c r="AZ126" i="2"/>
  <c r="BA126" i="2"/>
  <c r="AQ258" i="14"/>
  <c r="AR258" i="14"/>
  <c r="I129" i="2"/>
  <c r="AU135" i="2"/>
  <c r="AU122" i="2"/>
  <c r="AV128" i="2"/>
  <c r="AT132" i="2"/>
  <c r="AK255" i="14"/>
  <c r="AG2" i="4"/>
  <c r="F1" i="4"/>
  <c r="AF9" i="4"/>
  <c r="AL258" i="14" l="1"/>
  <c r="AM258" i="14" s="1"/>
  <c r="AN252" i="14"/>
  <c r="AE258" i="14"/>
  <c r="AM258" i="13"/>
  <c r="BA132" i="2"/>
  <c r="AZ132" i="2"/>
  <c r="AT135" i="2"/>
  <c r="AV141" i="2"/>
  <c r="AV120" i="2"/>
  <c r="AW120" i="2"/>
  <c r="AU128" i="2"/>
  <c r="AV134" i="2"/>
  <c r="AT138" i="2"/>
  <c r="AT121" i="2"/>
  <c r="AT130" i="2"/>
  <c r="AU126" i="2"/>
  <c r="I122" i="2"/>
  <c r="I135" i="2"/>
  <c r="AU141" i="2"/>
  <c r="AH2" i="4"/>
  <c r="AG9" i="4"/>
  <c r="AN258" i="14" l="1"/>
  <c r="AV126" i="2"/>
  <c r="AW126" i="2"/>
  <c r="AT127" i="2"/>
  <c r="AT136" i="2"/>
  <c r="AT141" i="2"/>
  <c r="AV147" i="2"/>
  <c r="AU132" i="2"/>
  <c r="I128" i="2"/>
  <c r="BA138" i="2"/>
  <c r="AZ138" i="2"/>
  <c r="I141" i="2"/>
  <c r="AU147" i="2"/>
  <c r="AU134" i="2"/>
  <c r="I134" i="2" s="1"/>
  <c r="AT144" i="2"/>
  <c r="AV140" i="2"/>
  <c r="AH9" i="4"/>
  <c r="AI2" i="4"/>
  <c r="AU140" i="2" l="1"/>
  <c r="I140" i="2" s="1"/>
  <c r="AT150" i="2"/>
  <c r="AV146" i="2"/>
  <c r="AZ144" i="2"/>
  <c r="BA144" i="2"/>
  <c r="AU138" i="2"/>
  <c r="I147" i="2"/>
  <c r="AU153" i="2"/>
  <c r="AT147" i="2"/>
  <c r="AV153" i="2"/>
  <c r="AV132" i="2"/>
  <c r="AW132" i="2"/>
  <c r="AT133" i="2"/>
  <c r="AT142" i="2"/>
  <c r="AJ2" i="4"/>
  <c r="AI9" i="4"/>
  <c r="AU144" i="2" l="1"/>
  <c r="AU146" i="2"/>
  <c r="AV152" i="2"/>
  <c r="AT156" i="2"/>
  <c r="AV138" i="2"/>
  <c r="AW138" i="2"/>
  <c r="AZ150" i="2"/>
  <c r="BA150" i="2"/>
  <c r="I153" i="2"/>
  <c r="AU159" i="2"/>
  <c r="AT148" i="2"/>
  <c r="AT139" i="2"/>
  <c r="AT153" i="2"/>
  <c r="AV159" i="2"/>
  <c r="AJ9" i="4"/>
  <c r="AM2" i="4"/>
  <c r="AT145" i="2" l="1"/>
  <c r="AT154" i="2"/>
  <c r="I159" i="2"/>
  <c r="AU165" i="2"/>
  <c r="AV144" i="2"/>
  <c r="AW144" i="2"/>
  <c r="AZ156" i="2"/>
  <c r="BA156" i="2"/>
  <c r="AT159" i="2"/>
  <c r="AV165" i="2"/>
  <c r="AU152" i="2"/>
  <c r="I152" i="2" s="1"/>
  <c r="AT162" i="2"/>
  <c r="AV158" i="2"/>
  <c r="AU150" i="2"/>
  <c r="I146" i="2"/>
  <c r="AM9" i="4"/>
  <c r="AN2" i="4"/>
  <c r="I165" i="2" l="1"/>
  <c r="AU171" i="2"/>
  <c r="AV150" i="2"/>
  <c r="AW150" i="2"/>
  <c r="AU156" i="2"/>
  <c r="AT165" i="2"/>
  <c r="AV171" i="2"/>
  <c r="AT160" i="2"/>
  <c r="AT151" i="2"/>
  <c r="AU158" i="2"/>
  <c r="I158" i="2" s="1"/>
  <c r="AT168" i="2"/>
  <c r="AV164" i="2"/>
  <c r="AZ162" i="2"/>
  <c r="BA162" i="2"/>
  <c r="AO2" i="4"/>
  <c r="AN9" i="4"/>
  <c r="AT166" i="2" l="1"/>
  <c r="AT157" i="2"/>
  <c r="AT171" i="2"/>
  <c r="AV177" i="2"/>
  <c r="AU162" i="2"/>
  <c r="AU164" i="2"/>
  <c r="AT174" i="2"/>
  <c r="AV170" i="2"/>
  <c r="AV156" i="2"/>
  <c r="AW156" i="2"/>
  <c r="AZ168" i="2"/>
  <c r="BA168" i="2"/>
  <c r="I171" i="2"/>
  <c r="AU177" i="2"/>
  <c r="AO9" i="4"/>
  <c r="AP2" i="4"/>
  <c r="AU170" i="2" l="1"/>
  <c r="AV176" i="2"/>
  <c r="AT180" i="2"/>
  <c r="BA174" i="2"/>
  <c r="AZ174" i="2"/>
  <c r="AT177" i="2"/>
  <c r="AV183" i="2"/>
  <c r="AU168" i="2"/>
  <c r="I164" i="2"/>
  <c r="I177" i="2"/>
  <c r="AU183" i="2"/>
  <c r="AV162" i="2"/>
  <c r="AW162" i="2"/>
  <c r="AT172" i="2"/>
  <c r="AT163" i="2"/>
  <c r="AQ2" i="4"/>
  <c r="AP9" i="4"/>
  <c r="I183" i="2" l="1"/>
  <c r="AU189" i="2"/>
  <c r="AV168" i="2"/>
  <c r="AW168" i="2"/>
  <c r="AT169" i="2"/>
  <c r="AT178" i="2"/>
  <c r="BA180" i="2"/>
  <c r="AZ180" i="2"/>
  <c r="AU176" i="2"/>
  <c r="I176" i="2" s="1"/>
  <c r="AV182" i="2"/>
  <c r="AT186" i="2"/>
  <c r="AT183" i="2"/>
  <c r="AV189" i="2"/>
  <c r="AU174" i="2"/>
  <c r="I170" i="2"/>
  <c r="AR2" i="4"/>
  <c r="AQ9" i="4"/>
  <c r="BA186" i="2" l="1"/>
  <c r="AZ186" i="2"/>
  <c r="AU182" i="2"/>
  <c r="AV188" i="2"/>
  <c r="AT192" i="2"/>
  <c r="AU180" i="2"/>
  <c r="AT184" i="2"/>
  <c r="AT175" i="2"/>
  <c r="AT189" i="2"/>
  <c r="AV195" i="2"/>
  <c r="AV174" i="2"/>
  <c r="AW174" i="2"/>
  <c r="I189" i="2"/>
  <c r="AU195" i="2"/>
  <c r="AR9" i="4"/>
  <c r="AS2" i="4"/>
  <c r="AV180" i="2" l="1"/>
  <c r="AW180" i="2"/>
  <c r="I195" i="2"/>
  <c r="AU201" i="2"/>
  <c r="AZ192" i="2"/>
  <c r="BA192" i="2"/>
  <c r="AU188" i="2"/>
  <c r="AV194" i="2"/>
  <c r="AT198" i="2"/>
  <c r="AT195" i="2"/>
  <c r="AV201" i="2"/>
  <c r="AT181" i="2"/>
  <c r="AT190" i="2"/>
  <c r="AU186" i="2"/>
  <c r="I182" i="2"/>
  <c r="AS9" i="4"/>
  <c r="AV2" i="4"/>
  <c r="AT201" i="2" l="1"/>
  <c r="AV207" i="2"/>
  <c r="I201" i="2"/>
  <c r="AU207" i="2"/>
  <c r="BA198" i="2"/>
  <c r="AZ198" i="2"/>
  <c r="AU194" i="2"/>
  <c r="AV200" i="2"/>
  <c r="AT204" i="2"/>
  <c r="AU192" i="2"/>
  <c r="I188" i="2"/>
  <c r="AV186" i="2"/>
  <c r="AW186" i="2"/>
  <c r="AT196" i="2"/>
  <c r="AT187" i="2"/>
  <c r="AW2" i="4"/>
  <c r="AV9" i="4"/>
  <c r="AT202" i="2" l="1"/>
  <c r="AT193" i="2"/>
  <c r="AU198" i="2"/>
  <c r="I194" i="2"/>
  <c r="I207" i="2"/>
  <c r="AU213" i="2"/>
  <c r="BA204" i="2"/>
  <c r="AZ204" i="2"/>
  <c r="AT207" i="2"/>
  <c r="AV213" i="2"/>
  <c r="AV192" i="2"/>
  <c r="AW192" i="2"/>
  <c r="AU200" i="2"/>
  <c r="AT210" i="2"/>
  <c r="AV206" i="2"/>
  <c r="AX2" i="4"/>
  <c r="AW9" i="4"/>
  <c r="AU204" i="2" l="1"/>
  <c r="I200" i="2"/>
  <c r="AV198" i="2"/>
  <c r="AW198" i="2"/>
  <c r="AU206" i="2"/>
  <c r="I206" i="2" s="1"/>
  <c r="AT216" i="2"/>
  <c r="AV212" i="2"/>
  <c r="BA210" i="2"/>
  <c r="AZ210" i="2"/>
  <c r="I213" i="2"/>
  <c r="AU219" i="2"/>
  <c r="AT199" i="2"/>
  <c r="AT208" i="2"/>
  <c r="AT213" i="2"/>
  <c r="AV219" i="2"/>
  <c r="AY2" i="4"/>
  <c r="AX9" i="4"/>
  <c r="AZ216" i="2" l="1"/>
  <c r="BA216" i="2"/>
  <c r="AU212" i="2"/>
  <c r="AT222" i="2"/>
  <c r="AV218" i="2"/>
  <c r="I219" i="2"/>
  <c r="AU225" i="2"/>
  <c r="AT219" i="2"/>
  <c r="AV225" i="2"/>
  <c r="AV204" i="2"/>
  <c r="AW204" i="2"/>
  <c r="AT214" i="2"/>
  <c r="AT205" i="2"/>
  <c r="AU210" i="2"/>
  <c r="AZ2" i="4"/>
  <c r="AY9" i="4"/>
  <c r="BA222" i="2" l="1"/>
  <c r="AZ222" i="2"/>
  <c r="AT220" i="2"/>
  <c r="AT211" i="2"/>
  <c r="I225" i="2"/>
  <c r="AU231" i="2"/>
  <c r="AV210" i="2"/>
  <c r="AW210" i="2"/>
  <c r="AT225" i="2"/>
  <c r="AV231" i="2"/>
  <c r="AU216" i="2"/>
  <c r="I212" i="2"/>
  <c r="AU218" i="2"/>
  <c r="I218" i="2" s="1"/>
  <c r="AV224" i="2"/>
  <c r="AT228" i="2"/>
  <c r="AZ9" i="4"/>
  <c r="BA2" i="4"/>
  <c r="AZ228" i="2" l="1"/>
  <c r="BA228" i="2"/>
  <c r="AU224" i="2"/>
  <c r="AT234" i="2"/>
  <c r="AV230" i="2"/>
  <c r="AT231" i="2"/>
  <c r="AV237" i="2"/>
  <c r="I231" i="2"/>
  <c r="AU237" i="2"/>
  <c r="AT217" i="2"/>
  <c r="AT226" i="2"/>
  <c r="AV216" i="2"/>
  <c r="AW216" i="2"/>
  <c r="AU222" i="2"/>
  <c r="BA9" i="4"/>
  <c r="BB2" i="4"/>
  <c r="BB9" i="4" s="1"/>
  <c r="BA238" i="4" l="1"/>
  <c r="BB40" i="4"/>
  <c r="BB229" i="4"/>
  <c r="BA94" i="4"/>
  <c r="AZ43" i="4"/>
  <c r="AV241" i="4"/>
  <c r="BA127" i="4"/>
  <c r="AW142" i="4"/>
  <c r="AY79" i="4"/>
  <c r="AX55" i="4"/>
  <c r="AY118" i="4"/>
  <c r="AZ121" i="4"/>
  <c r="AV181" i="4"/>
  <c r="AT232" i="2"/>
  <c r="AT223" i="2"/>
  <c r="AW223" i="4"/>
  <c r="AY76" i="4"/>
  <c r="BA202" i="4"/>
  <c r="BB208" i="4"/>
  <c r="AZ229" i="4"/>
  <c r="AX136" i="4"/>
  <c r="BA178" i="4"/>
  <c r="AW166" i="4"/>
  <c r="BB115" i="4"/>
  <c r="AZ49" i="4"/>
  <c r="BA145" i="4"/>
  <c r="AY250" i="4"/>
  <c r="AW220" i="4"/>
  <c r="BA139" i="4"/>
  <c r="AW175" i="4"/>
  <c r="BB88" i="4"/>
  <c r="AY151" i="4"/>
  <c r="AX34" i="4"/>
  <c r="AY232" i="4"/>
  <c r="BA232" i="4"/>
  <c r="AZ211" i="4"/>
  <c r="AY184" i="4"/>
  <c r="BA79" i="4"/>
  <c r="AY160" i="4"/>
  <c r="BB160" i="4"/>
  <c r="AZ145" i="4"/>
  <c r="AX97" i="4"/>
  <c r="BB46" i="4"/>
  <c r="AX133" i="4"/>
  <c r="BB211" i="4"/>
  <c r="AX58" i="4"/>
  <c r="AW256" i="4"/>
  <c r="BA43" i="4"/>
  <c r="BA247" i="4"/>
  <c r="AW235" i="4"/>
  <c r="AZ244" i="4"/>
  <c r="AX127" i="4"/>
  <c r="AY139" i="4"/>
  <c r="AW247" i="4"/>
  <c r="AX70" i="4"/>
  <c r="AY205" i="4"/>
  <c r="AY46" i="4"/>
  <c r="BA163" i="4"/>
  <c r="BA103" i="4"/>
  <c r="AZ55" i="4"/>
  <c r="AX115" i="4"/>
  <c r="AZ256" i="4"/>
  <c r="BB76" i="4"/>
  <c r="AV100" i="4"/>
  <c r="AW82" i="4"/>
  <c r="AY58" i="4"/>
  <c r="BB133" i="4"/>
  <c r="AY34" i="4"/>
  <c r="AZ226" i="4"/>
  <c r="AW79" i="4"/>
  <c r="AW106" i="4"/>
  <c r="AW94" i="4"/>
  <c r="BA181" i="4"/>
  <c r="AY91" i="4"/>
  <c r="AY202" i="4"/>
  <c r="BA220" i="4"/>
  <c r="AW85" i="4"/>
  <c r="BB49" i="4"/>
  <c r="AZ40" i="4"/>
  <c r="BB25" i="4"/>
  <c r="AV157" i="4"/>
  <c r="AZ172" i="4"/>
  <c r="AV145" i="4"/>
  <c r="AW103" i="4"/>
  <c r="AX28" i="4"/>
  <c r="BB118" i="4"/>
  <c r="AV196" i="4"/>
  <c r="AX190" i="4"/>
  <c r="AW100" i="4"/>
  <c r="AZ97" i="4"/>
  <c r="AV97" i="4"/>
  <c r="AZ112" i="4"/>
  <c r="AY115" i="4"/>
  <c r="AX130" i="4"/>
  <c r="AZ100" i="4"/>
  <c r="AV136" i="4"/>
  <c r="AW244" i="4"/>
  <c r="AZ142" i="4"/>
  <c r="AX103" i="4"/>
  <c r="AT237" i="2"/>
  <c r="AV243" i="2"/>
  <c r="AW67" i="4"/>
  <c r="AW61" i="4"/>
  <c r="AZ124" i="4"/>
  <c r="BA49" i="4"/>
  <c r="AY220" i="4"/>
  <c r="AW169" i="4"/>
  <c r="AU230" i="2"/>
  <c r="I230" i="2" s="1"/>
  <c r="AT240" i="2"/>
  <c r="AV236" i="2"/>
  <c r="BA109" i="4"/>
  <c r="AZ151" i="4"/>
  <c r="AY97" i="4"/>
  <c r="AW181" i="4"/>
  <c r="AZ193" i="4"/>
  <c r="AY187" i="4"/>
  <c r="AV175" i="4"/>
  <c r="AW34" i="4"/>
  <c r="AX112" i="4"/>
  <c r="BB196" i="4"/>
  <c r="AY67" i="4"/>
  <c r="AY88" i="4"/>
  <c r="AW241" i="4"/>
  <c r="BA118" i="4"/>
  <c r="AZ154" i="4"/>
  <c r="BB205" i="4"/>
  <c r="AW73" i="4"/>
  <c r="AY208" i="4"/>
  <c r="AY163" i="4"/>
  <c r="BB181" i="4"/>
  <c r="BA130" i="4"/>
  <c r="BA235" i="4"/>
  <c r="AY85" i="4"/>
  <c r="AX91" i="4"/>
  <c r="AW187" i="4"/>
  <c r="AY100" i="4"/>
  <c r="BB139" i="4"/>
  <c r="BA234" i="2"/>
  <c r="AZ234" i="2"/>
  <c r="BA187" i="4"/>
  <c r="BB85" i="4"/>
  <c r="BA46" i="4"/>
  <c r="AX220" i="4"/>
  <c r="BB43" i="4"/>
  <c r="AZ61" i="4"/>
  <c r="BA76" i="4"/>
  <c r="BB34" i="4"/>
  <c r="AY256" i="4"/>
  <c r="AX40" i="4"/>
  <c r="AW58" i="4"/>
  <c r="AZ196" i="4"/>
  <c r="AZ46" i="4"/>
  <c r="AZ205" i="4"/>
  <c r="AX151" i="4"/>
  <c r="AW133" i="4"/>
  <c r="BB55" i="4"/>
  <c r="AW199" i="4"/>
  <c r="I237" i="2"/>
  <c r="AU243" i="2"/>
  <c r="AY214" i="4"/>
  <c r="AZ190" i="4"/>
  <c r="AV226" i="4"/>
  <c r="AX256" i="4"/>
  <c r="AX82" i="4"/>
  <c r="BA214" i="4"/>
  <c r="AY124" i="4"/>
  <c r="AY238" i="4"/>
  <c r="AZ208" i="4"/>
  <c r="AY64" i="4"/>
  <c r="AV154" i="4"/>
  <c r="AW178" i="4"/>
  <c r="AZ34" i="4"/>
  <c r="AV211" i="4"/>
  <c r="AZ82" i="4"/>
  <c r="AZ103" i="4"/>
  <c r="AZ175" i="4"/>
  <c r="AY223" i="4"/>
  <c r="AW217" i="4"/>
  <c r="BB94" i="4"/>
  <c r="AV169" i="4"/>
  <c r="AU228" i="2"/>
  <c r="I224" i="2"/>
  <c r="AV121" i="4"/>
  <c r="BA34" i="4"/>
  <c r="AZ187" i="4"/>
  <c r="BB61" i="4"/>
  <c r="AX124" i="4"/>
  <c r="AZ232" i="4"/>
  <c r="AV222" i="2"/>
  <c r="AW222" i="2"/>
  <c r="BB151" i="4"/>
  <c r="AX211" i="4"/>
  <c r="BB187" i="4"/>
  <c r="AV61" i="4"/>
  <c r="AV43" i="4"/>
  <c r="AZ214" i="4"/>
  <c r="AW229" i="4"/>
  <c r="AV223" i="4"/>
  <c r="AY70" i="4"/>
  <c r="BB82" i="4"/>
  <c r="AZ250" i="4"/>
  <c r="BB106" i="4"/>
  <c r="BB148" i="4"/>
  <c r="AY121" i="4"/>
  <c r="AY31" i="4"/>
  <c r="AV73" i="4"/>
  <c r="AV178" i="4"/>
  <c r="AV133" i="4"/>
  <c r="AX106" i="4"/>
  <c r="AX250" i="4"/>
  <c r="BA91" i="4"/>
  <c r="BB28" i="4"/>
  <c r="AZ136" i="4"/>
  <c r="AV139" i="4"/>
  <c r="AW238" i="4"/>
  <c r="BB253" i="4"/>
  <c r="AV94" i="4"/>
  <c r="AX202" i="4"/>
  <c r="AY103" i="4"/>
  <c r="AY142" i="4"/>
  <c r="BA115" i="4"/>
  <c r="AW97" i="4"/>
  <c r="AY154" i="4"/>
  <c r="AW154" i="4"/>
  <c r="BA226" i="4"/>
  <c r="BB193" i="4"/>
  <c r="AZ118" i="4"/>
  <c r="BA58" i="4"/>
  <c r="AX139" i="4"/>
  <c r="AZ127" i="4"/>
  <c r="BB121" i="4"/>
  <c r="AZ238" i="4"/>
  <c r="AX121" i="4"/>
  <c r="AV115" i="4"/>
  <c r="BA190" i="4"/>
  <c r="BB64" i="4"/>
  <c r="BB241" i="4"/>
  <c r="BA256" i="4"/>
  <c r="AW193" i="4"/>
  <c r="BA217" i="4"/>
  <c r="BB97" i="4"/>
  <c r="BA133" i="4"/>
  <c r="AY253" i="4"/>
  <c r="AX205" i="4"/>
  <c r="AY130" i="4"/>
  <c r="BB184" i="4"/>
  <c r="AX52" i="4"/>
  <c r="BA166" i="4"/>
  <c r="BA193" i="4"/>
  <c r="AV52" i="4"/>
  <c r="AZ178" i="4"/>
  <c r="AX73" i="4"/>
  <c r="AX199" i="4"/>
  <c r="AV85" i="4"/>
  <c r="BA148" i="4"/>
  <c r="AZ25" i="4"/>
  <c r="AX79" i="4"/>
  <c r="AW76" i="4"/>
  <c r="BA73" i="4"/>
  <c r="BA208" i="4"/>
  <c r="BB202" i="4"/>
  <c r="AW232" i="4"/>
  <c r="AY211" i="4"/>
  <c r="AZ223" i="4"/>
  <c r="AY226" i="4"/>
  <c r="BB166" i="4"/>
  <c r="AY133" i="4"/>
  <c r="AW163" i="4"/>
  <c r="AV37" i="4"/>
  <c r="AV25" i="4"/>
  <c r="AV118" i="4"/>
  <c r="BB103" i="4"/>
  <c r="BB67" i="4"/>
  <c r="AW70" i="4"/>
  <c r="AV127" i="4"/>
  <c r="AZ163" i="4"/>
  <c r="BA85" i="4"/>
  <c r="AZ115" i="4"/>
  <c r="AX181" i="4"/>
  <c r="AW190" i="4"/>
  <c r="AZ169" i="4"/>
  <c r="AX217" i="4"/>
  <c r="BB91" i="4"/>
  <c r="AV34" i="4"/>
  <c r="BA169" i="4"/>
  <c r="BA244" i="4"/>
  <c r="AX214" i="4"/>
  <c r="AV91" i="4"/>
  <c r="AV82" i="4"/>
  <c r="AW127" i="4"/>
  <c r="AV58" i="4"/>
  <c r="AZ139" i="4"/>
  <c r="BB154" i="4"/>
  <c r="BA106" i="4"/>
  <c r="AY28" i="4"/>
  <c r="BA64" i="4"/>
  <c r="AY190" i="4"/>
  <c r="AW139" i="4"/>
  <c r="BA37" i="4"/>
  <c r="BB250" i="4"/>
  <c r="BB70" i="4"/>
  <c r="BA97" i="4"/>
  <c r="BB142" i="4"/>
  <c r="AV88" i="4"/>
  <c r="AY244" i="4"/>
  <c r="AZ31" i="4"/>
  <c r="AZ133" i="4"/>
  <c r="BB100" i="4"/>
  <c r="AX253" i="4"/>
  <c r="AX232" i="4"/>
  <c r="AW202" i="4"/>
  <c r="AX31" i="4"/>
  <c r="AV193" i="4"/>
  <c r="AW124" i="4"/>
  <c r="BA241" i="4"/>
  <c r="AV64" i="4"/>
  <c r="AY37" i="4"/>
  <c r="BA100" i="4"/>
  <c r="BB190" i="4"/>
  <c r="AW88" i="4"/>
  <c r="BB79" i="4"/>
  <c r="BB175" i="4"/>
  <c r="AX43" i="4"/>
  <c r="AZ91" i="4"/>
  <c r="BA199" i="4"/>
  <c r="AX76" i="4"/>
  <c r="AY172" i="4"/>
  <c r="AV70" i="4"/>
  <c r="AW226" i="4"/>
  <c r="AX145" i="4"/>
  <c r="AY61" i="4"/>
  <c r="AX94" i="4"/>
  <c r="AY40" i="4"/>
  <c r="AZ52" i="4"/>
  <c r="BA154" i="4"/>
  <c r="AW172" i="4"/>
  <c r="BB238" i="4"/>
  <c r="AV172" i="4"/>
  <c r="BB178" i="4"/>
  <c r="AW118" i="4"/>
  <c r="AW37" i="4"/>
  <c r="AX244" i="4"/>
  <c r="AY247" i="4"/>
  <c r="AV49" i="4"/>
  <c r="AX148" i="4"/>
  <c r="AX229" i="4"/>
  <c r="AX196" i="4"/>
  <c r="BA229" i="4"/>
  <c r="BA28" i="4"/>
  <c r="AY55" i="4"/>
  <c r="AZ109" i="4"/>
  <c r="BB214" i="4"/>
  <c r="BB52" i="4"/>
  <c r="BB136" i="4"/>
  <c r="AY127" i="4"/>
  <c r="AW25" i="4"/>
  <c r="AX166" i="4"/>
  <c r="AV160" i="4"/>
  <c r="BB244" i="4"/>
  <c r="AX247" i="4"/>
  <c r="BA142" i="4"/>
  <c r="BB127" i="4"/>
  <c r="BA25" i="4"/>
  <c r="AX241" i="4"/>
  <c r="AY199" i="4"/>
  <c r="AX172" i="4"/>
  <c r="AV112" i="4"/>
  <c r="AX67" i="4"/>
  <c r="BA67" i="4"/>
  <c r="AZ199" i="4"/>
  <c r="BA52" i="4"/>
  <c r="AX235" i="4"/>
  <c r="BB220" i="4"/>
  <c r="AZ148" i="4"/>
  <c r="AZ166" i="4"/>
  <c r="AZ37" i="4"/>
  <c r="AZ130" i="4"/>
  <c r="BB226" i="4"/>
  <c r="AX226" i="4"/>
  <c r="AY73" i="4"/>
  <c r="AZ184" i="4"/>
  <c r="BA223" i="4"/>
  <c r="BA184" i="4"/>
  <c r="AZ247" i="4"/>
  <c r="AV244" i="4"/>
  <c r="AX169" i="4"/>
  <c r="BB124" i="4"/>
  <c r="AW160" i="4"/>
  <c r="BA121" i="4"/>
  <c r="BA82" i="4"/>
  <c r="AW205" i="4"/>
  <c r="AV187" i="4"/>
  <c r="AW253" i="4"/>
  <c r="AZ157" i="4"/>
  <c r="BB235" i="4"/>
  <c r="BA253" i="4"/>
  <c r="BA250" i="4"/>
  <c r="BB130" i="4"/>
  <c r="AX109" i="4"/>
  <c r="BA157" i="4"/>
  <c r="AY136" i="4"/>
  <c r="AV67" i="4"/>
  <c r="AY235" i="4"/>
  <c r="AY112" i="4"/>
  <c r="AW28" i="4"/>
  <c r="AZ79" i="4"/>
  <c r="AV256" i="4"/>
  <c r="BB256" i="4"/>
  <c r="AZ67" i="4"/>
  <c r="AV250" i="4"/>
  <c r="AX163" i="4"/>
  <c r="BB112" i="4"/>
  <c r="AX25" i="4"/>
  <c r="BA61" i="4"/>
  <c r="BA40" i="4"/>
  <c r="AY82" i="4"/>
  <c r="AZ241" i="4"/>
  <c r="AX64" i="4"/>
  <c r="AW43" i="4"/>
  <c r="AW55" i="4"/>
  <c r="BA88" i="4"/>
  <c r="BB157" i="4"/>
  <c r="BB73" i="4"/>
  <c r="BA151" i="4"/>
  <c r="BA112" i="4"/>
  <c r="AV202" i="4"/>
  <c r="AV46" i="4"/>
  <c r="AY145" i="4"/>
  <c r="AX187" i="4"/>
  <c r="AW121" i="4"/>
  <c r="AV163" i="4"/>
  <c r="BB169" i="4"/>
  <c r="BB232" i="4"/>
  <c r="AW115" i="4"/>
  <c r="AV124" i="4"/>
  <c r="AY169" i="4"/>
  <c r="AX160" i="4"/>
  <c r="BA172" i="4"/>
  <c r="AV253" i="4"/>
  <c r="AV103" i="4"/>
  <c r="AY196" i="4"/>
  <c r="AX178" i="4"/>
  <c r="AY166" i="4"/>
  <c r="AZ217" i="4"/>
  <c r="AX85" i="4"/>
  <c r="AY49" i="4"/>
  <c r="AV40" i="4"/>
  <c r="AX193" i="4"/>
  <c r="BA175" i="4"/>
  <c r="AV142" i="4"/>
  <c r="AY181" i="4"/>
  <c r="AZ85" i="4"/>
  <c r="BB37" i="4"/>
  <c r="AV151" i="4"/>
  <c r="AZ181" i="4"/>
  <c r="AZ202" i="4"/>
  <c r="BB145" i="4"/>
  <c r="AW64" i="4"/>
  <c r="BB217" i="4"/>
  <c r="AX238" i="4"/>
  <c r="AW52" i="4"/>
  <c r="AV238" i="4"/>
  <c r="AZ58" i="4"/>
  <c r="AW130" i="4"/>
  <c r="BB172" i="4"/>
  <c r="AV232" i="4"/>
  <c r="AX223" i="4"/>
  <c r="AW31" i="4"/>
  <c r="AY52" i="4"/>
  <c r="BB223" i="4"/>
  <c r="AX208" i="4"/>
  <c r="AY193" i="4"/>
  <c r="AW91" i="4"/>
  <c r="AV148" i="4"/>
  <c r="AY148" i="4"/>
  <c r="AW184" i="4"/>
  <c r="AY175" i="4"/>
  <c r="AV199" i="4"/>
  <c r="AV109" i="4"/>
  <c r="AY241" i="4"/>
  <c r="AW148" i="4"/>
  <c r="AV28" i="4"/>
  <c r="AW46" i="4"/>
  <c r="AV217" i="4"/>
  <c r="AX157" i="4"/>
  <c r="AX142" i="4"/>
  <c r="AX118" i="4"/>
  <c r="AY94" i="4"/>
  <c r="AV214" i="4"/>
  <c r="AV31" i="4"/>
  <c r="AZ253" i="4"/>
  <c r="AV205" i="4"/>
  <c r="AY229" i="4"/>
  <c r="AW211" i="4"/>
  <c r="AV130" i="4"/>
  <c r="AX100" i="4"/>
  <c r="AY157" i="4"/>
  <c r="AW145" i="4"/>
  <c r="AV55" i="4"/>
  <c r="AZ70" i="4"/>
  <c r="BB109" i="4"/>
  <c r="AV184" i="4"/>
  <c r="BB163" i="4"/>
  <c r="AW214" i="4"/>
  <c r="AY25" i="4"/>
  <c r="AV76" i="4"/>
  <c r="BA31" i="4"/>
  <c r="AX61" i="4"/>
  <c r="BA211" i="4"/>
  <c r="AZ64" i="4"/>
  <c r="AW208" i="4"/>
  <c r="BA124" i="4"/>
  <c r="AZ235" i="4"/>
  <c r="BA55" i="4"/>
  <c r="AZ160" i="4"/>
  <c r="AX46" i="4"/>
  <c r="AW40" i="4"/>
  <c r="AZ28" i="4"/>
  <c r="AV166" i="4"/>
  <c r="AW151" i="4"/>
  <c r="AV106" i="4"/>
  <c r="BB247" i="4"/>
  <c r="AW109" i="4"/>
  <c r="BA205" i="4"/>
  <c r="BA196" i="4"/>
  <c r="AY109" i="4"/>
  <c r="BB199" i="4"/>
  <c r="AX154" i="4"/>
  <c r="AZ88" i="4"/>
  <c r="AV208" i="4"/>
  <c r="AX175" i="4"/>
  <c r="AV190" i="4"/>
  <c r="AV229" i="4"/>
  <c r="AX49" i="4"/>
  <c r="AZ220" i="4"/>
  <c r="AV247" i="4"/>
  <c r="AW49" i="4"/>
  <c r="AV79" i="4"/>
  <c r="AZ94" i="4"/>
  <c r="AX184" i="4"/>
  <c r="AZ73" i="4"/>
  <c r="AX37" i="4"/>
  <c r="AZ106" i="4"/>
  <c r="AW112" i="4"/>
  <c r="AY178" i="4"/>
  <c r="AY106" i="4"/>
  <c r="AW136" i="4"/>
  <c r="BA160" i="4"/>
  <c r="AW250" i="4"/>
  <c r="AX88" i="4"/>
  <c r="AW196" i="4"/>
  <c r="BA136" i="4"/>
  <c r="BB58" i="4"/>
  <c r="AV220" i="4"/>
  <c r="AW157" i="4"/>
  <c r="AZ76" i="4"/>
  <c r="AY217" i="4"/>
  <c r="BA70" i="4"/>
  <c r="AY43" i="4"/>
  <c r="BB31" i="4"/>
  <c r="AV235" i="4"/>
  <c r="BA16" i="4"/>
  <c r="BA15" i="4" s="1"/>
  <c r="AY22" i="4"/>
  <c r="AY21" i="4" s="1"/>
  <c r="BB19" i="4"/>
  <c r="BB20" i="4" s="1"/>
  <c r="AV19" i="4"/>
  <c r="AX16" i="4"/>
  <c r="AX15" i="4" s="1"/>
  <c r="AY19" i="4"/>
  <c r="AY20" i="4" s="1"/>
  <c r="AZ16" i="4"/>
  <c r="AZ15" i="4" s="1"/>
  <c r="AW19" i="4"/>
  <c r="AW20" i="4" s="1"/>
  <c r="AW22" i="4"/>
  <c r="AW21" i="4" s="1"/>
  <c r="BB22" i="4"/>
  <c r="BB21" i="4" s="1"/>
  <c r="AX19" i="4"/>
  <c r="AX20" i="4" s="1"/>
  <c r="AY16" i="4"/>
  <c r="AY15" i="4" s="1"/>
  <c r="AX22" i="4"/>
  <c r="AX21" i="4" s="1"/>
  <c r="AW16" i="4"/>
  <c r="AW15" i="4" s="1"/>
  <c r="BA13" i="4"/>
  <c r="BA14" i="4" s="1"/>
  <c r="AV22" i="4"/>
  <c r="AZ22" i="4"/>
  <c r="AZ21" i="4" s="1"/>
  <c r="BA22" i="4"/>
  <c r="BA21" i="4" s="1"/>
  <c r="AX13" i="4"/>
  <c r="AX14" i="4" s="1"/>
  <c r="BB16" i="4"/>
  <c r="BB15" i="4" s="1"/>
  <c r="BB13" i="4"/>
  <c r="BB14" i="4" s="1"/>
  <c r="AW13" i="4"/>
  <c r="AW14" i="4" s="1"/>
  <c r="AZ13" i="4"/>
  <c r="AZ14" i="4" s="1"/>
  <c r="AY13" i="4"/>
  <c r="AY14" i="4" s="1"/>
  <c r="AV13" i="4"/>
  <c r="AV16" i="4"/>
  <c r="AZ19" i="4"/>
  <c r="AZ20" i="4" s="1"/>
  <c r="BA19" i="4"/>
  <c r="BA20" i="4" s="1"/>
  <c r="BA26" i="4" l="1"/>
  <c r="BA32" i="4" s="1"/>
  <c r="BA38" i="4" s="1"/>
  <c r="BA44" i="4" s="1"/>
  <c r="BA50" i="4" s="1"/>
  <c r="BA56" i="4" s="1"/>
  <c r="BA62" i="4" s="1"/>
  <c r="BA68" i="4" s="1"/>
  <c r="BA74" i="4" s="1"/>
  <c r="BA80" i="4" s="1"/>
  <c r="BA86" i="4" s="1"/>
  <c r="BA92" i="4" s="1"/>
  <c r="BA98" i="4" s="1"/>
  <c r="BA104" i="4" s="1"/>
  <c r="BA110" i="4" s="1"/>
  <c r="BA116" i="4" s="1"/>
  <c r="BA122" i="4" s="1"/>
  <c r="BA128" i="4" s="1"/>
  <c r="BA134" i="4" s="1"/>
  <c r="BA140" i="4" s="1"/>
  <c r="BA146" i="4" s="1"/>
  <c r="BA152" i="4" s="1"/>
  <c r="BA158" i="4" s="1"/>
  <c r="BA164" i="4" s="1"/>
  <c r="BA170" i="4" s="1"/>
  <c r="BA176" i="4" s="1"/>
  <c r="BA182" i="4" s="1"/>
  <c r="BA188" i="4" s="1"/>
  <c r="BA194" i="4" s="1"/>
  <c r="BA200" i="4" s="1"/>
  <c r="BA206" i="4" s="1"/>
  <c r="BA212" i="4" s="1"/>
  <c r="BA218" i="4" s="1"/>
  <c r="BA224" i="4" s="1"/>
  <c r="BA230" i="4" s="1"/>
  <c r="BA236" i="4" s="1"/>
  <c r="BA242" i="4" s="1"/>
  <c r="BA248" i="4" s="1"/>
  <c r="BA254" i="4" s="1"/>
  <c r="BB27" i="4"/>
  <c r="BB33" i="4" s="1"/>
  <c r="BB39" i="4" s="1"/>
  <c r="BB45" i="4" s="1"/>
  <c r="BB51" i="4" s="1"/>
  <c r="BB57" i="4" s="1"/>
  <c r="BB63" i="4" s="1"/>
  <c r="BB69" i="4" s="1"/>
  <c r="BB75" i="4" s="1"/>
  <c r="BB81" i="4" s="1"/>
  <c r="BB87" i="4" s="1"/>
  <c r="BB93" i="4" s="1"/>
  <c r="BB99" i="4" s="1"/>
  <c r="BB105" i="4" s="1"/>
  <c r="BB111" i="4" s="1"/>
  <c r="BB117" i="4" s="1"/>
  <c r="BB123" i="4" s="1"/>
  <c r="BB129" i="4" s="1"/>
  <c r="BB135" i="4" s="1"/>
  <c r="BB141" i="4" s="1"/>
  <c r="BB147" i="4" s="1"/>
  <c r="BB153" i="4" s="1"/>
  <c r="BB159" i="4" s="1"/>
  <c r="BB165" i="4" s="1"/>
  <c r="BB171" i="4" s="1"/>
  <c r="BB177" i="4" s="1"/>
  <c r="BB183" i="4" s="1"/>
  <c r="BB189" i="4" s="1"/>
  <c r="BB195" i="4" s="1"/>
  <c r="BB201" i="4" s="1"/>
  <c r="BB207" i="4" s="1"/>
  <c r="BB213" i="4" s="1"/>
  <c r="BB219" i="4" s="1"/>
  <c r="BB225" i="4" s="1"/>
  <c r="BB231" i="4" s="1"/>
  <c r="BB237" i="4" s="1"/>
  <c r="BB243" i="4" s="1"/>
  <c r="BB249" i="4" s="1"/>
  <c r="BB255" i="4" s="1"/>
  <c r="AU234" i="2"/>
  <c r="AW234" i="2" s="1"/>
  <c r="AZ27" i="4"/>
  <c r="AZ33" i="4" s="1"/>
  <c r="AZ39" i="4" s="1"/>
  <c r="AZ45" i="4" s="1"/>
  <c r="AZ51" i="4" s="1"/>
  <c r="AZ57" i="4" s="1"/>
  <c r="AZ63" i="4" s="1"/>
  <c r="AZ69" i="4" s="1"/>
  <c r="AZ75" i="4" s="1"/>
  <c r="AZ81" i="4" s="1"/>
  <c r="AZ87" i="4" s="1"/>
  <c r="AZ93" i="4" s="1"/>
  <c r="AZ99" i="4" s="1"/>
  <c r="AZ105" i="4" s="1"/>
  <c r="AZ111" i="4" s="1"/>
  <c r="AZ117" i="4" s="1"/>
  <c r="AZ123" i="4" s="1"/>
  <c r="AZ129" i="4" s="1"/>
  <c r="AZ135" i="4" s="1"/>
  <c r="AZ141" i="4" s="1"/>
  <c r="AZ147" i="4" s="1"/>
  <c r="AZ153" i="4" s="1"/>
  <c r="AZ159" i="4" s="1"/>
  <c r="AZ165" i="4" s="1"/>
  <c r="AZ171" i="4" s="1"/>
  <c r="AZ177" i="4" s="1"/>
  <c r="AZ183" i="4" s="1"/>
  <c r="AZ189" i="4" s="1"/>
  <c r="AZ195" i="4" s="1"/>
  <c r="AZ201" i="4" s="1"/>
  <c r="AZ207" i="4" s="1"/>
  <c r="AZ213" i="4" s="1"/>
  <c r="AZ219" i="4" s="1"/>
  <c r="AZ225" i="4" s="1"/>
  <c r="AZ231" i="4" s="1"/>
  <c r="AZ237" i="4" s="1"/>
  <c r="AZ243" i="4" s="1"/>
  <c r="AZ249" i="4" s="1"/>
  <c r="AZ255" i="4" s="1"/>
  <c r="BB26" i="4"/>
  <c r="BB32" i="4" s="1"/>
  <c r="BB38" i="4" s="1"/>
  <c r="BB44" i="4" s="1"/>
  <c r="BB50" i="4" s="1"/>
  <c r="BB56" i="4" s="1"/>
  <c r="BB62" i="4" s="1"/>
  <c r="BB68" i="4" s="1"/>
  <c r="BB74" i="4" s="1"/>
  <c r="BB80" i="4" s="1"/>
  <c r="BB86" i="4" s="1"/>
  <c r="BB92" i="4" s="1"/>
  <c r="BB98" i="4" s="1"/>
  <c r="BB104" i="4" s="1"/>
  <c r="BB110" i="4" s="1"/>
  <c r="BB116" i="4" s="1"/>
  <c r="BB122" i="4" s="1"/>
  <c r="BB128" i="4" s="1"/>
  <c r="BB134" i="4" s="1"/>
  <c r="BB140" i="4" s="1"/>
  <c r="BB146" i="4" s="1"/>
  <c r="BB152" i="4" s="1"/>
  <c r="BB158" i="4" s="1"/>
  <c r="BB164" i="4" s="1"/>
  <c r="BB170" i="4" s="1"/>
  <c r="BB176" i="4" s="1"/>
  <c r="BB182" i="4" s="1"/>
  <c r="BB188" i="4" s="1"/>
  <c r="BB194" i="4" s="1"/>
  <c r="BB200" i="4" s="1"/>
  <c r="BB206" i="4" s="1"/>
  <c r="BB212" i="4" s="1"/>
  <c r="BB218" i="4" s="1"/>
  <c r="BB224" i="4" s="1"/>
  <c r="BB230" i="4" s="1"/>
  <c r="BB236" i="4" s="1"/>
  <c r="BB242" i="4" s="1"/>
  <c r="BB248" i="4" s="1"/>
  <c r="BB254" i="4" s="1"/>
  <c r="AY27" i="4"/>
  <c r="AY33" i="4" s="1"/>
  <c r="AY39" i="4" s="1"/>
  <c r="AY45" i="4" s="1"/>
  <c r="AY51" i="4" s="1"/>
  <c r="AY57" i="4" s="1"/>
  <c r="AY63" i="4" s="1"/>
  <c r="AY69" i="4" s="1"/>
  <c r="AY75" i="4" s="1"/>
  <c r="AY81" i="4" s="1"/>
  <c r="AY87" i="4" s="1"/>
  <c r="AY93" i="4" s="1"/>
  <c r="AY99" i="4" s="1"/>
  <c r="AY105" i="4" s="1"/>
  <c r="AY111" i="4" s="1"/>
  <c r="AY117" i="4" s="1"/>
  <c r="AY123" i="4" s="1"/>
  <c r="AY129" i="4" s="1"/>
  <c r="AY135" i="4" s="1"/>
  <c r="AY141" i="4" s="1"/>
  <c r="AY147" i="4" s="1"/>
  <c r="AY153" i="4" s="1"/>
  <c r="AY159" i="4" s="1"/>
  <c r="AY165" i="4" s="1"/>
  <c r="AY171" i="4" s="1"/>
  <c r="AY177" i="4" s="1"/>
  <c r="AY183" i="4" s="1"/>
  <c r="AY189" i="4" s="1"/>
  <c r="AY195" i="4" s="1"/>
  <c r="AY201" i="4" s="1"/>
  <c r="AY207" i="4" s="1"/>
  <c r="AY213" i="4" s="1"/>
  <c r="AY219" i="4" s="1"/>
  <c r="AY225" i="4" s="1"/>
  <c r="AY231" i="4" s="1"/>
  <c r="AY237" i="4" s="1"/>
  <c r="AY243" i="4" s="1"/>
  <c r="AY249" i="4" s="1"/>
  <c r="AY255" i="4" s="1"/>
  <c r="AZ26" i="4"/>
  <c r="AZ32" i="4" s="1"/>
  <c r="AZ38" i="4" s="1"/>
  <c r="AZ44" i="4" s="1"/>
  <c r="AZ50" i="4" s="1"/>
  <c r="AZ56" i="4" s="1"/>
  <c r="AZ62" i="4" s="1"/>
  <c r="AZ68" i="4" s="1"/>
  <c r="AZ74" i="4" s="1"/>
  <c r="AZ80" i="4" s="1"/>
  <c r="AZ86" i="4" s="1"/>
  <c r="AZ92" i="4" s="1"/>
  <c r="AZ98" i="4" s="1"/>
  <c r="AZ104" i="4" s="1"/>
  <c r="AZ110" i="4" s="1"/>
  <c r="AZ116" i="4" s="1"/>
  <c r="AZ122" i="4" s="1"/>
  <c r="AZ128" i="4" s="1"/>
  <c r="AZ134" i="4" s="1"/>
  <c r="AZ140" i="4" s="1"/>
  <c r="AZ146" i="4" s="1"/>
  <c r="AZ152" i="4" s="1"/>
  <c r="AZ158" i="4" s="1"/>
  <c r="AZ164" i="4" s="1"/>
  <c r="AZ170" i="4" s="1"/>
  <c r="AZ176" i="4" s="1"/>
  <c r="AZ182" i="4" s="1"/>
  <c r="AZ188" i="4" s="1"/>
  <c r="AZ194" i="4" s="1"/>
  <c r="AZ200" i="4" s="1"/>
  <c r="AZ206" i="4" s="1"/>
  <c r="AZ212" i="4" s="1"/>
  <c r="AZ218" i="4" s="1"/>
  <c r="AZ224" i="4" s="1"/>
  <c r="AZ230" i="4" s="1"/>
  <c r="AZ236" i="4" s="1"/>
  <c r="AZ242" i="4" s="1"/>
  <c r="AZ248" i="4" s="1"/>
  <c r="AZ254" i="4" s="1"/>
  <c r="AU247" i="4"/>
  <c r="AT248" i="4"/>
  <c r="AY252" i="4" s="1"/>
  <c r="AT218" i="4"/>
  <c r="AY222" i="4" s="1"/>
  <c r="AU217" i="4"/>
  <c r="AT164" i="4"/>
  <c r="AY168" i="4" s="1"/>
  <c r="AU163" i="4"/>
  <c r="AU67" i="4"/>
  <c r="AT68" i="4"/>
  <c r="AY72" i="4" s="1"/>
  <c r="AW26" i="4"/>
  <c r="AW32" i="4" s="1"/>
  <c r="AW38" i="4" s="1"/>
  <c r="AW44" i="4" s="1"/>
  <c r="AW50" i="4" s="1"/>
  <c r="AW56" i="4" s="1"/>
  <c r="AW62" i="4" s="1"/>
  <c r="AW68" i="4" s="1"/>
  <c r="AW74" i="4" s="1"/>
  <c r="AW80" i="4" s="1"/>
  <c r="AW86" i="4" s="1"/>
  <c r="AW92" i="4" s="1"/>
  <c r="AW98" i="4" s="1"/>
  <c r="AW104" i="4" s="1"/>
  <c r="AW110" i="4" s="1"/>
  <c r="AW116" i="4" s="1"/>
  <c r="AW122" i="4" s="1"/>
  <c r="AW128" i="4" s="1"/>
  <c r="AW134" i="4" s="1"/>
  <c r="AW140" i="4" s="1"/>
  <c r="AW146" i="4" s="1"/>
  <c r="AW152" i="4" s="1"/>
  <c r="AW158" i="4" s="1"/>
  <c r="AW164" i="4" s="1"/>
  <c r="AW170" i="4" s="1"/>
  <c r="AW176" i="4" s="1"/>
  <c r="AW182" i="4" s="1"/>
  <c r="AW188" i="4" s="1"/>
  <c r="AW194" i="4" s="1"/>
  <c r="AW200" i="4" s="1"/>
  <c r="AW206" i="4" s="1"/>
  <c r="AW212" i="4" s="1"/>
  <c r="AW218" i="4" s="1"/>
  <c r="AW224" i="4" s="1"/>
  <c r="AW230" i="4" s="1"/>
  <c r="AW236" i="4" s="1"/>
  <c r="AW242" i="4" s="1"/>
  <c r="AW248" i="4" s="1"/>
  <c r="AW254" i="4" s="1"/>
  <c r="AU70" i="4"/>
  <c r="AU37" i="4"/>
  <c r="AT38" i="4"/>
  <c r="AY42" i="4" s="1"/>
  <c r="AT140" i="4"/>
  <c r="AY144" i="4" s="1"/>
  <c r="AU139" i="4"/>
  <c r="AU211" i="4"/>
  <c r="AT212" i="4"/>
  <c r="AY216" i="4" s="1"/>
  <c r="AV234" i="2"/>
  <c r="AX27" i="4"/>
  <c r="AX33" i="4" s="1"/>
  <c r="AX39" i="4" s="1"/>
  <c r="AX45" i="4" s="1"/>
  <c r="AX51" i="4" s="1"/>
  <c r="AX57" i="4" s="1"/>
  <c r="AX63" i="4" s="1"/>
  <c r="AX69" i="4" s="1"/>
  <c r="AX75" i="4" s="1"/>
  <c r="AX81" i="4" s="1"/>
  <c r="AX87" i="4" s="1"/>
  <c r="AX93" i="4" s="1"/>
  <c r="AX99" i="4" s="1"/>
  <c r="AX105" i="4" s="1"/>
  <c r="AX111" i="4" s="1"/>
  <c r="AX117" i="4" s="1"/>
  <c r="AX123" i="4" s="1"/>
  <c r="AX129" i="4" s="1"/>
  <c r="AX135" i="4" s="1"/>
  <c r="AX141" i="4" s="1"/>
  <c r="AX147" i="4" s="1"/>
  <c r="AX153" i="4" s="1"/>
  <c r="AX159" i="4" s="1"/>
  <c r="AX165" i="4" s="1"/>
  <c r="AX171" i="4" s="1"/>
  <c r="AX177" i="4" s="1"/>
  <c r="AX183" i="4" s="1"/>
  <c r="AX189" i="4" s="1"/>
  <c r="AX195" i="4" s="1"/>
  <c r="AX201" i="4" s="1"/>
  <c r="AX207" i="4" s="1"/>
  <c r="AX213" i="4" s="1"/>
  <c r="AX219" i="4" s="1"/>
  <c r="AX225" i="4" s="1"/>
  <c r="AX231" i="4" s="1"/>
  <c r="AX237" i="4" s="1"/>
  <c r="AX243" i="4" s="1"/>
  <c r="AX249" i="4" s="1"/>
  <c r="AX255" i="4" s="1"/>
  <c r="AT238" i="2"/>
  <c r="AT229" i="2"/>
  <c r="AU229" i="4"/>
  <c r="AT230" i="4"/>
  <c r="AY234" i="4" s="1"/>
  <c r="AU166" i="4"/>
  <c r="AU238" i="4"/>
  <c r="AU253" i="4"/>
  <c r="AT254" i="4"/>
  <c r="AY258" i="4" s="1"/>
  <c r="AX26" i="4"/>
  <c r="AX32" i="4" s="1"/>
  <c r="AX38" i="4" s="1"/>
  <c r="AX44" i="4" s="1"/>
  <c r="AX50" i="4" s="1"/>
  <c r="AX56" i="4" s="1"/>
  <c r="AX62" i="4" s="1"/>
  <c r="AX68" i="4" s="1"/>
  <c r="AX74" i="4" s="1"/>
  <c r="AX80" i="4" s="1"/>
  <c r="AX86" i="4" s="1"/>
  <c r="AX92" i="4" s="1"/>
  <c r="AX98" i="4" s="1"/>
  <c r="AX104" i="4" s="1"/>
  <c r="AX110" i="4" s="1"/>
  <c r="AX116" i="4" s="1"/>
  <c r="AX122" i="4" s="1"/>
  <c r="AX128" i="4" s="1"/>
  <c r="AX134" i="4" s="1"/>
  <c r="AX140" i="4" s="1"/>
  <c r="AX146" i="4" s="1"/>
  <c r="AX152" i="4" s="1"/>
  <c r="AX158" i="4" s="1"/>
  <c r="AX164" i="4" s="1"/>
  <c r="AX170" i="4" s="1"/>
  <c r="AX176" i="4" s="1"/>
  <c r="AX182" i="4" s="1"/>
  <c r="AX188" i="4" s="1"/>
  <c r="AX194" i="4" s="1"/>
  <c r="AX200" i="4" s="1"/>
  <c r="AX206" i="4" s="1"/>
  <c r="AX212" i="4" s="1"/>
  <c r="AX218" i="4" s="1"/>
  <c r="AX224" i="4" s="1"/>
  <c r="AX230" i="4" s="1"/>
  <c r="AX236" i="4" s="1"/>
  <c r="AX242" i="4" s="1"/>
  <c r="AX248" i="4" s="1"/>
  <c r="AX254" i="4" s="1"/>
  <c r="AU256" i="4"/>
  <c r="AU82" i="4"/>
  <c r="AU154" i="4"/>
  <c r="AT158" i="4"/>
  <c r="AY162" i="4" s="1"/>
  <c r="AU157" i="4"/>
  <c r="AU241" i="4"/>
  <c r="AT242" i="4"/>
  <c r="AY246" i="4" s="1"/>
  <c r="AT92" i="4"/>
  <c r="AY96" i="4" s="1"/>
  <c r="AU91" i="4"/>
  <c r="AT224" i="4"/>
  <c r="AY228" i="4" s="1"/>
  <c r="AU223" i="4"/>
  <c r="AT206" i="4"/>
  <c r="AY210" i="4" s="1"/>
  <c r="AU205" i="4"/>
  <c r="AT74" i="4"/>
  <c r="AY78" i="4" s="1"/>
  <c r="AU61" i="4"/>
  <c r="AT62" i="4"/>
  <c r="AY66" i="4" s="1"/>
  <c r="AU235" i="4"/>
  <c r="AT236" i="4"/>
  <c r="AY240" i="4" s="1"/>
  <c r="AU40" i="4"/>
  <c r="AU55" i="4"/>
  <c r="AT56" i="4"/>
  <c r="AY60" i="4" s="1"/>
  <c r="AU142" i="4"/>
  <c r="AU250" i="4"/>
  <c r="AU124" i="4"/>
  <c r="AU58" i="4"/>
  <c r="AU181" i="4"/>
  <c r="AU94" i="4"/>
  <c r="AU73" i="4"/>
  <c r="I243" i="2"/>
  <c r="AU249" i="2"/>
  <c r="AU236" i="2"/>
  <c r="AT246" i="2"/>
  <c r="AV242" i="2"/>
  <c r="AU244" i="4"/>
  <c r="AU220" i="4"/>
  <c r="AT182" i="4"/>
  <c r="AY186" i="4" s="1"/>
  <c r="AU202" i="4"/>
  <c r="AU196" i="4"/>
  <c r="AT32" i="4"/>
  <c r="AY36" i="4" s="1"/>
  <c r="AU31" i="4"/>
  <c r="AU28" i="4"/>
  <c r="BA27" i="4"/>
  <c r="BA33" i="4" s="1"/>
  <c r="BA39" i="4" s="1"/>
  <c r="BA45" i="4" s="1"/>
  <c r="BA51" i="4" s="1"/>
  <c r="BA57" i="4" s="1"/>
  <c r="BA63" i="4" s="1"/>
  <c r="BA69" i="4" s="1"/>
  <c r="BA75" i="4" s="1"/>
  <c r="BA81" i="4" s="1"/>
  <c r="BA87" i="4" s="1"/>
  <c r="BA93" i="4" s="1"/>
  <c r="BA99" i="4" s="1"/>
  <c r="BA105" i="4" s="1"/>
  <c r="BA111" i="4" s="1"/>
  <c r="BA117" i="4" s="1"/>
  <c r="BA123" i="4" s="1"/>
  <c r="BA129" i="4" s="1"/>
  <c r="BA135" i="4" s="1"/>
  <c r="BA141" i="4" s="1"/>
  <c r="BA147" i="4" s="1"/>
  <c r="BA153" i="4" s="1"/>
  <c r="BA159" i="4" s="1"/>
  <c r="BA165" i="4" s="1"/>
  <c r="BA171" i="4" s="1"/>
  <c r="BA177" i="4" s="1"/>
  <c r="BA183" i="4" s="1"/>
  <c r="BA189" i="4" s="1"/>
  <c r="BA195" i="4" s="1"/>
  <c r="BA201" i="4" s="1"/>
  <c r="BA207" i="4" s="1"/>
  <c r="BA213" i="4" s="1"/>
  <c r="BA219" i="4" s="1"/>
  <c r="BA225" i="4" s="1"/>
  <c r="BA231" i="4" s="1"/>
  <c r="BA237" i="4" s="1"/>
  <c r="BA243" i="4" s="1"/>
  <c r="BA249" i="4" s="1"/>
  <c r="BA255" i="4" s="1"/>
  <c r="AU34" i="4"/>
  <c r="AT128" i="4"/>
  <c r="AY132" i="4" s="1"/>
  <c r="AU118" i="4"/>
  <c r="AV228" i="2"/>
  <c r="AW228" i="2"/>
  <c r="BA240" i="2"/>
  <c r="AZ240" i="2"/>
  <c r="AU136" i="4"/>
  <c r="AU190" i="4"/>
  <c r="AT110" i="4"/>
  <c r="AY114" i="4" s="1"/>
  <c r="AU109" i="4"/>
  <c r="AU172" i="4"/>
  <c r="AU43" i="4"/>
  <c r="AT44" i="4"/>
  <c r="AY48" i="4" s="1"/>
  <c r="AT116" i="4"/>
  <c r="AY120" i="4" s="1"/>
  <c r="AU115" i="4"/>
  <c r="AU112" i="4"/>
  <c r="AU208" i="4"/>
  <c r="AU106" i="4"/>
  <c r="AU76" i="4"/>
  <c r="AU184" i="4"/>
  <c r="AU130" i="4"/>
  <c r="AU148" i="4"/>
  <c r="AU52" i="4"/>
  <c r="AU64" i="4"/>
  <c r="AT152" i="4"/>
  <c r="AY156" i="4" s="1"/>
  <c r="AU151" i="4"/>
  <c r="AU178" i="4"/>
  <c r="AU187" i="4"/>
  <c r="AT188" i="4"/>
  <c r="AY192" i="4" s="1"/>
  <c r="AU160" i="4"/>
  <c r="AU193" i="4"/>
  <c r="AT194" i="4"/>
  <c r="AY198" i="4" s="1"/>
  <c r="AU121" i="4"/>
  <c r="AT122" i="4"/>
  <c r="AY126" i="4" s="1"/>
  <c r="AU175" i="4"/>
  <c r="AT176" i="4"/>
  <c r="AY180" i="4" s="1"/>
  <c r="AT243" i="2"/>
  <c r="AV249" i="2"/>
  <c r="AU100" i="4"/>
  <c r="AT80" i="4"/>
  <c r="AY84" i="4" s="1"/>
  <c r="AU79" i="4"/>
  <c r="AY26" i="4"/>
  <c r="AY32" i="4" s="1"/>
  <c r="AY38" i="4" s="1"/>
  <c r="AY44" i="4" s="1"/>
  <c r="AY50" i="4" s="1"/>
  <c r="AY56" i="4" s="1"/>
  <c r="AY62" i="4" s="1"/>
  <c r="AY68" i="4" s="1"/>
  <c r="AY74" i="4" s="1"/>
  <c r="AY80" i="4" s="1"/>
  <c r="AY86" i="4" s="1"/>
  <c r="AY92" i="4" s="1"/>
  <c r="AY98" i="4" s="1"/>
  <c r="AY104" i="4" s="1"/>
  <c r="AY110" i="4" s="1"/>
  <c r="AY116" i="4" s="1"/>
  <c r="AY122" i="4" s="1"/>
  <c r="AY128" i="4" s="1"/>
  <c r="AY134" i="4" s="1"/>
  <c r="AY140" i="4" s="1"/>
  <c r="AY146" i="4" s="1"/>
  <c r="AY152" i="4" s="1"/>
  <c r="AY158" i="4" s="1"/>
  <c r="AY164" i="4" s="1"/>
  <c r="AY170" i="4" s="1"/>
  <c r="AY176" i="4" s="1"/>
  <c r="AY182" i="4" s="1"/>
  <c r="AY188" i="4" s="1"/>
  <c r="AY194" i="4" s="1"/>
  <c r="AY200" i="4" s="1"/>
  <c r="AY206" i="4" s="1"/>
  <c r="AY212" i="4" s="1"/>
  <c r="AY218" i="4" s="1"/>
  <c r="AY224" i="4" s="1"/>
  <c r="AY230" i="4" s="1"/>
  <c r="AY236" i="4" s="1"/>
  <c r="AY242" i="4" s="1"/>
  <c r="AY248" i="4" s="1"/>
  <c r="AY254" i="4" s="1"/>
  <c r="AU214" i="4"/>
  <c r="AU199" i="4"/>
  <c r="AT200" i="4"/>
  <c r="AY204" i="4" s="1"/>
  <c r="AU232" i="4"/>
  <c r="AT104" i="4"/>
  <c r="AY108" i="4" s="1"/>
  <c r="AU103" i="4"/>
  <c r="AU46" i="4"/>
  <c r="AW27" i="4"/>
  <c r="AW33" i="4" s="1"/>
  <c r="AW39" i="4" s="1"/>
  <c r="AW45" i="4" s="1"/>
  <c r="AW51" i="4" s="1"/>
  <c r="AW57" i="4" s="1"/>
  <c r="AW63" i="4" s="1"/>
  <c r="AW69" i="4" s="1"/>
  <c r="AW75" i="4" s="1"/>
  <c r="AW81" i="4" s="1"/>
  <c r="AW87" i="4" s="1"/>
  <c r="AW93" i="4" s="1"/>
  <c r="AW99" i="4" s="1"/>
  <c r="AW105" i="4" s="1"/>
  <c r="AW111" i="4" s="1"/>
  <c r="AW117" i="4" s="1"/>
  <c r="AW123" i="4" s="1"/>
  <c r="AW129" i="4" s="1"/>
  <c r="AW135" i="4" s="1"/>
  <c r="AW141" i="4" s="1"/>
  <c r="AW147" i="4" s="1"/>
  <c r="AW153" i="4" s="1"/>
  <c r="AW159" i="4" s="1"/>
  <c r="AW165" i="4" s="1"/>
  <c r="AW171" i="4" s="1"/>
  <c r="AW177" i="4" s="1"/>
  <c r="AW183" i="4" s="1"/>
  <c r="AW189" i="4" s="1"/>
  <c r="AW195" i="4" s="1"/>
  <c r="AW201" i="4" s="1"/>
  <c r="AW207" i="4" s="1"/>
  <c r="AW213" i="4" s="1"/>
  <c r="AW219" i="4" s="1"/>
  <c r="AW225" i="4" s="1"/>
  <c r="AW231" i="4" s="1"/>
  <c r="AW237" i="4" s="1"/>
  <c r="AW243" i="4" s="1"/>
  <c r="AW249" i="4" s="1"/>
  <c r="AW255" i="4" s="1"/>
  <c r="AT50" i="4"/>
  <c r="AY54" i="4" s="1"/>
  <c r="AU49" i="4"/>
  <c r="AU88" i="4"/>
  <c r="AU127" i="4"/>
  <c r="AT26" i="4"/>
  <c r="AY30" i="4" s="1"/>
  <c r="AU25" i="4"/>
  <c r="AU85" i="4"/>
  <c r="AT86" i="4"/>
  <c r="AY90" i="4" s="1"/>
  <c r="AU133" i="4"/>
  <c r="AT134" i="4"/>
  <c r="AY138" i="4" s="1"/>
  <c r="AT170" i="4"/>
  <c r="AY174" i="4" s="1"/>
  <c r="AU169" i="4"/>
  <c r="AU226" i="4"/>
  <c r="AU97" i="4"/>
  <c r="AT98" i="4"/>
  <c r="AY102" i="4" s="1"/>
  <c r="AU145" i="4"/>
  <c r="AT146" i="4"/>
  <c r="AY150" i="4" s="1"/>
  <c r="AT15" i="4"/>
  <c r="AT14" i="4"/>
  <c r="AT21" i="4"/>
  <c r="AT20" i="4"/>
  <c r="AV21" i="4"/>
  <c r="AV27" i="4" s="1"/>
  <c r="AU22" i="4"/>
  <c r="AV20" i="4"/>
  <c r="AV26" i="4" s="1"/>
  <c r="AU19" i="4"/>
  <c r="AT22" i="4" s="1"/>
  <c r="AV15" i="4"/>
  <c r="AU16" i="4"/>
  <c r="AU13" i="4"/>
  <c r="AT16" i="4" s="1"/>
  <c r="AT13" i="4" s="1"/>
  <c r="AV14" i="4"/>
  <c r="AU14" i="4" s="1"/>
  <c r="I14" i="4" s="1"/>
  <c r="AT30" i="4" l="1"/>
  <c r="AT28" i="4"/>
  <c r="AU26" i="4"/>
  <c r="AV32" i="4"/>
  <c r="AT36" i="4"/>
  <c r="AV33" i="4"/>
  <c r="AT27" i="4"/>
  <c r="H130" i="4"/>
  <c r="I127" i="4"/>
  <c r="I52" i="4"/>
  <c r="I118" i="4"/>
  <c r="I247" i="4"/>
  <c r="H250" i="4"/>
  <c r="I70" i="4"/>
  <c r="I46" i="4"/>
  <c r="I160" i="4"/>
  <c r="I76" i="4"/>
  <c r="I190" i="4"/>
  <c r="H34" i="4"/>
  <c r="I31" i="4"/>
  <c r="AU240" i="2"/>
  <c r="I236" i="2"/>
  <c r="I249" i="2"/>
  <c r="AU255" i="2"/>
  <c r="I58" i="4"/>
  <c r="I205" i="4"/>
  <c r="H208" i="4"/>
  <c r="I166" i="4"/>
  <c r="I196" i="4"/>
  <c r="I157" i="4"/>
  <c r="H160" i="4"/>
  <c r="I139" i="4"/>
  <c r="H142" i="4"/>
  <c r="I163" i="4"/>
  <c r="H166" i="4"/>
  <c r="I79" i="4"/>
  <c r="H82" i="4"/>
  <c r="I202" i="4"/>
  <c r="I238" i="4"/>
  <c r="AZ246" i="2"/>
  <c r="BA246" i="2"/>
  <c r="I217" i="4"/>
  <c r="H220" i="4"/>
  <c r="H172" i="4"/>
  <c r="I169" i="4"/>
  <c r="I199" i="4"/>
  <c r="H202" i="4"/>
  <c r="H46" i="4"/>
  <c r="I43" i="4"/>
  <c r="I172" i="4"/>
  <c r="I136" i="4"/>
  <c r="I34" i="4"/>
  <c r="I244" i="4"/>
  <c r="I94" i="4"/>
  <c r="I37" i="4"/>
  <c r="H40" i="4"/>
  <c r="H70" i="4"/>
  <c r="I67" i="4"/>
  <c r="I178" i="4"/>
  <c r="I115" i="4"/>
  <c r="H118" i="4"/>
  <c r="H112" i="4"/>
  <c r="I109" i="4"/>
  <c r="I40" i="4"/>
  <c r="BA30" i="4"/>
  <c r="AZ30" i="4"/>
  <c r="H232" i="4"/>
  <c r="I229" i="4"/>
  <c r="I25" i="4"/>
  <c r="H28" i="4"/>
  <c r="I49" i="4"/>
  <c r="H52" i="4"/>
  <c r="I100" i="4"/>
  <c r="H154" i="4"/>
  <c r="I151" i="4"/>
  <c r="I106" i="4"/>
  <c r="I112" i="4"/>
  <c r="I220" i="4"/>
  <c r="H184" i="4"/>
  <c r="I181" i="4"/>
  <c r="I124" i="4"/>
  <c r="I250" i="4"/>
  <c r="H58" i="4"/>
  <c r="I55" i="4"/>
  <c r="H226" i="4"/>
  <c r="I223" i="4"/>
  <c r="H94" i="4"/>
  <c r="I91" i="4"/>
  <c r="H214" i="4"/>
  <c r="I211" i="4"/>
  <c r="I232" i="4"/>
  <c r="I145" i="4"/>
  <c r="H148" i="4"/>
  <c r="I121" i="4"/>
  <c r="H124" i="4"/>
  <c r="AU242" i="2"/>
  <c r="I242" i="2" s="1"/>
  <c r="AT252" i="2"/>
  <c r="AV248" i="2"/>
  <c r="I73" i="4"/>
  <c r="H76" i="4"/>
  <c r="I82" i="4"/>
  <c r="I88" i="4"/>
  <c r="I193" i="4"/>
  <c r="H196" i="4"/>
  <c r="I208" i="4"/>
  <c r="I142" i="4"/>
  <c r="I226" i="4"/>
  <c r="I103" i="4"/>
  <c r="H106" i="4"/>
  <c r="I214" i="4"/>
  <c r="I130" i="4"/>
  <c r="H238" i="4"/>
  <c r="I235" i="4"/>
  <c r="I154" i="4"/>
  <c r="AT244" i="2"/>
  <c r="AT235" i="2"/>
  <c r="H100" i="4"/>
  <c r="I97" i="4"/>
  <c r="I184" i="4"/>
  <c r="I133" i="4"/>
  <c r="H136" i="4"/>
  <c r="I148" i="4"/>
  <c r="AT34" i="4"/>
  <c r="AT25" i="4"/>
  <c r="I85" i="4"/>
  <c r="H88" i="4"/>
  <c r="AT249" i="2"/>
  <c r="AV255" i="2"/>
  <c r="H178" i="4"/>
  <c r="I175" i="4"/>
  <c r="H190" i="4"/>
  <c r="I187" i="4"/>
  <c r="I64" i="4"/>
  <c r="I28" i="4"/>
  <c r="H64" i="4"/>
  <c r="I61" i="4"/>
  <c r="H244" i="4"/>
  <c r="I241" i="4"/>
  <c r="I256" i="4"/>
  <c r="H256" i="4"/>
  <c r="I253" i="4"/>
  <c r="AT19" i="4"/>
  <c r="AY24" i="4"/>
  <c r="AT24" i="4"/>
  <c r="AT18" i="4"/>
  <c r="AY18" i="4"/>
  <c r="AU20" i="4"/>
  <c r="I20" i="4" s="1"/>
  <c r="AU15" i="4"/>
  <c r="I16" i="4"/>
  <c r="AU21" i="4"/>
  <c r="AU27" i="4" s="1"/>
  <c r="I22" i="4"/>
  <c r="H16" i="4"/>
  <c r="I13" i="4"/>
  <c r="H22" i="4"/>
  <c r="I19" i="4"/>
  <c r="B24" i="4"/>
  <c r="L2" i="5"/>
  <c r="AU246" i="2" l="1"/>
  <c r="AV246" i="2" s="1"/>
  <c r="I27" i="4"/>
  <c r="AU33" i="4"/>
  <c r="J137" i="4"/>
  <c r="S137" i="4"/>
  <c r="AT137" i="4"/>
  <c r="AK137" i="4"/>
  <c r="AB137" i="4"/>
  <c r="J209" i="4"/>
  <c r="S209" i="4"/>
  <c r="AT209" i="4"/>
  <c r="AK209" i="4"/>
  <c r="AB209" i="4"/>
  <c r="AU30" i="4"/>
  <c r="AV30" i="4" s="1"/>
  <c r="I26" i="4"/>
  <c r="J149" i="4"/>
  <c r="S149" i="4"/>
  <c r="AB149" i="4"/>
  <c r="AK149" i="4"/>
  <c r="AT149" i="4"/>
  <c r="J59" i="4"/>
  <c r="AK59" i="4"/>
  <c r="S59" i="4"/>
  <c r="AT59" i="4"/>
  <c r="AB59" i="4"/>
  <c r="J29" i="4"/>
  <c r="AB29" i="4"/>
  <c r="S29" i="4"/>
  <c r="AK29" i="4"/>
  <c r="AT29" i="4"/>
  <c r="J233" i="4"/>
  <c r="S233" i="4"/>
  <c r="AB233" i="4"/>
  <c r="AK233" i="4"/>
  <c r="AT233" i="4"/>
  <c r="S47" i="4"/>
  <c r="AT47" i="4"/>
  <c r="AB47" i="4"/>
  <c r="J47" i="4"/>
  <c r="AK47" i="4"/>
  <c r="J203" i="4"/>
  <c r="AB203" i="4"/>
  <c r="AK203" i="4"/>
  <c r="S203" i="4"/>
  <c r="AT203" i="4"/>
  <c r="AV240" i="2"/>
  <c r="AW240" i="2"/>
  <c r="AT241" i="2"/>
  <c r="AT250" i="2"/>
  <c r="AB245" i="4"/>
  <c r="AK245" i="4"/>
  <c r="AT245" i="4"/>
  <c r="S245" i="4"/>
  <c r="J245" i="4"/>
  <c r="AT101" i="4"/>
  <c r="AB101" i="4"/>
  <c r="J101" i="4"/>
  <c r="S101" i="4"/>
  <c r="AK101" i="4"/>
  <c r="AB77" i="4"/>
  <c r="J77" i="4"/>
  <c r="AT77" i="4"/>
  <c r="AK77" i="4"/>
  <c r="S77" i="4"/>
  <c r="J125" i="4"/>
  <c r="AK125" i="4"/>
  <c r="AB125" i="4"/>
  <c r="S125" i="4"/>
  <c r="AT125" i="4"/>
  <c r="AK227" i="4"/>
  <c r="S227" i="4"/>
  <c r="AT227" i="4"/>
  <c r="AB227" i="4"/>
  <c r="J227" i="4"/>
  <c r="J173" i="4"/>
  <c r="AT173" i="4"/>
  <c r="S173" i="4"/>
  <c r="AB173" i="4"/>
  <c r="AK173" i="4"/>
  <c r="S221" i="4"/>
  <c r="AB221" i="4"/>
  <c r="AK221" i="4"/>
  <c r="AT221" i="4"/>
  <c r="J221" i="4"/>
  <c r="AK83" i="4"/>
  <c r="AB83" i="4"/>
  <c r="J83" i="4"/>
  <c r="S83" i="4"/>
  <c r="AT83" i="4"/>
  <c r="AT95" i="4"/>
  <c r="AK95" i="4"/>
  <c r="S95" i="4"/>
  <c r="J95" i="4"/>
  <c r="AB95" i="4"/>
  <c r="J107" i="4"/>
  <c r="S107" i="4"/>
  <c r="AK107" i="4"/>
  <c r="AT107" i="4"/>
  <c r="AB107" i="4"/>
  <c r="AB113" i="4"/>
  <c r="AT113" i="4"/>
  <c r="J113" i="4"/>
  <c r="AK113" i="4"/>
  <c r="S113" i="4"/>
  <c r="AT71" i="4"/>
  <c r="J71" i="4"/>
  <c r="S71" i="4"/>
  <c r="AB71" i="4"/>
  <c r="AK71" i="4"/>
  <c r="S167" i="4"/>
  <c r="J167" i="4"/>
  <c r="AT167" i="4"/>
  <c r="AB167" i="4"/>
  <c r="AK167" i="4"/>
  <c r="AT161" i="4"/>
  <c r="S161" i="4"/>
  <c r="AK161" i="4"/>
  <c r="J161" i="4"/>
  <c r="AB161" i="4"/>
  <c r="I255" i="2"/>
  <c r="S251" i="4"/>
  <c r="AB251" i="4"/>
  <c r="J251" i="4"/>
  <c r="AK251" i="4"/>
  <c r="AT251" i="4"/>
  <c r="AT31" i="4"/>
  <c r="AT40" i="4"/>
  <c r="AK65" i="4"/>
  <c r="AT65" i="4"/>
  <c r="S65" i="4"/>
  <c r="J65" i="4"/>
  <c r="AB65" i="4"/>
  <c r="J179" i="4"/>
  <c r="S179" i="4"/>
  <c r="AT179" i="4"/>
  <c r="AB179" i="4"/>
  <c r="AK179" i="4"/>
  <c r="AK197" i="4"/>
  <c r="S197" i="4"/>
  <c r="AB197" i="4"/>
  <c r="AT197" i="4"/>
  <c r="J197" i="4"/>
  <c r="AU248" i="2"/>
  <c r="I248" i="2" s="1"/>
  <c r="AT258" i="2"/>
  <c r="AV254" i="2"/>
  <c r="AK119" i="4"/>
  <c r="S119" i="4"/>
  <c r="AB119" i="4"/>
  <c r="AT119" i="4"/>
  <c r="J119" i="4"/>
  <c r="S41" i="4"/>
  <c r="AT41" i="4"/>
  <c r="AK41" i="4"/>
  <c r="AB41" i="4"/>
  <c r="J41" i="4"/>
  <c r="AZ36" i="4"/>
  <c r="BA36" i="4"/>
  <c r="AT191" i="4"/>
  <c r="AB191" i="4"/>
  <c r="J191" i="4"/>
  <c r="AK191" i="4"/>
  <c r="S191" i="4"/>
  <c r="J155" i="4"/>
  <c r="AK155" i="4"/>
  <c r="AT155" i="4"/>
  <c r="AB155" i="4"/>
  <c r="S155" i="4"/>
  <c r="AT33" i="4"/>
  <c r="AV39" i="4"/>
  <c r="AK257" i="4"/>
  <c r="AT257" i="4"/>
  <c r="AB257" i="4"/>
  <c r="S257" i="4"/>
  <c r="J257" i="4"/>
  <c r="AT255" i="2"/>
  <c r="S89" i="4"/>
  <c r="AK89" i="4"/>
  <c r="AT89" i="4"/>
  <c r="J89" i="4"/>
  <c r="AB89" i="4"/>
  <c r="AB239" i="4"/>
  <c r="AK239" i="4"/>
  <c r="J239" i="4"/>
  <c r="S239" i="4"/>
  <c r="AT239" i="4"/>
  <c r="BA252" i="2"/>
  <c r="AZ252" i="2"/>
  <c r="S215" i="4"/>
  <c r="AT215" i="4"/>
  <c r="AK215" i="4"/>
  <c r="AB215" i="4"/>
  <c r="J215" i="4"/>
  <c r="AK185" i="4"/>
  <c r="J185" i="4"/>
  <c r="AB185" i="4"/>
  <c r="AT185" i="4"/>
  <c r="S185" i="4"/>
  <c r="AK53" i="4"/>
  <c r="S53" i="4"/>
  <c r="AB53" i="4"/>
  <c r="AT53" i="4"/>
  <c r="J53" i="4"/>
  <c r="AB143" i="4"/>
  <c r="AK143" i="4"/>
  <c r="S143" i="4"/>
  <c r="J143" i="4"/>
  <c r="AT143" i="4"/>
  <c r="AB35" i="4"/>
  <c r="J35" i="4"/>
  <c r="AK35" i="4"/>
  <c r="AT35" i="4"/>
  <c r="S35" i="4"/>
  <c r="S131" i="4"/>
  <c r="AK131" i="4"/>
  <c r="AT131" i="4"/>
  <c r="J131" i="4"/>
  <c r="AB131" i="4"/>
  <c r="AV38" i="4"/>
  <c r="AU32" i="4"/>
  <c r="I32" i="4" s="1"/>
  <c r="AT42" i="4"/>
  <c r="BB18" i="4"/>
  <c r="AK17" i="4"/>
  <c r="AR18" i="4" s="1"/>
  <c r="AL18" i="4" s="1"/>
  <c r="AN18" i="4" s="1"/>
  <c r="AB17" i="4"/>
  <c r="AI18" i="4" s="1"/>
  <c r="AC18" i="4" s="1"/>
  <c r="AE18" i="4" s="1"/>
  <c r="S17" i="4"/>
  <c r="Z18" i="4" s="1"/>
  <c r="T18" i="4" s="1"/>
  <c r="V18" i="4" s="1"/>
  <c r="AT17" i="4"/>
  <c r="J17" i="4"/>
  <c r="Q18" i="4" s="1"/>
  <c r="K18" i="4" s="1"/>
  <c r="M18" i="4" s="1"/>
  <c r="AK23" i="4"/>
  <c r="S23" i="4"/>
  <c r="AT23" i="4"/>
  <c r="AB23" i="4"/>
  <c r="J23" i="4"/>
  <c r="AZ18" i="4"/>
  <c r="BA18" i="4"/>
  <c r="AU18" i="4" s="1"/>
  <c r="AZ24" i="4"/>
  <c r="BA24" i="4"/>
  <c r="AU24" i="4" s="1"/>
  <c r="I21" i="4"/>
  <c r="I15" i="4"/>
  <c r="L9" i="5"/>
  <c r="M2" i="5"/>
  <c r="AU252" i="2" l="1"/>
  <c r="AW246" i="2"/>
  <c r="AW18" i="4"/>
  <c r="AT256" i="2"/>
  <c r="AT247" i="2"/>
  <c r="AV252" i="2"/>
  <c r="AW252" i="2"/>
  <c r="AZ42" i="4"/>
  <c r="BA42" i="4"/>
  <c r="AT46" i="4"/>
  <c r="AT37" i="4"/>
  <c r="AT39" i="4"/>
  <c r="AV45" i="4"/>
  <c r="AZ258" i="2"/>
  <c r="BA258" i="2"/>
  <c r="AW24" i="4"/>
  <c r="AU38" i="4"/>
  <c r="AV44" i="4"/>
  <c r="AT48" i="4"/>
  <c r="AU36" i="4"/>
  <c r="AV36" i="4" s="1"/>
  <c r="I33" i="4"/>
  <c r="AU39" i="4"/>
  <c r="AU254" i="2"/>
  <c r="I254" i="2" s="1"/>
  <c r="AW30" i="4"/>
  <c r="AV18" i="4"/>
  <c r="AV24" i="4"/>
  <c r="L18" i="4"/>
  <c r="AM18" i="4"/>
  <c r="AD18" i="4"/>
  <c r="U18" i="4"/>
  <c r="N2" i="5"/>
  <c r="M9" i="5"/>
  <c r="AW36" i="4" l="1"/>
  <c r="AU42" i="4"/>
  <c r="AV42" i="4" s="1"/>
  <c r="I38" i="4"/>
  <c r="I39" i="4"/>
  <c r="AU45" i="4"/>
  <c r="AT45" i="4"/>
  <c r="AV51" i="4"/>
  <c r="AU258" i="2"/>
  <c r="AT43" i="4"/>
  <c r="AT52" i="4"/>
  <c r="BA48" i="4"/>
  <c r="AZ48" i="4"/>
  <c r="AT253" i="2"/>
  <c r="AU44" i="4"/>
  <c r="I44" i="4" s="1"/>
  <c r="AV50" i="4"/>
  <c r="AT54" i="4"/>
  <c r="O2" i="5"/>
  <c r="N9" i="5"/>
  <c r="AW42" i="4" l="1"/>
  <c r="AU48" i="4"/>
  <c r="AV48" i="4" s="1"/>
  <c r="BA54" i="4"/>
  <c r="AZ54" i="4"/>
  <c r="AT51" i="4"/>
  <c r="AV57" i="4"/>
  <c r="AV258" i="2"/>
  <c r="AW258" i="2"/>
  <c r="AU50" i="4"/>
  <c r="I50" i="4" s="1"/>
  <c r="AT60" i="4"/>
  <c r="AV56" i="4"/>
  <c r="AT58" i="4"/>
  <c r="AT49" i="4"/>
  <c r="I45" i="4"/>
  <c r="AU51" i="4"/>
  <c r="P2" i="5"/>
  <c r="O9" i="5"/>
  <c r="AW48" i="4" l="1"/>
  <c r="AU54" i="4"/>
  <c r="AW54" i="4" s="1"/>
  <c r="I51" i="4"/>
  <c r="AU57" i="4"/>
  <c r="AU56" i="4"/>
  <c r="I56" i="4" s="1"/>
  <c r="AV62" i="4"/>
  <c r="AT66" i="4"/>
  <c r="AT55" i="4"/>
  <c r="AT64" i="4"/>
  <c r="AZ60" i="4"/>
  <c r="BA60" i="4"/>
  <c r="AT57" i="4"/>
  <c r="AV63" i="4"/>
  <c r="P9" i="5"/>
  <c r="Q2" i="5"/>
  <c r="AU60" i="4" l="1"/>
  <c r="AV60" i="4" s="1"/>
  <c r="AV54" i="4"/>
  <c r="AT61" i="4"/>
  <c r="AT70" i="4"/>
  <c r="AZ66" i="4"/>
  <c r="BA66" i="4"/>
  <c r="AT63" i="4"/>
  <c r="AV69" i="4"/>
  <c r="AU62" i="4"/>
  <c r="I62" i="4" s="1"/>
  <c r="AT72" i="4"/>
  <c r="AV68" i="4"/>
  <c r="I57" i="4"/>
  <c r="AU63" i="4"/>
  <c r="Q9" i="5"/>
  <c r="R2" i="5"/>
  <c r="AW60" i="4" l="1"/>
  <c r="I63" i="4"/>
  <c r="AU69" i="4"/>
  <c r="AT69" i="4"/>
  <c r="AV75" i="4"/>
  <c r="AU68" i="4"/>
  <c r="AV74" i="4"/>
  <c r="AT78" i="4"/>
  <c r="AZ72" i="4"/>
  <c r="BA72" i="4"/>
  <c r="AU66" i="4"/>
  <c r="AW66" i="4" s="1"/>
  <c r="AT67" i="4"/>
  <c r="AT76" i="4"/>
  <c r="R9" i="5"/>
  <c r="U2" i="5"/>
  <c r="AV66" i="4" l="1"/>
  <c r="BA78" i="4"/>
  <c r="AZ78" i="4"/>
  <c r="AU72" i="4"/>
  <c r="AV72" i="4" s="1"/>
  <c r="I68" i="4"/>
  <c r="AU74" i="4"/>
  <c r="I74" i="4" s="1"/>
  <c r="AT84" i="4"/>
  <c r="AV80" i="4"/>
  <c r="I69" i="4"/>
  <c r="AU75" i="4"/>
  <c r="AT73" i="4"/>
  <c r="AT82" i="4"/>
  <c r="AT75" i="4"/>
  <c r="AV81" i="4"/>
  <c r="V2" i="5"/>
  <c r="U9" i="5"/>
  <c r="AW72" i="4" l="1"/>
  <c r="AU80" i="4"/>
  <c r="AV86" i="4"/>
  <c r="AT90" i="4"/>
  <c r="I75" i="4"/>
  <c r="AU81" i="4"/>
  <c r="BA84" i="4"/>
  <c r="AZ84" i="4"/>
  <c r="AT79" i="4"/>
  <c r="AT88" i="4"/>
  <c r="AU78" i="4"/>
  <c r="AV78" i="4" s="1"/>
  <c r="AT81" i="4"/>
  <c r="AV87" i="4"/>
  <c r="V9" i="5"/>
  <c r="W2" i="5"/>
  <c r="I81" i="4" l="1"/>
  <c r="AU87" i="4"/>
  <c r="AU86" i="4"/>
  <c r="I86" i="4" s="1"/>
  <c r="AT96" i="4"/>
  <c r="AV92" i="4"/>
  <c r="AW78" i="4"/>
  <c r="AT94" i="4"/>
  <c r="AT85" i="4"/>
  <c r="AU84" i="4"/>
  <c r="AV84" i="4" s="1"/>
  <c r="I80" i="4"/>
  <c r="BA90" i="4"/>
  <c r="AZ90" i="4"/>
  <c r="AT87" i="4"/>
  <c r="AV93" i="4"/>
  <c r="W9" i="5"/>
  <c r="X2" i="5"/>
  <c r="AU90" i="4" l="1"/>
  <c r="AV90" i="4" s="1"/>
  <c r="AW84" i="4"/>
  <c r="AT93" i="4"/>
  <c r="AV99" i="4"/>
  <c r="AU92" i="4"/>
  <c r="AT102" i="4"/>
  <c r="AV98" i="4"/>
  <c r="AZ96" i="4"/>
  <c r="BA96" i="4"/>
  <c r="AT100" i="4"/>
  <c r="AT91" i="4"/>
  <c r="I87" i="4"/>
  <c r="AU93" i="4"/>
  <c r="Y2" i="5"/>
  <c r="X9" i="5"/>
  <c r="AW90" i="4" l="1"/>
  <c r="AU98" i="4"/>
  <c r="I98" i="4" s="1"/>
  <c r="AV104" i="4"/>
  <c r="AT108" i="4"/>
  <c r="BA102" i="4"/>
  <c r="AZ102" i="4"/>
  <c r="I93" i="4"/>
  <c r="AU99" i="4"/>
  <c r="AT97" i="4"/>
  <c r="AT106" i="4"/>
  <c r="AU96" i="4"/>
  <c r="AW96" i="4" s="1"/>
  <c r="I92" i="4"/>
  <c r="AT99" i="4"/>
  <c r="AV105" i="4"/>
  <c r="Y9" i="5"/>
  <c r="Z2" i="5"/>
  <c r="AV96" i="4" l="1"/>
  <c r="AT105" i="4"/>
  <c r="AV111" i="4"/>
  <c r="AT103" i="4"/>
  <c r="AT112" i="4"/>
  <c r="I99" i="4"/>
  <c r="AU105" i="4"/>
  <c r="AU102" i="4"/>
  <c r="AV102" i="4" s="1"/>
  <c r="BA108" i="4"/>
  <c r="AZ108" i="4"/>
  <c r="AU104" i="4"/>
  <c r="I104" i="4" s="1"/>
  <c r="AV110" i="4"/>
  <c r="AT114" i="4"/>
  <c r="AA2" i="5"/>
  <c r="Z9" i="5"/>
  <c r="AT111" i="4" l="1"/>
  <c r="AV117" i="4"/>
  <c r="AU108" i="4"/>
  <c r="AW108" i="4" s="1"/>
  <c r="I105" i="4"/>
  <c r="AU111" i="4"/>
  <c r="BA114" i="4"/>
  <c r="AZ114" i="4"/>
  <c r="AW102" i="4"/>
  <c r="AU110" i="4"/>
  <c r="I110" i="4" s="1"/>
  <c r="AT120" i="4"/>
  <c r="AV116" i="4"/>
  <c r="AT118" i="4"/>
  <c r="AT109" i="4"/>
  <c r="AD2" i="5"/>
  <c r="AA9" i="5"/>
  <c r="AV108" i="4" l="1"/>
  <c r="AT117" i="4"/>
  <c r="AV123" i="4"/>
  <c r="BA120" i="4"/>
  <c r="AZ120" i="4"/>
  <c r="AU116" i="4"/>
  <c r="AT126" i="4"/>
  <c r="AV122" i="4"/>
  <c r="AT124" i="4"/>
  <c r="AT115" i="4"/>
  <c r="AU114" i="4"/>
  <c r="AV114" i="4" s="1"/>
  <c r="I111" i="4"/>
  <c r="AU117" i="4"/>
  <c r="AE2" i="5"/>
  <c r="AD9" i="5"/>
  <c r="AW114" i="4" l="1"/>
  <c r="I117" i="4"/>
  <c r="AU123" i="4"/>
  <c r="AU122" i="4"/>
  <c r="I122" i="4" s="1"/>
  <c r="AT132" i="4"/>
  <c r="AV128" i="4"/>
  <c r="BA126" i="4"/>
  <c r="AZ126" i="4"/>
  <c r="AU120" i="4"/>
  <c r="AW120" i="4" s="1"/>
  <c r="I116" i="4"/>
  <c r="AT123" i="4"/>
  <c r="AV129" i="4"/>
  <c r="AT130" i="4"/>
  <c r="AT121" i="4"/>
  <c r="AE9" i="5"/>
  <c r="AF2" i="5"/>
  <c r="AU126" i="4" l="1"/>
  <c r="AW126" i="4" s="1"/>
  <c r="AV120" i="4"/>
  <c r="AT129" i="4"/>
  <c r="AV135" i="4"/>
  <c r="AU128" i="4"/>
  <c r="I128" i="4" s="1"/>
  <c r="AV134" i="4"/>
  <c r="AT138" i="4"/>
  <c r="I123" i="4"/>
  <c r="AU129" i="4"/>
  <c r="AZ132" i="4"/>
  <c r="BA132" i="4"/>
  <c r="AT136" i="4"/>
  <c r="AT127" i="4"/>
  <c r="AF9" i="5"/>
  <c r="F1" i="5"/>
  <c r="AG2" i="5"/>
  <c r="AV126" i="4" l="1"/>
  <c r="AU132" i="4"/>
  <c r="AV132" i="4" s="1"/>
  <c r="AU134" i="4"/>
  <c r="I134" i="4" s="1"/>
  <c r="AT144" i="4"/>
  <c r="AV140" i="4"/>
  <c r="AT133" i="4"/>
  <c r="AT142" i="4"/>
  <c r="AZ138" i="4"/>
  <c r="BA138" i="4"/>
  <c r="I129" i="4"/>
  <c r="AU135" i="4"/>
  <c r="AT135" i="4"/>
  <c r="AV141" i="4"/>
  <c r="AG9" i="5"/>
  <c r="AH2" i="5"/>
  <c r="AW132" i="4" l="1"/>
  <c r="AU138" i="4"/>
  <c r="AV138" i="4" s="1"/>
  <c r="BA144" i="4"/>
  <c r="AZ144" i="4"/>
  <c r="I135" i="4"/>
  <c r="AU141" i="4"/>
  <c r="AT141" i="4"/>
  <c r="AV147" i="4"/>
  <c r="AT148" i="4"/>
  <c r="AT139" i="4"/>
  <c r="AU140" i="4"/>
  <c r="AV146" i="4"/>
  <c r="AT150" i="4"/>
  <c r="AI2" i="5"/>
  <c r="AH9" i="5"/>
  <c r="AW138" i="4" l="1"/>
  <c r="AT147" i="4"/>
  <c r="AV153" i="4"/>
  <c r="I141" i="4"/>
  <c r="AU147" i="4"/>
  <c r="AZ150" i="4"/>
  <c r="BA150" i="4"/>
  <c r="AU146" i="4"/>
  <c r="AV152" i="4"/>
  <c r="AT156" i="4"/>
  <c r="AU144" i="4"/>
  <c r="AV144" i="4" s="1"/>
  <c r="I140" i="4"/>
  <c r="AT154" i="4"/>
  <c r="AT145" i="4"/>
  <c r="AI9" i="5"/>
  <c r="AJ2" i="5"/>
  <c r="AW144" i="4" l="1"/>
  <c r="AU150" i="4"/>
  <c r="AV150" i="4" s="1"/>
  <c r="I146" i="4"/>
  <c r="AT153" i="4"/>
  <c r="AV159" i="4"/>
  <c r="AT151" i="4"/>
  <c r="AT160" i="4"/>
  <c r="AZ156" i="4"/>
  <c r="BA156" i="4"/>
  <c r="AU152" i="4"/>
  <c r="AV158" i="4"/>
  <c r="AT162" i="4"/>
  <c r="I147" i="4"/>
  <c r="AU153" i="4"/>
  <c r="AJ9" i="5"/>
  <c r="AM2" i="5"/>
  <c r="AW150" i="4" l="1"/>
  <c r="I153" i="4"/>
  <c r="AU159" i="4"/>
  <c r="BA162" i="4"/>
  <c r="AZ162" i="4"/>
  <c r="AT159" i="4"/>
  <c r="AV165" i="4"/>
  <c r="AU156" i="4"/>
  <c r="AW156" i="4" s="1"/>
  <c r="I152" i="4"/>
  <c r="AT166" i="4"/>
  <c r="AT157" i="4"/>
  <c r="AU158" i="4"/>
  <c r="AT168" i="4"/>
  <c r="AV164" i="4"/>
  <c r="AM9" i="5"/>
  <c r="AN2" i="5"/>
  <c r="AV156" i="4" l="1"/>
  <c r="AT165" i="4"/>
  <c r="AV171" i="4"/>
  <c r="BA168" i="4"/>
  <c r="AZ168" i="4"/>
  <c r="AU164" i="4"/>
  <c r="I164" i="4" s="1"/>
  <c r="AT174" i="4"/>
  <c r="AV170" i="4"/>
  <c r="AU162" i="4"/>
  <c r="AV162" i="4" s="1"/>
  <c r="I158" i="4"/>
  <c r="I159" i="4"/>
  <c r="AU165" i="4"/>
  <c r="AT172" i="4"/>
  <c r="AT163" i="4"/>
  <c r="AO2" i="5"/>
  <c r="AN9" i="5"/>
  <c r="AW162" i="4" l="1"/>
  <c r="AU168" i="4"/>
  <c r="AV168" i="4" s="1"/>
  <c r="AU170" i="4"/>
  <c r="AT180" i="4"/>
  <c r="AV176" i="4"/>
  <c r="AZ174" i="4"/>
  <c r="BA174" i="4"/>
  <c r="AT171" i="4"/>
  <c r="AV177" i="4"/>
  <c r="AT178" i="4"/>
  <c r="AT169" i="4"/>
  <c r="I165" i="4"/>
  <c r="AU171" i="4"/>
  <c r="AO9" i="5"/>
  <c r="AP2" i="5"/>
  <c r="AW168" i="4" l="1"/>
  <c r="AT175" i="4"/>
  <c r="AT184" i="4"/>
  <c r="AU174" i="4"/>
  <c r="AV174" i="4" s="1"/>
  <c r="I170" i="4"/>
  <c r="AU176" i="4"/>
  <c r="I176" i="4" s="1"/>
  <c r="AT186" i="4"/>
  <c r="AV182" i="4"/>
  <c r="AZ180" i="4"/>
  <c r="BA180" i="4"/>
  <c r="AT177" i="4"/>
  <c r="AV183" i="4"/>
  <c r="I171" i="4"/>
  <c r="AU177" i="4"/>
  <c r="AQ2" i="5"/>
  <c r="AP9" i="5"/>
  <c r="AU180" i="4" l="1"/>
  <c r="AW174" i="4"/>
  <c r="AV180" i="4"/>
  <c r="AW180" i="4"/>
  <c r="I177" i="4"/>
  <c r="AU183" i="4"/>
  <c r="AT181" i="4"/>
  <c r="AT190" i="4"/>
  <c r="BA186" i="4"/>
  <c r="AZ186" i="4"/>
  <c r="AU182" i="4"/>
  <c r="AT192" i="4"/>
  <c r="AV188" i="4"/>
  <c r="AT183" i="4"/>
  <c r="AV189" i="4"/>
  <c r="AR2" i="5"/>
  <c r="AQ9" i="5"/>
  <c r="AU188" i="4" l="1"/>
  <c r="I188" i="4" s="1"/>
  <c r="AV194" i="4"/>
  <c r="AT198" i="4"/>
  <c r="AZ192" i="4"/>
  <c r="BA192" i="4"/>
  <c r="I183" i="4"/>
  <c r="AU189" i="4"/>
  <c r="AT196" i="4"/>
  <c r="AT187" i="4"/>
  <c r="AU186" i="4"/>
  <c r="AW186" i="4" s="1"/>
  <c r="I182" i="4"/>
  <c r="AT189" i="4"/>
  <c r="AV195" i="4"/>
  <c r="AR9" i="5"/>
  <c r="AS2" i="5"/>
  <c r="AV186" i="4" l="1"/>
  <c r="AU192" i="4"/>
  <c r="AV192" i="4" s="1"/>
  <c r="I189" i="4"/>
  <c r="AU195" i="4"/>
  <c r="BA198" i="4"/>
  <c r="AZ198" i="4"/>
  <c r="AT195" i="4"/>
  <c r="AV201" i="4"/>
  <c r="AT202" i="4"/>
  <c r="AT193" i="4"/>
  <c r="AU194" i="4"/>
  <c r="I194" i="4" s="1"/>
  <c r="AV200" i="4"/>
  <c r="AT204" i="4"/>
  <c r="AV2" i="5"/>
  <c r="AS9" i="5"/>
  <c r="AW192" i="4" l="1"/>
  <c r="AU198" i="4"/>
  <c r="AW198" i="4" s="1"/>
  <c r="I195" i="4"/>
  <c r="AU201" i="4"/>
  <c r="AZ204" i="4"/>
  <c r="BA204" i="4"/>
  <c r="AT208" i="4"/>
  <c r="AT199" i="4"/>
  <c r="AU200" i="4"/>
  <c r="I200" i="4" s="1"/>
  <c r="AV206" i="4"/>
  <c r="AT210" i="4"/>
  <c r="AT201" i="4"/>
  <c r="AV207" i="4"/>
  <c r="AV9" i="5"/>
  <c r="AW2" i="5"/>
  <c r="AU206" i="4" l="1"/>
  <c r="I206" i="4" s="1"/>
  <c r="AV212" i="4"/>
  <c r="AT216" i="4"/>
  <c r="AU204" i="4"/>
  <c r="AV204" i="4" s="1"/>
  <c r="I201" i="4"/>
  <c r="AU207" i="4"/>
  <c r="AV198" i="4"/>
  <c r="AT205" i="4"/>
  <c r="AT214" i="4"/>
  <c r="AZ210" i="4"/>
  <c r="BA210" i="4"/>
  <c r="AT207" i="4"/>
  <c r="AV213" i="4"/>
  <c r="AW9" i="5"/>
  <c r="AX2" i="5"/>
  <c r="AU210" i="4" l="1"/>
  <c r="AV210" i="4" s="1"/>
  <c r="AW204" i="4"/>
  <c r="AU212" i="4"/>
  <c r="I212" i="4" s="1"/>
  <c r="AV218" i="4"/>
  <c r="AT222" i="4"/>
  <c r="AT220" i="4"/>
  <c r="AT211" i="4"/>
  <c r="AW210" i="4"/>
  <c r="I207" i="4"/>
  <c r="AU213" i="4"/>
  <c r="AZ216" i="4"/>
  <c r="BA216" i="4"/>
  <c r="AT213" i="4"/>
  <c r="AV219" i="4"/>
  <c r="AX9" i="5"/>
  <c r="AY2" i="5"/>
  <c r="AU216" i="4" l="1"/>
  <c r="AV216" i="4" s="1"/>
  <c r="I213" i="4"/>
  <c r="AU219" i="4"/>
  <c r="AT219" i="4"/>
  <c r="AV225" i="4"/>
  <c r="AT217" i="4"/>
  <c r="AT226" i="4"/>
  <c r="BA222" i="4"/>
  <c r="AZ222" i="4"/>
  <c r="AU218" i="4"/>
  <c r="I218" i="4" s="1"/>
  <c r="AT228" i="4"/>
  <c r="AV224" i="4"/>
  <c r="AZ2" i="5"/>
  <c r="AY9" i="5"/>
  <c r="AW216" i="4" l="1"/>
  <c r="AU222" i="4"/>
  <c r="AV222" i="4" s="1"/>
  <c r="BA228" i="4"/>
  <c r="AZ228" i="4"/>
  <c r="AW222" i="4"/>
  <c r="I219" i="4"/>
  <c r="AU225" i="4"/>
  <c r="AU224" i="4"/>
  <c r="AT234" i="4"/>
  <c r="AV230" i="4"/>
  <c r="AT223" i="4"/>
  <c r="AT232" i="4"/>
  <c r="AT225" i="4"/>
  <c r="AV231" i="4"/>
  <c r="BA2" i="5"/>
  <c r="AZ9" i="5"/>
  <c r="AT231" i="4" l="1"/>
  <c r="AV237" i="4"/>
  <c r="AU230" i="4"/>
  <c r="I230" i="4" s="1"/>
  <c r="AT240" i="4"/>
  <c r="AV236" i="4"/>
  <c r="AZ234" i="4"/>
  <c r="BA234" i="4"/>
  <c r="AU234" i="4"/>
  <c r="I225" i="4"/>
  <c r="AU231" i="4"/>
  <c r="AT229" i="4"/>
  <c r="AT238" i="4"/>
  <c r="AU228" i="4"/>
  <c r="AW228" i="4" s="1"/>
  <c r="I224" i="4"/>
  <c r="BA9" i="5"/>
  <c r="BB2" i="5"/>
  <c r="BB9" i="5" s="1"/>
  <c r="AV234" i="4" l="1"/>
  <c r="AV228" i="4"/>
  <c r="AY82" i="5"/>
  <c r="AY46" i="5"/>
  <c r="BA64" i="5"/>
  <c r="BB154" i="5"/>
  <c r="AZ196" i="5"/>
  <c r="AW151" i="5"/>
  <c r="BA151" i="5"/>
  <c r="BB130" i="5"/>
  <c r="BA172" i="5"/>
  <c r="AW43" i="5"/>
  <c r="AZ94" i="5"/>
  <c r="AW136" i="5"/>
  <c r="AX28" i="5"/>
  <c r="AV214" i="5"/>
  <c r="AW28" i="5"/>
  <c r="BA55" i="5"/>
  <c r="AY235" i="5"/>
  <c r="AW145" i="5"/>
  <c r="BA85" i="5"/>
  <c r="BA175" i="5"/>
  <c r="AW109" i="5"/>
  <c r="BA70" i="5"/>
  <c r="AY253" i="5"/>
  <c r="AV28" i="5"/>
  <c r="AW37" i="5"/>
  <c r="AX73" i="5"/>
  <c r="AU236" i="4"/>
  <c r="I236" i="4" s="1"/>
  <c r="AV242" i="4"/>
  <c r="AT246" i="4"/>
  <c r="BB133" i="5"/>
  <c r="AZ190" i="5"/>
  <c r="BB49" i="5"/>
  <c r="AV109" i="5"/>
  <c r="BA208" i="5"/>
  <c r="AT235" i="4"/>
  <c r="AT244" i="4"/>
  <c r="BA103" i="5"/>
  <c r="AV244" i="5"/>
  <c r="BB58" i="5"/>
  <c r="BA127" i="5"/>
  <c r="AZ31" i="5"/>
  <c r="AW103" i="5"/>
  <c r="AV40" i="5"/>
  <c r="BA148" i="5"/>
  <c r="AX223" i="5"/>
  <c r="BA244" i="5"/>
  <c r="I231" i="4"/>
  <c r="AU237" i="4"/>
  <c r="AZ240" i="4"/>
  <c r="BA240" i="4"/>
  <c r="BB109" i="5"/>
  <c r="BA160" i="5"/>
  <c r="AZ34" i="5"/>
  <c r="AX166" i="5"/>
  <c r="AX67" i="5"/>
  <c r="AV217" i="5"/>
  <c r="AW232" i="5"/>
  <c r="AW193" i="5"/>
  <c r="AY106" i="5"/>
  <c r="AW235" i="5"/>
  <c r="AY52" i="5"/>
  <c r="AV226" i="5"/>
  <c r="BA139" i="5"/>
  <c r="AX169" i="5"/>
  <c r="AV256" i="5"/>
  <c r="AZ142" i="5"/>
  <c r="AX55" i="5"/>
  <c r="AX103" i="5"/>
  <c r="BA67" i="5"/>
  <c r="AV85" i="5"/>
  <c r="AZ124" i="5"/>
  <c r="BA196" i="5"/>
  <c r="AW58" i="5"/>
  <c r="AZ52" i="5"/>
  <c r="BB205" i="5"/>
  <c r="BA25" i="5"/>
  <c r="AX226" i="5"/>
  <c r="AW169" i="5"/>
  <c r="AY181" i="5"/>
  <c r="BB229" i="5"/>
  <c r="AZ49" i="5"/>
  <c r="AZ193" i="5"/>
  <c r="AW130" i="5"/>
  <c r="BB241" i="5"/>
  <c r="BB124" i="5"/>
  <c r="AY97" i="5"/>
  <c r="AW55" i="5"/>
  <c r="AZ208" i="5"/>
  <c r="AZ61" i="5"/>
  <c r="AZ118" i="5"/>
  <c r="AW190" i="5"/>
  <c r="AZ247" i="5"/>
  <c r="BB172" i="5"/>
  <c r="AY34" i="5"/>
  <c r="BB190" i="5"/>
  <c r="AV250" i="5"/>
  <c r="AW133" i="5"/>
  <c r="AY193" i="5"/>
  <c r="AZ211" i="5"/>
  <c r="AZ106" i="5"/>
  <c r="AW118" i="5"/>
  <c r="AZ130" i="5"/>
  <c r="BB199" i="5"/>
  <c r="AX109" i="5"/>
  <c r="BB238" i="5"/>
  <c r="AV151" i="5"/>
  <c r="BA100" i="5"/>
  <c r="AV46" i="5"/>
  <c r="BB181" i="5"/>
  <c r="AV58" i="5"/>
  <c r="AZ175" i="5"/>
  <c r="AX187" i="5"/>
  <c r="BA241" i="5"/>
  <c r="AZ226" i="5"/>
  <c r="BA178" i="5"/>
  <c r="AW148" i="5"/>
  <c r="AV160" i="5"/>
  <c r="BA91" i="5"/>
  <c r="AZ169" i="5"/>
  <c r="BB52" i="5"/>
  <c r="BB136" i="5"/>
  <c r="AW250" i="5"/>
  <c r="AX199" i="5"/>
  <c r="BA223" i="5"/>
  <c r="BB28" i="5"/>
  <c r="AV139" i="5"/>
  <c r="BA118" i="5"/>
  <c r="AV238" i="5"/>
  <c r="BB175" i="5"/>
  <c r="AV166" i="5"/>
  <c r="AY70" i="5"/>
  <c r="BB202" i="5"/>
  <c r="BA214" i="5"/>
  <c r="AX70" i="5"/>
  <c r="BB223" i="5"/>
  <c r="BB139" i="5"/>
  <c r="AX88" i="5"/>
  <c r="AV199" i="5"/>
  <c r="AW253" i="5"/>
  <c r="AZ28" i="5"/>
  <c r="AY136" i="5"/>
  <c r="AY37" i="5"/>
  <c r="AX139" i="5"/>
  <c r="AZ160" i="5"/>
  <c r="AY220" i="5"/>
  <c r="AZ199" i="5"/>
  <c r="BB142" i="5"/>
  <c r="BA31" i="5"/>
  <c r="AW124" i="5"/>
  <c r="AZ244" i="5"/>
  <c r="BA184" i="5"/>
  <c r="AY85" i="5"/>
  <c r="BA220" i="5"/>
  <c r="AV88" i="5"/>
  <c r="BB232" i="5"/>
  <c r="AZ223" i="5"/>
  <c r="AX31" i="5"/>
  <c r="AZ64" i="5"/>
  <c r="AX94" i="5"/>
  <c r="AW220" i="5"/>
  <c r="BB79" i="5"/>
  <c r="BB94" i="5"/>
  <c r="AV190" i="5"/>
  <c r="AZ85" i="5"/>
  <c r="AW187" i="5"/>
  <c r="AZ109" i="5"/>
  <c r="AV127" i="5"/>
  <c r="AY43" i="5"/>
  <c r="AV229" i="5"/>
  <c r="AW115" i="5"/>
  <c r="AW244" i="5"/>
  <c r="AZ58" i="5"/>
  <c r="AV157" i="5"/>
  <c r="BB100" i="5"/>
  <c r="BB253" i="5"/>
  <c r="AZ115" i="5"/>
  <c r="AX193" i="5"/>
  <c r="BB157" i="5"/>
  <c r="AX97" i="5"/>
  <c r="AV67" i="5"/>
  <c r="AW199" i="5"/>
  <c r="BB25" i="5"/>
  <c r="AY238" i="5"/>
  <c r="AV130" i="5"/>
  <c r="BB208" i="5"/>
  <c r="AY178" i="5"/>
  <c r="AY67" i="5"/>
  <c r="BB145" i="5"/>
  <c r="BB178" i="5"/>
  <c r="AW142" i="5"/>
  <c r="AY190" i="5"/>
  <c r="BA106" i="5"/>
  <c r="BB40" i="5"/>
  <c r="AX208" i="5"/>
  <c r="AY79" i="5"/>
  <c r="AX202" i="5"/>
  <c r="AZ163" i="5"/>
  <c r="BA238" i="5"/>
  <c r="AX235" i="5"/>
  <c r="AW127" i="5"/>
  <c r="AW202" i="5"/>
  <c r="BA115" i="5"/>
  <c r="AW52" i="5"/>
  <c r="AV136" i="5"/>
  <c r="AX184" i="5"/>
  <c r="AV64" i="5"/>
  <c r="AZ181" i="5"/>
  <c r="AZ73" i="5"/>
  <c r="BB61" i="5"/>
  <c r="AX175" i="5"/>
  <c r="AY229" i="5"/>
  <c r="BB256" i="5"/>
  <c r="AV241" i="5"/>
  <c r="BB211" i="5"/>
  <c r="BB121" i="5"/>
  <c r="BA130" i="5"/>
  <c r="AY64" i="5"/>
  <c r="AV193" i="5"/>
  <c r="AY94" i="5"/>
  <c r="AZ70" i="5"/>
  <c r="AZ97" i="5"/>
  <c r="AV148" i="5"/>
  <c r="AW100" i="5"/>
  <c r="AY154" i="5"/>
  <c r="AX52" i="5"/>
  <c r="AY100" i="5"/>
  <c r="AX100" i="5"/>
  <c r="AX25" i="5"/>
  <c r="BB64" i="5"/>
  <c r="AZ241" i="5"/>
  <c r="BA166" i="5"/>
  <c r="AV91" i="5"/>
  <c r="AZ91" i="5"/>
  <c r="AW64" i="5"/>
  <c r="AY25" i="5"/>
  <c r="BA49" i="5"/>
  <c r="BB214" i="5"/>
  <c r="AX49" i="5"/>
  <c r="AZ139" i="5"/>
  <c r="AZ205" i="5"/>
  <c r="AV181" i="5"/>
  <c r="AV118" i="5"/>
  <c r="AY208" i="5"/>
  <c r="AY40" i="5"/>
  <c r="AY196" i="5"/>
  <c r="AX61" i="5"/>
  <c r="AX205" i="5"/>
  <c r="BA187" i="5"/>
  <c r="AX241" i="5"/>
  <c r="BA94" i="5"/>
  <c r="BA121" i="5"/>
  <c r="AW85" i="5"/>
  <c r="AZ157" i="5"/>
  <c r="BB46" i="5"/>
  <c r="AW214" i="5"/>
  <c r="BA73" i="5"/>
  <c r="BB244" i="5"/>
  <c r="BA145" i="5"/>
  <c r="BA253" i="5"/>
  <c r="AY163" i="5"/>
  <c r="AX91" i="5"/>
  <c r="AV79" i="5"/>
  <c r="AW46" i="5"/>
  <c r="AW172" i="5"/>
  <c r="AV202" i="5"/>
  <c r="BB106" i="5"/>
  <c r="AX130" i="5"/>
  <c r="BA157" i="5"/>
  <c r="AV103" i="5"/>
  <c r="AY76" i="5"/>
  <c r="BB127" i="5"/>
  <c r="AX160" i="5"/>
  <c r="AY127" i="5"/>
  <c r="BA46" i="5"/>
  <c r="BB91" i="5"/>
  <c r="AV70" i="5"/>
  <c r="AY166" i="5"/>
  <c r="BA217" i="5"/>
  <c r="BA82" i="5"/>
  <c r="AZ220" i="5"/>
  <c r="AV163" i="5"/>
  <c r="AW97" i="5"/>
  <c r="AX238" i="5"/>
  <c r="BA43" i="5"/>
  <c r="AY241" i="5"/>
  <c r="AX151" i="5"/>
  <c r="BB193" i="5"/>
  <c r="AW160" i="5"/>
  <c r="AY142" i="5"/>
  <c r="AY88" i="5"/>
  <c r="AV211" i="5"/>
  <c r="AX76" i="5"/>
  <c r="AW67" i="5"/>
  <c r="AX79" i="5"/>
  <c r="AV82" i="5"/>
  <c r="AY175" i="5"/>
  <c r="AV94" i="5"/>
  <c r="AX247" i="5"/>
  <c r="AY199" i="5"/>
  <c r="AW238" i="5"/>
  <c r="AV145" i="5"/>
  <c r="AZ256" i="5"/>
  <c r="AW139" i="5"/>
  <c r="BB250" i="5"/>
  <c r="BB166" i="5"/>
  <c r="AX40" i="5"/>
  <c r="AW112" i="5"/>
  <c r="BA97" i="5"/>
  <c r="AX220" i="5"/>
  <c r="AV112" i="5"/>
  <c r="AY118" i="5"/>
  <c r="AW79" i="5"/>
  <c r="AW184" i="5"/>
  <c r="AW94" i="5"/>
  <c r="AZ79" i="5"/>
  <c r="BA235" i="5"/>
  <c r="AZ217" i="5"/>
  <c r="AZ46" i="5"/>
  <c r="AY232" i="5"/>
  <c r="AY61" i="5"/>
  <c r="AY151" i="5"/>
  <c r="AV196" i="5"/>
  <c r="AX85" i="5"/>
  <c r="AX43" i="5"/>
  <c r="AV142" i="5"/>
  <c r="AZ76" i="5"/>
  <c r="BA133" i="5"/>
  <c r="BA226" i="5"/>
  <c r="AX172" i="5"/>
  <c r="BB118" i="5"/>
  <c r="AV115" i="5"/>
  <c r="AZ67" i="5"/>
  <c r="AY244" i="5"/>
  <c r="AX250" i="5"/>
  <c r="AY55" i="5"/>
  <c r="AY139" i="5"/>
  <c r="AZ178" i="5"/>
  <c r="AX232" i="5"/>
  <c r="AZ214" i="5"/>
  <c r="AW82" i="5"/>
  <c r="BB151" i="5"/>
  <c r="AZ25" i="5"/>
  <c r="AV208" i="5"/>
  <c r="AY130" i="5"/>
  <c r="AZ238" i="5"/>
  <c r="BA181" i="5"/>
  <c r="AY226" i="5"/>
  <c r="AX214" i="5"/>
  <c r="AZ172" i="5"/>
  <c r="AV205" i="5"/>
  <c r="BB67" i="5"/>
  <c r="AV73" i="5"/>
  <c r="AZ43" i="5"/>
  <c r="BA79" i="5"/>
  <c r="AX190" i="5"/>
  <c r="AZ151" i="5"/>
  <c r="AV100" i="5"/>
  <c r="BB88" i="5"/>
  <c r="AZ154" i="5"/>
  <c r="AV154" i="5"/>
  <c r="AZ250" i="5"/>
  <c r="AV124" i="5"/>
  <c r="AX178" i="5"/>
  <c r="AZ127" i="5"/>
  <c r="AY91" i="5"/>
  <c r="BB112" i="5"/>
  <c r="AV235" i="5"/>
  <c r="AW154" i="5"/>
  <c r="AV220" i="5"/>
  <c r="AY217" i="5"/>
  <c r="AZ133" i="5"/>
  <c r="AV52" i="5"/>
  <c r="AX34" i="5"/>
  <c r="BA37" i="5"/>
  <c r="AW178" i="5"/>
  <c r="AV61" i="5"/>
  <c r="AW163" i="5"/>
  <c r="AV97" i="5"/>
  <c r="AW217" i="5"/>
  <c r="AV121" i="5"/>
  <c r="AV49" i="5"/>
  <c r="AW31" i="5"/>
  <c r="AX163" i="5"/>
  <c r="AW175" i="5"/>
  <c r="BB97" i="5"/>
  <c r="AW106" i="5"/>
  <c r="BA124" i="5"/>
  <c r="BB187" i="5"/>
  <c r="AZ100" i="5"/>
  <c r="AW208" i="5"/>
  <c r="AZ202" i="5"/>
  <c r="AW226" i="5"/>
  <c r="BA40" i="5"/>
  <c r="AZ121" i="5"/>
  <c r="BA250" i="5"/>
  <c r="BA190" i="5"/>
  <c r="AZ148" i="5"/>
  <c r="AW223" i="5"/>
  <c r="AX136" i="5"/>
  <c r="BA136" i="5"/>
  <c r="AW247" i="5"/>
  <c r="AX142" i="5"/>
  <c r="AX37" i="5"/>
  <c r="AW91" i="5"/>
  <c r="AW121" i="5"/>
  <c r="BB148" i="5"/>
  <c r="BA205" i="5"/>
  <c r="BB163" i="5"/>
  <c r="BB220" i="5"/>
  <c r="AW40" i="5"/>
  <c r="BB196" i="5"/>
  <c r="AV34" i="5"/>
  <c r="BB169" i="5"/>
  <c r="AV31" i="5"/>
  <c r="BB103" i="5"/>
  <c r="AZ253" i="5"/>
  <c r="BB55" i="5"/>
  <c r="AX64" i="5"/>
  <c r="AV172" i="5"/>
  <c r="AY148" i="5"/>
  <c r="AW157" i="5"/>
  <c r="BA61" i="5"/>
  <c r="AW196" i="5"/>
  <c r="BA199" i="5"/>
  <c r="BB235" i="5"/>
  <c r="AW76" i="5"/>
  <c r="BA52" i="5"/>
  <c r="AV178" i="5"/>
  <c r="AY211" i="5"/>
  <c r="AV76" i="5"/>
  <c r="AZ37" i="5"/>
  <c r="BA109" i="5"/>
  <c r="AW34" i="5"/>
  <c r="BB115" i="5"/>
  <c r="BB184" i="5"/>
  <c r="AY202" i="5"/>
  <c r="AZ235" i="5"/>
  <c r="AY103" i="5"/>
  <c r="BB160" i="5"/>
  <c r="AZ232" i="5"/>
  <c r="AX124" i="5"/>
  <c r="AY172" i="5"/>
  <c r="AZ145" i="5"/>
  <c r="BA232" i="5"/>
  <c r="AZ40" i="5"/>
  <c r="AX82" i="5"/>
  <c r="AZ229" i="5"/>
  <c r="AX244" i="5"/>
  <c r="AZ187" i="5"/>
  <c r="AV184" i="5"/>
  <c r="AW166" i="5"/>
  <c r="AX115" i="5"/>
  <c r="AY49" i="5"/>
  <c r="AX127" i="5"/>
  <c r="AY169" i="5"/>
  <c r="AW25" i="5"/>
  <c r="AX145" i="5"/>
  <c r="AV37" i="5"/>
  <c r="AV253" i="5"/>
  <c r="AY157" i="5"/>
  <c r="AW229" i="5"/>
  <c r="BA76" i="5"/>
  <c r="AZ184" i="5"/>
  <c r="AV133" i="5"/>
  <c r="AZ55" i="5"/>
  <c r="AV232" i="5"/>
  <c r="AY109" i="5"/>
  <c r="BA202" i="5"/>
  <c r="AY247" i="5"/>
  <c r="BB76" i="5"/>
  <c r="BB37" i="5"/>
  <c r="AV187" i="5"/>
  <c r="AX106" i="5"/>
  <c r="BA34" i="5"/>
  <c r="AW70" i="5"/>
  <c r="AV55" i="5"/>
  <c r="BB34" i="5"/>
  <c r="AX217" i="5"/>
  <c r="AX133" i="5"/>
  <c r="AV247" i="5"/>
  <c r="AZ82" i="5"/>
  <c r="AZ112" i="5"/>
  <c r="AV106" i="5"/>
  <c r="AY133" i="5"/>
  <c r="AX148" i="5"/>
  <c r="BB73" i="5"/>
  <c r="BA28" i="5"/>
  <c r="AV25" i="5"/>
  <c r="AV43" i="5"/>
  <c r="BA193" i="5"/>
  <c r="BA58" i="5"/>
  <c r="AY124" i="5"/>
  <c r="AX154" i="5"/>
  <c r="AY31" i="5"/>
  <c r="AZ88" i="5"/>
  <c r="AY214" i="5"/>
  <c r="AX58" i="5"/>
  <c r="AY184" i="5"/>
  <c r="AX196" i="5"/>
  <c r="BA142" i="5"/>
  <c r="AT237" i="4"/>
  <c r="AV243" i="4"/>
  <c r="BA112" i="5"/>
  <c r="AX118" i="5"/>
  <c r="BB43" i="5"/>
  <c r="AX211" i="5"/>
  <c r="AY160" i="5"/>
  <c r="AX253" i="5"/>
  <c r="AW73" i="5"/>
  <c r="AW61" i="5"/>
  <c r="AV223" i="5"/>
  <c r="AV169" i="5"/>
  <c r="AX229" i="5"/>
  <c r="AW88" i="5"/>
  <c r="BA154" i="5"/>
  <c r="AX157" i="5"/>
  <c r="AW211" i="5"/>
  <c r="BB85" i="5"/>
  <c r="AX256" i="5"/>
  <c r="AZ136" i="5"/>
  <c r="AW181" i="5"/>
  <c r="BA211" i="5"/>
  <c r="AV175" i="5"/>
  <c r="BB226" i="5"/>
  <c r="BB70" i="5"/>
  <c r="AX112" i="5"/>
  <c r="BB247" i="5"/>
  <c r="AX46" i="5"/>
  <c r="BA163" i="5"/>
  <c r="AW241" i="5"/>
  <c r="BA247" i="5"/>
  <c r="AY223" i="5"/>
  <c r="AY256" i="5"/>
  <c r="BA88" i="5"/>
  <c r="BA169" i="5"/>
  <c r="AY250" i="5"/>
  <c r="AY121" i="5"/>
  <c r="AY187" i="5"/>
  <c r="AZ103" i="5"/>
  <c r="AY73" i="5"/>
  <c r="BA256" i="5"/>
  <c r="AY58" i="5"/>
  <c r="AY115" i="5"/>
  <c r="AY112" i="5"/>
  <c r="AX181" i="5"/>
  <c r="AY28" i="5"/>
  <c r="AW49" i="5"/>
  <c r="BB31" i="5"/>
  <c r="AW205" i="5"/>
  <c r="BB217" i="5"/>
  <c r="AW256" i="5"/>
  <c r="AY145" i="5"/>
  <c r="AZ166" i="5"/>
  <c r="AX121" i="5"/>
  <c r="AY205" i="5"/>
  <c r="BA229" i="5"/>
  <c r="BB82" i="5"/>
  <c r="AW234" i="4"/>
  <c r="BA13" i="5"/>
  <c r="BA14" i="5" s="1"/>
  <c r="AV13" i="5"/>
  <c r="BB13" i="5"/>
  <c r="BB14" i="5" s="1"/>
  <c r="AY13" i="5"/>
  <c r="AY14" i="5" s="1"/>
  <c r="AZ13" i="5"/>
  <c r="AZ14" i="5" s="1"/>
  <c r="AW13" i="5"/>
  <c r="AW14" i="5" s="1"/>
  <c r="AX13" i="5"/>
  <c r="AX14" i="5" s="1"/>
  <c r="AW19" i="5"/>
  <c r="AW20" i="5" s="1"/>
  <c r="BB19" i="5"/>
  <c r="BB20" i="5" s="1"/>
  <c r="AY19" i="5"/>
  <c r="AY20" i="5" s="1"/>
  <c r="BA19" i="5"/>
  <c r="BA20" i="5" s="1"/>
  <c r="AV19" i="5"/>
  <c r="AZ19" i="5"/>
  <c r="AZ20" i="5" s="1"/>
  <c r="AX19" i="5"/>
  <c r="AX20" i="5" s="1"/>
  <c r="BA16" i="5"/>
  <c r="BA15" i="5" s="1"/>
  <c r="AW16" i="5"/>
  <c r="AW15" i="5" s="1"/>
  <c r="AY16" i="5"/>
  <c r="AY15" i="5" s="1"/>
  <c r="AZ16" i="5"/>
  <c r="AZ15" i="5" s="1"/>
  <c r="BB16" i="5"/>
  <c r="BB15" i="5" s="1"/>
  <c r="AV16" i="5"/>
  <c r="AX16" i="5"/>
  <c r="AX15" i="5" s="1"/>
  <c r="AY22" i="5"/>
  <c r="AY21" i="5" s="1"/>
  <c r="AZ22" i="5"/>
  <c r="AZ21" i="5" s="1"/>
  <c r="AW22" i="5"/>
  <c r="AW21" i="5" s="1"/>
  <c r="AX22" i="5"/>
  <c r="AX21" i="5" s="1"/>
  <c r="BA22" i="5"/>
  <c r="BA21" i="5" s="1"/>
  <c r="BB22" i="5"/>
  <c r="BB21" i="5" s="1"/>
  <c r="AV22" i="5"/>
  <c r="AU240" i="4" l="1"/>
  <c r="AW26" i="5"/>
  <c r="AU49" i="5"/>
  <c r="AX26" i="5"/>
  <c r="AX32" i="5" s="1"/>
  <c r="AX38" i="5" s="1"/>
  <c r="AX44" i="5" s="1"/>
  <c r="AX50" i="5" s="1"/>
  <c r="AX56" i="5" s="1"/>
  <c r="AX62" i="5" s="1"/>
  <c r="AX68" i="5" s="1"/>
  <c r="AX74" i="5" s="1"/>
  <c r="AX80" i="5" s="1"/>
  <c r="AX86" i="5" s="1"/>
  <c r="AX92" i="5" s="1"/>
  <c r="AX98" i="5" s="1"/>
  <c r="AX104" i="5" s="1"/>
  <c r="AX110" i="5" s="1"/>
  <c r="AX116" i="5" s="1"/>
  <c r="AX122" i="5" s="1"/>
  <c r="AX128" i="5" s="1"/>
  <c r="AX134" i="5" s="1"/>
  <c r="AX140" i="5" s="1"/>
  <c r="AX146" i="5" s="1"/>
  <c r="AX152" i="5" s="1"/>
  <c r="AX158" i="5" s="1"/>
  <c r="AX164" i="5" s="1"/>
  <c r="AX170" i="5" s="1"/>
  <c r="AX176" i="5" s="1"/>
  <c r="AX182" i="5" s="1"/>
  <c r="AX188" i="5" s="1"/>
  <c r="AX194" i="5" s="1"/>
  <c r="AX200" i="5" s="1"/>
  <c r="AX206" i="5" s="1"/>
  <c r="AX212" i="5" s="1"/>
  <c r="AX218" i="5" s="1"/>
  <c r="AX224" i="5" s="1"/>
  <c r="AX230" i="5" s="1"/>
  <c r="AX236" i="5" s="1"/>
  <c r="AX242" i="5" s="1"/>
  <c r="AX248" i="5" s="1"/>
  <c r="AX254" i="5" s="1"/>
  <c r="AY27" i="5"/>
  <c r="AY33" i="5" s="1"/>
  <c r="AY39" i="5" s="1"/>
  <c r="AY45" i="5" s="1"/>
  <c r="AY51" i="5" s="1"/>
  <c r="AY57" i="5" s="1"/>
  <c r="AY63" i="5" s="1"/>
  <c r="AY69" i="5" s="1"/>
  <c r="AY75" i="5" s="1"/>
  <c r="AY81" i="5" s="1"/>
  <c r="AY87" i="5" s="1"/>
  <c r="AY93" i="5" s="1"/>
  <c r="AY99" i="5" s="1"/>
  <c r="AY105" i="5" s="1"/>
  <c r="AY111" i="5" s="1"/>
  <c r="AY117" i="5" s="1"/>
  <c r="AY123" i="5" s="1"/>
  <c r="AY129" i="5" s="1"/>
  <c r="AY135" i="5" s="1"/>
  <c r="AY141" i="5" s="1"/>
  <c r="AY147" i="5" s="1"/>
  <c r="AY153" i="5" s="1"/>
  <c r="AY159" i="5" s="1"/>
  <c r="AY165" i="5" s="1"/>
  <c r="AY171" i="5" s="1"/>
  <c r="AY177" i="5" s="1"/>
  <c r="AY183" i="5" s="1"/>
  <c r="AY189" i="5" s="1"/>
  <c r="AY195" i="5" s="1"/>
  <c r="AY201" i="5" s="1"/>
  <c r="AY207" i="5" s="1"/>
  <c r="AY213" i="5" s="1"/>
  <c r="AY219" i="5" s="1"/>
  <c r="AY225" i="5" s="1"/>
  <c r="AY231" i="5" s="1"/>
  <c r="AY237" i="5" s="1"/>
  <c r="AY243" i="5" s="1"/>
  <c r="AY249" i="5" s="1"/>
  <c r="AY255" i="5" s="1"/>
  <c r="AT134" i="5"/>
  <c r="AY138" i="5" s="1"/>
  <c r="AU133" i="5"/>
  <c r="AW32" i="5"/>
  <c r="AW38" i="5" s="1"/>
  <c r="AW44" i="5" s="1"/>
  <c r="AW50" i="5" s="1"/>
  <c r="AW56" i="5" s="1"/>
  <c r="AW62" i="5" s="1"/>
  <c r="AW68" i="5" s="1"/>
  <c r="AW74" i="5" s="1"/>
  <c r="AW80" i="5" s="1"/>
  <c r="AW86" i="5" s="1"/>
  <c r="AW92" i="5" s="1"/>
  <c r="AW98" i="5" s="1"/>
  <c r="AW104" i="5" s="1"/>
  <c r="AW110" i="5" s="1"/>
  <c r="AW116" i="5" s="1"/>
  <c r="AW122" i="5" s="1"/>
  <c r="AW128" i="5" s="1"/>
  <c r="AW134" i="5" s="1"/>
  <c r="AW140" i="5" s="1"/>
  <c r="AW146" i="5" s="1"/>
  <c r="AW152" i="5" s="1"/>
  <c r="AW158" i="5" s="1"/>
  <c r="AW164" i="5" s="1"/>
  <c r="AW170" i="5" s="1"/>
  <c r="AW176" i="5" s="1"/>
  <c r="AW182" i="5" s="1"/>
  <c r="AW188" i="5" s="1"/>
  <c r="AW194" i="5" s="1"/>
  <c r="AW200" i="5" s="1"/>
  <c r="AW206" i="5" s="1"/>
  <c r="AW212" i="5" s="1"/>
  <c r="AW218" i="5" s="1"/>
  <c r="AW224" i="5" s="1"/>
  <c r="AW230" i="5" s="1"/>
  <c r="AW236" i="5" s="1"/>
  <c r="AW242" i="5" s="1"/>
  <c r="AW248" i="5" s="1"/>
  <c r="AW254" i="5" s="1"/>
  <c r="AU97" i="5"/>
  <c r="AT98" i="5"/>
  <c r="AY102" i="5" s="1"/>
  <c r="AU196" i="5"/>
  <c r="AU82" i="5"/>
  <c r="AU211" i="5"/>
  <c r="AT212" i="5"/>
  <c r="AY216" i="5" s="1"/>
  <c r="AU70" i="5"/>
  <c r="AU118" i="5"/>
  <c r="AU64" i="5"/>
  <c r="AT68" i="5"/>
  <c r="AY72" i="5" s="1"/>
  <c r="AU67" i="5"/>
  <c r="AU190" i="5"/>
  <c r="AU31" i="5"/>
  <c r="AT152" i="5"/>
  <c r="AY156" i="5" s="1"/>
  <c r="AU151" i="5"/>
  <c r="AU244" i="5"/>
  <c r="AW27" i="5"/>
  <c r="AW33" i="5" s="1"/>
  <c r="AW39" i="5" s="1"/>
  <c r="AW45" i="5" s="1"/>
  <c r="AW51" i="5" s="1"/>
  <c r="AW57" i="5" s="1"/>
  <c r="AW63" i="5" s="1"/>
  <c r="AW69" i="5" s="1"/>
  <c r="AW75" i="5" s="1"/>
  <c r="AW81" i="5" s="1"/>
  <c r="AW87" i="5" s="1"/>
  <c r="AW93" i="5" s="1"/>
  <c r="AW99" i="5" s="1"/>
  <c r="AW105" i="5" s="1"/>
  <c r="AW111" i="5" s="1"/>
  <c r="AW117" i="5" s="1"/>
  <c r="AW123" i="5" s="1"/>
  <c r="AW129" i="5" s="1"/>
  <c r="AW135" i="5" s="1"/>
  <c r="AW141" i="5" s="1"/>
  <c r="AW147" i="5" s="1"/>
  <c r="AW153" i="5" s="1"/>
  <c r="AW159" i="5" s="1"/>
  <c r="AW165" i="5" s="1"/>
  <c r="AW171" i="5" s="1"/>
  <c r="AW177" i="5" s="1"/>
  <c r="AW183" i="5" s="1"/>
  <c r="AW189" i="5" s="1"/>
  <c r="AW195" i="5" s="1"/>
  <c r="AW201" i="5" s="1"/>
  <c r="AW207" i="5" s="1"/>
  <c r="AW213" i="5" s="1"/>
  <c r="AW219" i="5" s="1"/>
  <c r="AW225" i="5" s="1"/>
  <c r="AW231" i="5" s="1"/>
  <c r="AW237" i="5" s="1"/>
  <c r="AW243" i="5" s="1"/>
  <c r="AW249" i="5" s="1"/>
  <c r="AW255" i="5" s="1"/>
  <c r="AX27" i="5"/>
  <c r="AX33" i="5" s="1"/>
  <c r="AX39" i="5" s="1"/>
  <c r="AX45" i="5" s="1"/>
  <c r="AX51" i="5" s="1"/>
  <c r="AX57" i="5" s="1"/>
  <c r="AX63" i="5" s="1"/>
  <c r="AX69" i="5" s="1"/>
  <c r="AX75" i="5" s="1"/>
  <c r="AX81" i="5" s="1"/>
  <c r="AX87" i="5" s="1"/>
  <c r="AX93" i="5" s="1"/>
  <c r="AX99" i="5" s="1"/>
  <c r="AX105" i="5" s="1"/>
  <c r="AX111" i="5" s="1"/>
  <c r="AX117" i="5" s="1"/>
  <c r="AX123" i="5" s="1"/>
  <c r="AX129" i="5" s="1"/>
  <c r="AX135" i="5" s="1"/>
  <c r="AX141" i="5" s="1"/>
  <c r="AX147" i="5" s="1"/>
  <c r="AX153" i="5" s="1"/>
  <c r="AX159" i="5" s="1"/>
  <c r="AX165" i="5" s="1"/>
  <c r="AX171" i="5" s="1"/>
  <c r="AX177" i="5" s="1"/>
  <c r="AX183" i="5" s="1"/>
  <c r="AX189" i="5" s="1"/>
  <c r="AX195" i="5" s="1"/>
  <c r="AX201" i="5" s="1"/>
  <c r="AX207" i="5" s="1"/>
  <c r="AX213" i="5" s="1"/>
  <c r="AX219" i="5" s="1"/>
  <c r="AX225" i="5" s="1"/>
  <c r="AX231" i="5" s="1"/>
  <c r="AX237" i="5" s="1"/>
  <c r="AX243" i="5" s="1"/>
  <c r="AX249" i="5" s="1"/>
  <c r="AX255" i="5" s="1"/>
  <c r="AU256" i="5"/>
  <c r="AU169" i="5"/>
  <c r="AT170" i="5"/>
  <c r="AY174" i="5" s="1"/>
  <c r="AT44" i="5"/>
  <c r="AY48" i="5" s="1"/>
  <c r="AU43" i="5"/>
  <c r="AT248" i="5"/>
  <c r="AY252" i="5" s="1"/>
  <c r="AU247" i="5"/>
  <c r="AU76" i="5"/>
  <c r="AU61" i="5"/>
  <c r="AT62" i="5"/>
  <c r="AY66" i="5" s="1"/>
  <c r="AU124" i="5"/>
  <c r="AU145" i="5"/>
  <c r="AT146" i="5"/>
  <c r="AY150" i="5" s="1"/>
  <c r="AU202" i="5"/>
  <c r="AU148" i="5"/>
  <c r="AU193" i="5"/>
  <c r="AT194" i="5"/>
  <c r="AY198" i="5" s="1"/>
  <c r="AU157" i="5"/>
  <c r="AT158" i="5"/>
  <c r="AY162" i="5" s="1"/>
  <c r="AU166" i="5"/>
  <c r="AU238" i="5"/>
  <c r="AW240" i="4"/>
  <c r="I237" i="4"/>
  <c r="AU243" i="4"/>
  <c r="BA246" i="4"/>
  <c r="AZ246" i="4"/>
  <c r="AU28" i="5"/>
  <c r="AU214" i="5"/>
  <c r="AU73" i="5"/>
  <c r="AT74" i="5"/>
  <c r="AY78" i="5" s="1"/>
  <c r="AU160" i="5"/>
  <c r="AT176" i="5"/>
  <c r="AY180" i="5" s="1"/>
  <c r="AU175" i="5"/>
  <c r="AT116" i="5"/>
  <c r="AY120" i="5" s="1"/>
  <c r="AU115" i="5"/>
  <c r="AU112" i="5"/>
  <c r="AU136" i="5"/>
  <c r="AU220" i="5"/>
  <c r="AU142" i="5"/>
  <c r="AT80" i="5"/>
  <c r="AY84" i="5" s="1"/>
  <c r="AU79" i="5"/>
  <c r="AU181" i="5"/>
  <c r="AT182" i="5"/>
  <c r="AY186" i="5" s="1"/>
  <c r="AU106" i="5"/>
  <c r="AU100" i="5"/>
  <c r="BB26" i="5"/>
  <c r="BB32" i="5" s="1"/>
  <c r="BB38" i="5" s="1"/>
  <c r="BB44" i="5" s="1"/>
  <c r="BB50" i="5" s="1"/>
  <c r="BB56" i="5" s="1"/>
  <c r="BB62" i="5" s="1"/>
  <c r="BB68" i="5" s="1"/>
  <c r="BB74" i="5" s="1"/>
  <c r="BB80" i="5" s="1"/>
  <c r="BB86" i="5" s="1"/>
  <c r="BB92" i="5" s="1"/>
  <c r="BB98" i="5" s="1"/>
  <c r="BB104" i="5" s="1"/>
  <c r="BB110" i="5" s="1"/>
  <c r="BB116" i="5" s="1"/>
  <c r="BB122" i="5" s="1"/>
  <c r="BB128" i="5" s="1"/>
  <c r="BB134" i="5" s="1"/>
  <c r="BB140" i="5" s="1"/>
  <c r="BB146" i="5" s="1"/>
  <c r="BB152" i="5" s="1"/>
  <c r="BB158" i="5" s="1"/>
  <c r="BB164" i="5" s="1"/>
  <c r="BB170" i="5" s="1"/>
  <c r="BB176" i="5" s="1"/>
  <c r="BB182" i="5" s="1"/>
  <c r="BB188" i="5" s="1"/>
  <c r="BB194" i="5" s="1"/>
  <c r="BB200" i="5" s="1"/>
  <c r="BB206" i="5" s="1"/>
  <c r="BB212" i="5" s="1"/>
  <c r="BB218" i="5" s="1"/>
  <c r="BB224" i="5" s="1"/>
  <c r="BB230" i="5" s="1"/>
  <c r="BB236" i="5" s="1"/>
  <c r="BB242" i="5" s="1"/>
  <c r="BB248" i="5" s="1"/>
  <c r="BB254" i="5" s="1"/>
  <c r="AT243" i="4"/>
  <c r="AV249" i="4"/>
  <c r="AT26" i="5"/>
  <c r="AY30" i="5" s="1"/>
  <c r="AU25" i="5"/>
  <c r="AU187" i="5"/>
  <c r="AT188" i="5"/>
  <c r="AY192" i="5" s="1"/>
  <c r="AT254" i="5"/>
  <c r="AY258" i="5" s="1"/>
  <c r="AU253" i="5"/>
  <c r="AU172" i="5"/>
  <c r="AU154" i="5"/>
  <c r="AY26" i="5"/>
  <c r="AY32" i="5" s="1"/>
  <c r="AY38" i="5" s="1"/>
  <c r="AY44" i="5" s="1"/>
  <c r="AY50" i="5" s="1"/>
  <c r="AY56" i="5" s="1"/>
  <c r="AY62" i="5" s="1"/>
  <c r="AY68" i="5" s="1"/>
  <c r="AY74" i="5" s="1"/>
  <c r="AY80" i="5" s="1"/>
  <c r="AY86" i="5" s="1"/>
  <c r="AY92" i="5" s="1"/>
  <c r="AY98" i="5" s="1"/>
  <c r="AY104" i="5" s="1"/>
  <c r="AY110" i="5" s="1"/>
  <c r="AY116" i="5" s="1"/>
  <c r="AY122" i="5" s="1"/>
  <c r="AY128" i="5" s="1"/>
  <c r="AY134" i="5" s="1"/>
  <c r="AY140" i="5" s="1"/>
  <c r="AY146" i="5" s="1"/>
  <c r="AY152" i="5" s="1"/>
  <c r="AY158" i="5" s="1"/>
  <c r="AY164" i="5" s="1"/>
  <c r="AY170" i="5" s="1"/>
  <c r="AY176" i="5" s="1"/>
  <c r="AY182" i="5" s="1"/>
  <c r="AY188" i="5" s="1"/>
  <c r="AY194" i="5" s="1"/>
  <c r="AY200" i="5" s="1"/>
  <c r="AY206" i="5" s="1"/>
  <c r="AY212" i="5" s="1"/>
  <c r="AY218" i="5" s="1"/>
  <c r="AY224" i="5" s="1"/>
  <c r="AY230" i="5" s="1"/>
  <c r="AY236" i="5" s="1"/>
  <c r="AY242" i="5" s="1"/>
  <c r="AY248" i="5" s="1"/>
  <c r="AY254" i="5" s="1"/>
  <c r="AT92" i="5"/>
  <c r="AY96" i="5" s="1"/>
  <c r="AU91" i="5"/>
  <c r="AU130" i="5"/>
  <c r="AU88" i="5"/>
  <c r="AZ27" i="5"/>
  <c r="AZ33" i="5" s="1"/>
  <c r="AZ39" i="5" s="1"/>
  <c r="AZ45" i="5" s="1"/>
  <c r="AZ51" i="5" s="1"/>
  <c r="AZ57" i="5" s="1"/>
  <c r="AZ63" i="5" s="1"/>
  <c r="AZ69" i="5" s="1"/>
  <c r="AZ75" i="5" s="1"/>
  <c r="AZ81" i="5" s="1"/>
  <c r="AZ87" i="5" s="1"/>
  <c r="AZ93" i="5" s="1"/>
  <c r="AZ99" i="5" s="1"/>
  <c r="AZ105" i="5" s="1"/>
  <c r="AZ111" i="5" s="1"/>
  <c r="AZ117" i="5" s="1"/>
  <c r="AZ123" i="5" s="1"/>
  <c r="AZ129" i="5" s="1"/>
  <c r="AZ135" i="5" s="1"/>
  <c r="AZ141" i="5" s="1"/>
  <c r="AZ147" i="5" s="1"/>
  <c r="AZ153" i="5" s="1"/>
  <c r="AZ159" i="5" s="1"/>
  <c r="AZ165" i="5" s="1"/>
  <c r="AZ171" i="5" s="1"/>
  <c r="AZ177" i="5" s="1"/>
  <c r="AZ183" i="5" s="1"/>
  <c r="AZ189" i="5" s="1"/>
  <c r="AZ195" i="5" s="1"/>
  <c r="AZ201" i="5" s="1"/>
  <c r="AZ207" i="5" s="1"/>
  <c r="AZ213" i="5" s="1"/>
  <c r="AZ219" i="5" s="1"/>
  <c r="AZ225" i="5" s="1"/>
  <c r="AZ231" i="5" s="1"/>
  <c r="AZ237" i="5" s="1"/>
  <c r="AZ243" i="5" s="1"/>
  <c r="AZ249" i="5" s="1"/>
  <c r="AZ255" i="5" s="1"/>
  <c r="AU46" i="5"/>
  <c r="AU34" i="5"/>
  <c r="H52" i="5"/>
  <c r="I49" i="5"/>
  <c r="AT241" i="4"/>
  <c r="AT250" i="4"/>
  <c r="AU208" i="5"/>
  <c r="AU94" i="5"/>
  <c r="AV240" i="4"/>
  <c r="AU121" i="5"/>
  <c r="AT122" i="5"/>
  <c r="AY126" i="5" s="1"/>
  <c r="AZ26" i="5"/>
  <c r="AZ32" i="5" s="1"/>
  <c r="AZ38" i="5" s="1"/>
  <c r="AZ44" i="5" s="1"/>
  <c r="AZ50" i="5" s="1"/>
  <c r="AZ56" i="5" s="1"/>
  <c r="AZ62" i="5" s="1"/>
  <c r="AZ68" i="5" s="1"/>
  <c r="AZ74" i="5" s="1"/>
  <c r="AZ80" i="5" s="1"/>
  <c r="AZ86" i="5" s="1"/>
  <c r="AZ92" i="5" s="1"/>
  <c r="AZ98" i="5" s="1"/>
  <c r="AZ104" i="5" s="1"/>
  <c r="AZ110" i="5" s="1"/>
  <c r="AZ116" i="5" s="1"/>
  <c r="AZ122" i="5" s="1"/>
  <c r="AZ128" i="5" s="1"/>
  <c r="AZ134" i="5" s="1"/>
  <c r="AZ140" i="5" s="1"/>
  <c r="AZ146" i="5" s="1"/>
  <c r="AZ152" i="5" s="1"/>
  <c r="AZ158" i="5" s="1"/>
  <c r="AZ164" i="5" s="1"/>
  <c r="AZ170" i="5" s="1"/>
  <c r="AZ176" i="5" s="1"/>
  <c r="AZ182" i="5" s="1"/>
  <c r="AZ188" i="5" s="1"/>
  <c r="AZ194" i="5" s="1"/>
  <c r="AZ200" i="5" s="1"/>
  <c r="AZ206" i="5" s="1"/>
  <c r="AZ212" i="5" s="1"/>
  <c r="AZ218" i="5" s="1"/>
  <c r="AZ224" i="5" s="1"/>
  <c r="AZ230" i="5" s="1"/>
  <c r="AZ236" i="5" s="1"/>
  <c r="AZ242" i="5" s="1"/>
  <c r="AZ248" i="5" s="1"/>
  <c r="AZ254" i="5" s="1"/>
  <c r="AT164" i="5"/>
  <c r="AY168" i="5" s="1"/>
  <c r="AU163" i="5"/>
  <c r="AT242" i="5"/>
  <c r="AY246" i="5" s="1"/>
  <c r="AU241" i="5"/>
  <c r="AU229" i="5"/>
  <c r="AT230" i="5"/>
  <c r="AY234" i="5" s="1"/>
  <c r="AU127" i="5"/>
  <c r="AT128" i="5"/>
  <c r="AY132" i="5" s="1"/>
  <c r="AU58" i="5"/>
  <c r="AT86" i="5"/>
  <c r="AY90" i="5" s="1"/>
  <c r="AU85" i="5"/>
  <c r="AU226" i="5"/>
  <c r="AT218" i="5"/>
  <c r="AY222" i="5" s="1"/>
  <c r="AU217" i="5"/>
  <c r="AT224" i="5"/>
  <c r="AY228" i="5" s="1"/>
  <c r="AU223" i="5"/>
  <c r="BB27" i="5"/>
  <c r="BB33" i="5" s="1"/>
  <c r="BB39" i="5" s="1"/>
  <c r="BB45" i="5" s="1"/>
  <c r="BB51" i="5" s="1"/>
  <c r="BB57" i="5" s="1"/>
  <c r="BB63" i="5" s="1"/>
  <c r="BB69" i="5" s="1"/>
  <c r="BB75" i="5" s="1"/>
  <c r="BB81" i="5" s="1"/>
  <c r="BB87" i="5" s="1"/>
  <c r="BB93" i="5" s="1"/>
  <c r="BB99" i="5" s="1"/>
  <c r="BB105" i="5" s="1"/>
  <c r="BB111" i="5" s="1"/>
  <c r="BB117" i="5" s="1"/>
  <c r="BB123" i="5" s="1"/>
  <c r="BB129" i="5" s="1"/>
  <c r="BB135" i="5" s="1"/>
  <c r="BB141" i="5" s="1"/>
  <c r="BB147" i="5" s="1"/>
  <c r="BB153" i="5" s="1"/>
  <c r="BB159" i="5" s="1"/>
  <c r="BB165" i="5" s="1"/>
  <c r="BB171" i="5" s="1"/>
  <c r="BB177" i="5" s="1"/>
  <c r="BB183" i="5" s="1"/>
  <c r="BB189" i="5" s="1"/>
  <c r="BB195" i="5" s="1"/>
  <c r="BB201" i="5" s="1"/>
  <c r="BB207" i="5" s="1"/>
  <c r="BB213" i="5" s="1"/>
  <c r="BB219" i="5" s="1"/>
  <c r="BB225" i="5" s="1"/>
  <c r="BB231" i="5" s="1"/>
  <c r="BB237" i="5" s="1"/>
  <c r="BB243" i="5" s="1"/>
  <c r="BB249" i="5" s="1"/>
  <c r="BB255" i="5" s="1"/>
  <c r="AU242" i="4"/>
  <c r="AV248" i="4"/>
  <c r="AT252" i="4"/>
  <c r="AU232" i="5"/>
  <c r="AT50" i="5"/>
  <c r="AY54" i="5" s="1"/>
  <c r="AT206" i="5"/>
  <c r="AY210" i="5" s="1"/>
  <c r="AU205" i="5"/>
  <c r="AT104" i="5"/>
  <c r="AY108" i="5" s="1"/>
  <c r="AU103" i="5"/>
  <c r="AU55" i="5"/>
  <c r="AT56" i="5"/>
  <c r="AY60" i="5" s="1"/>
  <c r="AU184" i="5"/>
  <c r="AU178" i="5"/>
  <c r="BA27" i="5"/>
  <c r="BA33" i="5" s="1"/>
  <c r="BA39" i="5" s="1"/>
  <c r="BA45" i="5" s="1"/>
  <c r="BA51" i="5" s="1"/>
  <c r="BA57" i="5" s="1"/>
  <c r="BA63" i="5" s="1"/>
  <c r="BA69" i="5" s="1"/>
  <c r="BA75" i="5" s="1"/>
  <c r="BA81" i="5" s="1"/>
  <c r="BA87" i="5" s="1"/>
  <c r="BA93" i="5" s="1"/>
  <c r="BA99" i="5" s="1"/>
  <c r="BA105" i="5" s="1"/>
  <c r="BA111" i="5" s="1"/>
  <c r="BA117" i="5" s="1"/>
  <c r="BA123" i="5" s="1"/>
  <c r="BA129" i="5" s="1"/>
  <c r="BA135" i="5" s="1"/>
  <c r="BA141" i="5" s="1"/>
  <c r="BA147" i="5" s="1"/>
  <c r="BA153" i="5" s="1"/>
  <c r="BA159" i="5" s="1"/>
  <c r="BA165" i="5" s="1"/>
  <c r="BA171" i="5" s="1"/>
  <c r="BA177" i="5" s="1"/>
  <c r="BA183" i="5" s="1"/>
  <c r="BA189" i="5" s="1"/>
  <c r="BA195" i="5" s="1"/>
  <c r="BA201" i="5" s="1"/>
  <c r="BA207" i="5" s="1"/>
  <c r="BA213" i="5" s="1"/>
  <c r="BA219" i="5" s="1"/>
  <c r="BA225" i="5" s="1"/>
  <c r="BA231" i="5" s="1"/>
  <c r="BA237" i="5" s="1"/>
  <c r="BA243" i="5" s="1"/>
  <c r="BA249" i="5" s="1"/>
  <c r="BA255" i="5" s="1"/>
  <c r="AT38" i="5"/>
  <c r="AY42" i="5" s="1"/>
  <c r="AU37" i="5"/>
  <c r="AT32" i="5"/>
  <c r="AY36" i="5" s="1"/>
  <c r="AU52" i="5"/>
  <c r="AU235" i="5"/>
  <c r="AT236" i="5"/>
  <c r="AY240" i="5" s="1"/>
  <c r="AU199" i="5"/>
  <c r="AT200" i="5"/>
  <c r="AY204" i="5" s="1"/>
  <c r="AU139" i="5"/>
  <c r="AT140" i="5"/>
  <c r="AY144" i="5" s="1"/>
  <c r="AU250" i="5"/>
  <c r="BA26" i="5"/>
  <c r="BA32" i="5" s="1"/>
  <c r="BA38" i="5" s="1"/>
  <c r="BA44" i="5" s="1"/>
  <c r="BA50" i="5" s="1"/>
  <c r="BA56" i="5" s="1"/>
  <c r="BA62" i="5" s="1"/>
  <c r="BA68" i="5" s="1"/>
  <c r="BA74" i="5" s="1"/>
  <c r="BA80" i="5" s="1"/>
  <c r="BA86" i="5" s="1"/>
  <c r="BA92" i="5" s="1"/>
  <c r="BA98" i="5" s="1"/>
  <c r="BA104" i="5" s="1"/>
  <c r="BA110" i="5" s="1"/>
  <c r="BA116" i="5" s="1"/>
  <c r="BA122" i="5" s="1"/>
  <c r="BA128" i="5" s="1"/>
  <c r="BA134" i="5" s="1"/>
  <c r="BA140" i="5" s="1"/>
  <c r="BA146" i="5" s="1"/>
  <c r="BA152" i="5" s="1"/>
  <c r="BA158" i="5" s="1"/>
  <c r="BA164" i="5" s="1"/>
  <c r="BA170" i="5" s="1"/>
  <c r="BA176" i="5" s="1"/>
  <c r="BA182" i="5" s="1"/>
  <c r="BA188" i="5" s="1"/>
  <c r="BA194" i="5" s="1"/>
  <c r="BA200" i="5" s="1"/>
  <c r="BA206" i="5" s="1"/>
  <c r="BA212" i="5" s="1"/>
  <c r="BA218" i="5" s="1"/>
  <c r="BA224" i="5" s="1"/>
  <c r="BA230" i="5" s="1"/>
  <c r="BA236" i="5" s="1"/>
  <c r="BA242" i="5" s="1"/>
  <c r="BA248" i="5" s="1"/>
  <c r="BA254" i="5" s="1"/>
  <c r="AU40" i="5"/>
  <c r="AU109" i="5"/>
  <c r="AT110" i="5"/>
  <c r="AY114" i="5" s="1"/>
  <c r="AT21" i="5"/>
  <c r="AT15" i="5"/>
  <c r="AT20" i="5"/>
  <c r="AY24" i="5" s="1"/>
  <c r="AT14" i="5"/>
  <c r="AU13" i="5"/>
  <c r="AT16" i="5" s="1"/>
  <c r="AT13" i="5" s="1"/>
  <c r="AV14" i="5"/>
  <c r="AU14" i="5" s="1"/>
  <c r="I14" i="5" s="1"/>
  <c r="AV15" i="5"/>
  <c r="AU16" i="5"/>
  <c r="AV20" i="5"/>
  <c r="AT30" i="5" s="1"/>
  <c r="AU19" i="5"/>
  <c r="AT22" i="5" s="1"/>
  <c r="AU22" i="5"/>
  <c r="AV21" i="5"/>
  <c r="AV27" i="5" s="1"/>
  <c r="AT24" i="5" l="1"/>
  <c r="BA24" i="5" s="1"/>
  <c r="AT28" i="5"/>
  <c r="AT25" i="5" s="1"/>
  <c r="AV33" i="5"/>
  <c r="AT27" i="5"/>
  <c r="BA30" i="5"/>
  <c r="AZ30" i="5"/>
  <c r="I118" i="5"/>
  <c r="I229" i="5"/>
  <c r="H232" i="5"/>
  <c r="I142" i="5"/>
  <c r="I160" i="5"/>
  <c r="I55" i="5"/>
  <c r="H58" i="5"/>
  <c r="H220" i="5"/>
  <c r="I217" i="5"/>
  <c r="I172" i="5"/>
  <c r="I124" i="5"/>
  <c r="I244" i="5"/>
  <c r="AZ252" i="4"/>
  <c r="BA252" i="4"/>
  <c r="H226" i="5"/>
  <c r="I223" i="5"/>
  <c r="I121" i="5"/>
  <c r="H124" i="5"/>
  <c r="I208" i="5"/>
  <c r="I34" i="5"/>
  <c r="I88" i="5"/>
  <c r="AT249" i="4"/>
  <c r="AV255" i="4"/>
  <c r="I106" i="5"/>
  <c r="I214" i="5"/>
  <c r="I202" i="5"/>
  <c r="I169" i="5"/>
  <c r="H172" i="5"/>
  <c r="I70" i="5"/>
  <c r="I196" i="5"/>
  <c r="I148" i="5"/>
  <c r="H118" i="5"/>
  <c r="I115" i="5"/>
  <c r="H94" i="5"/>
  <c r="I91" i="5"/>
  <c r="H142" i="5"/>
  <c r="I139" i="5"/>
  <c r="I103" i="5"/>
  <c r="H106" i="5"/>
  <c r="AU248" i="4"/>
  <c r="AV254" i="4"/>
  <c r="AT258" i="4"/>
  <c r="AV26" i="5"/>
  <c r="I136" i="5"/>
  <c r="I238" i="5"/>
  <c r="I76" i="5"/>
  <c r="I64" i="5"/>
  <c r="I97" i="5"/>
  <c r="H100" i="5"/>
  <c r="I40" i="5"/>
  <c r="I46" i="5"/>
  <c r="I133" i="5"/>
  <c r="H136" i="5"/>
  <c r="I94" i="5"/>
  <c r="H82" i="5"/>
  <c r="I79" i="5"/>
  <c r="I154" i="5"/>
  <c r="I187" i="5"/>
  <c r="H190" i="5"/>
  <c r="AU246" i="4"/>
  <c r="AW246" i="4" s="1"/>
  <c r="I242" i="4"/>
  <c r="I226" i="5"/>
  <c r="H130" i="5"/>
  <c r="I127" i="5"/>
  <c r="I130" i="5"/>
  <c r="I253" i="5"/>
  <c r="H256" i="5"/>
  <c r="I112" i="5"/>
  <c r="I28" i="5"/>
  <c r="H196" i="5"/>
  <c r="I193" i="5"/>
  <c r="I145" i="5"/>
  <c r="H148" i="5"/>
  <c r="I43" i="5"/>
  <c r="H46" i="5"/>
  <c r="H70" i="5"/>
  <c r="I67" i="5"/>
  <c r="H202" i="5"/>
  <c r="I199" i="5"/>
  <c r="I178" i="5"/>
  <c r="I205" i="5"/>
  <c r="H208" i="5"/>
  <c r="H154" i="5"/>
  <c r="I151" i="5"/>
  <c r="I190" i="5"/>
  <c r="I163" i="5"/>
  <c r="H166" i="5"/>
  <c r="I100" i="5"/>
  <c r="I175" i="5"/>
  <c r="H178" i="5"/>
  <c r="I184" i="5"/>
  <c r="I58" i="5"/>
  <c r="AT247" i="4"/>
  <c r="AT256" i="4"/>
  <c r="I25" i="5"/>
  <c r="H28" i="5"/>
  <c r="H76" i="5"/>
  <c r="I73" i="5"/>
  <c r="I243" i="4"/>
  <c r="AU249" i="4"/>
  <c r="I166" i="5"/>
  <c r="I61" i="5"/>
  <c r="H64" i="5"/>
  <c r="I256" i="5"/>
  <c r="I232" i="5"/>
  <c r="I85" i="5"/>
  <c r="H88" i="5"/>
  <c r="H244" i="5"/>
  <c r="I241" i="5"/>
  <c r="I157" i="5"/>
  <c r="H160" i="5"/>
  <c r="I250" i="5"/>
  <c r="I52" i="5"/>
  <c r="I220" i="5"/>
  <c r="I82" i="5"/>
  <c r="H112" i="5"/>
  <c r="I109" i="5"/>
  <c r="I181" i="5"/>
  <c r="H184" i="5"/>
  <c r="I37" i="5"/>
  <c r="H40" i="5"/>
  <c r="I235" i="5"/>
  <c r="H238" i="5"/>
  <c r="AT53" i="5"/>
  <c r="AB53" i="5"/>
  <c r="J53" i="5"/>
  <c r="S53" i="5"/>
  <c r="AK53" i="5"/>
  <c r="I247" i="5"/>
  <c r="H250" i="5"/>
  <c r="I31" i="5"/>
  <c r="H34" i="5"/>
  <c r="I211" i="5"/>
  <c r="H214" i="5"/>
  <c r="AT19" i="5"/>
  <c r="AT18" i="5"/>
  <c r="AY18" i="5"/>
  <c r="AU20" i="5"/>
  <c r="H16" i="5"/>
  <c r="I13" i="5"/>
  <c r="AU15" i="5"/>
  <c r="I16" i="5"/>
  <c r="AU21" i="5"/>
  <c r="AU27" i="5" s="1"/>
  <c r="I22" i="5"/>
  <c r="H22" i="5"/>
  <c r="I19" i="5"/>
  <c r="B24" i="5"/>
  <c r="L2" i="6"/>
  <c r="AZ24" i="5" l="1"/>
  <c r="AT34" i="5"/>
  <c r="I27" i="5"/>
  <c r="AU33" i="5"/>
  <c r="AT253" i="4"/>
  <c r="J101" i="5"/>
  <c r="S101" i="5"/>
  <c r="AK101" i="5"/>
  <c r="AT101" i="5"/>
  <c r="AB101" i="5"/>
  <c r="AU26" i="5"/>
  <c r="AV32" i="5"/>
  <c r="AT36" i="5"/>
  <c r="AU254" i="4"/>
  <c r="I254" i="4" s="1"/>
  <c r="AB239" i="5"/>
  <c r="AK239" i="5"/>
  <c r="AT239" i="5"/>
  <c r="J239" i="5"/>
  <c r="S239" i="5"/>
  <c r="AK47" i="5"/>
  <c r="AB47" i="5"/>
  <c r="AT47" i="5"/>
  <c r="J47" i="5"/>
  <c r="S47" i="5"/>
  <c r="AU252" i="4"/>
  <c r="AV252" i="4" s="1"/>
  <c r="I248" i="4"/>
  <c r="S95" i="5"/>
  <c r="AT95" i="5"/>
  <c r="AB95" i="5"/>
  <c r="AK95" i="5"/>
  <c r="J95" i="5"/>
  <c r="AT255" i="4"/>
  <c r="S77" i="5"/>
  <c r="AT77" i="5"/>
  <c r="AB77" i="5"/>
  <c r="J77" i="5"/>
  <c r="AK77" i="5"/>
  <c r="AB143" i="5"/>
  <c r="J143" i="5"/>
  <c r="S143" i="5"/>
  <c r="AT143" i="5"/>
  <c r="AK143" i="5"/>
  <c r="AT40" i="5"/>
  <c r="AT31" i="5"/>
  <c r="S185" i="5"/>
  <c r="J185" i="5"/>
  <c r="AB185" i="5"/>
  <c r="AT185" i="5"/>
  <c r="AK185" i="5"/>
  <c r="S65" i="5"/>
  <c r="J65" i="5"/>
  <c r="AB65" i="5"/>
  <c r="AK65" i="5"/>
  <c r="AT65" i="5"/>
  <c r="I249" i="4"/>
  <c r="AU255" i="4"/>
  <c r="AB209" i="5"/>
  <c r="AT209" i="5"/>
  <c r="J209" i="5"/>
  <c r="AK209" i="5"/>
  <c r="S209" i="5"/>
  <c r="AB203" i="5"/>
  <c r="AT203" i="5"/>
  <c r="J203" i="5"/>
  <c r="S203" i="5"/>
  <c r="AK203" i="5"/>
  <c r="J257" i="5"/>
  <c r="AK257" i="5"/>
  <c r="S257" i="5"/>
  <c r="AB257" i="5"/>
  <c r="AT257" i="5"/>
  <c r="S221" i="5"/>
  <c r="AT221" i="5"/>
  <c r="J221" i="5"/>
  <c r="AK221" i="5"/>
  <c r="AB221" i="5"/>
  <c r="J233" i="5"/>
  <c r="S233" i="5"/>
  <c r="AK233" i="5"/>
  <c r="AT233" i="5"/>
  <c r="AB233" i="5"/>
  <c r="AT215" i="5"/>
  <c r="AK215" i="5"/>
  <c r="J215" i="5"/>
  <c r="AB215" i="5"/>
  <c r="S215" i="5"/>
  <c r="S107" i="5"/>
  <c r="AK107" i="5"/>
  <c r="J107" i="5"/>
  <c r="AB107" i="5"/>
  <c r="AT107" i="5"/>
  <c r="J149" i="5"/>
  <c r="S149" i="5"/>
  <c r="AK149" i="5"/>
  <c r="AB149" i="5"/>
  <c r="AT149" i="5"/>
  <c r="S125" i="5"/>
  <c r="AT125" i="5"/>
  <c r="AB125" i="5"/>
  <c r="J125" i="5"/>
  <c r="AK125" i="5"/>
  <c r="AT33" i="5"/>
  <c r="AV39" i="5"/>
  <c r="AK35" i="5"/>
  <c r="AT35" i="5"/>
  <c r="S35" i="5"/>
  <c r="J35" i="5"/>
  <c r="AB35" i="5"/>
  <c r="AK245" i="5"/>
  <c r="S245" i="5"/>
  <c r="AT245" i="5"/>
  <c r="J245" i="5"/>
  <c r="AB245" i="5"/>
  <c r="AT29" i="5"/>
  <c r="AB29" i="5"/>
  <c r="J29" i="5"/>
  <c r="AK29" i="5"/>
  <c r="S29" i="5"/>
  <c r="J155" i="5"/>
  <c r="AB155" i="5"/>
  <c r="AT155" i="5"/>
  <c r="AK155" i="5"/>
  <c r="S155" i="5"/>
  <c r="S71" i="5"/>
  <c r="AK71" i="5"/>
  <c r="AT71" i="5"/>
  <c r="AB71" i="5"/>
  <c r="J71" i="5"/>
  <c r="AV246" i="4"/>
  <c r="S119" i="5"/>
  <c r="AT119" i="5"/>
  <c r="AK119" i="5"/>
  <c r="AB119" i="5"/>
  <c r="J119" i="5"/>
  <c r="J179" i="5"/>
  <c r="AB179" i="5"/>
  <c r="AT179" i="5"/>
  <c r="AK179" i="5"/>
  <c r="S179" i="5"/>
  <c r="J227" i="5"/>
  <c r="AK227" i="5"/>
  <c r="S227" i="5"/>
  <c r="AT227" i="5"/>
  <c r="AB227" i="5"/>
  <c r="S41" i="5"/>
  <c r="J41" i="5"/>
  <c r="AK41" i="5"/>
  <c r="AB41" i="5"/>
  <c r="AT41" i="5"/>
  <c r="AT161" i="5"/>
  <c r="AB161" i="5"/>
  <c r="AK161" i="5"/>
  <c r="S161" i="5"/>
  <c r="J161" i="5"/>
  <c r="J89" i="5"/>
  <c r="AK89" i="5"/>
  <c r="AB89" i="5"/>
  <c r="AT89" i="5"/>
  <c r="S89" i="5"/>
  <c r="AB197" i="5"/>
  <c r="J197" i="5"/>
  <c r="AK197" i="5"/>
  <c r="AT197" i="5"/>
  <c r="S197" i="5"/>
  <c r="AT191" i="5"/>
  <c r="AB191" i="5"/>
  <c r="J191" i="5"/>
  <c r="S191" i="5"/>
  <c r="AK191" i="5"/>
  <c r="AT137" i="5"/>
  <c r="AK137" i="5"/>
  <c r="AB137" i="5"/>
  <c r="S137" i="5"/>
  <c r="J137" i="5"/>
  <c r="AT173" i="5"/>
  <c r="AB173" i="5"/>
  <c r="AK173" i="5"/>
  <c r="J173" i="5"/>
  <c r="S173" i="5"/>
  <c r="S113" i="5"/>
  <c r="J113" i="5"/>
  <c r="AB113" i="5"/>
  <c r="AK113" i="5"/>
  <c r="AT113" i="5"/>
  <c r="S251" i="5"/>
  <c r="AB251" i="5"/>
  <c r="AK251" i="5"/>
  <c r="AT251" i="5"/>
  <c r="J251" i="5"/>
  <c r="J167" i="5"/>
  <c r="S167" i="5"/>
  <c r="AT167" i="5"/>
  <c r="AK167" i="5"/>
  <c r="AB167" i="5"/>
  <c r="AK131" i="5"/>
  <c r="AB131" i="5"/>
  <c r="S131" i="5"/>
  <c r="AT131" i="5"/>
  <c r="J131" i="5"/>
  <c r="AT83" i="5"/>
  <c r="S83" i="5"/>
  <c r="J83" i="5"/>
  <c r="AK83" i="5"/>
  <c r="AB83" i="5"/>
  <c r="BA258" i="4"/>
  <c r="AZ258" i="4"/>
  <c r="AB59" i="5"/>
  <c r="J59" i="5"/>
  <c r="AT59" i="5"/>
  <c r="AK59" i="5"/>
  <c r="S59" i="5"/>
  <c r="AU24" i="5"/>
  <c r="I20" i="5"/>
  <c r="AK17" i="5"/>
  <c r="AR18" i="5" s="1"/>
  <c r="AL18" i="5" s="1"/>
  <c r="AN18" i="5" s="1"/>
  <c r="AB17" i="5"/>
  <c r="AI18" i="5" s="1"/>
  <c r="AC18" i="5" s="1"/>
  <c r="AE18" i="5" s="1"/>
  <c r="S17" i="5"/>
  <c r="Z18" i="5" s="1"/>
  <c r="T18" i="5" s="1"/>
  <c r="V18" i="5" s="1"/>
  <c r="AT17" i="5"/>
  <c r="J17" i="5"/>
  <c r="Q18" i="5" s="1"/>
  <c r="K18" i="5" s="1"/>
  <c r="M18" i="5" s="1"/>
  <c r="BA18" i="5"/>
  <c r="AU18" i="5" s="1"/>
  <c r="AV18" i="5" s="1"/>
  <c r="AZ18" i="5"/>
  <c r="AK23" i="5"/>
  <c r="S23" i="5"/>
  <c r="AT23" i="5"/>
  <c r="AB23" i="5"/>
  <c r="J23" i="5"/>
  <c r="BB18" i="5"/>
  <c r="I15" i="5"/>
  <c r="I21" i="5"/>
  <c r="L9" i="6"/>
  <c r="M2" i="6"/>
  <c r="AU258" i="4" l="1"/>
  <c r="AV258" i="4" s="1"/>
  <c r="AW252" i="4"/>
  <c r="I33" i="5"/>
  <c r="AU39" i="5"/>
  <c r="AT39" i="5"/>
  <c r="AV45" i="5"/>
  <c r="AW18" i="5"/>
  <c r="I26" i="5"/>
  <c r="AU30" i="5"/>
  <c r="AZ36" i="5"/>
  <c r="BA36" i="5"/>
  <c r="I255" i="4"/>
  <c r="AT46" i="5"/>
  <c r="AT37" i="5"/>
  <c r="AU32" i="5"/>
  <c r="I32" i="5" s="1"/>
  <c r="AT42" i="5"/>
  <c r="AV38" i="5"/>
  <c r="AV24" i="5"/>
  <c r="AW24" i="5"/>
  <c r="U18" i="5"/>
  <c r="AD18" i="5"/>
  <c r="L18" i="5"/>
  <c r="AM18" i="5"/>
  <c r="N2" i="6"/>
  <c r="M9" i="6"/>
  <c r="AW258" i="4" l="1"/>
  <c r="AT45" i="5"/>
  <c r="AV51" i="5"/>
  <c r="AU38" i="5"/>
  <c r="I38" i="5" s="1"/>
  <c r="AT48" i="5"/>
  <c r="AV44" i="5"/>
  <c r="AZ42" i="5"/>
  <c r="BA42" i="5"/>
  <c r="I39" i="5"/>
  <c r="AU45" i="5"/>
  <c r="AT52" i="5"/>
  <c r="AT43" i="5"/>
  <c r="AU36" i="5"/>
  <c r="AV30" i="5"/>
  <c r="AW30" i="5"/>
  <c r="N9" i="6"/>
  <c r="O2" i="6"/>
  <c r="I45" i="5" l="1"/>
  <c r="AU51" i="5"/>
  <c r="AT58" i="5"/>
  <c r="AT49" i="5"/>
  <c r="AU44" i="5"/>
  <c r="AT54" i="5"/>
  <c r="AV50" i="5"/>
  <c r="AT51" i="5"/>
  <c r="AV57" i="5"/>
  <c r="AV36" i="5"/>
  <c r="AW36" i="5"/>
  <c r="BA48" i="5"/>
  <c r="AZ48" i="5"/>
  <c r="AU42" i="5"/>
  <c r="P2" i="6"/>
  <c r="O9" i="6"/>
  <c r="AV42" i="5" l="1"/>
  <c r="AW42" i="5"/>
  <c r="AU50" i="5"/>
  <c r="I50" i="5" s="1"/>
  <c r="AV56" i="5"/>
  <c r="AT60" i="5"/>
  <c r="AT64" i="5"/>
  <c r="AT55" i="5"/>
  <c r="I51" i="5"/>
  <c r="AU57" i="5"/>
  <c r="AT57" i="5"/>
  <c r="AV63" i="5"/>
  <c r="BA54" i="5"/>
  <c r="AZ54" i="5"/>
  <c r="AU48" i="5"/>
  <c r="I44" i="5"/>
  <c r="P9" i="6"/>
  <c r="Q2" i="6"/>
  <c r="I57" i="5" l="1"/>
  <c r="AU63" i="5"/>
  <c r="AZ60" i="5"/>
  <c r="BA60" i="5"/>
  <c r="AU56" i="5"/>
  <c r="AV62" i="5"/>
  <c r="AT66" i="5"/>
  <c r="AV48" i="5"/>
  <c r="AW48" i="5"/>
  <c r="AT63" i="5"/>
  <c r="AV69" i="5"/>
  <c r="AU54" i="5"/>
  <c r="AT61" i="5"/>
  <c r="AT70" i="5"/>
  <c r="Q9" i="6"/>
  <c r="R2" i="6"/>
  <c r="AV54" i="5" l="1"/>
  <c r="AW54" i="5"/>
  <c r="I63" i="5"/>
  <c r="AU69" i="5"/>
  <c r="BA66" i="5"/>
  <c r="AZ66" i="5"/>
  <c r="AU62" i="5"/>
  <c r="AT72" i="5"/>
  <c r="AV68" i="5"/>
  <c r="AU60" i="5"/>
  <c r="I56" i="5"/>
  <c r="AT76" i="5"/>
  <c r="AT67" i="5"/>
  <c r="AT69" i="5"/>
  <c r="AV75" i="5"/>
  <c r="R9" i="6"/>
  <c r="U2" i="6"/>
  <c r="AZ72" i="5" l="1"/>
  <c r="BA72" i="5"/>
  <c r="AU66" i="5"/>
  <c r="I62" i="5"/>
  <c r="I69" i="5"/>
  <c r="AU75" i="5"/>
  <c r="AV60" i="5"/>
  <c r="AW60" i="5"/>
  <c r="AT82" i="5"/>
  <c r="AT73" i="5"/>
  <c r="AT75" i="5"/>
  <c r="AV81" i="5"/>
  <c r="AU68" i="5"/>
  <c r="I68" i="5" s="1"/>
  <c r="AV74" i="5"/>
  <c r="AT78" i="5"/>
  <c r="U9" i="6"/>
  <c r="V2" i="6"/>
  <c r="AU72" i="5" l="1"/>
  <c r="AV72" i="5" s="1"/>
  <c r="AV66" i="5"/>
  <c r="AW66" i="5"/>
  <c r="AZ78" i="5"/>
  <c r="BA78" i="5"/>
  <c r="AT81" i="5"/>
  <c r="AV87" i="5"/>
  <c r="AT79" i="5"/>
  <c r="AT88" i="5"/>
  <c r="I75" i="5"/>
  <c r="AU81" i="5"/>
  <c r="AU74" i="5"/>
  <c r="I74" i="5" s="1"/>
  <c r="AT84" i="5"/>
  <c r="AV80" i="5"/>
  <c r="V9" i="6"/>
  <c r="W2" i="6"/>
  <c r="AW72" i="5" l="1"/>
  <c r="I81" i="5"/>
  <c r="AU87" i="5"/>
  <c r="AU80" i="5"/>
  <c r="I80" i="5" s="1"/>
  <c r="AT90" i="5"/>
  <c r="AV86" i="5"/>
  <c r="AT94" i="5"/>
  <c r="AT85" i="5"/>
  <c r="BA84" i="5"/>
  <c r="AZ84" i="5"/>
  <c r="AT87" i="5"/>
  <c r="AV93" i="5"/>
  <c r="AU78" i="5"/>
  <c r="W9" i="6"/>
  <c r="X2" i="6"/>
  <c r="AU84" i="5" l="1"/>
  <c r="AV84" i="5" s="1"/>
  <c r="AT91" i="5"/>
  <c r="AT100" i="5"/>
  <c r="AV78" i="5"/>
  <c r="AW78" i="5"/>
  <c r="AU86" i="5"/>
  <c r="AT96" i="5"/>
  <c r="AV92" i="5"/>
  <c r="I87" i="5"/>
  <c r="AU93" i="5"/>
  <c r="BA90" i="5"/>
  <c r="AZ90" i="5"/>
  <c r="AT93" i="5"/>
  <c r="AV99" i="5"/>
  <c r="Y2" i="6"/>
  <c r="X9" i="6"/>
  <c r="AW84" i="5" l="1"/>
  <c r="AU90" i="5"/>
  <c r="I86" i="5"/>
  <c r="I93" i="5"/>
  <c r="AU99" i="5"/>
  <c r="AU92" i="5"/>
  <c r="I92" i="5" s="1"/>
  <c r="AV98" i="5"/>
  <c r="AT102" i="5"/>
  <c r="AT99" i="5"/>
  <c r="AV105" i="5"/>
  <c r="AZ96" i="5"/>
  <c r="BA96" i="5"/>
  <c r="AT97" i="5"/>
  <c r="AT106" i="5"/>
  <c r="Y9" i="6"/>
  <c r="Z2" i="6"/>
  <c r="AT103" i="5" l="1"/>
  <c r="AT112" i="5"/>
  <c r="AZ102" i="5"/>
  <c r="BA102" i="5"/>
  <c r="I99" i="5"/>
  <c r="AU105" i="5"/>
  <c r="AT105" i="5"/>
  <c r="AV111" i="5"/>
  <c r="AU98" i="5"/>
  <c r="AT108" i="5"/>
  <c r="AV104" i="5"/>
  <c r="AV90" i="5"/>
  <c r="AW90" i="5"/>
  <c r="AU96" i="5"/>
  <c r="AA2" i="6"/>
  <c r="Z9" i="6"/>
  <c r="AV96" i="5" l="1"/>
  <c r="AW96" i="5"/>
  <c r="BA108" i="5"/>
  <c r="AZ108" i="5"/>
  <c r="I105" i="5"/>
  <c r="AU111" i="5"/>
  <c r="AT118" i="5"/>
  <c r="AT109" i="5"/>
  <c r="AU102" i="5"/>
  <c r="I98" i="5"/>
  <c r="AU104" i="5"/>
  <c r="I104" i="5" s="1"/>
  <c r="AT114" i="5"/>
  <c r="AV110" i="5"/>
  <c r="AT111" i="5"/>
  <c r="AV117" i="5"/>
  <c r="AA9" i="6"/>
  <c r="AD2" i="6"/>
  <c r="AU108" i="5" l="1"/>
  <c r="AV108" i="5" s="1"/>
  <c r="AV102" i="5"/>
  <c r="AW102" i="5"/>
  <c r="AZ114" i="5"/>
  <c r="BA114" i="5"/>
  <c r="AT115" i="5"/>
  <c r="AT124" i="5"/>
  <c r="AU110" i="5"/>
  <c r="I110" i="5" s="1"/>
  <c r="AT120" i="5"/>
  <c r="AV116" i="5"/>
  <c r="AT117" i="5"/>
  <c r="AV123" i="5"/>
  <c r="I111" i="5"/>
  <c r="AU117" i="5"/>
  <c r="AE2" i="6"/>
  <c r="AD9" i="6"/>
  <c r="AW108" i="5" l="1"/>
  <c r="AU114" i="5"/>
  <c r="AV114" i="5" s="1"/>
  <c r="AT123" i="5"/>
  <c r="AV129" i="5"/>
  <c r="BA120" i="5"/>
  <c r="AZ120" i="5"/>
  <c r="I117" i="5"/>
  <c r="AU123" i="5"/>
  <c r="AT130" i="5"/>
  <c r="AT121" i="5"/>
  <c r="AU116" i="5"/>
  <c r="I116" i="5" s="1"/>
  <c r="AV122" i="5"/>
  <c r="AT126" i="5"/>
  <c r="AF2" i="6"/>
  <c r="AE9" i="6"/>
  <c r="AW114" i="5" l="1"/>
  <c r="AT127" i="5"/>
  <c r="AT136" i="5"/>
  <c r="I123" i="5"/>
  <c r="AU129" i="5"/>
  <c r="BA126" i="5"/>
  <c r="AZ126" i="5"/>
  <c r="AU122" i="5"/>
  <c r="I122" i="5" s="1"/>
  <c r="AV128" i="5"/>
  <c r="AT132" i="5"/>
  <c r="AU120" i="5"/>
  <c r="AT129" i="5"/>
  <c r="AV135" i="5"/>
  <c r="AG2" i="6"/>
  <c r="F1" i="6"/>
  <c r="AF9" i="6"/>
  <c r="AV120" i="5" l="1"/>
  <c r="AW120" i="5"/>
  <c r="I129" i="5"/>
  <c r="AU135" i="5"/>
  <c r="BA132" i="5"/>
  <c r="AZ132" i="5"/>
  <c r="AU126" i="5"/>
  <c r="AT142" i="5"/>
  <c r="AT133" i="5"/>
  <c r="AT135" i="5"/>
  <c r="AV141" i="5"/>
  <c r="AU128" i="5"/>
  <c r="AV134" i="5"/>
  <c r="AT138" i="5"/>
  <c r="AH2" i="6"/>
  <c r="AG9" i="6"/>
  <c r="AV126" i="5" l="1"/>
  <c r="AW126" i="5"/>
  <c r="AT141" i="5"/>
  <c r="AV147" i="5"/>
  <c r="BA138" i="5"/>
  <c r="AZ138" i="5"/>
  <c r="AT139" i="5"/>
  <c r="AT148" i="5"/>
  <c r="AU134" i="5"/>
  <c r="AV140" i="5"/>
  <c r="AT144" i="5"/>
  <c r="I135" i="5"/>
  <c r="AU141" i="5"/>
  <c r="AU132" i="5"/>
  <c r="I128" i="5"/>
  <c r="AI2" i="6"/>
  <c r="AH9" i="6"/>
  <c r="AT147" i="5" l="1"/>
  <c r="AV153" i="5"/>
  <c r="BA144" i="5"/>
  <c r="AZ144" i="5"/>
  <c r="AV132" i="5"/>
  <c r="AW132" i="5"/>
  <c r="AU140" i="5"/>
  <c r="AV146" i="5"/>
  <c r="AT150" i="5"/>
  <c r="I141" i="5"/>
  <c r="AU147" i="5"/>
  <c r="AU138" i="5"/>
  <c r="I134" i="5"/>
  <c r="AT145" i="5"/>
  <c r="AT154" i="5"/>
  <c r="AI9" i="6"/>
  <c r="AJ2" i="6"/>
  <c r="I147" i="5" l="1"/>
  <c r="AU153" i="5"/>
  <c r="AU146" i="5"/>
  <c r="I146" i="5" s="1"/>
  <c r="AV152" i="5"/>
  <c r="AT156" i="5"/>
  <c r="AT153" i="5"/>
  <c r="AV159" i="5"/>
  <c r="AU144" i="5"/>
  <c r="I140" i="5"/>
  <c r="AT151" i="5"/>
  <c r="AT160" i="5"/>
  <c r="AV138" i="5"/>
  <c r="AW138" i="5"/>
  <c r="AZ150" i="5"/>
  <c r="BA150" i="5"/>
  <c r="AM2" i="6"/>
  <c r="AJ9" i="6"/>
  <c r="AU150" i="5" l="1"/>
  <c r="I153" i="5"/>
  <c r="AU159" i="5"/>
  <c r="AT157" i="5"/>
  <c r="AT166" i="5"/>
  <c r="AT159" i="5"/>
  <c r="AV165" i="5"/>
  <c r="AV144" i="5"/>
  <c r="AW144" i="5"/>
  <c r="AZ156" i="5"/>
  <c r="BA156" i="5"/>
  <c r="AU152" i="5"/>
  <c r="AV158" i="5"/>
  <c r="AT162" i="5"/>
  <c r="AN2" i="6"/>
  <c r="AM9" i="6"/>
  <c r="AV150" i="5" l="1"/>
  <c r="AW150" i="5"/>
  <c r="AT172" i="5"/>
  <c r="AT163" i="5"/>
  <c r="AU158" i="5"/>
  <c r="I158" i="5" s="1"/>
  <c r="AT168" i="5"/>
  <c r="AV164" i="5"/>
  <c r="AT165" i="5"/>
  <c r="AV171" i="5"/>
  <c r="I159" i="5"/>
  <c r="AU165" i="5"/>
  <c r="AZ162" i="5"/>
  <c r="BA162" i="5"/>
  <c r="AU162" i="5" s="1"/>
  <c r="AV162" i="5" s="1"/>
  <c r="AU156" i="5"/>
  <c r="I152" i="5"/>
  <c r="AN9" i="6"/>
  <c r="AO2" i="6"/>
  <c r="BA168" i="5" l="1"/>
  <c r="AZ168" i="5"/>
  <c r="AV156" i="5"/>
  <c r="AW156" i="5"/>
  <c r="AW162" i="5"/>
  <c r="I165" i="5"/>
  <c r="AU171" i="5"/>
  <c r="AT171" i="5"/>
  <c r="AV177" i="5"/>
  <c r="AT169" i="5"/>
  <c r="AT178" i="5"/>
  <c r="AU164" i="5"/>
  <c r="AT174" i="5"/>
  <c r="AV170" i="5"/>
  <c r="AO9" i="6"/>
  <c r="AP2" i="6"/>
  <c r="AU168" i="5" l="1"/>
  <c r="I164" i="5"/>
  <c r="I171" i="5"/>
  <c r="AU177" i="5"/>
  <c r="AT175" i="5"/>
  <c r="AT184" i="5"/>
  <c r="AT177" i="5"/>
  <c r="AV183" i="5"/>
  <c r="AU170" i="5"/>
  <c r="AT180" i="5"/>
  <c r="AV176" i="5"/>
  <c r="AZ174" i="5"/>
  <c r="BA174" i="5"/>
  <c r="AQ2" i="6"/>
  <c r="AP9" i="6"/>
  <c r="BA180" i="5" l="1"/>
  <c r="AZ180" i="5"/>
  <c r="AU174" i="5"/>
  <c r="I170" i="5"/>
  <c r="AT190" i="5"/>
  <c r="AT181" i="5"/>
  <c r="AT183" i="5"/>
  <c r="AV189" i="5"/>
  <c r="I177" i="5"/>
  <c r="AU183" i="5"/>
  <c r="AV168" i="5"/>
  <c r="AW168" i="5"/>
  <c r="AU176" i="5"/>
  <c r="AT186" i="5"/>
  <c r="AV182" i="5"/>
  <c r="AQ9" i="6"/>
  <c r="AR2" i="6"/>
  <c r="BA186" i="5" l="1"/>
  <c r="AZ186" i="5"/>
  <c r="AU180" i="5"/>
  <c r="I176" i="5"/>
  <c r="I183" i="5"/>
  <c r="AU189" i="5"/>
  <c r="AT187" i="5"/>
  <c r="AT196" i="5"/>
  <c r="AT189" i="5"/>
  <c r="AV195" i="5"/>
  <c r="AV174" i="5"/>
  <c r="AW174" i="5"/>
  <c r="AU182" i="5"/>
  <c r="AV188" i="5"/>
  <c r="AT192" i="5"/>
  <c r="AS2" i="6"/>
  <c r="AR9" i="6"/>
  <c r="I189" i="5" l="1"/>
  <c r="AU195" i="5"/>
  <c r="AV180" i="5"/>
  <c r="AW180" i="5"/>
  <c r="AT195" i="5"/>
  <c r="AV201" i="5"/>
  <c r="AT193" i="5"/>
  <c r="AT202" i="5"/>
  <c r="BA192" i="5"/>
  <c r="AZ192" i="5"/>
  <c r="AU188" i="5"/>
  <c r="I188" i="5" s="1"/>
  <c r="AV194" i="5"/>
  <c r="AT198" i="5"/>
  <c r="AU186" i="5"/>
  <c r="I182" i="5"/>
  <c r="AS9" i="6"/>
  <c r="AV2" i="6"/>
  <c r="AU192" i="5" l="1"/>
  <c r="AV192" i="5" s="1"/>
  <c r="AT199" i="5"/>
  <c r="AT208" i="5"/>
  <c r="I195" i="5"/>
  <c r="AU201" i="5"/>
  <c r="AV186" i="5"/>
  <c r="AW186" i="5"/>
  <c r="BA198" i="5"/>
  <c r="AZ198" i="5"/>
  <c r="AU194" i="5"/>
  <c r="I194" i="5" s="1"/>
  <c r="AT204" i="5"/>
  <c r="AV200" i="5"/>
  <c r="AT201" i="5"/>
  <c r="AV207" i="5"/>
  <c r="AW2" i="6"/>
  <c r="AV9" i="6"/>
  <c r="AW192" i="5" l="1"/>
  <c r="AU198" i="5"/>
  <c r="AT207" i="5"/>
  <c r="AV213" i="5"/>
  <c r="AU200" i="5"/>
  <c r="I200" i="5" s="1"/>
  <c r="AV206" i="5"/>
  <c r="AT210" i="5"/>
  <c r="I201" i="5"/>
  <c r="AU207" i="5"/>
  <c r="AZ204" i="5"/>
  <c r="BA204" i="5"/>
  <c r="AT205" i="5"/>
  <c r="AT214" i="5"/>
  <c r="AW9" i="6"/>
  <c r="AX2" i="6"/>
  <c r="AU204" i="5" l="1"/>
  <c r="AV204" i="5" s="1"/>
  <c r="AT213" i="5"/>
  <c r="AV219" i="5"/>
  <c r="AV198" i="5"/>
  <c r="AW198" i="5"/>
  <c r="AT211" i="5"/>
  <c r="AT220" i="5"/>
  <c r="AZ210" i="5"/>
  <c r="BA210" i="5"/>
  <c r="AU206" i="5"/>
  <c r="AV212" i="5"/>
  <c r="AT216" i="5"/>
  <c r="I207" i="5"/>
  <c r="AU213" i="5"/>
  <c r="AY2" i="6"/>
  <c r="AX9" i="6"/>
  <c r="AW204" i="5" l="1"/>
  <c r="AZ216" i="5"/>
  <c r="BA216" i="5"/>
  <c r="AU212" i="5"/>
  <c r="AT222" i="5"/>
  <c r="AV218" i="5"/>
  <c r="AT219" i="5"/>
  <c r="AV225" i="5"/>
  <c r="AU210" i="5"/>
  <c r="I206" i="5"/>
  <c r="I213" i="5"/>
  <c r="AU219" i="5"/>
  <c r="AT226" i="5"/>
  <c r="AT217" i="5"/>
  <c r="AZ2" i="6"/>
  <c r="AY9" i="6"/>
  <c r="BA222" i="5" l="1"/>
  <c r="AZ222" i="5"/>
  <c r="AT223" i="5"/>
  <c r="AT232" i="5"/>
  <c r="AU218" i="5"/>
  <c r="AV224" i="5"/>
  <c r="AT228" i="5"/>
  <c r="AU216" i="5"/>
  <c r="I212" i="5"/>
  <c r="AV210" i="5"/>
  <c r="AW210" i="5"/>
  <c r="I219" i="5"/>
  <c r="AU225" i="5"/>
  <c r="AT225" i="5"/>
  <c r="AV231" i="5"/>
  <c r="BA2" i="6"/>
  <c r="AZ9" i="6"/>
  <c r="AU222" i="5" l="1"/>
  <c r="I218" i="5"/>
  <c r="AT231" i="5"/>
  <c r="AV237" i="5"/>
  <c r="I225" i="5"/>
  <c r="AU231" i="5"/>
  <c r="AV216" i="5"/>
  <c r="AW216" i="5"/>
  <c r="BA228" i="5"/>
  <c r="AZ228" i="5"/>
  <c r="AU224" i="5"/>
  <c r="I224" i="5" s="1"/>
  <c r="AT234" i="5"/>
  <c r="AV230" i="5"/>
  <c r="AT238" i="5"/>
  <c r="AT229" i="5"/>
  <c r="BA9" i="6"/>
  <c r="BB2" i="6"/>
  <c r="BB9" i="6" s="1"/>
  <c r="BA91" i="6" l="1"/>
  <c r="AX217" i="6"/>
  <c r="BB43" i="6"/>
  <c r="BB46" i="6" s="1"/>
  <c r="AV253" i="6"/>
  <c r="AU228" i="5"/>
  <c r="AV228" i="5" s="1"/>
  <c r="AY127" i="6"/>
  <c r="AY130" i="6" s="1"/>
  <c r="AY85" i="6"/>
  <c r="AY88" i="6" s="1"/>
  <c r="BA253" i="6"/>
  <c r="BA256" i="6" s="1"/>
  <c r="I231" i="5"/>
  <c r="AU237" i="5"/>
  <c r="AV222" i="5"/>
  <c r="AW222" i="5"/>
  <c r="BB121" i="6"/>
  <c r="BB124" i="6" s="1"/>
  <c r="BA127" i="6"/>
  <c r="BA130" i="6" s="1"/>
  <c r="BB37" i="6"/>
  <c r="BB40" i="6" s="1"/>
  <c r="AY121" i="6"/>
  <c r="AY124" i="6" s="1"/>
  <c r="BA139" i="6"/>
  <c r="BA142" i="6" s="1"/>
  <c r="AY43" i="6"/>
  <c r="AW91" i="6"/>
  <c r="AW94" i="6" s="1"/>
  <c r="AW181" i="6"/>
  <c r="AW184" i="6" s="1"/>
  <c r="BB73" i="6"/>
  <c r="BB76" i="6" s="1"/>
  <c r="AX97" i="6"/>
  <c r="AX100" i="6" s="1"/>
  <c r="BB223" i="6"/>
  <c r="BB226" i="6" s="1"/>
  <c r="BB181" i="6"/>
  <c r="BB184" i="6" s="1"/>
  <c r="AT237" i="5"/>
  <c r="AV243" i="5"/>
  <c r="AT244" i="5"/>
  <c r="AT235" i="5"/>
  <c r="AU230" i="5"/>
  <c r="I230" i="5" s="1"/>
  <c r="AT240" i="5"/>
  <c r="AV236" i="5"/>
  <c r="BA234" i="5"/>
  <c r="AZ234" i="5"/>
  <c r="AV61" i="6"/>
  <c r="AV64" i="6" s="1"/>
  <c r="AZ37" i="6"/>
  <c r="AZ40" i="6" s="1"/>
  <c r="BB151" i="6"/>
  <c r="BB154" i="6" s="1"/>
  <c r="BA175" i="6"/>
  <c r="BA178" i="6" s="1"/>
  <c r="BB199" i="6"/>
  <c r="BB202" i="6" s="1"/>
  <c r="AZ31" i="6"/>
  <c r="AZ34" i="6" s="1"/>
  <c r="BA37" i="6"/>
  <c r="BA40" i="6" s="1"/>
  <c r="AV133" i="6"/>
  <c r="AV136" i="6" s="1"/>
  <c r="AV169" i="6"/>
  <c r="AV172" i="6" s="1"/>
  <c r="BB25" i="6"/>
  <c r="AW73" i="6"/>
  <c r="AW76" i="6" s="1"/>
  <c r="AV121" i="6"/>
  <c r="AV124" i="6" s="1"/>
  <c r="AW55" i="6"/>
  <c r="AW58" i="6" s="1"/>
  <c r="AZ103" i="6"/>
  <c r="AZ106" i="6" s="1"/>
  <c r="AV247" i="6"/>
  <c r="AV250" i="6" s="1"/>
  <c r="AW211" i="6"/>
  <c r="AW214" i="6" s="1"/>
  <c r="BB229" i="6"/>
  <c r="BB232" i="6" s="1"/>
  <c r="BB235" i="6"/>
  <c r="BB238" i="6" s="1"/>
  <c r="AV109" i="6"/>
  <c r="AV112" i="6" s="1"/>
  <c r="AV103" i="6"/>
  <c r="AV106" i="6" s="1"/>
  <c r="AZ199" i="6"/>
  <c r="AZ202" i="6" s="1"/>
  <c r="AY73" i="6"/>
  <c r="AY76" i="6" s="1"/>
  <c r="AY103" i="6"/>
  <c r="AY106" i="6" s="1"/>
  <c r="AV163" i="6"/>
  <c r="AV166" i="6" s="1"/>
  <c r="AX67" i="6"/>
  <c r="AV187" i="6"/>
  <c r="AV190" i="6" s="1"/>
  <c r="AY223" i="6"/>
  <c r="AY226" i="6" s="1"/>
  <c r="AX223" i="6"/>
  <c r="AX226" i="6" s="1"/>
  <c r="BB247" i="6"/>
  <c r="BB250" i="6" s="1"/>
  <c r="AZ169" i="6"/>
  <c r="AZ172" i="6" s="1"/>
  <c r="AZ67" i="6"/>
  <c r="AZ70" i="6" s="1"/>
  <c r="AY175" i="6"/>
  <c r="AY178" i="6" s="1"/>
  <c r="AY133" i="6"/>
  <c r="AY136" i="6" s="1"/>
  <c r="AV229" i="6"/>
  <c r="AV232" i="6" s="1"/>
  <c r="AY55" i="6"/>
  <c r="AY58" i="6" s="1"/>
  <c r="AZ175" i="6"/>
  <c r="AZ178" i="6" s="1"/>
  <c r="AX55" i="6"/>
  <c r="AX58" i="6" s="1"/>
  <c r="BB169" i="6"/>
  <c r="BB172" i="6" s="1"/>
  <c r="AX193" i="6"/>
  <c r="AX196" i="6" s="1"/>
  <c r="BB61" i="6"/>
  <c r="BB64" i="6" s="1"/>
  <c r="AZ181" i="6"/>
  <c r="AZ184" i="6" s="1"/>
  <c r="AV91" i="6"/>
  <c r="AX229" i="6"/>
  <c r="AX232" i="6" s="1"/>
  <c r="AZ127" i="6"/>
  <c r="AZ130" i="6" s="1"/>
  <c r="AZ151" i="6"/>
  <c r="AZ154" i="6" s="1"/>
  <c r="AX79" i="6"/>
  <c r="AX82" i="6" s="1"/>
  <c r="AW223" i="6"/>
  <c r="AW226" i="6" s="1"/>
  <c r="BB205" i="6"/>
  <c r="BB208" i="6" s="1"/>
  <c r="AV193" i="6"/>
  <c r="AV196" i="6" s="1"/>
  <c r="AW163" i="6"/>
  <c r="AW166" i="6" s="1"/>
  <c r="BA247" i="6"/>
  <c r="BA250" i="6" s="1"/>
  <c r="BA211" i="6"/>
  <c r="BA214" i="6" s="1"/>
  <c r="AX211" i="6"/>
  <c r="AX214" i="6" s="1"/>
  <c r="AV157" i="6"/>
  <c r="AV160" i="6" s="1"/>
  <c r="AY61" i="6"/>
  <c r="AY64" i="6" s="1"/>
  <c r="BB193" i="6"/>
  <c r="BB196" i="6" s="1"/>
  <c r="AW187" i="6"/>
  <c r="AW190" i="6" s="1"/>
  <c r="AW85" i="6"/>
  <c r="AW88" i="6" s="1"/>
  <c r="AZ247" i="6"/>
  <c r="AZ250" i="6" s="1"/>
  <c r="AX181" i="6"/>
  <c r="AX184" i="6" s="1"/>
  <c r="BB85" i="6"/>
  <c r="BB88" i="6" s="1"/>
  <c r="AW193" i="6"/>
  <c r="AW196" i="6" s="1"/>
  <c r="AX37" i="6"/>
  <c r="AX40" i="6" s="1"/>
  <c r="BA157" i="6"/>
  <c r="BA160" i="6" s="1"/>
  <c r="BB49" i="6"/>
  <c r="BB52" i="6" s="1"/>
  <c r="BB187" i="6"/>
  <c r="BB190" i="6" s="1"/>
  <c r="AZ229" i="6"/>
  <c r="AZ232" i="6" s="1"/>
  <c r="AZ121" i="6"/>
  <c r="AZ124" i="6" s="1"/>
  <c r="AV37" i="6"/>
  <c r="AY109" i="6"/>
  <c r="AY112" i="6" s="1"/>
  <c r="AW43" i="6"/>
  <c r="AW46" i="6" s="1"/>
  <c r="BA241" i="6"/>
  <c r="BA244" i="6" s="1"/>
  <c r="AZ163" i="6"/>
  <c r="AZ166" i="6" s="1"/>
  <c r="AV181" i="6"/>
  <c r="AV184" i="6" s="1"/>
  <c r="AX127" i="6"/>
  <c r="AX130" i="6" s="1"/>
  <c r="BB55" i="6"/>
  <c r="BB58" i="6" s="1"/>
  <c r="AX205" i="6"/>
  <c r="AX208" i="6" s="1"/>
  <c r="AY163" i="6"/>
  <c r="AY166" i="6" s="1"/>
  <c r="AV145" i="6"/>
  <c r="AV148" i="6" s="1"/>
  <c r="AZ211" i="6"/>
  <c r="AZ214" i="6" s="1"/>
  <c r="AW31" i="6"/>
  <c r="AZ79" i="6"/>
  <c r="AZ82" i="6" s="1"/>
  <c r="BA235" i="6"/>
  <c r="BA238" i="6" s="1"/>
  <c r="AW121" i="6"/>
  <c r="AW124" i="6" s="1"/>
  <c r="BB109" i="6"/>
  <c r="BB112" i="6" s="1"/>
  <c r="AW103" i="6"/>
  <c r="AW106" i="6" s="1"/>
  <c r="AX103" i="6"/>
  <c r="AX106" i="6" s="1"/>
  <c r="AV25" i="6"/>
  <c r="AV28" i="6" s="1"/>
  <c r="AX109" i="6"/>
  <c r="AX112" i="6" s="1"/>
  <c r="AW217" i="6"/>
  <c r="AW220" i="6" s="1"/>
  <c r="AV151" i="6"/>
  <c r="AV154" i="6" s="1"/>
  <c r="AW145" i="6"/>
  <c r="AW148" i="6" s="1"/>
  <c r="AZ253" i="6"/>
  <c r="AZ256" i="6" s="1"/>
  <c r="AV139" i="6"/>
  <c r="AV142" i="6" s="1"/>
  <c r="AV79" i="6"/>
  <c r="AV82" i="6" s="1"/>
  <c r="BA25" i="6"/>
  <c r="AY67" i="6"/>
  <c r="AY70" i="6" s="1"/>
  <c r="AX235" i="6"/>
  <c r="AX238" i="6" s="1"/>
  <c r="BB115" i="6"/>
  <c r="BB118" i="6" s="1"/>
  <c r="AX247" i="6"/>
  <c r="AX250" i="6" s="1"/>
  <c r="BA205" i="6"/>
  <c r="BA208" i="6" s="1"/>
  <c r="AV235" i="6"/>
  <c r="AV238" i="6" s="1"/>
  <c r="AV55" i="6"/>
  <c r="BB241" i="6"/>
  <c r="BB244" i="6" s="1"/>
  <c r="AX253" i="6"/>
  <c r="AX256" i="6" s="1"/>
  <c r="AW229" i="6"/>
  <c r="AW232" i="6" s="1"/>
  <c r="BB133" i="6"/>
  <c r="BB136" i="6" s="1"/>
  <c r="BA223" i="6"/>
  <c r="BA226" i="6" s="1"/>
  <c r="AV223" i="6"/>
  <c r="AX241" i="6"/>
  <c r="AX244" i="6" s="1"/>
  <c r="AV85" i="6"/>
  <c r="AY169" i="6"/>
  <c r="AY172" i="6" s="1"/>
  <c r="AZ49" i="6"/>
  <c r="AZ52" i="6" s="1"/>
  <c r="BA133" i="6"/>
  <c r="BA136" i="6" s="1"/>
  <c r="AY115" i="6"/>
  <c r="AY118" i="6" s="1"/>
  <c r="BA94" i="6"/>
  <c r="AX220" i="6"/>
  <c r="AX175" i="6"/>
  <c r="AX178" i="6" s="1"/>
  <c r="AY49" i="6"/>
  <c r="AY52" i="6" s="1"/>
  <c r="AZ43" i="6"/>
  <c r="AZ46" i="6" s="1"/>
  <c r="AX199" i="6"/>
  <c r="AX202" i="6" s="1"/>
  <c r="AW253" i="6"/>
  <c r="AW256" i="6" s="1"/>
  <c r="AV211" i="6"/>
  <c r="AV214" i="6" s="1"/>
  <c r="AW169" i="6"/>
  <c r="AW172" i="6" s="1"/>
  <c r="BA151" i="6"/>
  <c r="BA154" i="6" s="1"/>
  <c r="AZ157" i="6"/>
  <c r="AZ160" i="6" s="1"/>
  <c r="AV127" i="6"/>
  <c r="AV130" i="6" s="1"/>
  <c r="AX169" i="6"/>
  <c r="AX172" i="6" s="1"/>
  <c r="AZ217" i="6"/>
  <c r="AZ220" i="6" s="1"/>
  <c r="BA43" i="6"/>
  <c r="BA46" i="6" s="1"/>
  <c r="AW109" i="6"/>
  <c r="AW112" i="6" s="1"/>
  <c r="BB91" i="6"/>
  <c r="BB94" i="6" s="1"/>
  <c r="BB163" i="6"/>
  <c r="BB166" i="6" s="1"/>
  <c r="BA145" i="6"/>
  <c r="BA148" i="6" s="1"/>
  <c r="AV97" i="6"/>
  <c r="AV100" i="6" s="1"/>
  <c r="AV199" i="6"/>
  <c r="AV202" i="6" s="1"/>
  <c r="AX187" i="6"/>
  <c r="AX190" i="6" s="1"/>
  <c r="BA121" i="6"/>
  <c r="BA124" i="6" s="1"/>
  <c r="AY199" i="6"/>
  <c r="AY202" i="6" s="1"/>
  <c r="AZ139" i="6"/>
  <c r="AZ142" i="6" s="1"/>
  <c r="AX115" i="6"/>
  <c r="AX118" i="6" s="1"/>
  <c r="AW25" i="6"/>
  <c r="AW28" i="6" s="1"/>
  <c r="AX49" i="6"/>
  <c r="AX52" i="6" s="1"/>
  <c r="AW157" i="6"/>
  <c r="AW160" i="6" s="1"/>
  <c r="BB103" i="6"/>
  <c r="BB106" i="6" s="1"/>
  <c r="AZ73" i="6"/>
  <c r="AZ76" i="6" s="1"/>
  <c r="AY145" i="6"/>
  <c r="AY148" i="6" s="1"/>
  <c r="AZ115" i="6"/>
  <c r="AZ118" i="6" s="1"/>
  <c r="AV205" i="6"/>
  <c r="AV208" i="6" s="1"/>
  <c r="BA163" i="6"/>
  <c r="BA166" i="6" s="1"/>
  <c r="AX163" i="6"/>
  <c r="AX166" i="6" s="1"/>
  <c r="AY205" i="6"/>
  <c r="AY208" i="6" s="1"/>
  <c r="BB127" i="6"/>
  <c r="BB130" i="6" s="1"/>
  <c r="AY247" i="6"/>
  <c r="AY250" i="6" s="1"/>
  <c r="AX43" i="6"/>
  <c r="AX46" i="6" s="1"/>
  <c r="AV67" i="6"/>
  <c r="AV70" i="6" s="1"/>
  <c r="BB175" i="6"/>
  <c r="BB178" i="6" s="1"/>
  <c r="AW49" i="6"/>
  <c r="AW52" i="6" s="1"/>
  <c r="BA85" i="6"/>
  <c r="BA88" i="6" s="1"/>
  <c r="BA31" i="6"/>
  <c r="BB145" i="6"/>
  <c r="BB148" i="6" s="1"/>
  <c r="AY79" i="6"/>
  <c r="AY82" i="6" s="1"/>
  <c r="AY217" i="6"/>
  <c r="AY220" i="6" s="1"/>
  <c r="AX25" i="6"/>
  <c r="BB211" i="6"/>
  <c r="BB214" i="6" s="1"/>
  <c r="AY91" i="6"/>
  <c r="AY94" i="6" s="1"/>
  <c r="BA49" i="6"/>
  <c r="BA52" i="6" s="1"/>
  <c r="BA73" i="6"/>
  <c r="BA76" i="6" s="1"/>
  <c r="AY31" i="6"/>
  <c r="AZ85" i="6"/>
  <c r="AZ88" i="6" s="1"/>
  <c r="AW241" i="6"/>
  <c r="AW244" i="6" s="1"/>
  <c r="AY46" i="6"/>
  <c r="BB79" i="6"/>
  <c r="BB82" i="6" s="1"/>
  <c r="AW205" i="6"/>
  <c r="AW208" i="6" s="1"/>
  <c r="AW79" i="6"/>
  <c r="AW82" i="6" s="1"/>
  <c r="AV31" i="6"/>
  <c r="AV34" i="6" s="1"/>
  <c r="AX121" i="6"/>
  <c r="AX124" i="6" s="1"/>
  <c r="AY157" i="6"/>
  <c r="AY160" i="6" s="1"/>
  <c r="AY229" i="6"/>
  <c r="AY232" i="6" s="1"/>
  <c r="BA187" i="6"/>
  <c r="BA190" i="6" s="1"/>
  <c r="AZ235" i="6"/>
  <c r="AZ238" i="6" s="1"/>
  <c r="BA217" i="6"/>
  <c r="BA220" i="6" s="1"/>
  <c r="AW97" i="6"/>
  <c r="AW100" i="6" s="1"/>
  <c r="AW61" i="6"/>
  <c r="AW64" i="6" s="1"/>
  <c r="AW151" i="6"/>
  <c r="AW154" i="6" s="1"/>
  <c r="BA103" i="6"/>
  <c r="BA106" i="6" s="1"/>
  <c r="BB253" i="6"/>
  <c r="BB256" i="6" s="1"/>
  <c r="AY139" i="6"/>
  <c r="AY142" i="6" s="1"/>
  <c r="AW133" i="6"/>
  <c r="AW136" i="6" s="1"/>
  <c r="AW199" i="6"/>
  <c r="AW202" i="6" s="1"/>
  <c r="AW67" i="6"/>
  <c r="AW70" i="6" s="1"/>
  <c r="BA193" i="6"/>
  <c r="BA196" i="6" s="1"/>
  <c r="BB97" i="6"/>
  <c r="BB100" i="6" s="1"/>
  <c r="AZ145" i="6"/>
  <c r="AZ148" i="6" s="1"/>
  <c r="AZ205" i="6"/>
  <c r="AZ208" i="6" s="1"/>
  <c r="AY193" i="6"/>
  <c r="AY196" i="6" s="1"/>
  <c r="AX139" i="6"/>
  <c r="AX142" i="6" s="1"/>
  <c r="AX91" i="6"/>
  <c r="AX94" i="6" s="1"/>
  <c r="AV115" i="6"/>
  <c r="AV118" i="6" s="1"/>
  <c r="AW127" i="6"/>
  <c r="AW130" i="6" s="1"/>
  <c r="AY25" i="6"/>
  <c r="AZ193" i="6"/>
  <c r="AZ196" i="6" s="1"/>
  <c r="BA61" i="6"/>
  <c r="BA64" i="6" s="1"/>
  <c r="AX157" i="6"/>
  <c r="AX160" i="6" s="1"/>
  <c r="AW247" i="6"/>
  <c r="AW250" i="6" s="1"/>
  <c r="AX73" i="6"/>
  <c r="AX76" i="6" s="1"/>
  <c r="AY211" i="6"/>
  <c r="AY214" i="6" s="1"/>
  <c r="BB157" i="6"/>
  <c r="BB160" i="6" s="1"/>
  <c r="AZ223" i="6"/>
  <c r="AZ226" i="6" s="1"/>
  <c r="AZ25" i="6"/>
  <c r="AZ28" i="6" s="1"/>
  <c r="BA67" i="6"/>
  <c r="AX31" i="6"/>
  <c r="AX34" i="6" s="1"/>
  <c r="AY253" i="6"/>
  <c r="AY256" i="6" s="1"/>
  <c r="BB31" i="6"/>
  <c r="BB34" i="6" s="1"/>
  <c r="BB67" i="6"/>
  <c r="BB70" i="6" s="1"/>
  <c r="AZ61" i="6"/>
  <c r="AZ64" i="6" s="1"/>
  <c r="AZ241" i="6"/>
  <c r="AZ244" i="6" s="1"/>
  <c r="BB139" i="6"/>
  <c r="BB142" i="6" s="1"/>
  <c r="AY97" i="6"/>
  <c r="AY100" i="6" s="1"/>
  <c r="AZ97" i="6"/>
  <c r="AZ100" i="6" s="1"/>
  <c r="BA55" i="6"/>
  <c r="BA79" i="6"/>
  <c r="BA82" i="6" s="1"/>
  <c r="AV241" i="6"/>
  <c r="AV244" i="6" s="1"/>
  <c r="AY151" i="6"/>
  <c r="AY154" i="6" s="1"/>
  <c r="AZ91" i="6"/>
  <c r="AZ94" i="6" s="1"/>
  <c r="AW235" i="6"/>
  <c r="AW238" i="6" s="1"/>
  <c r="AY37" i="6"/>
  <c r="AY40" i="6" s="1"/>
  <c r="BA199" i="6"/>
  <c r="BA202" i="6" s="1"/>
  <c r="AV217" i="6"/>
  <c r="AV220" i="6" s="1"/>
  <c r="AX61" i="6"/>
  <c r="AX64" i="6" s="1"/>
  <c r="AX85" i="6"/>
  <c r="AX88" i="6" s="1"/>
  <c r="AV49" i="6"/>
  <c r="AX145" i="6"/>
  <c r="AX148" i="6" s="1"/>
  <c r="AV175" i="6"/>
  <c r="AX133" i="6"/>
  <c r="AX136" i="6" s="1"/>
  <c r="BB217" i="6"/>
  <c r="BB220" i="6" s="1"/>
  <c r="AW115" i="6"/>
  <c r="AW118" i="6" s="1"/>
  <c r="AX151" i="6"/>
  <c r="AX154" i="6" s="1"/>
  <c r="BA115" i="6"/>
  <c r="BA118" i="6" s="1"/>
  <c r="AY187" i="6"/>
  <c r="AY190" i="6" s="1"/>
  <c r="AV43" i="6"/>
  <c r="AV46" i="6" s="1"/>
  <c r="AV73" i="6"/>
  <c r="AV76" i="6" s="1"/>
  <c r="AW175" i="6"/>
  <c r="AW178" i="6" s="1"/>
  <c r="AY235" i="6"/>
  <c r="AY238" i="6" s="1"/>
  <c r="BA181" i="6"/>
  <c r="BA184" i="6" s="1"/>
  <c r="BA169" i="6"/>
  <c r="BA172" i="6" s="1"/>
  <c r="BA229" i="6"/>
  <c r="BA232" i="6" s="1"/>
  <c r="BA109" i="6"/>
  <c r="BA112" i="6" s="1"/>
  <c r="AZ109" i="6"/>
  <c r="AZ112" i="6" s="1"/>
  <c r="BA97" i="6"/>
  <c r="BA100" i="6" s="1"/>
  <c r="AZ55" i="6"/>
  <c r="AZ58" i="6" s="1"/>
  <c r="AY241" i="6"/>
  <c r="AY244" i="6" s="1"/>
  <c r="AZ133" i="6"/>
  <c r="AZ136" i="6" s="1"/>
  <c r="AW37" i="6"/>
  <c r="AW40" i="6" s="1"/>
  <c r="AX70" i="6"/>
  <c r="AZ187" i="6"/>
  <c r="AZ190" i="6" s="1"/>
  <c r="AW139" i="6"/>
  <c r="AW142" i="6" s="1"/>
  <c r="AY181" i="6"/>
  <c r="AY184" i="6" s="1"/>
  <c r="AX13" i="6"/>
  <c r="AX14" i="6" s="1"/>
  <c r="AZ13" i="6"/>
  <c r="AZ14" i="6" s="1"/>
  <c r="AW13" i="6"/>
  <c r="AW14" i="6" s="1"/>
  <c r="BB13" i="6"/>
  <c r="BB14" i="6" s="1"/>
  <c r="AY13" i="6"/>
  <c r="AY14" i="6" s="1"/>
  <c r="BA13" i="6"/>
  <c r="BA14" i="6" s="1"/>
  <c r="AV13" i="6"/>
  <c r="AV19" i="6"/>
  <c r="BA19" i="6"/>
  <c r="BA20" i="6" s="1"/>
  <c r="AW19" i="6"/>
  <c r="AW20" i="6" s="1"/>
  <c r="AZ19" i="6"/>
  <c r="AZ20" i="6" s="1"/>
  <c r="BB19" i="6"/>
  <c r="BB20" i="6" s="1"/>
  <c r="AY19" i="6"/>
  <c r="AY20" i="6" s="1"/>
  <c r="AX19" i="6"/>
  <c r="AX20" i="6" s="1"/>
  <c r="BB26" i="6" l="1"/>
  <c r="AT254" i="6"/>
  <c r="AY258" i="6" s="1"/>
  <c r="AU202" i="6"/>
  <c r="I202" i="6" s="1"/>
  <c r="AV256" i="6"/>
  <c r="AU234" i="5"/>
  <c r="AW234" i="5" s="1"/>
  <c r="AT92" i="6"/>
  <c r="AY96" i="6" s="1"/>
  <c r="AW228" i="5"/>
  <c r="AV94" i="6"/>
  <c r="AU94" i="6" s="1"/>
  <c r="AY26" i="6"/>
  <c r="AX26" i="6"/>
  <c r="AX32" i="6" s="1"/>
  <c r="AX38" i="6" s="1"/>
  <c r="AX44" i="6" s="1"/>
  <c r="AX50" i="6" s="1"/>
  <c r="AX56" i="6" s="1"/>
  <c r="AX62" i="6" s="1"/>
  <c r="AX68" i="6" s="1"/>
  <c r="AX74" i="6" s="1"/>
  <c r="AX80" i="6" s="1"/>
  <c r="AX86" i="6" s="1"/>
  <c r="AX92" i="6" s="1"/>
  <c r="AX98" i="6" s="1"/>
  <c r="AX104" i="6" s="1"/>
  <c r="AX110" i="6" s="1"/>
  <c r="AX116" i="6" s="1"/>
  <c r="AX122" i="6" s="1"/>
  <c r="AX128" i="6" s="1"/>
  <c r="AX134" i="6" s="1"/>
  <c r="AX140" i="6" s="1"/>
  <c r="AX146" i="6" s="1"/>
  <c r="AX152" i="6" s="1"/>
  <c r="AX158" i="6" s="1"/>
  <c r="AX164" i="6" s="1"/>
  <c r="AX170" i="6" s="1"/>
  <c r="AX176" i="6" s="1"/>
  <c r="AX182" i="6" s="1"/>
  <c r="AX188" i="6" s="1"/>
  <c r="AX194" i="6" s="1"/>
  <c r="AX200" i="6" s="1"/>
  <c r="AX206" i="6" s="1"/>
  <c r="AX212" i="6" s="1"/>
  <c r="AX218" i="6" s="1"/>
  <c r="AX224" i="6" s="1"/>
  <c r="AX230" i="6" s="1"/>
  <c r="AX236" i="6" s="1"/>
  <c r="AX242" i="6" s="1"/>
  <c r="AX248" i="6" s="1"/>
  <c r="AX254" i="6" s="1"/>
  <c r="AU103" i="6"/>
  <c r="H106" i="6" s="1"/>
  <c r="AU100" i="6"/>
  <c r="AU76" i="6"/>
  <c r="AU118" i="6"/>
  <c r="AU46" i="6"/>
  <c r="AU244" i="6"/>
  <c r="AU166" i="6"/>
  <c r="AT176" i="6"/>
  <c r="AY180" i="6" s="1"/>
  <c r="AT224" i="6"/>
  <c r="AY228" i="6" s="1"/>
  <c r="AU223" i="6"/>
  <c r="AU55" i="6"/>
  <c r="AT56" i="6"/>
  <c r="AY60" i="6" s="1"/>
  <c r="AU106" i="6"/>
  <c r="AU160" i="6"/>
  <c r="AT134" i="6"/>
  <c r="AY138" i="6" s="1"/>
  <c r="AU133" i="6"/>
  <c r="AX28" i="6"/>
  <c r="AT243" i="5"/>
  <c r="AV249" i="5"/>
  <c r="AV58" i="6"/>
  <c r="AU154" i="6"/>
  <c r="AU82" i="6"/>
  <c r="AU208" i="6"/>
  <c r="AV178" i="6"/>
  <c r="AU190" i="6"/>
  <c r="AU199" i="6"/>
  <c r="AT200" i="6"/>
  <c r="AY204" i="6" s="1"/>
  <c r="AT140" i="6"/>
  <c r="AY144" i="6" s="1"/>
  <c r="AU139" i="6"/>
  <c r="AU151" i="6"/>
  <c r="AT152" i="6"/>
  <c r="AY156" i="6" s="1"/>
  <c r="AU181" i="6"/>
  <c r="AT182" i="6"/>
  <c r="AY186" i="6" s="1"/>
  <c r="AU256" i="6"/>
  <c r="AU187" i="6"/>
  <c r="AT188" i="6"/>
  <c r="AY192" i="6" s="1"/>
  <c r="AU124" i="6"/>
  <c r="AT38" i="6"/>
  <c r="AY42" i="6" s="1"/>
  <c r="AU37" i="6"/>
  <c r="AV40" i="6"/>
  <c r="AU64" i="6"/>
  <c r="BA240" i="5"/>
  <c r="AZ240" i="5"/>
  <c r="AY32" i="6"/>
  <c r="AY38" i="6" s="1"/>
  <c r="AY44" i="6" s="1"/>
  <c r="AY50" i="6" s="1"/>
  <c r="AY56" i="6" s="1"/>
  <c r="AY62" i="6" s="1"/>
  <c r="AY68" i="6" s="1"/>
  <c r="AY74" i="6" s="1"/>
  <c r="AY80" i="6" s="1"/>
  <c r="AY86" i="6" s="1"/>
  <c r="AY92" i="6" s="1"/>
  <c r="AY98" i="6" s="1"/>
  <c r="AY104" i="6" s="1"/>
  <c r="AY110" i="6" s="1"/>
  <c r="AY116" i="6" s="1"/>
  <c r="AY122" i="6" s="1"/>
  <c r="AY128" i="6" s="1"/>
  <c r="AY134" i="6" s="1"/>
  <c r="AY140" i="6" s="1"/>
  <c r="AY146" i="6" s="1"/>
  <c r="AY152" i="6" s="1"/>
  <c r="AY158" i="6" s="1"/>
  <c r="AY164" i="6" s="1"/>
  <c r="AY170" i="6" s="1"/>
  <c r="AY176" i="6" s="1"/>
  <c r="AY182" i="6" s="1"/>
  <c r="AY188" i="6" s="1"/>
  <c r="AY194" i="6" s="1"/>
  <c r="AY200" i="6" s="1"/>
  <c r="AY206" i="6" s="1"/>
  <c r="AY212" i="6" s="1"/>
  <c r="AY218" i="6" s="1"/>
  <c r="AY224" i="6" s="1"/>
  <c r="AY230" i="6" s="1"/>
  <c r="AY236" i="6" s="1"/>
  <c r="AY242" i="6" s="1"/>
  <c r="AY248" i="6" s="1"/>
  <c r="AY254" i="6" s="1"/>
  <c r="AU193" i="6"/>
  <c r="AT194" i="6"/>
  <c r="AY198" i="6" s="1"/>
  <c r="AU163" i="6"/>
  <c r="AT164" i="6"/>
  <c r="AY168" i="6" s="1"/>
  <c r="BA70" i="6"/>
  <c r="AU70" i="6" s="1"/>
  <c r="AU121" i="6"/>
  <c r="AT122" i="6"/>
  <c r="AY126" i="6" s="1"/>
  <c r="AU169" i="6"/>
  <c r="AT170" i="6"/>
  <c r="AY174" i="6" s="1"/>
  <c r="AU112" i="6"/>
  <c r="AU241" i="6"/>
  <c r="AT242" i="6"/>
  <c r="AY246" i="6" s="1"/>
  <c r="AU238" i="6"/>
  <c r="AU236" i="5"/>
  <c r="I236" i="5" s="1"/>
  <c r="AV242" i="5"/>
  <c r="AT246" i="5"/>
  <c r="AU130" i="6"/>
  <c r="I237" i="5"/>
  <c r="AU243" i="5"/>
  <c r="AU214" i="6"/>
  <c r="AU67" i="6"/>
  <c r="AT68" i="6"/>
  <c r="AY72" i="6" s="1"/>
  <c r="AU232" i="6"/>
  <c r="AU253" i="6"/>
  <c r="AU250" i="6"/>
  <c r="AU175" i="6"/>
  <c r="AU184" i="6"/>
  <c r="AT32" i="6"/>
  <c r="AY36" i="6" s="1"/>
  <c r="AU31" i="6"/>
  <c r="AY28" i="6"/>
  <c r="AT212" i="6"/>
  <c r="AY216" i="6" s="1"/>
  <c r="AU211" i="6"/>
  <c r="AU115" i="6"/>
  <c r="AU85" i="6"/>
  <c r="AT86" i="6"/>
  <c r="AY90" i="6" s="1"/>
  <c r="BA26" i="6"/>
  <c r="BA32" i="6" s="1"/>
  <c r="BA38" i="6" s="1"/>
  <c r="BA44" i="6" s="1"/>
  <c r="BA50" i="6" s="1"/>
  <c r="BA56" i="6" s="1"/>
  <c r="BA62" i="6" s="1"/>
  <c r="BA68" i="6" s="1"/>
  <c r="BA74" i="6" s="1"/>
  <c r="BA80" i="6" s="1"/>
  <c r="BA86" i="6" s="1"/>
  <c r="BA92" i="6" s="1"/>
  <c r="BA98" i="6" s="1"/>
  <c r="BA104" i="6" s="1"/>
  <c r="BA110" i="6" s="1"/>
  <c r="BA116" i="6" s="1"/>
  <c r="BA122" i="6" s="1"/>
  <c r="BA128" i="6" s="1"/>
  <c r="BA134" i="6" s="1"/>
  <c r="BA140" i="6" s="1"/>
  <c r="BA146" i="6" s="1"/>
  <c r="BA152" i="6" s="1"/>
  <c r="BA158" i="6" s="1"/>
  <c r="BA164" i="6" s="1"/>
  <c r="BA170" i="6" s="1"/>
  <c r="BA176" i="6" s="1"/>
  <c r="BA182" i="6" s="1"/>
  <c r="BA188" i="6" s="1"/>
  <c r="BA194" i="6" s="1"/>
  <c r="BA200" i="6" s="1"/>
  <c r="BA206" i="6" s="1"/>
  <c r="BA212" i="6" s="1"/>
  <c r="BA218" i="6" s="1"/>
  <c r="BA224" i="6" s="1"/>
  <c r="BA230" i="6" s="1"/>
  <c r="BA236" i="6" s="1"/>
  <c r="BA242" i="6" s="1"/>
  <c r="BA248" i="6" s="1"/>
  <c r="BA254" i="6" s="1"/>
  <c r="AY34" i="6"/>
  <c r="AT62" i="6"/>
  <c r="AY66" i="6" s="1"/>
  <c r="AU61" i="6"/>
  <c r="AT241" i="5"/>
  <c r="AT250" i="5"/>
  <c r="AU196" i="6"/>
  <c r="AT104" i="6"/>
  <c r="AY108" i="6" s="1"/>
  <c r="AU217" i="6"/>
  <c r="AT218" i="6"/>
  <c r="AY222" i="6" s="1"/>
  <c r="AU127" i="6"/>
  <c r="AT128" i="6"/>
  <c r="AY132" i="6" s="1"/>
  <c r="AT80" i="6"/>
  <c r="AY84" i="6" s="1"/>
  <c r="AU145" i="6"/>
  <c r="AT146" i="6"/>
  <c r="AY150" i="6" s="1"/>
  <c r="AU157" i="6"/>
  <c r="AT158" i="6"/>
  <c r="AY162" i="6" s="1"/>
  <c r="AV88" i="6"/>
  <c r="AU229" i="6"/>
  <c r="AT230" i="6"/>
  <c r="AY234" i="6" s="1"/>
  <c r="AT110" i="6"/>
  <c r="AY114" i="6" s="1"/>
  <c r="AU109" i="6"/>
  <c r="AU43" i="6"/>
  <c r="AT44" i="6"/>
  <c r="AY48" i="6" s="1"/>
  <c r="AU136" i="6"/>
  <c r="AU220" i="6"/>
  <c r="BB32" i="6"/>
  <c r="BB38" i="6" s="1"/>
  <c r="BB44" i="6" s="1"/>
  <c r="BB50" i="6" s="1"/>
  <c r="BB56" i="6" s="1"/>
  <c r="BB62" i="6" s="1"/>
  <c r="BB68" i="6" s="1"/>
  <c r="BB74" i="6" s="1"/>
  <c r="BB80" i="6" s="1"/>
  <c r="BB86" i="6" s="1"/>
  <c r="BB92" i="6" s="1"/>
  <c r="BB98" i="6" s="1"/>
  <c r="BB104" i="6" s="1"/>
  <c r="BB110" i="6" s="1"/>
  <c r="BB116" i="6" s="1"/>
  <c r="BB122" i="6" s="1"/>
  <c r="BB128" i="6" s="1"/>
  <c r="BB134" i="6" s="1"/>
  <c r="BB140" i="6" s="1"/>
  <c r="BB146" i="6" s="1"/>
  <c r="BB152" i="6" s="1"/>
  <c r="BB158" i="6" s="1"/>
  <c r="BB164" i="6" s="1"/>
  <c r="BB170" i="6" s="1"/>
  <c r="BB176" i="6" s="1"/>
  <c r="BB182" i="6" s="1"/>
  <c r="BB188" i="6" s="1"/>
  <c r="BB194" i="6" s="1"/>
  <c r="BB200" i="6" s="1"/>
  <c r="BB206" i="6" s="1"/>
  <c r="BB212" i="6" s="1"/>
  <c r="BB218" i="6" s="1"/>
  <c r="BB224" i="6" s="1"/>
  <c r="BB230" i="6" s="1"/>
  <c r="BB236" i="6" s="1"/>
  <c r="BB242" i="6" s="1"/>
  <c r="BB248" i="6" s="1"/>
  <c r="BB254" i="6" s="1"/>
  <c r="AU142" i="6"/>
  <c r="BB28" i="6"/>
  <c r="AT26" i="6"/>
  <c r="AY30" i="6" s="1"/>
  <c r="AU25" i="6"/>
  <c r="AT74" i="6"/>
  <c r="AY78" i="6" s="1"/>
  <c r="AU73" i="6"/>
  <c r="AV226" i="6"/>
  <c r="AU79" i="6"/>
  <c r="AT50" i="6"/>
  <c r="AY54" i="6" s="1"/>
  <c r="AU49" i="6"/>
  <c r="AV52" i="6"/>
  <c r="AZ26" i="6"/>
  <c r="AZ32" i="6" s="1"/>
  <c r="AZ38" i="6" s="1"/>
  <c r="AZ44" i="6" s="1"/>
  <c r="AZ50" i="6" s="1"/>
  <c r="AZ56" i="6" s="1"/>
  <c r="AZ62" i="6" s="1"/>
  <c r="AZ68" i="6" s="1"/>
  <c r="AZ74" i="6" s="1"/>
  <c r="AZ80" i="6" s="1"/>
  <c r="AZ86" i="6" s="1"/>
  <c r="AZ92" i="6" s="1"/>
  <c r="AZ98" i="6" s="1"/>
  <c r="AZ104" i="6" s="1"/>
  <c r="AZ110" i="6" s="1"/>
  <c r="AZ116" i="6" s="1"/>
  <c r="AZ122" i="6" s="1"/>
  <c r="AZ128" i="6" s="1"/>
  <c r="AZ134" i="6" s="1"/>
  <c r="AZ140" i="6" s="1"/>
  <c r="AZ146" i="6" s="1"/>
  <c r="AZ152" i="6" s="1"/>
  <c r="AZ158" i="6" s="1"/>
  <c r="AZ164" i="6" s="1"/>
  <c r="AZ170" i="6" s="1"/>
  <c r="AZ176" i="6" s="1"/>
  <c r="AZ182" i="6" s="1"/>
  <c r="AZ188" i="6" s="1"/>
  <c r="AZ194" i="6" s="1"/>
  <c r="AZ200" i="6" s="1"/>
  <c r="AZ206" i="6" s="1"/>
  <c r="AZ212" i="6" s="1"/>
  <c r="AZ218" i="6" s="1"/>
  <c r="AZ224" i="6" s="1"/>
  <c r="AZ230" i="6" s="1"/>
  <c r="AZ236" i="6" s="1"/>
  <c r="AZ242" i="6" s="1"/>
  <c r="AZ248" i="6" s="1"/>
  <c r="AZ254" i="6" s="1"/>
  <c r="AT248" i="6"/>
  <c r="AY252" i="6" s="1"/>
  <c r="AT116" i="6"/>
  <c r="AY120" i="6" s="1"/>
  <c r="AU148" i="6"/>
  <c r="AU172" i="6"/>
  <c r="AU205" i="6"/>
  <c r="AT206" i="6"/>
  <c r="AY210" i="6" s="1"/>
  <c r="AW26" i="6"/>
  <c r="AW32" i="6" s="1"/>
  <c r="AW38" i="6" s="1"/>
  <c r="AW44" i="6" s="1"/>
  <c r="AW50" i="6" s="1"/>
  <c r="AW56" i="6" s="1"/>
  <c r="AW62" i="6" s="1"/>
  <c r="AW68" i="6" s="1"/>
  <c r="AW74" i="6" s="1"/>
  <c r="AW80" i="6" s="1"/>
  <c r="AW86" i="6" s="1"/>
  <c r="AW92" i="6" s="1"/>
  <c r="AW98" i="6" s="1"/>
  <c r="AW104" i="6" s="1"/>
  <c r="AW110" i="6" s="1"/>
  <c r="AW116" i="6" s="1"/>
  <c r="AW122" i="6" s="1"/>
  <c r="AW128" i="6" s="1"/>
  <c r="AW134" i="6" s="1"/>
  <c r="AW140" i="6" s="1"/>
  <c r="AW146" i="6" s="1"/>
  <c r="AW152" i="6" s="1"/>
  <c r="AW158" i="6" s="1"/>
  <c r="AW164" i="6" s="1"/>
  <c r="AW170" i="6" s="1"/>
  <c r="AW176" i="6" s="1"/>
  <c r="AW182" i="6" s="1"/>
  <c r="AW188" i="6" s="1"/>
  <c r="AW194" i="6" s="1"/>
  <c r="AW200" i="6" s="1"/>
  <c r="AW206" i="6" s="1"/>
  <c r="AW212" i="6" s="1"/>
  <c r="AW218" i="6" s="1"/>
  <c r="AW224" i="6" s="1"/>
  <c r="AW230" i="6" s="1"/>
  <c r="AW236" i="6" s="1"/>
  <c r="AW242" i="6" s="1"/>
  <c r="AW248" i="6" s="1"/>
  <c r="AW254" i="6" s="1"/>
  <c r="BA34" i="6"/>
  <c r="AT98" i="6"/>
  <c r="AY102" i="6" s="1"/>
  <c r="AU97" i="6"/>
  <c r="AT236" i="6"/>
  <c r="AY240" i="6" s="1"/>
  <c r="AU235" i="6"/>
  <c r="BA58" i="6"/>
  <c r="AU91" i="6"/>
  <c r="BA28" i="6"/>
  <c r="AU247" i="6"/>
  <c r="AW34" i="6"/>
  <c r="AT14" i="6"/>
  <c r="AT18" i="6" s="1"/>
  <c r="AT20" i="6"/>
  <c r="AY16" i="6"/>
  <c r="AY15" i="6" s="1"/>
  <c r="AU13" i="6"/>
  <c r="AT16" i="6" s="1"/>
  <c r="AZ22" i="6"/>
  <c r="AZ21" i="6" s="1"/>
  <c r="AZ27" i="6" s="1"/>
  <c r="AZ33" i="6" s="1"/>
  <c r="AZ39" i="6" s="1"/>
  <c r="AZ45" i="6" s="1"/>
  <c r="AZ51" i="6" s="1"/>
  <c r="AZ57" i="6" s="1"/>
  <c r="AZ63" i="6" s="1"/>
  <c r="AZ69" i="6" s="1"/>
  <c r="AZ75" i="6" s="1"/>
  <c r="AZ81" i="6" s="1"/>
  <c r="AZ87" i="6" s="1"/>
  <c r="AZ93" i="6" s="1"/>
  <c r="AZ99" i="6" s="1"/>
  <c r="AZ105" i="6" s="1"/>
  <c r="AZ111" i="6" s="1"/>
  <c r="AZ117" i="6" s="1"/>
  <c r="AZ123" i="6" s="1"/>
  <c r="AZ129" i="6" s="1"/>
  <c r="AZ135" i="6" s="1"/>
  <c r="AZ141" i="6" s="1"/>
  <c r="AZ147" i="6" s="1"/>
  <c r="AZ153" i="6" s="1"/>
  <c r="AZ159" i="6" s="1"/>
  <c r="AZ165" i="6" s="1"/>
  <c r="AZ171" i="6" s="1"/>
  <c r="AZ177" i="6" s="1"/>
  <c r="AZ183" i="6" s="1"/>
  <c r="AZ189" i="6" s="1"/>
  <c r="AZ195" i="6" s="1"/>
  <c r="AZ201" i="6" s="1"/>
  <c r="AZ207" i="6" s="1"/>
  <c r="AZ213" i="6" s="1"/>
  <c r="AZ219" i="6" s="1"/>
  <c r="AZ225" i="6" s="1"/>
  <c r="AZ231" i="6" s="1"/>
  <c r="AZ237" i="6" s="1"/>
  <c r="AZ243" i="6" s="1"/>
  <c r="AZ249" i="6" s="1"/>
  <c r="AZ255" i="6" s="1"/>
  <c r="AW16" i="6"/>
  <c r="AW15" i="6" s="1"/>
  <c r="BB16" i="6"/>
  <c r="BB15" i="6" s="1"/>
  <c r="AX16" i="6"/>
  <c r="AX15" i="6" s="1"/>
  <c r="BA16" i="6"/>
  <c r="BA15" i="6" s="1"/>
  <c r="AZ16" i="6"/>
  <c r="AZ15" i="6" s="1"/>
  <c r="AV14" i="6"/>
  <c r="AU14" i="6" s="1"/>
  <c r="I14" i="6" s="1"/>
  <c r="AV16" i="6"/>
  <c r="BA22" i="6"/>
  <c r="BA21" i="6" s="1"/>
  <c r="AV20" i="6"/>
  <c r="AT30" i="6" s="1"/>
  <c r="AU19" i="6"/>
  <c r="AT22" i="6" s="1"/>
  <c r="AW22" i="6"/>
  <c r="AW21" i="6" s="1"/>
  <c r="AW27" i="6" s="1"/>
  <c r="AV22" i="6"/>
  <c r="AY22" i="6"/>
  <c r="AY21" i="6" s="1"/>
  <c r="AX22" i="6"/>
  <c r="AX21" i="6" s="1"/>
  <c r="BB22" i="6"/>
  <c r="BB21" i="6" s="1"/>
  <c r="AT28" i="6" l="1"/>
  <c r="I103" i="6"/>
  <c r="AV234" i="5"/>
  <c r="AU58" i="6"/>
  <c r="I58" i="6" s="1"/>
  <c r="AV26" i="6"/>
  <c r="AT36" i="6" s="1"/>
  <c r="BA36" i="6" s="1"/>
  <c r="BA30" i="6"/>
  <c r="AZ30" i="6"/>
  <c r="I70" i="6"/>
  <c r="H118" i="6"/>
  <c r="I115" i="6"/>
  <c r="AU242" i="5"/>
  <c r="I242" i="5" s="1"/>
  <c r="AT252" i="5"/>
  <c r="AV248" i="5"/>
  <c r="H136" i="6"/>
  <c r="I133" i="6"/>
  <c r="AW33" i="6"/>
  <c r="AW39" i="6" s="1"/>
  <c r="AW45" i="6" s="1"/>
  <c r="AW51" i="6" s="1"/>
  <c r="AW57" i="6" s="1"/>
  <c r="AW63" i="6" s="1"/>
  <c r="AW69" i="6" s="1"/>
  <c r="AW75" i="6" s="1"/>
  <c r="AW81" i="6" s="1"/>
  <c r="AW87" i="6" s="1"/>
  <c r="AW93" i="6" s="1"/>
  <c r="AW99" i="6" s="1"/>
  <c r="AW105" i="6" s="1"/>
  <c r="AW111" i="6" s="1"/>
  <c r="AW117" i="6" s="1"/>
  <c r="AW123" i="6" s="1"/>
  <c r="AW129" i="6" s="1"/>
  <c r="AW135" i="6" s="1"/>
  <c r="AW141" i="6" s="1"/>
  <c r="AW147" i="6" s="1"/>
  <c r="AW153" i="6" s="1"/>
  <c r="AW159" i="6" s="1"/>
  <c r="AW165" i="6" s="1"/>
  <c r="AW171" i="6" s="1"/>
  <c r="AW177" i="6" s="1"/>
  <c r="AW183" i="6" s="1"/>
  <c r="AW189" i="6" s="1"/>
  <c r="AW195" i="6" s="1"/>
  <c r="AW201" i="6" s="1"/>
  <c r="AW207" i="6" s="1"/>
  <c r="AW213" i="6" s="1"/>
  <c r="AW219" i="6" s="1"/>
  <c r="AW225" i="6" s="1"/>
  <c r="AW231" i="6" s="1"/>
  <c r="AW237" i="6" s="1"/>
  <c r="AW243" i="6" s="1"/>
  <c r="AW249" i="6" s="1"/>
  <c r="AW255" i="6" s="1"/>
  <c r="H76" i="6"/>
  <c r="I73" i="6"/>
  <c r="H58" i="6"/>
  <c r="I55" i="6"/>
  <c r="H52" i="6"/>
  <c r="I49" i="6"/>
  <c r="I136" i="6"/>
  <c r="I196" i="6"/>
  <c r="I253" i="6"/>
  <c r="H256" i="6"/>
  <c r="I238" i="6"/>
  <c r="I163" i="6"/>
  <c r="H166" i="6"/>
  <c r="I64" i="6"/>
  <c r="I154" i="6"/>
  <c r="H46" i="6"/>
  <c r="I43" i="6"/>
  <c r="I121" i="6"/>
  <c r="H124" i="6"/>
  <c r="I82" i="6"/>
  <c r="H250" i="6"/>
  <c r="I247" i="6"/>
  <c r="I172" i="6"/>
  <c r="I229" i="6"/>
  <c r="H232" i="6"/>
  <c r="I112" i="6"/>
  <c r="AU240" i="5"/>
  <c r="BA27" i="6"/>
  <c r="BA33" i="6" s="1"/>
  <c r="BA39" i="6" s="1"/>
  <c r="BA45" i="6" s="1"/>
  <c r="BA51" i="6" s="1"/>
  <c r="BA57" i="6" s="1"/>
  <c r="BA63" i="6" s="1"/>
  <c r="BA69" i="6" s="1"/>
  <c r="BA75" i="6" s="1"/>
  <c r="BA81" i="6" s="1"/>
  <c r="BA87" i="6" s="1"/>
  <c r="BA93" i="6" s="1"/>
  <c r="BA99" i="6" s="1"/>
  <c r="BA105" i="6" s="1"/>
  <c r="BA111" i="6" s="1"/>
  <c r="BA117" i="6" s="1"/>
  <c r="BA123" i="6" s="1"/>
  <c r="BA129" i="6" s="1"/>
  <c r="BA135" i="6" s="1"/>
  <c r="BA141" i="6" s="1"/>
  <c r="BA147" i="6" s="1"/>
  <c r="BA153" i="6" s="1"/>
  <c r="BA159" i="6" s="1"/>
  <c r="BA165" i="6" s="1"/>
  <c r="BA171" i="6" s="1"/>
  <c r="BA177" i="6" s="1"/>
  <c r="BA183" i="6" s="1"/>
  <c r="BA189" i="6" s="1"/>
  <c r="BA195" i="6" s="1"/>
  <c r="BA201" i="6" s="1"/>
  <c r="BA207" i="6" s="1"/>
  <c r="BA213" i="6" s="1"/>
  <c r="BA219" i="6" s="1"/>
  <c r="BA225" i="6" s="1"/>
  <c r="BA231" i="6" s="1"/>
  <c r="BA237" i="6" s="1"/>
  <c r="BA243" i="6" s="1"/>
  <c r="BA249" i="6" s="1"/>
  <c r="BA255" i="6" s="1"/>
  <c r="I220" i="6"/>
  <c r="AT247" i="5"/>
  <c r="AT256" i="5"/>
  <c r="H88" i="6"/>
  <c r="I85" i="6"/>
  <c r="H214" i="6"/>
  <c r="I211" i="6"/>
  <c r="I243" i="5"/>
  <c r="AU249" i="5"/>
  <c r="I94" i="6"/>
  <c r="AU40" i="6"/>
  <c r="I124" i="6"/>
  <c r="I256" i="6"/>
  <c r="I139" i="6"/>
  <c r="H142" i="6"/>
  <c r="I208" i="6"/>
  <c r="I106" i="6"/>
  <c r="I46" i="6"/>
  <c r="I118" i="6"/>
  <c r="AZ246" i="5"/>
  <c r="BA246" i="5"/>
  <c r="I187" i="6"/>
  <c r="H190" i="6"/>
  <c r="AX27" i="6"/>
  <c r="AX33" i="6" s="1"/>
  <c r="AX39" i="6" s="1"/>
  <c r="AX45" i="6" s="1"/>
  <c r="AX51" i="6" s="1"/>
  <c r="AX57" i="6" s="1"/>
  <c r="AX63" i="6" s="1"/>
  <c r="AX69" i="6" s="1"/>
  <c r="AX75" i="6" s="1"/>
  <c r="AX81" i="6" s="1"/>
  <c r="AX87" i="6" s="1"/>
  <c r="AX93" i="6" s="1"/>
  <c r="AX99" i="6" s="1"/>
  <c r="AX105" i="6" s="1"/>
  <c r="AX111" i="6" s="1"/>
  <c r="AX117" i="6" s="1"/>
  <c r="AX123" i="6" s="1"/>
  <c r="AX129" i="6" s="1"/>
  <c r="AX135" i="6" s="1"/>
  <c r="AX141" i="6" s="1"/>
  <c r="AX147" i="6" s="1"/>
  <c r="AX153" i="6" s="1"/>
  <c r="AX159" i="6" s="1"/>
  <c r="AX165" i="6" s="1"/>
  <c r="AX171" i="6" s="1"/>
  <c r="AX177" i="6" s="1"/>
  <c r="AX183" i="6" s="1"/>
  <c r="AX189" i="6" s="1"/>
  <c r="AX195" i="6" s="1"/>
  <c r="AX201" i="6" s="1"/>
  <c r="AX207" i="6" s="1"/>
  <c r="AX213" i="6" s="1"/>
  <c r="AX219" i="6" s="1"/>
  <c r="AX225" i="6" s="1"/>
  <c r="AX231" i="6" s="1"/>
  <c r="AX237" i="6" s="1"/>
  <c r="AX243" i="6" s="1"/>
  <c r="AX249" i="6" s="1"/>
  <c r="AX255" i="6" s="1"/>
  <c r="I244" i="6"/>
  <c r="AY27" i="6"/>
  <c r="AY33" i="6" s="1"/>
  <c r="AY39" i="6" s="1"/>
  <c r="AY45" i="6" s="1"/>
  <c r="AY51" i="6" s="1"/>
  <c r="AY57" i="6" s="1"/>
  <c r="AY63" i="6" s="1"/>
  <c r="AY69" i="6" s="1"/>
  <c r="AY75" i="6" s="1"/>
  <c r="AY81" i="6" s="1"/>
  <c r="AY87" i="6" s="1"/>
  <c r="AY93" i="6" s="1"/>
  <c r="AY99" i="6" s="1"/>
  <c r="AY105" i="6" s="1"/>
  <c r="AY111" i="6" s="1"/>
  <c r="AY117" i="6" s="1"/>
  <c r="AY123" i="6" s="1"/>
  <c r="AY129" i="6" s="1"/>
  <c r="AY135" i="6" s="1"/>
  <c r="AY141" i="6" s="1"/>
  <c r="AY147" i="6" s="1"/>
  <c r="AY153" i="6" s="1"/>
  <c r="AY159" i="6" s="1"/>
  <c r="AY165" i="6" s="1"/>
  <c r="AY171" i="6" s="1"/>
  <c r="AY177" i="6" s="1"/>
  <c r="AY183" i="6" s="1"/>
  <c r="AY189" i="6" s="1"/>
  <c r="AY195" i="6" s="1"/>
  <c r="AY201" i="6" s="1"/>
  <c r="AY207" i="6" s="1"/>
  <c r="AY213" i="6" s="1"/>
  <c r="AY219" i="6" s="1"/>
  <c r="AY225" i="6" s="1"/>
  <c r="AY231" i="6" s="1"/>
  <c r="AY237" i="6" s="1"/>
  <c r="AY243" i="6" s="1"/>
  <c r="AY249" i="6" s="1"/>
  <c r="AY255" i="6" s="1"/>
  <c r="S107" i="6"/>
  <c r="AB107" i="6"/>
  <c r="J107" i="6"/>
  <c r="AK107" i="6"/>
  <c r="AT107" i="6"/>
  <c r="AU178" i="6"/>
  <c r="I76" i="6"/>
  <c r="AT34" i="6"/>
  <c r="AT25" i="6"/>
  <c r="AU52" i="6"/>
  <c r="I52" i="6" s="1"/>
  <c r="I205" i="6"/>
  <c r="H208" i="6"/>
  <c r="H82" i="6"/>
  <c r="I79" i="6"/>
  <c r="BB27" i="6"/>
  <c r="BB33" i="6" s="1"/>
  <c r="BB39" i="6" s="1"/>
  <c r="BB45" i="6" s="1"/>
  <c r="BB51" i="6" s="1"/>
  <c r="BB57" i="6" s="1"/>
  <c r="BB63" i="6" s="1"/>
  <c r="BB69" i="6" s="1"/>
  <c r="BB75" i="6" s="1"/>
  <c r="BB81" i="6" s="1"/>
  <c r="BB87" i="6" s="1"/>
  <c r="BB93" i="6" s="1"/>
  <c r="BB99" i="6" s="1"/>
  <c r="BB105" i="6" s="1"/>
  <c r="BB111" i="6" s="1"/>
  <c r="BB117" i="6" s="1"/>
  <c r="BB123" i="6" s="1"/>
  <c r="BB129" i="6" s="1"/>
  <c r="BB135" i="6" s="1"/>
  <c r="BB141" i="6" s="1"/>
  <c r="BB147" i="6" s="1"/>
  <c r="BB153" i="6" s="1"/>
  <c r="BB159" i="6" s="1"/>
  <c r="BB165" i="6" s="1"/>
  <c r="BB171" i="6" s="1"/>
  <c r="BB177" i="6" s="1"/>
  <c r="BB183" i="6" s="1"/>
  <c r="BB189" i="6" s="1"/>
  <c r="BB195" i="6" s="1"/>
  <c r="BB201" i="6" s="1"/>
  <c r="BB207" i="6" s="1"/>
  <c r="BB213" i="6" s="1"/>
  <c r="BB219" i="6" s="1"/>
  <c r="BB225" i="6" s="1"/>
  <c r="BB231" i="6" s="1"/>
  <c r="BB237" i="6" s="1"/>
  <c r="BB243" i="6" s="1"/>
  <c r="BB249" i="6" s="1"/>
  <c r="BB255" i="6" s="1"/>
  <c r="H112" i="6"/>
  <c r="I109" i="6"/>
  <c r="H130" i="6"/>
  <c r="I127" i="6"/>
  <c r="H34" i="6"/>
  <c r="I31" i="6"/>
  <c r="H178" i="6"/>
  <c r="I175" i="6"/>
  <c r="H70" i="6"/>
  <c r="I67" i="6"/>
  <c r="H172" i="6"/>
  <c r="I169" i="6"/>
  <c r="H184" i="6"/>
  <c r="I181" i="6"/>
  <c r="AT249" i="5"/>
  <c r="AV255" i="5"/>
  <c r="H226" i="6"/>
  <c r="I223" i="6"/>
  <c r="I166" i="6"/>
  <c r="H244" i="6"/>
  <c r="I241" i="6"/>
  <c r="H154" i="6"/>
  <c r="I151" i="6"/>
  <c r="AU226" i="6"/>
  <c r="AU28" i="6"/>
  <c r="H160" i="6"/>
  <c r="I157" i="6"/>
  <c r="AU34" i="6"/>
  <c r="H196" i="6"/>
  <c r="I193" i="6"/>
  <c r="I190" i="6"/>
  <c r="H64" i="6"/>
  <c r="I61" i="6"/>
  <c r="H238" i="6"/>
  <c r="I235" i="6"/>
  <c r="H100" i="6"/>
  <c r="I97" i="6"/>
  <c r="I148" i="6"/>
  <c r="I184" i="6"/>
  <c r="H94" i="6"/>
  <c r="I91" i="6"/>
  <c r="H28" i="6"/>
  <c r="I25" i="6"/>
  <c r="I142" i="6"/>
  <c r="AU88" i="6"/>
  <c r="H148" i="6"/>
  <c r="I145" i="6"/>
  <c r="H220" i="6"/>
  <c r="I217" i="6"/>
  <c r="I250" i="6"/>
  <c r="I232" i="6"/>
  <c r="I214" i="6"/>
  <c r="I130" i="6"/>
  <c r="H40" i="6"/>
  <c r="I37" i="6"/>
  <c r="H202" i="6"/>
  <c r="I199" i="6"/>
  <c r="I160" i="6"/>
  <c r="I100" i="6"/>
  <c r="AY18" i="6"/>
  <c r="AT21" i="6"/>
  <c r="AT19" i="6"/>
  <c r="AY24" i="6"/>
  <c r="AT24" i="6"/>
  <c r="AT15" i="6"/>
  <c r="AZ18" i="6"/>
  <c r="AU20" i="6"/>
  <c r="AV15" i="6"/>
  <c r="AU16" i="6"/>
  <c r="H16" i="6"/>
  <c r="I13" i="6"/>
  <c r="H22" i="6"/>
  <c r="I19" i="6"/>
  <c r="AV21" i="6"/>
  <c r="AV27" i="6" s="1"/>
  <c r="AU22" i="6"/>
  <c r="B24" i="6"/>
  <c r="L2" i="7"/>
  <c r="AZ36" i="6" l="1"/>
  <c r="AU26" i="6"/>
  <c r="I26" i="6" s="1"/>
  <c r="AV32" i="6"/>
  <c r="AU30" i="6"/>
  <c r="J137" i="6"/>
  <c r="AT137" i="6"/>
  <c r="AB137" i="6"/>
  <c r="S137" i="6"/>
  <c r="AK137" i="6"/>
  <c r="AT255" i="5"/>
  <c r="I178" i="6"/>
  <c r="AU246" i="5"/>
  <c r="S251" i="6"/>
  <c r="AB251" i="6"/>
  <c r="J251" i="6"/>
  <c r="AK251" i="6"/>
  <c r="AT251" i="6"/>
  <c r="J47" i="6"/>
  <c r="S47" i="6"/>
  <c r="AT47" i="6"/>
  <c r="AK47" i="6"/>
  <c r="AB47" i="6"/>
  <c r="AT59" i="6"/>
  <c r="AK59" i="6"/>
  <c r="J59" i="6"/>
  <c r="S59" i="6"/>
  <c r="AB59" i="6"/>
  <c r="AU248" i="5"/>
  <c r="AV254" i="5"/>
  <c r="AT258" i="5"/>
  <c r="AT27" i="6"/>
  <c r="AV33" i="6"/>
  <c r="J239" i="6"/>
  <c r="AK239" i="6"/>
  <c r="AT239" i="6"/>
  <c r="S239" i="6"/>
  <c r="AB239" i="6"/>
  <c r="AK179" i="6"/>
  <c r="AT179" i="6"/>
  <c r="AB179" i="6"/>
  <c r="J179" i="6"/>
  <c r="S179" i="6"/>
  <c r="I34" i="6"/>
  <c r="I226" i="6"/>
  <c r="AK191" i="6"/>
  <c r="J191" i="6"/>
  <c r="S191" i="6"/>
  <c r="AT191" i="6"/>
  <c r="AB191" i="6"/>
  <c r="AK233" i="6"/>
  <c r="J233" i="6"/>
  <c r="AT233" i="6"/>
  <c r="AB233" i="6"/>
  <c r="S233" i="6"/>
  <c r="S125" i="6"/>
  <c r="J125" i="6"/>
  <c r="AB125" i="6"/>
  <c r="AT125" i="6"/>
  <c r="AK125" i="6"/>
  <c r="AT29" i="6"/>
  <c r="AB29" i="6"/>
  <c r="J29" i="6"/>
  <c r="AK29" i="6"/>
  <c r="S29" i="6"/>
  <c r="J215" i="6"/>
  <c r="AK215" i="6"/>
  <c r="S215" i="6"/>
  <c r="AT215" i="6"/>
  <c r="AB215" i="6"/>
  <c r="I88" i="6"/>
  <c r="S65" i="6"/>
  <c r="AT65" i="6"/>
  <c r="J65" i="6"/>
  <c r="AB65" i="6"/>
  <c r="AK65" i="6"/>
  <c r="AK113" i="6"/>
  <c r="S113" i="6"/>
  <c r="AB113" i="6"/>
  <c r="J113" i="6"/>
  <c r="AT113" i="6"/>
  <c r="J89" i="6"/>
  <c r="AK89" i="6"/>
  <c r="S89" i="6"/>
  <c r="AB89" i="6"/>
  <c r="AT89" i="6"/>
  <c r="AZ252" i="5"/>
  <c r="BA252" i="5"/>
  <c r="J221" i="6"/>
  <c r="AK221" i="6"/>
  <c r="AT221" i="6"/>
  <c r="S221" i="6"/>
  <c r="AB221" i="6"/>
  <c r="AT155" i="6"/>
  <c r="J155" i="6"/>
  <c r="AB155" i="6"/>
  <c r="AK155" i="6"/>
  <c r="S155" i="6"/>
  <c r="AB227" i="6"/>
  <c r="AT227" i="6"/>
  <c r="J227" i="6"/>
  <c r="AK227" i="6"/>
  <c r="S227" i="6"/>
  <c r="AB35" i="6"/>
  <c r="AT35" i="6"/>
  <c r="AK35" i="6"/>
  <c r="S35" i="6"/>
  <c r="J35" i="6"/>
  <c r="S209" i="6"/>
  <c r="J209" i="6"/>
  <c r="AT209" i="6"/>
  <c r="AB209" i="6"/>
  <c r="AK209" i="6"/>
  <c r="AV240" i="5"/>
  <c r="AW240" i="5"/>
  <c r="J203" i="6"/>
  <c r="AK203" i="6"/>
  <c r="S203" i="6"/>
  <c r="AT203" i="6"/>
  <c r="AB203" i="6"/>
  <c r="AT31" i="6"/>
  <c r="AT40" i="6"/>
  <c r="AB257" i="6"/>
  <c r="J257" i="6"/>
  <c r="AT257" i="6"/>
  <c r="S257" i="6"/>
  <c r="AK257" i="6"/>
  <c r="S119" i="6"/>
  <c r="AK119" i="6"/>
  <c r="AB119" i="6"/>
  <c r="J119" i="6"/>
  <c r="AT119" i="6"/>
  <c r="AK101" i="6"/>
  <c r="S101" i="6"/>
  <c r="AB101" i="6"/>
  <c r="J101" i="6"/>
  <c r="AT101" i="6"/>
  <c r="AT197" i="6"/>
  <c r="J197" i="6"/>
  <c r="AB197" i="6"/>
  <c r="AK197" i="6"/>
  <c r="S197" i="6"/>
  <c r="AB173" i="6"/>
  <c r="AT173" i="6"/>
  <c r="J173" i="6"/>
  <c r="S173" i="6"/>
  <c r="AK173" i="6"/>
  <c r="AB161" i="6"/>
  <c r="AT161" i="6"/>
  <c r="J161" i="6"/>
  <c r="S161" i="6"/>
  <c r="AK161" i="6"/>
  <c r="J185" i="6"/>
  <c r="AB185" i="6"/>
  <c r="AK185" i="6"/>
  <c r="S185" i="6"/>
  <c r="AT185" i="6"/>
  <c r="AK71" i="6"/>
  <c r="S71" i="6"/>
  <c r="AT71" i="6"/>
  <c r="AB71" i="6"/>
  <c r="J71" i="6"/>
  <c r="AK131" i="6"/>
  <c r="S131" i="6"/>
  <c r="AB131" i="6"/>
  <c r="J131" i="6"/>
  <c r="AT131" i="6"/>
  <c r="I249" i="5"/>
  <c r="AU255" i="5"/>
  <c r="AT253" i="5"/>
  <c r="AK149" i="6"/>
  <c r="J149" i="6"/>
  <c r="S149" i="6"/>
  <c r="AT149" i="6"/>
  <c r="AB149" i="6"/>
  <c r="AK143" i="6"/>
  <c r="J143" i="6"/>
  <c r="S143" i="6"/>
  <c r="AT143" i="6"/>
  <c r="AB143" i="6"/>
  <c r="S245" i="6"/>
  <c r="J245" i="6"/>
  <c r="AB245" i="6"/>
  <c r="AT245" i="6"/>
  <c r="AK245" i="6"/>
  <c r="I28" i="6"/>
  <c r="AB83" i="6"/>
  <c r="S83" i="6"/>
  <c r="AK83" i="6"/>
  <c r="AT83" i="6"/>
  <c r="J83" i="6"/>
  <c r="AU32" i="6"/>
  <c r="AT42" i="6"/>
  <c r="AV38" i="6"/>
  <c r="AT77" i="6"/>
  <c r="AB77" i="6"/>
  <c r="J77" i="6"/>
  <c r="AK77" i="6"/>
  <c r="S77" i="6"/>
  <c r="S41" i="6"/>
  <c r="J41" i="6"/>
  <c r="AB41" i="6"/>
  <c r="AT41" i="6"/>
  <c r="AK41" i="6"/>
  <c r="J95" i="6"/>
  <c r="AK95" i="6"/>
  <c r="S95" i="6"/>
  <c r="AT95" i="6"/>
  <c r="AB95" i="6"/>
  <c r="I40" i="6"/>
  <c r="AT167" i="6"/>
  <c r="AK167" i="6"/>
  <c r="S167" i="6"/>
  <c r="J167" i="6"/>
  <c r="AB167" i="6"/>
  <c r="AB53" i="6"/>
  <c r="AT53" i="6"/>
  <c r="AK53" i="6"/>
  <c r="S53" i="6"/>
  <c r="J53" i="6"/>
  <c r="I20" i="6"/>
  <c r="BA24" i="6"/>
  <c r="AU24" i="6" s="1"/>
  <c r="AZ24" i="6"/>
  <c r="AT23" i="6"/>
  <c r="AB23" i="6"/>
  <c r="J23" i="6"/>
  <c r="AK23" i="6"/>
  <c r="S23" i="6"/>
  <c r="AK17" i="6"/>
  <c r="AR18" i="6" s="1"/>
  <c r="AL18" i="6" s="1"/>
  <c r="AN18" i="6" s="1"/>
  <c r="AB17" i="6"/>
  <c r="AI18" i="6" s="1"/>
  <c r="AC18" i="6" s="1"/>
  <c r="AE18" i="6" s="1"/>
  <c r="S17" i="6"/>
  <c r="Z18" i="6" s="1"/>
  <c r="T18" i="6" s="1"/>
  <c r="V18" i="6" s="1"/>
  <c r="AT17" i="6"/>
  <c r="BA18" i="6" s="1"/>
  <c r="AU18" i="6" s="1"/>
  <c r="AV18" i="6" s="1"/>
  <c r="J17" i="6"/>
  <c r="Q18" i="6" s="1"/>
  <c r="K18" i="6" s="1"/>
  <c r="M18" i="6" s="1"/>
  <c r="AT13" i="6"/>
  <c r="AU15" i="6"/>
  <c r="I16" i="6"/>
  <c r="AU21" i="6"/>
  <c r="AU27" i="6" s="1"/>
  <c r="I22" i="6"/>
  <c r="L9" i="7"/>
  <c r="M2" i="7"/>
  <c r="AV30" i="6" l="1"/>
  <c r="AW18" i="6"/>
  <c r="AW30" i="6"/>
  <c r="I27" i="6"/>
  <c r="AU33" i="6"/>
  <c r="I32" i="6"/>
  <c r="AU36" i="6"/>
  <c r="AU252" i="5"/>
  <c r="I248" i="5"/>
  <c r="BA258" i="5"/>
  <c r="AZ258" i="5"/>
  <c r="AU254" i="5"/>
  <c r="I255" i="5"/>
  <c r="AU38" i="6"/>
  <c r="I38" i="6" s="1"/>
  <c r="AV44" i="6"/>
  <c r="AT48" i="6"/>
  <c r="AV246" i="5"/>
  <c r="AW246" i="5"/>
  <c r="AZ42" i="6"/>
  <c r="BA42" i="6"/>
  <c r="AT37" i="6"/>
  <c r="AT46" i="6"/>
  <c r="AT33" i="6"/>
  <c r="AV39" i="6"/>
  <c r="AV24" i="6"/>
  <c r="AW24" i="6"/>
  <c r="AD18" i="6"/>
  <c r="L18" i="6"/>
  <c r="AM18" i="6"/>
  <c r="BB18" i="6"/>
  <c r="U18" i="6"/>
  <c r="I15" i="6"/>
  <c r="I21" i="6"/>
  <c r="M9" i="7"/>
  <c r="N2" i="7"/>
  <c r="AU42" i="6" l="1"/>
  <c r="AT39" i="6"/>
  <c r="AV45" i="6"/>
  <c r="BA48" i="6"/>
  <c r="AZ48" i="6"/>
  <c r="AV36" i="6"/>
  <c r="AU258" i="5"/>
  <c r="I254" i="5"/>
  <c r="AV252" i="5"/>
  <c r="AW252" i="5"/>
  <c r="AU44" i="6"/>
  <c r="I44" i="6" s="1"/>
  <c r="AV50" i="6"/>
  <c r="AT54" i="6"/>
  <c r="AW36" i="6"/>
  <c r="I33" i="6"/>
  <c r="AU39" i="6"/>
  <c r="AT52" i="6"/>
  <c r="AT43" i="6"/>
  <c r="N9" i="7"/>
  <c r="O2" i="7"/>
  <c r="AV42" i="6" l="1"/>
  <c r="AT58" i="6"/>
  <c r="AT49" i="6"/>
  <c r="AU50" i="6"/>
  <c r="I50" i="6" s="1"/>
  <c r="AV56" i="6"/>
  <c r="AT60" i="6"/>
  <c r="AU48" i="6"/>
  <c r="AZ54" i="6"/>
  <c r="BA54" i="6"/>
  <c r="AW42" i="6"/>
  <c r="I39" i="6"/>
  <c r="AU45" i="6"/>
  <c r="AT45" i="6"/>
  <c r="AV51" i="6"/>
  <c r="AV258" i="5"/>
  <c r="AW258" i="5"/>
  <c r="P2" i="7"/>
  <c r="O9" i="7"/>
  <c r="AV48" i="6" l="1"/>
  <c r="AU54" i="6"/>
  <c r="AU56" i="6"/>
  <c r="I56" i="6" s="1"/>
  <c r="AV62" i="6"/>
  <c r="AT66" i="6"/>
  <c r="AT55" i="6"/>
  <c r="AT64" i="6"/>
  <c r="AT51" i="6"/>
  <c r="AV54" i="6" s="1"/>
  <c r="AV57" i="6"/>
  <c r="AU51" i="6"/>
  <c r="AW48" i="6"/>
  <c r="I45" i="6"/>
  <c r="AZ60" i="6"/>
  <c r="BA60" i="6"/>
  <c r="AU60" i="6" s="1"/>
  <c r="Q2" i="7"/>
  <c r="P9" i="7"/>
  <c r="AT61" i="6" l="1"/>
  <c r="AT70" i="6"/>
  <c r="AZ66" i="6"/>
  <c r="BA66" i="6"/>
  <c r="AW54" i="6"/>
  <c r="I51" i="6"/>
  <c r="AU57" i="6"/>
  <c r="AU62" i="6"/>
  <c r="I62" i="6" s="1"/>
  <c r="AV68" i="6"/>
  <c r="AT72" i="6"/>
  <c r="AT57" i="6"/>
  <c r="AV60" i="6" s="1"/>
  <c r="AV63" i="6"/>
  <c r="R2" i="7"/>
  <c r="Q9" i="7"/>
  <c r="AW60" i="6" l="1"/>
  <c r="I57" i="6"/>
  <c r="AU63" i="6"/>
  <c r="BA72" i="6"/>
  <c r="AZ72" i="6"/>
  <c r="AT76" i="6"/>
  <c r="AT67" i="6"/>
  <c r="AU68" i="6"/>
  <c r="I68" i="6" s="1"/>
  <c r="AV74" i="6"/>
  <c r="AT78" i="6"/>
  <c r="AT63" i="6"/>
  <c r="AV69" i="6"/>
  <c r="AU66" i="6"/>
  <c r="U2" i="7"/>
  <c r="R9" i="7"/>
  <c r="AV66" i="6" l="1"/>
  <c r="AU72" i="6"/>
  <c r="AT69" i="6"/>
  <c r="AV75" i="6"/>
  <c r="AT82" i="6"/>
  <c r="AT73" i="6"/>
  <c r="AZ78" i="6"/>
  <c r="BA78" i="6"/>
  <c r="AW66" i="6"/>
  <c r="I63" i="6"/>
  <c r="AU69" i="6"/>
  <c r="AU74" i="6"/>
  <c r="I74" i="6" s="1"/>
  <c r="AT84" i="6"/>
  <c r="AV80" i="6"/>
  <c r="U9" i="7"/>
  <c r="V2" i="7"/>
  <c r="AV72" i="6" l="1"/>
  <c r="AW72" i="6"/>
  <c r="I69" i="6"/>
  <c r="AU75" i="6"/>
  <c r="AT79" i="6"/>
  <c r="AT88" i="6"/>
  <c r="AZ84" i="6"/>
  <c r="BA84" i="6"/>
  <c r="AU80" i="6"/>
  <c r="I80" i="6" s="1"/>
  <c r="AT90" i="6"/>
  <c r="AV86" i="6"/>
  <c r="AU78" i="6"/>
  <c r="AT75" i="6"/>
  <c r="AV78" i="6" s="1"/>
  <c r="AV81" i="6"/>
  <c r="V9" i="7"/>
  <c r="W2" i="7"/>
  <c r="AU84" i="6" l="1"/>
  <c r="AW78" i="6"/>
  <c r="I75" i="6"/>
  <c r="AU81" i="6"/>
  <c r="AT81" i="6"/>
  <c r="AV87" i="6"/>
  <c r="AU86" i="6"/>
  <c r="AV92" i="6"/>
  <c r="AT96" i="6"/>
  <c r="AZ90" i="6"/>
  <c r="BA90" i="6"/>
  <c r="AT85" i="6"/>
  <c r="AT94" i="6"/>
  <c r="W9" i="7"/>
  <c r="X2" i="7"/>
  <c r="AT87" i="6" l="1"/>
  <c r="AV93" i="6"/>
  <c r="AV84" i="6"/>
  <c r="AZ96" i="6"/>
  <c r="BA96" i="6"/>
  <c r="AU92" i="6"/>
  <c r="AT102" i="6"/>
  <c r="AV98" i="6"/>
  <c r="AT100" i="6"/>
  <c r="AT91" i="6"/>
  <c r="AU90" i="6"/>
  <c r="I86" i="6"/>
  <c r="AW84" i="6"/>
  <c r="I81" i="6"/>
  <c r="AU87" i="6"/>
  <c r="Y2" i="7"/>
  <c r="X9" i="7"/>
  <c r="AT93" i="6" l="1"/>
  <c r="AV99" i="6"/>
  <c r="AV90" i="6"/>
  <c r="AW90" i="6"/>
  <c r="I87" i="6"/>
  <c r="AU93" i="6"/>
  <c r="AT97" i="6"/>
  <c r="AT106" i="6"/>
  <c r="AU98" i="6"/>
  <c r="I98" i="6" s="1"/>
  <c r="AT108" i="6"/>
  <c r="AV104" i="6"/>
  <c r="AU96" i="6"/>
  <c r="I92" i="6"/>
  <c r="BA102" i="6"/>
  <c r="AZ102" i="6"/>
  <c r="Z2" i="7"/>
  <c r="Y9" i="7"/>
  <c r="AU102" i="6" l="1"/>
  <c r="AV96" i="6"/>
  <c r="AT103" i="6"/>
  <c r="AT112" i="6"/>
  <c r="AU104" i="6"/>
  <c r="I104" i="6" s="1"/>
  <c r="AT114" i="6"/>
  <c r="AV110" i="6"/>
  <c r="AZ108" i="6"/>
  <c r="BA108" i="6"/>
  <c r="AW96" i="6"/>
  <c r="I93" i="6"/>
  <c r="AU99" i="6"/>
  <c r="AT99" i="6"/>
  <c r="AV105" i="6"/>
  <c r="Z9" i="7"/>
  <c r="AA2" i="7"/>
  <c r="AU108" i="6" l="1"/>
  <c r="AV102" i="6"/>
  <c r="AU110" i="6"/>
  <c r="I110" i="6" s="1"/>
  <c r="AV116" i="6"/>
  <c r="AT120" i="6"/>
  <c r="AT105" i="6"/>
  <c r="AV111" i="6"/>
  <c r="AZ114" i="6"/>
  <c r="BA114" i="6"/>
  <c r="AT109" i="6"/>
  <c r="AT118" i="6"/>
  <c r="AW102" i="6"/>
  <c r="I99" i="6"/>
  <c r="AU105" i="6"/>
  <c r="AD2" i="7"/>
  <c r="AA9" i="7"/>
  <c r="AV108" i="6" l="1"/>
  <c r="AU114" i="6"/>
  <c r="AT115" i="6"/>
  <c r="AT124" i="6"/>
  <c r="AZ120" i="6"/>
  <c r="BA120" i="6"/>
  <c r="AT111" i="6"/>
  <c r="AV117" i="6"/>
  <c r="AU116" i="6"/>
  <c r="I116" i="6" s="1"/>
  <c r="AT126" i="6"/>
  <c r="AV122" i="6"/>
  <c r="AW108" i="6"/>
  <c r="I105" i="6"/>
  <c r="AU111" i="6"/>
  <c r="AE2" i="7"/>
  <c r="AD9" i="7"/>
  <c r="AV114" i="6" l="1"/>
  <c r="AW114" i="6"/>
  <c r="I111" i="6"/>
  <c r="AU117" i="6"/>
  <c r="AU120" i="6"/>
  <c r="AT130" i="6"/>
  <c r="AT121" i="6"/>
  <c r="AT117" i="6"/>
  <c r="AV123" i="6"/>
  <c r="AU122" i="6"/>
  <c r="I122" i="6" s="1"/>
  <c r="AV128" i="6"/>
  <c r="AT132" i="6"/>
  <c r="AZ126" i="6"/>
  <c r="BA126" i="6"/>
  <c r="AF2" i="7"/>
  <c r="AE9" i="7"/>
  <c r="AT123" i="6" l="1"/>
  <c r="AV129" i="6"/>
  <c r="AW120" i="6"/>
  <c r="I117" i="6"/>
  <c r="AU123" i="6"/>
  <c r="AU126" i="6"/>
  <c r="AT127" i="6"/>
  <c r="AT136" i="6"/>
  <c r="AZ132" i="6"/>
  <c r="BA132" i="6"/>
  <c r="AU128" i="6"/>
  <c r="AT138" i="6"/>
  <c r="AV134" i="6"/>
  <c r="AV120" i="6"/>
  <c r="AG2" i="7"/>
  <c r="AF9" i="7"/>
  <c r="F1" i="7"/>
  <c r="AT133" i="6" l="1"/>
  <c r="AT142" i="6"/>
  <c r="AV126" i="6"/>
  <c r="AW126" i="6"/>
  <c r="I123" i="6"/>
  <c r="AU129" i="6"/>
  <c r="AU134" i="6"/>
  <c r="I134" i="6" s="1"/>
  <c r="AV140" i="6"/>
  <c r="AT144" i="6"/>
  <c r="AZ138" i="6"/>
  <c r="BA138" i="6"/>
  <c r="AU132" i="6"/>
  <c r="I128" i="6"/>
  <c r="AT129" i="6"/>
  <c r="AV132" i="6" s="1"/>
  <c r="AV135" i="6"/>
  <c r="AH2" i="7"/>
  <c r="AG9" i="7"/>
  <c r="AU138" i="6" l="1"/>
  <c r="AT135" i="6"/>
  <c r="AV141" i="6"/>
  <c r="AU140" i="6"/>
  <c r="I140" i="6" s="1"/>
  <c r="AT150" i="6"/>
  <c r="AV146" i="6"/>
  <c r="AW132" i="6"/>
  <c r="I129" i="6"/>
  <c r="AU135" i="6"/>
  <c r="AT139" i="6"/>
  <c r="AT148" i="6"/>
  <c r="AZ144" i="6"/>
  <c r="BA144" i="6"/>
  <c r="AU144" i="6"/>
  <c r="AH9" i="7"/>
  <c r="AI2" i="7"/>
  <c r="AV138" i="6" l="1"/>
  <c r="BA150" i="6"/>
  <c r="AZ150" i="6"/>
  <c r="AT141" i="6"/>
  <c r="AV144" i="6" s="1"/>
  <c r="AV147" i="6"/>
  <c r="AU146" i="6"/>
  <c r="I146" i="6" s="1"/>
  <c r="AV152" i="6"/>
  <c r="AT156" i="6"/>
  <c r="AT154" i="6"/>
  <c r="AT145" i="6"/>
  <c r="AW138" i="6"/>
  <c r="I135" i="6"/>
  <c r="AU141" i="6"/>
  <c r="AJ2" i="7"/>
  <c r="AI9" i="7"/>
  <c r="AW144" i="6" l="1"/>
  <c r="I141" i="6"/>
  <c r="AU147" i="6"/>
  <c r="AT147" i="6"/>
  <c r="AV153" i="6"/>
  <c r="AT151" i="6"/>
  <c r="AT160" i="6"/>
  <c r="AU150" i="6"/>
  <c r="AU152" i="6"/>
  <c r="I152" i="6" s="1"/>
  <c r="AT162" i="6"/>
  <c r="AV158" i="6"/>
  <c r="BA156" i="6"/>
  <c r="AZ156" i="6"/>
  <c r="AM2" i="7"/>
  <c r="AJ9" i="7"/>
  <c r="AT153" i="6" l="1"/>
  <c r="AV159" i="6"/>
  <c r="AW150" i="6"/>
  <c r="I147" i="6"/>
  <c r="AU153" i="6"/>
  <c r="AU158" i="6"/>
  <c r="I158" i="6" s="1"/>
  <c r="AV164" i="6"/>
  <c r="AT168" i="6"/>
  <c r="BA162" i="6"/>
  <c r="AZ162" i="6"/>
  <c r="AV150" i="6"/>
  <c r="AT166" i="6"/>
  <c r="AT157" i="6"/>
  <c r="AU156" i="6"/>
  <c r="AM9" i="7"/>
  <c r="AN2" i="7"/>
  <c r="AU162" i="6" l="1"/>
  <c r="AT159" i="6"/>
  <c r="AV165" i="6"/>
  <c r="AU164" i="6"/>
  <c r="AT174" i="6"/>
  <c r="AV170" i="6"/>
  <c r="AW156" i="6"/>
  <c r="I153" i="6"/>
  <c r="AU159" i="6"/>
  <c r="AT172" i="6"/>
  <c r="AT163" i="6"/>
  <c r="AZ168" i="6"/>
  <c r="BA168" i="6"/>
  <c r="AV156" i="6"/>
  <c r="AO2" i="7"/>
  <c r="AN9" i="7"/>
  <c r="AV162" i="6" l="1"/>
  <c r="AU168" i="6"/>
  <c r="I164" i="6"/>
  <c r="AW162" i="6"/>
  <c r="I159" i="6"/>
  <c r="AU165" i="6"/>
  <c r="AT165" i="6"/>
  <c r="AV171" i="6"/>
  <c r="AU170" i="6"/>
  <c r="I170" i="6" s="1"/>
  <c r="AV176" i="6"/>
  <c r="AT180" i="6"/>
  <c r="BA174" i="6"/>
  <c r="AZ174" i="6"/>
  <c r="AT178" i="6"/>
  <c r="AT169" i="6"/>
  <c r="AP2" i="7"/>
  <c r="AO9" i="7"/>
  <c r="AV168" i="6" l="1"/>
  <c r="AU174" i="6"/>
  <c r="BA180" i="6"/>
  <c r="AZ180" i="6"/>
  <c r="AT171" i="6"/>
  <c r="AV174" i="6" s="1"/>
  <c r="AV177" i="6"/>
  <c r="AU176" i="6"/>
  <c r="I176" i="6" s="1"/>
  <c r="AT186" i="6"/>
  <c r="AV182" i="6"/>
  <c r="AW168" i="6"/>
  <c r="I165" i="6"/>
  <c r="AU171" i="6"/>
  <c r="AT175" i="6"/>
  <c r="AT184" i="6"/>
  <c r="AQ2" i="7"/>
  <c r="AP9" i="7"/>
  <c r="AW174" i="6" l="1"/>
  <c r="I171" i="6"/>
  <c r="AU177" i="6"/>
  <c r="AU182" i="6"/>
  <c r="I182" i="6" s="1"/>
  <c r="AV188" i="6"/>
  <c r="AT192" i="6"/>
  <c r="AU180" i="6"/>
  <c r="AT177" i="6"/>
  <c r="AV183" i="6"/>
  <c r="BA186" i="6"/>
  <c r="AZ186" i="6"/>
  <c r="AT181" i="6"/>
  <c r="AT190" i="6"/>
  <c r="AQ9" i="7"/>
  <c r="AR2" i="7"/>
  <c r="AT196" i="6" l="1"/>
  <c r="AT187" i="6"/>
  <c r="AU188" i="6"/>
  <c r="I188" i="6" s="1"/>
  <c r="AT198" i="6"/>
  <c r="AV194" i="6"/>
  <c r="AU186" i="6"/>
  <c r="AW180" i="6"/>
  <c r="I177" i="6"/>
  <c r="AU183" i="6"/>
  <c r="AV180" i="6"/>
  <c r="AT183" i="6"/>
  <c r="AV189" i="6"/>
  <c r="AZ192" i="6"/>
  <c r="BA192" i="6"/>
  <c r="AU192" i="6" s="1"/>
  <c r="AS2" i="7"/>
  <c r="AR9" i="7"/>
  <c r="AV186" i="6" l="1"/>
  <c r="AU194" i="6"/>
  <c r="I194" i="6" s="1"/>
  <c r="AT204" i="6"/>
  <c r="AV200" i="6"/>
  <c r="BA198" i="6"/>
  <c r="AZ198" i="6"/>
  <c r="AW186" i="6"/>
  <c r="I183" i="6"/>
  <c r="AU189" i="6"/>
  <c r="AT202" i="6"/>
  <c r="AT193" i="6"/>
  <c r="AT189" i="6"/>
  <c r="AV192" i="6" s="1"/>
  <c r="AV195" i="6"/>
  <c r="AV2" i="7"/>
  <c r="AS9" i="7"/>
  <c r="AT195" i="6" l="1"/>
  <c r="AV201" i="6"/>
  <c r="AU200" i="6"/>
  <c r="I200" i="6" s="1"/>
  <c r="AV206" i="6"/>
  <c r="AT210" i="6"/>
  <c r="BA204" i="6"/>
  <c r="AU204" i="6" s="1"/>
  <c r="AZ204" i="6"/>
  <c r="AT208" i="6"/>
  <c r="AT199" i="6"/>
  <c r="AU198" i="6"/>
  <c r="AW192" i="6"/>
  <c r="I189" i="6"/>
  <c r="AU195" i="6"/>
  <c r="AW2" i="7"/>
  <c r="AV9" i="7"/>
  <c r="AV198" i="6" l="1"/>
  <c r="AZ210" i="6"/>
  <c r="BA210" i="6"/>
  <c r="AW198" i="6"/>
  <c r="I195" i="6"/>
  <c r="AU201" i="6"/>
  <c r="AU206" i="6"/>
  <c r="I206" i="6" s="1"/>
  <c r="AT216" i="6"/>
  <c r="AV212" i="6"/>
  <c r="AT214" i="6"/>
  <c r="AT205" i="6"/>
  <c r="AT201" i="6"/>
  <c r="AV204" i="6" s="1"/>
  <c r="AV207" i="6"/>
  <c r="AX2" i="7"/>
  <c r="AW9" i="7"/>
  <c r="AU210" i="6" l="1"/>
  <c r="AT207" i="6"/>
  <c r="AV213" i="6"/>
  <c r="AU212" i="6"/>
  <c r="I212" i="6" s="1"/>
  <c r="AV218" i="6"/>
  <c r="AT222" i="6"/>
  <c r="AT220" i="6"/>
  <c r="AT211" i="6"/>
  <c r="AZ216" i="6"/>
  <c r="BA216" i="6"/>
  <c r="AW204" i="6"/>
  <c r="I201" i="6"/>
  <c r="AU207" i="6"/>
  <c r="AY2" i="7"/>
  <c r="AX9" i="7"/>
  <c r="AV210" i="6" l="1"/>
  <c r="AZ222" i="6"/>
  <c r="BA222" i="6"/>
  <c r="AU218" i="6"/>
  <c r="I218" i="6" s="1"/>
  <c r="AV224" i="6"/>
  <c r="AT228" i="6"/>
  <c r="AT213" i="6"/>
  <c r="AV219" i="6"/>
  <c r="AT226" i="6"/>
  <c r="AT217" i="6"/>
  <c r="AW210" i="6"/>
  <c r="I207" i="6"/>
  <c r="AU213" i="6"/>
  <c r="AU216" i="6"/>
  <c r="AZ2" i="7"/>
  <c r="AY9" i="7"/>
  <c r="AU222" i="6" l="1"/>
  <c r="AZ228" i="6"/>
  <c r="BA228" i="6"/>
  <c r="AT219" i="6"/>
  <c r="AV225" i="6"/>
  <c r="AW216" i="6"/>
  <c r="I213" i="6"/>
  <c r="AU219" i="6"/>
  <c r="AU224" i="6"/>
  <c r="I224" i="6" s="1"/>
  <c r="AV230" i="6"/>
  <c r="AT234" i="6"/>
  <c r="AV216" i="6"/>
  <c r="AT223" i="6"/>
  <c r="AT232" i="6"/>
  <c r="AZ9" i="7"/>
  <c r="BA2" i="7"/>
  <c r="AV222" i="6" l="1"/>
  <c r="AT238" i="6"/>
  <c r="AT229" i="6"/>
  <c r="AW222" i="6"/>
  <c r="I219" i="6"/>
  <c r="AU225" i="6"/>
  <c r="AZ234" i="6"/>
  <c r="BA234" i="6"/>
  <c r="AU228" i="6"/>
  <c r="AU230" i="6"/>
  <c r="I230" i="6" s="1"/>
  <c r="AV236" i="6"/>
  <c r="AT240" i="6"/>
  <c r="AT225" i="6"/>
  <c r="AV231" i="6"/>
  <c r="BA9" i="7"/>
  <c r="BB2" i="7"/>
  <c r="BB9" i="7" s="1"/>
  <c r="AX235" i="7" l="1"/>
  <c r="AX238" i="7" s="1"/>
  <c r="AX91" i="7"/>
  <c r="AX94" i="7" s="1"/>
  <c r="AW211" i="7"/>
  <c r="AW214" i="7" s="1"/>
  <c r="AZ181" i="7"/>
  <c r="AZ184" i="7" s="1"/>
  <c r="AW25" i="7"/>
  <c r="AW28" i="7" s="1"/>
  <c r="BB67" i="7"/>
  <c r="BB70" i="7" s="1"/>
  <c r="AW223" i="7"/>
  <c r="AW226" i="7" s="1"/>
  <c r="AW151" i="7"/>
  <c r="AW154" i="7" s="1"/>
  <c r="AY103" i="7"/>
  <c r="AY106" i="7" s="1"/>
  <c r="AY43" i="7"/>
  <c r="AY46" i="7" s="1"/>
  <c r="AX193" i="7"/>
  <c r="AX196" i="7" s="1"/>
  <c r="AV25" i="7"/>
  <c r="AV28" i="7" s="1"/>
  <c r="AW127" i="7"/>
  <c r="BB241" i="7"/>
  <c r="BB244" i="7" s="1"/>
  <c r="AX127" i="7"/>
  <c r="AX130" i="7" s="1"/>
  <c r="AY67" i="7"/>
  <c r="AY70" i="7" s="1"/>
  <c r="BA115" i="7"/>
  <c r="BA118" i="7" s="1"/>
  <c r="AZ115" i="7"/>
  <c r="AZ118" i="7" s="1"/>
  <c r="AW109" i="7"/>
  <c r="AX67" i="7"/>
  <c r="AZ97" i="7"/>
  <c r="AZ100" i="7" s="1"/>
  <c r="AZ145" i="7"/>
  <c r="AZ148" i="7" s="1"/>
  <c r="AV97" i="7"/>
  <c r="AV100" i="7" s="1"/>
  <c r="BA73" i="7"/>
  <c r="BA76" i="7" s="1"/>
  <c r="AX103" i="7"/>
  <c r="AX106" i="7" s="1"/>
  <c r="AY97" i="7"/>
  <c r="BA55" i="7"/>
  <c r="BA58" i="7" s="1"/>
  <c r="BB109" i="7"/>
  <c r="BB112" i="7" s="1"/>
  <c r="AX181" i="7"/>
  <c r="AX184" i="7" s="1"/>
  <c r="AW193" i="7"/>
  <c r="AW196" i="7" s="1"/>
  <c r="AZ127" i="7"/>
  <c r="AZ130" i="7" s="1"/>
  <c r="AX217" i="7"/>
  <c r="AX220" i="7" s="1"/>
  <c r="AV127" i="7"/>
  <c r="BB49" i="7"/>
  <c r="BB52" i="7" s="1"/>
  <c r="BB73" i="7"/>
  <c r="BB76" i="7" s="1"/>
  <c r="AY73" i="7"/>
  <c r="AY76" i="7" s="1"/>
  <c r="AX70" i="7"/>
  <c r="AX55" i="7"/>
  <c r="AX58" i="7" s="1"/>
  <c r="AW115" i="7"/>
  <c r="AW118" i="7" s="1"/>
  <c r="AV79" i="7"/>
  <c r="AV82" i="7" s="1"/>
  <c r="AZ133" i="7"/>
  <c r="AZ136" i="7" s="1"/>
  <c r="AX211" i="7"/>
  <c r="AX214" i="7" s="1"/>
  <c r="AW112" i="7"/>
  <c r="BB211" i="7"/>
  <c r="BB214" i="7" s="1"/>
  <c r="AX247" i="7"/>
  <c r="AX250" i="7" s="1"/>
  <c r="BA139" i="7"/>
  <c r="BA142" i="7" s="1"/>
  <c r="BA217" i="7"/>
  <c r="BA220" i="7" s="1"/>
  <c r="AW91" i="7"/>
  <c r="AW94" i="7" s="1"/>
  <c r="AY133" i="7"/>
  <c r="AY136" i="7" s="1"/>
  <c r="BA187" i="7"/>
  <c r="BA190" i="7" s="1"/>
  <c r="BA241" i="7"/>
  <c r="BA244" i="7" s="1"/>
  <c r="AZ199" i="7"/>
  <c r="AZ202" i="7" s="1"/>
  <c r="BA79" i="7"/>
  <c r="BA82" i="7" s="1"/>
  <c r="AX199" i="7"/>
  <c r="AX202" i="7" s="1"/>
  <c r="BB181" i="7"/>
  <c r="BB184" i="7" s="1"/>
  <c r="BA127" i="7"/>
  <c r="BA130" i="7" s="1"/>
  <c r="AX151" i="7"/>
  <c r="AX154" i="7" s="1"/>
  <c r="AX163" i="7"/>
  <c r="AX166" i="7" s="1"/>
  <c r="AY151" i="7"/>
  <c r="AW37" i="7"/>
  <c r="AW40" i="7" s="1"/>
  <c r="BB133" i="7"/>
  <c r="BB136" i="7" s="1"/>
  <c r="AV163" i="7"/>
  <c r="AX25" i="7"/>
  <c r="AX28" i="7" s="1"/>
  <c r="AW253" i="7"/>
  <c r="AW256" i="7" s="1"/>
  <c r="AY121" i="7"/>
  <c r="AY124" i="7" s="1"/>
  <c r="AZ67" i="7"/>
  <c r="AZ70" i="7" s="1"/>
  <c r="AY61" i="7"/>
  <c r="AY64" i="7" s="1"/>
  <c r="AZ85" i="7"/>
  <c r="AZ88" i="7" s="1"/>
  <c r="AX139" i="7"/>
  <c r="AX142" i="7" s="1"/>
  <c r="BA31" i="7"/>
  <c r="AY91" i="7"/>
  <c r="BA157" i="7"/>
  <c r="BA160" i="7" s="1"/>
  <c r="AY247" i="7"/>
  <c r="AY250" i="7" s="1"/>
  <c r="BA169" i="7"/>
  <c r="BA172" i="7" s="1"/>
  <c r="AY55" i="7"/>
  <c r="AY58" i="7" s="1"/>
  <c r="AV253" i="7"/>
  <c r="AX169" i="7"/>
  <c r="AX172" i="7" s="1"/>
  <c r="AY187" i="7"/>
  <c r="AY190" i="7" s="1"/>
  <c r="AY223" i="7"/>
  <c r="AY226" i="7" s="1"/>
  <c r="AW235" i="7"/>
  <c r="AW238" i="7" s="1"/>
  <c r="AV61" i="7"/>
  <c r="AZ205" i="7"/>
  <c r="AZ208" i="7" s="1"/>
  <c r="AV175" i="7"/>
  <c r="AW43" i="7"/>
  <c r="AX205" i="7"/>
  <c r="AX208" i="7" s="1"/>
  <c r="AX253" i="7"/>
  <c r="AX256" i="7" s="1"/>
  <c r="AY253" i="7"/>
  <c r="AY256" i="7" s="1"/>
  <c r="AX121" i="7"/>
  <c r="AX124" i="7" s="1"/>
  <c r="BB85" i="7"/>
  <c r="BB88" i="7" s="1"/>
  <c r="AW49" i="7"/>
  <c r="AW52" i="7" s="1"/>
  <c r="BA181" i="7"/>
  <c r="BA184" i="7" s="1"/>
  <c r="AW187" i="7"/>
  <c r="BB157" i="7"/>
  <c r="BB160" i="7" s="1"/>
  <c r="BA223" i="7"/>
  <c r="BA226" i="7" s="1"/>
  <c r="AY241" i="7"/>
  <c r="AY244" i="7" s="1"/>
  <c r="AY37" i="7"/>
  <c r="AY40" i="7" s="1"/>
  <c r="BA97" i="7"/>
  <c r="BA100" i="7" s="1"/>
  <c r="AW61" i="7"/>
  <c r="AW64" i="7" s="1"/>
  <c r="BB235" i="7"/>
  <c r="BB238" i="7" s="1"/>
  <c r="AW139" i="7"/>
  <c r="AW142" i="7" s="1"/>
  <c r="AZ193" i="7"/>
  <c r="AZ196" i="7" s="1"/>
  <c r="AY115" i="7"/>
  <c r="AY31" i="7"/>
  <c r="AV217" i="7"/>
  <c r="AV151" i="7"/>
  <c r="AV154" i="7" s="1"/>
  <c r="AV103" i="7"/>
  <c r="AV106" i="7" s="1"/>
  <c r="AZ229" i="7"/>
  <c r="AZ232" i="7" s="1"/>
  <c r="AX133" i="7"/>
  <c r="AX136" i="7" s="1"/>
  <c r="AX157" i="7"/>
  <c r="AX160" i="7" s="1"/>
  <c r="BA121" i="7"/>
  <c r="BA124" i="7" s="1"/>
  <c r="BA175" i="7"/>
  <c r="BA178" i="7" s="1"/>
  <c r="BB61" i="7"/>
  <c r="BB64" i="7" s="1"/>
  <c r="AZ253" i="7"/>
  <c r="AZ256" i="7" s="1"/>
  <c r="BB127" i="7"/>
  <c r="BB130" i="7" s="1"/>
  <c r="AX97" i="7"/>
  <c r="AX100" i="7" s="1"/>
  <c r="AX37" i="7"/>
  <c r="AX40" i="7" s="1"/>
  <c r="BA43" i="7"/>
  <c r="BA46" i="7" s="1"/>
  <c r="BA133" i="7"/>
  <c r="BA136" i="7" s="1"/>
  <c r="AY193" i="7"/>
  <c r="AY196" i="7" s="1"/>
  <c r="AV139" i="7"/>
  <c r="AZ235" i="7"/>
  <c r="AZ238" i="7" s="1"/>
  <c r="AW217" i="7"/>
  <c r="AW220" i="7" s="1"/>
  <c r="AV247" i="7"/>
  <c r="AV250" i="7" s="1"/>
  <c r="BA151" i="7"/>
  <c r="BA154" i="7" s="1"/>
  <c r="AX175" i="7"/>
  <c r="AX178" i="7" s="1"/>
  <c r="AV121" i="7"/>
  <c r="AW157" i="7"/>
  <c r="AW160" i="7" s="1"/>
  <c r="AX31" i="7"/>
  <c r="AX34" i="7" s="1"/>
  <c r="AW79" i="7"/>
  <c r="AW82" i="7" s="1"/>
  <c r="AV109" i="7"/>
  <c r="AV112" i="7" s="1"/>
  <c r="AZ247" i="7"/>
  <c r="AZ250" i="7" s="1"/>
  <c r="BB205" i="7"/>
  <c r="BB208" i="7" s="1"/>
  <c r="AW145" i="7"/>
  <c r="AW148" i="7" s="1"/>
  <c r="AY100" i="7"/>
  <c r="AW199" i="7"/>
  <c r="AW202" i="7" s="1"/>
  <c r="AY235" i="7"/>
  <c r="AY238" i="7" s="1"/>
  <c r="AZ169" i="7"/>
  <c r="AV115" i="7"/>
  <c r="AZ73" i="7"/>
  <c r="AZ76" i="7" s="1"/>
  <c r="AY205" i="7"/>
  <c r="AY208" i="7" s="1"/>
  <c r="BB43" i="7"/>
  <c r="BB46" i="7" s="1"/>
  <c r="AX241" i="7"/>
  <c r="AX244" i="7" s="1"/>
  <c r="AX73" i="7"/>
  <c r="AX76" i="7" s="1"/>
  <c r="AX85" i="7"/>
  <c r="AX88" i="7" s="1"/>
  <c r="AV205" i="7"/>
  <c r="AV208" i="7" s="1"/>
  <c r="AZ241" i="7"/>
  <c r="AZ244" i="7" s="1"/>
  <c r="BB31" i="7"/>
  <c r="BB34" i="7" s="1"/>
  <c r="AV43" i="7"/>
  <c r="AV46" i="7" s="1"/>
  <c r="BB121" i="7"/>
  <c r="BB124" i="7" s="1"/>
  <c r="BB175" i="7"/>
  <c r="BB178" i="7" s="1"/>
  <c r="BB37" i="7"/>
  <c r="BB40" i="7" s="1"/>
  <c r="AW31" i="7"/>
  <c r="AV145" i="7"/>
  <c r="BB151" i="7"/>
  <c r="BB154" i="7" s="1"/>
  <c r="AZ31" i="7"/>
  <c r="AZ34" i="7" s="1"/>
  <c r="BB193" i="7"/>
  <c r="BB196" i="7" s="1"/>
  <c r="AY79" i="7"/>
  <c r="AY82" i="7" s="1"/>
  <c r="BB223" i="7"/>
  <c r="BB226" i="7" s="1"/>
  <c r="AV187" i="7"/>
  <c r="AV190" i="7" s="1"/>
  <c r="BA61" i="7"/>
  <c r="BA64" i="7" s="1"/>
  <c r="BA103" i="7"/>
  <c r="BA106" i="7" s="1"/>
  <c r="AY217" i="7"/>
  <c r="AY220" i="7" s="1"/>
  <c r="AV91" i="7"/>
  <c r="AV94" i="7" s="1"/>
  <c r="AV31" i="7"/>
  <c r="AY49" i="7"/>
  <c r="AY52" i="7" s="1"/>
  <c r="AX109" i="7"/>
  <c r="AX112" i="7" s="1"/>
  <c r="AY199" i="7"/>
  <c r="AY202" i="7" s="1"/>
  <c r="BA253" i="7"/>
  <c r="BA256" i="7" s="1"/>
  <c r="AY127" i="7"/>
  <c r="AY130" i="7" s="1"/>
  <c r="AV49" i="7"/>
  <c r="AV52" i="7" s="1"/>
  <c r="AX79" i="7"/>
  <c r="AX82" i="7" s="1"/>
  <c r="AV133" i="7"/>
  <c r="AV136" i="7" s="1"/>
  <c r="AW229" i="7"/>
  <c r="AW232" i="7" s="1"/>
  <c r="AW181" i="7"/>
  <c r="AW184" i="7" s="1"/>
  <c r="BA85" i="7"/>
  <c r="BA88" i="7" s="1"/>
  <c r="BB247" i="7"/>
  <c r="BB250" i="7" s="1"/>
  <c r="AY157" i="7"/>
  <c r="AY160" i="7" s="1"/>
  <c r="AY139" i="7"/>
  <c r="AY142" i="7" s="1"/>
  <c r="AY163" i="7"/>
  <c r="AY166" i="7" s="1"/>
  <c r="BA145" i="7"/>
  <c r="BA148" i="7" s="1"/>
  <c r="AZ103" i="7"/>
  <c r="AZ106" i="7" s="1"/>
  <c r="AV181" i="7"/>
  <c r="AZ187" i="7"/>
  <c r="AZ190" i="7" s="1"/>
  <c r="AY211" i="7"/>
  <c r="AY214" i="7" s="1"/>
  <c r="AV223" i="7"/>
  <c r="AZ163" i="7"/>
  <c r="AZ166" i="7" s="1"/>
  <c r="BA199" i="7"/>
  <c r="BA202" i="7" s="1"/>
  <c r="AV85" i="7"/>
  <c r="AV88" i="7" s="1"/>
  <c r="AW85" i="7"/>
  <c r="AW88" i="7" s="1"/>
  <c r="AX187" i="7"/>
  <c r="AX190" i="7" s="1"/>
  <c r="AZ139" i="7"/>
  <c r="AZ142" i="7" s="1"/>
  <c r="AV241" i="7"/>
  <c r="AV244" i="7" s="1"/>
  <c r="BB55" i="7"/>
  <c r="BB58" i="7" s="1"/>
  <c r="AZ211" i="7"/>
  <c r="AZ214" i="7" s="1"/>
  <c r="AW133" i="7"/>
  <c r="AW136" i="7" s="1"/>
  <c r="BA49" i="7"/>
  <c r="BA52" i="7" s="1"/>
  <c r="AW163" i="7"/>
  <c r="AW166" i="7" s="1"/>
  <c r="AW121" i="7"/>
  <c r="AW124" i="7" s="1"/>
  <c r="AZ157" i="7"/>
  <c r="AZ160" i="7" s="1"/>
  <c r="AW247" i="7"/>
  <c r="AW250" i="7" s="1"/>
  <c r="BB97" i="7"/>
  <c r="BB100" i="7" s="1"/>
  <c r="BA109" i="7"/>
  <c r="BA112" i="7" s="1"/>
  <c r="AY85" i="7"/>
  <c r="AY88" i="7" s="1"/>
  <c r="AX115" i="7"/>
  <c r="AX118" i="7" s="1"/>
  <c r="AX49" i="7"/>
  <c r="AX52" i="7" s="1"/>
  <c r="AV211" i="7"/>
  <c r="AV193" i="7"/>
  <c r="BA211" i="7"/>
  <c r="BA214" i="7" s="1"/>
  <c r="AZ223" i="7"/>
  <c r="AZ226" i="7" s="1"/>
  <c r="AZ109" i="7"/>
  <c r="AZ112" i="7" s="1"/>
  <c r="AV67" i="7"/>
  <c r="AV70" i="7" s="1"/>
  <c r="AV37" i="7"/>
  <c r="AW241" i="7"/>
  <c r="AW244" i="7" s="1"/>
  <c r="BB79" i="7"/>
  <c r="BB82" i="7" s="1"/>
  <c r="BB199" i="7"/>
  <c r="BB202" i="7" s="1"/>
  <c r="AV199" i="7"/>
  <c r="AV64" i="7"/>
  <c r="AZ217" i="7"/>
  <c r="AZ220" i="7" s="1"/>
  <c r="AX43" i="7"/>
  <c r="AX46" i="7" s="1"/>
  <c r="BB253" i="7"/>
  <c r="BB256" i="7" s="1"/>
  <c r="BA163" i="7"/>
  <c r="BA166" i="7" s="1"/>
  <c r="AY175" i="7"/>
  <c r="AY178" i="7" s="1"/>
  <c r="AV157" i="7"/>
  <c r="AV160" i="7" s="1"/>
  <c r="AY169" i="7"/>
  <c r="AY172" i="7" s="1"/>
  <c r="AY109" i="7"/>
  <c r="AY112" i="7" s="1"/>
  <c r="AW55" i="7"/>
  <c r="AW58" i="7" s="1"/>
  <c r="AZ55" i="7"/>
  <c r="AZ58" i="7" s="1"/>
  <c r="AW103" i="7"/>
  <c r="AW106" i="7" s="1"/>
  <c r="AY181" i="7"/>
  <c r="AY184" i="7" s="1"/>
  <c r="AZ43" i="7"/>
  <c r="AZ46" i="7" s="1"/>
  <c r="AY229" i="7"/>
  <c r="AY232" i="7" s="1"/>
  <c r="BB115" i="7"/>
  <c r="BB118" i="7" s="1"/>
  <c r="AV229" i="7"/>
  <c r="AV232" i="7" s="1"/>
  <c r="AW169" i="7"/>
  <c r="AW172" i="7" s="1"/>
  <c r="AZ151" i="7"/>
  <c r="AZ154" i="7" s="1"/>
  <c r="AW67" i="7"/>
  <c r="AW70" i="7" s="1"/>
  <c r="BA193" i="7"/>
  <c r="BA196" i="7" s="1"/>
  <c r="BA25" i="7"/>
  <c r="BA28" i="7" s="1"/>
  <c r="AW73" i="7"/>
  <c r="AW76" i="7" s="1"/>
  <c r="AV228" i="6"/>
  <c r="AZ175" i="7"/>
  <c r="AZ178" i="7" s="1"/>
  <c r="AX223" i="7"/>
  <c r="AX226" i="7" s="1"/>
  <c r="BA235" i="7"/>
  <c r="BA238" i="7" s="1"/>
  <c r="AU234" i="6"/>
  <c r="BA247" i="7"/>
  <c r="BA250" i="7" s="1"/>
  <c r="AZ79" i="7"/>
  <c r="AZ82" i="7" s="1"/>
  <c r="AT231" i="6"/>
  <c r="AV237" i="6"/>
  <c r="AW228" i="6"/>
  <c r="I225" i="6"/>
  <c r="AU231" i="6"/>
  <c r="AU236" i="6"/>
  <c r="I236" i="6" s="1"/>
  <c r="AT246" i="6"/>
  <c r="AV242" i="6"/>
  <c r="AW205" i="7"/>
  <c r="AW208" i="7" s="1"/>
  <c r="AV55" i="7"/>
  <c r="AV58" i="7" s="1"/>
  <c r="BB163" i="7"/>
  <c r="BB166" i="7" s="1"/>
  <c r="BB91" i="7"/>
  <c r="BB94" i="7" s="1"/>
  <c r="AY145" i="7"/>
  <c r="AY148" i="7" s="1"/>
  <c r="BB25" i="7"/>
  <c r="BB169" i="7"/>
  <c r="BB172" i="7" s="1"/>
  <c r="AT235" i="6"/>
  <c r="AT244" i="6"/>
  <c r="BA240" i="6"/>
  <c r="AZ240" i="6"/>
  <c r="AW97" i="7"/>
  <c r="AW100" i="7" s="1"/>
  <c r="AW175" i="7"/>
  <c r="AW178" i="7" s="1"/>
  <c r="BB187" i="7"/>
  <c r="BB190" i="7" s="1"/>
  <c r="AX229" i="7"/>
  <c r="AX232" i="7" s="1"/>
  <c r="AZ49" i="7"/>
  <c r="AZ52" i="7" s="1"/>
  <c r="BA91" i="7"/>
  <c r="BA94" i="7" s="1"/>
  <c r="BA37" i="7"/>
  <c r="BA40" i="7" s="1"/>
  <c r="AZ172" i="7"/>
  <c r="AY25" i="7"/>
  <c r="BA229" i="7"/>
  <c r="BA232" i="7" s="1"/>
  <c r="BB139" i="7"/>
  <c r="BB142" i="7" s="1"/>
  <c r="BB229" i="7"/>
  <c r="BB232" i="7" s="1"/>
  <c r="BB217" i="7"/>
  <c r="BB220" i="7" s="1"/>
  <c r="BA67" i="7"/>
  <c r="BA70" i="7" s="1"/>
  <c r="AX61" i="7"/>
  <c r="AX64" i="7" s="1"/>
  <c r="AV73" i="7"/>
  <c r="BB145" i="7"/>
  <c r="BB148" i="7" s="1"/>
  <c r="AV169" i="7"/>
  <c r="AV235" i="7"/>
  <c r="BA205" i="7"/>
  <c r="BA208" i="7" s="1"/>
  <c r="AZ121" i="7"/>
  <c r="AZ124" i="7" s="1"/>
  <c r="AZ61" i="7"/>
  <c r="AZ64" i="7" s="1"/>
  <c r="AZ25" i="7"/>
  <c r="AZ37" i="7"/>
  <c r="AZ40" i="7" s="1"/>
  <c r="AX145" i="7"/>
  <c r="AX148" i="7" s="1"/>
  <c r="AZ91" i="7"/>
  <c r="AZ94" i="7" s="1"/>
  <c r="BB103" i="7"/>
  <c r="BB106" i="7" s="1"/>
  <c r="AV13" i="7"/>
  <c r="AX13" i="7"/>
  <c r="AX14" i="7" s="1"/>
  <c r="AZ13" i="7"/>
  <c r="AZ14" i="7" s="1"/>
  <c r="AY13" i="7"/>
  <c r="AY14" i="7" s="1"/>
  <c r="BA13" i="7"/>
  <c r="BA14" i="7" s="1"/>
  <c r="BB13" i="7"/>
  <c r="BB14" i="7" s="1"/>
  <c r="AW13" i="7"/>
  <c r="AW14" i="7" s="1"/>
  <c r="AZ19" i="7"/>
  <c r="AZ20" i="7" s="1"/>
  <c r="AV19" i="7"/>
  <c r="AW19" i="7"/>
  <c r="AW20" i="7" s="1"/>
  <c r="BA19" i="7"/>
  <c r="BA20" i="7" s="1"/>
  <c r="BB19" i="7"/>
  <c r="BB20" i="7" s="1"/>
  <c r="AX19" i="7"/>
  <c r="AX20" i="7" s="1"/>
  <c r="AY19" i="7"/>
  <c r="AY20" i="7" s="1"/>
  <c r="AW26" i="7" l="1"/>
  <c r="AT128" i="7"/>
  <c r="AY132" i="7" s="1"/>
  <c r="AT26" i="7"/>
  <c r="AY30" i="7" s="1"/>
  <c r="AT152" i="7"/>
  <c r="AY156" i="7" s="1"/>
  <c r="AW130" i="7"/>
  <c r="AT104" i="7"/>
  <c r="AY108" i="7" s="1"/>
  <c r="AT116" i="7"/>
  <c r="AY120" i="7" s="1"/>
  <c r="AV234" i="6"/>
  <c r="BB26" i="7"/>
  <c r="BB32" i="7" s="1"/>
  <c r="BB38" i="7" s="1"/>
  <c r="BB44" i="7" s="1"/>
  <c r="BB50" i="7" s="1"/>
  <c r="BB56" i="7" s="1"/>
  <c r="BB62" i="7" s="1"/>
  <c r="BB68" i="7" s="1"/>
  <c r="BB74" i="7" s="1"/>
  <c r="BB80" i="7" s="1"/>
  <c r="BB86" i="7" s="1"/>
  <c r="BB92" i="7" s="1"/>
  <c r="BB98" i="7" s="1"/>
  <c r="BB104" i="7" s="1"/>
  <c r="BB110" i="7" s="1"/>
  <c r="BB116" i="7" s="1"/>
  <c r="BB122" i="7" s="1"/>
  <c r="BB128" i="7" s="1"/>
  <c r="BB134" i="7" s="1"/>
  <c r="BB140" i="7" s="1"/>
  <c r="BB146" i="7" s="1"/>
  <c r="BB152" i="7" s="1"/>
  <c r="BB158" i="7" s="1"/>
  <c r="BB164" i="7" s="1"/>
  <c r="BB170" i="7" s="1"/>
  <c r="BB176" i="7" s="1"/>
  <c r="BB182" i="7" s="1"/>
  <c r="BB188" i="7" s="1"/>
  <c r="BB194" i="7" s="1"/>
  <c r="BB200" i="7" s="1"/>
  <c r="BB206" i="7" s="1"/>
  <c r="BB212" i="7" s="1"/>
  <c r="BB218" i="7" s="1"/>
  <c r="BB224" i="7" s="1"/>
  <c r="BB230" i="7" s="1"/>
  <c r="BB236" i="7" s="1"/>
  <c r="BB242" i="7" s="1"/>
  <c r="BB248" i="7" s="1"/>
  <c r="BB254" i="7" s="1"/>
  <c r="AU70" i="7"/>
  <c r="AU160" i="7"/>
  <c r="AU208" i="7"/>
  <c r="AU136" i="7"/>
  <c r="AU112" i="7"/>
  <c r="AU73" i="7"/>
  <c r="AT74" i="7"/>
  <c r="AY78" i="7" s="1"/>
  <c r="AY26" i="7"/>
  <c r="AY32" i="7" s="1"/>
  <c r="AY38" i="7" s="1"/>
  <c r="AY44" i="7" s="1"/>
  <c r="AY50" i="7" s="1"/>
  <c r="AY56" i="7" s="1"/>
  <c r="AY62" i="7" s="1"/>
  <c r="AY68" i="7" s="1"/>
  <c r="AY74" i="7" s="1"/>
  <c r="AY80" i="7" s="1"/>
  <c r="AY86" i="7" s="1"/>
  <c r="AY92" i="7" s="1"/>
  <c r="AY98" i="7" s="1"/>
  <c r="AY104" i="7" s="1"/>
  <c r="AY110" i="7" s="1"/>
  <c r="AY116" i="7" s="1"/>
  <c r="AY122" i="7" s="1"/>
  <c r="AY128" i="7" s="1"/>
  <c r="AY134" i="7" s="1"/>
  <c r="AY140" i="7" s="1"/>
  <c r="AY146" i="7" s="1"/>
  <c r="AY152" i="7" s="1"/>
  <c r="AY158" i="7" s="1"/>
  <c r="AY164" i="7" s="1"/>
  <c r="AY170" i="7" s="1"/>
  <c r="AY176" i="7" s="1"/>
  <c r="AY182" i="7" s="1"/>
  <c r="AY188" i="7" s="1"/>
  <c r="AY194" i="7" s="1"/>
  <c r="AY200" i="7" s="1"/>
  <c r="AY206" i="7" s="1"/>
  <c r="AY212" i="7" s="1"/>
  <c r="AY218" i="7" s="1"/>
  <c r="AY224" i="7" s="1"/>
  <c r="AY230" i="7" s="1"/>
  <c r="AY236" i="7" s="1"/>
  <c r="AY242" i="7" s="1"/>
  <c r="AY248" i="7" s="1"/>
  <c r="AY254" i="7" s="1"/>
  <c r="AY28" i="7"/>
  <c r="AU175" i="7"/>
  <c r="AU37" i="7"/>
  <c r="AT38" i="7"/>
  <c r="AY42" i="7" s="1"/>
  <c r="AV40" i="7"/>
  <c r="AV76" i="7"/>
  <c r="AU139" i="7"/>
  <c r="AT140" i="7"/>
  <c r="AY144" i="7" s="1"/>
  <c r="AT176" i="7"/>
  <c r="AY180" i="7" s="1"/>
  <c r="AU82" i="7"/>
  <c r="AU244" i="7"/>
  <c r="AU25" i="7"/>
  <c r="AV178" i="7"/>
  <c r="BA26" i="7"/>
  <c r="BA32" i="7" s="1"/>
  <c r="BA38" i="7" s="1"/>
  <c r="BA44" i="7" s="1"/>
  <c r="BA50" i="7" s="1"/>
  <c r="BA56" i="7" s="1"/>
  <c r="BA62" i="7" s="1"/>
  <c r="BA68" i="7" s="1"/>
  <c r="BA74" i="7" s="1"/>
  <c r="BA80" i="7" s="1"/>
  <c r="BA86" i="7" s="1"/>
  <c r="BA92" i="7" s="1"/>
  <c r="BA98" i="7" s="1"/>
  <c r="BA104" i="7" s="1"/>
  <c r="BA110" i="7" s="1"/>
  <c r="BA116" i="7" s="1"/>
  <c r="BA122" i="7" s="1"/>
  <c r="BA128" i="7" s="1"/>
  <c r="BA134" i="7" s="1"/>
  <c r="BA140" i="7" s="1"/>
  <c r="BA146" i="7" s="1"/>
  <c r="BA152" i="7" s="1"/>
  <c r="BA158" i="7" s="1"/>
  <c r="BA164" i="7" s="1"/>
  <c r="BA170" i="7" s="1"/>
  <c r="BA176" i="7" s="1"/>
  <c r="BA182" i="7" s="1"/>
  <c r="BA188" i="7" s="1"/>
  <c r="BA194" i="7" s="1"/>
  <c r="BA200" i="7" s="1"/>
  <c r="BA206" i="7" s="1"/>
  <c r="BA212" i="7" s="1"/>
  <c r="BA218" i="7" s="1"/>
  <c r="BA224" i="7" s="1"/>
  <c r="BA230" i="7" s="1"/>
  <c r="BA236" i="7" s="1"/>
  <c r="BA242" i="7" s="1"/>
  <c r="BA248" i="7" s="1"/>
  <c r="BA254" i="7" s="1"/>
  <c r="AU31" i="7"/>
  <c r="AW32" i="7"/>
  <c r="AW38" i="7" s="1"/>
  <c r="AW44" i="7" s="1"/>
  <c r="AW50" i="7" s="1"/>
  <c r="AW56" i="7" s="1"/>
  <c r="AW62" i="7" s="1"/>
  <c r="AW68" i="7" s="1"/>
  <c r="AW74" i="7" s="1"/>
  <c r="AW80" i="7" s="1"/>
  <c r="AW86" i="7" s="1"/>
  <c r="AW92" i="7" s="1"/>
  <c r="AW98" i="7" s="1"/>
  <c r="AW104" i="7" s="1"/>
  <c r="AW110" i="7" s="1"/>
  <c r="AW116" i="7" s="1"/>
  <c r="AW122" i="7" s="1"/>
  <c r="AW128" i="7" s="1"/>
  <c r="AW134" i="7" s="1"/>
  <c r="AW140" i="7" s="1"/>
  <c r="AW146" i="7" s="1"/>
  <c r="AW152" i="7" s="1"/>
  <c r="AW158" i="7" s="1"/>
  <c r="AW164" i="7" s="1"/>
  <c r="AW170" i="7" s="1"/>
  <c r="AW176" i="7" s="1"/>
  <c r="AW182" i="7" s="1"/>
  <c r="AW188" i="7" s="1"/>
  <c r="AW194" i="7" s="1"/>
  <c r="AW200" i="7" s="1"/>
  <c r="AW206" i="7" s="1"/>
  <c r="AW212" i="7" s="1"/>
  <c r="AW218" i="7" s="1"/>
  <c r="AW224" i="7" s="1"/>
  <c r="AW230" i="7" s="1"/>
  <c r="AW236" i="7" s="1"/>
  <c r="AW242" i="7" s="1"/>
  <c r="AW248" i="7" s="1"/>
  <c r="AW254" i="7" s="1"/>
  <c r="AW34" i="7"/>
  <c r="AU100" i="7"/>
  <c r="AU61" i="7"/>
  <c r="AT62" i="7"/>
  <c r="AY66" i="7" s="1"/>
  <c r="AT254" i="7"/>
  <c r="AY258" i="7" s="1"/>
  <c r="AU253" i="7"/>
  <c r="AU127" i="7"/>
  <c r="AW234" i="6"/>
  <c r="I231" i="6"/>
  <c r="AU237" i="6"/>
  <c r="AU223" i="7"/>
  <c r="AT224" i="7"/>
  <c r="AY228" i="7" s="1"/>
  <c r="BB28" i="7"/>
  <c r="AV142" i="7"/>
  <c r="AT212" i="7"/>
  <c r="AY216" i="7" s="1"/>
  <c r="AU211" i="7"/>
  <c r="AT242" i="7"/>
  <c r="AY246" i="7" s="1"/>
  <c r="AU241" i="7"/>
  <c r="AY154" i="7"/>
  <c r="AU154" i="7" s="1"/>
  <c r="AT44" i="7"/>
  <c r="AY48" i="7" s="1"/>
  <c r="AU115" i="7"/>
  <c r="AU121" i="7"/>
  <c r="AT122" i="7"/>
  <c r="AY126" i="7" s="1"/>
  <c r="AT188" i="7"/>
  <c r="AY192" i="7" s="1"/>
  <c r="AU247" i="7"/>
  <c r="AW190" i="7"/>
  <c r="AU190" i="7" s="1"/>
  <c r="AU97" i="7"/>
  <c r="AT98" i="7"/>
  <c r="AY102" i="7" s="1"/>
  <c r="AU52" i="7"/>
  <c r="AU181" i="7"/>
  <c r="AT182" i="7"/>
  <c r="AY186" i="7" s="1"/>
  <c r="AU205" i="7"/>
  <c r="AT206" i="7"/>
  <c r="AY210" i="7" s="1"/>
  <c r="AU91" i="7"/>
  <c r="AT32" i="7"/>
  <c r="AY36" i="7" s="1"/>
  <c r="AZ26" i="7"/>
  <c r="AZ32" i="7" s="1"/>
  <c r="AZ38" i="7" s="1"/>
  <c r="AZ44" i="7" s="1"/>
  <c r="AZ50" i="7" s="1"/>
  <c r="AZ56" i="7" s="1"/>
  <c r="AZ62" i="7" s="1"/>
  <c r="AZ68" i="7" s="1"/>
  <c r="AZ74" i="7" s="1"/>
  <c r="AZ80" i="7" s="1"/>
  <c r="AZ86" i="7" s="1"/>
  <c r="AZ92" i="7" s="1"/>
  <c r="AZ98" i="7" s="1"/>
  <c r="AZ104" i="7" s="1"/>
  <c r="AZ110" i="7" s="1"/>
  <c r="AZ116" i="7" s="1"/>
  <c r="AZ122" i="7" s="1"/>
  <c r="AZ128" i="7" s="1"/>
  <c r="AZ134" i="7" s="1"/>
  <c r="AZ140" i="7" s="1"/>
  <c r="AZ146" i="7" s="1"/>
  <c r="AZ152" i="7" s="1"/>
  <c r="AZ158" i="7" s="1"/>
  <c r="AZ164" i="7" s="1"/>
  <c r="AZ170" i="7" s="1"/>
  <c r="AZ176" i="7" s="1"/>
  <c r="AZ182" i="7" s="1"/>
  <c r="AZ188" i="7" s="1"/>
  <c r="AZ194" i="7" s="1"/>
  <c r="AZ200" i="7" s="1"/>
  <c r="AZ206" i="7" s="1"/>
  <c r="AZ212" i="7" s="1"/>
  <c r="AZ218" i="7" s="1"/>
  <c r="AZ224" i="7" s="1"/>
  <c r="AZ230" i="7" s="1"/>
  <c r="AZ236" i="7" s="1"/>
  <c r="AZ242" i="7" s="1"/>
  <c r="AZ248" i="7" s="1"/>
  <c r="AZ254" i="7" s="1"/>
  <c r="AT236" i="7"/>
  <c r="AY240" i="7" s="1"/>
  <c r="AU235" i="7"/>
  <c r="AU55" i="7"/>
  <c r="AT56" i="7"/>
  <c r="AY60" i="7" s="1"/>
  <c r="AU169" i="7"/>
  <c r="AT170" i="7"/>
  <c r="AY174" i="7" s="1"/>
  <c r="AT230" i="7"/>
  <c r="AY234" i="7" s="1"/>
  <c r="AU229" i="7"/>
  <c r="AV226" i="7"/>
  <c r="AY118" i="7"/>
  <c r="AV118" i="7"/>
  <c r="AT248" i="7"/>
  <c r="AY252" i="7" s="1"/>
  <c r="AU151" i="7"/>
  <c r="AV214" i="7"/>
  <c r="AU43" i="7"/>
  <c r="AW46" i="7"/>
  <c r="AV34" i="7"/>
  <c r="AV172" i="7"/>
  <c r="AT80" i="7"/>
  <c r="AY84" i="7" s="1"/>
  <c r="AU79" i="7"/>
  <c r="AU49" i="7"/>
  <c r="AT50" i="7"/>
  <c r="AY54" i="7" s="1"/>
  <c r="AV130" i="7"/>
  <c r="AU163" i="7"/>
  <c r="AT164" i="7"/>
  <c r="AY168" i="7" s="1"/>
  <c r="AT68" i="7"/>
  <c r="AY72" i="7" s="1"/>
  <c r="AT250" i="6"/>
  <c r="AT241" i="6"/>
  <c r="AU64" i="7"/>
  <c r="AU85" i="7"/>
  <c r="AT86" i="7"/>
  <c r="AY90" i="7" s="1"/>
  <c r="AY34" i="7"/>
  <c r="AT110" i="7"/>
  <c r="AY114" i="7" s="1"/>
  <c r="AU109" i="7"/>
  <c r="AX26" i="7"/>
  <c r="AX32" i="7" s="1"/>
  <c r="AX38" i="7" s="1"/>
  <c r="AX44" i="7" s="1"/>
  <c r="AX50" i="7" s="1"/>
  <c r="AX56" i="7" s="1"/>
  <c r="AX62" i="7" s="1"/>
  <c r="AX68" i="7" s="1"/>
  <c r="AX74" i="7" s="1"/>
  <c r="AX80" i="7" s="1"/>
  <c r="AX86" i="7" s="1"/>
  <c r="AX92" i="7" s="1"/>
  <c r="AX98" i="7" s="1"/>
  <c r="AX104" i="7" s="1"/>
  <c r="AX110" i="7" s="1"/>
  <c r="AX116" i="7" s="1"/>
  <c r="AX122" i="7" s="1"/>
  <c r="AX128" i="7" s="1"/>
  <c r="AX134" i="7" s="1"/>
  <c r="AX140" i="7" s="1"/>
  <c r="AX146" i="7" s="1"/>
  <c r="AX152" i="7" s="1"/>
  <c r="AX158" i="7" s="1"/>
  <c r="AX164" i="7" s="1"/>
  <c r="AX170" i="7" s="1"/>
  <c r="AX176" i="7" s="1"/>
  <c r="AX182" i="7" s="1"/>
  <c r="AX188" i="7" s="1"/>
  <c r="AX194" i="7" s="1"/>
  <c r="AX200" i="7" s="1"/>
  <c r="AX206" i="7" s="1"/>
  <c r="AX212" i="7" s="1"/>
  <c r="AX218" i="7" s="1"/>
  <c r="AX224" i="7" s="1"/>
  <c r="AX230" i="7" s="1"/>
  <c r="AX236" i="7" s="1"/>
  <c r="AX242" i="7" s="1"/>
  <c r="AX248" i="7" s="1"/>
  <c r="AX254" i="7" s="1"/>
  <c r="AV256" i="7"/>
  <c r="BA34" i="7"/>
  <c r="AU67" i="7"/>
  <c r="AU133" i="7"/>
  <c r="AT134" i="7"/>
  <c r="AY138" i="7" s="1"/>
  <c r="AU58" i="7"/>
  <c r="AU88" i="7"/>
  <c r="AU187" i="7"/>
  <c r="AV238" i="7"/>
  <c r="AU242" i="6"/>
  <c r="I242" i="6" s="1"/>
  <c r="AT252" i="6"/>
  <c r="AV248" i="6"/>
  <c r="AT237" i="6"/>
  <c r="AV243" i="6"/>
  <c r="AT158" i="7"/>
  <c r="AY162" i="7" s="1"/>
  <c r="AU157" i="7"/>
  <c r="AU232" i="7"/>
  <c r="AU240" i="6"/>
  <c r="BA246" i="6"/>
  <c r="AZ246" i="6"/>
  <c r="AU199" i="7"/>
  <c r="AT200" i="7"/>
  <c r="AY204" i="7" s="1"/>
  <c r="AZ28" i="7"/>
  <c r="AU193" i="7"/>
  <c r="AT194" i="7"/>
  <c r="AY198" i="7" s="1"/>
  <c r="AY94" i="7"/>
  <c r="AU94" i="7" s="1"/>
  <c r="AU250" i="7"/>
  <c r="AT92" i="7"/>
  <c r="AY96" i="7" s="1"/>
  <c r="AV196" i="7"/>
  <c r="AV202" i="7"/>
  <c r="AT146" i="7"/>
  <c r="AY150" i="7" s="1"/>
  <c r="AU145" i="7"/>
  <c r="AV148" i="7"/>
  <c r="AU106" i="7"/>
  <c r="AU103" i="7"/>
  <c r="AU217" i="7"/>
  <c r="AT218" i="7"/>
  <c r="AY222" i="7" s="1"/>
  <c r="AV220" i="7"/>
  <c r="AV166" i="7"/>
  <c r="AV184" i="7"/>
  <c r="AV124" i="7"/>
  <c r="AT20" i="7"/>
  <c r="AT14" i="7"/>
  <c r="BA16" i="7"/>
  <c r="BA15" i="7" s="1"/>
  <c r="AV22" i="7"/>
  <c r="AV16" i="7"/>
  <c r="AY16" i="7"/>
  <c r="AY15" i="7" s="1"/>
  <c r="BB22" i="7"/>
  <c r="BB21" i="7" s="1"/>
  <c r="AU13" i="7"/>
  <c r="AT16" i="7" s="1"/>
  <c r="AX22" i="7"/>
  <c r="AX21" i="7" s="1"/>
  <c r="AX27" i="7" s="1"/>
  <c r="AX33" i="7" s="1"/>
  <c r="AX39" i="7" s="1"/>
  <c r="AX45" i="7" s="1"/>
  <c r="AX51" i="7" s="1"/>
  <c r="AX57" i="7" s="1"/>
  <c r="AX63" i="7" s="1"/>
  <c r="AX69" i="7" s="1"/>
  <c r="AX75" i="7" s="1"/>
  <c r="AX81" i="7" s="1"/>
  <c r="AX87" i="7" s="1"/>
  <c r="AX93" i="7" s="1"/>
  <c r="AX99" i="7" s="1"/>
  <c r="AX105" i="7" s="1"/>
  <c r="AX111" i="7" s="1"/>
  <c r="AX117" i="7" s="1"/>
  <c r="AX123" i="7" s="1"/>
  <c r="AX129" i="7" s="1"/>
  <c r="AX135" i="7" s="1"/>
  <c r="AX141" i="7" s="1"/>
  <c r="AX147" i="7" s="1"/>
  <c r="AX153" i="7" s="1"/>
  <c r="AX159" i="7" s="1"/>
  <c r="AX165" i="7" s="1"/>
  <c r="AX171" i="7" s="1"/>
  <c r="AX177" i="7" s="1"/>
  <c r="AX183" i="7" s="1"/>
  <c r="AX189" i="7" s="1"/>
  <c r="AX195" i="7" s="1"/>
  <c r="AX201" i="7" s="1"/>
  <c r="AX207" i="7" s="1"/>
  <c r="AX213" i="7" s="1"/>
  <c r="AX219" i="7" s="1"/>
  <c r="AX225" i="7" s="1"/>
  <c r="AX231" i="7" s="1"/>
  <c r="AX237" i="7" s="1"/>
  <c r="AX243" i="7" s="1"/>
  <c r="AX249" i="7" s="1"/>
  <c r="AX255" i="7" s="1"/>
  <c r="AX16" i="7"/>
  <c r="AX15" i="7" s="1"/>
  <c r="AW16" i="7"/>
  <c r="AW15" i="7" s="1"/>
  <c r="AZ16" i="7"/>
  <c r="AZ15" i="7" s="1"/>
  <c r="BB16" i="7"/>
  <c r="BB15" i="7" s="1"/>
  <c r="AV14" i="7"/>
  <c r="AU14" i="7" s="1"/>
  <c r="I14" i="7" s="1"/>
  <c r="AZ22" i="7"/>
  <c r="AZ21" i="7" s="1"/>
  <c r="AV20" i="7"/>
  <c r="AU19" i="7"/>
  <c r="AT22" i="7" s="1"/>
  <c r="AY22" i="7"/>
  <c r="AY21" i="7" s="1"/>
  <c r="AW22" i="7"/>
  <c r="AW21" i="7" s="1"/>
  <c r="AW27" i="7" s="1"/>
  <c r="BA22" i="7"/>
  <c r="BA21" i="7" s="1"/>
  <c r="BA27" i="7" s="1"/>
  <c r="AT28" i="7" l="1"/>
  <c r="AT34" i="7" s="1"/>
  <c r="AT25" i="7"/>
  <c r="H106" i="7"/>
  <c r="I103" i="7"/>
  <c r="H148" i="7"/>
  <c r="I145" i="7"/>
  <c r="AU34" i="7"/>
  <c r="H232" i="7"/>
  <c r="I229" i="7"/>
  <c r="H208" i="7"/>
  <c r="I205" i="7"/>
  <c r="I121" i="7"/>
  <c r="H124" i="7"/>
  <c r="H34" i="7"/>
  <c r="I31" i="7"/>
  <c r="I244" i="7"/>
  <c r="AY27" i="7"/>
  <c r="AY33" i="7" s="1"/>
  <c r="AY39" i="7" s="1"/>
  <c r="AY45" i="7" s="1"/>
  <c r="AY51" i="7" s="1"/>
  <c r="AY57" i="7" s="1"/>
  <c r="AY63" i="7" s="1"/>
  <c r="AY69" i="7" s="1"/>
  <c r="AY75" i="7" s="1"/>
  <c r="AY81" i="7" s="1"/>
  <c r="AY87" i="7" s="1"/>
  <c r="AY93" i="7" s="1"/>
  <c r="AY99" i="7" s="1"/>
  <c r="AY105" i="7" s="1"/>
  <c r="AY111" i="7" s="1"/>
  <c r="AY117" i="7" s="1"/>
  <c r="AY123" i="7" s="1"/>
  <c r="AY129" i="7" s="1"/>
  <c r="AY135" i="7" s="1"/>
  <c r="AY141" i="7" s="1"/>
  <c r="AY147" i="7" s="1"/>
  <c r="AY153" i="7" s="1"/>
  <c r="AY159" i="7" s="1"/>
  <c r="AY165" i="7" s="1"/>
  <c r="AY171" i="7" s="1"/>
  <c r="AY177" i="7" s="1"/>
  <c r="AY183" i="7" s="1"/>
  <c r="AY189" i="7" s="1"/>
  <c r="AY195" i="7" s="1"/>
  <c r="AY201" i="7" s="1"/>
  <c r="AY207" i="7" s="1"/>
  <c r="AY213" i="7" s="1"/>
  <c r="AY219" i="7" s="1"/>
  <c r="AY225" i="7" s="1"/>
  <c r="AY231" i="7" s="1"/>
  <c r="AY237" i="7" s="1"/>
  <c r="AY243" i="7" s="1"/>
  <c r="AY249" i="7" s="1"/>
  <c r="AY255" i="7" s="1"/>
  <c r="I70" i="7"/>
  <c r="AV26" i="7"/>
  <c r="AT30" i="7"/>
  <c r="AU184" i="7"/>
  <c r="AU220" i="7"/>
  <c r="AU246" i="6"/>
  <c r="I67" i="7"/>
  <c r="H70" i="7"/>
  <c r="H82" i="7"/>
  <c r="I79" i="7"/>
  <c r="H244" i="7"/>
  <c r="I241" i="7"/>
  <c r="I139" i="7"/>
  <c r="H142" i="7"/>
  <c r="I112" i="7"/>
  <c r="I136" i="7"/>
  <c r="I94" i="7"/>
  <c r="AU118" i="7"/>
  <c r="I91" i="7"/>
  <c r="H94" i="7"/>
  <c r="AU196" i="7"/>
  <c r="I193" i="7"/>
  <c r="H196" i="7"/>
  <c r="AV240" i="6"/>
  <c r="H190" i="7"/>
  <c r="I187" i="7"/>
  <c r="I88" i="7"/>
  <c r="AU256" i="7"/>
  <c r="H88" i="7"/>
  <c r="I85" i="7"/>
  <c r="H166" i="7"/>
  <c r="I163" i="7"/>
  <c r="H184" i="7"/>
  <c r="I181" i="7"/>
  <c r="AU46" i="7"/>
  <c r="AW240" i="6"/>
  <c r="I237" i="6"/>
  <c r="AU243" i="6"/>
  <c r="AU214" i="7"/>
  <c r="AU226" i="7"/>
  <c r="H160" i="7"/>
  <c r="I157" i="7"/>
  <c r="H136" i="7"/>
  <c r="I133" i="7"/>
  <c r="I151" i="7"/>
  <c r="H154" i="7"/>
  <c r="I154" i="7"/>
  <c r="H100" i="7"/>
  <c r="I97" i="7"/>
  <c r="I190" i="7"/>
  <c r="BA33" i="7"/>
  <c r="BA39" i="7" s="1"/>
  <c r="BA45" i="7" s="1"/>
  <c r="BA51" i="7" s="1"/>
  <c r="BA57" i="7" s="1"/>
  <c r="BA63" i="7" s="1"/>
  <c r="BA69" i="7" s="1"/>
  <c r="BA75" i="7" s="1"/>
  <c r="BA81" i="7" s="1"/>
  <c r="BA87" i="7" s="1"/>
  <c r="BA93" i="7" s="1"/>
  <c r="BA99" i="7" s="1"/>
  <c r="BA105" i="7" s="1"/>
  <c r="BA111" i="7" s="1"/>
  <c r="BA117" i="7" s="1"/>
  <c r="BA123" i="7" s="1"/>
  <c r="BA129" i="7" s="1"/>
  <c r="BA135" i="7" s="1"/>
  <c r="BA141" i="7" s="1"/>
  <c r="BA147" i="7" s="1"/>
  <c r="BA153" i="7" s="1"/>
  <c r="BA159" i="7" s="1"/>
  <c r="BA165" i="7" s="1"/>
  <c r="BA171" i="7" s="1"/>
  <c r="BA177" i="7" s="1"/>
  <c r="BA183" i="7" s="1"/>
  <c r="BA189" i="7" s="1"/>
  <c r="BA195" i="7" s="1"/>
  <c r="BA201" i="7" s="1"/>
  <c r="BA207" i="7" s="1"/>
  <c r="BA213" i="7" s="1"/>
  <c r="BA219" i="7" s="1"/>
  <c r="BA225" i="7" s="1"/>
  <c r="BA231" i="7" s="1"/>
  <c r="BA237" i="7" s="1"/>
  <c r="BA243" i="7" s="1"/>
  <c r="BA249" i="7" s="1"/>
  <c r="BA255" i="7" s="1"/>
  <c r="H118" i="7"/>
  <c r="I115" i="7"/>
  <c r="H226" i="7"/>
  <c r="I223" i="7"/>
  <c r="I82" i="7"/>
  <c r="I106" i="7"/>
  <c r="H220" i="7"/>
  <c r="I217" i="7"/>
  <c r="AU148" i="7"/>
  <c r="I250" i="7"/>
  <c r="AU248" i="6"/>
  <c r="I248" i="6" s="1"/>
  <c r="AV254" i="6"/>
  <c r="AT258" i="6"/>
  <c r="H112" i="7"/>
  <c r="I109" i="7"/>
  <c r="H172" i="7"/>
  <c r="I169" i="7"/>
  <c r="I55" i="7"/>
  <c r="H58" i="7"/>
  <c r="H250" i="7"/>
  <c r="I247" i="7"/>
  <c r="H214" i="7"/>
  <c r="I211" i="7"/>
  <c r="H130" i="7"/>
  <c r="I127" i="7"/>
  <c r="H256" i="7"/>
  <c r="I253" i="7"/>
  <c r="AU130" i="7"/>
  <c r="AU178" i="7"/>
  <c r="I208" i="7"/>
  <c r="I100" i="7"/>
  <c r="H178" i="7"/>
  <c r="I175" i="7"/>
  <c r="AU124" i="7"/>
  <c r="AZ27" i="7"/>
  <c r="AZ33" i="7" s="1"/>
  <c r="AZ39" i="7" s="1"/>
  <c r="AZ45" i="7" s="1"/>
  <c r="AZ51" i="7" s="1"/>
  <c r="AZ57" i="7" s="1"/>
  <c r="AZ63" i="7" s="1"/>
  <c r="AZ69" i="7" s="1"/>
  <c r="AZ75" i="7" s="1"/>
  <c r="AZ81" i="7" s="1"/>
  <c r="AZ87" i="7" s="1"/>
  <c r="AZ93" i="7" s="1"/>
  <c r="AZ99" i="7" s="1"/>
  <c r="AZ105" i="7" s="1"/>
  <c r="AZ111" i="7" s="1"/>
  <c r="AZ117" i="7" s="1"/>
  <c r="AZ123" i="7" s="1"/>
  <c r="AZ129" i="7" s="1"/>
  <c r="AZ135" i="7" s="1"/>
  <c r="AZ141" i="7" s="1"/>
  <c r="AZ147" i="7" s="1"/>
  <c r="AZ153" i="7" s="1"/>
  <c r="AZ159" i="7" s="1"/>
  <c r="AZ165" i="7" s="1"/>
  <c r="AZ171" i="7" s="1"/>
  <c r="AZ177" i="7" s="1"/>
  <c r="AZ183" i="7" s="1"/>
  <c r="AZ189" i="7" s="1"/>
  <c r="AZ195" i="7" s="1"/>
  <c r="AZ201" i="7" s="1"/>
  <c r="AZ207" i="7" s="1"/>
  <c r="AZ213" i="7" s="1"/>
  <c r="AZ219" i="7" s="1"/>
  <c r="AZ225" i="7" s="1"/>
  <c r="AZ231" i="7" s="1"/>
  <c r="AZ237" i="7" s="1"/>
  <c r="AZ243" i="7" s="1"/>
  <c r="AZ249" i="7" s="1"/>
  <c r="AZ255" i="7" s="1"/>
  <c r="I232" i="7"/>
  <c r="BA252" i="6"/>
  <c r="AZ252" i="6"/>
  <c r="I58" i="7"/>
  <c r="I64" i="7"/>
  <c r="H238" i="7"/>
  <c r="I235" i="7"/>
  <c r="I52" i="7"/>
  <c r="H64" i="7"/>
  <c r="I61" i="7"/>
  <c r="AW33" i="7"/>
  <c r="AW39" i="7" s="1"/>
  <c r="AW45" i="7" s="1"/>
  <c r="AW51" i="7" s="1"/>
  <c r="AW57" i="7" s="1"/>
  <c r="AW63" i="7" s="1"/>
  <c r="AW69" i="7" s="1"/>
  <c r="AW75" i="7" s="1"/>
  <c r="AW81" i="7" s="1"/>
  <c r="AW87" i="7" s="1"/>
  <c r="AW93" i="7" s="1"/>
  <c r="AW99" i="7" s="1"/>
  <c r="AW105" i="7" s="1"/>
  <c r="AW111" i="7" s="1"/>
  <c r="AW117" i="7" s="1"/>
  <c r="AW123" i="7" s="1"/>
  <c r="AW129" i="7" s="1"/>
  <c r="AW135" i="7" s="1"/>
  <c r="AW141" i="7" s="1"/>
  <c r="AW147" i="7" s="1"/>
  <c r="AW153" i="7" s="1"/>
  <c r="AW159" i="7" s="1"/>
  <c r="AW165" i="7" s="1"/>
  <c r="AW171" i="7" s="1"/>
  <c r="AW177" i="7" s="1"/>
  <c r="AW183" i="7" s="1"/>
  <c r="AW189" i="7" s="1"/>
  <c r="AW195" i="7" s="1"/>
  <c r="AW201" i="7" s="1"/>
  <c r="AW207" i="7" s="1"/>
  <c r="AW213" i="7" s="1"/>
  <c r="AW219" i="7" s="1"/>
  <c r="AW225" i="7" s="1"/>
  <c r="AW231" i="7" s="1"/>
  <c r="AW237" i="7" s="1"/>
  <c r="AW243" i="7" s="1"/>
  <c r="AW249" i="7" s="1"/>
  <c r="AW255" i="7" s="1"/>
  <c r="I25" i="7"/>
  <c r="H28" i="7"/>
  <c r="AU40" i="7"/>
  <c r="H202" i="7"/>
  <c r="I199" i="7"/>
  <c r="H46" i="7"/>
  <c r="I43" i="7"/>
  <c r="AU76" i="7"/>
  <c r="H40" i="7"/>
  <c r="I37" i="7"/>
  <c r="AU202" i="7"/>
  <c r="AT243" i="6"/>
  <c r="AV249" i="6"/>
  <c r="I49" i="7"/>
  <c r="H52" i="7"/>
  <c r="AU238" i="7"/>
  <c r="AU166" i="7"/>
  <c r="AT247" i="6"/>
  <c r="AT256" i="6"/>
  <c r="AU172" i="7"/>
  <c r="AU142" i="7"/>
  <c r="BB27" i="7"/>
  <c r="BB33" i="7" s="1"/>
  <c r="BB39" i="7" s="1"/>
  <c r="BB45" i="7" s="1"/>
  <c r="BB51" i="7" s="1"/>
  <c r="BB57" i="7" s="1"/>
  <c r="BB63" i="7" s="1"/>
  <c r="BB69" i="7" s="1"/>
  <c r="BB75" i="7" s="1"/>
  <c r="BB81" i="7" s="1"/>
  <c r="BB87" i="7" s="1"/>
  <c r="BB93" i="7" s="1"/>
  <c r="BB99" i="7" s="1"/>
  <c r="BB105" i="7" s="1"/>
  <c r="BB111" i="7" s="1"/>
  <c r="BB117" i="7" s="1"/>
  <c r="BB123" i="7" s="1"/>
  <c r="BB129" i="7" s="1"/>
  <c r="BB135" i="7" s="1"/>
  <c r="BB141" i="7" s="1"/>
  <c r="BB147" i="7" s="1"/>
  <c r="BB153" i="7" s="1"/>
  <c r="BB159" i="7" s="1"/>
  <c r="BB165" i="7" s="1"/>
  <c r="BB171" i="7" s="1"/>
  <c r="BB177" i="7" s="1"/>
  <c r="BB183" i="7" s="1"/>
  <c r="BB189" i="7" s="1"/>
  <c r="BB195" i="7" s="1"/>
  <c r="BB201" i="7" s="1"/>
  <c r="BB207" i="7" s="1"/>
  <c r="BB213" i="7" s="1"/>
  <c r="BB219" i="7" s="1"/>
  <c r="BB225" i="7" s="1"/>
  <c r="BB231" i="7" s="1"/>
  <c r="BB237" i="7" s="1"/>
  <c r="BB243" i="7" s="1"/>
  <c r="BB249" i="7" s="1"/>
  <c r="BB255" i="7" s="1"/>
  <c r="AU28" i="7"/>
  <c r="H76" i="7"/>
  <c r="I73" i="7"/>
  <c r="I160" i="7"/>
  <c r="AT21" i="7"/>
  <c r="AV21" i="7"/>
  <c r="AV27" i="7" s="1"/>
  <c r="AT18" i="7"/>
  <c r="AY18" i="7"/>
  <c r="AV15" i="7"/>
  <c r="AT15" i="7"/>
  <c r="AT19" i="7"/>
  <c r="AT24" i="7"/>
  <c r="AY24" i="7"/>
  <c r="AU20" i="7"/>
  <c r="I20" i="7" s="1"/>
  <c r="H16" i="7"/>
  <c r="I13" i="7"/>
  <c r="AU16" i="7"/>
  <c r="H22" i="7"/>
  <c r="I19" i="7"/>
  <c r="AU22" i="7"/>
  <c r="B24" i="7"/>
  <c r="L2" i="8"/>
  <c r="AT27" i="7" l="1"/>
  <c r="AU252" i="6"/>
  <c r="AB53" i="7"/>
  <c r="S53" i="7"/>
  <c r="AK53" i="7"/>
  <c r="AT53" i="7"/>
  <c r="J53" i="7"/>
  <c r="AU254" i="6"/>
  <c r="AT137" i="7"/>
  <c r="AK137" i="7"/>
  <c r="AB137" i="7"/>
  <c r="S137" i="7"/>
  <c r="J137" i="7"/>
  <c r="I184" i="7"/>
  <c r="AV33" i="7"/>
  <c r="AT31" i="7"/>
  <c r="AT40" i="7"/>
  <c r="I40" i="7"/>
  <c r="I124" i="7"/>
  <c r="S179" i="7"/>
  <c r="AT179" i="7"/>
  <c r="AB179" i="7"/>
  <c r="J179" i="7"/>
  <c r="AK179" i="7"/>
  <c r="J131" i="7"/>
  <c r="AT131" i="7"/>
  <c r="AK131" i="7"/>
  <c r="S131" i="7"/>
  <c r="AB131" i="7"/>
  <c r="I148" i="7"/>
  <c r="AB227" i="7"/>
  <c r="J227" i="7"/>
  <c r="AK227" i="7"/>
  <c r="S227" i="7"/>
  <c r="AT227" i="7"/>
  <c r="AW246" i="6"/>
  <c r="I243" i="6"/>
  <c r="AU249" i="6"/>
  <c r="AB143" i="7"/>
  <c r="AK143" i="7"/>
  <c r="J143" i="7"/>
  <c r="AT143" i="7"/>
  <c r="S143" i="7"/>
  <c r="I34" i="7"/>
  <c r="J149" i="7"/>
  <c r="S149" i="7"/>
  <c r="AB149" i="7"/>
  <c r="AK149" i="7"/>
  <c r="AT149" i="7"/>
  <c r="AT249" i="6"/>
  <c r="AV252" i="6" s="1"/>
  <c r="AV255" i="6"/>
  <c r="AB65" i="7"/>
  <c r="AK65" i="7"/>
  <c r="S65" i="7"/>
  <c r="AT65" i="7"/>
  <c r="J65" i="7"/>
  <c r="I226" i="7"/>
  <c r="AT197" i="7"/>
  <c r="AB197" i="7"/>
  <c r="AK197" i="7"/>
  <c r="J197" i="7"/>
  <c r="S197" i="7"/>
  <c r="AZ30" i="7"/>
  <c r="BA30" i="7"/>
  <c r="J29" i="7"/>
  <c r="S29" i="7"/>
  <c r="AT29" i="7"/>
  <c r="AK29" i="7"/>
  <c r="AB29" i="7"/>
  <c r="AK239" i="7"/>
  <c r="AT239" i="7"/>
  <c r="AB239" i="7"/>
  <c r="J239" i="7"/>
  <c r="S239" i="7"/>
  <c r="J257" i="7"/>
  <c r="AK257" i="7"/>
  <c r="AT257" i="7"/>
  <c r="AB257" i="7"/>
  <c r="S257" i="7"/>
  <c r="S59" i="7"/>
  <c r="AT59" i="7"/>
  <c r="AK59" i="7"/>
  <c r="AB59" i="7"/>
  <c r="J59" i="7"/>
  <c r="AB113" i="7"/>
  <c r="S113" i="7"/>
  <c r="AT113" i="7"/>
  <c r="J113" i="7"/>
  <c r="AK113" i="7"/>
  <c r="S161" i="7"/>
  <c r="J161" i="7"/>
  <c r="AB161" i="7"/>
  <c r="AT161" i="7"/>
  <c r="AK161" i="7"/>
  <c r="I214" i="7"/>
  <c r="AU26" i="7"/>
  <c r="I26" i="7" s="1"/>
  <c r="AV32" i="7"/>
  <c r="AT36" i="7"/>
  <c r="J125" i="7"/>
  <c r="S125" i="7"/>
  <c r="AK125" i="7"/>
  <c r="AT125" i="7"/>
  <c r="AB125" i="7"/>
  <c r="AT233" i="7"/>
  <c r="J233" i="7"/>
  <c r="S233" i="7"/>
  <c r="AB233" i="7"/>
  <c r="AK233" i="7"/>
  <c r="I130" i="7"/>
  <c r="AV246" i="6"/>
  <c r="I76" i="7"/>
  <c r="I28" i="7"/>
  <c r="I172" i="7"/>
  <c r="I238" i="7"/>
  <c r="AT215" i="7"/>
  <c r="AB215" i="7"/>
  <c r="J215" i="7"/>
  <c r="AK215" i="7"/>
  <c r="S215" i="7"/>
  <c r="S119" i="7"/>
  <c r="AK119" i="7"/>
  <c r="AT119" i="7"/>
  <c r="AB119" i="7"/>
  <c r="J119" i="7"/>
  <c r="AT155" i="7"/>
  <c r="AB155" i="7"/>
  <c r="S155" i="7"/>
  <c r="J155" i="7"/>
  <c r="AK155" i="7"/>
  <c r="J89" i="7"/>
  <c r="S89" i="7"/>
  <c r="AB89" i="7"/>
  <c r="AT89" i="7"/>
  <c r="AK89" i="7"/>
  <c r="S107" i="7"/>
  <c r="AB107" i="7"/>
  <c r="AT107" i="7"/>
  <c r="J107" i="7"/>
  <c r="AK107" i="7"/>
  <c r="S77" i="7"/>
  <c r="AK77" i="7"/>
  <c r="AB77" i="7"/>
  <c r="J77" i="7"/>
  <c r="AT77" i="7"/>
  <c r="J101" i="7"/>
  <c r="AT101" i="7"/>
  <c r="AB101" i="7"/>
  <c r="AK101" i="7"/>
  <c r="S101" i="7"/>
  <c r="S221" i="7"/>
  <c r="AT221" i="7"/>
  <c r="AB221" i="7"/>
  <c r="J221" i="7"/>
  <c r="AK221" i="7"/>
  <c r="AB191" i="7"/>
  <c r="J191" i="7"/>
  <c r="S191" i="7"/>
  <c r="AK191" i="7"/>
  <c r="AT191" i="7"/>
  <c r="I46" i="7"/>
  <c r="I196" i="7"/>
  <c r="I118" i="7"/>
  <c r="AB245" i="7"/>
  <c r="J245" i="7"/>
  <c r="AK245" i="7"/>
  <c r="S245" i="7"/>
  <c r="AT245" i="7"/>
  <c r="J71" i="7"/>
  <c r="AK71" i="7"/>
  <c r="S71" i="7"/>
  <c r="AT71" i="7"/>
  <c r="AB71" i="7"/>
  <c r="I220" i="7"/>
  <c r="AT209" i="7"/>
  <c r="J209" i="7"/>
  <c r="AK209" i="7"/>
  <c r="AB209" i="7"/>
  <c r="S209" i="7"/>
  <c r="I142" i="7"/>
  <c r="J41" i="7"/>
  <c r="AB41" i="7"/>
  <c r="AK41" i="7"/>
  <c r="S41" i="7"/>
  <c r="AT41" i="7"/>
  <c r="J95" i="7"/>
  <c r="AK95" i="7"/>
  <c r="AT95" i="7"/>
  <c r="AB95" i="7"/>
  <c r="S95" i="7"/>
  <c r="I202" i="7"/>
  <c r="J47" i="7"/>
  <c r="AT47" i="7"/>
  <c r="AB47" i="7"/>
  <c r="S47" i="7"/>
  <c r="AK47" i="7"/>
  <c r="S203" i="7"/>
  <c r="J203" i="7"/>
  <c r="AT203" i="7"/>
  <c r="AB203" i="7"/>
  <c r="AK203" i="7"/>
  <c r="AT253" i="6"/>
  <c r="I166" i="7"/>
  <c r="I178" i="7"/>
  <c r="S251" i="7"/>
  <c r="AK251" i="7"/>
  <c r="AT251" i="7"/>
  <c r="AB251" i="7"/>
  <c r="J251" i="7"/>
  <c r="J173" i="7"/>
  <c r="S173" i="7"/>
  <c r="AB173" i="7"/>
  <c r="AT173" i="7"/>
  <c r="AK173" i="7"/>
  <c r="BA258" i="6"/>
  <c r="AZ258" i="6"/>
  <c r="J185" i="7"/>
  <c r="AB185" i="7"/>
  <c r="AK185" i="7"/>
  <c r="S185" i="7"/>
  <c r="AT185" i="7"/>
  <c r="AB167" i="7"/>
  <c r="J167" i="7"/>
  <c r="AK167" i="7"/>
  <c r="S167" i="7"/>
  <c r="AT167" i="7"/>
  <c r="I256" i="7"/>
  <c r="J83" i="7"/>
  <c r="AK83" i="7"/>
  <c r="S83" i="7"/>
  <c r="AT83" i="7"/>
  <c r="AB83" i="7"/>
  <c r="J35" i="7"/>
  <c r="AK35" i="7"/>
  <c r="AB35" i="7"/>
  <c r="S35" i="7"/>
  <c r="AT35" i="7"/>
  <c r="AK17" i="7"/>
  <c r="AR18" i="7" s="1"/>
  <c r="AL18" i="7" s="1"/>
  <c r="AN18" i="7" s="1"/>
  <c r="AB17" i="7"/>
  <c r="AI18" i="7" s="1"/>
  <c r="AC18" i="7" s="1"/>
  <c r="AE18" i="7" s="1"/>
  <c r="S17" i="7"/>
  <c r="Z18" i="7" s="1"/>
  <c r="T18" i="7" s="1"/>
  <c r="V18" i="7" s="1"/>
  <c r="AT17" i="7"/>
  <c r="BA18" i="7" s="1"/>
  <c r="AU18" i="7" s="1"/>
  <c r="AV18" i="7" s="1"/>
  <c r="J17" i="7"/>
  <c r="Q18" i="7" s="1"/>
  <c r="K18" i="7" s="1"/>
  <c r="M18" i="7" s="1"/>
  <c r="AK23" i="7"/>
  <c r="S23" i="7"/>
  <c r="AT23" i="7"/>
  <c r="AB23" i="7"/>
  <c r="J23" i="7"/>
  <c r="AZ18" i="7"/>
  <c r="AT13" i="7" s="1"/>
  <c r="AZ24" i="7"/>
  <c r="BA24" i="7"/>
  <c r="AU24" i="7" s="1"/>
  <c r="AU15" i="7"/>
  <c r="I16" i="7"/>
  <c r="AU21" i="7"/>
  <c r="AU27" i="7" s="1"/>
  <c r="I22" i="7"/>
  <c r="M2" i="8"/>
  <c r="L9" i="8"/>
  <c r="I27" i="7" l="1"/>
  <c r="AU33" i="7"/>
  <c r="BA36" i="7"/>
  <c r="AZ36" i="7"/>
  <c r="AU32" i="7"/>
  <c r="AT42" i="7"/>
  <c r="AV38" i="7"/>
  <c r="AW18" i="7"/>
  <c r="AT46" i="7"/>
  <c r="AT37" i="7"/>
  <c r="AU258" i="6"/>
  <c r="I254" i="6"/>
  <c r="AT255" i="6"/>
  <c r="AW252" i="6"/>
  <c r="I249" i="6"/>
  <c r="AU255" i="6"/>
  <c r="AU30" i="7"/>
  <c r="AV30" i="7" s="1"/>
  <c r="AT33" i="7"/>
  <c r="AV39" i="7"/>
  <c r="AV24" i="7"/>
  <c r="AW24" i="7"/>
  <c r="U18" i="7"/>
  <c r="BB18" i="7"/>
  <c r="AD18" i="7"/>
  <c r="L18" i="7"/>
  <c r="AM18" i="7"/>
  <c r="I15" i="7"/>
  <c r="I21" i="7"/>
  <c r="C12" i="1"/>
  <c r="M9" i="8"/>
  <c r="N2" i="8"/>
  <c r="AW258" i="6" l="1"/>
  <c r="I255" i="6"/>
  <c r="I33" i="7"/>
  <c r="AU39" i="7"/>
  <c r="AT43" i="7"/>
  <c r="AT52" i="7"/>
  <c r="AU36" i="7"/>
  <c r="AV36" i="7" s="1"/>
  <c r="I32" i="7"/>
  <c r="AU38" i="7"/>
  <c r="I38" i="7" s="1"/>
  <c r="AT48" i="7"/>
  <c r="AV44" i="7"/>
  <c r="AT39" i="7"/>
  <c r="AV45" i="7"/>
  <c r="AV258" i="6"/>
  <c r="BA42" i="7"/>
  <c r="AZ42" i="7"/>
  <c r="AW30" i="7"/>
  <c r="G12" i="1"/>
  <c r="I12" i="1"/>
  <c r="N9" i="8"/>
  <c r="O2" i="8"/>
  <c r="AW36" i="7" l="1"/>
  <c r="AU42" i="7"/>
  <c r="AV42" i="7" s="1"/>
  <c r="AU44" i="7"/>
  <c r="I44" i="7" s="1"/>
  <c r="AT54" i="7"/>
  <c r="AV50" i="7"/>
  <c r="I39" i="7"/>
  <c r="AU45" i="7"/>
  <c r="BA48" i="7"/>
  <c r="AZ48" i="7"/>
  <c r="AT45" i="7"/>
  <c r="AV51" i="7"/>
  <c r="AT58" i="7"/>
  <c r="AT49" i="7"/>
  <c r="P14" i="1"/>
  <c r="Q14" i="1"/>
  <c r="E12" i="1"/>
  <c r="O9" i="8"/>
  <c r="P2" i="8"/>
  <c r="AW42" i="7" l="1"/>
  <c r="AU48" i="7"/>
  <c r="AW48" i="7" s="1"/>
  <c r="I45" i="7"/>
  <c r="AU51" i="7"/>
  <c r="AU50" i="7"/>
  <c r="I50" i="7" s="1"/>
  <c r="AT60" i="7"/>
  <c r="AV56" i="7"/>
  <c r="AT64" i="7"/>
  <c r="AT55" i="7"/>
  <c r="AZ54" i="7"/>
  <c r="BA54" i="7"/>
  <c r="AT51" i="7"/>
  <c r="AV57" i="7"/>
  <c r="Q2" i="8"/>
  <c r="P9" i="8"/>
  <c r="AV48" i="7" l="1"/>
  <c r="AU54" i="7"/>
  <c r="AW54" i="7" s="1"/>
  <c r="AT57" i="7"/>
  <c r="AV63" i="7"/>
  <c r="AT70" i="7"/>
  <c r="AT61" i="7"/>
  <c r="AU56" i="7"/>
  <c r="I56" i="7" s="1"/>
  <c r="AT66" i="7"/>
  <c r="AV62" i="7"/>
  <c r="BA60" i="7"/>
  <c r="AZ60" i="7"/>
  <c r="I51" i="7"/>
  <c r="AU57" i="7"/>
  <c r="K12" i="1"/>
  <c r="Q9" i="8"/>
  <c r="R2" i="8"/>
  <c r="AV54" i="7" l="1"/>
  <c r="AT63" i="7"/>
  <c r="AV69" i="7"/>
  <c r="AU62" i="7"/>
  <c r="AV68" i="7"/>
  <c r="AT72" i="7"/>
  <c r="AU60" i="7"/>
  <c r="AV60" i="7" s="1"/>
  <c r="I57" i="7"/>
  <c r="AU63" i="7"/>
  <c r="AT67" i="7"/>
  <c r="AT76" i="7"/>
  <c r="BA66" i="7"/>
  <c r="AZ66" i="7"/>
  <c r="P12" i="1"/>
  <c r="M12" i="1"/>
  <c r="U2" i="8"/>
  <c r="R9" i="8"/>
  <c r="AT69" i="7" l="1"/>
  <c r="AV75" i="7"/>
  <c r="I63" i="7"/>
  <c r="AU69" i="7"/>
  <c r="AT82" i="7"/>
  <c r="AT73" i="7"/>
  <c r="AZ72" i="7"/>
  <c r="BA72" i="7"/>
  <c r="AW60" i="7"/>
  <c r="AU68" i="7"/>
  <c r="I68" i="7" s="1"/>
  <c r="AV74" i="7"/>
  <c r="AT78" i="7"/>
  <c r="AU66" i="7"/>
  <c r="AW66" i="7" s="1"/>
  <c r="I62" i="7"/>
  <c r="U9" i="8"/>
  <c r="V2" i="8"/>
  <c r="AU72" i="7" l="1"/>
  <c r="AV72" i="7" s="1"/>
  <c r="AT88" i="7"/>
  <c r="AT79" i="7"/>
  <c r="AT75" i="7"/>
  <c r="AV81" i="7"/>
  <c r="I69" i="7"/>
  <c r="AU75" i="7"/>
  <c r="AZ78" i="7"/>
  <c r="BA78" i="7"/>
  <c r="AV66" i="7"/>
  <c r="AU74" i="7"/>
  <c r="I74" i="7" s="1"/>
  <c r="AT84" i="7"/>
  <c r="AV80" i="7"/>
  <c r="V9" i="8"/>
  <c r="W2" i="8"/>
  <c r="AW72" i="7" l="1"/>
  <c r="AZ84" i="7"/>
  <c r="BA84" i="7"/>
  <c r="AT81" i="7"/>
  <c r="AV87" i="7"/>
  <c r="AU80" i="7"/>
  <c r="I80" i="7" s="1"/>
  <c r="AV86" i="7"/>
  <c r="AT90" i="7"/>
  <c r="I75" i="7"/>
  <c r="AU81" i="7"/>
  <c r="AU78" i="7"/>
  <c r="AV78" i="7" s="1"/>
  <c r="AT85" i="7"/>
  <c r="AT94" i="7"/>
  <c r="W9" i="8"/>
  <c r="X2" i="8"/>
  <c r="AU84" i="7" l="1"/>
  <c r="AV84" i="7" s="1"/>
  <c r="BA90" i="7"/>
  <c r="AZ90" i="7"/>
  <c r="AW78" i="7"/>
  <c r="I81" i="7"/>
  <c r="AU87" i="7"/>
  <c r="AT91" i="7"/>
  <c r="AT100" i="7"/>
  <c r="AT87" i="7"/>
  <c r="AV93" i="7"/>
  <c r="AU86" i="7"/>
  <c r="I86" i="7" s="1"/>
  <c r="AT96" i="7"/>
  <c r="AV92" i="7"/>
  <c r="X9" i="8"/>
  <c r="Y2" i="8"/>
  <c r="AW84" i="7" l="1"/>
  <c r="AU92" i="7"/>
  <c r="I92" i="7" s="1"/>
  <c r="AT102" i="7"/>
  <c r="AV98" i="7"/>
  <c r="AU90" i="7"/>
  <c r="AV90" i="7" s="1"/>
  <c r="AT106" i="7"/>
  <c r="AT97" i="7"/>
  <c r="I87" i="7"/>
  <c r="AU93" i="7"/>
  <c r="AZ96" i="7"/>
  <c r="BA96" i="7"/>
  <c r="AT93" i="7"/>
  <c r="AV99" i="7"/>
  <c r="Z2" i="8"/>
  <c r="Y9" i="8"/>
  <c r="AU96" i="7" l="1"/>
  <c r="AV96" i="7" s="1"/>
  <c r="AT99" i="7"/>
  <c r="AV105" i="7"/>
  <c r="AW90" i="7"/>
  <c r="I93" i="7"/>
  <c r="AU99" i="7"/>
  <c r="AZ102" i="7"/>
  <c r="BA102" i="7"/>
  <c r="AT112" i="7"/>
  <c r="AT103" i="7"/>
  <c r="AU98" i="7"/>
  <c r="I98" i="7" s="1"/>
  <c r="AV104" i="7"/>
  <c r="AT108" i="7"/>
  <c r="Z9" i="8"/>
  <c r="AA2" i="8"/>
  <c r="AW96" i="7" l="1"/>
  <c r="AT118" i="7"/>
  <c r="AT109" i="7"/>
  <c r="AT105" i="7"/>
  <c r="AV111" i="7"/>
  <c r="AU104" i="7"/>
  <c r="I104" i="7" s="1"/>
  <c r="AT114" i="7"/>
  <c r="AV110" i="7"/>
  <c r="AU102" i="7"/>
  <c r="AW102" i="7" s="1"/>
  <c r="BA108" i="7"/>
  <c r="AZ108" i="7"/>
  <c r="I99" i="7"/>
  <c r="AU105" i="7"/>
  <c r="AA9" i="8"/>
  <c r="AD2" i="8"/>
  <c r="I105" i="7" l="1"/>
  <c r="AU111" i="7"/>
  <c r="AV102" i="7"/>
  <c r="AU110" i="7"/>
  <c r="I110" i="7" s="1"/>
  <c r="AV116" i="7"/>
  <c r="AT120" i="7"/>
  <c r="AZ114" i="7"/>
  <c r="BA114" i="7"/>
  <c r="AT115" i="7"/>
  <c r="AT124" i="7"/>
  <c r="AT111" i="7"/>
  <c r="AV117" i="7"/>
  <c r="AU108" i="7"/>
  <c r="AW108" i="7" s="1"/>
  <c r="AD9" i="8"/>
  <c r="AE2" i="8"/>
  <c r="AU114" i="7" l="1"/>
  <c r="AV114" i="7" s="1"/>
  <c r="AV108" i="7"/>
  <c r="AU116" i="7"/>
  <c r="I116" i="7" s="1"/>
  <c r="AV122" i="7"/>
  <c r="AT126" i="7"/>
  <c r="I111" i="7"/>
  <c r="AU117" i="7"/>
  <c r="AT117" i="7"/>
  <c r="AV123" i="7"/>
  <c r="AT130" i="7"/>
  <c r="AT121" i="7"/>
  <c r="AZ120" i="7"/>
  <c r="BA120" i="7"/>
  <c r="AU120" i="7" s="1"/>
  <c r="AE9" i="8"/>
  <c r="AF2" i="8"/>
  <c r="AW114" i="7" l="1"/>
  <c r="AT136" i="7"/>
  <c r="AT127" i="7"/>
  <c r="AU122" i="7"/>
  <c r="I122" i="7" s="1"/>
  <c r="AV128" i="7"/>
  <c r="AT132" i="7"/>
  <c r="AT123" i="7"/>
  <c r="AV129" i="7"/>
  <c r="AV120" i="7"/>
  <c r="I117" i="7"/>
  <c r="AW120" i="7"/>
  <c r="AU123" i="7"/>
  <c r="BA126" i="7"/>
  <c r="AU126" i="7" s="1"/>
  <c r="AZ126" i="7"/>
  <c r="AF9" i="8"/>
  <c r="F1" i="8"/>
  <c r="AG2" i="8"/>
  <c r="AU128" i="7" l="1"/>
  <c r="I128" i="7" s="1"/>
  <c r="AT138" i="7"/>
  <c r="AV134" i="7"/>
  <c r="AT129" i="7"/>
  <c r="AV135" i="7"/>
  <c r="AV126" i="7"/>
  <c r="AW126" i="7"/>
  <c r="I123" i="7"/>
  <c r="AU129" i="7"/>
  <c r="BA132" i="7"/>
  <c r="AZ132" i="7"/>
  <c r="AT142" i="7"/>
  <c r="AT133" i="7"/>
  <c r="AH2" i="8"/>
  <c r="AG9" i="8"/>
  <c r="AU134" i="7" l="1"/>
  <c r="I134" i="7" s="1"/>
  <c r="AT144" i="7"/>
  <c r="AV140" i="7"/>
  <c r="I129" i="7"/>
  <c r="AU135" i="7"/>
  <c r="AT139" i="7"/>
  <c r="AT148" i="7"/>
  <c r="AT135" i="7"/>
  <c r="AV141" i="7"/>
  <c r="BA138" i="7"/>
  <c r="AZ138" i="7"/>
  <c r="AU132" i="7"/>
  <c r="AV132" i="7" s="1"/>
  <c r="AI2" i="8"/>
  <c r="AH9" i="8"/>
  <c r="AW132" i="7" l="1"/>
  <c r="AU140" i="7"/>
  <c r="I140" i="7" s="1"/>
  <c r="AT150" i="7"/>
  <c r="AV146" i="7"/>
  <c r="AZ144" i="7"/>
  <c r="BA144" i="7"/>
  <c r="AT145" i="7"/>
  <c r="AT154" i="7"/>
  <c r="AU138" i="7"/>
  <c r="AV138" i="7" s="1"/>
  <c r="AT141" i="7"/>
  <c r="AV147" i="7"/>
  <c r="I135" i="7"/>
  <c r="AU141" i="7"/>
  <c r="AI9" i="8"/>
  <c r="AJ2" i="8"/>
  <c r="AU144" i="7" l="1"/>
  <c r="AV144" i="7"/>
  <c r="AT151" i="7"/>
  <c r="AT160" i="7"/>
  <c r="AU146" i="7"/>
  <c r="I146" i="7" s="1"/>
  <c r="AV152" i="7"/>
  <c r="AT156" i="7"/>
  <c r="AW144" i="7"/>
  <c r="I141" i="7"/>
  <c r="AU147" i="7"/>
  <c r="AW138" i="7"/>
  <c r="BA150" i="7"/>
  <c r="AZ150" i="7"/>
  <c r="AT147" i="7"/>
  <c r="AV153" i="7"/>
  <c r="AJ9" i="8"/>
  <c r="AM2" i="8"/>
  <c r="AU150" i="7" l="1"/>
  <c r="AV150" i="7" s="1"/>
  <c r="AT157" i="7"/>
  <c r="AT166" i="7"/>
  <c r="AT153" i="7"/>
  <c r="AV159" i="7"/>
  <c r="I147" i="7"/>
  <c r="AU153" i="7"/>
  <c r="AZ156" i="7"/>
  <c r="BA156" i="7"/>
  <c r="AU152" i="7"/>
  <c r="I152" i="7" s="1"/>
  <c r="AV158" i="7"/>
  <c r="AT162" i="7"/>
  <c r="AN2" i="8"/>
  <c r="AM9" i="8"/>
  <c r="AW150" i="7" l="1"/>
  <c r="I153" i="7"/>
  <c r="AU159" i="7"/>
  <c r="AZ162" i="7"/>
  <c r="BA162" i="7"/>
  <c r="AT159" i="7"/>
  <c r="AV165" i="7"/>
  <c r="AU158" i="7"/>
  <c r="I158" i="7" s="1"/>
  <c r="AT168" i="7"/>
  <c r="AV164" i="7"/>
  <c r="AU156" i="7"/>
  <c r="AV156" i="7" s="1"/>
  <c r="AT172" i="7"/>
  <c r="AT163" i="7"/>
  <c r="AO2" i="8"/>
  <c r="AN9" i="8"/>
  <c r="AW156" i="7" l="1"/>
  <c r="AT165" i="7"/>
  <c r="AV171" i="7"/>
  <c r="AT169" i="7"/>
  <c r="AT178" i="7"/>
  <c r="AU162" i="7"/>
  <c r="AV162" i="7" s="1"/>
  <c r="AU164" i="7"/>
  <c r="I164" i="7" s="1"/>
  <c r="AV170" i="7"/>
  <c r="AT174" i="7"/>
  <c r="BA168" i="7"/>
  <c r="AZ168" i="7"/>
  <c r="I159" i="7"/>
  <c r="AU165" i="7"/>
  <c r="AO9" i="8"/>
  <c r="AP2" i="8"/>
  <c r="AW162" i="7" l="1"/>
  <c r="AZ174" i="7"/>
  <c r="BA174" i="7"/>
  <c r="AU170" i="7"/>
  <c r="I170" i="7" s="1"/>
  <c r="AT180" i="7"/>
  <c r="AV176" i="7"/>
  <c r="AT184" i="7"/>
  <c r="AT175" i="7"/>
  <c r="I165" i="7"/>
  <c r="AU171" i="7"/>
  <c r="AT171" i="7"/>
  <c r="AV177" i="7"/>
  <c r="AU168" i="7"/>
  <c r="AV168" i="7" s="1"/>
  <c r="AQ2" i="8"/>
  <c r="AP9" i="8"/>
  <c r="AU174" i="7" l="1"/>
  <c r="AV174" i="7" s="1"/>
  <c r="BA180" i="7"/>
  <c r="AZ180" i="7"/>
  <c r="AW168" i="7"/>
  <c r="I171" i="7"/>
  <c r="AU177" i="7"/>
  <c r="AT181" i="7"/>
  <c r="AT190" i="7"/>
  <c r="AT177" i="7"/>
  <c r="AV183" i="7"/>
  <c r="AU176" i="7"/>
  <c r="I176" i="7" s="1"/>
  <c r="AT186" i="7"/>
  <c r="AV182" i="7"/>
  <c r="AQ9" i="8"/>
  <c r="AR2" i="8"/>
  <c r="AW174" i="7" l="1"/>
  <c r="AZ186" i="7"/>
  <c r="BA186" i="7"/>
  <c r="I177" i="7"/>
  <c r="AU183" i="7"/>
  <c r="AT183" i="7"/>
  <c r="AV189" i="7"/>
  <c r="AU182" i="7"/>
  <c r="I182" i="7" s="1"/>
  <c r="AT192" i="7"/>
  <c r="AV188" i="7"/>
  <c r="AT187" i="7"/>
  <c r="AT196" i="7"/>
  <c r="AU180" i="7"/>
  <c r="AV180" i="7" s="1"/>
  <c r="AR9" i="8"/>
  <c r="AS2" i="8"/>
  <c r="AW180" i="7" l="1"/>
  <c r="AU188" i="7"/>
  <c r="I188" i="7" s="1"/>
  <c r="AT198" i="7"/>
  <c r="AV194" i="7"/>
  <c r="BA192" i="7"/>
  <c r="AZ192" i="7"/>
  <c r="AU192" i="7"/>
  <c r="AU186" i="7"/>
  <c r="AV186" i="7" s="1"/>
  <c r="AT189" i="7"/>
  <c r="AV195" i="7"/>
  <c r="AT193" i="7"/>
  <c r="AT202" i="7"/>
  <c r="I183" i="7"/>
  <c r="AU189" i="7"/>
  <c r="AS9" i="8"/>
  <c r="AV2" i="8"/>
  <c r="AW186" i="7" l="1"/>
  <c r="AT195" i="7"/>
  <c r="AV201" i="7"/>
  <c r="AU194" i="7"/>
  <c r="I194" i="7" s="1"/>
  <c r="AT204" i="7"/>
  <c r="AV200" i="7"/>
  <c r="AV192" i="7"/>
  <c r="AT199" i="7"/>
  <c r="AT208" i="7"/>
  <c r="I189" i="7"/>
  <c r="AW192" i="7"/>
  <c r="AU195" i="7"/>
  <c r="AZ198" i="7"/>
  <c r="BA198" i="7"/>
  <c r="AV9" i="8"/>
  <c r="AW2" i="8"/>
  <c r="AU198" i="7" l="1"/>
  <c r="AW198" i="7" s="1"/>
  <c r="BA204" i="7"/>
  <c r="AZ204" i="7"/>
  <c r="I195" i="7"/>
  <c r="AU201" i="7"/>
  <c r="AT214" i="7"/>
  <c r="AT205" i="7"/>
  <c r="AT201" i="7"/>
  <c r="AV207" i="7"/>
  <c r="AU200" i="7"/>
  <c r="I200" i="7" s="1"/>
  <c r="AT210" i="7"/>
  <c r="AV206" i="7"/>
  <c r="AX2" i="8"/>
  <c r="AW9" i="8"/>
  <c r="AV198" i="7" l="1"/>
  <c r="AU204" i="7"/>
  <c r="AV204" i="7" s="1"/>
  <c r="AT207" i="7"/>
  <c r="AV213" i="7"/>
  <c r="I201" i="7"/>
  <c r="AU207" i="7"/>
  <c r="AU206" i="7"/>
  <c r="I206" i="7" s="1"/>
  <c r="AT216" i="7"/>
  <c r="AV212" i="7"/>
  <c r="BA210" i="7"/>
  <c r="AZ210" i="7"/>
  <c r="AT211" i="7"/>
  <c r="AT220" i="7"/>
  <c r="AY2" i="8"/>
  <c r="AX9" i="8"/>
  <c r="AW204" i="7" l="1"/>
  <c r="AU210" i="7"/>
  <c r="AW210" i="7" s="1"/>
  <c r="I207" i="7"/>
  <c r="AU213" i="7"/>
  <c r="AU212" i="7"/>
  <c r="I212" i="7" s="1"/>
  <c r="AT222" i="7"/>
  <c r="AV218" i="7"/>
  <c r="AZ216" i="7"/>
  <c r="BA216" i="7"/>
  <c r="AT213" i="7"/>
  <c r="AV219" i="7"/>
  <c r="AT226" i="7"/>
  <c r="AT217" i="7"/>
  <c r="AY9" i="8"/>
  <c r="AZ2" i="8"/>
  <c r="AV210" i="7" l="1"/>
  <c r="AU216" i="7"/>
  <c r="AV216" i="7" s="1"/>
  <c r="AT219" i="7"/>
  <c r="AV225" i="7"/>
  <c r="I213" i="7"/>
  <c r="AU219" i="7"/>
  <c r="BA222" i="7"/>
  <c r="AZ222" i="7"/>
  <c r="AT232" i="7"/>
  <c r="AT223" i="7"/>
  <c r="AU218" i="7"/>
  <c r="I218" i="7" s="1"/>
  <c r="AV224" i="7"/>
  <c r="AT228" i="7"/>
  <c r="BA2" i="8"/>
  <c r="AZ9" i="8"/>
  <c r="AW216" i="7" l="1"/>
  <c r="AU222" i="7"/>
  <c r="AV222" i="7" s="1"/>
  <c r="AT238" i="7"/>
  <c r="AT229" i="7"/>
  <c r="AT225" i="7"/>
  <c r="AV231" i="7"/>
  <c r="AZ228" i="7"/>
  <c r="BA228" i="7"/>
  <c r="AU224" i="7"/>
  <c r="I224" i="7" s="1"/>
  <c r="AV230" i="7"/>
  <c r="AT234" i="7"/>
  <c r="I219" i="7"/>
  <c r="AU225" i="7"/>
  <c r="BB2" i="8"/>
  <c r="BB9" i="8" s="1"/>
  <c r="BA9" i="8"/>
  <c r="AV133" i="8" l="1"/>
  <c r="BA199" i="8"/>
  <c r="AU228" i="7"/>
  <c r="AV228" i="7" s="1"/>
  <c r="AZ31" i="8"/>
  <c r="AZ34" i="8" s="1"/>
  <c r="AY211" i="8"/>
  <c r="AY214" i="8" s="1"/>
  <c r="AV31" i="8"/>
  <c r="AV34" i="8" s="1"/>
  <c r="BB25" i="8"/>
  <c r="BB28" i="8" s="1"/>
  <c r="AV247" i="8"/>
  <c r="AV250" i="8" s="1"/>
  <c r="BB55" i="8"/>
  <c r="BB58" i="8" s="1"/>
  <c r="AX37" i="8"/>
  <c r="AX40" i="8" s="1"/>
  <c r="AW55" i="8"/>
  <c r="AW58" i="8" s="1"/>
  <c r="BA235" i="8"/>
  <c r="BA238" i="8" s="1"/>
  <c r="AX73" i="8"/>
  <c r="AX76" i="8" s="1"/>
  <c r="AX229" i="8"/>
  <c r="AX232" i="8" s="1"/>
  <c r="AW222" i="7"/>
  <c r="AY73" i="8"/>
  <c r="AY76" i="8" s="1"/>
  <c r="AW37" i="8"/>
  <c r="AW40" i="8" s="1"/>
  <c r="BA169" i="8"/>
  <c r="BA139" i="8"/>
  <c r="BA142" i="8" s="1"/>
  <c r="BB241" i="8"/>
  <c r="BB244" i="8" s="1"/>
  <c r="AW228" i="7"/>
  <c r="I225" i="7"/>
  <c r="AU231" i="7"/>
  <c r="AU230" i="7"/>
  <c r="I230" i="7" s="1"/>
  <c r="AV236" i="7"/>
  <c r="AT240" i="7"/>
  <c r="AY169" i="8"/>
  <c r="AY172" i="8" s="1"/>
  <c r="AW241" i="8"/>
  <c r="AW244" i="8" s="1"/>
  <c r="AV73" i="8"/>
  <c r="AV76" i="8" s="1"/>
  <c r="AY37" i="8"/>
  <c r="AY40" i="8" s="1"/>
  <c r="AX241" i="8"/>
  <c r="AX244" i="8" s="1"/>
  <c r="AW127" i="8"/>
  <c r="AW130" i="8" s="1"/>
  <c r="AX145" i="8"/>
  <c r="AX148" i="8" s="1"/>
  <c r="AX49" i="8"/>
  <c r="AX52" i="8" s="1"/>
  <c r="BB31" i="8"/>
  <c r="BB34" i="8" s="1"/>
  <c r="AV211" i="8"/>
  <c r="AV214" i="8" s="1"/>
  <c r="AY217" i="8"/>
  <c r="AY220" i="8" s="1"/>
  <c r="AX79" i="8"/>
  <c r="AX82" i="8" s="1"/>
  <c r="AZ145" i="8"/>
  <c r="AZ148" i="8" s="1"/>
  <c r="AY223" i="8"/>
  <c r="AY226" i="8" s="1"/>
  <c r="AY253" i="8"/>
  <c r="AY256" i="8" s="1"/>
  <c r="AY241" i="8"/>
  <c r="AY244" i="8" s="1"/>
  <c r="BA193" i="8"/>
  <c r="BA196" i="8" s="1"/>
  <c r="BA37" i="8"/>
  <c r="BA40" i="8" s="1"/>
  <c r="BA49" i="8"/>
  <c r="BA52" i="8" s="1"/>
  <c r="BB121" i="8"/>
  <c r="BB124" i="8" s="1"/>
  <c r="AZ163" i="8"/>
  <c r="AZ166" i="8" s="1"/>
  <c r="BA31" i="8"/>
  <c r="BA34" i="8" s="1"/>
  <c r="AZ43" i="8"/>
  <c r="BB235" i="8"/>
  <c r="BB238" i="8" s="1"/>
  <c r="BA172" i="8"/>
  <c r="AY61" i="8"/>
  <c r="AY64" i="8" s="1"/>
  <c r="AX169" i="8"/>
  <c r="AX172" i="8" s="1"/>
  <c r="BA241" i="8"/>
  <c r="BA244" i="8" s="1"/>
  <c r="AX67" i="8"/>
  <c r="AX70" i="8" s="1"/>
  <c r="BA133" i="8"/>
  <c r="BA136" i="8" s="1"/>
  <c r="BA229" i="8"/>
  <c r="BA232" i="8" s="1"/>
  <c r="AY181" i="8"/>
  <c r="AY184" i="8" s="1"/>
  <c r="AZ139" i="8"/>
  <c r="AZ142" i="8" s="1"/>
  <c r="BA247" i="8"/>
  <c r="BA250" i="8" s="1"/>
  <c r="AW31" i="8"/>
  <c r="AW34" i="8" s="1"/>
  <c r="AY103" i="8"/>
  <c r="AY106" i="8" s="1"/>
  <c r="AW157" i="8"/>
  <c r="AW160" i="8" s="1"/>
  <c r="AW199" i="8"/>
  <c r="AW202" i="8" s="1"/>
  <c r="AY91" i="8"/>
  <c r="AY94" i="8" s="1"/>
  <c r="AV241" i="8"/>
  <c r="AV244" i="8" s="1"/>
  <c r="AV145" i="8"/>
  <c r="AV148" i="8" s="1"/>
  <c r="AX43" i="8"/>
  <c r="AX46" i="8" s="1"/>
  <c r="AZ223" i="8"/>
  <c r="AZ226" i="8" s="1"/>
  <c r="AY55" i="8"/>
  <c r="AY58" i="8" s="1"/>
  <c r="AW91" i="8"/>
  <c r="AW94" i="8" s="1"/>
  <c r="AW109" i="8"/>
  <c r="AW112" i="8" s="1"/>
  <c r="AW79" i="8"/>
  <c r="AW82" i="8" s="1"/>
  <c r="AW25" i="8"/>
  <c r="AZ49" i="8"/>
  <c r="AZ52" i="8" s="1"/>
  <c r="AW61" i="8"/>
  <c r="AW64" i="8" s="1"/>
  <c r="AY229" i="8"/>
  <c r="AY232" i="8" s="1"/>
  <c r="BA211" i="8"/>
  <c r="BA214" i="8" s="1"/>
  <c r="AZ181" i="8"/>
  <c r="AZ184" i="8" s="1"/>
  <c r="AY97" i="8"/>
  <c r="AY100" i="8" s="1"/>
  <c r="AX85" i="8"/>
  <c r="AX88" i="8" s="1"/>
  <c r="BA163" i="8"/>
  <c r="BA166" i="8" s="1"/>
  <c r="AT231" i="7"/>
  <c r="AV237" i="7"/>
  <c r="AX181" i="8"/>
  <c r="AX184" i="8" s="1"/>
  <c r="AY163" i="8"/>
  <c r="AY166" i="8" s="1"/>
  <c r="AW103" i="8"/>
  <c r="AW106" i="8" s="1"/>
  <c r="AV115" i="8"/>
  <c r="AV118" i="8" s="1"/>
  <c r="AX175" i="8"/>
  <c r="AX178" i="8" s="1"/>
  <c r="AY85" i="8"/>
  <c r="AY88" i="8" s="1"/>
  <c r="AT235" i="7"/>
  <c r="AT244" i="7"/>
  <c r="AZ151" i="8"/>
  <c r="AZ154" i="8" s="1"/>
  <c r="AZ25" i="8"/>
  <c r="AZ28" i="8" s="1"/>
  <c r="BB91" i="8"/>
  <c r="BB94" i="8" s="1"/>
  <c r="AW73" i="8"/>
  <c r="AW76" i="8" s="1"/>
  <c r="AX205" i="8"/>
  <c r="AX208" i="8" s="1"/>
  <c r="AX115" i="8"/>
  <c r="AX118" i="8" s="1"/>
  <c r="BA202" i="8"/>
  <c r="AZ253" i="8"/>
  <c r="AZ256" i="8" s="1"/>
  <c r="AY43" i="8"/>
  <c r="AY46" i="8" s="1"/>
  <c r="AX97" i="8"/>
  <c r="AX100" i="8" s="1"/>
  <c r="AV25" i="8"/>
  <c r="AX211" i="8"/>
  <c r="AX214" i="8" s="1"/>
  <c r="BB127" i="8"/>
  <c r="BB130" i="8" s="1"/>
  <c r="BB229" i="8"/>
  <c r="BB232" i="8" s="1"/>
  <c r="AW43" i="8"/>
  <c r="AW46" i="8" s="1"/>
  <c r="AX127" i="8"/>
  <c r="AX130" i="8" s="1"/>
  <c r="AW253" i="8"/>
  <c r="AW256" i="8" s="1"/>
  <c r="AY145" i="8"/>
  <c r="AY148" i="8" s="1"/>
  <c r="AZ115" i="8"/>
  <c r="AZ118" i="8" s="1"/>
  <c r="BB169" i="8"/>
  <c r="BB172" i="8" s="1"/>
  <c r="BB211" i="8"/>
  <c r="BB214" i="8" s="1"/>
  <c r="AX121" i="8"/>
  <c r="AX124" i="8" s="1"/>
  <c r="AV151" i="8"/>
  <c r="AZ235" i="8"/>
  <c r="AZ238" i="8" s="1"/>
  <c r="AX199" i="8"/>
  <c r="AX202" i="8" s="1"/>
  <c r="AY151" i="8"/>
  <c r="AY154" i="8" s="1"/>
  <c r="BA91" i="8"/>
  <c r="BA94" i="8" s="1"/>
  <c r="AV229" i="8"/>
  <c r="AV232" i="8" s="1"/>
  <c r="AV103" i="8"/>
  <c r="AV106" i="8" s="1"/>
  <c r="AX223" i="8"/>
  <c r="AX226" i="8" s="1"/>
  <c r="BA151" i="8"/>
  <c r="BA154" i="8" s="1"/>
  <c r="AV169" i="8"/>
  <c r="AV172" i="8" s="1"/>
  <c r="AX61" i="8"/>
  <c r="AX64" i="8" s="1"/>
  <c r="AZ127" i="8"/>
  <c r="AZ130" i="8" s="1"/>
  <c r="BA205" i="8"/>
  <c r="BA208" i="8" s="1"/>
  <c r="BA217" i="8"/>
  <c r="BA220" i="8" s="1"/>
  <c r="AW193" i="8"/>
  <c r="AW196" i="8" s="1"/>
  <c r="BA103" i="8"/>
  <c r="BA106" i="8" s="1"/>
  <c r="AX193" i="8"/>
  <c r="AX196" i="8" s="1"/>
  <c r="AY187" i="8"/>
  <c r="AY190" i="8" s="1"/>
  <c r="BB199" i="8"/>
  <c r="BB202" i="8" s="1"/>
  <c r="BA157" i="8"/>
  <c r="BA160" i="8" s="1"/>
  <c r="AV139" i="8"/>
  <c r="AV142" i="8" s="1"/>
  <c r="AZ199" i="8"/>
  <c r="AZ202" i="8" s="1"/>
  <c r="AV223" i="8"/>
  <c r="AZ61" i="8"/>
  <c r="AZ64" i="8" s="1"/>
  <c r="AV217" i="8"/>
  <c r="AY115" i="8"/>
  <c r="AY118" i="8" s="1"/>
  <c r="AW247" i="8"/>
  <c r="AW250" i="8" s="1"/>
  <c r="BB253" i="8"/>
  <c r="BB256" i="8" s="1"/>
  <c r="BA223" i="8"/>
  <c r="BA226" i="8" s="1"/>
  <c r="AW187" i="8"/>
  <c r="AV187" i="8"/>
  <c r="AZ229" i="8"/>
  <c r="AZ232" i="8" s="1"/>
  <c r="AX253" i="8"/>
  <c r="AX256" i="8" s="1"/>
  <c r="BB145" i="8"/>
  <c r="BB148" i="8" s="1"/>
  <c r="BA61" i="8"/>
  <c r="BA64" i="8" s="1"/>
  <c r="AW169" i="8"/>
  <c r="AW172" i="8" s="1"/>
  <c r="AX217" i="8"/>
  <c r="AX220" i="8" s="1"/>
  <c r="AV49" i="8"/>
  <c r="AV52" i="8" s="1"/>
  <c r="AZ73" i="8"/>
  <c r="AZ76" i="8" s="1"/>
  <c r="AW49" i="8"/>
  <c r="AW52" i="8" s="1"/>
  <c r="AX55" i="8"/>
  <c r="AX58" i="8" s="1"/>
  <c r="AV175" i="8"/>
  <c r="AV43" i="8"/>
  <c r="AV46" i="8" s="1"/>
  <c r="BB73" i="8"/>
  <c r="BB76" i="8" s="1"/>
  <c r="BB85" i="8"/>
  <c r="BB88" i="8" s="1"/>
  <c r="BB37" i="8"/>
  <c r="BB40" i="8" s="1"/>
  <c r="BA253" i="8"/>
  <c r="BA256" i="8" s="1"/>
  <c r="AY199" i="8"/>
  <c r="AY202" i="8" s="1"/>
  <c r="BA181" i="8"/>
  <c r="BA184" i="8" s="1"/>
  <c r="AY79" i="8"/>
  <c r="AY82" i="8" s="1"/>
  <c r="BB205" i="8"/>
  <c r="BB208" i="8" s="1"/>
  <c r="AW85" i="8"/>
  <c r="AW88" i="8" s="1"/>
  <c r="AZ205" i="8"/>
  <c r="AZ208" i="8" s="1"/>
  <c r="AW175" i="8"/>
  <c r="AW178" i="8" s="1"/>
  <c r="BB163" i="8"/>
  <c r="BB166" i="8" s="1"/>
  <c r="BB217" i="8"/>
  <c r="BB220" i="8" s="1"/>
  <c r="AY139" i="8"/>
  <c r="AY142" i="8" s="1"/>
  <c r="AZ55" i="8"/>
  <c r="AZ58" i="8" s="1"/>
  <c r="AV235" i="8"/>
  <c r="AZ175" i="8"/>
  <c r="AZ178" i="8" s="1"/>
  <c r="AW121" i="8"/>
  <c r="AW124" i="8" s="1"/>
  <c r="AY121" i="8"/>
  <c r="AY124" i="8" s="1"/>
  <c r="AV181" i="8"/>
  <c r="AV184" i="8" s="1"/>
  <c r="BB151" i="8"/>
  <c r="BB154" i="8" s="1"/>
  <c r="AX25" i="8"/>
  <c r="AX28" i="8" s="1"/>
  <c r="AW115" i="8"/>
  <c r="AW118" i="8" s="1"/>
  <c r="AX139" i="8"/>
  <c r="AX142" i="8" s="1"/>
  <c r="AY67" i="8"/>
  <c r="AY70" i="8" s="1"/>
  <c r="AW205" i="8"/>
  <c r="AW208" i="8" s="1"/>
  <c r="AW151" i="8"/>
  <c r="AW154" i="8" s="1"/>
  <c r="BB157" i="8"/>
  <c r="BB160" i="8" s="1"/>
  <c r="AW223" i="8"/>
  <c r="AW226" i="8" s="1"/>
  <c r="AV85" i="8"/>
  <c r="AZ91" i="8"/>
  <c r="AZ94" i="8" s="1"/>
  <c r="AW139" i="8"/>
  <c r="AZ109" i="8"/>
  <c r="AZ112" i="8" s="1"/>
  <c r="BA145" i="8"/>
  <c r="BA148" i="8" s="1"/>
  <c r="BB175" i="8"/>
  <c r="BB178" i="8" s="1"/>
  <c r="AZ67" i="8"/>
  <c r="AZ70" i="8" s="1"/>
  <c r="AZ37" i="8"/>
  <c r="AZ211" i="8"/>
  <c r="AZ214" i="8" s="1"/>
  <c r="BB115" i="8"/>
  <c r="BB118" i="8" s="1"/>
  <c r="AV91" i="8"/>
  <c r="AV94" i="8" s="1"/>
  <c r="AW211" i="8"/>
  <c r="AW214" i="8" s="1"/>
  <c r="AX103" i="8"/>
  <c r="AX106" i="8" s="1"/>
  <c r="AX151" i="8"/>
  <c r="AX154" i="8" s="1"/>
  <c r="AY193" i="8"/>
  <c r="AY196" i="8" s="1"/>
  <c r="AY25" i="8"/>
  <c r="BA25" i="8"/>
  <c r="AV37" i="8"/>
  <c r="AV40" i="8" s="1"/>
  <c r="AV163" i="8"/>
  <c r="AV166" i="8" s="1"/>
  <c r="AZ85" i="8"/>
  <c r="AZ88" i="8" s="1"/>
  <c r="AZ97" i="8"/>
  <c r="AZ100" i="8" s="1"/>
  <c r="AV253" i="8"/>
  <c r="AV256" i="8" s="1"/>
  <c r="BB109" i="8"/>
  <c r="BB112" i="8" s="1"/>
  <c r="AW163" i="8"/>
  <c r="AW166" i="8" s="1"/>
  <c r="AV79" i="8"/>
  <c r="AV199" i="8"/>
  <c r="AV202" i="8" s="1"/>
  <c r="AW181" i="8"/>
  <c r="AW184" i="8" s="1"/>
  <c r="AV109" i="8"/>
  <c r="AV112" i="8" s="1"/>
  <c r="AZ241" i="8"/>
  <c r="AZ244" i="8" s="1"/>
  <c r="AX187" i="8"/>
  <c r="AX190" i="8" s="1"/>
  <c r="AV136" i="8"/>
  <c r="BA97" i="8"/>
  <c r="BA100" i="8" s="1"/>
  <c r="AV121" i="8"/>
  <c r="AV124" i="8" s="1"/>
  <c r="AV157" i="8"/>
  <c r="AV160" i="8" s="1"/>
  <c r="BB193" i="8"/>
  <c r="BB196" i="8" s="1"/>
  <c r="BB139" i="8"/>
  <c r="BB142" i="8" s="1"/>
  <c r="AX163" i="8"/>
  <c r="AX166" i="8" s="1"/>
  <c r="BB103" i="8"/>
  <c r="BB106" i="8" s="1"/>
  <c r="BA115" i="8"/>
  <c r="BA118" i="8" s="1"/>
  <c r="AV67" i="8"/>
  <c r="AV70" i="8" s="1"/>
  <c r="AW145" i="8"/>
  <c r="AW148" i="8" s="1"/>
  <c r="BA175" i="8"/>
  <c r="BA178" i="8" s="1"/>
  <c r="AY157" i="8"/>
  <c r="AY160" i="8" s="1"/>
  <c r="BB181" i="8"/>
  <c r="BB184" i="8" s="1"/>
  <c r="AZ46" i="8"/>
  <c r="BA73" i="8"/>
  <c r="BA76" i="8" s="1"/>
  <c r="BB187" i="8"/>
  <c r="BB190" i="8" s="1"/>
  <c r="BB49" i="8"/>
  <c r="BB52" i="8" s="1"/>
  <c r="BA55" i="8"/>
  <c r="BA58" i="8" s="1"/>
  <c r="BA85" i="8"/>
  <c r="BA88" i="8" s="1"/>
  <c r="AV55" i="8"/>
  <c r="AX247" i="8"/>
  <c r="AX250" i="8" s="1"/>
  <c r="AZ121" i="8"/>
  <c r="AZ124" i="8" s="1"/>
  <c r="BB223" i="8"/>
  <c r="BB226" i="8" s="1"/>
  <c r="AW97" i="8"/>
  <c r="AW100" i="8" s="1"/>
  <c r="AW235" i="8"/>
  <c r="AW238" i="8" s="1"/>
  <c r="BB247" i="8"/>
  <c r="BB250" i="8" s="1"/>
  <c r="BA127" i="8"/>
  <c r="BA130" i="8" s="1"/>
  <c r="BA109" i="8"/>
  <c r="BA112" i="8" s="1"/>
  <c r="BA187" i="8"/>
  <c r="BA190" i="8" s="1"/>
  <c r="BB43" i="8"/>
  <c r="BB46" i="8" s="1"/>
  <c r="AZ193" i="8"/>
  <c r="AZ196" i="8" s="1"/>
  <c r="AY133" i="8"/>
  <c r="AY136" i="8" s="1"/>
  <c r="AY235" i="8"/>
  <c r="AW133" i="8"/>
  <c r="BB61" i="8"/>
  <c r="BB64" i="8" s="1"/>
  <c r="BB133" i="8"/>
  <c r="BB136" i="8" s="1"/>
  <c r="AW229" i="8"/>
  <c r="AW232" i="8" s="1"/>
  <c r="AX91" i="8"/>
  <c r="AX94" i="8" s="1"/>
  <c r="AY109" i="8"/>
  <c r="AY112" i="8" s="1"/>
  <c r="BB97" i="8"/>
  <c r="BB100" i="8" s="1"/>
  <c r="BA67" i="8"/>
  <c r="BA70" i="8" s="1"/>
  <c r="AY247" i="8"/>
  <c r="AY250" i="8" s="1"/>
  <c r="AY127" i="8"/>
  <c r="AY130" i="8" s="1"/>
  <c r="AV97" i="8"/>
  <c r="AV100" i="8" s="1"/>
  <c r="AW67" i="8"/>
  <c r="AW70" i="8" s="1"/>
  <c r="AY205" i="8"/>
  <c r="AY208" i="8" s="1"/>
  <c r="AY175" i="8"/>
  <c r="AY178" i="8" s="1"/>
  <c r="AW217" i="8"/>
  <c r="AW220" i="8" s="1"/>
  <c r="BB67" i="8"/>
  <c r="BB70" i="8" s="1"/>
  <c r="AV193" i="8"/>
  <c r="AV196" i="8" s="1"/>
  <c r="AY31" i="8"/>
  <c r="BA79" i="8"/>
  <c r="BA82" i="8" s="1"/>
  <c r="AZ247" i="8"/>
  <c r="AZ250" i="8" s="1"/>
  <c r="BB79" i="8"/>
  <c r="BB82" i="8" s="1"/>
  <c r="AX157" i="8"/>
  <c r="AX160" i="8" s="1"/>
  <c r="AX109" i="8"/>
  <c r="AX112" i="8" s="1"/>
  <c r="AZ157" i="8"/>
  <c r="AZ160" i="8" s="1"/>
  <c r="AX133" i="8"/>
  <c r="AX136" i="8" s="1"/>
  <c r="AX235" i="8"/>
  <c r="AX238" i="8" s="1"/>
  <c r="BA234" i="7"/>
  <c r="AZ234" i="7"/>
  <c r="BA121" i="8"/>
  <c r="BA124" i="8" s="1"/>
  <c r="AZ187" i="8"/>
  <c r="AZ190" i="8" s="1"/>
  <c r="AX31" i="8"/>
  <c r="AX34" i="8" s="1"/>
  <c r="AV127" i="8"/>
  <c r="AV130" i="8" s="1"/>
  <c r="AV61" i="8"/>
  <c r="AV64" i="8" s="1"/>
  <c r="AZ133" i="8"/>
  <c r="AZ136" i="8" s="1"/>
  <c r="AZ79" i="8"/>
  <c r="AZ82" i="8" s="1"/>
  <c r="AV205" i="8"/>
  <c r="BA43" i="8"/>
  <c r="BA46" i="8" s="1"/>
  <c r="AY49" i="8"/>
  <c r="AY52" i="8" s="1"/>
  <c r="AZ103" i="8"/>
  <c r="AZ106" i="8" s="1"/>
  <c r="AZ169" i="8"/>
  <c r="AZ172" i="8" s="1"/>
  <c r="AZ217" i="8"/>
  <c r="AZ220" i="8" s="1"/>
  <c r="BA13" i="8"/>
  <c r="BA14" i="8" s="1"/>
  <c r="BB13" i="8"/>
  <c r="BB14" i="8" s="1"/>
  <c r="AZ13" i="8"/>
  <c r="AZ14" i="8" s="1"/>
  <c r="AY13" i="8"/>
  <c r="AY14" i="8" s="1"/>
  <c r="AX13" i="8"/>
  <c r="AX14" i="8" s="1"/>
  <c r="AW13" i="8"/>
  <c r="AW14" i="8" s="1"/>
  <c r="AV13" i="8"/>
  <c r="AV16" i="8" s="1"/>
  <c r="AV19" i="8"/>
  <c r="AZ19" i="8"/>
  <c r="AZ20" i="8" s="1"/>
  <c r="AX19" i="8"/>
  <c r="AX20" i="8" s="1"/>
  <c r="AW19" i="8"/>
  <c r="AW20" i="8" s="1"/>
  <c r="BA19" i="8"/>
  <c r="BA20" i="8" s="1"/>
  <c r="AY19" i="8"/>
  <c r="AY20" i="8" s="1"/>
  <c r="BB19" i="8"/>
  <c r="BB20" i="8" s="1"/>
  <c r="AU234" i="7" l="1"/>
  <c r="AV234" i="7" s="1"/>
  <c r="AU31" i="8"/>
  <c r="BB26" i="8"/>
  <c r="BB32" i="8" s="1"/>
  <c r="AT248" i="8"/>
  <c r="AY252" i="8" s="1"/>
  <c r="AU133" i="8"/>
  <c r="H136" i="8" s="1"/>
  <c r="AU166" i="8"/>
  <c r="I166" i="8" s="1"/>
  <c r="AU139" i="8"/>
  <c r="H142" i="8" s="1"/>
  <c r="AU160" i="8"/>
  <c r="AU94" i="8"/>
  <c r="AU232" i="8"/>
  <c r="AU70" i="8"/>
  <c r="AU106" i="8"/>
  <c r="AU148" i="8"/>
  <c r="AU196" i="8"/>
  <c r="AU118" i="8"/>
  <c r="AU55" i="8"/>
  <c r="AT56" i="8"/>
  <c r="AY60" i="8" s="1"/>
  <c r="AT224" i="8"/>
  <c r="AY228" i="8" s="1"/>
  <c r="AU151" i="8"/>
  <c r="AT152" i="8"/>
  <c r="AY156" i="8" s="1"/>
  <c r="AT237" i="7"/>
  <c r="AV243" i="7"/>
  <c r="AU46" i="8"/>
  <c r="AU97" i="8"/>
  <c r="AT98" i="8"/>
  <c r="AY102" i="8" s="1"/>
  <c r="AT122" i="8"/>
  <c r="AY126" i="8" s="1"/>
  <c r="AU121" i="8"/>
  <c r="AT110" i="8"/>
  <c r="AY114" i="8" s="1"/>
  <c r="AU109" i="8"/>
  <c r="AY26" i="8"/>
  <c r="AY32" i="8" s="1"/>
  <c r="AY38" i="8" s="1"/>
  <c r="AY44" i="8" s="1"/>
  <c r="AY50" i="8" s="1"/>
  <c r="AY56" i="8" s="1"/>
  <c r="AY62" i="8" s="1"/>
  <c r="AY68" i="8" s="1"/>
  <c r="AY74" i="8" s="1"/>
  <c r="AY80" i="8" s="1"/>
  <c r="AY86" i="8" s="1"/>
  <c r="AY92" i="8" s="1"/>
  <c r="AY98" i="8" s="1"/>
  <c r="AY104" i="8" s="1"/>
  <c r="AY110" i="8" s="1"/>
  <c r="AY116" i="8" s="1"/>
  <c r="AY122" i="8" s="1"/>
  <c r="AY128" i="8" s="1"/>
  <c r="AY134" i="8" s="1"/>
  <c r="AY140" i="8" s="1"/>
  <c r="AY146" i="8" s="1"/>
  <c r="AY152" i="8" s="1"/>
  <c r="AY158" i="8" s="1"/>
  <c r="AY164" i="8" s="1"/>
  <c r="AY170" i="8" s="1"/>
  <c r="AY176" i="8" s="1"/>
  <c r="AY182" i="8" s="1"/>
  <c r="AY188" i="8" s="1"/>
  <c r="AY194" i="8" s="1"/>
  <c r="AY200" i="8" s="1"/>
  <c r="AY206" i="8" s="1"/>
  <c r="AY212" i="8" s="1"/>
  <c r="AY218" i="8" s="1"/>
  <c r="AY224" i="8" s="1"/>
  <c r="AY230" i="8" s="1"/>
  <c r="AY236" i="8" s="1"/>
  <c r="AY242" i="8" s="1"/>
  <c r="AY248" i="8" s="1"/>
  <c r="AY254" i="8" s="1"/>
  <c r="AW142" i="8"/>
  <c r="AU142" i="8" s="1"/>
  <c r="AU85" i="8"/>
  <c r="AT86" i="8"/>
  <c r="AY90" i="8" s="1"/>
  <c r="AT176" i="8"/>
  <c r="AY180" i="8" s="1"/>
  <c r="AU175" i="8"/>
  <c r="AV178" i="8"/>
  <c r="AU178" i="8" s="1"/>
  <c r="AU103" i="8"/>
  <c r="AT104" i="8"/>
  <c r="AY108" i="8" s="1"/>
  <c r="AW234" i="7"/>
  <c r="I231" i="7"/>
  <c r="AU237" i="7"/>
  <c r="AU256" i="8"/>
  <c r="AT68" i="8"/>
  <c r="AY72" i="8" s="1"/>
  <c r="AU187" i="8"/>
  <c r="AU127" i="8"/>
  <c r="AT128" i="8"/>
  <c r="AY132" i="8" s="1"/>
  <c r="AT92" i="8"/>
  <c r="AY96" i="8" s="1"/>
  <c r="AU91" i="8"/>
  <c r="AU181" i="8"/>
  <c r="AT182" i="8"/>
  <c r="AY186" i="8" s="1"/>
  <c r="AU236" i="7"/>
  <c r="I236" i="7" s="1"/>
  <c r="AT246" i="7"/>
  <c r="AV242" i="7"/>
  <c r="AT200" i="8"/>
  <c r="AY204" i="8" s="1"/>
  <c r="AU199" i="8"/>
  <c r="BA26" i="8"/>
  <c r="BA32" i="8" s="1"/>
  <c r="BA38" i="8" s="1"/>
  <c r="BA44" i="8" s="1"/>
  <c r="BA50" i="8" s="1"/>
  <c r="BA56" i="8" s="1"/>
  <c r="BA62" i="8" s="1"/>
  <c r="BA68" i="8" s="1"/>
  <c r="BA74" i="8" s="1"/>
  <c r="BA80" i="8" s="1"/>
  <c r="BA86" i="8" s="1"/>
  <c r="BA92" i="8" s="1"/>
  <c r="BA98" i="8" s="1"/>
  <c r="BA104" i="8" s="1"/>
  <c r="BA110" i="8" s="1"/>
  <c r="BA116" i="8" s="1"/>
  <c r="BA122" i="8" s="1"/>
  <c r="BA128" i="8" s="1"/>
  <c r="BA134" i="8" s="1"/>
  <c r="BA140" i="8" s="1"/>
  <c r="BA146" i="8" s="1"/>
  <c r="BA152" i="8" s="1"/>
  <c r="BA158" i="8" s="1"/>
  <c r="BA164" i="8" s="1"/>
  <c r="BA170" i="8" s="1"/>
  <c r="BA176" i="8" s="1"/>
  <c r="BA182" i="8" s="1"/>
  <c r="BA188" i="8" s="1"/>
  <c r="BA194" i="8" s="1"/>
  <c r="BA200" i="8" s="1"/>
  <c r="BA206" i="8" s="1"/>
  <c r="BA212" i="8" s="1"/>
  <c r="BA218" i="8" s="1"/>
  <c r="BA224" i="8" s="1"/>
  <c r="BA230" i="8" s="1"/>
  <c r="BA236" i="8" s="1"/>
  <c r="BA242" i="8" s="1"/>
  <c r="BA248" i="8" s="1"/>
  <c r="BA254" i="8" s="1"/>
  <c r="AU223" i="8"/>
  <c r="BB38" i="8"/>
  <c r="BB44" i="8" s="1"/>
  <c r="BB50" i="8" s="1"/>
  <c r="BB56" i="8" s="1"/>
  <c r="BB62" i="8" s="1"/>
  <c r="BB68" i="8" s="1"/>
  <c r="BB74" i="8" s="1"/>
  <c r="BB80" i="8" s="1"/>
  <c r="BB86" i="8" s="1"/>
  <c r="BB92" i="8" s="1"/>
  <c r="BB98" i="8" s="1"/>
  <c r="BB104" i="8" s="1"/>
  <c r="BB110" i="8" s="1"/>
  <c r="BB116" i="8" s="1"/>
  <c r="BB122" i="8" s="1"/>
  <c r="BB128" i="8" s="1"/>
  <c r="BB134" i="8" s="1"/>
  <c r="BB140" i="8" s="1"/>
  <c r="BB146" i="8" s="1"/>
  <c r="BB152" i="8" s="1"/>
  <c r="BB158" i="8" s="1"/>
  <c r="BB164" i="8" s="1"/>
  <c r="BB170" i="8" s="1"/>
  <c r="BB176" i="8" s="1"/>
  <c r="BB182" i="8" s="1"/>
  <c r="BB188" i="8" s="1"/>
  <c r="BB194" i="8" s="1"/>
  <c r="BB200" i="8" s="1"/>
  <c r="BB206" i="8" s="1"/>
  <c r="BB212" i="8" s="1"/>
  <c r="BB218" i="8" s="1"/>
  <c r="BB224" i="8" s="1"/>
  <c r="BB230" i="8" s="1"/>
  <c r="BB236" i="8" s="1"/>
  <c r="BB242" i="8" s="1"/>
  <c r="BB248" i="8" s="1"/>
  <c r="BB254" i="8" s="1"/>
  <c r="AT50" i="8"/>
  <c r="AY54" i="8" s="1"/>
  <c r="AU49" i="8"/>
  <c r="AU247" i="8"/>
  <c r="AU244" i="8"/>
  <c r="AW26" i="8"/>
  <c r="AW32" i="8" s="1"/>
  <c r="AW38" i="8" s="1"/>
  <c r="AW44" i="8" s="1"/>
  <c r="AW50" i="8" s="1"/>
  <c r="AW56" i="8" s="1"/>
  <c r="AW62" i="8" s="1"/>
  <c r="AW68" i="8" s="1"/>
  <c r="AW74" i="8" s="1"/>
  <c r="AW80" i="8" s="1"/>
  <c r="AW86" i="8" s="1"/>
  <c r="AW92" i="8" s="1"/>
  <c r="AW98" i="8" s="1"/>
  <c r="AW104" i="8" s="1"/>
  <c r="AW110" i="8" s="1"/>
  <c r="AW116" i="8" s="1"/>
  <c r="AW122" i="8" s="1"/>
  <c r="AW128" i="8" s="1"/>
  <c r="AW134" i="8" s="1"/>
  <c r="AW140" i="8" s="1"/>
  <c r="AW146" i="8" s="1"/>
  <c r="AW152" i="8" s="1"/>
  <c r="AW158" i="8" s="1"/>
  <c r="AW164" i="8" s="1"/>
  <c r="AW170" i="8" s="1"/>
  <c r="AW176" i="8" s="1"/>
  <c r="AW182" i="8" s="1"/>
  <c r="AW188" i="8" s="1"/>
  <c r="AW194" i="8" s="1"/>
  <c r="AW200" i="8" s="1"/>
  <c r="AW206" i="8" s="1"/>
  <c r="AW212" i="8" s="1"/>
  <c r="AW218" i="8" s="1"/>
  <c r="AW224" i="8" s="1"/>
  <c r="AW230" i="8" s="1"/>
  <c r="AW236" i="8" s="1"/>
  <c r="AW242" i="8" s="1"/>
  <c r="AW248" i="8" s="1"/>
  <c r="AW254" i="8" s="1"/>
  <c r="AW28" i="8"/>
  <c r="AT242" i="8"/>
  <c r="AY246" i="8" s="1"/>
  <c r="AU241" i="8"/>
  <c r="AU73" i="8"/>
  <c r="AT74" i="8"/>
  <c r="AY78" i="8" s="1"/>
  <c r="AU64" i="8"/>
  <c r="AU217" i="8"/>
  <c r="AT218" i="8"/>
  <c r="AY222" i="8" s="1"/>
  <c r="AU76" i="8"/>
  <c r="AU145" i="8"/>
  <c r="AT146" i="8"/>
  <c r="AY150" i="8" s="1"/>
  <c r="AU205" i="8"/>
  <c r="AT206" i="8"/>
  <c r="AY210" i="8" s="1"/>
  <c r="AV220" i="8"/>
  <c r="AU202" i="8"/>
  <c r="AT188" i="8"/>
  <c r="AY192" i="8" s="1"/>
  <c r="AU112" i="8"/>
  <c r="AU100" i="8"/>
  <c r="BA28" i="8"/>
  <c r="AT236" i="8"/>
  <c r="AY240" i="8" s="1"/>
  <c r="AY238" i="8"/>
  <c r="AV58" i="8"/>
  <c r="AX26" i="8"/>
  <c r="AX32" i="8" s="1"/>
  <c r="AX38" i="8" s="1"/>
  <c r="AX44" i="8" s="1"/>
  <c r="AX50" i="8" s="1"/>
  <c r="AX56" i="8" s="1"/>
  <c r="AX62" i="8" s="1"/>
  <c r="AX68" i="8" s="1"/>
  <c r="AX74" i="8" s="1"/>
  <c r="AX80" i="8" s="1"/>
  <c r="AX86" i="8" s="1"/>
  <c r="AX92" i="8" s="1"/>
  <c r="AX98" i="8" s="1"/>
  <c r="AX104" i="8" s="1"/>
  <c r="AX110" i="8" s="1"/>
  <c r="AX116" i="8" s="1"/>
  <c r="AX122" i="8" s="1"/>
  <c r="AX128" i="8" s="1"/>
  <c r="AX134" i="8" s="1"/>
  <c r="AX140" i="8" s="1"/>
  <c r="AX146" i="8" s="1"/>
  <c r="AX152" i="8" s="1"/>
  <c r="AX158" i="8" s="1"/>
  <c r="AX164" i="8" s="1"/>
  <c r="AX170" i="8" s="1"/>
  <c r="AX176" i="8" s="1"/>
  <c r="AX182" i="8" s="1"/>
  <c r="AX188" i="8" s="1"/>
  <c r="AX194" i="8" s="1"/>
  <c r="AX200" i="8" s="1"/>
  <c r="AX206" i="8" s="1"/>
  <c r="AX212" i="8" s="1"/>
  <c r="AX218" i="8" s="1"/>
  <c r="AX224" i="8" s="1"/>
  <c r="AX230" i="8" s="1"/>
  <c r="AX236" i="8" s="1"/>
  <c r="AX242" i="8" s="1"/>
  <c r="AX248" i="8" s="1"/>
  <c r="AX254" i="8" s="1"/>
  <c r="AU250" i="8"/>
  <c r="AU169" i="8"/>
  <c r="AT170" i="8"/>
  <c r="AY174" i="8" s="1"/>
  <c r="AW190" i="8"/>
  <c r="AT32" i="8"/>
  <c r="AY36" i="8" s="1"/>
  <c r="AU184" i="8"/>
  <c r="AT230" i="8"/>
  <c r="AY234" i="8" s="1"/>
  <c r="AU229" i="8"/>
  <c r="AZ240" i="7"/>
  <c r="BA240" i="7"/>
  <c r="AV208" i="8"/>
  <c r="AT62" i="8"/>
  <c r="AY66" i="8" s="1"/>
  <c r="AU61" i="8"/>
  <c r="AT80" i="8"/>
  <c r="AY84" i="8" s="1"/>
  <c r="AU79" i="8"/>
  <c r="AV82" i="8"/>
  <c r="AU82" i="8" s="1"/>
  <c r="AU235" i="8"/>
  <c r="AV238" i="8"/>
  <c r="AU43" i="8"/>
  <c r="AZ26" i="8"/>
  <c r="AZ32" i="8" s="1"/>
  <c r="AZ38" i="8" s="1"/>
  <c r="AZ44" i="8" s="1"/>
  <c r="AZ50" i="8" s="1"/>
  <c r="AZ56" i="8" s="1"/>
  <c r="AZ62" i="8" s="1"/>
  <c r="AZ68" i="8" s="1"/>
  <c r="AZ74" i="8" s="1"/>
  <c r="AZ80" i="8" s="1"/>
  <c r="AZ86" i="8" s="1"/>
  <c r="AZ92" i="8" s="1"/>
  <c r="AZ98" i="8" s="1"/>
  <c r="AZ104" i="8" s="1"/>
  <c r="AZ110" i="8" s="1"/>
  <c r="AZ116" i="8" s="1"/>
  <c r="AZ122" i="8" s="1"/>
  <c r="AZ128" i="8" s="1"/>
  <c r="AZ134" i="8" s="1"/>
  <c r="AZ140" i="8" s="1"/>
  <c r="AZ146" i="8" s="1"/>
  <c r="AZ152" i="8" s="1"/>
  <c r="AZ158" i="8" s="1"/>
  <c r="AZ164" i="8" s="1"/>
  <c r="AZ170" i="8" s="1"/>
  <c r="AZ176" i="8" s="1"/>
  <c r="AZ182" i="8" s="1"/>
  <c r="AZ188" i="8" s="1"/>
  <c r="AZ194" i="8" s="1"/>
  <c r="AZ200" i="8" s="1"/>
  <c r="AZ206" i="8" s="1"/>
  <c r="AZ212" i="8" s="1"/>
  <c r="AZ218" i="8" s="1"/>
  <c r="AZ224" i="8" s="1"/>
  <c r="AZ230" i="8" s="1"/>
  <c r="AZ236" i="8" s="1"/>
  <c r="AZ242" i="8" s="1"/>
  <c r="AZ248" i="8" s="1"/>
  <c r="AZ254" i="8" s="1"/>
  <c r="AT250" i="7"/>
  <c r="AT241" i="7"/>
  <c r="AV88" i="8"/>
  <c r="AT134" i="8"/>
  <c r="AY138" i="8" s="1"/>
  <c r="AU130" i="8"/>
  <c r="AU52" i="8"/>
  <c r="AU115" i="8"/>
  <c r="AT116" i="8"/>
  <c r="AY120" i="8" s="1"/>
  <c r="AU193" i="8"/>
  <c r="AT194" i="8"/>
  <c r="AY198" i="8" s="1"/>
  <c r="AU67" i="8"/>
  <c r="AU37" i="8"/>
  <c r="AT38" i="8"/>
  <c r="AY42" i="8" s="1"/>
  <c r="AU214" i="8"/>
  <c r="AT140" i="8"/>
  <c r="AY144" i="8" s="1"/>
  <c r="AT26" i="8"/>
  <c r="AY30" i="8" s="1"/>
  <c r="AU25" i="8"/>
  <c r="AV28" i="8"/>
  <c r="H34" i="8"/>
  <c r="I31" i="8"/>
  <c r="AU124" i="8"/>
  <c r="AU172" i="8"/>
  <c r="AT158" i="8"/>
  <c r="AY162" i="8" s="1"/>
  <c r="AU157" i="8"/>
  <c r="AU253" i="8"/>
  <c r="AT254" i="8"/>
  <c r="AY258" i="8" s="1"/>
  <c r="AT164" i="8"/>
  <c r="AY168" i="8" s="1"/>
  <c r="AU163" i="8"/>
  <c r="AW136" i="8"/>
  <c r="AU136" i="8" s="1"/>
  <c r="AV226" i="8"/>
  <c r="AV190" i="8"/>
  <c r="AT44" i="8"/>
  <c r="AY48" i="8" s="1"/>
  <c r="AV154" i="8"/>
  <c r="AZ40" i="8"/>
  <c r="AU40" i="8" s="1"/>
  <c r="AY28" i="8"/>
  <c r="AT212" i="8"/>
  <c r="AY216" i="8" s="1"/>
  <c r="AU211" i="8"/>
  <c r="AY34" i="8"/>
  <c r="AU34" i="8" s="1"/>
  <c r="AT14" i="8"/>
  <c r="AT20" i="8"/>
  <c r="AV22" i="8"/>
  <c r="AU13" i="8"/>
  <c r="AT16" i="8" s="1"/>
  <c r="BB22" i="8"/>
  <c r="BB21" i="8" s="1"/>
  <c r="BB27" i="8" s="1"/>
  <c r="BB33" i="8" s="1"/>
  <c r="BB39" i="8" s="1"/>
  <c r="BB45" i="8" s="1"/>
  <c r="BB51" i="8" s="1"/>
  <c r="BB57" i="8" s="1"/>
  <c r="BB63" i="8" s="1"/>
  <c r="BB69" i="8" s="1"/>
  <c r="BB75" i="8" s="1"/>
  <c r="BB81" i="8" s="1"/>
  <c r="BB87" i="8" s="1"/>
  <c r="BB93" i="8" s="1"/>
  <c r="BB99" i="8" s="1"/>
  <c r="BB105" i="8" s="1"/>
  <c r="BB111" i="8" s="1"/>
  <c r="BB117" i="8" s="1"/>
  <c r="BB123" i="8" s="1"/>
  <c r="BB129" i="8" s="1"/>
  <c r="BB135" i="8" s="1"/>
  <c r="BB141" i="8" s="1"/>
  <c r="BB147" i="8" s="1"/>
  <c r="BB153" i="8" s="1"/>
  <c r="BB159" i="8" s="1"/>
  <c r="BB165" i="8" s="1"/>
  <c r="BB171" i="8" s="1"/>
  <c r="BB177" i="8" s="1"/>
  <c r="BB183" i="8" s="1"/>
  <c r="BB189" i="8" s="1"/>
  <c r="BB195" i="8" s="1"/>
  <c r="BB201" i="8" s="1"/>
  <c r="BB207" i="8" s="1"/>
  <c r="BB213" i="8" s="1"/>
  <c r="BB219" i="8" s="1"/>
  <c r="BB225" i="8" s="1"/>
  <c r="BB231" i="8" s="1"/>
  <c r="BB237" i="8" s="1"/>
  <c r="BB243" i="8" s="1"/>
  <c r="BB249" i="8" s="1"/>
  <c r="BB255" i="8" s="1"/>
  <c r="AY16" i="8"/>
  <c r="AY15" i="8" s="1"/>
  <c r="BB16" i="8"/>
  <c r="BB15" i="8" s="1"/>
  <c r="AV15" i="8"/>
  <c r="AZ16" i="8"/>
  <c r="AZ15" i="8" s="1"/>
  <c r="AV14" i="8"/>
  <c r="AU14" i="8" s="1"/>
  <c r="I14" i="8" s="1"/>
  <c r="AX16" i="8"/>
  <c r="AX15" i="8" s="1"/>
  <c r="BA16" i="8"/>
  <c r="BA15" i="8" s="1"/>
  <c r="AW16" i="8"/>
  <c r="AW15" i="8" s="1"/>
  <c r="AX22" i="8"/>
  <c r="AX21" i="8" s="1"/>
  <c r="AX27" i="8" s="1"/>
  <c r="AX33" i="8" s="1"/>
  <c r="AX39" i="8" s="1"/>
  <c r="AX45" i="8" s="1"/>
  <c r="AX51" i="8" s="1"/>
  <c r="AX57" i="8" s="1"/>
  <c r="AX63" i="8" s="1"/>
  <c r="AX69" i="8" s="1"/>
  <c r="AX75" i="8" s="1"/>
  <c r="AX81" i="8" s="1"/>
  <c r="AX87" i="8" s="1"/>
  <c r="AX93" i="8" s="1"/>
  <c r="AX99" i="8" s="1"/>
  <c r="AX105" i="8" s="1"/>
  <c r="AX111" i="8" s="1"/>
  <c r="AX117" i="8" s="1"/>
  <c r="AX123" i="8" s="1"/>
  <c r="AX129" i="8" s="1"/>
  <c r="AX135" i="8" s="1"/>
  <c r="AX141" i="8" s="1"/>
  <c r="AX147" i="8" s="1"/>
  <c r="AX153" i="8" s="1"/>
  <c r="AX159" i="8" s="1"/>
  <c r="AX165" i="8" s="1"/>
  <c r="AX171" i="8" s="1"/>
  <c r="AX177" i="8" s="1"/>
  <c r="AX183" i="8" s="1"/>
  <c r="AX189" i="8" s="1"/>
  <c r="AX195" i="8" s="1"/>
  <c r="AX201" i="8" s="1"/>
  <c r="AX207" i="8" s="1"/>
  <c r="AX213" i="8" s="1"/>
  <c r="AX219" i="8" s="1"/>
  <c r="AX225" i="8" s="1"/>
  <c r="AX231" i="8" s="1"/>
  <c r="AX237" i="8" s="1"/>
  <c r="AX243" i="8" s="1"/>
  <c r="AX249" i="8" s="1"/>
  <c r="AX255" i="8" s="1"/>
  <c r="AV20" i="8"/>
  <c r="AT30" i="8" s="1"/>
  <c r="AU19" i="8"/>
  <c r="AT22" i="8" s="1"/>
  <c r="AZ22" i="8"/>
  <c r="AZ21" i="8" s="1"/>
  <c r="AZ27" i="8" s="1"/>
  <c r="AZ33" i="8" s="1"/>
  <c r="AY22" i="8"/>
  <c r="AY21" i="8" s="1"/>
  <c r="AW22" i="8"/>
  <c r="AW21" i="8" s="1"/>
  <c r="BA22" i="8"/>
  <c r="BA21" i="8" s="1"/>
  <c r="I139" i="8" l="1"/>
  <c r="I133" i="8"/>
  <c r="AW27" i="8"/>
  <c r="AW33" i="8" s="1"/>
  <c r="AW39" i="8" s="1"/>
  <c r="AW45" i="8" s="1"/>
  <c r="AW51" i="8" s="1"/>
  <c r="AW57" i="8" s="1"/>
  <c r="AW63" i="8" s="1"/>
  <c r="AW69" i="8" s="1"/>
  <c r="AW75" i="8" s="1"/>
  <c r="AW81" i="8" s="1"/>
  <c r="AW87" i="8" s="1"/>
  <c r="AW93" i="8" s="1"/>
  <c r="AW99" i="8" s="1"/>
  <c r="AW105" i="8" s="1"/>
  <c r="AW111" i="8" s="1"/>
  <c r="AW117" i="8" s="1"/>
  <c r="AW123" i="8" s="1"/>
  <c r="AW129" i="8" s="1"/>
  <c r="AW135" i="8" s="1"/>
  <c r="AW141" i="8" s="1"/>
  <c r="AW147" i="8" s="1"/>
  <c r="AW153" i="8" s="1"/>
  <c r="AW159" i="8" s="1"/>
  <c r="AW165" i="8" s="1"/>
  <c r="AW171" i="8" s="1"/>
  <c r="AW177" i="8" s="1"/>
  <c r="AW183" i="8" s="1"/>
  <c r="AW189" i="8" s="1"/>
  <c r="AW195" i="8" s="1"/>
  <c r="AW201" i="8" s="1"/>
  <c r="AW207" i="8" s="1"/>
  <c r="AW213" i="8" s="1"/>
  <c r="AW219" i="8" s="1"/>
  <c r="AW225" i="8" s="1"/>
  <c r="AW231" i="8" s="1"/>
  <c r="AW237" i="8" s="1"/>
  <c r="AW243" i="8" s="1"/>
  <c r="AW249" i="8" s="1"/>
  <c r="AW255" i="8" s="1"/>
  <c r="AV26" i="8"/>
  <c r="AU26" i="8" s="1"/>
  <c r="I26" i="8" s="1"/>
  <c r="BA30" i="8"/>
  <c r="AZ30" i="8"/>
  <c r="I142" i="8"/>
  <c r="I40" i="8"/>
  <c r="I178" i="8"/>
  <c r="I136" i="8"/>
  <c r="I82" i="8"/>
  <c r="I34" i="8"/>
  <c r="AU58" i="8"/>
  <c r="AU220" i="8"/>
  <c r="I145" i="8"/>
  <c r="H148" i="8"/>
  <c r="I64" i="8"/>
  <c r="AT243" i="7"/>
  <c r="AV249" i="7"/>
  <c r="I196" i="8"/>
  <c r="I229" i="8"/>
  <c r="H232" i="8"/>
  <c r="I250" i="8"/>
  <c r="H202" i="8"/>
  <c r="I199" i="8"/>
  <c r="H130" i="8"/>
  <c r="I127" i="8"/>
  <c r="I256" i="8"/>
  <c r="I103" i="8"/>
  <c r="H106" i="8"/>
  <c r="H178" i="8"/>
  <c r="I175" i="8"/>
  <c r="H124" i="8"/>
  <c r="I121" i="8"/>
  <c r="AB137" i="8"/>
  <c r="S137" i="8"/>
  <c r="J137" i="8"/>
  <c r="AK137" i="8"/>
  <c r="AT137" i="8"/>
  <c r="H220" i="8"/>
  <c r="I217" i="8"/>
  <c r="H154" i="8"/>
  <c r="I151" i="8"/>
  <c r="I52" i="8"/>
  <c r="I148" i="8"/>
  <c r="I94" i="8"/>
  <c r="AT256" i="7"/>
  <c r="AT247" i="7"/>
  <c r="AU240" i="7"/>
  <c r="AV240" i="7" s="1"/>
  <c r="I184" i="8"/>
  <c r="I112" i="8"/>
  <c r="H208" i="8"/>
  <c r="I205" i="8"/>
  <c r="H244" i="8"/>
  <c r="I241" i="8"/>
  <c r="I187" i="8"/>
  <c r="H190" i="8"/>
  <c r="H100" i="8"/>
  <c r="I97" i="8"/>
  <c r="I61" i="8"/>
  <c r="H64" i="8"/>
  <c r="H256" i="8"/>
  <c r="I253" i="8"/>
  <c r="I214" i="8"/>
  <c r="I76" i="8"/>
  <c r="I70" i="8"/>
  <c r="BA27" i="8"/>
  <c r="BA33" i="8" s="1"/>
  <c r="BA39" i="8" s="1"/>
  <c r="BA45" i="8" s="1"/>
  <c r="BA51" i="8" s="1"/>
  <c r="BA57" i="8" s="1"/>
  <c r="BA63" i="8" s="1"/>
  <c r="BA69" i="8" s="1"/>
  <c r="BA75" i="8" s="1"/>
  <c r="BA81" i="8" s="1"/>
  <c r="BA87" i="8" s="1"/>
  <c r="BA93" i="8" s="1"/>
  <c r="BA99" i="8" s="1"/>
  <c r="BA105" i="8" s="1"/>
  <c r="BA111" i="8" s="1"/>
  <c r="BA117" i="8" s="1"/>
  <c r="BA123" i="8" s="1"/>
  <c r="BA129" i="8" s="1"/>
  <c r="BA135" i="8" s="1"/>
  <c r="BA141" i="8" s="1"/>
  <c r="BA147" i="8" s="1"/>
  <c r="BA153" i="8" s="1"/>
  <c r="BA159" i="8" s="1"/>
  <c r="BA165" i="8" s="1"/>
  <c r="BA171" i="8" s="1"/>
  <c r="BA177" i="8" s="1"/>
  <c r="BA183" i="8" s="1"/>
  <c r="BA189" i="8" s="1"/>
  <c r="BA195" i="8" s="1"/>
  <c r="BA201" i="8" s="1"/>
  <c r="BA207" i="8" s="1"/>
  <c r="BA213" i="8" s="1"/>
  <c r="BA219" i="8" s="1"/>
  <c r="BA225" i="8" s="1"/>
  <c r="BA231" i="8" s="1"/>
  <c r="BA237" i="8" s="1"/>
  <c r="BA243" i="8" s="1"/>
  <c r="BA249" i="8" s="1"/>
  <c r="BA255" i="8" s="1"/>
  <c r="AT28" i="8"/>
  <c r="AY27" i="8"/>
  <c r="AY33" i="8" s="1"/>
  <c r="AY39" i="8" s="1"/>
  <c r="AY45" i="8" s="1"/>
  <c r="AY51" i="8" s="1"/>
  <c r="AY57" i="8" s="1"/>
  <c r="AY63" i="8" s="1"/>
  <c r="AY69" i="8" s="1"/>
  <c r="AY75" i="8" s="1"/>
  <c r="AY81" i="8" s="1"/>
  <c r="AY87" i="8" s="1"/>
  <c r="AY93" i="8" s="1"/>
  <c r="AY99" i="8" s="1"/>
  <c r="AY105" i="8" s="1"/>
  <c r="AY111" i="8" s="1"/>
  <c r="AY117" i="8" s="1"/>
  <c r="AY123" i="8" s="1"/>
  <c r="AY129" i="8" s="1"/>
  <c r="AY135" i="8" s="1"/>
  <c r="AY141" i="8" s="1"/>
  <c r="AY147" i="8" s="1"/>
  <c r="AY153" i="8" s="1"/>
  <c r="AY159" i="8" s="1"/>
  <c r="AY165" i="8" s="1"/>
  <c r="AY171" i="8" s="1"/>
  <c r="AY177" i="8" s="1"/>
  <c r="AY183" i="8" s="1"/>
  <c r="AY189" i="8" s="1"/>
  <c r="AY195" i="8" s="1"/>
  <c r="AY201" i="8" s="1"/>
  <c r="AY207" i="8" s="1"/>
  <c r="AY213" i="8" s="1"/>
  <c r="AY219" i="8" s="1"/>
  <c r="AY225" i="8" s="1"/>
  <c r="AY231" i="8" s="1"/>
  <c r="AY237" i="8" s="1"/>
  <c r="AY243" i="8" s="1"/>
  <c r="AY249" i="8" s="1"/>
  <c r="AY255" i="8" s="1"/>
  <c r="H166" i="8"/>
  <c r="I163" i="8"/>
  <c r="I172" i="8"/>
  <c r="AU28" i="8"/>
  <c r="H70" i="8"/>
  <c r="I67" i="8"/>
  <c r="AU154" i="8"/>
  <c r="H112" i="8"/>
  <c r="I109" i="8"/>
  <c r="I46" i="8"/>
  <c r="AU226" i="8"/>
  <c r="I106" i="8"/>
  <c r="H94" i="8"/>
  <c r="I91" i="8"/>
  <c r="AU238" i="8"/>
  <c r="J35" i="8"/>
  <c r="AB35" i="8"/>
  <c r="AT35" i="8"/>
  <c r="AK35" i="8"/>
  <c r="S35" i="8"/>
  <c r="AU190" i="8"/>
  <c r="H172" i="8"/>
  <c r="I169" i="8"/>
  <c r="S143" i="8"/>
  <c r="AK143" i="8"/>
  <c r="AT143" i="8"/>
  <c r="J143" i="8"/>
  <c r="AB143" i="8"/>
  <c r="I244" i="8"/>
  <c r="H52" i="8"/>
  <c r="I49" i="8"/>
  <c r="AU242" i="7"/>
  <c r="I242" i="7" s="1"/>
  <c r="AT252" i="7"/>
  <c r="AV248" i="7"/>
  <c r="I118" i="8"/>
  <c r="I232" i="8"/>
  <c r="I25" i="8"/>
  <c r="H28" i="8"/>
  <c r="H118" i="8"/>
  <c r="I115" i="8"/>
  <c r="H196" i="8"/>
  <c r="I193" i="8"/>
  <c r="H76" i="8"/>
  <c r="I73" i="8"/>
  <c r="H226" i="8"/>
  <c r="I223" i="8"/>
  <c r="I237" i="7"/>
  <c r="AU243" i="7"/>
  <c r="H88" i="8"/>
  <c r="I85" i="8"/>
  <c r="H238" i="8"/>
  <c r="I235" i="8"/>
  <c r="AZ39" i="8"/>
  <c r="AZ45" i="8" s="1"/>
  <c r="AZ51" i="8" s="1"/>
  <c r="AZ57" i="8" s="1"/>
  <c r="AZ63" i="8" s="1"/>
  <c r="AZ69" i="8" s="1"/>
  <c r="AZ75" i="8" s="1"/>
  <c r="AZ81" i="8" s="1"/>
  <c r="AZ87" i="8" s="1"/>
  <c r="AZ93" i="8" s="1"/>
  <c r="AZ99" i="8" s="1"/>
  <c r="AZ105" i="8" s="1"/>
  <c r="AZ111" i="8" s="1"/>
  <c r="AZ117" i="8" s="1"/>
  <c r="AZ123" i="8" s="1"/>
  <c r="AZ129" i="8" s="1"/>
  <c r="AZ135" i="8" s="1"/>
  <c r="AZ141" i="8" s="1"/>
  <c r="AZ147" i="8" s="1"/>
  <c r="AZ153" i="8" s="1"/>
  <c r="AZ159" i="8" s="1"/>
  <c r="AZ165" i="8" s="1"/>
  <c r="AZ171" i="8" s="1"/>
  <c r="AZ177" i="8" s="1"/>
  <c r="AZ183" i="8" s="1"/>
  <c r="AZ189" i="8" s="1"/>
  <c r="AZ195" i="8" s="1"/>
  <c r="AZ201" i="8" s="1"/>
  <c r="AZ207" i="8" s="1"/>
  <c r="AZ213" i="8" s="1"/>
  <c r="AZ219" i="8" s="1"/>
  <c r="AZ225" i="8" s="1"/>
  <c r="AZ231" i="8" s="1"/>
  <c r="AZ237" i="8" s="1"/>
  <c r="AZ243" i="8" s="1"/>
  <c r="AZ249" i="8" s="1"/>
  <c r="AZ255" i="8" s="1"/>
  <c r="H160" i="8"/>
  <c r="I157" i="8"/>
  <c r="H40" i="8"/>
  <c r="I37" i="8"/>
  <c r="I130" i="8"/>
  <c r="AU88" i="8"/>
  <c r="H82" i="8"/>
  <c r="I79" i="8"/>
  <c r="AU208" i="8"/>
  <c r="I211" i="8"/>
  <c r="H214" i="8"/>
  <c r="I124" i="8"/>
  <c r="H46" i="8"/>
  <c r="I43" i="8"/>
  <c r="I100" i="8"/>
  <c r="I202" i="8"/>
  <c r="H250" i="8"/>
  <c r="I247" i="8"/>
  <c r="AZ246" i="7"/>
  <c r="BA246" i="7"/>
  <c r="H184" i="8"/>
  <c r="I181" i="8"/>
  <c r="H58" i="8"/>
  <c r="I55" i="8"/>
  <c r="I160" i="8"/>
  <c r="AT24" i="8"/>
  <c r="AY24" i="8"/>
  <c r="AT19" i="8"/>
  <c r="AT18" i="8"/>
  <c r="AY18" i="8"/>
  <c r="AT21" i="8"/>
  <c r="AT15" i="8"/>
  <c r="AU20" i="8"/>
  <c r="AV21" i="8"/>
  <c r="AV27" i="8" s="1"/>
  <c r="AU16" i="8"/>
  <c r="I16" i="8" s="1"/>
  <c r="H16" i="8"/>
  <c r="I13" i="8"/>
  <c r="H22" i="8"/>
  <c r="I19" i="8"/>
  <c r="AU22" i="8"/>
  <c r="B24" i="8"/>
  <c r="L2" i="9"/>
  <c r="AV32" i="8" l="1"/>
  <c r="AT36" i="8"/>
  <c r="AW240" i="7"/>
  <c r="AU246" i="7"/>
  <c r="AV246" i="7" s="1"/>
  <c r="AT27" i="8"/>
  <c r="AV33" i="8"/>
  <c r="BA252" i="7"/>
  <c r="AZ252" i="7"/>
  <c r="J65" i="8"/>
  <c r="AK65" i="8"/>
  <c r="S65" i="8"/>
  <c r="AT65" i="8"/>
  <c r="AB65" i="8"/>
  <c r="AK221" i="8"/>
  <c r="J221" i="8"/>
  <c r="AB221" i="8"/>
  <c r="AT221" i="8"/>
  <c r="S221" i="8"/>
  <c r="AB107" i="8"/>
  <c r="AT107" i="8"/>
  <c r="J107" i="8"/>
  <c r="AK107" i="8"/>
  <c r="S107" i="8"/>
  <c r="AK251" i="8"/>
  <c r="J251" i="8"/>
  <c r="S251" i="8"/>
  <c r="AB251" i="8"/>
  <c r="AT251" i="8"/>
  <c r="AK41" i="8"/>
  <c r="J41" i="8"/>
  <c r="S41" i="8"/>
  <c r="AT41" i="8"/>
  <c r="AB41" i="8"/>
  <c r="I243" i="7"/>
  <c r="AU249" i="7"/>
  <c r="I154" i="8"/>
  <c r="AB245" i="8"/>
  <c r="J245" i="8"/>
  <c r="AT245" i="8"/>
  <c r="S245" i="8"/>
  <c r="AK245" i="8"/>
  <c r="J209" i="8"/>
  <c r="AB209" i="8"/>
  <c r="AK209" i="8"/>
  <c r="S209" i="8"/>
  <c r="AT209" i="8"/>
  <c r="AT249" i="7"/>
  <c r="AV255" i="7"/>
  <c r="I226" i="8"/>
  <c r="S191" i="8"/>
  <c r="AT191" i="8"/>
  <c r="AB191" i="8"/>
  <c r="J191" i="8"/>
  <c r="AK191" i="8"/>
  <c r="S155" i="8"/>
  <c r="AB155" i="8"/>
  <c r="AT155" i="8"/>
  <c r="J155" i="8"/>
  <c r="AK155" i="8"/>
  <c r="I220" i="8"/>
  <c r="S119" i="8"/>
  <c r="AK119" i="8"/>
  <c r="AT119" i="8"/>
  <c r="AB119" i="8"/>
  <c r="J119" i="8"/>
  <c r="S173" i="8"/>
  <c r="AT173" i="8"/>
  <c r="AB173" i="8"/>
  <c r="J173" i="8"/>
  <c r="AK173" i="8"/>
  <c r="AT25" i="8"/>
  <c r="AT34" i="8"/>
  <c r="AT253" i="7"/>
  <c r="AU32" i="8"/>
  <c r="I32" i="8" s="1"/>
  <c r="AT42" i="8"/>
  <c r="AV38" i="8"/>
  <c r="S239" i="8"/>
  <c r="AB239" i="8"/>
  <c r="AK239" i="8"/>
  <c r="J239" i="8"/>
  <c r="AT239" i="8"/>
  <c r="AT53" i="8"/>
  <c r="AK53" i="8"/>
  <c r="S53" i="8"/>
  <c r="AB53" i="8"/>
  <c r="J53" i="8"/>
  <c r="AB257" i="8"/>
  <c r="AT257" i="8"/>
  <c r="S257" i="8"/>
  <c r="J257" i="8"/>
  <c r="AK257" i="8"/>
  <c r="AT185" i="8"/>
  <c r="AB185" i="8"/>
  <c r="J185" i="8"/>
  <c r="AK185" i="8"/>
  <c r="S185" i="8"/>
  <c r="I208" i="8"/>
  <c r="I88" i="8"/>
  <c r="AB227" i="8"/>
  <c r="AT227" i="8"/>
  <c r="S227" i="8"/>
  <c r="J227" i="8"/>
  <c r="AK227" i="8"/>
  <c r="I190" i="8"/>
  <c r="I238" i="8"/>
  <c r="S71" i="8"/>
  <c r="AT71" i="8"/>
  <c r="AK71" i="8"/>
  <c r="AB71" i="8"/>
  <c r="J71" i="8"/>
  <c r="J101" i="8"/>
  <c r="S101" i="8"/>
  <c r="AB101" i="8"/>
  <c r="AK101" i="8"/>
  <c r="AT101" i="8"/>
  <c r="AB203" i="8"/>
  <c r="AK203" i="8"/>
  <c r="AT203" i="8"/>
  <c r="S203" i="8"/>
  <c r="J203" i="8"/>
  <c r="J233" i="8"/>
  <c r="AB233" i="8"/>
  <c r="AK233" i="8"/>
  <c r="S233" i="8"/>
  <c r="AT233" i="8"/>
  <c r="AU30" i="8"/>
  <c r="AK161" i="8"/>
  <c r="S161" i="8"/>
  <c r="AT161" i="8"/>
  <c r="J161" i="8"/>
  <c r="AB161" i="8"/>
  <c r="AT89" i="8"/>
  <c r="AB89" i="8"/>
  <c r="J89" i="8"/>
  <c r="AK89" i="8"/>
  <c r="S89" i="8"/>
  <c r="S29" i="8"/>
  <c r="AT29" i="8"/>
  <c r="AK29" i="8"/>
  <c r="AB29" i="8"/>
  <c r="J29" i="8"/>
  <c r="AK113" i="8"/>
  <c r="AT113" i="8"/>
  <c r="S113" i="8"/>
  <c r="J113" i="8"/>
  <c r="AB113" i="8"/>
  <c r="I58" i="8"/>
  <c r="AT215" i="8"/>
  <c r="AB215" i="8"/>
  <c r="J215" i="8"/>
  <c r="AK215" i="8"/>
  <c r="S215" i="8"/>
  <c r="BA36" i="8"/>
  <c r="AZ36" i="8"/>
  <c r="S125" i="8"/>
  <c r="AT125" i="8"/>
  <c r="AK125" i="8"/>
  <c r="AB125" i="8"/>
  <c r="J125" i="8"/>
  <c r="AK59" i="8"/>
  <c r="S59" i="8"/>
  <c r="AB59" i="8"/>
  <c r="J59" i="8"/>
  <c r="AT59" i="8"/>
  <c r="AT47" i="8"/>
  <c r="AB47" i="8"/>
  <c r="J47" i="8"/>
  <c r="S47" i="8"/>
  <c r="AK47" i="8"/>
  <c r="AK83" i="8"/>
  <c r="S83" i="8"/>
  <c r="AB83" i="8"/>
  <c r="AT83" i="8"/>
  <c r="J83" i="8"/>
  <c r="S77" i="8"/>
  <c r="AT77" i="8"/>
  <c r="AK77" i="8"/>
  <c r="AB77" i="8"/>
  <c r="J77" i="8"/>
  <c r="J197" i="8"/>
  <c r="AK197" i="8"/>
  <c r="AT197" i="8"/>
  <c r="S197" i="8"/>
  <c r="AB197" i="8"/>
  <c r="AU248" i="7"/>
  <c r="I248" i="7" s="1"/>
  <c r="AV254" i="7"/>
  <c r="AT258" i="7"/>
  <c r="J95" i="8"/>
  <c r="S95" i="8"/>
  <c r="AK95" i="8"/>
  <c r="AT95" i="8"/>
  <c r="AB95" i="8"/>
  <c r="I28" i="8"/>
  <c r="AT167" i="8"/>
  <c r="AB167" i="8"/>
  <c r="J167" i="8"/>
  <c r="S167" i="8"/>
  <c r="AK167" i="8"/>
  <c r="AT179" i="8"/>
  <c r="J179" i="8"/>
  <c r="AK179" i="8"/>
  <c r="S179" i="8"/>
  <c r="AB179" i="8"/>
  <c r="AB131" i="8"/>
  <c r="AT131" i="8"/>
  <c r="AK131" i="8"/>
  <c r="S131" i="8"/>
  <c r="J131" i="8"/>
  <c r="J149" i="8"/>
  <c r="AT149" i="8"/>
  <c r="S149" i="8"/>
  <c r="AK149" i="8"/>
  <c r="AB149" i="8"/>
  <c r="AZ18" i="8"/>
  <c r="AT13" i="8" s="1"/>
  <c r="BA24" i="8"/>
  <c r="AU24" i="8" s="1"/>
  <c r="AZ24" i="8"/>
  <c r="AK17" i="8"/>
  <c r="AR18" i="8" s="1"/>
  <c r="AL18" i="8" s="1"/>
  <c r="AN18" i="8" s="1"/>
  <c r="AB17" i="8"/>
  <c r="AI18" i="8" s="1"/>
  <c r="AC18" i="8" s="1"/>
  <c r="AE18" i="8" s="1"/>
  <c r="S17" i="8"/>
  <c r="Z18" i="8" s="1"/>
  <c r="T18" i="8" s="1"/>
  <c r="V18" i="8" s="1"/>
  <c r="AT17" i="8"/>
  <c r="BA18" i="8" s="1"/>
  <c r="AU18" i="8" s="1"/>
  <c r="AV18" i="8" s="1"/>
  <c r="J17" i="8"/>
  <c r="Q18" i="8" s="1"/>
  <c r="K18" i="8" s="1"/>
  <c r="M18" i="8" s="1"/>
  <c r="AT23" i="8"/>
  <c r="AB23" i="8"/>
  <c r="J23" i="8"/>
  <c r="AK23" i="8"/>
  <c r="S23" i="8"/>
  <c r="I20" i="8"/>
  <c r="AU15" i="8"/>
  <c r="AU21" i="8"/>
  <c r="AU27" i="8" s="1"/>
  <c r="I22" i="8"/>
  <c r="M2" i="9"/>
  <c r="L9" i="9"/>
  <c r="AW246" i="7" l="1"/>
  <c r="AV30" i="8"/>
  <c r="AU36" i="8"/>
  <c r="AW30" i="8"/>
  <c r="I27" i="8"/>
  <c r="AU33" i="8"/>
  <c r="AU254" i="7"/>
  <c r="I254" i="7" s="1"/>
  <c r="AT255" i="7"/>
  <c r="AT31" i="8"/>
  <c r="AT40" i="8"/>
  <c r="BA42" i="8"/>
  <c r="AZ42" i="8"/>
  <c r="I249" i="7"/>
  <c r="AU255" i="7"/>
  <c r="I15" i="8"/>
  <c r="AW18" i="8"/>
  <c r="AU252" i="7"/>
  <c r="AV252" i="7" s="1"/>
  <c r="AU38" i="8"/>
  <c r="I38" i="8" s="1"/>
  <c r="AV44" i="8"/>
  <c r="AT48" i="8"/>
  <c r="AT33" i="8"/>
  <c r="AV36" i="8" s="1"/>
  <c r="AV39" i="8"/>
  <c r="AZ258" i="7"/>
  <c r="BA258" i="7"/>
  <c r="AV24" i="8"/>
  <c r="AW24" i="8"/>
  <c r="U18" i="8"/>
  <c r="AD18" i="8"/>
  <c r="BB18" i="8"/>
  <c r="L18" i="8"/>
  <c r="AM18" i="8"/>
  <c r="I21" i="8"/>
  <c r="N2" i="9"/>
  <c r="M9" i="9"/>
  <c r="BA48" i="8" l="1"/>
  <c r="AZ48" i="8"/>
  <c r="AW252" i="7"/>
  <c r="AU44" i="8"/>
  <c r="I44" i="8" s="1"/>
  <c r="AT54" i="8"/>
  <c r="AV50" i="8"/>
  <c r="AU258" i="7"/>
  <c r="AV258" i="7" s="1"/>
  <c r="I255" i="7"/>
  <c r="AW36" i="8"/>
  <c r="I33" i="8"/>
  <c r="AU39" i="8"/>
  <c r="AT39" i="8"/>
  <c r="AV45" i="8"/>
  <c r="AT37" i="8"/>
  <c r="AT46" i="8"/>
  <c r="AU42" i="8"/>
  <c r="O2" i="9"/>
  <c r="N9" i="9"/>
  <c r="AW258" i="7" l="1"/>
  <c r="AU48" i="8"/>
  <c r="AW42" i="8"/>
  <c r="AT45" i="8"/>
  <c r="AV51" i="8"/>
  <c r="I39" i="8"/>
  <c r="AU45" i="8"/>
  <c r="AT52" i="8"/>
  <c r="AT43" i="8"/>
  <c r="AU50" i="8"/>
  <c r="I50" i="8" s="1"/>
  <c r="AV56" i="8"/>
  <c r="AT60" i="8"/>
  <c r="AZ54" i="8"/>
  <c r="BA54" i="8"/>
  <c r="AV42" i="8"/>
  <c r="P2" i="9"/>
  <c r="O9" i="9"/>
  <c r="AU54" i="8" l="1"/>
  <c r="AV48" i="8"/>
  <c r="AU56" i="8"/>
  <c r="I56" i="8" s="1"/>
  <c r="AT66" i="8"/>
  <c r="AV62" i="8"/>
  <c r="AW48" i="8"/>
  <c r="I45" i="8"/>
  <c r="AU51" i="8"/>
  <c r="AT51" i="8"/>
  <c r="AW54" i="8" s="1"/>
  <c r="AV57" i="8"/>
  <c r="AZ60" i="8"/>
  <c r="BA60" i="8"/>
  <c r="AT49" i="8"/>
  <c r="AT58" i="8"/>
  <c r="Q2" i="9"/>
  <c r="P9" i="9"/>
  <c r="AU60" i="8" l="1"/>
  <c r="AV54" i="8"/>
  <c r="I51" i="8"/>
  <c r="AU57" i="8"/>
  <c r="AU62" i="8"/>
  <c r="I62" i="8" s="1"/>
  <c r="AT72" i="8"/>
  <c r="AV68" i="8"/>
  <c r="BA66" i="8"/>
  <c r="AZ66" i="8"/>
  <c r="AT64" i="8"/>
  <c r="AT55" i="8"/>
  <c r="AT57" i="8"/>
  <c r="AV63" i="8"/>
  <c r="R2" i="9"/>
  <c r="Q9" i="9"/>
  <c r="AV60" i="8" l="1"/>
  <c r="AT63" i="8"/>
  <c r="AV69" i="8"/>
  <c r="AT61" i="8"/>
  <c r="AT70" i="8"/>
  <c r="AU66" i="8"/>
  <c r="AW60" i="8"/>
  <c r="I57" i="8"/>
  <c r="AU63" i="8"/>
  <c r="AU68" i="8"/>
  <c r="I68" i="8" s="1"/>
  <c r="AT78" i="8"/>
  <c r="AV74" i="8"/>
  <c r="AZ72" i="8"/>
  <c r="BA72" i="8"/>
  <c r="R9" i="9"/>
  <c r="U2" i="9"/>
  <c r="AV66" i="8" l="1"/>
  <c r="AU72" i="8"/>
  <c r="AT67" i="8"/>
  <c r="AT76" i="8"/>
  <c r="AU74" i="8"/>
  <c r="I74" i="8" s="1"/>
  <c r="AT84" i="8"/>
  <c r="AV80" i="8"/>
  <c r="AT69" i="8"/>
  <c r="AV72" i="8" s="1"/>
  <c r="AV75" i="8"/>
  <c r="AW66" i="8"/>
  <c r="I63" i="8"/>
  <c r="AU69" i="8"/>
  <c r="AZ78" i="8"/>
  <c r="BA78" i="8"/>
  <c r="V2" i="9"/>
  <c r="U9" i="9"/>
  <c r="AW72" i="8" l="1"/>
  <c r="I69" i="8"/>
  <c r="AU75" i="8"/>
  <c r="AT75" i="8"/>
  <c r="AV81" i="8"/>
  <c r="AU80" i="8"/>
  <c r="I80" i="8" s="1"/>
  <c r="AV86" i="8"/>
  <c r="AT90" i="8"/>
  <c r="AT73" i="8"/>
  <c r="AT82" i="8"/>
  <c r="AU78" i="8"/>
  <c r="BA84" i="8"/>
  <c r="AZ84" i="8"/>
  <c r="V9" i="9"/>
  <c r="W2" i="9"/>
  <c r="AU84" i="8" l="1"/>
  <c r="AT79" i="8"/>
  <c r="AT88" i="8"/>
  <c r="AV78" i="8"/>
  <c r="AU86" i="8"/>
  <c r="I86" i="8" s="1"/>
  <c r="AT96" i="8"/>
  <c r="AV92" i="8"/>
  <c r="AT81" i="8"/>
  <c r="AV84" i="8" s="1"/>
  <c r="AV87" i="8"/>
  <c r="BA90" i="8"/>
  <c r="AZ90" i="8"/>
  <c r="AW78" i="8"/>
  <c r="I75" i="8"/>
  <c r="AU81" i="8"/>
  <c r="W9" i="9"/>
  <c r="X2" i="9"/>
  <c r="AT87" i="8" l="1"/>
  <c r="AV93" i="8"/>
  <c r="BA96" i="8"/>
  <c r="AZ96" i="8"/>
  <c r="AU92" i="8"/>
  <c r="AV98" i="8"/>
  <c r="AT102" i="8"/>
  <c r="AW84" i="8"/>
  <c r="I81" i="8"/>
  <c r="AU87" i="8"/>
  <c r="AT85" i="8"/>
  <c r="AT94" i="8"/>
  <c r="AU90" i="8"/>
  <c r="Y2" i="9"/>
  <c r="X9" i="9"/>
  <c r="BA102" i="8" l="1"/>
  <c r="AZ102" i="8"/>
  <c r="AU98" i="8"/>
  <c r="I98" i="8" s="1"/>
  <c r="AT108" i="8"/>
  <c r="AV104" i="8"/>
  <c r="AW90" i="8"/>
  <c r="I87" i="8"/>
  <c r="AU93" i="8"/>
  <c r="AT93" i="8"/>
  <c r="AV99" i="8"/>
  <c r="AT91" i="8"/>
  <c r="AT100" i="8"/>
  <c r="AU96" i="8"/>
  <c r="I92" i="8"/>
  <c r="AV90" i="8"/>
  <c r="Z2" i="9"/>
  <c r="Y9" i="9"/>
  <c r="AT106" i="8" l="1"/>
  <c r="AT97" i="8"/>
  <c r="AT99" i="8"/>
  <c r="AV105" i="8"/>
  <c r="AU104" i="8"/>
  <c r="I104" i="8" s="1"/>
  <c r="AV110" i="8"/>
  <c r="AT114" i="8"/>
  <c r="AV96" i="8"/>
  <c r="BA108" i="8"/>
  <c r="AZ108" i="8"/>
  <c r="AW96" i="8"/>
  <c r="I93" i="8"/>
  <c r="AU99" i="8"/>
  <c r="AU102" i="8"/>
  <c r="AA2" i="9"/>
  <c r="Z9" i="9"/>
  <c r="BA114" i="8" l="1"/>
  <c r="AZ114" i="8"/>
  <c r="AT105" i="8"/>
  <c r="AV111" i="8"/>
  <c r="AT103" i="8"/>
  <c r="AT112" i="8"/>
  <c r="AV102" i="8"/>
  <c r="AU110" i="8"/>
  <c r="I110" i="8" s="1"/>
  <c r="AT120" i="8"/>
  <c r="AV116" i="8"/>
  <c r="AW102" i="8"/>
  <c r="I99" i="8"/>
  <c r="AU105" i="8"/>
  <c r="AU108" i="8"/>
  <c r="AA9" i="9"/>
  <c r="AD2" i="9"/>
  <c r="AV108" i="8" l="1"/>
  <c r="AT118" i="8"/>
  <c r="AT109" i="8"/>
  <c r="AT111" i="8"/>
  <c r="AV117" i="8"/>
  <c r="AU114" i="8"/>
  <c r="AU116" i="8"/>
  <c r="I116" i="8" s="1"/>
  <c r="AV122" i="8"/>
  <c r="AT126" i="8"/>
  <c r="AW108" i="8"/>
  <c r="I105" i="8"/>
  <c r="AU111" i="8"/>
  <c r="AZ120" i="8"/>
  <c r="BA120" i="8"/>
  <c r="AE2" i="9"/>
  <c r="AD9" i="9"/>
  <c r="AV114" i="8" l="1"/>
  <c r="BA126" i="8"/>
  <c r="AZ126" i="8"/>
  <c r="AT117" i="8"/>
  <c r="AV123" i="8"/>
  <c r="AU120" i="8"/>
  <c r="AW114" i="8"/>
  <c r="AU122" i="8"/>
  <c r="I122" i="8" s="1"/>
  <c r="AV128" i="8"/>
  <c r="AT132" i="8"/>
  <c r="AT115" i="8"/>
  <c r="AT124" i="8"/>
  <c r="I111" i="8"/>
  <c r="AU117" i="8"/>
  <c r="AF2" i="9"/>
  <c r="AE9" i="9"/>
  <c r="BA132" i="8" l="1"/>
  <c r="AZ132" i="8"/>
  <c r="AU128" i="8"/>
  <c r="I128" i="8" s="1"/>
  <c r="AT138" i="8"/>
  <c r="AV134" i="8"/>
  <c r="AT123" i="8"/>
  <c r="AV129" i="8"/>
  <c r="AW120" i="8"/>
  <c r="I117" i="8"/>
  <c r="AU123" i="8"/>
  <c r="AV120" i="8"/>
  <c r="AT130" i="8"/>
  <c r="AT121" i="8"/>
  <c r="AU126" i="8"/>
  <c r="F1" i="9"/>
  <c r="AG2" i="9"/>
  <c r="AF9" i="9"/>
  <c r="AV126" i="8" l="1"/>
  <c r="AU134" i="8"/>
  <c r="I134" i="8" s="1"/>
  <c r="AT144" i="8"/>
  <c r="AV140" i="8"/>
  <c r="AU132" i="8"/>
  <c r="BA138" i="8"/>
  <c r="AU138" i="8" s="1"/>
  <c r="AZ138" i="8"/>
  <c r="AT127" i="8"/>
  <c r="AT136" i="8"/>
  <c r="AW126" i="8"/>
  <c r="I123" i="8"/>
  <c r="AU129" i="8"/>
  <c r="AT129" i="8"/>
  <c r="AV135" i="8"/>
  <c r="AH2" i="9"/>
  <c r="AG9" i="9"/>
  <c r="AW132" i="8" l="1"/>
  <c r="AT133" i="8"/>
  <c r="AT142" i="8"/>
  <c r="I129" i="8"/>
  <c r="AU135" i="8"/>
  <c r="AU140" i="8"/>
  <c r="I140" i="8" s="1"/>
  <c r="AT150" i="8"/>
  <c r="AV146" i="8"/>
  <c r="BA144" i="8"/>
  <c r="AZ144" i="8"/>
  <c r="AT135" i="8"/>
  <c r="AV138" i="8" s="1"/>
  <c r="AV141" i="8"/>
  <c r="AV132" i="8"/>
  <c r="AI2" i="9"/>
  <c r="AH9" i="9"/>
  <c r="AU146" i="8" l="1"/>
  <c r="I146" i="8" s="1"/>
  <c r="AV152" i="8"/>
  <c r="AT156" i="8"/>
  <c r="AZ150" i="8"/>
  <c r="BA150" i="8"/>
  <c r="AT141" i="8"/>
  <c r="AV147" i="8"/>
  <c r="AU144" i="8"/>
  <c r="AT139" i="8"/>
  <c r="AT148" i="8"/>
  <c r="AW138" i="8"/>
  <c r="I135" i="8"/>
  <c r="AU141" i="8"/>
  <c r="AJ2" i="9"/>
  <c r="AI9" i="9"/>
  <c r="AU150" i="8" l="1"/>
  <c r="AV144" i="8"/>
  <c r="AZ156" i="8"/>
  <c r="BA156" i="8"/>
  <c r="AU152" i="8"/>
  <c r="I152" i="8" s="1"/>
  <c r="AT162" i="8"/>
  <c r="AV158" i="8"/>
  <c r="AT154" i="8"/>
  <c r="AT145" i="8"/>
  <c r="AW144" i="8"/>
  <c r="I141" i="8"/>
  <c r="AU147" i="8"/>
  <c r="AT147" i="8"/>
  <c r="AV153" i="8"/>
  <c r="AJ9" i="9"/>
  <c r="AM2" i="9"/>
  <c r="AV150" i="8" l="1"/>
  <c r="AU156" i="8"/>
  <c r="AT151" i="8"/>
  <c r="AT160" i="8"/>
  <c r="AU158" i="8"/>
  <c r="I158" i="8" s="1"/>
  <c r="AT168" i="8"/>
  <c r="AV164" i="8"/>
  <c r="AW150" i="8"/>
  <c r="I147" i="8"/>
  <c r="AU153" i="8"/>
  <c r="BA162" i="8"/>
  <c r="AZ162" i="8"/>
  <c r="AT153" i="8"/>
  <c r="AV159" i="8"/>
  <c r="AN2" i="9"/>
  <c r="AM9" i="9"/>
  <c r="AV156" i="8" l="1"/>
  <c r="AW156" i="8"/>
  <c r="I153" i="8"/>
  <c r="AU159" i="8"/>
  <c r="AU162" i="8"/>
  <c r="AT166" i="8"/>
  <c r="AT157" i="8"/>
  <c r="AT159" i="8"/>
  <c r="AV165" i="8"/>
  <c r="AU164" i="8"/>
  <c r="I164" i="8" s="1"/>
  <c r="AT174" i="8"/>
  <c r="AV170" i="8"/>
  <c r="BA168" i="8"/>
  <c r="AZ168" i="8"/>
  <c r="AO2" i="9"/>
  <c r="AN9" i="9"/>
  <c r="AU168" i="8" l="1"/>
  <c r="AT165" i="8"/>
  <c r="AV171" i="8"/>
  <c r="AU170" i="8"/>
  <c r="I170" i="8" s="1"/>
  <c r="AV176" i="8"/>
  <c r="AT180" i="8"/>
  <c r="AT163" i="8"/>
  <c r="AT172" i="8"/>
  <c r="AV162" i="8"/>
  <c r="AZ174" i="8"/>
  <c r="BA174" i="8"/>
  <c r="AW162" i="8"/>
  <c r="I159" i="8"/>
  <c r="AU165" i="8"/>
  <c r="AO9" i="9"/>
  <c r="AP2" i="9"/>
  <c r="AV168" i="8" l="1"/>
  <c r="AU174" i="8"/>
  <c r="AT169" i="8"/>
  <c r="AT178" i="8"/>
  <c r="BA180" i="8"/>
  <c r="AZ180" i="8"/>
  <c r="AT171" i="8"/>
  <c r="AV177" i="8"/>
  <c r="AU176" i="8"/>
  <c r="I176" i="8" s="1"/>
  <c r="AV182" i="8"/>
  <c r="AT186" i="8"/>
  <c r="I165" i="8"/>
  <c r="AW168" i="8"/>
  <c r="AU171" i="8"/>
  <c r="AQ2" i="9"/>
  <c r="AP9" i="9"/>
  <c r="AV174" i="8" l="1"/>
  <c r="AW174" i="8"/>
  <c r="I171" i="8"/>
  <c r="AU177" i="8"/>
  <c r="AT177" i="8"/>
  <c r="AV183" i="8"/>
  <c r="AZ186" i="8"/>
  <c r="BA186" i="8"/>
  <c r="AT175" i="8"/>
  <c r="AT184" i="8"/>
  <c r="AU180" i="8"/>
  <c r="AU182" i="8"/>
  <c r="I182" i="8" s="1"/>
  <c r="AT192" i="8"/>
  <c r="AV188" i="8"/>
  <c r="AR2" i="9"/>
  <c r="AQ9" i="9"/>
  <c r="AV180" i="8" l="1"/>
  <c r="AT183" i="8"/>
  <c r="AV189" i="8"/>
  <c r="AU188" i="8"/>
  <c r="I188" i="8" s="1"/>
  <c r="AV194" i="8"/>
  <c r="AT198" i="8"/>
  <c r="AZ192" i="8"/>
  <c r="BA192" i="8"/>
  <c r="AT181" i="8"/>
  <c r="AT190" i="8"/>
  <c r="AU186" i="8"/>
  <c r="AW180" i="8"/>
  <c r="I177" i="8"/>
  <c r="AU183" i="8"/>
  <c r="AS2" i="9"/>
  <c r="AR9" i="9"/>
  <c r="AV186" i="8" l="1"/>
  <c r="AT196" i="8"/>
  <c r="AT187" i="8"/>
  <c r="BA198" i="8"/>
  <c r="AZ198" i="8"/>
  <c r="AU194" i="8"/>
  <c r="I194" i="8" s="1"/>
  <c r="AV200" i="8"/>
  <c r="AT204" i="8"/>
  <c r="AT189" i="8"/>
  <c r="AV195" i="8"/>
  <c r="AU192" i="8"/>
  <c r="AW186" i="8"/>
  <c r="I183" i="8"/>
  <c r="AU189" i="8"/>
  <c r="AV2" i="9"/>
  <c r="AS9" i="9"/>
  <c r="AW192" i="8" l="1"/>
  <c r="AU198" i="8"/>
  <c r="AT195" i="8"/>
  <c r="AV201" i="8"/>
  <c r="AU200" i="8"/>
  <c r="I200" i="8" s="1"/>
  <c r="AV206" i="8"/>
  <c r="AT210" i="8"/>
  <c r="I189" i="8"/>
  <c r="AU195" i="8"/>
  <c r="AT202" i="8"/>
  <c r="AT193" i="8"/>
  <c r="AZ204" i="8"/>
  <c r="BA204" i="8"/>
  <c r="AU204" i="8" s="1"/>
  <c r="AV192" i="8"/>
  <c r="AV9" i="9"/>
  <c r="AW2" i="9"/>
  <c r="AV198" i="8" l="1"/>
  <c r="AT201" i="8"/>
  <c r="AV204" i="8" s="1"/>
  <c r="AV207" i="8"/>
  <c r="AW198" i="8"/>
  <c r="I195" i="8"/>
  <c r="AU201" i="8"/>
  <c r="BA210" i="8"/>
  <c r="AZ210" i="8"/>
  <c r="AU206" i="8"/>
  <c r="I206" i="8" s="1"/>
  <c r="AT216" i="8"/>
  <c r="AV212" i="8"/>
  <c r="AT199" i="8"/>
  <c r="AT208" i="8"/>
  <c r="AW9" i="9"/>
  <c r="AX2" i="9"/>
  <c r="I201" i="8" l="1"/>
  <c r="AU207" i="8"/>
  <c r="AT205" i="8"/>
  <c r="AT214" i="8"/>
  <c r="BA216" i="8"/>
  <c r="AZ216" i="8"/>
  <c r="AT207" i="8"/>
  <c r="AV213" i="8"/>
  <c r="AU212" i="8"/>
  <c r="I212" i="8" s="1"/>
  <c r="AV218" i="8"/>
  <c r="AT222" i="8"/>
  <c r="AU210" i="8"/>
  <c r="AW204" i="8"/>
  <c r="AX9" i="9"/>
  <c r="AY2" i="9"/>
  <c r="BA222" i="8" l="1"/>
  <c r="AZ222" i="8"/>
  <c r="AU216" i="8"/>
  <c r="AU218" i="8"/>
  <c r="I218" i="8" s="1"/>
  <c r="AT228" i="8"/>
  <c r="AV224" i="8"/>
  <c r="AV210" i="8"/>
  <c r="AT211" i="8"/>
  <c r="AT220" i="8"/>
  <c r="AT213" i="8"/>
  <c r="AV219" i="8"/>
  <c r="AW210" i="8"/>
  <c r="I207" i="8"/>
  <c r="AU213" i="8"/>
  <c r="AZ2" i="9"/>
  <c r="AY9" i="9"/>
  <c r="AV216" i="8" l="1"/>
  <c r="AT219" i="8"/>
  <c r="AV225" i="8"/>
  <c r="AU224" i="8"/>
  <c r="I224" i="8" s="1"/>
  <c r="AV230" i="8"/>
  <c r="AT234" i="8"/>
  <c r="AU222" i="8"/>
  <c r="AT217" i="8"/>
  <c r="AT226" i="8"/>
  <c r="BA228" i="8"/>
  <c r="AZ228" i="8"/>
  <c r="AW216" i="8"/>
  <c r="I213" i="8"/>
  <c r="AU219" i="8"/>
  <c r="BA2" i="9"/>
  <c r="AZ9" i="9"/>
  <c r="AW222" i="8" l="1"/>
  <c r="I219" i="8"/>
  <c r="AU225" i="8"/>
  <c r="AT223" i="8"/>
  <c r="AT232" i="8"/>
  <c r="AZ234" i="8"/>
  <c r="BA234" i="8"/>
  <c r="AU230" i="8"/>
  <c r="I230" i="8" s="1"/>
  <c r="AV236" i="8"/>
  <c r="AT240" i="8"/>
  <c r="AT225" i="8"/>
  <c r="AV231" i="8"/>
  <c r="AV222" i="8"/>
  <c r="AU228" i="8"/>
  <c r="BB2" i="9"/>
  <c r="BB9" i="9" s="1"/>
  <c r="BA9" i="9"/>
  <c r="AX37" i="9" s="1"/>
  <c r="AZ61" i="9" l="1"/>
  <c r="AX217" i="9"/>
  <c r="AX220" i="9" s="1"/>
  <c r="AX115" i="9"/>
  <c r="AY37" i="9"/>
  <c r="AY40" i="9" s="1"/>
  <c r="BB79" i="9"/>
  <c r="BB82" i="9" s="1"/>
  <c r="AY169" i="9"/>
  <c r="AY172" i="9" s="1"/>
  <c r="AZ133" i="9"/>
  <c r="AZ136" i="9" s="1"/>
  <c r="AY73" i="9"/>
  <c r="AY76" i="9" s="1"/>
  <c r="AV193" i="9"/>
  <c r="AV196" i="9" s="1"/>
  <c r="AZ169" i="9"/>
  <c r="AZ172" i="9" s="1"/>
  <c r="BB157" i="9"/>
  <c r="BB160" i="9" s="1"/>
  <c r="BA223" i="9"/>
  <c r="BA226" i="9" s="1"/>
  <c r="AZ199" i="9"/>
  <c r="AZ202" i="9" s="1"/>
  <c r="AY55" i="9"/>
  <c r="AY58" i="9" s="1"/>
  <c r="AW103" i="9"/>
  <c r="AW106" i="9" s="1"/>
  <c r="AV55" i="9"/>
  <c r="AV58" i="9" s="1"/>
  <c r="AW217" i="9"/>
  <c r="AW220" i="9" s="1"/>
  <c r="AW175" i="9"/>
  <c r="AW178" i="9" s="1"/>
  <c r="AY247" i="9"/>
  <c r="AY250" i="9" s="1"/>
  <c r="AX85" i="9"/>
  <c r="AX88" i="9" s="1"/>
  <c r="AW139" i="9"/>
  <c r="AW142" i="9" s="1"/>
  <c r="AV228" i="8"/>
  <c r="AV181" i="9"/>
  <c r="AV184" i="9" s="1"/>
  <c r="AY85" i="9"/>
  <c r="AY88" i="9" s="1"/>
  <c r="AX223" i="9"/>
  <c r="AX226" i="9" s="1"/>
  <c r="BB73" i="9"/>
  <c r="BB76" i="9" s="1"/>
  <c r="AX145" i="9"/>
  <c r="AX148" i="9" s="1"/>
  <c r="AV127" i="9"/>
  <c r="AV130" i="9" s="1"/>
  <c r="BA187" i="9"/>
  <c r="BA190" i="9" s="1"/>
  <c r="AX31" i="9"/>
  <c r="AX34" i="9" s="1"/>
  <c r="AW127" i="9"/>
  <c r="AW130" i="9" s="1"/>
  <c r="AV157" i="9"/>
  <c r="AV160" i="9" s="1"/>
  <c r="BB211" i="9"/>
  <c r="BB214" i="9" s="1"/>
  <c r="BA169" i="9"/>
  <c r="BA172" i="9" s="1"/>
  <c r="AW247" i="9"/>
  <c r="BB193" i="9"/>
  <c r="BB196" i="9" s="1"/>
  <c r="BA91" i="9"/>
  <c r="AY235" i="9"/>
  <c r="AY238" i="9" s="1"/>
  <c r="AZ139" i="9"/>
  <c r="AZ142" i="9" s="1"/>
  <c r="BA240" i="8"/>
  <c r="AZ240" i="8"/>
  <c r="AW193" i="9"/>
  <c r="AW196" i="9" s="1"/>
  <c r="AZ67" i="9"/>
  <c r="AZ70" i="9" s="1"/>
  <c r="BA247" i="9"/>
  <c r="BA250" i="9" s="1"/>
  <c r="AY211" i="9"/>
  <c r="AY214" i="9" s="1"/>
  <c r="AT238" i="8"/>
  <c r="AT229" i="8"/>
  <c r="BB121" i="9"/>
  <c r="BB124" i="9" s="1"/>
  <c r="AV115" i="9"/>
  <c r="AY187" i="9"/>
  <c r="AY190" i="9" s="1"/>
  <c r="AV229" i="9"/>
  <c r="AV232" i="9" s="1"/>
  <c r="AZ115" i="9"/>
  <c r="AZ118" i="9" s="1"/>
  <c r="AY49" i="9"/>
  <c r="AY52" i="9" s="1"/>
  <c r="BB127" i="9"/>
  <c r="BB130" i="9" s="1"/>
  <c r="AU234" i="8"/>
  <c r="BA235" i="9"/>
  <c r="BA238" i="9" s="1"/>
  <c r="AV61" i="9"/>
  <c r="I225" i="8"/>
  <c r="AW228" i="8"/>
  <c r="AU231" i="8"/>
  <c r="AU236" i="8"/>
  <c r="I236" i="8" s="1"/>
  <c r="AV242" i="8"/>
  <c r="AT246" i="8"/>
  <c r="AV151" i="9"/>
  <c r="AY151" i="9"/>
  <c r="AY154" i="9" s="1"/>
  <c r="BB145" i="9"/>
  <c r="BB148" i="9" s="1"/>
  <c r="AZ25" i="9"/>
  <c r="AZ28" i="9" s="1"/>
  <c r="AZ37" i="9"/>
  <c r="AZ40" i="9" s="1"/>
  <c r="AY31" i="9"/>
  <c r="AY34" i="9" s="1"/>
  <c r="AX91" i="9"/>
  <c r="AX94" i="9" s="1"/>
  <c r="AY115" i="9"/>
  <c r="AY118" i="9" s="1"/>
  <c r="AY181" i="9"/>
  <c r="AY184" i="9" s="1"/>
  <c r="AV163" i="9"/>
  <c r="AV166" i="9" s="1"/>
  <c r="AW253" i="9"/>
  <c r="AW256" i="9" s="1"/>
  <c r="AX103" i="9"/>
  <c r="AX106" i="9" s="1"/>
  <c r="AW211" i="9"/>
  <c r="AW214" i="9" s="1"/>
  <c r="AV253" i="9"/>
  <c r="AV256" i="9" s="1"/>
  <c r="BA85" i="9"/>
  <c r="BA88" i="9" s="1"/>
  <c r="BB61" i="9"/>
  <c r="BB64" i="9" s="1"/>
  <c r="AX121" i="9"/>
  <c r="AX124" i="9" s="1"/>
  <c r="BB139" i="9"/>
  <c r="BB142" i="9" s="1"/>
  <c r="AV97" i="9"/>
  <c r="AZ217" i="9"/>
  <c r="AZ220" i="9" s="1"/>
  <c r="BB103" i="9"/>
  <c r="BB106" i="9" s="1"/>
  <c r="BA103" i="9"/>
  <c r="BA106" i="9" s="1"/>
  <c r="AY199" i="9"/>
  <c r="AY202" i="9" s="1"/>
  <c r="AX253" i="9"/>
  <c r="AX256" i="9" s="1"/>
  <c r="AX169" i="9"/>
  <c r="AX172" i="9" s="1"/>
  <c r="AY25" i="9"/>
  <c r="AY28" i="9" s="1"/>
  <c r="AV175" i="9"/>
  <c r="AV178" i="9" s="1"/>
  <c r="AX181" i="9"/>
  <c r="AX184" i="9" s="1"/>
  <c r="AZ43" i="9"/>
  <c r="AZ46" i="9" s="1"/>
  <c r="AW187" i="9"/>
  <c r="AW190" i="9" s="1"/>
  <c r="BA31" i="9"/>
  <c r="AV199" i="9"/>
  <c r="AV91" i="9"/>
  <c r="AV94" i="9" s="1"/>
  <c r="AX175" i="9"/>
  <c r="AX178" i="9" s="1"/>
  <c r="AZ157" i="9"/>
  <c r="AZ160" i="9" s="1"/>
  <c r="AZ121" i="9"/>
  <c r="AZ124" i="9" s="1"/>
  <c r="AW205" i="9"/>
  <c r="AW208" i="9" s="1"/>
  <c r="AW49" i="9"/>
  <c r="AW52" i="9" s="1"/>
  <c r="AW61" i="9"/>
  <c r="AW64" i="9" s="1"/>
  <c r="AY91" i="9"/>
  <c r="AY94" i="9" s="1"/>
  <c r="AV79" i="9"/>
  <c r="AV82" i="9" s="1"/>
  <c r="AV247" i="9"/>
  <c r="AV250" i="9" s="1"/>
  <c r="AZ109" i="9"/>
  <c r="AZ112" i="9" s="1"/>
  <c r="AY139" i="9"/>
  <c r="AY142" i="9" s="1"/>
  <c r="BB151" i="9"/>
  <c r="BB154" i="9" s="1"/>
  <c r="BA73" i="9"/>
  <c r="BA76" i="9" s="1"/>
  <c r="AV241" i="9"/>
  <c r="AV244" i="9" s="1"/>
  <c r="AZ55" i="9"/>
  <c r="AZ58" i="9" s="1"/>
  <c r="AZ49" i="9"/>
  <c r="AZ52" i="9" s="1"/>
  <c r="AZ79" i="9"/>
  <c r="AZ82" i="9" s="1"/>
  <c r="AW229" i="9"/>
  <c r="AW232" i="9" s="1"/>
  <c r="AV133" i="9"/>
  <c r="AV136" i="9" s="1"/>
  <c r="BA205" i="9"/>
  <c r="BA208" i="9" s="1"/>
  <c r="BA79" i="9"/>
  <c r="BA82" i="9" s="1"/>
  <c r="AZ97" i="9"/>
  <c r="AZ100" i="9" s="1"/>
  <c r="AZ145" i="9"/>
  <c r="AZ148" i="9" s="1"/>
  <c r="BB169" i="9"/>
  <c r="BB172" i="9" s="1"/>
  <c r="AV145" i="9"/>
  <c r="AV148" i="9" s="1"/>
  <c r="AZ223" i="9"/>
  <c r="AZ226" i="9" s="1"/>
  <c r="AV49" i="9"/>
  <c r="AV52" i="9" s="1"/>
  <c r="AW109" i="9"/>
  <c r="AW112" i="9" s="1"/>
  <c r="BA151" i="9"/>
  <c r="BA154" i="9" s="1"/>
  <c r="AX163" i="9"/>
  <c r="AX166" i="9" s="1"/>
  <c r="AX61" i="9"/>
  <c r="AX64" i="9" s="1"/>
  <c r="BB43" i="9"/>
  <c r="BB46" i="9" s="1"/>
  <c r="BB181" i="9"/>
  <c r="BB184" i="9" s="1"/>
  <c r="BA193" i="9"/>
  <c r="BA196" i="9" s="1"/>
  <c r="AX79" i="9"/>
  <c r="AX82" i="9" s="1"/>
  <c r="AX55" i="9"/>
  <c r="AX58" i="9" s="1"/>
  <c r="AY205" i="9"/>
  <c r="AY208" i="9" s="1"/>
  <c r="AY241" i="9"/>
  <c r="AY244" i="9" s="1"/>
  <c r="AW133" i="9"/>
  <c r="AW136" i="9" s="1"/>
  <c r="AX49" i="9"/>
  <c r="AX52" i="9" s="1"/>
  <c r="AZ127" i="9"/>
  <c r="AZ130" i="9" s="1"/>
  <c r="AW73" i="9"/>
  <c r="AW76" i="9" s="1"/>
  <c r="AW55" i="9"/>
  <c r="AW58" i="9" s="1"/>
  <c r="AX229" i="9"/>
  <c r="AX232" i="9" s="1"/>
  <c r="AX127" i="9"/>
  <c r="AX130" i="9" s="1"/>
  <c r="AZ229" i="9"/>
  <c r="AZ232" i="9" s="1"/>
  <c r="AW37" i="9"/>
  <c r="AW40" i="9" s="1"/>
  <c r="AV223" i="9"/>
  <c r="AV235" i="9"/>
  <c r="AV238" i="9" s="1"/>
  <c r="AW115" i="9"/>
  <c r="AW118" i="9" s="1"/>
  <c r="BB253" i="9"/>
  <c r="BB256" i="9" s="1"/>
  <c r="AV217" i="9"/>
  <c r="AZ31" i="9"/>
  <c r="AZ34" i="9" s="1"/>
  <c r="BA253" i="9"/>
  <c r="BA256" i="9" s="1"/>
  <c r="BB109" i="9"/>
  <c r="BB112" i="9" s="1"/>
  <c r="AV67" i="9"/>
  <c r="AV70" i="9" s="1"/>
  <c r="AV169" i="9"/>
  <c r="AV172" i="9" s="1"/>
  <c r="AY229" i="9"/>
  <c r="AY232" i="9" s="1"/>
  <c r="BA37" i="9"/>
  <c r="BA40" i="9" s="1"/>
  <c r="AY175" i="9"/>
  <c r="AY178" i="9" s="1"/>
  <c r="AZ175" i="9"/>
  <c r="AZ178" i="9" s="1"/>
  <c r="BB67" i="9"/>
  <c r="BB70" i="9" s="1"/>
  <c r="AZ85" i="9"/>
  <c r="AZ88" i="9" s="1"/>
  <c r="AW235" i="9"/>
  <c r="AW238" i="9" s="1"/>
  <c r="AW223" i="9"/>
  <c r="AW226" i="9" s="1"/>
  <c r="AV103" i="9"/>
  <c r="AV106" i="9" s="1"/>
  <c r="BA217" i="9"/>
  <c r="BA220" i="9" s="1"/>
  <c r="BA157" i="9"/>
  <c r="BA160" i="9" s="1"/>
  <c r="AZ193" i="9"/>
  <c r="AZ196" i="9" s="1"/>
  <c r="BB223" i="9"/>
  <c r="BB226" i="9" s="1"/>
  <c r="BB37" i="9"/>
  <c r="BB40" i="9" s="1"/>
  <c r="AY127" i="9"/>
  <c r="AY130" i="9" s="1"/>
  <c r="AY79" i="9"/>
  <c r="AY82" i="9" s="1"/>
  <c r="BA115" i="9"/>
  <c r="BA118" i="9" s="1"/>
  <c r="AZ241" i="9"/>
  <c r="AZ244" i="9" s="1"/>
  <c r="AY193" i="9"/>
  <c r="AY196" i="9" s="1"/>
  <c r="BA133" i="9"/>
  <c r="BA136" i="9" s="1"/>
  <c r="AX109" i="9"/>
  <c r="AX112" i="9" s="1"/>
  <c r="AW43" i="9"/>
  <c r="BB217" i="9"/>
  <c r="BB220" i="9" s="1"/>
  <c r="BB25" i="9"/>
  <c r="BA145" i="9"/>
  <c r="BA148" i="9" s="1"/>
  <c r="BB115" i="9"/>
  <c r="AW85" i="9"/>
  <c r="AW88" i="9" s="1"/>
  <c r="AX133" i="9"/>
  <c r="AX136" i="9" s="1"/>
  <c r="AV211" i="9"/>
  <c r="AV214" i="9" s="1"/>
  <c r="BB235" i="9"/>
  <c r="BB238" i="9" s="1"/>
  <c r="BA175" i="9"/>
  <c r="BA178" i="9" s="1"/>
  <c r="AW145" i="9"/>
  <c r="AW148" i="9" s="1"/>
  <c r="AX40" i="9"/>
  <c r="AZ64" i="9"/>
  <c r="AW163" i="9"/>
  <c r="AW166" i="9" s="1"/>
  <c r="AX157" i="9"/>
  <c r="AX160" i="9" s="1"/>
  <c r="BB205" i="9"/>
  <c r="BB208" i="9" s="1"/>
  <c r="BB163" i="9"/>
  <c r="BB166" i="9" s="1"/>
  <c r="AW241" i="9"/>
  <c r="AW244" i="9" s="1"/>
  <c r="AX247" i="9"/>
  <c r="AX250" i="9" s="1"/>
  <c r="AZ211" i="9"/>
  <c r="AZ214" i="9" s="1"/>
  <c r="AZ73" i="9"/>
  <c r="AZ76" i="9" s="1"/>
  <c r="AX241" i="9"/>
  <c r="AX244" i="9" s="1"/>
  <c r="AV85" i="9"/>
  <c r="AV88" i="9" s="1"/>
  <c r="AW31" i="9"/>
  <c r="AW34" i="9" s="1"/>
  <c r="AZ103" i="9"/>
  <c r="AZ106" i="9" s="1"/>
  <c r="BB199" i="9"/>
  <c r="BB202" i="9" s="1"/>
  <c r="AV109" i="9"/>
  <c r="AV25" i="9"/>
  <c r="AW25" i="9"/>
  <c r="AW169" i="9"/>
  <c r="AW172" i="9" s="1"/>
  <c r="AX199" i="9"/>
  <c r="AX202" i="9" s="1"/>
  <c r="AX235" i="9"/>
  <c r="AX238" i="9" s="1"/>
  <c r="AW151" i="9"/>
  <c r="AW154" i="9" s="1"/>
  <c r="BB175" i="9"/>
  <c r="BB178" i="9" s="1"/>
  <c r="AV43" i="9"/>
  <c r="AY133" i="9"/>
  <c r="AY136" i="9" s="1"/>
  <c r="AX43" i="9"/>
  <c r="AX46" i="9" s="1"/>
  <c r="AY43" i="9"/>
  <c r="AY46" i="9" s="1"/>
  <c r="AX118" i="9"/>
  <c r="BA139" i="9"/>
  <c r="BA142" i="9" s="1"/>
  <c r="BA109" i="9"/>
  <c r="BA112" i="9" s="1"/>
  <c r="AY67" i="9"/>
  <c r="AY70" i="9" s="1"/>
  <c r="BA121" i="9"/>
  <c r="BA124" i="9" s="1"/>
  <c r="AZ181" i="9"/>
  <c r="AZ184" i="9" s="1"/>
  <c r="AX67" i="9"/>
  <c r="AX70" i="9" s="1"/>
  <c r="AY97" i="9"/>
  <c r="AY100" i="9" s="1"/>
  <c r="BA229" i="9"/>
  <c r="BA232" i="9" s="1"/>
  <c r="BB118" i="9"/>
  <c r="AV205" i="9"/>
  <c r="AV208" i="9" s="1"/>
  <c r="AZ163" i="9"/>
  <c r="AZ166" i="9" s="1"/>
  <c r="BA181" i="9"/>
  <c r="BA184" i="9" s="1"/>
  <c r="AY109" i="9"/>
  <c r="AY112" i="9" s="1"/>
  <c r="BB49" i="9"/>
  <c r="BB52" i="9" s="1"/>
  <c r="BB241" i="9"/>
  <c r="BB244" i="9" s="1"/>
  <c r="AX205" i="9"/>
  <c r="AX208" i="9" s="1"/>
  <c r="AW121" i="9"/>
  <c r="AW124" i="9" s="1"/>
  <c r="BB55" i="9"/>
  <c r="BB58" i="9" s="1"/>
  <c r="AW97" i="9"/>
  <c r="AW100" i="9" s="1"/>
  <c r="AW181" i="9"/>
  <c r="AX97" i="9"/>
  <c r="AX100" i="9" s="1"/>
  <c r="BB91" i="9"/>
  <c r="BB94" i="9" s="1"/>
  <c r="BB28" i="9"/>
  <c r="AY223" i="9"/>
  <c r="AY226" i="9" s="1"/>
  <c r="AZ151" i="9"/>
  <c r="AZ154" i="9" s="1"/>
  <c r="AY217" i="9"/>
  <c r="AY220" i="9" s="1"/>
  <c r="BA67" i="9"/>
  <c r="BA70" i="9" s="1"/>
  <c r="AX187" i="9"/>
  <c r="AX190" i="9" s="1"/>
  <c r="AV31" i="9"/>
  <c r="BA241" i="9"/>
  <c r="BA244" i="9" s="1"/>
  <c r="AZ247" i="9"/>
  <c r="AZ250" i="9" s="1"/>
  <c r="AW79" i="9"/>
  <c r="AY157" i="9"/>
  <c r="AY160" i="9" s="1"/>
  <c r="BA61" i="9"/>
  <c r="BA64" i="9" s="1"/>
  <c r="BB85" i="9"/>
  <c r="BB88" i="9" s="1"/>
  <c r="AX211" i="9"/>
  <c r="AX214" i="9" s="1"/>
  <c r="AY103" i="9"/>
  <c r="AY106" i="9" s="1"/>
  <c r="AV37" i="9"/>
  <c r="AZ205" i="9"/>
  <c r="AZ208" i="9" s="1"/>
  <c r="AV187" i="9"/>
  <c r="AW199" i="9"/>
  <c r="AW202" i="9" s="1"/>
  <c r="BA25" i="9"/>
  <c r="AW91" i="9"/>
  <c r="AW94" i="9" s="1"/>
  <c r="BB187" i="9"/>
  <c r="BB190" i="9" s="1"/>
  <c r="AT231" i="8"/>
  <c r="AV237" i="8"/>
  <c r="AY163" i="9"/>
  <c r="AY166" i="9" s="1"/>
  <c r="AY61" i="9"/>
  <c r="AY64" i="9" s="1"/>
  <c r="AV121" i="9"/>
  <c r="BB229" i="9"/>
  <c r="BB232" i="9" s="1"/>
  <c r="AZ253" i="9"/>
  <c r="AZ256" i="9" s="1"/>
  <c r="BA43" i="9"/>
  <c r="BB31" i="9"/>
  <c r="BB34" i="9" s="1"/>
  <c r="AX73" i="9"/>
  <c r="AX76" i="9" s="1"/>
  <c r="AX151" i="9"/>
  <c r="AX154" i="9" s="1"/>
  <c r="AY121" i="9"/>
  <c r="AY124" i="9" s="1"/>
  <c r="BB97" i="9"/>
  <c r="BB100" i="9" s="1"/>
  <c r="AV139" i="9"/>
  <c r="AX25" i="9"/>
  <c r="BA211" i="9"/>
  <c r="BA214" i="9" s="1"/>
  <c r="AX193" i="9"/>
  <c r="AX196" i="9" s="1"/>
  <c r="AV73" i="9"/>
  <c r="BA127" i="9"/>
  <c r="BA130" i="9" s="1"/>
  <c r="AZ187" i="9"/>
  <c r="AZ190" i="9" s="1"/>
  <c r="BB247" i="9"/>
  <c r="BB250" i="9" s="1"/>
  <c r="BA97" i="9"/>
  <c r="BA100" i="9" s="1"/>
  <c r="BB133" i="9"/>
  <c r="BB136" i="9" s="1"/>
  <c r="AW67" i="9"/>
  <c r="BA49" i="9"/>
  <c r="BA52" i="9" s="1"/>
  <c r="AY145" i="9"/>
  <c r="AY148" i="9" s="1"/>
  <c r="AZ91" i="9"/>
  <c r="AZ94" i="9" s="1"/>
  <c r="BA199" i="9"/>
  <c r="BA202" i="9" s="1"/>
  <c r="BA55" i="9"/>
  <c r="BA58" i="9" s="1"/>
  <c r="AZ235" i="9"/>
  <c r="AZ238" i="9" s="1"/>
  <c r="AX139" i="9"/>
  <c r="AX142" i="9" s="1"/>
  <c r="AY253" i="9"/>
  <c r="AY256" i="9" s="1"/>
  <c r="AW157" i="9"/>
  <c r="AW160" i="9" s="1"/>
  <c r="BA163" i="9"/>
  <c r="BA166" i="9" s="1"/>
  <c r="BA13" i="9"/>
  <c r="BA14" i="9" s="1"/>
  <c r="AW13" i="9"/>
  <c r="AW14" i="9" s="1"/>
  <c r="AY13" i="9"/>
  <c r="AY14" i="9" s="1"/>
  <c r="AZ13" i="9"/>
  <c r="AX13" i="9"/>
  <c r="AX14" i="9" s="1"/>
  <c r="AV13" i="9"/>
  <c r="BB13" i="9"/>
  <c r="BB14" i="9" s="1"/>
  <c r="BB19" i="9"/>
  <c r="BB20" i="9" s="1"/>
  <c r="AW19" i="9"/>
  <c r="AW20" i="9" s="1"/>
  <c r="AZ19" i="9"/>
  <c r="AZ20" i="9" s="1"/>
  <c r="BA19" i="9"/>
  <c r="BA20" i="9" s="1"/>
  <c r="AY19" i="9"/>
  <c r="AY20" i="9" s="1"/>
  <c r="AX19" i="9"/>
  <c r="AX20" i="9" s="1"/>
  <c r="AV19" i="9"/>
  <c r="AV234" i="8" l="1"/>
  <c r="AU193" i="9"/>
  <c r="H196" i="9" s="1"/>
  <c r="AW26" i="9"/>
  <c r="AW32" i="9" s="1"/>
  <c r="AW38" i="9" s="1"/>
  <c r="AW44" i="9" s="1"/>
  <c r="AW50" i="9" s="1"/>
  <c r="AW56" i="9" s="1"/>
  <c r="AW62" i="9" s="1"/>
  <c r="AW68" i="9" s="1"/>
  <c r="AW74" i="9" s="1"/>
  <c r="AW80" i="9" s="1"/>
  <c r="AW86" i="9" s="1"/>
  <c r="AW92" i="9" s="1"/>
  <c r="AW98" i="9" s="1"/>
  <c r="AW104" i="9" s="1"/>
  <c r="AW110" i="9" s="1"/>
  <c r="AW116" i="9" s="1"/>
  <c r="AW122" i="9" s="1"/>
  <c r="AW128" i="9" s="1"/>
  <c r="AW134" i="9" s="1"/>
  <c r="AW140" i="9" s="1"/>
  <c r="AW146" i="9" s="1"/>
  <c r="AW152" i="9" s="1"/>
  <c r="AW158" i="9" s="1"/>
  <c r="AW164" i="9" s="1"/>
  <c r="AW170" i="9" s="1"/>
  <c r="AW176" i="9" s="1"/>
  <c r="AW182" i="9" s="1"/>
  <c r="AW188" i="9" s="1"/>
  <c r="AW194" i="9" s="1"/>
  <c r="AW200" i="9" s="1"/>
  <c r="AW206" i="9" s="1"/>
  <c r="AW212" i="9" s="1"/>
  <c r="AW218" i="9" s="1"/>
  <c r="AW224" i="9" s="1"/>
  <c r="AW230" i="9" s="1"/>
  <c r="AW236" i="9" s="1"/>
  <c r="AW242" i="9" s="1"/>
  <c r="AW248" i="9" s="1"/>
  <c r="AW254" i="9" s="1"/>
  <c r="AU181" i="9"/>
  <c r="I181" i="9" s="1"/>
  <c r="AT56" i="9"/>
  <c r="AY60" i="9" s="1"/>
  <c r="AU79" i="9"/>
  <c r="H82" i="9" s="1"/>
  <c r="AU208" i="9"/>
  <c r="AU238" i="9"/>
  <c r="AU178" i="9"/>
  <c r="AT188" i="9"/>
  <c r="AY192" i="9" s="1"/>
  <c r="AU256" i="9"/>
  <c r="AU55" i="9"/>
  <c r="AU109" i="9"/>
  <c r="AT110" i="9"/>
  <c r="AY114" i="9" s="1"/>
  <c r="AU85" i="9"/>
  <c r="AT86" i="9"/>
  <c r="AY90" i="9" s="1"/>
  <c r="AT200" i="9"/>
  <c r="AY204" i="9" s="1"/>
  <c r="AU199" i="9"/>
  <c r="AV202" i="9"/>
  <c r="AT244" i="8"/>
  <c r="AT235" i="8"/>
  <c r="AU136" i="9"/>
  <c r="BA34" i="9"/>
  <c r="AT74" i="9"/>
  <c r="AY78" i="9" s="1"/>
  <c r="AU73" i="9"/>
  <c r="AX26" i="9"/>
  <c r="AX32" i="9" s="1"/>
  <c r="AX38" i="9" s="1"/>
  <c r="AX44" i="9" s="1"/>
  <c r="AX50" i="9" s="1"/>
  <c r="AX56" i="9" s="1"/>
  <c r="AX62" i="9" s="1"/>
  <c r="AX68" i="9" s="1"/>
  <c r="AX74" i="9" s="1"/>
  <c r="AX80" i="9" s="1"/>
  <c r="AX86" i="9" s="1"/>
  <c r="AX92" i="9" s="1"/>
  <c r="AX98" i="9" s="1"/>
  <c r="AX104" i="9" s="1"/>
  <c r="AX110" i="9" s="1"/>
  <c r="AX116" i="9" s="1"/>
  <c r="AX122" i="9" s="1"/>
  <c r="AX128" i="9" s="1"/>
  <c r="AX134" i="9" s="1"/>
  <c r="AX140" i="9" s="1"/>
  <c r="AX146" i="9" s="1"/>
  <c r="AX152" i="9" s="1"/>
  <c r="AX158" i="9" s="1"/>
  <c r="AX164" i="9" s="1"/>
  <c r="AX170" i="9" s="1"/>
  <c r="AX176" i="9" s="1"/>
  <c r="AX182" i="9" s="1"/>
  <c r="AX188" i="9" s="1"/>
  <c r="AX194" i="9" s="1"/>
  <c r="AX200" i="9" s="1"/>
  <c r="AX206" i="9" s="1"/>
  <c r="AX212" i="9" s="1"/>
  <c r="AX218" i="9" s="1"/>
  <c r="AX224" i="9" s="1"/>
  <c r="AX230" i="9" s="1"/>
  <c r="AX236" i="9" s="1"/>
  <c r="AX242" i="9" s="1"/>
  <c r="AX248" i="9" s="1"/>
  <c r="AX254" i="9" s="1"/>
  <c r="BA26" i="9"/>
  <c r="BA32" i="9" s="1"/>
  <c r="BA38" i="9" s="1"/>
  <c r="BA44" i="9" s="1"/>
  <c r="BA50" i="9" s="1"/>
  <c r="BA56" i="9" s="1"/>
  <c r="BA62" i="9" s="1"/>
  <c r="BA68" i="9" s="1"/>
  <c r="BA74" i="9" s="1"/>
  <c r="BA80" i="9" s="1"/>
  <c r="BA86" i="9" s="1"/>
  <c r="BA92" i="9" s="1"/>
  <c r="BA98" i="9" s="1"/>
  <c r="BA104" i="9" s="1"/>
  <c r="BA110" i="9" s="1"/>
  <c r="BA116" i="9" s="1"/>
  <c r="BA122" i="9" s="1"/>
  <c r="BA128" i="9" s="1"/>
  <c r="BA134" i="9" s="1"/>
  <c r="BA140" i="9" s="1"/>
  <c r="BA146" i="9" s="1"/>
  <c r="BA152" i="9" s="1"/>
  <c r="BA158" i="9" s="1"/>
  <c r="BA164" i="9" s="1"/>
  <c r="BA170" i="9" s="1"/>
  <c r="BA176" i="9" s="1"/>
  <c r="BA182" i="9" s="1"/>
  <c r="BA188" i="9" s="1"/>
  <c r="BA194" i="9" s="1"/>
  <c r="BA200" i="9" s="1"/>
  <c r="BA206" i="9" s="1"/>
  <c r="BA212" i="9" s="1"/>
  <c r="BA218" i="9" s="1"/>
  <c r="BA224" i="9" s="1"/>
  <c r="BA230" i="9" s="1"/>
  <c r="BA236" i="9" s="1"/>
  <c r="BA242" i="9" s="1"/>
  <c r="BA248" i="9" s="1"/>
  <c r="BA254" i="9" s="1"/>
  <c r="AT44" i="9"/>
  <c r="AY48" i="9" s="1"/>
  <c r="AV46" i="9"/>
  <c r="AU106" i="9"/>
  <c r="AT80" i="9"/>
  <c r="AY84" i="9" s="1"/>
  <c r="AU91" i="9"/>
  <c r="AU175" i="9"/>
  <c r="AT176" i="9"/>
  <c r="AY180" i="9" s="1"/>
  <c r="AU130" i="9"/>
  <c r="AU52" i="9"/>
  <c r="AU214" i="9"/>
  <c r="AW234" i="8"/>
  <c r="I231" i="8"/>
  <c r="AU237" i="8"/>
  <c r="AT230" i="9"/>
  <c r="AY234" i="9" s="1"/>
  <c r="AU229" i="9"/>
  <c r="AT122" i="9"/>
  <c r="AY126" i="9" s="1"/>
  <c r="AU121" i="9"/>
  <c r="AU196" i="9"/>
  <c r="AU43" i="9"/>
  <c r="AU169" i="9"/>
  <c r="AT170" i="9"/>
  <c r="AY174" i="9" s="1"/>
  <c r="AT224" i="9"/>
  <c r="AY228" i="9" s="1"/>
  <c r="AU223" i="9"/>
  <c r="BA28" i="9"/>
  <c r="AU133" i="9"/>
  <c r="AT134" i="9"/>
  <c r="AY138" i="9" s="1"/>
  <c r="AU187" i="9"/>
  <c r="AT254" i="9"/>
  <c r="AY258" i="9" s="1"/>
  <c r="AU253" i="9"/>
  <c r="AZ246" i="8"/>
  <c r="BA246" i="8"/>
  <c r="BA46" i="9"/>
  <c r="AU115" i="9"/>
  <c r="AT116" i="9"/>
  <c r="AY120" i="9" s="1"/>
  <c r="AV118" i="9"/>
  <c r="AU172" i="9"/>
  <c r="AU88" i="9"/>
  <c r="AU166" i="9"/>
  <c r="AT152" i="9"/>
  <c r="AY156" i="9" s="1"/>
  <c r="AT194" i="9"/>
  <c r="AY198" i="9" s="1"/>
  <c r="AT32" i="9"/>
  <c r="AY36" i="9" s="1"/>
  <c r="AU232" i="9"/>
  <c r="AU97" i="9"/>
  <c r="AT98" i="9"/>
  <c r="AY102" i="9" s="1"/>
  <c r="AU37" i="9"/>
  <c r="AT38" i="9"/>
  <c r="AY42" i="9" s="1"/>
  <c r="AV40" i="9"/>
  <c r="AT68" i="9"/>
  <c r="AY72" i="9" s="1"/>
  <c r="AU205" i="9"/>
  <c r="AT206" i="9"/>
  <c r="AY210" i="9" s="1"/>
  <c r="AU151" i="9"/>
  <c r="AT26" i="9"/>
  <c r="AY30" i="9" s="1"/>
  <c r="AU25" i="9"/>
  <c r="AW70" i="9"/>
  <c r="AU70" i="9" s="1"/>
  <c r="AV154" i="9"/>
  <c r="AW184" i="9"/>
  <c r="AU184" i="9" s="1"/>
  <c r="AW28" i="9"/>
  <c r="AT248" i="9"/>
  <c r="AY252" i="9" s="1"/>
  <c r="AV76" i="9"/>
  <c r="AV28" i="9"/>
  <c r="AU211" i="9"/>
  <c r="AU242" i="8"/>
  <c r="I242" i="8" s="1"/>
  <c r="AV248" i="8"/>
  <c r="AT252" i="8"/>
  <c r="AT182" i="9"/>
  <c r="AY186" i="9" s="1"/>
  <c r="AU240" i="8"/>
  <c r="AT92" i="9"/>
  <c r="AY96" i="9" s="1"/>
  <c r="BA94" i="9"/>
  <c r="AU94" i="9" s="1"/>
  <c r="AT236" i="9"/>
  <c r="AY240" i="9" s="1"/>
  <c r="AU235" i="9"/>
  <c r="AT158" i="9"/>
  <c r="AY162" i="9" s="1"/>
  <c r="AU157" i="9"/>
  <c r="AU58" i="9"/>
  <c r="AU247" i="9"/>
  <c r="AU217" i="9"/>
  <c r="AT218" i="9"/>
  <c r="AY222" i="9" s="1"/>
  <c r="AV220" i="9"/>
  <c r="AU241" i="9"/>
  <c r="AT242" i="9"/>
  <c r="AY246" i="9" s="1"/>
  <c r="AV124" i="9"/>
  <c r="AY26" i="9"/>
  <c r="AY32" i="9" s="1"/>
  <c r="AY38" i="9" s="1"/>
  <c r="AY44" i="9" s="1"/>
  <c r="AY50" i="9" s="1"/>
  <c r="AY56" i="9" s="1"/>
  <c r="AY62" i="9" s="1"/>
  <c r="AY68" i="9" s="1"/>
  <c r="AY74" i="9" s="1"/>
  <c r="AY80" i="9" s="1"/>
  <c r="AY86" i="9" s="1"/>
  <c r="AY92" i="9" s="1"/>
  <c r="AY98" i="9" s="1"/>
  <c r="AY104" i="9" s="1"/>
  <c r="AY110" i="9" s="1"/>
  <c r="AY116" i="9" s="1"/>
  <c r="AY122" i="9" s="1"/>
  <c r="AY128" i="9" s="1"/>
  <c r="AY134" i="9" s="1"/>
  <c r="AY140" i="9" s="1"/>
  <c r="AY146" i="9" s="1"/>
  <c r="AY152" i="9" s="1"/>
  <c r="AY158" i="9" s="1"/>
  <c r="AY164" i="9" s="1"/>
  <c r="AY170" i="9" s="1"/>
  <c r="AY176" i="9" s="1"/>
  <c r="AY182" i="9" s="1"/>
  <c r="AY188" i="9" s="1"/>
  <c r="AY194" i="9" s="1"/>
  <c r="AY200" i="9" s="1"/>
  <c r="AY206" i="9" s="1"/>
  <c r="AY212" i="9" s="1"/>
  <c r="AY218" i="9" s="1"/>
  <c r="AY224" i="9" s="1"/>
  <c r="AY230" i="9" s="1"/>
  <c r="AY236" i="9" s="1"/>
  <c r="AY242" i="9" s="1"/>
  <c r="AY248" i="9" s="1"/>
  <c r="AY254" i="9" s="1"/>
  <c r="AV112" i="9"/>
  <c r="AU61" i="9"/>
  <c r="AT62" i="9"/>
  <c r="AY66" i="9" s="1"/>
  <c r="AV64" i="9"/>
  <c r="AU127" i="9"/>
  <c r="AT128" i="9"/>
  <c r="AY132" i="9" s="1"/>
  <c r="AU160" i="9"/>
  <c r="AU148" i="9"/>
  <c r="AU244" i="9"/>
  <c r="AT104" i="9"/>
  <c r="AY108" i="9" s="1"/>
  <c r="AT140" i="9"/>
  <c r="AY144" i="9" s="1"/>
  <c r="AU139" i="9"/>
  <c r="AV34" i="9"/>
  <c r="AX28" i="9"/>
  <c r="AT237" i="8"/>
  <c r="AV243" i="8"/>
  <c r="AU31" i="9"/>
  <c r="AV226" i="9"/>
  <c r="AT212" i="9"/>
  <c r="AY216" i="9" s="1"/>
  <c r="BB26" i="9"/>
  <c r="BB32" i="9" s="1"/>
  <c r="BB38" i="9" s="1"/>
  <c r="BB44" i="9" s="1"/>
  <c r="BB50" i="9" s="1"/>
  <c r="BB56" i="9" s="1"/>
  <c r="BB62" i="9" s="1"/>
  <c r="BB68" i="9" s="1"/>
  <c r="BB74" i="9" s="1"/>
  <c r="BB80" i="9" s="1"/>
  <c r="BB86" i="9" s="1"/>
  <c r="BB92" i="9" s="1"/>
  <c r="BB98" i="9" s="1"/>
  <c r="BB104" i="9" s="1"/>
  <c r="BB110" i="9" s="1"/>
  <c r="BB116" i="9" s="1"/>
  <c r="BB122" i="9" s="1"/>
  <c r="BB128" i="9" s="1"/>
  <c r="BB134" i="9" s="1"/>
  <c r="BB140" i="9" s="1"/>
  <c r="BB146" i="9" s="1"/>
  <c r="BB152" i="9" s="1"/>
  <c r="BB158" i="9" s="1"/>
  <c r="BB164" i="9" s="1"/>
  <c r="BB170" i="9" s="1"/>
  <c r="BB176" i="9" s="1"/>
  <c r="BB182" i="9" s="1"/>
  <c r="BB188" i="9" s="1"/>
  <c r="BB194" i="9" s="1"/>
  <c r="BB200" i="9" s="1"/>
  <c r="BB206" i="9" s="1"/>
  <c r="BB212" i="9" s="1"/>
  <c r="BB218" i="9" s="1"/>
  <c r="BB224" i="9" s="1"/>
  <c r="BB230" i="9" s="1"/>
  <c r="BB236" i="9" s="1"/>
  <c r="BB242" i="9" s="1"/>
  <c r="BB248" i="9" s="1"/>
  <c r="BB254" i="9" s="1"/>
  <c r="AW250" i="9"/>
  <c r="AU250" i="9" s="1"/>
  <c r="AW46" i="9"/>
  <c r="AU67" i="9"/>
  <c r="AU49" i="9"/>
  <c r="AT50" i="9"/>
  <c r="AY54" i="9" s="1"/>
  <c r="AU145" i="9"/>
  <c r="AT146" i="9"/>
  <c r="AY150" i="9" s="1"/>
  <c r="AV190" i="9"/>
  <c r="AV100" i="9"/>
  <c r="AW82" i="9"/>
  <c r="AU82" i="9" s="1"/>
  <c r="AT164" i="9"/>
  <c r="AY168" i="9" s="1"/>
  <c r="AU163" i="9"/>
  <c r="AZ26" i="9"/>
  <c r="AZ32" i="9" s="1"/>
  <c r="AZ38" i="9" s="1"/>
  <c r="AZ44" i="9" s="1"/>
  <c r="AZ50" i="9" s="1"/>
  <c r="AZ56" i="9" s="1"/>
  <c r="AZ62" i="9" s="1"/>
  <c r="AZ68" i="9" s="1"/>
  <c r="AZ74" i="9" s="1"/>
  <c r="AZ80" i="9" s="1"/>
  <c r="AZ86" i="9" s="1"/>
  <c r="AZ92" i="9" s="1"/>
  <c r="AZ98" i="9" s="1"/>
  <c r="AZ104" i="9" s="1"/>
  <c r="AZ110" i="9" s="1"/>
  <c r="AZ116" i="9" s="1"/>
  <c r="AZ122" i="9" s="1"/>
  <c r="AZ128" i="9" s="1"/>
  <c r="AZ134" i="9" s="1"/>
  <c r="AZ140" i="9" s="1"/>
  <c r="AZ146" i="9" s="1"/>
  <c r="AZ152" i="9" s="1"/>
  <c r="AZ158" i="9" s="1"/>
  <c r="AZ164" i="9" s="1"/>
  <c r="AZ170" i="9" s="1"/>
  <c r="AZ176" i="9" s="1"/>
  <c r="AZ182" i="9" s="1"/>
  <c r="AZ188" i="9" s="1"/>
  <c r="AZ194" i="9" s="1"/>
  <c r="AZ200" i="9" s="1"/>
  <c r="AZ206" i="9" s="1"/>
  <c r="AZ212" i="9" s="1"/>
  <c r="AZ218" i="9" s="1"/>
  <c r="AZ224" i="9" s="1"/>
  <c r="AZ230" i="9" s="1"/>
  <c r="AZ236" i="9" s="1"/>
  <c r="AZ242" i="9" s="1"/>
  <c r="AZ248" i="9" s="1"/>
  <c r="AZ254" i="9" s="1"/>
  <c r="AV142" i="9"/>
  <c r="AU103" i="9"/>
  <c r="AT14" i="9"/>
  <c r="AT18" i="9" s="1"/>
  <c r="AT20" i="9"/>
  <c r="AT24" i="9" s="1"/>
  <c r="AV16" i="9"/>
  <c r="AV22" i="9"/>
  <c r="AU13" i="9"/>
  <c r="AT16" i="9" s="1"/>
  <c r="AZ14" i="9"/>
  <c r="AX16" i="9"/>
  <c r="AX15" i="9" s="1"/>
  <c r="AY16" i="9"/>
  <c r="AY15" i="9" s="1"/>
  <c r="AZ16" i="9"/>
  <c r="AZ15" i="9" s="1"/>
  <c r="BB16" i="9"/>
  <c r="BB15" i="9" s="1"/>
  <c r="AV14" i="9"/>
  <c r="AW16" i="9"/>
  <c r="AW15" i="9" s="1"/>
  <c r="BA16" i="9"/>
  <c r="BA15" i="9" s="1"/>
  <c r="AY22" i="9"/>
  <c r="AY21" i="9" s="1"/>
  <c r="AY27" i="9" s="1"/>
  <c r="AY33" i="9" s="1"/>
  <c r="AY39" i="9" s="1"/>
  <c r="AY45" i="9" s="1"/>
  <c r="AY51" i="9" s="1"/>
  <c r="AY57" i="9" s="1"/>
  <c r="AY63" i="9" s="1"/>
  <c r="AY69" i="9" s="1"/>
  <c r="AY75" i="9" s="1"/>
  <c r="AY81" i="9" s="1"/>
  <c r="AY87" i="9" s="1"/>
  <c r="AY93" i="9" s="1"/>
  <c r="AY99" i="9" s="1"/>
  <c r="AY105" i="9" s="1"/>
  <c r="AY111" i="9" s="1"/>
  <c r="AY117" i="9" s="1"/>
  <c r="AY123" i="9" s="1"/>
  <c r="AY129" i="9" s="1"/>
  <c r="AY135" i="9" s="1"/>
  <c r="AY141" i="9" s="1"/>
  <c r="AY147" i="9" s="1"/>
  <c r="AY153" i="9" s="1"/>
  <c r="AY159" i="9" s="1"/>
  <c r="AY165" i="9" s="1"/>
  <c r="AY171" i="9" s="1"/>
  <c r="AY177" i="9" s="1"/>
  <c r="AY183" i="9" s="1"/>
  <c r="AY189" i="9" s="1"/>
  <c r="AY195" i="9" s="1"/>
  <c r="AY201" i="9" s="1"/>
  <c r="AY207" i="9" s="1"/>
  <c r="AY213" i="9" s="1"/>
  <c r="AY219" i="9" s="1"/>
  <c r="AY225" i="9" s="1"/>
  <c r="AY231" i="9" s="1"/>
  <c r="AY237" i="9" s="1"/>
  <c r="AY243" i="9" s="1"/>
  <c r="AY249" i="9" s="1"/>
  <c r="AY255" i="9" s="1"/>
  <c r="AV20" i="9"/>
  <c r="AV26" i="9" s="1"/>
  <c r="AU19" i="9"/>
  <c r="AT22" i="9" s="1"/>
  <c r="BB22" i="9"/>
  <c r="BB21" i="9" s="1"/>
  <c r="BB27" i="9" s="1"/>
  <c r="BB33" i="9" s="1"/>
  <c r="BB39" i="9" s="1"/>
  <c r="BB45" i="9" s="1"/>
  <c r="BB51" i="9" s="1"/>
  <c r="BB57" i="9" s="1"/>
  <c r="BB63" i="9" s="1"/>
  <c r="BB69" i="9" s="1"/>
  <c r="BB75" i="9" s="1"/>
  <c r="BB81" i="9" s="1"/>
  <c r="BB87" i="9" s="1"/>
  <c r="BB93" i="9" s="1"/>
  <c r="BB99" i="9" s="1"/>
  <c r="BB105" i="9" s="1"/>
  <c r="BB111" i="9" s="1"/>
  <c r="BB117" i="9" s="1"/>
  <c r="BB123" i="9" s="1"/>
  <c r="BB129" i="9" s="1"/>
  <c r="BB135" i="9" s="1"/>
  <c r="BB141" i="9" s="1"/>
  <c r="BB147" i="9" s="1"/>
  <c r="BB153" i="9" s="1"/>
  <c r="BB159" i="9" s="1"/>
  <c r="BB165" i="9" s="1"/>
  <c r="BB171" i="9" s="1"/>
  <c r="BB177" i="9" s="1"/>
  <c r="BB183" i="9" s="1"/>
  <c r="BB189" i="9" s="1"/>
  <c r="BB195" i="9" s="1"/>
  <c r="BB201" i="9" s="1"/>
  <c r="BB207" i="9" s="1"/>
  <c r="BB213" i="9" s="1"/>
  <c r="BB219" i="9" s="1"/>
  <c r="BB225" i="9" s="1"/>
  <c r="BB231" i="9" s="1"/>
  <c r="BB237" i="9" s="1"/>
  <c r="BB243" i="9" s="1"/>
  <c r="BB249" i="9" s="1"/>
  <c r="BB255" i="9" s="1"/>
  <c r="AW22" i="9"/>
  <c r="AW21" i="9" s="1"/>
  <c r="AX22" i="9"/>
  <c r="AX21" i="9" s="1"/>
  <c r="AZ22" i="9"/>
  <c r="AZ21" i="9" s="1"/>
  <c r="AZ27" i="9" s="1"/>
  <c r="AZ33" i="9" s="1"/>
  <c r="AZ39" i="9" s="1"/>
  <c r="AZ45" i="9" s="1"/>
  <c r="AZ51" i="9" s="1"/>
  <c r="AZ57" i="9" s="1"/>
  <c r="AZ63" i="9" s="1"/>
  <c r="AZ69" i="9" s="1"/>
  <c r="AZ75" i="9" s="1"/>
  <c r="AZ81" i="9" s="1"/>
  <c r="AZ87" i="9" s="1"/>
  <c r="AZ93" i="9" s="1"/>
  <c r="AZ99" i="9" s="1"/>
  <c r="AZ105" i="9" s="1"/>
  <c r="AZ111" i="9" s="1"/>
  <c r="AZ117" i="9" s="1"/>
  <c r="AZ123" i="9" s="1"/>
  <c r="AZ129" i="9" s="1"/>
  <c r="AZ135" i="9" s="1"/>
  <c r="AZ141" i="9" s="1"/>
  <c r="AZ147" i="9" s="1"/>
  <c r="AZ153" i="9" s="1"/>
  <c r="AZ159" i="9" s="1"/>
  <c r="AZ165" i="9" s="1"/>
  <c r="AZ171" i="9" s="1"/>
  <c r="AZ177" i="9" s="1"/>
  <c r="AZ183" i="9" s="1"/>
  <c r="AZ189" i="9" s="1"/>
  <c r="AZ195" i="9" s="1"/>
  <c r="AZ201" i="9" s="1"/>
  <c r="AZ207" i="9" s="1"/>
  <c r="AZ213" i="9" s="1"/>
  <c r="AZ219" i="9" s="1"/>
  <c r="AZ225" i="9" s="1"/>
  <c r="AZ231" i="9" s="1"/>
  <c r="AZ237" i="9" s="1"/>
  <c r="AZ243" i="9" s="1"/>
  <c r="AZ249" i="9" s="1"/>
  <c r="AZ255" i="9" s="1"/>
  <c r="BA22" i="9"/>
  <c r="BA21" i="9" s="1"/>
  <c r="H184" i="9" l="1"/>
  <c r="AY24" i="9"/>
  <c r="I79" i="9"/>
  <c r="I193" i="9"/>
  <c r="AX27" i="9"/>
  <c r="AX33" i="9" s="1"/>
  <c r="AX39" i="9" s="1"/>
  <c r="AX45" i="9" s="1"/>
  <c r="AX51" i="9" s="1"/>
  <c r="AX57" i="9" s="1"/>
  <c r="AX63" i="9" s="1"/>
  <c r="AX69" i="9" s="1"/>
  <c r="AX75" i="9" s="1"/>
  <c r="AX81" i="9" s="1"/>
  <c r="AX87" i="9" s="1"/>
  <c r="AX93" i="9" s="1"/>
  <c r="AX99" i="9" s="1"/>
  <c r="AX105" i="9" s="1"/>
  <c r="AX111" i="9" s="1"/>
  <c r="AX117" i="9" s="1"/>
  <c r="AX123" i="9" s="1"/>
  <c r="AX129" i="9" s="1"/>
  <c r="AX135" i="9" s="1"/>
  <c r="AX141" i="9" s="1"/>
  <c r="AX147" i="9" s="1"/>
  <c r="AX153" i="9" s="1"/>
  <c r="AX159" i="9" s="1"/>
  <c r="AX165" i="9" s="1"/>
  <c r="AX171" i="9" s="1"/>
  <c r="AX177" i="9" s="1"/>
  <c r="AX183" i="9" s="1"/>
  <c r="AX189" i="9" s="1"/>
  <c r="AX195" i="9" s="1"/>
  <c r="AX201" i="9" s="1"/>
  <c r="AX207" i="9" s="1"/>
  <c r="AX213" i="9" s="1"/>
  <c r="AX219" i="9" s="1"/>
  <c r="AX225" i="9" s="1"/>
  <c r="AX231" i="9" s="1"/>
  <c r="AX237" i="9" s="1"/>
  <c r="AX243" i="9" s="1"/>
  <c r="AX249" i="9" s="1"/>
  <c r="AX255" i="9" s="1"/>
  <c r="AT28" i="9"/>
  <c r="AT25" i="9" s="1"/>
  <c r="AV240" i="8"/>
  <c r="BA27" i="9"/>
  <c r="BA33" i="9" s="1"/>
  <c r="BA39" i="9" s="1"/>
  <c r="BA45" i="9" s="1"/>
  <c r="BA51" i="9" s="1"/>
  <c r="BA57" i="9" s="1"/>
  <c r="BA63" i="9" s="1"/>
  <c r="BA69" i="9" s="1"/>
  <c r="BA75" i="9" s="1"/>
  <c r="BA81" i="9" s="1"/>
  <c r="BA87" i="9" s="1"/>
  <c r="BA93" i="9" s="1"/>
  <c r="BA99" i="9" s="1"/>
  <c r="BA105" i="9" s="1"/>
  <c r="BA111" i="9" s="1"/>
  <c r="BA117" i="9" s="1"/>
  <c r="BA123" i="9" s="1"/>
  <c r="BA129" i="9" s="1"/>
  <c r="BA135" i="9" s="1"/>
  <c r="BA141" i="9" s="1"/>
  <c r="BA147" i="9" s="1"/>
  <c r="BA153" i="9" s="1"/>
  <c r="BA159" i="9" s="1"/>
  <c r="BA165" i="9" s="1"/>
  <c r="BA171" i="9" s="1"/>
  <c r="BA177" i="9" s="1"/>
  <c r="BA183" i="9" s="1"/>
  <c r="BA189" i="9" s="1"/>
  <c r="BA195" i="9" s="1"/>
  <c r="BA201" i="9" s="1"/>
  <c r="BA207" i="9" s="1"/>
  <c r="BA213" i="9" s="1"/>
  <c r="BA219" i="9" s="1"/>
  <c r="BA225" i="9" s="1"/>
  <c r="BA231" i="9" s="1"/>
  <c r="BA237" i="9" s="1"/>
  <c r="BA243" i="9" s="1"/>
  <c r="BA249" i="9" s="1"/>
  <c r="BA255" i="9" s="1"/>
  <c r="I184" i="9"/>
  <c r="I94" i="9"/>
  <c r="AU26" i="9"/>
  <c r="I26" i="9" s="1"/>
  <c r="AV32" i="9"/>
  <c r="AT36" i="9"/>
  <c r="I250" i="9"/>
  <c r="I82" i="9"/>
  <c r="I73" i="9"/>
  <c r="H76" i="9"/>
  <c r="H148" i="9"/>
  <c r="I145" i="9"/>
  <c r="H220" i="9"/>
  <c r="I217" i="9"/>
  <c r="H238" i="9"/>
  <c r="I235" i="9"/>
  <c r="AU76" i="9"/>
  <c r="I205" i="9"/>
  <c r="H208" i="9"/>
  <c r="I232" i="9"/>
  <c r="I223" i="9"/>
  <c r="H226" i="9"/>
  <c r="H202" i="9"/>
  <c r="I199" i="9"/>
  <c r="I109" i="9"/>
  <c r="H112" i="9"/>
  <c r="AT83" i="9"/>
  <c r="AB83" i="9"/>
  <c r="J83" i="9"/>
  <c r="AK83" i="9"/>
  <c r="S83" i="9"/>
  <c r="I208" i="9"/>
  <c r="H142" i="9"/>
  <c r="I139" i="9"/>
  <c r="I160" i="9"/>
  <c r="H160" i="9"/>
  <c r="I157" i="9"/>
  <c r="BA252" i="8"/>
  <c r="AZ252" i="8"/>
  <c r="AU40" i="9"/>
  <c r="AU246" i="8"/>
  <c r="H190" i="9"/>
  <c r="I187" i="9"/>
  <c r="I52" i="9"/>
  <c r="H94" i="9"/>
  <c r="I91" i="9"/>
  <c r="H58" i="9"/>
  <c r="I55" i="9"/>
  <c r="H64" i="9"/>
  <c r="I61" i="9"/>
  <c r="I70" i="9"/>
  <c r="H136" i="9"/>
  <c r="I133" i="9"/>
  <c r="I238" i="9"/>
  <c r="I148" i="9"/>
  <c r="I166" i="9"/>
  <c r="H118" i="9"/>
  <c r="I115" i="9"/>
  <c r="AU190" i="9"/>
  <c r="H52" i="9"/>
  <c r="I49" i="9"/>
  <c r="I67" i="9"/>
  <c r="H70" i="9"/>
  <c r="AU226" i="9"/>
  <c r="I244" i="9"/>
  <c r="H130" i="9"/>
  <c r="I127" i="9"/>
  <c r="AU220" i="9"/>
  <c r="I247" i="9"/>
  <c r="H250" i="9"/>
  <c r="H214" i="9"/>
  <c r="I211" i="9"/>
  <c r="AT30" i="9"/>
  <c r="I130" i="9"/>
  <c r="H88" i="9"/>
  <c r="I85" i="9"/>
  <c r="AU124" i="9"/>
  <c r="AU248" i="8"/>
  <c r="I248" i="8" s="1"/>
  <c r="AV254" i="8"/>
  <c r="AT258" i="8"/>
  <c r="J185" i="9"/>
  <c r="S185" i="9"/>
  <c r="AT185" i="9"/>
  <c r="AK185" i="9"/>
  <c r="AB185" i="9"/>
  <c r="H106" i="9"/>
  <c r="I103" i="9"/>
  <c r="I178" i="9"/>
  <c r="AU154" i="9"/>
  <c r="I25" i="9"/>
  <c r="H28" i="9"/>
  <c r="H40" i="9"/>
  <c r="I37" i="9"/>
  <c r="I88" i="9"/>
  <c r="H172" i="9"/>
  <c r="I169" i="9"/>
  <c r="AW240" i="8"/>
  <c r="I237" i="8"/>
  <c r="AU243" i="8"/>
  <c r="AU202" i="9"/>
  <c r="I256" i="9"/>
  <c r="H166" i="9"/>
  <c r="I163" i="9"/>
  <c r="H46" i="9"/>
  <c r="I43" i="9"/>
  <c r="H232" i="9"/>
  <c r="I229" i="9"/>
  <c r="H34" i="9"/>
  <c r="I31" i="9"/>
  <c r="AT243" i="8"/>
  <c r="AV249" i="8"/>
  <c r="AU64" i="9"/>
  <c r="AU112" i="9"/>
  <c r="H244" i="9"/>
  <c r="I241" i="9"/>
  <c r="AW27" i="9"/>
  <c r="AW33" i="9" s="1"/>
  <c r="AW39" i="9" s="1"/>
  <c r="AW45" i="9" s="1"/>
  <c r="AW51" i="9" s="1"/>
  <c r="AW57" i="9" s="1"/>
  <c r="AW63" i="9" s="1"/>
  <c r="AW69" i="9" s="1"/>
  <c r="AW75" i="9" s="1"/>
  <c r="AW81" i="9" s="1"/>
  <c r="AW87" i="9" s="1"/>
  <c r="AW93" i="9" s="1"/>
  <c r="AW99" i="9" s="1"/>
  <c r="AW105" i="9" s="1"/>
  <c r="AW111" i="9" s="1"/>
  <c r="AW117" i="9" s="1"/>
  <c r="AW123" i="9" s="1"/>
  <c r="AW129" i="9" s="1"/>
  <c r="AW135" i="9" s="1"/>
  <c r="AW141" i="9" s="1"/>
  <c r="AW147" i="9" s="1"/>
  <c r="AW153" i="9" s="1"/>
  <c r="AW159" i="9" s="1"/>
  <c r="AW165" i="9" s="1"/>
  <c r="AW171" i="9" s="1"/>
  <c r="AW177" i="9" s="1"/>
  <c r="AW183" i="9" s="1"/>
  <c r="AW189" i="9" s="1"/>
  <c r="AW195" i="9" s="1"/>
  <c r="AW201" i="9" s="1"/>
  <c r="AW207" i="9" s="1"/>
  <c r="AW213" i="9" s="1"/>
  <c r="AW219" i="9" s="1"/>
  <c r="AW225" i="9" s="1"/>
  <c r="AW231" i="9" s="1"/>
  <c r="AW237" i="9" s="1"/>
  <c r="AW243" i="9" s="1"/>
  <c r="AW249" i="9" s="1"/>
  <c r="AW255" i="9" s="1"/>
  <c r="H178" i="9"/>
  <c r="I175" i="9"/>
  <c r="I136" i="9"/>
  <c r="AT250" i="8"/>
  <c r="AT241" i="8"/>
  <c r="I58" i="9"/>
  <c r="I97" i="9"/>
  <c r="H100" i="9"/>
  <c r="I214" i="9"/>
  <c r="AU142" i="9"/>
  <c r="AU100" i="9"/>
  <c r="AU34" i="9"/>
  <c r="AU28" i="9"/>
  <c r="H154" i="9"/>
  <c r="I151" i="9"/>
  <c r="I172" i="9"/>
  <c r="AU118" i="9"/>
  <c r="H256" i="9"/>
  <c r="I253" i="9"/>
  <c r="I196" i="9"/>
  <c r="H124" i="9"/>
  <c r="I121" i="9"/>
  <c r="I106" i="9"/>
  <c r="AU46" i="9"/>
  <c r="AB197" i="9"/>
  <c r="AT197" i="9"/>
  <c r="J197" i="9"/>
  <c r="S197" i="9"/>
  <c r="AK197" i="9"/>
  <c r="AY18" i="9"/>
  <c r="AV15" i="9"/>
  <c r="AT15" i="9"/>
  <c r="AZ18" i="9"/>
  <c r="AT19" i="9"/>
  <c r="AV21" i="9"/>
  <c r="AV27" i="9" s="1"/>
  <c r="AT21" i="9"/>
  <c r="AZ24" i="9"/>
  <c r="BA24" i="9"/>
  <c r="AU20" i="9"/>
  <c r="AU14" i="9"/>
  <c r="I14" i="9" s="1"/>
  <c r="H16" i="9"/>
  <c r="I13" i="9"/>
  <c r="AU16" i="9"/>
  <c r="H22" i="9"/>
  <c r="I19" i="9"/>
  <c r="AU22" i="9"/>
  <c r="B24" i="9"/>
  <c r="L2" i="10"/>
  <c r="O7" i="1"/>
  <c r="AT34" i="9" l="1"/>
  <c r="AU252" i="8"/>
  <c r="AT27" i="9"/>
  <c r="AV33" i="9"/>
  <c r="I28" i="9"/>
  <c r="I34" i="9"/>
  <c r="AT179" i="9"/>
  <c r="S179" i="9"/>
  <c r="J179" i="9"/>
  <c r="AB179" i="9"/>
  <c r="AK179" i="9"/>
  <c r="AT249" i="8"/>
  <c r="AV255" i="8"/>
  <c r="AK173" i="9"/>
  <c r="S173" i="9"/>
  <c r="AT173" i="9"/>
  <c r="J173" i="9"/>
  <c r="AB173" i="9"/>
  <c r="AB59" i="9"/>
  <c r="J59" i="9"/>
  <c r="AK59" i="9"/>
  <c r="S59" i="9"/>
  <c r="AT59" i="9"/>
  <c r="AK161" i="9"/>
  <c r="S161" i="9"/>
  <c r="AT161" i="9"/>
  <c r="AB161" i="9"/>
  <c r="J161" i="9"/>
  <c r="I64" i="9"/>
  <c r="I202" i="9"/>
  <c r="AK107" i="9"/>
  <c r="S107" i="9"/>
  <c r="J107" i="9"/>
  <c r="AB107" i="9"/>
  <c r="AT107" i="9"/>
  <c r="BA258" i="8"/>
  <c r="AZ258" i="8"/>
  <c r="S89" i="9"/>
  <c r="AK89" i="9"/>
  <c r="AB89" i="9"/>
  <c r="J89" i="9"/>
  <c r="AT89" i="9"/>
  <c r="J77" i="9"/>
  <c r="AB77" i="9"/>
  <c r="AT77" i="9"/>
  <c r="AK77" i="9"/>
  <c r="S77" i="9"/>
  <c r="I100" i="9"/>
  <c r="AK167" i="9"/>
  <c r="AT167" i="9"/>
  <c r="AB167" i="9"/>
  <c r="J167" i="9"/>
  <c r="S167" i="9"/>
  <c r="I190" i="9"/>
  <c r="J119" i="9"/>
  <c r="S119" i="9"/>
  <c r="AT119" i="9"/>
  <c r="AB119" i="9"/>
  <c r="AK119" i="9"/>
  <c r="AK65" i="9"/>
  <c r="AB65" i="9"/>
  <c r="S65" i="9"/>
  <c r="AT65" i="9"/>
  <c r="J65" i="9"/>
  <c r="S191" i="9"/>
  <c r="J191" i="9"/>
  <c r="AK191" i="9"/>
  <c r="AT191" i="9"/>
  <c r="AB191" i="9"/>
  <c r="J203" i="9"/>
  <c r="AT203" i="9"/>
  <c r="AK203" i="9"/>
  <c r="AB203" i="9"/>
  <c r="S203" i="9"/>
  <c r="AB239" i="9"/>
  <c r="J239" i="9"/>
  <c r="S239" i="9"/>
  <c r="AK239" i="9"/>
  <c r="AT239" i="9"/>
  <c r="I118" i="9"/>
  <c r="S41" i="9"/>
  <c r="AK41" i="9"/>
  <c r="AT41" i="9"/>
  <c r="AB41" i="9"/>
  <c r="J41" i="9"/>
  <c r="AU254" i="8"/>
  <c r="I254" i="8" s="1"/>
  <c r="AK53" i="9"/>
  <c r="S53" i="9"/>
  <c r="AT53" i="9"/>
  <c r="J53" i="9"/>
  <c r="AB53" i="9"/>
  <c r="S221" i="9"/>
  <c r="J221" i="9"/>
  <c r="AB221" i="9"/>
  <c r="AK221" i="9"/>
  <c r="AT221" i="9"/>
  <c r="AK101" i="9"/>
  <c r="J101" i="9"/>
  <c r="AB101" i="9"/>
  <c r="S101" i="9"/>
  <c r="AT101" i="9"/>
  <c r="J35" i="9"/>
  <c r="AK35" i="9"/>
  <c r="AB35" i="9"/>
  <c r="S35" i="9"/>
  <c r="AT35" i="9"/>
  <c r="AB143" i="9"/>
  <c r="AK143" i="9"/>
  <c r="J143" i="9"/>
  <c r="S143" i="9"/>
  <c r="AT143" i="9"/>
  <c r="AT209" i="9"/>
  <c r="AB209" i="9"/>
  <c r="J209" i="9"/>
  <c r="AK209" i="9"/>
  <c r="S209" i="9"/>
  <c r="AW246" i="8"/>
  <c r="I243" i="8"/>
  <c r="AU249" i="8"/>
  <c r="AT245" i="9"/>
  <c r="AB245" i="9"/>
  <c r="AK245" i="9"/>
  <c r="S245" i="9"/>
  <c r="J245" i="9"/>
  <c r="AT233" i="9"/>
  <c r="AB233" i="9"/>
  <c r="J233" i="9"/>
  <c r="AK233" i="9"/>
  <c r="S233" i="9"/>
  <c r="AT215" i="9"/>
  <c r="AB215" i="9"/>
  <c r="AK215" i="9"/>
  <c r="J215" i="9"/>
  <c r="S215" i="9"/>
  <c r="S251" i="9"/>
  <c r="AT251" i="9"/>
  <c r="J251" i="9"/>
  <c r="AB251" i="9"/>
  <c r="AK251" i="9"/>
  <c r="AV246" i="8"/>
  <c r="BA36" i="9"/>
  <c r="AZ36" i="9"/>
  <c r="AT155" i="9"/>
  <c r="S155" i="9"/>
  <c r="J155" i="9"/>
  <c r="AB155" i="9"/>
  <c r="AK155" i="9"/>
  <c r="I220" i="9"/>
  <c r="I40" i="9"/>
  <c r="I154" i="9"/>
  <c r="J131" i="9"/>
  <c r="AB131" i="9"/>
  <c r="AT131" i="9"/>
  <c r="AK131" i="9"/>
  <c r="S131" i="9"/>
  <c r="I226" i="9"/>
  <c r="AT137" i="9"/>
  <c r="AB137" i="9"/>
  <c r="J137" i="9"/>
  <c r="AK137" i="9"/>
  <c r="S137" i="9"/>
  <c r="AK95" i="9"/>
  <c r="S95" i="9"/>
  <c r="AT95" i="9"/>
  <c r="AB95" i="9"/>
  <c r="J95" i="9"/>
  <c r="AT40" i="9"/>
  <c r="AT31" i="9"/>
  <c r="I76" i="9"/>
  <c r="AT149" i="9"/>
  <c r="S149" i="9"/>
  <c r="AB149" i="9"/>
  <c r="J149" i="9"/>
  <c r="AK149" i="9"/>
  <c r="AU32" i="9"/>
  <c r="I32" i="9" s="1"/>
  <c r="AT42" i="9"/>
  <c r="AV38" i="9"/>
  <c r="I46" i="9"/>
  <c r="AB125" i="9"/>
  <c r="S125" i="9"/>
  <c r="AT125" i="9"/>
  <c r="AK125" i="9"/>
  <c r="J125" i="9"/>
  <c r="AT256" i="8"/>
  <c r="AT247" i="8"/>
  <c r="AK29" i="9"/>
  <c r="S29" i="9"/>
  <c r="AT29" i="9"/>
  <c r="AB29" i="9"/>
  <c r="J29" i="9"/>
  <c r="AT257" i="9"/>
  <c r="AB257" i="9"/>
  <c r="J257" i="9"/>
  <c r="S257" i="9"/>
  <c r="AK257" i="9"/>
  <c r="I142" i="9"/>
  <c r="I112" i="9"/>
  <c r="S47" i="9"/>
  <c r="AT47" i="9"/>
  <c r="AB47" i="9"/>
  <c r="AK47" i="9"/>
  <c r="J47" i="9"/>
  <c r="I124" i="9"/>
  <c r="BA30" i="9"/>
  <c r="AU30" i="9" s="1"/>
  <c r="AZ30" i="9"/>
  <c r="AT71" i="9"/>
  <c r="AB71" i="9"/>
  <c r="J71" i="9"/>
  <c r="AK71" i="9"/>
  <c r="S71" i="9"/>
  <c r="AK113" i="9"/>
  <c r="S113" i="9"/>
  <c r="AT113" i="9"/>
  <c r="AB113" i="9"/>
  <c r="J113" i="9"/>
  <c r="AB227" i="9"/>
  <c r="AT227" i="9"/>
  <c r="AK227" i="9"/>
  <c r="S227" i="9"/>
  <c r="J227" i="9"/>
  <c r="AU24" i="9"/>
  <c r="AK17" i="9"/>
  <c r="AR18" i="9" s="1"/>
  <c r="AL18" i="9" s="1"/>
  <c r="AN18" i="9" s="1"/>
  <c r="AB17" i="9"/>
  <c r="AI18" i="9" s="1"/>
  <c r="AC18" i="9" s="1"/>
  <c r="AE18" i="9" s="1"/>
  <c r="S17" i="9"/>
  <c r="Z18" i="9" s="1"/>
  <c r="T18" i="9" s="1"/>
  <c r="V18" i="9" s="1"/>
  <c r="AT17" i="9"/>
  <c r="BA18" i="9" s="1"/>
  <c r="AU18" i="9" s="1"/>
  <c r="AV18" i="9" s="1"/>
  <c r="J17" i="9"/>
  <c r="Q18" i="9" s="1"/>
  <c r="K18" i="9" s="1"/>
  <c r="M18" i="9" s="1"/>
  <c r="AK23" i="9"/>
  <c r="S23" i="9"/>
  <c r="AT23" i="9"/>
  <c r="AB23" i="9"/>
  <c r="J23" i="9"/>
  <c r="I20" i="9"/>
  <c r="AT13" i="9"/>
  <c r="AU15" i="9"/>
  <c r="I16" i="9"/>
  <c r="AU21" i="9"/>
  <c r="AU27" i="9" s="1"/>
  <c r="AU33" i="9" s="1"/>
  <c r="AU39" i="9" s="1"/>
  <c r="I22" i="9"/>
  <c r="Z8" i="1"/>
  <c r="L9" i="10"/>
  <c r="M2" i="10"/>
  <c r="AV252" i="8" l="1"/>
  <c r="I33" i="9"/>
  <c r="AW252" i="8"/>
  <c r="AU258" i="8"/>
  <c r="AT253" i="8"/>
  <c r="AU38" i="9"/>
  <c r="I38" i="9" s="1"/>
  <c r="AT48" i="9"/>
  <c r="AV44" i="9"/>
  <c r="I39" i="9"/>
  <c r="AU45" i="9"/>
  <c r="BA42" i="9"/>
  <c r="AZ42" i="9"/>
  <c r="I249" i="8"/>
  <c r="AU255" i="8"/>
  <c r="AT255" i="8"/>
  <c r="AW30" i="9"/>
  <c r="I27" i="9"/>
  <c r="AT33" i="9"/>
  <c r="AV39" i="9"/>
  <c r="AT37" i="9"/>
  <c r="AT46" i="9"/>
  <c r="AW18" i="9"/>
  <c r="AU36" i="9"/>
  <c r="AV30" i="9"/>
  <c r="AV24" i="9"/>
  <c r="AW24" i="9"/>
  <c r="U18" i="9"/>
  <c r="BB18" i="9"/>
  <c r="AD18" i="9"/>
  <c r="L18" i="9"/>
  <c r="AM18" i="9"/>
  <c r="I15" i="9"/>
  <c r="I21" i="9"/>
  <c r="M9" i="10"/>
  <c r="N2" i="10"/>
  <c r="AU42" i="9" l="1"/>
  <c r="AW36" i="9"/>
  <c r="I45" i="9"/>
  <c r="AU51" i="9"/>
  <c r="AV258" i="8"/>
  <c r="AT52" i="9"/>
  <c r="AT43" i="9"/>
  <c r="AW258" i="8"/>
  <c r="I255" i="8"/>
  <c r="AU44" i="9"/>
  <c r="I44" i="9" s="1"/>
  <c r="AT54" i="9"/>
  <c r="AV50" i="9"/>
  <c r="AZ48" i="9"/>
  <c r="BA48" i="9"/>
  <c r="AT39" i="9"/>
  <c r="AV42" i="9" s="1"/>
  <c r="AV45" i="9"/>
  <c r="AV36" i="9"/>
  <c r="N9" i="10"/>
  <c r="O2" i="10"/>
  <c r="AU48" i="9" l="1"/>
  <c r="AT58" i="9"/>
  <c r="AT49" i="9"/>
  <c r="AT45" i="9"/>
  <c r="AV51" i="9"/>
  <c r="AU50" i="9"/>
  <c r="I50" i="9" s="1"/>
  <c r="AT60" i="9"/>
  <c r="AV56" i="9"/>
  <c r="I51" i="9"/>
  <c r="AU57" i="9"/>
  <c r="AZ54" i="9"/>
  <c r="BA54" i="9"/>
  <c r="AW42" i="9"/>
  <c r="O9" i="10"/>
  <c r="P2" i="10"/>
  <c r="AV48" i="9" l="1"/>
  <c r="I57" i="9"/>
  <c r="AU63" i="9"/>
  <c r="AT64" i="9"/>
  <c r="AT55" i="9"/>
  <c r="BA60" i="9"/>
  <c r="AZ60" i="9"/>
  <c r="AT51" i="9"/>
  <c r="AV57" i="9"/>
  <c r="AW48" i="9"/>
  <c r="AU56" i="9"/>
  <c r="I56" i="9" s="1"/>
  <c r="AT66" i="9"/>
  <c r="AV62" i="9"/>
  <c r="AU54" i="9"/>
  <c r="P9" i="10"/>
  <c r="Q2" i="10"/>
  <c r="AV54" i="9" l="1"/>
  <c r="AW54" i="9"/>
  <c r="AT57" i="9"/>
  <c r="AV63" i="9"/>
  <c r="I63" i="9"/>
  <c r="AU69" i="9"/>
  <c r="BA66" i="9"/>
  <c r="AZ66" i="9"/>
  <c r="AT61" i="9"/>
  <c r="AT70" i="9"/>
  <c r="AU62" i="9"/>
  <c r="I62" i="9" s="1"/>
  <c r="AV68" i="9"/>
  <c r="AT72" i="9"/>
  <c r="AU60" i="9"/>
  <c r="Q9" i="10"/>
  <c r="R2" i="10"/>
  <c r="AV60" i="9" l="1"/>
  <c r="AU66" i="9"/>
  <c r="AZ72" i="9"/>
  <c r="BA72" i="9"/>
  <c r="I69" i="9"/>
  <c r="AU75" i="9"/>
  <c r="AT67" i="9"/>
  <c r="AT76" i="9"/>
  <c r="AU68" i="9"/>
  <c r="I68" i="9" s="1"/>
  <c r="AV74" i="9"/>
  <c r="AT78" i="9"/>
  <c r="AW60" i="9"/>
  <c r="AT63" i="9"/>
  <c r="AV69" i="9"/>
  <c r="R9" i="10"/>
  <c r="U2" i="10"/>
  <c r="AW66" i="9" l="1"/>
  <c r="AV66" i="9"/>
  <c r="I75" i="9"/>
  <c r="AU81" i="9"/>
  <c r="AZ78" i="9"/>
  <c r="BA78" i="9"/>
  <c r="AU74" i="9"/>
  <c r="I74" i="9" s="1"/>
  <c r="AV80" i="9"/>
  <c r="AT84" i="9"/>
  <c r="AU72" i="9"/>
  <c r="AT82" i="9"/>
  <c r="AT73" i="9"/>
  <c r="AT69" i="9"/>
  <c r="AV75" i="9"/>
  <c r="U9" i="10"/>
  <c r="V2" i="10"/>
  <c r="AU78" i="9" l="1"/>
  <c r="AV72" i="9"/>
  <c r="BA84" i="9"/>
  <c r="AZ84" i="9"/>
  <c r="I81" i="9"/>
  <c r="AU87" i="9"/>
  <c r="AT88" i="9"/>
  <c r="AT79" i="9"/>
  <c r="AU80" i="9"/>
  <c r="I80" i="9" s="1"/>
  <c r="AV86" i="9"/>
  <c r="AT90" i="9"/>
  <c r="AT75" i="9"/>
  <c r="AV81" i="9"/>
  <c r="AW72" i="9"/>
  <c r="W2" i="10"/>
  <c r="V9" i="10"/>
  <c r="AV78" i="9" l="1"/>
  <c r="AW78" i="9"/>
  <c r="I87" i="9"/>
  <c r="AU93" i="9"/>
  <c r="AT85" i="9"/>
  <c r="AT94" i="9"/>
  <c r="BA90" i="9"/>
  <c r="AZ90" i="9"/>
  <c r="AT81" i="9"/>
  <c r="AV87" i="9"/>
  <c r="AU86" i="9"/>
  <c r="I86" i="9" s="1"/>
  <c r="AV92" i="9"/>
  <c r="AT96" i="9"/>
  <c r="AU84" i="9"/>
  <c r="X2" i="10"/>
  <c r="W9" i="10"/>
  <c r="AW84" i="9" l="1"/>
  <c r="AU90" i="9"/>
  <c r="BA96" i="9"/>
  <c r="AZ96" i="9"/>
  <c r="AU92" i="9"/>
  <c r="AT102" i="9"/>
  <c r="AV98" i="9"/>
  <c r="AT87" i="9"/>
  <c r="AV90" i="9" s="1"/>
  <c r="AV93" i="9"/>
  <c r="AV84" i="9"/>
  <c r="I93" i="9"/>
  <c r="AU99" i="9"/>
  <c r="AT91" i="9"/>
  <c r="AT100" i="9"/>
  <c r="Y2" i="10"/>
  <c r="X9" i="10"/>
  <c r="AW90" i="9" l="1"/>
  <c r="AU96" i="9"/>
  <c r="I92" i="9"/>
  <c r="AZ102" i="9"/>
  <c r="BA102" i="9"/>
  <c r="AT93" i="9"/>
  <c r="AV99" i="9"/>
  <c r="AT97" i="9"/>
  <c r="AT106" i="9"/>
  <c r="I99" i="9"/>
  <c r="AU105" i="9"/>
  <c r="AU98" i="9"/>
  <c r="I98" i="9" s="1"/>
  <c r="AT108" i="9"/>
  <c r="AV104" i="9"/>
  <c r="Y9" i="10"/>
  <c r="Z2" i="10"/>
  <c r="AV96" i="9" l="1"/>
  <c r="AT103" i="9"/>
  <c r="AT112" i="9"/>
  <c r="AU102" i="9"/>
  <c r="AU104" i="9"/>
  <c r="I104" i="9" s="1"/>
  <c r="AT114" i="9"/>
  <c r="AV110" i="9"/>
  <c r="AT99" i="9"/>
  <c r="AV105" i="9"/>
  <c r="AZ108" i="9"/>
  <c r="BA108" i="9"/>
  <c r="I105" i="9"/>
  <c r="AU111" i="9"/>
  <c r="AW96" i="9"/>
  <c r="Z9" i="10"/>
  <c r="AA2" i="10"/>
  <c r="AU108" i="9" l="1"/>
  <c r="BA114" i="9"/>
  <c r="AZ114" i="9"/>
  <c r="AT118" i="9"/>
  <c r="AT109" i="9"/>
  <c r="AT105" i="9"/>
  <c r="AV111" i="9"/>
  <c r="AU110" i="9"/>
  <c r="I110" i="9" s="1"/>
  <c r="AT120" i="9"/>
  <c r="AV116" i="9"/>
  <c r="I111" i="9"/>
  <c r="AU117" i="9"/>
  <c r="AV102" i="9"/>
  <c r="AW102" i="9"/>
  <c r="AA9" i="10"/>
  <c r="AD2" i="10"/>
  <c r="AW108" i="9" l="1"/>
  <c r="AU114" i="9"/>
  <c r="AT115" i="9"/>
  <c r="AT124" i="9"/>
  <c r="AT111" i="9"/>
  <c r="AV114" i="9" s="1"/>
  <c r="AV117" i="9"/>
  <c r="AV108" i="9"/>
  <c r="AU116" i="9"/>
  <c r="I116" i="9" s="1"/>
  <c r="AV122" i="9"/>
  <c r="AT126" i="9"/>
  <c r="I117" i="9"/>
  <c r="AU123" i="9"/>
  <c r="BA120" i="9"/>
  <c r="AZ120" i="9"/>
  <c r="AD9" i="10"/>
  <c r="AE2" i="10"/>
  <c r="AW114" i="9" l="1"/>
  <c r="AU120" i="9"/>
  <c r="AZ126" i="9"/>
  <c r="BA126" i="9"/>
  <c r="AT117" i="9"/>
  <c r="AV123" i="9"/>
  <c r="AU122" i="9"/>
  <c r="AV128" i="9"/>
  <c r="AT132" i="9"/>
  <c r="I123" i="9"/>
  <c r="AU129" i="9"/>
  <c r="AT121" i="9"/>
  <c r="AT130" i="9"/>
  <c r="AE9" i="10"/>
  <c r="AF2" i="10"/>
  <c r="AV120" i="9" l="1"/>
  <c r="AU126" i="9"/>
  <c r="I122" i="9"/>
  <c r="AT123" i="9"/>
  <c r="AV129" i="9"/>
  <c r="AU128" i="9"/>
  <c r="I128" i="9" s="1"/>
  <c r="AV134" i="9"/>
  <c r="AT138" i="9"/>
  <c r="AT136" i="9"/>
  <c r="AT127" i="9"/>
  <c r="I129" i="9"/>
  <c r="AU135" i="9"/>
  <c r="AZ132" i="9"/>
  <c r="BA132" i="9"/>
  <c r="AU132" i="9" s="1"/>
  <c r="AW120" i="9"/>
  <c r="AF9" i="10"/>
  <c r="F1" i="10"/>
  <c r="AG2" i="10"/>
  <c r="AV126" i="9" l="1"/>
  <c r="I135" i="9"/>
  <c r="AU141" i="9"/>
  <c r="AT142" i="9"/>
  <c r="AT133" i="9"/>
  <c r="AU134" i="9"/>
  <c r="AV140" i="9"/>
  <c r="AT144" i="9"/>
  <c r="AT129" i="9"/>
  <c r="AV135" i="9"/>
  <c r="AZ138" i="9"/>
  <c r="BA138" i="9"/>
  <c r="AW126" i="9"/>
  <c r="AG9" i="10"/>
  <c r="AH2" i="10"/>
  <c r="AV132" i="9" l="1"/>
  <c r="AW132" i="9"/>
  <c r="BA144" i="9"/>
  <c r="AZ144" i="9"/>
  <c r="AU140" i="9"/>
  <c r="I140" i="9" s="1"/>
  <c r="AV146" i="9"/>
  <c r="AT150" i="9"/>
  <c r="I141" i="9"/>
  <c r="AU147" i="9"/>
  <c r="AU138" i="9"/>
  <c r="I134" i="9"/>
  <c r="AT139" i="9"/>
  <c r="AT148" i="9"/>
  <c r="AT135" i="9"/>
  <c r="AV138" i="9" s="1"/>
  <c r="AV141" i="9"/>
  <c r="AI2" i="10"/>
  <c r="AH9" i="10"/>
  <c r="AU146" i="9" l="1"/>
  <c r="I146" i="9" s="1"/>
  <c r="AT156" i="9"/>
  <c r="AV152" i="9"/>
  <c r="AU144" i="9"/>
  <c r="AT141" i="9"/>
  <c r="AV147" i="9"/>
  <c r="AT145" i="9"/>
  <c r="AT154" i="9"/>
  <c r="I147" i="9"/>
  <c r="AU153" i="9"/>
  <c r="BA150" i="9"/>
  <c r="AU150" i="9" s="1"/>
  <c r="AZ150" i="9"/>
  <c r="AW138" i="9"/>
  <c r="AI9" i="10"/>
  <c r="AJ2" i="10"/>
  <c r="I153" i="9" l="1"/>
  <c r="AU159" i="9"/>
  <c r="AT151" i="9"/>
  <c r="AT160" i="9"/>
  <c r="AT147" i="9"/>
  <c r="AV150" i="9" s="1"/>
  <c r="AV153" i="9"/>
  <c r="AU152" i="9"/>
  <c r="AV158" i="9"/>
  <c r="AT162" i="9"/>
  <c r="AV144" i="9"/>
  <c r="AW144" i="9"/>
  <c r="AZ156" i="9"/>
  <c r="BA156" i="9"/>
  <c r="AJ9" i="10"/>
  <c r="AM2" i="10"/>
  <c r="AU158" i="9" l="1"/>
  <c r="I158" i="9" s="1"/>
  <c r="AT168" i="9"/>
  <c r="AV164" i="9"/>
  <c r="AT153" i="9"/>
  <c r="AV159" i="9"/>
  <c r="AT157" i="9"/>
  <c r="AT166" i="9"/>
  <c r="I159" i="9"/>
  <c r="AU165" i="9"/>
  <c r="AU156" i="9"/>
  <c r="I152" i="9"/>
  <c r="BA162" i="9"/>
  <c r="AZ162" i="9"/>
  <c r="AW150" i="9"/>
  <c r="AN2" i="10"/>
  <c r="AM9" i="10"/>
  <c r="AU162" i="9" l="1"/>
  <c r="AV156" i="9"/>
  <c r="I165" i="9"/>
  <c r="AU171" i="9"/>
  <c r="AT159" i="9"/>
  <c r="AV165" i="9"/>
  <c r="AT172" i="9"/>
  <c r="AT163" i="9"/>
  <c r="AZ168" i="9"/>
  <c r="BA168" i="9"/>
  <c r="AW156" i="9"/>
  <c r="AU164" i="9"/>
  <c r="I164" i="9" s="1"/>
  <c r="AT174" i="9"/>
  <c r="AV170" i="9"/>
  <c r="AO2" i="10"/>
  <c r="AN9" i="10"/>
  <c r="AW162" i="9" l="1"/>
  <c r="AU168" i="9"/>
  <c r="AT178" i="9"/>
  <c r="AT169" i="9"/>
  <c r="I171" i="9"/>
  <c r="AU177" i="9"/>
  <c r="AT165" i="9"/>
  <c r="AW168" i="9" s="1"/>
  <c r="AV171" i="9"/>
  <c r="AV162" i="9"/>
  <c r="BA174" i="9"/>
  <c r="AZ174" i="9"/>
  <c r="AU170" i="9"/>
  <c r="AV176" i="9"/>
  <c r="AT180" i="9"/>
  <c r="AP2" i="10"/>
  <c r="AO9" i="10"/>
  <c r="AV168" i="9" l="1"/>
  <c r="AU174" i="9"/>
  <c r="I170" i="9"/>
  <c r="I177" i="9"/>
  <c r="AU183" i="9"/>
  <c r="AZ180" i="9"/>
  <c r="BA180" i="9"/>
  <c r="AT171" i="9"/>
  <c r="AV177" i="9"/>
  <c r="AU176" i="9"/>
  <c r="AV182" i="9"/>
  <c r="AT186" i="9"/>
  <c r="AT175" i="9"/>
  <c r="AT184" i="9"/>
  <c r="AQ2" i="10"/>
  <c r="AP9" i="10"/>
  <c r="AW174" i="9" l="1"/>
  <c r="BA186" i="9"/>
  <c r="AZ186" i="9"/>
  <c r="AU182" i="9"/>
  <c r="I182" i="9" s="1"/>
  <c r="AT192" i="9"/>
  <c r="AV188" i="9"/>
  <c r="AT177" i="9"/>
  <c r="AV183" i="9"/>
  <c r="AU180" i="9"/>
  <c r="I176" i="9"/>
  <c r="AV174" i="9"/>
  <c r="I183" i="9"/>
  <c r="AU189" i="9"/>
  <c r="AT181" i="9"/>
  <c r="AT190" i="9"/>
  <c r="AR2" i="10"/>
  <c r="AQ9" i="10"/>
  <c r="AV180" i="9" l="1"/>
  <c r="AU188" i="9"/>
  <c r="I188" i="9" s="1"/>
  <c r="AT198" i="9"/>
  <c r="AV194" i="9"/>
  <c r="AT183" i="9"/>
  <c r="AV189" i="9"/>
  <c r="BA192" i="9"/>
  <c r="AZ192" i="9"/>
  <c r="AU186" i="9"/>
  <c r="AT196" i="9"/>
  <c r="AT187" i="9"/>
  <c r="I189" i="9"/>
  <c r="AU195" i="9"/>
  <c r="AW180" i="9"/>
  <c r="AR9" i="10"/>
  <c r="AS2" i="10"/>
  <c r="AV186" i="9" l="1"/>
  <c r="AW186" i="9"/>
  <c r="AU194" i="9"/>
  <c r="I194" i="9" s="1"/>
  <c r="AV200" i="9"/>
  <c r="AT204" i="9"/>
  <c r="AZ198" i="9"/>
  <c r="BA198" i="9"/>
  <c r="AU198" i="9" s="1"/>
  <c r="I195" i="9"/>
  <c r="AU201" i="9"/>
  <c r="AT202" i="9"/>
  <c r="AT193" i="9"/>
  <c r="AU192" i="9"/>
  <c r="AT189" i="9"/>
  <c r="AV192" i="9" s="1"/>
  <c r="AV195" i="9"/>
  <c r="AV2" i="10"/>
  <c r="AS9" i="10"/>
  <c r="AT195" i="9" l="1"/>
  <c r="AV198" i="9" s="1"/>
  <c r="AV201" i="9"/>
  <c r="AZ204" i="9"/>
  <c r="BA204" i="9"/>
  <c r="AU200" i="9"/>
  <c r="AV206" i="9"/>
  <c r="AT210" i="9"/>
  <c r="I201" i="9"/>
  <c r="AU207" i="9"/>
  <c r="AW192" i="9"/>
  <c r="AT199" i="9"/>
  <c r="AT208" i="9"/>
  <c r="AW2" i="10"/>
  <c r="AV9" i="10"/>
  <c r="AT214" i="9" l="1"/>
  <c r="AT205" i="9"/>
  <c r="AT201" i="9"/>
  <c r="AV207" i="9"/>
  <c r="BA210" i="9"/>
  <c r="AZ210" i="9"/>
  <c r="AU206" i="9"/>
  <c r="I206" i="9" s="1"/>
  <c r="AT216" i="9"/>
  <c r="AV212" i="9"/>
  <c r="I207" i="9"/>
  <c r="AU213" i="9"/>
  <c r="AU204" i="9"/>
  <c r="I200" i="9"/>
  <c r="AW198" i="9"/>
  <c r="AW9" i="10"/>
  <c r="AX2" i="10"/>
  <c r="AW204" i="9" l="1"/>
  <c r="AU210" i="9"/>
  <c r="AV204" i="9"/>
  <c r="I213" i="9"/>
  <c r="AU219" i="9"/>
  <c r="AU212" i="9"/>
  <c r="I212" i="9" s="1"/>
  <c r="AT222" i="9"/>
  <c r="AV218" i="9"/>
  <c r="AT220" i="9"/>
  <c r="AT211" i="9"/>
  <c r="BA216" i="9"/>
  <c r="AZ216" i="9"/>
  <c r="AT207" i="9"/>
  <c r="AV213" i="9"/>
  <c r="AY2" i="10"/>
  <c r="AX9" i="10"/>
  <c r="AW210" i="9" l="1"/>
  <c r="AV210" i="9"/>
  <c r="AU216" i="9"/>
  <c r="AZ222" i="9"/>
  <c r="BA222" i="9"/>
  <c r="I219" i="9"/>
  <c r="AU225" i="9"/>
  <c r="AT213" i="9"/>
  <c r="AV219" i="9"/>
  <c r="AT217" i="9"/>
  <c r="AT226" i="9"/>
  <c r="AU218" i="9"/>
  <c r="I218" i="9" s="1"/>
  <c r="AT228" i="9"/>
  <c r="AV224" i="9"/>
  <c r="AZ2" i="10"/>
  <c r="AY9" i="10"/>
  <c r="AW216" i="9" l="1"/>
  <c r="AV216" i="9"/>
  <c r="AU224" i="9"/>
  <c r="I224" i="9" s="1"/>
  <c r="AV230" i="9"/>
  <c r="AT234" i="9"/>
  <c r="AZ228" i="9"/>
  <c r="BA228" i="9"/>
  <c r="AU228" i="9" s="1"/>
  <c r="AU222" i="9"/>
  <c r="AT219" i="9"/>
  <c r="AV225" i="9"/>
  <c r="I225" i="9"/>
  <c r="AU231" i="9"/>
  <c r="AT232" i="9"/>
  <c r="AT223" i="9"/>
  <c r="BA2" i="10"/>
  <c r="AZ9" i="10"/>
  <c r="AV222" i="9" l="1"/>
  <c r="I231" i="9"/>
  <c r="AU237" i="9"/>
  <c r="AW222" i="9"/>
  <c r="AT229" i="9"/>
  <c r="AT238" i="9"/>
  <c r="BA234" i="9"/>
  <c r="AZ234" i="9"/>
  <c r="AT225" i="9"/>
  <c r="AV231" i="9"/>
  <c r="AU230" i="9"/>
  <c r="I230" i="9" s="1"/>
  <c r="AT240" i="9"/>
  <c r="AV236" i="9"/>
  <c r="BB2" i="10"/>
  <c r="BB9" i="10" s="1"/>
  <c r="BA9" i="10"/>
  <c r="S7" i="1"/>
  <c r="AW85" i="10" l="1"/>
  <c r="AZ79" i="10"/>
  <c r="AZ82" i="10" s="1"/>
  <c r="AY103" i="10"/>
  <c r="AY106" i="10" s="1"/>
  <c r="AY187" i="10"/>
  <c r="AY190" i="10" s="1"/>
  <c r="AZ205" i="10"/>
  <c r="AZ208" i="10" s="1"/>
  <c r="AZ229" i="10"/>
  <c r="AZ232" i="10" s="1"/>
  <c r="BA43" i="10"/>
  <c r="BA46" i="10" s="1"/>
  <c r="AY139" i="10"/>
  <c r="AY142" i="10" s="1"/>
  <c r="AY193" i="10"/>
  <c r="AY196" i="10" s="1"/>
  <c r="BA67" i="10"/>
  <c r="BA70" i="10" s="1"/>
  <c r="AZ145" i="10"/>
  <c r="AZ148" i="10" s="1"/>
  <c r="BA235" i="10"/>
  <c r="BA238" i="10" s="1"/>
  <c r="AY247" i="10"/>
  <c r="AY250" i="10" s="1"/>
  <c r="AZ61" i="10"/>
  <c r="AZ64" i="10" s="1"/>
  <c r="BB181" i="10"/>
  <c r="BB184" i="10" s="1"/>
  <c r="AW55" i="10"/>
  <c r="AW58" i="10" s="1"/>
  <c r="AV157" i="10"/>
  <c r="AV160" i="10" s="1"/>
  <c r="AY121" i="10"/>
  <c r="AY124" i="10" s="1"/>
  <c r="BA223" i="10"/>
  <c r="BA226" i="10" s="1"/>
  <c r="BA175" i="10"/>
  <c r="BA178" i="10" s="1"/>
  <c r="AW235" i="10"/>
  <c r="BB97" i="10"/>
  <c r="BB100" i="10" s="1"/>
  <c r="AZ25" i="10"/>
  <c r="AZ28" i="10" s="1"/>
  <c r="AX145" i="10"/>
  <c r="AX148" i="10" s="1"/>
  <c r="AX187" i="10"/>
  <c r="AX190" i="10" s="1"/>
  <c r="BB49" i="10"/>
  <c r="BB52" i="10" s="1"/>
  <c r="AY61" i="10"/>
  <c r="AY64" i="10" s="1"/>
  <c r="AZ235" i="10"/>
  <c r="AZ238" i="10" s="1"/>
  <c r="AY91" i="10"/>
  <c r="AY94" i="10" s="1"/>
  <c r="AX133" i="10"/>
  <c r="AX136" i="10" s="1"/>
  <c r="AW121" i="10"/>
  <c r="AW124" i="10" s="1"/>
  <c r="BB151" i="10"/>
  <c r="BB154" i="10" s="1"/>
  <c r="AZ169" i="10"/>
  <c r="AZ172" i="10" s="1"/>
  <c r="AX175" i="10"/>
  <c r="AX178" i="10" s="1"/>
  <c r="AV211" i="10"/>
  <c r="BA139" i="10"/>
  <c r="BA142" i="10" s="1"/>
  <c r="AW193" i="10"/>
  <c r="AW196" i="10" s="1"/>
  <c r="BB37" i="10"/>
  <c r="BB40" i="10" s="1"/>
  <c r="AW73" i="10"/>
  <c r="AW76" i="10" s="1"/>
  <c r="BA121" i="10"/>
  <c r="BA124" i="10" s="1"/>
  <c r="BA163" i="10"/>
  <c r="BA166" i="10" s="1"/>
  <c r="AW211" i="10"/>
  <c r="AW214" i="10" s="1"/>
  <c r="BA37" i="10"/>
  <c r="BA40" i="10" s="1"/>
  <c r="AZ163" i="10"/>
  <c r="AZ166" i="10" s="1"/>
  <c r="AX127" i="10"/>
  <c r="AX130" i="10" s="1"/>
  <c r="AY163" i="10"/>
  <c r="AY166" i="10" s="1"/>
  <c r="AW37" i="10"/>
  <c r="AW40" i="10" s="1"/>
  <c r="AV217" i="10"/>
  <c r="AV220" i="10" s="1"/>
  <c r="AV145" i="10"/>
  <c r="AV148" i="10" s="1"/>
  <c r="AV223" i="10"/>
  <c r="AW247" i="10"/>
  <c r="AW250" i="10" s="1"/>
  <c r="AX193" i="10"/>
  <c r="AX196" i="10" s="1"/>
  <c r="BA91" i="10"/>
  <c r="BA94" i="10" s="1"/>
  <c r="AZ91" i="10"/>
  <c r="AZ94" i="10" s="1"/>
  <c r="AW241" i="10"/>
  <c r="AW244" i="10" s="1"/>
  <c r="BB43" i="10"/>
  <c r="BB46" i="10" s="1"/>
  <c r="BB169" i="10"/>
  <c r="AZ181" i="10"/>
  <c r="AZ184" i="10" s="1"/>
  <c r="AX121" i="10"/>
  <c r="AX124" i="10" s="1"/>
  <c r="AW223" i="10"/>
  <c r="BA241" i="10"/>
  <c r="BA244" i="10" s="1"/>
  <c r="BA115" i="10"/>
  <c r="BA118" i="10" s="1"/>
  <c r="AU234" i="9"/>
  <c r="AY235" i="10"/>
  <c r="AY238" i="10" s="1"/>
  <c r="AX217" i="10"/>
  <c r="AX220" i="10" s="1"/>
  <c r="AZ241" i="10"/>
  <c r="AZ244" i="10" s="1"/>
  <c r="AV139" i="10"/>
  <c r="AV142" i="10" s="1"/>
  <c r="AW229" i="10"/>
  <c r="AW232" i="10" s="1"/>
  <c r="AY85" i="10"/>
  <c r="AY88" i="10" s="1"/>
  <c r="AV151" i="10"/>
  <c r="AV154" i="10" s="1"/>
  <c r="BB193" i="10"/>
  <c r="BB196" i="10" s="1"/>
  <c r="AX25" i="10"/>
  <c r="AX28" i="10" s="1"/>
  <c r="BB172" i="10"/>
  <c r="BA151" i="10"/>
  <c r="AZ97" i="10"/>
  <c r="AZ100" i="10" s="1"/>
  <c r="AV55" i="10"/>
  <c r="AV58" i="10" s="1"/>
  <c r="BA229" i="10"/>
  <c r="BA232" i="10" s="1"/>
  <c r="I237" i="9"/>
  <c r="AU243" i="9"/>
  <c r="AY133" i="10"/>
  <c r="AY136" i="10" s="1"/>
  <c r="AW127" i="10"/>
  <c r="AX235" i="10"/>
  <c r="AX238" i="10" s="1"/>
  <c r="BA61" i="10"/>
  <c r="BA64" i="10" s="1"/>
  <c r="AW31" i="10"/>
  <c r="AW34" i="10" s="1"/>
  <c r="AX73" i="10"/>
  <c r="AX76" i="10" s="1"/>
  <c r="AZ31" i="10"/>
  <c r="AZ34" i="10" s="1"/>
  <c r="AV25" i="10"/>
  <c r="AV28" i="10" s="1"/>
  <c r="BA133" i="10"/>
  <c r="BA136" i="10" s="1"/>
  <c r="AZ199" i="10"/>
  <c r="AZ202" i="10" s="1"/>
  <c r="AZ109" i="10"/>
  <c r="AZ112" i="10" s="1"/>
  <c r="AX49" i="10"/>
  <c r="AX52" i="10" s="1"/>
  <c r="AZ193" i="10"/>
  <c r="AZ196" i="10" s="1"/>
  <c r="AY49" i="10"/>
  <c r="AY52" i="10" s="1"/>
  <c r="AX211" i="10"/>
  <c r="AX214" i="10" s="1"/>
  <c r="BB241" i="10"/>
  <c r="BB244" i="10" s="1"/>
  <c r="AY79" i="10"/>
  <c r="AY82" i="10" s="1"/>
  <c r="BB199" i="10"/>
  <c r="BB202" i="10" s="1"/>
  <c r="AZ115" i="10"/>
  <c r="AZ118" i="10" s="1"/>
  <c r="AW145" i="10"/>
  <c r="AW148" i="10" s="1"/>
  <c r="BB91" i="10"/>
  <c r="BB94" i="10" s="1"/>
  <c r="AW205" i="10"/>
  <c r="AW208" i="10" s="1"/>
  <c r="AW151" i="10"/>
  <c r="AW154" i="10" s="1"/>
  <c r="AW217" i="10"/>
  <c r="AW220" i="10" s="1"/>
  <c r="AV187" i="10"/>
  <c r="BA97" i="10"/>
  <c r="BA100" i="10" s="1"/>
  <c r="BB175" i="10"/>
  <c r="BB178" i="10" s="1"/>
  <c r="BB253" i="10"/>
  <c r="BA193" i="10"/>
  <c r="BA196" i="10" s="1"/>
  <c r="AW115" i="10"/>
  <c r="AW118" i="10" s="1"/>
  <c r="BA127" i="10"/>
  <c r="BA130" i="10" s="1"/>
  <c r="AV235" i="10"/>
  <c r="AV238" i="10" s="1"/>
  <c r="BB103" i="10"/>
  <c r="BB106" i="10" s="1"/>
  <c r="AX229" i="10"/>
  <c r="AX232" i="10" s="1"/>
  <c r="BA31" i="10"/>
  <c r="BA34" i="10" s="1"/>
  <c r="AW25" i="10"/>
  <c r="AW28" i="10" s="1"/>
  <c r="BB109" i="10"/>
  <c r="BB112" i="10" s="1"/>
  <c r="AV103" i="10"/>
  <c r="AV205" i="10"/>
  <c r="AV208" i="10" s="1"/>
  <c r="AW88" i="10"/>
  <c r="AX253" i="10"/>
  <c r="AX256" i="10" s="1"/>
  <c r="AW43" i="10"/>
  <c r="AW175" i="10"/>
  <c r="AW178" i="10" s="1"/>
  <c r="AZ67" i="10"/>
  <c r="AZ70" i="10" s="1"/>
  <c r="AX61" i="10"/>
  <c r="AX64" i="10" s="1"/>
  <c r="BA109" i="10"/>
  <c r="BA112" i="10" s="1"/>
  <c r="AZ55" i="10"/>
  <c r="AZ58" i="10" s="1"/>
  <c r="AX163" i="10"/>
  <c r="AX166" i="10" s="1"/>
  <c r="BA49" i="10"/>
  <c r="BA52" i="10" s="1"/>
  <c r="AY217" i="10"/>
  <c r="AY220" i="10" s="1"/>
  <c r="AW187" i="10"/>
  <c r="AW190" i="10" s="1"/>
  <c r="AY67" i="10"/>
  <c r="AY70" i="10" s="1"/>
  <c r="AW103" i="10"/>
  <c r="AW106" i="10" s="1"/>
  <c r="AZ37" i="10"/>
  <c r="BA181" i="10"/>
  <c r="BA184" i="10" s="1"/>
  <c r="AW253" i="10"/>
  <c r="AW256" i="10" s="1"/>
  <c r="BA103" i="10"/>
  <c r="BA106" i="10" s="1"/>
  <c r="AX151" i="10"/>
  <c r="AX154" i="10" s="1"/>
  <c r="AX205" i="10"/>
  <c r="AX208" i="10" s="1"/>
  <c r="AX223" i="10"/>
  <c r="AX226" i="10" s="1"/>
  <c r="BB235" i="10"/>
  <c r="BB238" i="10" s="1"/>
  <c r="AX79" i="10"/>
  <c r="AX82" i="10" s="1"/>
  <c r="AZ187" i="10"/>
  <c r="AZ190" i="10" s="1"/>
  <c r="AX157" i="10"/>
  <c r="AX160" i="10" s="1"/>
  <c r="BA85" i="10"/>
  <c r="BA88" i="10" s="1"/>
  <c r="AW181" i="10"/>
  <c r="AW184" i="10" s="1"/>
  <c r="BB205" i="10"/>
  <c r="BB208" i="10" s="1"/>
  <c r="AZ253" i="10"/>
  <c r="AZ256" i="10" s="1"/>
  <c r="AW199" i="10"/>
  <c r="AW202" i="10" s="1"/>
  <c r="AW61" i="10"/>
  <c r="AW64" i="10" s="1"/>
  <c r="BB157" i="10"/>
  <c r="BB160" i="10" s="1"/>
  <c r="BB139" i="10"/>
  <c r="BB142" i="10" s="1"/>
  <c r="BB85" i="10"/>
  <c r="BB88" i="10" s="1"/>
  <c r="AY55" i="10"/>
  <c r="AY58" i="10" s="1"/>
  <c r="AX169" i="10"/>
  <c r="AX172" i="10" s="1"/>
  <c r="BB31" i="10"/>
  <c r="BB34" i="10" s="1"/>
  <c r="AY109" i="10"/>
  <c r="AY112" i="10" s="1"/>
  <c r="AV193" i="10"/>
  <c r="AV196" i="10" s="1"/>
  <c r="AV115" i="10"/>
  <c r="AV118" i="10" s="1"/>
  <c r="AX67" i="10"/>
  <c r="AX70" i="10" s="1"/>
  <c r="AY205" i="10"/>
  <c r="AY208" i="10" s="1"/>
  <c r="AW133" i="10"/>
  <c r="AW136" i="10" s="1"/>
  <c r="AZ103" i="10"/>
  <c r="AZ106" i="10" s="1"/>
  <c r="BB163" i="10"/>
  <c r="BB166" i="10" s="1"/>
  <c r="AV91" i="10"/>
  <c r="AV94" i="10" s="1"/>
  <c r="AX109" i="10"/>
  <c r="AX112" i="10" s="1"/>
  <c r="AW49" i="10"/>
  <c r="AW52" i="10" s="1"/>
  <c r="BA79" i="10"/>
  <c r="BA82" i="10" s="1"/>
  <c r="AV61" i="10"/>
  <c r="AV64" i="10" s="1"/>
  <c r="AX241" i="10"/>
  <c r="AX244" i="10" s="1"/>
  <c r="AX103" i="10"/>
  <c r="AX106" i="10" s="1"/>
  <c r="BB121" i="10"/>
  <c r="BB124" i="10" s="1"/>
  <c r="BA169" i="10"/>
  <c r="BA172" i="10" s="1"/>
  <c r="BA253" i="10"/>
  <c r="BA256" i="10" s="1"/>
  <c r="AV199" i="10"/>
  <c r="AV73" i="10"/>
  <c r="AV76" i="10" s="1"/>
  <c r="AW97" i="10"/>
  <c r="AW100" i="10" s="1"/>
  <c r="AV109" i="10"/>
  <c r="AV112" i="10" s="1"/>
  <c r="BA187" i="10"/>
  <c r="BA190" i="10" s="1"/>
  <c r="AZ211" i="10"/>
  <c r="AZ214" i="10" s="1"/>
  <c r="AY25" i="10"/>
  <c r="BB127" i="10"/>
  <c r="BB130" i="10" s="1"/>
  <c r="AZ175" i="10"/>
  <c r="AZ178" i="10" s="1"/>
  <c r="AY175" i="10"/>
  <c r="AY178" i="10" s="1"/>
  <c r="BB223" i="10"/>
  <c r="BB226" i="10" s="1"/>
  <c r="AU236" i="9"/>
  <c r="I236" i="9" s="1"/>
  <c r="AT246" i="9"/>
  <c r="AV242" i="9"/>
  <c r="AT231" i="9"/>
  <c r="AV237" i="9"/>
  <c r="BB247" i="10"/>
  <c r="BB250" i="10" s="1"/>
  <c r="AY97" i="10"/>
  <c r="AY100" i="10" s="1"/>
  <c r="AW169" i="10"/>
  <c r="AW172" i="10" s="1"/>
  <c r="BA25" i="10"/>
  <c r="BA240" i="9"/>
  <c r="AZ240" i="9"/>
  <c r="AX55" i="10"/>
  <c r="AX58" i="10" s="1"/>
  <c r="BB115" i="10"/>
  <c r="BB118" i="10" s="1"/>
  <c r="AV228" i="9"/>
  <c r="AW228" i="9"/>
  <c r="AV229" i="10"/>
  <c r="AV232" i="10" s="1"/>
  <c r="AX85" i="10"/>
  <c r="AX88" i="10" s="1"/>
  <c r="BB217" i="10"/>
  <c r="BB220" i="10" s="1"/>
  <c r="AY151" i="10"/>
  <c r="AY154" i="10" s="1"/>
  <c r="AZ121" i="10"/>
  <c r="AZ124" i="10" s="1"/>
  <c r="BB229" i="10"/>
  <c r="BB232" i="10" s="1"/>
  <c r="AV247" i="10"/>
  <c r="AV250" i="10" s="1"/>
  <c r="AW163" i="10"/>
  <c r="AW166" i="10" s="1"/>
  <c r="AY223" i="10"/>
  <c r="AY226" i="10" s="1"/>
  <c r="BA55" i="10"/>
  <c r="BA58" i="10" s="1"/>
  <c r="AX37" i="10"/>
  <c r="AX40" i="10" s="1"/>
  <c r="BB187" i="10"/>
  <c r="BB190" i="10" s="1"/>
  <c r="BB61" i="10"/>
  <c r="BB64" i="10" s="1"/>
  <c r="AY31" i="10"/>
  <c r="AV163" i="10"/>
  <c r="AV166" i="10" s="1"/>
  <c r="BB25" i="10"/>
  <c r="BB28" i="10" s="1"/>
  <c r="AV127" i="10"/>
  <c r="AW91" i="10"/>
  <c r="AW94" i="10" s="1"/>
  <c r="BA157" i="10"/>
  <c r="BA160" i="10" s="1"/>
  <c r="AY157" i="10"/>
  <c r="AY160" i="10" s="1"/>
  <c r="AY145" i="10"/>
  <c r="AY148" i="10" s="1"/>
  <c r="AY127" i="10"/>
  <c r="AY130" i="10" s="1"/>
  <c r="AZ43" i="10"/>
  <c r="AZ46" i="10" s="1"/>
  <c r="BA205" i="10"/>
  <c r="BA208" i="10" s="1"/>
  <c r="AT244" i="9"/>
  <c r="AT235" i="9"/>
  <c r="AV181" i="10"/>
  <c r="AY253" i="10"/>
  <c r="AY256" i="10" s="1"/>
  <c r="BA199" i="10"/>
  <c r="BA202" i="10" s="1"/>
  <c r="BB256" i="10"/>
  <c r="AV43" i="10"/>
  <c r="AV46" i="10" s="1"/>
  <c r="AX247" i="10"/>
  <c r="AX250" i="10" s="1"/>
  <c r="AV169" i="10"/>
  <c r="AX43" i="10"/>
  <c r="AX46" i="10" s="1"/>
  <c r="AY73" i="10"/>
  <c r="AY76" i="10" s="1"/>
  <c r="AV49" i="10"/>
  <c r="AV52" i="10" s="1"/>
  <c r="BB73" i="10"/>
  <c r="BB76" i="10" s="1"/>
  <c r="AY115" i="10"/>
  <c r="AY118" i="10" s="1"/>
  <c r="AZ217" i="10"/>
  <c r="AZ220" i="10" s="1"/>
  <c r="AZ139" i="10"/>
  <c r="AZ142" i="10" s="1"/>
  <c r="AW109" i="10"/>
  <c r="AW112" i="10" s="1"/>
  <c r="AX139" i="10"/>
  <c r="AX142" i="10" s="1"/>
  <c r="AX115" i="10"/>
  <c r="AX118" i="10" s="1"/>
  <c r="AY241" i="10"/>
  <c r="AY244" i="10" s="1"/>
  <c r="BB133" i="10"/>
  <c r="BB136" i="10" s="1"/>
  <c r="AV253" i="10"/>
  <c r="AV256" i="10" s="1"/>
  <c r="AX199" i="10"/>
  <c r="AX202" i="10" s="1"/>
  <c r="AW67" i="10"/>
  <c r="AW70" i="10" s="1"/>
  <c r="AX181" i="10"/>
  <c r="AX184" i="10" s="1"/>
  <c r="AY199" i="10"/>
  <c r="AY202" i="10" s="1"/>
  <c r="AX91" i="10"/>
  <c r="AX94" i="10" s="1"/>
  <c r="BB55" i="10"/>
  <c r="BB58" i="10" s="1"/>
  <c r="BB79" i="10"/>
  <c r="BB82" i="10" s="1"/>
  <c r="AY229" i="10"/>
  <c r="AY232" i="10" s="1"/>
  <c r="BB67" i="10"/>
  <c r="BB70" i="10" s="1"/>
  <c r="AV67" i="10"/>
  <c r="AV70" i="10" s="1"/>
  <c r="AZ157" i="10"/>
  <c r="AZ160" i="10" s="1"/>
  <c r="AZ247" i="10"/>
  <c r="AZ250" i="10" s="1"/>
  <c r="BB145" i="10"/>
  <c r="BB148" i="10" s="1"/>
  <c r="AV85" i="10"/>
  <c r="AV88" i="10" s="1"/>
  <c r="AW139" i="10"/>
  <c r="AW142" i="10" s="1"/>
  <c r="AZ85" i="10"/>
  <c r="AZ88" i="10" s="1"/>
  <c r="BA211" i="10"/>
  <c r="BA214" i="10" s="1"/>
  <c r="AZ73" i="10"/>
  <c r="AZ76" i="10" s="1"/>
  <c r="AZ127" i="10"/>
  <c r="AZ130" i="10" s="1"/>
  <c r="AW157" i="10"/>
  <c r="AW160" i="10" s="1"/>
  <c r="AY43" i="10"/>
  <c r="BB211" i="10"/>
  <c r="BB214" i="10" s="1"/>
  <c r="AV121" i="10"/>
  <c r="AV133" i="10"/>
  <c r="AV136" i="10" s="1"/>
  <c r="BA247" i="10"/>
  <c r="BA250" i="10" s="1"/>
  <c r="AZ151" i="10"/>
  <c r="AZ154" i="10" s="1"/>
  <c r="AV241" i="10"/>
  <c r="AX31" i="10"/>
  <c r="AX34" i="10" s="1"/>
  <c r="AY169" i="10"/>
  <c r="AY172" i="10" s="1"/>
  <c r="AZ223" i="10"/>
  <c r="AZ226" i="10" s="1"/>
  <c r="BA217" i="10"/>
  <c r="BA220" i="10" s="1"/>
  <c r="BA145" i="10"/>
  <c r="BA148" i="10" s="1"/>
  <c r="BA73" i="10"/>
  <c r="BA76" i="10" s="1"/>
  <c r="AY211" i="10"/>
  <c r="AY214" i="10" s="1"/>
  <c r="AZ49" i="10"/>
  <c r="AZ52" i="10" s="1"/>
  <c r="AV79" i="10"/>
  <c r="AY181" i="10"/>
  <c r="AY184" i="10" s="1"/>
  <c r="AW79" i="10"/>
  <c r="AW82" i="10" s="1"/>
  <c r="AX97" i="10"/>
  <c r="AX100" i="10" s="1"/>
  <c r="AZ133" i="10"/>
  <c r="AZ136" i="10" s="1"/>
  <c r="AV175" i="10"/>
  <c r="AV31" i="10"/>
  <c r="AV97" i="10"/>
  <c r="AV100" i="10" s="1"/>
  <c r="AY37" i="10"/>
  <c r="AY40" i="10" s="1"/>
  <c r="AV37" i="10"/>
  <c r="A8" i="1"/>
  <c r="BA13" i="10"/>
  <c r="BA14" i="10" s="1"/>
  <c r="AZ13" i="10"/>
  <c r="AZ14" i="10" s="1"/>
  <c r="AX13" i="10"/>
  <c r="AX14" i="10" s="1"/>
  <c r="AV13" i="10"/>
  <c r="BB13" i="10"/>
  <c r="BB14" i="10" s="1"/>
  <c r="AY13" i="10"/>
  <c r="AY14" i="10" s="1"/>
  <c r="AW13" i="10"/>
  <c r="AW14" i="10" s="1"/>
  <c r="AY19" i="10"/>
  <c r="AY20" i="10" s="1"/>
  <c r="AZ19" i="10"/>
  <c r="AZ20" i="10" s="1"/>
  <c r="AV19" i="10"/>
  <c r="AW19" i="10"/>
  <c r="AW20" i="10" s="1"/>
  <c r="BB19" i="10"/>
  <c r="BB20" i="10" s="1"/>
  <c r="AX19" i="10"/>
  <c r="AX22" i="10" s="1"/>
  <c r="AX21" i="10" s="1"/>
  <c r="BA19" i="10"/>
  <c r="BA20" i="10" s="1"/>
  <c r="AU240" i="9" l="1"/>
  <c r="AY26" i="10"/>
  <c r="AY32" i="10" s="1"/>
  <c r="AY38" i="10" s="1"/>
  <c r="AY44" i="10" s="1"/>
  <c r="AY50" i="10" s="1"/>
  <c r="AY56" i="10" s="1"/>
  <c r="AY62" i="10" s="1"/>
  <c r="AY68" i="10" s="1"/>
  <c r="AY74" i="10" s="1"/>
  <c r="AY80" i="10" s="1"/>
  <c r="AY86" i="10" s="1"/>
  <c r="AY92" i="10" s="1"/>
  <c r="AY98" i="10" s="1"/>
  <c r="AY104" i="10" s="1"/>
  <c r="AY110" i="10" s="1"/>
  <c r="AY116" i="10" s="1"/>
  <c r="AY122" i="10" s="1"/>
  <c r="AY128" i="10" s="1"/>
  <c r="AY134" i="10" s="1"/>
  <c r="AY140" i="10" s="1"/>
  <c r="AY146" i="10" s="1"/>
  <c r="AY152" i="10" s="1"/>
  <c r="AY158" i="10" s="1"/>
  <c r="AY164" i="10" s="1"/>
  <c r="AY170" i="10" s="1"/>
  <c r="AY176" i="10" s="1"/>
  <c r="AY182" i="10" s="1"/>
  <c r="AY188" i="10" s="1"/>
  <c r="AY194" i="10" s="1"/>
  <c r="AY200" i="10" s="1"/>
  <c r="AY206" i="10" s="1"/>
  <c r="AY212" i="10" s="1"/>
  <c r="AY218" i="10" s="1"/>
  <c r="AY224" i="10" s="1"/>
  <c r="AY230" i="10" s="1"/>
  <c r="AY236" i="10" s="1"/>
  <c r="AY242" i="10" s="1"/>
  <c r="AY248" i="10" s="1"/>
  <c r="AY254" i="10" s="1"/>
  <c r="AT128" i="10"/>
  <c r="AY132" i="10" s="1"/>
  <c r="AU148" i="10"/>
  <c r="AU52" i="10"/>
  <c r="AU232" i="10"/>
  <c r="AU94" i="10"/>
  <c r="AU64" i="10"/>
  <c r="AU37" i="10"/>
  <c r="AT38" i="10"/>
  <c r="AY42" i="10" s="1"/>
  <c r="AU220" i="10"/>
  <c r="AT32" i="10"/>
  <c r="AY36" i="10" s="1"/>
  <c r="AU31" i="10"/>
  <c r="AU241" i="10"/>
  <c r="AT242" i="10"/>
  <c r="AY246" i="10" s="1"/>
  <c r="AU121" i="10"/>
  <c r="AT122" i="10"/>
  <c r="AY126" i="10" s="1"/>
  <c r="AU181" i="10"/>
  <c r="AT182" i="10"/>
  <c r="AY186" i="10" s="1"/>
  <c r="AT237" i="9"/>
  <c r="AW240" i="9" s="1"/>
  <c r="AV243" i="9"/>
  <c r="AY34" i="10"/>
  <c r="AU256" i="10"/>
  <c r="AU205" i="10"/>
  <c r="AT206" i="10"/>
  <c r="AY210" i="10" s="1"/>
  <c r="AU166" i="10"/>
  <c r="AU250" i="10"/>
  <c r="I243" i="9"/>
  <c r="AU249" i="9"/>
  <c r="AW130" i="10"/>
  <c r="AT224" i="10"/>
  <c r="AY228" i="10" s="1"/>
  <c r="AU223" i="10"/>
  <c r="AU160" i="10"/>
  <c r="AU235" i="10"/>
  <c r="AT158" i="10"/>
  <c r="AY162" i="10" s="1"/>
  <c r="AU157" i="10"/>
  <c r="AT176" i="10"/>
  <c r="AY180" i="10" s="1"/>
  <c r="AU175" i="10"/>
  <c r="AU136" i="10"/>
  <c r="AU133" i="10"/>
  <c r="AT134" i="10"/>
  <c r="AY138" i="10" s="1"/>
  <c r="AT254" i="10"/>
  <c r="AY258" i="10" s="1"/>
  <c r="AU253" i="10"/>
  <c r="AV34" i="10"/>
  <c r="AV244" i="10"/>
  <c r="AZ40" i="10"/>
  <c r="AU55" i="10"/>
  <c r="AW226" i="10"/>
  <c r="AT230" i="10"/>
  <c r="AY234" i="10" s="1"/>
  <c r="AU229" i="10"/>
  <c r="AU142" i="10"/>
  <c r="AU43" i="10"/>
  <c r="AU169" i="10"/>
  <c r="AT170" i="10"/>
  <c r="AY174" i="10" s="1"/>
  <c r="AY46" i="10"/>
  <c r="BA26" i="10"/>
  <c r="BA32" i="10" s="1"/>
  <c r="BA38" i="10" s="1"/>
  <c r="BA44" i="10" s="1"/>
  <c r="BA50" i="10" s="1"/>
  <c r="BA56" i="10" s="1"/>
  <c r="BA62" i="10" s="1"/>
  <c r="BA68" i="10" s="1"/>
  <c r="BA74" i="10" s="1"/>
  <c r="BA80" i="10" s="1"/>
  <c r="BA86" i="10" s="1"/>
  <c r="BA92" i="10" s="1"/>
  <c r="BA98" i="10" s="1"/>
  <c r="BA104" i="10" s="1"/>
  <c r="BA110" i="10" s="1"/>
  <c r="BA116" i="10" s="1"/>
  <c r="BA122" i="10" s="1"/>
  <c r="BA128" i="10" s="1"/>
  <c r="BA134" i="10" s="1"/>
  <c r="BA140" i="10" s="1"/>
  <c r="BA146" i="10" s="1"/>
  <c r="BA152" i="10" s="1"/>
  <c r="BA158" i="10" s="1"/>
  <c r="BA164" i="10" s="1"/>
  <c r="BA170" i="10" s="1"/>
  <c r="BA176" i="10" s="1"/>
  <c r="BA182" i="10" s="1"/>
  <c r="BA188" i="10" s="1"/>
  <c r="BA194" i="10" s="1"/>
  <c r="BA200" i="10" s="1"/>
  <c r="BA206" i="10" s="1"/>
  <c r="BA212" i="10" s="1"/>
  <c r="BA218" i="10" s="1"/>
  <c r="BA224" i="10" s="1"/>
  <c r="BA230" i="10" s="1"/>
  <c r="BA236" i="10" s="1"/>
  <c r="BA242" i="10" s="1"/>
  <c r="BA248" i="10" s="1"/>
  <c r="BA254" i="10" s="1"/>
  <c r="AY28" i="10"/>
  <c r="AT236" i="10"/>
  <c r="AY240" i="10" s="1"/>
  <c r="AU151" i="10"/>
  <c r="AT152" i="10"/>
  <c r="AY156" i="10" s="1"/>
  <c r="AV234" i="9"/>
  <c r="AW234" i="9"/>
  <c r="AU217" i="10"/>
  <c r="AT218" i="10"/>
  <c r="AY222" i="10" s="1"/>
  <c r="BA154" i="10"/>
  <c r="AU154" i="10" s="1"/>
  <c r="AZ26" i="10"/>
  <c r="AZ32" i="10" s="1"/>
  <c r="AZ38" i="10" s="1"/>
  <c r="AZ44" i="10" s="1"/>
  <c r="AZ50" i="10" s="1"/>
  <c r="AZ56" i="10" s="1"/>
  <c r="AZ62" i="10" s="1"/>
  <c r="AZ68" i="10" s="1"/>
  <c r="AZ74" i="10" s="1"/>
  <c r="AZ80" i="10" s="1"/>
  <c r="AZ86" i="10" s="1"/>
  <c r="AZ92" i="10" s="1"/>
  <c r="AZ98" i="10" s="1"/>
  <c r="AZ104" i="10" s="1"/>
  <c r="AZ110" i="10" s="1"/>
  <c r="AZ116" i="10" s="1"/>
  <c r="AZ122" i="10" s="1"/>
  <c r="AZ128" i="10" s="1"/>
  <c r="AZ134" i="10" s="1"/>
  <c r="AZ140" i="10" s="1"/>
  <c r="AZ146" i="10" s="1"/>
  <c r="AZ152" i="10" s="1"/>
  <c r="AZ158" i="10" s="1"/>
  <c r="AZ164" i="10" s="1"/>
  <c r="AZ170" i="10" s="1"/>
  <c r="AZ176" i="10" s="1"/>
  <c r="AZ182" i="10" s="1"/>
  <c r="AZ188" i="10" s="1"/>
  <c r="AZ194" i="10" s="1"/>
  <c r="AZ200" i="10" s="1"/>
  <c r="AZ206" i="10" s="1"/>
  <c r="AZ212" i="10" s="1"/>
  <c r="AZ218" i="10" s="1"/>
  <c r="AZ224" i="10" s="1"/>
  <c r="AZ230" i="10" s="1"/>
  <c r="AZ236" i="10" s="1"/>
  <c r="AZ242" i="10" s="1"/>
  <c r="AZ248" i="10" s="1"/>
  <c r="AZ254" i="10" s="1"/>
  <c r="AU70" i="10"/>
  <c r="AT146" i="10"/>
  <c r="AY150" i="10" s="1"/>
  <c r="AU145" i="10"/>
  <c r="AU97" i="10"/>
  <c r="AT98" i="10"/>
  <c r="AY102" i="10" s="1"/>
  <c r="AU61" i="10"/>
  <c r="AT62" i="10"/>
  <c r="AY66" i="10" s="1"/>
  <c r="AV184" i="10"/>
  <c r="AU211" i="10"/>
  <c r="AT212" i="10"/>
  <c r="AY216" i="10" s="1"/>
  <c r="AT56" i="10"/>
  <c r="AY60" i="10" s="1"/>
  <c r="AU115" i="10"/>
  <c r="AT44" i="10"/>
  <c r="AY48" i="10" s="1"/>
  <c r="AT80" i="10"/>
  <c r="AY84" i="10" s="1"/>
  <c r="AU79" i="10"/>
  <c r="AT164" i="10"/>
  <c r="AY168" i="10" s="1"/>
  <c r="AU163" i="10"/>
  <c r="AU247" i="10"/>
  <c r="AT248" i="10"/>
  <c r="AY252" i="10" s="1"/>
  <c r="AU242" i="9"/>
  <c r="AT252" i="9"/>
  <c r="AV248" i="9"/>
  <c r="AV82" i="10"/>
  <c r="AU139" i="10"/>
  <c r="AT140" i="10"/>
  <c r="AY144" i="10" s="1"/>
  <c r="AW46" i="10"/>
  <c r="AV40" i="10"/>
  <c r="AU118" i="10"/>
  <c r="AU88" i="10"/>
  <c r="AU76" i="10"/>
  <c r="AU112" i="10"/>
  <c r="AV226" i="10"/>
  <c r="AU67" i="10"/>
  <c r="AT68" i="10"/>
  <c r="AY72" i="10" s="1"/>
  <c r="AU127" i="10"/>
  <c r="AZ246" i="9"/>
  <c r="BA246" i="9"/>
  <c r="BA28" i="10"/>
  <c r="AU91" i="10"/>
  <c r="AT92" i="10"/>
  <c r="AY96" i="10" s="1"/>
  <c r="AX27" i="10"/>
  <c r="AX33" i="10" s="1"/>
  <c r="AX39" i="10" s="1"/>
  <c r="AX45" i="10" s="1"/>
  <c r="AX51" i="10" s="1"/>
  <c r="AX57" i="10" s="1"/>
  <c r="AX63" i="10" s="1"/>
  <c r="AX69" i="10" s="1"/>
  <c r="AX75" i="10" s="1"/>
  <c r="AX81" i="10" s="1"/>
  <c r="AX87" i="10" s="1"/>
  <c r="AX93" i="10" s="1"/>
  <c r="AX99" i="10" s="1"/>
  <c r="AX105" i="10" s="1"/>
  <c r="AX111" i="10" s="1"/>
  <c r="AX117" i="10" s="1"/>
  <c r="AX123" i="10" s="1"/>
  <c r="AX129" i="10" s="1"/>
  <c r="AX135" i="10" s="1"/>
  <c r="AX141" i="10" s="1"/>
  <c r="AX147" i="10" s="1"/>
  <c r="AX153" i="10" s="1"/>
  <c r="AX159" i="10" s="1"/>
  <c r="AX165" i="10" s="1"/>
  <c r="AX171" i="10" s="1"/>
  <c r="AX177" i="10" s="1"/>
  <c r="AX183" i="10" s="1"/>
  <c r="AX189" i="10" s="1"/>
  <c r="AX195" i="10" s="1"/>
  <c r="AX201" i="10" s="1"/>
  <c r="AX207" i="10" s="1"/>
  <c r="AX213" i="10" s="1"/>
  <c r="AX219" i="10" s="1"/>
  <c r="AX225" i="10" s="1"/>
  <c r="AX231" i="10" s="1"/>
  <c r="AX237" i="10" s="1"/>
  <c r="AX243" i="10" s="1"/>
  <c r="AX249" i="10" s="1"/>
  <c r="AX255" i="10" s="1"/>
  <c r="AU58" i="10"/>
  <c r="AV172" i="10"/>
  <c r="AU100" i="10"/>
  <c r="AU103" i="10"/>
  <c r="AT104" i="10"/>
  <c r="AY108" i="10" s="1"/>
  <c r="AT188" i="10"/>
  <c r="AY192" i="10" s="1"/>
  <c r="AU187" i="10"/>
  <c r="AU208" i="10"/>
  <c r="AT74" i="10"/>
  <c r="AY78" i="10" s="1"/>
  <c r="AU73" i="10"/>
  <c r="AT116" i="10"/>
  <c r="AY120" i="10" s="1"/>
  <c r="AU199" i="10"/>
  <c r="AV124" i="10"/>
  <c r="AT86" i="10"/>
  <c r="AY90" i="10" s="1"/>
  <c r="AU85" i="10"/>
  <c r="AV190" i="10"/>
  <c r="AV106" i="10"/>
  <c r="AU49" i="10"/>
  <c r="AT50" i="10"/>
  <c r="AY54" i="10" s="1"/>
  <c r="AT241" i="9"/>
  <c r="AT250" i="9"/>
  <c r="BB26" i="10"/>
  <c r="BB32" i="10" s="1"/>
  <c r="BB38" i="10" s="1"/>
  <c r="BB44" i="10" s="1"/>
  <c r="BB50" i="10" s="1"/>
  <c r="BB56" i="10" s="1"/>
  <c r="BB62" i="10" s="1"/>
  <c r="BB68" i="10" s="1"/>
  <c r="BB74" i="10" s="1"/>
  <c r="BB80" i="10" s="1"/>
  <c r="BB86" i="10" s="1"/>
  <c r="BB92" i="10" s="1"/>
  <c r="BB98" i="10" s="1"/>
  <c r="BB104" i="10" s="1"/>
  <c r="BB110" i="10" s="1"/>
  <c r="BB116" i="10" s="1"/>
  <c r="BB122" i="10" s="1"/>
  <c r="BB128" i="10" s="1"/>
  <c r="BB134" i="10" s="1"/>
  <c r="BB140" i="10" s="1"/>
  <c r="BB146" i="10" s="1"/>
  <c r="BB152" i="10" s="1"/>
  <c r="BB158" i="10" s="1"/>
  <c r="BB164" i="10" s="1"/>
  <c r="BB170" i="10" s="1"/>
  <c r="BB176" i="10" s="1"/>
  <c r="BB182" i="10" s="1"/>
  <c r="BB188" i="10" s="1"/>
  <c r="BB194" i="10" s="1"/>
  <c r="BB200" i="10" s="1"/>
  <c r="BB206" i="10" s="1"/>
  <c r="BB212" i="10" s="1"/>
  <c r="BB218" i="10" s="1"/>
  <c r="BB224" i="10" s="1"/>
  <c r="BB230" i="10" s="1"/>
  <c r="BB236" i="10" s="1"/>
  <c r="BB242" i="10" s="1"/>
  <c r="BB248" i="10" s="1"/>
  <c r="BB254" i="10" s="1"/>
  <c r="AW238" i="10"/>
  <c r="AU238" i="10" s="1"/>
  <c r="AU196" i="10"/>
  <c r="AU109" i="10"/>
  <c r="AT110" i="10"/>
  <c r="AY114" i="10" s="1"/>
  <c r="AT200" i="10"/>
  <c r="AY204" i="10" s="1"/>
  <c r="AU193" i="10"/>
  <c r="AT194" i="10"/>
  <c r="AY198" i="10" s="1"/>
  <c r="AV214" i="10"/>
  <c r="AW26" i="10"/>
  <c r="AW32" i="10" s="1"/>
  <c r="AW38" i="10" s="1"/>
  <c r="AW44" i="10" s="1"/>
  <c r="AW50" i="10" s="1"/>
  <c r="AW56" i="10" s="1"/>
  <c r="AW62" i="10" s="1"/>
  <c r="AW68" i="10" s="1"/>
  <c r="AW74" i="10" s="1"/>
  <c r="AW80" i="10" s="1"/>
  <c r="AW86" i="10" s="1"/>
  <c r="AW92" i="10" s="1"/>
  <c r="AW98" i="10" s="1"/>
  <c r="AW104" i="10" s="1"/>
  <c r="AW110" i="10" s="1"/>
  <c r="AW116" i="10" s="1"/>
  <c r="AW122" i="10" s="1"/>
  <c r="AW128" i="10" s="1"/>
  <c r="AW134" i="10" s="1"/>
  <c r="AW140" i="10" s="1"/>
  <c r="AW146" i="10" s="1"/>
  <c r="AW152" i="10" s="1"/>
  <c r="AW158" i="10" s="1"/>
  <c r="AW164" i="10" s="1"/>
  <c r="AW170" i="10" s="1"/>
  <c r="AW176" i="10" s="1"/>
  <c r="AW182" i="10" s="1"/>
  <c r="AW188" i="10" s="1"/>
  <c r="AW194" i="10" s="1"/>
  <c r="AW200" i="10" s="1"/>
  <c r="AW206" i="10" s="1"/>
  <c r="AW212" i="10" s="1"/>
  <c r="AW218" i="10" s="1"/>
  <c r="AW224" i="10" s="1"/>
  <c r="AW230" i="10" s="1"/>
  <c r="AW236" i="10" s="1"/>
  <c r="AW242" i="10" s="1"/>
  <c r="AW248" i="10" s="1"/>
  <c r="AW254" i="10" s="1"/>
  <c r="AU25" i="10"/>
  <c r="AT26" i="10"/>
  <c r="AY30" i="10" s="1"/>
  <c r="AV202" i="10"/>
  <c r="AV178" i="10"/>
  <c r="AV130" i="10"/>
  <c r="AT20" i="10"/>
  <c r="AV16" i="10"/>
  <c r="AV15" i="10" s="1"/>
  <c r="AT14" i="10"/>
  <c r="AY22" i="10"/>
  <c r="AY21" i="10" s="1"/>
  <c r="BB22" i="10"/>
  <c r="BB21" i="10" s="1"/>
  <c r="BB27" i="10" s="1"/>
  <c r="BB33" i="10" s="1"/>
  <c r="BB39" i="10" s="1"/>
  <c r="BB45" i="10" s="1"/>
  <c r="BB51" i="10" s="1"/>
  <c r="BB57" i="10" s="1"/>
  <c r="BB63" i="10" s="1"/>
  <c r="BB69" i="10" s="1"/>
  <c r="BB75" i="10" s="1"/>
  <c r="BB81" i="10" s="1"/>
  <c r="BB87" i="10" s="1"/>
  <c r="BB93" i="10" s="1"/>
  <c r="BB99" i="10" s="1"/>
  <c r="BB105" i="10" s="1"/>
  <c r="BB111" i="10" s="1"/>
  <c r="BB117" i="10" s="1"/>
  <c r="BB123" i="10" s="1"/>
  <c r="BB129" i="10" s="1"/>
  <c r="BB135" i="10" s="1"/>
  <c r="BB141" i="10" s="1"/>
  <c r="BB147" i="10" s="1"/>
  <c r="BB153" i="10" s="1"/>
  <c r="BB159" i="10" s="1"/>
  <c r="BB165" i="10" s="1"/>
  <c r="BB171" i="10" s="1"/>
  <c r="BB177" i="10" s="1"/>
  <c r="BB183" i="10" s="1"/>
  <c r="BB189" i="10" s="1"/>
  <c r="BB195" i="10" s="1"/>
  <c r="BB201" i="10" s="1"/>
  <c r="BB207" i="10" s="1"/>
  <c r="BB213" i="10" s="1"/>
  <c r="BB219" i="10" s="1"/>
  <c r="BB225" i="10" s="1"/>
  <c r="BB231" i="10" s="1"/>
  <c r="BB237" i="10" s="1"/>
  <c r="BB243" i="10" s="1"/>
  <c r="BB249" i="10" s="1"/>
  <c r="BB255" i="10" s="1"/>
  <c r="AX20" i="10"/>
  <c r="AZ16" i="10"/>
  <c r="AZ15" i="10" s="1"/>
  <c r="AW16" i="10"/>
  <c r="AW15" i="10" s="1"/>
  <c r="AU13" i="10"/>
  <c r="AT16" i="10" s="1"/>
  <c r="AX16" i="10"/>
  <c r="AX15" i="10" s="1"/>
  <c r="AY16" i="10"/>
  <c r="AY15" i="10" s="1"/>
  <c r="BA16" i="10"/>
  <c r="BA15" i="10" s="1"/>
  <c r="BB16" i="10"/>
  <c r="BB15" i="10" s="1"/>
  <c r="AV14" i="10"/>
  <c r="AU14" i="10" s="1"/>
  <c r="I14" i="10" s="1"/>
  <c r="AU19" i="10"/>
  <c r="AT22" i="10" s="1"/>
  <c r="AV20" i="10"/>
  <c r="AV26" i="10" s="1"/>
  <c r="BA22" i="10"/>
  <c r="BA21" i="10" s="1"/>
  <c r="AW22" i="10"/>
  <c r="AW21" i="10" s="1"/>
  <c r="AW27" i="10" s="1"/>
  <c r="AW33" i="10" s="1"/>
  <c r="AW39" i="10" s="1"/>
  <c r="AV22" i="10"/>
  <c r="AZ22" i="10"/>
  <c r="AZ21" i="10" s="1"/>
  <c r="AZ27" i="10" s="1"/>
  <c r="AZ33" i="10" s="1"/>
  <c r="AV240" i="9" l="1"/>
  <c r="AT30" i="10"/>
  <c r="AU46" i="10"/>
  <c r="I46" i="10" s="1"/>
  <c r="AT28" i="10"/>
  <c r="AT34" i="10" s="1"/>
  <c r="AX26" i="10"/>
  <c r="AX32" i="10" s="1"/>
  <c r="AX38" i="10" s="1"/>
  <c r="AX44" i="10" s="1"/>
  <c r="AX50" i="10" s="1"/>
  <c r="AX56" i="10" s="1"/>
  <c r="AX62" i="10" s="1"/>
  <c r="AX68" i="10" s="1"/>
  <c r="AX74" i="10" s="1"/>
  <c r="AX80" i="10" s="1"/>
  <c r="AX86" i="10" s="1"/>
  <c r="AX92" i="10" s="1"/>
  <c r="AX98" i="10" s="1"/>
  <c r="AX104" i="10" s="1"/>
  <c r="AX110" i="10" s="1"/>
  <c r="AX116" i="10" s="1"/>
  <c r="AX122" i="10" s="1"/>
  <c r="AX128" i="10" s="1"/>
  <c r="AX134" i="10" s="1"/>
  <c r="AX140" i="10" s="1"/>
  <c r="AX146" i="10" s="1"/>
  <c r="AX152" i="10" s="1"/>
  <c r="AX158" i="10" s="1"/>
  <c r="AX164" i="10" s="1"/>
  <c r="AX170" i="10" s="1"/>
  <c r="AX176" i="10" s="1"/>
  <c r="AX182" i="10" s="1"/>
  <c r="AX188" i="10" s="1"/>
  <c r="AX194" i="10" s="1"/>
  <c r="AX200" i="10" s="1"/>
  <c r="AX206" i="10" s="1"/>
  <c r="AX212" i="10" s="1"/>
  <c r="AX218" i="10" s="1"/>
  <c r="AX224" i="10" s="1"/>
  <c r="AX230" i="10" s="1"/>
  <c r="AX236" i="10" s="1"/>
  <c r="AX242" i="10" s="1"/>
  <c r="AX248" i="10" s="1"/>
  <c r="AX254" i="10" s="1"/>
  <c r="AY27" i="10"/>
  <c r="AY33" i="10" s="1"/>
  <c r="AY39" i="10" s="1"/>
  <c r="AY45" i="10" s="1"/>
  <c r="AY51" i="10" s="1"/>
  <c r="AY57" i="10" s="1"/>
  <c r="AY63" i="10" s="1"/>
  <c r="AY69" i="10" s="1"/>
  <c r="AY75" i="10" s="1"/>
  <c r="AY81" i="10" s="1"/>
  <c r="AY87" i="10" s="1"/>
  <c r="AY93" i="10" s="1"/>
  <c r="AY99" i="10" s="1"/>
  <c r="AY105" i="10" s="1"/>
  <c r="AY111" i="10" s="1"/>
  <c r="AY117" i="10" s="1"/>
  <c r="AY123" i="10" s="1"/>
  <c r="AY129" i="10" s="1"/>
  <c r="AY135" i="10" s="1"/>
  <c r="AY141" i="10" s="1"/>
  <c r="AY147" i="10" s="1"/>
  <c r="AY153" i="10" s="1"/>
  <c r="AY159" i="10" s="1"/>
  <c r="AY165" i="10" s="1"/>
  <c r="AY171" i="10" s="1"/>
  <c r="AY177" i="10" s="1"/>
  <c r="AY183" i="10" s="1"/>
  <c r="AY189" i="10" s="1"/>
  <c r="AY195" i="10" s="1"/>
  <c r="AY201" i="10" s="1"/>
  <c r="AY207" i="10" s="1"/>
  <c r="AY213" i="10" s="1"/>
  <c r="AY219" i="10" s="1"/>
  <c r="AY225" i="10" s="1"/>
  <c r="AY231" i="10" s="1"/>
  <c r="AY237" i="10" s="1"/>
  <c r="AY243" i="10" s="1"/>
  <c r="AY249" i="10" s="1"/>
  <c r="AY255" i="10" s="1"/>
  <c r="I154" i="10"/>
  <c r="BA30" i="10"/>
  <c r="AZ30" i="10"/>
  <c r="H76" i="10"/>
  <c r="I73" i="10"/>
  <c r="H106" i="10"/>
  <c r="I103" i="10"/>
  <c r="H130" i="10"/>
  <c r="I127" i="10"/>
  <c r="I88" i="10"/>
  <c r="AU248" i="9"/>
  <c r="I248" i="9" s="1"/>
  <c r="AT258" i="9"/>
  <c r="AV254" i="9"/>
  <c r="H214" i="10"/>
  <c r="I211" i="10"/>
  <c r="I70" i="10"/>
  <c r="I43" i="10"/>
  <c r="H46" i="10"/>
  <c r="AZ39" i="10"/>
  <c r="AZ45" i="10" s="1"/>
  <c r="AZ51" i="10" s="1"/>
  <c r="AZ57" i="10" s="1"/>
  <c r="AZ63" i="10" s="1"/>
  <c r="AZ69" i="10" s="1"/>
  <c r="AZ75" i="10" s="1"/>
  <c r="AZ81" i="10" s="1"/>
  <c r="AZ87" i="10" s="1"/>
  <c r="AZ93" i="10" s="1"/>
  <c r="AZ99" i="10" s="1"/>
  <c r="AZ105" i="10" s="1"/>
  <c r="AZ111" i="10" s="1"/>
  <c r="AZ117" i="10" s="1"/>
  <c r="AZ123" i="10" s="1"/>
  <c r="AZ129" i="10" s="1"/>
  <c r="AZ135" i="10" s="1"/>
  <c r="AZ141" i="10" s="1"/>
  <c r="AZ147" i="10" s="1"/>
  <c r="AZ153" i="10" s="1"/>
  <c r="AZ159" i="10" s="1"/>
  <c r="AZ165" i="10" s="1"/>
  <c r="AZ171" i="10" s="1"/>
  <c r="AZ177" i="10" s="1"/>
  <c r="AZ183" i="10" s="1"/>
  <c r="AZ189" i="10" s="1"/>
  <c r="AZ195" i="10" s="1"/>
  <c r="AZ201" i="10" s="1"/>
  <c r="AZ207" i="10" s="1"/>
  <c r="AZ213" i="10" s="1"/>
  <c r="AZ219" i="10" s="1"/>
  <c r="AZ225" i="10" s="1"/>
  <c r="AZ231" i="10" s="1"/>
  <c r="AZ237" i="10" s="1"/>
  <c r="AZ243" i="10" s="1"/>
  <c r="AZ249" i="10" s="1"/>
  <c r="AZ255" i="10" s="1"/>
  <c r="AU34" i="10"/>
  <c r="I136" i="10"/>
  <c r="I160" i="10"/>
  <c r="AT243" i="9"/>
  <c r="AV249" i="9"/>
  <c r="H184" i="10"/>
  <c r="I181" i="10"/>
  <c r="H124" i="10"/>
  <c r="I121" i="10"/>
  <c r="H34" i="10"/>
  <c r="I31" i="10"/>
  <c r="I64" i="10"/>
  <c r="I238" i="10"/>
  <c r="H52" i="10"/>
  <c r="I49" i="10"/>
  <c r="AU124" i="10"/>
  <c r="I112" i="10"/>
  <c r="AU40" i="10"/>
  <c r="BA252" i="9"/>
  <c r="AZ252" i="9"/>
  <c r="AU190" i="10"/>
  <c r="H64" i="10"/>
  <c r="I61" i="10"/>
  <c r="I142" i="10"/>
  <c r="H232" i="10"/>
  <c r="I229" i="10"/>
  <c r="I249" i="9"/>
  <c r="AU255" i="9"/>
  <c r="I232" i="10"/>
  <c r="H202" i="10"/>
  <c r="I199" i="10"/>
  <c r="AU244" i="10"/>
  <c r="I157" i="10"/>
  <c r="H160" i="10"/>
  <c r="I91" i="10"/>
  <c r="H94" i="10"/>
  <c r="H70" i="10"/>
  <c r="I67" i="10"/>
  <c r="H142" i="10"/>
  <c r="I139" i="10"/>
  <c r="H118" i="10"/>
  <c r="I115" i="10"/>
  <c r="H148" i="10"/>
  <c r="I145" i="10"/>
  <c r="AU226" i="10"/>
  <c r="I52" i="10"/>
  <c r="I148" i="10"/>
  <c r="AU246" i="9"/>
  <c r="I242" i="9"/>
  <c r="AU130" i="10"/>
  <c r="H88" i="10"/>
  <c r="I85" i="10"/>
  <c r="I208" i="10"/>
  <c r="H190" i="10"/>
  <c r="I187" i="10"/>
  <c r="I76" i="10"/>
  <c r="H154" i="10"/>
  <c r="I151" i="10"/>
  <c r="H112" i="10"/>
  <c r="I109" i="10"/>
  <c r="AU178" i="10"/>
  <c r="I100" i="10"/>
  <c r="AU172" i="10"/>
  <c r="BA27" i="10"/>
  <c r="BA33" i="10" s="1"/>
  <c r="BA39" i="10" s="1"/>
  <c r="BA45" i="10" s="1"/>
  <c r="BA51" i="10" s="1"/>
  <c r="BA57" i="10" s="1"/>
  <c r="BA63" i="10" s="1"/>
  <c r="BA69" i="10" s="1"/>
  <c r="BA75" i="10" s="1"/>
  <c r="BA81" i="10" s="1"/>
  <c r="BA87" i="10" s="1"/>
  <c r="BA93" i="10" s="1"/>
  <c r="BA99" i="10" s="1"/>
  <c r="BA105" i="10" s="1"/>
  <c r="BA111" i="10" s="1"/>
  <c r="BA117" i="10" s="1"/>
  <c r="BA123" i="10" s="1"/>
  <c r="BA129" i="10" s="1"/>
  <c r="BA135" i="10" s="1"/>
  <c r="BA141" i="10" s="1"/>
  <c r="BA147" i="10" s="1"/>
  <c r="BA153" i="10" s="1"/>
  <c r="BA159" i="10" s="1"/>
  <c r="BA165" i="10" s="1"/>
  <c r="BA171" i="10" s="1"/>
  <c r="BA177" i="10" s="1"/>
  <c r="BA183" i="10" s="1"/>
  <c r="BA189" i="10" s="1"/>
  <c r="BA195" i="10" s="1"/>
  <c r="BA201" i="10" s="1"/>
  <c r="BA207" i="10" s="1"/>
  <c r="BA213" i="10" s="1"/>
  <c r="BA219" i="10" s="1"/>
  <c r="BA225" i="10" s="1"/>
  <c r="BA231" i="10" s="1"/>
  <c r="BA237" i="10" s="1"/>
  <c r="BA243" i="10" s="1"/>
  <c r="BA249" i="10" s="1"/>
  <c r="BA255" i="10" s="1"/>
  <c r="AU28" i="10"/>
  <c r="AU184" i="10"/>
  <c r="H256" i="10"/>
  <c r="I253" i="10"/>
  <c r="I250" i="10"/>
  <c r="I220" i="10"/>
  <c r="H40" i="10"/>
  <c r="I37" i="10"/>
  <c r="AU106" i="10"/>
  <c r="I247" i="10"/>
  <c r="H250" i="10"/>
  <c r="AT247" i="9"/>
  <c r="AT256" i="9"/>
  <c r="I175" i="10"/>
  <c r="H178" i="10"/>
  <c r="AU202" i="10"/>
  <c r="I118" i="10"/>
  <c r="AW45" i="10"/>
  <c r="AW51" i="10" s="1"/>
  <c r="AW57" i="10" s="1"/>
  <c r="AW63" i="10" s="1"/>
  <c r="AW69" i="10" s="1"/>
  <c r="AW75" i="10" s="1"/>
  <c r="AW81" i="10" s="1"/>
  <c r="AW87" i="10" s="1"/>
  <c r="AW93" i="10" s="1"/>
  <c r="AW99" i="10" s="1"/>
  <c r="AW105" i="10" s="1"/>
  <c r="AW111" i="10" s="1"/>
  <c r="AW117" i="10" s="1"/>
  <c r="AW123" i="10" s="1"/>
  <c r="AW129" i="10" s="1"/>
  <c r="AW135" i="10" s="1"/>
  <c r="AW141" i="10" s="1"/>
  <c r="AW147" i="10" s="1"/>
  <c r="AW153" i="10" s="1"/>
  <c r="AW159" i="10" s="1"/>
  <c r="AW165" i="10" s="1"/>
  <c r="AW171" i="10" s="1"/>
  <c r="AW177" i="10" s="1"/>
  <c r="AW183" i="10" s="1"/>
  <c r="AW189" i="10" s="1"/>
  <c r="AW195" i="10" s="1"/>
  <c r="AW201" i="10" s="1"/>
  <c r="AW207" i="10" s="1"/>
  <c r="AW213" i="10" s="1"/>
  <c r="AW219" i="10" s="1"/>
  <c r="AW225" i="10" s="1"/>
  <c r="AW231" i="10" s="1"/>
  <c r="AW237" i="10" s="1"/>
  <c r="AW243" i="10" s="1"/>
  <c r="AW249" i="10" s="1"/>
  <c r="AW255" i="10" s="1"/>
  <c r="I55" i="10"/>
  <c r="H58" i="10"/>
  <c r="H136" i="10"/>
  <c r="I133" i="10"/>
  <c r="H208" i="10"/>
  <c r="I205" i="10"/>
  <c r="I256" i="10"/>
  <c r="H244" i="10"/>
  <c r="I241" i="10"/>
  <c r="I94" i="10"/>
  <c r="I25" i="10"/>
  <c r="H28" i="10"/>
  <c r="H196" i="10"/>
  <c r="I193" i="10"/>
  <c r="I196" i="10"/>
  <c r="AU214" i="10"/>
  <c r="I58" i="10"/>
  <c r="AU82" i="10"/>
  <c r="H166" i="10"/>
  <c r="I163" i="10"/>
  <c r="H82" i="10"/>
  <c r="I79" i="10"/>
  <c r="H100" i="10"/>
  <c r="I97" i="10"/>
  <c r="I217" i="10"/>
  <c r="H220" i="10"/>
  <c r="H172" i="10"/>
  <c r="I169" i="10"/>
  <c r="H238" i="10"/>
  <c r="I235" i="10"/>
  <c r="H226" i="10"/>
  <c r="I223" i="10"/>
  <c r="I166" i="10"/>
  <c r="AV32" i="10"/>
  <c r="AT21" i="10"/>
  <c r="AT19" i="10"/>
  <c r="AT18" i="10"/>
  <c r="AY18" i="10"/>
  <c r="AT15" i="10"/>
  <c r="AY24" i="10"/>
  <c r="AT24" i="10"/>
  <c r="AU20" i="10"/>
  <c r="H16" i="10"/>
  <c r="I13" i="10"/>
  <c r="AU16" i="10"/>
  <c r="AV21" i="10"/>
  <c r="AV27" i="10" s="1"/>
  <c r="AU22" i="10"/>
  <c r="H22" i="10"/>
  <c r="I19" i="10"/>
  <c r="B24" i="10"/>
  <c r="L2" i="11"/>
  <c r="AT25" i="10" l="1"/>
  <c r="AU26" i="10"/>
  <c r="I26" i="10" s="1"/>
  <c r="AV246" i="9"/>
  <c r="AT36" i="10"/>
  <c r="BA36" i="10" s="1"/>
  <c r="AT27" i="10"/>
  <c r="I226" i="10"/>
  <c r="AT161" i="10"/>
  <c r="J161" i="10"/>
  <c r="AK161" i="10"/>
  <c r="AB161" i="10"/>
  <c r="S161" i="10"/>
  <c r="I190" i="10"/>
  <c r="AB53" i="10"/>
  <c r="J53" i="10"/>
  <c r="AT53" i="10"/>
  <c r="AK53" i="10"/>
  <c r="S53" i="10"/>
  <c r="AB35" i="10"/>
  <c r="J35" i="10"/>
  <c r="AK35" i="10"/>
  <c r="AT35" i="10"/>
  <c r="S35" i="10"/>
  <c r="AU254" i="9"/>
  <c r="I254" i="9" s="1"/>
  <c r="AB131" i="10"/>
  <c r="J131" i="10"/>
  <c r="S131" i="10"/>
  <c r="AK131" i="10"/>
  <c r="AT131" i="10"/>
  <c r="S239" i="10"/>
  <c r="AK239" i="10"/>
  <c r="J239" i="10"/>
  <c r="AB239" i="10"/>
  <c r="AT239" i="10"/>
  <c r="AT167" i="10"/>
  <c r="AK167" i="10"/>
  <c r="S167" i="10"/>
  <c r="J167" i="10"/>
  <c r="AB167" i="10"/>
  <c r="AZ36" i="10"/>
  <c r="AK41" i="10"/>
  <c r="S41" i="10"/>
  <c r="AT41" i="10"/>
  <c r="AB41" i="10"/>
  <c r="J41" i="10"/>
  <c r="I130" i="10"/>
  <c r="AT119" i="10"/>
  <c r="S119" i="10"/>
  <c r="AK119" i="10"/>
  <c r="AB119" i="10"/>
  <c r="J119" i="10"/>
  <c r="AZ258" i="9"/>
  <c r="BA258" i="9"/>
  <c r="AU30" i="10"/>
  <c r="AU32" i="10"/>
  <c r="AT42" i="10"/>
  <c r="AV38" i="10"/>
  <c r="AK191" i="10"/>
  <c r="S191" i="10"/>
  <c r="J191" i="10"/>
  <c r="AB191" i="10"/>
  <c r="AT191" i="10"/>
  <c r="I40" i="10"/>
  <c r="I82" i="10"/>
  <c r="AT40" i="10"/>
  <c r="AT31" i="10"/>
  <c r="AW246" i="9"/>
  <c r="AB221" i="10"/>
  <c r="J221" i="10"/>
  <c r="AK221" i="10"/>
  <c r="S221" i="10"/>
  <c r="AT221" i="10"/>
  <c r="J137" i="10"/>
  <c r="S137" i="10"/>
  <c r="AT137" i="10"/>
  <c r="AK137" i="10"/>
  <c r="AB137" i="10"/>
  <c r="I184" i="10"/>
  <c r="AT95" i="10"/>
  <c r="S95" i="10"/>
  <c r="J95" i="10"/>
  <c r="AK95" i="10"/>
  <c r="AB95" i="10"/>
  <c r="S203" i="10"/>
  <c r="AK203" i="10"/>
  <c r="AT203" i="10"/>
  <c r="J203" i="10"/>
  <c r="AB203" i="10"/>
  <c r="AU252" i="9"/>
  <c r="AV33" i="10"/>
  <c r="J29" i="10"/>
  <c r="AB29" i="10"/>
  <c r="AK29" i="10"/>
  <c r="S29" i="10"/>
  <c r="AT29" i="10"/>
  <c r="S251" i="10"/>
  <c r="AK251" i="10"/>
  <c r="AT251" i="10"/>
  <c r="AB251" i="10"/>
  <c r="J251" i="10"/>
  <c r="S179" i="10"/>
  <c r="AT179" i="10"/>
  <c r="AB179" i="10"/>
  <c r="J179" i="10"/>
  <c r="AK179" i="10"/>
  <c r="I172" i="10"/>
  <c r="AK233" i="10"/>
  <c r="AT233" i="10"/>
  <c r="AB233" i="10"/>
  <c r="S233" i="10"/>
  <c r="J233" i="10"/>
  <c r="J245" i="10"/>
  <c r="AT245" i="10"/>
  <c r="S245" i="10"/>
  <c r="AB245" i="10"/>
  <c r="AK245" i="10"/>
  <c r="S59" i="10"/>
  <c r="AK59" i="10"/>
  <c r="J59" i="10"/>
  <c r="AB59" i="10"/>
  <c r="AT59" i="10"/>
  <c r="AT155" i="10"/>
  <c r="J155" i="10"/>
  <c r="S155" i="10"/>
  <c r="AB155" i="10"/>
  <c r="AK155" i="10"/>
  <c r="S71" i="10"/>
  <c r="J71" i="10"/>
  <c r="AB71" i="10"/>
  <c r="AT71" i="10"/>
  <c r="AK71" i="10"/>
  <c r="S197" i="10"/>
  <c r="AT197" i="10"/>
  <c r="AB197" i="10"/>
  <c r="J197" i="10"/>
  <c r="AK197" i="10"/>
  <c r="I202" i="10"/>
  <c r="S113" i="10"/>
  <c r="AK113" i="10"/>
  <c r="AT113" i="10"/>
  <c r="AB113" i="10"/>
  <c r="J113" i="10"/>
  <c r="AT149" i="10"/>
  <c r="AB149" i="10"/>
  <c r="J149" i="10"/>
  <c r="AK149" i="10"/>
  <c r="S149" i="10"/>
  <c r="AK143" i="10"/>
  <c r="S143" i="10"/>
  <c r="AT143" i="10"/>
  <c r="J143" i="10"/>
  <c r="AB143" i="10"/>
  <c r="I244" i="10"/>
  <c r="I255" i="9"/>
  <c r="I34" i="10"/>
  <c r="I178" i="10"/>
  <c r="I124" i="10"/>
  <c r="AT185" i="10"/>
  <c r="J185" i="10"/>
  <c r="AK185" i="10"/>
  <c r="S185" i="10"/>
  <c r="AB185" i="10"/>
  <c r="AT107" i="10"/>
  <c r="AB107" i="10"/>
  <c r="J107" i="10"/>
  <c r="S107" i="10"/>
  <c r="AK107" i="10"/>
  <c r="AK125" i="10"/>
  <c r="S125" i="10"/>
  <c r="AT125" i="10"/>
  <c r="AB125" i="10"/>
  <c r="J125" i="10"/>
  <c r="J77" i="10"/>
  <c r="S77" i="10"/>
  <c r="AB77" i="10"/>
  <c r="AK77" i="10"/>
  <c r="AT77" i="10"/>
  <c r="S101" i="10"/>
  <c r="AB101" i="10"/>
  <c r="J101" i="10"/>
  <c r="AK101" i="10"/>
  <c r="AT101" i="10"/>
  <c r="AT253" i="9"/>
  <c r="AK257" i="10"/>
  <c r="S257" i="10"/>
  <c r="AT257" i="10"/>
  <c r="J257" i="10"/>
  <c r="AB257" i="10"/>
  <c r="AT89" i="10"/>
  <c r="AB89" i="10"/>
  <c r="J89" i="10"/>
  <c r="AK89" i="10"/>
  <c r="S89" i="10"/>
  <c r="AK227" i="10"/>
  <c r="S227" i="10"/>
  <c r="J227" i="10"/>
  <c r="AT227" i="10"/>
  <c r="AB227" i="10"/>
  <c r="AK173" i="10"/>
  <c r="S173" i="10"/>
  <c r="AT173" i="10"/>
  <c r="AB173" i="10"/>
  <c r="J173" i="10"/>
  <c r="AB83" i="10"/>
  <c r="AT83" i="10"/>
  <c r="J83" i="10"/>
  <c r="S83" i="10"/>
  <c r="AK83" i="10"/>
  <c r="I214" i="10"/>
  <c r="AB209" i="10"/>
  <c r="S209" i="10"/>
  <c r="J209" i="10"/>
  <c r="AT209" i="10"/>
  <c r="AK209" i="10"/>
  <c r="I106" i="10"/>
  <c r="I28" i="10"/>
  <c r="J65" i="10"/>
  <c r="S65" i="10"/>
  <c r="AK65" i="10"/>
  <c r="AT65" i="10"/>
  <c r="AB65" i="10"/>
  <c r="AT249" i="9"/>
  <c r="AV255" i="9"/>
  <c r="AK47" i="10"/>
  <c r="S47" i="10"/>
  <c r="AT47" i="10"/>
  <c r="J47" i="10"/>
  <c r="AB47" i="10"/>
  <c r="AT215" i="10"/>
  <c r="S215" i="10"/>
  <c r="AB215" i="10"/>
  <c r="J215" i="10"/>
  <c r="AK215" i="10"/>
  <c r="AT23" i="10"/>
  <c r="AB23" i="10"/>
  <c r="J23" i="10"/>
  <c r="AK23" i="10"/>
  <c r="S23" i="10"/>
  <c r="AK17" i="10"/>
  <c r="AR18" i="10" s="1"/>
  <c r="AL18" i="10" s="1"/>
  <c r="AN18" i="10" s="1"/>
  <c r="AB17" i="10"/>
  <c r="AI18" i="10" s="1"/>
  <c r="AC18" i="10" s="1"/>
  <c r="AE18" i="10" s="1"/>
  <c r="S17" i="10"/>
  <c r="Z18" i="10" s="1"/>
  <c r="T18" i="10" s="1"/>
  <c r="V18" i="10" s="1"/>
  <c r="AT17" i="10"/>
  <c r="BA18" i="10" s="1"/>
  <c r="AU18" i="10" s="1"/>
  <c r="AV18" i="10" s="1"/>
  <c r="J17" i="10"/>
  <c r="Q18" i="10" s="1"/>
  <c r="K18" i="10" s="1"/>
  <c r="M18" i="10" s="1"/>
  <c r="AZ18" i="10"/>
  <c r="AZ24" i="10"/>
  <c r="BA24" i="10"/>
  <c r="AU24" i="10" s="1"/>
  <c r="AT13" i="10"/>
  <c r="I20" i="10"/>
  <c r="AU15" i="10"/>
  <c r="I16" i="10"/>
  <c r="AU21" i="10"/>
  <c r="AU27" i="10" s="1"/>
  <c r="AU33" i="10" s="1"/>
  <c r="I22" i="10"/>
  <c r="L9" i="11"/>
  <c r="M2" i="11"/>
  <c r="AV30" i="10" l="1"/>
  <c r="AU258" i="9"/>
  <c r="I33" i="10"/>
  <c r="AU39" i="10"/>
  <c r="AU36" i="10"/>
  <c r="I32" i="10"/>
  <c r="AU38" i="10"/>
  <c r="I38" i="10" s="1"/>
  <c r="AV44" i="10"/>
  <c r="AT48" i="10"/>
  <c r="AT37" i="10"/>
  <c r="AT46" i="10"/>
  <c r="AW18" i="10"/>
  <c r="BA42" i="10"/>
  <c r="AZ42" i="10"/>
  <c r="AW30" i="10"/>
  <c r="I27" i="10"/>
  <c r="AT255" i="9"/>
  <c r="AT33" i="10"/>
  <c r="AV39" i="10"/>
  <c r="AV252" i="9"/>
  <c r="AW252" i="9"/>
  <c r="AV24" i="10"/>
  <c r="AW24" i="10"/>
  <c r="AD18" i="10"/>
  <c r="BB18" i="10"/>
  <c r="L18" i="10"/>
  <c r="AM18" i="10"/>
  <c r="U18" i="10"/>
  <c r="I15" i="10"/>
  <c r="I21" i="10"/>
  <c r="M9" i="11"/>
  <c r="N2" i="11"/>
  <c r="AV258" i="9" l="1"/>
  <c r="AV36" i="10"/>
  <c r="AW36" i="10"/>
  <c r="AU42" i="10"/>
  <c r="AT39" i="10"/>
  <c r="AV42" i="10" s="1"/>
  <c r="AV45" i="10"/>
  <c r="BA48" i="10"/>
  <c r="AZ48" i="10"/>
  <c r="AW258" i="9"/>
  <c r="AU44" i="10"/>
  <c r="AT54" i="10"/>
  <c r="AV50" i="10"/>
  <c r="I39" i="10"/>
  <c r="AU45" i="10"/>
  <c r="AT52" i="10"/>
  <c r="AT43" i="10"/>
  <c r="O2" i="11"/>
  <c r="N9" i="11"/>
  <c r="AW42" i="10" l="1"/>
  <c r="AU50" i="10"/>
  <c r="I50" i="10" s="1"/>
  <c r="AT60" i="10"/>
  <c r="AV56" i="10"/>
  <c r="AT49" i="10"/>
  <c r="AT58" i="10"/>
  <c r="BA54" i="10"/>
  <c r="AZ54" i="10"/>
  <c r="AT45" i="10"/>
  <c r="AV51" i="10"/>
  <c r="I45" i="10"/>
  <c r="AU51" i="10"/>
  <c r="AU48" i="10"/>
  <c r="I44" i="10"/>
  <c r="O9" i="11"/>
  <c r="P2" i="11"/>
  <c r="AV48" i="10" l="1"/>
  <c r="AU54" i="10"/>
  <c r="AT64" i="10"/>
  <c r="AT55" i="10"/>
  <c r="AZ60" i="10"/>
  <c r="BA60" i="10"/>
  <c r="AU56" i="10"/>
  <c r="I56" i="10" s="1"/>
  <c r="AT66" i="10"/>
  <c r="AV62" i="10"/>
  <c r="I51" i="10"/>
  <c r="AU57" i="10"/>
  <c r="AW48" i="10"/>
  <c r="AT51" i="10"/>
  <c r="AV57" i="10"/>
  <c r="Q2" i="11"/>
  <c r="P9" i="11"/>
  <c r="AV54" i="10" l="1"/>
  <c r="AW54" i="10"/>
  <c r="AT61" i="10"/>
  <c r="AT70" i="10"/>
  <c r="AZ66" i="10"/>
  <c r="BA66" i="10"/>
  <c r="AT57" i="10"/>
  <c r="AV63" i="10"/>
  <c r="AU60" i="10"/>
  <c r="AU62" i="10"/>
  <c r="I62" i="10" s="1"/>
  <c r="AT72" i="10"/>
  <c r="AV68" i="10"/>
  <c r="I57" i="10"/>
  <c r="AU63" i="10"/>
  <c r="R2" i="11"/>
  <c r="Q9" i="11"/>
  <c r="AV60" i="10" l="1"/>
  <c r="BA72" i="10"/>
  <c r="AZ72" i="10"/>
  <c r="I63" i="10"/>
  <c r="AU69" i="10"/>
  <c r="AU66" i="10"/>
  <c r="AT63" i="10"/>
  <c r="AV69" i="10"/>
  <c r="AU68" i="10"/>
  <c r="I68" i="10" s="1"/>
  <c r="AV74" i="10"/>
  <c r="AT78" i="10"/>
  <c r="AW60" i="10"/>
  <c r="AT67" i="10"/>
  <c r="AT76" i="10"/>
  <c r="R9" i="11"/>
  <c r="U2" i="11"/>
  <c r="AW66" i="10" l="1"/>
  <c r="AU72" i="10"/>
  <c r="AT73" i="10"/>
  <c r="AT82" i="10"/>
  <c r="BA78" i="10"/>
  <c r="AZ78" i="10"/>
  <c r="I69" i="10"/>
  <c r="AU75" i="10"/>
  <c r="AU74" i="10"/>
  <c r="I74" i="10" s="1"/>
  <c r="AV80" i="10"/>
  <c r="AT84" i="10"/>
  <c r="AT69" i="10"/>
  <c r="AV75" i="10"/>
  <c r="AV66" i="10"/>
  <c r="V2" i="11"/>
  <c r="U9" i="11"/>
  <c r="AV72" i="10" l="1"/>
  <c r="AW72" i="10"/>
  <c r="BA84" i="10"/>
  <c r="AZ84" i="10"/>
  <c r="AU80" i="10"/>
  <c r="I80" i="10" s="1"/>
  <c r="AT90" i="10"/>
  <c r="AV86" i="10"/>
  <c r="AU78" i="10"/>
  <c r="AT88" i="10"/>
  <c r="AT79" i="10"/>
  <c r="AT75" i="10"/>
  <c r="AV81" i="10"/>
  <c r="I75" i="10"/>
  <c r="AU81" i="10"/>
  <c r="W2" i="11"/>
  <c r="V9" i="11"/>
  <c r="AU84" i="10" l="1"/>
  <c r="AV78" i="10"/>
  <c r="AU86" i="10"/>
  <c r="I86" i="10" s="1"/>
  <c r="AT96" i="10"/>
  <c r="AV92" i="10"/>
  <c r="AZ90" i="10"/>
  <c r="BA90" i="10"/>
  <c r="AW78" i="10"/>
  <c r="AT81" i="10"/>
  <c r="AV84" i="10" s="1"/>
  <c r="AV87" i="10"/>
  <c r="AT85" i="10"/>
  <c r="AT94" i="10"/>
  <c r="I81" i="10"/>
  <c r="AU87" i="10"/>
  <c r="W9" i="11"/>
  <c r="X2" i="11"/>
  <c r="AW84" i="10" l="1"/>
  <c r="I87" i="10"/>
  <c r="AU93" i="10"/>
  <c r="AT91" i="10"/>
  <c r="AT100" i="10"/>
  <c r="AU90" i="10"/>
  <c r="AT87" i="10"/>
  <c r="AV93" i="10"/>
  <c r="AU92" i="10"/>
  <c r="I92" i="10" s="1"/>
  <c r="AV98" i="10"/>
  <c r="AT102" i="10"/>
  <c r="BA96" i="10"/>
  <c r="AZ96" i="10"/>
  <c r="Y2" i="11"/>
  <c r="X9" i="11"/>
  <c r="AV90" i="10" l="1"/>
  <c r="I93" i="10"/>
  <c r="AU99" i="10"/>
  <c r="AT93" i="10"/>
  <c r="AV99" i="10"/>
  <c r="BA102" i="10"/>
  <c r="AZ102" i="10"/>
  <c r="AT106" i="10"/>
  <c r="AT97" i="10"/>
  <c r="AU96" i="10"/>
  <c r="AU98" i="10"/>
  <c r="I98" i="10" s="1"/>
  <c r="AV104" i="10"/>
  <c r="AT108" i="10"/>
  <c r="AW90" i="10"/>
  <c r="Y9" i="11"/>
  <c r="Z2" i="11"/>
  <c r="AV96" i="10" l="1"/>
  <c r="I99" i="10"/>
  <c r="AU105" i="10"/>
  <c r="AW96" i="10"/>
  <c r="AT99" i="10"/>
  <c r="AV105" i="10"/>
  <c r="AU104" i="10"/>
  <c r="I104" i="10" s="1"/>
  <c r="AV110" i="10"/>
  <c r="AT114" i="10"/>
  <c r="AU102" i="10"/>
  <c r="AT103" i="10"/>
  <c r="AT112" i="10"/>
  <c r="BA108" i="10"/>
  <c r="AZ108" i="10"/>
  <c r="AA2" i="11"/>
  <c r="Z9" i="11"/>
  <c r="AU108" i="10" l="1"/>
  <c r="AV102" i="10"/>
  <c r="AT118" i="10"/>
  <c r="AT109" i="10"/>
  <c r="AT105" i="10"/>
  <c r="AV111" i="10"/>
  <c r="AZ114" i="10"/>
  <c r="BA114" i="10"/>
  <c r="I105" i="10"/>
  <c r="AU111" i="10"/>
  <c r="AU110" i="10"/>
  <c r="I110" i="10" s="1"/>
  <c r="AT120" i="10"/>
  <c r="AV116" i="10"/>
  <c r="AW102" i="10"/>
  <c r="AA9" i="11"/>
  <c r="AD2" i="11"/>
  <c r="AW108" i="10" l="1"/>
  <c r="I111" i="10"/>
  <c r="AU117" i="10"/>
  <c r="AT124" i="10"/>
  <c r="AT115" i="10"/>
  <c r="AU116" i="10"/>
  <c r="I116" i="10" s="1"/>
  <c r="AV122" i="10"/>
  <c r="AT126" i="10"/>
  <c r="AT111" i="10"/>
  <c r="AV117" i="10"/>
  <c r="AV108" i="10"/>
  <c r="AZ120" i="10"/>
  <c r="BA120" i="10"/>
  <c r="AU114" i="10"/>
  <c r="AE2" i="11"/>
  <c r="AD9" i="11"/>
  <c r="AW114" i="10" l="1"/>
  <c r="AV114" i="10"/>
  <c r="AU120" i="10"/>
  <c r="AT117" i="10"/>
  <c r="AV123" i="10"/>
  <c r="BA126" i="10"/>
  <c r="AZ126" i="10"/>
  <c r="AU122" i="10"/>
  <c r="I122" i="10" s="1"/>
  <c r="AT132" i="10"/>
  <c r="AV128" i="10"/>
  <c r="AT121" i="10"/>
  <c r="AT130" i="10"/>
  <c r="I117" i="10"/>
  <c r="AU123" i="10"/>
  <c r="AE9" i="11"/>
  <c r="AF2" i="11"/>
  <c r="AV120" i="10" l="1"/>
  <c r="AW120" i="10"/>
  <c r="AU126" i="10"/>
  <c r="AU128" i="10"/>
  <c r="AV134" i="10"/>
  <c r="AT138" i="10"/>
  <c r="I123" i="10"/>
  <c r="AU129" i="10"/>
  <c r="BA132" i="10"/>
  <c r="AZ132" i="10"/>
  <c r="AT123" i="10"/>
  <c r="AW126" i="10" s="1"/>
  <c r="AV129" i="10"/>
  <c r="AT127" i="10"/>
  <c r="AT136" i="10"/>
  <c r="AG2" i="11"/>
  <c r="AF9" i="11"/>
  <c r="F1" i="11"/>
  <c r="AU134" i="10" l="1"/>
  <c r="I134" i="10" s="1"/>
  <c r="AT144" i="10"/>
  <c r="AV140" i="10"/>
  <c r="AU132" i="10"/>
  <c r="I128" i="10"/>
  <c r="AT133" i="10"/>
  <c r="AT142" i="10"/>
  <c r="I129" i="10"/>
  <c r="AU135" i="10"/>
  <c r="AV126" i="10"/>
  <c r="AT129" i="10"/>
  <c r="AV135" i="10"/>
  <c r="AZ138" i="10"/>
  <c r="BA138" i="10"/>
  <c r="AH2" i="11"/>
  <c r="AG9" i="11"/>
  <c r="AV132" i="10" l="1"/>
  <c r="AU138" i="10"/>
  <c r="AU140" i="10"/>
  <c r="I140" i="10" s="1"/>
  <c r="AV146" i="10"/>
  <c r="AT150" i="10"/>
  <c r="AT148" i="10"/>
  <c r="AT139" i="10"/>
  <c r="AT135" i="10"/>
  <c r="AV141" i="10"/>
  <c r="AW132" i="10"/>
  <c r="BA144" i="10"/>
  <c r="AU144" i="10" s="1"/>
  <c r="AZ144" i="10"/>
  <c r="I135" i="10"/>
  <c r="AU141" i="10"/>
  <c r="AI2" i="11"/>
  <c r="AH9" i="11"/>
  <c r="AV138" i="10" l="1"/>
  <c r="AW138" i="10"/>
  <c r="AU146" i="10"/>
  <c r="AT156" i="10"/>
  <c r="AV152" i="10"/>
  <c r="AZ150" i="10"/>
  <c r="BA150" i="10"/>
  <c r="AT145" i="10"/>
  <c r="AT154" i="10"/>
  <c r="I141" i="10"/>
  <c r="AU147" i="10"/>
  <c r="AT141" i="10"/>
  <c r="AV144" i="10" s="1"/>
  <c r="AV147" i="10"/>
  <c r="AI9" i="11"/>
  <c r="AJ2" i="11"/>
  <c r="AW144" i="10" l="1"/>
  <c r="I147" i="10"/>
  <c r="AU153" i="10"/>
  <c r="AU152" i="10"/>
  <c r="I152" i="10" s="1"/>
  <c r="AV158" i="10"/>
  <c r="AT162" i="10"/>
  <c r="AT151" i="10"/>
  <c r="AT160" i="10"/>
  <c r="BA156" i="10"/>
  <c r="AZ156" i="10"/>
  <c r="AU150" i="10"/>
  <c r="I146" i="10"/>
  <c r="AT147" i="10"/>
  <c r="AW150" i="10" s="1"/>
  <c r="AV153" i="10"/>
  <c r="AM2" i="11"/>
  <c r="AJ9" i="11"/>
  <c r="AT153" i="10" l="1"/>
  <c r="AV159" i="10"/>
  <c r="AZ162" i="10"/>
  <c r="BA162" i="10"/>
  <c r="AU158" i="10"/>
  <c r="AT168" i="10"/>
  <c r="AV164" i="10"/>
  <c r="AV150" i="10"/>
  <c r="I153" i="10"/>
  <c r="AU159" i="10"/>
  <c r="AT166" i="10"/>
  <c r="AT157" i="10"/>
  <c r="AU156" i="10"/>
  <c r="AV156" i="10" s="1"/>
  <c r="AM9" i="11"/>
  <c r="AN2" i="11"/>
  <c r="AW156" i="10" l="1"/>
  <c r="AU162" i="10"/>
  <c r="I158" i="10"/>
  <c r="AT159" i="10"/>
  <c r="AV165" i="10"/>
  <c r="AU164" i="10"/>
  <c r="I164" i="10" s="1"/>
  <c r="AV170" i="10"/>
  <c r="AT174" i="10"/>
  <c r="AT163" i="10"/>
  <c r="AT172" i="10"/>
  <c r="I159" i="10"/>
  <c r="AU165" i="10"/>
  <c r="AZ168" i="10"/>
  <c r="BA168" i="10"/>
  <c r="AN9" i="11"/>
  <c r="AO2" i="11"/>
  <c r="AW162" i="10" l="1"/>
  <c r="AU168" i="10"/>
  <c r="AU170" i="10"/>
  <c r="I170" i="10" s="1"/>
  <c r="AV176" i="10"/>
  <c r="AT180" i="10"/>
  <c r="AT169" i="10"/>
  <c r="AT178" i="10"/>
  <c r="AV162" i="10"/>
  <c r="AZ174" i="10"/>
  <c r="BA174" i="10"/>
  <c r="I165" i="10"/>
  <c r="AU171" i="10"/>
  <c r="AT165" i="10"/>
  <c r="AV168" i="10" s="1"/>
  <c r="AV171" i="10"/>
  <c r="AP2" i="11"/>
  <c r="AO9" i="11"/>
  <c r="AU176" i="10" l="1"/>
  <c r="I176" i="10" s="1"/>
  <c r="AT186" i="10"/>
  <c r="AV182" i="10"/>
  <c r="AW168" i="10"/>
  <c r="AU174" i="10"/>
  <c r="AT184" i="10"/>
  <c r="AT175" i="10"/>
  <c r="I171" i="10"/>
  <c r="AU177" i="10"/>
  <c r="AT171" i="10"/>
  <c r="AV177" i="10"/>
  <c r="BA180" i="10"/>
  <c r="AZ180" i="10"/>
  <c r="AQ2" i="11"/>
  <c r="AP9" i="11"/>
  <c r="AU180" i="10" l="1"/>
  <c r="AV174" i="10"/>
  <c r="AT181" i="10"/>
  <c r="AT190" i="10"/>
  <c r="AT177" i="10"/>
  <c r="AV180" i="10" s="1"/>
  <c r="AV183" i="10"/>
  <c r="I177" i="10"/>
  <c r="AU183" i="10"/>
  <c r="AU182" i="10"/>
  <c r="AV188" i="10"/>
  <c r="AT192" i="10"/>
  <c r="AW174" i="10"/>
  <c r="BA186" i="10"/>
  <c r="AZ186" i="10"/>
  <c r="AR2" i="11"/>
  <c r="AQ9" i="11"/>
  <c r="AW180" i="10" l="1"/>
  <c r="BA192" i="10"/>
  <c r="AZ192" i="10"/>
  <c r="AT196" i="10"/>
  <c r="AT187" i="10"/>
  <c r="AU186" i="10"/>
  <c r="I182" i="10"/>
  <c r="AU188" i="10"/>
  <c r="AV194" i="10"/>
  <c r="AT198" i="10"/>
  <c r="I183" i="10"/>
  <c r="AU189" i="10"/>
  <c r="AT183" i="10"/>
  <c r="AV189" i="10"/>
  <c r="AR9" i="11"/>
  <c r="AS2" i="11"/>
  <c r="AW186" i="10" l="1"/>
  <c r="I189" i="10"/>
  <c r="AU195" i="10"/>
  <c r="BA198" i="10"/>
  <c r="AZ198" i="10"/>
  <c r="AT189" i="10"/>
  <c r="AV192" i="10" s="1"/>
  <c r="AV195" i="10"/>
  <c r="AU194" i="10"/>
  <c r="I194" i="10" s="1"/>
  <c r="AT204" i="10"/>
  <c r="AV200" i="10"/>
  <c r="AV186" i="10"/>
  <c r="AU192" i="10"/>
  <c r="I188" i="10"/>
  <c r="AT202" i="10"/>
  <c r="AT193" i="10"/>
  <c r="AV2" i="11"/>
  <c r="AS9" i="11"/>
  <c r="AW192" i="10" l="1"/>
  <c r="AU198" i="10"/>
  <c r="AT195" i="10"/>
  <c r="AV201" i="10"/>
  <c r="AU200" i="10"/>
  <c r="I200" i="10" s="1"/>
  <c r="AV206" i="10"/>
  <c r="AT210" i="10"/>
  <c r="I195" i="10"/>
  <c r="AU201" i="10"/>
  <c r="AZ204" i="10"/>
  <c r="BA204" i="10"/>
  <c r="AT199" i="10"/>
  <c r="AT208" i="10"/>
  <c r="AV9" i="11"/>
  <c r="AW2" i="11"/>
  <c r="AW198" i="10" l="1"/>
  <c r="AV198" i="10"/>
  <c r="AU204" i="10"/>
  <c r="I201" i="10"/>
  <c r="AU207" i="10"/>
  <c r="AU206" i="10"/>
  <c r="I206" i="10" s="1"/>
  <c r="AV212" i="10"/>
  <c r="AT216" i="10"/>
  <c r="AZ210" i="10"/>
  <c r="BA210" i="10"/>
  <c r="AT205" i="10"/>
  <c r="AT214" i="10"/>
  <c r="AT201" i="10"/>
  <c r="AV207" i="10"/>
  <c r="AW9" i="11"/>
  <c r="AX2" i="11"/>
  <c r="AU210" i="10" l="1"/>
  <c r="AW204" i="10"/>
  <c r="AT207" i="10"/>
  <c r="AV213" i="10"/>
  <c r="AV204" i="10"/>
  <c r="I207" i="10"/>
  <c r="AU213" i="10"/>
  <c r="AT211" i="10"/>
  <c r="AT220" i="10"/>
  <c r="BA216" i="10"/>
  <c r="AZ216" i="10"/>
  <c r="AU212" i="10"/>
  <c r="AV218" i="10"/>
  <c r="AT222" i="10"/>
  <c r="AY2" i="11"/>
  <c r="AX9" i="11"/>
  <c r="AV210" i="10" l="1"/>
  <c r="AW210" i="10"/>
  <c r="AT226" i="10"/>
  <c r="AT217" i="10"/>
  <c r="BA222" i="10"/>
  <c r="AZ222" i="10"/>
  <c r="AU218" i="10"/>
  <c r="I218" i="10" s="1"/>
  <c r="AT228" i="10"/>
  <c r="AV224" i="10"/>
  <c r="AU216" i="10"/>
  <c r="I212" i="10"/>
  <c r="I213" i="10"/>
  <c r="AU219" i="10"/>
  <c r="AT213" i="10"/>
  <c r="AV219" i="10"/>
  <c r="AY9" i="11"/>
  <c r="AZ2" i="11"/>
  <c r="AW216" i="10" l="1"/>
  <c r="AU222" i="10"/>
  <c r="AT232" i="10"/>
  <c r="AT223" i="10"/>
  <c r="AZ228" i="10"/>
  <c r="BA228" i="10"/>
  <c r="AU224" i="10"/>
  <c r="I224" i="10" s="1"/>
  <c r="AV230" i="10"/>
  <c r="AT234" i="10"/>
  <c r="AV216" i="10"/>
  <c r="AT219" i="10"/>
  <c r="AV225" i="10"/>
  <c r="I219" i="10"/>
  <c r="AU225" i="10"/>
  <c r="BA2" i="11"/>
  <c r="AZ9" i="11"/>
  <c r="AW222" i="10" l="1"/>
  <c r="AT225" i="10"/>
  <c r="AV231" i="10"/>
  <c r="BA234" i="10"/>
  <c r="AZ234" i="10"/>
  <c r="AU228" i="10"/>
  <c r="AT229" i="10"/>
  <c r="AT238" i="10"/>
  <c r="AU230" i="10"/>
  <c r="I230" i="10" s="1"/>
  <c r="AV236" i="10"/>
  <c r="AT240" i="10"/>
  <c r="I225" i="10"/>
  <c r="AU231" i="10"/>
  <c r="AV222" i="10"/>
  <c r="BB2" i="11"/>
  <c r="BB9" i="11" s="1"/>
  <c r="BA9" i="11"/>
  <c r="AV79" i="11" s="1"/>
  <c r="AY67" i="11" l="1"/>
  <c r="AX175" i="11"/>
  <c r="AV205" i="11"/>
  <c r="AZ121" i="11"/>
  <c r="AZ124" i="11" s="1"/>
  <c r="AZ31" i="11"/>
  <c r="AZ34" i="11" s="1"/>
  <c r="AX205" i="11"/>
  <c r="AX208" i="11" s="1"/>
  <c r="AW169" i="11"/>
  <c r="AW172" i="11" s="1"/>
  <c r="AZ127" i="11"/>
  <c r="AZ130" i="11" s="1"/>
  <c r="BA97" i="11"/>
  <c r="BA100" i="11" s="1"/>
  <c r="BA163" i="11"/>
  <c r="BA166" i="11" s="1"/>
  <c r="AX253" i="11"/>
  <c r="AX256" i="11" s="1"/>
  <c r="AZ157" i="11"/>
  <c r="AZ160" i="11" s="1"/>
  <c r="AW79" i="11"/>
  <c r="AW82" i="11" s="1"/>
  <c r="AX109" i="11"/>
  <c r="AX112" i="11" s="1"/>
  <c r="BB241" i="11"/>
  <c r="BB244" i="11" s="1"/>
  <c r="BB109" i="11"/>
  <c r="BB112" i="11" s="1"/>
  <c r="AW151" i="11"/>
  <c r="AW154" i="11" s="1"/>
  <c r="AW145" i="11"/>
  <c r="AW148" i="11" s="1"/>
  <c r="AV169" i="11"/>
  <c r="AV172" i="11" s="1"/>
  <c r="AZ91" i="11"/>
  <c r="AZ94" i="11" s="1"/>
  <c r="BB199" i="11"/>
  <c r="BB202" i="11" s="1"/>
  <c r="AX178" i="11"/>
  <c r="AW43" i="11"/>
  <c r="BB49" i="11"/>
  <c r="BB52" i="11" s="1"/>
  <c r="AV115" i="11"/>
  <c r="AV118" i="11" s="1"/>
  <c r="AV187" i="11"/>
  <c r="AW217" i="11"/>
  <c r="AW220" i="11" s="1"/>
  <c r="BB127" i="11"/>
  <c r="BB130" i="11" s="1"/>
  <c r="AY205" i="11"/>
  <c r="AY208" i="11" s="1"/>
  <c r="AY247" i="11"/>
  <c r="AY250" i="11" s="1"/>
  <c r="AV228" i="10"/>
  <c r="BB37" i="11"/>
  <c r="BB40" i="11" s="1"/>
  <c r="BA139" i="11"/>
  <c r="BA142" i="11" s="1"/>
  <c r="BA121" i="11"/>
  <c r="BA124" i="11" s="1"/>
  <c r="AY193" i="11"/>
  <c r="AY196" i="11" s="1"/>
  <c r="BB67" i="11"/>
  <c r="BB70" i="11" s="1"/>
  <c r="AX145" i="11"/>
  <c r="AX148" i="11" s="1"/>
  <c r="AX163" i="11"/>
  <c r="AX166" i="11" s="1"/>
  <c r="AZ115" i="11"/>
  <c r="AZ118" i="11" s="1"/>
  <c r="AX91" i="11"/>
  <c r="AX94" i="11" s="1"/>
  <c r="BB61" i="11"/>
  <c r="BB64" i="11" s="1"/>
  <c r="AY151" i="11"/>
  <c r="AY154" i="11" s="1"/>
  <c r="AX127" i="11"/>
  <c r="AX130" i="11" s="1"/>
  <c r="AY157" i="11"/>
  <c r="AY160" i="11" s="1"/>
  <c r="AZ67" i="11"/>
  <c r="AZ70" i="11" s="1"/>
  <c r="AZ49" i="11"/>
  <c r="AZ52" i="11" s="1"/>
  <c r="AY163" i="11"/>
  <c r="AY166" i="11" s="1"/>
  <c r="AX67" i="11"/>
  <c r="AX70" i="11" s="1"/>
  <c r="AW223" i="11"/>
  <c r="AW226" i="11" s="1"/>
  <c r="AV253" i="11"/>
  <c r="AY25" i="11"/>
  <c r="AX217" i="11"/>
  <c r="AX220" i="11" s="1"/>
  <c r="AW127" i="11"/>
  <c r="AW130" i="11" s="1"/>
  <c r="AX31" i="11"/>
  <c r="AX34" i="11" s="1"/>
  <c r="AV193" i="11"/>
  <c r="AZ133" i="11"/>
  <c r="AZ136" i="11" s="1"/>
  <c r="AW49" i="11"/>
  <c r="AW52" i="11" s="1"/>
  <c r="AW175" i="11"/>
  <c r="AW178" i="11" s="1"/>
  <c r="AW205" i="11"/>
  <c r="AX37" i="11"/>
  <c r="AX40" i="11" s="1"/>
  <c r="BA199" i="11"/>
  <c r="BA202" i="11" s="1"/>
  <c r="AV211" i="11"/>
  <c r="AV214" i="11" s="1"/>
  <c r="AY37" i="11"/>
  <c r="AY40" i="11" s="1"/>
  <c r="AY43" i="11"/>
  <c r="AY46" i="11" s="1"/>
  <c r="AV127" i="11"/>
  <c r="AV130" i="11" s="1"/>
  <c r="AW25" i="11"/>
  <c r="AW28" i="11" s="1"/>
  <c r="AV145" i="11"/>
  <c r="AY139" i="11"/>
  <c r="AY142" i="11" s="1"/>
  <c r="AV199" i="11"/>
  <c r="AW193" i="11"/>
  <c r="AW196" i="11" s="1"/>
  <c r="AY187" i="11"/>
  <c r="AY190" i="11" s="1"/>
  <c r="AV73" i="11"/>
  <c r="AV241" i="11"/>
  <c r="AV244" i="11" s="1"/>
  <c r="AV247" i="11"/>
  <c r="AV250" i="11" s="1"/>
  <c r="AY175" i="11"/>
  <c r="AY178" i="11" s="1"/>
  <c r="BA67" i="11"/>
  <c r="BA70" i="11" s="1"/>
  <c r="BA43" i="11"/>
  <c r="BA46" i="11" s="1"/>
  <c r="BB253" i="11"/>
  <c r="BB256" i="11" s="1"/>
  <c r="BB181" i="11"/>
  <c r="BB184" i="11" s="1"/>
  <c r="BA73" i="11"/>
  <c r="BA76" i="11" s="1"/>
  <c r="AY91" i="11"/>
  <c r="AY94" i="11" s="1"/>
  <c r="AY127" i="11"/>
  <c r="AY130" i="11" s="1"/>
  <c r="BB229" i="11"/>
  <c r="BB232" i="11" s="1"/>
  <c r="AV31" i="11"/>
  <c r="AV34" i="11" s="1"/>
  <c r="AY229" i="11"/>
  <c r="AY232" i="11" s="1"/>
  <c r="AZ187" i="11"/>
  <c r="AZ190" i="11" s="1"/>
  <c r="AV163" i="11"/>
  <c r="AV166" i="11" s="1"/>
  <c r="AW55" i="11"/>
  <c r="AW58" i="11" s="1"/>
  <c r="AY121" i="11"/>
  <c r="AY124" i="11" s="1"/>
  <c r="BA49" i="11"/>
  <c r="BA52" i="11" s="1"/>
  <c r="AV61" i="11"/>
  <c r="AV64" i="11" s="1"/>
  <c r="AV97" i="11"/>
  <c r="AX199" i="11"/>
  <c r="AX202" i="11" s="1"/>
  <c r="AY181" i="11"/>
  <c r="AY184" i="11" s="1"/>
  <c r="AW253" i="11"/>
  <c r="AW256" i="11" s="1"/>
  <c r="AY115" i="11"/>
  <c r="AY118" i="11" s="1"/>
  <c r="AY223" i="11"/>
  <c r="AY226" i="11" s="1"/>
  <c r="BA25" i="11"/>
  <c r="BA28" i="11" s="1"/>
  <c r="BB121" i="11"/>
  <c r="BB124" i="11" s="1"/>
  <c r="BB97" i="11"/>
  <c r="BB100" i="11" s="1"/>
  <c r="BA247" i="11"/>
  <c r="BA250" i="11" s="1"/>
  <c r="AY85" i="11"/>
  <c r="AY88" i="11" s="1"/>
  <c r="BB103" i="11"/>
  <c r="BB106" i="11" s="1"/>
  <c r="AZ97" i="11"/>
  <c r="AZ100" i="11" s="1"/>
  <c r="AV181" i="11"/>
  <c r="AV184" i="11" s="1"/>
  <c r="AX187" i="11"/>
  <c r="AX190" i="11" s="1"/>
  <c r="AY133" i="11"/>
  <c r="AY136" i="11" s="1"/>
  <c r="AX151" i="11"/>
  <c r="AX154" i="11" s="1"/>
  <c r="AZ145" i="11"/>
  <c r="AZ148" i="11" s="1"/>
  <c r="BB133" i="11"/>
  <c r="BB136" i="11" s="1"/>
  <c r="BB163" i="11"/>
  <c r="BB166" i="11" s="1"/>
  <c r="AX247" i="11"/>
  <c r="AX250" i="11" s="1"/>
  <c r="BA229" i="11"/>
  <c r="BA232" i="11" s="1"/>
  <c r="AX193" i="11"/>
  <c r="AX196" i="11" s="1"/>
  <c r="AW199" i="11"/>
  <c r="AW202" i="11" s="1"/>
  <c r="AZ103" i="11"/>
  <c r="AZ106" i="11" s="1"/>
  <c r="AV151" i="11"/>
  <c r="BA241" i="11"/>
  <c r="BA244" i="11" s="1"/>
  <c r="BA115" i="11"/>
  <c r="BA118" i="11" s="1"/>
  <c r="AY253" i="11"/>
  <c r="AY256" i="11" s="1"/>
  <c r="AY70" i="11"/>
  <c r="AX139" i="11"/>
  <c r="AX142" i="11" s="1"/>
  <c r="AZ25" i="11"/>
  <c r="AZ28" i="11" s="1"/>
  <c r="AY103" i="11"/>
  <c r="AZ199" i="11"/>
  <c r="AZ202" i="11" s="1"/>
  <c r="BB151" i="11"/>
  <c r="BB154" i="11" s="1"/>
  <c r="BA175" i="11"/>
  <c r="BA178" i="11" s="1"/>
  <c r="AX133" i="11"/>
  <c r="AX136" i="11" s="1"/>
  <c r="BB247" i="11"/>
  <c r="BB250" i="11" s="1"/>
  <c r="AV103" i="11"/>
  <c r="AV106" i="11" s="1"/>
  <c r="BB223" i="11"/>
  <c r="BB226" i="11" s="1"/>
  <c r="AX229" i="11"/>
  <c r="AX232" i="11" s="1"/>
  <c r="AW85" i="11"/>
  <c r="AW88" i="11" s="1"/>
  <c r="AZ235" i="11"/>
  <c r="AZ238" i="11" s="1"/>
  <c r="AZ85" i="11"/>
  <c r="AZ88" i="11" s="1"/>
  <c r="BB175" i="11"/>
  <c r="BB178" i="11" s="1"/>
  <c r="AV67" i="11"/>
  <c r="AY241" i="11"/>
  <c r="AY244" i="11" s="1"/>
  <c r="AW31" i="11"/>
  <c r="AW34" i="11" s="1"/>
  <c r="BB31" i="11"/>
  <c r="BB34" i="11" s="1"/>
  <c r="AV235" i="11"/>
  <c r="AV238" i="11" s="1"/>
  <c r="BB25" i="11"/>
  <c r="BB28" i="11" s="1"/>
  <c r="AZ217" i="11"/>
  <c r="AZ220" i="11" s="1"/>
  <c r="BA169" i="11"/>
  <c r="BA172" i="11" s="1"/>
  <c r="AW139" i="11"/>
  <c r="AX79" i="11"/>
  <c r="AX82" i="11" s="1"/>
  <c r="AZ247" i="11"/>
  <c r="AZ250" i="11" s="1"/>
  <c r="AW73" i="11"/>
  <c r="AW76" i="11" s="1"/>
  <c r="AZ109" i="11"/>
  <c r="AZ112" i="11" s="1"/>
  <c r="AX55" i="11"/>
  <c r="AX58" i="11" s="1"/>
  <c r="AZ169" i="11"/>
  <c r="AZ172" i="11" s="1"/>
  <c r="BA235" i="11"/>
  <c r="BA238" i="11" s="1"/>
  <c r="AW235" i="11"/>
  <c r="BB169" i="11"/>
  <c r="BB172" i="11" s="1"/>
  <c r="BB43" i="11"/>
  <c r="BB46" i="11" s="1"/>
  <c r="BA37" i="11"/>
  <c r="BA40" i="11" s="1"/>
  <c r="AZ61" i="11"/>
  <c r="AZ64" i="11" s="1"/>
  <c r="AY169" i="11"/>
  <c r="AY172" i="11" s="1"/>
  <c r="AV208" i="11"/>
  <c r="BA127" i="11"/>
  <c r="BA130" i="11" s="1"/>
  <c r="BB235" i="11"/>
  <c r="BB238" i="11" s="1"/>
  <c r="BA217" i="11"/>
  <c r="BA220" i="11" s="1"/>
  <c r="AY31" i="11"/>
  <c r="AX73" i="11"/>
  <c r="AX76" i="11" s="1"/>
  <c r="AZ193" i="11"/>
  <c r="AZ196" i="11" s="1"/>
  <c r="BB73" i="11"/>
  <c r="BB76" i="11" s="1"/>
  <c r="AY235" i="11"/>
  <c r="AY238" i="11" s="1"/>
  <c r="AW187" i="11"/>
  <c r="AW190" i="11" s="1"/>
  <c r="AY217" i="11"/>
  <c r="AY220" i="11" s="1"/>
  <c r="AV91" i="11"/>
  <c r="AZ223" i="11"/>
  <c r="AZ226" i="11" s="1"/>
  <c r="AY79" i="11"/>
  <c r="AY82" i="11" s="1"/>
  <c r="AX103" i="11"/>
  <c r="AX106" i="11" s="1"/>
  <c r="AZ139" i="11"/>
  <c r="AZ142" i="11" s="1"/>
  <c r="BB193" i="11"/>
  <c r="BB196" i="11" s="1"/>
  <c r="BA109" i="11"/>
  <c r="BA112" i="11" s="1"/>
  <c r="AW115" i="11"/>
  <c r="AW118" i="11" s="1"/>
  <c r="AZ79" i="11"/>
  <c r="AZ82" i="11" s="1"/>
  <c r="AZ151" i="11"/>
  <c r="AZ154" i="11" s="1"/>
  <c r="BB91" i="11"/>
  <c r="BB94" i="11" s="1"/>
  <c r="AU234" i="10"/>
  <c r="AX25" i="11"/>
  <c r="AX28" i="11" s="1"/>
  <c r="AW61" i="11"/>
  <c r="AW64" i="11" s="1"/>
  <c r="AV157" i="11"/>
  <c r="AZ253" i="11"/>
  <c r="AZ256" i="11" s="1"/>
  <c r="BA157" i="11"/>
  <c r="BA160" i="11" s="1"/>
  <c r="BA253" i="11"/>
  <c r="BA256" i="11" s="1"/>
  <c r="AZ181" i="11"/>
  <c r="AZ184" i="11" s="1"/>
  <c r="BB79" i="11"/>
  <c r="BB82" i="11" s="1"/>
  <c r="AW157" i="11"/>
  <c r="AW160" i="11" s="1"/>
  <c r="AX43" i="11"/>
  <c r="AX46" i="11" s="1"/>
  <c r="AZ229" i="11"/>
  <c r="AZ232" i="11" s="1"/>
  <c r="BA85" i="11"/>
  <c r="BA88" i="11" s="1"/>
  <c r="AW247" i="11"/>
  <c r="AW250" i="11" s="1"/>
  <c r="AU236" i="10"/>
  <c r="AT246" i="10"/>
  <c r="AV242" i="10"/>
  <c r="AT244" i="10"/>
  <c r="AT235" i="10"/>
  <c r="AY199" i="11"/>
  <c r="AY202" i="11" s="1"/>
  <c r="BA145" i="11"/>
  <c r="BA148" i="11" s="1"/>
  <c r="AW241" i="11"/>
  <c r="AW244" i="11" s="1"/>
  <c r="AW133" i="11"/>
  <c r="AW136" i="11" s="1"/>
  <c r="BB157" i="11"/>
  <c r="BB160" i="11" s="1"/>
  <c r="AV43" i="11"/>
  <c r="BA133" i="11"/>
  <c r="BA136" i="11" s="1"/>
  <c r="BB187" i="11"/>
  <c r="BB190" i="11" s="1"/>
  <c r="AZ37" i="11"/>
  <c r="AZ40" i="11" s="1"/>
  <c r="BA223" i="11"/>
  <c r="BA226" i="11" s="1"/>
  <c r="AW121" i="11"/>
  <c r="AW124" i="11" s="1"/>
  <c r="AY49" i="11"/>
  <c r="AY52" i="11" s="1"/>
  <c r="AV190" i="11"/>
  <c r="AZ205" i="11"/>
  <c r="AZ208" i="11" s="1"/>
  <c r="AY109" i="11"/>
  <c r="AY112" i="11" s="1"/>
  <c r="AX97" i="11"/>
  <c r="AX100" i="11" s="1"/>
  <c r="AW37" i="11"/>
  <c r="AW40" i="11" s="1"/>
  <c r="BA55" i="11"/>
  <c r="BA58" i="11" s="1"/>
  <c r="AX211" i="11"/>
  <c r="AX214" i="11" s="1"/>
  <c r="AW109" i="11"/>
  <c r="AW112" i="11" s="1"/>
  <c r="AW163" i="11"/>
  <c r="AW166" i="11" s="1"/>
  <c r="BB85" i="11"/>
  <c r="BB88" i="11" s="1"/>
  <c r="AY73" i="11"/>
  <c r="AY76" i="11" s="1"/>
  <c r="BA79" i="11"/>
  <c r="BA82" i="11" s="1"/>
  <c r="BB217" i="11"/>
  <c r="BB220" i="11" s="1"/>
  <c r="AV139" i="11"/>
  <c r="AW103" i="11"/>
  <c r="AW106" i="11" s="1"/>
  <c r="BA151" i="11"/>
  <c r="BA154" i="11" s="1"/>
  <c r="AW91" i="11"/>
  <c r="AW94" i="11" s="1"/>
  <c r="AX61" i="11"/>
  <c r="AX64" i="11" s="1"/>
  <c r="AV85" i="11"/>
  <c r="BB211" i="11"/>
  <c r="BB214" i="11" s="1"/>
  <c r="BA193" i="11"/>
  <c r="BA196" i="11" s="1"/>
  <c r="BB55" i="11"/>
  <c r="BB58" i="11" s="1"/>
  <c r="AW97" i="11"/>
  <c r="AW100" i="11" s="1"/>
  <c r="AY211" i="11"/>
  <c r="AY214" i="11" s="1"/>
  <c r="AZ55" i="11"/>
  <c r="AZ58" i="11" s="1"/>
  <c r="BB139" i="11"/>
  <c r="BB142" i="11" s="1"/>
  <c r="AW229" i="11"/>
  <c r="AW232" i="11" s="1"/>
  <c r="AX241" i="11"/>
  <c r="AX244" i="11" s="1"/>
  <c r="AX121" i="11"/>
  <c r="AX124" i="11" s="1"/>
  <c r="AV223" i="11"/>
  <c r="BB115" i="11"/>
  <c r="BB118" i="11" s="1"/>
  <c r="AV109" i="11"/>
  <c r="AV76" i="11"/>
  <c r="AX169" i="11"/>
  <c r="AX172" i="11" s="1"/>
  <c r="AX85" i="11"/>
  <c r="AX88" i="11" s="1"/>
  <c r="AX157" i="11"/>
  <c r="AX160" i="11" s="1"/>
  <c r="BB145" i="11"/>
  <c r="BB148" i="11" s="1"/>
  <c r="AZ163" i="11"/>
  <c r="AZ166" i="11" s="1"/>
  <c r="AV229" i="11"/>
  <c r="AV25" i="11"/>
  <c r="AV28" i="11" s="1"/>
  <c r="AX181" i="11"/>
  <c r="AX184" i="11" s="1"/>
  <c r="AX223" i="11"/>
  <c r="AX226" i="11" s="1"/>
  <c r="AX49" i="11"/>
  <c r="BA91" i="11"/>
  <c r="BA94" i="11" s="1"/>
  <c r="AX235" i="11"/>
  <c r="AX238" i="11" s="1"/>
  <c r="AZ73" i="11"/>
  <c r="AZ76" i="11" s="1"/>
  <c r="BA61" i="11"/>
  <c r="BA64" i="11" s="1"/>
  <c r="AZ175" i="11"/>
  <c r="AZ178" i="11" s="1"/>
  <c r="BA103" i="11"/>
  <c r="BA106" i="11" s="1"/>
  <c r="AX115" i="11"/>
  <c r="AX118" i="11" s="1"/>
  <c r="I231" i="10"/>
  <c r="AU237" i="10"/>
  <c r="AV82" i="11"/>
  <c r="AV217" i="11"/>
  <c r="AV220" i="11" s="1"/>
  <c r="AV121" i="11"/>
  <c r="BA205" i="11"/>
  <c r="BA208" i="11" s="1"/>
  <c r="AZ43" i="11"/>
  <c r="AZ46" i="11" s="1"/>
  <c r="BA181" i="11"/>
  <c r="BA184" i="11" s="1"/>
  <c r="AV37" i="11"/>
  <c r="AV40" i="11" s="1"/>
  <c r="BA31" i="11"/>
  <c r="AY145" i="11"/>
  <c r="AY148" i="11" s="1"/>
  <c r="AY97" i="11"/>
  <c r="AY100" i="11" s="1"/>
  <c r="AZ211" i="11"/>
  <c r="AZ214" i="11" s="1"/>
  <c r="AV133" i="11"/>
  <c r="AV136" i="11" s="1"/>
  <c r="AZ241" i="11"/>
  <c r="AZ244" i="11" s="1"/>
  <c r="AW67" i="11"/>
  <c r="AT231" i="10"/>
  <c r="AV237" i="10"/>
  <c r="BA211" i="11"/>
  <c r="BA214" i="11" s="1"/>
  <c r="AY61" i="11"/>
  <c r="AY64" i="11" s="1"/>
  <c r="BA187" i="11"/>
  <c r="BA190" i="11" s="1"/>
  <c r="AZ240" i="10"/>
  <c r="BA240" i="10"/>
  <c r="BB205" i="11"/>
  <c r="BB208" i="11" s="1"/>
  <c r="AY55" i="11"/>
  <c r="AY58" i="11" s="1"/>
  <c r="AV175" i="11"/>
  <c r="AV178" i="11" s="1"/>
  <c r="AW211" i="11"/>
  <c r="AW228" i="10"/>
  <c r="AW181" i="11"/>
  <c r="AW184" i="11" s="1"/>
  <c r="AV55" i="11"/>
  <c r="AV58" i="11" s="1"/>
  <c r="AV49" i="11"/>
  <c r="AV52" i="11" s="1"/>
  <c r="BA13" i="11"/>
  <c r="BA16" i="11" s="1"/>
  <c r="BA15" i="11" s="1"/>
  <c r="AX13" i="11"/>
  <c r="AX14" i="11" s="1"/>
  <c r="AY13" i="11"/>
  <c r="AY14" i="11" s="1"/>
  <c r="AW13" i="11"/>
  <c r="AW14" i="11" s="1"/>
  <c r="AZ13" i="11"/>
  <c r="AZ16" i="11" s="1"/>
  <c r="AZ15" i="11" s="1"/>
  <c r="BB13" i="11"/>
  <c r="BB14" i="11" s="1"/>
  <c r="AV13" i="11"/>
  <c r="BB19" i="11"/>
  <c r="BB20" i="11" s="1"/>
  <c r="AZ19" i="11"/>
  <c r="AZ20" i="11" s="1"/>
  <c r="AX19" i="11"/>
  <c r="AX20" i="11" s="1"/>
  <c r="AY19" i="11"/>
  <c r="AY20" i="11" s="1"/>
  <c r="AW19" i="11"/>
  <c r="AW20" i="11" s="1"/>
  <c r="BA19" i="11"/>
  <c r="BA20" i="11" s="1"/>
  <c r="AV19" i="11"/>
  <c r="AU43" i="11" l="1"/>
  <c r="AV234" i="10"/>
  <c r="AW46" i="11"/>
  <c r="AU187" i="11"/>
  <c r="I187" i="11" s="1"/>
  <c r="AU205" i="11"/>
  <c r="H208" i="11" s="1"/>
  <c r="AU79" i="11"/>
  <c r="I79" i="11" s="1"/>
  <c r="AU115" i="11"/>
  <c r="H118" i="11" s="1"/>
  <c r="AU211" i="11"/>
  <c r="I211" i="11" s="1"/>
  <c r="AU136" i="11"/>
  <c r="AU178" i="11"/>
  <c r="AU220" i="11"/>
  <c r="AU244" i="11"/>
  <c r="I237" i="10"/>
  <c r="AU243" i="10"/>
  <c r="AU109" i="11"/>
  <c r="AT110" i="11"/>
  <c r="AY114" i="11" s="1"/>
  <c r="AU91" i="11"/>
  <c r="AT92" i="11"/>
  <c r="AY96" i="11" s="1"/>
  <c r="AU40" i="11"/>
  <c r="AT50" i="11"/>
  <c r="AY54" i="11" s="1"/>
  <c r="AU49" i="11"/>
  <c r="AT237" i="10"/>
  <c r="AV243" i="10"/>
  <c r="AU76" i="11"/>
  <c r="AT68" i="11"/>
  <c r="AY72" i="11" s="1"/>
  <c r="AU82" i="11"/>
  <c r="AU242" i="10"/>
  <c r="I242" i="10" s="1"/>
  <c r="AV248" i="10"/>
  <c r="AT252" i="10"/>
  <c r="BB26" i="11"/>
  <c r="BB32" i="11" s="1"/>
  <c r="BB38" i="11" s="1"/>
  <c r="BB44" i="11" s="1"/>
  <c r="BB50" i="11" s="1"/>
  <c r="BB56" i="11" s="1"/>
  <c r="BB62" i="11" s="1"/>
  <c r="BB68" i="11" s="1"/>
  <c r="BB74" i="11" s="1"/>
  <c r="BB80" i="11" s="1"/>
  <c r="BB86" i="11" s="1"/>
  <c r="BB92" i="11" s="1"/>
  <c r="BB98" i="11" s="1"/>
  <c r="BB104" i="11" s="1"/>
  <c r="BB110" i="11" s="1"/>
  <c r="BB116" i="11" s="1"/>
  <c r="BB122" i="11" s="1"/>
  <c r="BB128" i="11" s="1"/>
  <c r="BB134" i="11" s="1"/>
  <c r="BB140" i="11" s="1"/>
  <c r="BB146" i="11" s="1"/>
  <c r="BB152" i="11" s="1"/>
  <c r="BB158" i="11" s="1"/>
  <c r="BB164" i="11" s="1"/>
  <c r="BB170" i="11" s="1"/>
  <c r="BB176" i="11" s="1"/>
  <c r="BB182" i="11" s="1"/>
  <c r="BB188" i="11" s="1"/>
  <c r="BB194" i="11" s="1"/>
  <c r="BB200" i="11" s="1"/>
  <c r="BB206" i="11" s="1"/>
  <c r="BB212" i="11" s="1"/>
  <c r="BB218" i="11" s="1"/>
  <c r="BB224" i="11" s="1"/>
  <c r="BB230" i="11" s="1"/>
  <c r="BB236" i="11" s="1"/>
  <c r="BB242" i="11" s="1"/>
  <c r="BB248" i="11" s="1"/>
  <c r="BB254" i="11" s="1"/>
  <c r="AT236" i="11"/>
  <c r="AY240" i="11" s="1"/>
  <c r="AU58" i="11"/>
  <c r="AU181" i="11"/>
  <c r="AT182" i="11"/>
  <c r="AY186" i="11" s="1"/>
  <c r="BA26" i="11"/>
  <c r="BA32" i="11" s="1"/>
  <c r="BA38" i="11" s="1"/>
  <c r="BA44" i="11" s="1"/>
  <c r="BA50" i="11" s="1"/>
  <c r="BA56" i="11" s="1"/>
  <c r="BA62" i="11" s="1"/>
  <c r="BA68" i="11" s="1"/>
  <c r="BA74" i="11" s="1"/>
  <c r="BA80" i="11" s="1"/>
  <c r="BA86" i="11" s="1"/>
  <c r="BA92" i="11" s="1"/>
  <c r="BA98" i="11" s="1"/>
  <c r="BA104" i="11" s="1"/>
  <c r="BA110" i="11" s="1"/>
  <c r="BA116" i="11" s="1"/>
  <c r="BA122" i="11" s="1"/>
  <c r="BA128" i="11" s="1"/>
  <c r="BA134" i="11" s="1"/>
  <c r="BA140" i="11" s="1"/>
  <c r="BA146" i="11" s="1"/>
  <c r="BA152" i="11" s="1"/>
  <c r="BA158" i="11" s="1"/>
  <c r="BA164" i="11" s="1"/>
  <c r="BA170" i="11" s="1"/>
  <c r="BA176" i="11" s="1"/>
  <c r="BA182" i="11" s="1"/>
  <c r="BA188" i="11" s="1"/>
  <c r="BA194" i="11" s="1"/>
  <c r="BA200" i="11" s="1"/>
  <c r="BA206" i="11" s="1"/>
  <c r="BA212" i="11" s="1"/>
  <c r="BA218" i="11" s="1"/>
  <c r="BA224" i="11" s="1"/>
  <c r="BA230" i="11" s="1"/>
  <c r="BA236" i="11" s="1"/>
  <c r="BA242" i="11" s="1"/>
  <c r="BA248" i="11" s="1"/>
  <c r="BA254" i="11" s="1"/>
  <c r="AT224" i="11"/>
  <c r="AY228" i="11" s="1"/>
  <c r="AU247" i="11"/>
  <c r="AT248" i="11"/>
  <c r="AY252" i="11" s="1"/>
  <c r="AT74" i="11"/>
  <c r="AY78" i="11" s="1"/>
  <c r="AU73" i="11"/>
  <c r="AY26" i="11"/>
  <c r="AT80" i="11"/>
  <c r="AY84" i="11" s="1"/>
  <c r="AU235" i="11"/>
  <c r="AW208" i="11"/>
  <c r="AU208" i="11" s="1"/>
  <c r="AW234" i="10"/>
  <c r="AU85" i="11"/>
  <c r="AT86" i="11"/>
  <c r="AY90" i="11" s="1"/>
  <c r="AU103" i="11"/>
  <c r="AW238" i="11"/>
  <c r="AU238" i="11" s="1"/>
  <c r="AY106" i="11"/>
  <c r="AU106" i="11" s="1"/>
  <c r="AW26" i="11"/>
  <c r="AW32" i="11" s="1"/>
  <c r="AW38" i="11" s="1"/>
  <c r="AW44" i="11" s="1"/>
  <c r="AW50" i="11" s="1"/>
  <c r="AW56" i="11" s="1"/>
  <c r="AW62" i="11" s="1"/>
  <c r="AW68" i="11" s="1"/>
  <c r="AW74" i="11" s="1"/>
  <c r="AW80" i="11" s="1"/>
  <c r="AW86" i="11" s="1"/>
  <c r="AW92" i="11" s="1"/>
  <c r="AW98" i="11" s="1"/>
  <c r="AW104" i="11" s="1"/>
  <c r="AW110" i="11" s="1"/>
  <c r="AW116" i="11" s="1"/>
  <c r="AW122" i="11" s="1"/>
  <c r="AW128" i="11" s="1"/>
  <c r="AW134" i="11" s="1"/>
  <c r="AW140" i="11" s="1"/>
  <c r="AW146" i="11" s="1"/>
  <c r="AW152" i="11" s="1"/>
  <c r="AW158" i="11" s="1"/>
  <c r="AW164" i="11" s="1"/>
  <c r="AW170" i="11" s="1"/>
  <c r="AW176" i="11" s="1"/>
  <c r="AW182" i="11" s="1"/>
  <c r="AW188" i="11" s="1"/>
  <c r="AW194" i="11" s="1"/>
  <c r="AW200" i="11" s="1"/>
  <c r="AW206" i="11" s="1"/>
  <c r="AW212" i="11" s="1"/>
  <c r="AW218" i="11" s="1"/>
  <c r="AW224" i="11" s="1"/>
  <c r="AW230" i="11" s="1"/>
  <c r="AW236" i="11" s="1"/>
  <c r="AW242" i="11" s="1"/>
  <c r="AW248" i="11" s="1"/>
  <c r="AW254" i="11" s="1"/>
  <c r="AU250" i="11"/>
  <c r="AT194" i="11"/>
  <c r="AY198" i="11" s="1"/>
  <c r="AU193" i="11"/>
  <c r="AV196" i="11"/>
  <c r="AV112" i="11"/>
  <c r="BA246" i="10"/>
  <c r="AZ246" i="10"/>
  <c r="AT98" i="11"/>
  <c r="AY102" i="11" s="1"/>
  <c r="AU97" i="11"/>
  <c r="AU64" i="11"/>
  <c r="AU133" i="11"/>
  <c r="AT134" i="11"/>
  <c r="AY138" i="11" s="1"/>
  <c r="AU240" i="10"/>
  <c r="I236" i="10"/>
  <c r="AU67" i="11"/>
  <c r="AT254" i="11"/>
  <c r="AY258" i="11" s="1"/>
  <c r="AU253" i="11"/>
  <c r="AT250" i="10"/>
  <c r="AT241" i="10"/>
  <c r="AT206" i="11"/>
  <c r="AY210" i="11" s="1"/>
  <c r="AT158" i="11"/>
  <c r="AY162" i="11" s="1"/>
  <c r="AU157" i="11"/>
  <c r="AT116" i="11"/>
  <c r="AY120" i="11" s="1"/>
  <c r="AV256" i="11"/>
  <c r="AW214" i="11"/>
  <c r="AU214" i="11" s="1"/>
  <c r="AU175" i="11"/>
  <c r="AT128" i="11"/>
  <c r="AY132" i="11" s="1"/>
  <c r="AT212" i="11"/>
  <c r="AY216" i="11" s="1"/>
  <c r="AV88" i="11"/>
  <c r="AV70" i="11"/>
  <c r="H46" i="11"/>
  <c r="I43" i="11"/>
  <c r="AU199" i="11"/>
  <c r="AT200" i="11"/>
  <c r="AY204" i="11" s="1"/>
  <c r="AV202" i="11"/>
  <c r="AT38" i="11"/>
  <c r="AY42" i="11" s="1"/>
  <c r="AU37" i="11"/>
  <c r="AU139" i="11"/>
  <c r="AU31" i="11"/>
  <c r="AY32" i="11"/>
  <c r="AY38" i="11" s="1"/>
  <c r="AY44" i="11" s="1"/>
  <c r="AY50" i="11" s="1"/>
  <c r="AY56" i="11" s="1"/>
  <c r="AY62" i="11" s="1"/>
  <c r="AY68" i="11" s="1"/>
  <c r="AY74" i="11" s="1"/>
  <c r="AY80" i="11" s="1"/>
  <c r="AY86" i="11" s="1"/>
  <c r="AY92" i="11" s="1"/>
  <c r="AY98" i="11" s="1"/>
  <c r="AY104" i="11" s="1"/>
  <c r="AY110" i="11" s="1"/>
  <c r="AY116" i="11" s="1"/>
  <c r="AY122" i="11" s="1"/>
  <c r="AY128" i="11" s="1"/>
  <c r="AY134" i="11" s="1"/>
  <c r="AY140" i="11" s="1"/>
  <c r="AY146" i="11" s="1"/>
  <c r="AY152" i="11" s="1"/>
  <c r="AY158" i="11" s="1"/>
  <c r="AY164" i="11" s="1"/>
  <c r="AY170" i="11" s="1"/>
  <c r="AY176" i="11" s="1"/>
  <c r="AY182" i="11" s="1"/>
  <c r="AY188" i="11" s="1"/>
  <c r="AY194" i="11" s="1"/>
  <c r="AY200" i="11" s="1"/>
  <c r="AY206" i="11" s="1"/>
  <c r="AY212" i="11" s="1"/>
  <c r="AY218" i="11" s="1"/>
  <c r="AY224" i="11" s="1"/>
  <c r="AY230" i="11" s="1"/>
  <c r="AY236" i="11" s="1"/>
  <c r="AY242" i="11" s="1"/>
  <c r="AY248" i="11" s="1"/>
  <c r="AY254" i="11" s="1"/>
  <c r="AY34" i="11"/>
  <c r="AU118" i="11"/>
  <c r="AT56" i="11"/>
  <c r="AY60" i="11" s="1"/>
  <c r="AU55" i="11"/>
  <c r="AU169" i="11"/>
  <c r="AT170" i="11"/>
  <c r="AY174" i="11" s="1"/>
  <c r="AT26" i="11"/>
  <c r="AY30" i="11" s="1"/>
  <c r="AU25" i="11"/>
  <c r="AT176" i="11"/>
  <c r="AY180" i="11" s="1"/>
  <c r="AV142" i="11"/>
  <c r="AT122" i="11"/>
  <c r="AY126" i="11" s="1"/>
  <c r="AU121" i="11"/>
  <c r="AU229" i="11"/>
  <c r="AT230" i="11"/>
  <c r="AY234" i="11" s="1"/>
  <c r="AU223" i="11"/>
  <c r="AU190" i="11"/>
  <c r="AT44" i="11"/>
  <c r="AY48" i="11" s="1"/>
  <c r="AV160" i="11"/>
  <c r="AX26" i="11"/>
  <c r="AX32" i="11" s="1"/>
  <c r="AX38" i="11" s="1"/>
  <c r="AX44" i="11" s="1"/>
  <c r="AX50" i="11" s="1"/>
  <c r="AX56" i="11" s="1"/>
  <c r="AX62" i="11" s="1"/>
  <c r="AX68" i="11" s="1"/>
  <c r="AX74" i="11" s="1"/>
  <c r="AX80" i="11" s="1"/>
  <c r="AX86" i="11" s="1"/>
  <c r="AX92" i="11" s="1"/>
  <c r="AX98" i="11" s="1"/>
  <c r="AX104" i="11" s="1"/>
  <c r="AX110" i="11" s="1"/>
  <c r="AX116" i="11" s="1"/>
  <c r="AX122" i="11" s="1"/>
  <c r="AX128" i="11" s="1"/>
  <c r="AX134" i="11" s="1"/>
  <c r="AX140" i="11" s="1"/>
  <c r="AX146" i="11" s="1"/>
  <c r="AX152" i="11" s="1"/>
  <c r="AX158" i="11" s="1"/>
  <c r="AX164" i="11" s="1"/>
  <c r="AX170" i="11" s="1"/>
  <c r="AX176" i="11" s="1"/>
  <c r="AX182" i="11" s="1"/>
  <c r="AX188" i="11" s="1"/>
  <c r="AX194" i="11" s="1"/>
  <c r="AX200" i="11" s="1"/>
  <c r="AX206" i="11" s="1"/>
  <c r="AX212" i="11" s="1"/>
  <c r="AX218" i="11" s="1"/>
  <c r="AX224" i="11" s="1"/>
  <c r="AX230" i="11" s="1"/>
  <c r="AX236" i="11" s="1"/>
  <c r="AX242" i="11" s="1"/>
  <c r="AX248" i="11" s="1"/>
  <c r="AX254" i="11" s="1"/>
  <c r="AV232" i="11"/>
  <c r="AZ26" i="11"/>
  <c r="AZ32" i="11" s="1"/>
  <c r="AZ38" i="11" s="1"/>
  <c r="AZ44" i="11" s="1"/>
  <c r="AZ50" i="11" s="1"/>
  <c r="AZ56" i="11" s="1"/>
  <c r="AZ62" i="11" s="1"/>
  <c r="AZ68" i="11" s="1"/>
  <c r="AZ74" i="11" s="1"/>
  <c r="AZ80" i="11" s="1"/>
  <c r="AZ86" i="11" s="1"/>
  <c r="AZ92" i="11" s="1"/>
  <c r="AZ98" i="11" s="1"/>
  <c r="AZ104" i="11" s="1"/>
  <c r="AZ110" i="11" s="1"/>
  <c r="AZ116" i="11" s="1"/>
  <c r="AZ122" i="11" s="1"/>
  <c r="AZ128" i="11" s="1"/>
  <c r="AZ134" i="11" s="1"/>
  <c r="AZ140" i="11" s="1"/>
  <c r="AZ146" i="11" s="1"/>
  <c r="AZ152" i="11" s="1"/>
  <c r="AZ158" i="11" s="1"/>
  <c r="AZ164" i="11" s="1"/>
  <c r="AZ170" i="11" s="1"/>
  <c r="AZ176" i="11" s="1"/>
  <c r="AZ182" i="11" s="1"/>
  <c r="AZ188" i="11" s="1"/>
  <c r="AZ194" i="11" s="1"/>
  <c r="AZ200" i="11" s="1"/>
  <c r="AZ206" i="11" s="1"/>
  <c r="AZ212" i="11" s="1"/>
  <c r="AZ218" i="11" s="1"/>
  <c r="AZ224" i="11" s="1"/>
  <c r="AZ230" i="11" s="1"/>
  <c r="AZ236" i="11" s="1"/>
  <c r="AZ242" i="11" s="1"/>
  <c r="AZ248" i="11" s="1"/>
  <c r="AZ254" i="11" s="1"/>
  <c r="AU130" i="11"/>
  <c r="AW70" i="11"/>
  <c r="AV94" i="11"/>
  <c r="AV226" i="11"/>
  <c r="AU241" i="11"/>
  <c r="AT242" i="11"/>
  <c r="AY246" i="11" s="1"/>
  <c r="AU163" i="11"/>
  <c r="AT164" i="11"/>
  <c r="AY168" i="11" s="1"/>
  <c r="AT218" i="11"/>
  <c r="AY222" i="11" s="1"/>
  <c r="AU217" i="11"/>
  <c r="AV100" i="11"/>
  <c r="AU166" i="11"/>
  <c r="AU151" i="11"/>
  <c r="AT152" i="11"/>
  <c r="AY156" i="11" s="1"/>
  <c r="AV154" i="11"/>
  <c r="AV46" i="11"/>
  <c r="AU172" i="11"/>
  <c r="BA34" i="11"/>
  <c r="AT188" i="11"/>
  <c r="AY192" i="11" s="1"/>
  <c r="AX52" i="11"/>
  <c r="AU52" i="11" s="1"/>
  <c r="AT140" i="11"/>
  <c r="AY144" i="11" s="1"/>
  <c r="AT104" i="11"/>
  <c r="AY108" i="11" s="1"/>
  <c r="AU184" i="11"/>
  <c r="AU61" i="11"/>
  <c r="AT62" i="11"/>
  <c r="AY66" i="11" s="1"/>
  <c r="AT32" i="11"/>
  <c r="AY36" i="11" s="1"/>
  <c r="AV124" i="11"/>
  <c r="AW142" i="11"/>
  <c r="AU145" i="11"/>
  <c r="AT146" i="11"/>
  <c r="AY150" i="11" s="1"/>
  <c r="AV148" i="11"/>
  <c r="AU127" i="11"/>
  <c r="AY28" i="11"/>
  <c r="AU28" i="11" s="1"/>
  <c r="AT20" i="11"/>
  <c r="AT24" i="11" s="1"/>
  <c r="AT14" i="11"/>
  <c r="AV16" i="11"/>
  <c r="AV15" i="11" s="1"/>
  <c r="AX22" i="11"/>
  <c r="AX21" i="11" s="1"/>
  <c r="AX27" i="11" s="1"/>
  <c r="AX33" i="11" s="1"/>
  <c r="AX39" i="11" s="1"/>
  <c r="AX45" i="11" s="1"/>
  <c r="BA14" i="11"/>
  <c r="BA22" i="11"/>
  <c r="BA21" i="11" s="1"/>
  <c r="BA27" i="11" s="1"/>
  <c r="AW22" i="11"/>
  <c r="AW21" i="11" s="1"/>
  <c r="AW27" i="11" s="1"/>
  <c r="AW33" i="11" s="1"/>
  <c r="AW39" i="11" s="1"/>
  <c r="AX16" i="11"/>
  <c r="AX15" i="11" s="1"/>
  <c r="AZ14" i="11"/>
  <c r="AY16" i="11"/>
  <c r="AY15" i="11" s="1"/>
  <c r="AU13" i="11"/>
  <c r="AT16" i="11" s="1"/>
  <c r="AW16" i="11"/>
  <c r="AW15" i="11" s="1"/>
  <c r="BB16" i="11"/>
  <c r="BB15" i="11" s="1"/>
  <c r="AV14" i="11"/>
  <c r="BB22" i="11"/>
  <c r="BB21" i="11" s="1"/>
  <c r="BB27" i="11" s="1"/>
  <c r="BB33" i="11" s="1"/>
  <c r="BB39" i="11" s="1"/>
  <c r="BB45" i="11" s="1"/>
  <c r="BB51" i="11" s="1"/>
  <c r="BB57" i="11" s="1"/>
  <c r="BB63" i="11" s="1"/>
  <c r="BB69" i="11" s="1"/>
  <c r="BB75" i="11" s="1"/>
  <c r="BB81" i="11" s="1"/>
  <c r="BB87" i="11" s="1"/>
  <c r="BB93" i="11" s="1"/>
  <c r="BB99" i="11" s="1"/>
  <c r="BB105" i="11" s="1"/>
  <c r="BB111" i="11" s="1"/>
  <c r="BB117" i="11" s="1"/>
  <c r="BB123" i="11" s="1"/>
  <c r="BB129" i="11" s="1"/>
  <c r="BB135" i="11" s="1"/>
  <c r="BB141" i="11" s="1"/>
  <c r="BB147" i="11" s="1"/>
  <c r="BB153" i="11" s="1"/>
  <c r="BB159" i="11" s="1"/>
  <c r="BB165" i="11" s="1"/>
  <c r="BB171" i="11" s="1"/>
  <c r="BB177" i="11" s="1"/>
  <c r="BB183" i="11" s="1"/>
  <c r="BB189" i="11" s="1"/>
  <c r="BB195" i="11" s="1"/>
  <c r="BB201" i="11" s="1"/>
  <c r="BB207" i="11" s="1"/>
  <c r="BB213" i="11" s="1"/>
  <c r="BB219" i="11" s="1"/>
  <c r="BB225" i="11" s="1"/>
  <c r="BB231" i="11" s="1"/>
  <c r="BB237" i="11" s="1"/>
  <c r="BB243" i="11" s="1"/>
  <c r="BB249" i="11" s="1"/>
  <c r="BB255" i="11" s="1"/>
  <c r="AU19" i="11"/>
  <c r="AT22" i="11" s="1"/>
  <c r="AV20" i="11"/>
  <c r="AT30" i="11" s="1"/>
  <c r="AY22" i="11"/>
  <c r="AY21" i="11" s="1"/>
  <c r="AV22" i="11"/>
  <c r="AZ22" i="11"/>
  <c r="AZ21" i="11" s="1"/>
  <c r="AZ27" i="11" s="1"/>
  <c r="AZ33" i="11" s="1"/>
  <c r="AZ39" i="11" s="1"/>
  <c r="AZ45" i="11" s="1"/>
  <c r="AZ51" i="11" s="1"/>
  <c r="AZ57" i="11" s="1"/>
  <c r="AZ63" i="11" s="1"/>
  <c r="AZ69" i="11" s="1"/>
  <c r="AZ75" i="11" s="1"/>
  <c r="AZ81" i="11" s="1"/>
  <c r="AZ87" i="11" s="1"/>
  <c r="AZ93" i="11" s="1"/>
  <c r="AZ99" i="11" s="1"/>
  <c r="AZ105" i="11" s="1"/>
  <c r="AZ111" i="11" s="1"/>
  <c r="AZ117" i="11" s="1"/>
  <c r="AZ123" i="11" s="1"/>
  <c r="AZ129" i="11" s="1"/>
  <c r="AZ135" i="11" s="1"/>
  <c r="AZ141" i="11" s="1"/>
  <c r="AZ147" i="11" s="1"/>
  <c r="AZ153" i="11" s="1"/>
  <c r="AZ159" i="11" s="1"/>
  <c r="AZ165" i="11" s="1"/>
  <c r="AZ171" i="11" s="1"/>
  <c r="AZ177" i="11" s="1"/>
  <c r="AZ183" i="11" s="1"/>
  <c r="AZ189" i="11" s="1"/>
  <c r="AZ195" i="11" s="1"/>
  <c r="AZ201" i="11" s="1"/>
  <c r="AZ207" i="11" s="1"/>
  <c r="AZ213" i="11" s="1"/>
  <c r="AZ219" i="11" s="1"/>
  <c r="AZ225" i="11" s="1"/>
  <c r="AZ231" i="11" s="1"/>
  <c r="AZ237" i="11" s="1"/>
  <c r="AZ243" i="11" s="1"/>
  <c r="AZ249" i="11" s="1"/>
  <c r="AZ255" i="11" s="1"/>
  <c r="AU246" i="10" l="1"/>
  <c r="H82" i="11"/>
  <c r="H214" i="11"/>
  <c r="AT215" i="11" s="1"/>
  <c r="AU46" i="11"/>
  <c r="I46" i="11" s="1"/>
  <c r="AW45" i="11"/>
  <c r="AW51" i="11" s="1"/>
  <c r="AW57" i="11" s="1"/>
  <c r="AW63" i="11" s="1"/>
  <c r="AW69" i="11" s="1"/>
  <c r="AW75" i="11" s="1"/>
  <c r="AW81" i="11" s="1"/>
  <c r="AW87" i="11" s="1"/>
  <c r="AW93" i="11" s="1"/>
  <c r="AW99" i="11" s="1"/>
  <c r="AW105" i="11" s="1"/>
  <c r="AW111" i="11" s="1"/>
  <c r="AW117" i="11" s="1"/>
  <c r="AW123" i="11" s="1"/>
  <c r="AW129" i="11" s="1"/>
  <c r="AW135" i="11" s="1"/>
  <c r="AW141" i="11" s="1"/>
  <c r="AW147" i="11" s="1"/>
  <c r="AW153" i="11" s="1"/>
  <c r="AW159" i="11" s="1"/>
  <c r="AW165" i="11" s="1"/>
  <c r="AW171" i="11" s="1"/>
  <c r="AW177" i="11" s="1"/>
  <c r="AW183" i="11" s="1"/>
  <c r="AW189" i="11" s="1"/>
  <c r="AW195" i="11" s="1"/>
  <c r="AW201" i="11" s="1"/>
  <c r="AW207" i="11" s="1"/>
  <c r="AW213" i="11" s="1"/>
  <c r="AW219" i="11" s="1"/>
  <c r="AW225" i="11" s="1"/>
  <c r="AW231" i="11" s="1"/>
  <c r="AW237" i="11" s="1"/>
  <c r="AW243" i="11" s="1"/>
  <c r="AW249" i="11" s="1"/>
  <c r="AW255" i="11" s="1"/>
  <c r="I205" i="11"/>
  <c r="AU142" i="11"/>
  <c r="I142" i="11" s="1"/>
  <c r="AV240" i="10"/>
  <c r="H190" i="11"/>
  <c r="AK191" i="11" s="1"/>
  <c r="AU34" i="11"/>
  <c r="I34" i="11" s="1"/>
  <c r="I115" i="11"/>
  <c r="AT28" i="11"/>
  <c r="AT25" i="11" s="1"/>
  <c r="BA30" i="11"/>
  <c r="AZ30" i="11"/>
  <c r="I208" i="11"/>
  <c r="I118" i="11"/>
  <c r="AK119" i="11"/>
  <c r="S119" i="11"/>
  <c r="AB119" i="11"/>
  <c r="J119" i="11"/>
  <c r="AT119" i="11"/>
  <c r="I166" i="11"/>
  <c r="J47" i="11"/>
  <c r="AB47" i="11"/>
  <c r="S47" i="11"/>
  <c r="AK47" i="11"/>
  <c r="AT47" i="11"/>
  <c r="BA33" i="11"/>
  <c r="BA39" i="11" s="1"/>
  <c r="BA45" i="11" s="1"/>
  <c r="BA51" i="11" s="1"/>
  <c r="BA57" i="11" s="1"/>
  <c r="BA63" i="11" s="1"/>
  <c r="BA69" i="11" s="1"/>
  <c r="BA75" i="11" s="1"/>
  <c r="BA81" i="11" s="1"/>
  <c r="BA87" i="11" s="1"/>
  <c r="BA93" i="11" s="1"/>
  <c r="BA99" i="11" s="1"/>
  <c r="BA105" i="11" s="1"/>
  <c r="BA111" i="11" s="1"/>
  <c r="BA117" i="11" s="1"/>
  <c r="BA123" i="11" s="1"/>
  <c r="BA129" i="11" s="1"/>
  <c r="BA135" i="11" s="1"/>
  <c r="BA141" i="11" s="1"/>
  <c r="BA147" i="11" s="1"/>
  <c r="BA153" i="11" s="1"/>
  <c r="BA159" i="11" s="1"/>
  <c r="BA165" i="11" s="1"/>
  <c r="BA171" i="11" s="1"/>
  <c r="BA177" i="11" s="1"/>
  <c r="BA183" i="11" s="1"/>
  <c r="BA189" i="11" s="1"/>
  <c r="BA195" i="11" s="1"/>
  <c r="BA201" i="11" s="1"/>
  <c r="BA207" i="11" s="1"/>
  <c r="BA213" i="11" s="1"/>
  <c r="BA219" i="11" s="1"/>
  <c r="BA225" i="11" s="1"/>
  <c r="BA231" i="11" s="1"/>
  <c r="BA237" i="11" s="1"/>
  <c r="BA243" i="11" s="1"/>
  <c r="BA249" i="11" s="1"/>
  <c r="BA255" i="11" s="1"/>
  <c r="AU100" i="11"/>
  <c r="H220" i="11"/>
  <c r="I217" i="11"/>
  <c r="H166" i="11"/>
  <c r="I163" i="11"/>
  <c r="AU226" i="11"/>
  <c r="AU94" i="11"/>
  <c r="AV26" i="11"/>
  <c r="H34" i="11"/>
  <c r="I31" i="11"/>
  <c r="H178" i="11"/>
  <c r="I175" i="11"/>
  <c r="H70" i="11"/>
  <c r="I67" i="11"/>
  <c r="AU196" i="11"/>
  <c r="H238" i="11"/>
  <c r="I235" i="11"/>
  <c r="I76" i="11"/>
  <c r="AT243" i="10"/>
  <c r="AV246" i="10" s="1"/>
  <c r="AV249" i="10"/>
  <c r="I40" i="11"/>
  <c r="H94" i="11"/>
  <c r="I91" i="11"/>
  <c r="S209" i="11"/>
  <c r="AT209" i="11"/>
  <c r="AK209" i="11"/>
  <c r="J209" i="11"/>
  <c r="AB209" i="11"/>
  <c r="H64" i="11"/>
  <c r="I61" i="11"/>
  <c r="J215" i="11"/>
  <c r="AB215" i="11"/>
  <c r="H58" i="11"/>
  <c r="I55" i="11"/>
  <c r="H142" i="11"/>
  <c r="I139" i="11"/>
  <c r="AU70" i="11"/>
  <c r="I214" i="11"/>
  <c r="H136" i="11"/>
  <c r="I133" i="11"/>
  <c r="AU112" i="11"/>
  <c r="H184" i="11"/>
  <c r="I181" i="11"/>
  <c r="AZ252" i="10"/>
  <c r="BA252" i="10"/>
  <c r="AW240" i="10"/>
  <c r="AB191" i="11"/>
  <c r="I136" i="11"/>
  <c r="AU148" i="11"/>
  <c r="I199" i="11"/>
  <c r="H202" i="11"/>
  <c r="H106" i="11"/>
  <c r="I103" i="11"/>
  <c r="H40" i="11"/>
  <c r="I37" i="11"/>
  <c r="H124" i="11"/>
  <c r="I121" i="11"/>
  <c r="I25" i="11"/>
  <c r="H28" i="11"/>
  <c r="H172" i="11"/>
  <c r="I169" i="11"/>
  <c r="AU202" i="11"/>
  <c r="AU256" i="11"/>
  <c r="AT256" i="10"/>
  <c r="AT247" i="10"/>
  <c r="H100" i="11"/>
  <c r="I97" i="11"/>
  <c r="H250" i="11"/>
  <c r="I247" i="11"/>
  <c r="AU248" i="10"/>
  <c r="I248" i="10" s="1"/>
  <c r="AV254" i="10"/>
  <c r="AT258" i="10"/>
  <c r="I244" i="11"/>
  <c r="I220" i="11"/>
  <c r="I52" i="11"/>
  <c r="AU154" i="11"/>
  <c r="I250" i="11"/>
  <c r="I106" i="11"/>
  <c r="H76" i="11"/>
  <c r="I73" i="11"/>
  <c r="H226" i="11"/>
  <c r="I223" i="11"/>
  <c r="H148" i="11"/>
  <c r="I145" i="11"/>
  <c r="I28" i="11"/>
  <c r="H154" i="11"/>
  <c r="I151" i="11"/>
  <c r="AT83" i="11"/>
  <c r="J83" i="11"/>
  <c r="AB83" i="11"/>
  <c r="S83" i="11"/>
  <c r="AK83" i="11"/>
  <c r="I130" i="11"/>
  <c r="AY27" i="11"/>
  <c r="AY33" i="11" s="1"/>
  <c r="AY39" i="11" s="1"/>
  <c r="AY45" i="11" s="1"/>
  <c r="AY51" i="11" s="1"/>
  <c r="AY57" i="11" s="1"/>
  <c r="AY63" i="11" s="1"/>
  <c r="AY69" i="11" s="1"/>
  <c r="AY75" i="11" s="1"/>
  <c r="AY81" i="11" s="1"/>
  <c r="AY87" i="11" s="1"/>
  <c r="AY93" i="11" s="1"/>
  <c r="AY99" i="11" s="1"/>
  <c r="AY105" i="11" s="1"/>
  <c r="AY111" i="11" s="1"/>
  <c r="AY117" i="11" s="1"/>
  <c r="AY123" i="11" s="1"/>
  <c r="AY129" i="11" s="1"/>
  <c r="AY135" i="11" s="1"/>
  <c r="AY141" i="11" s="1"/>
  <c r="AY147" i="11" s="1"/>
  <c r="AY153" i="11" s="1"/>
  <c r="AY159" i="11" s="1"/>
  <c r="AY165" i="11" s="1"/>
  <c r="AY171" i="11" s="1"/>
  <c r="AY177" i="11" s="1"/>
  <c r="AY183" i="11" s="1"/>
  <c r="AY189" i="11" s="1"/>
  <c r="AY195" i="11" s="1"/>
  <c r="AY201" i="11" s="1"/>
  <c r="AY207" i="11" s="1"/>
  <c r="AY213" i="11" s="1"/>
  <c r="AY219" i="11" s="1"/>
  <c r="AY225" i="11" s="1"/>
  <c r="AY231" i="11" s="1"/>
  <c r="AY237" i="11" s="1"/>
  <c r="AY243" i="11" s="1"/>
  <c r="AY249" i="11" s="1"/>
  <c r="AY255" i="11" s="1"/>
  <c r="I127" i="11"/>
  <c r="H130" i="11"/>
  <c r="I184" i="11"/>
  <c r="AX51" i="11"/>
  <c r="AX57" i="11" s="1"/>
  <c r="AX63" i="11" s="1"/>
  <c r="AX69" i="11" s="1"/>
  <c r="AX75" i="11" s="1"/>
  <c r="AX81" i="11" s="1"/>
  <c r="AX87" i="11" s="1"/>
  <c r="AX93" i="11" s="1"/>
  <c r="AX99" i="11" s="1"/>
  <c r="AX105" i="11" s="1"/>
  <c r="AX111" i="11" s="1"/>
  <c r="AX117" i="11" s="1"/>
  <c r="AX123" i="11" s="1"/>
  <c r="AX129" i="11" s="1"/>
  <c r="AX135" i="11" s="1"/>
  <c r="AX141" i="11" s="1"/>
  <c r="AX147" i="11" s="1"/>
  <c r="AX153" i="11" s="1"/>
  <c r="AX159" i="11" s="1"/>
  <c r="AX165" i="11" s="1"/>
  <c r="AX171" i="11" s="1"/>
  <c r="AX177" i="11" s="1"/>
  <c r="AX183" i="11" s="1"/>
  <c r="AX189" i="11" s="1"/>
  <c r="AX195" i="11" s="1"/>
  <c r="AX201" i="11" s="1"/>
  <c r="AX207" i="11" s="1"/>
  <c r="AX213" i="11" s="1"/>
  <c r="AX219" i="11" s="1"/>
  <c r="AX225" i="11" s="1"/>
  <c r="AX231" i="11" s="1"/>
  <c r="AX237" i="11" s="1"/>
  <c r="AX243" i="11" s="1"/>
  <c r="AX249" i="11" s="1"/>
  <c r="AX255" i="11" s="1"/>
  <c r="I172" i="11"/>
  <c r="AU160" i="11"/>
  <c r="H232" i="11"/>
  <c r="I229" i="11"/>
  <c r="H160" i="11"/>
  <c r="I157" i="11"/>
  <c r="H196" i="11"/>
  <c r="I193" i="11"/>
  <c r="H88" i="11"/>
  <c r="I85" i="11"/>
  <c r="I58" i="11"/>
  <c r="I82" i="11"/>
  <c r="H112" i="11"/>
  <c r="I109" i="11"/>
  <c r="I178" i="11"/>
  <c r="I238" i="11"/>
  <c r="AU124" i="11"/>
  <c r="H244" i="11"/>
  <c r="I241" i="11"/>
  <c r="I190" i="11"/>
  <c r="I64" i="11"/>
  <c r="AU232" i="11"/>
  <c r="AU88" i="11"/>
  <c r="H256" i="11"/>
  <c r="I253" i="11"/>
  <c r="H52" i="11"/>
  <c r="I49" i="11"/>
  <c r="I243" i="10"/>
  <c r="AU249" i="10"/>
  <c r="AY24" i="11"/>
  <c r="AT19" i="11"/>
  <c r="AT21" i="11"/>
  <c r="AT15" i="11"/>
  <c r="AT18" i="11"/>
  <c r="AY18" i="11"/>
  <c r="AZ24" i="11"/>
  <c r="BA24" i="11"/>
  <c r="AU20" i="11"/>
  <c r="I20" i="11" s="1"/>
  <c r="AU14" i="11"/>
  <c r="I14" i="11" s="1"/>
  <c r="AU16" i="11"/>
  <c r="I16" i="11" s="1"/>
  <c r="H16" i="11"/>
  <c r="I13" i="11"/>
  <c r="AU22" i="11"/>
  <c r="AV21" i="11"/>
  <c r="AV27" i="11" s="1"/>
  <c r="H22" i="11"/>
  <c r="I19" i="11"/>
  <c r="B24" i="11"/>
  <c r="L2" i="12"/>
  <c r="S215" i="11" l="1"/>
  <c r="AK215" i="11"/>
  <c r="AW246" i="10"/>
  <c r="AT34" i="11"/>
  <c r="AT40" i="11" s="1"/>
  <c r="J191" i="11"/>
  <c r="AT191" i="11"/>
  <c r="S191" i="11"/>
  <c r="AT253" i="10"/>
  <c r="I148" i="11"/>
  <c r="I196" i="11"/>
  <c r="AB107" i="11"/>
  <c r="S107" i="11"/>
  <c r="AK107" i="11"/>
  <c r="AT107" i="11"/>
  <c r="J107" i="11"/>
  <c r="AK59" i="11"/>
  <c r="AB59" i="11"/>
  <c r="AT59" i="11"/>
  <c r="J59" i="11"/>
  <c r="S59" i="11"/>
  <c r="AK125" i="11"/>
  <c r="S125" i="11"/>
  <c r="AB125" i="11"/>
  <c r="AT125" i="11"/>
  <c r="J125" i="11"/>
  <c r="S185" i="11"/>
  <c r="J185" i="11"/>
  <c r="AK185" i="11"/>
  <c r="AB185" i="11"/>
  <c r="AT185" i="11"/>
  <c r="I226" i="11"/>
  <c r="I100" i="11"/>
  <c r="I160" i="11"/>
  <c r="S149" i="11"/>
  <c r="J149" i="11"/>
  <c r="AK149" i="11"/>
  <c r="AB149" i="11"/>
  <c r="AT149" i="11"/>
  <c r="I70" i="11"/>
  <c r="AT65" i="11"/>
  <c r="AB65" i="11"/>
  <c r="AK65" i="11"/>
  <c r="J65" i="11"/>
  <c r="S65" i="11"/>
  <c r="J257" i="11"/>
  <c r="AK257" i="11"/>
  <c r="AT257" i="11"/>
  <c r="S257" i="11"/>
  <c r="AB257" i="11"/>
  <c r="I256" i="11"/>
  <c r="AB203" i="11"/>
  <c r="J203" i="11"/>
  <c r="S203" i="11"/>
  <c r="AT203" i="11"/>
  <c r="AK203" i="11"/>
  <c r="I249" i="10"/>
  <c r="AU255" i="10"/>
  <c r="AK77" i="11"/>
  <c r="AT77" i="11"/>
  <c r="S77" i="11"/>
  <c r="AB77" i="11"/>
  <c r="J77" i="11"/>
  <c r="BA258" i="10"/>
  <c r="AZ258" i="10"/>
  <c r="I112" i="11"/>
  <c r="J71" i="11"/>
  <c r="S71" i="11"/>
  <c r="AK71" i="11"/>
  <c r="AB71" i="11"/>
  <c r="AT71" i="11"/>
  <c r="AT155" i="11"/>
  <c r="AB155" i="11"/>
  <c r="J155" i="11"/>
  <c r="AK155" i="11"/>
  <c r="S155" i="11"/>
  <c r="S101" i="11"/>
  <c r="AT101" i="11"/>
  <c r="AK101" i="11"/>
  <c r="AB101" i="11"/>
  <c r="J101" i="11"/>
  <c r="AK161" i="11"/>
  <c r="AT161" i="11"/>
  <c r="S161" i="11"/>
  <c r="J161" i="11"/>
  <c r="AB161" i="11"/>
  <c r="AT31" i="11"/>
  <c r="AT249" i="10"/>
  <c r="AV255" i="10"/>
  <c r="S251" i="11"/>
  <c r="AB251" i="11"/>
  <c r="J251" i="11"/>
  <c r="AT251" i="11"/>
  <c r="AK251" i="11"/>
  <c r="AB95" i="11"/>
  <c r="AT95" i="11"/>
  <c r="J95" i="11"/>
  <c r="S95" i="11"/>
  <c r="AK95" i="11"/>
  <c r="AK221" i="11"/>
  <c r="S221" i="11"/>
  <c r="J221" i="11"/>
  <c r="AT221" i="11"/>
  <c r="AB221" i="11"/>
  <c r="AB89" i="11"/>
  <c r="J89" i="11"/>
  <c r="AK89" i="11"/>
  <c r="S89" i="11"/>
  <c r="AT89" i="11"/>
  <c r="AT27" i="11"/>
  <c r="AV33" i="11"/>
  <c r="AB245" i="11"/>
  <c r="J245" i="11"/>
  <c r="AK245" i="11"/>
  <c r="S245" i="11"/>
  <c r="AT245" i="11"/>
  <c r="I202" i="11"/>
  <c r="I88" i="11"/>
  <c r="AB131" i="11"/>
  <c r="AT131" i="11"/>
  <c r="AK131" i="11"/>
  <c r="J131" i="11"/>
  <c r="S131" i="11"/>
  <c r="AU254" i="10"/>
  <c r="I254" i="10" s="1"/>
  <c r="I232" i="11"/>
  <c r="I124" i="11"/>
  <c r="I154" i="11"/>
  <c r="J173" i="11"/>
  <c r="AK173" i="11"/>
  <c r="AB173" i="11"/>
  <c r="S173" i="11"/>
  <c r="AT173" i="11"/>
  <c r="AT137" i="11"/>
  <c r="AB137" i="11"/>
  <c r="J137" i="11"/>
  <c r="S137" i="11"/>
  <c r="AK137" i="11"/>
  <c r="AB239" i="11"/>
  <c r="AK239" i="11"/>
  <c r="S239" i="11"/>
  <c r="J239" i="11"/>
  <c r="AT239" i="11"/>
  <c r="AT35" i="11"/>
  <c r="J35" i="11"/>
  <c r="S35" i="11"/>
  <c r="AB35" i="11"/>
  <c r="AK35" i="11"/>
  <c r="AT167" i="11"/>
  <c r="S167" i="11"/>
  <c r="J167" i="11"/>
  <c r="AB167" i="11"/>
  <c r="AK167" i="11"/>
  <c r="J53" i="11"/>
  <c r="AB53" i="11"/>
  <c r="S53" i="11"/>
  <c r="AT53" i="11"/>
  <c r="AK53" i="11"/>
  <c r="AB179" i="11"/>
  <c r="AT179" i="11"/>
  <c r="J179" i="11"/>
  <c r="AK179" i="11"/>
  <c r="S179" i="11"/>
  <c r="I94" i="11"/>
  <c r="AK113" i="11"/>
  <c r="AT113" i="11"/>
  <c r="AB113" i="11"/>
  <c r="S113" i="11"/>
  <c r="J113" i="11"/>
  <c r="S197" i="11"/>
  <c r="AB197" i="11"/>
  <c r="AK197" i="11"/>
  <c r="J197" i="11"/>
  <c r="AT197" i="11"/>
  <c r="S233" i="11"/>
  <c r="AB233" i="11"/>
  <c r="AK233" i="11"/>
  <c r="AT233" i="11"/>
  <c r="J233" i="11"/>
  <c r="AK227" i="11"/>
  <c r="AT227" i="11"/>
  <c r="S227" i="11"/>
  <c r="AB227" i="11"/>
  <c r="J227" i="11"/>
  <c r="S29" i="11"/>
  <c r="AT29" i="11"/>
  <c r="AB29" i="11"/>
  <c r="AK29" i="11"/>
  <c r="J29" i="11"/>
  <c r="AK41" i="11"/>
  <c r="S41" i="11"/>
  <c r="AT41" i="11"/>
  <c r="AB41" i="11"/>
  <c r="J41" i="11"/>
  <c r="AU252" i="10"/>
  <c r="AT143" i="11"/>
  <c r="J143" i="11"/>
  <c r="AB143" i="11"/>
  <c r="S143" i="11"/>
  <c r="AK143" i="11"/>
  <c r="AU26" i="11"/>
  <c r="AT36" i="11"/>
  <c r="AV32" i="11"/>
  <c r="AU24" i="11"/>
  <c r="AZ18" i="11"/>
  <c r="AT13" i="11" s="1"/>
  <c r="AK23" i="11"/>
  <c r="S23" i="11"/>
  <c r="AT23" i="11"/>
  <c r="AB23" i="11"/>
  <c r="J23" i="11"/>
  <c r="AK17" i="11"/>
  <c r="AR18" i="11" s="1"/>
  <c r="AL18" i="11" s="1"/>
  <c r="AN18" i="11" s="1"/>
  <c r="AB17" i="11"/>
  <c r="AI18" i="11" s="1"/>
  <c r="AC18" i="11" s="1"/>
  <c r="AE18" i="11" s="1"/>
  <c r="S17" i="11"/>
  <c r="Z18" i="11" s="1"/>
  <c r="T18" i="11" s="1"/>
  <c r="V18" i="11" s="1"/>
  <c r="AT17" i="11"/>
  <c r="BA18" i="11" s="1"/>
  <c r="AU18" i="11" s="1"/>
  <c r="AV18" i="11" s="1"/>
  <c r="J17" i="11"/>
  <c r="Q18" i="11" s="1"/>
  <c r="K18" i="11" s="1"/>
  <c r="M18" i="11" s="1"/>
  <c r="AU15" i="11"/>
  <c r="AU21" i="11"/>
  <c r="AU27" i="11" s="1"/>
  <c r="I22" i="11"/>
  <c r="M2" i="12"/>
  <c r="L9" i="12"/>
  <c r="AW18" i="11" l="1"/>
  <c r="AW252" i="10"/>
  <c r="AU258" i="10"/>
  <c r="AT33" i="11"/>
  <c r="AV39" i="11"/>
  <c r="I255" i="10"/>
  <c r="AU33" i="11"/>
  <c r="I27" i="11"/>
  <c r="AZ36" i="11"/>
  <c r="BA36" i="11"/>
  <c r="AV252" i="10"/>
  <c r="I26" i="11"/>
  <c r="AU30" i="11"/>
  <c r="AW30" i="11" s="1"/>
  <c r="AT46" i="11"/>
  <c r="AT37" i="11"/>
  <c r="AU32" i="11"/>
  <c r="AT42" i="11"/>
  <c r="AV38" i="11"/>
  <c r="AT255" i="10"/>
  <c r="AV24" i="11"/>
  <c r="AW24" i="11"/>
  <c r="I15" i="11"/>
  <c r="BB18" i="11"/>
  <c r="L18" i="11"/>
  <c r="AM18" i="11"/>
  <c r="U18" i="11"/>
  <c r="AD18" i="11"/>
  <c r="I21" i="11"/>
  <c r="N2" i="12"/>
  <c r="M9" i="12"/>
  <c r="AW258" i="10" l="1"/>
  <c r="BA42" i="11"/>
  <c r="AZ42" i="11"/>
  <c r="AV258" i="10"/>
  <c r="AV30" i="11"/>
  <c r="AT39" i="11"/>
  <c r="AV45" i="11"/>
  <c r="AU36" i="11"/>
  <c r="AV36" i="11" s="1"/>
  <c r="I32" i="11"/>
  <c r="AT43" i="11"/>
  <c r="AT52" i="11"/>
  <c r="AU38" i="11"/>
  <c r="I38" i="11" s="1"/>
  <c r="AT48" i="11"/>
  <c r="AV44" i="11"/>
  <c r="I33" i="11"/>
  <c r="AU39" i="11"/>
  <c r="O2" i="12"/>
  <c r="N9" i="12"/>
  <c r="AW36" i="11" l="1"/>
  <c r="BA48" i="11"/>
  <c r="AZ48" i="11"/>
  <c r="AT45" i="11"/>
  <c r="AV51" i="11"/>
  <c r="AU42" i="11"/>
  <c r="AV42" i="11" s="1"/>
  <c r="I39" i="11"/>
  <c r="AU45" i="11"/>
  <c r="AT49" i="11"/>
  <c r="AT58" i="11"/>
  <c r="AU44" i="11"/>
  <c r="I44" i="11" s="1"/>
  <c r="AT54" i="11"/>
  <c r="AV50" i="11"/>
  <c r="O9" i="12"/>
  <c r="P2" i="12"/>
  <c r="AW42" i="11" l="1"/>
  <c r="AT51" i="11"/>
  <c r="AV57" i="11"/>
  <c r="I45" i="11"/>
  <c r="AU51" i="11"/>
  <c r="AU48" i="11"/>
  <c r="AV48" i="11" s="1"/>
  <c r="AU50" i="11"/>
  <c r="I50" i="11" s="1"/>
  <c r="AV56" i="11"/>
  <c r="AT60" i="11"/>
  <c r="AZ54" i="11"/>
  <c r="BA54" i="11"/>
  <c r="AT64" i="11"/>
  <c r="AT55" i="11"/>
  <c r="P9" i="12"/>
  <c r="Q2" i="12"/>
  <c r="AW48" i="11" l="1"/>
  <c r="AU54" i="11"/>
  <c r="AV54" i="11" s="1"/>
  <c r="I51" i="11"/>
  <c r="AU57" i="11"/>
  <c r="AT61" i="11"/>
  <c r="AT70" i="11"/>
  <c r="AZ60" i="11"/>
  <c r="BA60" i="11"/>
  <c r="AT57" i="11"/>
  <c r="AV63" i="11"/>
  <c r="AU56" i="11"/>
  <c r="AT66" i="11"/>
  <c r="AV62" i="11"/>
  <c r="R2" i="12"/>
  <c r="Q9" i="12"/>
  <c r="I57" i="11" l="1"/>
  <c r="AU63" i="11"/>
  <c r="AW54" i="11"/>
  <c r="AU62" i="11"/>
  <c r="I62" i="11" s="1"/>
  <c r="AT72" i="11"/>
  <c r="AV68" i="11"/>
  <c r="AZ66" i="11"/>
  <c r="BA66" i="11"/>
  <c r="AT63" i="11"/>
  <c r="AV69" i="11"/>
  <c r="AT67" i="11"/>
  <c r="AT76" i="11"/>
  <c r="AU60" i="11"/>
  <c r="AV60" i="11" s="1"/>
  <c r="I56" i="11"/>
  <c r="R9" i="12"/>
  <c r="U2" i="12"/>
  <c r="AW60" i="11" l="1"/>
  <c r="AZ72" i="11"/>
  <c r="BA72" i="11"/>
  <c r="AU68" i="11"/>
  <c r="I68" i="11" s="1"/>
  <c r="AT78" i="11"/>
  <c r="AV74" i="11"/>
  <c r="AT69" i="11"/>
  <c r="AV75" i="11"/>
  <c r="AU66" i="11"/>
  <c r="AV66" i="11" s="1"/>
  <c r="AT73" i="11"/>
  <c r="AT82" i="11"/>
  <c r="I63" i="11"/>
  <c r="AU69" i="11"/>
  <c r="V2" i="12"/>
  <c r="U9" i="12"/>
  <c r="AW66" i="11" l="1"/>
  <c r="AU72" i="11"/>
  <c r="AV72" i="11" s="1"/>
  <c r="AT88" i="11"/>
  <c r="AT79" i="11"/>
  <c r="AT75" i="11"/>
  <c r="AV81" i="11"/>
  <c r="BA78" i="11"/>
  <c r="AZ78" i="11"/>
  <c r="I69" i="11"/>
  <c r="AU75" i="11"/>
  <c r="AU74" i="11"/>
  <c r="I74" i="11" s="1"/>
  <c r="AV80" i="11"/>
  <c r="AT84" i="11"/>
  <c r="W2" i="12"/>
  <c r="V9" i="12"/>
  <c r="AW72" i="11" l="1"/>
  <c r="I75" i="11"/>
  <c r="AU81" i="11"/>
  <c r="AU78" i="11"/>
  <c r="AV78" i="11" s="1"/>
  <c r="AZ84" i="11"/>
  <c r="BA84" i="11"/>
  <c r="AT81" i="11"/>
  <c r="AV87" i="11"/>
  <c r="AU80" i="11"/>
  <c r="I80" i="11" s="1"/>
  <c r="AT90" i="11"/>
  <c r="AV86" i="11"/>
  <c r="AT94" i="11"/>
  <c r="AT85" i="11"/>
  <c r="W9" i="12"/>
  <c r="X2" i="12"/>
  <c r="AU84" i="11" l="1"/>
  <c r="AV84" i="11" s="1"/>
  <c r="I81" i="11"/>
  <c r="AU87" i="11"/>
  <c r="AU86" i="11"/>
  <c r="I86" i="11" s="1"/>
  <c r="AT96" i="11"/>
  <c r="AV92" i="11"/>
  <c r="AT100" i="11"/>
  <c r="AT91" i="11"/>
  <c r="AT87" i="11"/>
  <c r="AV93" i="11"/>
  <c r="AZ90" i="11"/>
  <c r="BA90" i="11"/>
  <c r="AW78" i="11"/>
  <c r="Y2" i="12"/>
  <c r="X9" i="12"/>
  <c r="AU92" i="11" l="1"/>
  <c r="I92" i="11" s="1"/>
  <c r="AT102" i="11"/>
  <c r="AV98" i="11"/>
  <c r="AT97" i="11"/>
  <c r="AT106" i="11"/>
  <c r="AW84" i="11"/>
  <c r="BA96" i="11"/>
  <c r="AU96" i="11" s="1"/>
  <c r="AZ96" i="11"/>
  <c r="AT93" i="11"/>
  <c r="AV99" i="11"/>
  <c r="I87" i="11"/>
  <c r="AU93" i="11"/>
  <c r="AU90" i="11"/>
  <c r="AV90" i="11" s="1"/>
  <c r="Y9" i="12"/>
  <c r="Z2" i="12"/>
  <c r="AW90" i="11" l="1"/>
  <c r="AU98" i="11"/>
  <c r="I98" i="11" s="1"/>
  <c r="AV104" i="11"/>
  <c r="AT108" i="11"/>
  <c r="AW96" i="11"/>
  <c r="I93" i="11"/>
  <c r="AU99" i="11"/>
  <c r="AZ102" i="11"/>
  <c r="BA102" i="11"/>
  <c r="AT99" i="11"/>
  <c r="AV105" i="11"/>
  <c r="AV96" i="11"/>
  <c r="AT112" i="11"/>
  <c r="AT103" i="11"/>
  <c r="Z9" i="12"/>
  <c r="AA2" i="12"/>
  <c r="AU102" i="11" l="1"/>
  <c r="AW102" i="11" s="1"/>
  <c r="AU104" i="11"/>
  <c r="I104" i="11" s="1"/>
  <c r="AV110" i="11"/>
  <c r="AT114" i="11"/>
  <c r="I99" i="11"/>
  <c r="AU105" i="11"/>
  <c r="AT105" i="11"/>
  <c r="AV111" i="11"/>
  <c r="AT109" i="11"/>
  <c r="AT118" i="11"/>
  <c r="BA108" i="11"/>
  <c r="AZ108" i="11"/>
  <c r="AA9" i="12"/>
  <c r="AD2" i="12"/>
  <c r="AV102" i="11" l="1"/>
  <c r="AT111" i="11"/>
  <c r="AV117" i="11"/>
  <c r="AZ114" i="11"/>
  <c r="BA114" i="11"/>
  <c r="AU110" i="11"/>
  <c r="I110" i="11" s="1"/>
  <c r="AV116" i="11"/>
  <c r="AT120" i="11"/>
  <c r="AU108" i="11"/>
  <c r="AV108" i="11" s="1"/>
  <c r="I105" i="11"/>
  <c r="AU111" i="11"/>
  <c r="AT115" i="11"/>
  <c r="AT124" i="11"/>
  <c r="AD9" i="12"/>
  <c r="AE2" i="12"/>
  <c r="AU114" i="11" l="1"/>
  <c r="AW114" i="11" s="1"/>
  <c r="AU116" i="11"/>
  <c r="I116" i="11" s="1"/>
  <c r="AT126" i="11"/>
  <c r="AV122" i="11"/>
  <c r="AT117" i="11"/>
  <c r="AV123" i="11"/>
  <c r="AT130" i="11"/>
  <c r="AT121" i="11"/>
  <c r="AZ120" i="11"/>
  <c r="BA120" i="11"/>
  <c r="I111" i="11"/>
  <c r="AU117" i="11"/>
  <c r="AW108" i="11"/>
  <c r="AF2" i="12"/>
  <c r="AE9" i="12"/>
  <c r="AV114" i="11" l="1"/>
  <c r="AU120" i="11"/>
  <c r="AV120" i="11" s="1"/>
  <c r="AT127" i="11"/>
  <c r="AT136" i="11"/>
  <c r="AU122" i="11"/>
  <c r="AV128" i="11"/>
  <c r="AT132" i="11"/>
  <c r="AT123" i="11"/>
  <c r="AV129" i="11"/>
  <c r="AZ126" i="11"/>
  <c r="BA126" i="11"/>
  <c r="I117" i="11"/>
  <c r="AU123" i="11"/>
  <c r="AG2" i="12"/>
  <c r="AF9" i="12"/>
  <c r="F1" i="12"/>
  <c r="AW120" i="11" l="1"/>
  <c r="AT129" i="11"/>
  <c r="AV135" i="11"/>
  <c r="AT133" i="11"/>
  <c r="AT142" i="11"/>
  <c r="AZ132" i="11"/>
  <c r="BA132" i="11"/>
  <c r="I123" i="11"/>
  <c r="AU129" i="11"/>
  <c r="AU128" i="11"/>
  <c r="I128" i="11" s="1"/>
  <c r="AT138" i="11"/>
  <c r="AV134" i="11"/>
  <c r="AU126" i="11"/>
  <c r="AW126" i="11" s="1"/>
  <c r="I122" i="11"/>
  <c r="AG9" i="12"/>
  <c r="AH2" i="12"/>
  <c r="AV126" i="11" l="1"/>
  <c r="BA138" i="11"/>
  <c r="AZ138" i="11"/>
  <c r="AU132" i="11"/>
  <c r="AV132" i="11" s="1"/>
  <c r="AT135" i="11"/>
  <c r="AV141" i="11"/>
  <c r="I129" i="11"/>
  <c r="AU135" i="11"/>
  <c r="AT139" i="11"/>
  <c r="AT148" i="11"/>
  <c r="AU134" i="11"/>
  <c r="I134" i="11" s="1"/>
  <c r="AT144" i="11"/>
  <c r="AV140" i="11"/>
  <c r="AH9" i="12"/>
  <c r="AI2" i="12"/>
  <c r="AW132" i="11" l="1"/>
  <c r="AT154" i="11"/>
  <c r="AT145" i="11"/>
  <c r="I135" i="11"/>
  <c r="AU141" i="11"/>
  <c r="AU140" i="11"/>
  <c r="I140" i="11" s="1"/>
  <c r="AT150" i="11"/>
  <c r="AV146" i="11"/>
  <c r="AU138" i="11"/>
  <c r="AV138" i="11" s="1"/>
  <c r="AT141" i="11"/>
  <c r="AV147" i="11"/>
  <c r="BA144" i="11"/>
  <c r="AZ144" i="11"/>
  <c r="AI9" i="12"/>
  <c r="AJ2" i="12"/>
  <c r="AU144" i="11" l="1"/>
  <c r="AV144" i="11" s="1"/>
  <c r="AT160" i="11"/>
  <c r="AT151" i="11"/>
  <c r="I141" i="11"/>
  <c r="AU147" i="11"/>
  <c r="AU146" i="11"/>
  <c r="I146" i="11" s="1"/>
  <c r="AT156" i="11"/>
  <c r="AV152" i="11"/>
  <c r="AT147" i="11"/>
  <c r="AV153" i="11"/>
  <c r="BA150" i="11"/>
  <c r="AZ150" i="11"/>
  <c r="AW138" i="11"/>
  <c r="AM2" i="12"/>
  <c r="AJ9" i="12"/>
  <c r="AW144" i="11" l="1"/>
  <c r="AU150" i="11"/>
  <c r="AW150" i="11" s="1"/>
  <c r="AU152" i="11"/>
  <c r="I152" i="11" s="1"/>
  <c r="AV158" i="11"/>
  <c r="AT162" i="11"/>
  <c r="I147" i="11"/>
  <c r="AU153" i="11"/>
  <c r="AT166" i="11"/>
  <c r="AT157" i="11"/>
  <c r="AT153" i="11"/>
  <c r="AV159" i="11"/>
  <c r="AZ156" i="11"/>
  <c r="BA156" i="11"/>
  <c r="AU156" i="11" s="1"/>
  <c r="AV150" i="11"/>
  <c r="AN2" i="12"/>
  <c r="AM9" i="12"/>
  <c r="AT159" i="11" l="1"/>
  <c r="AV165" i="11"/>
  <c r="I153" i="11"/>
  <c r="AU159" i="11"/>
  <c r="AZ162" i="11"/>
  <c r="BA162" i="11"/>
  <c r="AU158" i="11"/>
  <c r="I158" i="11" s="1"/>
  <c r="AV164" i="11"/>
  <c r="AT168" i="11"/>
  <c r="AW156" i="11"/>
  <c r="AV156" i="11"/>
  <c r="AT172" i="11"/>
  <c r="AT163" i="11"/>
  <c r="AO2" i="12"/>
  <c r="AN9" i="12"/>
  <c r="AU162" i="11" l="1"/>
  <c r="AV162" i="11" s="1"/>
  <c r="AT178" i="11"/>
  <c r="AT169" i="11"/>
  <c r="AT165" i="11"/>
  <c r="AV171" i="11"/>
  <c r="AU164" i="11"/>
  <c r="I164" i="11" s="1"/>
  <c r="AT174" i="11"/>
  <c r="AV170" i="11"/>
  <c r="I159" i="11"/>
  <c r="AU165" i="11"/>
  <c r="BA168" i="11"/>
  <c r="AZ168" i="11"/>
  <c r="AP2" i="12"/>
  <c r="AO9" i="12"/>
  <c r="AW162" i="11" l="1"/>
  <c r="AU168" i="11"/>
  <c r="AV168" i="11" s="1"/>
  <c r="AT171" i="11"/>
  <c r="AV177" i="11"/>
  <c r="I165" i="11"/>
  <c r="AU171" i="11"/>
  <c r="AT175" i="11"/>
  <c r="AT184" i="11"/>
  <c r="AU170" i="11"/>
  <c r="I170" i="11" s="1"/>
  <c r="AV176" i="11"/>
  <c r="AT180" i="11"/>
  <c r="BA174" i="11"/>
  <c r="AZ174" i="11"/>
  <c r="AQ2" i="12"/>
  <c r="AP9" i="12"/>
  <c r="AW168" i="11" l="1"/>
  <c r="AU174" i="11"/>
  <c r="AV174" i="11" s="1"/>
  <c r="AT177" i="11"/>
  <c r="AV183" i="11"/>
  <c r="I171" i="11"/>
  <c r="AU177" i="11"/>
  <c r="AT181" i="11"/>
  <c r="AT190" i="11"/>
  <c r="AZ180" i="11"/>
  <c r="BA180" i="11"/>
  <c r="AU176" i="11"/>
  <c r="I176" i="11" s="1"/>
  <c r="AV182" i="11"/>
  <c r="AT186" i="11"/>
  <c r="AR2" i="12"/>
  <c r="AQ9" i="12"/>
  <c r="AW174" i="11" l="1"/>
  <c r="AT183" i="11"/>
  <c r="AV189" i="11"/>
  <c r="AZ186" i="11"/>
  <c r="BA186" i="11"/>
  <c r="AU182" i="11"/>
  <c r="I182" i="11" s="1"/>
  <c r="AV188" i="11"/>
  <c r="AT192" i="11"/>
  <c r="AT196" i="11"/>
  <c r="AT187" i="11"/>
  <c r="AU180" i="11"/>
  <c r="AV180" i="11" s="1"/>
  <c r="I177" i="11"/>
  <c r="AU183" i="11"/>
  <c r="AS2" i="12"/>
  <c r="AR9" i="12"/>
  <c r="AW180" i="11" l="1"/>
  <c r="I183" i="11"/>
  <c r="AU189" i="11"/>
  <c r="AU186" i="11"/>
  <c r="AW186" i="11" s="1"/>
  <c r="AT189" i="11"/>
  <c r="AV195" i="11"/>
  <c r="AZ192" i="11"/>
  <c r="BA192" i="11"/>
  <c r="AU188" i="11"/>
  <c r="I188" i="11" s="1"/>
  <c r="AV194" i="11"/>
  <c r="AT198" i="11"/>
  <c r="AT202" i="11"/>
  <c r="AT193" i="11"/>
  <c r="AV2" i="12"/>
  <c r="AS9" i="12"/>
  <c r="AV186" i="11" l="1"/>
  <c r="BA198" i="11"/>
  <c r="AZ198" i="11"/>
  <c r="AU194" i="11"/>
  <c r="I194" i="11" s="1"/>
  <c r="AT204" i="11"/>
  <c r="AV200" i="11"/>
  <c r="AT199" i="11"/>
  <c r="AT208" i="11"/>
  <c r="AU192" i="11"/>
  <c r="AV192" i="11" s="1"/>
  <c r="I189" i="11"/>
  <c r="AU195" i="11"/>
  <c r="AT195" i="11"/>
  <c r="AV201" i="11"/>
  <c r="AV9" i="12"/>
  <c r="AW2" i="12"/>
  <c r="AU198" i="11" l="1"/>
  <c r="AV198" i="11" s="1"/>
  <c r="AW192" i="11"/>
  <c r="AU200" i="11"/>
  <c r="I200" i="11" s="1"/>
  <c r="AV206" i="11"/>
  <c r="AT210" i="11"/>
  <c r="AT201" i="11"/>
  <c r="AV207" i="11"/>
  <c r="AW198" i="11"/>
  <c r="I195" i="11"/>
  <c r="AU201" i="11"/>
  <c r="BA204" i="11"/>
  <c r="AZ204" i="11"/>
  <c r="AT214" i="11"/>
  <c r="AT205" i="11"/>
  <c r="AW9" i="12"/>
  <c r="AX2" i="12"/>
  <c r="AU204" i="11" l="1"/>
  <c r="AW204" i="11" s="1"/>
  <c r="AT207" i="11"/>
  <c r="AV213" i="11"/>
  <c r="AT220" i="11"/>
  <c r="AT211" i="11"/>
  <c r="AU206" i="11"/>
  <c r="I206" i="11" s="1"/>
  <c r="AV212" i="11"/>
  <c r="AT216" i="11"/>
  <c r="AZ210" i="11"/>
  <c r="BA210" i="11"/>
  <c r="I201" i="11"/>
  <c r="AU207" i="11"/>
  <c r="AX9" i="12"/>
  <c r="AY2" i="12"/>
  <c r="AV204" i="11" l="1"/>
  <c r="AU210" i="11"/>
  <c r="AW210" i="11" s="1"/>
  <c r="I207" i="11"/>
  <c r="AU213" i="11"/>
  <c r="AZ216" i="11"/>
  <c r="BA216" i="11"/>
  <c r="AT217" i="11"/>
  <c r="AT226" i="11"/>
  <c r="AU212" i="11"/>
  <c r="I212" i="11" s="1"/>
  <c r="AV218" i="11"/>
  <c r="AT222" i="11"/>
  <c r="AT213" i="11"/>
  <c r="AV219" i="11"/>
  <c r="AZ2" i="12"/>
  <c r="AY9" i="12"/>
  <c r="AV210" i="11" l="1"/>
  <c r="AU216" i="11"/>
  <c r="AW216" i="11" s="1"/>
  <c r="I213" i="11"/>
  <c r="AU219" i="11"/>
  <c r="BA222" i="11"/>
  <c r="AZ222" i="11"/>
  <c r="AU218" i="11"/>
  <c r="I218" i="11" s="1"/>
  <c r="AV224" i="11"/>
  <c r="AT228" i="11"/>
  <c r="AT232" i="11"/>
  <c r="AT223" i="11"/>
  <c r="AT219" i="11"/>
  <c r="AV225" i="11"/>
  <c r="AZ9" i="12"/>
  <c r="BA2" i="12"/>
  <c r="AV216" i="11" l="1"/>
  <c r="AZ228" i="11"/>
  <c r="BA228" i="11"/>
  <c r="I219" i="11"/>
  <c r="AU225" i="11"/>
  <c r="AU224" i="11"/>
  <c r="I224" i="11" s="1"/>
  <c r="AT234" i="11"/>
  <c r="AV230" i="11"/>
  <c r="AT238" i="11"/>
  <c r="AT229" i="11"/>
  <c r="AT225" i="11"/>
  <c r="AV231" i="11"/>
  <c r="AU222" i="11"/>
  <c r="AV222" i="11" s="1"/>
  <c r="BA9" i="12"/>
  <c r="BB2" i="12"/>
  <c r="BB9" i="12" s="1"/>
  <c r="AZ55" i="12" l="1"/>
  <c r="AZ58" i="12" s="1"/>
  <c r="AW163" i="12"/>
  <c r="AV67" i="12"/>
  <c r="AV70" i="12" s="1"/>
  <c r="AW145" i="12"/>
  <c r="AW148" i="12" s="1"/>
  <c r="AV127" i="12"/>
  <c r="AV130" i="12" s="1"/>
  <c r="AZ163" i="12"/>
  <c r="AZ166" i="12" s="1"/>
  <c r="AZ73" i="12"/>
  <c r="AZ76" i="12" s="1"/>
  <c r="AV85" i="12"/>
  <c r="AV88" i="12" s="1"/>
  <c r="BB91" i="12"/>
  <c r="BB94" i="12" s="1"/>
  <c r="BA169" i="12"/>
  <c r="BA172" i="12" s="1"/>
  <c r="AW193" i="12"/>
  <c r="BB85" i="12"/>
  <c r="BB88" i="12" s="1"/>
  <c r="AX55" i="12"/>
  <c r="AX58" i="12" s="1"/>
  <c r="BA211" i="12"/>
  <c r="BA214" i="12" s="1"/>
  <c r="BB61" i="12"/>
  <c r="BB64" i="12" s="1"/>
  <c r="AX187" i="12"/>
  <c r="AX190" i="12" s="1"/>
  <c r="BB211" i="12"/>
  <c r="AV139" i="12"/>
  <c r="AV142" i="12" s="1"/>
  <c r="AW91" i="12"/>
  <c r="AW94" i="12" s="1"/>
  <c r="AY235" i="12"/>
  <c r="AY238" i="12" s="1"/>
  <c r="AZ241" i="12"/>
  <c r="AZ244" i="12" s="1"/>
  <c r="AX193" i="12"/>
  <c r="AX196" i="12" s="1"/>
  <c r="BB175" i="12"/>
  <c r="BB178" i="12" s="1"/>
  <c r="AV121" i="12"/>
  <c r="AV124" i="12" s="1"/>
  <c r="BB253" i="12"/>
  <c r="BB73" i="12"/>
  <c r="BB76" i="12" s="1"/>
  <c r="AV25" i="12"/>
  <c r="AV28" i="12" s="1"/>
  <c r="AY145" i="12"/>
  <c r="AY148" i="12" s="1"/>
  <c r="AW55" i="12"/>
  <c r="AW58" i="12" s="1"/>
  <c r="AZ181" i="12"/>
  <c r="AZ184" i="12" s="1"/>
  <c r="AV169" i="12"/>
  <c r="BA103" i="12"/>
  <c r="BA106" i="12" s="1"/>
  <c r="AX97" i="12"/>
  <c r="AX100" i="12" s="1"/>
  <c r="AZ223" i="12"/>
  <c r="AV163" i="12"/>
  <c r="AV166" i="12" s="1"/>
  <c r="BB229" i="12"/>
  <c r="BB232" i="12" s="1"/>
  <c r="AX79" i="12"/>
  <c r="AX82" i="12" s="1"/>
  <c r="AW187" i="12"/>
  <c r="AW190" i="12" s="1"/>
  <c r="AX169" i="12"/>
  <c r="AX172" i="12" s="1"/>
  <c r="AZ31" i="12"/>
  <c r="AZ34" i="12" s="1"/>
  <c r="BA247" i="12"/>
  <c r="BA250" i="12" s="1"/>
  <c r="BB181" i="12"/>
  <c r="BB184" i="12" s="1"/>
  <c r="AY37" i="12"/>
  <c r="AY40" i="12" s="1"/>
  <c r="AW79" i="12"/>
  <c r="AW82" i="12" s="1"/>
  <c r="AZ121" i="12"/>
  <c r="AZ124" i="12" s="1"/>
  <c r="BA175" i="12"/>
  <c r="BA178" i="12" s="1"/>
  <c r="AY151" i="12"/>
  <c r="AY154" i="12" s="1"/>
  <c r="AY163" i="12"/>
  <c r="AY166" i="12" s="1"/>
  <c r="BA31" i="12"/>
  <c r="BA34" i="12" s="1"/>
  <c r="BA187" i="12"/>
  <c r="BA190" i="12" s="1"/>
  <c r="AZ25" i="12"/>
  <c r="AZ28" i="12" s="1"/>
  <c r="BB151" i="12"/>
  <c r="BB154" i="12" s="1"/>
  <c r="AY133" i="12"/>
  <c r="AY136" i="12" s="1"/>
  <c r="AZ151" i="12"/>
  <c r="AZ154" i="12" s="1"/>
  <c r="AX163" i="12"/>
  <c r="AX166" i="12" s="1"/>
  <c r="BB199" i="12"/>
  <c r="BB202" i="12" s="1"/>
  <c r="AW49" i="12"/>
  <c r="AW52" i="12" s="1"/>
  <c r="BB133" i="12"/>
  <c r="BB136" i="12" s="1"/>
  <c r="AX49" i="12"/>
  <c r="AZ253" i="12"/>
  <c r="AZ256" i="12" s="1"/>
  <c r="AY61" i="12"/>
  <c r="AY64" i="12" s="1"/>
  <c r="BB217" i="12"/>
  <c r="BB220" i="12" s="1"/>
  <c r="AW25" i="12"/>
  <c r="AV97" i="12"/>
  <c r="AV100" i="12" s="1"/>
  <c r="AZ79" i="12"/>
  <c r="AZ82" i="12" s="1"/>
  <c r="BB223" i="12"/>
  <c r="BB226" i="12" s="1"/>
  <c r="AY73" i="12"/>
  <c r="AY76" i="12" s="1"/>
  <c r="BB55" i="12"/>
  <c r="BB58" i="12" s="1"/>
  <c r="BA253" i="12"/>
  <c r="BA256" i="12" s="1"/>
  <c r="AY175" i="12"/>
  <c r="AY178" i="12" s="1"/>
  <c r="BA217" i="12"/>
  <c r="BA220" i="12" s="1"/>
  <c r="AX151" i="12"/>
  <c r="AX154" i="12" s="1"/>
  <c r="AW31" i="12"/>
  <c r="AW34" i="12" s="1"/>
  <c r="AW85" i="12"/>
  <c r="AW88" i="12" s="1"/>
  <c r="BA133" i="12"/>
  <c r="BA136" i="12" s="1"/>
  <c r="BA109" i="12"/>
  <c r="BA112" i="12" s="1"/>
  <c r="AW217" i="12"/>
  <c r="AW220" i="12" s="1"/>
  <c r="AV61" i="12"/>
  <c r="AV64" i="12" s="1"/>
  <c r="AW196" i="12"/>
  <c r="AW115" i="12"/>
  <c r="AW118" i="12" s="1"/>
  <c r="BA205" i="12"/>
  <c r="BA208" i="12" s="1"/>
  <c r="BB157" i="12"/>
  <c r="BB160" i="12" s="1"/>
  <c r="BA97" i="12"/>
  <c r="BA100" i="12" s="1"/>
  <c r="BA181" i="12"/>
  <c r="BA184" i="12" s="1"/>
  <c r="BB187" i="12"/>
  <c r="BB190" i="12" s="1"/>
  <c r="BA241" i="12"/>
  <c r="BA244" i="12" s="1"/>
  <c r="AV157" i="12"/>
  <c r="AV160" i="12" s="1"/>
  <c r="AX61" i="12"/>
  <c r="AX64" i="12" s="1"/>
  <c r="AZ157" i="12"/>
  <c r="AZ160" i="12" s="1"/>
  <c r="BB205" i="12"/>
  <c r="BB208" i="12" s="1"/>
  <c r="AW199" i="12"/>
  <c r="AW202" i="12" s="1"/>
  <c r="BA73" i="12"/>
  <c r="BA76" i="12" s="1"/>
  <c r="BB49" i="12"/>
  <c r="BB52" i="12" s="1"/>
  <c r="AY223" i="12"/>
  <c r="AY226" i="12" s="1"/>
  <c r="AZ169" i="12"/>
  <c r="AZ172" i="12" s="1"/>
  <c r="AW175" i="12"/>
  <c r="AW178" i="12" s="1"/>
  <c r="AY121" i="12"/>
  <c r="AY124" i="12" s="1"/>
  <c r="BA199" i="12"/>
  <c r="BA202" i="12" s="1"/>
  <c r="AW157" i="12"/>
  <c r="AW160" i="12" s="1"/>
  <c r="AX85" i="12"/>
  <c r="AX88" i="12" s="1"/>
  <c r="AZ91" i="12"/>
  <c r="AZ94" i="12" s="1"/>
  <c r="AV109" i="12"/>
  <c r="AX73" i="12"/>
  <c r="AX76" i="12" s="1"/>
  <c r="AZ247" i="12"/>
  <c r="AZ250" i="12" s="1"/>
  <c r="AV199" i="12"/>
  <c r="AV202" i="12" s="1"/>
  <c r="AW121" i="12"/>
  <c r="AW124" i="12" s="1"/>
  <c r="AV193" i="12"/>
  <c r="AV196" i="12" s="1"/>
  <c r="AV247" i="12"/>
  <c r="AW223" i="12"/>
  <c r="AX127" i="12"/>
  <c r="AX130" i="12" s="1"/>
  <c r="AY181" i="12"/>
  <c r="AY184" i="12" s="1"/>
  <c r="AY55" i="12"/>
  <c r="AY58" i="12" s="1"/>
  <c r="BB193" i="12"/>
  <c r="BB196" i="12" s="1"/>
  <c r="AX247" i="12"/>
  <c r="AX250" i="12" s="1"/>
  <c r="BA91" i="12"/>
  <c r="BA94" i="12" s="1"/>
  <c r="BB103" i="12"/>
  <c r="BB106" i="12" s="1"/>
  <c r="AV49" i="12"/>
  <c r="AV52" i="12" s="1"/>
  <c r="BA151" i="12"/>
  <c r="BA154" i="12" s="1"/>
  <c r="BB235" i="12"/>
  <c r="BB238" i="12" s="1"/>
  <c r="AW133" i="12"/>
  <c r="AW136" i="12" s="1"/>
  <c r="AZ127" i="12"/>
  <c r="AZ130" i="12" s="1"/>
  <c r="BB115" i="12"/>
  <c r="BB118" i="12" s="1"/>
  <c r="AZ226" i="12"/>
  <c r="AZ115" i="12"/>
  <c r="AZ118" i="12" s="1"/>
  <c r="AV73" i="12"/>
  <c r="AY79" i="12"/>
  <c r="BB25" i="12"/>
  <c r="BB28" i="12" s="1"/>
  <c r="AV145" i="12"/>
  <c r="AV148" i="12" s="1"/>
  <c r="AV115" i="12"/>
  <c r="AV118" i="12" s="1"/>
  <c r="AV217" i="12"/>
  <c r="AV220" i="12" s="1"/>
  <c r="AZ145" i="12"/>
  <c r="AZ148" i="12" s="1"/>
  <c r="AW181" i="12"/>
  <c r="AW184" i="12" s="1"/>
  <c r="AX211" i="12"/>
  <c r="AX214" i="12" s="1"/>
  <c r="AY31" i="12"/>
  <c r="BA25" i="12"/>
  <c r="BA28" i="12" s="1"/>
  <c r="AW205" i="12"/>
  <c r="AW208" i="12" s="1"/>
  <c r="AW61" i="12"/>
  <c r="AW64" i="12" s="1"/>
  <c r="AY157" i="12"/>
  <c r="AY160" i="12" s="1"/>
  <c r="BB37" i="12"/>
  <c r="BB40" i="12" s="1"/>
  <c r="AZ49" i="12"/>
  <c r="AZ52" i="12" s="1"/>
  <c r="BB256" i="12"/>
  <c r="BA235" i="12"/>
  <c r="BA238" i="12" s="1"/>
  <c r="AW235" i="12"/>
  <c r="AW238" i="12" s="1"/>
  <c r="BB121" i="12"/>
  <c r="BB124" i="12" s="1"/>
  <c r="AW247" i="12"/>
  <c r="BA37" i="12"/>
  <c r="BA40" i="12" s="1"/>
  <c r="AY205" i="12"/>
  <c r="AY208" i="12" s="1"/>
  <c r="AW211" i="12"/>
  <c r="AW214" i="12" s="1"/>
  <c r="AX199" i="12"/>
  <c r="AX202" i="12" s="1"/>
  <c r="AV91" i="12"/>
  <c r="BA229" i="12"/>
  <c r="BA232" i="12" s="1"/>
  <c r="AX115" i="12"/>
  <c r="AX118" i="12" s="1"/>
  <c r="AY43" i="12"/>
  <c r="AY46" i="12" s="1"/>
  <c r="AX133" i="12"/>
  <c r="AX136" i="12" s="1"/>
  <c r="BA67" i="12"/>
  <c r="BA70" i="12" s="1"/>
  <c r="AX157" i="12"/>
  <c r="AX160" i="12" s="1"/>
  <c r="AX241" i="12"/>
  <c r="AX244" i="12" s="1"/>
  <c r="BB109" i="12"/>
  <c r="BB112" i="12" s="1"/>
  <c r="BA115" i="12"/>
  <c r="BA118" i="12" s="1"/>
  <c r="BA85" i="12"/>
  <c r="BA88" i="12" s="1"/>
  <c r="AW151" i="12"/>
  <c r="AW154" i="12" s="1"/>
  <c r="AW67" i="12"/>
  <c r="AV37" i="12"/>
  <c r="AV40" i="12" s="1"/>
  <c r="AY187" i="12"/>
  <c r="AY190" i="12" s="1"/>
  <c r="AX181" i="12"/>
  <c r="AX184" i="12" s="1"/>
  <c r="AV43" i="12"/>
  <c r="AX145" i="12"/>
  <c r="AX148" i="12" s="1"/>
  <c r="AZ211" i="12"/>
  <c r="AZ214" i="12" s="1"/>
  <c r="AY217" i="12"/>
  <c r="AY220" i="12" s="1"/>
  <c r="AX37" i="12"/>
  <c r="AX40" i="12" s="1"/>
  <c r="BA193" i="12"/>
  <c r="BA196" i="12" s="1"/>
  <c r="BA61" i="12"/>
  <c r="BA64" i="12" s="1"/>
  <c r="BA55" i="12"/>
  <c r="BA58" i="12" s="1"/>
  <c r="AV235" i="12"/>
  <c r="AY139" i="12"/>
  <c r="AY142" i="12" s="1"/>
  <c r="AW169" i="12"/>
  <c r="AW172" i="12" s="1"/>
  <c r="AW253" i="12"/>
  <c r="AW256" i="12" s="1"/>
  <c r="AX103" i="12"/>
  <c r="AX106" i="12" s="1"/>
  <c r="AY91" i="12"/>
  <c r="AY94" i="12" s="1"/>
  <c r="AV223" i="12"/>
  <c r="AV226" i="12" s="1"/>
  <c r="AZ97" i="12"/>
  <c r="AZ100" i="12" s="1"/>
  <c r="AX139" i="12"/>
  <c r="AV79" i="12"/>
  <c r="AY97" i="12"/>
  <c r="AY100" i="12" s="1"/>
  <c r="AV241" i="12"/>
  <c r="AV244" i="12" s="1"/>
  <c r="AY49" i="12"/>
  <c r="AY52" i="12" s="1"/>
  <c r="AZ217" i="12"/>
  <c r="AZ220" i="12" s="1"/>
  <c r="BA157" i="12"/>
  <c r="BA160" i="12" s="1"/>
  <c r="BB241" i="12"/>
  <c r="BB244" i="12" s="1"/>
  <c r="AW109" i="12"/>
  <c r="AW112" i="12" s="1"/>
  <c r="BB31" i="12"/>
  <c r="BB34" i="12" s="1"/>
  <c r="BB214" i="12"/>
  <c r="AV175" i="12"/>
  <c r="AV178" i="12" s="1"/>
  <c r="AW37" i="12"/>
  <c r="AW40" i="12" s="1"/>
  <c r="BA163" i="12"/>
  <c r="BA166" i="12" s="1"/>
  <c r="AZ109" i="12"/>
  <c r="AZ112" i="12" s="1"/>
  <c r="AX205" i="12"/>
  <c r="AX208" i="12" s="1"/>
  <c r="BA43" i="12"/>
  <c r="BA46" i="12" s="1"/>
  <c r="AY199" i="12"/>
  <c r="AY202" i="12" s="1"/>
  <c r="AZ139" i="12"/>
  <c r="AZ142" i="12" s="1"/>
  <c r="AX25" i="12"/>
  <c r="AX28" i="12" s="1"/>
  <c r="AZ187" i="12"/>
  <c r="AZ190" i="12" s="1"/>
  <c r="AZ85" i="12"/>
  <c r="AZ88" i="12" s="1"/>
  <c r="AZ199" i="12"/>
  <c r="AZ202" i="12" s="1"/>
  <c r="BB79" i="12"/>
  <c r="BB82" i="12" s="1"/>
  <c r="AW229" i="12"/>
  <c r="AW232" i="12" s="1"/>
  <c r="AY67" i="12"/>
  <c r="AY70" i="12" s="1"/>
  <c r="AX121" i="12"/>
  <c r="AX124" i="12" s="1"/>
  <c r="AV205" i="12"/>
  <c r="AV208" i="12" s="1"/>
  <c r="AW73" i="12"/>
  <c r="AW76" i="12" s="1"/>
  <c r="AX235" i="12"/>
  <c r="AX238" i="12" s="1"/>
  <c r="AW127" i="12"/>
  <c r="AW130" i="12" s="1"/>
  <c r="BA223" i="12"/>
  <c r="BA226" i="12" s="1"/>
  <c r="AY25" i="12"/>
  <c r="AY28" i="12" s="1"/>
  <c r="BB247" i="12"/>
  <c r="BB250" i="12" s="1"/>
  <c r="BA121" i="12"/>
  <c r="BA124" i="12" s="1"/>
  <c r="AX253" i="12"/>
  <c r="AX256" i="12" s="1"/>
  <c r="AY85" i="12"/>
  <c r="AY88" i="12" s="1"/>
  <c r="AX217" i="12"/>
  <c r="AX220" i="12" s="1"/>
  <c r="AZ67" i="12"/>
  <c r="AZ70" i="12" s="1"/>
  <c r="AZ234" i="11"/>
  <c r="BA234" i="11"/>
  <c r="BB163" i="12"/>
  <c r="BB166" i="12" s="1"/>
  <c r="AZ133" i="12"/>
  <c r="AZ136" i="12" s="1"/>
  <c r="AY241" i="12"/>
  <c r="AY244" i="12" s="1"/>
  <c r="AY253" i="12"/>
  <c r="AY256" i="12" s="1"/>
  <c r="BA79" i="12"/>
  <c r="BA82" i="12" s="1"/>
  <c r="AT244" i="11"/>
  <c r="AT235" i="11"/>
  <c r="BA49" i="12"/>
  <c r="BA52" i="12" s="1"/>
  <c r="AW222" i="11"/>
  <c r="AZ43" i="12"/>
  <c r="AZ46" i="12" s="1"/>
  <c r="BA139" i="12"/>
  <c r="BA142" i="12" s="1"/>
  <c r="AW139" i="12"/>
  <c r="AW142" i="12" s="1"/>
  <c r="AZ175" i="12"/>
  <c r="AZ178" i="12" s="1"/>
  <c r="BB169" i="12"/>
  <c r="BB172" i="12" s="1"/>
  <c r="AZ193" i="12"/>
  <c r="AZ196" i="12" s="1"/>
  <c r="AT231" i="11"/>
  <c r="AV237" i="11"/>
  <c r="AW166" i="12"/>
  <c r="AZ235" i="12"/>
  <c r="AZ238" i="12" s="1"/>
  <c r="BA145" i="12"/>
  <c r="BA148" i="12" s="1"/>
  <c r="AX31" i="12"/>
  <c r="AX34" i="12" s="1"/>
  <c r="AY211" i="12"/>
  <c r="AY214" i="12" s="1"/>
  <c r="AV31" i="12"/>
  <c r="AX109" i="12"/>
  <c r="AX112" i="12" s="1"/>
  <c r="AZ37" i="12"/>
  <c r="AZ40" i="12" s="1"/>
  <c r="AV151" i="12"/>
  <c r="BA127" i="12"/>
  <c r="BA130" i="12" s="1"/>
  <c r="AX229" i="12"/>
  <c r="AX232" i="12" s="1"/>
  <c r="I225" i="11"/>
  <c r="AU231" i="11"/>
  <c r="AY127" i="12"/>
  <c r="AY130" i="12" s="1"/>
  <c r="AV229" i="12"/>
  <c r="AW97" i="12"/>
  <c r="AW100" i="12" s="1"/>
  <c r="BB145" i="12"/>
  <c r="BB148" i="12" s="1"/>
  <c r="BB127" i="12"/>
  <c r="AY109" i="12"/>
  <c r="AY112" i="12" s="1"/>
  <c r="AZ205" i="12"/>
  <c r="AZ208" i="12" s="1"/>
  <c r="AW43" i="12"/>
  <c r="AW46" i="12" s="1"/>
  <c r="AZ103" i="12"/>
  <c r="AZ106" i="12" s="1"/>
  <c r="BB139" i="12"/>
  <c r="BB142" i="12" s="1"/>
  <c r="AX43" i="12"/>
  <c r="AX46" i="12" s="1"/>
  <c r="AY229" i="12"/>
  <c r="AY232" i="12" s="1"/>
  <c r="AV133" i="12"/>
  <c r="AV136" i="12" s="1"/>
  <c r="AY169" i="12"/>
  <c r="AY172" i="12" s="1"/>
  <c r="AX175" i="12"/>
  <c r="AX178" i="12" s="1"/>
  <c r="AW103" i="12"/>
  <c r="AW106" i="12" s="1"/>
  <c r="AV253" i="12"/>
  <c r="AV256" i="12" s="1"/>
  <c r="AV103" i="12"/>
  <c r="AV106" i="12" s="1"/>
  <c r="AW241" i="12"/>
  <c r="AW244" i="12" s="1"/>
  <c r="AX223" i="12"/>
  <c r="AX226" i="12" s="1"/>
  <c r="AX91" i="12"/>
  <c r="AX94" i="12" s="1"/>
  <c r="AV187" i="12"/>
  <c r="AV211" i="12"/>
  <c r="AV214" i="12" s="1"/>
  <c r="BB67" i="12"/>
  <c r="BB70" i="12" s="1"/>
  <c r="AY247" i="12"/>
  <c r="AY250" i="12" s="1"/>
  <c r="AU230" i="11"/>
  <c r="AV236" i="11"/>
  <c r="AT240" i="11"/>
  <c r="BB97" i="12"/>
  <c r="BB100" i="12" s="1"/>
  <c r="AU228" i="11"/>
  <c r="AV55" i="12"/>
  <c r="AV58" i="12" s="1"/>
  <c r="AY193" i="12"/>
  <c r="AY196" i="12" s="1"/>
  <c r="AZ229" i="12"/>
  <c r="AZ232" i="12" s="1"/>
  <c r="AX67" i="12"/>
  <c r="AX70" i="12" s="1"/>
  <c r="AY103" i="12"/>
  <c r="AY106" i="12" s="1"/>
  <c r="AZ61" i="12"/>
  <c r="AZ64" i="12" s="1"/>
  <c r="AY115" i="12"/>
  <c r="AY118" i="12" s="1"/>
  <c r="BB43" i="12"/>
  <c r="BB46" i="12" s="1"/>
  <c r="AV181" i="12"/>
  <c r="AV184" i="12" s="1"/>
  <c r="BA13" i="12"/>
  <c r="BA14" i="12" s="1"/>
  <c r="BB13" i="12"/>
  <c r="BB14" i="12" s="1"/>
  <c r="AZ13" i="12"/>
  <c r="AZ14" i="12" s="1"/>
  <c r="AV13" i="12"/>
  <c r="AY13" i="12"/>
  <c r="AY16" i="12" s="1"/>
  <c r="AY15" i="12" s="1"/>
  <c r="AX13" i="12"/>
  <c r="AX14" i="12" s="1"/>
  <c r="AW13" i="12"/>
  <c r="AW14" i="12" s="1"/>
  <c r="AY19" i="12"/>
  <c r="AY20" i="12" s="1"/>
  <c r="BB19" i="12"/>
  <c r="BB20" i="12" s="1"/>
  <c r="AV19" i="12"/>
  <c r="AZ19" i="12"/>
  <c r="AZ20" i="12" s="1"/>
  <c r="AX19" i="12"/>
  <c r="AX22" i="12" s="1"/>
  <c r="AX21" i="12" s="1"/>
  <c r="BA19" i="12"/>
  <c r="BA20" i="12" s="1"/>
  <c r="AW19" i="12"/>
  <c r="AW20" i="12" s="1"/>
  <c r="AW26" i="12" l="1"/>
  <c r="AT128" i="12"/>
  <c r="AY132" i="12" s="1"/>
  <c r="AU127" i="12"/>
  <c r="I127" i="12" s="1"/>
  <c r="AU85" i="12"/>
  <c r="H88" i="12" s="1"/>
  <c r="AT140" i="12"/>
  <c r="AY144" i="12" s="1"/>
  <c r="AT68" i="12"/>
  <c r="AY72" i="12" s="1"/>
  <c r="AU220" i="12"/>
  <c r="AU136" i="12"/>
  <c r="AU58" i="12"/>
  <c r="AU208" i="12"/>
  <c r="AU106" i="12"/>
  <c r="AU196" i="12"/>
  <c r="AU214" i="12"/>
  <c r="AU256" i="12"/>
  <c r="AT110" i="12"/>
  <c r="AY114" i="12" s="1"/>
  <c r="AU109" i="12"/>
  <c r="AU40" i="12"/>
  <c r="I40" i="12" s="1"/>
  <c r="AU234" i="11"/>
  <c r="AW234" i="11" s="1"/>
  <c r="I230" i="11"/>
  <c r="AU151" i="12"/>
  <c r="AT32" i="12"/>
  <c r="AY36" i="12" s="1"/>
  <c r="AU139" i="12"/>
  <c r="AU148" i="12"/>
  <c r="AT212" i="12"/>
  <c r="AY216" i="12" s="1"/>
  <c r="AU202" i="12"/>
  <c r="AU124" i="12"/>
  <c r="AU145" i="12"/>
  <c r="AT146" i="12"/>
  <c r="AY150" i="12" s="1"/>
  <c r="AU79" i="12"/>
  <c r="AY82" i="12"/>
  <c r="AU157" i="12"/>
  <c r="AT158" i="12"/>
  <c r="AY162" i="12" s="1"/>
  <c r="AU97" i="12"/>
  <c r="AT98" i="12"/>
  <c r="AY102" i="12" s="1"/>
  <c r="AU163" i="12"/>
  <c r="AT164" i="12"/>
  <c r="AY168" i="12" s="1"/>
  <c r="AU25" i="12"/>
  <c r="AT26" i="12"/>
  <c r="AY30" i="12" s="1"/>
  <c r="AU247" i="12"/>
  <c r="AX142" i="12"/>
  <c r="AU142" i="12" s="1"/>
  <c r="AT44" i="12"/>
  <c r="AY48" i="12" s="1"/>
  <c r="AU73" i="12"/>
  <c r="AT74" i="12"/>
  <c r="AY78" i="12" s="1"/>
  <c r="AV76" i="12"/>
  <c r="AU187" i="12"/>
  <c r="AT188" i="12"/>
  <c r="AY192" i="12" s="1"/>
  <c r="AW70" i="12"/>
  <c r="AU70" i="12" s="1"/>
  <c r="AT176" i="12"/>
  <c r="AY180" i="12" s="1"/>
  <c r="AT80" i="12"/>
  <c r="AY84" i="12" s="1"/>
  <c r="AT236" i="12"/>
  <c r="AY240" i="12" s="1"/>
  <c r="AU235" i="12"/>
  <c r="BB26" i="12"/>
  <c r="BB32" i="12" s="1"/>
  <c r="BB38" i="12" s="1"/>
  <c r="BB44" i="12" s="1"/>
  <c r="BB50" i="12" s="1"/>
  <c r="BB56" i="12" s="1"/>
  <c r="BB62" i="12" s="1"/>
  <c r="BB68" i="12" s="1"/>
  <c r="BB74" i="12" s="1"/>
  <c r="BB80" i="12" s="1"/>
  <c r="BB86" i="12" s="1"/>
  <c r="BB92" i="12" s="1"/>
  <c r="BB98" i="12" s="1"/>
  <c r="BB104" i="12" s="1"/>
  <c r="BB110" i="12" s="1"/>
  <c r="BB116" i="12" s="1"/>
  <c r="BB122" i="12" s="1"/>
  <c r="BB128" i="12" s="1"/>
  <c r="BB134" i="12" s="1"/>
  <c r="BB140" i="12" s="1"/>
  <c r="BB146" i="12" s="1"/>
  <c r="BB152" i="12" s="1"/>
  <c r="BB158" i="12" s="1"/>
  <c r="BB164" i="12" s="1"/>
  <c r="BB170" i="12" s="1"/>
  <c r="BB176" i="12" s="1"/>
  <c r="BB182" i="12" s="1"/>
  <c r="BB188" i="12" s="1"/>
  <c r="BB194" i="12" s="1"/>
  <c r="BB200" i="12" s="1"/>
  <c r="BB206" i="12" s="1"/>
  <c r="BB212" i="12" s="1"/>
  <c r="BB218" i="12" s="1"/>
  <c r="BB224" i="12" s="1"/>
  <c r="BB230" i="12" s="1"/>
  <c r="BB236" i="12" s="1"/>
  <c r="BB242" i="12" s="1"/>
  <c r="BB248" i="12" s="1"/>
  <c r="BB254" i="12" s="1"/>
  <c r="AT200" i="12"/>
  <c r="AY204" i="12" s="1"/>
  <c r="AU199" i="12"/>
  <c r="AV190" i="12"/>
  <c r="BB130" i="12"/>
  <c r="AU130" i="12" s="1"/>
  <c r="AV238" i="12"/>
  <c r="AU184" i="12"/>
  <c r="AT224" i="12"/>
  <c r="AY228" i="12" s="1"/>
  <c r="AT241" i="11"/>
  <c r="AT250" i="11"/>
  <c r="AV250" i="12"/>
  <c r="AT152" i="12"/>
  <c r="AY156" i="12" s="1"/>
  <c r="AU175" i="12"/>
  <c r="AV34" i="12"/>
  <c r="AT86" i="12"/>
  <c r="AY90" i="12" s="1"/>
  <c r="AU236" i="11"/>
  <c r="I236" i="11" s="1"/>
  <c r="AT246" i="11"/>
  <c r="AV242" i="11"/>
  <c r="AT248" i="12"/>
  <c r="AY252" i="12" s="1"/>
  <c r="AW250" i="12"/>
  <c r="AU223" i="12"/>
  <c r="AV112" i="12"/>
  <c r="AU244" i="12"/>
  <c r="AU181" i="12"/>
  <c r="AT182" i="12"/>
  <c r="AY186" i="12" s="1"/>
  <c r="AU103" i="12"/>
  <c r="AT104" i="12"/>
  <c r="AY108" i="12" s="1"/>
  <c r="AU88" i="12"/>
  <c r="AU115" i="12"/>
  <c r="AT116" i="12"/>
  <c r="AY120" i="12" s="1"/>
  <c r="AU49" i="12"/>
  <c r="AT50" i="12"/>
  <c r="AY54" i="12" s="1"/>
  <c r="AZ26" i="12"/>
  <c r="AZ32" i="12" s="1"/>
  <c r="AZ38" i="12" s="1"/>
  <c r="AZ44" i="12" s="1"/>
  <c r="AZ50" i="12" s="1"/>
  <c r="AZ56" i="12" s="1"/>
  <c r="AZ62" i="12" s="1"/>
  <c r="AZ68" i="12" s="1"/>
  <c r="AZ74" i="12" s="1"/>
  <c r="AZ80" i="12" s="1"/>
  <c r="AZ86" i="12" s="1"/>
  <c r="AZ92" i="12" s="1"/>
  <c r="AZ98" i="12" s="1"/>
  <c r="AZ104" i="12" s="1"/>
  <c r="AZ110" i="12" s="1"/>
  <c r="AZ116" i="12" s="1"/>
  <c r="AZ122" i="12" s="1"/>
  <c r="AZ128" i="12" s="1"/>
  <c r="AZ134" i="12" s="1"/>
  <c r="AZ140" i="12" s="1"/>
  <c r="AZ146" i="12" s="1"/>
  <c r="AZ152" i="12" s="1"/>
  <c r="AZ158" i="12" s="1"/>
  <c r="AZ164" i="12" s="1"/>
  <c r="AZ170" i="12" s="1"/>
  <c r="AZ176" i="12" s="1"/>
  <c r="AZ182" i="12" s="1"/>
  <c r="AZ188" i="12" s="1"/>
  <c r="AZ194" i="12" s="1"/>
  <c r="AZ200" i="12" s="1"/>
  <c r="AZ206" i="12" s="1"/>
  <c r="AZ212" i="12" s="1"/>
  <c r="AZ218" i="12" s="1"/>
  <c r="AZ224" i="12" s="1"/>
  <c r="AZ230" i="12" s="1"/>
  <c r="AZ236" i="12" s="1"/>
  <c r="AZ242" i="12" s="1"/>
  <c r="AZ248" i="12" s="1"/>
  <c r="AZ254" i="12" s="1"/>
  <c r="AV82" i="12"/>
  <c r="AW228" i="11"/>
  <c r="AV228" i="11"/>
  <c r="BA26" i="12"/>
  <c r="BA32" i="12" s="1"/>
  <c r="BA38" i="12" s="1"/>
  <c r="BA44" i="12" s="1"/>
  <c r="BA50" i="12" s="1"/>
  <c r="BA56" i="12" s="1"/>
  <c r="BA62" i="12" s="1"/>
  <c r="BA68" i="12" s="1"/>
  <c r="BA74" i="12" s="1"/>
  <c r="BA80" i="12" s="1"/>
  <c r="BA86" i="12" s="1"/>
  <c r="BA92" i="12" s="1"/>
  <c r="BA98" i="12" s="1"/>
  <c r="BA104" i="12" s="1"/>
  <c r="BA110" i="12" s="1"/>
  <c r="BA116" i="12" s="1"/>
  <c r="BA122" i="12" s="1"/>
  <c r="BA128" i="12" s="1"/>
  <c r="BA134" i="12" s="1"/>
  <c r="BA140" i="12" s="1"/>
  <c r="BA146" i="12" s="1"/>
  <c r="BA152" i="12" s="1"/>
  <c r="BA158" i="12" s="1"/>
  <c r="BA164" i="12" s="1"/>
  <c r="BA170" i="12" s="1"/>
  <c r="BA176" i="12" s="1"/>
  <c r="BA182" i="12" s="1"/>
  <c r="BA188" i="12" s="1"/>
  <c r="BA194" i="12" s="1"/>
  <c r="BA200" i="12" s="1"/>
  <c r="BA206" i="12" s="1"/>
  <c r="BA212" i="12" s="1"/>
  <c r="BA218" i="12" s="1"/>
  <c r="BA224" i="12" s="1"/>
  <c r="BA230" i="12" s="1"/>
  <c r="BA236" i="12" s="1"/>
  <c r="BA242" i="12" s="1"/>
  <c r="BA248" i="12" s="1"/>
  <c r="BA254" i="12" s="1"/>
  <c r="I231" i="11"/>
  <c r="AU237" i="11"/>
  <c r="AT206" i="12"/>
  <c r="AY210" i="12" s="1"/>
  <c r="AU205" i="12"/>
  <c r="AU91" i="12"/>
  <c r="AT92" i="12"/>
  <c r="AY96" i="12" s="1"/>
  <c r="AU178" i="12"/>
  <c r="AU166" i="12"/>
  <c r="AU118" i="12"/>
  <c r="AU253" i="12"/>
  <c r="AT254" i="12"/>
  <c r="AY258" i="12" s="1"/>
  <c r="AU133" i="12"/>
  <c r="AT134" i="12"/>
  <c r="AY138" i="12" s="1"/>
  <c r="AU67" i="12"/>
  <c r="AV94" i="12"/>
  <c r="AU64" i="12"/>
  <c r="AU100" i="12"/>
  <c r="AU61" i="12"/>
  <c r="AT62" i="12"/>
  <c r="AY66" i="12" s="1"/>
  <c r="AV46" i="12"/>
  <c r="AT170" i="12"/>
  <c r="AY174" i="12" s="1"/>
  <c r="AU169" i="12"/>
  <c r="AV172" i="12"/>
  <c r="AU121" i="12"/>
  <c r="AT122" i="12"/>
  <c r="AY126" i="12" s="1"/>
  <c r="AU211" i="12"/>
  <c r="AU43" i="12"/>
  <c r="AT218" i="12"/>
  <c r="AY222" i="12" s="1"/>
  <c r="AU217" i="12"/>
  <c r="AU193" i="12"/>
  <c r="AT194" i="12"/>
  <c r="AY198" i="12" s="1"/>
  <c r="AU55" i="12"/>
  <c r="AT56" i="12"/>
  <c r="AY60" i="12" s="1"/>
  <c r="AZ240" i="11"/>
  <c r="BA240" i="11"/>
  <c r="AX27" i="12"/>
  <c r="AX33" i="12" s="1"/>
  <c r="AX39" i="12" s="1"/>
  <c r="AX45" i="12" s="1"/>
  <c r="AU229" i="12"/>
  <c r="AT230" i="12"/>
  <c r="AY234" i="12" s="1"/>
  <c r="AV232" i="12"/>
  <c r="AT237" i="11"/>
  <c r="AV243" i="11"/>
  <c r="AW226" i="12"/>
  <c r="AU226" i="12" s="1"/>
  <c r="AY26" i="12"/>
  <c r="AY32" i="12" s="1"/>
  <c r="AY38" i="12" s="1"/>
  <c r="AY44" i="12" s="1"/>
  <c r="AY50" i="12" s="1"/>
  <c r="AY56" i="12" s="1"/>
  <c r="AY62" i="12" s="1"/>
  <c r="AY68" i="12" s="1"/>
  <c r="AY74" i="12" s="1"/>
  <c r="AY80" i="12" s="1"/>
  <c r="AY86" i="12" s="1"/>
  <c r="AY92" i="12" s="1"/>
  <c r="AY98" i="12" s="1"/>
  <c r="AY104" i="12" s="1"/>
  <c r="AY110" i="12" s="1"/>
  <c r="AY116" i="12" s="1"/>
  <c r="AY122" i="12" s="1"/>
  <c r="AY128" i="12" s="1"/>
  <c r="AY134" i="12" s="1"/>
  <c r="AY140" i="12" s="1"/>
  <c r="AY146" i="12" s="1"/>
  <c r="AY152" i="12" s="1"/>
  <c r="AY158" i="12" s="1"/>
  <c r="AY164" i="12" s="1"/>
  <c r="AY170" i="12" s="1"/>
  <c r="AY176" i="12" s="1"/>
  <c r="AY182" i="12" s="1"/>
  <c r="AY188" i="12" s="1"/>
  <c r="AY194" i="12" s="1"/>
  <c r="AY200" i="12" s="1"/>
  <c r="AY206" i="12" s="1"/>
  <c r="AY212" i="12" s="1"/>
  <c r="AY218" i="12" s="1"/>
  <c r="AY224" i="12" s="1"/>
  <c r="AY230" i="12" s="1"/>
  <c r="AY236" i="12" s="1"/>
  <c r="AY242" i="12" s="1"/>
  <c r="AY248" i="12" s="1"/>
  <c r="AY254" i="12" s="1"/>
  <c r="AW28" i="12"/>
  <c r="AU160" i="12"/>
  <c r="AU241" i="12"/>
  <c r="AT242" i="12"/>
  <c r="AY246" i="12" s="1"/>
  <c r="AX52" i="12"/>
  <c r="AU52" i="12" s="1"/>
  <c r="AU37" i="12"/>
  <c r="AT38" i="12"/>
  <c r="AY42" i="12" s="1"/>
  <c r="AV154" i="12"/>
  <c r="AU31" i="12"/>
  <c r="AW32" i="12"/>
  <c r="AW38" i="12" s="1"/>
  <c r="AW44" i="12" s="1"/>
  <c r="AW50" i="12" s="1"/>
  <c r="AW56" i="12" s="1"/>
  <c r="AW62" i="12" s="1"/>
  <c r="AW68" i="12" s="1"/>
  <c r="AW74" i="12" s="1"/>
  <c r="AW80" i="12" s="1"/>
  <c r="AW86" i="12" s="1"/>
  <c r="AW92" i="12" s="1"/>
  <c r="AW98" i="12" s="1"/>
  <c r="AW104" i="12" s="1"/>
  <c r="AW110" i="12" s="1"/>
  <c r="AW116" i="12" s="1"/>
  <c r="AW122" i="12" s="1"/>
  <c r="AW128" i="12" s="1"/>
  <c r="AW134" i="12" s="1"/>
  <c r="AW140" i="12" s="1"/>
  <c r="AW146" i="12" s="1"/>
  <c r="AW152" i="12" s="1"/>
  <c r="AW158" i="12" s="1"/>
  <c r="AW164" i="12" s="1"/>
  <c r="AW170" i="12" s="1"/>
  <c r="AW176" i="12" s="1"/>
  <c r="AW182" i="12" s="1"/>
  <c r="AW188" i="12" s="1"/>
  <c r="AW194" i="12" s="1"/>
  <c r="AW200" i="12" s="1"/>
  <c r="AW206" i="12" s="1"/>
  <c r="AW212" i="12" s="1"/>
  <c r="AW218" i="12" s="1"/>
  <c r="AW224" i="12" s="1"/>
  <c r="AW230" i="12" s="1"/>
  <c r="AW236" i="12" s="1"/>
  <c r="AW242" i="12" s="1"/>
  <c r="AW248" i="12" s="1"/>
  <c r="AW254" i="12" s="1"/>
  <c r="AY34" i="12"/>
  <c r="AT20" i="12"/>
  <c r="AT14" i="12"/>
  <c r="AV22" i="12"/>
  <c r="AV16" i="12"/>
  <c r="AX16" i="12"/>
  <c r="AX15" i="12" s="1"/>
  <c r="AY14" i="12"/>
  <c r="AX20" i="12"/>
  <c r="AX26" i="12" s="1"/>
  <c r="AX32" i="12" s="1"/>
  <c r="AX38" i="12" s="1"/>
  <c r="AX44" i="12" s="1"/>
  <c r="AX50" i="12" s="1"/>
  <c r="AX56" i="12" s="1"/>
  <c r="AX62" i="12" s="1"/>
  <c r="AX68" i="12" s="1"/>
  <c r="AX74" i="12" s="1"/>
  <c r="AX80" i="12" s="1"/>
  <c r="AX86" i="12" s="1"/>
  <c r="AX92" i="12" s="1"/>
  <c r="AX98" i="12" s="1"/>
  <c r="AX104" i="12" s="1"/>
  <c r="AX110" i="12" s="1"/>
  <c r="AX116" i="12" s="1"/>
  <c r="AX122" i="12" s="1"/>
  <c r="AX128" i="12" s="1"/>
  <c r="AX134" i="12" s="1"/>
  <c r="AX140" i="12" s="1"/>
  <c r="AX146" i="12" s="1"/>
  <c r="AX152" i="12" s="1"/>
  <c r="AX158" i="12" s="1"/>
  <c r="AX164" i="12" s="1"/>
  <c r="AX170" i="12" s="1"/>
  <c r="AX176" i="12" s="1"/>
  <c r="AX182" i="12" s="1"/>
  <c r="AX188" i="12" s="1"/>
  <c r="AX194" i="12" s="1"/>
  <c r="AX200" i="12" s="1"/>
  <c r="AX206" i="12" s="1"/>
  <c r="AX212" i="12" s="1"/>
  <c r="AX218" i="12" s="1"/>
  <c r="AX224" i="12" s="1"/>
  <c r="AX230" i="12" s="1"/>
  <c r="AX236" i="12" s="1"/>
  <c r="AX242" i="12" s="1"/>
  <c r="AX248" i="12" s="1"/>
  <c r="AX254" i="12" s="1"/>
  <c r="AU13" i="12"/>
  <c r="AT16" i="12" s="1"/>
  <c r="AZ22" i="12"/>
  <c r="AZ21" i="12" s="1"/>
  <c r="AZ27" i="12" s="1"/>
  <c r="AZ33" i="12" s="1"/>
  <c r="AZ39" i="12" s="1"/>
  <c r="AZ45" i="12" s="1"/>
  <c r="AZ51" i="12" s="1"/>
  <c r="AZ57" i="12" s="1"/>
  <c r="AZ63" i="12" s="1"/>
  <c r="AZ69" i="12" s="1"/>
  <c r="AZ75" i="12" s="1"/>
  <c r="AZ81" i="12" s="1"/>
  <c r="AZ87" i="12" s="1"/>
  <c r="AZ93" i="12" s="1"/>
  <c r="AZ99" i="12" s="1"/>
  <c r="AZ105" i="12" s="1"/>
  <c r="AZ111" i="12" s="1"/>
  <c r="AZ117" i="12" s="1"/>
  <c r="AZ123" i="12" s="1"/>
  <c r="AZ129" i="12" s="1"/>
  <c r="AZ135" i="12" s="1"/>
  <c r="AZ141" i="12" s="1"/>
  <c r="AZ147" i="12" s="1"/>
  <c r="AZ153" i="12" s="1"/>
  <c r="AZ159" i="12" s="1"/>
  <c r="AZ165" i="12" s="1"/>
  <c r="AZ171" i="12" s="1"/>
  <c r="AZ177" i="12" s="1"/>
  <c r="AZ183" i="12" s="1"/>
  <c r="AZ189" i="12" s="1"/>
  <c r="AZ195" i="12" s="1"/>
  <c r="AZ201" i="12" s="1"/>
  <c r="AZ207" i="12" s="1"/>
  <c r="AZ213" i="12" s="1"/>
  <c r="AZ219" i="12" s="1"/>
  <c r="AZ225" i="12" s="1"/>
  <c r="AZ231" i="12" s="1"/>
  <c r="AZ237" i="12" s="1"/>
  <c r="AZ243" i="12" s="1"/>
  <c r="AZ249" i="12" s="1"/>
  <c r="AZ255" i="12" s="1"/>
  <c r="BA16" i="12"/>
  <c r="BA15" i="12" s="1"/>
  <c r="AW22" i="12"/>
  <c r="AW21" i="12" s="1"/>
  <c r="BB16" i="12"/>
  <c r="BB15" i="12" s="1"/>
  <c r="BA22" i="12"/>
  <c r="BA21" i="12" s="1"/>
  <c r="BA27" i="12" s="1"/>
  <c r="BA33" i="12" s="1"/>
  <c r="BA39" i="12" s="1"/>
  <c r="BA45" i="12" s="1"/>
  <c r="BA51" i="12" s="1"/>
  <c r="BA57" i="12" s="1"/>
  <c r="BA63" i="12" s="1"/>
  <c r="BA69" i="12" s="1"/>
  <c r="BA75" i="12" s="1"/>
  <c r="BA81" i="12" s="1"/>
  <c r="BA87" i="12" s="1"/>
  <c r="BA93" i="12" s="1"/>
  <c r="BA99" i="12" s="1"/>
  <c r="BA105" i="12" s="1"/>
  <c r="BA111" i="12" s="1"/>
  <c r="BA117" i="12" s="1"/>
  <c r="BA123" i="12" s="1"/>
  <c r="BA129" i="12" s="1"/>
  <c r="BA135" i="12" s="1"/>
  <c r="BA141" i="12" s="1"/>
  <c r="BA147" i="12" s="1"/>
  <c r="BA153" i="12" s="1"/>
  <c r="BA159" i="12" s="1"/>
  <c r="BA165" i="12" s="1"/>
  <c r="BA171" i="12" s="1"/>
  <c r="BA177" i="12" s="1"/>
  <c r="BA183" i="12" s="1"/>
  <c r="BA189" i="12" s="1"/>
  <c r="BA195" i="12" s="1"/>
  <c r="BA201" i="12" s="1"/>
  <c r="BA207" i="12" s="1"/>
  <c r="BA213" i="12" s="1"/>
  <c r="BA219" i="12" s="1"/>
  <c r="BA225" i="12" s="1"/>
  <c r="BA231" i="12" s="1"/>
  <c r="BA237" i="12" s="1"/>
  <c r="BA243" i="12" s="1"/>
  <c r="BA249" i="12" s="1"/>
  <c r="BA255" i="12" s="1"/>
  <c r="BB22" i="12"/>
  <c r="BB21" i="12" s="1"/>
  <c r="BB27" i="12" s="1"/>
  <c r="BB33" i="12" s="1"/>
  <c r="BB39" i="12" s="1"/>
  <c r="BB45" i="12" s="1"/>
  <c r="BB51" i="12" s="1"/>
  <c r="BB57" i="12" s="1"/>
  <c r="BB63" i="12" s="1"/>
  <c r="BB69" i="12" s="1"/>
  <c r="BB75" i="12" s="1"/>
  <c r="BB81" i="12" s="1"/>
  <c r="BB87" i="12" s="1"/>
  <c r="BB93" i="12" s="1"/>
  <c r="BB99" i="12" s="1"/>
  <c r="BB105" i="12" s="1"/>
  <c r="BB111" i="12" s="1"/>
  <c r="BB117" i="12" s="1"/>
  <c r="BB123" i="12" s="1"/>
  <c r="AZ16" i="12"/>
  <c r="AZ15" i="12" s="1"/>
  <c r="AV14" i="12"/>
  <c r="AW16" i="12"/>
  <c r="AW15" i="12" s="1"/>
  <c r="AV20" i="12"/>
  <c r="AU19" i="12"/>
  <c r="AT22" i="12" s="1"/>
  <c r="AY22" i="12"/>
  <c r="AY21" i="12" s="1"/>
  <c r="AY27" i="12" s="1"/>
  <c r="AX51" i="12" l="1"/>
  <c r="AX57" i="12" s="1"/>
  <c r="AX63" i="12" s="1"/>
  <c r="AX69" i="12" s="1"/>
  <c r="AX75" i="12" s="1"/>
  <c r="AX81" i="12" s="1"/>
  <c r="AX87" i="12" s="1"/>
  <c r="AX93" i="12" s="1"/>
  <c r="AX99" i="12" s="1"/>
  <c r="AX105" i="12" s="1"/>
  <c r="AX111" i="12" s="1"/>
  <c r="AX117" i="12" s="1"/>
  <c r="AX123" i="12" s="1"/>
  <c r="AX129" i="12" s="1"/>
  <c r="AX135" i="12" s="1"/>
  <c r="AX141" i="12" s="1"/>
  <c r="AX147" i="12" s="1"/>
  <c r="AX153" i="12" s="1"/>
  <c r="AX159" i="12" s="1"/>
  <c r="AX165" i="12" s="1"/>
  <c r="AX171" i="12" s="1"/>
  <c r="AX177" i="12" s="1"/>
  <c r="AX183" i="12" s="1"/>
  <c r="AX189" i="12" s="1"/>
  <c r="AX195" i="12" s="1"/>
  <c r="AX201" i="12" s="1"/>
  <c r="AX207" i="12" s="1"/>
  <c r="AX213" i="12" s="1"/>
  <c r="AX219" i="12" s="1"/>
  <c r="AX225" i="12" s="1"/>
  <c r="AX231" i="12" s="1"/>
  <c r="AX237" i="12" s="1"/>
  <c r="AX243" i="12" s="1"/>
  <c r="AX249" i="12" s="1"/>
  <c r="AX255" i="12" s="1"/>
  <c r="AT30" i="12"/>
  <c r="AZ30" i="12" s="1"/>
  <c r="I85" i="12"/>
  <c r="H130" i="12"/>
  <c r="AB131" i="12" s="1"/>
  <c r="AV234" i="11"/>
  <c r="AT28" i="12"/>
  <c r="AT34" i="12" s="1"/>
  <c r="AW27" i="12"/>
  <c r="AW33" i="12" s="1"/>
  <c r="AW39" i="12" s="1"/>
  <c r="AW45" i="12" s="1"/>
  <c r="AW51" i="12" s="1"/>
  <c r="AW57" i="12" s="1"/>
  <c r="AW63" i="12" s="1"/>
  <c r="AW69" i="12" s="1"/>
  <c r="AW75" i="12" s="1"/>
  <c r="AW81" i="12" s="1"/>
  <c r="AW87" i="12" s="1"/>
  <c r="AW93" i="12" s="1"/>
  <c r="AW99" i="12" s="1"/>
  <c r="AW105" i="12" s="1"/>
  <c r="AW111" i="12" s="1"/>
  <c r="AW117" i="12" s="1"/>
  <c r="AW123" i="12" s="1"/>
  <c r="AW129" i="12" s="1"/>
  <c r="AW135" i="12" s="1"/>
  <c r="AW141" i="12" s="1"/>
  <c r="AW147" i="12" s="1"/>
  <c r="AW153" i="12" s="1"/>
  <c r="AW159" i="12" s="1"/>
  <c r="AW165" i="12" s="1"/>
  <c r="AW171" i="12" s="1"/>
  <c r="AW177" i="12" s="1"/>
  <c r="AW183" i="12" s="1"/>
  <c r="AW189" i="12" s="1"/>
  <c r="AW195" i="12" s="1"/>
  <c r="AW201" i="12" s="1"/>
  <c r="AW207" i="12" s="1"/>
  <c r="AW213" i="12" s="1"/>
  <c r="AW219" i="12" s="1"/>
  <c r="AW225" i="12" s="1"/>
  <c r="AW231" i="12" s="1"/>
  <c r="AW237" i="12" s="1"/>
  <c r="AW243" i="12" s="1"/>
  <c r="AW249" i="12" s="1"/>
  <c r="AW255" i="12" s="1"/>
  <c r="BB129" i="12"/>
  <c r="BB135" i="12" s="1"/>
  <c r="BB141" i="12" s="1"/>
  <c r="BB147" i="12" s="1"/>
  <c r="BB153" i="12" s="1"/>
  <c r="BB159" i="12" s="1"/>
  <c r="BB165" i="12" s="1"/>
  <c r="BB171" i="12" s="1"/>
  <c r="BB177" i="12" s="1"/>
  <c r="BB183" i="12" s="1"/>
  <c r="BB189" i="12" s="1"/>
  <c r="BB195" i="12" s="1"/>
  <c r="BB201" i="12" s="1"/>
  <c r="BB207" i="12" s="1"/>
  <c r="BB213" i="12" s="1"/>
  <c r="BB219" i="12" s="1"/>
  <c r="BB225" i="12" s="1"/>
  <c r="BB231" i="12" s="1"/>
  <c r="BB237" i="12" s="1"/>
  <c r="BB243" i="12" s="1"/>
  <c r="BB249" i="12" s="1"/>
  <c r="BB255" i="12" s="1"/>
  <c r="I130" i="12"/>
  <c r="I142" i="12"/>
  <c r="I52" i="12"/>
  <c r="I226" i="12"/>
  <c r="AU190" i="12"/>
  <c r="I178" i="12"/>
  <c r="AU232" i="12"/>
  <c r="AU240" i="11"/>
  <c r="AV240" i="11" s="1"/>
  <c r="I184" i="12"/>
  <c r="AU46" i="12"/>
  <c r="I100" i="12"/>
  <c r="AU94" i="12"/>
  <c r="H226" i="12"/>
  <c r="I223" i="12"/>
  <c r="AU242" i="11"/>
  <c r="I242" i="11" s="1"/>
  <c r="AV248" i="11"/>
  <c r="AT252" i="11"/>
  <c r="H76" i="12"/>
  <c r="I73" i="12"/>
  <c r="AV26" i="12"/>
  <c r="H160" i="12"/>
  <c r="I157" i="12"/>
  <c r="H112" i="12"/>
  <c r="I109" i="12"/>
  <c r="I124" i="12"/>
  <c r="H172" i="12"/>
  <c r="I169" i="12"/>
  <c r="AU34" i="12"/>
  <c r="AB89" i="12"/>
  <c r="J89" i="12"/>
  <c r="AK89" i="12"/>
  <c r="S89" i="12"/>
  <c r="AT89" i="12"/>
  <c r="I160" i="12"/>
  <c r="I229" i="12"/>
  <c r="H232" i="12"/>
  <c r="H70" i="12"/>
  <c r="I67" i="12"/>
  <c r="H136" i="12"/>
  <c r="I133" i="12"/>
  <c r="I166" i="12"/>
  <c r="H208" i="12"/>
  <c r="I205" i="12"/>
  <c r="AU112" i="12"/>
  <c r="H178" i="12"/>
  <c r="I175" i="12"/>
  <c r="H190" i="12"/>
  <c r="I187" i="12"/>
  <c r="H100" i="12"/>
  <c r="I97" i="12"/>
  <c r="H82" i="12"/>
  <c r="I79" i="12"/>
  <c r="I202" i="12"/>
  <c r="I148" i="12"/>
  <c r="H142" i="12"/>
  <c r="I139" i="12"/>
  <c r="I237" i="11"/>
  <c r="AU243" i="11"/>
  <c r="I103" i="12"/>
  <c r="H106" i="12"/>
  <c r="H40" i="12"/>
  <c r="I37" i="12"/>
  <c r="H46" i="12"/>
  <c r="I43" i="12"/>
  <c r="I118" i="12"/>
  <c r="H52" i="12"/>
  <c r="I49" i="12"/>
  <c r="AU76" i="12"/>
  <c r="I196" i="12"/>
  <c r="I106" i="12"/>
  <c r="I136" i="12"/>
  <c r="H118" i="12"/>
  <c r="I115" i="12"/>
  <c r="H28" i="12"/>
  <c r="I25" i="12"/>
  <c r="H34" i="12"/>
  <c r="I31" i="12"/>
  <c r="H244" i="12"/>
  <c r="I241" i="12"/>
  <c r="I244" i="12"/>
  <c r="H202" i="12"/>
  <c r="I199" i="12"/>
  <c r="H250" i="12"/>
  <c r="I247" i="12"/>
  <c r="I58" i="12"/>
  <c r="AT243" i="11"/>
  <c r="AV249" i="11"/>
  <c r="H220" i="12"/>
  <c r="I217" i="12"/>
  <c r="H214" i="12"/>
  <c r="I211" i="12"/>
  <c r="H256" i="12"/>
  <c r="I253" i="12"/>
  <c r="AT256" i="11"/>
  <c r="AT247" i="11"/>
  <c r="AU238" i="12"/>
  <c r="AU82" i="12"/>
  <c r="I214" i="12"/>
  <c r="H58" i="12"/>
  <c r="I55" i="12"/>
  <c r="AY33" i="12"/>
  <c r="AY39" i="12" s="1"/>
  <c r="AY45" i="12" s="1"/>
  <c r="AY51" i="12" s="1"/>
  <c r="AY57" i="12" s="1"/>
  <c r="AY63" i="12" s="1"/>
  <c r="AY69" i="12" s="1"/>
  <c r="AY75" i="12" s="1"/>
  <c r="AY81" i="12" s="1"/>
  <c r="AY87" i="12" s="1"/>
  <c r="AY93" i="12" s="1"/>
  <c r="AY99" i="12" s="1"/>
  <c r="AY105" i="12" s="1"/>
  <c r="AY111" i="12" s="1"/>
  <c r="AY117" i="12" s="1"/>
  <c r="AY123" i="12" s="1"/>
  <c r="AY129" i="12" s="1"/>
  <c r="AY135" i="12" s="1"/>
  <c r="AY141" i="12" s="1"/>
  <c r="AY147" i="12" s="1"/>
  <c r="AY153" i="12" s="1"/>
  <c r="AY159" i="12" s="1"/>
  <c r="AY165" i="12" s="1"/>
  <c r="AY171" i="12" s="1"/>
  <c r="AY177" i="12" s="1"/>
  <c r="AY183" i="12" s="1"/>
  <c r="AY189" i="12" s="1"/>
  <c r="AY195" i="12" s="1"/>
  <c r="AY201" i="12" s="1"/>
  <c r="AY207" i="12" s="1"/>
  <c r="AY213" i="12" s="1"/>
  <c r="AY219" i="12" s="1"/>
  <c r="AY225" i="12" s="1"/>
  <c r="AY231" i="12" s="1"/>
  <c r="AY237" i="12" s="1"/>
  <c r="AY243" i="12" s="1"/>
  <c r="AY249" i="12" s="1"/>
  <c r="AY255" i="12" s="1"/>
  <c r="I193" i="12"/>
  <c r="H196" i="12"/>
  <c r="H124" i="12"/>
  <c r="I121" i="12"/>
  <c r="I61" i="12"/>
  <c r="H64" i="12"/>
  <c r="I64" i="12"/>
  <c r="I70" i="12"/>
  <c r="H94" i="12"/>
  <c r="I91" i="12"/>
  <c r="H184" i="12"/>
  <c r="I181" i="12"/>
  <c r="H166" i="12"/>
  <c r="I163" i="12"/>
  <c r="H154" i="12"/>
  <c r="I151" i="12"/>
  <c r="I256" i="12"/>
  <c r="AZ246" i="11"/>
  <c r="BA246" i="11"/>
  <c r="AU250" i="12"/>
  <c r="H238" i="12"/>
  <c r="I235" i="12"/>
  <c r="AU154" i="12"/>
  <c r="AU172" i="12"/>
  <c r="I88" i="12"/>
  <c r="AU28" i="12"/>
  <c r="H148" i="12"/>
  <c r="I145" i="12"/>
  <c r="I208" i="12"/>
  <c r="I220" i="12"/>
  <c r="AT19" i="12"/>
  <c r="AT15" i="12"/>
  <c r="AV15" i="12"/>
  <c r="AT21" i="12"/>
  <c r="AT18" i="12"/>
  <c r="AY18" i="12"/>
  <c r="AT24" i="12"/>
  <c r="AY24" i="12"/>
  <c r="AV21" i="12"/>
  <c r="AV27" i="12" s="1"/>
  <c r="AU14" i="12"/>
  <c r="I14" i="12" s="1"/>
  <c r="AU20" i="12"/>
  <c r="H16" i="12"/>
  <c r="I13" i="12"/>
  <c r="AU16" i="12"/>
  <c r="H22" i="12"/>
  <c r="I19" i="12"/>
  <c r="AU22" i="12"/>
  <c r="B24" i="12"/>
  <c r="L2" i="13"/>
  <c r="AT25" i="12" l="1"/>
  <c r="S131" i="12"/>
  <c r="AT131" i="12"/>
  <c r="BA30" i="12"/>
  <c r="AK131" i="12"/>
  <c r="J131" i="12"/>
  <c r="AT27" i="12"/>
  <c r="AU246" i="11"/>
  <c r="AV246" i="11" s="1"/>
  <c r="AW240" i="11"/>
  <c r="I243" i="11"/>
  <c r="AU249" i="11"/>
  <c r="I232" i="12"/>
  <c r="J191" i="12"/>
  <c r="AK191" i="12"/>
  <c r="AB191" i="12"/>
  <c r="AT191" i="12"/>
  <c r="S191" i="12"/>
  <c r="I190" i="12"/>
  <c r="I28" i="12"/>
  <c r="I172" i="12"/>
  <c r="AK239" i="12"/>
  <c r="AB239" i="12"/>
  <c r="S239" i="12"/>
  <c r="AT239" i="12"/>
  <c r="J239" i="12"/>
  <c r="AK95" i="12"/>
  <c r="AB95" i="12"/>
  <c r="S95" i="12"/>
  <c r="J95" i="12"/>
  <c r="AT95" i="12"/>
  <c r="AT65" i="12"/>
  <c r="AB65" i="12"/>
  <c r="AK65" i="12"/>
  <c r="J65" i="12"/>
  <c r="S65" i="12"/>
  <c r="AK35" i="12"/>
  <c r="S35" i="12"/>
  <c r="AT35" i="12"/>
  <c r="AB35" i="12"/>
  <c r="J35" i="12"/>
  <c r="AK143" i="12"/>
  <c r="AT143" i="12"/>
  <c r="J143" i="12"/>
  <c r="S143" i="12"/>
  <c r="AB143" i="12"/>
  <c r="AK101" i="12"/>
  <c r="J101" i="12"/>
  <c r="AT101" i="12"/>
  <c r="AB101" i="12"/>
  <c r="S101" i="12"/>
  <c r="S71" i="12"/>
  <c r="AT71" i="12"/>
  <c r="AB71" i="12"/>
  <c r="AK71" i="12"/>
  <c r="J71" i="12"/>
  <c r="I94" i="12"/>
  <c r="I46" i="12"/>
  <c r="I154" i="12"/>
  <c r="I238" i="12"/>
  <c r="AT251" i="12"/>
  <c r="AB251" i="12"/>
  <c r="AK251" i="12"/>
  <c r="J251" i="12"/>
  <c r="S251" i="12"/>
  <c r="AU26" i="12"/>
  <c r="I26" i="12" s="1"/>
  <c r="AV32" i="12"/>
  <c r="AT36" i="12"/>
  <c r="AZ252" i="11"/>
  <c r="BA252" i="11"/>
  <c r="AB227" i="12"/>
  <c r="J227" i="12"/>
  <c r="AK227" i="12"/>
  <c r="AT227" i="12"/>
  <c r="S227" i="12"/>
  <c r="J119" i="12"/>
  <c r="AK119" i="12"/>
  <c r="S119" i="12"/>
  <c r="AT119" i="12"/>
  <c r="AB119" i="12"/>
  <c r="S125" i="12"/>
  <c r="J125" i="12"/>
  <c r="AB125" i="12"/>
  <c r="AK125" i="12"/>
  <c r="AT125" i="12"/>
  <c r="AK149" i="12"/>
  <c r="S149" i="12"/>
  <c r="AB149" i="12"/>
  <c r="AT149" i="12"/>
  <c r="J149" i="12"/>
  <c r="J47" i="12"/>
  <c r="AK47" i="12"/>
  <c r="AB47" i="12"/>
  <c r="S47" i="12"/>
  <c r="AT47" i="12"/>
  <c r="AT113" i="12"/>
  <c r="AB113" i="12"/>
  <c r="J113" i="12"/>
  <c r="AK113" i="12"/>
  <c r="S113" i="12"/>
  <c r="AU248" i="11"/>
  <c r="AV254" i="11"/>
  <c r="AT258" i="11"/>
  <c r="AB167" i="12"/>
  <c r="S167" i="12"/>
  <c r="AT167" i="12"/>
  <c r="J167" i="12"/>
  <c r="AK167" i="12"/>
  <c r="AT209" i="12"/>
  <c r="AB209" i="12"/>
  <c r="AK209" i="12"/>
  <c r="J209" i="12"/>
  <c r="S209" i="12"/>
  <c r="AB185" i="12"/>
  <c r="AT185" i="12"/>
  <c r="S185" i="12"/>
  <c r="AK185" i="12"/>
  <c r="J185" i="12"/>
  <c r="S197" i="12"/>
  <c r="J197" i="12"/>
  <c r="AB197" i="12"/>
  <c r="AT197" i="12"/>
  <c r="AK197" i="12"/>
  <c r="I82" i="12"/>
  <c r="AT253" i="11"/>
  <c r="S257" i="12"/>
  <c r="AK257" i="12"/>
  <c r="J257" i="12"/>
  <c r="AT257" i="12"/>
  <c r="AB257" i="12"/>
  <c r="AB203" i="12"/>
  <c r="J203" i="12"/>
  <c r="AK203" i="12"/>
  <c r="S203" i="12"/>
  <c r="AT203" i="12"/>
  <c r="AV33" i="12"/>
  <c r="AK77" i="12"/>
  <c r="AT77" i="12"/>
  <c r="J77" i="12"/>
  <c r="AB77" i="12"/>
  <c r="S77" i="12"/>
  <c r="I250" i="12"/>
  <c r="AT59" i="12"/>
  <c r="AB59" i="12"/>
  <c r="AK59" i="12"/>
  <c r="J59" i="12"/>
  <c r="S59" i="12"/>
  <c r="AT249" i="11"/>
  <c r="AV255" i="11"/>
  <c r="I112" i="12"/>
  <c r="AB161" i="12"/>
  <c r="J161" i="12"/>
  <c r="S161" i="12"/>
  <c r="AT161" i="12"/>
  <c r="AK161" i="12"/>
  <c r="AT40" i="12"/>
  <c r="AT31" i="12"/>
  <c r="AT155" i="12"/>
  <c r="AB155" i="12"/>
  <c r="J155" i="12"/>
  <c r="S155" i="12"/>
  <c r="AK155" i="12"/>
  <c r="AB245" i="12"/>
  <c r="AT245" i="12"/>
  <c r="AK245" i="12"/>
  <c r="S245" i="12"/>
  <c r="J245" i="12"/>
  <c r="S29" i="12"/>
  <c r="AB29" i="12"/>
  <c r="AT29" i="12"/>
  <c r="J29" i="12"/>
  <c r="AK29" i="12"/>
  <c r="I76" i="12"/>
  <c r="AT53" i="12"/>
  <c r="J53" i="12"/>
  <c r="S53" i="12"/>
  <c r="AB53" i="12"/>
  <c r="AK53" i="12"/>
  <c r="AT41" i="12"/>
  <c r="AB41" i="12"/>
  <c r="S41" i="12"/>
  <c r="J41" i="12"/>
  <c r="AK41" i="12"/>
  <c r="J83" i="12"/>
  <c r="AT83" i="12"/>
  <c r="AK83" i="12"/>
  <c r="S83" i="12"/>
  <c r="AB83" i="12"/>
  <c r="S179" i="12"/>
  <c r="J179" i="12"/>
  <c r="AB179" i="12"/>
  <c r="AT179" i="12"/>
  <c r="AK179" i="12"/>
  <c r="AT137" i="12"/>
  <c r="S137" i="12"/>
  <c r="AB137" i="12"/>
  <c r="J137" i="12"/>
  <c r="AK137" i="12"/>
  <c r="AT233" i="12"/>
  <c r="AB233" i="12"/>
  <c r="S233" i="12"/>
  <c r="J233" i="12"/>
  <c r="AK233" i="12"/>
  <c r="I34" i="12"/>
  <c r="S173" i="12"/>
  <c r="AT173" i="12"/>
  <c r="J173" i="12"/>
  <c r="AB173" i="12"/>
  <c r="AK173" i="12"/>
  <c r="AK221" i="12"/>
  <c r="S221" i="12"/>
  <c r="AB221" i="12"/>
  <c r="J221" i="12"/>
  <c r="AT221" i="12"/>
  <c r="AK215" i="12"/>
  <c r="S215" i="12"/>
  <c r="AB215" i="12"/>
  <c r="J215" i="12"/>
  <c r="AT215" i="12"/>
  <c r="AT107" i="12"/>
  <c r="AB107" i="12"/>
  <c r="J107" i="12"/>
  <c r="S107" i="12"/>
  <c r="AK107" i="12"/>
  <c r="AK17" i="12"/>
  <c r="AR18" i="12" s="1"/>
  <c r="AL18" i="12" s="1"/>
  <c r="AN18" i="12" s="1"/>
  <c r="AB17" i="12"/>
  <c r="AI18" i="12" s="1"/>
  <c r="AC18" i="12" s="1"/>
  <c r="AE18" i="12" s="1"/>
  <c r="S17" i="12"/>
  <c r="Z18" i="12" s="1"/>
  <c r="T18" i="12" s="1"/>
  <c r="V18" i="12" s="1"/>
  <c r="AT17" i="12"/>
  <c r="BA18" i="12" s="1"/>
  <c r="AU18" i="12" s="1"/>
  <c r="AV18" i="12" s="1"/>
  <c r="J17" i="12"/>
  <c r="Q18" i="12" s="1"/>
  <c r="K18" i="12" s="1"/>
  <c r="M18" i="12" s="1"/>
  <c r="AT23" i="12"/>
  <c r="AB23" i="12"/>
  <c r="J23" i="12"/>
  <c r="AK23" i="12"/>
  <c r="S23" i="12"/>
  <c r="BA24" i="12"/>
  <c r="AU24" i="12" s="1"/>
  <c r="AZ24" i="12"/>
  <c r="AZ18" i="12"/>
  <c r="AT13" i="12" s="1"/>
  <c r="I20" i="12"/>
  <c r="AU15" i="12"/>
  <c r="I16" i="12"/>
  <c r="AU21" i="12"/>
  <c r="AU27" i="12" s="1"/>
  <c r="I22" i="12"/>
  <c r="M2" i="13"/>
  <c r="L9" i="13"/>
  <c r="AW246" i="11" l="1"/>
  <c r="AU30" i="12"/>
  <c r="AV30" i="12" s="1"/>
  <c r="AU32" i="12"/>
  <c r="I32" i="12" s="1"/>
  <c r="AV38" i="12"/>
  <c r="AT42" i="12"/>
  <c r="AU252" i="11"/>
  <c r="AV252" i="11" s="1"/>
  <c r="I248" i="11"/>
  <c r="BA258" i="11"/>
  <c r="AZ258" i="11"/>
  <c r="AZ36" i="12"/>
  <c r="BA36" i="12"/>
  <c r="AT37" i="12"/>
  <c r="AT46" i="12"/>
  <c r="AU254" i="11"/>
  <c r="I254" i="11" s="1"/>
  <c r="AW30" i="12"/>
  <c r="I27" i="12"/>
  <c r="AU33" i="12"/>
  <c r="AT255" i="11"/>
  <c r="AW18" i="12"/>
  <c r="AT33" i="12"/>
  <c r="AV39" i="12"/>
  <c r="I249" i="11"/>
  <c r="AU255" i="11"/>
  <c r="AV24" i="12"/>
  <c r="AW24" i="12"/>
  <c r="U18" i="12"/>
  <c r="AD18" i="12"/>
  <c r="BB18" i="12"/>
  <c r="L18" i="12"/>
  <c r="AM18" i="12"/>
  <c r="I15" i="12"/>
  <c r="I21" i="12"/>
  <c r="N2" i="13"/>
  <c r="M9" i="13"/>
  <c r="AW252" i="11" l="1"/>
  <c r="AU36" i="12"/>
  <c r="AW36" i="12" s="1"/>
  <c r="AU258" i="11"/>
  <c r="AW258" i="11" s="1"/>
  <c r="AU39" i="12"/>
  <c r="I33" i="12"/>
  <c r="AT39" i="12"/>
  <c r="AV45" i="12"/>
  <c r="BA42" i="12"/>
  <c r="AU42" i="12" s="1"/>
  <c r="AZ42" i="12"/>
  <c r="AT43" i="12"/>
  <c r="AT52" i="12"/>
  <c r="AU38" i="12"/>
  <c r="I38" i="12" s="1"/>
  <c r="AV44" i="12"/>
  <c r="AT48" i="12"/>
  <c r="I255" i="11"/>
  <c r="N9" i="13"/>
  <c r="O2" i="13"/>
  <c r="AV258" i="11" l="1"/>
  <c r="AV36" i="12"/>
  <c r="AV42" i="12"/>
  <c r="BA48" i="12"/>
  <c r="AZ48" i="12"/>
  <c r="AU44" i="12"/>
  <c r="I44" i="12" s="1"/>
  <c r="AT54" i="12"/>
  <c r="AV50" i="12"/>
  <c r="AT49" i="12"/>
  <c r="AT58" i="12"/>
  <c r="AW42" i="12"/>
  <c r="I39" i="12"/>
  <c r="AU45" i="12"/>
  <c r="AT45" i="12"/>
  <c r="AV51" i="12"/>
  <c r="P2" i="13"/>
  <c r="O9" i="13"/>
  <c r="AU48" i="12" l="1"/>
  <c r="AW48" i="12" s="1"/>
  <c r="AU50" i="12"/>
  <c r="I50" i="12" s="1"/>
  <c r="AV56" i="12"/>
  <c r="AT60" i="12"/>
  <c r="AT51" i="12"/>
  <c r="AV57" i="12"/>
  <c r="AT64" i="12"/>
  <c r="AT55" i="12"/>
  <c r="BA54" i="12"/>
  <c r="AZ54" i="12"/>
  <c r="I45" i="12"/>
  <c r="AU51" i="12"/>
  <c r="Q2" i="13"/>
  <c r="P9" i="13"/>
  <c r="AV48" i="12" l="1"/>
  <c r="AT70" i="12"/>
  <c r="AT61" i="12"/>
  <c r="AU56" i="12"/>
  <c r="I56" i="12" s="1"/>
  <c r="AT66" i="12"/>
  <c r="AV62" i="12"/>
  <c r="AU54" i="12"/>
  <c r="AV54" i="12" s="1"/>
  <c r="AT57" i="12"/>
  <c r="AV63" i="12"/>
  <c r="I51" i="12"/>
  <c r="AU57" i="12"/>
  <c r="BA60" i="12"/>
  <c r="AZ60" i="12"/>
  <c r="AU60" i="12"/>
  <c r="R2" i="13"/>
  <c r="Q9" i="13"/>
  <c r="BA66" i="12" l="1"/>
  <c r="AZ66" i="12"/>
  <c r="AU62" i="12"/>
  <c r="AV68" i="12"/>
  <c r="AT72" i="12"/>
  <c r="AW60" i="12"/>
  <c r="I57" i="12"/>
  <c r="AU63" i="12"/>
  <c r="AW54" i="12"/>
  <c r="AT63" i="12"/>
  <c r="AV69" i="12"/>
  <c r="AV60" i="12"/>
  <c r="AT67" i="12"/>
  <c r="AT76" i="12"/>
  <c r="R9" i="13"/>
  <c r="U2" i="13"/>
  <c r="AT73" i="12" l="1"/>
  <c r="AT82" i="12"/>
  <c r="I63" i="12"/>
  <c r="AU69" i="12"/>
  <c r="AZ72" i="12"/>
  <c r="BA72" i="12"/>
  <c r="AU68" i="12"/>
  <c r="I68" i="12" s="1"/>
  <c r="AV74" i="12"/>
  <c r="AT78" i="12"/>
  <c r="AT69" i="12"/>
  <c r="AV75" i="12"/>
  <c r="AU66" i="12"/>
  <c r="AW66" i="12" s="1"/>
  <c r="I62" i="12"/>
  <c r="U9" i="13"/>
  <c r="V2" i="13"/>
  <c r="AU72" i="12" l="1"/>
  <c r="AV72" i="12" s="1"/>
  <c r="AV66" i="12"/>
  <c r="I69" i="12"/>
  <c r="AU75" i="12"/>
  <c r="BA78" i="12"/>
  <c r="AZ78" i="12"/>
  <c r="AU74" i="12"/>
  <c r="I74" i="12" s="1"/>
  <c r="AT84" i="12"/>
  <c r="AV80" i="12"/>
  <c r="AT88" i="12"/>
  <c r="AT79" i="12"/>
  <c r="AT75" i="12"/>
  <c r="AV81" i="12"/>
  <c r="W2" i="13"/>
  <c r="V9" i="13"/>
  <c r="AW72" i="12" l="1"/>
  <c r="AU78" i="12"/>
  <c r="AV78" i="12" s="1"/>
  <c r="AT81" i="12"/>
  <c r="AV87" i="12"/>
  <c r="AT85" i="12"/>
  <c r="AT94" i="12"/>
  <c r="AZ84" i="12"/>
  <c r="BA84" i="12"/>
  <c r="I75" i="12"/>
  <c r="AU81" i="12"/>
  <c r="AU80" i="12"/>
  <c r="I80" i="12" s="1"/>
  <c r="AV86" i="12"/>
  <c r="AT90" i="12"/>
  <c r="W9" i="13"/>
  <c r="X2" i="13"/>
  <c r="AW78" i="12" l="1"/>
  <c r="I81" i="12"/>
  <c r="AU87" i="12"/>
  <c r="AU84" i="12"/>
  <c r="AV84" i="12" s="1"/>
  <c r="AZ90" i="12"/>
  <c r="BA90" i="12"/>
  <c r="AU86" i="12"/>
  <c r="I86" i="12" s="1"/>
  <c r="AV92" i="12"/>
  <c r="AT96" i="12"/>
  <c r="AT87" i="12"/>
  <c r="AV93" i="12"/>
  <c r="AT100" i="12"/>
  <c r="AT91" i="12"/>
  <c r="AW84" i="12"/>
  <c r="Y2" i="13"/>
  <c r="X9" i="13"/>
  <c r="BA96" i="12" l="1"/>
  <c r="AZ96" i="12"/>
  <c r="I87" i="12"/>
  <c r="AU93" i="12"/>
  <c r="AU90" i="12"/>
  <c r="AV90" i="12" s="1"/>
  <c r="AT93" i="12"/>
  <c r="AV99" i="12"/>
  <c r="AU92" i="12"/>
  <c r="I92" i="12" s="1"/>
  <c r="AV98" i="12"/>
  <c r="AT102" i="12"/>
  <c r="AT106" i="12"/>
  <c r="AT97" i="12"/>
  <c r="Z2" i="13"/>
  <c r="Y9" i="13"/>
  <c r="AT112" i="12" l="1"/>
  <c r="AT103" i="12"/>
  <c r="AT99" i="12"/>
  <c r="AV105" i="12"/>
  <c r="I93" i="12"/>
  <c r="AU99" i="12"/>
  <c r="AU96" i="12"/>
  <c r="AV96" i="12" s="1"/>
  <c r="BA102" i="12"/>
  <c r="AZ102" i="12"/>
  <c r="AU98" i="12"/>
  <c r="I98" i="12" s="1"/>
  <c r="AT108" i="12"/>
  <c r="AV104" i="12"/>
  <c r="AW90" i="12"/>
  <c r="Z9" i="13"/>
  <c r="AA2" i="13"/>
  <c r="AW96" i="12" l="1"/>
  <c r="AU102" i="12"/>
  <c r="AV102" i="12" s="1"/>
  <c r="I99" i="12"/>
  <c r="AU105" i="12"/>
  <c r="AZ108" i="12"/>
  <c r="BA108" i="12"/>
  <c r="AU104" i="12"/>
  <c r="I104" i="12" s="1"/>
  <c r="AV110" i="12"/>
  <c r="AT114" i="12"/>
  <c r="AT105" i="12"/>
  <c r="AV111" i="12"/>
  <c r="AT109" i="12"/>
  <c r="AT118" i="12"/>
  <c r="AA9" i="13"/>
  <c r="AD2" i="13"/>
  <c r="AW102" i="12" l="1"/>
  <c r="AU108" i="12"/>
  <c r="AV108" i="12" s="1"/>
  <c r="AT111" i="12"/>
  <c r="AV117" i="12"/>
  <c r="AZ114" i="12"/>
  <c r="BA114" i="12"/>
  <c r="AT115" i="12"/>
  <c r="AT124" i="12"/>
  <c r="AU110" i="12"/>
  <c r="I110" i="12" s="1"/>
  <c r="AT120" i="12"/>
  <c r="AV116" i="12"/>
  <c r="I105" i="12"/>
  <c r="AU111" i="12"/>
  <c r="AD9" i="13"/>
  <c r="AE2" i="13"/>
  <c r="AW108" i="12" l="1"/>
  <c r="AT117" i="12"/>
  <c r="AV123" i="12"/>
  <c r="AU116" i="12"/>
  <c r="I116" i="12" s="1"/>
  <c r="AV122" i="12"/>
  <c r="AT126" i="12"/>
  <c r="AT121" i="12"/>
  <c r="AT130" i="12"/>
  <c r="BA120" i="12"/>
  <c r="AZ120" i="12"/>
  <c r="I111" i="12"/>
  <c r="AU117" i="12"/>
  <c r="AU114" i="12"/>
  <c r="AV114" i="12" s="1"/>
  <c r="AE9" i="13"/>
  <c r="AF2" i="13"/>
  <c r="AU122" i="12" l="1"/>
  <c r="I122" i="12" s="1"/>
  <c r="AT132" i="12"/>
  <c r="AV128" i="12"/>
  <c r="AT127" i="12"/>
  <c r="AT136" i="12"/>
  <c r="AT123" i="12"/>
  <c r="AV129" i="12"/>
  <c r="I117" i="12"/>
  <c r="AU123" i="12"/>
  <c r="AU120" i="12"/>
  <c r="AV120" i="12" s="1"/>
  <c r="AW114" i="12"/>
  <c r="BA126" i="12"/>
  <c r="AZ126" i="12"/>
  <c r="AF9" i="13"/>
  <c r="AG2" i="13"/>
  <c r="F1" i="13"/>
  <c r="AU126" i="12" l="1"/>
  <c r="AV126" i="12" s="1"/>
  <c r="I123" i="12"/>
  <c r="AU129" i="12"/>
  <c r="AT133" i="12"/>
  <c r="AT142" i="12"/>
  <c r="AW120" i="12"/>
  <c r="AU128" i="12"/>
  <c r="I128" i="12" s="1"/>
  <c r="AV134" i="12"/>
  <c r="AT138" i="12"/>
  <c r="BA132" i="12"/>
  <c r="AZ132" i="12"/>
  <c r="AT129" i="12"/>
  <c r="AV135" i="12"/>
  <c r="AG9" i="13"/>
  <c r="AH2" i="13"/>
  <c r="AW126" i="12" l="1"/>
  <c r="AU132" i="12"/>
  <c r="AV132" i="12" s="1"/>
  <c r="BA138" i="12"/>
  <c r="AZ138" i="12"/>
  <c r="I129" i="12"/>
  <c r="AU135" i="12"/>
  <c r="AT135" i="12"/>
  <c r="AV141" i="12"/>
  <c r="AU134" i="12"/>
  <c r="I134" i="12" s="1"/>
  <c r="AV140" i="12"/>
  <c r="AT144" i="12"/>
  <c r="AT148" i="12"/>
  <c r="AT139" i="12"/>
  <c r="AI2" i="13"/>
  <c r="AH9" i="13"/>
  <c r="AW132" i="12" l="1"/>
  <c r="AU138" i="12"/>
  <c r="AV138" i="12" s="1"/>
  <c r="AT154" i="12"/>
  <c r="AT145" i="12"/>
  <c r="I135" i="12"/>
  <c r="AU141" i="12"/>
  <c r="AU140" i="12"/>
  <c r="I140" i="12" s="1"/>
  <c r="AT150" i="12"/>
  <c r="AV146" i="12"/>
  <c r="BA144" i="12"/>
  <c r="AZ144" i="12"/>
  <c r="AT141" i="12"/>
  <c r="AV147" i="12"/>
  <c r="AJ2" i="13"/>
  <c r="AI9" i="13"/>
  <c r="AW138" i="12" l="1"/>
  <c r="AT160" i="12"/>
  <c r="AT151" i="12"/>
  <c r="AT147" i="12"/>
  <c r="AV153" i="12"/>
  <c r="AU146" i="12"/>
  <c r="I146" i="12" s="1"/>
  <c r="AV152" i="12"/>
  <c r="AT156" i="12"/>
  <c r="I141" i="12"/>
  <c r="AU147" i="12"/>
  <c r="AU144" i="12"/>
  <c r="AV144" i="12" s="1"/>
  <c r="BA150" i="12"/>
  <c r="AZ150" i="12"/>
  <c r="AJ9" i="13"/>
  <c r="AM2" i="13"/>
  <c r="AU150" i="12" l="1"/>
  <c r="AW150" i="12" s="1"/>
  <c r="AU152" i="12"/>
  <c r="I152" i="12" s="1"/>
  <c r="AV158" i="12"/>
  <c r="AT162" i="12"/>
  <c r="I147" i="12"/>
  <c r="AU153" i="12"/>
  <c r="AT153" i="12"/>
  <c r="AV159" i="12"/>
  <c r="AW144" i="12"/>
  <c r="AZ156" i="12"/>
  <c r="BA156" i="12"/>
  <c r="AT157" i="12"/>
  <c r="AT166" i="12"/>
  <c r="AN2" i="13"/>
  <c r="AM9" i="13"/>
  <c r="AV150" i="12" l="1"/>
  <c r="AU156" i="12"/>
  <c r="AV156" i="12" s="1"/>
  <c r="AU158" i="12"/>
  <c r="AT168" i="12"/>
  <c r="AV164" i="12"/>
  <c r="AT172" i="12"/>
  <c r="AT163" i="12"/>
  <c r="AT159" i="12"/>
  <c r="AV165" i="12"/>
  <c r="I153" i="12"/>
  <c r="AU159" i="12"/>
  <c r="BA162" i="12"/>
  <c r="AZ162" i="12"/>
  <c r="AN9" i="13"/>
  <c r="AO2" i="13"/>
  <c r="AW156" i="12" l="1"/>
  <c r="AZ168" i="12"/>
  <c r="BA168" i="12"/>
  <c r="AU162" i="12"/>
  <c r="AV162" i="12" s="1"/>
  <c r="I158" i="12"/>
  <c r="AU164" i="12"/>
  <c r="I164" i="12" s="1"/>
  <c r="AT174" i="12"/>
  <c r="AV170" i="12"/>
  <c r="AT169" i="12"/>
  <c r="AT178" i="12"/>
  <c r="AT165" i="12"/>
  <c r="AV171" i="12"/>
  <c r="I159" i="12"/>
  <c r="AU165" i="12"/>
  <c r="AP2" i="13"/>
  <c r="AO9" i="13"/>
  <c r="AW162" i="12" l="1"/>
  <c r="AT175" i="12"/>
  <c r="AT184" i="12"/>
  <c r="AU168" i="12"/>
  <c r="AW168" i="12" s="1"/>
  <c r="AU170" i="12"/>
  <c r="I170" i="12" s="1"/>
  <c r="AV176" i="12"/>
  <c r="AT180" i="12"/>
  <c r="I165" i="12"/>
  <c r="AU171" i="12"/>
  <c r="AT171" i="12"/>
  <c r="AV177" i="12"/>
  <c r="BA174" i="12"/>
  <c r="AZ174" i="12"/>
  <c r="AP9" i="13"/>
  <c r="AQ2" i="13"/>
  <c r="AU174" i="12" l="1"/>
  <c r="AV174" i="12" s="1"/>
  <c r="AV168" i="12"/>
  <c r="AT177" i="12"/>
  <c r="AV183" i="12"/>
  <c r="AT190" i="12"/>
  <c r="AT181" i="12"/>
  <c r="I171" i="12"/>
  <c r="AU177" i="12"/>
  <c r="BA180" i="12"/>
  <c r="AZ180" i="12"/>
  <c r="AU176" i="12"/>
  <c r="I176" i="12" s="1"/>
  <c r="AV182" i="12"/>
  <c r="AT186" i="12"/>
  <c r="AR2" i="13"/>
  <c r="AQ9" i="13"/>
  <c r="AW174" i="12" l="1"/>
  <c r="BA186" i="12"/>
  <c r="AZ186" i="12"/>
  <c r="I177" i="12"/>
  <c r="AU183" i="12"/>
  <c r="AT183" i="12"/>
  <c r="AV189" i="12"/>
  <c r="AU180" i="12"/>
  <c r="AW180" i="12" s="1"/>
  <c r="AU182" i="12"/>
  <c r="I182" i="12" s="1"/>
  <c r="AT192" i="12"/>
  <c r="AV188" i="12"/>
  <c r="AT196" i="12"/>
  <c r="AT187" i="12"/>
  <c r="AR9" i="13"/>
  <c r="AS2" i="13"/>
  <c r="AT193" i="12" l="1"/>
  <c r="AT202" i="12"/>
  <c r="AU188" i="12"/>
  <c r="I188" i="12" s="1"/>
  <c r="AV194" i="12"/>
  <c r="AT198" i="12"/>
  <c r="AU186" i="12"/>
  <c r="AV186" i="12" s="1"/>
  <c r="AT189" i="12"/>
  <c r="AV195" i="12"/>
  <c r="AV180" i="12"/>
  <c r="I183" i="12"/>
  <c r="AU189" i="12"/>
  <c r="AZ192" i="12"/>
  <c r="BA192" i="12"/>
  <c r="AS9" i="13"/>
  <c r="AV2" i="13"/>
  <c r="AU192" i="12" l="1"/>
  <c r="AV192" i="12" s="1"/>
  <c r="AW186" i="12"/>
  <c r="I189" i="12"/>
  <c r="AU195" i="12"/>
  <c r="AT208" i="12"/>
  <c r="AT199" i="12"/>
  <c r="BA198" i="12"/>
  <c r="AZ198" i="12"/>
  <c r="AU194" i="12"/>
  <c r="I194" i="12" s="1"/>
  <c r="AT204" i="12"/>
  <c r="AV200" i="12"/>
  <c r="AT195" i="12"/>
  <c r="AV201" i="12"/>
  <c r="AV9" i="13"/>
  <c r="AW2" i="13"/>
  <c r="AW192" i="12" l="1"/>
  <c r="AT201" i="12"/>
  <c r="AV207" i="12"/>
  <c r="BA204" i="12"/>
  <c r="AZ204" i="12"/>
  <c r="AU198" i="12"/>
  <c r="AV198" i="12" s="1"/>
  <c r="I195" i="12"/>
  <c r="AU201" i="12"/>
  <c r="AT205" i="12"/>
  <c r="AT214" i="12"/>
  <c r="AU200" i="12"/>
  <c r="I200" i="12" s="1"/>
  <c r="AV206" i="12"/>
  <c r="AT210" i="12"/>
  <c r="AW9" i="13"/>
  <c r="AX2" i="13"/>
  <c r="AW198" i="12" l="1"/>
  <c r="I201" i="12"/>
  <c r="AU207" i="12"/>
  <c r="AU206" i="12"/>
  <c r="I206" i="12" s="1"/>
  <c r="AT216" i="12"/>
  <c r="AV212" i="12"/>
  <c r="AU204" i="12"/>
  <c r="AV204" i="12" s="1"/>
  <c r="AT207" i="12"/>
  <c r="AV213" i="12"/>
  <c r="AZ210" i="12"/>
  <c r="BA210" i="12"/>
  <c r="AT220" i="12"/>
  <c r="AT211" i="12"/>
  <c r="AY2" i="13"/>
  <c r="AX9" i="13"/>
  <c r="AU210" i="12" l="1"/>
  <c r="AV210" i="12" s="1"/>
  <c r="AW204" i="12"/>
  <c r="AT213" i="12"/>
  <c r="AV219" i="12"/>
  <c r="AU212" i="12"/>
  <c r="I212" i="12" s="1"/>
  <c r="AT222" i="12"/>
  <c r="AV218" i="12"/>
  <c r="AZ216" i="12"/>
  <c r="BA216" i="12"/>
  <c r="AT217" i="12"/>
  <c r="AT226" i="12"/>
  <c r="I207" i="12"/>
  <c r="AU213" i="12"/>
  <c r="AZ2" i="13"/>
  <c r="AY9" i="13"/>
  <c r="AW210" i="12" l="1"/>
  <c r="AU216" i="12"/>
  <c r="AV216" i="12" s="1"/>
  <c r="AT232" i="12"/>
  <c r="AT223" i="12"/>
  <c r="AU218" i="12"/>
  <c r="I218" i="12" s="1"/>
  <c r="AT228" i="12"/>
  <c r="AV224" i="12"/>
  <c r="BA222" i="12"/>
  <c r="AZ222" i="12"/>
  <c r="AT219" i="12"/>
  <c r="AV225" i="12"/>
  <c r="I213" i="12"/>
  <c r="AU219" i="12"/>
  <c r="AZ9" i="13"/>
  <c r="BA2" i="13"/>
  <c r="AW216" i="12" l="1"/>
  <c r="AU222" i="12"/>
  <c r="AV222" i="12" s="1"/>
  <c r="AT225" i="12"/>
  <c r="AV231" i="12"/>
  <c r="AU224" i="12"/>
  <c r="I224" i="12" s="1"/>
  <c r="AV230" i="12"/>
  <c r="AT234" i="12"/>
  <c r="AT229" i="12"/>
  <c r="AT238" i="12"/>
  <c r="I219" i="12"/>
  <c r="AU225" i="12"/>
  <c r="AZ228" i="12"/>
  <c r="BA228" i="12"/>
  <c r="BB2" i="13"/>
  <c r="BB9" i="13" s="1"/>
  <c r="BA9" i="13"/>
  <c r="AW222" i="12" l="1"/>
  <c r="AZ139" i="13"/>
  <c r="AX109" i="13"/>
  <c r="BB103" i="13"/>
  <c r="AZ79" i="13"/>
  <c r="AV67" i="13"/>
  <c r="AX103" i="13"/>
  <c r="AX235" i="13"/>
  <c r="BB163" i="13"/>
  <c r="BB79" i="13"/>
  <c r="BB145" i="13"/>
  <c r="AV73" i="13"/>
  <c r="AW235" i="13"/>
  <c r="AV145" i="13"/>
  <c r="AW217" i="13"/>
  <c r="AZ199" i="13"/>
  <c r="BB61" i="13"/>
  <c r="AY25" i="13"/>
  <c r="AW193" i="13"/>
  <c r="AW241" i="13"/>
  <c r="AX49" i="13"/>
  <c r="BB49" i="13"/>
  <c r="AW103" i="13"/>
  <c r="BA247" i="13"/>
  <c r="BB157" i="13"/>
  <c r="AX67" i="13"/>
  <c r="AZ61" i="13"/>
  <c r="AZ175" i="13"/>
  <c r="AX61" i="13"/>
  <c r="BA115" i="13"/>
  <c r="AV157" i="13"/>
  <c r="BA67" i="13"/>
  <c r="I225" i="12"/>
  <c r="AU231" i="12"/>
  <c r="AY121" i="13"/>
  <c r="AX85" i="13"/>
  <c r="AX88" i="13" s="1"/>
  <c r="AZ235" i="13"/>
  <c r="AW253" i="13"/>
  <c r="AX163" i="13"/>
  <c r="AZ196" i="13"/>
  <c r="AW133" i="13"/>
  <c r="AY229" i="13"/>
  <c r="AW97" i="13"/>
  <c r="AX229" i="13"/>
  <c r="AZ220" i="13"/>
  <c r="BA37" i="13"/>
  <c r="AY133" i="13"/>
  <c r="AY139" i="13"/>
  <c r="AX187" i="13"/>
  <c r="AX190" i="13" s="1"/>
  <c r="AX175" i="13"/>
  <c r="AV91" i="13"/>
  <c r="BB82" i="13"/>
  <c r="AZ202" i="13"/>
  <c r="BA178" i="13"/>
  <c r="AY217" i="13"/>
  <c r="BA235" i="13"/>
  <c r="BA238" i="13" s="1"/>
  <c r="BA43" i="13"/>
  <c r="AV148" i="13"/>
  <c r="AZ118" i="13"/>
  <c r="BB133" i="13"/>
  <c r="BB136" i="13" s="1"/>
  <c r="BA91" i="13"/>
  <c r="AZ49" i="13"/>
  <c r="AZ52" i="13" s="1"/>
  <c r="BB160" i="13"/>
  <c r="AW244" i="13"/>
  <c r="AY211" i="13"/>
  <c r="AY214" i="13" s="1"/>
  <c r="BB115" i="13"/>
  <c r="BB118" i="13" s="1"/>
  <c r="AZ238" i="13"/>
  <c r="BA145" i="13"/>
  <c r="BA148" i="13" s="1"/>
  <c r="BB190" i="13"/>
  <c r="AV49" i="13"/>
  <c r="AY109" i="13"/>
  <c r="AY112" i="13" s="1"/>
  <c r="AX181" i="13"/>
  <c r="AZ97" i="13"/>
  <c r="AW220" i="13"/>
  <c r="AV211" i="13"/>
  <c r="AZ157" i="13"/>
  <c r="AZ160" i="13" s="1"/>
  <c r="AZ25" i="13"/>
  <c r="AV223" i="13"/>
  <c r="BA139" i="13"/>
  <c r="BA142" i="13" s="1"/>
  <c r="AW256" i="13"/>
  <c r="AY70" i="13"/>
  <c r="BB64" i="13"/>
  <c r="AX37" i="13"/>
  <c r="AX40" i="13" s="1"/>
  <c r="AY232" i="13"/>
  <c r="AY151" i="13"/>
  <c r="BA70" i="13"/>
  <c r="AZ247" i="13"/>
  <c r="AX193" i="13"/>
  <c r="AX196" i="13" s="1"/>
  <c r="AW61" i="13"/>
  <c r="AX244" i="13"/>
  <c r="AV133" i="13"/>
  <c r="BA250" i="13"/>
  <c r="AV55" i="13"/>
  <c r="BB25" i="13"/>
  <c r="AY181" i="13"/>
  <c r="AY184" i="13" s="1"/>
  <c r="AZ217" i="13"/>
  <c r="AY67" i="13"/>
  <c r="AV121" i="13"/>
  <c r="AV124" i="13" s="1"/>
  <c r="AX139" i="13"/>
  <c r="AX142" i="13" s="1"/>
  <c r="AY97" i="13"/>
  <c r="AZ253" i="13"/>
  <c r="AZ256" i="13" s="1"/>
  <c r="BB223" i="13"/>
  <c r="BB226" i="13" s="1"/>
  <c r="BB73" i="13"/>
  <c r="BA49" i="13"/>
  <c r="BA52" i="13" s="1"/>
  <c r="AX97" i="13"/>
  <c r="AX100" i="13" s="1"/>
  <c r="AW181" i="13"/>
  <c r="AW184" i="13" s="1"/>
  <c r="BA187" i="13"/>
  <c r="AZ91" i="13"/>
  <c r="AX166" i="13"/>
  <c r="AV79" i="13"/>
  <c r="AY172" i="13"/>
  <c r="AV163" i="13"/>
  <c r="AV112" i="13"/>
  <c r="AY73" i="13"/>
  <c r="AY76" i="13" s="1"/>
  <c r="AX241" i="13"/>
  <c r="BA169" i="13"/>
  <c r="AW247" i="13"/>
  <c r="BA34" i="13"/>
  <c r="AZ142" i="13"/>
  <c r="BA31" i="13"/>
  <c r="BB235" i="13"/>
  <c r="BB238" i="13" s="1"/>
  <c r="AZ151" i="13"/>
  <c r="AZ94" i="13"/>
  <c r="AY43" i="13"/>
  <c r="AY175" i="13"/>
  <c r="AY178" i="13" s="1"/>
  <c r="AZ169" i="13"/>
  <c r="AV238" i="13"/>
  <c r="AW64" i="13"/>
  <c r="AY79" i="13"/>
  <c r="AX106" i="13"/>
  <c r="BA199" i="13"/>
  <c r="AZ223" i="13"/>
  <c r="AZ226" i="13" s="1"/>
  <c r="AW67" i="13"/>
  <c r="AW70" i="13" s="1"/>
  <c r="AZ205" i="13"/>
  <c r="BA133" i="13"/>
  <c r="BA136" i="13" s="1"/>
  <c r="BA205" i="13"/>
  <c r="BA208" i="13" s="1"/>
  <c r="AZ211" i="13"/>
  <c r="AY223" i="13"/>
  <c r="BA217" i="13"/>
  <c r="BA175" i="13"/>
  <c r="AV244" i="13"/>
  <c r="AW106" i="13"/>
  <c r="AZ73" i="13"/>
  <c r="BA55" i="13"/>
  <c r="AW31" i="13"/>
  <c r="AX253" i="13"/>
  <c r="AZ103" i="13"/>
  <c r="AZ106" i="13" s="1"/>
  <c r="BA94" i="13"/>
  <c r="BB85" i="13"/>
  <c r="BA181" i="13"/>
  <c r="AZ67" i="13"/>
  <c r="AZ70" i="13" s="1"/>
  <c r="AZ55" i="13"/>
  <c r="AZ58" i="13" s="1"/>
  <c r="AX64" i="13"/>
  <c r="BA61" i="13"/>
  <c r="BA64" i="13" s="1"/>
  <c r="AY220" i="13"/>
  <c r="BB55" i="13"/>
  <c r="AW85" i="13"/>
  <c r="AW88" i="13" s="1"/>
  <c r="AZ187" i="13"/>
  <c r="BB28" i="13"/>
  <c r="BB37" i="13"/>
  <c r="BB40" i="13" s="1"/>
  <c r="AZ172" i="13"/>
  <c r="AV94" i="13"/>
  <c r="AZ127" i="13"/>
  <c r="AZ130" i="13" s="1"/>
  <c r="AV217" i="13"/>
  <c r="AV160" i="13"/>
  <c r="AY40" i="13"/>
  <c r="AZ121" i="13"/>
  <c r="AY205" i="13"/>
  <c r="AY58" i="13"/>
  <c r="BB76" i="13"/>
  <c r="AX226" i="13"/>
  <c r="AV85" i="13"/>
  <c r="AZ190" i="13"/>
  <c r="BA241" i="13"/>
  <c r="BA244" i="13" s="1"/>
  <c r="BB217" i="13"/>
  <c r="AW151" i="13"/>
  <c r="BB148" i="13"/>
  <c r="AY145" i="13"/>
  <c r="AW157" i="13"/>
  <c r="AW160" i="13" s="1"/>
  <c r="AY199" i="13"/>
  <c r="AZ250" i="13"/>
  <c r="AX43" i="13"/>
  <c r="AX46" i="13" s="1"/>
  <c r="AV193" i="13"/>
  <c r="AV196" i="13" s="1"/>
  <c r="AX178" i="13"/>
  <c r="AW136" i="13"/>
  <c r="AV253" i="13"/>
  <c r="BB187" i="13"/>
  <c r="AY31" i="13"/>
  <c r="AV169" i="13"/>
  <c r="AV70" i="13"/>
  <c r="BA172" i="13"/>
  <c r="AX145" i="13"/>
  <c r="AX148" i="13" s="1"/>
  <c r="AW139" i="13"/>
  <c r="AW142" i="13" s="1"/>
  <c r="BB106" i="13"/>
  <c r="AV241" i="13"/>
  <c r="AY46" i="13"/>
  <c r="AY49" i="13"/>
  <c r="AY52" i="13" s="1"/>
  <c r="AY187" i="13"/>
  <c r="AZ109" i="13"/>
  <c r="AV97" i="13"/>
  <c r="AY136" i="13"/>
  <c r="AW163" i="13"/>
  <c r="AX91" i="13"/>
  <c r="AV37" i="13"/>
  <c r="AV40" i="13" s="1"/>
  <c r="AZ145" i="13"/>
  <c r="AZ148" i="13" s="1"/>
  <c r="BB88" i="13"/>
  <c r="AX217" i="13"/>
  <c r="AV229" i="13"/>
  <c r="BB91" i="13"/>
  <c r="AZ100" i="13"/>
  <c r="AX133" i="13"/>
  <c r="AX136" i="13" s="1"/>
  <c r="BB127" i="13"/>
  <c r="BB220" i="13"/>
  <c r="AW229" i="13"/>
  <c r="AW232" i="13" s="1"/>
  <c r="AW79" i="13"/>
  <c r="AW82" i="13" s="1"/>
  <c r="BB166" i="13"/>
  <c r="AV214" i="13"/>
  <c r="BA118" i="13"/>
  <c r="AY241" i="13"/>
  <c r="AV247" i="13"/>
  <c r="AX55" i="13"/>
  <c r="AX58" i="13" s="1"/>
  <c r="AW37" i="13"/>
  <c r="AW40" i="13" s="1"/>
  <c r="BB130" i="13"/>
  <c r="AX169" i="13"/>
  <c r="AV139" i="13"/>
  <c r="AV190" i="13"/>
  <c r="AY154" i="13"/>
  <c r="AW211" i="13"/>
  <c r="AW214" i="13" s="1"/>
  <c r="AZ124" i="13"/>
  <c r="AZ133" i="13"/>
  <c r="AY247" i="13"/>
  <c r="AW238" i="13"/>
  <c r="AZ82" i="13"/>
  <c r="AX232" i="13"/>
  <c r="BA103" i="13"/>
  <c r="AZ136" i="13"/>
  <c r="AX220" i="13"/>
  <c r="AX223" i="13"/>
  <c r="AW49" i="13"/>
  <c r="AW52" i="13" s="1"/>
  <c r="AW175" i="13"/>
  <c r="AW178" i="13" s="1"/>
  <c r="AX157" i="13"/>
  <c r="AX160" i="13" s="1"/>
  <c r="BA253" i="13"/>
  <c r="BA256" i="13" s="1"/>
  <c r="AY124" i="13"/>
  <c r="AW55" i="13"/>
  <c r="AW226" i="13"/>
  <c r="AX94" i="13"/>
  <c r="BB247" i="13"/>
  <c r="BB250" i="13" s="1"/>
  <c r="AV103" i="13"/>
  <c r="AV31" i="13"/>
  <c r="AV187" i="13"/>
  <c r="AX70" i="13"/>
  <c r="AW130" i="13"/>
  <c r="AV166" i="13"/>
  <c r="AW91" i="13"/>
  <c r="BA151" i="13"/>
  <c r="BA154" i="13" s="1"/>
  <c r="AZ232" i="13"/>
  <c r="AU228" i="12"/>
  <c r="AV228" i="12" s="1"/>
  <c r="AW25" i="13"/>
  <c r="AY148" i="13"/>
  <c r="BA234" i="12"/>
  <c r="AZ234" i="12"/>
  <c r="BB178" i="13"/>
  <c r="AX205" i="13"/>
  <c r="AZ43" i="13"/>
  <c r="AZ46" i="13" s="1"/>
  <c r="AX151" i="13"/>
  <c r="AX154" i="13" s="1"/>
  <c r="AX73" i="13"/>
  <c r="AX76" i="13" s="1"/>
  <c r="AX184" i="13"/>
  <c r="AW58" i="13"/>
  <c r="AV46" i="13"/>
  <c r="AX256" i="13"/>
  <c r="AY253" i="13"/>
  <c r="AY256" i="13" s="1"/>
  <c r="AY103" i="13"/>
  <c r="AY106" i="13" s="1"/>
  <c r="BB43" i="13"/>
  <c r="BB46" i="13" s="1"/>
  <c r="AX82" i="13"/>
  <c r="AZ31" i="13"/>
  <c r="AZ34" i="13" s="1"/>
  <c r="AZ154" i="13"/>
  <c r="BA157" i="13"/>
  <c r="BB52" i="13"/>
  <c r="AV109" i="13"/>
  <c r="AV127" i="13"/>
  <c r="AX52" i="13"/>
  <c r="BA88" i="13"/>
  <c r="AZ241" i="13"/>
  <c r="AZ244" i="13" s="1"/>
  <c r="AY82" i="13"/>
  <c r="AU230" i="12"/>
  <c r="I230" i="12" s="1"/>
  <c r="AT240" i="12"/>
  <c r="AV236" i="12"/>
  <c r="BB181" i="13"/>
  <c r="AV199" i="13"/>
  <c r="BA166" i="13"/>
  <c r="AW223" i="13"/>
  <c r="BB70" i="13"/>
  <c r="BB58" i="13"/>
  <c r="BA163" i="13"/>
  <c r="AT231" i="12"/>
  <c r="AV237" i="12"/>
  <c r="AZ37" i="13"/>
  <c r="BA73" i="13"/>
  <c r="BA190" i="13"/>
  <c r="BB253" i="13"/>
  <c r="BB256" i="13" s="1"/>
  <c r="AZ208" i="13"/>
  <c r="AW196" i="13"/>
  <c r="AX127" i="13"/>
  <c r="AX130" i="13" s="1"/>
  <c r="AW190" i="13"/>
  <c r="AX211" i="13"/>
  <c r="AZ163" i="13"/>
  <c r="AZ166" i="13" s="1"/>
  <c r="BB139" i="13"/>
  <c r="BB142" i="13" s="1"/>
  <c r="AW166" i="13"/>
  <c r="AV181" i="13"/>
  <c r="AW199" i="13"/>
  <c r="BA193" i="13"/>
  <c r="BA196" i="13" s="1"/>
  <c r="BB151" i="13"/>
  <c r="BB154" i="13" s="1"/>
  <c r="BA121" i="13"/>
  <c r="AX238" i="13"/>
  <c r="AW205" i="13"/>
  <c r="AW208" i="13" s="1"/>
  <c r="AZ181" i="13"/>
  <c r="AZ184" i="13" s="1"/>
  <c r="AV142" i="13"/>
  <c r="BB97" i="13"/>
  <c r="BA79" i="13"/>
  <c r="AV184" i="13"/>
  <c r="BB241" i="13"/>
  <c r="BB244" i="13" s="1"/>
  <c r="AY193" i="13"/>
  <c r="AY196" i="13" s="1"/>
  <c r="AY85" i="13"/>
  <c r="AY88" i="13" s="1"/>
  <c r="AV43" i="13"/>
  <c r="AY142" i="13"/>
  <c r="AV76" i="13"/>
  <c r="AX79" i="13"/>
  <c r="AZ112" i="13"/>
  <c r="AZ229" i="13"/>
  <c r="BA76" i="13"/>
  <c r="AX115" i="13"/>
  <c r="AX118" i="13" s="1"/>
  <c r="AV151" i="13"/>
  <c r="AY130" i="13"/>
  <c r="AX172" i="13"/>
  <c r="AW28" i="13"/>
  <c r="BA211" i="13"/>
  <c r="BA214" i="13" s="1"/>
  <c r="AY91" i="13"/>
  <c r="AY94" i="13" s="1"/>
  <c r="BB199" i="13"/>
  <c r="BB202" i="13" s="1"/>
  <c r="BA220" i="13"/>
  <c r="AZ115" i="13"/>
  <c r="BA127" i="13"/>
  <c r="BA130" i="13" s="1"/>
  <c r="BA160" i="13"/>
  <c r="AV58" i="13"/>
  <c r="BB94" i="13"/>
  <c r="AY127" i="13"/>
  <c r="BB169" i="13"/>
  <c r="BB172" i="13" s="1"/>
  <c r="AW118" i="13"/>
  <c r="AV61" i="13"/>
  <c r="AV64" i="13" s="1"/>
  <c r="BB121" i="13"/>
  <c r="BB124" i="13" s="1"/>
  <c r="AW94" i="13"/>
  <c r="AW43" i="13"/>
  <c r="AW46" i="13" s="1"/>
  <c r="AY235" i="13"/>
  <c r="AY238" i="13" s="1"/>
  <c r="AY34" i="13"/>
  <c r="AY61" i="13"/>
  <c r="AY64" i="13" s="1"/>
  <c r="BB31" i="13"/>
  <c r="BB34" i="13" s="1"/>
  <c r="AY100" i="13"/>
  <c r="BA223" i="13"/>
  <c r="BA226" i="13" s="1"/>
  <c r="AY115" i="13"/>
  <c r="AY118" i="13" s="1"/>
  <c r="BA124" i="13"/>
  <c r="AY157" i="13"/>
  <c r="AY160" i="13" s="1"/>
  <c r="AX247" i="13"/>
  <c r="AX250" i="13" s="1"/>
  <c r="AV25" i="13"/>
  <c r="AV28" i="13" s="1"/>
  <c r="BB232" i="13"/>
  <c r="AX31" i="13"/>
  <c r="AX34" i="13" s="1"/>
  <c r="AX208" i="13"/>
  <c r="BA82" i="13"/>
  <c r="AZ76" i="13"/>
  <c r="AW169" i="13"/>
  <c r="AW172" i="13" s="1"/>
  <c r="AW127" i="13"/>
  <c r="BB193" i="13"/>
  <c r="BB196" i="13" s="1"/>
  <c r="AV202" i="13"/>
  <c r="BA106" i="13"/>
  <c r="BA229" i="13"/>
  <c r="BA232" i="13" s="1"/>
  <c r="AY190" i="13"/>
  <c r="AZ64" i="13"/>
  <c r="AY37" i="13"/>
  <c r="BB184" i="13"/>
  <c r="AW187" i="13"/>
  <c r="AZ214" i="13"/>
  <c r="AW109" i="13"/>
  <c r="AW112" i="13" s="1"/>
  <c r="AV205" i="13"/>
  <c r="AV226" i="13"/>
  <c r="AX121" i="13"/>
  <c r="AX124" i="13" s="1"/>
  <c r="AY244" i="13"/>
  <c r="BB67" i="13"/>
  <c r="BA109" i="13"/>
  <c r="BA112" i="13" s="1"/>
  <c r="AW145" i="13"/>
  <c r="BB205" i="13"/>
  <c r="BB208" i="13" s="1"/>
  <c r="AY208" i="13"/>
  <c r="AW100" i="13"/>
  <c r="AY55" i="13"/>
  <c r="BA184" i="13"/>
  <c r="AV115" i="13"/>
  <c r="AW202" i="13"/>
  <c r="BB100" i="13"/>
  <c r="AV175" i="13"/>
  <c r="AV178" i="13" s="1"/>
  <c r="AW250" i="13"/>
  <c r="AY166" i="13"/>
  <c r="AW115" i="13"/>
  <c r="AZ85" i="13"/>
  <c r="AZ88" i="13" s="1"/>
  <c r="BB211" i="13"/>
  <c r="BB214" i="13" s="1"/>
  <c r="AT235" i="12"/>
  <c r="AT244" i="12"/>
  <c r="BB109" i="13"/>
  <c r="BB112" i="13" s="1"/>
  <c r="BA202" i="13"/>
  <c r="AW34" i="13"/>
  <c r="AY163" i="13"/>
  <c r="AX214" i="13"/>
  <c r="AZ193" i="13"/>
  <c r="AX112" i="13"/>
  <c r="BA40" i="13"/>
  <c r="AZ178" i="13"/>
  <c r="BB175" i="13"/>
  <c r="AX199" i="13"/>
  <c r="AX202" i="13" s="1"/>
  <c r="BA97" i="13"/>
  <c r="BA100" i="13" s="1"/>
  <c r="BA85" i="13"/>
  <c r="AY169" i="13"/>
  <c r="AW73" i="13"/>
  <c r="AW76" i="13" s="1"/>
  <c r="AY202" i="13"/>
  <c r="BB229" i="13"/>
  <c r="BA25" i="13"/>
  <c r="BA28" i="13" s="1"/>
  <c r="AX25" i="13"/>
  <c r="AY250" i="13"/>
  <c r="AY226" i="13"/>
  <c r="AY28" i="13"/>
  <c r="AW121" i="13"/>
  <c r="AW124" i="13" s="1"/>
  <c r="AV235" i="13"/>
  <c r="BA13" i="13"/>
  <c r="BA14" i="13" s="1"/>
  <c r="BB13" i="13"/>
  <c r="AZ13" i="13"/>
  <c r="AZ14" i="13" s="1"/>
  <c r="AV13" i="13"/>
  <c r="AY13" i="13"/>
  <c r="AY14" i="13" s="1"/>
  <c r="AX13" i="13"/>
  <c r="AX14" i="13" s="1"/>
  <c r="AW13" i="13"/>
  <c r="AW14" i="13" s="1"/>
  <c r="BB19" i="13"/>
  <c r="BB20" i="13" s="1"/>
  <c r="BA19" i="13"/>
  <c r="BA20" i="13" s="1"/>
  <c r="AV19" i="13"/>
  <c r="AW19" i="13"/>
  <c r="AW20" i="13" s="1"/>
  <c r="AZ19" i="13"/>
  <c r="AZ20" i="13" s="1"/>
  <c r="AX19" i="13"/>
  <c r="AX20" i="13" s="1"/>
  <c r="AY19" i="13"/>
  <c r="AY20" i="13" s="1"/>
  <c r="AY26" i="13" l="1"/>
  <c r="AU151" i="13"/>
  <c r="AU91" i="13"/>
  <c r="H94" i="13" s="1"/>
  <c r="AZ26" i="13"/>
  <c r="AZ32" i="13" s="1"/>
  <c r="AZ38" i="13" s="1"/>
  <c r="AZ44" i="13" s="1"/>
  <c r="AZ50" i="13" s="1"/>
  <c r="AZ56" i="13" s="1"/>
  <c r="AZ62" i="13" s="1"/>
  <c r="AZ68" i="13" s="1"/>
  <c r="AZ74" i="13" s="1"/>
  <c r="AZ80" i="13" s="1"/>
  <c r="AZ86" i="13" s="1"/>
  <c r="AZ92" i="13" s="1"/>
  <c r="AZ98" i="13" s="1"/>
  <c r="AZ104" i="13" s="1"/>
  <c r="AZ110" i="13" s="1"/>
  <c r="AZ116" i="13" s="1"/>
  <c r="AZ122" i="13" s="1"/>
  <c r="AZ128" i="13" s="1"/>
  <c r="AZ134" i="13" s="1"/>
  <c r="AZ140" i="13" s="1"/>
  <c r="AZ146" i="13" s="1"/>
  <c r="AZ152" i="13" s="1"/>
  <c r="AZ158" i="13" s="1"/>
  <c r="AZ164" i="13" s="1"/>
  <c r="AZ170" i="13" s="1"/>
  <c r="AZ176" i="13" s="1"/>
  <c r="AZ182" i="13" s="1"/>
  <c r="AZ188" i="13" s="1"/>
  <c r="AZ194" i="13" s="1"/>
  <c r="AZ200" i="13" s="1"/>
  <c r="AZ206" i="13" s="1"/>
  <c r="AZ212" i="13" s="1"/>
  <c r="AZ218" i="13" s="1"/>
  <c r="AZ224" i="13" s="1"/>
  <c r="AZ230" i="13" s="1"/>
  <c r="AZ236" i="13" s="1"/>
  <c r="AZ242" i="13" s="1"/>
  <c r="AZ248" i="13" s="1"/>
  <c r="AZ254" i="13" s="1"/>
  <c r="AU70" i="13"/>
  <c r="I70" i="13" s="1"/>
  <c r="AT146" i="13"/>
  <c r="AY150" i="13" s="1"/>
  <c r="AU94" i="13"/>
  <c r="I94" i="13" s="1"/>
  <c r="AU196" i="13"/>
  <c r="AU64" i="13"/>
  <c r="AU178" i="13"/>
  <c r="AU124" i="13"/>
  <c r="AU97" i="13"/>
  <c r="AT98" i="13"/>
  <c r="AY102" i="13" s="1"/>
  <c r="AT254" i="13"/>
  <c r="AY258" i="13" s="1"/>
  <c r="AU253" i="13"/>
  <c r="AU238" i="13"/>
  <c r="AU49" i="13"/>
  <c r="AT50" i="13"/>
  <c r="AY54" i="13" s="1"/>
  <c r="AV52" i="13"/>
  <c r="AU85" i="13"/>
  <c r="AT86" i="13"/>
  <c r="AY90" i="13" s="1"/>
  <c r="AU244" i="13"/>
  <c r="AU79" i="13"/>
  <c r="AT80" i="13"/>
  <c r="AY84" i="13" s="1"/>
  <c r="AX26" i="13"/>
  <c r="AX32" i="13" s="1"/>
  <c r="AX38" i="13" s="1"/>
  <c r="AX44" i="13" s="1"/>
  <c r="AX50" i="13" s="1"/>
  <c r="AX56" i="13" s="1"/>
  <c r="AX62" i="13" s="1"/>
  <c r="AX68" i="13" s="1"/>
  <c r="AX74" i="13" s="1"/>
  <c r="AX80" i="13" s="1"/>
  <c r="AX86" i="13" s="1"/>
  <c r="AX92" i="13" s="1"/>
  <c r="AX98" i="13" s="1"/>
  <c r="AX104" i="13" s="1"/>
  <c r="AX110" i="13" s="1"/>
  <c r="AX116" i="13" s="1"/>
  <c r="AX122" i="13" s="1"/>
  <c r="AX128" i="13" s="1"/>
  <c r="AX134" i="13" s="1"/>
  <c r="AX140" i="13" s="1"/>
  <c r="AX146" i="13" s="1"/>
  <c r="AX152" i="13" s="1"/>
  <c r="AX158" i="13" s="1"/>
  <c r="AX164" i="13" s="1"/>
  <c r="AX170" i="13" s="1"/>
  <c r="AX176" i="13" s="1"/>
  <c r="AX182" i="13" s="1"/>
  <c r="AX188" i="13" s="1"/>
  <c r="AX194" i="13" s="1"/>
  <c r="AX200" i="13" s="1"/>
  <c r="AX206" i="13" s="1"/>
  <c r="AX212" i="13" s="1"/>
  <c r="AX218" i="13" s="1"/>
  <c r="AX224" i="13" s="1"/>
  <c r="AX230" i="13" s="1"/>
  <c r="AX236" i="13" s="1"/>
  <c r="AX242" i="13" s="1"/>
  <c r="AX248" i="13" s="1"/>
  <c r="AX254" i="13" s="1"/>
  <c r="AU115" i="13"/>
  <c r="AT116" i="13"/>
  <c r="AY120" i="13" s="1"/>
  <c r="AW154" i="13"/>
  <c r="AU226" i="13"/>
  <c r="AU187" i="13"/>
  <c r="AU145" i="13"/>
  <c r="AU223" i="13"/>
  <c r="AZ240" i="12"/>
  <c r="BA240" i="12"/>
  <c r="AX28" i="13"/>
  <c r="AT164" i="13"/>
  <c r="AY168" i="13" s="1"/>
  <c r="AU163" i="13"/>
  <c r="AW148" i="13"/>
  <c r="AU148" i="13" s="1"/>
  <c r="AT230" i="13"/>
  <c r="AY234" i="13" s="1"/>
  <c r="AU229" i="13"/>
  <c r="I151" i="13"/>
  <c r="H154" i="13"/>
  <c r="AT134" i="13"/>
  <c r="AY138" i="13" s="1"/>
  <c r="AU133" i="13"/>
  <c r="AU247" i="13"/>
  <c r="AT74" i="13"/>
  <c r="AY78" i="13" s="1"/>
  <c r="AV118" i="13"/>
  <c r="AU199" i="13"/>
  <c r="AT200" i="13"/>
  <c r="AY204" i="13" s="1"/>
  <c r="AT32" i="13"/>
  <c r="AY36" i="13" s="1"/>
  <c r="AV136" i="13"/>
  <c r="AU37" i="13"/>
  <c r="AT38" i="13"/>
  <c r="AY42" i="13" s="1"/>
  <c r="AV256" i="13"/>
  <c r="BB26" i="13"/>
  <c r="BB32" i="13" s="1"/>
  <c r="BB38" i="13" s="1"/>
  <c r="BB44" i="13" s="1"/>
  <c r="BB50" i="13" s="1"/>
  <c r="BB56" i="13" s="1"/>
  <c r="BB62" i="13" s="1"/>
  <c r="BB68" i="13" s="1"/>
  <c r="BB74" i="13" s="1"/>
  <c r="BB80" i="13" s="1"/>
  <c r="BB86" i="13" s="1"/>
  <c r="BB92" i="13" s="1"/>
  <c r="BB98" i="13" s="1"/>
  <c r="BB104" i="13" s="1"/>
  <c r="BB110" i="13" s="1"/>
  <c r="BB116" i="13" s="1"/>
  <c r="BB122" i="13" s="1"/>
  <c r="BB128" i="13" s="1"/>
  <c r="BB134" i="13" s="1"/>
  <c r="BB140" i="13" s="1"/>
  <c r="BB146" i="13" s="1"/>
  <c r="BB152" i="13" s="1"/>
  <c r="BB158" i="13" s="1"/>
  <c r="BB164" i="13" s="1"/>
  <c r="BB170" i="13" s="1"/>
  <c r="BB176" i="13" s="1"/>
  <c r="BB182" i="13" s="1"/>
  <c r="BB188" i="13" s="1"/>
  <c r="BB194" i="13" s="1"/>
  <c r="BB200" i="13" s="1"/>
  <c r="BB206" i="13" s="1"/>
  <c r="BB212" i="13" s="1"/>
  <c r="BB218" i="13" s="1"/>
  <c r="BB224" i="13" s="1"/>
  <c r="BB230" i="13" s="1"/>
  <c r="BB236" i="13" s="1"/>
  <c r="BB242" i="13" s="1"/>
  <c r="BB248" i="13" s="1"/>
  <c r="BB254" i="13" s="1"/>
  <c r="AT224" i="13"/>
  <c r="AY228" i="13" s="1"/>
  <c r="AU157" i="13"/>
  <c r="AT68" i="13"/>
  <c r="AY72" i="13" s="1"/>
  <c r="AU121" i="13"/>
  <c r="AT122" i="13"/>
  <c r="AY126" i="13" s="1"/>
  <c r="AZ40" i="13"/>
  <c r="AU40" i="13" s="1"/>
  <c r="AT170" i="13"/>
  <c r="AY174" i="13" s="1"/>
  <c r="AU169" i="13"/>
  <c r="AT250" i="12"/>
  <c r="AT241" i="12"/>
  <c r="AV250" i="13"/>
  <c r="AV100" i="13"/>
  <c r="AU181" i="13"/>
  <c r="AT182" i="13"/>
  <c r="AY186" i="13" s="1"/>
  <c r="AV82" i="13"/>
  <c r="AT104" i="13"/>
  <c r="AY108" i="13" s="1"/>
  <c r="AT242" i="13"/>
  <c r="AY246" i="13" s="1"/>
  <c r="AU241" i="13"/>
  <c r="AU160" i="13"/>
  <c r="AU31" i="13"/>
  <c r="AZ28" i="13"/>
  <c r="AT212" i="13"/>
  <c r="AY216" i="13" s="1"/>
  <c r="AU211" i="13"/>
  <c r="AT158" i="13"/>
  <c r="AY162" i="13" s="1"/>
  <c r="AU67" i="13"/>
  <c r="AU73" i="13"/>
  <c r="AU214" i="13"/>
  <c r="AU175" i="13"/>
  <c r="AT176" i="13"/>
  <c r="AY180" i="13" s="1"/>
  <c r="AT26" i="13"/>
  <c r="AY30" i="13" s="1"/>
  <c r="AU25" i="13"/>
  <c r="AT188" i="13"/>
  <c r="AY192" i="13" s="1"/>
  <c r="AY32" i="13"/>
  <c r="AY38" i="13" s="1"/>
  <c r="AY44" i="13" s="1"/>
  <c r="AY50" i="13" s="1"/>
  <c r="AY56" i="13" s="1"/>
  <c r="AY62" i="13" s="1"/>
  <c r="AY68" i="13" s="1"/>
  <c r="AY74" i="13" s="1"/>
  <c r="AY80" i="13" s="1"/>
  <c r="AY86" i="13" s="1"/>
  <c r="AY92" i="13" s="1"/>
  <c r="AY98" i="13" s="1"/>
  <c r="AY104" i="13" s="1"/>
  <c r="AY110" i="13" s="1"/>
  <c r="AY116" i="13" s="1"/>
  <c r="AY122" i="13" s="1"/>
  <c r="AY128" i="13" s="1"/>
  <c r="AY134" i="13" s="1"/>
  <c r="AY140" i="13" s="1"/>
  <c r="AY146" i="13" s="1"/>
  <c r="AY152" i="13" s="1"/>
  <c r="AY158" i="13" s="1"/>
  <c r="AY164" i="13" s="1"/>
  <c r="AY170" i="13" s="1"/>
  <c r="AY176" i="13" s="1"/>
  <c r="AY182" i="13" s="1"/>
  <c r="AY188" i="13" s="1"/>
  <c r="AY194" i="13" s="1"/>
  <c r="AY200" i="13" s="1"/>
  <c r="AY206" i="13" s="1"/>
  <c r="AY212" i="13" s="1"/>
  <c r="AY218" i="13" s="1"/>
  <c r="AY224" i="13" s="1"/>
  <c r="AY230" i="13" s="1"/>
  <c r="AY236" i="13" s="1"/>
  <c r="AY242" i="13" s="1"/>
  <c r="AY248" i="13" s="1"/>
  <c r="AY254" i="13" s="1"/>
  <c r="AU193" i="13"/>
  <c r="AT194" i="13"/>
  <c r="AY198" i="13" s="1"/>
  <c r="AT218" i="13"/>
  <c r="AY222" i="13" s="1"/>
  <c r="AU217" i="13"/>
  <c r="BA58" i="13"/>
  <c r="AU58" i="13" s="1"/>
  <c r="AV106" i="13"/>
  <c r="I231" i="12"/>
  <c r="AU237" i="12"/>
  <c r="AU103" i="13"/>
  <c r="AU112" i="13"/>
  <c r="AV172" i="13"/>
  <c r="AT237" i="12"/>
  <c r="AV243" i="12"/>
  <c r="AU127" i="13"/>
  <c r="AT128" i="13"/>
  <c r="AY132" i="13" s="1"/>
  <c r="AV130" i="13"/>
  <c r="AU234" i="12"/>
  <c r="AV234" i="12" s="1"/>
  <c r="AU55" i="13"/>
  <c r="AT56" i="13"/>
  <c r="AY60" i="13" s="1"/>
  <c r="AT92" i="13"/>
  <c r="AY96" i="13" s="1"/>
  <c r="AU202" i="13"/>
  <c r="AU76" i="13"/>
  <c r="AU184" i="13"/>
  <c r="I91" i="13"/>
  <c r="BA46" i="13"/>
  <c r="AU190" i="13"/>
  <c r="AU235" i="13"/>
  <c r="AT236" i="13"/>
  <c r="AY240" i="13" s="1"/>
  <c r="AU205" i="13"/>
  <c r="AT206" i="13"/>
  <c r="AY210" i="13" s="1"/>
  <c r="AU43" i="13"/>
  <c r="AV88" i="13"/>
  <c r="BA26" i="13"/>
  <c r="BA32" i="13" s="1"/>
  <c r="BA38" i="13" s="1"/>
  <c r="BA44" i="13" s="1"/>
  <c r="BA50" i="13" s="1"/>
  <c r="BA56" i="13" s="1"/>
  <c r="BA62" i="13" s="1"/>
  <c r="BA68" i="13" s="1"/>
  <c r="BA74" i="13" s="1"/>
  <c r="BA80" i="13" s="1"/>
  <c r="BA86" i="13" s="1"/>
  <c r="BA92" i="13" s="1"/>
  <c r="BA98" i="13" s="1"/>
  <c r="BA104" i="13" s="1"/>
  <c r="BA110" i="13" s="1"/>
  <c r="BA116" i="13" s="1"/>
  <c r="BA122" i="13" s="1"/>
  <c r="BA128" i="13" s="1"/>
  <c r="BA134" i="13" s="1"/>
  <c r="BA140" i="13" s="1"/>
  <c r="BA146" i="13" s="1"/>
  <c r="BA152" i="13" s="1"/>
  <c r="BA158" i="13" s="1"/>
  <c r="BA164" i="13" s="1"/>
  <c r="BA170" i="13" s="1"/>
  <c r="BA176" i="13" s="1"/>
  <c r="BA182" i="13" s="1"/>
  <c r="BA188" i="13" s="1"/>
  <c r="BA194" i="13" s="1"/>
  <c r="BA200" i="13" s="1"/>
  <c r="BA206" i="13" s="1"/>
  <c r="BA212" i="13" s="1"/>
  <c r="BA218" i="13" s="1"/>
  <c r="BA224" i="13" s="1"/>
  <c r="BA230" i="13" s="1"/>
  <c r="BA236" i="13" s="1"/>
  <c r="BA242" i="13" s="1"/>
  <c r="BA248" i="13" s="1"/>
  <c r="BA254" i="13" s="1"/>
  <c r="AV232" i="13"/>
  <c r="AU61" i="13"/>
  <c r="AT62" i="13"/>
  <c r="AY66" i="13" s="1"/>
  <c r="AT152" i="13"/>
  <c r="AY156" i="13" s="1"/>
  <c r="AT44" i="13"/>
  <c r="AY48" i="13" s="1"/>
  <c r="AU142" i="13"/>
  <c r="AU236" i="12"/>
  <c r="I236" i="12" s="1"/>
  <c r="AV242" i="12"/>
  <c r="AT246" i="12"/>
  <c r="AT110" i="13"/>
  <c r="AY114" i="13" s="1"/>
  <c r="AU109" i="13"/>
  <c r="AW26" i="13"/>
  <c r="AW32" i="13" s="1"/>
  <c r="AW38" i="13" s="1"/>
  <c r="AW44" i="13" s="1"/>
  <c r="AW50" i="13" s="1"/>
  <c r="AW56" i="13" s="1"/>
  <c r="AW62" i="13" s="1"/>
  <c r="AW68" i="13" s="1"/>
  <c r="AW74" i="13" s="1"/>
  <c r="AW80" i="13" s="1"/>
  <c r="AW86" i="13" s="1"/>
  <c r="AW92" i="13" s="1"/>
  <c r="AW98" i="13" s="1"/>
  <c r="AW104" i="13" s="1"/>
  <c r="AW110" i="13" s="1"/>
  <c r="AW116" i="13" s="1"/>
  <c r="AW122" i="13" s="1"/>
  <c r="AW128" i="13" s="1"/>
  <c r="AW134" i="13" s="1"/>
  <c r="AW140" i="13" s="1"/>
  <c r="AW146" i="13" s="1"/>
  <c r="AW152" i="13" s="1"/>
  <c r="AW158" i="13" s="1"/>
  <c r="AW164" i="13" s="1"/>
  <c r="AW170" i="13" s="1"/>
  <c r="AW176" i="13" s="1"/>
  <c r="AW182" i="13" s="1"/>
  <c r="AW188" i="13" s="1"/>
  <c r="AW194" i="13" s="1"/>
  <c r="AW200" i="13" s="1"/>
  <c r="AW206" i="13" s="1"/>
  <c r="AW212" i="13" s="1"/>
  <c r="AW218" i="13" s="1"/>
  <c r="AW224" i="13" s="1"/>
  <c r="AW230" i="13" s="1"/>
  <c r="AW236" i="13" s="1"/>
  <c r="AW242" i="13" s="1"/>
  <c r="AW248" i="13" s="1"/>
  <c r="AW254" i="13" s="1"/>
  <c r="AU166" i="13"/>
  <c r="AT248" i="13"/>
  <c r="AY252" i="13" s="1"/>
  <c r="AT140" i="13"/>
  <c r="AY144" i="13" s="1"/>
  <c r="AU139" i="13"/>
  <c r="AV220" i="13"/>
  <c r="AV34" i="13"/>
  <c r="AV154" i="13"/>
  <c r="AV208" i="13"/>
  <c r="AW228" i="12"/>
  <c r="BA16" i="13"/>
  <c r="BA15" i="13" s="1"/>
  <c r="AT14" i="13"/>
  <c r="AT20" i="13"/>
  <c r="BA22" i="13"/>
  <c r="BA21" i="13" s="1"/>
  <c r="BA27" i="13" s="1"/>
  <c r="BA33" i="13" s="1"/>
  <c r="BA39" i="13" s="1"/>
  <c r="AV16" i="13"/>
  <c r="AU13" i="13"/>
  <c r="AT16" i="13" s="1"/>
  <c r="AX16" i="13"/>
  <c r="AX15" i="13" s="1"/>
  <c r="AW16" i="13"/>
  <c r="AW15" i="13" s="1"/>
  <c r="AY16" i="13"/>
  <c r="AY15" i="13" s="1"/>
  <c r="BB16" i="13"/>
  <c r="BB15" i="13" s="1"/>
  <c r="BB14" i="13"/>
  <c r="AV14" i="13"/>
  <c r="AZ16" i="13"/>
  <c r="AZ15" i="13" s="1"/>
  <c r="AU19" i="13"/>
  <c r="AT22" i="13" s="1"/>
  <c r="AV20" i="13"/>
  <c r="AV26" i="13" s="1"/>
  <c r="AY22" i="13"/>
  <c r="AY21" i="13" s="1"/>
  <c r="AY27" i="13" s="1"/>
  <c r="AY33" i="13" s="1"/>
  <c r="AY39" i="13" s="1"/>
  <c r="AY45" i="13" s="1"/>
  <c r="AY51" i="13" s="1"/>
  <c r="AY57" i="13" s="1"/>
  <c r="AY63" i="13" s="1"/>
  <c r="AY69" i="13" s="1"/>
  <c r="AY75" i="13" s="1"/>
  <c r="AY81" i="13" s="1"/>
  <c r="AY87" i="13" s="1"/>
  <c r="AY93" i="13" s="1"/>
  <c r="AY99" i="13" s="1"/>
  <c r="AY105" i="13" s="1"/>
  <c r="AY111" i="13" s="1"/>
  <c r="AY117" i="13" s="1"/>
  <c r="AY123" i="13" s="1"/>
  <c r="AY129" i="13" s="1"/>
  <c r="AY135" i="13" s="1"/>
  <c r="AY141" i="13" s="1"/>
  <c r="AY147" i="13" s="1"/>
  <c r="AY153" i="13" s="1"/>
  <c r="AY159" i="13" s="1"/>
  <c r="AY165" i="13" s="1"/>
  <c r="AY171" i="13" s="1"/>
  <c r="AY177" i="13" s="1"/>
  <c r="AY183" i="13" s="1"/>
  <c r="AY189" i="13" s="1"/>
  <c r="AY195" i="13" s="1"/>
  <c r="AY201" i="13" s="1"/>
  <c r="AY207" i="13" s="1"/>
  <c r="AY213" i="13" s="1"/>
  <c r="AY219" i="13" s="1"/>
  <c r="AY225" i="13" s="1"/>
  <c r="AY231" i="13" s="1"/>
  <c r="AY237" i="13" s="1"/>
  <c r="AY243" i="13" s="1"/>
  <c r="AY249" i="13" s="1"/>
  <c r="AY255" i="13" s="1"/>
  <c r="AZ22" i="13"/>
  <c r="AZ21" i="13" s="1"/>
  <c r="AX22" i="13"/>
  <c r="AX21" i="13" s="1"/>
  <c r="AV22" i="13"/>
  <c r="AW22" i="13"/>
  <c r="AW21" i="13" s="1"/>
  <c r="AW27" i="13" s="1"/>
  <c r="AW33" i="13" s="1"/>
  <c r="AW39" i="13" s="1"/>
  <c r="AW45" i="13" s="1"/>
  <c r="AW51" i="13" s="1"/>
  <c r="AW57" i="13" s="1"/>
  <c r="AW63" i="13" s="1"/>
  <c r="AW69" i="13" s="1"/>
  <c r="AW75" i="13" s="1"/>
  <c r="AW81" i="13" s="1"/>
  <c r="AW87" i="13" s="1"/>
  <c r="AW93" i="13" s="1"/>
  <c r="AW99" i="13" s="1"/>
  <c r="AW105" i="13" s="1"/>
  <c r="AW111" i="13" s="1"/>
  <c r="AW117" i="13" s="1"/>
  <c r="AW123" i="13" s="1"/>
  <c r="AW129" i="13" s="1"/>
  <c r="AW135" i="13" s="1"/>
  <c r="AW141" i="13" s="1"/>
  <c r="BB22" i="13"/>
  <c r="BB21" i="13" s="1"/>
  <c r="BB27" i="13" s="1"/>
  <c r="BB33" i="13" s="1"/>
  <c r="BB39" i="13" s="1"/>
  <c r="BB45" i="13" s="1"/>
  <c r="BB51" i="13" s="1"/>
  <c r="BB57" i="13" s="1"/>
  <c r="BB63" i="13" s="1"/>
  <c r="BB69" i="13" s="1"/>
  <c r="BB75" i="13" s="1"/>
  <c r="BB81" i="13" s="1"/>
  <c r="BB87" i="13" s="1"/>
  <c r="BB93" i="13" s="1"/>
  <c r="BB99" i="13" s="1"/>
  <c r="BB105" i="13" s="1"/>
  <c r="BB111" i="13" s="1"/>
  <c r="BB117" i="13" s="1"/>
  <c r="BB123" i="13" s="1"/>
  <c r="BB129" i="13" s="1"/>
  <c r="BB135" i="13" s="1"/>
  <c r="BB141" i="13" s="1"/>
  <c r="BB147" i="13" s="1"/>
  <c r="BB153" i="13" s="1"/>
  <c r="BB159" i="13" s="1"/>
  <c r="BB165" i="13" s="1"/>
  <c r="BB171" i="13" s="1"/>
  <c r="BB177" i="13" s="1"/>
  <c r="BB183" i="13" s="1"/>
  <c r="BB189" i="13" s="1"/>
  <c r="BB195" i="13" s="1"/>
  <c r="BB201" i="13" s="1"/>
  <c r="BB207" i="13" s="1"/>
  <c r="BB213" i="13" s="1"/>
  <c r="BB219" i="13" s="1"/>
  <c r="BB225" i="13" s="1"/>
  <c r="BB231" i="13" s="1"/>
  <c r="BB237" i="13" s="1"/>
  <c r="BB243" i="13" s="1"/>
  <c r="BB249" i="13" s="1"/>
  <c r="BB255" i="13" s="1"/>
  <c r="AW147" i="13" l="1"/>
  <c r="AW153" i="13" s="1"/>
  <c r="AW159" i="13" s="1"/>
  <c r="AW165" i="13" s="1"/>
  <c r="AW171" i="13" s="1"/>
  <c r="AW177" i="13" s="1"/>
  <c r="AW183" i="13" s="1"/>
  <c r="AW189" i="13" s="1"/>
  <c r="AW195" i="13" s="1"/>
  <c r="AW201" i="13" s="1"/>
  <c r="AW207" i="13" s="1"/>
  <c r="AW213" i="13" s="1"/>
  <c r="AW219" i="13" s="1"/>
  <c r="AW225" i="13" s="1"/>
  <c r="AW231" i="13" s="1"/>
  <c r="AW237" i="13" s="1"/>
  <c r="AW243" i="13" s="1"/>
  <c r="AW249" i="13" s="1"/>
  <c r="AW255" i="13" s="1"/>
  <c r="AU28" i="13"/>
  <c r="I28" i="13" s="1"/>
  <c r="AW234" i="12"/>
  <c r="AT28" i="13"/>
  <c r="AT25" i="13" s="1"/>
  <c r="AU26" i="13"/>
  <c r="I26" i="13" s="1"/>
  <c r="AT36" i="13"/>
  <c r="AV32" i="13"/>
  <c r="I40" i="13"/>
  <c r="I58" i="13"/>
  <c r="I166" i="13"/>
  <c r="BA246" i="12"/>
  <c r="AZ246" i="12"/>
  <c r="H64" i="13"/>
  <c r="I61" i="13"/>
  <c r="H238" i="13"/>
  <c r="I235" i="13"/>
  <c r="H106" i="13"/>
  <c r="I103" i="13"/>
  <c r="AT30" i="13"/>
  <c r="I214" i="13"/>
  <c r="I148" i="13"/>
  <c r="H82" i="13"/>
  <c r="I79" i="13"/>
  <c r="I121" i="13"/>
  <c r="H124" i="13"/>
  <c r="AT155" i="13"/>
  <c r="AB155" i="13"/>
  <c r="J155" i="13"/>
  <c r="S155" i="13"/>
  <c r="AK155" i="13"/>
  <c r="AU220" i="13"/>
  <c r="AU172" i="13"/>
  <c r="H178" i="13"/>
  <c r="I175" i="13"/>
  <c r="H184" i="13"/>
  <c r="I181" i="13"/>
  <c r="I178" i="13"/>
  <c r="H70" i="13"/>
  <c r="I67" i="13"/>
  <c r="H214" i="13"/>
  <c r="I211" i="13"/>
  <c r="H34" i="13"/>
  <c r="I31" i="13"/>
  <c r="AU100" i="13"/>
  <c r="H250" i="13"/>
  <c r="I247" i="13"/>
  <c r="H148" i="13"/>
  <c r="I145" i="13"/>
  <c r="AU52" i="13"/>
  <c r="I196" i="13"/>
  <c r="H172" i="13"/>
  <c r="I169" i="13"/>
  <c r="I187" i="13"/>
  <c r="H190" i="13"/>
  <c r="I244" i="13"/>
  <c r="H100" i="13"/>
  <c r="I97" i="13"/>
  <c r="I190" i="13"/>
  <c r="I55" i="13"/>
  <c r="H58" i="13"/>
  <c r="AZ27" i="13"/>
  <c r="AZ33" i="13" s="1"/>
  <c r="AZ39" i="13" s="1"/>
  <c r="AZ45" i="13" s="1"/>
  <c r="AZ51" i="13" s="1"/>
  <c r="AZ57" i="13" s="1"/>
  <c r="AZ63" i="13" s="1"/>
  <c r="AZ69" i="13" s="1"/>
  <c r="AZ75" i="13" s="1"/>
  <c r="AZ81" i="13" s="1"/>
  <c r="AZ87" i="13" s="1"/>
  <c r="AZ93" i="13" s="1"/>
  <c r="AZ99" i="13" s="1"/>
  <c r="AZ105" i="13" s="1"/>
  <c r="AZ111" i="13" s="1"/>
  <c r="AZ117" i="13" s="1"/>
  <c r="AZ123" i="13" s="1"/>
  <c r="AZ129" i="13" s="1"/>
  <c r="AZ135" i="13" s="1"/>
  <c r="AZ141" i="13" s="1"/>
  <c r="AZ147" i="13" s="1"/>
  <c r="AZ153" i="13" s="1"/>
  <c r="AZ159" i="13" s="1"/>
  <c r="AZ165" i="13" s="1"/>
  <c r="AZ171" i="13" s="1"/>
  <c r="AZ177" i="13" s="1"/>
  <c r="AZ183" i="13" s="1"/>
  <c r="AZ189" i="13" s="1"/>
  <c r="AZ195" i="13" s="1"/>
  <c r="AZ201" i="13" s="1"/>
  <c r="AZ207" i="13" s="1"/>
  <c r="AZ213" i="13" s="1"/>
  <c r="AZ219" i="13" s="1"/>
  <c r="AZ225" i="13" s="1"/>
  <c r="AZ231" i="13" s="1"/>
  <c r="AZ237" i="13" s="1"/>
  <c r="AZ243" i="13" s="1"/>
  <c r="AZ249" i="13" s="1"/>
  <c r="AZ255" i="13" s="1"/>
  <c r="AU250" i="13"/>
  <c r="H160" i="13"/>
  <c r="I157" i="13"/>
  <c r="AU240" i="12"/>
  <c r="AV240" i="12" s="1"/>
  <c r="I226" i="13"/>
  <c r="I64" i="13"/>
  <c r="AU34" i="13"/>
  <c r="I34" i="13" s="1"/>
  <c r="AU242" i="12"/>
  <c r="AT252" i="12"/>
  <c r="AV248" i="12"/>
  <c r="BA45" i="13"/>
  <c r="BA51" i="13" s="1"/>
  <c r="BA57" i="13" s="1"/>
  <c r="BA63" i="13" s="1"/>
  <c r="BA69" i="13" s="1"/>
  <c r="BA75" i="13" s="1"/>
  <c r="BA81" i="13" s="1"/>
  <c r="BA87" i="13" s="1"/>
  <c r="BA93" i="13" s="1"/>
  <c r="BA99" i="13" s="1"/>
  <c r="BA105" i="13" s="1"/>
  <c r="BA111" i="13" s="1"/>
  <c r="BA117" i="13" s="1"/>
  <c r="BA123" i="13" s="1"/>
  <c r="BA129" i="13" s="1"/>
  <c r="BA135" i="13" s="1"/>
  <c r="BA141" i="13" s="1"/>
  <c r="BA147" i="13" s="1"/>
  <c r="BA153" i="13" s="1"/>
  <c r="BA159" i="13" s="1"/>
  <c r="BA165" i="13" s="1"/>
  <c r="BA171" i="13" s="1"/>
  <c r="BA177" i="13" s="1"/>
  <c r="BA183" i="13" s="1"/>
  <c r="BA189" i="13" s="1"/>
  <c r="BA195" i="13" s="1"/>
  <c r="BA201" i="13" s="1"/>
  <c r="BA207" i="13" s="1"/>
  <c r="BA213" i="13" s="1"/>
  <c r="BA219" i="13" s="1"/>
  <c r="BA225" i="13" s="1"/>
  <c r="BA231" i="13" s="1"/>
  <c r="BA237" i="13" s="1"/>
  <c r="BA243" i="13" s="1"/>
  <c r="BA249" i="13" s="1"/>
  <c r="BA255" i="13" s="1"/>
  <c r="H244" i="13"/>
  <c r="I241" i="13"/>
  <c r="AU232" i="13"/>
  <c r="H88" i="13"/>
  <c r="I85" i="13"/>
  <c r="H130" i="13"/>
  <c r="I127" i="13"/>
  <c r="AB95" i="13"/>
  <c r="J95" i="13"/>
  <c r="AK95" i="13"/>
  <c r="S95" i="13"/>
  <c r="AT95" i="13"/>
  <c r="I76" i="13"/>
  <c r="I217" i="13"/>
  <c r="H220" i="13"/>
  <c r="H76" i="13"/>
  <c r="I73" i="13"/>
  <c r="AU46" i="13"/>
  <c r="AU256" i="13"/>
  <c r="AU136" i="13"/>
  <c r="AU118" i="13"/>
  <c r="H232" i="13"/>
  <c r="I229" i="13"/>
  <c r="H256" i="13"/>
  <c r="I253" i="13"/>
  <c r="I115" i="13"/>
  <c r="H118" i="13"/>
  <c r="I193" i="13"/>
  <c r="H196" i="13"/>
  <c r="H28" i="13"/>
  <c r="I25" i="13"/>
  <c r="AU82" i="13"/>
  <c r="I184" i="13"/>
  <c r="I142" i="13"/>
  <c r="H208" i="13"/>
  <c r="I205" i="13"/>
  <c r="AU106" i="13"/>
  <c r="I160" i="13"/>
  <c r="AT256" i="12"/>
  <c r="AT247" i="12"/>
  <c r="H136" i="13"/>
  <c r="I133" i="13"/>
  <c r="I223" i="13"/>
  <c r="H226" i="13"/>
  <c r="I124" i="13"/>
  <c r="I237" i="12"/>
  <c r="AU243" i="12"/>
  <c r="H40" i="13"/>
  <c r="I37" i="13"/>
  <c r="H202" i="13"/>
  <c r="I199" i="13"/>
  <c r="H166" i="13"/>
  <c r="I163" i="13"/>
  <c r="I238" i="13"/>
  <c r="AU208" i="13"/>
  <c r="H142" i="13"/>
  <c r="I139" i="13"/>
  <c r="H112" i="13"/>
  <c r="I109" i="13"/>
  <c r="AU88" i="13"/>
  <c r="I202" i="13"/>
  <c r="H46" i="13"/>
  <c r="I43" i="13"/>
  <c r="AU130" i="13"/>
  <c r="AT243" i="12"/>
  <c r="AV249" i="12"/>
  <c r="I112" i="13"/>
  <c r="AX27" i="13"/>
  <c r="AX33" i="13" s="1"/>
  <c r="AX39" i="13" s="1"/>
  <c r="AX45" i="13" s="1"/>
  <c r="AX51" i="13" s="1"/>
  <c r="AX57" i="13" s="1"/>
  <c r="AX63" i="13" s="1"/>
  <c r="AX69" i="13" s="1"/>
  <c r="AX75" i="13" s="1"/>
  <c r="AX81" i="13" s="1"/>
  <c r="AX87" i="13" s="1"/>
  <c r="AX93" i="13" s="1"/>
  <c r="AX99" i="13" s="1"/>
  <c r="AX105" i="13" s="1"/>
  <c r="AX111" i="13" s="1"/>
  <c r="AX117" i="13" s="1"/>
  <c r="AX123" i="13" s="1"/>
  <c r="AX129" i="13" s="1"/>
  <c r="AX135" i="13" s="1"/>
  <c r="AX141" i="13" s="1"/>
  <c r="AX147" i="13" s="1"/>
  <c r="AX153" i="13" s="1"/>
  <c r="AX159" i="13" s="1"/>
  <c r="AX165" i="13" s="1"/>
  <c r="AX171" i="13" s="1"/>
  <c r="AX177" i="13" s="1"/>
  <c r="AX183" i="13" s="1"/>
  <c r="AX189" i="13" s="1"/>
  <c r="AX195" i="13" s="1"/>
  <c r="AX201" i="13" s="1"/>
  <c r="AX207" i="13" s="1"/>
  <c r="AX213" i="13" s="1"/>
  <c r="AX219" i="13" s="1"/>
  <c r="AX225" i="13" s="1"/>
  <c r="AX231" i="13" s="1"/>
  <c r="AX237" i="13" s="1"/>
  <c r="AX243" i="13" s="1"/>
  <c r="AX249" i="13" s="1"/>
  <c r="AX255" i="13" s="1"/>
  <c r="AU154" i="13"/>
  <c r="H52" i="13"/>
  <c r="I49" i="13"/>
  <c r="AV15" i="13"/>
  <c r="AT15" i="13"/>
  <c r="AY24" i="13"/>
  <c r="AT24" i="13"/>
  <c r="AT19" i="13"/>
  <c r="AT21" i="13"/>
  <c r="AT18" i="13"/>
  <c r="AY18" i="13"/>
  <c r="AU20" i="13"/>
  <c r="AU14" i="13"/>
  <c r="I14" i="13" s="1"/>
  <c r="H16" i="13"/>
  <c r="I13" i="13"/>
  <c r="AU16" i="13"/>
  <c r="AV21" i="13"/>
  <c r="AV27" i="13" s="1"/>
  <c r="AU22" i="13"/>
  <c r="H22" i="13"/>
  <c r="I19" i="13"/>
  <c r="B24" i="13"/>
  <c r="L2" i="14"/>
  <c r="AT34" i="13" l="1"/>
  <c r="AW240" i="12"/>
  <c r="I82" i="13"/>
  <c r="AT27" i="13"/>
  <c r="AT203" i="13"/>
  <c r="AB203" i="13"/>
  <c r="J203" i="13"/>
  <c r="AK203" i="13"/>
  <c r="S203" i="13"/>
  <c r="AB113" i="13"/>
  <c r="J113" i="13"/>
  <c r="S113" i="13"/>
  <c r="AK113" i="13"/>
  <c r="AT113" i="13"/>
  <c r="J167" i="13"/>
  <c r="AK167" i="13"/>
  <c r="S167" i="13"/>
  <c r="AB167" i="13"/>
  <c r="AT167" i="13"/>
  <c r="I106" i="13"/>
  <c r="AK77" i="13"/>
  <c r="S77" i="13"/>
  <c r="J77" i="13"/>
  <c r="AT77" i="13"/>
  <c r="AB77" i="13"/>
  <c r="AV33" i="13"/>
  <c r="S101" i="13"/>
  <c r="AB101" i="13"/>
  <c r="AT101" i="13"/>
  <c r="J101" i="13"/>
  <c r="AK101" i="13"/>
  <c r="AB239" i="13"/>
  <c r="J239" i="13"/>
  <c r="AK239" i="13"/>
  <c r="S239" i="13"/>
  <c r="AT239" i="13"/>
  <c r="AK119" i="13"/>
  <c r="AT119" i="13"/>
  <c r="S119" i="13"/>
  <c r="J119" i="13"/>
  <c r="AB119" i="13"/>
  <c r="AB131" i="13"/>
  <c r="J131" i="13"/>
  <c r="AK131" i="13"/>
  <c r="S131" i="13"/>
  <c r="AT131" i="13"/>
  <c r="I232" i="13"/>
  <c r="J245" i="13"/>
  <c r="AB245" i="13"/>
  <c r="AK245" i="13"/>
  <c r="S245" i="13"/>
  <c r="AT245" i="13"/>
  <c r="AB191" i="13"/>
  <c r="J191" i="13"/>
  <c r="AK191" i="13"/>
  <c r="S191" i="13"/>
  <c r="AT191" i="13"/>
  <c r="I52" i="13"/>
  <c r="J215" i="13"/>
  <c r="AK215" i="13"/>
  <c r="AT215" i="13"/>
  <c r="AB215" i="13"/>
  <c r="S215" i="13"/>
  <c r="AK185" i="13"/>
  <c r="AT185" i="13"/>
  <c r="J185" i="13"/>
  <c r="S185" i="13"/>
  <c r="AB185" i="13"/>
  <c r="I172" i="13"/>
  <c r="AK83" i="13"/>
  <c r="S83" i="13"/>
  <c r="AB83" i="13"/>
  <c r="AT83" i="13"/>
  <c r="J83" i="13"/>
  <c r="AT257" i="13"/>
  <c r="AB257" i="13"/>
  <c r="J257" i="13"/>
  <c r="AK257" i="13"/>
  <c r="S257" i="13"/>
  <c r="I136" i="13"/>
  <c r="AB143" i="13"/>
  <c r="AT143" i="13"/>
  <c r="J143" i="13"/>
  <c r="S143" i="13"/>
  <c r="AK143" i="13"/>
  <c r="AT107" i="13"/>
  <c r="J107" i="13"/>
  <c r="S107" i="13"/>
  <c r="AK107" i="13"/>
  <c r="AB107" i="13"/>
  <c r="AT65" i="13"/>
  <c r="AB65" i="13"/>
  <c r="J65" i="13"/>
  <c r="S65" i="13"/>
  <c r="AK65" i="13"/>
  <c r="I243" i="12"/>
  <c r="AU249" i="12"/>
  <c r="I88" i="13"/>
  <c r="AT149" i="13"/>
  <c r="J149" i="13"/>
  <c r="AB149" i="13"/>
  <c r="AK149" i="13"/>
  <c r="S149" i="13"/>
  <c r="AT47" i="13"/>
  <c r="AB47" i="13"/>
  <c r="AK47" i="13"/>
  <c r="J47" i="13"/>
  <c r="S47" i="13"/>
  <c r="AK137" i="13"/>
  <c r="J137" i="13"/>
  <c r="AT137" i="13"/>
  <c r="AB137" i="13"/>
  <c r="S137" i="13"/>
  <c r="AB197" i="13"/>
  <c r="AK197" i="13"/>
  <c r="S197" i="13"/>
  <c r="J197" i="13"/>
  <c r="AT197" i="13"/>
  <c r="S233" i="13"/>
  <c r="AK233" i="13"/>
  <c r="AB233" i="13"/>
  <c r="J233" i="13"/>
  <c r="AT233" i="13"/>
  <c r="I256" i="13"/>
  <c r="J221" i="13"/>
  <c r="AB221" i="13"/>
  <c r="AK221" i="13"/>
  <c r="S221" i="13"/>
  <c r="AT221" i="13"/>
  <c r="AU248" i="12"/>
  <c r="I248" i="12" s="1"/>
  <c r="AT258" i="12"/>
  <c r="AV254" i="12"/>
  <c r="I250" i="13"/>
  <c r="AK35" i="13"/>
  <c r="S35" i="13"/>
  <c r="AT35" i="13"/>
  <c r="J35" i="13"/>
  <c r="AB35" i="13"/>
  <c r="S71" i="13"/>
  <c r="AT71" i="13"/>
  <c r="AB71" i="13"/>
  <c r="AK71" i="13"/>
  <c r="J71" i="13"/>
  <c r="AT179" i="13"/>
  <c r="J179" i="13"/>
  <c r="AB179" i="13"/>
  <c r="AK179" i="13"/>
  <c r="S179" i="13"/>
  <c r="AK125" i="13"/>
  <c r="S125" i="13"/>
  <c r="J125" i="13"/>
  <c r="AT125" i="13"/>
  <c r="AB125" i="13"/>
  <c r="AU32" i="13"/>
  <c r="I32" i="13" s="1"/>
  <c r="AT42" i="13"/>
  <c r="AV38" i="13"/>
  <c r="AT249" i="12"/>
  <c r="AV255" i="12"/>
  <c r="J161" i="13"/>
  <c r="S161" i="13"/>
  <c r="AK161" i="13"/>
  <c r="AT161" i="13"/>
  <c r="AB161" i="13"/>
  <c r="AT253" i="12"/>
  <c r="AB173" i="13"/>
  <c r="AT173" i="13"/>
  <c r="AK173" i="13"/>
  <c r="S173" i="13"/>
  <c r="J173" i="13"/>
  <c r="I208" i="13"/>
  <c r="J41" i="13"/>
  <c r="AK41" i="13"/>
  <c r="S41" i="13"/>
  <c r="AT41" i="13"/>
  <c r="AB41" i="13"/>
  <c r="S209" i="13"/>
  <c r="AK209" i="13"/>
  <c r="AB209" i="13"/>
  <c r="J209" i="13"/>
  <c r="AT209" i="13"/>
  <c r="AZ252" i="12"/>
  <c r="BA252" i="12"/>
  <c r="J59" i="13"/>
  <c r="AK59" i="13"/>
  <c r="AT59" i="13"/>
  <c r="AB59" i="13"/>
  <c r="S59" i="13"/>
  <c r="I100" i="13"/>
  <c r="BA30" i="13"/>
  <c r="AU30" i="13" s="1"/>
  <c r="AZ30" i="13"/>
  <c r="BA36" i="13"/>
  <c r="AZ36" i="13"/>
  <c r="I46" i="13"/>
  <c r="AT251" i="13"/>
  <c r="AB251" i="13"/>
  <c r="J251" i="13"/>
  <c r="S251" i="13"/>
  <c r="AK251" i="13"/>
  <c r="I130" i="13"/>
  <c r="AB29" i="13"/>
  <c r="J29" i="13"/>
  <c r="AK29" i="13"/>
  <c r="S29" i="13"/>
  <c r="AT29" i="13"/>
  <c r="AK53" i="13"/>
  <c r="S53" i="13"/>
  <c r="AT53" i="13"/>
  <c r="AB53" i="13"/>
  <c r="J53" i="13"/>
  <c r="I154" i="13"/>
  <c r="AK227" i="13"/>
  <c r="AB227" i="13"/>
  <c r="J227" i="13"/>
  <c r="S227" i="13"/>
  <c r="AT227" i="13"/>
  <c r="I118" i="13"/>
  <c r="AT89" i="13"/>
  <c r="J89" i="13"/>
  <c r="AB89" i="13"/>
  <c r="AK89" i="13"/>
  <c r="S89" i="13"/>
  <c r="AT31" i="13"/>
  <c r="AT40" i="13"/>
  <c r="AU246" i="12"/>
  <c r="AV246" i="12" s="1"/>
  <c r="I242" i="12"/>
  <c r="I220" i="13"/>
  <c r="AK23" i="13"/>
  <c r="S23" i="13"/>
  <c r="AT23" i="13"/>
  <c r="AB23" i="13"/>
  <c r="J23" i="13"/>
  <c r="AZ18" i="13"/>
  <c r="AZ24" i="13"/>
  <c r="BA24" i="13"/>
  <c r="AU24" i="13" s="1"/>
  <c r="AK17" i="13"/>
  <c r="AR18" i="13" s="1"/>
  <c r="AL18" i="13" s="1"/>
  <c r="AN18" i="13" s="1"/>
  <c r="AB17" i="13"/>
  <c r="AI18" i="13" s="1"/>
  <c r="AC18" i="13" s="1"/>
  <c r="AE18" i="13" s="1"/>
  <c r="S17" i="13"/>
  <c r="Z18" i="13" s="1"/>
  <c r="T18" i="13" s="1"/>
  <c r="V18" i="13" s="1"/>
  <c r="AT17" i="13"/>
  <c r="BA18" i="13" s="1"/>
  <c r="AU18" i="13" s="1"/>
  <c r="AV18" i="13" s="1"/>
  <c r="J17" i="13"/>
  <c r="Q18" i="13" s="1"/>
  <c r="K18" i="13" s="1"/>
  <c r="M18" i="13" s="1"/>
  <c r="I20" i="13"/>
  <c r="AT13" i="13"/>
  <c r="AU15" i="13"/>
  <c r="I16" i="13"/>
  <c r="AU21" i="13"/>
  <c r="AU27" i="13" s="1"/>
  <c r="I22" i="13"/>
  <c r="M2" i="14"/>
  <c r="L9" i="14"/>
  <c r="AV30" i="13" l="1"/>
  <c r="AU36" i="13"/>
  <c r="AT255" i="12"/>
  <c r="AZ258" i="12"/>
  <c r="BA258" i="12"/>
  <c r="AZ42" i="13"/>
  <c r="BA42" i="13"/>
  <c r="I249" i="12"/>
  <c r="AU255" i="12"/>
  <c r="AT33" i="13"/>
  <c r="AV39" i="13"/>
  <c r="AU38" i="13"/>
  <c r="I38" i="13" s="1"/>
  <c r="AV44" i="13"/>
  <c r="AT48" i="13"/>
  <c r="AU33" i="13"/>
  <c r="AW30" i="13"/>
  <c r="I27" i="13"/>
  <c r="AT46" i="13"/>
  <c r="AT37" i="13"/>
  <c r="AW246" i="12"/>
  <c r="AW18" i="13"/>
  <c r="AU252" i="12"/>
  <c r="AV252" i="12" s="1"/>
  <c r="AU254" i="12"/>
  <c r="I254" i="12" s="1"/>
  <c r="AV24" i="13"/>
  <c r="AW24" i="13"/>
  <c r="BB18" i="13"/>
  <c r="AD18" i="13"/>
  <c r="L18" i="13"/>
  <c r="AM18" i="13"/>
  <c r="U18" i="13"/>
  <c r="I15" i="13"/>
  <c r="I21" i="13"/>
  <c r="M9" i="14"/>
  <c r="N2" i="14"/>
  <c r="AW252" i="12" l="1"/>
  <c r="I255" i="12"/>
  <c r="BA48" i="13"/>
  <c r="AZ48" i="13"/>
  <c r="AU44" i="13"/>
  <c r="I44" i="13" s="1"/>
  <c r="AV50" i="13"/>
  <c r="AT54" i="13"/>
  <c r="AU42" i="13"/>
  <c r="AT39" i="13"/>
  <c r="AV45" i="13"/>
  <c r="I33" i="13"/>
  <c r="AU39" i="13"/>
  <c r="AW36" i="13"/>
  <c r="AU258" i="12"/>
  <c r="AW258" i="12" s="1"/>
  <c r="AT52" i="13"/>
  <c r="AT43" i="13"/>
  <c r="AV36" i="13"/>
  <c r="N9" i="14"/>
  <c r="O2" i="14"/>
  <c r="AV258" i="12" l="1"/>
  <c r="AU48" i="13"/>
  <c r="AT49" i="13"/>
  <c r="AT58" i="13"/>
  <c r="AV42" i="13"/>
  <c r="AT45" i="13"/>
  <c r="AV48" i="13" s="1"/>
  <c r="AV51" i="13"/>
  <c r="AU50" i="13"/>
  <c r="I50" i="13" s="1"/>
  <c r="AT60" i="13"/>
  <c r="AV56" i="13"/>
  <c r="AW42" i="13"/>
  <c r="I39" i="13"/>
  <c r="AU45" i="13"/>
  <c r="AZ54" i="13"/>
  <c r="BA54" i="13"/>
  <c r="O9" i="14"/>
  <c r="P2" i="14"/>
  <c r="AU56" i="13" l="1"/>
  <c r="I56" i="13" s="1"/>
  <c r="AT66" i="13"/>
  <c r="AV62" i="13"/>
  <c r="AT64" i="13"/>
  <c r="AT55" i="13"/>
  <c r="AW48" i="13"/>
  <c r="I45" i="13"/>
  <c r="AU51" i="13"/>
  <c r="BA60" i="13"/>
  <c r="AZ60" i="13"/>
  <c r="AT51" i="13"/>
  <c r="AV57" i="13"/>
  <c r="AU54" i="13"/>
  <c r="Q2" i="14"/>
  <c r="P9" i="14"/>
  <c r="AU60" i="13" l="1"/>
  <c r="AW54" i="13"/>
  <c r="I51" i="13"/>
  <c r="AU57" i="13"/>
  <c r="AT57" i="13"/>
  <c r="AV63" i="13"/>
  <c r="AT61" i="13"/>
  <c r="AT70" i="13"/>
  <c r="AU62" i="13"/>
  <c r="I62" i="13" s="1"/>
  <c r="AT72" i="13"/>
  <c r="AV68" i="13"/>
  <c r="AZ66" i="13"/>
  <c r="BA66" i="13"/>
  <c r="AV54" i="13"/>
  <c r="R2" i="14"/>
  <c r="Q9" i="14"/>
  <c r="AV60" i="13" l="1"/>
  <c r="AT76" i="13"/>
  <c r="AT67" i="13"/>
  <c r="AU66" i="13"/>
  <c r="AT63" i="13"/>
  <c r="AV69" i="13"/>
  <c r="AU68" i="13"/>
  <c r="I68" i="13" s="1"/>
  <c r="AV74" i="13"/>
  <c r="AT78" i="13"/>
  <c r="BA72" i="13"/>
  <c r="AZ72" i="13"/>
  <c r="AW60" i="13"/>
  <c r="I57" i="13"/>
  <c r="AU63" i="13"/>
  <c r="R9" i="14"/>
  <c r="U2" i="14"/>
  <c r="AV66" i="13" l="1"/>
  <c r="AT69" i="13"/>
  <c r="AV75" i="13"/>
  <c r="AU72" i="13"/>
  <c r="BA78" i="13"/>
  <c r="AZ78" i="13"/>
  <c r="AW66" i="13"/>
  <c r="I63" i="13"/>
  <c r="AU69" i="13"/>
  <c r="AU74" i="13"/>
  <c r="AT84" i="13"/>
  <c r="AV80" i="13"/>
  <c r="AT73" i="13"/>
  <c r="AT82" i="13"/>
  <c r="V2" i="14"/>
  <c r="U9" i="14"/>
  <c r="AU80" i="13" l="1"/>
  <c r="I80" i="13" s="1"/>
  <c r="AT90" i="13"/>
  <c r="AV86" i="13"/>
  <c r="AW72" i="13"/>
  <c r="I69" i="13"/>
  <c r="AU75" i="13"/>
  <c r="AV72" i="13"/>
  <c r="BA84" i="13"/>
  <c r="AZ84" i="13"/>
  <c r="AU78" i="13"/>
  <c r="I74" i="13"/>
  <c r="AT75" i="13"/>
  <c r="AV81" i="13"/>
  <c r="AT88" i="13"/>
  <c r="AT79" i="13"/>
  <c r="V9" i="14"/>
  <c r="W2" i="14"/>
  <c r="AU84" i="13" l="1"/>
  <c r="AV78" i="13"/>
  <c r="AT94" i="13"/>
  <c r="AT85" i="13"/>
  <c r="AW78" i="13"/>
  <c r="I75" i="13"/>
  <c r="AU81" i="13"/>
  <c r="AU86" i="13"/>
  <c r="I86" i="13" s="1"/>
  <c r="AV92" i="13"/>
  <c r="AT96" i="13"/>
  <c r="AT81" i="13"/>
  <c r="AV87" i="13"/>
  <c r="AZ90" i="13"/>
  <c r="BA90" i="13"/>
  <c r="X2" i="14"/>
  <c r="W9" i="14"/>
  <c r="AV84" i="13" l="1"/>
  <c r="BA96" i="13"/>
  <c r="AZ96" i="13"/>
  <c r="I81" i="13"/>
  <c r="AW84" i="13"/>
  <c r="AU87" i="13"/>
  <c r="AU92" i="13"/>
  <c r="AT102" i="13"/>
  <c r="AV98" i="13"/>
  <c r="AT91" i="13"/>
  <c r="AT100" i="13"/>
  <c r="AT87" i="13"/>
  <c r="AV93" i="13"/>
  <c r="AU90" i="13"/>
  <c r="X9" i="14"/>
  <c r="Y2" i="14"/>
  <c r="AV90" i="13" l="1"/>
  <c r="AT97" i="13"/>
  <c r="AT106" i="13"/>
  <c r="BA102" i="13"/>
  <c r="AZ102" i="13"/>
  <c r="AT93" i="13"/>
  <c r="AV99" i="13"/>
  <c r="AW90" i="13"/>
  <c r="I87" i="13"/>
  <c r="AU93" i="13"/>
  <c r="AU96" i="13"/>
  <c r="I92" i="13"/>
  <c r="AU98" i="13"/>
  <c r="I98" i="13" s="1"/>
  <c r="AV104" i="13"/>
  <c r="AT108" i="13"/>
  <c r="Z2" i="14"/>
  <c r="Y9" i="14"/>
  <c r="AV96" i="13" l="1"/>
  <c r="AT99" i="13"/>
  <c r="AV105" i="13"/>
  <c r="AU102" i="13"/>
  <c r="AW96" i="13"/>
  <c r="I93" i="13"/>
  <c r="AU99" i="13"/>
  <c r="AZ108" i="13"/>
  <c r="BA108" i="13"/>
  <c r="AT103" i="13"/>
  <c r="AT112" i="13"/>
  <c r="AU104" i="13"/>
  <c r="I104" i="13" s="1"/>
  <c r="AV110" i="13"/>
  <c r="AT114" i="13"/>
  <c r="Z9" i="14"/>
  <c r="AA2" i="14"/>
  <c r="AU108" i="13" l="1"/>
  <c r="AT118" i="13"/>
  <c r="AT109" i="13"/>
  <c r="AZ114" i="13"/>
  <c r="BA114" i="13"/>
  <c r="AU110" i="13"/>
  <c r="I110" i="13" s="1"/>
  <c r="AV116" i="13"/>
  <c r="AT120" i="13"/>
  <c r="AW102" i="13"/>
  <c r="I99" i="13"/>
  <c r="AU105" i="13"/>
  <c r="AT105" i="13"/>
  <c r="AV111" i="13"/>
  <c r="AV102" i="13"/>
  <c r="AA9" i="14"/>
  <c r="AD2" i="14"/>
  <c r="AV108" i="13" l="1"/>
  <c r="AU114" i="13"/>
  <c r="AT124" i="13"/>
  <c r="AT115" i="13"/>
  <c r="AT111" i="13"/>
  <c r="AV117" i="13"/>
  <c r="I105" i="13"/>
  <c r="AW108" i="13"/>
  <c r="AU111" i="13"/>
  <c r="AU116" i="13"/>
  <c r="I116" i="13" s="1"/>
  <c r="AV122" i="13"/>
  <c r="AT126" i="13"/>
  <c r="BA120" i="13"/>
  <c r="AZ120" i="13"/>
  <c r="AD9" i="14"/>
  <c r="AE2" i="14"/>
  <c r="AV114" i="13" l="1"/>
  <c r="AU120" i="13"/>
  <c r="AT117" i="13"/>
  <c r="AV123" i="13"/>
  <c r="AU122" i="13"/>
  <c r="I122" i="13" s="1"/>
  <c r="AT132" i="13"/>
  <c r="AV128" i="13"/>
  <c r="I111" i="13"/>
  <c r="AU117" i="13"/>
  <c r="AW114" i="13"/>
  <c r="AZ126" i="13"/>
  <c r="BA126" i="13"/>
  <c r="AT121" i="13"/>
  <c r="AT130" i="13"/>
  <c r="AF2" i="14"/>
  <c r="AE9" i="14"/>
  <c r="AV120" i="13" l="1"/>
  <c r="AU126" i="13"/>
  <c r="AW120" i="13"/>
  <c r="I117" i="13"/>
  <c r="AU123" i="13"/>
  <c r="AU128" i="13"/>
  <c r="I128" i="13" s="1"/>
  <c r="AV134" i="13"/>
  <c r="AT138" i="13"/>
  <c r="AT123" i="13"/>
  <c r="AV129" i="13"/>
  <c r="BA132" i="13"/>
  <c r="AZ132" i="13"/>
  <c r="AT136" i="13"/>
  <c r="AT127" i="13"/>
  <c r="AF9" i="14"/>
  <c r="F1" i="14"/>
  <c r="AG2" i="14"/>
  <c r="AV126" i="13" l="1"/>
  <c r="AU134" i="13"/>
  <c r="I134" i="13" s="1"/>
  <c r="AV140" i="13"/>
  <c r="AT144" i="13"/>
  <c r="BA138" i="13"/>
  <c r="AZ138" i="13"/>
  <c r="AT133" i="13"/>
  <c r="AT142" i="13"/>
  <c r="AU132" i="13"/>
  <c r="I123" i="13"/>
  <c r="AW126" i="13"/>
  <c r="AU129" i="13"/>
  <c r="AT129" i="13"/>
  <c r="AV135" i="13"/>
  <c r="AG9" i="14"/>
  <c r="AH2" i="14"/>
  <c r="AU138" i="13" l="1"/>
  <c r="AZ144" i="13"/>
  <c r="BA144" i="13"/>
  <c r="AW132" i="13"/>
  <c r="I129" i="13"/>
  <c r="AU135" i="13"/>
  <c r="AU140" i="13"/>
  <c r="I140" i="13" s="1"/>
  <c r="AT150" i="13"/>
  <c r="AV146" i="13"/>
  <c r="AT135" i="13"/>
  <c r="AV141" i="13"/>
  <c r="AV132" i="13"/>
  <c r="AT148" i="13"/>
  <c r="AT139" i="13"/>
  <c r="AI2" i="14"/>
  <c r="AH9" i="14"/>
  <c r="AW138" i="13" l="1"/>
  <c r="AU144" i="13"/>
  <c r="AV138" i="13"/>
  <c r="AT154" i="13"/>
  <c r="AT145" i="13"/>
  <c r="AT141" i="13"/>
  <c r="AV144" i="13" s="1"/>
  <c r="AV147" i="13"/>
  <c r="I135" i="13"/>
  <c r="AU141" i="13"/>
  <c r="AZ150" i="13"/>
  <c r="BA150" i="13"/>
  <c r="AU146" i="13"/>
  <c r="I146" i="13" s="1"/>
  <c r="AV152" i="13"/>
  <c r="AT156" i="13"/>
  <c r="AJ2" i="14"/>
  <c r="AI9" i="14"/>
  <c r="AW144" i="13" l="1"/>
  <c r="I141" i="13"/>
  <c r="AU147" i="13"/>
  <c r="AT151" i="13"/>
  <c r="AT160" i="13"/>
  <c r="BA156" i="13"/>
  <c r="AZ156" i="13"/>
  <c r="AT147" i="13"/>
  <c r="AV153" i="13"/>
  <c r="AU152" i="13"/>
  <c r="I152" i="13" s="1"/>
  <c r="AT162" i="13"/>
  <c r="AV158" i="13"/>
  <c r="AU150" i="13"/>
  <c r="AJ9" i="14"/>
  <c r="AM2" i="14"/>
  <c r="AU156" i="13" l="1"/>
  <c r="AV150" i="13"/>
  <c r="AZ162" i="13"/>
  <c r="BA162" i="13"/>
  <c r="AT157" i="13"/>
  <c r="AT166" i="13"/>
  <c r="AU158" i="13"/>
  <c r="AT168" i="13"/>
  <c r="AV164" i="13"/>
  <c r="I147" i="13"/>
  <c r="AW150" i="13"/>
  <c r="AU153" i="13"/>
  <c r="AT153" i="13"/>
  <c r="AV159" i="13"/>
  <c r="AN2" i="14"/>
  <c r="AM9" i="14"/>
  <c r="AW156" i="13" l="1"/>
  <c r="AU164" i="13"/>
  <c r="I164" i="13" s="1"/>
  <c r="AV170" i="13"/>
  <c r="AT174" i="13"/>
  <c r="AZ168" i="13"/>
  <c r="BA168" i="13"/>
  <c r="AV156" i="13"/>
  <c r="I153" i="13"/>
  <c r="AU159" i="13"/>
  <c r="AU162" i="13"/>
  <c r="I158" i="13"/>
  <c r="AT159" i="13"/>
  <c r="AV165" i="13"/>
  <c r="AT172" i="13"/>
  <c r="AT163" i="13"/>
  <c r="AO2" i="14"/>
  <c r="AN9" i="14"/>
  <c r="AU168" i="13" l="1"/>
  <c r="AV162" i="13"/>
  <c r="AT165" i="13"/>
  <c r="AV171" i="13"/>
  <c r="I159" i="13"/>
  <c r="AW162" i="13"/>
  <c r="AU165" i="13"/>
  <c r="BA174" i="13"/>
  <c r="AZ174" i="13"/>
  <c r="AU170" i="13"/>
  <c r="I170" i="13" s="1"/>
  <c r="AT180" i="13"/>
  <c r="AV176" i="13"/>
  <c r="AT178" i="13"/>
  <c r="AT169" i="13"/>
  <c r="AO9" i="14"/>
  <c r="AP2" i="14"/>
  <c r="AV168" i="13" l="1"/>
  <c r="AW168" i="13"/>
  <c r="AU174" i="13"/>
  <c r="BA180" i="13"/>
  <c r="AZ180" i="13"/>
  <c r="AT184" i="13"/>
  <c r="AT175" i="13"/>
  <c r="AT171" i="13"/>
  <c r="AV177" i="13"/>
  <c r="I165" i="13"/>
  <c r="AU171" i="13"/>
  <c r="AU176" i="13"/>
  <c r="AV182" i="13"/>
  <c r="AT186" i="13"/>
  <c r="AQ2" i="14"/>
  <c r="AP9" i="14"/>
  <c r="AT177" i="13" l="1"/>
  <c r="AV183" i="13"/>
  <c r="AW174" i="13"/>
  <c r="I171" i="13"/>
  <c r="AU177" i="13"/>
  <c r="BA186" i="13"/>
  <c r="AZ186" i="13"/>
  <c r="AT190" i="13"/>
  <c r="AT181" i="13"/>
  <c r="AV174" i="13"/>
  <c r="AU180" i="13"/>
  <c r="I176" i="13"/>
  <c r="AU182" i="13"/>
  <c r="I182" i="13" s="1"/>
  <c r="AV188" i="13"/>
  <c r="AT192" i="13"/>
  <c r="AR2" i="14"/>
  <c r="AQ9" i="14"/>
  <c r="AV180" i="13" l="1"/>
  <c r="AU188" i="13"/>
  <c r="I188" i="13" s="1"/>
  <c r="AT198" i="13"/>
  <c r="AV194" i="13"/>
  <c r="AT187" i="13"/>
  <c r="AT196" i="13"/>
  <c r="AT183" i="13"/>
  <c r="AV189" i="13"/>
  <c r="AZ192" i="13"/>
  <c r="BA192" i="13"/>
  <c r="AU192" i="13" s="1"/>
  <c r="AU186" i="13"/>
  <c r="I177" i="13"/>
  <c r="AW180" i="13"/>
  <c r="AU183" i="13"/>
  <c r="AS2" i="14"/>
  <c r="AR9" i="14"/>
  <c r="AV186" i="13" l="1"/>
  <c r="AU194" i="13"/>
  <c r="I194" i="13" s="1"/>
  <c r="AT204" i="13"/>
  <c r="AV200" i="13"/>
  <c r="I183" i="13"/>
  <c r="AW186" i="13"/>
  <c r="AU189" i="13"/>
  <c r="AT193" i="13"/>
  <c r="AT202" i="13"/>
  <c r="AT189" i="13"/>
  <c r="AV192" i="13" s="1"/>
  <c r="AV195" i="13"/>
  <c r="AZ198" i="13"/>
  <c r="BA198" i="13"/>
  <c r="AS9" i="14"/>
  <c r="AV2" i="14"/>
  <c r="AU198" i="13" l="1"/>
  <c r="AW192" i="13"/>
  <c r="I189" i="13"/>
  <c r="AU195" i="13"/>
  <c r="AT195" i="13"/>
  <c r="AV201" i="13"/>
  <c r="AU200" i="13"/>
  <c r="I200" i="13" s="1"/>
  <c r="AV206" i="13"/>
  <c r="AT210" i="13"/>
  <c r="BA204" i="13"/>
  <c r="AZ204" i="13"/>
  <c r="AT208" i="13"/>
  <c r="AT199" i="13"/>
  <c r="AV9" i="14"/>
  <c r="AW2" i="14"/>
  <c r="AV198" i="13" l="1"/>
  <c r="AU204" i="13"/>
  <c r="AT214" i="13"/>
  <c r="AT205" i="13"/>
  <c r="BA210" i="13"/>
  <c r="AZ210" i="13"/>
  <c r="AU206" i="13"/>
  <c r="I206" i="13" s="1"/>
  <c r="AV212" i="13"/>
  <c r="AT216" i="13"/>
  <c r="AW198" i="13"/>
  <c r="I195" i="13"/>
  <c r="AU201" i="13"/>
  <c r="AT201" i="13"/>
  <c r="AV207" i="13"/>
  <c r="AX2" i="14"/>
  <c r="AW9" i="14"/>
  <c r="AV204" i="13" l="1"/>
  <c r="AU210" i="13"/>
  <c r="AW204" i="13"/>
  <c r="I201" i="13"/>
  <c r="AU207" i="13"/>
  <c r="AT211" i="13"/>
  <c r="AT220" i="13"/>
  <c r="AZ216" i="13"/>
  <c r="BA216" i="13"/>
  <c r="AU212" i="13"/>
  <c r="I212" i="13" s="1"/>
  <c r="AV218" i="13"/>
  <c r="AT222" i="13"/>
  <c r="AT207" i="13"/>
  <c r="AV210" i="13" s="1"/>
  <c r="AV213" i="13"/>
  <c r="AX9" i="14"/>
  <c r="AY2" i="14"/>
  <c r="AU216" i="13" l="1"/>
  <c r="AT213" i="13"/>
  <c r="AV219" i="13"/>
  <c r="AZ222" i="13"/>
  <c r="BA222" i="13"/>
  <c r="AW210" i="13"/>
  <c r="I207" i="13"/>
  <c r="AU213" i="13"/>
  <c r="AU218" i="13"/>
  <c r="I218" i="13" s="1"/>
  <c r="AT228" i="13"/>
  <c r="AV224" i="13"/>
  <c r="AT217" i="13"/>
  <c r="AT226" i="13"/>
  <c r="AZ2" i="14"/>
  <c r="AY9" i="14"/>
  <c r="AV216" i="13" l="1"/>
  <c r="AT219" i="13"/>
  <c r="AV225" i="13"/>
  <c r="AT223" i="13"/>
  <c r="AT232" i="13"/>
  <c r="AU224" i="13"/>
  <c r="I224" i="13" s="1"/>
  <c r="AT234" i="13"/>
  <c r="AV230" i="13"/>
  <c r="BA228" i="13"/>
  <c r="AZ228" i="13"/>
  <c r="AW216" i="13"/>
  <c r="I213" i="13"/>
  <c r="AU219" i="13"/>
  <c r="AU222" i="13"/>
  <c r="BA2" i="14"/>
  <c r="AZ9" i="14"/>
  <c r="AV222" i="13" l="1"/>
  <c r="I219" i="13"/>
  <c r="AW222" i="13"/>
  <c r="AU225" i="13"/>
  <c r="AZ234" i="13"/>
  <c r="BA234" i="13"/>
  <c r="AU228" i="13"/>
  <c r="AU230" i="13"/>
  <c r="I230" i="13" s="1"/>
  <c r="AT240" i="13"/>
  <c r="AV236" i="13"/>
  <c r="AT225" i="13"/>
  <c r="AV231" i="13"/>
  <c r="AT238" i="13"/>
  <c r="AT229" i="13"/>
  <c r="BA9" i="14"/>
  <c r="BB2" i="14"/>
  <c r="BB9" i="14" s="1"/>
  <c r="AW228" i="13" l="1"/>
  <c r="BB208" i="14"/>
  <c r="AV40" i="14"/>
  <c r="AY28" i="14"/>
  <c r="AY217" i="14"/>
  <c r="AW247" i="14"/>
  <c r="BB199" i="14"/>
  <c r="AW220" i="14"/>
  <c r="AZ181" i="14"/>
  <c r="BB133" i="14"/>
  <c r="AW169" i="14"/>
  <c r="AW34" i="14"/>
  <c r="AW142" i="14"/>
  <c r="AW130" i="14"/>
  <c r="AZ40" i="14"/>
  <c r="BA85" i="14"/>
  <c r="AV229" i="14"/>
  <c r="BA172" i="14"/>
  <c r="BA34" i="14"/>
  <c r="AY169" i="14"/>
  <c r="AZ82" i="14"/>
  <c r="AW37" i="14"/>
  <c r="AY49" i="14"/>
  <c r="AV43" i="14"/>
  <c r="AX31" i="14"/>
  <c r="AV76" i="14"/>
  <c r="BB46" i="14"/>
  <c r="BB148" i="14"/>
  <c r="AW172" i="14"/>
  <c r="AV196" i="14"/>
  <c r="AZ193" i="14"/>
  <c r="AZ211" i="14"/>
  <c r="AX202" i="14"/>
  <c r="BB118" i="14"/>
  <c r="AY208" i="14"/>
  <c r="AY139" i="14"/>
  <c r="AZ240" i="13"/>
  <c r="BA240" i="13"/>
  <c r="BA133" i="14"/>
  <c r="AY61" i="14"/>
  <c r="AV205" i="14"/>
  <c r="AX184" i="14"/>
  <c r="BA67" i="14"/>
  <c r="AW61" i="14"/>
  <c r="AZ49" i="14"/>
  <c r="AX214" i="14"/>
  <c r="AX256" i="14"/>
  <c r="AW43" i="14"/>
  <c r="AX226" i="14"/>
  <c r="BA181" i="14"/>
  <c r="AW94" i="14"/>
  <c r="BA112" i="14"/>
  <c r="AV88" i="14"/>
  <c r="AY34" i="14"/>
  <c r="AX145" i="14"/>
  <c r="AU236" i="13"/>
  <c r="I236" i="13" s="1"/>
  <c r="AV242" i="13"/>
  <c r="AT246" i="13"/>
  <c r="AY235" i="14"/>
  <c r="AW121" i="14"/>
  <c r="AZ151" i="14"/>
  <c r="AX73" i="14"/>
  <c r="BB106" i="14"/>
  <c r="AZ28" i="14"/>
  <c r="AV228" i="13"/>
  <c r="AV211" i="14"/>
  <c r="AW187" i="14"/>
  <c r="BA91" i="14"/>
  <c r="BB145" i="14"/>
  <c r="BB130" i="14"/>
  <c r="AT231" i="13"/>
  <c r="AV237" i="13"/>
  <c r="AW202" i="14"/>
  <c r="BA241" i="14"/>
  <c r="AZ145" i="14"/>
  <c r="AX166" i="14"/>
  <c r="AW238" i="14"/>
  <c r="AZ55" i="14"/>
  <c r="AX64" i="14"/>
  <c r="BB196" i="14"/>
  <c r="AY157" i="14"/>
  <c r="AZ199" i="14"/>
  <c r="AU234" i="13"/>
  <c r="BB121" i="14"/>
  <c r="BA214" i="14"/>
  <c r="AY151" i="14"/>
  <c r="AV46" i="14"/>
  <c r="AX100" i="14"/>
  <c r="AX118" i="14"/>
  <c r="AY160" i="14"/>
  <c r="AV31" i="14"/>
  <c r="AY118" i="14"/>
  <c r="AX163" i="14"/>
  <c r="AW175" i="14"/>
  <c r="BB73" i="14"/>
  <c r="AV85" i="14"/>
  <c r="BA49" i="14"/>
  <c r="AW151" i="14"/>
  <c r="AV127" i="14"/>
  <c r="AX241" i="14"/>
  <c r="BA166" i="14"/>
  <c r="AW256" i="14"/>
  <c r="BA151" i="14"/>
  <c r="AZ232" i="14"/>
  <c r="BA256" i="14"/>
  <c r="AY181" i="14"/>
  <c r="AX196" i="14"/>
  <c r="AY82" i="14"/>
  <c r="AX190" i="14"/>
  <c r="AX55" i="14"/>
  <c r="AZ79" i="14"/>
  <c r="AZ223" i="14"/>
  <c r="AV250" i="14"/>
  <c r="AX139" i="14"/>
  <c r="AW100" i="14"/>
  <c r="BB88" i="14"/>
  <c r="AW85" i="14"/>
  <c r="AX175" i="14"/>
  <c r="AV160" i="14"/>
  <c r="AV226" i="14"/>
  <c r="AY190" i="14"/>
  <c r="I225" i="13"/>
  <c r="AU231" i="13"/>
  <c r="BA157" i="14"/>
  <c r="BB76" i="14"/>
  <c r="AV151" i="14"/>
  <c r="AV157" i="14"/>
  <c r="AW136" i="14"/>
  <c r="AY55" i="14"/>
  <c r="AY127" i="14"/>
  <c r="AW226" i="14"/>
  <c r="AZ37" i="14"/>
  <c r="BB31" i="14"/>
  <c r="AV166" i="14"/>
  <c r="BA205" i="14"/>
  <c r="BB40" i="14"/>
  <c r="AV67" i="14"/>
  <c r="AY112" i="14"/>
  <c r="AV106" i="14"/>
  <c r="AV136" i="14"/>
  <c r="AY133" i="14"/>
  <c r="AY73" i="14"/>
  <c r="AW148" i="14"/>
  <c r="AZ139" i="14"/>
  <c r="AW49" i="14"/>
  <c r="AY172" i="14"/>
  <c r="AY37" i="14"/>
  <c r="BB151" i="14"/>
  <c r="BA130" i="14"/>
  <c r="AW199" i="14"/>
  <c r="BA37" i="14"/>
  <c r="BB112" i="14"/>
  <c r="BB235" i="14"/>
  <c r="AY25" i="14"/>
  <c r="AW196" i="14"/>
  <c r="BA55" i="14"/>
  <c r="BA199" i="14"/>
  <c r="AV133" i="14"/>
  <c r="AZ148" i="14"/>
  <c r="AY91" i="14"/>
  <c r="AW64" i="14"/>
  <c r="AZ97" i="14"/>
  <c r="AZ52" i="14"/>
  <c r="BB91" i="14"/>
  <c r="AZ160" i="14"/>
  <c r="AX178" i="14"/>
  <c r="AX127" i="14"/>
  <c r="AZ133" i="14"/>
  <c r="BA106" i="14"/>
  <c r="BA139" i="14"/>
  <c r="AV28" i="14"/>
  <c r="BB34" i="14"/>
  <c r="BA169" i="14"/>
  <c r="BB109" i="14"/>
  <c r="AV253" i="14"/>
  <c r="AY115" i="14"/>
  <c r="AV70" i="14"/>
  <c r="AX106" i="14"/>
  <c r="AV199" i="14"/>
  <c r="AX181" i="14"/>
  <c r="AY109" i="14"/>
  <c r="AZ250" i="14"/>
  <c r="AW193" i="14"/>
  <c r="BA28" i="14"/>
  <c r="AZ253" i="14"/>
  <c r="BA211" i="14"/>
  <c r="BA142" i="14"/>
  <c r="AW208" i="14"/>
  <c r="AY94" i="14"/>
  <c r="BB181" i="14"/>
  <c r="AV130" i="14"/>
  <c r="AZ73" i="14"/>
  <c r="AV115" i="14"/>
  <c r="AV208" i="14"/>
  <c r="AX220" i="14"/>
  <c r="BA226" i="14"/>
  <c r="AZ208" i="14"/>
  <c r="AV187" i="14"/>
  <c r="AW232" i="14"/>
  <c r="AZ178" i="14"/>
  <c r="AY64" i="14"/>
  <c r="AY241" i="14"/>
  <c r="AZ43" i="14"/>
  <c r="AV112" i="14"/>
  <c r="AY247" i="14"/>
  <c r="AV118" i="14"/>
  <c r="AW88" i="14"/>
  <c r="AW55" i="14"/>
  <c r="BA244" i="14"/>
  <c r="BB166" i="14"/>
  <c r="AX43" i="14"/>
  <c r="AY130" i="14"/>
  <c r="BB217" i="14"/>
  <c r="AZ58" i="14"/>
  <c r="BA253" i="14"/>
  <c r="AZ115" i="14"/>
  <c r="AX247" i="14"/>
  <c r="BB85" i="14"/>
  <c r="AZ163" i="14"/>
  <c r="AZ106" i="14"/>
  <c r="AX103" i="14"/>
  <c r="BA58" i="14"/>
  <c r="AZ241" i="14"/>
  <c r="AZ190" i="14"/>
  <c r="AW31" i="14"/>
  <c r="AX250" i="14"/>
  <c r="AY145" i="14"/>
  <c r="AX193" i="14"/>
  <c r="AZ184" i="14"/>
  <c r="AW163" i="14"/>
  <c r="AW118" i="14"/>
  <c r="AZ142" i="14"/>
  <c r="AY142" i="14"/>
  <c r="BA145" i="14"/>
  <c r="AZ64" i="14"/>
  <c r="BB139" i="14"/>
  <c r="AY232" i="14"/>
  <c r="AW253" i="14"/>
  <c r="AZ91" i="14"/>
  <c r="AX85" i="14"/>
  <c r="AY178" i="14"/>
  <c r="BB100" i="14"/>
  <c r="BA97" i="14"/>
  <c r="AX142" i="14"/>
  <c r="BA193" i="14"/>
  <c r="AX79" i="14"/>
  <c r="AV124" i="14"/>
  <c r="AZ31" i="14"/>
  <c r="AX82" i="14"/>
  <c r="AV34" i="14"/>
  <c r="AZ169" i="14"/>
  <c r="AV91" i="14"/>
  <c r="AY136" i="14"/>
  <c r="BB205" i="14"/>
  <c r="AV139" i="14"/>
  <c r="AV235" i="14"/>
  <c r="AW139" i="14"/>
  <c r="BB79" i="14"/>
  <c r="AY184" i="14"/>
  <c r="AY76" i="14"/>
  <c r="AZ244" i="14"/>
  <c r="AZ175" i="14"/>
  <c r="BA46" i="14"/>
  <c r="AV73" i="14"/>
  <c r="AW112" i="14"/>
  <c r="AX136" i="14"/>
  <c r="AZ100" i="14"/>
  <c r="BB202" i="14"/>
  <c r="BB160" i="14"/>
  <c r="AW157" i="14"/>
  <c r="BA178" i="14"/>
  <c r="BB55" i="14"/>
  <c r="AY124" i="14"/>
  <c r="AV214" i="14"/>
  <c r="BA61" i="14"/>
  <c r="BA25" i="14"/>
  <c r="AV148" i="14"/>
  <c r="AX94" i="14"/>
  <c r="AX130" i="14"/>
  <c r="AV172" i="14"/>
  <c r="BA196" i="14"/>
  <c r="AZ109" i="14"/>
  <c r="BB28" i="14"/>
  <c r="AX70" i="14"/>
  <c r="AY199" i="14"/>
  <c r="AX244" i="14"/>
  <c r="AZ130" i="14"/>
  <c r="AW229" i="14"/>
  <c r="BB136" i="14"/>
  <c r="AW91" i="14"/>
  <c r="BA103" i="14"/>
  <c r="AZ226" i="14"/>
  <c r="AX37" i="14"/>
  <c r="BB220" i="14"/>
  <c r="BB169" i="14"/>
  <c r="AX217" i="14"/>
  <c r="BB142" i="14"/>
  <c r="AY58" i="14"/>
  <c r="AX205" i="14"/>
  <c r="AX160" i="14"/>
  <c r="AW46" i="14"/>
  <c r="AV241" i="14"/>
  <c r="AX124" i="14"/>
  <c r="AW235" i="14"/>
  <c r="BA247" i="14"/>
  <c r="AV163" i="14"/>
  <c r="AV232" i="14"/>
  <c r="AZ76" i="14"/>
  <c r="AW190" i="14"/>
  <c r="BB97" i="14"/>
  <c r="AZ94" i="14"/>
  <c r="BA115" i="14"/>
  <c r="AV25" i="14"/>
  <c r="AV103" i="14"/>
  <c r="BB103" i="14"/>
  <c r="BA232" i="14"/>
  <c r="AX40" i="14"/>
  <c r="AX58" i="14"/>
  <c r="AX169" i="14"/>
  <c r="AY211" i="14"/>
  <c r="BB67" i="14"/>
  <c r="AX232" i="14"/>
  <c r="AX61" i="14"/>
  <c r="BB253" i="14"/>
  <c r="AX115" i="14"/>
  <c r="BB184" i="14"/>
  <c r="AX88" i="14"/>
  <c r="BB70" i="14"/>
  <c r="AZ46" i="14"/>
  <c r="AX199" i="14"/>
  <c r="BA148" i="14"/>
  <c r="AW217" i="14"/>
  <c r="AZ88" i="14"/>
  <c r="AY223" i="14"/>
  <c r="BB172" i="14"/>
  <c r="AY244" i="14"/>
  <c r="AY79" i="14"/>
  <c r="AV247" i="14"/>
  <c r="AZ217" i="14"/>
  <c r="BB25" i="14"/>
  <c r="AY238" i="14"/>
  <c r="AW70" i="14"/>
  <c r="AZ25" i="14"/>
  <c r="BB94" i="14"/>
  <c r="AW178" i="14"/>
  <c r="BB241" i="14"/>
  <c r="BB238" i="14"/>
  <c r="BB190" i="14"/>
  <c r="BA223" i="14"/>
  <c r="AY40" i="14"/>
  <c r="BA235" i="14"/>
  <c r="AY202" i="14"/>
  <c r="AX151" i="14"/>
  <c r="BB61" i="14"/>
  <c r="AY163" i="14"/>
  <c r="AW79" i="14"/>
  <c r="BA43" i="14"/>
  <c r="AY46" i="14"/>
  <c r="BA124" i="14"/>
  <c r="BA250" i="14"/>
  <c r="BB193" i="14"/>
  <c r="BB223" i="14"/>
  <c r="AY187" i="14"/>
  <c r="BA154" i="14"/>
  <c r="AW58" i="14"/>
  <c r="AV217" i="14"/>
  <c r="AZ202" i="14"/>
  <c r="AV154" i="14"/>
  <c r="AW109" i="14"/>
  <c r="AY175" i="14"/>
  <c r="AY214" i="14"/>
  <c r="BA73" i="14"/>
  <c r="AY166" i="14"/>
  <c r="AZ121" i="14"/>
  <c r="BA160" i="14"/>
  <c r="AV190" i="14"/>
  <c r="AW154" i="14"/>
  <c r="AY31" i="14"/>
  <c r="AV109" i="14"/>
  <c r="BB49" i="14"/>
  <c r="AW181" i="14"/>
  <c r="AW124" i="14"/>
  <c r="AZ166" i="14"/>
  <c r="AZ154" i="14"/>
  <c r="BB211" i="14"/>
  <c r="AV184" i="14"/>
  <c r="BA82" i="14"/>
  <c r="AW184" i="14"/>
  <c r="AZ70" i="14"/>
  <c r="BA175" i="14"/>
  <c r="BB229" i="14"/>
  <c r="AY52" i="14"/>
  <c r="AY229" i="14"/>
  <c r="BB178" i="14"/>
  <c r="AW214" i="14"/>
  <c r="AY196" i="14"/>
  <c r="AX109" i="14"/>
  <c r="BA40" i="14"/>
  <c r="AW160" i="14"/>
  <c r="BA184" i="14"/>
  <c r="AW52" i="14"/>
  <c r="AW25" i="14"/>
  <c r="AV58" i="14"/>
  <c r="AY253" i="14"/>
  <c r="AX154" i="14"/>
  <c r="AZ85" i="14"/>
  <c r="AW67" i="14"/>
  <c r="BB37" i="14"/>
  <c r="AX76" i="14"/>
  <c r="AY205" i="14"/>
  <c r="AV49" i="14"/>
  <c r="AX34" i="14"/>
  <c r="AY154" i="14"/>
  <c r="AX223" i="14"/>
  <c r="AY97" i="14"/>
  <c r="BA127" i="14"/>
  <c r="AX235" i="14"/>
  <c r="BB124" i="14"/>
  <c r="AW205" i="14"/>
  <c r="AX112" i="14"/>
  <c r="AZ214" i="14"/>
  <c r="BA202" i="14"/>
  <c r="AY250" i="14"/>
  <c r="AV100" i="14"/>
  <c r="BB244" i="14"/>
  <c r="AW145" i="14"/>
  <c r="AW127" i="14"/>
  <c r="BA31" i="14"/>
  <c r="AV82" i="14"/>
  <c r="BB247" i="14"/>
  <c r="AV64" i="14"/>
  <c r="AV178" i="14"/>
  <c r="AV55" i="14"/>
  <c r="BB175" i="14"/>
  <c r="AV121" i="14"/>
  <c r="AW76" i="14"/>
  <c r="AW106" i="14"/>
  <c r="BB52" i="14"/>
  <c r="BA187" i="14"/>
  <c r="AY100" i="14"/>
  <c r="AX67" i="14"/>
  <c r="BB187" i="14"/>
  <c r="AX187" i="14"/>
  <c r="BA217" i="14"/>
  <c r="AY70" i="14"/>
  <c r="AW241" i="14"/>
  <c r="AY193" i="14"/>
  <c r="AV169" i="14"/>
  <c r="AZ235" i="14"/>
  <c r="BB232" i="14"/>
  <c r="AW133" i="14"/>
  <c r="AX229" i="14"/>
  <c r="AZ136" i="14"/>
  <c r="AZ124" i="14"/>
  <c r="AY220" i="14"/>
  <c r="AZ256" i="14"/>
  <c r="AX28" i="14"/>
  <c r="AY148" i="14"/>
  <c r="BA79" i="14"/>
  <c r="BA136" i="14"/>
  <c r="BA220" i="14"/>
  <c r="BA52" i="14"/>
  <c r="AW97" i="14"/>
  <c r="AZ196" i="14"/>
  <c r="AZ187" i="14"/>
  <c r="AW166" i="14"/>
  <c r="BB157" i="14"/>
  <c r="AY256" i="14"/>
  <c r="BB115" i="14"/>
  <c r="AX49" i="14"/>
  <c r="AY103" i="14"/>
  <c r="BA238" i="14"/>
  <c r="BA190" i="14"/>
  <c r="AV220" i="14"/>
  <c r="AZ238" i="14"/>
  <c r="AV175" i="14"/>
  <c r="AY121" i="14"/>
  <c r="AW73" i="14"/>
  <c r="AV202" i="14"/>
  <c r="AZ118" i="14"/>
  <c r="AV61" i="14"/>
  <c r="BB250" i="14"/>
  <c r="BA118" i="14"/>
  <c r="AZ247" i="14"/>
  <c r="BA64" i="14"/>
  <c r="AW250" i="14"/>
  <c r="AV145" i="14"/>
  <c r="AV97" i="14"/>
  <c r="AX211" i="14"/>
  <c r="BA70" i="14"/>
  <c r="AV79" i="14"/>
  <c r="AZ127" i="14"/>
  <c r="BB127" i="14"/>
  <c r="AX208" i="14"/>
  <c r="AW28" i="14"/>
  <c r="AY88" i="14"/>
  <c r="AV244" i="14"/>
  <c r="AX25" i="14"/>
  <c r="AX148" i="14"/>
  <c r="AV94" i="14"/>
  <c r="AY43" i="14"/>
  <c r="AZ103" i="14"/>
  <c r="AV37" i="14"/>
  <c r="AX97" i="14"/>
  <c r="BA121" i="14"/>
  <c r="BB82" i="14"/>
  <c r="AV181" i="14"/>
  <c r="BA94" i="14"/>
  <c r="AV52" i="14"/>
  <c r="AZ112" i="14"/>
  <c r="AZ67" i="14"/>
  <c r="BB154" i="14"/>
  <c r="AW82" i="14"/>
  <c r="AV193" i="14"/>
  <c r="BB214" i="14"/>
  <c r="AW223" i="14"/>
  <c r="AY67" i="14"/>
  <c r="BB58" i="14"/>
  <c r="AX157" i="14"/>
  <c r="AW115" i="14"/>
  <c r="BA109" i="14"/>
  <c r="AZ61" i="14"/>
  <c r="AZ157" i="14"/>
  <c r="AX121" i="14"/>
  <c r="BB256" i="14"/>
  <c r="AZ34" i="14"/>
  <c r="AW211" i="14"/>
  <c r="BB226" i="14"/>
  <c r="BA208" i="14"/>
  <c r="BB64" i="14"/>
  <c r="BA229" i="14"/>
  <c r="AX172" i="14"/>
  <c r="BA88" i="14"/>
  <c r="AX238" i="14"/>
  <c r="AV142" i="14"/>
  <c r="AX46" i="14"/>
  <c r="AX133" i="14"/>
  <c r="AX91" i="14"/>
  <c r="BA76" i="14"/>
  <c r="BB163" i="14"/>
  <c r="AV223" i="14"/>
  <c r="AT244" i="13"/>
  <c r="AT235" i="13"/>
  <c r="AZ172" i="14"/>
  <c r="AV256" i="14"/>
  <c r="AW244" i="14"/>
  <c r="AW103" i="14"/>
  <c r="AX253" i="14"/>
  <c r="AZ205" i="14"/>
  <c r="AW40" i="14"/>
  <c r="AX52" i="14"/>
  <c r="BA163" i="14"/>
  <c r="AY106" i="14"/>
  <c r="AY85" i="14"/>
  <c r="BA100" i="14"/>
  <c r="AV238" i="14"/>
  <c r="AY226" i="14"/>
  <c r="AZ220" i="14"/>
  <c r="AZ229" i="14"/>
  <c r="BB43" i="14"/>
  <c r="AY13" i="14"/>
  <c r="AY14" i="14" s="1"/>
  <c r="BB13" i="14"/>
  <c r="BB14" i="14" s="1"/>
  <c r="AV13" i="14"/>
  <c r="AX13" i="14"/>
  <c r="AX14" i="14" s="1"/>
  <c r="AW13" i="14"/>
  <c r="AW14" i="14" s="1"/>
  <c r="AZ13" i="14"/>
  <c r="AZ14" i="14" s="1"/>
  <c r="BA13" i="14"/>
  <c r="BA14" i="14" s="1"/>
  <c r="BA19" i="14"/>
  <c r="BA20" i="14" s="1"/>
  <c r="AY19" i="14"/>
  <c r="AY20" i="14" s="1"/>
  <c r="AV19" i="14"/>
  <c r="BB19" i="14"/>
  <c r="BB20" i="14" s="1"/>
  <c r="AZ19" i="14"/>
  <c r="AZ20" i="14" s="1"/>
  <c r="AX19" i="14"/>
  <c r="AX20" i="14" s="1"/>
  <c r="AW19" i="14"/>
  <c r="AW20" i="14" s="1"/>
  <c r="BB16" i="14"/>
  <c r="BB15" i="14" s="1"/>
  <c r="AX16" i="14"/>
  <c r="AX15" i="14" s="1"/>
  <c r="AV16" i="14"/>
  <c r="BA16" i="14"/>
  <c r="BA15" i="14" s="1"/>
  <c r="AW16" i="14"/>
  <c r="AW15" i="14" s="1"/>
  <c r="AZ16" i="14"/>
  <c r="AZ15" i="14" s="1"/>
  <c r="AY16" i="14"/>
  <c r="AY15" i="14" s="1"/>
  <c r="BA22" i="14"/>
  <c r="BA21" i="14" s="1"/>
  <c r="AW22" i="14"/>
  <c r="AW21" i="14" s="1"/>
  <c r="AY22" i="14"/>
  <c r="AY21" i="14" s="1"/>
  <c r="AZ22" i="14"/>
  <c r="AZ21" i="14" s="1"/>
  <c r="AX22" i="14"/>
  <c r="AX21" i="14" s="1"/>
  <c r="AV22" i="14"/>
  <c r="BB22" i="14"/>
  <c r="BB21" i="14" s="1"/>
  <c r="AY27" i="14" l="1"/>
  <c r="AZ27" i="14"/>
  <c r="AZ33" i="14" s="1"/>
  <c r="AZ39" i="14" s="1"/>
  <c r="AZ45" i="14" s="1"/>
  <c r="AZ51" i="14" s="1"/>
  <c r="AZ57" i="14" s="1"/>
  <c r="AZ63" i="14" s="1"/>
  <c r="AZ69" i="14" s="1"/>
  <c r="AZ75" i="14" s="1"/>
  <c r="AZ81" i="14" s="1"/>
  <c r="AZ87" i="14" s="1"/>
  <c r="AZ93" i="14" s="1"/>
  <c r="AZ99" i="14" s="1"/>
  <c r="AZ105" i="14" s="1"/>
  <c r="AZ111" i="14" s="1"/>
  <c r="AZ117" i="14" s="1"/>
  <c r="AZ123" i="14" s="1"/>
  <c r="AZ129" i="14" s="1"/>
  <c r="AZ135" i="14" s="1"/>
  <c r="AZ141" i="14" s="1"/>
  <c r="AZ147" i="14" s="1"/>
  <c r="AZ153" i="14" s="1"/>
  <c r="AZ159" i="14" s="1"/>
  <c r="AZ165" i="14" s="1"/>
  <c r="AZ171" i="14" s="1"/>
  <c r="AZ177" i="14" s="1"/>
  <c r="AZ183" i="14" s="1"/>
  <c r="AZ189" i="14" s="1"/>
  <c r="AZ195" i="14" s="1"/>
  <c r="AZ201" i="14" s="1"/>
  <c r="AZ207" i="14" s="1"/>
  <c r="AZ213" i="14" s="1"/>
  <c r="AZ219" i="14" s="1"/>
  <c r="AZ225" i="14" s="1"/>
  <c r="AZ231" i="14" s="1"/>
  <c r="AZ237" i="14" s="1"/>
  <c r="AZ243" i="14" s="1"/>
  <c r="AZ249" i="14" s="1"/>
  <c r="AZ255" i="14" s="1"/>
  <c r="AU229" i="14"/>
  <c r="H232" i="14" s="1"/>
  <c r="AU76" i="14"/>
  <c r="I76" i="14" s="1"/>
  <c r="AU43" i="14"/>
  <c r="H46" i="14" s="1"/>
  <c r="BB26" i="14"/>
  <c r="BB32" i="14" s="1"/>
  <c r="BB38" i="14" s="1"/>
  <c r="BB44" i="14" s="1"/>
  <c r="BB50" i="14" s="1"/>
  <c r="BB56" i="14" s="1"/>
  <c r="BB62" i="14" s="1"/>
  <c r="BB68" i="14" s="1"/>
  <c r="BB74" i="14" s="1"/>
  <c r="BB80" i="14" s="1"/>
  <c r="BB86" i="14" s="1"/>
  <c r="BB92" i="14" s="1"/>
  <c r="BB98" i="14" s="1"/>
  <c r="BB104" i="14" s="1"/>
  <c r="BB110" i="14" s="1"/>
  <c r="BB116" i="14" s="1"/>
  <c r="BB122" i="14" s="1"/>
  <c r="BB128" i="14" s="1"/>
  <c r="BB134" i="14" s="1"/>
  <c r="BB140" i="14" s="1"/>
  <c r="BB146" i="14" s="1"/>
  <c r="BB152" i="14" s="1"/>
  <c r="BB158" i="14" s="1"/>
  <c r="BB164" i="14" s="1"/>
  <c r="BB170" i="14" s="1"/>
  <c r="BB176" i="14" s="1"/>
  <c r="BB182" i="14" s="1"/>
  <c r="BB188" i="14" s="1"/>
  <c r="BB194" i="14" s="1"/>
  <c r="BB200" i="14" s="1"/>
  <c r="BB206" i="14" s="1"/>
  <c r="BB212" i="14" s="1"/>
  <c r="BB218" i="14" s="1"/>
  <c r="BB224" i="14" s="1"/>
  <c r="BB230" i="14" s="1"/>
  <c r="BB236" i="14" s="1"/>
  <c r="BB242" i="14" s="1"/>
  <c r="BB248" i="14" s="1"/>
  <c r="BB254" i="14" s="1"/>
  <c r="AY26" i="14"/>
  <c r="AY32" i="14" s="1"/>
  <c r="AY38" i="14" s="1"/>
  <c r="AY44" i="14" s="1"/>
  <c r="AY50" i="14" s="1"/>
  <c r="AY56" i="14" s="1"/>
  <c r="AY62" i="14" s="1"/>
  <c r="AY68" i="14" s="1"/>
  <c r="AY74" i="14" s="1"/>
  <c r="AY80" i="14" s="1"/>
  <c r="AY86" i="14" s="1"/>
  <c r="AY92" i="14" s="1"/>
  <c r="AY98" i="14" s="1"/>
  <c r="AY104" i="14" s="1"/>
  <c r="AY110" i="14" s="1"/>
  <c r="AY116" i="14" s="1"/>
  <c r="AY122" i="14" s="1"/>
  <c r="AY128" i="14" s="1"/>
  <c r="AY134" i="14" s="1"/>
  <c r="AY140" i="14" s="1"/>
  <c r="AY146" i="14" s="1"/>
  <c r="AY152" i="14" s="1"/>
  <c r="AY158" i="14" s="1"/>
  <c r="AY164" i="14" s="1"/>
  <c r="AY170" i="14" s="1"/>
  <c r="AY176" i="14" s="1"/>
  <c r="AY182" i="14" s="1"/>
  <c r="AY188" i="14" s="1"/>
  <c r="AY194" i="14" s="1"/>
  <c r="AY200" i="14" s="1"/>
  <c r="AY206" i="14" s="1"/>
  <c r="AY212" i="14" s="1"/>
  <c r="AY218" i="14" s="1"/>
  <c r="AY224" i="14" s="1"/>
  <c r="AY230" i="14" s="1"/>
  <c r="AY236" i="14" s="1"/>
  <c r="AY242" i="14" s="1"/>
  <c r="AY248" i="14" s="1"/>
  <c r="AY254" i="14" s="1"/>
  <c r="AU247" i="14"/>
  <c r="H250" i="14" s="1"/>
  <c r="AX27" i="14"/>
  <c r="AX33" i="14" s="1"/>
  <c r="AX39" i="14" s="1"/>
  <c r="AX45" i="14" s="1"/>
  <c r="AX51" i="14" s="1"/>
  <c r="AX57" i="14" s="1"/>
  <c r="AX63" i="14" s="1"/>
  <c r="AX69" i="14" s="1"/>
  <c r="AX75" i="14" s="1"/>
  <c r="AX81" i="14" s="1"/>
  <c r="AX87" i="14" s="1"/>
  <c r="AX93" i="14" s="1"/>
  <c r="AX99" i="14" s="1"/>
  <c r="AX105" i="14" s="1"/>
  <c r="AX111" i="14" s="1"/>
  <c r="AX117" i="14" s="1"/>
  <c r="AX123" i="14" s="1"/>
  <c r="AX129" i="14" s="1"/>
  <c r="AX135" i="14" s="1"/>
  <c r="AX141" i="14" s="1"/>
  <c r="AX147" i="14" s="1"/>
  <c r="AX153" i="14" s="1"/>
  <c r="AX159" i="14" s="1"/>
  <c r="AX165" i="14" s="1"/>
  <c r="AX171" i="14" s="1"/>
  <c r="AX177" i="14" s="1"/>
  <c r="AX183" i="14" s="1"/>
  <c r="AX189" i="14" s="1"/>
  <c r="AX195" i="14" s="1"/>
  <c r="AX201" i="14" s="1"/>
  <c r="AX207" i="14" s="1"/>
  <c r="AX213" i="14" s="1"/>
  <c r="AX219" i="14" s="1"/>
  <c r="AX225" i="14" s="1"/>
  <c r="AX231" i="14" s="1"/>
  <c r="AX237" i="14" s="1"/>
  <c r="AX243" i="14" s="1"/>
  <c r="AX249" i="14" s="1"/>
  <c r="AX255" i="14" s="1"/>
  <c r="AU196" i="14"/>
  <c r="I196" i="14" s="1"/>
  <c r="AU151" i="14"/>
  <c r="AT152" i="14"/>
  <c r="AY156" i="14" s="1"/>
  <c r="AT224" i="14"/>
  <c r="AY228" i="14" s="1"/>
  <c r="AU238" i="14"/>
  <c r="AU37" i="14"/>
  <c r="AT38" i="14"/>
  <c r="AY42" i="14" s="1"/>
  <c r="AU256" i="14"/>
  <c r="AW27" i="14"/>
  <c r="AW33" i="14" s="1"/>
  <c r="AW39" i="14" s="1"/>
  <c r="AW45" i="14" s="1"/>
  <c r="AW51" i="14" s="1"/>
  <c r="AW57" i="14" s="1"/>
  <c r="AW63" i="14" s="1"/>
  <c r="AW69" i="14" s="1"/>
  <c r="AW75" i="14" s="1"/>
  <c r="AW81" i="14" s="1"/>
  <c r="AW87" i="14" s="1"/>
  <c r="AW93" i="14" s="1"/>
  <c r="AW99" i="14" s="1"/>
  <c r="AW105" i="14" s="1"/>
  <c r="AW111" i="14" s="1"/>
  <c r="AW117" i="14" s="1"/>
  <c r="AW123" i="14" s="1"/>
  <c r="AW129" i="14" s="1"/>
  <c r="AW135" i="14" s="1"/>
  <c r="AW141" i="14" s="1"/>
  <c r="AW147" i="14" s="1"/>
  <c r="AW153" i="14" s="1"/>
  <c r="AW159" i="14" s="1"/>
  <c r="AW165" i="14" s="1"/>
  <c r="AW171" i="14" s="1"/>
  <c r="AW177" i="14" s="1"/>
  <c r="AW183" i="14" s="1"/>
  <c r="AW189" i="14" s="1"/>
  <c r="AW195" i="14" s="1"/>
  <c r="AW201" i="14" s="1"/>
  <c r="AW207" i="14" s="1"/>
  <c r="AW213" i="14" s="1"/>
  <c r="AW219" i="14" s="1"/>
  <c r="AW225" i="14" s="1"/>
  <c r="AW231" i="14" s="1"/>
  <c r="AW237" i="14" s="1"/>
  <c r="AW243" i="14" s="1"/>
  <c r="AW249" i="14" s="1"/>
  <c r="AW255" i="14" s="1"/>
  <c r="AU79" i="14"/>
  <c r="AT80" i="14"/>
  <c r="AY84" i="14" s="1"/>
  <c r="AU109" i="14"/>
  <c r="AT110" i="14"/>
  <c r="AY114" i="14" s="1"/>
  <c r="AU40" i="14"/>
  <c r="BB27" i="14"/>
  <c r="BB33" i="14" s="1"/>
  <c r="BB39" i="14" s="1"/>
  <c r="BB45" i="14" s="1"/>
  <c r="BB51" i="14" s="1"/>
  <c r="BB57" i="14" s="1"/>
  <c r="BB63" i="14" s="1"/>
  <c r="BB69" i="14" s="1"/>
  <c r="BB75" i="14" s="1"/>
  <c r="BB81" i="14" s="1"/>
  <c r="BB87" i="14" s="1"/>
  <c r="BB93" i="14" s="1"/>
  <c r="BB99" i="14" s="1"/>
  <c r="BB105" i="14" s="1"/>
  <c r="BB111" i="14" s="1"/>
  <c r="BB117" i="14" s="1"/>
  <c r="BB123" i="14" s="1"/>
  <c r="BB129" i="14" s="1"/>
  <c r="BB135" i="14" s="1"/>
  <c r="BB141" i="14" s="1"/>
  <c r="BB147" i="14" s="1"/>
  <c r="BB153" i="14" s="1"/>
  <c r="BB159" i="14" s="1"/>
  <c r="BB165" i="14" s="1"/>
  <c r="BB171" i="14" s="1"/>
  <c r="BB177" i="14" s="1"/>
  <c r="BB183" i="14" s="1"/>
  <c r="BB189" i="14" s="1"/>
  <c r="BB195" i="14" s="1"/>
  <c r="BB201" i="14" s="1"/>
  <c r="BB207" i="14" s="1"/>
  <c r="BB213" i="14" s="1"/>
  <c r="BB219" i="14" s="1"/>
  <c r="BB225" i="14" s="1"/>
  <c r="BB231" i="14" s="1"/>
  <c r="BB237" i="14" s="1"/>
  <c r="BB243" i="14" s="1"/>
  <c r="BB249" i="14" s="1"/>
  <c r="BB255" i="14" s="1"/>
  <c r="AU187" i="14"/>
  <c r="AU208" i="14"/>
  <c r="BA27" i="14"/>
  <c r="BA33" i="14" s="1"/>
  <c r="BA39" i="14" s="1"/>
  <c r="BA45" i="14" s="1"/>
  <c r="BA51" i="14" s="1"/>
  <c r="BA57" i="14" s="1"/>
  <c r="BA63" i="14" s="1"/>
  <c r="BA69" i="14" s="1"/>
  <c r="BA75" i="14" s="1"/>
  <c r="BA81" i="14" s="1"/>
  <c r="BA87" i="14" s="1"/>
  <c r="BA93" i="14" s="1"/>
  <c r="BA99" i="14" s="1"/>
  <c r="BA105" i="14" s="1"/>
  <c r="BA111" i="14" s="1"/>
  <c r="BA117" i="14" s="1"/>
  <c r="BA123" i="14" s="1"/>
  <c r="BA129" i="14" s="1"/>
  <c r="BA135" i="14" s="1"/>
  <c r="BA141" i="14" s="1"/>
  <c r="BA147" i="14" s="1"/>
  <c r="BA153" i="14" s="1"/>
  <c r="BA159" i="14" s="1"/>
  <c r="BA165" i="14" s="1"/>
  <c r="BA171" i="14" s="1"/>
  <c r="BA177" i="14" s="1"/>
  <c r="BA183" i="14" s="1"/>
  <c r="BA189" i="14" s="1"/>
  <c r="BA195" i="14" s="1"/>
  <c r="BA201" i="14" s="1"/>
  <c r="BA207" i="14" s="1"/>
  <c r="BA213" i="14" s="1"/>
  <c r="BA219" i="14" s="1"/>
  <c r="BA225" i="14" s="1"/>
  <c r="BA231" i="14" s="1"/>
  <c r="BA237" i="14" s="1"/>
  <c r="BA243" i="14" s="1"/>
  <c r="BA249" i="14" s="1"/>
  <c r="BA255" i="14" s="1"/>
  <c r="AU106" i="14"/>
  <c r="AU157" i="14"/>
  <c r="AT158" i="14"/>
  <c r="AY162" i="14" s="1"/>
  <c r="AT188" i="14"/>
  <c r="AY192" i="14" s="1"/>
  <c r="AU142" i="14"/>
  <c r="AU91" i="14"/>
  <c r="AU226" i="14"/>
  <c r="AT176" i="14"/>
  <c r="AY180" i="14" s="1"/>
  <c r="AU55" i="14"/>
  <c r="AT56" i="14"/>
  <c r="AY60" i="14" s="1"/>
  <c r="AU100" i="14"/>
  <c r="AW26" i="14"/>
  <c r="AW32" i="14" s="1"/>
  <c r="AW38" i="14" s="1"/>
  <c r="AW44" i="14" s="1"/>
  <c r="AW50" i="14" s="1"/>
  <c r="AW56" i="14" s="1"/>
  <c r="AW62" i="14" s="1"/>
  <c r="AW68" i="14" s="1"/>
  <c r="AW74" i="14" s="1"/>
  <c r="AW80" i="14" s="1"/>
  <c r="AW86" i="14" s="1"/>
  <c r="AW92" i="14" s="1"/>
  <c r="AW98" i="14" s="1"/>
  <c r="AW104" i="14" s="1"/>
  <c r="AW110" i="14" s="1"/>
  <c r="AW116" i="14" s="1"/>
  <c r="AW122" i="14" s="1"/>
  <c r="AW128" i="14" s="1"/>
  <c r="AW134" i="14" s="1"/>
  <c r="AW140" i="14" s="1"/>
  <c r="AW146" i="14" s="1"/>
  <c r="AW152" i="14" s="1"/>
  <c r="AW158" i="14" s="1"/>
  <c r="AW164" i="14" s="1"/>
  <c r="AW170" i="14" s="1"/>
  <c r="AW176" i="14" s="1"/>
  <c r="AW182" i="14" s="1"/>
  <c r="AW188" i="14" s="1"/>
  <c r="AW194" i="14" s="1"/>
  <c r="AW200" i="14" s="1"/>
  <c r="AW206" i="14" s="1"/>
  <c r="AW212" i="14" s="1"/>
  <c r="AW218" i="14" s="1"/>
  <c r="AW224" i="14" s="1"/>
  <c r="AW230" i="14" s="1"/>
  <c r="AW236" i="14" s="1"/>
  <c r="AW242" i="14" s="1"/>
  <c r="AW248" i="14" s="1"/>
  <c r="AW254" i="14" s="1"/>
  <c r="AU163" i="14"/>
  <c r="AT164" i="14"/>
  <c r="AY168" i="14" s="1"/>
  <c r="AU214" i="14"/>
  <c r="AT74" i="14"/>
  <c r="AY78" i="14" s="1"/>
  <c r="AU73" i="14"/>
  <c r="AU136" i="14"/>
  <c r="AU115" i="14"/>
  <c r="AU166" i="14"/>
  <c r="AU85" i="14"/>
  <c r="AT86" i="14"/>
  <c r="AY90" i="14" s="1"/>
  <c r="AU175" i="14"/>
  <c r="AT237" i="13"/>
  <c r="AV243" i="13"/>
  <c r="BA246" i="13"/>
  <c r="AZ246" i="13"/>
  <c r="AT44" i="14"/>
  <c r="AY48" i="14" s="1"/>
  <c r="AU58" i="14"/>
  <c r="AU235" i="14"/>
  <c r="AT236" i="14"/>
  <c r="AY240" i="14" s="1"/>
  <c r="AT116" i="14"/>
  <c r="AY120" i="14" s="1"/>
  <c r="AU28" i="14"/>
  <c r="AU82" i="14"/>
  <c r="AU70" i="14"/>
  <c r="AT254" i="14"/>
  <c r="AY258" i="14" s="1"/>
  <c r="AU244" i="14"/>
  <c r="AU202" i="14"/>
  <c r="AU220" i="14"/>
  <c r="AU121" i="14"/>
  <c r="AT122" i="14"/>
  <c r="AY126" i="14" s="1"/>
  <c r="AT218" i="14"/>
  <c r="AY222" i="14" s="1"/>
  <c r="AU217" i="14"/>
  <c r="AU148" i="14"/>
  <c r="AU124" i="14"/>
  <c r="AU64" i="14"/>
  <c r="AU253" i="14"/>
  <c r="AU67" i="14"/>
  <c r="AV234" i="13"/>
  <c r="AU242" i="13"/>
  <c r="I242" i="13" s="1"/>
  <c r="AV248" i="13"/>
  <c r="AT252" i="13"/>
  <c r="AT241" i="13"/>
  <c r="AT250" i="13"/>
  <c r="AU223" i="14"/>
  <c r="AU178" i="14"/>
  <c r="AU190" i="14"/>
  <c r="AU154" i="14"/>
  <c r="AT248" i="14"/>
  <c r="AY252" i="14" s="1"/>
  <c r="AU25" i="14"/>
  <c r="AT26" i="14"/>
  <c r="AY30" i="14" s="1"/>
  <c r="AU232" i="14"/>
  <c r="AU139" i="14"/>
  <c r="AT92" i="14"/>
  <c r="AY96" i="14" s="1"/>
  <c r="AU118" i="14"/>
  <c r="AU133" i="14"/>
  <c r="AT134" i="14"/>
  <c r="AY138" i="14" s="1"/>
  <c r="AU250" i="14"/>
  <c r="AU240" i="13"/>
  <c r="AX26" i="14"/>
  <c r="AX32" i="14" s="1"/>
  <c r="AX38" i="14" s="1"/>
  <c r="AX44" i="14" s="1"/>
  <c r="AX50" i="14" s="1"/>
  <c r="AX56" i="14" s="1"/>
  <c r="AX62" i="14" s="1"/>
  <c r="AX68" i="14" s="1"/>
  <c r="AX74" i="14" s="1"/>
  <c r="AX80" i="14" s="1"/>
  <c r="AX86" i="14" s="1"/>
  <c r="AX92" i="14" s="1"/>
  <c r="AX98" i="14" s="1"/>
  <c r="AX104" i="14" s="1"/>
  <c r="AX110" i="14" s="1"/>
  <c r="AX116" i="14" s="1"/>
  <c r="AX122" i="14" s="1"/>
  <c r="AX128" i="14" s="1"/>
  <c r="AX134" i="14" s="1"/>
  <c r="AX140" i="14" s="1"/>
  <c r="AX146" i="14" s="1"/>
  <c r="AX152" i="14" s="1"/>
  <c r="AX158" i="14" s="1"/>
  <c r="AX164" i="14" s="1"/>
  <c r="AX170" i="14" s="1"/>
  <c r="AX176" i="14" s="1"/>
  <c r="AX182" i="14" s="1"/>
  <c r="AX188" i="14" s="1"/>
  <c r="AX194" i="14" s="1"/>
  <c r="AX200" i="14" s="1"/>
  <c r="AX206" i="14" s="1"/>
  <c r="AX212" i="14" s="1"/>
  <c r="AX218" i="14" s="1"/>
  <c r="AX224" i="14" s="1"/>
  <c r="AX230" i="14" s="1"/>
  <c r="AX236" i="14" s="1"/>
  <c r="AX242" i="14" s="1"/>
  <c r="AX248" i="14" s="1"/>
  <c r="AX254" i="14" s="1"/>
  <c r="AT50" i="14"/>
  <c r="AY54" i="14" s="1"/>
  <c r="AU49" i="14"/>
  <c r="AU184" i="14"/>
  <c r="AT242" i="14"/>
  <c r="AY246" i="14" s="1"/>
  <c r="AU241" i="14"/>
  <c r="AU172" i="14"/>
  <c r="AT182" i="14"/>
  <c r="AY186" i="14" s="1"/>
  <c r="AU31" i="14"/>
  <c r="AT32" i="14"/>
  <c r="AY36" i="14" s="1"/>
  <c r="AU46" i="14"/>
  <c r="AU211" i="14"/>
  <c r="AT212" i="14"/>
  <c r="AY216" i="14" s="1"/>
  <c r="AT206" i="14"/>
  <c r="AY210" i="14" s="1"/>
  <c r="AU205" i="14"/>
  <c r="AU112" i="14"/>
  <c r="AT128" i="14"/>
  <c r="AY132" i="14" s="1"/>
  <c r="AU127" i="14"/>
  <c r="AU130" i="14"/>
  <c r="AU94" i="14"/>
  <c r="AU181" i="14"/>
  <c r="AU88" i="14"/>
  <c r="AU97" i="14"/>
  <c r="AT98" i="14"/>
  <c r="AY102" i="14" s="1"/>
  <c r="AU61" i="14"/>
  <c r="AT62" i="14"/>
  <c r="AY66" i="14" s="1"/>
  <c r="AU193" i="14"/>
  <c r="AT194" i="14"/>
  <c r="AY198" i="14" s="1"/>
  <c r="AU52" i="14"/>
  <c r="AT146" i="14"/>
  <c r="AY150" i="14" s="1"/>
  <c r="AU145" i="14"/>
  <c r="AT230" i="14"/>
  <c r="AY234" i="14" s="1"/>
  <c r="AU169" i="14"/>
  <c r="AT170" i="14"/>
  <c r="AY174" i="14" s="1"/>
  <c r="AT68" i="14"/>
  <c r="AY72" i="14" s="1"/>
  <c r="AZ26" i="14"/>
  <c r="AZ32" i="14" s="1"/>
  <c r="AZ38" i="14" s="1"/>
  <c r="AZ44" i="14" s="1"/>
  <c r="AZ50" i="14" s="1"/>
  <c r="AZ56" i="14" s="1"/>
  <c r="AZ62" i="14" s="1"/>
  <c r="AZ68" i="14" s="1"/>
  <c r="AZ74" i="14" s="1"/>
  <c r="AZ80" i="14" s="1"/>
  <c r="AZ86" i="14" s="1"/>
  <c r="AZ92" i="14" s="1"/>
  <c r="AZ98" i="14" s="1"/>
  <c r="AZ104" i="14" s="1"/>
  <c r="AZ110" i="14" s="1"/>
  <c r="AZ116" i="14" s="1"/>
  <c r="AZ122" i="14" s="1"/>
  <c r="AZ128" i="14" s="1"/>
  <c r="AZ134" i="14" s="1"/>
  <c r="AZ140" i="14" s="1"/>
  <c r="AZ146" i="14" s="1"/>
  <c r="AZ152" i="14" s="1"/>
  <c r="AZ158" i="14" s="1"/>
  <c r="AZ164" i="14" s="1"/>
  <c r="AZ170" i="14" s="1"/>
  <c r="AZ176" i="14" s="1"/>
  <c r="AZ182" i="14" s="1"/>
  <c r="AZ188" i="14" s="1"/>
  <c r="AZ194" i="14" s="1"/>
  <c r="AZ200" i="14" s="1"/>
  <c r="AZ206" i="14" s="1"/>
  <c r="AZ212" i="14" s="1"/>
  <c r="AZ218" i="14" s="1"/>
  <c r="AZ224" i="14" s="1"/>
  <c r="AZ230" i="14" s="1"/>
  <c r="AZ236" i="14" s="1"/>
  <c r="AZ242" i="14" s="1"/>
  <c r="AZ248" i="14" s="1"/>
  <c r="AZ254" i="14" s="1"/>
  <c r="AU103" i="14"/>
  <c r="AT104" i="14"/>
  <c r="AY108" i="14" s="1"/>
  <c r="BA26" i="14"/>
  <c r="BA32" i="14" s="1"/>
  <c r="BA38" i="14" s="1"/>
  <c r="BA44" i="14" s="1"/>
  <c r="BA50" i="14" s="1"/>
  <c r="BA56" i="14" s="1"/>
  <c r="BA62" i="14" s="1"/>
  <c r="BA68" i="14" s="1"/>
  <c r="BA74" i="14" s="1"/>
  <c r="BA80" i="14" s="1"/>
  <c r="BA86" i="14" s="1"/>
  <c r="BA92" i="14" s="1"/>
  <c r="BA98" i="14" s="1"/>
  <c r="BA104" i="14" s="1"/>
  <c r="BA110" i="14" s="1"/>
  <c r="BA116" i="14" s="1"/>
  <c r="BA122" i="14" s="1"/>
  <c r="BA128" i="14" s="1"/>
  <c r="BA134" i="14" s="1"/>
  <c r="BA140" i="14" s="1"/>
  <c r="BA146" i="14" s="1"/>
  <c r="BA152" i="14" s="1"/>
  <c r="BA158" i="14" s="1"/>
  <c r="BA164" i="14" s="1"/>
  <c r="BA170" i="14" s="1"/>
  <c r="BA176" i="14" s="1"/>
  <c r="BA182" i="14" s="1"/>
  <c r="BA188" i="14" s="1"/>
  <c r="BA194" i="14" s="1"/>
  <c r="BA200" i="14" s="1"/>
  <c r="BA206" i="14" s="1"/>
  <c r="BA212" i="14" s="1"/>
  <c r="BA218" i="14" s="1"/>
  <c r="BA224" i="14" s="1"/>
  <c r="BA230" i="14" s="1"/>
  <c r="BA236" i="14" s="1"/>
  <c r="BA242" i="14" s="1"/>
  <c r="BA248" i="14" s="1"/>
  <c r="BA254" i="14" s="1"/>
  <c r="AT140" i="14"/>
  <c r="AY144" i="14" s="1"/>
  <c r="AU34" i="14"/>
  <c r="AU199" i="14"/>
  <c r="AT200" i="14"/>
  <c r="AY204" i="14" s="1"/>
  <c r="AW234" i="13"/>
  <c r="I231" i="13"/>
  <c r="AU237" i="13"/>
  <c r="AU160" i="14"/>
  <c r="AY33" i="14"/>
  <c r="AY39" i="14" s="1"/>
  <c r="AY45" i="14" s="1"/>
  <c r="AY51" i="14" s="1"/>
  <c r="AY57" i="14" s="1"/>
  <c r="AY63" i="14" s="1"/>
  <c r="AY69" i="14" s="1"/>
  <c r="AY75" i="14" s="1"/>
  <c r="AY81" i="14" s="1"/>
  <c r="AY87" i="14" s="1"/>
  <c r="AY93" i="14" s="1"/>
  <c r="AY99" i="14" s="1"/>
  <c r="AY105" i="14" s="1"/>
  <c r="AY111" i="14" s="1"/>
  <c r="AY117" i="14" s="1"/>
  <c r="AY123" i="14" s="1"/>
  <c r="AY129" i="14" s="1"/>
  <c r="AY135" i="14" s="1"/>
  <c r="AY141" i="14" s="1"/>
  <c r="AY147" i="14" s="1"/>
  <c r="AY153" i="14" s="1"/>
  <c r="AY159" i="14" s="1"/>
  <c r="AY165" i="14" s="1"/>
  <c r="AY171" i="14" s="1"/>
  <c r="AY177" i="14" s="1"/>
  <c r="AY183" i="14" s="1"/>
  <c r="AY189" i="14" s="1"/>
  <c r="AY195" i="14" s="1"/>
  <c r="AY201" i="14" s="1"/>
  <c r="AY207" i="14" s="1"/>
  <c r="AY213" i="14" s="1"/>
  <c r="AY219" i="14" s="1"/>
  <c r="AY225" i="14" s="1"/>
  <c r="AY231" i="14" s="1"/>
  <c r="AY237" i="14" s="1"/>
  <c r="AY243" i="14" s="1"/>
  <c r="AY249" i="14" s="1"/>
  <c r="AY255" i="14" s="1"/>
  <c r="AT21" i="14"/>
  <c r="AT14" i="14"/>
  <c r="AT20" i="14"/>
  <c r="AT15" i="14"/>
  <c r="AU13" i="14"/>
  <c r="AT16" i="14" s="1"/>
  <c r="AT13" i="14" s="1"/>
  <c r="AV14" i="14"/>
  <c r="AU14" i="14" s="1"/>
  <c r="I14" i="14" s="1"/>
  <c r="AV15" i="14"/>
  <c r="AU16" i="14"/>
  <c r="AV20" i="14"/>
  <c r="AT30" i="14" s="1"/>
  <c r="AU19" i="14"/>
  <c r="AT22" i="14" s="1"/>
  <c r="AV21" i="14"/>
  <c r="AV27" i="14" s="1"/>
  <c r="AU22" i="14"/>
  <c r="I229" i="14" l="1"/>
  <c r="AT28" i="14"/>
  <c r="I43" i="14"/>
  <c r="AV26" i="14"/>
  <c r="AT36" i="14" s="1"/>
  <c r="AV240" i="13"/>
  <c r="I247" i="14"/>
  <c r="AZ30" i="14"/>
  <c r="BA30" i="14"/>
  <c r="H34" i="14"/>
  <c r="I31" i="14"/>
  <c r="I223" i="14"/>
  <c r="H226" i="14"/>
  <c r="I226" i="14"/>
  <c r="I109" i="14"/>
  <c r="H112" i="14"/>
  <c r="I148" i="14"/>
  <c r="AV33" i="14"/>
  <c r="AT27" i="14"/>
  <c r="I136" i="14"/>
  <c r="I160" i="14"/>
  <c r="I97" i="14"/>
  <c r="H100" i="14"/>
  <c r="I205" i="14"/>
  <c r="H208" i="14"/>
  <c r="I184" i="14"/>
  <c r="I217" i="14"/>
  <c r="H220" i="14"/>
  <c r="I220" i="14"/>
  <c r="I244" i="14"/>
  <c r="I175" i="14"/>
  <c r="H178" i="14"/>
  <c r="H160" i="14"/>
  <c r="I157" i="14"/>
  <c r="I187" i="14"/>
  <c r="H190" i="14"/>
  <c r="I64" i="14"/>
  <c r="I115" i="14"/>
  <c r="H118" i="14"/>
  <c r="I151" i="14"/>
  <c r="H154" i="14"/>
  <c r="AT256" i="13"/>
  <c r="AT247" i="13"/>
  <c r="H94" i="14"/>
  <c r="I91" i="14"/>
  <c r="I40" i="14"/>
  <c r="I37" i="14"/>
  <c r="H40" i="14"/>
  <c r="AW240" i="13"/>
  <c r="I237" i="13"/>
  <c r="AU243" i="13"/>
  <c r="I52" i="14"/>
  <c r="I94" i="14"/>
  <c r="BA252" i="13"/>
  <c r="AZ252" i="13"/>
  <c r="H70" i="14"/>
  <c r="I67" i="14"/>
  <c r="I28" i="14"/>
  <c r="AU246" i="13"/>
  <c r="I88" i="14"/>
  <c r="I34" i="14"/>
  <c r="H64" i="14"/>
  <c r="I61" i="14"/>
  <c r="I181" i="14"/>
  <c r="H184" i="14"/>
  <c r="H130" i="14"/>
  <c r="I127" i="14"/>
  <c r="I172" i="14"/>
  <c r="I139" i="14"/>
  <c r="H142" i="14"/>
  <c r="I154" i="14"/>
  <c r="AU248" i="13"/>
  <c r="I248" i="13" s="1"/>
  <c r="AT258" i="13"/>
  <c r="AV254" i="13"/>
  <c r="I124" i="14"/>
  <c r="H238" i="14"/>
  <c r="I235" i="14"/>
  <c r="AT243" i="13"/>
  <c r="AV249" i="13"/>
  <c r="I85" i="14"/>
  <c r="H88" i="14"/>
  <c r="I166" i="14"/>
  <c r="I106" i="14"/>
  <c r="I142" i="14"/>
  <c r="AU26" i="14"/>
  <c r="I26" i="14" s="1"/>
  <c r="I100" i="14"/>
  <c r="AT34" i="14"/>
  <c r="AT25" i="14"/>
  <c r="I211" i="14"/>
  <c r="H214" i="14"/>
  <c r="H52" i="14"/>
  <c r="I49" i="14"/>
  <c r="H136" i="14"/>
  <c r="I133" i="14"/>
  <c r="H28" i="14"/>
  <c r="I25" i="14"/>
  <c r="I202" i="14"/>
  <c r="I73" i="14"/>
  <c r="H76" i="14"/>
  <c r="I208" i="14"/>
  <c r="H82" i="14"/>
  <c r="I79" i="14"/>
  <c r="I256" i="14"/>
  <c r="I232" i="14"/>
  <c r="H124" i="14"/>
  <c r="I121" i="14"/>
  <c r="I46" i="14"/>
  <c r="I250" i="14"/>
  <c r="I199" i="14"/>
  <c r="H202" i="14"/>
  <c r="I190" i="14"/>
  <c r="H256" i="14"/>
  <c r="I253" i="14"/>
  <c r="I70" i="14"/>
  <c r="I82" i="14"/>
  <c r="I58" i="14"/>
  <c r="I163" i="14"/>
  <c r="H166" i="14"/>
  <c r="AT233" i="14"/>
  <c r="J233" i="14"/>
  <c r="AB233" i="14"/>
  <c r="AK233" i="14"/>
  <c r="S233" i="14"/>
  <c r="H106" i="14"/>
  <c r="I103" i="14"/>
  <c r="I130" i="14"/>
  <c r="I178" i="14"/>
  <c r="I214" i="14"/>
  <c r="I169" i="14"/>
  <c r="H172" i="14"/>
  <c r="I112" i="14"/>
  <c r="H148" i="14"/>
  <c r="I145" i="14"/>
  <c r="H196" i="14"/>
  <c r="I193" i="14"/>
  <c r="I241" i="14"/>
  <c r="H244" i="14"/>
  <c r="I118" i="14"/>
  <c r="I55" i="14"/>
  <c r="H58" i="14"/>
  <c r="I238" i="14"/>
  <c r="AK47" i="14"/>
  <c r="S47" i="14"/>
  <c r="AB47" i="14"/>
  <c r="AT47" i="14"/>
  <c r="J47" i="14"/>
  <c r="AB251" i="14"/>
  <c r="AT251" i="14"/>
  <c r="AK251" i="14"/>
  <c r="J251" i="14"/>
  <c r="S251" i="14"/>
  <c r="AT24" i="14"/>
  <c r="AY24" i="14"/>
  <c r="AT18" i="14"/>
  <c r="AY18" i="14"/>
  <c r="AT19" i="14"/>
  <c r="AU20" i="14"/>
  <c r="I20" i="14" s="1"/>
  <c r="AU15" i="14"/>
  <c r="I16" i="14"/>
  <c r="H16" i="14"/>
  <c r="I13" i="14"/>
  <c r="H22" i="14"/>
  <c r="I19" i="14"/>
  <c r="AU21" i="14"/>
  <c r="AU27" i="14" s="1"/>
  <c r="I22" i="14"/>
  <c r="B24" i="14"/>
  <c r="AV32" i="14" l="1"/>
  <c r="AV38" i="14" s="1"/>
  <c r="AV246" i="13"/>
  <c r="I27" i="14"/>
  <c r="AU33" i="14"/>
  <c r="AK113" i="14"/>
  <c r="AT113" i="14"/>
  <c r="J113" i="14"/>
  <c r="AB113" i="14"/>
  <c r="S113" i="14"/>
  <c r="AW246" i="13"/>
  <c r="I243" i="13"/>
  <c r="AU249" i="13"/>
  <c r="J173" i="14"/>
  <c r="AK173" i="14"/>
  <c r="S173" i="14"/>
  <c r="AT173" i="14"/>
  <c r="AB173" i="14"/>
  <c r="AT257" i="14"/>
  <c r="AB257" i="14"/>
  <c r="S257" i="14"/>
  <c r="J257" i="14"/>
  <c r="AK257" i="14"/>
  <c r="AB83" i="14"/>
  <c r="S83" i="14"/>
  <c r="AT83" i="14"/>
  <c r="J83" i="14"/>
  <c r="AK83" i="14"/>
  <c r="AT137" i="14"/>
  <c r="AB137" i="14"/>
  <c r="J137" i="14"/>
  <c r="S137" i="14"/>
  <c r="AK137" i="14"/>
  <c r="AU254" i="13"/>
  <c r="AT107" i="14"/>
  <c r="J107" i="14"/>
  <c r="AB107" i="14"/>
  <c r="AK107" i="14"/>
  <c r="S107" i="14"/>
  <c r="S197" i="14"/>
  <c r="J197" i="14"/>
  <c r="AT197" i="14"/>
  <c r="AB197" i="14"/>
  <c r="AK197" i="14"/>
  <c r="J89" i="14"/>
  <c r="S89" i="14"/>
  <c r="AK89" i="14"/>
  <c r="AT89" i="14"/>
  <c r="AB89" i="14"/>
  <c r="AT203" i="14"/>
  <c r="AB203" i="14"/>
  <c r="AK203" i="14"/>
  <c r="J203" i="14"/>
  <c r="S203" i="14"/>
  <c r="S215" i="14"/>
  <c r="AK215" i="14"/>
  <c r="AB215" i="14"/>
  <c r="J215" i="14"/>
  <c r="AT215" i="14"/>
  <c r="AT185" i="14"/>
  <c r="AB185" i="14"/>
  <c r="S185" i="14"/>
  <c r="J185" i="14"/>
  <c r="AK185" i="14"/>
  <c r="AT179" i="14"/>
  <c r="AK179" i="14"/>
  <c r="AB179" i="14"/>
  <c r="J179" i="14"/>
  <c r="S179" i="14"/>
  <c r="J167" i="14"/>
  <c r="AK167" i="14"/>
  <c r="S167" i="14"/>
  <c r="AT167" i="14"/>
  <c r="AB167" i="14"/>
  <c r="AZ258" i="13"/>
  <c r="BA258" i="13"/>
  <c r="J35" i="14"/>
  <c r="AK35" i="14"/>
  <c r="S35" i="14"/>
  <c r="AT35" i="14"/>
  <c r="AB35" i="14"/>
  <c r="AB149" i="14"/>
  <c r="AT149" i="14"/>
  <c r="AK149" i="14"/>
  <c r="S149" i="14"/>
  <c r="J149" i="14"/>
  <c r="S29" i="14"/>
  <c r="J29" i="14"/>
  <c r="AK29" i="14"/>
  <c r="AT29" i="14"/>
  <c r="AB29" i="14"/>
  <c r="AT31" i="14"/>
  <c r="AT40" i="14"/>
  <c r="AT249" i="13"/>
  <c r="AV255" i="13"/>
  <c r="AT161" i="14"/>
  <c r="AB161" i="14"/>
  <c r="AK161" i="14"/>
  <c r="J161" i="14"/>
  <c r="S161" i="14"/>
  <c r="AT33" i="14"/>
  <c r="AV39" i="14"/>
  <c r="AK221" i="14"/>
  <c r="S221" i="14"/>
  <c r="J221" i="14"/>
  <c r="AT221" i="14"/>
  <c r="AB221" i="14"/>
  <c r="AB59" i="14"/>
  <c r="S59" i="14"/>
  <c r="AT59" i="14"/>
  <c r="J59" i="14"/>
  <c r="AK59" i="14"/>
  <c r="S71" i="14"/>
  <c r="AT71" i="14"/>
  <c r="AB71" i="14"/>
  <c r="J71" i="14"/>
  <c r="AK71" i="14"/>
  <c r="J209" i="14"/>
  <c r="AT209" i="14"/>
  <c r="AB209" i="14"/>
  <c r="AK209" i="14"/>
  <c r="S209" i="14"/>
  <c r="AT101" i="14"/>
  <c r="AK101" i="14"/>
  <c r="AB101" i="14"/>
  <c r="S101" i="14"/>
  <c r="J101" i="14"/>
  <c r="AT227" i="14"/>
  <c r="AB227" i="14"/>
  <c r="J227" i="14"/>
  <c r="S227" i="14"/>
  <c r="AK227" i="14"/>
  <c r="AU30" i="14"/>
  <c r="AV30" i="14" s="1"/>
  <c r="S119" i="14"/>
  <c r="AK119" i="14"/>
  <c r="AB119" i="14"/>
  <c r="AT119" i="14"/>
  <c r="J119" i="14"/>
  <c r="AB131" i="14"/>
  <c r="J131" i="14"/>
  <c r="AK131" i="14"/>
  <c r="AT131" i="14"/>
  <c r="S131" i="14"/>
  <c r="BA36" i="14"/>
  <c r="AZ36" i="14"/>
  <c r="AT65" i="14"/>
  <c r="AB65" i="14"/>
  <c r="AK65" i="14"/>
  <c r="J65" i="14"/>
  <c r="S65" i="14"/>
  <c r="AB95" i="14"/>
  <c r="J95" i="14"/>
  <c r="S95" i="14"/>
  <c r="AK95" i="14"/>
  <c r="AT95" i="14"/>
  <c r="S191" i="14"/>
  <c r="AT191" i="14"/>
  <c r="AB191" i="14"/>
  <c r="AK191" i="14"/>
  <c r="J191" i="14"/>
  <c r="AK245" i="14"/>
  <c r="S245" i="14"/>
  <c r="J245" i="14"/>
  <c r="AT245" i="14"/>
  <c r="AB245" i="14"/>
  <c r="S53" i="14"/>
  <c r="AB53" i="14"/>
  <c r="J53" i="14"/>
  <c r="AT53" i="14"/>
  <c r="AK53" i="14"/>
  <c r="AT253" i="13"/>
  <c r="AK125" i="14"/>
  <c r="AT125" i="14"/>
  <c r="S125" i="14"/>
  <c r="AB125" i="14"/>
  <c r="J125" i="14"/>
  <c r="AT77" i="14"/>
  <c r="AK77" i="14"/>
  <c r="S77" i="14"/>
  <c r="AB77" i="14"/>
  <c r="J77" i="14"/>
  <c r="AK239" i="14"/>
  <c r="S239" i="14"/>
  <c r="AT239" i="14"/>
  <c r="AB239" i="14"/>
  <c r="J239" i="14"/>
  <c r="S143" i="14"/>
  <c r="J143" i="14"/>
  <c r="AT143" i="14"/>
  <c r="AB143" i="14"/>
  <c r="AK143" i="14"/>
  <c r="AU252" i="13"/>
  <c r="AK41" i="14"/>
  <c r="AT41" i="14"/>
  <c r="J41" i="14"/>
  <c r="AB41" i="14"/>
  <c r="S41" i="14"/>
  <c r="AT155" i="14"/>
  <c r="J155" i="14"/>
  <c r="AB155" i="14"/>
  <c r="S155" i="14"/>
  <c r="AK155" i="14"/>
  <c r="AT23" i="14"/>
  <c r="AB23" i="14"/>
  <c r="J23" i="14"/>
  <c r="AK23" i="14"/>
  <c r="S23" i="14"/>
  <c r="BB18" i="14"/>
  <c r="BA18" i="14"/>
  <c r="AU18" i="14" s="1"/>
  <c r="AV18" i="14" s="1"/>
  <c r="AZ18" i="14"/>
  <c r="AZ24" i="14"/>
  <c r="BA24" i="14"/>
  <c r="AU24" i="14" s="1"/>
  <c r="AK17" i="14"/>
  <c r="AR18" i="14" s="1"/>
  <c r="AL18" i="14" s="1"/>
  <c r="AN18" i="14" s="1"/>
  <c r="AB17" i="14"/>
  <c r="AI18" i="14" s="1"/>
  <c r="AC18" i="14" s="1"/>
  <c r="AE18" i="14" s="1"/>
  <c r="S17" i="14"/>
  <c r="Z18" i="14" s="1"/>
  <c r="T18" i="14" s="1"/>
  <c r="V18" i="14" s="1"/>
  <c r="AT17" i="14"/>
  <c r="J17" i="14"/>
  <c r="Q18" i="14" s="1"/>
  <c r="K18" i="14" s="1"/>
  <c r="M18" i="14" s="1"/>
  <c r="I15" i="14"/>
  <c r="I21" i="14"/>
  <c r="AT42" i="14" l="1"/>
  <c r="AZ42" i="14" s="1"/>
  <c r="AU32" i="14"/>
  <c r="AU36" i="14" s="1"/>
  <c r="AV36" i="14" s="1"/>
  <c r="AW24" i="14"/>
  <c r="AU258" i="13"/>
  <c r="I254" i="13"/>
  <c r="AT255" i="13"/>
  <c r="AV252" i="13"/>
  <c r="I249" i="13"/>
  <c r="AW252" i="13"/>
  <c r="AU255" i="13"/>
  <c r="I33" i="14"/>
  <c r="AU39" i="14"/>
  <c r="AT46" i="14"/>
  <c r="AT37" i="14"/>
  <c r="AW18" i="14"/>
  <c r="AU38" i="14"/>
  <c r="I38" i="14" s="1"/>
  <c r="AV44" i="14"/>
  <c r="AT48" i="14"/>
  <c r="AV45" i="14"/>
  <c r="AT39" i="14"/>
  <c r="AW30" i="14"/>
  <c r="AV24" i="14"/>
  <c r="U18" i="14"/>
  <c r="AD18" i="14"/>
  <c r="L18" i="14"/>
  <c r="AM18" i="14"/>
  <c r="BA42" i="14" l="1"/>
  <c r="AU42" i="14" s="1"/>
  <c r="AV42" i="14" s="1"/>
  <c r="I32" i="14"/>
  <c r="AV258" i="13"/>
  <c r="AW36" i="14"/>
  <c r="AT45" i="14"/>
  <c r="AV51" i="14"/>
  <c r="AT52" i="14"/>
  <c r="AT43" i="14"/>
  <c r="I39" i="14"/>
  <c r="AU45" i="14"/>
  <c r="I255" i="13"/>
  <c r="AU44" i="14"/>
  <c r="I44" i="14" s="1"/>
  <c r="AT54" i="14"/>
  <c r="AV50" i="14"/>
  <c r="BA48" i="14"/>
  <c r="AZ48" i="14"/>
  <c r="AW258" i="13"/>
  <c r="BA54" i="14" l="1"/>
  <c r="AZ54" i="14"/>
  <c r="AT51" i="14"/>
  <c r="AV57" i="14"/>
  <c r="I45" i="14"/>
  <c r="AU51" i="14"/>
  <c r="AW42" i="14"/>
  <c r="AT58" i="14"/>
  <c r="AT49" i="14"/>
  <c r="AU48" i="14"/>
  <c r="AV48" i="14" s="1"/>
  <c r="AU50" i="14"/>
  <c r="I50" i="14" s="1"/>
  <c r="AV56" i="14"/>
  <c r="AT60" i="14"/>
  <c r="AW48" i="14" l="1"/>
  <c r="AZ60" i="14"/>
  <c r="BA60" i="14"/>
  <c r="AT57" i="14"/>
  <c r="AV63" i="14"/>
  <c r="AU56" i="14"/>
  <c r="AT66" i="14"/>
  <c r="AV62" i="14"/>
  <c r="AU54" i="14"/>
  <c r="AV54" i="14" s="1"/>
  <c r="AT64" i="14"/>
  <c r="AT55" i="14"/>
  <c r="I51" i="14"/>
  <c r="AU57" i="14"/>
  <c r="AZ66" i="14" l="1"/>
  <c r="BA66" i="14"/>
  <c r="AU60" i="14"/>
  <c r="AV60" i="14" s="1"/>
  <c r="I56" i="14"/>
  <c r="I57" i="14"/>
  <c r="AU63" i="14"/>
  <c r="AT61" i="14"/>
  <c r="AT70" i="14"/>
  <c r="AT63" i="14"/>
  <c r="AV69" i="14"/>
  <c r="AW54" i="14"/>
  <c r="AU62" i="14"/>
  <c r="AV68" i="14"/>
  <c r="AT72" i="14"/>
  <c r="AW60" i="14" l="1"/>
  <c r="AT69" i="14"/>
  <c r="AV75" i="14"/>
  <c r="AU68" i="14"/>
  <c r="AT78" i="14"/>
  <c r="AV74" i="14"/>
  <c r="AT76" i="14"/>
  <c r="AT67" i="14"/>
  <c r="BA72" i="14"/>
  <c r="AZ72" i="14"/>
  <c r="AU66" i="14"/>
  <c r="AV66" i="14" s="1"/>
  <c r="I62" i="14"/>
  <c r="I63" i="14"/>
  <c r="AU69" i="14"/>
  <c r="AU74" i="14" l="1"/>
  <c r="AV80" i="14"/>
  <c r="AT84" i="14"/>
  <c r="AT73" i="14"/>
  <c r="AT82" i="14"/>
  <c r="BA78" i="14"/>
  <c r="AZ78" i="14"/>
  <c r="AU72" i="14"/>
  <c r="AV72" i="14" s="1"/>
  <c r="I68" i="14"/>
  <c r="AT75" i="14"/>
  <c r="AV81" i="14"/>
  <c r="AW66" i="14"/>
  <c r="I69" i="14"/>
  <c r="AU75" i="14"/>
  <c r="AW72" i="14" l="1"/>
  <c r="AZ84" i="14"/>
  <c r="BA84" i="14"/>
  <c r="I75" i="14"/>
  <c r="AU81" i="14"/>
  <c r="AU78" i="14"/>
  <c r="AV78" i="14" s="1"/>
  <c r="I74" i="14"/>
  <c r="AT81" i="14"/>
  <c r="AV87" i="14"/>
  <c r="AT79" i="14"/>
  <c r="AT88" i="14"/>
  <c r="AU80" i="14"/>
  <c r="I80" i="14" s="1"/>
  <c r="AT90" i="14"/>
  <c r="AV86" i="14"/>
  <c r="AT85" i="14" l="1"/>
  <c r="AT94" i="14"/>
  <c r="AT87" i="14"/>
  <c r="AV93" i="14"/>
  <c r="AW78" i="14"/>
  <c r="AU86" i="14"/>
  <c r="AV92" i="14"/>
  <c r="AT96" i="14"/>
  <c r="I81" i="14"/>
  <c r="AU87" i="14"/>
  <c r="BA90" i="14"/>
  <c r="AZ90" i="14"/>
  <c r="AU84" i="14"/>
  <c r="AV84" i="14" s="1"/>
  <c r="I87" i="14" l="1"/>
  <c r="AU93" i="14"/>
  <c r="AW84" i="14"/>
  <c r="AU92" i="14"/>
  <c r="AT102" i="14"/>
  <c r="AV98" i="14"/>
  <c r="AU90" i="14"/>
  <c r="AV90" i="14" s="1"/>
  <c r="I86" i="14"/>
  <c r="AT93" i="14"/>
  <c r="AV99" i="14"/>
  <c r="AZ96" i="14"/>
  <c r="BA96" i="14"/>
  <c r="AT100" i="14"/>
  <c r="AT91" i="14"/>
  <c r="AU96" i="14" l="1"/>
  <c r="AV96" i="14" s="1"/>
  <c r="I92" i="14"/>
  <c r="I93" i="14"/>
  <c r="AU99" i="14"/>
  <c r="AU98" i="14"/>
  <c r="AV104" i="14"/>
  <c r="AT108" i="14"/>
  <c r="AT97" i="14"/>
  <c r="AT106" i="14"/>
  <c r="AT99" i="14"/>
  <c r="AV105" i="14"/>
  <c r="AZ102" i="14"/>
  <c r="BA102" i="14"/>
  <c r="AW90" i="14"/>
  <c r="AW96" i="14" l="1"/>
  <c r="AU102" i="14"/>
  <c r="AV102" i="14" s="1"/>
  <c r="I98" i="14"/>
  <c r="AT112" i="14"/>
  <c r="AT103" i="14"/>
  <c r="BA108" i="14"/>
  <c r="AZ108" i="14"/>
  <c r="I99" i="14"/>
  <c r="AU105" i="14"/>
  <c r="AT105" i="14"/>
  <c r="AV111" i="14"/>
  <c r="AU104" i="14"/>
  <c r="AV110" i="14"/>
  <c r="AT114" i="14"/>
  <c r="AW102" i="14" l="1"/>
  <c r="AT118" i="14"/>
  <c r="AT109" i="14"/>
  <c r="AU110" i="14"/>
  <c r="I110" i="14" s="1"/>
  <c r="AT120" i="14"/>
  <c r="AV116" i="14"/>
  <c r="AU108" i="14"/>
  <c r="AV108" i="14" s="1"/>
  <c r="I104" i="14"/>
  <c r="AT111" i="14"/>
  <c r="AV117" i="14"/>
  <c r="I105" i="14"/>
  <c r="AU111" i="14"/>
  <c r="BA114" i="14"/>
  <c r="AZ114" i="14"/>
  <c r="AW108" i="14" l="1"/>
  <c r="BA120" i="14"/>
  <c r="AZ120" i="14"/>
  <c r="AT115" i="14"/>
  <c r="AT124" i="14"/>
  <c r="AU114" i="14"/>
  <c r="AV114" i="14" s="1"/>
  <c r="I111" i="14"/>
  <c r="AU117" i="14"/>
  <c r="AT117" i="14"/>
  <c r="AV123" i="14"/>
  <c r="AU116" i="14"/>
  <c r="AT126" i="14"/>
  <c r="AV122" i="14"/>
  <c r="AU122" i="14" l="1"/>
  <c r="AV128" i="14"/>
  <c r="AT132" i="14"/>
  <c r="AT121" i="14"/>
  <c r="AT130" i="14"/>
  <c r="AZ126" i="14"/>
  <c r="BA126" i="14"/>
  <c r="AT123" i="14"/>
  <c r="AV129" i="14"/>
  <c r="AU120" i="14"/>
  <c r="AV120" i="14" s="1"/>
  <c r="I116" i="14"/>
  <c r="AW114" i="14"/>
  <c r="I117" i="14"/>
  <c r="AU123" i="14"/>
  <c r="AT136" i="14" l="1"/>
  <c r="AT127" i="14"/>
  <c r="AT129" i="14"/>
  <c r="AV135" i="14"/>
  <c r="AZ132" i="14"/>
  <c r="BA132" i="14"/>
  <c r="AW120" i="14"/>
  <c r="AU128" i="14"/>
  <c r="I128" i="14" s="1"/>
  <c r="AV134" i="14"/>
  <c r="AT138" i="14"/>
  <c r="AU126" i="14"/>
  <c r="AV126" i="14" s="1"/>
  <c r="I122" i="14"/>
  <c r="I123" i="14"/>
  <c r="AU129" i="14"/>
  <c r="AT135" i="14" l="1"/>
  <c r="AV141" i="14"/>
  <c r="AW126" i="14"/>
  <c r="BA138" i="14"/>
  <c r="AZ138" i="14"/>
  <c r="I129" i="14"/>
  <c r="AU135" i="14"/>
  <c r="AU134" i="14"/>
  <c r="I134" i="14" s="1"/>
  <c r="AV140" i="14"/>
  <c r="AT144" i="14"/>
  <c r="AU132" i="14"/>
  <c r="AV132" i="14" s="1"/>
  <c r="AT133" i="14"/>
  <c r="AT142" i="14"/>
  <c r="AU138" i="14" l="1"/>
  <c r="AV138" i="14" s="1"/>
  <c r="AT141" i="14"/>
  <c r="AV147" i="14"/>
  <c r="AZ144" i="14"/>
  <c r="BA144" i="14"/>
  <c r="AU140" i="14"/>
  <c r="I140" i="14" s="1"/>
  <c r="AT150" i="14"/>
  <c r="AV146" i="14"/>
  <c r="AW138" i="14"/>
  <c r="I135" i="14"/>
  <c r="AU141" i="14"/>
  <c r="AT148" i="14"/>
  <c r="AT139" i="14"/>
  <c r="AW132" i="14"/>
  <c r="AU144" i="14" l="1"/>
  <c r="AV144" i="14" s="1"/>
  <c r="AT154" i="14"/>
  <c r="AT145" i="14"/>
  <c r="AU146" i="14"/>
  <c r="I146" i="14" s="1"/>
  <c r="AT156" i="14"/>
  <c r="AV152" i="14"/>
  <c r="I141" i="14"/>
  <c r="AU147" i="14"/>
  <c r="BA150" i="14"/>
  <c r="AZ150" i="14"/>
  <c r="AT147" i="14"/>
  <c r="AV153" i="14"/>
  <c r="AW144" i="14" l="1"/>
  <c r="AU150" i="14"/>
  <c r="AW150" i="14" s="1"/>
  <c r="I147" i="14"/>
  <c r="AU153" i="14"/>
  <c r="AT153" i="14"/>
  <c r="AV159" i="14"/>
  <c r="AT151" i="14"/>
  <c r="AT160" i="14"/>
  <c r="AU152" i="14"/>
  <c r="AV158" i="14"/>
  <c r="AT162" i="14"/>
  <c r="BA156" i="14"/>
  <c r="AZ156" i="14"/>
  <c r="AV150" i="14" l="1"/>
  <c r="AZ162" i="14"/>
  <c r="BA162" i="14"/>
  <c r="AT159" i="14"/>
  <c r="AV165" i="14"/>
  <c r="AT157" i="14"/>
  <c r="AT166" i="14"/>
  <c r="I153" i="14"/>
  <c r="AU159" i="14"/>
  <c r="AU158" i="14"/>
  <c r="I158" i="14" s="1"/>
  <c r="AT168" i="14"/>
  <c r="AV164" i="14"/>
  <c r="AU156" i="14"/>
  <c r="AV156" i="14" s="1"/>
  <c r="I152" i="14"/>
  <c r="AW156" i="14" l="1"/>
  <c r="AT172" i="14"/>
  <c r="AT163" i="14"/>
  <c r="AT165" i="14"/>
  <c r="AV171" i="14"/>
  <c r="AU164" i="14"/>
  <c r="AV170" i="14"/>
  <c r="AT174" i="14"/>
  <c r="AU162" i="14"/>
  <c r="AV162" i="14" s="1"/>
  <c r="AZ168" i="14"/>
  <c r="BA168" i="14"/>
  <c r="I159" i="14"/>
  <c r="AU165" i="14"/>
  <c r="BA174" i="14" l="1"/>
  <c r="AZ174" i="14"/>
  <c r="AT171" i="14"/>
  <c r="AV177" i="14"/>
  <c r="AU168" i="14"/>
  <c r="AV168" i="14" s="1"/>
  <c r="I164" i="14"/>
  <c r="AU170" i="14"/>
  <c r="AT180" i="14"/>
  <c r="AV176" i="14"/>
  <c r="I165" i="14"/>
  <c r="AU171" i="14"/>
  <c r="AW162" i="14"/>
  <c r="AT178" i="14"/>
  <c r="AT169" i="14"/>
  <c r="I171" i="14" l="1"/>
  <c r="AU177" i="14"/>
  <c r="AW168" i="14"/>
  <c r="AU176" i="14"/>
  <c r="AV182" i="14"/>
  <c r="AT186" i="14"/>
  <c r="BA180" i="14"/>
  <c r="AZ180" i="14"/>
  <c r="AT177" i="14"/>
  <c r="AV183" i="14"/>
  <c r="AT184" i="14"/>
  <c r="AT175" i="14"/>
  <c r="AU174" i="14"/>
  <c r="AV174" i="14" s="1"/>
  <c r="I170" i="14"/>
  <c r="AT190" i="14" l="1"/>
  <c r="AT181" i="14"/>
  <c r="AU182" i="14"/>
  <c r="I182" i="14" s="1"/>
  <c r="AT192" i="14"/>
  <c r="AV188" i="14"/>
  <c r="BA186" i="14"/>
  <c r="AZ186" i="14"/>
  <c r="AU180" i="14"/>
  <c r="AV180" i="14" s="1"/>
  <c r="I176" i="14"/>
  <c r="AT183" i="14"/>
  <c r="AV189" i="14"/>
  <c r="I177" i="14"/>
  <c r="AU183" i="14"/>
  <c r="AW174" i="14"/>
  <c r="AU186" i="14" l="1"/>
  <c r="AW186" i="14" s="1"/>
  <c r="AW180" i="14"/>
  <c r="AT189" i="14"/>
  <c r="AV195" i="14"/>
  <c r="AU188" i="14"/>
  <c r="AT198" i="14"/>
  <c r="AV194" i="14"/>
  <c r="AT196" i="14"/>
  <c r="AT187" i="14"/>
  <c r="AZ192" i="14"/>
  <c r="BA192" i="14"/>
  <c r="I183" i="14"/>
  <c r="AU189" i="14"/>
  <c r="AV186" i="14"/>
  <c r="AU192" i="14" l="1"/>
  <c r="AV192" i="14" s="1"/>
  <c r="I188" i="14"/>
  <c r="I189" i="14"/>
  <c r="AU195" i="14"/>
  <c r="AT195" i="14"/>
  <c r="AV201" i="14"/>
  <c r="BA198" i="14"/>
  <c r="AZ198" i="14"/>
  <c r="AU194" i="14"/>
  <c r="AT204" i="14"/>
  <c r="AV200" i="14"/>
  <c r="AT202" i="14"/>
  <c r="AT193" i="14"/>
  <c r="AW192" i="14" l="1"/>
  <c r="BA204" i="14"/>
  <c r="AZ204" i="14"/>
  <c r="I195" i="14"/>
  <c r="AU201" i="14"/>
  <c r="AT208" i="14"/>
  <c r="AT199" i="14"/>
  <c r="AU198" i="14"/>
  <c r="AV198" i="14" s="1"/>
  <c r="I194" i="14"/>
  <c r="AU200" i="14"/>
  <c r="I200" i="14" s="1"/>
  <c r="AV206" i="14"/>
  <c r="AT210" i="14"/>
  <c r="AT201" i="14"/>
  <c r="AV207" i="14"/>
  <c r="I201" i="14" l="1"/>
  <c r="AU207" i="14"/>
  <c r="BA210" i="14"/>
  <c r="AZ210" i="14"/>
  <c r="AU206" i="14"/>
  <c r="AV212" i="14"/>
  <c r="AT216" i="14"/>
  <c r="AT214" i="14"/>
  <c r="AT205" i="14"/>
  <c r="AW198" i="14"/>
  <c r="AT207" i="14"/>
  <c r="AV213" i="14"/>
  <c r="AU204" i="14"/>
  <c r="AV204" i="14" s="1"/>
  <c r="AT213" i="14" l="1"/>
  <c r="AV219" i="14"/>
  <c r="AW204" i="14"/>
  <c r="AZ216" i="14"/>
  <c r="BA216" i="14"/>
  <c r="AU212" i="14"/>
  <c r="I212" i="14" s="1"/>
  <c r="AT222" i="14"/>
  <c r="AV218" i="14"/>
  <c r="AT220" i="14"/>
  <c r="AT211" i="14"/>
  <c r="AU210" i="14"/>
  <c r="AV210" i="14" s="1"/>
  <c r="I206" i="14"/>
  <c r="I207" i="14"/>
  <c r="AU213" i="14"/>
  <c r="AU216" i="14" l="1"/>
  <c r="AV216" i="14" s="1"/>
  <c r="AT226" i="14"/>
  <c r="AT217" i="14"/>
  <c r="I213" i="14"/>
  <c r="AU219" i="14"/>
  <c r="AU218" i="14"/>
  <c r="AT228" i="14"/>
  <c r="AV224" i="14"/>
  <c r="AT219" i="14"/>
  <c r="AV225" i="14"/>
  <c r="AZ222" i="14"/>
  <c r="BA222" i="14"/>
  <c r="AW210" i="14"/>
  <c r="AW216" i="14" l="1"/>
  <c r="AU224" i="14"/>
  <c r="AT234" i="14"/>
  <c r="AV230" i="14"/>
  <c r="I219" i="14"/>
  <c r="AU225" i="14"/>
  <c r="AU222" i="14"/>
  <c r="AV222" i="14" s="1"/>
  <c r="I218" i="14"/>
  <c r="AT232" i="14"/>
  <c r="AT223" i="14"/>
  <c r="BA228" i="14"/>
  <c r="AZ228" i="14"/>
  <c r="AT225" i="14"/>
  <c r="AV231" i="14"/>
  <c r="AU230" i="14" l="1"/>
  <c r="AV236" i="14"/>
  <c r="AT240" i="14"/>
  <c r="AZ234" i="14"/>
  <c r="BA234" i="14"/>
  <c r="AT231" i="14"/>
  <c r="AV237" i="14"/>
  <c r="AT238" i="14"/>
  <c r="AT229" i="14"/>
  <c r="I225" i="14"/>
  <c r="AU231" i="14"/>
  <c r="AU228" i="14"/>
  <c r="AV228" i="14" s="1"/>
  <c r="I224" i="14"/>
  <c r="AW222" i="14"/>
  <c r="AT235" i="14" l="1"/>
  <c r="AT244" i="14"/>
  <c r="AZ240" i="14"/>
  <c r="BA240" i="14"/>
  <c r="I231" i="14"/>
  <c r="AU237" i="14"/>
  <c r="AU236" i="14"/>
  <c r="AT246" i="14"/>
  <c r="AV242" i="14"/>
  <c r="AT237" i="14"/>
  <c r="AV243" i="14"/>
  <c r="AU234" i="14"/>
  <c r="AV234" i="14" s="1"/>
  <c r="I230" i="14"/>
  <c r="AW228" i="14"/>
  <c r="AU240" i="14" l="1"/>
  <c r="AV240" i="14" s="1"/>
  <c r="I236" i="14"/>
  <c r="AT250" i="14"/>
  <c r="AT241" i="14"/>
  <c r="AT243" i="14"/>
  <c r="AV249" i="14"/>
  <c r="I237" i="14"/>
  <c r="AU243" i="14"/>
  <c r="BA246" i="14"/>
  <c r="AZ246" i="14"/>
  <c r="AU242" i="14"/>
  <c r="I242" i="14" s="1"/>
  <c r="AV248" i="14"/>
  <c r="AT252" i="14"/>
  <c r="AW234" i="14"/>
  <c r="AW240" i="14" l="1"/>
  <c r="AU246" i="14"/>
  <c r="AV246" i="14" s="1"/>
  <c r="AT249" i="14"/>
  <c r="AV255" i="14"/>
  <c r="AT256" i="14"/>
  <c r="AT247" i="14"/>
  <c r="AU248" i="14"/>
  <c r="AV254" i="14"/>
  <c r="AT258" i="14"/>
  <c r="BA252" i="14"/>
  <c r="AZ252" i="14"/>
  <c r="I243" i="14"/>
  <c r="AU249" i="14"/>
  <c r="AW246" i="14" l="1"/>
  <c r="AU252" i="14"/>
  <c r="AV252" i="14" s="1"/>
  <c r="I248" i="14"/>
  <c r="AT253" i="14"/>
  <c r="AT255" i="14"/>
  <c r="I249" i="14"/>
  <c r="AU255" i="14"/>
  <c r="BA258" i="14"/>
  <c r="AZ258" i="14"/>
  <c r="AU254" i="14"/>
  <c r="I255" i="14" l="1"/>
  <c r="AW252" i="14"/>
  <c r="AU258" i="14"/>
  <c r="AV258" i="14" s="1"/>
  <c r="I254" i="14"/>
  <c r="AW258" i="14" l="1"/>
</calcChain>
</file>

<file path=xl/comments1.xml><?xml version="1.0" encoding="utf-8"?>
<comments xmlns="http://schemas.openxmlformats.org/spreadsheetml/2006/main">
  <authors>
    <author>CKU</author>
  </authors>
  <commentList>
    <comment ref="C6" authorId="0" shapeId="0">
      <text>
        <r>
          <rPr>
            <b/>
            <sz val="9"/>
            <color indexed="81"/>
            <rFont val="Tahoma"/>
            <family val="2"/>
            <charset val="238"/>
          </rPr>
          <t>Pole, w którym można wstawić dodatkowy opis.</t>
        </r>
      </text>
    </comment>
  </commentList>
</comments>
</file>

<file path=xl/comments10.xml><?xml version="1.0" encoding="utf-8"?>
<comments xmlns="http://schemas.openxmlformats.org/spreadsheetml/2006/main">
  <authors>
    <author>ANIA</author>
    <author>CKU</author>
    <author>cezary.walta</author>
  </authors>
  <commentList>
    <comment ref="B13" authorId="0" shapeId="0">
      <text>
        <r>
          <rPr>
            <b/>
            <sz val="9"/>
            <color indexed="12"/>
            <rFont val="Tahoma"/>
            <family val="2"/>
            <charset val="238"/>
          </rPr>
          <t xml:space="preserve">Nazwisko i imię nauczyciela i ew. inne dane np. stopień awansu
</t>
        </r>
        <r>
          <rPr>
            <sz val="9"/>
            <color indexed="81"/>
            <rFont val="Tahoma"/>
            <family val="2"/>
            <charset val="238"/>
          </rPr>
          <t xml:space="preserve">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Jeżeli nie chcemy takiego zbiorczego rozliczenia, wystarczy do nazwiska przy kolejnych wpisach dodać np. cyfry 1, 2, 3 (Przykładowy1, Przykładowy2 itd)   </t>
        </r>
      </text>
    </comment>
    <comment ref="F13" authorId="0" shapeId="0">
      <text>
        <r>
          <rPr>
            <b/>
            <sz val="9"/>
            <color indexed="12"/>
            <rFont val="Tahoma"/>
            <family val="2"/>
            <charset val="238"/>
          </rPr>
          <t xml:space="preserve">Obowiązkowy tygodniowy wymiar godzin pracy nauczyciela do obliczania wartości godziny ponadwymiarowej ustalony zgodnie z art. 42 ust. 3 Karty Nauczyciela. </t>
        </r>
        <r>
          <rPr>
            <b/>
            <sz val="8"/>
            <color indexed="12"/>
            <rFont val="Tahoma"/>
            <family val="2"/>
            <charset val="238"/>
          </rPr>
          <t xml:space="preserve">
</t>
        </r>
      </text>
    </comment>
    <comment ref="G13" authorId="0" shapeId="0">
      <text>
        <r>
          <rPr>
            <b/>
            <sz val="9"/>
            <color indexed="12"/>
            <rFont val="Tahoma"/>
            <family val="2"/>
            <charset val="238"/>
          </rPr>
          <t>Faktycznie realizowana tygodniowa liczba godzin w ramach wynagrodzenia zasadniczego</t>
        </r>
        <r>
          <rPr>
            <b/>
            <sz val="9"/>
            <color indexed="10"/>
            <rFont val="Tahoma"/>
            <family val="2"/>
            <charset val="238"/>
          </rPr>
          <t xml:space="preserve">
Wypełniać wyłącznie dla nauczycieli : 
1) uzupełniających etat art. 22 KN - </t>
        </r>
        <r>
          <rPr>
            <b/>
            <sz val="9"/>
            <color indexed="81"/>
            <rFont val="Tahoma"/>
            <family val="2"/>
            <charset val="238"/>
          </rPr>
          <t xml:space="preserve">podać faktyczną liczbę godzin niezbędną do uzupełnienia etatu </t>
        </r>
        <r>
          <rPr>
            <sz val="9"/>
            <color indexed="81"/>
            <rFont val="Tahoma"/>
            <family val="2"/>
            <charset val="238"/>
          </rPr>
          <t xml:space="preserve">(np. nauczycielowi pracującemu w zepole szkół: w technikum w wymiarze 14 godzin i w Liceum  Profilowanym w wymiarze 10 godzin - należy wpisać w tej komórce w arkuszu dla LP 4 godziny. Nadwyżka godzin w LP w wymiarze 6 będzie godzinami ponadwymiarowymi. Oczywiście w technikum nauczyciel ten nie ma godzin ponadwymiarowych i nie ma potrzeby umieszczania go w arkuszu chyba, że wyłącznie dla ewidencji godzin nieplanowanych i nocnych. W takim przypadku pierwszy niebieski wiersz pozostaje niewypełniony, tej komóki też nie wypełniamy pozostawiając wartośc domyślną). </t>
        </r>
        <r>
          <rPr>
            <b/>
            <sz val="9"/>
            <color indexed="81"/>
            <rFont val="Tahoma"/>
            <family val="2"/>
            <charset val="238"/>
          </rPr>
          <t xml:space="preserve">
</t>
        </r>
        <r>
          <rPr>
            <b/>
            <sz val="9"/>
            <color indexed="10"/>
            <rFont val="Tahoma"/>
            <family val="2"/>
            <charset val="238"/>
          </rPr>
          <t xml:space="preserve">2) pracujących w danej szkole wyłącznie w godzinach ponadwymiarowych - </t>
        </r>
        <r>
          <rPr>
            <b/>
            <sz val="9"/>
            <color indexed="81"/>
            <rFont val="Tahoma"/>
            <family val="2"/>
            <charset val="238"/>
          </rPr>
          <t>wstawić 0</t>
        </r>
        <r>
          <rPr>
            <b/>
            <sz val="9"/>
            <color indexed="10"/>
            <rFont val="Tahoma"/>
            <family val="2"/>
            <charset val="238"/>
          </rPr>
          <t xml:space="preserve"> 
3) pełniących funkcję kierowniczą i mających zniżkę - </t>
        </r>
        <r>
          <rPr>
            <b/>
            <sz val="9"/>
            <color indexed="81"/>
            <rFont val="Tahoma"/>
            <family val="2"/>
            <charset val="238"/>
          </rPr>
          <t>podać obniżone pensum np. 3; 7 itp.</t>
        </r>
        <r>
          <rPr>
            <b/>
            <sz val="9"/>
            <color indexed="10"/>
            <rFont val="Tahoma"/>
            <family val="2"/>
            <charset val="238"/>
          </rPr>
          <t xml:space="preserve">
</t>
        </r>
        <r>
          <rPr>
            <b/>
            <sz val="9"/>
            <color indexed="81"/>
            <rFont val="Tahoma"/>
            <family val="2"/>
            <charset val="238"/>
          </rPr>
          <t>W pozostałych przypadkach pozostawić wartość domyślną wskazaną przez arkusz.</t>
        </r>
        <r>
          <rPr>
            <b/>
            <sz val="8"/>
            <color indexed="10"/>
            <rFont val="Tahoma"/>
            <family val="2"/>
            <charset val="238"/>
          </rPr>
          <t xml:space="preserve">
</t>
        </r>
        <r>
          <rPr>
            <b/>
            <sz val="8"/>
            <color indexed="81"/>
            <rFont val="Tahoma"/>
            <family val="2"/>
            <charset val="238"/>
          </rPr>
          <t xml:space="preserve">
</t>
        </r>
      </text>
    </comment>
    <comment ref="L13" authorId="0" shapeId="0">
      <text>
        <r>
          <rPr>
            <b/>
            <sz val="9"/>
            <color indexed="12"/>
            <rFont val="Tahoma"/>
            <family val="2"/>
            <charset val="238"/>
          </rPr>
          <t xml:space="preserve">Liczba godzin zaplanowana w dniu tygodnia - </t>
        </r>
        <r>
          <rPr>
            <sz val="9"/>
            <color indexed="81"/>
            <rFont val="Tahoma"/>
            <family val="2"/>
            <charset val="238"/>
          </rPr>
          <t>wpisać faktyczną liczbę godzin dydaktycznych zaplanowaną w harmonogramie pracy nauczyciela.</t>
        </r>
        <r>
          <rPr>
            <sz val="9"/>
            <color indexed="12"/>
            <rFont val="Tahoma"/>
            <family val="2"/>
            <charset val="238"/>
          </rPr>
          <t xml:space="preserve">
Liczba ta będzie przenoszona na kolejne poniedziałki/miesiące aż do zmiany (przez wpisanie innej liczby od dnia zmiany, która z kolei będzie przenoszona na dalsze, kolejne poniedziałki/miesiące)</t>
        </r>
      </text>
    </comment>
    <comment ref="C16" authorId="1" shapeId="0">
      <text>
        <r>
          <rPr>
            <b/>
            <sz val="9"/>
            <color indexed="12"/>
            <rFont val="Tahoma"/>
            <family val="2"/>
            <charset val="238"/>
          </rPr>
          <t>Miejsce na notatki dotyczące danego nauczyciela</t>
        </r>
      </text>
    </comment>
    <comment ref="F16" authorId="1" shapeId="0">
      <text>
        <r>
          <rPr>
            <b/>
            <sz val="9"/>
            <color indexed="39"/>
            <rFont val="Tahoma"/>
            <family val="2"/>
            <charset val="238"/>
          </rPr>
          <t>GODZINY NOCNE</t>
        </r>
        <r>
          <rPr>
            <sz val="9"/>
            <color indexed="81"/>
            <rFont val="Tahoma"/>
            <family val="2"/>
            <charset val="238"/>
          </rPr>
          <t xml:space="preserve">
Wpisać liczbę godzin nocnych przepracowanych w okresie rozliczeniowym art. 42b KN</t>
        </r>
      </text>
    </comment>
    <comment ref="G16" authorId="1" shapeId="0">
      <text>
        <r>
          <rPr>
            <b/>
            <sz val="9"/>
            <color indexed="60"/>
            <rFont val="Tahoma"/>
            <family val="2"/>
            <charset val="238"/>
          </rPr>
          <t>KOREKTA GODZIN NOCNYCH</t>
        </r>
        <r>
          <rPr>
            <sz val="9"/>
            <color indexed="39"/>
            <rFont val="Tahoma"/>
            <family val="2"/>
            <charset val="238"/>
          </rPr>
          <t xml:space="preserve">
</t>
        </r>
        <r>
          <rPr>
            <sz val="9"/>
            <color indexed="81"/>
            <rFont val="Tahoma"/>
            <family val="2"/>
            <charset val="238"/>
          </rPr>
          <t xml:space="preserve">Wypełniać, jeśli wystapiła róznica między licbą godzin podaną w poprzednim miesięcznym wykazie a faktycną ich realizacją
- wpisać liczbę godzin korygujacych np. -3 </t>
        </r>
      </text>
    </comment>
    <comment ref="L16" authorId="0" shapeId="0">
      <text>
        <r>
          <rPr>
            <b/>
            <sz val="9"/>
            <color indexed="12"/>
            <rFont val="Tahoma"/>
            <family val="2"/>
            <charset val="238"/>
          </rPr>
          <t xml:space="preserve">Potwierdzenie wykonania planu w dniu - </t>
        </r>
        <r>
          <rPr>
            <sz val="9"/>
            <color indexed="81"/>
            <rFont val="Tahoma"/>
            <family val="2"/>
            <charset val="238"/>
          </rPr>
          <t>ustawienie domyślne</t>
        </r>
        <r>
          <rPr>
            <sz val="9"/>
            <color indexed="12"/>
            <rFont val="Tahoma"/>
            <family val="2"/>
            <charset val="238"/>
          </rPr>
          <t xml:space="preserve">. </t>
        </r>
        <r>
          <rPr>
            <b/>
            <sz val="9"/>
            <color indexed="12"/>
            <rFont val="Tahoma"/>
            <family val="2"/>
            <charset val="238"/>
          </rPr>
          <t xml:space="preserve">
W przypadku usprawiedliwionej nieobecności nauczyciela </t>
        </r>
        <r>
          <rPr>
            <sz val="9"/>
            <color indexed="81"/>
            <rFont val="Tahoma"/>
            <family val="2"/>
            <charset val="238"/>
          </rPr>
          <t xml:space="preserve">należy usunąć zawartość komórki przez użycie "Delete" lub wpisanie 0.
</t>
        </r>
        <r>
          <rPr>
            <b/>
            <sz val="9"/>
            <color indexed="12"/>
            <rFont val="Tahoma"/>
            <family val="2"/>
            <charset val="238"/>
          </rPr>
          <t>Można również wpisać inną liczbę godzin</t>
        </r>
        <r>
          <rPr>
            <sz val="9"/>
            <color indexed="81"/>
            <rFont val="Tahoma"/>
            <family val="2"/>
            <charset val="238"/>
          </rPr>
          <t xml:space="preserve"> faktycznie przepracowanych, lecz mniejszą niż zaplanowaną.</t>
        </r>
      </text>
    </comment>
    <comment ref="F17" authorId="2" shapeId="0">
      <text>
        <r>
          <rPr>
            <b/>
            <sz val="9"/>
            <color indexed="60"/>
            <rFont val="Tahoma"/>
            <family val="2"/>
            <charset val="238"/>
          </rPr>
          <t>KOREKTA GODZIN PLANU</t>
        </r>
        <r>
          <rPr>
            <sz val="9"/>
            <color indexed="81"/>
            <rFont val="Tahoma"/>
            <family val="2"/>
            <charset val="238"/>
          </rPr>
          <t xml:space="preserve">
Wypełniać, jeśli wystapiła róznica między licbą godzin podaną w poprzednim miesięcznym wykazie a faktycną ich realizacją
- wpisać liczbę godzin korygujacych np. -3 </t>
        </r>
      </text>
    </comment>
    <comment ref="G17" authorId="2" shapeId="0">
      <text>
        <r>
          <rPr>
            <b/>
            <sz val="9"/>
            <color indexed="60"/>
            <rFont val="Tahoma"/>
            <family val="2"/>
            <charset val="238"/>
          </rPr>
          <t>KOREKTA GODZIN ZASTĘPSTW</t>
        </r>
        <r>
          <rPr>
            <sz val="9"/>
            <color indexed="81"/>
            <rFont val="Tahoma"/>
            <family val="2"/>
            <charset val="238"/>
          </rPr>
          <t xml:space="preserve">
Wypełniać, jeśli wystapiła róznica między licbą godzin podaną w poprzednim miesięcznym wykazie a faktycną ich realizacją
- wpisać liczbę godzin korygujacych np. -3 </t>
        </r>
      </text>
    </comment>
    <comment ref="L17" authorId="1" shapeId="0">
      <text>
        <r>
          <rPr>
            <b/>
            <sz val="9"/>
            <color indexed="12"/>
            <rFont val="Tahoma"/>
            <family val="2"/>
            <charset val="238"/>
          </rPr>
          <t>Dzienna liczba godzin zajęć zrealiowanych lecz wcześniej nie zamieszczonych w rocznym harmonogramie pracy nauczyciela np.</t>
        </r>
        <r>
          <rPr>
            <b/>
            <sz val="9"/>
            <color indexed="81"/>
            <rFont val="Tahoma"/>
            <family val="2"/>
            <charset val="238"/>
          </rPr>
          <t xml:space="preserve"> </t>
        </r>
        <r>
          <rPr>
            <b/>
            <sz val="9"/>
            <color indexed="10"/>
            <rFont val="Tahoma"/>
            <family val="2"/>
            <charset val="238"/>
          </rPr>
          <t>zastepstwa doraźne.</t>
        </r>
        <r>
          <rPr>
            <b/>
            <sz val="9"/>
            <color indexed="81"/>
            <rFont val="Tahoma"/>
            <family val="2"/>
            <charset val="238"/>
          </rPr>
          <t xml:space="preserve"> </t>
        </r>
        <r>
          <rPr>
            <sz val="9"/>
            <color indexed="81"/>
            <rFont val="Tahoma"/>
            <family val="2"/>
            <charset val="238"/>
          </rPr>
          <t>Należy wpisać liczbę zrealizowanych w dniu zajęć.</t>
        </r>
      </text>
    </comment>
    <comment ref="B18" authorId="2" shapeId="0">
      <text>
        <r>
          <rPr>
            <b/>
            <sz val="9"/>
            <color indexed="10"/>
            <rFont val="Tahoma"/>
            <family val="2"/>
            <charset val="238"/>
          </rPr>
          <t>Błędy i Ostrzeżenia</t>
        </r>
        <r>
          <rPr>
            <b/>
            <sz val="9"/>
            <color indexed="81"/>
            <rFont val="Tahoma"/>
            <family val="2"/>
            <charset val="238"/>
          </rPr>
          <t xml:space="preserve"> - </t>
        </r>
        <r>
          <rPr>
            <sz val="9"/>
            <color indexed="81"/>
            <rFont val="Tahoma"/>
            <family val="2"/>
            <charset val="238"/>
          </rPr>
          <t xml:space="preserve">na białym tle czerwony tekst
</t>
        </r>
        <r>
          <rPr>
            <b/>
            <sz val="9"/>
            <color indexed="32"/>
            <rFont val="Tahoma"/>
            <family val="2"/>
            <charset val="238"/>
          </rPr>
          <t xml:space="preserve">Uwagi </t>
        </r>
        <r>
          <rPr>
            <b/>
            <sz val="9"/>
            <color indexed="81"/>
            <rFont val="Tahoma"/>
            <family val="2"/>
            <charset val="238"/>
          </rPr>
          <t xml:space="preserve">- </t>
        </r>
        <r>
          <rPr>
            <sz val="9"/>
            <color indexed="81"/>
            <rFont val="Tahoma"/>
            <family val="2"/>
            <charset val="238"/>
          </rPr>
          <t xml:space="preserve">tekst na żółtym tle </t>
        </r>
      </text>
    </comment>
    <comment ref="G18" authorId="2" shapeId="0">
      <text>
        <r>
          <rPr>
            <sz val="9"/>
            <color indexed="81"/>
            <rFont val="Tahoma"/>
            <family val="2"/>
            <charset val="238"/>
          </rPr>
          <t>w przypadku wystąpienia zniżki wstawiamy uśrednioną roczną liczbę faktycznie realizowanych godzin (bez zniżki)</t>
        </r>
        <r>
          <rPr>
            <b/>
            <sz val="9"/>
            <color indexed="81"/>
            <rFont val="Tahoma"/>
            <family val="2"/>
            <charset val="238"/>
          </rPr>
          <t xml:space="preserve">
</t>
        </r>
      </text>
    </comment>
  </commentList>
</comments>
</file>

<file path=xl/comments11.xml><?xml version="1.0" encoding="utf-8"?>
<comments xmlns="http://schemas.openxmlformats.org/spreadsheetml/2006/main">
  <authors>
    <author>ANIA</author>
    <author>CKU</author>
    <author>cezary.walta</author>
  </authors>
  <commentList>
    <comment ref="B13" authorId="0" shapeId="0">
      <text>
        <r>
          <rPr>
            <b/>
            <sz val="9"/>
            <color indexed="12"/>
            <rFont val="Tahoma"/>
            <family val="2"/>
            <charset val="238"/>
          </rPr>
          <t xml:space="preserve">Nazwisko i imię nauczyciela i ew. inne dane np. stopień awansu
</t>
        </r>
        <r>
          <rPr>
            <sz val="9"/>
            <color indexed="81"/>
            <rFont val="Tahoma"/>
            <family val="2"/>
            <charset val="238"/>
          </rPr>
          <t xml:space="preserve">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Jeżeli nie chcemy takiego zbiorczego rozliczenia, wystarczy do nazwiska przy kolejnych wpisach dodać np. cyfry 1, 2, 3 (Przykładowy1, Przykładowy2 itd)   </t>
        </r>
      </text>
    </comment>
    <comment ref="F13" authorId="0" shapeId="0">
      <text>
        <r>
          <rPr>
            <b/>
            <sz val="9"/>
            <color indexed="12"/>
            <rFont val="Tahoma"/>
            <family val="2"/>
            <charset val="238"/>
          </rPr>
          <t xml:space="preserve">Obowiązkowy tygodniowy wymiar godzin pracy nauczyciela do obliczania wartości godziny ponadwymiarowej ustalony zgodnie z art. 42 ust. 3 Karty Nauczyciela. </t>
        </r>
        <r>
          <rPr>
            <b/>
            <sz val="8"/>
            <color indexed="12"/>
            <rFont val="Tahoma"/>
            <family val="2"/>
            <charset val="238"/>
          </rPr>
          <t xml:space="preserve">
</t>
        </r>
      </text>
    </comment>
    <comment ref="G13" authorId="0" shapeId="0">
      <text>
        <r>
          <rPr>
            <b/>
            <sz val="9"/>
            <color indexed="12"/>
            <rFont val="Tahoma"/>
            <family val="2"/>
            <charset val="238"/>
          </rPr>
          <t>Faktycznie realizowana tygodniowa liczba godzin w ramach wynagrodzenia zasadniczego</t>
        </r>
        <r>
          <rPr>
            <b/>
            <sz val="9"/>
            <color indexed="10"/>
            <rFont val="Tahoma"/>
            <family val="2"/>
            <charset val="238"/>
          </rPr>
          <t xml:space="preserve">
Wypełniać wyłącznie dla nauczycieli : 
1) uzupełniających etat art. 22 KN - </t>
        </r>
        <r>
          <rPr>
            <b/>
            <sz val="9"/>
            <color indexed="81"/>
            <rFont val="Tahoma"/>
            <family val="2"/>
            <charset val="238"/>
          </rPr>
          <t xml:space="preserve">podać faktyczną liczbę godzin niezbędną do uzupełnienia etatu </t>
        </r>
        <r>
          <rPr>
            <sz val="9"/>
            <color indexed="81"/>
            <rFont val="Tahoma"/>
            <family val="2"/>
            <charset val="238"/>
          </rPr>
          <t xml:space="preserve">(np. nauczycielowi pracującemu w zepole szkół: w technikum w wymiarze 14 godzin i w Liceum  Profilowanym w wymiarze 10 godzin - należy wpisać w tej komórce w arkuszu dla LP 4 godziny. Nadwyżka godzin w LP w wymiarze 6 będzie godzinami ponadwymiarowymi. Oczywiście w technikum nauczyciel ten nie ma godzin ponadwymiarowych i nie ma potrzeby umieszczania go w arkuszu chyba, że wyłącznie dla ewidencji godzin nieplanowanych i nocnych. W takim przypadku pierwszy niebieski wiersz pozostaje niewypełniony, tej komóki też nie wypełniamy pozostawiając wartośc domyślną). </t>
        </r>
        <r>
          <rPr>
            <b/>
            <sz val="9"/>
            <color indexed="81"/>
            <rFont val="Tahoma"/>
            <family val="2"/>
            <charset val="238"/>
          </rPr>
          <t xml:space="preserve">
</t>
        </r>
        <r>
          <rPr>
            <b/>
            <sz val="9"/>
            <color indexed="10"/>
            <rFont val="Tahoma"/>
            <family val="2"/>
            <charset val="238"/>
          </rPr>
          <t xml:space="preserve">2) pracujących w danej szkole wyłącznie w godzinach ponadwymiarowych - </t>
        </r>
        <r>
          <rPr>
            <b/>
            <sz val="9"/>
            <color indexed="81"/>
            <rFont val="Tahoma"/>
            <family val="2"/>
            <charset val="238"/>
          </rPr>
          <t>wstawić 0</t>
        </r>
        <r>
          <rPr>
            <b/>
            <sz val="9"/>
            <color indexed="10"/>
            <rFont val="Tahoma"/>
            <family val="2"/>
            <charset val="238"/>
          </rPr>
          <t xml:space="preserve"> 
3) pełniących funkcję kierowniczą i mających zniżkę - </t>
        </r>
        <r>
          <rPr>
            <b/>
            <sz val="9"/>
            <color indexed="81"/>
            <rFont val="Tahoma"/>
            <family val="2"/>
            <charset val="238"/>
          </rPr>
          <t>podać obniżone pensum np. 3; 7 itp.</t>
        </r>
        <r>
          <rPr>
            <b/>
            <sz val="9"/>
            <color indexed="10"/>
            <rFont val="Tahoma"/>
            <family val="2"/>
            <charset val="238"/>
          </rPr>
          <t xml:space="preserve">
</t>
        </r>
        <r>
          <rPr>
            <b/>
            <sz val="9"/>
            <color indexed="81"/>
            <rFont val="Tahoma"/>
            <family val="2"/>
            <charset val="238"/>
          </rPr>
          <t>W pozostałych przypadkach pozostawić wartość domyślną wskazaną przez arkusz.</t>
        </r>
        <r>
          <rPr>
            <b/>
            <sz val="8"/>
            <color indexed="10"/>
            <rFont val="Tahoma"/>
            <family val="2"/>
            <charset val="238"/>
          </rPr>
          <t xml:space="preserve">
</t>
        </r>
        <r>
          <rPr>
            <b/>
            <sz val="8"/>
            <color indexed="81"/>
            <rFont val="Tahoma"/>
            <family val="2"/>
            <charset val="238"/>
          </rPr>
          <t xml:space="preserve">
</t>
        </r>
      </text>
    </comment>
    <comment ref="L13" authorId="0" shapeId="0">
      <text>
        <r>
          <rPr>
            <b/>
            <sz val="9"/>
            <color indexed="12"/>
            <rFont val="Tahoma"/>
            <family val="2"/>
            <charset val="238"/>
          </rPr>
          <t xml:space="preserve">Liczba godzin zaplanowana w dniu tygodnia - </t>
        </r>
        <r>
          <rPr>
            <sz val="9"/>
            <color indexed="81"/>
            <rFont val="Tahoma"/>
            <family val="2"/>
            <charset val="238"/>
          </rPr>
          <t>wpisać faktyczną liczbę godzin dydaktycznych zaplanowaną w harmonogramie pracy nauczyciela.</t>
        </r>
        <r>
          <rPr>
            <sz val="9"/>
            <color indexed="12"/>
            <rFont val="Tahoma"/>
            <family val="2"/>
            <charset val="238"/>
          </rPr>
          <t xml:space="preserve">
Liczba ta będzie przenoszona na kolejne poniedziałki/miesiące aż do zmiany (przez wpisanie innej liczby od dnia zmiany, która z kolei będzie przenoszona na dalsze, kolejne poniedziałki/miesiące)</t>
        </r>
      </text>
    </comment>
    <comment ref="C16" authorId="1" shapeId="0">
      <text>
        <r>
          <rPr>
            <b/>
            <sz val="9"/>
            <color indexed="12"/>
            <rFont val="Tahoma"/>
            <family val="2"/>
            <charset val="238"/>
          </rPr>
          <t>Miejsce na notatki dotyczące danego nauczyciela</t>
        </r>
      </text>
    </comment>
    <comment ref="F16" authorId="1" shapeId="0">
      <text>
        <r>
          <rPr>
            <b/>
            <sz val="9"/>
            <color indexed="39"/>
            <rFont val="Tahoma"/>
            <family val="2"/>
            <charset val="238"/>
          </rPr>
          <t>GODZINY NOCNE</t>
        </r>
        <r>
          <rPr>
            <sz val="9"/>
            <color indexed="81"/>
            <rFont val="Tahoma"/>
            <family val="2"/>
            <charset val="238"/>
          </rPr>
          <t xml:space="preserve">
Wpisać liczbę godzin nocnych przepracowanych w okresie rozliczeniowym art. 42b KN</t>
        </r>
      </text>
    </comment>
    <comment ref="G16" authorId="1" shapeId="0">
      <text>
        <r>
          <rPr>
            <b/>
            <sz val="9"/>
            <color indexed="60"/>
            <rFont val="Tahoma"/>
            <family val="2"/>
            <charset val="238"/>
          </rPr>
          <t>KOREKTA GODZIN NOCNYCH</t>
        </r>
        <r>
          <rPr>
            <sz val="9"/>
            <color indexed="39"/>
            <rFont val="Tahoma"/>
            <family val="2"/>
            <charset val="238"/>
          </rPr>
          <t xml:space="preserve">
</t>
        </r>
        <r>
          <rPr>
            <sz val="9"/>
            <color indexed="81"/>
            <rFont val="Tahoma"/>
            <family val="2"/>
            <charset val="238"/>
          </rPr>
          <t xml:space="preserve">Wypełniać, jeśli wystapiła róznica między licbą godzin podaną w poprzednim miesięcznym wykazie a faktycną ich realizacją
- wpisać liczbę godzin korygujacych np. -3 </t>
        </r>
      </text>
    </comment>
    <comment ref="L16" authorId="0" shapeId="0">
      <text>
        <r>
          <rPr>
            <b/>
            <sz val="9"/>
            <color indexed="12"/>
            <rFont val="Tahoma"/>
            <family val="2"/>
            <charset val="238"/>
          </rPr>
          <t xml:space="preserve">Potwierdzenie wykonania planu w dniu - </t>
        </r>
        <r>
          <rPr>
            <sz val="9"/>
            <color indexed="81"/>
            <rFont val="Tahoma"/>
            <family val="2"/>
            <charset val="238"/>
          </rPr>
          <t>ustawienie domyślne</t>
        </r>
        <r>
          <rPr>
            <sz val="9"/>
            <color indexed="12"/>
            <rFont val="Tahoma"/>
            <family val="2"/>
            <charset val="238"/>
          </rPr>
          <t xml:space="preserve">. </t>
        </r>
        <r>
          <rPr>
            <b/>
            <sz val="9"/>
            <color indexed="12"/>
            <rFont val="Tahoma"/>
            <family val="2"/>
            <charset val="238"/>
          </rPr>
          <t xml:space="preserve">
W przypadku usprawiedliwionej nieobecności nauczyciela </t>
        </r>
        <r>
          <rPr>
            <sz val="9"/>
            <color indexed="81"/>
            <rFont val="Tahoma"/>
            <family val="2"/>
            <charset val="238"/>
          </rPr>
          <t xml:space="preserve">należy usunąć zawartość komórki przez użycie "Delete" lub wpisanie 0.
</t>
        </r>
        <r>
          <rPr>
            <b/>
            <sz val="9"/>
            <color indexed="12"/>
            <rFont val="Tahoma"/>
            <family val="2"/>
            <charset val="238"/>
          </rPr>
          <t>Można również wpisać inną liczbę godzin</t>
        </r>
        <r>
          <rPr>
            <sz val="9"/>
            <color indexed="81"/>
            <rFont val="Tahoma"/>
            <family val="2"/>
            <charset val="238"/>
          </rPr>
          <t xml:space="preserve"> faktycznie przepracowanych, lecz mniejszą niż zaplanowaną.</t>
        </r>
      </text>
    </comment>
    <comment ref="F17" authorId="2" shapeId="0">
      <text>
        <r>
          <rPr>
            <b/>
            <sz val="9"/>
            <color indexed="60"/>
            <rFont val="Tahoma"/>
            <family val="2"/>
            <charset val="238"/>
          </rPr>
          <t>KOREKTA GODZIN PLANU</t>
        </r>
        <r>
          <rPr>
            <sz val="9"/>
            <color indexed="81"/>
            <rFont val="Tahoma"/>
            <family val="2"/>
            <charset val="238"/>
          </rPr>
          <t xml:space="preserve">
Wypełniać, jeśli wystapiła róznica między licbą godzin podaną w poprzednim miesięcznym wykazie a faktycną ich realizacją
- wpisać liczbę godzin korygujacych np. -3 </t>
        </r>
      </text>
    </comment>
    <comment ref="G17" authorId="2" shapeId="0">
      <text>
        <r>
          <rPr>
            <b/>
            <sz val="9"/>
            <color indexed="60"/>
            <rFont val="Tahoma"/>
            <family val="2"/>
            <charset val="238"/>
          </rPr>
          <t>KOREKTA GODZIN ZASTĘPSTW</t>
        </r>
        <r>
          <rPr>
            <sz val="9"/>
            <color indexed="81"/>
            <rFont val="Tahoma"/>
            <family val="2"/>
            <charset val="238"/>
          </rPr>
          <t xml:space="preserve">
Wypełniać, jeśli wystapiła róznica między licbą godzin podaną w poprzednim miesięcznym wykazie a faktycną ich realizacją
- wpisać liczbę godzin korygujacych np. -3 </t>
        </r>
      </text>
    </comment>
    <comment ref="L17" authorId="1" shapeId="0">
      <text>
        <r>
          <rPr>
            <b/>
            <sz val="9"/>
            <color indexed="12"/>
            <rFont val="Tahoma"/>
            <family val="2"/>
            <charset val="238"/>
          </rPr>
          <t>Dzienna liczba godzin zajęć zrealiowanych lecz wcześniej nie zamieszczonych w rocznym harmonogramie pracy nauczyciela np.</t>
        </r>
        <r>
          <rPr>
            <b/>
            <sz val="9"/>
            <color indexed="81"/>
            <rFont val="Tahoma"/>
            <family val="2"/>
            <charset val="238"/>
          </rPr>
          <t xml:space="preserve"> </t>
        </r>
        <r>
          <rPr>
            <b/>
            <sz val="9"/>
            <color indexed="10"/>
            <rFont val="Tahoma"/>
            <family val="2"/>
            <charset val="238"/>
          </rPr>
          <t>zastepstwa doraźne.</t>
        </r>
        <r>
          <rPr>
            <b/>
            <sz val="9"/>
            <color indexed="81"/>
            <rFont val="Tahoma"/>
            <family val="2"/>
            <charset val="238"/>
          </rPr>
          <t xml:space="preserve"> </t>
        </r>
        <r>
          <rPr>
            <sz val="9"/>
            <color indexed="81"/>
            <rFont val="Tahoma"/>
            <family val="2"/>
            <charset val="238"/>
          </rPr>
          <t>Należy wpisać liczbę zrealizowanych w dniu zajęć.</t>
        </r>
      </text>
    </comment>
    <comment ref="B18" authorId="2" shapeId="0">
      <text>
        <r>
          <rPr>
            <b/>
            <sz val="9"/>
            <color indexed="10"/>
            <rFont val="Tahoma"/>
            <family val="2"/>
            <charset val="238"/>
          </rPr>
          <t>Błędy i Ostrzeżenia</t>
        </r>
        <r>
          <rPr>
            <b/>
            <sz val="9"/>
            <color indexed="81"/>
            <rFont val="Tahoma"/>
            <family val="2"/>
            <charset val="238"/>
          </rPr>
          <t xml:space="preserve"> - </t>
        </r>
        <r>
          <rPr>
            <sz val="9"/>
            <color indexed="81"/>
            <rFont val="Tahoma"/>
            <family val="2"/>
            <charset val="238"/>
          </rPr>
          <t xml:space="preserve">na białym tle czerwony tekst
</t>
        </r>
        <r>
          <rPr>
            <b/>
            <sz val="9"/>
            <color indexed="32"/>
            <rFont val="Tahoma"/>
            <family val="2"/>
            <charset val="238"/>
          </rPr>
          <t xml:space="preserve">Uwagi </t>
        </r>
        <r>
          <rPr>
            <b/>
            <sz val="9"/>
            <color indexed="81"/>
            <rFont val="Tahoma"/>
            <family val="2"/>
            <charset val="238"/>
          </rPr>
          <t xml:space="preserve">- </t>
        </r>
        <r>
          <rPr>
            <sz val="9"/>
            <color indexed="81"/>
            <rFont val="Tahoma"/>
            <family val="2"/>
            <charset val="238"/>
          </rPr>
          <t xml:space="preserve">tekst na żółtym tle </t>
        </r>
      </text>
    </comment>
    <comment ref="G18" authorId="2" shapeId="0">
      <text>
        <r>
          <rPr>
            <sz val="9"/>
            <color indexed="81"/>
            <rFont val="Tahoma"/>
            <family val="2"/>
            <charset val="238"/>
          </rPr>
          <t>w przypadku wystąpienia zniżki wstawiamy uśrednioną roczną liczbę faktycznie realizowanych godzin (bez zniżki)</t>
        </r>
        <r>
          <rPr>
            <b/>
            <sz val="9"/>
            <color indexed="81"/>
            <rFont val="Tahoma"/>
            <family val="2"/>
            <charset val="238"/>
          </rPr>
          <t xml:space="preserve">
</t>
        </r>
      </text>
    </comment>
  </commentList>
</comments>
</file>

<file path=xl/comments12.xml><?xml version="1.0" encoding="utf-8"?>
<comments xmlns="http://schemas.openxmlformats.org/spreadsheetml/2006/main">
  <authors>
    <author>ANIA</author>
    <author>CKU</author>
    <author>cezary.walta</author>
  </authors>
  <commentList>
    <comment ref="B13" authorId="0" shapeId="0">
      <text>
        <r>
          <rPr>
            <b/>
            <sz val="9"/>
            <color indexed="12"/>
            <rFont val="Tahoma"/>
            <family val="2"/>
            <charset val="238"/>
          </rPr>
          <t xml:space="preserve">Nazwisko i imię nauczyciela i ew. inne dane np. stopień awansu
</t>
        </r>
        <r>
          <rPr>
            <sz val="9"/>
            <color indexed="81"/>
            <rFont val="Tahoma"/>
            <family val="2"/>
            <charset val="238"/>
          </rPr>
          <t xml:space="preserve">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Jeżeli nie chcemy takiego zbiorczego rozliczenia, wystarczy do nazwiska przy kolejnych wpisach dodać np. cyfry 1, 2, 3 (Przykładowy1, Przykładowy2 itd)   </t>
        </r>
      </text>
    </comment>
    <comment ref="F13" authorId="0" shapeId="0">
      <text>
        <r>
          <rPr>
            <b/>
            <sz val="9"/>
            <color indexed="12"/>
            <rFont val="Tahoma"/>
            <family val="2"/>
            <charset val="238"/>
          </rPr>
          <t xml:space="preserve">Obowiązkowy tygodniowy wymiar godzin pracy nauczyciela do obliczania wartości godziny ponadwymiarowej ustalony zgodnie z art. 42 ust. 3 Karty Nauczyciela. </t>
        </r>
        <r>
          <rPr>
            <b/>
            <sz val="8"/>
            <color indexed="12"/>
            <rFont val="Tahoma"/>
            <family val="2"/>
            <charset val="238"/>
          </rPr>
          <t xml:space="preserve">
</t>
        </r>
      </text>
    </comment>
    <comment ref="G13" authorId="0" shapeId="0">
      <text>
        <r>
          <rPr>
            <b/>
            <sz val="9"/>
            <color indexed="12"/>
            <rFont val="Tahoma"/>
            <family val="2"/>
            <charset val="238"/>
          </rPr>
          <t>Faktycznie realizowana tygodniowa liczba godzin w ramach wynagrodzenia zasadniczego</t>
        </r>
        <r>
          <rPr>
            <b/>
            <sz val="9"/>
            <color indexed="10"/>
            <rFont val="Tahoma"/>
            <family val="2"/>
            <charset val="238"/>
          </rPr>
          <t xml:space="preserve">
Wypełniać wyłącznie dla nauczycieli : 
1) uzupełniających etat art. 22 KN - </t>
        </r>
        <r>
          <rPr>
            <b/>
            <sz val="9"/>
            <color indexed="81"/>
            <rFont val="Tahoma"/>
            <family val="2"/>
            <charset val="238"/>
          </rPr>
          <t xml:space="preserve">podać faktyczną liczbę godzin niezbędną do uzupełnienia etatu </t>
        </r>
        <r>
          <rPr>
            <sz val="9"/>
            <color indexed="81"/>
            <rFont val="Tahoma"/>
            <family val="2"/>
            <charset val="238"/>
          </rPr>
          <t xml:space="preserve">(np. nauczycielowi pracującemu w zepole szkół: w technikum w wymiarze 14 godzin i w Liceum  Profilowanym w wymiarze 10 godzin - należy wpisać w tej komórce w arkuszu dla LP 4 godziny. Nadwyżka godzin w LP w wymiarze 6 będzie godzinami ponadwymiarowymi. Oczywiście w technikum nauczyciel ten nie ma godzin ponadwymiarowych i nie ma potrzeby umieszczania go w arkuszu chyba, że wyłącznie dla ewidencji godzin nieplanowanych i nocnych. W takim przypadku pierwszy niebieski wiersz pozostaje niewypełniony, tej komóki też nie wypełniamy pozostawiając wartośc domyślną). </t>
        </r>
        <r>
          <rPr>
            <b/>
            <sz val="9"/>
            <color indexed="81"/>
            <rFont val="Tahoma"/>
            <family val="2"/>
            <charset val="238"/>
          </rPr>
          <t xml:space="preserve">
</t>
        </r>
        <r>
          <rPr>
            <b/>
            <sz val="9"/>
            <color indexed="10"/>
            <rFont val="Tahoma"/>
            <family val="2"/>
            <charset val="238"/>
          </rPr>
          <t xml:space="preserve">2) pracujących w danej szkole wyłącznie w godzinach ponadwymiarowych - </t>
        </r>
        <r>
          <rPr>
            <b/>
            <sz val="9"/>
            <color indexed="81"/>
            <rFont val="Tahoma"/>
            <family val="2"/>
            <charset val="238"/>
          </rPr>
          <t>wstawić 0</t>
        </r>
        <r>
          <rPr>
            <b/>
            <sz val="9"/>
            <color indexed="10"/>
            <rFont val="Tahoma"/>
            <family val="2"/>
            <charset val="238"/>
          </rPr>
          <t xml:space="preserve"> 
3) pełniących funkcję kierowniczą i mających zniżkę - </t>
        </r>
        <r>
          <rPr>
            <b/>
            <sz val="9"/>
            <color indexed="81"/>
            <rFont val="Tahoma"/>
            <family val="2"/>
            <charset val="238"/>
          </rPr>
          <t>podać obniżone pensum np. 3; 7 itp.</t>
        </r>
        <r>
          <rPr>
            <b/>
            <sz val="9"/>
            <color indexed="10"/>
            <rFont val="Tahoma"/>
            <family val="2"/>
            <charset val="238"/>
          </rPr>
          <t xml:space="preserve">
</t>
        </r>
        <r>
          <rPr>
            <b/>
            <sz val="9"/>
            <color indexed="81"/>
            <rFont val="Tahoma"/>
            <family val="2"/>
            <charset val="238"/>
          </rPr>
          <t>W pozostałych przypadkach pozostawić wartość domyślną wskazaną przez arkusz.</t>
        </r>
        <r>
          <rPr>
            <b/>
            <sz val="8"/>
            <color indexed="10"/>
            <rFont val="Tahoma"/>
            <family val="2"/>
            <charset val="238"/>
          </rPr>
          <t xml:space="preserve">
</t>
        </r>
        <r>
          <rPr>
            <b/>
            <sz val="8"/>
            <color indexed="81"/>
            <rFont val="Tahoma"/>
            <family val="2"/>
            <charset val="238"/>
          </rPr>
          <t xml:space="preserve">
</t>
        </r>
      </text>
    </comment>
    <comment ref="L13" authorId="0" shapeId="0">
      <text>
        <r>
          <rPr>
            <b/>
            <sz val="9"/>
            <color indexed="12"/>
            <rFont val="Tahoma"/>
            <family val="2"/>
            <charset val="238"/>
          </rPr>
          <t xml:space="preserve">Liczba godzin zaplanowana w dniu tygodnia - </t>
        </r>
        <r>
          <rPr>
            <sz val="9"/>
            <color indexed="81"/>
            <rFont val="Tahoma"/>
            <family val="2"/>
            <charset val="238"/>
          </rPr>
          <t>wpisać faktyczną liczbę godzin dydaktycznych zaplanowaną w harmonogramie pracy nauczyciela.</t>
        </r>
        <r>
          <rPr>
            <sz val="9"/>
            <color indexed="12"/>
            <rFont val="Tahoma"/>
            <family val="2"/>
            <charset val="238"/>
          </rPr>
          <t xml:space="preserve">
Liczba ta będzie przenoszona na kolejne poniedziałki/miesiące aż do zmiany (przez wpisanie innej liczby od dnia zmiany, która z kolei będzie przenoszona na dalsze, kolejne poniedziałki/miesiące)</t>
        </r>
      </text>
    </comment>
    <comment ref="C16" authorId="1" shapeId="0">
      <text>
        <r>
          <rPr>
            <b/>
            <sz val="9"/>
            <color indexed="12"/>
            <rFont val="Tahoma"/>
            <family val="2"/>
            <charset val="238"/>
          </rPr>
          <t>Miejsce na notatki dotyczące danego nauczyciela</t>
        </r>
      </text>
    </comment>
    <comment ref="F16" authorId="1" shapeId="0">
      <text>
        <r>
          <rPr>
            <b/>
            <sz val="9"/>
            <color indexed="39"/>
            <rFont val="Tahoma"/>
            <family val="2"/>
            <charset val="238"/>
          </rPr>
          <t>GODZINY NOCNE</t>
        </r>
        <r>
          <rPr>
            <sz val="9"/>
            <color indexed="81"/>
            <rFont val="Tahoma"/>
            <family val="2"/>
            <charset val="238"/>
          </rPr>
          <t xml:space="preserve">
Wpisać liczbę godzin nocnych przepracowanych w okresie rozliczeniowym art. 42b KN</t>
        </r>
      </text>
    </comment>
    <comment ref="G16" authorId="1" shapeId="0">
      <text>
        <r>
          <rPr>
            <b/>
            <sz val="9"/>
            <color indexed="60"/>
            <rFont val="Tahoma"/>
            <family val="2"/>
            <charset val="238"/>
          </rPr>
          <t>KOREKTA GODZIN NOCNYCH</t>
        </r>
        <r>
          <rPr>
            <sz val="9"/>
            <color indexed="39"/>
            <rFont val="Tahoma"/>
            <family val="2"/>
            <charset val="238"/>
          </rPr>
          <t xml:space="preserve">
</t>
        </r>
        <r>
          <rPr>
            <sz val="9"/>
            <color indexed="81"/>
            <rFont val="Tahoma"/>
            <family val="2"/>
            <charset val="238"/>
          </rPr>
          <t xml:space="preserve">Wypełniać, jeśli wystapiła róznica między licbą godzin podaną w poprzednim miesięcznym wykazie a faktycną ich realizacją
- wpisać liczbę godzin korygujacych np. -3 </t>
        </r>
      </text>
    </comment>
    <comment ref="L16" authorId="0" shapeId="0">
      <text>
        <r>
          <rPr>
            <b/>
            <sz val="9"/>
            <color indexed="12"/>
            <rFont val="Tahoma"/>
            <family val="2"/>
            <charset val="238"/>
          </rPr>
          <t xml:space="preserve">Potwierdzenie wykonania planu w dniu - </t>
        </r>
        <r>
          <rPr>
            <sz val="9"/>
            <color indexed="81"/>
            <rFont val="Tahoma"/>
            <family val="2"/>
            <charset val="238"/>
          </rPr>
          <t>ustawienie domyślne</t>
        </r>
        <r>
          <rPr>
            <sz val="9"/>
            <color indexed="12"/>
            <rFont val="Tahoma"/>
            <family val="2"/>
            <charset val="238"/>
          </rPr>
          <t xml:space="preserve">. </t>
        </r>
        <r>
          <rPr>
            <b/>
            <sz val="9"/>
            <color indexed="12"/>
            <rFont val="Tahoma"/>
            <family val="2"/>
            <charset val="238"/>
          </rPr>
          <t xml:space="preserve">
W przypadku usprawiedliwionej nieobecności nauczyciela </t>
        </r>
        <r>
          <rPr>
            <sz val="9"/>
            <color indexed="81"/>
            <rFont val="Tahoma"/>
            <family val="2"/>
            <charset val="238"/>
          </rPr>
          <t xml:space="preserve">należy usunąć zawartość komórki przez użycie "Delete" lub wpisanie 0.
</t>
        </r>
        <r>
          <rPr>
            <b/>
            <sz val="9"/>
            <color indexed="12"/>
            <rFont val="Tahoma"/>
            <family val="2"/>
            <charset val="238"/>
          </rPr>
          <t>Można również wpisać inną liczbę godzin</t>
        </r>
        <r>
          <rPr>
            <sz val="9"/>
            <color indexed="81"/>
            <rFont val="Tahoma"/>
            <family val="2"/>
            <charset val="238"/>
          </rPr>
          <t xml:space="preserve"> faktycznie przepracowanych, lecz mniejszą niż zaplanowaną.</t>
        </r>
      </text>
    </comment>
    <comment ref="F17" authorId="2" shapeId="0">
      <text>
        <r>
          <rPr>
            <b/>
            <sz val="9"/>
            <color indexed="60"/>
            <rFont val="Tahoma"/>
            <family val="2"/>
            <charset val="238"/>
          </rPr>
          <t>KOREKTA GODZIN PLANU</t>
        </r>
        <r>
          <rPr>
            <sz val="9"/>
            <color indexed="81"/>
            <rFont val="Tahoma"/>
            <family val="2"/>
            <charset val="238"/>
          </rPr>
          <t xml:space="preserve">
Wypełniać, jeśli wystapiła róznica między licbą godzin podaną w poprzednim miesięcznym wykazie a faktycną ich realizacją
- wpisać liczbę godzin korygujacych np. -3 </t>
        </r>
      </text>
    </comment>
    <comment ref="G17" authorId="2" shapeId="0">
      <text>
        <r>
          <rPr>
            <b/>
            <sz val="9"/>
            <color indexed="60"/>
            <rFont val="Tahoma"/>
            <family val="2"/>
            <charset val="238"/>
          </rPr>
          <t>KOREKTA GODZIN ZASTĘPSTW</t>
        </r>
        <r>
          <rPr>
            <sz val="9"/>
            <color indexed="81"/>
            <rFont val="Tahoma"/>
            <family val="2"/>
            <charset val="238"/>
          </rPr>
          <t xml:space="preserve">
Wypełniać, jeśli wystapiła róznica między licbą godzin podaną w poprzednim miesięcznym wykazie a faktycną ich realizacją
- wpisać liczbę godzin korygujacych np. -3 </t>
        </r>
      </text>
    </comment>
    <comment ref="L17" authorId="1" shapeId="0">
      <text>
        <r>
          <rPr>
            <b/>
            <sz val="9"/>
            <color indexed="12"/>
            <rFont val="Tahoma"/>
            <family val="2"/>
            <charset val="238"/>
          </rPr>
          <t>Dzienna liczba godzin zajęć zrealiowanych lecz wcześniej nie zamieszczonych w rocznym harmonogramie pracy nauczyciela np.</t>
        </r>
        <r>
          <rPr>
            <b/>
            <sz val="9"/>
            <color indexed="81"/>
            <rFont val="Tahoma"/>
            <family val="2"/>
            <charset val="238"/>
          </rPr>
          <t xml:space="preserve"> </t>
        </r>
        <r>
          <rPr>
            <b/>
            <sz val="9"/>
            <color indexed="10"/>
            <rFont val="Tahoma"/>
            <family val="2"/>
            <charset val="238"/>
          </rPr>
          <t>zastepstwa doraźne.</t>
        </r>
        <r>
          <rPr>
            <b/>
            <sz val="9"/>
            <color indexed="81"/>
            <rFont val="Tahoma"/>
            <family val="2"/>
            <charset val="238"/>
          </rPr>
          <t xml:space="preserve"> </t>
        </r>
        <r>
          <rPr>
            <sz val="9"/>
            <color indexed="81"/>
            <rFont val="Tahoma"/>
            <family val="2"/>
            <charset val="238"/>
          </rPr>
          <t>Należy wpisać liczbę zrealizowanych w dniu zajęć.</t>
        </r>
      </text>
    </comment>
    <comment ref="B18" authorId="2" shapeId="0">
      <text>
        <r>
          <rPr>
            <b/>
            <sz val="9"/>
            <color indexed="10"/>
            <rFont val="Tahoma"/>
            <family val="2"/>
            <charset val="238"/>
          </rPr>
          <t>Błędy i Ostrzeżenia</t>
        </r>
        <r>
          <rPr>
            <b/>
            <sz val="9"/>
            <color indexed="81"/>
            <rFont val="Tahoma"/>
            <family val="2"/>
            <charset val="238"/>
          </rPr>
          <t xml:space="preserve"> - </t>
        </r>
        <r>
          <rPr>
            <sz val="9"/>
            <color indexed="81"/>
            <rFont val="Tahoma"/>
            <family val="2"/>
            <charset val="238"/>
          </rPr>
          <t xml:space="preserve">na białym tle czerwony tekst
</t>
        </r>
        <r>
          <rPr>
            <b/>
            <sz val="9"/>
            <color indexed="32"/>
            <rFont val="Tahoma"/>
            <family val="2"/>
            <charset val="238"/>
          </rPr>
          <t xml:space="preserve">Uwagi </t>
        </r>
        <r>
          <rPr>
            <b/>
            <sz val="9"/>
            <color indexed="81"/>
            <rFont val="Tahoma"/>
            <family val="2"/>
            <charset val="238"/>
          </rPr>
          <t xml:space="preserve">- </t>
        </r>
        <r>
          <rPr>
            <sz val="9"/>
            <color indexed="81"/>
            <rFont val="Tahoma"/>
            <family val="2"/>
            <charset val="238"/>
          </rPr>
          <t xml:space="preserve">tekst na żółtym tle </t>
        </r>
      </text>
    </comment>
    <comment ref="G18" authorId="2" shapeId="0">
      <text>
        <r>
          <rPr>
            <sz val="9"/>
            <color indexed="81"/>
            <rFont val="Tahoma"/>
            <family val="2"/>
            <charset val="238"/>
          </rPr>
          <t>w przypadku wystąpienia zniżki wstawiamy uśrednioną roczną liczbę faktycznie realizowanych godzin (bez zniżki)</t>
        </r>
        <r>
          <rPr>
            <b/>
            <sz val="9"/>
            <color indexed="81"/>
            <rFont val="Tahoma"/>
            <family val="2"/>
            <charset val="238"/>
          </rPr>
          <t xml:space="preserve">
</t>
        </r>
      </text>
    </comment>
  </commentList>
</comments>
</file>

<file path=xl/comments13.xml><?xml version="1.0" encoding="utf-8"?>
<comments xmlns="http://schemas.openxmlformats.org/spreadsheetml/2006/main">
  <authors>
    <author>ANIA</author>
    <author>CKU</author>
    <author>cezary.walta</author>
  </authors>
  <commentList>
    <comment ref="B13" authorId="0" shapeId="0">
      <text>
        <r>
          <rPr>
            <b/>
            <sz val="9"/>
            <color indexed="12"/>
            <rFont val="Tahoma"/>
            <family val="2"/>
            <charset val="238"/>
          </rPr>
          <t xml:space="preserve">Nazwisko i imię nauczyciela i ew. inne dane np. stopień awansu
</t>
        </r>
        <r>
          <rPr>
            <sz val="9"/>
            <color indexed="81"/>
            <rFont val="Tahoma"/>
            <family val="2"/>
            <charset val="238"/>
          </rPr>
          <t xml:space="preserve">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Jeżeli nie chcemy takiego zbiorczego rozliczenia, wystarczy do nazwiska przy kolejnych wpisach dodać np. cyfry 1, 2, 3 (Przykładowy1, Przykładowy2 itd)   </t>
        </r>
      </text>
    </comment>
    <comment ref="F13" authorId="0" shapeId="0">
      <text>
        <r>
          <rPr>
            <b/>
            <sz val="9"/>
            <color indexed="12"/>
            <rFont val="Tahoma"/>
            <family val="2"/>
            <charset val="238"/>
          </rPr>
          <t xml:space="preserve">Obowiązkowy tygodniowy wymiar godzin pracy nauczyciela do obliczania wartości godziny ponadwymiarowej ustalony zgodnie z art. 42 ust. 3 Karty Nauczyciela. </t>
        </r>
        <r>
          <rPr>
            <b/>
            <sz val="8"/>
            <color indexed="12"/>
            <rFont val="Tahoma"/>
            <family val="2"/>
            <charset val="238"/>
          </rPr>
          <t xml:space="preserve">
</t>
        </r>
      </text>
    </comment>
    <comment ref="G13" authorId="0" shapeId="0">
      <text>
        <r>
          <rPr>
            <b/>
            <sz val="9"/>
            <color indexed="12"/>
            <rFont val="Tahoma"/>
            <family val="2"/>
            <charset val="238"/>
          </rPr>
          <t>Faktycznie realizowana tygodniowa liczba godzin w ramach wynagrodzenia zasadniczego</t>
        </r>
        <r>
          <rPr>
            <b/>
            <sz val="9"/>
            <color indexed="10"/>
            <rFont val="Tahoma"/>
            <family val="2"/>
            <charset val="238"/>
          </rPr>
          <t xml:space="preserve">
Wypełniać wyłącznie dla nauczycieli : 
1) uzupełniających etat art. 22 KN - </t>
        </r>
        <r>
          <rPr>
            <b/>
            <sz val="9"/>
            <color indexed="81"/>
            <rFont val="Tahoma"/>
            <family val="2"/>
            <charset val="238"/>
          </rPr>
          <t xml:space="preserve">podać faktyczną liczbę godzin niezbędną do uzupełnienia etatu </t>
        </r>
        <r>
          <rPr>
            <sz val="9"/>
            <color indexed="81"/>
            <rFont val="Tahoma"/>
            <family val="2"/>
            <charset val="238"/>
          </rPr>
          <t xml:space="preserve">(np. nauczycielowi pracującemu w zepole szkół: w technikum w wymiarze 14 godzin i w Liceum  Profilowanym w wymiarze 10 godzin - należy wpisać w tej komórce w arkuszu dla LP 4 godziny. Nadwyżka godzin w LP w wymiarze 6 będzie godzinami ponadwymiarowymi. Oczywiście w technikum nauczyciel ten nie ma godzin ponadwymiarowych i nie ma potrzeby umieszczania go w arkuszu chyba, że wyłącznie dla ewidencji godzin nieplanowanych i nocnych. W takim przypadku pierwszy niebieski wiersz pozostaje niewypełniony, tej komóki też nie wypełniamy pozostawiając wartośc domyślną). </t>
        </r>
        <r>
          <rPr>
            <b/>
            <sz val="9"/>
            <color indexed="81"/>
            <rFont val="Tahoma"/>
            <family val="2"/>
            <charset val="238"/>
          </rPr>
          <t xml:space="preserve">
</t>
        </r>
        <r>
          <rPr>
            <b/>
            <sz val="9"/>
            <color indexed="10"/>
            <rFont val="Tahoma"/>
            <family val="2"/>
            <charset val="238"/>
          </rPr>
          <t xml:space="preserve">2) pracujących w danej szkole wyłącznie w godzinach ponadwymiarowych - </t>
        </r>
        <r>
          <rPr>
            <b/>
            <sz val="9"/>
            <color indexed="81"/>
            <rFont val="Tahoma"/>
            <family val="2"/>
            <charset val="238"/>
          </rPr>
          <t>wstawić 0</t>
        </r>
        <r>
          <rPr>
            <b/>
            <sz val="9"/>
            <color indexed="10"/>
            <rFont val="Tahoma"/>
            <family val="2"/>
            <charset val="238"/>
          </rPr>
          <t xml:space="preserve"> 
3) pełniących funkcję kierowniczą i mających zniżkę - </t>
        </r>
        <r>
          <rPr>
            <b/>
            <sz val="9"/>
            <color indexed="81"/>
            <rFont val="Tahoma"/>
            <family val="2"/>
            <charset val="238"/>
          </rPr>
          <t>podać obniżone pensum np. 3; 7 itp.</t>
        </r>
        <r>
          <rPr>
            <b/>
            <sz val="9"/>
            <color indexed="10"/>
            <rFont val="Tahoma"/>
            <family val="2"/>
            <charset val="238"/>
          </rPr>
          <t xml:space="preserve">
</t>
        </r>
        <r>
          <rPr>
            <b/>
            <sz val="9"/>
            <color indexed="81"/>
            <rFont val="Tahoma"/>
            <family val="2"/>
            <charset val="238"/>
          </rPr>
          <t>W pozostałych przypadkach pozostawić wartość domyślną wskazaną przez arkusz.</t>
        </r>
        <r>
          <rPr>
            <b/>
            <sz val="8"/>
            <color indexed="10"/>
            <rFont val="Tahoma"/>
            <family val="2"/>
            <charset val="238"/>
          </rPr>
          <t xml:space="preserve">
</t>
        </r>
        <r>
          <rPr>
            <b/>
            <sz val="8"/>
            <color indexed="81"/>
            <rFont val="Tahoma"/>
            <family val="2"/>
            <charset val="238"/>
          </rPr>
          <t xml:space="preserve">
</t>
        </r>
      </text>
    </comment>
    <comment ref="L13" authorId="0" shapeId="0">
      <text>
        <r>
          <rPr>
            <b/>
            <sz val="9"/>
            <color indexed="12"/>
            <rFont val="Tahoma"/>
            <family val="2"/>
            <charset val="238"/>
          </rPr>
          <t xml:space="preserve">Liczba godzin zaplanowana w dniu tygodnia - </t>
        </r>
        <r>
          <rPr>
            <sz val="9"/>
            <color indexed="81"/>
            <rFont val="Tahoma"/>
            <family val="2"/>
            <charset val="238"/>
          </rPr>
          <t>wpisać faktyczną liczbę godzin dydaktycznych zaplanowaną w harmonogramie pracy nauczyciela.</t>
        </r>
        <r>
          <rPr>
            <sz val="9"/>
            <color indexed="12"/>
            <rFont val="Tahoma"/>
            <family val="2"/>
            <charset val="238"/>
          </rPr>
          <t xml:space="preserve">
Liczba ta będzie przenoszona na kolejne poniedziałki/miesiące aż do zmiany (przez wpisanie innej liczby od dnia zmiany, która z kolei będzie przenoszona na dalsze, kolejne poniedziałki/miesiące)</t>
        </r>
      </text>
    </comment>
    <comment ref="C16" authorId="1" shapeId="0">
      <text>
        <r>
          <rPr>
            <b/>
            <sz val="9"/>
            <color indexed="12"/>
            <rFont val="Tahoma"/>
            <family val="2"/>
            <charset val="238"/>
          </rPr>
          <t>Miejsce na notatki dotyczące danego nauczyciela</t>
        </r>
      </text>
    </comment>
    <comment ref="F16" authorId="1" shapeId="0">
      <text>
        <r>
          <rPr>
            <b/>
            <sz val="9"/>
            <color indexed="39"/>
            <rFont val="Tahoma"/>
            <family val="2"/>
            <charset val="238"/>
          </rPr>
          <t>GODZINY NOCNE</t>
        </r>
        <r>
          <rPr>
            <sz val="9"/>
            <color indexed="81"/>
            <rFont val="Tahoma"/>
            <family val="2"/>
            <charset val="238"/>
          </rPr>
          <t xml:space="preserve">
Wpisać liczbę godzin nocnych przepracowanych w okresie rozliczeniowym art. 42b KN</t>
        </r>
      </text>
    </comment>
    <comment ref="G16" authorId="1" shapeId="0">
      <text>
        <r>
          <rPr>
            <b/>
            <sz val="9"/>
            <color indexed="60"/>
            <rFont val="Tahoma"/>
            <family val="2"/>
            <charset val="238"/>
          </rPr>
          <t>KOREKTA GODZIN NOCNYCH</t>
        </r>
        <r>
          <rPr>
            <sz val="9"/>
            <color indexed="39"/>
            <rFont val="Tahoma"/>
            <family val="2"/>
            <charset val="238"/>
          </rPr>
          <t xml:space="preserve">
</t>
        </r>
        <r>
          <rPr>
            <sz val="9"/>
            <color indexed="81"/>
            <rFont val="Tahoma"/>
            <family val="2"/>
            <charset val="238"/>
          </rPr>
          <t xml:space="preserve">Wypełniać, jeśli wystapiła róznica między licbą godzin podaną w poprzednim miesięcznym wykazie a faktycną ich realizacją
- wpisać liczbę godzin korygujacych np. -3 </t>
        </r>
      </text>
    </comment>
    <comment ref="L16" authorId="0" shapeId="0">
      <text>
        <r>
          <rPr>
            <b/>
            <sz val="9"/>
            <color indexed="12"/>
            <rFont val="Tahoma"/>
            <family val="2"/>
            <charset val="238"/>
          </rPr>
          <t xml:space="preserve">Potwierdzenie wykonania planu w dniu - </t>
        </r>
        <r>
          <rPr>
            <sz val="9"/>
            <color indexed="81"/>
            <rFont val="Tahoma"/>
            <family val="2"/>
            <charset val="238"/>
          </rPr>
          <t>ustawienie domyślne</t>
        </r>
        <r>
          <rPr>
            <sz val="9"/>
            <color indexed="12"/>
            <rFont val="Tahoma"/>
            <family val="2"/>
            <charset val="238"/>
          </rPr>
          <t xml:space="preserve">. </t>
        </r>
        <r>
          <rPr>
            <b/>
            <sz val="9"/>
            <color indexed="12"/>
            <rFont val="Tahoma"/>
            <family val="2"/>
            <charset val="238"/>
          </rPr>
          <t xml:space="preserve">
W przypadku usprawiedliwionej nieobecności nauczyciela </t>
        </r>
        <r>
          <rPr>
            <sz val="9"/>
            <color indexed="81"/>
            <rFont val="Tahoma"/>
            <family val="2"/>
            <charset val="238"/>
          </rPr>
          <t xml:space="preserve">należy usunąć zawartość komórki przez użycie "Delete" lub wpisanie 0.
</t>
        </r>
        <r>
          <rPr>
            <b/>
            <sz val="9"/>
            <color indexed="12"/>
            <rFont val="Tahoma"/>
            <family val="2"/>
            <charset val="238"/>
          </rPr>
          <t>Można również wpisać inną liczbę godzin</t>
        </r>
        <r>
          <rPr>
            <sz val="9"/>
            <color indexed="81"/>
            <rFont val="Tahoma"/>
            <family val="2"/>
            <charset val="238"/>
          </rPr>
          <t xml:space="preserve"> faktycznie przepracowanych, lecz mniejszą niż zaplanowaną.</t>
        </r>
      </text>
    </comment>
    <comment ref="F17" authorId="2" shapeId="0">
      <text>
        <r>
          <rPr>
            <b/>
            <sz val="9"/>
            <color indexed="60"/>
            <rFont val="Tahoma"/>
            <family val="2"/>
            <charset val="238"/>
          </rPr>
          <t>KOREKTA GODZIN PLANU</t>
        </r>
        <r>
          <rPr>
            <sz val="9"/>
            <color indexed="81"/>
            <rFont val="Tahoma"/>
            <family val="2"/>
            <charset val="238"/>
          </rPr>
          <t xml:space="preserve">
Wypełniać, jeśli wystapiła róznica między licbą godzin podaną w poprzednim miesięcznym wykazie a faktycną ich realizacją
- wpisać liczbę godzin korygujacych np. -3 </t>
        </r>
      </text>
    </comment>
    <comment ref="G17" authorId="2" shapeId="0">
      <text>
        <r>
          <rPr>
            <b/>
            <sz val="9"/>
            <color indexed="60"/>
            <rFont val="Tahoma"/>
            <family val="2"/>
            <charset val="238"/>
          </rPr>
          <t>KOREKTA GODZIN ZASTĘPSTW</t>
        </r>
        <r>
          <rPr>
            <sz val="9"/>
            <color indexed="81"/>
            <rFont val="Tahoma"/>
            <family val="2"/>
            <charset val="238"/>
          </rPr>
          <t xml:space="preserve">
Wypełniać, jeśli wystapiła róznica między licbą godzin podaną w poprzednim miesięcznym wykazie a faktycną ich realizacją
- wpisać liczbę godzin korygujacych np. -3 </t>
        </r>
      </text>
    </comment>
    <comment ref="L17" authorId="1" shapeId="0">
      <text>
        <r>
          <rPr>
            <b/>
            <sz val="9"/>
            <color indexed="12"/>
            <rFont val="Tahoma"/>
            <family val="2"/>
            <charset val="238"/>
          </rPr>
          <t>Dzienna liczba godzin zajęć zrealiowanych lecz wcześniej nie zamieszczonych w rocznym harmonogramie pracy nauczyciela np.</t>
        </r>
        <r>
          <rPr>
            <b/>
            <sz val="9"/>
            <color indexed="81"/>
            <rFont val="Tahoma"/>
            <family val="2"/>
            <charset val="238"/>
          </rPr>
          <t xml:space="preserve"> </t>
        </r>
        <r>
          <rPr>
            <b/>
            <sz val="9"/>
            <color indexed="10"/>
            <rFont val="Tahoma"/>
            <family val="2"/>
            <charset val="238"/>
          </rPr>
          <t>zastepstwa doraźne.</t>
        </r>
        <r>
          <rPr>
            <b/>
            <sz val="9"/>
            <color indexed="81"/>
            <rFont val="Tahoma"/>
            <family val="2"/>
            <charset val="238"/>
          </rPr>
          <t xml:space="preserve"> </t>
        </r>
        <r>
          <rPr>
            <sz val="9"/>
            <color indexed="81"/>
            <rFont val="Tahoma"/>
            <family val="2"/>
            <charset val="238"/>
          </rPr>
          <t>Należy wpisać liczbę zrealizowanych w dniu zajęć.</t>
        </r>
      </text>
    </comment>
    <comment ref="B18" authorId="2" shapeId="0">
      <text>
        <r>
          <rPr>
            <b/>
            <sz val="9"/>
            <color indexed="10"/>
            <rFont val="Tahoma"/>
            <family val="2"/>
            <charset val="238"/>
          </rPr>
          <t>Błędy i Ostrzeżenia</t>
        </r>
        <r>
          <rPr>
            <b/>
            <sz val="9"/>
            <color indexed="81"/>
            <rFont val="Tahoma"/>
            <family val="2"/>
            <charset val="238"/>
          </rPr>
          <t xml:space="preserve"> - </t>
        </r>
        <r>
          <rPr>
            <sz val="9"/>
            <color indexed="81"/>
            <rFont val="Tahoma"/>
            <family val="2"/>
            <charset val="238"/>
          </rPr>
          <t xml:space="preserve">na białym tle czerwony tekst
</t>
        </r>
        <r>
          <rPr>
            <b/>
            <sz val="9"/>
            <color indexed="32"/>
            <rFont val="Tahoma"/>
            <family val="2"/>
            <charset val="238"/>
          </rPr>
          <t xml:space="preserve">Uwagi </t>
        </r>
        <r>
          <rPr>
            <b/>
            <sz val="9"/>
            <color indexed="81"/>
            <rFont val="Tahoma"/>
            <family val="2"/>
            <charset val="238"/>
          </rPr>
          <t xml:space="preserve">- </t>
        </r>
        <r>
          <rPr>
            <sz val="9"/>
            <color indexed="81"/>
            <rFont val="Tahoma"/>
            <family val="2"/>
            <charset val="238"/>
          </rPr>
          <t xml:space="preserve">tekst na żółtym tle </t>
        </r>
      </text>
    </comment>
    <comment ref="G18" authorId="2" shapeId="0">
      <text>
        <r>
          <rPr>
            <sz val="9"/>
            <color indexed="81"/>
            <rFont val="Tahoma"/>
            <family val="2"/>
            <charset val="238"/>
          </rPr>
          <t>w przypadku wystąpienia zniżki wstawiamy uśrednioną roczną liczbę faktycznie realizowanych godzin (bez zniżki)</t>
        </r>
        <r>
          <rPr>
            <b/>
            <sz val="9"/>
            <color indexed="81"/>
            <rFont val="Tahoma"/>
            <family val="2"/>
            <charset val="238"/>
          </rPr>
          <t xml:space="preserve">
</t>
        </r>
      </text>
    </comment>
  </commentList>
</comments>
</file>

<file path=xl/comments2.xml><?xml version="1.0" encoding="utf-8"?>
<comments xmlns="http://schemas.openxmlformats.org/spreadsheetml/2006/main">
  <authors>
    <author>ANIA</author>
    <author>CKU</author>
    <author>cezary.walta</author>
  </authors>
  <commentList>
    <comment ref="B13" authorId="0" shapeId="0">
      <text>
        <r>
          <rPr>
            <b/>
            <sz val="9"/>
            <color indexed="12"/>
            <rFont val="Tahoma"/>
            <family val="2"/>
            <charset val="238"/>
          </rPr>
          <t xml:space="preserve">Nazwisko i imię nauczyciela i ew. inne dane np. stopień awansu
</t>
        </r>
        <r>
          <rPr>
            <sz val="9"/>
            <color indexed="81"/>
            <rFont val="Tahoma"/>
            <family val="2"/>
            <charset val="238"/>
          </rPr>
          <t xml:space="preserve">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wymiarch według pensum UŚRDNIONEGO. Jeżeli nie chcemy takiego zbiorczego rozliczenia, wystarczy do nazwiska przy kolejnych wpisach dodać np. cyfry 1, 2, 3 (Przykładowy1, Przykładowy2 itd)   </t>
        </r>
      </text>
    </comment>
    <comment ref="F13" authorId="0" shapeId="0">
      <text>
        <r>
          <rPr>
            <b/>
            <sz val="9"/>
            <color indexed="12"/>
            <rFont val="Tahoma"/>
            <family val="2"/>
            <charset val="238"/>
          </rPr>
          <t xml:space="preserve">Obowiązkowy tygodniowy wymiar godzin pracy nauczyciela do obliczania wartości godziny ponadwymiarowej ustalony zgodnie z art. 42 ust. 3 Karty Nauczyciela. </t>
        </r>
        <r>
          <rPr>
            <b/>
            <sz val="8"/>
            <color indexed="12"/>
            <rFont val="Tahoma"/>
            <family val="2"/>
            <charset val="238"/>
          </rPr>
          <t xml:space="preserve">
</t>
        </r>
      </text>
    </comment>
    <comment ref="G13" authorId="0" shapeId="0">
      <text>
        <r>
          <rPr>
            <b/>
            <sz val="9"/>
            <color indexed="12"/>
            <rFont val="Tahoma"/>
            <family val="2"/>
            <charset val="238"/>
          </rPr>
          <t>Faktycznie realizowana tygodniowa liczba godzin w ramach wynagrodzenia zasadniczego</t>
        </r>
        <r>
          <rPr>
            <b/>
            <sz val="9"/>
            <color indexed="10"/>
            <rFont val="Tahoma"/>
            <family val="2"/>
            <charset val="238"/>
          </rPr>
          <t xml:space="preserve">
Wypełniać wyłącznie dla nauczycieli : 
1) uzupełniających etat art. 22 KN - </t>
        </r>
        <r>
          <rPr>
            <b/>
            <sz val="9"/>
            <color indexed="81"/>
            <rFont val="Tahoma"/>
            <family val="2"/>
            <charset val="238"/>
          </rPr>
          <t xml:space="preserve">podać faktyczną liczbę godzin niezbędną do uzupełnienia etatu </t>
        </r>
        <r>
          <rPr>
            <sz val="9"/>
            <color indexed="81"/>
            <rFont val="Tahoma"/>
            <family val="2"/>
            <charset val="238"/>
          </rPr>
          <t xml:space="preserve">(np. nauczycielowi pracującemu w zepole szkół: w technikum w wymiarze 14 godzin i w Liceum  Profilowanym w wymiarze 10 godzin - należy wpisać w tej komórce w arkuszu dla LP 4 godziny. Nadwyżka godzin w LP w wymiarze 6 będzie godzinami ponadwymiarowymi. Oczywiście w technikum nauczyciel ten nie ma godzin ponadwymiarowych i nie ma potrzeby umieszczania go w arkuszu chyba, że wyłącznie dla ewidencji godzin nieplanowanych i nocnych. W takim przypadku pierwszy niebieski wiersz pozostaje niewypełniony, tej komóki też nie wypełniamy pozostawiając wartośc domyślną). </t>
        </r>
        <r>
          <rPr>
            <b/>
            <sz val="9"/>
            <color indexed="81"/>
            <rFont val="Tahoma"/>
            <family val="2"/>
            <charset val="238"/>
          </rPr>
          <t xml:space="preserve">
</t>
        </r>
        <r>
          <rPr>
            <b/>
            <sz val="9"/>
            <color indexed="10"/>
            <rFont val="Tahoma"/>
            <family val="2"/>
            <charset val="238"/>
          </rPr>
          <t xml:space="preserve">2) pracujących w danej szkole wyłącznie w godzinach ponadwymiarowych - </t>
        </r>
        <r>
          <rPr>
            <b/>
            <sz val="9"/>
            <color indexed="81"/>
            <rFont val="Tahoma"/>
            <family val="2"/>
            <charset val="238"/>
          </rPr>
          <t>wstawić 0</t>
        </r>
        <r>
          <rPr>
            <b/>
            <sz val="9"/>
            <color indexed="10"/>
            <rFont val="Tahoma"/>
            <family val="2"/>
            <charset val="238"/>
          </rPr>
          <t xml:space="preserve"> 
3) pełniących funkcję kierowniczą i mających zniżkę - </t>
        </r>
        <r>
          <rPr>
            <b/>
            <sz val="9"/>
            <color indexed="81"/>
            <rFont val="Tahoma"/>
            <family val="2"/>
            <charset val="238"/>
          </rPr>
          <t>podać obniżone pensum np. 3; 7 itp.</t>
        </r>
        <r>
          <rPr>
            <b/>
            <sz val="9"/>
            <color indexed="10"/>
            <rFont val="Tahoma"/>
            <family val="2"/>
            <charset val="238"/>
          </rPr>
          <t xml:space="preserve">
</t>
        </r>
        <r>
          <rPr>
            <b/>
            <sz val="9"/>
            <color indexed="81"/>
            <rFont val="Tahoma"/>
            <family val="2"/>
            <charset val="238"/>
          </rPr>
          <t>W pozostałych przypadkach pozostawić wartość domyślną wskazaną przez arkusz.</t>
        </r>
        <r>
          <rPr>
            <b/>
            <sz val="8"/>
            <color indexed="10"/>
            <rFont val="Tahoma"/>
            <family val="2"/>
            <charset val="238"/>
          </rPr>
          <t xml:space="preserve">
</t>
        </r>
        <r>
          <rPr>
            <b/>
            <sz val="8"/>
            <color indexed="81"/>
            <rFont val="Tahoma"/>
            <family val="2"/>
            <charset val="238"/>
          </rPr>
          <t xml:space="preserve">
</t>
        </r>
      </text>
    </comment>
    <comment ref="L13" authorId="0" shapeId="0">
      <text>
        <r>
          <rPr>
            <b/>
            <sz val="9"/>
            <color indexed="12"/>
            <rFont val="Tahoma"/>
            <family val="2"/>
            <charset val="238"/>
          </rPr>
          <t xml:space="preserve">Liczba godzin zaplanowana w dniu tygodnia - </t>
        </r>
        <r>
          <rPr>
            <sz val="9"/>
            <color indexed="81"/>
            <rFont val="Tahoma"/>
            <family val="2"/>
            <charset val="238"/>
          </rPr>
          <t>wpisać faktyczną liczbę godzin dydaktycznych zaplanowaną w harmonogramie pracy nauczyciela.</t>
        </r>
        <r>
          <rPr>
            <sz val="9"/>
            <color indexed="12"/>
            <rFont val="Tahoma"/>
            <family val="2"/>
            <charset val="238"/>
          </rPr>
          <t xml:space="preserve">
Liczba ta będzie przenoszona na kolejne poniedziałki/miesiące aż do zmiany (przez wpisanie innej liczby od dnia zmiany, która z kolei będzie przenoszona na dalsze, kolejne poniedziałki/miesiące)</t>
        </r>
      </text>
    </comment>
    <comment ref="C16" authorId="1" shapeId="0">
      <text>
        <r>
          <rPr>
            <b/>
            <sz val="9"/>
            <color indexed="12"/>
            <rFont val="Tahoma"/>
            <family val="2"/>
            <charset val="238"/>
          </rPr>
          <t>Miejsce na notatki dotyczące danego nauczyciela</t>
        </r>
      </text>
    </comment>
    <comment ref="F16" authorId="1" shapeId="0">
      <text>
        <r>
          <rPr>
            <b/>
            <sz val="9"/>
            <color indexed="39"/>
            <rFont val="Tahoma"/>
            <family val="2"/>
            <charset val="238"/>
          </rPr>
          <t>GODZINY NOCNE</t>
        </r>
        <r>
          <rPr>
            <sz val="9"/>
            <color indexed="81"/>
            <rFont val="Tahoma"/>
            <family val="2"/>
            <charset val="238"/>
          </rPr>
          <t xml:space="preserve">
Wpisać liczbę godzin nocnych przepracowanych w okresie rozliczeniowym art. 42b KN</t>
        </r>
      </text>
    </comment>
    <comment ref="G16" authorId="1" shapeId="0">
      <text>
        <r>
          <rPr>
            <b/>
            <sz val="9"/>
            <color indexed="60"/>
            <rFont val="Tahoma"/>
            <family val="2"/>
            <charset val="238"/>
          </rPr>
          <t>KOREKTA GODZIN NOCNYCH</t>
        </r>
        <r>
          <rPr>
            <sz val="9"/>
            <color indexed="39"/>
            <rFont val="Tahoma"/>
            <family val="2"/>
            <charset val="238"/>
          </rPr>
          <t xml:space="preserve">
</t>
        </r>
        <r>
          <rPr>
            <sz val="9"/>
            <color indexed="81"/>
            <rFont val="Tahoma"/>
            <family val="2"/>
            <charset val="238"/>
          </rPr>
          <t xml:space="preserve">Wypełniać, jeśli wystapiła róznica między licbą godzin podaną w poprzednim miesięcznym wykazie a faktycną ich realizacją
- wpisać liczbę godzin korygujacych np. -3 </t>
        </r>
      </text>
    </comment>
    <comment ref="L16" authorId="0" shapeId="0">
      <text>
        <r>
          <rPr>
            <b/>
            <sz val="9"/>
            <color indexed="12"/>
            <rFont val="Tahoma"/>
            <family val="2"/>
            <charset val="238"/>
          </rPr>
          <t xml:space="preserve">Potwierdzenie wykonania planu w dniu - </t>
        </r>
        <r>
          <rPr>
            <sz val="9"/>
            <color indexed="81"/>
            <rFont val="Tahoma"/>
            <family val="2"/>
            <charset val="238"/>
          </rPr>
          <t>ustawienie domyślne</t>
        </r>
        <r>
          <rPr>
            <sz val="9"/>
            <color indexed="12"/>
            <rFont val="Tahoma"/>
            <family val="2"/>
            <charset val="238"/>
          </rPr>
          <t xml:space="preserve">. </t>
        </r>
        <r>
          <rPr>
            <b/>
            <sz val="9"/>
            <color indexed="12"/>
            <rFont val="Tahoma"/>
            <family val="2"/>
            <charset val="238"/>
          </rPr>
          <t xml:space="preserve">
W przypadku usprawiedliwionej nieobecności nauczyciela </t>
        </r>
        <r>
          <rPr>
            <sz val="9"/>
            <color indexed="81"/>
            <rFont val="Tahoma"/>
            <family val="2"/>
            <charset val="238"/>
          </rPr>
          <t xml:space="preserve">należy usunąć zawartość komórki przez użycie "Delete" lub wpisanie 0.
</t>
        </r>
        <r>
          <rPr>
            <b/>
            <sz val="9"/>
            <color indexed="12"/>
            <rFont val="Tahoma"/>
            <family val="2"/>
            <charset val="238"/>
          </rPr>
          <t>Można również wpisać inną liczbę godzin</t>
        </r>
        <r>
          <rPr>
            <sz val="9"/>
            <color indexed="81"/>
            <rFont val="Tahoma"/>
            <family val="2"/>
            <charset val="238"/>
          </rPr>
          <t xml:space="preserve"> faktycznie przepracowanych, lecz mniejszą niż zaplanowaną.</t>
        </r>
      </text>
    </comment>
    <comment ref="F17" authorId="2" shapeId="0">
      <text>
        <r>
          <rPr>
            <b/>
            <sz val="9"/>
            <color indexed="60"/>
            <rFont val="Tahoma"/>
            <family val="2"/>
            <charset val="238"/>
          </rPr>
          <t>KOREKTA GODZIN PLANU</t>
        </r>
        <r>
          <rPr>
            <sz val="9"/>
            <color indexed="81"/>
            <rFont val="Tahoma"/>
            <family val="2"/>
            <charset val="238"/>
          </rPr>
          <t xml:space="preserve">
Wypełniać, jeśli wystapiła róznica między licbą godzin podaną w poprzednim miesięcznym wykazie a faktycną ich realizacją
- wpisać liczbę godzin korygujacych np. -3 </t>
        </r>
      </text>
    </comment>
    <comment ref="G17" authorId="2" shapeId="0">
      <text>
        <r>
          <rPr>
            <b/>
            <sz val="9"/>
            <color indexed="60"/>
            <rFont val="Tahoma"/>
            <family val="2"/>
            <charset val="238"/>
          </rPr>
          <t>KOREKTA GODZIN ZASTĘPSTW</t>
        </r>
        <r>
          <rPr>
            <sz val="9"/>
            <color indexed="81"/>
            <rFont val="Tahoma"/>
            <family val="2"/>
            <charset val="238"/>
          </rPr>
          <t xml:space="preserve">
Wypełniać, jeśli wystapiła róznica między licbą godzin podaną w poprzednim miesięcznym wykazie a faktycną ich realizacją
- wpisać liczbę godzin korygujacych np. -3 </t>
        </r>
      </text>
    </comment>
    <comment ref="L17" authorId="1" shapeId="0">
      <text>
        <r>
          <rPr>
            <b/>
            <sz val="9"/>
            <color indexed="12"/>
            <rFont val="Tahoma"/>
            <family val="2"/>
            <charset val="238"/>
          </rPr>
          <t>Dzienna liczba godzin zajęć zrealiowanych lecz wcześniej nie zamieszczonych w rocznym harmonogramie pracy nauczyciela np.</t>
        </r>
        <r>
          <rPr>
            <b/>
            <sz val="9"/>
            <color indexed="81"/>
            <rFont val="Tahoma"/>
            <family val="2"/>
            <charset val="238"/>
          </rPr>
          <t xml:space="preserve"> </t>
        </r>
        <r>
          <rPr>
            <b/>
            <sz val="9"/>
            <color indexed="10"/>
            <rFont val="Tahoma"/>
            <family val="2"/>
            <charset val="238"/>
          </rPr>
          <t>zastepstwa doraźne.</t>
        </r>
        <r>
          <rPr>
            <b/>
            <sz val="9"/>
            <color indexed="81"/>
            <rFont val="Tahoma"/>
            <family val="2"/>
            <charset val="238"/>
          </rPr>
          <t xml:space="preserve"> </t>
        </r>
        <r>
          <rPr>
            <sz val="9"/>
            <color indexed="81"/>
            <rFont val="Tahoma"/>
            <family val="2"/>
            <charset val="238"/>
          </rPr>
          <t>Należy wpisać liczbę zrealizowanych w dniu zajęć.</t>
        </r>
      </text>
    </comment>
    <comment ref="B18" authorId="2" shapeId="0">
      <text>
        <r>
          <rPr>
            <b/>
            <sz val="9"/>
            <color indexed="10"/>
            <rFont val="Tahoma"/>
            <family val="2"/>
            <charset val="238"/>
          </rPr>
          <t>Błędy i Ostrzeżenia</t>
        </r>
        <r>
          <rPr>
            <b/>
            <sz val="9"/>
            <color indexed="81"/>
            <rFont val="Tahoma"/>
            <family val="2"/>
            <charset val="238"/>
          </rPr>
          <t xml:space="preserve"> - </t>
        </r>
        <r>
          <rPr>
            <sz val="9"/>
            <color indexed="81"/>
            <rFont val="Tahoma"/>
            <family val="2"/>
            <charset val="238"/>
          </rPr>
          <t xml:space="preserve">na białym tle czerwony tekst
</t>
        </r>
        <r>
          <rPr>
            <b/>
            <sz val="9"/>
            <color indexed="32"/>
            <rFont val="Tahoma"/>
            <family val="2"/>
            <charset val="238"/>
          </rPr>
          <t xml:space="preserve">Uwagi </t>
        </r>
        <r>
          <rPr>
            <b/>
            <sz val="9"/>
            <color indexed="81"/>
            <rFont val="Tahoma"/>
            <family val="2"/>
            <charset val="238"/>
          </rPr>
          <t xml:space="preserve">- </t>
        </r>
        <r>
          <rPr>
            <sz val="9"/>
            <color indexed="81"/>
            <rFont val="Tahoma"/>
            <family val="2"/>
            <charset val="238"/>
          </rPr>
          <t xml:space="preserve">tekst na żółtym tle </t>
        </r>
      </text>
    </comment>
    <comment ref="G18" authorId="2" shapeId="0">
      <text>
        <r>
          <rPr>
            <sz val="9"/>
            <color indexed="81"/>
            <rFont val="Tahoma"/>
            <family val="2"/>
            <charset val="238"/>
          </rPr>
          <t>w przypadku wystąpienia zniżki wstawiamy uśrednioną roczną liczbę faktycznie realizowanych godzin (bez zniżki)</t>
        </r>
        <r>
          <rPr>
            <b/>
            <sz val="9"/>
            <color indexed="81"/>
            <rFont val="Tahoma"/>
            <family val="2"/>
            <charset val="238"/>
          </rPr>
          <t xml:space="preserve">
</t>
        </r>
      </text>
    </comment>
    <comment ref="B19"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25"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31"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37"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43"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49"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55"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61"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67"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73"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79"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85"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91"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97"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103"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109"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115"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121"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127"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133"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139"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145"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151"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157"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163"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169"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175"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181"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187"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193"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199"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205"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211"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217"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223"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229"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235"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241"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247"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253"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259"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List>
</comments>
</file>

<file path=xl/comments3.xml><?xml version="1.0" encoding="utf-8"?>
<comments xmlns="http://schemas.openxmlformats.org/spreadsheetml/2006/main">
  <authors>
    <author>ANIA</author>
    <author>CKU</author>
    <author>cezary.walta</author>
  </authors>
  <commentList>
    <comment ref="B13" authorId="0" shapeId="0">
      <text>
        <r>
          <rPr>
            <b/>
            <sz val="9"/>
            <color indexed="12"/>
            <rFont val="Tahoma"/>
            <family val="2"/>
            <charset val="238"/>
          </rPr>
          <t xml:space="preserve">Nazwisko i imię nauczyciela i ew. inne dane np. stopień awansu
</t>
        </r>
        <r>
          <rPr>
            <sz val="9"/>
            <color indexed="81"/>
            <rFont val="Tahoma"/>
            <family val="2"/>
            <charset val="238"/>
          </rPr>
          <t xml:space="preserve">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Jeżeli nie chcemy takiego zbiorczego rozliczenia, wystarczy do nazwiska przy kolejnych wpisach dodać np. cyfry 1, 2, 3 (Przykładowy1, Przykładowy2 itd)   </t>
        </r>
      </text>
    </comment>
    <comment ref="F13" authorId="0" shapeId="0">
      <text>
        <r>
          <rPr>
            <b/>
            <sz val="9"/>
            <color indexed="12"/>
            <rFont val="Tahoma"/>
            <family val="2"/>
            <charset val="238"/>
          </rPr>
          <t xml:space="preserve">Obowiązkowy tygodniowy wymiar godzin pracy nauczyciela do obliczania wartości godziny ponadwymiarowej ustalony zgodnie z art. 42 ust. 3 Karty Nauczyciela. </t>
        </r>
        <r>
          <rPr>
            <b/>
            <sz val="8"/>
            <color indexed="12"/>
            <rFont val="Tahoma"/>
            <family val="2"/>
            <charset val="238"/>
          </rPr>
          <t xml:space="preserve">
</t>
        </r>
      </text>
    </comment>
    <comment ref="G13" authorId="0" shapeId="0">
      <text>
        <r>
          <rPr>
            <b/>
            <sz val="9"/>
            <color indexed="12"/>
            <rFont val="Tahoma"/>
            <family val="2"/>
            <charset val="238"/>
          </rPr>
          <t>Faktycznie realizowana tygodniowa liczba godzin w ramach wynagrodzenia zasadniczego</t>
        </r>
        <r>
          <rPr>
            <b/>
            <sz val="9"/>
            <color indexed="10"/>
            <rFont val="Tahoma"/>
            <family val="2"/>
            <charset val="238"/>
          </rPr>
          <t xml:space="preserve">
Wypełniać wyłącznie dla nauczycieli : 
1) uzupełniających etat art. 22 KN - </t>
        </r>
        <r>
          <rPr>
            <b/>
            <sz val="9"/>
            <color indexed="81"/>
            <rFont val="Tahoma"/>
            <family val="2"/>
            <charset val="238"/>
          </rPr>
          <t xml:space="preserve">podać faktyczną liczbę godzin niezbędną do uzupełnienia etatu </t>
        </r>
        <r>
          <rPr>
            <sz val="9"/>
            <color indexed="81"/>
            <rFont val="Tahoma"/>
            <family val="2"/>
            <charset val="238"/>
          </rPr>
          <t xml:space="preserve">(np. nauczycielowi pracującemu w zepole szkół: w technikum w wymiarze 14 godzin i w Liceum  Profilowanym w wymiarze 10 godzin - należy wpisać w tej komórce w arkuszu dla LP 4 godziny. Nadwyżka godzin w LP w wymiarze 6 będzie godzinami ponadwymiarowymi. Oczywiście w technikum nauczyciel ten nie ma godzin ponadwymiarowych i nie ma potrzeby umieszczania go w arkuszu chyba, że wyłącznie dla ewidencji godzin nieplanowanych i nocnych. W takim przypadku pierwszy niebieski wiersz pozostaje niewypełniony, tej komóki też nie wypełniamy pozostawiając wartośc domyślną). </t>
        </r>
        <r>
          <rPr>
            <b/>
            <sz val="9"/>
            <color indexed="81"/>
            <rFont val="Tahoma"/>
            <family val="2"/>
            <charset val="238"/>
          </rPr>
          <t xml:space="preserve">
</t>
        </r>
        <r>
          <rPr>
            <b/>
            <sz val="9"/>
            <color indexed="10"/>
            <rFont val="Tahoma"/>
            <family val="2"/>
            <charset val="238"/>
          </rPr>
          <t xml:space="preserve">2) pracujących w danej szkole wyłącznie w godzinach ponadwymiarowych - </t>
        </r>
        <r>
          <rPr>
            <b/>
            <sz val="9"/>
            <color indexed="81"/>
            <rFont val="Tahoma"/>
            <family val="2"/>
            <charset val="238"/>
          </rPr>
          <t>wstawić 0</t>
        </r>
        <r>
          <rPr>
            <b/>
            <sz val="9"/>
            <color indexed="10"/>
            <rFont val="Tahoma"/>
            <family val="2"/>
            <charset val="238"/>
          </rPr>
          <t xml:space="preserve"> 
3) pełniących funkcję kierowniczą i mających zniżkę - </t>
        </r>
        <r>
          <rPr>
            <b/>
            <sz val="9"/>
            <color indexed="81"/>
            <rFont val="Tahoma"/>
            <family val="2"/>
            <charset val="238"/>
          </rPr>
          <t>podać obniżone pensum np. 3; 7 itp.</t>
        </r>
        <r>
          <rPr>
            <b/>
            <sz val="9"/>
            <color indexed="10"/>
            <rFont val="Tahoma"/>
            <family val="2"/>
            <charset val="238"/>
          </rPr>
          <t xml:space="preserve">
</t>
        </r>
        <r>
          <rPr>
            <b/>
            <sz val="9"/>
            <color indexed="81"/>
            <rFont val="Tahoma"/>
            <family val="2"/>
            <charset val="238"/>
          </rPr>
          <t>W pozostałych przypadkach pozostawić wartość domyślną wskazaną przez arkusz.</t>
        </r>
        <r>
          <rPr>
            <b/>
            <sz val="8"/>
            <color indexed="10"/>
            <rFont val="Tahoma"/>
            <family val="2"/>
            <charset val="238"/>
          </rPr>
          <t xml:space="preserve">
</t>
        </r>
        <r>
          <rPr>
            <b/>
            <sz val="8"/>
            <color indexed="81"/>
            <rFont val="Tahoma"/>
            <family val="2"/>
            <charset val="238"/>
          </rPr>
          <t xml:space="preserve">
</t>
        </r>
      </text>
    </comment>
    <comment ref="L13" authorId="0" shapeId="0">
      <text>
        <r>
          <rPr>
            <b/>
            <sz val="9"/>
            <color indexed="12"/>
            <rFont val="Tahoma"/>
            <family val="2"/>
            <charset val="238"/>
          </rPr>
          <t xml:space="preserve">Liczba godzin zaplanowana w dniu tygodnia - </t>
        </r>
        <r>
          <rPr>
            <sz val="9"/>
            <color indexed="81"/>
            <rFont val="Tahoma"/>
            <family val="2"/>
            <charset val="238"/>
          </rPr>
          <t>wpisać faktyczną liczbę godzin dydaktycznych zaplanowaną w harmonogramie pracy nauczyciela.</t>
        </r>
        <r>
          <rPr>
            <sz val="9"/>
            <color indexed="12"/>
            <rFont val="Tahoma"/>
            <family val="2"/>
            <charset val="238"/>
          </rPr>
          <t xml:space="preserve">
Liczba ta będzie przenoszona na kolejne poniedziałki/miesiące aż do zmiany (przez wpisanie innej liczby od dnia zmiany, która z kolei będzie przenoszona na dalsze, kolejne poniedziałki/miesiące)</t>
        </r>
      </text>
    </comment>
    <comment ref="C14" authorId="1" shapeId="0">
      <text>
        <r>
          <rPr>
            <b/>
            <sz val="9"/>
            <color indexed="12"/>
            <rFont val="Tahoma"/>
            <family val="2"/>
            <charset val="238"/>
          </rPr>
          <t>Miejsce na notatki dotyczące danego nauczyciela</t>
        </r>
      </text>
    </comment>
    <comment ref="F14" authorId="1" shapeId="0">
      <text>
        <r>
          <rPr>
            <b/>
            <sz val="9"/>
            <color indexed="39"/>
            <rFont val="Tahoma"/>
            <family val="2"/>
            <charset val="238"/>
          </rPr>
          <t>GODZINY NOCNE</t>
        </r>
        <r>
          <rPr>
            <sz val="9"/>
            <color indexed="81"/>
            <rFont val="Tahoma"/>
            <family val="2"/>
            <charset val="238"/>
          </rPr>
          <t xml:space="preserve">
Wpisać liczbę godzin nocnych przepracowanych w okresie rozliczeniowym art. 42b KN</t>
        </r>
      </text>
    </comment>
    <comment ref="G14" authorId="1" shapeId="0">
      <text>
        <r>
          <rPr>
            <b/>
            <sz val="9"/>
            <color indexed="60"/>
            <rFont val="Tahoma"/>
            <family val="2"/>
            <charset val="238"/>
          </rPr>
          <t>KOREKTA GODZIN NOCNYCH</t>
        </r>
        <r>
          <rPr>
            <sz val="9"/>
            <color indexed="39"/>
            <rFont val="Tahoma"/>
            <family val="2"/>
            <charset val="238"/>
          </rPr>
          <t xml:space="preserve">
</t>
        </r>
        <r>
          <rPr>
            <sz val="9"/>
            <color indexed="81"/>
            <rFont val="Tahoma"/>
            <family val="2"/>
            <charset val="238"/>
          </rPr>
          <t xml:space="preserve">Wypełniać, jeśli wystapiła róznica między licbą godzin podaną w poprzednim miesięcznym wykazie a faktycną ich realizacją
- wpisać liczbę godzin korygujacych np. -3 </t>
        </r>
      </text>
    </comment>
    <comment ref="F15" authorId="2" shapeId="0">
      <text>
        <r>
          <rPr>
            <b/>
            <sz val="9"/>
            <color indexed="60"/>
            <rFont val="Tahoma"/>
            <family val="2"/>
            <charset val="238"/>
          </rPr>
          <t>KOREKTA GODZIN PLANU</t>
        </r>
        <r>
          <rPr>
            <sz val="9"/>
            <color indexed="81"/>
            <rFont val="Tahoma"/>
            <family val="2"/>
            <charset val="238"/>
          </rPr>
          <t xml:space="preserve">
Wypełniać, jeśli wystapiła róznica między licbą godzin podaną w poprzednim miesięcznym wykazie a faktycną ich realizacją
- wpisać liczbę godzin korygujacych np. -3 </t>
        </r>
      </text>
    </comment>
    <comment ref="G15" authorId="2" shapeId="0">
      <text>
        <r>
          <rPr>
            <b/>
            <sz val="9"/>
            <color indexed="60"/>
            <rFont val="Tahoma"/>
            <family val="2"/>
            <charset val="238"/>
          </rPr>
          <t>KOREKTA GODZIN ZASTĘPSTW</t>
        </r>
        <r>
          <rPr>
            <sz val="9"/>
            <color indexed="81"/>
            <rFont val="Tahoma"/>
            <family val="2"/>
            <charset val="238"/>
          </rPr>
          <t xml:space="preserve">
Wypełniać, jeśli wystapiła róznica między licbą godzin podaną w poprzednim miesięcznym wykazie a faktycną ich realizacją
- wpisać liczbę godzin korygujacych np. -3 </t>
        </r>
      </text>
    </comment>
    <comment ref="C16" authorId="1" shapeId="0">
      <text>
        <r>
          <rPr>
            <b/>
            <sz val="9"/>
            <color indexed="12"/>
            <rFont val="Tahoma"/>
            <family val="2"/>
            <charset val="238"/>
          </rPr>
          <t>Miejsce na notatki dotyczące danego nauczyciela</t>
        </r>
      </text>
    </comment>
    <comment ref="F16" authorId="1" shapeId="0">
      <text>
        <r>
          <rPr>
            <b/>
            <sz val="9"/>
            <color indexed="39"/>
            <rFont val="Tahoma"/>
            <family val="2"/>
            <charset val="238"/>
          </rPr>
          <t>GODZINY NOCNE</t>
        </r>
        <r>
          <rPr>
            <sz val="9"/>
            <color indexed="81"/>
            <rFont val="Tahoma"/>
            <family val="2"/>
            <charset val="238"/>
          </rPr>
          <t xml:space="preserve">
Wpisać liczbę godzin nocnych przepracowanych w okresie rozliczeniowym art. 42b KN</t>
        </r>
      </text>
    </comment>
    <comment ref="G16" authorId="1" shapeId="0">
      <text>
        <r>
          <rPr>
            <b/>
            <sz val="9"/>
            <color indexed="60"/>
            <rFont val="Tahoma"/>
            <family val="2"/>
            <charset val="238"/>
          </rPr>
          <t>KOREKTA GODZIN NOCNYCH</t>
        </r>
        <r>
          <rPr>
            <sz val="9"/>
            <color indexed="39"/>
            <rFont val="Tahoma"/>
            <family val="2"/>
            <charset val="238"/>
          </rPr>
          <t xml:space="preserve">
</t>
        </r>
        <r>
          <rPr>
            <sz val="9"/>
            <color indexed="81"/>
            <rFont val="Tahoma"/>
            <family val="2"/>
            <charset val="238"/>
          </rPr>
          <t xml:space="preserve">Wypełniać, jeśli wystapiła róznica między licbą godzin podaną w poprzednim miesięcznym wykazie a faktycną ich realizacją
- wpisać liczbę godzin korygujacych np. -3 </t>
        </r>
      </text>
    </comment>
    <comment ref="L16" authorId="0" shapeId="0">
      <text>
        <r>
          <rPr>
            <b/>
            <sz val="9"/>
            <color indexed="12"/>
            <rFont val="Tahoma"/>
            <family val="2"/>
            <charset val="238"/>
          </rPr>
          <t xml:space="preserve">Potwierdzenie wykonania planu w dniu - </t>
        </r>
        <r>
          <rPr>
            <sz val="9"/>
            <color indexed="81"/>
            <rFont val="Tahoma"/>
            <family val="2"/>
            <charset val="238"/>
          </rPr>
          <t>ustawienie domyślne</t>
        </r>
        <r>
          <rPr>
            <sz val="9"/>
            <color indexed="12"/>
            <rFont val="Tahoma"/>
            <family val="2"/>
            <charset val="238"/>
          </rPr>
          <t xml:space="preserve">. </t>
        </r>
        <r>
          <rPr>
            <b/>
            <sz val="9"/>
            <color indexed="12"/>
            <rFont val="Tahoma"/>
            <family val="2"/>
            <charset val="238"/>
          </rPr>
          <t xml:space="preserve">
W przypadku usprawiedliwionej nieobecności nauczyciela </t>
        </r>
        <r>
          <rPr>
            <sz val="9"/>
            <color indexed="81"/>
            <rFont val="Tahoma"/>
            <family val="2"/>
            <charset val="238"/>
          </rPr>
          <t xml:space="preserve">należy usunąć zawartość komórki przez użycie "Delete" lub wpisanie 0.
</t>
        </r>
        <r>
          <rPr>
            <b/>
            <sz val="9"/>
            <color indexed="12"/>
            <rFont val="Tahoma"/>
            <family val="2"/>
            <charset val="238"/>
          </rPr>
          <t>Można również wpisać inną liczbę godzin</t>
        </r>
        <r>
          <rPr>
            <sz val="9"/>
            <color indexed="81"/>
            <rFont val="Tahoma"/>
            <family val="2"/>
            <charset val="238"/>
          </rPr>
          <t xml:space="preserve"> faktycznie przepracowanych, lecz mniejszą niż zaplanowaną.</t>
        </r>
      </text>
    </comment>
    <comment ref="F17" authorId="2" shapeId="0">
      <text>
        <r>
          <rPr>
            <b/>
            <sz val="9"/>
            <color indexed="60"/>
            <rFont val="Tahoma"/>
            <family val="2"/>
            <charset val="238"/>
          </rPr>
          <t>KOREKTA GODZIN PLANU</t>
        </r>
        <r>
          <rPr>
            <sz val="9"/>
            <color indexed="81"/>
            <rFont val="Tahoma"/>
            <family val="2"/>
            <charset val="238"/>
          </rPr>
          <t xml:space="preserve">
Wypełniać, jeśli wystapiła róznica między licbą godzin podaną w poprzednim miesięcznym wykazie a faktycną ich realizacją
- wpisać liczbę godzin korygujacych np. -3 </t>
        </r>
      </text>
    </comment>
    <comment ref="G17" authorId="2" shapeId="0">
      <text>
        <r>
          <rPr>
            <b/>
            <sz val="9"/>
            <color indexed="60"/>
            <rFont val="Tahoma"/>
            <family val="2"/>
            <charset val="238"/>
          </rPr>
          <t>KOREKTA GODZIN ZASTĘPSTW</t>
        </r>
        <r>
          <rPr>
            <sz val="9"/>
            <color indexed="81"/>
            <rFont val="Tahoma"/>
            <family val="2"/>
            <charset val="238"/>
          </rPr>
          <t xml:space="preserve">
Wypełniać, jeśli wystapiła róznica między licbą godzin podaną w poprzednim miesięcznym wykazie a faktycną ich realizacją
- wpisać liczbę godzin korygujacych np. -3 </t>
        </r>
      </text>
    </comment>
    <comment ref="L17" authorId="1" shapeId="0">
      <text>
        <r>
          <rPr>
            <b/>
            <sz val="9"/>
            <color indexed="12"/>
            <rFont val="Tahoma"/>
            <family val="2"/>
            <charset val="238"/>
          </rPr>
          <t>Dzienna liczba godzin zajęć zrealiowanych lecz wcześniej nie zamieszczonych w rocznym harmonogramie pracy nauczyciela np.</t>
        </r>
        <r>
          <rPr>
            <b/>
            <sz val="9"/>
            <color indexed="81"/>
            <rFont val="Tahoma"/>
            <family val="2"/>
            <charset val="238"/>
          </rPr>
          <t xml:space="preserve"> </t>
        </r>
        <r>
          <rPr>
            <b/>
            <sz val="9"/>
            <color indexed="10"/>
            <rFont val="Tahoma"/>
            <family val="2"/>
            <charset val="238"/>
          </rPr>
          <t>zastepstwa doraźne.</t>
        </r>
        <r>
          <rPr>
            <b/>
            <sz val="9"/>
            <color indexed="81"/>
            <rFont val="Tahoma"/>
            <family val="2"/>
            <charset val="238"/>
          </rPr>
          <t xml:space="preserve"> </t>
        </r>
        <r>
          <rPr>
            <sz val="9"/>
            <color indexed="81"/>
            <rFont val="Tahoma"/>
            <family val="2"/>
            <charset val="238"/>
          </rPr>
          <t>Należy wpisać liczbę zrealizowanych w dniu zajęć.</t>
        </r>
      </text>
    </comment>
    <comment ref="B18" authorId="2" shapeId="0">
      <text>
        <r>
          <rPr>
            <b/>
            <sz val="9"/>
            <color indexed="10"/>
            <rFont val="Tahoma"/>
            <family val="2"/>
            <charset val="238"/>
          </rPr>
          <t>Błędy i Ostrzeżenia</t>
        </r>
        <r>
          <rPr>
            <b/>
            <sz val="9"/>
            <color indexed="81"/>
            <rFont val="Tahoma"/>
            <family val="2"/>
            <charset val="238"/>
          </rPr>
          <t xml:space="preserve"> - </t>
        </r>
        <r>
          <rPr>
            <sz val="9"/>
            <color indexed="81"/>
            <rFont val="Tahoma"/>
            <family val="2"/>
            <charset val="238"/>
          </rPr>
          <t xml:space="preserve">na białym tle czerwony tekst
</t>
        </r>
        <r>
          <rPr>
            <b/>
            <sz val="9"/>
            <color indexed="32"/>
            <rFont val="Tahoma"/>
            <family val="2"/>
            <charset val="238"/>
          </rPr>
          <t xml:space="preserve">Uwagi </t>
        </r>
        <r>
          <rPr>
            <b/>
            <sz val="9"/>
            <color indexed="81"/>
            <rFont val="Tahoma"/>
            <family val="2"/>
            <charset val="238"/>
          </rPr>
          <t xml:space="preserve">- </t>
        </r>
        <r>
          <rPr>
            <sz val="9"/>
            <color indexed="81"/>
            <rFont val="Tahoma"/>
            <family val="2"/>
            <charset val="238"/>
          </rPr>
          <t xml:space="preserve">tekst na żółtym tle </t>
        </r>
      </text>
    </comment>
    <comment ref="G18" authorId="2" shapeId="0">
      <text>
        <r>
          <rPr>
            <sz val="9"/>
            <color indexed="81"/>
            <rFont val="Tahoma"/>
            <family val="2"/>
            <charset val="238"/>
          </rPr>
          <t>w przypadku wystąpienia zniżki wstawiamy uśrednioną roczną liczbę faktycznie realizowanych godzin (bez zniżki)</t>
        </r>
        <r>
          <rPr>
            <b/>
            <sz val="9"/>
            <color indexed="81"/>
            <rFont val="Tahoma"/>
            <family val="2"/>
            <charset val="238"/>
          </rPr>
          <t xml:space="preserve">
</t>
        </r>
      </text>
    </comment>
    <comment ref="B19"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wymiarach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25"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31"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37"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43"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49"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55"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61"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67"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73"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79"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85"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91"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97"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103"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109"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115"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121"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127"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133"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139"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145"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151"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157"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163"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169"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175"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181"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187"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193"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199"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205"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211"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217"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223"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229"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235"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241"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247"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253"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259"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List>
</comments>
</file>

<file path=xl/comments4.xml><?xml version="1.0" encoding="utf-8"?>
<comments xmlns="http://schemas.openxmlformats.org/spreadsheetml/2006/main">
  <authors>
    <author>ANIA</author>
    <author>CKU</author>
    <author>cezary.walta</author>
  </authors>
  <commentList>
    <comment ref="B13" authorId="0" shapeId="0">
      <text>
        <r>
          <rPr>
            <b/>
            <sz val="9"/>
            <color indexed="12"/>
            <rFont val="Tahoma"/>
            <family val="2"/>
            <charset val="238"/>
          </rPr>
          <t xml:space="preserve">Nazwisko i imię nauczyciela i ew. inne dane np. stopień awansu
</t>
        </r>
        <r>
          <rPr>
            <sz val="9"/>
            <color indexed="81"/>
            <rFont val="Tahoma"/>
            <family val="2"/>
            <charset val="238"/>
          </rPr>
          <t xml:space="preserve">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Jeżeli nie chcemy takiego zbiorczego rozliczenia, wystarczy do nazwiska przy kolejnych wpisach dodać np. cyfry 1, 2, 3 (Przykładowy1, Przykładowy2 itd)   </t>
        </r>
      </text>
    </comment>
    <comment ref="F13" authorId="0" shapeId="0">
      <text>
        <r>
          <rPr>
            <b/>
            <sz val="9"/>
            <color indexed="12"/>
            <rFont val="Tahoma"/>
            <family val="2"/>
            <charset val="238"/>
          </rPr>
          <t xml:space="preserve">Obowiązkowy tygodniowy wymiar godzin pracy nauczyciela do obliczania wartości godziny ponadwymiarowej ustalony zgodnie z art. 42 ust. 3 Karty Nauczyciela. </t>
        </r>
        <r>
          <rPr>
            <b/>
            <sz val="8"/>
            <color indexed="12"/>
            <rFont val="Tahoma"/>
            <family val="2"/>
            <charset val="238"/>
          </rPr>
          <t xml:space="preserve">
</t>
        </r>
      </text>
    </comment>
    <comment ref="G13" authorId="0" shapeId="0">
      <text>
        <r>
          <rPr>
            <b/>
            <sz val="9"/>
            <color indexed="12"/>
            <rFont val="Tahoma"/>
            <family val="2"/>
            <charset val="238"/>
          </rPr>
          <t>Faktycznie realizowana tygodniowa liczba godzin w ramach wynagrodzenia zasadniczego</t>
        </r>
        <r>
          <rPr>
            <b/>
            <sz val="9"/>
            <color indexed="10"/>
            <rFont val="Tahoma"/>
            <family val="2"/>
            <charset val="238"/>
          </rPr>
          <t xml:space="preserve">
Wypełniać wyłącznie dla nauczycieli : 
1) uzupełniających etat art. 22 KN - </t>
        </r>
        <r>
          <rPr>
            <b/>
            <sz val="9"/>
            <color indexed="81"/>
            <rFont val="Tahoma"/>
            <family val="2"/>
            <charset val="238"/>
          </rPr>
          <t xml:space="preserve">podać faktyczną liczbę godzin niezbędną do uzupełnienia etatu </t>
        </r>
        <r>
          <rPr>
            <sz val="9"/>
            <color indexed="81"/>
            <rFont val="Tahoma"/>
            <family val="2"/>
            <charset val="238"/>
          </rPr>
          <t xml:space="preserve">(np. nauczycielowi pracującemu w zepole szkół: w technikum w wymiarze 14 godzin i w Liceum  Profilowanym w wymiarze 10 godzin - należy wpisać w tej komórce w arkuszu dla LP 4 godziny. Nadwyżka godzin w LP w wymiarze 6 będzie godzinami ponadwymiarowymi. Oczywiście w technikum nauczyciel ten nie ma godzin ponadwymiarowych i nie ma potrzeby umieszczania go w arkuszu chyba, że wyłącznie dla ewidencji godzin nieplanowanych i nocnych. W takim przypadku pierwszy niebieski wiersz pozostaje niewypełniony, tej komóki też nie wypełniamy pozostawiając wartośc domyślną). </t>
        </r>
        <r>
          <rPr>
            <b/>
            <sz val="9"/>
            <color indexed="81"/>
            <rFont val="Tahoma"/>
            <family val="2"/>
            <charset val="238"/>
          </rPr>
          <t xml:space="preserve">
</t>
        </r>
        <r>
          <rPr>
            <b/>
            <sz val="9"/>
            <color indexed="10"/>
            <rFont val="Tahoma"/>
            <family val="2"/>
            <charset val="238"/>
          </rPr>
          <t xml:space="preserve">2) pracujących w danej szkole wyłącznie w godzinach ponadwymiarowych - </t>
        </r>
        <r>
          <rPr>
            <b/>
            <sz val="9"/>
            <color indexed="81"/>
            <rFont val="Tahoma"/>
            <family val="2"/>
            <charset val="238"/>
          </rPr>
          <t>wstawić 0</t>
        </r>
        <r>
          <rPr>
            <b/>
            <sz val="9"/>
            <color indexed="10"/>
            <rFont val="Tahoma"/>
            <family val="2"/>
            <charset val="238"/>
          </rPr>
          <t xml:space="preserve"> 
3) pełniących funkcję kierowniczą i mających zniżkę - </t>
        </r>
        <r>
          <rPr>
            <b/>
            <sz val="9"/>
            <color indexed="81"/>
            <rFont val="Tahoma"/>
            <family val="2"/>
            <charset val="238"/>
          </rPr>
          <t>podać obniżone pensum np. 3; 7 itp.</t>
        </r>
        <r>
          <rPr>
            <b/>
            <sz val="9"/>
            <color indexed="10"/>
            <rFont val="Tahoma"/>
            <family val="2"/>
            <charset val="238"/>
          </rPr>
          <t xml:space="preserve">
</t>
        </r>
        <r>
          <rPr>
            <b/>
            <sz val="9"/>
            <color indexed="81"/>
            <rFont val="Tahoma"/>
            <family val="2"/>
            <charset val="238"/>
          </rPr>
          <t>W pozostałych przypadkach pozostawić wartość domyślną wskazaną przez arkusz.</t>
        </r>
        <r>
          <rPr>
            <b/>
            <sz val="8"/>
            <color indexed="10"/>
            <rFont val="Tahoma"/>
            <family val="2"/>
            <charset val="238"/>
          </rPr>
          <t xml:space="preserve">
</t>
        </r>
        <r>
          <rPr>
            <b/>
            <sz val="8"/>
            <color indexed="81"/>
            <rFont val="Tahoma"/>
            <family val="2"/>
            <charset val="238"/>
          </rPr>
          <t xml:space="preserve">
</t>
        </r>
      </text>
    </comment>
    <comment ref="L13" authorId="0" shapeId="0">
      <text>
        <r>
          <rPr>
            <b/>
            <sz val="9"/>
            <color indexed="12"/>
            <rFont val="Tahoma"/>
            <family val="2"/>
            <charset val="238"/>
          </rPr>
          <t xml:space="preserve">Liczba godzin zaplanowana w dniu tygodnia - </t>
        </r>
        <r>
          <rPr>
            <sz val="9"/>
            <color indexed="81"/>
            <rFont val="Tahoma"/>
            <family val="2"/>
            <charset val="238"/>
          </rPr>
          <t>wpisać faktyczną liczbę godzin dydaktycznych zaplanowaną w harmonogramie pracy nauczyciela.</t>
        </r>
        <r>
          <rPr>
            <sz val="9"/>
            <color indexed="12"/>
            <rFont val="Tahoma"/>
            <family val="2"/>
            <charset val="238"/>
          </rPr>
          <t xml:space="preserve">
Liczba ta będzie przenoszona na kolejne poniedziałki/miesiące aż do zmiany (przez wpisanie innej liczby od dnia zmiany, która z kolei będzie przenoszona na dalsze, kolejne poniedziałki/miesiące)</t>
        </r>
      </text>
    </comment>
    <comment ref="C16" authorId="1" shapeId="0">
      <text>
        <r>
          <rPr>
            <b/>
            <sz val="9"/>
            <color indexed="12"/>
            <rFont val="Tahoma"/>
            <family val="2"/>
            <charset val="238"/>
          </rPr>
          <t>Miejsce na notatki dotyczące danego nauczyciela</t>
        </r>
      </text>
    </comment>
    <comment ref="F16" authorId="1" shapeId="0">
      <text>
        <r>
          <rPr>
            <b/>
            <sz val="9"/>
            <color indexed="39"/>
            <rFont val="Tahoma"/>
            <family val="2"/>
            <charset val="238"/>
          </rPr>
          <t>GODZINY NOCNE</t>
        </r>
        <r>
          <rPr>
            <sz val="9"/>
            <color indexed="81"/>
            <rFont val="Tahoma"/>
            <family val="2"/>
            <charset val="238"/>
          </rPr>
          <t xml:space="preserve">
Wpisać liczbę godzin nocnych przepracowanych w okresie rozliczeniowym art. 42b KN</t>
        </r>
      </text>
    </comment>
    <comment ref="G16" authorId="1" shapeId="0">
      <text>
        <r>
          <rPr>
            <b/>
            <sz val="9"/>
            <color indexed="60"/>
            <rFont val="Tahoma"/>
            <family val="2"/>
            <charset val="238"/>
          </rPr>
          <t>KOREKTA GODZIN NOCNYCH</t>
        </r>
        <r>
          <rPr>
            <sz val="9"/>
            <color indexed="39"/>
            <rFont val="Tahoma"/>
            <family val="2"/>
            <charset val="238"/>
          </rPr>
          <t xml:space="preserve">
</t>
        </r>
        <r>
          <rPr>
            <sz val="9"/>
            <color indexed="81"/>
            <rFont val="Tahoma"/>
            <family val="2"/>
            <charset val="238"/>
          </rPr>
          <t xml:space="preserve">Wypełniać, jeśli wystapiła róznica między licbą godzin podaną w poprzednim miesięcznym wykazie a faktycną ich realizacją
- wpisać liczbę godzin korygujacych np. -3 </t>
        </r>
      </text>
    </comment>
    <comment ref="L16" authorId="0" shapeId="0">
      <text>
        <r>
          <rPr>
            <b/>
            <sz val="9"/>
            <color indexed="12"/>
            <rFont val="Tahoma"/>
            <family val="2"/>
            <charset val="238"/>
          </rPr>
          <t xml:space="preserve">Potwierdzenie wykonania planu w dniu - </t>
        </r>
        <r>
          <rPr>
            <sz val="9"/>
            <color indexed="81"/>
            <rFont val="Tahoma"/>
            <family val="2"/>
            <charset val="238"/>
          </rPr>
          <t>ustawienie domyślne</t>
        </r>
        <r>
          <rPr>
            <sz val="9"/>
            <color indexed="12"/>
            <rFont val="Tahoma"/>
            <family val="2"/>
            <charset val="238"/>
          </rPr>
          <t xml:space="preserve">. </t>
        </r>
        <r>
          <rPr>
            <b/>
            <sz val="9"/>
            <color indexed="12"/>
            <rFont val="Tahoma"/>
            <family val="2"/>
            <charset val="238"/>
          </rPr>
          <t xml:space="preserve">
W przypadku usprawiedliwionej nieobecności nauczyciela </t>
        </r>
        <r>
          <rPr>
            <sz val="9"/>
            <color indexed="81"/>
            <rFont val="Tahoma"/>
            <family val="2"/>
            <charset val="238"/>
          </rPr>
          <t xml:space="preserve">należy usunąć zawartość komórki przez użycie "Delete" lub wpisanie 0.
</t>
        </r>
        <r>
          <rPr>
            <b/>
            <sz val="9"/>
            <color indexed="12"/>
            <rFont val="Tahoma"/>
            <family val="2"/>
            <charset val="238"/>
          </rPr>
          <t>Można również wpisać inną liczbę godzin</t>
        </r>
        <r>
          <rPr>
            <sz val="9"/>
            <color indexed="81"/>
            <rFont val="Tahoma"/>
            <family val="2"/>
            <charset val="238"/>
          </rPr>
          <t xml:space="preserve"> faktycznie przepracowanych, lecz mniejszą niż zaplanowaną.</t>
        </r>
      </text>
    </comment>
    <comment ref="F17" authorId="2" shapeId="0">
      <text>
        <r>
          <rPr>
            <b/>
            <sz val="9"/>
            <color indexed="60"/>
            <rFont val="Tahoma"/>
            <family val="2"/>
            <charset val="238"/>
          </rPr>
          <t>KOREKTA GODZIN PLANU</t>
        </r>
        <r>
          <rPr>
            <sz val="9"/>
            <color indexed="81"/>
            <rFont val="Tahoma"/>
            <family val="2"/>
            <charset val="238"/>
          </rPr>
          <t xml:space="preserve">
Wypełniać, jeśli wystapiła róznica między licbą godzin podaną w poprzednim miesięcznym wykazie a faktycną ich realizacją
- wpisać liczbę godzin korygujacych np. -3 </t>
        </r>
      </text>
    </comment>
    <comment ref="G17" authorId="2" shapeId="0">
      <text>
        <r>
          <rPr>
            <b/>
            <sz val="9"/>
            <color indexed="60"/>
            <rFont val="Tahoma"/>
            <family val="2"/>
            <charset val="238"/>
          </rPr>
          <t>KOREKTA GODZIN ZASTĘPSTW</t>
        </r>
        <r>
          <rPr>
            <sz val="9"/>
            <color indexed="81"/>
            <rFont val="Tahoma"/>
            <family val="2"/>
            <charset val="238"/>
          </rPr>
          <t xml:space="preserve">
Wypełniać, jeśli wystapiła róznica między licbą godzin podaną w poprzednim miesięcznym wykazie a faktycną ich realizacją
- wpisać liczbę godzin korygujacych np. -3 </t>
        </r>
      </text>
    </comment>
    <comment ref="L17" authorId="1" shapeId="0">
      <text>
        <r>
          <rPr>
            <b/>
            <sz val="9"/>
            <color indexed="12"/>
            <rFont val="Tahoma"/>
            <family val="2"/>
            <charset val="238"/>
          </rPr>
          <t>Dzienna liczba godzin zajęć zrealiowanych lecz wcześniej nie zamieszczonych w rocznym harmonogramie pracy nauczyciela np.</t>
        </r>
        <r>
          <rPr>
            <b/>
            <sz val="9"/>
            <color indexed="81"/>
            <rFont val="Tahoma"/>
            <family val="2"/>
            <charset val="238"/>
          </rPr>
          <t xml:space="preserve"> </t>
        </r>
        <r>
          <rPr>
            <b/>
            <sz val="9"/>
            <color indexed="10"/>
            <rFont val="Tahoma"/>
            <family val="2"/>
            <charset val="238"/>
          </rPr>
          <t>zastepstwa doraźne.</t>
        </r>
        <r>
          <rPr>
            <b/>
            <sz val="9"/>
            <color indexed="81"/>
            <rFont val="Tahoma"/>
            <family val="2"/>
            <charset val="238"/>
          </rPr>
          <t xml:space="preserve"> </t>
        </r>
        <r>
          <rPr>
            <sz val="9"/>
            <color indexed="81"/>
            <rFont val="Tahoma"/>
            <family val="2"/>
            <charset val="238"/>
          </rPr>
          <t>Należy wpisać liczbę zrealizowanych w dniu zajęć.</t>
        </r>
      </text>
    </comment>
    <comment ref="B18" authorId="2" shapeId="0">
      <text>
        <r>
          <rPr>
            <b/>
            <sz val="9"/>
            <color indexed="10"/>
            <rFont val="Tahoma"/>
            <family val="2"/>
            <charset val="238"/>
          </rPr>
          <t>Błędy i Ostrzeżenia</t>
        </r>
        <r>
          <rPr>
            <b/>
            <sz val="9"/>
            <color indexed="81"/>
            <rFont val="Tahoma"/>
            <family val="2"/>
            <charset val="238"/>
          </rPr>
          <t xml:space="preserve"> - </t>
        </r>
        <r>
          <rPr>
            <sz val="9"/>
            <color indexed="81"/>
            <rFont val="Tahoma"/>
            <family val="2"/>
            <charset val="238"/>
          </rPr>
          <t xml:space="preserve">na białym tle czerwony tekst
</t>
        </r>
        <r>
          <rPr>
            <b/>
            <sz val="9"/>
            <color indexed="32"/>
            <rFont val="Tahoma"/>
            <family val="2"/>
            <charset val="238"/>
          </rPr>
          <t xml:space="preserve">Uwagi </t>
        </r>
        <r>
          <rPr>
            <b/>
            <sz val="9"/>
            <color indexed="81"/>
            <rFont val="Tahoma"/>
            <family val="2"/>
            <charset val="238"/>
          </rPr>
          <t xml:space="preserve">- </t>
        </r>
        <r>
          <rPr>
            <sz val="9"/>
            <color indexed="81"/>
            <rFont val="Tahoma"/>
            <family val="2"/>
            <charset val="238"/>
          </rPr>
          <t xml:space="preserve">tekst na żółtym tle </t>
        </r>
      </text>
    </comment>
    <comment ref="G18" authorId="2" shapeId="0">
      <text>
        <r>
          <rPr>
            <sz val="9"/>
            <color indexed="81"/>
            <rFont val="Tahoma"/>
            <family val="2"/>
            <charset val="238"/>
          </rPr>
          <t>w przypadku wystąpienia zniżki wstawiamy uśrednioną roczną liczbę faktycznie realizowanych godzin (bez zniżki)</t>
        </r>
        <r>
          <rPr>
            <b/>
            <sz val="9"/>
            <color indexed="81"/>
            <rFont val="Tahoma"/>
            <family val="2"/>
            <charset val="238"/>
          </rPr>
          <t xml:space="preserve">
</t>
        </r>
      </text>
    </comment>
  </commentList>
</comments>
</file>

<file path=xl/comments5.xml><?xml version="1.0" encoding="utf-8"?>
<comments xmlns="http://schemas.openxmlformats.org/spreadsheetml/2006/main">
  <authors>
    <author>ANIA</author>
    <author>CKU</author>
    <author>cezary.walta</author>
  </authors>
  <commentList>
    <comment ref="B13" authorId="0" shapeId="0">
      <text>
        <r>
          <rPr>
            <b/>
            <sz val="9"/>
            <color indexed="12"/>
            <rFont val="Tahoma"/>
            <family val="2"/>
            <charset val="238"/>
          </rPr>
          <t xml:space="preserve">Nazwisko i imię nauczyciela i ew. inne dane np. stopień awansu
</t>
        </r>
        <r>
          <rPr>
            <sz val="9"/>
            <color indexed="81"/>
            <rFont val="Tahoma"/>
            <family val="2"/>
            <charset val="238"/>
          </rPr>
          <t xml:space="preserve">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Jeżeli nie chcemy takiego zbiorczego rozliczenia, wystarczy do nazwiska przy kolejnych wpisach dodać np. cyfry 1, 2, 3 (Przykładowy1, Przykładowy2 itd)   </t>
        </r>
      </text>
    </comment>
    <comment ref="F13" authorId="0" shapeId="0">
      <text>
        <r>
          <rPr>
            <b/>
            <sz val="9"/>
            <color indexed="12"/>
            <rFont val="Tahoma"/>
            <family val="2"/>
            <charset val="238"/>
          </rPr>
          <t xml:space="preserve">Obowiązkowy tygodniowy wymiar godzin pracy nauczyciela do obliczania wartości godziny ponadwymiarowej ustalony zgodnie z art. 42 ust. 3 Karty Nauczyciela. </t>
        </r>
        <r>
          <rPr>
            <b/>
            <sz val="8"/>
            <color indexed="12"/>
            <rFont val="Tahoma"/>
            <family val="2"/>
            <charset val="238"/>
          </rPr>
          <t xml:space="preserve">
</t>
        </r>
      </text>
    </comment>
    <comment ref="G13" authorId="0" shapeId="0">
      <text>
        <r>
          <rPr>
            <b/>
            <sz val="9"/>
            <color indexed="12"/>
            <rFont val="Tahoma"/>
            <family val="2"/>
            <charset val="238"/>
          </rPr>
          <t>Faktycznie realizowana tygodniowa liczba godzin w ramach wynagrodzenia zasadniczego</t>
        </r>
        <r>
          <rPr>
            <b/>
            <sz val="9"/>
            <color indexed="10"/>
            <rFont val="Tahoma"/>
            <family val="2"/>
            <charset val="238"/>
          </rPr>
          <t xml:space="preserve">
Wypełniać wyłącznie dla nauczycieli : 
1) uzupełniających etat art. 22 KN - </t>
        </r>
        <r>
          <rPr>
            <b/>
            <sz val="9"/>
            <color indexed="81"/>
            <rFont val="Tahoma"/>
            <family val="2"/>
            <charset val="238"/>
          </rPr>
          <t xml:space="preserve">podać faktyczną liczbę godzin niezbędną do uzupełnienia etatu </t>
        </r>
        <r>
          <rPr>
            <sz val="9"/>
            <color indexed="81"/>
            <rFont val="Tahoma"/>
            <family val="2"/>
            <charset val="238"/>
          </rPr>
          <t xml:space="preserve">(np. nauczycielowi pracującemu w zepole szkół: w technikum w wymiarze 14 godzin i w Liceum  Profilowanym w wymiarze 10 godzin - należy wpisać w tej komórce w arkuszu dla LP 4 godziny. Nadwyżka godzin w LP w wymiarze 6 będzie godzinami ponadwymiarowymi. Oczywiście w technikum nauczyciel ten nie ma godzin ponadwymiarowych i nie ma potrzeby umieszczania go w arkuszu chyba, że wyłącznie dla ewidencji godzin nieplanowanych i nocnych. W takim przypadku pierwszy niebieski wiersz pozostaje niewypełniony, tej komóki też nie wypełniamy pozostawiając wartośc domyślną). </t>
        </r>
        <r>
          <rPr>
            <b/>
            <sz val="9"/>
            <color indexed="81"/>
            <rFont val="Tahoma"/>
            <family val="2"/>
            <charset val="238"/>
          </rPr>
          <t xml:space="preserve">
</t>
        </r>
        <r>
          <rPr>
            <b/>
            <sz val="9"/>
            <color indexed="10"/>
            <rFont val="Tahoma"/>
            <family val="2"/>
            <charset val="238"/>
          </rPr>
          <t xml:space="preserve">2) pracujących w danej szkole wyłącznie w godzinach ponadwymiarowych - </t>
        </r>
        <r>
          <rPr>
            <b/>
            <sz val="9"/>
            <color indexed="81"/>
            <rFont val="Tahoma"/>
            <family val="2"/>
            <charset val="238"/>
          </rPr>
          <t>wstawić 0</t>
        </r>
        <r>
          <rPr>
            <b/>
            <sz val="9"/>
            <color indexed="10"/>
            <rFont val="Tahoma"/>
            <family val="2"/>
            <charset val="238"/>
          </rPr>
          <t xml:space="preserve"> 
3) pełniących funkcję kierowniczą i mających zniżkę - </t>
        </r>
        <r>
          <rPr>
            <b/>
            <sz val="9"/>
            <color indexed="81"/>
            <rFont val="Tahoma"/>
            <family val="2"/>
            <charset val="238"/>
          </rPr>
          <t>podać obniżone pensum np. 3; 7 itp.</t>
        </r>
        <r>
          <rPr>
            <b/>
            <sz val="9"/>
            <color indexed="10"/>
            <rFont val="Tahoma"/>
            <family val="2"/>
            <charset val="238"/>
          </rPr>
          <t xml:space="preserve">
</t>
        </r>
        <r>
          <rPr>
            <b/>
            <sz val="9"/>
            <color indexed="81"/>
            <rFont val="Tahoma"/>
            <family val="2"/>
            <charset val="238"/>
          </rPr>
          <t>W pozostałych przypadkach pozostawić wartość domyślną wskazaną przez arkusz.</t>
        </r>
        <r>
          <rPr>
            <b/>
            <sz val="8"/>
            <color indexed="10"/>
            <rFont val="Tahoma"/>
            <family val="2"/>
            <charset val="238"/>
          </rPr>
          <t xml:space="preserve">
</t>
        </r>
        <r>
          <rPr>
            <b/>
            <sz val="8"/>
            <color indexed="81"/>
            <rFont val="Tahoma"/>
            <family val="2"/>
            <charset val="238"/>
          </rPr>
          <t xml:space="preserve">
</t>
        </r>
      </text>
    </comment>
    <comment ref="L13" authorId="0" shapeId="0">
      <text>
        <r>
          <rPr>
            <b/>
            <sz val="9"/>
            <color indexed="12"/>
            <rFont val="Tahoma"/>
            <family val="2"/>
            <charset val="238"/>
          </rPr>
          <t xml:space="preserve">Liczba godzin zaplanowana w dniu tygodnia - </t>
        </r>
        <r>
          <rPr>
            <sz val="9"/>
            <color indexed="81"/>
            <rFont val="Tahoma"/>
            <family val="2"/>
            <charset val="238"/>
          </rPr>
          <t>wpisać faktyczną liczbę godzin dydaktycznych zaplanowaną w harmonogramie pracy nauczyciela.</t>
        </r>
        <r>
          <rPr>
            <sz val="9"/>
            <color indexed="12"/>
            <rFont val="Tahoma"/>
            <family val="2"/>
            <charset val="238"/>
          </rPr>
          <t xml:space="preserve">
Liczba ta będzie przenoszona na kolejne poniedziałki/miesiące aż do zmiany (przez wpisanie innej liczby od dnia zmiany, która z kolei będzie przenoszona na dalsze, kolejne poniedziałki/miesiące)</t>
        </r>
      </text>
    </comment>
    <comment ref="C16" authorId="1" shapeId="0">
      <text>
        <r>
          <rPr>
            <b/>
            <sz val="9"/>
            <color indexed="12"/>
            <rFont val="Tahoma"/>
            <family val="2"/>
            <charset val="238"/>
          </rPr>
          <t>Miejsce na notatki dotyczące danego nauczyciela</t>
        </r>
      </text>
    </comment>
    <comment ref="F16" authorId="1" shapeId="0">
      <text>
        <r>
          <rPr>
            <b/>
            <sz val="9"/>
            <color indexed="39"/>
            <rFont val="Tahoma"/>
            <family val="2"/>
            <charset val="238"/>
          </rPr>
          <t>GODZINY NOCNE</t>
        </r>
        <r>
          <rPr>
            <sz val="9"/>
            <color indexed="81"/>
            <rFont val="Tahoma"/>
            <family val="2"/>
            <charset val="238"/>
          </rPr>
          <t xml:space="preserve">
Wpisać liczbę godzin nocnych przepracowanych w okresie rozliczeniowym art. 42b KN</t>
        </r>
      </text>
    </comment>
    <comment ref="G16" authorId="1" shapeId="0">
      <text>
        <r>
          <rPr>
            <b/>
            <sz val="9"/>
            <color indexed="60"/>
            <rFont val="Tahoma"/>
            <family val="2"/>
            <charset val="238"/>
          </rPr>
          <t>KOREKTA GODZIN NOCNYCH</t>
        </r>
        <r>
          <rPr>
            <sz val="9"/>
            <color indexed="39"/>
            <rFont val="Tahoma"/>
            <family val="2"/>
            <charset val="238"/>
          </rPr>
          <t xml:space="preserve">
</t>
        </r>
        <r>
          <rPr>
            <sz val="9"/>
            <color indexed="81"/>
            <rFont val="Tahoma"/>
            <family val="2"/>
            <charset val="238"/>
          </rPr>
          <t xml:space="preserve">Wypełniać, jeśli wystapiła róznica między licbą godzin podaną w poprzednim miesięcznym wykazie a faktycną ich realizacją
- wpisać liczbę godzin korygujacych np. -3 </t>
        </r>
      </text>
    </comment>
    <comment ref="L16" authorId="0" shapeId="0">
      <text>
        <r>
          <rPr>
            <b/>
            <sz val="9"/>
            <color indexed="12"/>
            <rFont val="Tahoma"/>
            <family val="2"/>
            <charset val="238"/>
          </rPr>
          <t xml:space="preserve">Potwierdzenie wykonania planu w dniu - </t>
        </r>
        <r>
          <rPr>
            <sz val="9"/>
            <color indexed="81"/>
            <rFont val="Tahoma"/>
            <family val="2"/>
            <charset val="238"/>
          </rPr>
          <t>ustawienie domyślne</t>
        </r>
        <r>
          <rPr>
            <sz val="9"/>
            <color indexed="12"/>
            <rFont val="Tahoma"/>
            <family val="2"/>
            <charset val="238"/>
          </rPr>
          <t xml:space="preserve">. </t>
        </r>
        <r>
          <rPr>
            <b/>
            <sz val="9"/>
            <color indexed="12"/>
            <rFont val="Tahoma"/>
            <family val="2"/>
            <charset val="238"/>
          </rPr>
          <t xml:space="preserve">
W przypadku usprawiedliwionej nieobecności nauczyciela </t>
        </r>
        <r>
          <rPr>
            <sz val="9"/>
            <color indexed="81"/>
            <rFont val="Tahoma"/>
            <family val="2"/>
            <charset val="238"/>
          </rPr>
          <t xml:space="preserve">należy usunąć zawartość komórki przez użycie "Delete" lub wpisanie 0.
</t>
        </r>
        <r>
          <rPr>
            <b/>
            <sz val="9"/>
            <color indexed="12"/>
            <rFont val="Tahoma"/>
            <family val="2"/>
            <charset val="238"/>
          </rPr>
          <t>Można również wpisać inną liczbę godzin</t>
        </r>
        <r>
          <rPr>
            <sz val="9"/>
            <color indexed="81"/>
            <rFont val="Tahoma"/>
            <family val="2"/>
            <charset val="238"/>
          </rPr>
          <t xml:space="preserve"> faktycznie przepracowanych, lecz mniejszą niż zaplanowaną.</t>
        </r>
      </text>
    </comment>
    <comment ref="F17" authorId="2" shapeId="0">
      <text>
        <r>
          <rPr>
            <b/>
            <sz val="9"/>
            <color indexed="60"/>
            <rFont val="Tahoma"/>
            <family val="2"/>
            <charset val="238"/>
          </rPr>
          <t>KOREKTA GODZIN PLANU</t>
        </r>
        <r>
          <rPr>
            <sz val="9"/>
            <color indexed="81"/>
            <rFont val="Tahoma"/>
            <family val="2"/>
            <charset val="238"/>
          </rPr>
          <t xml:space="preserve">
Wypełniać, jeśli wystapiła róznica między licbą godzin podaną w poprzednim miesięcznym wykazie a faktycną ich realizacją
- wpisać liczbę godzin korygujacych np. -3 </t>
        </r>
      </text>
    </comment>
    <comment ref="G17" authorId="2" shapeId="0">
      <text>
        <r>
          <rPr>
            <b/>
            <sz val="9"/>
            <color indexed="60"/>
            <rFont val="Tahoma"/>
            <family val="2"/>
            <charset val="238"/>
          </rPr>
          <t>KOREKTA GODZIN ZASTĘPSTW</t>
        </r>
        <r>
          <rPr>
            <sz val="9"/>
            <color indexed="81"/>
            <rFont val="Tahoma"/>
            <family val="2"/>
            <charset val="238"/>
          </rPr>
          <t xml:space="preserve">
Wypełniać, jeśli wystapiła róznica między licbą godzin podaną w poprzednim miesięcznym wykazie a faktycną ich realizacją
- wpisać liczbę godzin korygujacych np. -3 </t>
        </r>
      </text>
    </comment>
    <comment ref="L17" authorId="1" shapeId="0">
      <text>
        <r>
          <rPr>
            <b/>
            <sz val="9"/>
            <color indexed="12"/>
            <rFont val="Tahoma"/>
            <family val="2"/>
            <charset val="238"/>
          </rPr>
          <t>Dzienna liczba godzin zajęć zrealiowanych lecz wcześniej nie zamieszczonych w rocznym harmonogramie pracy nauczyciela np.</t>
        </r>
        <r>
          <rPr>
            <b/>
            <sz val="9"/>
            <color indexed="81"/>
            <rFont val="Tahoma"/>
            <family val="2"/>
            <charset val="238"/>
          </rPr>
          <t xml:space="preserve"> </t>
        </r>
        <r>
          <rPr>
            <b/>
            <sz val="9"/>
            <color indexed="10"/>
            <rFont val="Tahoma"/>
            <family val="2"/>
            <charset val="238"/>
          </rPr>
          <t>zastepstwa doraźne.</t>
        </r>
        <r>
          <rPr>
            <b/>
            <sz val="9"/>
            <color indexed="81"/>
            <rFont val="Tahoma"/>
            <family val="2"/>
            <charset val="238"/>
          </rPr>
          <t xml:space="preserve"> </t>
        </r>
        <r>
          <rPr>
            <sz val="9"/>
            <color indexed="81"/>
            <rFont val="Tahoma"/>
            <family val="2"/>
            <charset val="238"/>
          </rPr>
          <t>Należy wpisać liczbę zrealizowanych w dniu zajęć.</t>
        </r>
      </text>
    </comment>
    <comment ref="B18" authorId="2" shapeId="0">
      <text>
        <r>
          <rPr>
            <b/>
            <sz val="9"/>
            <color indexed="10"/>
            <rFont val="Tahoma"/>
            <family val="2"/>
            <charset val="238"/>
          </rPr>
          <t>Błędy i Ostrzeżenia</t>
        </r>
        <r>
          <rPr>
            <b/>
            <sz val="9"/>
            <color indexed="81"/>
            <rFont val="Tahoma"/>
            <family val="2"/>
            <charset val="238"/>
          </rPr>
          <t xml:space="preserve"> - </t>
        </r>
        <r>
          <rPr>
            <sz val="9"/>
            <color indexed="81"/>
            <rFont val="Tahoma"/>
            <family val="2"/>
            <charset val="238"/>
          </rPr>
          <t xml:space="preserve">na białym tle czerwony tekst
</t>
        </r>
        <r>
          <rPr>
            <b/>
            <sz val="9"/>
            <color indexed="32"/>
            <rFont val="Tahoma"/>
            <family val="2"/>
            <charset val="238"/>
          </rPr>
          <t xml:space="preserve">Uwagi </t>
        </r>
        <r>
          <rPr>
            <b/>
            <sz val="9"/>
            <color indexed="81"/>
            <rFont val="Tahoma"/>
            <family val="2"/>
            <charset val="238"/>
          </rPr>
          <t xml:space="preserve">- </t>
        </r>
        <r>
          <rPr>
            <sz val="9"/>
            <color indexed="81"/>
            <rFont val="Tahoma"/>
            <family val="2"/>
            <charset val="238"/>
          </rPr>
          <t xml:space="preserve">tekst na żółtym tle </t>
        </r>
      </text>
    </comment>
    <comment ref="G18" authorId="2" shapeId="0">
      <text>
        <r>
          <rPr>
            <sz val="9"/>
            <color indexed="81"/>
            <rFont val="Tahoma"/>
            <family val="2"/>
            <charset val="238"/>
          </rPr>
          <t>w przypadku wystąpienia zniżki wstawiamy uśrednioną roczną liczbę faktycznie realizowanych godzin (bez zniżki)</t>
        </r>
        <r>
          <rPr>
            <b/>
            <sz val="9"/>
            <color indexed="81"/>
            <rFont val="Tahoma"/>
            <family val="2"/>
            <charset val="238"/>
          </rPr>
          <t xml:space="preserve">
</t>
        </r>
      </text>
    </comment>
  </commentList>
</comments>
</file>

<file path=xl/comments6.xml><?xml version="1.0" encoding="utf-8"?>
<comments xmlns="http://schemas.openxmlformats.org/spreadsheetml/2006/main">
  <authors>
    <author>ANIA</author>
    <author>CKU</author>
    <author>cezary.walta</author>
  </authors>
  <commentList>
    <comment ref="B13" authorId="0" shapeId="0">
      <text>
        <r>
          <rPr>
            <b/>
            <sz val="9"/>
            <color indexed="12"/>
            <rFont val="Tahoma"/>
            <family val="2"/>
            <charset val="238"/>
          </rPr>
          <t xml:space="preserve">Nazwisko i imię nauczyciela i ew. inne dane np. stopień awansu
</t>
        </r>
        <r>
          <rPr>
            <sz val="9"/>
            <color indexed="81"/>
            <rFont val="Tahoma"/>
            <family val="2"/>
            <charset val="238"/>
          </rPr>
          <t xml:space="preserve">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Jeżeli nie chcemy takiego zbiorczego rozliczenia, wystarczy do nazwiska przy kolejnych wpisach dodać np. cyfry 1, 2, 3 (Przykładowy1, Przykładowy2 itd)   </t>
        </r>
      </text>
    </comment>
    <comment ref="F13" authorId="0" shapeId="0">
      <text>
        <r>
          <rPr>
            <b/>
            <sz val="9"/>
            <color indexed="12"/>
            <rFont val="Tahoma"/>
            <family val="2"/>
            <charset val="238"/>
          </rPr>
          <t xml:space="preserve">Obowiązkowy tygodniowy wymiar godzin pracy nauczyciela do obliczania wartości godziny ponadwymiarowej ustalony zgodnie z art. 42 ust. 3 Karty Nauczyciela. </t>
        </r>
        <r>
          <rPr>
            <b/>
            <sz val="8"/>
            <color indexed="12"/>
            <rFont val="Tahoma"/>
            <family val="2"/>
            <charset val="238"/>
          </rPr>
          <t xml:space="preserve">
</t>
        </r>
      </text>
    </comment>
    <comment ref="G13" authorId="0" shapeId="0">
      <text>
        <r>
          <rPr>
            <b/>
            <sz val="9"/>
            <color indexed="12"/>
            <rFont val="Tahoma"/>
            <family val="2"/>
            <charset val="238"/>
          </rPr>
          <t>Faktycznie realizowana tygodniowa liczba godzin w ramach wynagrodzenia zasadniczego</t>
        </r>
        <r>
          <rPr>
            <b/>
            <sz val="9"/>
            <color indexed="10"/>
            <rFont val="Tahoma"/>
            <family val="2"/>
            <charset val="238"/>
          </rPr>
          <t xml:space="preserve">
Wypełniać wyłącznie dla nauczycieli : 
1) uzupełniających etat art. 22 KN - </t>
        </r>
        <r>
          <rPr>
            <b/>
            <sz val="9"/>
            <color indexed="81"/>
            <rFont val="Tahoma"/>
            <family val="2"/>
            <charset val="238"/>
          </rPr>
          <t xml:space="preserve">podać faktyczną liczbę godzin niezbędną do uzupełnienia etatu </t>
        </r>
        <r>
          <rPr>
            <sz val="9"/>
            <color indexed="81"/>
            <rFont val="Tahoma"/>
            <family val="2"/>
            <charset val="238"/>
          </rPr>
          <t xml:space="preserve">(np. nauczycielowi pracującemu w zepole szkół: w technikum w wymiarze 14 godzin i w Liceum  Profilowanym w wymiarze 10 godzin - należy wpisać w tej komórce w arkuszu dla LP 4 godziny. Nadwyżka godzin w LP w wymiarze 6 będzie godzinami ponadwymiarowymi. Oczywiście w technikum nauczyciel ten nie ma godzin ponadwymiarowych i nie ma potrzeby umieszczania go w arkuszu chyba, że wyłącznie dla ewidencji godzin nieplanowanych i nocnych. W takim przypadku pierwszy niebieski wiersz pozostaje niewypełniony, tej komóki też nie wypełniamy pozostawiając wartośc domyślną). </t>
        </r>
        <r>
          <rPr>
            <b/>
            <sz val="9"/>
            <color indexed="81"/>
            <rFont val="Tahoma"/>
            <family val="2"/>
            <charset val="238"/>
          </rPr>
          <t xml:space="preserve">
</t>
        </r>
        <r>
          <rPr>
            <b/>
            <sz val="9"/>
            <color indexed="10"/>
            <rFont val="Tahoma"/>
            <family val="2"/>
            <charset val="238"/>
          </rPr>
          <t xml:space="preserve">2) pracujących w danej szkole wyłącznie w godzinach ponadwymiarowych - </t>
        </r>
        <r>
          <rPr>
            <b/>
            <sz val="9"/>
            <color indexed="81"/>
            <rFont val="Tahoma"/>
            <family val="2"/>
            <charset val="238"/>
          </rPr>
          <t>wstawić 0</t>
        </r>
        <r>
          <rPr>
            <b/>
            <sz val="9"/>
            <color indexed="10"/>
            <rFont val="Tahoma"/>
            <family val="2"/>
            <charset val="238"/>
          </rPr>
          <t xml:space="preserve"> 
3) pełniących funkcję kierowniczą i mających zniżkę - </t>
        </r>
        <r>
          <rPr>
            <b/>
            <sz val="9"/>
            <color indexed="81"/>
            <rFont val="Tahoma"/>
            <family val="2"/>
            <charset val="238"/>
          </rPr>
          <t>podać obniżone pensum np. 3; 7 itp.</t>
        </r>
        <r>
          <rPr>
            <b/>
            <sz val="9"/>
            <color indexed="10"/>
            <rFont val="Tahoma"/>
            <family val="2"/>
            <charset val="238"/>
          </rPr>
          <t xml:space="preserve">
</t>
        </r>
        <r>
          <rPr>
            <b/>
            <sz val="9"/>
            <color indexed="81"/>
            <rFont val="Tahoma"/>
            <family val="2"/>
            <charset val="238"/>
          </rPr>
          <t>W pozostałych przypadkach pozostawić wartość domyślną wskazaną przez arkusz.</t>
        </r>
        <r>
          <rPr>
            <b/>
            <sz val="8"/>
            <color indexed="10"/>
            <rFont val="Tahoma"/>
            <family val="2"/>
            <charset val="238"/>
          </rPr>
          <t xml:space="preserve">
</t>
        </r>
        <r>
          <rPr>
            <b/>
            <sz val="8"/>
            <color indexed="81"/>
            <rFont val="Tahoma"/>
            <family val="2"/>
            <charset val="238"/>
          </rPr>
          <t xml:space="preserve">
</t>
        </r>
      </text>
    </comment>
    <comment ref="L13" authorId="0" shapeId="0">
      <text>
        <r>
          <rPr>
            <b/>
            <sz val="9"/>
            <color indexed="12"/>
            <rFont val="Tahoma"/>
            <family val="2"/>
            <charset val="238"/>
          </rPr>
          <t xml:space="preserve">Liczba godzin zaplanowana w dniu tygodnia - </t>
        </r>
        <r>
          <rPr>
            <sz val="9"/>
            <color indexed="81"/>
            <rFont val="Tahoma"/>
            <family val="2"/>
            <charset val="238"/>
          </rPr>
          <t>wpisać faktyczną liczbę godzin dydaktycznych zaplanowaną w harmonogramie pracy nauczyciela.</t>
        </r>
        <r>
          <rPr>
            <sz val="9"/>
            <color indexed="12"/>
            <rFont val="Tahoma"/>
            <family val="2"/>
            <charset val="238"/>
          </rPr>
          <t xml:space="preserve">
Liczba ta będzie przenoszona na kolejne poniedziałki/miesiące aż do zmiany (przez wpisanie innej liczby od dnia zmiany, która z kolei będzie przenoszona na dalsze, kolejne poniedziałki/miesiące)</t>
        </r>
      </text>
    </comment>
    <comment ref="C16" authorId="1" shapeId="0">
      <text>
        <r>
          <rPr>
            <b/>
            <sz val="9"/>
            <color indexed="12"/>
            <rFont val="Tahoma"/>
            <family val="2"/>
            <charset val="238"/>
          </rPr>
          <t>Miejsce na notatki dotyczące danego nauczyciela</t>
        </r>
      </text>
    </comment>
    <comment ref="F16" authorId="1" shapeId="0">
      <text>
        <r>
          <rPr>
            <b/>
            <sz val="9"/>
            <color indexed="39"/>
            <rFont val="Tahoma"/>
            <family val="2"/>
            <charset val="238"/>
          </rPr>
          <t>GODZINY NOCNE</t>
        </r>
        <r>
          <rPr>
            <sz val="9"/>
            <color indexed="81"/>
            <rFont val="Tahoma"/>
            <family val="2"/>
            <charset val="238"/>
          </rPr>
          <t xml:space="preserve">
Wpisać liczbę godzin nocnych przepracowanych w okresie rozliczeniowym art. 42b KN</t>
        </r>
      </text>
    </comment>
    <comment ref="G16" authorId="1" shapeId="0">
      <text>
        <r>
          <rPr>
            <b/>
            <sz val="9"/>
            <color indexed="60"/>
            <rFont val="Tahoma"/>
            <family val="2"/>
            <charset val="238"/>
          </rPr>
          <t>KOREKTA GODZIN NOCNYCH</t>
        </r>
        <r>
          <rPr>
            <sz val="9"/>
            <color indexed="39"/>
            <rFont val="Tahoma"/>
            <family val="2"/>
            <charset val="238"/>
          </rPr>
          <t xml:space="preserve">
</t>
        </r>
        <r>
          <rPr>
            <sz val="9"/>
            <color indexed="81"/>
            <rFont val="Tahoma"/>
            <family val="2"/>
            <charset val="238"/>
          </rPr>
          <t xml:space="preserve">Wypełniać, jeśli wystapiła róznica między licbą godzin podaną w poprzednim miesięcznym wykazie a faktycną ich realizacją
- wpisać liczbę godzin korygujacych np. -3 </t>
        </r>
      </text>
    </comment>
    <comment ref="L16" authorId="0" shapeId="0">
      <text>
        <r>
          <rPr>
            <b/>
            <sz val="9"/>
            <color indexed="12"/>
            <rFont val="Tahoma"/>
            <family val="2"/>
            <charset val="238"/>
          </rPr>
          <t xml:space="preserve">Potwierdzenie wykonania planu w dniu - </t>
        </r>
        <r>
          <rPr>
            <sz val="9"/>
            <color indexed="81"/>
            <rFont val="Tahoma"/>
            <family val="2"/>
            <charset val="238"/>
          </rPr>
          <t>ustawienie domyślne</t>
        </r>
        <r>
          <rPr>
            <sz val="9"/>
            <color indexed="12"/>
            <rFont val="Tahoma"/>
            <family val="2"/>
            <charset val="238"/>
          </rPr>
          <t xml:space="preserve">. </t>
        </r>
        <r>
          <rPr>
            <b/>
            <sz val="9"/>
            <color indexed="12"/>
            <rFont val="Tahoma"/>
            <family val="2"/>
            <charset val="238"/>
          </rPr>
          <t xml:space="preserve">
W przypadku usprawiedliwionej nieobecności nauczyciela </t>
        </r>
        <r>
          <rPr>
            <sz val="9"/>
            <color indexed="81"/>
            <rFont val="Tahoma"/>
            <family val="2"/>
            <charset val="238"/>
          </rPr>
          <t xml:space="preserve">należy usunąć zawartość komórki przez użycie "Delete" lub wpisanie 0.
</t>
        </r>
        <r>
          <rPr>
            <b/>
            <sz val="9"/>
            <color indexed="12"/>
            <rFont val="Tahoma"/>
            <family val="2"/>
            <charset val="238"/>
          </rPr>
          <t>Można również wpisać inną liczbę godzin</t>
        </r>
        <r>
          <rPr>
            <sz val="9"/>
            <color indexed="81"/>
            <rFont val="Tahoma"/>
            <family val="2"/>
            <charset val="238"/>
          </rPr>
          <t xml:space="preserve"> faktycznie przepracowanych, lecz mniejszą niż zaplanowaną.</t>
        </r>
      </text>
    </comment>
    <comment ref="F17" authorId="2" shapeId="0">
      <text>
        <r>
          <rPr>
            <b/>
            <sz val="9"/>
            <color indexed="60"/>
            <rFont val="Tahoma"/>
            <family val="2"/>
            <charset val="238"/>
          </rPr>
          <t>KOREKTA GODZIN PLANU</t>
        </r>
        <r>
          <rPr>
            <sz val="9"/>
            <color indexed="81"/>
            <rFont val="Tahoma"/>
            <family val="2"/>
            <charset val="238"/>
          </rPr>
          <t xml:space="preserve">
Wypełniać, jeśli wystapiła róznica między licbą godzin podaną w poprzednim miesięcznym wykazie a faktycną ich realizacją
- wpisać liczbę godzin korygujacych np. -3 </t>
        </r>
      </text>
    </comment>
    <comment ref="G17" authorId="2" shapeId="0">
      <text>
        <r>
          <rPr>
            <b/>
            <sz val="9"/>
            <color indexed="60"/>
            <rFont val="Tahoma"/>
            <family val="2"/>
            <charset val="238"/>
          </rPr>
          <t>KOREKTA GODZIN ZASTĘPSTW</t>
        </r>
        <r>
          <rPr>
            <sz val="9"/>
            <color indexed="81"/>
            <rFont val="Tahoma"/>
            <family val="2"/>
            <charset val="238"/>
          </rPr>
          <t xml:space="preserve">
Wypełniać, jeśli wystapiła róznica między licbą godzin podaną w poprzednim miesięcznym wykazie a faktycną ich realizacją
- wpisać liczbę godzin korygujacych np. -3 </t>
        </r>
      </text>
    </comment>
    <comment ref="L17" authorId="1" shapeId="0">
      <text>
        <r>
          <rPr>
            <b/>
            <sz val="9"/>
            <color indexed="12"/>
            <rFont val="Tahoma"/>
            <family val="2"/>
            <charset val="238"/>
          </rPr>
          <t>Dzienna liczba godzin zajęć zrealiowanych lecz wcześniej nie zamieszczonych w rocznym harmonogramie pracy nauczyciela np.</t>
        </r>
        <r>
          <rPr>
            <b/>
            <sz val="9"/>
            <color indexed="81"/>
            <rFont val="Tahoma"/>
            <family val="2"/>
            <charset val="238"/>
          </rPr>
          <t xml:space="preserve"> </t>
        </r>
        <r>
          <rPr>
            <b/>
            <sz val="9"/>
            <color indexed="10"/>
            <rFont val="Tahoma"/>
            <family val="2"/>
            <charset val="238"/>
          </rPr>
          <t>zastepstwa doraźne.</t>
        </r>
        <r>
          <rPr>
            <b/>
            <sz val="9"/>
            <color indexed="81"/>
            <rFont val="Tahoma"/>
            <family val="2"/>
            <charset val="238"/>
          </rPr>
          <t xml:space="preserve"> </t>
        </r>
        <r>
          <rPr>
            <sz val="9"/>
            <color indexed="81"/>
            <rFont val="Tahoma"/>
            <family val="2"/>
            <charset val="238"/>
          </rPr>
          <t>Należy wpisać liczbę zrealizowanych w dniu zajęć.</t>
        </r>
      </text>
    </comment>
    <comment ref="B18" authorId="2" shapeId="0">
      <text>
        <r>
          <rPr>
            <b/>
            <sz val="9"/>
            <color indexed="10"/>
            <rFont val="Tahoma"/>
            <family val="2"/>
            <charset val="238"/>
          </rPr>
          <t>Błędy i Ostrzeżenia</t>
        </r>
        <r>
          <rPr>
            <b/>
            <sz val="9"/>
            <color indexed="81"/>
            <rFont val="Tahoma"/>
            <family val="2"/>
            <charset val="238"/>
          </rPr>
          <t xml:space="preserve"> - </t>
        </r>
        <r>
          <rPr>
            <sz val="9"/>
            <color indexed="81"/>
            <rFont val="Tahoma"/>
            <family val="2"/>
            <charset val="238"/>
          </rPr>
          <t xml:space="preserve">na białym tle czerwony tekst
</t>
        </r>
        <r>
          <rPr>
            <b/>
            <sz val="9"/>
            <color indexed="32"/>
            <rFont val="Tahoma"/>
            <family val="2"/>
            <charset val="238"/>
          </rPr>
          <t xml:space="preserve">Uwagi </t>
        </r>
        <r>
          <rPr>
            <b/>
            <sz val="9"/>
            <color indexed="81"/>
            <rFont val="Tahoma"/>
            <family val="2"/>
            <charset val="238"/>
          </rPr>
          <t xml:space="preserve">- </t>
        </r>
        <r>
          <rPr>
            <sz val="9"/>
            <color indexed="81"/>
            <rFont val="Tahoma"/>
            <family val="2"/>
            <charset val="238"/>
          </rPr>
          <t xml:space="preserve">tekst na żółtym tle </t>
        </r>
      </text>
    </comment>
    <comment ref="G18" authorId="2" shapeId="0">
      <text>
        <r>
          <rPr>
            <sz val="9"/>
            <color indexed="81"/>
            <rFont val="Tahoma"/>
            <family val="2"/>
            <charset val="238"/>
          </rPr>
          <t>w przypadku wystąpienia zniżki wstawiamy uśrednioną roczną liczbę faktycznie realizowanych godzin (bez zniżki)</t>
        </r>
        <r>
          <rPr>
            <b/>
            <sz val="9"/>
            <color indexed="81"/>
            <rFont val="Tahoma"/>
            <family val="2"/>
            <charset val="238"/>
          </rPr>
          <t xml:space="preserve">
</t>
        </r>
      </text>
    </comment>
  </commentList>
</comments>
</file>

<file path=xl/comments7.xml><?xml version="1.0" encoding="utf-8"?>
<comments xmlns="http://schemas.openxmlformats.org/spreadsheetml/2006/main">
  <authors>
    <author>ANIA</author>
    <author>CKU</author>
    <author>cezary.walta</author>
  </authors>
  <commentList>
    <comment ref="B13" authorId="0" shapeId="0">
      <text>
        <r>
          <rPr>
            <b/>
            <sz val="9"/>
            <color indexed="12"/>
            <rFont val="Tahoma"/>
            <family val="2"/>
            <charset val="238"/>
          </rPr>
          <t xml:space="preserve">Nazwisko i imię nauczyciela i ew. inne dane np. stopień awansu
</t>
        </r>
        <r>
          <rPr>
            <sz val="9"/>
            <color indexed="81"/>
            <rFont val="Tahoma"/>
            <family val="2"/>
            <charset val="238"/>
          </rPr>
          <t xml:space="preserve">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Jeżeli nie chcemy takiego zbiorczego rozliczenia, wystarczy do nazwiska przy kolejnych wpisach dodać np. cyfry 1, 2, 3 (Przykładowy1, Przykładowy2 itd)   </t>
        </r>
      </text>
    </comment>
    <comment ref="F13" authorId="0" shapeId="0">
      <text>
        <r>
          <rPr>
            <b/>
            <sz val="9"/>
            <color indexed="12"/>
            <rFont val="Tahoma"/>
            <family val="2"/>
            <charset val="238"/>
          </rPr>
          <t xml:space="preserve">Obowiązkowy tygodniowy wymiar godzin pracy nauczyciela do obliczania wartości godziny ponadwymiarowej ustalony zgodnie z art. 42 ust. 3 Karty Nauczyciela. </t>
        </r>
        <r>
          <rPr>
            <b/>
            <sz val="8"/>
            <color indexed="12"/>
            <rFont val="Tahoma"/>
            <family val="2"/>
            <charset val="238"/>
          </rPr>
          <t xml:space="preserve">
</t>
        </r>
      </text>
    </comment>
    <comment ref="G13" authorId="0" shapeId="0">
      <text>
        <r>
          <rPr>
            <b/>
            <sz val="9"/>
            <color indexed="12"/>
            <rFont val="Tahoma"/>
            <family val="2"/>
            <charset val="238"/>
          </rPr>
          <t>Faktycznie realizowana tygodniowa liczba godzin w ramach wynagrodzenia zasadniczego</t>
        </r>
        <r>
          <rPr>
            <b/>
            <sz val="9"/>
            <color indexed="10"/>
            <rFont val="Tahoma"/>
            <family val="2"/>
            <charset val="238"/>
          </rPr>
          <t xml:space="preserve">
Wypełniać wyłącznie dla nauczycieli : 
1) uzupełniających etat art. 22 KN - </t>
        </r>
        <r>
          <rPr>
            <b/>
            <sz val="9"/>
            <color indexed="81"/>
            <rFont val="Tahoma"/>
            <family val="2"/>
            <charset val="238"/>
          </rPr>
          <t xml:space="preserve">podać faktyczną liczbę godzin niezbędną do uzupełnienia etatu </t>
        </r>
        <r>
          <rPr>
            <sz val="9"/>
            <color indexed="81"/>
            <rFont val="Tahoma"/>
            <family val="2"/>
            <charset val="238"/>
          </rPr>
          <t xml:space="preserve">(np. nauczycielowi pracującemu w zepole szkół: w technikum w wymiarze 14 godzin i w Liceum  Profilowanym w wymiarze 10 godzin - należy wpisać w tej komórce w arkuszu dla LP 4 godziny. Nadwyżka godzin w LP w wymiarze 6 będzie godzinami ponadwymiarowymi. Oczywiście w technikum nauczyciel ten nie ma godzin ponadwymiarowych i nie ma potrzeby umieszczania go w arkuszu chyba, że wyłącznie dla ewidencji godzin nieplanowanych i nocnych. W takim przypadku pierwszy niebieski wiersz pozostaje niewypełniony, tej komóki też nie wypełniamy pozostawiając wartośc domyślną). </t>
        </r>
        <r>
          <rPr>
            <b/>
            <sz val="9"/>
            <color indexed="81"/>
            <rFont val="Tahoma"/>
            <family val="2"/>
            <charset val="238"/>
          </rPr>
          <t xml:space="preserve">
</t>
        </r>
        <r>
          <rPr>
            <b/>
            <sz val="9"/>
            <color indexed="10"/>
            <rFont val="Tahoma"/>
            <family val="2"/>
            <charset val="238"/>
          </rPr>
          <t xml:space="preserve">2) pracujących w danej szkole wyłącznie w godzinach ponadwymiarowych - </t>
        </r>
        <r>
          <rPr>
            <b/>
            <sz val="9"/>
            <color indexed="81"/>
            <rFont val="Tahoma"/>
            <family val="2"/>
            <charset val="238"/>
          </rPr>
          <t>wstawić 0</t>
        </r>
        <r>
          <rPr>
            <b/>
            <sz val="9"/>
            <color indexed="10"/>
            <rFont val="Tahoma"/>
            <family val="2"/>
            <charset val="238"/>
          </rPr>
          <t xml:space="preserve"> 
3) pełniących funkcję kierowniczą i mających zniżkę - </t>
        </r>
        <r>
          <rPr>
            <b/>
            <sz val="9"/>
            <color indexed="81"/>
            <rFont val="Tahoma"/>
            <family val="2"/>
            <charset val="238"/>
          </rPr>
          <t>podać obniżone pensum np. 3; 7 itp.</t>
        </r>
        <r>
          <rPr>
            <b/>
            <sz val="9"/>
            <color indexed="10"/>
            <rFont val="Tahoma"/>
            <family val="2"/>
            <charset val="238"/>
          </rPr>
          <t xml:space="preserve">
</t>
        </r>
        <r>
          <rPr>
            <b/>
            <sz val="9"/>
            <color indexed="81"/>
            <rFont val="Tahoma"/>
            <family val="2"/>
            <charset val="238"/>
          </rPr>
          <t>W pozostałych przypadkach pozostawić wartość domyślną wskazaną przez arkusz.</t>
        </r>
        <r>
          <rPr>
            <b/>
            <sz val="8"/>
            <color indexed="10"/>
            <rFont val="Tahoma"/>
            <family val="2"/>
            <charset val="238"/>
          </rPr>
          <t xml:space="preserve">
</t>
        </r>
        <r>
          <rPr>
            <b/>
            <sz val="8"/>
            <color indexed="81"/>
            <rFont val="Tahoma"/>
            <family val="2"/>
            <charset val="238"/>
          </rPr>
          <t xml:space="preserve">
</t>
        </r>
      </text>
    </comment>
    <comment ref="L13" authorId="0" shapeId="0">
      <text>
        <r>
          <rPr>
            <b/>
            <sz val="9"/>
            <color indexed="12"/>
            <rFont val="Tahoma"/>
            <family val="2"/>
            <charset val="238"/>
          </rPr>
          <t xml:space="preserve">Liczba godzin zaplanowana w dniu tygodnia - </t>
        </r>
        <r>
          <rPr>
            <sz val="9"/>
            <color indexed="81"/>
            <rFont val="Tahoma"/>
            <family val="2"/>
            <charset val="238"/>
          </rPr>
          <t>wpisać faktyczną liczbę godzin dydaktycznych zaplanowaną w harmonogramie pracy nauczyciela.</t>
        </r>
        <r>
          <rPr>
            <sz val="9"/>
            <color indexed="12"/>
            <rFont val="Tahoma"/>
            <family val="2"/>
            <charset val="238"/>
          </rPr>
          <t xml:space="preserve">
Liczba ta będzie przenoszona na kolejne poniedziałki/miesiące aż do zmiany (przez wpisanie innej liczby od dnia zmiany, która z kolei będzie przenoszona na dalsze, kolejne poniedziałki/miesiące)</t>
        </r>
      </text>
    </comment>
    <comment ref="C16" authorId="1" shapeId="0">
      <text>
        <r>
          <rPr>
            <b/>
            <sz val="9"/>
            <color indexed="12"/>
            <rFont val="Tahoma"/>
            <family val="2"/>
            <charset val="238"/>
          </rPr>
          <t>Miejsce na notatki dotyczące danego nauczyciela</t>
        </r>
      </text>
    </comment>
    <comment ref="F16" authorId="1" shapeId="0">
      <text>
        <r>
          <rPr>
            <b/>
            <sz val="9"/>
            <color indexed="39"/>
            <rFont val="Tahoma"/>
            <family val="2"/>
            <charset val="238"/>
          </rPr>
          <t>GODZINY NOCNE</t>
        </r>
        <r>
          <rPr>
            <sz val="9"/>
            <color indexed="81"/>
            <rFont val="Tahoma"/>
            <family val="2"/>
            <charset val="238"/>
          </rPr>
          <t xml:space="preserve">
Wpisać liczbę godzin nocnych przepracowanych w okresie rozliczeniowym art. 42b KN</t>
        </r>
      </text>
    </comment>
    <comment ref="G16" authorId="1" shapeId="0">
      <text>
        <r>
          <rPr>
            <b/>
            <sz val="9"/>
            <color indexed="60"/>
            <rFont val="Tahoma"/>
            <family val="2"/>
            <charset val="238"/>
          </rPr>
          <t>KOREKTA GODZIN NOCNYCH</t>
        </r>
        <r>
          <rPr>
            <sz val="9"/>
            <color indexed="39"/>
            <rFont val="Tahoma"/>
            <family val="2"/>
            <charset val="238"/>
          </rPr>
          <t xml:space="preserve">
</t>
        </r>
        <r>
          <rPr>
            <sz val="9"/>
            <color indexed="81"/>
            <rFont val="Tahoma"/>
            <family val="2"/>
            <charset val="238"/>
          </rPr>
          <t xml:space="preserve">Wypełniać, jeśli wystapiła róznica między licbą godzin podaną w poprzednim miesięcznym wykazie a faktycną ich realizacją
- wpisać liczbę godzin korygujacych np. -3 </t>
        </r>
      </text>
    </comment>
    <comment ref="L16" authorId="0" shapeId="0">
      <text>
        <r>
          <rPr>
            <b/>
            <sz val="9"/>
            <color indexed="12"/>
            <rFont val="Tahoma"/>
            <family val="2"/>
            <charset val="238"/>
          </rPr>
          <t xml:space="preserve">Potwierdzenie wykonania planu w dniu - </t>
        </r>
        <r>
          <rPr>
            <sz val="9"/>
            <color indexed="81"/>
            <rFont val="Tahoma"/>
            <family val="2"/>
            <charset val="238"/>
          </rPr>
          <t>ustawienie domyślne</t>
        </r>
        <r>
          <rPr>
            <sz val="9"/>
            <color indexed="12"/>
            <rFont val="Tahoma"/>
            <family val="2"/>
            <charset val="238"/>
          </rPr>
          <t xml:space="preserve">. </t>
        </r>
        <r>
          <rPr>
            <b/>
            <sz val="9"/>
            <color indexed="12"/>
            <rFont val="Tahoma"/>
            <family val="2"/>
            <charset val="238"/>
          </rPr>
          <t xml:space="preserve">
W przypadku usprawiedliwionej nieobecności nauczyciela </t>
        </r>
        <r>
          <rPr>
            <sz val="9"/>
            <color indexed="81"/>
            <rFont val="Tahoma"/>
            <family val="2"/>
            <charset val="238"/>
          </rPr>
          <t xml:space="preserve">należy usunąć zawartość komórki przez użycie "Delete" lub wpisanie 0.
</t>
        </r>
        <r>
          <rPr>
            <b/>
            <sz val="9"/>
            <color indexed="12"/>
            <rFont val="Tahoma"/>
            <family val="2"/>
            <charset val="238"/>
          </rPr>
          <t>Można również wpisać inną liczbę godzin</t>
        </r>
        <r>
          <rPr>
            <sz val="9"/>
            <color indexed="81"/>
            <rFont val="Tahoma"/>
            <family val="2"/>
            <charset val="238"/>
          </rPr>
          <t xml:space="preserve"> faktycznie przepracowanych, lecz mniejszą niż zaplanowaną.</t>
        </r>
      </text>
    </comment>
    <comment ref="F17" authorId="2" shapeId="0">
      <text>
        <r>
          <rPr>
            <b/>
            <sz val="9"/>
            <color indexed="60"/>
            <rFont val="Tahoma"/>
            <family val="2"/>
            <charset val="238"/>
          </rPr>
          <t>KOREKTA GODZIN PLANU</t>
        </r>
        <r>
          <rPr>
            <sz val="9"/>
            <color indexed="81"/>
            <rFont val="Tahoma"/>
            <family val="2"/>
            <charset val="238"/>
          </rPr>
          <t xml:space="preserve">
Wypełniać, jeśli wystapiła róznica między licbą godzin podaną w poprzednim miesięcznym wykazie a faktycną ich realizacją
- wpisać liczbę godzin korygujacych np. -3 </t>
        </r>
      </text>
    </comment>
    <comment ref="G17" authorId="2" shapeId="0">
      <text>
        <r>
          <rPr>
            <b/>
            <sz val="9"/>
            <color indexed="60"/>
            <rFont val="Tahoma"/>
            <family val="2"/>
            <charset val="238"/>
          </rPr>
          <t>KOREKTA GODZIN ZASTĘPSTW</t>
        </r>
        <r>
          <rPr>
            <sz val="9"/>
            <color indexed="81"/>
            <rFont val="Tahoma"/>
            <family val="2"/>
            <charset val="238"/>
          </rPr>
          <t xml:space="preserve">
Wypełniać, jeśli wystapiła róznica między licbą godzin podaną w poprzednim miesięcznym wykazie a faktycną ich realizacją
- wpisać liczbę godzin korygujacych np. -3 </t>
        </r>
      </text>
    </comment>
    <comment ref="L17" authorId="1" shapeId="0">
      <text>
        <r>
          <rPr>
            <b/>
            <sz val="9"/>
            <color indexed="12"/>
            <rFont val="Tahoma"/>
            <family val="2"/>
            <charset val="238"/>
          </rPr>
          <t>Dzienna liczba godzin zajęć zrealiowanych lecz wcześniej nie zamieszczonych w rocznym harmonogramie pracy nauczyciela np.</t>
        </r>
        <r>
          <rPr>
            <b/>
            <sz val="9"/>
            <color indexed="81"/>
            <rFont val="Tahoma"/>
            <family val="2"/>
            <charset val="238"/>
          </rPr>
          <t xml:space="preserve"> </t>
        </r>
        <r>
          <rPr>
            <b/>
            <sz val="9"/>
            <color indexed="10"/>
            <rFont val="Tahoma"/>
            <family val="2"/>
            <charset val="238"/>
          </rPr>
          <t>zastepstwa doraźne.</t>
        </r>
        <r>
          <rPr>
            <b/>
            <sz val="9"/>
            <color indexed="81"/>
            <rFont val="Tahoma"/>
            <family val="2"/>
            <charset val="238"/>
          </rPr>
          <t xml:space="preserve"> </t>
        </r>
        <r>
          <rPr>
            <sz val="9"/>
            <color indexed="81"/>
            <rFont val="Tahoma"/>
            <family val="2"/>
            <charset val="238"/>
          </rPr>
          <t>Należy wpisać liczbę zrealizowanych w dniu zajęć.</t>
        </r>
      </text>
    </comment>
    <comment ref="B18" authorId="2" shapeId="0">
      <text>
        <r>
          <rPr>
            <b/>
            <sz val="9"/>
            <color indexed="10"/>
            <rFont val="Tahoma"/>
            <family val="2"/>
            <charset val="238"/>
          </rPr>
          <t>Błędy i Ostrzeżenia</t>
        </r>
        <r>
          <rPr>
            <b/>
            <sz val="9"/>
            <color indexed="81"/>
            <rFont val="Tahoma"/>
            <family val="2"/>
            <charset val="238"/>
          </rPr>
          <t xml:space="preserve"> - </t>
        </r>
        <r>
          <rPr>
            <sz val="9"/>
            <color indexed="81"/>
            <rFont val="Tahoma"/>
            <family val="2"/>
            <charset val="238"/>
          </rPr>
          <t xml:space="preserve">na białym tle czerwony tekst
</t>
        </r>
        <r>
          <rPr>
            <b/>
            <sz val="9"/>
            <color indexed="32"/>
            <rFont val="Tahoma"/>
            <family val="2"/>
            <charset val="238"/>
          </rPr>
          <t xml:space="preserve">Uwagi </t>
        </r>
        <r>
          <rPr>
            <b/>
            <sz val="9"/>
            <color indexed="81"/>
            <rFont val="Tahoma"/>
            <family val="2"/>
            <charset val="238"/>
          </rPr>
          <t xml:space="preserve">- </t>
        </r>
        <r>
          <rPr>
            <sz val="9"/>
            <color indexed="81"/>
            <rFont val="Tahoma"/>
            <family val="2"/>
            <charset val="238"/>
          </rPr>
          <t xml:space="preserve">tekst na żółtym tle </t>
        </r>
      </text>
    </comment>
    <comment ref="G18" authorId="2" shapeId="0">
      <text>
        <r>
          <rPr>
            <sz val="9"/>
            <color indexed="81"/>
            <rFont val="Tahoma"/>
            <family val="2"/>
            <charset val="238"/>
          </rPr>
          <t>w przypadku wystąpienia zniżki wstawiamy uśrednioną roczną liczbę faktycznie realizowanych godzin (bez zniżki)</t>
        </r>
        <r>
          <rPr>
            <b/>
            <sz val="9"/>
            <color indexed="81"/>
            <rFont val="Tahoma"/>
            <family val="2"/>
            <charset val="238"/>
          </rPr>
          <t xml:space="preserve">
</t>
        </r>
      </text>
    </comment>
  </commentList>
</comments>
</file>

<file path=xl/comments8.xml><?xml version="1.0" encoding="utf-8"?>
<comments xmlns="http://schemas.openxmlformats.org/spreadsheetml/2006/main">
  <authors>
    <author>ANIA</author>
    <author>CKU</author>
    <author>cezary.walta</author>
  </authors>
  <commentList>
    <comment ref="B13" authorId="0" shapeId="0">
      <text>
        <r>
          <rPr>
            <b/>
            <sz val="9"/>
            <color indexed="12"/>
            <rFont val="Tahoma"/>
            <family val="2"/>
            <charset val="238"/>
          </rPr>
          <t xml:space="preserve">Nazwisko i imię nauczyciela i ew. inne dane np. stopień awansu
</t>
        </r>
        <r>
          <rPr>
            <sz val="9"/>
            <color indexed="81"/>
            <rFont val="Tahoma"/>
            <family val="2"/>
            <charset val="238"/>
          </rPr>
          <t xml:space="preserve">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Jeżeli nie chcemy takiego zbiorczego rozliczenia, wystarczy do nazwiska przy kolejnych wpisach dodać np. cyfry 1, 2, 3 (Przykładowy1, Przykładowy2 itd)   </t>
        </r>
      </text>
    </comment>
    <comment ref="F13" authorId="0" shapeId="0">
      <text>
        <r>
          <rPr>
            <b/>
            <sz val="9"/>
            <color indexed="12"/>
            <rFont val="Tahoma"/>
            <family val="2"/>
            <charset val="238"/>
          </rPr>
          <t xml:space="preserve">Obowiązkowy tygodniowy wymiar godzin pracy nauczyciela do obliczania wartości godziny ponadwymiarowej ustalony zgodnie z art. 42 ust. 3 Karty Nauczyciela. </t>
        </r>
        <r>
          <rPr>
            <b/>
            <sz val="8"/>
            <color indexed="12"/>
            <rFont val="Tahoma"/>
            <family val="2"/>
            <charset val="238"/>
          </rPr>
          <t xml:space="preserve">
</t>
        </r>
      </text>
    </comment>
    <comment ref="G13" authorId="0" shapeId="0">
      <text>
        <r>
          <rPr>
            <b/>
            <sz val="9"/>
            <color indexed="12"/>
            <rFont val="Tahoma"/>
            <family val="2"/>
            <charset val="238"/>
          </rPr>
          <t>Faktycznie realizowana tygodniowa liczba godzin w ramach wynagrodzenia zasadniczego</t>
        </r>
        <r>
          <rPr>
            <b/>
            <sz val="9"/>
            <color indexed="10"/>
            <rFont val="Tahoma"/>
            <family val="2"/>
            <charset val="238"/>
          </rPr>
          <t xml:space="preserve">
Wypełniać wyłącznie dla nauczycieli : 
1) uzupełniających etat art. 22 KN - </t>
        </r>
        <r>
          <rPr>
            <b/>
            <sz val="9"/>
            <color indexed="81"/>
            <rFont val="Tahoma"/>
            <family val="2"/>
            <charset val="238"/>
          </rPr>
          <t xml:space="preserve">podać faktyczną liczbę godzin niezbędną do uzupełnienia etatu </t>
        </r>
        <r>
          <rPr>
            <sz val="9"/>
            <color indexed="81"/>
            <rFont val="Tahoma"/>
            <family val="2"/>
            <charset val="238"/>
          </rPr>
          <t xml:space="preserve">(np. nauczycielowi pracującemu w zepole szkół: w technikum w wymiarze 14 godzin i w Liceum  Profilowanym w wymiarze 10 godzin - należy wpisać w tej komórce w arkuszu dla LP 4 godziny. Nadwyżka godzin w LP w wymiarze 6 będzie godzinami ponadwymiarowymi. Oczywiście w technikum nauczyciel ten nie ma godzin ponadwymiarowych i nie ma potrzeby umieszczania go w arkuszu chyba, że wyłącznie dla ewidencji godzin nieplanowanych i nocnych. W takim przypadku pierwszy niebieski wiersz pozostaje niewypełniony, tej komóki też nie wypełniamy pozostawiając wartośc domyślną). </t>
        </r>
        <r>
          <rPr>
            <b/>
            <sz val="9"/>
            <color indexed="81"/>
            <rFont val="Tahoma"/>
            <family val="2"/>
            <charset val="238"/>
          </rPr>
          <t xml:space="preserve">
</t>
        </r>
        <r>
          <rPr>
            <b/>
            <sz val="9"/>
            <color indexed="10"/>
            <rFont val="Tahoma"/>
            <family val="2"/>
            <charset val="238"/>
          </rPr>
          <t xml:space="preserve">2) pracujących w danej szkole wyłącznie w godzinach ponadwymiarowych - </t>
        </r>
        <r>
          <rPr>
            <b/>
            <sz val="9"/>
            <color indexed="81"/>
            <rFont val="Tahoma"/>
            <family val="2"/>
            <charset val="238"/>
          </rPr>
          <t>wstawić 0</t>
        </r>
        <r>
          <rPr>
            <b/>
            <sz val="9"/>
            <color indexed="10"/>
            <rFont val="Tahoma"/>
            <family val="2"/>
            <charset val="238"/>
          </rPr>
          <t xml:space="preserve"> 
3) pełniących funkcję kierowniczą i mających zniżkę - </t>
        </r>
        <r>
          <rPr>
            <b/>
            <sz val="9"/>
            <color indexed="81"/>
            <rFont val="Tahoma"/>
            <family val="2"/>
            <charset val="238"/>
          </rPr>
          <t>podać obniżone pensum np. 3; 7 itp.</t>
        </r>
        <r>
          <rPr>
            <b/>
            <sz val="9"/>
            <color indexed="10"/>
            <rFont val="Tahoma"/>
            <family val="2"/>
            <charset val="238"/>
          </rPr>
          <t xml:space="preserve">
</t>
        </r>
        <r>
          <rPr>
            <b/>
            <sz val="9"/>
            <color indexed="81"/>
            <rFont val="Tahoma"/>
            <family val="2"/>
            <charset val="238"/>
          </rPr>
          <t>W pozostałych przypadkach pozostawić wartość domyślną wskazaną przez arkusz.</t>
        </r>
        <r>
          <rPr>
            <b/>
            <sz val="8"/>
            <color indexed="10"/>
            <rFont val="Tahoma"/>
            <family val="2"/>
            <charset val="238"/>
          </rPr>
          <t xml:space="preserve">
</t>
        </r>
        <r>
          <rPr>
            <b/>
            <sz val="8"/>
            <color indexed="81"/>
            <rFont val="Tahoma"/>
            <family val="2"/>
            <charset val="238"/>
          </rPr>
          <t xml:space="preserve">
</t>
        </r>
      </text>
    </comment>
    <comment ref="L13" authorId="0" shapeId="0">
      <text>
        <r>
          <rPr>
            <b/>
            <sz val="9"/>
            <color indexed="12"/>
            <rFont val="Tahoma"/>
            <family val="2"/>
            <charset val="238"/>
          </rPr>
          <t xml:space="preserve">Liczba godzin zaplanowana w dniu tygodnia - </t>
        </r>
        <r>
          <rPr>
            <sz val="9"/>
            <color indexed="81"/>
            <rFont val="Tahoma"/>
            <family val="2"/>
            <charset val="238"/>
          </rPr>
          <t>wpisać faktyczną liczbę godzin dydaktycznych zaplanowaną w harmonogramie pracy nauczyciela.</t>
        </r>
        <r>
          <rPr>
            <sz val="9"/>
            <color indexed="12"/>
            <rFont val="Tahoma"/>
            <family val="2"/>
            <charset val="238"/>
          </rPr>
          <t xml:space="preserve">
Liczba ta będzie przenoszona na kolejne poniedziałki/miesiące aż do zmiany (przez wpisanie innej liczby od dnia zmiany, która z kolei będzie przenoszona na dalsze, kolejne poniedziałki/miesiące)</t>
        </r>
      </text>
    </comment>
    <comment ref="C16" authorId="1" shapeId="0">
      <text>
        <r>
          <rPr>
            <b/>
            <sz val="9"/>
            <color indexed="12"/>
            <rFont val="Tahoma"/>
            <family val="2"/>
            <charset val="238"/>
          </rPr>
          <t>Miejsce na notatki dotyczące danego nauczyciela</t>
        </r>
      </text>
    </comment>
    <comment ref="F16" authorId="1" shapeId="0">
      <text>
        <r>
          <rPr>
            <b/>
            <sz val="9"/>
            <color indexed="39"/>
            <rFont val="Tahoma"/>
            <family val="2"/>
            <charset val="238"/>
          </rPr>
          <t>GODZINY NOCNE</t>
        </r>
        <r>
          <rPr>
            <sz val="9"/>
            <color indexed="81"/>
            <rFont val="Tahoma"/>
            <family val="2"/>
            <charset val="238"/>
          </rPr>
          <t xml:space="preserve">
Wpisać liczbę godzin nocnych przepracowanych w okresie rozliczeniowym art. 42b KN</t>
        </r>
      </text>
    </comment>
    <comment ref="G16" authorId="1" shapeId="0">
      <text>
        <r>
          <rPr>
            <b/>
            <sz val="9"/>
            <color indexed="60"/>
            <rFont val="Tahoma"/>
            <family val="2"/>
            <charset val="238"/>
          </rPr>
          <t>KOREKTA GODZIN NOCNYCH</t>
        </r>
        <r>
          <rPr>
            <sz val="9"/>
            <color indexed="39"/>
            <rFont val="Tahoma"/>
            <family val="2"/>
            <charset val="238"/>
          </rPr>
          <t xml:space="preserve">
</t>
        </r>
        <r>
          <rPr>
            <sz val="9"/>
            <color indexed="81"/>
            <rFont val="Tahoma"/>
            <family val="2"/>
            <charset val="238"/>
          </rPr>
          <t xml:space="preserve">Wypełniać, jeśli wystapiła róznica między licbą godzin podaną w poprzednim miesięcznym wykazie a faktycną ich realizacją
- wpisać liczbę godzin korygujacych np. -3 </t>
        </r>
      </text>
    </comment>
    <comment ref="L16" authorId="0" shapeId="0">
      <text>
        <r>
          <rPr>
            <b/>
            <sz val="9"/>
            <color indexed="12"/>
            <rFont val="Tahoma"/>
            <family val="2"/>
            <charset val="238"/>
          </rPr>
          <t xml:space="preserve">Potwierdzenie wykonania planu w dniu - </t>
        </r>
        <r>
          <rPr>
            <sz val="9"/>
            <color indexed="81"/>
            <rFont val="Tahoma"/>
            <family val="2"/>
            <charset val="238"/>
          </rPr>
          <t>ustawienie domyślne</t>
        </r>
        <r>
          <rPr>
            <sz val="9"/>
            <color indexed="12"/>
            <rFont val="Tahoma"/>
            <family val="2"/>
            <charset val="238"/>
          </rPr>
          <t xml:space="preserve">. </t>
        </r>
        <r>
          <rPr>
            <b/>
            <sz val="9"/>
            <color indexed="12"/>
            <rFont val="Tahoma"/>
            <family val="2"/>
            <charset val="238"/>
          </rPr>
          <t xml:space="preserve">
W przypadku usprawiedliwionej nieobecności nauczyciela </t>
        </r>
        <r>
          <rPr>
            <sz val="9"/>
            <color indexed="81"/>
            <rFont val="Tahoma"/>
            <family val="2"/>
            <charset val="238"/>
          </rPr>
          <t xml:space="preserve">należy usunąć zawartość komórki przez użycie "Delete" lub wpisanie 0.
</t>
        </r>
        <r>
          <rPr>
            <b/>
            <sz val="9"/>
            <color indexed="12"/>
            <rFont val="Tahoma"/>
            <family val="2"/>
            <charset val="238"/>
          </rPr>
          <t>Można również wpisać inną liczbę godzin</t>
        </r>
        <r>
          <rPr>
            <sz val="9"/>
            <color indexed="81"/>
            <rFont val="Tahoma"/>
            <family val="2"/>
            <charset val="238"/>
          </rPr>
          <t xml:space="preserve"> faktycznie przepracowanych, lecz mniejszą niż zaplanowaną.</t>
        </r>
      </text>
    </comment>
    <comment ref="F17" authorId="2" shapeId="0">
      <text>
        <r>
          <rPr>
            <b/>
            <sz val="9"/>
            <color indexed="60"/>
            <rFont val="Tahoma"/>
            <family val="2"/>
            <charset val="238"/>
          </rPr>
          <t>KOREKTA GODZIN PLANU</t>
        </r>
        <r>
          <rPr>
            <sz val="9"/>
            <color indexed="81"/>
            <rFont val="Tahoma"/>
            <family val="2"/>
            <charset val="238"/>
          </rPr>
          <t xml:space="preserve">
Wypełniać, jeśli wystapiła róznica między licbą godzin podaną w poprzednim miesięcznym wykazie a faktycną ich realizacją
- wpisać liczbę godzin korygujacych np. -3 </t>
        </r>
      </text>
    </comment>
    <comment ref="G17" authorId="2" shapeId="0">
      <text>
        <r>
          <rPr>
            <b/>
            <sz val="9"/>
            <color indexed="60"/>
            <rFont val="Tahoma"/>
            <family val="2"/>
            <charset val="238"/>
          </rPr>
          <t>KOREKTA GODZIN ZASTĘPSTW</t>
        </r>
        <r>
          <rPr>
            <sz val="9"/>
            <color indexed="81"/>
            <rFont val="Tahoma"/>
            <family val="2"/>
            <charset val="238"/>
          </rPr>
          <t xml:space="preserve">
Wypełniać, jeśli wystapiła róznica między licbą godzin podaną w poprzednim miesięcznym wykazie a faktycną ich realizacją
- wpisać liczbę godzin korygujacych np. -3 </t>
        </r>
      </text>
    </comment>
    <comment ref="L17" authorId="1" shapeId="0">
      <text>
        <r>
          <rPr>
            <b/>
            <sz val="9"/>
            <color indexed="12"/>
            <rFont val="Tahoma"/>
            <family val="2"/>
            <charset val="238"/>
          </rPr>
          <t>Dzienna liczba godzin zajęć zrealiowanych lecz wcześniej nie zamieszczonych w rocznym harmonogramie pracy nauczyciela np.</t>
        </r>
        <r>
          <rPr>
            <b/>
            <sz val="9"/>
            <color indexed="81"/>
            <rFont val="Tahoma"/>
            <family val="2"/>
            <charset val="238"/>
          </rPr>
          <t xml:space="preserve"> </t>
        </r>
        <r>
          <rPr>
            <b/>
            <sz val="9"/>
            <color indexed="10"/>
            <rFont val="Tahoma"/>
            <family val="2"/>
            <charset val="238"/>
          </rPr>
          <t>zastepstwa doraźne.</t>
        </r>
        <r>
          <rPr>
            <b/>
            <sz val="9"/>
            <color indexed="81"/>
            <rFont val="Tahoma"/>
            <family val="2"/>
            <charset val="238"/>
          </rPr>
          <t xml:space="preserve"> </t>
        </r>
        <r>
          <rPr>
            <sz val="9"/>
            <color indexed="81"/>
            <rFont val="Tahoma"/>
            <family val="2"/>
            <charset val="238"/>
          </rPr>
          <t>Należy wpisać liczbę zrealizowanych w dniu zajęć.</t>
        </r>
      </text>
    </comment>
    <comment ref="B18" authorId="2" shapeId="0">
      <text>
        <r>
          <rPr>
            <b/>
            <sz val="9"/>
            <color indexed="10"/>
            <rFont val="Tahoma"/>
            <family val="2"/>
            <charset val="238"/>
          </rPr>
          <t>Błędy i Ostrzeżenia</t>
        </r>
        <r>
          <rPr>
            <b/>
            <sz val="9"/>
            <color indexed="81"/>
            <rFont val="Tahoma"/>
            <family val="2"/>
            <charset val="238"/>
          </rPr>
          <t xml:space="preserve"> - </t>
        </r>
        <r>
          <rPr>
            <sz val="9"/>
            <color indexed="81"/>
            <rFont val="Tahoma"/>
            <family val="2"/>
            <charset val="238"/>
          </rPr>
          <t xml:space="preserve">na białym tle czerwony tekst
</t>
        </r>
        <r>
          <rPr>
            <b/>
            <sz val="9"/>
            <color indexed="32"/>
            <rFont val="Tahoma"/>
            <family val="2"/>
            <charset val="238"/>
          </rPr>
          <t xml:space="preserve">Uwagi </t>
        </r>
        <r>
          <rPr>
            <b/>
            <sz val="9"/>
            <color indexed="81"/>
            <rFont val="Tahoma"/>
            <family val="2"/>
            <charset val="238"/>
          </rPr>
          <t xml:space="preserve">- </t>
        </r>
        <r>
          <rPr>
            <sz val="9"/>
            <color indexed="81"/>
            <rFont val="Tahoma"/>
            <family val="2"/>
            <charset val="238"/>
          </rPr>
          <t xml:space="preserve">tekst na żółtym tle </t>
        </r>
      </text>
    </comment>
    <comment ref="G18" authorId="2" shapeId="0">
      <text>
        <r>
          <rPr>
            <sz val="9"/>
            <color indexed="81"/>
            <rFont val="Tahoma"/>
            <family val="2"/>
            <charset val="238"/>
          </rPr>
          <t>w przypadku wystąpienia zniżki wstawiamy uśrednioną roczną liczbę faktycznie realizowanych godzin (bez zniżki)</t>
        </r>
        <r>
          <rPr>
            <b/>
            <sz val="9"/>
            <color indexed="81"/>
            <rFont val="Tahoma"/>
            <family val="2"/>
            <charset val="238"/>
          </rPr>
          <t xml:space="preserve">
</t>
        </r>
      </text>
    </comment>
  </commentList>
</comments>
</file>

<file path=xl/comments9.xml><?xml version="1.0" encoding="utf-8"?>
<comments xmlns="http://schemas.openxmlformats.org/spreadsheetml/2006/main">
  <authors>
    <author>ANIA</author>
    <author>CKU</author>
    <author>cezary.walta</author>
  </authors>
  <commentList>
    <comment ref="B13" authorId="0" shapeId="0">
      <text>
        <r>
          <rPr>
            <b/>
            <sz val="9"/>
            <color indexed="12"/>
            <rFont val="Tahoma"/>
            <family val="2"/>
            <charset val="238"/>
          </rPr>
          <t xml:space="preserve">Nazwisko i imię nauczyciela i ew. inne dane np. stopień awansu
</t>
        </r>
        <r>
          <rPr>
            <sz val="9"/>
            <color indexed="81"/>
            <rFont val="Tahoma"/>
            <family val="2"/>
            <charset val="238"/>
          </rPr>
          <t xml:space="preserve">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Jeżeli nie chcemy takiego zbiorczego rozliczenia, wystarczy do nazwiska przy kolejnych wpisach dodać np. cyfry 1, 2, 3 (Przykładowy1, Przykładowy2 itd)   </t>
        </r>
      </text>
    </comment>
    <comment ref="F13" authorId="0" shapeId="0">
      <text>
        <r>
          <rPr>
            <b/>
            <sz val="9"/>
            <color indexed="12"/>
            <rFont val="Tahoma"/>
            <family val="2"/>
            <charset val="238"/>
          </rPr>
          <t xml:space="preserve">Obowiązkowy tygodniowy wymiar godzin pracy nauczyciela do obliczania wartości godziny ponadwymiarowej ustalony zgodnie z art. 42 ust. 3 Karty Nauczyciela. </t>
        </r>
        <r>
          <rPr>
            <b/>
            <sz val="8"/>
            <color indexed="12"/>
            <rFont val="Tahoma"/>
            <family val="2"/>
            <charset val="238"/>
          </rPr>
          <t xml:space="preserve">
</t>
        </r>
      </text>
    </comment>
    <comment ref="G13" authorId="0" shapeId="0">
      <text>
        <r>
          <rPr>
            <b/>
            <sz val="9"/>
            <color indexed="12"/>
            <rFont val="Tahoma"/>
            <family val="2"/>
            <charset val="238"/>
          </rPr>
          <t>Faktycznie realizowana tygodniowa liczba godzin w ramach wynagrodzenia zasadniczego</t>
        </r>
        <r>
          <rPr>
            <b/>
            <sz val="9"/>
            <color indexed="10"/>
            <rFont val="Tahoma"/>
            <family val="2"/>
            <charset val="238"/>
          </rPr>
          <t xml:space="preserve">
Wypełniać wyłącznie dla nauczycieli : 
1) uzupełniających etat art. 22 KN - </t>
        </r>
        <r>
          <rPr>
            <b/>
            <sz val="9"/>
            <color indexed="81"/>
            <rFont val="Tahoma"/>
            <family val="2"/>
            <charset val="238"/>
          </rPr>
          <t xml:space="preserve">podać faktyczną liczbę godzin niezbędną do uzupełnienia etatu </t>
        </r>
        <r>
          <rPr>
            <sz val="9"/>
            <color indexed="81"/>
            <rFont val="Tahoma"/>
            <family val="2"/>
            <charset val="238"/>
          </rPr>
          <t xml:space="preserve">(np. nauczycielowi pracującemu w zepole szkół: w technikum w wymiarze 14 godzin i w Liceum  Profilowanym w wymiarze 10 godzin - należy wpisać w tej komórce w arkuszu dla LP 4 godziny. Nadwyżka godzin w LP w wymiarze 6 będzie godzinami ponadwymiarowymi. Oczywiście w technikum nauczyciel ten nie ma godzin ponadwymiarowych i nie ma potrzeby umieszczania go w arkuszu chyba, że wyłącznie dla ewidencji godzin nieplanowanych i nocnych. W takim przypadku pierwszy niebieski wiersz pozostaje niewypełniony, tej komóki też nie wypełniamy pozostawiając wartośc domyślną). </t>
        </r>
        <r>
          <rPr>
            <b/>
            <sz val="9"/>
            <color indexed="81"/>
            <rFont val="Tahoma"/>
            <family val="2"/>
            <charset val="238"/>
          </rPr>
          <t xml:space="preserve">
</t>
        </r>
        <r>
          <rPr>
            <b/>
            <sz val="9"/>
            <color indexed="10"/>
            <rFont val="Tahoma"/>
            <family val="2"/>
            <charset val="238"/>
          </rPr>
          <t xml:space="preserve">2) pracujących w danej szkole wyłącznie w godzinach ponadwymiarowych - </t>
        </r>
        <r>
          <rPr>
            <b/>
            <sz val="9"/>
            <color indexed="81"/>
            <rFont val="Tahoma"/>
            <family val="2"/>
            <charset val="238"/>
          </rPr>
          <t>wstawić 0</t>
        </r>
        <r>
          <rPr>
            <b/>
            <sz val="9"/>
            <color indexed="10"/>
            <rFont val="Tahoma"/>
            <family val="2"/>
            <charset val="238"/>
          </rPr>
          <t xml:space="preserve"> 
3) pełniących funkcję kierowniczą i mających zniżkę - </t>
        </r>
        <r>
          <rPr>
            <b/>
            <sz val="9"/>
            <color indexed="81"/>
            <rFont val="Tahoma"/>
            <family val="2"/>
            <charset val="238"/>
          </rPr>
          <t>podać obniżone pensum np. 3; 7 itp.</t>
        </r>
        <r>
          <rPr>
            <b/>
            <sz val="9"/>
            <color indexed="10"/>
            <rFont val="Tahoma"/>
            <family val="2"/>
            <charset val="238"/>
          </rPr>
          <t xml:space="preserve">
</t>
        </r>
        <r>
          <rPr>
            <b/>
            <sz val="9"/>
            <color indexed="81"/>
            <rFont val="Tahoma"/>
            <family val="2"/>
            <charset val="238"/>
          </rPr>
          <t>W pozostałych przypadkach pozostawić wartość domyślną wskazaną przez arkusz.</t>
        </r>
        <r>
          <rPr>
            <b/>
            <sz val="8"/>
            <color indexed="10"/>
            <rFont val="Tahoma"/>
            <family val="2"/>
            <charset val="238"/>
          </rPr>
          <t xml:space="preserve">
</t>
        </r>
        <r>
          <rPr>
            <b/>
            <sz val="8"/>
            <color indexed="81"/>
            <rFont val="Tahoma"/>
            <family val="2"/>
            <charset val="238"/>
          </rPr>
          <t xml:space="preserve">
</t>
        </r>
      </text>
    </comment>
    <comment ref="L13" authorId="0" shapeId="0">
      <text>
        <r>
          <rPr>
            <b/>
            <sz val="9"/>
            <color indexed="12"/>
            <rFont val="Tahoma"/>
            <family val="2"/>
            <charset val="238"/>
          </rPr>
          <t xml:space="preserve">Liczba godzin zaplanowana w dniu tygodnia - </t>
        </r>
        <r>
          <rPr>
            <sz val="9"/>
            <color indexed="81"/>
            <rFont val="Tahoma"/>
            <family val="2"/>
            <charset val="238"/>
          </rPr>
          <t>wpisać faktyczną liczbę godzin dydaktycznych zaplanowaną w harmonogramie pracy nauczyciela.</t>
        </r>
        <r>
          <rPr>
            <sz val="9"/>
            <color indexed="12"/>
            <rFont val="Tahoma"/>
            <family val="2"/>
            <charset val="238"/>
          </rPr>
          <t xml:space="preserve">
Liczba ta będzie przenoszona na kolejne poniedziałki/miesiące aż do zmiany (przez wpisanie innej liczby od dnia zmiany, która z kolei będzie przenoszona na dalsze, kolejne poniedziałki/miesiące)</t>
        </r>
      </text>
    </comment>
    <comment ref="C16" authorId="1" shapeId="0">
      <text>
        <r>
          <rPr>
            <b/>
            <sz val="9"/>
            <color indexed="12"/>
            <rFont val="Tahoma"/>
            <family val="2"/>
            <charset val="238"/>
          </rPr>
          <t>Miejsce na notatki dotyczące danego nauczyciela</t>
        </r>
      </text>
    </comment>
    <comment ref="F16" authorId="1" shapeId="0">
      <text>
        <r>
          <rPr>
            <b/>
            <sz val="9"/>
            <color indexed="39"/>
            <rFont val="Tahoma"/>
            <family val="2"/>
            <charset val="238"/>
          </rPr>
          <t>GODZINY NOCNE</t>
        </r>
        <r>
          <rPr>
            <sz val="9"/>
            <color indexed="81"/>
            <rFont val="Tahoma"/>
            <family val="2"/>
            <charset val="238"/>
          </rPr>
          <t xml:space="preserve">
Wpisać liczbę godzin nocnych przepracowanych w okresie rozliczeniowym art. 42b KN</t>
        </r>
      </text>
    </comment>
    <comment ref="G16" authorId="1" shapeId="0">
      <text>
        <r>
          <rPr>
            <b/>
            <sz val="9"/>
            <color indexed="60"/>
            <rFont val="Tahoma"/>
            <family val="2"/>
            <charset val="238"/>
          </rPr>
          <t>KOREKTA GODZIN NOCNYCH</t>
        </r>
        <r>
          <rPr>
            <sz val="9"/>
            <color indexed="39"/>
            <rFont val="Tahoma"/>
            <family val="2"/>
            <charset val="238"/>
          </rPr>
          <t xml:space="preserve">
</t>
        </r>
        <r>
          <rPr>
            <sz val="9"/>
            <color indexed="81"/>
            <rFont val="Tahoma"/>
            <family val="2"/>
            <charset val="238"/>
          </rPr>
          <t xml:space="preserve">Wypełniać, jeśli wystapiła róznica między licbą godzin podaną w poprzednim miesięcznym wykazie a faktycną ich realizacją
- wpisać liczbę godzin korygujacych np. -3 </t>
        </r>
      </text>
    </comment>
    <comment ref="L16" authorId="0" shapeId="0">
      <text>
        <r>
          <rPr>
            <b/>
            <sz val="9"/>
            <color indexed="12"/>
            <rFont val="Tahoma"/>
            <family val="2"/>
            <charset val="238"/>
          </rPr>
          <t xml:space="preserve">Potwierdzenie wykonania planu w dniu - </t>
        </r>
        <r>
          <rPr>
            <sz val="9"/>
            <color indexed="81"/>
            <rFont val="Tahoma"/>
            <family val="2"/>
            <charset val="238"/>
          </rPr>
          <t>ustawienie domyślne</t>
        </r>
        <r>
          <rPr>
            <sz val="9"/>
            <color indexed="12"/>
            <rFont val="Tahoma"/>
            <family val="2"/>
            <charset val="238"/>
          </rPr>
          <t xml:space="preserve">. </t>
        </r>
        <r>
          <rPr>
            <b/>
            <sz val="9"/>
            <color indexed="12"/>
            <rFont val="Tahoma"/>
            <family val="2"/>
            <charset val="238"/>
          </rPr>
          <t xml:space="preserve">
W przypadku usprawiedliwionej nieobecności nauczyciela </t>
        </r>
        <r>
          <rPr>
            <sz val="9"/>
            <color indexed="81"/>
            <rFont val="Tahoma"/>
            <family val="2"/>
            <charset val="238"/>
          </rPr>
          <t xml:space="preserve">należy usunąć zawartość komórki przez użycie "Delete" lub wpisanie 0.
</t>
        </r>
        <r>
          <rPr>
            <b/>
            <sz val="9"/>
            <color indexed="12"/>
            <rFont val="Tahoma"/>
            <family val="2"/>
            <charset val="238"/>
          </rPr>
          <t>Można również wpisać inną liczbę godzin</t>
        </r>
        <r>
          <rPr>
            <sz val="9"/>
            <color indexed="81"/>
            <rFont val="Tahoma"/>
            <family val="2"/>
            <charset val="238"/>
          </rPr>
          <t xml:space="preserve"> faktycznie przepracowanych, lecz mniejszą niż zaplanowaną.</t>
        </r>
      </text>
    </comment>
    <comment ref="F17" authorId="2" shapeId="0">
      <text>
        <r>
          <rPr>
            <b/>
            <sz val="9"/>
            <color indexed="60"/>
            <rFont val="Tahoma"/>
            <family val="2"/>
            <charset val="238"/>
          </rPr>
          <t>KOREKTA GODZIN PLANU</t>
        </r>
        <r>
          <rPr>
            <sz val="9"/>
            <color indexed="81"/>
            <rFont val="Tahoma"/>
            <family val="2"/>
            <charset val="238"/>
          </rPr>
          <t xml:space="preserve">
Wypełniać, jeśli wystapiła róznica między licbą godzin podaną w poprzednim miesięcznym wykazie a faktycną ich realizacją
- wpisać liczbę godzin korygujacych np. -3 </t>
        </r>
      </text>
    </comment>
    <comment ref="G17" authorId="2" shapeId="0">
      <text>
        <r>
          <rPr>
            <b/>
            <sz val="9"/>
            <color indexed="60"/>
            <rFont val="Tahoma"/>
            <family val="2"/>
            <charset val="238"/>
          </rPr>
          <t>KOREKTA GODZIN ZASTĘPSTW</t>
        </r>
        <r>
          <rPr>
            <sz val="9"/>
            <color indexed="81"/>
            <rFont val="Tahoma"/>
            <family val="2"/>
            <charset val="238"/>
          </rPr>
          <t xml:space="preserve">
Wypełniać, jeśli wystapiła róznica między licbą godzin podaną w poprzednim miesięcznym wykazie a faktycną ich realizacją
- wpisać liczbę godzin korygujacych np. -3 </t>
        </r>
      </text>
    </comment>
    <comment ref="L17" authorId="1" shapeId="0">
      <text>
        <r>
          <rPr>
            <b/>
            <sz val="9"/>
            <color indexed="12"/>
            <rFont val="Tahoma"/>
            <family val="2"/>
            <charset val="238"/>
          </rPr>
          <t>Dzienna liczba godzin zajęć zrealiowanych lecz wcześniej nie zamieszczonych w rocznym harmonogramie pracy nauczyciela np.</t>
        </r>
        <r>
          <rPr>
            <b/>
            <sz val="9"/>
            <color indexed="81"/>
            <rFont val="Tahoma"/>
            <family val="2"/>
            <charset val="238"/>
          </rPr>
          <t xml:space="preserve"> </t>
        </r>
        <r>
          <rPr>
            <b/>
            <sz val="9"/>
            <color indexed="10"/>
            <rFont val="Tahoma"/>
            <family val="2"/>
            <charset val="238"/>
          </rPr>
          <t>zastepstwa doraźne.</t>
        </r>
        <r>
          <rPr>
            <b/>
            <sz val="9"/>
            <color indexed="81"/>
            <rFont val="Tahoma"/>
            <family val="2"/>
            <charset val="238"/>
          </rPr>
          <t xml:space="preserve"> </t>
        </r>
        <r>
          <rPr>
            <sz val="9"/>
            <color indexed="81"/>
            <rFont val="Tahoma"/>
            <family val="2"/>
            <charset val="238"/>
          </rPr>
          <t>Należy wpisać liczbę zrealizowanych w dniu zajęć.</t>
        </r>
      </text>
    </comment>
    <comment ref="B18" authorId="2" shapeId="0">
      <text>
        <r>
          <rPr>
            <b/>
            <sz val="9"/>
            <color indexed="10"/>
            <rFont val="Tahoma"/>
            <family val="2"/>
            <charset val="238"/>
          </rPr>
          <t>Błędy i Ostrzeżenia</t>
        </r>
        <r>
          <rPr>
            <b/>
            <sz val="9"/>
            <color indexed="81"/>
            <rFont val="Tahoma"/>
            <family val="2"/>
            <charset val="238"/>
          </rPr>
          <t xml:space="preserve"> - </t>
        </r>
        <r>
          <rPr>
            <sz val="9"/>
            <color indexed="81"/>
            <rFont val="Tahoma"/>
            <family val="2"/>
            <charset val="238"/>
          </rPr>
          <t xml:space="preserve">na białym tle czerwony tekst
</t>
        </r>
        <r>
          <rPr>
            <b/>
            <sz val="9"/>
            <color indexed="32"/>
            <rFont val="Tahoma"/>
            <family val="2"/>
            <charset val="238"/>
          </rPr>
          <t xml:space="preserve">Uwagi </t>
        </r>
        <r>
          <rPr>
            <b/>
            <sz val="9"/>
            <color indexed="81"/>
            <rFont val="Tahoma"/>
            <family val="2"/>
            <charset val="238"/>
          </rPr>
          <t xml:space="preserve">- </t>
        </r>
        <r>
          <rPr>
            <sz val="9"/>
            <color indexed="81"/>
            <rFont val="Tahoma"/>
            <family val="2"/>
            <charset val="238"/>
          </rPr>
          <t xml:space="preserve">tekst na żółtym tle </t>
        </r>
      </text>
    </comment>
    <comment ref="G18" authorId="2" shapeId="0">
      <text>
        <r>
          <rPr>
            <sz val="9"/>
            <color indexed="81"/>
            <rFont val="Tahoma"/>
            <family val="2"/>
            <charset val="238"/>
          </rPr>
          <t>w przypadku wystąpienia zniżki wstawiamy uśrednioną roczną liczbę faktycznie realizowanych godzin (bez zniżki)</t>
        </r>
        <r>
          <rPr>
            <b/>
            <sz val="9"/>
            <color indexed="81"/>
            <rFont val="Tahoma"/>
            <family val="2"/>
            <charset val="238"/>
          </rPr>
          <t xml:space="preserve">
</t>
        </r>
      </text>
    </comment>
  </commentList>
</comments>
</file>

<file path=xl/sharedStrings.xml><?xml version="1.0" encoding="utf-8"?>
<sst xmlns="http://schemas.openxmlformats.org/spreadsheetml/2006/main" count="1085" uniqueCount="149">
  <si>
    <t>Lp</t>
  </si>
  <si>
    <t>Oznaczenia kolorów</t>
  </si>
  <si>
    <t>suma</t>
  </si>
  <si>
    <t>Pieczęć szkoły lub placówki</t>
  </si>
  <si>
    <t>Wykaz godzin ponadwymiarowych nauczycieli</t>
  </si>
  <si>
    <t>Pn</t>
  </si>
  <si>
    <t>Wt</t>
  </si>
  <si>
    <t>Śr</t>
  </si>
  <si>
    <t>Cz</t>
  </si>
  <si>
    <t>Pt</t>
  </si>
  <si>
    <t>So</t>
  </si>
  <si>
    <t>N</t>
  </si>
  <si>
    <t>do</t>
  </si>
  <si>
    <t>Nazwisko i imię</t>
  </si>
  <si>
    <t>Ogółem</t>
  </si>
  <si>
    <t>Zastępstwa</t>
  </si>
  <si>
    <t>Podpis Dyrektora Placówki</t>
  </si>
  <si>
    <t>…………………………………………</t>
  </si>
  <si>
    <t>komórki nieaktywne</t>
  </si>
  <si>
    <t>podsumowanie tygodnia</t>
  </si>
  <si>
    <t>miesięcznie</t>
  </si>
  <si>
    <t>wypełnienia co miesiąc</t>
  </si>
  <si>
    <t>wypełnienia raz w roku</t>
  </si>
  <si>
    <t>obliczenia automatyczne</t>
  </si>
  <si>
    <t>I</t>
  </si>
  <si>
    <t>II</t>
  </si>
  <si>
    <t>III</t>
  </si>
  <si>
    <t>IV</t>
  </si>
  <si>
    <t>V</t>
  </si>
  <si>
    <t>godz.</t>
  </si>
  <si>
    <t>pen.</t>
  </si>
  <si>
    <t xml:space="preserve">od </t>
  </si>
  <si>
    <t>w poszczególnych tygodniach</t>
  </si>
  <si>
    <t>korekta</t>
  </si>
  <si>
    <t>wrzesień</t>
  </si>
  <si>
    <t>styczeń</t>
  </si>
  <si>
    <t>luty</t>
  </si>
  <si>
    <t>marzec</t>
  </si>
  <si>
    <t>kwiecień</t>
  </si>
  <si>
    <t>maj</t>
  </si>
  <si>
    <t>czerwiec</t>
  </si>
  <si>
    <t>lipiec</t>
  </si>
  <si>
    <t>sierpień</t>
  </si>
  <si>
    <t>październik</t>
  </si>
  <si>
    <t>listopad</t>
  </si>
  <si>
    <t>grudzień</t>
  </si>
  <si>
    <t>zakres danych</t>
  </si>
  <si>
    <t>wiersz</t>
  </si>
  <si>
    <t>kolumna</t>
  </si>
  <si>
    <t>adres pośredni</t>
  </si>
  <si>
    <t>data pocz.</t>
  </si>
  <si>
    <t>data końc.</t>
  </si>
  <si>
    <t>okres rozliczeniowy:</t>
  </si>
  <si>
    <t>KOMUNIKATY</t>
  </si>
  <si>
    <t>Rozpocznij wypełniając nazwisko i imię, sprawdź pensum, l. tygodni, godz. w roku</t>
  </si>
  <si>
    <t>BŁĄD - Liczba dni pracy nauczyciela w tygodniu może być 4 albo 5 art. 42c KN</t>
  </si>
  <si>
    <t>WYNIK UŚREDNIONEGO PENSUM</t>
  </si>
  <si>
    <t>Pensum uśredniane WYNIK PONIŻEJ</t>
  </si>
  <si>
    <r>
      <t xml:space="preserve">1 Przykładowy Jan    </t>
    </r>
    <r>
      <rPr>
        <b/>
        <sz val="10"/>
        <color indexed="10"/>
        <rFont val="Arial Narrow"/>
        <family val="2"/>
        <charset val="238"/>
      </rPr>
      <t>WZÓR</t>
    </r>
  </si>
  <si>
    <t xml:space="preserve">WYBÓR OSOBY                    </t>
  </si>
  <si>
    <t>Zatrudnienie w jednym pensum</t>
  </si>
  <si>
    <t>BŁĄD - korektę planu wstaw przy pensum wynikowym / uśrednionym</t>
  </si>
  <si>
    <t>UWAGI / OSTRZEŻENIA / BŁĘDY</t>
  </si>
  <si>
    <t>Uzupełnij liczby godzin tygodniowego planu</t>
  </si>
  <si>
    <t>do wypłaty</t>
  </si>
  <si>
    <t>Godziny nocne</t>
  </si>
  <si>
    <t>Liczba godzin ponadwymiarowych i uśrednione pensum</t>
  </si>
  <si>
    <r>
      <rPr>
        <b/>
        <sz val="10"/>
        <rFont val="Arial Narrow"/>
        <family val="2"/>
        <charset val="238"/>
      </rPr>
      <t xml:space="preserve">Korekty </t>
    </r>
    <r>
      <rPr>
        <sz val="10"/>
        <rFont val="Arial Narrow"/>
        <family val="2"/>
        <charset val="238"/>
      </rPr>
      <t>dotyczą poprzedniego okresu rozliczeniowego  tzn. za miesiąc</t>
    </r>
  </si>
  <si>
    <r>
      <rPr>
        <sz val="10"/>
        <rFont val="Arial Narrow"/>
        <family val="2"/>
        <charset val="238"/>
      </rPr>
      <t>w ok</t>
    </r>
    <r>
      <rPr>
        <b/>
        <sz val="10"/>
        <rFont val="Arial Narrow"/>
        <family val="2"/>
        <charset val="238"/>
      </rPr>
      <t>. rozlicz.</t>
    </r>
  </si>
  <si>
    <t>NOTATKI</t>
  </si>
  <si>
    <t>Liczba tygodni w roku szkol.</t>
  </si>
  <si>
    <t>Realizacja planu</t>
  </si>
  <si>
    <t>Dni realizacji</t>
  </si>
  <si>
    <t>Pensum</t>
  </si>
  <si>
    <t>godziny ponadwymiarowe = Plan -to  co powinien uczyć</t>
  </si>
  <si>
    <t>godziny ponadwymiarowe wynik po sprawdzeniu czy nie przekracza planu</t>
  </si>
  <si>
    <t>Godziny ponadwymiarowe plan = godziny planu - godziny realizowane wynikające ze zniżki</t>
  </si>
  <si>
    <t>Godziny zrealizowane</t>
  </si>
  <si>
    <t>BEZ ZNIŻKI</t>
  </si>
  <si>
    <t>ZE ZNIŻKĄ</t>
  </si>
  <si>
    <t>Godziny ponadwymiarowe plan = godziny planu - uśrednione pensum</t>
  </si>
  <si>
    <t>WYNIK UWZGLĘDNIAJĄCY  ZNIŻKĘ</t>
  </si>
  <si>
    <t>wersja</t>
  </si>
  <si>
    <t>żle liczyła pensa uśrednione gdy ktoś nie zrealizował planu</t>
  </si>
  <si>
    <t>wymiar zatrudnieniagodziny roczne</t>
  </si>
  <si>
    <t>porawiono v 200, błąd przy ograniczeniu górnym godz ponadw</t>
  </si>
  <si>
    <t>BYŁO realizacja - usrednine pensum  JEST SWZ-usred pensum</t>
  </si>
  <si>
    <t xml:space="preserve">zwiększono ogranicz godzin z 10 na 15 </t>
  </si>
  <si>
    <t>poprawiono przenoszenie danych z odpowiednich tygodni</t>
  </si>
  <si>
    <t>Miejskie Przedszkole nr 1 im. Marii Macieszyny</t>
  </si>
  <si>
    <t>Miejskie Przedszkole nr 2</t>
  </si>
  <si>
    <t>Miejskie Przedszkole z Oddziałami Integracyjnymi nr 3</t>
  </si>
  <si>
    <t>Miejskie Przedszkole nr 4 im. Jasia i Małgosi</t>
  </si>
  <si>
    <t>Miejskie Przedszkole nr 5</t>
  </si>
  <si>
    <t>Miejskie Przedszkole nr 6</t>
  </si>
  <si>
    <t>Miejskie Przedszkole nr 8</t>
  </si>
  <si>
    <t>Miejskie Przedszkole nr 9</t>
  </si>
  <si>
    <t>Miejskie Przedszkole nr 10</t>
  </si>
  <si>
    <t>Miejskie Przedszkole nr 11</t>
  </si>
  <si>
    <t>Miejskie Przedszkole nr 12</t>
  </si>
  <si>
    <t>Miejskie Przedszkole nr 13</t>
  </si>
  <si>
    <t>Miejskie Przedszkole nr 14</t>
  </si>
  <si>
    <t>Miejskie Przedszkole z Oddziałami Integracyjnymi nr 15</t>
  </si>
  <si>
    <t>Miejskie Przedszkole z Oddziałami Integracyjnymi nr 16</t>
  </si>
  <si>
    <t>Miejskie Przedszkole nr 17 im. Małego Księcia</t>
  </si>
  <si>
    <t>Miejskie Przedszkole nr 19</t>
  </si>
  <si>
    <t>Miejskie Przedszkole nr 21</t>
  </si>
  <si>
    <t>Miejskie Przedszkole nr 25</t>
  </si>
  <si>
    <t>Miejskie Przedszkole nr 27</t>
  </si>
  <si>
    <t>Miejskie Przedszkole nr 29</t>
  </si>
  <si>
    <t>Miejskie Przedszkole z Oddziałami Integracyjnymi nr 31</t>
  </si>
  <si>
    <t>Miejskie Przedszkole z Oddziałami Integracyjnymi nr 33 im. Jean'a Vanier</t>
  </si>
  <si>
    <t>Miejskie Przedszkole nr 34 im. Kubusia Puchatka i Jego Przyjaciół z Oddziałami Integracyjnymi</t>
  </si>
  <si>
    <t>Miejskie Przedszkole nr 37</t>
  </si>
  <si>
    <t>Szkoła Podstawowa nr 1 im. Braci Jeziorowskich</t>
  </si>
  <si>
    <t>Szkoła Podstawowa z Oddziałami Dwujęzycznymi nr 3 im. Kornela Makuszyńskiego</t>
  </si>
  <si>
    <t>Szkoła Podstawowa nr 5 im. Władysława Broniewskiego</t>
  </si>
  <si>
    <t>Szkoła Podstawowa nr 6 im. Druha Wacława Milke</t>
  </si>
  <si>
    <t>Szkoła Podstawowa z Oddziałami Integracyjnymi nr 11 im. Bolesława Chrobrego</t>
  </si>
  <si>
    <t>Szkoła Podstawowa nr 12 im. Miry Zimińskiej-Sygietyńskiej</t>
  </si>
  <si>
    <t>Szkoła Podstawowa nr 13 im. Jana Brzechwy</t>
  </si>
  <si>
    <t>Szkoła Podstawowa nr 14 im. prof. Władysława Szafera</t>
  </si>
  <si>
    <t>Szkoła Podstawowa nr 15 im. św. Franciszka z Asyżu</t>
  </si>
  <si>
    <t>Szkoła Podstawowa nr 16 im. Mikołaja Kopernika</t>
  </si>
  <si>
    <t>Szkoła Podstawowa nr 17 im. Tadeusza Kościuszki</t>
  </si>
  <si>
    <t>Szkoła Podstawowa nr 18 im. Jana Zygmunta Jakubowskiego</t>
  </si>
  <si>
    <t>Szkoła Podstawowa nr 20 im. Władysława Broniewskiego</t>
  </si>
  <si>
    <t>Szkoła Podstawowa nr 21 im. Fryderyka Chopina</t>
  </si>
  <si>
    <t>Szkoła Podstawowa z Oddziałami Integracyjnymi nr 22 im. Janusza Korczaka</t>
  </si>
  <si>
    <t>Szkoła Podstawowa z Oddziałami Integracyjnymi nr 23 im. Armii Krajowej</t>
  </si>
  <si>
    <t>Liceum Ogólnokształcące im. Marszałka Stanisława Małachowskiego</t>
  </si>
  <si>
    <t>Zespół Szkół nr 1</t>
  </si>
  <si>
    <t>Zespół Szkół nr 5</t>
  </si>
  <si>
    <t>Zespół Szkół Budowlanych nr 1</t>
  </si>
  <si>
    <t>Zespół Szkół Ekonomiczno-Kupieckich  im. Ludwika Krzywickiego</t>
  </si>
  <si>
    <t>Zespół Szkół Technicznych</t>
  </si>
  <si>
    <t>Zespół Szkół Usług i Przedsiębiorczości im. Abpa. A. J. Nowowiejskiego</t>
  </si>
  <si>
    <t>Zespół Szkół Zawodowych im. Marii Skłodowskiej-Curie</t>
  </si>
  <si>
    <t>Harcerski Zespół Pieśni i Tańca "Dzieci Płocka" im. Druha Wacława Milke</t>
  </si>
  <si>
    <t>Młodzieżowy Dom Kultury im. Króla Maciusia Pierwszego</t>
  </si>
  <si>
    <t>Poradnia Psychologiczno-Pedagogiczna nr 1 dla Dzieci ze Specjalnymi Potrzebami Edukacyjnymi</t>
  </si>
  <si>
    <t>Poradnia Psychologiczno-Pedagogiczna nr 2</t>
  </si>
  <si>
    <t>Specjalny Ośrodek Szkolno-Wychowawczy nr 1 im. Księdza Jana Twardowskiego</t>
  </si>
  <si>
    <t>Specjalny Ośrodek Szkolno-Wychowawczy nr 2</t>
  </si>
  <si>
    <t>Szkoła Podstawowa Specjalna nr 24</t>
  </si>
  <si>
    <t>Bursa Płocka</t>
  </si>
  <si>
    <t>Liceum Ogólnokształcące z Oddziałami Dwujęzycznymi im. Wł. Jagiełły</t>
  </si>
  <si>
    <t>III Liceum Ogólnokształcące z Oddziałami Dwujęzycznymi im. Marii Dąbrowskiej</t>
  </si>
  <si>
    <t>Ogólnokształcąca Szkoła Muzyczna I i II Stopnia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</si>
</sst>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 mmmm\ yyyy"/>
    <numFmt numFmtId="165" formatCode="[$-415]mmmm\ yy;@"/>
    <numFmt numFmtId="166" formatCode="[$-415]d\ mmm\ yy;@"/>
    <numFmt numFmtId="167" formatCode="#,##0.0"/>
    <numFmt numFmtId="168" formatCode="#,##0.0_ ;[Red]\-#,##0.0\ "/>
    <numFmt numFmtId="169" formatCode="&quot;Płock, &quot;dd\ mmmm\ yyyy"/>
    <numFmt numFmtId="170" formatCode="mmmm"/>
    <numFmt numFmtId="171" formatCode="0.0"/>
  </numFmts>
  <fonts count="36" x14ac:knownFonts="1">
    <font>
      <sz val="10"/>
      <name val="Arial"/>
      <charset val="238"/>
    </font>
    <font>
      <sz val="10"/>
      <name val="Arial Narrow"/>
      <family val="2"/>
      <charset val="238"/>
    </font>
    <font>
      <b/>
      <sz val="10"/>
      <name val="Arial Narrow"/>
      <family val="2"/>
      <charset val="238"/>
    </font>
    <font>
      <b/>
      <sz val="12"/>
      <name val="Arial Narrow"/>
      <family val="2"/>
      <charset val="238"/>
    </font>
    <font>
      <b/>
      <sz val="14"/>
      <name val="Arial Narrow"/>
      <family val="2"/>
      <charset val="238"/>
    </font>
    <font>
      <sz val="8"/>
      <name val="Arial Narrow"/>
      <family val="2"/>
      <charset val="238"/>
    </font>
    <font>
      <sz val="12"/>
      <name val="Arial Narrow"/>
      <family val="2"/>
      <charset val="238"/>
    </font>
    <font>
      <sz val="10"/>
      <name val="Arial"/>
      <family val="2"/>
      <charset val="238"/>
    </font>
    <font>
      <b/>
      <sz val="12"/>
      <name val="Arial"/>
      <family val="2"/>
      <charset val="238"/>
    </font>
    <font>
      <sz val="8"/>
      <name val="Arial"/>
      <family val="2"/>
      <charset val="238"/>
    </font>
    <font>
      <b/>
      <sz val="8"/>
      <color indexed="81"/>
      <name val="Tahoma"/>
      <family val="2"/>
      <charset val="238"/>
    </font>
    <font>
      <sz val="8"/>
      <color indexed="81"/>
      <name val="Tahoma"/>
      <family val="2"/>
      <charset val="238"/>
    </font>
    <font>
      <b/>
      <sz val="8"/>
      <color indexed="12"/>
      <name val="Tahoma"/>
      <family val="2"/>
      <charset val="238"/>
    </font>
    <font>
      <b/>
      <sz val="10"/>
      <color indexed="10"/>
      <name val="Arial"/>
      <family val="2"/>
      <charset val="238"/>
    </font>
    <font>
      <sz val="1"/>
      <name val="Arial"/>
      <family val="2"/>
      <charset val="238"/>
    </font>
    <font>
      <sz val="12"/>
      <name val="Arial"/>
      <family val="2"/>
      <charset val="238"/>
    </font>
    <font>
      <b/>
      <sz val="10"/>
      <name val="Arial"/>
      <family val="2"/>
      <charset val="238"/>
    </font>
    <font>
      <b/>
      <sz val="10"/>
      <color indexed="10"/>
      <name val="Arial Narrow"/>
      <family val="2"/>
      <charset val="238"/>
    </font>
    <font>
      <sz val="7"/>
      <color rgb="FFFF0000"/>
      <name val="Arial"/>
      <family val="2"/>
      <charset val="238"/>
    </font>
    <font>
      <b/>
      <sz val="8"/>
      <color indexed="10"/>
      <name val="Tahoma"/>
      <family val="2"/>
      <charset val="238"/>
    </font>
    <font>
      <sz val="7"/>
      <color rgb="FFFF0000"/>
      <name val="Tahoma"/>
      <family val="2"/>
      <charset val="238"/>
    </font>
    <font>
      <sz val="9"/>
      <color indexed="81"/>
      <name val="Tahoma"/>
      <family val="2"/>
      <charset val="238"/>
    </font>
    <font>
      <sz val="9"/>
      <color indexed="39"/>
      <name val="Tahoma"/>
      <family val="2"/>
      <charset val="238"/>
    </font>
    <font>
      <sz val="6"/>
      <name val="Arial"/>
      <family val="2"/>
      <charset val="238"/>
    </font>
    <font>
      <b/>
      <sz val="9"/>
      <color indexed="81"/>
      <name val="Tahoma"/>
      <family val="2"/>
      <charset val="238"/>
    </font>
    <font>
      <b/>
      <sz val="9"/>
      <color indexed="10"/>
      <name val="Tahoma"/>
      <family val="2"/>
      <charset val="238"/>
    </font>
    <font>
      <sz val="7"/>
      <name val="Arial Narrow"/>
      <family val="2"/>
      <charset val="238"/>
    </font>
    <font>
      <b/>
      <sz val="9"/>
      <color indexed="12"/>
      <name val="Tahoma"/>
      <family val="2"/>
      <charset val="238"/>
    </font>
    <font>
      <b/>
      <sz val="9"/>
      <color indexed="60"/>
      <name val="Tahoma"/>
      <family val="2"/>
      <charset val="238"/>
    </font>
    <font>
      <sz val="9"/>
      <color indexed="12"/>
      <name val="Tahoma"/>
      <family val="2"/>
      <charset val="238"/>
    </font>
    <font>
      <b/>
      <sz val="9"/>
      <color indexed="32"/>
      <name val="Tahoma"/>
      <family val="2"/>
      <charset val="238"/>
    </font>
    <font>
      <b/>
      <sz val="9"/>
      <color indexed="39"/>
      <name val="Tahoma"/>
      <family val="2"/>
      <charset val="238"/>
    </font>
    <font>
      <b/>
      <sz val="10"/>
      <color rgb="FFFF0000"/>
      <name val="Arial Narrow"/>
      <family val="2"/>
      <charset val="238"/>
    </font>
    <font>
      <b/>
      <sz val="13"/>
      <name val="Arial Narrow"/>
      <family val="2"/>
      <charset val="238"/>
    </font>
    <font>
      <sz val="13"/>
      <name val="Arial Narrow"/>
      <family val="2"/>
      <charset val="238"/>
    </font>
    <font>
      <sz val="9"/>
      <name val="Arial Narrow"/>
      <family val="2"/>
      <charset val="238"/>
    </font>
  </fonts>
  <fills count="17">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solid">
        <fgColor indexed="41"/>
        <bgColor indexed="64"/>
      </patternFill>
    </fill>
    <fill>
      <patternFill patternType="solid">
        <fgColor indexed="42"/>
        <bgColor indexed="64"/>
      </patternFill>
    </fill>
    <fill>
      <patternFill patternType="solid">
        <fgColor indexed="13"/>
        <bgColor indexed="64"/>
      </patternFill>
    </fill>
    <fill>
      <patternFill patternType="solid">
        <fgColor indexed="9"/>
        <bgColor indexed="64"/>
      </patternFill>
    </fill>
    <fill>
      <patternFill patternType="solid">
        <fgColor indexed="15"/>
        <bgColor indexed="64"/>
      </patternFill>
    </fill>
    <fill>
      <patternFill patternType="solid">
        <fgColor indexed="11"/>
        <bgColor indexed="64"/>
      </patternFill>
    </fill>
    <fill>
      <patternFill patternType="solid">
        <fgColor indexed="51"/>
        <bgColor indexed="64"/>
      </patternFill>
    </fill>
    <fill>
      <patternFill patternType="solid">
        <fgColor indexed="44"/>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theme="6" tint="0.59999389629810485"/>
        <bgColor indexed="64"/>
      </patternFill>
    </fill>
    <fill>
      <patternFill patternType="solid">
        <fgColor theme="9" tint="0.39997558519241921"/>
        <bgColor indexed="64"/>
      </patternFill>
    </fill>
  </fills>
  <borders count="95">
    <border>
      <left/>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DashDot">
        <color indexed="64"/>
      </left>
      <right style="thin">
        <color indexed="64"/>
      </right>
      <top style="thin">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DashDot">
        <color indexed="64"/>
      </left>
      <right style="thin">
        <color indexed="64"/>
      </right>
      <top/>
      <bottom style="thin">
        <color indexed="64"/>
      </bottom>
      <diagonal/>
    </border>
    <border>
      <left/>
      <right/>
      <top style="thin">
        <color indexed="64"/>
      </top>
      <bottom/>
      <diagonal/>
    </border>
    <border>
      <left/>
      <right/>
      <top/>
      <bottom style="medium">
        <color auto="1"/>
      </bottom>
      <diagonal/>
    </border>
    <border>
      <left/>
      <right style="medium">
        <color indexed="64"/>
      </right>
      <top/>
      <bottom style="thin">
        <color indexed="64"/>
      </bottom>
      <diagonal/>
    </border>
    <border>
      <left style="thin">
        <color indexed="64"/>
      </left>
      <right/>
      <top/>
      <bottom style="medium">
        <color auto="1"/>
      </bottom>
      <diagonal/>
    </border>
    <border>
      <left style="mediumDashed">
        <color indexed="64"/>
      </left>
      <right/>
      <top style="thin">
        <color indexed="64"/>
      </top>
      <bottom style="thin">
        <color indexed="64"/>
      </bottom>
      <diagonal/>
    </border>
    <border>
      <left style="mediumDashed">
        <color indexed="64"/>
      </left>
      <right style="thin">
        <color indexed="64"/>
      </right>
      <top style="thin">
        <color indexed="64"/>
      </top>
      <bottom style="medium">
        <color indexed="64"/>
      </bottom>
      <diagonal/>
    </border>
    <border>
      <left style="mediumDashed">
        <color indexed="64"/>
      </left>
      <right style="thin">
        <color indexed="64"/>
      </right>
      <top style="medium">
        <color indexed="64"/>
      </top>
      <bottom style="medium">
        <color indexed="64"/>
      </bottom>
      <diagonal/>
    </border>
    <border>
      <left style="mediumDashed">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DashDot">
        <color indexed="64"/>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mediumDashDot">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ck">
        <color rgb="FFFF0000"/>
      </top>
      <bottom style="thin">
        <color indexed="64"/>
      </bottom>
      <diagonal/>
    </border>
    <border>
      <left style="thin">
        <color indexed="64"/>
      </left>
      <right style="thin">
        <color indexed="64"/>
      </right>
      <top style="thick">
        <color rgb="FFFF0000"/>
      </top>
      <bottom style="thin">
        <color indexed="64"/>
      </bottom>
      <diagonal/>
    </border>
    <border>
      <left style="thin">
        <color indexed="64"/>
      </left>
      <right/>
      <top style="thick">
        <color rgb="FFFF0000"/>
      </top>
      <bottom style="thin">
        <color indexed="64"/>
      </bottom>
      <diagonal/>
    </border>
    <border>
      <left style="mediumDashDot">
        <color indexed="64"/>
      </left>
      <right style="thin">
        <color indexed="64"/>
      </right>
      <top style="thick">
        <color rgb="FFFF0000"/>
      </top>
      <bottom style="thin">
        <color indexed="64"/>
      </bottom>
      <diagonal/>
    </border>
    <border>
      <left style="thin">
        <color indexed="64"/>
      </left>
      <right style="medium">
        <color indexed="64"/>
      </right>
      <top style="thick">
        <color rgb="FFFF0000"/>
      </top>
      <bottom style="thin">
        <color indexed="64"/>
      </bottom>
      <diagonal/>
    </border>
    <border>
      <left style="thin">
        <color indexed="64"/>
      </left>
      <right style="thick">
        <color rgb="FFFF0000"/>
      </right>
      <top style="thick">
        <color rgb="FFFF0000"/>
      </top>
      <bottom style="thin">
        <color indexed="64"/>
      </bottom>
      <diagonal/>
    </border>
    <border>
      <left style="thin">
        <color indexed="64"/>
      </left>
      <right style="thick">
        <color rgb="FFFF0000"/>
      </right>
      <top style="thin">
        <color indexed="64"/>
      </top>
      <bottom style="thin">
        <color indexed="64"/>
      </bottom>
      <diagonal/>
    </border>
    <border>
      <left style="thin">
        <color indexed="64"/>
      </left>
      <right style="thin">
        <color indexed="64"/>
      </right>
      <top style="thin">
        <color indexed="64"/>
      </top>
      <bottom style="thick">
        <color rgb="FFFF0000"/>
      </bottom>
      <diagonal/>
    </border>
    <border>
      <left style="thin">
        <color indexed="64"/>
      </left>
      <right/>
      <top style="thin">
        <color indexed="64"/>
      </top>
      <bottom style="thick">
        <color rgb="FFFF0000"/>
      </bottom>
      <diagonal/>
    </border>
    <border>
      <left/>
      <right style="thin">
        <color indexed="64"/>
      </right>
      <top style="thin">
        <color indexed="64"/>
      </top>
      <bottom style="thick">
        <color rgb="FFFF0000"/>
      </bottom>
      <diagonal/>
    </border>
    <border>
      <left/>
      <right/>
      <top style="thin">
        <color indexed="64"/>
      </top>
      <bottom style="thick">
        <color rgb="FFFF0000"/>
      </bottom>
      <diagonal/>
    </border>
    <border>
      <left style="mediumDashDot">
        <color indexed="64"/>
      </left>
      <right style="thin">
        <color indexed="64"/>
      </right>
      <top style="thin">
        <color indexed="64"/>
      </top>
      <bottom style="thick">
        <color rgb="FFFF0000"/>
      </bottom>
      <diagonal/>
    </border>
    <border>
      <left style="thin">
        <color indexed="64"/>
      </left>
      <right style="thick">
        <color rgb="FFFF0000"/>
      </right>
      <top style="thin">
        <color indexed="64"/>
      </top>
      <bottom style="thick">
        <color rgb="FFFF0000"/>
      </bottom>
      <diagonal/>
    </border>
    <border>
      <left style="thick">
        <color rgb="FFFF0000"/>
      </left>
      <right style="thin">
        <color auto="1"/>
      </right>
      <top style="thick">
        <color rgb="FFFF0000"/>
      </top>
      <bottom style="thin">
        <color auto="1"/>
      </bottom>
      <diagonal/>
    </border>
    <border>
      <left style="thick">
        <color rgb="FFFF0000"/>
      </left>
      <right style="thin">
        <color auto="1"/>
      </right>
      <top style="thin">
        <color auto="1"/>
      </top>
      <bottom style="thin">
        <color auto="1"/>
      </bottom>
      <diagonal/>
    </border>
    <border>
      <left style="thick">
        <color rgb="FFFF0000"/>
      </left>
      <right style="thin">
        <color auto="1"/>
      </right>
      <top style="thin">
        <color auto="1"/>
      </top>
      <bottom style="thick">
        <color rgb="FFFF0000"/>
      </bottom>
      <diagonal/>
    </border>
    <border>
      <left style="thin">
        <color indexed="64"/>
      </left>
      <right/>
      <top style="medium">
        <color indexed="64"/>
      </top>
      <bottom style="thin">
        <color indexed="64"/>
      </bottom>
      <diagonal/>
    </border>
    <border>
      <left style="mediumDashDot">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ck">
        <color rgb="FFFF0000"/>
      </left>
      <right style="thick">
        <color rgb="FFFF0000"/>
      </right>
      <top style="thick">
        <color rgb="FFFF0000"/>
      </top>
      <bottom style="thin">
        <color indexed="64"/>
      </bottom>
      <diagonal/>
    </border>
    <border>
      <left style="thick">
        <color rgb="FFFF0000"/>
      </left>
      <right style="thick">
        <color rgb="FFFF0000"/>
      </right>
      <top style="thin">
        <color indexed="64"/>
      </top>
      <bottom style="thin">
        <color indexed="64"/>
      </bottom>
      <diagonal/>
    </border>
    <border>
      <left style="thick">
        <color rgb="FFFF0000"/>
      </left>
      <right style="thick">
        <color rgb="FFFF0000"/>
      </right>
      <top style="thin">
        <color indexed="64"/>
      </top>
      <bottom style="thick">
        <color rgb="FFFF0000"/>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mediumDashDot">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diagonal/>
    </border>
    <border>
      <left style="thin">
        <color indexed="64"/>
      </left>
      <right style="thin">
        <color indexed="64"/>
      </right>
      <top/>
      <bottom/>
      <diagonal/>
    </border>
    <border>
      <left style="mediumDashed">
        <color indexed="64"/>
      </left>
      <right style="thin">
        <color indexed="64"/>
      </right>
      <top style="thin">
        <color indexed="64"/>
      </top>
      <bottom/>
      <diagonal/>
    </border>
  </borders>
  <cellStyleXfs count="1">
    <xf numFmtId="0" fontId="0" fillId="0" borderId="0"/>
  </cellStyleXfs>
  <cellXfs count="377">
    <xf numFmtId="0" fontId="0" fillId="0" borderId="0" xfId="0"/>
    <xf numFmtId="0" fontId="0" fillId="0" borderId="0" xfId="0" applyAlignment="1" applyProtection="1">
      <alignment vertical="center"/>
    </xf>
    <xf numFmtId="0" fontId="1" fillId="0" borderId="0" xfId="0" applyFont="1" applyFill="1" applyBorder="1" applyAlignment="1" applyProtection="1">
      <alignment horizontal="center" vertical="center" wrapText="1"/>
    </xf>
    <xf numFmtId="0" fontId="6" fillId="0" borderId="0" xfId="0" applyFont="1" applyAlignment="1" applyProtection="1">
      <alignment vertical="center"/>
    </xf>
    <xf numFmtId="0" fontId="0" fillId="0" borderId="0" xfId="0" applyAlignment="1" applyProtection="1">
      <alignment horizontal="center" vertical="center" textRotation="90" wrapText="1"/>
    </xf>
    <xf numFmtId="0" fontId="0" fillId="0" borderId="0" xfId="0" applyAlignment="1" applyProtection="1">
      <alignment horizontal="center" vertical="center" wrapText="1"/>
    </xf>
    <xf numFmtId="167" fontId="1" fillId="5" borderId="3" xfId="0" applyNumberFormat="1" applyFont="1" applyFill="1" applyBorder="1" applyAlignment="1" applyProtection="1">
      <alignment vertical="center"/>
      <protection locked="0"/>
    </xf>
    <xf numFmtId="167" fontId="2" fillId="3" borderId="4" xfId="0" applyNumberFormat="1" applyFont="1" applyFill="1" applyBorder="1" applyAlignment="1" applyProtection="1">
      <alignment vertical="center"/>
    </xf>
    <xf numFmtId="0" fontId="1" fillId="2" borderId="7" xfId="0" applyFont="1" applyFill="1" applyBorder="1" applyAlignment="1" applyProtection="1">
      <alignment horizontal="center" vertical="center" wrapText="1"/>
    </xf>
    <xf numFmtId="0" fontId="1" fillId="2" borderId="0" xfId="0" applyFont="1" applyFill="1" applyBorder="1" applyAlignment="1" applyProtection="1">
      <alignment horizontal="center" vertical="center"/>
    </xf>
    <xf numFmtId="165" fontId="3" fillId="4" borderId="0" xfId="0" applyNumberFormat="1" applyFont="1" applyFill="1" applyBorder="1" applyAlignment="1" applyProtection="1">
      <alignment horizontal="center" vertical="center" wrapText="1"/>
      <protection locked="0"/>
    </xf>
    <xf numFmtId="0" fontId="1" fillId="0" borderId="8" xfId="0" applyFont="1" applyFill="1" applyBorder="1" applyAlignment="1" applyProtection="1">
      <alignment horizontal="center" vertical="center" wrapText="1"/>
    </xf>
    <xf numFmtId="0" fontId="2" fillId="0" borderId="8" xfId="0" applyFont="1" applyFill="1" applyBorder="1" applyAlignment="1" applyProtection="1">
      <alignment horizontal="center" vertical="center" textRotation="90" wrapText="1"/>
    </xf>
    <xf numFmtId="0" fontId="1" fillId="2" borderId="9" xfId="0" applyFont="1" applyFill="1" applyBorder="1" applyAlignment="1" applyProtection="1">
      <alignment horizontal="center" vertical="center" wrapText="1"/>
    </xf>
    <xf numFmtId="0" fontId="1" fillId="6" borderId="10" xfId="0" applyFont="1" applyFill="1" applyBorder="1" applyAlignment="1" applyProtection="1">
      <alignment horizontal="center" vertical="center" wrapText="1"/>
    </xf>
    <xf numFmtId="0" fontId="7" fillId="2" borderId="9" xfId="0" applyFont="1" applyFill="1" applyBorder="1" applyAlignment="1" applyProtection="1">
      <alignment horizontal="center" vertical="center" wrapText="1"/>
    </xf>
    <xf numFmtId="0" fontId="0" fillId="7" borderId="0" xfId="0" applyFill="1" applyBorder="1" applyAlignment="1" applyProtection="1">
      <alignment vertical="center"/>
    </xf>
    <xf numFmtId="167" fontId="3" fillId="0" borderId="12" xfId="0" applyNumberFormat="1" applyFont="1" applyFill="1" applyBorder="1" applyAlignment="1" applyProtection="1">
      <alignment vertical="center"/>
    </xf>
    <xf numFmtId="0" fontId="14" fillId="7" borderId="0" xfId="0" applyFont="1" applyFill="1" applyBorder="1" applyAlignment="1" applyProtection="1">
      <alignment vertical="center"/>
    </xf>
    <xf numFmtId="0" fontId="1" fillId="0" borderId="13" xfId="0" applyFont="1" applyFill="1" applyBorder="1" applyAlignment="1" applyProtection="1">
      <alignment horizontal="center" vertical="center" wrapText="1"/>
    </xf>
    <xf numFmtId="0" fontId="2" fillId="0" borderId="14" xfId="0" applyFont="1" applyFill="1" applyBorder="1" applyAlignment="1" applyProtection="1">
      <alignment horizontal="center" vertical="center" textRotation="90" wrapText="1"/>
    </xf>
    <xf numFmtId="0" fontId="1" fillId="3" borderId="15" xfId="0" applyFont="1" applyFill="1" applyBorder="1" applyAlignment="1" applyProtection="1">
      <alignment horizontal="center" vertical="center" wrapText="1"/>
    </xf>
    <xf numFmtId="167" fontId="2" fillId="8" borderId="4" xfId="0" applyNumberFormat="1" applyFont="1" applyFill="1" applyBorder="1" applyAlignment="1" applyProtection="1">
      <alignment horizontal="center" vertical="center"/>
    </xf>
    <xf numFmtId="167" fontId="1" fillId="5" borderId="5" xfId="0" applyNumberFormat="1" applyFont="1" applyFill="1" applyBorder="1" applyAlignment="1" applyProtection="1">
      <alignment vertical="center"/>
      <protection locked="0"/>
    </xf>
    <xf numFmtId="0" fontId="1" fillId="0" borderId="2" xfId="0" applyFont="1" applyFill="1" applyBorder="1" applyAlignment="1" applyProtection="1">
      <alignment horizontal="center" vertical="center" wrapText="1"/>
    </xf>
    <xf numFmtId="0" fontId="1" fillId="12" borderId="9" xfId="0" applyFont="1" applyFill="1" applyBorder="1" applyAlignment="1" applyProtection="1">
      <alignment horizontal="center" vertical="center" wrapText="1"/>
    </xf>
    <xf numFmtId="167" fontId="1" fillId="5" borderId="18" xfId="0" applyNumberFormat="1" applyFont="1" applyFill="1" applyBorder="1" applyAlignment="1" applyProtection="1">
      <alignment vertical="center"/>
      <protection locked="0"/>
    </xf>
    <xf numFmtId="0" fontId="1" fillId="0" borderId="8" xfId="0" applyFont="1" applyFill="1" applyBorder="1" applyAlignment="1" applyProtection="1">
      <alignment vertical="center"/>
    </xf>
    <xf numFmtId="0" fontId="1" fillId="0" borderId="14" xfId="0" applyFont="1" applyFill="1" applyBorder="1" applyAlignment="1" applyProtection="1">
      <alignment vertical="center"/>
    </xf>
    <xf numFmtId="167" fontId="1" fillId="5" borderId="20" xfId="0" applyNumberFormat="1" applyFont="1" applyFill="1" applyBorder="1" applyAlignment="1" applyProtection="1">
      <alignment vertical="center"/>
      <protection locked="0"/>
    </xf>
    <xf numFmtId="167" fontId="2" fillId="3" borderId="17" xfId="0" applyNumberFormat="1" applyFont="1" applyFill="1" applyBorder="1" applyAlignment="1" applyProtection="1">
      <alignment horizontal="center" vertical="center"/>
    </xf>
    <xf numFmtId="168" fontId="6" fillId="5" borderId="3" xfId="0" applyNumberFormat="1" applyFont="1" applyFill="1" applyBorder="1" applyAlignment="1" applyProtection="1">
      <alignment vertical="center"/>
      <protection locked="0"/>
    </xf>
    <xf numFmtId="0" fontId="7" fillId="7" borderId="11" xfId="0" applyFont="1" applyFill="1" applyBorder="1" applyAlignment="1" applyProtection="1">
      <alignment horizontal="center" vertical="center"/>
      <protection locked="0"/>
    </xf>
    <xf numFmtId="0" fontId="6" fillId="0" borderId="5" xfId="0" applyFont="1" applyBorder="1" applyAlignment="1" applyProtection="1">
      <alignment horizontal="left" vertical="center"/>
    </xf>
    <xf numFmtId="169" fontId="6" fillId="0" borderId="0" xfId="0" applyNumberFormat="1" applyFont="1" applyAlignment="1" applyProtection="1">
      <alignment vertical="center"/>
    </xf>
    <xf numFmtId="167" fontId="1" fillId="8" borderId="3" xfId="0" applyNumberFormat="1" applyFont="1" applyFill="1" applyBorder="1" applyAlignment="1" applyProtection="1">
      <alignment horizontal="center" vertical="center"/>
    </xf>
    <xf numFmtId="167" fontId="1" fillId="8" borderId="18" xfId="0" applyNumberFormat="1" applyFont="1" applyFill="1" applyBorder="1" applyAlignment="1" applyProtection="1">
      <alignment horizontal="center" vertical="center"/>
    </xf>
    <xf numFmtId="167" fontId="1" fillId="8" borderId="20" xfId="0" applyNumberFormat="1" applyFont="1" applyFill="1" applyBorder="1" applyAlignment="1" applyProtection="1">
      <alignment horizontal="center" vertical="center"/>
    </xf>
    <xf numFmtId="167" fontId="1" fillId="8" borderId="5" xfId="0" applyNumberFormat="1" applyFont="1" applyFill="1" applyBorder="1" applyAlignment="1" applyProtection="1">
      <alignment horizontal="center" vertical="center"/>
    </xf>
    <xf numFmtId="167" fontId="1" fillId="9" borderId="4" xfId="0" applyNumberFormat="1" applyFont="1" applyFill="1" applyBorder="1" applyAlignment="1" applyProtection="1">
      <alignment horizontal="center" vertical="center"/>
    </xf>
    <xf numFmtId="167" fontId="1" fillId="9" borderId="3" xfId="0" applyNumberFormat="1" applyFont="1" applyFill="1" applyBorder="1" applyAlignment="1" applyProtection="1">
      <alignment horizontal="center" vertical="center"/>
    </xf>
    <xf numFmtId="167" fontId="1" fillId="9" borderId="18" xfId="0" applyNumberFormat="1" applyFont="1" applyFill="1" applyBorder="1" applyAlignment="1" applyProtection="1">
      <alignment horizontal="center" vertical="center"/>
    </xf>
    <xf numFmtId="167" fontId="1" fillId="9" borderId="20" xfId="0" applyNumberFormat="1" applyFont="1" applyFill="1" applyBorder="1" applyAlignment="1" applyProtection="1">
      <alignment horizontal="center" vertical="center"/>
    </xf>
    <xf numFmtId="167" fontId="1" fillId="9" borderId="5" xfId="0" applyNumberFormat="1" applyFont="1" applyFill="1" applyBorder="1" applyAlignment="1" applyProtection="1">
      <alignment horizontal="center" vertical="center"/>
    </xf>
    <xf numFmtId="0" fontId="1" fillId="0" borderId="6" xfId="0" applyFont="1" applyBorder="1" applyAlignment="1" applyProtection="1">
      <alignment horizontal="center" vertical="center"/>
    </xf>
    <xf numFmtId="0" fontId="1" fillId="0" borderId="9" xfId="0" applyFont="1" applyBorder="1" applyAlignment="1" applyProtection="1">
      <alignment horizontal="center" vertical="center"/>
    </xf>
    <xf numFmtId="167" fontId="6" fillId="0" borderId="34" xfId="0" applyNumberFormat="1" applyFont="1" applyBorder="1" applyAlignment="1" applyProtection="1">
      <alignment vertical="center"/>
    </xf>
    <xf numFmtId="3" fontId="1" fillId="0" borderId="14" xfId="0" applyNumberFormat="1" applyFont="1" applyBorder="1" applyAlignment="1" applyProtection="1">
      <alignment horizontal="center" vertical="center"/>
    </xf>
    <xf numFmtId="167" fontId="6" fillId="0" borderId="8" xfId="0" applyNumberFormat="1" applyFont="1" applyBorder="1" applyAlignment="1" applyProtection="1">
      <alignment vertical="center"/>
    </xf>
    <xf numFmtId="3" fontId="6" fillId="0" borderId="13" xfId="0" applyNumberFormat="1" applyFont="1" applyBorder="1" applyAlignment="1" applyProtection="1">
      <alignment vertical="center"/>
    </xf>
    <xf numFmtId="0" fontId="23" fillId="7" borderId="11" xfId="0" applyFont="1" applyFill="1" applyBorder="1" applyAlignment="1" applyProtection="1">
      <alignment horizontal="center" vertical="center"/>
      <protection locked="0"/>
    </xf>
    <xf numFmtId="167" fontId="2" fillId="3" borderId="34" xfId="0" applyNumberFormat="1" applyFont="1" applyFill="1" applyBorder="1" applyAlignment="1" applyProtection="1">
      <alignment horizontal="right" vertical="center"/>
    </xf>
    <xf numFmtId="167" fontId="1" fillId="4" borderId="8" xfId="0" applyNumberFormat="1" applyFont="1" applyFill="1" applyBorder="1" applyAlignment="1" applyProtection="1">
      <alignment horizontal="center" vertical="center"/>
      <protection locked="0"/>
    </xf>
    <xf numFmtId="167" fontId="1" fillId="4" borderId="13" xfId="0" applyNumberFormat="1" applyFont="1" applyFill="1" applyBorder="1" applyAlignment="1" applyProtection="1">
      <alignment horizontal="center" vertical="center"/>
      <protection locked="0"/>
    </xf>
    <xf numFmtId="167" fontId="1" fillId="4" borderId="48" xfId="0" applyNumberFormat="1" applyFont="1" applyFill="1" applyBorder="1" applyAlignment="1" applyProtection="1">
      <alignment horizontal="center" vertical="center"/>
      <protection locked="0"/>
    </xf>
    <xf numFmtId="167" fontId="1" fillId="4" borderId="43" xfId="0" applyNumberFormat="1" applyFont="1" applyFill="1" applyBorder="1" applyAlignment="1" applyProtection="1">
      <alignment horizontal="center" vertical="center"/>
      <protection locked="0"/>
    </xf>
    <xf numFmtId="0" fontId="1" fillId="0" borderId="0" xfId="0" applyFont="1" applyFill="1" applyBorder="1" applyAlignment="1" applyProtection="1">
      <alignment horizontal="center" vertical="center"/>
    </xf>
    <xf numFmtId="165" fontId="3" fillId="0" borderId="0" xfId="0" applyNumberFormat="1" applyFont="1" applyFill="1" applyBorder="1" applyAlignment="1" applyProtection="1">
      <alignment horizontal="center" vertical="center" wrapText="1"/>
    </xf>
    <xf numFmtId="0" fontId="2" fillId="0" borderId="0" xfId="0" applyFont="1" applyFill="1" applyBorder="1" applyAlignment="1" applyProtection="1">
      <alignment horizontal="center" vertical="center" textRotation="90" wrapText="1"/>
    </xf>
    <xf numFmtId="0" fontId="1" fillId="0" borderId="0" xfId="0" applyFont="1" applyFill="1" applyBorder="1" applyAlignment="1" applyProtection="1">
      <alignment vertical="center"/>
    </xf>
    <xf numFmtId="0" fontId="5" fillId="0" borderId="18" xfId="0" applyFont="1" applyFill="1" applyBorder="1" applyAlignment="1" applyProtection="1">
      <alignment horizontal="left" vertical="center" wrapText="1"/>
    </xf>
    <xf numFmtId="0" fontId="4" fillId="0" borderId="0" xfId="0" applyFont="1" applyAlignment="1" applyProtection="1">
      <alignment horizontal="center" vertical="center" wrapText="1"/>
    </xf>
    <xf numFmtId="0" fontId="0" fillId="0" borderId="0" xfId="0" applyAlignment="1">
      <alignment vertical="center"/>
    </xf>
    <xf numFmtId="0" fontId="7" fillId="0" borderId="0" xfId="0" applyFont="1" applyAlignment="1">
      <alignment horizontal="center" vertical="center"/>
    </xf>
    <xf numFmtId="0" fontId="0" fillId="0" borderId="0" xfId="0" applyAlignment="1">
      <alignment horizontal="right" vertical="center"/>
    </xf>
    <xf numFmtId="0" fontId="7" fillId="0" borderId="0" xfId="0" applyFont="1" applyAlignment="1">
      <alignment vertical="center"/>
    </xf>
    <xf numFmtId="0" fontId="0" fillId="0" borderId="0" xfId="0" applyAlignment="1">
      <alignment horizontal="center" vertical="center"/>
    </xf>
    <xf numFmtId="0" fontId="7" fillId="0" borderId="0" xfId="0" applyFont="1" applyAlignment="1">
      <alignment horizontal="right" vertical="center"/>
    </xf>
    <xf numFmtId="0" fontId="7" fillId="0" borderId="0" xfId="0" applyFont="1" applyAlignment="1">
      <alignment horizontal="left" vertical="center"/>
    </xf>
    <xf numFmtId="0" fontId="9" fillId="0" borderId="0" xfId="0" applyFont="1" applyAlignment="1" applyProtection="1">
      <alignment horizontal="center" vertical="center"/>
    </xf>
    <xf numFmtId="165" fontId="3" fillId="4" borderId="0" xfId="0" applyNumberFormat="1" applyFont="1" applyFill="1" applyBorder="1" applyAlignment="1" applyProtection="1">
      <alignment horizontal="center" vertical="center" wrapText="1"/>
    </xf>
    <xf numFmtId="165" fontId="3" fillId="4" borderId="7" xfId="0" applyNumberFormat="1" applyFont="1" applyFill="1" applyBorder="1" applyAlignment="1" applyProtection="1">
      <alignment horizontal="center" vertical="center" wrapText="1"/>
    </xf>
    <xf numFmtId="0" fontId="7" fillId="7" borderId="11" xfId="0" applyFont="1" applyFill="1" applyBorder="1" applyAlignment="1" applyProtection="1">
      <alignment horizontal="center" vertical="center"/>
    </xf>
    <xf numFmtId="0" fontId="23" fillId="7" borderId="11" xfId="0" applyFont="1" applyFill="1" applyBorder="1" applyAlignment="1" applyProtection="1">
      <alignment horizontal="center" vertical="center"/>
    </xf>
    <xf numFmtId="3" fontId="6" fillId="0" borderId="34" xfId="0" applyNumberFormat="1" applyFont="1" applyBorder="1" applyAlignment="1" applyProtection="1">
      <alignment horizontal="center" vertical="center"/>
    </xf>
    <xf numFmtId="0" fontId="4" fillId="0" borderId="0" xfId="0" applyFont="1" applyAlignment="1" applyProtection="1">
      <alignment horizontal="center" vertical="center" wrapText="1"/>
    </xf>
    <xf numFmtId="167" fontId="1" fillId="0" borderId="45" xfId="0" applyNumberFormat="1" applyFont="1" applyBorder="1" applyAlignment="1" applyProtection="1">
      <alignment vertical="center"/>
    </xf>
    <xf numFmtId="167" fontId="6" fillId="0" borderId="13" xfId="0" applyNumberFormat="1" applyFont="1" applyBorder="1" applyAlignment="1" applyProtection="1">
      <alignment vertical="center"/>
    </xf>
    <xf numFmtId="167" fontId="6" fillId="0" borderId="14" xfId="0" applyNumberFormat="1" applyFont="1" applyBorder="1" applyAlignment="1" applyProtection="1">
      <alignment vertical="center"/>
    </xf>
    <xf numFmtId="0" fontId="6" fillId="0" borderId="0" xfId="0" applyFont="1" applyAlignment="1" applyProtection="1">
      <alignment horizontal="left" vertical="center"/>
    </xf>
    <xf numFmtId="0" fontId="1" fillId="0" borderId="50" xfId="0" applyFont="1" applyBorder="1" applyAlignment="1" applyProtection="1">
      <alignment vertical="center"/>
    </xf>
    <xf numFmtId="3" fontId="2" fillId="0" borderId="51" xfId="0" applyNumberFormat="1" applyFont="1" applyBorder="1" applyAlignment="1" applyProtection="1">
      <alignment horizontal="center" vertical="center"/>
    </xf>
    <xf numFmtId="167" fontId="3" fillId="0" borderId="56" xfId="0" applyNumberFormat="1" applyFont="1" applyBorder="1" applyAlignment="1" applyProtection="1">
      <alignment vertical="center"/>
    </xf>
    <xf numFmtId="3" fontId="2" fillId="0" borderId="5" xfId="0" applyNumberFormat="1" applyFont="1" applyBorder="1" applyAlignment="1" applyProtection="1">
      <alignment horizontal="center" vertical="center"/>
    </xf>
    <xf numFmtId="0" fontId="2" fillId="0" borderId="54" xfId="0" applyFont="1" applyBorder="1" applyAlignment="1" applyProtection="1">
      <alignment horizontal="center" vertical="center"/>
    </xf>
    <xf numFmtId="0" fontId="2" fillId="0" borderId="10" xfId="0" applyFont="1" applyBorder="1" applyAlignment="1" applyProtection="1">
      <alignment horizontal="center" vertical="center"/>
    </xf>
    <xf numFmtId="0" fontId="1" fillId="0" borderId="49" xfId="0" applyFont="1" applyFill="1" applyBorder="1" applyAlignment="1" applyProtection="1">
      <alignment vertical="center" wrapText="1"/>
    </xf>
    <xf numFmtId="0" fontId="4" fillId="0" borderId="0" xfId="0" applyFont="1" applyAlignment="1" applyProtection="1">
      <alignment vertical="center"/>
    </xf>
    <xf numFmtId="0" fontId="4" fillId="0" borderId="0" xfId="0" applyFont="1" applyAlignment="1" applyProtection="1">
      <alignment vertical="center" wrapText="1"/>
    </xf>
    <xf numFmtId="0" fontId="16" fillId="0" borderId="0" xfId="0" applyFont="1" applyAlignment="1" applyProtection="1">
      <alignment vertical="center"/>
    </xf>
    <xf numFmtId="0" fontId="0" fillId="12" borderId="0" xfId="0" applyFill="1" applyAlignment="1" applyProtection="1">
      <alignment vertical="center"/>
    </xf>
    <xf numFmtId="0" fontId="7" fillId="15" borderId="0" xfId="0" applyFont="1" applyFill="1" applyAlignment="1" applyProtection="1">
      <alignment vertical="center"/>
    </xf>
    <xf numFmtId="0" fontId="1" fillId="0" borderId="3" xfId="0" applyFont="1" applyFill="1" applyBorder="1" applyAlignment="1" applyProtection="1">
      <alignment horizontal="center" vertical="center"/>
    </xf>
    <xf numFmtId="0" fontId="1" fillId="0" borderId="4" xfId="0" applyNumberFormat="1" applyFont="1" applyFill="1" applyBorder="1" applyAlignment="1" applyProtection="1">
      <alignment horizontal="left" vertical="center"/>
    </xf>
    <xf numFmtId="0" fontId="1" fillId="0" borderId="3" xfId="0" applyNumberFormat="1" applyFont="1" applyFill="1" applyBorder="1" applyAlignment="1" applyProtection="1">
      <alignment horizontal="left" vertical="center"/>
    </xf>
    <xf numFmtId="3" fontId="1" fillId="0" borderId="3" xfId="0" applyNumberFormat="1" applyFont="1" applyFill="1" applyBorder="1" applyAlignment="1" applyProtection="1">
      <alignment horizontal="right" vertical="center"/>
    </xf>
    <xf numFmtId="167" fontId="0" fillId="16" borderId="30" xfId="0" applyNumberFormat="1" applyFill="1" applyBorder="1" applyAlignment="1" applyProtection="1">
      <alignment horizontal="center" vertical="center"/>
    </xf>
    <xf numFmtId="0" fontId="7" fillId="15" borderId="11" xfId="0" applyFont="1" applyFill="1" applyBorder="1" applyAlignment="1" applyProtection="1">
      <alignment vertical="center"/>
    </xf>
    <xf numFmtId="3" fontId="0" fillId="15" borderId="7" xfId="0" applyNumberFormat="1" applyFill="1" applyBorder="1" applyAlignment="1" applyProtection="1">
      <alignment horizontal="center" vertical="center"/>
    </xf>
    <xf numFmtId="0" fontId="7" fillId="15" borderId="0" xfId="0" applyFont="1" applyFill="1" applyBorder="1" applyAlignment="1" applyProtection="1">
      <alignment vertical="center"/>
    </xf>
    <xf numFmtId="167" fontId="0" fillId="15" borderId="7" xfId="0" applyNumberFormat="1" applyFill="1" applyBorder="1" applyAlignment="1" applyProtection="1">
      <alignment horizontal="center" vertical="center"/>
    </xf>
    <xf numFmtId="167" fontId="0" fillId="15" borderId="39" xfId="0" applyNumberFormat="1" applyFill="1" applyBorder="1" applyAlignment="1" applyProtection="1">
      <alignment horizontal="center" vertical="center"/>
    </xf>
    <xf numFmtId="0" fontId="16" fillId="15" borderId="50" xfId="0" applyFont="1" applyFill="1" applyBorder="1" applyAlignment="1" applyProtection="1">
      <alignment horizontal="center" vertical="center"/>
    </xf>
    <xf numFmtId="3" fontId="0" fillId="16" borderId="30" xfId="0" applyNumberFormat="1" applyFill="1" applyBorder="1" applyAlignment="1" applyProtection="1">
      <alignment horizontal="center" vertical="center"/>
    </xf>
    <xf numFmtId="0" fontId="7" fillId="12" borderId="11" xfId="0" applyFont="1" applyFill="1" applyBorder="1" applyAlignment="1" applyProtection="1">
      <alignment vertical="center"/>
    </xf>
    <xf numFmtId="3" fontId="0" fillId="12" borderId="7" xfId="0" applyNumberFormat="1" applyFill="1" applyBorder="1" applyAlignment="1" applyProtection="1">
      <alignment horizontal="center" vertical="center"/>
    </xf>
    <xf numFmtId="0" fontId="7" fillId="12" borderId="0" xfId="0" applyFont="1" applyFill="1" applyBorder="1" applyAlignment="1" applyProtection="1">
      <alignment vertical="center"/>
    </xf>
    <xf numFmtId="0" fontId="0" fillId="12" borderId="7" xfId="0" applyFill="1" applyBorder="1" applyAlignment="1" applyProtection="1">
      <alignment horizontal="center" vertical="center"/>
    </xf>
    <xf numFmtId="0" fontId="0" fillId="12" borderId="0" xfId="0" applyFill="1" applyBorder="1" applyAlignment="1" applyProtection="1">
      <alignment vertical="center"/>
    </xf>
    <xf numFmtId="0" fontId="0" fillId="12" borderId="39" xfId="0" applyFill="1" applyBorder="1" applyAlignment="1" applyProtection="1">
      <alignment horizontal="center" vertical="center"/>
    </xf>
    <xf numFmtId="0" fontId="16" fillId="12" borderId="50" xfId="0" applyFont="1" applyFill="1" applyBorder="1" applyAlignment="1" applyProtection="1">
      <alignment horizontal="center" vertical="center"/>
    </xf>
    <xf numFmtId="171" fontId="0" fillId="15" borderId="7" xfId="0" applyNumberFormat="1" applyFill="1" applyBorder="1" applyAlignment="1" applyProtection="1">
      <alignment horizontal="center" vertical="center"/>
    </xf>
    <xf numFmtId="171" fontId="0" fillId="12" borderId="7" xfId="0" applyNumberFormat="1" applyFill="1" applyBorder="1" applyAlignment="1" applyProtection="1">
      <alignment horizontal="center" vertical="center"/>
    </xf>
    <xf numFmtId="167" fontId="1" fillId="5" borderId="58" xfId="0" applyNumberFormat="1" applyFont="1" applyFill="1" applyBorder="1" applyAlignment="1" applyProtection="1">
      <alignment vertical="center"/>
      <protection locked="0"/>
    </xf>
    <xf numFmtId="2" fontId="16" fillId="0" borderId="0" xfId="0" applyNumberFormat="1" applyFont="1" applyAlignment="1" applyProtection="1">
      <alignment horizontal="center" vertical="center"/>
    </xf>
    <xf numFmtId="0" fontId="0" fillId="0" borderId="3" xfId="0" applyBorder="1" applyAlignment="1" applyProtection="1">
      <alignment horizontal="center" vertical="center"/>
    </xf>
    <xf numFmtId="0" fontId="9" fillId="0" borderId="4" xfId="0" applyNumberFormat="1" applyFont="1" applyFill="1" applyBorder="1" applyAlignment="1" applyProtection="1">
      <alignment horizontal="center" vertical="center"/>
    </xf>
    <xf numFmtId="167" fontId="9" fillId="0" borderId="3" xfId="0" applyNumberFormat="1" applyFont="1" applyFill="1" applyBorder="1" applyAlignment="1" applyProtection="1">
      <alignment horizontal="center" vertical="center"/>
    </xf>
    <xf numFmtId="0" fontId="9" fillId="0" borderId="3" xfId="0" applyFont="1" applyFill="1" applyBorder="1" applyAlignment="1" applyProtection="1">
      <alignment horizontal="right" vertical="center"/>
    </xf>
    <xf numFmtId="0" fontId="9" fillId="0" borderId="3" xfId="0" applyFont="1" applyFill="1" applyBorder="1" applyAlignment="1" applyProtection="1">
      <alignment horizontal="center" vertical="center"/>
    </xf>
    <xf numFmtId="0" fontId="0" fillId="0" borderId="3" xfId="0" applyBorder="1" applyAlignment="1" applyProtection="1">
      <alignment vertical="center"/>
    </xf>
    <xf numFmtId="0" fontId="0" fillId="0" borderId="3" xfId="0" applyFill="1" applyBorder="1" applyAlignment="1" applyProtection="1">
      <alignment vertical="center"/>
    </xf>
    <xf numFmtId="1" fontId="8" fillId="4" borderId="3" xfId="0" applyNumberFormat="1" applyFont="1" applyFill="1" applyBorder="1" applyAlignment="1" applyProtection="1">
      <alignment horizontal="center" vertical="center"/>
      <protection locked="0"/>
    </xf>
    <xf numFmtId="3" fontId="8" fillId="3" borderId="3" xfId="0" applyNumberFormat="1" applyFont="1" applyFill="1" applyBorder="1" applyAlignment="1" applyProtection="1">
      <alignment horizontal="center" vertical="center"/>
    </xf>
    <xf numFmtId="0" fontId="32" fillId="2" borderId="9" xfId="0" applyFont="1" applyFill="1" applyBorder="1" applyAlignment="1" applyProtection="1">
      <alignment horizontal="center" vertical="center" wrapText="1"/>
    </xf>
    <xf numFmtId="0" fontId="34" fillId="0" borderId="0" xfId="0" applyFont="1" applyAlignment="1" applyProtection="1">
      <alignment horizontal="center" vertical="center"/>
    </xf>
    <xf numFmtId="0" fontId="34" fillId="0" borderId="0" xfId="0" applyFont="1" applyAlignment="1" applyProtection="1">
      <alignment horizontal="right" vertical="center"/>
    </xf>
    <xf numFmtId="0" fontId="16" fillId="12" borderId="0" xfId="0" applyFont="1" applyFill="1" applyAlignment="1" applyProtection="1">
      <alignment vertical="center"/>
      <protection locked="0"/>
    </xf>
    <xf numFmtId="0" fontId="34" fillId="0" borderId="0" xfId="0" applyFont="1" applyFill="1" applyAlignment="1" applyProtection="1">
      <alignment vertical="center"/>
    </xf>
    <xf numFmtId="14" fontId="34" fillId="0" borderId="0" xfId="0" applyNumberFormat="1" applyFont="1" applyBorder="1" applyAlignment="1" applyProtection="1">
      <alignment vertical="center"/>
    </xf>
    <xf numFmtId="0" fontId="34" fillId="0" borderId="0" xfId="0" applyFont="1" applyBorder="1" applyAlignment="1" applyProtection="1">
      <alignment horizontal="center" vertical="center"/>
    </xf>
    <xf numFmtId="0" fontId="1" fillId="0" borderId="0" xfId="0" applyFont="1" applyAlignment="1" applyProtection="1">
      <alignment horizontal="left"/>
    </xf>
    <xf numFmtId="0" fontId="1" fillId="0" borderId="50" xfId="0" applyFont="1" applyBorder="1" applyAlignment="1" applyProtection="1">
      <alignment horizontal="right"/>
    </xf>
    <xf numFmtId="4" fontId="2" fillId="3" borderId="6" xfId="0" applyNumberFormat="1" applyFont="1" applyFill="1" applyBorder="1" applyAlignment="1" applyProtection="1">
      <alignment horizontal="center" vertical="center"/>
    </xf>
    <xf numFmtId="167" fontId="2" fillId="3" borderId="61" xfId="0" applyNumberFormat="1" applyFont="1" applyFill="1" applyBorder="1" applyAlignment="1" applyProtection="1">
      <alignment horizontal="center" vertical="center"/>
    </xf>
    <xf numFmtId="4" fontId="0" fillId="0" borderId="0" xfId="0" applyNumberFormat="1" applyAlignment="1" applyProtection="1">
      <alignment vertical="center"/>
    </xf>
    <xf numFmtId="4" fontId="16" fillId="0" borderId="0" xfId="0" applyNumberFormat="1" applyFont="1" applyAlignment="1" applyProtection="1">
      <alignment vertical="center"/>
    </xf>
    <xf numFmtId="167" fontId="2" fillId="3" borderId="9" xfId="0" applyNumberFormat="1" applyFont="1" applyFill="1" applyBorder="1" applyAlignment="1" applyProtection="1">
      <alignment horizontal="center" vertical="center"/>
    </xf>
    <xf numFmtId="171" fontId="2" fillId="3" borderId="10" xfId="0" applyNumberFormat="1" applyFont="1" applyFill="1" applyBorder="1" applyAlignment="1" applyProtection="1">
      <alignment horizontal="center" vertical="center"/>
    </xf>
    <xf numFmtId="3" fontId="8" fillId="3" borderId="9" xfId="0" applyNumberFormat="1" applyFont="1" applyFill="1" applyBorder="1" applyAlignment="1" applyProtection="1">
      <alignment horizontal="center" vertical="center"/>
    </xf>
    <xf numFmtId="0" fontId="26" fillId="0" borderId="3" xfId="0" applyFont="1" applyFill="1" applyBorder="1" applyAlignment="1" applyProtection="1">
      <alignment vertical="center"/>
    </xf>
    <xf numFmtId="171" fontId="35" fillId="3" borderId="62" xfId="0" applyNumberFormat="1" applyFont="1" applyFill="1" applyBorder="1" applyAlignment="1" applyProtection="1">
      <alignment horizontal="center" vertical="center"/>
    </xf>
    <xf numFmtId="167" fontId="2" fillId="3" borderId="64" xfId="0" applyNumberFormat="1" applyFont="1" applyFill="1" applyBorder="1" applyAlignment="1" applyProtection="1">
      <alignment horizontal="right" vertical="center"/>
    </xf>
    <xf numFmtId="167" fontId="1" fillId="4" borderId="65" xfId="0" applyNumberFormat="1" applyFont="1" applyFill="1" applyBorder="1" applyAlignment="1" applyProtection="1">
      <alignment horizontal="center" vertical="center"/>
      <protection locked="0"/>
    </xf>
    <xf numFmtId="167" fontId="1" fillId="4" borderId="66" xfId="0" applyNumberFormat="1" applyFont="1" applyFill="1" applyBorder="1" applyAlignment="1" applyProtection="1">
      <alignment horizontal="center" vertical="center"/>
      <protection locked="0"/>
    </xf>
    <xf numFmtId="167" fontId="1" fillId="4" borderId="67" xfId="0" applyNumberFormat="1" applyFont="1" applyFill="1" applyBorder="1" applyAlignment="1" applyProtection="1">
      <alignment horizontal="center" vertical="center"/>
      <protection locked="0"/>
    </xf>
    <xf numFmtId="167" fontId="1" fillId="4" borderId="68" xfId="0" applyNumberFormat="1" applyFont="1" applyFill="1" applyBorder="1" applyAlignment="1" applyProtection="1">
      <alignment horizontal="center" vertical="center"/>
      <protection locked="0"/>
    </xf>
    <xf numFmtId="167" fontId="1" fillId="4" borderId="69" xfId="0" applyNumberFormat="1" applyFont="1" applyFill="1" applyBorder="1" applyAlignment="1" applyProtection="1">
      <alignment horizontal="center" vertical="center"/>
      <protection locked="0"/>
    </xf>
    <xf numFmtId="167" fontId="1" fillId="8" borderId="70" xfId="0" applyNumberFormat="1" applyFont="1" applyFill="1" applyBorder="1" applyAlignment="1" applyProtection="1">
      <alignment horizontal="center" vertical="center"/>
    </xf>
    <xf numFmtId="167" fontId="1" fillId="9" borderId="70" xfId="0" applyNumberFormat="1" applyFont="1" applyFill="1" applyBorder="1" applyAlignment="1" applyProtection="1">
      <alignment horizontal="center" vertical="center"/>
    </xf>
    <xf numFmtId="167" fontId="1" fillId="5" borderId="70" xfId="0" applyNumberFormat="1" applyFont="1" applyFill="1" applyBorder="1" applyAlignment="1" applyProtection="1">
      <alignment vertical="center"/>
      <protection locked="0"/>
    </xf>
    <xf numFmtId="167" fontId="2" fillId="3" borderId="71" xfId="0" applyNumberFormat="1" applyFont="1" applyFill="1" applyBorder="1" applyAlignment="1" applyProtection="1">
      <alignment horizontal="center" vertical="center"/>
    </xf>
    <xf numFmtId="3" fontId="8" fillId="3" borderId="71" xfId="0" applyNumberFormat="1" applyFont="1" applyFill="1" applyBorder="1" applyAlignment="1" applyProtection="1">
      <alignment horizontal="center" vertical="center"/>
    </xf>
    <xf numFmtId="167" fontId="2" fillId="3" borderId="74" xfId="0" applyNumberFormat="1" applyFont="1" applyFill="1" applyBorder="1" applyAlignment="1" applyProtection="1">
      <alignment horizontal="center" vertical="center"/>
    </xf>
    <xf numFmtId="167" fontId="2" fillId="3" borderId="75" xfId="0" applyNumberFormat="1" applyFont="1" applyFill="1" applyBorder="1" applyAlignment="1" applyProtection="1">
      <alignment horizontal="center" vertical="center"/>
    </xf>
    <xf numFmtId="171" fontId="2" fillId="3" borderId="76" xfId="0" applyNumberFormat="1" applyFont="1" applyFill="1" applyBorder="1" applyAlignment="1" applyProtection="1">
      <alignment horizontal="center" vertical="center"/>
    </xf>
    <xf numFmtId="0" fontId="8" fillId="4" borderId="65" xfId="0" applyFont="1" applyFill="1" applyBorder="1" applyAlignment="1" applyProtection="1">
      <alignment horizontal="center" vertical="center"/>
    </xf>
    <xf numFmtId="0" fontId="1" fillId="0" borderId="78" xfId="0" applyFont="1" applyFill="1" applyBorder="1" applyAlignment="1" applyProtection="1">
      <alignment horizontal="left" vertical="center"/>
    </xf>
    <xf numFmtId="0" fontId="1" fillId="0" borderId="3" xfId="0" applyFont="1" applyFill="1" applyBorder="1" applyAlignment="1" applyProtection="1">
      <alignment horizontal="left" vertical="center"/>
    </xf>
    <xf numFmtId="3" fontId="15" fillId="0" borderId="78" xfId="0" applyNumberFormat="1" applyFont="1" applyFill="1" applyBorder="1" applyAlignment="1" applyProtection="1">
      <alignment horizontal="center" vertical="center"/>
    </xf>
    <xf numFmtId="3" fontId="15" fillId="0" borderId="3" xfId="0" applyNumberFormat="1" applyFont="1" applyFill="1" applyBorder="1" applyAlignment="1" applyProtection="1">
      <alignment horizontal="center" vertical="center"/>
    </xf>
    <xf numFmtId="168" fontId="6" fillId="5" borderId="3" xfId="0" applyNumberFormat="1" applyFont="1" applyFill="1" applyBorder="1" applyAlignment="1" applyProtection="1">
      <alignment vertical="center"/>
    </xf>
    <xf numFmtId="0" fontId="8" fillId="4" borderId="71" xfId="0" applyFont="1" applyFill="1" applyBorder="1" applyAlignment="1" applyProtection="1">
      <alignment horizontal="center" vertical="center" wrapText="1"/>
      <protection locked="0"/>
    </xf>
    <xf numFmtId="0" fontId="8" fillId="4" borderId="71" xfId="0" applyFont="1" applyFill="1" applyBorder="1" applyAlignment="1" applyProtection="1">
      <alignment horizontal="center" vertical="center"/>
      <protection locked="0"/>
    </xf>
    <xf numFmtId="167" fontId="2" fillId="0" borderId="66" xfId="0" applyNumberFormat="1" applyFont="1" applyFill="1" applyBorder="1" applyAlignment="1" applyProtection="1">
      <alignment horizontal="center" vertical="center"/>
    </xf>
    <xf numFmtId="167" fontId="2" fillId="0" borderId="18" xfId="0" applyNumberFormat="1" applyFont="1" applyFill="1" applyBorder="1" applyAlignment="1" applyProtection="1">
      <alignment horizontal="center" vertical="center"/>
    </xf>
    <xf numFmtId="0" fontId="0" fillId="0" borderId="72" xfId="0" applyBorder="1" applyAlignment="1" applyProtection="1">
      <alignment vertical="center"/>
    </xf>
    <xf numFmtId="167" fontId="2" fillId="3" borderId="77" xfId="0" applyNumberFormat="1" applyFont="1" applyFill="1" applyBorder="1" applyAlignment="1" applyProtection="1">
      <alignment horizontal="right" vertical="center"/>
    </xf>
    <xf numFmtId="167" fontId="2" fillId="8" borderId="78" xfId="0" applyNumberFormat="1" applyFont="1" applyFill="1" applyBorder="1" applyAlignment="1" applyProtection="1">
      <alignment horizontal="center" vertical="center"/>
    </xf>
    <xf numFmtId="167" fontId="1" fillId="9" borderId="78" xfId="0" applyNumberFormat="1" applyFont="1" applyFill="1" applyBorder="1" applyAlignment="1" applyProtection="1">
      <alignment horizontal="center" vertical="center"/>
    </xf>
    <xf numFmtId="167" fontId="2" fillId="3" borderId="78" xfId="0" applyNumberFormat="1" applyFont="1" applyFill="1" applyBorder="1" applyAlignment="1" applyProtection="1">
      <alignment vertical="center"/>
    </xf>
    <xf numFmtId="0" fontId="8" fillId="4" borderId="65" xfId="0" applyFont="1" applyFill="1" applyBorder="1" applyAlignment="1" applyProtection="1">
      <alignment horizontal="center" vertical="center"/>
      <protection locked="0"/>
    </xf>
    <xf numFmtId="168" fontId="6" fillId="0" borderId="71" xfId="0" applyNumberFormat="1" applyFont="1" applyFill="1" applyBorder="1" applyAlignment="1" applyProtection="1">
      <alignment horizontal="center" vertical="center"/>
    </xf>
    <xf numFmtId="0" fontId="3" fillId="4" borderId="9" xfId="0" applyFont="1" applyFill="1" applyBorder="1" applyAlignment="1" applyProtection="1">
      <alignment horizontal="center" vertical="center" wrapText="1"/>
      <protection locked="0"/>
    </xf>
    <xf numFmtId="164" fontId="3" fillId="0" borderId="0" xfId="0" applyNumberFormat="1" applyFont="1" applyFill="1" applyBorder="1" applyAlignment="1" applyProtection="1">
      <alignment horizontal="center" vertical="center" wrapText="1"/>
    </xf>
    <xf numFmtId="165" fontId="3" fillId="0" borderId="0" xfId="0" applyNumberFormat="1" applyFont="1" applyFill="1" applyBorder="1" applyAlignment="1" applyProtection="1">
      <alignment horizontal="center" vertical="center" wrapText="1"/>
      <protection locked="0"/>
    </xf>
    <xf numFmtId="0" fontId="16" fillId="3" borderId="63" xfId="0" applyFont="1" applyFill="1" applyBorder="1" applyAlignment="1" applyProtection="1">
      <alignment horizontal="center" vertical="center"/>
    </xf>
    <xf numFmtId="0" fontId="8" fillId="4" borderId="1" xfId="0" applyFont="1" applyFill="1" applyBorder="1" applyAlignment="1" applyProtection="1">
      <alignment horizontal="center" vertical="center"/>
      <protection locked="0"/>
    </xf>
    <xf numFmtId="167" fontId="2" fillId="3" borderId="16" xfId="0" applyNumberFormat="1" applyFont="1" applyFill="1" applyBorder="1" applyAlignment="1" applyProtection="1">
      <alignment horizontal="right" vertical="center"/>
    </xf>
    <xf numFmtId="167" fontId="1" fillId="4" borderId="1" xfId="0" applyNumberFormat="1" applyFont="1" applyFill="1" applyBorder="1" applyAlignment="1" applyProtection="1">
      <alignment horizontal="center" vertical="center"/>
      <protection locked="0"/>
    </xf>
    <xf numFmtId="167" fontId="1" fillId="4" borderId="80" xfId="0" applyNumberFormat="1" applyFont="1" applyFill="1" applyBorder="1" applyAlignment="1" applyProtection="1">
      <alignment horizontal="center" vertical="center"/>
      <protection locked="0"/>
    </xf>
    <xf numFmtId="167" fontId="1" fillId="4" borderId="81" xfId="0" applyNumberFormat="1" applyFont="1" applyFill="1" applyBorder="1" applyAlignment="1" applyProtection="1">
      <alignment horizontal="center" vertical="center"/>
      <protection locked="0"/>
    </xf>
    <xf numFmtId="167" fontId="1" fillId="4" borderId="2" xfId="0" applyNumberFormat="1" applyFont="1" applyFill="1" applyBorder="1" applyAlignment="1" applyProtection="1">
      <alignment horizontal="center" vertical="center"/>
      <protection locked="0"/>
    </xf>
    <xf numFmtId="168" fontId="6" fillId="5" borderId="18" xfId="0" applyNumberFormat="1" applyFont="1" applyFill="1" applyBorder="1" applyAlignment="1" applyProtection="1">
      <alignment vertical="center"/>
      <protection locked="0"/>
    </xf>
    <xf numFmtId="0" fontId="3" fillId="4" borderId="27" xfId="0" applyFont="1" applyFill="1" applyBorder="1" applyAlignment="1" applyProtection="1">
      <alignment horizontal="center" vertical="center"/>
      <protection locked="0"/>
    </xf>
    <xf numFmtId="0" fontId="8" fillId="4" borderId="80" xfId="0" applyFont="1" applyFill="1" applyBorder="1" applyAlignment="1" applyProtection="1">
      <alignment horizontal="center" vertical="center"/>
      <protection locked="0"/>
    </xf>
    <xf numFmtId="2" fontId="2" fillId="11" borderId="15" xfId="0" applyNumberFormat="1" applyFont="1" applyFill="1" applyBorder="1" applyAlignment="1" applyProtection="1">
      <alignment horizontal="center" vertical="center"/>
      <protection locked="0"/>
    </xf>
    <xf numFmtId="0" fontId="1" fillId="13" borderId="62" xfId="0" applyFont="1" applyFill="1" applyBorder="1" applyAlignment="1" applyProtection="1">
      <alignment horizontal="center" vertical="center"/>
      <protection locked="0"/>
    </xf>
    <xf numFmtId="2" fontId="2" fillId="11" borderId="82" xfId="0" applyNumberFormat="1" applyFont="1" applyFill="1" applyBorder="1" applyAlignment="1" applyProtection="1">
      <alignment horizontal="center" vertical="center"/>
      <protection locked="0"/>
    </xf>
    <xf numFmtId="0" fontId="9" fillId="0" borderId="18" xfId="0" applyFont="1" applyFill="1" applyBorder="1" applyAlignment="1" applyProtection="1">
      <alignment horizontal="center" vertical="center"/>
    </xf>
    <xf numFmtId="0" fontId="5" fillId="0" borderId="18" xfId="0" applyFont="1" applyFill="1" applyBorder="1" applyAlignment="1" applyProtection="1">
      <alignment horizontal="center" vertical="center"/>
    </xf>
    <xf numFmtId="168" fontId="1" fillId="0" borderId="9" xfId="0" applyNumberFormat="1" applyFont="1" applyFill="1" applyBorder="1" applyAlignment="1" applyProtection="1">
      <alignment horizontal="center" vertical="center"/>
    </xf>
    <xf numFmtId="167" fontId="2" fillId="0" borderId="80" xfId="0" applyNumberFormat="1" applyFont="1" applyFill="1" applyBorder="1" applyAlignment="1" applyProtection="1">
      <alignment horizontal="center" vertical="center"/>
    </xf>
    <xf numFmtId="0" fontId="0" fillId="0" borderId="27" xfId="0" applyBorder="1" applyAlignment="1" applyProtection="1">
      <alignment vertical="center"/>
    </xf>
    <xf numFmtId="167" fontId="16" fillId="3" borderId="62" xfId="0" applyNumberFormat="1" applyFont="1" applyFill="1" applyBorder="1" applyAlignment="1" applyProtection="1">
      <alignment horizontal="center" vertical="center"/>
    </xf>
    <xf numFmtId="3" fontId="7" fillId="10" borderId="62" xfId="0" applyNumberFormat="1" applyFont="1" applyFill="1" applyBorder="1" applyAlignment="1" applyProtection="1">
      <alignment horizontal="center" vertical="center"/>
    </xf>
    <xf numFmtId="2" fontId="2" fillId="11" borderId="83" xfId="0" applyNumberFormat="1" applyFont="1" applyFill="1" applyBorder="1" applyAlignment="1" applyProtection="1">
      <alignment horizontal="center" vertical="center"/>
      <protection locked="0"/>
    </xf>
    <xf numFmtId="167" fontId="16" fillId="3" borderId="84" xfId="0" applyNumberFormat="1" applyFont="1" applyFill="1" applyBorder="1" applyAlignment="1" applyProtection="1">
      <alignment horizontal="center" vertical="center"/>
    </xf>
    <xf numFmtId="3" fontId="7" fillId="10" borderId="84" xfId="0" applyNumberFormat="1" applyFont="1" applyFill="1" applyBorder="1" applyAlignment="1" applyProtection="1">
      <alignment horizontal="center" vertical="center"/>
    </xf>
    <xf numFmtId="0" fontId="1" fillId="13" borderId="84" xfId="0" applyFont="1" applyFill="1" applyBorder="1" applyAlignment="1" applyProtection="1">
      <alignment horizontal="center" vertical="center"/>
      <protection locked="0"/>
    </xf>
    <xf numFmtId="171" fontId="35" fillId="3" borderId="84" xfId="0" applyNumberFormat="1" applyFont="1" applyFill="1" applyBorder="1" applyAlignment="1" applyProtection="1">
      <alignment horizontal="center" vertical="center"/>
    </xf>
    <xf numFmtId="0" fontId="16" fillId="3" borderId="85" xfId="0" applyFont="1" applyFill="1" applyBorder="1" applyAlignment="1" applyProtection="1">
      <alignment horizontal="center" vertical="center"/>
    </xf>
    <xf numFmtId="4" fontId="2" fillId="3" borderId="79" xfId="0" applyNumberFormat="1" applyFont="1" applyFill="1" applyBorder="1" applyAlignment="1" applyProtection="1">
      <alignment horizontal="center" vertical="center"/>
    </xf>
    <xf numFmtId="0" fontId="3" fillId="4" borderId="86" xfId="0" applyFont="1" applyFill="1" applyBorder="1" applyAlignment="1" applyProtection="1">
      <alignment horizontal="center" vertical="center" wrapText="1"/>
      <protection locked="0"/>
    </xf>
    <xf numFmtId="0" fontId="3" fillId="4" borderId="87" xfId="0" applyFont="1" applyFill="1" applyBorder="1" applyAlignment="1" applyProtection="1">
      <alignment horizontal="center" vertical="center"/>
      <protection locked="0"/>
    </xf>
    <xf numFmtId="168" fontId="1" fillId="0" borderId="86" xfId="0" applyNumberFormat="1" applyFont="1" applyFill="1" applyBorder="1" applyAlignment="1" applyProtection="1">
      <alignment horizontal="center" vertical="center"/>
    </xf>
    <xf numFmtId="0" fontId="0" fillId="0" borderId="87" xfId="0" applyBorder="1" applyAlignment="1" applyProtection="1">
      <alignment vertical="center"/>
    </xf>
    <xf numFmtId="0" fontId="16" fillId="3" borderId="88" xfId="0" applyFont="1" applyFill="1" applyBorder="1" applyAlignment="1" applyProtection="1">
      <alignment horizontal="center" vertical="center"/>
    </xf>
    <xf numFmtId="4" fontId="2" fillId="3" borderId="24" xfId="0" applyNumberFormat="1" applyFont="1" applyFill="1" applyBorder="1" applyAlignment="1" applyProtection="1">
      <alignment horizontal="center" vertical="center"/>
    </xf>
    <xf numFmtId="167" fontId="2" fillId="3" borderId="86" xfId="0" applyNumberFormat="1" applyFont="1" applyFill="1" applyBorder="1" applyAlignment="1" applyProtection="1">
      <alignment horizontal="center" vertical="center"/>
    </xf>
    <xf numFmtId="3" fontId="8" fillId="3" borderId="86" xfId="0" applyNumberFormat="1" applyFont="1" applyFill="1" applyBorder="1" applyAlignment="1" applyProtection="1">
      <alignment horizontal="center" vertical="center"/>
    </xf>
    <xf numFmtId="167" fontId="2" fillId="3" borderId="49" xfId="0" applyNumberFormat="1" applyFont="1" applyFill="1" applyBorder="1" applyAlignment="1" applyProtection="1">
      <alignment horizontal="center" vertical="center"/>
    </xf>
    <xf numFmtId="167" fontId="2" fillId="3" borderId="90" xfId="0" applyNumberFormat="1" applyFont="1" applyFill="1" applyBorder="1" applyAlignment="1" applyProtection="1">
      <alignment horizontal="center" vertical="center"/>
    </xf>
    <xf numFmtId="171" fontId="2" fillId="3" borderId="91" xfId="0" applyNumberFormat="1" applyFont="1" applyFill="1" applyBorder="1" applyAlignment="1" applyProtection="1">
      <alignment horizontal="center" vertical="center"/>
    </xf>
    <xf numFmtId="167" fontId="2" fillId="0" borderId="11" xfId="0" applyNumberFormat="1" applyFont="1" applyFill="1" applyBorder="1" applyAlignment="1" applyProtection="1">
      <alignment horizontal="center" vertical="center"/>
    </xf>
    <xf numFmtId="0" fontId="1" fillId="0" borderId="0" xfId="0" applyNumberFormat="1" applyFont="1" applyFill="1" applyBorder="1" applyAlignment="1" applyProtection="1">
      <alignment horizontal="left" vertical="center"/>
    </xf>
    <xf numFmtId="3" fontId="1" fillId="0" borderId="0" xfId="0" applyNumberFormat="1" applyFont="1" applyFill="1" applyBorder="1" applyAlignment="1" applyProtection="1">
      <alignment horizontal="right" vertical="center"/>
    </xf>
    <xf numFmtId="0" fontId="26" fillId="0" borderId="0" xfId="0" applyFont="1" applyFill="1" applyBorder="1" applyAlignment="1" applyProtection="1">
      <alignment vertical="center"/>
    </xf>
    <xf numFmtId="0" fontId="9" fillId="0" borderId="0" xfId="0" applyFont="1" applyFill="1" applyBorder="1" applyAlignment="1" applyProtection="1">
      <alignment horizontal="center" vertical="center"/>
    </xf>
    <xf numFmtId="167" fontId="2" fillId="0" borderId="0" xfId="0" applyNumberFormat="1" applyFont="1" applyFill="1" applyBorder="1" applyAlignment="1" applyProtection="1">
      <alignment horizontal="center" vertical="center"/>
    </xf>
    <xf numFmtId="0" fontId="9" fillId="0" borderId="0" xfId="0" applyNumberFormat="1" applyFont="1" applyFill="1" applyBorder="1" applyAlignment="1" applyProtection="1">
      <alignment horizontal="center" vertical="center"/>
    </xf>
    <xf numFmtId="167" fontId="9"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right" vertical="center"/>
    </xf>
    <xf numFmtId="0" fontId="5" fillId="0" borderId="0" xfId="0" applyFont="1" applyFill="1" applyBorder="1" applyAlignment="1" applyProtection="1">
      <alignment horizontal="center" vertical="center"/>
    </xf>
    <xf numFmtId="0" fontId="0" fillId="0" borderId="0" xfId="0" applyFill="1" applyBorder="1" applyAlignment="1" applyProtection="1">
      <alignment vertical="center"/>
    </xf>
    <xf numFmtId="168" fontId="1" fillId="0" borderId="0" xfId="0" applyNumberFormat="1" applyFont="1" applyFill="1" applyBorder="1" applyAlignment="1" applyProtection="1">
      <alignment horizontal="center" vertical="center"/>
    </xf>
    <xf numFmtId="0" fontId="8" fillId="0" borderId="11" xfId="0" applyFont="1" applyFill="1" applyBorder="1" applyAlignment="1" applyProtection="1">
      <alignment horizontal="center" vertical="center"/>
      <protection locked="0"/>
    </xf>
    <xf numFmtId="2" fontId="2" fillId="0" borderId="11" xfId="0" applyNumberFormat="1" applyFont="1" applyFill="1" applyBorder="1" applyAlignment="1" applyProtection="1">
      <alignment horizontal="center" vertical="center"/>
      <protection locked="0"/>
    </xf>
    <xf numFmtId="167" fontId="2" fillId="0" borderId="11" xfId="0" applyNumberFormat="1" applyFont="1" applyFill="1" applyBorder="1" applyAlignment="1" applyProtection="1">
      <alignment horizontal="right" vertical="center"/>
    </xf>
    <xf numFmtId="167" fontId="1" fillId="0" borderId="11" xfId="0" applyNumberFormat="1" applyFont="1" applyFill="1" applyBorder="1" applyAlignment="1" applyProtection="1">
      <alignment horizontal="center" vertical="center"/>
      <protection locked="0"/>
    </xf>
    <xf numFmtId="0" fontId="0" fillId="0" borderId="0" xfId="0" applyFill="1" applyBorder="1" applyAlignment="1" applyProtection="1">
      <alignment horizontal="center" vertical="center"/>
    </xf>
    <xf numFmtId="167" fontId="16" fillId="0" borderId="0" xfId="0" applyNumberFormat="1" applyFont="1" applyFill="1" applyBorder="1" applyAlignment="1" applyProtection="1">
      <alignment horizontal="center" vertical="center"/>
    </xf>
    <xf numFmtId="167" fontId="1" fillId="0" borderId="0" xfId="0" applyNumberFormat="1" applyFont="1" applyFill="1" applyBorder="1" applyAlignment="1" applyProtection="1">
      <alignment horizontal="center" vertical="center"/>
    </xf>
    <xf numFmtId="3" fontId="7" fillId="0" borderId="0" xfId="0" applyNumberFormat="1" applyFont="1" applyFill="1" applyBorder="1" applyAlignment="1" applyProtection="1">
      <alignment horizontal="center" vertical="center"/>
    </xf>
    <xf numFmtId="168" fontId="6" fillId="0" borderId="0" xfId="0" applyNumberFormat="1" applyFont="1" applyFill="1" applyBorder="1" applyAlignment="1" applyProtection="1">
      <alignment vertical="center"/>
      <protection locked="0"/>
    </xf>
    <xf numFmtId="1" fontId="8" fillId="0" borderId="0" xfId="0" applyNumberFormat="1" applyFont="1" applyFill="1" applyBorder="1" applyAlignment="1" applyProtection="1">
      <alignment horizontal="center" vertical="center"/>
      <protection locked="0"/>
    </xf>
    <xf numFmtId="0" fontId="1" fillId="0" borderId="0" xfId="0" applyFont="1" applyFill="1" applyBorder="1" applyAlignment="1" applyProtection="1">
      <alignment horizontal="center" vertical="center"/>
      <protection locked="0"/>
    </xf>
    <xf numFmtId="167" fontId="2" fillId="0" borderId="0" xfId="0" applyNumberFormat="1" applyFont="1" applyFill="1" applyBorder="1" applyAlignment="1" applyProtection="1">
      <alignment vertical="center"/>
    </xf>
    <xf numFmtId="167" fontId="1" fillId="0" borderId="0" xfId="0" applyNumberFormat="1" applyFont="1" applyFill="1" applyBorder="1" applyAlignment="1" applyProtection="1">
      <alignment vertical="center"/>
      <protection locked="0"/>
    </xf>
    <xf numFmtId="3" fontId="8" fillId="0" borderId="0" xfId="0" applyNumberFormat="1" applyFont="1" applyFill="1" applyBorder="1" applyAlignment="1" applyProtection="1">
      <alignment horizontal="center" vertical="center"/>
    </xf>
    <xf numFmtId="171" fontId="35" fillId="0" borderId="0"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protection locked="0"/>
    </xf>
    <xf numFmtId="0" fontId="16" fillId="0" borderId="0" xfId="0" applyFont="1" applyFill="1" applyBorder="1" applyAlignment="1" applyProtection="1">
      <alignment horizontal="center" vertical="center"/>
    </xf>
    <xf numFmtId="4" fontId="2" fillId="0" borderId="0" xfId="0" applyNumberFormat="1" applyFont="1" applyFill="1" applyBorder="1" applyAlignment="1" applyProtection="1">
      <alignment horizontal="center" vertical="center"/>
    </xf>
    <xf numFmtId="171" fontId="2" fillId="0" borderId="0" xfId="0" applyNumberFormat="1" applyFont="1" applyFill="1" applyBorder="1" applyAlignment="1" applyProtection="1">
      <alignment horizontal="center" vertical="center"/>
    </xf>
    <xf numFmtId="3" fontId="6" fillId="0" borderId="33" xfId="0" applyNumberFormat="1" applyFont="1" applyBorder="1" applyAlignment="1" applyProtection="1">
      <alignment horizontal="center" vertical="center"/>
    </xf>
    <xf numFmtId="0" fontId="6" fillId="0" borderId="91" xfId="0" applyFont="1" applyBorder="1" applyAlignment="1" applyProtection="1">
      <alignment horizontal="left" vertical="center"/>
    </xf>
    <xf numFmtId="167" fontId="6" fillId="0" borderId="33" xfId="0" applyNumberFormat="1" applyFont="1" applyBorder="1" applyAlignment="1" applyProtection="1">
      <alignment vertical="center"/>
    </xf>
    <xf numFmtId="3" fontId="1" fillId="0" borderId="92" xfId="0" applyNumberFormat="1" applyFont="1" applyBorder="1" applyAlignment="1" applyProtection="1">
      <alignment horizontal="center" vertical="center"/>
    </xf>
    <xf numFmtId="167" fontId="6" fillId="0" borderId="93" xfId="0" applyNumberFormat="1" applyFont="1" applyBorder="1" applyAlignment="1" applyProtection="1">
      <alignment vertical="center"/>
    </xf>
    <xf numFmtId="3" fontId="6" fillId="0" borderId="12" xfId="0" applyNumberFormat="1" applyFont="1" applyBorder="1" applyAlignment="1" applyProtection="1">
      <alignment vertical="center"/>
    </xf>
    <xf numFmtId="167" fontId="6" fillId="0" borderId="12" xfId="0" applyNumberFormat="1" applyFont="1" applyBorder="1" applyAlignment="1" applyProtection="1">
      <alignment vertical="center"/>
    </xf>
    <xf numFmtId="167" fontId="3" fillId="0" borderId="94" xfId="0" applyNumberFormat="1" applyFont="1" applyBorder="1" applyAlignment="1" applyProtection="1">
      <alignment vertical="center"/>
    </xf>
    <xf numFmtId="3" fontId="2" fillId="0" borderId="38" xfId="0" applyNumberFormat="1" applyFont="1" applyBorder="1" applyAlignment="1" applyProtection="1">
      <alignment horizontal="center" vertical="center"/>
    </xf>
    <xf numFmtId="167" fontId="6" fillId="0" borderId="92" xfId="0" applyNumberFormat="1" applyFont="1" applyBorder="1" applyAlignment="1" applyProtection="1">
      <alignment vertical="center"/>
    </xf>
    <xf numFmtId="3" fontId="2" fillId="0" borderId="91" xfId="0" applyNumberFormat="1" applyFont="1" applyBorder="1" applyAlignment="1" applyProtection="1">
      <alignment horizontal="center" vertical="center"/>
    </xf>
    <xf numFmtId="3" fontId="6" fillId="0" borderId="11" xfId="0" applyNumberFormat="1" applyFont="1" applyFill="1" applyBorder="1" applyAlignment="1" applyProtection="1">
      <alignment horizontal="center" vertical="center"/>
    </xf>
    <xf numFmtId="0" fontId="6" fillId="0" borderId="11" xfId="0" applyFont="1" applyFill="1" applyBorder="1" applyAlignment="1" applyProtection="1">
      <alignment horizontal="left" vertical="center"/>
    </xf>
    <xf numFmtId="167" fontId="6" fillId="0" borderId="11" xfId="0" applyNumberFormat="1" applyFont="1" applyFill="1" applyBorder="1" applyAlignment="1" applyProtection="1">
      <alignment vertical="center"/>
    </xf>
    <xf numFmtId="3" fontId="1" fillId="0" borderId="11" xfId="0" applyNumberFormat="1" applyFont="1" applyFill="1" applyBorder="1" applyAlignment="1" applyProtection="1">
      <alignment horizontal="center" vertical="center"/>
    </xf>
    <xf numFmtId="3" fontId="6" fillId="0" borderId="11" xfId="0" applyNumberFormat="1" applyFont="1" applyFill="1" applyBorder="1" applyAlignment="1" applyProtection="1">
      <alignment vertical="center"/>
    </xf>
    <xf numFmtId="167" fontId="3" fillId="0" borderId="11" xfId="0" applyNumberFormat="1" applyFont="1" applyFill="1" applyBorder="1" applyAlignment="1" applyProtection="1">
      <alignment vertical="center"/>
    </xf>
    <xf numFmtId="3" fontId="2" fillId="0" borderId="11" xfId="0" applyNumberFormat="1" applyFont="1" applyFill="1" applyBorder="1" applyAlignment="1" applyProtection="1">
      <alignment horizontal="center" vertical="center"/>
    </xf>
    <xf numFmtId="0" fontId="5" fillId="0" borderId="0" xfId="0" applyFont="1" applyAlignment="1" applyProtection="1">
      <alignment horizontal="center" vertical="top"/>
    </xf>
    <xf numFmtId="0" fontId="33" fillId="0" borderId="0" xfId="0" applyFont="1" applyAlignment="1" applyProtection="1">
      <alignment horizontal="center" vertical="center" wrapText="1"/>
      <protection locked="0"/>
    </xf>
    <xf numFmtId="170" fontId="2" fillId="0" borderId="50" xfId="0" applyNumberFormat="1" applyFont="1" applyBorder="1" applyAlignment="1" applyProtection="1">
      <alignment horizontal="left"/>
    </xf>
    <xf numFmtId="0" fontId="34" fillId="0" borderId="0" xfId="0" applyFont="1" applyFill="1" applyAlignment="1" applyProtection="1">
      <alignment horizontal="center" vertical="center"/>
    </xf>
    <xf numFmtId="14" fontId="34" fillId="0" borderId="0" xfId="0" applyNumberFormat="1" applyFont="1" applyBorder="1" applyAlignment="1" applyProtection="1">
      <alignment horizontal="left" vertical="center"/>
    </xf>
    <xf numFmtId="167" fontId="3" fillId="0" borderId="55" xfId="0" applyNumberFormat="1" applyFont="1" applyBorder="1" applyAlignment="1" applyProtection="1">
      <alignment horizontal="center" vertical="center"/>
    </xf>
    <xf numFmtId="167" fontId="3" fillId="0" borderId="47" xfId="0" applyNumberFormat="1" applyFont="1" applyBorder="1" applyAlignment="1" applyProtection="1">
      <alignment horizontal="center" vertical="center"/>
    </xf>
    <xf numFmtId="167" fontId="6" fillId="0" borderId="60" xfId="0" applyNumberFormat="1" applyFont="1" applyBorder="1" applyAlignment="1" applyProtection="1">
      <alignment horizontal="center" vertical="center"/>
    </xf>
    <xf numFmtId="167" fontId="6" fillId="0" borderId="46" xfId="0" applyNumberFormat="1" applyFont="1" applyBorder="1" applyAlignment="1" applyProtection="1">
      <alignment horizontal="center" vertical="center"/>
    </xf>
    <xf numFmtId="0" fontId="6" fillId="0" borderId="57" xfId="0" applyFont="1" applyBorder="1" applyAlignment="1" applyProtection="1">
      <alignment horizontal="center" vertical="center"/>
    </xf>
    <xf numFmtId="0" fontId="6" fillId="0" borderId="33" xfId="0" applyFont="1" applyBorder="1" applyAlignment="1" applyProtection="1">
      <alignment horizontal="center" vertical="center"/>
    </xf>
    <xf numFmtId="0" fontId="6" fillId="0" borderId="59" xfId="0" applyFont="1" applyBorder="1" applyAlignment="1" applyProtection="1">
      <alignment horizontal="center" vertical="center"/>
    </xf>
    <xf numFmtId="0" fontId="6" fillId="0" borderId="37" xfId="0" applyFont="1" applyBorder="1" applyAlignment="1" applyProtection="1">
      <alignment horizontal="center" vertical="center"/>
    </xf>
    <xf numFmtId="0" fontId="6" fillId="0" borderId="38" xfId="0" applyFont="1" applyBorder="1" applyAlignment="1" applyProtection="1">
      <alignment horizontal="center" vertical="center"/>
    </xf>
    <xf numFmtId="0" fontId="6" fillId="0" borderId="40" xfId="0" applyFont="1" applyBorder="1" applyAlignment="1" applyProtection="1">
      <alignment horizontal="center" vertical="center"/>
    </xf>
    <xf numFmtId="0" fontId="6" fillId="0" borderId="28" xfId="0" applyNumberFormat="1" applyFont="1" applyBorder="1" applyAlignment="1" applyProtection="1">
      <alignment horizontal="center" vertical="center"/>
    </xf>
    <xf numFmtId="0" fontId="6" fillId="0" borderId="29" xfId="0" applyNumberFormat="1" applyFont="1" applyBorder="1" applyAlignment="1" applyProtection="1">
      <alignment horizontal="center" vertical="center"/>
    </xf>
    <xf numFmtId="167" fontId="6" fillId="0" borderId="45" xfId="0" applyNumberFormat="1" applyFont="1" applyBorder="1" applyAlignment="1" applyProtection="1">
      <alignment horizontal="center" vertical="center"/>
    </xf>
    <xf numFmtId="167" fontId="6" fillId="0" borderId="41" xfId="0" applyNumberFormat="1" applyFont="1" applyBorder="1" applyAlignment="1" applyProtection="1">
      <alignment horizontal="center" vertical="center"/>
    </xf>
    <xf numFmtId="167" fontId="6" fillId="0" borderId="28" xfId="0" applyNumberFormat="1" applyFont="1" applyBorder="1" applyAlignment="1" applyProtection="1">
      <alignment horizontal="center" vertical="center"/>
    </xf>
    <xf numFmtId="167" fontId="6" fillId="0" borderId="44" xfId="0" applyNumberFormat="1" applyFont="1" applyBorder="1" applyAlignment="1" applyProtection="1">
      <alignment horizontal="center" vertical="center"/>
    </xf>
    <xf numFmtId="0" fontId="2" fillId="0" borderId="53" xfId="0" applyFont="1" applyBorder="1" applyAlignment="1" applyProtection="1">
      <alignment horizontal="center" vertical="center" wrapText="1"/>
    </xf>
    <xf numFmtId="0" fontId="2" fillId="0" borderId="36" xfId="0" applyFont="1" applyBorder="1" applyAlignment="1" applyProtection="1">
      <alignment horizontal="center" vertical="center" wrapText="1"/>
    </xf>
    <xf numFmtId="0" fontId="2" fillId="0" borderId="22" xfId="0" applyFont="1" applyBorder="1" applyAlignment="1" applyProtection="1">
      <alignment horizontal="center" vertical="center" wrapText="1"/>
    </xf>
    <xf numFmtId="0" fontId="2" fillId="0" borderId="21" xfId="0" applyFont="1" applyBorder="1" applyAlignment="1" applyProtection="1">
      <alignment horizontal="center" vertical="center" wrapText="1"/>
    </xf>
    <xf numFmtId="0" fontId="2" fillId="0" borderId="35" xfId="0" applyFont="1" applyBorder="1" applyAlignment="1" applyProtection="1">
      <alignment horizontal="center" vertical="center" wrapText="1"/>
    </xf>
    <xf numFmtId="0" fontId="1" fillId="0" borderId="27" xfId="0" applyFont="1" applyBorder="1" applyAlignment="1" applyProtection="1">
      <alignment horizontal="center" vertical="center"/>
    </xf>
    <xf numFmtId="0" fontId="1" fillId="0" borderId="26" xfId="0" applyFont="1" applyBorder="1" applyAlignment="1" applyProtection="1">
      <alignment horizontal="center" vertical="center"/>
    </xf>
    <xf numFmtId="0" fontId="2" fillId="0" borderId="42" xfId="0" applyFont="1" applyBorder="1" applyAlignment="1" applyProtection="1">
      <alignment horizontal="center" vertical="center"/>
    </xf>
    <xf numFmtId="0" fontId="2" fillId="0" borderId="14" xfId="0" applyFont="1" applyBorder="1" applyAlignment="1" applyProtection="1">
      <alignment horizontal="center" vertical="center"/>
    </xf>
    <xf numFmtId="0" fontId="1" fillId="0" borderId="17" xfId="0" applyFont="1" applyBorder="1" applyAlignment="1" applyProtection="1">
      <alignment horizontal="center" vertical="center"/>
    </xf>
    <xf numFmtId="0" fontId="1" fillId="0" borderId="42" xfId="0" applyFont="1" applyBorder="1" applyAlignment="1" applyProtection="1">
      <alignment horizontal="center" vertical="center" wrapText="1"/>
    </xf>
    <xf numFmtId="0" fontId="1" fillId="0" borderId="23" xfId="0" applyFont="1" applyBorder="1" applyAlignment="1" applyProtection="1">
      <alignment horizontal="center" vertical="center" wrapText="1"/>
    </xf>
    <xf numFmtId="0" fontId="1" fillId="0" borderId="31" xfId="0" applyFont="1" applyBorder="1" applyAlignment="1" applyProtection="1">
      <alignment horizontal="center" vertical="center"/>
    </xf>
    <xf numFmtId="0" fontId="33" fillId="0" borderId="0" xfId="0" applyFont="1" applyAlignment="1" applyProtection="1">
      <alignment horizontal="center" vertical="center" wrapText="1"/>
    </xf>
    <xf numFmtId="0" fontId="33" fillId="0" borderId="0" xfId="0" applyFont="1" applyAlignment="1" applyProtection="1">
      <alignment horizontal="center" vertical="center"/>
    </xf>
    <xf numFmtId="169" fontId="6" fillId="0" borderId="0" xfId="0" applyNumberFormat="1" applyFont="1" applyAlignment="1" applyProtection="1">
      <alignment horizontal="right" vertical="center"/>
    </xf>
    <xf numFmtId="0" fontId="1" fillId="0" borderId="12" xfId="0" applyFont="1" applyBorder="1" applyAlignment="1" applyProtection="1">
      <alignment horizontal="center" vertical="center" wrapText="1"/>
    </xf>
    <xf numFmtId="0" fontId="1" fillId="0" borderId="52" xfId="0" applyFont="1" applyBorder="1" applyAlignment="1" applyProtection="1">
      <alignment horizontal="center" vertical="center" wrapText="1"/>
    </xf>
    <xf numFmtId="0" fontId="2" fillId="0" borderId="22" xfId="0" applyFont="1" applyBorder="1" applyAlignment="1" applyProtection="1">
      <alignment horizontal="center" vertical="center"/>
    </xf>
    <xf numFmtId="0" fontId="2" fillId="0" borderId="21" xfId="0" applyFont="1" applyBorder="1" applyAlignment="1" applyProtection="1">
      <alignment horizontal="center" vertical="center"/>
    </xf>
    <xf numFmtId="0" fontId="2" fillId="0" borderId="35" xfId="0" applyFont="1" applyBorder="1" applyAlignment="1" applyProtection="1">
      <alignment horizontal="center" vertical="center"/>
    </xf>
    <xf numFmtId="0" fontId="1" fillId="0" borderId="42" xfId="0" applyFont="1" applyBorder="1" applyAlignment="1" applyProtection="1">
      <alignment horizontal="center" vertical="center"/>
    </xf>
    <xf numFmtId="0" fontId="1" fillId="0" borderId="14" xfId="0" applyFont="1" applyBorder="1" applyAlignment="1" applyProtection="1">
      <alignment horizontal="center" vertical="center"/>
    </xf>
    <xf numFmtId="167" fontId="8" fillId="3" borderId="87" xfId="0" applyNumberFormat="1" applyFont="1" applyFill="1" applyBorder="1" applyAlignment="1" applyProtection="1">
      <alignment horizontal="center" vertical="center"/>
    </xf>
    <xf numFmtId="167" fontId="8" fillId="3" borderId="89" xfId="0" applyNumberFormat="1" applyFont="1" applyFill="1" applyBorder="1" applyAlignment="1" applyProtection="1">
      <alignment horizontal="center" vertical="center"/>
    </xf>
    <xf numFmtId="167" fontId="8" fillId="0" borderId="0" xfId="0" applyNumberFormat="1" applyFont="1" applyFill="1" applyBorder="1" applyAlignment="1" applyProtection="1">
      <alignment horizontal="center" vertical="center"/>
    </xf>
    <xf numFmtId="167" fontId="8" fillId="3" borderId="27" xfId="0" applyNumberFormat="1" applyFont="1" applyFill="1" applyBorder="1" applyAlignment="1" applyProtection="1">
      <alignment horizontal="center" vertical="center"/>
    </xf>
    <xf numFmtId="167" fontId="8" fillId="3" borderId="26" xfId="0" applyNumberFormat="1" applyFont="1" applyFill="1" applyBorder="1" applyAlignment="1" applyProtection="1">
      <alignment horizontal="center" vertical="center"/>
    </xf>
    <xf numFmtId="0" fontId="1" fillId="2" borderId="4" xfId="0" applyFont="1" applyFill="1" applyBorder="1" applyAlignment="1" applyProtection="1">
      <alignment horizontal="center" vertical="center"/>
    </xf>
    <xf numFmtId="49" fontId="26" fillId="5" borderId="3" xfId="0" applyNumberFormat="1" applyFont="1" applyFill="1" applyBorder="1" applyAlignment="1" applyProtection="1">
      <alignment horizontal="left" vertical="center" wrapText="1"/>
      <protection locked="0"/>
    </xf>
    <xf numFmtId="0" fontId="20" fillId="0" borderId="0" xfId="0" applyFont="1" applyFill="1" applyBorder="1" applyAlignment="1" applyProtection="1">
      <alignment horizontal="left" vertical="center" wrapText="1"/>
    </xf>
    <xf numFmtId="0" fontId="20" fillId="14" borderId="24" xfId="0" applyFont="1" applyFill="1" applyBorder="1" applyAlignment="1" applyProtection="1">
      <alignment horizontal="left" vertical="center" wrapText="1"/>
    </xf>
    <xf numFmtId="0" fontId="20" fillId="14" borderId="86" xfId="0" applyFont="1" applyFill="1" applyBorder="1" applyAlignment="1" applyProtection="1">
      <alignment horizontal="left" vertical="center" wrapText="1"/>
    </xf>
    <xf numFmtId="0" fontId="1" fillId="0" borderId="11" xfId="0" applyFont="1" applyFill="1" applyBorder="1" applyAlignment="1" applyProtection="1">
      <alignment horizontal="center" vertical="center"/>
      <protection locked="0"/>
    </xf>
    <xf numFmtId="0" fontId="1" fillId="0" borderId="0" xfId="0" applyFont="1" applyFill="1" applyBorder="1" applyAlignment="1" applyProtection="1">
      <alignment horizontal="center" vertical="center"/>
    </xf>
    <xf numFmtId="0" fontId="1" fillId="4" borderId="16" xfId="0" applyFont="1" applyFill="1" applyBorder="1" applyAlignment="1" applyProtection="1">
      <alignment horizontal="center" vertical="center"/>
      <protection locked="0"/>
    </xf>
    <xf numFmtId="0" fontId="1" fillId="4" borderId="1" xfId="0" applyFont="1" applyFill="1" applyBorder="1" applyAlignment="1" applyProtection="1">
      <alignment horizontal="center" vertical="center"/>
      <protection locked="0"/>
    </xf>
    <xf numFmtId="49" fontId="26" fillId="0" borderId="0" xfId="0" applyNumberFormat="1" applyFont="1" applyFill="1" applyBorder="1" applyAlignment="1" applyProtection="1">
      <alignment horizontal="left" vertical="center" wrapText="1"/>
      <protection locked="0"/>
    </xf>
    <xf numFmtId="0" fontId="20" fillId="14" borderId="6" xfId="0" applyFont="1" applyFill="1" applyBorder="1" applyAlignment="1" applyProtection="1">
      <alignment horizontal="left" vertical="center" wrapText="1"/>
    </xf>
    <xf numFmtId="0" fontId="20" fillId="14" borderId="9" xfId="0" applyFont="1" applyFill="1" applyBorder="1" applyAlignment="1" applyProtection="1">
      <alignment horizontal="left" vertical="center" wrapText="1"/>
    </xf>
    <xf numFmtId="166" fontId="1" fillId="12" borderId="3" xfId="0" applyNumberFormat="1" applyFont="1" applyFill="1" applyBorder="1" applyAlignment="1" applyProtection="1">
      <alignment horizontal="center" vertical="center" textRotation="90" wrapText="1"/>
    </xf>
    <xf numFmtId="0" fontId="2" fillId="2" borderId="35" xfId="0" applyFont="1" applyFill="1" applyBorder="1" applyAlignment="1" applyProtection="1">
      <alignment horizontal="center" vertical="center" textRotation="90" wrapText="1"/>
    </xf>
    <xf numFmtId="0" fontId="2" fillId="2" borderId="36" xfId="0" applyFont="1" applyFill="1" applyBorder="1" applyAlignment="1" applyProtection="1">
      <alignment horizontal="center" vertical="center" textRotation="90" wrapText="1"/>
    </xf>
    <xf numFmtId="0" fontId="2" fillId="2" borderId="32" xfId="0" applyFont="1" applyFill="1" applyBorder="1" applyAlignment="1" applyProtection="1">
      <alignment horizontal="center" vertical="center" textRotation="90" wrapText="1"/>
    </xf>
    <xf numFmtId="0" fontId="4" fillId="2" borderId="16" xfId="0" applyFont="1" applyFill="1" applyBorder="1" applyAlignment="1" applyProtection="1">
      <alignment horizontal="center" vertical="center"/>
    </xf>
    <xf numFmtId="0" fontId="4" fillId="2" borderId="1" xfId="0" applyFont="1" applyFill="1" applyBorder="1" applyAlignment="1" applyProtection="1">
      <alignment horizontal="center" vertical="center"/>
    </xf>
    <xf numFmtId="0" fontId="4" fillId="2" borderId="2" xfId="0" applyFont="1" applyFill="1" applyBorder="1" applyAlignment="1" applyProtection="1">
      <alignment horizontal="center" vertical="center"/>
    </xf>
    <xf numFmtId="166" fontId="1" fillId="2" borderId="3" xfId="0" applyNumberFormat="1" applyFont="1" applyFill="1" applyBorder="1" applyAlignment="1" applyProtection="1">
      <alignment horizontal="center" vertical="center" textRotation="90" wrapText="1"/>
    </xf>
    <xf numFmtId="164" fontId="35" fillId="3" borderId="1" xfId="0" applyNumberFormat="1" applyFont="1" applyFill="1" applyBorder="1" applyAlignment="1" applyProtection="1">
      <alignment horizontal="center" vertical="center" wrapText="1"/>
    </xf>
    <xf numFmtId="164" fontId="35" fillId="3" borderId="2" xfId="0" applyNumberFormat="1" applyFont="1" applyFill="1" applyBorder="1" applyAlignment="1" applyProtection="1">
      <alignment horizontal="center" vertical="center" wrapText="1"/>
    </xf>
    <xf numFmtId="0" fontId="2" fillId="2" borderId="4" xfId="0" applyFont="1" applyFill="1" applyBorder="1" applyAlignment="1" applyProtection="1">
      <alignment horizontal="center" vertical="center" textRotation="90" wrapText="1"/>
    </xf>
    <xf numFmtId="0" fontId="2" fillId="2" borderId="6" xfId="0" applyFont="1" applyFill="1" applyBorder="1" applyAlignment="1" applyProtection="1">
      <alignment horizontal="center" vertical="center" textRotation="90" wrapText="1"/>
    </xf>
    <xf numFmtId="0" fontId="1" fillId="4" borderId="77" xfId="0" applyFont="1" applyFill="1" applyBorder="1" applyAlignment="1" applyProtection="1">
      <alignment horizontal="center" vertical="center"/>
    </xf>
    <xf numFmtId="0" fontId="1" fillId="4" borderId="65" xfId="0" applyFont="1" applyFill="1" applyBorder="1" applyAlignment="1" applyProtection="1">
      <alignment horizontal="center" vertical="center"/>
    </xf>
    <xf numFmtId="0" fontId="1" fillId="2" borderId="78" xfId="0" applyFont="1" applyFill="1" applyBorder="1" applyAlignment="1" applyProtection="1">
      <alignment horizontal="center" vertical="center"/>
    </xf>
    <xf numFmtId="0" fontId="1" fillId="2" borderId="16" xfId="0" applyFont="1" applyFill="1" applyBorder="1" applyAlignment="1" applyProtection="1">
      <alignment horizontal="center" vertical="center" wrapText="1"/>
    </xf>
    <xf numFmtId="0" fontId="1" fillId="2" borderId="4" xfId="0" applyFont="1" applyFill="1" applyBorder="1" applyAlignment="1" applyProtection="1">
      <alignment horizontal="center" vertical="center" wrapText="1"/>
    </xf>
    <xf numFmtId="0" fontId="1" fillId="2" borderId="6" xfId="0" applyFont="1" applyFill="1" applyBorder="1" applyAlignment="1" applyProtection="1">
      <alignment horizontal="center" vertical="center" wrapText="1"/>
    </xf>
    <xf numFmtId="0" fontId="18" fillId="0" borderId="79" xfId="0" applyFont="1" applyFill="1" applyBorder="1" applyAlignment="1" applyProtection="1">
      <alignment horizontal="center" vertical="center"/>
    </xf>
    <xf numFmtId="0" fontId="18" fillId="0" borderId="71" xfId="0" applyFont="1" applyFill="1" applyBorder="1" applyAlignment="1" applyProtection="1">
      <alignment horizontal="center" vertical="center"/>
    </xf>
    <xf numFmtId="0" fontId="13" fillId="7" borderId="7" xfId="0" applyFont="1" applyFill="1" applyBorder="1" applyAlignment="1" applyProtection="1">
      <alignment horizontal="right" vertical="center"/>
    </xf>
    <xf numFmtId="0" fontId="13" fillId="7" borderId="0" xfId="0" applyFont="1" applyFill="1" applyBorder="1" applyAlignment="1" applyProtection="1">
      <alignment horizontal="right" vertical="center"/>
    </xf>
    <xf numFmtId="0" fontId="13" fillId="7" borderId="38" xfId="0" applyFont="1" applyFill="1" applyBorder="1" applyAlignment="1" applyProtection="1">
      <alignment horizontal="right" vertical="center"/>
    </xf>
    <xf numFmtId="49" fontId="1" fillId="5" borderId="3" xfId="0" applyNumberFormat="1" applyFont="1" applyFill="1" applyBorder="1" applyAlignment="1" applyProtection="1">
      <alignment horizontal="center" vertical="center" wrapText="1"/>
    </xf>
    <xf numFmtId="166" fontId="1" fillId="6" borderId="5" xfId="0" applyNumberFormat="1" applyFont="1" applyFill="1" applyBorder="1" applyAlignment="1" applyProtection="1">
      <alignment horizontal="center" vertical="center" textRotation="90" wrapText="1"/>
    </xf>
    <xf numFmtId="167" fontId="8" fillId="3" borderId="72" xfId="0" applyNumberFormat="1" applyFont="1" applyFill="1" applyBorder="1" applyAlignment="1" applyProtection="1">
      <alignment horizontal="center" vertical="center"/>
    </xf>
    <xf numFmtId="167" fontId="8" fillId="3" borderId="73" xfId="0" applyNumberFormat="1" applyFont="1" applyFill="1" applyBorder="1" applyAlignment="1" applyProtection="1">
      <alignment horizontal="center" vertical="center"/>
    </xf>
    <xf numFmtId="0" fontId="1" fillId="2" borderId="19" xfId="0" applyFont="1" applyFill="1" applyBorder="1" applyAlignment="1" applyProtection="1">
      <alignment horizontal="center" vertical="center" wrapText="1"/>
    </xf>
    <xf numFmtId="0" fontId="1" fillId="2" borderId="25" xfId="0" applyFont="1" applyFill="1" applyBorder="1" applyAlignment="1" applyProtection="1">
      <alignment horizontal="center" vertical="center" wrapText="1"/>
    </xf>
    <xf numFmtId="0" fontId="1" fillId="3" borderId="19" xfId="0" applyFont="1" applyFill="1" applyBorder="1" applyAlignment="1" applyProtection="1">
      <alignment horizontal="center" vertical="center" wrapText="1"/>
    </xf>
    <xf numFmtId="0" fontId="1" fillId="3" borderId="25" xfId="0" applyFont="1" applyFill="1" applyBorder="1" applyAlignment="1" applyProtection="1">
      <alignment horizontal="center" vertical="center" wrapText="1"/>
    </xf>
    <xf numFmtId="0" fontId="1" fillId="4" borderId="19" xfId="0" applyFont="1" applyFill="1" applyBorder="1" applyAlignment="1" applyProtection="1">
      <alignment horizontal="center" vertical="center" wrapText="1"/>
    </xf>
    <xf numFmtId="0" fontId="1" fillId="4" borderId="25" xfId="0" applyFont="1" applyFill="1" applyBorder="1" applyAlignment="1" applyProtection="1">
      <alignment horizontal="center" vertical="center" wrapText="1"/>
    </xf>
    <xf numFmtId="0" fontId="1" fillId="5" borderId="19" xfId="0" applyFont="1" applyFill="1" applyBorder="1" applyAlignment="1" applyProtection="1">
      <alignment horizontal="center" vertical="center" wrapText="1"/>
    </xf>
    <xf numFmtId="0" fontId="1" fillId="5" borderId="25" xfId="0" applyFont="1" applyFill="1" applyBorder="1" applyAlignment="1" applyProtection="1">
      <alignment horizontal="center" vertical="center" wrapText="1"/>
    </xf>
    <xf numFmtId="0" fontId="2" fillId="0" borderId="11" xfId="0" applyFont="1" applyFill="1" applyBorder="1" applyAlignment="1" applyProtection="1">
      <alignment horizontal="center" vertical="center" wrapText="1"/>
    </xf>
    <xf numFmtId="0" fontId="2" fillId="0" borderId="23" xfId="0" applyFont="1" applyFill="1" applyBorder="1" applyAlignment="1" applyProtection="1">
      <alignment horizontal="center" vertical="center" wrapText="1"/>
    </xf>
    <xf numFmtId="0" fontId="2" fillId="0" borderId="24" xfId="0" applyFont="1" applyFill="1" applyBorder="1" applyAlignment="1" applyProtection="1">
      <alignment horizontal="center" vertical="center" textRotation="90" wrapText="1"/>
    </xf>
    <xf numFmtId="0" fontId="2" fillId="0" borderId="33" xfId="0" applyFont="1" applyFill="1" applyBorder="1" applyAlignment="1" applyProtection="1">
      <alignment horizontal="center" vertical="center" textRotation="90" wrapText="1"/>
    </xf>
    <xf numFmtId="0" fontId="2" fillId="0" borderId="34" xfId="0" applyFont="1" applyFill="1" applyBorder="1" applyAlignment="1" applyProtection="1">
      <alignment horizontal="center" vertical="center" textRotation="90" wrapText="1"/>
    </xf>
    <xf numFmtId="0" fontId="5" fillId="0" borderId="17" xfId="0" applyFont="1" applyFill="1" applyBorder="1" applyAlignment="1" applyProtection="1">
      <alignment horizontal="center" vertical="center" wrapText="1"/>
    </xf>
    <xf numFmtId="164" fontId="26" fillId="3" borderId="18" xfId="0" applyNumberFormat="1" applyFont="1" applyFill="1" applyBorder="1" applyAlignment="1" applyProtection="1">
      <alignment horizontal="center" vertical="center" wrapText="1"/>
    </xf>
    <xf numFmtId="164" fontId="26" fillId="3" borderId="36" xfId="0" applyNumberFormat="1" applyFont="1" applyFill="1" applyBorder="1" applyAlignment="1" applyProtection="1">
      <alignment horizontal="center" vertical="center" wrapText="1"/>
    </xf>
    <xf numFmtId="164" fontId="26" fillId="3" borderId="27" xfId="0" applyNumberFormat="1" applyFont="1" applyFill="1" applyBorder="1" applyAlignment="1" applyProtection="1">
      <alignment horizontal="center" vertical="center" wrapText="1"/>
    </xf>
    <xf numFmtId="164" fontId="26" fillId="3" borderId="32" xfId="0" applyNumberFormat="1" applyFont="1" applyFill="1" applyBorder="1" applyAlignment="1" applyProtection="1">
      <alignment horizontal="center" vertical="center" wrapText="1"/>
    </xf>
    <xf numFmtId="0" fontId="1" fillId="2" borderId="4" xfId="0" applyFont="1" applyFill="1" applyBorder="1" applyAlignment="1" applyProtection="1">
      <alignment vertical="center"/>
    </xf>
    <xf numFmtId="0" fontId="1" fillId="2" borderId="6" xfId="0" applyFont="1" applyFill="1" applyBorder="1" applyAlignment="1" applyProtection="1">
      <alignment vertical="center"/>
    </xf>
    <xf numFmtId="0" fontId="13" fillId="7" borderId="7" xfId="0" applyFont="1" applyFill="1" applyBorder="1" applyAlignment="1" applyProtection="1">
      <alignment horizontal="right" vertical="center"/>
      <protection locked="0"/>
    </xf>
    <xf numFmtId="0" fontId="13" fillId="7" borderId="0" xfId="0" applyFont="1" applyFill="1" applyBorder="1" applyAlignment="1" applyProtection="1">
      <alignment horizontal="right" vertical="center"/>
      <protection locked="0"/>
    </xf>
    <xf numFmtId="0" fontId="13" fillId="7" borderId="38" xfId="0" applyFont="1" applyFill="1" applyBorder="1" applyAlignment="1" applyProtection="1">
      <alignment horizontal="right" vertical="center"/>
      <protection locked="0"/>
    </xf>
    <xf numFmtId="0" fontId="1" fillId="0" borderId="49" xfId="0" applyFont="1" applyFill="1" applyBorder="1" applyAlignment="1" applyProtection="1">
      <alignment horizontal="center" vertical="center" wrapText="1"/>
    </xf>
    <xf numFmtId="0" fontId="1" fillId="0" borderId="50" xfId="0" applyFont="1" applyFill="1" applyBorder="1" applyAlignment="1" applyProtection="1">
      <alignment horizontal="center" vertical="center" wrapText="1"/>
    </xf>
  </cellXfs>
  <cellStyles count="1">
    <cellStyle name="Normalny" xfId="0" builtinId="0"/>
  </cellStyles>
  <dxfs count="167">
    <dxf>
      <font>
        <b val="0"/>
        <i val="0"/>
        <color rgb="FF00B050"/>
      </font>
      <fill>
        <patternFill>
          <bgColor rgb="FFFFFF99"/>
        </patternFill>
      </fill>
    </dxf>
    <dxf>
      <font>
        <b val="0"/>
        <i val="0"/>
        <color auto="1"/>
      </font>
      <fill>
        <patternFill>
          <bgColor rgb="FFFFFF99"/>
        </patternFill>
      </fill>
    </dxf>
    <dxf>
      <font>
        <b/>
        <i val="0"/>
        <color rgb="FFFF0000"/>
      </font>
      <fill>
        <patternFill>
          <bgColor rgb="FFFFFF99"/>
        </patternFill>
      </fill>
    </dxf>
    <dxf>
      <font>
        <b/>
        <i val="0"/>
        <color theme="4" tint="-0.24994659260841701"/>
      </font>
      <fill>
        <patternFill>
          <bgColor rgb="FFFFFF66"/>
        </patternFill>
      </fill>
    </dxf>
    <dxf>
      <font>
        <b val="0"/>
        <i val="0"/>
        <color rgb="FF00B050"/>
      </font>
      <fill>
        <patternFill>
          <bgColor rgb="FFFFFF99"/>
        </patternFill>
      </fill>
    </dxf>
    <dxf>
      <font>
        <b val="0"/>
        <i val="0"/>
        <color auto="1"/>
      </font>
      <fill>
        <patternFill>
          <bgColor rgb="FFFFFF99"/>
        </patternFill>
      </fill>
    </dxf>
    <dxf>
      <font>
        <b/>
        <i val="0"/>
        <color rgb="FFFF0000"/>
      </font>
      <fill>
        <patternFill>
          <bgColor rgb="FFFFFF99"/>
        </patternFill>
      </fill>
    </dxf>
    <dxf>
      <font>
        <b/>
        <i val="0"/>
        <color theme="4" tint="-0.24994659260841701"/>
      </font>
      <fill>
        <patternFill>
          <bgColor rgb="FFFFFF66"/>
        </patternFill>
      </fill>
    </dxf>
    <dxf>
      <font>
        <color rgb="FFFF0000"/>
      </font>
      <fill>
        <patternFill>
          <bgColor theme="0"/>
        </patternFill>
      </fill>
    </dxf>
    <dxf>
      <font>
        <color rgb="FFFF0000"/>
      </font>
      <fill>
        <patternFill>
          <bgColor theme="0"/>
        </patternFill>
      </fill>
    </dxf>
    <dxf>
      <font>
        <b val="0"/>
        <i val="0"/>
        <color rgb="FF00B050"/>
      </font>
      <fill>
        <patternFill>
          <bgColor rgb="FFFFFF99"/>
        </patternFill>
      </fill>
    </dxf>
    <dxf>
      <font>
        <b val="0"/>
        <i val="0"/>
        <color auto="1"/>
      </font>
      <fill>
        <patternFill>
          <bgColor rgb="FFFFFF99"/>
        </patternFill>
      </fill>
    </dxf>
    <dxf>
      <font>
        <b/>
        <i val="0"/>
        <color rgb="FFFF0000"/>
      </font>
      <fill>
        <patternFill>
          <bgColor rgb="FFFFFF99"/>
        </patternFill>
      </fill>
    </dxf>
    <dxf>
      <font>
        <b/>
        <i val="0"/>
        <color theme="4" tint="-0.24994659260841701"/>
      </font>
      <fill>
        <patternFill>
          <bgColor rgb="FFFFFF66"/>
        </patternFill>
      </fill>
    </dxf>
    <dxf>
      <font>
        <b val="0"/>
        <i val="0"/>
        <color rgb="FF00B050"/>
      </font>
      <fill>
        <patternFill>
          <bgColor rgb="FFFFFF99"/>
        </patternFill>
      </fill>
    </dxf>
    <dxf>
      <font>
        <b val="0"/>
        <i val="0"/>
        <color auto="1"/>
      </font>
      <fill>
        <patternFill>
          <bgColor rgb="FFFFFF99"/>
        </patternFill>
      </fill>
    </dxf>
    <dxf>
      <font>
        <b/>
        <i val="0"/>
        <color rgb="FFFF0000"/>
      </font>
      <fill>
        <patternFill>
          <bgColor rgb="FFFFFF99"/>
        </patternFill>
      </fill>
    </dxf>
    <dxf>
      <font>
        <b/>
        <i val="0"/>
        <color theme="4" tint="-0.24994659260841701"/>
      </font>
      <fill>
        <patternFill>
          <bgColor rgb="FFFFFF66"/>
        </patternFill>
      </fill>
    </dxf>
    <dxf>
      <font>
        <color rgb="FFFF0000"/>
      </font>
      <fill>
        <patternFill>
          <bgColor theme="0"/>
        </patternFill>
      </fill>
    </dxf>
    <dxf>
      <font>
        <color rgb="FFFF0000"/>
      </font>
      <fill>
        <patternFill>
          <bgColor theme="0"/>
        </patternFill>
      </fill>
    </dxf>
    <dxf>
      <font>
        <b val="0"/>
        <i val="0"/>
        <color rgb="FF00B050"/>
      </font>
      <fill>
        <patternFill>
          <bgColor rgb="FFFFFF99"/>
        </patternFill>
      </fill>
    </dxf>
    <dxf>
      <font>
        <b val="0"/>
        <i val="0"/>
        <color auto="1"/>
      </font>
      <fill>
        <patternFill>
          <bgColor rgb="FFFFFF99"/>
        </patternFill>
      </fill>
    </dxf>
    <dxf>
      <font>
        <b/>
        <i val="0"/>
        <color rgb="FFFF0000"/>
      </font>
      <fill>
        <patternFill>
          <bgColor rgb="FFFFFF99"/>
        </patternFill>
      </fill>
    </dxf>
    <dxf>
      <font>
        <b/>
        <i val="0"/>
        <color theme="4" tint="-0.24994659260841701"/>
      </font>
      <fill>
        <patternFill>
          <bgColor rgb="FFFFFF66"/>
        </patternFill>
      </fill>
    </dxf>
    <dxf>
      <font>
        <b val="0"/>
        <i val="0"/>
        <color rgb="FF00B050"/>
      </font>
      <fill>
        <patternFill>
          <bgColor rgb="FFFFFF99"/>
        </patternFill>
      </fill>
    </dxf>
    <dxf>
      <font>
        <b val="0"/>
        <i val="0"/>
        <color auto="1"/>
      </font>
      <fill>
        <patternFill>
          <bgColor rgb="FFFFFF99"/>
        </patternFill>
      </fill>
    </dxf>
    <dxf>
      <font>
        <b/>
        <i val="0"/>
        <color rgb="FFFF0000"/>
      </font>
      <fill>
        <patternFill>
          <bgColor rgb="FFFFFF99"/>
        </patternFill>
      </fill>
    </dxf>
    <dxf>
      <font>
        <b/>
        <i val="0"/>
        <color theme="4" tint="-0.24994659260841701"/>
      </font>
      <fill>
        <patternFill>
          <bgColor rgb="FFFFFF66"/>
        </patternFill>
      </fill>
    </dxf>
    <dxf>
      <font>
        <color rgb="FFFF0000"/>
      </font>
      <fill>
        <patternFill>
          <bgColor theme="0"/>
        </patternFill>
      </fill>
    </dxf>
    <dxf>
      <font>
        <color rgb="FFFF0000"/>
      </font>
      <fill>
        <patternFill>
          <bgColor theme="0"/>
        </patternFill>
      </fill>
    </dxf>
    <dxf>
      <font>
        <b val="0"/>
        <i val="0"/>
        <color rgb="FF00B050"/>
      </font>
      <fill>
        <patternFill>
          <bgColor rgb="FFFFFF99"/>
        </patternFill>
      </fill>
    </dxf>
    <dxf>
      <font>
        <b val="0"/>
        <i val="0"/>
        <color auto="1"/>
      </font>
      <fill>
        <patternFill>
          <bgColor rgb="FFFFFF99"/>
        </patternFill>
      </fill>
    </dxf>
    <dxf>
      <font>
        <b/>
        <i val="0"/>
        <color rgb="FFFF0000"/>
      </font>
      <fill>
        <patternFill>
          <bgColor rgb="FFFFFF99"/>
        </patternFill>
      </fill>
    </dxf>
    <dxf>
      <font>
        <b/>
        <i val="0"/>
        <color theme="4" tint="-0.24994659260841701"/>
      </font>
      <fill>
        <patternFill>
          <bgColor rgb="FFFFFF66"/>
        </patternFill>
      </fill>
    </dxf>
    <dxf>
      <font>
        <b val="0"/>
        <i val="0"/>
        <color rgb="FF00B050"/>
      </font>
      <fill>
        <patternFill>
          <bgColor rgb="FFFFFF99"/>
        </patternFill>
      </fill>
    </dxf>
    <dxf>
      <font>
        <b val="0"/>
        <i val="0"/>
        <color auto="1"/>
      </font>
      <fill>
        <patternFill>
          <bgColor rgb="FFFFFF99"/>
        </patternFill>
      </fill>
    </dxf>
    <dxf>
      <font>
        <b/>
        <i val="0"/>
        <color rgb="FFFF0000"/>
      </font>
      <fill>
        <patternFill>
          <bgColor rgb="FFFFFF99"/>
        </patternFill>
      </fill>
    </dxf>
    <dxf>
      <font>
        <b/>
        <i val="0"/>
        <color theme="4" tint="-0.24994659260841701"/>
      </font>
      <fill>
        <patternFill>
          <bgColor rgb="FFFFFF66"/>
        </patternFill>
      </fill>
    </dxf>
    <dxf>
      <font>
        <color rgb="FFFF0000"/>
      </font>
      <fill>
        <patternFill>
          <bgColor theme="0"/>
        </patternFill>
      </fill>
    </dxf>
    <dxf>
      <font>
        <color rgb="FFFF0000"/>
      </font>
      <fill>
        <patternFill>
          <bgColor theme="0"/>
        </patternFill>
      </fill>
    </dxf>
    <dxf>
      <font>
        <b val="0"/>
        <i val="0"/>
        <color rgb="FF00B050"/>
      </font>
      <fill>
        <patternFill>
          <bgColor rgb="FFFFFF99"/>
        </patternFill>
      </fill>
    </dxf>
    <dxf>
      <font>
        <b val="0"/>
        <i val="0"/>
        <color auto="1"/>
      </font>
      <fill>
        <patternFill>
          <bgColor rgb="FFFFFF99"/>
        </patternFill>
      </fill>
    </dxf>
    <dxf>
      <font>
        <b/>
        <i val="0"/>
        <color rgb="FFFF0000"/>
      </font>
      <fill>
        <patternFill>
          <bgColor rgb="FFFFFF99"/>
        </patternFill>
      </fill>
    </dxf>
    <dxf>
      <font>
        <b/>
        <i val="0"/>
        <color theme="4" tint="-0.24994659260841701"/>
      </font>
      <fill>
        <patternFill>
          <bgColor rgb="FFFFFF66"/>
        </patternFill>
      </fill>
    </dxf>
    <dxf>
      <font>
        <b val="0"/>
        <i val="0"/>
        <color rgb="FF00B050"/>
      </font>
      <fill>
        <patternFill>
          <bgColor rgb="FFFFFF99"/>
        </patternFill>
      </fill>
    </dxf>
    <dxf>
      <font>
        <b val="0"/>
        <i val="0"/>
        <color auto="1"/>
      </font>
      <fill>
        <patternFill>
          <bgColor rgb="FFFFFF99"/>
        </patternFill>
      </fill>
    </dxf>
    <dxf>
      <font>
        <b/>
        <i val="0"/>
        <color rgb="FFFF0000"/>
      </font>
      <fill>
        <patternFill>
          <bgColor rgb="FFFFFF99"/>
        </patternFill>
      </fill>
    </dxf>
    <dxf>
      <font>
        <b/>
        <i val="0"/>
        <color theme="4" tint="-0.24994659260841701"/>
      </font>
      <fill>
        <patternFill>
          <bgColor rgb="FFFFFF66"/>
        </patternFill>
      </fill>
    </dxf>
    <dxf>
      <font>
        <color rgb="FFFF0000"/>
      </font>
      <fill>
        <patternFill>
          <bgColor theme="0"/>
        </patternFill>
      </fill>
    </dxf>
    <dxf>
      <font>
        <color rgb="FFFF0000"/>
      </font>
      <fill>
        <patternFill>
          <bgColor theme="0"/>
        </patternFill>
      </fill>
    </dxf>
    <dxf>
      <font>
        <b val="0"/>
        <i val="0"/>
        <color rgb="FF00B050"/>
      </font>
      <fill>
        <patternFill>
          <bgColor rgb="FFFFFF99"/>
        </patternFill>
      </fill>
    </dxf>
    <dxf>
      <font>
        <b val="0"/>
        <i val="0"/>
        <color auto="1"/>
      </font>
      <fill>
        <patternFill>
          <bgColor rgb="FFFFFF99"/>
        </patternFill>
      </fill>
    </dxf>
    <dxf>
      <font>
        <b/>
        <i val="0"/>
        <color rgb="FFFF0000"/>
      </font>
      <fill>
        <patternFill>
          <bgColor rgb="FFFFFF99"/>
        </patternFill>
      </fill>
    </dxf>
    <dxf>
      <font>
        <b/>
        <i val="0"/>
        <color theme="4" tint="-0.24994659260841701"/>
      </font>
      <fill>
        <patternFill>
          <bgColor rgb="FFFFFF66"/>
        </patternFill>
      </fill>
    </dxf>
    <dxf>
      <font>
        <b val="0"/>
        <i val="0"/>
        <color rgb="FF00B050"/>
      </font>
      <fill>
        <patternFill>
          <bgColor rgb="FFFFFF99"/>
        </patternFill>
      </fill>
    </dxf>
    <dxf>
      <font>
        <b val="0"/>
        <i val="0"/>
        <color auto="1"/>
      </font>
      <fill>
        <patternFill>
          <bgColor rgb="FFFFFF99"/>
        </patternFill>
      </fill>
    </dxf>
    <dxf>
      <font>
        <b/>
        <i val="0"/>
        <color rgb="FFFF0000"/>
      </font>
      <fill>
        <patternFill>
          <bgColor rgb="FFFFFF99"/>
        </patternFill>
      </fill>
    </dxf>
    <dxf>
      <font>
        <b/>
        <i val="0"/>
        <color theme="4" tint="-0.24994659260841701"/>
      </font>
      <fill>
        <patternFill>
          <bgColor rgb="FFFFFF66"/>
        </patternFill>
      </fill>
    </dxf>
    <dxf>
      <font>
        <color rgb="FFFF0000"/>
      </font>
      <fill>
        <patternFill>
          <bgColor theme="0"/>
        </patternFill>
      </fill>
    </dxf>
    <dxf>
      <font>
        <color rgb="FFFF0000"/>
      </font>
      <fill>
        <patternFill>
          <bgColor theme="0"/>
        </patternFill>
      </fill>
    </dxf>
    <dxf>
      <font>
        <b val="0"/>
        <i val="0"/>
        <color rgb="FF00B050"/>
      </font>
      <fill>
        <patternFill>
          <bgColor rgb="FFFFFF99"/>
        </patternFill>
      </fill>
    </dxf>
    <dxf>
      <font>
        <b val="0"/>
        <i val="0"/>
        <color auto="1"/>
      </font>
      <fill>
        <patternFill>
          <bgColor rgb="FFFFFF99"/>
        </patternFill>
      </fill>
    </dxf>
    <dxf>
      <font>
        <b/>
        <i val="0"/>
        <color rgb="FFFF0000"/>
      </font>
      <fill>
        <patternFill>
          <bgColor rgb="FFFFFF99"/>
        </patternFill>
      </fill>
    </dxf>
    <dxf>
      <font>
        <b/>
        <i val="0"/>
        <color theme="4" tint="-0.24994659260841701"/>
      </font>
      <fill>
        <patternFill>
          <bgColor rgb="FFFFFF66"/>
        </patternFill>
      </fill>
    </dxf>
    <dxf>
      <font>
        <b val="0"/>
        <i val="0"/>
        <color rgb="FF00B050"/>
      </font>
      <fill>
        <patternFill>
          <bgColor rgb="FFFFFF99"/>
        </patternFill>
      </fill>
    </dxf>
    <dxf>
      <font>
        <b val="0"/>
        <i val="0"/>
        <color auto="1"/>
      </font>
      <fill>
        <patternFill>
          <bgColor rgb="FFFFFF99"/>
        </patternFill>
      </fill>
    </dxf>
    <dxf>
      <font>
        <b/>
        <i val="0"/>
        <color rgb="FFFF0000"/>
      </font>
      <fill>
        <patternFill>
          <bgColor rgb="FFFFFF99"/>
        </patternFill>
      </fill>
    </dxf>
    <dxf>
      <font>
        <b/>
        <i val="0"/>
        <color theme="4" tint="-0.24994659260841701"/>
      </font>
      <fill>
        <patternFill>
          <bgColor rgb="FFFFFF66"/>
        </patternFill>
      </fill>
    </dxf>
    <dxf>
      <font>
        <color rgb="FFFF0000"/>
      </font>
      <fill>
        <patternFill>
          <bgColor theme="0"/>
        </patternFill>
      </fill>
    </dxf>
    <dxf>
      <font>
        <color rgb="FFFF0000"/>
      </font>
      <fill>
        <patternFill>
          <bgColor theme="0"/>
        </patternFill>
      </fill>
    </dxf>
    <dxf>
      <font>
        <b val="0"/>
        <i val="0"/>
        <color rgb="FF00B050"/>
      </font>
      <fill>
        <patternFill>
          <bgColor rgb="FFFFFF99"/>
        </patternFill>
      </fill>
    </dxf>
    <dxf>
      <font>
        <b val="0"/>
        <i val="0"/>
        <color auto="1"/>
      </font>
      <fill>
        <patternFill>
          <bgColor rgb="FFFFFF99"/>
        </patternFill>
      </fill>
    </dxf>
    <dxf>
      <font>
        <b/>
        <i val="0"/>
        <color rgb="FFFF0000"/>
      </font>
      <fill>
        <patternFill>
          <bgColor rgb="FFFFFF99"/>
        </patternFill>
      </fill>
    </dxf>
    <dxf>
      <font>
        <b/>
        <i val="0"/>
        <color theme="4" tint="-0.24994659260841701"/>
      </font>
      <fill>
        <patternFill>
          <bgColor rgb="FFFFFF66"/>
        </patternFill>
      </fill>
    </dxf>
    <dxf>
      <font>
        <b val="0"/>
        <i val="0"/>
        <color rgb="FF00B050"/>
      </font>
      <fill>
        <patternFill>
          <bgColor rgb="FFFFFF99"/>
        </patternFill>
      </fill>
    </dxf>
    <dxf>
      <font>
        <b val="0"/>
        <i val="0"/>
        <color auto="1"/>
      </font>
      <fill>
        <patternFill>
          <bgColor rgb="FFFFFF99"/>
        </patternFill>
      </fill>
    </dxf>
    <dxf>
      <font>
        <b/>
        <i val="0"/>
        <color rgb="FFFF0000"/>
      </font>
      <fill>
        <patternFill>
          <bgColor rgb="FFFFFF99"/>
        </patternFill>
      </fill>
    </dxf>
    <dxf>
      <font>
        <b/>
        <i val="0"/>
        <color theme="4" tint="-0.24994659260841701"/>
      </font>
      <fill>
        <patternFill>
          <bgColor rgb="FFFFFF66"/>
        </patternFill>
      </fill>
    </dxf>
    <dxf>
      <font>
        <color rgb="FFFF0000"/>
      </font>
      <fill>
        <patternFill>
          <bgColor theme="0"/>
        </patternFill>
      </fill>
    </dxf>
    <dxf>
      <font>
        <color rgb="FFFF0000"/>
      </font>
      <fill>
        <patternFill>
          <bgColor theme="0"/>
        </patternFill>
      </fill>
    </dxf>
    <dxf>
      <font>
        <b val="0"/>
        <i val="0"/>
        <color rgb="FF00B050"/>
      </font>
      <fill>
        <patternFill>
          <bgColor rgb="FFFFFF99"/>
        </patternFill>
      </fill>
    </dxf>
    <dxf>
      <font>
        <b val="0"/>
        <i val="0"/>
        <color auto="1"/>
      </font>
      <fill>
        <patternFill>
          <bgColor rgb="FFFFFF99"/>
        </patternFill>
      </fill>
    </dxf>
    <dxf>
      <font>
        <b/>
        <i val="0"/>
        <color rgb="FFFF0000"/>
      </font>
      <fill>
        <patternFill>
          <bgColor rgb="FFFFFF99"/>
        </patternFill>
      </fill>
    </dxf>
    <dxf>
      <font>
        <b/>
        <i val="0"/>
        <color theme="4" tint="-0.24994659260841701"/>
      </font>
      <fill>
        <patternFill>
          <bgColor rgb="FFFFFF66"/>
        </patternFill>
      </fill>
    </dxf>
    <dxf>
      <font>
        <b val="0"/>
        <i val="0"/>
        <color rgb="FF00B050"/>
      </font>
      <fill>
        <patternFill>
          <bgColor rgb="FFFFFF99"/>
        </patternFill>
      </fill>
    </dxf>
    <dxf>
      <font>
        <b val="0"/>
        <i val="0"/>
        <color auto="1"/>
      </font>
      <fill>
        <patternFill>
          <bgColor rgb="FFFFFF99"/>
        </patternFill>
      </fill>
    </dxf>
    <dxf>
      <font>
        <b/>
        <i val="0"/>
        <color rgb="FFFF0000"/>
      </font>
      <fill>
        <patternFill>
          <bgColor rgb="FFFFFF99"/>
        </patternFill>
      </fill>
    </dxf>
    <dxf>
      <font>
        <b/>
        <i val="0"/>
        <color theme="4" tint="-0.24994659260841701"/>
      </font>
      <fill>
        <patternFill>
          <bgColor rgb="FFFFFF66"/>
        </patternFill>
      </fill>
    </dxf>
    <dxf>
      <font>
        <color rgb="FFFF0000"/>
      </font>
      <fill>
        <patternFill>
          <bgColor theme="0"/>
        </patternFill>
      </fill>
    </dxf>
    <dxf>
      <font>
        <color rgb="FFFF0000"/>
      </font>
      <fill>
        <patternFill>
          <bgColor theme="0"/>
        </patternFill>
      </fill>
    </dxf>
    <dxf>
      <font>
        <b val="0"/>
        <i val="0"/>
        <color rgb="FF00B050"/>
      </font>
      <fill>
        <patternFill>
          <bgColor rgb="FFFFFF99"/>
        </patternFill>
      </fill>
    </dxf>
    <dxf>
      <font>
        <b val="0"/>
        <i val="0"/>
        <color auto="1"/>
      </font>
      <fill>
        <patternFill>
          <bgColor rgb="FFFFFF99"/>
        </patternFill>
      </fill>
    </dxf>
    <dxf>
      <font>
        <b/>
        <i val="0"/>
        <color rgb="FFFF0000"/>
      </font>
      <fill>
        <patternFill>
          <bgColor rgb="FFFFFF99"/>
        </patternFill>
      </fill>
    </dxf>
    <dxf>
      <font>
        <b/>
        <i val="0"/>
        <color theme="4" tint="-0.24994659260841701"/>
      </font>
      <fill>
        <patternFill>
          <bgColor rgb="FFFFFF66"/>
        </patternFill>
      </fill>
    </dxf>
    <dxf>
      <font>
        <b val="0"/>
        <i val="0"/>
        <color rgb="FF00B050"/>
      </font>
      <fill>
        <patternFill>
          <bgColor rgb="FFFFFF99"/>
        </patternFill>
      </fill>
    </dxf>
    <dxf>
      <font>
        <b val="0"/>
        <i val="0"/>
        <color auto="1"/>
      </font>
      <fill>
        <patternFill>
          <bgColor rgb="FFFFFF99"/>
        </patternFill>
      </fill>
    </dxf>
    <dxf>
      <font>
        <b/>
        <i val="0"/>
        <color rgb="FFFF0000"/>
      </font>
      <fill>
        <patternFill>
          <bgColor rgb="FFFFFF99"/>
        </patternFill>
      </fill>
    </dxf>
    <dxf>
      <font>
        <b/>
        <i val="0"/>
        <color theme="4" tint="-0.24994659260841701"/>
      </font>
      <fill>
        <patternFill>
          <bgColor rgb="FFFFFF66"/>
        </patternFill>
      </fill>
    </dxf>
    <dxf>
      <font>
        <color rgb="FFFF0000"/>
      </font>
      <fill>
        <patternFill>
          <bgColor theme="0"/>
        </patternFill>
      </fill>
    </dxf>
    <dxf>
      <font>
        <color rgb="FFFF0000"/>
      </font>
      <fill>
        <patternFill>
          <bgColor theme="0"/>
        </patternFill>
      </fill>
    </dxf>
    <dxf>
      <font>
        <b val="0"/>
        <i val="0"/>
        <color rgb="FF00B050"/>
      </font>
      <fill>
        <patternFill>
          <bgColor rgb="FFFFFF99"/>
        </patternFill>
      </fill>
    </dxf>
    <dxf>
      <font>
        <b val="0"/>
        <i val="0"/>
        <color auto="1"/>
      </font>
      <fill>
        <patternFill>
          <bgColor rgb="FFFFFF99"/>
        </patternFill>
      </fill>
    </dxf>
    <dxf>
      <font>
        <b/>
        <i val="0"/>
        <color rgb="FFFF0000"/>
      </font>
      <fill>
        <patternFill>
          <bgColor rgb="FFFFFF99"/>
        </patternFill>
      </fill>
    </dxf>
    <dxf>
      <font>
        <b/>
        <i val="0"/>
        <color theme="4" tint="-0.24994659260841701"/>
      </font>
      <fill>
        <patternFill>
          <bgColor rgb="FFFFFF66"/>
        </patternFill>
      </fill>
    </dxf>
    <dxf>
      <font>
        <b val="0"/>
        <i val="0"/>
        <color rgb="FF00B050"/>
      </font>
      <fill>
        <patternFill>
          <bgColor rgb="FFFFFF99"/>
        </patternFill>
      </fill>
    </dxf>
    <dxf>
      <font>
        <b val="0"/>
        <i val="0"/>
        <color auto="1"/>
      </font>
      <fill>
        <patternFill>
          <bgColor rgb="FFFFFF99"/>
        </patternFill>
      </fill>
    </dxf>
    <dxf>
      <font>
        <b/>
        <i val="0"/>
        <color rgb="FFFF0000"/>
      </font>
      <fill>
        <patternFill>
          <bgColor rgb="FFFFFF99"/>
        </patternFill>
      </fill>
    </dxf>
    <dxf>
      <font>
        <b/>
        <i val="0"/>
        <color theme="4" tint="-0.24994659260841701"/>
      </font>
      <fill>
        <patternFill>
          <bgColor rgb="FFFFFF66"/>
        </patternFill>
      </fill>
    </dxf>
    <dxf>
      <font>
        <color rgb="FFFF0000"/>
      </font>
      <fill>
        <patternFill>
          <bgColor theme="0"/>
        </patternFill>
      </fill>
    </dxf>
    <dxf>
      <font>
        <color rgb="FFFF0000"/>
      </font>
      <fill>
        <patternFill>
          <bgColor theme="0"/>
        </patternFill>
      </fill>
    </dxf>
    <dxf>
      <font>
        <b val="0"/>
        <i val="0"/>
        <color rgb="FF00B050"/>
      </font>
      <fill>
        <patternFill>
          <bgColor rgb="FFFFFF99"/>
        </patternFill>
      </fill>
    </dxf>
    <dxf>
      <font>
        <b val="0"/>
        <i val="0"/>
        <color auto="1"/>
      </font>
      <fill>
        <patternFill>
          <bgColor rgb="FFFFFF99"/>
        </patternFill>
      </fill>
    </dxf>
    <dxf>
      <font>
        <b/>
        <i val="0"/>
        <color rgb="FFFF0000"/>
      </font>
      <fill>
        <patternFill>
          <bgColor rgb="FFFFFF99"/>
        </patternFill>
      </fill>
    </dxf>
    <dxf>
      <font>
        <b/>
        <i val="0"/>
        <color theme="4" tint="-0.24994659260841701"/>
      </font>
      <fill>
        <patternFill>
          <bgColor rgb="FFFFFF66"/>
        </patternFill>
      </fill>
    </dxf>
    <dxf>
      <font>
        <b val="0"/>
        <i val="0"/>
        <color rgb="FF00B050"/>
      </font>
      <fill>
        <patternFill>
          <bgColor rgb="FFFFFF99"/>
        </patternFill>
      </fill>
    </dxf>
    <dxf>
      <font>
        <b val="0"/>
        <i val="0"/>
        <color auto="1"/>
      </font>
      <fill>
        <patternFill>
          <bgColor rgb="FFFFFF99"/>
        </patternFill>
      </fill>
    </dxf>
    <dxf>
      <font>
        <b/>
        <i val="0"/>
        <color rgb="FFFF0000"/>
      </font>
      <fill>
        <patternFill>
          <bgColor rgb="FFFFFF99"/>
        </patternFill>
      </fill>
    </dxf>
    <dxf>
      <font>
        <b/>
        <i val="0"/>
        <color theme="4" tint="-0.24994659260841701"/>
      </font>
      <fill>
        <patternFill>
          <bgColor rgb="FFFFFF66"/>
        </patternFill>
      </fill>
    </dxf>
    <dxf>
      <font>
        <color rgb="FFFF0000"/>
      </font>
      <fill>
        <patternFill>
          <bgColor theme="0"/>
        </patternFill>
      </fill>
    </dxf>
    <dxf>
      <font>
        <color rgb="FFFF0000"/>
      </font>
      <fill>
        <patternFill>
          <bgColor theme="0"/>
        </patternFill>
      </fill>
    </dxf>
    <dxf>
      <fill>
        <patternFill>
          <bgColor rgb="FFF0F0F0"/>
        </patternFill>
      </fill>
    </dxf>
    <dxf>
      <fill>
        <patternFill>
          <bgColor rgb="FFEBEBEB"/>
        </patternFill>
      </fill>
    </dxf>
    <dxf>
      <fill>
        <patternFill>
          <bgColor rgb="FFEBEBEB"/>
        </patternFill>
      </fill>
    </dxf>
    <dxf>
      <font>
        <color rgb="FFEBEBEB"/>
      </font>
    </dxf>
    <dxf>
      <font>
        <color rgb="FFEBEBEB"/>
      </font>
    </dxf>
    <dxf>
      <font>
        <color rgb="FFFF0000"/>
      </font>
    </dxf>
    <dxf>
      <font>
        <color rgb="FFEBEBEB"/>
      </font>
    </dxf>
    <dxf>
      <font>
        <color rgb="FFEBEBEB"/>
      </font>
    </dxf>
    <dxf>
      <font>
        <color rgb="FFFF0000"/>
      </font>
    </dxf>
    <dxf>
      <font>
        <color rgb="FFEBEBEB"/>
      </font>
    </dxf>
    <dxf>
      <font>
        <color rgb="FFEBEBEB"/>
      </font>
    </dxf>
    <dxf>
      <font>
        <color rgb="FFFF0000"/>
      </font>
    </dxf>
    <dxf>
      <font>
        <color rgb="FFEBEBEB"/>
      </font>
    </dxf>
    <dxf>
      <font>
        <color rgb="FFEBEBEB"/>
      </font>
    </dxf>
    <dxf>
      <font>
        <color rgb="FFFF0000"/>
      </font>
    </dxf>
    <dxf>
      <font>
        <color rgb="FFEBEBEB"/>
      </font>
    </dxf>
    <dxf>
      <font>
        <color rgb="FFEBEBEB"/>
      </font>
    </dxf>
    <dxf>
      <font>
        <color rgb="FFFF0000"/>
      </font>
    </dxf>
    <dxf>
      <font>
        <color rgb="FFEBEBEB"/>
      </font>
    </dxf>
    <dxf>
      <fill>
        <patternFill>
          <bgColor rgb="FFF0F0F0"/>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ont>
        <color rgb="FFEBEBEB"/>
      </font>
    </dxf>
    <dxf>
      <font>
        <color rgb="FFFF0000"/>
      </font>
    </dxf>
    <dxf>
      <font>
        <color rgb="FFEBEBEB"/>
      </font>
    </dxf>
    <dxf>
      <font>
        <color rgb="FFEBEBEB"/>
      </font>
    </dxf>
    <dxf>
      <font>
        <color rgb="FFFF0000"/>
      </font>
    </dxf>
    <dxf>
      <font>
        <color rgb="FFEBEBEB"/>
      </font>
    </dxf>
    <dxf>
      <font>
        <color rgb="FFEBEBEB"/>
      </font>
    </dxf>
    <dxf>
      <font>
        <color rgb="FFFF0000"/>
      </font>
    </dxf>
    <dxf>
      <font>
        <color rgb="FFEBEBEB"/>
      </font>
    </dxf>
    <dxf>
      <font>
        <color rgb="FFEBEBEB"/>
      </font>
    </dxf>
    <dxf>
      <font>
        <color rgb="FFFF0000"/>
      </font>
    </dxf>
    <dxf>
      <font>
        <color rgb="FFEBEBEB"/>
      </font>
    </dxf>
    <dxf>
      <font>
        <color rgb="FFEBEBEB"/>
      </font>
    </dxf>
    <dxf>
      <font>
        <color rgb="FFFF0000"/>
      </font>
    </dxf>
    <dxf>
      <font>
        <color rgb="FFEBEBEB"/>
      </font>
    </dxf>
    <dxf>
      <font>
        <color rgb="FFEBEBEB"/>
      </font>
    </dxf>
    <dxf>
      <font>
        <color rgb="FFFF0000"/>
      </font>
    </dxf>
    <dxf>
      <font>
        <color rgb="FFEBEBEB"/>
      </font>
    </dxf>
    <dxf>
      <font>
        <color rgb="FFEBEBEB"/>
      </font>
    </dxf>
    <dxf>
      <font>
        <color rgb="FFFF0000"/>
      </font>
    </dxf>
    <dxf>
      <font>
        <color rgb="FFFF0000"/>
      </font>
    </dxf>
    <dxf>
      <font>
        <color rgb="FFFF0000"/>
      </font>
    </dxf>
    <dxf>
      <font>
        <color rgb="FFFF0000"/>
      </font>
    </dxf>
  </dxfs>
  <tableStyles count="0" defaultTableStyle="TableStyleMedium9" defaultPivotStyle="PivotStyleLight16"/>
  <colors>
    <mruColors>
      <color rgb="FFFFFF66"/>
      <color rgb="FFEBEBEB"/>
      <color rgb="FFF0F0F0"/>
      <color rgb="FFEAEAEA"/>
      <color rgb="FFE6E6E6"/>
      <color rgb="FFE0E0E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activeX/activeX2.xml><?xml version="1.0" encoding="utf-8"?>
<ax:ocx xmlns:ax="http://schemas.microsoft.com/office/2006/activeX" xmlns:r="http://schemas.openxmlformats.org/officeDocument/2006/relationships" ax:classid="{8BD21D30-EC42-11CE-9E0D-00AA006002F3}" ax:persistence="persistStreamInit" r:id="rId1"/>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228600</xdr:colOff>
          <xdr:row>0</xdr:row>
          <xdr:rowOff>57150</xdr:rowOff>
        </xdr:from>
        <xdr:to>
          <xdr:col>1</xdr:col>
          <xdr:colOff>1704975</xdr:colOff>
          <xdr:row>2</xdr:row>
          <xdr:rowOff>47625</xdr:rowOff>
        </xdr:to>
        <xdr:sp macro="" textlink="">
          <xdr:nvSpPr>
            <xdr:cNvPr id="13317" name="ComboBox1" hidden="1">
              <a:extLst>
                <a:ext uri="{63B3BB69-23CF-44E3-9099-C40C66FF867C}">
                  <a14:compatExt spid="_x0000_s133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1990725</xdr:colOff>
          <xdr:row>0</xdr:row>
          <xdr:rowOff>57150</xdr:rowOff>
        </xdr:from>
        <xdr:to>
          <xdr:col>23</xdr:col>
          <xdr:colOff>66675</xdr:colOff>
          <xdr:row>2</xdr:row>
          <xdr:rowOff>57150</xdr:rowOff>
        </xdr:to>
        <xdr:sp macro="" textlink="">
          <xdr:nvSpPr>
            <xdr:cNvPr id="13320" name="ComboBox2" hidden="1">
              <a:extLst>
                <a:ext uri="{63B3BB69-23CF-44E3-9099-C40C66FF867C}">
                  <a14:compatExt spid="_x0000_s133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fPrintsWithSheet="0"/>
      </xdr:twoCellAnchor>
    </mc:Choice>
    <mc:Fallback/>
  </mc:AlternateContent>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pageSetUpPr fitToPage="1"/>
  </sheetPr>
  <dimension ref="A1:AZ61"/>
  <sheetViews>
    <sheetView showGridLines="0" tabSelected="1" zoomScaleNormal="100" workbookViewId="0">
      <pane ySplit="12" topLeftCell="A13" activePane="bottomLeft" state="frozen"/>
      <selection activeCell="B13" sqref="B13"/>
      <selection pane="bottomLeft" activeCell="AB1" sqref="AB1:AZ1048576"/>
    </sheetView>
  </sheetViews>
  <sheetFormatPr defaultRowHeight="12.75" x14ac:dyDescent="0.2"/>
  <cols>
    <col min="1" max="1" width="4.28515625" style="1" customWidth="1"/>
    <col min="2" max="2" width="30" style="1" customWidth="1"/>
    <col min="3" max="3" width="4.5703125" style="1" bestFit="1" customWidth="1"/>
    <col min="4" max="4" width="3" style="1" customWidth="1"/>
    <col min="5" max="5" width="4.5703125" style="1" bestFit="1" customWidth="1"/>
    <col min="6" max="6" width="3" style="1" bestFit="1" customWidth="1"/>
    <col min="7" max="7" width="4.5703125" style="1" bestFit="1" customWidth="1"/>
    <col min="8" max="8" width="3" style="1" bestFit="1" customWidth="1"/>
    <col min="9" max="9" width="4.5703125" style="1" bestFit="1" customWidth="1"/>
    <col min="10" max="10" width="3" style="1" bestFit="1" customWidth="1"/>
    <col min="11" max="11" width="4.5703125" style="1" bestFit="1" customWidth="1"/>
    <col min="12" max="12" width="3" style="1" bestFit="1" customWidth="1"/>
    <col min="13" max="13" width="5.7109375" style="1" customWidth="1"/>
    <col min="14" max="14" width="4.7109375" style="1" customWidth="1"/>
    <col min="15" max="16" width="5.7109375" style="1" customWidth="1"/>
    <col min="17" max="17" width="4.7109375" style="1" customWidth="1"/>
    <col min="18" max="18" width="5.7109375" style="1" customWidth="1"/>
    <col min="19" max="19" width="4.7109375" style="1" customWidth="1"/>
    <col min="20" max="21" width="5.7109375" style="1" customWidth="1"/>
    <col min="22" max="22" width="4.7109375" style="1" customWidth="1"/>
    <col min="23" max="23" width="5.7109375" style="1" customWidth="1"/>
    <col min="24" max="24" width="4.7109375" style="1" customWidth="1"/>
    <col min="25" max="26" width="5.7109375" style="1" customWidth="1"/>
    <col min="27" max="27" width="4.7109375" style="1" customWidth="1"/>
    <col min="28" max="28" width="3.85546875" style="62" hidden="1" customWidth="1"/>
    <col min="29" max="29" width="8.28515625" style="62" hidden="1" customWidth="1"/>
    <col min="30" max="30" width="3.85546875" style="62" hidden="1" customWidth="1"/>
    <col min="31" max="31" width="12.28515625" style="62" hidden="1" customWidth="1"/>
    <col min="32" max="32" width="13.5703125" style="62" hidden="1" customWidth="1"/>
    <col min="33" max="33" width="16.140625" style="62" hidden="1" customWidth="1"/>
    <col min="34" max="34" width="12.7109375" style="62" hidden="1" customWidth="1"/>
    <col min="35" max="35" width="14.7109375" style="62" hidden="1" customWidth="1"/>
    <col min="36" max="37" width="14.42578125" style="62" hidden="1" customWidth="1"/>
    <col min="38" max="38" width="15.7109375" style="62" hidden="1" customWidth="1"/>
    <col min="39" max="40" width="14.42578125" style="62" hidden="1" customWidth="1"/>
    <col min="41" max="42" width="9.140625" style="62" hidden="1" customWidth="1"/>
    <col min="43" max="43" width="9.140625" hidden="1" customWidth="1"/>
    <col min="44" max="52" width="9.140625" style="62" hidden="1" customWidth="1"/>
    <col min="53" max="55" width="9.140625" style="62" customWidth="1"/>
    <col min="56" max="16384" width="9.140625" style="62"/>
  </cols>
  <sheetData>
    <row r="1" spans="1:42" ht="13.5" customHeight="1" x14ac:dyDescent="0.2">
      <c r="A1" s="3"/>
      <c r="B1" s="3"/>
      <c r="D1" s="34"/>
      <c r="E1" s="34"/>
      <c r="F1" s="34"/>
      <c r="G1" s="34"/>
      <c r="H1" s="34"/>
      <c r="I1" s="34"/>
      <c r="J1" s="34"/>
      <c r="O1" s="34"/>
      <c r="P1" s="34"/>
      <c r="Q1" s="34"/>
      <c r="S1" s="34"/>
      <c r="T1" s="34"/>
      <c r="U1" s="34"/>
      <c r="AC1" s="62" t="s">
        <v>35</v>
      </c>
      <c r="AE1" s="127" t="s">
        <v>34</v>
      </c>
      <c r="AF1" s="63" t="s">
        <v>46</v>
      </c>
      <c r="AG1" s="63" t="s">
        <v>46</v>
      </c>
      <c r="AH1" s="63" t="s">
        <v>50</v>
      </c>
      <c r="AI1" s="63" t="s">
        <v>51</v>
      </c>
      <c r="AJ1" s="63" t="s">
        <v>51</v>
      </c>
      <c r="AK1" s="63" t="s">
        <v>51</v>
      </c>
      <c r="AL1" s="63" t="s">
        <v>51</v>
      </c>
      <c r="AM1" s="63" t="s">
        <v>51</v>
      </c>
      <c r="AN1" s="63" t="s">
        <v>51</v>
      </c>
      <c r="AP1" s="127" t="s">
        <v>112</v>
      </c>
    </row>
    <row r="2" spans="1:42" ht="9.75" customHeight="1" x14ac:dyDescent="0.2">
      <c r="A2" s="3"/>
      <c r="C2" s="34"/>
      <c r="D2" s="34"/>
      <c r="E2" s="34"/>
      <c r="F2" s="34"/>
      <c r="G2" s="34"/>
      <c r="H2" s="34"/>
      <c r="O2" s="34"/>
      <c r="P2" s="34"/>
      <c r="Q2" s="34"/>
      <c r="R2" s="34"/>
      <c r="S2" s="34"/>
      <c r="T2" s="34"/>
      <c r="U2" s="34"/>
      <c r="V2" s="34"/>
      <c r="W2" s="34"/>
      <c r="X2" s="34"/>
      <c r="Y2" s="34"/>
      <c r="Z2" s="34"/>
      <c r="AA2" s="34"/>
      <c r="AC2" s="62" t="s">
        <v>36</v>
      </c>
      <c r="AE2" s="64" t="s">
        <v>49</v>
      </c>
      <c r="AF2" s="62" t="str">
        <f t="shared" ref="AF2:AN2" si="0">ADDRESS(AF$3,AF$4,1,,$AE$1)</f>
        <v>wrzesień!$B$10</v>
      </c>
      <c r="AG2" s="62" t="str">
        <f t="shared" si="0"/>
        <v>wrzesień!$BU$265</v>
      </c>
      <c r="AH2" s="62" t="str">
        <f t="shared" si="0"/>
        <v>wrzesień!$L$2</v>
      </c>
      <c r="AI2" s="62" t="str">
        <f t="shared" si="0"/>
        <v>wrzesień!$AM$9</v>
      </c>
      <c r="AJ2" s="62" t="str">
        <f t="shared" si="0"/>
        <v>wrzesień!$AS$9</v>
      </c>
      <c r="AK2" s="62" t="str">
        <f t="shared" si="0"/>
        <v>wrzesień!$AV$9</v>
      </c>
      <c r="AL2" s="62" t="str">
        <f t="shared" si="0"/>
        <v>wrzesień!$BB$9</v>
      </c>
      <c r="AM2" s="62" t="str">
        <f t="shared" si="0"/>
        <v>wrzesień!$AS$2</v>
      </c>
      <c r="AN2" s="62" t="str">
        <f t="shared" si="0"/>
        <v>wrzesień!$BB$2</v>
      </c>
      <c r="AP2" s="62" t="s">
        <v>89</v>
      </c>
    </row>
    <row r="3" spans="1:42" ht="6" customHeight="1" x14ac:dyDescent="0.2">
      <c r="A3" s="3"/>
      <c r="C3" s="3"/>
      <c r="D3" s="3"/>
      <c r="E3" s="3"/>
      <c r="F3" s="3"/>
      <c r="G3" s="3"/>
      <c r="H3" s="3"/>
      <c r="I3" s="3"/>
      <c r="J3" s="3"/>
      <c r="K3" s="3"/>
      <c r="L3" s="3"/>
      <c r="M3" s="3"/>
      <c r="N3" s="3"/>
      <c r="O3" s="3"/>
      <c r="P3" s="3"/>
      <c r="Q3" s="3"/>
      <c r="R3" s="3"/>
      <c r="S3" s="3"/>
      <c r="T3" s="3"/>
      <c r="U3" s="3"/>
      <c r="V3" s="3"/>
      <c r="W3" s="3"/>
      <c r="X3" s="3"/>
      <c r="Y3" s="3"/>
      <c r="Z3" s="3"/>
      <c r="AA3" s="3"/>
      <c r="AC3" s="62" t="s">
        <v>37</v>
      </c>
      <c r="AE3" s="64" t="s">
        <v>47</v>
      </c>
      <c r="AF3" s="66">
        <f>ROW(wrzesień!$B$10)</f>
        <v>10</v>
      </c>
      <c r="AG3" s="66">
        <f>ROW(wrzesień!$BU$265)</f>
        <v>265</v>
      </c>
      <c r="AH3" s="66">
        <f>ROW(wrzesień!$L$2)</f>
        <v>2</v>
      </c>
      <c r="AI3" s="66">
        <f>ROW(wrzesień!$AM$9)</f>
        <v>9</v>
      </c>
      <c r="AJ3" s="66">
        <f>ROW(wrzesień!$AS$9)</f>
        <v>9</v>
      </c>
      <c r="AK3" s="66">
        <f>ROW(wrzesień!$AV$9)</f>
        <v>9</v>
      </c>
      <c r="AL3" s="66">
        <f>ROW(wrzesień!$BB$9)</f>
        <v>9</v>
      </c>
      <c r="AM3" s="66">
        <f>ROW(wrzesień!$AS$2)</f>
        <v>2</v>
      </c>
      <c r="AN3" s="66">
        <f>ROW(wrzesień!$BB$2)</f>
        <v>2</v>
      </c>
      <c r="AO3" s="66"/>
      <c r="AP3" s="62" t="s">
        <v>90</v>
      </c>
    </row>
    <row r="4" spans="1:42" ht="20.100000000000001" customHeight="1" x14ac:dyDescent="0.2">
      <c r="B4" s="87"/>
      <c r="C4" s="87"/>
      <c r="D4" s="87"/>
      <c r="E4" s="299" t="s">
        <v>4</v>
      </c>
      <c r="F4" s="299"/>
      <c r="G4" s="299"/>
      <c r="H4" s="299"/>
      <c r="I4" s="299"/>
      <c r="J4" s="299"/>
      <c r="K4" s="299"/>
      <c r="L4" s="299"/>
      <c r="M4" s="299"/>
      <c r="N4" s="299"/>
      <c r="O4" s="299"/>
      <c r="P4" s="299"/>
      <c r="Q4" s="299"/>
      <c r="R4" s="299"/>
      <c r="S4" s="299"/>
      <c r="T4" s="299"/>
      <c r="U4" s="299"/>
      <c r="V4" s="300">
        <f ca="1">TODAY()</f>
        <v>43719</v>
      </c>
      <c r="W4" s="300"/>
      <c r="X4" s="300"/>
      <c r="Y4" s="300"/>
      <c r="Z4" s="300"/>
      <c r="AA4" s="300"/>
      <c r="AC4" s="62" t="s">
        <v>38</v>
      </c>
      <c r="AE4" s="64" t="s">
        <v>48</v>
      </c>
      <c r="AF4" s="66">
        <f>COLUMN(wrzesień!$B$10)</f>
        <v>2</v>
      </c>
      <c r="AG4" s="66">
        <f>COLUMN(wrzesień!$BU$10)</f>
        <v>73</v>
      </c>
      <c r="AH4" s="66">
        <f>COLUMN(wrzesień!$L$2)</f>
        <v>12</v>
      </c>
      <c r="AI4" s="66">
        <f>COLUMN(wrzesień!$AM$9)</f>
        <v>39</v>
      </c>
      <c r="AJ4" s="66">
        <f>COLUMN(wrzesień!$AS$9)</f>
        <v>45</v>
      </c>
      <c r="AK4" s="66">
        <f>COLUMN(wrzesień!$AV$9)</f>
        <v>48</v>
      </c>
      <c r="AL4" s="66">
        <f>COLUMN(wrzesień!$BB$9)</f>
        <v>54</v>
      </c>
      <c r="AM4" s="66">
        <f>COLUMN(wrzesień!$AS$2)</f>
        <v>45</v>
      </c>
      <c r="AN4" s="66">
        <f>COLUMN(wrzesień!$BB$2)</f>
        <v>54</v>
      </c>
      <c r="AO4" s="66"/>
      <c r="AP4" s="62" t="s">
        <v>91</v>
      </c>
    </row>
    <row r="5" spans="1:42" ht="20.100000000000001" customHeight="1" x14ac:dyDescent="0.2">
      <c r="C5" s="298" t="str">
        <f>$AP$1</f>
        <v>Miejskie Przedszkole nr 34 im. Kubusia Puchatka i Jego Przyjaciół z Oddziałami Integracyjnymi</v>
      </c>
      <c r="D5" s="298"/>
      <c r="E5" s="298"/>
      <c r="F5" s="298"/>
      <c r="G5" s="298"/>
      <c r="H5" s="298"/>
      <c r="I5" s="298"/>
      <c r="J5" s="298"/>
      <c r="K5" s="298"/>
      <c r="L5" s="298"/>
      <c r="M5" s="298"/>
      <c r="N5" s="298"/>
      <c r="O5" s="298"/>
      <c r="P5" s="298"/>
      <c r="Q5" s="298"/>
      <c r="R5" s="298"/>
      <c r="S5" s="298"/>
      <c r="T5" s="298"/>
      <c r="U5" s="298"/>
      <c r="V5" s="298"/>
      <c r="W5" s="298"/>
      <c r="X5" s="88"/>
      <c r="Y5" s="88"/>
      <c r="Z5" s="88"/>
      <c r="AC5" s="62" t="s">
        <v>39</v>
      </c>
      <c r="AE5" s="67" t="s">
        <v>53</v>
      </c>
      <c r="AF5" s="66"/>
      <c r="AG5" s="66"/>
      <c r="AH5" s="66"/>
      <c r="AI5" s="66"/>
      <c r="AJ5" s="66"/>
      <c r="AK5" s="66"/>
      <c r="AL5" s="66"/>
      <c r="AM5" s="66"/>
      <c r="AN5" s="66"/>
      <c r="AO5" s="66"/>
      <c r="AP5" s="62" t="s">
        <v>92</v>
      </c>
    </row>
    <row r="6" spans="1:42" ht="20.100000000000001" customHeight="1" x14ac:dyDescent="0.2">
      <c r="A6" s="264" t="s">
        <v>3</v>
      </c>
      <c r="B6" s="264"/>
      <c r="C6" s="265"/>
      <c r="D6" s="265"/>
      <c r="E6" s="265"/>
      <c r="F6" s="265"/>
      <c r="G6" s="265"/>
      <c r="H6" s="265"/>
      <c r="I6" s="265"/>
      <c r="J6" s="265"/>
      <c r="K6" s="265"/>
      <c r="L6" s="265"/>
      <c r="M6" s="265"/>
      <c r="N6" s="265"/>
      <c r="O6" s="265"/>
      <c r="P6" s="265"/>
      <c r="Q6" s="265"/>
      <c r="R6" s="265"/>
      <c r="S6" s="265"/>
      <c r="T6" s="265"/>
      <c r="U6" s="265"/>
      <c r="V6" s="265"/>
      <c r="W6" s="265"/>
      <c r="X6" s="61"/>
      <c r="Y6" s="75"/>
      <c r="Z6" s="75"/>
      <c r="AA6" s="75"/>
      <c r="AC6" s="62" t="s">
        <v>40</v>
      </c>
      <c r="AE6" s="68" t="s">
        <v>54</v>
      </c>
      <c r="AF6" s="66"/>
      <c r="AG6" s="66"/>
      <c r="AH6" s="66"/>
      <c r="AI6" s="66"/>
      <c r="AJ6" s="66"/>
      <c r="AK6" s="66"/>
      <c r="AL6" s="66"/>
      <c r="AM6" s="66"/>
      <c r="AN6" s="66"/>
      <c r="AO6" s="66"/>
      <c r="AP6" s="62" t="s">
        <v>93</v>
      </c>
    </row>
    <row r="7" spans="1:42" ht="16.5" customHeight="1" x14ac:dyDescent="0.2">
      <c r="D7" s="128"/>
      <c r="E7" s="128"/>
      <c r="F7" s="128"/>
      <c r="G7" s="128"/>
      <c r="J7" s="126" t="s">
        <v>52</v>
      </c>
      <c r="K7" s="267" t="str">
        <f>AE1</f>
        <v>wrzesień</v>
      </c>
      <c r="L7" s="267"/>
      <c r="M7" s="267"/>
      <c r="N7" s="125" t="s">
        <v>31</v>
      </c>
      <c r="O7" s="268">
        <f ca="1">INDIRECT(AH2)</f>
        <v>43710</v>
      </c>
      <c r="P7" s="268"/>
      <c r="Q7" s="268"/>
      <c r="R7" s="130" t="s">
        <v>12</v>
      </c>
      <c r="S7" s="268">
        <f ca="1">IF(SUM(INDIRECT($AI$2):INDIRECT($AJ$2))=SUM(INDIRECT($AK$2):INDIRECT($AL$2)),INDIRECT(AN2),IF(AND(SUM(INDIRECT(AK2):INDIRECT(AL2))&gt;42,SUM(INDIRECT(AK2):INDIRECT(AL2))&lt;49),INDIRECT(AN2),INDIRECT(AM2)))</f>
        <v>43737</v>
      </c>
      <c r="T7" s="268"/>
      <c r="U7" s="268"/>
      <c r="V7" s="129"/>
      <c r="AC7" s="62" t="s">
        <v>41</v>
      </c>
      <c r="AE7" s="68" t="s">
        <v>63</v>
      </c>
      <c r="AF7" s="65"/>
      <c r="AP7" s="62" t="s">
        <v>94</v>
      </c>
    </row>
    <row r="8" spans="1:42" ht="20.25" customHeight="1" thickBot="1" x14ac:dyDescent="0.25">
      <c r="A8" s="131" t="str">
        <f ca="1">"wersja arkusza v.503 na "&amp;YEAR(S7)&amp;" rok"</f>
        <v>wersja arkusza v.503 na 2019 rok</v>
      </c>
      <c r="M8" s="3"/>
      <c r="N8" s="3"/>
      <c r="P8" s="79"/>
      <c r="Q8" s="3"/>
      <c r="R8" s="80"/>
      <c r="S8" s="80"/>
      <c r="T8" s="80"/>
      <c r="U8" s="80"/>
      <c r="V8" s="80"/>
      <c r="W8" s="80"/>
      <c r="Y8" s="132" t="s">
        <v>67</v>
      </c>
      <c r="Z8" s="266">
        <f ca="1">O7-15</f>
        <v>43695</v>
      </c>
      <c r="AA8" s="266"/>
      <c r="AC8" s="62" t="s">
        <v>42</v>
      </c>
      <c r="AE8" s="68" t="s">
        <v>55</v>
      </c>
      <c r="AP8" s="62" t="s">
        <v>95</v>
      </c>
    </row>
    <row r="9" spans="1:42" ht="14.25" customHeight="1" x14ac:dyDescent="0.2">
      <c r="A9" s="273" t="s">
        <v>0</v>
      </c>
      <c r="B9" s="276" t="s">
        <v>13</v>
      </c>
      <c r="C9" s="287" t="s">
        <v>66</v>
      </c>
      <c r="D9" s="288"/>
      <c r="E9" s="288"/>
      <c r="F9" s="288"/>
      <c r="G9" s="288"/>
      <c r="H9" s="288"/>
      <c r="I9" s="288"/>
      <c r="J9" s="288"/>
      <c r="K9" s="288"/>
      <c r="L9" s="288"/>
      <c r="M9" s="288"/>
      <c r="N9" s="288"/>
      <c r="O9" s="288"/>
      <c r="P9" s="288"/>
      <c r="Q9" s="289"/>
      <c r="R9" s="303" t="s">
        <v>15</v>
      </c>
      <c r="S9" s="304"/>
      <c r="T9" s="304"/>
      <c r="U9" s="304"/>
      <c r="V9" s="305"/>
      <c r="W9" s="303" t="s">
        <v>65</v>
      </c>
      <c r="X9" s="304"/>
      <c r="Y9" s="304"/>
      <c r="Z9" s="304"/>
      <c r="AA9" s="305"/>
      <c r="AC9" s="62" t="s">
        <v>34</v>
      </c>
      <c r="AE9" s="68" t="s">
        <v>56</v>
      </c>
      <c r="AP9" s="62" t="s">
        <v>96</v>
      </c>
    </row>
    <row r="10" spans="1:42" ht="15.75" customHeight="1" x14ac:dyDescent="0.2">
      <c r="A10" s="274"/>
      <c r="B10" s="277"/>
      <c r="C10" s="295" t="s">
        <v>32</v>
      </c>
      <c r="D10" s="296"/>
      <c r="E10" s="296"/>
      <c r="F10" s="296"/>
      <c r="G10" s="296"/>
      <c r="H10" s="296"/>
      <c r="I10" s="296"/>
      <c r="J10" s="296"/>
      <c r="K10" s="296"/>
      <c r="L10" s="296"/>
      <c r="M10" s="292" t="s">
        <v>68</v>
      </c>
      <c r="N10" s="293"/>
      <c r="O10" s="301" t="s">
        <v>33</v>
      </c>
      <c r="P10" s="285" t="s">
        <v>64</v>
      </c>
      <c r="Q10" s="286"/>
      <c r="R10" s="306" t="str">
        <f>M10</f>
        <v>w ok. rozlicz.</v>
      </c>
      <c r="S10" s="307"/>
      <c r="T10" s="301" t="s">
        <v>33</v>
      </c>
      <c r="U10" s="285" t="s">
        <v>64</v>
      </c>
      <c r="V10" s="286"/>
      <c r="W10" s="306" t="str">
        <f>M10</f>
        <v>w ok. rozlicz.</v>
      </c>
      <c r="X10" s="307"/>
      <c r="Y10" s="301" t="s">
        <v>33</v>
      </c>
      <c r="Z10" s="285" t="s">
        <v>64</v>
      </c>
      <c r="AA10" s="286"/>
      <c r="AC10" s="62" t="s">
        <v>43</v>
      </c>
      <c r="AE10" s="68" t="s">
        <v>57</v>
      </c>
      <c r="AP10" s="62" t="s">
        <v>97</v>
      </c>
    </row>
    <row r="11" spans="1:42" ht="13.5" customHeight="1" thickBot="1" x14ac:dyDescent="0.25">
      <c r="A11" s="275"/>
      <c r="B11" s="278"/>
      <c r="C11" s="297" t="s">
        <v>24</v>
      </c>
      <c r="D11" s="291"/>
      <c r="E11" s="290" t="s">
        <v>25</v>
      </c>
      <c r="F11" s="291"/>
      <c r="G11" s="290" t="s">
        <v>26</v>
      </c>
      <c r="H11" s="291"/>
      <c r="I11" s="290" t="s">
        <v>27</v>
      </c>
      <c r="J11" s="291"/>
      <c r="K11" s="290" t="s">
        <v>28</v>
      </c>
      <c r="L11" s="294"/>
      <c r="M11" s="44" t="s">
        <v>29</v>
      </c>
      <c r="N11" s="45" t="s">
        <v>30</v>
      </c>
      <c r="O11" s="302"/>
      <c r="P11" s="84" t="s">
        <v>29</v>
      </c>
      <c r="Q11" s="85" t="s">
        <v>30</v>
      </c>
      <c r="R11" s="44" t="s">
        <v>29</v>
      </c>
      <c r="S11" s="45" t="s">
        <v>30</v>
      </c>
      <c r="T11" s="302"/>
      <c r="U11" s="84" t="s">
        <v>29</v>
      </c>
      <c r="V11" s="85" t="s">
        <v>30</v>
      </c>
      <c r="W11" s="44" t="s">
        <v>29</v>
      </c>
      <c r="X11" s="45" t="s">
        <v>30</v>
      </c>
      <c r="Y11" s="302"/>
      <c r="Z11" s="84" t="s">
        <v>29</v>
      </c>
      <c r="AA11" s="85" t="s">
        <v>30</v>
      </c>
      <c r="AC11" s="62" t="s">
        <v>44</v>
      </c>
      <c r="AE11" s="68" t="s">
        <v>60</v>
      </c>
      <c r="AP11" s="62" t="s">
        <v>98</v>
      </c>
    </row>
    <row r="12" spans="1:42" ht="16.5" thickBot="1" x14ac:dyDescent="0.25">
      <c r="A12" s="279" t="s">
        <v>14</v>
      </c>
      <c r="B12" s="280"/>
      <c r="C12" s="283">
        <f ca="1">SUM(C13:C53)</f>
        <v>0</v>
      </c>
      <c r="D12" s="284"/>
      <c r="E12" s="281">
        <f ca="1">SUM(E13:E53)</f>
        <v>0</v>
      </c>
      <c r="F12" s="284"/>
      <c r="G12" s="281">
        <f ca="1">SUM(G13:G53)</f>
        <v>0</v>
      </c>
      <c r="H12" s="284"/>
      <c r="I12" s="281">
        <f ca="1">SUM(I13:I53)</f>
        <v>0</v>
      </c>
      <c r="J12" s="284"/>
      <c r="K12" s="281">
        <f ca="1">SUM(K13:K53)</f>
        <v>0</v>
      </c>
      <c r="L12" s="282"/>
      <c r="M12" s="271">
        <f ca="1">SUM(M13:M53)</f>
        <v>0</v>
      </c>
      <c r="N12" s="272"/>
      <c r="O12" s="76">
        <f ca="1">SUM(O13:O53)</f>
        <v>0</v>
      </c>
      <c r="P12" s="269">
        <f ca="1">SUM(P13:P53)</f>
        <v>0</v>
      </c>
      <c r="Q12" s="270"/>
      <c r="R12" s="284">
        <f ca="1">SUM(R13:R53)</f>
        <v>0</v>
      </c>
      <c r="S12" s="272"/>
      <c r="T12" s="76">
        <f ca="1">SUM(T13:T53)</f>
        <v>0</v>
      </c>
      <c r="U12" s="269">
        <f ca="1">SUM(U13:U53)</f>
        <v>0</v>
      </c>
      <c r="V12" s="270"/>
      <c r="W12" s="284">
        <f ca="1">SUM(W13:W53)</f>
        <v>0</v>
      </c>
      <c r="X12" s="272"/>
      <c r="Y12" s="76">
        <f ca="1">SUM(Y13:Y53)</f>
        <v>0</v>
      </c>
      <c r="Z12" s="269">
        <f ca="1">SUM(Z13:Z53)</f>
        <v>0</v>
      </c>
      <c r="AA12" s="270"/>
      <c r="AC12" s="62" t="s">
        <v>45</v>
      </c>
      <c r="AE12" s="68" t="s">
        <v>57</v>
      </c>
      <c r="AP12" s="62" t="s">
        <v>99</v>
      </c>
    </row>
    <row r="13" spans="1:42" ht="15.75" x14ac:dyDescent="0.2">
      <c r="A13" s="74">
        <v>1</v>
      </c>
      <c r="B13" s="33" t="str">
        <f ca="1">IF(HLOOKUP(1,INDIRECT($AF$2):INDIRECT($AG$2),($A13+1)*6-2,FALSE)=0,"",(HLOOKUP(1,INDIRECT($AF$2):INDIRECT($AG$2),($A13+1)*6-2,FALSE)))</f>
        <v/>
      </c>
      <c r="C13" s="46" t="str">
        <f ca="1">IF($B13="","",IF(HLOOKUP(12,INDIRECT($AF$2):INDIRECT($AG$2),($A13+1)*6+3,FALSE)=0,0,HLOOKUP(12,INDIRECT($AF$2):INDIRECT($AG$2),($A13+1)*6+3,FALSE)))</f>
        <v/>
      </c>
      <c r="D13" s="47" t="str">
        <f ca="1">IF($B13="","",IF(HLOOKUP(14,INDIRECT($AF$2):INDIRECT($AG$2),($A13+1)*6+3,FALSE)=0,0,HLOOKUP(14,INDIRECT($AF$2):INDIRECT($AG$2),($A13+1)*6+3,FALSE)))</f>
        <v/>
      </c>
      <c r="E13" s="48" t="str">
        <f ca="1">IF($B13="","",IF(HLOOKUP(21,INDIRECT($AF$2):INDIRECT($AG$2),($A13+1)*6+3,FALSE)=0,0,HLOOKUP(21,INDIRECT($AF$2):INDIRECT($AG$2),($A13+1)*6+3,FALSE)))</f>
        <v/>
      </c>
      <c r="F13" s="47" t="str">
        <f ca="1">IF($B13="","",IF(HLOOKUP(23,INDIRECT($AF$2):INDIRECT($AG$2),($A13+1)*6+3,FALSE)=0,0,HLOOKUP(23,INDIRECT($AF$2):INDIRECT($AG$2),($A13+1)*6+3,FALSE)))</f>
        <v/>
      </c>
      <c r="G13" s="48" t="str">
        <f ca="1">IF($B13="","",IF(HLOOKUP(30,INDIRECT($AF$2):INDIRECT($AG$2),($A13+1)*6+3,FALSE)=0,0,HLOOKUP(30,INDIRECT($AF$2):INDIRECT($AG$2),($A13+1)*6+3,FALSE)))</f>
        <v/>
      </c>
      <c r="H13" s="47" t="str">
        <f ca="1">IF($B13="","",IF(HLOOKUP(32,INDIRECT($AF$2):INDIRECT($AG$2),($A13+1)*6+3,FALSE)=0,0,HLOOKUP(32,INDIRECT($AF$2):INDIRECT($AG$2),($A13+1)*6+3,FALSE)))</f>
        <v/>
      </c>
      <c r="I13" s="48" t="str">
        <f ca="1">IF($B13="","",IF(HLOOKUP(39,INDIRECT($AF$2):INDIRECT($AG$2),($A13+1)*6+3,FALSE)=0,0,HLOOKUP(39,INDIRECT($AF$2):INDIRECT($AG$2),($A13+1)*6+3,FALSE)))</f>
        <v/>
      </c>
      <c r="J13" s="47" t="str">
        <f ca="1">IF($B13="","",IF(HLOOKUP(41,INDIRECT($AF$2):INDIRECT($AG$2),($A13+1)*6+3,FALSE)=0,0,HLOOKUP(41,INDIRECT($AF$2):INDIRECT($AG$2),($A13+1)*6+3,FALSE)))</f>
        <v/>
      </c>
      <c r="K13" s="48" t="str">
        <f ca="1">IF($B13="","",IF(HLOOKUP(48,INDIRECT($AF$2):INDIRECT($AG$2),($A13+1)*6+3,FALSE)=0,0,HLOOKUP(48,INDIRECT($AF$2):INDIRECT($AG$2),($A13+1)*6+3,FALSE)))</f>
        <v/>
      </c>
      <c r="L13" s="49" t="str">
        <f ca="1">IF($B13="","",IF(HLOOKUP(50,INDIRECT($AF$2):INDIRECT($AG$2),($A13+1)*6+3,FALSE)=0,0,HLOOKUP(50,INDIRECT($AF$2):INDIRECT($AG$2),($A13+1)*6+3,FALSE)))</f>
        <v/>
      </c>
      <c r="M13" s="46" t="str">
        <f ca="1">IF($B13="","",C13+E13+G13+I13+K13)</f>
        <v/>
      </c>
      <c r="N13" s="47" t="str">
        <f ca="1">IF(OR($B13="",(COUNTIF(D13,"&gt;0")+COUNTIF(F13,"&gt;0")+COUNTIF(H13,"&gt;0")+COUNTIF(J13,"&gt;0")+COUNTIF(L13,"&gt;0"))=0),"",IF((D13+F13+H13+J13+L13)/(COUNTIF(D13,"&gt;0")+COUNTIF(F13,"&gt;0")+COUNTIF(H13,"&gt;0")+COUNTIF(J13,"&gt;0")+COUNTIF(L13,"&gt;0"))=D13,(D13+F13+H13+J13+L13)/(COUNTIF(D13,"&gt;0")+COUNTIF(F13,"&gt;0")+COUNTIF(H13,"&gt;0")+COUNTIF(J13,"&gt;0")+COUNTIF(L13,"&gt;0")),""))</f>
        <v/>
      </c>
      <c r="O13" s="77" t="str">
        <f ca="1">IF(OR($B13=$B14,$B13=""),"",IF(HLOOKUP(7,INDIRECT($AF$2):INDIRECT($AG$2),($A13+1)*6+2,FALSE)=0,0,HLOOKUP(7,INDIRECT($AF$2):INDIRECT($AG$2),($A13+1)*6+2,FALSE)))</f>
        <v/>
      </c>
      <c r="P13" s="82" t="str">
        <f t="shared" ref="P13" ca="1" si="1">IF(OR($B13=$B14,$B13=""),"",M13+O13)</f>
        <v/>
      </c>
      <c r="Q13" s="81" t="str">
        <f t="shared" ref="Q13" ca="1" si="2">IF(OR($B13=$B14,$B13=""),"",N13)</f>
        <v/>
      </c>
      <c r="R13" s="78" t="str">
        <f ca="1">IF($B13="","",IF(HLOOKUP(8,INDIRECT($AF$2):INDIRECT($AG$2),($A13+1)*6+2,FALSE)=0,0,HLOOKUP(8,INDIRECT($AF$2):INDIRECT($AG$2),($A13+1)*6+2,FALSE)))</f>
        <v/>
      </c>
      <c r="S13" s="47" t="str">
        <f ca="1">IF($B13="","",IF(R13="","",HLOOKUP(5,INDIRECT($AF$2):INDIRECT($AG$2),($A13+1)*6-2)))</f>
        <v/>
      </c>
      <c r="T13" s="77" t="str">
        <f ca="1">IF($B13="","",IF(HLOOKUP(6,INDIRECT($AF$2):INDIRECT($AG$2),($A13+1)*6+2,FALSE)=0,0,HLOOKUP(6,INDIRECT($AF$2):INDIRECT($AG$2),($A13+1)*6+2,FALSE)))</f>
        <v/>
      </c>
      <c r="U13" s="82" t="str">
        <f t="shared" ref="U13" ca="1" si="3">IF($B13="","",R13+T13)</f>
        <v/>
      </c>
      <c r="V13" s="83" t="str">
        <f t="shared" ref="V13" ca="1" si="4">IF($B13="","",S13)</f>
        <v/>
      </c>
      <c r="W13" s="46" t="str">
        <f ca="1">IF($B13="","",IF(HLOOKUP(5,INDIRECT($AF$2):INDIRECT($AG$2),($A13+1)*6+1,FALSE)=0,0,HLOOKUP(5,INDIRECT($AF$2):INDIRECT($AG$2),($A13+1)*6+1,FALSE)))</f>
        <v/>
      </c>
      <c r="X13" s="47" t="str">
        <f ca="1">IF($B13="","",IF(W13=0,"",HLOOKUP(5,INDIRECT($AF$2):INDIRECT($AG$2),($A13+1)*6-2)))</f>
        <v/>
      </c>
      <c r="Y13" s="77" t="str">
        <f ca="1">IF($B13="","",IF(HLOOKUP(6,INDIRECT($AF$2):INDIRECT($AG$2),($A13+1)*6+1,FALSE)=0,0,HLOOKUP(6,INDIRECT($AF$2):INDIRECT($AG$2),($A13+1)*6+1,FALSE)))</f>
        <v/>
      </c>
      <c r="Z13" s="82" t="str">
        <f t="shared" ref="Z13" ca="1" si="5">IF($B13="","",W13+Y13)</f>
        <v/>
      </c>
      <c r="AA13" s="83" t="str">
        <f t="shared" ref="AA13" ca="1" si="6">IF($B13="","",X13)</f>
        <v/>
      </c>
      <c r="AE13" s="65" t="s">
        <v>81</v>
      </c>
      <c r="AP13" s="62" t="s">
        <v>100</v>
      </c>
    </row>
    <row r="14" spans="1:42" ht="15.75" x14ac:dyDescent="0.2">
      <c r="A14" s="74">
        <v>2</v>
      </c>
      <c r="B14" s="33" t="str">
        <f ca="1">IF(HLOOKUP(1,INDIRECT($AF$2):INDIRECT($AG$2),($A14+1)*6-2,FALSE)=0,"",(HLOOKUP(1,INDIRECT($AF$2):INDIRECT($AG$2),($A14+1)*6-2,FALSE)))</f>
        <v/>
      </c>
      <c r="C14" s="46" t="str">
        <f ca="1">IF($B14="","",IF(HLOOKUP(12,INDIRECT($AF$2):INDIRECT($AG$2),($A14+1)*6+3,FALSE)=0,0,HLOOKUP(12,INDIRECT($AF$2):INDIRECT($AG$2),($A14+1)*6+3,FALSE)))</f>
        <v/>
      </c>
      <c r="D14" s="47" t="str">
        <f ca="1">IF($B14="","",IF(HLOOKUP(14,INDIRECT($AF$2):INDIRECT($AG$2),($A14+1)*6+3,FALSE)=0,0,HLOOKUP(14,INDIRECT($AF$2):INDIRECT($AG$2),($A14+1)*6+3,FALSE)))</f>
        <v/>
      </c>
      <c r="E14" s="48" t="str">
        <f ca="1">IF($B14="","",IF(HLOOKUP(21,INDIRECT($AF$2):INDIRECT($AG$2),($A14+1)*6+3,FALSE)=0,0,HLOOKUP(21,INDIRECT($AF$2):INDIRECT($AG$2),($A14+1)*6+3,FALSE)))</f>
        <v/>
      </c>
      <c r="F14" s="47" t="str">
        <f ca="1">IF($B14="","",IF(HLOOKUP(23,INDIRECT($AF$2):INDIRECT($AG$2),($A14+1)*6+3,FALSE)=0,0,HLOOKUP(23,INDIRECT($AF$2):INDIRECT($AG$2),($A14+1)*6+3,FALSE)))</f>
        <v/>
      </c>
      <c r="G14" s="48" t="str">
        <f ca="1">IF($B14="","",IF(HLOOKUP(30,INDIRECT($AF$2):INDIRECT($AG$2),($A14+1)*6+3,FALSE)=0,0,HLOOKUP(30,INDIRECT($AF$2):INDIRECT($AG$2),($A14+1)*6+3,FALSE)))</f>
        <v/>
      </c>
      <c r="H14" s="47" t="str">
        <f ca="1">IF($B14="","",IF(HLOOKUP(32,INDIRECT($AF$2):INDIRECT($AG$2),($A14+1)*6+3,FALSE)=0,0,HLOOKUP(32,INDIRECT($AF$2):INDIRECT($AG$2),($A14+1)*6+3,FALSE)))</f>
        <v/>
      </c>
      <c r="I14" s="48" t="str">
        <f ca="1">IF($B14="","",IF(HLOOKUP(39,INDIRECT($AF$2):INDIRECT($AG$2),($A14+1)*6+3,FALSE)=0,0,HLOOKUP(39,INDIRECT($AF$2):INDIRECT($AG$2),($A14+1)*6+3,FALSE)))</f>
        <v/>
      </c>
      <c r="J14" s="47" t="str">
        <f ca="1">IF($B14="","",IF(HLOOKUP(41,INDIRECT($AF$2):INDIRECT($AG$2),($A14+1)*6+3,FALSE)=0,0,HLOOKUP(41,INDIRECT($AF$2):INDIRECT($AG$2),($A14+1)*6+3,FALSE)))</f>
        <v/>
      </c>
      <c r="K14" s="48" t="str">
        <f ca="1">IF($B14="","",IF(HLOOKUP(48,INDIRECT($AF$2):INDIRECT($AG$2),($A14+1)*6+3,FALSE)=0,0,HLOOKUP(48,INDIRECT($AF$2):INDIRECT($AG$2),($A14+1)*6+3,FALSE)))</f>
        <v/>
      </c>
      <c r="L14" s="49" t="str">
        <f ca="1">IF($B14="","",IF(HLOOKUP(50,INDIRECT($AF$2):INDIRECT($AG$2),($A14+1)*6+3,FALSE)=0,0,HLOOKUP(50,INDIRECT($AF$2):INDIRECT($AG$2),($A14+1)*6+3,FALSE)))</f>
        <v/>
      </c>
      <c r="M14" s="46" t="str">
        <f ca="1">IF($B14="","",C14+E14+G14+I14+K14)</f>
        <v/>
      </c>
      <c r="N14" s="47" t="str">
        <f t="shared" ref="N14:N52" ca="1" si="7">IF(OR($B14="",(COUNTIF(D14,"&gt;0")+COUNTIF(F14,"&gt;0")+COUNTIF(H14,"&gt;0")+COUNTIF(J14,"&gt;0")+COUNTIF(L14,"&gt;0"))=0),"",IF((D14+F14+H14+J14+L14)/(COUNTIF(D14,"&gt;0")+COUNTIF(F14,"&gt;0")+COUNTIF(H14,"&gt;0")+COUNTIF(J14,"&gt;0")+COUNTIF(L14,"&gt;0"))=D14,(D14+F14+H14+J14+L14)/(COUNTIF(D14,"&gt;0")+COUNTIF(F14,"&gt;0")+COUNTIF(H14,"&gt;0")+COUNTIF(J14,"&gt;0")+COUNTIF(L14,"&gt;0")),""))</f>
        <v/>
      </c>
      <c r="O14" s="77" t="str">
        <f ca="1">IF(OR($B14=$B15,$B14=""),"",IF(HLOOKUP(7,INDIRECT($AF$2):INDIRECT($AG$2),($A14+1)*6+2,FALSE)=0,0,HLOOKUP(7,INDIRECT($AF$2):INDIRECT($AG$2),($A14+1)*6+2,FALSE)))</f>
        <v/>
      </c>
      <c r="P14" s="82" t="str">
        <f t="shared" ref="P14" ca="1" si="8">IF(OR($B14=$B15,$B14=""),"",M14+O14)</f>
        <v/>
      </c>
      <c r="Q14" s="81" t="str">
        <f t="shared" ref="Q14" ca="1" si="9">IF(OR($B14=$B15,$B14=""),"",N14)</f>
        <v/>
      </c>
      <c r="R14" s="78" t="str">
        <f ca="1">IF($B14="","",IF(HLOOKUP(8,INDIRECT($AF$2):INDIRECT($AG$2),($A14+1)*6+2,FALSE)=0,0,HLOOKUP(8,INDIRECT($AF$2):INDIRECT($AG$2),($A14+1)*6+2,FALSE)))</f>
        <v/>
      </c>
      <c r="S14" s="47" t="str">
        <f ca="1">IF($B14="","",IF(R14="","",HLOOKUP(5,INDIRECT($AF$2):INDIRECT($AG$2),($A14+1)*6-2)))</f>
        <v/>
      </c>
      <c r="T14" s="77" t="str">
        <f ca="1">IF($B14="","",IF(HLOOKUP(6,INDIRECT($AF$2):INDIRECT($AG$2),($A14+1)*6+2,FALSE)=0,0,HLOOKUP(6,INDIRECT($AF$2):INDIRECT($AG$2),($A14+1)*6+2,FALSE)))</f>
        <v/>
      </c>
      <c r="U14" s="82" t="str">
        <f t="shared" ref="U14" ca="1" si="10">IF($B14="","",R14+T14)</f>
        <v/>
      </c>
      <c r="V14" s="83" t="str">
        <f t="shared" ref="V14" ca="1" si="11">IF($B14="","",S14)</f>
        <v/>
      </c>
      <c r="W14" s="46" t="str">
        <f ca="1">IF($B14="","",IF(HLOOKUP(5,INDIRECT($AF$2):INDIRECT($AG$2),($A14+1)*6+1,FALSE)=0,0,HLOOKUP(5,INDIRECT($AF$2):INDIRECT($AG$2),($A14+1)*6+1,FALSE)))</f>
        <v/>
      </c>
      <c r="X14" s="47" t="str">
        <f ca="1">IF($B14="","",IF(W14=0,"",HLOOKUP(5,INDIRECT($AF$2):INDIRECT($AG$2),($A14+1)*6-2)))</f>
        <v/>
      </c>
      <c r="Y14" s="77" t="str">
        <f ca="1">IF($B14="","",IF(HLOOKUP(6,INDIRECT($AF$2):INDIRECT($AG$2),($A14+1)*6+1,FALSE)=0,0,HLOOKUP(6,INDIRECT($AF$2):INDIRECT($AG$2),($A14+1)*6+1,FALSE)))</f>
        <v/>
      </c>
      <c r="Z14" s="82" t="str">
        <f t="shared" ref="Z14" ca="1" si="12">IF($B14="","",W14+Y14)</f>
        <v/>
      </c>
      <c r="AA14" s="83" t="str">
        <f t="shared" ref="AA14" ca="1" si="13">IF($B14="","",X14)</f>
        <v/>
      </c>
      <c r="AP14" s="62" t="s">
        <v>101</v>
      </c>
    </row>
    <row r="15" spans="1:42" ht="15.75" x14ac:dyDescent="0.2">
      <c r="A15" s="74">
        <v>3</v>
      </c>
      <c r="B15" s="33" t="str">
        <f ca="1">IF(HLOOKUP(1,INDIRECT($AF$2):INDIRECT($AG$2),($A15+1)*6-2,FALSE)=0,"",(HLOOKUP(1,INDIRECT($AF$2):INDIRECT($AG$2),($A15+1)*6-2,FALSE)))</f>
        <v/>
      </c>
      <c r="C15" s="46" t="str">
        <f ca="1">IF($B15="","",IF(HLOOKUP(12,INDIRECT($AF$2):INDIRECT($AG$2),($A15+1)*6+3,FALSE)=0,0,HLOOKUP(12,INDIRECT($AF$2):INDIRECT($AG$2),($A15+1)*6+3,FALSE)))</f>
        <v/>
      </c>
      <c r="D15" s="47" t="str">
        <f ca="1">IF($B15="","",IF(HLOOKUP(14,INDIRECT($AF$2):INDIRECT($AG$2),($A15+1)*6+3,FALSE)=0,0,HLOOKUP(14,INDIRECT($AF$2):INDIRECT($AG$2),($A15+1)*6+3,FALSE)))</f>
        <v/>
      </c>
      <c r="E15" s="48" t="str">
        <f ca="1">IF($B15="","",IF(HLOOKUP(21,INDIRECT($AF$2):INDIRECT($AG$2),($A15+1)*6+3,FALSE)=0,0,HLOOKUP(21,INDIRECT($AF$2):INDIRECT($AG$2),($A15+1)*6+3,FALSE)))</f>
        <v/>
      </c>
      <c r="F15" s="47" t="str">
        <f ca="1">IF($B15="","",IF(HLOOKUP(23,INDIRECT($AF$2):INDIRECT($AG$2),($A15+1)*6+3,FALSE)=0,0,HLOOKUP(23,INDIRECT($AF$2):INDIRECT($AG$2),($A15+1)*6+3,FALSE)))</f>
        <v/>
      </c>
      <c r="G15" s="48" t="str">
        <f ca="1">IF($B15="","",IF(HLOOKUP(30,INDIRECT($AF$2):INDIRECT($AG$2),($A15+1)*6+3,FALSE)=0,0,HLOOKUP(30,INDIRECT($AF$2):INDIRECT($AG$2),($A15+1)*6+3,FALSE)))</f>
        <v/>
      </c>
      <c r="H15" s="47" t="str">
        <f ca="1">IF($B15="","",IF(HLOOKUP(32,INDIRECT($AF$2):INDIRECT($AG$2),($A15+1)*6+3,FALSE)=0,0,HLOOKUP(32,INDIRECT($AF$2):INDIRECT($AG$2),($A15+1)*6+3,FALSE)))</f>
        <v/>
      </c>
      <c r="I15" s="48" t="str">
        <f ca="1">IF($B15="","",IF(HLOOKUP(39,INDIRECT($AF$2):INDIRECT($AG$2),($A15+1)*6+3,FALSE)=0,0,HLOOKUP(39,INDIRECT($AF$2):INDIRECT($AG$2),($A15+1)*6+3,FALSE)))</f>
        <v/>
      </c>
      <c r="J15" s="47" t="str">
        <f ca="1">IF($B15="","",IF(HLOOKUP(41,INDIRECT($AF$2):INDIRECT($AG$2),($A15+1)*6+3,FALSE)=0,0,HLOOKUP(41,INDIRECT($AF$2):INDIRECT($AG$2),($A15+1)*6+3,FALSE)))</f>
        <v/>
      </c>
      <c r="K15" s="48" t="str">
        <f ca="1">IF($B15="","",IF(HLOOKUP(48,INDIRECT($AF$2):INDIRECT($AG$2),($A15+1)*6+3,FALSE)=0,0,HLOOKUP(48,INDIRECT($AF$2):INDIRECT($AG$2),($A15+1)*6+3,FALSE)))</f>
        <v/>
      </c>
      <c r="L15" s="49" t="str">
        <f ca="1">IF($B15="","",IF(HLOOKUP(50,INDIRECT($AF$2):INDIRECT($AG$2),($A15+1)*6+3,FALSE)=0,0,HLOOKUP(50,INDIRECT($AF$2):INDIRECT($AG$2),($A15+1)*6+3,FALSE)))</f>
        <v/>
      </c>
      <c r="M15" s="46" t="str">
        <f t="shared" ref="M15:M52" ca="1" si="14">IF($B15="","",C15+E15+G15+I15+K15)</f>
        <v/>
      </c>
      <c r="N15" s="47" t="str">
        <f t="shared" ca="1" si="7"/>
        <v/>
      </c>
      <c r="O15" s="77" t="str">
        <f ca="1">IF(OR($B15=$B16,$B15=""),"",IF(HLOOKUP(7,INDIRECT($AF$2):INDIRECT($AG$2),($A15+1)*6+2,FALSE)=0,0,HLOOKUP(7,INDIRECT($AF$2):INDIRECT($AG$2),($A15+1)*6+2,FALSE)))</f>
        <v/>
      </c>
      <c r="P15" s="82" t="str">
        <f t="shared" ref="P15:P52" ca="1" si="15">IF(OR($B15=$B16,$B15=""),"",M15+O15)</f>
        <v/>
      </c>
      <c r="Q15" s="81" t="str">
        <f t="shared" ref="Q15:Q52" ca="1" si="16">IF(OR($B15=$B16,$B15=""),"",N15)</f>
        <v/>
      </c>
      <c r="R15" s="78" t="str">
        <f ca="1">IF($B15="","",IF(HLOOKUP(8,INDIRECT($AF$2):INDIRECT($AG$2),($A15+1)*6+2,FALSE)=0,0,HLOOKUP(8,INDIRECT($AF$2):INDIRECT($AG$2),($A15+1)*6+2,FALSE)))</f>
        <v/>
      </c>
      <c r="S15" s="47" t="str">
        <f ca="1">IF($B15="","",IF(R15="","",HLOOKUP(5,INDIRECT($AF$2):INDIRECT($AG$2),($A15+1)*6-2)))</f>
        <v/>
      </c>
      <c r="T15" s="77" t="str">
        <f ca="1">IF($B15="","",IF(HLOOKUP(6,INDIRECT($AF$2):INDIRECT($AG$2),($A15+1)*6+2,FALSE)=0,0,HLOOKUP(6,INDIRECT($AF$2):INDIRECT($AG$2),($A15+1)*6+2,FALSE)))</f>
        <v/>
      </c>
      <c r="U15" s="82" t="str">
        <f t="shared" ref="U15:U52" ca="1" si="17">IF($B15="","",R15+T15)</f>
        <v/>
      </c>
      <c r="V15" s="83" t="str">
        <f t="shared" ref="V15:V52" ca="1" si="18">IF($B15="","",S15)</f>
        <v/>
      </c>
      <c r="W15" s="46" t="str">
        <f ca="1">IF($B15="","",IF(HLOOKUP(5,INDIRECT($AF$2):INDIRECT($AG$2),($A15+1)*6+1,FALSE)=0,0,HLOOKUP(5,INDIRECT($AF$2):INDIRECT($AG$2),($A15+1)*6+1,FALSE)))</f>
        <v/>
      </c>
      <c r="X15" s="47" t="str">
        <f ca="1">IF($B15="","",IF(W15=0,"",HLOOKUP(5,INDIRECT($AF$2):INDIRECT($AG$2),($A15+1)*6-2)))</f>
        <v/>
      </c>
      <c r="Y15" s="77" t="str">
        <f ca="1">IF($B15="","",IF(HLOOKUP(6,INDIRECT($AF$2):INDIRECT($AG$2),($A15+1)*6+1,FALSE)=0,0,HLOOKUP(6,INDIRECT($AF$2):INDIRECT($AG$2),($A15+1)*6+1,FALSE)))</f>
        <v/>
      </c>
      <c r="Z15" s="82" t="str">
        <f t="shared" ref="Z15:Z52" ca="1" si="19">IF($B15="","",W15+Y15)</f>
        <v/>
      </c>
      <c r="AA15" s="83" t="str">
        <f t="shared" ref="AA15:AA52" ca="1" si="20">IF($B15="","",X15)</f>
        <v/>
      </c>
      <c r="AP15" s="62" t="s">
        <v>102</v>
      </c>
    </row>
    <row r="16" spans="1:42" ht="15.75" x14ac:dyDescent="0.2">
      <c r="A16" s="74">
        <v>4</v>
      </c>
      <c r="B16" s="33" t="str">
        <f ca="1">IF(HLOOKUP(1,INDIRECT($AF$2):INDIRECT($AG$2),($A16+1)*6-2,FALSE)=0,"",(HLOOKUP(1,INDIRECT($AF$2):INDIRECT($AG$2),($A16+1)*6-2,FALSE)))</f>
        <v/>
      </c>
      <c r="C16" s="46" t="str">
        <f ca="1">IF($B16="","",IF(HLOOKUP(12,INDIRECT($AF$2):INDIRECT($AG$2),($A16+1)*6+3,FALSE)=0,0,HLOOKUP(12,INDIRECT($AF$2):INDIRECT($AG$2),($A16+1)*6+3,FALSE)))</f>
        <v/>
      </c>
      <c r="D16" s="47" t="str">
        <f ca="1">IF($B16="","",IF(HLOOKUP(14,INDIRECT($AF$2):INDIRECT($AG$2),($A16+1)*6+3,FALSE)=0,0,HLOOKUP(14,INDIRECT($AF$2):INDIRECT($AG$2),($A16+1)*6+3,FALSE)))</f>
        <v/>
      </c>
      <c r="E16" s="48" t="str">
        <f ca="1">IF($B16="","",IF(HLOOKUP(21,INDIRECT($AF$2):INDIRECT($AG$2),($A16+1)*6+3,FALSE)=0,0,HLOOKUP(21,INDIRECT($AF$2):INDIRECT($AG$2),($A16+1)*6+3,FALSE)))</f>
        <v/>
      </c>
      <c r="F16" s="47" t="str">
        <f ca="1">IF($B16="","",IF(HLOOKUP(23,INDIRECT($AF$2):INDIRECT($AG$2),($A16+1)*6+3,FALSE)=0,0,HLOOKUP(23,INDIRECT($AF$2):INDIRECT($AG$2),($A16+1)*6+3,FALSE)))</f>
        <v/>
      </c>
      <c r="G16" s="48" t="str">
        <f ca="1">IF($B16="","",IF(HLOOKUP(30,INDIRECT($AF$2):INDIRECT($AG$2),($A16+1)*6+3,FALSE)=0,0,HLOOKUP(30,INDIRECT($AF$2):INDIRECT($AG$2),($A16+1)*6+3,FALSE)))</f>
        <v/>
      </c>
      <c r="H16" s="47" t="str">
        <f ca="1">IF($B16="","",IF(HLOOKUP(32,INDIRECT($AF$2):INDIRECT($AG$2),($A16+1)*6+3,FALSE)=0,0,HLOOKUP(32,INDIRECT($AF$2):INDIRECT($AG$2),($A16+1)*6+3,FALSE)))</f>
        <v/>
      </c>
      <c r="I16" s="48" t="str">
        <f ca="1">IF($B16="","",IF(HLOOKUP(39,INDIRECT($AF$2):INDIRECT($AG$2),($A16+1)*6+3,FALSE)=0,0,HLOOKUP(39,INDIRECT($AF$2):INDIRECT($AG$2),($A16+1)*6+3,FALSE)))</f>
        <v/>
      </c>
      <c r="J16" s="47" t="str">
        <f ca="1">IF($B16="","",IF(HLOOKUP(41,INDIRECT($AF$2):INDIRECT($AG$2),($A16+1)*6+3,FALSE)=0,0,HLOOKUP(41,INDIRECT($AF$2):INDIRECT($AG$2),($A16+1)*6+3,FALSE)))</f>
        <v/>
      </c>
      <c r="K16" s="48" t="str">
        <f ca="1">IF($B16="","",IF(HLOOKUP(48,INDIRECT($AF$2):INDIRECT($AG$2),($A16+1)*6+3,FALSE)=0,0,HLOOKUP(48,INDIRECT($AF$2):INDIRECT($AG$2),($A16+1)*6+3,FALSE)))</f>
        <v/>
      </c>
      <c r="L16" s="49" t="str">
        <f ca="1">IF($B16="","",IF(HLOOKUP(50,INDIRECT($AF$2):INDIRECT($AG$2),($A16+1)*6+3,FALSE)=0,0,HLOOKUP(50,INDIRECT($AF$2):INDIRECT($AG$2),($A16+1)*6+3,FALSE)))</f>
        <v/>
      </c>
      <c r="M16" s="46" t="str">
        <f t="shared" ca="1" si="14"/>
        <v/>
      </c>
      <c r="N16" s="47" t="str">
        <f t="shared" ca="1" si="7"/>
        <v/>
      </c>
      <c r="O16" s="77" t="str">
        <f ca="1">IF(OR($B16=$B17,$B16=""),"",IF(HLOOKUP(7,INDIRECT($AF$2):INDIRECT($AG$2),($A16+1)*6+2,FALSE)=0,0,HLOOKUP(7,INDIRECT($AF$2):INDIRECT($AG$2),($A16+1)*6+2,FALSE)))</f>
        <v/>
      </c>
      <c r="P16" s="82" t="str">
        <f t="shared" ca="1" si="15"/>
        <v/>
      </c>
      <c r="Q16" s="81" t="str">
        <f t="shared" ca="1" si="16"/>
        <v/>
      </c>
      <c r="R16" s="78" t="str">
        <f ca="1">IF($B16="","",IF(HLOOKUP(8,INDIRECT($AF$2):INDIRECT($AG$2),($A16+1)*6+2,FALSE)=0,0,HLOOKUP(8,INDIRECT($AF$2):INDIRECT($AG$2),($A16+1)*6+2,FALSE)))</f>
        <v/>
      </c>
      <c r="S16" s="47" t="str">
        <f ca="1">IF($B16="","",IF(R16="","",HLOOKUP(5,INDIRECT($AF$2):INDIRECT($AG$2),($A16+1)*6-2)))</f>
        <v/>
      </c>
      <c r="T16" s="77" t="str">
        <f ca="1">IF($B16="","",IF(HLOOKUP(6,INDIRECT($AF$2):INDIRECT($AG$2),($A16+1)*6+2,FALSE)=0,0,HLOOKUP(6,INDIRECT($AF$2):INDIRECT($AG$2),($A16+1)*6+2,FALSE)))</f>
        <v/>
      </c>
      <c r="U16" s="82" t="str">
        <f t="shared" ca="1" si="17"/>
        <v/>
      </c>
      <c r="V16" s="83" t="str">
        <f t="shared" ca="1" si="18"/>
        <v/>
      </c>
      <c r="W16" s="46" t="str">
        <f ca="1">IF($B16="","",IF(HLOOKUP(5,INDIRECT($AF$2):INDIRECT($AG$2),($A16+1)*6+1,FALSE)=0,0,HLOOKUP(5,INDIRECT($AF$2):INDIRECT($AG$2),($A16+1)*6+1,FALSE)))</f>
        <v/>
      </c>
      <c r="X16" s="47" t="str">
        <f ca="1">IF($B16="","",IF(W16=0,"",HLOOKUP(5,INDIRECT($AF$2):INDIRECT($AG$2),($A16+1)*6-2)))</f>
        <v/>
      </c>
      <c r="Y16" s="77" t="str">
        <f ca="1">IF($B16="","",IF(HLOOKUP(6,INDIRECT($AF$2):INDIRECT($AG$2),($A16+1)*6+1,FALSE)=0,0,HLOOKUP(6,INDIRECT($AF$2):INDIRECT($AG$2),($A16+1)*6+1,FALSE)))</f>
        <v/>
      </c>
      <c r="Z16" s="82" t="str">
        <f t="shared" ca="1" si="19"/>
        <v/>
      </c>
      <c r="AA16" s="83" t="str">
        <f t="shared" ca="1" si="20"/>
        <v/>
      </c>
      <c r="AP16" s="62" t="s">
        <v>103</v>
      </c>
    </row>
    <row r="17" spans="1:42" ht="15.75" x14ac:dyDescent="0.2">
      <c r="A17" s="74">
        <v>5</v>
      </c>
      <c r="B17" s="33" t="str">
        <f ca="1">IF(HLOOKUP(1,INDIRECT($AF$2):INDIRECT($AG$2),($A17+1)*6-2,FALSE)=0,"",(HLOOKUP(1,INDIRECT($AF$2):INDIRECT($AG$2),($A17+1)*6-2,FALSE)))</f>
        <v/>
      </c>
      <c r="C17" s="46" t="str">
        <f ca="1">IF($B17="","",IF(HLOOKUP(12,INDIRECT($AF$2):INDIRECT($AG$2),($A17+1)*6+3,FALSE)=0,0,HLOOKUP(12,INDIRECT($AF$2):INDIRECT($AG$2),($A17+1)*6+3,FALSE)))</f>
        <v/>
      </c>
      <c r="D17" s="47" t="str">
        <f ca="1">IF($B17="","",IF(HLOOKUP(14,INDIRECT($AF$2):INDIRECT($AG$2),($A17+1)*6+3,FALSE)=0,0,HLOOKUP(14,INDIRECT($AF$2):INDIRECT($AG$2),($A17+1)*6+3,FALSE)))</f>
        <v/>
      </c>
      <c r="E17" s="48" t="str">
        <f ca="1">IF($B17="","",IF(HLOOKUP(21,INDIRECT($AF$2):INDIRECT($AG$2),($A17+1)*6+3,FALSE)=0,0,HLOOKUP(21,INDIRECT($AF$2):INDIRECT($AG$2),($A17+1)*6+3,FALSE)))</f>
        <v/>
      </c>
      <c r="F17" s="47" t="str">
        <f ca="1">IF($B17="","",IF(HLOOKUP(23,INDIRECT($AF$2):INDIRECT($AG$2),($A17+1)*6+3,FALSE)=0,0,HLOOKUP(23,INDIRECT($AF$2):INDIRECT($AG$2),($A17+1)*6+3,FALSE)))</f>
        <v/>
      </c>
      <c r="G17" s="48" t="str">
        <f ca="1">IF($B17="","",IF(HLOOKUP(30,INDIRECT($AF$2):INDIRECT($AG$2),($A17+1)*6+3,FALSE)=0,0,HLOOKUP(30,INDIRECT($AF$2):INDIRECT($AG$2),($A17+1)*6+3,FALSE)))</f>
        <v/>
      </c>
      <c r="H17" s="47" t="str">
        <f ca="1">IF($B17="","",IF(HLOOKUP(32,INDIRECT($AF$2):INDIRECT($AG$2),($A17+1)*6+3,FALSE)=0,0,HLOOKUP(32,INDIRECT($AF$2):INDIRECT($AG$2),($A17+1)*6+3,FALSE)))</f>
        <v/>
      </c>
      <c r="I17" s="48" t="str">
        <f ca="1">IF($B17="","",IF(HLOOKUP(39,INDIRECT($AF$2):INDIRECT($AG$2),($A17+1)*6+3,FALSE)=0,0,HLOOKUP(39,INDIRECT($AF$2):INDIRECT($AG$2),($A17+1)*6+3,FALSE)))</f>
        <v/>
      </c>
      <c r="J17" s="47" t="str">
        <f ca="1">IF($B17="","",IF(HLOOKUP(41,INDIRECT($AF$2):INDIRECT($AG$2),($A17+1)*6+3,FALSE)=0,0,HLOOKUP(41,INDIRECT($AF$2):INDIRECT($AG$2),($A17+1)*6+3,FALSE)))</f>
        <v/>
      </c>
      <c r="K17" s="48" t="str">
        <f ca="1">IF($B17="","",IF(HLOOKUP(48,INDIRECT($AF$2):INDIRECT($AG$2),($A17+1)*6+3,FALSE)=0,0,HLOOKUP(48,INDIRECT($AF$2):INDIRECT($AG$2),($A17+1)*6+3,FALSE)))</f>
        <v/>
      </c>
      <c r="L17" s="49" t="str">
        <f ca="1">IF($B17="","",IF(HLOOKUP(50,INDIRECT($AF$2):INDIRECT($AG$2),($A17+1)*6+3,FALSE)=0,0,HLOOKUP(50,INDIRECT($AF$2):INDIRECT($AG$2),($A17+1)*6+3,FALSE)))</f>
        <v/>
      </c>
      <c r="M17" s="46" t="str">
        <f t="shared" ca="1" si="14"/>
        <v/>
      </c>
      <c r="N17" s="47" t="str">
        <f t="shared" ca="1" si="7"/>
        <v/>
      </c>
      <c r="O17" s="77" t="str">
        <f ca="1">IF(OR($B17=$B18,$B17=""),"",IF(HLOOKUP(7,INDIRECT($AF$2):INDIRECT($AG$2),($A17+1)*6+2,FALSE)=0,0,HLOOKUP(7,INDIRECT($AF$2):INDIRECT($AG$2),($A17+1)*6+2,FALSE)))</f>
        <v/>
      </c>
      <c r="P17" s="82" t="str">
        <f t="shared" ca="1" si="15"/>
        <v/>
      </c>
      <c r="Q17" s="81" t="str">
        <f t="shared" ca="1" si="16"/>
        <v/>
      </c>
      <c r="R17" s="78" t="str">
        <f ca="1">IF($B17="","",IF(HLOOKUP(8,INDIRECT($AF$2):INDIRECT($AG$2),($A17+1)*6+2,FALSE)=0,0,HLOOKUP(8,INDIRECT($AF$2):INDIRECT($AG$2),($A17+1)*6+2,FALSE)))</f>
        <v/>
      </c>
      <c r="S17" s="47" t="str">
        <f ca="1">IF($B17="","",IF(R17="","",HLOOKUP(5,INDIRECT($AF$2):INDIRECT($AG$2),($A17+1)*6-2)))</f>
        <v/>
      </c>
      <c r="T17" s="77" t="str">
        <f ca="1">IF($B17="","",IF(HLOOKUP(6,INDIRECT($AF$2):INDIRECT($AG$2),($A17+1)*6+2,FALSE)=0,0,HLOOKUP(6,INDIRECT($AF$2):INDIRECT($AG$2),($A17+1)*6+2,FALSE)))</f>
        <v/>
      </c>
      <c r="U17" s="82" t="str">
        <f t="shared" ca="1" si="17"/>
        <v/>
      </c>
      <c r="V17" s="83" t="str">
        <f t="shared" ca="1" si="18"/>
        <v/>
      </c>
      <c r="W17" s="46" t="str">
        <f ca="1">IF($B17="","",IF(HLOOKUP(5,INDIRECT($AF$2):INDIRECT($AG$2),($A17+1)*6+1,FALSE)=0,0,HLOOKUP(5,INDIRECT($AF$2):INDIRECT($AG$2),($A17+1)*6+1,FALSE)))</f>
        <v/>
      </c>
      <c r="X17" s="47" t="str">
        <f ca="1">IF($B17="","",IF(W17=0,"",HLOOKUP(5,INDIRECT($AF$2):INDIRECT($AG$2),($A17+1)*6-2)))</f>
        <v/>
      </c>
      <c r="Y17" s="77" t="str">
        <f ca="1">IF($B17="","",IF(HLOOKUP(6,INDIRECT($AF$2):INDIRECT($AG$2),($A17+1)*6+1,FALSE)=0,0,HLOOKUP(6,INDIRECT($AF$2):INDIRECT($AG$2),($A17+1)*6+1,FALSE)))</f>
        <v/>
      </c>
      <c r="Z17" s="82" t="str">
        <f t="shared" ca="1" si="19"/>
        <v/>
      </c>
      <c r="AA17" s="83" t="str">
        <f t="shared" ca="1" si="20"/>
        <v/>
      </c>
      <c r="AP17" s="62" t="s">
        <v>104</v>
      </c>
    </row>
    <row r="18" spans="1:42" ht="15.75" x14ac:dyDescent="0.2">
      <c r="A18" s="74">
        <v>6</v>
      </c>
      <c r="B18" s="33" t="str">
        <f ca="1">IF(HLOOKUP(1,INDIRECT($AF$2):INDIRECT($AG$2),($A18+1)*6-2,FALSE)=0,"",(HLOOKUP(1,INDIRECT($AF$2):INDIRECT($AG$2),($A18+1)*6-2,FALSE)))</f>
        <v/>
      </c>
      <c r="C18" s="46" t="str">
        <f ca="1">IF($B18="","",IF(HLOOKUP(12,INDIRECT($AF$2):INDIRECT($AG$2),($A18+1)*6+3,FALSE)=0,0,HLOOKUP(12,INDIRECT($AF$2):INDIRECT($AG$2),($A18+1)*6+3,FALSE)))</f>
        <v/>
      </c>
      <c r="D18" s="47" t="str">
        <f ca="1">IF($B18="","",IF(HLOOKUP(14,INDIRECT($AF$2):INDIRECT($AG$2),($A18+1)*6+3,FALSE)=0,0,HLOOKUP(14,INDIRECT($AF$2):INDIRECT($AG$2),($A18+1)*6+3,FALSE)))</f>
        <v/>
      </c>
      <c r="E18" s="48" t="str">
        <f ca="1">IF($B18="","",IF(HLOOKUP(21,INDIRECT($AF$2):INDIRECT($AG$2),($A18+1)*6+3,FALSE)=0,0,HLOOKUP(21,INDIRECT($AF$2):INDIRECT($AG$2),($A18+1)*6+3,FALSE)))</f>
        <v/>
      </c>
      <c r="F18" s="47" t="str">
        <f ca="1">IF($B18="","",IF(HLOOKUP(23,INDIRECT($AF$2):INDIRECT($AG$2),($A18+1)*6+3,FALSE)=0,0,HLOOKUP(23,INDIRECT($AF$2):INDIRECT($AG$2),($A18+1)*6+3,FALSE)))</f>
        <v/>
      </c>
      <c r="G18" s="48" t="str">
        <f ca="1">IF($B18="","",IF(HLOOKUP(30,INDIRECT($AF$2):INDIRECT($AG$2),($A18+1)*6+3,FALSE)=0,0,HLOOKUP(30,INDIRECT($AF$2):INDIRECT($AG$2),($A18+1)*6+3,FALSE)))</f>
        <v/>
      </c>
      <c r="H18" s="47" t="str">
        <f ca="1">IF($B18="","",IF(HLOOKUP(32,INDIRECT($AF$2):INDIRECT($AG$2),($A18+1)*6+3,FALSE)=0,0,HLOOKUP(32,INDIRECT($AF$2):INDIRECT($AG$2),($A18+1)*6+3,FALSE)))</f>
        <v/>
      </c>
      <c r="I18" s="48" t="str">
        <f ca="1">IF($B18="","",IF(HLOOKUP(39,INDIRECT($AF$2):INDIRECT($AG$2),($A18+1)*6+3,FALSE)=0,0,HLOOKUP(39,INDIRECT($AF$2):INDIRECT($AG$2),($A18+1)*6+3,FALSE)))</f>
        <v/>
      </c>
      <c r="J18" s="47" t="str">
        <f ca="1">IF($B18="","",IF(HLOOKUP(41,INDIRECT($AF$2):INDIRECT($AG$2),($A18+1)*6+3,FALSE)=0,0,HLOOKUP(41,INDIRECT($AF$2):INDIRECT($AG$2),($A18+1)*6+3,FALSE)))</f>
        <v/>
      </c>
      <c r="K18" s="48" t="str">
        <f ca="1">IF($B18="","",IF(HLOOKUP(48,INDIRECT($AF$2):INDIRECT($AG$2),($A18+1)*6+3,FALSE)=0,0,HLOOKUP(48,INDIRECT($AF$2):INDIRECT($AG$2),($A18+1)*6+3,FALSE)))</f>
        <v/>
      </c>
      <c r="L18" s="49" t="str">
        <f ca="1">IF($B18="","",IF(HLOOKUP(50,INDIRECT($AF$2):INDIRECT($AG$2),($A18+1)*6+3,FALSE)=0,0,HLOOKUP(50,INDIRECT($AF$2):INDIRECT($AG$2),($A18+1)*6+3,FALSE)))</f>
        <v/>
      </c>
      <c r="M18" s="46" t="str">
        <f t="shared" ca="1" si="14"/>
        <v/>
      </c>
      <c r="N18" s="47" t="str">
        <f t="shared" ca="1" si="7"/>
        <v/>
      </c>
      <c r="O18" s="77" t="str">
        <f ca="1">IF(OR($B18=$B19,$B18=""),"",IF(HLOOKUP(7,INDIRECT($AF$2):INDIRECT($AG$2),($A18+1)*6+2,FALSE)=0,0,HLOOKUP(7,INDIRECT($AF$2):INDIRECT($AG$2),($A18+1)*6+2,FALSE)))</f>
        <v/>
      </c>
      <c r="P18" s="82" t="str">
        <f t="shared" ca="1" si="15"/>
        <v/>
      </c>
      <c r="Q18" s="81" t="str">
        <f t="shared" ca="1" si="16"/>
        <v/>
      </c>
      <c r="R18" s="78" t="str">
        <f ca="1">IF($B18="","",IF(HLOOKUP(8,INDIRECT($AF$2):INDIRECT($AG$2),($A18+1)*6+2,FALSE)=0,0,HLOOKUP(8,INDIRECT($AF$2):INDIRECT($AG$2),($A18+1)*6+2,FALSE)))</f>
        <v/>
      </c>
      <c r="S18" s="47" t="str">
        <f ca="1">IF($B18="","",IF(R18="","",HLOOKUP(5,INDIRECT($AF$2):INDIRECT($AG$2),($A18+1)*6-2)))</f>
        <v/>
      </c>
      <c r="T18" s="77" t="str">
        <f ca="1">IF($B18="","",IF(HLOOKUP(6,INDIRECT($AF$2):INDIRECT($AG$2),($A18+1)*6+2,FALSE)=0,0,HLOOKUP(6,INDIRECT($AF$2):INDIRECT($AG$2),($A18+1)*6+2,FALSE)))</f>
        <v/>
      </c>
      <c r="U18" s="82" t="str">
        <f t="shared" ca="1" si="17"/>
        <v/>
      </c>
      <c r="V18" s="83" t="str">
        <f t="shared" ca="1" si="18"/>
        <v/>
      </c>
      <c r="W18" s="46" t="str">
        <f ca="1">IF($B18="","",IF(HLOOKUP(5,INDIRECT($AF$2):INDIRECT($AG$2),($A18+1)*6+1,FALSE)=0,0,HLOOKUP(5,INDIRECT($AF$2):INDIRECT($AG$2),($A18+1)*6+1,FALSE)))</f>
        <v/>
      </c>
      <c r="X18" s="47" t="str">
        <f ca="1">IF($B18="","",IF(W18=0,"",HLOOKUP(5,INDIRECT($AF$2):INDIRECT($AG$2),($A18+1)*6-2)))</f>
        <v/>
      </c>
      <c r="Y18" s="77" t="str">
        <f ca="1">IF($B18="","",IF(HLOOKUP(6,INDIRECT($AF$2):INDIRECT($AG$2),($A18+1)*6+1,FALSE)=0,0,HLOOKUP(6,INDIRECT($AF$2):INDIRECT($AG$2),($A18+1)*6+1,FALSE)))</f>
        <v/>
      </c>
      <c r="Z18" s="82" t="str">
        <f t="shared" ca="1" si="19"/>
        <v/>
      </c>
      <c r="AA18" s="83" t="str">
        <f t="shared" ca="1" si="20"/>
        <v/>
      </c>
      <c r="AE18" s="65" t="s">
        <v>61</v>
      </c>
      <c r="AP18" s="62" t="s">
        <v>105</v>
      </c>
    </row>
    <row r="19" spans="1:42" ht="15.75" x14ac:dyDescent="0.2">
      <c r="A19" s="74">
        <v>7</v>
      </c>
      <c r="B19" s="33" t="str">
        <f ca="1">IF(HLOOKUP(1,INDIRECT($AF$2):INDIRECT($AG$2),($A19+1)*6-2,FALSE)=0,"",(HLOOKUP(1,INDIRECT($AF$2):INDIRECT($AG$2),($A19+1)*6-2,FALSE)))</f>
        <v/>
      </c>
      <c r="C19" s="46" t="str">
        <f ca="1">IF($B19="","",IF(HLOOKUP(12,INDIRECT($AF$2):INDIRECT($AG$2),($A19+1)*6+3,FALSE)=0,0,HLOOKUP(12,INDIRECT($AF$2):INDIRECT($AG$2),($A19+1)*6+3,FALSE)))</f>
        <v/>
      </c>
      <c r="D19" s="47" t="str">
        <f ca="1">IF($B19="","",IF(HLOOKUP(14,INDIRECT($AF$2):INDIRECT($AG$2),($A19+1)*6+3,FALSE)=0,0,HLOOKUP(14,INDIRECT($AF$2):INDIRECT($AG$2),($A19+1)*6+3,FALSE)))</f>
        <v/>
      </c>
      <c r="E19" s="48" t="str">
        <f ca="1">IF($B19="","",IF(HLOOKUP(21,INDIRECT($AF$2):INDIRECT($AG$2),($A19+1)*6+3,FALSE)=0,0,HLOOKUP(21,INDIRECT($AF$2):INDIRECT($AG$2),($A19+1)*6+3,FALSE)))</f>
        <v/>
      </c>
      <c r="F19" s="47" t="str">
        <f ca="1">IF($B19="","",IF(HLOOKUP(23,INDIRECT($AF$2):INDIRECT($AG$2),($A19+1)*6+3,FALSE)=0,0,HLOOKUP(23,INDIRECT($AF$2):INDIRECT($AG$2),($A19+1)*6+3,FALSE)))</f>
        <v/>
      </c>
      <c r="G19" s="48" t="str">
        <f ca="1">IF($B19="","",IF(HLOOKUP(30,INDIRECT($AF$2):INDIRECT($AG$2),($A19+1)*6+3,FALSE)=0,0,HLOOKUP(30,INDIRECT($AF$2):INDIRECT($AG$2),($A19+1)*6+3,FALSE)))</f>
        <v/>
      </c>
      <c r="H19" s="47" t="str">
        <f ca="1">IF($B19="","",IF(HLOOKUP(32,INDIRECT($AF$2):INDIRECT($AG$2),($A19+1)*6+3,FALSE)=0,0,HLOOKUP(32,INDIRECT($AF$2):INDIRECT($AG$2),($A19+1)*6+3,FALSE)))</f>
        <v/>
      </c>
      <c r="I19" s="48" t="str">
        <f ca="1">IF($B19="","",IF(HLOOKUP(39,INDIRECT($AF$2):INDIRECT($AG$2),($A19+1)*6+3,FALSE)=0,0,HLOOKUP(39,INDIRECT($AF$2):INDIRECT($AG$2),($A19+1)*6+3,FALSE)))</f>
        <v/>
      </c>
      <c r="J19" s="47" t="str">
        <f ca="1">IF($B19="","",IF(HLOOKUP(41,INDIRECT($AF$2):INDIRECT($AG$2),($A19+1)*6+3,FALSE)=0,0,HLOOKUP(41,INDIRECT($AF$2):INDIRECT($AG$2),($A19+1)*6+3,FALSE)))</f>
        <v/>
      </c>
      <c r="K19" s="48" t="str">
        <f ca="1">IF($B19="","",IF(HLOOKUP(48,INDIRECT($AF$2):INDIRECT($AG$2),($A19+1)*6+3,FALSE)=0,0,HLOOKUP(48,INDIRECT($AF$2):INDIRECT($AG$2),($A19+1)*6+3,FALSE)))</f>
        <v/>
      </c>
      <c r="L19" s="49" t="str">
        <f ca="1">IF($B19="","",IF(HLOOKUP(50,INDIRECT($AF$2):INDIRECT($AG$2),($A19+1)*6+3,FALSE)=0,0,HLOOKUP(50,INDIRECT($AF$2):INDIRECT($AG$2),($A19+1)*6+3,FALSE)))</f>
        <v/>
      </c>
      <c r="M19" s="46" t="str">
        <f t="shared" ca="1" si="14"/>
        <v/>
      </c>
      <c r="N19" s="47" t="str">
        <f t="shared" ca="1" si="7"/>
        <v/>
      </c>
      <c r="O19" s="77" t="str">
        <f ca="1">IF(OR($B19=$B20,$B19=""),"",IF(HLOOKUP(7,INDIRECT($AF$2):INDIRECT($AG$2),($A19+1)*6+2,FALSE)=0,0,HLOOKUP(7,INDIRECT($AF$2):INDIRECT($AG$2),($A19+1)*6+2,FALSE)))</f>
        <v/>
      </c>
      <c r="P19" s="82" t="str">
        <f t="shared" ca="1" si="15"/>
        <v/>
      </c>
      <c r="Q19" s="81" t="str">
        <f t="shared" ca="1" si="16"/>
        <v/>
      </c>
      <c r="R19" s="78" t="str">
        <f ca="1">IF($B19="","",IF(HLOOKUP(8,INDIRECT($AF$2):INDIRECT($AG$2),($A19+1)*6+2,FALSE)=0,0,HLOOKUP(8,INDIRECT($AF$2):INDIRECT($AG$2),($A19+1)*6+2,FALSE)))</f>
        <v/>
      </c>
      <c r="S19" s="47" t="str">
        <f ca="1">IF($B19="","",IF(R19="","",HLOOKUP(5,INDIRECT($AF$2):INDIRECT($AG$2),($A19+1)*6-2)))</f>
        <v/>
      </c>
      <c r="T19" s="77" t="str">
        <f ca="1">IF($B19="","",IF(HLOOKUP(6,INDIRECT($AF$2):INDIRECT($AG$2),($A19+1)*6+2,FALSE)=0,0,HLOOKUP(6,INDIRECT($AF$2):INDIRECT($AG$2),($A19+1)*6+2,FALSE)))</f>
        <v/>
      </c>
      <c r="U19" s="82" t="str">
        <f t="shared" ca="1" si="17"/>
        <v/>
      </c>
      <c r="V19" s="83" t="str">
        <f t="shared" ca="1" si="18"/>
        <v/>
      </c>
      <c r="W19" s="46" t="str">
        <f ca="1">IF($B19="","",IF(HLOOKUP(5,INDIRECT($AF$2):INDIRECT($AG$2),($A19+1)*6+1,FALSE)=0,0,HLOOKUP(5,INDIRECT($AF$2):INDIRECT($AG$2),($A19+1)*6+1,FALSE)))</f>
        <v/>
      </c>
      <c r="X19" s="47" t="str">
        <f ca="1">IF($B19="","",IF(W19=0,"",HLOOKUP(5,INDIRECT($AF$2):INDIRECT($AG$2),($A19+1)*6-2)))</f>
        <v/>
      </c>
      <c r="Y19" s="77" t="str">
        <f ca="1">IF($B19="","",IF(HLOOKUP(6,INDIRECT($AF$2):INDIRECT($AG$2),($A19+1)*6+1,FALSE)=0,0,HLOOKUP(6,INDIRECT($AF$2):INDIRECT($AG$2),($A19+1)*6+1,FALSE)))</f>
        <v/>
      </c>
      <c r="Z19" s="82" t="str">
        <f t="shared" ca="1" si="19"/>
        <v/>
      </c>
      <c r="AA19" s="83" t="str">
        <f t="shared" ca="1" si="20"/>
        <v/>
      </c>
      <c r="AE19" s="62" t="s">
        <v>82</v>
      </c>
      <c r="AP19" s="62" t="s">
        <v>106</v>
      </c>
    </row>
    <row r="20" spans="1:42" ht="15.75" x14ac:dyDescent="0.2">
      <c r="A20" s="74">
        <v>8</v>
      </c>
      <c r="B20" s="33" t="str">
        <f ca="1">IF(HLOOKUP(1,INDIRECT($AF$2):INDIRECT($AG$2),($A20+1)*6-2,FALSE)=0,"",(HLOOKUP(1,INDIRECT($AF$2):INDIRECT($AG$2),($A20+1)*6-2,FALSE)))</f>
        <v/>
      </c>
      <c r="C20" s="46" t="str">
        <f ca="1">IF($B20="","",IF(HLOOKUP(12,INDIRECT($AF$2):INDIRECT($AG$2),($A20+1)*6+3,FALSE)=0,0,HLOOKUP(12,INDIRECT($AF$2):INDIRECT($AG$2),($A20+1)*6+3,FALSE)))</f>
        <v/>
      </c>
      <c r="D20" s="47" t="str">
        <f ca="1">IF($B20="","",IF(HLOOKUP(14,INDIRECT($AF$2):INDIRECT($AG$2),($A20+1)*6+3,FALSE)=0,0,HLOOKUP(14,INDIRECT($AF$2):INDIRECT($AG$2),($A20+1)*6+3,FALSE)))</f>
        <v/>
      </c>
      <c r="E20" s="48" t="str">
        <f ca="1">IF($B20="","",IF(HLOOKUP(21,INDIRECT($AF$2):INDIRECT($AG$2),($A20+1)*6+3,FALSE)=0,0,HLOOKUP(21,INDIRECT($AF$2):INDIRECT($AG$2),($A20+1)*6+3,FALSE)))</f>
        <v/>
      </c>
      <c r="F20" s="47" t="str">
        <f ca="1">IF($B20="","",IF(HLOOKUP(23,INDIRECT($AF$2):INDIRECT($AG$2),($A20+1)*6+3,FALSE)=0,0,HLOOKUP(23,INDIRECT($AF$2):INDIRECT($AG$2),($A20+1)*6+3,FALSE)))</f>
        <v/>
      </c>
      <c r="G20" s="48" t="str">
        <f ca="1">IF($B20="","",IF(HLOOKUP(30,INDIRECT($AF$2):INDIRECT($AG$2),($A20+1)*6+3,FALSE)=0,0,HLOOKUP(30,INDIRECT($AF$2):INDIRECT($AG$2),($A20+1)*6+3,FALSE)))</f>
        <v/>
      </c>
      <c r="H20" s="47" t="str">
        <f ca="1">IF($B20="","",IF(HLOOKUP(32,INDIRECT($AF$2):INDIRECT($AG$2),($A20+1)*6+3,FALSE)=0,0,HLOOKUP(32,INDIRECT($AF$2):INDIRECT($AG$2),($A20+1)*6+3,FALSE)))</f>
        <v/>
      </c>
      <c r="I20" s="48" t="str">
        <f ca="1">IF($B20="","",IF(HLOOKUP(39,INDIRECT($AF$2):INDIRECT($AG$2),($A20+1)*6+3,FALSE)=0,0,HLOOKUP(39,INDIRECT($AF$2):INDIRECT($AG$2),($A20+1)*6+3,FALSE)))</f>
        <v/>
      </c>
      <c r="J20" s="47" t="str">
        <f ca="1">IF($B20="","",IF(HLOOKUP(41,INDIRECT($AF$2):INDIRECT($AG$2),($A20+1)*6+3,FALSE)=0,0,HLOOKUP(41,INDIRECT($AF$2):INDIRECT($AG$2),($A20+1)*6+3,FALSE)))</f>
        <v/>
      </c>
      <c r="K20" s="48" t="str">
        <f ca="1">IF($B20="","",IF(HLOOKUP(48,INDIRECT($AF$2):INDIRECT($AG$2),($A20+1)*6+3,FALSE)=0,0,HLOOKUP(48,INDIRECT($AF$2):INDIRECT($AG$2),($A20+1)*6+3,FALSE)))</f>
        <v/>
      </c>
      <c r="L20" s="49" t="str">
        <f ca="1">IF($B20="","",IF(HLOOKUP(50,INDIRECT($AF$2):INDIRECT($AG$2),($A20+1)*6+3,FALSE)=0,0,HLOOKUP(50,INDIRECT($AF$2):INDIRECT($AG$2),($A20+1)*6+3,FALSE)))</f>
        <v/>
      </c>
      <c r="M20" s="46" t="str">
        <f t="shared" ca="1" si="14"/>
        <v/>
      </c>
      <c r="N20" s="47" t="str">
        <f t="shared" ca="1" si="7"/>
        <v/>
      </c>
      <c r="O20" s="77" t="str">
        <f ca="1">IF(OR($B20=$B21,$B20=""),"",IF(HLOOKUP(7,INDIRECT($AF$2):INDIRECT($AG$2),($A20+1)*6+2,FALSE)=0,0,HLOOKUP(7,INDIRECT($AF$2):INDIRECT($AG$2),($A20+1)*6+2,FALSE)))</f>
        <v/>
      </c>
      <c r="P20" s="82" t="str">
        <f t="shared" ca="1" si="15"/>
        <v/>
      </c>
      <c r="Q20" s="81" t="str">
        <f t="shared" ca="1" si="16"/>
        <v/>
      </c>
      <c r="R20" s="78" t="str">
        <f ca="1">IF($B20="","",IF(HLOOKUP(8,INDIRECT($AF$2):INDIRECT($AG$2),($A20+1)*6+2,FALSE)=0,0,HLOOKUP(8,INDIRECT($AF$2):INDIRECT($AG$2),($A20+1)*6+2,FALSE)))</f>
        <v/>
      </c>
      <c r="S20" s="47" t="str">
        <f ca="1">IF($B20="","",IF(R20="","",HLOOKUP(5,INDIRECT($AF$2):INDIRECT($AG$2),($A20+1)*6-2)))</f>
        <v/>
      </c>
      <c r="T20" s="77" t="str">
        <f ca="1">IF($B20="","",IF(HLOOKUP(6,INDIRECT($AF$2):INDIRECT($AG$2),($A20+1)*6+2,FALSE)=0,0,HLOOKUP(6,INDIRECT($AF$2):INDIRECT($AG$2),($A20+1)*6+2,FALSE)))</f>
        <v/>
      </c>
      <c r="U20" s="82" t="str">
        <f t="shared" ca="1" si="17"/>
        <v/>
      </c>
      <c r="V20" s="83" t="str">
        <f t="shared" ca="1" si="18"/>
        <v/>
      </c>
      <c r="W20" s="46" t="str">
        <f ca="1">IF($B20="","",IF(HLOOKUP(5,INDIRECT($AF$2):INDIRECT($AG$2),($A20+1)*6+1,FALSE)=0,0,HLOOKUP(5,INDIRECT($AF$2):INDIRECT($AG$2),($A20+1)*6+1,FALSE)))</f>
        <v/>
      </c>
      <c r="X20" s="47" t="str">
        <f ca="1">IF($B20="","",IF(W20=0,"",HLOOKUP(5,INDIRECT($AF$2):INDIRECT($AG$2),($A20+1)*6-2)))</f>
        <v/>
      </c>
      <c r="Y20" s="77" t="str">
        <f ca="1">IF($B20="","",IF(HLOOKUP(6,INDIRECT($AF$2):INDIRECT($AG$2),($A20+1)*6+1,FALSE)=0,0,HLOOKUP(6,INDIRECT($AF$2):INDIRECT($AG$2),($A20+1)*6+1,FALSE)))</f>
        <v/>
      </c>
      <c r="Z20" s="82" t="str">
        <f t="shared" ca="1" si="19"/>
        <v/>
      </c>
      <c r="AA20" s="83" t="str">
        <f t="shared" ca="1" si="20"/>
        <v/>
      </c>
      <c r="AE20" s="66">
        <v>100</v>
      </c>
      <c r="AF20" s="62" t="s">
        <v>83</v>
      </c>
      <c r="AP20" s="62" t="s">
        <v>107</v>
      </c>
    </row>
    <row r="21" spans="1:42" ht="15.75" x14ac:dyDescent="0.2">
      <c r="A21" s="74">
        <v>9</v>
      </c>
      <c r="B21" s="33" t="str">
        <f ca="1">IF(HLOOKUP(1,INDIRECT($AF$2):INDIRECT($AG$2),($A21+1)*6-2,FALSE)=0,"",(HLOOKUP(1,INDIRECT($AF$2):INDIRECT($AG$2),($A21+1)*6-2,FALSE)))</f>
        <v/>
      </c>
      <c r="C21" s="46" t="str">
        <f ca="1">IF($B21="","",IF(HLOOKUP(12,INDIRECT($AF$2):INDIRECT($AG$2),($A21+1)*6+3,FALSE)=0,0,HLOOKUP(12,INDIRECT($AF$2):INDIRECT($AG$2),($A21+1)*6+3,FALSE)))</f>
        <v/>
      </c>
      <c r="D21" s="47" t="str">
        <f ca="1">IF($B21="","",IF(HLOOKUP(14,INDIRECT($AF$2):INDIRECT($AG$2),($A21+1)*6+3,FALSE)=0,0,HLOOKUP(14,INDIRECT($AF$2):INDIRECT($AG$2),($A21+1)*6+3,FALSE)))</f>
        <v/>
      </c>
      <c r="E21" s="48" t="str">
        <f ca="1">IF($B21="","",IF(HLOOKUP(21,INDIRECT($AF$2):INDIRECT($AG$2),($A21+1)*6+3,FALSE)=0,0,HLOOKUP(21,INDIRECT($AF$2):INDIRECT($AG$2),($A21+1)*6+3,FALSE)))</f>
        <v/>
      </c>
      <c r="F21" s="47" t="str">
        <f ca="1">IF($B21="","",IF(HLOOKUP(23,INDIRECT($AF$2):INDIRECT($AG$2),($A21+1)*6+3,FALSE)=0,0,HLOOKUP(23,INDIRECT($AF$2):INDIRECT($AG$2),($A21+1)*6+3,FALSE)))</f>
        <v/>
      </c>
      <c r="G21" s="48" t="str">
        <f ca="1">IF($B21="","",IF(HLOOKUP(30,INDIRECT($AF$2):INDIRECT($AG$2),($A21+1)*6+3,FALSE)=0,0,HLOOKUP(30,INDIRECT($AF$2):INDIRECT($AG$2),($A21+1)*6+3,FALSE)))</f>
        <v/>
      </c>
      <c r="H21" s="47" t="str">
        <f ca="1">IF($B21="","",IF(HLOOKUP(32,INDIRECT($AF$2):INDIRECT($AG$2),($A21+1)*6+3,FALSE)=0,0,HLOOKUP(32,INDIRECT($AF$2):INDIRECT($AG$2),($A21+1)*6+3,FALSE)))</f>
        <v/>
      </c>
      <c r="I21" s="48" t="str">
        <f ca="1">IF($B21="","",IF(HLOOKUP(39,INDIRECT($AF$2):INDIRECT($AG$2),($A21+1)*6+3,FALSE)=0,0,HLOOKUP(39,INDIRECT($AF$2):INDIRECT($AG$2),($A21+1)*6+3,FALSE)))</f>
        <v/>
      </c>
      <c r="J21" s="47" t="str">
        <f ca="1">IF($B21="","",IF(HLOOKUP(41,INDIRECT($AF$2):INDIRECT($AG$2),($A21+1)*6+3,FALSE)=0,0,HLOOKUP(41,INDIRECT($AF$2):INDIRECT($AG$2),($A21+1)*6+3,FALSE)))</f>
        <v/>
      </c>
      <c r="K21" s="48" t="str">
        <f ca="1">IF($B21="","",IF(HLOOKUP(48,INDIRECT($AF$2):INDIRECT($AG$2),($A21+1)*6+3,FALSE)=0,0,HLOOKUP(48,INDIRECT($AF$2):INDIRECT($AG$2),($A21+1)*6+3,FALSE)))</f>
        <v/>
      </c>
      <c r="L21" s="49" t="str">
        <f ca="1">IF($B21="","",IF(HLOOKUP(50,INDIRECT($AF$2):INDIRECT($AG$2),($A21+1)*6+3,FALSE)=0,0,HLOOKUP(50,INDIRECT($AF$2):INDIRECT($AG$2),($A21+1)*6+3,FALSE)))</f>
        <v/>
      </c>
      <c r="M21" s="46" t="str">
        <f t="shared" ca="1" si="14"/>
        <v/>
      </c>
      <c r="N21" s="47" t="str">
        <f t="shared" ca="1" si="7"/>
        <v/>
      </c>
      <c r="O21" s="77" t="str">
        <f ca="1">IF(OR($B21=$B22,$B21=""),"",IF(HLOOKUP(7,INDIRECT($AF$2):INDIRECT($AG$2),($A21+1)*6+2,FALSE)=0,0,HLOOKUP(7,INDIRECT($AF$2):INDIRECT($AG$2),($A21+1)*6+2,FALSE)))</f>
        <v/>
      </c>
      <c r="P21" s="82" t="str">
        <f t="shared" ca="1" si="15"/>
        <v/>
      </c>
      <c r="Q21" s="81" t="str">
        <f t="shared" ca="1" si="16"/>
        <v/>
      </c>
      <c r="R21" s="78" t="str">
        <f ca="1">IF($B21="","",IF(HLOOKUP(8,INDIRECT($AF$2):INDIRECT($AG$2),($A21+1)*6+2,FALSE)=0,0,HLOOKUP(8,INDIRECT($AF$2):INDIRECT($AG$2),($A21+1)*6+2,FALSE)))</f>
        <v/>
      </c>
      <c r="S21" s="47" t="str">
        <f ca="1">IF($B21="","",IF(R21="","",HLOOKUP(5,INDIRECT($AF$2):INDIRECT($AG$2),($A21+1)*6-2)))</f>
        <v/>
      </c>
      <c r="T21" s="77" t="str">
        <f ca="1">IF($B21="","",IF(HLOOKUP(6,INDIRECT($AF$2):INDIRECT($AG$2),($A21+1)*6+2,FALSE)=0,0,HLOOKUP(6,INDIRECT($AF$2):INDIRECT($AG$2),($A21+1)*6+2,FALSE)))</f>
        <v/>
      </c>
      <c r="U21" s="82" t="str">
        <f t="shared" ca="1" si="17"/>
        <v/>
      </c>
      <c r="V21" s="83" t="str">
        <f t="shared" ca="1" si="18"/>
        <v/>
      </c>
      <c r="W21" s="46" t="str">
        <f ca="1">IF($B21="","",IF(HLOOKUP(5,INDIRECT($AF$2):INDIRECT($AG$2),($A21+1)*6+1,FALSE)=0,0,HLOOKUP(5,INDIRECT($AF$2):INDIRECT($AG$2),($A21+1)*6+1,FALSE)))</f>
        <v/>
      </c>
      <c r="X21" s="47" t="str">
        <f ca="1">IF($B21="","",IF(W21=0,"",HLOOKUP(5,INDIRECT($AF$2):INDIRECT($AG$2),($A21+1)*6-2)))</f>
        <v/>
      </c>
      <c r="Y21" s="77" t="str">
        <f ca="1">IF($B21="","",IF(HLOOKUP(6,INDIRECT($AF$2):INDIRECT($AG$2),($A21+1)*6+1,FALSE)=0,0,HLOOKUP(6,INDIRECT($AF$2):INDIRECT($AG$2),($A21+1)*6+1,FALSE)))</f>
        <v/>
      </c>
      <c r="Z21" s="82" t="str">
        <f t="shared" ca="1" si="19"/>
        <v/>
      </c>
      <c r="AA21" s="83" t="str">
        <f t="shared" ca="1" si="20"/>
        <v/>
      </c>
      <c r="AE21" s="66">
        <v>200</v>
      </c>
      <c r="AF21" s="62" t="s">
        <v>84</v>
      </c>
      <c r="AP21" s="62" t="s">
        <v>108</v>
      </c>
    </row>
    <row r="22" spans="1:42" ht="15.75" x14ac:dyDescent="0.2">
      <c r="A22" s="74">
        <v>10</v>
      </c>
      <c r="B22" s="33" t="str">
        <f ca="1">IF(HLOOKUP(1,INDIRECT($AF$2):INDIRECT($AG$2),($A22+1)*6-2,FALSE)=0,"",(HLOOKUP(1,INDIRECT($AF$2):INDIRECT($AG$2),($A22+1)*6-2,FALSE)))</f>
        <v/>
      </c>
      <c r="C22" s="46" t="str">
        <f ca="1">IF($B22="","",IF(HLOOKUP(12,INDIRECT($AF$2):INDIRECT($AG$2),($A22+1)*6+3,FALSE)=0,0,HLOOKUP(12,INDIRECT($AF$2):INDIRECT($AG$2),($A22+1)*6+3,FALSE)))</f>
        <v/>
      </c>
      <c r="D22" s="47" t="str">
        <f ca="1">IF($B22="","",IF(HLOOKUP(14,INDIRECT($AF$2):INDIRECT($AG$2),($A22+1)*6+3,FALSE)=0,0,HLOOKUP(14,INDIRECT($AF$2):INDIRECT($AG$2),($A22+1)*6+3,FALSE)))</f>
        <v/>
      </c>
      <c r="E22" s="48" t="str">
        <f ca="1">IF($B22="","",IF(HLOOKUP(21,INDIRECT($AF$2):INDIRECT($AG$2),($A22+1)*6+3,FALSE)=0,0,HLOOKUP(21,INDIRECT($AF$2):INDIRECT($AG$2),($A22+1)*6+3,FALSE)))</f>
        <v/>
      </c>
      <c r="F22" s="47" t="str">
        <f ca="1">IF($B22="","",IF(HLOOKUP(23,INDIRECT($AF$2):INDIRECT($AG$2),($A22+1)*6+3,FALSE)=0,0,HLOOKUP(23,INDIRECT($AF$2):INDIRECT($AG$2),($A22+1)*6+3,FALSE)))</f>
        <v/>
      </c>
      <c r="G22" s="48" t="str">
        <f ca="1">IF($B22="","",IF(HLOOKUP(30,INDIRECT($AF$2):INDIRECT($AG$2),($A22+1)*6+3,FALSE)=0,0,HLOOKUP(30,INDIRECT($AF$2):INDIRECT($AG$2),($A22+1)*6+3,FALSE)))</f>
        <v/>
      </c>
      <c r="H22" s="47" t="str">
        <f ca="1">IF($B22="","",IF(HLOOKUP(32,INDIRECT($AF$2):INDIRECT($AG$2),($A22+1)*6+3,FALSE)=0,0,HLOOKUP(32,INDIRECT($AF$2):INDIRECT($AG$2),($A22+1)*6+3,FALSE)))</f>
        <v/>
      </c>
      <c r="I22" s="48" t="str">
        <f ca="1">IF($B22="","",IF(HLOOKUP(39,INDIRECT($AF$2):INDIRECT($AG$2),($A22+1)*6+3,FALSE)=0,0,HLOOKUP(39,INDIRECT($AF$2):INDIRECT($AG$2),($A22+1)*6+3,FALSE)))</f>
        <v/>
      </c>
      <c r="J22" s="47" t="str">
        <f ca="1">IF($B22="","",IF(HLOOKUP(41,INDIRECT($AF$2):INDIRECT($AG$2),($A22+1)*6+3,FALSE)=0,0,HLOOKUP(41,INDIRECT($AF$2):INDIRECT($AG$2),($A22+1)*6+3,FALSE)))</f>
        <v/>
      </c>
      <c r="K22" s="48" t="str">
        <f ca="1">IF($B22="","",IF(HLOOKUP(48,INDIRECT($AF$2):INDIRECT($AG$2),($A22+1)*6+3,FALSE)=0,0,HLOOKUP(48,INDIRECT($AF$2):INDIRECT($AG$2),($A22+1)*6+3,FALSE)))</f>
        <v/>
      </c>
      <c r="L22" s="49" t="str">
        <f ca="1">IF($B22="","",IF(HLOOKUP(50,INDIRECT($AF$2):INDIRECT($AG$2),($A22+1)*6+3,FALSE)=0,0,HLOOKUP(50,INDIRECT($AF$2):INDIRECT($AG$2),($A22+1)*6+3,FALSE)))</f>
        <v/>
      </c>
      <c r="M22" s="46" t="str">
        <f t="shared" ca="1" si="14"/>
        <v/>
      </c>
      <c r="N22" s="47" t="str">
        <f t="shared" ca="1" si="7"/>
        <v/>
      </c>
      <c r="O22" s="77" t="str">
        <f ca="1">IF(OR($B22=$B23,$B22=""),"",IF(HLOOKUP(7,INDIRECT($AF$2):INDIRECT($AG$2),($A22+1)*6+2,FALSE)=0,0,HLOOKUP(7,INDIRECT($AF$2):INDIRECT($AG$2),($A22+1)*6+2,FALSE)))</f>
        <v/>
      </c>
      <c r="P22" s="82" t="str">
        <f t="shared" ca="1" si="15"/>
        <v/>
      </c>
      <c r="Q22" s="81" t="str">
        <f t="shared" ca="1" si="16"/>
        <v/>
      </c>
      <c r="R22" s="78" t="str">
        <f ca="1">IF($B22="","",IF(HLOOKUP(8,INDIRECT($AF$2):INDIRECT($AG$2),($A22+1)*6+2,FALSE)=0,0,HLOOKUP(8,INDIRECT($AF$2):INDIRECT($AG$2),($A22+1)*6+2,FALSE)))</f>
        <v/>
      </c>
      <c r="S22" s="47" t="str">
        <f ca="1">IF($B22="","",IF(R22="","",HLOOKUP(5,INDIRECT($AF$2):INDIRECT($AG$2),($A22+1)*6-2)))</f>
        <v/>
      </c>
      <c r="T22" s="77" t="str">
        <f ca="1">IF($B22="","",IF(HLOOKUP(6,INDIRECT($AF$2):INDIRECT($AG$2),($A22+1)*6+2,FALSE)=0,0,HLOOKUP(6,INDIRECT($AF$2):INDIRECT($AG$2),($A22+1)*6+2,FALSE)))</f>
        <v/>
      </c>
      <c r="U22" s="82" t="str">
        <f t="shared" ca="1" si="17"/>
        <v/>
      </c>
      <c r="V22" s="83" t="str">
        <f t="shared" ca="1" si="18"/>
        <v/>
      </c>
      <c r="W22" s="46" t="str">
        <f ca="1">IF($B22="","",IF(HLOOKUP(5,INDIRECT($AF$2):INDIRECT($AG$2),($A22+1)*6+1,FALSE)=0,0,HLOOKUP(5,INDIRECT($AF$2):INDIRECT($AG$2),($A22+1)*6+1,FALSE)))</f>
        <v/>
      </c>
      <c r="X22" s="47" t="str">
        <f ca="1">IF($B22="","",IF(W22=0,"",HLOOKUP(5,INDIRECT($AF$2):INDIRECT($AG$2),($A22+1)*6-2)))</f>
        <v/>
      </c>
      <c r="Y22" s="77" t="str">
        <f ca="1">IF($B22="","",IF(HLOOKUP(6,INDIRECT($AF$2):INDIRECT($AG$2),($A22+1)*6+1,FALSE)=0,0,HLOOKUP(6,INDIRECT($AF$2):INDIRECT($AG$2),($A22+1)*6+1,FALSE)))</f>
        <v/>
      </c>
      <c r="Z22" s="82" t="str">
        <f t="shared" ca="1" si="19"/>
        <v/>
      </c>
      <c r="AA22" s="83" t="str">
        <f t="shared" ca="1" si="20"/>
        <v/>
      </c>
      <c r="AE22" s="66">
        <v>300</v>
      </c>
      <c r="AF22" s="65" t="s">
        <v>85</v>
      </c>
      <c r="AP22" s="62" t="s">
        <v>109</v>
      </c>
    </row>
    <row r="23" spans="1:42" ht="15.75" x14ac:dyDescent="0.2">
      <c r="A23" s="74">
        <v>11</v>
      </c>
      <c r="B23" s="33" t="str">
        <f ca="1">IF(HLOOKUP(1,INDIRECT($AF$2):INDIRECT($AG$2),($A23+1)*6-2,FALSE)=0,"",(HLOOKUP(1,INDIRECT($AF$2):INDIRECT($AG$2),($A23+1)*6-2,FALSE)))</f>
        <v/>
      </c>
      <c r="C23" s="46" t="str">
        <f ca="1">IF($B23="","",IF(HLOOKUP(12,INDIRECT($AF$2):INDIRECT($AG$2),($A23+1)*6+3,FALSE)=0,0,HLOOKUP(12,INDIRECT($AF$2):INDIRECT($AG$2),($A23+1)*6+3,FALSE)))</f>
        <v/>
      </c>
      <c r="D23" s="47" t="str">
        <f ca="1">IF($B23="","",IF(HLOOKUP(14,INDIRECT($AF$2):INDIRECT($AG$2),($A23+1)*6+3,FALSE)=0,0,HLOOKUP(14,INDIRECT($AF$2):INDIRECT($AG$2),($A23+1)*6+3,FALSE)))</f>
        <v/>
      </c>
      <c r="E23" s="48" t="str">
        <f ca="1">IF($B23="","",IF(HLOOKUP(21,INDIRECT($AF$2):INDIRECT($AG$2),($A23+1)*6+3,FALSE)=0,0,HLOOKUP(21,INDIRECT($AF$2):INDIRECT($AG$2),($A23+1)*6+3,FALSE)))</f>
        <v/>
      </c>
      <c r="F23" s="47" t="str">
        <f ca="1">IF($B23="","",IF(HLOOKUP(23,INDIRECT($AF$2):INDIRECT($AG$2),($A23+1)*6+3,FALSE)=0,0,HLOOKUP(23,INDIRECT($AF$2):INDIRECT($AG$2),($A23+1)*6+3,FALSE)))</f>
        <v/>
      </c>
      <c r="G23" s="48" t="str">
        <f ca="1">IF($B23="","",IF(HLOOKUP(30,INDIRECT($AF$2):INDIRECT($AG$2),($A23+1)*6+3,FALSE)=0,0,HLOOKUP(30,INDIRECT($AF$2):INDIRECT($AG$2),($A23+1)*6+3,FALSE)))</f>
        <v/>
      </c>
      <c r="H23" s="47" t="str">
        <f ca="1">IF($B23="","",IF(HLOOKUP(32,INDIRECT($AF$2):INDIRECT($AG$2),($A23+1)*6+3,FALSE)=0,0,HLOOKUP(32,INDIRECT($AF$2):INDIRECT($AG$2),($A23+1)*6+3,FALSE)))</f>
        <v/>
      </c>
      <c r="I23" s="48" t="str">
        <f ca="1">IF($B23="","",IF(HLOOKUP(39,INDIRECT($AF$2):INDIRECT($AG$2),($A23+1)*6+3,FALSE)=0,0,HLOOKUP(39,INDIRECT($AF$2):INDIRECT($AG$2),($A23+1)*6+3,FALSE)))</f>
        <v/>
      </c>
      <c r="J23" s="47" t="str">
        <f ca="1">IF($B23="","",IF(HLOOKUP(41,INDIRECT($AF$2):INDIRECT($AG$2),($A23+1)*6+3,FALSE)=0,0,HLOOKUP(41,INDIRECT($AF$2):INDIRECT($AG$2),($A23+1)*6+3,FALSE)))</f>
        <v/>
      </c>
      <c r="K23" s="48" t="str">
        <f ca="1">IF($B23="","",IF(HLOOKUP(48,INDIRECT($AF$2):INDIRECT($AG$2),($A23+1)*6+3,FALSE)=0,0,HLOOKUP(48,INDIRECT($AF$2):INDIRECT($AG$2),($A23+1)*6+3,FALSE)))</f>
        <v/>
      </c>
      <c r="L23" s="49" t="str">
        <f ca="1">IF($B23="","",IF(HLOOKUP(50,INDIRECT($AF$2):INDIRECT($AG$2),($A23+1)*6+3,FALSE)=0,0,HLOOKUP(50,INDIRECT($AF$2):INDIRECT($AG$2),($A23+1)*6+3,FALSE)))</f>
        <v/>
      </c>
      <c r="M23" s="46" t="str">
        <f t="shared" ca="1" si="14"/>
        <v/>
      </c>
      <c r="N23" s="47" t="str">
        <f t="shared" ca="1" si="7"/>
        <v/>
      </c>
      <c r="O23" s="77" t="str">
        <f ca="1">IF(OR($B23=$B24,$B23=""),"",IF(HLOOKUP(7,INDIRECT($AF$2):INDIRECT($AG$2),($A23+1)*6+2,FALSE)=0,0,HLOOKUP(7,INDIRECT($AF$2):INDIRECT($AG$2),($A23+1)*6+2,FALSE)))</f>
        <v/>
      </c>
      <c r="P23" s="82" t="str">
        <f t="shared" ca="1" si="15"/>
        <v/>
      </c>
      <c r="Q23" s="81" t="str">
        <f t="shared" ca="1" si="16"/>
        <v/>
      </c>
      <c r="R23" s="78" t="str">
        <f ca="1">IF($B23="","",IF(HLOOKUP(8,INDIRECT($AF$2):INDIRECT($AG$2),($A23+1)*6+2,FALSE)=0,0,HLOOKUP(8,INDIRECT($AF$2):INDIRECT($AG$2),($A23+1)*6+2,FALSE)))</f>
        <v/>
      </c>
      <c r="S23" s="47" t="str">
        <f ca="1">IF($B23="","",IF(R23="","",HLOOKUP(5,INDIRECT($AF$2):INDIRECT($AG$2),($A23+1)*6-2)))</f>
        <v/>
      </c>
      <c r="T23" s="77" t="str">
        <f ca="1">IF($B23="","",IF(HLOOKUP(6,INDIRECT($AF$2):INDIRECT($AG$2),($A23+1)*6+2,FALSE)=0,0,HLOOKUP(6,INDIRECT($AF$2):INDIRECT($AG$2),($A23+1)*6+2,FALSE)))</f>
        <v/>
      </c>
      <c r="U23" s="82" t="str">
        <f t="shared" ca="1" si="17"/>
        <v/>
      </c>
      <c r="V23" s="83" t="str">
        <f t="shared" ca="1" si="18"/>
        <v/>
      </c>
      <c r="W23" s="46" t="str">
        <f ca="1">IF($B23="","",IF(HLOOKUP(5,INDIRECT($AF$2):INDIRECT($AG$2),($A23+1)*6+1,FALSE)=0,0,HLOOKUP(5,INDIRECT($AF$2):INDIRECT($AG$2),($A23+1)*6+1,FALSE)))</f>
        <v/>
      </c>
      <c r="X23" s="47" t="str">
        <f ca="1">IF($B23="","",IF(W23=0,"",HLOOKUP(5,INDIRECT($AF$2):INDIRECT($AG$2),($A23+1)*6-2)))</f>
        <v/>
      </c>
      <c r="Y23" s="77" t="str">
        <f ca="1">IF($B23="","",IF(HLOOKUP(6,INDIRECT($AF$2):INDIRECT($AG$2),($A23+1)*6+1,FALSE)=0,0,HLOOKUP(6,INDIRECT($AF$2):INDIRECT($AG$2),($A23+1)*6+1,FALSE)))</f>
        <v/>
      </c>
      <c r="Z23" s="82" t="str">
        <f t="shared" ca="1" si="19"/>
        <v/>
      </c>
      <c r="AA23" s="83" t="str">
        <f t="shared" ca="1" si="20"/>
        <v/>
      </c>
      <c r="AF23" s="65" t="s">
        <v>86</v>
      </c>
      <c r="AP23" s="62" t="s">
        <v>110</v>
      </c>
    </row>
    <row r="24" spans="1:42" ht="15.75" x14ac:dyDescent="0.2">
      <c r="A24" s="74">
        <v>12</v>
      </c>
      <c r="B24" s="33" t="str">
        <f ca="1">IF(HLOOKUP(1,INDIRECT($AF$2):INDIRECT($AG$2),($A24+1)*6-2,FALSE)=0,"",(HLOOKUP(1,INDIRECT($AF$2):INDIRECT($AG$2),($A24+1)*6-2,FALSE)))</f>
        <v/>
      </c>
      <c r="C24" s="46" t="str">
        <f ca="1">IF($B24="","",IF(HLOOKUP(12,INDIRECT($AF$2):INDIRECT($AG$2),($A24+1)*6+3,FALSE)=0,0,HLOOKUP(12,INDIRECT($AF$2):INDIRECT($AG$2),($A24+1)*6+3,FALSE)))</f>
        <v/>
      </c>
      <c r="D24" s="47" t="str">
        <f ca="1">IF($B24="","",IF(HLOOKUP(14,INDIRECT($AF$2):INDIRECT($AG$2),($A24+1)*6+3,FALSE)=0,0,HLOOKUP(14,INDIRECT($AF$2):INDIRECT($AG$2),($A24+1)*6+3,FALSE)))</f>
        <v/>
      </c>
      <c r="E24" s="48" t="str">
        <f ca="1">IF($B24="","",IF(HLOOKUP(21,INDIRECT($AF$2):INDIRECT($AG$2),($A24+1)*6+3,FALSE)=0,0,HLOOKUP(21,INDIRECT($AF$2):INDIRECT($AG$2),($A24+1)*6+3,FALSE)))</f>
        <v/>
      </c>
      <c r="F24" s="47" t="str">
        <f ca="1">IF($B24="","",IF(HLOOKUP(23,INDIRECT($AF$2):INDIRECT($AG$2),($A24+1)*6+3,FALSE)=0,0,HLOOKUP(23,INDIRECT($AF$2):INDIRECT($AG$2),($A24+1)*6+3,FALSE)))</f>
        <v/>
      </c>
      <c r="G24" s="48" t="str">
        <f ca="1">IF($B24="","",IF(HLOOKUP(30,INDIRECT($AF$2):INDIRECT($AG$2),($A24+1)*6+3,FALSE)=0,0,HLOOKUP(30,INDIRECT($AF$2):INDIRECT($AG$2),($A24+1)*6+3,FALSE)))</f>
        <v/>
      </c>
      <c r="H24" s="47" t="str">
        <f ca="1">IF($B24="","",IF(HLOOKUP(32,INDIRECT($AF$2):INDIRECT($AG$2),($A24+1)*6+3,FALSE)=0,0,HLOOKUP(32,INDIRECT($AF$2):INDIRECT($AG$2),($A24+1)*6+3,FALSE)))</f>
        <v/>
      </c>
      <c r="I24" s="48" t="str">
        <f ca="1">IF($B24="","",IF(HLOOKUP(39,INDIRECT($AF$2):INDIRECT($AG$2),($A24+1)*6+3,FALSE)=0,0,HLOOKUP(39,INDIRECT($AF$2):INDIRECT($AG$2),($A24+1)*6+3,FALSE)))</f>
        <v/>
      </c>
      <c r="J24" s="47" t="str">
        <f ca="1">IF($B24="","",IF(HLOOKUP(41,INDIRECT($AF$2):INDIRECT($AG$2),($A24+1)*6+3,FALSE)=0,0,HLOOKUP(41,INDIRECT($AF$2):INDIRECT($AG$2),($A24+1)*6+3,FALSE)))</f>
        <v/>
      </c>
      <c r="K24" s="48" t="str">
        <f ca="1">IF($B24="","",IF(HLOOKUP(48,INDIRECT($AF$2):INDIRECT($AG$2),($A24+1)*6+3,FALSE)=0,0,HLOOKUP(48,INDIRECT($AF$2):INDIRECT($AG$2),($A24+1)*6+3,FALSE)))</f>
        <v/>
      </c>
      <c r="L24" s="49" t="str">
        <f ca="1">IF($B24="","",IF(HLOOKUP(50,INDIRECT($AF$2):INDIRECT($AG$2),($A24+1)*6+3,FALSE)=0,0,HLOOKUP(50,INDIRECT($AF$2):INDIRECT($AG$2),($A24+1)*6+3,FALSE)))</f>
        <v/>
      </c>
      <c r="M24" s="46" t="str">
        <f t="shared" ca="1" si="14"/>
        <v/>
      </c>
      <c r="N24" s="47" t="str">
        <f t="shared" ca="1" si="7"/>
        <v/>
      </c>
      <c r="O24" s="77" t="str">
        <f ca="1">IF(OR($B24=$B25,$B24=""),"",IF(HLOOKUP(7,INDIRECT($AF$2):INDIRECT($AG$2),($A24+1)*6+2,FALSE)=0,0,HLOOKUP(7,INDIRECT($AF$2):INDIRECT($AG$2),($A24+1)*6+2,FALSE)))</f>
        <v/>
      </c>
      <c r="P24" s="82" t="str">
        <f t="shared" ca="1" si="15"/>
        <v/>
      </c>
      <c r="Q24" s="81" t="str">
        <f t="shared" ca="1" si="16"/>
        <v/>
      </c>
      <c r="R24" s="78" t="str">
        <f ca="1">IF($B24="","",IF(HLOOKUP(8,INDIRECT($AF$2):INDIRECT($AG$2),($A24+1)*6+2,FALSE)=0,0,HLOOKUP(8,INDIRECT($AF$2):INDIRECT($AG$2),($A24+1)*6+2,FALSE)))</f>
        <v/>
      </c>
      <c r="S24" s="47" t="str">
        <f ca="1">IF($B24="","",IF(R24="","",HLOOKUP(5,INDIRECT($AF$2):INDIRECT($AG$2),($A24+1)*6-2)))</f>
        <v/>
      </c>
      <c r="T24" s="77" t="str">
        <f ca="1">IF($B24="","",IF(HLOOKUP(6,INDIRECT($AF$2):INDIRECT($AG$2),($A24+1)*6+2,FALSE)=0,0,HLOOKUP(6,INDIRECT($AF$2):INDIRECT($AG$2),($A24+1)*6+2,FALSE)))</f>
        <v/>
      </c>
      <c r="U24" s="82" t="str">
        <f t="shared" ca="1" si="17"/>
        <v/>
      </c>
      <c r="V24" s="83" t="str">
        <f t="shared" ca="1" si="18"/>
        <v/>
      </c>
      <c r="W24" s="46" t="str">
        <f ca="1">IF($B24="","",IF(HLOOKUP(5,INDIRECT($AF$2):INDIRECT($AG$2),($A24+1)*6+1,FALSE)=0,0,HLOOKUP(5,INDIRECT($AF$2):INDIRECT($AG$2),($A24+1)*6+1,FALSE)))</f>
        <v/>
      </c>
      <c r="X24" s="47" t="str">
        <f ca="1">IF($B24="","",IF(W24=0,"",HLOOKUP(5,INDIRECT($AF$2):INDIRECT($AG$2),($A24+1)*6-2)))</f>
        <v/>
      </c>
      <c r="Y24" s="77" t="str">
        <f ca="1">IF($B24="","",IF(HLOOKUP(6,INDIRECT($AF$2):INDIRECT($AG$2),($A24+1)*6+1,FALSE)=0,0,HLOOKUP(6,INDIRECT($AF$2):INDIRECT($AG$2),($A24+1)*6+1,FALSE)))</f>
        <v/>
      </c>
      <c r="Z24" s="82" t="str">
        <f t="shared" ca="1" si="19"/>
        <v/>
      </c>
      <c r="AA24" s="83" t="str">
        <f t="shared" ca="1" si="20"/>
        <v/>
      </c>
      <c r="AF24" s="65" t="s">
        <v>87</v>
      </c>
      <c r="AP24" s="62" t="s">
        <v>111</v>
      </c>
    </row>
    <row r="25" spans="1:42" ht="15.75" x14ac:dyDescent="0.2">
      <c r="A25" s="74">
        <v>13</v>
      </c>
      <c r="B25" s="33" t="str">
        <f ca="1">IF(HLOOKUP(1,INDIRECT($AF$2):INDIRECT($AG$2),($A25+1)*6-2,FALSE)=0,"",(HLOOKUP(1,INDIRECT($AF$2):INDIRECT($AG$2),($A25+1)*6-2,FALSE)))</f>
        <v/>
      </c>
      <c r="C25" s="46" t="str">
        <f ca="1">IF($B25="","",IF(HLOOKUP(12,INDIRECT($AF$2):INDIRECT($AG$2),($A25+1)*6+3,FALSE)=0,0,HLOOKUP(12,INDIRECT($AF$2):INDIRECT($AG$2),($A25+1)*6+3,FALSE)))</f>
        <v/>
      </c>
      <c r="D25" s="47" t="str">
        <f ca="1">IF($B25="","",IF(HLOOKUP(14,INDIRECT($AF$2):INDIRECT($AG$2),($A25+1)*6+3,FALSE)=0,0,HLOOKUP(14,INDIRECT($AF$2):INDIRECT($AG$2),($A25+1)*6+3,FALSE)))</f>
        <v/>
      </c>
      <c r="E25" s="48" t="str">
        <f ca="1">IF($B25="","",IF(HLOOKUP(21,INDIRECT($AF$2):INDIRECT($AG$2),($A25+1)*6+3,FALSE)=0,0,HLOOKUP(21,INDIRECT($AF$2):INDIRECT($AG$2),($A25+1)*6+3,FALSE)))</f>
        <v/>
      </c>
      <c r="F25" s="47" t="str">
        <f ca="1">IF($B25="","",IF(HLOOKUP(23,INDIRECT($AF$2):INDIRECT($AG$2),($A25+1)*6+3,FALSE)=0,0,HLOOKUP(23,INDIRECT($AF$2):INDIRECT($AG$2),($A25+1)*6+3,FALSE)))</f>
        <v/>
      </c>
      <c r="G25" s="48" t="str">
        <f ca="1">IF($B25="","",IF(HLOOKUP(30,INDIRECT($AF$2):INDIRECT($AG$2),($A25+1)*6+3,FALSE)=0,0,HLOOKUP(30,INDIRECT($AF$2):INDIRECT($AG$2),($A25+1)*6+3,FALSE)))</f>
        <v/>
      </c>
      <c r="H25" s="47" t="str">
        <f ca="1">IF($B25="","",IF(HLOOKUP(32,INDIRECT($AF$2):INDIRECT($AG$2),($A25+1)*6+3,FALSE)=0,0,HLOOKUP(32,INDIRECT($AF$2):INDIRECT($AG$2),($A25+1)*6+3,FALSE)))</f>
        <v/>
      </c>
      <c r="I25" s="48" t="str">
        <f ca="1">IF($B25="","",IF(HLOOKUP(39,INDIRECT($AF$2):INDIRECT($AG$2),($A25+1)*6+3,FALSE)=0,0,HLOOKUP(39,INDIRECT($AF$2):INDIRECT($AG$2),($A25+1)*6+3,FALSE)))</f>
        <v/>
      </c>
      <c r="J25" s="47" t="str">
        <f ca="1">IF($B25="","",IF(HLOOKUP(41,INDIRECT($AF$2):INDIRECT($AG$2),($A25+1)*6+3,FALSE)=0,0,HLOOKUP(41,INDIRECT($AF$2):INDIRECT($AG$2),($A25+1)*6+3,FALSE)))</f>
        <v/>
      </c>
      <c r="K25" s="48" t="str">
        <f ca="1">IF($B25="","",IF(HLOOKUP(48,INDIRECT($AF$2):INDIRECT($AG$2),($A25+1)*6+3,FALSE)=0,0,HLOOKUP(48,INDIRECT($AF$2):INDIRECT($AG$2),($A25+1)*6+3,FALSE)))</f>
        <v/>
      </c>
      <c r="L25" s="49" t="str">
        <f ca="1">IF($B25="","",IF(HLOOKUP(50,INDIRECT($AF$2):INDIRECT($AG$2),($A25+1)*6+3,FALSE)=0,0,HLOOKUP(50,INDIRECT($AF$2):INDIRECT($AG$2),($A25+1)*6+3,FALSE)))</f>
        <v/>
      </c>
      <c r="M25" s="46" t="str">
        <f t="shared" ca="1" si="14"/>
        <v/>
      </c>
      <c r="N25" s="47" t="str">
        <f t="shared" ca="1" si="7"/>
        <v/>
      </c>
      <c r="O25" s="77" t="str">
        <f ca="1">IF(OR($B25=$B26,$B25=""),"",IF(HLOOKUP(7,INDIRECT($AF$2):INDIRECT($AG$2),($A25+1)*6+2,FALSE)=0,0,HLOOKUP(7,INDIRECT($AF$2):INDIRECT($AG$2),($A25+1)*6+2,FALSE)))</f>
        <v/>
      </c>
      <c r="P25" s="82" t="str">
        <f t="shared" ca="1" si="15"/>
        <v/>
      </c>
      <c r="Q25" s="81" t="str">
        <f t="shared" ca="1" si="16"/>
        <v/>
      </c>
      <c r="R25" s="78" t="str">
        <f ca="1">IF($B25="","",IF(HLOOKUP(8,INDIRECT($AF$2):INDIRECT($AG$2),($A25+1)*6+2,FALSE)=0,0,HLOOKUP(8,INDIRECT($AF$2):INDIRECT($AG$2),($A25+1)*6+2,FALSE)))</f>
        <v/>
      </c>
      <c r="S25" s="47" t="str">
        <f ca="1">IF($B25="","",IF(R25="","",HLOOKUP(5,INDIRECT($AF$2):INDIRECT($AG$2),($A25+1)*6-2)))</f>
        <v/>
      </c>
      <c r="T25" s="77" t="str">
        <f ca="1">IF($B25="","",IF(HLOOKUP(6,INDIRECT($AF$2):INDIRECT($AG$2),($A25+1)*6+2,FALSE)=0,0,HLOOKUP(6,INDIRECT($AF$2):INDIRECT($AG$2),($A25+1)*6+2,FALSE)))</f>
        <v/>
      </c>
      <c r="U25" s="82" t="str">
        <f t="shared" ca="1" si="17"/>
        <v/>
      </c>
      <c r="V25" s="83" t="str">
        <f t="shared" ca="1" si="18"/>
        <v/>
      </c>
      <c r="W25" s="46" t="str">
        <f ca="1">IF($B25="","",IF(HLOOKUP(5,INDIRECT($AF$2):INDIRECT($AG$2),($A25+1)*6+1,FALSE)=0,0,HLOOKUP(5,INDIRECT($AF$2):INDIRECT($AG$2),($A25+1)*6+1,FALSE)))</f>
        <v/>
      </c>
      <c r="X25" s="47" t="str">
        <f ca="1">IF($B25="","",IF(W25=0,"",HLOOKUP(5,INDIRECT($AF$2):INDIRECT($AG$2),($A25+1)*6-2)))</f>
        <v/>
      </c>
      <c r="Y25" s="77" t="str">
        <f ca="1">IF($B25="","",IF(HLOOKUP(6,INDIRECT($AF$2):INDIRECT($AG$2),($A25+1)*6+1,FALSE)=0,0,HLOOKUP(6,INDIRECT($AF$2):INDIRECT($AG$2),($A25+1)*6+1,FALSE)))</f>
        <v/>
      </c>
      <c r="Z25" s="82" t="str">
        <f t="shared" ca="1" si="19"/>
        <v/>
      </c>
      <c r="AA25" s="83" t="str">
        <f t="shared" ca="1" si="20"/>
        <v/>
      </c>
      <c r="AF25" s="65" t="s">
        <v>88</v>
      </c>
      <c r="AP25" s="62" t="s">
        <v>112</v>
      </c>
    </row>
    <row r="26" spans="1:42" ht="15.75" x14ac:dyDescent="0.2">
      <c r="A26" s="74">
        <v>14</v>
      </c>
      <c r="B26" s="33" t="str">
        <f ca="1">IF(HLOOKUP(1,INDIRECT($AF$2):INDIRECT($AG$2),($A26+1)*6-2,FALSE)=0,"",(HLOOKUP(1,INDIRECT($AF$2):INDIRECT($AG$2),($A26+1)*6-2,FALSE)))</f>
        <v/>
      </c>
      <c r="C26" s="46" t="str">
        <f ca="1">IF($B26="","",IF(HLOOKUP(12,INDIRECT($AF$2):INDIRECT($AG$2),($A26+1)*6+3,FALSE)=0,0,HLOOKUP(12,INDIRECT($AF$2):INDIRECT($AG$2),($A26+1)*6+3,FALSE)))</f>
        <v/>
      </c>
      <c r="D26" s="47" t="str">
        <f ca="1">IF($B26="","",IF(HLOOKUP(14,INDIRECT($AF$2):INDIRECT($AG$2),($A26+1)*6+3,FALSE)=0,0,HLOOKUP(14,INDIRECT($AF$2):INDIRECT($AG$2),($A26+1)*6+3,FALSE)))</f>
        <v/>
      </c>
      <c r="E26" s="48" t="str">
        <f ca="1">IF($B26="","",IF(HLOOKUP(21,INDIRECT($AF$2):INDIRECT($AG$2),($A26+1)*6+3,FALSE)=0,0,HLOOKUP(21,INDIRECT($AF$2):INDIRECT($AG$2),($A26+1)*6+3,FALSE)))</f>
        <v/>
      </c>
      <c r="F26" s="47" t="str">
        <f ca="1">IF($B26="","",IF(HLOOKUP(23,INDIRECT($AF$2):INDIRECT($AG$2),($A26+1)*6+3,FALSE)=0,0,HLOOKUP(23,INDIRECT($AF$2):INDIRECT($AG$2),($A26+1)*6+3,FALSE)))</f>
        <v/>
      </c>
      <c r="G26" s="48" t="str">
        <f ca="1">IF($B26="","",IF(HLOOKUP(30,INDIRECT($AF$2):INDIRECT($AG$2),($A26+1)*6+3,FALSE)=0,0,HLOOKUP(30,INDIRECT($AF$2):INDIRECT($AG$2),($A26+1)*6+3,FALSE)))</f>
        <v/>
      </c>
      <c r="H26" s="47" t="str">
        <f ca="1">IF($B26="","",IF(HLOOKUP(32,INDIRECT($AF$2):INDIRECT($AG$2),($A26+1)*6+3,FALSE)=0,0,HLOOKUP(32,INDIRECT($AF$2):INDIRECT($AG$2),($A26+1)*6+3,FALSE)))</f>
        <v/>
      </c>
      <c r="I26" s="48" t="str">
        <f ca="1">IF($B26="","",IF(HLOOKUP(39,INDIRECT($AF$2):INDIRECT($AG$2),($A26+1)*6+3,FALSE)=0,0,HLOOKUP(39,INDIRECT($AF$2):INDIRECT($AG$2),($A26+1)*6+3,FALSE)))</f>
        <v/>
      </c>
      <c r="J26" s="47" t="str">
        <f ca="1">IF($B26="","",IF(HLOOKUP(41,INDIRECT($AF$2):INDIRECT($AG$2),($A26+1)*6+3,FALSE)=0,0,HLOOKUP(41,INDIRECT($AF$2):INDIRECT($AG$2),($A26+1)*6+3,FALSE)))</f>
        <v/>
      </c>
      <c r="K26" s="48" t="str">
        <f ca="1">IF($B26="","",IF(HLOOKUP(48,INDIRECT($AF$2):INDIRECT($AG$2),($A26+1)*6+3,FALSE)=0,0,HLOOKUP(48,INDIRECT($AF$2):INDIRECT($AG$2),($A26+1)*6+3,FALSE)))</f>
        <v/>
      </c>
      <c r="L26" s="49" t="str">
        <f ca="1">IF($B26="","",IF(HLOOKUP(50,INDIRECT($AF$2):INDIRECT($AG$2),($A26+1)*6+3,FALSE)=0,0,HLOOKUP(50,INDIRECT($AF$2):INDIRECT($AG$2),($A26+1)*6+3,FALSE)))</f>
        <v/>
      </c>
      <c r="M26" s="46" t="str">
        <f t="shared" ca="1" si="14"/>
        <v/>
      </c>
      <c r="N26" s="47" t="str">
        <f t="shared" ca="1" si="7"/>
        <v/>
      </c>
      <c r="O26" s="77" t="str">
        <f ca="1">IF(OR($B26=$B27,$B26=""),"",IF(HLOOKUP(7,INDIRECT($AF$2):INDIRECT($AG$2),($A26+1)*6+2,FALSE)=0,0,HLOOKUP(7,INDIRECT($AF$2):INDIRECT($AG$2),($A26+1)*6+2,FALSE)))</f>
        <v/>
      </c>
      <c r="P26" s="82" t="str">
        <f t="shared" ca="1" si="15"/>
        <v/>
      </c>
      <c r="Q26" s="81" t="str">
        <f t="shared" ca="1" si="16"/>
        <v/>
      </c>
      <c r="R26" s="78" t="str">
        <f ca="1">IF($B26="","",IF(HLOOKUP(8,INDIRECT($AF$2):INDIRECT($AG$2),($A26+1)*6+2,FALSE)=0,0,HLOOKUP(8,INDIRECT($AF$2):INDIRECT($AG$2),($A26+1)*6+2,FALSE)))</f>
        <v/>
      </c>
      <c r="S26" s="47" t="str">
        <f ca="1">IF($B26="","",IF(R26="","",HLOOKUP(5,INDIRECT($AF$2):INDIRECT($AG$2),($A26+1)*6-2)))</f>
        <v/>
      </c>
      <c r="T26" s="77" t="str">
        <f ca="1">IF($B26="","",IF(HLOOKUP(6,INDIRECT($AF$2):INDIRECT($AG$2),($A26+1)*6+2,FALSE)=0,0,HLOOKUP(6,INDIRECT($AF$2):INDIRECT($AG$2),($A26+1)*6+2,FALSE)))</f>
        <v/>
      </c>
      <c r="U26" s="82" t="str">
        <f t="shared" ca="1" si="17"/>
        <v/>
      </c>
      <c r="V26" s="83" t="str">
        <f t="shared" ca="1" si="18"/>
        <v/>
      </c>
      <c r="W26" s="46" t="str">
        <f ca="1">IF($B26="","",IF(HLOOKUP(5,INDIRECT($AF$2):INDIRECT($AG$2),($A26+1)*6+1,FALSE)=0,0,HLOOKUP(5,INDIRECT($AF$2):INDIRECT($AG$2),($A26+1)*6+1,FALSE)))</f>
        <v/>
      </c>
      <c r="X26" s="47" t="str">
        <f ca="1">IF($B26="","",IF(W26=0,"",HLOOKUP(5,INDIRECT($AF$2):INDIRECT($AG$2),($A26+1)*6-2)))</f>
        <v/>
      </c>
      <c r="Y26" s="77" t="str">
        <f ca="1">IF($B26="","",IF(HLOOKUP(6,INDIRECT($AF$2):INDIRECT($AG$2),($A26+1)*6+1,FALSE)=0,0,HLOOKUP(6,INDIRECT($AF$2):INDIRECT($AG$2),($A26+1)*6+1,FALSE)))</f>
        <v/>
      </c>
      <c r="Z26" s="82" t="str">
        <f t="shared" ca="1" si="19"/>
        <v/>
      </c>
      <c r="AA26" s="83" t="str">
        <f t="shared" ca="1" si="20"/>
        <v/>
      </c>
      <c r="AP26" s="62" t="s">
        <v>113</v>
      </c>
    </row>
    <row r="27" spans="1:42" ht="15.75" x14ac:dyDescent="0.2">
      <c r="A27" s="74">
        <v>15</v>
      </c>
      <c r="B27" s="33" t="str">
        <f ca="1">IF(HLOOKUP(1,INDIRECT($AF$2):INDIRECT($AG$2),($A27+1)*6-2,FALSE)=0,"",(HLOOKUP(1,INDIRECT($AF$2):INDIRECT($AG$2),($A27+1)*6-2,FALSE)))</f>
        <v/>
      </c>
      <c r="C27" s="46" t="str">
        <f ca="1">IF($B27="","",IF(HLOOKUP(12,INDIRECT($AF$2):INDIRECT($AG$2),($A27+1)*6+3,FALSE)=0,0,HLOOKUP(12,INDIRECT($AF$2):INDIRECT($AG$2),($A27+1)*6+3,FALSE)))</f>
        <v/>
      </c>
      <c r="D27" s="47" t="str">
        <f ca="1">IF($B27="","",IF(HLOOKUP(14,INDIRECT($AF$2):INDIRECT($AG$2),($A27+1)*6+3,FALSE)=0,0,HLOOKUP(14,INDIRECT($AF$2):INDIRECT($AG$2),($A27+1)*6+3,FALSE)))</f>
        <v/>
      </c>
      <c r="E27" s="48" t="str">
        <f ca="1">IF($B27="","",IF(HLOOKUP(21,INDIRECT($AF$2):INDIRECT($AG$2),($A27+1)*6+3,FALSE)=0,0,HLOOKUP(21,INDIRECT($AF$2):INDIRECT($AG$2),($A27+1)*6+3,FALSE)))</f>
        <v/>
      </c>
      <c r="F27" s="47" t="str">
        <f ca="1">IF($B27="","",IF(HLOOKUP(23,INDIRECT($AF$2):INDIRECT($AG$2),($A27+1)*6+3,FALSE)=0,0,HLOOKUP(23,INDIRECT($AF$2):INDIRECT($AG$2),($A27+1)*6+3,FALSE)))</f>
        <v/>
      </c>
      <c r="G27" s="48" t="str">
        <f ca="1">IF($B27="","",IF(HLOOKUP(30,INDIRECT($AF$2):INDIRECT($AG$2),($A27+1)*6+3,FALSE)=0,0,HLOOKUP(30,INDIRECT($AF$2):INDIRECT($AG$2),($A27+1)*6+3,FALSE)))</f>
        <v/>
      </c>
      <c r="H27" s="47" t="str">
        <f ca="1">IF($B27="","",IF(HLOOKUP(32,INDIRECT($AF$2):INDIRECT($AG$2),($A27+1)*6+3,FALSE)=0,0,HLOOKUP(32,INDIRECT($AF$2):INDIRECT($AG$2),($A27+1)*6+3,FALSE)))</f>
        <v/>
      </c>
      <c r="I27" s="48" t="str">
        <f ca="1">IF($B27="","",IF(HLOOKUP(39,INDIRECT($AF$2):INDIRECT($AG$2),($A27+1)*6+3,FALSE)=0,0,HLOOKUP(39,INDIRECT($AF$2):INDIRECT($AG$2),($A27+1)*6+3,FALSE)))</f>
        <v/>
      </c>
      <c r="J27" s="47" t="str">
        <f ca="1">IF($B27="","",IF(HLOOKUP(41,INDIRECT($AF$2):INDIRECT($AG$2),($A27+1)*6+3,FALSE)=0,0,HLOOKUP(41,INDIRECT($AF$2):INDIRECT($AG$2),($A27+1)*6+3,FALSE)))</f>
        <v/>
      </c>
      <c r="K27" s="48" t="str">
        <f ca="1">IF($B27="","",IF(HLOOKUP(48,INDIRECT($AF$2):INDIRECT($AG$2),($A27+1)*6+3,FALSE)=0,0,HLOOKUP(48,INDIRECT($AF$2):INDIRECT($AG$2),($A27+1)*6+3,FALSE)))</f>
        <v/>
      </c>
      <c r="L27" s="49" t="str">
        <f ca="1">IF($B27="","",IF(HLOOKUP(50,INDIRECT($AF$2):INDIRECT($AG$2),($A27+1)*6+3,FALSE)=0,0,HLOOKUP(50,INDIRECT($AF$2):INDIRECT($AG$2),($A27+1)*6+3,FALSE)))</f>
        <v/>
      </c>
      <c r="M27" s="46" t="str">
        <f t="shared" ca="1" si="14"/>
        <v/>
      </c>
      <c r="N27" s="47" t="str">
        <f t="shared" ca="1" si="7"/>
        <v/>
      </c>
      <c r="O27" s="77" t="str">
        <f ca="1">IF(OR($B27=$B28,$B27=""),"",IF(HLOOKUP(7,INDIRECT($AF$2):INDIRECT($AG$2),($A27+1)*6+2,FALSE)=0,0,HLOOKUP(7,INDIRECT($AF$2):INDIRECT($AG$2),($A27+1)*6+2,FALSE)))</f>
        <v/>
      </c>
      <c r="P27" s="82" t="str">
        <f t="shared" ca="1" si="15"/>
        <v/>
      </c>
      <c r="Q27" s="81" t="str">
        <f t="shared" ca="1" si="16"/>
        <v/>
      </c>
      <c r="R27" s="78" t="str">
        <f ca="1">IF($B27="","",IF(HLOOKUP(8,INDIRECT($AF$2):INDIRECT($AG$2),($A27+1)*6+2,FALSE)=0,0,HLOOKUP(8,INDIRECT($AF$2):INDIRECT($AG$2),($A27+1)*6+2,FALSE)))</f>
        <v/>
      </c>
      <c r="S27" s="47" t="str">
        <f ca="1">IF($B27="","",IF(R27="","",HLOOKUP(5,INDIRECT($AF$2):INDIRECT($AG$2),($A27+1)*6-2)))</f>
        <v/>
      </c>
      <c r="T27" s="77" t="str">
        <f ca="1">IF($B27="","",IF(HLOOKUP(6,INDIRECT($AF$2):INDIRECT($AG$2),($A27+1)*6+2,FALSE)=0,0,HLOOKUP(6,INDIRECT($AF$2):INDIRECT($AG$2),($A27+1)*6+2,FALSE)))</f>
        <v/>
      </c>
      <c r="U27" s="82" t="str">
        <f t="shared" ca="1" si="17"/>
        <v/>
      </c>
      <c r="V27" s="83" t="str">
        <f t="shared" ca="1" si="18"/>
        <v/>
      </c>
      <c r="W27" s="46" t="str">
        <f ca="1">IF($B27="","",IF(HLOOKUP(5,INDIRECT($AF$2):INDIRECT($AG$2),($A27+1)*6+1,FALSE)=0,0,HLOOKUP(5,INDIRECT($AF$2):INDIRECT($AG$2),($A27+1)*6+1,FALSE)))</f>
        <v/>
      </c>
      <c r="X27" s="47" t="str">
        <f ca="1">IF($B27="","",IF(W27=0,"",HLOOKUP(5,INDIRECT($AF$2):INDIRECT($AG$2),($A27+1)*6-2)))</f>
        <v/>
      </c>
      <c r="Y27" s="77" t="str">
        <f ca="1">IF($B27="","",IF(HLOOKUP(6,INDIRECT($AF$2):INDIRECT($AG$2),($A27+1)*6+1,FALSE)=0,0,HLOOKUP(6,INDIRECT($AF$2):INDIRECT($AG$2),($A27+1)*6+1,FALSE)))</f>
        <v/>
      </c>
      <c r="Z27" s="82" t="str">
        <f t="shared" ca="1" si="19"/>
        <v/>
      </c>
      <c r="AA27" s="83" t="str">
        <f t="shared" ca="1" si="20"/>
        <v/>
      </c>
      <c r="AP27" s="62" t="s">
        <v>114</v>
      </c>
    </row>
    <row r="28" spans="1:42" ht="15.75" x14ac:dyDescent="0.2">
      <c r="A28" s="74">
        <v>16</v>
      </c>
      <c r="B28" s="33" t="str">
        <f ca="1">IF(HLOOKUP(1,INDIRECT($AF$2):INDIRECT($AG$2),($A28+1)*6-2,FALSE)=0,"",(HLOOKUP(1,INDIRECT($AF$2):INDIRECT($AG$2),($A28+1)*6-2,FALSE)))</f>
        <v/>
      </c>
      <c r="C28" s="46" t="str">
        <f ca="1">IF($B28="","",IF(HLOOKUP(12,INDIRECT($AF$2):INDIRECT($AG$2),($A28+1)*6+3,FALSE)=0,0,HLOOKUP(12,INDIRECT($AF$2):INDIRECT($AG$2),($A28+1)*6+3,FALSE)))</f>
        <v/>
      </c>
      <c r="D28" s="47" t="str">
        <f ca="1">IF($B28="","",IF(HLOOKUP(14,INDIRECT($AF$2):INDIRECT($AG$2),($A28+1)*6+3,FALSE)=0,0,HLOOKUP(14,INDIRECT($AF$2):INDIRECT($AG$2),($A28+1)*6+3,FALSE)))</f>
        <v/>
      </c>
      <c r="E28" s="48" t="str">
        <f ca="1">IF($B28="","",IF(HLOOKUP(21,INDIRECT($AF$2):INDIRECT($AG$2),($A28+1)*6+3,FALSE)=0,0,HLOOKUP(21,INDIRECT($AF$2):INDIRECT($AG$2),($A28+1)*6+3,FALSE)))</f>
        <v/>
      </c>
      <c r="F28" s="47" t="str">
        <f ca="1">IF($B28="","",IF(HLOOKUP(23,INDIRECT($AF$2):INDIRECT($AG$2),($A28+1)*6+3,FALSE)=0,0,HLOOKUP(23,INDIRECT($AF$2):INDIRECT($AG$2),($A28+1)*6+3,FALSE)))</f>
        <v/>
      </c>
      <c r="G28" s="48" t="str">
        <f ca="1">IF($B28="","",IF(HLOOKUP(30,INDIRECT($AF$2):INDIRECT($AG$2),($A28+1)*6+3,FALSE)=0,0,HLOOKUP(30,INDIRECT($AF$2):INDIRECT($AG$2),($A28+1)*6+3,FALSE)))</f>
        <v/>
      </c>
      <c r="H28" s="47" t="str">
        <f ca="1">IF($B28="","",IF(HLOOKUP(32,INDIRECT($AF$2):INDIRECT($AG$2),($A28+1)*6+3,FALSE)=0,0,HLOOKUP(32,INDIRECT($AF$2):INDIRECT($AG$2),($A28+1)*6+3,FALSE)))</f>
        <v/>
      </c>
      <c r="I28" s="48" t="str">
        <f ca="1">IF($B28="","",IF(HLOOKUP(39,INDIRECT($AF$2):INDIRECT($AG$2),($A28+1)*6+3,FALSE)=0,0,HLOOKUP(39,INDIRECT($AF$2):INDIRECT($AG$2),($A28+1)*6+3,FALSE)))</f>
        <v/>
      </c>
      <c r="J28" s="47" t="str">
        <f ca="1">IF($B28="","",IF(HLOOKUP(41,INDIRECT($AF$2):INDIRECT($AG$2),($A28+1)*6+3,FALSE)=0,0,HLOOKUP(41,INDIRECT($AF$2):INDIRECT($AG$2),($A28+1)*6+3,FALSE)))</f>
        <v/>
      </c>
      <c r="K28" s="48" t="str">
        <f ca="1">IF($B28="","",IF(HLOOKUP(48,INDIRECT($AF$2):INDIRECT($AG$2),($A28+1)*6+3,FALSE)=0,0,HLOOKUP(48,INDIRECT($AF$2):INDIRECT($AG$2),($A28+1)*6+3,FALSE)))</f>
        <v/>
      </c>
      <c r="L28" s="49" t="str">
        <f ca="1">IF($B28="","",IF(HLOOKUP(50,INDIRECT($AF$2):INDIRECT($AG$2),($A28+1)*6+3,FALSE)=0,0,HLOOKUP(50,INDIRECT($AF$2):INDIRECT($AG$2),($A28+1)*6+3,FALSE)))</f>
        <v/>
      </c>
      <c r="M28" s="46" t="str">
        <f t="shared" ca="1" si="14"/>
        <v/>
      </c>
      <c r="N28" s="47" t="str">
        <f t="shared" ca="1" si="7"/>
        <v/>
      </c>
      <c r="O28" s="77" t="str">
        <f ca="1">IF(OR($B28=$B29,$B28=""),"",IF(HLOOKUP(7,INDIRECT($AF$2):INDIRECT($AG$2),($A28+1)*6+2,FALSE)=0,0,HLOOKUP(7,INDIRECT($AF$2):INDIRECT($AG$2),($A28+1)*6+2,FALSE)))</f>
        <v/>
      </c>
      <c r="P28" s="82" t="str">
        <f t="shared" ca="1" si="15"/>
        <v/>
      </c>
      <c r="Q28" s="81" t="str">
        <f t="shared" ca="1" si="16"/>
        <v/>
      </c>
      <c r="R28" s="78" t="str">
        <f ca="1">IF($B28="","",IF(HLOOKUP(8,INDIRECT($AF$2):INDIRECT($AG$2),($A28+1)*6+2,FALSE)=0,0,HLOOKUP(8,INDIRECT($AF$2):INDIRECT($AG$2),($A28+1)*6+2,FALSE)))</f>
        <v/>
      </c>
      <c r="S28" s="47" t="str">
        <f ca="1">IF($B28="","",IF(R28="","",HLOOKUP(5,INDIRECT($AF$2):INDIRECT($AG$2),($A28+1)*6-2)))</f>
        <v/>
      </c>
      <c r="T28" s="77" t="str">
        <f ca="1">IF($B28="","",IF(HLOOKUP(6,INDIRECT($AF$2):INDIRECT($AG$2),($A28+1)*6+2,FALSE)=0,0,HLOOKUP(6,INDIRECT($AF$2):INDIRECT($AG$2),($A28+1)*6+2,FALSE)))</f>
        <v/>
      </c>
      <c r="U28" s="82" t="str">
        <f t="shared" ca="1" si="17"/>
        <v/>
      </c>
      <c r="V28" s="83" t="str">
        <f t="shared" ca="1" si="18"/>
        <v/>
      </c>
      <c r="W28" s="46" t="str">
        <f ca="1">IF($B28="","",IF(HLOOKUP(5,INDIRECT($AF$2):INDIRECT($AG$2),($A28+1)*6+1,FALSE)=0,0,HLOOKUP(5,INDIRECT($AF$2):INDIRECT($AG$2),($A28+1)*6+1,FALSE)))</f>
        <v/>
      </c>
      <c r="X28" s="47" t="str">
        <f ca="1">IF($B28="","",IF(W28=0,"",HLOOKUP(5,INDIRECT($AF$2):INDIRECT($AG$2),($A28+1)*6-2)))</f>
        <v/>
      </c>
      <c r="Y28" s="77" t="str">
        <f ca="1">IF($B28="","",IF(HLOOKUP(6,INDIRECT($AF$2):INDIRECT($AG$2),($A28+1)*6+1,FALSE)=0,0,HLOOKUP(6,INDIRECT($AF$2):INDIRECT($AG$2),($A28+1)*6+1,FALSE)))</f>
        <v/>
      </c>
      <c r="Z28" s="82" t="str">
        <f t="shared" ca="1" si="19"/>
        <v/>
      </c>
      <c r="AA28" s="83" t="str">
        <f t="shared" ca="1" si="20"/>
        <v/>
      </c>
      <c r="AP28" s="62" t="s">
        <v>115</v>
      </c>
    </row>
    <row r="29" spans="1:42" ht="15.75" x14ac:dyDescent="0.2">
      <c r="A29" s="74">
        <v>17</v>
      </c>
      <c r="B29" s="33" t="str">
        <f ca="1">IF(HLOOKUP(1,INDIRECT($AF$2):INDIRECT($AG$2),($A29+1)*6-2,FALSE)=0,"",(HLOOKUP(1,INDIRECT($AF$2):INDIRECT($AG$2),($A29+1)*6-2,FALSE)))</f>
        <v/>
      </c>
      <c r="C29" s="46" t="str">
        <f ca="1">IF($B29="","",IF(HLOOKUP(12,INDIRECT($AF$2):INDIRECT($AG$2),($A29+1)*6+3,FALSE)=0,0,HLOOKUP(12,INDIRECT($AF$2):INDIRECT($AG$2),($A29+1)*6+3,FALSE)))</f>
        <v/>
      </c>
      <c r="D29" s="47" t="str">
        <f ca="1">IF($B29="","",IF(HLOOKUP(14,INDIRECT($AF$2):INDIRECT($AG$2),($A29+1)*6+3,FALSE)=0,0,HLOOKUP(14,INDIRECT($AF$2):INDIRECT($AG$2),($A29+1)*6+3,FALSE)))</f>
        <v/>
      </c>
      <c r="E29" s="48" t="str">
        <f ca="1">IF($B29="","",IF(HLOOKUP(21,INDIRECT($AF$2):INDIRECT($AG$2),($A29+1)*6+3,FALSE)=0,0,HLOOKUP(21,INDIRECT($AF$2):INDIRECT($AG$2),($A29+1)*6+3,FALSE)))</f>
        <v/>
      </c>
      <c r="F29" s="47" t="str">
        <f ca="1">IF($B29="","",IF(HLOOKUP(23,INDIRECT($AF$2):INDIRECT($AG$2),($A29+1)*6+3,FALSE)=0,0,HLOOKUP(23,INDIRECT($AF$2):INDIRECT($AG$2),($A29+1)*6+3,FALSE)))</f>
        <v/>
      </c>
      <c r="G29" s="48" t="str">
        <f ca="1">IF($B29="","",IF(HLOOKUP(30,INDIRECT($AF$2):INDIRECT($AG$2),($A29+1)*6+3,FALSE)=0,0,HLOOKUP(30,INDIRECT($AF$2):INDIRECT($AG$2),($A29+1)*6+3,FALSE)))</f>
        <v/>
      </c>
      <c r="H29" s="47" t="str">
        <f ca="1">IF($B29="","",IF(HLOOKUP(32,INDIRECT($AF$2):INDIRECT($AG$2),($A29+1)*6+3,FALSE)=0,0,HLOOKUP(32,INDIRECT($AF$2):INDIRECT($AG$2),($A29+1)*6+3,FALSE)))</f>
        <v/>
      </c>
      <c r="I29" s="48" t="str">
        <f ca="1">IF($B29="","",IF(HLOOKUP(39,INDIRECT($AF$2):INDIRECT($AG$2),($A29+1)*6+3,FALSE)=0,0,HLOOKUP(39,INDIRECT($AF$2):INDIRECT($AG$2),($A29+1)*6+3,FALSE)))</f>
        <v/>
      </c>
      <c r="J29" s="47" t="str">
        <f ca="1">IF($B29="","",IF(HLOOKUP(41,INDIRECT($AF$2):INDIRECT($AG$2),($A29+1)*6+3,FALSE)=0,0,HLOOKUP(41,INDIRECT($AF$2):INDIRECT($AG$2),($A29+1)*6+3,FALSE)))</f>
        <v/>
      </c>
      <c r="K29" s="48" t="str">
        <f ca="1">IF($B29="","",IF(HLOOKUP(48,INDIRECT($AF$2):INDIRECT($AG$2),($A29+1)*6+3,FALSE)=0,0,HLOOKUP(48,INDIRECT($AF$2):INDIRECT($AG$2),($A29+1)*6+3,FALSE)))</f>
        <v/>
      </c>
      <c r="L29" s="49" t="str">
        <f ca="1">IF($B29="","",IF(HLOOKUP(50,INDIRECT($AF$2):INDIRECT($AG$2),($A29+1)*6+3,FALSE)=0,0,HLOOKUP(50,INDIRECT($AF$2):INDIRECT($AG$2),($A29+1)*6+3,FALSE)))</f>
        <v/>
      </c>
      <c r="M29" s="46" t="str">
        <f t="shared" ca="1" si="14"/>
        <v/>
      </c>
      <c r="N29" s="47" t="str">
        <f t="shared" ca="1" si="7"/>
        <v/>
      </c>
      <c r="O29" s="77" t="str">
        <f ca="1">IF(OR($B29=$B30,$B29=""),"",IF(HLOOKUP(7,INDIRECT($AF$2):INDIRECT($AG$2),($A29+1)*6+2,FALSE)=0,0,HLOOKUP(7,INDIRECT($AF$2):INDIRECT($AG$2),($A29+1)*6+2,FALSE)))</f>
        <v/>
      </c>
      <c r="P29" s="82" t="str">
        <f t="shared" ca="1" si="15"/>
        <v/>
      </c>
      <c r="Q29" s="81" t="str">
        <f t="shared" ca="1" si="16"/>
        <v/>
      </c>
      <c r="R29" s="78" t="str">
        <f ca="1">IF($B29="","",IF(HLOOKUP(8,INDIRECT($AF$2):INDIRECT($AG$2),($A29+1)*6+2,FALSE)=0,0,HLOOKUP(8,INDIRECT($AF$2):INDIRECT($AG$2),($A29+1)*6+2,FALSE)))</f>
        <v/>
      </c>
      <c r="S29" s="47" t="str">
        <f ca="1">IF($B29="","",IF(R29="","",HLOOKUP(5,INDIRECT($AF$2):INDIRECT($AG$2),($A29+1)*6-2)))</f>
        <v/>
      </c>
      <c r="T29" s="77" t="str">
        <f ca="1">IF($B29="","",IF(HLOOKUP(6,INDIRECT($AF$2):INDIRECT($AG$2),($A29+1)*6+2,FALSE)=0,0,HLOOKUP(6,INDIRECT($AF$2):INDIRECT($AG$2),($A29+1)*6+2,FALSE)))</f>
        <v/>
      </c>
      <c r="U29" s="82" t="str">
        <f t="shared" ca="1" si="17"/>
        <v/>
      </c>
      <c r="V29" s="83" t="str">
        <f t="shared" ca="1" si="18"/>
        <v/>
      </c>
      <c r="W29" s="46" t="str">
        <f ca="1">IF($B29="","",IF(HLOOKUP(5,INDIRECT($AF$2):INDIRECT($AG$2),($A29+1)*6+1,FALSE)=0,0,HLOOKUP(5,INDIRECT($AF$2):INDIRECT($AG$2),($A29+1)*6+1,FALSE)))</f>
        <v/>
      </c>
      <c r="X29" s="47" t="str">
        <f ca="1">IF($B29="","",IF(W29=0,"",HLOOKUP(5,INDIRECT($AF$2):INDIRECT($AG$2),($A29+1)*6-2)))</f>
        <v/>
      </c>
      <c r="Y29" s="77" t="str">
        <f ca="1">IF($B29="","",IF(HLOOKUP(6,INDIRECT($AF$2):INDIRECT($AG$2),($A29+1)*6+1,FALSE)=0,0,HLOOKUP(6,INDIRECT($AF$2):INDIRECT($AG$2),($A29+1)*6+1,FALSE)))</f>
        <v/>
      </c>
      <c r="Z29" s="82" t="str">
        <f t="shared" ca="1" si="19"/>
        <v/>
      </c>
      <c r="AA29" s="83" t="str">
        <f t="shared" ca="1" si="20"/>
        <v/>
      </c>
      <c r="AP29" s="62" t="s">
        <v>116</v>
      </c>
    </row>
    <row r="30" spans="1:42" ht="15.75" x14ac:dyDescent="0.2">
      <c r="A30" s="74">
        <v>18</v>
      </c>
      <c r="B30" s="33" t="str">
        <f ca="1">IF(HLOOKUP(1,INDIRECT($AF$2):INDIRECT($AG$2),($A30+1)*6-2,FALSE)=0,"",(HLOOKUP(1,INDIRECT($AF$2):INDIRECT($AG$2),($A30+1)*6-2,FALSE)))</f>
        <v/>
      </c>
      <c r="C30" s="46" t="str">
        <f ca="1">IF($B30="","",IF(HLOOKUP(12,INDIRECT($AF$2):INDIRECT($AG$2),($A30+1)*6+3,FALSE)=0,0,HLOOKUP(12,INDIRECT($AF$2):INDIRECT($AG$2),($A30+1)*6+3,FALSE)))</f>
        <v/>
      </c>
      <c r="D30" s="47" t="str">
        <f ca="1">IF($B30="","",IF(HLOOKUP(14,INDIRECT($AF$2):INDIRECT($AG$2),($A30+1)*6+3,FALSE)=0,0,HLOOKUP(14,INDIRECT($AF$2):INDIRECT($AG$2),($A30+1)*6+3,FALSE)))</f>
        <v/>
      </c>
      <c r="E30" s="48" t="str">
        <f ca="1">IF($B30="","",IF(HLOOKUP(21,INDIRECT($AF$2):INDIRECT($AG$2),($A30+1)*6+3,FALSE)=0,0,HLOOKUP(21,INDIRECT($AF$2):INDIRECT($AG$2),($A30+1)*6+3,FALSE)))</f>
        <v/>
      </c>
      <c r="F30" s="47" t="str">
        <f ca="1">IF($B30="","",IF(HLOOKUP(23,INDIRECT($AF$2):INDIRECT($AG$2),($A30+1)*6+3,FALSE)=0,0,HLOOKUP(23,INDIRECT($AF$2):INDIRECT($AG$2),($A30+1)*6+3,FALSE)))</f>
        <v/>
      </c>
      <c r="G30" s="48" t="str">
        <f ca="1">IF($B30="","",IF(HLOOKUP(30,INDIRECT($AF$2):INDIRECT($AG$2),($A30+1)*6+3,FALSE)=0,0,HLOOKUP(30,INDIRECT($AF$2):INDIRECT($AG$2),($A30+1)*6+3,FALSE)))</f>
        <v/>
      </c>
      <c r="H30" s="47" t="str">
        <f ca="1">IF($B30="","",IF(HLOOKUP(32,INDIRECT($AF$2):INDIRECT($AG$2),($A30+1)*6+3,FALSE)=0,0,HLOOKUP(32,INDIRECT($AF$2):INDIRECT($AG$2),($A30+1)*6+3,FALSE)))</f>
        <v/>
      </c>
      <c r="I30" s="48" t="str">
        <f ca="1">IF($B30="","",IF(HLOOKUP(39,INDIRECT($AF$2):INDIRECT($AG$2),($A30+1)*6+3,FALSE)=0,0,HLOOKUP(39,INDIRECT($AF$2):INDIRECT($AG$2),($A30+1)*6+3,FALSE)))</f>
        <v/>
      </c>
      <c r="J30" s="47" t="str">
        <f ca="1">IF($B30="","",IF(HLOOKUP(41,INDIRECT($AF$2):INDIRECT($AG$2),($A30+1)*6+3,FALSE)=0,0,HLOOKUP(41,INDIRECT($AF$2):INDIRECT($AG$2),($A30+1)*6+3,FALSE)))</f>
        <v/>
      </c>
      <c r="K30" s="48" t="str">
        <f ca="1">IF($B30="","",IF(HLOOKUP(48,INDIRECT($AF$2):INDIRECT($AG$2),($A30+1)*6+3,FALSE)=0,0,HLOOKUP(48,INDIRECT($AF$2):INDIRECT($AG$2),($A30+1)*6+3,FALSE)))</f>
        <v/>
      </c>
      <c r="L30" s="49" t="str">
        <f ca="1">IF($B30="","",IF(HLOOKUP(50,INDIRECT($AF$2):INDIRECT($AG$2),($A30+1)*6+3,FALSE)=0,0,HLOOKUP(50,INDIRECT($AF$2):INDIRECT($AG$2),($A30+1)*6+3,FALSE)))</f>
        <v/>
      </c>
      <c r="M30" s="46" t="str">
        <f t="shared" ca="1" si="14"/>
        <v/>
      </c>
      <c r="N30" s="47" t="str">
        <f t="shared" ca="1" si="7"/>
        <v/>
      </c>
      <c r="O30" s="77" t="str">
        <f ca="1">IF(OR($B30=$B31,$B30=""),"",IF(HLOOKUP(7,INDIRECT($AF$2):INDIRECT($AG$2),($A30+1)*6+2,FALSE)=0,0,HLOOKUP(7,INDIRECT($AF$2):INDIRECT($AG$2),($A30+1)*6+2,FALSE)))</f>
        <v/>
      </c>
      <c r="P30" s="82" t="str">
        <f t="shared" ca="1" si="15"/>
        <v/>
      </c>
      <c r="Q30" s="81" t="str">
        <f t="shared" ca="1" si="16"/>
        <v/>
      </c>
      <c r="R30" s="78" t="str">
        <f ca="1">IF($B30="","",IF(HLOOKUP(8,INDIRECT($AF$2):INDIRECT($AG$2),($A30+1)*6+2,FALSE)=0,0,HLOOKUP(8,INDIRECT($AF$2):INDIRECT($AG$2),($A30+1)*6+2,FALSE)))</f>
        <v/>
      </c>
      <c r="S30" s="47" t="str">
        <f ca="1">IF($B30="","",IF(R30="","",HLOOKUP(5,INDIRECT($AF$2):INDIRECT($AG$2),($A30+1)*6-2)))</f>
        <v/>
      </c>
      <c r="T30" s="77" t="str">
        <f ca="1">IF($B30="","",IF(HLOOKUP(6,INDIRECT($AF$2):INDIRECT($AG$2),($A30+1)*6+2,FALSE)=0,0,HLOOKUP(6,INDIRECT($AF$2):INDIRECT($AG$2),($A30+1)*6+2,FALSE)))</f>
        <v/>
      </c>
      <c r="U30" s="82" t="str">
        <f t="shared" ca="1" si="17"/>
        <v/>
      </c>
      <c r="V30" s="83" t="str">
        <f t="shared" ca="1" si="18"/>
        <v/>
      </c>
      <c r="W30" s="46" t="str">
        <f ca="1">IF($B30="","",IF(HLOOKUP(5,INDIRECT($AF$2):INDIRECT($AG$2),($A30+1)*6+1,FALSE)=0,0,HLOOKUP(5,INDIRECT($AF$2):INDIRECT($AG$2),($A30+1)*6+1,FALSE)))</f>
        <v/>
      </c>
      <c r="X30" s="47" t="str">
        <f ca="1">IF($B30="","",IF(W30=0,"",HLOOKUP(5,INDIRECT($AF$2):INDIRECT($AG$2),($A30+1)*6-2)))</f>
        <v/>
      </c>
      <c r="Y30" s="77" t="str">
        <f ca="1">IF($B30="","",IF(HLOOKUP(6,INDIRECT($AF$2):INDIRECT($AG$2),($A30+1)*6+1,FALSE)=0,0,HLOOKUP(6,INDIRECT($AF$2):INDIRECT($AG$2),($A30+1)*6+1,FALSE)))</f>
        <v/>
      </c>
      <c r="Z30" s="82" t="str">
        <f t="shared" ca="1" si="19"/>
        <v/>
      </c>
      <c r="AA30" s="83" t="str">
        <f t="shared" ca="1" si="20"/>
        <v/>
      </c>
      <c r="AP30" s="62" t="s">
        <v>117</v>
      </c>
    </row>
    <row r="31" spans="1:42" ht="15.75" x14ac:dyDescent="0.2">
      <c r="A31" s="74">
        <v>19</v>
      </c>
      <c r="B31" s="33" t="str">
        <f ca="1">IF(HLOOKUP(1,INDIRECT($AF$2):INDIRECT($AG$2),($A31+1)*6-2,FALSE)=0,"",(HLOOKUP(1,INDIRECT($AF$2):INDIRECT($AG$2),($A31+1)*6-2,FALSE)))</f>
        <v/>
      </c>
      <c r="C31" s="46" t="str">
        <f ca="1">IF($B31="","",IF(HLOOKUP(12,INDIRECT($AF$2):INDIRECT($AG$2),($A31+1)*6+3,FALSE)=0,0,HLOOKUP(12,INDIRECT($AF$2):INDIRECT($AG$2),($A31+1)*6+3,FALSE)))</f>
        <v/>
      </c>
      <c r="D31" s="47" t="str">
        <f ca="1">IF($B31="","",IF(HLOOKUP(14,INDIRECT($AF$2):INDIRECT($AG$2),($A31+1)*6+3,FALSE)=0,0,HLOOKUP(14,INDIRECT($AF$2):INDIRECT($AG$2),($A31+1)*6+3,FALSE)))</f>
        <v/>
      </c>
      <c r="E31" s="48" t="str">
        <f ca="1">IF($B31="","",IF(HLOOKUP(21,INDIRECT($AF$2):INDIRECT($AG$2),($A31+1)*6+3,FALSE)=0,0,HLOOKUP(21,INDIRECT($AF$2):INDIRECT($AG$2),($A31+1)*6+3,FALSE)))</f>
        <v/>
      </c>
      <c r="F31" s="47" t="str">
        <f ca="1">IF($B31="","",IF(HLOOKUP(23,INDIRECT($AF$2):INDIRECT($AG$2),($A31+1)*6+3,FALSE)=0,0,HLOOKUP(23,INDIRECT($AF$2):INDIRECT($AG$2),($A31+1)*6+3,FALSE)))</f>
        <v/>
      </c>
      <c r="G31" s="48" t="str">
        <f ca="1">IF($B31="","",IF(HLOOKUP(30,INDIRECT($AF$2):INDIRECT($AG$2),($A31+1)*6+3,FALSE)=0,0,HLOOKUP(30,INDIRECT($AF$2):INDIRECT($AG$2),($A31+1)*6+3,FALSE)))</f>
        <v/>
      </c>
      <c r="H31" s="47" t="str">
        <f ca="1">IF($B31="","",IF(HLOOKUP(32,INDIRECT($AF$2):INDIRECT($AG$2),($A31+1)*6+3,FALSE)=0,0,HLOOKUP(32,INDIRECT($AF$2):INDIRECT($AG$2),($A31+1)*6+3,FALSE)))</f>
        <v/>
      </c>
      <c r="I31" s="48" t="str">
        <f ca="1">IF($B31="","",IF(HLOOKUP(39,INDIRECT($AF$2):INDIRECT($AG$2),($A31+1)*6+3,FALSE)=0,0,HLOOKUP(39,INDIRECT($AF$2):INDIRECT($AG$2),($A31+1)*6+3,FALSE)))</f>
        <v/>
      </c>
      <c r="J31" s="47" t="str">
        <f ca="1">IF($B31="","",IF(HLOOKUP(41,INDIRECT($AF$2):INDIRECT($AG$2),($A31+1)*6+3,FALSE)=0,0,HLOOKUP(41,INDIRECT($AF$2):INDIRECT($AG$2),($A31+1)*6+3,FALSE)))</f>
        <v/>
      </c>
      <c r="K31" s="48" t="str">
        <f ca="1">IF($B31="","",IF(HLOOKUP(48,INDIRECT($AF$2):INDIRECT($AG$2),($A31+1)*6+3,FALSE)=0,0,HLOOKUP(48,INDIRECT($AF$2):INDIRECT($AG$2),($A31+1)*6+3,FALSE)))</f>
        <v/>
      </c>
      <c r="L31" s="49" t="str">
        <f ca="1">IF($B31="","",IF(HLOOKUP(50,INDIRECT($AF$2):INDIRECT($AG$2),($A31+1)*6+3,FALSE)=0,0,HLOOKUP(50,INDIRECT($AF$2):INDIRECT($AG$2),($A31+1)*6+3,FALSE)))</f>
        <v/>
      </c>
      <c r="M31" s="46" t="str">
        <f t="shared" ca="1" si="14"/>
        <v/>
      </c>
      <c r="N31" s="47" t="str">
        <f t="shared" ca="1" si="7"/>
        <v/>
      </c>
      <c r="O31" s="77" t="str">
        <f ca="1">IF(OR($B31=$B32,$B31=""),"",IF(HLOOKUP(7,INDIRECT($AF$2):INDIRECT($AG$2),($A31+1)*6+2,FALSE)=0,0,HLOOKUP(7,INDIRECT($AF$2):INDIRECT($AG$2),($A31+1)*6+2,FALSE)))</f>
        <v/>
      </c>
      <c r="P31" s="82" t="str">
        <f t="shared" ca="1" si="15"/>
        <v/>
      </c>
      <c r="Q31" s="81" t="str">
        <f t="shared" ca="1" si="16"/>
        <v/>
      </c>
      <c r="R31" s="78" t="str">
        <f ca="1">IF($B31="","",IF(HLOOKUP(8,INDIRECT($AF$2):INDIRECT($AG$2),($A31+1)*6+2,FALSE)=0,0,HLOOKUP(8,INDIRECT($AF$2):INDIRECT($AG$2),($A31+1)*6+2,FALSE)))</f>
        <v/>
      </c>
      <c r="S31" s="47" t="str">
        <f ca="1">IF($B31="","",IF(R31="","",HLOOKUP(5,INDIRECT($AF$2):INDIRECT($AG$2),($A31+1)*6-2)))</f>
        <v/>
      </c>
      <c r="T31" s="77" t="str">
        <f ca="1">IF($B31="","",IF(HLOOKUP(6,INDIRECT($AF$2):INDIRECT($AG$2),($A31+1)*6+2,FALSE)=0,0,HLOOKUP(6,INDIRECT($AF$2):INDIRECT($AG$2),($A31+1)*6+2,FALSE)))</f>
        <v/>
      </c>
      <c r="U31" s="82" t="str">
        <f t="shared" ca="1" si="17"/>
        <v/>
      </c>
      <c r="V31" s="83" t="str">
        <f t="shared" ca="1" si="18"/>
        <v/>
      </c>
      <c r="W31" s="46" t="str">
        <f ca="1">IF($B31="","",IF(HLOOKUP(5,INDIRECT($AF$2):INDIRECT($AG$2),($A31+1)*6+1,FALSE)=0,0,HLOOKUP(5,INDIRECT($AF$2):INDIRECT($AG$2),($A31+1)*6+1,FALSE)))</f>
        <v/>
      </c>
      <c r="X31" s="47" t="str">
        <f ca="1">IF($B31="","",IF(W31=0,"",HLOOKUP(5,INDIRECT($AF$2):INDIRECT($AG$2),($A31+1)*6-2)))</f>
        <v/>
      </c>
      <c r="Y31" s="77" t="str">
        <f ca="1">IF($B31="","",IF(HLOOKUP(6,INDIRECT($AF$2):INDIRECT($AG$2),($A31+1)*6+1,FALSE)=0,0,HLOOKUP(6,INDIRECT($AF$2):INDIRECT($AG$2),($A31+1)*6+1,FALSE)))</f>
        <v/>
      </c>
      <c r="Z31" s="82" t="str">
        <f t="shared" ca="1" si="19"/>
        <v/>
      </c>
      <c r="AA31" s="83" t="str">
        <f t="shared" ca="1" si="20"/>
        <v/>
      </c>
      <c r="AP31" s="62" t="s">
        <v>118</v>
      </c>
    </row>
    <row r="32" spans="1:42" ht="15.75" x14ac:dyDescent="0.2">
      <c r="A32" s="74">
        <v>20</v>
      </c>
      <c r="B32" s="33" t="str">
        <f ca="1">IF(HLOOKUP(1,INDIRECT($AF$2):INDIRECT($AG$2),($A32+1)*6-2,FALSE)=0,"",(HLOOKUP(1,INDIRECT($AF$2):INDIRECT($AG$2),($A32+1)*6-2,FALSE)))</f>
        <v/>
      </c>
      <c r="C32" s="46" t="str">
        <f ca="1">IF($B32="","",IF(HLOOKUP(12,INDIRECT($AF$2):INDIRECT($AG$2),($A32+1)*6+3,FALSE)=0,0,HLOOKUP(12,INDIRECT($AF$2):INDIRECT($AG$2),($A32+1)*6+3,FALSE)))</f>
        <v/>
      </c>
      <c r="D32" s="47" t="str">
        <f ca="1">IF($B32="","",IF(HLOOKUP(14,INDIRECT($AF$2):INDIRECT($AG$2),($A32+1)*6+3,FALSE)=0,0,HLOOKUP(14,INDIRECT($AF$2):INDIRECT($AG$2),($A32+1)*6+3,FALSE)))</f>
        <v/>
      </c>
      <c r="E32" s="48" t="str">
        <f ca="1">IF($B32="","",IF(HLOOKUP(21,INDIRECT($AF$2):INDIRECT($AG$2),($A32+1)*6+3,FALSE)=0,0,HLOOKUP(21,INDIRECT($AF$2):INDIRECT($AG$2),($A32+1)*6+3,FALSE)))</f>
        <v/>
      </c>
      <c r="F32" s="47" t="str">
        <f ca="1">IF($B32="","",IF(HLOOKUP(23,INDIRECT($AF$2):INDIRECT($AG$2),($A32+1)*6+3,FALSE)=0,0,HLOOKUP(23,INDIRECT($AF$2):INDIRECT($AG$2),($A32+1)*6+3,FALSE)))</f>
        <v/>
      </c>
      <c r="G32" s="48" t="str">
        <f ca="1">IF($B32="","",IF(HLOOKUP(30,INDIRECT($AF$2):INDIRECT($AG$2),($A32+1)*6+3,FALSE)=0,0,HLOOKUP(30,INDIRECT($AF$2):INDIRECT($AG$2),($A32+1)*6+3,FALSE)))</f>
        <v/>
      </c>
      <c r="H32" s="47" t="str">
        <f ca="1">IF($B32="","",IF(HLOOKUP(32,INDIRECT($AF$2):INDIRECT($AG$2),($A32+1)*6+3,FALSE)=0,0,HLOOKUP(32,INDIRECT($AF$2):INDIRECT($AG$2),($A32+1)*6+3,FALSE)))</f>
        <v/>
      </c>
      <c r="I32" s="48" t="str">
        <f ca="1">IF($B32="","",IF(HLOOKUP(39,INDIRECT($AF$2):INDIRECT($AG$2),($A32+1)*6+3,FALSE)=0,0,HLOOKUP(39,INDIRECT($AF$2):INDIRECT($AG$2),($A32+1)*6+3,FALSE)))</f>
        <v/>
      </c>
      <c r="J32" s="47" t="str">
        <f ca="1">IF($B32="","",IF(HLOOKUP(41,INDIRECT($AF$2):INDIRECT($AG$2),($A32+1)*6+3,FALSE)=0,0,HLOOKUP(41,INDIRECT($AF$2):INDIRECT($AG$2),($A32+1)*6+3,FALSE)))</f>
        <v/>
      </c>
      <c r="K32" s="48" t="str">
        <f ca="1">IF($B32="","",IF(HLOOKUP(48,INDIRECT($AF$2):INDIRECT($AG$2),($A32+1)*6+3,FALSE)=0,0,HLOOKUP(48,INDIRECT($AF$2):INDIRECT($AG$2),($A32+1)*6+3,FALSE)))</f>
        <v/>
      </c>
      <c r="L32" s="49" t="str">
        <f ca="1">IF($B32="","",IF(HLOOKUP(50,INDIRECT($AF$2):INDIRECT($AG$2),($A32+1)*6+3,FALSE)=0,0,HLOOKUP(50,INDIRECT($AF$2):INDIRECT($AG$2),($A32+1)*6+3,FALSE)))</f>
        <v/>
      </c>
      <c r="M32" s="46" t="str">
        <f t="shared" ca="1" si="14"/>
        <v/>
      </c>
      <c r="N32" s="47" t="str">
        <f t="shared" ca="1" si="7"/>
        <v/>
      </c>
      <c r="O32" s="77" t="str">
        <f ca="1">IF(OR($B32=$B33,$B32=""),"",IF(HLOOKUP(7,INDIRECT($AF$2):INDIRECT($AG$2),($A32+1)*6+2,FALSE)=0,0,HLOOKUP(7,INDIRECT($AF$2):INDIRECT($AG$2),($A32+1)*6+2,FALSE)))</f>
        <v/>
      </c>
      <c r="P32" s="82" t="str">
        <f t="shared" ca="1" si="15"/>
        <v/>
      </c>
      <c r="Q32" s="81" t="str">
        <f t="shared" ca="1" si="16"/>
        <v/>
      </c>
      <c r="R32" s="78" t="str">
        <f ca="1">IF($B32="","",IF(HLOOKUP(8,INDIRECT($AF$2):INDIRECT($AG$2),($A32+1)*6+2,FALSE)=0,0,HLOOKUP(8,INDIRECT($AF$2):INDIRECT($AG$2),($A32+1)*6+2,FALSE)))</f>
        <v/>
      </c>
      <c r="S32" s="47" t="str">
        <f ca="1">IF($B32="","",IF(R32="","",HLOOKUP(5,INDIRECT($AF$2):INDIRECT($AG$2),($A32+1)*6-2)))</f>
        <v/>
      </c>
      <c r="T32" s="77" t="str">
        <f ca="1">IF($B32="","",IF(HLOOKUP(6,INDIRECT($AF$2):INDIRECT($AG$2),($A32+1)*6+2,FALSE)=0,0,HLOOKUP(6,INDIRECT($AF$2):INDIRECT($AG$2),($A32+1)*6+2,FALSE)))</f>
        <v/>
      </c>
      <c r="U32" s="82" t="str">
        <f t="shared" ca="1" si="17"/>
        <v/>
      </c>
      <c r="V32" s="83" t="str">
        <f t="shared" ca="1" si="18"/>
        <v/>
      </c>
      <c r="W32" s="46" t="str">
        <f ca="1">IF($B32="","",IF(HLOOKUP(5,INDIRECT($AF$2):INDIRECT($AG$2),($A32+1)*6+1,FALSE)=0,0,HLOOKUP(5,INDIRECT($AF$2):INDIRECT($AG$2),($A32+1)*6+1,FALSE)))</f>
        <v/>
      </c>
      <c r="X32" s="47" t="str">
        <f ca="1">IF($B32="","",IF(W32=0,"",HLOOKUP(5,INDIRECT($AF$2):INDIRECT($AG$2),($A32+1)*6-2)))</f>
        <v/>
      </c>
      <c r="Y32" s="77" t="str">
        <f ca="1">IF($B32="","",IF(HLOOKUP(6,INDIRECT($AF$2):INDIRECT($AG$2),($A32+1)*6+1,FALSE)=0,0,HLOOKUP(6,INDIRECT($AF$2):INDIRECT($AG$2),($A32+1)*6+1,FALSE)))</f>
        <v/>
      </c>
      <c r="Z32" s="82" t="str">
        <f t="shared" ca="1" si="19"/>
        <v/>
      </c>
      <c r="AA32" s="83" t="str">
        <f t="shared" ca="1" si="20"/>
        <v/>
      </c>
      <c r="AP32" s="62" t="s">
        <v>119</v>
      </c>
    </row>
    <row r="33" spans="1:42" ht="15.75" x14ac:dyDescent="0.2">
      <c r="A33" s="74">
        <v>21</v>
      </c>
      <c r="B33" s="33" t="str">
        <f ca="1">IF(HLOOKUP(1,INDIRECT($AF$2):INDIRECT($AG$2),($A33+1)*6-2,FALSE)=0,"",(HLOOKUP(1,INDIRECT($AF$2):INDIRECT($AG$2),($A33+1)*6-2,FALSE)))</f>
        <v/>
      </c>
      <c r="C33" s="46" t="str">
        <f ca="1">IF($B33="","",IF(HLOOKUP(12,INDIRECT($AF$2):INDIRECT($AG$2),($A33+1)*6+3,FALSE)=0,0,HLOOKUP(12,INDIRECT($AF$2):INDIRECT($AG$2),($A33+1)*6+3,FALSE)))</f>
        <v/>
      </c>
      <c r="D33" s="47" t="str">
        <f ca="1">IF($B33="","",IF(HLOOKUP(14,INDIRECT($AF$2):INDIRECT($AG$2),($A33+1)*6+3,FALSE)=0,0,HLOOKUP(14,INDIRECT($AF$2):INDIRECT($AG$2),($A33+1)*6+3,FALSE)))</f>
        <v/>
      </c>
      <c r="E33" s="48" t="str">
        <f ca="1">IF($B33="","",IF(HLOOKUP(21,INDIRECT($AF$2):INDIRECT($AG$2),($A33+1)*6+3,FALSE)=0,0,HLOOKUP(21,INDIRECT($AF$2):INDIRECT($AG$2),($A33+1)*6+3,FALSE)))</f>
        <v/>
      </c>
      <c r="F33" s="47" t="str">
        <f ca="1">IF($B33="","",IF(HLOOKUP(23,INDIRECT($AF$2):INDIRECT($AG$2),($A33+1)*6+3,FALSE)=0,0,HLOOKUP(23,INDIRECT($AF$2):INDIRECT($AG$2),($A33+1)*6+3,FALSE)))</f>
        <v/>
      </c>
      <c r="G33" s="48" t="str">
        <f ca="1">IF($B33="","",IF(HLOOKUP(30,INDIRECT($AF$2):INDIRECT($AG$2),($A33+1)*6+3,FALSE)=0,0,HLOOKUP(30,INDIRECT($AF$2):INDIRECT($AG$2),($A33+1)*6+3,FALSE)))</f>
        <v/>
      </c>
      <c r="H33" s="47" t="str">
        <f ca="1">IF($B33="","",IF(HLOOKUP(32,INDIRECT($AF$2):INDIRECT($AG$2),($A33+1)*6+3,FALSE)=0,0,HLOOKUP(32,INDIRECT($AF$2):INDIRECT($AG$2),($A33+1)*6+3,FALSE)))</f>
        <v/>
      </c>
      <c r="I33" s="48" t="str">
        <f ca="1">IF($B33="","",IF(HLOOKUP(39,INDIRECT($AF$2):INDIRECT($AG$2),($A33+1)*6+3,FALSE)=0,0,HLOOKUP(39,INDIRECT($AF$2):INDIRECT($AG$2),($A33+1)*6+3,FALSE)))</f>
        <v/>
      </c>
      <c r="J33" s="47" t="str">
        <f ca="1">IF($B33="","",IF(HLOOKUP(41,INDIRECT($AF$2):INDIRECT($AG$2),($A33+1)*6+3,FALSE)=0,0,HLOOKUP(41,INDIRECT($AF$2):INDIRECT($AG$2),($A33+1)*6+3,FALSE)))</f>
        <v/>
      </c>
      <c r="K33" s="48" t="str">
        <f ca="1">IF($B33="","",IF(HLOOKUP(48,INDIRECT($AF$2):INDIRECT($AG$2),($A33+1)*6+3,FALSE)=0,0,HLOOKUP(48,INDIRECT($AF$2):INDIRECT($AG$2),($A33+1)*6+3,FALSE)))</f>
        <v/>
      </c>
      <c r="L33" s="49" t="str">
        <f ca="1">IF($B33="","",IF(HLOOKUP(50,INDIRECT($AF$2):INDIRECT($AG$2),($A33+1)*6+3,FALSE)=0,0,HLOOKUP(50,INDIRECT($AF$2):INDIRECT($AG$2),($A33+1)*6+3,FALSE)))</f>
        <v/>
      </c>
      <c r="M33" s="46" t="str">
        <f t="shared" ca="1" si="14"/>
        <v/>
      </c>
      <c r="N33" s="47" t="str">
        <f t="shared" ca="1" si="7"/>
        <v/>
      </c>
      <c r="O33" s="77" t="str">
        <f ca="1">IF(OR($B33=$B34,$B33=""),"",IF(HLOOKUP(7,INDIRECT($AF$2):INDIRECT($AG$2),($A33+1)*6+2,FALSE)=0,0,HLOOKUP(7,INDIRECT($AF$2):INDIRECT($AG$2),($A33+1)*6+2,FALSE)))</f>
        <v/>
      </c>
      <c r="P33" s="82" t="str">
        <f t="shared" ca="1" si="15"/>
        <v/>
      </c>
      <c r="Q33" s="81" t="str">
        <f t="shared" ca="1" si="16"/>
        <v/>
      </c>
      <c r="R33" s="78" t="str">
        <f ca="1">IF($B33="","",IF(HLOOKUP(8,INDIRECT($AF$2):INDIRECT($AG$2),($A33+1)*6+2,FALSE)=0,0,HLOOKUP(8,INDIRECT($AF$2):INDIRECT($AG$2),($A33+1)*6+2,FALSE)))</f>
        <v/>
      </c>
      <c r="S33" s="47" t="str">
        <f ca="1">IF($B33="","",IF(R33="","",HLOOKUP(5,INDIRECT($AF$2):INDIRECT($AG$2),($A33+1)*6-2)))</f>
        <v/>
      </c>
      <c r="T33" s="77" t="str">
        <f ca="1">IF($B33="","",IF(HLOOKUP(6,INDIRECT($AF$2):INDIRECT($AG$2),($A33+1)*6+2,FALSE)=0,0,HLOOKUP(6,INDIRECT($AF$2):INDIRECT($AG$2),($A33+1)*6+2,FALSE)))</f>
        <v/>
      </c>
      <c r="U33" s="82" t="str">
        <f t="shared" ca="1" si="17"/>
        <v/>
      </c>
      <c r="V33" s="83" t="str">
        <f t="shared" ca="1" si="18"/>
        <v/>
      </c>
      <c r="W33" s="46" t="str">
        <f ca="1">IF($B33="","",IF(HLOOKUP(5,INDIRECT($AF$2):INDIRECT($AG$2),($A33+1)*6+1,FALSE)=0,0,HLOOKUP(5,INDIRECT($AF$2):INDIRECT($AG$2),($A33+1)*6+1,FALSE)))</f>
        <v/>
      </c>
      <c r="X33" s="47" t="str">
        <f ca="1">IF($B33="","",IF(W33=0,"",HLOOKUP(5,INDIRECT($AF$2):INDIRECT($AG$2),($A33+1)*6-2)))</f>
        <v/>
      </c>
      <c r="Y33" s="77" t="str">
        <f ca="1">IF($B33="","",IF(HLOOKUP(6,INDIRECT($AF$2):INDIRECT($AG$2),($A33+1)*6+1,FALSE)=0,0,HLOOKUP(6,INDIRECT($AF$2):INDIRECT($AG$2),($A33+1)*6+1,FALSE)))</f>
        <v/>
      </c>
      <c r="Z33" s="82" t="str">
        <f t="shared" ca="1" si="19"/>
        <v/>
      </c>
      <c r="AA33" s="83" t="str">
        <f t="shared" ca="1" si="20"/>
        <v/>
      </c>
      <c r="AP33" s="62" t="s">
        <v>120</v>
      </c>
    </row>
    <row r="34" spans="1:42" ht="15.75" customHeight="1" x14ac:dyDescent="0.2">
      <c r="A34" s="74">
        <v>22</v>
      </c>
      <c r="B34" s="33" t="str">
        <f ca="1">IF(HLOOKUP(1,INDIRECT($AF$2):INDIRECT($AG$2),($A34+1)*6-2,FALSE)=0,"",(HLOOKUP(1,INDIRECT($AF$2):INDIRECT($AG$2),($A34+1)*6-2,FALSE)))</f>
        <v/>
      </c>
      <c r="C34" s="46" t="str">
        <f ca="1">IF($B34="","",IF(HLOOKUP(12,INDIRECT($AF$2):INDIRECT($AG$2),($A34+1)*6+3,FALSE)=0,0,HLOOKUP(12,INDIRECT($AF$2):INDIRECT($AG$2),($A34+1)*6+3,FALSE)))</f>
        <v/>
      </c>
      <c r="D34" s="47" t="str">
        <f ca="1">IF($B34="","",IF(HLOOKUP(14,INDIRECT($AF$2):INDIRECT($AG$2),($A34+1)*6+3,FALSE)=0,0,HLOOKUP(14,INDIRECT($AF$2):INDIRECT($AG$2),($A34+1)*6+3,FALSE)))</f>
        <v/>
      </c>
      <c r="E34" s="48" t="str">
        <f ca="1">IF($B34="","",IF(HLOOKUP(21,INDIRECT($AF$2):INDIRECT($AG$2),($A34+1)*6+3,FALSE)=0,0,HLOOKUP(21,INDIRECT($AF$2):INDIRECT($AG$2),($A34+1)*6+3,FALSE)))</f>
        <v/>
      </c>
      <c r="F34" s="47" t="str">
        <f ca="1">IF($B34="","",IF(HLOOKUP(23,INDIRECT($AF$2):INDIRECT($AG$2),($A34+1)*6+3,FALSE)=0,0,HLOOKUP(23,INDIRECT($AF$2):INDIRECT($AG$2),($A34+1)*6+3,FALSE)))</f>
        <v/>
      </c>
      <c r="G34" s="48" t="str">
        <f ca="1">IF($B34="","",IF(HLOOKUP(30,INDIRECT($AF$2):INDIRECT($AG$2),($A34+1)*6+3,FALSE)=0,0,HLOOKUP(30,INDIRECT($AF$2):INDIRECT($AG$2),($A34+1)*6+3,FALSE)))</f>
        <v/>
      </c>
      <c r="H34" s="47" t="str">
        <f ca="1">IF($B34="","",IF(HLOOKUP(32,INDIRECT($AF$2):INDIRECT($AG$2),($A34+1)*6+3,FALSE)=0,0,HLOOKUP(32,INDIRECT($AF$2):INDIRECT($AG$2),($A34+1)*6+3,FALSE)))</f>
        <v/>
      </c>
      <c r="I34" s="48" t="str">
        <f ca="1">IF($B34="","",IF(HLOOKUP(39,INDIRECT($AF$2):INDIRECT($AG$2),($A34+1)*6+3,FALSE)=0,0,HLOOKUP(39,INDIRECT($AF$2):INDIRECT($AG$2),($A34+1)*6+3,FALSE)))</f>
        <v/>
      </c>
      <c r="J34" s="47" t="str">
        <f ca="1">IF($B34="","",IF(HLOOKUP(41,INDIRECT($AF$2):INDIRECT($AG$2),($A34+1)*6+3,FALSE)=0,0,HLOOKUP(41,INDIRECT($AF$2):INDIRECT($AG$2),($A34+1)*6+3,FALSE)))</f>
        <v/>
      </c>
      <c r="K34" s="48" t="str">
        <f ca="1">IF($B34="","",IF(HLOOKUP(48,INDIRECT($AF$2):INDIRECT($AG$2),($A34+1)*6+3,FALSE)=0,0,HLOOKUP(48,INDIRECT($AF$2):INDIRECT($AG$2),($A34+1)*6+3,FALSE)))</f>
        <v/>
      </c>
      <c r="L34" s="49" t="str">
        <f ca="1">IF($B34="","",IF(HLOOKUP(50,INDIRECT($AF$2):INDIRECT($AG$2),($A34+1)*6+3,FALSE)=0,0,HLOOKUP(50,INDIRECT($AF$2):INDIRECT($AG$2),($A34+1)*6+3,FALSE)))</f>
        <v/>
      </c>
      <c r="M34" s="46" t="str">
        <f t="shared" ca="1" si="14"/>
        <v/>
      </c>
      <c r="N34" s="47" t="str">
        <f t="shared" ca="1" si="7"/>
        <v/>
      </c>
      <c r="O34" s="77" t="str">
        <f ca="1">IF(OR($B34=$B35,$B34=""),"",IF(HLOOKUP(7,INDIRECT($AF$2):INDIRECT($AG$2),($A34+1)*6+2,FALSE)=0,0,HLOOKUP(7,INDIRECT($AF$2):INDIRECT($AG$2),($A34+1)*6+2,FALSE)))</f>
        <v/>
      </c>
      <c r="P34" s="82" t="str">
        <f t="shared" ca="1" si="15"/>
        <v/>
      </c>
      <c r="Q34" s="81" t="str">
        <f t="shared" ca="1" si="16"/>
        <v/>
      </c>
      <c r="R34" s="78" t="str">
        <f ca="1">IF($B34="","",IF(HLOOKUP(8,INDIRECT($AF$2):INDIRECT($AG$2),($A34+1)*6+2,FALSE)=0,0,HLOOKUP(8,INDIRECT($AF$2):INDIRECT($AG$2),($A34+1)*6+2,FALSE)))</f>
        <v/>
      </c>
      <c r="S34" s="47" t="str">
        <f ca="1">IF($B34="","",IF(R34="","",HLOOKUP(5,INDIRECT($AF$2):INDIRECT($AG$2),($A34+1)*6-2)))</f>
        <v/>
      </c>
      <c r="T34" s="77" t="str">
        <f ca="1">IF($B34="","",IF(HLOOKUP(6,INDIRECT($AF$2):INDIRECT($AG$2),($A34+1)*6+2,FALSE)=0,0,HLOOKUP(6,INDIRECT($AF$2):INDIRECT($AG$2),($A34+1)*6+2,FALSE)))</f>
        <v/>
      </c>
      <c r="U34" s="82" t="str">
        <f t="shared" ca="1" si="17"/>
        <v/>
      </c>
      <c r="V34" s="83" t="str">
        <f t="shared" ca="1" si="18"/>
        <v/>
      </c>
      <c r="W34" s="46" t="str">
        <f ca="1">IF($B34="","",IF(HLOOKUP(5,INDIRECT($AF$2):INDIRECT($AG$2),($A34+1)*6+1,FALSE)=0,0,HLOOKUP(5,INDIRECT($AF$2):INDIRECT($AG$2),($A34+1)*6+1,FALSE)))</f>
        <v/>
      </c>
      <c r="X34" s="47" t="str">
        <f ca="1">IF($B34="","",IF(W34=0,"",HLOOKUP(5,INDIRECT($AF$2):INDIRECT($AG$2),($A34+1)*6-2)))</f>
        <v/>
      </c>
      <c r="Y34" s="77" t="str">
        <f ca="1">IF($B34="","",IF(HLOOKUP(6,INDIRECT($AF$2):INDIRECT($AG$2),($A34+1)*6+1,FALSE)=0,0,HLOOKUP(6,INDIRECT($AF$2):INDIRECT($AG$2),($A34+1)*6+1,FALSE)))</f>
        <v/>
      </c>
      <c r="Z34" s="82" t="str">
        <f t="shared" ca="1" si="19"/>
        <v/>
      </c>
      <c r="AA34" s="83" t="str">
        <f t="shared" ca="1" si="20"/>
        <v/>
      </c>
      <c r="AP34" s="62" t="s">
        <v>121</v>
      </c>
    </row>
    <row r="35" spans="1:42" ht="15.75" x14ac:dyDescent="0.2">
      <c r="A35" s="74">
        <v>23</v>
      </c>
      <c r="B35" s="33" t="str">
        <f ca="1">IF(HLOOKUP(1,INDIRECT($AF$2):INDIRECT($AG$2),($A35+1)*6-2,FALSE)=0,"",(HLOOKUP(1,INDIRECT($AF$2):INDIRECT($AG$2),($A35+1)*6-2,FALSE)))</f>
        <v/>
      </c>
      <c r="C35" s="46" t="str">
        <f ca="1">IF($B35="","",IF(HLOOKUP(12,INDIRECT($AF$2):INDIRECT($AG$2),($A35+1)*6+3,FALSE)=0,0,HLOOKUP(12,INDIRECT($AF$2):INDIRECT($AG$2),($A35+1)*6+3,FALSE)))</f>
        <v/>
      </c>
      <c r="D35" s="47" t="str">
        <f ca="1">IF($B35="","",IF(HLOOKUP(14,INDIRECT($AF$2):INDIRECT($AG$2),($A35+1)*6+3,FALSE)=0,0,HLOOKUP(14,INDIRECT($AF$2):INDIRECT($AG$2),($A35+1)*6+3,FALSE)))</f>
        <v/>
      </c>
      <c r="E35" s="48" t="str">
        <f ca="1">IF($B35="","",IF(HLOOKUP(21,INDIRECT($AF$2):INDIRECT($AG$2),($A35+1)*6+3,FALSE)=0,0,HLOOKUP(21,INDIRECT($AF$2):INDIRECT($AG$2),($A35+1)*6+3,FALSE)))</f>
        <v/>
      </c>
      <c r="F35" s="47" t="str">
        <f ca="1">IF($B35="","",IF(HLOOKUP(23,INDIRECT($AF$2):INDIRECT($AG$2),($A35+1)*6+3,FALSE)=0,0,HLOOKUP(23,INDIRECT($AF$2):INDIRECT($AG$2),($A35+1)*6+3,FALSE)))</f>
        <v/>
      </c>
      <c r="G35" s="48" t="str">
        <f ca="1">IF($B35="","",IF(HLOOKUP(30,INDIRECT($AF$2):INDIRECT($AG$2),($A35+1)*6+3,FALSE)=0,0,HLOOKUP(30,INDIRECT($AF$2):INDIRECT($AG$2),($A35+1)*6+3,FALSE)))</f>
        <v/>
      </c>
      <c r="H35" s="47" t="str">
        <f ca="1">IF($B35="","",IF(HLOOKUP(32,INDIRECT($AF$2):INDIRECT($AG$2),($A35+1)*6+3,FALSE)=0,0,HLOOKUP(32,INDIRECT($AF$2):INDIRECT($AG$2),($A35+1)*6+3,FALSE)))</f>
        <v/>
      </c>
      <c r="I35" s="48" t="str">
        <f ca="1">IF($B35="","",IF(HLOOKUP(39,INDIRECT($AF$2):INDIRECT($AG$2),($A35+1)*6+3,FALSE)=0,0,HLOOKUP(39,INDIRECT($AF$2):INDIRECT($AG$2),($A35+1)*6+3,FALSE)))</f>
        <v/>
      </c>
      <c r="J35" s="47" t="str">
        <f ca="1">IF($B35="","",IF(HLOOKUP(41,INDIRECT($AF$2):INDIRECT($AG$2),($A35+1)*6+3,FALSE)=0,0,HLOOKUP(41,INDIRECT($AF$2):INDIRECT($AG$2),($A35+1)*6+3,FALSE)))</f>
        <v/>
      </c>
      <c r="K35" s="48" t="str">
        <f ca="1">IF($B35="","",IF(HLOOKUP(48,INDIRECT($AF$2):INDIRECT($AG$2),($A35+1)*6+3,FALSE)=0,0,HLOOKUP(48,INDIRECT($AF$2):INDIRECT($AG$2),($A35+1)*6+3,FALSE)))</f>
        <v/>
      </c>
      <c r="L35" s="49" t="str">
        <f ca="1">IF($B35="","",IF(HLOOKUP(50,INDIRECT($AF$2):INDIRECT($AG$2),($A35+1)*6+3,FALSE)=0,0,HLOOKUP(50,INDIRECT($AF$2):INDIRECT($AG$2),($A35+1)*6+3,FALSE)))</f>
        <v/>
      </c>
      <c r="M35" s="46" t="str">
        <f t="shared" ca="1" si="14"/>
        <v/>
      </c>
      <c r="N35" s="47" t="str">
        <f t="shared" ca="1" si="7"/>
        <v/>
      </c>
      <c r="O35" s="77" t="str">
        <f ca="1">IF(OR($B35=$B36,$B35=""),"",IF(HLOOKUP(7,INDIRECT($AF$2):INDIRECT($AG$2),($A35+1)*6+2,FALSE)=0,0,HLOOKUP(7,INDIRECT($AF$2):INDIRECT($AG$2),($A35+1)*6+2,FALSE)))</f>
        <v/>
      </c>
      <c r="P35" s="82" t="str">
        <f t="shared" ca="1" si="15"/>
        <v/>
      </c>
      <c r="Q35" s="81" t="str">
        <f t="shared" ca="1" si="16"/>
        <v/>
      </c>
      <c r="R35" s="78" t="str">
        <f ca="1">IF($B35="","",IF(HLOOKUP(8,INDIRECT($AF$2):INDIRECT($AG$2),($A35+1)*6+2,FALSE)=0,0,HLOOKUP(8,INDIRECT($AF$2):INDIRECT($AG$2),($A35+1)*6+2,FALSE)))</f>
        <v/>
      </c>
      <c r="S35" s="47" t="str">
        <f ca="1">IF($B35="","",IF(R35="","",HLOOKUP(5,INDIRECT($AF$2):INDIRECT($AG$2),($A35+1)*6-2)))</f>
        <v/>
      </c>
      <c r="T35" s="77" t="str">
        <f ca="1">IF($B35="","",IF(HLOOKUP(6,INDIRECT($AF$2):INDIRECT($AG$2),($A35+1)*6+2,FALSE)=0,0,HLOOKUP(6,INDIRECT($AF$2):INDIRECT($AG$2),($A35+1)*6+2,FALSE)))</f>
        <v/>
      </c>
      <c r="U35" s="82" t="str">
        <f t="shared" ca="1" si="17"/>
        <v/>
      </c>
      <c r="V35" s="83" t="str">
        <f t="shared" ca="1" si="18"/>
        <v/>
      </c>
      <c r="W35" s="46" t="str">
        <f ca="1">IF($B35="","",IF(HLOOKUP(5,INDIRECT($AF$2):INDIRECT($AG$2),($A35+1)*6+1,FALSE)=0,0,HLOOKUP(5,INDIRECT($AF$2):INDIRECT($AG$2),($A35+1)*6+1,FALSE)))</f>
        <v/>
      </c>
      <c r="X35" s="47" t="str">
        <f ca="1">IF($B35="","",IF(W35=0,"",HLOOKUP(5,INDIRECT($AF$2):INDIRECT($AG$2),($A35+1)*6-2)))</f>
        <v/>
      </c>
      <c r="Y35" s="77" t="str">
        <f ca="1">IF($B35="","",IF(HLOOKUP(6,INDIRECT($AF$2):INDIRECT($AG$2),($A35+1)*6+1,FALSE)=0,0,HLOOKUP(6,INDIRECT($AF$2):INDIRECT($AG$2),($A35+1)*6+1,FALSE)))</f>
        <v/>
      </c>
      <c r="Z35" s="82" t="str">
        <f t="shared" ca="1" si="19"/>
        <v/>
      </c>
      <c r="AA35" s="83" t="str">
        <f t="shared" ca="1" si="20"/>
        <v/>
      </c>
      <c r="AP35" s="62" t="s">
        <v>122</v>
      </c>
    </row>
    <row r="36" spans="1:42" ht="15.75" x14ac:dyDescent="0.2">
      <c r="A36" s="74">
        <v>24</v>
      </c>
      <c r="B36" s="33" t="str">
        <f ca="1">IF(HLOOKUP(1,INDIRECT($AF$2):INDIRECT($AG$2),($A36+1)*6-2,FALSE)=0,"",(HLOOKUP(1,INDIRECT($AF$2):INDIRECT($AG$2),($A36+1)*6-2,FALSE)))</f>
        <v/>
      </c>
      <c r="C36" s="46" t="str">
        <f ca="1">IF($B36="","",IF(HLOOKUP(12,INDIRECT($AF$2):INDIRECT($AG$2),($A36+1)*6+3,FALSE)=0,0,HLOOKUP(12,INDIRECT($AF$2):INDIRECT($AG$2),($A36+1)*6+3,FALSE)))</f>
        <v/>
      </c>
      <c r="D36" s="47" t="str">
        <f ca="1">IF($B36="","",IF(HLOOKUP(14,INDIRECT($AF$2):INDIRECT($AG$2),($A36+1)*6+3,FALSE)=0,0,HLOOKUP(14,INDIRECT($AF$2):INDIRECT($AG$2),($A36+1)*6+3,FALSE)))</f>
        <v/>
      </c>
      <c r="E36" s="48" t="str">
        <f ca="1">IF($B36="","",IF(HLOOKUP(21,INDIRECT($AF$2):INDIRECT($AG$2),($A36+1)*6+3,FALSE)=0,0,HLOOKUP(21,INDIRECT($AF$2):INDIRECT($AG$2),($A36+1)*6+3,FALSE)))</f>
        <v/>
      </c>
      <c r="F36" s="47" t="str">
        <f ca="1">IF($B36="","",IF(HLOOKUP(23,INDIRECT($AF$2):INDIRECT($AG$2),($A36+1)*6+3,FALSE)=0,0,HLOOKUP(23,INDIRECT($AF$2):INDIRECT($AG$2),($A36+1)*6+3,FALSE)))</f>
        <v/>
      </c>
      <c r="G36" s="48" t="str">
        <f ca="1">IF($B36="","",IF(HLOOKUP(30,INDIRECT($AF$2):INDIRECT($AG$2),($A36+1)*6+3,FALSE)=0,0,HLOOKUP(30,INDIRECT($AF$2):INDIRECT($AG$2),($A36+1)*6+3,FALSE)))</f>
        <v/>
      </c>
      <c r="H36" s="47" t="str">
        <f ca="1">IF($B36="","",IF(HLOOKUP(32,INDIRECT($AF$2):INDIRECT($AG$2),($A36+1)*6+3,FALSE)=0,0,HLOOKUP(32,INDIRECT($AF$2):INDIRECT($AG$2),($A36+1)*6+3,FALSE)))</f>
        <v/>
      </c>
      <c r="I36" s="48" t="str">
        <f ca="1">IF($B36="","",IF(HLOOKUP(39,INDIRECT($AF$2):INDIRECT($AG$2),($A36+1)*6+3,FALSE)=0,0,HLOOKUP(39,INDIRECT($AF$2):INDIRECT($AG$2),($A36+1)*6+3,FALSE)))</f>
        <v/>
      </c>
      <c r="J36" s="47" t="str">
        <f ca="1">IF($B36="","",IF(HLOOKUP(41,INDIRECT($AF$2):INDIRECT($AG$2),($A36+1)*6+3,FALSE)=0,0,HLOOKUP(41,INDIRECT($AF$2):INDIRECT($AG$2),($A36+1)*6+3,FALSE)))</f>
        <v/>
      </c>
      <c r="K36" s="48" t="str">
        <f ca="1">IF($B36="","",IF(HLOOKUP(48,INDIRECT($AF$2):INDIRECT($AG$2),($A36+1)*6+3,FALSE)=0,0,HLOOKUP(48,INDIRECT($AF$2):INDIRECT($AG$2),($A36+1)*6+3,FALSE)))</f>
        <v/>
      </c>
      <c r="L36" s="49" t="str">
        <f ca="1">IF($B36="","",IF(HLOOKUP(50,INDIRECT($AF$2):INDIRECT($AG$2),($A36+1)*6+3,FALSE)=0,0,HLOOKUP(50,INDIRECT($AF$2):INDIRECT($AG$2),($A36+1)*6+3,FALSE)))</f>
        <v/>
      </c>
      <c r="M36" s="46" t="str">
        <f t="shared" ca="1" si="14"/>
        <v/>
      </c>
      <c r="N36" s="47" t="str">
        <f t="shared" ca="1" si="7"/>
        <v/>
      </c>
      <c r="O36" s="77" t="str">
        <f ca="1">IF(OR($B36=$B37,$B36=""),"",IF(HLOOKUP(7,INDIRECT($AF$2):INDIRECT($AG$2),($A36+1)*6+2,FALSE)=0,0,HLOOKUP(7,INDIRECT($AF$2):INDIRECT($AG$2),($A36+1)*6+2,FALSE)))</f>
        <v/>
      </c>
      <c r="P36" s="82" t="str">
        <f t="shared" ca="1" si="15"/>
        <v/>
      </c>
      <c r="Q36" s="81" t="str">
        <f t="shared" ca="1" si="16"/>
        <v/>
      </c>
      <c r="R36" s="78" t="str">
        <f ca="1">IF($B36="","",IF(HLOOKUP(8,INDIRECT($AF$2):INDIRECT($AG$2),($A36+1)*6+2,FALSE)=0,0,HLOOKUP(8,INDIRECT($AF$2):INDIRECT($AG$2),($A36+1)*6+2,FALSE)))</f>
        <v/>
      </c>
      <c r="S36" s="47" t="str">
        <f ca="1">IF($B36="","",IF(R36="","",HLOOKUP(5,INDIRECT($AF$2):INDIRECT($AG$2),($A36+1)*6-2)))</f>
        <v/>
      </c>
      <c r="T36" s="77" t="str">
        <f ca="1">IF($B36="","",IF(HLOOKUP(6,INDIRECT($AF$2):INDIRECT($AG$2),($A36+1)*6+2,FALSE)=0,0,HLOOKUP(6,INDIRECT($AF$2):INDIRECT($AG$2),($A36+1)*6+2,FALSE)))</f>
        <v/>
      </c>
      <c r="U36" s="82" t="str">
        <f t="shared" ca="1" si="17"/>
        <v/>
      </c>
      <c r="V36" s="83" t="str">
        <f t="shared" ca="1" si="18"/>
        <v/>
      </c>
      <c r="W36" s="46" t="str">
        <f ca="1">IF($B36="","",IF(HLOOKUP(5,INDIRECT($AF$2):INDIRECT($AG$2),($A36+1)*6+1,FALSE)=0,0,HLOOKUP(5,INDIRECT($AF$2):INDIRECT($AG$2),($A36+1)*6+1,FALSE)))</f>
        <v/>
      </c>
      <c r="X36" s="47" t="str">
        <f ca="1">IF($B36="","",IF(W36=0,"",HLOOKUP(5,INDIRECT($AF$2):INDIRECT($AG$2),($A36+1)*6-2)))</f>
        <v/>
      </c>
      <c r="Y36" s="77" t="str">
        <f ca="1">IF($B36="","",IF(HLOOKUP(6,INDIRECT($AF$2):INDIRECT($AG$2),($A36+1)*6+1,FALSE)=0,0,HLOOKUP(6,INDIRECT($AF$2):INDIRECT($AG$2),($A36+1)*6+1,FALSE)))</f>
        <v/>
      </c>
      <c r="Z36" s="82" t="str">
        <f t="shared" ca="1" si="19"/>
        <v/>
      </c>
      <c r="AA36" s="83" t="str">
        <f t="shared" ca="1" si="20"/>
        <v/>
      </c>
      <c r="AP36" s="62" t="s">
        <v>123</v>
      </c>
    </row>
    <row r="37" spans="1:42" ht="15.75" x14ac:dyDescent="0.2">
      <c r="A37" s="74">
        <v>25</v>
      </c>
      <c r="B37" s="33" t="str">
        <f ca="1">IF(HLOOKUP(1,INDIRECT($AF$2):INDIRECT($AG$2),($A37+1)*6-2,FALSE)=0,"",(HLOOKUP(1,INDIRECT($AF$2):INDIRECT($AG$2),($A37+1)*6-2,FALSE)))</f>
        <v/>
      </c>
      <c r="C37" s="46" t="str">
        <f ca="1">IF($B37="","",IF(HLOOKUP(12,INDIRECT($AF$2):INDIRECT($AG$2),($A37+1)*6+3,FALSE)=0,0,HLOOKUP(12,INDIRECT($AF$2):INDIRECT($AG$2),($A37+1)*6+3,FALSE)))</f>
        <v/>
      </c>
      <c r="D37" s="47" t="str">
        <f ca="1">IF($B37="","",IF(HLOOKUP(14,INDIRECT($AF$2):INDIRECT($AG$2),($A37+1)*6+3,FALSE)=0,0,HLOOKUP(14,INDIRECT($AF$2):INDIRECT($AG$2),($A37+1)*6+3,FALSE)))</f>
        <v/>
      </c>
      <c r="E37" s="48" t="str">
        <f ca="1">IF($B37="","",IF(HLOOKUP(21,INDIRECT($AF$2):INDIRECT($AG$2),($A37+1)*6+3,FALSE)=0,0,HLOOKUP(21,INDIRECT($AF$2):INDIRECT($AG$2),($A37+1)*6+3,FALSE)))</f>
        <v/>
      </c>
      <c r="F37" s="47" t="str">
        <f ca="1">IF($B37="","",IF(HLOOKUP(23,INDIRECT($AF$2):INDIRECT($AG$2),($A37+1)*6+3,FALSE)=0,0,HLOOKUP(23,INDIRECT($AF$2):INDIRECT($AG$2),($A37+1)*6+3,FALSE)))</f>
        <v/>
      </c>
      <c r="G37" s="48" t="str">
        <f ca="1">IF($B37="","",IF(HLOOKUP(30,INDIRECT($AF$2):INDIRECT($AG$2),($A37+1)*6+3,FALSE)=0,0,HLOOKUP(30,INDIRECT($AF$2):INDIRECT($AG$2),($A37+1)*6+3,FALSE)))</f>
        <v/>
      </c>
      <c r="H37" s="47" t="str">
        <f ca="1">IF($B37="","",IF(HLOOKUP(32,INDIRECT($AF$2):INDIRECT($AG$2),($A37+1)*6+3,FALSE)=0,0,HLOOKUP(32,INDIRECT($AF$2):INDIRECT($AG$2),($A37+1)*6+3,FALSE)))</f>
        <v/>
      </c>
      <c r="I37" s="48" t="str">
        <f ca="1">IF($B37="","",IF(HLOOKUP(39,INDIRECT($AF$2):INDIRECT($AG$2),($A37+1)*6+3,FALSE)=0,0,HLOOKUP(39,INDIRECT($AF$2):INDIRECT($AG$2),($A37+1)*6+3,FALSE)))</f>
        <v/>
      </c>
      <c r="J37" s="47" t="str">
        <f ca="1">IF($B37="","",IF(HLOOKUP(41,INDIRECT($AF$2):INDIRECT($AG$2),($A37+1)*6+3,FALSE)=0,0,HLOOKUP(41,INDIRECT($AF$2):INDIRECT($AG$2),($A37+1)*6+3,FALSE)))</f>
        <v/>
      </c>
      <c r="K37" s="48" t="str">
        <f ca="1">IF($B37="","",IF(HLOOKUP(48,INDIRECT($AF$2):INDIRECT($AG$2),($A37+1)*6+3,FALSE)=0,0,HLOOKUP(48,INDIRECT($AF$2):INDIRECT($AG$2),($A37+1)*6+3,FALSE)))</f>
        <v/>
      </c>
      <c r="L37" s="49" t="str">
        <f ca="1">IF($B37="","",IF(HLOOKUP(50,INDIRECT($AF$2):INDIRECT($AG$2),($A37+1)*6+3,FALSE)=0,0,HLOOKUP(50,INDIRECT($AF$2):INDIRECT($AG$2),($A37+1)*6+3,FALSE)))</f>
        <v/>
      </c>
      <c r="M37" s="46" t="str">
        <f t="shared" ca="1" si="14"/>
        <v/>
      </c>
      <c r="N37" s="47" t="str">
        <f t="shared" ca="1" si="7"/>
        <v/>
      </c>
      <c r="O37" s="77" t="str">
        <f ca="1">IF(OR($B37=$B38,$B37=""),"",IF(HLOOKUP(7,INDIRECT($AF$2):INDIRECT($AG$2),($A37+1)*6+2,FALSE)=0,0,HLOOKUP(7,INDIRECT($AF$2):INDIRECT($AG$2),($A37+1)*6+2,FALSE)))</f>
        <v/>
      </c>
      <c r="P37" s="82" t="str">
        <f t="shared" ca="1" si="15"/>
        <v/>
      </c>
      <c r="Q37" s="81" t="str">
        <f t="shared" ca="1" si="16"/>
        <v/>
      </c>
      <c r="R37" s="78" t="str">
        <f ca="1">IF($B37="","",IF(HLOOKUP(8,INDIRECT($AF$2):INDIRECT($AG$2),($A37+1)*6+2,FALSE)=0,0,HLOOKUP(8,INDIRECT($AF$2):INDIRECT($AG$2),($A37+1)*6+2,FALSE)))</f>
        <v/>
      </c>
      <c r="S37" s="47" t="str">
        <f ca="1">IF($B37="","",IF(R37="","",HLOOKUP(5,INDIRECT($AF$2):INDIRECT($AG$2),($A37+1)*6-2)))</f>
        <v/>
      </c>
      <c r="T37" s="77" t="str">
        <f ca="1">IF($B37="","",IF(HLOOKUP(6,INDIRECT($AF$2):INDIRECT($AG$2),($A37+1)*6+2,FALSE)=0,0,HLOOKUP(6,INDIRECT($AF$2):INDIRECT($AG$2),($A37+1)*6+2,FALSE)))</f>
        <v/>
      </c>
      <c r="U37" s="82" t="str">
        <f t="shared" ca="1" si="17"/>
        <v/>
      </c>
      <c r="V37" s="83" t="str">
        <f t="shared" ca="1" si="18"/>
        <v/>
      </c>
      <c r="W37" s="46" t="str">
        <f ca="1">IF($B37="","",IF(HLOOKUP(5,INDIRECT($AF$2):INDIRECT($AG$2),($A37+1)*6+1,FALSE)=0,0,HLOOKUP(5,INDIRECT($AF$2):INDIRECT($AG$2),($A37+1)*6+1,FALSE)))</f>
        <v/>
      </c>
      <c r="X37" s="47" t="str">
        <f ca="1">IF($B37="","",IF(W37=0,"",HLOOKUP(5,INDIRECT($AF$2):INDIRECT($AG$2),($A37+1)*6-2)))</f>
        <v/>
      </c>
      <c r="Y37" s="77" t="str">
        <f ca="1">IF($B37="","",IF(HLOOKUP(6,INDIRECT($AF$2):INDIRECT($AG$2),($A37+1)*6+1,FALSE)=0,0,HLOOKUP(6,INDIRECT($AF$2):INDIRECT($AG$2),($A37+1)*6+1,FALSE)))</f>
        <v/>
      </c>
      <c r="Z37" s="82" t="str">
        <f t="shared" ca="1" si="19"/>
        <v/>
      </c>
      <c r="AA37" s="83" t="str">
        <f t="shared" ca="1" si="20"/>
        <v/>
      </c>
      <c r="AP37" s="62" t="s">
        <v>124</v>
      </c>
    </row>
    <row r="38" spans="1:42" ht="15.75" x14ac:dyDescent="0.2">
      <c r="A38" s="74">
        <v>26</v>
      </c>
      <c r="B38" s="33" t="str">
        <f ca="1">IF(HLOOKUP(1,INDIRECT($AF$2):INDIRECT($AG$2),($A38+1)*6-2,FALSE)=0,"",(HLOOKUP(1,INDIRECT($AF$2):INDIRECT($AG$2),($A38+1)*6-2,FALSE)))</f>
        <v/>
      </c>
      <c r="C38" s="46" t="str">
        <f ca="1">IF($B38="","",IF(HLOOKUP(12,INDIRECT($AF$2):INDIRECT($AG$2),($A38+1)*6+3,FALSE)=0,0,HLOOKUP(12,INDIRECT($AF$2):INDIRECT($AG$2),($A38+1)*6+3,FALSE)))</f>
        <v/>
      </c>
      <c r="D38" s="47" t="str">
        <f ca="1">IF($B38="","",IF(HLOOKUP(14,INDIRECT($AF$2):INDIRECT($AG$2),($A38+1)*6+3,FALSE)=0,0,HLOOKUP(14,INDIRECT($AF$2):INDIRECT($AG$2),($A38+1)*6+3,FALSE)))</f>
        <v/>
      </c>
      <c r="E38" s="48" t="str">
        <f ca="1">IF($B38="","",IF(HLOOKUP(21,INDIRECT($AF$2):INDIRECT($AG$2),($A38+1)*6+3,FALSE)=0,0,HLOOKUP(21,INDIRECT($AF$2):INDIRECT($AG$2),($A38+1)*6+3,FALSE)))</f>
        <v/>
      </c>
      <c r="F38" s="47" t="str">
        <f ca="1">IF($B38="","",IF(HLOOKUP(23,INDIRECT($AF$2):INDIRECT($AG$2),($A38+1)*6+3,FALSE)=0,0,HLOOKUP(23,INDIRECT($AF$2):INDIRECT($AG$2),($A38+1)*6+3,FALSE)))</f>
        <v/>
      </c>
      <c r="G38" s="48" t="str">
        <f ca="1">IF($B38="","",IF(HLOOKUP(30,INDIRECT($AF$2):INDIRECT($AG$2),($A38+1)*6+3,FALSE)=0,0,HLOOKUP(30,INDIRECT($AF$2):INDIRECT($AG$2),($A38+1)*6+3,FALSE)))</f>
        <v/>
      </c>
      <c r="H38" s="47" t="str">
        <f ca="1">IF($B38="","",IF(HLOOKUP(32,INDIRECT($AF$2):INDIRECT($AG$2),($A38+1)*6+3,FALSE)=0,0,HLOOKUP(32,INDIRECT($AF$2):INDIRECT($AG$2),($A38+1)*6+3,FALSE)))</f>
        <v/>
      </c>
      <c r="I38" s="48" t="str">
        <f ca="1">IF($B38="","",IF(HLOOKUP(39,INDIRECT($AF$2):INDIRECT($AG$2),($A38+1)*6+3,FALSE)=0,0,HLOOKUP(39,INDIRECT($AF$2):INDIRECT($AG$2),($A38+1)*6+3,FALSE)))</f>
        <v/>
      </c>
      <c r="J38" s="47" t="str">
        <f ca="1">IF($B38="","",IF(HLOOKUP(41,INDIRECT($AF$2):INDIRECT($AG$2),($A38+1)*6+3,FALSE)=0,0,HLOOKUP(41,INDIRECT($AF$2):INDIRECT($AG$2),($A38+1)*6+3,FALSE)))</f>
        <v/>
      </c>
      <c r="K38" s="48" t="str">
        <f ca="1">IF($B38="","",IF(HLOOKUP(48,INDIRECT($AF$2):INDIRECT($AG$2),($A38+1)*6+3,FALSE)=0,0,HLOOKUP(48,INDIRECT($AF$2):INDIRECT($AG$2),($A38+1)*6+3,FALSE)))</f>
        <v/>
      </c>
      <c r="L38" s="49" t="str">
        <f ca="1">IF($B38="","",IF(HLOOKUP(50,INDIRECT($AF$2):INDIRECT($AG$2),($A38+1)*6+3,FALSE)=0,0,HLOOKUP(50,INDIRECT($AF$2):INDIRECT($AG$2),($A38+1)*6+3,FALSE)))</f>
        <v/>
      </c>
      <c r="M38" s="46" t="str">
        <f t="shared" ca="1" si="14"/>
        <v/>
      </c>
      <c r="N38" s="47" t="str">
        <f t="shared" ca="1" si="7"/>
        <v/>
      </c>
      <c r="O38" s="77" t="str">
        <f ca="1">IF(OR($B38=$B39,$B38=""),"",IF(HLOOKUP(7,INDIRECT($AF$2):INDIRECT($AG$2),($A38+1)*6+2,FALSE)=0,0,HLOOKUP(7,INDIRECT($AF$2):INDIRECT($AG$2),($A38+1)*6+2,FALSE)))</f>
        <v/>
      </c>
      <c r="P38" s="82" t="str">
        <f t="shared" ca="1" si="15"/>
        <v/>
      </c>
      <c r="Q38" s="81" t="str">
        <f t="shared" ca="1" si="16"/>
        <v/>
      </c>
      <c r="R38" s="78" t="str">
        <f ca="1">IF($B38="","",IF(HLOOKUP(8,INDIRECT($AF$2):INDIRECT($AG$2),($A38+1)*6+2,FALSE)=0,0,HLOOKUP(8,INDIRECT($AF$2):INDIRECT($AG$2),($A38+1)*6+2,FALSE)))</f>
        <v/>
      </c>
      <c r="S38" s="47" t="str">
        <f ca="1">IF($B38="","",IF(R38="","",HLOOKUP(5,INDIRECT($AF$2):INDIRECT($AG$2),($A38+1)*6-2)))</f>
        <v/>
      </c>
      <c r="T38" s="77" t="str">
        <f ca="1">IF($B38="","",IF(HLOOKUP(6,INDIRECT($AF$2):INDIRECT($AG$2),($A38+1)*6+2,FALSE)=0,0,HLOOKUP(6,INDIRECT($AF$2):INDIRECT($AG$2),($A38+1)*6+2,FALSE)))</f>
        <v/>
      </c>
      <c r="U38" s="82" t="str">
        <f t="shared" ca="1" si="17"/>
        <v/>
      </c>
      <c r="V38" s="83" t="str">
        <f t="shared" ca="1" si="18"/>
        <v/>
      </c>
      <c r="W38" s="46" t="str">
        <f ca="1">IF($B38="","",IF(HLOOKUP(5,INDIRECT($AF$2):INDIRECT($AG$2),($A38+1)*6+1,FALSE)=0,0,HLOOKUP(5,INDIRECT($AF$2):INDIRECT($AG$2),($A38+1)*6+1,FALSE)))</f>
        <v/>
      </c>
      <c r="X38" s="47" t="str">
        <f ca="1">IF($B38="","",IF(W38=0,"",HLOOKUP(5,INDIRECT($AF$2):INDIRECT($AG$2),($A38+1)*6-2)))</f>
        <v/>
      </c>
      <c r="Y38" s="77" t="str">
        <f ca="1">IF($B38="","",IF(HLOOKUP(6,INDIRECT($AF$2):INDIRECT($AG$2),($A38+1)*6+1,FALSE)=0,0,HLOOKUP(6,INDIRECT($AF$2):INDIRECT($AG$2),($A38+1)*6+1,FALSE)))</f>
        <v/>
      </c>
      <c r="Z38" s="82" t="str">
        <f t="shared" ca="1" si="19"/>
        <v/>
      </c>
      <c r="AA38" s="83" t="str">
        <f t="shared" ca="1" si="20"/>
        <v/>
      </c>
      <c r="AP38" s="62" t="s">
        <v>125</v>
      </c>
    </row>
    <row r="39" spans="1:42" ht="15.75" x14ac:dyDescent="0.2">
      <c r="A39" s="74">
        <v>27</v>
      </c>
      <c r="B39" s="33" t="str">
        <f ca="1">IF(HLOOKUP(1,INDIRECT($AF$2):INDIRECT($AG$2),($A39+1)*6-2,FALSE)=0,"",(HLOOKUP(1,INDIRECT($AF$2):INDIRECT($AG$2),($A39+1)*6-2,FALSE)))</f>
        <v/>
      </c>
      <c r="C39" s="46" t="str">
        <f ca="1">IF($B39="","",IF(HLOOKUP(12,INDIRECT($AF$2):INDIRECT($AG$2),($A39+1)*6+3,FALSE)=0,0,HLOOKUP(12,INDIRECT($AF$2):INDIRECT($AG$2),($A39+1)*6+3,FALSE)))</f>
        <v/>
      </c>
      <c r="D39" s="47" t="str">
        <f ca="1">IF($B39="","",IF(HLOOKUP(14,INDIRECT($AF$2):INDIRECT($AG$2),($A39+1)*6+3,FALSE)=0,0,HLOOKUP(14,INDIRECT($AF$2):INDIRECT($AG$2),($A39+1)*6+3,FALSE)))</f>
        <v/>
      </c>
      <c r="E39" s="48" t="str">
        <f ca="1">IF($B39="","",IF(HLOOKUP(21,INDIRECT($AF$2):INDIRECT($AG$2),($A39+1)*6+3,FALSE)=0,0,HLOOKUP(21,INDIRECT($AF$2):INDIRECT($AG$2),($A39+1)*6+3,FALSE)))</f>
        <v/>
      </c>
      <c r="F39" s="47" t="str">
        <f ca="1">IF($B39="","",IF(HLOOKUP(23,INDIRECT($AF$2):INDIRECT($AG$2),($A39+1)*6+3,FALSE)=0,0,HLOOKUP(23,INDIRECT($AF$2):INDIRECT($AG$2),($A39+1)*6+3,FALSE)))</f>
        <v/>
      </c>
      <c r="G39" s="48" t="str">
        <f ca="1">IF($B39="","",IF(HLOOKUP(30,INDIRECT($AF$2):INDIRECT($AG$2),($A39+1)*6+3,FALSE)=0,0,HLOOKUP(30,INDIRECT($AF$2):INDIRECT($AG$2),($A39+1)*6+3,FALSE)))</f>
        <v/>
      </c>
      <c r="H39" s="47" t="str">
        <f ca="1">IF($B39="","",IF(HLOOKUP(32,INDIRECT($AF$2):INDIRECT($AG$2),($A39+1)*6+3,FALSE)=0,0,HLOOKUP(32,INDIRECT($AF$2):INDIRECT($AG$2),($A39+1)*6+3,FALSE)))</f>
        <v/>
      </c>
      <c r="I39" s="48" t="str">
        <f ca="1">IF($B39="","",IF(HLOOKUP(39,INDIRECT($AF$2):INDIRECT($AG$2),($A39+1)*6+3,FALSE)=0,0,HLOOKUP(39,INDIRECT($AF$2):INDIRECT($AG$2),($A39+1)*6+3,FALSE)))</f>
        <v/>
      </c>
      <c r="J39" s="47" t="str">
        <f ca="1">IF($B39="","",IF(HLOOKUP(41,INDIRECT($AF$2):INDIRECT($AG$2),($A39+1)*6+3,FALSE)=0,0,HLOOKUP(41,INDIRECT($AF$2):INDIRECT($AG$2),($A39+1)*6+3,FALSE)))</f>
        <v/>
      </c>
      <c r="K39" s="48" t="str">
        <f ca="1">IF($B39="","",IF(HLOOKUP(48,INDIRECT($AF$2):INDIRECT($AG$2),($A39+1)*6+3,FALSE)=0,0,HLOOKUP(48,INDIRECT($AF$2):INDIRECT($AG$2),($A39+1)*6+3,FALSE)))</f>
        <v/>
      </c>
      <c r="L39" s="49" t="str">
        <f ca="1">IF($B39="","",IF(HLOOKUP(50,INDIRECT($AF$2):INDIRECT($AG$2),($A39+1)*6+3,FALSE)=0,0,HLOOKUP(50,INDIRECT($AF$2):INDIRECT($AG$2),($A39+1)*6+3,FALSE)))</f>
        <v/>
      </c>
      <c r="M39" s="46" t="str">
        <f t="shared" ca="1" si="14"/>
        <v/>
      </c>
      <c r="N39" s="47" t="str">
        <f t="shared" ca="1" si="7"/>
        <v/>
      </c>
      <c r="O39" s="77" t="str">
        <f ca="1">IF(OR($B39=$B40,$B39=""),"",IF(HLOOKUP(7,INDIRECT($AF$2):INDIRECT($AG$2),($A39+1)*6+2,FALSE)=0,0,HLOOKUP(7,INDIRECT($AF$2):INDIRECT($AG$2),($A39+1)*6+2,FALSE)))</f>
        <v/>
      </c>
      <c r="P39" s="82" t="str">
        <f t="shared" ca="1" si="15"/>
        <v/>
      </c>
      <c r="Q39" s="81" t="str">
        <f t="shared" ca="1" si="16"/>
        <v/>
      </c>
      <c r="R39" s="78" t="str">
        <f ca="1">IF($B39="","",IF(HLOOKUP(8,INDIRECT($AF$2):INDIRECT($AG$2),($A39+1)*6+2,FALSE)=0,0,HLOOKUP(8,INDIRECT($AF$2):INDIRECT($AG$2),($A39+1)*6+2,FALSE)))</f>
        <v/>
      </c>
      <c r="S39" s="47" t="str">
        <f ca="1">IF($B39="","",IF(R39="","",HLOOKUP(5,INDIRECT($AF$2):INDIRECT($AG$2),($A39+1)*6-2)))</f>
        <v/>
      </c>
      <c r="T39" s="77" t="str">
        <f ca="1">IF($B39="","",IF(HLOOKUP(6,INDIRECT($AF$2):INDIRECT($AG$2),($A39+1)*6+2,FALSE)=0,0,HLOOKUP(6,INDIRECT($AF$2):INDIRECT($AG$2),($A39+1)*6+2,FALSE)))</f>
        <v/>
      </c>
      <c r="U39" s="82" t="str">
        <f t="shared" ca="1" si="17"/>
        <v/>
      </c>
      <c r="V39" s="83" t="str">
        <f t="shared" ca="1" si="18"/>
        <v/>
      </c>
      <c r="W39" s="46" t="str">
        <f ca="1">IF($B39="","",IF(HLOOKUP(5,INDIRECT($AF$2):INDIRECT($AG$2),($A39+1)*6+1,FALSE)=0,0,HLOOKUP(5,INDIRECT($AF$2):INDIRECT($AG$2),($A39+1)*6+1,FALSE)))</f>
        <v/>
      </c>
      <c r="X39" s="47" t="str">
        <f ca="1">IF($B39="","",IF(W39=0,"",HLOOKUP(5,INDIRECT($AF$2):INDIRECT($AG$2),($A39+1)*6-2)))</f>
        <v/>
      </c>
      <c r="Y39" s="77" t="str">
        <f ca="1">IF($B39="","",IF(HLOOKUP(6,INDIRECT($AF$2):INDIRECT($AG$2),($A39+1)*6+1,FALSE)=0,0,HLOOKUP(6,INDIRECT($AF$2):INDIRECT($AG$2),($A39+1)*6+1,FALSE)))</f>
        <v/>
      </c>
      <c r="Z39" s="82" t="str">
        <f t="shared" ca="1" si="19"/>
        <v/>
      </c>
      <c r="AA39" s="83" t="str">
        <f t="shared" ca="1" si="20"/>
        <v/>
      </c>
      <c r="AP39" s="62" t="s">
        <v>126</v>
      </c>
    </row>
    <row r="40" spans="1:42" ht="15.75" x14ac:dyDescent="0.2">
      <c r="A40" s="74">
        <v>28</v>
      </c>
      <c r="B40" s="33" t="str">
        <f ca="1">IF(HLOOKUP(1,INDIRECT($AF$2):INDIRECT($AG$2),($A40+1)*6-2,FALSE)=0,"",(HLOOKUP(1,INDIRECT($AF$2):INDIRECT($AG$2),($A40+1)*6-2,FALSE)))</f>
        <v/>
      </c>
      <c r="C40" s="46" t="str">
        <f ca="1">IF($B40="","",IF(HLOOKUP(12,INDIRECT($AF$2):INDIRECT($AG$2),($A40+1)*6+3,FALSE)=0,0,HLOOKUP(12,INDIRECT($AF$2):INDIRECT($AG$2),($A40+1)*6+3,FALSE)))</f>
        <v/>
      </c>
      <c r="D40" s="47" t="str">
        <f ca="1">IF($B40="","",IF(HLOOKUP(14,INDIRECT($AF$2):INDIRECT($AG$2),($A40+1)*6+3,FALSE)=0,0,HLOOKUP(14,INDIRECT($AF$2):INDIRECT($AG$2),($A40+1)*6+3,FALSE)))</f>
        <v/>
      </c>
      <c r="E40" s="48" t="str">
        <f ca="1">IF($B40="","",IF(HLOOKUP(21,INDIRECT($AF$2):INDIRECT($AG$2),($A40+1)*6+3,FALSE)=0,0,HLOOKUP(21,INDIRECT($AF$2):INDIRECT($AG$2),($A40+1)*6+3,FALSE)))</f>
        <v/>
      </c>
      <c r="F40" s="47" t="str">
        <f ca="1">IF($B40="","",IF(HLOOKUP(23,INDIRECT($AF$2):INDIRECT($AG$2),($A40+1)*6+3,FALSE)=0,0,HLOOKUP(23,INDIRECT($AF$2):INDIRECT($AG$2),($A40+1)*6+3,FALSE)))</f>
        <v/>
      </c>
      <c r="G40" s="48" t="str">
        <f ca="1">IF($B40="","",IF(HLOOKUP(30,INDIRECT($AF$2):INDIRECT($AG$2),($A40+1)*6+3,FALSE)=0,0,HLOOKUP(30,INDIRECT($AF$2):INDIRECT($AG$2),($A40+1)*6+3,FALSE)))</f>
        <v/>
      </c>
      <c r="H40" s="47" t="str">
        <f ca="1">IF($B40="","",IF(HLOOKUP(32,INDIRECT($AF$2):INDIRECT($AG$2),($A40+1)*6+3,FALSE)=0,0,HLOOKUP(32,INDIRECT($AF$2):INDIRECT($AG$2),($A40+1)*6+3,FALSE)))</f>
        <v/>
      </c>
      <c r="I40" s="48" t="str">
        <f ca="1">IF($B40="","",IF(HLOOKUP(39,INDIRECT($AF$2):INDIRECT($AG$2),($A40+1)*6+3,FALSE)=0,0,HLOOKUP(39,INDIRECT($AF$2):INDIRECT($AG$2),($A40+1)*6+3,FALSE)))</f>
        <v/>
      </c>
      <c r="J40" s="47" t="str">
        <f ca="1">IF($B40="","",IF(HLOOKUP(41,INDIRECT($AF$2):INDIRECT($AG$2),($A40+1)*6+3,FALSE)=0,0,HLOOKUP(41,INDIRECT($AF$2):INDIRECT($AG$2),($A40+1)*6+3,FALSE)))</f>
        <v/>
      </c>
      <c r="K40" s="48" t="str">
        <f ca="1">IF($B40="","",IF(HLOOKUP(48,INDIRECT($AF$2):INDIRECT($AG$2),($A40+1)*6+3,FALSE)=0,0,HLOOKUP(48,INDIRECT($AF$2):INDIRECT($AG$2),($A40+1)*6+3,FALSE)))</f>
        <v/>
      </c>
      <c r="L40" s="49" t="str">
        <f ca="1">IF($B40="","",IF(HLOOKUP(50,INDIRECT($AF$2):INDIRECT($AG$2),($A40+1)*6+3,FALSE)=0,0,HLOOKUP(50,INDIRECT($AF$2):INDIRECT($AG$2),($A40+1)*6+3,FALSE)))</f>
        <v/>
      </c>
      <c r="M40" s="46" t="str">
        <f t="shared" ca="1" si="14"/>
        <v/>
      </c>
      <c r="N40" s="47" t="str">
        <f t="shared" ca="1" si="7"/>
        <v/>
      </c>
      <c r="O40" s="77" t="str">
        <f ca="1">IF(OR($B40=$B41,$B40=""),"",IF(HLOOKUP(7,INDIRECT($AF$2):INDIRECT($AG$2),($A40+1)*6+2,FALSE)=0,0,HLOOKUP(7,INDIRECT($AF$2):INDIRECT($AG$2),($A40+1)*6+2,FALSE)))</f>
        <v/>
      </c>
      <c r="P40" s="82" t="str">
        <f t="shared" ca="1" si="15"/>
        <v/>
      </c>
      <c r="Q40" s="81" t="str">
        <f t="shared" ca="1" si="16"/>
        <v/>
      </c>
      <c r="R40" s="78" t="str">
        <f ca="1">IF($B40="","",IF(HLOOKUP(8,INDIRECT($AF$2):INDIRECT($AG$2),($A40+1)*6+2,FALSE)=0,0,HLOOKUP(8,INDIRECT($AF$2):INDIRECT($AG$2),($A40+1)*6+2,FALSE)))</f>
        <v/>
      </c>
      <c r="S40" s="47" t="str">
        <f ca="1">IF($B40="","",IF(R40="","",HLOOKUP(5,INDIRECT($AF$2):INDIRECT($AG$2),($A40+1)*6-2)))</f>
        <v/>
      </c>
      <c r="T40" s="77" t="str">
        <f ca="1">IF($B40="","",IF(HLOOKUP(6,INDIRECT($AF$2):INDIRECT($AG$2),($A40+1)*6+2,FALSE)=0,0,HLOOKUP(6,INDIRECT($AF$2):INDIRECT($AG$2),($A40+1)*6+2,FALSE)))</f>
        <v/>
      </c>
      <c r="U40" s="82" t="str">
        <f t="shared" ca="1" si="17"/>
        <v/>
      </c>
      <c r="V40" s="83" t="str">
        <f t="shared" ca="1" si="18"/>
        <v/>
      </c>
      <c r="W40" s="46" t="str">
        <f ca="1">IF($B40="","",IF(HLOOKUP(5,INDIRECT($AF$2):INDIRECT($AG$2),($A40+1)*6+1,FALSE)=0,0,HLOOKUP(5,INDIRECT($AF$2):INDIRECT($AG$2),($A40+1)*6+1,FALSE)))</f>
        <v/>
      </c>
      <c r="X40" s="47" t="str">
        <f ca="1">IF($B40="","",IF(W40=0,"",HLOOKUP(5,INDIRECT($AF$2):INDIRECT($AG$2),($A40+1)*6-2)))</f>
        <v/>
      </c>
      <c r="Y40" s="77" t="str">
        <f ca="1">IF($B40="","",IF(HLOOKUP(6,INDIRECT($AF$2):INDIRECT($AG$2),($A40+1)*6+1,FALSE)=0,0,HLOOKUP(6,INDIRECT($AF$2):INDIRECT($AG$2),($A40+1)*6+1,FALSE)))</f>
        <v/>
      </c>
      <c r="Z40" s="82" t="str">
        <f t="shared" ca="1" si="19"/>
        <v/>
      </c>
      <c r="AA40" s="83" t="str">
        <f t="shared" ca="1" si="20"/>
        <v/>
      </c>
      <c r="AP40" s="62" t="s">
        <v>127</v>
      </c>
    </row>
    <row r="41" spans="1:42" ht="15.75" x14ac:dyDescent="0.2">
      <c r="A41" s="74">
        <v>29</v>
      </c>
      <c r="B41" s="33" t="str">
        <f ca="1">IF(HLOOKUP(1,INDIRECT($AF$2):INDIRECT($AG$2),($A41+1)*6-2,FALSE)=0,"",(HLOOKUP(1,INDIRECT($AF$2):INDIRECT($AG$2),($A41+1)*6-2,FALSE)))</f>
        <v/>
      </c>
      <c r="C41" s="46" t="str">
        <f ca="1">IF($B41="","",IF(HLOOKUP(12,INDIRECT($AF$2):INDIRECT($AG$2),($A41+1)*6+3,FALSE)=0,0,HLOOKUP(12,INDIRECT($AF$2):INDIRECT($AG$2),($A41+1)*6+3,FALSE)))</f>
        <v/>
      </c>
      <c r="D41" s="47" t="str">
        <f ca="1">IF($B41="","",IF(HLOOKUP(14,INDIRECT($AF$2):INDIRECT($AG$2),($A41+1)*6+3,FALSE)=0,0,HLOOKUP(14,INDIRECT($AF$2):INDIRECT($AG$2),($A41+1)*6+3,FALSE)))</f>
        <v/>
      </c>
      <c r="E41" s="48" t="str">
        <f ca="1">IF($B41="","",IF(HLOOKUP(21,INDIRECT($AF$2):INDIRECT($AG$2),($A41+1)*6+3,FALSE)=0,0,HLOOKUP(21,INDIRECT($AF$2):INDIRECT($AG$2),($A41+1)*6+3,FALSE)))</f>
        <v/>
      </c>
      <c r="F41" s="47" t="str">
        <f ca="1">IF($B41="","",IF(HLOOKUP(23,INDIRECT($AF$2):INDIRECT($AG$2),($A41+1)*6+3,FALSE)=0,0,HLOOKUP(23,INDIRECT($AF$2):INDIRECT($AG$2),($A41+1)*6+3,FALSE)))</f>
        <v/>
      </c>
      <c r="G41" s="48" t="str">
        <f ca="1">IF($B41="","",IF(HLOOKUP(30,INDIRECT($AF$2):INDIRECT($AG$2),($A41+1)*6+3,FALSE)=0,0,HLOOKUP(30,INDIRECT($AF$2):INDIRECT($AG$2),($A41+1)*6+3,FALSE)))</f>
        <v/>
      </c>
      <c r="H41" s="47" t="str">
        <f ca="1">IF($B41="","",IF(HLOOKUP(32,INDIRECT($AF$2):INDIRECT($AG$2),($A41+1)*6+3,FALSE)=0,0,HLOOKUP(32,INDIRECT($AF$2):INDIRECT($AG$2),($A41+1)*6+3,FALSE)))</f>
        <v/>
      </c>
      <c r="I41" s="48" t="str">
        <f ca="1">IF($B41="","",IF(HLOOKUP(39,INDIRECT($AF$2):INDIRECT($AG$2),($A41+1)*6+3,FALSE)=0,0,HLOOKUP(39,INDIRECT($AF$2):INDIRECT($AG$2),($A41+1)*6+3,FALSE)))</f>
        <v/>
      </c>
      <c r="J41" s="47" t="str">
        <f ca="1">IF($B41="","",IF(HLOOKUP(41,INDIRECT($AF$2):INDIRECT($AG$2),($A41+1)*6+3,FALSE)=0,0,HLOOKUP(41,INDIRECT($AF$2):INDIRECT($AG$2),($A41+1)*6+3,FALSE)))</f>
        <v/>
      </c>
      <c r="K41" s="48" t="str">
        <f ca="1">IF($B41="","",IF(HLOOKUP(48,INDIRECT($AF$2):INDIRECT($AG$2),($A41+1)*6+3,FALSE)=0,0,HLOOKUP(48,INDIRECT($AF$2):INDIRECT($AG$2),($A41+1)*6+3,FALSE)))</f>
        <v/>
      </c>
      <c r="L41" s="49" t="str">
        <f ca="1">IF($B41="","",IF(HLOOKUP(50,INDIRECT($AF$2):INDIRECT($AG$2),($A41+1)*6+3,FALSE)=0,0,HLOOKUP(50,INDIRECT($AF$2):INDIRECT($AG$2),($A41+1)*6+3,FALSE)))</f>
        <v/>
      </c>
      <c r="M41" s="46" t="str">
        <f t="shared" ca="1" si="14"/>
        <v/>
      </c>
      <c r="N41" s="47" t="str">
        <f t="shared" ca="1" si="7"/>
        <v/>
      </c>
      <c r="O41" s="77" t="str">
        <f ca="1">IF(OR($B41=$B42,$B41=""),"",IF(HLOOKUP(7,INDIRECT($AF$2):INDIRECT($AG$2),($A41+1)*6+2,FALSE)=0,0,HLOOKUP(7,INDIRECT($AF$2):INDIRECT($AG$2),($A41+1)*6+2,FALSE)))</f>
        <v/>
      </c>
      <c r="P41" s="82" t="str">
        <f t="shared" ca="1" si="15"/>
        <v/>
      </c>
      <c r="Q41" s="81" t="str">
        <f t="shared" ca="1" si="16"/>
        <v/>
      </c>
      <c r="R41" s="78" t="str">
        <f ca="1">IF($B41="","",IF(HLOOKUP(8,INDIRECT($AF$2):INDIRECT($AG$2),($A41+1)*6+2,FALSE)=0,0,HLOOKUP(8,INDIRECT($AF$2):INDIRECT($AG$2),($A41+1)*6+2,FALSE)))</f>
        <v/>
      </c>
      <c r="S41" s="47" t="str">
        <f ca="1">IF($B41="","",IF(R41="","",HLOOKUP(5,INDIRECT($AF$2):INDIRECT($AG$2),($A41+1)*6-2)))</f>
        <v/>
      </c>
      <c r="T41" s="77" t="str">
        <f ca="1">IF($B41="","",IF(HLOOKUP(6,INDIRECT($AF$2):INDIRECT($AG$2),($A41+1)*6+2,FALSE)=0,0,HLOOKUP(6,INDIRECT($AF$2):INDIRECT($AG$2),($A41+1)*6+2,FALSE)))</f>
        <v/>
      </c>
      <c r="U41" s="82" t="str">
        <f t="shared" ca="1" si="17"/>
        <v/>
      </c>
      <c r="V41" s="83" t="str">
        <f t="shared" ca="1" si="18"/>
        <v/>
      </c>
      <c r="W41" s="46" t="str">
        <f ca="1">IF($B41="","",IF(HLOOKUP(5,INDIRECT($AF$2):INDIRECT($AG$2),($A41+1)*6+1,FALSE)=0,0,HLOOKUP(5,INDIRECT($AF$2):INDIRECT($AG$2),($A41+1)*6+1,FALSE)))</f>
        <v/>
      </c>
      <c r="X41" s="47" t="str">
        <f ca="1">IF($B41="","",IF(W41=0,"",HLOOKUP(5,INDIRECT($AF$2):INDIRECT($AG$2),($A41+1)*6-2)))</f>
        <v/>
      </c>
      <c r="Y41" s="77" t="str">
        <f ca="1">IF($B41="","",IF(HLOOKUP(6,INDIRECT($AF$2):INDIRECT($AG$2),($A41+1)*6+1,FALSE)=0,0,HLOOKUP(6,INDIRECT($AF$2):INDIRECT($AG$2),($A41+1)*6+1,FALSE)))</f>
        <v/>
      </c>
      <c r="Z41" s="82" t="str">
        <f t="shared" ca="1" si="19"/>
        <v/>
      </c>
      <c r="AA41" s="83" t="str">
        <f t="shared" ca="1" si="20"/>
        <v/>
      </c>
      <c r="AP41" s="62" t="s">
        <v>128</v>
      </c>
    </row>
    <row r="42" spans="1:42" ht="15.75" x14ac:dyDescent="0.2">
      <c r="A42" s="74">
        <v>30</v>
      </c>
      <c r="B42" s="33" t="str">
        <f ca="1">IF(HLOOKUP(1,INDIRECT($AF$2):INDIRECT($AG$2),($A42+1)*6-2,FALSE)=0,"",(HLOOKUP(1,INDIRECT($AF$2):INDIRECT($AG$2),($A42+1)*6-2,FALSE)))</f>
        <v/>
      </c>
      <c r="C42" s="46" t="str">
        <f ca="1">IF($B42="","",IF(HLOOKUP(12,INDIRECT($AF$2):INDIRECT($AG$2),($A42+1)*6+3,FALSE)=0,0,HLOOKUP(12,INDIRECT($AF$2):INDIRECT($AG$2),($A42+1)*6+3,FALSE)))</f>
        <v/>
      </c>
      <c r="D42" s="47" t="str">
        <f ca="1">IF($B42="","",IF(HLOOKUP(14,INDIRECT($AF$2):INDIRECT($AG$2),($A42+1)*6+3,FALSE)=0,0,HLOOKUP(14,INDIRECT($AF$2):INDIRECT($AG$2),($A42+1)*6+3,FALSE)))</f>
        <v/>
      </c>
      <c r="E42" s="48" t="str">
        <f ca="1">IF($B42="","",IF(HLOOKUP(21,INDIRECT($AF$2):INDIRECT($AG$2),($A42+1)*6+3,FALSE)=0,0,HLOOKUP(21,INDIRECT($AF$2):INDIRECT($AG$2),($A42+1)*6+3,FALSE)))</f>
        <v/>
      </c>
      <c r="F42" s="47" t="str">
        <f ca="1">IF($B42="","",IF(HLOOKUP(23,INDIRECT($AF$2):INDIRECT($AG$2),($A42+1)*6+3,FALSE)=0,0,HLOOKUP(23,INDIRECT($AF$2):INDIRECT($AG$2),($A42+1)*6+3,FALSE)))</f>
        <v/>
      </c>
      <c r="G42" s="48" t="str">
        <f ca="1">IF($B42="","",IF(HLOOKUP(30,INDIRECT($AF$2):INDIRECT($AG$2),($A42+1)*6+3,FALSE)=0,0,HLOOKUP(30,INDIRECT($AF$2):INDIRECT($AG$2),($A42+1)*6+3,FALSE)))</f>
        <v/>
      </c>
      <c r="H42" s="47" t="str">
        <f ca="1">IF($B42="","",IF(HLOOKUP(32,INDIRECT($AF$2):INDIRECT($AG$2),($A42+1)*6+3,FALSE)=0,0,HLOOKUP(32,INDIRECT($AF$2):INDIRECT($AG$2),($A42+1)*6+3,FALSE)))</f>
        <v/>
      </c>
      <c r="I42" s="48" t="str">
        <f ca="1">IF($B42="","",IF(HLOOKUP(39,INDIRECT($AF$2):INDIRECT($AG$2),($A42+1)*6+3,FALSE)=0,0,HLOOKUP(39,INDIRECT($AF$2):INDIRECT($AG$2),($A42+1)*6+3,FALSE)))</f>
        <v/>
      </c>
      <c r="J42" s="47" t="str">
        <f ca="1">IF($B42="","",IF(HLOOKUP(41,INDIRECT($AF$2):INDIRECT($AG$2),($A42+1)*6+3,FALSE)=0,0,HLOOKUP(41,INDIRECT($AF$2):INDIRECT($AG$2),($A42+1)*6+3,FALSE)))</f>
        <v/>
      </c>
      <c r="K42" s="48" t="str">
        <f ca="1">IF($B42="","",IF(HLOOKUP(48,INDIRECT($AF$2):INDIRECT($AG$2),($A42+1)*6+3,FALSE)=0,0,HLOOKUP(48,INDIRECT($AF$2):INDIRECT($AG$2),($A42+1)*6+3,FALSE)))</f>
        <v/>
      </c>
      <c r="L42" s="49" t="str">
        <f ca="1">IF($B42="","",IF(HLOOKUP(50,INDIRECT($AF$2):INDIRECT($AG$2),($A42+1)*6+3,FALSE)=0,0,HLOOKUP(50,INDIRECT($AF$2):INDIRECT($AG$2),($A42+1)*6+3,FALSE)))</f>
        <v/>
      </c>
      <c r="M42" s="46" t="str">
        <f t="shared" ca="1" si="14"/>
        <v/>
      </c>
      <c r="N42" s="47" t="str">
        <f t="shared" ca="1" si="7"/>
        <v/>
      </c>
      <c r="O42" s="77" t="str">
        <f ca="1">IF(OR($B42=$B43,$B42=""),"",IF(HLOOKUP(7,INDIRECT($AF$2):INDIRECT($AG$2),($A42+1)*6+2,FALSE)=0,0,HLOOKUP(7,INDIRECT($AF$2):INDIRECT($AG$2),($A42+1)*6+2,FALSE)))</f>
        <v/>
      </c>
      <c r="P42" s="82" t="str">
        <f t="shared" ca="1" si="15"/>
        <v/>
      </c>
      <c r="Q42" s="81" t="str">
        <f t="shared" ca="1" si="16"/>
        <v/>
      </c>
      <c r="R42" s="78" t="str">
        <f ca="1">IF($B42="","",IF(HLOOKUP(8,INDIRECT($AF$2):INDIRECT($AG$2),($A42+1)*6+2,FALSE)=0,0,HLOOKUP(8,INDIRECT($AF$2):INDIRECT($AG$2),($A42+1)*6+2,FALSE)))</f>
        <v/>
      </c>
      <c r="S42" s="47" t="str">
        <f ca="1">IF($B42="","",IF(R42="","",HLOOKUP(5,INDIRECT($AF$2):INDIRECT($AG$2),($A42+1)*6-2)))</f>
        <v/>
      </c>
      <c r="T42" s="77" t="str">
        <f ca="1">IF($B42="","",IF(HLOOKUP(6,INDIRECT($AF$2):INDIRECT($AG$2),($A42+1)*6+2,FALSE)=0,0,HLOOKUP(6,INDIRECT($AF$2):INDIRECT($AG$2),($A42+1)*6+2,FALSE)))</f>
        <v/>
      </c>
      <c r="U42" s="82" t="str">
        <f t="shared" ca="1" si="17"/>
        <v/>
      </c>
      <c r="V42" s="83" t="str">
        <f t="shared" ca="1" si="18"/>
        <v/>
      </c>
      <c r="W42" s="46" t="str">
        <f ca="1">IF($B42="","",IF(HLOOKUP(5,INDIRECT($AF$2):INDIRECT($AG$2),($A42+1)*6+1,FALSE)=0,0,HLOOKUP(5,INDIRECT($AF$2):INDIRECT($AG$2),($A42+1)*6+1,FALSE)))</f>
        <v/>
      </c>
      <c r="X42" s="47" t="str">
        <f ca="1">IF($B42="","",IF(W42=0,"",HLOOKUP(5,INDIRECT($AF$2):INDIRECT($AG$2),($A42+1)*6-2)))</f>
        <v/>
      </c>
      <c r="Y42" s="77" t="str">
        <f ca="1">IF($B42="","",IF(HLOOKUP(6,INDIRECT($AF$2):INDIRECT($AG$2),($A42+1)*6+1,FALSE)=0,0,HLOOKUP(6,INDIRECT($AF$2):INDIRECT($AG$2),($A42+1)*6+1,FALSE)))</f>
        <v/>
      </c>
      <c r="Z42" s="82" t="str">
        <f t="shared" ca="1" si="19"/>
        <v/>
      </c>
      <c r="AA42" s="83" t="str">
        <f t="shared" ca="1" si="20"/>
        <v/>
      </c>
      <c r="AP42" s="62" t="s">
        <v>129</v>
      </c>
    </row>
    <row r="43" spans="1:42" ht="15.75" x14ac:dyDescent="0.2">
      <c r="A43" s="74">
        <v>31</v>
      </c>
      <c r="B43" s="33" t="str">
        <f ca="1">IF(HLOOKUP(1,INDIRECT($AF$2):INDIRECT($AG$2),($A43+1)*6-2,FALSE)=0,"",(HLOOKUP(1,INDIRECT($AF$2):INDIRECT($AG$2),($A43+1)*6-2,FALSE)))</f>
        <v/>
      </c>
      <c r="C43" s="46" t="str">
        <f ca="1">IF($B43="","",IF(HLOOKUP(12,INDIRECT($AF$2):INDIRECT($AG$2),($A43+1)*6+3,FALSE)=0,0,HLOOKUP(12,INDIRECT($AF$2):INDIRECT($AG$2),($A43+1)*6+3,FALSE)))</f>
        <v/>
      </c>
      <c r="D43" s="47" t="str">
        <f ca="1">IF($B43="","",IF(HLOOKUP(14,INDIRECT($AF$2):INDIRECT($AG$2),($A43+1)*6+3,FALSE)=0,0,HLOOKUP(14,INDIRECT($AF$2):INDIRECT($AG$2),($A43+1)*6+3,FALSE)))</f>
        <v/>
      </c>
      <c r="E43" s="48" t="str">
        <f ca="1">IF($B43="","",IF(HLOOKUP(21,INDIRECT($AF$2):INDIRECT($AG$2),($A43+1)*6+3,FALSE)=0,0,HLOOKUP(21,INDIRECT($AF$2):INDIRECT($AG$2),($A43+1)*6+3,FALSE)))</f>
        <v/>
      </c>
      <c r="F43" s="47" t="str">
        <f ca="1">IF($B43="","",IF(HLOOKUP(23,INDIRECT($AF$2):INDIRECT($AG$2),($A43+1)*6+3,FALSE)=0,0,HLOOKUP(23,INDIRECT($AF$2):INDIRECT($AG$2),($A43+1)*6+3,FALSE)))</f>
        <v/>
      </c>
      <c r="G43" s="48" t="str">
        <f ca="1">IF($B43="","",IF(HLOOKUP(30,INDIRECT($AF$2):INDIRECT($AG$2),($A43+1)*6+3,FALSE)=0,0,HLOOKUP(30,INDIRECT($AF$2):INDIRECT($AG$2),($A43+1)*6+3,FALSE)))</f>
        <v/>
      </c>
      <c r="H43" s="47" t="str">
        <f ca="1">IF($B43="","",IF(HLOOKUP(32,INDIRECT($AF$2):INDIRECT($AG$2),($A43+1)*6+3,FALSE)=0,0,HLOOKUP(32,INDIRECT($AF$2):INDIRECT($AG$2),($A43+1)*6+3,FALSE)))</f>
        <v/>
      </c>
      <c r="I43" s="48" t="str">
        <f ca="1">IF($B43="","",IF(HLOOKUP(39,INDIRECT($AF$2):INDIRECT($AG$2),($A43+1)*6+3,FALSE)=0,0,HLOOKUP(39,INDIRECT($AF$2):INDIRECT($AG$2),($A43+1)*6+3,FALSE)))</f>
        <v/>
      </c>
      <c r="J43" s="47" t="str">
        <f ca="1">IF($B43="","",IF(HLOOKUP(41,INDIRECT($AF$2):INDIRECT($AG$2),($A43+1)*6+3,FALSE)=0,0,HLOOKUP(41,INDIRECT($AF$2):INDIRECT($AG$2),($A43+1)*6+3,FALSE)))</f>
        <v/>
      </c>
      <c r="K43" s="48" t="str">
        <f ca="1">IF($B43="","",IF(HLOOKUP(48,INDIRECT($AF$2):INDIRECT($AG$2),($A43+1)*6+3,FALSE)=0,0,HLOOKUP(48,INDIRECT($AF$2):INDIRECT($AG$2),($A43+1)*6+3,FALSE)))</f>
        <v/>
      </c>
      <c r="L43" s="49" t="str">
        <f ca="1">IF($B43="","",IF(HLOOKUP(50,INDIRECT($AF$2):INDIRECT($AG$2),($A43+1)*6+3,FALSE)=0,0,HLOOKUP(50,INDIRECT($AF$2):INDIRECT($AG$2),($A43+1)*6+3,FALSE)))</f>
        <v/>
      </c>
      <c r="M43" s="46" t="str">
        <f t="shared" ca="1" si="14"/>
        <v/>
      </c>
      <c r="N43" s="47" t="str">
        <f t="shared" ca="1" si="7"/>
        <v/>
      </c>
      <c r="O43" s="77" t="str">
        <f ca="1">IF(OR($B43=$B44,$B43=""),"",IF(HLOOKUP(7,INDIRECT($AF$2):INDIRECT($AG$2),($A43+1)*6+2,FALSE)=0,0,HLOOKUP(7,INDIRECT($AF$2):INDIRECT($AG$2),($A43+1)*6+2,FALSE)))</f>
        <v/>
      </c>
      <c r="P43" s="82" t="str">
        <f t="shared" ca="1" si="15"/>
        <v/>
      </c>
      <c r="Q43" s="81" t="str">
        <f t="shared" ca="1" si="16"/>
        <v/>
      </c>
      <c r="R43" s="78" t="str">
        <f ca="1">IF($B43="","",IF(HLOOKUP(8,INDIRECT($AF$2):INDIRECT($AG$2),($A43+1)*6+2,FALSE)=0,0,HLOOKUP(8,INDIRECT($AF$2):INDIRECT($AG$2),($A43+1)*6+2,FALSE)))</f>
        <v/>
      </c>
      <c r="S43" s="47" t="str">
        <f ca="1">IF($B43="","",IF(R43="","",HLOOKUP(5,INDIRECT($AF$2):INDIRECT($AG$2),($A43+1)*6-2)))</f>
        <v/>
      </c>
      <c r="T43" s="77" t="str">
        <f ca="1">IF($B43="","",IF(HLOOKUP(6,INDIRECT($AF$2):INDIRECT($AG$2),($A43+1)*6+2,FALSE)=0,0,HLOOKUP(6,INDIRECT($AF$2):INDIRECT($AG$2),($A43+1)*6+2,FALSE)))</f>
        <v/>
      </c>
      <c r="U43" s="82" t="str">
        <f t="shared" ca="1" si="17"/>
        <v/>
      </c>
      <c r="V43" s="83" t="str">
        <f t="shared" ca="1" si="18"/>
        <v/>
      </c>
      <c r="W43" s="46" t="str">
        <f ca="1">IF($B43="","",IF(HLOOKUP(5,INDIRECT($AF$2):INDIRECT($AG$2),($A43+1)*6+1,FALSE)=0,0,HLOOKUP(5,INDIRECT($AF$2):INDIRECT($AG$2),($A43+1)*6+1,FALSE)))</f>
        <v/>
      </c>
      <c r="X43" s="47" t="str">
        <f ca="1">IF($B43="","",IF(W43=0,"",HLOOKUP(5,INDIRECT($AF$2):INDIRECT($AG$2),($A43+1)*6-2)))</f>
        <v/>
      </c>
      <c r="Y43" s="77" t="str">
        <f ca="1">IF($B43="","",IF(HLOOKUP(6,INDIRECT($AF$2):INDIRECT($AG$2),($A43+1)*6+1,FALSE)=0,0,HLOOKUP(6,INDIRECT($AF$2):INDIRECT($AG$2),($A43+1)*6+1,FALSE)))</f>
        <v/>
      </c>
      <c r="Z43" s="82" t="str">
        <f t="shared" ca="1" si="19"/>
        <v/>
      </c>
      <c r="AA43" s="83" t="str">
        <f t="shared" ca="1" si="20"/>
        <v/>
      </c>
      <c r="AP43" s="62" t="s">
        <v>130</v>
      </c>
    </row>
    <row r="44" spans="1:42" ht="15.75" x14ac:dyDescent="0.2">
      <c r="A44" s="74">
        <v>32</v>
      </c>
      <c r="B44" s="33" t="str">
        <f ca="1">IF(HLOOKUP(1,INDIRECT($AF$2):INDIRECT($AG$2),($A44+1)*6-2,FALSE)=0,"",(HLOOKUP(1,INDIRECT($AF$2):INDIRECT($AG$2),($A44+1)*6-2,FALSE)))</f>
        <v/>
      </c>
      <c r="C44" s="46" t="str">
        <f ca="1">IF($B44="","",IF(HLOOKUP(12,INDIRECT($AF$2):INDIRECT($AG$2),($A44+1)*6+3,FALSE)=0,0,HLOOKUP(12,INDIRECT($AF$2):INDIRECT($AG$2),($A44+1)*6+3,FALSE)))</f>
        <v/>
      </c>
      <c r="D44" s="47" t="str">
        <f ca="1">IF($B44="","",IF(HLOOKUP(14,INDIRECT($AF$2):INDIRECT($AG$2),($A44+1)*6+3,FALSE)=0,0,HLOOKUP(14,INDIRECT($AF$2):INDIRECT($AG$2),($A44+1)*6+3,FALSE)))</f>
        <v/>
      </c>
      <c r="E44" s="48" t="str">
        <f ca="1">IF($B44="","",IF(HLOOKUP(21,INDIRECT($AF$2):INDIRECT($AG$2),($A44+1)*6+3,FALSE)=0,0,HLOOKUP(21,INDIRECT($AF$2):INDIRECT($AG$2),($A44+1)*6+3,FALSE)))</f>
        <v/>
      </c>
      <c r="F44" s="47" t="str">
        <f ca="1">IF($B44="","",IF(HLOOKUP(23,INDIRECT($AF$2):INDIRECT($AG$2),($A44+1)*6+3,FALSE)=0,0,HLOOKUP(23,INDIRECT($AF$2):INDIRECT($AG$2),($A44+1)*6+3,FALSE)))</f>
        <v/>
      </c>
      <c r="G44" s="48" t="str">
        <f ca="1">IF($B44="","",IF(HLOOKUP(30,INDIRECT($AF$2):INDIRECT($AG$2),($A44+1)*6+3,FALSE)=0,0,HLOOKUP(30,INDIRECT($AF$2):INDIRECT($AG$2),($A44+1)*6+3,FALSE)))</f>
        <v/>
      </c>
      <c r="H44" s="47" t="str">
        <f ca="1">IF($B44="","",IF(HLOOKUP(32,INDIRECT($AF$2):INDIRECT($AG$2),($A44+1)*6+3,FALSE)=0,0,HLOOKUP(32,INDIRECT($AF$2):INDIRECT($AG$2),($A44+1)*6+3,FALSE)))</f>
        <v/>
      </c>
      <c r="I44" s="48" t="str">
        <f ca="1">IF($B44="","",IF(HLOOKUP(39,INDIRECT($AF$2):INDIRECT($AG$2),($A44+1)*6+3,FALSE)=0,0,HLOOKUP(39,INDIRECT($AF$2):INDIRECT($AG$2),($A44+1)*6+3,FALSE)))</f>
        <v/>
      </c>
      <c r="J44" s="47" t="str">
        <f ca="1">IF($B44="","",IF(HLOOKUP(41,INDIRECT($AF$2):INDIRECT($AG$2),($A44+1)*6+3,FALSE)=0,0,HLOOKUP(41,INDIRECT($AF$2):INDIRECT($AG$2),($A44+1)*6+3,FALSE)))</f>
        <v/>
      </c>
      <c r="K44" s="48" t="str">
        <f ca="1">IF($B44="","",IF(HLOOKUP(48,INDIRECT($AF$2):INDIRECT($AG$2),($A44+1)*6+3,FALSE)=0,0,HLOOKUP(48,INDIRECT($AF$2):INDIRECT($AG$2),($A44+1)*6+3,FALSE)))</f>
        <v/>
      </c>
      <c r="L44" s="49" t="str">
        <f ca="1">IF($B44="","",IF(HLOOKUP(50,INDIRECT($AF$2):INDIRECT($AG$2),($A44+1)*6+3,FALSE)=0,0,HLOOKUP(50,INDIRECT($AF$2):INDIRECT($AG$2),($A44+1)*6+3,FALSE)))</f>
        <v/>
      </c>
      <c r="M44" s="46" t="str">
        <f t="shared" ca="1" si="14"/>
        <v/>
      </c>
      <c r="N44" s="47" t="str">
        <f t="shared" ca="1" si="7"/>
        <v/>
      </c>
      <c r="O44" s="77" t="str">
        <f ca="1">IF(OR($B44=$B45,$B44=""),"",IF(HLOOKUP(7,INDIRECT($AF$2):INDIRECT($AG$2),($A44+1)*6+2,FALSE)=0,0,HLOOKUP(7,INDIRECT($AF$2):INDIRECT($AG$2),($A44+1)*6+2,FALSE)))</f>
        <v/>
      </c>
      <c r="P44" s="82" t="str">
        <f t="shared" ca="1" si="15"/>
        <v/>
      </c>
      <c r="Q44" s="81" t="str">
        <f t="shared" ca="1" si="16"/>
        <v/>
      </c>
      <c r="R44" s="78" t="str">
        <f ca="1">IF($B44="","",IF(HLOOKUP(8,INDIRECT($AF$2):INDIRECT($AG$2),($A44+1)*6+2,FALSE)=0,0,HLOOKUP(8,INDIRECT($AF$2):INDIRECT($AG$2),($A44+1)*6+2,FALSE)))</f>
        <v/>
      </c>
      <c r="S44" s="47" t="str">
        <f ca="1">IF($B44="","",IF(R44="","",HLOOKUP(5,INDIRECT($AF$2):INDIRECT($AG$2),($A44+1)*6-2)))</f>
        <v/>
      </c>
      <c r="T44" s="77" t="str">
        <f ca="1">IF($B44="","",IF(HLOOKUP(6,INDIRECT($AF$2):INDIRECT($AG$2),($A44+1)*6+2,FALSE)=0,0,HLOOKUP(6,INDIRECT($AF$2):INDIRECT($AG$2),($A44+1)*6+2,FALSE)))</f>
        <v/>
      </c>
      <c r="U44" s="82" t="str">
        <f t="shared" ca="1" si="17"/>
        <v/>
      </c>
      <c r="V44" s="83" t="str">
        <f t="shared" ca="1" si="18"/>
        <v/>
      </c>
      <c r="W44" s="46" t="str">
        <f ca="1">IF($B44="","",IF(HLOOKUP(5,INDIRECT($AF$2):INDIRECT($AG$2),($A44+1)*6+1,FALSE)=0,0,HLOOKUP(5,INDIRECT($AF$2):INDIRECT($AG$2),($A44+1)*6+1,FALSE)))</f>
        <v/>
      </c>
      <c r="X44" s="47" t="str">
        <f ca="1">IF($B44="","",IF(W44=0,"",HLOOKUP(5,INDIRECT($AF$2):INDIRECT($AG$2),($A44+1)*6-2)))</f>
        <v/>
      </c>
      <c r="Y44" s="77" t="str">
        <f ca="1">IF($B44="","",IF(HLOOKUP(6,INDIRECT($AF$2):INDIRECT($AG$2),($A44+1)*6+1,FALSE)=0,0,HLOOKUP(6,INDIRECT($AF$2):INDIRECT($AG$2),($A44+1)*6+1,FALSE)))</f>
        <v/>
      </c>
      <c r="Z44" s="82" t="str">
        <f t="shared" ca="1" si="19"/>
        <v/>
      </c>
      <c r="AA44" s="83" t="str">
        <f t="shared" ca="1" si="20"/>
        <v/>
      </c>
      <c r="AP44" s="62" t="s">
        <v>146</v>
      </c>
    </row>
    <row r="45" spans="1:42" ht="15.75" x14ac:dyDescent="0.2">
      <c r="A45" s="74">
        <v>33</v>
      </c>
      <c r="B45" s="33" t="str">
        <f ca="1">IF(HLOOKUP(1,INDIRECT($AF$2):INDIRECT($AG$2),($A45+1)*6-2,FALSE)=0,"",(HLOOKUP(1,INDIRECT($AF$2):INDIRECT($AG$2),($A45+1)*6-2,FALSE)))</f>
        <v/>
      </c>
      <c r="C45" s="46" t="str">
        <f ca="1">IF($B45="","",IF(HLOOKUP(12,INDIRECT($AF$2):INDIRECT($AG$2),($A45+1)*6+3,FALSE)=0,0,HLOOKUP(12,INDIRECT($AF$2):INDIRECT($AG$2),($A45+1)*6+3,FALSE)))</f>
        <v/>
      </c>
      <c r="D45" s="47" t="str">
        <f ca="1">IF($B45="","",IF(HLOOKUP(14,INDIRECT($AF$2):INDIRECT($AG$2),($A45+1)*6+3,FALSE)=0,0,HLOOKUP(14,INDIRECT($AF$2):INDIRECT($AG$2),($A45+1)*6+3,FALSE)))</f>
        <v/>
      </c>
      <c r="E45" s="48" t="str">
        <f ca="1">IF($B45="","",IF(HLOOKUP(21,INDIRECT($AF$2):INDIRECT($AG$2),($A45+1)*6+3,FALSE)=0,0,HLOOKUP(21,INDIRECT($AF$2):INDIRECT($AG$2),($A45+1)*6+3,FALSE)))</f>
        <v/>
      </c>
      <c r="F45" s="47" t="str">
        <f ca="1">IF($B45="","",IF(HLOOKUP(23,INDIRECT($AF$2):INDIRECT($AG$2),($A45+1)*6+3,FALSE)=0,0,HLOOKUP(23,INDIRECT($AF$2):INDIRECT($AG$2),($A45+1)*6+3,FALSE)))</f>
        <v/>
      </c>
      <c r="G45" s="48" t="str">
        <f ca="1">IF($B45="","",IF(HLOOKUP(30,INDIRECT($AF$2):INDIRECT($AG$2),($A45+1)*6+3,FALSE)=0,0,HLOOKUP(30,INDIRECT($AF$2):INDIRECT($AG$2),($A45+1)*6+3,FALSE)))</f>
        <v/>
      </c>
      <c r="H45" s="47" t="str">
        <f ca="1">IF($B45="","",IF(HLOOKUP(32,INDIRECT($AF$2):INDIRECT($AG$2),($A45+1)*6+3,FALSE)=0,0,HLOOKUP(32,INDIRECT($AF$2):INDIRECT($AG$2),($A45+1)*6+3,FALSE)))</f>
        <v/>
      </c>
      <c r="I45" s="48" t="str">
        <f ca="1">IF($B45="","",IF(HLOOKUP(39,INDIRECT($AF$2):INDIRECT($AG$2),($A45+1)*6+3,FALSE)=0,0,HLOOKUP(39,INDIRECT($AF$2):INDIRECT($AG$2),($A45+1)*6+3,FALSE)))</f>
        <v/>
      </c>
      <c r="J45" s="47" t="str">
        <f ca="1">IF($B45="","",IF(HLOOKUP(41,INDIRECT($AF$2):INDIRECT($AG$2),($A45+1)*6+3,FALSE)=0,0,HLOOKUP(41,INDIRECT($AF$2):INDIRECT($AG$2),($A45+1)*6+3,FALSE)))</f>
        <v/>
      </c>
      <c r="K45" s="48" t="str">
        <f ca="1">IF($B45="","",IF(HLOOKUP(48,INDIRECT($AF$2):INDIRECT($AG$2),($A45+1)*6+3,FALSE)=0,0,HLOOKUP(48,INDIRECT($AF$2):INDIRECT($AG$2),($A45+1)*6+3,FALSE)))</f>
        <v/>
      </c>
      <c r="L45" s="49" t="str">
        <f ca="1">IF($B45="","",IF(HLOOKUP(50,INDIRECT($AF$2):INDIRECT($AG$2),($A45+1)*6+3,FALSE)=0,0,HLOOKUP(50,INDIRECT($AF$2):INDIRECT($AG$2),($A45+1)*6+3,FALSE)))</f>
        <v/>
      </c>
      <c r="M45" s="46" t="str">
        <f t="shared" ca="1" si="14"/>
        <v/>
      </c>
      <c r="N45" s="47" t="str">
        <f t="shared" ca="1" si="7"/>
        <v/>
      </c>
      <c r="O45" s="77" t="str">
        <f ca="1">IF(OR($B45=$B46,$B45=""),"",IF(HLOOKUP(7,INDIRECT($AF$2):INDIRECT($AG$2),($A45+1)*6+2,FALSE)=0,0,HLOOKUP(7,INDIRECT($AF$2):INDIRECT($AG$2),($A45+1)*6+2,FALSE)))</f>
        <v/>
      </c>
      <c r="P45" s="82" t="str">
        <f t="shared" ca="1" si="15"/>
        <v/>
      </c>
      <c r="Q45" s="81" t="str">
        <f t="shared" ca="1" si="16"/>
        <v/>
      </c>
      <c r="R45" s="78" t="str">
        <f ca="1">IF($B45="","",IF(HLOOKUP(8,INDIRECT($AF$2):INDIRECT($AG$2),($A45+1)*6+2,FALSE)=0,0,HLOOKUP(8,INDIRECT($AF$2):INDIRECT($AG$2),($A45+1)*6+2,FALSE)))</f>
        <v/>
      </c>
      <c r="S45" s="47" t="str">
        <f ca="1">IF($B45="","",IF(R45="","",HLOOKUP(5,INDIRECT($AF$2):INDIRECT($AG$2),($A45+1)*6-2)))</f>
        <v/>
      </c>
      <c r="T45" s="77" t="str">
        <f ca="1">IF($B45="","",IF(HLOOKUP(6,INDIRECT($AF$2):INDIRECT($AG$2),($A45+1)*6+2,FALSE)=0,0,HLOOKUP(6,INDIRECT($AF$2):INDIRECT($AG$2),($A45+1)*6+2,FALSE)))</f>
        <v/>
      </c>
      <c r="U45" s="82" t="str">
        <f t="shared" ca="1" si="17"/>
        <v/>
      </c>
      <c r="V45" s="83" t="str">
        <f t="shared" ca="1" si="18"/>
        <v/>
      </c>
      <c r="W45" s="46" t="str">
        <f ca="1">IF($B45="","",IF(HLOOKUP(5,INDIRECT($AF$2):INDIRECT($AG$2),($A45+1)*6+1,FALSE)=0,0,HLOOKUP(5,INDIRECT($AF$2):INDIRECT($AG$2),($A45+1)*6+1,FALSE)))</f>
        <v/>
      </c>
      <c r="X45" s="47" t="str">
        <f ca="1">IF($B45="","",IF(W45=0,"",HLOOKUP(5,INDIRECT($AF$2):INDIRECT($AG$2),($A45+1)*6-2)))</f>
        <v/>
      </c>
      <c r="Y45" s="77" t="str">
        <f ca="1">IF($B45="","",IF(HLOOKUP(6,INDIRECT($AF$2):INDIRECT($AG$2),($A45+1)*6+1,FALSE)=0,0,HLOOKUP(6,INDIRECT($AF$2):INDIRECT($AG$2),($A45+1)*6+1,FALSE)))</f>
        <v/>
      </c>
      <c r="Z45" s="82" t="str">
        <f t="shared" ca="1" si="19"/>
        <v/>
      </c>
      <c r="AA45" s="83" t="str">
        <f t="shared" ca="1" si="20"/>
        <v/>
      </c>
      <c r="AP45" s="62" t="s">
        <v>147</v>
      </c>
    </row>
    <row r="46" spans="1:42" ht="15.75" x14ac:dyDescent="0.2">
      <c r="A46" s="74">
        <v>34</v>
      </c>
      <c r="B46" s="33" t="str">
        <f ca="1">IF(HLOOKUP(1,INDIRECT($AF$2):INDIRECT($AG$2),($A46+1)*6-2,FALSE)=0,"",(HLOOKUP(1,INDIRECT($AF$2):INDIRECT($AG$2),($A46+1)*6-2,FALSE)))</f>
        <v/>
      </c>
      <c r="C46" s="46" t="str">
        <f ca="1">IF($B46="","",IF(HLOOKUP(12,INDIRECT($AF$2):INDIRECT($AG$2),($A46+1)*6+3,FALSE)=0,0,HLOOKUP(12,INDIRECT($AF$2):INDIRECT($AG$2),($A46+1)*6+3,FALSE)))</f>
        <v/>
      </c>
      <c r="D46" s="47" t="str">
        <f ca="1">IF($B46="","",IF(HLOOKUP(14,INDIRECT($AF$2):INDIRECT($AG$2),($A46+1)*6+3,FALSE)=0,0,HLOOKUP(14,INDIRECT($AF$2):INDIRECT($AG$2),($A46+1)*6+3,FALSE)))</f>
        <v/>
      </c>
      <c r="E46" s="48" t="str">
        <f ca="1">IF($B46="","",IF(HLOOKUP(21,INDIRECT($AF$2):INDIRECT($AG$2),($A46+1)*6+3,FALSE)=0,0,HLOOKUP(21,INDIRECT($AF$2):INDIRECT($AG$2),($A46+1)*6+3,FALSE)))</f>
        <v/>
      </c>
      <c r="F46" s="47" t="str">
        <f ca="1">IF($B46="","",IF(HLOOKUP(23,INDIRECT($AF$2):INDIRECT($AG$2),($A46+1)*6+3,FALSE)=0,0,HLOOKUP(23,INDIRECT($AF$2):INDIRECT($AG$2),($A46+1)*6+3,FALSE)))</f>
        <v/>
      </c>
      <c r="G46" s="48" t="str">
        <f ca="1">IF($B46="","",IF(HLOOKUP(30,INDIRECT($AF$2):INDIRECT($AG$2),($A46+1)*6+3,FALSE)=0,0,HLOOKUP(30,INDIRECT($AF$2):INDIRECT($AG$2),($A46+1)*6+3,FALSE)))</f>
        <v/>
      </c>
      <c r="H46" s="47" t="str">
        <f ca="1">IF($B46="","",IF(HLOOKUP(32,INDIRECT($AF$2):INDIRECT($AG$2),($A46+1)*6+3,FALSE)=0,0,HLOOKUP(32,INDIRECT($AF$2):INDIRECT($AG$2),($A46+1)*6+3,FALSE)))</f>
        <v/>
      </c>
      <c r="I46" s="48" t="str">
        <f ca="1">IF($B46="","",IF(HLOOKUP(39,INDIRECT($AF$2):INDIRECT($AG$2),($A46+1)*6+3,FALSE)=0,0,HLOOKUP(39,INDIRECT($AF$2):INDIRECT($AG$2),($A46+1)*6+3,FALSE)))</f>
        <v/>
      </c>
      <c r="J46" s="47" t="str">
        <f ca="1">IF($B46="","",IF(HLOOKUP(41,INDIRECT($AF$2):INDIRECT($AG$2),($A46+1)*6+3,FALSE)=0,0,HLOOKUP(41,INDIRECT($AF$2):INDIRECT($AG$2),($A46+1)*6+3,FALSE)))</f>
        <v/>
      </c>
      <c r="K46" s="48" t="str">
        <f ca="1">IF($B46="","",IF(HLOOKUP(48,INDIRECT($AF$2):INDIRECT($AG$2),($A46+1)*6+3,FALSE)=0,0,HLOOKUP(48,INDIRECT($AF$2):INDIRECT($AG$2),($A46+1)*6+3,FALSE)))</f>
        <v/>
      </c>
      <c r="L46" s="49" t="str">
        <f ca="1">IF($B46="","",IF(HLOOKUP(50,INDIRECT($AF$2):INDIRECT($AG$2),($A46+1)*6+3,FALSE)=0,0,HLOOKUP(50,INDIRECT($AF$2):INDIRECT($AG$2),($A46+1)*6+3,FALSE)))</f>
        <v/>
      </c>
      <c r="M46" s="46" t="str">
        <f t="shared" ca="1" si="14"/>
        <v/>
      </c>
      <c r="N46" s="47" t="str">
        <f t="shared" ca="1" si="7"/>
        <v/>
      </c>
      <c r="O46" s="77" t="str">
        <f ca="1">IF(OR($B46=$B47,$B46=""),"",IF(HLOOKUP(7,INDIRECT($AF$2):INDIRECT($AG$2),($A46+1)*6+2,FALSE)=0,0,HLOOKUP(7,INDIRECT($AF$2):INDIRECT($AG$2),($A46+1)*6+2,FALSE)))</f>
        <v/>
      </c>
      <c r="P46" s="82" t="str">
        <f t="shared" ca="1" si="15"/>
        <v/>
      </c>
      <c r="Q46" s="81" t="str">
        <f t="shared" ca="1" si="16"/>
        <v/>
      </c>
      <c r="R46" s="78" t="str">
        <f ca="1">IF($B46="","",IF(HLOOKUP(8,INDIRECT($AF$2):INDIRECT($AG$2),($A46+1)*6+2,FALSE)=0,0,HLOOKUP(8,INDIRECT($AF$2):INDIRECT($AG$2),($A46+1)*6+2,FALSE)))</f>
        <v/>
      </c>
      <c r="S46" s="47" t="str">
        <f ca="1">IF($B46="","",IF(R46="","",HLOOKUP(5,INDIRECT($AF$2):INDIRECT($AG$2),($A46+1)*6-2)))</f>
        <v/>
      </c>
      <c r="T46" s="77" t="str">
        <f ca="1">IF($B46="","",IF(HLOOKUP(6,INDIRECT($AF$2):INDIRECT($AG$2),($A46+1)*6+2,FALSE)=0,0,HLOOKUP(6,INDIRECT($AF$2):INDIRECT($AG$2),($A46+1)*6+2,FALSE)))</f>
        <v/>
      </c>
      <c r="U46" s="82" t="str">
        <f t="shared" ca="1" si="17"/>
        <v/>
      </c>
      <c r="V46" s="83" t="str">
        <f t="shared" ca="1" si="18"/>
        <v/>
      </c>
      <c r="W46" s="46" t="str">
        <f ca="1">IF($B46="","",IF(HLOOKUP(5,INDIRECT($AF$2):INDIRECT($AG$2),($A46+1)*6+1,FALSE)=0,0,HLOOKUP(5,INDIRECT($AF$2):INDIRECT($AG$2),($A46+1)*6+1,FALSE)))</f>
        <v/>
      </c>
      <c r="X46" s="47" t="str">
        <f ca="1">IF($B46="","",IF(W46=0,"",HLOOKUP(5,INDIRECT($AF$2):INDIRECT($AG$2),($A46+1)*6-2)))</f>
        <v/>
      </c>
      <c r="Y46" s="77" t="str">
        <f ca="1">IF($B46="","",IF(HLOOKUP(6,INDIRECT($AF$2):INDIRECT($AG$2),($A46+1)*6+1,FALSE)=0,0,HLOOKUP(6,INDIRECT($AF$2):INDIRECT($AG$2),($A46+1)*6+1,FALSE)))</f>
        <v/>
      </c>
      <c r="Z46" s="82" t="str">
        <f t="shared" ca="1" si="19"/>
        <v/>
      </c>
      <c r="AA46" s="83" t="str">
        <f t="shared" ca="1" si="20"/>
        <v/>
      </c>
      <c r="AP46" s="62" t="s">
        <v>131</v>
      </c>
    </row>
    <row r="47" spans="1:42" ht="15.75" x14ac:dyDescent="0.2">
      <c r="A47" s="74">
        <v>35</v>
      </c>
      <c r="B47" s="33" t="str">
        <f ca="1">IF(HLOOKUP(1,INDIRECT($AF$2):INDIRECT($AG$2),($A47+1)*6-2,FALSE)=0,"",(HLOOKUP(1,INDIRECT($AF$2):INDIRECT($AG$2),($A47+1)*6-2,FALSE)))</f>
        <v/>
      </c>
      <c r="C47" s="46" t="str">
        <f ca="1">IF($B47="","",IF(HLOOKUP(12,INDIRECT($AF$2):INDIRECT($AG$2),($A47+1)*6+3,FALSE)=0,0,HLOOKUP(12,INDIRECT($AF$2):INDIRECT($AG$2),($A47+1)*6+3,FALSE)))</f>
        <v/>
      </c>
      <c r="D47" s="47" t="str">
        <f ca="1">IF($B47="","",IF(HLOOKUP(14,INDIRECT($AF$2):INDIRECT($AG$2),($A47+1)*6+3,FALSE)=0,0,HLOOKUP(14,INDIRECT($AF$2):INDIRECT($AG$2),($A47+1)*6+3,FALSE)))</f>
        <v/>
      </c>
      <c r="E47" s="48" t="str">
        <f ca="1">IF($B47="","",IF(HLOOKUP(21,INDIRECT($AF$2):INDIRECT($AG$2),($A47+1)*6+3,FALSE)=0,0,HLOOKUP(21,INDIRECT($AF$2):INDIRECT($AG$2),($A47+1)*6+3,FALSE)))</f>
        <v/>
      </c>
      <c r="F47" s="47" t="str">
        <f ca="1">IF($B47="","",IF(HLOOKUP(23,INDIRECT($AF$2):INDIRECT($AG$2),($A47+1)*6+3,FALSE)=0,0,HLOOKUP(23,INDIRECT($AF$2):INDIRECT($AG$2),($A47+1)*6+3,FALSE)))</f>
        <v/>
      </c>
      <c r="G47" s="48" t="str">
        <f ca="1">IF($B47="","",IF(HLOOKUP(30,INDIRECT($AF$2):INDIRECT($AG$2),($A47+1)*6+3,FALSE)=0,0,HLOOKUP(30,INDIRECT($AF$2):INDIRECT($AG$2),($A47+1)*6+3,FALSE)))</f>
        <v/>
      </c>
      <c r="H47" s="47" t="str">
        <f ca="1">IF($B47="","",IF(HLOOKUP(32,INDIRECT($AF$2):INDIRECT($AG$2),($A47+1)*6+3,FALSE)=0,0,HLOOKUP(32,INDIRECT($AF$2):INDIRECT($AG$2),($A47+1)*6+3,FALSE)))</f>
        <v/>
      </c>
      <c r="I47" s="48" t="str">
        <f ca="1">IF($B47="","",IF(HLOOKUP(39,INDIRECT($AF$2):INDIRECT($AG$2),($A47+1)*6+3,FALSE)=0,0,HLOOKUP(39,INDIRECT($AF$2):INDIRECT($AG$2),($A47+1)*6+3,FALSE)))</f>
        <v/>
      </c>
      <c r="J47" s="47" t="str">
        <f ca="1">IF($B47="","",IF(HLOOKUP(41,INDIRECT($AF$2):INDIRECT($AG$2),($A47+1)*6+3,FALSE)=0,0,HLOOKUP(41,INDIRECT($AF$2):INDIRECT($AG$2),($A47+1)*6+3,FALSE)))</f>
        <v/>
      </c>
      <c r="K47" s="48" t="str">
        <f ca="1">IF($B47="","",IF(HLOOKUP(48,INDIRECT($AF$2):INDIRECT($AG$2),($A47+1)*6+3,FALSE)=0,0,HLOOKUP(48,INDIRECT($AF$2):INDIRECT($AG$2),($A47+1)*6+3,FALSE)))</f>
        <v/>
      </c>
      <c r="L47" s="49" t="str">
        <f ca="1">IF($B47="","",IF(HLOOKUP(50,INDIRECT($AF$2):INDIRECT($AG$2),($A47+1)*6+3,FALSE)=0,0,HLOOKUP(50,INDIRECT($AF$2):INDIRECT($AG$2),($A47+1)*6+3,FALSE)))</f>
        <v/>
      </c>
      <c r="M47" s="46" t="str">
        <f t="shared" ca="1" si="14"/>
        <v/>
      </c>
      <c r="N47" s="47" t="str">
        <f t="shared" ca="1" si="7"/>
        <v/>
      </c>
      <c r="O47" s="77" t="str">
        <f ca="1">IF(OR($B47=$B48,$B47=""),"",IF(HLOOKUP(7,INDIRECT($AF$2):INDIRECT($AG$2),($A47+1)*6+2,FALSE)=0,0,HLOOKUP(7,INDIRECT($AF$2):INDIRECT($AG$2),($A47+1)*6+2,FALSE)))</f>
        <v/>
      </c>
      <c r="P47" s="82" t="str">
        <f t="shared" ca="1" si="15"/>
        <v/>
      </c>
      <c r="Q47" s="81" t="str">
        <f t="shared" ca="1" si="16"/>
        <v/>
      </c>
      <c r="R47" s="78" t="str">
        <f ca="1">IF($B47="","",IF(HLOOKUP(8,INDIRECT($AF$2):INDIRECT($AG$2),($A47+1)*6+2,FALSE)=0,0,HLOOKUP(8,INDIRECT($AF$2):INDIRECT($AG$2),($A47+1)*6+2,FALSE)))</f>
        <v/>
      </c>
      <c r="S47" s="47" t="str">
        <f ca="1">IF($B47="","",IF(R47="","",HLOOKUP(5,INDIRECT($AF$2):INDIRECT($AG$2),($A47+1)*6-2)))</f>
        <v/>
      </c>
      <c r="T47" s="77" t="str">
        <f ca="1">IF($B47="","",IF(HLOOKUP(6,INDIRECT($AF$2):INDIRECT($AG$2),($A47+1)*6+2,FALSE)=0,0,HLOOKUP(6,INDIRECT($AF$2):INDIRECT($AG$2),($A47+1)*6+2,FALSE)))</f>
        <v/>
      </c>
      <c r="U47" s="82" t="str">
        <f t="shared" ca="1" si="17"/>
        <v/>
      </c>
      <c r="V47" s="83" t="str">
        <f t="shared" ca="1" si="18"/>
        <v/>
      </c>
      <c r="W47" s="46" t="str">
        <f ca="1">IF($B47="","",IF(HLOOKUP(5,INDIRECT($AF$2):INDIRECT($AG$2),($A47+1)*6+1,FALSE)=0,0,HLOOKUP(5,INDIRECT($AF$2):INDIRECT($AG$2),($A47+1)*6+1,FALSE)))</f>
        <v/>
      </c>
      <c r="X47" s="47" t="str">
        <f ca="1">IF($B47="","",IF(W47=0,"",HLOOKUP(5,INDIRECT($AF$2):INDIRECT($AG$2),($A47+1)*6-2)))</f>
        <v/>
      </c>
      <c r="Y47" s="77" t="str">
        <f ca="1">IF($B47="","",IF(HLOOKUP(6,INDIRECT($AF$2):INDIRECT($AG$2),($A47+1)*6+1,FALSE)=0,0,HLOOKUP(6,INDIRECT($AF$2):INDIRECT($AG$2),($A47+1)*6+1,FALSE)))</f>
        <v/>
      </c>
      <c r="Z47" s="82" t="str">
        <f t="shared" ca="1" si="19"/>
        <v/>
      </c>
      <c r="AA47" s="83" t="str">
        <f t="shared" ca="1" si="20"/>
        <v/>
      </c>
      <c r="AP47" s="62" t="s">
        <v>132</v>
      </c>
    </row>
    <row r="48" spans="1:42" ht="15.75" x14ac:dyDescent="0.2">
      <c r="A48" s="74">
        <v>36</v>
      </c>
      <c r="B48" s="33" t="str">
        <f ca="1">IF(HLOOKUP(1,INDIRECT($AF$2):INDIRECT($AG$2),($A48+1)*6-2,FALSE)=0,"",(HLOOKUP(1,INDIRECT($AF$2):INDIRECT($AG$2),($A48+1)*6-2,FALSE)))</f>
        <v/>
      </c>
      <c r="C48" s="46" t="str">
        <f ca="1">IF($B48="","",IF(HLOOKUP(12,INDIRECT($AF$2):INDIRECT($AG$2),($A48+1)*6+3,FALSE)=0,0,HLOOKUP(12,INDIRECT($AF$2):INDIRECT($AG$2),($A48+1)*6+3,FALSE)))</f>
        <v/>
      </c>
      <c r="D48" s="47" t="str">
        <f ca="1">IF($B48="","",IF(HLOOKUP(14,INDIRECT($AF$2):INDIRECT($AG$2),($A48+1)*6+3,FALSE)=0,0,HLOOKUP(14,INDIRECT($AF$2):INDIRECT($AG$2),($A48+1)*6+3,FALSE)))</f>
        <v/>
      </c>
      <c r="E48" s="48" t="str">
        <f ca="1">IF($B48="","",IF(HLOOKUP(21,INDIRECT($AF$2):INDIRECT($AG$2),($A48+1)*6+3,FALSE)=0,0,HLOOKUP(21,INDIRECT($AF$2):INDIRECT($AG$2),($A48+1)*6+3,FALSE)))</f>
        <v/>
      </c>
      <c r="F48" s="47" t="str">
        <f ca="1">IF($B48="","",IF(HLOOKUP(23,INDIRECT($AF$2):INDIRECT($AG$2),($A48+1)*6+3,FALSE)=0,0,HLOOKUP(23,INDIRECT($AF$2):INDIRECT($AG$2),($A48+1)*6+3,FALSE)))</f>
        <v/>
      </c>
      <c r="G48" s="48" t="str">
        <f ca="1">IF($B48="","",IF(HLOOKUP(30,INDIRECT($AF$2):INDIRECT($AG$2),($A48+1)*6+3,FALSE)=0,0,HLOOKUP(30,INDIRECT($AF$2):INDIRECT($AG$2),($A48+1)*6+3,FALSE)))</f>
        <v/>
      </c>
      <c r="H48" s="47" t="str">
        <f ca="1">IF($B48="","",IF(HLOOKUP(32,INDIRECT($AF$2):INDIRECT($AG$2),($A48+1)*6+3,FALSE)=0,0,HLOOKUP(32,INDIRECT($AF$2):INDIRECT($AG$2),($A48+1)*6+3,FALSE)))</f>
        <v/>
      </c>
      <c r="I48" s="48" t="str">
        <f ca="1">IF($B48="","",IF(HLOOKUP(39,INDIRECT($AF$2):INDIRECT($AG$2),($A48+1)*6+3,FALSE)=0,0,HLOOKUP(39,INDIRECT($AF$2):INDIRECT($AG$2),($A48+1)*6+3,FALSE)))</f>
        <v/>
      </c>
      <c r="J48" s="47" t="str">
        <f ca="1">IF($B48="","",IF(HLOOKUP(41,INDIRECT($AF$2):INDIRECT($AG$2),($A48+1)*6+3,FALSE)=0,0,HLOOKUP(41,INDIRECT($AF$2):INDIRECT($AG$2),($A48+1)*6+3,FALSE)))</f>
        <v/>
      </c>
      <c r="K48" s="48" t="str">
        <f ca="1">IF($B48="","",IF(HLOOKUP(48,INDIRECT($AF$2):INDIRECT($AG$2),($A48+1)*6+3,FALSE)=0,0,HLOOKUP(48,INDIRECT($AF$2):INDIRECT($AG$2),($A48+1)*6+3,FALSE)))</f>
        <v/>
      </c>
      <c r="L48" s="49" t="str">
        <f ca="1">IF($B48="","",IF(HLOOKUP(50,INDIRECT($AF$2):INDIRECT($AG$2),($A48+1)*6+3,FALSE)=0,0,HLOOKUP(50,INDIRECT($AF$2):INDIRECT($AG$2),($A48+1)*6+3,FALSE)))</f>
        <v/>
      </c>
      <c r="M48" s="46" t="str">
        <f t="shared" ca="1" si="14"/>
        <v/>
      </c>
      <c r="N48" s="47" t="str">
        <f t="shared" ca="1" si="7"/>
        <v/>
      </c>
      <c r="O48" s="77" t="str">
        <f ca="1">IF(OR($B48=$B49,$B48=""),"",IF(HLOOKUP(7,INDIRECT($AF$2):INDIRECT($AG$2),($A48+1)*6+2,FALSE)=0,0,HLOOKUP(7,INDIRECT($AF$2):INDIRECT($AG$2),($A48+1)*6+2,FALSE)))</f>
        <v/>
      </c>
      <c r="P48" s="82" t="str">
        <f t="shared" ca="1" si="15"/>
        <v/>
      </c>
      <c r="Q48" s="81" t="str">
        <f t="shared" ca="1" si="16"/>
        <v/>
      </c>
      <c r="R48" s="78" t="str">
        <f ca="1">IF($B48="","",IF(HLOOKUP(8,INDIRECT($AF$2):INDIRECT($AG$2),($A48+1)*6+2,FALSE)=0,0,HLOOKUP(8,INDIRECT($AF$2):INDIRECT($AG$2),($A48+1)*6+2,FALSE)))</f>
        <v/>
      </c>
      <c r="S48" s="47" t="str">
        <f ca="1">IF($B48="","",IF(R48="","",HLOOKUP(5,INDIRECT($AF$2):INDIRECT($AG$2),($A48+1)*6-2)))</f>
        <v/>
      </c>
      <c r="T48" s="77" t="str">
        <f ca="1">IF($B48="","",IF(HLOOKUP(6,INDIRECT($AF$2):INDIRECT($AG$2),($A48+1)*6+2,FALSE)=0,0,HLOOKUP(6,INDIRECT($AF$2):INDIRECT($AG$2),($A48+1)*6+2,FALSE)))</f>
        <v/>
      </c>
      <c r="U48" s="82" t="str">
        <f t="shared" ca="1" si="17"/>
        <v/>
      </c>
      <c r="V48" s="83" t="str">
        <f t="shared" ca="1" si="18"/>
        <v/>
      </c>
      <c r="W48" s="46" t="str">
        <f ca="1">IF($B48="","",IF(HLOOKUP(5,INDIRECT($AF$2):INDIRECT($AG$2),($A48+1)*6+1,FALSE)=0,0,HLOOKUP(5,INDIRECT($AF$2):INDIRECT($AG$2),($A48+1)*6+1,FALSE)))</f>
        <v/>
      </c>
      <c r="X48" s="47" t="str">
        <f ca="1">IF($B48="","",IF(W48=0,"",HLOOKUP(5,INDIRECT($AF$2):INDIRECT($AG$2),($A48+1)*6-2)))</f>
        <v/>
      </c>
      <c r="Y48" s="77" t="str">
        <f ca="1">IF($B48="","",IF(HLOOKUP(6,INDIRECT($AF$2):INDIRECT($AG$2),($A48+1)*6+1,FALSE)=0,0,HLOOKUP(6,INDIRECT($AF$2):INDIRECT($AG$2),($A48+1)*6+1,FALSE)))</f>
        <v/>
      </c>
      <c r="Z48" s="82" t="str">
        <f t="shared" ca="1" si="19"/>
        <v/>
      </c>
      <c r="AA48" s="83" t="str">
        <f t="shared" ca="1" si="20"/>
        <v/>
      </c>
      <c r="AP48" s="62" t="s">
        <v>133</v>
      </c>
    </row>
    <row r="49" spans="1:42" ht="15.75" x14ac:dyDescent="0.2">
      <c r="A49" s="74">
        <v>37</v>
      </c>
      <c r="B49" s="33" t="str">
        <f ca="1">IF(HLOOKUP(1,INDIRECT($AF$2):INDIRECT($AG$2),($A49+1)*6-2,FALSE)=0,"",(HLOOKUP(1,INDIRECT($AF$2):INDIRECT($AG$2),($A49+1)*6-2,FALSE)))</f>
        <v/>
      </c>
      <c r="C49" s="46" t="str">
        <f ca="1">IF($B49="","",IF(HLOOKUP(12,INDIRECT($AF$2):INDIRECT($AG$2),($A49+1)*6+3,FALSE)=0,0,HLOOKUP(12,INDIRECT($AF$2):INDIRECT($AG$2),($A49+1)*6+3,FALSE)))</f>
        <v/>
      </c>
      <c r="D49" s="47" t="str">
        <f ca="1">IF($B49="","",IF(HLOOKUP(14,INDIRECT($AF$2):INDIRECT($AG$2),($A49+1)*6+3,FALSE)=0,0,HLOOKUP(14,INDIRECT($AF$2):INDIRECT($AG$2),($A49+1)*6+3,FALSE)))</f>
        <v/>
      </c>
      <c r="E49" s="48" t="str">
        <f ca="1">IF($B49="","",IF(HLOOKUP(21,INDIRECT($AF$2):INDIRECT($AG$2),($A49+1)*6+3,FALSE)=0,0,HLOOKUP(21,INDIRECT($AF$2):INDIRECT($AG$2),($A49+1)*6+3,FALSE)))</f>
        <v/>
      </c>
      <c r="F49" s="47" t="str">
        <f ca="1">IF($B49="","",IF(HLOOKUP(23,INDIRECT($AF$2):INDIRECT($AG$2),($A49+1)*6+3,FALSE)=0,0,HLOOKUP(23,INDIRECT($AF$2):INDIRECT($AG$2),($A49+1)*6+3,FALSE)))</f>
        <v/>
      </c>
      <c r="G49" s="48" t="str">
        <f ca="1">IF($B49="","",IF(HLOOKUP(30,INDIRECT($AF$2):INDIRECT($AG$2),($A49+1)*6+3,FALSE)=0,0,HLOOKUP(30,INDIRECT($AF$2):INDIRECT($AG$2),($A49+1)*6+3,FALSE)))</f>
        <v/>
      </c>
      <c r="H49" s="47" t="str">
        <f ca="1">IF($B49="","",IF(HLOOKUP(32,INDIRECT($AF$2):INDIRECT($AG$2),($A49+1)*6+3,FALSE)=0,0,HLOOKUP(32,INDIRECT($AF$2):INDIRECT($AG$2),($A49+1)*6+3,FALSE)))</f>
        <v/>
      </c>
      <c r="I49" s="48" t="str">
        <f ca="1">IF($B49="","",IF(HLOOKUP(39,INDIRECT($AF$2):INDIRECT($AG$2),($A49+1)*6+3,FALSE)=0,0,HLOOKUP(39,INDIRECT($AF$2):INDIRECT($AG$2),($A49+1)*6+3,FALSE)))</f>
        <v/>
      </c>
      <c r="J49" s="47" t="str">
        <f ca="1">IF($B49="","",IF(HLOOKUP(41,INDIRECT($AF$2):INDIRECT($AG$2),($A49+1)*6+3,FALSE)=0,0,HLOOKUP(41,INDIRECT($AF$2):INDIRECT($AG$2),($A49+1)*6+3,FALSE)))</f>
        <v/>
      </c>
      <c r="K49" s="48" t="str">
        <f ca="1">IF($B49="","",IF(HLOOKUP(48,INDIRECT($AF$2):INDIRECT($AG$2),($A49+1)*6+3,FALSE)=0,0,HLOOKUP(48,INDIRECT($AF$2):INDIRECT($AG$2),($A49+1)*6+3,FALSE)))</f>
        <v/>
      </c>
      <c r="L49" s="49" t="str">
        <f ca="1">IF($B49="","",IF(HLOOKUP(50,INDIRECT($AF$2):INDIRECT($AG$2),($A49+1)*6+3,FALSE)=0,0,HLOOKUP(50,INDIRECT($AF$2):INDIRECT($AG$2),($A49+1)*6+3,FALSE)))</f>
        <v/>
      </c>
      <c r="M49" s="46" t="str">
        <f t="shared" ca="1" si="14"/>
        <v/>
      </c>
      <c r="N49" s="47" t="str">
        <f t="shared" ca="1" si="7"/>
        <v/>
      </c>
      <c r="O49" s="77" t="str">
        <f ca="1">IF(OR($B49=$B50,$B49=""),"",IF(HLOOKUP(7,INDIRECT($AF$2):INDIRECT($AG$2),($A49+1)*6+2,FALSE)=0,0,HLOOKUP(7,INDIRECT($AF$2):INDIRECT($AG$2),($A49+1)*6+2,FALSE)))</f>
        <v/>
      </c>
      <c r="P49" s="82" t="str">
        <f t="shared" ca="1" si="15"/>
        <v/>
      </c>
      <c r="Q49" s="81" t="str">
        <f t="shared" ca="1" si="16"/>
        <v/>
      </c>
      <c r="R49" s="78" t="str">
        <f ca="1">IF($B49="","",IF(HLOOKUP(8,INDIRECT($AF$2):INDIRECT($AG$2),($A49+1)*6+2,FALSE)=0,0,HLOOKUP(8,INDIRECT($AF$2):INDIRECT($AG$2),($A49+1)*6+2,FALSE)))</f>
        <v/>
      </c>
      <c r="S49" s="47" t="str">
        <f ca="1">IF($B49="","",IF(R49="","",HLOOKUP(5,INDIRECT($AF$2):INDIRECT($AG$2),($A49+1)*6-2)))</f>
        <v/>
      </c>
      <c r="T49" s="77" t="str">
        <f ca="1">IF($B49="","",IF(HLOOKUP(6,INDIRECT($AF$2):INDIRECT($AG$2),($A49+1)*6+2,FALSE)=0,0,HLOOKUP(6,INDIRECT($AF$2):INDIRECT($AG$2),($A49+1)*6+2,FALSE)))</f>
        <v/>
      </c>
      <c r="U49" s="82" t="str">
        <f t="shared" ca="1" si="17"/>
        <v/>
      </c>
      <c r="V49" s="83" t="str">
        <f t="shared" ca="1" si="18"/>
        <v/>
      </c>
      <c r="W49" s="46" t="str">
        <f ca="1">IF($B49="","",IF(HLOOKUP(5,INDIRECT($AF$2):INDIRECT($AG$2),($A49+1)*6+1,FALSE)=0,0,HLOOKUP(5,INDIRECT($AF$2):INDIRECT($AG$2),($A49+1)*6+1,FALSE)))</f>
        <v/>
      </c>
      <c r="X49" s="47" t="str">
        <f ca="1">IF($B49="","",IF(W49=0,"",HLOOKUP(5,INDIRECT($AF$2):INDIRECT($AG$2),($A49+1)*6-2)))</f>
        <v/>
      </c>
      <c r="Y49" s="77" t="str">
        <f ca="1">IF($B49="","",IF(HLOOKUP(6,INDIRECT($AF$2):INDIRECT($AG$2),($A49+1)*6+1,FALSE)=0,0,HLOOKUP(6,INDIRECT($AF$2):INDIRECT($AG$2),($A49+1)*6+1,FALSE)))</f>
        <v/>
      </c>
      <c r="Z49" s="82" t="str">
        <f t="shared" ca="1" si="19"/>
        <v/>
      </c>
      <c r="AA49" s="83" t="str">
        <f t="shared" ca="1" si="20"/>
        <v/>
      </c>
      <c r="AP49" s="62" t="s">
        <v>134</v>
      </c>
    </row>
    <row r="50" spans="1:42" ht="15.75" x14ac:dyDescent="0.2">
      <c r="A50" s="74">
        <v>38</v>
      </c>
      <c r="B50" s="33" t="str">
        <f ca="1">IF(HLOOKUP(1,INDIRECT($AF$2):INDIRECT($AG$2),($A50+1)*6-2,FALSE)=0,"",(HLOOKUP(1,INDIRECT($AF$2):INDIRECT($AG$2),($A50+1)*6-2,FALSE)))</f>
        <v/>
      </c>
      <c r="C50" s="46" t="str">
        <f ca="1">IF($B50="","",IF(HLOOKUP(12,INDIRECT($AF$2):INDIRECT($AG$2),($A50+1)*6+3,FALSE)=0,0,HLOOKUP(12,INDIRECT($AF$2):INDIRECT($AG$2),($A50+1)*6+3,FALSE)))</f>
        <v/>
      </c>
      <c r="D50" s="47" t="str">
        <f ca="1">IF($B50="","",IF(HLOOKUP(14,INDIRECT($AF$2):INDIRECT($AG$2),($A50+1)*6+3,FALSE)=0,0,HLOOKUP(14,INDIRECT($AF$2):INDIRECT($AG$2),($A50+1)*6+3,FALSE)))</f>
        <v/>
      </c>
      <c r="E50" s="48" t="str">
        <f ca="1">IF($B50="","",IF(HLOOKUP(21,INDIRECT($AF$2):INDIRECT($AG$2),($A50+1)*6+3,FALSE)=0,0,HLOOKUP(21,INDIRECT($AF$2):INDIRECT($AG$2),($A50+1)*6+3,FALSE)))</f>
        <v/>
      </c>
      <c r="F50" s="47" t="str">
        <f ca="1">IF($B50="","",IF(HLOOKUP(23,INDIRECT($AF$2):INDIRECT($AG$2),($A50+1)*6+3,FALSE)=0,0,HLOOKUP(23,INDIRECT($AF$2):INDIRECT($AG$2),($A50+1)*6+3,FALSE)))</f>
        <v/>
      </c>
      <c r="G50" s="48" t="str">
        <f ca="1">IF($B50="","",IF(HLOOKUP(30,INDIRECT($AF$2):INDIRECT($AG$2),($A50+1)*6+3,FALSE)=0,0,HLOOKUP(30,INDIRECT($AF$2):INDIRECT($AG$2),($A50+1)*6+3,FALSE)))</f>
        <v/>
      </c>
      <c r="H50" s="47" t="str">
        <f ca="1">IF($B50="","",IF(HLOOKUP(32,INDIRECT($AF$2):INDIRECT($AG$2),($A50+1)*6+3,FALSE)=0,0,HLOOKUP(32,INDIRECT($AF$2):INDIRECT($AG$2),($A50+1)*6+3,FALSE)))</f>
        <v/>
      </c>
      <c r="I50" s="48" t="str">
        <f ca="1">IF($B50="","",IF(HLOOKUP(39,INDIRECT($AF$2):INDIRECT($AG$2),($A50+1)*6+3,FALSE)=0,0,HLOOKUP(39,INDIRECT($AF$2):INDIRECT($AG$2),($A50+1)*6+3,FALSE)))</f>
        <v/>
      </c>
      <c r="J50" s="47" t="str">
        <f ca="1">IF($B50="","",IF(HLOOKUP(41,INDIRECT($AF$2):INDIRECT($AG$2),($A50+1)*6+3,FALSE)=0,0,HLOOKUP(41,INDIRECT($AF$2):INDIRECT($AG$2),($A50+1)*6+3,FALSE)))</f>
        <v/>
      </c>
      <c r="K50" s="48" t="str">
        <f ca="1">IF($B50="","",IF(HLOOKUP(48,INDIRECT($AF$2):INDIRECT($AG$2),($A50+1)*6+3,FALSE)=0,0,HLOOKUP(48,INDIRECT($AF$2):INDIRECT($AG$2),($A50+1)*6+3,FALSE)))</f>
        <v/>
      </c>
      <c r="L50" s="49" t="str">
        <f ca="1">IF($B50="","",IF(HLOOKUP(50,INDIRECT($AF$2):INDIRECT($AG$2),($A50+1)*6+3,FALSE)=0,0,HLOOKUP(50,INDIRECT($AF$2):INDIRECT($AG$2),($A50+1)*6+3,FALSE)))</f>
        <v/>
      </c>
      <c r="M50" s="46" t="str">
        <f t="shared" ca="1" si="14"/>
        <v/>
      </c>
      <c r="N50" s="47" t="str">
        <f t="shared" ca="1" si="7"/>
        <v/>
      </c>
      <c r="O50" s="77" t="str">
        <f ca="1">IF(OR($B50=$B51,$B50=""),"",IF(HLOOKUP(7,INDIRECT($AF$2):INDIRECT($AG$2),($A50+1)*6+2,FALSE)=0,0,HLOOKUP(7,INDIRECT($AF$2):INDIRECT($AG$2),($A50+1)*6+2,FALSE)))</f>
        <v/>
      </c>
      <c r="P50" s="82" t="str">
        <f t="shared" ca="1" si="15"/>
        <v/>
      </c>
      <c r="Q50" s="81" t="str">
        <f t="shared" ca="1" si="16"/>
        <v/>
      </c>
      <c r="R50" s="78" t="str">
        <f ca="1">IF($B50="","",IF(HLOOKUP(8,INDIRECT($AF$2):INDIRECT($AG$2),($A50+1)*6+2,FALSE)=0,0,HLOOKUP(8,INDIRECT($AF$2):INDIRECT($AG$2),($A50+1)*6+2,FALSE)))</f>
        <v/>
      </c>
      <c r="S50" s="47" t="str">
        <f ca="1">IF($B50="","",IF(R50="","",HLOOKUP(5,INDIRECT($AF$2):INDIRECT($AG$2),($A50+1)*6-2)))</f>
        <v/>
      </c>
      <c r="T50" s="77" t="str">
        <f ca="1">IF($B50="","",IF(HLOOKUP(6,INDIRECT($AF$2):INDIRECT($AG$2),($A50+1)*6+2,FALSE)=0,0,HLOOKUP(6,INDIRECT($AF$2):INDIRECT($AG$2),($A50+1)*6+2,FALSE)))</f>
        <v/>
      </c>
      <c r="U50" s="82" t="str">
        <f t="shared" ca="1" si="17"/>
        <v/>
      </c>
      <c r="V50" s="83" t="str">
        <f t="shared" ca="1" si="18"/>
        <v/>
      </c>
      <c r="W50" s="46" t="str">
        <f ca="1">IF($B50="","",IF(HLOOKUP(5,INDIRECT($AF$2):INDIRECT($AG$2),($A50+1)*6+1,FALSE)=0,0,HLOOKUP(5,INDIRECT($AF$2):INDIRECT($AG$2),($A50+1)*6+1,FALSE)))</f>
        <v/>
      </c>
      <c r="X50" s="47" t="str">
        <f ca="1">IF($B50="","",IF(W50=0,"",HLOOKUP(5,INDIRECT($AF$2):INDIRECT($AG$2),($A50+1)*6-2)))</f>
        <v/>
      </c>
      <c r="Y50" s="77" t="str">
        <f ca="1">IF($B50="","",IF(HLOOKUP(6,INDIRECT($AF$2):INDIRECT($AG$2),($A50+1)*6+1,FALSE)=0,0,HLOOKUP(6,INDIRECT($AF$2):INDIRECT($AG$2),($A50+1)*6+1,FALSE)))</f>
        <v/>
      </c>
      <c r="Z50" s="82" t="str">
        <f t="shared" ca="1" si="19"/>
        <v/>
      </c>
      <c r="AA50" s="83" t="str">
        <f t="shared" ca="1" si="20"/>
        <v/>
      </c>
      <c r="AP50" s="62" t="s">
        <v>135</v>
      </c>
    </row>
    <row r="51" spans="1:42" ht="15.75" x14ac:dyDescent="0.2">
      <c r="A51" s="74">
        <v>39</v>
      </c>
      <c r="B51" s="33" t="str">
        <f ca="1">IF(HLOOKUP(1,INDIRECT($AF$2):INDIRECT($AG$2),($A51+1)*6-2,FALSE)=0,"",(HLOOKUP(1,INDIRECT($AF$2):INDIRECT($AG$2),($A51+1)*6-2,FALSE)))</f>
        <v/>
      </c>
      <c r="C51" s="46" t="str">
        <f ca="1">IF($B51="","",IF(HLOOKUP(12,INDIRECT($AF$2):INDIRECT($AG$2),($A51+1)*6+3,FALSE)=0,0,HLOOKUP(12,INDIRECT($AF$2):INDIRECT($AG$2),($A51+1)*6+3,FALSE)))</f>
        <v/>
      </c>
      <c r="D51" s="47" t="str">
        <f ca="1">IF($B51="","",IF(HLOOKUP(14,INDIRECT($AF$2):INDIRECT($AG$2),($A51+1)*6+3,FALSE)=0,0,HLOOKUP(14,INDIRECT($AF$2):INDIRECT($AG$2),($A51+1)*6+3,FALSE)))</f>
        <v/>
      </c>
      <c r="E51" s="48" t="str">
        <f ca="1">IF($B51="","",IF(HLOOKUP(21,INDIRECT($AF$2):INDIRECT($AG$2),($A51+1)*6+3,FALSE)=0,0,HLOOKUP(21,INDIRECT($AF$2):INDIRECT($AG$2),($A51+1)*6+3,FALSE)))</f>
        <v/>
      </c>
      <c r="F51" s="47" t="str">
        <f ca="1">IF($B51="","",IF(HLOOKUP(23,INDIRECT($AF$2):INDIRECT($AG$2),($A51+1)*6+3,FALSE)=0,0,HLOOKUP(23,INDIRECT($AF$2):INDIRECT($AG$2),($A51+1)*6+3,FALSE)))</f>
        <v/>
      </c>
      <c r="G51" s="48" t="str">
        <f ca="1">IF($B51="","",IF(HLOOKUP(30,INDIRECT($AF$2):INDIRECT($AG$2),($A51+1)*6+3,FALSE)=0,0,HLOOKUP(30,INDIRECT($AF$2):INDIRECT($AG$2),($A51+1)*6+3,FALSE)))</f>
        <v/>
      </c>
      <c r="H51" s="47" t="str">
        <f ca="1">IF($B51="","",IF(HLOOKUP(32,INDIRECT($AF$2):INDIRECT($AG$2),($A51+1)*6+3,FALSE)=0,0,HLOOKUP(32,INDIRECT($AF$2):INDIRECT($AG$2),($A51+1)*6+3,FALSE)))</f>
        <v/>
      </c>
      <c r="I51" s="48" t="str">
        <f ca="1">IF($B51="","",IF(HLOOKUP(39,INDIRECT($AF$2):INDIRECT($AG$2),($A51+1)*6+3,FALSE)=0,0,HLOOKUP(39,INDIRECT($AF$2):INDIRECT($AG$2),($A51+1)*6+3,FALSE)))</f>
        <v/>
      </c>
      <c r="J51" s="47" t="str">
        <f ca="1">IF($B51="","",IF(HLOOKUP(41,INDIRECT($AF$2):INDIRECT($AG$2),($A51+1)*6+3,FALSE)=0,0,HLOOKUP(41,INDIRECT($AF$2):INDIRECT($AG$2),($A51+1)*6+3,FALSE)))</f>
        <v/>
      </c>
      <c r="K51" s="48" t="str">
        <f ca="1">IF($B51="","",IF(HLOOKUP(48,INDIRECT($AF$2):INDIRECT($AG$2),($A51+1)*6+3,FALSE)=0,0,HLOOKUP(48,INDIRECT($AF$2):INDIRECT($AG$2),($A51+1)*6+3,FALSE)))</f>
        <v/>
      </c>
      <c r="L51" s="49" t="str">
        <f ca="1">IF($B51="","",IF(HLOOKUP(50,INDIRECT($AF$2):INDIRECT($AG$2),($A51+1)*6+3,FALSE)=0,0,HLOOKUP(50,INDIRECT($AF$2):INDIRECT($AG$2),($A51+1)*6+3,FALSE)))</f>
        <v/>
      </c>
      <c r="M51" s="46" t="str">
        <f t="shared" ca="1" si="14"/>
        <v/>
      </c>
      <c r="N51" s="47" t="str">
        <f t="shared" ca="1" si="7"/>
        <v/>
      </c>
      <c r="O51" s="77" t="str">
        <f ca="1">IF(OR($B51=$B52,$B51=""),"",IF(HLOOKUP(7,INDIRECT($AF$2):INDIRECT($AG$2),($A51+1)*6+2,FALSE)=0,0,HLOOKUP(7,INDIRECT($AF$2):INDIRECT($AG$2),($A51+1)*6+2,FALSE)))</f>
        <v/>
      </c>
      <c r="P51" s="82" t="str">
        <f t="shared" ca="1" si="15"/>
        <v/>
      </c>
      <c r="Q51" s="81" t="str">
        <f t="shared" ca="1" si="16"/>
        <v/>
      </c>
      <c r="R51" s="78" t="str">
        <f ca="1">IF($B51="","",IF(HLOOKUP(8,INDIRECT($AF$2):INDIRECT($AG$2),($A51+1)*6+2,FALSE)=0,0,HLOOKUP(8,INDIRECT($AF$2):INDIRECT($AG$2),($A51+1)*6+2,FALSE)))</f>
        <v/>
      </c>
      <c r="S51" s="47" t="str">
        <f ca="1">IF($B51="","",IF(R51="","",HLOOKUP(5,INDIRECT($AF$2):INDIRECT($AG$2),($A51+1)*6-2)))</f>
        <v/>
      </c>
      <c r="T51" s="77" t="str">
        <f ca="1">IF($B51="","",IF(HLOOKUP(6,INDIRECT($AF$2):INDIRECT($AG$2),($A51+1)*6+2,FALSE)=0,0,HLOOKUP(6,INDIRECT($AF$2):INDIRECT($AG$2),($A51+1)*6+2,FALSE)))</f>
        <v/>
      </c>
      <c r="U51" s="82" t="str">
        <f t="shared" ca="1" si="17"/>
        <v/>
      </c>
      <c r="V51" s="83" t="str">
        <f t="shared" ca="1" si="18"/>
        <v/>
      </c>
      <c r="W51" s="46" t="str">
        <f ca="1">IF($B51="","",IF(HLOOKUP(5,INDIRECT($AF$2):INDIRECT($AG$2),($A51+1)*6+1,FALSE)=0,0,HLOOKUP(5,INDIRECT($AF$2):INDIRECT($AG$2),($A51+1)*6+1,FALSE)))</f>
        <v/>
      </c>
      <c r="X51" s="47" t="str">
        <f ca="1">IF($B51="","",IF(W51=0,"",HLOOKUP(5,INDIRECT($AF$2):INDIRECT($AG$2),($A51+1)*6-2)))</f>
        <v/>
      </c>
      <c r="Y51" s="77" t="str">
        <f ca="1">IF($B51="","",IF(HLOOKUP(6,INDIRECT($AF$2):INDIRECT($AG$2),($A51+1)*6+1,FALSE)=0,0,HLOOKUP(6,INDIRECT($AF$2):INDIRECT($AG$2),($A51+1)*6+1,FALSE)))</f>
        <v/>
      </c>
      <c r="Z51" s="82" t="str">
        <f t="shared" ca="1" si="19"/>
        <v/>
      </c>
      <c r="AA51" s="83" t="str">
        <f t="shared" ca="1" si="20"/>
        <v/>
      </c>
      <c r="AP51" s="62" t="s">
        <v>136</v>
      </c>
    </row>
    <row r="52" spans="1:42" ht="16.5" thickBot="1" x14ac:dyDescent="0.25">
      <c r="A52" s="246">
        <v>40</v>
      </c>
      <c r="B52" s="247" t="str">
        <f ca="1">IF(HLOOKUP(1,INDIRECT($AF$2):INDIRECT($AG$2),($A52+1)*6-2,FALSE)=0,"",(HLOOKUP(1,INDIRECT($AF$2):INDIRECT($AG$2),($A52+1)*6-2,FALSE)))</f>
        <v/>
      </c>
      <c r="C52" s="248" t="str">
        <f ca="1">IF($B52="","",IF(HLOOKUP(12,INDIRECT($AF$2):INDIRECT($AG$2),($A52+1)*6+3,FALSE)=0,0,HLOOKUP(12,INDIRECT($AF$2):INDIRECT($AG$2),($A52+1)*6+3,FALSE)))</f>
        <v/>
      </c>
      <c r="D52" s="249" t="str">
        <f ca="1">IF($B52="","",IF(HLOOKUP(14,INDIRECT($AF$2):INDIRECT($AG$2),($A52+1)*6+3,FALSE)=0,0,HLOOKUP(14,INDIRECT($AF$2):INDIRECT($AG$2),($A52+1)*6+3,FALSE)))</f>
        <v/>
      </c>
      <c r="E52" s="250" t="str">
        <f ca="1">IF($B52="","",IF(HLOOKUP(21,INDIRECT($AF$2):INDIRECT($AG$2),($A52+1)*6+3,FALSE)=0,0,HLOOKUP(21,INDIRECT($AF$2):INDIRECT($AG$2),($A52+1)*6+3,FALSE)))</f>
        <v/>
      </c>
      <c r="F52" s="249" t="str">
        <f ca="1">IF($B52="","",IF(HLOOKUP(23,INDIRECT($AF$2):INDIRECT($AG$2),($A52+1)*6+3,FALSE)=0,0,HLOOKUP(23,INDIRECT($AF$2):INDIRECT($AG$2),($A52+1)*6+3,FALSE)))</f>
        <v/>
      </c>
      <c r="G52" s="250" t="str">
        <f ca="1">IF($B52="","",IF(HLOOKUP(30,INDIRECT($AF$2):INDIRECT($AG$2),($A52+1)*6+3,FALSE)=0,0,HLOOKUP(30,INDIRECT($AF$2):INDIRECT($AG$2),($A52+1)*6+3,FALSE)))</f>
        <v/>
      </c>
      <c r="H52" s="249" t="str">
        <f ca="1">IF($B52="","",IF(HLOOKUP(32,INDIRECT($AF$2):INDIRECT($AG$2),($A52+1)*6+3,FALSE)=0,0,HLOOKUP(32,INDIRECT($AF$2):INDIRECT($AG$2),($A52+1)*6+3,FALSE)))</f>
        <v/>
      </c>
      <c r="I52" s="250" t="str">
        <f ca="1">IF($B52="","",IF(HLOOKUP(39,INDIRECT($AF$2):INDIRECT($AG$2),($A52+1)*6+3,FALSE)=0,0,HLOOKUP(39,INDIRECT($AF$2):INDIRECT($AG$2),($A52+1)*6+3,FALSE)))</f>
        <v/>
      </c>
      <c r="J52" s="249" t="str">
        <f ca="1">IF($B52="","",IF(HLOOKUP(41,INDIRECT($AF$2):INDIRECT($AG$2),($A52+1)*6+3,FALSE)=0,0,HLOOKUP(41,INDIRECT($AF$2):INDIRECT($AG$2),($A52+1)*6+3,FALSE)))</f>
        <v/>
      </c>
      <c r="K52" s="250" t="str">
        <f ca="1">IF($B52="","",IF(HLOOKUP(48,INDIRECT($AF$2):INDIRECT($AG$2),($A52+1)*6+3,FALSE)=0,0,HLOOKUP(48,INDIRECT($AF$2):INDIRECT($AG$2),($A52+1)*6+3,FALSE)))</f>
        <v/>
      </c>
      <c r="L52" s="251" t="str">
        <f ca="1">IF($B52="","",IF(HLOOKUP(50,INDIRECT($AF$2):INDIRECT($AG$2),($A52+1)*6+3,FALSE)=0,0,HLOOKUP(50,INDIRECT($AF$2):INDIRECT($AG$2),($A52+1)*6+3,FALSE)))</f>
        <v/>
      </c>
      <c r="M52" s="248" t="str">
        <f t="shared" ca="1" si="14"/>
        <v/>
      </c>
      <c r="N52" s="249" t="str">
        <f t="shared" ca="1" si="7"/>
        <v/>
      </c>
      <c r="O52" s="252" t="str">
        <f ca="1">IF(OR($B52=$B53,$B52=""),"",IF(HLOOKUP(7,INDIRECT($AF$2):INDIRECT($AG$2),($A52+1)*6+2,FALSE)=0,0,HLOOKUP(7,INDIRECT($AF$2):INDIRECT($AG$2),($A52+1)*6+2,FALSE)))</f>
        <v/>
      </c>
      <c r="P52" s="253" t="str">
        <f t="shared" ca="1" si="15"/>
        <v/>
      </c>
      <c r="Q52" s="254" t="str">
        <f t="shared" ca="1" si="16"/>
        <v/>
      </c>
      <c r="R52" s="255" t="str">
        <f ca="1">IF($B52="","",IF(HLOOKUP(8,INDIRECT($AF$2):INDIRECT($AG$2),($A52+1)*6+2,FALSE)=0,0,HLOOKUP(8,INDIRECT($AF$2):INDIRECT($AG$2),($A52+1)*6+2,FALSE)))</f>
        <v/>
      </c>
      <c r="S52" s="249" t="str">
        <f ca="1">IF($B52="","",IF(R52="","",HLOOKUP(5,INDIRECT($AF$2):INDIRECT($AG$2),($A52+1)*6-2)))</f>
        <v/>
      </c>
      <c r="T52" s="252" t="str">
        <f ca="1">IF($B52="","",IF(HLOOKUP(6,INDIRECT($AF$2):INDIRECT($AG$2),($A52+1)*6+2,FALSE)=0,0,HLOOKUP(6,INDIRECT($AF$2):INDIRECT($AG$2),($A52+1)*6+2,FALSE)))</f>
        <v/>
      </c>
      <c r="U52" s="253" t="str">
        <f t="shared" ca="1" si="17"/>
        <v/>
      </c>
      <c r="V52" s="256" t="str">
        <f t="shared" ca="1" si="18"/>
        <v/>
      </c>
      <c r="W52" s="248" t="str">
        <f ca="1">IF($B52="","",IF(HLOOKUP(5,INDIRECT($AF$2):INDIRECT($AG$2),($A52+1)*6+1,FALSE)=0,0,HLOOKUP(5,INDIRECT($AF$2):INDIRECT($AG$2),($A52+1)*6+1,FALSE)))</f>
        <v/>
      </c>
      <c r="X52" s="249" t="str">
        <f ca="1">IF($B52="","",IF(W52=0,"",HLOOKUP(5,INDIRECT($AF$2):INDIRECT($AG$2),($A52+1)*6-2)))</f>
        <v/>
      </c>
      <c r="Y52" s="252" t="str">
        <f ca="1">IF($B52="","",IF(HLOOKUP(6,INDIRECT($AF$2):INDIRECT($AG$2),($A52+1)*6+1,FALSE)=0,0,HLOOKUP(6,INDIRECT($AF$2):INDIRECT($AG$2),($A52+1)*6+1,FALSE)))</f>
        <v/>
      </c>
      <c r="Z52" s="253" t="str">
        <f t="shared" ca="1" si="19"/>
        <v/>
      </c>
      <c r="AA52" s="256" t="str">
        <f t="shared" ca="1" si="20"/>
        <v/>
      </c>
      <c r="AP52" s="62" t="s">
        <v>137</v>
      </c>
    </row>
    <row r="53" spans="1:42" ht="15.75" x14ac:dyDescent="0.2">
      <c r="A53" s="257"/>
      <c r="B53" s="258"/>
      <c r="C53" s="259"/>
      <c r="D53" s="260"/>
      <c r="E53" s="259"/>
      <c r="F53" s="260"/>
      <c r="G53" s="259"/>
      <c r="H53" s="260"/>
      <c r="I53" s="259"/>
      <c r="J53" s="260"/>
      <c r="K53" s="259"/>
      <c r="L53" s="261"/>
      <c r="M53" s="259"/>
      <c r="N53" s="260"/>
      <c r="O53" s="259"/>
      <c r="P53" s="262"/>
      <c r="Q53" s="263"/>
      <c r="R53" s="259"/>
      <c r="S53" s="260"/>
      <c r="T53" s="259"/>
      <c r="U53" s="262"/>
      <c r="V53" s="263"/>
      <c r="W53" s="259"/>
      <c r="X53" s="260"/>
      <c r="Y53" s="259"/>
      <c r="Z53" s="262"/>
      <c r="AA53" s="263"/>
      <c r="AP53" s="62" t="s">
        <v>138</v>
      </c>
    </row>
    <row r="54" spans="1:42" x14ac:dyDescent="0.2">
      <c r="AP54" s="62" t="s">
        <v>139</v>
      </c>
    </row>
    <row r="55" spans="1:42" x14ac:dyDescent="0.2">
      <c r="AP55" s="62" t="s">
        <v>140</v>
      </c>
    </row>
    <row r="56" spans="1:42" x14ac:dyDescent="0.2">
      <c r="A56" s="62"/>
      <c r="B56" s="69" t="s">
        <v>17</v>
      </c>
      <c r="AP56" s="62" t="s">
        <v>141</v>
      </c>
    </row>
    <row r="57" spans="1:42" ht="15.75" x14ac:dyDescent="0.2">
      <c r="A57" s="17"/>
      <c r="B57" s="69" t="s">
        <v>16</v>
      </c>
      <c r="AP57" s="62" t="s">
        <v>142</v>
      </c>
    </row>
    <row r="58" spans="1:42" x14ac:dyDescent="0.2">
      <c r="AP58" s="62" t="s">
        <v>143</v>
      </c>
    </row>
    <row r="59" spans="1:42" x14ac:dyDescent="0.2">
      <c r="AP59" s="62" t="s">
        <v>144</v>
      </c>
    </row>
    <row r="60" spans="1:42" x14ac:dyDescent="0.2">
      <c r="AP60" s="62" t="s">
        <v>148</v>
      </c>
    </row>
    <row r="61" spans="1:42" x14ac:dyDescent="0.2">
      <c r="AP61" s="62" t="s">
        <v>145</v>
      </c>
    </row>
  </sheetData>
  <sheetProtection password="B0EE" sheet="1" formatCells="0" autoFilter="0"/>
  <mergeCells count="41">
    <mergeCell ref="Z12:AA12"/>
    <mergeCell ref="U10:V10"/>
    <mergeCell ref="R9:V9"/>
    <mergeCell ref="R10:S10"/>
    <mergeCell ref="T10:T11"/>
    <mergeCell ref="W9:AA9"/>
    <mergeCell ref="W10:X10"/>
    <mergeCell ref="Y10:Y11"/>
    <mergeCell ref="Z10:AA10"/>
    <mergeCell ref="W12:X12"/>
    <mergeCell ref="U12:V12"/>
    <mergeCell ref="R12:S12"/>
    <mergeCell ref="K11:L11"/>
    <mergeCell ref="C10:L10"/>
    <mergeCell ref="C11:D11"/>
    <mergeCell ref="C5:W5"/>
    <mergeCell ref="E4:U4"/>
    <mergeCell ref="V4:AA4"/>
    <mergeCell ref="O10:O11"/>
    <mergeCell ref="P12:Q12"/>
    <mergeCell ref="M12:N12"/>
    <mergeCell ref="A9:A11"/>
    <mergeCell ref="B9:B11"/>
    <mergeCell ref="A12:B12"/>
    <mergeCell ref="K12:L12"/>
    <mergeCell ref="C12:D12"/>
    <mergeCell ref="E12:F12"/>
    <mergeCell ref="G12:H12"/>
    <mergeCell ref="I12:J12"/>
    <mergeCell ref="P10:Q10"/>
    <mergeCell ref="C9:Q9"/>
    <mergeCell ref="E11:F11"/>
    <mergeCell ref="M10:N10"/>
    <mergeCell ref="G11:H11"/>
    <mergeCell ref="I11:J11"/>
    <mergeCell ref="A6:B6"/>
    <mergeCell ref="C6:W6"/>
    <mergeCell ref="Z8:AA8"/>
    <mergeCell ref="K7:M7"/>
    <mergeCell ref="O7:Q7"/>
    <mergeCell ref="S7:U7"/>
  </mergeCells>
  <phoneticPr fontId="9" type="noConversion"/>
  <conditionalFormatting sqref="O12">
    <cfRule type="cellIs" dxfId="166" priority="88" operator="lessThan">
      <formula>0</formula>
    </cfRule>
  </conditionalFormatting>
  <conditionalFormatting sqref="T12">
    <cfRule type="cellIs" dxfId="165" priority="67" operator="lessThan">
      <formula>0</formula>
    </cfRule>
  </conditionalFormatting>
  <conditionalFormatting sqref="Y12">
    <cfRule type="cellIs" dxfId="164" priority="62" operator="lessThan">
      <formula>0</formula>
    </cfRule>
  </conditionalFormatting>
  <conditionalFormatting sqref="W13:X53 A13:S53">
    <cfRule type="cellIs" dxfId="163" priority="40" operator="lessThan">
      <formula>0</formula>
    </cfRule>
    <cfRule type="cellIs" dxfId="162" priority="41" operator="equal">
      <formula>0</formula>
    </cfRule>
  </conditionalFormatting>
  <conditionalFormatting sqref="W13:X53 C13:S53">
    <cfRule type="expression" dxfId="161" priority="39">
      <formula>"LUB($B16=$B15;$B14=$B15)"</formula>
    </cfRule>
  </conditionalFormatting>
  <conditionalFormatting sqref="T13:T53">
    <cfRule type="cellIs" dxfId="160" priority="37" operator="lessThan">
      <formula>0</formula>
    </cfRule>
    <cfRule type="cellIs" dxfId="159" priority="38" operator="equal">
      <formula>0</formula>
    </cfRule>
  </conditionalFormatting>
  <conditionalFormatting sqref="T13:T53">
    <cfRule type="expression" dxfId="158" priority="36">
      <formula>"LUB($B16=$B15;$B14=$B15)"</formula>
    </cfRule>
  </conditionalFormatting>
  <conditionalFormatting sqref="Y13:Y53">
    <cfRule type="cellIs" dxfId="157" priority="34" operator="lessThan">
      <formula>0</formula>
    </cfRule>
    <cfRule type="cellIs" dxfId="156" priority="35" operator="equal">
      <formula>0</formula>
    </cfRule>
  </conditionalFormatting>
  <conditionalFormatting sqref="Y13:Y53">
    <cfRule type="expression" dxfId="155" priority="33">
      <formula>"LUB($B16=$B15;$B14=$B15)"</formula>
    </cfRule>
  </conditionalFormatting>
  <conditionalFormatting sqref="U13:V53">
    <cfRule type="cellIs" dxfId="154" priority="31" operator="lessThan">
      <formula>0</formula>
    </cfRule>
    <cfRule type="cellIs" dxfId="153" priority="32" operator="equal">
      <formula>0</formula>
    </cfRule>
  </conditionalFormatting>
  <conditionalFormatting sqref="U13:V53">
    <cfRule type="expression" dxfId="152" priority="30">
      <formula>"LUB($B16=$B15;$B14=$B15)"</formula>
    </cfRule>
  </conditionalFormatting>
  <conditionalFormatting sqref="Z13:Z53">
    <cfRule type="cellIs" dxfId="151" priority="28" operator="lessThan">
      <formula>0</formula>
    </cfRule>
    <cfRule type="cellIs" dxfId="150" priority="29" operator="equal">
      <formula>0</formula>
    </cfRule>
  </conditionalFormatting>
  <conditionalFormatting sqref="Z13:Z53">
    <cfRule type="expression" dxfId="149" priority="27">
      <formula>"LUB($B16=$B15;$B14=$B15)"</formula>
    </cfRule>
  </conditionalFormatting>
  <conditionalFormatting sqref="AA13:AA53">
    <cfRule type="cellIs" dxfId="148" priority="25" operator="lessThan">
      <formula>0</formula>
    </cfRule>
    <cfRule type="cellIs" dxfId="147" priority="26" operator="equal">
      <formula>0</formula>
    </cfRule>
  </conditionalFormatting>
  <conditionalFormatting sqref="AA13:AA53">
    <cfRule type="expression" dxfId="146" priority="24">
      <formula>"LUB($B16=$B15;$B14=$B15)"</formula>
    </cfRule>
  </conditionalFormatting>
  <conditionalFormatting sqref="W13:X53 A13:S53">
    <cfRule type="cellIs" dxfId="145" priority="17" operator="lessThan">
      <formula>0</formula>
    </cfRule>
    <cfRule type="cellIs" dxfId="144" priority="23" operator="equal">
      <formula>0</formula>
    </cfRule>
  </conditionalFormatting>
  <conditionalFormatting sqref="B13:B52">
    <cfRule type="cellIs" dxfId="143" priority="21" operator="equal">
      <formula>$B14</formula>
    </cfRule>
  </conditionalFormatting>
  <conditionalFormatting sqref="B13:B53">
    <cfRule type="cellIs" dxfId="142" priority="19" operator="equal">
      <formula>""</formula>
    </cfRule>
  </conditionalFormatting>
  <conditionalFormatting sqref="B13:B53">
    <cfRule type="cellIs" dxfId="141" priority="20" operator="equal">
      <formula>$B12</formula>
    </cfRule>
  </conditionalFormatting>
  <conditionalFormatting sqref="A13:A52 C13:AA52">
    <cfRule type="expression" dxfId="140" priority="22">
      <formula>AND(OR($B13=$B14,$B13=$B12),$B13&lt;&gt;"")</formula>
    </cfRule>
  </conditionalFormatting>
  <conditionalFormatting sqref="A13:A52">
    <cfRule type="expression" dxfId="139" priority="18">
      <formula>AND(OR($B13=$B14,$B13=$B12),$B13&lt;&gt;"")</formula>
    </cfRule>
  </conditionalFormatting>
  <conditionalFormatting sqref="W13:X53 C13:S53">
    <cfRule type="expression" dxfId="138" priority="16">
      <formula>"LUB($B16=$B15;$B14=$B15)"</formula>
    </cfRule>
  </conditionalFormatting>
  <conditionalFormatting sqref="T13:T53">
    <cfRule type="cellIs" dxfId="137" priority="14" operator="lessThan">
      <formula>0</formula>
    </cfRule>
    <cfRule type="cellIs" dxfId="136" priority="15" operator="equal">
      <formula>0</formula>
    </cfRule>
  </conditionalFormatting>
  <conditionalFormatting sqref="T13:T53">
    <cfRule type="expression" dxfId="135" priority="13">
      <formula>"LUB($B16=$B15;$B14=$B15)"</formula>
    </cfRule>
  </conditionalFormatting>
  <conditionalFormatting sqref="Y13:Y53">
    <cfRule type="cellIs" dxfId="134" priority="11" operator="lessThan">
      <formula>0</formula>
    </cfRule>
    <cfRule type="cellIs" dxfId="133" priority="12" operator="equal">
      <formula>0</formula>
    </cfRule>
  </conditionalFormatting>
  <conditionalFormatting sqref="Y13:Y53">
    <cfRule type="expression" dxfId="132" priority="10">
      <formula>"LUB($B16=$B15;$B14=$B15)"</formula>
    </cfRule>
  </conditionalFormatting>
  <conditionalFormatting sqref="U13:V53">
    <cfRule type="cellIs" dxfId="131" priority="8" operator="lessThan">
      <formula>0</formula>
    </cfRule>
    <cfRule type="cellIs" dxfId="130" priority="9" operator="equal">
      <formula>0</formula>
    </cfRule>
  </conditionalFormatting>
  <conditionalFormatting sqref="U13:V53">
    <cfRule type="expression" dxfId="129" priority="7">
      <formula>"LUB($B16=$B15;$B14=$B15)"</formula>
    </cfRule>
  </conditionalFormatting>
  <conditionalFormatting sqref="Z13:Z53">
    <cfRule type="cellIs" dxfId="128" priority="5" operator="lessThan">
      <formula>0</formula>
    </cfRule>
    <cfRule type="cellIs" dxfId="127" priority="6" operator="equal">
      <formula>0</formula>
    </cfRule>
  </conditionalFormatting>
  <conditionalFormatting sqref="Z13:Z53">
    <cfRule type="expression" dxfId="126" priority="4">
      <formula>"LUB($B16=$B15;$B14=$B15)"</formula>
    </cfRule>
  </conditionalFormatting>
  <conditionalFormatting sqref="AA13:AA53">
    <cfRule type="cellIs" dxfId="125" priority="2" operator="lessThan">
      <formula>0</formula>
    </cfRule>
    <cfRule type="cellIs" dxfId="124" priority="3" operator="equal">
      <formula>0</formula>
    </cfRule>
  </conditionalFormatting>
  <conditionalFormatting sqref="AA13:AA53">
    <cfRule type="expression" dxfId="123" priority="1">
      <formula>"LUB($B16=$B15;$B14=$B15)"</formula>
    </cfRule>
  </conditionalFormatting>
  <conditionalFormatting sqref="B53">
    <cfRule type="cellIs" dxfId="122" priority="90" operator="equal">
      <formula>#REF!</formula>
    </cfRule>
  </conditionalFormatting>
  <conditionalFormatting sqref="A53 C53:AA53">
    <cfRule type="expression" dxfId="121" priority="93">
      <formula>AND(OR($B53=#REF!,$B53=$B52),$B53&lt;&gt;"")</formula>
    </cfRule>
  </conditionalFormatting>
  <conditionalFormatting sqref="A53">
    <cfRule type="expression" dxfId="120" priority="97">
      <formula>AND(OR($B53=#REF!,$B53=$B52),$B53&lt;&gt;"")</formula>
    </cfRule>
  </conditionalFormatting>
  <dataValidations xWindow="844" yWindow="319" count="2">
    <dataValidation type="list" allowBlank="1" showInputMessage="1" showErrorMessage="1" sqref="AE1">
      <formula1>$AC$1:$AC$12</formula1>
    </dataValidation>
    <dataValidation allowBlank="1" showInputMessage="1" promptTitle="Dowolny tekst" prompt=" " sqref="C6:W6"/>
  </dataValidations>
  <printOptions horizontalCentered="1"/>
  <pageMargins left="0.23622047244094491" right="0.23622047244094491" top="0.27559055118110237" bottom="0.23622047244094491" header="0.15748031496062992" footer="0.15748031496062992"/>
  <pageSetup paperSize="9" scale="96" fitToHeight="0" orientation="landscape" r:id="rId1"/>
  <headerFooter alignWithMargins="0"/>
  <drawing r:id="rId2"/>
  <legacyDrawing r:id="rId3"/>
  <controls>
    <mc:AlternateContent xmlns:mc="http://schemas.openxmlformats.org/markup-compatibility/2006">
      <mc:Choice Requires="x14">
        <control shapeId="13317" r:id="rId4" name="ComboBox1">
          <controlPr locked="0" defaultSize="0" print="0" autoLine="0" autoPict="0" linkedCell="AE1" listFillRange="AC1:AC12" r:id="rId5">
            <anchor moveWithCells="1">
              <from>
                <xdr:col>0</xdr:col>
                <xdr:colOff>228600</xdr:colOff>
                <xdr:row>0</xdr:row>
                <xdr:rowOff>57150</xdr:rowOff>
              </from>
              <to>
                <xdr:col>1</xdr:col>
                <xdr:colOff>1704975</xdr:colOff>
                <xdr:row>2</xdr:row>
                <xdr:rowOff>47625</xdr:rowOff>
              </to>
            </anchor>
          </controlPr>
        </control>
      </mc:Choice>
      <mc:Fallback>
        <control shapeId="13317" r:id="rId4" name="ComboBox1"/>
      </mc:Fallback>
    </mc:AlternateContent>
    <mc:AlternateContent xmlns:mc="http://schemas.openxmlformats.org/markup-compatibility/2006">
      <mc:Choice Requires="x14">
        <control shapeId="13320" r:id="rId6" name="ComboBox2">
          <controlPr locked="0" defaultSize="0" print="0" autoLine="0" autoPict="0" linkedCell="AP1" listFillRange="AP2:AP61" r:id="rId7">
            <anchor moveWithCells="1">
              <from>
                <xdr:col>1</xdr:col>
                <xdr:colOff>1990725</xdr:colOff>
                <xdr:row>0</xdr:row>
                <xdr:rowOff>57150</xdr:rowOff>
              </from>
              <to>
                <xdr:col>23</xdr:col>
                <xdr:colOff>66675</xdr:colOff>
                <xdr:row>2</xdr:row>
                <xdr:rowOff>57150</xdr:rowOff>
              </to>
            </anchor>
          </controlPr>
        </control>
      </mc:Choice>
      <mc:Fallback>
        <control shapeId="13320" r:id="rId6" name="ComboBox2"/>
      </mc:Fallback>
    </mc:AlternateContent>
  </control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0" filterMode="1"/>
  <dimension ref="A1:BC264"/>
  <sheetViews>
    <sheetView showGridLines="0" topLeftCell="B1" workbookViewId="0">
      <pane xSplit="9" ySplit="12" topLeftCell="K13" activePane="bottomRight" state="frozen"/>
      <selection activeCell="B13" sqref="B13"/>
      <selection pane="topRight" activeCell="B13" sqref="B13"/>
      <selection pane="bottomLeft" activeCell="B13" sqref="B13"/>
      <selection pane="bottomRight" activeCell="B13" sqref="B13:E13"/>
    </sheetView>
  </sheetViews>
  <sheetFormatPr defaultRowHeight="12.75" x14ac:dyDescent="0.2"/>
  <cols>
    <col min="1" max="1" width="4.85546875" style="1" customWidth="1"/>
    <col min="2" max="2" width="3.5703125" style="1" bestFit="1" customWidth="1"/>
    <col min="3" max="4" width="3.28515625" style="1" customWidth="1"/>
    <col min="5" max="5" width="15.7109375" style="1" bestFit="1" customWidth="1"/>
    <col min="6" max="7" width="5.7109375" style="1" customWidth="1"/>
    <col min="8" max="9" width="4.7109375" style="1" hidden="1" customWidth="1"/>
    <col min="10" max="11" width="4.7109375" style="1" customWidth="1"/>
    <col min="12" max="18" width="3.7109375" style="1" customWidth="1"/>
    <col min="19" max="20" width="4.7109375" style="1" customWidth="1"/>
    <col min="21" max="27" width="3.7109375" style="1" customWidth="1"/>
    <col min="28" max="29" width="4.7109375" style="1" customWidth="1"/>
    <col min="30" max="36" width="3.7109375" style="1" customWidth="1"/>
    <col min="37" max="38" width="4.7109375" style="1" customWidth="1"/>
    <col min="39" max="45" width="3.7109375" style="1" customWidth="1"/>
    <col min="46" max="47" width="4.7109375" style="1" customWidth="1"/>
    <col min="48" max="54" width="3.7109375" style="1" customWidth="1"/>
    <col min="55" max="55" width="7.85546875" style="1" hidden="1" customWidth="1"/>
    <col min="56" max="73" width="0" style="1" hidden="1" customWidth="1"/>
    <col min="74" max="16384" width="9.140625" style="1"/>
  </cols>
  <sheetData>
    <row r="1" spans="1:54" ht="23.1" customHeight="1" x14ac:dyDescent="0.2">
      <c r="B1" s="340" t="s">
        <v>0</v>
      </c>
      <c r="C1" s="360" t="str">
        <f>wrzesień!C1</f>
        <v>Oznaczenia kolorów</v>
      </c>
      <c r="D1" s="360"/>
      <c r="E1" s="360"/>
      <c r="F1" s="333">
        <f>AF2</f>
        <v>43950</v>
      </c>
      <c r="G1" s="334"/>
      <c r="H1" s="174"/>
      <c r="I1" s="362" t="s">
        <v>20</v>
      </c>
      <c r="J1" s="326" t="s">
        <v>19</v>
      </c>
      <c r="K1" s="329">
        <v>1</v>
      </c>
      <c r="L1" s="330"/>
      <c r="M1" s="330"/>
      <c r="N1" s="330"/>
      <c r="O1" s="330"/>
      <c r="P1" s="330"/>
      <c r="Q1" s="330"/>
      <c r="R1" s="331"/>
      <c r="S1" s="326" t="str">
        <f>J1</f>
        <v>podsumowanie tygodnia</v>
      </c>
      <c r="T1" s="329">
        <f>K1+1</f>
        <v>2</v>
      </c>
      <c r="U1" s="330"/>
      <c r="V1" s="330"/>
      <c r="W1" s="330"/>
      <c r="X1" s="330"/>
      <c r="Y1" s="330"/>
      <c r="Z1" s="330"/>
      <c r="AA1" s="331"/>
      <c r="AB1" s="326" t="str">
        <f>S1</f>
        <v>podsumowanie tygodnia</v>
      </c>
      <c r="AC1" s="329">
        <f>T1+1</f>
        <v>3</v>
      </c>
      <c r="AD1" s="330"/>
      <c r="AE1" s="330"/>
      <c r="AF1" s="330"/>
      <c r="AG1" s="330"/>
      <c r="AH1" s="330"/>
      <c r="AI1" s="330"/>
      <c r="AJ1" s="331"/>
      <c r="AK1" s="326" t="str">
        <f>AB1</f>
        <v>podsumowanie tygodnia</v>
      </c>
      <c r="AL1" s="329">
        <f>AC1+1</f>
        <v>4</v>
      </c>
      <c r="AM1" s="330"/>
      <c r="AN1" s="330"/>
      <c r="AO1" s="330"/>
      <c r="AP1" s="330"/>
      <c r="AQ1" s="330"/>
      <c r="AR1" s="330"/>
      <c r="AS1" s="331"/>
      <c r="AT1" s="326" t="str">
        <f>AK1</f>
        <v>podsumowanie tygodnia</v>
      </c>
      <c r="AU1" s="329">
        <f>AL1+1</f>
        <v>5</v>
      </c>
      <c r="AV1" s="330"/>
      <c r="AW1" s="330"/>
      <c r="AX1" s="330"/>
      <c r="AY1" s="330"/>
      <c r="AZ1" s="330"/>
      <c r="BA1" s="330"/>
      <c r="BB1" s="331"/>
    </row>
    <row r="2" spans="1:54" ht="9.9499999999999993" customHeight="1" x14ac:dyDescent="0.2">
      <c r="B2" s="341"/>
      <c r="C2" s="361"/>
      <c r="D2" s="361"/>
      <c r="E2" s="361"/>
      <c r="F2" s="366" t="str">
        <f>Wydruk!C5</f>
        <v>Miejskie Przedszkole nr 34 im. Kubusia Puchatka i Jego Przyjaciół z Oddziałami Integracyjnymi</v>
      </c>
      <c r="G2" s="367"/>
      <c r="H2" s="57"/>
      <c r="I2" s="363"/>
      <c r="J2" s="327"/>
      <c r="K2" s="335" t="s">
        <v>2</v>
      </c>
      <c r="L2" s="332">
        <f>IF(kwiecień!AU19=0,kwiecień!AV2,kwiecień!BB2+1)</f>
        <v>43934</v>
      </c>
      <c r="M2" s="332">
        <f t="shared" ref="M2:R2" si="0">L2+1</f>
        <v>43935</v>
      </c>
      <c r="N2" s="332">
        <f t="shared" si="0"/>
        <v>43936</v>
      </c>
      <c r="O2" s="332">
        <f t="shared" si="0"/>
        <v>43937</v>
      </c>
      <c r="P2" s="332">
        <f t="shared" si="0"/>
        <v>43938</v>
      </c>
      <c r="Q2" s="325">
        <f t="shared" si="0"/>
        <v>43939</v>
      </c>
      <c r="R2" s="349">
        <f t="shared" si="0"/>
        <v>43940</v>
      </c>
      <c r="S2" s="327"/>
      <c r="T2" s="335" t="str">
        <f>K2</f>
        <v>suma</v>
      </c>
      <c r="U2" s="332">
        <f>R2+1</f>
        <v>43941</v>
      </c>
      <c r="V2" s="332">
        <f t="shared" ref="V2:AA2" si="1">U2+1</f>
        <v>43942</v>
      </c>
      <c r="W2" s="332">
        <f t="shared" si="1"/>
        <v>43943</v>
      </c>
      <c r="X2" s="332">
        <f t="shared" si="1"/>
        <v>43944</v>
      </c>
      <c r="Y2" s="332">
        <f t="shared" si="1"/>
        <v>43945</v>
      </c>
      <c r="Z2" s="325">
        <f t="shared" si="1"/>
        <v>43946</v>
      </c>
      <c r="AA2" s="349">
        <f t="shared" si="1"/>
        <v>43947</v>
      </c>
      <c r="AB2" s="327"/>
      <c r="AC2" s="335" t="str">
        <f>T2</f>
        <v>suma</v>
      </c>
      <c r="AD2" s="332">
        <f>AA2+1</f>
        <v>43948</v>
      </c>
      <c r="AE2" s="332">
        <f t="shared" ref="AE2:AJ2" si="2">AD2+1</f>
        <v>43949</v>
      </c>
      <c r="AF2" s="332">
        <f t="shared" si="2"/>
        <v>43950</v>
      </c>
      <c r="AG2" s="332">
        <f t="shared" si="2"/>
        <v>43951</v>
      </c>
      <c r="AH2" s="332">
        <f t="shared" si="2"/>
        <v>43952</v>
      </c>
      <c r="AI2" s="325">
        <f t="shared" si="2"/>
        <v>43953</v>
      </c>
      <c r="AJ2" s="349">
        <f t="shared" si="2"/>
        <v>43954</v>
      </c>
      <c r="AK2" s="327"/>
      <c r="AL2" s="335" t="str">
        <f>AC2</f>
        <v>suma</v>
      </c>
      <c r="AM2" s="332">
        <f>AJ2+1</f>
        <v>43955</v>
      </c>
      <c r="AN2" s="332">
        <f t="shared" ref="AN2:AS2" si="3">AM2+1</f>
        <v>43956</v>
      </c>
      <c r="AO2" s="332">
        <f t="shared" si="3"/>
        <v>43957</v>
      </c>
      <c r="AP2" s="332">
        <f t="shared" si="3"/>
        <v>43958</v>
      </c>
      <c r="AQ2" s="332">
        <f t="shared" si="3"/>
        <v>43959</v>
      </c>
      <c r="AR2" s="325">
        <f t="shared" si="3"/>
        <v>43960</v>
      </c>
      <c r="AS2" s="349">
        <f t="shared" si="3"/>
        <v>43961</v>
      </c>
      <c r="AT2" s="327"/>
      <c r="AU2" s="335" t="str">
        <f>AC2</f>
        <v>suma</v>
      </c>
      <c r="AV2" s="332">
        <f>AS2+1</f>
        <v>43962</v>
      </c>
      <c r="AW2" s="332">
        <f t="shared" ref="AW2:BB2" si="4">AV2+1</f>
        <v>43963</v>
      </c>
      <c r="AX2" s="332">
        <f t="shared" si="4"/>
        <v>43964</v>
      </c>
      <c r="AY2" s="332">
        <f t="shared" si="4"/>
        <v>43965</v>
      </c>
      <c r="AZ2" s="332">
        <f t="shared" si="4"/>
        <v>43966</v>
      </c>
      <c r="BA2" s="325">
        <f t="shared" si="4"/>
        <v>43967</v>
      </c>
      <c r="BB2" s="349">
        <f t="shared" si="4"/>
        <v>43968</v>
      </c>
    </row>
    <row r="3" spans="1:54" ht="9.9499999999999993" customHeight="1" x14ac:dyDescent="0.2">
      <c r="B3" s="341"/>
      <c r="C3" s="352"/>
      <c r="D3" s="353"/>
      <c r="E3" s="60" t="str">
        <f>wrzesień!E3</f>
        <v>komórki nieaktywne</v>
      </c>
      <c r="F3" s="366"/>
      <c r="G3" s="367"/>
      <c r="H3" s="57"/>
      <c r="I3" s="363"/>
      <c r="J3" s="327"/>
      <c r="K3" s="335"/>
      <c r="L3" s="332"/>
      <c r="M3" s="332"/>
      <c r="N3" s="332"/>
      <c r="O3" s="332"/>
      <c r="P3" s="332"/>
      <c r="Q3" s="325"/>
      <c r="R3" s="349"/>
      <c r="S3" s="327"/>
      <c r="T3" s="335"/>
      <c r="U3" s="332"/>
      <c r="V3" s="332"/>
      <c r="W3" s="332"/>
      <c r="X3" s="332"/>
      <c r="Y3" s="332"/>
      <c r="Z3" s="325"/>
      <c r="AA3" s="349"/>
      <c r="AB3" s="327"/>
      <c r="AC3" s="335"/>
      <c r="AD3" s="332"/>
      <c r="AE3" s="332"/>
      <c r="AF3" s="332"/>
      <c r="AG3" s="332"/>
      <c r="AH3" s="332"/>
      <c r="AI3" s="325"/>
      <c r="AJ3" s="349"/>
      <c r="AK3" s="327"/>
      <c r="AL3" s="335"/>
      <c r="AM3" s="332"/>
      <c r="AN3" s="332"/>
      <c r="AO3" s="332"/>
      <c r="AP3" s="332"/>
      <c r="AQ3" s="332"/>
      <c r="AR3" s="325"/>
      <c r="AS3" s="349"/>
      <c r="AT3" s="327"/>
      <c r="AU3" s="335"/>
      <c r="AV3" s="332"/>
      <c r="AW3" s="332"/>
      <c r="AX3" s="332"/>
      <c r="AY3" s="332"/>
      <c r="AZ3" s="332"/>
      <c r="BA3" s="325"/>
      <c r="BB3" s="349"/>
    </row>
    <row r="4" spans="1:54" ht="9.9499999999999993" customHeight="1" x14ac:dyDescent="0.2">
      <c r="B4" s="341"/>
      <c r="C4" s="354"/>
      <c r="D4" s="355"/>
      <c r="E4" s="60" t="str">
        <f>wrzesień!E4</f>
        <v>obliczenia automatyczne</v>
      </c>
      <c r="F4" s="366"/>
      <c r="G4" s="367"/>
      <c r="H4" s="57"/>
      <c r="I4" s="363"/>
      <c r="J4" s="327"/>
      <c r="K4" s="335"/>
      <c r="L4" s="332"/>
      <c r="M4" s="332"/>
      <c r="N4" s="332"/>
      <c r="O4" s="332"/>
      <c r="P4" s="332"/>
      <c r="Q4" s="325"/>
      <c r="R4" s="349"/>
      <c r="S4" s="327"/>
      <c r="T4" s="335"/>
      <c r="U4" s="332"/>
      <c r="V4" s="332"/>
      <c r="W4" s="332"/>
      <c r="X4" s="332"/>
      <c r="Y4" s="332"/>
      <c r="Z4" s="325"/>
      <c r="AA4" s="349"/>
      <c r="AB4" s="327"/>
      <c r="AC4" s="335"/>
      <c r="AD4" s="332"/>
      <c r="AE4" s="332"/>
      <c r="AF4" s="332"/>
      <c r="AG4" s="332"/>
      <c r="AH4" s="332"/>
      <c r="AI4" s="325"/>
      <c r="AJ4" s="349"/>
      <c r="AK4" s="327"/>
      <c r="AL4" s="335"/>
      <c r="AM4" s="332"/>
      <c r="AN4" s="332"/>
      <c r="AO4" s="332"/>
      <c r="AP4" s="332"/>
      <c r="AQ4" s="332"/>
      <c r="AR4" s="325"/>
      <c r="AS4" s="349"/>
      <c r="AT4" s="327"/>
      <c r="AU4" s="335"/>
      <c r="AV4" s="332"/>
      <c r="AW4" s="332"/>
      <c r="AX4" s="332"/>
      <c r="AY4" s="332"/>
      <c r="AZ4" s="332"/>
      <c r="BA4" s="325"/>
      <c r="BB4" s="349"/>
    </row>
    <row r="5" spans="1:54" ht="9.9499999999999993" customHeight="1" x14ac:dyDescent="0.2">
      <c r="B5" s="341"/>
      <c r="C5" s="356"/>
      <c r="D5" s="357"/>
      <c r="E5" s="60" t="str">
        <f>wrzesień!E5</f>
        <v>wypełnienia raz w roku</v>
      </c>
      <c r="F5" s="366"/>
      <c r="G5" s="367"/>
      <c r="H5" s="57"/>
      <c r="I5" s="363"/>
      <c r="J5" s="327"/>
      <c r="K5" s="335"/>
      <c r="L5" s="332"/>
      <c r="M5" s="332"/>
      <c r="N5" s="332"/>
      <c r="O5" s="332"/>
      <c r="P5" s="332"/>
      <c r="Q5" s="325"/>
      <c r="R5" s="349"/>
      <c r="S5" s="327"/>
      <c r="T5" s="335"/>
      <c r="U5" s="332"/>
      <c r="V5" s="332"/>
      <c r="W5" s="332"/>
      <c r="X5" s="332"/>
      <c r="Y5" s="332"/>
      <c r="Z5" s="325"/>
      <c r="AA5" s="349"/>
      <c r="AB5" s="327"/>
      <c r="AC5" s="335"/>
      <c r="AD5" s="332"/>
      <c r="AE5" s="332"/>
      <c r="AF5" s="332"/>
      <c r="AG5" s="332"/>
      <c r="AH5" s="332"/>
      <c r="AI5" s="325"/>
      <c r="AJ5" s="349"/>
      <c r="AK5" s="327"/>
      <c r="AL5" s="335"/>
      <c r="AM5" s="332"/>
      <c r="AN5" s="332"/>
      <c r="AO5" s="332"/>
      <c r="AP5" s="332"/>
      <c r="AQ5" s="332"/>
      <c r="AR5" s="325"/>
      <c r="AS5" s="349"/>
      <c r="AT5" s="327"/>
      <c r="AU5" s="335"/>
      <c r="AV5" s="332"/>
      <c r="AW5" s="332"/>
      <c r="AX5" s="332"/>
      <c r="AY5" s="332"/>
      <c r="AZ5" s="332"/>
      <c r="BA5" s="325"/>
      <c r="BB5" s="349"/>
    </row>
    <row r="6" spans="1:54" ht="9.9499999999999993" customHeight="1" x14ac:dyDescent="0.2">
      <c r="B6" s="341"/>
      <c r="C6" s="358"/>
      <c r="D6" s="359"/>
      <c r="E6" s="60" t="str">
        <f>wrzesień!E6</f>
        <v>wypełnienia co miesiąc</v>
      </c>
      <c r="F6" s="366"/>
      <c r="G6" s="367"/>
      <c r="H6" s="57"/>
      <c r="I6" s="363"/>
      <c r="J6" s="327"/>
      <c r="K6" s="335"/>
      <c r="L6" s="332"/>
      <c r="M6" s="332"/>
      <c r="N6" s="332"/>
      <c r="O6" s="332"/>
      <c r="P6" s="332"/>
      <c r="Q6" s="325"/>
      <c r="R6" s="349"/>
      <c r="S6" s="327"/>
      <c r="T6" s="335"/>
      <c r="U6" s="332"/>
      <c r="V6" s="332"/>
      <c r="W6" s="332"/>
      <c r="X6" s="332"/>
      <c r="Y6" s="332"/>
      <c r="Z6" s="325"/>
      <c r="AA6" s="349"/>
      <c r="AB6" s="327"/>
      <c r="AC6" s="335"/>
      <c r="AD6" s="332"/>
      <c r="AE6" s="332"/>
      <c r="AF6" s="332"/>
      <c r="AG6" s="332"/>
      <c r="AH6" s="332"/>
      <c r="AI6" s="325"/>
      <c r="AJ6" s="349"/>
      <c r="AK6" s="327"/>
      <c r="AL6" s="335"/>
      <c r="AM6" s="332"/>
      <c r="AN6" s="332"/>
      <c r="AO6" s="332"/>
      <c r="AP6" s="332"/>
      <c r="AQ6" s="332"/>
      <c r="AR6" s="325"/>
      <c r="AS6" s="349"/>
      <c r="AT6" s="327"/>
      <c r="AU6" s="335"/>
      <c r="AV6" s="332"/>
      <c r="AW6" s="332"/>
      <c r="AX6" s="332"/>
      <c r="AY6" s="332"/>
      <c r="AZ6" s="332"/>
      <c r="BA6" s="325"/>
      <c r="BB6" s="349"/>
    </row>
    <row r="7" spans="1:54" s="4" customFormat="1" ht="9.9499999999999993" customHeight="1" x14ac:dyDescent="0.2">
      <c r="B7" s="341"/>
      <c r="C7" s="375"/>
      <c r="D7" s="375"/>
      <c r="E7" s="375"/>
      <c r="F7" s="366"/>
      <c r="G7" s="367"/>
      <c r="H7" s="57"/>
      <c r="I7" s="363"/>
      <c r="J7" s="327"/>
      <c r="K7" s="370"/>
      <c r="L7" s="332"/>
      <c r="M7" s="332"/>
      <c r="N7" s="332"/>
      <c r="O7" s="332"/>
      <c r="P7" s="332"/>
      <c r="Q7" s="325"/>
      <c r="R7" s="349"/>
      <c r="S7" s="327"/>
      <c r="T7" s="335"/>
      <c r="U7" s="332"/>
      <c r="V7" s="332"/>
      <c r="W7" s="332"/>
      <c r="X7" s="332"/>
      <c r="Y7" s="332"/>
      <c r="Z7" s="325"/>
      <c r="AA7" s="349"/>
      <c r="AB7" s="327"/>
      <c r="AC7" s="335"/>
      <c r="AD7" s="332"/>
      <c r="AE7" s="332"/>
      <c r="AF7" s="332"/>
      <c r="AG7" s="332"/>
      <c r="AH7" s="332"/>
      <c r="AI7" s="325"/>
      <c r="AJ7" s="349"/>
      <c r="AK7" s="327"/>
      <c r="AL7" s="335"/>
      <c r="AM7" s="332"/>
      <c r="AN7" s="332"/>
      <c r="AO7" s="332"/>
      <c r="AP7" s="332"/>
      <c r="AQ7" s="332"/>
      <c r="AR7" s="325"/>
      <c r="AS7" s="349"/>
      <c r="AT7" s="327"/>
      <c r="AU7" s="335" t="s">
        <v>2</v>
      </c>
      <c r="AV7" s="332"/>
      <c r="AW7" s="332"/>
      <c r="AX7" s="332"/>
      <c r="AY7" s="332"/>
      <c r="AZ7" s="332"/>
      <c r="BA7" s="325"/>
      <c r="BB7" s="349"/>
    </row>
    <row r="8" spans="1:54" s="5" customFormat="1" ht="13.5" customHeight="1" thickBot="1" x14ac:dyDescent="0.25">
      <c r="B8" s="342"/>
      <c r="C8" s="376"/>
      <c r="D8" s="376"/>
      <c r="E8" s="376"/>
      <c r="F8" s="368"/>
      <c r="G8" s="369"/>
      <c r="H8" s="57"/>
      <c r="I8" s="364"/>
      <c r="J8" s="328"/>
      <c r="K8" s="371"/>
      <c r="L8" s="13" t="s">
        <v>5</v>
      </c>
      <c r="M8" s="13" t="s">
        <v>6</v>
      </c>
      <c r="N8" s="13" t="s">
        <v>7</v>
      </c>
      <c r="O8" s="15" t="s">
        <v>8</v>
      </c>
      <c r="P8" s="13" t="s">
        <v>9</v>
      </c>
      <c r="Q8" s="25" t="s">
        <v>10</v>
      </c>
      <c r="R8" s="14" t="s">
        <v>11</v>
      </c>
      <c r="S8" s="328"/>
      <c r="T8" s="336"/>
      <c r="U8" s="13" t="s">
        <v>5</v>
      </c>
      <c r="V8" s="13" t="s">
        <v>6</v>
      </c>
      <c r="W8" s="13" t="s">
        <v>7</v>
      </c>
      <c r="X8" s="13" t="s">
        <v>8</v>
      </c>
      <c r="Y8" s="13" t="s">
        <v>9</v>
      </c>
      <c r="Z8" s="25" t="s">
        <v>10</v>
      </c>
      <c r="AA8" s="14" t="s">
        <v>11</v>
      </c>
      <c r="AB8" s="328"/>
      <c r="AC8" s="336"/>
      <c r="AD8" s="13" t="s">
        <v>5</v>
      </c>
      <c r="AE8" s="13" t="s">
        <v>6</v>
      </c>
      <c r="AF8" s="13" t="s">
        <v>7</v>
      </c>
      <c r="AG8" s="13" t="s">
        <v>8</v>
      </c>
      <c r="AH8" s="13" t="s">
        <v>9</v>
      </c>
      <c r="AI8" s="25" t="s">
        <v>10</v>
      </c>
      <c r="AJ8" s="14" t="s">
        <v>11</v>
      </c>
      <c r="AK8" s="328"/>
      <c r="AL8" s="336"/>
      <c r="AM8" s="13" t="s">
        <v>5</v>
      </c>
      <c r="AN8" s="13" t="s">
        <v>6</v>
      </c>
      <c r="AO8" s="13" t="s">
        <v>7</v>
      </c>
      <c r="AP8" s="13" t="s">
        <v>8</v>
      </c>
      <c r="AQ8" s="13" t="s">
        <v>9</v>
      </c>
      <c r="AR8" s="25" t="s">
        <v>10</v>
      </c>
      <c r="AS8" s="14" t="s">
        <v>11</v>
      </c>
      <c r="AT8" s="328"/>
      <c r="AU8" s="336"/>
      <c r="AV8" s="13" t="s">
        <v>5</v>
      </c>
      <c r="AW8" s="13" t="s">
        <v>6</v>
      </c>
      <c r="AX8" s="13" t="s">
        <v>7</v>
      </c>
      <c r="AY8" s="13" t="s">
        <v>8</v>
      </c>
      <c r="AZ8" s="13" t="s">
        <v>9</v>
      </c>
      <c r="BA8" s="25" t="s">
        <v>10</v>
      </c>
      <c r="BB8" s="14" t="s">
        <v>11</v>
      </c>
    </row>
    <row r="9" spans="1:54" s="5" customFormat="1" ht="15.75" hidden="1" x14ac:dyDescent="0.2">
      <c r="B9" s="8"/>
      <c r="C9" s="9"/>
      <c r="D9" s="9"/>
      <c r="E9" s="9"/>
      <c r="F9" s="71"/>
      <c r="G9" s="70"/>
      <c r="H9" s="70"/>
      <c r="I9" s="70"/>
      <c r="J9" s="12"/>
      <c r="K9" s="27"/>
      <c r="L9" s="11">
        <f>MONTH(L2)</f>
        <v>4</v>
      </c>
      <c r="M9" s="11">
        <f t="shared" ref="M9:R9" si="5">MONTH(M2)</f>
        <v>4</v>
      </c>
      <c r="N9" s="11">
        <f t="shared" si="5"/>
        <v>4</v>
      </c>
      <c r="O9" s="11">
        <f t="shared" si="5"/>
        <v>4</v>
      </c>
      <c r="P9" s="11">
        <f t="shared" si="5"/>
        <v>4</v>
      </c>
      <c r="Q9" s="11">
        <f t="shared" si="5"/>
        <v>4</v>
      </c>
      <c r="R9" s="19">
        <f t="shared" si="5"/>
        <v>4</v>
      </c>
      <c r="S9" s="21"/>
      <c r="T9" s="20"/>
      <c r="U9" s="11">
        <f t="shared" ref="U9:AA9" si="6">MONTH(U2)</f>
        <v>4</v>
      </c>
      <c r="V9" s="11">
        <f t="shared" si="6"/>
        <v>4</v>
      </c>
      <c r="W9" s="11">
        <f t="shared" si="6"/>
        <v>4</v>
      </c>
      <c r="X9" s="11">
        <f t="shared" si="6"/>
        <v>4</v>
      </c>
      <c r="Y9" s="11">
        <f t="shared" si="6"/>
        <v>4</v>
      </c>
      <c r="Z9" s="11">
        <f t="shared" si="6"/>
        <v>4</v>
      </c>
      <c r="AA9" s="19">
        <f t="shared" si="6"/>
        <v>4</v>
      </c>
      <c r="AB9" s="21"/>
      <c r="AC9" s="28"/>
      <c r="AD9" s="11">
        <f t="shared" ref="AD9:AJ9" si="7">MONTH(AD2)</f>
        <v>4</v>
      </c>
      <c r="AE9" s="11">
        <f t="shared" si="7"/>
        <v>4</v>
      </c>
      <c r="AF9" s="11">
        <f t="shared" si="7"/>
        <v>4</v>
      </c>
      <c r="AG9" s="11">
        <f t="shared" si="7"/>
        <v>4</v>
      </c>
      <c r="AH9" s="11">
        <f t="shared" si="7"/>
        <v>5</v>
      </c>
      <c r="AI9" s="11">
        <f t="shared" si="7"/>
        <v>5</v>
      </c>
      <c r="AJ9" s="19">
        <f t="shared" si="7"/>
        <v>5</v>
      </c>
      <c r="AK9" s="21"/>
      <c r="AL9" s="20"/>
      <c r="AM9" s="11">
        <f t="shared" ref="AM9:AS9" si="8">MONTH(AM2)</f>
        <v>5</v>
      </c>
      <c r="AN9" s="11">
        <f t="shared" si="8"/>
        <v>5</v>
      </c>
      <c r="AO9" s="11">
        <f t="shared" si="8"/>
        <v>5</v>
      </c>
      <c r="AP9" s="11">
        <f t="shared" si="8"/>
        <v>5</v>
      </c>
      <c r="AQ9" s="11">
        <f t="shared" si="8"/>
        <v>5</v>
      </c>
      <c r="AR9" s="11">
        <f t="shared" si="8"/>
        <v>5</v>
      </c>
      <c r="AS9" s="19">
        <f t="shared" si="8"/>
        <v>5</v>
      </c>
      <c r="AT9" s="21"/>
      <c r="AU9" s="28"/>
      <c r="AV9" s="11">
        <f t="shared" ref="AV9:BB9" si="9">MONTH(AV2)</f>
        <v>5</v>
      </c>
      <c r="AW9" s="11">
        <f t="shared" si="9"/>
        <v>5</v>
      </c>
      <c r="AX9" s="11">
        <f t="shared" si="9"/>
        <v>5</v>
      </c>
      <c r="AY9" s="11">
        <f t="shared" si="9"/>
        <v>5</v>
      </c>
      <c r="AZ9" s="11">
        <f t="shared" si="9"/>
        <v>5</v>
      </c>
      <c r="BA9" s="11">
        <f t="shared" si="9"/>
        <v>5</v>
      </c>
      <c r="BB9" s="24">
        <f t="shared" si="9"/>
        <v>5</v>
      </c>
    </row>
    <row r="10" spans="1:54" s="18" customFormat="1" hidden="1" x14ac:dyDescent="0.2">
      <c r="A10" s="72"/>
      <c r="B10" s="73">
        <v>1</v>
      </c>
      <c r="C10" s="73">
        <f>B10+1</f>
        <v>2</v>
      </c>
      <c r="D10" s="73">
        <f t="shared" ref="D10:BB10" si="10">C10+1</f>
        <v>3</v>
      </c>
      <c r="E10" s="73">
        <f t="shared" si="10"/>
        <v>4</v>
      </c>
      <c r="F10" s="73">
        <f t="shared" si="10"/>
        <v>5</v>
      </c>
      <c r="G10" s="73">
        <f t="shared" si="10"/>
        <v>6</v>
      </c>
      <c r="H10" s="73">
        <f t="shared" si="10"/>
        <v>7</v>
      </c>
      <c r="I10" s="73">
        <f t="shared" si="10"/>
        <v>8</v>
      </c>
      <c r="J10" s="73">
        <f t="shared" si="10"/>
        <v>9</v>
      </c>
      <c r="K10" s="73">
        <f t="shared" si="10"/>
        <v>10</v>
      </c>
      <c r="L10" s="73">
        <f t="shared" si="10"/>
        <v>11</v>
      </c>
      <c r="M10" s="73">
        <f t="shared" si="10"/>
        <v>12</v>
      </c>
      <c r="N10" s="73">
        <f t="shared" si="10"/>
        <v>13</v>
      </c>
      <c r="O10" s="73">
        <f t="shared" si="10"/>
        <v>14</v>
      </c>
      <c r="P10" s="73">
        <f t="shared" si="10"/>
        <v>15</v>
      </c>
      <c r="Q10" s="73">
        <f t="shared" si="10"/>
        <v>16</v>
      </c>
      <c r="R10" s="73">
        <f t="shared" si="10"/>
        <v>17</v>
      </c>
      <c r="S10" s="73">
        <f t="shared" si="10"/>
        <v>18</v>
      </c>
      <c r="T10" s="73">
        <f t="shared" si="10"/>
        <v>19</v>
      </c>
      <c r="U10" s="73">
        <f t="shared" si="10"/>
        <v>20</v>
      </c>
      <c r="V10" s="73">
        <f t="shared" si="10"/>
        <v>21</v>
      </c>
      <c r="W10" s="73">
        <f t="shared" si="10"/>
        <v>22</v>
      </c>
      <c r="X10" s="73">
        <f t="shared" si="10"/>
        <v>23</v>
      </c>
      <c r="Y10" s="73">
        <f t="shared" si="10"/>
        <v>24</v>
      </c>
      <c r="Z10" s="73">
        <f t="shared" si="10"/>
        <v>25</v>
      </c>
      <c r="AA10" s="73">
        <f t="shared" si="10"/>
        <v>26</v>
      </c>
      <c r="AB10" s="73">
        <f t="shared" si="10"/>
        <v>27</v>
      </c>
      <c r="AC10" s="73">
        <f t="shared" si="10"/>
        <v>28</v>
      </c>
      <c r="AD10" s="73">
        <f t="shared" si="10"/>
        <v>29</v>
      </c>
      <c r="AE10" s="73">
        <f t="shared" si="10"/>
        <v>30</v>
      </c>
      <c r="AF10" s="73">
        <f t="shared" si="10"/>
        <v>31</v>
      </c>
      <c r="AG10" s="73">
        <f t="shared" si="10"/>
        <v>32</v>
      </c>
      <c r="AH10" s="73">
        <f t="shared" si="10"/>
        <v>33</v>
      </c>
      <c r="AI10" s="73">
        <f t="shared" si="10"/>
        <v>34</v>
      </c>
      <c r="AJ10" s="73">
        <f t="shared" si="10"/>
        <v>35</v>
      </c>
      <c r="AK10" s="73">
        <f t="shared" si="10"/>
        <v>36</v>
      </c>
      <c r="AL10" s="73">
        <f t="shared" si="10"/>
        <v>37</v>
      </c>
      <c r="AM10" s="73">
        <f t="shared" si="10"/>
        <v>38</v>
      </c>
      <c r="AN10" s="73">
        <f t="shared" si="10"/>
        <v>39</v>
      </c>
      <c r="AO10" s="73">
        <f t="shared" si="10"/>
        <v>40</v>
      </c>
      <c r="AP10" s="73">
        <f t="shared" si="10"/>
        <v>41</v>
      </c>
      <c r="AQ10" s="73">
        <f t="shared" si="10"/>
        <v>42</v>
      </c>
      <c r="AR10" s="73">
        <f t="shared" si="10"/>
        <v>43</v>
      </c>
      <c r="AS10" s="73">
        <f t="shared" si="10"/>
        <v>44</v>
      </c>
      <c r="AT10" s="73">
        <f t="shared" si="10"/>
        <v>45</v>
      </c>
      <c r="AU10" s="73">
        <f t="shared" si="10"/>
        <v>46</v>
      </c>
      <c r="AV10" s="73">
        <f t="shared" si="10"/>
        <v>47</v>
      </c>
      <c r="AW10" s="73">
        <f t="shared" si="10"/>
        <v>48</v>
      </c>
      <c r="AX10" s="73">
        <f t="shared" si="10"/>
        <v>49</v>
      </c>
      <c r="AY10" s="73">
        <f t="shared" si="10"/>
        <v>50</v>
      </c>
      <c r="AZ10" s="73">
        <f t="shared" si="10"/>
        <v>51</v>
      </c>
      <c r="BA10" s="73">
        <f t="shared" si="10"/>
        <v>52</v>
      </c>
      <c r="BB10" s="73">
        <f t="shared" si="10"/>
        <v>53</v>
      </c>
    </row>
    <row r="11" spans="1:54" s="5" customFormat="1" ht="15.75" hidden="1" x14ac:dyDescent="0.2">
      <c r="B11" s="2"/>
      <c r="C11" s="56"/>
      <c r="D11" s="56"/>
      <c r="E11" s="56"/>
      <c r="F11" s="57"/>
      <c r="G11" s="57"/>
      <c r="H11" s="57"/>
      <c r="I11" s="57"/>
      <c r="J11" s="58"/>
      <c r="K11" s="59"/>
      <c r="L11" s="2"/>
      <c r="M11" s="2"/>
      <c r="N11" s="2"/>
      <c r="O11" s="2"/>
      <c r="P11" s="2"/>
      <c r="Q11" s="2"/>
      <c r="R11" s="2"/>
      <c r="S11" s="2"/>
      <c r="T11" s="58"/>
      <c r="U11" s="2"/>
      <c r="V11" s="2"/>
      <c r="W11" s="2"/>
      <c r="X11" s="2"/>
      <c r="Y11" s="2"/>
      <c r="Z11" s="2"/>
      <c r="AA11" s="2"/>
      <c r="AB11" s="2"/>
      <c r="AC11" s="59"/>
      <c r="AD11" s="2"/>
      <c r="AE11" s="2"/>
      <c r="AF11" s="2"/>
      <c r="AG11" s="2"/>
      <c r="AH11" s="2"/>
      <c r="AI11" s="2"/>
      <c r="AJ11" s="2"/>
      <c r="AK11" s="2"/>
      <c r="AL11" s="58"/>
      <c r="AM11" s="2"/>
      <c r="AN11" s="2"/>
      <c r="AO11" s="2"/>
      <c r="AP11" s="2"/>
      <c r="AQ11" s="2"/>
      <c r="AR11" s="2"/>
      <c r="AS11" s="2"/>
      <c r="AT11" s="2"/>
      <c r="AU11" s="59"/>
      <c r="AV11" s="2"/>
      <c r="AW11" s="2"/>
      <c r="AX11" s="2"/>
      <c r="AY11" s="2"/>
      <c r="AZ11" s="2"/>
      <c r="BA11" s="2"/>
      <c r="BB11" s="2"/>
    </row>
    <row r="12" spans="1:54" s="16" customFormat="1" ht="17.25" customHeight="1" thickBot="1" x14ac:dyDescent="0.25">
      <c r="A12" s="345" t="s">
        <v>59</v>
      </c>
      <c r="B12" s="346"/>
      <c r="C12" s="346"/>
      <c r="D12" s="346"/>
      <c r="E12" s="346"/>
      <c r="F12" s="346"/>
      <c r="G12" s="346"/>
      <c r="H12" s="346"/>
      <c r="I12" s="346"/>
      <c r="J12" s="346"/>
      <c r="K12" s="346"/>
      <c r="L12" s="346"/>
      <c r="M12" s="346"/>
      <c r="N12" s="346"/>
      <c r="O12" s="346"/>
      <c r="P12" s="346"/>
      <c r="Q12" s="346"/>
      <c r="R12" s="346"/>
      <c r="S12" s="346"/>
      <c r="T12" s="346"/>
      <c r="U12" s="346"/>
      <c r="V12" s="346"/>
      <c r="W12" s="346"/>
      <c r="X12" s="346"/>
      <c r="Y12" s="346"/>
      <c r="Z12" s="346"/>
      <c r="AA12" s="346"/>
      <c r="AB12" s="346"/>
      <c r="AC12" s="346"/>
      <c r="AD12" s="346"/>
      <c r="AE12" s="346"/>
      <c r="AF12" s="346"/>
      <c r="AG12" s="346"/>
      <c r="AH12" s="346"/>
      <c r="AI12" s="346"/>
      <c r="AJ12" s="346"/>
      <c r="AK12" s="346"/>
      <c r="AL12" s="346"/>
      <c r="AM12" s="346"/>
      <c r="AN12" s="346"/>
      <c r="AO12" s="346"/>
      <c r="AP12" s="346"/>
      <c r="AQ12" s="346"/>
      <c r="AR12" s="346"/>
      <c r="AS12" s="346"/>
      <c r="AT12" s="346"/>
      <c r="AU12" s="346"/>
      <c r="AV12" s="346"/>
      <c r="AW12" s="346"/>
      <c r="AX12" s="346"/>
      <c r="AY12" s="346"/>
      <c r="AZ12" s="346"/>
      <c r="BA12" s="346"/>
      <c r="BB12" s="347"/>
    </row>
    <row r="13" spans="1:54" ht="15.95" customHeight="1" thickTop="1" x14ac:dyDescent="0.2">
      <c r="A13" s="1" t="str">
        <f>IF(B13="","1. Niewypełnione",B13)</f>
        <v>1 Przykładowy Jan    WZÓR</v>
      </c>
      <c r="B13" s="337" t="s">
        <v>58</v>
      </c>
      <c r="C13" s="338"/>
      <c r="D13" s="338"/>
      <c r="E13" s="338"/>
      <c r="F13" s="156">
        <v>18</v>
      </c>
      <c r="G13" s="156">
        <f>F13</f>
        <v>18</v>
      </c>
      <c r="H13" s="171"/>
      <c r="I13" s="164">
        <f>K13+T13+AC13+AL13+AU13</f>
        <v>100</v>
      </c>
      <c r="J13" s="196">
        <f t="shared" ref="J13" si="11">IF(OR($B13=$B19,J16=0),0,ROUND((K14+P18)/J16,0))</f>
        <v>18</v>
      </c>
      <c r="K13" s="167">
        <f>SUM(L13:R13)</f>
        <v>20</v>
      </c>
      <c r="L13" s="143">
        <f>kwiecień!L13</f>
        <v>4</v>
      </c>
      <c r="M13" s="143">
        <f>kwiecień!M13</f>
        <v>3</v>
      </c>
      <c r="N13" s="143">
        <f>kwiecień!N13</f>
        <v>5</v>
      </c>
      <c r="O13" s="143">
        <f>kwiecień!O13</f>
        <v>2</v>
      </c>
      <c r="P13" s="144">
        <f>kwiecień!P13</f>
        <v>6</v>
      </c>
      <c r="Q13" s="145">
        <f>kwiecień!Q13</f>
        <v>0</v>
      </c>
      <c r="R13" s="147">
        <f>kwiecień!R13</f>
        <v>0</v>
      </c>
      <c r="S13" s="196">
        <f t="shared" ref="S13" si="12">IF(OR($B13=$B19,S16=0),0,ROUND((T14+Y18)/S16,0))</f>
        <v>18</v>
      </c>
      <c r="T13" s="142">
        <f>SUM(U13:AA13)</f>
        <v>20</v>
      </c>
      <c r="U13" s="143">
        <f>kwiecień!U13</f>
        <v>4</v>
      </c>
      <c r="V13" s="143">
        <f>kwiecień!V13</f>
        <v>3</v>
      </c>
      <c r="W13" s="143">
        <f>kwiecień!W13</f>
        <v>5</v>
      </c>
      <c r="X13" s="143">
        <f>kwiecień!X13</f>
        <v>2</v>
      </c>
      <c r="Y13" s="144">
        <f>kwiecień!Y13</f>
        <v>6</v>
      </c>
      <c r="Z13" s="145">
        <f>kwiecień!Z13</f>
        <v>0</v>
      </c>
      <c r="AA13" s="146">
        <f>kwiecień!AA13</f>
        <v>0</v>
      </c>
      <c r="AB13" s="196">
        <f t="shared" ref="AB13" si="13">IF(OR($B13=$B19,AB16=0),0,ROUND((AC14+AH18)/AB16,0))</f>
        <v>18</v>
      </c>
      <c r="AC13" s="142">
        <f>SUM(AD13:AJ13)</f>
        <v>20</v>
      </c>
      <c r="AD13" s="143">
        <f>kwiecień!AD13</f>
        <v>4</v>
      </c>
      <c r="AE13" s="143">
        <f>kwiecień!AE13</f>
        <v>3</v>
      </c>
      <c r="AF13" s="143">
        <f>kwiecień!AF13</f>
        <v>5</v>
      </c>
      <c r="AG13" s="143">
        <f>kwiecień!AG13</f>
        <v>2</v>
      </c>
      <c r="AH13" s="144">
        <f>kwiecień!AH13</f>
        <v>6</v>
      </c>
      <c r="AI13" s="145">
        <f>kwiecień!AI13</f>
        <v>0</v>
      </c>
      <c r="AJ13" s="146">
        <f>kwiecień!AJ13</f>
        <v>0</v>
      </c>
      <c r="AK13" s="196">
        <f t="shared" ref="AK13" si="14">IF(OR($B13=$B19,AK16=0),0,ROUND((AL14+AQ18)/AK16,0))</f>
        <v>18</v>
      </c>
      <c r="AL13" s="142">
        <f>SUM(AM13:AS13)</f>
        <v>20</v>
      </c>
      <c r="AM13" s="143">
        <f>kwiecień!AM13</f>
        <v>4</v>
      </c>
      <c r="AN13" s="143">
        <f>kwiecień!AN13</f>
        <v>3</v>
      </c>
      <c r="AO13" s="143">
        <f>kwiecień!AO13</f>
        <v>5</v>
      </c>
      <c r="AP13" s="143">
        <f>kwiecień!AP13</f>
        <v>2</v>
      </c>
      <c r="AQ13" s="144">
        <f>kwiecień!AQ13</f>
        <v>6</v>
      </c>
      <c r="AR13" s="145">
        <f>kwiecień!AR13</f>
        <v>0</v>
      </c>
      <c r="AS13" s="146">
        <f>kwiecień!AS13</f>
        <v>0</v>
      </c>
      <c r="AT13" s="196">
        <f t="shared" ref="AT13" si="15">IF(OR($B13=$B19,AT16=0),0,ROUND((AU14+AZ18)/AT16,0))</f>
        <v>18</v>
      </c>
      <c r="AU13" s="142">
        <f>SUM(AV13:BB13)</f>
        <v>20</v>
      </c>
      <c r="AV13" s="143">
        <f t="shared" ref="AV13" si="16">IF(SUM($AM$9:$AS$9)=SUM($AV$9:$BB$9),AM13,IF(AND(SUM($AV$9:$BB$9)&gt;42,SUM($AV$9:$BB$9)&lt;49),AM13,0))</f>
        <v>4</v>
      </c>
      <c r="AW13" s="143">
        <f t="shared" ref="AW13" si="17">IF(SUM($AM$9:$AS$9)=SUM($AV$9:$BB$9),AN13,IF(AND(SUM($AV$9:$BB$9)&gt;42,SUM($AV$9:$BB$9)&lt;49),AN13,0))</f>
        <v>3</v>
      </c>
      <c r="AX13" s="143">
        <f t="shared" ref="AX13" si="18">IF(SUM($AM$9:$AS$9)=SUM($AV$9:$BB$9),AO13,IF(AND(SUM($AV$9:$BB$9)&gt;42,SUM($AV$9:$BB$9)&lt;49),AO13,0))</f>
        <v>5</v>
      </c>
      <c r="AY13" s="143">
        <f t="shared" ref="AY13" si="19">IF(SUM($AM$9:$AS$9)=SUM($AV$9:$BB$9),AP13,IF(AND(SUM($AV$9:$BB$9)&gt;42,SUM($AV$9:$BB$9)&lt;49),AP13,0))</f>
        <v>2</v>
      </c>
      <c r="AZ13" s="144">
        <f t="shared" ref="AZ13" si="20">IF(SUM($AM$9:$AS$9)=SUM($AV$9:$BB$9),AQ13,IF(AND(SUM($AV$9:$BB$9)&gt;42,SUM($AV$9:$BB$9)&lt;49),AQ13,0))</f>
        <v>6</v>
      </c>
      <c r="BA13" s="145">
        <f t="shared" ref="BA13" si="21">IF(SUM($AM$9:$AS$9)=SUM($AV$9:$BB$9),AR13,IF(AND(SUM($AV$9:$BB$9)&gt;42,SUM($AV$9:$BB$9)&lt;49),AR13,0))</f>
        <v>0</v>
      </c>
      <c r="BB13" s="147">
        <f t="shared" ref="BB13" si="22">IF(SUM($AM$9:$AS$9)=SUM($AV$9:$BB$9),AS13,IF(AND(SUM($AV$9:$BB$9)&gt;42,SUM($AV$9:$BB$9)&lt;49),AS13,0))</f>
        <v>0</v>
      </c>
    </row>
    <row r="14" spans="1:54" ht="15.95" hidden="1" customHeight="1" x14ac:dyDescent="0.2">
      <c r="B14" s="157"/>
      <c r="C14" s="158"/>
      <c r="D14" s="158"/>
      <c r="E14" s="158"/>
      <c r="F14" s="121"/>
      <c r="G14" s="121"/>
      <c r="H14" s="120"/>
      <c r="I14" s="165">
        <f>K14+T14+AC14+AL14+AU14</f>
        <v>100</v>
      </c>
      <c r="J14" s="197">
        <f t="shared" ref="J14" si="23">7-COUNTIF(L13:R13,0)-COUNTIF(L13:R13,"")</f>
        <v>5</v>
      </c>
      <c r="K14" s="168">
        <f>SUM(L14:R14)</f>
        <v>20</v>
      </c>
      <c r="L14" s="35">
        <f t="shared" ref="L14:R14" si="24">IF($B7=$B13,L13+L8,L13)</f>
        <v>4</v>
      </c>
      <c r="M14" s="35">
        <f t="shared" si="24"/>
        <v>3</v>
      </c>
      <c r="N14" s="35">
        <f t="shared" si="24"/>
        <v>5</v>
      </c>
      <c r="O14" s="35">
        <f t="shared" si="24"/>
        <v>2</v>
      </c>
      <c r="P14" s="36">
        <f t="shared" si="24"/>
        <v>6</v>
      </c>
      <c r="Q14" s="37">
        <f t="shared" si="24"/>
        <v>0</v>
      </c>
      <c r="R14" s="148">
        <f t="shared" si="24"/>
        <v>0</v>
      </c>
      <c r="S14" s="197">
        <f t="shared" ref="S14" si="25">7-COUNTIF(U13:AA13,0)-COUNTIF(U13:AA13,"")</f>
        <v>5</v>
      </c>
      <c r="T14" s="168">
        <f>SUM(U14:AA14)</f>
        <v>20</v>
      </c>
      <c r="U14" s="35">
        <f t="shared" ref="U14:AA14" si="26">IF($B7=$B13,U13+U8,U13)</f>
        <v>4</v>
      </c>
      <c r="V14" s="35">
        <f t="shared" si="26"/>
        <v>3</v>
      </c>
      <c r="W14" s="35">
        <f t="shared" si="26"/>
        <v>5</v>
      </c>
      <c r="X14" s="35">
        <f t="shared" si="26"/>
        <v>2</v>
      </c>
      <c r="Y14" s="36">
        <f t="shared" si="26"/>
        <v>6</v>
      </c>
      <c r="Z14" s="37">
        <f t="shared" si="26"/>
        <v>0</v>
      </c>
      <c r="AA14" s="148">
        <f t="shared" si="26"/>
        <v>0</v>
      </c>
      <c r="AB14" s="197">
        <f t="shared" ref="AB14" si="27">7-COUNTIF(AD13:AJ13,0)-COUNTIF(AD13:AJ13,"")</f>
        <v>5</v>
      </c>
      <c r="AC14" s="168">
        <f>SUM(AD14:AJ14)</f>
        <v>20</v>
      </c>
      <c r="AD14" s="35">
        <f t="shared" ref="AD14:AJ14" si="28">IF($B7=$B13,AD13+AD8,AD13)</f>
        <v>4</v>
      </c>
      <c r="AE14" s="35">
        <f t="shared" si="28"/>
        <v>3</v>
      </c>
      <c r="AF14" s="35">
        <f t="shared" si="28"/>
        <v>5</v>
      </c>
      <c r="AG14" s="35">
        <f t="shared" si="28"/>
        <v>2</v>
      </c>
      <c r="AH14" s="36">
        <f t="shared" si="28"/>
        <v>6</v>
      </c>
      <c r="AI14" s="37">
        <f t="shared" si="28"/>
        <v>0</v>
      </c>
      <c r="AJ14" s="148">
        <f t="shared" si="28"/>
        <v>0</v>
      </c>
      <c r="AK14" s="197">
        <f t="shared" ref="AK14" si="29">7-COUNTIF(AM13:AS13,0)-COUNTIF(AM13:AS13,"")</f>
        <v>5</v>
      </c>
      <c r="AL14" s="168">
        <f>SUM(AM14:AS14)</f>
        <v>20</v>
      </c>
      <c r="AM14" s="35">
        <f t="shared" ref="AM14:AS14" si="30">IF($B7=$B13,AM13+AM8,AM13)</f>
        <v>4</v>
      </c>
      <c r="AN14" s="35">
        <f t="shared" si="30"/>
        <v>3</v>
      </c>
      <c r="AO14" s="35">
        <f t="shared" si="30"/>
        <v>5</v>
      </c>
      <c r="AP14" s="35">
        <f t="shared" si="30"/>
        <v>2</v>
      </c>
      <c r="AQ14" s="36">
        <f t="shared" si="30"/>
        <v>6</v>
      </c>
      <c r="AR14" s="37">
        <f t="shared" si="30"/>
        <v>0</v>
      </c>
      <c r="AS14" s="148">
        <f t="shared" si="30"/>
        <v>0</v>
      </c>
      <c r="AT14" s="197">
        <f t="shared" ref="AT14" si="31">7-COUNTIF(AV13:BB13,0)-COUNTIF(AV13:BB13,"")</f>
        <v>5</v>
      </c>
      <c r="AU14" s="168">
        <f>SUM(AV14:BB14)</f>
        <v>20</v>
      </c>
      <c r="AV14" s="35">
        <f t="shared" ref="AV14:BB14" si="32">IF($B7=$B13,AV13+AV8,AV13)</f>
        <v>4</v>
      </c>
      <c r="AW14" s="35">
        <f t="shared" si="32"/>
        <v>3</v>
      </c>
      <c r="AX14" s="35">
        <f t="shared" si="32"/>
        <v>5</v>
      </c>
      <c r="AY14" s="35">
        <f t="shared" si="32"/>
        <v>2</v>
      </c>
      <c r="AZ14" s="36">
        <f t="shared" si="32"/>
        <v>6</v>
      </c>
      <c r="BA14" s="37">
        <f t="shared" si="32"/>
        <v>0</v>
      </c>
      <c r="BB14" s="148">
        <f t="shared" si="32"/>
        <v>0</v>
      </c>
    </row>
    <row r="15" spans="1:54" ht="15.95" hidden="1" customHeight="1" x14ac:dyDescent="0.2">
      <c r="B15" s="159"/>
      <c r="C15" s="160"/>
      <c r="D15" s="160"/>
      <c r="E15" s="160"/>
      <c r="F15" s="121"/>
      <c r="G15" s="121"/>
      <c r="H15" s="121"/>
      <c r="I15" s="165">
        <f>K15+T15+AC15+AL15+AU15</f>
        <v>100</v>
      </c>
      <c r="J15" s="198">
        <f t="shared" ref="J15" si="33">IF($B13=$B7,COUNTIF(L15:R15,0),COUNTIF(L16:R16,0)+COUNTIF(L16:R16,""))</f>
        <v>2</v>
      </c>
      <c r="K15" s="169">
        <f>IF($B7=$B13,K16+K9,K16)</f>
        <v>20</v>
      </c>
      <c r="L15" s="40">
        <f>IF($B7=$B13,L16+L9,L16)</f>
        <v>4</v>
      </c>
      <c r="M15" s="40">
        <f t="shared" ref="M15:R15" si="34">IF($B7=$B13,M16+M9,M16)</f>
        <v>3</v>
      </c>
      <c r="N15" s="40">
        <f t="shared" si="34"/>
        <v>5</v>
      </c>
      <c r="O15" s="40">
        <f t="shared" si="34"/>
        <v>2</v>
      </c>
      <c r="P15" s="41">
        <f t="shared" si="34"/>
        <v>6</v>
      </c>
      <c r="Q15" s="42">
        <f t="shared" si="34"/>
        <v>0</v>
      </c>
      <c r="R15" s="149">
        <f t="shared" si="34"/>
        <v>0</v>
      </c>
      <c r="S15" s="198">
        <f t="shared" ref="S15" si="35">IF($B13=$B7,COUNTIF(U15:AA15,0),COUNTIF(U16:AA16,0)+COUNTIF(U16:AA16,""))</f>
        <v>2</v>
      </c>
      <c r="T15" s="169">
        <f t="shared" ref="T15:AA15" si="36">IF($B7=$B13,T16+T9,T16)</f>
        <v>20</v>
      </c>
      <c r="U15" s="40">
        <f t="shared" si="36"/>
        <v>4</v>
      </c>
      <c r="V15" s="40">
        <f t="shared" si="36"/>
        <v>3</v>
      </c>
      <c r="W15" s="40">
        <f t="shared" si="36"/>
        <v>5</v>
      </c>
      <c r="X15" s="40">
        <f t="shared" si="36"/>
        <v>2</v>
      </c>
      <c r="Y15" s="41">
        <f t="shared" si="36"/>
        <v>6</v>
      </c>
      <c r="Z15" s="42">
        <f t="shared" si="36"/>
        <v>0</v>
      </c>
      <c r="AA15" s="149">
        <f t="shared" si="36"/>
        <v>0</v>
      </c>
      <c r="AB15" s="198">
        <f t="shared" ref="AB15" si="37">IF($B13=$B7,COUNTIF(AD15:AJ15,0),COUNTIF(AD16:AJ16,0)+COUNTIF(AD16:AJ16,""))</f>
        <v>2</v>
      </c>
      <c r="AC15" s="169">
        <f t="shared" ref="AC15:AJ15" si="38">IF($B7=$B13,AC16+AC9,AC16)</f>
        <v>20</v>
      </c>
      <c r="AD15" s="40">
        <f t="shared" si="38"/>
        <v>4</v>
      </c>
      <c r="AE15" s="40">
        <f t="shared" si="38"/>
        <v>3</v>
      </c>
      <c r="AF15" s="40">
        <f t="shared" si="38"/>
        <v>5</v>
      </c>
      <c r="AG15" s="40">
        <f t="shared" si="38"/>
        <v>2</v>
      </c>
      <c r="AH15" s="41">
        <f t="shared" si="38"/>
        <v>6</v>
      </c>
      <c r="AI15" s="42">
        <f t="shared" si="38"/>
        <v>0</v>
      </c>
      <c r="AJ15" s="149">
        <f t="shared" si="38"/>
        <v>0</v>
      </c>
      <c r="AK15" s="198">
        <f t="shared" ref="AK15" si="39">IF($B13=$B7,COUNTIF(AM15:AS15,0),COUNTIF(AM16:AS16,0)+COUNTIF(AM16:AS16,""))</f>
        <v>2</v>
      </c>
      <c r="AL15" s="169">
        <f t="shared" ref="AL15:AS15" si="40">IF($B7=$B13,AL16+AL9,AL16)</f>
        <v>20</v>
      </c>
      <c r="AM15" s="40">
        <f t="shared" si="40"/>
        <v>4</v>
      </c>
      <c r="AN15" s="40">
        <f t="shared" si="40"/>
        <v>3</v>
      </c>
      <c r="AO15" s="40">
        <f t="shared" si="40"/>
        <v>5</v>
      </c>
      <c r="AP15" s="40">
        <f t="shared" si="40"/>
        <v>2</v>
      </c>
      <c r="AQ15" s="41">
        <f t="shared" si="40"/>
        <v>6</v>
      </c>
      <c r="AR15" s="42">
        <f t="shared" si="40"/>
        <v>0</v>
      </c>
      <c r="AS15" s="149">
        <f t="shared" si="40"/>
        <v>0</v>
      </c>
      <c r="AT15" s="198">
        <f t="shared" ref="AT15" si="41">IF($B13=$B7,COUNTIF(AV15:BB15,0),COUNTIF(AV16:BB16,0)+COUNTIF(AV16:BB16,""))</f>
        <v>2</v>
      </c>
      <c r="AU15" s="169">
        <f t="shared" ref="AU15:BB15" si="42">IF($B7=$B13,AU16+AU9,AU16)</f>
        <v>20</v>
      </c>
      <c r="AV15" s="40">
        <f t="shared" si="42"/>
        <v>4</v>
      </c>
      <c r="AW15" s="40">
        <f t="shared" si="42"/>
        <v>3</v>
      </c>
      <c r="AX15" s="40">
        <f t="shared" si="42"/>
        <v>5</v>
      </c>
      <c r="AY15" s="40">
        <f t="shared" si="42"/>
        <v>2</v>
      </c>
      <c r="AZ15" s="41">
        <f t="shared" si="42"/>
        <v>6</v>
      </c>
      <c r="BA15" s="42">
        <f t="shared" si="42"/>
        <v>0</v>
      </c>
      <c r="BB15" s="149">
        <f t="shared" si="42"/>
        <v>0</v>
      </c>
    </row>
    <row r="16" spans="1:54" ht="15.95" customHeight="1" x14ac:dyDescent="0.2">
      <c r="A16" s="1" t="str">
        <f>A13</f>
        <v>1 Przykładowy Jan    WZÓR</v>
      </c>
      <c r="B16" s="339">
        <v>0</v>
      </c>
      <c r="C16" s="348" t="s">
        <v>69</v>
      </c>
      <c r="D16" s="348"/>
      <c r="E16" s="348"/>
      <c r="F16" s="161">
        <f>wrzesień!F16</f>
        <v>4</v>
      </c>
      <c r="G16" s="161">
        <f>wrzesień!G16</f>
        <v>-1</v>
      </c>
      <c r="H16" s="122">
        <f>5-COUNTIF(AU13,0)-COUNTIF(AL13,0)-COUNTIF(AC13,0)-COUNTIF(T13,0)-COUNTIF(K13,0)</f>
        <v>5</v>
      </c>
      <c r="I16" s="165">
        <f>K16+T16+AC16+AL16+AU16</f>
        <v>100</v>
      </c>
      <c r="J16" s="199">
        <f t="shared" ref="J16" si="43">IF($B13=$B7,J10+IF($F13&lt;&gt;$G13,(K13+$G15-$G14)/$F13,K13/$F13),IF($F13&lt;&gt;G13,(K13+$G15-$G14)/$F13,K13/$F13))</f>
        <v>1.1111111111111112</v>
      </c>
      <c r="K16" s="170">
        <f>SUM(L16:R16)</f>
        <v>20</v>
      </c>
      <c r="L16" s="26">
        <f t="shared" ref="L16:R16" si="44">L13</f>
        <v>4</v>
      </c>
      <c r="M16" s="26">
        <f t="shared" si="44"/>
        <v>3</v>
      </c>
      <c r="N16" s="26">
        <f t="shared" si="44"/>
        <v>5</v>
      </c>
      <c r="O16" s="26">
        <f t="shared" si="44"/>
        <v>2</v>
      </c>
      <c r="P16" s="26">
        <f t="shared" si="44"/>
        <v>6</v>
      </c>
      <c r="Q16" s="29">
        <f t="shared" si="44"/>
        <v>0</v>
      </c>
      <c r="R16" s="150">
        <f t="shared" si="44"/>
        <v>0</v>
      </c>
      <c r="S16" s="199">
        <f t="shared" ref="S16" si="45">IF($B13=$B7,S10+IF($F13&lt;&gt;$G13,(T13+$G15-$G14)/$F13,T13/$F13),IF($F13&lt;&gt;P13,(T13+$G15-$G14)/$F13,T13/$F13))</f>
        <v>1.1111111111111112</v>
      </c>
      <c r="T16" s="170">
        <f>SUM(U16:AA16)</f>
        <v>20</v>
      </c>
      <c r="U16" s="26">
        <f t="shared" ref="U16:AA16" si="46">U13</f>
        <v>4</v>
      </c>
      <c r="V16" s="26">
        <f t="shared" si="46"/>
        <v>3</v>
      </c>
      <c r="W16" s="26">
        <f t="shared" si="46"/>
        <v>5</v>
      </c>
      <c r="X16" s="26">
        <f t="shared" si="46"/>
        <v>2</v>
      </c>
      <c r="Y16" s="26">
        <f t="shared" si="46"/>
        <v>6</v>
      </c>
      <c r="Z16" s="29">
        <f t="shared" si="46"/>
        <v>0</v>
      </c>
      <c r="AA16" s="150">
        <f t="shared" si="46"/>
        <v>0</v>
      </c>
      <c r="AB16" s="199">
        <f t="shared" ref="AB16" si="47">IF($B13=$B7,AB10+IF($F13&lt;&gt;$G13,(AC13+$G15-$G14)/$F13,AC13/$F13),IF($F13&lt;&gt;Y13,(AC13+$G15-$G14)/$F13,AC13/$F13))</f>
        <v>1.1111111111111112</v>
      </c>
      <c r="AC16" s="170">
        <f>SUM(AD16:AJ16)</f>
        <v>20</v>
      </c>
      <c r="AD16" s="26">
        <f t="shared" ref="AD16:AJ16" si="48">AD13</f>
        <v>4</v>
      </c>
      <c r="AE16" s="26">
        <f t="shared" si="48"/>
        <v>3</v>
      </c>
      <c r="AF16" s="26">
        <f t="shared" si="48"/>
        <v>5</v>
      </c>
      <c r="AG16" s="26">
        <f t="shared" si="48"/>
        <v>2</v>
      </c>
      <c r="AH16" s="26">
        <f t="shared" si="48"/>
        <v>6</v>
      </c>
      <c r="AI16" s="29">
        <f t="shared" si="48"/>
        <v>0</v>
      </c>
      <c r="AJ16" s="150">
        <f t="shared" si="48"/>
        <v>0</v>
      </c>
      <c r="AK16" s="199">
        <f t="shared" ref="AK16" si="49">IF($B13=$B7,AK10+IF($F13&lt;&gt;$G13,(AL13+$G15-$G14)/$F13,AL13/$F13),IF($F13&lt;&gt;AH13,(AL13+$G15-$G14)/$F13,AL13/$F13))</f>
        <v>1.1111111111111112</v>
      </c>
      <c r="AL16" s="170">
        <f>SUM(AM16:AS16)</f>
        <v>20</v>
      </c>
      <c r="AM16" s="26">
        <f t="shared" ref="AM16:AS16" si="50">AM13</f>
        <v>4</v>
      </c>
      <c r="AN16" s="26">
        <f t="shared" si="50"/>
        <v>3</v>
      </c>
      <c r="AO16" s="26">
        <f t="shared" si="50"/>
        <v>5</v>
      </c>
      <c r="AP16" s="26">
        <f t="shared" si="50"/>
        <v>2</v>
      </c>
      <c r="AQ16" s="26">
        <f t="shared" si="50"/>
        <v>6</v>
      </c>
      <c r="AR16" s="29">
        <f t="shared" si="50"/>
        <v>0</v>
      </c>
      <c r="AS16" s="150">
        <f t="shared" si="50"/>
        <v>0</v>
      </c>
      <c r="AT16" s="199">
        <f t="shared" ref="AT16" si="51">IF($B13=$B7,AT10+IF($F13&lt;&gt;$G13,(AU13+$G15-$G14)/$F13,AU13/$F13),IF($F13&lt;&gt;AQ13,(AU13+$G15-$G14)/$F13,AU13/$F13))</f>
        <v>1.1111111111111112</v>
      </c>
      <c r="AU16" s="170">
        <f>SUM(AV16:BB16)</f>
        <v>20</v>
      </c>
      <c r="AV16" s="26">
        <f>IF(SUM($AM$9:$AS$9)=SUM($AV$9:$BB$9),AV13,IF(AND(SUM($AV$9:$BB$9)&gt;42,SUM($AV$9:$BB$9)&lt;49),AV13,0))</f>
        <v>4</v>
      </c>
      <c r="AW16" s="26">
        <f t="shared" ref="AW16:BB16" si="52">IF(SUM($AM$9:$AS$9)=SUM($AV$9:$BB$9),AW13,IF(AND(SUM($AV$9:$BB$9)&gt;42,SUM($AV$9:$BB$9)&lt;49),AW13,0))</f>
        <v>3</v>
      </c>
      <c r="AX16" s="26">
        <f t="shared" si="52"/>
        <v>5</v>
      </c>
      <c r="AY16" s="26">
        <f t="shared" si="52"/>
        <v>2</v>
      </c>
      <c r="AZ16" s="26">
        <f t="shared" si="52"/>
        <v>6</v>
      </c>
      <c r="BA16" s="29">
        <f t="shared" si="52"/>
        <v>0</v>
      </c>
      <c r="BB16" s="150">
        <f t="shared" si="52"/>
        <v>0</v>
      </c>
    </row>
    <row r="17" spans="1:54" ht="15.95" customHeight="1" x14ac:dyDescent="0.2">
      <c r="A17" s="1" t="str">
        <f>A16</f>
        <v>1 Przykładowy Jan    WZÓR</v>
      </c>
      <c r="B17" s="339"/>
      <c r="C17" s="348"/>
      <c r="D17" s="348"/>
      <c r="E17" s="348"/>
      <c r="F17" s="161">
        <f>wrzesień!F17</f>
        <v>-3</v>
      </c>
      <c r="G17" s="161">
        <f>wrzesień!G17</f>
        <v>-2</v>
      </c>
      <c r="H17" s="123">
        <f>IF($B13=$B7,H11+F17,$F17)</f>
        <v>-3</v>
      </c>
      <c r="I17" s="165">
        <f>K17+T17+AC17+AL17+AU17</f>
        <v>0</v>
      </c>
      <c r="J17" s="200">
        <f t="shared" ref="J17" si="53">IF($H16=0,0,IF($B7=$B13,IF($H18&gt;0,$H18+J11,K13+J11),IF($H18&gt;0,$H18,K13)))</f>
        <v>20</v>
      </c>
      <c r="K17" s="170">
        <f>SUM(L17:R17)</f>
        <v>0</v>
      </c>
      <c r="L17" s="6"/>
      <c r="M17" s="6"/>
      <c r="N17" s="6"/>
      <c r="O17" s="6"/>
      <c r="P17" s="26"/>
      <c r="Q17" s="29"/>
      <c r="R17" s="150"/>
      <c r="S17" s="200">
        <f t="shared" ref="S17" si="54">IF($H16=0,0,IF($B7=$B13,IF($H18&gt;0,$H18+S11,T13+S11),IF($H18&gt;0,$H18,T13)))</f>
        <v>20</v>
      </c>
      <c r="T17" s="170">
        <f>SUM(U17:AA17)</f>
        <v>0</v>
      </c>
      <c r="U17" s="6"/>
      <c r="V17" s="6"/>
      <c r="W17" s="6"/>
      <c r="X17" s="6"/>
      <c r="Y17" s="26"/>
      <c r="Z17" s="29"/>
      <c r="AA17" s="150"/>
      <c r="AB17" s="200">
        <f t="shared" ref="AB17" si="55">IF($H16=0,0,IF($B7=$B13,IF($H18&gt;0,$H18+AB11,AC13+AB11),IF($H18&gt;0,$H18,AC13)))</f>
        <v>20</v>
      </c>
      <c r="AC17" s="170">
        <f>SUM(AD17:AJ17)</f>
        <v>0</v>
      </c>
      <c r="AD17" s="6"/>
      <c r="AE17" s="6"/>
      <c r="AF17" s="6"/>
      <c r="AG17" s="6"/>
      <c r="AH17" s="26"/>
      <c r="AI17" s="29"/>
      <c r="AJ17" s="150"/>
      <c r="AK17" s="200">
        <f t="shared" ref="AK17" si="56">IF($H16=0,0,IF($B7=$B13,IF($H18&gt;0,$H18+AK11,AL13+AK11),IF($H18&gt;0,$H18,AL13)))</f>
        <v>20</v>
      </c>
      <c r="AL17" s="170">
        <f>SUM(AM17:AS17)</f>
        <v>0</v>
      </c>
      <c r="AM17" s="6"/>
      <c r="AN17" s="6"/>
      <c r="AO17" s="6"/>
      <c r="AP17" s="6"/>
      <c r="AQ17" s="26"/>
      <c r="AR17" s="29"/>
      <c r="AS17" s="150"/>
      <c r="AT17" s="200">
        <f t="shared" ref="AT17" si="57">IF($H16=0,0,IF($B7=$B13,IF($H18&gt;0,$H18+AT11,AU13+AT11),IF($H18&gt;0,$H18,AU13)))</f>
        <v>20</v>
      </c>
      <c r="AU17" s="170">
        <f>SUM(AV17:BB17)</f>
        <v>0</v>
      </c>
      <c r="AV17" s="6"/>
      <c r="AW17" s="6"/>
      <c r="AX17" s="6"/>
      <c r="AY17" s="6"/>
      <c r="AZ17" s="26"/>
      <c r="BA17" s="29"/>
      <c r="BB17" s="150"/>
    </row>
    <row r="18" spans="1:54" ht="15.95" customHeight="1" thickBot="1" x14ac:dyDescent="0.25">
      <c r="A18" s="1" t="str">
        <f>A17</f>
        <v>1 Przykładowy Jan    WZÓR</v>
      </c>
      <c r="B18" s="343" t="str">
        <f>wrzesień!B18</f>
        <v>UWAGI / OSTRZEŻENIA / BŁĘDY</v>
      </c>
      <c r="C18" s="344"/>
      <c r="D18" s="344"/>
      <c r="E18" s="344"/>
      <c r="F18" s="162"/>
      <c r="G18" s="163"/>
      <c r="H18" s="172">
        <f>IF(OR($G18=0,$F18=0,$G18="",$F18=""),0,$G18/$F18)</f>
        <v>0</v>
      </c>
      <c r="I18" s="166"/>
      <c r="J18" s="201">
        <f t="shared" ref="J18" si="58">IF($B7=$B13,IF(L13+L8&gt;0,1,0)+IF(M13+M8&gt;0,1,0)+IF(N13+N8&gt;0,1,0)+IF(O13+O8&gt;0,1,0)+IF(P13+P8&gt;0,1,0)+IF(Q13+Q8&gt;0,1,0)+IF(R13+R8&gt;0,1,0),J14)</f>
        <v>5</v>
      </c>
      <c r="K18" s="202">
        <f t="shared" ref="K18" si="59">IF(OR($B13=$B19,J18=0,(K14-Q18+O18)&lt;=0),0,(K14-Q18+O18)/J18)</f>
        <v>3.6</v>
      </c>
      <c r="L18" s="151">
        <f t="shared" ref="L18" si="60">IF(K18*(7-J15)&lt;=0,0,K18*(7-J15))</f>
        <v>18</v>
      </c>
      <c r="M18" s="350">
        <f>ROUND(IF(OR(K15-K18*(7-J15)+P18&lt;0,$B13=$B19,K18&lt;=0,K15=0),0,IF(K15-K18*(7-J15)+P18&gt;Q18-O18+P18,Q18-O18+P18,K15-K18*(7-J15)+P18)),1)</f>
        <v>2</v>
      </c>
      <c r="N18" s="351"/>
      <c r="O18" s="152">
        <f t="shared" ref="O18" si="61">IF(OR($B13=$B19,J14=0),0,IF($B13=$B7,J13,$F13))</f>
        <v>18</v>
      </c>
      <c r="P18" s="153">
        <f t="shared" ref="P18" si="62">IF(OR($B13=$B19,J18=0),0,$G15-$G14)</f>
        <v>0</v>
      </c>
      <c r="Q18" s="154">
        <f t="shared" ref="Q18" si="63">IF(OR($B13=$B19,J18=0),0,J17)</f>
        <v>20</v>
      </c>
      <c r="R18" s="155">
        <f t="shared" ref="R18" si="64">IF($B13=$B19,0,K15)</f>
        <v>20</v>
      </c>
      <c r="S18" s="201">
        <f t="shared" ref="S18" si="65">IF($B7=$B13,IF(U13+U8&gt;0,1,0)+IF(V13+V8&gt;0,1,0)+IF(W13+W8&gt;0,1,0)+IF(X13+X8&gt;0,1,0)+IF(Y13+Y8&gt;0,1,0)+IF(Z13+Z8&gt;0,1,0)+IF(AA13+AA8&gt;0,1,0),S14)</f>
        <v>5</v>
      </c>
      <c r="T18" s="202">
        <f t="shared" ref="T18" si="66">IF(OR($B13=$B19,S18=0,(T14-Z18+X18)&lt;=0),0,(T14-Z18+X18)/S18)</f>
        <v>3.6</v>
      </c>
      <c r="U18" s="151">
        <f t="shared" ref="U18" si="67">IF(T18*(7-S15)&lt;=0,0,T18*(7-S15))</f>
        <v>18</v>
      </c>
      <c r="V18" s="350">
        <f>ROUND(IF(OR(T15-T18*(7-S15)+Y18&lt;0,$B13=$B19,T18&lt;=0,T15=0),0,IF(T15-T18*(7-S15)+Y18&gt;Z18-X18+Y18,Z18-X18+Y18,T15-T18*(7-S15)+Y18)),1)</f>
        <v>2</v>
      </c>
      <c r="W18" s="351"/>
      <c r="X18" s="152">
        <f t="shared" ref="X18" si="68">IF(OR($B13=$B19,S14=0),0,IF($B13=$B7,S13,$F13))</f>
        <v>18</v>
      </c>
      <c r="Y18" s="153">
        <f t="shared" ref="Y18" si="69">IF(OR($B13=$B19,S18=0),0,$G15-$G14)</f>
        <v>0</v>
      </c>
      <c r="Z18" s="154">
        <f t="shared" ref="Z18" si="70">IF(OR($B13=$B19,S18=0),0,S17)</f>
        <v>20</v>
      </c>
      <c r="AA18" s="155">
        <f t="shared" ref="AA18" si="71">IF($B13=$B19,0,T15)</f>
        <v>20</v>
      </c>
      <c r="AB18" s="201">
        <f t="shared" ref="AB18" si="72">IF($B7=$B13,IF(AD13+AD8&gt;0,1,0)+IF(AE13+AE8&gt;0,1,0)+IF(AF13+AF8&gt;0,1,0)+IF(AG13+AG8&gt;0,1,0)+IF(AH13+AH8&gt;0,1,0)+IF(AI13+AI8&gt;0,1,0)+IF(AJ13+AJ8&gt;0,1,0),AB14)</f>
        <v>5</v>
      </c>
      <c r="AC18" s="202">
        <f t="shared" ref="AC18" si="73">IF(OR($B13=$B19,AB18=0,(AC14-AI18+AG18)&lt;=0),0,(AC14-AI18+AG18)/AB18)</f>
        <v>3.6</v>
      </c>
      <c r="AD18" s="151">
        <f t="shared" ref="AD18" si="74">IF(AC18*(7-AB15)&lt;=0,0,AC18*(7-AB15))</f>
        <v>18</v>
      </c>
      <c r="AE18" s="350">
        <f>ROUND(IF(OR(AC15-AC18*(7-AB15)+AH18&lt;0,$B13=$B19,AC18&lt;=0,AC15=0),0,IF(AC15-AC18*(7-AB15)+AH18&gt;AI18-AG18+AH18,AI18-AG18+AH18,AC15-AC18*(7-AB15)+AH18)),1)</f>
        <v>2</v>
      </c>
      <c r="AF18" s="351"/>
      <c r="AG18" s="152">
        <f t="shared" ref="AG18" si="75">IF(OR($B13=$B19,AB14=0),0,IF($B13=$B7,AB13,$F13))</f>
        <v>18</v>
      </c>
      <c r="AH18" s="153">
        <f t="shared" ref="AH18" si="76">IF(OR($B13=$B19,AB18=0),0,$G15-$G14)</f>
        <v>0</v>
      </c>
      <c r="AI18" s="154">
        <f t="shared" ref="AI18" si="77">IF(OR($B13=$B19,AB18=0),0,AB17)</f>
        <v>20</v>
      </c>
      <c r="AJ18" s="155">
        <f t="shared" ref="AJ18" si="78">IF($B13=$B19,0,AC15)</f>
        <v>20</v>
      </c>
      <c r="AK18" s="201">
        <f t="shared" ref="AK18" si="79">IF($B7=$B13,IF(AM13+AM8&gt;0,1,0)+IF(AN13+AN8&gt;0,1,0)+IF(AO13+AO8&gt;0,1,0)+IF(AP13+AP8&gt;0,1,0)+IF(AQ13+AQ8&gt;0,1,0)+IF(AR13+AR8&gt;0,1,0)+IF(AS13+AS8&gt;0,1,0),AK14)</f>
        <v>5</v>
      </c>
      <c r="AL18" s="202">
        <f t="shared" ref="AL18" si="80">IF(OR($B13=$B19,AK18=0,(AL14-AR18+AP18)&lt;=0),0,(AL14-AR18+AP18)/AK18)</f>
        <v>3.6</v>
      </c>
      <c r="AM18" s="151">
        <f t="shared" ref="AM18" si="81">IF(AL18*(7-AK15)&lt;=0,0,AL18*(7-AK15))</f>
        <v>18</v>
      </c>
      <c r="AN18" s="350">
        <f>ROUND(IF(OR(AL15-AL18*(7-AK15)+AQ18&lt;0,$B13=$B19,AL18&lt;=0,AL15=0),0,IF(AL15-AL18*(7-AK15)+AQ18&gt;AR18-AP18+AQ18,AR18-AP18+AQ18,AL15-AL18*(7-AK15)+AQ18)),1)</f>
        <v>2</v>
      </c>
      <c r="AO18" s="351"/>
      <c r="AP18" s="152">
        <f t="shared" ref="AP18" si="82">IF(OR($B13=$B19,AK14=0),0,IF($B13=$B7,AK13,$F13))</f>
        <v>18</v>
      </c>
      <c r="AQ18" s="153">
        <f t="shared" ref="AQ18" si="83">IF(OR($B13=$B19,AK18=0),0,$G15-$G14)</f>
        <v>0</v>
      </c>
      <c r="AR18" s="154">
        <f t="shared" ref="AR18" si="84">IF(OR($B13=$B19,AK18=0),0,AK17)</f>
        <v>20</v>
      </c>
      <c r="AS18" s="155">
        <f t="shared" ref="AS18" si="85">IF($B13=$B19,0,AL15)</f>
        <v>20</v>
      </c>
      <c r="AT18" s="201">
        <f t="shared" ref="AT18" si="86">IF($B7=$B13,IF(AV13+AV8&gt;0,1,0)+IF(AW13+AW8&gt;0,1,0)+IF(AX13+AX8&gt;0,1,0)+IF(AY13+AY8&gt;0,1,0)+IF(AZ13+AZ8&gt;0,1,0)+IF(BA13+BA8&gt;0,1,0)+IF(BB13+BB8&gt;0,1,0),AT14)</f>
        <v>5</v>
      </c>
      <c r="AU18" s="202">
        <f t="shared" ref="AU18" si="87">IF(OR($B13=$B19,AT18=0,(AU14-BA18+AY18)&lt;=0),0,(AU14-BA18+AY18)/AT18)</f>
        <v>3.6</v>
      </c>
      <c r="AV18" s="151">
        <f t="shared" ref="AV18" si="88">IF(AU18*(7-AT15)&lt;=0,0,AU18*(7-AT15))</f>
        <v>18</v>
      </c>
      <c r="AW18" s="350">
        <f>ROUND(IF(OR(AU15-AU18*(7-AT15)+AZ18&lt;0,$B13=$B19,AU18&lt;=0,AU15=0),0,IF(AU15-AU18*(7-AT15)+AZ18&gt;BA18-AY18+AZ18,BA18-AY18+AZ18,AU15-AU18*(7-AT15)+AZ18)),1)</f>
        <v>2</v>
      </c>
      <c r="AX18" s="351"/>
      <c r="AY18" s="152">
        <f t="shared" ref="AY18" si="89">IF(OR($B13=$B19,AT14=0),0,IF($B13=$B7,AT13,$F13))</f>
        <v>18</v>
      </c>
      <c r="AZ18" s="153">
        <f t="shared" ref="AZ18" si="90">IF(OR($B13=$B19,AT18=0),0,$G15-$G14)</f>
        <v>0</v>
      </c>
      <c r="BA18" s="154">
        <f t="shared" ref="BA18" si="91">IF(OR($B13=$B19,AT18=0),0,AT17)</f>
        <v>20</v>
      </c>
      <c r="BB18" s="155">
        <f t="shared" ref="BB18" si="92">IF($B13=$B19,0,AU15)</f>
        <v>20</v>
      </c>
    </row>
    <row r="19" spans="1:54" ht="16.5" thickTop="1" x14ac:dyDescent="0.2">
      <c r="A19" s="1">
        <f>IF(B19="","1. Niewypełnione",B19)</f>
        <v>0</v>
      </c>
      <c r="B19" s="320">
        <f>kwiecień!B19</f>
        <v>0</v>
      </c>
      <c r="C19" s="321">
        <f>kwiecień!C19</f>
        <v>0</v>
      </c>
      <c r="D19" s="321">
        <f>kwiecień!D19</f>
        <v>0</v>
      </c>
      <c r="E19" s="321">
        <f>kwiecień!E19</f>
        <v>0</v>
      </c>
      <c r="F19" s="177">
        <f>kwiecień!F19</f>
        <v>18</v>
      </c>
      <c r="G19" s="185">
        <f>kwiecień!G19</f>
        <v>18</v>
      </c>
      <c r="H19" s="177"/>
      <c r="I19" s="192">
        <f>K19+T19+AC19+AL19+AU19</f>
        <v>0</v>
      </c>
      <c r="J19" s="186">
        <f t="shared" ref="J19" si="93">IF(OR($B19=$B25,J22=0),0,ROUND((K20+P24)/J22,0))</f>
        <v>0</v>
      </c>
      <c r="K19" s="51">
        <f>SUM(L19:R19)</f>
        <v>0</v>
      </c>
      <c r="L19" s="52">
        <f>kwiecień!L19</f>
        <v>0</v>
      </c>
      <c r="M19" s="52">
        <f>kwiecień!M19</f>
        <v>0</v>
      </c>
      <c r="N19" s="52">
        <f>kwiecień!N19</f>
        <v>0</v>
      </c>
      <c r="O19" s="52">
        <f>kwiecień!O19</f>
        <v>0</v>
      </c>
      <c r="P19" s="53">
        <f>kwiecień!P19</f>
        <v>0</v>
      </c>
      <c r="Q19" s="54">
        <f>kwiecień!Q19</f>
        <v>0</v>
      </c>
      <c r="R19" s="55">
        <f>kwiecień!R19</f>
        <v>0</v>
      </c>
      <c r="S19" s="188">
        <f t="shared" ref="S19" si="94">IF(OR($B19=$B25,S22=0),0,ROUND((T20+Y24)/S22,0))</f>
        <v>0</v>
      </c>
      <c r="T19" s="51">
        <f>SUM(U19:AA19)</f>
        <v>0</v>
      </c>
      <c r="U19" s="52">
        <f>kwiecień!U19</f>
        <v>0</v>
      </c>
      <c r="V19" s="52">
        <f>kwiecień!V19</f>
        <v>0</v>
      </c>
      <c r="W19" s="52">
        <f>kwiecień!W19</f>
        <v>0</v>
      </c>
      <c r="X19" s="52">
        <f>kwiecień!X19</f>
        <v>0</v>
      </c>
      <c r="Y19" s="53">
        <f>kwiecień!Y19</f>
        <v>0</v>
      </c>
      <c r="Z19" s="54">
        <f>kwiecień!Z19</f>
        <v>0</v>
      </c>
      <c r="AA19" s="55">
        <f>kwiecień!AA19</f>
        <v>0</v>
      </c>
      <c r="AB19" s="188">
        <f t="shared" ref="AB19" si="95">IF(OR($B19=$B25,AB22=0),0,ROUND((AC20+AH24)/AB22,0))</f>
        <v>0</v>
      </c>
      <c r="AC19" s="51">
        <f>SUM(AD19:AJ19)</f>
        <v>0</v>
      </c>
      <c r="AD19" s="52">
        <f>kwiecień!AD19</f>
        <v>0</v>
      </c>
      <c r="AE19" s="52">
        <f>kwiecień!AE19</f>
        <v>0</v>
      </c>
      <c r="AF19" s="52">
        <f>kwiecień!AF19</f>
        <v>0</v>
      </c>
      <c r="AG19" s="52">
        <f>kwiecień!AG19</f>
        <v>0</v>
      </c>
      <c r="AH19" s="53">
        <f>kwiecień!AH19</f>
        <v>0</v>
      </c>
      <c r="AI19" s="54">
        <f>kwiecień!AI19</f>
        <v>0</v>
      </c>
      <c r="AJ19" s="55">
        <f>kwiecień!AJ19</f>
        <v>0</v>
      </c>
      <c r="AK19" s="188">
        <f t="shared" ref="AK19" si="96">IF(OR($B19=$B25,AK22=0),0,ROUND((AL20+AQ24)/AK22,0))</f>
        <v>0</v>
      </c>
      <c r="AL19" s="51">
        <f>SUM(AM19:AS19)</f>
        <v>0</v>
      </c>
      <c r="AM19" s="52">
        <f>kwiecień!AM19</f>
        <v>0</v>
      </c>
      <c r="AN19" s="52">
        <f>kwiecień!AN19</f>
        <v>0</v>
      </c>
      <c r="AO19" s="52">
        <f>kwiecień!AO19</f>
        <v>0</v>
      </c>
      <c r="AP19" s="52">
        <f>kwiecień!AP19</f>
        <v>0</v>
      </c>
      <c r="AQ19" s="53">
        <f>kwiecień!AQ19</f>
        <v>0</v>
      </c>
      <c r="AR19" s="54">
        <f>kwiecień!AR19</f>
        <v>0</v>
      </c>
      <c r="AS19" s="55">
        <f>kwiecień!AS19</f>
        <v>0</v>
      </c>
      <c r="AT19" s="188">
        <f t="shared" ref="AT19" si="97">IF(OR($B19=$B25,AT22=0),0,ROUND((AU20+AZ24)/AT22,0))</f>
        <v>0</v>
      </c>
      <c r="AU19" s="51">
        <f>SUM(AV19:BB19)</f>
        <v>0</v>
      </c>
      <c r="AV19" s="52">
        <f t="shared" ref="AV19" si="98">IF(SUM($AM$9:$AS$9)=SUM($AV$9:$BB$9),AM19,IF(AND(SUM($AV$9:$BB$9)&gt;42,SUM($AV$9:$BB$9)&lt;49),AM19,0))</f>
        <v>0</v>
      </c>
      <c r="AW19" s="52">
        <f t="shared" ref="AW19" si="99">IF(SUM($AM$9:$AS$9)=SUM($AV$9:$BB$9),AN19,IF(AND(SUM($AV$9:$BB$9)&gt;42,SUM($AV$9:$BB$9)&lt;49),AN19,0))</f>
        <v>0</v>
      </c>
      <c r="AX19" s="52">
        <f t="shared" ref="AX19" si="100">IF(SUM($AM$9:$AS$9)=SUM($AV$9:$BB$9),AO19,IF(AND(SUM($AV$9:$BB$9)&gt;42,SUM($AV$9:$BB$9)&lt;49),AO19,0))</f>
        <v>0</v>
      </c>
      <c r="AY19" s="52">
        <f t="shared" ref="AY19" si="101">IF(SUM($AM$9:$AS$9)=SUM($AV$9:$BB$9),AP19,IF(AND(SUM($AV$9:$BB$9)&gt;42,SUM($AV$9:$BB$9)&lt;49),AP19,0))</f>
        <v>0</v>
      </c>
      <c r="AZ19" s="53">
        <f t="shared" ref="AZ19" si="102">IF(SUM($AM$9:$AS$9)=SUM($AV$9:$BB$9),AQ19,IF(AND(SUM($AV$9:$BB$9)&gt;42,SUM($AV$9:$BB$9)&lt;49),AQ19,0))</f>
        <v>0</v>
      </c>
      <c r="BA19" s="54">
        <f t="shared" ref="BA19" si="103">IF(SUM($AM$9:$AS$9)=SUM($AV$9:$BB$9),AR19,IF(AND(SUM($AV$9:$BB$9)&gt;42,SUM($AV$9:$BB$9)&lt;49),AR19,0))</f>
        <v>0</v>
      </c>
      <c r="BB19" s="55">
        <f t="shared" ref="BB19" si="104">IF(SUM($AM$9:$AS$9)=SUM($AV$9:$BB$9),AS19,IF(AND(SUM($AV$9:$BB$9)&gt;42,SUM($AV$9:$BB$9)&lt;49),AS19,0))</f>
        <v>0</v>
      </c>
    </row>
    <row r="20" spans="1:54" ht="12.75" hidden="1" customHeight="1" x14ac:dyDescent="0.2">
      <c r="B20" s="93"/>
      <c r="C20" s="94"/>
      <c r="D20" s="95"/>
      <c r="E20" s="115"/>
      <c r="F20" s="140" t="b">
        <f>IF($B13=$B19,OR(F14,G19&lt;F19),G19&lt;F19)</f>
        <v>0</v>
      </c>
      <c r="G20" s="189">
        <f>IF(AND($B13=$B19,$B13&lt;&gt;"",$B13&lt;&gt;0),G19+G14,G19)</f>
        <v>18</v>
      </c>
      <c r="H20" s="120"/>
      <c r="I20" s="165">
        <f>K20+T20+AC20+AL20+AU20</f>
        <v>0</v>
      </c>
      <c r="J20" s="194">
        <f t="shared" ref="J20" si="105">7-COUNTIF(L19:R19,0)-COUNTIF(L19:R19,"")</f>
        <v>0</v>
      </c>
      <c r="K20" s="22">
        <f>SUM(L20:R20)</f>
        <v>0</v>
      </c>
      <c r="L20" s="35">
        <f t="shared" ref="L20:R20" si="106">IF($B13=$B19,L19+L14,L19)</f>
        <v>0</v>
      </c>
      <c r="M20" s="35">
        <f t="shared" si="106"/>
        <v>0</v>
      </c>
      <c r="N20" s="35">
        <f t="shared" si="106"/>
        <v>0</v>
      </c>
      <c r="O20" s="35">
        <f t="shared" si="106"/>
        <v>0</v>
      </c>
      <c r="P20" s="36">
        <f t="shared" si="106"/>
        <v>0</v>
      </c>
      <c r="Q20" s="37">
        <f t="shared" si="106"/>
        <v>0</v>
      </c>
      <c r="R20" s="38">
        <f t="shared" si="106"/>
        <v>0</v>
      </c>
      <c r="S20" s="194">
        <f t="shared" ref="S20" si="107">7-COUNTIF(U19:AA19,0)-COUNTIF(U19:AA19,"")</f>
        <v>0</v>
      </c>
      <c r="T20" s="22">
        <f>SUM(U20:AA20)</f>
        <v>0</v>
      </c>
      <c r="U20" s="35">
        <f t="shared" ref="U20:AA20" si="108">IF($B13=$B19,U19+U14,U19)</f>
        <v>0</v>
      </c>
      <c r="V20" s="35">
        <f t="shared" si="108"/>
        <v>0</v>
      </c>
      <c r="W20" s="35">
        <f t="shared" si="108"/>
        <v>0</v>
      </c>
      <c r="X20" s="35">
        <f t="shared" si="108"/>
        <v>0</v>
      </c>
      <c r="Y20" s="36">
        <f t="shared" si="108"/>
        <v>0</v>
      </c>
      <c r="Z20" s="37">
        <f t="shared" si="108"/>
        <v>0</v>
      </c>
      <c r="AA20" s="38">
        <f t="shared" si="108"/>
        <v>0</v>
      </c>
      <c r="AB20" s="194">
        <f t="shared" ref="AB20" si="109">7-COUNTIF(AD19:AJ19,0)-COUNTIF(AD19:AJ19,"")</f>
        <v>0</v>
      </c>
      <c r="AC20" s="22">
        <f>SUM(AD20:AJ20)</f>
        <v>0</v>
      </c>
      <c r="AD20" s="35">
        <f t="shared" ref="AD20:AJ20" si="110">IF($B13=$B19,AD19+AD14,AD19)</f>
        <v>0</v>
      </c>
      <c r="AE20" s="35">
        <f t="shared" si="110"/>
        <v>0</v>
      </c>
      <c r="AF20" s="35">
        <f t="shared" si="110"/>
        <v>0</v>
      </c>
      <c r="AG20" s="35">
        <f t="shared" si="110"/>
        <v>0</v>
      </c>
      <c r="AH20" s="36">
        <f t="shared" si="110"/>
        <v>0</v>
      </c>
      <c r="AI20" s="37">
        <f t="shared" si="110"/>
        <v>0</v>
      </c>
      <c r="AJ20" s="38">
        <f t="shared" si="110"/>
        <v>0</v>
      </c>
      <c r="AK20" s="194">
        <f t="shared" ref="AK20" si="111">7-COUNTIF(AM19:AS19,0)-COUNTIF(AM19:AS19,"")</f>
        <v>0</v>
      </c>
      <c r="AL20" s="22">
        <f>SUM(AM20:AS20)</f>
        <v>0</v>
      </c>
      <c r="AM20" s="35">
        <f t="shared" ref="AM20:AS20" si="112">IF($B13=$B19,AM19+AM14,AM19)</f>
        <v>0</v>
      </c>
      <c r="AN20" s="35">
        <f t="shared" si="112"/>
        <v>0</v>
      </c>
      <c r="AO20" s="35">
        <f t="shared" si="112"/>
        <v>0</v>
      </c>
      <c r="AP20" s="35">
        <f t="shared" si="112"/>
        <v>0</v>
      </c>
      <c r="AQ20" s="36">
        <f t="shared" si="112"/>
        <v>0</v>
      </c>
      <c r="AR20" s="37">
        <f t="shared" si="112"/>
        <v>0</v>
      </c>
      <c r="AS20" s="38">
        <f t="shared" si="112"/>
        <v>0</v>
      </c>
      <c r="AT20" s="194">
        <f t="shared" ref="AT20" si="113">7-COUNTIF(AV19:BB19,0)-COUNTIF(AV19:BB19,"")</f>
        <v>0</v>
      </c>
      <c r="AU20" s="22">
        <f>SUM(AV20:BB20)</f>
        <v>0</v>
      </c>
      <c r="AV20" s="35">
        <f t="shared" ref="AV20:BB20" si="114">IF($B13=$B19,AV19+AV14,AV19)</f>
        <v>0</v>
      </c>
      <c r="AW20" s="35">
        <f t="shared" si="114"/>
        <v>0</v>
      </c>
      <c r="AX20" s="35">
        <f t="shared" si="114"/>
        <v>0</v>
      </c>
      <c r="AY20" s="35">
        <f t="shared" si="114"/>
        <v>0</v>
      </c>
      <c r="AZ20" s="36">
        <f t="shared" si="114"/>
        <v>0</v>
      </c>
      <c r="BA20" s="37">
        <f t="shared" si="114"/>
        <v>0</v>
      </c>
      <c r="BB20" s="38">
        <f t="shared" si="114"/>
        <v>0</v>
      </c>
    </row>
    <row r="21" spans="1:54" ht="15" hidden="1" customHeight="1" x14ac:dyDescent="0.2">
      <c r="B21" s="116"/>
      <c r="C21" s="117"/>
      <c r="D21" s="118"/>
      <c r="E21" s="119"/>
      <c r="F21" s="92"/>
      <c r="G21" s="190">
        <f>IF(AND($B13=$B19,$B13&lt;&gt;"",$B13&lt;&gt;0),F19+G15,F19)</f>
        <v>18</v>
      </c>
      <c r="H21" s="121"/>
      <c r="I21" s="165">
        <f>K21+T21+AC21+AL21+AU21</f>
        <v>0</v>
      </c>
      <c r="J21" s="195">
        <f t="shared" ref="J21" si="115">IF($B19=$B13,COUNTIF(L21:R21,0),COUNTIF(L22:R22,0)+COUNTIF(L22:R22,""))</f>
        <v>7</v>
      </c>
      <c r="K21" s="39">
        <f>IF($B13=$B19,K22+K15,K22)</f>
        <v>0</v>
      </c>
      <c r="L21" s="40">
        <f>IF($B13=$B19,L22+L15,L22)</f>
        <v>0</v>
      </c>
      <c r="M21" s="40">
        <f t="shared" ref="M21:R21" si="116">IF($B13=$B19,M22+M15,M22)</f>
        <v>0</v>
      </c>
      <c r="N21" s="40">
        <f t="shared" si="116"/>
        <v>0</v>
      </c>
      <c r="O21" s="40">
        <f t="shared" si="116"/>
        <v>0</v>
      </c>
      <c r="P21" s="41">
        <f t="shared" si="116"/>
        <v>0</v>
      </c>
      <c r="Q21" s="42">
        <f t="shared" si="116"/>
        <v>0</v>
      </c>
      <c r="R21" s="43">
        <f t="shared" si="116"/>
        <v>0</v>
      </c>
      <c r="S21" s="195">
        <f t="shared" ref="S21" si="117">IF($B19=$B13,COUNTIF(U21:AA21,0),COUNTIF(U22:AA22,0)+COUNTIF(U22:AA22,""))</f>
        <v>7</v>
      </c>
      <c r="T21" s="39">
        <f t="shared" ref="T21:AA21" si="118">IF($B13=$B19,T22+T15,T22)</f>
        <v>0</v>
      </c>
      <c r="U21" s="40">
        <f t="shared" si="118"/>
        <v>0</v>
      </c>
      <c r="V21" s="40">
        <f t="shared" si="118"/>
        <v>0</v>
      </c>
      <c r="W21" s="40">
        <f t="shared" si="118"/>
        <v>0</v>
      </c>
      <c r="X21" s="40">
        <f t="shared" si="118"/>
        <v>0</v>
      </c>
      <c r="Y21" s="41">
        <f t="shared" si="118"/>
        <v>0</v>
      </c>
      <c r="Z21" s="42">
        <f t="shared" si="118"/>
        <v>0</v>
      </c>
      <c r="AA21" s="43">
        <f t="shared" si="118"/>
        <v>0</v>
      </c>
      <c r="AB21" s="195">
        <f t="shared" ref="AB21" si="119">IF($B19=$B13,COUNTIF(AD21:AJ21,0),COUNTIF(AD22:AJ22,0)+COUNTIF(AD22:AJ22,""))</f>
        <v>7</v>
      </c>
      <c r="AC21" s="39">
        <f t="shared" ref="AC21:AJ21" si="120">IF($B13=$B19,AC22+AC15,AC22)</f>
        <v>0</v>
      </c>
      <c r="AD21" s="40">
        <f t="shared" si="120"/>
        <v>0</v>
      </c>
      <c r="AE21" s="40">
        <f t="shared" si="120"/>
        <v>0</v>
      </c>
      <c r="AF21" s="40">
        <f t="shared" si="120"/>
        <v>0</v>
      </c>
      <c r="AG21" s="40">
        <f t="shared" si="120"/>
        <v>0</v>
      </c>
      <c r="AH21" s="41">
        <f t="shared" si="120"/>
        <v>0</v>
      </c>
      <c r="AI21" s="42">
        <f t="shared" si="120"/>
        <v>0</v>
      </c>
      <c r="AJ21" s="43">
        <f t="shared" si="120"/>
        <v>0</v>
      </c>
      <c r="AK21" s="195">
        <f t="shared" ref="AK21" si="121">IF($B19=$B13,COUNTIF(AM21:AS21,0),COUNTIF(AM22:AS22,0)+COUNTIF(AM22:AS22,""))</f>
        <v>7</v>
      </c>
      <c r="AL21" s="39">
        <f t="shared" ref="AL21:AS21" si="122">IF($B13=$B19,AL22+AL15,AL22)</f>
        <v>0</v>
      </c>
      <c r="AM21" s="40">
        <f t="shared" si="122"/>
        <v>0</v>
      </c>
      <c r="AN21" s="40">
        <f t="shared" si="122"/>
        <v>0</v>
      </c>
      <c r="AO21" s="40">
        <f t="shared" si="122"/>
        <v>0</v>
      </c>
      <c r="AP21" s="40">
        <f t="shared" si="122"/>
        <v>0</v>
      </c>
      <c r="AQ21" s="41">
        <f t="shared" si="122"/>
        <v>0</v>
      </c>
      <c r="AR21" s="42">
        <f t="shared" si="122"/>
        <v>0</v>
      </c>
      <c r="AS21" s="43">
        <f t="shared" si="122"/>
        <v>0</v>
      </c>
      <c r="AT21" s="195">
        <f t="shared" ref="AT21" si="123">IF($B19=$B13,COUNTIF(AV21:BB21,0),COUNTIF(AV22:BB22,0)+COUNTIF(AV22:BB22,""))</f>
        <v>7</v>
      </c>
      <c r="AU21" s="39">
        <f t="shared" ref="AU21:BB21" si="124">IF($B13=$B19,AU22+AU15,AU22)</f>
        <v>0</v>
      </c>
      <c r="AV21" s="40">
        <f t="shared" si="124"/>
        <v>0</v>
      </c>
      <c r="AW21" s="40">
        <f t="shared" si="124"/>
        <v>0</v>
      </c>
      <c r="AX21" s="40">
        <f t="shared" si="124"/>
        <v>0</v>
      </c>
      <c r="AY21" s="40">
        <f t="shared" si="124"/>
        <v>0</v>
      </c>
      <c r="AZ21" s="41">
        <f t="shared" si="124"/>
        <v>0</v>
      </c>
      <c r="BA21" s="42">
        <f t="shared" si="124"/>
        <v>0</v>
      </c>
      <c r="BB21" s="43">
        <f t="shared" si="124"/>
        <v>0</v>
      </c>
    </row>
    <row r="22" spans="1:54" ht="15.75" customHeight="1" x14ac:dyDescent="0.2">
      <c r="A22" s="1">
        <f>A19</f>
        <v>0</v>
      </c>
      <c r="B22" s="313">
        <f>B16+1</f>
        <v>1</v>
      </c>
      <c r="C22" s="314"/>
      <c r="D22" s="314"/>
      <c r="E22" s="314"/>
      <c r="F22" s="31"/>
      <c r="G22" s="183"/>
      <c r="H22" s="122">
        <f>5-COUNTIF(AU19,0)-COUNTIF(AL19,0)-COUNTIF(AC19,0)-COUNTIF(T19,0)-COUNTIF(K19,0)</f>
        <v>0</v>
      </c>
      <c r="I22" s="165">
        <f>K22+T22+AC22+AL22+AU22</f>
        <v>0</v>
      </c>
      <c r="J22" s="187">
        <f t="shared" ref="J22" si="125">IF($B19=$B13,J16+IF($F19&lt;&gt;$G19,(K19+$G21-$G20)/$F19,K19/$F19),IF($F19&lt;&gt;G19,(K19+$G21-$G20)/$F19,K19/$F19))</f>
        <v>0</v>
      </c>
      <c r="K22" s="7">
        <f>SUM(L22:R22)</f>
        <v>0</v>
      </c>
      <c r="L22" s="26">
        <f t="shared" ref="L22:R22" si="126">L19</f>
        <v>0</v>
      </c>
      <c r="M22" s="26">
        <f t="shared" si="126"/>
        <v>0</v>
      </c>
      <c r="N22" s="26">
        <f t="shared" si="126"/>
        <v>0</v>
      </c>
      <c r="O22" s="26">
        <f t="shared" si="126"/>
        <v>0</v>
      </c>
      <c r="P22" s="26">
        <f t="shared" si="126"/>
        <v>0</v>
      </c>
      <c r="Q22" s="29">
        <f t="shared" si="126"/>
        <v>0</v>
      </c>
      <c r="R22" s="23">
        <f t="shared" si="126"/>
        <v>0</v>
      </c>
      <c r="S22" s="187">
        <f t="shared" ref="S22" si="127">IF($B19=$B13,S16+IF($F19&lt;&gt;$G19,(T19+$G21-$G20)/$F19,T19/$F19),IF($F19&lt;&gt;P19,(T19+$G21-$G20)/$F19,T19/$F19))</f>
        <v>0</v>
      </c>
      <c r="T22" s="7">
        <f>SUM(U22:AA22)</f>
        <v>0</v>
      </c>
      <c r="U22" s="26">
        <f t="shared" ref="U22:AA22" si="128">U19</f>
        <v>0</v>
      </c>
      <c r="V22" s="26">
        <f t="shared" si="128"/>
        <v>0</v>
      </c>
      <c r="W22" s="26">
        <f t="shared" si="128"/>
        <v>0</v>
      </c>
      <c r="X22" s="26">
        <f t="shared" si="128"/>
        <v>0</v>
      </c>
      <c r="Y22" s="113">
        <f t="shared" si="128"/>
        <v>0</v>
      </c>
      <c r="Z22" s="29">
        <f t="shared" si="128"/>
        <v>0</v>
      </c>
      <c r="AA22" s="23">
        <f t="shared" si="128"/>
        <v>0</v>
      </c>
      <c r="AB22" s="187">
        <f t="shared" ref="AB22" si="129">IF($B19=$B13,AB16+IF($F19&lt;&gt;$G19,(AC19+$G21-$G20)/$F19,AC19/$F19),IF($F19&lt;&gt;Y19,(AC19+$G21-$G20)/$F19,AC19/$F19))</f>
        <v>0</v>
      </c>
      <c r="AC22" s="7">
        <f>SUM(AD22:AJ22)</f>
        <v>0</v>
      </c>
      <c r="AD22" s="26">
        <f t="shared" ref="AD22:AJ22" si="130">AD19</f>
        <v>0</v>
      </c>
      <c r="AE22" s="26">
        <f t="shared" si="130"/>
        <v>0</v>
      </c>
      <c r="AF22" s="26">
        <f t="shared" si="130"/>
        <v>0</v>
      </c>
      <c r="AG22" s="26">
        <f t="shared" si="130"/>
        <v>0</v>
      </c>
      <c r="AH22" s="113">
        <f t="shared" si="130"/>
        <v>0</v>
      </c>
      <c r="AI22" s="29">
        <f t="shared" si="130"/>
        <v>0</v>
      </c>
      <c r="AJ22" s="23">
        <f t="shared" si="130"/>
        <v>0</v>
      </c>
      <c r="AK22" s="187">
        <f t="shared" ref="AK22" si="131">IF($B19=$B13,AK16+IF($F19&lt;&gt;$G19,(AL19+$G21-$G20)/$F19,AL19/$F19),IF($F19&lt;&gt;AH19,(AL19+$G21-$G20)/$F19,AL19/$F19))</f>
        <v>0</v>
      </c>
      <c r="AL22" s="7">
        <f>SUM(AM22:AS22)</f>
        <v>0</v>
      </c>
      <c r="AM22" s="26">
        <f t="shared" ref="AM22:AS22" si="132">AM19</f>
        <v>0</v>
      </c>
      <c r="AN22" s="26">
        <f t="shared" si="132"/>
        <v>0</v>
      </c>
      <c r="AO22" s="26">
        <f t="shared" si="132"/>
        <v>0</v>
      </c>
      <c r="AP22" s="26">
        <f t="shared" si="132"/>
        <v>0</v>
      </c>
      <c r="AQ22" s="113">
        <f t="shared" si="132"/>
        <v>0</v>
      </c>
      <c r="AR22" s="29">
        <f t="shared" si="132"/>
        <v>0</v>
      </c>
      <c r="AS22" s="23">
        <f t="shared" si="132"/>
        <v>0</v>
      </c>
      <c r="AT22" s="187">
        <f t="shared" ref="AT22" si="133">IF($B19=$B13,AT16+IF($F19&lt;&gt;$G19,(AU19+$G21-$G20)/$F19,AU19/$F19),IF($F19&lt;&gt;AQ19,(AU19+$G21-$G20)/$F19,AU19/$F19))</f>
        <v>0</v>
      </c>
      <c r="AU22" s="7">
        <f>SUM(AV22:BB22)</f>
        <v>0</v>
      </c>
      <c r="AV22" s="6">
        <f>IF(SUM($AM$9:$AS$9)=SUM($AV$9:$BB$9),AV19,IF(AND(SUM($AV$9:$BB$9)&gt;42,SUM($AV$9:$BB$9)&lt;49),AV19,0))</f>
        <v>0</v>
      </c>
      <c r="AW22" s="6">
        <f t="shared" ref="AW22:BB22" si="134">IF(SUM($AM$9:$AS$9)=SUM($AV$9:$BB$9),AW19,IF(AND(SUM($AV$9:$BB$9)&gt;42,SUM($AV$9:$BB$9)&lt;49),AW19,0))</f>
        <v>0</v>
      </c>
      <c r="AX22" s="6">
        <f t="shared" si="134"/>
        <v>0</v>
      </c>
      <c r="AY22" s="6">
        <f t="shared" si="134"/>
        <v>0</v>
      </c>
      <c r="AZ22" s="26">
        <f t="shared" si="134"/>
        <v>0</v>
      </c>
      <c r="BA22" s="29">
        <f t="shared" si="134"/>
        <v>0</v>
      </c>
      <c r="BB22" s="23">
        <f t="shared" si="134"/>
        <v>0</v>
      </c>
    </row>
    <row r="23" spans="1:54" ht="15.75" customHeight="1" x14ac:dyDescent="0.2">
      <c r="A23" s="1">
        <f>A22</f>
        <v>0</v>
      </c>
      <c r="B23" s="313"/>
      <c r="C23" s="314"/>
      <c r="D23" s="314"/>
      <c r="E23" s="314"/>
      <c r="F23" s="31"/>
      <c r="G23" s="183"/>
      <c r="H23" s="123">
        <f>IF($B19=$B13,H17+F23,$F23)</f>
        <v>0</v>
      </c>
      <c r="I23" s="165">
        <f>K23+T23+AC23+AL23+AU23</f>
        <v>0</v>
      </c>
      <c r="J23" s="141">
        <f t="shared" ref="J23" si="135">IF($H22=0,0,IF($B13=$B19,IF($H24&gt;0,$H24+J17,K19+J17),IF($H24&gt;0,$H24,K19)))</f>
        <v>0</v>
      </c>
      <c r="K23" s="7">
        <f>SUM(L23:R23)</f>
        <v>0</v>
      </c>
      <c r="L23" s="6"/>
      <c r="M23" s="6"/>
      <c r="N23" s="6"/>
      <c r="O23" s="6"/>
      <c r="P23" s="26"/>
      <c r="Q23" s="29"/>
      <c r="R23" s="23"/>
      <c r="S23" s="141">
        <f t="shared" ref="S23" si="136">IF($H22=0,0,IF($B13=$B19,IF($H24&gt;0,$H24+S17,T19+S17),IF($H24&gt;0,$H24,T19)))</f>
        <v>0</v>
      </c>
      <c r="T23" s="7">
        <f>SUM(U23:AA23)</f>
        <v>0</v>
      </c>
      <c r="U23" s="6"/>
      <c r="V23" s="6"/>
      <c r="W23" s="6"/>
      <c r="X23" s="6"/>
      <c r="Y23" s="26"/>
      <c r="Z23" s="29"/>
      <c r="AA23" s="23"/>
      <c r="AB23" s="141">
        <f t="shared" ref="AB23" si="137">IF($H22=0,0,IF($B13=$B19,IF($H24&gt;0,$H24+AB17,AC19+AB17),IF($H24&gt;0,$H24,AC19)))</f>
        <v>0</v>
      </c>
      <c r="AC23" s="7">
        <f>SUM(AD23:AJ23)</f>
        <v>0</v>
      </c>
      <c r="AD23" s="6"/>
      <c r="AE23" s="6"/>
      <c r="AF23" s="6"/>
      <c r="AG23" s="6"/>
      <c r="AH23" s="26"/>
      <c r="AI23" s="29"/>
      <c r="AJ23" s="23"/>
      <c r="AK23" s="141">
        <f t="shared" ref="AK23" si="138">IF($H22=0,0,IF($B13=$B19,IF($H24&gt;0,$H24+AK17,AL19+AK17),IF($H24&gt;0,$H24,AL19)))</f>
        <v>0</v>
      </c>
      <c r="AL23" s="7">
        <f>SUM(AM23:AS23)</f>
        <v>0</v>
      </c>
      <c r="AM23" s="6"/>
      <c r="AN23" s="6"/>
      <c r="AO23" s="6"/>
      <c r="AP23" s="6"/>
      <c r="AQ23" s="26"/>
      <c r="AR23" s="29"/>
      <c r="AS23" s="23"/>
      <c r="AT23" s="141">
        <f t="shared" ref="AT23" si="139">IF($H22=0,0,IF($B13=$B19,IF($H24&gt;0,$H24+AT17,AU19+AT17),IF($H24&gt;0,$H24,AU19)))</f>
        <v>0</v>
      </c>
      <c r="AU23" s="7">
        <f>SUM(AV23:BB23)</f>
        <v>0</v>
      </c>
      <c r="AV23" s="6"/>
      <c r="AW23" s="6"/>
      <c r="AX23" s="6"/>
      <c r="AY23" s="6"/>
      <c r="AZ23" s="26"/>
      <c r="BA23" s="29"/>
      <c r="BB23" s="23"/>
    </row>
    <row r="24" spans="1:54" ht="18.75" customHeight="1" thickBot="1" x14ac:dyDescent="0.25">
      <c r="A24" s="1">
        <f>A23</f>
        <v>0</v>
      </c>
      <c r="B24" s="323" t="str">
        <f>IF(B19="",Wydruk!$AE$6,IF(J20=0,Wydruk!$AE$7,IF(AND(G20&lt;G21,B19&lt;&gt;$B25),Wydruk!$AE$13,IF(AND($B19=$B13,$B19&lt;&gt;$B25),IF(OR(OR(J24&lt;4,J24&gt;5),OR(S24&lt;4,S24&gt;5),OR(AB24&lt;4,AB24&gt;5),OR(AK24&lt;4,AK24&gt;5),OR(AND(AT24&lt;4,AT24&gt;0),AT24&gt;5)),Wydruk!$AE$8,Wydruk!$AE$9),IF($B19=$B25,IF($F23&lt;&gt;0,Wydruk!$AE$12,Wydruk!$AE$10),IF(OR(OR(J20&lt;4,J20&gt;5),OR(S20&lt;4,S20&gt;5),OR(AB20&lt;4,AB20&gt;5),OR(AK20&lt;4,AK20&gt;5),OR(AND(AT20&lt;4,AT20&gt;0),AT20&gt;5)),Wydruk!$AE$8,Wydruk!$AE$11))))))</f>
        <v>Uzupełnij liczby godzin tygodniowego planu</v>
      </c>
      <c r="C24" s="324"/>
      <c r="D24" s="324"/>
      <c r="E24" s="324"/>
      <c r="F24" s="173">
        <f>kwiecień!F24</f>
        <v>0</v>
      </c>
      <c r="G24" s="184">
        <f>kwiecień!G24</f>
        <v>0</v>
      </c>
      <c r="H24" s="191">
        <f>IF(OR($G24=0,$F24=0,$G24="",$F24=""),0,$G24/$F24)</f>
        <v>0</v>
      </c>
      <c r="I24" s="193"/>
      <c r="J24" s="176">
        <f t="shared" ref="J24" si="140">IF($B13=$B19,IF(L19+L14&gt;0,1,0)+IF(M19+M14&gt;0,1,0)+IF(N19+N14&gt;0,1,0)+IF(O19+O14&gt;0,1,0)+IF(P19+P14&gt;0,1,0)+IF(Q19+Q14&gt;0,1,0)+IF(R19+R14&gt;0,1,0),J20)</f>
        <v>0</v>
      </c>
      <c r="K24" s="133">
        <f t="shared" ref="K24" si="141">IF(OR($B19=$B25,J24=0,(K20-Q24+O24)&lt;=0),0,(K20-Q24+O24)/J24)</f>
        <v>0</v>
      </c>
      <c r="L24" s="137">
        <f t="shared" ref="L24" si="142">IF(K24*(7-J21)&lt;=0,0,K24*(7-J21))</f>
        <v>0</v>
      </c>
      <c r="M24" s="311">
        <f>ROUND(IF(OR(K21-K24*(7-J21)+P24&lt;0,$B19=$B25,K24&lt;=0,K21=0),0,IF(K21-K24*(7-J21)+P24&gt;Q24-O24+P24,Q24-O24+P24,K21-K24*(7-J21)+P24)),1)</f>
        <v>0</v>
      </c>
      <c r="N24" s="312"/>
      <c r="O24" s="139">
        <f t="shared" ref="O24" si="143">IF(OR($B19=$B25,J20=0),0,IF($B19=$B13,J19,$F19))</f>
        <v>0</v>
      </c>
      <c r="P24" s="30">
        <f t="shared" ref="P24" si="144">IF(OR($B19=$B25,J24=0),0,$G21-$G20)</f>
        <v>0</v>
      </c>
      <c r="Q24" s="134">
        <f t="shared" ref="Q24" si="145">IF(OR($B19=$B25,J24=0),0,J23)</f>
        <v>0</v>
      </c>
      <c r="R24" s="138">
        <f t="shared" ref="R24" si="146">IF($B19=$B25,0,K21)</f>
        <v>0</v>
      </c>
      <c r="S24" s="176">
        <f t="shared" ref="S24" si="147">IF($B13=$B19,IF(U19+U14&gt;0,1,0)+IF(V19+V14&gt;0,1,0)+IF(W19+W14&gt;0,1,0)+IF(X19+X14&gt;0,1,0)+IF(Y19+Y14&gt;0,1,0)+IF(Z19+Z14&gt;0,1,0)+IF(AA19+AA14&gt;0,1,0),S20)</f>
        <v>0</v>
      </c>
      <c r="T24" s="133">
        <f t="shared" ref="T24" si="148">IF(OR($B19=$B25,S24=0,(T20-Z24+X24)&lt;=0),0,(T20-Z24+X24)/S24)</f>
        <v>0</v>
      </c>
      <c r="U24" s="137">
        <f t="shared" ref="U24" si="149">IF(T24*(7-S21)&lt;=0,0,T24*(7-S21))</f>
        <v>0</v>
      </c>
      <c r="V24" s="311">
        <f>ROUND(IF(OR(T21-T24*(7-S21)+Y24&lt;0,$B19=$B25,T24&lt;=0,T21=0),0,IF(T21-T24*(7-S21)+Y24&gt;Z24-X24+Y24,Z24-X24+Y24,T21-T24*(7-S21)+Y24)),1)</f>
        <v>0</v>
      </c>
      <c r="W24" s="312"/>
      <c r="X24" s="139">
        <f t="shared" ref="X24" si="150">IF(OR($B19=$B25,S20=0),0,IF($B19=$B13,S19,$F19))</f>
        <v>0</v>
      </c>
      <c r="Y24" s="30">
        <f t="shared" ref="Y24" si="151">IF(OR($B19=$B25,S24=0),0,$G21-$G20)</f>
        <v>0</v>
      </c>
      <c r="Z24" s="134">
        <f t="shared" ref="Z24" si="152">IF(OR($B19=$B25,S24=0),0,S23)</f>
        <v>0</v>
      </c>
      <c r="AA24" s="138">
        <f t="shared" ref="AA24" si="153">IF($B19=$B25,0,T21)</f>
        <v>0</v>
      </c>
      <c r="AB24" s="176">
        <f t="shared" ref="AB24" si="154">IF($B13=$B19,IF(AD19+AD14&gt;0,1,0)+IF(AE19+AE14&gt;0,1,0)+IF(AF19+AF14&gt;0,1,0)+IF(AG19+AG14&gt;0,1,0)+IF(AH19+AH14&gt;0,1,0)+IF(AI19+AI14&gt;0,1,0)+IF(AJ19+AJ14&gt;0,1,0),AB20)</f>
        <v>0</v>
      </c>
      <c r="AC24" s="133">
        <f t="shared" ref="AC24" si="155">IF(OR($B19=$B25,AB24=0,(AC20-AI24+AG24)&lt;=0),0,(AC20-AI24+AG24)/AB24)</f>
        <v>0</v>
      </c>
      <c r="AD24" s="137">
        <f t="shared" ref="AD24" si="156">IF(AC24*(7-AB21)&lt;=0,0,AC24*(7-AB21))</f>
        <v>0</v>
      </c>
      <c r="AE24" s="311">
        <f>ROUND(IF(OR(AC21-AC24*(7-AB21)+AH24&lt;0,$B19=$B25,AC24&lt;=0,AC21=0),0,IF(AC21-AC24*(7-AB21)+AH24&gt;AI24-AG24+AH24,AI24-AG24+AH24,AC21-AC24*(7-AB21)+AH24)),1)</f>
        <v>0</v>
      </c>
      <c r="AF24" s="312"/>
      <c r="AG24" s="139">
        <f t="shared" ref="AG24" si="157">IF(OR($B19=$B25,AB20=0),0,IF($B19=$B13,AB19,$F19))</f>
        <v>0</v>
      </c>
      <c r="AH24" s="30">
        <f t="shared" ref="AH24" si="158">IF(OR($B19=$B25,AB24=0),0,$G21-$G20)</f>
        <v>0</v>
      </c>
      <c r="AI24" s="134">
        <f t="shared" ref="AI24" si="159">IF(OR($B19=$B25,AB24=0),0,AB23)</f>
        <v>0</v>
      </c>
      <c r="AJ24" s="138">
        <f t="shared" ref="AJ24" si="160">IF($B19=$B25,0,AC21)</f>
        <v>0</v>
      </c>
      <c r="AK24" s="176">
        <f t="shared" ref="AK24" si="161">IF($B13=$B19,IF(AM19+AM14&gt;0,1,0)+IF(AN19+AN14&gt;0,1,0)+IF(AO19+AO14&gt;0,1,0)+IF(AP19+AP14&gt;0,1,0)+IF(AQ19+AQ14&gt;0,1,0)+IF(AR19+AR14&gt;0,1,0)+IF(AS19+AS14&gt;0,1,0),AK20)</f>
        <v>0</v>
      </c>
      <c r="AL24" s="133">
        <f t="shared" ref="AL24" si="162">IF(OR($B19=$B25,AK24=0,(AL20-AR24+AP24)&lt;=0),0,(AL20-AR24+AP24)/AK24)</f>
        <v>0</v>
      </c>
      <c r="AM24" s="137">
        <f t="shared" ref="AM24" si="163">IF(AL24*(7-AK21)&lt;=0,0,AL24*(7-AK21))</f>
        <v>0</v>
      </c>
      <c r="AN24" s="311">
        <f>ROUND(IF(OR(AL21-AL24*(7-AK21)+AQ24&lt;0,$B19=$B25,AL24&lt;=0,AL21=0),0,IF(AL21-AL24*(7-AK21)+AQ24&gt;AR24-AP24+AQ24,AR24-AP24+AQ24,AL21-AL24*(7-AK21)+AQ24)),1)</f>
        <v>0</v>
      </c>
      <c r="AO24" s="312"/>
      <c r="AP24" s="139">
        <f t="shared" ref="AP24" si="164">IF(OR($B19=$B25,AK20=0),0,IF($B19=$B13,AK19,$F19))</f>
        <v>0</v>
      </c>
      <c r="AQ24" s="30">
        <f t="shared" ref="AQ24" si="165">IF(OR($B19=$B25,AK24=0),0,$G21-$G20)</f>
        <v>0</v>
      </c>
      <c r="AR24" s="134">
        <f t="shared" ref="AR24" si="166">IF(OR($B19=$B25,AK24=0),0,AK23)</f>
        <v>0</v>
      </c>
      <c r="AS24" s="138">
        <f t="shared" ref="AS24" si="167">IF($B19=$B25,0,AL21)</f>
        <v>0</v>
      </c>
      <c r="AT24" s="176">
        <f t="shared" ref="AT24" si="168">IF($B13=$B19,IF(AV19+AV14&gt;0,1,0)+IF(AW19+AW14&gt;0,1,0)+IF(AX19+AX14&gt;0,1,0)+IF(AY19+AY14&gt;0,1,0)+IF(AZ19+AZ14&gt;0,1,0)+IF(BA19+BA14&gt;0,1,0)+IF(BB19+BB14&gt;0,1,0),AT20)</f>
        <v>0</v>
      </c>
      <c r="AU24" s="133">
        <f t="shared" ref="AU24" si="169">IF(OR($B19=$B25,AT24=0,(AU20-BA24+AY24)&lt;=0),0,(AU20-BA24+AY24)/AT24)</f>
        <v>0</v>
      </c>
      <c r="AV24" s="137">
        <f t="shared" ref="AV24" si="170">IF(AU24*(7-AT21)&lt;=0,0,AU24*(7-AT21))</f>
        <v>0</v>
      </c>
      <c r="AW24" s="311">
        <f>ROUND(IF(OR(AU21-AU24*(7-AT21)+AZ24&lt;0,$B19=$B25,AU24&lt;=0,AU21=0),0,IF(AU21-AU24*(7-AT21)+AZ24&gt;BA24-AY24+AZ24,BA24-AY24+AZ24,AU21-AU24*(7-AT21)+AZ24)),1)</f>
        <v>0</v>
      </c>
      <c r="AX24" s="312"/>
      <c r="AY24" s="139">
        <f t="shared" ref="AY24" si="171">IF(OR($B19=$B25,AT20=0),0,IF($B19=$B13,AT19,$F19))</f>
        <v>0</v>
      </c>
      <c r="AZ24" s="30">
        <f t="shared" ref="AZ24" si="172">IF(OR($B19=$B25,AT24=0),0,$G21-$G20)</f>
        <v>0</v>
      </c>
      <c r="BA24" s="134">
        <f t="shared" ref="BA24" si="173">IF(OR($B19=$B25,AT24=0),0,AT23)</f>
        <v>0</v>
      </c>
      <c r="BB24" s="138">
        <f t="shared" ref="BB24" si="174">IF($B19=$B25,0,AU21)</f>
        <v>0</v>
      </c>
    </row>
    <row r="25" spans="1:54" ht="15.75" x14ac:dyDescent="0.2">
      <c r="A25" s="1">
        <f t="shared" ref="A25" si="175">IF(B25="","1. Niewypełnione",B25)</f>
        <v>0</v>
      </c>
      <c r="B25" s="320">
        <f>kwiecień!B25</f>
        <v>0</v>
      </c>
      <c r="C25" s="321">
        <f>kwiecień!C25</f>
        <v>0</v>
      </c>
      <c r="D25" s="321">
        <f>kwiecień!D25</f>
        <v>0</v>
      </c>
      <c r="E25" s="321">
        <f>kwiecień!E25</f>
        <v>0</v>
      </c>
      <c r="F25" s="177">
        <f>kwiecień!F25</f>
        <v>18</v>
      </c>
      <c r="G25" s="185">
        <f>kwiecień!G25</f>
        <v>18</v>
      </c>
      <c r="H25" s="177"/>
      <c r="I25" s="192">
        <f t="shared" ref="I25:I29" si="176">K25+T25+AC25+AL25+AU25</f>
        <v>0</v>
      </c>
      <c r="J25" s="186">
        <f t="shared" ref="J25" si="177">IF(OR($B25=$B31,J28=0),0,ROUND((K26+P30)/J28,0))</f>
        <v>0</v>
      </c>
      <c r="K25" s="51">
        <f t="shared" ref="K25:K26" si="178">SUM(L25:R25)</f>
        <v>0</v>
      </c>
      <c r="L25" s="52">
        <f>kwiecień!L25</f>
        <v>0</v>
      </c>
      <c r="M25" s="52">
        <f>kwiecień!M25</f>
        <v>0</v>
      </c>
      <c r="N25" s="52">
        <f>kwiecień!N25</f>
        <v>0</v>
      </c>
      <c r="O25" s="52">
        <f>kwiecień!O25</f>
        <v>0</v>
      </c>
      <c r="P25" s="53">
        <f>kwiecień!P25</f>
        <v>0</v>
      </c>
      <c r="Q25" s="54">
        <f>kwiecień!Q25</f>
        <v>0</v>
      </c>
      <c r="R25" s="55">
        <f>kwiecień!R25</f>
        <v>0</v>
      </c>
      <c r="S25" s="188">
        <f t="shared" ref="S25" si="179">IF(OR($B25=$B31,S28=0),0,ROUND((T26+Y30)/S28,0))</f>
        <v>0</v>
      </c>
      <c r="T25" s="51">
        <f t="shared" ref="T25:T26" si="180">SUM(U25:AA25)</f>
        <v>0</v>
      </c>
      <c r="U25" s="52">
        <f>kwiecień!U25</f>
        <v>0</v>
      </c>
      <c r="V25" s="52">
        <f>kwiecień!V25</f>
        <v>0</v>
      </c>
      <c r="W25" s="52">
        <f>kwiecień!W25</f>
        <v>0</v>
      </c>
      <c r="X25" s="52">
        <f>kwiecień!X25</f>
        <v>0</v>
      </c>
      <c r="Y25" s="53">
        <f>kwiecień!Y25</f>
        <v>0</v>
      </c>
      <c r="Z25" s="54">
        <f>kwiecień!Z25</f>
        <v>0</v>
      </c>
      <c r="AA25" s="55">
        <f>kwiecień!AA25</f>
        <v>0</v>
      </c>
      <c r="AB25" s="188">
        <f t="shared" ref="AB25" si="181">IF(OR($B25=$B31,AB28=0),0,ROUND((AC26+AH30)/AB28,0))</f>
        <v>0</v>
      </c>
      <c r="AC25" s="51">
        <f t="shared" ref="AC25:AC26" si="182">SUM(AD25:AJ25)</f>
        <v>0</v>
      </c>
      <c r="AD25" s="52">
        <f>kwiecień!AD25</f>
        <v>0</v>
      </c>
      <c r="AE25" s="52">
        <f>kwiecień!AE25</f>
        <v>0</v>
      </c>
      <c r="AF25" s="52">
        <f>kwiecień!AF25</f>
        <v>0</v>
      </c>
      <c r="AG25" s="52">
        <f>kwiecień!AG25</f>
        <v>0</v>
      </c>
      <c r="AH25" s="53">
        <f>kwiecień!AH25</f>
        <v>0</v>
      </c>
      <c r="AI25" s="54">
        <f>kwiecień!AI25</f>
        <v>0</v>
      </c>
      <c r="AJ25" s="55">
        <f>kwiecień!AJ25</f>
        <v>0</v>
      </c>
      <c r="AK25" s="188">
        <f t="shared" ref="AK25" si="183">IF(OR($B25=$B31,AK28=0),0,ROUND((AL26+AQ30)/AK28,0))</f>
        <v>0</v>
      </c>
      <c r="AL25" s="51">
        <f t="shared" ref="AL25:AL26" si="184">SUM(AM25:AS25)</f>
        <v>0</v>
      </c>
      <c r="AM25" s="52">
        <f>kwiecień!AM25</f>
        <v>0</v>
      </c>
      <c r="AN25" s="52">
        <f>kwiecień!AN25</f>
        <v>0</v>
      </c>
      <c r="AO25" s="52">
        <f>kwiecień!AO25</f>
        <v>0</v>
      </c>
      <c r="AP25" s="52">
        <f>kwiecień!AP25</f>
        <v>0</v>
      </c>
      <c r="AQ25" s="53">
        <f>kwiecień!AQ25</f>
        <v>0</v>
      </c>
      <c r="AR25" s="54">
        <f>kwiecień!AR25</f>
        <v>0</v>
      </c>
      <c r="AS25" s="55">
        <f>kwiecień!AS25</f>
        <v>0</v>
      </c>
      <c r="AT25" s="188">
        <f t="shared" ref="AT25" si="185">IF(OR($B25=$B31,AT28=0),0,ROUND((AU26+AZ30)/AT28,0))</f>
        <v>0</v>
      </c>
      <c r="AU25" s="51">
        <f t="shared" ref="AU25:AU26" si="186">SUM(AV25:BB25)</f>
        <v>0</v>
      </c>
      <c r="AV25" s="52">
        <f t="shared" ref="AV25" si="187">IF(SUM($AM$9:$AS$9)=SUM($AV$9:$BB$9),AM25,IF(AND(SUM($AV$9:$BB$9)&gt;42,SUM($AV$9:$BB$9)&lt;49),AM25,0))</f>
        <v>0</v>
      </c>
      <c r="AW25" s="52">
        <f t="shared" ref="AW25" si="188">IF(SUM($AM$9:$AS$9)=SUM($AV$9:$BB$9),AN25,IF(AND(SUM($AV$9:$BB$9)&gt;42,SUM($AV$9:$BB$9)&lt;49),AN25,0))</f>
        <v>0</v>
      </c>
      <c r="AX25" s="52">
        <f t="shared" ref="AX25" si="189">IF(SUM($AM$9:$AS$9)=SUM($AV$9:$BB$9),AO25,IF(AND(SUM($AV$9:$BB$9)&gt;42,SUM($AV$9:$BB$9)&lt;49),AO25,0))</f>
        <v>0</v>
      </c>
      <c r="AY25" s="52">
        <f t="shared" ref="AY25" si="190">IF(SUM($AM$9:$AS$9)=SUM($AV$9:$BB$9),AP25,IF(AND(SUM($AV$9:$BB$9)&gt;42,SUM($AV$9:$BB$9)&lt;49),AP25,0))</f>
        <v>0</v>
      </c>
      <c r="AZ25" s="53">
        <f t="shared" ref="AZ25" si="191">IF(SUM($AM$9:$AS$9)=SUM($AV$9:$BB$9),AQ25,IF(AND(SUM($AV$9:$BB$9)&gt;42,SUM($AV$9:$BB$9)&lt;49),AQ25,0))</f>
        <v>0</v>
      </c>
      <c r="BA25" s="54">
        <f t="shared" ref="BA25" si="192">IF(SUM($AM$9:$AS$9)=SUM($AV$9:$BB$9),AR25,IF(AND(SUM($AV$9:$BB$9)&gt;42,SUM($AV$9:$BB$9)&lt;49),AR25,0))</f>
        <v>0</v>
      </c>
      <c r="BB25" s="55">
        <f t="shared" ref="BB25" si="193">IF(SUM($AM$9:$AS$9)=SUM($AV$9:$BB$9),AS25,IF(AND(SUM($AV$9:$BB$9)&gt;42,SUM($AV$9:$BB$9)&lt;49),AS25,0))</f>
        <v>0</v>
      </c>
    </row>
    <row r="26" spans="1:54" ht="12.75" hidden="1" customHeight="1" x14ac:dyDescent="0.2">
      <c r="B26" s="93"/>
      <c r="C26" s="94"/>
      <c r="D26" s="95"/>
      <c r="E26" s="115"/>
      <c r="F26" s="140" t="b">
        <f t="shared" ref="F26" si="194">IF($B19=$B25,OR(F20,G25&lt;F25),G25&lt;F25)</f>
        <v>0</v>
      </c>
      <c r="G26" s="189">
        <f t="shared" ref="G26" si="195">IF(AND($B19=$B25,$B19&lt;&gt;"",$B19&lt;&gt;0),G25+G20,G25)</f>
        <v>18</v>
      </c>
      <c r="H26" s="120"/>
      <c r="I26" s="165">
        <f t="shared" si="176"/>
        <v>0</v>
      </c>
      <c r="J26" s="194">
        <f t="shared" ref="J26" si="196">7-COUNTIF(L25:R25,0)-COUNTIF(L25:R25,"")</f>
        <v>0</v>
      </c>
      <c r="K26" s="22">
        <f t="shared" si="178"/>
        <v>0</v>
      </c>
      <c r="L26" s="35">
        <f t="shared" ref="L26:R26" si="197">IF($B19=$B25,L25+L20,L25)</f>
        <v>0</v>
      </c>
      <c r="M26" s="35">
        <f t="shared" si="197"/>
        <v>0</v>
      </c>
      <c r="N26" s="35">
        <f t="shared" si="197"/>
        <v>0</v>
      </c>
      <c r="O26" s="35">
        <f t="shared" si="197"/>
        <v>0</v>
      </c>
      <c r="P26" s="36">
        <f t="shared" si="197"/>
        <v>0</v>
      </c>
      <c r="Q26" s="37">
        <f t="shared" si="197"/>
        <v>0</v>
      </c>
      <c r="R26" s="38">
        <f t="shared" si="197"/>
        <v>0</v>
      </c>
      <c r="S26" s="194">
        <f t="shared" ref="S26" si="198">7-COUNTIF(U25:AA25,0)-COUNTIF(U25:AA25,"")</f>
        <v>0</v>
      </c>
      <c r="T26" s="22">
        <f t="shared" si="180"/>
        <v>0</v>
      </c>
      <c r="U26" s="35">
        <f t="shared" ref="U26:AA26" si="199">IF($B19=$B25,U25+U20,U25)</f>
        <v>0</v>
      </c>
      <c r="V26" s="35">
        <f t="shared" si="199"/>
        <v>0</v>
      </c>
      <c r="W26" s="35">
        <f t="shared" si="199"/>
        <v>0</v>
      </c>
      <c r="X26" s="35">
        <f t="shared" si="199"/>
        <v>0</v>
      </c>
      <c r="Y26" s="36">
        <f t="shared" si="199"/>
        <v>0</v>
      </c>
      <c r="Z26" s="37">
        <f t="shared" si="199"/>
        <v>0</v>
      </c>
      <c r="AA26" s="38">
        <f t="shared" si="199"/>
        <v>0</v>
      </c>
      <c r="AB26" s="194">
        <f t="shared" ref="AB26" si="200">7-COUNTIF(AD25:AJ25,0)-COUNTIF(AD25:AJ25,"")</f>
        <v>0</v>
      </c>
      <c r="AC26" s="22">
        <f t="shared" si="182"/>
        <v>0</v>
      </c>
      <c r="AD26" s="35">
        <f t="shared" ref="AD26:AJ26" si="201">IF($B19=$B25,AD25+AD20,AD25)</f>
        <v>0</v>
      </c>
      <c r="AE26" s="35">
        <f t="shared" si="201"/>
        <v>0</v>
      </c>
      <c r="AF26" s="35">
        <f t="shared" si="201"/>
        <v>0</v>
      </c>
      <c r="AG26" s="35">
        <f t="shared" si="201"/>
        <v>0</v>
      </c>
      <c r="AH26" s="36">
        <f t="shared" si="201"/>
        <v>0</v>
      </c>
      <c r="AI26" s="37">
        <f t="shared" si="201"/>
        <v>0</v>
      </c>
      <c r="AJ26" s="38">
        <f t="shared" si="201"/>
        <v>0</v>
      </c>
      <c r="AK26" s="194">
        <f t="shared" ref="AK26" si="202">7-COUNTIF(AM25:AS25,0)-COUNTIF(AM25:AS25,"")</f>
        <v>0</v>
      </c>
      <c r="AL26" s="22">
        <f t="shared" si="184"/>
        <v>0</v>
      </c>
      <c r="AM26" s="35">
        <f t="shared" ref="AM26:AS26" si="203">IF($B19=$B25,AM25+AM20,AM25)</f>
        <v>0</v>
      </c>
      <c r="AN26" s="35">
        <f t="shared" si="203"/>
        <v>0</v>
      </c>
      <c r="AO26" s="35">
        <f t="shared" si="203"/>
        <v>0</v>
      </c>
      <c r="AP26" s="35">
        <f t="shared" si="203"/>
        <v>0</v>
      </c>
      <c r="AQ26" s="36">
        <f t="shared" si="203"/>
        <v>0</v>
      </c>
      <c r="AR26" s="37">
        <f t="shared" si="203"/>
        <v>0</v>
      </c>
      <c r="AS26" s="38">
        <f t="shared" si="203"/>
        <v>0</v>
      </c>
      <c r="AT26" s="194">
        <f t="shared" ref="AT26" si="204">7-COUNTIF(AV25:BB25,0)-COUNTIF(AV25:BB25,"")</f>
        <v>0</v>
      </c>
      <c r="AU26" s="22">
        <f t="shared" si="186"/>
        <v>0</v>
      </c>
      <c r="AV26" s="35">
        <f t="shared" ref="AV26:BB26" si="205">IF($B19=$B25,AV25+AV20,AV25)</f>
        <v>0</v>
      </c>
      <c r="AW26" s="35">
        <f t="shared" si="205"/>
        <v>0</v>
      </c>
      <c r="AX26" s="35">
        <f t="shared" si="205"/>
        <v>0</v>
      </c>
      <c r="AY26" s="35">
        <f t="shared" si="205"/>
        <v>0</v>
      </c>
      <c r="AZ26" s="36">
        <f t="shared" si="205"/>
        <v>0</v>
      </c>
      <c r="BA26" s="37">
        <f t="shared" si="205"/>
        <v>0</v>
      </c>
      <c r="BB26" s="38">
        <f t="shared" si="205"/>
        <v>0</v>
      </c>
    </row>
    <row r="27" spans="1:54" ht="15" hidden="1" customHeight="1" x14ac:dyDescent="0.2">
      <c r="B27" s="116"/>
      <c r="C27" s="117"/>
      <c r="D27" s="118"/>
      <c r="E27" s="119"/>
      <c r="F27" s="92"/>
      <c r="G27" s="190">
        <f t="shared" ref="G27" si="206">IF(AND($B19=$B25,$B19&lt;&gt;"",$B19&lt;&gt;0),F25+G21,F25)</f>
        <v>18</v>
      </c>
      <c r="H27" s="121"/>
      <c r="I27" s="165">
        <f t="shared" si="176"/>
        <v>0</v>
      </c>
      <c r="J27" s="195">
        <f t="shared" ref="J27" si="207">IF($B25=$B19,COUNTIF(L27:R27,0),COUNTIF(L28:R28,0)+COUNTIF(L28:R28,""))</f>
        <v>7</v>
      </c>
      <c r="K27" s="39">
        <f t="shared" ref="K27:R27" si="208">IF($B19=$B25,K28+K21,K28)</f>
        <v>0</v>
      </c>
      <c r="L27" s="40">
        <f t="shared" si="208"/>
        <v>0</v>
      </c>
      <c r="M27" s="40">
        <f t="shared" si="208"/>
        <v>0</v>
      </c>
      <c r="N27" s="40">
        <f t="shared" si="208"/>
        <v>0</v>
      </c>
      <c r="O27" s="40">
        <f t="shared" si="208"/>
        <v>0</v>
      </c>
      <c r="P27" s="41">
        <f t="shared" si="208"/>
        <v>0</v>
      </c>
      <c r="Q27" s="42">
        <f t="shared" si="208"/>
        <v>0</v>
      </c>
      <c r="R27" s="43">
        <f t="shared" si="208"/>
        <v>0</v>
      </c>
      <c r="S27" s="195">
        <f t="shared" ref="S27" si="209">IF($B25=$B19,COUNTIF(U27:AA27,0),COUNTIF(U28:AA28,0)+COUNTIF(U28:AA28,""))</f>
        <v>7</v>
      </c>
      <c r="T27" s="39">
        <f t="shared" ref="T27:AA27" si="210">IF($B19=$B25,T28+T21,T28)</f>
        <v>0</v>
      </c>
      <c r="U27" s="40">
        <f t="shared" si="210"/>
        <v>0</v>
      </c>
      <c r="V27" s="40">
        <f t="shared" si="210"/>
        <v>0</v>
      </c>
      <c r="W27" s="40">
        <f t="shared" si="210"/>
        <v>0</v>
      </c>
      <c r="X27" s="40">
        <f t="shared" si="210"/>
        <v>0</v>
      </c>
      <c r="Y27" s="41">
        <f t="shared" si="210"/>
        <v>0</v>
      </c>
      <c r="Z27" s="42">
        <f t="shared" si="210"/>
        <v>0</v>
      </c>
      <c r="AA27" s="43">
        <f t="shared" si="210"/>
        <v>0</v>
      </c>
      <c r="AB27" s="195">
        <f t="shared" ref="AB27" si="211">IF($B25=$B19,COUNTIF(AD27:AJ27,0),COUNTIF(AD28:AJ28,0)+COUNTIF(AD28:AJ28,""))</f>
        <v>7</v>
      </c>
      <c r="AC27" s="39">
        <f t="shared" ref="AC27:AJ27" si="212">IF($B19=$B25,AC28+AC21,AC28)</f>
        <v>0</v>
      </c>
      <c r="AD27" s="40">
        <f t="shared" si="212"/>
        <v>0</v>
      </c>
      <c r="AE27" s="40">
        <f t="shared" si="212"/>
        <v>0</v>
      </c>
      <c r="AF27" s="40">
        <f t="shared" si="212"/>
        <v>0</v>
      </c>
      <c r="AG27" s="40">
        <f t="shared" si="212"/>
        <v>0</v>
      </c>
      <c r="AH27" s="41">
        <f t="shared" si="212"/>
        <v>0</v>
      </c>
      <c r="AI27" s="42">
        <f t="shared" si="212"/>
        <v>0</v>
      </c>
      <c r="AJ27" s="43">
        <f t="shared" si="212"/>
        <v>0</v>
      </c>
      <c r="AK27" s="195">
        <f t="shared" ref="AK27" si="213">IF($B25=$B19,COUNTIF(AM27:AS27,0),COUNTIF(AM28:AS28,0)+COUNTIF(AM28:AS28,""))</f>
        <v>7</v>
      </c>
      <c r="AL27" s="39">
        <f t="shared" ref="AL27:AS27" si="214">IF($B19=$B25,AL28+AL21,AL28)</f>
        <v>0</v>
      </c>
      <c r="AM27" s="40">
        <f t="shared" si="214"/>
        <v>0</v>
      </c>
      <c r="AN27" s="40">
        <f t="shared" si="214"/>
        <v>0</v>
      </c>
      <c r="AO27" s="40">
        <f t="shared" si="214"/>
        <v>0</v>
      </c>
      <c r="AP27" s="40">
        <f t="shared" si="214"/>
        <v>0</v>
      </c>
      <c r="AQ27" s="41">
        <f t="shared" si="214"/>
        <v>0</v>
      </c>
      <c r="AR27" s="42">
        <f t="shared" si="214"/>
        <v>0</v>
      </c>
      <c r="AS27" s="43">
        <f t="shared" si="214"/>
        <v>0</v>
      </c>
      <c r="AT27" s="195">
        <f t="shared" ref="AT27" si="215">IF($B25=$B19,COUNTIF(AV27:BB27,0),COUNTIF(AV28:BB28,0)+COUNTIF(AV28:BB28,""))</f>
        <v>7</v>
      </c>
      <c r="AU27" s="39">
        <f t="shared" ref="AU27:BB27" si="216">IF($B19=$B25,AU28+AU21,AU28)</f>
        <v>0</v>
      </c>
      <c r="AV27" s="40">
        <f t="shared" si="216"/>
        <v>0</v>
      </c>
      <c r="AW27" s="40">
        <f t="shared" si="216"/>
        <v>0</v>
      </c>
      <c r="AX27" s="40">
        <f t="shared" si="216"/>
        <v>0</v>
      </c>
      <c r="AY27" s="40">
        <f t="shared" si="216"/>
        <v>0</v>
      </c>
      <c r="AZ27" s="41">
        <f t="shared" si="216"/>
        <v>0</v>
      </c>
      <c r="BA27" s="42">
        <f t="shared" si="216"/>
        <v>0</v>
      </c>
      <c r="BB27" s="43">
        <f t="shared" si="216"/>
        <v>0</v>
      </c>
    </row>
    <row r="28" spans="1:54" ht="15.75" customHeight="1" x14ac:dyDescent="0.2">
      <c r="A28" s="1">
        <f t="shared" ref="A28" si="217">A25</f>
        <v>0</v>
      </c>
      <c r="B28" s="313">
        <f t="shared" ref="B28" si="218">B22+1</f>
        <v>2</v>
      </c>
      <c r="C28" s="314"/>
      <c r="D28" s="314"/>
      <c r="E28" s="314"/>
      <c r="F28" s="31"/>
      <c r="G28" s="183"/>
      <c r="H28" s="122">
        <f t="shared" ref="H28" si="219">5-COUNTIF(AU25,0)-COUNTIF(AL25,0)-COUNTIF(AC25,0)-COUNTIF(T25,0)-COUNTIF(K25,0)</f>
        <v>0</v>
      </c>
      <c r="I28" s="165">
        <f t="shared" si="176"/>
        <v>0</v>
      </c>
      <c r="J28" s="187">
        <f t="shared" ref="J28" si="220">IF($B25=$B19,J22+IF($F25&lt;&gt;$G25,(K25+$G27-$G26)/$F25,K25/$F25),IF($F25&lt;&gt;G25,(K25+$G27-$G26)/$F25,K25/$F25))</f>
        <v>0</v>
      </c>
      <c r="K28" s="7">
        <f t="shared" ref="K28:K29" si="221">SUM(L28:R28)</f>
        <v>0</v>
      </c>
      <c r="L28" s="26">
        <f t="shared" ref="L28:R28" si="222">L25</f>
        <v>0</v>
      </c>
      <c r="M28" s="26">
        <f t="shared" si="222"/>
        <v>0</v>
      </c>
      <c r="N28" s="26">
        <f t="shared" si="222"/>
        <v>0</v>
      </c>
      <c r="O28" s="26">
        <f t="shared" si="222"/>
        <v>0</v>
      </c>
      <c r="P28" s="26">
        <f t="shared" si="222"/>
        <v>0</v>
      </c>
      <c r="Q28" s="29">
        <f t="shared" si="222"/>
        <v>0</v>
      </c>
      <c r="R28" s="23">
        <f t="shared" si="222"/>
        <v>0</v>
      </c>
      <c r="S28" s="187">
        <f t="shared" ref="S28" si="223">IF($B25=$B19,S22+IF($F25&lt;&gt;$G25,(T25+$G27-$G26)/$F25,T25/$F25),IF($F25&lt;&gt;P25,(T25+$G27-$G26)/$F25,T25/$F25))</f>
        <v>0</v>
      </c>
      <c r="T28" s="7">
        <f t="shared" ref="T28:T29" si="224">SUM(U28:AA28)</f>
        <v>0</v>
      </c>
      <c r="U28" s="26">
        <f t="shared" ref="U28:AA28" si="225">U25</f>
        <v>0</v>
      </c>
      <c r="V28" s="26">
        <f t="shared" si="225"/>
        <v>0</v>
      </c>
      <c r="W28" s="26">
        <f t="shared" si="225"/>
        <v>0</v>
      </c>
      <c r="X28" s="26">
        <f t="shared" si="225"/>
        <v>0</v>
      </c>
      <c r="Y28" s="113">
        <f t="shared" si="225"/>
        <v>0</v>
      </c>
      <c r="Z28" s="29">
        <f t="shared" si="225"/>
        <v>0</v>
      </c>
      <c r="AA28" s="23">
        <f t="shared" si="225"/>
        <v>0</v>
      </c>
      <c r="AB28" s="187">
        <f t="shared" ref="AB28" si="226">IF($B25=$B19,AB22+IF($F25&lt;&gt;$G25,(AC25+$G27-$G26)/$F25,AC25/$F25),IF($F25&lt;&gt;Y25,(AC25+$G27-$G26)/$F25,AC25/$F25))</f>
        <v>0</v>
      </c>
      <c r="AC28" s="7">
        <f t="shared" ref="AC28:AC29" si="227">SUM(AD28:AJ28)</f>
        <v>0</v>
      </c>
      <c r="AD28" s="26">
        <f t="shared" ref="AD28:AJ28" si="228">AD25</f>
        <v>0</v>
      </c>
      <c r="AE28" s="26">
        <f t="shared" si="228"/>
        <v>0</v>
      </c>
      <c r="AF28" s="26">
        <f t="shared" si="228"/>
        <v>0</v>
      </c>
      <c r="AG28" s="26">
        <f t="shared" si="228"/>
        <v>0</v>
      </c>
      <c r="AH28" s="113">
        <f t="shared" si="228"/>
        <v>0</v>
      </c>
      <c r="AI28" s="29">
        <f t="shared" si="228"/>
        <v>0</v>
      </c>
      <c r="AJ28" s="23">
        <f t="shared" si="228"/>
        <v>0</v>
      </c>
      <c r="AK28" s="187">
        <f t="shared" ref="AK28" si="229">IF($B25=$B19,AK22+IF($F25&lt;&gt;$G25,(AL25+$G27-$G26)/$F25,AL25/$F25),IF($F25&lt;&gt;AH25,(AL25+$G27-$G26)/$F25,AL25/$F25))</f>
        <v>0</v>
      </c>
      <c r="AL28" s="7">
        <f t="shared" ref="AL28:AL29" si="230">SUM(AM28:AS28)</f>
        <v>0</v>
      </c>
      <c r="AM28" s="26">
        <f t="shared" ref="AM28:AS28" si="231">AM25</f>
        <v>0</v>
      </c>
      <c r="AN28" s="26">
        <f t="shared" si="231"/>
        <v>0</v>
      </c>
      <c r="AO28" s="26">
        <f t="shared" si="231"/>
        <v>0</v>
      </c>
      <c r="AP28" s="26">
        <f t="shared" si="231"/>
        <v>0</v>
      </c>
      <c r="AQ28" s="113">
        <f t="shared" si="231"/>
        <v>0</v>
      </c>
      <c r="AR28" s="29">
        <f t="shared" si="231"/>
        <v>0</v>
      </c>
      <c r="AS28" s="23">
        <f t="shared" si="231"/>
        <v>0</v>
      </c>
      <c r="AT28" s="187">
        <f t="shared" ref="AT28" si="232">IF($B25=$B19,AT22+IF($F25&lt;&gt;$G25,(AU25+$G27-$G26)/$F25,AU25/$F25),IF($F25&lt;&gt;AQ25,(AU25+$G27-$G26)/$F25,AU25/$F25))</f>
        <v>0</v>
      </c>
      <c r="AU28" s="7">
        <f t="shared" ref="AU28:AU29" si="233">SUM(AV28:BB28)</f>
        <v>0</v>
      </c>
      <c r="AV28" s="6">
        <f t="shared" ref="AV28" si="234">IF(SUM($AM$9:$AS$9)=SUM($AV$9:$BB$9),AV25,IF(AND(SUM($AV$9:$BB$9)&gt;42,SUM($AV$9:$BB$9)&lt;49),AV25,0))</f>
        <v>0</v>
      </c>
      <c r="AW28" s="6">
        <f t="shared" ref="AW28:BB28" si="235">IF(SUM($AM$9:$AS$9)=SUM($AV$9:$BB$9),AW25,IF(AND(SUM($AV$9:$BB$9)&gt;42,SUM($AV$9:$BB$9)&lt;49),AW25,0))</f>
        <v>0</v>
      </c>
      <c r="AX28" s="6">
        <f t="shared" si="235"/>
        <v>0</v>
      </c>
      <c r="AY28" s="6">
        <f t="shared" si="235"/>
        <v>0</v>
      </c>
      <c r="AZ28" s="26">
        <f t="shared" si="235"/>
        <v>0</v>
      </c>
      <c r="BA28" s="29">
        <f t="shared" si="235"/>
        <v>0</v>
      </c>
      <c r="BB28" s="23">
        <f t="shared" si="235"/>
        <v>0</v>
      </c>
    </row>
    <row r="29" spans="1:54" ht="15.75" customHeight="1" x14ac:dyDescent="0.2">
      <c r="A29" s="1">
        <f t="shared" ref="A29:A30" si="236">A28</f>
        <v>0</v>
      </c>
      <c r="B29" s="313"/>
      <c r="C29" s="314"/>
      <c r="D29" s="314"/>
      <c r="E29" s="314"/>
      <c r="F29" s="31"/>
      <c r="G29" s="183"/>
      <c r="H29" s="123">
        <f t="shared" ref="H29" si="237">IF($B25=$B19,H23+F29,$F29)</f>
        <v>0</v>
      </c>
      <c r="I29" s="165">
        <f t="shared" si="176"/>
        <v>0</v>
      </c>
      <c r="J29" s="141">
        <f t="shared" ref="J29" si="238">IF($H28=0,0,IF($B19=$B25,IF($H30&gt;0,$H30+J23,K25+J23),IF($H30&gt;0,$H30,K25)))</f>
        <v>0</v>
      </c>
      <c r="K29" s="7">
        <f t="shared" si="221"/>
        <v>0</v>
      </c>
      <c r="L29" s="6"/>
      <c r="M29" s="6"/>
      <c r="N29" s="6"/>
      <c r="O29" s="6"/>
      <c r="P29" s="26"/>
      <c r="Q29" s="29"/>
      <c r="R29" s="23"/>
      <c r="S29" s="141">
        <f t="shared" ref="S29" si="239">IF($H28=0,0,IF($B19=$B25,IF($H30&gt;0,$H30+S23,T25+S23),IF($H30&gt;0,$H30,T25)))</f>
        <v>0</v>
      </c>
      <c r="T29" s="7">
        <f t="shared" si="224"/>
        <v>0</v>
      </c>
      <c r="U29" s="6"/>
      <c r="V29" s="6"/>
      <c r="W29" s="6"/>
      <c r="X29" s="6"/>
      <c r="Y29" s="26"/>
      <c r="Z29" s="29"/>
      <c r="AA29" s="23"/>
      <c r="AB29" s="141">
        <f t="shared" ref="AB29" si="240">IF($H28=0,0,IF($B19=$B25,IF($H30&gt;0,$H30+AB23,AC25+AB23),IF($H30&gt;0,$H30,AC25)))</f>
        <v>0</v>
      </c>
      <c r="AC29" s="7">
        <f t="shared" si="227"/>
        <v>0</v>
      </c>
      <c r="AD29" s="6"/>
      <c r="AE29" s="6"/>
      <c r="AF29" s="6"/>
      <c r="AG29" s="6"/>
      <c r="AH29" s="26"/>
      <c r="AI29" s="29"/>
      <c r="AJ29" s="23"/>
      <c r="AK29" s="141">
        <f t="shared" ref="AK29" si="241">IF($H28=0,0,IF($B19=$B25,IF($H30&gt;0,$H30+AK23,AL25+AK23),IF($H30&gt;0,$H30,AL25)))</f>
        <v>0</v>
      </c>
      <c r="AL29" s="7">
        <f t="shared" si="230"/>
        <v>0</v>
      </c>
      <c r="AM29" s="6"/>
      <c r="AN29" s="6"/>
      <c r="AO29" s="6"/>
      <c r="AP29" s="6"/>
      <c r="AQ29" s="26"/>
      <c r="AR29" s="29"/>
      <c r="AS29" s="23"/>
      <c r="AT29" s="141">
        <f t="shared" ref="AT29" si="242">IF($H28=0,0,IF($B19=$B25,IF($H30&gt;0,$H30+AT23,AU25+AT23),IF($H30&gt;0,$H30,AU25)))</f>
        <v>0</v>
      </c>
      <c r="AU29" s="7">
        <f t="shared" si="233"/>
        <v>0</v>
      </c>
      <c r="AV29" s="6"/>
      <c r="AW29" s="6"/>
      <c r="AX29" s="6"/>
      <c r="AY29" s="6"/>
      <c r="AZ29" s="26"/>
      <c r="BA29" s="29"/>
      <c r="BB29" s="23"/>
    </row>
    <row r="30" spans="1:54" ht="18.75" customHeight="1" thickBot="1" x14ac:dyDescent="0.25">
      <c r="A30" s="1">
        <f t="shared" si="236"/>
        <v>0</v>
      </c>
      <c r="B30" s="323" t="str">
        <f>IF(B25="",Wydruk!$AE$6,IF(J26=0,Wydruk!$AE$7,IF(AND(G26&lt;G27,B25&lt;&gt;$B31),Wydruk!$AE$13,IF(AND($B25=$B19,$B25&lt;&gt;$B31),IF(OR(OR(J30&lt;4,J30&gt;5),OR(S30&lt;4,S30&gt;5),OR(AB30&lt;4,AB30&gt;5),OR(AK30&lt;4,AK30&gt;5),OR(AND(AT30&lt;4,AT30&gt;0),AT30&gt;5)),Wydruk!$AE$8,Wydruk!$AE$9),IF($B25=$B31,IF($F29&lt;&gt;0,Wydruk!$AE$12,Wydruk!$AE$10),IF(OR(OR(J26&lt;4,J26&gt;5),OR(S26&lt;4,S26&gt;5),OR(AB26&lt;4,AB26&gt;5),OR(AK26&lt;4,AK26&gt;5),OR(AND(AT26&lt;4,AT26&gt;0),AT26&gt;5)),Wydruk!$AE$8,Wydruk!$AE$11))))))</f>
        <v>Uzupełnij liczby godzin tygodniowego planu</v>
      </c>
      <c r="C30" s="324"/>
      <c r="D30" s="324"/>
      <c r="E30" s="324"/>
      <c r="F30" s="173">
        <f>kwiecień!F30</f>
        <v>0</v>
      </c>
      <c r="G30" s="184">
        <f>kwiecień!G30</f>
        <v>0</v>
      </c>
      <c r="H30" s="191">
        <f t="shared" ref="H30" si="243">IF(OR($G30=0,$F30=0,$G30="",$F30=""),0,$G30/$F30)</f>
        <v>0</v>
      </c>
      <c r="I30" s="193"/>
      <c r="J30" s="176">
        <f t="shared" ref="J30" si="244">IF($B19=$B25,IF(L25+L20&gt;0,1,0)+IF(M25+M20&gt;0,1,0)+IF(N25+N20&gt;0,1,0)+IF(O25+O20&gt;0,1,0)+IF(P25+P20&gt;0,1,0)+IF(Q25+Q20&gt;0,1,0)+IF(R25+R20&gt;0,1,0),J26)</f>
        <v>0</v>
      </c>
      <c r="K30" s="133">
        <f t="shared" ref="K30" si="245">IF(OR($B25=$B31,J30=0,(K26-Q30+O30)&lt;=0),0,(K26-Q30+O30)/J30)</f>
        <v>0</v>
      </c>
      <c r="L30" s="137">
        <f t="shared" ref="L30" si="246">IF(K30*(7-J27)&lt;=0,0,K30*(7-J27))</f>
        <v>0</v>
      </c>
      <c r="M30" s="311">
        <f t="shared" ref="M30" si="247">ROUND(IF(OR(K27-K30*(7-J27)+P30&lt;0,$B25=$B31,K30&lt;=0,K27=0),0,IF(K27-K30*(7-J27)+P30&gt;Q30-O30+P30,Q30-O30+P30,K27-K30*(7-J27)+P30)),1)</f>
        <v>0</v>
      </c>
      <c r="N30" s="312"/>
      <c r="O30" s="139">
        <f t="shared" ref="O30" si="248">IF(OR($B25=$B31,J26=0),0,IF($B25=$B19,J25,$F25))</f>
        <v>0</v>
      </c>
      <c r="P30" s="30">
        <f t="shared" ref="P30" si="249">IF(OR($B25=$B31,J30=0),0,$G27-$G26)</f>
        <v>0</v>
      </c>
      <c r="Q30" s="134">
        <f t="shared" ref="Q30" si="250">IF(OR($B25=$B31,J30=0),0,J29)</f>
        <v>0</v>
      </c>
      <c r="R30" s="138">
        <f t="shared" ref="R30" si="251">IF($B25=$B31,0,K27)</f>
        <v>0</v>
      </c>
      <c r="S30" s="176">
        <f t="shared" ref="S30" si="252">IF($B19=$B25,IF(U25+U20&gt;0,1,0)+IF(V25+V20&gt;0,1,0)+IF(W25+W20&gt;0,1,0)+IF(X25+X20&gt;0,1,0)+IF(Y25+Y20&gt;0,1,0)+IF(Z25+Z20&gt;0,1,0)+IF(AA25+AA20&gt;0,1,0),S26)</f>
        <v>0</v>
      </c>
      <c r="T30" s="133">
        <f t="shared" ref="T30" si="253">IF(OR($B25=$B31,S30=0,(T26-Z30+X30)&lt;=0),0,(T26-Z30+X30)/S30)</f>
        <v>0</v>
      </c>
      <c r="U30" s="137">
        <f t="shared" ref="U30" si="254">IF(T30*(7-S27)&lt;=0,0,T30*(7-S27))</f>
        <v>0</v>
      </c>
      <c r="V30" s="311">
        <f t="shared" ref="V30" si="255">ROUND(IF(OR(T27-T30*(7-S27)+Y30&lt;0,$B25=$B31,T30&lt;=0,T27=0),0,IF(T27-T30*(7-S27)+Y30&gt;Z30-X30+Y30,Z30-X30+Y30,T27-T30*(7-S27)+Y30)),1)</f>
        <v>0</v>
      </c>
      <c r="W30" s="312"/>
      <c r="X30" s="139">
        <f t="shared" ref="X30" si="256">IF(OR($B25=$B31,S26=0),0,IF($B25=$B19,S25,$F25))</f>
        <v>0</v>
      </c>
      <c r="Y30" s="30">
        <f t="shared" ref="Y30" si="257">IF(OR($B25=$B31,S30=0),0,$G27-$G26)</f>
        <v>0</v>
      </c>
      <c r="Z30" s="134">
        <f t="shared" ref="Z30" si="258">IF(OR($B25=$B31,S30=0),0,S29)</f>
        <v>0</v>
      </c>
      <c r="AA30" s="138">
        <f t="shared" ref="AA30" si="259">IF($B25=$B31,0,T27)</f>
        <v>0</v>
      </c>
      <c r="AB30" s="176">
        <f t="shared" ref="AB30" si="260">IF($B19=$B25,IF(AD25+AD20&gt;0,1,0)+IF(AE25+AE20&gt;0,1,0)+IF(AF25+AF20&gt;0,1,0)+IF(AG25+AG20&gt;0,1,0)+IF(AH25+AH20&gt;0,1,0)+IF(AI25+AI20&gt;0,1,0)+IF(AJ25+AJ20&gt;0,1,0),AB26)</f>
        <v>0</v>
      </c>
      <c r="AC30" s="133">
        <f t="shared" ref="AC30" si="261">IF(OR($B25=$B31,AB30=0,(AC26-AI30+AG30)&lt;=0),0,(AC26-AI30+AG30)/AB30)</f>
        <v>0</v>
      </c>
      <c r="AD30" s="137">
        <f t="shared" ref="AD30" si="262">IF(AC30*(7-AB27)&lt;=0,0,AC30*(7-AB27))</f>
        <v>0</v>
      </c>
      <c r="AE30" s="311">
        <f t="shared" ref="AE30" si="263">ROUND(IF(OR(AC27-AC30*(7-AB27)+AH30&lt;0,$B25=$B31,AC30&lt;=0,AC27=0),0,IF(AC27-AC30*(7-AB27)+AH30&gt;AI30-AG30+AH30,AI30-AG30+AH30,AC27-AC30*(7-AB27)+AH30)),1)</f>
        <v>0</v>
      </c>
      <c r="AF30" s="312"/>
      <c r="AG30" s="139">
        <f t="shared" ref="AG30" si="264">IF(OR($B25=$B31,AB26=0),0,IF($B25=$B19,AB25,$F25))</f>
        <v>0</v>
      </c>
      <c r="AH30" s="30">
        <f t="shared" ref="AH30" si="265">IF(OR($B25=$B31,AB30=0),0,$G27-$G26)</f>
        <v>0</v>
      </c>
      <c r="AI30" s="134">
        <f t="shared" ref="AI30" si="266">IF(OR($B25=$B31,AB30=0),0,AB29)</f>
        <v>0</v>
      </c>
      <c r="AJ30" s="138">
        <f t="shared" ref="AJ30" si="267">IF($B25=$B31,0,AC27)</f>
        <v>0</v>
      </c>
      <c r="AK30" s="176">
        <f t="shared" ref="AK30" si="268">IF($B19=$B25,IF(AM25+AM20&gt;0,1,0)+IF(AN25+AN20&gt;0,1,0)+IF(AO25+AO20&gt;0,1,0)+IF(AP25+AP20&gt;0,1,0)+IF(AQ25+AQ20&gt;0,1,0)+IF(AR25+AR20&gt;0,1,0)+IF(AS25+AS20&gt;0,1,0),AK26)</f>
        <v>0</v>
      </c>
      <c r="AL30" s="133">
        <f t="shared" ref="AL30" si="269">IF(OR($B25=$B31,AK30=0,(AL26-AR30+AP30)&lt;=0),0,(AL26-AR30+AP30)/AK30)</f>
        <v>0</v>
      </c>
      <c r="AM30" s="137">
        <f t="shared" ref="AM30" si="270">IF(AL30*(7-AK27)&lt;=0,0,AL30*(7-AK27))</f>
        <v>0</v>
      </c>
      <c r="AN30" s="311">
        <f t="shared" ref="AN30" si="271">ROUND(IF(OR(AL27-AL30*(7-AK27)+AQ30&lt;0,$B25=$B31,AL30&lt;=0,AL27=0),0,IF(AL27-AL30*(7-AK27)+AQ30&gt;AR30-AP30+AQ30,AR30-AP30+AQ30,AL27-AL30*(7-AK27)+AQ30)),1)</f>
        <v>0</v>
      </c>
      <c r="AO30" s="312"/>
      <c r="AP30" s="139">
        <f t="shared" ref="AP30" si="272">IF(OR($B25=$B31,AK26=0),0,IF($B25=$B19,AK25,$F25))</f>
        <v>0</v>
      </c>
      <c r="AQ30" s="30">
        <f t="shared" ref="AQ30" si="273">IF(OR($B25=$B31,AK30=0),0,$G27-$G26)</f>
        <v>0</v>
      </c>
      <c r="AR30" s="134">
        <f t="shared" ref="AR30" si="274">IF(OR($B25=$B31,AK30=0),0,AK29)</f>
        <v>0</v>
      </c>
      <c r="AS30" s="138">
        <f t="shared" ref="AS30" si="275">IF($B25=$B31,0,AL27)</f>
        <v>0</v>
      </c>
      <c r="AT30" s="176">
        <f t="shared" ref="AT30" si="276">IF($B19=$B25,IF(AV25+AV20&gt;0,1,0)+IF(AW25+AW20&gt;0,1,0)+IF(AX25+AX20&gt;0,1,0)+IF(AY25+AY20&gt;0,1,0)+IF(AZ25+AZ20&gt;0,1,0)+IF(BA25+BA20&gt;0,1,0)+IF(BB25+BB20&gt;0,1,0),AT26)</f>
        <v>0</v>
      </c>
      <c r="AU30" s="133">
        <f t="shared" ref="AU30" si="277">IF(OR($B25=$B31,AT30=0,(AU26-BA30+AY30)&lt;=0),0,(AU26-BA30+AY30)/AT30)</f>
        <v>0</v>
      </c>
      <c r="AV30" s="137">
        <f t="shared" ref="AV30" si="278">IF(AU30*(7-AT27)&lt;=0,0,AU30*(7-AT27))</f>
        <v>0</v>
      </c>
      <c r="AW30" s="311">
        <f t="shared" ref="AW30" si="279">ROUND(IF(OR(AU27-AU30*(7-AT27)+AZ30&lt;0,$B25=$B31,AU30&lt;=0,AU27=0),0,IF(AU27-AU30*(7-AT27)+AZ30&gt;BA30-AY30+AZ30,BA30-AY30+AZ30,AU27-AU30*(7-AT27)+AZ30)),1)</f>
        <v>0</v>
      </c>
      <c r="AX30" s="312"/>
      <c r="AY30" s="139">
        <f t="shared" ref="AY30" si="280">IF(OR($B25=$B31,AT26=0),0,IF($B25=$B19,AT25,$F25))</f>
        <v>0</v>
      </c>
      <c r="AZ30" s="30">
        <f t="shared" ref="AZ30" si="281">IF(OR($B25=$B31,AT30=0),0,$G27-$G26)</f>
        <v>0</v>
      </c>
      <c r="BA30" s="134">
        <f t="shared" ref="BA30" si="282">IF(OR($B25=$B31,AT30=0),0,AT29)</f>
        <v>0</v>
      </c>
      <c r="BB30" s="138">
        <f t="shared" ref="BB30" si="283">IF($B25=$B31,0,AU27)</f>
        <v>0</v>
      </c>
    </row>
    <row r="31" spans="1:54" ht="15.75" x14ac:dyDescent="0.2">
      <c r="A31" s="1">
        <f t="shared" ref="A31" si="284">IF(B31="","1. Niewypełnione",B31)</f>
        <v>0</v>
      </c>
      <c r="B31" s="320">
        <f>kwiecień!B31</f>
        <v>0</v>
      </c>
      <c r="C31" s="321">
        <f>kwiecień!C31</f>
        <v>0</v>
      </c>
      <c r="D31" s="321">
        <f>kwiecień!D31</f>
        <v>0</v>
      </c>
      <c r="E31" s="321">
        <f>kwiecień!E31</f>
        <v>0</v>
      </c>
      <c r="F31" s="177">
        <f>kwiecień!F31</f>
        <v>18</v>
      </c>
      <c r="G31" s="185">
        <f>kwiecień!G31</f>
        <v>18</v>
      </c>
      <c r="H31" s="177"/>
      <c r="I31" s="192">
        <f t="shared" ref="I31:I35" si="285">K31+T31+AC31+AL31+AU31</f>
        <v>0</v>
      </c>
      <c r="J31" s="186">
        <f t="shared" ref="J31" si="286">IF(OR($B31=$B37,J34=0),0,ROUND((K32+P36)/J34,0))</f>
        <v>0</v>
      </c>
      <c r="K31" s="51">
        <f t="shared" ref="K31:K32" si="287">SUM(L31:R31)</f>
        <v>0</v>
      </c>
      <c r="L31" s="52">
        <f>kwiecień!L31</f>
        <v>0</v>
      </c>
      <c r="M31" s="52">
        <f>kwiecień!M31</f>
        <v>0</v>
      </c>
      <c r="N31" s="52">
        <f>kwiecień!N31</f>
        <v>0</v>
      </c>
      <c r="O31" s="52">
        <f>kwiecień!O31</f>
        <v>0</v>
      </c>
      <c r="P31" s="53">
        <f>kwiecień!P31</f>
        <v>0</v>
      </c>
      <c r="Q31" s="54">
        <f>kwiecień!Q31</f>
        <v>0</v>
      </c>
      <c r="R31" s="55">
        <f>kwiecień!R31</f>
        <v>0</v>
      </c>
      <c r="S31" s="188">
        <f t="shared" ref="S31" si="288">IF(OR($B31=$B37,S34=0),0,ROUND((T32+Y36)/S34,0))</f>
        <v>0</v>
      </c>
      <c r="T31" s="51">
        <f t="shared" ref="T31:T32" si="289">SUM(U31:AA31)</f>
        <v>0</v>
      </c>
      <c r="U31" s="52">
        <f>kwiecień!U31</f>
        <v>0</v>
      </c>
      <c r="V31" s="52">
        <f>kwiecień!V31</f>
        <v>0</v>
      </c>
      <c r="W31" s="52">
        <f>kwiecień!W31</f>
        <v>0</v>
      </c>
      <c r="X31" s="52">
        <f>kwiecień!X31</f>
        <v>0</v>
      </c>
      <c r="Y31" s="53">
        <f>kwiecień!Y31</f>
        <v>0</v>
      </c>
      <c r="Z31" s="54">
        <f>kwiecień!Z31</f>
        <v>0</v>
      </c>
      <c r="AA31" s="55">
        <f>kwiecień!AA31</f>
        <v>0</v>
      </c>
      <c r="AB31" s="188">
        <f t="shared" ref="AB31" si="290">IF(OR($B31=$B37,AB34=0),0,ROUND((AC32+AH36)/AB34,0))</f>
        <v>0</v>
      </c>
      <c r="AC31" s="51">
        <f t="shared" ref="AC31:AC32" si="291">SUM(AD31:AJ31)</f>
        <v>0</v>
      </c>
      <c r="AD31" s="52">
        <f>kwiecień!AD31</f>
        <v>0</v>
      </c>
      <c r="AE31" s="52">
        <f>kwiecień!AE31</f>
        <v>0</v>
      </c>
      <c r="AF31" s="52">
        <f>kwiecień!AF31</f>
        <v>0</v>
      </c>
      <c r="AG31" s="52">
        <f>kwiecień!AG31</f>
        <v>0</v>
      </c>
      <c r="AH31" s="53">
        <f>kwiecień!AH31</f>
        <v>0</v>
      </c>
      <c r="AI31" s="54">
        <f>kwiecień!AI31</f>
        <v>0</v>
      </c>
      <c r="AJ31" s="55">
        <f>kwiecień!AJ31</f>
        <v>0</v>
      </c>
      <c r="AK31" s="188">
        <f t="shared" ref="AK31" si="292">IF(OR($B31=$B37,AK34=0),0,ROUND((AL32+AQ36)/AK34,0))</f>
        <v>0</v>
      </c>
      <c r="AL31" s="51">
        <f t="shared" ref="AL31:AL32" si="293">SUM(AM31:AS31)</f>
        <v>0</v>
      </c>
      <c r="AM31" s="52">
        <f>kwiecień!AM31</f>
        <v>0</v>
      </c>
      <c r="AN31" s="52">
        <f>kwiecień!AN31</f>
        <v>0</v>
      </c>
      <c r="AO31" s="52">
        <f>kwiecień!AO31</f>
        <v>0</v>
      </c>
      <c r="AP31" s="52">
        <f>kwiecień!AP31</f>
        <v>0</v>
      </c>
      <c r="AQ31" s="53">
        <f>kwiecień!AQ31</f>
        <v>0</v>
      </c>
      <c r="AR31" s="54">
        <f>kwiecień!AR31</f>
        <v>0</v>
      </c>
      <c r="AS31" s="55">
        <f>kwiecień!AS31</f>
        <v>0</v>
      </c>
      <c r="AT31" s="188">
        <f t="shared" ref="AT31" si="294">IF(OR($B31=$B37,AT34=0),0,ROUND((AU32+AZ36)/AT34,0))</f>
        <v>0</v>
      </c>
      <c r="AU31" s="51">
        <f t="shared" ref="AU31:AU32" si="295">SUM(AV31:BB31)</f>
        <v>0</v>
      </c>
      <c r="AV31" s="52">
        <f t="shared" ref="AV31" si="296">IF(SUM($AM$9:$AS$9)=SUM($AV$9:$BB$9),AM31,IF(AND(SUM($AV$9:$BB$9)&gt;42,SUM($AV$9:$BB$9)&lt;49),AM31,0))</f>
        <v>0</v>
      </c>
      <c r="AW31" s="52">
        <f t="shared" ref="AW31" si="297">IF(SUM($AM$9:$AS$9)=SUM($AV$9:$BB$9),AN31,IF(AND(SUM($AV$9:$BB$9)&gt;42,SUM($AV$9:$BB$9)&lt;49),AN31,0))</f>
        <v>0</v>
      </c>
      <c r="AX31" s="52">
        <f t="shared" ref="AX31" si="298">IF(SUM($AM$9:$AS$9)=SUM($AV$9:$BB$9),AO31,IF(AND(SUM($AV$9:$BB$9)&gt;42,SUM($AV$9:$BB$9)&lt;49),AO31,0))</f>
        <v>0</v>
      </c>
      <c r="AY31" s="52">
        <f t="shared" ref="AY31" si="299">IF(SUM($AM$9:$AS$9)=SUM($AV$9:$BB$9),AP31,IF(AND(SUM($AV$9:$BB$9)&gt;42,SUM($AV$9:$BB$9)&lt;49),AP31,0))</f>
        <v>0</v>
      </c>
      <c r="AZ31" s="53">
        <f t="shared" ref="AZ31" si="300">IF(SUM($AM$9:$AS$9)=SUM($AV$9:$BB$9),AQ31,IF(AND(SUM($AV$9:$BB$9)&gt;42,SUM($AV$9:$BB$9)&lt;49),AQ31,0))</f>
        <v>0</v>
      </c>
      <c r="BA31" s="54">
        <f t="shared" ref="BA31" si="301">IF(SUM($AM$9:$AS$9)=SUM($AV$9:$BB$9),AR31,IF(AND(SUM($AV$9:$BB$9)&gt;42,SUM($AV$9:$BB$9)&lt;49),AR31,0))</f>
        <v>0</v>
      </c>
      <c r="BB31" s="55">
        <f t="shared" ref="BB31" si="302">IF(SUM($AM$9:$AS$9)=SUM($AV$9:$BB$9),AS31,IF(AND(SUM($AV$9:$BB$9)&gt;42,SUM($AV$9:$BB$9)&lt;49),AS31,0))</f>
        <v>0</v>
      </c>
    </row>
    <row r="32" spans="1:54" ht="12.75" hidden="1" customHeight="1" x14ac:dyDescent="0.2">
      <c r="B32" s="93"/>
      <c r="C32" s="94"/>
      <c r="D32" s="95"/>
      <c r="E32" s="115"/>
      <c r="F32" s="140" t="b">
        <f t="shared" ref="F32" si="303">IF($B25=$B31,OR(F26,G31&lt;F31),G31&lt;F31)</f>
        <v>0</v>
      </c>
      <c r="G32" s="189">
        <f t="shared" ref="G32" si="304">IF(AND($B25=$B31,$B25&lt;&gt;"",$B25&lt;&gt;0),G31+G26,G31)</f>
        <v>18</v>
      </c>
      <c r="H32" s="120"/>
      <c r="I32" s="165">
        <f t="shared" si="285"/>
        <v>0</v>
      </c>
      <c r="J32" s="194">
        <f t="shared" ref="J32" si="305">7-COUNTIF(L31:R31,0)-COUNTIF(L31:R31,"")</f>
        <v>0</v>
      </c>
      <c r="K32" s="22">
        <f t="shared" si="287"/>
        <v>0</v>
      </c>
      <c r="L32" s="35">
        <f t="shared" ref="L32:R32" si="306">IF($B25=$B31,L31+L26,L31)</f>
        <v>0</v>
      </c>
      <c r="M32" s="35">
        <f t="shared" si="306"/>
        <v>0</v>
      </c>
      <c r="N32" s="35">
        <f t="shared" si="306"/>
        <v>0</v>
      </c>
      <c r="O32" s="35">
        <f t="shared" si="306"/>
        <v>0</v>
      </c>
      <c r="P32" s="36">
        <f t="shared" si="306"/>
        <v>0</v>
      </c>
      <c r="Q32" s="37">
        <f t="shared" si="306"/>
        <v>0</v>
      </c>
      <c r="R32" s="38">
        <f t="shared" si="306"/>
        <v>0</v>
      </c>
      <c r="S32" s="194">
        <f t="shared" ref="S32" si="307">7-COUNTIF(U31:AA31,0)-COUNTIF(U31:AA31,"")</f>
        <v>0</v>
      </c>
      <c r="T32" s="22">
        <f t="shared" si="289"/>
        <v>0</v>
      </c>
      <c r="U32" s="35">
        <f t="shared" ref="U32:AA32" si="308">IF($B25=$B31,U31+U26,U31)</f>
        <v>0</v>
      </c>
      <c r="V32" s="35">
        <f t="shared" si="308"/>
        <v>0</v>
      </c>
      <c r="W32" s="35">
        <f t="shared" si="308"/>
        <v>0</v>
      </c>
      <c r="X32" s="35">
        <f t="shared" si="308"/>
        <v>0</v>
      </c>
      <c r="Y32" s="36">
        <f t="shared" si="308"/>
        <v>0</v>
      </c>
      <c r="Z32" s="37">
        <f t="shared" si="308"/>
        <v>0</v>
      </c>
      <c r="AA32" s="38">
        <f t="shared" si="308"/>
        <v>0</v>
      </c>
      <c r="AB32" s="194">
        <f t="shared" ref="AB32" si="309">7-COUNTIF(AD31:AJ31,0)-COUNTIF(AD31:AJ31,"")</f>
        <v>0</v>
      </c>
      <c r="AC32" s="22">
        <f t="shared" si="291"/>
        <v>0</v>
      </c>
      <c r="AD32" s="35">
        <f t="shared" ref="AD32:AJ32" si="310">IF($B25=$B31,AD31+AD26,AD31)</f>
        <v>0</v>
      </c>
      <c r="AE32" s="35">
        <f t="shared" si="310"/>
        <v>0</v>
      </c>
      <c r="AF32" s="35">
        <f t="shared" si="310"/>
        <v>0</v>
      </c>
      <c r="AG32" s="35">
        <f t="shared" si="310"/>
        <v>0</v>
      </c>
      <c r="AH32" s="36">
        <f t="shared" si="310"/>
        <v>0</v>
      </c>
      <c r="AI32" s="37">
        <f t="shared" si="310"/>
        <v>0</v>
      </c>
      <c r="AJ32" s="38">
        <f t="shared" si="310"/>
        <v>0</v>
      </c>
      <c r="AK32" s="194">
        <f t="shared" ref="AK32" si="311">7-COUNTIF(AM31:AS31,0)-COUNTIF(AM31:AS31,"")</f>
        <v>0</v>
      </c>
      <c r="AL32" s="22">
        <f t="shared" si="293"/>
        <v>0</v>
      </c>
      <c r="AM32" s="35">
        <f t="shared" ref="AM32:AS32" si="312">IF($B25=$B31,AM31+AM26,AM31)</f>
        <v>0</v>
      </c>
      <c r="AN32" s="35">
        <f t="shared" si="312"/>
        <v>0</v>
      </c>
      <c r="AO32" s="35">
        <f t="shared" si="312"/>
        <v>0</v>
      </c>
      <c r="AP32" s="35">
        <f t="shared" si="312"/>
        <v>0</v>
      </c>
      <c r="AQ32" s="36">
        <f t="shared" si="312"/>
        <v>0</v>
      </c>
      <c r="AR32" s="37">
        <f t="shared" si="312"/>
        <v>0</v>
      </c>
      <c r="AS32" s="38">
        <f t="shared" si="312"/>
        <v>0</v>
      </c>
      <c r="AT32" s="194">
        <f t="shared" ref="AT32" si="313">7-COUNTIF(AV31:BB31,0)-COUNTIF(AV31:BB31,"")</f>
        <v>0</v>
      </c>
      <c r="AU32" s="22">
        <f t="shared" si="295"/>
        <v>0</v>
      </c>
      <c r="AV32" s="35">
        <f t="shared" ref="AV32:BB32" si="314">IF($B25=$B31,AV31+AV26,AV31)</f>
        <v>0</v>
      </c>
      <c r="AW32" s="35">
        <f t="shared" si="314"/>
        <v>0</v>
      </c>
      <c r="AX32" s="35">
        <f t="shared" si="314"/>
        <v>0</v>
      </c>
      <c r="AY32" s="35">
        <f t="shared" si="314"/>
        <v>0</v>
      </c>
      <c r="AZ32" s="36">
        <f t="shared" si="314"/>
        <v>0</v>
      </c>
      <c r="BA32" s="37">
        <f t="shared" si="314"/>
        <v>0</v>
      </c>
      <c r="BB32" s="38">
        <f t="shared" si="314"/>
        <v>0</v>
      </c>
    </row>
    <row r="33" spans="1:54" ht="15" hidden="1" customHeight="1" x14ac:dyDescent="0.2">
      <c r="B33" s="116"/>
      <c r="C33" s="117"/>
      <c r="D33" s="118"/>
      <c r="E33" s="119"/>
      <c r="F33" s="92"/>
      <c r="G33" s="190">
        <f t="shared" ref="G33" si="315">IF(AND($B25=$B31,$B25&lt;&gt;"",$B25&lt;&gt;0),F31+G27,F31)</f>
        <v>18</v>
      </c>
      <c r="H33" s="121"/>
      <c r="I33" s="165">
        <f t="shared" si="285"/>
        <v>0</v>
      </c>
      <c r="J33" s="195">
        <f t="shared" ref="J33" si="316">IF($B31=$B25,COUNTIF(L33:R33,0),COUNTIF(L34:R34,0)+COUNTIF(L34:R34,""))</f>
        <v>7</v>
      </c>
      <c r="K33" s="39">
        <f t="shared" ref="K33:R33" si="317">IF($B25=$B31,K34+K27,K34)</f>
        <v>0</v>
      </c>
      <c r="L33" s="40">
        <f t="shared" si="317"/>
        <v>0</v>
      </c>
      <c r="M33" s="40">
        <f t="shared" si="317"/>
        <v>0</v>
      </c>
      <c r="N33" s="40">
        <f t="shared" si="317"/>
        <v>0</v>
      </c>
      <c r="O33" s="40">
        <f t="shared" si="317"/>
        <v>0</v>
      </c>
      <c r="P33" s="41">
        <f t="shared" si="317"/>
        <v>0</v>
      </c>
      <c r="Q33" s="42">
        <f t="shared" si="317"/>
        <v>0</v>
      </c>
      <c r="R33" s="43">
        <f t="shared" si="317"/>
        <v>0</v>
      </c>
      <c r="S33" s="195">
        <f t="shared" ref="S33" si="318">IF($B31=$B25,COUNTIF(U33:AA33,0),COUNTIF(U34:AA34,0)+COUNTIF(U34:AA34,""))</f>
        <v>7</v>
      </c>
      <c r="T33" s="39">
        <f t="shared" ref="T33:AA33" si="319">IF($B25=$B31,T34+T27,T34)</f>
        <v>0</v>
      </c>
      <c r="U33" s="40">
        <f t="shared" si="319"/>
        <v>0</v>
      </c>
      <c r="V33" s="40">
        <f t="shared" si="319"/>
        <v>0</v>
      </c>
      <c r="W33" s="40">
        <f t="shared" si="319"/>
        <v>0</v>
      </c>
      <c r="X33" s="40">
        <f t="shared" si="319"/>
        <v>0</v>
      </c>
      <c r="Y33" s="41">
        <f t="shared" si="319"/>
        <v>0</v>
      </c>
      <c r="Z33" s="42">
        <f t="shared" si="319"/>
        <v>0</v>
      </c>
      <c r="AA33" s="43">
        <f t="shared" si="319"/>
        <v>0</v>
      </c>
      <c r="AB33" s="195">
        <f t="shared" ref="AB33" si="320">IF($B31=$B25,COUNTIF(AD33:AJ33,0),COUNTIF(AD34:AJ34,0)+COUNTIF(AD34:AJ34,""))</f>
        <v>7</v>
      </c>
      <c r="AC33" s="39">
        <f t="shared" ref="AC33:AJ33" si="321">IF($B25=$B31,AC34+AC27,AC34)</f>
        <v>0</v>
      </c>
      <c r="AD33" s="40">
        <f t="shared" si="321"/>
        <v>0</v>
      </c>
      <c r="AE33" s="40">
        <f t="shared" si="321"/>
        <v>0</v>
      </c>
      <c r="AF33" s="40">
        <f t="shared" si="321"/>
        <v>0</v>
      </c>
      <c r="AG33" s="40">
        <f t="shared" si="321"/>
        <v>0</v>
      </c>
      <c r="AH33" s="41">
        <f t="shared" si="321"/>
        <v>0</v>
      </c>
      <c r="AI33" s="42">
        <f t="shared" si="321"/>
        <v>0</v>
      </c>
      <c r="AJ33" s="43">
        <f t="shared" si="321"/>
        <v>0</v>
      </c>
      <c r="AK33" s="195">
        <f t="shared" ref="AK33" si="322">IF($B31=$B25,COUNTIF(AM33:AS33,0),COUNTIF(AM34:AS34,0)+COUNTIF(AM34:AS34,""))</f>
        <v>7</v>
      </c>
      <c r="AL33" s="39">
        <f t="shared" ref="AL33:AS33" si="323">IF($B25=$B31,AL34+AL27,AL34)</f>
        <v>0</v>
      </c>
      <c r="AM33" s="40">
        <f t="shared" si="323"/>
        <v>0</v>
      </c>
      <c r="AN33" s="40">
        <f t="shared" si="323"/>
        <v>0</v>
      </c>
      <c r="AO33" s="40">
        <f t="shared" si="323"/>
        <v>0</v>
      </c>
      <c r="AP33" s="40">
        <f t="shared" si="323"/>
        <v>0</v>
      </c>
      <c r="AQ33" s="41">
        <f t="shared" si="323"/>
        <v>0</v>
      </c>
      <c r="AR33" s="42">
        <f t="shared" si="323"/>
        <v>0</v>
      </c>
      <c r="AS33" s="43">
        <f t="shared" si="323"/>
        <v>0</v>
      </c>
      <c r="AT33" s="195">
        <f t="shared" ref="AT33" si="324">IF($B31=$B25,COUNTIF(AV33:BB33,0),COUNTIF(AV34:BB34,0)+COUNTIF(AV34:BB34,""))</f>
        <v>7</v>
      </c>
      <c r="AU33" s="39">
        <f t="shared" ref="AU33:BB33" si="325">IF($B25=$B31,AU34+AU27,AU34)</f>
        <v>0</v>
      </c>
      <c r="AV33" s="40">
        <f t="shared" si="325"/>
        <v>0</v>
      </c>
      <c r="AW33" s="40">
        <f t="shared" si="325"/>
        <v>0</v>
      </c>
      <c r="AX33" s="40">
        <f t="shared" si="325"/>
        <v>0</v>
      </c>
      <c r="AY33" s="40">
        <f t="shared" si="325"/>
        <v>0</v>
      </c>
      <c r="AZ33" s="41">
        <f t="shared" si="325"/>
        <v>0</v>
      </c>
      <c r="BA33" s="42">
        <f t="shared" si="325"/>
        <v>0</v>
      </c>
      <c r="BB33" s="43">
        <f t="shared" si="325"/>
        <v>0</v>
      </c>
    </row>
    <row r="34" spans="1:54" ht="15.75" customHeight="1" x14ac:dyDescent="0.2">
      <c r="A34" s="1">
        <f t="shared" ref="A34" si="326">A31</f>
        <v>0</v>
      </c>
      <c r="B34" s="313">
        <f t="shared" ref="B34" si="327">B28+1</f>
        <v>3</v>
      </c>
      <c r="C34" s="314"/>
      <c r="D34" s="314"/>
      <c r="E34" s="314"/>
      <c r="F34" s="31"/>
      <c r="G34" s="183"/>
      <c r="H34" s="122">
        <f t="shared" ref="H34" si="328">5-COUNTIF(AU31,0)-COUNTIF(AL31,0)-COUNTIF(AC31,0)-COUNTIF(T31,0)-COUNTIF(K31,0)</f>
        <v>0</v>
      </c>
      <c r="I34" s="165">
        <f t="shared" si="285"/>
        <v>0</v>
      </c>
      <c r="J34" s="187">
        <f t="shared" ref="J34" si="329">IF($B31=$B25,J28+IF($F31&lt;&gt;$G31,(K31+$G33-$G32)/$F31,K31/$F31),IF($F31&lt;&gt;G31,(K31+$G33-$G32)/$F31,K31/$F31))</f>
        <v>0</v>
      </c>
      <c r="K34" s="7">
        <f t="shared" ref="K34:K35" si="330">SUM(L34:R34)</f>
        <v>0</v>
      </c>
      <c r="L34" s="26">
        <f t="shared" ref="L34:R34" si="331">L31</f>
        <v>0</v>
      </c>
      <c r="M34" s="26">
        <f t="shared" si="331"/>
        <v>0</v>
      </c>
      <c r="N34" s="26">
        <f t="shared" si="331"/>
        <v>0</v>
      </c>
      <c r="O34" s="26">
        <f t="shared" si="331"/>
        <v>0</v>
      </c>
      <c r="P34" s="26">
        <f t="shared" si="331"/>
        <v>0</v>
      </c>
      <c r="Q34" s="29">
        <f t="shared" si="331"/>
        <v>0</v>
      </c>
      <c r="R34" s="23">
        <f t="shared" si="331"/>
        <v>0</v>
      </c>
      <c r="S34" s="187">
        <f t="shared" ref="S34" si="332">IF($B31=$B25,S28+IF($F31&lt;&gt;$G31,(T31+$G33-$G32)/$F31,T31/$F31),IF($F31&lt;&gt;P31,(T31+$G33-$G32)/$F31,T31/$F31))</f>
        <v>0</v>
      </c>
      <c r="T34" s="7">
        <f t="shared" ref="T34:T35" si="333">SUM(U34:AA34)</f>
        <v>0</v>
      </c>
      <c r="U34" s="26">
        <f t="shared" ref="U34:AA34" si="334">U31</f>
        <v>0</v>
      </c>
      <c r="V34" s="26">
        <f t="shared" si="334"/>
        <v>0</v>
      </c>
      <c r="W34" s="26">
        <f t="shared" si="334"/>
        <v>0</v>
      </c>
      <c r="X34" s="26">
        <f t="shared" si="334"/>
        <v>0</v>
      </c>
      <c r="Y34" s="113">
        <f t="shared" si="334"/>
        <v>0</v>
      </c>
      <c r="Z34" s="29">
        <f t="shared" si="334"/>
        <v>0</v>
      </c>
      <c r="AA34" s="23">
        <f t="shared" si="334"/>
        <v>0</v>
      </c>
      <c r="AB34" s="187">
        <f t="shared" ref="AB34" si="335">IF($B31=$B25,AB28+IF($F31&lt;&gt;$G31,(AC31+$G33-$G32)/$F31,AC31/$F31),IF($F31&lt;&gt;Y31,(AC31+$G33-$G32)/$F31,AC31/$F31))</f>
        <v>0</v>
      </c>
      <c r="AC34" s="7">
        <f t="shared" ref="AC34:AC35" si="336">SUM(AD34:AJ34)</f>
        <v>0</v>
      </c>
      <c r="AD34" s="26">
        <f t="shared" ref="AD34:AJ34" si="337">AD31</f>
        <v>0</v>
      </c>
      <c r="AE34" s="26">
        <f t="shared" si="337"/>
        <v>0</v>
      </c>
      <c r="AF34" s="26">
        <f t="shared" si="337"/>
        <v>0</v>
      </c>
      <c r="AG34" s="26">
        <f t="shared" si="337"/>
        <v>0</v>
      </c>
      <c r="AH34" s="113">
        <f t="shared" si="337"/>
        <v>0</v>
      </c>
      <c r="AI34" s="29">
        <f t="shared" si="337"/>
        <v>0</v>
      </c>
      <c r="AJ34" s="23">
        <f t="shared" si="337"/>
        <v>0</v>
      </c>
      <c r="AK34" s="187">
        <f t="shared" ref="AK34" si="338">IF($B31=$B25,AK28+IF($F31&lt;&gt;$G31,(AL31+$G33-$G32)/$F31,AL31/$F31),IF($F31&lt;&gt;AH31,(AL31+$G33-$G32)/$F31,AL31/$F31))</f>
        <v>0</v>
      </c>
      <c r="AL34" s="7">
        <f t="shared" ref="AL34:AL35" si="339">SUM(AM34:AS34)</f>
        <v>0</v>
      </c>
      <c r="AM34" s="26">
        <f t="shared" ref="AM34:AS34" si="340">AM31</f>
        <v>0</v>
      </c>
      <c r="AN34" s="26">
        <f t="shared" si="340"/>
        <v>0</v>
      </c>
      <c r="AO34" s="26">
        <f t="shared" si="340"/>
        <v>0</v>
      </c>
      <c r="AP34" s="26">
        <f t="shared" si="340"/>
        <v>0</v>
      </c>
      <c r="AQ34" s="113">
        <f t="shared" si="340"/>
        <v>0</v>
      </c>
      <c r="AR34" s="29">
        <f t="shared" si="340"/>
        <v>0</v>
      </c>
      <c r="AS34" s="23">
        <f t="shared" si="340"/>
        <v>0</v>
      </c>
      <c r="AT34" s="187">
        <f t="shared" ref="AT34" si="341">IF($B31=$B25,AT28+IF($F31&lt;&gt;$G31,(AU31+$G33-$G32)/$F31,AU31/$F31),IF($F31&lt;&gt;AQ31,(AU31+$G33-$G32)/$F31,AU31/$F31))</f>
        <v>0</v>
      </c>
      <c r="AU34" s="7">
        <f t="shared" ref="AU34:AU35" si="342">SUM(AV34:BB34)</f>
        <v>0</v>
      </c>
      <c r="AV34" s="6">
        <f t="shared" ref="AV34" si="343">IF(SUM($AM$9:$AS$9)=SUM($AV$9:$BB$9),AV31,IF(AND(SUM($AV$9:$BB$9)&gt;42,SUM($AV$9:$BB$9)&lt;49),AV31,0))</f>
        <v>0</v>
      </c>
      <c r="AW34" s="6">
        <f t="shared" ref="AW34:BB34" si="344">IF(SUM($AM$9:$AS$9)=SUM($AV$9:$BB$9),AW31,IF(AND(SUM($AV$9:$BB$9)&gt;42,SUM($AV$9:$BB$9)&lt;49),AW31,0))</f>
        <v>0</v>
      </c>
      <c r="AX34" s="6">
        <f t="shared" si="344"/>
        <v>0</v>
      </c>
      <c r="AY34" s="6">
        <f t="shared" si="344"/>
        <v>0</v>
      </c>
      <c r="AZ34" s="26">
        <f t="shared" si="344"/>
        <v>0</v>
      </c>
      <c r="BA34" s="29">
        <f t="shared" si="344"/>
        <v>0</v>
      </c>
      <c r="BB34" s="23">
        <f t="shared" si="344"/>
        <v>0</v>
      </c>
    </row>
    <row r="35" spans="1:54" ht="15.75" customHeight="1" x14ac:dyDescent="0.2">
      <c r="A35" s="1">
        <f t="shared" ref="A35:A36" si="345">A34</f>
        <v>0</v>
      </c>
      <c r="B35" s="313"/>
      <c r="C35" s="314"/>
      <c r="D35" s="314"/>
      <c r="E35" s="314"/>
      <c r="F35" s="31"/>
      <c r="G35" s="183"/>
      <c r="H35" s="123">
        <f t="shared" ref="H35" si="346">IF($B31=$B25,H29+F35,$F35)</f>
        <v>0</v>
      </c>
      <c r="I35" s="165">
        <f t="shared" si="285"/>
        <v>0</v>
      </c>
      <c r="J35" s="141">
        <f t="shared" ref="J35" si="347">IF($H34=0,0,IF($B25=$B31,IF($H36&gt;0,$H36+J29,K31+J29),IF($H36&gt;0,$H36,K31)))</f>
        <v>0</v>
      </c>
      <c r="K35" s="7">
        <f t="shared" si="330"/>
        <v>0</v>
      </c>
      <c r="L35" s="6"/>
      <c r="M35" s="6"/>
      <c r="N35" s="6"/>
      <c r="O35" s="6"/>
      <c r="P35" s="26"/>
      <c r="Q35" s="29"/>
      <c r="R35" s="23"/>
      <c r="S35" s="141">
        <f t="shared" ref="S35" si="348">IF($H34=0,0,IF($B25=$B31,IF($H36&gt;0,$H36+S29,T31+S29),IF($H36&gt;0,$H36,T31)))</f>
        <v>0</v>
      </c>
      <c r="T35" s="7">
        <f t="shared" si="333"/>
        <v>0</v>
      </c>
      <c r="U35" s="6"/>
      <c r="V35" s="6"/>
      <c r="W35" s="6"/>
      <c r="X35" s="6"/>
      <c r="Y35" s="26"/>
      <c r="Z35" s="29"/>
      <c r="AA35" s="23"/>
      <c r="AB35" s="141">
        <f t="shared" ref="AB35" si="349">IF($H34=0,0,IF($B25=$B31,IF($H36&gt;0,$H36+AB29,AC31+AB29),IF($H36&gt;0,$H36,AC31)))</f>
        <v>0</v>
      </c>
      <c r="AC35" s="7">
        <f t="shared" si="336"/>
        <v>0</v>
      </c>
      <c r="AD35" s="6"/>
      <c r="AE35" s="6"/>
      <c r="AF35" s="6"/>
      <c r="AG35" s="6"/>
      <c r="AH35" s="26"/>
      <c r="AI35" s="29"/>
      <c r="AJ35" s="23"/>
      <c r="AK35" s="141">
        <f t="shared" ref="AK35" si="350">IF($H34=0,0,IF($B25=$B31,IF($H36&gt;0,$H36+AK29,AL31+AK29),IF($H36&gt;0,$H36,AL31)))</f>
        <v>0</v>
      </c>
      <c r="AL35" s="7">
        <f t="shared" si="339"/>
        <v>0</v>
      </c>
      <c r="AM35" s="6"/>
      <c r="AN35" s="6"/>
      <c r="AO35" s="6"/>
      <c r="AP35" s="6"/>
      <c r="AQ35" s="26"/>
      <c r="AR35" s="29"/>
      <c r="AS35" s="23"/>
      <c r="AT35" s="141">
        <f t="shared" ref="AT35" si="351">IF($H34=0,0,IF($B25=$B31,IF($H36&gt;0,$H36+AT29,AU31+AT29),IF($H36&gt;0,$H36,AU31)))</f>
        <v>0</v>
      </c>
      <c r="AU35" s="7">
        <f t="shared" si="342"/>
        <v>0</v>
      </c>
      <c r="AV35" s="6"/>
      <c r="AW35" s="6"/>
      <c r="AX35" s="6"/>
      <c r="AY35" s="6"/>
      <c r="AZ35" s="26"/>
      <c r="BA35" s="29"/>
      <c r="BB35" s="23"/>
    </row>
    <row r="36" spans="1:54" ht="18.75" customHeight="1" thickBot="1" x14ac:dyDescent="0.25">
      <c r="A36" s="1">
        <f t="shared" si="345"/>
        <v>0</v>
      </c>
      <c r="B36" s="323" t="str">
        <f>IF(B31="",Wydruk!$AE$6,IF(J32=0,Wydruk!$AE$7,IF(AND(G32&lt;G33,B31&lt;&gt;$B37),Wydruk!$AE$13,IF(AND($B31=$B25,$B31&lt;&gt;$B37),IF(OR(OR(J36&lt;4,J36&gt;5),OR(S36&lt;4,S36&gt;5),OR(AB36&lt;4,AB36&gt;5),OR(AK36&lt;4,AK36&gt;5),OR(AND(AT36&lt;4,AT36&gt;0),AT36&gt;5)),Wydruk!$AE$8,Wydruk!$AE$9),IF($B31=$B37,IF($F35&lt;&gt;0,Wydruk!$AE$12,Wydruk!$AE$10),IF(OR(OR(J32&lt;4,J32&gt;5),OR(S32&lt;4,S32&gt;5),OR(AB32&lt;4,AB32&gt;5),OR(AK32&lt;4,AK32&gt;5),OR(AND(AT32&lt;4,AT32&gt;0),AT32&gt;5)),Wydruk!$AE$8,Wydruk!$AE$11))))))</f>
        <v>Uzupełnij liczby godzin tygodniowego planu</v>
      </c>
      <c r="C36" s="324"/>
      <c r="D36" s="324"/>
      <c r="E36" s="324"/>
      <c r="F36" s="173">
        <f>kwiecień!F36</f>
        <v>0</v>
      </c>
      <c r="G36" s="184">
        <f>kwiecień!G36</f>
        <v>0</v>
      </c>
      <c r="H36" s="191">
        <f t="shared" ref="H36" si="352">IF(OR($G36=0,$F36=0,$G36="",$F36=""),0,$G36/$F36)</f>
        <v>0</v>
      </c>
      <c r="I36" s="193"/>
      <c r="J36" s="176">
        <f t="shared" ref="J36" si="353">IF($B25=$B31,IF(L31+L26&gt;0,1,0)+IF(M31+M26&gt;0,1,0)+IF(N31+N26&gt;0,1,0)+IF(O31+O26&gt;0,1,0)+IF(P31+P26&gt;0,1,0)+IF(Q31+Q26&gt;0,1,0)+IF(R31+R26&gt;0,1,0),J32)</f>
        <v>0</v>
      </c>
      <c r="K36" s="133">
        <f t="shared" ref="K36" si="354">IF(OR($B31=$B37,J36=0,(K32-Q36+O36)&lt;=0),0,(K32-Q36+O36)/J36)</f>
        <v>0</v>
      </c>
      <c r="L36" s="137">
        <f t="shared" ref="L36" si="355">IF(K36*(7-J33)&lt;=0,0,K36*(7-J33))</f>
        <v>0</v>
      </c>
      <c r="M36" s="311">
        <f t="shared" ref="M36" si="356">ROUND(IF(OR(K33-K36*(7-J33)+P36&lt;0,$B31=$B37,K36&lt;=0,K33=0),0,IF(K33-K36*(7-J33)+P36&gt;Q36-O36+P36,Q36-O36+P36,K33-K36*(7-J33)+P36)),1)</f>
        <v>0</v>
      </c>
      <c r="N36" s="312"/>
      <c r="O36" s="139">
        <f t="shared" ref="O36" si="357">IF(OR($B31=$B37,J32=0),0,IF($B31=$B25,J31,$F31))</f>
        <v>0</v>
      </c>
      <c r="P36" s="30">
        <f t="shared" ref="P36" si="358">IF(OR($B31=$B37,J36=0),0,$G33-$G32)</f>
        <v>0</v>
      </c>
      <c r="Q36" s="134">
        <f t="shared" ref="Q36" si="359">IF(OR($B31=$B37,J36=0),0,J35)</f>
        <v>0</v>
      </c>
      <c r="R36" s="138">
        <f t="shared" ref="R36" si="360">IF($B31=$B37,0,K33)</f>
        <v>0</v>
      </c>
      <c r="S36" s="176">
        <f t="shared" ref="S36" si="361">IF($B25=$B31,IF(U31+U26&gt;0,1,0)+IF(V31+V26&gt;0,1,0)+IF(W31+W26&gt;0,1,0)+IF(X31+X26&gt;0,1,0)+IF(Y31+Y26&gt;0,1,0)+IF(Z31+Z26&gt;0,1,0)+IF(AA31+AA26&gt;0,1,0),S32)</f>
        <v>0</v>
      </c>
      <c r="T36" s="133">
        <f t="shared" ref="T36" si="362">IF(OR($B31=$B37,S36=0,(T32-Z36+X36)&lt;=0),0,(T32-Z36+X36)/S36)</f>
        <v>0</v>
      </c>
      <c r="U36" s="137">
        <f t="shared" ref="U36" si="363">IF(T36*(7-S33)&lt;=0,0,T36*(7-S33))</f>
        <v>0</v>
      </c>
      <c r="V36" s="311">
        <f t="shared" ref="V36" si="364">ROUND(IF(OR(T33-T36*(7-S33)+Y36&lt;0,$B31=$B37,T36&lt;=0,T33=0),0,IF(T33-T36*(7-S33)+Y36&gt;Z36-X36+Y36,Z36-X36+Y36,T33-T36*(7-S33)+Y36)),1)</f>
        <v>0</v>
      </c>
      <c r="W36" s="312"/>
      <c r="X36" s="139">
        <f t="shared" ref="X36" si="365">IF(OR($B31=$B37,S32=0),0,IF($B31=$B25,S31,$F31))</f>
        <v>0</v>
      </c>
      <c r="Y36" s="30">
        <f t="shared" ref="Y36" si="366">IF(OR($B31=$B37,S36=0),0,$G33-$G32)</f>
        <v>0</v>
      </c>
      <c r="Z36" s="134">
        <f t="shared" ref="Z36" si="367">IF(OR($B31=$B37,S36=0),0,S35)</f>
        <v>0</v>
      </c>
      <c r="AA36" s="138">
        <f t="shared" ref="AA36" si="368">IF($B31=$B37,0,T33)</f>
        <v>0</v>
      </c>
      <c r="AB36" s="176">
        <f t="shared" ref="AB36" si="369">IF($B25=$B31,IF(AD31+AD26&gt;0,1,0)+IF(AE31+AE26&gt;0,1,0)+IF(AF31+AF26&gt;0,1,0)+IF(AG31+AG26&gt;0,1,0)+IF(AH31+AH26&gt;0,1,0)+IF(AI31+AI26&gt;0,1,0)+IF(AJ31+AJ26&gt;0,1,0),AB32)</f>
        <v>0</v>
      </c>
      <c r="AC36" s="133">
        <f t="shared" ref="AC36" si="370">IF(OR($B31=$B37,AB36=0,(AC32-AI36+AG36)&lt;=0),0,(AC32-AI36+AG36)/AB36)</f>
        <v>0</v>
      </c>
      <c r="AD36" s="137">
        <f t="shared" ref="AD36" si="371">IF(AC36*(7-AB33)&lt;=0,0,AC36*(7-AB33))</f>
        <v>0</v>
      </c>
      <c r="AE36" s="311">
        <f t="shared" ref="AE36" si="372">ROUND(IF(OR(AC33-AC36*(7-AB33)+AH36&lt;0,$B31=$B37,AC36&lt;=0,AC33=0),0,IF(AC33-AC36*(7-AB33)+AH36&gt;AI36-AG36+AH36,AI36-AG36+AH36,AC33-AC36*(7-AB33)+AH36)),1)</f>
        <v>0</v>
      </c>
      <c r="AF36" s="312"/>
      <c r="AG36" s="139">
        <f t="shared" ref="AG36" si="373">IF(OR($B31=$B37,AB32=0),0,IF($B31=$B25,AB31,$F31))</f>
        <v>0</v>
      </c>
      <c r="AH36" s="30">
        <f t="shared" ref="AH36" si="374">IF(OR($B31=$B37,AB36=0),0,$G33-$G32)</f>
        <v>0</v>
      </c>
      <c r="AI36" s="134">
        <f t="shared" ref="AI36" si="375">IF(OR($B31=$B37,AB36=0),0,AB35)</f>
        <v>0</v>
      </c>
      <c r="AJ36" s="138">
        <f t="shared" ref="AJ36" si="376">IF($B31=$B37,0,AC33)</f>
        <v>0</v>
      </c>
      <c r="AK36" s="176">
        <f t="shared" ref="AK36" si="377">IF($B25=$B31,IF(AM31+AM26&gt;0,1,0)+IF(AN31+AN26&gt;0,1,0)+IF(AO31+AO26&gt;0,1,0)+IF(AP31+AP26&gt;0,1,0)+IF(AQ31+AQ26&gt;0,1,0)+IF(AR31+AR26&gt;0,1,0)+IF(AS31+AS26&gt;0,1,0),AK32)</f>
        <v>0</v>
      </c>
      <c r="AL36" s="133">
        <f t="shared" ref="AL36" si="378">IF(OR($B31=$B37,AK36=0,(AL32-AR36+AP36)&lt;=0),0,(AL32-AR36+AP36)/AK36)</f>
        <v>0</v>
      </c>
      <c r="AM36" s="137">
        <f t="shared" ref="AM36" si="379">IF(AL36*(7-AK33)&lt;=0,0,AL36*(7-AK33))</f>
        <v>0</v>
      </c>
      <c r="AN36" s="311">
        <f t="shared" ref="AN36" si="380">ROUND(IF(OR(AL33-AL36*(7-AK33)+AQ36&lt;0,$B31=$B37,AL36&lt;=0,AL33=0),0,IF(AL33-AL36*(7-AK33)+AQ36&gt;AR36-AP36+AQ36,AR36-AP36+AQ36,AL33-AL36*(7-AK33)+AQ36)),1)</f>
        <v>0</v>
      </c>
      <c r="AO36" s="312"/>
      <c r="AP36" s="139">
        <f t="shared" ref="AP36" si="381">IF(OR($B31=$B37,AK32=0),0,IF($B31=$B25,AK31,$F31))</f>
        <v>0</v>
      </c>
      <c r="AQ36" s="30">
        <f t="shared" ref="AQ36" si="382">IF(OR($B31=$B37,AK36=0),0,$G33-$G32)</f>
        <v>0</v>
      </c>
      <c r="AR36" s="134">
        <f t="shared" ref="AR36" si="383">IF(OR($B31=$B37,AK36=0),0,AK35)</f>
        <v>0</v>
      </c>
      <c r="AS36" s="138">
        <f t="shared" ref="AS36" si="384">IF($B31=$B37,0,AL33)</f>
        <v>0</v>
      </c>
      <c r="AT36" s="176">
        <f t="shared" ref="AT36" si="385">IF($B25=$B31,IF(AV31+AV26&gt;0,1,0)+IF(AW31+AW26&gt;0,1,0)+IF(AX31+AX26&gt;0,1,0)+IF(AY31+AY26&gt;0,1,0)+IF(AZ31+AZ26&gt;0,1,0)+IF(BA31+BA26&gt;0,1,0)+IF(BB31+BB26&gt;0,1,0),AT32)</f>
        <v>0</v>
      </c>
      <c r="AU36" s="133">
        <f t="shared" ref="AU36" si="386">IF(OR($B31=$B37,AT36=0,(AU32-BA36+AY36)&lt;=0),0,(AU32-BA36+AY36)/AT36)</f>
        <v>0</v>
      </c>
      <c r="AV36" s="137">
        <f t="shared" ref="AV36" si="387">IF(AU36*(7-AT33)&lt;=0,0,AU36*(7-AT33))</f>
        <v>0</v>
      </c>
      <c r="AW36" s="311">
        <f t="shared" ref="AW36" si="388">ROUND(IF(OR(AU33-AU36*(7-AT33)+AZ36&lt;0,$B31=$B37,AU36&lt;=0,AU33=0),0,IF(AU33-AU36*(7-AT33)+AZ36&gt;BA36-AY36+AZ36,BA36-AY36+AZ36,AU33-AU36*(7-AT33)+AZ36)),1)</f>
        <v>0</v>
      </c>
      <c r="AX36" s="312"/>
      <c r="AY36" s="139">
        <f t="shared" ref="AY36" si="389">IF(OR($B31=$B37,AT32=0),0,IF($B31=$B25,AT31,$F31))</f>
        <v>0</v>
      </c>
      <c r="AZ36" s="30">
        <f t="shared" ref="AZ36" si="390">IF(OR($B31=$B37,AT36=0),0,$G33-$G32)</f>
        <v>0</v>
      </c>
      <c r="BA36" s="134">
        <f t="shared" ref="BA36" si="391">IF(OR($B31=$B37,AT36=0),0,AT35)</f>
        <v>0</v>
      </c>
      <c r="BB36" s="138">
        <f t="shared" ref="BB36" si="392">IF($B31=$B37,0,AU33)</f>
        <v>0</v>
      </c>
    </row>
    <row r="37" spans="1:54" ht="15.75" x14ac:dyDescent="0.2">
      <c r="A37" s="1">
        <f t="shared" ref="A37" si="393">IF(B37="","1. Niewypełnione",B37)</f>
        <v>0</v>
      </c>
      <c r="B37" s="320">
        <f>kwiecień!B37</f>
        <v>0</v>
      </c>
      <c r="C37" s="321">
        <f>kwiecień!C37</f>
        <v>0</v>
      </c>
      <c r="D37" s="321">
        <f>kwiecień!D37</f>
        <v>0</v>
      </c>
      <c r="E37" s="321">
        <f>kwiecień!E37</f>
        <v>0</v>
      </c>
      <c r="F37" s="177">
        <f>kwiecień!F37</f>
        <v>18</v>
      </c>
      <c r="G37" s="185">
        <f>kwiecień!G37</f>
        <v>18</v>
      </c>
      <c r="H37" s="177"/>
      <c r="I37" s="192">
        <f t="shared" ref="I37:I41" si="394">K37+T37+AC37+AL37+AU37</f>
        <v>0</v>
      </c>
      <c r="J37" s="186">
        <f t="shared" ref="J37" si="395">IF(OR($B37=$B43,J40=0),0,ROUND((K38+P42)/J40,0))</f>
        <v>0</v>
      </c>
      <c r="K37" s="51">
        <f t="shared" ref="K37:K38" si="396">SUM(L37:R37)</f>
        <v>0</v>
      </c>
      <c r="L37" s="52">
        <f>kwiecień!L37</f>
        <v>0</v>
      </c>
      <c r="M37" s="52">
        <f>kwiecień!M37</f>
        <v>0</v>
      </c>
      <c r="N37" s="52">
        <f>kwiecień!N37</f>
        <v>0</v>
      </c>
      <c r="O37" s="52">
        <f>kwiecień!O37</f>
        <v>0</v>
      </c>
      <c r="P37" s="53">
        <f>kwiecień!P37</f>
        <v>0</v>
      </c>
      <c r="Q37" s="54">
        <f>kwiecień!Q37</f>
        <v>0</v>
      </c>
      <c r="R37" s="55">
        <f>kwiecień!R37</f>
        <v>0</v>
      </c>
      <c r="S37" s="188">
        <f t="shared" ref="S37" si="397">IF(OR($B37=$B43,S40=0),0,ROUND((T38+Y42)/S40,0))</f>
        <v>0</v>
      </c>
      <c r="T37" s="51">
        <f t="shared" ref="T37:T38" si="398">SUM(U37:AA37)</f>
        <v>0</v>
      </c>
      <c r="U37" s="52">
        <f>kwiecień!U37</f>
        <v>0</v>
      </c>
      <c r="V37" s="52">
        <f>kwiecień!V37</f>
        <v>0</v>
      </c>
      <c r="W37" s="52">
        <f>kwiecień!W37</f>
        <v>0</v>
      </c>
      <c r="X37" s="52">
        <f>kwiecień!X37</f>
        <v>0</v>
      </c>
      <c r="Y37" s="53">
        <f>kwiecień!Y37</f>
        <v>0</v>
      </c>
      <c r="Z37" s="54">
        <f>kwiecień!Z37</f>
        <v>0</v>
      </c>
      <c r="AA37" s="55">
        <f>kwiecień!AA37</f>
        <v>0</v>
      </c>
      <c r="AB37" s="188">
        <f t="shared" ref="AB37" si="399">IF(OR($B37=$B43,AB40=0),0,ROUND((AC38+AH42)/AB40,0))</f>
        <v>0</v>
      </c>
      <c r="AC37" s="51">
        <f t="shared" ref="AC37:AC38" si="400">SUM(AD37:AJ37)</f>
        <v>0</v>
      </c>
      <c r="AD37" s="52">
        <f>kwiecień!AD37</f>
        <v>0</v>
      </c>
      <c r="AE37" s="52">
        <f>kwiecień!AE37</f>
        <v>0</v>
      </c>
      <c r="AF37" s="52">
        <f>kwiecień!AF37</f>
        <v>0</v>
      </c>
      <c r="AG37" s="52">
        <f>kwiecień!AG37</f>
        <v>0</v>
      </c>
      <c r="AH37" s="53">
        <f>kwiecień!AH37</f>
        <v>0</v>
      </c>
      <c r="AI37" s="54">
        <f>kwiecień!AI37</f>
        <v>0</v>
      </c>
      <c r="AJ37" s="55">
        <f>kwiecień!AJ37</f>
        <v>0</v>
      </c>
      <c r="AK37" s="188">
        <f t="shared" ref="AK37" si="401">IF(OR($B37=$B43,AK40=0),0,ROUND((AL38+AQ42)/AK40,0))</f>
        <v>0</v>
      </c>
      <c r="AL37" s="51">
        <f t="shared" ref="AL37:AL38" si="402">SUM(AM37:AS37)</f>
        <v>0</v>
      </c>
      <c r="AM37" s="52">
        <f>kwiecień!AM37</f>
        <v>0</v>
      </c>
      <c r="AN37" s="52">
        <f>kwiecień!AN37</f>
        <v>0</v>
      </c>
      <c r="AO37" s="52">
        <f>kwiecień!AO37</f>
        <v>0</v>
      </c>
      <c r="AP37" s="52">
        <f>kwiecień!AP37</f>
        <v>0</v>
      </c>
      <c r="AQ37" s="53">
        <f>kwiecień!AQ37</f>
        <v>0</v>
      </c>
      <c r="AR37" s="54">
        <f>kwiecień!AR37</f>
        <v>0</v>
      </c>
      <c r="AS37" s="55">
        <f>kwiecień!AS37</f>
        <v>0</v>
      </c>
      <c r="AT37" s="188">
        <f t="shared" ref="AT37" si="403">IF(OR($B37=$B43,AT40=0),0,ROUND((AU38+AZ42)/AT40,0))</f>
        <v>0</v>
      </c>
      <c r="AU37" s="51">
        <f t="shared" ref="AU37:AU38" si="404">SUM(AV37:BB37)</f>
        <v>0</v>
      </c>
      <c r="AV37" s="52">
        <f t="shared" ref="AV37" si="405">IF(SUM($AM$9:$AS$9)=SUM($AV$9:$BB$9),AM37,IF(AND(SUM($AV$9:$BB$9)&gt;42,SUM($AV$9:$BB$9)&lt;49),AM37,0))</f>
        <v>0</v>
      </c>
      <c r="AW37" s="52">
        <f t="shared" ref="AW37" si="406">IF(SUM($AM$9:$AS$9)=SUM($AV$9:$BB$9),AN37,IF(AND(SUM($AV$9:$BB$9)&gt;42,SUM($AV$9:$BB$9)&lt;49),AN37,0))</f>
        <v>0</v>
      </c>
      <c r="AX37" s="52">
        <f t="shared" ref="AX37" si="407">IF(SUM($AM$9:$AS$9)=SUM($AV$9:$BB$9),AO37,IF(AND(SUM($AV$9:$BB$9)&gt;42,SUM($AV$9:$BB$9)&lt;49),AO37,0))</f>
        <v>0</v>
      </c>
      <c r="AY37" s="52">
        <f t="shared" ref="AY37" si="408">IF(SUM($AM$9:$AS$9)=SUM($AV$9:$BB$9),AP37,IF(AND(SUM($AV$9:$BB$9)&gt;42,SUM($AV$9:$BB$9)&lt;49),AP37,0))</f>
        <v>0</v>
      </c>
      <c r="AZ37" s="53">
        <f t="shared" ref="AZ37" si="409">IF(SUM($AM$9:$AS$9)=SUM($AV$9:$BB$9),AQ37,IF(AND(SUM($AV$9:$BB$9)&gt;42,SUM($AV$9:$BB$9)&lt;49),AQ37,0))</f>
        <v>0</v>
      </c>
      <c r="BA37" s="54">
        <f t="shared" ref="BA37" si="410">IF(SUM($AM$9:$AS$9)=SUM($AV$9:$BB$9),AR37,IF(AND(SUM($AV$9:$BB$9)&gt;42,SUM($AV$9:$BB$9)&lt;49),AR37,0))</f>
        <v>0</v>
      </c>
      <c r="BB37" s="55">
        <f t="shared" ref="BB37" si="411">IF(SUM($AM$9:$AS$9)=SUM($AV$9:$BB$9),AS37,IF(AND(SUM($AV$9:$BB$9)&gt;42,SUM($AV$9:$BB$9)&lt;49),AS37,0))</f>
        <v>0</v>
      </c>
    </row>
    <row r="38" spans="1:54" ht="12.75" hidden="1" customHeight="1" x14ac:dyDescent="0.2">
      <c r="B38" s="93"/>
      <c r="C38" s="94"/>
      <c r="D38" s="95"/>
      <c r="E38" s="115"/>
      <c r="F38" s="140" t="b">
        <f t="shared" ref="F38" si="412">IF($B31=$B37,OR(F32,G37&lt;F37),G37&lt;F37)</f>
        <v>0</v>
      </c>
      <c r="G38" s="189">
        <f t="shared" ref="G38" si="413">IF(AND($B31=$B37,$B31&lt;&gt;"",$B31&lt;&gt;0),G37+G32,G37)</f>
        <v>18</v>
      </c>
      <c r="H38" s="120"/>
      <c r="I38" s="165">
        <f t="shared" si="394"/>
        <v>0</v>
      </c>
      <c r="J38" s="194">
        <f t="shared" ref="J38" si="414">7-COUNTIF(L37:R37,0)-COUNTIF(L37:R37,"")</f>
        <v>0</v>
      </c>
      <c r="K38" s="22">
        <f t="shared" si="396"/>
        <v>0</v>
      </c>
      <c r="L38" s="35">
        <f t="shared" ref="L38:R38" si="415">IF($B31=$B37,L37+L32,L37)</f>
        <v>0</v>
      </c>
      <c r="M38" s="35">
        <f t="shared" si="415"/>
        <v>0</v>
      </c>
      <c r="N38" s="35">
        <f t="shared" si="415"/>
        <v>0</v>
      </c>
      <c r="O38" s="35">
        <f t="shared" si="415"/>
        <v>0</v>
      </c>
      <c r="P38" s="36">
        <f t="shared" si="415"/>
        <v>0</v>
      </c>
      <c r="Q38" s="37">
        <f t="shared" si="415"/>
        <v>0</v>
      </c>
      <c r="R38" s="38">
        <f t="shared" si="415"/>
        <v>0</v>
      </c>
      <c r="S38" s="194">
        <f t="shared" ref="S38" si="416">7-COUNTIF(U37:AA37,0)-COUNTIF(U37:AA37,"")</f>
        <v>0</v>
      </c>
      <c r="T38" s="22">
        <f t="shared" si="398"/>
        <v>0</v>
      </c>
      <c r="U38" s="35">
        <f t="shared" ref="U38:AA38" si="417">IF($B31=$B37,U37+U32,U37)</f>
        <v>0</v>
      </c>
      <c r="V38" s="35">
        <f t="shared" si="417"/>
        <v>0</v>
      </c>
      <c r="W38" s="35">
        <f t="shared" si="417"/>
        <v>0</v>
      </c>
      <c r="X38" s="35">
        <f t="shared" si="417"/>
        <v>0</v>
      </c>
      <c r="Y38" s="36">
        <f t="shared" si="417"/>
        <v>0</v>
      </c>
      <c r="Z38" s="37">
        <f t="shared" si="417"/>
        <v>0</v>
      </c>
      <c r="AA38" s="38">
        <f t="shared" si="417"/>
        <v>0</v>
      </c>
      <c r="AB38" s="194">
        <f t="shared" ref="AB38" si="418">7-COUNTIF(AD37:AJ37,0)-COUNTIF(AD37:AJ37,"")</f>
        <v>0</v>
      </c>
      <c r="AC38" s="22">
        <f t="shared" si="400"/>
        <v>0</v>
      </c>
      <c r="AD38" s="35">
        <f t="shared" ref="AD38:AJ38" si="419">IF($B31=$B37,AD37+AD32,AD37)</f>
        <v>0</v>
      </c>
      <c r="AE38" s="35">
        <f t="shared" si="419"/>
        <v>0</v>
      </c>
      <c r="AF38" s="35">
        <f t="shared" si="419"/>
        <v>0</v>
      </c>
      <c r="AG38" s="35">
        <f t="shared" si="419"/>
        <v>0</v>
      </c>
      <c r="AH38" s="36">
        <f t="shared" si="419"/>
        <v>0</v>
      </c>
      <c r="AI38" s="37">
        <f t="shared" si="419"/>
        <v>0</v>
      </c>
      <c r="AJ38" s="38">
        <f t="shared" si="419"/>
        <v>0</v>
      </c>
      <c r="AK38" s="194">
        <f t="shared" ref="AK38" si="420">7-COUNTIF(AM37:AS37,0)-COUNTIF(AM37:AS37,"")</f>
        <v>0</v>
      </c>
      <c r="AL38" s="22">
        <f t="shared" si="402"/>
        <v>0</v>
      </c>
      <c r="AM38" s="35">
        <f t="shared" ref="AM38:AS38" si="421">IF($B31=$B37,AM37+AM32,AM37)</f>
        <v>0</v>
      </c>
      <c r="AN38" s="35">
        <f t="shared" si="421"/>
        <v>0</v>
      </c>
      <c r="AO38" s="35">
        <f t="shared" si="421"/>
        <v>0</v>
      </c>
      <c r="AP38" s="35">
        <f t="shared" si="421"/>
        <v>0</v>
      </c>
      <c r="AQ38" s="36">
        <f t="shared" si="421"/>
        <v>0</v>
      </c>
      <c r="AR38" s="37">
        <f t="shared" si="421"/>
        <v>0</v>
      </c>
      <c r="AS38" s="38">
        <f t="shared" si="421"/>
        <v>0</v>
      </c>
      <c r="AT38" s="194">
        <f t="shared" ref="AT38" si="422">7-COUNTIF(AV37:BB37,0)-COUNTIF(AV37:BB37,"")</f>
        <v>0</v>
      </c>
      <c r="AU38" s="22">
        <f t="shared" si="404"/>
        <v>0</v>
      </c>
      <c r="AV38" s="35">
        <f t="shared" ref="AV38:BB38" si="423">IF($B31=$B37,AV37+AV32,AV37)</f>
        <v>0</v>
      </c>
      <c r="AW38" s="35">
        <f t="shared" si="423"/>
        <v>0</v>
      </c>
      <c r="AX38" s="35">
        <f t="shared" si="423"/>
        <v>0</v>
      </c>
      <c r="AY38" s="35">
        <f t="shared" si="423"/>
        <v>0</v>
      </c>
      <c r="AZ38" s="36">
        <f t="shared" si="423"/>
        <v>0</v>
      </c>
      <c r="BA38" s="37">
        <f t="shared" si="423"/>
        <v>0</v>
      </c>
      <c r="BB38" s="38">
        <f t="shared" si="423"/>
        <v>0</v>
      </c>
    </row>
    <row r="39" spans="1:54" ht="15" hidden="1" customHeight="1" x14ac:dyDescent="0.2">
      <c r="B39" s="116"/>
      <c r="C39" s="117"/>
      <c r="D39" s="118"/>
      <c r="E39" s="119"/>
      <c r="F39" s="92"/>
      <c r="G39" s="190">
        <f t="shared" ref="G39" si="424">IF(AND($B31=$B37,$B31&lt;&gt;"",$B31&lt;&gt;0),F37+G33,F37)</f>
        <v>18</v>
      </c>
      <c r="H39" s="121"/>
      <c r="I39" s="165">
        <f t="shared" si="394"/>
        <v>0</v>
      </c>
      <c r="J39" s="195">
        <f t="shared" ref="J39" si="425">IF($B37=$B31,COUNTIF(L39:R39,0),COUNTIF(L40:R40,0)+COUNTIF(L40:R40,""))</f>
        <v>7</v>
      </c>
      <c r="K39" s="39">
        <f t="shared" ref="K39:R39" si="426">IF($B31=$B37,K40+K33,K40)</f>
        <v>0</v>
      </c>
      <c r="L39" s="40">
        <f t="shared" si="426"/>
        <v>0</v>
      </c>
      <c r="M39" s="40">
        <f t="shared" si="426"/>
        <v>0</v>
      </c>
      <c r="N39" s="40">
        <f t="shared" si="426"/>
        <v>0</v>
      </c>
      <c r="O39" s="40">
        <f t="shared" si="426"/>
        <v>0</v>
      </c>
      <c r="P39" s="41">
        <f t="shared" si="426"/>
        <v>0</v>
      </c>
      <c r="Q39" s="42">
        <f t="shared" si="426"/>
        <v>0</v>
      </c>
      <c r="R39" s="43">
        <f t="shared" si="426"/>
        <v>0</v>
      </c>
      <c r="S39" s="195">
        <f t="shared" ref="S39" si="427">IF($B37=$B31,COUNTIF(U39:AA39,0),COUNTIF(U40:AA40,0)+COUNTIF(U40:AA40,""))</f>
        <v>7</v>
      </c>
      <c r="T39" s="39">
        <f t="shared" ref="T39:AA39" si="428">IF($B31=$B37,T40+T33,T40)</f>
        <v>0</v>
      </c>
      <c r="U39" s="40">
        <f t="shared" si="428"/>
        <v>0</v>
      </c>
      <c r="V39" s="40">
        <f t="shared" si="428"/>
        <v>0</v>
      </c>
      <c r="W39" s="40">
        <f t="shared" si="428"/>
        <v>0</v>
      </c>
      <c r="X39" s="40">
        <f t="shared" si="428"/>
        <v>0</v>
      </c>
      <c r="Y39" s="41">
        <f t="shared" si="428"/>
        <v>0</v>
      </c>
      <c r="Z39" s="42">
        <f t="shared" si="428"/>
        <v>0</v>
      </c>
      <c r="AA39" s="43">
        <f t="shared" si="428"/>
        <v>0</v>
      </c>
      <c r="AB39" s="195">
        <f t="shared" ref="AB39" si="429">IF($B37=$B31,COUNTIF(AD39:AJ39,0),COUNTIF(AD40:AJ40,0)+COUNTIF(AD40:AJ40,""))</f>
        <v>7</v>
      </c>
      <c r="AC39" s="39">
        <f t="shared" ref="AC39:AJ39" si="430">IF($B31=$B37,AC40+AC33,AC40)</f>
        <v>0</v>
      </c>
      <c r="AD39" s="40">
        <f t="shared" si="430"/>
        <v>0</v>
      </c>
      <c r="AE39" s="40">
        <f t="shared" si="430"/>
        <v>0</v>
      </c>
      <c r="AF39" s="40">
        <f t="shared" si="430"/>
        <v>0</v>
      </c>
      <c r="AG39" s="40">
        <f t="shared" si="430"/>
        <v>0</v>
      </c>
      <c r="AH39" s="41">
        <f t="shared" si="430"/>
        <v>0</v>
      </c>
      <c r="AI39" s="42">
        <f t="shared" si="430"/>
        <v>0</v>
      </c>
      <c r="AJ39" s="43">
        <f t="shared" si="430"/>
        <v>0</v>
      </c>
      <c r="AK39" s="195">
        <f t="shared" ref="AK39" si="431">IF($B37=$B31,COUNTIF(AM39:AS39,0),COUNTIF(AM40:AS40,0)+COUNTIF(AM40:AS40,""))</f>
        <v>7</v>
      </c>
      <c r="AL39" s="39">
        <f t="shared" ref="AL39:AS39" si="432">IF($B31=$B37,AL40+AL33,AL40)</f>
        <v>0</v>
      </c>
      <c r="AM39" s="40">
        <f t="shared" si="432"/>
        <v>0</v>
      </c>
      <c r="AN39" s="40">
        <f t="shared" si="432"/>
        <v>0</v>
      </c>
      <c r="AO39" s="40">
        <f t="shared" si="432"/>
        <v>0</v>
      </c>
      <c r="AP39" s="40">
        <f t="shared" si="432"/>
        <v>0</v>
      </c>
      <c r="AQ39" s="41">
        <f t="shared" si="432"/>
        <v>0</v>
      </c>
      <c r="AR39" s="42">
        <f t="shared" si="432"/>
        <v>0</v>
      </c>
      <c r="AS39" s="43">
        <f t="shared" si="432"/>
        <v>0</v>
      </c>
      <c r="AT39" s="195">
        <f t="shared" ref="AT39" si="433">IF($B37=$B31,COUNTIF(AV39:BB39,0),COUNTIF(AV40:BB40,0)+COUNTIF(AV40:BB40,""))</f>
        <v>7</v>
      </c>
      <c r="AU39" s="39">
        <f t="shared" ref="AU39:BB39" si="434">IF($B31=$B37,AU40+AU33,AU40)</f>
        <v>0</v>
      </c>
      <c r="AV39" s="40">
        <f t="shared" si="434"/>
        <v>0</v>
      </c>
      <c r="AW39" s="40">
        <f t="shared" si="434"/>
        <v>0</v>
      </c>
      <c r="AX39" s="40">
        <f t="shared" si="434"/>
        <v>0</v>
      </c>
      <c r="AY39" s="40">
        <f t="shared" si="434"/>
        <v>0</v>
      </c>
      <c r="AZ39" s="41">
        <f t="shared" si="434"/>
        <v>0</v>
      </c>
      <c r="BA39" s="42">
        <f t="shared" si="434"/>
        <v>0</v>
      </c>
      <c r="BB39" s="43">
        <f t="shared" si="434"/>
        <v>0</v>
      </c>
    </row>
    <row r="40" spans="1:54" ht="15.75" customHeight="1" x14ac:dyDescent="0.2">
      <c r="A40" s="1">
        <f t="shared" ref="A40" si="435">A37</f>
        <v>0</v>
      </c>
      <c r="B40" s="313">
        <f t="shared" ref="B40" si="436">B34+1</f>
        <v>4</v>
      </c>
      <c r="C40" s="314"/>
      <c r="D40" s="314"/>
      <c r="E40" s="314"/>
      <c r="F40" s="31"/>
      <c r="G40" s="183"/>
      <c r="H40" s="122">
        <f t="shared" ref="H40" si="437">5-COUNTIF(AU37,0)-COUNTIF(AL37,0)-COUNTIF(AC37,0)-COUNTIF(T37,0)-COUNTIF(K37,0)</f>
        <v>0</v>
      </c>
      <c r="I40" s="165">
        <f t="shared" si="394"/>
        <v>0</v>
      </c>
      <c r="J40" s="187">
        <f t="shared" ref="J40" si="438">IF($B37=$B31,J34+IF($F37&lt;&gt;$G37,(K37+$G39-$G38)/$F37,K37/$F37),IF($F37&lt;&gt;G37,(K37+$G39-$G38)/$F37,K37/$F37))</f>
        <v>0</v>
      </c>
      <c r="K40" s="7">
        <f t="shared" ref="K40:K41" si="439">SUM(L40:R40)</f>
        <v>0</v>
      </c>
      <c r="L40" s="26">
        <f t="shared" ref="L40:R40" si="440">L37</f>
        <v>0</v>
      </c>
      <c r="M40" s="26">
        <f t="shared" si="440"/>
        <v>0</v>
      </c>
      <c r="N40" s="26">
        <f t="shared" si="440"/>
        <v>0</v>
      </c>
      <c r="O40" s="26">
        <f t="shared" si="440"/>
        <v>0</v>
      </c>
      <c r="P40" s="26">
        <f t="shared" si="440"/>
        <v>0</v>
      </c>
      <c r="Q40" s="29">
        <f t="shared" si="440"/>
        <v>0</v>
      </c>
      <c r="R40" s="23">
        <f t="shared" si="440"/>
        <v>0</v>
      </c>
      <c r="S40" s="187">
        <f t="shared" ref="S40" si="441">IF($B37=$B31,S34+IF($F37&lt;&gt;$G37,(T37+$G39-$G38)/$F37,T37/$F37),IF($F37&lt;&gt;P37,(T37+$G39-$G38)/$F37,T37/$F37))</f>
        <v>0</v>
      </c>
      <c r="T40" s="7">
        <f t="shared" ref="T40:T41" si="442">SUM(U40:AA40)</f>
        <v>0</v>
      </c>
      <c r="U40" s="26">
        <f t="shared" ref="U40:AA40" si="443">U37</f>
        <v>0</v>
      </c>
      <c r="V40" s="26">
        <f t="shared" si="443"/>
        <v>0</v>
      </c>
      <c r="W40" s="26">
        <f t="shared" si="443"/>
        <v>0</v>
      </c>
      <c r="X40" s="26">
        <f t="shared" si="443"/>
        <v>0</v>
      </c>
      <c r="Y40" s="113">
        <f t="shared" si="443"/>
        <v>0</v>
      </c>
      <c r="Z40" s="29">
        <f t="shared" si="443"/>
        <v>0</v>
      </c>
      <c r="AA40" s="23">
        <f t="shared" si="443"/>
        <v>0</v>
      </c>
      <c r="AB40" s="187">
        <f t="shared" ref="AB40" si="444">IF($B37=$B31,AB34+IF($F37&lt;&gt;$G37,(AC37+$G39-$G38)/$F37,AC37/$F37),IF($F37&lt;&gt;Y37,(AC37+$G39-$G38)/$F37,AC37/$F37))</f>
        <v>0</v>
      </c>
      <c r="AC40" s="7">
        <f t="shared" ref="AC40:AC41" si="445">SUM(AD40:AJ40)</f>
        <v>0</v>
      </c>
      <c r="AD40" s="26">
        <f t="shared" ref="AD40:AJ40" si="446">AD37</f>
        <v>0</v>
      </c>
      <c r="AE40" s="26">
        <f t="shared" si="446"/>
        <v>0</v>
      </c>
      <c r="AF40" s="26">
        <f t="shared" si="446"/>
        <v>0</v>
      </c>
      <c r="AG40" s="26">
        <f t="shared" si="446"/>
        <v>0</v>
      </c>
      <c r="AH40" s="113">
        <f t="shared" si="446"/>
        <v>0</v>
      </c>
      <c r="AI40" s="29">
        <f t="shared" si="446"/>
        <v>0</v>
      </c>
      <c r="AJ40" s="23">
        <f t="shared" si="446"/>
        <v>0</v>
      </c>
      <c r="AK40" s="187">
        <f t="shared" ref="AK40" si="447">IF($B37=$B31,AK34+IF($F37&lt;&gt;$G37,(AL37+$G39-$G38)/$F37,AL37/$F37),IF($F37&lt;&gt;AH37,(AL37+$G39-$G38)/$F37,AL37/$F37))</f>
        <v>0</v>
      </c>
      <c r="AL40" s="7">
        <f t="shared" ref="AL40:AL41" si="448">SUM(AM40:AS40)</f>
        <v>0</v>
      </c>
      <c r="AM40" s="26">
        <f t="shared" ref="AM40:AS40" si="449">AM37</f>
        <v>0</v>
      </c>
      <c r="AN40" s="26">
        <f t="shared" si="449"/>
        <v>0</v>
      </c>
      <c r="AO40" s="26">
        <f t="shared" si="449"/>
        <v>0</v>
      </c>
      <c r="AP40" s="26">
        <f t="shared" si="449"/>
        <v>0</v>
      </c>
      <c r="AQ40" s="113">
        <f t="shared" si="449"/>
        <v>0</v>
      </c>
      <c r="AR40" s="29">
        <f t="shared" si="449"/>
        <v>0</v>
      </c>
      <c r="AS40" s="23">
        <f t="shared" si="449"/>
        <v>0</v>
      </c>
      <c r="AT40" s="187">
        <f t="shared" ref="AT40" si="450">IF($B37=$B31,AT34+IF($F37&lt;&gt;$G37,(AU37+$G39-$G38)/$F37,AU37/$F37),IF($F37&lt;&gt;AQ37,(AU37+$G39-$G38)/$F37,AU37/$F37))</f>
        <v>0</v>
      </c>
      <c r="AU40" s="7">
        <f t="shared" ref="AU40:AU41" si="451">SUM(AV40:BB40)</f>
        <v>0</v>
      </c>
      <c r="AV40" s="6">
        <f t="shared" ref="AV40" si="452">IF(SUM($AM$9:$AS$9)=SUM($AV$9:$BB$9),AV37,IF(AND(SUM($AV$9:$BB$9)&gt;42,SUM($AV$9:$BB$9)&lt;49),AV37,0))</f>
        <v>0</v>
      </c>
      <c r="AW40" s="6">
        <f t="shared" ref="AW40:BB40" si="453">IF(SUM($AM$9:$AS$9)=SUM($AV$9:$BB$9),AW37,IF(AND(SUM($AV$9:$BB$9)&gt;42,SUM($AV$9:$BB$9)&lt;49),AW37,0))</f>
        <v>0</v>
      </c>
      <c r="AX40" s="6">
        <f t="shared" si="453"/>
        <v>0</v>
      </c>
      <c r="AY40" s="6">
        <f t="shared" si="453"/>
        <v>0</v>
      </c>
      <c r="AZ40" s="26">
        <f t="shared" si="453"/>
        <v>0</v>
      </c>
      <c r="BA40" s="29">
        <f t="shared" si="453"/>
        <v>0</v>
      </c>
      <c r="BB40" s="23">
        <f t="shared" si="453"/>
        <v>0</v>
      </c>
    </row>
    <row r="41" spans="1:54" ht="15.75" customHeight="1" x14ac:dyDescent="0.2">
      <c r="A41" s="1">
        <f t="shared" ref="A41:A42" si="454">A40</f>
        <v>0</v>
      </c>
      <c r="B41" s="313"/>
      <c r="C41" s="314"/>
      <c r="D41" s="314"/>
      <c r="E41" s="314"/>
      <c r="F41" s="31"/>
      <c r="G41" s="183"/>
      <c r="H41" s="123">
        <f t="shared" ref="H41" si="455">IF($B37=$B31,H35+F41,$F41)</f>
        <v>0</v>
      </c>
      <c r="I41" s="165">
        <f t="shared" si="394"/>
        <v>0</v>
      </c>
      <c r="J41" s="141">
        <f t="shared" ref="J41" si="456">IF($H40=0,0,IF($B31=$B37,IF($H42&gt;0,$H42+J35,K37+J35),IF($H42&gt;0,$H42,K37)))</f>
        <v>0</v>
      </c>
      <c r="K41" s="7">
        <f t="shared" si="439"/>
        <v>0</v>
      </c>
      <c r="L41" s="6"/>
      <c r="M41" s="6"/>
      <c r="N41" s="6"/>
      <c r="O41" s="6"/>
      <c r="P41" s="26"/>
      <c r="Q41" s="29"/>
      <c r="R41" s="23"/>
      <c r="S41" s="141">
        <f t="shared" ref="S41" si="457">IF($H40=0,0,IF($B31=$B37,IF($H42&gt;0,$H42+S35,T37+S35),IF($H42&gt;0,$H42,T37)))</f>
        <v>0</v>
      </c>
      <c r="T41" s="7">
        <f t="shared" si="442"/>
        <v>0</v>
      </c>
      <c r="U41" s="6"/>
      <c r="V41" s="6"/>
      <c r="W41" s="6"/>
      <c r="X41" s="6"/>
      <c r="Y41" s="26"/>
      <c r="Z41" s="29"/>
      <c r="AA41" s="23"/>
      <c r="AB41" s="141">
        <f t="shared" ref="AB41" si="458">IF($H40=0,0,IF($B31=$B37,IF($H42&gt;0,$H42+AB35,AC37+AB35),IF($H42&gt;0,$H42,AC37)))</f>
        <v>0</v>
      </c>
      <c r="AC41" s="7">
        <f t="shared" si="445"/>
        <v>0</v>
      </c>
      <c r="AD41" s="6"/>
      <c r="AE41" s="6"/>
      <c r="AF41" s="6"/>
      <c r="AG41" s="6"/>
      <c r="AH41" s="26"/>
      <c r="AI41" s="29"/>
      <c r="AJ41" s="23"/>
      <c r="AK41" s="141">
        <f t="shared" ref="AK41" si="459">IF($H40=0,0,IF($B31=$B37,IF($H42&gt;0,$H42+AK35,AL37+AK35),IF($H42&gt;0,$H42,AL37)))</f>
        <v>0</v>
      </c>
      <c r="AL41" s="7">
        <f t="shared" si="448"/>
        <v>0</v>
      </c>
      <c r="AM41" s="6"/>
      <c r="AN41" s="6"/>
      <c r="AO41" s="6"/>
      <c r="AP41" s="6"/>
      <c r="AQ41" s="26"/>
      <c r="AR41" s="29"/>
      <c r="AS41" s="23"/>
      <c r="AT41" s="141">
        <f t="shared" ref="AT41" si="460">IF($H40=0,0,IF($B31=$B37,IF($H42&gt;0,$H42+AT35,AU37+AT35),IF($H42&gt;0,$H42,AU37)))</f>
        <v>0</v>
      </c>
      <c r="AU41" s="7">
        <f t="shared" si="451"/>
        <v>0</v>
      </c>
      <c r="AV41" s="6"/>
      <c r="AW41" s="6"/>
      <c r="AX41" s="6"/>
      <c r="AY41" s="6"/>
      <c r="AZ41" s="26"/>
      <c r="BA41" s="29"/>
      <c r="BB41" s="23"/>
    </row>
    <row r="42" spans="1:54" ht="18.75" customHeight="1" thickBot="1" x14ac:dyDescent="0.25">
      <c r="A42" s="1">
        <f t="shared" si="454"/>
        <v>0</v>
      </c>
      <c r="B42" s="323" t="str">
        <f>IF(B37="",Wydruk!$AE$6,IF(J38=0,Wydruk!$AE$7,IF(AND(G38&lt;G39,B37&lt;&gt;$B43),Wydruk!$AE$13,IF(AND($B37=$B31,$B37&lt;&gt;$B43),IF(OR(OR(J42&lt;4,J42&gt;5),OR(S42&lt;4,S42&gt;5),OR(AB42&lt;4,AB42&gt;5),OR(AK42&lt;4,AK42&gt;5),OR(AND(AT42&lt;4,AT42&gt;0),AT42&gt;5)),Wydruk!$AE$8,Wydruk!$AE$9),IF($B37=$B43,IF($F41&lt;&gt;0,Wydruk!$AE$12,Wydruk!$AE$10),IF(OR(OR(J38&lt;4,J38&gt;5),OR(S38&lt;4,S38&gt;5),OR(AB38&lt;4,AB38&gt;5),OR(AK38&lt;4,AK38&gt;5),OR(AND(AT38&lt;4,AT38&gt;0),AT38&gt;5)),Wydruk!$AE$8,Wydruk!$AE$11))))))</f>
        <v>Uzupełnij liczby godzin tygodniowego planu</v>
      </c>
      <c r="C42" s="324"/>
      <c r="D42" s="324"/>
      <c r="E42" s="324"/>
      <c r="F42" s="173">
        <f>kwiecień!F42</f>
        <v>0</v>
      </c>
      <c r="G42" s="184">
        <f>kwiecień!G42</f>
        <v>0</v>
      </c>
      <c r="H42" s="191">
        <f t="shared" ref="H42" si="461">IF(OR($G42=0,$F42=0,$G42="",$F42=""),0,$G42/$F42)</f>
        <v>0</v>
      </c>
      <c r="I42" s="193"/>
      <c r="J42" s="176">
        <f t="shared" ref="J42" si="462">IF($B31=$B37,IF(L37+L32&gt;0,1,0)+IF(M37+M32&gt;0,1,0)+IF(N37+N32&gt;0,1,0)+IF(O37+O32&gt;0,1,0)+IF(P37+P32&gt;0,1,0)+IF(Q37+Q32&gt;0,1,0)+IF(R37+R32&gt;0,1,0),J38)</f>
        <v>0</v>
      </c>
      <c r="K42" s="133">
        <f t="shared" ref="K42" si="463">IF(OR($B37=$B43,J42=0,(K38-Q42+O42)&lt;=0),0,(K38-Q42+O42)/J42)</f>
        <v>0</v>
      </c>
      <c r="L42" s="137">
        <f t="shared" ref="L42" si="464">IF(K42*(7-J39)&lt;=0,0,K42*(7-J39))</f>
        <v>0</v>
      </c>
      <c r="M42" s="311">
        <f t="shared" ref="M42" si="465">ROUND(IF(OR(K39-K42*(7-J39)+P42&lt;0,$B37=$B43,K42&lt;=0,K39=0),0,IF(K39-K42*(7-J39)+P42&gt;Q42-O42+P42,Q42-O42+P42,K39-K42*(7-J39)+P42)),1)</f>
        <v>0</v>
      </c>
      <c r="N42" s="312"/>
      <c r="O42" s="139">
        <f t="shared" ref="O42" si="466">IF(OR($B37=$B43,J38=0),0,IF($B37=$B31,J37,$F37))</f>
        <v>0</v>
      </c>
      <c r="P42" s="30">
        <f t="shared" ref="P42" si="467">IF(OR($B37=$B43,J42=0),0,$G39-$G38)</f>
        <v>0</v>
      </c>
      <c r="Q42" s="134">
        <f t="shared" ref="Q42" si="468">IF(OR($B37=$B43,J42=0),0,J41)</f>
        <v>0</v>
      </c>
      <c r="R42" s="138">
        <f t="shared" ref="R42" si="469">IF($B37=$B43,0,K39)</f>
        <v>0</v>
      </c>
      <c r="S42" s="176">
        <f t="shared" ref="S42" si="470">IF($B31=$B37,IF(U37+U32&gt;0,1,0)+IF(V37+V32&gt;0,1,0)+IF(W37+W32&gt;0,1,0)+IF(X37+X32&gt;0,1,0)+IF(Y37+Y32&gt;0,1,0)+IF(Z37+Z32&gt;0,1,0)+IF(AA37+AA32&gt;0,1,0),S38)</f>
        <v>0</v>
      </c>
      <c r="T42" s="133">
        <f t="shared" ref="T42" si="471">IF(OR($B37=$B43,S42=0,(T38-Z42+X42)&lt;=0),0,(T38-Z42+X42)/S42)</f>
        <v>0</v>
      </c>
      <c r="U42" s="137">
        <f t="shared" ref="U42" si="472">IF(T42*(7-S39)&lt;=0,0,T42*(7-S39))</f>
        <v>0</v>
      </c>
      <c r="V42" s="311">
        <f t="shared" ref="V42" si="473">ROUND(IF(OR(T39-T42*(7-S39)+Y42&lt;0,$B37=$B43,T42&lt;=0,T39=0),0,IF(T39-T42*(7-S39)+Y42&gt;Z42-X42+Y42,Z42-X42+Y42,T39-T42*(7-S39)+Y42)),1)</f>
        <v>0</v>
      </c>
      <c r="W42" s="312"/>
      <c r="X42" s="139">
        <f t="shared" ref="X42" si="474">IF(OR($B37=$B43,S38=0),0,IF($B37=$B31,S37,$F37))</f>
        <v>0</v>
      </c>
      <c r="Y42" s="30">
        <f t="shared" ref="Y42" si="475">IF(OR($B37=$B43,S42=0),0,$G39-$G38)</f>
        <v>0</v>
      </c>
      <c r="Z42" s="134">
        <f t="shared" ref="Z42" si="476">IF(OR($B37=$B43,S42=0),0,S41)</f>
        <v>0</v>
      </c>
      <c r="AA42" s="138">
        <f t="shared" ref="AA42" si="477">IF($B37=$B43,0,T39)</f>
        <v>0</v>
      </c>
      <c r="AB42" s="176">
        <f t="shared" ref="AB42" si="478">IF($B31=$B37,IF(AD37+AD32&gt;0,1,0)+IF(AE37+AE32&gt;0,1,0)+IF(AF37+AF32&gt;0,1,0)+IF(AG37+AG32&gt;0,1,0)+IF(AH37+AH32&gt;0,1,0)+IF(AI37+AI32&gt;0,1,0)+IF(AJ37+AJ32&gt;0,1,0),AB38)</f>
        <v>0</v>
      </c>
      <c r="AC42" s="133">
        <f t="shared" ref="AC42" si="479">IF(OR($B37=$B43,AB42=0,(AC38-AI42+AG42)&lt;=0),0,(AC38-AI42+AG42)/AB42)</f>
        <v>0</v>
      </c>
      <c r="AD42" s="137">
        <f t="shared" ref="AD42" si="480">IF(AC42*(7-AB39)&lt;=0,0,AC42*(7-AB39))</f>
        <v>0</v>
      </c>
      <c r="AE42" s="311">
        <f t="shared" ref="AE42" si="481">ROUND(IF(OR(AC39-AC42*(7-AB39)+AH42&lt;0,$B37=$B43,AC42&lt;=0,AC39=0),0,IF(AC39-AC42*(7-AB39)+AH42&gt;AI42-AG42+AH42,AI42-AG42+AH42,AC39-AC42*(7-AB39)+AH42)),1)</f>
        <v>0</v>
      </c>
      <c r="AF42" s="312"/>
      <c r="AG42" s="139">
        <f t="shared" ref="AG42" si="482">IF(OR($B37=$B43,AB38=0),0,IF($B37=$B31,AB37,$F37))</f>
        <v>0</v>
      </c>
      <c r="AH42" s="30">
        <f t="shared" ref="AH42" si="483">IF(OR($B37=$B43,AB42=0),0,$G39-$G38)</f>
        <v>0</v>
      </c>
      <c r="AI42" s="134">
        <f t="shared" ref="AI42" si="484">IF(OR($B37=$B43,AB42=0),0,AB41)</f>
        <v>0</v>
      </c>
      <c r="AJ42" s="138">
        <f t="shared" ref="AJ42" si="485">IF($B37=$B43,0,AC39)</f>
        <v>0</v>
      </c>
      <c r="AK42" s="176">
        <f t="shared" ref="AK42" si="486">IF($B31=$B37,IF(AM37+AM32&gt;0,1,0)+IF(AN37+AN32&gt;0,1,0)+IF(AO37+AO32&gt;0,1,0)+IF(AP37+AP32&gt;0,1,0)+IF(AQ37+AQ32&gt;0,1,0)+IF(AR37+AR32&gt;0,1,0)+IF(AS37+AS32&gt;0,1,0),AK38)</f>
        <v>0</v>
      </c>
      <c r="AL42" s="133">
        <f t="shared" ref="AL42" si="487">IF(OR($B37=$B43,AK42=0,(AL38-AR42+AP42)&lt;=0),0,(AL38-AR42+AP42)/AK42)</f>
        <v>0</v>
      </c>
      <c r="AM42" s="137">
        <f t="shared" ref="AM42" si="488">IF(AL42*(7-AK39)&lt;=0,0,AL42*(7-AK39))</f>
        <v>0</v>
      </c>
      <c r="AN42" s="311">
        <f t="shared" ref="AN42" si="489">ROUND(IF(OR(AL39-AL42*(7-AK39)+AQ42&lt;0,$B37=$B43,AL42&lt;=0,AL39=0),0,IF(AL39-AL42*(7-AK39)+AQ42&gt;AR42-AP42+AQ42,AR42-AP42+AQ42,AL39-AL42*(7-AK39)+AQ42)),1)</f>
        <v>0</v>
      </c>
      <c r="AO42" s="312"/>
      <c r="AP42" s="139">
        <f t="shared" ref="AP42" si="490">IF(OR($B37=$B43,AK38=0),0,IF($B37=$B31,AK37,$F37))</f>
        <v>0</v>
      </c>
      <c r="AQ42" s="30">
        <f t="shared" ref="AQ42" si="491">IF(OR($B37=$B43,AK42=0),0,$G39-$G38)</f>
        <v>0</v>
      </c>
      <c r="AR42" s="134">
        <f t="shared" ref="AR42" si="492">IF(OR($B37=$B43,AK42=0),0,AK41)</f>
        <v>0</v>
      </c>
      <c r="AS42" s="138">
        <f t="shared" ref="AS42" si="493">IF($B37=$B43,0,AL39)</f>
        <v>0</v>
      </c>
      <c r="AT42" s="176">
        <f t="shared" ref="AT42" si="494">IF($B31=$B37,IF(AV37+AV32&gt;0,1,0)+IF(AW37+AW32&gt;0,1,0)+IF(AX37+AX32&gt;0,1,0)+IF(AY37+AY32&gt;0,1,0)+IF(AZ37+AZ32&gt;0,1,0)+IF(BA37+BA32&gt;0,1,0)+IF(BB37+BB32&gt;0,1,0),AT38)</f>
        <v>0</v>
      </c>
      <c r="AU42" s="133">
        <f t="shared" ref="AU42" si="495">IF(OR($B37=$B43,AT42=0,(AU38-BA42+AY42)&lt;=0),0,(AU38-BA42+AY42)/AT42)</f>
        <v>0</v>
      </c>
      <c r="AV42" s="137">
        <f t="shared" ref="AV42" si="496">IF(AU42*(7-AT39)&lt;=0,0,AU42*(7-AT39))</f>
        <v>0</v>
      </c>
      <c r="AW42" s="311">
        <f t="shared" ref="AW42" si="497">ROUND(IF(OR(AU39-AU42*(7-AT39)+AZ42&lt;0,$B37=$B43,AU42&lt;=0,AU39=0),0,IF(AU39-AU42*(7-AT39)+AZ42&gt;BA42-AY42+AZ42,BA42-AY42+AZ42,AU39-AU42*(7-AT39)+AZ42)),1)</f>
        <v>0</v>
      </c>
      <c r="AX42" s="312"/>
      <c r="AY42" s="139">
        <f t="shared" ref="AY42" si="498">IF(OR($B37=$B43,AT38=0),0,IF($B37=$B31,AT37,$F37))</f>
        <v>0</v>
      </c>
      <c r="AZ42" s="30">
        <f t="shared" ref="AZ42" si="499">IF(OR($B37=$B43,AT42=0),0,$G39-$G38)</f>
        <v>0</v>
      </c>
      <c r="BA42" s="134">
        <f t="shared" ref="BA42" si="500">IF(OR($B37=$B43,AT42=0),0,AT41)</f>
        <v>0</v>
      </c>
      <c r="BB42" s="138">
        <f t="shared" ref="BB42" si="501">IF($B37=$B43,0,AU39)</f>
        <v>0</v>
      </c>
    </row>
    <row r="43" spans="1:54" ht="15.75" x14ac:dyDescent="0.2">
      <c r="A43" s="1">
        <f t="shared" ref="A43" si="502">IF(B43="","1. Niewypełnione",B43)</f>
        <v>0</v>
      </c>
      <c r="B43" s="320">
        <f>kwiecień!B43</f>
        <v>0</v>
      </c>
      <c r="C43" s="321">
        <f>kwiecień!C43</f>
        <v>0</v>
      </c>
      <c r="D43" s="321">
        <f>kwiecień!D43</f>
        <v>0</v>
      </c>
      <c r="E43" s="321">
        <f>kwiecień!E43</f>
        <v>0</v>
      </c>
      <c r="F43" s="177">
        <f>kwiecień!F43</f>
        <v>18</v>
      </c>
      <c r="G43" s="185">
        <f>kwiecień!G43</f>
        <v>18</v>
      </c>
      <c r="H43" s="177"/>
      <c r="I43" s="192">
        <f t="shared" ref="I43:I47" si="503">K43+T43+AC43+AL43+AU43</f>
        <v>0</v>
      </c>
      <c r="J43" s="186">
        <f t="shared" ref="J43" si="504">IF(OR($B43=$B49,J46=0),0,ROUND((K44+P48)/J46,0))</f>
        <v>0</v>
      </c>
      <c r="K43" s="51">
        <f t="shared" ref="K43:K44" si="505">SUM(L43:R43)</f>
        <v>0</v>
      </c>
      <c r="L43" s="52">
        <f>kwiecień!L43</f>
        <v>0</v>
      </c>
      <c r="M43" s="52">
        <f>kwiecień!M43</f>
        <v>0</v>
      </c>
      <c r="N43" s="52">
        <f>kwiecień!N43</f>
        <v>0</v>
      </c>
      <c r="O43" s="52">
        <f>kwiecień!O43</f>
        <v>0</v>
      </c>
      <c r="P43" s="53">
        <f>kwiecień!P43</f>
        <v>0</v>
      </c>
      <c r="Q43" s="54">
        <f>kwiecień!Q43</f>
        <v>0</v>
      </c>
      <c r="R43" s="55">
        <f>kwiecień!R43</f>
        <v>0</v>
      </c>
      <c r="S43" s="188">
        <f t="shared" ref="S43" si="506">IF(OR($B43=$B49,S46=0),0,ROUND((T44+Y48)/S46,0))</f>
        <v>0</v>
      </c>
      <c r="T43" s="51">
        <f t="shared" ref="T43:T44" si="507">SUM(U43:AA43)</f>
        <v>0</v>
      </c>
      <c r="U43" s="52">
        <f>kwiecień!U43</f>
        <v>0</v>
      </c>
      <c r="V43" s="52">
        <f>kwiecień!V43</f>
        <v>0</v>
      </c>
      <c r="W43" s="52">
        <f>kwiecień!W43</f>
        <v>0</v>
      </c>
      <c r="X43" s="52">
        <f>kwiecień!X43</f>
        <v>0</v>
      </c>
      <c r="Y43" s="53">
        <f>kwiecień!Y43</f>
        <v>0</v>
      </c>
      <c r="Z43" s="54">
        <f>kwiecień!Z43</f>
        <v>0</v>
      </c>
      <c r="AA43" s="55">
        <f>kwiecień!AA43</f>
        <v>0</v>
      </c>
      <c r="AB43" s="188">
        <f t="shared" ref="AB43" si="508">IF(OR($B43=$B49,AB46=0),0,ROUND((AC44+AH48)/AB46,0))</f>
        <v>0</v>
      </c>
      <c r="AC43" s="51">
        <f t="shared" ref="AC43:AC44" si="509">SUM(AD43:AJ43)</f>
        <v>0</v>
      </c>
      <c r="AD43" s="52">
        <f>kwiecień!AD43</f>
        <v>0</v>
      </c>
      <c r="AE43" s="52">
        <f>kwiecień!AE43</f>
        <v>0</v>
      </c>
      <c r="AF43" s="52">
        <f>kwiecień!AF43</f>
        <v>0</v>
      </c>
      <c r="AG43" s="52">
        <f>kwiecień!AG43</f>
        <v>0</v>
      </c>
      <c r="AH43" s="53">
        <f>kwiecień!AH43</f>
        <v>0</v>
      </c>
      <c r="AI43" s="54">
        <f>kwiecień!AI43</f>
        <v>0</v>
      </c>
      <c r="AJ43" s="55">
        <f>kwiecień!AJ43</f>
        <v>0</v>
      </c>
      <c r="AK43" s="188">
        <f t="shared" ref="AK43" si="510">IF(OR($B43=$B49,AK46=0),0,ROUND((AL44+AQ48)/AK46,0))</f>
        <v>0</v>
      </c>
      <c r="AL43" s="51">
        <f t="shared" ref="AL43:AL44" si="511">SUM(AM43:AS43)</f>
        <v>0</v>
      </c>
      <c r="AM43" s="52">
        <f>kwiecień!AM43</f>
        <v>0</v>
      </c>
      <c r="AN43" s="52">
        <f>kwiecień!AN43</f>
        <v>0</v>
      </c>
      <c r="AO43" s="52">
        <f>kwiecień!AO43</f>
        <v>0</v>
      </c>
      <c r="AP43" s="52">
        <f>kwiecień!AP43</f>
        <v>0</v>
      </c>
      <c r="AQ43" s="53">
        <f>kwiecień!AQ43</f>
        <v>0</v>
      </c>
      <c r="AR43" s="54">
        <f>kwiecień!AR43</f>
        <v>0</v>
      </c>
      <c r="AS43" s="55">
        <f>kwiecień!AS43</f>
        <v>0</v>
      </c>
      <c r="AT43" s="188">
        <f t="shared" ref="AT43" si="512">IF(OR($B43=$B49,AT46=0),0,ROUND((AU44+AZ48)/AT46,0))</f>
        <v>0</v>
      </c>
      <c r="AU43" s="51">
        <f t="shared" ref="AU43:AU44" si="513">SUM(AV43:BB43)</f>
        <v>0</v>
      </c>
      <c r="AV43" s="52">
        <f t="shared" ref="AV43" si="514">IF(SUM($AM$9:$AS$9)=SUM($AV$9:$BB$9),AM43,IF(AND(SUM($AV$9:$BB$9)&gt;42,SUM($AV$9:$BB$9)&lt;49),AM43,0))</f>
        <v>0</v>
      </c>
      <c r="AW43" s="52">
        <f t="shared" ref="AW43" si="515">IF(SUM($AM$9:$AS$9)=SUM($AV$9:$BB$9),AN43,IF(AND(SUM($AV$9:$BB$9)&gt;42,SUM($AV$9:$BB$9)&lt;49),AN43,0))</f>
        <v>0</v>
      </c>
      <c r="AX43" s="52">
        <f t="shared" ref="AX43" si="516">IF(SUM($AM$9:$AS$9)=SUM($AV$9:$BB$9),AO43,IF(AND(SUM($AV$9:$BB$9)&gt;42,SUM($AV$9:$BB$9)&lt;49),AO43,0))</f>
        <v>0</v>
      </c>
      <c r="AY43" s="52">
        <f t="shared" ref="AY43" si="517">IF(SUM($AM$9:$AS$9)=SUM($AV$9:$BB$9),AP43,IF(AND(SUM($AV$9:$BB$9)&gt;42,SUM($AV$9:$BB$9)&lt;49),AP43,0))</f>
        <v>0</v>
      </c>
      <c r="AZ43" s="53">
        <f t="shared" ref="AZ43" si="518">IF(SUM($AM$9:$AS$9)=SUM($AV$9:$BB$9),AQ43,IF(AND(SUM($AV$9:$BB$9)&gt;42,SUM($AV$9:$BB$9)&lt;49),AQ43,0))</f>
        <v>0</v>
      </c>
      <c r="BA43" s="54">
        <f t="shared" ref="BA43" si="519">IF(SUM($AM$9:$AS$9)=SUM($AV$9:$BB$9),AR43,IF(AND(SUM($AV$9:$BB$9)&gt;42,SUM($AV$9:$BB$9)&lt;49),AR43,0))</f>
        <v>0</v>
      </c>
      <c r="BB43" s="55">
        <f t="shared" ref="BB43" si="520">IF(SUM($AM$9:$AS$9)=SUM($AV$9:$BB$9),AS43,IF(AND(SUM($AV$9:$BB$9)&gt;42,SUM($AV$9:$BB$9)&lt;49),AS43,0))</f>
        <v>0</v>
      </c>
    </row>
    <row r="44" spans="1:54" ht="12.75" hidden="1" customHeight="1" x14ac:dyDescent="0.2">
      <c r="B44" s="93"/>
      <c r="C44" s="94"/>
      <c r="D44" s="95"/>
      <c r="E44" s="115"/>
      <c r="F44" s="140" t="b">
        <f t="shared" ref="F44" si="521">IF($B37=$B43,OR(F38,G43&lt;F43),G43&lt;F43)</f>
        <v>0</v>
      </c>
      <c r="G44" s="189">
        <f t="shared" ref="G44" si="522">IF(AND($B37=$B43,$B37&lt;&gt;"",$B37&lt;&gt;0),G43+G38,G43)</f>
        <v>18</v>
      </c>
      <c r="H44" s="120"/>
      <c r="I44" s="165">
        <f t="shared" si="503"/>
        <v>0</v>
      </c>
      <c r="J44" s="194">
        <f t="shared" ref="J44" si="523">7-COUNTIF(L43:R43,0)-COUNTIF(L43:R43,"")</f>
        <v>0</v>
      </c>
      <c r="K44" s="22">
        <f t="shared" si="505"/>
        <v>0</v>
      </c>
      <c r="L44" s="35">
        <f t="shared" ref="L44:R44" si="524">IF($B37=$B43,L43+L38,L43)</f>
        <v>0</v>
      </c>
      <c r="M44" s="35">
        <f t="shared" si="524"/>
        <v>0</v>
      </c>
      <c r="N44" s="35">
        <f t="shared" si="524"/>
        <v>0</v>
      </c>
      <c r="O44" s="35">
        <f t="shared" si="524"/>
        <v>0</v>
      </c>
      <c r="P44" s="36">
        <f t="shared" si="524"/>
        <v>0</v>
      </c>
      <c r="Q44" s="37">
        <f t="shared" si="524"/>
        <v>0</v>
      </c>
      <c r="R44" s="38">
        <f t="shared" si="524"/>
        <v>0</v>
      </c>
      <c r="S44" s="194">
        <f t="shared" ref="S44" si="525">7-COUNTIF(U43:AA43,0)-COUNTIF(U43:AA43,"")</f>
        <v>0</v>
      </c>
      <c r="T44" s="22">
        <f t="shared" si="507"/>
        <v>0</v>
      </c>
      <c r="U44" s="35">
        <f t="shared" ref="U44:AA44" si="526">IF($B37=$B43,U43+U38,U43)</f>
        <v>0</v>
      </c>
      <c r="V44" s="35">
        <f t="shared" si="526"/>
        <v>0</v>
      </c>
      <c r="W44" s="35">
        <f t="shared" si="526"/>
        <v>0</v>
      </c>
      <c r="X44" s="35">
        <f t="shared" si="526"/>
        <v>0</v>
      </c>
      <c r="Y44" s="36">
        <f t="shared" si="526"/>
        <v>0</v>
      </c>
      <c r="Z44" s="37">
        <f t="shared" si="526"/>
        <v>0</v>
      </c>
      <c r="AA44" s="38">
        <f t="shared" si="526"/>
        <v>0</v>
      </c>
      <c r="AB44" s="194">
        <f t="shared" ref="AB44" si="527">7-COUNTIF(AD43:AJ43,0)-COUNTIF(AD43:AJ43,"")</f>
        <v>0</v>
      </c>
      <c r="AC44" s="22">
        <f t="shared" si="509"/>
        <v>0</v>
      </c>
      <c r="AD44" s="35">
        <f t="shared" ref="AD44:AJ44" si="528">IF($B37=$B43,AD43+AD38,AD43)</f>
        <v>0</v>
      </c>
      <c r="AE44" s="35">
        <f t="shared" si="528"/>
        <v>0</v>
      </c>
      <c r="AF44" s="35">
        <f t="shared" si="528"/>
        <v>0</v>
      </c>
      <c r="AG44" s="35">
        <f t="shared" si="528"/>
        <v>0</v>
      </c>
      <c r="AH44" s="36">
        <f t="shared" si="528"/>
        <v>0</v>
      </c>
      <c r="AI44" s="37">
        <f t="shared" si="528"/>
        <v>0</v>
      </c>
      <c r="AJ44" s="38">
        <f t="shared" si="528"/>
        <v>0</v>
      </c>
      <c r="AK44" s="194">
        <f t="shared" ref="AK44" si="529">7-COUNTIF(AM43:AS43,0)-COUNTIF(AM43:AS43,"")</f>
        <v>0</v>
      </c>
      <c r="AL44" s="22">
        <f t="shared" si="511"/>
        <v>0</v>
      </c>
      <c r="AM44" s="35">
        <f t="shared" ref="AM44:AS44" si="530">IF($B37=$B43,AM43+AM38,AM43)</f>
        <v>0</v>
      </c>
      <c r="AN44" s="35">
        <f t="shared" si="530"/>
        <v>0</v>
      </c>
      <c r="AO44" s="35">
        <f t="shared" si="530"/>
        <v>0</v>
      </c>
      <c r="AP44" s="35">
        <f t="shared" si="530"/>
        <v>0</v>
      </c>
      <c r="AQ44" s="36">
        <f t="shared" si="530"/>
        <v>0</v>
      </c>
      <c r="AR44" s="37">
        <f t="shared" si="530"/>
        <v>0</v>
      </c>
      <c r="AS44" s="38">
        <f t="shared" si="530"/>
        <v>0</v>
      </c>
      <c r="AT44" s="194">
        <f t="shared" ref="AT44" si="531">7-COUNTIF(AV43:BB43,0)-COUNTIF(AV43:BB43,"")</f>
        <v>0</v>
      </c>
      <c r="AU44" s="22">
        <f t="shared" si="513"/>
        <v>0</v>
      </c>
      <c r="AV44" s="35">
        <f t="shared" ref="AV44:BB44" si="532">IF($B37=$B43,AV43+AV38,AV43)</f>
        <v>0</v>
      </c>
      <c r="AW44" s="35">
        <f t="shared" si="532"/>
        <v>0</v>
      </c>
      <c r="AX44" s="35">
        <f t="shared" si="532"/>
        <v>0</v>
      </c>
      <c r="AY44" s="35">
        <f t="shared" si="532"/>
        <v>0</v>
      </c>
      <c r="AZ44" s="36">
        <f t="shared" si="532"/>
        <v>0</v>
      </c>
      <c r="BA44" s="37">
        <f t="shared" si="532"/>
        <v>0</v>
      </c>
      <c r="BB44" s="38">
        <f t="shared" si="532"/>
        <v>0</v>
      </c>
    </row>
    <row r="45" spans="1:54" ht="15" hidden="1" customHeight="1" x14ac:dyDescent="0.2">
      <c r="B45" s="116"/>
      <c r="C45" s="117"/>
      <c r="D45" s="118"/>
      <c r="E45" s="119"/>
      <c r="F45" s="92"/>
      <c r="G45" s="190">
        <f t="shared" ref="G45" si="533">IF(AND($B37=$B43,$B37&lt;&gt;"",$B37&lt;&gt;0),F43+G39,F43)</f>
        <v>18</v>
      </c>
      <c r="H45" s="121"/>
      <c r="I45" s="165">
        <f t="shared" si="503"/>
        <v>0</v>
      </c>
      <c r="J45" s="195">
        <f t="shared" ref="J45" si="534">IF($B43=$B37,COUNTIF(L45:R45,0),COUNTIF(L46:R46,0)+COUNTIF(L46:R46,""))</f>
        <v>7</v>
      </c>
      <c r="K45" s="39">
        <f t="shared" ref="K45:R45" si="535">IF($B37=$B43,K46+K39,K46)</f>
        <v>0</v>
      </c>
      <c r="L45" s="40">
        <f t="shared" si="535"/>
        <v>0</v>
      </c>
      <c r="M45" s="40">
        <f t="shared" si="535"/>
        <v>0</v>
      </c>
      <c r="N45" s="40">
        <f t="shared" si="535"/>
        <v>0</v>
      </c>
      <c r="O45" s="40">
        <f t="shared" si="535"/>
        <v>0</v>
      </c>
      <c r="P45" s="41">
        <f t="shared" si="535"/>
        <v>0</v>
      </c>
      <c r="Q45" s="42">
        <f t="shared" si="535"/>
        <v>0</v>
      </c>
      <c r="R45" s="43">
        <f t="shared" si="535"/>
        <v>0</v>
      </c>
      <c r="S45" s="195">
        <f t="shared" ref="S45" si="536">IF($B43=$B37,COUNTIF(U45:AA45,0),COUNTIF(U46:AA46,0)+COUNTIF(U46:AA46,""))</f>
        <v>7</v>
      </c>
      <c r="T45" s="39">
        <f t="shared" ref="T45:AA45" si="537">IF($B37=$B43,T46+T39,T46)</f>
        <v>0</v>
      </c>
      <c r="U45" s="40">
        <f t="shared" si="537"/>
        <v>0</v>
      </c>
      <c r="V45" s="40">
        <f t="shared" si="537"/>
        <v>0</v>
      </c>
      <c r="W45" s="40">
        <f t="shared" si="537"/>
        <v>0</v>
      </c>
      <c r="X45" s="40">
        <f t="shared" si="537"/>
        <v>0</v>
      </c>
      <c r="Y45" s="41">
        <f t="shared" si="537"/>
        <v>0</v>
      </c>
      <c r="Z45" s="42">
        <f t="shared" si="537"/>
        <v>0</v>
      </c>
      <c r="AA45" s="43">
        <f t="shared" si="537"/>
        <v>0</v>
      </c>
      <c r="AB45" s="195">
        <f t="shared" ref="AB45" si="538">IF($B43=$B37,COUNTIF(AD45:AJ45,0),COUNTIF(AD46:AJ46,0)+COUNTIF(AD46:AJ46,""))</f>
        <v>7</v>
      </c>
      <c r="AC45" s="39">
        <f t="shared" ref="AC45:AJ45" si="539">IF($B37=$B43,AC46+AC39,AC46)</f>
        <v>0</v>
      </c>
      <c r="AD45" s="40">
        <f t="shared" si="539"/>
        <v>0</v>
      </c>
      <c r="AE45" s="40">
        <f t="shared" si="539"/>
        <v>0</v>
      </c>
      <c r="AF45" s="40">
        <f t="shared" si="539"/>
        <v>0</v>
      </c>
      <c r="AG45" s="40">
        <f t="shared" si="539"/>
        <v>0</v>
      </c>
      <c r="AH45" s="41">
        <f t="shared" si="539"/>
        <v>0</v>
      </c>
      <c r="AI45" s="42">
        <f t="shared" si="539"/>
        <v>0</v>
      </c>
      <c r="AJ45" s="43">
        <f t="shared" si="539"/>
        <v>0</v>
      </c>
      <c r="AK45" s="195">
        <f t="shared" ref="AK45" si="540">IF($B43=$B37,COUNTIF(AM45:AS45,0),COUNTIF(AM46:AS46,0)+COUNTIF(AM46:AS46,""))</f>
        <v>7</v>
      </c>
      <c r="AL45" s="39">
        <f t="shared" ref="AL45:AS45" si="541">IF($B37=$B43,AL46+AL39,AL46)</f>
        <v>0</v>
      </c>
      <c r="AM45" s="40">
        <f t="shared" si="541"/>
        <v>0</v>
      </c>
      <c r="AN45" s="40">
        <f t="shared" si="541"/>
        <v>0</v>
      </c>
      <c r="AO45" s="40">
        <f t="shared" si="541"/>
        <v>0</v>
      </c>
      <c r="AP45" s="40">
        <f t="shared" si="541"/>
        <v>0</v>
      </c>
      <c r="AQ45" s="41">
        <f t="shared" si="541"/>
        <v>0</v>
      </c>
      <c r="AR45" s="42">
        <f t="shared" si="541"/>
        <v>0</v>
      </c>
      <c r="AS45" s="43">
        <f t="shared" si="541"/>
        <v>0</v>
      </c>
      <c r="AT45" s="195">
        <f t="shared" ref="AT45" si="542">IF($B43=$B37,COUNTIF(AV45:BB45,0),COUNTIF(AV46:BB46,0)+COUNTIF(AV46:BB46,""))</f>
        <v>7</v>
      </c>
      <c r="AU45" s="39">
        <f t="shared" ref="AU45:BB45" si="543">IF($B37=$B43,AU46+AU39,AU46)</f>
        <v>0</v>
      </c>
      <c r="AV45" s="40">
        <f t="shared" si="543"/>
        <v>0</v>
      </c>
      <c r="AW45" s="40">
        <f t="shared" si="543"/>
        <v>0</v>
      </c>
      <c r="AX45" s="40">
        <f t="shared" si="543"/>
        <v>0</v>
      </c>
      <c r="AY45" s="40">
        <f t="shared" si="543"/>
        <v>0</v>
      </c>
      <c r="AZ45" s="41">
        <f t="shared" si="543"/>
        <v>0</v>
      </c>
      <c r="BA45" s="42">
        <f t="shared" si="543"/>
        <v>0</v>
      </c>
      <c r="BB45" s="43">
        <f t="shared" si="543"/>
        <v>0</v>
      </c>
    </row>
    <row r="46" spans="1:54" ht="15.75" customHeight="1" x14ac:dyDescent="0.2">
      <c r="A46" s="1">
        <f t="shared" ref="A46" si="544">A43</f>
        <v>0</v>
      </c>
      <c r="B46" s="313">
        <f t="shared" ref="B46" si="545">B40+1</f>
        <v>5</v>
      </c>
      <c r="C46" s="314"/>
      <c r="D46" s="314"/>
      <c r="E46" s="314"/>
      <c r="F46" s="31"/>
      <c r="G46" s="183"/>
      <c r="H46" s="122">
        <f t="shared" ref="H46" si="546">5-COUNTIF(AU43,0)-COUNTIF(AL43,0)-COUNTIF(AC43,0)-COUNTIF(T43,0)-COUNTIF(K43,0)</f>
        <v>0</v>
      </c>
      <c r="I46" s="165">
        <f t="shared" si="503"/>
        <v>0</v>
      </c>
      <c r="J46" s="187">
        <f t="shared" ref="J46" si="547">IF($B43=$B37,J40+IF($F43&lt;&gt;$G43,(K43+$G45-$G44)/$F43,K43/$F43),IF($F43&lt;&gt;G43,(K43+$G45-$G44)/$F43,K43/$F43))</f>
        <v>0</v>
      </c>
      <c r="K46" s="7">
        <f t="shared" ref="K46:K47" si="548">SUM(L46:R46)</f>
        <v>0</v>
      </c>
      <c r="L46" s="26">
        <f t="shared" ref="L46:R46" si="549">L43</f>
        <v>0</v>
      </c>
      <c r="M46" s="26">
        <f t="shared" si="549"/>
        <v>0</v>
      </c>
      <c r="N46" s="26">
        <f t="shared" si="549"/>
        <v>0</v>
      </c>
      <c r="O46" s="26">
        <f t="shared" si="549"/>
        <v>0</v>
      </c>
      <c r="P46" s="26">
        <f t="shared" si="549"/>
        <v>0</v>
      </c>
      <c r="Q46" s="29">
        <f t="shared" si="549"/>
        <v>0</v>
      </c>
      <c r="R46" s="23">
        <f t="shared" si="549"/>
        <v>0</v>
      </c>
      <c r="S46" s="187">
        <f t="shared" ref="S46" si="550">IF($B43=$B37,S40+IF($F43&lt;&gt;$G43,(T43+$G45-$G44)/$F43,T43/$F43),IF($F43&lt;&gt;P43,(T43+$G45-$G44)/$F43,T43/$F43))</f>
        <v>0</v>
      </c>
      <c r="T46" s="7">
        <f t="shared" ref="T46:T47" si="551">SUM(U46:AA46)</f>
        <v>0</v>
      </c>
      <c r="U46" s="26">
        <f t="shared" ref="U46:AA46" si="552">U43</f>
        <v>0</v>
      </c>
      <c r="V46" s="26">
        <f t="shared" si="552"/>
        <v>0</v>
      </c>
      <c r="W46" s="26">
        <f t="shared" si="552"/>
        <v>0</v>
      </c>
      <c r="X46" s="26">
        <f t="shared" si="552"/>
        <v>0</v>
      </c>
      <c r="Y46" s="113">
        <f t="shared" si="552"/>
        <v>0</v>
      </c>
      <c r="Z46" s="29">
        <f t="shared" si="552"/>
        <v>0</v>
      </c>
      <c r="AA46" s="23">
        <f t="shared" si="552"/>
        <v>0</v>
      </c>
      <c r="AB46" s="187">
        <f t="shared" ref="AB46" si="553">IF($B43=$B37,AB40+IF($F43&lt;&gt;$G43,(AC43+$G45-$G44)/$F43,AC43/$F43),IF($F43&lt;&gt;Y43,(AC43+$G45-$G44)/$F43,AC43/$F43))</f>
        <v>0</v>
      </c>
      <c r="AC46" s="7">
        <f t="shared" ref="AC46:AC47" si="554">SUM(AD46:AJ46)</f>
        <v>0</v>
      </c>
      <c r="AD46" s="26">
        <f t="shared" ref="AD46:AJ46" si="555">AD43</f>
        <v>0</v>
      </c>
      <c r="AE46" s="26">
        <f t="shared" si="555"/>
        <v>0</v>
      </c>
      <c r="AF46" s="26">
        <f t="shared" si="555"/>
        <v>0</v>
      </c>
      <c r="AG46" s="26">
        <f t="shared" si="555"/>
        <v>0</v>
      </c>
      <c r="AH46" s="113">
        <f t="shared" si="555"/>
        <v>0</v>
      </c>
      <c r="AI46" s="29">
        <f t="shared" si="555"/>
        <v>0</v>
      </c>
      <c r="AJ46" s="23">
        <f t="shared" si="555"/>
        <v>0</v>
      </c>
      <c r="AK46" s="187">
        <f t="shared" ref="AK46" si="556">IF($B43=$B37,AK40+IF($F43&lt;&gt;$G43,(AL43+$G45-$G44)/$F43,AL43/$F43),IF($F43&lt;&gt;AH43,(AL43+$G45-$G44)/$F43,AL43/$F43))</f>
        <v>0</v>
      </c>
      <c r="AL46" s="7">
        <f t="shared" ref="AL46:AL47" si="557">SUM(AM46:AS46)</f>
        <v>0</v>
      </c>
      <c r="AM46" s="26">
        <f t="shared" ref="AM46:AS46" si="558">AM43</f>
        <v>0</v>
      </c>
      <c r="AN46" s="26">
        <f t="shared" si="558"/>
        <v>0</v>
      </c>
      <c r="AO46" s="26">
        <f t="shared" si="558"/>
        <v>0</v>
      </c>
      <c r="AP46" s="26">
        <f t="shared" si="558"/>
        <v>0</v>
      </c>
      <c r="AQ46" s="113">
        <f t="shared" si="558"/>
        <v>0</v>
      </c>
      <c r="AR46" s="29">
        <f t="shared" si="558"/>
        <v>0</v>
      </c>
      <c r="AS46" s="23">
        <f t="shared" si="558"/>
        <v>0</v>
      </c>
      <c r="AT46" s="187">
        <f t="shared" ref="AT46" si="559">IF($B43=$B37,AT40+IF($F43&lt;&gt;$G43,(AU43+$G45-$G44)/$F43,AU43/$F43),IF($F43&lt;&gt;AQ43,(AU43+$G45-$G44)/$F43,AU43/$F43))</f>
        <v>0</v>
      </c>
      <c r="AU46" s="7">
        <f t="shared" ref="AU46:AU47" si="560">SUM(AV46:BB46)</f>
        <v>0</v>
      </c>
      <c r="AV46" s="6">
        <f t="shared" ref="AV46" si="561">IF(SUM($AM$9:$AS$9)=SUM($AV$9:$BB$9),AV43,IF(AND(SUM($AV$9:$BB$9)&gt;42,SUM($AV$9:$BB$9)&lt;49),AV43,0))</f>
        <v>0</v>
      </c>
      <c r="AW46" s="6">
        <f t="shared" ref="AW46:BB46" si="562">IF(SUM($AM$9:$AS$9)=SUM($AV$9:$BB$9),AW43,IF(AND(SUM($AV$9:$BB$9)&gt;42,SUM($AV$9:$BB$9)&lt;49),AW43,0))</f>
        <v>0</v>
      </c>
      <c r="AX46" s="6">
        <f t="shared" si="562"/>
        <v>0</v>
      </c>
      <c r="AY46" s="6">
        <f t="shared" si="562"/>
        <v>0</v>
      </c>
      <c r="AZ46" s="26">
        <f t="shared" si="562"/>
        <v>0</v>
      </c>
      <c r="BA46" s="29">
        <f t="shared" si="562"/>
        <v>0</v>
      </c>
      <c r="BB46" s="23">
        <f t="shared" si="562"/>
        <v>0</v>
      </c>
    </row>
    <row r="47" spans="1:54" ht="15.75" customHeight="1" x14ac:dyDescent="0.2">
      <c r="A47" s="1">
        <f t="shared" ref="A47:A48" si="563">A46</f>
        <v>0</v>
      </c>
      <c r="B47" s="313"/>
      <c r="C47" s="314"/>
      <c r="D47" s="314"/>
      <c r="E47" s="314"/>
      <c r="F47" s="31"/>
      <c r="G47" s="183"/>
      <c r="H47" s="123">
        <f t="shared" ref="H47" si="564">IF($B43=$B37,H41+F47,$F47)</f>
        <v>0</v>
      </c>
      <c r="I47" s="165">
        <f t="shared" si="503"/>
        <v>0</v>
      </c>
      <c r="J47" s="141">
        <f t="shared" ref="J47" si="565">IF($H46=0,0,IF($B37=$B43,IF($H48&gt;0,$H48+J41,K43+J41),IF($H48&gt;0,$H48,K43)))</f>
        <v>0</v>
      </c>
      <c r="K47" s="7">
        <f t="shared" si="548"/>
        <v>0</v>
      </c>
      <c r="L47" s="6"/>
      <c r="M47" s="6"/>
      <c r="N47" s="6"/>
      <c r="O47" s="6"/>
      <c r="P47" s="26"/>
      <c r="Q47" s="29"/>
      <c r="R47" s="23"/>
      <c r="S47" s="141">
        <f t="shared" ref="S47" si="566">IF($H46=0,0,IF($B37=$B43,IF($H48&gt;0,$H48+S41,T43+S41),IF($H48&gt;0,$H48,T43)))</f>
        <v>0</v>
      </c>
      <c r="T47" s="7">
        <f t="shared" si="551"/>
        <v>0</v>
      </c>
      <c r="U47" s="6"/>
      <c r="V47" s="6"/>
      <c r="W47" s="6"/>
      <c r="X47" s="6"/>
      <c r="Y47" s="26"/>
      <c r="Z47" s="29"/>
      <c r="AA47" s="23"/>
      <c r="AB47" s="141">
        <f t="shared" ref="AB47" si="567">IF($H46=0,0,IF($B37=$B43,IF($H48&gt;0,$H48+AB41,AC43+AB41),IF($H48&gt;0,$H48,AC43)))</f>
        <v>0</v>
      </c>
      <c r="AC47" s="7">
        <f t="shared" si="554"/>
        <v>0</v>
      </c>
      <c r="AD47" s="6"/>
      <c r="AE47" s="6"/>
      <c r="AF47" s="6"/>
      <c r="AG47" s="6"/>
      <c r="AH47" s="26"/>
      <c r="AI47" s="29"/>
      <c r="AJ47" s="23"/>
      <c r="AK47" s="141">
        <f t="shared" ref="AK47" si="568">IF($H46=0,0,IF($B37=$B43,IF($H48&gt;0,$H48+AK41,AL43+AK41),IF($H48&gt;0,$H48,AL43)))</f>
        <v>0</v>
      </c>
      <c r="AL47" s="7">
        <f t="shared" si="557"/>
        <v>0</v>
      </c>
      <c r="AM47" s="6"/>
      <c r="AN47" s="6"/>
      <c r="AO47" s="6"/>
      <c r="AP47" s="6"/>
      <c r="AQ47" s="26"/>
      <c r="AR47" s="29"/>
      <c r="AS47" s="23"/>
      <c r="AT47" s="141">
        <f t="shared" ref="AT47" si="569">IF($H46=0,0,IF($B37=$B43,IF($H48&gt;0,$H48+AT41,AU43+AT41),IF($H48&gt;0,$H48,AU43)))</f>
        <v>0</v>
      </c>
      <c r="AU47" s="7">
        <f t="shared" si="560"/>
        <v>0</v>
      </c>
      <c r="AV47" s="6"/>
      <c r="AW47" s="6"/>
      <c r="AX47" s="6"/>
      <c r="AY47" s="6"/>
      <c r="AZ47" s="26"/>
      <c r="BA47" s="29"/>
      <c r="BB47" s="23"/>
    </row>
    <row r="48" spans="1:54" ht="18.75" customHeight="1" thickBot="1" x14ac:dyDescent="0.25">
      <c r="A48" s="1">
        <f t="shared" si="563"/>
        <v>0</v>
      </c>
      <c r="B48" s="323" t="str">
        <f>IF(B43="",Wydruk!$AE$6,IF(J44=0,Wydruk!$AE$7,IF(AND(G44&lt;G45,B43&lt;&gt;$B49),Wydruk!$AE$13,IF(AND($B43=$B37,$B43&lt;&gt;$B49),IF(OR(OR(J48&lt;4,J48&gt;5),OR(S48&lt;4,S48&gt;5),OR(AB48&lt;4,AB48&gt;5),OR(AK48&lt;4,AK48&gt;5),OR(AND(AT48&lt;4,AT48&gt;0),AT48&gt;5)),Wydruk!$AE$8,Wydruk!$AE$9),IF($B43=$B49,IF($F47&lt;&gt;0,Wydruk!$AE$12,Wydruk!$AE$10),IF(OR(OR(J44&lt;4,J44&gt;5),OR(S44&lt;4,S44&gt;5),OR(AB44&lt;4,AB44&gt;5),OR(AK44&lt;4,AK44&gt;5),OR(AND(AT44&lt;4,AT44&gt;0),AT44&gt;5)),Wydruk!$AE$8,Wydruk!$AE$11))))))</f>
        <v>Uzupełnij liczby godzin tygodniowego planu</v>
      </c>
      <c r="C48" s="324"/>
      <c r="D48" s="324"/>
      <c r="E48" s="324"/>
      <c r="F48" s="173">
        <f>kwiecień!F48</f>
        <v>0</v>
      </c>
      <c r="G48" s="184">
        <f>kwiecień!G48</f>
        <v>0</v>
      </c>
      <c r="H48" s="191">
        <f t="shared" ref="H48" si="570">IF(OR($G48=0,$F48=0,$G48="",$F48=""),0,$G48/$F48)</f>
        <v>0</v>
      </c>
      <c r="I48" s="193"/>
      <c r="J48" s="176">
        <f t="shared" ref="J48" si="571">IF($B37=$B43,IF(L43+L38&gt;0,1,0)+IF(M43+M38&gt;0,1,0)+IF(N43+N38&gt;0,1,0)+IF(O43+O38&gt;0,1,0)+IF(P43+P38&gt;0,1,0)+IF(Q43+Q38&gt;0,1,0)+IF(R43+R38&gt;0,1,0),J44)</f>
        <v>0</v>
      </c>
      <c r="K48" s="133">
        <f t="shared" ref="K48" si="572">IF(OR($B43=$B49,J48=0,(K44-Q48+O48)&lt;=0),0,(K44-Q48+O48)/J48)</f>
        <v>0</v>
      </c>
      <c r="L48" s="137">
        <f t="shared" ref="L48" si="573">IF(K48*(7-J45)&lt;=0,0,K48*(7-J45))</f>
        <v>0</v>
      </c>
      <c r="M48" s="311">
        <f t="shared" ref="M48" si="574">ROUND(IF(OR(K45-K48*(7-J45)+P48&lt;0,$B43=$B49,K48&lt;=0,K45=0),0,IF(K45-K48*(7-J45)+P48&gt;Q48-O48+P48,Q48-O48+P48,K45-K48*(7-J45)+P48)),1)</f>
        <v>0</v>
      </c>
      <c r="N48" s="312"/>
      <c r="O48" s="139">
        <f t="shared" ref="O48" si="575">IF(OR($B43=$B49,J44=0),0,IF($B43=$B37,J43,$F43))</f>
        <v>0</v>
      </c>
      <c r="P48" s="30">
        <f t="shared" ref="P48" si="576">IF(OR($B43=$B49,J48=0),0,$G45-$G44)</f>
        <v>0</v>
      </c>
      <c r="Q48" s="134">
        <f t="shared" ref="Q48" si="577">IF(OR($B43=$B49,J48=0),0,J47)</f>
        <v>0</v>
      </c>
      <c r="R48" s="138">
        <f t="shared" ref="R48" si="578">IF($B43=$B49,0,K45)</f>
        <v>0</v>
      </c>
      <c r="S48" s="176">
        <f t="shared" ref="S48" si="579">IF($B37=$B43,IF(U43+U38&gt;0,1,0)+IF(V43+V38&gt;0,1,0)+IF(W43+W38&gt;0,1,0)+IF(X43+X38&gt;0,1,0)+IF(Y43+Y38&gt;0,1,0)+IF(Z43+Z38&gt;0,1,0)+IF(AA43+AA38&gt;0,1,0),S44)</f>
        <v>0</v>
      </c>
      <c r="T48" s="133">
        <f t="shared" ref="T48" si="580">IF(OR($B43=$B49,S48=0,(T44-Z48+X48)&lt;=0),0,(T44-Z48+X48)/S48)</f>
        <v>0</v>
      </c>
      <c r="U48" s="137">
        <f t="shared" ref="U48" si="581">IF(T48*(7-S45)&lt;=0,0,T48*(7-S45))</f>
        <v>0</v>
      </c>
      <c r="V48" s="311">
        <f t="shared" ref="V48" si="582">ROUND(IF(OR(T45-T48*(7-S45)+Y48&lt;0,$B43=$B49,T48&lt;=0,T45=0),0,IF(T45-T48*(7-S45)+Y48&gt;Z48-X48+Y48,Z48-X48+Y48,T45-T48*(7-S45)+Y48)),1)</f>
        <v>0</v>
      </c>
      <c r="W48" s="312"/>
      <c r="X48" s="139">
        <f t="shared" ref="X48" si="583">IF(OR($B43=$B49,S44=0),0,IF($B43=$B37,S43,$F43))</f>
        <v>0</v>
      </c>
      <c r="Y48" s="30">
        <f t="shared" ref="Y48" si="584">IF(OR($B43=$B49,S48=0),0,$G45-$G44)</f>
        <v>0</v>
      </c>
      <c r="Z48" s="134">
        <f t="shared" ref="Z48" si="585">IF(OR($B43=$B49,S48=0),0,S47)</f>
        <v>0</v>
      </c>
      <c r="AA48" s="138">
        <f t="shared" ref="AA48" si="586">IF($B43=$B49,0,T45)</f>
        <v>0</v>
      </c>
      <c r="AB48" s="176">
        <f t="shared" ref="AB48" si="587">IF($B37=$B43,IF(AD43+AD38&gt;0,1,0)+IF(AE43+AE38&gt;0,1,0)+IF(AF43+AF38&gt;0,1,0)+IF(AG43+AG38&gt;0,1,0)+IF(AH43+AH38&gt;0,1,0)+IF(AI43+AI38&gt;0,1,0)+IF(AJ43+AJ38&gt;0,1,0),AB44)</f>
        <v>0</v>
      </c>
      <c r="AC48" s="133">
        <f t="shared" ref="AC48" si="588">IF(OR($B43=$B49,AB48=0,(AC44-AI48+AG48)&lt;=0),0,(AC44-AI48+AG48)/AB48)</f>
        <v>0</v>
      </c>
      <c r="AD48" s="137">
        <f t="shared" ref="AD48" si="589">IF(AC48*(7-AB45)&lt;=0,0,AC48*(7-AB45))</f>
        <v>0</v>
      </c>
      <c r="AE48" s="311">
        <f t="shared" ref="AE48" si="590">ROUND(IF(OR(AC45-AC48*(7-AB45)+AH48&lt;0,$B43=$B49,AC48&lt;=0,AC45=0),0,IF(AC45-AC48*(7-AB45)+AH48&gt;AI48-AG48+AH48,AI48-AG48+AH48,AC45-AC48*(7-AB45)+AH48)),1)</f>
        <v>0</v>
      </c>
      <c r="AF48" s="312"/>
      <c r="AG48" s="139">
        <f t="shared" ref="AG48" si="591">IF(OR($B43=$B49,AB44=0),0,IF($B43=$B37,AB43,$F43))</f>
        <v>0</v>
      </c>
      <c r="AH48" s="30">
        <f t="shared" ref="AH48" si="592">IF(OR($B43=$B49,AB48=0),0,$G45-$G44)</f>
        <v>0</v>
      </c>
      <c r="AI48" s="134">
        <f t="shared" ref="AI48" si="593">IF(OR($B43=$B49,AB48=0),0,AB47)</f>
        <v>0</v>
      </c>
      <c r="AJ48" s="138">
        <f t="shared" ref="AJ48" si="594">IF($B43=$B49,0,AC45)</f>
        <v>0</v>
      </c>
      <c r="AK48" s="176">
        <f t="shared" ref="AK48" si="595">IF($B37=$B43,IF(AM43+AM38&gt;0,1,0)+IF(AN43+AN38&gt;0,1,0)+IF(AO43+AO38&gt;0,1,0)+IF(AP43+AP38&gt;0,1,0)+IF(AQ43+AQ38&gt;0,1,0)+IF(AR43+AR38&gt;0,1,0)+IF(AS43+AS38&gt;0,1,0),AK44)</f>
        <v>0</v>
      </c>
      <c r="AL48" s="133">
        <f t="shared" ref="AL48" si="596">IF(OR($B43=$B49,AK48=0,(AL44-AR48+AP48)&lt;=0),0,(AL44-AR48+AP48)/AK48)</f>
        <v>0</v>
      </c>
      <c r="AM48" s="137">
        <f t="shared" ref="AM48" si="597">IF(AL48*(7-AK45)&lt;=0,0,AL48*(7-AK45))</f>
        <v>0</v>
      </c>
      <c r="AN48" s="311">
        <f t="shared" ref="AN48" si="598">ROUND(IF(OR(AL45-AL48*(7-AK45)+AQ48&lt;0,$B43=$B49,AL48&lt;=0,AL45=0),0,IF(AL45-AL48*(7-AK45)+AQ48&gt;AR48-AP48+AQ48,AR48-AP48+AQ48,AL45-AL48*(7-AK45)+AQ48)),1)</f>
        <v>0</v>
      </c>
      <c r="AO48" s="312"/>
      <c r="AP48" s="139">
        <f t="shared" ref="AP48" si="599">IF(OR($B43=$B49,AK44=0),0,IF($B43=$B37,AK43,$F43))</f>
        <v>0</v>
      </c>
      <c r="AQ48" s="30">
        <f t="shared" ref="AQ48" si="600">IF(OR($B43=$B49,AK48=0),0,$G45-$G44)</f>
        <v>0</v>
      </c>
      <c r="AR48" s="134">
        <f t="shared" ref="AR48" si="601">IF(OR($B43=$B49,AK48=0),0,AK47)</f>
        <v>0</v>
      </c>
      <c r="AS48" s="138">
        <f t="shared" ref="AS48" si="602">IF($B43=$B49,0,AL45)</f>
        <v>0</v>
      </c>
      <c r="AT48" s="176">
        <f t="shared" ref="AT48" si="603">IF($B37=$B43,IF(AV43+AV38&gt;0,1,0)+IF(AW43+AW38&gt;0,1,0)+IF(AX43+AX38&gt;0,1,0)+IF(AY43+AY38&gt;0,1,0)+IF(AZ43+AZ38&gt;0,1,0)+IF(BA43+BA38&gt;0,1,0)+IF(BB43+BB38&gt;0,1,0),AT44)</f>
        <v>0</v>
      </c>
      <c r="AU48" s="133">
        <f t="shared" ref="AU48" si="604">IF(OR($B43=$B49,AT48=0,(AU44-BA48+AY48)&lt;=0),0,(AU44-BA48+AY48)/AT48)</f>
        <v>0</v>
      </c>
      <c r="AV48" s="137">
        <f t="shared" ref="AV48" si="605">IF(AU48*(7-AT45)&lt;=0,0,AU48*(7-AT45))</f>
        <v>0</v>
      </c>
      <c r="AW48" s="311">
        <f t="shared" ref="AW48" si="606">ROUND(IF(OR(AU45-AU48*(7-AT45)+AZ48&lt;0,$B43=$B49,AU48&lt;=0,AU45=0),0,IF(AU45-AU48*(7-AT45)+AZ48&gt;BA48-AY48+AZ48,BA48-AY48+AZ48,AU45-AU48*(7-AT45)+AZ48)),1)</f>
        <v>0</v>
      </c>
      <c r="AX48" s="312"/>
      <c r="AY48" s="139">
        <f t="shared" ref="AY48" si="607">IF(OR($B43=$B49,AT44=0),0,IF($B43=$B37,AT43,$F43))</f>
        <v>0</v>
      </c>
      <c r="AZ48" s="30">
        <f t="shared" ref="AZ48" si="608">IF(OR($B43=$B49,AT48=0),0,$G45-$G44)</f>
        <v>0</v>
      </c>
      <c r="BA48" s="134">
        <f t="shared" ref="BA48" si="609">IF(OR($B43=$B49,AT48=0),0,AT47)</f>
        <v>0</v>
      </c>
      <c r="BB48" s="138">
        <f t="shared" ref="BB48" si="610">IF($B43=$B49,0,AU45)</f>
        <v>0</v>
      </c>
    </row>
    <row r="49" spans="1:54" ht="15.75" x14ac:dyDescent="0.2">
      <c r="A49" s="1">
        <f t="shared" ref="A49" si="611">IF(B49="","1. Niewypełnione",B49)</f>
        <v>0</v>
      </c>
      <c r="B49" s="320">
        <f>kwiecień!B49</f>
        <v>0</v>
      </c>
      <c r="C49" s="321">
        <f>kwiecień!C49</f>
        <v>0</v>
      </c>
      <c r="D49" s="321">
        <f>kwiecień!D49</f>
        <v>0</v>
      </c>
      <c r="E49" s="321">
        <f>kwiecień!E49</f>
        <v>0</v>
      </c>
      <c r="F49" s="177">
        <f>kwiecień!F49</f>
        <v>18</v>
      </c>
      <c r="G49" s="185">
        <f>kwiecień!G49</f>
        <v>18</v>
      </c>
      <c r="H49" s="177"/>
      <c r="I49" s="192">
        <f t="shared" ref="I49:I53" si="612">K49+T49+AC49+AL49+AU49</f>
        <v>0</v>
      </c>
      <c r="J49" s="186">
        <f t="shared" ref="J49" si="613">IF(OR($B49=$B55,J52=0),0,ROUND((K50+P54)/J52,0))</f>
        <v>0</v>
      </c>
      <c r="K49" s="51">
        <f t="shared" ref="K49:K50" si="614">SUM(L49:R49)</f>
        <v>0</v>
      </c>
      <c r="L49" s="52">
        <f>kwiecień!L49</f>
        <v>0</v>
      </c>
      <c r="M49" s="52">
        <f>kwiecień!M49</f>
        <v>0</v>
      </c>
      <c r="N49" s="52">
        <f>kwiecień!N49</f>
        <v>0</v>
      </c>
      <c r="O49" s="52">
        <f>kwiecień!O49</f>
        <v>0</v>
      </c>
      <c r="P49" s="53">
        <f>kwiecień!P49</f>
        <v>0</v>
      </c>
      <c r="Q49" s="54">
        <f>kwiecień!Q49</f>
        <v>0</v>
      </c>
      <c r="R49" s="55">
        <f>kwiecień!R49</f>
        <v>0</v>
      </c>
      <c r="S49" s="188">
        <f t="shared" ref="S49" si="615">IF(OR($B49=$B55,S52=0),0,ROUND((T50+Y54)/S52,0))</f>
        <v>0</v>
      </c>
      <c r="T49" s="51">
        <f t="shared" ref="T49:T50" si="616">SUM(U49:AA49)</f>
        <v>0</v>
      </c>
      <c r="U49" s="52">
        <f>kwiecień!U49</f>
        <v>0</v>
      </c>
      <c r="V49" s="52">
        <f>kwiecień!V49</f>
        <v>0</v>
      </c>
      <c r="W49" s="52">
        <f>kwiecień!W49</f>
        <v>0</v>
      </c>
      <c r="X49" s="52">
        <f>kwiecień!X49</f>
        <v>0</v>
      </c>
      <c r="Y49" s="53">
        <f>kwiecień!Y49</f>
        <v>0</v>
      </c>
      <c r="Z49" s="54">
        <f>kwiecień!Z49</f>
        <v>0</v>
      </c>
      <c r="AA49" s="55">
        <f>kwiecień!AA49</f>
        <v>0</v>
      </c>
      <c r="AB49" s="188">
        <f t="shared" ref="AB49" si="617">IF(OR($B49=$B55,AB52=0),0,ROUND((AC50+AH54)/AB52,0))</f>
        <v>0</v>
      </c>
      <c r="AC49" s="51">
        <f t="shared" ref="AC49:AC50" si="618">SUM(AD49:AJ49)</f>
        <v>0</v>
      </c>
      <c r="AD49" s="52">
        <f>kwiecień!AD49</f>
        <v>0</v>
      </c>
      <c r="AE49" s="52">
        <f>kwiecień!AE49</f>
        <v>0</v>
      </c>
      <c r="AF49" s="52">
        <f>kwiecień!AF49</f>
        <v>0</v>
      </c>
      <c r="AG49" s="52">
        <f>kwiecień!AG49</f>
        <v>0</v>
      </c>
      <c r="AH49" s="53">
        <f>kwiecień!AH49</f>
        <v>0</v>
      </c>
      <c r="AI49" s="54">
        <f>kwiecień!AI49</f>
        <v>0</v>
      </c>
      <c r="AJ49" s="55">
        <f>kwiecień!AJ49</f>
        <v>0</v>
      </c>
      <c r="AK49" s="188">
        <f t="shared" ref="AK49" si="619">IF(OR($B49=$B55,AK52=0),0,ROUND((AL50+AQ54)/AK52,0))</f>
        <v>0</v>
      </c>
      <c r="AL49" s="51">
        <f t="shared" ref="AL49:AL50" si="620">SUM(AM49:AS49)</f>
        <v>0</v>
      </c>
      <c r="AM49" s="52">
        <f>kwiecień!AM49</f>
        <v>0</v>
      </c>
      <c r="AN49" s="52">
        <f>kwiecień!AN49</f>
        <v>0</v>
      </c>
      <c r="AO49" s="52">
        <f>kwiecień!AO49</f>
        <v>0</v>
      </c>
      <c r="AP49" s="52">
        <f>kwiecień!AP49</f>
        <v>0</v>
      </c>
      <c r="AQ49" s="53">
        <f>kwiecień!AQ49</f>
        <v>0</v>
      </c>
      <c r="AR49" s="54">
        <f>kwiecień!AR49</f>
        <v>0</v>
      </c>
      <c r="AS49" s="55">
        <f>kwiecień!AS49</f>
        <v>0</v>
      </c>
      <c r="AT49" s="188">
        <f t="shared" ref="AT49" si="621">IF(OR($B49=$B55,AT52=0),0,ROUND((AU50+AZ54)/AT52,0))</f>
        <v>0</v>
      </c>
      <c r="AU49" s="51">
        <f t="shared" ref="AU49:AU50" si="622">SUM(AV49:BB49)</f>
        <v>0</v>
      </c>
      <c r="AV49" s="52">
        <f t="shared" ref="AV49" si="623">IF(SUM($AM$9:$AS$9)=SUM($AV$9:$BB$9),AM49,IF(AND(SUM($AV$9:$BB$9)&gt;42,SUM($AV$9:$BB$9)&lt;49),AM49,0))</f>
        <v>0</v>
      </c>
      <c r="AW49" s="52">
        <f t="shared" ref="AW49" si="624">IF(SUM($AM$9:$AS$9)=SUM($AV$9:$BB$9),AN49,IF(AND(SUM($AV$9:$BB$9)&gt;42,SUM($AV$9:$BB$9)&lt;49),AN49,0))</f>
        <v>0</v>
      </c>
      <c r="AX49" s="52">
        <f t="shared" ref="AX49" si="625">IF(SUM($AM$9:$AS$9)=SUM($AV$9:$BB$9),AO49,IF(AND(SUM($AV$9:$BB$9)&gt;42,SUM($AV$9:$BB$9)&lt;49),AO49,0))</f>
        <v>0</v>
      </c>
      <c r="AY49" s="52">
        <f t="shared" ref="AY49" si="626">IF(SUM($AM$9:$AS$9)=SUM($AV$9:$BB$9),AP49,IF(AND(SUM($AV$9:$BB$9)&gt;42,SUM($AV$9:$BB$9)&lt;49),AP49,0))</f>
        <v>0</v>
      </c>
      <c r="AZ49" s="53">
        <f t="shared" ref="AZ49" si="627">IF(SUM($AM$9:$AS$9)=SUM($AV$9:$BB$9),AQ49,IF(AND(SUM($AV$9:$BB$9)&gt;42,SUM($AV$9:$BB$9)&lt;49),AQ49,0))</f>
        <v>0</v>
      </c>
      <c r="BA49" s="54">
        <f t="shared" ref="BA49" si="628">IF(SUM($AM$9:$AS$9)=SUM($AV$9:$BB$9),AR49,IF(AND(SUM($AV$9:$BB$9)&gt;42,SUM($AV$9:$BB$9)&lt;49),AR49,0))</f>
        <v>0</v>
      </c>
      <c r="BB49" s="55">
        <f t="shared" ref="BB49" si="629">IF(SUM($AM$9:$AS$9)=SUM($AV$9:$BB$9),AS49,IF(AND(SUM($AV$9:$BB$9)&gt;42,SUM($AV$9:$BB$9)&lt;49),AS49,0))</f>
        <v>0</v>
      </c>
    </row>
    <row r="50" spans="1:54" ht="12.75" hidden="1" customHeight="1" x14ac:dyDescent="0.2">
      <c r="B50" s="93"/>
      <c r="C50" s="94"/>
      <c r="D50" s="95"/>
      <c r="E50" s="115"/>
      <c r="F50" s="140" t="b">
        <f t="shared" ref="F50" si="630">IF($B43=$B49,OR(F44,G49&lt;F49),G49&lt;F49)</f>
        <v>0</v>
      </c>
      <c r="G50" s="189">
        <f t="shared" ref="G50" si="631">IF(AND($B43=$B49,$B43&lt;&gt;"",$B43&lt;&gt;0),G49+G44,G49)</f>
        <v>18</v>
      </c>
      <c r="H50" s="120"/>
      <c r="I50" s="165">
        <f t="shared" si="612"/>
        <v>0</v>
      </c>
      <c r="J50" s="194">
        <f t="shared" ref="J50" si="632">7-COUNTIF(L49:R49,0)-COUNTIF(L49:R49,"")</f>
        <v>0</v>
      </c>
      <c r="K50" s="22">
        <f t="shared" si="614"/>
        <v>0</v>
      </c>
      <c r="L50" s="35">
        <f t="shared" ref="L50:R50" si="633">IF($B43=$B49,L49+L44,L49)</f>
        <v>0</v>
      </c>
      <c r="M50" s="35">
        <f t="shared" si="633"/>
        <v>0</v>
      </c>
      <c r="N50" s="35">
        <f t="shared" si="633"/>
        <v>0</v>
      </c>
      <c r="O50" s="35">
        <f t="shared" si="633"/>
        <v>0</v>
      </c>
      <c r="P50" s="36">
        <f t="shared" si="633"/>
        <v>0</v>
      </c>
      <c r="Q50" s="37">
        <f t="shared" si="633"/>
        <v>0</v>
      </c>
      <c r="R50" s="38">
        <f t="shared" si="633"/>
        <v>0</v>
      </c>
      <c r="S50" s="194">
        <f t="shared" ref="S50" si="634">7-COUNTIF(U49:AA49,0)-COUNTIF(U49:AA49,"")</f>
        <v>0</v>
      </c>
      <c r="T50" s="22">
        <f t="shared" si="616"/>
        <v>0</v>
      </c>
      <c r="U50" s="35">
        <f t="shared" ref="U50:AA50" si="635">IF($B43=$B49,U49+U44,U49)</f>
        <v>0</v>
      </c>
      <c r="V50" s="35">
        <f t="shared" si="635"/>
        <v>0</v>
      </c>
      <c r="W50" s="35">
        <f t="shared" si="635"/>
        <v>0</v>
      </c>
      <c r="X50" s="35">
        <f t="shared" si="635"/>
        <v>0</v>
      </c>
      <c r="Y50" s="36">
        <f t="shared" si="635"/>
        <v>0</v>
      </c>
      <c r="Z50" s="37">
        <f t="shared" si="635"/>
        <v>0</v>
      </c>
      <c r="AA50" s="38">
        <f t="shared" si="635"/>
        <v>0</v>
      </c>
      <c r="AB50" s="194">
        <f t="shared" ref="AB50" si="636">7-COUNTIF(AD49:AJ49,0)-COUNTIF(AD49:AJ49,"")</f>
        <v>0</v>
      </c>
      <c r="AC50" s="22">
        <f t="shared" si="618"/>
        <v>0</v>
      </c>
      <c r="AD50" s="35">
        <f t="shared" ref="AD50:AJ50" si="637">IF($B43=$B49,AD49+AD44,AD49)</f>
        <v>0</v>
      </c>
      <c r="AE50" s="35">
        <f t="shared" si="637"/>
        <v>0</v>
      </c>
      <c r="AF50" s="35">
        <f t="shared" si="637"/>
        <v>0</v>
      </c>
      <c r="AG50" s="35">
        <f t="shared" si="637"/>
        <v>0</v>
      </c>
      <c r="AH50" s="36">
        <f t="shared" si="637"/>
        <v>0</v>
      </c>
      <c r="AI50" s="37">
        <f t="shared" si="637"/>
        <v>0</v>
      </c>
      <c r="AJ50" s="38">
        <f t="shared" si="637"/>
        <v>0</v>
      </c>
      <c r="AK50" s="194">
        <f t="shared" ref="AK50" si="638">7-COUNTIF(AM49:AS49,0)-COUNTIF(AM49:AS49,"")</f>
        <v>0</v>
      </c>
      <c r="AL50" s="22">
        <f t="shared" si="620"/>
        <v>0</v>
      </c>
      <c r="AM50" s="35">
        <f t="shared" ref="AM50:AS50" si="639">IF($B43=$B49,AM49+AM44,AM49)</f>
        <v>0</v>
      </c>
      <c r="AN50" s="35">
        <f t="shared" si="639"/>
        <v>0</v>
      </c>
      <c r="AO50" s="35">
        <f t="shared" si="639"/>
        <v>0</v>
      </c>
      <c r="AP50" s="35">
        <f t="shared" si="639"/>
        <v>0</v>
      </c>
      <c r="AQ50" s="36">
        <f t="shared" si="639"/>
        <v>0</v>
      </c>
      <c r="AR50" s="37">
        <f t="shared" si="639"/>
        <v>0</v>
      </c>
      <c r="AS50" s="38">
        <f t="shared" si="639"/>
        <v>0</v>
      </c>
      <c r="AT50" s="194">
        <f t="shared" ref="AT50" si="640">7-COUNTIF(AV49:BB49,0)-COUNTIF(AV49:BB49,"")</f>
        <v>0</v>
      </c>
      <c r="AU50" s="22">
        <f t="shared" si="622"/>
        <v>0</v>
      </c>
      <c r="AV50" s="35">
        <f t="shared" ref="AV50:BB50" si="641">IF($B43=$B49,AV49+AV44,AV49)</f>
        <v>0</v>
      </c>
      <c r="AW50" s="35">
        <f t="shared" si="641"/>
        <v>0</v>
      </c>
      <c r="AX50" s="35">
        <f t="shared" si="641"/>
        <v>0</v>
      </c>
      <c r="AY50" s="35">
        <f t="shared" si="641"/>
        <v>0</v>
      </c>
      <c r="AZ50" s="36">
        <f t="shared" si="641"/>
        <v>0</v>
      </c>
      <c r="BA50" s="37">
        <f t="shared" si="641"/>
        <v>0</v>
      </c>
      <c r="BB50" s="38">
        <f t="shared" si="641"/>
        <v>0</v>
      </c>
    </row>
    <row r="51" spans="1:54" ht="15" hidden="1" customHeight="1" x14ac:dyDescent="0.2">
      <c r="B51" s="116"/>
      <c r="C51" s="117"/>
      <c r="D51" s="118"/>
      <c r="E51" s="119"/>
      <c r="F51" s="92"/>
      <c r="G51" s="190">
        <f t="shared" ref="G51" si="642">IF(AND($B43=$B49,$B43&lt;&gt;"",$B43&lt;&gt;0),F49+G45,F49)</f>
        <v>18</v>
      </c>
      <c r="H51" s="121"/>
      <c r="I51" s="165">
        <f t="shared" si="612"/>
        <v>0</v>
      </c>
      <c r="J51" s="195">
        <f t="shared" ref="J51" si="643">IF($B49=$B43,COUNTIF(L51:R51,0),COUNTIF(L52:R52,0)+COUNTIF(L52:R52,""))</f>
        <v>7</v>
      </c>
      <c r="K51" s="39">
        <f t="shared" ref="K51:R51" si="644">IF($B43=$B49,K52+K45,K52)</f>
        <v>0</v>
      </c>
      <c r="L51" s="40">
        <f t="shared" si="644"/>
        <v>0</v>
      </c>
      <c r="M51" s="40">
        <f t="shared" si="644"/>
        <v>0</v>
      </c>
      <c r="N51" s="40">
        <f t="shared" si="644"/>
        <v>0</v>
      </c>
      <c r="O51" s="40">
        <f t="shared" si="644"/>
        <v>0</v>
      </c>
      <c r="P51" s="41">
        <f t="shared" si="644"/>
        <v>0</v>
      </c>
      <c r="Q51" s="42">
        <f t="shared" si="644"/>
        <v>0</v>
      </c>
      <c r="R51" s="43">
        <f t="shared" si="644"/>
        <v>0</v>
      </c>
      <c r="S51" s="195">
        <f t="shared" ref="S51" si="645">IF($B49=$B43,COUNTIF(U51:AA51,0),COUNTIF(U52:AA52,0)+COUNTIF(U52:AA52,""))</f>
        <v>7</v>
      </c>
      <c r="T51" s="39">
        <f t="shared" ref="T51:AA51" si="646">IF($B43=$B49,T52+T45,T52)</f>
        <v>0</v>
      </c>
      <c r="U51" s="40">
        <f t="shared" si="646"/>
        <v>0</v>
      </c>
      <c r="V51" s="40">
        <f t="shared" si="646"/>
        <v>0</v>
      </c>
      <c r="W51" s="40">
        <f t="shared" si="646"/>
        <v>0</v>
      </c>
      <c r="X51" s="40">
        <f t="shared" si="646"/>
        <v>0</v>
      </c>
      <c r="Y51" s="41">
        <f t="shared" si="646"/>
        <v>0</v>
      </c>
      <c r="Z51" s="42">
        <f t="shared" si="646"/>
        <v>0</v>
      </c>
      <c r="AA51" s="43">
        <f t="shared" si="646"/>
        <v>0</v>
      </c>
      <c r="AB51" s="195">
        <f t="shared" ref="AB51" si="647">IF($B49=$B43,COUNTIF(AD51:AJ51,0),COUNTIF(AD52:AJ52,0)+COUNTIF(AD52:AJ52,""))</f>
        <v>7</v>
      </c>
      <c r="AC51" s="39">
        <f t="shared" ref="AC51:AJ51" si="648">IF($B43=$B49,AC52+AC45,AC52)</f>
        <v>0</v>
      </c>
      <c r="AD51" s="40">
        <f t="shared" si="648"/>
        <v>0</v>
      </c>
      <c r="AE51" s="40">
        <f t="shared" si="648"/>
        <v>0</v>
      </c>
      <c r="AF51" s="40">
        <f t="shared" si="648"/>
        <v>0</v>
      </c>
      <c r="AG51" s="40">
        <f t="shared" si="648"/>
        <v>0</v>
      </c>
      <c r="AH51" s="41">
        <f t="shared" si="648"/>
        <v>0</v>
      </c>
      <c r="AI51" s="42">
        <f t="shared" si="648"/>
        <v>0</v>
      </c>
      <c r="AJ51" s="43">
        <f t="shared" si="648"/>
        <v>0</v>
      </c>
      <c r="AK51" s="195">
        <f t="shared" ref="AK51" si="649">IF($B49=$B43,COUNTIF(AM51:AS51,0),COUNTIF(AM52:AS52,0)+COUNTIF(AM52:AS52,""))</f>
        <v>7</v>
      </c>
      <c r="AL51" s="39">
        <f t="shared" ref="AL51:AS51" si="650">IF($B43=$B49,AL52+AL45,AL52)</f>
        <v>0</v>
      </c>
      <c r="AM51" s="40">
        <f t="shared" si="650"/>
        <v>0</v>
      </c>
      <c r="AN51" s="40">
        <f t="shared" si="650"/>
        <v>0</v>
      </c>
      <c r="AO51" s="40">
        <f t="shared" si="650"/>
        <v>0</v>
      </c>
      <c r="AP51" s="40">
        <f t="shared" si="650"/>
        <v>0</v>
      </c>
      <c r="AQ51" s="41">
        <f t="shared" si="650"/>
        <v>0</v>
      </c>
      <c r="AR51" s="42">
        <f t="shared" si="650"/>
        <v>0</v>
      </c>
      <c r="AS51" s="43">
        <f t="shared" si="650"/>
        <v>0</v>
      </c>
      <c r="AT51" s="195">
        <f t="shared" ref="AT51" si="651">IF($B49=$B43,COUNTIF(AV51:BB51,0),COUNTIF(AV52:BB52,0)+COUNTIF(AV52:BB52,""))</f>
        <v>7</v>
      </c>
      <c r="AU51" s="39">
        <f t="shared" ref="AU51:BB51" si="652">IF($B43=$B49,AU52+AU45,AU52)</f>
        <v>0</v>
      </c>
      <c r="AV51" s="40">
        <f t="shared" si="652"/>
        <v>0</v>
      </c>
      <c r="AW51" s="40">
        <f t="shared" si="652"/>
        <v>0</v>
      </c>
      <c r="AX51" s="40">
        <f t="shared" si="652"/>
        <v>0</v>
      </c>
      <c r="AY51" s="40">
        <f t="shared" si="652"/>
        <v>0</v>
      </c>
      <c r="AZ51" s="41">
        <f t="shared" si="652"/>
        <v>0</v>
      </c>
      <c r="BA51" s="42">
        <f t="shared" si="652"/>
        <v>0</v>
      </c>
      <c r="BB51" s="43">
        <f t="shared" si="652"/>
        <v>0</v>
      </c>
    </row>
    <row r="52" spans="1:54" ht="15.75" customHeight="1" x14ac:dyDescent="0.2">
      <c r="A52" s="1">
        <f t="shared" ref="A52" si="653">A49</f>
        <v>0</v>
      </c>
      <c r="B52" s="313">
        <f t="shared" ref="B52" si="654">B46+1</f>
        <v>6</v>
      </c>
      <c r="C52" s="314"/>
      <c r="D52" s="314"/>
      <c r="E52" s="314"/>
      <c r="F52" s="31"/>
      <c r="G52" s="183"/>
      <c r="H52" s="122">
        <f t="shared" ref="H52" si="655">5-COUNTIF(AU49,0)-COUNTIF(AL49,0)-COUNTIF(AC49,0)-COUNTIF(T49,0)-COUNTIF(K49,0)</f>
        <v>0</v>
      </c>
      <c r="I52" s="165">
        <f t="shared" si="612"/>
        <v>0</v>
      </c>
      <c r="J52" s="187">
        <f t="shared" ref="J52" si="656">IF($B49=$B43,J46+IF($F49&lt;&gt;$G49,(K49+$G51-$G50)/$F49,K49/$F49),IF($F49&lt;&gt;G49,(K49+$G51-$G50)/$F49,K49/$F49))</f>
        <v>0</v>
      </c>
      <c r="K52" s="7">
        <f t="shared" ref="K52:K53" si="657">SUM(L52:R52)</f>
        <v>0</v>
      </c>
      <c r="L52" s="26">
        <f t="shared" ref="L52:R52" si="658">L49</f>
        <v>0</v>
      </c>
      <c r="M52" s="26">
        <f t="shared" si="658"/>
        <v>0</v>
      </c>
      <c r="N52" s="26">
        <f t="shared" si="658"/>
        <v>0</v>
      </c>
      <c r="O52" s="26">
        <f t="shared" si="658"/>
        <v>0</v>
      </c>
      <c r="P52" s="26">
        <f t="shared" si="658"/>
        <v>0</v>
      </c>
      <c r="Q52" s="29">
        <f t="shared" si="658"/>
        <v>0</v>
      </c>
      <c r="R52" s="23">
        <f t="shared" si="658"/>
        <v>0</v>
      </c>
      <c r="S52" s="187">
        <f t="shared" ref="S52" si="659">IF($B49=$B43,S46+IF($F49&lt;&gt;$G49,(T49+$G51-$G50)/$F49,T49/$F49),IF($F49&lt;&gt;P49,(T49+$G51-$G50)/$F49,T49/$F49))</f>
        <v>0</v>
      </c>
      <c r="T52" s="7">
        <f t="shared" ref="T52:T53" si="660">SUM(U52:AA52)</f>
        <v>0</v>
      </c>
      <c r="U52" s="26">
        <f t="shared" ref="U52:AA52" si="661">U49</f>
        <v>0</v>
      </c>
      <c r="V52" s="26">
        <f t="shared" si="661"/>
        <v>0</v>
      </c>
      <c r="W52" s="26">
        <f t="shared" si="661"/>
        <v>0</v>
      </c>
      <c r="X52" s="26">
        <f t="shared" si="661"/>
        <v>0</v>
      </c>
      <c r="Y52" s="113">
        <f t="shared" si="661"/>
        <v>0</v>
      </c>
      <c r="Z52" s="29">
        <f t="shared" si="661"/>
        <v>0</v>
      </c>
      <c r="AA52" s="23">
        <f t="shared" si="661"/>
        <v>0</v>
      </c>
      <c r="AB52" s="187">
        <f t="shared" ref="AB52" si="662">IF($B49=$B43,AB46+IF($F49&lt;&gt;$G49,(AC49+$G51-$G50)/$F49,AC49/$F49),IF($F49&lt;&gt;Y49,(AC49+$G51-$G50)/$F49,AC49/$F49))</f>
        <v>0</v>
      </c>
      <c r="AC52" s="7">
        <f t="shared" ref="AC52:AC53" si="663">SUM(AD52:AJ52)</f>
        <v>0</v>
      </c>
      <c r="AD52" s="26">
        <f t="shared" ref="AD52:AJ52" si="664">AD49</f>
        <v>0</v>
      </c>
      <c r="AE52" s="26">
        <f t="shared" si="664"/>
        <v>0</v>
      </c>
      <c r="AF52" s="26">
        <f t="shared" si="664"/>
        <v>0</v>
      </c>
      <c r="AG52" s="26">
        <f t="shared" si="664"/>
        <v>0</v>
      </c>
      <c r="AH52" s="113">
        <f t="shared" si="664"/>
        <v>0</v>
      </c>
      <c r="AI52" s="29">
        <f t="shared" si="664"/>
        <v>0</v>
      </c>
      <c r="AJ52" s="23">
        <f t="shared" si="664"/>
        <v>0</v>
      </c>
      <c r="AK52" s="187">
        <f t="shared" ref="AK52" si="665">IF($B49=$B43,AK46+IF($F49&lt;&gt;$G49,(AL49+$G51-$G50)/$F49,AL49/$F49),IF($F49&lt;&gt;AH49,(AL49+$G51-$G50)/$F49,AL49/$F49))</f>
        <v>0</v>
      </c>
      <c r="AL52" s="7">
        <f t="shared" ref="AL52:AL53" si="666">SUM(AM52:AS52)</f>
        <v>0</v>
      </c>
      <c r="AM52" s="26">
        <f t="shared" ref="AM52:AS52" si="667">AM49</f>
        <v>0</v>
      </c>
      <c r="AN52" s="26">
        <f t="shared" si="667"/>
        <v>0</v>
      </c>
      <c r="AO52" s="26">
        <f t="shared" si="667"/>
        <v>0</v>
      </c>
      <c r="AP52" s="26">
        <f t="shared" si="667"/>
        <v>0</v>
      </c>
      <c r="AQ52" s="113">
        <f t="shared" si="667"/>
        <v>0</v>
      </c>
      <c r="AR52" s="29">
        <f t="shared" si="667"/>
        <v>0</v>
      </c>
      <c r="AS52" s="23">
        <f t="shared" si="667"/>
        <v>0</v>
      </c>
      <c r="AT52" s="187">
        <f t="shared" ref="AT52" si="668">IF($B49=$B43,AT46+IF($F49&lt;&gt;$G49,(AU49+$G51-$G50)/$F49,AU49/$F49),IF($F49&lt;&gt;AQ49,(AU49+$G51-$G50)/$F49,AU49/$F49))</f>
        <v>0</v>
      </c>
      <c r="AU52" s="7">
        <f t="shared" ref="AU52:AU53" si="669">SUM(AV52:BB52)</f>
        <v>0</v>
      </c>
      <c r="AV52" s="6">
        <f t="shared" ref="AV52" si="670">IF(SUM($AM$9:$AS$9)=SUM($AV$9:$BB$9),AV49,IF(AND(SUM($AV$9:$BB$9)&gt;42,SUM($AV$9:$BB$9)&lt;49),AV49,0))</f>
        <v>0</v>
      </c>
      <c r="AW52" s="6">
        <f t="shared" ref="AW52:BB52" si="671">IF(SUM($AM$9:$AS$9)=SUM($AV$9:$BB$9),AW49,IF(AND(SUM($AV$9:$BB$9)&gt;42,SUM($AV$9:$BB$9)&lt;49),AW49,0))</f>
        <v>0</v>
      </c>
      <c r="AX52" s="6">
        <f t="shared" si="671"/>
        <v>0</v>
      </c>
      <c r="AY52" s="6">
        <f t="shared" si="671"/>
        <v>0</v>
      </c>
      <c r="AZ52" s="26">
        <f t="shared" si="671"/>
        <v>0</v>
      </c>
      <c r="BA52" s="29">
        <f t="shared" si="671"/>
        <v>0</v>
      </c>
      <c r="BB52" s="23">
        <f t="shared" si="671"/>
        <v>0</v>
      </c>
    </row>
    <row r="53" spans="1:54" ht="15.75" customHeight="1" x14ac:dyDescent="0.2">
      <c r="A53" s="1">
        <f t="shared" ref="A53:A54" si="672">A52</f>
        <v>0</v>
      </c>
      <c r="B53" s="313"/>
      <c r="C53" s="314"/>
      <c r="D53" s="314"/>
      <c r="E53" s="314"/>
      <c r="F53" s="31"/>
      <c r="G53" s="183"/>
      <c r="H53" s="123">
        <f t="shared" ref="H53" si="673">IF($B49=$B43,H47+F53,$F53)</f>
        <v>0</v>
      </c>
      <c r="I53" s="165">
        <f t="shared" si="612"/>
        <v>0</v>
      </c>
      <c r="J53" s="141">
        <f t="shared" ref="J53" si="674">IF($H52=0,0,IF($B43=$B49,IF($H54&gt;0,$H54+J47,K49+J47),IF($H54&gt;0,$H54,K49)))</f>
        <v>0</v>
      </c>
      <c r="K53" s="7">
        <f t="shared" si="657"/>
        <v>0</v>
      </c>
      <c r="L53" s="6"/>
      <c r="M53" s="6"/>
      <c r="N53" s="6"/>
      <c r="O53" s="6"/>
      <c r="P53" s="26"/>
      <c r="Q53" s="29"/>
      <c r="R53" s="23"/>
      <c r="S53" s="141">
        <f t="shared" ref="S53" si="675">IF($H52=0,0,IF($B43=$B49,IF($H54&gt;0,$H54+S47,T49+S47),IF($H54&gt;0,$H54,T49)))</f>
        <v>0</v>
      </c>
      <c r="T53" s="7">
        <f t="shared" si="660"/>
        <v>0</v>
      </c>
      <c r="U53" s="6"/>
      <c r="V53" s="6"/>
      <c r="W53" s="6"/>
      <c r="X53" s="6"/>
      <c r="Y53" s="26"/>
      <c r="Z53" s="29"/>
      <c r="AA53" s="23"/>
      <c r="AB53" s="141">
        <f t="shared" ref="AB53" si="676">IF($H52=0,0,IF($B43=$B49,IF($H54&gt;0,$H54+AB47,AC49+AB47),IF($H54&gt;0,$H54,AC49)))</f>
        <v>0</v>
      </c>
      <c r="AC53" s="7">
        <f t="shared" si="663"/>
        <v>0</v>
      </c>
      <c r="AD53" s="6"/>
      <c r="AE53" s="6"/>
      <c r="AF53" s="6"/>
      <c r="AG53" s="6"/>
      <c r="AH53" s="26"/>
      <c r="AI53" s="29"/>
      <c r="AJ53" s="23"/>
      <c r="AK53" s="141">
        <f t="shared" ref="AK53" si="677">IF($H52=0,0,IF($B43=$B49,IF($H54&gt;0,$H54+AK47,AL49+AK47),IF($H54&gt;0,$H54,AL49)))</f>
        <v>0</v>
      </c>
      <c r="AL53" s="7">
        <f t="shared" si="666"/>
        <v>0</v>
      </c>
      <c r="AM53" s="6"/>
      <c r="AN53" s="6"/>
      <c r="AO53" s="6"/>
      <c r="AP53" s="6"/>
      <c r="AQ53" s="26"/>
      <c r="AR53" s="29"/>
      <c r="AS53" s="23"/>
      <c r="AT53" s="141">
        <f t="shared" ref="AT53" si="678">IF($H52=0,0,IF($B43=$B49,IF($H54&gt;0,$H54+AT47,AU49+AT47),IF($H54&gt;0,$H54,AU49)))</f>
        <v>0</v>
      </c>
      <c r="AU53" s="7">
        <f t="shared" si="669"/>
        <v>0</v>
      </c>
      <c r="AV53" s="6"/>
      <c r="AW53" s="6"/>
      <c r="AX53" s="6"/>
      <c r="AY53" s="6"/>
      <c r="AZ53" s="26"/>
      <c r="BA53" s="29"/>
      <c r="BB53" s="23"/>
    </row>
    <row r="54" spans="1:54" ht="18.75" customHeight="1" thickBot="1" x14ac:dyDescent="0.25">
      <c r="A54" s="1">
        <f t="shared" si="672"/>
        <v>0</v>
      </c>
      <c r="B54" s="323" t="str">
        <f>IF(B49="",Wydruk!$AE$6,IF(J50=0,Wydruk!$AE$7,IF(AND(G50&lt;G51,B49&lt;&gt;$B55),Wydruk!$AE$13,IF(AND($B49=$B43,$B49&lt;&gt;$B55),IF(OR(OR(J54&lt;4,J54&gt;5),OR(S54&lt;4,S54&gt;5),OR(AB54&lt;4,AB54&gt;5),OR(AK54&lt;4,AK54&gt;5),OR(AND(AT54&lt;4,AT54&gt;0),AT54&gt;5)),Wydruk!$AE$8,Wydruk!$AE$9),IF($B49=$B55,IF($F53&lt;&gt;0,Wydruk!$AE$12,Wydruk!$AE$10),IF(OR(OR(J50&lt;4,J50&gt;5),OR(S50&lt;4,S50&gt;5),OR(AB50&lt;4,AB50&gt;5),OR(AK50&lt;4,AK50&gt;5),OR(AND(AT50&lt;4,AT50&gt;0),AT50&gt;5)),Wydruk!$AE$8,Wydruk!$AE$11))))))</f>
        <v>Uzupełnij liczby godzin tygodniowego planu</v>
      </c>
      <c r="C54" s="324"/>
      <c r="D54" s="324"/>
      <c r="E54" s="324"/>
      <c r="F54" s="173">
        <f>kwiecień!F54</f>
        <v>0</v>
      </c>
      <c r="G54" s="184">
        <f>kwiecień!G54</f>
        <v>0</v>
      </c>
      <c r="H54" s="191">
        <f t="shared" ref="H54" si="679">IF(OR($G54=0,$F54=0,$G54="",$F54=""),0,$G54/$F54)</f>
        <v>0</v>
      </c>
      <c r="I54" s="193"/>
      <c r="J54" s="176">
        <f t="shared" ref="J54" si="680">IF($B43=$B49,IF(L49+L44&gt;0,1,0)+IF(M49+M44&gt;0,1,0)+IF(N49+N44&gt;0,1,0)+IF(O49+O44&gt;0,1,0)+IF(P49+P44&gt;0,1,0)+IF(Q49+Q44&gt;0,1,0)+IF(R49+R44&gt;0,1,0),J50)</f>
        <v>0</v>
      </c>
      <c r="K54" s="133">
        <f t="shared" ref="K54" si="681">IF(OR($B49=$B55,J54=0,(K50-Q54+O54)&lt;=0),0,(K50-Q54+O54)/J54)</f>
        <v>0</v>
      </c>
      <c r="L54" s="137">
        <f t="shared" ref="L54" si="682">IF(K54*(7-J51)&lt;=0,0,K54*(7-J51))</f>
        <v>0</v>
      </c>
      <c r="M54" s="311">
        <f t="shared" ref="M54" si="683">ROUND(IF(OR(K51-K54*(7-J51)+P54&lt;0,$B49=$B55,K54&lt;=0,K51=0),0,IF(K51-K54*(7-J51)+P54&gt;Q54-O54+P54,Q54-O54+P54,K51-K54*(7-J51)+P54)),1)</f>
        <v>0</v>
      </c>
      <c r="N54" s="312"/>
      <c r="O54" s="139">
        <f t="shared" ref="O54" si="684">IF(OR($B49=$B55,J50=0),0,IF($B49=$B43,J49,$F49))</f>
        <v>0</v>
      </c>
      <c r="P54" s="30">
        <f t="shared" ref="P54" si="685">IF(OR($B49=$B55,J54=0),0,$G51-$G50)</f>
        <v>0</v>
      </c>
      <c r="Q54" s="134">
        <f t="shared" ref="Q54" si="686">IF(OR($B49=$B55,J54=0),0,J53)</f>
        <v>0</v>
      </c>
      <c r="R54" s="138">
        <f t="shared" ref="R54" si="687">IF($B49=$B55,0,K51)</f>
        <v>0</v>
      </c>
      <c r="S54" s="176">
        <f t="shared" ref="S54" si="688">IF($B43=$B49,IF(U49+U44&gt;0,1,0)+IF(V49+V44&gt;0,1,0)+IF(W49+W44&gt;0,1,0)+IF(X49+X44&gt;0,1,0)+IF(Y49+Y44&gt;0,1,0)+IF(Z49+Z44&gt;0,1,0)+IF(AA49+AA44&gt;0,1,0),S50)</f>
        <v>0</v>
      </c>
      <c r="T54" s="133">
        <f t="shared" ref="T54" si="689">IF(OR($B49=$B55,S54=0,(T50-Z54+X54)&lt;=0),0,(T50-Z54+X54)/S54)</f>
        <v>0</v>
      </c>
      <c r="U54" s="137">
        <f t="shared" ref="U54" si="690">IF(T54*(7-S51)&lt;=0,0,T54*(7-S51))</f>
        <v>0</v>
      </c>
      <c r="V54" s="311">
        <f t="shared" ref="V54" si="691">ROUND(IF(OR(T51-T54*(7-S51)+Y54&lt;0,$B49=$B55,T54&lt;=0,T51=0),0,IF(T51-T54*(7-S51)+Y54&gt;Z54-X54+Y54,Z54-X54+Y54,T51-T54*(7-S51)+Y54)),1)</f>
        <v>0</v>
      </c>
      <c r="W54" s="312"/>
      <c r="X54" s="139">
        <f t="shared" ref="X54" si="692">IF(OR($B49=$B55,S50=0),0,IF($B49=$B43,S49,$F49))</f>
        <v>0</v>
      </c>
      <c r="Y54" s="30">
        <f t="shared" ref="Y54" si="693">IF(OR($B49=$B55,S54=0),0,$G51-$G50)</f>
        <v>0</v>
      </c>
      <c r="Z54" s="134">
        <f t="shared" ref="Z54" si="694">IF(OR($B49=$B55,S54=0),0,S53)</f>
        <v>0</v>
      </c>
      <c r="AA54" s="138">
        <f t="shared" ref="AA54" si="695">IF($B49=$B55,0,T51)</f>
        <v>0</v>
      </c>
      <c r="AB54" s="176">
        <f t="shared" ref="AB54" si="696">IF($B43=$B49,IF(AD49+AD44&gt;0,1,0)+IF(AE49+AE44&gt;0,1,0)+IF(AF49+AF44&gt;0,1,0)+IF(AG49+AG44&gt;0,1,0)+IF(AH49+AH44&gt;0,1,0)+IF(AI49+AI44&gt;0,1,0)+IF(AJ49+AJ44&gt;0,1,0),AB50)</f>
        <v>0</v>
      </c>
      <c r="AC54" s="133">
        <f t="shared" ref="AC54" si="697">IF(OR($B49=$B55,AB54=0,(AC50-AI54+AG54)&lt;=0),0,(AC50-AI54+AG54)/AB54)</f>
        <v>0</v>
      </c>
      <c r="AD54" s="137">
        <f t="shared" ref="AD54" si="698">IF(AC54*(7-AB51)&lt;=0,0,AC54*(7-AB51))</f>
        <v>0</v>
      </c>
      <c r="AE54" s="311">
        <f t="shared" ref="AE54" si="699">ROUND(IF(OR(AC51-AC54*(7-AB51)+AH54&lt;0,$B49=$B55,AC54&lt;=0,AC51=0),0,IF(AC51-AC54*(7-AB51)+AH54&gt;AI54-AG54+AH54,AI54-AG54+AH54,AC51-AC54*(7-AB51)+AH54)),1)</f>
        <v>0</v>
      </c>
      <c r="AF54" s="312"/>
      <c r="AG54" s="139">
        <f t="shared" ref="AG54" si="700">IF(OR($B49=$B55,AB50=0),0,IF($B49=$B43,AB49,$F49))</f>
        <v>0</v>
      </c>
      <c r="AH54" s="30">
        <f t="shared" ref="AH54" si="701">IF(OR($B49=$B55,AB54=0),0,$G51-$G50)</f>
        <v>0</v>
      </c>
      <c r="AI54" s="134">
        <f t="shared" ref="AI54" si="702">IF(OR($B49=$B55,AB54=0),0,AB53)</f>
        <v>0</v>
      </c>
      <c r="AJ54" s="138">
        <f t="shared" ref="AJ54" si="703">IF($B49=$B55,0,AC51)</f>
        <v>0</v>
      </c>
      <c r="AK54" s="176">
        <f t="shared" ref="AK54" si="704">IF($B43=$B49,IF(AM49+AM44&gt;0,1,0)+IF(AN49+AN44&gt;0,1,0)+IF(AO49+AO44&gt;0,1,0)+IF(AP49+AP44&gt;0,1,0)+IF(AQ49+AQ44&gt;0,1,0)+IF(AR49+AR44&gt;0,1,0)+IF(AS49+AS44&gt;0,1,0),AK50)</f>
        <v>0</v>
      </c>
      <c r="AL54" s="133">
        <f t="shared" ref="AL54" si="705">IF(OR($B49=$B55,AK54=0,(AL50-AR54+AP54)&lt;=0),0,(AL50-AR54+AP54)/AK54)</f>
        <v>0</v>
      </c>
      <c r="AM54" s="137">
        <f t="shared" ref="AM54" si="706">IF(AL54*(7-AK51)&lt;=0,0,AL54*(7-AK51))</f>
        <v>0</v>
      </c>
      <c r="AN54" s="311">
        <f t="shared" ref="AN54" si="707">ROUND(IF(OR(AL51-AL54*(7-AK51)+AQ54&lt;0,$B49=$B55,AL54&lt;=0,AL51=0),0,IF(AL51-AL54*(7-AK51)+AQ54&gt;AR54-AP54+AQ54,AR54-AP54+AQ54,AL51-AL54*(7-AK51)+AQ54)),1)</f>
        <v>0</v>
      </c>
      <c r="AO54" s="312"/>
      <c r="AP54" s="139">
        <f t="shared" ref="AP54" si="708">IF(OR($B49=$B55,AK50=0),0,IF($B49=$B43,AK49,$F49))</f>
        <v>0</v>
      </c>
      <c r="AQ54" s="30">
        <f t="shared" ref="AQ54" si="709">IF(OR($B49=$B55,AK54=0),0,$G51-$G50)</f>
        <v>0</v>
      </c>
      <c r="AR54" s="134">
        <f t="shared" ref="AR54" si="710">IF(OR($B49=$B55,AK54=0),0,AK53)</f>
        <v>0</v>
      </c>
      <c r="AS54" s="138">
        <f t="shared" ref="AS54" si="711">IF($B49=$B55,0,AL51)</f>
        <v>0</v>
      </c>
      <c r="AT54" s="176">
        <f t="shared" ref="AT54" si="712">IF($B43=$B49,IF(AV49+AV44&gt;0,1,0)+IF(AW49+AW44&gt;0,1,0)+IF(AX49+AX44&gt;0,1,0)+IF(AY49+AY44&gt;0,1,0)+IF(AZ49+AZ44&gt;0,1,0)+IF(BA49+BA44&gt;0,1,0)+IF(BB49+BB44&gt;0,1,0),AT50)</f>
        <v>0</v>
      </c>
      <c r="AU54" s="133">
        <f t="shared" ref="AU54" si="713">IF(OR($B49=$B55,AT54=0,(AU50-BA54+AY54)&lt;=0),0,(AU50-BA54+AY54)/AT54)</f>
        <v>0</v>
      </c>
      <c r="AV54" s="137">
        <f t="shared" ref="AV54" si="714">IF(AU54*(7-AT51)&lt;=0,0,AU54*(7-AT51))</f>
        <v>0</v>
      </c>
      <c r="AW54" s="311">
        <f t="shared" ref="AW54" si="715">ROUND(IF(OR(AU51-AU54*(7-AT51)+AZ54&lt;0,$B49=$B55,AU54&lt;=0,AU51=0),0,IF(AU51-AU54*(7-AT51)+AZ54&gt;BA54-AY54+AZ54,BA54-AY54+AZ54,AU51-AU54*(7-AT51)+AZ54)),1)</f>
        <v>0</v>
      </c>
      <c r="AX54" s="312"/>
      <c r="AY54" s="139">
        <f t="shared" ref="AY54" si="716">IF(OR($B49=$B55,AT50=0),0,IF($B49=$B43,AT49,$F49))</f>
        <v>0</v>
      </c>
      <c r="AZ54" s="30">
        <f t="shared" ref="AZ54" si="717">IF(OR($B49=$B55,AT54=0),0,$G51-$G50)</f>
        <v>0</v>
      </c>
      <c r="BA54" s="134">
        <f t="shared" ref="BA54" si="718">IF(OR($B49=$B55,AT54=0),0,AT53)</f>
        <v>0</v>
      </c>
      <c r="BB54" s="138">
        <f t="shared" ref="BB54" si="719">IF($B49=$B55,0,AU51)</f>
        <v>0</v>
      </c>
    </row>
    <row r="55" spans="1:54" ht="15.75" x14ac:dyDescent="0.2">
      <c r="A55" s="1">
        <f t="shared" ref="A55" si="720">IF(B55="","1. Niewypełnione",B55)</f>
        <v>0</v>
      </c>
      <c r="B55" s="320">
        <f>kwiecień!B55</f>
        <v>0</v>
      </c>
      <c r="C55" s="321">
        <f>kwiecień!C55</f>
        <v>0</v>
      </c>
      <c r="D55" s="321">
        <f>kwiecień!D55</f>
        <v>0</v>
      </c>
      <c r="E55" s="321">
        <f>kwiecień!E55</f>
        <v>0</v>
      </c>
      <c r="F55" s="177">
        <f>kwiecień!F55</f>
        <v>18</v>
      </c>
      <c r="G55" s="185">
        <f>kwiecień!G55</f>
        <v>18</v>
      </c>
      <c r="H55" s="177"/>
      <c r="I55" s="192">
        <f t="shared" ref="I55:I59" si="721">K55+T55+AC55+AL55+AU55</f>
        <v>0</v>
      </c>
      <c r="J55" s="186">
        <f t="shared" ref="J55" si="722">IF(OR($B55=$B61,J58=0),0,ROUND((K56+P60)/J58,0))</f>
        <v>0</v>
      </c>
      <c r="K55" s="51">
        <f t="shared" ref="K55:K56" si="723">SUM(L55:R55)</f>
        <v>0</v>
      </c>
      <c r="L55" s="52">
        <f>kwiecień!L55</f>
        <v>0</v>
      </c>
      <c r="M55" s="52">
        <f>kwiecień!M55</f>
        <v>0</v>
      </c>
      <c r="N55" s="52">
        <f>kwiecień!N55</f>
        <v>0</v>
      </c>
      <c r="O55" s="52">
        <f>kwiecień!O55</f>
        <v>0</v>
      </c>
      <c r="P55" s="53">
        <f>kwiecień!P55</f>
        <v>0</v>
      </c>
      <c r="Q55" s="54">
        <f>kwiecień!Q55</f>
        <v>0</v>
      </c>
      <c r="R55" s="55">
        <f>kwiecień!R55</f>
        <v>0</v>
      </c>
      <c r="S55" s="188">
        <f t="shared" ref="S55" si="724">IF(OR($B55=$B61,S58=0),0,ROUND((T56+Y60)/S58,0))</f>
        <v>0</v>
      </c>
      <c r="T55" s="51">
        <f t="shared" ref="T55:T56" si="725">SUM(U55:AA55)</f>
        <v>0</v>
      </c>
      <c r="U55" s="52">
        <f>kwiecień!U55</f>
        <v>0</v>
      </c>
      <c r="V55" s="52">
        <f>kwiecień!V55</f>
        <v>0</v>
      </c>
      <c r="W55" s="52">
        <f>kwiecień!W55</f>
        <v>0</v>
      </c>
      <c r="X55" s="52">
        <f>kwiecień!X55</f>
        <v>0</v>
      </c>
      <c r="Y55" s="53">
        <f>kwiecień!Y55</f>
        <v>0</v>
      </c>
      <c r="Z55" s="54">
        <f>kwiecień!Z55</f>
        <v>0</v>
      </c>
      <c r="AA55" s="55">
        <f>kwiecień!AA55</f>
        <v>0</v>
      </c>
      <c r="AB55" s="188">
        <f t="shared" ref="AB55" si="726">IF(OR($B55=$B61,AB58=0),0,ROUND((AC56+AH60)/AB58,0))</f>
        <v>0</v>
      </c>
      <c r="AC55" s="51">
        <f t="shared" ref="AC55:AC56" si="727">SUM(AD55:AJ55)</f>
        <v>0</v>
      </c>
      <c r="AD55" s="52">
        <f>kwiecień!AD55</f>
        <v>0</v>
      </c>
      <c r="AE55" s="52">
        <f>kwiecień!AE55</f>
        <v>0</v>
      </c>
      <c r="AF55" s="52">
        <f>kwiecień!AF55</f>
        <v>0</v>
      </c>
      <c r="AG55" s="52">
        <f>kwiecień!AG55</f>
        <v>0</v>
      </c>
      <c r="AH55" s="53">
        <f>kwiecień!AH55</f>
        <v>0</v>
      </c>
      <c r="AI55" s="54">
        <f>kwiecień!AI55</f>
        <v>0</v>
      </c>
      <c r="AJ55" s="55">
        <f>kwiecień!AJ55</f>
        <v>0</v>
      </c>
      <c r="AK55" s="188">
        <f t="shared" ref="AK55" si="728">IF(OR($B55=$B61,AK58=0),0,ROUND((AL56+AQ60)/AK58,0))</f>
        <v>0</v>
      </c>
      <c r="AL55" s="51">
        <f t="shared" ref="AL55:AL56" si="729">SUM(AM55:AS55)</f>
        <v>0</v>
      </c>
      <c r="AM55" s="52">
        <f>kwiecień!AM55</f>
        <v>0</v>
      </c>
      <c r="AN55" s="52">
        <f>kwiecień!AN55</f>
        <v>0</v>
      </c>
      <c r="AO55" s="52">
        <f>kwiecień!AO55</f>
        <v>0</v>
      </c>
      <c r="AP55" s="52">
        <f>kwiecień!AP55</f>
        <v>0</v>
      </c>
      <c r="AQ55" s="53">
        <f>kwiecień!AQ55</f>
        <v>0</v>
      </c>
      <c r="AR55" s="54">
        <f>kwiecień!AR55</f>
        <v>0</v>
      </c>
      <c r="AS55" s="55">
        <f>kwiecień!AS55</f>
        <v>0</v>
      </c>
      <c r="AT55" s="188">
        <f t="shared" ref="AT55" si="730">IF(OR($B55=$B61,AT58=0),0,ROUND((AU56+AZ60)/AT58,0))</f>
        <v>0</v>
      </c>
      <c r="AU55" s="51">
        <f t="shared" ref="AU55:AU56" si="731">SUM(AV55:BB55)</f>
        <v>0</v>
      </c>
      <c r="AV55" s="52">
        <f t="shared" ref="AV55" si="732">IF(SUM($AM$9:$AS$9)=SUM($AV$9:$BB$9),AM55,IF(AND(SUM($AV$9:$BB$9)&gt;42,SUM($AV$9:$BB$9)&lt;49),AM55,0))</f>
        <v>0</v>
      </c>
      <c r="AW55" s="52">
        <f t="shared" ref="AW55" si="733">IF(SUM($AM$9:$AS$9)=SUM($AV$9:$BB$9),AN55,IF(AND(SUM($AV$9:$BB$9)&gt;42,SUM($AV$9:$BB$9)&lt;49),AN55,0))</f>
        <v>0</v>
      </c>
      <c r="AX55" s="52">
        <f t="shared" ref="AX55" si="734">IF(SUM($AM$9:$AS$9)=SUM($AV$9:$BB$9),AO55,IF(AND(SUM($AV$9:$BB$9)&gt;42,SUM($AV$9:$BB$9)&lt;49),AO55,0))</f>
        <v>0</v>
      </c>
      <c r="AY55" s="52">
        <f t="shared" ref="AY55" si="735">IF(SUM($AM$9:$AS$9)=SUM($AV$9:$BB$9),AP55,IF(AND(SUM($AV$9:$BB$9)&gt;42,SUM($AV$9:$BB$9)&lt;49),AP55,0))</f>
        <v>0</v>
      </c>
      <c r="AZ55" s="53">
        <f t="shared" ref="AZ55" si="736">IF(SUM($AM$9:$AS$9)=SUM($AV$9:$BB$9),AQ55,IF(AND(SUM($AV$9:$BB$9)&gt;42,SUM($AV$9:$BB$9)&lt;49),AQ55,0))</f>
        <v>0</v>
      </c>
      <c r="BA55" s="54">
        <f t="shared" ref="BA55" si="737">IF(SUM($AM$9:$AS$9)=SUM($AV$9:$BB$9),AR55,IF(AND(SUM($AV$9:$BB$9)&gt;42,SUM($AV$9:$BB$9)&lt;49),AR55,0))</f>
        <v>0</v>
      </c>
      <c r="BB55" s="55">
        <f t="shared" ref="BB55" si="738">IF(SUM($AM$9:$AS$9)=SUM($AV$9:$BB$9),AS55,IF(AND(SUM($AV$9:$BB$9)&gt;42,SUM($AV$9:$BB$9)&lt;49),AS55,0))</f>
        <v>0</v>
      </c>
    </row>
    <row r="56" spans="1:54" ht="12.75" hidden="1" customHeight="1" x14ac:dyDescent="0.2">
      <c r="B56" s="93"/>
      <c r="C56" s="94"/>
      <c r="D56" s="95"/>
      <c r="E56" s="115"/>
      <c r="F56" s="140" t="b">
        <f t="shared" ref="F56" si="739">IF($B49=$B55,OR(F50,G55&lt;F55),G55&lt;F55)</f>
        <v>0</v>
      </c>
      <c r="G56" s="189">
        <f t="shared" ref="G56" si="740">IF(AND($B49=$B55,$B49&lt;&gt;"",$B49&lt;&gt;0),G55+G50,G55)</f>
        <v>18</v>
      </c>
      <c r="H56" s="120"/>
      <c r="I56" s="165">
        <f t="shared" si="721"/>
        <v>0</v>
      </c>
      <c r="J56" s="194">
        <f t="shared" ref="J56" si="741">7-COUNTIF(L55:R55,0)-COUNTIF(L55:R55,"")</f>
        <v>0</v>
      </c>
      <c r="K56" s="22">
        <f t="shared" si="723"/>
        <v>0</v>
      </c>
      <c r="L56" s="35">
        <f t="shared" ref="L56:R56" si="742">IF($B49=$B55,L55+L50,L55)</f>
        <v>0</v>
      </c>
      <c r="M56" s="35">
        <f t="shared" si="742"/>
        <v>0</v>
      </c>
      <c r="N56" s="35">
        <f t="shared" si="742"/>
        <v>0</v>
      </c>
      <c r="O56" s="35">
        <f t="shared" si="742"/>
        <v>0</v>
      </c>
      <c r="P56" s="36">
        <f t="shared" si="742"/>
        <v>0</v>
      </c>
      <c r="Q56" s="37">
        <f t="shared" si="742"/>
        <v>0</v>
      </c>
      <c r="R56" s="38">
        <f t="shared" si="742"/>
        <v>0</v>
      </c>
      <c r="S56" s="194">
        <f t="shared" ref="S56" si="743">7-COUNTIF(U55:AA55,0)-COUNTIF(U55:AA55,"")</f>
        <v>0</v>
      </c>
      <c r="T56" s="22">
        <f t="shared" si="725"/>
        <v>0</v>
      </c>
      <c r="U56" s="35">
        <f t="shared" ref="U56:AA56" si="744">IF($B49=$B55,U55+U50,U55)</f>
        <v>0</v>
      </c>
      <c r="V56" s="35">
        <f t="shared" si="744"/>
        <v>0</v>
      </c>
      <c r="W56" s="35">
        <f t="shared" si="744"/>
        <v>0</v>
      </c>
      <c r="X56" s="35">
        <f t="shared" si="744"/>
        <v>0</v>
      </c>
      <c r="Y56" s="36">
        <f t="shared" si="744"/>
        <v>0</v>
      </c>
      <c r="Z56" s="37">
        <f t="shared" si="744"/>
        <v>0</v>
      </c>
      <c r="AA56" s="38">
        <f t="shared" si="744"/>
        <v>0</v>
      </c>
      <c r="AB56" s="194">
        <f t="shared" ref="AB56" si="745">7-COUNTIF(AD55:AJ55,0)-COUNTIF(AD55:AJ55,"")</f>
        <v>0</v>
      </c>
      <c r="AC56" s="22">
        <f t="shared" si="727"/>
        <v>0</v>
      </c>
      <c r="AD56" s="35">
        <f t="shared" ref="AD56:AJ56" si="746">IF($B49=$B55,AD55+AD50,AD55)</f>
        <v>0</v>
      </c>
      <c r="AE56" s="35">
        <f t="shared" si="746"/>
        <v>0</v>
      </c>
      <c r="AF56" s="35">
        <f t="shared" si="746"/>
        <v>0</v>
      </c>
      <c r="AG56" s="35">
        <f t="shared" si="746"/>
        <v>0</v>
      </c>
      <c r="AH56" s="36">
        <f t="shared" si="746"/>
        <v>0</v>
      </c>
      <c r="AI56" s="37">
        <f t="shared" si="746"/>
        <v>0</v>
      </c>
      <c r="AJ56" s="38">
        <f t="shared" si="746"/>
        <v>0</v>
      </c>
      <c r="AK56" s="194">
        <f t="shared" ref="AK56" si="747">7-COUNTIF(AM55:AS55,0)-COUNTIF(AM55:AS55,"")</f>
        <v>0</v>
      </c>
      <c r="AL56" s="22">
        <f t="shared" si="729"/>
        <v>0</v>
      </c>
      <c r="AM56" s="35">
        <f t="shared" ref="AM56:AS56" si="748">IF($B49=$B55,AM55+AM50,AM55)</f>
        <v>0</v>
      </c>
      <c r="AN56" s="35">
        <f t="shared" si="748"/>
        <v>0</v>
      </c>
      <c r="AO56" s="35">
        <f t="shared" si="748"/>
        <v>0</v>
      </c>
      <c r="AP56" s="35">
        <f t="shared" si="748"/>
        <v>0</v>
      </c>
      <c r="AQ56" s="36">
        <f t="shared" si="748"/>
        <v>0</v>
      </c>
      <c r="AR56" s="37">
        <f t="shared" si="748"/>
        <v>0</v>
      </c>
      <c r="AS56" s="38">
        <f t="shared" si="748"/>
        <v>0</v>
      </c>
      <c r="AT56" s="194">
        <f t="shared" ref="AT56" si="749">7-COUNTIF(AV55:BB55,0)-COUNTIF(AV55:BB55,"")</f>
        <v>0</v>
      </c>
      <c r="AU56" s="22">
        <f t="shared" si="731"/>
        <v>0</v>
      </c>
      <c r="AV56" s="35">
        <f t="shared" ref="AV56:BB56" si="750">IF($B49=$B55,AV55+AV50,AV55)</f>
        <v>0</v>
      </c>
      <c r="AW56" s="35">
        <f t="shared" si="750"/>
        <v>0</v>
      </c>
      <c r="AX56" s="35">
        <f t="shared" si="750"/>
        <v>0</v>
      </c>
      <c r="AY56" s="35">
        <f t="shared" si="750"/>
        <v>0</v>
      </c>
      <c r="AZ56" s="36">
        <f t="shared" si="750"/>
        <v>0</v>
      </c>
      <c r="BA56" s="37">
        <f t="shared" si="750"/>
        <v>0</v>
      </c>
      <c r="BB56" s="38">
        <f t="shared" si="750"/>
        <v>0</v>
      </c>
    </row>
    <row r="57" spans="1:54" ht="15" hidden="1" customHeight="1" x14ac:dyDescent="0.2">
      <c r="B57" s="116"/>
      <c r="C57" s="117"/>
      <c r="D57" s="118"/>
      <c r="E57" s="119"/>
      <c r="F57" s="92"/>
      <c r="G57" s="190">
        <f t="shared" ref="G57" si="751">IF(AND($B49=$B55,$B49&lt;&gt;"",$B49&lt;&gt;0),F55+G51,F55)</f>
        <v>18</v>
      </c>
      <c r="H57" s="121"/>
      <c r="I57" s="165">
        <f t="shared" si="721"/>
        <v>0</v>
      </c>
      <c r="J57" s="195">
        <f t="shared" ref="J57" si="752">IF($B55=$B49,COUNTIF(L57:R57,0),COUNTIF(L58:R58,0)+COUNTIF(L58:R58,""))</f>
        <v>7</v>
      </c>
      <c r="K57" s="39">
        <f t="shared" ref="K57:R57" si="753">IF($B49=$B55,K58+K51,K58)</f>
        <v>0</v>
      </c>
      <c r="L57" s="40">
        <f t="shared" si="753"/>
        <v>0</v>
      </c>
      <c r="M57" s="40">
        <f t="shared" si="753"/>
        <v>0</v>
      </c>
      <c r="N57" s="40">
        <f t="shared" si="753"/>
        <v>0</v>
      </c>
      <c r="O57" s="40">
        <f t="shared" si="753"/>
        <v>0</v>
      </c>
      <c r="P57" s="41">
        <f t="shared" si="753"/>
        <v>0</v>
      </c>
      <c r="Q57" s="42">
        <f t="shared" si="753"/>
        <v>0</v>
      </c>
      <c r="R57" s="43">
        <f t="shared" si="753"/>
        <v>0</v>
      </c>
      <c r="S57" s="195">
        <f t="shared" ref="S57" si="754">IF($B55=$B49,COUNTIF(U57:AA57,0),COUNTIF(U58:AA58,0)+COUNTIF(U58:AA58,""))</f>
        <v>7</v>
      </c>
      <c r="T57" s="39">
        <f t="shared" ref="T57:AA57" si="755">IF($B49=$B55,T58+T51,T58)</f>
        <v>0</v>
      </c>
      <c r="U57" s="40">
        <f t="shared" si="755"/>
        <v>0</v>
      </c>
      <c r="V57" s="40">
        <f t="shared" si="755"/>
        <v>0</v>
      </c>
      <c r="W57" s="40">
        <f t="shared" si="755"/>
        <v>0</v>
      </c>
      <c r="X57" s="40">
        <f t="shared" si="755"/>
        <v>0</v>
      </c>
      <c r="Y57" s="41">
        <f t="shared" si="755"/>
        <v>0</v>
      </c>
      <c r="Z57" s="42">
        <f t="shared" si="755"/>
        <v>0</v>
      </c>
      <c r="AA57" s="43">
        <f t="shared" si="755"/>
        <v>0</v>
      </c>
      <c r="AB57" s="195">
        <f t="shared" ref="AB57" si="756">IF($B55=$B49,COUNTIF(AD57:AJ57,0),COUNTIF(AD58:AJ58,0)+COUNTIF(AD58:AJ58,""))</f>
        <v>7</v>
      </c>
      <c r="AC57" s="39">
        <f t="shared" ref="AC57:AJ57" si="757">IF($B49=$B55,AC58+AC51,AC58)</f>
        <v>0</v>
      </c>
      <c r="AD57" s="40">
        <f t="shared" si="757"/>
        <v>0</v>
      </c>
      <c r="AE57" s="40">
        <f t="shared" si="757"/>
        <v>0</v>
      </c>
      <c r="AF57" s="40">
        <f t="shared" si="757"/>
        <v>0</v>
      </c>
      <c r="AG57" s="40">
        <f t="shared" si="757"/>
        <v>0</v>
      </c>
      <c r="AH57" s="41">
        <f t="shared" si="757"/>
        <v>0</v>
      </c>
      <c r="AI57" s="42">
        <f t="shared" si="757"/>
        <v>0</v>
      </c>
      <c r="AJ57" s="43">
        <f t="shared" si="757"/>
        <v>0</v>
      </c>
      <c r="AK57" s="195">
        <f t="shared" ref="AK57" si="758">IF($B55=$B49,COUNTIF(AM57:AS57,0),COUNTIF(AM58:AS58,0)+COUNTIF(AM58:AS58,""))</f>
        <v>7</v>
      </c>
      <c r="AL57" s="39">
        <f t="shared" ref="AL57:AS57" si="759">IF($B49=$B55,AL58+AL51,AL58)</f>
        <v>0</v>
      </c>
      <c r="AM57" s="40">
        <f t="shared" si="759"/>
        <v>0</v>
      </c>
      <c r="AN57" s="40">
        <f t="shared" si="759"/>
        <v>0</v>
      </c>
      <c r="AO57" s="40">
        <f t="shared" si="759"/>
        <v>0</v>
      </c>
      <c r="AP57" s="40">
        <f t="shared" si="759"/>
        <v>0</v>
      </c>
      <c r="AQ57" s="41">
        <f t="shared" si="759"/>
        <v>0</v>
      </c>
      <c r="AR57" s="42">
        <f t="shared" si="759"/>
        <v>0</v>
      </c>
      <c r="AS57" s="43">
        <f t="shared" si="759"/>
        <v>0</v>
      </c>
      <c r="AT57" s="195">
        <f t="shared" ref="AT57" si="760">IF($B55=$B49,COUNTIF(AV57:BB57,0),COUNTIF(AV58:BB58,0)+COUNTIF(AV58:BB58,""))</f>
        <v>7</v>
      </c>
      <c r="AU57" s="39">
        <f t="shared" ref="AU57:BB57" si="761">IF($B49=$B55,AU58+AU51,AU58)</f>
        <v>0</v>
      </c>
      <c r="AV57" s="40">
        <f t="shared" si="761"/>
        <v>0</v>
      </c>
      <c r="AW57" s="40">
        <f t="shared" si="761"/>
        <v>0</v>
      </c>
      <c r="AX57" s="40">
        <f t="shared" si="761"/>
        <v>0</v>
      </c>
      <c r="AY57" s="40">
        <f t="shared" si="761"/>
        <v>0</v>
      </c>
      <c r="AZ57" s="41">
        <f t="shared" si="761"/>
        <v>0</v>
      </c>
      <c r="BA57" s="42">
        <f t="shared" si="761"/>
        <v>0</v>
      </c>
      <c r="BB57" s="43">
        <f t="shared" si="761"/>
        <v>0</v>
      </c>
    </row>
    <row r="58" spans="1:54" ht="15.75" customHeight="1" x14ac:dyDescent="0.2">
      <c r="A58" s="1">
        <f t="shared" ref="A58" si="762">A55</f>
        <v>0</v>
      </c>
      <c r="B58" s="313">
        <f t="shared" ref="B58" si="763">B52+1</f>
        <v>7</v>
      </c>
      <c r="C58" s="314"/>
      <c r="D58" s="314"/>
      <c r="E58" s="314"/>
      <c r="F58" s="31"/>
      <c r="G58" s="183"/>
      <c r="H58" s="122">
        <f t="shared" ref="H58" si="764">5-COUNTIF(AU55,0)-COUNTIF(AL55,0)-COUNTIF(AC55,0)-COUNTIF(T55,0)-COUNTIF(K55,0)</f>
        <v>0</v>
      </c>
      <c r="I58" s="165">
        <f t="shared" si="721"/>
        <v>0</v>
      </c>
      <c r="J58" s="187">
        <f t="shared" ref="J58" si="765">IF($B55=$B49,J52+IF($F55&lt;&gt;$G55,(K55+$G57-$G56)/$F55,K55/$F55),IF($F55&lt;&gt;G55,(K55+$G57-$G56)/$F55,K55/$F55))</f>
        <v>0</v>
      </c>
      <c r="K58" s="7">
        <f t="shared" ref="K58:K59" si="766">SUM(L58:R58)</f>
        <v>0</v>
      </c>
      <c r="L58" s="26">
        <f t="shared" ref="L58:R58" si="767">L55</f>
        <v>0</v>
      </c>
      <c r="M58" s="26">
        <f t="shared" si="767"/>
        <v>0</v>
      </c>
      <c r="N58" s="26">
        <f t="shared" si="767"/>
        <v>0</v>
      </c>
      <c r="O58" s="26">
        <f t="shared" si="767"/>
        <v>0</v>
      </c>
      <c r="P58" s="26">
        <f t="shared" si="767"/>
        <v>0</v>
      </c>
      <c r="Q58" s="29">
        <f t="shared" si="767"/>
        <v>0</v>
      </c>
      <c r="R58" s="23">
        <f t="shared" si="767"/>
        <v>0</v>
      </c>
      <c r="S58" s="187">
        <f t="shared" ref="S58" si="768">IF($B55=$B49,S52+IF($F55&lt;&gt;$G55,(T55+$G57-$G56)/$F55,T55/$F55),IF($F55&lt;&gt;P55,(T55+$G57-$G56)/$F55,T55/$F55))</f>
        <v>0</v>
      </c>
      <c r="T58" s="7">
        <f t="shared" ref="T58:T59" si="769">SUM(U58:AA58)</f>
        <v>0</v>
      </c>
      <c r="U58" s="26">
        <f t="shared" ref="U58:AA58" si="770">U55</f>
        <v>0</v>
      </c>
      <c r="V58" s="26">
        <f t="shared" si="770"/>
        <v>0</v>
      </c>
      <c r="W58" s="26">
        <f t="shared" si="770"/>
        <v>0</v>
      </c>
      <c r="X58" s="26">
        <f t="shared" si="770"/>
        <v>0</v>
      </c>
      <c r="Y58" s="113">
        <f t="shared" si="770"/>
        <v>0</v>
      </c>
      <c r="Z58" s="29">
        <f t="shared" si="770"/>
        <v>0</v>
      </c>
      <c r="AA58" s="23">
        <f t="shared" si="770"/>
        <v>0</v>
      </c>
      <c r="AB58" s="187">
        <f t="shared" ref="AB58" si="771">IF($B55=$B49,AB52+IF($F55&lt;&gt;$G55,(AC55+$G57-$G56)/$F55,AC55/$F55),IF($F55&lt;&gt;Y55,(AC55+$G57-$G56)/$F55,AC55/$F55))</f>
        <v>0</v>
      </c>
      <c r="AC58" s="7">
        <f t="shared" ref="AC58:AC59" si="772">SUM(AD58:AJ58)</f>
        <v>0</v>
      </c>
      <c r="AD58" s="26">
        <f t="shared" ref="AD58:AJ58" si="773">AD55</f>
        <v>0</v>
      </c>
      <c r="AE58" s="26">
        <f t="shared" si="773"/>
        <v>0</v>
      </c>
      <c r="AF58" s="26">
        <f t="shared" si="773"/>
        <v>0</v>
      </c>
      <c r="AG58" s="26">
        <f t="shared" si="773"/>
        <v>0</v>
      </c>
      <c r="AH58" s="113">
        <f t="shared" si="773"/>
        <v>0</v>
      </c>
      <c r="AI58" s="29">
        <f t="shared" si="773"/>
        <v>0</v>
      </c>
      <c r="AJ58" s="23">
        <f t="shared" si="773"/>
        <v>0</v>
      </c>
      <c r="AK58" s="187">
        <f t="shared" ref="AK58" si="774">IF($B55=$B49,AK52+IF($F55&lt;&gt;$G55,(AL55+$G57-$G56)/$F55,AL55/$F55),IF($F55&lt;&gt;AH55,(AL55+$G57-$G56)/$F55,AL55/$F55))</f>
        <v>0</v>
      </c>
      <c r="AL58" s="7">
        <f t="shared" ref="AL58:AL59" si="775">SUM(AM58:AS58)</f>
        <v>0</v>
      </c>
      <c r="AM58" s="26">
        <f t="shared" ref="AM58:AS58" si="776">AM55</f>
        <v>0</v>
      </c>
      <c r="AN58" s="26">
        <f t="shared" si="776"/>
        <v>0</v>
      </c>
      <c r="AO58" s="26">
        <f t="shared" si="776"/>
        <v>0</v>
      </c>
      <c r="AP58" s="26">
        <f t="shared" si="776"/>
        <v>0</v>
      </c>
      <c r="AQ58" s="113">
        <f t="shared" si="776"/>
        <v>0</v>
      </c>
      <c r="AR58" s="29">
        <f t="shared" si="776"/>
        <v>0</v>
      </c>
      <c r="AS58" s="23">
        <f t="shared" si="776"/>
        <v>0</v>
      </c>
      <c r="AT58" s="187">
        <f t="shared" ref="AT58" si="777">IF($B55=$B49,AT52+IF($F55&lt;&gt;$G55,(AU55+$G57-$G56)/$F55,AU55/$F55),IF($F55&lt;&gt;AQ55,(AU55+$G57-$G56)/$F55,AU55/$F55))</f>
        <v>0</v>
      </c>
      <c r="AU58" s="7">
        <f t="shared" ref="AU58:AU59" si="778">SUM(AV58:BB58)</f>
        <v>0</v>
      </c>
      <c r="AV58" s="6">
        <f t="shared" ref="AV58" si="779">IF(SUM($AM$9:$AS$9)=SUM($AV$9:$BB$9),AV55,IF(AND(SUM($AV$9:$BB$9)&gt;42,SUM($AV$9:$BB$9)&lt;49),AV55,0))</f>
        <v>0</v>
      </c>
      <c r="AW58" s="6">
        <f t="shared" ref="AW58:BB58" si="780">IF(SUM($AM$9:$AS$9)=SUM($AV$9:$BB$9),AW55,IF(AND(SUM($AV$9:$BB$9)&gt;42,SUM($AV$9:$BB$9)&lt;49),AW55,0))</f>
        <v>0</v>
      </c>
      <c r="AX58" s="6">
        <f t="shared" si="780"/>
        <v>0</v>
      </c>
      <c r="AY58" s="6">
        <f t="shared" si="780"/>
        <v>0</v>
      </c>
      <c r="AZ58" s="26">
        <f t="shared" si="780"/>
        <v>0</v>
      </c>
      <c r="BA58" s="29">
        <f t="shared" si="780"/>
        <v>0</v>
      </c>
      <c r="BB58" s="23">
        <f t="shared" si="780"/>
        <v>0</v>
      </c>
    </row>
    <row r="59" spans="1:54" ht="15.75" customHeight="1" x14ac:dyDescent="0.2">
      <c r="A59" s="1">
        <f t="shared" ref="A59:A60" si="781">A58</f>
        <v>0</v>
      </c>
      <c r="B59" s="313"/>
      <c r="C59" s="314"/>
      <c r="D59" s="314"/>
      <c r="E59" s="314"/>
      <c r="F59" s="31"/>
      <c r="G59" s="183"/>
      <c r="H59" s="123">
        <f t="shared" ref="H59" si="782">IF($B55=$B49,H53+F59,$F59)</f>
        <v>0</v>
      </c>
      <c r="I59" s="165">
        <f t="shared" si="721"/>
        <v>0</v>
      </c>
      <c r="J59" s="141">
        <f t="shared" ref="J59" si="783">IF($H58=0,0,IF($B49=$B55,IF($H60&gt;0,$H60+J53,K55+J53),IF($H60&gt;0,$H60,K55)))</f>
        <v>0</v>
      </c>
      <c r="K59" s="7">
        <f t="shared" si="766"/>
        <v>0</v>
      </c>
      <c r="L59" s="6"/>
      <c r="M59" s="6"/>
      <c r="N59" s="6"/>
      <c r="O59" s="6"/>
      <c r="P59" s="26"/>
      <c r="Q59" s="29"/>
      <c r="R59" s="23"/>
      <c r="S59" s="141">
        <f t="shared" ref="S59" si="784">IF($H58=0,0,IF($B49=$B55,IF($H60&gt;0,$H60+S53,T55+S53),IF($H60&gt;0,$H60,T55)))</f>
        <v>0</v>
      </c>
      <c r="T59" s="7">
        <f t="shared" si="769"/>
        <v>0</v>
      </c>
      <c r="U59" s="6"/>
      <c r="V59" s="6"/>
      <c r="W59" s="6"/>
      <c r="X59" s="6"/>
      <c r="Y59" s="26"/>
      <c r="Z59" s="29"/>
      <c r="AA59" s="23"/>
      <c r="AB59" s="141">
        <f t="shared" ref="AB59" si="785">IF($H58=0,0,IF($B49=$B55,IF($H60&gt;0,$H60+AB53,AC55+AB53),IF($H60&gt;0,$H60,AC55)))</f>
        <v>0</v>
      </c>
      <c r="AC59" s="7">
        <f t="shared" si="772"/>
        <v>0</v>
      </c>
      <c r="AD59" s="6"/>
      <c r="AE59" s="6"/>
      <c r="AF59" s="6"/>
      <c r="AG59" s="6"/>
      <c r="AH59" s="26"/>
      <c r="AI59" s="29"/>
      <c r="AJ59" s="23"/>
      <c r="AK59" s="141">
        <f t="shared" ref="AK59" si="786">IF($H58=0,0,IF($B49=$B55,IF($H60&gt;0,$H60+AK53,AL55+AK53),IF($H60&gt;0,$H60,AL55)))</f>
        <v>0</v>
      </c>
      <c r="AL59" s="7">
        <f t="shared" si="775"/>
        <v>0</v>
      </c>
      <c r="AM59" s="6"/>
      <c r="AN59" s="6"/>
      <c r="AO59" s="6"/>
      <c r="AP59" s="6"/>
      <c r="AQ59" s="26"/>
      <c r="AR59" s="29"/>
      <c r="AS59" s="23"/>
      <c r="AT59" s="141">
        <f t="shared" ref="AT59" si="787">IF($H58=0,0,IF($B49=$B55,IF($H60&gt;0,$H60+AT53,AU55+AT53),IF($H60&gt;0,$H60,AU55)))</f>
        <v>0</v>
      </c>
      <c r="AU59" s="7">
        <f t="shared" si="778"/>
        <v>0</v>
      </c>
      <c r="AV59" s="6"/>
      <c r="AW59" s="6"/>
      <c r="AX59" s="6"/>
      <c r="AY59" s="6"/>
      <c r="AZ59" s="26"/>
      <c r="BA59" s="29"/>
      <c r="BB59" s="23"/>
    </row>
    <row r="60" spans="1:54" ht="18.75" customHeight="1" thickBot="1" x14ac:dyDescent="0.25">
      <c r="A60" s="1">
        <f t="shared" si="781"/>
        <v>0</v>
      </c>
      <c r="B60" s="323" t="str">
        <f>IF(B55="",Wydruk!$AE$6,IF(J56=0,Wydruk!$AE$7,IF(AND(G56&lt;G57,B55&lt;&gt;$B61),Wydruk!$AE$13,IF(AND($B55=$B49,$B55&lt;&gt;$B61),IF(OR(OR(J60&lt;4,J60&gt;5),OR(S60&lt;4,S60&gt;5),OR(AB60&lt;4,AB60&gt;5),OR(AK60&lt;4,AK60&gt;5),OR(AND(AT60&lt;4,AT60&gt;0),AT60&gt;5)),Wydruk!$AE$8,Wydruk!$AE$9),IF($B55=$B61,IF($F59&lt;&gt;0,Wydruk!$AE$12,Wydruk!$AE$10),IF(OR(OR(J56&lt;4,J56&gt;5),OR(S56&lt;4,S56&gt;5),OR(AB56&lt;4,AB56&gt;5),OR(AK56&lt;4,AK56&gt;5),OR(AND(AT56&lt;4,AT56&gt;0),AT56&gt;5)),Wydruk!$AE$8,Wydruk!$AE$11))))))</f>
        <v>Uzupełnij liczby godzin tygodniowego planu</v>
      </c>
      <c r="C60" s="324"/>
      <c r="D60" s="324"/>
      <c r="E60" s="324"/>
      <c r="F60" s="173">
        <f>kwiecień!F60</f>
        <v>0</v>
      </c>
      <c r="G60" s="184">
        <f>kwiecień!G60</f>
        <v>0</v>
      </c>
      <c r="H60" s="191">
        <f t="shared" ref="H60" si="788">IF(OR($G60=0,$F60=0,$G60="",$F60=""),0,$G60/$F60)</f>
        <v>0</v>
      </c>
      <c r="I60" s="193"/>
      <c r="J60" s="176">
        <f t="shared" ref="J60" si="789">IF($B49=$B55,IF(L55+L50&gt;0,1,0)+IF(M55+M50&gt;0,1,0)+IF(N55+N50&gt;0,1,0)+IF(O55+O50&gt;0,1,0)+IF(P55+P50&gt;0,1,0)+IF(Q55+Q50&gt;0,1,0)+IF(R55+R50&gt;0,1,0),J56)</f>
        <v>0</v>
      </c>
      <c r="K60" s="133">
        <f t="shared" ref="K60" si="790">IF(OR($B55=$B61,J60=0,(K56-Q60+O60)&lt;=0),0,(K56-Q60+O60)/J60)</f>
        <v>0</v>
      </c>
      <c r="L60" s="137">
        <f t="shared" ref="L60" si="791">IF(K60*(7-J57)&lt;=0,0,K60*(7-J57))</f>
        <v>0</v>
      </c>
      <c r="M60" s="311">
        <f t="shared" ref="M60" si="792">ROUND(IF(OR(K57-K60*(7-J57)+P60&lt;0,$B55=$B61,K60&lt;=0,K57=0),0,IF(K57-K60*(7-J57)+P60&gt;Q60-O60+P60,Q60-O60+P60,K57-K60*(7-J57)+P60)),1)</f>
        <v>0</v>
      </c>
      <c r="N60" s="312"/>
      <c r="O60" s="139">
        <f t="shared" ref="O60" si="793">IF(OR($B55=$B61,J56=0),0,IF($B55=$B49,J55,$F55))</f>
        <v>0</v>
      </c>
      <c r="P60" s="30">
        <f t="shared" ref="P60" si="794">IF(OR($B55=$B61,J60=0),0,$G57-$G56)</f>
        <v>0</v>
      </c>
      <c r="Q60" s="134">
        <f t="shared" ref="Q60" si="795">IF(OR($B55=$B61,J60=0),0,J59)</f>
        <v>0</v>
      </c>
      <c r="R60" s="138">
        <f t="shared" ref="R60" si="796">IF($B55=$B61,0,K57)</f>
        <v>0</v>
      </c>
      <c r="S60" s="176">
        <f t="shared" ref="S60" si="797">IF($B49=$B55,IF(U55+U50&gt;0,1,0)+IF(V55+V50&gt;0,1,0)+IF(W55+W50&gt;0,1,0)+IF(X55+X50&gt;0,1,0)+IF(Y55+Y50&gt;0,1,0)+IF(Z55+Z50&gt;0,1,0)+IF(AA55+AA50&gt;0,1,0),S56)</f>
        <v>0</v>
      </c>
      <c r="T60" s="133">
        <f t="shared" ref="T60" si="798">IF(OR($B55=$B61,S60=0,(T56-Z60+X60)&lt;=0),0,(T56-Z60+X60)/S60)</f>
        <v>0</v>
      </c>
      <c r="U60" s="137">
        <f t="shared" ref="U60" si="799">IF(T60*(7-S57)&lt;=0,0,T60*(7-S57))</f>
        <v>0</v>
      </c>
      <c r="V60" s="311">
        <f t="shared" ref="V60" si="800">ROUND(IF(OR(T57-T60*(7-S57)+Y60&lt;0,$B55=$B61,T60&lt;=0,T57=0),0,IF(T57-T60*(7-S57)+Y60&gt;Z60-X60+Y60,Z60-X60+Y60,T57-T60*(7-S57)+Y60)),1)</f>
        <v>0</v>
      </c>
      <c r="W60" s="312"/>
      <c r="X60" s="139">
        <f t="shared" ref="X60" si="801">IF(OR($B55=$B61,S56=0),0,IF($B55=$B49,S55,$F55))</f>
        <v>0</v>
      </c>
      <c r="Y60" s="30">
        <f t="shared" ref="Y60" si="802">IF(OR($B55=$B61,S60=0),0,$G57-$G56)</f>
        <v>0</v>
      </c>
      <c r="Z60" s="134">
        <f t="shared" ref="Z60" si="803">IF(OR($B55=$B61,S60=0),0,S59)</f>
        <v>0</v>
      </c>
      <c r="AA60" s="138">
        <f t="shared" ref="AA60" si="804">IF($B55=$B61,0,T57)</f>
        <v>0</v>
      </c>
      <c r="AB60" s="176">
        <f t="shared" ref="AB60" si="805">IF($B49=$B55,IF(AD55+AD50&gt;0,1,0)+IF(AE55+AE50&gt;0,1,0)+IF(AF55+AF50&gt;0,1,0)+IF(AG55+AG50&gt;0,1,0)+IF(AH55+AH50&gt;0,1,0)+IF(AI55+AI50&gt;0,1,0)+IF(AJ55+AJ50&gt;0,1,0),AB56)</f>
        <v>0</v>
      </c>
      <c r="AC60" s="133">
        <f t="shared" ref="AC60" si="806">IF(OR($B55=$B61,AB60=0,(AC56-AI60+AG60)&lt;=0),0,(AC56-AI60+AG60)/AB60)</f>
        <v>0</v>
      </c>
      <c r="AD60" s="137">
        <f t="shared" ref="AD60" si="807">IF(AC60*(7-AB57)&lt;=0,0,AC60*(7-AB57))</f>
        <v>0</v>
      </c>
      <c r="AE60" s="311">
        <f t="shared" ref="AE60" si="808">ROUND(IF(OR(AC57-AC60*(7-AB57)+AH60&lt;0,$B55=$B61,AC60&lt;=0,AC57=0),0,IF(AC57-AC60*(7-AB57)+AH60&gt;AI60-AG60+AH60,AI60-AG60+AH60,AC57-AC60*(7-AB57)+AH60)),1)</f>
        <v>0</v>
      </c>
      <c r="AF60" s="312"/>
      <c r="AG60" s="139">
        <f t="shared" ref="AG60" si="809">IF(OR($B55=$B61,AB56=0),0,IF($B55=$B49,AB55,$F55))</f>
        <v>0</v>
      </c>
      <c r="AH60" s="30">
        <f t="shared" ref="AH60" si="810">IF(OR($B55=$B61,AB60=0),0,$G57-$G56)</f>
        <v>0</v>
      </c>
      <c r="AI60" s="134">
        <f t="shared" ref="AI60" si="811">IF(OR($B55=$B61,AB60=0),0,AB59)</f>
        <v>0</v>
      </c>
      <c r="AJ60" s="138">
        <f t="shared" ref="AJ60" si="812">IF($B55=$B61,0,AC57)</f>
        <v>0</v>
      </c>
      <c r="AK60" s="176">
        <f t="shared" ref="AK60" si="813">IF($B49=$B55,IF(AM55+AM50&gt;0,1,0)+IF(AN55+AN50&gt;0,1,0)+IF(AO55+AO50&gt;0,1,0)+IF(AP55+AP50&gt;0,1,0)+IF(AQ55+AQ50&gt;0,1,0)+IF(AR55+AR50&gt;0,1,0)+IF(AS55+AS50&gt;0,1,0),AK56)</f>
        <v>0</v>
      </c>
      <c r="AL60" s="133">
        <f t="shared" ref="AL60" si="814">IF(OR($B55=$B61,AK60=0,(AL56-AR60+AP60)&lt;=0),0,(AL56-AR60+AP60)/AK60)</f>
        <v>0</v>
      </c>
      <c r="AM60" s="137">
        <f t="shared" ref="AM60" si="815">IF(AL60*(7-AK57)&lt;=0,0,AL60*(7-AK57))</f>
        <v>0</v>
      </c>
      <c r="AN60" s="311">
        <f t="shared" ref="AN60" si="816">ROUND(IF(OR(AL57-AL60*(7-AK57)+AQ60&lt;0,$B55=$B61,AL60&lt;=0,AL57=0),0,IF(AL57-AL60*(7-AK57)+AQ60&gt;AR60-AP60+AQ60,AR60-AP60+AQ60,AL57-AL60*(7-AK57)+AQ60)),1)</f>
        <v>0</v>
      </c>
      <c r="AO60" s="312"/>
      <c r="AP60" s="139">
        <f t="shared" ref="AP60" si="817">IF(OR($B55=$B61,AK56=0),0,IF($B55=$B49,AK55,$F55))</f>
        <v>0</v>
      </c>
      <c r="AQ60" s="30">
        <f t="shared" ref="AQ60" si="818">IF(OR($B55=$B61,AK60=0),0,$G57-$G56)</f>
        <v>0</v>
      </c>
      <c r="AR60" s="134">
        <f t="shared" ref="AR60" si="819">IF(OR($B55=$B61,AK60=0),0,AK59)</f>
        <v>0</v>
      </c>
      <c r="AS60" s="138">
        <f t="shared" ref="AS60" si="820">IF($B55=$B61,0,AL57)</f>
        <v>0</v>
      </c>
      <c r="AT60" s="176">
        <f t="shared" ref="AT60" si="821">IF($B49=$B55,IF(AV55+AV50&gt;0,1,0)+IF(AW55+AW50&gt;0,1,0)+IF(AX55+AX50&gt;0,1,0)+IF(AY55+AY50&gt;0,1,0)+IF(AZ55+AZ50&gt;0,1,0)+IF(BA55+BA50&gt;0,1,0)+IF(BB55+BB50&gt;0,1,0),AT56)</f>
        <v>0</v>
      </c>
      <c r="AU60" s="133">
        <f t="shared" ref="AU60" si="822">IF(OR($B55=$B61,AT60=0,(AU56-BA60+AY60)&lt;=0),0,(AU56-BA60+AY60)/AT60)</f>
        <v>0</v>
      </c>
      <c r="AV60" s="137">
        <f t="shared" ref="AV60" si="823">IF(AU60*(7-AT57)&lt;=0,0,AU60*(7-AT57))</f>
        <v>0</v>
      </c>
      <c r="AW60" s="311">
        <f t="shared" ref="AW60" si="824">ROUND(IF(OR(AU57-AU60*(7-AT57)+AZ60&lt;0,$B55=$B61,AU60&lt;=0,AU57=0),0,IF(AU57-AU60*(7-AT57)+AZ60&gt;BA60-AY60+AZ60,BA60-AY60+AZ60,AU57-AU60*(7-AT57)+AZ60)),1)</f>
        <v>0</v>
      </c>
      <c r="AX60" s="312"/>
      <c r="AY60" s="139">
        <f t="shared" ref="AY60" si="825">IF(OR($B55=$B61,AT56=0),0,IF($B55=$B49,AT55,$F55))</f>
        <v>0</v>
      </c>
      <c r="AZ60" s="30">
        <f t="shared" ref="AZ60" si="826">IF(OR($B55=$B61,AT60=0),0,$G57-$G56)</f>
        <v>0</v>
      </c>
      <c r="BA60" s="134">
        <f t="shared" ref="BA60" si="827">IF(OR($B55=$B61,AT60=0),0,AT59)</f>
        <v>0</v>
      </c>
      <c r="BB60" s="138">
        <f t="shared" ref="BB60" si="828">IF($B55=$B61,0,AU57)</f>
        <v>0</v>
      </c>
    </row>
    <row r="61" spans="1:54" ht="15.75" x14ac:dyDescent="0.2">
      <c r="A61" s="1">
        <f t="shared" ref="A61" si="829">IF(B61="","1. Niewypełnione",B61)</f>
        <v>0</v>
      </c>
      <c r="B61" s="320">
        <f>kwiecień!B61</f>
        <v>0</v>
      </c>
      <c r="C61" s="321">
        <f>kwiecień!C61</f>
        <v>0</v>
      </c>
      <c r="D61" s="321">
        <f>kwiecień!D61</f>
        <v>0</v>
      </c>
      <c r="E61" s="321">
        <f>kwiecień!E61</f>
        <v>0</v>
      </c>
      <c r="F61" s="177">
        <f>kwiecień!F61</f>
        <v>18</v>
      </c>
      <c r="G61" s="185">
        <f>kwiecień!G61</f>
        <v>18</v>
      </c>
      <c r="H61" s="177"/>
      <c r="I61" s="192">
        <f t="shared" ref="I61:I65" si="830">K61+T61+AC61+AL61+AU61</f>
        <v>0</v>
      </c>
      <c r="J61" s="186">
        <f t="shared" ref="J61" si="831">IF(OR($B61=$B67,J64=0),0,ROUND((K62+P66)/J64,0))</f>
        <v>0</v>
      </c>
      <c r="K61" s="51">
        <f t="shared" ref="K61:K62" si="832">SUM(L61:R61)</f>
        <v>0</v>
      </c>
      <c r="L61" s="52">
        <f>kwiecień!L61</f>
        <v>0</v>
      </c>
      <c r="M61" s="52">
        <f>kwiecień!M61</f>
        <v>0</v>
      </c>
      <c r="N61" s="52">
        <f>kwiecień!N61</f>
        <v>0</v>
      </c>
      <c r="O61" s="52">
        <f>kwiecień!O61</f>
        <v>0</v>
      </c>
      <c r="P61" s="53">
        <f>kwiecień!P61</f>
        <v>0</v>
      </c>
      <c r="Q61" s="54">
        <f>kwiecień!Q61</f>
        <v>0</v>
      </c>
      <c r="R61" s="55">
        <f>kwiecień!R61</f>
        <v>0</v>
      </c>
      <c r="S61" s="188">
        <f t="shared" ref="S61" si="833">IF(OR($B61=$B67,S64=0),0,ROUND((T62+Y66)/S64,0))</f>
        <v>0</v>
      </c>
      <c r="T61" s="51">
        <f t="shared" ref="T61:T62" si="834">SUM(U61:AA61)</f>
        <v>0</v>
      </c>
      <c r="U61" s="52">
        <f>kwiecień!U61</f>
        <v>0</v>
      </c>
      <c r="V61" s="52">
        <f>kwiecień!V61</f>
        <v>0</v>
      </c>
      <c r="W61" s="52">
        <f>kwiecień!W61</f>
        <v>0</v>
      </c>
      <c r="X61" s="52">
        <f>kwiecień!X61</f>
        <v>0</v>
      </c>
      <c r="Y61" s="53">
        <f>kwiecień!Y61</f>
        <v>0</v>
      </c>
      <c r="Z61" s="54">
        <f>kwiecień!Z61</f>
        <v>0</v>
      </c>
      <c r="AA61" s="55">
        <f>kwiecień!AA61</f>
        <v>0</v>
      </c>
      <c r="AB61" s="188">
        <f t="shared" ref="AB61" si="835">IF(OR($B61=$B67,AB64=0),0,ROUND((AC62+AH66)/AB64,0))</f>
        <v>0</v>
      </c>
      <c r="AC61" s="51">
        <f t="shared" ref="AC61:AC62" si="836">SUM(AD61:AJ61)</f>
        <v>0</v>
      </c>
      <c r="AD61" s="52">
        <f>kwiecień!AD61</f>
        <v>0</v>
      </c>
      <c r="AE61" s="52">
        <f>kwiecień!AE61</f>
        <v>0</v>
      </c>
      <c r="AF61" s="52">
        <f>kwiecień!AF61</f>
        <v>0</v>
      </c>
      <c r="AG61" s="52">
        <f>kwiecień!AG61</f>
        <v>0</v>
      </c>
      <c r="AH61" s="53">
        <f>kwiecień!AH61</f>
        <v>0</v>
      </c>
      <c r="AI61" s="54">
        <f>kwiecień!AI61</f>
        <v>0</v>
      </c>
      <c r="AJ61" s="55">
        <f>kwiecień!AJ61</f>
        <v>0</v>
      </c>
      <c r="AK61" s="188">
        <f t="shared" ref="AK61" si="837">IF(OR($B61=$B67,AK64=0),0,ROUND((AL62+AQ66)/AK64,0))</f>
        <v>0</v>
      </c>
      <c r="AL61" s="51">
        <f t="shared" ref="AL61:AL62" si="838">SUM(AM61:AS61)</f>
        <v>0</v>
      </c>
      <c r="AM61" s="52">
        <f>kwiecień!AM61</f>
        <v>0</v>
      </c>
      <c r="AN61" s="52">
        <f>kwiecień!AN61</f>
        <v>0</v>
      </c>
      <c r="AO61" s="52">
        <f>kwiecień!AO61</f>
        <v>0</v>
      </c>
      <c r="AP61" s="52">
        <f>kwiecień!AP61</f>
        <v>0</v>
      </c>
      <c r="AQ61" s="53">
        <f>kwiecień!AQ61</f>
        <v>0</v>
      </c>
      <c r="AR61" s="54">
        <f>kwiecień!AR61</f>
        <v>0</v>
      </c>
      <c r="AS61" s="55">
        <f>kwiecień!AS61</f>
        <v>0</v>
      </c>
      <c r="AT61" s="188">
        <f t="shared" ref="AT61" si="839">IF(OR($B61=$B67,AT64=0),0,ROUND((AU62+AZ66)/AT64,0))</f>
        <v>0</v>
      </c>
      <c r="AU61" s="51">
        <f t="shared" ref="AU61:AU62" si="840">SUM(AV61:BB61)</f>
        <v>0</v>
      </c>
      <c r="AV61" s="52">
        <f t="shared" ref="AV61" si="841">IF(SUM($AM$9:$AS$9)=SUM($AV$9:$BB$9),AM61,IF(AND(SUM($AV$9:$BB$9)&gt;42,SUM($AV$9:$BB$9)&lt;49),AM61,0))</f>
        <v>0</v>
      </c>
      <c r="AW61" s="52">
        <f t="shared" ref="AW61" si="842">IF(SUM($AM$9:$AS$9)=SUM($AV$9:$BB$9),AN61,IF(AND(SUM($AV$9:$BB$9)&gt;42,SUM($AV$9:$BB$9)&lt;49),AN61,0))</f>
        <v>0</v>
      </c>
      <c r="AX61" s="52">
        <f t="shared" ref="AX61" si="843">IF(SUM($AM$9:$AS$9)=SUM($AV$9:$BB$9),AO61,IF(AND(SUM($AV$9:$BB$9)&gt;42,SUM($AV$9:$BB$9)&lt;49),AO61,0))</f>
        <v>0</v>
      </c>
      <c r="AY61" s="52">
        <f t="shared" ref="AY61" si="844">IF(SUM($AM$9:$AS$9)=SUM($AV$9:$BB$9),AP61,IF(AND(SUM($AV$9:$BB$9)&gt;42,SUM($AV$9:$BB$9)&lt;49),AP61,0))</f>
        <v>0</v>
      </c>
      <c r="AZ61" s="53">
        <f t="shared" ref="AZ61" si="845">IF(SUM($AM$9:$AS$9)=SUM($AV$9:$BB$9),AQ61,IF(AND(SUM($AV$9:$BB$9)&gt;42,SUM($AV$9:$BB$9)&lt;49),AQ61,0))</f>
        <v>0</v>
      </c>
      <c r="BA61" s="54">
        <f t="shared" ref="BA61" si="846">IF(SUM($AM$9:$AS$9)=SUM($AV$9:$BB$9),AR61,IF(AND(SUM($AV$9:$BB$9)&gt;42,SUM($AV$9:$BB$9)&lt;49),AR61,0))</f>
        <v>0</v>
      </c>
      <c r="BB61" s="55">
        <f t="shared" ref="BB61" si="847">IF(SUM($AM$9:$AS$9)=SUM($AV$9:$BB$9),AS61,IF(AND(SUM($AV$9:$BB$9)&gt;42,SUM($AV$9:$BB$9)&lt;49),AS61,0))</f>
        <v>0</v>
      </c>
    </row>
    <row r="62" spans="1:54" ht="12.75" hidden="1" customHeight="1" x14ac:dyDescent="0.2">
      <c r="B62" s="93"/>
      <c r="C62" s="94"/>
      <c r="D62" s="95"/>
      <c r="E62" s="115"/>
      <c r="F62" s="140" t="b">
        <f t="shared" ref="F62" si="848">IF($B55=$B61,OR(F56,G61&lt;F61),G61&lt;F61)</f>
        <v>0</v>
      </c>
      <c r="G62" s="189">
        <f t="shared" ref="G62" si="849">IF(AND($B55=$B61,$B55&lt;&gt;"",$B55&lt;&gt;0),G61+G56,G61)</f>
        <v>18</v>
      </c>
      <c r="H62" s="120"/>
      <c r="I62" s="165">
        <f t="shared" si="830"/>
        <v>0</v>
      </c>
      <c r="J62" s="194">
        <f t="shared" ref="J62" si="850">7-COUNTIF(L61:R61,0)-COUNTIF(L61:R61,"")</f>
        <v>0</v>
      </c>
      <c r="K62" s="22">
        <f t="shared" si="832"/>
        <v>0</v>
      </c>
      <c r="L62" s="35">
        <f t="shared" ref="L62:R62" si="851">IF($B55=$B61,L61+L56,L61)</f>
        <v>0</v>
      </c>
      <c r="M62" s="35">
        <f t="shared" si="851"/>
        <v>0</v>
      </c>
      <c r="N62" s="35">
        <f t="shared" si="851"/>
        <v>0</v>
      </c>
      <c r="O62" s="35">
        <f t="shared" si="851"/>
        <v>0</v>
      </c>
      <c r="P62" s="36">
        <f t="shared" si="851"/>
        <v>0</v>
      </c>
      <c r="Q62" s="37">
        <f t="shared" si="851"/>
        <v>0</v>
      </c>
      <c r="R62" s="38">
        <f t="shared" si="851"/>
        <v>0</v>
      </c>
      <c r="S62" s="194">
        <f t="shared" ref="S62" si="852">7-COUNTIF(U61:AA61,0)-COUNTIF(U61:AA61,"")</f>
        <v>0</v>
      </c>
      <c r="T62" s="22">
        <f t="shared" si="834"/>
        <v>0</v>
      </c>
      <c r="U62" s="35">
        <f t="shared" ref="U62:AA62" si="853">IF($B55=$B61,U61+U56,U61)</f>
        <v>0</v>
      </c>
      <c r="V62" s="35">
        <f t="shared" si="853"/>
        <v>0</v>
      </c>
      <c r="W62" s="35">
        <f t="shared" si="853"/>
        <v>0</v>
      </c>
      <c r="X62" s="35">
        <f t="shared" si="853"/>
        <v>0</v>
      </c>
      <c r="Y62" s="36">
        <f t="shared" si="853"/>
        <v>0</v>
      </c>
      <c r="Z62" s="37">
        <f t="shared" si="853"/>
        <v>0</v>
      </c>
      <c r="AA62" s="38">
        <f t="shared" si="853"/>
        <v>0</v>
      </c>
      <c r="AB62" s="194">
        <f t="shared" ref="AB62" si="854">7-COUNTIF(AD61:AJ61,0)-COUNTIF(AD61:AJ61,"")</f>
        <v>0</v>
      </c>
      <c r="AC62" s="22">
        <f t="shared" si="836"/>
        <v>0</v>
      </c>
      <c r="AD62" s="35">
        <f t="shared" ref="AD62:AJ62" si="855">IF($B55=$B61,AD61+AD56,AD61)</f>
        <v>0</v>
      </c>
      <c r="AE62" s="35">
        <f t="shared" si="855"/>
        <v>0</v>
      </c>
      <c r="AF62" s="35">
        <f t="shared" si="855"/>
        <v>0</v>
      </c>
      <c r="AG62" s="35">
        <f t="shared" si="855"/>
        <v>0</v>
      </c>
      <c r="AH62" s="36">
        <f t="shared" si="855"/>
        <v>0</v>
      </c>
      <c r="AI62" s="37">
        <f t="shared" si="855"/>
        <v>0</v>
      </c>
      <c r="AJ62" s="38">
        <f t="shared" si="855"/>
        <v>0</v>
      </c>
      <c r="AK62" s="194">
        <f t="shared" ref="AK62" si="856">7-COUNTIF(AM61:AS61,0)-COUNTIF(AM61:AS61,"")</f>
        <v>0</v>
      </c>
      <c r="AL62" s="22">
        <f t="shared" si="838"/>
        <v>0</v>
      </c>
      <c r="AM62" s="35">
        <f t="shared" ref="AM62:AS62" si="857">IF($B55=$B61,AM61+AM56,AM61)</f>
        <v>0</v>
      </c>
      <c r="AN62" s="35">
        <f t="shared" si="857"/>
        <v>0</v>
      </c>
      <c r="AO62" s="35">
        <f t="shared" si="857"/>
        <v>0</v>
      </c>
      <c r="AP62" s="35">
        <f t="shared" si="857"/>
        <v>0</v>
      </c>
      <c r="AQ62" s="36">
        <f t="shared" si="857"/>
        <v>0</v>
      </c>
      <c r="AR62" s="37">
        <f t="shared" si="857"/>
        <v>0</v>
      </c>
      <c r="AS62" s="38">
        <f t="shared" si="857"/>
        <v>0</v>
      </c>
      <c r="AT62" s="194">
        <f t="shared" ref="AT62" si="858">7-COUNTIF(AV61:BB61,0)-COUNTIF(AV61:BB61,"")</f>
        <v>0</v>
      </c>
      <c r="AU62" s="22">
        <f t="shared" si="840"/>
        <v>0</v>
      </c>
      <c r="AV62" s="35">
        <f t="shared" ref="AV62:BB62" si="859">IF($B55=$B61,AV61+AV56,AV61)</f>
        <v>0</v>
      </c>
      <c r="AW62" s="35">
        <f t="shared" si="859"/>
        <v>0</v>
      </c>
      <c r="AX62" s="35">
        <f t="shared" si="859"/>
        <v>0</v>
      </c>
      <c r="AY62" s="35">
        <f t="shared" si="859"/>
        <v>0</v>
      </c>
      <c r="AZ62" s="36">
        <f t="shared" si="859"/>
        <v>0</v>
      </c>
      <c r="BA62" s="37">
        <f t="shared" si="859"/>
        <v>0</v>
      </c>
      <c r="BB62" s="38">
        <f t="shared" si="859"/>
        <v>0</v>
      </c>
    </row>
    <row r="63" spans="1:54" ht="15" hidden="1" customHeight="1" x14ac:dyDescent="0.2">
      <c r="B63" s="116"/>
      <c r="C63" s="117"/>
      <c r="D63" s="118"/>
      <c r="E63" s="119"/>
      <c r="F63" s="92"/>
      <c r="G63" s="190">
        <f t="shared" ref="G63" si="860">IF(AND($B55=$B61,$B55&lt;&gt;"",$B55&lt;&gt;0),F61+G57,F61)</f>
        <v>18</v>
      </c>
      <c r="H63" s="121"/>
      <c r="I63" s="165">
        <f t="shared" si="830"/>
        <v>0</v>
      </c>
      <c r="J63" s="195">
        <f t="shared" ref="J63" si="861">IF($B61=$B55,COUNTIF(L63:R63,0),COUNTIF(L64:R64,0)+COUNTIF(L64:R64,""))</f>
        <v>7</v>
      </c>
      <c r="K63" s="39">
        <f t="shared" ref="K63:R63" si="862">IF($B55=$B61,K64+K57,K64)</f>
        <v>0</v>
      </c>
      <c r="L63" s="40">
        <f t="shared" si="862"/>
        <v>0</v>
      </c>
      <c r="M63" s="40">
        <f t="shared" si="862"/>
        <v>0</v>
      </c>
      <c r="N63" s="40">
        <f t="shared" si="862"/>
        <v>0</v>
      </c>
      <c r="O63" s="40">
        <f t="shared" si="862"/>
        <v>0</v>
      </c>
      <c r="P63" s="41">
        <f t="shared" si="862"/>
        <v>0</v>
      </c>
      <c r="Q63" s="42">
        <f t="shared" si="862"/>
        <v>0</v>
      </c>
      <c r="R63" s="43">
        <f t="shared" si="862"/>
        <v>0</v>
      </c>
      <c r="S63" s="195">
        <f t="shared" ref="S63" si="863">IF($B61=$B55,COUNTIF(U63:AA63,0),COUNTIF(U64:AA64,0)+COUNTIF(U64:AA64,""))</f>
        <v>7</v>
      </c>
      <c r="T63" s="39">
        <f t="shared" ref="T63:AA63" si="864">IF($B55=$B61,T64+T57,T64)</f>
        <v>0</v>
      </c>
      <c r="U63" s="40">
        <f t="shared" si="864"/>
        <v>0</v>
      </c>
      <c r="V63" s="40">
        <f t="shared" si="864"/>
        <v>0</v>
      </c>
      <c r="W63" s="40">
        <f t="shared" si="864"/>
        <v>0</v>
      </c>
      <c r="X63" s="40">
        <f t="shared" si="864"/>
        <v>0</v>
      </c>
      <c r="Y63" s="41">
        <f t="shared" si="864"/>
        <v>0</v>
      </c>
      <c r="Z63" s="42">
        <f t="shared" si="864"/>
        <v>0</v>
      </c>
      <c r="AA63" s="43">
        <f t="shared" si="864"/>
        <v>0</v>
      </c>
      <c r="AB63" s="195">
        <f t="shared" ref="AB63" si="865">IF($B61=$B55,COUNTIF(AD63:AJ63,0),COUNTIF(AD64:AJ64,0)+COUNTIF(AD64:AJ64,""))</f>
        <v>7</v>
      </c>
      <c r="AC63" s="39">
        <f t="shared" ref="AC63:AJ63" si="866">IF($B55=$B61,AC64+AC57,AC64)</f>
        <v>0</v>
      </c>
      <c r="AD63" s="40">
        <f t="shared" si="866"/>
        <v>0</v>
      </c>
      <c r="AE63" s="40">
        <f t="shared" si="866"/>
        <v>0</v>
      </c>
      <c r="AF63" s="40">
        <f t="shared" si="866"/>
        <v>0</v>
      </c>
      <c r="AG63" s="40">
        <f t="shared" si="866"/>
        <v>0</v>
      </c>
      <c r="AH63" s="41">
        <f t="shared" si="866"/>
        <v>0</v>
      </c>
      <c r="AI63" s="42">
        <f t="shared" si="866"/>
        <v>0</v>
      </c>
      <c r="AJ63" s="43">
        <f t="shared" si="866"/>
        <v>0</v>
      </c>
      <c r="AK63" s="195">
        <f t="shared" ref="AK63" si="867">IF($B61=$B55,COUNTIF(AM63:AS63,0),COUNTIF(AM64:AS64,0)+COUNTIF(AM64:AS64,""))</f>
        <v>7</v>
      </c>
      <c r="AL63" s="39">
        <f t="shared" ref="AL63:AS63" si="868">IF($B55=$B61,AL64+AL57,AL64)</f>
        <v>0</v>
      </c>
      <c r="AM63" s="40">
        <f t="shared" si="868"/>
        <v>0</v>
      </c>
      <c r="AN63" s="40">
        <f t="shared" si="868"/>
        <v>0</v>
      </c>
      <c r="AO63" s="40">
        <f t="shared" si="868"/>
        <v>0</v>
      </c>
      <c r="AP63" s="40">
        <f t="shared" si="868"/>
        <v>0</v>
      </c>
      <c r="AQ63" s="41">
        <f t="shared" si="868"/>
        <v>0</v>
      </c>
      <c r="AR63" s="42">
        <f t="shared" si="868"/>
        <v>0</v>
      </c>
      <c r="AS63" s="43">
        <f t="shared" si="868"/>
        <v>0</v>
      </c>
      <c r="AT63" s="195">
        <f t="shared" ref="AT63" si="869">IF($B61=$B55,COUNTIF(AV63:BB63,0),COUNTIF(AV64:BB64,0)+COUNTIF(AV64:BB64,""))</f>
        <v>7</v>
      </c>
      <c r="AU63" s="39">
        <f t="shared" ref="AU63:BB63" si="870">IF($B55=$B61,AU64+AU57,AU64)</f>
        <v>0</v>
      </c>
      <c r="AV63" s="40">
        <f t="shared" si="870"/>
        <v>0</v>
      </c>
      <c r="AW63" s="40">
        <f t="shared" si="870"/>
        <v>0</v>
      </c>
      <c r="AX63" s="40">
        <f t="shared" si="870"/>
        <v>0</v>
      </c>
      <c r="AY63" s="40">
        <f t="shared" si="870"/>
        <v>0</v>
      </c>
      <c r="AZ63" s="41">
        <f t="shared" si="870"/>
        <v>0</v>
      </c>
      <c r="BA63" s="42">
        <f t="shared" si="870"/>
        <v>0</v>
      </c>
      <c r="BB63" s="43">
        <f t="shared" si="870"/>
        <v>0</v>
      </c>
    </row>
    <row r="64" spans="1:54" ht="15.75" customHeight="1" x14ac:dyDescent="0.2">
      <c r="A64" s="1">
        <f t="shared" ref="A64" si="871">A61</f>
        <v>0</v>
      </c>
      <c r="B64" s="313">
        <f t="shared" ref="B64" si="872">B58+1</f>
        <v>8</v>
      </c>
      <c r="C64" s="314"/>
      <c r="D64" s="314"/>
      <c r="E64" s="314"/>
      <c r="F64" s="31"/>
      <c r="G64" s="183"/>
      <c r="H64" s="122">
        <f t="shared" ref="H64" si="873">5-COUNTIF(AU61,0)-COUNTIF(AL61,0)-COUNTIF(AC61,0)-COUNTIF(T61,0)-COUNTIF(K61,0)</f>
        <v>0</v>
      </c>
      <c r="I64" s="165">
        <f t="shared" si="830"/>
        <v>0</v>
      </c>
      <c r="J64" s="187">
        <f t="shared" ref="J64" si="874">IF($B61=$B55,J58+IF($F61&lt;&gt;$G61,(K61+$G63-$G62)/$F61,K61/$F61),IF($F61&lt;&gt;G61,(K61+$G63-$G62)/$F61,K61/$F61))</f>
        <v>0</v>
      </c>
      <c r="K64" s="7">
        <f t="shared" ref="K64:K65" si="875">SUM(L64:R64)</f>
        <v>0</v>
      </c>
      <c r="L64" s="26">
        <f t="shared" ref="L64:R64" si="876">L61</f>
        <v>0</v>
      </c>
      <c r="M64" s="26">
        <f t="shared" si="876"/>
        <v>0</v>
      </c>
      <c r="N64" s="26">
        <f t="shared" si="876"/>
        <v>0</v>
      </c>
      <c r="O64" s="26">
        <f t="shared" si="876"/>
        <v>0</v>
      </c>
      <c r="P64" s="26">
        <f t="shared" si="876"/>
        <v>0</v>
      </c>
      <c r="Q64" s="29">
        <f t="shared" si="876"/>
        <v>0</v>
      </c>
      <c r="R64" s="23">
        <f t="shared" si="876"/>
        <v>0</v>
      </c>
      <c r="S64" s="187">
        <f t="shared" ref="S64" si="877">IF($B61=$B55,S58+IF($F61&lt;&gt;$G61,(T61+$G63-$G62)/$F61,T61/$F61),IF($F61&lt;&gt;P61,(T61+$G63-$G62)/$F61,T61/$F61))</f>
        <v>0</v>
      </c>
      <c r="T64" s="7">
        <f t="shared" ref="T64:T65" si="878">SUM(U64:AA64)</f>
        <v>0</v>
      </c>
      <c r="U64" s="26">
        <f t="shared" ref="U64:AA64" si="879">U61</f>
        <v>0</v>
      </c>
      <c r="V64" s="26">
        <f t="shared" si="879"/>
        <v>0</v>
      </c>
      <c r="W64" s="26">
        <f t="shared" si="879"/>
        <v>0</v>
      </c>
      <c r="X64" s="26">
        <f t="shared" si="879"/>
        <v>0</v>
      </c>
      <c r="Y64" s="113">
        <f t="shared" si="879"/>
        <v>0</v>
      </c>
      <c r="Z64" s="29">
        <f t="shared" si="879"/>
        <v>0</v>
      </c>
      <c r="AA64" s="23">
        <f t="shared" si="879"/>
        <v>0</v>
      </c>
      <c r="AB64" s="187">
        <f t="shared" ref="AB64" si="880">IF($B61=$B55,AB58+IF($F61&lt;&gt;$G61,(AC61+$G63-$G62)/$F61,AC61/$F61),IF($F61&lt;&gt;Y61,(AC61+$G63-$G62)/$F61,AC61/$F61))</f>
        <v>0</v>
      </c>
      <c r="AC64" s="7">
        <f t="shared" ref="AC64:AC65" si="881">SUM(AD64:AJ64)</f>
        <v>0</v>
      </c>
      <c r="AD64" s="26">
        <f t="shared" ref="AD64:AJ64" si="882">AD61</f>
        <v>0</v>
      </c>
      <c r="AE64" s="26">
        <f t="shared" si="882"/>
        <v>0</v>
      </c>
      <c r="AF64" s="26">
        <f t="shared" si="882"/>
        <v>0</v>
      </c>
      <c r="AG64" s="26">
        <f t="shared" si="882"/>
        <v>0</v>
      </c>
      <c r="AH64" s="113">
        <f t="shared" si="882"/>
        <v>0</v>
      </c>
      <c r="AI64" s="29">
        <f t="shared" si="882"/>
        <v>0</v>
      </c>
      <c r="AJ64" s="23">
        <f t="shared" si="882"/>
        <v>0</v>
      </c>
      <c r="AK64" s="187">
        <f t="shared" ref="AK64" si="883">IF($B61=$B55,AK58+IF($F61&lt;&gt;$G61,(AL61+$G63-$G62)/$F61,AL61/$F61),IF($F61&lt;&gt;AH61,(AL61+$G63-$G62)/$F61,AL61/$F61))</f>
        <v>0</v>
      </c>
      <c r="AL64" s="7">
        <f t="shared" ref="AL64:AL65" si="884">SUM(AM64:AS64)</f>
        <v>0</v>
      </c>
      <c r="AM64" s="26">
        <f t="shared" ref="AM64:AS64" si="885">AM61</f>
        <v>0</v>
      </c>
      <c r="AN64" s="26">
        <f t="shared" si="885"/>
        <v>0</v>
      </c>
      <c r="AO64" s="26">
        <f t="shared" si="885"/>
        <v>0</v>
      </c>
      <c r="AP64" s="26">
        <f t="shared" si="885"/>
        <v>0</v>
      </c>
      <c r="AQ64" s="113">
        <f t="shared" si="885"/>
        <v>0</v>
      </c>
      <c r="AR64" s="29">
        <f t="shared" si="885"/>
        <v>0</v>
      </c>
      <c r="AS64" s="23">
        <f t="shared" si="885"/>
        <v>0</v>
      </c>
      <c r="AT64" s="187">
        <f t="shared" ref="AT64" si="886">IF($B61=$B55,AT58+IF($F61&lt;&gt;$G61,(AU61+$G63-$G62)/$F61,AU61/$F61),IF($F61&lt;&gt;AQ61,(AU61+$G63-$G62)/$F61,AU61/$F61))</f>
        <v>0</v>
      </c>
      <c r="AU64" s="7">
        <f t="shared" ref="AU64:AU65" si="887">SUM(AV64:BB64)</f>
        <v>0</v>
      </c>
      <c r="AV64" s="6">
        <f t="shared" ref="AV64" si="888">IF(SUM($AM$9:$AS$9)=SUM($AV$9:$BB$9),AV61,IF(AND(SUM($AV$9:$BB$9)&gt;42,SUM($AV$9:$BB$9)&lt;49),AV61,0))</f>
        <v>0</v>
      </c>
      <c r="AW64" s="6">
        <f t="shared" ref="AW64:BB64" si="889">IF(SUM($AM$9:$AS$9)=SUM($AV$9:$BB$9),AW61,IF(AND(SUM($AV$9:$BB$9)&gt;42,SUM($AV$9:$BB$9)&lt;49),AW61,0))</f>
        <v>0</v>
      </c>
      <c r="AX64" s="6">
        <f t="shared" si="889"/>
        <v>0</v>
      </c>
      <c r="AY64" s="6">
        <f t="shared" si="889"/>
        <v>0</v>
      </c>
      <c r="AZ64" s="26">
        <f t="shared" si="889"/>
        <v>0</v>
      </c>
      <c r="BA64" s="29">
        <f t="shared" si="889"/>
        <v>0</v>
      </c>
      <c r="BB64" s="23">
        <f t="shared" si="889"/>
        <v>0</v>
      </c>
    </row>
    <row r="65" spans="1:54" ht="15.75" customHeight="1" x14ac:dyDescent="0.2">
      <c r="A65" s="1">
        <f t="shared" ref="A65:A66" si="890">A64</f>
        <v>0</v>
      </c>
      <c r="B65" s="313"/>
      <c r="C65" s="314"/>
      <c r="D65" s="314"/>
      <c r="E65" s="314"/>
      <c r="F65" s="31"/>
      <c r="G65" s="183"/>
      <c r="H65" s="123">
        <f t="shared" ref="H65" si="891">IF($B61=$B55,H59+F65,$F65)</f>
        <v>0</v>
      </c>
      <c r="I65" s="165">
        <f t="shared" si="830"/>
        <v>0</v>
      </c>
      <c r="J65" s="141">
        <f t="shared" ref="J65" si="892">IF($H64=0,0,IF($B55=$B61,IF($H66&gt;0,$H66+J59,K61+J59),IF($H66&gt;0,$H66,K61)))</f>
        <v>0</v>
      </c>
      <c r="K65" s="7">
        <f t="shared" si="875"/>
        <v>0</v>
      </c>
      <c r="L65" s="6"/>
      <c r="M65" s="6"/>
      <c r="N65" s="6"/>
      <c r="O65" s="6"/>
      <c r="P65" s="26"/>
      <c r="Q65" s="29"/>
      <c r="R65" s="23"/>
      <c r="S65" s="141">
        <f t="shared" ref="S65" si="893">IF($H64=0,0,IF($B55=$B61,IF($H66&gt;0,$H66+S59,T61+S59),IF($H66&gt;0,$H66,T61)))</f>
        <v>0</v>
      </c>
      <c r="T65" s="7">
        <f t="shared" si="878"/>
        <v>0</v>
      </c>
      <c r="U65" s="6"/>
      <c r="V65" s="6"/>
      <c r="W65" s="6"/>
      <c r="X65" s="6"/>
      <c r="Y65" s="26"/>
      <c r="Z65" s="29"/>
      <c r="AA65" s="23"/>
      <c r="AB65" s="141">
        <f t="shared" ref="AB65" si="894">IF($H64=0,0,IF($B55=$B61,IF($H66&gt;0,$H66+AB59,AC61+AB59),IF($H66&gt;0,$H66,AC61)))</f>
        <v>0</v>
      </c>
      <c r="AC65" s="7">
        <f t="shared" si="881"/>
        <v>0</v>
      </c>
      <c r="AD65" s="6"/>
      <c r="AE65" s="6"/>
      <c r="AF65" s="6"/>
      <c r="AG65" s="6"/>
      <c r="AH65" s="26"/>
      <c r="AI65" s="29"/>
      <c r="AJ65" s="23"/>
      <c r="AK65" s="141">
        <f t="shared" ref="AK65" si="895">IF($H64=0,0,IF($B55=$B61,IF($H66&gt;0,$H66+AK59,AL61+AK59),IF($H66&gt;0,$H66,AL61)))</f>
        <v>0</v>
      </c>
      <c r="AL65" s="7">
        <f t="shared" si="884"/>
        <v>0</v>
      </c>
      <c r="AM65" s="6"/>
      <c r="AN65" s="6"/>
      <c r="AO65" s="6"/>
      <c r="AP65" s="6"/>
      <c r="AQ65" s="26"/>
      <c r="AR65" s="29"/>
      <c r="AS65" s="23"/>
      <c r="AT65" s="141">
        <f t="shared" ref="AT65" si="896">IF($H64=0,0,IF($B55=$B61,IF($H66&gt;0,$H66+AT59,AU61+AT59),IF($H66&gt;0,$H66,AU61)))</f>
        <v>0</v>
      </c>
      <c r="AU65" s="7">
        <f t="shared" si="887"/>
        <v>0</v>
      </c>
      <c r="AV65" s="6"/>
      <c r="AW65" s="6"/>
      <c r="AX65" s="6"/>
      <c r="AY65" s="6"/>
      <c r="AZ65" s="26"/>
      <c r="BA65" s="29"/>
      <c r="BB65" s="23"/>
    </row>
    <row r="66" spans="1:54" ht="18.75" customHeight="1" thickBot="1" x14ac:dyDescent="0.25">
      <c r="A66" s="1">
        <f t="shared" si="890"/>
        <v>0</v>
      </c>
      <c r="B66" s="323" t="str">
        <f>IF(B61="",Wydruk!$AE$6,IF(J62=0,Wydruk!$AE$7,IF(AND(G62&lt;G63,B61&lt;&gt;$B67),Wydruk!$AE$13,IF(AND($B61=$B55,$B61&lt;&gt;$B67),IF(OR(OR(J66&lt;4,J66&gt;5),OR(S66&lt;4,S66&gt;5),OR(AB66&lt;4,AB66&gt;5),OR(AK66&lt;4,AK66&gt;5),OR(AND(AT66&lt;4,AT66&gt;0),AT66&gt;5)),Wydruk!$AE$8,Wydruk!$AE$9),IF($B61=$B67,IF($F65&lt;&gt;0,Wydruk!$AE$12,Wydruk!$AE$10),IF(OR(OR(J62&lt;4,J62&gt;5),OR(S62&lt;4,S62&gt;5),OR(AB62&lt;4,AB62&gt;5),OR(AK62&lt;4,AK62&gt;5),OR(AND(AT62&lt;4,AT62&gt;0),AT62&gt;5)),Wydruk!$AE$8,Wydruk!$AE$11))))))</f>
        <v>Uzupełnij liczby godzin tygodniowego planu</v>
      </c>
      <c r="C66" s="324"/>
      <c r="D66" s="324"/>
      <c r="E66" s="324"/>
      <c r="F66" s="173">
        <f>kwiecień!F66</f>
        <v>0</v>
      </c>
      <c r="G66" s="184">
        <f>kwiecień!G66</f>
        <v>0</v>
      </c>
      <c r="H66" s="191">
        <f t="shared" ref="H66" si="897">IF(OR($G66=0,$F66=0,$G66="",$F66=""),0,$G66/$F66)</f>
        <v>0</v>
      </c>
      <c r="I66" s="193"/>
      <c r="J66" s="176">
        <f t="shared" ref="J66" si="898">IF($B55=$B61,IF(L61+L56&gt;0,1,0)+IF(M61+M56&gt;0,1,0)+IF(N61+N56&gt;0,1,0)+IF(O61+O56&gt;0,1,0)+IF(P61+P56&gt;0,1,0)+IF(Q61+Q56&gt;0,1,0)+IF(R61+R56&gt;0,1,0),J62)</f>
        <v>0</v>
      </c>
      <c r="K66" s="133">
        <f t="shared" ref="K66" si="899">IF(OR($B61=$B67,J66=0,(K62-Q66+O66)&lt;=0),0,(K62-Q66+O66)/J66)</f>
        <v>0</v>
      </c>
      <c r="L66" s="137">
        <f t="shared" ref="L66" si="900">IF(K66*(7-J63)&lt;=0,0,K66*(7-J63))</f>
        <v>0</v>
      </c>
      <c r="M66" s="311">
        <f t="shared" ref="M66" si="901">ROUND(IF(OR(K63-K66*(7-J63)+P66&lt;0,$B61=$B67,K66&lt;=0,K63=0),0,IF(K63-K66*(7-J63)+P66&gt;Q66-O66+P66,Q66-O66+P66,K63-K66*(7-J63)+P66)),1)</f>
        <v>0</v>
      </c>
      <c r="N66" s="312"/>
      <c r="O66" s="139">
        <f t="shared" ref="O66" si="902">IF(OR($B61=$B67,J62=0),0,IF($B61=$B55,J61,$F61))</f>
        <v>0</v>
      </c>
      <c r="P66" s="30">
        <f t="shared" ref="P66" si="903">IF(OR($B61=$B67,J66=0),0,$G63-$G62)</f>
        <v>0</v>
      </c>
      <c r="Q66" s="134">
        <f t="shared" ref="Q66" si="904">IF(OR($B61=$B67,J66=0),0,J65)</f>
        <v>0</v>
      </c>
      <c r="R66" s="138">
        <f t="shared" ref="R66" si="905">IF($B61=$B67,0,K63)</f>
        <v>0</v>
      </c>
      <c r="S66" s="176">
        <f t="shared" ref="S66" si="906">IF($B55=$B61,IF(U61+U56&gt;0,1,0)+IF(V61+V56&gt;0,1,0)+IF(W61+W56&gt;0,1,0)+IF(X61+X56&gt;0,1,0)+IF(Y61+Y56&gt;0,1,0)+IF(Z61+Z56&gt;0,1,0)+IF(AA61+AA56&gt;0,1,0),S62)</f>
        <v>0</v>
      </c>
      <c r="T66" s="133">
        <f t="shared" ref="T66" si="907">IF(OR($B61=$B67,S66=0,(T62-Z66+X66)&lt;=0),0,(T62-Z66+X66)/S66)</f>
        <v>0</v>
      </c>
      <c r="U66" s="137">
        <f t="shared" ref="U66" si="908">IF(T66*(7-S63)&lt;=0,0,T66*(7-S63))</f>
        <v>0</v>
      </c>
      <c r="V66" s="311">
        <f t="shared" ref="V66" si="909">ROUND(IF(OR(T63-T66*(7-S63)+Y66&lt;0,$B61=$B67,T66&lt;=0,T63=0),0,IF(T63-T66*(7-S63)+Y66&gt;Z66-X66+Y66,Z66-X66+Y66,T63-T66*(7-S63)+Y66)),1)</f>
        <v>0</v>
      </c>
      <c r="W66" s="312"/>
      <c r="X66" s="139">
        <f t="shared" ref="X66" si="910">IF(OR($B61=$B67,S62=0),0,IF($B61=$B55,S61,$F61))</f>
        <v>0</v>
      </c>
      <c r="Y66" s="30">
        <f t="shared" ref="Y66" si="911">IF(OR($B61=$B67,S66=0),0,$G63-$G62)</f>
        <v>0</v>
      </c>
      <c r="Z66" s="134">
        <f t="shared" ref="Z66" si="912">IF(OR($B61=$B67,S66=0),0,S65)</f>
        <v>0</v>
      </c>
      <c r="AA66" s="138">
        <f t="shared" ref="AA66" si="913">IF($B61=$B67,0,T63)</f>
        <v>0</v>
      </c>
      <c r="AB66" s="176">
        <f t="shared" ref="AB66" si="914">IF($B55=$B61,IF(AD61+AD56&gt;0,1,0)+IF(AE61+AE56&gt;0,1,0)+IF(AF61+AF56&gt;0,1,0)+IF(AG61+AG56&gt;0,1,0)+IF(AH61+AH56&gt;0,1,0)+IF(AI61+AI56&gt;0,1,0)+IF(AJ61+AJ56&gt;0,1,0),AB62)</f>
        <v>0</v>
      </c>
      <c r="AC66" s="133">
        <f t="shared" ref="AC66" si="915">IF(OR($B61=$B67,AB66=0,(AC62-AI66+AG66)&lt;=0),0,(AC62-AI66+AG66)/AB66)</f>
        <v>0</v>
      </c>
      <c r="AD66" s="137">
        <f t="shared" ref="AD66" si="916">IF(AC66*(7-AB63)&lt;=0,0,AC66*(7-AB63))</f>
        <v>0</v>
      </c>
      <c r="AE66" s="311">
        <f t="shared" ref="AE66" si="917">ROUND(IF(OR(AC63-AC66*(7-AB63)+AH66&lt;0,$B61=$B67,AC66&lt;=0,AC63=0),0,IF(AC63-AC66*(7-AB63)+AH66&gt;AI66-AG66+AH66,AI66-AG66+AH66,AC63-AC66*(7-AB63)+AH66)),1)</f>
        <v>0</v>
      </c>
      <c r="AF66" s="312"/>
      <c r="AG66" s="139">
        <f t="shared" ref="AG66" si="918">IF(OR($B61=$B67,AB62=0),0,IF($B61=$B55,AB61,$F61))</f>
        <v>0</v>
      </c>
      <c r="AH66" s="30">
        <f t="shared" ref="AH66" si="919">IF(OR($B61=$B67,AB66=0),0,$G63-$G62)</f>
        <v>0</v>
      </c>
      <c r="AI66" s="134">
        <f t="shared" ref="AI66" si="920">IF(OR($B61=$B67,AB66=0),0,AB65)</f>
        <v>0</v>
      </c>
      <c r="AJ66" s="138">
        <f t="shared" ref="AJ66" si="921">IF($B61=$B67,0,AC63)</f>
        <v>0</v>
      </c>
      <c r="AK66" s="176">
        <f t="shared" ref="AK66" si="922">IF($B55=$B61,IF(AM61+AM56&gt;0,1,0)+IF(AN61+AN56&gt;0,1,0)+IF(AO61+AO56&gt;0,1,0)+IF(AP61+AP56&gt;0,1,0)+IF(AQ61+AQ56&gt;0,1,0)+IF(AR61+AR56&gt;0,1,0)+IF(AS61+AS56&gt;0,1,0),AK62)</f>
        <v>0</v>
      </c>
      <c r="AL66" s="133">
        <f t="shared" ref="AL66" si="923">IF(OR($B61=$B67,AK66=0,(AL62-AR66+AP66)&lt;=0),0,(AL62-AR66+AP66)/AK66)</f>
        <v>0</v>
      </c>
      <c r="AM66" s="137">
        <f t="shared" ref="AM66" si="924">IF(AL66*(7-AK63)&lt;=0,0,AL66*(7-AK63))</f>
        <v>0</v>
      </c>
      <c r="AN66" s="311">
        <f t="shared" ref="AN66" si="925">ROUND(IF(OR(AL63-AL66*(7-AK63)+AQ66&lt;0,$B61=$B67,AL66&lt;=0,AL63=0),0,IF(AL63-AL66*(7-AK63)+AQ66&gt;AR66-AP66+AQ66,AR66-AP66+AQ66,AL63-AL66*(7-AK63)+AQ66)),1)</f>
        <v>0</v>
      </c>
      <c r="AO66" s="312"/>
      <c r="AP66" s="139">
        <f t="shared" ref="AP66" si="926">IF(OR($B61=$B67,AK62=0),0,IF($B61=$B55,AK61,$F61))</f>
        <v>0</v>
      </c>
      <c r="AQ66" s="30">
        <f t="shared" ref="AQ66" si="927">IF(OR($B61=$B67,AK66=0),0,$G63-$G62)</f>
        <v>0</v>
      </c>
      <c r="AR66" s="134">
        <f t="shared" ref="AR66" si="928">IF(OR($B61=$B67,AK66=0),0,AK65)</f>
        <v>0</v>
      </c>
      <c r="AS66" s="138">
        <f t="shared" ref="AS66" si="929">IF($B61=$B67,0,AL63)</f>
        <v>0</v>
      </c>
      <c r="AT66" s="176">
        <f t="shared" ref="AT66" si="930">IF($B55=$B61,IF(AV61+AV56&gt;0,1,0)+IF(AW61+AW56&gt;0,1,0)+IF(AX61+AX56&gt;0,1,0)+IF(AY61+AY56&gt;0,1,0)+IF(AZ61+AZ56&gt;0,1,0)+IF(BA61+BA56&gt;0,1,0)+IF(BB61+BB56&gt;0,1,0),AT62)</f>
        <v>0</v>
      </c>
      <c r="AU66" s="133">
        <f t="shared" ref="AU66" si="931">IF(OR($B61=$B67,AT66=0,(AU62-BA66+AY66)&lt;=0),0,(AU62-BA66+AY66)/AT66)</f>
        <v>0</v>
      </c>
      <c r="AV66" s="137">
        <f t="shared" ref="AV66" si="932">IF(AU66*(7-AT63)&lt;=0,0,AU66*(7-AT63))</f>
        <v>0</v>
      </c>
      <c r="AW66" s="311">
        <f t="shared" ref="AW66" si="933">ROUND(IF(OR(AU63-AU66*(7-AT63)+AZ66&lt;0,$B61=$B67,AU66&lt;=0,AU63=0),0,IF(AU63-AU66*(7-AT63)+AZ66&gt;BA66-AY66+AZ66,BA66-AY66+AZ66,AU63-AU66*(7-AT63)+AZ66)),1)</f>
        <v>0</v>
      </c>
      <c r="AX66" s="312"/>
      <c r="AY66" s="139">
        <f t="shared" ref="AY66" si="934">IF(OR($B61=$B67,AT62=0),0,IF($B61=$B55,AT61,$F61))</f>
        <v>0</v>
      </c>
      <c r="AZ66" s="30">
        <f t="shared" ref="AZ66" si="935">IF(OR($B61=$B67,AT66=0),0,$G63-$G62)</f>
        <v>0</v>
      </c>
      <c r="BA66" s="134">
        <f t="shared" ref="BA66" si="936">IF(OR($B61=$B67,AT66=0),0,AT65)</f>
        <v>0</v>
      </c>
      <c r="BB66" s="138">
        <f t="shared" ref="BB66" si="937">IF($B61=$B67,0,AU63)</f>
        <v>0</v>
      </c>
    </row>
    <row r="67" spans="1:54" ht="15.75" x14ac:dyDescent="0.2">
      <c r="A67" s="1">
        <f t="shared" ref="A67" si="938">IF(B67="","1. Niewypełnione",B67)</f>
        <v>0</v>
      </c>
      <c r="B67" s="320">
        <f>kwiecień!B67</f>
        <v>0</v>
      </c>
      <c r="C67" s="321">
        <f>kwiecień!C67</f>
        <v>0</v>
      </c>
      <c r="D67" s="321">
        <f>kwiecień!D67</f>
        <v>0</v>
      </c>
      <c r="E67" s="321">
        <f>kwiecień!E67</f>
        <v>0</v>
      </c>
      <c r="F67" s="177">
        <f>kwiecień!F67</f>
        <v>18</v>
      </c>
      <c r="G67" s="185">
        <f>kwiecień!G67</f>
        <v>18</v>
      </c>
      <c r="H67" s="177"/>
      <c r="I67" s="192">
        <f t="shared" ref="I67:I71" si="939">K67+T67+AC67+AL67+AU67</f>
        <v>0</v>
      </c>
      <c r="J67" s="186">
        <f t="shared" ref="J67" si="940">IF(OR($B67=$B73,J70=0),0,ROUND((K68+P72)/J70,0))</f>
        <v>0</v>
      </c>
      <c r="K67" s="51">
        <f t="shared" ref="K67:K68" si="941">SUM(L67:R67)</f>
        <v>0</v>
      </c>
      <c r="L67" s="52">
        <f>kwiecień!L67</f>
        <v>0</v>
      </c>
      <c r="M67" s="52">
        <f>kwiecień!M67</f>
        <v>0</v>
      </c>
      <c r="N67" s="52">
        <f>kwiecień!N67</f>
        <v>0</v>
      </c>
      <c r="O67" s="52">
        <f>kwiecień!O67</f>
        <v>0</v>
      </c>
      <c r="P67" s="53">
        <f>kwiecień!P67</f>
        <v>0</v>
      </c>
      <c r="Q67" s="54">
        <f>kwiecień!Q67</f>
        <v>0</v>
      </c>
      <c r="R67" s="55">
        <f>kwiecień!R67</f>
        <v>0</v>
      </c>
      <c r="S67" s="188">
        <f t="shared" ref="S67" si="942">IF(OR($B67=$B73,S70=0),0,ROUND((T68+Y72)/S70,0))</f>
        <v>0</v>
      </c>
      <c r="T67" s="51">
        <f t="shared" ref="T67:T68" si="943">SUM(U67:AA67)</f>
        <v>0</v>
      </c>
      <c r="U67" s="52">
        <f>kwiecień!U67</f>
        <v>0</v>
      </c>
      <c r="V67" s="52">
        <f>kwiecień!V67</f>
        <v>0</v>
      </c>
      <c r="W67" s="52">
        <f>kwiecień!W67</f>
        <v>0</v>
      </c>
      <c r="X67" s="52">
        <f>kwiecień!X67</f>
        <v>0</v>
      </c>
      <c r="Y67" s="53">
        <f>kwiecień!Y67</f>
        <v>0</v>
      </c>
      <c r="Z67" s="54">
        <f>kwiecień!Z67</f>
        <v>0</v>
      </c>
      <c r="AA67" s="55">
        <f>kwiecień!AA67</f>
        <v>0</v>
      </c>
      <c r="AB67" s="188">
        <f t="shared" ref="AB67" si="944">IF(OR($B67=$B73,AB70=0),0,ROUND((AC68+AH72)/AB70,0))</f>
        <v>0</v>
      </c>
      <c r="AC67" s="51">
        <f t="shared" ref="AC67:AC68" si="945">SUM(AD67:AJ67)</f>
        <v>0</v>
      </c>
      <c r="AD67" s="52">
        <f>kwiecień!AD67</f>
        <v>0</v>
      </c>
      <c r="AE67" s="52">
        <f>kwiecień!AE67</f>
        <v>0</v>
      </c>
      <c r="AF67" s="52">
        <f>kwiecień!AF67</f>
        <v>0</v>
      </c>
      <c r="AG67" s="52">
        <f>kwiecień!AG67</f>
        <v>0</v>
      </c>
      <c r="AH67" s="53">
        <f>kwiecień!AH67</f>
        <v>0</v>
      </c>
      <c r="AI67" s="54">
        <f>kwiecień!AI67</f>
        <v>0</v>
      </c>
      <c r="AJ67" s="55">
        <f>kwiecień!AJ67</f>
        <v>0</v>
      </c>
      <c r="AK67" s="188">
        <f t="shared" ref="AK67" si="946">IF(OR($B67=$B73,AK70=0),0,ROUND((AL68+AQ72)/AK70,0))</f>
        <v>0</v>
      </c>
      <c r="AL67" s="51">
        <f t="shared" ref="AL67:AL68" si="947">SUM(AM67:AS67)</f>
        <v>0</v>
      </c>
      <c r="AM67" s="52">
        <f>kwiecień!AM67</f>
        <v>0</v>
      </c>
      <c r="AN67" s="52">
        <f>kwiecień!AN67</f>
        <v>0</v>
      </c>
      <c r="AO67" s="52">
        <f>kwiecień!AO67</f>
        <v>0</v>
      </c>
      <c r="AP67" s="52">
        <f>kwiecień!AP67</f>
        <v>0</v>
      </c>
      <c r="AQ67" s="53">
        <f>kwiecień!AQ67</f>
        <v>0</v>
      </c>
      <c r="AR67" s="54">
        <f>kwiecień!AR67</f>
        <v>0</v>
      </c>
      <c r="AS67" s="55">
        <f>kwiecień!AS67</f>
        <v>0</v>
      </c>
      <c r="AT67" s="188">
        <f t="shared" ref="AT67" si="948">IF(OR($B67=$B73,AT70=0),0,ROUND((AU68+AZ72)/AT70,0))</f>
        <v>0</v>
      </c>
      <c r="AU67" s="51">
        <f t="shared" ref="AU67:AU68" si="949">SUM(AV67:BB67)</f>
        <v>0</v>
      </c>
      <c r="AV67" s="52">
        <f t="shared" ref="AV67" si="950">IF(SUM($AM$9:$AS$9)=SUM($AV$9:$BB$9),AM67,IF(AND(SUM($AV$9:$BB$9)&gt;42,SUM($AV$9:$BB$9)&lt;49),AM67,0))</f>
        <v>0</v>
      </c>
      <c r="AW67" s="52">
        <f t="shared" ref="AW67" si="951">IF(SUM($AM$9:$AS$9)=SUM($AV$9:$BB$9),AN67,IF(AND(SUM($AV$9:$BB$9)&gt;42,SUM($AV$9:$BB$9)&lt;49),AN67,0))</f>
        <v>0</v>
      </c>
      <c r="AX67" s="52">
        <f t="shared" ref="AX67" si="952">IF(SUM($AM$9:$AS$9)=SUM($AV$9:$BB$9),AO67,IF(AND(SUM($AV$9:$BB$9)&gt;42,SUM($AV$9:$BB$9)&lt;49),AO67,0))</f>
        <v>0</v>
      </c>
      <c r="AY67" s="52">
        <f t="shared" ref="AY67" si="953">IF(SUM($AM$9:$AS$9)=SUM($AV$9:$BB$9),AP67,IF(AND(SUM($AV$9:$BB$9)&gt;42,SUM($AV$9:$BB$9)&lt;49),AP67,0))</f>
        <v>0</v>
      </c>
      <c r="AZ67" s="53">
        <f t="shared" ref="AZ67" si="954">IF(SUM($AM$9:$AS$9)=SUM($AV$9:$BB$9),AQ67,IF(AND(SUM($AV$9:$BB$9)&gt;42,SUM($AV$9:$BB$9)&lt;49),AQ67,0))</f>
        <v>0</v>
      </c>
      <c r="BA67" s="54">
        <f t="shared" ref="BA67" si="955">IF(SUM($AM$9:$AS$9)=SUM($AV$9:$BB$9),AR67,IF(AND(SUM($AV$9:$BB$9)&gt;42,SUM($AV$9:$BB$9)&lt;49),AR67,0))</f>
        <v>0</v>
      </c>
      <c r="BB67" s="55">
        <f t="shared" ref="BB67" si="956">IF(SUM($AM$9:$AS$9)=SUM($AV$9:$BB$9),AS67,IF(AND(SUM($AV$9:$BB$9)&gt;42,SUM($AV$9:$BB$9)&lt;49),AS67,0))</f>
        <v>0</v>
      </c>
    </row>
    <row r="68" spans="1:54" ht="12.75" hidden="1" customHeight="1" x14ac:dyDescent="0.2">
      <c r="B68" s="93"/>
      <c r="C68" s="94"/>
      <c r="D68" s="95"/>
      <c r="E68" s="115"/>
      <c r="F68" s="140" t="b">
        <f t="shared" ref="F68" si="957">IF($B61=$B67,OR(F62,G67&lt;F67),G67&lt;F67)</f>
        <v>0</v>
      </c>
      <c r="G68" s="189">
        <f t="shared" ref="G68" si="958">IF(AND($B61=$B67,$B61&lt;&gt;"",$B61&lt;&gt;0),G67+G62,G67)</f>
        <v>18</v>
      </c>
      <c r="H68" s="120"/>
      <c r="I68" s="165">
        <f t="shared" si="939"/>
        <v>0</v>
      </c>
      <c r="J68" s="194">
        <f t="shared" ref="J68" si="959">7-COUNTIF(L67:R67,0)-COUNTIF(L67:R67,"")</f>
        <v>0</v>
      </c>
      <c r="K68" s="22">
        <f t="shared" si="941"/>
        <v>0</v>
      </c>
      <c r="L68" s="35">
        <f t="shared" ref="L68:R68" si="960">IF($B61=$B67,L67+L62,L67)</f>
        <v>0</v>
      </c>
      <c r="M68" s="35">
        <f t="shared" si="960"/>
        <v>0</v>
      </c>
      <c r="N68" s="35">
        <f t="shared" si="960"/>
        <v>0</v>
      </c>
      <c r="O68" s="35">
        <f t="shared" si="960"/>
        <v>0</v>
      </c>
      <c r="P68" s="36">
        <f t="shared" si="960"/>
        <v>0</v>
      </c>
      <c r="Q68" s="37">
        <f t="shared" si="960"/>
        <v>0</v>
      </c>
      <c r="R68" s="38">
        <f t="shared" si="960"/>
        <v>0</v>
      </c>
      <c r="S68" s="194">
        <f t="shared" ref="S68" si="961">7-COUNTIF(U67:AA67,0)-COUNTIF(U67:AA67,"")</f>
        <v>0</v>
      </c>
      <c r="T68" s="22">
        <f t="shared" si="943"/>
        <v>0</v>
      </c>
      <c r="U68" s="35">
        <f t="shared" ref="U68:AA68" si="962">IF($B61=$B67,U67+U62,U67)</f>
        <v>0</v>
      </c>
      <c r="V68" s="35">
        <f t="shared" si="962"/>
        <v>0</v>
      </c>
      <c r="W68" s="35">
        <f t="shared" si="962"/>
        <v>0</v>
      </c>
      <c r="X68" s="35">
        <f t="shared" si="962"/>
        <v>0</v>
      </c>
      <c r="Y68" s="36">
        <f t="shared" si="962"/>
        <v>0</v>
      </c>
      <c r="Z68" s="37">
        <f t="shared" si="962"/>
        <v>0</v>
      </c>
      <c r="AA68" s="38">
        <f t="shared" si="962"/>
        <v>0</v>
      </c>
      <c r="AB68" s="194">
        <f t="shared" ref="AB68" si="963">7-COUNTIF(AD67:AJ67,0)-COUNTIF(AD67:AJ67,"")</f>
        <v>0</v>
      </c>
      <c r="AC68" s="22">
        <f t="shared" si="945"/>
        <v>0</v>
      </c>
      <c r="AD68" s="35">
        <f t="shared" ref="AD68:AJ68" si="964">IF($B61=$B67,AD67+AD62,AD67)</f>
        <v>0</v>
      </c>
      <c r="AE68" s="35">
        <f t="shared" si="964"/>
        <v>0</v>
      </c>
      <c r="AF68" s="35">
        <f t="shared" si="964"/>
        <v>0</v>
      </c>
      <c r="AG68" s="35">
        <f t="shared" si="964"/>
        <v>0</v>
      </c>
      <c r="AH68" s="36">
        <f t="shared" si="964"/>
        <v>0</v>
      </c>
      <c r="AI68" s="37">
        <f t="shared" si="964"/>
        <v>0</v>
      </c>
      <c r="AJ68" s="38">
        <f t="shared" si="964"/>
        <v>0</v>
      </c>
      <c r="AK68" s="194">
        <f t="shared" ref="AK68" si="965">7-COUNTIF(AM67:AS67,0)-COUNTIF(AM67:AS67,"")</f>
        <v>0</v>
      </c>
      <c r="AL68" s="22">
        <f t="shared" si="947"/>
        <v>0</v>
      </c>
      <c r="AM68" s="35">
        <f t="shared" ref="AM68:AS68" si="966">IF($B61=$B67,AM67+AM62,AM67)</f>
        <v>0</v>
      </c>
      <c r="AN68" s="35">
        <f t="shared" si="966"/>
        <v>0</v>
      </c>
      <c r="AO68" s="35">
        <f t="shared" si="966"/>
        <v>0</v>
      </c>
      <c r="AP68" s="35">
        <f t="shared" si="966"/>
        <v>0</v>
      </c>
      <c r="AQ68" s="36">
        <f t="shared" si="966"/>
        <v>0</v>
      </c>
      <c r="AR68" s="37">
        <f t="shared" si="966"/>
        <v>0</v>
      </c>
      <c r="AS68" s="38">
        <f t="shared" si="966"/>
        <v>0</v>
      </c>
      <c r="AT68" s="194">
        <f t="shared" ref="AT68" si="967">7-COUNTIF(AV67:BB67,0)-COUNTIF(AV67:BB67,"")</f>
        <v>0</v>
      </c>
      <c r="AU68" s="22">
        <f t="shared" si="949"/>
        <v>0</v>
      </c>
      <c r="AV68" s="35">
        <f t="shared" ref="AV68:BB68" si="968">IF($B61=$B67,AV67+AV62,AV67)</f>
        <v>0</v>
      </c>
      <c r="AW68" s="35">
        <f t="shared" si="968"/>
        <v>0</v>
      </c>
      <c r="AX68" s="35">
        <f t="shared" si="968"/>
        <v>0</v>
      </c>
      <c r="AY68" s="35">
        <f t="shared" si="968"/>
        <v>0</v>
      </c>
      <c r="AZ68" s="36">
        <f t="shared" si="968"/>
        <v>0</v>
      </c>
      <c r="BA68" s="37">
        <f t="shared" si="968"/>
        <v>0</v>
      </c>
      <c r="BB68" s="38">
        <f t="shared" si="968"/>
        <v>0</v>
      </c>
    </row>
    <row r="69" spans="1:54" ht="15" hidden="1" customHeight="1" x14ac:dyDescent="0.2">
      <c r="B69" s="116"/>
      <c r="C69" s="117"/>
      <c r="D69" s="118"/>
      <c r="E69" s="119"/>
      <c r="F69" s="92"/>
      <c r="G69" s="190">
        <f t="shared" ref="G69" si="969">IF(AND($B61=$B67,$B61&lt;&gt;"",$B61&lt;&gt;0),F67+G63,F67)</f>
        <v>18</v>
      </c>
      <c r="H69" s="121"/>
      <c r="I69" s="165">
        <f t="shared" si="939"/>
        <v>0</v>
      </c>
      <c r="J69" s="195">
        <f t="shared" ref="J69" si="970">IF($B67=$B61,COUNTIF(L69:R69,0),COUNTIF(L70:R70,0)+COUNTIF(L70:R70,""))</f>
        <v>7</v>
      </c>
      <c r="K69" s="39">
        <f t="shared" ref="K69:R69" si="971">IF($B61=$B67,K70+K63,K70)</f>
        <v>0</v>
      </c>
      <c r="L69" s="40">
        <f t="shared" si="971"/>
        <v>0</v>
      </c>
      <c r="M69" s="40">
        <f t="shared" si="971"/>
        <v>0</v>
      </c>
      <c r="N69" s="40">
        <f t="shared" si="971"/>
        <v>0</v>
      </c>
      <c r="O69" s="40">
        <f t="shared" si="971"/>
        <v>0</v>
      </c>
      <c r="P69" s="41">
        <f t="shared" si="971"/>
        <v>0</v>
      </c>
      <c r="Q69" s="42">
        <f t="shared" si="971"/>
        <v>0</v>
      </c>
      <c r="R69" s="43">
        <f t="shared" si="971"/>
        <v>0</v>
      </c>
      <c r="S69" s="195">
        <f t="shared" ref="S69" si="972">IF($B67=$B61,COUNTIF(U69:AA69,0),COUNTIF(U70:AA70,0)+COUNTIF(U70:AA70,""))</f>
        <v>7</v>
      </c>
      <c r="T69" s="39">
        <f t="shared" ref="T69:AA69" si="973">IF($B61=$B67,T70+T63,T70)</f>
        <v>0</v>
      </c>
      <c r="U69" s="40">
        <f t="shared" si="973"/>
        <v>0</v>
      </c>
      <c r="V69" s="40">
        <f t="shared" si="973"/>
        <v>0</v>
      </c>
      <c r="W69" s="40">
        <f t="shared" si="973"/>
        <v>0</v>
      </c>
      <c r="X69" s="40">
        <f t="shared" si="973"/>
        <v>0</v>
      </c>
      <c r="Y69" s="41">
        <f t="shared" si="973"/>
        <v>0</v>
      </c>
      <c r="Z69" s="42">
        <f t="shared" si="973"/>
        <v>0</v>
      </c>
      <c r="AA69" s="43">
        <f t="shared" si="973"/>
        <v>0</v>
      </c>
      <c r="AB69" s="195">
        <f t="shared" ref="AB69" si="974">IF($B67=$B61,COUNTIF(AD69:AJ69,0),COUNTIF(AD70:AJ70,0)+COUNTIF(AD70:AJ70,""))</f>
        <v>7</v>
      </c>
      <c r="AC69" s="39">
        <f t="shared" ref="AC69:AJ69" si="975">IF($B61=$B67,AC70+AC63,AC70)</f>
        <v>0</v>
      </c>
      <c r="AD69" s="40">
        <f t="shared" si="975"/>
        <v>0</v>
      </c>
      <c r="AE69" s="40">
        <f t="shared" si="975"/>
        <v>0</v>
      </c>
      <c r="AF69" s="40">
        <f t="shared" si="975"/>
        <v>0</v>
      </c>
      <c r="AG69" s="40">
        <f t="shared" si="975"/>
        <v>0</v>
      </c>
      <c r="AH69" s="41">
        <f t="shared" si="975"/>
        <v>0</v>
      </c>
      <c r="AI69" s="42">
        <f t="shared" si="975"/>
        <v>0</v>
      </c>
      <c r="AJ69" s="43">
        <f t="shared" si="975"/>
        <v>0</v>
      </c>
      <c r="AK69" s="195">
        <f t="shared" ref="AK69" si="976">IF($B67=$B61,COUNTIF(AM69:AS69,0),COUNTIF(AM70:AS70,0)+COUNTIF(AM70:AS70,""))</f>
        <v>7</v>
      </c>
      <c r="AL69" s="39">
        <f t="shared" ref="AL69:AS69" si="977">IF($B61=$B67,AL70+AL63,AL70)</f>
        <v>0</v>
      </c>
      <c r="AM69" s="40">
        <f t="shared" si="977"/>
        <v>0</v>
      </c>
      <c r="AN69" s="40">
        <f t="shared" si="977"/>
        <v>0</v>
      </c>
      <c r="AO69" s="40">
        <f t="shared" si="977"/>
        <v>0</v>
      </c>
      <c r="AP69" s="40">
        <f t="shared" si="977"/>
        <v>0</v>
      </c>
      <c r="AQ69" s="41">
        <f t="shared" si="977"/>
        <v>0</v>
      </c>
      <c r="AR69" s="42">
        <f t="shared" si="977"/>
        <v>0</v>
      </c>
      <c r="AS69" s="43">
        <f t="shared" si="977"/>
        <v>0</v>
      </c>
      <c r="AT69" s="195">
        <f t="shared" ref="AT69" si="978">IF($B67=$B61,COUNTIF(AV69:BB69,0),COUNTIF(AV70:BB70,0)+COUNTIF(AV70:BB70,""))</f>
        <v>7</v>
      </c>
      <c r="AU69" s="39">
        <f t="shared" ref="AU69:BB69" si="979">IF($B61=$B67,AU70+AU63,AU70)</f>
        <v>0</v>
      </c>
      <c r="AV69" s="40">
        <f t="shared" si="979"/>
        <v>0</v>
      </c>
      <c r="AW69" s="40">
        <f t="shared" si="979"/>
        <v>0</v>
      </c>
      <c r="AX69" s="40">
        <f t="shared" si="979"/>
        <v>0</v>
      </c>
      <c r="AY69" s="40">
        <f t="shared" si="979"/>
        <v>0</v>
      </c>
      <c r="AZ69" s="41">
        <f t="shared" si="979"/>
        <v>0</v>
      </c>
      <c r="BA69" s="42">
        <f t="shared" si="979"/>
        <v>0</v>
      </c>
      <c r="BB69" s="43">
        <f t="shared" si="979"/>
        <v>0</v>
      </c>
    </row>
    <row r="70" spans="1:54" ht="15.75" customHeight="1" x14ac:dyDescent="0.2">
      <c r="A70" s="1">
        <f t="shared" ref="A70" si="980">A67</f>
        <v>0</v>
      </c>
      <c r="B70" s="313">
        <f t="shared" ref="B70" si="981">B64+1</f>
        <v>9</v>
      </c>
      <c r="C70" s="314"/>
      <c r="D70" s="314"/>
      <c r="E70" s="314"/>
      <c r="F70" s="31"/>
      <c r="G70" s="183"/>
      <c r="H70" s="122">
        <f t="shared" ref="H70" si="982">5-COUNTIF(AU67,0)-COUNTIF(AL67,0)-COUNTIF(AC67,0)-COUNTIF(T67,0)-COUNTIF(K67,0)</f>
        <v>0</v>
      </c>
      <c r="I70" s="165">
        <f t="shared" si="939"/>
        <v>0</v>
      </c>
      <c r="J70" s="187">
        <f t="shared" ref="J70" si="983">IF($B67=$B61,J64+IF($F67&lt;&gt;$G67,(K67+$G69-$G68)/$F67,K67/$F67),IF($F67&lt;&gt;G67,(K67+$G69-$G68)/$F67,K67/$F67))</f>
        <v>0</v>
      </c>
      <c r="K70" s="7">
        <f t="shared" ref="K70:K71" si="984">SUM(L70:R70)</f>
        <v>0</v>
      </c>
      <c r="L70" s="26">
        <f t="shared" ref="L70:R70" si="985">L67</f>
        <v>0</v>
      </c>
      <c r="M70" s="26">
        <f t="shared" si="985"/>
        <v>0</v>
      </c>
      <c r="N70" s="26">
        <f t="shared" si="985"/>
        <v>0</v>
      </c>
      <c r="O70" s="26">
        <f t="shared" si="985"/>
        <v>0</v>
      </c>
      <c r="P70" s="26">
        <f t="shared" si="985"/>
        <v>0</v>
      </c>
      <c r="Q70" s="29">
        <f t="shared" si="985"/>
        <v>0</v>
      </c>
      <c r="R70" s="23">
        <f t="shared" si="985"/>
        <v>0</v>
      </c>
      <c r="S70" s="187">
        <f t="shared" ref="S70" si="986">IF($B67=$B61,S64+IF($F67&lt;&gt;$G67,(T67+$G69-$G68)/$F67,T67/$F67),IF($F67&lt;&gt;P67,(T67+$G69-$G68)/$F67,T67/$F67))</f>
        <v>0</v>
      </c>
      <c r="T70" s="7">
        <f t="shared" ref="T70:T71" si="987">SUM(U70:AA70)</f>
        <v>0</v>
      </c>
      <c r="U70" s="26">
        <f t="shared" ref="U70:AA70" si="988">U67</f>
        <v>0</v>
      </c>
      <c r="V70" s="26">
        <f t="shared" si="988"/>
        <v>0</v>
      </c>
      <c r="W70" s="26">
        <f t="shared" si="988"/>
        <v>0</v>
      </c>
      <c r="X70" s="26">
        <f t="shared" si="988"/>
        <v>0</v>
      </c>
      <c r="Y70" s="113">
        <f t="shared" si="988"/>
        <v>0</v>
      </c>
      <c r="Z70" s="29">
        <f t="shared" si="988"/>
        <v>0</v>
      </c>
      <c r="AA70" s="23">
        <f t="shared" si="988"/>
        <v>0</v>
      </c>
      <c r="AB70" s="187">
        <f t="shared" ref="AB70" si="989">IF($B67=$B61,AB64+IF($F67&lt;&gt;$G67,(AC67+$G69-$G68)/$F67,AC67/$F67),IF($F67&lt;&gt;Y67,(AC67+$G69-$G68)/$F67,AC67/$F67))</f>
        <v>0</v>
      </c>
      <c r="AC70" s="7">
        <f t="shared" ref="AC70:AC71" si="990">SUM(AD70:AJ70)</f>
        <v>0</v>
      </c>
      <c r="AD70" s="26">
        <f t="shared" ref="AD70:AJ70" si="991">AD67</f>
        <v>0</v>
      </c>
      <c r="AE70" s="26">
        <f t="shared" si="991"/>
        <v>0</v>
      </c>
      <c r="AF70" s="26">
        <f t="shared" si="991"/>
        <v>0</v>
      </c>
      <c r="AG70" s="26">
        <f t="shared" si="991"/>
        <v>0</v>
      </c>
      <c r="AH70" s="113">
        <f t="shared" si="991"/>
        <v>0</v>
      </c>
      <c r="AI70" s="29">
        <f t="shared" si="991"/>
        <v>0</v>
      </c>
      <c r="AJ70" s="23">
        <f t="shared" si="991"/>
        <v>0</v>
      </c>
      <c r="AK70" s="187">
        <f t="shared" ref="AK70" si="992">IF($B67=$B61,AK64+IF($F67&lt;&gt;$G67,(AL67+$G69-$G68)/$F67,AL67/$F67),IF($F67&lt;&gt;AH67,(AL67+$G69-$G68)/$F67,AL67/$F67))</f>
        <v>0</v>
      </c>
      <c r="AL70" s="7">
        <f t="shared" ref="AL70:AL71" si="993">SUM(AM70:AS70)</f>
        <v>0</v>
      </c>
      <c r="AM70" s="26">
        <f t="shared" ref="AM70:AS70" si="994">AM67</f>
        <v>0</v>
      </c>
      <c r="AN70" s="26">
        <f t="shared" si="994"/>
        <v>0</v>
      </c>
      <c r="AO70" s="26">
        <f t="shared" si="994"/>
        <v>0</v>
      </c>
      <c r="AP70" s="26">
        <f t="shared" si="994"/>
        <v>0</v>
      </c>
      <c r="AQ70" s="113">
        <f t="shared" si="994"/>
        <v>0</v>
      </c>
      <c r="AR70" s="29">
        <f t="shared" si="994"/>
        <v>0</v>
      </c>
      <c r="AS70" s="23">
        <f t="shared" si="994"/>
        <v>0</v>
      </c>
      <c r="AT70" s="187">
        <f t="shared" ref="AT70" si="995">IF($B67=$B61,AT64+IF($F67&lt;&gt;$G67,(AU67+$G69-$G68)/$F67,AU67/$F67),IF($F67&lt;&gt;AQ67,(AU67+$G69-$G68)/$F67,AU67/$F67))</f>
        <v>0</v>
      </c>
      <c r="AU70" s="7">
        <f t="shared" ref="AU70:AU71" si="996">SUM(AV70:BB70)</f>
        <v>0</v>
      </c>
      <c r="AV70" s="6">
        <f t="shared" ref="AV70" si="997">IF(SUM($AM$9:$AS$9)=SUM($AV$9:$BB$9),AV67,IF(AND(SUM($AV$9:$BB$9)&gt;42,SUM($AV$9:$BB$9)&lt;49),AV67,0))</f>
        <v>0</v>
      </c>
      <c r="AW70" s="6">
        <f t="shared" ref="AW70:BB70" si="998">IF(SUM($AM$9:$AS$9)=SUM($AV$9:$BB$9),AW67,IF(AND(SUM($AV$9:$BB$9)&gt;42,SUM($AV$9:$BB$9)&lt;49),AW67,0))</f>
        <v>0</v>
      </c>
      <c r="AX70" s="6">
        <f t="shared" si="998"/>
        <v>0</v>
      </c>
      <c r="AY70" s="6">
        <f t="shared" si="998"/>
        <v>0</v>
      </c>
      <c r="AZ70" s="26">
        <f t="shared" si="998"/>
        <v>0</v>
      </c>
      <c r="BA70" s="29">
        <f t="shared" si="998"/>
        <v>0</v>
      </c>
      <c r="BB70" s="23">
        <f t="shared" si="998"/>
        <v>0</v>
      </c>
    </row>
    <row r="71" spans="1:54" ht="15.75" customHeight="1" x14ac:dyDescent="0.2">
      <c r="A71" s="1">
        <f t="shared" ref="A71:A72" si="999">A70</f>
        <v>0</v>
      </c>
      <c r="B71" s="313"/>
      <c r="C71" s="314"/>
      <c r="D71" s="314"/>
      <c r="E71" s="314"/>
      <c r="F71" s="31"/>
      <c r="G71" s="183"/>
      <c r="H71" s="123">
        <f t="shared" ref="H71" si="1000">IF($B67=$B61,H65+F71,$F71)</f>
        <v>0</v>
      </c>
      <c r="I71" s="165">
        <f t="shared" si="939"/>
        <v>0</v>
      </c>
      <c r="J71" s="141">
        <f t="shared" ref="J71" si="1001">IF($H70=0,0,IF($B61=$B67,IF($H72&gt;0,$H72+J65,K67+J65),IF($H72&gt;0,$H72,K67)))</f>
        <v>0</v>
      </c>
      <c r="K71" s="7">
        <f t="shared" si="984"/>
        <v>0</v>
      </c>
      <c r="L71" s="6"/>
      <c r="M71" s="6"/>
      <c r="N71" s="6"/>
      <c r="O71" s="6"/>
      <c r="P71" s="26"/>
      <c r="Q71" s="29"/>
      <c r="R71" s="23"/>
      <c r="S71" s="141">
        <f t="shared" ref="S71" si="1002">IF($H70=0,0,IF($B61=$B67,IF($H72&gt;0,$H72+S65,T67+S65),IF($H72&gt;0,$H72,T67)))</f>
        <v>0</v>
      </c>
      <c r="T71" s="7">
        <f t="shared" si="987"/>
        <v>0</v>
      </c>
      <c r="U71" s="6"/>
      <c r="V71" s="6"/>
      <c r="W71" s="6"/>
      <c r="X71" s="6"/>
      <c r="Y71" s="26"/>
      <c r="Z71" s="29"/>
      <c r="AA71" s="23"/>
      <c r="AB71" s="141">
        <f t="shared" ref="AB71" si="1003">IF($H70=0,0,IF($B61=$B67,IF($H72&gt;0,$H72+AB65,AC67+AB65),IF($H72&gt;0,$H72,AC67)))</f>
        <v>0</v>
      </c>
      <c r="AC71" s="7">
        <f t="shared" si="990"/>
        <v>0</v>
      </c>
      <c r="AD71" s="6"/>
      <c r="AE71" s="6"/>
      <c r="AF71" s="6"/>
      <c r="AG71" s="6"/>
      <c r="AH71" s="26"/>
      <c r="AI71" s="29"/>
      <c r="AJ71" s="23"/>
      <c r="AK71" s="141">
        <f t="shared" ref="AK71" si="1004">IF($H70=0,0,IF($B61=$B67,IF($H72&gt;0,$H72+AK65,AL67+AK65),IF($H72&gt;0,$H72,AL67)))</f>
        <v>0</v>
      </c>
      <c r="AL71" s="7">
        <f t="shared" si="993"/>
        <v>0</v>
      </c>
      <c r="AM71" s="6"/>
      <c r="AN71" s="6"/>
      <c r="AO71" s="6"/>
      <c r="AP71" s="6"/>
      <c r="AQ71" s="26"/>
      <c r="AR71" s="29"/>
      <c r="AS71" s="23"/>
      <c r="AT71" s="141">
        <f t="shared" ref="AT71" si="1005">IF($H70=0,0,IF($B61=$B67,IF($H72&gt;0,$H72+AT65,AU67+AT65),IF($H72&gt;0,$H72,AU67)))</f>
        <v>0</v>
      </c>
      <c r="AU71" s="7">
        <f t="shared" si="996"/>
        <v>0</v>
      </c>
      <c r="AV71" s="6"/>
      <c r="AW71" s="6"/>
      <c r="AX71" s="6"/>
      <c r="AY71" s="6"/>
      <c r="AZ71" s="26"/>
      <c r="BA71" s="29"/>
      <c r="BB71" s="23"/>
    </row>
    <row r="72" spans="1:54" ht="18.75" customHeight="1" thickBot="1" x14ac:dyDescent="0.25">
      <c r="A72" s="1">
        <f t="shared" si="999"/>
        <v>0</v>
      </c>
      <c r="B72" s="323" t="str">
        <f>IF(B67="",Wydruk!$AE$6,IF(J68=0,Wydruk!$AE$7,IF(AND(G68&lt;G69,B67&lt;&gt;$B73),Wydruk!$AE$13,IF(AND($B67=$B61,$B67&lt;&gt;$B73),IF(OR(OR(J72&lt;4,J72&gt;5),OR(S72&lt;4,S72&gt;5),OR(AB72&lt;4,AB72&gt;5),OR(AK72&lt;4,AK72&gt;5),OR(AND(AT72&lt;4,AT72&gt;0),AT72&gt;5)),Wydruk!$AE$8,Wydruk!$AE$9),IF($B67=$B73,IF($F71&lt;&gt;0,Wydruk!$AE$12,Wydruk!$AE$10),IF(OR(OR(J68&lt;4,J68&gt;5),OR(S68&lt;4,S68&gt;5),OR(AB68&lt;4,AB68&gt;5),OR(AK68&lt;4,AK68&gt;5),OR(AND(AT68&lt;4,AT68&gt;0),AT68&gt;5)),Wydruk!$AE$8,Wydruk!$AE$11))))))</f>
        <v>Uzupełnij liczby godzin tygodniowego planu</v>
      </c>
      <c r="C72" s="324"/>
      <c r="D72" s="324"/>
      <c r="E72" s="324"/>
      <c r="F72" s="173">
        <f>kwiecień!F72</f>
        <v>0</v>
      </c>
      <c r="G72" s="184">
        <f>kwiecień!G72</f>
        <v>0</v>
      </c>
      <c r="H72" s="191">
        <f t="shared" ref="H72" si="1006">IF(OR($G72=0,$F72=0,$G72="",$F72=""),0,$G72/$F72)</f>
        <v>0</v>
      </c>
      <c r="I72" s="193"/>
      <c r="J72" s="176">
        <f t="shared" ref="J72" si="1007">IF($B61=$B67,IF(L67+L62&gt;0,1,0)+IF(M67+M62&gt;0,1,0)+IF(N67+N62&gt;0,1,0)+IF(O67+O62&gt;0,1,0)+IF(P67+P62&gt;0,1,0)+IF(Q67+Q62&gt;0,1,0)+IF(R67+R62&gt;0,1,0),J68)</f>
        <v>0</v>
      </c>
      <c r="K72" s="133">
        <f t="shared" ref="K72" si="1008">IF(OR($B67=$B73,J72=0,(K68-Q72+O72)&lt;=0),0,(K68-Q72+O72)/J72)</f>
        <v>0</v>
      </c>
      <c r="L72" s="137">
        <f t="shared" ref="L72" si="1009">IF(K72*(7-J69)&lt;=0,0,K72*(7-J69))</f>
        <v>0</v>
      </c>
      <c r="M72" s="311">
        <f t="shared" ref="M72" si="1010">ROUND(IF(OR(K69-K72*(7-J69)+P72&lt;0,$B67=$B73,K72&lt;=0,K69=0),0,IF(K69-K72*(7-J69)+P72&gt;Q72-O72+P72,Q72-O72+P72,K69-K72*(7-J69)+P72)),1)</f>
        <v>0</v>
      </c>
      <c r="N72" s="312"/>
      <c r="O72" s="139">
        <f t="shared" ref="O72" si="1011">IF(OR($B67=$B73,J68=0),0,IF($B67=$B61,J67,$F67))</f>
        <v>0</v>
      </c>
      <c r="P72" s="30">
        <f t="shared" ref="P72" si="1012">IF(OR($B67=$B73,J72=0),0,$G69-$G68)</f>
        <v>0</v>
      </c>
      <c r="Q72" s="134">
        <f t="shared" ref="Q72" si="1013">IF(OR($B67=$B73,J72=0),0,J71)</f>
        <v>0</v>
      </c>
      <c r="R72" s="138">
        <f t="shared" ref="R72" si="1014">IF($B67=$B73,0,K69)</f>
        <v>0</v>
      </c>
      <c r="S72" s="176">
        <f t="shared" ref="S72" si="1015">IF($B61=$B67,IF(U67+U62&gt;0,1,0)+IF(V67+V62&gt;0,1,0)+IF(W67+W62&gt;0,1,0)+IF(X67+X62&gt;0,1,0)+IF(Y67+Y62&gt;0,1,0)+IF(Z67+Z62&gt;0,1,0)+IF(AA67+AA62&gt;0,1,0),S68)</f>
        <v>0</v>
      </c>
      <c r="T72" s="133">
        <f t="shared" ref="T72" si="1016">IF(OR($B67=$B73,S72=0,(T68-Z72+X72)&lt;=0),0,(T68-Z72+X72)/S72)</f>
        <v>0</v>
      </c>
      <c r="U72" s="137">
        <f t="shared" ref="U72" si="1017">IF(T72*(7-S69)&lt;=0,0,T72*(7-S69))</f>
        <v>0</v>
      </c>
      <c r="V72" s="311">
        <f t="shared" ref="V72" si="1018">ROUND(IF(OR(T69-T72*(7-S69)+Y72&lt;0,$B67=$B73,T72&lt;=0,T69=0),0,IF(T69-T72*(7-S69)+Y72&gt;Z72-X72+Y72,Z72-X72+Y72,T69-T72*(7-S69)+Y72)),1)</f>
        <v>0</v>
      </c>
      <c r="W72" s="312"/>
      <c r="X72" s="139">
        <f t="shared" ref="X72" si="1019">IF(OR($B67=$B73,S68=0),0,IF($B67=$B61,S67,$F67))</f>
        <v>0</v>
      </c>
      <c r="Y72" s="30">
        <f t="shared" ref="Y72" si="1020">IF(OR($B67=$B73,S72=0),0,$G69-$G68)</f>
        <v>0</v>
      </c>
      <c r="Z72" s="134">
        <f t="shared" ref="Z72" si="1021">IF(OR($B67=$B73,S72=0),0,S71)</f>
        <v>0</v>
      </c>
      <c r="AA72" s="138">
        <f t="shared" ref="AA72" si="1022">IF($B67=$B73,0,T69)</f>
        <v>0</v>
      </c>
      <c r="AB72" s="176">
        <f t="shared" ref="AB72" si="1023">IF($B61=$B67,IF(AD67+AD62&gt;0,1,0)+IF(AE67+AE62&gt;0,1,0)+IF(AF67+AF62&gt;0,1,0)+IF(AG67+AG62&gt;0,1,0)+IF(AH67+AH62&gt;0,1,0)+IF(AI67+AI62&gt;0,1,0)+IF(AJ67+AJ62&gt;0,1,0),AB68)</f>
        <v>0</v>
      </c>
      <c r="AC72" s="133">
        <f t="shared" ref="AC72" si="1024">IF(OR($B67=$B73,AB72=0,(AC68-AI72+AG72)&lt;=0),0,(AC68-AI72+AG72)/AB72)</f>
        <v>0</v>
      </c>
      <c r="AD72" s="137">
        <f t="shared" ref="AD72" si="1025">IF(AC72*(7-AB69)&lt;=0,0,AC72*(7-AB69))</f>
        <v>0</v>
      </c>
      <c r="AE72" s="311">
        <f t="shared" ref="AE72" si="1026">ROUND(IF(OR(AC69-AC72*(7-AB69)+AH72&lt;0,$B67=$B73,AC72&lt;=0,AC69=0),0,IF(AC69-AC72*(7-AB69)+AH72&gt;AI72-AG72+AH72,AI72-AG72+AH72,AC69-AC72*(7-AB69)+AH72)),1)</f>
        <v>0</v>
      </c>
      <c r="AF72" s="312"/>
      <c r="AG72" s="139">
        <f t="shared" ref="AG72" si="1027">IF(OR($B67=$B73,AB68=0),0,IF($B67=$B61,AB67,$F67))</f>
        <v>0</v>
      </c>
      <c r="AH72" s="30">
        <f t="shared" ref="AH72" si="1028">IF(OR($B67=$B73,AB72=0),0,$G69-$G68)</f>
        <v>0</v>
      </c>
      <c r="AI72" s="134">
        <f t="shared" ref="AI72" si="1029">IF(OR($B67=$B73,AB72=0),0,AB71)</f>
        <v>0</v>
      </c>
      <c r="AJ72" s="138">
        <f t="shared" ref="AJ72" si="1030">IF($B67=$B73,0,AC69)</f>
        <v>0</v>
      </c>
      <c r="AK72" s="176">
        <f t="shared" ref="AK72" si="1031">IF($B61=$B67,IF(AM67+AM62&gt;0,1,0)+IF(AN67+AN62&gt;0,1,0)+IF(AO67+AO62&gt;0,1,0)+IF(AP67+AP62&gt;0,1,0)+IF(AQ67+AQ62&gt;0,1,0)+IF(AR67+AR62&gt;0,1,0)+IF(AS67+AS62&gt;0,1,0),AK68)</f>
        <v>0</v>
      </c>
      <c r="AL72" s="133">
        <f t="shared" ref="AL72" si="1032">IF(OR($B67=$B73,AK72=0,(AL68-AR72+AP72)&lt;=0),0,(AL68-AR72+AP72)/AK72)</f>
        <v>0</v>
      </c>
      <c r="AM72" s="137">
        <f t="shared" ref="AM72" si="1033">IF(AL72*(7-AK69)&lt;=0,0,AL72*(7-AK69))</f>
        <v>0</v>
      </c>
      <c r="AN72" s="311">
        <f t="shared" ref="AN72" si="1034">ROUND(IF(OR(AL69-AL72*(7-AK69)+AQ72&lt;0,$B67=$B73,AL72&lt;=0,AL69=0),0,IF(AL69-AL72*(7-AK69)+AQ72&gt;AR72-AP72+AQ72,AR72-AP72+AQ72,AL69-AL72*(7-AK69)+AQ72)),1)</f>
        <v>0</v>
      </c>
      <c r="AO72" s="312"/>
      <c r="AP72" s="139">
        <f t="shared" ref="AP72" si="1035">IF(OR($B67=$B73,AK68=0),0,IF($B67=$B61,AK67,$F67))</f>
        <v>0</v>
      </c>
      <c r="AQ72" s="30">
        <f t="shared" ref="AQ72" si="1036">IF(OR($B67=$B73,AK72=0),0,$G69-$G68)</f>
        <v>0</v>
      </c>
      <c r="AR72" s="134">
        <f t="shared" ref="AR72" si="1037">IF(OR($B67=$B73,AK72=0),0,AK71)</f>
        <v>0</v>
      </c>
      <c r="AS72" s="138">
        <f t="shared" ref="AS72" si="1038">IF($B67=$B73,0,AL69)</f>
        <v>0</v>
      </c>
      <c r="AT72" s="176">
        <f t="shared" ref="AT72" si="1039">IF($B61=$B67,IF(AV67+AV62&gt;0,1,0)+IF(AW67+AW62&gt;0,1,0)+IF(AX67+AX62&gt;0,1,0)+IF(AY67+AY62&gt;0,1,0)+IF(AZ67+AZ62&gt;0,1,0)+IF(BA67+BA62&gt;0,1,0)+IF(BB67+BB62&gt;0,1,0),AT68)</f>
        <v>0</v>
      </c>
      <c r="AU72" s="133">
        <f t="shared" ref="AU72" si="1040">IF(OR($B67=$B73,AT72=0,(AU68-BA72+AY72)&lt;=0),0,(AU68-BA72+AY72)/AT72)</f>
        <v>0</v>
      </c>
      <c r="AV72" s="137">
        <f t="shared" ref="AV72" si="1041">IF(AU72*(7-AT69)&lt;=0,0,AU72*(7-AT69))</f>
        <v>0</v>
      </c>
      <c r="AW72" s="311">
        <f t="shared" ref="AW72" si="1042">ROUND(IF(OR(AU69-AU72*(7-AT69)+AZ72&lt;0,$B67=$B73,AU72&lt;=0,AU69=0),0,IF(AU69-AU72*(7-AT69)+AZ72&gt;BA72-AY72+AZ72,BA72-AY72+AZ72,AU69-AU72*(7-AT69)+AZ72)),1)</f>
        <v>0</v>
      </c>
      <c r="AX72" s="312"/>
      <c r="AY72" s="139">
        <f t="shared" ref="AY72" si="1043">IF(OR($B67=$B73,AT68=0),0,IF($B67=$B61,AT67,$F67))</f>
        <v>0</v>
      </c>
      <c r="AZ72" s="30">
        <f t="shared" ref="AZ72" si="1044">IF(OR($B67=$B73,AT72=0),0,$G69-$G68)</f>
        <v>0</v>
      </c>
      <c r="BA72" s="134">
        <f t="shared" ref="BA72" si="1045">IF(OR($B67=$B73,AT72=0),0,AT71)</f>
        <v>0</v>
      </c>
      <c r="BB72" s="138">
        <f t="shared" ref="BB72" si="1046">IF($B67=$B73,0,AU69)</f>
        <v>0</v>
      </c>
    </row>
    <row r="73" spans="1:54" ht="15.75" x14ac:dyDescent="0.2">
      <c r="A73" s="1">
        <f t="shared" ref="A73" si="1047">IF(B73="","1. Niewypełnione",B73)</f>
        <v>0</v>
      </c>
      <c r="B73" s="320">
        <f>kwiecień!B73</f>
        <v>0</v>
      </c>
      <c r="C73" s="321">
        <f>kwiecień!C73</f>
        <v>0</v>
      </c>
      <c r="D73" s="321">
        <f>kwiecień!D73</f>
        <v>0</v>
      </c>
      <c r="E73" s="321">
        <f>kwiecień!E73</f>
        <v>0</v>
      </c>
      <c r="F73" s="177">
        <f>kwiecień!F73</f>
        <v>18</v>
      </c>
      <c r="G73" s="185">
        <f>kwiecień!G73</f>
        <v>18</v>
      </c>
      <c r="H73" s="177"/>
      <c r="I73" s="192">
        <f t="shared" ref="I73:I77" si="1048">K73+T73+AC73+AL73+AU73</f>
        <v>0</v>
      </c>
      <c r="J73" s="186">
        <f t="shared" ref="J73" si="1049">IF(OR($B73=$B79,J76=0),0,ROUND((K74+P78)/J76,0))</f>
        <v>0</v>
      </c>
      <c r="K73" s="51">
        <f t="shared" ref="K73:K74" si="1050">SUM(L73:R73)</f>
        <v>0</v>
      </c>
      <c r="L73" s="52">
        <f>kwiecień!L73</f>
        <v>0</v>
      </c>
      <c r="M73" s="52">
        <f>kwiecień!M73</f>
        <v>0</v>
      </c>
      <c r="N73" s="52">
        <f>kwiecień!N73</f>
        <v>0</v>
      </c>
      <c r="O73" s="52">
        <f>kwiecień!O73</f>
        <v>0</v>
      </c>
      <c r="P73" s="53">
        <f>kwiecień!P73</f>
        <v>0</v>
      </c>
      <c r="Q73" s="54">
        <f>kwiecień!Q73</f>
        <v>0</v>
      </c>
      <c r="R73" s="55">
        <f>kwiecień!R73</f>
        <v>0</v>
      </c>
      <c r="S73" s="188">
        <f t="shared" ref="S73" si="1051">IF(OR($B73=$B79,S76=0),0,ROUND((T74+Y78)/S76,0))</f>
        <v>0</v>
      </c>
      <c r="T73" s="51">
        <f t="shared" ref="T73:T74" si="1052">SUM(U73:AA73)</f>
        <v>0</v>
      </c>
      <c r="U73" s="52">
        <f>kwiecień!U73</f>
        <v>0</v>
      </c>
      <c r="V73" s="52">
        <f>kwiecień!V73</f>
        <v>0</v>
      </c>
      <c r="W73" s="52">
        <f>kwiecień!W73</f>
        <v>0</v>
      </c>
      <c r="X73" s="52">
        <f>kwiecień!X73</f>
        <v>0</v>
      </c>
      <c r="Y73" s="53">
        <f>kwiecień!Y73</f>
        <v>0</v>
      </c>
      <c r="Z73" s="54">
        <f>kwiecień!Z73</f>
        <v>0</v>
      </c>
      <c r="AA73" s="55">
        <f>kwiecień!AA73</f>
        <v>0</v>
      </c>
      <c r="AB73" s="188">
        <f t="shared" ref="AB73" si="1053">IF(OR($B73=$B79,AB76=0),0,ROUND((AC74+AH78)/AB76,0))</f>
        <v>0</v>
      </c>
      <c r="AC73" s="51">
        <f t="shared" ref="AC73:AC74" si="1054">SUM(AD73:AJ73)</f>
        <v>0</v>
      </c>
      <c r="AD73" s="52">
        <f>kwiecień!AD73</f>
        <v>0</v>
      </c>
      <c r="AE73" s="52">
        <f>kwiecień!AE73</f>
        <v>0</v>
      </c>
      <c r="AF73" s="52">
        <f>kwiecień!AF73</f>
        <v>0</v>
      </c>
      <c r="AG73" s="52">
        <f>kwiecień!AG73</f>
        <v>0</v>
      </c>
      <c r="AH73" s="53">
        <f>kwiecień!AH73</f>
        <v>0</v>
      </c>
      <c r="AI73" s="54">
        <f>kwiecień!AI73</f>
        <v>0</v>
      </c>
      <c r="AJ73" s="55">
        <f>kwiecień!AJ73</f>
        <v>0</v>
      </c>
      <c r="AK73" s="188">
        <f t="shared" ref="AK73" si="1055">IF(OR($B73=$B79,AK76=0),0,ROUND((AL74+AQ78)/AK76,0))</f>
        <v>0</v>
      </c>
      <c r="AL73" s="51">
        <f t="shared" ref="AL73:AL74" si="1056">SUM(AM73:AS73)</f>
        <v>0</v>
      </c>
      <c r="AM73" s="52">
        <f>kwiecień!AM73</f>
        <v>0</v>
      </c>
      <c r="AN73" s="52">
        <f>kwiecień!AN73</f>
        <v>0</v>
      </c>
      <c r="AO73" s="52">
        <f>kwiecień!AO73</f>
        <v>0</v>
      </c>
      <c r="AP73" s="52">
        <f>kwiecień!AP73</f>
        <v>0</v>
      </c>
      <c r="AQ73" s="53">
        <f>kwiecień!AQ73</f>
        <v>0</v>
      </c>
      <c r="AR73" s="54">
        <f>kwiecień!AR73</f>
        <v>0</v>
      </c>
      <c r="AS73" s="55">
        <f>kwiecień!AS73</f>
        <v>0</v>
      </c>
      <c r="AT73" s="188">
        <f t="shared" ref="AT73" si="1057">IF(OR($B73=$B79,AT76=0),0,ROUND((AU74+AZ78)/AT76,0))</f>
        <v>0</v>
      </c>
      <c r="AU73" s="51">
        <f t="shared" ref="AU73:AU74" si="1058">SUM(AV73:BB73)</f>
        <v>0</v>
      </c>
      <c r="AV73" s="52">
        <f t="shared" ref="AV73" si="1059">IF(SUM($AM$9:$AS$9)=SUM($AV$9:$BB$9),AM73,IF(AND(SUM($AV$9:$BB$9)&gt;42,SUM($AV$9:$BB$9)&lt;49),AM73,0))</f>
        <v>0</v>
      </c>
      <c r="AW73" s="52">
        <f t="shared" ref="AW73" si="1060">IF(SUM($AM$9:$AS$9)=SUM($AV$9:$BB$9),AN73,IF(AND(SUM($AV$9:$BB$9)&gt;42,SUM($AV$9:$BB$9)&lt;49),AN73,0))</f>
        <v>0</v>
      </c>
      <c r="AX73" s="52">
        <f t="shared" ref="AX73" si="1061">IF(SUM($AM$9:$AS$9)=SUM($AV$9:$BB$9),AO73,IF(AND(SUM($AV$9:$BB$9)&gt;42,SUM($AV$9:$BB$9)&lt;49),AO73,0))</f>
        <v>0</v>
      </c>
      <c r="AY73" s="52">
        <f t="shared" ref="AY73" si="1062">IF(SUM($AM$9:$AS$9)=SUM($AV$9:$BB$9),AP73,IF(AND(SUM($AV$9:$BB$9)&gt;42,SUM($AV$9:$BB$9)&lt;49),AP73,0))</f>
        <v>0</v>
      </c>
      <c r="AZ73" s="53">
        <f t="shared" ref="AZ73" si="1063">IF(SUM($AM$9:$AS$9)=SUM($AV$9:$BB$9),AQ73,IF(AND(SUM($AV$9:$BB$9)&gt;42,SUM($AV$9:$BB$9)&lt;49),AQ73,0))</f>
        <v>0</v>
      </c>
      <c r="BA73" s="54">
        <f t="shared" ref="BA73" si="1064">IF(SUM($AM$9:$AS$9)=SUM($AV$9:$BB$9),AR73,IF(AND(SUM($AV$9:$BB$9)&gt;42,SUM($AV$9:$BB$9)&lt;49),AR73,0))</f>
        <v>0</v>
      </c>
      <c r="BB73" s="55">
        <f t="shared" ref="BB73" si="1065">IF(SUM($AM$9:$AS$9)=SUM($AV$9:$BB$9),AS73,IF(AND(SUM($AV$9:$BB$9)&gt;42,SUM($AV$9:$BB$9)&lt;49),AS73,0))</f>
        <v>0</v>
      </c>
    </row>
    <row r="74" spans="1:54" ht="12.75" hidden="1" customHeight="1" x14ac:dyDescent="0.2">
      <c r="B74" s="93"/>
      <c r="C74" s="94"/>
      <c r="D74" s="95"/>
      <c r="E74" s="115"/>
      <c r="F74" s="140" t="b">
        <f t="shared" ref="F74" si="1066">IF($B67=$B73,OR(F68,G73&lt;F73),G73&lt;F73)</f>
        <v>0</v>
      </c>
      <c r="G74" s="189">
        <f t="shared" ref="G74" si="1067">IF(AND($B67=$B73,$B67&lt;&gt;"",$B67&lt;&gt;0),G73+G68,G73)</f>
        <v>18</v>
      </c>
      <c r="H74" s="120"/>
      <c r="I74" s="165">
        <f t="shared" si="1048"/>
        <v>0</v>
      </c>
      <c r="J74" s="194">
        <f t="shared" ref="J74" si="1068">7-COUNTIF(L73:R73,0)-COUNTIF(L73:R73,"")</f>
        <v>0</v>
      </c>
      <c r="K74" s="22">
        <f t="shared" si="1050"/>
        <v>0</v>
      </c>
      <c r="L74" s="35">
        <f t="shared" ref="L74:R74" si="1069">IF($B67=$B73,L73+L68,L73)</f>
        <v>0</v>
      </c>
      <c r="M74" s="35">
        <f t="shared" si="1069"/>
        <v>0</v>
      </c>
      <c r="N74" s="35">
        <f t="shared" si="1069"/>
        <v>0</v>
      </c>
      <c r="O74" s="35">
        <f t="shared" si="1069"/>
        <v>0</v>
      </c>
      <c r="P74" s="36">
        <f t="shared" si="1069"/>
        <v>0</v>
      </c>
      <c r="Q74" s="37">
        <f t="shared" si="1069"/>
        <v>0</v>
      </c>
      <c r="R74" s="38">
        <f t="shared" si="1069"/>
        <v>0</v>
      </c>
      <c r="S74" s="194">
        <f t="shared" ref="S74" si="1070">7-COUNTIF(U73:AA73,0)-COUNTIF(U73:AA73,"")</f>
        <v>0</v>
      </c>
      <c r="T74" s="22">
        <f t="shared" si="1052"/>
        <v>0</v>
      </c>
      <c r="U74" s="35">
        <f t="shared" ref="U74:AA74" si="1071">IF($B67=$B73,U73+U68,U73)</f>
        <v>0</v>
      </c>
      <c r="V74" s="35">
        <f t="shared" si="1071"/>
        <v>0</v>
      </c>
      <c r="W74" s="35">
        <f t="shared" si="1071"/>
        <v>0</v>
      </c>
      <c r="X74" s="35">
        <f t="shared" si="1071"/>
        <v>0</v>
      </c>
      <c r="Y74" s="36">
        <f t="shared" si="1071"/>
        <v>0</v>
      </c>
      <c r="Z74" s="37">
        <f t="shared" si="1071"/>
        <v>0</v>
      </c>
      <c r="AA74" s="38">
        <f t="shared" si="1071"/>
        <v>0</v>
      </c>
      <c r="AB74" s="194">
        <f t="shared" ref="AB74" si="1072">7-COUNTIF(AD73:AJ73,0)-COUNTIF(AD73:AJ73,"")</f>
        <v>0</v>
      </c>
      <c r="AC74" s="22">
        <f t="shared" si="1054"/>
        <v>0</v>
      </c>
      <c r="AD74" s="35">
        <f t="shared" ref="AD74:AJ74" si="1073">IF($B67=$B73,AD73+AD68,AD73)</f>
        <v>0</v>
      </c>
      <c r="AE74" s="35">
        <f t="shared" si="1073"/>
        <v>0</v>
      </c>
      <c r="AF74" s="35">
        <f t="shared" si="1073"/>
        <v>0</v>
      </c>
      <c r="AG74" s="35">
        <f t="shared" si="1073"/>
        <v>0</v>
      </c>
      <c r="AH74" s="36">
        <f t="shared" si="1073"/>
        <v>0</v>
      </c>
      <c r="AI74" s="37">
        <f t="shared" si="1073"/>
        <v>0</v>
      </c>
      <c r="AJ74" s="38">
        <f t="shared" si="1073"/>
        <v>0</v>
      </c>
      <c r="AK74" s="194">
        <f t="shared" ref="AK74" si="1074">7-COUNTIF(AM73:AS73,0)-COUNTIF(AM73:AS73,"")</f>
        <v>0</v>
      </c>
      <c r="AL74" s="22">
        <f t="shared" si="1056"/>
        <v>0</v>
      </c>
      <c r="AM74" s="35">
        <f t="shared" ref="AM74:AS74" si="1075">IF($B67=$B73,AM73+AM68,AM73)</f>
        <v>0</v>
      </c>
      <c r="AN74" s="35">
        <f t="shared" si="1075"/>
        <v>0</v>
      </c>
      <c r="AO74" s="35">
        <f t="shared" si="1075"/>
        <v>0</v>
      </c>
      <c r="AP74" s="35">
        <f t="shared" si="1075"/>
        <v>0</v>
      </c>
      <c r="AQ74" s="36">
        <f t="shared" si="1075"/>
        <v>0</v>
      </c>
      <c r="AR74" s="37">
        <f t="shared" si="1075"/>
        <v>0</v>
      </c>
      <c r="AS74" s="38">
        <f t="shared" si="1075"/>
        <v>0</v>
      </c>
      <c r="AT74" s="194">
        <f t="shared" ref="AT74" si="1076">7-COUNTIF(AV73:BB73,0)-COUNTIF(AV73:BB73,"")</f>
        <v>0</v>
      </c>
      <c r="AU74" s="22">
        <f t="shared" si="1058"/>
        <v>0</v>
      </c>
      <c r="AV74" s="35">
        <f t="shared" ref="AV74:BB74" si="1077">IF($B67=$B73,AV73+AV68,AV73)</f>
        <v>0</v>
      </c>
      <c r="AW74" s="35">
        <f t="shared" si="1077"/>
        <v>0</v>
      </c>
      <c r="AX74" s="35">
        <f t="shared" si="1077"/>
        <v>0</v>
      </c>
      <c r="AY74" s="35">
        <f t="shared" si="1077"/>
        <v>0</v>
      </c>
      <c r="AZ74" s="36">
        <f t="shared" si="1077"/>
        <v>0</v>
      </c>
      <c r="BA74" s="37">
        <f t="shared" si="1077"/>
        <v>0</v>
      </c>
      <c r="BB74" s="38">
        <f t="shared" si="1077"/>
        <v>0</v>
      </c>
    </row>
    <row r="75" spans="1:54" ht="15" hidden="1" customHeight="1" x14ac:dyDescent="0.2">
      <c r="B75" s="116"/>
      <c r="C75" s="117"/>
      <c r="D75" s="118"/>
      <c r="E75" s="119"/>
      <c r="F75" s="92"/>
      <c r="G75" s="190">
        <f t="shared" ref="G75" si="1078">IF(AND($B67=$B73,$B67&lt;&gt;"",$B67&lt;&gt;0),F73+G69,F73)</f>
        <v>18</v>
      </c>
      <c r="H75" s="121"/>
      <c r="I75" s="165">
        <f t="shared" si="1048"/>
        <v>0</v>
      </c>
      <c r="J75" s="195">
        <f t="shared" ref="J75" si="1079">IF($B73=$B67,COUNTIF(L75:R75,0),COUNTIF(L76:R76,0)+COUNTIF(L76:R76,""))</f>
        <v>7</v>
      </c>
      <c r="K75" s="39">
        <f t="shared" ref="K75:R75" si="1080">IF($B67=$B73,K76+K69,K76)</f>
        <v>0</v>
      </c>
      <c r="L75" s="40">
        <f t="shared" si="1080"/>
        <v>0</v>
      </c>
      <c r="M75" s="40">
        <f t="shared" si="1080"/>
        <v>0</v>
      </c>
      <c r="N75" s="40">
        <f t="shared" si="1080"/>
        <v>0</v>
      </c>
      <c r="O75" s="40">
        <f t="shared" si="1080"/>
        <v>0</v>
      </c>
      <c r="P75" s="41">
        <f t="shared" si="1080"/>
        <v>0</v>
      </c>
      <c r="Q75" s="42">
        <f t="shared" si="1080"/>
        <v>0</v>
      </c>
      <c r="R75" s="43">
        <f t="shared" si="1080"/>
        <v>0</v>
      </c>
      <c r="S75" s="195">
        <f t="shared" ref="S75" si="1081">IF($B73=$B67,COUNTIF(U75:AA75,0),COUNTIF(U76:AA76,0)+COUNTIF(U76:AA76,""))</f>
        <v>7</v>
      </c>
      <c r="T75" s="39">
        <f t="shared" ref="T75:AA75" si="1082">IF($B67=$B73,T76+T69,T76)</f>
        <v>0</v>
      </c>
      <c r="U75" s="40">
        <f t="shared" si="1082"/>
        <v>0</v>
      </c>
      <c r="V75" s="40">
        <f t="shared" si="1082"/>
        <v>0</v>
      </c>
      <c r="W75" s="40">
        <f t="shared" si="1082"/>
        <v>0</v>
      </c>
      <c r="X75" s="40">
        <f t="shared" si="1082"/>
        <v>0</v>
      </c>
      <c r="Y75" s="41">
        <f t="shared" si="1082"/>
        <v>0</v>
      </c>
      <c r="Z75" s="42">
        <f t="shared" si="1082"/>
        <v>0</v>
      </c>
      <c r="AA75" s="43">
        <f t="shared" si="1082"/>
        <v>0</v>
      </c>
      <c r="AB75" s="195">
        <f t="shared" ref="AB75" si="1083">IF($B73=$B67,COUNTIF(AD75:AJ75,0),COUNTIF(AD76:AJ76,0)+COUNTIF(AD76:AJ76,""))</f>
        <v>7</v>
      </c>
      <c r="AC75" s="39">
        <f t="shared" ref="AC75:AJ75" si="1084">IF($B67=$B73,AC76+AC69,AC76)</f>
        <v>0</v>
      </c>
      <c r="AD75" s="40">
        <f t="shared" si="1084"/>
        <v>0</v>
      </c>
      <c r="AE75" s="40">
        <f t="shared" si="1084"/>
        <v>0</v>
      </c>
      <c r="AF75" s="40">
        <f t="shared" si="1084"/>
        <v>0</v>
      </c>
      <c r="AG75" s="40">
        <f t="shared" si="1084"/>
        <v>0</v>
      </c>
      <c r="AH75" s="41">
        <f t="shared" si="1084"/>
        <v>0</v>
      </c>
      <c r="AI75" s="42">
        <f t="shared" si="1084"/>
        <v>0</v>
      </c>
      <c r="AJ75" s="43">
        <f t="shared" si="1084"/>
        <v>0</v>
      </c>
      <c r="AK75" s="195">
        <f t="shared" ref="AK75" si="1085">IF($B73=$B67,COUNTIF(AM75:AS75,0),COUNTIF(AM76:AS76,0)+COUNTIF(AM76:AS76,""))</f>
        <v>7</v>
      </c>
      <c r="AL75" s="39">
        <f t="shared" ref="AL75:AS75" si="1086">IF($B67=$B73,AL76+AL69,AL76)</f>
        <v>0</v>
      </c>
      <c r="AM75" s="40">
        <f t="shared" si="1086"/>
        <v>0</v>
      </c>
      <c r="AN75" s="40">
        <f t="shared" si="1086"/>
        <v>0</v>
      </c>
      <c r="AO75" s="40">
        <f t="shared" si="1086"/>
        <v>0</v>
      </c>
      <c r="AP75" s="40">
        <f t="shared" si="1086"/>
        <v>0</v>
      </c>
      <c r="AQ75" s="41">
        <f t="shared" si="1086"/>
        <v>0</v>
      </c>
      <c r="AR75" s="42">
        <f t="shared" si="1086"/>
        <v>0</v>
      </c>
      <c r="AS75" s="43">
        <f t="shared" si="1086"/>
        <v>0</v>
      </c>
      <c r="AT75" s="195">
        <f t="shared" ref="AT75" si="1087">IF($B73=$B67,COUNTIF(AV75:BB75,0),COUNTIF(AV76:BB76,0)+COUNTIF(AV76:BB76,""))</f>
        <v>7</v>
      </c>
      <c r="AU75" s="39">
        <f t="shared" ref="AU75:BB75" si="1088">IF($B67=$B73,AU76+AU69,AU76)</f>
        <v>0</v>
      </c>
      <c r="AV75" s="40">
        <f t="shared" si="1088"/>
        <v>0</v>
      </c>
      <c r="AW75" s="40">
        <f t="shared" si="1088"/>
        <v>0</v>
      </c>
      <c r="AX75" s="40">
        <f t="shared" si="1088"/>
        <v>0</v>
      </c>
      <c r="AY75" s="40">
        <f t="shared" si="1088"/>
        <v>0</v>
      </c>
      <c r="AZ75" s="41">
        <f t="shared" si="1088"/>
        <v>0</v>
      </c>
      <c r="BA75" s="42">
        <f t="shared" si="1088"/>
        <v>0</v>
      </c>
      <c r="BB75" s="43">
        <f t="shared" si="1088"/>
        <v>0</v>
      </c>
    </row>
    <row r="76" spans="1:54" ht="15.75" customHeight="1" x14ac:dyDescent="0.2">
      <c r="A76" s="1">
        <f t="shared" ref="A76" si="1089">A73</f>
        <v>0</v>
      </c>
      <c r="B76" s="313">
        <f t="shared" ref="B76" si="1090">B70+1</f>
        <v>10</v>
      </c>
      <c r="C76" s="314"/>
      <c r="D76" s="314"/>
      <c r="E76" s="314"/>
      <c r="F76" s="31"/>
      <c r="G76" s="183"/>
      <c r="H76" s="122">
        <f t="shared" ref="H76" si="1091">5-COUNTIF(AU73,0)-COUNTIF(AL73,0)-COUNTIF(AC73,0)-COUNTIF(T73,0)-COUNTIF(K73,0)</f>
        <v>0</v>
      </c>
      <c r="I76" s="165">
        <f t="shared" si="1048"/>
        <v>0</v>
      </c>
      <c r="J76" s="187">
        <f t="shared" ref="J76" si="1092">IF($B73=$B67,J70+IF($F73&lt;&gt;$G73,(K73+$G75-$G74)/$F73,K73/$F73),IF($F73&lt;&gt;G73,(K73+$G75-$G74)/$F73,K73/$F73))</f>
        <v>0</v>
      </c>
      <c r="K76" s="7">
        <f t="shared" ref="K76:K77" si="1093">SUM(L76:R76)</f>
        <v>0</v>
      </c>
      <c r="L76" s="26">
        <f t="shared" ref="L76:R76" si="1094">L73</f>
        <v>0</v>
      </c>
      <c r="M76" s="26">
        <f t="shared" si="1094"/>
        <v>0</v>
      </c>
      <c r="N76" s="26">
        <f t="shared" si="1094"/>
        <v>0</v>
      </c>
      <c r="O76" s="26">
        <f t="shared" si="1094"/>
        <v>0</v>
      </c>
      <c r="P76" s="26">
        <f t="shared" si="1094"/>
        <v>0</v>
      </c>
      <c r="Q76" s="29">
        <f t="shared" si="1094"/>
        <v>0</v>
      </c>
      <c r="R76" s="23">
        <f t="shared" si="1094"/>
        <v>0</v>
      </c>
      <c r="S76" s="187">
        <f t="shared" ref="S76" si="1095">IF($B73=$B67,S70+IF($F73&lt;&gt;$G73,(T73+$G75-$G74)/$F73,T73/$F73),IF($F73&lt;&gt;P73,(T73+$G75-$G74)/$F73,T73/$F73))</f>
        <v>0</v>
      </c>
      <c r="T76" s="7">
        <f t="shared" ref="T76:T77" si="1096">SUM(U76:AA76)</f>
        <v>0</v>
      </c>
      <c r="U76" s="26">
        <f t="shared" ref="U76:AA76" si="1097">U73</f>
        <v>0</v>
      </c>
      <c r="V76" s="26">
        <f t="shared" si="1097"/>
        <v>0</v>
      </c>
      <c r="W76" s="26">
        <f t="shared" si="1097"/>
        <v>0</v>
      </c>
      <c r="X76" s="26">
        <f t="shared" si="1097"/>
        <v>0</v>
      </c>
      <c r="Y76" s="113">
        <f t="shared" si="1097"/>
        <v>0</v>
      </c>
      <c r="Z76" s="29">
        <f t="shared" si="1097"/>
        <v>0</v>
      </c>
      <c r="AA76" s="23">
        <f t="shared" si="1097"/>
        <v>0</v>
      </c>
      <c r="AB76" s="187">
        <f t="shared" ref="AB76" si="1098">IF($B73=$B67,AB70+IF($F73&lt;&gt;$G73,(AC73+$G75-$G74)/$F73,AC73/$F73),IF($F73&lt;&gt;Y73,(AC73+$G75-$G74)/$F73,AC73/$F73))</f>
        <v>0</v>
      </c>
      <c r="AC76" s="7">
        <f t="shared" ref="AC76:AC77" si="1099">SUM(AD76:AJ76)</f>
        <v>0</v>
      </c>
      <c r="AD76" s="26">
        <f t="shared" ref="AD76:AJ76" si="1100">AD73</f>
        <v>0</v>
      </c>
      <c r="AE76" s="26">
        <f t="shared" si="1100"/>
        <v>0</v>
      </c>
      <c r="AF76" s="26">
        <f t="shared" si="1100"/>
        <v>0</v>
      </c>
      <c r="AG76" s="26">
        <f t="shared" si="1100"/>
        <v>0</v>
      </c>
      <c r="AH76" s="113">
        <f t="shared" si="1100"/>
        <v>0</v>
      </c>
      <c r="AI76" s="29">
        <f t="shared" si="1100"/>
        <v>0</v>
      </c>
      <c r="AJ76" s="23">
        <f t="shared" si="1100"/>
        <v>0</v>
      </c>
      <c r="AK76" s="187">
        <f t="shared" ref="AK76" si="1101">IF($B73=$B67,AK70+IF($F73&lt;&gt;$G73,(AL73+$G75-$G74)/$F73,AL73/$F73),IF($F73&lt;&gt;AH73,(AL73+$G75-$G74)/$F73,AL73/$F73))</f>
        <v>0</v>
      </c>
      <c r="AL76" s="7">
        <f t="shared" ref="AL76:AL77" si="1102">SUM(AM76:AS76)</f>
        <v>0</v>
      </c>
      <c r="AM76" s="26">
        <f t="shared" ref="AM76:AS76" si="1103">AM73</f>
        <v>0</v>
      </c>
      <c r="AN76" s="26">
        <f t="shared" si="1103"/>
        <v>0</v>
      </c>
      <c r="AO76" s="26">
        <f t="shared" si="1103"/>
        <v>0</v>
      </c>
      <c r="AP76" s="26">
        <f t="shared" si="1103"/>
        <v>0</v>
      </c>
      <c r="AQ76" s="113">
        <f t="shared" si="1103"/>
        <v>0</v>
      </c>
      <c r="AR76" s="29">
        <f t="shared" si="1103"/>
        <v>0</v>
      </c>
      <c r="AS76" s="23">
        <f t="shared" si="1103"/>
        <v>0</v>
      </c>
      <c r="AT76" s="187">
        <f t="shared" ref="AT76" si="1104">IF($B73=$B67,AT70+IF($F73&lt;&gt;$G73,(AU73+$G75-$G74)/$F73,AU73/$F73),IF($F73&lt;&gt;AQ73,(AU73+$G75-$G74)/$F73,AU73/$F73))</f>
        <v>0</v>
      </c>
      <c r="AU76" s="7">
        <f t="shared" ref="AU76:AU77" si="1105">SUM(AV76:BB76)</f>
        <v>0</v>
      </c>
      <c r="AV76" s="6">
        <f t="shared" ref="AV76" si="1106">IF(SUM($AM$9:$AS$9)=SUM($AV$9:$BB$9),AV73,IF(AND(SUM($AV$9:$BB$9)&gt;42,SUM($AV$9:$BB$9)&lt;49),AV73,0))</f>
        <v>0</v>
      </c>
      <c r="AW76" s="6">
        <f t="shared" ref="AW76:BB76" si="1107">IF(SUM($AM$9:$AS$9)=SUM($AV$9:$BB$9),AW73,IF(AND(SUM($AV$9:$BB$9)&gt;42,SUM($AV$9:$BB$9)&lt;49),AW73,0))</f>
        <v>0</v>
      </c>
      <c r="AX76" s="6">
        <f t="shared" si="1107"/>
        <v>0</v>
      </c>
      <c r="AY76" s="6">
        <f t="shared" si="1107"/>
        <v>0</v>
      </c>
      <c r="AZ76" s="26">
        <f t="shared" si="1107"/>
        <v>0</v>
      </c>
      <c r="BA76" s="29">
        <f t="shared" si="1107"/>
        <v>0</v>
      </c>
      <c r="BB76" s="23">
        <f t="shared" si="1107"/>
        <v>0</v>
      </c>
    </row>
    <row r="77" spans="1:54" ht="15.75" customHeight="1" x14ac:dyDescent="0.2">
      <c r="A77" s="1">
        <f t="shared" ref="A77:A78" si="1108">A76</f>
        <v>0</v>
      </c>
      <c r="B77" s="313"/>
      <c r="C77" s="314"/>
      <c r="D77" s="314"/>
      <c r="E77" s="314"/>
      <c r="F77" s="31"/>
      <c r="G77" s="183"/>
      <c r="H77" s="123">
        <f t="shared" ref="H77" si="1109">IF($B73=$B67,H71+F77,$F77)</f>
        <v>0</v>
      </c>
      <c r="I77" s="165">
        <f t="shared" si="1048"/>
        <v>0</v>
      </c>
      <c r="J77" s="141">
        <f t="shared" ref="J77" si="1110">IF($H76=0,0,IF($B67=$B73,IF($H78&gt;0,$H78+J71,K73+J71),IF($H78&gt;0,$H78,K73)))</f>
        <v>0</v>
      </c>
      <c r="K77" s="7">
        <f t="shared" si="1093"/>
        <v>0</v>
      </c>
      <c r="L77" s="6"/>
      <c r="M77" s="6"/>
      <c r="N77" s="6"/>
      <c r="O77" s="6"/>
      <c r="P77" s="26"/>
      <c r="Q77" s="29"/>
      <c r="R77" s="23"/>
      <c r="S77" s="141">
        <f t="shared" ref="S77" si="1111">IF($H76=0,0,IF($B67=$B73,IF($H78&gt;0,$H78+S71,T73+S71),IF($H78&gt;0,$H78,T73)))</f>
        <v>0</v>
      </c>
      <c r="T77" s="7">
        <f t="shared" si="1096"/>
        <v>0</v>
      </c>
      <c r="U77" s="6"/>
      <c r="V77" s="6"/>
      <c r="W77" s="6"/>
      <c r="X77" s="6"/>
      <c r="Y77" s="26"/>
      <c r="Z77" s="29"/>
      <c r="AA77" s="23"/>
      <c r="AB77" s="141">
        <f t="shared" ref="AB77" si="1112">IF($H76=0,0,IF($B67=$B73,IF($H78&gt;0,$H78+AB71,AC73+AB71),IF($H78&gt;0,$H78,AC73)))</f>
        <v>0</v>
      </c>
      <c r="AC77" s="7">
        <f t="shared" si="1099"/>
        <v>0</v>
      </c>
      <c r="AD77" s="6"/>
      <c r="AE77" s="6"/>
      <c r="AF77" s="6"/>
      <c r="AG77" s="6"/>
      <c r="AH77" s="26"/>
      <c r="AI77" s="29"/>
      <c r="AJ77" s="23"/>
      <c r="AK77" s="141">
        <f t="shared" ref="AK77" si="1113">IF($H76=0,0,IF($B67=$B73,IF($H78&gt;0,$H78+AK71,AL73+AK71),IF($H78&gt;0,$H78,AL73)))</f>
        <v>0</v>
      </c>
      <c r="AL77" s="7">
        <f t="shared" si="1102"/>
        <v>0</v>
      </c>
      <c r="AM77" s="6"/>
      <c r="AN77" s="6"/>
      <c r="AO77" s="6"/>
      <c r="AP77" s="6"/>
      <c r="AQ77" s="26"/>
      <c r="AR77" s="29"/>
      <c r="AS77" s="23"/>
      <c r="AT77" s="141">
        <f t="shared" ref="AT77" si="1114">IF($H76=0,0,IF($B67=$B73,IF($H78&gt;0,$H78+AT71,AU73+AT71),IF($H78&gt;0,$H78,AU73)))</f>
        <v>0</v>
      </c>
      <c r="AU77" s="7">
        <f t="shared" si="1105"/>
        <v>0</v>
      </c>
      <c r="AV77" s="6"/>
      <c r="AW77" s="6"/>
      <c r="AX77" s="6"/>
      <c r="AY77" s="6"/>
      <c r="AZ77" s="26"/>
      <c r="BA77" s="29"/>
      <c r="BB77" s="23"/>
    </row>
    <row r="78" spans="1:54" ht="18.75" customHeight="1" thickBot="1" x14ac:dyDescent="0.25">
      <c r="A78" s="1">
        <f t="shared" si="1108"/>
        <v>0</v>
      </c>
      <c r="B78" s="323" t="str">
        <f>IF(B73="",Wydruk!$AE$6,IF(J74=0,Wydruk!$AE$7,IF(AND(G74&lt;G75,B73&lt;&gt;$B79),Wydruk!$AE$13,IF(AND($B73=$B67,$B73&lt;&gt;$B79),IF(OR(OR(J78&lt;4,J78&gt;5),OR(S78&lt;4,S78&gt;5),OR(AB78&lt;4,AB78&gt;5),OR(AK78&lt;4,AK78&gt;5),OR(AND(AT78&lt;4,AT78&gt;0),AT78&gt;5)),Wydruk!$AE$8,Wydruk!$AE$9),IF($B73=$B79,IF($F77&lt;&gt;0,Wydruk!$AE$12,Wydruk!$AE$10),IF(OR(OR(J74&lt;4,J74&gt;5),OR(S74&lt;4,S74&gt;5),OR(AB74&lt;4,AB74&gt;5),OR(AK74&lt;4,AK74&gt;5),OR(AND(AT74&lt;4,AT74&gt;0),AT74&gt;5)),Wydruk!$AE$8,Wydruk!$AE$11))))))</f>
        <v>Uzupełnij liczby godzin tygodniowego planu</v>
      </c>
      <c r="C78" s="324"/>
      <c r="D78" s="324"/>
      <c r="E78" s="324"/>
      <c r="F78" s="173">
        <f>kwiecień!F78</f>
        <v>0</v>
      </c>
      <c r="G78" s="184">
        <f>kwiecień!G78</f>
        <v>0</v>
      </c>
      <c r="H78" s="191">
        <f t="shared" ref="H78" si="1115">IF(OR($G78=0,$F78=0,$G78="",$F78=""),0,$G78/$F78)</f>
        <v>0</v>
      </c>
      <c r="I78" s="193"/>
      <c r="J78" s="176">
        <f t="shared" ref="J78" si="1116">IF($B67=$B73,IF(L73+L68&gt;0,1,0)+IF(M73+M68&gt;0,1,0)+IF(N73+N68&gt;0,1,0)+IF(O73+O68&gt;0,1,0)+IF(P73+P68&gt;0,1,0)+IF(Q73+Q68&gt;0,1,0)+IF(R73+R68&gt;0,1,0),J74)</f>
        <v>0</v>
      </c>
      <c r="K78" s="133">
        <f t="shared" ref="K78" si="1117">IF(OR($B73=$B79,J78=0,(K74-Q78+O78)&lt;=0),0,(K74-Q78+O78)/J78)</f>
        <v>0</v>
      </c>
      <c r="L78" s="137">
        <f t="shared" ref="L78" si="1118">IF(K78*(7-J75)&lt;=0,0,K78*(7-J75))</f>
        <v>0</v>
      </c>
      <c r="M78" s="311">
        <f t="shared" ref="M78" si="1119">ROUND(IF(OR(K75-K78*(7-J75)+P78&lt;0,$B73=$B79,K78&lt;=0,K75=0),0,IF(K75-K78*(7-J75)+P78&gt;Q78-O78+P78,Q78-O78+P78,K75-K78*(7-J75)+P78)),1)</f>
        <v>0</v>
      </c>
      <c r="N78" s="312"/>
      <c r="O78" s="139">
        <f t="shared" ref="O78" si="1120">IF(OR($B73=$B79,J74=0),0,IF($B73=$B67,J73,$F73))</f>
        <v>0</v>
      </c>
      <c r="P78" s="30">
        <f t="shared" ref="P78" si="1121">IF(OR($B73=$B79,J78=0),0,$G75-$G74)</f>
        <v>0</v>
      </c>
      <c r="Q78" s="134">
        <f t="shared" ref="Q78" si="1122">IF(OR($B73=$B79,J78=0),0,J77)</f>
        <v>0</v>
      </c>
      <c r="R78" s="138">
        <f t="shared" ref="R78" si="1123">IF($B73=$B79,0,K75)</f>
        <v>0</v>
      </c>
      <c r="S78" s="176">
        <f t="shared" ref="S78" si="1124">IF($B67=$B73,IF(U73+U68&gt;0,1,0)+IF(V73+V68&gt;0,1,0)+IF(W73+W68&gt;0,1,0)+IF(X73+X68&gt;0,1,0)+IF(Y73+Y68&gt;0,1,0)+IF(Z73+Z68&gt;0,1,0)+IF(AA73+AA68&gt;0,1,0),S74)</f>
        <v>0</v>
      </c>
      <c r="T78" s="133">
        <f t="shared" ref="T78" si="1125">IF(OR($B73=$B79,S78=0,(T74-Z78+X78)&lt;=0),0,(T74-Z78+X78)/S78)</f>
        <v>0</v>
      </c>
      <c r="U78" s="137">
        <f t="shared" ref="U78" si="1126">IF(T78*(7-S75)&lt;=0,0,T78*(7-S75))</f>
        <v>0</v>
      </c>
      <c r="V78" s="311">
        <f t="shared" ref="V78" si="1127">ROUND(IF(OR(T75-T78*(7-S75)+Y78&lt;0,$B73=$B79,T78&lt;=0,T75=0),0,IF(T75-T78*(7-S75)+Y78&gt;Z78-X78+Y78,Z78-X78+Y78,T75-T78*(7-S75)+Y78)),1)</f>
        <v>0</v>
      </c>
      <c r="W78" s="312"/>
      <c r="X78" s="139">
        <f t="shared" ref="X78" si="1128">IF(OR($B73=$B79,S74=0),0,IF($B73=$B67,S73,$F73))</f>
        <v>0</v>
      </c>
      <c r="Y78" s="30">
        <f t="shared" ref="Y78" si="1129">IF(OR($B73=$B79,S78=0),0,$G75-$G74)</f>
        <v>0</v>
      </c>
      <c r="Z78" s="134">
        <f t="shared" ref="Z78" si="1130">IF(OR($B73=$B79,S78=0),0,S77)</f>
        <v>0</v>
      </c>
      <c r="AA78" s="138">
        <f t="shared" ref="AA78" si="1131">IF($B73=$B79,0,T75)</f>
        <v>0</v>
      </c>
      <c r="AB78" s="176">
        <f t="shared" ref="AB78" si="1132">IF($B67=$B73,IF(AD73+AD68&gt;0,1,0)+IF(AE73+AE68&gt;0,1,0)+IF(AF73+AF68&gt;0,1,0)+IF(AG73+AG68&gt;0,1,0)+IF(AH73+AH68&gt;0,1,0)+IF(AI73+AI68&gt;0,1,0)+IF(AJ73+AJ68&gt;0,1,0),AB74)</f>
        <v>0</v>
      </c>
      <c r="AC78" s="133">
        <f t="shared" ref="AC78" si="1133">IF(OR($B73=$B79,AB78=0,(AC74-AI78+AG78)&lt;=0),0,(AC74-AI78+AG78)/AB78)</f>
        <v>0</v>
      </c>
      <c r="AD78" s="137">
        <f t="shared" ref="AD78" si="1134">IF(AC78*(7-AB75)&lt;=0,0,AC78*(7-AB75))</f>
        <v>0</v>
      </c>
      <c r="AE78" s="311">
        <f t="shared" ref="AE78" si="1135">ROUND(IF(OR(AC75-AC78*(7-AB75)+AH78&lt;0,$B73=$B79,AC78&lt;=0,AC75=0),0,IF(AC75-AC78*(7-AB75)+AH78&gt;AI78-AG78+AH78,AI78-AG78+AH78,AC75-AC78*(7-AB75)+AH78)),1)</f>
        <v>0</v>
      </c>
      <c r="AF78" s="312"/>
      <c r="AG78" s="139">
        <f t="shared" ref="AG78" si="1136">IF(OR($B73=$B79,AB74=0),0,IF($B73=$B67,AB73,$F73))</f>
        <v>0</v>
      </c>
      <c r="AH78" s="30">
        <f t="shared" ref="AH78" si="1137">IF(OR($B73=$B79,AB78=0),0,$G75-$G74)</f>
        <v>0</v>
      </c>
      <c r="AI78" s="134">
        <f t="shared" ref="AI78" si="1138">IF(OR($B73=$B79,AB78=0),0,AB77)</f>
        <v>0</v>
      </c>
      <c r="AJ78" s="138">
        <f t="shared" ref="AJ78" si="1139">IF($B73=$B79,0,AC75)</f>
        <v>0</v>
      </c>
      <c r="AK78" s="176">
        <f t="shared" ref="AK78" si="1140">IF($B67=$B73,IF(AM73+AM68&gt;0,1,0)+IF(AN73+AN68&gt;0,1,0)+IF(AO73+AO68&gt;0,1,0)+IF(AP73+AP68&gt;0,1,0)+IF(AQ73+AQ68&gt;0,1,0)+IF(AR73+AR68&gt;0,1,0)+IF(AS73+AS68&gt;0,1,0),AK74)</f>
        <v>0</v>
      </c>
      <c r="AL78" s="133">
        <f t="shared" ref="AL78" si="1141">IF(OR($B73=$B79,AK78=0,(AL74-AR78+AP78)&lt;=0),0,(AL74-AR78+AP78)/AK78)</f>
        <v>0</v>
      </c>
      <c r="AM78" s="137">
        <f t="shared" ref="AM78" si="1142">IF(AL78*(7-AK75)&lt;=0,0,AL78*(7-AK75))</f>
        <v>0</v>
      </c>
      <c r="AN78" s="311">
        <f t="shared" ref="AN78" si="1143">ROUND(IF(OR(AL75-AL78*(7-AK75)+AQ78&lt;0,$B73=$B79,AL78&lt;=0,AL75=0),0,IF(AL75-AL78*(7-AK75)+AQ78&gt;AR78-AP78+AQ78,AR78-AP78+AQ78,AL75-AL78*(7-AK75)+AQ78)),1)</f>
        <v>0</v>
      </c>
      <c r="AO78" s="312"/>
      <c r="AP78" s="139">
        <f t="shared" ref="AP78" si="1144">IF(OR($B73=$B79,AK74=0),0,IF($B73=$B67,AK73,$F73))</f>
        <v>0</v>
      </c>
      <c r="AQ78" s="30">
        <f t="shared" ref="AQ78" si="1145">IF(OR($B73=$B79,AK78=0),0,$G75-$G74)</f>
        <v>0</v>
      </c>
      <c r="AR78" s="134">
        <f t="shared" ref="AR78" si="1146">IF(OR($B73=$B79,AK78=0),0,AK77)</f>
        <v>0</v>
      </c>
      <c r="AS78" s="138">
        <f t="shared" ref="AS78" si="1147">IF($B73=$B79,0,AL75)</f>
        <v>0</v>
      </c>
      <c r="AT78" s="176">
        <f t="shared" ref="AT78" si="1148">IF($B67=$B73,IF(AV73+AV68&gt;0,1,0)+IF(AW73+AW68&gt;0,1,0)+IF(AX73+AX68&gt;0,1,0)+IF(AY73+AY68&gt;0,1,0)+IF(AZ73+AZ68&gt;0,1,0)+IF(BA73+BA68&gt;0,1,0)+IF(BB73+BB68&gt;0,1,0),AT74)</f>
        <v>0</v>
      </c>
      <c r="AU78" s="133">
        <f t="shared" ref="AU78" si="1149">IF(OR($B73=$B79,AT78=0,(AU74-BA78+AY78)&lt;=0),0,(AU74-BA78+AY78)/AT78)</f>
        <v>0</v>
      </c>
      <c r="AV78" s="137">
        <f t="shared" ref="AV78" si="1150">IF(AU78*(7-AT75)&lt;=0,0,AU78*(7-AT75))</f>
        <v>0</v>
      </c>
      <c r="AW78" s="311">
        <f t="shared" ref="AW78" si="1151">ROUND(IF(OR(AU75-AU78*(7-AT75)+AZ78&lt;0,$B73=$B79,AU78&lt;=0,AU75=0),0,IF(AU75-AU78*(7-AT75)+AZ78&gt;BA78-AY78+AZ78,BA78-AY78+AZ78,AU75-AU78*(7-AT75)+AZ78)),1)</f>
        <v>0</v>
      </c>
      <c r="AX78" s="312"/>
      <c r="AY78" s="139">
        <f t="shared" ref="AY78" si="1152">IF(OR($B73=$B79,AT74=0),0,IF($B73=$B67,AT73,$F73))</f>
        <v>0</v>
      </c>
      <c r="AZ78" s="30">
        <f t="shared" ref="AZ78" si="1153">IF(OR($B73=$B79,AT78=0),0,$G75-$G74)</f>
        <v>0</v>
      </c>
      <c r="BA78" s="134">
        <f t="shared" ref="BA78" si="1154">IF(OR($B73=$B79,AT78=0),0,AT77)</f>
        <v>0</v>
      </c>
      <c r="BB78" s="138">
        <f t="shared" ref="BB78" si="1155">IF($B73=$B79,0,AU75)</f>
        <v>0</v>
      </c>
    </row>
    <row r="79" spans="1:54" ht="15.75" x14ac:dyDescent="0.2">
      <c r="A79" s="1">
        <f t="shared" ref="A79" si="1156">IF(B79="","1. Niewypełnione",B79)</f>
        <v>0</v>
      </c>
      <c r="B79" s="320">
        <f>kwiecień!B79</f>
        <v>0</v>
      </c>
      <c r="C79" s="321">
        <f>kwiecień!C79</f>
        <v>0</v>
      </c>
      <c r="D79" s="321">
        <f>kwiecień!D79</f>
        <v>0</v>
      </c>
      <c r="E79" s="321">
        <f>kwiecień!E79</f>
        <v>0</v>
      </c>
      <c r="F79" s="177">
        <f>kwiecień!F79</f>
        <v>18</v>
      </c>
      <c r="G79" s="185">
        <f>kwiecień!G79</f>
        <v>18</v>
      </c>
      <c r="H79" s="177"/>
      <c r="I79" s="192">
        <f t="shared" ref="I79:I83" si="1157">K79+T79+AC79+AL79+AU79</f>
        <v>0</v>
      </c>
      <c r="J79" s="186">
        <f t="shared" ref="J79" si="1158">IF(OR($B79=$B85,J82=0),0,ROUND((K80+P84)/J82,0))</f>
        <v>0</v>
      </c>
      <c r="K79" s="51">
        <f t="shared" ref="K79:K80" si="1159">SUM(L79:R79)</f>
        <v>0</v>
      </c>
      <c r="L79" s="52">
        <f>kwiecień!L79</f>
        <v>0</v>
      </c>
      <c r="M79" s="52">
        <f>kwiecień!M79</f>
        <v>0</v>
      </c>
      <c r="N79" s="52">
        <f>kwiecień!N79</f>
        <v>0</v>
      </c>
      <c r="O79" s="52">
        <f>kwiecień!O79</f>
        <v>0</v>
      </c>
      <c r="P79" s="53">
        <f>kwiecień!P79</f>
        <v>0</v>
      </c>
      <c r="Q79" s="54">
        <f>kwiecień!Q79</f>
        <v>0</v>
      </c>
      <c r="R79" s="55">
        <f>kwiecień!R79</f>
        <v>0</v>
      </c>
      <c r="S79" s="188">
        <f t="shared" ref="S79" si="1160">IF(OR($B79=$B85,S82=0),0,ROUND((T80+Y84)/S82,0))</f>
        <v>0</v>
      </c>
      <c r="T79" s="51">
        <f t="shared" ref="T79:T80" si="1161">SUM(U79:AA79)</f>
        <v>0</v>
      </c>
      <c r="U79" s="52">
        <f>kwiecień!U79</f>
        <v>0</v>
      </c>
      <c r="V79" s="52">
        <f>kwiecień!V79</f>
        <v>0</v>
      </c>
      <c r="W79" s="52">
        <f>kwiecień!W79</f>
        <v>0</v>
      </c>
      <c r="X79" s="52">
        <f>kwiecień!X79</f>
        <v>0</v>
      </c>
      <c r="Y79" s="53">
        <f>kwiecień!Y79</f>
        <v>0</v>
      </c>
      <c r="Z79" s="54">
        <f>kwiecień!Z79</f>
        <v>0</v>
      </c>
      <c r="AA79" s="55">
        <f>kwiecień!AA79</f>
        <v>0</v>
      </c>
      <c r="AB79" s="188">
        <f t="shared" ref="AB79" si="1162">IF(OR($B79=$B85,AB82=0),0,ROUND((AC80+AH84)/AB82,0))</f>
        <v>0</v>
      </c>
      <c r="AC79" s="51">
        <f t="shared" ref="AC79:AC80" si="1163">SUM(AD79:AJ79)</f>
        <v>0</v>
      </c>
      <c r="AD79" s="52">
        <f>kwiecień!AD79</f>
        <v>0</v>
      </c>
      <c r="AE79" s="52">
        <f>kwiecień!AE79</f>
        <v>0</v>
      </c>
      <c r="AF79" s="52">
        <f>kwiecień!AF79</f>
        <v>0</v>
      </c>
      <c r="AG79" s="52">
        <f>kwiecień!AG79</f>
        <v>0</v>
      </c>
      <c r="AH79" s="53">
        <f>kwiecień!AH79</f>
        <v>0</v>
      </c>
      <c r="AI79" s="54">
        <f>kwiecień!AI79</f>
        <v>0</v>
      </c>
      <c r="AJ79" s="55">
        <f>kwiecień!AJ79</f>
        <v>0</v>
      </c>
      <c r="AK79" s="188">
        <f t="shared" ref="AK79" si="1164">IF(OR($B79=$B85,AK82=0),0,ROUND((AL80+AQ84)/AK82,0))</f>
        <v>0</v>
      </c>
      <c r="AL79" s="51">
        <f t="shared" ref="AL79:AL80" si="1165">SUM(AM79:AS79)</f>
        <v>0</v>
      </c>
      <c r="AM79" s="52">
        <f>kwiecień!AM79</f>
        <v>0</v>
      </c>
      <c r="AN79" s="52">
        <f>kwiecień!AN79</f>
        <v>0</v>
      </c>
      <c r="AO79" s="52">
        <f>kwiecień!AO79</f>
        <v>0</v>
      </c>
      <c r="AP79" s="52">
        <f>kwiecień!AP79</f>
        <v>0</v>
      </c>
      <c r="AQ79" s="53">
        <f>kwiecień!AQ79</f>
        <v>0</v>
      </c>
      <c r="AR79" s="54">
        <f>kwiecień!AR79</f>
        <v>0</v>
      </c>
      <c r="AS79" s="55">
        <f>kwiecień!AS79</f>
        <v>0</v>
      </c>
      <c r="AT79" s="188">
        <f t="shared" ref="AT79" si="1166">IF(OR($B79=$B85,AT82=0),0,ROUND((AU80+AZ84)/AT82,0))</f>
        <v>0</v>
      </c>
      <c r="AU79" s="51">
        <f t="shared" ref="AU79:AU80" si="1167">SUM(AV79:BB79)</f>
        <v>0</v>
      </c>
      <c r="AV79" s="52">
        <f t="shared" ref="AV79" si="1168">IF(SUM($AM$9:$AS$9)=SUM($AV$9:$BB$9),AM79,IF(AND(SUM($AV$9:$BB$9)&gt;42,SUM($AV$9:$BB$9)&lt;49),AM79,0))</f>
        <v>0</v>
      </c>
      <c r="AW79" s="52">
        <f t="shared" ref="AW79" si="1169">IF(SUM($AM$9:$AS$9)=SUM($AV$9:$BB$9),AN79,IF(AND(SUM($AV$9:$BB$9)&gt;42,SUM($AV$9:$BB$9)&lt;49),AN79,0))</f>
        <v>0</v>
      </c>
      <c r="AX79" s="52">
        <f t="shared" ref="AX79" si="1170">IF(SUM($AM$9:$AS$9)=SUM($AV$9:$BB$9),AO79,IF(AND(SUM($AV$9:$BB$9)&gt;42,SUM($AV$9:$BB$9)&lt;49),AO79,0))</f>
        <v>0</v>
      </c>
      <c r="AY79" s="52">
        <f t="shared" ref="AY79" si="1171">IF(SUM($AM$9:$AS$9)=SUM($AV$9:$BB$9),AP79,IF(AND(SUM($AV$9:$BB$9)&gt;42,SUM($AV$9:$BB$9)&lt;49),AP79,0))</f>
        <v>0</v>
      </c>
      <c r="AZ79" s="53">
        <f t="shared" ref="AZ79" si="1172">IF(SUM($AM$9:$AS$9)=SUM($AV$9:$BB$9),AQ79,IF(AND(SUM($AV$9:$BB$9)&gt;42,SUM($AV$9:$BB$9)&lt;49),AQ79,0))</f>
        <v>0</v>
      </c>
      <c r="BA79" s="54">
        <f t="shared" ref="BA79" si="1173">IF(SUM($AM$9:$AS$9)=SUM($AV$9:$BB$9),AR79,IF(AND(SUM($AV$9:$BB$9)&gt;42,SUM($AV$9:$BB$9)&lt;49),AR79,0))</f>
        <v>0</v>
      </c>
      <c r="BB79" s="55">
        <f t="shared" ref="BB79" si="1174">IF(SUM($AM$9:$AS$9)=SUM($AV$9:$BB$9),AS79,IF(AND(SUM($AV$9:$BB$9)&gt;42,SUM($AV$9:$BB$9)&lt;49),AS79,0))</f>
        <v>0</v>
      </c>
    </row>
    <row r="80" spans="1:54" ht="12.75" hidden="1" customHeight="1" x14ac:dyDescent="0.2">
      <c r="B80" s="93"/>
      <c r="C80" s="94"/>
      <c r="D80" s="95"/>
      <c r="E80" s="115"/>
      <c r="F80" s="140" t="b">
        <f t="shared" ref="F80" si="1175">IF($B73=$B79,OR(F74,G79&lt;F79),G79&lt;F79)</f>
        <v>0</v>
      </c>
      <c r="G80" s="189">
        <f t="shared" ref="G80" si="1176">IF(AND($B73=$B79,$B73&lt;&gt;"",$B73&lt;&gt;0),G79+G74,G79)</f>
        <v>18</v>
      </c>
      <c r="H80" s="120"/>
      <c r="I80" s="165">
        <f t="shared" si="1157"/>
        <v>0</v>
      </c>
      <c r="J80" s="194">
        <f t="shared" ref="J80" si="1177">7-COUNTIF(L79:R79,0)-COUNTIF(L79:R79,"")</f>
        <v>0</v>
      </c>
      <c r="K80" s="22">
        <f t="shared" si="1159"/>
        <v>0</v>
      </c>
      <c r="L80" s="35">
        <f t="shared" ref="L80:R80" si="1178">IF($B73=$B79,L79+L74,L79)</f>
        <v>0</v>
      </c>
      <c r="M80" s="35">
        <f t="shared" si="1178"/>
        <v>0</v>
      </c>
      <c r="N80" s="35">
        <f t="shared" si="1178"/>
        <v>0</v>
      </c>
      <c r="O80" s="35">
        <f t="shared" si="1178"/>
        <v>0</v>
      </c>
      <c r="P80" s="36">
        <f t="shared" si="1178"/>
        <v>0</v>
      </c>
      <c r="Q80" s="37">
        <f t="shared" si="1178"/>
        <v>0</v>
      </c>
      <c r="R80" s="38">
        <f t="shared" si="1178"/>
        <v>0</v>
      </c>
      <c r="S80" s="194">
        <f t="shared" ref="S80" si="1179">7-COUNTIF(U79:AA79,0)-COUNTIF(U79:AA79,"")</f>
        <v>0</v>
      </c>
      <c r="T80" s="22">
        <f t="shared" si="1161"/>
        <v>0</v>
      </c>
      <c r="U80" s="35">
        <f t="shared" ref="U80:AA80" si="1180">IF($B73=$B79,U79+U74,U79)</f>
        <v>0</v>
      </c>
      <c r="V80" s="35">
        <f t="shared" si="1180"/>
        <v>0</v>
      </c>
      <c r="W80" s="35">
        <f t="shared" si="1180"/>
        <v>0</v>
      </c>
      <c r="X80" s="35">
        <f t="shared" si="1180"/>
        <v>0</v>
      </c>
      <c r="Y80" s="36">
        <f t="shared" si="1180"/>
        <v>0</v>
      </c>
      <c r="Z80" s="37">
        <f t="shared" si="1180"/>
        <v>0</v>
      </c>
      <c r="AA80" s="38">
        <f t="shared" si="1180"/>
        <v>0</v>
      </c>
      <c r="AB80" s="194">
        <f t="shared" ref="AB80" si="1181">7-COUNTIF(AD79:AJ79,0)-COUNTIF(AD79:AJ79,"")</f>
        <v>0</v>
      </c>
      <c r="AC80" s="22">
        <f t="shared" si="1163"/>
        <v>0</v>
      </c>
      <c r="AD80" s="35">
        <f t="shared" ref="AD80:AJ80" si="1182">IF($B73=$B79,AD79+AD74,AD79)</f>
        <v>0</v>
      </c>
      <c r="AE80" s="35">
        <f t="shared" si="1182"/>
        <v>0</v>
      </c>
      <c r="AF80" s="35">
        <f t="shared" si="1182"/>
        <v>0</v>
      </c>
      <c r="AG80" s="35">
        <f t="shared" si="1182"/>
        <v>0</v>
      </c>
      <c r="AH80" s="36">
        <f t="shared" si="1182"/>
        <v>0</v>
      </c>
      <c r="AI80" s="37">
        <f t="shared" si="1182"/>
        <v>0</v>
      </c>
      <c r="AJ80" s="38">
        <f t="shared" si="1182"/>
        <v>0</v>
      </c>
      <c r="AK80" s="194">
        <f t="shared" ref="AK80" si="1183">7-COUNTIF(AM79:AS79,0)-COUNTIF(AM79:AS79,"")</f>
        <v>0</v>
      </c>
      <c r="AL80" s="22">
        <f t="shared" si="1165"/>
        <v>0</v>
      </c>
      <c r="AM80" s="35">
        <f t="shared" ref="AM80:AS80" si="1184">IF($B73=$B79,AM79+AM74,AM79)</f>
        <v>0</v>
      </c>
      <c r="AN80" s="35">
        <f t="shared" si="1184"/>
        <v>0</v>
      </c>
      <c r="AO80" s="35">
        <f t="shared" si="1184"/>
        <v>0</v>
      </c>
      <c r="AP80" s="35">
        <f t="shared" si="1184"/>
        <v>0</v>
      </c>
      <c r="AQ80" s="36">
        <f t="shared" si="1184"/>
        <v>0</v>
      </c>
      <c r="AR80" s="37">
        <f t="shared" si="1184"/>
        <v>0</v>
      </c>
      <c r="AS80" s="38">
        <f t="shared" si="1184"/>
        <v>0</v>
      </c>
      <c r="AT80" s="194">
        <f t="shared" ref="AT80" si="1185">7-COUNTIF(AV79:BB79,0)-COUNTIF(AV79:BB79,"")</f>
        <v>0</v>
      </c>
      <c r="AU80" s="22">
        <f t="shared" si="1167"/>
        <v>0</v>
      </c>
      <c r="AV80" s="35">
        <f t="shared" ref="AV80:BB80" si="1186">IF($B73=$B79,AV79+AV74,AV79)</f>
        <v>0</v>
      </c>
      <c r="AW80" s="35">
        <f t="shared" si="1186"/>
        <v>0</v>
      </c>
      <c r="AX80" s="35">
        <f t="shared" si="1186"/>
        <v>0</v>
      </c>
      <c r="AY80" s="35">
        <f t="shared" si="1186"/>
        <v>0</v>
      </c>
      <c r="AZ80" s="36">
        <f t="shared" si="1186"/>
        <v>0</v>
      </c>
      <c r="BA80" s="37">
        <f t="shared" si="1186"/>
        <v>0</v>
      </c>
      <c r="BB80" s="38">
        <f t="shared" si="1186"/>
        <v>0</v>
      </c>
    </row>
    <row r="81" spans="1:54" ht="15" hidden="1" customHeight="1" x14ac:dyDescent="0.2">
      <c r="B81" s="116"/>
      <c r="C81" s="117"/>
      <c r="D81" s="118"/>
      <c r="E81" s="119"/>
      <c r="F81" s="92"/>
      <c r="G81" s="190">
        <f t="shared" ref="G81" si="1187">IF(AND($B73=$B79,$B73&lt;&gt;"",$B73&lt;&gt;0),F79+G75,F79)</f>
        <v>18</v>
      </c>
      <c r="H81" s="121"/>
      <c r="I81" s="165">
        <f t="shared" si="1157"/>
        <v>0</v>
      </c>
      <c r="J81" s="195">
        <f t="shared" ref="J81" si="1188">IF($B79=$B73,COUNTIF(L81:R81,0),COUNTIF(L82:R82,0)+COUNTIF(L82:R82,""))</f>
        <v>7</v>
      </c>
      <c r="K81" s="39">
        <f t="shared" ref="K81:R81" si="1189">IF($B73=$B79,K82+K75,K82)</f>
        <v>0</v>
      </c>
      <c r="L81" s="40">
        <f t="shared" si="1189"/>
        <v>0</v>
      </c>
      <c r="M81" s="40">
        <f t="shared" si="1189"/>
        <v>0</v>
      </c>
      <c r="N81" s="40">
        <f t="shared" si="1189"/>
        <v>0</v>
      </c>
      <c r="O81" s="40">
        <f t="shared" si="1189"/>
        <v>0</v>
      </c>
      <c r="P81" s="41">
        <f t="shared" si="1189"/>
        <v>0</v>
      </c>
      <c r="Q81" s="42">
        <f t="shared" si="1189"/>
        <v>0</v>
      </c>
      <c r="R81" s="43">
        <f t="shared" si="1189"/>
        <v>0</v>
      </c>
      <c r="S81" s="195">
        <f t="shared" ref="S81" si="1190">IF($B79=$B73,COUNTIF(U81:AA81,0),COUNTIF(U82:AA82,0)+COUNTIF(U82:AA82,""))</f>
        <v>7</v>
      </c>
      <c r="T81" s="39">
        <f t="shared" ref="T81:AA81" si="1191">IF($B73=$B79,T82+T75,T82)</f>
        <v>0</v>
      </c>
      <c r="U81" s="40">
        <f t="shared" si="1191"/>
        <v>0</v>
      </c>
      <c r="V81" s="40">
        <f t="shared" si="1191"/>
        <v>0</v>
      </c>
      <c r="W81" s="40">
        <f t="shared" si="1191"/>
        <v>0</v>
      </c>
      <c r="X81" s="40">
        <f t="shared" si="1191"/>
        <v>0</v>
      </c>
      <c r="Y81" s="41">
        <f t="shared" si="1191"/>
        <v>0</v>
      </c>
      <c r="Z81" s="42">
        <f t="shared" si="1191"/>
        <v>0</v>
      </c>
      <c r="AA81" s="43">
        <f t="shared" si="1191"/>
        <v>0</v>
      </c>
      <c r="AB81" s="195">
        <f t="shared" ref="AB81" si="1192">IF($B79=$B73,COUNTIF(AD81:AJ81,0),COUNTIF(AD82:AJ82,0)+COUNTIF(AD82:AJ82,""))</f>
        <v>7</v>
      </c>
      <c r="AC81" s="39">
        <f t="shared" ref="AC81:AJ81" si="1193">IF($B73=$B79,AC82+AC75,AC82)</f>
        <v>0</v>
      </c>
      <c r="AD81" s="40">
        <f t="shared" si="1193"/>
        <v>0</v>
      </c>
      <c r="AE81" s="40">
        <f t="shared" si="1193"/>
        <v>0</v>
      </c>
      <c r="AF81" s="40">
        <f t="shared" si="1193"/>
        <v>0</v>
      </c>
      <c r="AG81" s="40">
        <f t="shared" si="1193"/>
        <v>0</v>
      </c>
      <c r="AH81" s="41">
        <f t="shared" si="1193"/>
        <v>0</v>
      </c>
      <c r="AI81" s="42">
        <f t="shared" si="1193"/>
        <v>0</v>
      </c>
      <c r="AJ81" s="43">
        <f t="shared" si="1193"/>
        <v>0</v>
      </c>
      <c r="AK81" s="195">
        <f t="shared" ref="AK81" si="1194">IF($B79=$B73,COUNTIF(AM81:AS81,0),COUNTIF(AM82:AS82,0)+COUNTIF(AM82:AS82,""))</f>
        <v>7</v>
      </c>
      <c r="AL81" s="39">
        <f t="shared" ref="AL81:AS81" si="1195">IF($B73=$B79,AL82+AL75,AL82)</f>
        <v>0</v>
      </c>
      <c r="AM81" s="40">
        <f t="shared" si="1195"/>
        <v>0</v>
      </c>
      <c r="AN81" s="40">
        <f t="shared" si="1195"/>
        <v>0</v>
      </c>
      <c r="AO81" s="40">
        <f t="shared" si="1195"/>
        <v>0</v>
      </c>
      <c r="AP81" s="40">
        <f t="shared" si="1195"/>
        <v>0</v>
      </c>
      <c r="AQ81" s="41">
        <f t="shared" si="1195"/>
        <v>0</v>
      </c>
      <c r="AR81" s="42">
        <f t="shared" si="1195"/>
        <v>0</v>
      </c>
      <c r="AS81" s="43">
        <f t="shared" si="1195"/>
        <v>0</v>
      </c>
      <c r="AT81" s="195">
        <f t="shared" ref="AT81" si="1196">IF($B79=$B73,COUNTIF(AV81:BB81,0),COUNTIF(AV82:BB82,0)+COUNTIF(AV82:BB82,""))</f>
        <v>7</v>
      </c>
      <c r="AU81" s="39">
        <f t="shared" ref="AU81:BB81" si="1197">IF($B73=$B79,AU82+AU75,AU82)</f>
        <v>0</v>
      </c>
      <c r="AV81" s="40">
        <f t="shared" si="1197"/>
        <v>0</v>
      </c>
      <c r="AW81" s="40">
        <f t="shared" si="1197"/>
        <v>0</v>
      </c>
      <c r="AX81" s="40">
        <f t="shared" si="1197"/>
        <v>0</v>
      </c>
      <c r="AY81" s="40">
        <f t="shared" si="1197"/>
        <v>0</v>
      </c>
      <c r="AZ81" s="41">
        <f t="shared" si="1197"/>
        <v>0</v>
      </c>
      <c r="BA81" s="42">
        <f t="shared" si="1197"/>
        <v>0</v>
      </c>
      <c r="BB81" s="43">
        <f t="shared" si="1197"/>
        <v>0</v>
      </c>
    </row>
    <row r="82" spans="1:54" ht="15.75" customHeight="1" x14ac:dyDescent="0.2">
      <c r="A82" s="1">
        <f t="shared" ref="A82" si="1198">A79</f>
        <v>0</v>
      </c>
      <c r="B82" s="313">
        <f t="shared" ref="B82" si="1199">B76+1</f>
        <v>11</v>
      </c>
      <c r="C82" s="314"/>
      <c r="D82" s="314"/>
      <c r="E82" s="314"/>
      <c r="F82" s="31"/>
      <c r="G82" s="183"/>
      <c r="H82" s="122">
        <f t="shared" ref="H82" si="1200">5-COUNTIF(AU79,0)-COUNTIF(AL79,0)-COUNTIF(AC79,0)-COUNTIF(T79,0)-COUNTIF(K79,0)</f>
        <v>0</v>
      </c>
      <c r="I82" s="165">
        <f t="shared" si="1157"/>
        <v>0</v>
      </c>
      <c r="J82" s="187">
        <f t="shared" ref="J82" si="1201">IF($B79=$B73,J76+IF($F79&lt;&gt;$G79,(K79+$G81-$G80)/$F79,K79/$F79),IF($F79&lt;&gt;G79,(K79+$G81-$G80)/$F79,K79/$F79))</f>
        <v>0</v>
      </c>
      <c r="K82" s="7">
        <f t="shared" ref="K82:K83" si="1202">SUM(L82:R82)</f>
        <v>0</v>
      </c>
      <c r="L82" s="26">
        <f t="shared" ref="L82:R82" si="1203">L79</f>
        <v>0</v>
      </c>
      <c r="M82" s="26">
        <f t="shared" si="1203"/>
        <v>0</v>
      </c>
      <c r="N82" s="26">
        <f t="shared" si="1203"/>
        <v>0</v>
      </c>
      <c r="O82" s="26">
        <f t="shared" si="1203"/>
        <v>0</v>
      </c>
      <c r="P82" s="26">
        <f t="shared" si="1203"/>
        <v>0</v>
      </c>
      <c r="Q82" s="29">
        <f t="shared" si="1203"/>
        <v>0</v>
      </c>
      <c r="R82" s="23">
        <f t="shared" si="1203"/>
        <v>0</v>
      </c>
      <c r="S82" s="187">
        <f t="shared" ref="S82" si="1204">IF($B79=$B73,S76+IF($F79&lt;&gt;$G79,(T79+$G81-$G80)/$F79,T79/$F79),IF($F79&lt;&gt;P79,(T79+$G81-$G80)/$F79,T79/$F79))</f>
        <v>0</v>
      </c>
      <c r="T82" s="7">
        <f t="shared" ref="T82:T83" si="1205">SUM(U82:AA82)</f>
        <v>0</v>
      </c>
      <c r="U82" s="26">
        <f t="shared" ref="U82:AA82" si="1206">U79</f>
        <v>0</v>
      </c>
      <c r="V82" s="26">
        <f t="shared" si="1206"/>
        <v>0</v>
      </c>
      <c r="W82" s="26">
        <f t="shared" si="1206"/>
        <v>0</v>
      </c>
      <c r="X82" s="26">
        <f t="shared" si="1206"/>
        <v>0</v>
      </c>
      <c r="Y82" s="113">
        <f t="shared" si="1206"/>
        <v>0</v>
      </c>
      <c r="Z82" s="29">
        <f t="shared" si="1206"/>
        <v>0</v>
      </c>
      <c r="AA82" s="23">
        <f t="shared" si="1206"/>
        <v>0</v>
      </c>
      <c r="AB82" s="187">
        <f t="shared" ref="AB82" si="1207">IF($B79=$B73,AB76+IF($F79&lt;&gt;$G79,(AC79+$G81-$G80)/$F79,AC79/$F79),IF($F79&lt;&gt;Y79,(AC79+$G81-$G80)/$F79,AC79/$F79))</f>
        <v>0</v>
      </c>
      <c r="AC82" s="7">
        <f t="shared" ref="AC82:AC83" si="1208">SUM(AD82:AJ82)</f>
        <v>0</v>
      </c>
      <c r="AD82" s="26">
        <f t="shared" ref="AD82:AJ82" si="1209">AD79</f>
        <v>0</v>
      </c>
      <c r="AE82" s="26">
        <f t="shared" si="1209"/>
        <v>0</v>
      </c>
      <c r="AF82" s="26">
        <f t="shared" si="1209"/>
        <v>0</v>
      </c>
      <c r="AG82" s="26">
        <f t="shared" si="1209"/>
        <v>0</v>
      </c>
      <c r="AH82" s="113">
        <f t="shared" si="1209"/>
        <v>0</v>
      </c>
      <c r="AI82" s="29">
        <f t="shared" si="1209"/>
        <v>0</v>
      </c>
      <c r="AJ82" s="23">
        <f t="shared" si="1209"/>
        <v>0</v>
      </c>
      <c r="AK82" s="187">
        <f t="shared" ref="AK82" si="1210">IF($B79=$B73,AK76+IF($F79&lt;&gt;$G79,(AL79+$G81-$G80)/$F79,AL79/$F79),IF($F79&lt;&gt;AH79,(AL79+$G81-$G80)/$F79,AL79/$F79))</f>
        <v>0</v>
      </c>
      <c r="AL82" s="7">
        <f t="shared" ref="AL82:AL83" si="1211">SUM(AM82:AS82)</f>
        <v>0</v>
      </c>
      <c r="AM82" s="26">
        <f t="shared" ref="AM82:AS82" si="1212">AM79</f>
        <v>0</v>
      </c>
      <c r="AN82" s="26">
        <f t="shared" si="1212"/>
        <v>0</v>
      </c>
      <c r="AO82" s="26">
        <f t="shared" si="1212"/>
        <v>0</v>
      </c>
      <c r="AP82" s="26">
        <f t="shared" si="1212"/>
        <v>0</v>
      </c>
      <c r="AQ82" s="113">
        <f t="shared" si="1212"/>
        <v>0</v>
      </c>
      <c r="AR82" s="29">
        <f t="shared" si="1212"/>
        <v>0</v>
      </c>
      <c r="AS82" s="23">
        <f t="shared" si="1212"/>
        <v>0</v>
      </c>
      <c r="AT82" s="187">
        <f t="shared" ref="AT82" si="1213">IF($B79=$B73,AT76+IF($F79&lt;&gt;$G79,(AU79+$G81-$G80)/$F79,AU79/$F79),IF($F79&lt;&gt;AQ79,(AU79+$G81-$G80)/$F79,AU79/$F79))</f>
        <v>0</v>
      </c>
      <c r="AU82" s="7">
        <f t="shared" ref="AU82:AU83" si="1214">SUM(AV82:BB82)</f>
        <v>0</v>
      </c>
      <c r="AV82" s="6">
        <f t="shared" ref="AV82" si="1215">IF(SUM($AM$9:$AS$9)=SUM($AV$9:$BB$9),AV79,IF(AND(SUM($AV$9:$BB$9)&gt;42,SUM($AV$9:$BB$9)&lt;49),AV79,0))</f>
        <v>0</v>
      </c>
      <c r="AW82" s="6">
        <f t="shared" ref="AW82:BB82" si="1216">IF(SUM($AM$9:$AS$9)=SUM($AV$9:$BB$9),AW79,IF(AND(SUM($AV$9:$BB$9)&gt;42,SUM($AV$9:$BB$9)&lt;49),AW79,0))</f>
        <v>0</v>
      </c>
      <c r="AX82" s="6">
        <f t="shared" si="1216"/>
        <v>0</v>
      </c>
      <c r="AY82" s="6">
        <f t="shared" si="1216"/>
        <v>0</v>
      </c>
      <c r="AZ82" s="26">
        <f t="shared" si="1216"/>
        <v>0</v>
      </c>
      <c r="BA82" s="29">
        <f t="shared" si="1216"/>
        <v>0</v>
      </c>
      <c r="BB82" s="23">
        <f t="shared" si="1216"/>
        <v>0</v>
      </c>
    </row>
    <row r="83" spans="1:54" ht="15.75" customHeight="1" x14ac:dyDescent="0.2">
      <c r="A83" s="1">
        <f t="shared" ref="A83:A84" si="1217">A82</f>
        <v>0</v>
      </c>
      <c r="B83" s="313"/>
      <c r="C83" s="314"/>
      <c r="D83" s="314"/>
      <c r="E83" s="314"/>
      <c r="F83" s="31"/>
      <c r="G83" s="183"/>
      <c r="H83" s="123">
        <f t="shared" ref="H83" si="1218">IF($B79=$B73,H77+F83,$F83)</f>
        <v>0</v>
      </c>
      <c r="I83" s="165">
        <f t="shared" si="1157"/>
        <v>0</v>
      </c>
      <c r="J83" s="141">
        <f t="shared" ref="J83" si="1219">IF($H82=0,0,IF($B73=$B79,IF($H84&gt;0,$H84+J77,K79+J77),IF($H84&gt;0,$H84,K79)))</f>
        <v>0</v>
      </c>
      <c r="K83" s="7">
        <f t="shared" si="1202"/>
        <v>0</v>
      </c>
      <c r="L83" s="6"/>
      <c r="M83" s="6"/>
      <c r="N83" s="6"/>
      <c r="O83" s="6"/>
      <c r="P83" s="26"/>
      <c r="Q83" s="29"/>
      <c r="R83" s="23"/>
      <c r="S83" s="141">
        <f t="shared" ref="S83" si="1220">IF($H82=0,0,IF($B73=$B79,IF($H84&gt;0,$H84+S77,T79+S77),IF($H84&gt;0,$H84,T79)))</f>
        <v>0</v>
      </c>
      <c r="T83" s="7">
        <f t="shared" si="1205"/>
        <v>0</v>
      </c>
      <c r="U83" s="6"/>
      <c r="V83" s="6"/>
      <c r="W83" s="6"/>
      <c r="X83" s="6"/>
      <c r="Y83" s="26"/>
      <c r="Z83" s="29"/>
      <c r="AA83" s="23"/>
      <c r="AB83" s="141">
        <f t="shared" ref="AB83" si="1221">IF($H82=0,0,IF($B73=$B79,IF($H84&gt;0,$H84+AB77,AC79+AB77),IF($H84&gt;0,$H84,AC79)))</f>
        <v>0</v>
      </c>
      <c r="AC83" s="7">
        <f t="shared" si="1208"/>
        <v>0</v>
      </c>
      <c r="AD83" s="6"/>
      <c r="AE83" s="6"/>
      <c r="AF83" s="6"/>
      <c r="AG83" s="6"/>
      <c r="AH83" s="26"/>
      <c r="AI83" s="29"/>
      <c r="AJ83" s="23"/>
      <c r="AK83" s="141">
        <f t="shared" ref="AK83" si="1222">IF($H82=0,0,IF($B73=$B79,IF($H84&gt;0,$H84+AK77,AL79+AK77),IF($H84&gt;0,$H84,AL79)))</f>
        <v>0</v>
      </c>
      <c r="AL83" s="7">
        <f t="shared" si="1211"/>
        <v>0</v>
      </c>
      <c r="AM83" s="6"/>
      <c r="AN83" s="6"/>
      <c r="AO83" s="6"/>
      <c r="AP83" s="6"/>
      <c r="AQ83" s="26"/>
      <c r="AR83" s="29"/>
      <c r="AS83" s="23"/>
      <c r="AT83" s="141">
        <f t="shared" ref="AT83" si="1223">IF($H82=0,0,IF($B73=$B79,IF($H84&gt;0,$H84+AT77,AU79+AT77),IF($H84&gt;0,$H84,AU79)))</f>
        <v>0</v>
      </c>
      <c r="AU83" s="7">
        <f t="shared" si="1214"/>
        <v>0</v>
      </c>
      <c r="AV83" s="6"/>
      <c r="AW83" s="6"/>
      <c r="AX83" s="6"/>
      <c r="AY83" s="6"/>
      <c r="AZ83" s="26"/>
      <c r="BA83" s="29"/>
      <c r="BB83" s="23"/>
    </row>
    <row r="84" spans="1:54" ht="18.75" customHeight="1" thickBot="1" x14ac:dyDescent="0.25">
      <c r="A84" s="1">
        <f t="shared" si="1217"/>
        <v>0</v>
      </c>
      <c r="B84" s="323" t="str">
        <f>IF(B79="",Wydruk!$AE$6,IF(J80=0,Wydruk!$AE$7,IF(AND(G80&lt;G81,B79&lt;&gt;$B85),Wydruk!$AE$13,IF(AND($B79=$B73,$B79&lt;&gt;$B85),IF(OR(OR(J84&lt;4,J84&gt;5),OR(S84&lt;4,S84&gt;5),OR(AB84&lt;4,AB84&gt;5),OR(AK84&lt;4,AK84&gt;5),OR(AND(AT84&lt;4,AT84&gt;0),AT84&gt;5)),Wydruk!$AE$8,Wydruk!$AE$9),IF($B79=$B85,IF($F83&lt;&gt;0,Wydruk!$AE$12,Wydruk!$AE$10),IF(OR(OR(J80&lt;4,J80&gt;5),OR(S80&lt;4,S80&gt;5),OR(AB80&lt;4,AB80&gt;5),OR(AK80&lt;4,AK80&gt;5),OR(AND(AT80&lt;4,AT80&gt;0),AT80&gt;5)),Wydruk!$AE$8,Wydruk!$AE$11))))))</f>
        <v>Uzupełnij liczby godzin tygodniowego planu</v>
      </c>
      <c r="C84" s="324"/>
      <c r="D84" s="324"/>
      <c r="E84" s="324"/>
      <c r="F84" s="173">
        <f>kwiecień!F84</f>
        <v>0</v>
      </c>
      <c r="G84" s="184">
        <f>kwiecień!G84</f>
        <v>0</v>
      </c>
      <c r="H84" s="191">
        <f t="shared" ref="H84" si="1224">IF(OR($G84=0,$F84=0,$G84="",$F84=""),0,$G84/$F84)</f>
        <v>0</v>
      </c>
      <c r="I84" s="193"/>
      <c r="J84" s="176">
        <f t="shared" ref="J84" si="1225">IF($B73=$B79,IF(L79+L74&gt;0,1,0)+IF(M79+M74&gt;0,1,0)+IF(N79+N74&gt;0,1,0)+IF(O79+O74&gt;0,1,0)+IF(P79+P74&gt;0,1,0)+IF(Q79+Q74&gt;0,1,0)+IF(R79+R74&gt;0,1,0),J80)</f>
        <v>0</v>
      </c>
      <c r="K84" s="133">
        <f t="shared" ref="K84" si="1226">IF(OR($B79=$B85,J84=0,(K80-Q84+O84)&lt;=0),0,(K80-Q84+O84)/J84)</f>
        <v>0</v>
      </c>
      <c r="L84" s="137">
        <f t="shared" ref="L84" si="1227">IF(K84*(7-J81)&lt;=0,0,K84*(7-J81))</f>
        <v>0</v>
      </c>
      <c r="M84" s="311">
        <f t="shared" ref="M84" si="1228">ROUND(IF(OR(K81-K84*(7-J81)+P84&lt;0,$B79=$B85,K84&lt;=0,K81=0),0,IF(K81-K84*(7-J81)+P84&gt;Q84-O84+P84,Q84-O84+P84,K81-K84*(7-J81)+P84)),1)</f>
        <v>0</v>
      </c>
      <c r="N84" s="312"/>
      <c r="O84" s="139">
        <f t="shared" ref="O84" si="1229">IF(OR($B79=$B85,J80=0),0,IF($B79=$B73,J79,$F79))</f>
        <v>0</v>
      </c>
      <c r="P84" s="30">
        <f t="shared" ref="P84" si="1230">IF(OR($B79=$B85,J84=0),0,$G81-$G80)</f>
        <v>0</v>
      </c>
      <c r="Q84" s="134">
        <f t="shared" ref="Q84" si="1231">IF(OR($B79=$B85,J84=0),0,J83)</f>
        <v>0</v>
      </c>
      <c r="R84" s="138">
        <f t="shared" ref="R84" si="1232">IF($B79=$B85,0,K81)</f>
        <v>0</v>
      </c>
      <c r="S84" s="176">
        <f t="shared" ref="S84" si="1233">IF($B73=$B79,IF(U79+U74&gt;0,1,0)+IF(V79+V74&gt;0,1,0)+IF(W79+W74&gt;0,1,0)+IF(X79+X74&gt;0,1,0)+IF(Y79+Y74&gt;0,1,0)+IF(Z79+Z74&gt;0,1,0)+IF(AA79+AA74&gt;0,1,0),S80)</f>
        <v>0</v>
      </c>
      <c r="T84" s="133">
        <f t="shared" ref="T84" si="1234">IF(OR($B79=$B85,S84=0,(T80-Z84+X84)&lt;=0),0,(T80-Z84+X84)/S84)</f>
        <v>0</v>
      </c>
      <c r="U84" s="137">
        <f t="shared" ref="U84" si="1235">IF(T84*(7-S81)&lt;=0,0,T84*(7-S81))</f>
        <v>0</v>
      </c>
      <c r="V84" s="311">
        <f t="shared" ref="V84" si="1236">ROUND(IF(OR(T81-T84*(7-S81)+Y84&lt;0,$B79=$B85,T84&lt;=0,T81=0),0,IF(T81-T84*(7-S81)+Y84&gt;Z84-X84+Y84,Z84-X84+Y84,T81-T84*(7-S81)+Y84)),1)</f>
        <v>0</v>
      </c>
      <c r="W84" s="312"/>
      <c r="X84" s="139">
        <f t="shared" ref="X84" si="1237">IF(OR($B79=$B85,S80=0),0,IF($B79=$B73,S79,$F79))</f>
        <v>0</v>
      </c>
      <c r="Y84" s="30">
        <f t="shared" ref="Y84" si="1238">IF(OR($B79=$B85,S84=0),0,$G81-$G80)</f>
        <v>0</v>
      </c>
      <c r="Z84" s="134">
        <f t="shared" ref="Z84" si="1239">IF(OR($B79=$B85,S84=0),0,S83)</f>
        <v>0</v>
      </c>
      <c r="AA84" s="138">
        <f t="shared" ref="AA84" si="1240">IF($B79=$B85,0,T81)</f>
        <v>0</v>
      </c>
      <c r="AB84" s="176">
        <f t="shared" ref="AB84" si="1241">IF($B73=$B79,IF(AD79+AD74&gt;0,1,0)+IF(AE79+AE74&gt;0,1,0)+IF(AF79+AF74&gt;0,1,0)+IF(AG79+AG74&gt;0,1,0)+IF(AH79+AH74&gt;0,1,0)+IF(AI79+AI74&gt;0,1,0)+IF(AJ79+AJ74&gt;0,1,0),AB80)</f>
        <v>0</v>
      </c>
      <c r="AC84" s="133">
        <f t="shared" ref="AC84" si="1242">IF(OR($B79=$B85,AB84=0,(AC80-AI84+AG84)&lt;=0),0,(AC80-AI84+AG84)/AB84)</f>
        <v>0</v>
      </c>
      <c r="AD84" s="137">
        <f t="shared" ref="AD84" si="1243">IF(AC84*(7-AB81)&lt;=0,0,AC84*(7-AB81))</f>
        <v>0</v>
      </c>
      <c r="AE84" s="311">
        <f t="shared" ref="AE84" si="1244">ROUND(IF(OR(AC81-AC84*(7-AB81)+AH84&lt;0,$B79=$B85,AC84&lt;=0,AC81=0),0,IF(AC81-AC84*(7-AB81)+AH84&gt;AI84-AG84+AH84,AI84-AG84+AH84,AC81-AC84*(7-AB81)+AH84)),1)</f>
        <v>0</v>
      </c>
      <c r="AF84" s="312"/>
      <c r="AG84" s="139">
        <f t="shared" ref="AG84" si="1245">IF(OR($B79=$B85,AB80=0),0,IF($B79=$B73,AB79,$F79))</f>
        <v>0</v>
      </c>
      <c r="AH84" s="30">
        <f t="shared" ref="AH84" si="1246">IF(OR($B79=$B85,AB84=0),0,$G81-$G80)</f>
        <v>0</v>
      </c>
      <c r="AI84" s="134">
        <f t="shared" ref="AI84" si="1247">IF(OR($B79=$B85,AB84=0),0,AB83)</f>
        <v>0</v>
      </c>
      <c r="AJ84" s="138">
        <f t="shared" ref="AJ84" si="1248">IF($B79=$B85,0,AC81)</f>
        <v>0</v>
      </c>
      <c r="AK84" s="176">
        <f t="shared" ref="AK84" si="1249">IF($B73=$B79,IF(AM79+AM74&gt;0,1,0)+IF(AN79+AN74&gt;0,1,0)+IF(AO79+AO74&gt;0,1,0)+IF(AP79+AP74&gt;0,1,0)+IF(AQ79+AQ74&gt;0,1,0)+IF(AR79+AR74&gt;0,1,0)+IF(AS79+AS74&gt;0,1,0),AK80)</f>
        <v>0</v>
      </c>
      <c r="AL84" s="133">
        <f t="shared" ref="AL84" si="1250">IF(OR($B79=$B85,AK84=0,(AL80-AR84+AP84)&lt;=0),0,(AL80-AR84+AP84)/AK84)</f>
        <v>0</v>
      </c>
      <c r="AM84" s="137">
        <f t="shared" ref="AM84" si="1251">IF(AL84*(7-AK81)&lt;=0,0,AL84*(7-AK81))</f>
        <v>0</v>
      </c>
      <c r="AN84" s="311">
        <f t="shared" ref="AN84" si="1252">ROUND(IF(OR(AL81-AL84*(7-AK81)+AQ84&lt;0,$B79=$B85,AL84&lt;=0,AL81=0),0,IF(AL81-AL84*(7-AK81)+AQ84&gt;AR84-AP84+AQ84,AR84-AP84+AQ84,AL81-AL84*(7-AK81)+AQ84)),1)</f>
        <v>0</v>
      </c>
      <c r="AO84" s="312"/>
      <c r="AP84" s="139">
        <f t="shared" ref="AP84" si="1253">IF(OR($B79=$B85,AK80=0),0,IF($B79=$B73,AK79,$F79))</f>
        <v>0</v>
      </c>
      <c r="AQ84" s="30">
        <f t="shared" ref="AQ84" si="1254">IF(OR($B79=$B85,AK84=0),0,$G81-$G80)</f>
        <v>0</v>
      </c>
      <c r="AR84" s="134">
        <f t="shared" ref="AR84" si="1255">IF(OR($B79=$B85,AK84=0),0,AK83)</f>
        <v>0</v>
      </c>
      <c r="AS84" s="138">
        <f t="shared" ref="AS84" si="1256">IF($B79=$B85,0,AL81)</f>
        <v>0</v>
      </c>
      <c r="AT84" s="176">
        <f t="shared" ref="AT84" si="1257">IF($B73=$B79,IF(AV79+AV74&gt;0,1,0)+IF(AW79+AW74&gt;0,1,0)+IF(AX79+AX74&gt;0,1,0)+IF(AY79+AY74&gt;0,1,0)+IF(AZ79+AZ74&gt;0,1,0)+IF(BA79+BA74&gt;0,1,0)+IF(BB79+BB74&gt;0,1,0),AT80)</f>
        <v>0</v>
      </c>
      <c r="AU84" s="133">
        <f t="shared" ref="AU84" si="1258">IF(OR($B79=$B85,AT84=0,(AU80-BA84+AY84)&lt;=0),0,(AU80-BA84+AY84)/AT84)</f>
        <v>0</v>
      </c>
      <c r="AV84" s="137">
        <f t="shared" ref="AV84" si="1259">IF(AU84*(7-AT81)&lt;=0,0,AU84*(7-AT81))</f>
        <v>0</v>
      </c>
      <c r="AW84" s="311">
        <f t="shared" ref="AW84" si="1260">ROUND(IF(OR(AU81-AU84*(7-AT81)+AZ84&lt;0,$B79=$B85,AU84&lt;=0,AU81=0),0,IF(AU81-AU84*(7-AT81)+AZ84&gt;BA84-AY84+AZ84,BA84-AY84+AZ84,AU81-AU84*(7-AT81)+AZ84)),1)</f>
        <v>0</v>
      </c>
      <c r="AX84" s="312"/>
      <c r="AY84" s="139">
        <f t="shared" ref="AY84" si="1261">IF(OR($B79=$B85,AT80=0),0,IF($B79=$B73,AT79,$F79))</f>
        <v>0</v>
      </c>
      <c r="AZ84" s="30">
        <f t="shared" ref="AZ84" si="1262">IF(OR($B79=$B85,AT84=0),0,$G81-$G80)</f>
        <v>0</v>
      </c>
      <c r="BA84" s="134">
        <f t="shared" ref="BA84" si="1263">IF(OR($B79=$B85,AT84=0),0,AT83)</f>
        <v>0</v>
      </c>
      <c r="BB84" s="138">
        <f t="shared" ref="BB84" si="1264">IF($B79=$B85,0,AU81)</f>
        <v>0</v>
      </c>
    </row>
    <row r="85" spans="1:54" ht="15.75" x14ac:dyDescent="0.2">
      <c r="A85" s="1">
        <f t="shared" ref="A85" si="1265">IF(B85="","1. Niewypełnione",B85)</f>
        <v>0</v>
      </c>
      <c r="B85" s="320">
        <f>kwiecień!B85</f>
        <v>0</v>
      </c>
      <c r="C85" s="321">
        <f>kwiecień!C85</f>
        <v>0</v>
      </c>
      <c r="D85" s="321">
        <f>kwiecień!D85</f>
        <v>0</v>
      </c>
      <c r="E85" s="321">
        <f>kwiecień!E85</f>
        <v>0</v>
      </c>
      <c r="F85" s="177">
        <f>kwiecień!F85</f>
        <v>18</v>
      </c>
      <c r="G85" s="185">
        <f>kwiecień!G85</f>
        <v>18</v>
      </c>
      <c r="H85" s="177"/>
      <c r="I85" s="192">
        <f t="shared" ref="I85:I89" si="1266">K85+T85+AC85+AL85+AU85</f>
        <v>0</v>
      </c>
      <c r="J85" s="186">
        <f t="shared" ref="J85" si="1267">IF(OR($B85=$B91,J88=0),0,ROUND((K86+P90)/J88,0))</f>
        <v>0</v>
      </c>
      <c r="K85" s="51">
        <f t="shared" ref="K85:K86" si="1268">SUM(L85:R85)</f>
        <v>0</v>
      </c>
      <c r="L85" s="52">
        <f>kwiecień!L85</f>
        <v>0</v>
      </c>
      <c r="M85" s="52">
        <f>kwiecień!M85</f>
        <v>0</v>
      </c>
      <c r="N85" s="52">
        <f>kwiecień!N85</f>
        <v>0</v>
      </c>
      <c r="O85" s="52">
        <f>kwiecień!O85</f>
        <v>0</v>
      </c>
      <c r="P85" s="53">
        <f>kwiecień!P85</f>
        <v>0</v>
      </c>
      <c r="Q85" s="54">
        <f>kwiecień!Q85</f>
        <v>0</v>
      </c>
      <c r="R85" s="55">
        <f>kwiecień!R85</f>
        <v>0</v>
      </c>
      <c r="S85" s="188">
        <f t="shared" ref="S85" si="1269">IF(OR($B85=$B91,S88=0),0,ROUND((T86+Y90)/S88,0))</f>
        <v>0</v>
      </c>
      <c r="T85" s="51">
        <f t="shared" ref="T85:T86" si="1270">SUM(U85:AA85)</f>
        <v>0</v>
      </c>
      <c r="U85" s="52">
        <f>kwiecień!U85</f>
        <v>0</v>
      </c>
      <c r="V85" s="52">
        <f>kwiecień!V85</f>
        <v>0</v>
      </c>
      <c r="W85" s="52">
        <f>kwiecień!W85</f>
        <v>0</v>
      </c>
      <c r="X85" s="52">
        <f>kwiecień!X85</f>
        <v>0</v>
      </c>
      <c r="Y85" s="53">
        <f>kwiecień!Y85</f>
        <v>0</v>
      </c>
      <c r="Z85" s="54">
        <f>kwiecień!Z85</f>
        <v>0</v>
      </c>
      <c r="AA85" s="55">
        <f>kwiecień!AA85</f>
        <v>0</v>
      </c>
      <c r="AB85" s="188">
        <f t="shared" ref="AB85" si="1271">IF(OR($B85=$B91,AB88=0),0,ROUND((AC86+AH90)/AB88,0))</f>
        <v>0</v>
      </c>
      <c r="AC85" s="51">
        <f t="shared" ref="AC85:AC86" si="1272">SUM(AD85:AJ85)</f>
        <v>0</v>
      </c>
      <c r="AD85" s="52">
        <f>kwiecień!AD85</f>
        <v>0</v>
      </c>
      <c r="AE85" s="52">
        <f>kwiecień!AE85</f>
        <v>0</v>
      </c>
      <c r="AF85" s="52">
        <f>kwiecień!AF85</f>
        <v>0</v>
      </c>
      <c r="AG85" s="52">
        <f>kwiecień!AG85</f>
        <v>0</v>
      </c>
      <c r="AH85" s="53">
        <f>kwiecień!AH85</f>
        <v>0</v>
      </c>
      <c r="AI85" s="54">
        <f>kwiecień!AI85</f>
        <v>0</v>
      </c>
      <c r="AJ85" s="55">
        <f>kwiecień!AJ85</f>
        <v>0</v>
      </c>
      <c r="AK85" s="188">
        <f t="shared" ref="AK85" si="1273">IF(OR($B85=$B91,AK88=0),0,ROUND((AL86+AQ90)/AK88,0))</f>
        <v>0</v>
      </c>
      <c r="AL85" s="51">
        <f t="shared" ref="AL85:AL86" si="1274">SUM(AM85:AS85)</f>
        <v>0</v>
      </c>
      <c r="AM85" s="52">
        <f>kwiecień!AM85</f>
        <v>0</v>
      </c>
      <c r="AN85" s="52">
        <f>kwiecień!AN85</f>
        <v>0</v>
      </c>
      <c r="AO85" s="52">
        <f>kwiecień!AO85</f>
        <v>0</v>
      </c>
      <c r="AP85" s="52">
        <f>kwiecień!AP85</f>
        <v>0</v>
      </c>
      <c r="AQ85" s="53">
        <f>kwiecień!AQ85</f>
        <v>0</v>
      </c>
      <c r="AR85" s="54">
        <f>kwiecień!AR85</f>
        <v>0</v>
      </c>
      <c r="AS85" s="55">
        <f>kwiecień!AS85</f>
        <v>0</v>
      </c>
      <c r="AT85" s="188">
        <f t="shared" ref="AT85" si="1275">IF(OR($B85=$B91,AT88=0),0,ROUND((AU86+AZ90)/AT88,0))</f>
        <v>0</v>
      </c>
      <c r="AU85" s="51">
        <f t="shared" ref="AU85:AU86" si="1276">SUM(AV85:BB85)</f>
        <v>0</v>
      </c>
      <c r="AV85" s="52">
        <f t="shared" ref="AV85" si="1277">IF(SUM($AM$9:$AS$9)=SUM($AV$9:$BB$9),AM85,IF(AND(SUM($AV$9:$BB$9)&gt;42,SUM($AV$9:$BB$9)&lt;49),AM85,0))</f>
        <v>0</v>
      </c>
      <c r="AW85" s="52">
        <f t="shared" ref="AW85" si="1278">IF(SUM($AM$9:$AS$9)=SUM($AV$9:$BB$9),AN85,IF(AND(SUM($AV$9:$BB$9)&gt;42,SUM($AV$9:$BB$9)&lt;49),AN85,0))</f>
        <v>0</v>
      </c>
      <c r="AX85" s="52">
        <f t="shared" ref="AX85" si="1279">IF(SUM($AM$9:$AS$9)=SUM($AV$9:$BB$9),AO85,IF(AND(SUM($AV$9:$BB$9)&gt;42,SUM($AV$9:$BB$9)&lt;49),AO85,0))</f>
        <v>0</v>
      </c>
      <c r="AY85" s="52">
        <f t="shared" ref="AY85" si="1280">IF(SUM($AM$9:$AS$9)=SUM($AV$9:$BB$9),AP85,IF(AND(SUM($AV$9:$BB$9)&gt;42,SUM($AV$9:$BB$9)&lt;49),AP85,0))</f>
        <v>0</v>
      </c>
      <c r="AZ85" s="53">
        <f t="shared" ref="AZ85" si="1281">IF(SUM($AM$9:$AS$9)=SUM($AV$9:$BB$9),AQ85,IF(AND(SUM($AV$9:$BB$9)&gt;42,SUM($AV$9:$BB$9)&lt;49),AQ85,0))</f>
        <v>0</v>
      </c>
      <c r="BA85" s="54">
        <f t="shared" ref="BA85" si="1282">IF(SUM($AM$9:$AS$9)=SUM($AV$9:$BB$9),AR85,IF(AND(SUM($AV$9:$BB$9)&gt;42,SUM($AV$9:$BB$9)&lt;49),AR85,0))</f>
        <v>0</v>
      </c>
      <c r="BB85" s="55">
        <f t="shared" ref="BB85" si="1283">IF(SUM($AM$9:$AS$9)=SUM($AV$9:$BB$9),AS85,IF(AND(SUM($AV$9:$BB$9)&gt;42,SUM($AV$9:$BB$9)&lt;49),AS85,0))</f>
        <v>0</v>
      </c>
    </row>
    <row r="86" spans="1:54" ht="12.75" hidden="1" customHeight="1" x14ac:dyDescent="0.2">
      <c r="B86" s="93"/>
      <c r="C86" s="94"/>
      <c r="D86" s="95"/>
      <c r="E86" s="115"/>
      <c r="F86" s="140" t="b">
        <f t="shared" ref="F86" si="1284">IF($B79=$B85,OR(F80,G85&lt;F85),G85&lt;F85)</f>
        <v>0</v>
      </c>
      <c r="G86" s="189">
        <f t="shared" ref="G86" si="1285">IF(AND($B79=$B85,$B79&lt;&gt;"",$B79&lt;&gt;0),G85+G80,G85)</f>
        <v>18</v>
      </c>
      <c r="H86" s="120"/>
      <c r="I86" s="165">
        <f t="shared" si="1266"/>
        <v>0</v>
      </c>
      <c r="J86" s="194">
        <f t="shared" ref="J86" si="1286">7-COUNTIF(L85:R85,0)-COUNTIF(L85:R85,"")</f>
        <v>0</v>
      </c>
      <c r="K86" s="22">
        <f t="shared" si="1268"/>
        <v>0</v>
      </c>
      <c r="L86" s="35">
        <f t="shared" ref="L86:R86" si="1287">IF($B79=$B85,L85+L80,L85)</f>
        <v>0</v>
      </c>
      <c r="M86" s="35">
        <f t="shared" si="1287"/>
        <v>0</v>
      </c>
      <c r="N86" s="35">
        <f t="shared" si="1287"/>
        <v>0</v>
      </c>
      <c r="O86" s="35">
        <f t="shared" si="1287"/>
        <v>0</v>
      </c>
      <c r="P86" s="36">
        <f t="shared" si="1287"/>
        <v>0</v>
      </c>
      <c r="Q86" s="37">
        <f t="shared" si="1287"/>
        <v>0</v>
      </c>
      <c r="R86" s="38">
        <f t="shared" si="1287"/>
        <v>0</v>
      </c>
      <c r="S86" s="194">
        <f t="shared" ref="S86" si="1288">7-COUNTIF(U85:AA85,0)-COUNTIF(U85:AA85,"")</f>
        <v>0</v>
      </c>
      <c r="T86" s="22">
        <f t="shared" si="1270"/>
        <v>0</v>
      </c>
      <c r="U86" s="35">
        <f t="shared" ref="U86:AA86" si="1289">IF($B79=$B85,U85+U80,U85)</f>
        <v>0</v>
      </c>
      <c r="V86" s="35">
        <f t="shared" si="1289"/>
        <v>0</v>
      </c>
      <c r="W86" s="35">
        <f t="shared" si="1289"/>
        <v>0</v>
      </c>
      <c r="X86" s="35">
        <f t="shared" si="1289"/>
        <v>0</v>
      </c>
      <c r="Y86" s="36">
        <f t="shared" si="1289"/>
        <v>0</v>
      </c>
      <c r="Z86" s="37">
        <f t="shared" si="1289"/>
        <v>0</v>
      </c>
      <c r="AA86" s="38">
        <f t="shared" si="1289"/>
        <v>0</v>
      </c>
      <c r="AB86" s="194">
        <f t="shared" ref="AB86" si="1290">7-COUNTIF(AD85:AJ85,0)-COUNTIF(AD85:AJ85,"")</f>
        <v>0</v>
      </c>
      <c r="AC86" s="22">
        <f t="shared" si="1272"/>
        <v>0</v>
      </c>
      <c r="AD86" s="35">
        <f t="shared" ref="AD86:AJ86" si="1291">IF($B79=$B85,AD85+AD80,AD85)</f>
        <v>0</v>
      </c>
      <c r="AE86" s="35">
        <f t="shared" si="1291"/>
        <v>0</v>
      </c>
      <c r="AF86" s="35">
        <f t="shared" si="1291"/>
        <v>0</v>
      </c>
      <c r="AG86" s="35">
        <f t="shared" si="1291"/>
        <v>0</v>
      </c>
      <c r="AH86" s="36">
        <f t="shared" si="1291"/>
        <v>0</v>
      </c>
      <c r="AI86" s="37">
        <f t="shared" si="1291"/>
        <v>0</v>
      </c>
      <c r="AJ86" s="38">
        <f t="shared" si="1291"/>
        <v>0</v>
      </c>
      <c r="AK86" s="194">
        <f t="shared" ref="AK86" si="1292">7-COUNTIF(AM85:AS85,0)-COUNTIF(AM85:AS85,"")</f>
        <v>0</v>
      </c>
      <c r="AL86" s="22">
        <f t="shared" si="1274"/>
        <v>0</v>
      </c>
      <c r="AM86" s="35">
        <f t="shared" ref="AM86:AS86" si="1293">IF($B79=$B85,AM85+AM80,AM85)</f>
        <v>0</v>
      </c>
      <c r="AN86" s="35">
        <f t="shared" si="1293"/>
        <v>0</v>
      </c>
      <c r="AO86" s="35">
        <f t="shared" si="1293"/>
        <v>0</v>
      </c>
      <c r="AP86" s="35">
        <f t="shared" si="1293"/>
        <v>0</v>
      </c>
      <c r="AQ86" s="36">
        <f t="shared" si="1293"/>
        <v>0</v>
      </c>
      <c r="AR86" s="37">
        <f t="shared" si="1293"/>
        <v>0</v>
      </c>
      <c r="AS86" s="38">
        <f t="shared" si="1293"/>
        <v>0</v>
      </c>
      <c r="AT86" s="194">
        <f t="shared" ref="AT86" si="1294">7-COUNTIF(AV85:BB85,0)-COUNTIF(AV85:BB85,"")</f>
        <v>0</v>
      </c>
      <c r="AU86" s="22">
        <f t="shared" si="1276"/>
        <v>0</v>
      </c>
      <c r="AV86" s="35">
        <f t="shared" ref="AV86:BB86" si="1295">IF($B79=$B85,AV85+AV80,AV85)</f>
        <v>0</v>
      </c>
      <c r="AW86" s="35">
        <f t="shared" si="1295"/>
        <v>0</v>
      </c>
      <c r="AX86" s="35">
        <f t="shared" si="1295"/>
        <v>0</v>
      </c>
      <c r="AY86" s="35">
        <f t="shared" si="1295"/>
        <v>0</v>
      </c>
      <c r="AZ86" s="36">
        <f t="shared" si="1295"/>
        <v>0</v>
      </c>
      <c r="BA86" s="37">
        <f t="shared" si="1295"/>
        <v>0</v>
      </c>
      <c r="BB86" s="38">
        <f t="shared" si="1295"/>
        <v>0</v>
      </c>
    </row>
    <row r="87" spans="1:54" ht="15" hidden="1" customHeight="1" x14ac:dyDescent="0.2">
      <c r="B87" s="116"/>
      <c r="C87" s="117"/>
      <c r="D87" s="118"/>
      <c r="E87" s="119"/>
      <c r="F87" s="92"/>
      <c r="G87" s="190">
        <f t="shared" ref="G87" si="1296">IF(AND($B79=$B85,$B79&lt;&gt;"",$B79&lt;&gt;0),F85+G81,F85)</f>
        <v>18</v>
      </c>
      <c r="H87" s="121"/>
      <c r="I87" s="165">
        <f t="shared" si="1266"/>
        <v>0</v>
      </c>
      <c r="J87" s="195">
        <f t="shared" ref="J87" si="1297">IF($B85=$B79,COUNTIF(L87:R87,0),COUNTIF(L88:R88,0)+COUNTIF(L88:R88,""))</f>
        <v>7</v>
      </c>
      <c r="K87" s="39">
        <f t="shared" ref="K87:R87" si="1298">IF($B79=$B85,K88+K81,K88)</f>
        <v>0</v>
      </c>
      <c r="L87" s="40">
        <f t="shared" si="1298"/>
        <v>0</v>
      </c>
      <c r="M87" s="40">
        <f t="shared" si="1298"/>
        <v>0</v>
      </c>
      <c r="N87" s="40">
        <f t="shared" si="1298"/>
        <v>0</v>
      </c>
      <c r="O87" s="40">
        <f t="shared" si="1298"/>
        <v>0</v>
      </c>
      <c r="P87" s="41">
        <f t="shared" si="1298"/>
        <v>0</v>
      </c>
      <c r="Q87" s="42">
        <f t="shared" si="1298"/>
        <v>0</v>
      </c>
      <c r="R87" s="43">
        <f t="shared" si="1298"/>
        <v>0</v>
      </c>
      <c r="S87" s="195">
        <f t="shared" ref="S87" si="1299">IF($B85=$B79,COUNTIF(U87:AA87,0),COUNTIF(U88:AA88,0)+COUNTIF(U88:AA88,""))</f>
        <v>7</v>
      </c>
      <c r="T87" s="39">
        <f t="shared" ref="T87:AA87" si="1300">IF($B79=$B85,T88+T81,T88)</f>
        <v>0</v>
      </c>
      <c r="U87" s="40">
        <f t="shared" si="1300"/>
        <v>0</v>
      </c>
      <c r="V87" s="40">
        <f t="shared" si="1300"/>
        <v>0</v>
      </c>
      <c r="W87" s="40">
        <f t="shared" si="1300"/>
        <v>0</v>
      </c>
      <c r="X87" s="40">
        <f t="shared" si="1300"/>
        <v>0</v>
      </c>
      <c r="Y87" s="41">
        <f t="shared" si="1300"/>
        <v>0</v>
      </c>
      <c r="Z87" s="42">
        <f t="shared" si="1300"/>
        <v>0</v>
      </c>
      <c r="AA87" s="43">
        <f t="shared" si="1300"/>
        <v>0</v>
      </c>
      <c r="AB87" s="195">
        <f t="shared" ref="AB87" si="1301">IF($B85=$B79,COUNTIF(AD87:AJ87,0),COUNTIF(AD88:AJ88,0)+COUNTIF(AD88:AJ88,""))</f>
        <v>7</v>
      </c>
      <c r="AC87" s="39">
        <f t="shared" ref="AC87:AJ87" si="1302">IF($B79=$B85,AC88+AC81,AC88)</f>
        <v>0</v>
      </c>
      <c r="AD87" s="40">
        <f t="shared" si="1302"/>
        <v>0</v>
      </c>
      <c r="AE87" s="40">
        <f t="shared" si="1302"/>
        <v>0</v>
      </c>
      <c r="AF87" s="40">
        <f t="shared" si="1302"/>
        <v>0</v>
      </c>
      <c r="AG87" s="40">
        <f t="shared" si="1302"/>
        <v>0</v>
      </c>
      <c r="AH87" s="41">
        <f t="shared" si="1302"/>
        <v>0</v>
      </c>
      <c r="AI87" s="42">
        <f t="shared" si="1302"/>
        <v>0</v>
      </c>
      <c r="AJ87" s="43">
        <f t="shared" si="1302"/>
        <v>0</v>
      </c>
      <c r="AK87" s="195">
        <f t="shared" ref="AK87" si="1303">IF($B85=$B79,COUNTIF(AM87:AS87,0),COUNTIF(AM88:AS88,0)+COUNTIF(AM88:AS88,""))</f>
        <v>7</v>
      </c>
      <c r="AL87" s="39">
        <f t="shared" ref="AL87:AS87" si="1304">IF($B79=$B85,AL88+AL81,AL88)</f>
        <v>0</v>
      </c>
      <c r="AM87" s="40">
        <f t="shared" si="1304"/>
        <v>0</v>
      </c>
      <c r="AN87" s="40">
        <f t="shared" si="1304"/>
        <v>0</v>
      </c>
      <c r="AO87" s="40">
        <f t="shared" si="1304"/>
        <v>0</v>
      </c>
      <c r="AP87" s="40">
        <f t="shared" si="1304"/>
        <v>0</v>
      </c>
      <c r="AQ87" s="41">
        <f t="shared" si="1304"/>
        <v>0</v>
      </c>
      <c r="AR87" s="42">
        <f t="shared" si="1304"/>
        <v>0</v>
      </c>
      <c r="AS87" s="43">
        <f t="shared" si="1304"/>
        <v>0</v>
      </c>
      <c r="AT87" s="195">
        <f t="shared" ref="AT87" si="1305">IF($B85=$B79,COUNTIF(AV87:BB87,0),COUNTIF(AV88:BB88,0)+COUNTIF(AV88:BB88,""))</f>
        <v>7</v>
      </c>
      <c r="AU87" s="39">
        <f t="shared" ref="AU87:BB87" si="1306">IF($B79=$B85,AU88+AU81,AU88)</f>
        <v>0</v>
      </c>
      <c r="AV87" s="40">
        <f t="shared" si="1306"/>
        <v>0</v>
      </c>
      <c r="AW87" s="40">
        <f t="shared" si="1306"/>
        <v>0</v>
      </c>
      <c r="AX87" s="40">
        <f t="shared" si="1306"/>
        <v>0</v>
      </c>
      <c r="AY87" s="40">
        <f t="shared" si="1306"/>
        <v>0</v>
      </c>
      <c r="AZ87" s="41">
        <f t="shared" si="1306"/>
        <v>0</v>
      </c>
      <c r="BA87" s="42">
        <f t="shared" si="1306"/>
        <v>0</v>
      </c>
      <c r="BB87" s="43">
        <f t="shared" si="1306"/>
        <v>0</v>
      </c>
    </row>
    <row r="88" spans="1:54" ht="15.75" customHeight="1" x14ac:dyDescent="0.2">
      <c r="A88" s="1">
        <f t="shared" ref="A88" si="1307">A85</f>
        <v>0</v>
      </c>
      <c r="B88" s="313">
        <f t="shared" ref="B88" si="1308">B82+1</f>
        <v>12</v>
      </c>
      <c r="C88" s="314"/>
      <c r="D88" s="314"/>
      <c r="E88" s="314"/>
      <c r="F88" s="31"/>
      <c r="G88" s="183"/>
      <c r="H88" s="122">
        <f t="shared" ref="H88" si="1309">5-COUNTIF(AU85,0)-COUNTIF(AL85,0)-COUNTIF(AC85,0)-COUNTIF(T85,0)-COUNTIF(K85,0)</f>
        <v>0</v>
      </c>
      <c r="I88" s="165">
        <f t="shared" si="1266"/>
        <v>0</v>
      </c>
      <c r="J88" s="187">
        <f t="shared" ref="J88" si="1310">IF($B85=$B79,J82+IF($F85&lt;&gt;$G85,(K85+$G87-$G86)/$F85,K85/$F85),IF($F85&lt;&gt;G85,(K85+$G87-$G86)/$F85,K85/$F85))</f>
        <v>0</v>
      </c>
      <c r="K88" s="7">
        <f t="shared" ref="K88:K89" si="1311">SUM(L88:R88)</f>
        <v>0</v>
      </c>
      <c r="L88" s="26">
        <f t="shared" ref="L88:R88" si="1312">L85</f>
        <v>0</v>
      </c>
      <c r="M88" s="26">
        <f t="shared" si="1312"/>
        <v>0</v>
      </c>
      <c r="N88" s="26">
        <f t="shared" si="1312"/>
        <v>0</v>
      </c>
      <c r="O88" s="26">
        <f t="shared" si="1312"/>
        <v>0</v>
      </c>
      <c r="P88" s="26">
        <f t="shared" si="1312"/>
        <v>0</v>
      </c>
      <c r="Q88" s="29">
        <f t="shared" si="1312"/>
        <v>0</v>
      </c>
      <c r="R88" s="23">
        <f t="shared" si="1312"/>
        <v>0</v>
      </c>
      <c r="S88" s="187">
        <f t="shared" ref="S88" si="1313">IF($B85=$B79,S82+IF($F85&lt;&gt;$G85,(T85+$G87-$G86)/$F85,T85/$F85),IF($F85&lt;&gt;P85,(T85+$G87-$G86)/$F85,T85/$F85))</f>
        <v>0</v>
      </c>
      <c r="T88" s="7">
        <f t="shared" ref="T88:T89" si="1314">SUM(U88:AA88)</f>
        <v>0</v>
      </c>
      <c r="U88" s="26">
        <f t="shared" ref="U88:AA88" si="1315">U85</f>
        <v>0</v>
      </c>
      <c r="V88" s="26">
        <f t="shared" si="1315"/>
        <v>0</v>
      </c>
      <c r="W88" s="26">
        <f t="shared" si="1315"/>
        <v>0</v>
      </c>
      <c r="X88" s="26">
        <f t="shared" si="1315"/>
        <v>0</v>
      </c>
      <c r="Y88" s="113">
        <f t="shared" si="1315"/>
        <v>0</v>
      </c>
      <c r="Z88" s="29">
        <f t="shared" si="1315"/>
        <v>0</v>
      </c>
      <c r="AA88" s="23">
        <f t="shared" si="1315"/>
        <v>0</v>
      </c>
      <c r="AB88" s="187">
        <f t="shared" ref="AB88" si="1316">IF($B85=$B79,AB82+IF($F85&lt;&gt;$G85,(AC85+$G87-$G86)/$F85,AC85/$F85),IF($F85&lt;&gt;Y85,(AC85+$G87-$G86)/$F85,AC85/$F85))</f>
        <v>0</v>
      </c>
      <c r="AC88" s="7">
        <f t="shared" ref="AC88:AC89" si="1317">SUM(AD88:AJ88)</f>
        <v>0</v>
      </c>
      <c r="AD88" s="26">
        <f t="shared" ref="AD88:AJ88" si="1318">AD85</f>
        <v>0</v>
      </c>
      <c r="AE88" s="26">
        <f t="shared" si="1318"/>
        <v>0</v>
      </c>
      <c r="AF88" s="26">
        <f t="shared" si="1318"/>
        <v>0</v>
      </c>
      <c r="AG88" s="26">
        <f t="shared" si="1318"/>
        <v>0</v>
      </c>
      <c r="AH88" s="113">
        <f t="shared" si="1318"/>
        <v>0</v>
      </c>
      <c r="AI88" s="29">
        <f t="shared" si="1318"/>
        <v>0</v>
      </c>
      <c r="AJ88" s="23">
        <f t="shared" si="1318"/>
        <v>0</v>
      </c>
      <c r="AK88" s="187">
        <f t="shared" ref="AK88" si="1319">IF($B85=$B79,AK82+IF($F85&lt;&gt;$G85,(AL85+$G87-$G86)/$F85,AL85/$F85),IF($F85&lt;&gt;AH85,(AL85+$G87-$G86)/$F85,AL85/$F85))</f>
        <v>0</v>
      </c>
      <c r="AL88" s="7">
        <f t="shared" ref="AL88:AL89" si="1320">SUM(AM88:AS88)</f>
        <v>0</v>
      </c>
      <c r="AM88" s="26">
        <f t="shared" ref="AM88:AS88" si="1321">AM85</f>
        <v>0</v>
      </c>
      <c r="AN88" s="26">
        <f t="shared" si="1321"/>
        <v>0</v>
      </c>
      <c r="AO88" s="26">
        <f t="shared" si="1321"/>
        <v>0</v>
      </c>
      <c r="AP88" s="26">
        <f t="shared" si="1321"/>
        <v>0</v>
      </c>
      <c r="AQ88" s="113">
        <f t="shared" si="1321"/>
        <v>0</v>
      </c>
      <c r="AR88" s="29">
        <f t="shared" si="1321"/>
        <v>0</v>
      </c>
      <c r="AS88" s="23">
        <f t="shared" si="1321"/>
        <v>0</v>
      </c>
      <c r="AT88" s="187">
        <f t="shared" ref="AT88" si="1322">IF($B85=$B79,AT82+IF($F85&lt;&gt;$G85,(AU85+$G87-$G86)/$F85,AU85/$F85),IF($F85&lt;&gt;AQ85,(AU85+$G87-$G86)/$F85,AU85/$F85))</f>
        <v>0</v>
      </c>
      <c r="AU88" s="7">
        <f t="shared" ref="AU88:AU89" si="1323">SUM(AV88:BB88)</f>
        <v>0</v>
      </c>
      <c r="AV88" s="6">
        <f t="shared" ref="AV88" si="1324">IF(SUM($AM$9:$AS$9)=SUM($AV$9:$BB$9),AV85,IF(AND(SUM($AV$9:$BB$9)&gt;42,SUM($AV$9:$BB$9)&lt;49),AV85,0))</f>
        <v>0</v>
      </c>
      <c r="AW88" s="6">
        <f t="shared" ref="AW88:BB88" si="1325">IF(SUM($AM$9:$AS$9)=SUM($AV$9:$BB$9),AW85,IF(AND(SUM($AV$9:$BB$9)&gt;42,SUM($AV$9:$BB$9)&lt;49),AW85,0))</f>
        <v>0</v>
      </c>
      <c r="AX88" s="6">
        <f t="shared" si="1325"/>
        <v>0</v>
      </c>
      <c r="AY88" s="6">
        <f t="shared" si="1325"/>
        <v>0</v>
      </c>
      <c r="AZ88" s="26">
        <f t="shared" si="1325"/>
        <v>0</v>
      </c>
      <c r="BA88" s="29">
        <f t="shared" si="1325"/>
        <v>0</v>
      </c>
      <c r="BB88" s="23">
        <f t="shared" si="1325"/>
        <v>0</v>
      </c>
    </row>
    <row r="89" spans="1:54" ht="15.75" customHeight="1" x14ac:dyDescent="0.2">
      <c r="A89" s="1">
        <f t="shared" ref="A89:A90" si="1326">A88</f>
        <v>0</v>
      </c>
      <c r="B89" s="313"/>
      <c r="C89" s="314"/>
      <c r="D89" s="314"/>
      <c r="E89" s="314"/>
      <c r="F89" s="31"/>
      <c r="G89" s="183"/>
      <c r="H89" s="123">
        <f t="shared" ref="H89" si="1327">IF($B85=$B79,H83+F89,$F89)</f>
        <v>0</v>
      </c>
      <c r="I89" s="165">
        <f t="shared" si="1266"/>
        <v>0</v>
      </c>
      <c r="J89" s="141">
        <f t="shared" ref="J89" si="1328">IF($H88=0,0,IF($B79=$B85,IF($H90&gt;0,$H90+J83,K85+J83),IF($H90&gt;0,$H90,K85)))</f>
        <v>0</v>
      </c>
      <c r="K89" s="7">
        <f t="shared" si="1311"/>
        <v>0</v>
      </c>
      <c r="L89" s="6"/>
      <c r="M89" s="6"/>
      <c r="N89" s="6"/>
      <c r="O89" s="6"/>
      <c r="P89" s="26"/>
      <c r="Q89" s="29"/>
      <c r="R89" s="23"/>
      <c r="S89" s="141">
        <f t="shared" ref="S89" si="1329">IF($H88=0,0,IF($B79=$B85,IF($H90&gt;0,$H90+S83,T85+S83),IF($H90&gt;0,$H90,T85)))</f>
        <v>0</v>
      </c>
      <c r="T89" s="7">
        <f t="shared" si="1314"/>
        <v>0</v>
      </c>
      <c r="U89" s="6"/>
      <c r="V89" s="6"/>
      <c r="W89" s="6"/>
      <c r="X89" s="6"/>
      <c r="Y89" s="26"/>
      <c r="Z89" s="29"/>
      <c r="AA89" s="23"/>
      <c r="AB89" s="141">
        <f t="shared" ref="AB89" si="1330">IF($H88=0,0,IF($B79=$B85,IF($H90&gt;0,$H90+AB83,AC85+AB83),IF($H90&gt;0,$H90,AC85)))</f>
        <v>0</v>
      </c>
      <c r="AC89" s="7">
        <f t="shared" si="1317"/>
        <v>0</v>
      </c>
      <c r="AD89" s="6"/>
      <c r="AE89" s="6"/>
      <c r="AF89" s="6"/>
      <c r="AG89" s="6"/>
      <c r="AH89" s="26"/>
      <c r="AI89" s="29"/>
      <c r="AJ89" s="23"/>
      <c r="AK89" s="141">
        <f t="shared" ref="AK89" si="1331">IF($H88=0,0,IF($B79=$B85,IF($H90&gt;0,$H90+AK83,AL85+AK83),IF($H90&gt;0,$H90,AL85)))</f>
        <v>0</v>
      </c>
      <c r="AL89" s="7">
        <f t="shared" si="1320"/>
        <v>0</v>
      </c>
      <c r="AM89" s="6"/>
      <c r="AN89" s="6"/>
      <c r="AO89" s="6"/>
      <c r="AP89" s="6"/>
      <c r="AQ89" s="26"/>
      <c r="AR89" s="29"/>
      <c r="AS89" s="23"/>
      <c r="AT89" s="141">
        <f t="shared" ref="AT89" si="1332">IF($H88=0,0,IF($B79=$B85,IF($H90&gt;0,$H90+AT83,AU85+AT83),IF($H90&gt;0,$H90,AU85)))</f>
        <v>0</v>
      </c>
      <c r="AU89" s="7">
        <f t="shared" si="1323"/>
        <v>0</v>
      </c>
      <c r="AV89" s="6"/>
      <c r="AW89" s="6"/>
      <c r="AX89" s="6"/>
      <c r="AY89" s="6"/>
      <c r="AZ89" s="26"/>
      <c r="BA89" s="29"/>
      <c r="BB89" s="23"/>
    </row>
    <row r="90" spans="1:54" ht="18.75" customHeight="1" thickBot="1" x14ac:dyDescent="0.25">
      <c r="A90" s="1">
        <f t="shared" si="1326"/>
        <v>0</v>
      </c>
      <c r="B90" s="323" t="str">
        <f>IF(B85="",Wydruk!$AE$6,IF(J86=0,Wydruk!$AE$7,IF(AND(G86&lt;G87,B85&lt;&gt;$B91),Wydruk!$AE$13,IF(AND($B85=$B79,$B85&lt;&gt;$B91),IF(OR(OR(J90&lt;4,J90&gt;5),OR(S90&lt;4,S90&gt;5),OR(AB90&lt;4,AB90&gt;5),OR(AK90&lt;4,AK90&gt;5),OR(AND(AT90&lt;4,AT90&gt;0),AT90&gt;5)),Wydruk!$AE$8,Wydruk!$AE$9),IF($B85=$B91,IF($F89&lt;&gt;0,Wydruk!$AE$12,Wydruk!$AE$10),IF(OR(OR(J86&lt;4,J86&gt;5),OR(S86&lt;4,S86&gt;5),OR(AB86&lt;4,AB86&gt;5),OR(AK86&lt;4,AK86&gt;5),OR(AND(AT86&lt;4,AT86&gt;0),AT86&gt;5)),Wydruk!$AE$8,Wydruk!$AE$11))))))</f>
        <v>Uzupełnij liczby godzin tygodniowego planu</v>
      </c>
      <c r="C90" s="324"/>
      <c r="D90" s="324"/>
      <c r="E90" s="324"/>
      <c r="F90" s="173">
        <f>kwiecień!F90</f>
        <v>0</v>
      </c>
      <c r="G90" s="184">
        <f>kwiecień!G90</f>
        <v>0</v>
      </c>
      <c r="H90" s="191">
        <f t="shared" ref="H90" si="1333">IF(OR($G90=0,$F90=0,$G90="",$F90=""),0,$G90/$F90)</f>
        <v>0</v>
      </c>
      <c r="I90" s="193"/>
      <c r="J90" s="176">
        <f t="shared" ref="J90" si="1334">IF($B79=$B85,IF(L85+L80&gt;0,1,0)+IF(M85+M80&gt;0,1,0)+IF(N85+N80&gt;0,1,0)+IF(O85+O80&gt;0,1,0)+IF(P85+P80&gt;0,1,0)+IF(Q85+Q80&gt;0,1,0)+IF(R85+R80&gt;0,1,0),J86)</f>
        <v>0</v>
      </c>
      <c r="K90" s="133">
        <f t="shared" ref="K90" si="1335">IF(OR($B85=$B91,J90=0,(K86-Q90+O90)&lt;=0),0,(K86-Q90+O90)/J90)</f>
        <v>0</v>
      </c>
      <c r="L90" s="137">
        <f t="shared" ref="L90" si="1336">IF(K90*(7-J87)&lt;=0,0,K90*(7-J87))</f>
        <v>0</v>
      </c>
      <c r="M90" s="311">
        <f t="shared" ref="M90" si="1337">ROUND(IF(OR(K87-K90*(7-J87)+P90&lt;0,$B85=$B91,K90&lt;=0,K87=0),0,IF(K87-K90*(7-J87)+P90&gt;Q90-O90+P90,Q90-O90+P90,K87-K90*(7-J87)+P90)),1)</f>
        <v>0</v>
      </c>
      <c r="N90" s="312"/>
      <c r="O90" s="139">
        <f t="shared" ref="O90" si="1338">IF(OR($B85=$B91,J86=0),0,IF($B85=$B79,J85,$F85))</f>
        <v>0</v>
      </c>
      <c r="P90" s="30">
        <f t="shared" ref="P90" si="1339">IF(OR($B85=$B91,J90=0),0,$G87-$G86)</f>
        <v>0</v>
      </c>
      <c r="Q90" s="134">
        <f t="shared" ref="Q90" si="1340">IF(OR($B85=$B91,J90=0),0,J89)</f>
        <v>0</v>
      </c>
      <c r="R90" s="138">
        <f t="shared" ref="R90" si="1341">IF($B85=$B91,0,K87)</f>
        <v>0</v>
      </c>
      <c r="S90" s="176">
        <f t="shared" ref="S90" si="1342">IF($B79=$B85,IF(U85+U80&gt;0,1,0)+IF(V85+V80&gt;0,1,0)+IF(W85+W80&gt;0,1,0)+IF(X85+X80&gt;0,1,0)+IF(Y85+Y80&gt;0,1,0)+IF(Z85+Z80&gt;0,1,0)+IF(AA85+AA80&gt;0,1,0),S86)</f>
        <v>0</v>
      </c>
      <c r="T90" s="133">
        <f t="shared" ref="T90" si="1343">IF(OR($B85=$B91,S90=0,(T86-Z90+X90)&lt;=0),0,(T86-Z90+X90)/S90)</f>
        <v>0</v>
      </c>
      <c r="U90" s="137">
        <f t="shared" ref="U90" si="1344">IF(T90*(7-S87)&lt;=0,0,T90*(7-S87))</f>
        <v>0</v>
      </c>
      <c r="V90" s="311">
        <f t="shared" ref="V90" si="1345">ROUND(IF(OR(T87-T90*(7-S87)+Y90&lt;0,$B85=$B91,T90&lt;=0,T87=0),0,IF(T87-T90*(7-S87)+Y90&gt;Z90-X90+Y90,Z90-X90+Y90,T87-T90*(7-S87)+Y90)),1)</f>
        <v>0</v>
      </c>
      <c r="W90" s="312"/>
      <c r="X90" s="139">
        <f t="shared" ref="X90" si="1346">IF(OR($B85=$B91,S86=0),0,IF($B85=$B79,S85,$F85))</f>
        <v>0</v>
      </c>
      <c r="Y90" s="30">
        <f t="shared" ref="Y90" si="1347">IF(OR($B85=$B91,S90=0),0,$G87-$G86)</f>
        <v>0</v>
      </c>
      <c r="Z90" s="134">
        <f t="shared" ref="Z90" si="1348">IF(OR($B85=$B91,S90=0),0,S89)</f>
        <v>0</v>
      </c>
      <c r="AA90" s="138">
        <f t="shared" ref="AA90" si="1349">IF($B85=$B91,0,T87)</f>
        <v>0</v>
      </c>
      <c r="AB90" s="176">
        <f t="shared" ref="AB90" si="1350">IF($B79=$B85,IF(AD85+AD80&gt;0,1,0)+IF(AE85+AE80&gt;0,1,0)+IF(AF85+AF80&gt;0,1,0)+IF(AG85+AG80&gt;0,1,0)+IF(AH85+AH80&gt;0,1,0)+IF(AI85+AI80&gt;0,1,0)+IF(AJ85+AJ80&gt;0,1,0),AB86)</f>
        <v>0</v>
      </c>
      <c r="AC90" s="133">
        <f t="shared" ref="AC90" si="1351">IF(OR($B85=$B91,AB90=0,(AC86-AI90+AG90)&lt;=0),0,(AC86-AI90+AG90)/AB90)</f>
        <v>0</v>
      </c>
      <c r="AD90" s="137">
        <f t="shared" ref="AD90" si="1352">IF(AC90*(7-AB87)&lt;=0,0,AC90*(7-AB87))</f>
        <v>0</v>
      </c>
      <c r="AE90" s="311">
        <f t="shared" ref="AE90" si="1353">ROUND(IF(OR(AC87-AC90*(7-AB87)+AH90&lt;0,$B85=$B91,AC90&lt;=0,AC87=0),0,IF(AC87-AC90*(7-AB87)+AH90&gt;AI90-AG90+AH90,AI90-AG90+AH90,AC87-AC90*(7-AB87)+AH90)),1)</f>
        <v>0</v>
      </c>
      <c r="AF90" s="312"/>
      <c r="AG90" s="139">
        <f t="shared" ref="AG90" si="1354">IF(OR($B85=$B91,AB86=0),0,IF($B85=$B79,AB85,$F85))</f>
        <v>0</v>
      </c>
      <c r="AH90" s="30">
        <f t="shared" ref="AH90" si="1355">IF(OR($B85=$B91,AB90=0),0,$G87-$G86)</f>
        <v>0</v>
      </c>
      <c r="AI90" s="134">
        <f t="shared" ref="AI90" si="1356">IF(OR($B85=$B91,AB90=0),0,AB89)</f>
        <v>0</v>
      </c>
      <c r="AJ90" s="138">
        <f t="shared" ref="AJ90" si="1357">IF($B85=$B91,0,AC87)</f>
        <v>0</v>
      </c>
      <c r="AK90" s="176">
        <f t="shared" ref="AK90" si="1358">IF($B79=$B85,IF(AM85+AM80&gt;0,1,0)+IF(AN85+AN80&gt;0,1,0)+IF(AO85+AO80&gt;0,1,0)+IF(AP85+AP80&gt;0,1,0)+IF(AQ85+AQ80&gt;0,1,0)+IF(AR85+AR80&gt;0,1,0)+IF(AS85+AS80&gt;0,1,0),AK86)</f>
        <v>0</v>
      </c>
      <c r="AL90" s="133">
        <f t="shared" ref="AL90" si="1359">IF(OR($B85=$B91,AK90=0,(AL86-AR90+AP90)&lt;=0),0,(AL86-AR90+AP90)/AK90)</f>
        <v>0</v>
      </c>
      <c r="AM90" s="137">
        <f t="shared" ref="AM90" si="1360">IF(AL90*(7-AK87)&lt;=0,0,AL90*(7-AK87))</f>
        <v>0</v>
      </c>
      <c r="AN90" s="311">
        <f t="shared" ref="AN90" si="1361">ROUND(IF(OR(AL87-AL90*(7-AK87)+AQ90&lt;0,$B85=$B91,AL90&lt;=0,AL87=0),0,IF(AL87-AL90*(7-AK87)+AQ90&gt;AR90-AP90+AQ90,AR90-AP90+AQ90,AL87-AL90*(7-AK87)+AQ90)),1)</f>
        <v>0</v>
      </c>
      <c r="AO90" s="312"/>
      <c r="AP90" s="139">
        <f t="shared" ref="AP90" si="1362">IF(OR($B85=$B91,AK86=0),0,IF($B85=$B79,AK85,$F85))</f>
        <v>0</v>
      </c>
      <c r="AQ90" s="30">
        <f t="shared" ref="AQ90" si="1363">IF(OR($B85=$B91,AK90=0),0,$G87-$G86)</f>
        <v>0</v>
      </c>
      <c r="AR90" s="134">
        <f t="shared" ref="AR90" si="1364">IF(OR($B85=$B91,AK90=0),0,AK89)</f>
        <v>0</v>
      </c>
      <c r="AS90" s="138">
        <f t="shared" ref="AS90" si="1365">IF($B85=$B91,0,AL87)</f>
        <v>0</v>
      </c>
      <c r="AT90" s="176">
        <f t="shared" ref="AT90" si="1366">IF($B79=$B85,IF(AV85+AV80&gt;0,1,0)+IF(AW85+AW80&gt;0,1,0)+IF(AX85+AX80&gt;0,1,0)+IF(AY85+AY80&gt;0,1,0)+IF(AZ85+AZ80&gt;0,1,0)+IF(BA85+BA80&gt;0,1,0)+IF(BB85+BB80&gt;0,1,0),AT86)</f>
        <v>0</v>
      </c>
      <c r="AU90" s="133">
        <f t="shared" ref="AU90" si="1367">IF(OR($B85=$B91,AT90=0,(AU86-BA90+AY90)&lt;=0),0,(AU86-BA90+AY90)/AT90)</f>
        <v>0</v>
      </c>
      <c r="AV90" s="137">
        <f t="shared" ref="AV90" si="1368">IF(AU90*(7-AT87)&lt;=0,0,AU90*(7-AT87))</f>
        <v>0</v>
      </c>
      <c r="AW90" s="311">
        <f t="shared" ref="AW90" si="1369">ROUND(IF(OR(AU87-AU90*(7-AT87)+AZ90&lt;0,$B85=$B91,AU90&lt;=0,AU87=0),0,IF(AU87-AU90*(7-AT87)+AZ90&gt;BA90-AY90+AZ90,BA90-AY90+AZ90,AU87-AU90*(7-AT87)+AZ90)),1)</f>
        <v>0</v>
      </c>
      <c r="AX90" s="312"/>
      <c r="AY90" s="139">
        <f t="shared" ref="AY90" si="1370">IF(OR($B85=$B91,AT86=0),0,IF($B85=$B79,AT85,$F85))</f>
        <v>0</v>
      </c>
      <c r="AZ90" s="30">
        <f t="shared" ref="AZ90" si="1371">IF(OR($B85=$B91,AT90=0),0,$G87-$G86)</f>
        <v>0</v>
      </c>
      <c r="BA90" s="134">
        <f t="shared" ref="BA90" si="1372">IF(OR($B85=$B91,AT90=0),0,AT89)</f>
        <v>0</v>
      </c>
      <c r="BB90" s="138">
        <f t="shared" ref="BB90" si="1373">IF($B85=$B91,0,AU87)</f>
        <v>0</v>
      </c>
    </row>
    <row r="91" spans="1:54" ht="15.75" x14ac:dyDescent="0.2">
      <c r="A91" s="1">
        <f t="shared" ref="A91" si="1374">IF(B91="","1. Niewypełnione",B91)</f>
        <v>0</v>
      </c>
      <c r="B91" s="320">
        <f>kwiecień!B91</f>
        <v>0</v>
      </c>
      <c r="C91" s="321">
        <f>kwiecień!C91</f>
        <v>0</v>
      </c>
      <c r="D91" s="321">
        <f>kwiecień!D91</f>
        <v>0</v>
      </c>
      <c r="E91" s="321">
        <f>kwiecień!E91</f>
        <v>0</v>
      </c>
      <c r="F91" s="177">
        <f>kwiecień!F91</f>
        <v>18</v>
      </c>
      <c r="G91" s="185">
        <f>kwiecień!G91</f>
        <v>18</v>
      </c>
      <c r="H91" s="177"/>
      <c r="I91" s="192">
        <f t="shared" ref="I91:I95" si="1375">K91+T91+AC91+AL91+AU91</f>
        <v>0</v>
      </c>
      <c r="J91" s="186">
        <f t="shared" ref="J91" si="1376">IF(OR($B91=$B97,J94=0),0,ROUND((K92+P96)/J94,0))</f>
        <v>0</v>
      </c>
      <c r="K91" s="51">
        <f t="shared" ref="K91:K92" si="1377">SUM(L91:R91)</f>
        <v>0</v>
      </c>
      <c r="L91" s="52">
        <f>kwiecień!L91</f>
        <v>0</v>
      </c>
      <c r="M91" s="52">
        <f>kwiecień!M91</f>
        <v>0</v>
      </c>
      <c r="N91" s="52">
        <f>kwiecień!N91</f>
        <v>0</v>
      </c>
      <c r="O91" s="52">
        <f>kwiecień!O91</f>
        <v>0</v>
      </c>
      <c r="P91" s="53">
        <f>kwiecień!P91</f>
        <v>0</v>
      </c>
      <c r="Q91" s="54">
        <f>kwiecień!Q91</f>
        <v>0</v>
      </c>
      <c r="R91" s="55">
        <f>kwiecień!R91</f>
        <v>0</v>
      </c>
      <c r="S91" s="188">
        <f t="shared" ref="S91" si="1378">IF(OR($B91=$B97,S94=0),0,ROUND((T92+Y96)/S94,0))</f>
        <v>0</v>
      </c>
      <c r="T91" s="51">
        <f t="shared" ref="T91:T92" si="1379">SUM(U91:AA91)</f>
        <v>0</v>
      </c>
      <c r="U91" s="52">
        <f>kwiecień!U91</f>
        <v>0</v>
      </c>
      <c r="V91" s="52">
        <f>kwiecień!V91</f>
        <v>0</v>
      </c>
      <c r="W91" s="52">
        <f>kwiecień!W91</f>
        <v>0</v>
      </c>
      <c r="X91" s="52">
        <f>kwiecień!X91</f>
        <v>0</v>
      </c>
      <c r="Y91" s="53">
        <f>kwiecień!Y91</f>
        <v>0</v>
      </c>
      <c r="Z91" s="54">
        <f>kwiecień!Z91</f>
        <v>0</v>
      </c>
      <c r="AA91" s="55">
        <f>kwiecień!AA91</f>
        <v>0</v>
      </c>
      <c r="AB91" s="188">
        <f t="shared" ref="AB91" si="1380">IF(OR($B91=$B97,AB94=0),0,ROUND((AC92+AH96)/AB94,0))</f>
        <v>0</v>
      </c>
      <c r="AC91" s="51">
        <f t="shared" ref="AC91:AC92" si="1381">SUM(AD91:AJ91)</f>
        <v>0</v>
      </c>
      <c r="AD91" s="52">
        <f>kwiecień!AD91</f>
        <v>0</v>
      </c>
      <c r="AE91" s="52">
        <f>kwiecień!AE91</f>
        <v>0</v>
      </c>
      <c r="AF91" s="52">
        <f>kwiecień!AF91</f>
        <v>0</v>
      </c>
      <c r="AG91" s="52">
        <f>kwiecień!AG91</f>
        <v>0</v>
      </c>
      <c r="AH91" s="53">
        <f>kwiecień!AH91</f>
        <v>0</v>
      </c>
      <c r="AI91" s="54">
        <f>kwiecień!AI91</f>
        <v>0</v>
      </c>
      <c r="AJ91" s="55">
        <f>kwiecień!AJ91</f>
        <v>0</v>
      </c>
      <c r="AK91" s="188">
        <f t="shared" ref="AK91" si="1382">IF(OR($B91=$B97,AK94=0),0,ROUND((AL92+AQ96)/AK94,0))</f>
        <v>0</v>
      </c>
      <c r="AL91" s="51">
        <f t="shared" ref="AL91:AL92" si="1383">SUM(AM91:AS91)</f>
        <v>0</v>
      </c>
      <c r="AM91" s="52">
        <f>kwiecień!AM91</f>
        <v>0</v>
      </c>
      <c r="AN91" s="52">
        <f>kwiecień!AN91</f>
        <v>0</v>
      </c>
      <c r="AO91" s="52">
        <f>kwiecień!AO91</f>
        <v>0</v>
      </c>
      <c r="AP91" s="52">
        <f>kwiecień!AP91</f>
        <v>0</v>
      </c>
      <c r="AQ91" s="53">
        <f>kwiecień!AQ91</f>
        <v>0</v>
      </c>
      <c r="AR91" s="54">
        <f>kwiecień!AR91</f>
        <v>0</v>
      </c>
      <c r="AS91" s="55">
        <f>kwiecień!AS91</f>
        <v>0</v>
      </c>
      <c r="AT91" s="188">
        <f t="shared" ref="AT91" si="1384">IF(OR($B91=$B97,AT94=0),0,ROUND((AU92+AZ96)/AT94,0))</f>
        <v>0</v>
      </c>
      <c r="AU91" s="51">
        <f t="shared" ref="AU91:AU92" si="1385">SUM(AV91:BB91)</f>
        <v>0</v>
      </c>
      <c r="AV91" s="52">
        <f t="shared" ref="AV91" si="1386">IF(SUM($AM$9:$AS$9)=SUM($AV$9:$BB$9),AM91,IF(AND(SUM($AV$9:$BB$9)&gt;42,SUM($AV$9:$BB$9)&lt;49),AM91,0))</f>
        <v>0</v>
      </c>
      <c r="AW91" s="52">
        <f t="shared" ref="AW91" si="1387">IF(SUM($AM$9:$AS$9)=SUM($AV$9:$BB$9),AN91,IF(AND(SUM($AV$9:$BB$9)&gt;42,SUM($AV$9:$BB$9)&lt;49),AN91,0))</f>
        <v>0</v>
      </c>
      <c r="AX91" s="52">
        <f t="shared" ref="AX91" si="1388">IF(SUM($AM$9:$AS$9)=SUM($AV$9:$BB$9),AO91,IF(AND(SUM($AV$9:$BB$9)&gt;42,SUM($AV$9:$BB$9)&lt;49),AO91,0))</f>
        <v>0</v>
      </c>
      <c r="AY91" s="52">
        <f t="shared" ref="AY91" si="1389">IF(SUM($AM$9:$AS$9)=SUM($AV$9:$BB$9),AP91,IF(AND(SUM($AV$9:$BB$9)&gt;42,SUM($AV$9:$BB$9)&lt;49),AP91,0))</f>
        <v>0</v>
      </c>
      <c r="AZ91" s="53">
        <f t="shared" ref="AZ91" si="1390">IF(SUM($AM$9:$AS$9)=SUM($AV$9:$BB$9),AQ91,IF(AND(SUM($AV$9:$BB$9)&gt;42,SUM($AV$9:$BB$9)&lt;49),AQ91,0))</f>
        <v>0</v>
      </c>
      <c r="BA91" s="54">
        <f t="shared" ref="BA91" si="1391">IF(SUM($AM$9:$AS$9)=SUM($AV$9:$BB$9),AR91,IF(AND(SUM($AV$9:$BB$9)&gt;42,SUM($AV$9:$BB$9)&lt;49),AR91,0))</f>
        <v>0</v>
      </c>
      <c r="BB91" s="55">
        <f t="shared" ref="BB91" si="1392">IF(SUM($AM$9:$AS$9)=SUM($AV$9:$BB$9),AS91,IF(AND(SUM($AV$9:$BB$9)&gt;42,SUM($AV$9:$BB$9)&lt;49),AS91,0))</f>
        <v>0</v>
      </c>
    </row>
    <row r="92" spans="1:54" ht="12.75" hidden="1" customHeight="1" x14ac:dyDescent="0.2">
      <c r="B92" s="93"/>
      <c r="C92" s="94"/>
      <c r="D92" s="95"/>
      <c r="E92" s="115"/>
      <c r="F92" s="140" t="b">
        <f t="shared" ref="F92" si="1393">IF($B85=$B91,OR(F86,G91&lt;F91),G91&lt;F91)</f>
        <v>0</v>
      </c>
      <c r="G92" s="189">
        <f t="shared" ref="G92" si="1394">IF(AND($B85=$B91,$B85&lt;&gt;"",$B85&lt;&gt;0),G91+G86,G91)</f>
        <v>18</v>
      </c>
      <c r="H92" s="120"/>
      <c r="I92" s="165">
        <f t="shared" si="1375"/>
        <v>0</v>
      </c>
      <c r="J92" s="194">
        <f t="shared" ref="J92" si="1395">7-COUNTIF(L91:R91,0)-COUNTIF(L91:R91,"")</f>
        <v>0</v>
      </c>
      <c r="K92" s="22">
        <f t="shared" si="1377"/>
        <v>0</v>
      </c>
      <c r="L92" s="35">
        <f t="shared" ref="L92:R92" si="1396">IF($B85=$B91,L91+L86,L91)</f>
        <v>0</v>
      </c>
      <c r="M92" s="35">
        <f t="shared" si="1396"/>
        <v>0</v>
      </c>
      <c r="N92" s="35">
        <f t="shared" si="1396"/>
        <v>0</v>
      </c>
      <c r="O92" s="35">
        <f t="shared" si="1396"/>
        <v>0</v>
      </c>
      <c r="P92" s="36">
        <f t="shared" si="1396"/>
        <v>0</v>
      </c>
      <c r="Q92" s="37">
        <f t="shared" si="1396"/>
        <v>0</v>
      </c>
      <c r="R92" s="38">
        <f t="shared" si="1396"/>
        <v>0</v>
      </c>
      <c r="S92" s="194">
        <f t="shared" ref="S92" si="1397">7-COUNTIF(U91:AA91,0)-COUNTIF(U91:AA91,"")</f>
        <v>0</v>
      </c>
      <c r="T92" s="22">
        <f t="shared" si="1379"/>
        <v>0</v>
      </c>
      <c r="U92" s="35">
        <f t="shared" ref="U92:AA92" si="1398">IF($B85=$B91,U91+U86,U91)</f>
        <v>0</v>
      </c>
      <c r="V92" s="35">
        <f t="shared" si="1398"/>
        <v>0</v>
      </c>
      <c r="W92" s="35">
        <f t="shared" si="1398"/>
        <v>0</v>
      </c>
      <c r="X92" s="35">
        <f t="shared" si="1398"/>
        <v>0</v>
      </c>
      <c r="Y92" s="36">
        <f t="shared" si="1398"/>
        <v>0</v>
      </c>
      <c r="Z92" s="37">
        <f t="shared" si="1398"/>
        <v>0</v>
      </c>
      <c r="AA92" s="38">
        <f t="shared" si="1398"/>
        <v>0</v>
      </c>
      <c r="AB92" s="194">
        <f t="shared" ref="AB92" si="1399">7-COUNTIF(AD91:AJ91,0)-COUNTIF(AD91:AJ91,"")</f>
        <v>0</v>
      </c>
      <c r="AC92" s="22">
        <f t="shared" si="1381"/>
        <v>0</v>
      </c>
      <c r="AD92" s="35">
        <f t="shared" ref="AD92:AJ92" si="1400">IF($B85=$B91,AD91+AD86,AD91)</f>
        <v>0</v>
      </c>
      <c r="AE92" s="35">
        <f t="shared" si="1400"/>
        <v>0</v>
      </c>
      <c r="AF92" s="35">
        <f t="shared" si="1400"/>
        <v>0</v>
      </c>
      <c r="AG92" s="35">
        <f t="shared" si="1400"/>
        <v>0</v>
      </c>
      <c r="AH92" s="36">
        <f t="shared" si="1400"/>
        <v>0</v>
      </c>
      <c r="AI92" s="37">
        <f t="shared" si="1400"/>
        <v>0</v>
      </c>
      <c r="AJ92" s="38">
        <f t="shared" si="1400"/>
        <v>0</v>
      </c>
      <c r="AK92" s="194">
        <f t="shared" ref="AK92" si="1401">7-COUNTIF(AM91:AS91,0)-COUNTIF(AM91:AS91,"")</f>
        <v>0</v>
      </c>
      <c r="AL92" s="22">
        <f t="shared" si="1383"/>
        <v>0</v>
      </c>
      <c r="AM92" s="35">
        <f t="shared" ref="AM92:AS92" si="1402">IF($B85=$B91,AM91+AM86,AM91)</f>
        <v>0</v>
      </c>
      <c r="AN92" s="35">
        <f t="shared" si="1402"/>
        <v>0</v>
      </c>
      <c r="AO92" s="35">
        <f t="shared" si="1402"/>
        <v>0</v>
      </c>
      <c r="AP92" s="35">
        <f t="shared" si="1402"/>
        <v>0</v>
      </c>
      <c r="AQ92" s="36">
        <f t="shared" si="1402"/>
        <v>0</v>
      </c>
      <c r="AR92" s="37">
        <f t="shared" si="1402"/>
        <v>0</v>
      </c>
      <c r="AS92" s="38">
        <f t="shared" si="1402"/>
        <v>0</v>
      </c>
      <c r="AT92" s="194">
        <f t="shared" ref="AT92" si="1403">7-COUNTIF(AV91:BB91,0)-COUNTIF(AV91:BB91,"")</f>
        <v>0</v>
      </c>
      <c r="AU92" s="22">
        <f t="shared" si="1385"/>
        <v>0</v>
      </c>
      <c r="AV92" s="35">
        <f t="shared" ref="AV92:BB92" si="1404">IF($B85=$B91,AV91+AV86,AV91)</f>
        <v>0</v>
      </c>
      <c r="AW92" s="35">
        <f t="shared" si="1404"/>
        <v>0</v>
      </c>
      <c r="AX92" s="35">
        <f t="shared" si="1404"/>
        <v>0</v>
      </c>
      <c r="AY92" s="35">
        <f t="shared" si="1404"/>
        <v>0</v>
      </c>
      <c r="AZ92" s="36">
        <f t="shared" si="1404"/>
        <v>0</v>
      </c>
      <c r="BA92" s="37">
        <f t="shared" si="1404"/>
        <v>0</v>
      </c>
      <c r="BB92" s="38">
        <f t="shared" si="1404"/>
        <v>0</v>
      </c>
    </row>
    <row r="93" spans="1:54" ht="15" hidden="1" customHeight="1" x14ac:dyDescent="0.2">
      <c r="B93" s="116"/>
      <c r="C93" s="117"/>
      <c r="D93" s="118"/>
      <c r="E93" s="119"/>
      <c r="F93" s="92"/>
      <c r="G93" s="190">
        <f t="shared" ref="G93" si="1405">IF(AND($B85=$B91,$B85&lt;&gt;"",$B85&lt;&gt;0),F91+G87,F91)</f>
        <v>18</v>
      </c>
      <c r="H93" s="121"/>
      <c r="I93" s="165">
        <f t="shared" si="1375"/>
        <v>0</v>
      </c>
      <c r="J93" s="195">
        <f t="shared" ref="J93" si="1406">IF($B91=$B85,COUNTIF(L93:R93,0),COUNTIF(L94:R94,0)+COUNTIF(L94:R94,""))</f>
        <v>7</v>
      </c>
      <c r="K93" s="39">
        <f t="shared" ref="K93:R93" si="1407">IF($B85=$B91,K94+K87,K94)</f>
        <v>0</v>
      </c>
      <c r="L93" s="40">
        <f t="shared" si="1407"/>
        <v>0</v>
      </c>
      <c r="M93" s="40">
        <f t="shared" si="1407"/>
        <v>0</v>
      </c>
      <c r="N93" s="40">
        <f t="shared" si="1407"/>
        <v>0</v>
      </c>
      <c r="O93" s="40">
        <f t="shared" si="1407"/>
        <v>0</v>
      </c>
      <c r="P93" s="41">
        <f t="shared" si="1407"/>
        <v>0</v>
      </c>
      <c r="Q93" s="42">
        <f t="shared" si="1407"/>
        <v>0</v>
      </c>
      <c r="R93" s="43">
        <f t="shared" si="1407"/>
        <v>0</v>
      </c>
      <c r="S93" s="195">
        <f t="shared" ref="S93" si="1408">IF($B91=$B85,COUNTIF(U93:AA93,0),COUNTIF(U94:AA94,0)+COUNTIF(U94:AA94,""))</f>
        <v>7</v>
      </c>
      <c r="T93" s="39">
        <f t="shared" ref="T93:AA93" si="1409">IF($B85=$B91,T94+T87,T94)</f>
        <v>0</v>
      </c>
      <c r="U93" s="40">
        <f t="shared" si="1409"/>
        <v>0</v>
      </c>
      <c r="V93" s="40">
        <f t="shared" si="1409"/>
        <v>0</v>
      </c>
      <c r="W93" s="40">
        <f t="shared" si="1409"/>
        <v>0</v>
      </c>
      <c r="X93" s="40">
        <f t="shared" si="1409"/>
        <v>0</v>
      </c>
      <c r="Y93" s="41">
        <f t="shared" si="1409"/>
        <v>0</v>
      </c>
      <c r="Z93" s="42">
        <f t="shared" si="1409"/>
        <v>0</v>
      </c>
      <c r="AA93" s="43">
        <f t="shared" si="1409"/>
        <v>0</v>
      </c>
      <c r="AB93" s="195">
        <f t="shared" ref="AB93" si="1410">IF($B91=$B85,COUNTIF(AD93:AJ93,0),COUNTIF(AD94:AJ94,0)+COUNTIF(AD94:AJ94,""))</f>
        <v>7</v>
      </c>
      <c r="AC93" s="39">
        <f t="shared" ref="AC93:AJ93" si="1411">IF($B85=$B91,AC94+AC87,AC94)</f>
        <v>0</v>
      </c>
      <c r="AD93" s="40">
        <f t="shared" si="1411"/>
        <v>0</v>
      </c>
      <c r="AE93" s="40">
        <f t="shared" si="1411"/>
        <v>0</v>
      </c>
      <c r="AF93" s="40">
        <f t="shared" si="1411"/>
        <v>0</v>
      </c>
      <c r="AG93" s="40">
        <f t="shared" si="1411"/>
        <v>0</v>
      </c>
      <c r="AH93" s="41">
        <f t="shared" si="1411"/>
        <v>0</v>
      </c>
      <c r="AI93" s="42">
        <f t="shared" si="1411"/>
        <v>0</v>
      </c>
      <c r="AJ93" s="43">
        <f t="shared" si="1411"/>
        <v>0</v>
      </c>
      <c r="AK93" s="195">
        <f t="shared" ref="AK93" si="1412">IF($B91=$B85,COUNTIF(AM93:AS93,0),COUNTIF(AM94:AS94,0)+COUNTIF(AM94:AS94,""))</f>
        <v>7</v>
      </c>
      <c r="AL93" s="39">
        <f t="shared" ref="AL93:AS93" si="1413">IF($B85=$B91,AL94+AL87,AL94)</f>
        <v>0</v>
      </c>
      <c r="AM93" s="40">
        <f t="shared" si="1413"/>
        <v>0</v>
      </c>
      <c r="AN93" s="40">
        <f t="shared" si="1413"/>
        <v>0</v>
      </c>
      <c r="AO93" s="40">
        <f t="shared" si="1413"/>
        <v>0</v>
      </c>
      <c r="AP93" s="40">
        <f t="shared" si="1413"/>
        <v>0</v>
      </c>
      <c r="AQ93" s="41">
        <f t="shared" si="1413"/>
        <v>0</v>
      </c>
      <c r="AR93" s="42">
        <f t="shared" si="1413"/>
        <v>0</v>
      </c>
      <c r="AS93" s="43">
        <f t="shared" si="1413"/>
        <v>0</v>
      </c>
      <c r="AT93" s="195">
        <f t="shared" ref="AT93" si="1414">IF($B91=$B85,COUNTIF(AV93:BB93,0),COUNTIF(AV94:BB94,0)+COUNTIF(AV94:BB94,""))</f>
        <v>7</v>
      </c>
      <c r="AU93" s="39">
        <f t="shared" ref="AU93:BB93" si="1415">IF($B85=$B91,AU94+AU87,AU94)</f>
        <v>0</v>
      </c>
      <c r="AV93" s="40">
        <f t="shared" si="1415"/>
        <v>0</v>
      </c>
      <c r="AW93" s="40">
        <f t="shared" si="1415"/>
        <v>0</v>
      </c>
      <c r="AX93" s="40">
        <f t="shared" si="1415"/>
        <v>0</v>
      </c>
      <c r="AY93" s="40">
        <f t="shared" si="1415"/>
        <v>0</v>
      </c>
      <c r="AZ93" s="41">
        <f t="shared" si="1415"/>
        <v>0</v>
      </c>
      <c r="BA93" s="42">
        <f t="shared" si="1415"/>
        <v>0</v>
      </c>
      <c r="BB93" s="43">
        <f t="shared" si="1415"/>
        <v>0</v>
      </c>
    </row>
    <row r="94" spans="1:54" ht="15.75" customHeight="1" x14ac:dyDescent="0.2">
      <c r="A94" s="1">
        <f t="shared" ref="A94" si="1416">A91</f>
        <v>0</v>
      </c>
      <c r="B94" s="313">
        <f t="shared" ref="B94" si="1417">B88+1</f>
        <v>13</v>
      </c>
      <c r="C94" s="314"/>
      <c r="D94" s="314"/>
      <c r="E94" s="314"/>
      <c r="F94" s="31"/>
      <c r="G94" s="183"/>
      <c r="H94" s="122">
        <f t="shared" ref="H94" si="1418">5-COUNTIF(AU91,0)-COUNTIF(AL91,0)-COUNTIF(AC91,0)-COUNTIF(T91,0)-COUNTIF(K91,0)</f>
        <v>0</v>
      </c>
      <c r="I94" s="165">
        <f t="shared" si="1375"/>
        <v>0</v>
      </c>
      <c r="J94" s="187">
        <f t="shared" ref="J94" si="1419">IF($B91=$B85,J88+IF($F91&lt;&gt;$G91,(K91+$G93-$G92)/$F91,K91/$F91),IF($F91&lt;&gt;G91,(K91+$G93-$G92)/$F91,K91/$F91))</f>
        <v>0</v>
      </c>
      <c r="K94" s="7">
        <f t="shared" ref="K94:K95" si="1420">SUM(L94:R94)</f>
        <v>0</v>
      </c>
      <c r="L94" s="26">
        <f t="shared" ref="L94:R94" si="1421">L91</f>
        <v>0</v>
      </c>
      <c r="M94" s="26">
        <f t="shared" si="1421"/>
        <v>0</v>
      </c>
      <c r="N94" s="26">
        <f t="shared" si="1421"/>
        <v>0</v>
      </c>
      <c r="O94" s="26">
        <f t="shared" si="1421"/>
        <v>0</v>
      </c>
      <c r="P94" s="26">
        <f t="shared" si="1421"/>
        <v>0</v>
      </c>
      <c r="Q94" s="29">
        <f t="shared" si="1421"/>
        <v>0</v>
      </c>
      <c r="R94" s="23">
        <f t="shared" si="1421"/>
        <v>0</v>
      </c>
      <c r="S94" s="187">
        <f t="shared" ref="S94" si="1422">IF($B91=$B85,S88+IF($F91&lt;&gt;$G91,(T91+$G93-$G92)/$F91,T91/$F91),IF($F91&lt;&gt;P91,(T91+$G93-$G92)/$F91,T91/$F91))</f>
        <v>0</v>
      </c>
      <c r="T94" s="7">
        <f t="shared" ref="T94:T95" si="1423">SUM(U94:AA94)</f>
        <v>0</v>
      </c>
      <c r="U94" s="26">
        <f t="shared" ref="U94:AA94" si="1424">U91</f>
        <v>0</v>
      </c>
      <c r="V94" s="26">
        <f t="shared" si="1424"/>
        <v>0</v>
      </c>
      <c r="W94" s="26">
        <f t="shared" si="1424"/>
        <v>0</v>
      </c>
      <c r="X94" s="26">
        <f t="shared" si="1424"/>
        <v>0</v>
      </c>
      <c r="Y94" s="113">
        <f t="shared" si="1424"/>
        <v>0</v>
      </c>
      <c r="Z94" s="29">
        <f t="shared" si="1424"/>
        <v>0</v>
      </c>
      <c r="AA94" s="23">
        <f t="shared" si="1424"/>
        <v>0</v>
      </c>
      <c r="AB94" s="187">
        <f t="shared" ref="AB94" si="1425">IF($B91=$B85,AB88+IF($F91&lt;&gt;$G91,(AC91+$G93-$G92)/$F91,AC91/$F91),IF($F91&lt;&gt;Y91,(AC91+$G93-$G92)/$F91,AC91/$F91))</f>
        <v>0</v>
      </c>
      <c r="AC94" s="7">
        <f t="shared" ref="AC94:AC95" si="1426">SUM(AD94:AJ94)</f>
        <v>0</v>
      </c>
      <c r="AD94" s="26">
        <f t="shared" ref="AD94:AJ94" si="1427">AD91</f>
        <v>0</v>
      </c>
      <c r="AE94" s="26">
        <f t="shared" si="1427"/>
        <v>0</v>
      </c>
      <c r="AF94" s="26">
        <f t="shared" si="1427"/>
        <v>0</v>
      </c>
      <c r="AG94" s="26">
        <f t="shared" si="1427"/>
        <v>0</v>
      </c>
      <c r="AH94" s="113">
        <f t="shared" si="1427"/>
        <v>0</v>
      </c>
      <c r="AI94" s="29">
        <f t="shared" si="1427"/>
        <v>0</v>
      </c>
      <c r="AJ94" s="23">
        <f t="shared" si="1427"/>
        <v>0</v>
      </c>
      <c r="AK94" s="187">
        <f t="shared" ref="AK94" si="1428">IF($B91=$B85,AK88+IF($F91&lt;&gt;$G91,(AL91+$G93-$G92)/$F91,AL91/$F91),IF($F91&lt;&gt;AH91,(AL91+$G93-$G92)/$F91,AL91/$F91))</f>
        <v>0</v>
      </c>
      <c r="AL94" s="7">
        <f t="shared" ref="AL94:AL95" si="1429">SUM(AM94:AS94)</f>
        <v>0</v>
      </c>
      <c r="AM94" s="26">
        <f t="shared" ref="AM94:AS94" si="1430">AM91</f>
        <v>0</v>
      </c>
      <c r="AN94" s="26">
        <f t="shared" si="1430"/>
        <v>0</v>
      </c>
      <c r="AO94" s="26">
        <f t="shared" si="1430"/>
        <v>0</v>
      </c>
      <c r="AP94" s="26">
        <f t="shared" si="1430"/>
        <v>0</v>
      </c>
      <c r="AQ94" s="113">
        <f t="shared" si="1430"/>
        <v>0</v>
      </c>
      <c r="AR94" s="29">
        <f t="shared" si="1430"/>
        <v>0</v>
      </c>
      <c r="AS94" s="23">
        <f t="shared" si="1430"/>
        <v>0</v>
      </c>
      <c r="AT94" s="187">
        <f t="shared" ref="AT94" si="1431">IF($B91=$B85,AT88+IF($F91&lt;&gt;$G91,(AU91+$G93-$G92)/$F91,AU91/$F91),IF($F91&lt;&gt;AQ91,(AU91+$G93-$G92)/$F91,AU91/$F91))</f>
        <v>0</v>
      </c>
      <c r="AU94" s="7">
        <f t="shared" ref="AU94:AU95" si="1432">SUM(AV94:BB94)</f>
        <v>0</v>
      </c>
      <c r="AV94" s="6">
        <f t="shared" ref="AV94" si="1433">IF(SUM($AM$9:$AS$9)=SUM($AV$9:$BB$9),AV91,IF(AND(SUM($AV$9:$BB$9)&gt;42,SUM($AV$9:$BB$9)&lt;49),AV91,0))</f>
        <v>0</v>
      </c>
      <c r="AW94" s="6">
        <f t="shared" ref="AW94:BB94" si="1434">IF(SUM($AM$9:$AS$9)=SUM($AV$9:$BB$9),AW91,IF(AND(SUM($AV$9:$BB$9)&gt;42,SUM($AV$9:$BB$9)&lt;49),AW91,0))</f>
        <v>0</v>
      </c>
      <c r="AX94" s="6">
        <f t="shared" si="1434"/>
        <v>0</v>
      </c>
      <c r="AY94" s="6">
        <f t="shared" si="1434"/>
        <v>0</v>
      </c>
      <c r="AZ94" s="26">
        <f t="shared" si="1434"/>
        <v>0</v>
      </c>
      <c r="BA94" s="29">
        <f t="shared" si="1434"/>
        <v>0</v>
      </c>
      <c r="BB94" s="23">
        <f t="shared" si="1434"/>
        <v>0</v>
      </c>
    </row>
    <row r="95" spans="1:54" ht="15.75" customHeight="1" x14ac:dyDescent="0.2">
      <c r="A95" s="1">
        <f t="shared" ref="A95:A96" si="1435">A94</f>
        <v>0</v>
      </c>
      <c r="B95" s="313"/>
      <c r="C95" s="314"/>
      <c r="D95" s="314"/>
      <c r="E95" s="314"/>
      <c r="F95" s="31"/>
      <c r="G95" s="183"/>
      <c r="H95" s="123">
        <f t="shared" ref="H95" si="1436">IF($B91=$B85,H89+F95,$F95)</f>
        <v>0</v>
      </c>
      <c r="I95" s="165">
        <f t="shared" si="1375"/>
        <v>0</v>
      </c>
      <c r="J95" s="141">
        <f t="shared" ref="J95" si="1437">IF($H94=0,0,IF($B85=$B91,IF($H96&gt;0,$H96+J89,K91+J89),IF($H96&gt;0,$H96,K91)))</f>
        <v>0</v>
      </c>
      <c r="K95" s="7">
        <f t="shared" si="1420"/>
        <v>0</v>
      </c>
      <c r="L95" s="6"/>
      <c r="M95" s="6"/>
      <c r="N95" s="6"/>
      <c r="O95" s="6"/>
      <c r="P95" s="26"/>
      <c r="Q95" s="29"/>
      <c r="R95" s="23"/>
      <c r="S95" s="141">
        <f t="shared" ref="S95" si="1438">IF($H94=0,0,IF($B85=$B91,IF($H96&gt;0,$H96+S89,T91+S89),IF($H96&gt;0,$H96,T91)))</f>
        <v>0</v>
      </c>
      <c r="T95" s="7">
        <f t="shared" si="1423"/>
        <v>0</v>
      </c>
      <c r="U95" s="6"/>
      <c r="V95" s="6"/>
      <c r="W95" s="6"/>
      <c r="X95" s="6"/>
      <c r="Y95" s="26"/>
      <c r="Z95" s="29"/>
      <c r="AA95" s="23"/>
      <c r="AB95" s="141">
        <f t="shared" ref="AB95" si="1439">IF($H94=0,0,IF($B85=$B91,IF($H96&gt;0,$H96+AB89,AC91+AB89),IF($H96&gt;0,$H96,AC91)))</f>
        <v>0</v>
      </c>
      <c r="AC95" s="7">
        <f t="shared" si="1426"/>
        <v>0</v>
      </c>
      <c r="AD95" s="6"/>
      <c r="AE95" s="6"/>
      <c r="AF95" s="6"/>
      <c r="AG95" s="6"/>
      <c r="AH95" s="26"/>
      <c r="AI95" s="29"/>
      <c r="AJ95" s="23"/>
      <c r="AK95" s="141">
        <f t="shared" ref="AK95" si="1440">IF($H94=0,0,IF($B85=$B91,IF($H96&gt;0,$H96+AK89,AL91+AK89),IF($H96&gt;0,$H96,AL91)))</f>
        <v>0</v>
      </c>
      <c r="AL95" s="7">
        <f t="shared" si="1429"/>
        <v>0</v>
      </c>
      <c r="AM95" s="6"/>
      <c r="AN95" s="6"/>
      <c r="AO95" s="6"/>
      <c r="AP95" s="6"/>
      <c r="AQ95" s="26"/>
      <c r="AR95" s="29"/>
      <c r="AS95" s="23"/>
      <c r="AT95" s="141">
        <f t="shared" ref="AT95" si="1441">IF($H94=0,0,IF($B85=$B91,IF($H96&gt;0,$H96+AT89,AU91+AT89),IF($H96&gt;0,$H96,AU91)))</f>
        <v>0</v>
      </c>
      <c r="AU95" s="7">
        <f t="shared" si="1432"/>
        <v>0</v>
      </c>
      <c r="AV95" s="6"/>
      <c r="AW95" s="6"/>
      <c r="AX95" s="6"/>
      <c r="AY95" s="6"/>
      <c r="AZ95" s="26"/>
      <c r="BA95" s="29"/>
      <c r="BB95" s="23"/>
    </row>
    <row r="96" spans="1:54" ht="18.75" customHeight="1" thickBot="1" x14ac:dyDescent="0.25">
      <c r="A96" s="1">
        <f t="shared" si="1435"/>
        <v>0</v>
      </c>
      <c r="B96" s="323" t="str">
        <f>IF(B91="",Wydruk!$AE$6,IF(J92=0,Wydruk!$AE$7,IF(AND(G92&lt;G93,B91&lt;&gt;$B97),Wydruk!$AE$13,IF(AND($B91=$B85,$B91&lt;&gt;$B97),IF(OR(OR(J96&lt;4,J96&gt;5),OR(S96&lt;4,S96&gt;5),OR(AB96&lt;4,AB96&gt;5),OR(AK96&lt;4,AK96&gt;5),OR(AND(AT96&lt;4,AT96&gt;0),AT96&gt;5)),Wydruk!$AE$8,Wydruk!$AE$9),IF($B91=$B97,IF($F95&lt;&gt;0,Wydruk!$AE$12,Wydruk!$AE$10),IF(OR(OR(J92&lt;4,J92&gt;5),OR(S92&lt;4,S92&gt;5),OR(AB92&lt;4,AB92&gt;5),OR(AK92&lt;4,AK92&gt;5),OR(AND(AT92&lt;4,AT92&gt;0),AT92&gt;5)),Wydruk!$AE$8,Wydruk!$AE$11))))))</f>
        <v>Uzupełnij liczby godzin tygodniowego planu</v>
      </c>
      <c r="C96" s="324"/>
      <c r="D96" s="324"/>
      <c r="E96" s="324"/>
      <c r="F96" s="173">
        <f>kwiecień!F96</f>
        <v>0</v>
      </c>
      <c r="G96" s="184">
        <f>kwiecień!G96</f>
        <v>0</v>
      </c>
      <c r="H96" s="191">
        <f t="shared" ref="H96" si="1442">IF(OR($G96=0,$F96=0,$G96="",$F96=""),0,$G96/$F96)</f>
        <v>0</v>
      </c>
      <c r="I96" s="193"/>
      <c r="J96" s="176">
        <f t="shared" ref="J96" si="1443">IF($B85=$B91,IF(L91+L86&gt;0,1,0)+IF(M91+M86&gt;0,1,0)+IF(N91+N86&gt;0,1,0)+IF(O91+O86&gt;0,1,0)+IF(P91+P86&gt;0,1,0)+IF(Q91+Q86&gt;0,1,0)+IF(R91+R86&gt;0,1,0),J92)</f>
        <v>0</v>
      </c>
      <c r="K96" s="133">
        <f t="shared" ref="K96" si="1444">IF(OR($B91=$B97,J96=0,(K92-Q96+O96)&lt;=0),0,(K92-Q96+O96)/J96)</f>
        <v>0</v>
      </c>
      <c r="L96" s="137">
        <f t="shared" ref="L96" si="1445">IF(K96*(7-J93)&lt;=0,0,K96*(7-J93))</f>
        <v>0</v>
      </c>
      <c r="M96" s="311">
        <f t="shared" ref="M96" si="1446">ROUND(IF(OR(K93-K96*(7-J93)+P96&lt;0,$B91=$B97,K96&lt;=0,K93=0),0,IF(K93-K96*(7-J93)+P96&gt;Q96-O96+P96,Q96-O96+P96,K93-K96*(7-J93)+P96)),1)</f>
        <v>0</v>
      </c>
      <c r="N96" s="312"/>
      <c r="O96" s="139">
        <f t="shared" ref="O96" si="1447">IF(OR($B91=$B97,J92=0),0,IF($B91=$B85,J91,$F91))</f>
        <v>0</v>
      </c>
      <c r="P96" s="30">
        <f t="shared" ref="P96" si="1448">IF(OR($B91=$B97,J96=0),0,$G93-$G92)</f>
        <v>0</v>
      </c>
      <c r="Q96" s="134">
        <f t="shared" ref="Q96" si="1449">IF(OR($B91=$B97,J96=0),0,J95)</f>
        <v>0</v>
      </c>
      <c r="R96" s="138">
        <f t="shared" ref="R96" si="1450">IF($B91=$B97,0,K93)</f>
        <v>0</v>
      </c>
      <c r="S96" s="176">
        <f t="shared" ref="S96" si="1451">IF($B85=$B91,IF(U91+U86&gt;0,1,0)+IF(V91+V86&gt;0,1,0)+IF(W91+W86&gt;0,1,0)+IF(X91+X86&gt;0,1,0)+IF(Y91+Y86&gt;0,1,0)+IF(Z91+Z86&gt;0,1,0)+IF(AA91+AA86&gt;0,1,0),S92)</f>
        <v>0</v>
      </c>
      <c r="T96" s="133">
        <f t="shared" ref="T96" si="1452">IF(OR($B91=$B97,S96=0,(T92-Z96+X96)&lt;=0),0,(T92-Z96+X96)/S96)</f>
        <v>0</v>
      </c>
      <c r="U96" s="137">
        <f t="shared" ref="U96" si="1453">IF(T96*(7-S93)&lt;=0,0,T96*(7-S93))</f>
        <v>0</v>
      </c>
      <c r="V96" s="311">
        <f t="shared" ref="V96" si="1454">ROUND(IF(OR(T93-T96*(7-S93)+Y96&lt;0,$B91=$B97,T96&lt;=0,T93=0),0,IF(T93-T96*(7-S93)+Y96&gt;Z96-X96+Y96,Z96-X96+Y96,T93-T96*(7-S93)+Y96)),1)</f>
        <v>0</v>
      </c>
      <c r="W96" s="312"/>
      <c r="X96" s="139">
        <f t="shared" ref="X96" si="1455">IF(OR($B91=$B97,S92=0),0,IF($B91=$B85,S91,$F91))</f>
        <v>0</v>
      </c>
      <c r="Y96" s="30">
        <f t="shared" ref="Y96" si="1456">IF(OR($B91=$B97,S96=0),0,$G93-$G92)</f>
        <v>0</v>
      </c>
      <c r="Z96" s="134">
        <f t="shared" ref="Z96" si="1457">IF(OR($B91=$B97,S96=0),0,S95)</f>
        <v>0</v>
      </c>
      <c r="AA96" s="138">
        <f t="shared" ref="AA96" si="1458">IF($B91=$B97,0,T93)</f>
        <v>0</v>
      </c>
      <c r="AB96" s="176">
        <f t="shared" ref="AB96" si="1459">IF($B85=$B91,IF(AD91+AD86&gt;0,1,0)+IF(AE91+AE86&gt;0,1,0)+IF(AF91+AF86&gt;0,1,0)+IF(AG91+AG86&gt;0,1,0)+IF(AH91+AH86&gt;0,1,0)+IF(AI91+AI86&gt;0,1,0)+IF(AJ91+AJ86&gt;0,1,0),AB92)</f>
        <v>0</v>
      </c>
      <c r="AC96" s="133">
        <f t="shared" ref="AC96" si="1460">IF(OR($B91=$B97,AB96=0,(AC92-AI96+AG96)&lt;=0),0,(AC92-AI96+AG96)/AB96)</f>
        <v>0</v>
      </c>
      <c r="AD96" s="137">
        <f t="shared" ref="AD96" si="1461">IF(AC96*(7-AB93)&lt;=0,0,AC96*(7-AB93))</f>
        <v>0</v>
      </c>
      <c r="AE96" s="311">
        <f t="shared" ref="AE96" si="1462">ROUND(IF(OR(AC93-AC96*(7-AB93)+AH96&lt;0,$B91=$B97,AC96&lt;=0,AC93=0),0,IF(AC93-AC96*(7-AB93)+AH96&gt;AI96-AG96+AH96,AI96-AG96+AH96,AC93-AC96*(7-AB93)+AH96)),1)</f>
        <v>0</v>
      </c>
      <c r="AF96" s="312"/>
      <c r="AG96" s="139">
        <f t="shared" ref="AG96" si="1463">IF(OR($B91=$B97,AB92=0),0,IF($B91=$B85,AB91,$F91))</f>
        <v>0</v>
      </c>
      <c r="AH96" s="30">
        <f t="shared" ref="AH96" si="1464">IF(OR($B91=$B97,AB96=0),0,$G93-$G92)</f>
        <v>0</v>
      </c>
      <c r="AI96" s="134">
        <f t="shared" ref="AI96" si="1465">IF(OR($B91=$B97,AB96=0),0,AB95)</f>
        <v>0</v>
      </c>
      <c r="AJ96" s="138">
        <f t="shared" ref="AJ96" si="1466">IF($B91=$B97,0,AC93)</f>
        <v>0</v>
      </c>
      <c r="AK96" s="176">
        <f t="shared" ref="AK96" si="1467">IF($B85=$B91,IF(AM91+AM86&gt;0,1,0)+IF(AN91+AN86&gt;0,1,0)+IF(AO91+AO86&gt;0,1,0)+IF(AP91+AP86&gt;0,1,0)+IF(AQ91+AQ86&gt;0,1,0)+IF(AR91+AR86&gt;0,1,0)+IF(AS91+AS86&gt;0,1,0),AK92)</f>
        <v>0</v>
      </c>
      <c r="AL96" s="133">
        <f t="shared" ref="AL96" si="1468">IF(OR($B91=$B97,AK96=0,(AL92-AR96+AP96)&lt;=0),0,(AL92-AR96+AP96)/AK96)</f>
        <v>0</v>
      </c>
      <c r="AM96" s="137">
        <f t="shared" ref="AM96" si="1469">IF(AL96*(7-AK93)&lt;=0,0,AL96*(7-AK93))</f>
        <v>0</v>
      </c>
      <c r="AN96" s="311">
        <f t="shared" ref="AN96" si="1470">ROUND(IF(OR(AL93-AL96*(7-AK93)+AQ96&lt;0,$B91=$B97,AL96&lt;=0,AL93=0),0,IF(AL93-AL96*(7-AK93)+AQ96&gt;AR96-AP96+AQ96,AR96-AP96+AQ96,AL93-AL96*(7-AK93)+AQ96)),1)</f>
        <v>0</v>
      </c>
      <c r="AO96" s="312"/>
      <c r="AP96" s="139">
        <f t="shared" ref="AP96" si="1471">IF(OR($B91=$B97,AK92=0),0,IF($B91=$B85,AK91,$F91))</f>
        <v>0</v>
      </c>
      <c r="AQ96" s="30">
        <f t="shared" ref="AQ96" si="1472">IF(OR($B91=$B97,AK96=0),0,$G93-$G92)</f>
        <v>0</v>
      </c>
      <c r="AR96" s="134">
        <f t="shared" ref="AR96" si="1473">IF(OR($B91=$B97,AK96=0),0,AK95)</f>
        <v>0</v>
      </c>
      <c r="AS96" s="138">
        <f t="shared" ref="AS96" si="1474">IF($B91=$B97,0,AL93)</f>
        <v>0</v>
      </c>
      <c r="AT96" s="176">
        <f t="shared" ref="AT96" si="1475">IF($B85=$B91,IF(AV91+AV86&gt;0,1,0)+IF(AW91+AW86&gt;0,1,0)+IF(AX91+AX86&gt;0,1,0)+IF(AY91+AY86&gt;0,1,0)+IF(AZ91+AZ86&gt;0,1,0)+IF(BA91+BA86&gt;0,1,0)+IF(BB91+BB86&gt;0,1,0),AT92)</f>
        <v>0</v>
      </c>
      <c r="AU96" s="133">
        <f t="shared" ref="AU96" si="1476">IF(OR($B91=$B97,AT96=0,(AU92-BA96+AY96)&lt;=0),0,(AU92-BA96+AY96)/AT96)</f>
        <v>0</v>
      </c>
      <c r="AV96" s="137">
        <f t="shared" ref="AV96" si="1477">IF(AU96*(7-AT93)&lt;=0,0,AU96*(7-AT93))</f>
        <v>0</v>
      </c>
      <c r="AW96" s="311">
        <f t="shared" ref="AW96" si="1478">ROUND(IF(OR(AU93-AU96*(7-AT93)+AZ96&lt;0,$B91=$B97,AU96&lt;=0,AU93=0),0,IF(AU93-AU96*(7-AT93)+AZ96&gt;BA96-AY96+AZ96,BA96-AY96+AZ96,AU93-AU96*(7-AT93)+AZ96)),1)</f>
        <v>0</v>
      </c>
      <c r="AX96" s="312"/>
      <c r="AY96" s="139">
        <f t="shared" ref="AY96" si="1479">IF(OR($B91=$B97,AT92=0),0,IF($B91=$B85,AT91,$F91))</f>
        <v>0</v>
      </c>
      <c r="AZ96" s="30">
        <f t="shared" ref="AZ96" si="1480">IF(OR($B91=$B97,AT96=0),0,$G93-$G92)</f>
        <v>0</v>
      </c>
      <c r="BA96" s="134">
        <f t="shared" ref="BA96" si="1481">IF(OR($B91=$B97,AT96=0),0,AT95)</f>
        <v>0</v>
      </c>
      <c r="BB96" s="138">
        <f t="shared" ref="BB96" si="1482">IF($B91=$B97,0,AU93)</f>
        <v>0</v>
      </c>
    </row>
    <row r="97" spans="1:54" ht="15.75" x14ac:dyDescent="0.2">
      <c r="A97" s="1">
        <f t="shared" ref="A97" si="1483">IF(B97="","1. Niewypełnione",B97)</f>
        <v>0</v>
      </c>
      <c r="B97" s="320">
        <f>kwiecień!B97</f>
        <v>0</v>
      </c>
      <c r="C97" s="321">
        <f>kwiecień!C97</f>
        <v>0</v>
      </c>
      <c r="D97" s="321">
        <f>kwiecień!D97</f>
        <v>0</v>
      </c>
      <c r="E97" s="321">
        <f>kwiecień!E97</f>
        <v>0</v>
      </c>
      <c r="F97" s="177">
        <f>kwiecień!F97</f>
        <v>18</v>
      </c>
      <c r="G97" s="185">
        <f>kwiecień!G97</f>
        <v>18</v>
      </c>
      <c r="H97" s="177"/>
      <c r="I97" s="192">
        <f t="shared" ref="I97:I101" si="1484">K97+T97+AC97+AL97+AU97</f>
        <v>0</v>
      </c>
      <c r="J97" s="186">
        <f t="shared" ref="J97" si="1485">IF(OR($B97=$B103,J100=0),0,ROUND((K98+P102)/J100,0))</f>
        <v>0</v>
      </c>
      <c r="K97" s="51">
        <f t="shared" ref="K97:K98" si="1486">SUM(L97:R97)</f>
        <v>0</v>
      </c>
      <c r="L97" s="52">
        <f>kwiecień!L97</f>
        <v>0</v>
      </c>
      <c r="M97" s="52">
        <f>kwiecień!M97</f>
        <v>0</v>
      </c>
      <c r="N97" s="52">
        <f>kwiecień!N97</f>
        <v>0</v>
      </c>
      <c r="O97" s="52">
        <f>kwiecień!O97</f>
        <v>0</v>
      </c>
      <c r="P97" s="53">
        <f>kwiecień!P97</f>
        <v>0</v>
      </c>
      <c r="Q97" s="54">
        <f>kwiecień!Q97</f>
        <v>0</v>
      </c>
      <c r="R97" s="55">
        <f>kwiecień!R97</f>
        <v>0</v>
      </c>
      <c r="S97" s="188">
        <f t="shared" ref="S97" si="1487">IF(OR($B97=$B103,S100=0),0,ROUND((T98+Y102)/S100,0))</f>
        <v>0</v>
      </c>
      <c r="T97" s="51">
        <f t="shared" ref="T97:T98" si="1488">SUM(U97:AA97)</f>
        <v>0</v>
      </c>
      <c r="U97" s="52">
        <f>kwiecień!U97</f>
        <v>0</v>
      </c>
      <c r="V97" s="52">
        <f>kwiecień!V97</f>
        <v>0</v>
      </c>
      <c r="W97" s="52">
        <f>kwiecień!W97</f>
        <v>0</v>
      </c>
      <c r="X97" s="52">
        <f>kwiecień!X97</f>
        <v>0</v>
      </c>
      <c r="Y97" s="53">
        <f>kwiecień!Y97</f>
        <v>0</v>
      </c>
      <c r="Z97" s="54">
        <f>kwiecień!Z97</f>
        <v>0</v>
      </c>
      <c r="AA97" s="55">
        <f>kwiecień!AA97</f>
        <v>0</v>
      </c>
      <c r="AB97" s="188">
        <f t="shared" ref="AB97" si="1489">IF(OR($B97=$B103,AB100=0),0,ROUND((AC98+AH102)/AB100,0))</f>
        <v>0</v>
      </c>
      <c r="AC97" s="51">
        <f t="shared" ref="AC97:AC98" si="1490">SUM(AD97:AJ97)</f>
        <v>0</v>
      </c>
      <c r="AD97" s="52">
        <f>kwiecień!AD97</f>
        <v>0</v>
      </c>
      <c r="AE97" s="52">
        <f>kwiecień!AE97</f>
        <v>0</v>
      </c>
      <c r="AF97" s="52">
        <f>kwiecień!AF97</f>
        <v>0</v>
      </c>
      <c r="AG97" s="52">
        <f>kwiecień!AG97</f>
        <v>0</v>
      </c>
      <c r="AH97" s="53">
        <f>kwiecień!AH97</f>
        <v>0</v>
      </c>
      <c r="AI97" s="54">
        <f>kwiecień!AI97</f>
        <v>0</v>
      </c>
      <c r="AJ97" s="55">
        <f>kwiecień!AJ97</f>
        <v>0</v>
      </c>
      <c r="AK97" s="188">
        <f t="shared" ref="AK97" si="1491">IF(OR($B97=$B103,AK100=0),0,ROUND((AL98+AQ102)/AK100,0))</f>
        <v>0</v>
      </c>
      <c r="AL97" s="51">
        <f t="shared" ref="AL97:AL98" si="1492">SUM(AM97:AS97)</f>
        <v>0</v>
      </c>
      <c r="AM97" s="52">
        <f>kwiecień!AM97</f>
        <v>0</v>
      </c>
      <c r="AN97" s="52">
        <f>kwiecień!AN97</f>
        <v>0</v>
      </c>
      <c r="AO97" s="52">
        <f>kwiecień!AO97</f>
        <v>0</v>
      </c>
      <c r="AP97" s="52">
        <f>kwiecień!AP97</f>
        <v>0</v>
      </c>
      <c r="AQ97" s="53">
        <f>kwiecień!AQ97</f>
        <v>0</v>
      </c>
      <c r="AR97" s="54">
        <f>kwiecień!AR97</f>
        <v>0</v>
      </c>
      <c r="AS97" s="55">
        <f>kwiecień!AS97</f>
        <v>0</v>
      </c>
      <c r="AT97" s="188">
        <f t="shared" ref="AT97" si="1493">IF(OR($B97=$B103,AT100=0),0,ROUND((AU98+AZ102)/AT100,0))</f>
        <v>0</v>
      </c>
      <c r="AU97" s="51">
        <f t="shared" ref="AU97:AU98" si="1494">SUM(AV97:BB97)</f>
        <v>0</v>
      </c>
      <c r="AV97" s="52">
        <f t="shared" ref="AV97" si="1495">IF(SUM($AM$9:$AS$9)=SUM($AV$9:$BB$9),AM97,IF(AND(SUM($AV$9:$BB$9)&gt;42,SUM($AV$9:$BB$9)&lt;49),AM97,0))</f>
        <v>0</v>
      </c>
      <c r="AW97" s="52">
        <f t="shared" ref="AW97" si="1496">IF(SUM($AM$9:$AS$9)=SUM($AV$9:$BB$9),AN97,IF(AND(SUM($AV$9:$BB$9)&gt;42,SUM($AV$9:$BB$9)&lt;49),AN97,0))</f>
        <v>0</v>
      </c>
      <c r="AX97" s="52">
        <f t="shared" ref="AX97" si="1497">IF(SUM($AM$9:$AS$9)=SUM($AV$9:$BB$9),AO97,IF(AND(SUM($AV$9:$BB$9)&gt;42,SUM($AV$9:$BB$9)&lt;49),AO97,0))</f>
        <v>0</v>
      </c>
      <c r="AY97" s="52">
        <f t="shared" ref="AY97" si="1498">IF(SUM($AM$9:$AS$9)=SUM($AV$9:$BB$9),AP97,IF(AND(SUM($AV$9:$BB$9)&gt;42,SUM($AV$9:$BB$9)&lt;49),AP97,0))</f>
        <v>0</v>
      </c>
      <c r="AZ97" s="53">
        <f t="shared" ref="AZ97" si="1499">IF(SUM($AM$9:$AS$9)=SUM($AV$9:$BB$9),AQ97,IF(AND(SUM($AV$9:$BB$9)&gt;42,SUM($AV$9:$BB$9)&lt;49),AQ97,0))</f>
        <v>0</v>
      </c>
      <c r="BA97" s="54">
        <f t="shared" ref="BA97" si="1500">IF(SUM($AM$9:$AS$9)=SUM($AV$9:$BB$9),AR97,IF(AND(SUM($AV$9:$BB$9)&gt;42,SUM($AV$9:$BB$9)&lt;49),AR97,0))</f>
        <v>0</v>
      </c>
      <c r="BB97" s="55">
        <f t="shared" ref="BB97" si="1501">IF(SUM($AM$9:$AS$9)=SUM($AV$9:$BB$9),AS97,IF(AND(SUM($AV$9:$BB$9)&gt;42,SUM($AV$9:$BB$9)&lt;49),AS97,0))</f>
        <v>0</v>
      </c>
    </row>
    <row r="98" spans="1:54" ht="12.75" hidden="1" customHeight="1" x14ac:dyDescent="0.2">
      <c r="B98" s="93"/>
      <c r="C98" s="94"/>
      <c r="D98" s="95"/>
      <c r="E98" s="115"/>
      <c r="F98" s="140" t="b">
        <f t="shared" ref="F98" si="1502">IF($B91=$B97,OR(F92,G97&lt;F97),G97&lt;F97)</f>
        <v>0</v>
      </c>
      <c r="G98" s="189">
        <f t="shared" ref="G98" si="1503">IF(AND($B91=$B97,$B91&lt;&gt;"",$B91&lt;&gt;0),G97+G92,G97)</f>
        <v>18</v>
      </c>
      <c r="H98" s="120"/>
      <c r="I98" s="165">
        <f t="shared" si="1484"/>
        <v>0</v>
      </c>
      <c r="J98" s="194">
        <f t="shared" ref="J98" si="1504">7-COUNTIF(L97:R97,0)-COUNTIF(L97:R97,"")</f>
        <v>0</v>
      </c>
      <c r="K98" s="22">
        <f t="shared" si="1486"/>
        <v>0</v>
      </c>
      <c r="L98" s="35">
        <f t="shared" ref="L98:R98" si="1505">IF($B91=$B97,L97+L92,L97)</f>
        <v>0</v>
      </c>
      <c r="M98" s="35">
        <f t="shared" si="1505"/>
        <v>0</v>
      </c>
      <c r="N98" s="35">
        <f t="shared" si="1505"/>
        <v>0</v>
      </c>
      <c r="O98" s="35">
        <f t="shared" si="1505"/>
        <v>0</v>
      </c>
      <c r="P98" s="36">
        <f t="shared" si="1505"/>
        <v>0</v>
      </c>
      <c r="Q98" s="37">
        <f t="shared" si="1505"/>
        <v>0</v>
      </c>
      <c r="R98" s="38">
        <f t="shared" si="1505"/>
        <v>0</v>
      </c>
      <c r="S98" s="194">
        <f t="shared" ref="S98" si="1506">7-COUNTIF(U97:AA97,0)-COUNTIF(U97:AA97,"")</f>
        <v>0</v>
      </c>
      <c r="T98" s="22">
        <f t="shared" si="1488"/>
        <v>0</v>
      </c>
      <c r="U98" s="35">
        <f t="shared" ref="U98:AA98" si="1507">IF($B91=$B97,U97+U92,U97)</f>
        <v>0</v>
      </c>
      <c r="V98" s="35">
        <f t="shared" si="1507"/>
        <v>0</v>
      </c>
      <c r="W98" s="35">
        <f t="shared" si="1507"/>
        <v>0</v>
      </c>
      <c r="X98" s="35">
        <f t="shared" si="1507"/>
        <v>0</v>
      </c>
      <c r="Y98" s="36">
        <f t="shared" si="1507"/>
        <v>0</v>
      </c>
      <c r="Z98" s="37">
        <f t="shared" si="1507"/>
        <v>0</v>
      </c>
      <c r="AA98" s="38">
        <f t="shared" si="1507"/>
        <v>0</v>
      </c>
      <c r="AB98" s="194">
        <f t="shared" ref="AB98" si="1508">7-COUNTIF(AD97:AJ97,0)-COUNTIF(AD97:AJ97,"")</f>
        <v>0</v>
      </c>
      <c r="AC98" s="22">
        <f t="shared" si="1490"/>
        <v>0</v>
      </c>
      <c r="AD98" s="35">
        <f t="shared" ref="AD98:AJ98" si="1509">IF($B91=$B97,AD97+AD92,AD97)</f>
        <v>0</v>
      </c>
      <c r="AE98" s="35">
        <f t="shared" si="1509"/>
        <v>0</v>
      </c>
      <c r="AF98" s="35">
        <f t="shared" si="1509"/>
        <v>0</v>
      </c>
      <c r="AG98" s="35">
        <f t="shared" si="1509"/>
        <v>0</v>
      </c>
      <c r="AH98" s="36">
        <f t="shared" si="1509"/>
        <v>0</v>
      </c>
      <c r="AI98" s="37">
        <f t="shared" si="1509"/>
        <v>0</v>
      </c>
      <c r="AJ98" s="38">
        <f t="shared" si="1509"/>
        <v>0</v>
      </c>
      <c r="AK98" s="194">
        <f t="shared" ref="AK98" si="1510">7-COUNTIF(AM97:AS97,0)-COUNTIF(AM97:AS97,"")</f>
        <v>0</v>
      </c>
      <c r="AL98" s="22">
        <f t="shared" si="1492"/>
        <v>0</v>
      </c>
      <c r="AM98" s="35">
        <f t="shared" ref="AM98:AS98" si="1511">IF($B91=$B97,AM97+AM92,AM97)</f>
        <v>0</v>
      </c>
      <c r="AN98" s="35">
        <f t="shared" si="1511"/>
        <v>0</v>
      </c>
      <c r="AO98" s="35">
        <f t="shared" si="1511"/>
        <v>0</v>
      </c>
      <c r="AP98" s="35">
        <f t="shared" si="1511"/>
        <v>0</v>
      </c>
      <c r="AQ98" s="36">
        <f t="shared" si="1511"/>
        <v>0</v>
      </c>
      <c r="AR98" s="37">
        <f t="shared" si="1511"/>
        <v>0</v>
      </c>
      <c r="AS98" s="38">
        <f t="shared" si="1511"/>
        <v>0</v>
      </c>
      <c r="AT98" s="194">
        <f t="shared" ref="AT98" si="1512">7-COUNTIF(AV97:BB97,0)-COUNTIF(AV97:BB97,"")</f>
        <v>0</v>
      </c>
      <c r="AU98" s="22">
        <f t="shared" si="1494"/>
        <v>0</v>
      </c>
      <c r="AV98" s="35">
        <f t="shared" ref="AV98:BB98" si="1513">IF($B91=$B97,AV97+AV92,AV97)</f>
        <v>0</v>
      </c>
      <c r="AW98" s="35">
        <f t="shared" si="1513"/>
        <v>0</v>
      </c>
      <c r="AX98" s="35">
        <f t="shared" si="1513"/>
        <v>0</v>
      </c>
      <c r="AY98" s="35">
        <f t="shared" si="1513"/>
        <v>0</v>
      </c>
      <c r="AZ98" s="36">
        <f t="shared" si="1513"/>
        <v>0</v>
      </c>
      <c r="BA98" s="37">
        <f t="shared" si="1513"/>
        <v>0</v>
      </c>
      <c r="BB98" s="38">
        <f t="shared" si="1513"/>
        <v>0</v>
      </c>
    </row>
    <row r="99" spans="1:54" ht="15" hidden="1" customHeight="1" x14ac:dyDescent="0.2">
      <c r="B99" s="116"/>
      <c r="C99" s="117"/>
      <c r="D99" s="118"/>
      <c r="E99" s="119"/>
      <c r="F99" s="92"/>
      <c r="G99" s="190">
        <f t="shared" ref="G99" si="1514">IF(AND($B91=$B97,$B91&lt;&gt;"",$B91&lt;&gt;0),F97+G93,F97)</f>
        <v>18</v>
      </c>
      <c r="H99" s="121"/>
      <c r="I99" s="165">
        <f t="shared" si="1484"/>
        <v>0</v>
      </c>
      <c r="J99" s="195">
        <f t="shared" ref="J99" si="1515">IF($B97=$B91,COUNTIF(L99:R99,0),COUNTIF(L100:R100,0)+COUNTIF(L100:R100,""))</f>
        <v>7</v>
      </c>
      <c r="K99" s="39">
        <f t="shared" ref="K99:R99" si="1516">IF($B91=$B97,K100+K93,K100)</f>
        <v>0</v>
      </c>
      <c r="L99" s="40">
        <f t="shared" si="1516"/>
        <v>0</v>
      </c>
      <c r="M99" s="40">
        <f t="shared" si="1516"/>
        <v>0</v>
      </c>
      <c r="N99" s="40">
        <f t="shared" si="1516"/>
        <v>0</v>
      </c>
      <c r="O99" s="40">
        <f t="shared" si="1516"/>
        <v>0</v>
      </c>
      <c r="P99" s="41">
        <f t="shared" si="1516"/>
        <v>0</v>
      </c>
      <c r="Q99" s="42">
        <f t="shared" si="1516"/>
        <v>0</v>
      </c>
      <c r="R99" s="43">
        <f t="shared" si="1516"/>
        <v>0</v>
      </c>
      <c r="S99" s="195">
        <f t="shared" ref="S99" si="1517">IF($B97=$B91,COUNTIF(U99:AA99,0),COUNTIF(U100:AA100,0)+COUNTIF(U100:AA100,""))</f>
        <v>7</v>
      </c>
      <c r="T99" s="39">
        <f t="shared" ref="T99:AA99" si="1518">IF($B91=$B97,T100+T93,T100)</f>
        <v>0</v>
      </c>
      <c r="U99" s="40">
        <f t="shared" si="1518"/>
        <v>0</v>
      </c>
      <c r="V99" s="40">
        <f t="shared" si="1518"/>
        <v>0</v>
      </c>
      <c r="W99" s="40">
        <f t="shared" si="1518"/>
        <v>0</v>
      </c>
      <c r="X99" s="40">
        <f t="shared" si="1518"/>
        <v>0</v>
      </c>
      <c r="Y99" s="41">
        <f t="shared" si="1518"/>
        <v>0</v>
      </c>
      <c r="Z99" s="42">
        <f t="shared" si="1518"/>
        <v>0</v>
      </c>
      <c r="AA99" s="43">
        <f t="shared" si="1518"/>
        <v>0</v>
      </c>
      <c r="AB99" s="195">
        <f t="shared" ref="AB99" si="1519">IF($B97=$B91,COUNTIF(AD99:AJ99,0),COUNTIF(AD100:AJ100,0)+COUNTIF(AD100:AJ100,""))</f>
        <v>7</v>
      </c>
      <c r="AC99" s="39">
        <f t="shared" ref="AC99:AJ99" si="1520">IF($B91=$B97,AC100+AC93,AC100)</f>
        <v>0</v>
      </c>
      <c r="AD99" s="40">
        <f t="shared" si="1520"/>
        <v>0</v>
      </c>
      <c r="AE99" s="40">
        <f t="shared" si="1520"/>
        <v>0</v>
      </c>
      <c r="AF99" s="40">
        <f t="shared" si="1520"/>
        <v>0</v>
      </c>
      <c r="AG99" s="40">
        <f t="shared" si="1520"/>
        <v>0</v>
      </c>
      <c r="AH99" s="41">
        <f t="shared" si="1520"/>
        <v>0</v>
      </c>
      <c r="AI99" s="42">
        <f t="shared" si="1520"/>
        <v>0</v>
      </c>
      <c r="AJ99" s="43">
        <f t="shared" si="1520"/>
        <v>0</v>
      </c>
      <c r="AK99" s="195">
        <f t="shared" ref="AK99" si="1521">IF($B97=$B91,COUNTIF(AM99:AS99,0),COUNTIF(AM100:AS100,0)+COUNTIF(AM100:AS100,""))</f>
        <v>7</v>
      </c>
      <c r="AL99" s="39">
        <f t="shared" ref="AL99:AS99" si="1522">IF($B91=$B97,AL100+AL93,AL100)</f>
        <v>0</v>
      </c>
      <c r="AM99" s="40">
        <f t="shared" si="1522"/>
        <v>0</v>
      </c>
      <c r="AN99" s="40">
        <f t="shared" si="1522"/>
        <v>0</v>
      </c>
      <c r="AO99" s="40">
        <f t="shared" si="1522"/>
        <v>0</v>
      </c>
      <c r="AP99" s="40">
        <f t="shared" si="1522"/>
        <v>0</v>
      </c>
      <c r="AQ99" s="41">
        <f t="shared" si="1522"/>
        <v>0</v>
      </c>
      <c r="AR99" s="42">
        <f t="shared" si="1522"/>
        <v>0</v>
      </c>
      <c r="AS99" s="43">
        <f t="shared" si="1522"/>
        <v>0</v>
      </c>
      <c r="AT99" s="195">
        <f t="shared" ref="AT99" si="1523">IF($B97=$B91,COUNTIF(AV99:BB99,0),COUNTIF(AV100:BB100,0)+COUNTIF(AV100:BB100,""))</f>
        <v>7</v>
      </c>
      <c r="AU99" s="39">
        <f t="shared" ref="AU99:BB99" si="1524">IF($B91=$B97,AU100+AU93,AU100)</f>
        <v>0</v>
      </c>
      <c r="AV99" s="40">
        <f t="shared" si="1524"/>
        <v>0</v>
      </c>
      <c r="AW99" s="40">
        <f t="shared" si="1524"/>
        <v>0</v>
      </c>
      <c r="AX99" s="40">
        <f t="shared" si="1524"/>
        <v>0</v>
      </c>
      <c r="AY99" s="40">
        <f t="shared" si="1524"/>
        <v>0</v>
      </c>
      <c r="AZ99" s="41">
        <f t="shared" si="1524"/>
        <v>0</v>
      </c>
      <c r="BA99" s="42">
        <f t="shared" si="1524"/>
        <v>0</v>
      </c>
      <c r="BB99" s="43">
        <f t="shared" si="1524"/>
        <v>0</v>
      </c>
    </row>
    <row r="100" spans="1:54" ht="15.75" customHeight="1" x14ac:dyDescent="0.2">
      <c r="A100" s="1">
        <f t="shared" ref="A100" si="1525">A97</f>
        <v>0</v>
      </c>
      <c r="B100" s="313">
        <f t="shared" ref="B100" si="1526">B94+1</f>
        <v>14</v>
      </c>
      <c r="C100" s="314"/>
      <c r="D100" s="314"/>
      <c r="E100" s="314"/>
      <c r="F100" s="31"/>
      <c r="G100" s="183"/>
      <c r="H100" s="122">
        <f t="shared" ref="H100" si="1527">5-COUNTIF(AU97,0)-COUNTIF(AL97,0)-COUNTIF(AC97,0)-COUNTIF(T97,0)-COUNTIF(K97,0)</f>
        <v>0</v>
      </c>
      <c r="I100" s="165">
        <f t="shared" si="1484"/>
        <v>0</v>
      </c>
      <c r="J100" s="187">
        <f t="shared" ref="J100" si="1528">IF($B97=$B91,J94+IF($F97&lt;&gt;$G97,(K97+$G99-$G98)/$F97,K97/$F97),IF($F97&lt;&gt;G97,(K97+$G99-$G98)/$F97,K97/$F97))</f>
        <v>0</v>
      </c>
      <c r="K100" s="7">
        <f t="shared" ref="K100:K101" si="1529">SUM(L100:R100)</f>
        <v>0</v>
      </c>
      <c r="L100" s="26">
        <f t="shared" ref="L100:R100" si="1530">L97</f>
        <v>0</v>
      </c>
      <c r="M100" s="26">
        <f t="shared" si="1530"/>
        <v>0</v>
      </c>
      <c r="N100" s="26">
        <f t="shared" si="1530"/>
        <v>0</v>
      </c>
      <c r="O100" s="26">
        <f t="shared" si="1530"/>
        <v>0</v>
      </c>
      <c r="P100" s="26">
        <f t="shared" si="1530"/>
        <v>0</v>
      </c>
      <c r="Q100" s="29">
        <f t="shared" si="1530"/>
        <v>0</v>
      </c>
      <c r="R100" s="23">
        <f t="shared" si="1530"/>
        <v>0</v>
      </c>
      <c r="S100" s="187">
        <f t="shared" ref="S100" si="1531">IF($B97=$B91,S94+IF($F97&lt;&gt;$G97,(T97+$G99-$G98)/$F97,T97/$F97),IF($F97&lt;&gt;P97,(T97+$G99-$G98)/$F97,T97/$F97))</f>
        <v>0</v>
      </c>
      <c r="T100" s="7">
        <f t="shared" ref="T100:T101" si="1532">SUM(U100:AA100)</f>
        <v>0</v>
      </c>
      <c r="U100" s="26">
        <f t="shared" ref="U100:AA100" si="1533">U97</f>
        <v>0</v>
      </c>
      <c r="V100" s="26">
        <f t="shared" si="1533"/>
        <v>0</v>
      </c>
      <c r="W100" s="26">
        <f t="shared" si="1533"/>
        <v>0</v>
      </c>
      <c r="X100" s="26">
        <f t="shared" si="1533"/>
        <v>0</v>
      </c>
      <c r="Y100" s="113">
        <f t="shared" si="1533"/>
        <v>0</v>
      </c>
      <c r="Z100" s="29">
        <f t="shared" si="1533"/>
        <v>0</v>
      </c>
      <c r="AA100" s="23">
        <f t="shared" si="1533"/>
        <v>0</v>
      </c>
      <c r="AB100" s="187">
        <f t="shared" ref="AB100" si="1534">IF($B97=$B91,AB94+IF($F97&lt;&gt;$G97,(AC97+$G99-$G98)/$F97,AC97/$F97),IF($F97&lt;&gt;Y97,(AC97+$G99-$G98)/$F97,AC97/$F97))</f>
        <v>0</v>
      </c>
      <c r="AC100" s="7">
        <f t="shared" ref="AC100:AC101" si="1535">SUM(AD100:AJ100)</f>
        <v>0</v>
      </c>
      <c r="AD100" s="26">
        <f t="shared" ref="AD100:AJ100" si="1536">AD97</f>
        <v>0</v>
      </c>
      <c r="AE100" s="26">
        <f t="shared" si="1536"/>
        <v>0</v>
      </c>
      <c r="AF100" s="26">
        <f t="shared" si="1536"/>
        <v>0</v>
      </c>
      <c r="AG100" s="26">
        <f t="shared" si="1536"/>
        <v>0</v>
      </c>
      <c r="AH100" s="113">
        <f t="shared" si="1536"/>
        <v>0</v>
      </c>
      <c r="AI100" s="29">
        <f t="shared" si="1536"/>
        <v>0</v>
      </c>
      <c r="AJ100" s="23">
        <f t="shared" si="1536"/>
        <v>0</v>
      </c>
      <c r="AK100" s="187">
        <f t="shared" ref="AK100" si="1537">IF($B97=$B91,AK94+IF($F97&lt;&gt;$G97,(AL97+$G99-$G98)/$F97,AL97/$F97),IF($F97&lt;&gt;AH97,(AL97+$G99-$G98)/$F97,AL97/$F97))</f>
        <v>0</v>
      </c>
      <c r="AL100" s="7">
        <f t="shared" ref="AL100:AL101" si="1538">SUM(AM100:AS100)</f>
        <v>0</v>
      </c>
      <c r="AM100" s="26">
        <f t="shared" ref="AM100:AS100" si="1539">AM97</f>
        <v>0</v>
      </c>
      <c r="AN100" s="26">
        <f t="shared" si="1539"/>
        <v>0</v>
      </c>
      <c r="AO100" s="26">
        <f t="shared" si="1539"/>
        <v>0</v>
      </c>
      <c r="AP100" s="26">
        <f t="shared" si="1539"/>
        <v>0</v>
      </c>
      <c r="AQ100" s="113">
        <f t="shared" si="1539"/>
        <v>0</v>
      </c>
      <c r="AR100" s="29">
        <f t="shared" si="1539"/>
        <v>0</v>
      </c>
      <c r="AS100" s="23">
        <f t="shared" si="1539"/>
        <v>0</v>
      </c>
      <c r="AT100" s="187">
        <f t="shared" ref="AT100" si="1540">IF($B97=$B91,AT94+IF($F97&lt;&gt;$G97,(AU97+$G99-$G98)/$F97,AU97/$F97),IF($F97&lt;&gt;AQ97,(AU97+$G99-$G98)/$F97,AU97/$F97))</f>
        <v>0</v>
      </c>
      <c r="AU100" s="7">
        <f t="shared" ref="AU100:AU101" si="1541">SUM(AV100:BB100)</f>
        <v>0</v>
      </c>
      <c r="AV100" s="6">
        <f t="shared" ref="AV100" si="1542">IF(SUM($AM$9:$AS$9)=SUM($AV$9:$BB$9),AV97,IF(AND(SUM($AV$9:$BB$9)&gt;42,SUM($AV$9:$BB$9)&lt;49),AV97,0))</f>
        <v>0</v>
      </c>
      <c r="AW100" s="6">
        <f t="shared" ref="AW100:BB100" si="1543">IF(SUM($AM$9:$AS$9)=SUM($AV$9:$BB$9),AW97,IF(AND(SUM($AV$9:$BB$9)&gt;42,SUM($AV$9:$BB$9)&lt;49),AW97,0))</f>
        <v>0</v>
      </c>
      <c r="AX100" s="6">
        <f t="shared" si="1543"/>
        <v>0</v>
      </c>
      <c r="AY100" s="6">
        <f t="shared" si="1543"/>
        <v>0</v>
      </c>
      <c r="AZ100" s="26">
        <f t="shared" si="1543"/>
        <v>0</v>
      </c>
      <c r="BA100" s="29">
        <f t="shared" si="1543"/>
        <v>0</v>
      </c>
      <c r="BB100" s="23">
        <f t="shared" si="1543"/>
        <v>0</v>
      </c>
    </row>
    <row r="101" spans="1:54" ht="15.75" customHeight="1" x14ac:dyDescent="0.2">
      <c r="A101" s="1">
        <f t="shared" ref="A101:A102" si="1544">A100</f>
        <v>0</v>
      </c>
      <c r="B101" s="313"/>
      <c r="C101" s="314"/>
      <c r="D101" s="314"/>
      <c r="E101" s="314"/>
      <c r="F101" s="31"/>
      <c r="G101" s="183"/>
      <c r="H101" s="123">
        <f t="shared" ref="H101" si="1545">IF($B97=$B91,H95+F101,$F101)</f>
        <v>0</v>
      </c>
      <c r="I101" s="165">
        <f t="shared" si="1484"/>
        <v>0</v>
      </c>
      <c r="J101" s="141">
        <f t="shared" ref="J101" si="1546">IF($H100=0,0,IF($B91=$B97,IF($H102&gt;0,$H102+J95,K97+J95),IF($H102&gt;0,$H102,K97)))</f>
        <v>0</v>
      </c>
      <c r="K101" s="7">
        <f t="shared" si="1529"/>
        <v>0</v>
      </c>
      <c r="L101" s="6"/>
      <c r="M101" s="6"/>
      <c r="N101" s="6"/>
      <c r="O101" s="6"/>
      <c r="P101" s="26"/>
      <c r="Q101" s="29"/>
      <c r="R101" s="23"/>
      <c r="S101" s="141">
        <f t="shared" ref="S101" si="1547">IF($H100=0,0,IF($B91=$B97,IF($H102&gt;0,$H102+S95,T97+S95),IF($H102&gt;0,$H102,T97)))</f>
        <v>0</v>
      </c>
      <c r="T101" s="7">
        <f t="shared" si="1532"/>
        <v>0</v>
      </c>
      <c r="U101" s="6"/>
      <c r="V101" s="6"/>
      <c r="W101" s="6"/>
      <c r="X101" s="6"/>
      <c r="Y101" s="26"/>
      <c r="Z101" s="29"/>
      <c r="AA101" s="23"/>
      <c r="AB101" s="141">
        <f t="shared" ref="AB101" si="1548">IF($H100=0,0,IF($B91=$B97,IF($H102&gt;0,$H102+AB95,AC97+AB95),IF($H102&gt;0,$H102,AC97)))</f>
        <v>0</v>
      </c>
      <c r="AC101" s="7">
        <f t="shared" si="1535"/>
        <v>0</v>
      </c>
      <c r="AD101" s="6"/>
      <c r="AE101" s="6"/>
      <c r="AF101" s="6"/>
      <c r="AG101" s="6"/>
      <c r="AH101" s="26"/>
      <c r="AI101" s="29"/>
      <c r="AJ101" s="23"/>
      <c r="AK101" s="141">
        <f t="shared" ref="AK101" si="1549">IF($H100=0,0,IF($B91=$B97,IF($H102&gt;0,$H102+AK95,AL97+AK95),IF($H102&gt;0,$H102,AL97)))</f>
        <v>0</v>
      </c>
      <c r="AL101" s="7">
        <f t="shared" si="1538"/>
        <v>0</v>
      </c>
      <c r="AM101" s="6"/>
      <c r="AN101" s="6"/>
      <c r="AO101" s="6"/>
      <c r="AP101" s="6"/>
      <c r="AQ101" s="26"/>
      <c r="AR101" s="29"/>
      <c r="AS101" s="23"/>
      <c r="AT101" s="141">
        <f t="shared" ref="AT101" si="1550">IF($H100=0,0,IF($B91=$B97,IF($H102&gt;0,$H102+AT95,AU97+AT95),IF($H102&gt;0,$H102,AU97)))</f>
        <v>0</v>
      </c>
      <c r="AU101" s="7">
        <f t="shared" si="1541"/>
        <v>0</v>
      </c>
      <c r="AV101" s="6"/>
      <c r="AW101" s="6"/>
      <c r="AX101" s="6"/>
      <c r="AY101" s="6"/>
      <c r="AZ101" s="26"/>
      <c r="BA101" s="29"/>
      <c r="BB101" s="23"/>
    </row>
    <row r="102" spans="1:54" ht="18.75" customHeight="1" thickBot="1" x14ac:dyDescent="0.25">
      <c r="A102" s="1">
        <f t="shared" si="1544"/>
        <v>0</v>
      </c>
      <c r="B102" s="323" t="str">
        <f>IF(B97="",Wydruk!$AE$6,IF(J98=0,Wydruk!$AE$7,IF(AND(G98&lt;G99,B97&lt;&gt;$B103),Wydruk!$AE$13,IF(AND($B97=$B91,$B97&lt;&gt;$B103),IF(OR(OR(J102&lt;4,J102&gt;5),OR(S102&lt;4,S102&gt;5),OR(AB102&lt;4,AB102&gt;5),OR(AK102&lt;4,AK102&gt;5),OR(AND(AT102&lt;4,AT102&gt;0),AT102&gt;5)),Wydruk!$AE$8,Wydruk!$AE$9),IF($B97=$B103,IF($F101&lt;&gt;0,Wydruk!$AE$12,Wydruk!$AE$10),IF(OR(OR(J98&lt;4,J98&gt;5),OR(S98&lt;4,S98&gt;5),OR(AB98&lt;4,AB98&gt;5),OR(AK98&lt;4,AK98&gt;5),OR(AND(AT98&lt;4,AT98&gt;0),AT98&gt;5)),Wydruk!$AE$8,Wydruk!$AE$11))))))</f>
        <v>Uzupełnij liczby godzin tygodniowego planu</v>
      </c>
      <c r="C102" s="324"/>
      <c r="D102" s="324"/>
      <c r="E102" s="324"/>
      <c r="F102" s="173">
        <f>kwiecień!F102</f>
        <v>0</v>
      </c>
      <c r="G102" s="184">
        <f>kwiecień!G102</f>
        <v>0</v>
      </c>
      <c r="H102" s="191">
        <f t="shared" ref="H102" si="1551">IF(OR($G102=0,$F102=0,$G102="",$F102=""),0,$G102/$F102)</f>
        <v>0</v>
      </c>
      <c r="I102" s="193"/>
      <c r="J102" s="176">
        <f t="shared" ref="J102" si="1552">IF($B91=$B97,IF(L97+L92&gt;0,1,0)+IF(M97+M92&gt;0,1,0)+IF(N97+N92&gt;0,1,0)+IF(O97+O92&gt;0,1,0)+IF(P97+P92&gt;0,1,0)+IF(Q97+Q92&gt;0,1,0)+IF(R97+R92&gt;0,1,0),J98)</f>
        <v>0</v>
      </c>
      <c r="K102" s="133">
        <f t="shared" ref="K102" si="1553">IF(OR($B97=$B103,J102=0,(K98-Q102+O102)&lt;=0),0,(K98-Q102+O102)/J102)</f>
        <v>0</v>
      </c>
      <c r="L102" s="137">
        <f t="shared" ref="L102" si="1554">IF(K102*(7-J99)&lt;=0,0,K102*(7-J99))</f>
        <v>0</v>
      </c>
      <c r="M102" s="311">
        <f t="shared" ref="M102" si="1555">ROUND(IF(OR(K99-K102*(7-J99)+P102&lt;0,$B97=$B103,K102&lt;=0,K99=0),0,IF(K99-K102*(7-J99)+P102&gt;Q102-O102+P102,Q102-O102+P102,K99-K102*(7-J99)+P102)),1)</f>
        <v>0</v>
      </c>
      <c r="N102" s="312"/>
      <c r="O102" s="139">
        <f t="shared" ref="O102" si="1556">IF(OR($B97=$B103,J98=0),0,IF($B97=$B91,J97,$F97))</f>
        <v>0</v>
      </c>
      <c r="P102" s="30">
        <f t="shared" ref="P102" si="1557">IF(OR($B97=$B103,J102=0),0,$G99-$G98)</f>
        <v>0</v>
      </c>
      <c r="Q102" s="134">
        <f t="shared" ref="Q102" si="1558">IF(OR($B97=$B103,J102=0),0,J101)</f>
        <v>0</v>
      </c>
      <c r="R102" s="138">
        <f t="shared" ref="R102" si="1559">IF($B97=$B103,0,K99)</f>
        <v>0</v>
      </c>
      <c r="S102" s="176">
        <f t="shared" ref="S102" si="1560">IF($B91=$B97,IF(U97+U92&gt;0,1,0)+IF(V97+V92&gt;0,1,0)+IF(W97+W92&gt;0,1,0)+IF(X97+X92&gt;0,1,0)+IF(Y97+Y92&gt;0,1,0)+IF(Z97+Z92&gt;0,1,0)+IF(AA97+AA92&gt;0,1,0),S98)</f>
        <v>0</v>
      </c>
      <c r="T102" s="133">
        <f t="shared" ref="T102" si="1561">IF(OR($B97=$B103,S102=0,(T98-Z102+X102)&lt;=0),0,(T98-Z102+X102)/S102)</f>
        <v>0</v>
      </c>
      <c r="U102" s="137">
        <f t="shared" ref="U102" si="1562">IF(T102*(7-S99)&lt;=0,0,T102*(7-S99))</f>
        <v>0</v>
      </c>
      <c r="V102" s="311">
        <f t="shared" ref="V102" si="1563">ROUND(IF(OR(T99-T102*(7-S99)+Y102&lt;0,$B97=$B103,T102&lt;=0,T99=0),0,IF(T99-T102*(7-S99)+Y102&gt;Z102-X102+Y102,Z102-X102+Y102,T99-T102*(7-S99)+Y102)),1)</f>
        <v>0</v>
      </c>
      <c r="W102" s="312"/>
      <c r="X102" s="139">
        <f t="shared" ref="X102" si="1564">IF(OR($B97=$B103,S98=0),0,IF($B97=$B91,S97,$F97))</f>
        <v>0</v>
      </c>
      <c r="Y102" s="30">
        <f t="shared" ref="Y102" si="1565">IF(OR($B97=$B103,S102=0),0,$G99-$G98)</f>
        <v>0</v>
      </c>
      <c r="Z102" s="134">
        <f t="shared" ref="Z102" si="1566">IF(OR($B97=$B103,S102=0),0,S101)</f>
        <v>0</v>
      </c>
      <c r="AA102" s="138">
        <f t="shared" ref="AA102" si="1567">IF($B97=$B103,0,T99)</f>
        <v>0</v>
      </c>
      <c r="AB102" s="176">
        <f t="shared" ref="AB102" si="1568">IF($B91=$B97,IF(AD97+AD92&gt;0,1,0)+IF(AE97+AE92&gt;0,1,0)+IF(AF97+AF92&gt;0,1,0)+IF(AG97+AG92&gt;0,1,0)+IF(AH97+AH92&gt;0,1,0)+IF(AI97+AI92&gt;0,1,0)+IF(AJ97+AJ92&gt;0,1,0),AB98)</f>
        <v>0</v>
      </c>
      <c r="AC102" s="133">
        <f t="shared" ref="AC102" si="1569">IF(OR($B97=$B103,AB102=0,(AC98-AI102+AG102)&lt;=0),0,(AC98-AI102+AG102)/AB102)</f>
        <v>0</v>
      </c>
      <c r="AD102" s="137">
        <f t="shared" ref="AD102" si="1570">IF(AC102*(7-AB99)&lt;=0,0,AC102*(7-AB99))</f>
        <v>0</v>
      </c>
      <c r="AE102" s="311">
        <f t="shared" ref="AE102" si="1571">ROUND(IF(OR(AC99-AC102*(7-AB99)+AH102&lt;0,$B97=$B103,AC102&lt;=0,AC99=0),0,IF(AC99-AC102*(7-AB99)+AH102&gt;AI102-AG102+AH102,AI102-AG102+AH102,AC99-AC102*(7-AB99)+AH102)),1)</f>
        <v>0</v>
      </c>
      <c r="AF102" s="312"/>
      <c r="AG102" s="139">
        <f t="shared" ref="AG102" si="1572">IF(OR($B97=$B103,AB98=0),0,IF($B97=$B91,AB97,$F97))</f>
        <v>0</v>
      </c>
      <c r="AH102" s="30">
        <f t="shared" ref="AH102" si="1573">IF(OR($B97=$B103,AB102=0),0,$G99-$G98)</f>
        <v>0</v>
      </c>
      <c r="AI102" s="134">
        <f t="shared" ref="AI102" si="1574">IF(OR($B97=$B103,AB102=0),0,AB101)</f>
        <v>0</v>
      </c>
      <c r="AJ102" s="138">
        <f t="shared" ref="AJ102" si="1575">IF($B97=$B103,0,AC99)</f>
        <v>0</v>
      </c>
      <c r="AK102" s="176">
        <f t="shared" ref="AK102" si="1576">IF($B91=$B97,IF(AM97+AM92&gt;0,1,0)+IF(AN97+AN92&gt;0,1,0)+IF(AO97+AO92&gt;0,1,0)+IF(AP97+AP92&gt;0,1,0)+IF(AQ97+AQ92&gt;0,1,0)+IF(AR97+AR92&gt;0,1,0)+IF(AS97+AS92&gt;0,1,0),AK98)</f>
        <v>0</v>
      </c>
      <c r="AL102" s="133">
        <f t="shared" ref="AL102" si="1577">IF(OR($B97=$B103,AK102=0,(AL98-AR102+AP102)&lt;=0),0,(AL98-AR102+AP102)/AK102)</f>
        <v>0</v>
      </c>
      <c r="AM102" s="137">
        <f t="shared" ref="AM102" si="1578">IF(AL102*(7-AK99)&lt;=0,0,AL102*(7-AK99))</f>
        <v>0</v>
      </c>
      <c r="AN102" s="311">
        <f t="shared" ref="AN102" si="1579">ROUND(IF(OR(AL99-AL102*(7-AK99)+AQ102&lt;0,$B97=$B103,AL102&lt;=0,AL99=0),0,IF(AL99-AL102*(7-AK99)+AQ102&gt;AR102-AP102+AQ102,AR102-AP102+AQ102,AL99-AL102*(7-AK99)+AQ102)),1)</f>
        <v>0</v>
      </c>
      <c r="AO102" s="312"/>
      <c r="AP102" s="139">
        <f t="shared" ref="AP102" si="1580">IF(OR($B97=$B103,AK98=0),0,IF($B97=$B91,AK97,$F97))</f>
        <v>0</v>
      </c>
      <c r="AQ102" s="30">
        <f t="shared" ref="AQ102" si="1581">IF(OR($B97=$B103,AK102=0),0,$G99-$G98)</f>
        <v>0</v>
      </c>
      <c r="AR102" s="134">
        <f t="shared" ref="AR102" si="1582">IF(OR($B97=$B103,AK102=0),0,AK101)</f>
        <v>0</v>
      </c>
      <c r="AS102" s="138">
        <f t="shared" ref="AS102" si="1583">IF($B97=$B103,0,AL99)</f>
        <v>0</v>
      </c>
      <c r="AT102" s="176">
        <f t="shared" ref="AT102" si="1584">IF($B91=$B97,IF(AV97+AV92&gt;0,1,0)+IF(AW97+AW92&gt;0,1,0)+IF(AX97+AX92&gt;0,1,0)+IF(AY97+AY92&gt;0,1,0)+IF(AZ97+AZ92&gt;0,1,0)+IF(BA97+BA92&gt;0,1,0)+IF(BB97+BB92&gt;0,1,0),AT98)</f>
        <v>0</v>
      </c>
      <c r="AU102" s="133">
        <f t="shared" ref="AU102" si="1585">IF(OR($B97=$B103,AT102=0,(AU98-BA102+AY102)&lt;=0),0,(AU98-BA102+AY102)/AT102)</f>
        <v>0</v>
      </c>
      <c r="AV102" s="137">
        <f t="shared" ref="AV102" si="1586">IF(AU102*(7-AT99)&lt;=0,0,AU102*(7-AT99))</f>
        <v>0</v>
      </c>
      <c r="AW102" s="311">
        <f t="shared" ref="AW102" si="1587">ROUND(IF(OR(AU99-AU102*(7-AT99)+AZ102&lt;0,$B97=$B103,AU102&lt;=0,AU99=0),0,IF(AU99-AU102*(7-AT99)+AZ102&gt;BA102-AY102+AZ102,BA102-AY102+AZ102,AU99-AU102*(7-AT99)+AZ102)),1)</f>
        <v>0</v>
      </c>
      <c r="AX102" s="312"/>
      <c r="AY102" s="139">
        <f t="shared" ref="AY102" si="1588">IF(OR($B97=$B103,AT98=0),0,IF($B97=$B91,AT97,$F97))</f>
        <v>0</v>
      </c>
      <c r="AZ102" s="30">
        <f t="shared" ref="AZ102" si="1589">IF(OR($B97=$B103,AT102=0),0,$G99-$G98)</f>
        <v>0</v>
      </c>
      <c r="BA102" s="134">
        <f t="shared" ref="BA102" si="1590">IF(OR($B97=$B103,AT102=0),0,AT101)</f>
        <v>0</v>
      </c>
      <c r="BB102" s="138">
        <f t="shared" ref="BB102" si="1591">IF($B97=$B103,0,AU99)</f>
        <v>0</v>
      </c>
    </row>
    <row r="103" spans="1:54" ht="15.75" x14ac:dyDescent="0.2">
      <c r="A103" s="1">
        <f t="shared" ref="A103" si="1592">IF(B103="","1. Niewypełnione",B103)</f>
        <v>0</v>
      </c>
      <c r="B103" s="320">
        <f>kwiecień!B103</f>
        <v>0</v>
      </c>
      <c r="C103" s="321">
        <f>kwiecień!C103</f>
        <v>0</v>
      </c>
      <c r="D103" s="321">
        <f>kwiecień!D103</f>
        <v>0</v>
      </c>
      <c r="E103" s="321">
        <f>kwiecień!E103</f>
        <v>0</v>
      </c>
      <c r="F103" s="177">
        <f>kwiecień!F103</f>
        <v>18</v>
      </c>
      <c r="G103" s="185">
        <f>kwiecień!G103</f>
        <v>18</v>
      </c>
      <c r="H103" s="177"/>
      <c r="I103" s="192">
        <f t="shared" ref="I103:I107" si="1593">K103+T103+AC103+AL103+AU103</f>
        <v>0</v>
      </c>
      <c r="J103" s="186">
        <f t="shared" ref="J103" si="1594">IF(OR($B103=$B109,J106=0),0,ROUND((K104+P108)/J106,0))</f>
        <v>0</v>
      </c>
      <c r="K103" s="51">
        <f t="shared" ref="K103:K104" si="1595">SUM(L103:R103)</f>
        <v>0</v>
      </c>
      <c r="L103" s="52">
        <f>kwiecień!L103</f>
        <v>0</v>
      </c>
      <c r="M103" s="52">
        <f>kwiecień!M103</f>
        <v>0</v>
      </c>
      <c r="N103" s="52">
        <f>kwiecień!N103</f>
        <v>0</v>
      </c>
      <c r="O103" s="52">
        <f>kwiecień!O103</f>
        <v>0</v>
      </c>
      <c r="P103" s="53">
        <f>kwiecień!P103</f>
        <v>0</v>
      </c>
      <c r="Q103" s="54">
        <f>kwiecień!Q103</f>
        <v>0</v>
      </c>
      <c r="R103" s="55">
        <f>kwiecień!R103</f>
        <v>0</v>
      </c>
      <c r="S103" s="188">
        <f t="shared" ref="S103" si="1596">IF(OR($B103=$B109,S106=0),0,ROUND((T104+Y108)/S106,0))</f>
        <v>0</v>
      </c>
      <c r="T103" s="51">
        <f t="shared" ref="T103:T104" si="1597">SUM(U103:AA103)</f>
        <v>0</v>
      </c>
      <c r="U103" s="52">
        <f>kwiecień!U103</f>
        <v>0</v>
      </c>
      <c r="V103" s="52">
        <f>kwiecień!V103</f>
        <v>0</v>
      </c>
      <c r="W103" s="52">
        <f>kwiecień!W103</f>
        <v>0</v>
      </c>
      <c r="X103" s="52">
        <f>kwiecień!X103</f>
        <v>0</v>
      </c>
      <c r="Y103" s="53">
        <f>kwiecień!Y103</f>
        <v>0</v>
      </c>
      <c r="Z103" s="54">
        <f>kwiecień!Z103</f>
        <v>0</v>
      </c>
      <c r="AA103" s="55">
        <f>kwiecień!AA103</f>
        <v>0</v>
      </c>
      <c r="AB103" s="188">
        <f t="shared" ref="AB103" si="1598">IF(OR($B103=$B109,AB106=0),0,ROUND((AC104+AH108)/AB106,0))</f>
        <v>0</v>
      </c>
      <c r="AC103" s="51">
        <f t="shared" ref="AC103:AC104" si="1599">SUM(AD103:AJ103)</f>
        <v>0</v>
      </c>
      <c r="AD103" s="52">
        <f>kwiecień!AD103</f>
        <v>0</v>
      </c>
      <c r="AE103" s="52">
        <f>kwiecień!AE103</f>
        <v>0</v>
      </c>
      <c r="AF103" s="52">
        <f>kwiecień!AF103</f>
        <v>0</v>
      </c>
      <c r="AG103" s="52">
        <f>kwiecień!AG103</f>
        <v>0</v>
      </c>
      <c r="AH103" s="53">
        <f>kwiecień!AH103</f>
        <v>0</v>
      </c>
      <c r="AI103" s="54">
        <f>kwiecień!AI103</f>
        <v>0</v>
      </c>
      <c r="AJ103" s="55">
        <f>kwiecień!AJ103</f>
        <v>0</v>
      </c>
      <c r="AK103" s="188">
        <f t="shared" ref="AK103" si="1600">IF(OR($B103=$B109,AK106=0),0,ROUND((AL104+AQ108)/AK106,0))</f>
        <v>0</v>
      </c>
      <c r="AL103" s="51">
        <f t="shared" ref="AL103:AL104" si="1601">SUM(AM103:AS103)</f>
        <v>0</v>
      </c>
      <c r="AM103" s="52">
        <f>kwiecień!AM103</f>
        <v>0</v>
      </c>
      <c r="AN103" s="52">
        <f>kwiecień!AN103</f>
        <v>0</v>
      </c>
      <c r="AO103" s="52">
        <f>kwiecień!AO103</f>
        <v>0</v>
      </c>
      <c r="AP103" s="52">
        <f>kwiecień!AP103</f>
        <v>0</v>
      </c>
      <c r="AQ103" s="53">
        <f>kwiecień!AQ103</f>
        <v>0</v>
      </c>
      <c r="AR103" s="54">
        <f>kwiecień!AR103</f>
        <v>0</v>
      </c>
      <c r="AS103" s="55">
        <f>kwiecień!AS103</f>
        <v>0</v>
      </c>
      <c r="AT103" s="188">
        <f t="shared" ref="AT103" si="1602">IF(OR($B103=$B109,AT106=0),0,ROUND((AU104+AZ108)/AT106,0))</f>
        <v>0</v>
      </c>
      <c r="AU103" s="51">
        <f t="shared" ref="AU103:AU104" si="1603">SUM(AV103:BB103)</f>
        <v>0</v>
      </c>
      <c r="AV103" s="52">
        <f t="shared" ref="AV103" si="1604">IF(SUM($AM$9:$AS$9)=SUM($AV$9:$BB$9),AM103,IF(AND(SUM($AV$9:$BB$9)&gt;42,SUM($AV$9:$BB$9)&lt;49),AM103,0))</f>
        <v>0</v>
      </c>
      <c r="AW103" s="52">
        <f t="shared" ref="AW103" si="1605">IF(SUM($AM$9:$AS$9)=SUM($AV$9:$BB$9),AN103,IF(AND(SUM($AV$9:$BB$9)&gt;42,SUM($AV$9:$BB$9)&lt;49),AN103,0))</f>
        <v>0</v>
      </c>
      <c r="AX103" s="52">
        <f t="shared" ref="AX103" si="1606">IF(SUM($AM$9:$AS$9)=SUM($AV$9:$BB$9),AO103,IF(AND(SUM($AV$9:$BB$9)&gt;42,SUM($AV$9:$BB$9)&lt;49),AO103,0))</f>
        <v>0</v>
      </c>
      <c r="AY103" s="52">
        <f t="shared" ref="AY103" si="1607">IF(SUM($AM$9:$AS$9)=SUM($AV$9:$BB$9),AP103,IF(AND(SUM($AV$9:$BB$9)&gt;42,SUM($AV$9:$BB$9)&lt;49),AP103,0))</f>
        <v>0</v>
      </c>
      <c r="AZ103" s="53">
        <f t="shared" ref="AZ103" si="1608">IF(SUM($AM$9:$AS$9)=SUM($AV$9:$BB$9),AQ103,IF(AND(SUM($AV$9:$BB$9)&gt;42,SUM($AV$9:$BB$9)&lt;49),AQ103,0))</f>
        <v>0</v>
      </c>
      <c r="BA103" s="54">
        <f t="shared" ref="BA103" si="1609">IF(SUM($AM$9:$AS$9)=SUM($AV$9:$BB$9),AR103,IF(AND(SUM($AV$9:$BB$9)&gt;42,SUM($AV$9:$BB$9)&lt;49),AR103,0))</f>
        <v>0</v>
      </c>
      <c r="BB103" s="55">
        <f t="shared" ref="BB103" si="1610">IF(SUM($AM$9:$AS$9)=SUM($AV$9:$BB$9),AS103,IF(AND(SUM($AV$9:$BB$9)&gt;42,SUM($AV$9:$BB$9)&lt;49),AS103,0))</f>
        <v>0</v>
      </c>
    </row>
    <row r="104" spans="1:54" ht="12.75" hidden="1" customHeight="1" x14ac:dyDescent="0.2">
      <c r="B104" s="93"/>
      <c r="C104" s="94"/>
      <c r="D104" s="95"/>
      <c r="E104" s="115"/>
      <c r="F104" s="140" t="b">
        <f t="shared" ref="F104" si="1611">IF($B97=$B103,OR(F98,G103&lt;F103),G103&lt;F103)</f>
        <v>0</v>
      </c>
      <c r="G104" s="189">
        <f t="shared" ref="G104" si="1612">IF(AND($B97=$B103,$B97&lt;&gt;"",$B97&lt;&gt;0),G103+G98,G103)</f>
        <v>18</v>
      </c>
      <c r="H104" s="120"/>
      <c r="I104" s="165">
        <f t="shared" si="1593"/>
        <v>0</v>
      </c>
      <c r="J104" s="194">
        <f t="shared" ref="J104" si="1613">7-COUNTIF(L103:R103,0)-COUNTIF(L103:R103,"")</f>
        <v>0</v>
      </c>
      <c r="K104" s="22">
        <f t="shared" si="1595"/>
        <v>0</v>
      </c>
      <c r="L104" s="35">
        <f t="shared" ref="L104:R104" si="1614">IF($B97=$B103,L103+L98,L103)</f>
        <v>0</v>
      </c>
      <c r="M104" s="35">
        <f t="shared" si="1614"/>
        <v>0</v>
      </c>
      <c r="N104" s="35">
        <f t="shared" si="1614"/>
        <v>0</v>
      </c>
      <c r="O104" s="35">
        <f t="shared" si="1614"/>
        <v>0</v>
      </c>
      <c r="P104" s="36">
        <f t="shared" si="1614"/>
        <v>0</v>
      </c>
      <c r="Q104" s="37">
        <f t="shared" si="1614"/>
        <v>0</v>
      </c>
      <c r="R104" s="38">
        <f t="shared" si="1614"/>
        <v>0</v>
      </c>
      <c r="S104" s="194">
        <f t="shared" ref="S104" si="1615">7-COUNTIF(U103:AA103,0)-COUNTIF(U103:AA103,"")</f>
        <v>0</v>
      </c>
      <c r="T104" s="22">
        <f t="shared" si="1597"/>
        <v>0</v>
      </c>
      <c r="U104" s="35">
        <f t="shared" ref="U104:AA104" si="1616">IF($B97=$B103,U103+U98,U103)</f>
        <v>0</v>
      </c>
      <c r="V104" s="35">
        <f t="shared" si="1616"/>
        <v>0</v>
      </c>
      <c r="W104" s="35">
        <f t="shared" si="1616"/>
        <v>0</v>
      </c>
      <c r="X104" s="35">
        <f t="shared" si="1616"/>
        <v>0</v>
      </c>
      <c r="Y104" s="36">
        <f t="shared" si="1616"/>
        <v>0</v>
      </c>
      <c r="Z104" s="37">
        <f t="shared" si="1616"/>
        <v>0</v>
      </c>
      <c r="AA104" s="38">
        <f t="shared" si="1616"/>
        <v>0</v>
      </c>
      <c r="AB104" s="194">
        <f t="shared" ref="AB104" si="1617">7-COUNTIF(AD103:AJ103,0)-COUNTIF(AD103:AJ103,"")</f>
        <v>0</v>
      </c>
      <c r="AC104" s="22">
        <f t="shared" si="1599"/>
        <v>0</v>
      </c>
      <c r="AD104" s="35">
        <f t="shared" ref="AD104:AJ104" si="1618">IF($B97=$B103,AD103+AD98,AD103)</f>
        <v>0</v>
      </c>
      <c r="AE104" s="35">
        <f t="shared" si="1618"/>
        <v>0</v>
      </c>
      <c r="AF104" s="35">
        <f t="shared" si="1618"/>
        <v>0</v>
      </c>
      <c r="AG104" s="35">
        <f t="shared" si="1618"/>
        <v>0</v>
      </c>
      <c r="AH104" s="36">
        <f t="shared" si="1618"/>
        <v>0</v>
      </c>
      <c r="AI104" s="37">
        <f t="shared" si="1618"/>
        <v>0</v>
      </c>
      <c r="AJ104" s="38">
        <f t="shared" si="1618"/>
        <v>0</v>
      </c>
      <c r="AK104" s="194">
        <f t="shared" ref="AK104" si="1619">7-COUNTIF(AM103:AS103,0)-COUNTIF(AM103:AS103,"")</f>
        <v>0</v>
      </c>
      <c r="AL104" s="22">
        <f t="shared" si="1601"/>
        <v>0</v>
      </c>
      <c r="AM104" s="35">
        <f t="shared" ref="AM104:AS104" si="1620">IF($B97=$B103,AM103+AM98,AM103)</f>
        <v>0</v>
      </c>
      <c r="AN104" s="35">
        <f t="shared" si="1620"/>
        <v>0</v>
      </c>
      <c r="AO104" s="35">
        <f t="shared" si="1620"/>
        <v>0</v>
      </c>
      <c r="AP104" s="35">
        <f t="shared" si="1620"/>
        <v>0</v>
      </c>
      <c r="AQ104" s="36">
        <f t="shared" si="1620"/>
        <v>0</v>
      </c>
      <c r="AR104" s="37">
        <f t="shared" si="1620"/>
        <v>0</v>
      </c>
      <c r="AS104" s="38">
        <f t="shared" si="1620"/>
        <v>0</v>
      </c>
      <c r="AT104" s="194">
        <f t="shared" ref="AT104" si="1621">7-COUNTIF(AV103:BB103,0)-COUNTIF(AV103:BB103,"")</f>
        <v>0</v>
      </c>
      <c r="AU104" s="22">
        <f t="shared" si="1603"/>
        <v>0</v>
      </c>
      <c r="AV104" s="35">
        <f t="shared" ref="AV104:BB104" si="1622">IF($B97=$B103,AV103+AV98,AV103)</f>
        <v>0</v>
      </c>
      <c r="AW104" s="35">
        <f t="shared" si="1622"/>
        <v>0</v>
      </c>
      <c r="AX104" s="35">
        <f t="shared" si="1622"/>
        <v>0</v>
      </c>
      <c r="AY104" s="35">
        <f t="shared" si="1622"/>
        <v>0</v>
      </c>
      <c r="AZ104" s="36">
        <f t="shared" si="1622"/>
        <v>0</v>
      </c>
      <c r="BA104" s="37">
        <f t="shared" si="1622"/>
        <v>0</v>
      </c>
      <c r="BB104" s="38">
        <f t="shared" si="1622"/>
        <v>0</v>
      </c>
    </row>
    <row r="105" spans="1:54" ht="15" hidden="1" customHeight="1" x14ac:dyDescent="0.2">
      <c r="B105" s="116"/>
      <c r="C105" s="117"/>
      <c r="D105" s="118"/>
      <c r="E105" s="119"/>
      <c r="F105" s="92"/>
      <c r="G105" s="190">
        <f t="shared" ref="G105" si="1623">IF(AND($B97=$B103,$B97&lt;&gt;"",$B97&lt;&gt;0),F103+G99,F103)</f>
        <v>18</v>
      </c>
      <c r="H105" s="121"/>
      <c r="I105" s="165">
        <f t="shared" si="1593"/>
        <v>0</v>
      </c>
      <c r="J105" s="195">
        <f t="shared" ref="J105" si="1624">IF($B103=$B97,COUNTIF(L105:R105,0),COUNTIF(L106:R106,0)+COUNTIF(L106:R106,""))</f>
        <v>7</v>
      </c>
      <c r="K105" s="39">
        <f t="shared" ref="K105:R105" si="1625">IF($B97=$B103,K106+K99,K106)</f>
        <v>0</v>
      </c>
      <c r="L105" s="40">
        <f t="shared" si="1625"/>
        <v>0</v>
      </c>
      <c r="M105" s="40">
        <f t="shared" si="1625"/>
        <v>0</v>
      </c>
      <c r="N105" s="40">
        <f t="shared" si="1625"/>
        <v>0</v>
      </c>
      <c r="O105" s="40">
        <f t="shared" si="1625"/>
        <v>0</v>
      </c>
      <c r="P105" s="41">
        <f t="shared" si="1625"/>
        <v>0</v>
      </c>
      <c r="Q105" s="42">
        <f t="shared" si="1625"/>
        <v>0</v>
      </c>
      <c r="R105" s="43">
        <f t="shared" si="1625"/>
        <v>0</v>
      </c>
      <c r="S105" s="195">
        <f t="shared" ref="S105" si="1626">IF($B103=$B97,COUNTIF(U105:AA105,0),COUNTIF(U106:AA106,0)+COUNTIF(U106:AA106,""))</f>
        <v>7</v>
      </c>
      <c r="T105" s="39">
        <f t="shared" ref="T105:AA105" si="1627">IF($B97=$B103,T106+T99,T106)</f>
        <v>0</v>
      </c>
      <c r="U105" s="40">
        <f t="shared" si="1627"/>
        <v>0</v>
      </c>
      <c r="V105" s="40">
        <f t="shared" si="1627"/>
        <v>0</v>
      </c>
      <c r="W105" s="40">
        <f t="shared" si="1627"/>
        <v>0</v>
      </c>
      <c r="X105" s="40">
        <f t="shared" si="1627"/>
        <v>0</v>
      </c>
      <c r="Y105" s="41">
        <f t="shared" si="1627"/>
        <v>0</v>
      </c>
      <c r="Z105" s="42">
        <f t="shared" si="1627"/>
        <v>0</v>
      </c>
      <c r="AA105" s="43">
        <f t="shared" si="1627"/>
        <v>0</v>
      </c>
      <c r="AB105" s="195">
        <f t="shared" ref="AB105" si="1628">IF($B103=$B97,COUNTIF(AD105:AJ105,0),COUNTIF(AD106:AJ106,0)+COUNTIF(AD106:AJ106,""))</f>
        <v>7</v>
      </c>
      <c r="AC105" s="39">
        <f t="shared" ref="AC105:AJ105" si="1629">IF($B97=$B103,AC106+AC99,AC106)</f>
        <v>0</v>
      </c>
      <c r="AD105" s="40">
        <f t="shared" si="1629"/>
        <v>0</v>
      </c>
      <c r="AE105" s="40">
        <f t="shared" si="1629"/>
        <v>0</v>
      </c>
      <c r="AF105" s="40">
        <f t="shared" si="1629"/>
        <v>0</v>
      </c>
      <c r="AG105" s="40">
        <f t="shared" si="1629"/>
        <v>0</v>
      </c>
      <c r="AH105" s="41">
        <f t="shared" si="1629"/>
        <v>0</v>
      </c>
      <c r="AI105" s="42">
        <f t="shared" si="1629"/>
        <v>0</v>
      </c>
      <c r="AJ105" s="43">
        <f t="shared" si="1629"/>
        <v>0</v>
      </c>
      <c r="AK105" s="195">
        <f t="shared" ref="AK105" si="1630">IF($B103=$B97,COUNTIF(AM105:AS105,0),COUNTIF(AM106:AS106,0)+COUNTIF(AM106:AS106,""))</f>
        <v>7</v>
      </c>
      <c r="AL105" s="39">
        <f t="shared" ref="AL105:AS105" si="1631">IF($B97=$B103,AL106+AL99,AL106)</f>
        <v>0</v>
      </c>
      <c r="AM105" s="40">
        <f t="shared" si="1631"/>
        <v>0</v>
      </c>
      <c r="AN105" s="40">
        <f t="shared" si="1631"/>
        <v>0</v>
      </c>
      <c r="AO105" s="40">
        <f t="shared" si="1631"/>
        <v>0</v>
      </c>
      <c r="AP105" s="40">
        <f t="shared" si="1631"/>
        <v>0</v>
      </c>
      <c r="AQ105" s="41">
        <f t="shared" si="1631"/>
        <v>0</v>
      </c>
      <c r="AR105" s="42">
        <f t="shared" si="1631"/>
        <v>0</v>
      </c>
      <c r="AS105" s="43">
        <f t="shared" si="1631"/>
        <v>0</v>
      </c>
      <c r="AT105" s="195">
        <f t="shared" ref="AT105" si="1632">IF($B103=$B97,COUNTIF(AV105:BB105,0),COUNTIF(AV106:BB106,0)+COUNTIF(AV106:BB106,""))</f>
        <v>7</v>
      </c>
      <c r="AU105" s="39">
        <f t="shared" ref="AU105:BB105" si="1633">IF($B97=$B103,AU106+AU99,AU106)</f>
        <v>0</v>
      </c>
      <c r="AV105" s="40">
        <f t="shared" si="1633"/>
        <v>0</v>
      </c>
      <c r="AW105" s="40">
        <f t="shared" si="1633"/>
        <v>0</v>
      </c>
      <c r="AX105" s="40">
        <f t="shared" si="1633"/>
        <v>0</v>
      </c>
      <c r="AY105" s="40">
        <f t="shared" si="1633"/>
        <v>0</v>
      </c>
      <c r="AZ105" s="41">
        <f t="shared" si="1633"/>
        <v>0</v>
      </c>
      <c r="BA105" s="42">
        <f t="shared" si="1633"/>
        <v>0</v>
      </c>
      <c r="BB105" s="43">
        <f t="shared" si="1633"/>
        <v>0</v>
      </c>
    </row>
    <row r="106" spans="1:54" ht="15.75" customHeight="1" x14ac:dyDescent="0.2">
      <c r="A106" s="1">
        <f t="shared" ref="A106" si="1634">A103</f>
        <v>0</v>
      </c>
      <c r="B106" s="313">
        <f t="shared" ref="B106" si="1635">B100+1</f>
        <v>15</v>
      </c>
      <c r="C106" s="314"/>
      <c r="D106" s="314"/>
      <c r="E106" s="314"/>
      <c r="F106" s="31"/>
      <c r="G106" s="183"/>
      <c r="H106" s="122">
        <f t="shared" ref="H106" si="1636">5-COUNTIF(AU103,0)-COUNTIF(AL103,0)-COUNTIF(AC103,0)-COUNTIF(T103,0)-COUNTIF(K103,0)</f>
        <v>0</v>
      </c>
      <c r="I106" s="165">
        <f t="shared" si="1593"/>
        <v>0</v>
      </c>
      <c r="J106" s="187">
        <f t="shared" ref="J106" si="1637">IF($B103=$B97,J100+IF($F103&lt;&gt;$G103,(K103+$G105-$G104)/$F103,K103/$F103),IF($F103&lt;&gt;G103,(K103+$G105-$G104)/$F103,K103/$F103))</f>
        <v>0</v>
      </c>
      <c r="K106" s="7">
        <f t="shared" ref="K106:K107" si="1638">SUM(L106:R106)</f>
        <v>0</v>
      </c>
      <c r="L106" s="26">
        <f t="shared" ref="L106:R106" si="1639">L103</f>
        <v>0</v>
      </c>
      <c r="M106" s="26">
        <f t="shared" si="1639"/>
        <v>0</v>
      </c>
      <c r="N106" s="26">
        <f t="shared" si="1639"/>
        <v>0</v>
      </c>
      <c r="O106" s="26">
        <f t="shared" si="1639"/>
        <v>0</v>
      </c>
      <c r="P106" s="26">
        <f t="shared" si="1639"/>
        <v>0</v>
      </c>
      <c r="Q106" s="29">
        <f t="shared" si="1639"/>
        <v>0</v>
      </c>
      <c r="R106" s="23">
        <f t="shared" si="1639"/>
        <v>0</v>
      </c>
      <c r="S106" s="187">
        <f t="shared" ref="S106" si="1640">IF($B103=$B97,S100+IF($F103&lt;&gt;$G103,(T103+$G105-$G104)/$F103,T103/$F103),IF($F103&lt;&gt;P103,(T103+$G105-$G104)/$F103,T103/$F103))</f>
        <v>0</v>
      </c>
      <c r="T106" s="7">
        <f t="shared" ref="T106:T107" si="1641">SUM(U106:AA106)</f>
        <v>0</v>
      </c>
      <c r="U106" s="26">
        <f t="shared" ref="U106:AA106" si="1642">U103</f>
        <v>0</v>
      </c>
      <c r="V106" s="26">
        <f t="shared" si="1642"/>
        <v>0</v>
      </c>
      <c r="W106" s="26">
        <f t="shared" si="1642"/>
        <v>0</v>
      </c>
      <c r="X106" s="26">
        <f t="shared" si="1642"/>
        <v>0</v>
      </c>
      <c r="Y106" s="113">
        <f t="shared" si="1642"/>
        <v>0</v>
      </c>
      <c r="Z106" s="29">
        <f t="shared" si="1642"/>
        <v>0</v>
      </c>
      <c r="AA106" s="23">
        <f t="shared" si="1642"/>
        <v>0</v>
      </c>
      <c r="AB106" s="187">
        <f t="shared" ref="AB106" si="1643">IF($B103=$B97,AB100+IF($F103&lt;&gt;$G103,(AC103+$G105-$G104)/$F103,AC103/$F103),IF($F103&lt;&gt;Y103,(AC103+$G105-$G104)/$F103,AC103/$F103))</f>
        <v>0</v>
      </c>
      <c r="AC106" s="7">
        <f t="shared" ref="AC106:AC107" si="1644">SUM(AD106:AJ106)</f>
        <v>0</v>
      </c>
      <c r="AD106" s="26">
        <f t="shared" ref="AD106:AJ106" si="1645">AD103</f>
        <v>0</v>
      </c>
      <c r="AE106" s="26">
        <f t="shared" si="1645"/>
        <v>0</v>
      </c>
      <c r="AF106" s="26">
        <f t="shared" si="1645"/>
        <v>0</v>
      </c>
      <c r="AG106" s="26">
        <f t="shared" si="1645"/>
        <v>0</v>
      </c>
      <c r="AH106" s="113">
        <f t="shared" si="1645"/>
        <v>0</v>
      </c>
      <c r="AI106" s="29">
        <f t="shared" si="1645"/>
        <v>0</v>
      </c>
      <c r="AJ106" s="23">
        <f t="shared" si="1645"/>
        <v>0</v>
      </c>
      <c r="AK106" s="187">
        <f t="shared" ref="AK106" si="1646">IF($B103=$B97,AK100+IF($F103&lt;&gt;$G103,(AL103+$G105-$G104)/$F103,AL103/$F103),IF($F103&lt;&gt;AH103,(AL103+$G105-$G104)/$F103,AL103/$F103))</f>
        <v>0</v>
      </c>
      <c r="AL106" s="7">
        <f t="shared" ref="AL106:AL107" si="1647">SUM(AM106:AS106)</f>
        <v>0</v>
      </c>
      <c r="AM106" s="26">
        <f t="shared" ref="AM106:AS106" si="1648">AM103</f>
        <v>0</v>
      </c>
      <c r="AN106" s="26">
        <f t="shared" si="1648"/>
        <v>0</v>
      </c>
      <c r="AO106" s="26">
        <f t="shared" si="1648"/>
        <v>0</v>
      </c>
      <c r="AP106" s="26">
        <f t="shared" si="1648"/>
        <v>0</v>
      </c>
      <c r="AQ106" s="113">
        <f t="shared" si="1648"/>
        <v>0</v>
      </c>
      <c r="AR106" s="29">
        <f t="shared" si="1648"/>
        <v>0</v>
      </c>
      <c r="AS106" s="23">
        <f t="shared" si="1648"/>
        <v>0</v>
      </c>
      <c r="AT106" s="187">
        <f t="shared" ref="AT106" si="1649">IF($B103=$B97,AT100+IF($F103&lt;&gt;$G103,(AU103+$G105-$G104)/$F103,AU103/$F103),IF($F103&lt;&gt;AQ103,(AU103+$G105-$G104)/$F103,AU103/$F103))</f>
        <v>0</v>
      </c>
      <c r="AU106" s="7">
        <f t="shared" ref="AU106:AU107" si="1650">SUM(AV106:BB106)</f>
        <v>0</v>
      </c>
      <c r="AV106" s="6">
        <f t="shared" ref="AV106" si="1651">IF(SUM($AM$9:$AS$9)=SUM($AV$9:$BB$9),AV103,IF(AND(SUM($AV$9:$BB$9)&gt;42,SUM($AV$9:$BB$9)&lt;49),AV103,0))</f>
        <v>0</v>
      </c>
      <c r="AW106" s="6">
        <f t="shared" ref="AW106:BB106" si="1652">IF(SUM($AM$9:$AS$9)=SUM($AV$9:$BB$9),AW103,IF(AND(SUM($AV$9:$BB$9)&gt;42,SUM($AV$9:$BB$9)&lt;49),AW103,0))</f>
        <v>0</v>
      </c>
      <c r="AX106" s="6">
        <f t="shared" si="1652"/>
        <v>0</v>
      </c>
      <c r="AY106" s="6">
        <f t="shared" si="1652"/>
        <v>0</v>
      </c>
      <c r="AZ106" s="26">
        <f t="shared" si="1652"/>
        <v>0</v>
      </c>
      <c r="BA106" s="29">
        <f t="shared" si="1652"/>
        <v>0</v>
      </c>
      <c r="BB106" s="23">
        <f t="shared" si="1652"/>
        <v>0</v>
      </c>
    </row>
    <row r="107" spans="1:54" ht="15.75" customHeight="1" x14ac:dyDescent="0.2">
      <c r="A107" s="1">
        <f t="shared" ref="A107:A108" si="1653">A106</f>
        <v>0</v>
      </c>
      <c r="B107" s="313"/>
      <c r="C107" s="314"/>
      <c r="D107" s="314"/>
      <c r="E107" s="314"/>
      <c r="F107" s="31"/>
      <c r="G107" s="183"/>
      <c r="H107" s="123">
        <f t="shared" ref="H107" si="1654">IF($B103=$B97,H101+F107,$F107)</f>
        <v>0</v>
      </c>
      <c r="I107" s="165">
        <f t="shared" si="1593"/>
        <v>0</v>
      </c>
      <c r="J107" s="141">
        <f t="shared" ref="J107" si="1655">IF($H106=0,0,IF($B97=$B103,IF($H108&gt;0,$H108+J101,K103+J101),IF($H108&gt;0,$H108,K103)))</f>
        <v>0</v>
      </c>
      <c r="K107" s="7">
        <f t="shared" si="1638"/>
        <v>0</v>
      </c>
      <c r="L107" s="6"/>
      <c r="M107" s="6"/>
      <c r="N107" s="6"/>
      <c r="O107" s="6"/>
      <c r="P107" s="26"/>
      <c r="Q107" s="29"/>
      <c r="R107" s="23"/>
      <c r="S107" s="141">
        <f t="shared" ref="S107" si="1656">IF($H106=0,0,IF($B97=$B103,IF($H108&gt;0,$H108+S101,T103+S101),IF($H108&gt;0,$H108,T103)))</f>
        <v>0</v>
      </c>
      <c r="T107" s="7">
        <f t="shared" si="1641"/>
        <v>0</v>
      </c>
      <c r="U107" s="6"/>
      <c r="V107" s="6"/>
      <c r="W107" s="6"/>
      <c r="X107" s="6"/>
      <c r="Y107" s="26"/>
      <c r="Z107" s="29"/>
      <c r="AA107" s="23"/>
      <c r="AB107" s="141">
        <f t="shared" ref="AB107" si="1657">IF($H106=0,0,IF($B97=$B103,IF($H108&gt;0,$H108+AB101,AC103+AB101),IF($H108&gt;0,$H108,AC103)))</f>
        <v>0</v>
      </c>
      <c r="AC107" s="7">
        <f t="shared" si="1644"/>
        <v>0</v>
      </c>
      <c r="AD107" s="6"/>
      <c r="AE107" s="6"/>
      <c r="AF107" s="6"/>
      <c r="AG107" s="6"/>
      <c r="AH107" s="26"/>
      <c r="AI107" s="29"/>
      <c r="AJ107" s="23"/>
      <c r="AK107" s="141">
        <f t="shared" ref="AK107" si="1658">IF($H106=0,0,IF($B97=$B103,IF($H108&gt;0,$H108+AK101,AL103+AK101),IF($H108&gt;0,$H108,AL103)))</f>
        <v>0</v>
      </c>
      <c r="AL107" s="7">
        <f t="shared" si="1647"/>
        <v>0</v>
      </c>
      <c r="AM107" s="6"/>
      <c r="AN107" s="6"/>
      <c r="AO107" s="6"/>
      <c r="AP107" s="6"/>
      <c r="AQ107" s="26"/>
      <c r="AR107" s="29"/>
      <c r="AS107" s="23"/>
      <c r="AT107" s="141">
        <f t="shared" ref="AT107" si="1659">IF($H106=0,0,IF($B97=$B103,IF($H108&gt;0,$H108+AT101,AU103+AT101),IF($H108&gt;0,$H108,AU103)))</f>
        <v>0</v>
      </c>
      <c r="AU107" s="7">
        <f t="shared" si="1650"/>
        <v>0</v>
      </c>
      <c r="AV107" s="6"/>
      <c r="AW107" s="6"/>
      <c r="AX107" s="6"/>
      <c r="AY107" s="6"/>
      <c r="AZ107" s="26"/>
      <c r="BA107" s="29"/>
      <c r="BB107" s="23"/>
    </row>
    <row r="108" spans="1:54" ht="18.75" customHeight="1" thickBot="1" x14ac:dyDescent="0.25">
      <c r="A108" s="1">
        <f t="shared" si="1653"/>
        <v>0</v>
      </c>
      <c r="B108" s="323" t="str">
        <f>IF(B103="",Wydruk!$AE$6,IF(J104=0,Wydruk!$AE$7,IF(AND(G104&lt;G105,B103&lt;&gt;$B109),Wydruk!$AE$13,IF(AND($B103=$B97,$B103&lt;&gt;$B109),IF(OR(OR(J108&lt;4,J108&gt;5),OR(S108&lt;4,S108&gt;5),OR(AB108&lt;4,AB108&gt;5),OR(AK108&lt;4,AK108&gt;5),OR(AND(AT108&lt;4,AT108&gt;0),AT108&gt;5)),Wydruk!$AE$8,Wydruk!$AE$9),IF($B103=$B109,IF($F107&lt;&gt;0,Wydruk!$AE$12,Wydruk!$AE$10),IF(OR(OR(J104&lt;4,J104&gt;5),OR(S104&lt;4,S104&gt;5),OR(AB104&lt;4,AB104&gt;5),OR(AK104&lt;4,AK104&gt;5),OR(AND(AT104&lt;4,AT104&gt;0),AT104&gt;5)),Wydruk!$AE$8,Wydruk!$AE$11))))))</f>
        <v>Uzupełnij liczby godzin tygodniowego planu</v>
      </c>
      <c r="C108" s="324"/>
      <c r="D108" s="324"/>
      <c r="E108" s="324"/>
      <c r="F108" s="173">
        <f>kwiecień!F108</f>
        <v>0</v>
      </c>
      <c r="G108" s="184">
        <f>kwiecień!G108</f>
        <v>0</v>
      </c>
      <c r="H108" s="191">
        <f t="shared" ref="H108" si="1660">IF(OR($G108=0,$F108=0,$G108="",$F108=""),0,$G108/$F108)</f>
        <v>0</v>
      </c>
      <c r="I108" s="193"/>
      <c r="J108" s="176">
        <f t="shared" ref="J108" si="1661">IF($B97=$B103,IF(L103+L98&gt;0,1,0)+IF(M103+M98&gt;0,1,0)+IF(N103+N98&gt;0,1,0)+IF(O103+O98&gt;0,1,0)+IF(P103+P98&gt;0,1,0)+IF(Q103+Q98&gt;0,1,0)+IF(R103+R98&gt;0,1,0),J104)</f>
        <v>0</v>
      </c>
      <c r="K108" s="133">
        <f t="shared" ref="K108" si="1662">IF(OR($B103=$B109,J108=0,(K104-Q108+O108)&lt;=0),0,(K104-Q108+O108)/J108)</f>
        <v>0</v>
      </c>
      <c r="L108" s="137">
        <f t="shared" ref="L108" si="1663">IF(K108*(7-J105)&lt;=0,0,K108*(7-J105))</f>
        <v>0</v>
      </c>
      <c r="M108" s="311">
        <f t="shared" ref="M108" si="1664">ROUND(IF(OR(K105-K108*(7-J105)+P108&lt;0,$B103=$B109,K108&lt;=0,K105=0),0,IF(K105-K108*(7-J105)+P108&gt;Q108-O108+P108,Q108-O108+P108,K105-K108*(7-J105)+P108)),1)</f>
        <v>0</v>
      </c>
      <c r="N108" s="312"/>
      <c r="O108" s="139">
        <f t="shared" ref="O108" si="1665">IF(OR($B103=$B109,J104=0),0,IF($B103=$B97,J103,$F103))</f>
        <v>0</v>
      </c>
      <c r="P108" s="30">
        <f t="shared" ref="P108" si="1666">IF(OR($B103=$B109,J108=0),0,$G105-$G104)</f>
        <v>0</v>
      </c>
      <c r="Q108" s="134">
        <f t="shared" ref="Q108" si="1667">IF(OR($B103=$B109,J108=0),0,J107)</f>
        <v>0</v>
      </c>
      <c r="R108" s="138">
        <f t="shared" ref="R108" si="1668">IF($B103=$B109,0,K105)</f>
        <v>0</v>
      </c>
      <c r="S108" s="176">
        <f t="shared" ref="S108" si="1669">IF($B97=$B103,IF(U103+U98&gt;0,1,0)+IF(V103+V98&gt;0,1,0)+IF(W103+W98&gt;0,1,0)+IF(X103+X98&gt;0,1,0)+IF(Y103+Y98&gt;0,1,0)+IF(Z103+Z98&gt;0,1,0)+IF(AA103+AA98&gt;0,1,0),S104)</f>
        <v>0</v>
      </c>
      <c r="T108" s="133">
        <f t="shared" ref="T108" si="1670">IF(OR($B103=$B109,S108=0,(T104-Z108+X108)&lt;=0),0,(T104-Z108+X108)/S108)</f>
        <v>0</v>
      </c>
      <c r="U108" s="137">
        <f t="shared" ref="U108" si="1671">IF(T108*(7-S105)&lt;=0,0,T108*(7-S105))</f>
        <v>0</v>
      </c>
      <c r="V108" s="311">
        <f t="shared" ref="V108" si="1672">ROUND(IF(OR(T105-T108*(7-S105)+Y108&lt;0,$B103=$B109,T108&lt;=0,T105=0),0,IF(T105-T108*(7-S105)+Y108&gt;Z108-X108+Y108,Z108-X108+Y108,T105-T108*(7-S105)+Y108)),1)</f>
        <v>0</v>
      </c>
      <c r="W108" s="312"/>
      <c r="X108" s="139">
        <f t="shared" ref="X108" si="1673">IF(OR($B103=$B109,S104=0),0,IF($B103=$B97,S103,$F103))</f>
        <v>0</v>
      </c>
      <c r="Y108" s="30">
        <f t="shared" ref="Y108" si="1674">IF(OR($B103=$B109,S108=0),0,$G105-$G104)</f>
        <v>0</v>
      </c>
      <c r="Z108" s="134">
        <f t="shared" ref="Z108" si="1675">IF(OR($B103=$B109,S108=0),0,S107)</f>
        <v>0</v>
      </c>
      <c r="AA108" s="138">
        <f t="shared" ref="AA108" si="1676">IF($B103=$B109,0,T105)</f>
        <v>0</v>
      </c>
      <c r="AB108" s="176">
        <f t="shared" ref="AB108" si="1677">IF($B97=$B103,IF(AD103+AD98&gt;0,1,0)+IF(AE103+AE98&gt;0,1,0)+IF(AF103+AF98&gt;0,1,0)+IF(AG103+AG98&gt;0,1,0)+IF(AH103+AH98&gt;0,1,0)+IF(AI103+AI98&gt;0,1,0)+IF(AJ103+AJ98&gt;0,1,0),AB104)</f>
        <v>0</v>
      </c>
      <c r="AC108" s="133">
        <f t="shared" ref="AC108" si="1678">IF(OR($B103=$B109,AB108=0,(AC104-AI108+AG108)&lt;=0),0,(AC104-AI108+AG108)/AB108)</f>
        <v>0</v>
      </c>
      <c r="AD108" s="137">
        <f t="shared" ref="AD108" si="1679">IF(AC108*(7-AB105)&lt;=0,0,AC108*(7-AB105))</f>
        <v>0</v>
      </c>
      <c r="AE108" s="311">
        <f t="shared" ref="AE108" si="1680">ROUND(IF(OR(AC105-AC108*(7-AB105)+AH108&lt;0,$B103=$B109,AC108&lt;=0,AC105=0),0,IF(AC105-AC108*(7-AB105)+AH108&gt;AI108-AG108+AH108,AI108-AG108+AH108,AC105-AC108*(7-AB105)+AH108)),1)</f>
        <v>0</v>
      </c>
      <c r="AF108" s="312"/>
      <c r="AG108" s="139">
        <f t="shared" ref="AG108" si="1681">IF(OR($B103=$B109,AB104=0),0,IF($B103=$B97,AB103,$F103))</f>
        <v>0</v>
      </c>
      <c r="AH108" s="30">
        <f t="shared" ref="AH108" si="1682">IF(OR($B103=$B109,AB108=0),0,$G105-$G104)</f>
        <v>0</v>
      </c>
      <c r="AI108" s="134">
        <f t="shared" ref="AI108" si="1683">IF(OR($B103=$B109,AB108=0),0,AB107)</f>
        <v>0</v>
      </c>
      <c r="AJ108" s="138">
        <f t="shared" ref="AJ108" si="1684">IF($B103=$B109,0,AC105)</f>
        <v>0</v>
      </c>
      <c r="AK108" s="176">
        <f t="shared" ref="AK108" si="1685">IF($B97=$B103,IF(AM103+AM98&gt;0,1,0)+IF(AN103+AN98&gt;0,1,0)+IF(AO103+AO98&gt;0,1,0)+IF(AP103+AP98&gt;0,1,0)+IF(AQ103+AQ98&gt;0,1,0)+IF(AR103+AR98&gt;0,1,0)+IF(AS103+AS98&gt;0,1,0),AK104)</f>
        <v>0</v>
      </c>
      <c r="AL108" s="133">
        <f t="shared" ref="AL108" si="1686">IF(OR($B103=$B109,AK108=0,(AL104-AR108+AP108)&lt;=0),0,(AL104-AR108+AP108)/AK108)</f>
        <v>0</v>
      </c>
      <c r="AM108" s="137">
        <f t="shared" ref="AM108" si="1687">IF(AL108*(7-AK105)&lt;=0,0,AL108*(7-AK105))</f>
        <v>0</v>
      </c>
      <c r="AN108" s="311">
        <f t="shared" ref="AN108" si="1688">ROUND(IF(OR(AL105-AL108*(7-AK105)+AQ108&lt;0,$B103=$B109,AL108&lt;=0,AL105=0),0,IF(AL105-AL108*(7-AK105)+AQ108&gt;AR108-AP108+AQ108,AR108-AP108+AQ108,AL105-AL108*(7-AK105)+AQ108)),1)</f>
        <v>0</v>
      </c>
      <c r="AO108" s="312"/>
      <c r="AP108" s="139">
        <f t="shared" ref="AP108" si="1689">IF(OR($B103=$B109,AK104=0),0,IF($B103=$B97,AK103,$F103))</f>
        <v>0</v>
      </c>
      <c r="AQ108" s="30">
        <f t="shared" ref="AQ108" si="1690">IF(OR($B103=$B109,AK108=0),0,$G105-$G104)</f>
        <v>0</v>
      </c>
      <c r="AR108" s="134">
        <f t="shared" ref="AR108" si="1691">IF(OR($B103=$B109,AK108=0),0,AK107)</f>
        <v>0</v>
      </c>
      <c r="AS108" s="138">
        <f t="shared" ref="AS108" si="1692">IF($B103=$B109,0,AL105)</f>
        <v>0</v>
      </c>
      <c r="AT108" s="176">
        <f t="shared" ref="AT108" si="1693">IF($B97=$B103,IF(AV103+AV98&gt;0,1,0)+IF(AW103+AW98&gt;0,1,0)+IF(AX103+AX98&gt;0,1,0)+IF(AY103+AY98&gt;0,1,0)+IF(AZ103+AZ98&gt;0,1,0)+IF(BA103+BA98&gt;0,1,0)+IF(BB103+BB98&gt;0,1,0),AT104)</f>
        <v>0</v>
      </c>
      <c r="AU108" s="133">
        <f t="shared" ref="AU108" si="1694">IF(OR($B103=$B109,AT108=0,(AU104-BA108+AY108)&lt;=0),0,(AU104-BA108+AY108)/AT108)</f>
        <v>0</v>
      </c>
      <c r="AV108" s="137">
        <f t="shared" ref="AV108" si="1695">IF(AU108*(7-AT105)&lt;=0,0,AU108*(7-AT105))</f>
        <v>0</v>
      </c>
      <c r="AW108" s="311">
        <f t="shared" ref="AW108" si="1696">ROUND(IF(OR(AU105-AU108*(7-AT105)+AZ108&lt;0,$B103=$B109,AU108&lt;=0,AU105=0),0,IF(AU105-AU108*(7-AT105)+AZ108&gt;BA108-AY108+AZ108,BA108-AY108+AZ108,AU105-AU108*(7-AT105)+AZ108)),1)</f>
        <v>0</v>
      </c>
      <c r="AX108" s="312"/>
      <c r="AY108" s="139">
        <f t="shared" ref="AY108" si="1697">IF(OR($B103=$B109,AT104=0),0,IF($B103=$B97,AT103,$F103))</f>
        <v>0</v>
      </c>
      <c r="AZ108" s="30">
        <f t="shared" ref="AZ108" si="1698">IF(OR($B103=$B109,AT108=0),0,$G105-$G104)</f>
        <v>0</v>
      </c>
      <c r="BA108" s="134">
        <f t="shared" ref="BA108" si="1699">IF(OR($B103=$B109,AT108=0),0,AT107)</f>
        <v>0</v>
      </c>
      <c r="BB108" s="138">
        <f t="shared" ref="BB108" si="1700">IF($B103=$B109,0,AU105)</f>
        <v>0</v>
      </c>
    </row>
    <row r="109" spans="1:54" ht="15.75" x14ac:dyDescent="0.2">
      <c r="A109" s="1">
        <f t="shared" ref="A109" si="1701">IF(B109="","1. Niewypełnione",B109)</f>
        <v>0</v>
      </c>
      <c r="B109" s="320">
        <f>kwiecień!B109</f>
        <v>0</v>
      </c>
      <c r="C109" s="321">
        <f>kwiecień!C109</f>
        <v>0</v>
      </c>
      <c r="D109" s="321">
        <f>kwiecień!D109</f>
        <v>0</v>
      </c>
      <c r="E109" s="321">
        <f>kwiecień!E109</f>
        <v>0</v>
      </c>
      <c r="F109" s="177">
        <f>kwiecień!F109</f>
        <v>18</v>
      </c>
      <c r="G109" s="185">
        <f>kwiecień!G109</f>
        <v>18</v>
      </c>
      <c r="H109" s="177"/>
      <c r="I109" s="192">
        <f t="shared" ref="I109:I113" si="1702">K109+T109+AC109+AL109+AU109</f>
        <v>0</v>
      </c>
      <c r="J109" s="186">
        <f t="shared" ref="J109" si="1703">IF(OR($B109=$B115,J112=0),0,ROUND((K110+P114)/J112,0))</f>
        <v>0</v>
      </c>
      <c r="K109" s="51">
        <f t="shared" ref="K109:K110" si="1704">SUM(L109:R109)</f>
        <v>0</v>
      </c>
      <c r="L109" s="52">
        <f>kwiecień!L109</f>
        <v>0</v>
      </c>
      <c r="M109" s="52">
        <f>kwiecień!M109</f>
        <v>0</v>
      </c>
      <c r="N109" s="52">
        <f>kwiecień!N109</f>
        <v>0</v>
      </c>
      <c r="O109" s="52">
        <f>kwiecień!O109</f>
        <v>0</v>
      </c>
      <c r="P109" s="53">
        <f>kwiecień!P109</f>
        <v>0</v>
      </c>
      <c r="Q109" s="54">
        <f>kwiecień!Q109</f>
        <v>0</v>
      </c>
      <c r="R109" s="55">
        <f>kwiecień!R109</f>
        <v>0</v>
      </c>
      <c r="S109" s="188">
        <f t="shared" ref="S109" si="1705">IF(OR($B109=$B115,S112=0),0,ROUND((T110+Y114)/S112,0))</f>
        <v>0</v>
      </c>
      <c r="T109" s="51">
        <f t="shared" ref="T109:T110" si="1706">SUM(U109:AA109)</f>
        <v>0</v>
      </c>
      <c r="U109" s="52">
        <f>kwiecień!U109</f>
        <v>0</v>
      </c>
      <c r="V109" s="52">
        <f>kwiecień!V109</f>
        <v>0</v>
      </c>
      <c r="W109" s="52">
        <f>kwiecień!W109</f>
        <v>0</v>
      </c>
      <c r="X109" s="52">
        <f>kwiecień!X109</f>
        <v>0</v>
      </c>
      <c r="Y109" s="53">
        <f>kwiecień!Y109</f>
        <v>0</v>
      </c>
      <c r="Z109" s="54">
        <f>kwiecień!Z109</f>
        <v>0</v>
      </c>
      <c r="AA109" s="55">
        <f>kwiecień!AA109</f>
        <v>0</v>
      </c>
      <c r="AB109" s="188">
        <f t="shared" ref="AB109" si="1707">IF(OR($B109=$B115,AB112=0),0,ROUND((AC110+AH114)/AB112,0))</f>
        <v>0</v>
      </c>
      <c r="AC109" s="51">
        <f t="shared" ref="AC109:AC110" si="1708">SUM(AD109:AJ109)</f>
        <v>0</v>
      </c>
      <c r="AD109" s="52">
        <f>kwiecień!AD109</f>
        <v>0</v>
      </c>
      <c r="AE109" s="52">
        <f>kwiecień!AE109</f>
        <v>0</v>
      </c>
      <c r="AF109" s="52">
        <f>kwiecień!AF109</f>
        <v>0</v>
      </c>
      <c r="AG109" s="52">
        <f>kwiecień!AG109</f>
        <v>0</v>
      </c>
      <c r="AH109" s="53">
        <f>kwiecień!AH109</f>
        <v>0</v>
      </c>
      <c r="AI109" s="54">
        <f>kwiecień!AI109</f>
        <v>0</v>
      </c>
      <c r="AJ109" s="55">
        <f>kwiecień!AJ109</f>
        <v>0</v>
      </c>
      <c r="AK109" s="188">
        <f t="shared" ref="AK109" si="1709">IF(OR($B109=$B115,AK112=0),0,ROUND((AL110+AQ114)/AK112,0))</f>
        <v>0</v>
      </c>
      <c r="AL109" s="51">
        <f t="shared" ref="AL109:AL110" si="1710">SUM(AM109:AS109)</f>
        <v>0</v>
      </c>
      <c r="AM109" s="52">
        <f>kwiecień!AM109</f>
        <v>0</v>
      </c>
      <c r="AN109" s="52">
        <f>kwiecień!AN109</f>
        <v>0</v>
      </c>
      <c r="AO109" s="52">
        <f>kwiecień!AO109</f>
        <v>0</v>
      </c>
      <c r="AP109" s="52">
        <f>kwiecień!AP109</f>
        <v>0</v>
      </c>
      <c r="AQ109" s="53">
        <f>kwiecień!AQ109</f>
        <v>0</v>
      </c>
      <c r="AR109" s="54">
        <f>kwiecień!AR109</f>
        <v>0</v>
      </c>
      <c r="AS109" s="55">
        <f>kwiecień!AS109</f>
        <v>0</v>
      </c>
      <c r="AT109" s="188">
        <f t="shared" ref="AT109" si="1711">IF(OR($B109=$B115,AT112=0),0,ROUND((AU110+AZ114)/AT112,0))</f>
        <v>0</v>
      </c>
      <c r="AU109" s="51">
        <f t="shared" ref="AU109:AU110" si="1712">SUM(AV109:BB109)</f>
        <v>0</v>
      </c>
      <c r="AV109" s="52">
        <f t="shared" ref="AV109" si="1713">IF(SUM($AM$9:$AS$9)=SUM($AV$9:$BB$9),AM109,IF(AND(SUM($AV$9:$BB$9)&gt;42,SUM($AV$9:$BB$9)&lt;49),AM109,0))</f>
        <v>0</v>
      </c>
      <c r="AW109" s="52">
        <f t="shared" ref="AW109" si="1714">IF(SUM($AM$9:$AS$9)=SUM($AV$9:$BB$9),AN109,IF(AND(SUM($AV$9:$BB$9)&gt;42,SUM($AV$9:$BB$9)&lt;49),AN109,0))</f>
        <v>0</v>
      </c>
      <c r="AX109" s="52">
        <f t="shared" ref="AX109" si="1715">IF(SUM($AM$9:$AS$9)=SUM($AV$9:$BB$9),AO109,IF(AND(SUM($AV$9:$BB$9)&gt;42,SUM($AV$9:$BB$9)&lt;49),AO109,0))</f>
        <v>0</v>
      </c>
      <c r="AY109" s="52">
        <f t="shared" ref="AY109" si="1716">IF(SUM($AM$9:$AS$9)=SUM($AV$9:$BB$9),AP109,IF(AND(SUM($AV$9:$BB$9)&gt;42,SUM($AV$9:$BB$9)&lt;49),AP109,0))</f>
        <v>0</v>
      </c>
      <c r="AZ109" s="53">
        <f t="shared" ref="AZ109" si="1717">IF(SUM($AM$9:$AS$9)=SUM($AV$9:$BB$9),AQ109,IF(AND(SUM($AV$9:$BB$9)&gt;42,SUM($AV$9:$BB$9)&lt;49),AQ109,0))</f>
        <v>0</v>
      </c>
      <c r="BA109" s="54">
        <f t="shared" ref="BA109" si="1718">IF(SUM($AM$9:$AS$9)=SUM($AV$9:$BB$9),AR109,IF(AND(SUM($AV$9:$BB$9)&gt;42,SUM($AV$9:$BB$9)&lt;49),AR109,0))</f>
        <v>0</v>
      </c>
      <c r="BB109" s="55">
        <f t="shared" ref="BB109" si="1719">IF(SUM($AM$9:$AS$9)=SUM($AV$9:$BB$9),AS109,IF(AND(SUM($AV$9:$BB$9)&gt;42,SUM($AV$9:$BB$9)&lt;49),AS109,0))</f>
        <v>0</v>
      </c>
    </row>
    <row r="110" spans="1:54" ht="12.75" hidden="1" customHeight="1" x14ac:dyDescent="0.2">
      <c r="B110" s="93"/>
      <c r="C110" s="94"/>
      <c r="D110" s="95"/>
      <c r="E110" s="115"/>
      <c r="F110" s="140" t="b">
        <f t="shared" ref="F110" si="1720">IF($B103=$B109,OR(F104,G109&lt;F109),G109&lt;F109)</f>
        <v>0</v>
      </c>
      <c r="G110" s="189">
        <f t="shared" ref="G110" si="1721">IF(AND($B103=$B109,$B103&lt;&gt;"",$B103&lt;&gt;0),G109+G104,G109)</f>
        <v>18</v>
      </c>
      <c r="H110" s="120"/>
      <c r="I110" s="165">
        <f t="shared" si="1702"/>
        <v>0</v>
      </c>
      <c r="J110" s="194">
        <f t="shared" ref="J110" si="1722">7-COUNTIF(L109:R109,0)-COUNTIF(L109:R109,"")</f>
        <v>0</v>
      </c>
      <c r="K110" s="22">
        <f t="shared" si="1704"/>
        <v>0</v>
      </c>
      <c r="L110" s="35">
        <f t="shared" ref="L110:R110" si="1723">IF($B103=$B109,L109+L104,L109)</f>
        <v>0</v>
      </c>
      <c r="M110" s="35">
        <f t="shared" si="1723"/>
        <v>0</v>
      </c>
      <c r="N110" s="35">
        <f t="shared" si="1723"/>
        <v>0</v>
      </c>
      <c r="O110" s="35">
        <f t="shared" si="1723"/>
        <v>0</v>
      </c>
      <c r="P110" s="36">
        <f t="shared" si="1723"/>
        <v>0</v>
      </c>
      <c r="Q110" s="37">
        <f t="shared" si="1723"/>
        <v>0</v>
      </c>
      <c r="R110" s="38">
        <f t="shared" si="1723"/>
        <v>0</v>
      </c>
      <c r="S110" s="194">
        <f t="shared" ref="S110" si="1724">7-COUNTIF(U109:AA109,0)-COUNTIF(U109:AA109,"")</f>
        <v>0</v>
      </c>
      <c r="T110" s="22">
        <f t="shared" si="1706"/>
        <v>0</v>
      </c>
      <c r="U110" s="35">
        <f t="shared" ref="U110:AA110" si="1725">IF($B103=$B109,U109+U104,U109)</f>
        <v>0</v>
      </c>
      <c r="V110" s="35">
        <f t="shared" si="1725"/>
        <v>0</v>
      </c>
      <c r="W110" s="35">
        <f t="shared" si="1725"/>
        <v>0</v>
      </c>
      <c r="X110" s="35">
        <f t="shared" si="1725"/>
        <v>0</v>
      </c>
      <c r="Y110" s="36">
        <f t="shared" si="1725"/>
        <v>0</v>
      </c>
      <c r="Z110" s="37">
        <f t="shared" si="1725"/>
        <v>0</v>
      </c>
      <c r="AA110" s="38">
        <f t="shared" si="1725"/>
        <v>0</v>
      </c>
      <c r="AB110" s="194">
        <f t="shared" ref="AB110" si="1726">7-COUNTIF(AD109:AJ109,0)-COUNTIF(AD109:AJ109,"")</f>
        <v>0</v>
      </c>
      <c r="AC110" s="22">
        <f t="shared" si="1708"/>
        <v>0</v>
      </c>
      <c r="AD110" s="35">
        <f t="shared" ref="AD110:AJ110" si="1727">IF($B103=$B109,AD109+AD104,AD109)</f>
        <v>0</v>
      </c>
      <c r="AE110" s="35">
        <f t="shared" si="1727"/>
        <v>0</v>
      </c>
      <c r="AF110" s="35">
        <f t="shared" si="1727"/>
        <v>0</v>
      </c>
      <c r="AG110" s="35">
        <f t="shared" si="1727"/>
        <v>0</v>
      </c>
      <c r="AH110" s="36">
        <f t="shared" si="1727"/>
        <v>0</v>
      </c>
      <c r="AI110" s="37">
        <f t="shared" si="1727"/>
        <v>0</v>
      </c>
      <c r="AJ110" s="38">
        <f t="shared" si="1727"/>
        <v>0</v>
      </c>
      <c r="AK110" s="194">
        <f t="shared" ref="AK110" si="1728">7-COUNTIF(AM109:AS109,0)-COUNTIF(AM109:AS109,"")</f>
        <v>0</v>
      </c>
      <c r="AL110" s="22">
        <f t="shared" si="1710"/>
        <v>0</v>
      </c>
      <c r="AM110" s="35">
        <f t="shared" ref="AM110:AS110" si="1729">IF($B103=$B109,AM109+AM104,AM109)</f>
        <v>0</v>
      </c>
      <c r="AN110" s="35">
        <f t="shared" si="1729"/>
        <v>0</v>
      </c>
      <c r="AO110" s="35">
        <f t="shared" si="1729"/>
        <v>0</v>
      </c>
      <c r="AP110" s="35">
        <f t="shared" si="1729"/>
        <v>0</v>
      </c>
      <c r="AQ110" s="36">
        <f t="shared" si="1729"/>
        <v>0</v>
      </c>
      <c r="AR110" s="37">
        <f t="shared" si="1729"/>
        <v>0</v>
      </c>
      <c r="AS110" s="38">
        <f t="shared" si="1729"/>
        <v>0</v>
      </c>
      <c r="AT110" s="194">
        <f t="shared" ref="AT110" si="1730">7-COUNTIF(AV109:BB109,0)-COUNTIF(AV109:BB109,"")</f>
        <v>0</v>
      </c>
      <c r="AU110" s="22">
        <f t="shared" si="1712"/>
        <v>0</v>
      </c>
      <c r="AV110" s="35">
        <f t="shared" ref="AV110:BB110" si="1731">IF($B103=$B109,AV109+AV104,AV109)</f>
        <v>0</v>
      </c>
      <c r="AW110" s="35">
        <f t="shared" si="1731"/>
        <v>0</v>
      </c>
      <c r="AX110" s="35">
        <f t="shared" si="1731"/>
        <v>0</v>
      </c>
      <c r="AY110" s="35">
        <f t="shared" si="1731"/>
        <v>0</v>
      </c>
      <c r="AZ110" s="36">
        <f t="shared" si="1731"/>
        <v>0</v>
      </c>
      <c r="BA110" s="37">
        <f t="shared" si="1731"/>
        <v>0</v>
      </c>
      <c r="BB110" s="38">
        <f t="shared" si="1731"/>
        <v>0</v>
      </c>
    </row>
    <row r="111" spans="1:54" ht="15" hidden="1" customHeight="1" x14ac:dyDescent="0.2">
      <c r="B111" s="116"/>
      <c r="C111" s="117"/>
      <c r="D111" s="118"/>
      <c r="E111" s="119"/>
      <c r="F111" s="92"/>
      <c r="G111" s="190">
        <f t="shared" ref="G111" si="1732">IF(AND($B103=$B109,$B103&lt;&gt;"",$B103&lt;&gt;0),F109+G105,F109)</f>
        <v>18</v>
      </c>
      <c r="H111" s="121"/>
      <c r="I111" s="165">
        <f t="shared" si="1702"/>
        <v>0</v>
      </c>
      <c r="J111" s="195">
        <f t="shared" ref="J111" si="1733">IF($B109=$B103,COUNTIF(L111:R111,0),COUNTIF(L112:R112,0)+COUNTIF(L112:R112,""))</f>
        <v>7</v>
      </c>
      <c r="K111" s="39">
        <f t="shared" ref="K111:R111" si="1734">IF($B103=$B109,K112+K105,K112)</f>
        <v>0</v>
      </c>
      <c r="L111" s="40">
        <f t="shared" si="1734"/>
        <v>0</v>
      </c>
      <c r="M111" s="40">
        <f t="shared" si="1734"/>
        <v>0</v>
      </c>
      <c r="N111" s="40">
        <f t="shared" si="1734"/>
        <v>0</v>
      </c>
      <c r="O111" s="40">
        <f t="shared" si="1734"/>
        <v>0</v>
      </c>
      <c r="P111" s="41">
        <f t="shared" si="1734"/>
        <v>0</v>
      </c>
      <c r="Q111" s="42">
        <f t="shared" si="1734"/>
        <v>0</v>
      </c>
      <c r="R111" s="43">
        <f t="shared" si="1734"/>
        <v>0</v>
      </c>
      <c r="S111" s="195">
        <f t="shared" ref="S111" si="1735">IF($B109=$B103,COUNTIF(U111:AA111,0),COUNTIF(U112:AA112,0)+COUNTIF(U112:AA112,""))</f>
        <v>7</v>
      </c>
      <c r="T111" s="39">
        <f t="shared" ref="T111:AA111" si="1736">IF($B103=$B109,T112+T105,T112)</f>
        <v>0</v>
      </c>
      <c r="U111" s="40">
        <f t="shared" si="1736"/>
        <v>0</v>
      </c>
      <c r="V111" s="40">
        <f t="shared" si="1736"/>
        <v>0</v>
      </c>
      <c r="W111" s="40">
        <f t="shared" si="1736"/>
        <v>0</v>
      </c>
      <c r="X111" s="40">
        <f t="shared" si="1736"/>
        <v>0</v>
      </c>
      <c r="Y111" s="41">
        <f t="shared" si="1736"/>
        <v>0</v>
      </c>
      <c r="Z111" s="42">
        <f t="shared" si="1736"/>
        <v>0</v>
      </c>
      <c r="AA111" s="43">
        <f t="shared" si="1736"/>
        <v>0</v>
      </c>
      <c r="AB111" s="195">
        <f t="shared" ref="AB111" si="1737">IF($B109=$B103,COUNTIF(AD111:AJ111,0),COUNTIF(AD112:AJ112,0)+COUNTIF(AD112:AJ112,""))</f>
        <v>7</v>
      </c>
      <c r="AC111" s="39">
        <f t="shared" ref="AC111:AJ111" si="1738">IF($B103=$B109,AC112+AC105,AC112)</f>
        <v>0</v>
      </c>
      <c r="AD111" s="40">
        <f t="shared" si="1738"/>
        <v>0</v>
      </c>
      <c r="AE111" s="40">
        <f t="shared" si="1738"/>
        <v>0</v>
      </c>
      <c r="AF111" s="40">
        <f t="shared" si="1738"/>
        <v>0</v>
      </c>
      <c r="AG111" s="40">
        <f t="shared" si="1738"/>
        <v>0</v>
      </c>
      <c r="AH111" s="41">
        <f t="shared" si="1738"/>
        <v>0</v>
      </c>
      <c r="AI111" s="42">
        <f t="shared" si="1738"/>
        <v>0</v>
      </c>
      <c r="AJ111" s="43">
        <f t="shared" si="1738"/>
        <v>0</v>
      </c>
      <c r="AK111" s="195">
        <f t="shared" ref="AK111" si="1739">IF($B109=$B103,COUNTIF(AM111:AS111,0),COUNTIF(AM112:AS112,0)+COUNTIF(AM112:AS112,""))</f>
        <v>7</v>
      </c>
      <c r="AL111" s="39">
        <f t="shared" ref="AL111:AS111" si="1740">IF($B103=$B109,AL112+AL105,AL112)</f>
        <v>0</v>
      </c>
      <c r="AM111" s="40">
        <f t="shared" si="1740"/>
        <v>0</v>
      </c>
      <c r="AN111" s="40">
        <f t="shared" si="1740"/>
        <v>0</v>
      </c>
      <c r="AO111" s="40">
        <f t="shared" si="1740"/>
        <v>0</v>
      </c>
      <c r="AP111" s="40">
        <f t="shared" si="1740"/>
        <v>0</v>
      </c>
      <c r="AQ111" s="41">
        <f t="shared" si="1740"/>
        <v>0</v>
      </c>
      <c r="AR111" s="42">
        <f t="shared" si="1740"/>
        <v>0</v>
      </c>
      <c r="AS111" s="43">
        <f t="shared" si="1740"/>
        <v>0</v>
      </c>
      <c r="AT111" s="195">
        <f t="shared" ref="AT111" si="1741">IF($B109=$B103,COUNTIF(AV111:BB111,0),COUNTIF(AV112:BB112,0)+COUNTIF(AV112:BB112,""))</f>
        <v>7</v>
      </c>
      <c r="AU111" s="39">
        <f t="shared" ref="AU111:BB111" si="1742">IF($B103=$B109,AU112+AU105,AU112)</f>
        <v>0</v>
      </c>
      <c r="AV111" s="40">
        <f t="shared" si="1742"/>
        <v>0</v>
      </c>
      <c r="AW111" s="40">
        <f t="shared" si="1742"/>
        <v>0</v>
      </c>
      <c r="AX111" s="40">
        <f t="shared" si="1742"/>
        <v>0</v>
      </c>
      <c r="AY111" s="40">
        <f t="shared" si="1742"/>
        <v>0</v>
      </c>
      <c r="AZ111" s="41">
        <f t="shared" si="1742"/>
        <v>0</v>
      </c>
      <c r="BA111" s="42">
        <f t="shared" si="1742"/>
        <v>0</v>
      </c>
      <c r="BB111" s="43">
        <f t="shared" si="1742"/>
        <v>0</v>
      </c>
    </row>
    <row r="112" spans="1:54" ht="15.75" customHeight="1" x14ac:dyDescent="0.2">
      <c r="A112" s="1">
        <f t="shared" ref="A112" si="1743">A109</f>
        <v>0</v>
      </c>
      <c r="B112" s="313">
        <f t="shared" ref="B112" si="1744">B106+1</f>
        <v>16</v>
      </c>
      <c r="C112" s="314"/>
      <c r="D112" s="314"/>
      <c r="E112" s="314"/>
      <c r="F112" s="31"/>
      <c r="G112" s="183"/>
      <c r="H112" s="122">
        <f t="shared" ref="H112" si="1745">5-COUNTIF(AU109,0)-COUNTIF(AL109,0)-COUNTIF(AC109,0)-COUNTIF(T109,0)-COUNTIF(K109,0)</f>
        <v>0</v>
      </c>
      <c r="I112" s="165">
        <f t="shared" si="1702"/>
        <v>0</v>
      </c>
      <c r="J112" s="187">
        <f t="shared" ref="J112" si="1746">IF($B109=$B103,J106+IF($F109&lt;&gt;$G109,(K109+$G111-$G110)/$F109,K109/$F109),IF($F109&lt;&gt;G109,(K109+$G111-$G110)/$F109,K109/$F109))</f>
        <v>0</v>
      </c>
      <c r="K112" s="7">
        <f t="shared" ref="K112:K113" si="1747">SUM(L112:R112)</f>
        <v>0</v>
      </c>
      <c r="L112" s="26">
        <f t="shared" ref="L112:R112" si="1748">L109</f>
        <v>0</v>
      </c>
      <c r="M112" s="26">
        <f t="shared" si="1748"/>
        <v>0</v>
      </c>
      <c r="N112" s="26">
        <f t="shared" si="1748"/>
        <v>0</v>
      </c>
      <c r="O112" s="26">
        <f t="shared" si="1748"/>
        <v>0</v>
      </c>
      <c r="P112" s="26">
        <f t="shared" si="1748"/>
        <v>0</v>
      </c>
      <c r="Q112" s="29">
        <f t="shared" si="1748"/>
        <v>0</v>
      </c>
      <c r="R112" s="23">
        <f t="shared" si="1748"/>
        <v>0</v>
      </c>
      <c r="S112" s="187">
        <f t="shared" ref="S112" si="1749">IF($B109=$B103,S106+IF($F109&lt;&gt;$G109,(T109+$G111-$G110)/$F109,T109/$F109),IF($F109&lt;&gt;P109,(T109+$G111-$G110)/$F109,T109/$F109))</f>
        <v>0</v>
      </c>
      <c r="T112" s="7">
        <f t="shared" ref="T112:T113" si="1750">SUM(U112:AA112)</f>
        <v>0</v>
      </c>
      <c r="U112" s="26">
        <f t="shared" ref="U112:AA112" si="1751">U109</f>
        <v>0</v>
      </c>
      <c r="V112" s="26">
        <f t="shared" si="1751"/>
        <v>0</v>
      </c>
      <c r="W112" s="26">
        <f t="shared" si="1751"/>
        <v>0</v>
      </c>
      <c r="X112" s="26">
        <f t="shared" si="1751"/>
        <v>0</v>
      </c>
      <c r="Y112" s="113">
        <f t="shared" si="1751"/>
        <v>0</v>
      </c>
      <c r="Z112" s="29">
        <f t="shared" si="1751"/>
        <v>0</v>
      </c>
      <c r="AA112" s="23">
        <f t="shared" si="1751"/>
        <v>0</v>
      </c>
      <c r="AB112" s="187">
        <f t="shared" ref="AB112" si="1752">IF($B109=$B103,AB106+IF($F109&lt;&gt;$G109,(AC109+$G111-$G110)/$F109,AC109/$F109),IF($F109&lt;&gt;Y109,(AC109+$G111-$G110)/$F109,AC109/$F109))</f>
        <v>0</v>
      </c>
      <c r="AC112" s="7">
        <f t="shared" ref="AC112:AC113" si="1753">SUM(AD112:AJ112)</f>
        <v>0</v>
      </c>
      <c r="AD112" s="26">
        <f t="shared" ref="AD112:AJ112" si="1754">AD109</f>
        <v>0</v>
      </c>
      <c r="AE112" s="26">
        <f t="shared" si="1754"/>
        <v>0</v>
      </c>
      <c r="AF112" s="26">
        <f t="shared" si="1754"/>
        <v>0</v>
      </c>
      <c r="AG112" s="26">
        <f t="shared" si="1754"/>
        <v>0</v>
      </c>
      <c r="AH112" s="113">
        <f t="shared" si="1754"/>
        <v>0</v>
      </c>
      <c r="AI112" s="29">
        <f t="shared" si="1754"/>
        <v>0</v>
      </c>
      <c r="AJ112" s="23">
        <f t="shared" si="1754"/>
        <v>0</v>
      </c>
      <c r="AK112" s="187">
        <f t="shared" ref="AK112" si="1755">IF($B109=$B103,AK106+IF($F109&lt;&gt;$G109,(AL109+$G111-$G110)/$F109,AL109/$F109),IF($F109&lt;&gt;AH109,(AL109+$G111-$G110)/$F109,AL109/$F109))</f>
        <v>0</v>
      </c>
      <c r="AL112" s="7">
        <f t="shared" ref="AL112:AL113" si="1756">SUM(AM112:AS112)</f>
        <v>0</v>
      </c>
      <c r="AM112" s="26">
        <f t="shared" ref="AM112:AS112" si="1757">AM109</f>
        <v>0</v>
      </c>
      <c r="AN112" s="26">
        <f t="shared" si="1757"/>
        <v>0</v>
      </c>
      <c r="AO112" s="26">
        <f t="shared" si="1757"/>
        <v>0</v>
      </c>
      <c r="AP112" s="26">
        <f t="shared" si="1757"/>
        <v>0</v>
      </c>
      <c r="AQ112" s="113">
        <f t="shared" si="1757"/>
        <v>0</v>
      </c>
      <c r="AR112" s="29">
        <f t="shared" si="1757"/>
        <v>0</v>
      </c>
      <c r="AS112" s="23">
        <f t="shared" si="1757"/>
        <v>0</v>
      </c>
      <c r="AT112" s="187">
        <f t="shared" ref="AT112" si="1758">IF($B109=$B103,AT106+IF($F109&lt;&gt;$G109,(AU109+$G111-$G110)/$F109,AU109/$F109),IF($F109&lt;&gt;AQ109,(AU109+$G111-$G110)/$F109,AU109/$F109))</f>
        <v>0</v>
      </c>
      <c r="AU112" s="7">
        <f t="shared" ref="AU112:AU113" si="1759">SUM(AV112:BB112)</f>
        <v>0</v>
      </c>
      <c r="AV112" s="6">
        <f t="shared" ref="AV112" si="1760">IF(SUM($AM$9:$AS$9)=SUM($AV$9:$BB$9),AV109,IF(AND(SUM($AV$9:$BB$9)&gt;42,SUM($AV$9:$BB$9)&lt;49),AV109,0))</f>
        <v>0</v>
      </c>
      <c r="AW112" s="6">
        <f t="shared" ref="AW112:BB112" si="1761">IF(SUM($AM$9:$AS$9)=SUM($AV$9:$BB$9),AW109,IF(AND(SUM($AV$9:$BB$9)&gt;42,SUM($AV$9:$BB$9)&lt;49),AW109,0))</f>
        <v>0</v>
      </c>
      <c r="AX112" s="6">
        <f t="shared" si="1761"/>
        <v>0</v>
      </c>
      <c r="AY112" s="6">
        <f t="shared" si="1761"/>
        <v>0</v>
      </c>
      <c r="AZ112" s="26">
        <f t="shared" si="1761"/>
        <v>0</v>
      </c>
      <c r="BA112" s="29">
        <f t="shared" si="1761"/>
        <v>0</v>
      </c>
      <c r="BB112" s="23">
        <f t="shared" si="1761"/>
        <v>0</v>
      </c>
    </row>
    <row r="113" spans="1:54" ht="15.75" customHeight="1" x14ac:dyDescent="0.2">
      <c r="A113" s="1">
        <f t="shared" ref="A113:A114" si="1762">A112</f>
        <v>0</v>
      </c>
      <c r="B113" s="313"/>
      <c r="C113" s="314"/>
      <c r="D113" s="314"/>
      <c r="E113" s="314"/>
      <c r="F113" s="31"/>
      <c r="G113" s="183"/>
      <c r="H113" s="123">
        <f t="shared" ref="H113" si="1763">IF($B109=$B103,H107+F113,$F113)</f>
        <v>0</v>
      </c>
      <c r="I113" s="165">
        <f t="shared" si="1702"/>
        <v>0</v>
      </c>
      <c r="J113" s="141">
        <f t="shared" ref="J113" si="1764">IF($H112=0,0,IF($B103=$B109,IF($H114&gt;0,$H114+J107,K109+J107),IF($H114&gt;0,$H114,K109)))</f>
        <v>0</v>
      </c>
      <c r="K113" s="7">
        <f t="shared" si="1747"/>
        <v>0</v>
      </c>
      <c r="L113" s="6"/>
      <c r="M113" s="6"/>
      <c r="N113" s="6"/>
      <c r="O113" s="6"/>
      <c r="P113" s="26"/>
      <c r="Q113" s="29"/>
      <c r="R113" s="23"/>
      <c r="S113" s="141">
        <f t="shared" ref="S113" si="1765">IF($H112=0,0,IF($B103=$B109,IF($H114&gt;0,$H114+S107,T109+S107),IF($H114&gt;0,$H114,T109)))</f>
        <v>0</v>
      </c>
      <c r="T113" s="7">
        <f t="shared" si="1750"/>
        <v>0</v>
      </c>
      <c r="U113" s="6"/>
      <c r="V113" s="6"/>
      <c r="W113" s="6"/>
      <c r="X113" s="6"/>
      <c r="Y113" s="26"/>
      <c r="Z113" s="29"/>
      <c r="AA113" s="23"/>
      <c r="AB113" s="141">
        <f t="shared" ref="AB113" si="1766">IF($H112=0,0,IF($B103=$B109,IF($H114&gt;0,$H114+AB107,AC109+AB107),IF($H114&gt;0,$H114,AC109)))</f>
        <v>0</v>
      </c>
      <c r="AC113" s="7">
        <f t="shared" si="1753"/>
        <v>0</v>
      </c>
      <c r="AD113" s="6"/>
      <c r="AE113" s="6"/>
      <c r="AF113" s="6"/>
      <c r="AG113" s="6"/>
      <c r="AH113" s="26"/>
      <c r="AI113" s="29"/>
      <c r="AJ113" s="23"/>
      <c r="AK113" s="141">
        <f t="shared" ref="AK113" si="1767">IF($H112=0,0,IF($B103=$B109,IF($H114&gt;0,$H114+AK107,AL109+AK107),IF($H114&gt;0,$H114,AL109)))</f>
        <v>0</v>
      </c>
      <c r="AL113" s="7">
        <f t="shared" si="1756"/>
        <v>0</v>
      </c>
      <c r="AM113" s="6"/>
      <c r="AN113" s="6"/>
      <c r="AO113" s="6"/>
      <c r="AP113" s="6"/>
      <c r="AQ113" s="26"/>
      <c r="AR113" s="29"/>
      <c r="AS113" s="23"/>
      <c r="AT113" s="141">
        <f t="shared" ref="AT113" si="1768">IF($H112=0,0,IF($B103=$B109,IF($H114&gt;0,$H114+AT107,AU109+AT107),IF($H114&gt;0,$H114,AU109)))</f>
        <v>0</v>
      </c>
      <c r="AU113" s="7">
        <f t="shared" si="1759"/>
        <v>0</v>
      </c>
      <c r="AV113" s="6"/>
      <c r="AW113" s="6"/>
      <c r="AX113" s="6"/>
      <c r="AY113" s="6"/>
      <c r="AZ113" s="26"/>
      <c r="BA113" s="29"/>
      <c r="BB113" s="23"/>
    </row>
    <row r="114" spans="1:54" ht="18.75" customHeight="1" thickBot="1" x14ac:dyDescent="0.25">
      <c r="A114" s="1">
        <f t="shared" si="1762"/>
        <v>0</v>
      </c>
      <c r="B114" s="323" t="str">
        <f>IF(B109="",Wydruk!$AE$6,IF(J110=0,Wydruk!$AE$7,IF(AND(G110&lt;G111,B109&lt;&gt;$B115),Wydruk!$AE$13,IF(AND($B109=$B103,$B109&lt;&gt;$B115),IF(OR(OR(J114&lt;4,J114&gt;5),OR(S114&lt;4,S114&gt;5),OR(AB114&lt;4,AB114&gt;5),OR(AK114&lt;4,AK114&gt;5),OR(AND(AT114&lt;4,AT114&gt;0),AT114&gt;5)),Wydruk!$AE$8,Wydruk!$AE$9),IF($B109=$B115,IF($F113&lt;&gt;0,Wydruk!$AE$12,Wydruk!$AE$10),IF(OR(OR(J110&lt;4,J110&gt;5),OR(S110&lt;4,S110&gt;5),OR(AB110&lt;4,AB110&gt;5),OR(AK110&lt;4,AK110&gt;5),OR(AND(AT110&lt;4,AT110&gt;0),AT110&gt;5)),Wydruk!$AE$8,Wydruk!$AE$11))))))</f>
        <v>Uzupełnij liczby godzin tygodniowego planu</v>
      </c>
      <c r="C114" s="324"/>
      <c r="D114" s="324"/>
      <c r="E114" s="324"/>
      <c r="F114" s="173">
        <f>kwiecień!F114</f>
        <v>0</v>
      </c>
      <c r="G114" s="184">
        <f>kwiecień!G114</f>
        <v>0</v>
      </c>
      <c r="H114" s="191">
        <f t="shared" ref="H114" si="1769">IF(OR($G114=0,$F114=0,$G114="",$F114=""),0,$G114/$F114)</f>
        <v>0</v>
      </c>
      <c r="I114" s="193"/>
      <c r="J114" s="176">
        <f t="shared" ref="J114" si="1770">IF($B103=$B109,IF(L109+L104&gt;0,1,0)+IF(M109+M104&gt;0,1,0)+IF(N109+N104&gt;0,1,0)+IF(O109+O104&gt;0,1,0)+IF(P109+P104&gt;0,1,0)+IF(Q109+Q104&gt;0,1,0)+IF(R109+R104&gt;0,1,0),J110)</f>
        <v>0</v>
      </c>
      <c r="K114" s="133">
        <f t="shared" ref="K114" si="1771">IF(OR($B109=$B115,J114=0,(K110-Q114+O114)&lt;=0),0,(K110-Q114+O114)/J114)</f>
        <v>0</v>
      </c>
      <c r="L114" s="137">
        <f t="shared" ref="L114" si="1772">IF(K114*(7-J111)&lt;=0,0,K114*(7-J111))</f>
        <v>0</v>
      </c>
      <c r="M114" s="311">
        <f t="shared" ref="M114" si="1773">ROUND(IF(OR(K111-K114*(7-J111)+P114&lt;0,$B109=$B115,K114&lt;=0,K111=0),0,IF(K111-K114*(7-J111)+P114&gt;Q114-O114+P114,Q114-O114+P114,K111-K114*(7-J111)+P114)),1)</f>
        <v>0</v>
      </c>
      <c r="N114" s="312"/>
      <c r="O114" s="139">
        <f t="shared" ref="O114" si="1774">IF(OR($B109=$B115,J110=0),0,IF($B109=$B103,J109,$F109))</f>
        <v>0</v>
      </c>
      <c r="P114" s="30">
        <f t="shared" ref="P114" si="1775">IF(OR($B109=$B115,J114=0),0,$G111-$G110)</f>
        <v>0</v>
      </c>
      <c r="Q114" s="134">
        <f t="shared" ref="Q114" si="1776">IF(OR($B109=$B115,J114=0),0,J113)</f>
        <v>0</v>
      </c>
      <c r="R114" s="138">
        <f t="shared" ref="R114" si="1777">IF($B109=$B115,0,K111)</f>
        <v>0</v>
      </c>
      <c r="S114" s="176">
        <f t="shared" ref="S114" si="1778">IF($B103=$B109,IF(U109+U104&gt;0,1,0)+IF(V109+V104&gt;0,1,0)+IF(W109+W104&gt;0,1,0)+IF(X109+X104&gt;0,1,0)+IF(Y109+Y104&gt;0,1,0)+IF(Z109+Z104&gt;0,1,0)+IF(AA109+AA104&gt;0,1,0),S110)</f>
        <v>0</v>
      </c>
      <c r="T114" s="133">
        <f t="shared" ref="T114" si="1779">IF(OR($B109=$B115,S114=0,(T110-Z114+X114)&lt;=0),0,(T110-Z114+X114)/S114)</f>
        <v>0</v>
      </c>
      <c r="U114" s="137">
        <f t="shared" ref="U114" si="1780">IF(T114*(7-S111)&lt;=0,0,T114*(7-S111))</f>
        <v>0</v>
      </c>
      <c r="V114" s="311">
        <f t="shared" ref="V114" si="1781">ROUND(IF(OR(T111-T114*(7-S111)+Y114&lt;0,$B109=$B115,T114&lt;=0,T111=0),0,IF(T111-T114*(7-S111)+Y114&gt;Z114-X114+Y114,Z114-X114+Y114,T111-T114*(7-S111)+Y114)),1)</f>
        <v>0</v>
      </c>
      <c r="W114" s="312"/>
      <c r="X114" s="139">
        <f t="shared" ref="X114" si="1782">IF(OR($B109=$B115,S110=0),0,IF($B109=$B103,S109,$F109))</f>
        <v>0</v>
      </c>
      <c r="Y114" s="30">
        <f t="shared" ref="Y114" si="1783">IF(OR($B109=$B115,S114=0),0,$G111-$G110)</f>
        <v>0</v>
      </c>
      <c r="Z114" s="134">
        <f t="shared" ref="Z114" si="1784">IF(OR($B109=$B115,S114=0),0,S113)</f>
        <v>0</v>
      </c>
      <c r="AA114" s="138">
        <f t="shared" ref="AA114" si="1785">IF($B109=$B115,0,T111)</f>
        <v>0</v>
      </c>
      <c r="AB114" s="176">
        <f t="shared" ref="AB114" si="1786">IF($B103=$B109,IF(AD109+AD104&gt;0,1,0)+IF(AE109+AE104&gt;0,1,0)+IF(AF109+AF104&gt;0,1,0)+IF(AG109+AG104&gt;0,1,0)+IF(AH109+AH104&gt;0,1,0)+IF(AI109+AI104&gt;0,1,0)+IF(AJ109+AJ104&gt;0,1,0),AB110)</f>
        <v>0</v>
      </c>
      <c r="AC114" s="133">
        <f t="shared" ref="AC114" si="1787">IF(OR($B109=$B115,AB114=0,(AC110-AI114+AG114)&lt;=0),0,(AC110-AI114+AG114)/AB114)</f>
        <v>0</v>
      </c>
      <c r="AD114" s="137">
        <f t="shared" ref="AD114" si="1788">IF(AC114*(7-AB111)&lt;=0,0,AC114*(7-AB111))</f>
        <v>0</v>
      </c>
      <c r="AE114" s="311">
        <f t="shared" ref="AE114" si="1789">ROUND(IF(OR(AC111-AC114*(7-AB111)+AH114&lt;0,$B109=$B115,AC114&lt;=0,AC111=0),0,IF(AC111-AC114*(7-AB111)+AH114&gt;AI114-AG114+AH114,AI114-AG114+AH114,AC111-AC114*(7-AB111)+AH114)),1)</f>
        <v>0</v>
      </c>
      <c r="AF114" s="312"/>
      <c r="AG114" s="139">
        <f t="shared" ref="AG114" si="1790">IF(OR($B109=$B115,AB110=0),0,IF($B109=$B103,AB109,$F109))</f>
        <v>0</v>
      </c>
      <c r="AH114" s="30">
        <f t="shared" ref="AH114" si="1791">IF(OR($B109=$B115,AB114=0),0,$G111-$G110)</f>
        <v>0</v>
      </c>
      <c r="AI114" s="134">
        <f t="shared" ref="AI114" si="1792">IF(OR($B109=$B115,AB114=0),0,AB113)</f>
        <v>0</v>
      </c>
      <c r="AJ114" s="138">
        <f t="shared" ref="AJ114" si="1793">IF($B109=$B115,0,AC111)</f>
        <v>0</v>
      </c>
      <c r="AK114" s="176">
        <f t="shared" ref="AK114" si="1794">IF($B103=$B109,IF(AM109+AM104&gt;0,1,0)+IF(AN109+AN104&gt;0,1,0)+IF(AO109+AO104&gt;0,1,0)+IF(AP109+AP104&gt;0,1,0)+IF(AQ109+AQ104&gt;0,1,0)+IF(AR109+AR104&gt;0,1,0)+IF(AS109+AS104&gt;0,1,0),AK110)</f>
        <v>0</v>
      </c>
      <c r="AL114" s="133">
        <f t="shared" ref="AL114" si="1795">IF(OR($B109=$B115,AK114=0,(AL110-AR114+AP114)&lt;=0),0,(AL110-AR114+AP114)/AK114)</f>
        <v>0</v>
      </c>
      <c r="AM114" s="137">
        <f t="shared" ref="AM114" si="1796">IF(AL114*(7-AK111)&lt;=0,0,AL114*(7-AK111))</f>
        <v>0</v>
      </c>
      <c r="AN114" s="311">
        <f t="shared" ref="AN114" si="1797">ROUND(IF(OR(AL111-AL114*(7-AK111)+AQ114&lt;0,$B109=$B115,AL114&lt;=0,AL111=0),0,IF(AL111-AL114*(7-AK111)+AQ114&gt;AR114-AP114+AQ114,AR114-AP114+AQ114,AL111-AL114*(7-AK111)+AQ114)),1)</f>
        <v>0</v>
      </c>
      <c r="AO114" s="312"/>
      <c r="AP114" s="139">
        <f t="shared" ref="AP114" si="1798">IF(OR($B109=$B115,AK110=0),0,IF($B109=$B103,AK109,$F109))</f>
        <v>0</v>
      </c>
      <c r="AQ114" s="30">
        <f t="shared" ref="AQ114" si="1799">IF(OR($B109=$B115,AK114=0),0,$G111-$G110)</f>
        <v>0</v>
      </c>
      <c r="AR114" s="134">
        <f t="shared" ref="AR114" si="1800">IF(OR($B109=$B115,AK114=0),0,AK113)</f>
        <v>0</v>
      </c>
      <c r="AS114" s="138">
        <f t="shared" ref="AS114" si="1801">IF($B109=$B115,0,AL111)</f>
        <v>0</v>
      </c>
      <c r="AT114" s="176">
        <f t="shared" ref="AT114" si="1802">IF($B103=$B109,IF(AV109+AV104&gt;0,1,0)+IF(AW109+AW104&gt;0,1,0)+IF(AX109+AX104&gt;0,1,0)+IF(AY109+AY104&gt;0,1,0)+IF(AZ109+AZ104&gt;0,1,0)+IF(BA109+BA104&gt;0,1,0)+IF(BB109+BB104&gt;0,1,0),AT110)</f>
        <v>0</v>
      </c>
      <c r="AU114" s="133">
        <f t="shared" ref="AU114" si="1803">IF(OR($B109=$B115,AT114=0,(AU110-BA114+AY114)&lt;=0),0,(AU110-BA114+AY114)/AT114)</f>
        <v>0</v>
      </c>
      <c r="AV114" s="137">
        <f t="shared" ref="AV114" si="1804">IF(AU114*(7-AT111)&lt;=0,0,AU114*(7-AT111))</f>
        <v>0</v>
      </c>
      <c r="AW114" s="311">
        <f t="shared" ref="AW114" si="1805">ROUND(IF(OR(AU111-AU114*(7-AT111)+AZ114&lt;0,$B109=$B115,AU114&lt;=0,AU111=0),0,IF(AU111-AU114*(7-AT111)+AZ114&gt;BA114-AY114+AZ114,BA114-AY114+AZ114,AU111-AU114*(7-AT111)+AZ114)),1)</f>
        <v>0</v>
      </c>
      <c r="AX114" s="312"/>
      <c r="AY114" s="139">
        <f t="shared" ref="AY114" si="1806">IF(OR($B109=$B115,AT110=0),0,IF($B109=$B103,AT109,$F109))</f>
        <v>0</v>
      </c>
      <c r="AZ114" s="30">
        <f t="shared" ref="AZ114" si="1807">IF(OR($B109=$B115,AT114=0),0,$G111-$G110)</f>
        <v>0</v>
      </c>
      <c r="BA114" s="134">
        <f t="shared" ref="BA114" si="1808">IF(OR($B109=$B115,AT114=0),0,AT113)</f>
        <v>0</v>
      </c>
      <c r="BB114" s="138">
        <f t="shared" ref="BB114" si="1809">IF($B109=$B115,0,AU111)</f>
        <v>0</v>
      </c>
    </row>
    <row r="115" spans="1:54" ht="15.75" x14ac:dyDescent="0.2">
      <c r="A115" s="1">
        <f t="shared" ref="A115" si="1810">IF(B115="","1. Niewypełnione",B115)</f>
        <v>0</v>
      </c>
      <c r="B115" s="320">
        <f>kwiecień!B115</f>
        <v>0</v>
      </c>
      <c r="C115" s="321">
        <f>kwiecień!C115</f>
        <v>0</v>
      </c>
      <c r="D115" s="321">
        <f>kwiecień!D115</f>
        <v>0</v>
      </c>
      <c r="E115" s="321">
        <f>kwiecień!E115</f>
        <v>0</v>
      </c>
      <c r="F115" s="177">
        <f>kwiecień!F115</f>
        <v>18</v>
      </c>
      <c r="G115" s="185">
        <f>kwiecień!G115</f>
        <v>18</v>
      </c>
      <c r="H115" s="177"/>
      <c r="I115" s="192">
        <f t="shared" ref="I115:I119" si="1811">K115+T115+AC115+AL115+AU115</f>
        <v>0</v>
      </c>
      <c r="J115" s="186">
        <f t="shared" ref="J115" si="1812">IF(OR($B115=$B121,J118=0),0,ROUND((K116+P120)/J118,0))</f>
        <v>0</v>
      </c>
      <c r="K115" s="51">
        <f t="shared" ref="K115:K116" si="1813">SUM(L115:R115)</f>
        <v>0</v>
      </c>
      <c r="L115" s="52">
        <f>kwiecień!L115</f>
        <v>0</v>
      </c>
      <c r="M115" s="52">
        <f>kwiecień!M115</f>
        <v>0</v>
      </c>
      <c r="N115" s="52">
        <f>kwiecień!N115</f>
        <v>0</v>
      </c>
      <c r="O115" s="52">
        <f>kwiecień!O115</f>
        <v>0</v>
      </c>
      <c r="P115" s="53">
        <f>kwiecień!P115</f>
        <v>0</v>
      </c>
      <c r="Q115" s="54">
        <f>kwiecień!Q115</f>
        <v>0</v>
      </c>
      <c r="R115" s="55">
        <f>kwiecień!R115</f>
        <v>0</v>
      </c>
      <c r="S115" s="188">
        <f t="shared" ref="S115" si="1814">IF(OR($B115=$B121,S118=0),0,ROUND((T116+Y120)/S118,0))</f>
        <v>0</v>
      </c>
      <c r="T115" s="51">
        <f t="shared" ref="T115:T116" si="1815">SUM(U115:AA115)</f>
        <v>0</v>
      </c>
      <c r="U115" s="52">
        <f>kwiecień!U115</f>
        <v>0</v>
      </c>
      <c r="V115" s="52">
        <f>kwiecień!V115</f>
        <v>0</v>
      </c>
      <c r="W115" s="52">
        <f>kwiecień!W115</f>
        <v>0</v>
      </c>
      <c r="X115" s="52">
        <f>kwiecień!X115</f>
        <v>0</v>
      </c>
      <c r="Y115" s="53">
        <f>kwiecień!Y115</f>
        <v>0</v>
      </c>
      <c r="Z115" s="54">
        <f>kwiecień!Z115</f>
        <v>0</v>
      </c>
      <c r="AA115" s="55">
        <f>kwiecień!AA115</f>
        <v>0</v>
      </c>
      <c r="AB115" s="188">
        <f t="shared" ref="AB115" si="1816">IF(OR($B115=$B121,AB118=0),0,ROUND((AC116+AH120)/AB118,0))</f>
        <v>0</v>
      </c>
      <c r="AC115" s="51">
        <f t="shared" ref="AC115:AC116" si="1817">SUM(AD115:AJ115)</f>
        <v>0</v>
      </c>
      <c r="AD115" s="52">
        <f>kwiecień!AD115</f>
        <v>0</v>
      </c>
      <c r="AE115" s="52">
        <f>kwiecień!AE115</f>
        <v>0</v>
      </c>
      <c r="AF115" s="52">
        <f>kwiecień!AF115</f>
        <v>0</v>
      </c>
      <c r="AG115" s="52">
        <f>kwiecień!AG115</f>
        <v>0</v>
      </c>
      <c r="AH115" s="53">
        <f>kwiecień!AH115</f>
        <v>0</v>
      </c>
      <c r="AI115" s="54">
        <f>kwiecień!AI115</f>
        <v>0</v>
      </c>
      <c r="AJ115" s="55">
        <f>kwiecień!AJ115</f>
        <v>0</v>
      </c>
      <c r="AK115" s="188">
        <f t="shared" ref="AK115" si="1818">IF(OR($B115=$B121,AK118=0),0,ROUND((AL116+AQ120)/AK118,0))</f>
        <v>0</v>
      </c>
      <c r="AL115" s="51">
        <f t="shared" ref="AL115:AL116" si="1819">SUM(AM115:AS115)</f>
        <v>0</v>
      </c>
      <c r="AM115" s="52">
        <f>kwiecień!AM115</f>
        <v>0</v>
      </c>
      <c r="AN115" s="52">
        <f>kwiecień!AN115</f>
        <v>0</v>
      </c>
      <c r="AO115" s="52">
        <f>kwiecień!AO115</f>
        <v>0</v>
      </c>
      <c r="AP115" s="52">
        <f>kwiecień!AP115</f>
        <v>0</v>
      </c>
      <c r="AQ115" s="53">
        <f>kwiecień!AQ115</f>
        <v>0</v>
      </c>
      <c r="AR115" s="54">
        <f>kwiecień!AR115</f>
        <v>0</v>
      </c>
      <c r="AS115" s="55">
        <f>kwiecień!AS115</f>
        <v>0</v>
      </c>
      <c r="AT115" s="188">
        <f t="shared" ref="AT115" si="1820">IF(OR($B115=$B121,AT118=0),0,ROUND((AU116+AZ120)/AT118,0))</f>
        <v>0</v>
      </c>
      <c r="AU115" s="51">
        <f t="shared" ref="AU115:AU116" si="1821">SUM(AV115:BB115)</f>
        <v>0</v>
      </c>
      <c r="AV115" s="52">
        <f t="shared" ref="AV115" si="1822">IF(SUM($AM$9:$AS$9)=SUM($AV$9:$BB$9),AM115,IF(AND(SUM($AV$9:$BB$9)&gt;42,SUM($AV$9:$BB$9)&lt;49),AM115,0))</f>
        <v>0</v>
      </c>
      <c r="AW115" s="52">
        <f t="shared" ref="AW115" si="1823">IF(SUM($AM$9:$AS$9)=SUM($AV$9:$BB$9),AN115,IF(AND(SUM($AV$9:$BB$9)&gt;42,SUM($AV$9:$BB$9)&lt;49),AN115,0))</f>
        <v>0</v>
      </c>
      <c r="AX115" s="52">
        <f t="shared" ref="AX115" si="1824">IF(SUM($AM$9:$AS$9)=SUM($AV$9:$BB$9),AO115,IF(AND(SUM($AV$9:$BB$9)&gt;42,SUM($AV$9:$BB$9)&lt;49),AO115,0))</f>
        <v>0</v>
      </c>
      <c r="AY115" s="52">
        <f t="shared" ref="AY115" si="1825">IF(SUM($AM$9:$AS$9)=SUM($AV$9:$BB$9),AP115,IF(AND(SUM($AV$9:$BB$9)&gt;42,SUM($AV$9:$BB$9)&lt;49),AP115,0))</f>
        <v>0</v>
      </c>
      <c r="AZ115" s="53">
        <f t="shared" ref="AZ115" si="1826">IF(SUM($AM$9:$AS$9)=SUM($AV$9:$BB$9),AQ115,IF(AND(SUM($AV$9:$BB$9)&gt;42,SUM($AV$9:$BB$9)&lt;49),AQ115,0))</f>
        <v>0</v>
      </c>
      <c r="BA115" s="54">
        <f t="shared" ref="BA115" si="1827">IF(SUM($AM$9:$AS$9)=SUM($AV$9:$BB$9),AR115,IF(AND(SUM($AV$9:$BB$9)&gt;42,SUM($AV$9:$BB$9)&lt;49),AR115,0))</f>
        <v>0</v>
      </c>
      <c r="BB115" s="55">
        <f t="shared" ref="BB115" si="1828">IF(SUM($AM$9:$AS$9)=SUM($AV$9:$BB$9),AS115,IF(AND(SUM($AV$9:$BB$9)&gt;42,SUM($AV$9:$BB$9)&lt;49),AS115,0))</f>
        <v>0</v>
      </c>
    </row>
    <row r="116" spans="1:54" ht="12.75" hidden="1" customHeight="1" x14ac:dyDescent="0.2">
      <c r="B116" s="93"/>
      <c r="C116" s="94"/>
      <c r="D116" s="95"/>
      <c r="E116" s="115"/>
      <c r="F116" s="140" t="b">
        <f t="shared" ref="F116" si="1829">IF($B109=$B115,OR(F110,G115&lt;F115),G115&lt;F115)</f>
        <v>0</v>
      </c>
      <c r="G116" s="189">
        <f t="shared" ref="G116" si="1830">IF(AND($B109=$B115,$B109&lt;&gt;"",$B109&lt;&gt;0),G115+G110,G115)</f>
        <v>18</v>
      </c>
      <c r="H116" s="120"/>
      <c r="I116" s="165">
        <f t="shared" si="1811"/>
        <v>0</v>
      </c>
      <c r="J116" s="194">
        <f t="shared" ref="J116" si="1831">7-COUNTIF(L115:R115,0)-COUNTIF(L115:R115,"")</f>
        <v>0</v>
      </c>
      <c r="K116" s="22">
        <f t="shared" si="1813"/>
        <v>0</v>
      </c>
      <c r="L116" s="35">
        <f t="shared" ref="L116:R116" si="1832">IF($B109=$B115,L115+L110,L115)</f>
        <v>0</v>
      </c>
      <c r="M116" s="35">
        <f t="shared" si="1832"/>
        <v>0</v>
      </c>
      <c r="N116" s="35">
        <f t="shared" si="1832"/>
        <v>0</v>
      </c>
      <c r="O116" s="35">
        <f t="shared" si="1832"/>
        <v>0</v>
      </c>
      <c r="P116" s="36">
        <f t="shared" si="1832"/>
        <v>0</v>
      </c>
      <c r="Q116" s="37">
        <f t="shared" si="1832"/>
        <v>0</v>
      </c>
      <c r="R116" s="38">
        <f t="shared" si="1832"/>
        <v>0</v>
      </c>
      <c r="S116" s="194">
        <f t="shared" ref="S116" si="1833">7-COUNTIF(U115:AA115,0)-COUNTIF(U115:AA115,"")</f>
        <v>0</v>
      </c>
      <c r="T116" s="22">
        <f t="shared" si="1815"/>
        <v>0</v>
      </c>
      <c r="U116" s="35">
        <f t="shared" ref="U116:AA116" si="1834">IF($B109=$B115,U115+U110,U115)</f>
        <v>0</v>
      </c>
      <c r="V116" s="35">
        <f t="shared" si="1834"/>
        <v>0</v>
      </c>
      <c r="W116" s="35">
        <f t="shared" si="1834"/>
        <v>0</v>
      </c>
      <c r="X116" s="35">
        <f t="shared" si="1834"/>
        <v>0</v>
      </c>
      <c r="Y116" s="36">
        <f t="shared" si="1834"/>
        <v>0</v>
      </c>
      <c r="Z116" s="37">
        <f t="shared" si="1834"/>
        <v>0</v>
      </c>
      <c r="AA116" s="38">
        <f t="shared" si="1834"/>
        <v>0</v>
      </c>
      <c r="AB116" s="194">
        <f t="shared" ref="AB116" si="1835">7-COUNTIF(AD115:AJ115,0)-COUNTIF(AD115:AJ115,"")</f>
        <v>0</v>
      </c>
      <c r="AC116" s="22">
        <f t="shared" si="1817"/>
        <v>0</v>
      </c>
      <c r="AD116" s="35">
        <f t="shared" ref="AD116:AJ116" si="1836">IF($B109=$B115,AD115+AD110,AD115)</f>
        <v>0</v>
      </c>
      <c r="AE116" s="35">
        <f t="shared" si="1836"/>
        <v>0</v>
      </c>
      <c r="AF116" s="35">
        <f t="shared" si="1836"/>
        <v>0</v>
      </c>
      <c r="AG116" s="35">
        <f t="shared" si="1836"/>
        <v>0</v>
      </c>
      <c r="AH116" s="36">
        <f t="shared" si="1836"/>
        <v>0</v>
      </c>
      <c r="AI116" s="37">
        <f t="shared" si="1836"/>
        <v>0</v>
      </c>
      <c r="AJ116" s="38">
        <f t="shared" si="1836"/>
        <v>0</v>
      </c>
      <c r="AK116" s="194">
        <f t="shared" ref="AK116" si="1837">7-COUNTIF(AM115:AS115,0)-COUNTIF(AM115:AS115,"")</f>
        <v>0</v>
      </c>
      <c r="AL116" s="22">
        <f t="shared" si="1819"/>
        <v>0</v>
      </c>
      <c r="AM116" s="35">
        <f t="shared" ref="AM116:AS116" si="1838">IF($B109=$B115,AM115+AM110,AM115)</f>
        <v>0</v>
      </c>
      <c r="AN116" s="35">
        <f t="shared" si="1838"/>
        <v>0</v>
      </c>
      <c r="AO116" s="35">
        <f t="shared" si="1838"/>
        <v>0</v>
      </c>
      <c r="AP116" s="35">
        <f t="shared" si="1838"/>
        <v>0</v>
      </c>
      <c r="AQ116" s="36">
        <f t="shared" si="1838"/>
        <v>0</v>
      </c>
      <c r="AR116" s="37">
        <f t="shared" si="1838"/>
        <v>0</v>
      </c>
      <c r="AS116" s="38">
        <f t="shared" si="1838"/>
        <v>0</v>
      </c>
      <c r="AT116" s="194">
        <f t="shared" ref="AT116" si="1839">7-COUNTIF(AV115:BB115,0)-COUNTIF(AV115:BB115,"")</f>
        <v>0</v>
      </c>
      <c r="AU116" s="22">
        <f t="shared" si="1821"/>
        <v>0</v>
      </c>
      <c r="AV116" s="35">
        <f t="shared" ref="AV116:BB116" si="1840">IF($B109=$B115,AV115+AV110,AV115)</f>
        <v>0</v>
      </c>
      <c r="AW116" s="35">
        <f t="shared" si="1840"/>
        <v>0</v>
      </c>
      <c r="AX116" s="35">
        <f t="shared" si="1840"/>
        <v>0</v>
      </c>
      <c r="AY116" s="35">
        <f t="shared" si="1840"/>
        <v>0</v>
      </c>
      <c r="AZ116" s="36">
        <f t="shared" si="1840"/>
        <v>0</v>
      </c>
      <c r="BA116" s="37">
        <f t="shared" si="1840"/>
        <v>0</v>
      </c>
      <c r="BB116" s="38">
        <f t="shared" si="1840"/>
        <v>0</v>
      </c>
    </row>
    <row r="117" spans="1:54" ht="15" hidden="1" customHeight="1" x14ac:dyDescent="0.2">
      <c r="B117" s="116"/>
      <c r="C117" s="117"/>
      <c r="D117" s="118"/>
      <c r="E117" s="119"/>
      <c r="F117" s="92"/>
      <c r="G117" s="190">
        <f t="shared" ref="G117" si="1841">IF(AND($B109=$B115,$B109&lt;&gt;"",$B109&lt;&gt;0),F115+G111,F115)</f>
        <v>18</v>
      </c>
      <c r="H117" s="121"/>
      <c r="I117" s="165">
        <f t="shared" si="1811"/>
        <v>0</v>
      </c>
      <c r="J117" s="195">
        <f t="shared" ref="J117" si="1842">IF($B115=$B109,COUNTIF(L117:R117,0),COUNTIF(L118:R118,0)+COUNTIF(L118:R118,""))</f>
        <v>7</v>
      </c>
      <c r="K117" s="39">
        <f t="shared" ref="K117:R117" si="1843">IF($B109=$B115,K118+K111,K118)</f>
        <v>0</v>
      </c>
      <c r="L117" s="40">
        <f t="shared" si="1843"/>
        <v>0</v>
      </c>
      <c r="M117" s="40">
        <f t="shared" si="1843"/>
        <v>0</v>
      </c>
      <c r="N117" s="40">
        <f t="shared" si="1843"/>
        <v>0</v>
      </c>
      <c r="O117" s="40">
        <f t="shared" si="1843"/>
        <v>0</v>
      </c>
      <c r="P117" s="41">
        <f t="shared" si="1843"/>
        <v>0</v>
      </c>
      <c r="Q117" s="42">
        <f t="shared" si="1843"/>
        <v>0</v>
      </c>
      <c r="R117" s="43">
        <f t="shared" si="1843"/>
        <v>0</v>
      </c>
      <c r="S117" s="195">
        <f t="shared" ref="S117" si="1844">IF($B115=$B109,COUNTIF(U117:AA117,0),COUNTIF(U118:AA118,0)+COUNTIF(U118:AA118,""))</f>
        <v>7</v>
      </c>
      <c r="T117" s="39">
        <f t="shared" ref="T117:AA117" si="1845">IF($B109=$B115,T118+T111,T118)</f>
        <v>0</v>
      </c>
      <c r="U117" s="40">
        <f t="shared" si="1845"/>
        <v>0</v>
      </c>
      <c r="V117" s="40">
        <f t="shared" si="1845"/>
        <v>0</v>
      </c>
      <c r="W117" s="40">
        <f t="shared" si="1845"/>
        <v>0</v>
      </c>
      <c r="X117" s="40">
        <f t="shared" si="1845"/>
        <v>0</v>
      </c>
      <c r="Y117" s="41">
        <f t="shared" si="1845"/>
        <v>0</v>
      </c>
      <c r="Z117" s="42">
        <f t="shared" si="1845"/>
        <v>0</v>
      </c>
      <c r="AA117" s="43">
        <f t="shared" si="1845"/>
        <v>0</v>
      </c>
      <c r="AB117" s="195">
        <f t="shared" ref="AB117" si="1846">IF($B115=$B109,COUNTIF(AD117:AJ117,0),COUNTIF(AD118:AJ118,0)+COUNTIF(AD118:AJ118,""))</f>
        <v>7</v>
      </c>
      <c r="AC117" s="39">
        <f t="shared" ref="AC117:AJ117" si="1847">IF($B109=$B115,AC118+AC111,AC118)</f>
        <v>0</v>
      </c>
      <c r="AD117" s="40">
        <f t="shared" si="1847"/>
        <v>0</v>
      </c>
      <c r="AE117" s="40">
        <f t="shared" si="1847"/>
        <v>0</v>
      </c>
      <c r="AF117" s="40">
        <f t="shared" si="1847"/>
        <v>0</v>
      </c>
      <c r="AG117" s="40">
        <f t="shared" si="1847"/>
        <v>0</v>
      </c>
      <c r="AH117" s="41">
        <f t="shared" si="1847"/>
        <v>0</v>
      </c>
      <c r="AI117" s="42">
        <f t="shared" si="1847"/>
        <v>0</v>
      </c>
      <c r="AJ117" s="43">
        <f t="shared" si="1847"/>
        <v>0</v>
      </c>
      <c r="AK117" s="195">
        <f t="shared" ref="AK117" si="1848">IF($B115=$B109,COUNTIF(AM117:AS117,0),COUNTIF(AM118:AS118,0)+COUNTIF(AM118:AS118,""))</f>
        <v>7</v>
      </c>
      <c r="AL117" s="39">
        <f t="shared" ref="AL117:AS117" si="1849">IF($B109=$B115,AL118+AL111,AL118)</f>
        <v>0</v>
      </c>
      <c r="AM117" s="40">
        <f t="shared" si="1849"/>
        <v>0</v>
      </c>
      <c r="AN117" s="40">
        <f t="shared" si="1849"/>
        <v>0</v>
      </c>
      <c r="AO117" s="40">
        <f t="shared" si="1849"/>
        <v>0</v>
      </c>
      <c r="AP117" s="40">
        <f t="shared" si="1849"/>
        <v>0</v>
      </c>
      <c r="AQ117" s="41">
        <f t="shared" si="1849"/>
        <v>0</v>
      </c>
      <c r="AR117" s="42">
        <f t="shared" si="1849"/>
        <v>0</v>
      </c>
      <c r="AS117" s="43">
        <f t="shared" si="1849"/>
        <v>0</v>
      </c>
      <c r="AT117" s="195">
        <f t="shared" ref="AT117" si="1850">IF($B115=$B109,COUNTIF(AV117:BB117,0),COUNTIF(AV118:BB118,0)+COUNTIF(AV118:BB118,""))</f>
        <v>7</v>
      </c>
      <c r="AU117" s="39">
        <f t="shared" ref="AU117:BB117" si="1851">IF($B109=$B115,AU118+AU111,AU118)</f>
        <v>0</v>
      </c>
      <c r="AV117" s="40">
        <f t="shared" si="1851"/>
        <v>0</v>
      </c>
      <c r="AW117" s="40">
        <f t="shared" si="1851"/>
        <v>0</v>
      </c>
      <c r="AX117" s="40">
        <f t="shared" si="1851"/>
        <v>0</v>
      </c>
      <c r="AY117" s="40">
        <f t="shared" si="1851"/>
        <v>0</v>
      </c>
      <c r="AZ117" s="41">
        <f t="shared" si="1851"/>
        <v>0</v>
      </c>
      <c r="BA117" s="42">
        <f t="shared" si="1851"/>
        <v>0</v>
      </c>
      <c r="BB117" s="43">
        <f t="shared" si="1851"/>
        <v>0</v>
      </c>
    </row>
    <row r="118" spans="1:54" ht="15.75" customHeight="1" x14ac:dyDescent="0.2">
      <c r="A118" s="1">
        <f t="shared" ref="A118" si="1852">A115</f>
        <v>0</v>
      </c>
      <c r="B118" s="313">
        <f t="shared" ref="B118" si="1853">B112+1</f>
        <v>17</v>
      </c>
      <c r="C118" s="314"/>
      <c r="D118" s="314"/>
      <c r="E118" s="314"/>
      <c r="F118" s="31"/>
      <c r="G118" s="183"/>
      <c r="H118" s="122">
        <f t="shared" ref="H118" si="1854">5-COUNTIF(AU115,0)-COUNTIF(AL115,0)-COUNTIF(AC115,0)-COUNTIF(T115,0)-COUNTIF(K115,0)</f>
        <v>0</v>
      </c>
      <c r="I118" s="165">
        <f t="shared" si="1811"/>
        <v>0</v>
      </c>
      <c r="J118" s="187">
        <f t="shared" ref="J118" si="1855">IF($B115=$B109,J112+IF($F115&lt;&gt;$G115,(K115+$G117-$G116)/$F115,K115/$F115),IF($F115&lt;&gt;G115,(K115+$G117-$G116)/$F115,K115/$F115))</f>
        <v>0</v>
      </c>
      <c r="K118" s="7">
        <f t="shared" ref="K118:K119" si="1856">SUM(L118:R118)</f>
        <v>0</v>
      </c>
      <c r="L118" s="26">
        <f t="shared" ref="L118:R118" si="1857">L115</f>
        <v>0</v>
      </c>
      <c r="M118" s="26">
        <f t="shared" si="1857"/>
        <v>0</v>
      </c>
      <c r="N118" s="26">
        <f t="shared" si="1857"/>
        <v>0</v>
      </c>
      <c r="O118" s="26">
        <f t="shared" si="1857"/>
        <v>0</v>
      </c>
      <c r="P118" s="26">
        <f t="shared" si="1857"/>
        <v>0</v>
      </c>
      <c r="Q118" s="29">
        <f t="shared" si="1857"/>
        <v>0</v>
      </c>
      <c r="R118" s="23">
        <f t="shared" si="1857"/>
        <v>0</v>
      </c>
      <c r="S118" s="187">
        <f t="shared" ref="S118" si="1858">IF($B115=$B109,S112+IF($F115&lt;&gt;$G115,(T115+$G117-$G116)/$F115,T115/$F115),IF($F115&lt;&gt;P115,(T115+$G117-$G116)/$F115,T115/$F115))</f>
        <v>0</v>
      </c>
      <c r="T118" s="7">
        <f t="shared" ref="T118:T119" si="1859">SUM(U118:AA118)</f>
        <v>0</v>
      </c>
      <c r="U118" s="26">
        <f t="shared" ref="U118:AA118" si="1860">U115</f>
        <v>0</v>
      </c>
      <c r="V118" s="26">
        <f t="shared" si="1860"/>
        <v>0</v>
      </c>
      <c r="W118" s="26">
        <f t="shared" si="1860"/>
        <v>0</v>
      </c>
      <c r="X118" s="26">
        <f t="shared" si="1860"/>
        <v>0</v>
      </c>
      <c r="Y118" s="113">
        <f t="shared" si="1860"/>
        <v>0</v>
      </c>
      <c r="Z118" s="29">
        <f t="shared" si="1860"/>
        <v>0</v>
      </c>
      <c r="AA118" s="23">
        <f t="shared" si="1860"/>
        <v>0</v>
      </c>
      <c r="AB118" s="187">
        <f t="shared" ref="AB118" si="1861">IF($B115=$B109,AB112+IF($F115&lt;&gt;$G115,(AC115+$G117-$G116)/$F115,AC115/$F115),IF($F115&lt;&gt;Y115,(AC115+$G117-$G116)/$F115,AC115/$F115))</f>
        <v>0</v>
      </c>
      <c r="AC118" s="7">
        <f t="shared" ref="AC118:AC119" si="1862">SUM(AD118:AJ118)</f>
        <v>0</v>
      </c>
      <c r="AD118" s="26">
        <f t="shared" ref="AD118:AJ118" si="1863">AD115</f>
        <v>0</v>
      </c>
      <c r="AE118" s="26">
        <f t="shared" si="1863"/>
        <v>0</v>
      </c>
      <c r="AF118" s="26">
        <f t="shared" si="1863"/>
        <v>0</v>
      </c>
      <c r="AG118" s="26">
        <f t="shared" si="1863"/>
        <v>0</v>
      </c>
      <c r="AH118" s="113">
        <f t="shared" si="1863"/>
        <v>0</v>
      </c>
      <c r="AI118" s="29">
        <f t="shared" si="1863"/>
        <v>0</v>
      </c>
      <c r="AJ118" s="23">
        <f t="shared" si="1863"/>
        <v>0</v>
      </c>
      <c r="AK118" s="187">
        <f t="shared" ref="AK118" si="1864">IF($B115=$B109,AK112+IF($F115&lt;&gt;$G115,(AL115+$G117-$G116)/$F115,AL115/$F115),IF($F115&lt;&gt;AH115,(AL115+$G117-$G116)/$F115,AL115/$F115))</f>
        <v>0</v>
      </c>
      <c r="AL118" s="7">
        <f t="shared" ref="AL118:AL119" si="1865">SUM(AM118:AS118)</f>
        <v>0</v>
      </c>
      <c r="AM118" s="26">
        <f t="shared" ref="AM118:AS118" si="1866">AM115</f>
        <v>0</v>
      </c>
      <c r="AN118" s="26">
        <f t="shared" si="1866"/>
        <v>0</v>
      </c>
      <c r="AO118" s="26">
        <f t="shared" si="1866"/>
        <v>0</v>
      </c>
      <c r="AP118" s="26">
        <f t="shared" si="1866"/>
        <v>0</v>
      </c>
      <c r="AQ118" s="113">
        <f t="shared" si="1866"/>
        <v>0</v>
      </c>
      <c r="AR118" s="29">
        <f t="shared" si="1866"/>
        <v>0</v>
      </c>
      <c r="AS118" s="23">
        <f t="shared" si="1866"/>
        <v>0</v>
      </c>
      <c r="AT118" s="187">
        <f t="shared" ref="AT118" si="1867">IF($B115=$B109,AT112+IF($F115&lt;&gt;$G115,(AU115+$G117-$G116)/$F115,AU115/$F115),IF($F115&lt;&gt;AQ115,(AU115+$G117-$G116)/$F115,AU115/$F115))</f>
        <v>0</v>
      </c>
      <c r="AU118" s="7">
        <f t="shared" ref="AU118:AU119" si="1868">SUM(AV118:BB118)</f>
        <v>0</v>
      </c>
      <c r="AV118" s="6">
        <f t="shared" ref="AV118" si="1869">IF(SUM($AM$9:$AS$9)=SUM($AV$9:$BB$9),AV115,IF(AND(SUM($AV$9:$BB$9)&gt;42,SUM($AV$9:$BB$9)&lt;49),AV115,0))</f>
        <v>0</v>
      </c>
      <c r="AW118" s="6">
        <f t="shared" ref="AW118:BB118" si="1870">IF(SUM($AM$9:$AS$9)=SUM($AV$9:$BB$9),AW115,IF(AND(SUM($AV$9:$BB$9)&gt;42,SUM($AV$9:$BB$9)&lt;49),AW115,0))</f>
        <v>0</v>
      </c>
      <c r="AX118" s="6">
        <f t="shared" si="1870"/>
        <v>0</v>
      </c>
      <c r="AY118" s="6">
        <f t="shared" si="1870"/>
        <v>0</v>
      </c>
      <c r="AZ118" s="26">
        <f t="shared" si="1870"/>
        <v>0</v>
      </c>
      <c r="BA118" s="29">
        <f t="shared" si="1870"/>
        <v>0</v>
      </c>
      <c r="BB118" s="23">
        <f t="shared" si="1870"/>
        <v>0</v>
      </c>
    </row>
    <row r="119" spans="1:54" ht="15.75" customHeight="1" x14ac:dyDescent="0.2">
      <c r="A119" s="1">
        <f t="shared" ref="A119:A120" si="1871">A118</f>
        <v>0</v>
      </c>
      <c r="B119" s="313"/>
      <c r="C119" s="314"/>
      <c r="D119" s="314"/>
      <c r="E119" s="314"/>
      <c r="F119" s="31"/>
      <c r="G119" s="183"/>
      <c r="H119" s="123">
        <f t="shared" ref="H119" si="1872">IF($B115=$B109,H113+F119,$F119)</f>
        <v>0</v>
      </c>
      <c r="I119" s="165">
        <f t="shared" si="1811"/>
        <v>0</v>
      </c>
      <c r="J119" s="141">
        <f t="shared" ref="J119" si="1873">IF($H118=0,0,IF($B109=$B115,IF($H120&gt;0,$H120+J113,K115+J113),IF($H120&gt;0,$H120,K115)))</f>
        <v>0</v>
      </c>
      <c r="K119" s="7">
        <f t="shared" si="1856"/>
        <v>0</v>
      </c>
      <c r="L119" s="6"/>
      <c r="M119" s="6"/>
      <c r="N119" s="6"/>
      <c r="O119" s="6"/>
      <c r="P119" s="26"/>
      <c r="Q119" s="29"/>
      <c r="R119" s="23"/>
      <c r="S119" s="141">
        <f t="shared" ref="S119" si="1874">IF($H118=0,0,IF($B109=$B115,IF($H120&gt;0,$H120+S113,T115+S113),IF($H120&gt;0,$H120,T115)))</f>
        <v>0</v>
      </c>
      <c r="T119" s="7">
        <f t="shared" si="1859"/>
        <v>0</v>
      </c>
      <c r="U119" s="6"/>
      <c r="V119" s="6"/>
      <c r="W119" s="6"/>
      <c r="X119" s="6"/>
      <c r="Y119" s="26"/>
      <c r="Z119" s="29"/>
      <c r="AA119" s="23"/>
      <c r="AB119" s="141">
        <f t="shared" ref="AB119" si="1875">IF($H118=0,0,IF($B109=$B115,IF($H120&gt;0,$H120+AB113,AC115+AB113),IF($H120&gt;0,$H120,AC115)))</f>
        <v>0</v>
      </c>
      <c r="AC119" s="7">
        <f t="shared" si="1862"/>
        <v>0</v>
      </c>
      <c r="AD119" s="6"/>
      <c r="AE119" s="6"/>
      <c r="AF119" s="6"/>
      <c r="AG119" s="6"/>
      <c r="AH119" s="26"/>
      <c r="AI119" s="29"/>
      <c r="AJ119" s="23"/>
      <c r="AK119" s="141">
        <f t="shared" ref="AK119" si="1876">IF($H118=0,0,IF($B109=$B115,IF($H120&gt;0,$H120+AK113,AL115+AK113),IF($H120&gt;0,$H120,AL115)))</f>
        <v>0</v>
      </c>
      <c r="AL119" s="7">
        <f t="shared" si="1865"/>
        <v>0</v>
      </c>
      <c r="AM119" s="6"/>
      <c r="AN119" s="6"/>
      <c r="AO119" s="6"/>
      <c r="AP119" s="6"/>
      <c r="AQ119" s="26"/>
      <c r="AR119" s="29"/>
      <c r="AS119" s="23"/>
      <c r="AT119" s="141">
        <f t="shared" ref="AT119" si="1877">IF($H118=0,0,IF($B109=$B115,IF($H120&gt;0,$H120+AT113,AU115+AT113),IF($H120&gt;0,$H120,AU115)))</f>
        <v>0</v>
      </c>
      <c r="AU119" s="7">
        <f t="shared" si="1868"/>
        <v>0</v>
      </c>
      <c r="AV119" s="6"/>
      <c r="AW119" s="6"/>
      <c r="AX119" s="6"/>
      <c r="AY119" s="6"/>
      <c r="AZ119" s="26"/>
      <c r="BA119" s="29"/>
      <c r="BB119" s="23"/>
    </row>
    <row r="120" spans="1:54" ht="18.75" customHeight="1" thickBot="1" x14ac:dyDescent="0.25">
      <c r="A120" s="1">
        <f t="shared" si="1871"/>
        <v>0</v>
      </c>
      <c r="B120" s="323" t="str">
        <f>IF(B115="",Wydruk!$AE$6,IF(J116=0,Wydruk!$AE$7,IF(AND(G116&lt;G117,B115&lt;&gt;$B121),Wydruk!$AE$13,IF(AND($B115=$B109,$B115&lt;&gt;$B121),IF(OR(OR(J120&lt;4,J120&gt;5),OR(S120&lt;4,S120&gt;5),OR(AB120&lt;4,AB120&gt;5),OR(AK120&lt;4,AK120&gt;5),OR(AND(AT120&lt;4,AT120&gt;0),AT120&gt;5)),Wydruk!$AE$8,Wydruk!$AE$9),IF($B115=$B121,IF($F119&lt;&gt;0,Wydruk!$AE$12,Wydruk!$AE$10),IF(OR(OR(J116&lt;4,J116&gt;5),OR(S116&lt;4,S116&gt;5),OR(AB116&lt;4,AB116&gt;5),OR(AK116&lt;4,AK116&gt;5),OR(AND(AT116&lt;4,AT116&gt;0),AT116&gt;5)),Wydruk!$AE$8,Wydruk!$AE$11))))))</f>
        <v>Uzupełnij liczby godzin tygodniowego planu</v>
      </c>
      <c r="C120" s="324"/>
      <c r="D120" s="324"/>
      <c r="E120" s="324"/>
      <c r="F120" s="173">
        <f>kwiecień!F120</f>
        <v>0</v>
      </c>
      <c r="G120" s="184">
        <f>kwiecień!G120</f>
        <v>0</v>
      </c>
      <c r="H120" s="191">
        <f t="shared" ref="H120" si="1878">IF(OR($G120=0,$F120=0,$G120="",$F120=""),0,$G120/$F120)</f>
        <v>0</v>
      </c>
      <c r="I120" s="193"/>
      <c r="J120" s="176">
        <f t="shared" ref="J120" si="1879">IF($B109=$B115,IF(L115+L110&gt;0,1,0)+IF(M115+M110&gt;0,1,0)+IF(N115+N110&gt;0,1,0)+IF(O115+O110&gt;0,1,0)+IF(P115+P110&gt;0,1,0)+IF(Q115+Q110&gt;0,1,0)+IF(R115+R110&gt;0,1,0),J116)</f>
        <v>0</v>
      </c>
      <c r="K120" s="133">
        <f t="shared" ref="K120" si="1880">IF(OR($B115=$B121,J120=0,(K116-Q120+O120)&lt;=0),0,(K116-Q120+O120)/J120)</f>
        <v>0</v>
      </c>
      <c r="L120" s="137">
        <f t="shared" ref="L120" si="1881">IF(K120*(7-J117)&lt;=0,0,K120*(7-J117))</f>
        <v>0</v>
      </c>
      <c r="M120" s="311">
        <f t="shared" ref="M120" si="1882">ROUND(IF(OR(K117-K120*(7-J117)+P120&lt;0,$B115=$B121,K120&lt;=0,K117=0),0,IF(K117-K120*(7-J117)+P120&gt;Q120-O120+P120,Q120-O120+P120,K117-K120*(7-J117)+P120)),1)</f>
        <v>0</v>
      </c>
      <c r="N120" s="312"/>
      <c r="O120" s="139">
        <f t="shared" ref="O120" si="1883">IF(OR($B115=$B121,J116=0),0,IF($B115=$B109,J115,$F115))</f>
        <v>0</v>
      </c>
      <c r="P120" s="30">
        <f t="shared" ref="P120" si="1884">IF(OR($B115=$B121,J120=0),0,$G117-$G116)</f>
        <v>0</v>
      </c>
      <c r="Q120" s="134">
        <f t="shared" ref="Q120" si="1885">IF(OR($B115=$B121,J120=0),0,J119)</f>
        <v>0</v>
      </c>
      <c r="R120" s="138">
        <f t="shared" ref="R120" si="1886">IF($B115=$B121,0,K117)</f>
        <v>0</v>
      </c>
      <c r="S120" s="176">
        <f t="shared" ref="S120" si="1887">IF($B109=$B115,IF(U115+U110&gt;0,1,0)+IF(V115+V110&gt;0,1,0)+IF(W115+W110&gt;0,1,0)+IF(X115+X110&gt;0,1,0)+IF(Y115+Y110&gt;0,1,0)+IF(Z115+Z110&gt;0,1,0)+IF(AA115+AA110&gt;0,1,0),S116)</f>
        <v>0</v>
      </c>
      <c r="T120" s="133">
        <f t="shared" ref="T120" si="1888">IF(OR($B115=$B121,S120=0,(T116-Z120+X120)&lt;=0),0,(T116-Z120+X120)/S120)</f>
        <v>0</v>
      </c>
      <c r="U120" s="137">
        <f t="shared" ref="U120" si="1889">IF(T120*(7-S117)&lt;=0,0,T120*(7-S117))</f>
        <v>0</v>
      </c>
      <c r="V120" s="311">
        <f t="shared" ref="V120" si="1890">ROUND(IF(OR(T117-T120*(7-S117)+Y120&lt;0,$B115=$B121,T120&lt;=0,T117=0),0,IF(T117-T120*(7-S117)+Y120&gt;Z120-X120+Y120,Z120-X120+Y120,T117-T120*(7-S117)+Y120)),1)</f>
        <v>0</v>
      </c>
      <c r="W120" s="312"/>
      <c r="X120" s="139">
        <f t="shared" ref="X120" si="1891">IF(OR($B115=$B121,S116=0),0,IF($B115=$B109,S115,$F115))</f>
        <v>0</v>
      </c>
      <c r="Y120" s="30">
        <f t="shared" ref="Y120" si="1892">IF(OR($B115=$B121,S120=0),0,$G117-$G116)</f>
        <v>0</v>
      </c>
      <c r="Z120" s="134">
        <f t="shared" ref="Z120" si="1893">IF(OR($B115=$B121,S120=0),0,S119)</f>
        <v>0</v>
      </c>
      <c r="AA120" s="138">
        <f t="shared" ref="AA120" si="1894">IF($B115=$B121,0,T117)</f>
        <v>0</v>
      </c>
      <c r="AB120" s="176">
        <f t="shared" ref="AB120" si="1895">IF($B109=$B115,IF(AD115+AD110&gt;0,1,0)+IF(AE115+AE110&gt;0,1,0)+IF(AF115+AF110&gt;0,1,0)+IF(AG115+AG110&gt;0,1,0)+IF(AH115+AH110&gt;0,1,0)+IF(AI115+AI110&gt;0,1,0)+IF(AJ115+AJ110&gt;0,1,0),AB116)</f>
        <v>0</v>
      </c>
      <c r="AC120" s="133">
        <f t="shared" ref="AC120" si="1896">IF(OR($B115=$B121,AB120=0,(AC116-AI120+AG120)&lt;=0),0,(AC116-AI120+AG120)/AB120)</f>
        <v>0</v>
      </c>
      <c r="AD120" s="137">
        <f t="shared" ref="AD120" si="1897">IF(AC120*(7-AB117)&lt;=0,0,AC120*(7-AB117))</f>
        <v>0</v>
      </c>
      <c r="AE120" s="311">
        <f t="shared" ref="AE120" si="1898">ROUND(IF(OR(AC117-AC120*(7-AB117)+AH120&lt;0,$B115=$B121,AC120&lt;=0,AC117=0),0,IF(AC117-AC120*(7-AB117)+AH120&gt;AI120-AG120+AH120,AI120-AG120+AH120,AC117-AC120*(7-AB117)+AH120)),1)</f>
        <v>0</v>
      </c>
      <c r="AF120" s="312"/>
      <c r="AG120" s="139">
        <f t="shared" ref="AG120" si="1899">IF(OR($B115=$B121,AB116=0),0,IF($B115=$B109,AB115,$F115))</f>
        <v>0</v>
      </c>
      <c r="AH120" s="30">
        <f t="shared" ref="AH120" si="1900">IF(OR($B115=$B121,AB120=0),0,$G117-$G116)</f>
        <v>0</v>
      </c>
      <c r="AI120" s="134">
        <f t="shared" ref="AI120" si="1901">IF(OR($B115=$B121,AB120=0),0,AB119)</f>
        <v>0</v>
      </c>
      <c r="AJ120" s="138">
        <f t="shared" ref="AJ120" si="1902">IF($B115=$B121,0,AC117)</f>
        <v>0</v>
      </c>
      <c r="AK120" s="176">
        <f t="shared" ref="AK120" si="1903">IF($B109=$B115,IF(AM115+AM110&gt;0,1,0)+IF(AN115+AN110&gt;0,1,0)+IF(AO115+AO110&gt;0,1,0)+IF(AP115+AP110&gt;0,1,0)+IF(AQ115+AQ110&gt;0,1,0)+IF(AR115+AR110&gt;0,1,0)+IF(AS115+AS110&gt;0,1,0),AK116)</f>
        <v>0</v>
      </c>
      <c r="AL120" s="133">
        <f t="shared" ref="AL120" si="1904">IF(OR($B115=$B121,AK120=0,(AL116-AR120+AP120)&lt;=0),0,(AL116-AR120+AP120)/AK120)</f>
        <v>0</v>
      </c>
      <c r="AM120" s="137">
        <f t="shared" ref="AM120" si="1905">IF(AL120*(7-AK117)&lt;=0,0,AL120*(7-AK117))</f>
        <v>0</v>
      </c>
      <c r="AN120" s="311">
        <f t="shared" ref="AN120" si="1906">ROUND(IF(OR(AL117-AL120*(7-AK117)+AQ120&lt;0,$B115=$B121,AL120&lt;=0,AL117=0),0,IF(AL117-AL120*(7-AK117)+AQ120&gt;AR120-AP120+AQ120,AR120-AP120+AQ120,AL117-AL120*(7-AK117)+AQ120)),1)</f>
        <v>0</v>
      </c>
      <c r="AO120" s="312"/>
      <c r="AP120" s="139">
        <f t="shared" ref="AP120" si="1907">IF(OR($B115=$B121,AK116=0),0,IF($B115=$B109,AK115,$F115))</f>
        <v>0</v>
      </c>
      <c r="AQ120" s="30">
        <f t="shared" ref="AQ120" si="1908">IF(OR($B115=$B121,AK120=0),0,$G117-$G116)</f>
        <v>0</v>
      </c>
      <c r="AR120" s="134">
        <f t="shared" ref="AR120" si="1909">IF(OR($B115=$B121,AK120=0),0,AK119)</f>
        <v>0</v>
      </c>
      <c r="AS120" s="138">
        <f t="shared" ref="AS120" si="1910">IF($B115=$B121,0,AL117)</f>
        <v>0</v>
      </c>
      <c r="AT120" s="176">
        <f t="shared" ref="AT120" si="1911">IF($B109=$B115,IF(AV115+AV110&gt;0,1,0)+IF(AW115+AW110&gt;0,1,0)+IF(AX115+AX110&gt;0,1,0)+IF(AY115+AY110&gt;0,1,0)+IF(AZ115+AZ110&gt;0,1,0)+IF(BA115+BA110&gt;0,1,0)+IF(BB115+BB110&gt;0,1,0),AT116)</f>
        <v>0</v>
      </c>
      <c r="AU120" s="133">
        <f t="shared" ref="AU120" si="1912">IF(OR($B115=$B121,AT120=0,(AU116-BA120+AY120)&lt;=0),0,(AU116-BA120+AY120)/AT120)</f>
        <v>0</v>
      </c>
      <c r="AV120" s="137">
        <f t="shared" ref="AV120" si="1913">IF(AU120*(7-AT117)&lt;=0,0,AU120*(7-AT117))</f>
        <v>0</v>
      </c>
      <c r="AW120" s="311">
        <f t="shared" ref="AW120" si="1914">ROUND(IF(OR(AU117-AU120*(7-AT117)+AZ120&lt;0,$B115=$B121,AU120&lt;=0,AU117=0),0,IF(AU117-AU120*(7-AT117)+AZ120&gt;BA120-AY120+AZ120,BA120-AY120+AZ120,AU117-AU120*(7-AT117)+AZ120)),1)</f>
        <v>0</v>
      </c>
      <c r="AX120" s="312"/>
      <c r="AY120" s="139">
        <f t="shared" ref="AY120" si="1915">IF(OR($B115=$B121,AT116=0),0,IF($B115=$B109,AT115,$F115))</f>
        <v>0</v>
      </c>
      <c r="AZ120" s="30">
        <f t="shared" ref="AZ120" si="1916">IF(OR($B115=$B121,AT120=0),0,$G117-$G116)</f>
        <v>0</v>
      </c>
      <c r="BA120" s="134">
        <f t="shared" ref="BA120" si="1917">IF(OR($B115=$B121,AT120=0),0,AT119)</f>
        <v>0</v>
      </c>
      <c r="BB120" s="138">
        <f t="shared" ref="BB120" si="1918">IF($B115=$B121,0,AU117)</f>
        <v>0</v>
      </c>
    </row>
    <row r="121" spans="1:54" ht="15.75" x14ac:dyDescent="0.2">
      <c r="A121" s="1">
        <f t="shared" ref="A121" si="1919">IF(B121="","1. Niewypełnione",B121)</f>
        <v>0</v>
      </c>
      <c r="B121" s="320">
        <f>kwiecień!B121</f>
        <v>0</v>
      </c>
      <c r="C121" s="321">
        <f>kwiecień!C121</f>
        <v>0</v>
      </c>
      <c r="D121" s="321">
        <f>kwiecień!D121</f>
        <v>0</v>
      </c>
      <c r="E121" s="321">
        <f>kwiecień!E121</f>
        <v>0</v>
      </c>
      <c r="F121" s="177">
        <f>kwiecień!F121</f>
        <v>18</v>
      </c>
      <c r="G121" s="185">
        <f>kwiecień!G121</f>
        <v>18</v>
      </c>
      <c r="H121" s="177"/>
      <c r="I121" s="192">
        <f t="shared" ref="I121:I125" si="1920">K121+T121+AC121+AL121+AU121</f>
        <v>0</v>
      </c>
      <c r="J121" s="186">
        <f t="shared" ref="J121" si="1921">IF(OR($B121=$B127,J124=0),0,ROUND((K122+P126)/J124,0))</f>
        <v>0</v>
      </c>
      <c r="K121" s="51">
        <f t="shared" ref="K121:K122" si="1922">SUM(L121:R121)</f>
        <v>0</v>
      </c>
      <c r="L121" s="52">
        <f>kwiecień!L121</f>
        <v>0</v>
      </c>
      <c r="M121" s="52">
        <f>kwiecień!M121</f>
        <v>0</v>
      </c>
      <c r="N121" s="52">
        <f>kwiecień!N121</f>
        <v>0</v>
      </c>
      <c r="O121" s="52">
        <f>kwiecień!O121</f>
        <v>0</v>
      </c>
      <c r="P121" s="53">
        <f>kwiecień!P121</f>
        <v>0</v>
      </c>
      <c r="Q121" s="54">
        <f>kwiecień!Q121</f>
        <v>0</v>
      </c>
      <c r="R121" s="55">
        <f>kwiecień!R121</f>
        <v>0</v>
      </c>
      <c r="S121" s="188">
        <f t="shared" ref="S121" si="1923">IF(OR($B121=$B127,S124=0),0,ROUND((T122+Y126)/S124,0))</f>
        <v>0</v>
      </c>
      <c r="T121" s="51">
        <f t="shared" ref="T121:T122" si="1924">SUM(U121:AA121)</f>
        <v>0</v>
      </c>
      <c r="U121" s="52">
        <f>kwiecień!U121</f>
        <v>0</v>
      </c>
      <c r="V121" s="52">
        <f>kwiecień!V121</f>
        <v>0</v>
      </c>
      <c r="W121" s="52">
        <f>kwiecień!W121</f>
        <v>0</v>
      </c>
      <c r="X121" s="52">
        <f>kwiecień!X121</f>
        <v>0</v>
      </c>
      <c r="Y121" s="53">
        <f>kwiecień!Y121</f>
        <v>0</v>
      </c>
      <c r="Z121" s="54">
        <f>kwiecień!Z121</f>
        <v>0</v>
      </c>
      <c r="AA121" s="55">
        <f>kwiecień!AA121</f>
        <v>0</v>
      </c>
      <c r="AB121" s="188">
        <f t="shared" ref="AB121" si="1925">IF(OR($B121=$B127,AB124=0),0,ROUND((AC122+AH126)/AB124,0))</f>
        <v>0</v>
      </c>
      <c r="AC121" s="51">
        <f t="shared" ref="AC121:AC122" si="1926">SUM(AD121:AJ121)</f>
        <v>0</v>
      </c>
      <c r="AD121" s="52">
        <f>kwiecień!AD121</f>
        <v>0</v>
      </c>
      <c r="AE121" s="52">
        <f>kwiecień!AE121</f>
        <v>0</v>
      </c>
      <c r="AF121" s="52">
        <f>kwiecień!AF121</f>
        <v>0</v>
      </c>
      <c r="AG121" s="52">
        <f>kwiecień!AG121</f>
        <v>0</v>
      </c>
      <c r="AH121" s="53">
        <f>kwiecień!AH121</f>
        <v>0</v>
      </c>
      <c r="AI121" s="54">
        <f>kwiecień!AI121</f>
        <v>0</v>
      </c>
      <c r="AJ121" s="55">
        <f>kwiecień!AJ121</f>
        <v>0</v>
      </c>
      <c r="AK121" s="188">
        <f t="shared" ref="AK121" si="1927">IF(OR($B121=$B127,AK124=0),0,ROUND((AL122+AQ126)/AK124,0))</f>
        <v>0</v>
      </c>
      <c r="AL121" s="51">
        <f t="shared" ref="AL121:AL122" si="1928">SUM(AM121:AS121)</f>
        <v>0</v>
      </c>
      <c r="AM121" s="52">
        <f>kwiecień!AM121</f>
        <v>0</v>
      </c>
      <c r="AN121" s="52">
        <f>kwiecień!AN121</f>
        <v>0</v>
      </c>
      <c r="AO121" s="52">
        <f>kwiecień!AO121</f>
        <v>0</v>
      </c>
      <c r="AP121" s="52">
        <f>kwiecień!AP121</f>
        <v>0</v>
      </c>
      <c r="AQ121" s="53">
        <f>kwiecień!AQ121</f>
        <v>0</v>
      </c>
      <c r="AR121" s="54">
        <f>kwiecień!AR121</f>
        <v>0</v>
      </c>
      <c r="AS121" s="55">
        <f>kwiecień!AS121</f>
        <v>0</v>
      </c>
      <c r="AT121" s="188">
        <f t="shared" ref="AT121" si="1929">IF(OR($B121=$B127,AT124=0),0,ROUND((AU122+AZ126)/AT124,0))</f>
        <v>0</v>
      </c>
      <c r="AU121" s="51">
        <f t="shared" ref="AU121:AU122" si="1930">SUM(AV121:BB121)</f>
        <v>0</v>
      </c>
      <c r="AV121" s="52">
        <f t="shared" ref="AV121" si="1931">IF(SUM($AM$9:$AS$9)=SUM($AV$9:$BB$9),AM121,IF(AND(SUM($AV$9:$BB$9)&gt;42,SUM($AV$9:$BB$9)&lt;49),AM121,0))</f>
        <v>0</v>
      </c>
      <c r="AW121" s="52">
        <f t="shared" ref="AW121" si="1932">IF(SUM($AM$9:$AS$9)=SUM($AV$9:$BB$9),AN121,IF(AND(SUM($AV$9:$BB$9)&gt;42,SUM($AV$9:$BB$9)&lt;49),AN121,0))</f>
        <v>0</v>
      </c>
      <c r="AX121" s="52">
        <f t="shared" ref="AX121" si="1933">IF(SUM($AM$9:$AS$9)=SUM($AV$9:$BB$9),AO121,IF(AND(SUM($AV$9:$BB$9)&gt;42,SUM($AV$9:$BB$9)&lt;49),AO121,0))</f>
        <v>0</v>
      </c>
      <c r="AY121" s="52">
        <f t="shared" ref="AY121" si="1934">IF(SUM($AM$9:$AS$9)=SUM($AV$9:$BB$9),AP121,IF(AND(SUM($AV$9:$BB$9)&gt;42,SUM($AV$9:$BB$9)&lt;49),AP121,0))</f>
        <v>0</v>
      </c>
      <c r="AZ121" s="53">
        <f t="shared" ref="AZ121" si="1935">IF(SUM($AM$9:$AS$9)=SUM($AV$9:$BB$9),AQ121,IF(AND(SUM($AV$9:$BB$9)&gt;42,SUM($AV$9:$BB$9)&lt;49),AQ121,0))</f>
        <v>0</v>
      </c>
      <c r="BA121" s="54">
        <f t="shared" ref="BA121" si="1936">IF(SUM($AM$9:$AS$9)=SUM($AV$9:$BB$9),AR121,IF(AND(SUM($AV$9:$BB$9)&gt;42,SUM($AV$9:$BB$9)&lt;49),AR121,0))</f>
        <v>0</v>
      </c>
      <c r="BB121" s="55">
        <f t="shared" ref="BB121" si="1937">IF(SUM($AM$9:$AS$9)=SUM($AV$9:$BB$9),AS121,IF(AND(SUM($AV$9:$BB$9)&gt;42,SUM($AV$9:$BB$9)&lt;49),AS121,0))</f>
        <v>0</v>
      </c>
    </row>
    <row r="122" spans="1:54" ht="12.75" hidden="1" customHeight="1" x14ac:dyDescent="0.2">
      <c r="B122" s="93"/>
      <c r="C122" s="94"/>
      <c r="D122" s="95"/>
      <c r="E122" s="115"/>
      <c r="F122" s="140" t="b">
        <f t="shared" ref="F122" si="1938">IF($B115=$B121,OR(F116,G121&lt;F121),G121&lt;F121)</f>
        <v>0</v>
      </c>
      <c r="G122" s="189">
        <f t="shared" ref="G122" si="1939">IF(AND($B115=$B121,$B115&lt;&gt;"",$B115&lt;&gt;0),G121+G116,G121)</f>
        <v>18</v>
      </c>
      <c r="H122" s="120"/>
      <c r="I122" s="165">
        <f t="shared" si="1920"/>
        <v>0</v>
      </c>
      <c r="J122" s="194">
        <f t="shared" ref="J122" si="1940">7-COUNTIF(L121:R121,0)-COUNTIF(L121:R121,"")</f>
        <v>0</v>
      </c>
      <c r="K122" s="22">
        <f t="shared" si="1922"/>
        <v>0</v>
      </c>
      <c r="L122" s="35">
        <f t="shared" ref="L122:R122" si="1941">IF($B115=$B121,L121+L116,L121)</f>
        <v>0</v>
      </c>
      <c r="M122" s="35">
        <f t="shared" si="1941"/>
        <v>0</v>
      </c>
      <c r="N122" s="35">
        <f t="shared" si="1941"/>
        <v>0</v>
      </c>
      <c r="O122" s="35">
        <f t="shared" si="1941"/>
        <v>0</v>
      </c>
      <c r="P122" s="36">
        <f t="shared" si="1941"/>
        <v>0</v>
      </c>
      <c r="Q122" s="37">
        <f t="shared" si="1941"/>
        <v>0</v>
      </c>
      <c r="R122" s="38">
        <f t="shared" si="1941"/>
        <v>0</v>
      </c>
      <c r="S122" s="194">
        <f t="shared" ref="S122" si="1942">7-COUNTIF(U121:AA121,0)-COUNTIF(U121:AA121,"")</f>
        <v>0</v>
      </c>
      <c r="T122" s="22">
        <f t="shared" si="1924"/>
        <v>0</v>
      </c>
      <c r="U122" s="35">
        <f t="shared" ref="U122:AA122" si="1943">IF($B115=$B121,U121+U116,U121)</f>
        <v>0</v>
      </c>
      <c r="V122" s="35">
        <f t="shared" si="1943"/>
        <v>0</v>
      </c>
      <c r="W122" s="35">
        <f t="shared" si="1943"/>
        <v>0</v>
      </c>
      <c r="X122" s="35">
        <f t="shared" si="1943"/>
        <v>0</v>
      </c>
      <c r="Y122" s="36">
        <f t="shared" si="1943"/>
        <v>0</v>
      </c>
      <c r="Z122" s="37">
        <f t="shared" si="1943"/>
        <v>0</v>
      </c>
      <c r="AA122" s="38">
        <f t="shared" si="1943"/>
        <v>0</v>
      </c>
      <c r="AB122" s="194">
        <f t="shared" ref="AB122" si="1944">7-COUNTIF(AD121:AJ121,0)-COUNTIF(AD121:AJ121,"")</f>
        <v>0</v>
      </c>
      <c r="AC122" s="22">
        <f t="shared" si="1926"/>
        <v>0</v>
      </c>
      <c r="AD122" s="35">
        <f t="shared" ref="AD122:AJ122" si="1945">IF($B115=$B121,AD121+AD116,AD121)</f>
        <v>0</v>
      </c>
      <c r="AE122" s="35">
        <f t="shared" si="1945"/>
        <v>0</v>
      </c>
      <c r="AF122" s="35">
        <f t="shared" si="1945"/>
        <v>0</v>
      </c>
      <c r="AG122" s="35">
        <f t="shared" si="1945"/>
        <v>0</v>
      </c>
      <c r="AH122" s="36">
        <f t="shared" si="1945"/>
        <v>0</v>
      </c>
      <c r="AI122" s="37">
        <f t="shared" si="1945"/>
        <v>0</v>
      </c>
      <c r="AJ122" s="38">
        <f t="shared" si="1945"/>
        <v>0</v>
      </c>
      <c r="AK122" s="194">
        <f t="shared" ref="AK122" si="1946">7-COUNTIF(AM121:AS121,0)-COUNTIF(AM121:AS121,"")</f>
        <v>0</v>
      </c>
      <c r="AL122" s="22">
        <f t="shared" si="1928"/>
        <v>0</v>
      </c>
      <c r="AM122" s="35">
        <f t="shared" ref="AM122:AS122" si="1947">IF($B115=$B121,AM121+AM116,AM121)</f>
        <v>0</v>
      </c>
      <c r="AN122" s="35">
        <f t="shared" si="1947"/>
        <v>0</v>
      </c>
      <c r="AO122" s="35">
        <f t="shared" si="1947"/>
        <v>0</v>
      </c>
      <c r="AP122" s="35">
        <f t="shared" si="1947"/>
        <v>0</v>
      </c>
      <c r="AQ122" s="36">
        <f t="shared" si="1947"/>
        <v>0</v>
      </c>
      <c r="AR122" s="37">
        <f t="shared" si="1947"/>
        <v>0</v>
      </c>
      <c r="AS122" s="38">
        <f t="shared" si="1947"/>
        <v>0</v>
      </c>
      <c r="AT122" s="194">
        <f t="shared" ref="AT122" si="1948">7-COUNTIF(AV121:BB121,0)-COUNTIF(AV121:BB121,"")</f>
        <v>0</v>
      </c>
      <c r="AU122" s="22">
        <f t="shared" si="1930"/>
        <v>0</v>
      </c>
      <c r="AV122" s="35">
        <f t="shared" ref="AV122:BB122" si="1949">IF($B115=$B121,AV121+AV116,AV121)</f>
        <v>0</v>
      </c>
      <c r="AW122" s="35">
        <f t="shared" si="1949"/>
        <v>0</v>
      </c>
      <c r="AX122" s="35">
        <f t="shared" si="1949"/>
        <v>0</v>
      </c>
      <c r="AY122" s="35">
        <f t="shared" si="1949"/>
        <v>0</v>
      </c>
      <c r="AZ122" s="36">
        <f t="shared" si="1949"/>
        <v>0</v>
      </c>
      <c r="BA122" s="37">
        <f t="shared" si="1949"/>
        <v>0</v>
      </c>
      <c r="BB122" s="38">
        <f t="shared" si="1949"/>
        <v>0</v>
      </c>
    </row>
    <row r="123" spans="1:54" ht="15" hidden="1" customHeight="1" x14ac:dyDescent="0.2">
      <c r="B123" s="116"/>
      <c r="C123" s="117"/>
      <c r="D123" s="118"/>
      <c r="E123" s="119"/>
      <c r="F123" s="92"/>
      <c r="G123" s="190">
        <f t="shared" ref="G123" si="1950">IF(AND($B115=$B121,$B115&lt;&gt;"",$B115&lt;&gt;0),F121+G117,F121)</f>
        <v>18</v>
      </c>
      <c r="H123" s="121"/>
      <c r="I123" s="165">
        <f t="shared" si="1920"/>
        <v>0</v>
      </c>
      <c r="J123" s="195">
        <f t="shared" ref="J123" si="1951">IF($B121=$B115,COUNTIF(L123:R123,0),COUNTIF(L124:R124,0)+COUNTIF(L124:R124,""))</f>
        <v>7</v>
      </c>
      <c r="K123" s="39">
        <f t="shared" ref="K123:R123" si="1952">IF($B115=$B121,K124+K117,K124)</f>
        <v>0</v>
      </c>
      <c r="L123" s="40">
        <f t="shared" si="1952"/>
        <v>0</v>
      </c>
      <c r="M123" s="40">
        <f t="shared" si="1952"/>
        <v>0</v>
      </c>
      <c r="N123" s="40">
        <f t="shared" si="1952"/>
        <v>0</v>
      </c>
      <c r="O123" s="40">
        <f t="shared" si="1952"/>
        <v>0</v>
      </c>
      <c r="P123" s="41">
        <f t="shared" si="1952"/>
        <v>0</v>
      </c>
      <c r="Q123" s="42">
        <f t="shared" si="1952"/>
        <v>0</v>
      </c>
      <c r="R123" s="43">
        <f t="shared" si="1952"/>
        <v>0</v>
      </c>
      <c r="S123" s="195">
        <f t="shared" ref="S123" si="1953">IF($B121=$B115,COUNTIF(U123:AA123,0),COUNTIF(U124:AA124,0)+COUNTIF(U124:AA124,""))</f>
        <v>7</v>
      </c>
      <c r="T123" s="39">
        <f t="shared" ref="T123:AA123" si="1954">IF($B115=$B121,T124+T117,T124)</f>
        <v>0</v>
      </c>
      <c r="U123" s="40">
        <f t="shared" si="1954"/>
        <v>0</v>
      </c>
      <c r="V123" s="40">
        <f t="shared" si="1954"/>
        <v>0</v>
      </c>
      <c r="W123" s="40">
        <f t="shared" si="1954"/>
        <v>0</v>
      </c>
      <c r="X123" s="40">
        <f t="shared" si="1954"/>
        <v>0</v>
      </c>
      <c r="Y123" s="41">
        <f t="shared" si="1954"/>
        <v>0</v>
      </c>
      <c r="Z123" s="42">
        <f t="shared" si="1954"/>
        <v>0</v>
      </c>
      <c r="AA123" s="43">
        <f t="shared" si="1954"/>
        <v>0</v>
      </c>
      <c r="AB123" s="195">
        <f t="shared" ref="AB123" si="1955">IF($B121=$B115,COUNTIF(AD123:AJ123,0),COUNTIF(AD124:AJ124,0)+COUNTIF(AD124:AJ124,""))</f>
        <v>7</v>
      </c>
      <c r="AC123" s="39">
        <f t="shared" ref="AC123:AJ123" si="1956">IF($B115=$B121,AC124+AC117,AC124)</f>
        <v>0</v>
      </c>
      <c r="AD123" s="40">
        <f t="shared" si="1956"/>
        <v>0</v>
      </c>
      <c r="AE123" s="40">
        <f t="shared" si="1956"/>
        <v>0</v>
      </c>
      <c r="AF123" s="40">
        <f t="shared" si="1956"/>
        <v>0</v>
      </c>
      <c r="AG123" s="40">
        <f t="shared" si="1956"/>
        <v>0</v>
      </c>
      <c r="AH123" s="41">
        <f t="shared" si="1956"/>
        <v>0</v>
      </c>
      <c r="AI123" s="42">
        <f t="shared" si="1956"/>
        <v>0</v>
      </c>
      <c r="AJ123" s="43">
        <f t="shared" si="1956"/>
        <v>0</v>
      </c>
      <c r="AK123" s="195">
        <f t="shared" ref="AK123" si="1957">IF($B121=$B115,COUNTIF(AM123:AS123,0),COUNTIF(AM124:AS124,0)+COUNTIF(AM124:AS124,""))</f>
        <v>7</v>
      </c>
      <c r="AL123" s="39">
        <f t="shared" ref="AL123:AS123" si="1958">IF($B115=$B121,AL124+AL117,AL124)</f>
        <v>0</v>
      </c>
      <c r="AM123" s="40">
        <f t="shared" si="1958"/>
        <v>0</v>
      </c>
      <c r="AN123" s="40">
        <f t="shared" si="1958"/>
        <v>0</v>
      </c>
      <c r="AO123" s="40">
        <f t="shared" si="1958"/>
        <v>0</v>
      </c>
      <c r="AP123" s="40">
        <f t="shared" si="1958"/>
        <v>0</v>
      </c>
      <c r="AQ123" s="41">
        <f t="shared" si="1958"/>
        <v>0</v>
      </c>
      <c r="AR123" s="42">
        <f t="shared" si="1958"/>
        <v>0</v>
      </c>
      <c r="AS123" s="43">
        <f t="shared" si="1958"/>
        <v>0</v>
      </c>
      <c r="AT123" s="195">
        <f t="shared" ref="AT123" si="1959">IF($B121=$B115,COUNTIF(AV123:BB123,0),COUNTIF(AV124:BB124,0)+COUNTIF(AV124:BB124,""))</f>
        <v>7</v>
      </c>
      <c r="AU123" s="39">
        <f t="shared" ref="AU123:BB123" si="1960">IF($B115=$B121,AU124+AU117,AU124)</f>
        <v>0</v>
      </c>
      <c r="AV123" s="40">
        <f t="shared" si="1960"/>
        <v>0</v>
      </c>
      <c r="AW123" s="40">
        <f t="shared" si="1960"/>
        <v>0</v>
      </c>
      <c r="AX123" s="40">
        <f t="shared" si="1960"/>
        <v>0</v>
      </c>
      <c r="AY123" s="40">
        <f t="shared" si="1960"/>
        <v>0</v>
      </c>
      <c r="AZ123" s="41">
        <f t="shared" si="1960"/>
        <v>0</v>
      </c>
      <c r="BA123" s="42">
        <f t="shared" si="1960"/>
        <v>0</v>
      </c>
      <c r="BB123" s="43">
        <f t="shared" si="1960"/>
        <v>0</v>
      </c>
    </row>
    <row r="124" spans="1:54" ht="15.75" customHeight="1" x14ac:dyDescent="0.2">
      <c r="A124" s="1">
        <f t="shared" ref="A124" si="1961">A121</f>
        <v>0</v>
      </c>
      <c r="B124" s="313">
        <f t="shared" ref="B124" si="1962">B118+1</f>
        <v>18</v>
      </c>
      <c r="C124" s="314"/>
      <c r="D124" s="314"/>
      <c r="E124" s="314"/>
      <c r="F124" s="31"/>
      <c r="G124" s="183"/>
      <c r="H124" s="122">
        <f t="shared" ref="H124" si="1963">5-COUNTIF(AU121,0)-COUNTIF(AL121,0)-COUNTIF(AC121,0)-COUNTIF(T121,0)-COUNTIF(K121,0)</f>
        <v>0</v>
      </c>
      <c r="I124" s="165">
        <f t="shared" si="1920"/>
        <v>0</v>
      </c>
      <c r="J124" s="187">
        <f t="shared" ref="J124" si="1964">IF($B121=$B115,J118+IF($F121&lt;&gt;$G121,(K121+$G123-$G122)/$F121,K121/$F121),IF($F121&lt;&gt;G121,(K121+$G123-$G122)/$F121,K121/$F121))</f>
        <v>0</v>
      </c>
      <c r="K124" s="7">
        <f t="shared" ref="K124:K125" si="1965">SUM(L124:R124)</f>
        <v>0</v>
      </c>
      <c r="L124" s="26">
        <f t="shared" ref="L124:R124" si="1966">L121</f>
        <v>0</v>
      </c>
      <c r="M124" s="26">
        <f t="shared" si="1966"/>
        <v>0</v>
      </c>
      <c r="N124" s="26">
        <f t="shared" si="1966"/>
        <v>0</v>
      </c>
      <c r="O124" s="26">
        <f t="shared" si="1966"/>
        <v>0</v>
      </c>
      <c r="P124" s="26">
        <f t="shared" si="1966"/>
        <v>0</v>
      </c>
      <c r="Q124" s="29">
        <f t="shared" si="1966"/>
        <v>0</v>
      </c>
      <c r="R124" s="23">
        <f t="shared" si="1966"/>
        <v>0</v>
      </c>
      <c r="S124" s="187">
        <f t="shared" ref="S124" si="1967">IF($B121=$B115,S118+IF($F121&lt;&gt;$G121,(T121+$G123-$G122)/$F121,T121/$F121),IF($F121&lt;&gt;P121,(T121+$G123-$G122)/$F121,T121/$F121))</f>
        <v>0</v>
      </c>
      <c r="T124" s="7">
        <f t="shared" ref="T124:T125" si="1968">SUM(U124:AA124)</f>
        <v>0</v>
      </c>
      <c r="U124" s="26">
        <f t="shared" ref="U124:AA124" si="1969">U121</f>
        <v>0</v>
      </c>
      <c r="V124" s="26">
        <f t="shared" si="1969"/>
        <v>0</v>
      </c>
      <c r="W124" s="26">
        <f t="shared" si="1969"/>
        <v>0</v>
      </c>
      <c r="X124" s="26">
        <f t="shared" si="1969"/>
        <v>0</v>
      </c>
      <c r="Y124" s="113">
        <f t="shared" si="1969"/>
        <v>0</v>
      </c>
      <c r="Z124" s="29">
        <f t="shared" si="1969"/>
        <v>0</v>
      </c>
      <c r="AA124" s="23">
        <f t="shared" si="1969"/>
        <v>0</v>
      </c>
      <c r="AB124" s="187">
        <f t="shared" ref="AB124" si="1970">IF($B121=$B115,AB118+IF($F121&lt;&gt;$G121,(AC121+$G123-$G122)/$F121,AC121/$F121),IF($F121&lt;&gt;Y121,(AC121+$G123-$G122)/$F121,AC121/$F121))</f>
        <v>0</v>
      </c>
      <c r="AC124" s="7">
        <f t="shared" ref="AC124:AC125" si="1971">SUM(AD124:AJ124)</f>
        <v>0</v>
      </c>
      <c r="AD124" s="26">
        <f t="shared" ref="AD124:AJ124" si="1972">AD121</f>
        <v>0</v>
      </c>
      <c r="AE124" s="26">
        <f t="shared" si="1972"/>
        <v>0</v>
      </c>
      <c r="AF124" s="26">
        <f t="shared" si="1972"/>
        <v>0</v>
      </c>
      <c r="AG124" s="26">
        <f t="shared" si="1972"/>
        <v>0</v>
      </c>
      <c r="AH124" s="113">
        <f t="shared" si="1972"/>
        <v>0</v>
      </c>
      <c r="AI124" s="29">
        <f t="shared" si="1972"/>
        <v>0</v>
      </c>
      <c r="AJ124" s="23">
        <f t="shared" si="1972"/>
        <v>0</v>
      </c>
      <c r="AK124" s="187">
        <f t="shared" ref="AK124" si="1973">IF($B121=$B115,AK118+IF($F121&lt;&gt;$G121,(AL121+$G123-$G122)/$F121,AL121/$F121),IF($F121&lt;&gt;AH121,(AL121+$G123-$G122)/$F121,AL121/$F121))</f>
        <v>0</v>
      </c>
      <c r="AL124" s="7">
        <f t="shared" ref="AL124:AL125" si="1974">SUM(AM124:AS124)</f>
        <v>0</v>
      </c>
      <c r="AM124" s="26">
        <f t="shared" ref="AM124:AS124" si="1975">AM121</f>
        <v>0</v>
      </c>
      <c r="AN124" s="26">
        <f t="shared" si="1975"/>
        <v>0</v>
      </c>
      <c r="AO124" s="26">
        <f t="shared" si="1975"/>
        <v>0</v>
      </c>
      <c r="AP124" s="26">
        <f t="shared" si="1975"/>
        <v>0</v>
      </c>
      <c r="AQ124" s="113">
        <f t="shared" si="1975"/>
        <v>0</v>
      </c>
      <c r="AR124" s="29">
        <f t="shared" si="1975"/>
        <v>0</v>
      </c>
      <c r="AS124" s="23">
        <f t="shared" si="1975"/>
        <v>0</v>
      </c>
      <c r="AT124" s="187">
        <f t="shared" ref="AT124" si="1976">IF($B121=$B115,AT118+IF($F121&lt;&gt;$G121,(AU121+$G123-$G122)/$F121,AU121/$F121),IF($F121&lt;&gt;AQ121,(AU121+$G123-$G122)/$F121,AU121/$F121))</f>
        <v>0</v>
      </c>
      <c r="AU124" s="7">
        <f t="shared" ref="AU124:AU125" si="1977">SUM(AV124:BB124)</f>
        <v>0</v>
      </c>
      <c r="AV124" s="6">
        <f t="shared" ref="AV124" si="1978">IF(SUM($AM$9:$AS$9)=SUM($AV$9:$BB$9),AV121,IF(AND(SUM($AV$9:$BB$9)&gt;42,SUM($AV$9:$BB$9)&lt;49),AV121,0))</f>
        <v>0</v>
      </c>
      <c r="AW124" s="6">
        <f t="shared" ref="AW124:BB124" si="1979">IF(SUM($AM$9:$AS$9)=SUM($AV$9:$BB$9),AW121,IF(AND(SUM($AV$9:$BB$9)&gt;42,SUM($AV$9:$BB$9)&lt;49),AW121,0))</f>
        <v>0</v>
      </c>
      <c r="AX124" s="6">
        <f t="shared" si="1979"/>
        <v>0</v>
      </c>
      <c r="AY124" s="6">
        <f t="shared" si="1979"/>
        <v>0</v>
      </c>
      <c r="AZ124" s="26">
        <f t="shared" si="1979"/>
        <v>0</v>
      </c>
      <c r="BA124" s="29">
        <f t="shared" si="1979"/>
        <v>0</v>
      </c>
      <c r="BB124" s="23">
        <f t="shared" si="1979"/>
        <v>0</v>
      </c>
    </row>
    <row r="125" spans="1:54" ht="15.75" customHeight="1" x14ac:dyDescent="0.2">
      <c r="A125" s="1">
        <f t="shared" ref="A125:A126" si="1980">A124</f>
        <v>0</v>
      </c>
      <c r="B125" s="313"/>
      <c r="C125" s="314"/>
      <c r="D125" s="314"/>
      <c r="E125" s="314"/>
      <c r="F125" s="31"/>
      <c r="G125" s="183"/>
      <c r="H125" s="123">
        <f t="shared" ref="H125" si="1981">IF($B121=$B115,H119+F125,$F125)</f>
        <v>0</v>
      </c>
      <c r="I125" s="165">
        <f t="shared" si="1920"/>
        <v>0</v>
      </c>
      <c r="J125" s="141">
        <f t="shared" ref="J125" si="1982">IF($H124=0,0,IF($B115=$B121,IF($H126&gt;0,$H126+J119,K121+J119),IF($H126&gt;0,$H126,K121)))</f>
        <v>0</v>
      </c>
      <c r="K125" s="7">
        <f t="shared" si="1965"/>
        <v>0</v>
      </c>
      <c r="L125" s="6"/>
      <c r="M125" s="6"/>
      <c r="N125" s="6"/>
      <c r="O125" s="6"/>
      <c r="P125" s="26"/>
      <c r="Q125" s="29"/>
      <c r="R125" s="23"/>
      <c r="S125" s="141">
        <f t="shared" ref="S125" si="1983">IF($H124=0,0,IF($B115=$B121,IF($H126&gt;0,$H126+S119,T121+S119),IF($H126&gt;0,$H126,T121)))</f>
        <v>0</v>
      </c>
      <c r="T125" s="7">
        <f t="shared" si="1968"/>
        <v>0</v>
      </c>
      <c r="U125" s="6"/>
      <c r="V125" s="6"/>
      <c r="W125" s="6"/>
      <c r="X125" s="6"/>
      <c r="Y125" s="26"/>
      <c r="Z125" s="29"/>
      <c r="AA125" s="23"/>
      <c r="AB125" s="141">
        <f t="shared" ref="AB125" si="1984">IF($H124=0,0,IF($B115=$B121,IF($H126&gt;0,$H126+AB119,AC121+AB119),IF($H126&gt;0,$H126,AC121)))</f>
        <v>0</v>
      </c>
      <c r="AC125" s="7">
        <f t="shared" si="1971"/>
        <v>0</v>
      </c>
      <c r="AD125" s="6"/>
      <c r="AE125" s="6"/>
      <c r="AF125" s="6"/>
      <c r="AG125" s="6"/>
      <c r="AH125" s="26"/>
      <c r="AI125" s="29"/>
      <c r="AJ125" s="23"/>
      <c r="AK125" s="141">
        <f t="shared" ref="AK125" si="1985">IF($H124=0,0,IF($B115=$B121,IF($H126&gt;0,$H126+AK119,AL121+AK119),IF($H126&gt;0,$H126,AL121)))</f>
        <v>0</v>
      </c>
      <c r="AL125" s="7">
        <f t="shared" si="1974"/>
        <v>0</v>
      </c>
      <c r="AM125" s="6"/>
      <c r="AN125" s="6"/>
      <c r="AO125" s="6"/>
      <c r="AP125" s="6"/>
      <c r="AQ125" s="26"/>
      <c r="AR125" s="29"/>
      <c r="AS125" s="23"/>
      <c r="AT125" s="141">
        <f t="shared" ref="AT125" si="1986">IF($H124=0,0,IF($B115=$B121,IF($H126&gt;0,$H126+AT119,AU121+AT119),IF($H126&gt;0,$H126,AU121)))</f>
        <v>0</v>
      </c>
      <c r="AU125" s="7">
        <f t="shared" si="1977"/>
        <v>0</v>
      </c>
      <c r="AV125" s="6"/>
      <c r="AW125" s="6"/>
      <c r="AX125" s="6"/>
      <c r="AY125" s="6"/>
      <c r="AZ125" s="26"/>
      <c r="BA125" s="29"/>
      <c r="BB125" s="23"/>
    </row>
    <row r="126" spans="1:54" ht="18.75" customHeight="1" thickBot="1" x14ac:dyDescent="0.25">
      <c r="A126" s="1">
        <f t="shared" si="1980"/>
        <v>0</v>
      </c>
      <c r="B126" s="323" t="str">
        <f>IF(B121="",Wydruk!$AE$6,IF(J122=0,Wydruk!$AE$7,IF(AND(G122&lt;G123,B121&lt;&gt;$B127),Wydruk!$AE$13,IF(AND($B121=$B115,$B121&lt;&gt;$B127),IF(OR(OR(J126&lt;4,J126&gt;5),OR(S126&lt;4,S126&gt;5),OR(AB126&lt;4,AB126&gt;5),OR(AK126&lt;4,AK126&gt;5),OR(AND(AT126&lt;4,AT126&gt;0),AT126&gt;5)),Wydruk!$AE$8,Wydruk!$AE$9),IF($B121=$B127,IF($F125&lt;&gt;0,Wydruk!$AE$12,Wydruk!$AE$10),IF(OR(OR(J122&lt;4,J122&gt;5),OR(S122&lt;4,S122&gt;5),OR(AB122&lt;4,AB122&gt;5),OR(AK122&lt;4,AK122&gt;5),OR(AND(AT122&lt;4,AT122&gt;0),AT122&gt;5)),Wydruk!$AE$8,Wydruk!$AE$11))))))</f>
        <v>Uzupełnij liczby godzin tygodniowego planu</v>
      </c>
      <c r="C126" s="324"/>
      <c r="D126" s="324"/>
      <c r="E126" s="324"/>
      <c r="F126" s="173">
        <f>kwiecień!F126</f>
        <v>0</v>
      </c>
      <c r="G126" s="184">
        <f>kwiecień!G126</f>
        <v>0</v>
      </c>
      <c r="H126" s="191">
        <f t="shared" ref="H126" si="1987">IF(OR($G126=0,$F126=0,$G126="",$F126=""),0,$G126/$F126)</f>
        <v>0</v>
      </c>
      <c r="I126" s="193"/>
      <c r="J126" s="176">
        <f t="shared" ref="J126" si="1988">IF($B115=$B121,IF(L121+L116&gt;0,1,0)+IF(M121+M116&gt;0,1,0)+IF(N121+N116&gt;0,1,0)+IF(O121+O116&gt;0,1,0)+IF(P121+P116&gt;0,1,0)+IF(Q121+Q116&gt;0,1,0)+IF(R121+R116&gt;0,1,0),J122)</f>
        <v>0</v>
      </c>
      <c r="K126" s="133">
        <f t="shared" ref="K126" si="1989">IF(OR($B121=$B127,J126=0,(K122-Q126+O126)&lt;=0),0,(K122-Q126+O126)/J126)</f>
        <v>0</v>
      </c>
      <c r="L126" s="137">
        <f t="shared" ref="L126" si="1990">IF(K126*(7-J123)&lt;=0,0,K126*(7-J123))</f>
        <v>0</v>
      </c>
      <c r="M126" s="311">
        <f t="shared" ref="M126" si="1991">ROUND(IF(OR(K123-K126*(7-J123)+P126&lt;0,$B121=$B127,K126&lt;=0,K123=0),0,IF(K123-K126*(7-J123)+P126&gt;Q126-O126+P126,Q126-O126+P126,K123-K126*(7-J123)+P126)),1)</f>
        <v>0</v>
      </c>
      <c r="N126" s="312"/>
      <c r="O126" s="139">
        <f t="shared" ref="O126" si="1992">IF(OR($B121=$B127,J122=0),0,IF($B121=$B115,J121,$F121))</f>
        <v>0</v>
      </c>
      <c r="P126" s="30">
        <f t="shared" ref="P126" si="1993">IF(OR($B121=$B127,J126=0),0,$G123-$G122)</f>
        <v>0</v>
      </c>
      <c r="Q126" s="134">
        <f t="shared" ref="Q126" si="1994">IF(OR($B121=$B127,J126=0),0,J125)</f>
        <v>0</v>
      </c>
      <c r="R126" s="138">
        <f t="shared" ref="R126" si="1995">IF($B121=$B127,0,K123)</f>
        <v>0</v>
      </c>
      <c r="S126" s="176">
        <f t="shared" ref="S126" si="1996">IF($B115=$B121,IF(U121+U116&gt;0,1,0)+IF(V121+V116&gt;0,1,0)+IF(W121+W116&gt;0,1,0)+IF(X121+X116&gt;0,1,0)+IF(Y121+Y116&gt;0,1,0)+IF(Z121+Z116&gt;0,1,0)+IF(AA121+AA116&gt;0,1,0),S122)</f>
        <v>0</v>
      </c>
      <c r="T126" s="133">
        <f t="shared" ref="T126" si="1997">IF(OR($B121=$B127,S126=0,(T122-Z126+X126)&lt;=0),0,(T122-Z126+X126)/S126)</f>
        <v>0</v>
      </c>
      <c r="U126" s="137">
        <f t="shared" ref="U126" si="1998">IF(T126*(7-S123)&lt;=0,0,T126*(7-S123))</f>
        <v>0</v>
      </c>
      <c r="V126" s="311">
        <f t="shared" ref="V126" si="1999">ROUND(IF(OR(T123-T126*(7-S123)+Y126&lt;0,$B121=$B127,T126&lt;=0,T123=0),0,IF(T123-T126*(7-S123)+Y126&gt;Z126-X126+Y126,Z126-X126+Y126,T123-T126*(7-S123)+Y126)),1)</f>
        <v>0</v>
      </c>
      <c r="W126" s="312"/>
      <c r="X126" s="139">
        <f t="shared" ref="X126" si="2000">IF(OR($B121=$B127,S122=0),0,IF($B121=$B115,S121,$F121))</f>
        <v>0</v>
      </c>
      <c r="Y126" s="30">
        <f t="shared" ref="Y126" si="2001">IF(OR($B121=$B127,S126=0),0,$G123-$G122)</f>
        <v>0</v>
      </c>
      <c r="Z126" s="134">
        <f t="shared" ref="Z126" si="2002">IF(OR($B121=$B127,S126=0),0,S125)</f>
        <v>0</v>
      </c>
      <c r="AA126" s="138">
        <f t="shared" ref="AA126" si="2003">IF($B121=$B127,0,T123)</f>
        <v>0</v>
      </c>
      <c r="AB126" s="176">
        <f t="shared" ref="AB126" si="2004">IF($B115=$B121,IF(AD121+AD116&gt;0,1,0)+IF(AE121+AE116&gt;0,1,0)+IF(AF121+AF116&gt;0,1,0)+IF(AG121+AG116&gt;0,1,0)+IF(AH121+AH116&gt;0,1,0)+IF(AI121+AI116&gt;0,1,0)+IF(AJ121+AJ116&gt;0,1,0),AB122)</f>
        <v>0</v>
      </c>
      <c r="AC126" s="133">
        <f t="shared" ref="AC126" si="2005">IF(OR($B121=$B127,AB126=0,(AC122-AI126+AG126)&lt;=0),0,(AC122-AI126+AG126)/AB126)</f>
        <v>0</v>
      </c>
      <c r="AD126" s="137">
        <f t="shared" ref="AD126" si="2006">IF(AC126*(7-AB123)&lt;=0,0,AC126*(7-AB123))</f>
        <v>0</v>
      </c>
      <c r="AE126" s="311">
        <f t="shared" ref="AE126" si="2007">ROUND(IF(OR(AC123-AC126*(7-AB123)+AH126&lt;0,$B121=$B127,AC126&lt;=0,AC123=0),0,IF(AC123-AC126*(7-AB123)+AH126&gt;AI126-AG126+AH126,AI126-AG126+AH126,AC123-AC126*(7-AB123)+AH126)),1)</f>
        <v>0</v>
      </c>
      <c r="AF126" s="312"/>
      <c r="AG126" s="139">
        <f t="shared" ref="AG126" si="2008">IF(OR($B121=$B127,AB122=0),0,IF($B121=$B115,AB121,$F121))</f>
        <v>0</v>
      </c>
      <c r="AH126" s="30">
        <f t="shared" ref="AH126" si="2009">IF(OR($B121=$B127,AB126=0),0,$G123-$G122)</f>
        <v>0</v>
      </c>
      <c r="AI126" s="134">
        <f t="shared" ref="AI126" si="2010">IF(OR($B121=$B127,AB126=0),0,AB125)</f>
        <v>0</v>
      </c>
      <c r="AJ126" s="138">
        <f t="shared" ref="AJ126" si="2011">IF($B121=$B127,0,AC123)</f>
        <v>0</v>
      </c>
      <c r="AK126" s="176">
        <f t="shared" ref="AK126" si="2012">IF($B115=$B121,IF(AM121+AM116&gt;0,1,0)+IF(AN121+AN116&gt;0,1,0)+IF(AO121+AO116&gt;0,1,0)+IF(AP121+AP116&gt;0,1,0)+IF(AQ121+AQ116&gt;0,1,0)+IF(AR121+AR116&gt;0,1,0)+IF(AS121+AS116&gt;0,1,0),AK122)</f>
        <v>0</v>
      </c>
      <c r="AL126" s="133">
        <f t="shared" ref="AL126" si="2013">IF(OR($B121=$B127,AK126=0,(AL122-AR126+AP126)&lt;=0),0,(AL122-AR126+AP126)/AK126)</f>
        <v>0</v>
      </c>
      <c r="AM126" s="137">
        <f t="shared" ref="AM126" si="2014">IF(AL126*(7-AK123)&lt;=0,0,AL126*(7-AK123))</f>
        <v>0</v>
      </c>
      <c r="AN126" s="311">
        <f t="shared" ref="AN126" si="2015">ROUND(IF(OR(AL123-AL126*(7-AK123)+AQ126&lt;0,$B121=$B127,AL126&lt;=0,AL123=0),0,IF(AL123-AL126*(7-AK123)+AQ126&gt;AR126-AP126+AQ126,AR126-AP126+AQ126,AL123-AL126*(7-AK123)+AQ126)),1)</f>
        <v>0</v>
      </c>
      <c r="AO126" s="312"/>
      <c r="AP126" s="139">
        <f t="shared" ref="AP126" si="2016">IF(OR($B121=$B127,AK122=0),0,IF($B121=$B115,AK121,$F121))</f>
        <v>0</v>
      </c>
      <c r="AQ126" s="30">
        <f t="shared" ref="AQ126" si="2017">IF(OR($B121=$B127,AK126=0),0,$G123-$G122)</f>
        <v>0</v>
      </c>
      <c r="AR126" s="134">
        <f t="shared" ref="AR126" si="2018">IF(OR($B121=$B127,AK126=0),0,AK125)</f>
        <v>0</v>
      </c>
      <c r="AS126" s="138">
        <f t="shared" ref="AS126" si="2019">IF($B121=$B127,0,AL123)</f>
        <v>0</v>
      </c>
      <c r="AT126" s="176">
        <f t="shared" ref="AT126" si="2020">IF($B115=$B121,IF(AV121+AV116&gt;0,1,0)+IF(AW121+AW116&gt;0,1,0)+IF(AX121+AX116&gt;0,1,0)+IF(AY121+AY116&gt;0,1,0)+IF(AZ121+AZ116&gt;0,1,0)+IF(BA121+BA116&gt;0,1,0)+IF(BB121+BB116&gt;0,1,0),AT122)</f>
        <v>0</v>
      </c>
      <c r="AU126" s="133">
        <f t="shared" ref="AU126" si="2021">IF(OR($B121=$B127,AT126=0,(AU122-BA126+AY126)&lt;=0),0,(AU122-BA126+AY126)/AT126)</f>
        <v>0</v>
      </c>
      <c r="AV126" s="137">
        <f t="shared" ref="AV126" si="2022">IF(AU126*(7-AT123)&lt;=0,0,AU126*(7-AT123))</f>
        <v>0</v>
      </c>
      <c r="AW126" s="311">
        <f t="shared" ref="AW126" si="2023">ROUND(IF(OR(AU123-AU126*(7-AT123)+AZ126&lt;0,$B121=$B127,AU126&lt;=0,AU123=0),0,IF(AU123-AU126*(7-AT123)+AZ126&gt;BA126-AY126+AZ126,BA126-AY126+AZ126,AU123-AU126*(7-AT123)+AZ126)),1)</f>
        <v>0</v>
      </c>
      <c r="AX126" s="312"/>
      <c r="AY126" s="139">
        <f t="shared" ref="AY126" si="2024">IF(OR($B121=$B127,AT122=0),0,IF($B121=$B115,AT121,$F121))</f>
        <v>0</v>
      </c>
      <c r="AZ126" s="30">
        <f t="shared" ref="AZ126" si="2025">IF(OR($B121=$B127,AT126=0),0,$G123-$G122)</f>
        <v>0</v>
      </c>
      <c r="BA126" s="134">
        <f t="shared" ref="BA126" si="2026">IF(OR($B121=$B127,AT126=0),0,AT125)</f>
        <v>0</v>
      </c>
      <c r="BB126" s="138">
        <f t="shared" ref="BB126" si="2027">IF($B121=$B127,0,AU123)</f>
        <v>0</v>
      </c>
    </row>
    <row r="127" spans="1:54" ht="15.75" x14ac:dyDescent="0.2">
      <c r="A127" s="1">
        <f t="shared" ref="A127" si="2028">IF(B127="","1. Niewypełnione",B127)</f>
        <v>0</v>
      </c>
      <c r="B127" s="320">
        <f>kwiecień!B127</f>
        <v>0</v>
      </c>
      <c r="C127" s="321">
        <f>kwiecień!C127</f>
        <v>0</v>
      </c>
      <c r="D127" s="321">
        <f>kwiecień!D127</f>
        <v>0</v>
      </c>
      <c r="E127" s="321">
        <f>kwiecień!E127</f>
        <v>0</v>
      </c>
      <c r="F127" s="177">
        <f>kwiecień!F127</f>
        <v>18</v>
      </c>
      <c r="G127" s="185">
        <f>kwiecień!G127</f>
        <v>18</v>
      </c>
      <c r="H127" s="177"/>
      <c r="I127" s="192">
        <f t="shared" ref="I127:I131" si="2029">K127+T127+AC127+AL127+AU127</f>
        <v>0</v>
      </c>
      <c r="J127" s="186">
        <f t="shared" ref="J127" si="2030">IF(OR($B127=$B133,J130=0),0,ROUND((K128+P132)/J130,0))</f>
        <v>0</v>
      </c>
      <c r="K127" s="51">
        <f t="shared" ref="K127:K128" si="2031">SUM(L127:R127)</f>
        <v>0</v>
      </c>
      <c r="L127" s="52">
        <f>kwiecień!L127</f>
        <v>0</v>
      </c>
      <c r="M127" s="52">
        <f>kwiecień!M127</f>
        <v>0</v>
      </c>
      <c r="N127" s="52">
        <f>kwiecień!N127</f>
        <v>0</v>
      </c>
      <c r="O127" s="52">
        <f>kwiecień!O127</f>
        <v>0</v>
      </c>
      <c r="P127" s="53">
        <f>kwiecień!P127</f>
        <v>0</v>
      </c>
      <c r="Q127" s="54">
        <f>kwiecień!Q127</f>
        <v>0</v>
      </c>
      <c r="R127" s="55">
        <f>kwiecień!R127</f>
        <v>0</v>
      </c>
      <c r="S127" s="188">
        <f t="shared" ref="S127" si="2032">IF(OR($B127=$B133,S130=0),0,ROUND((T128+Y132)/S130,0))</f>
        <v>0</v>
      </c>
      <c r="T127" s="51">
        <f t="shared" ref="T127:T128" si="2033">SUM(U127:AA127)</f>
        <v>0</v>
      </c>
      <c r="U127" s="52">
        <f>kwiecień!U127</f>
        <v>0</v>
      </c>
      <c r="V127" s="52">
        <f>kwiecień!V127</f>
        <v>0</v>
      </c>
      <c r="W127" s="52">
        <f>kwiecień!W127</f>
        <v>0</v>
      </c>
      <c r="X127" s="52">
        <f>kwiecień!X127</f>
        <v>0</v>
      </c>
      <c r="Y127" s="53">
        <f>kwiecień!Y127</f>
        <v>0</v>
      </c>
      <c r="Z127" s="54">
        <f>kwiecień!Z127</f>
        <v>0</v>
      </c>
      <c r="AA127" s="55">
        <f>kwiecień!AA127</f>
        <v>0</v>
      </c>
      <c r="AB127" s="188">
        <f t="shared" ref="AB127" si="2034">IF(OR($B127=$B133,AB130=0),0,ROUND((AC128+AH132)/AB130,0))</f>
        <v>0</v>
      </c>
      <c r="AC127" s="51">
        <f t="shared" ref="AC127:AC128" si="2035">SUM(AD127:AJ127)</f>
        <v>0</v>
      </c>
      <c r="AD127" s="52">
        <f>kwiecień!AD127</f>
        <v>0</v>
      </c>
      <c r="AE127" s="52">
        <f>kwiecień!AE127</f>
        <v>0</v>
      </c>
      <c r="AF127" s="52">
        <f>kwiecień!AF127</f>
        <v>0</v>
      </c>
      <c r="AG127" s="52">
        <f>kwiecień!AG127</f>
        <v>0</v>
      </c>
      <c r="AH127" s="53">
        <f>kwiecień!AH127</f>
        <v>0</v>
      </c>
      <c r="AI127" s="54">
        <f>kwiecień!AI127</f>
        <v>0</v>
      </c>
      <c r="AJ127" s="55">
        <f>kwiecień!AJ127</f>
        <v>0</v>
      </c>
      <c r="AK127" s="188">
        <f t="shared" ref="AK127" si="2036">IF(OR($B127=$B133,AK130=0),0,ROUND((AL128+AQ132)/AK130,0))</f>
        <v>0</v>
      </c>
      <c r="AL127" s="51">
        <f t="shared" ref="AL127:AL128" si="2037">SUM(AM127:AS127)</f>
        <v>0</v>
      </c>
      <c r="AM127" s="52">
        <f>kwiecień!AM127</f>
        <v>0</v>
      </c>
      <c r="AN127" s="52">
        <f>kwiecień!AN127</f>
        <v>0</v>
      </c>
      <c r="AO127" s="52">
        <f>kwiecień!AO127</f>
        <v>0</v>
      </c>
      <c r="AP127" s="52">
        <f>kwiecień!AP127</f>
        <v>0</v>
      </c>
      <c r="AQ127" s="53">
        <f>kwiecień!AQ127</f>
        <v>0</v>
      </c>
      <c r="AR127" s="54">
        <f>kwiecień!AR127</f>
        <v>0</v>
      </c>
      <c r="AS127" s="55">
        <f>kwiecień!AS127</f>
        <v>0</v>
      </c>
      <c r="AT127" s="188">
        <f t="shared" ref="AT127" si="2038">IF(OR($B127=$B133,AT130=0),0,ROUND((AU128+AZ132)/AT130,0))</f>
        <v>0</v>
      </c>
      <c r="AU127" s="51">
        <f t="shared" ref="AU127:AU128" si="2039">SUM(AV127:BB127)</f>
        <v>0</v>
      </c>
      <c r="AV127" s="52">
        <f t="shared" ref="AV127" si="2040">IF(SUM($AM$9:$AS$9)=SUM($AV$9:$BB$9),AM127,IF(AND(SUM($AV$9:$BB$9)&gt;42,SUM($AV$9:$BB$9)&lt;49),AM127,0))</f>
        <v>0</v>
      </c>
      <c r="AW127" s="52">
        <f t="shared" ref="AW127" si="2041">IF(SUM($AM$9:$AS$9)=SUM($AV$9:$BB$9),AN127,IF(AND(SUM($AV$9:$BB$9)&gt;42,SUM($AV$9:$BB$9)&lt;49),AN127,0))</f>
        <v>0</v>
      </c>
      <c r="AX127" s="52">
        <f t="shared" ref="AX127" si="2042">IF(SUM($AM$9:$AS$9)=SUM($AV$9:$BB$9),AO127,IF(AND(SUM($AV$9:$BB$9)&gt;42,SUM($AV$9:$BB$9)&lt;49),AO127,0))</f>
        <v>0</v>
      </c>
      <c r="AY127" s="52">
        <f t="shared" ref="AY127" si="2043">IF(SUM($AM$9:$AS$9)=SUM($AV$9:$BB$9),AP127,IF(AND(SUM($AV$9:$BB$9)&gt;42,SUM($AV$9:$BB$9)&lt;49),AP127,0))</f>
        <v>0</v>
      </c>
      <c r="AZ127" s="53">
        <f t="shared" ref="AZ127" si="2044">IF(SUM($AM$9:$AS$9)=SUM($AV$9:$BB$9),AQ127,IF(AND(SUM($AV$9:$BB$9)&gt;42,SUM($AV$9:$BB$9)&lt;49),AQ127,0))</f>
        <v>0</v>
      </c>
      <c r="BA127" s="54">
        <f t="shared" ref="BA127" si="2045">IF(SUM($AM$9:$AS$9)=SUM($AV$9:$BB$9),AR127,IF(AND(SUM($AV$9:$BB$9)&gt;42,SUM($AV$9:$BB$9)&lt;49),AR127,0))</f>
        <v>0</v>
      </c>
      <c r="BB127" s="55">
        <f t="shared" ref="BB127" si="2046">IF(SUM($AM$9:$AS$9)=SUM($AV$9:$BB$9),AS127,IF(AND(SUM($AV$9:$BB$9)&gt;42,SUM($AV$9:$BB$9)&lt;49),AS127,0))</f>
        <v>0</v>
      </c>
    </row>
    <row r="128" spans="1:54" ht="12.75" hidden="1" customHeight="1" x14ac:dyDescent="0.2">
      <c r="B128" s="93"/>
      <c r="C128" s="94"/>
      <c r="D128" s="95"/>
      <c r="E128" s="115"/>
      <c r="F128" s="140" t="b">
        <f t="shared" ref="F128" si="2047">IF($B121=$B127,OR(F122,G127&lt;F127),G127&lt;F127)</f>
        <v>0</v>
      </c>
      <c r="G128" s="189">
        <f t="shared" ref="G128" si="2048">IF(AND($B121=$B127,$B121&lt;&gt;"",$B121&lt;&gt;0),G127+G122,G127)</f>
        <v>18</v>
      </c>
      <c r="H128" s="120"/>
      <c r="I128" s="165">
        <f t="shared" si="2029"/>
        <v>0</v>
      </c>
      <c r="J128" s="194">
        <f t="shared" ref="J128" si="2049">7-COUNTIF(L127:R127,0)-COUNTIF(L127:R127,"")</f>
        <v>0</v>
      </c>
      <c r="K128" s="22">
        <f t="shared" si="2031"/>
        <v>0</v>
      </c>
      <c r="L128" s="35">
        <f t="shared" ref="L128:R128" si="2050">IF($B121=$B127,L127+L122,L127)</f>
        <v>0</v>
      </c>
      <c r="M128" s="35">
        <f t="shared" si="2050"/>
        <v>0</v>
      </c>
      <c r="N128" s="35">
        <f t="shared" si="2050"/>
        <v>0</v>
      </c>
      <c r="O128" s="35">
        <f t="shared" si="2050"/>
        <v>0</v>
      </c>
      <c r="P128" s="36">
        <f t="shared" si="2050"/>
        <v>0</v>
      </c>
      <c r="Q128" s="37">
        <f t="shared" si="2050"/>
        <v>0</v>
      </c>
      <c r="R128" s="38">
        <f t="shared" si="2050"/>
        <v>0</v>
      </c>
      <c r="S128" s="194">
        <f t="shared" ref="S128" si="2051">7-COUNTIF(U127:AA127,0)-COUNTIF(U127:AA127,"")</f>
        <v>0</v>
      </c>
      <c r="T128" s="22">
        <f t="shared" si="2033"/>
        <v>0</v>
      </c>
      <c r="U128" s="35">
        <f t="shared" ref="U128:AA128" si="2052">IF($B121=$B127,U127+U122,U127)</f>
        <v>0</v>
      </c>
      <c r="V128" s="35">
        <f t="shared" si="2052"/>
        <v>0</v>
      </c>
      <c r="W128" s="35">
        <f t="shared" si="2052"/>
        <v>0</v>
      </c>
      <c r="X128" s="35">
        <f t="shared" si="2052"/>
        <v>0</v>
      </c>
      <c r="Y128" s="36">
        <f t="shared" si="2052"/>
        <v>0</v>
      </c>
      <c r="Z128" s="37">
        <f t="shared" si="2052"/>
        <v>0</v>
      </c>
      <c r="AA128" s="38">
        <f t="shared" si="2052"/>
        <v>0</v>
      </c>
      <c r="AB128" s="194">
        <f t="shared" ref="AB128" si="2053">7-COUNTIF(AD127:AJ127,0)-COUNTIF(AD127:AJ127,"")</f>
        <v>0</v>
      </c>
      <c r="AC128" s="22">
        <f t="shared" si="2035"/>
        <v>0</v>
      </c>
      <c r="AD128" s="35">
        <f t="shared" ref="AD128:AJ128" si="2054">IF($B121=$B127,AD127+AD122,AD127)</f>
        <v>0</v>
      </c>
      <c r="AE128" s="35">
        <f t="shared" si="2054"/>
        <v>0</v>
      </c>
      <c r="AF128" s="35">
        <f t="shared" si="2054"/>
        <v>0</v>
      </c>
      <c r="AG128" s="35">
        <f t="shared" si="2054"/>
        <v>0</v>
      </c>
      <c r="AH128" s="36">
        <f t="shared" si="2054"/>
        <v>0</v>
      </c>
      <c r="AI128" s="37">
        <f t="shared" si="2054"/>
        <v>0</v>
      </c>
      <c r="AJ128" s="38">
        <f t="shared" si="2054"/>
        <v>0</v>
      </c>
      <c r="AK128" s="194">
        <f t="shared" ref="AK128" si="2055">7-COUNTIF(AM127:AS127,0)-COUNTIF(AM127:AS127,"")</f>
        <v>0</v>
      </c>
      <c r="AL128" s="22">
        <f t="shared" si="2037"/>
        <v>0</v>
      </c>
      <c r="AM128" s="35">
        <f t="shared" ref="AM128:AS128" si="2056">IF($B121=$B127,AM127+AM122,AM127)</f>
        <v>0</v>
      </c>
      <c r="AN128" s="35">
        <f t="shared" si="2056"/>
        <v>0</v>
      </c>
      <c r="AO128" s="35">
        <f t="shared" si="2056"/>
        <v>0</v>
      </c>
      <c r="AP128" s="35">
        <f t="shared" si="2056"/>
        <v>0</v>
      </c>
      <c r="AQ128" s="36">
        <f t="shared" si="2056"/>
        <v>0</v>
      </c>
      <c r="AR128" s="37">
        <f t="shared" si="2056"/>
        <v>0</v>
      </c>
      <c r="AS128" s="38">
        <f t="shared" si="2056"/>
        <v>0</v>
      </c>
      <c r="AT128" s="194">
        <f t="shared" ref="AT128" si="2057">7-COUNTIF(AV127:BB127,0)-COUNTIF(AV127:BB127,"")</f>
        <v>0</v>
      </c>
      <c r="AU128" s="22">
        <f t="shared" si="2039"/>
        <v>0</v>
      </c>
      <c r="AV128" s="35">
        <f t="shared" ref="AV128:BB128" si="2058">IF($B121=$B127,AV127+AV122,AV127)</f>
        <v>0</v>
      </c>
      <c r="AW128" s="35">
        <f t="shared" si="2058"/>
        <v>0</v>
      </c>
      <c r="AX128" s="35">
        <f t="shared" si="2058"/>
        <v>0</v>
      </c>
      <c r="AY128" s="35">
        <f t="shared" si="2058"/>
        <v>0</v>
      </c>
      <c r="AZ128" s="36">
        <f t="shared" si="2058"/>
        <v>0</v>
      </c>
      <c r="BA128" s="37">
        <f t="shared" si="2058"/>
        <v>0</v>
      </c>
      <c r="BB128" s="38">
        <f t="shared" si="2058"/>
        <v>0</v>
      </c>
    </row>
    <row r="129" spans="1:54" ht="15" hidden="1" customHeight="1" x14ac:dyDescent="0.2">
      <c r="B129" s="116"/>
      <c r="C129" s="117"/>
      <c r="D129" s="118"/>
      <c r="E129" s="119"/>
      <c r="F129" s="92"/>
      <c r="G129" s="190">
        <f t="shared" ref="G129" si="2059">IF(AND($B121=$B127,$B121&lt;&gt;"",$B121&lt;&gt;0),F127+G123,F127)</f>
        <v>18</v>
      </c>
      <c r="H129" s="121"/>
      <c r="I129" s="165">
        <f t="shared" si="2029"/>
        <v>0</v>
      </c>
      <c r="J129" s="195">
        <f t="shared" ref="J129" si="2060">IF($B127=$B121,COUNTIF(L129:R129,0),COUNTIF(L130:R130,0)+COUNTIF(L130:R130,""))</f>
        <v>7</v>
      </c>
      <c r="K129" s="39">
        <f t="shared" ref="K129:R129" si="2061">IF($B121=$B127,K130+K123,K130)</f>
        <v>0</v>
      </c>
      <c r="L129" s="40">
        <f t="shared" si="2061"/>
        <v>0</v>
      </c>
      <c r="M129" s="40">
        <f t="shared" si="2061"/>
        <v>0</v>
      </c>
      <c r="N129" s="40">
        <f t="shared" si="2061"/>
        <v>0</v>
      </c>
      <c r="O129" s="40">
        <f t="shared" si="2061"/>
        <v>0</v>
      </c>
      <c r="P129" s="41">
        <f t="shared" si="2061"/>
        <v>0</v>
      </c>
      <c r="Q129" s="42">
        <f t="shared" si="2061"/>
        <v>0</v>
      </c>
      <c r="R129" s="43">
        <f t="shared" si="2061"/>
        <v>0</v>
      </c>
      <c r="S129" s="195">
        <f t="shared" ref="S129" si="2062">IF($B127=$B121,COUNTIF(U129:AA129,0),COUNTIF(U130:AA130,0)+COUNTIF(U130:AA130,""))</f>
        <v>7</v>
      </c>
      <c r="T129" s="39">
        <f t="shared" ref="T129:AA129" si="2063">IF($B121=$B127,T130+T123,T130)</f>
        <v>0</v>
      </c>
      <c r="U129" s="40">
        <f t="shared" si="2063"/>
        <v>0</v>
      </c>
      <c r="V129" s="40">
        <f t="shared" si="2063"/>
        <v>0</v>
      </c>
      <c r="W129" s="40">
        <f t="shared" si="2063"/>
        <v>0</v>
      </c>
      <c r="X129" s="40">
        <f t="shared" si="2063"/>
        <v>0</v>
      </c>
      <c r="Y129" s="41">
        <f t="shared" si="2063"/>
        <v>0</v>
      </c>
      <c r="Z129" s="42">
        <f t="shared" si="2063"/>
        <v>0</v>
      </c>
      <c r="AA129" s="43">
        <f t="shared" si="2063"/>
        <v>0</v>
      </c>
      <c r="AB129" s="195">
        <f t="shared" ref="AB129" si="2064">IF($B127=$B121,COUNTIF(AD129:AJ129,0),COUNTIF(AD130:AJ130,0)+COUNTIF(AD130:AJ130,""))</f>
        <v>7</v>
      </c>
      <c r="AC129" s="39">
        <f t="shared" ref="AC129:AJ129" si="2065">IF($B121=$B127,AC130+AC123,AC130)</f>
        <v>0</v>
      </c>
      <c r="AD129" s="40">
        <f t="shared" si="2065"/>
        <v>0</v>
      </c>
      <c r="AE129" s="40">
        <f t="shared" si="2065"/>
        <v>0</v>
      </c>
      <c r="AF129" s="40">
        <f t="shared" si="2065"/>
        <v>0</v>
      </c>
      <c r="AG129" s="40">
        <f t="shared" si="2065"/>
        <v>0</v>
      </c>
      <c r="AH129" s="41">
        <f t="shared" si="2065"/>
        <v>0</v>
      </c>
      <c r="AI129" s="42">
        <f t="shared" si="2065"/>
        <v>0</v>
      </c>
      <c r="AJ129" s="43">
        <f t="shared" si="2065"/>
        <v>0</v>
      </c>
      <c r="AK129" s="195">
        <f t="shared" ref="AK129" si="2066">IF($B127=$B121,COUNTIF(AM129:AS129,0),COUNTIF(AM130:AS130,0)+COUNTIF(AM130:AS130,""))</f>
        <v>7</v>
      </c>
      <c r="AL129" s="39">
        <f t="shared" ref="AL129:AS129" si="2067">IF($B121=$B127,AL130+AL123,AL130)</f>
        <v>0</v>
      </c>
      <c r="AM129" s="40">
        <f t="shared" si="2067"/>
        <v>0</v>
      </c>
      <c r="AN129" s="40">
        <f t="shared" si="2067"/>
        <v>0</v>
      </c>
      <c r="AO129" s="40">
        <f t="shared" si="2067"/>
        <v>0</v>
      </c>
      <c r="AP129" s="40">
        <f t="shared" si="2067"/>
        <v>0</v>
      </c>
      <c r="AQ129" s="41">
        <f t="shared" si="2067"/>
        <v>0</v>
      </c>
      <c r="AR129" s="42">
        <f t="shared" si="2067"/>
        <v>0</v>
      </c>
      <c r="AS129" s="43">
        <f t="shared" si="2067"/>
        <v>0</v>
      </c>
      <c r="AT129" s="195">
        <f t="shared" ref="AT129" si="2068">IF($B127=$B121,COUNTIF(AV129:BB129,0),COUNTIF(AV130:BB130,0)+COUNTIF(AV130:BB130,""))</f>
        <v>7</v>
      </c>
      <c r="AU129" s="39">
        <f t="shared" ref="AU129:BB129" si="2069">IF($B121=$B127,AU130+AU123,AU130)</f>
        <v>0</v>
      </c>
      <c r="AV129" s="40">
        <f t="shared" si="2069"/>
        <v>0</v>
      </c>
      <c r="AW129" s="40">
        <f t="shared" si="2069"/>
        <v>0</v>
      </c>
      <c r="AX129" s="40">
        <f t="shared" si="2069"/>
        <v>0</v>
      </c>
      <c r="AY129" s="40">
        <f t="shared" si="2069"/>
        <v>0</v>
      </c>
      <c r="AZ129" s="41">
        <f t="shared" si="2069"/>
        <v>0</v>
      </c>
      <c r="BA129" s="42">
        <f t="shared" si="2069"/>
        <v>0</v>
      </c>
      <c r="BB129" s="43">
        <f t="shared" si="2069"/>
        <v>0</v>
      </c>
    </row>
    <row r="130" spans="1:54" ht="15.75" customHeight="1" x14ac:dyDescent="0.2">
      <c r="A130" s="1">
        <f t="shared" ref="A130" si="2070">A127</f>
        <v>0</v>
      </c>
      <c r="B130" s="313">
        <f t="shared" ref="B130" si="2071">B124+1</f>
        <v>19</v>
      </c>
      <c r="C130" s="314"/>
      <c r="D130" s="314"/>
      <c r="E130" s="314"/>
      <c r="F130" s="31"/>
      <c r="G130" s="183"/>
      <c r="H130" s="122">
        <f t="shared" ref="H130" si="2072">5-COUNTIF(AU127,0)-COUNTIF(AL127,0)-COUNTIF(AC127,0)-COUNTIF(T127,0)-COUNTIF(K127,0)</f>
        <v>0</v>
      </c>
      <c r="I130" s="165">
        <f t="shared" si="2029"/>
        <v>0</v>
      </c>
      <c r="J130" s="187">
        <f t="shared" ref="J130" si="2073">IF($B127=$B121,J124+IF($F127&lt;&gt;$G127,(K127+$G129-$G128)/$F127,K127/$F127),IF($F127&lt;&gt;G127,(K127+$G129-$G128)/$F127,K127/$F127))</f>
        <v>0</v>
      </c>
      <c r="K130" s="7">
        <f t="shared" ref="K130:K131" si="2074">SUM(L130:R130)</f>
        <v>0</v>
      </c>
      <c r="L130" s="26">
        <f t="shared" ref="L130:R130" si="2075">L127</f>
        <v>0</v>
      </c>
      <c r="M130" s="26">
        <f t="shared" si="2075"/>
        <v>0</v>
      </c>
      <c r="N130" s="26">
        <f t="shared" si="2075"/>
        <v>0</v>
      </c>
      <c r="O130" s="26">
        <f t="shared" si="2075"/>
        <v>0</v>
      </c>
      <c r="P130" s="26">
        <f t="shared" si="2075"/>
        <v>0</v>
      </c>
      <c r="Q130" s="29">
        <f t="shared" si="2075"/>
        <v>0</v>
      </c>
      <c r="R130" s="23">
        <f t="shared" si="2075"/>
        <v>0</v>
      </c>
      <c r="S130" s="187">
        <f t="shared" ref="S130" si="2076">IF($B127=$B121,S124+IF($F127&lt;&gt;$G127,(T127+$G129-$G128)/$F127,T127/$F127),IF($F127&lt;&gt;P127,(T127+$G129-$G128)/$F127,T127/$F127))</f>
        <v>0</v>
      </c>
      <c r="T130" s="7">
        <f t="shared" ref="T130:T131" si="2077">SUM(U130:AA130)</f>
        <v>0</v>
      </c>
      <c r="U130" s="26">
        <f t="shared" ref="U130:AA130" si="2078">U127</f>
        <v>0</v>
      </c>
      <c r="V130" s="26">
        <f t="shared" si="2078"/>
        <v>0</v>
      </c>
      <c r="W130" s="26">
        <f t="shared" si="2078"/>
        <v>0</v>
      </c>
      <c r="X130" s="26">
        <f t="shared" si="2078"/>
        <v>0</v>
      </c>
      <c r="Y130" s="113">
        <f t="shared" si="2078"/>
        <v>0</v>
      </c>
      <c r="Z130" s="29">
        <f t="shared" si="2078"/>
        <v>0</v>
      </c>
      <c r="AA130" s="23">
        <f t="shared" si="2078"/>
        <v>0</v>
      </c>
      <c r="AB130" s="187">
        <f t="shared" ref="AB130" si="2079">IF($B127=$B121,AB124+IF($F127&lt;&gt;$G127,(AC127+$G129-$G128)/$F127,AC127/$F127),IF($F127&lt;&gt;Y127,(AC127+$G129-$G128)/$F127,AC127/$F127))</f>
        <v>0</v>
      </c>
      <c r="AC130" s="7">
        <f t="shared" ref="AC130:AC131" si="2080">SUM(AD130:AJ130)</f>
        <v>0</v>
      </c>
      <c r="AD130" s="26">
        <f t="shared" ref="AD130:AJ130" si="2081">AD127</f>
        <v>0</v>
      </c>
      <c r="AE130" s="26">
        <f t="shared" si="2081"/>
        <v>0</v>
      </c>
      <c r="AF130" s="26">
        <f t="shared" si="2081"/>
        <v>0</v>
      </c>
      <c r="AG130" s="26">
        <f t="shared" si="2081"/>
        <v>0</v>
      </c>
      <c r="AH130" s="113">
        <f t="shared" si="2081"/>
        <v>0</v>
      </c>
      <c r="AI130" s="29">
        <f t="shared" si="2081"/>
        <v>0</v>
      </c>
      <c r="AJ130" s="23">
        <f t="shared" si="2081"/>
        <v>0</v>
      </c>
      <c r="AK130" s="187">
        <f t="shared" ref="AK130" si="2082">IF($B127=$B121,AK124+IF($F127&lt;&gt;$G127,(AL127+$G129-$G128)/$F127,AL127/$F127),IF($F127&lt;&gt;AH127,(AL127+$G129-$G128)/$F127,AL127/$F127))</f>
        <v>0</v>
      </c>
      <c r="AL130" s="7">
        <f t="shared" ref="AL130:AL131" si="2083">SUM(AM130:AS130)</f>
        <v>0</v>
      </c>
      <c r="AM130" s="26">
        <f t="shared" ref="AM130:AS130" si="2084">AM127</f>
        <v>0</v>
      </c>
      <c r="AN130" s="26">
        <f t="shared" si="2084"/>
        <v>0</v>
      </c>
      <c r="AO130" s="26">
        <f t="shared" si="2084"/>
        <v>0</v>
      </c>
      <c r="AP130" s="26">
        <f t="shared" si="2084"/>
        <v>0</v>
      </c>
      <c r="AQ130" s="113">
        <f t="shared" si="2084"/>
        <v>0</v>
      </c>
      <c r="AR130" s="29">
        <f t="shared" si="2084"/>
        <v>0</v>
      </c>
      <c r="AS130" s="23">
        <f t="shared" si="2084"/>
        <v>0</v>
      </c>
      <c r="AT130" s="187">
        <f t="shared" ref="AT130" si="2085">IF($B127=$B121,AT124+IF($F127&lt;&gt;$G127,(AU127+$G129-$G128)/$F127,AU127/$F127),IF($F127&lt;&gt;AQ127,(AU127+$G129-$G128)/$F127,AU127/$F127))</f>
        <v>0</v>
      </c>
      <c r="AU130" s="7">
        <f t="shared" ref="AU130:AU131" si="2086">SUM(AV130:BB130)</f>
        <v>0</v>
      </c>
      <c r="AV130" s="6">
        <f t="shared" ref="AV130" si="2087">IF(SUM($AM$9:$AS$9)=SUM($AV$9:$BB$9),AV127,IF(AND(SUM($AV$9:$BB$9)&gt;42,SUM($AV$9:$BB$9)&lt;49),AV127,0))</f>
        <v>0</v>
      </c>
      <c r="AW130" s="6">
        <f t="shared" ref="AW130:BB130" si="2088">IF(SUM($AM$9:$AS$9)=SUM($AV$9:$BB$9),AW127,IF(AND(SUM($AV$9:$BB$9)&gt;42,SUM($AV$9:$BB$9)&lt;49),AW127,0))</f>
        <v>0</v>
      </c>
      <c r="AX130" s="6">
        <f t="shared" si="2088"/>
        <v>0</v>
      </c>
      <c r="AY130" s="6">
        <f t="shared" si="2088"/>
        <v>0</v>
      </c>
      <c r="AZ130" s="26">
        <f t="shared" si="2088"/>
        <v>0</v>
      </c>
      <c r="BA130" s="29">
        <f t="shared" si="2088"/>
        <v>0</v>
      </c>
      <c r="BB130" s="23">
        <f t="shared" si="2088"/>
        <v>0</v>
      </c>
    </row>
    <row r="131" spans="1:54" ht="15.75" customHeight="1" x14ac:dyDescent="0.2">
      <c r="A131" s="1">
        <f t="shared" ref="A131:A132" si="2089">A130</f>
        <v>0</v>
      </c>
      <c r="B131" s="313"/>
      <c r="C131" s="314"/>
      <c r="D131" s="314"/>
      <c r="E131" s="314"/>
      <c r="F131" s="31"/>
      <c r="G131" s="183"/>
      <c r="H131" s="123">
        <f t="shared" ref="H131" si="2090">IF($B127=$B121,H125+F131,$F131)</f>
        <v>0</v>
      </c>
      <c r="I131" s="165">
        <f t="shared" si="2029"/>
        <v>0</v>
      </c>
      <c r="J131" s="141">
        <f t="shared" ref="J131" si="2091">IF($H130=0,0,IF($B121=$B127,IF($H132&gt;0,$H132+J125,K127+J125),IF($H132&gt;0,$H132,K127)))</f>
        <v>0</v>
      </c>
      <c r="K131" s="7">
        <f t="shared" si="2074"/>
        <v>0</v>
      </c>
      <c r="L131" s="6"/>
      <c r="M131" s="6"/>
      <c r="N131" s="6"/>
      <c r="O131" s="6"/>
      <c r="P131" s="26"/>
      <c r="Q131" s="29"/>
      <c r="R131" s="23"/>
      <c r="S131" s="141">
        <f t="shared" ref="S131" si="2092">IF($H130=0,0,IF($B121=$B127,IF($H132&gt;0,$H132+S125,T127+S125),IF($H132&gt;0,$H132,T127)))</f>
        <v>0</v>
      </c>
      <c r="T131" s="7">
        <f t="shared" si="2077"/>
        <v>0</v>
      </c>
      <c r="U131" s="6"/>
      <c r="V131" s="6"/>
      <c r="W131" s="6"/>
      <c r="X131" s="6"/>
      <c r="Y131" s="26"/>
      <c r="Z131" s="29"/>
      <c r="AA131" s="23"/>
      <c r="AB131" s="141">
        <f t="shared" ref="AB131" si="2093">IF($H130=0,0,IF($B121=$B127,IF($H132&gt;0,$H132+AB125,AC127+AB125),IF($H132&gt;0,$H132,AC127)))</f>
        <v>0</v>
      </c>
      <c r="AC131" s="7">
        <f t="shared" si="2080"/>
        <v>0</v>
      </c>
      <c r="AD131" s="6"/>
      <c r="AE131" s="6"/>
      <c r="AF131" s="6"/>
      <c r="AG131" s="6"/>
      <c r="AH131" s="26"/>
      <c r="AI131" s="29"/>
      <c r="AJ131" s="23"/>
      <c r="AK131" s="141">
        <f t="shared" ref="AK131" si="2094">IF($H130=0,0,IF($B121=$B127,IF($H132&gt;0,$H132+AK125,AL127+AK125),IF($H132&gt;0,$H132,AL127)))</f>
        <v>0</v>
      </c>
      <c r="AL131" s="7">
        <f t="shared" si="2083"/>
        <v>0</v>
      </c>
      <c r="AM131" s="6"/>
      <c r="AN131" s="6"/>
      <c r="AO131" s="6"/>
      <c r="AP131" s="6"/>
      <c r="AQ131" s="26"/>
      <c r="AR131" s="29"/>
      <c r="AS131" s="23"/>
      <c r="AT131" s="141">
        <f t="shared" ref="AT131" si="2095">IF($H130=0,0,IF($B121=$B127,IF($H132&gt;0,$H132+AT125,AU127+AT125),IF($H132&gt;0,$H132,AU127)))</f>
        <v>0</v>
      </c>
      <c r="AU131" s="7">
        <f t="shared" si="2086"/>
        <v>0</v>
      </c>
      <c r="AV131" s="6"/>
      <c r="AW131" s="6"/>
      <c r="AX131" s="6"/>
      <c r="AY131" s="6"/>
      <c r="AZ131" s="26"/>
      <c r="BA131" s="29"/>
      <c r="BB131" s="23"/>
    </row>
    <row r="132" spans="1:54" ht="18.75" customHeight="1" thickBot="1" x14ac:dyDescent="0.25">
      <c r="A132" s="1">
        <f t="shared" si="2089"/>
        <v>0</v>
      </c>
      <c r="B132" s="323" t="str">
        <f>IF(B127="",Wydruk!$AE$6,IF(J128=0,Wydruk!$AE$7,IF(AND(G128&lt;G129,B127&lt;&gt;$B133),Wydruk!$AE$13,IF(AND($B127=$B121,$B127&lt;&gt;$B133),IF(OR(OR(J132&lt;4,J132&gt;5),OR(S132&lt;4,S132&gt;5),OR(AB132&lt;4,AB132&gt;5),OR(AK132&lt;4,AK132&gt;5),OR(AND(AT132&lt;4,AT132&gt;0),AT132&gt;5)),Wydruk!$AE$8,Wydruk!$AE$9),IF($B127=$B133,IF($F131&lt;&gt;0,Wydruk!$AE$12,Wydruk!$AE$10),IF(OR(OR(J128&lt;4,J128&gt;5),OR(S128&lt;4,S128&gt;5),OR(AB128&lt;4,AB128&gt;5),OR(AK128&lt;4,AK128&gt;5),OR(AND(AT128&lt;4,AT128&gt;0),AT128&gt;5)),Wydruk!$AE$8,Wydruk!$AE$11))))))</f>
        <v>Uzupełnij liczby godzin tygodniowego planu</v>
      </c>
      <c r="C132" s="324"/>
      <c r="D132" s="324"/>
      <c r="E132" s="324"/>
      <c r="F132" s="173">
        <f>kwiecień!F132</f>
        <v>0</v>
      </c>
      <c r="G132" s="184">
        <f>kwiecień!G132</f>
        <v>0</v>
      </c>
      <c r="H132" s="191">
        <f t="shared" ref="H132" si="2096">IF(OR($G132=0,$F132=0,$G132="",$F132=""),0,$G132/$F132)</f>
        <v>0</v>
      </c>
      <c r="I132" s="193"/>
      <c r="J132" s="176">
        <f t="shared" ref="J132" si="2097">IF($B121=$B127,IF(L127+L122&gt;0,1,0)+IF(M127+M122&gt;0,1,0)+IF(N127+N122&gt;0,1,0)+IF(O127+O122&gt;0,1,0)+IF(P127+P122&gt;0,1,0)+IF(Q127+Q122&gt;0,1,0)+IF(R127+R122&gt;0,1,0),J128)</f>
        <v>0</v>
      </c>
      <c r="K132" s="133">
        <f t="shared" ref="K132" si="2098">IF(OR($B127=$B133,J132=0,(K128-Q132+O132)&lt;=0),0,(K128-Q132+O132)/J132)</f>
        <v>0</v>
      </c>
      <c r="L132" s="137">
        <f t="shared" ref="L132" si="2099">IF(K132*(7-J129)&lt;=0,0,K132*(7-J129))</f>
        <v>0</v>
      </c>
      <c r="M132" s="311">
        <f t="shared" ref="M132" si="2100">ROUND(IF(OR(K129-K132*(7-J129)+P132&lt;0,$B127=$B133,K132&lt;=0,K129=0),0,IF(K129-K132*(7-J129)+P132&gt;Q132-O132+P132,Q132-O132+P132,K129-K132*(7-J129)+P132)),1)</f>
        <v>0</v>
      </c>
      <c r="N132" s="312"/>
      <c r="O132" s="139">
        <f t="shared" ref="O132" si="2101">IF(OR($B127=$B133,J128=0),0,IF($B127=$B121,J127,$F127))</f>
        <v>0</v>
      </c>
      <c r="P132" s="30">
        <f t="shared" ref="P132" si="2102">IF(OR($B127=$B133,J132=0),0,$G129-$G128)</f>
        <v>0</v>
      </c>
      <c r="Q132" s="134">
        <f t="shared" ref="Q132" si="2103">IF(OR($B127=$B133,J132=0),0,J131)</f>
        <v>0</v>
      </c>
      <c r="R132" s="138">
        <f t="shared" ref="R132" si="2104">IF($B127=$B133,0,K129)</f>
        <v>0</v>
      </c>
      <c r="S132" s="176">
        <f t="shared" ref="S132" si="2105">IF($B121=$B127,IF(U127+U122&gt;0,1,0)+IF(V127+V122&gt;0,1,0)+IF(W127+W122&gt;0,1,0)+IF(X127+X122&gt;0,1,0)+IF(Y127+Y122&gt;0,1,0)+IF(Z127+Z122&gt;0,1,0)+IF(AA127+AA122&gt;0,1,0),S128)</f>
        <v>0</v>
      </c>
      <c r="T132" s="133">
        <f t="shared" ref="T132" si="2106">IF(OR($B127=$B133,S132=0,(T128-Z132+X132)&lt;=0),0,(T128-Z132+X132)/S132)</f>
        <v>0</v>
      </c>
      <c r="U132" s="137">
        <f t="shared" ref="U132" si="2107">IF(T132*(7-S129)&lt;=0,0,T132*(7-S129))</f>
        <v>0</v>
      </c>
      <c r="V132" s="311">
        <f t="shared" ref="V132" si="2108">ROUND(IF(OR(T129-T132*(7-S129)+Y132&lt;0,$B127=$B133,T132&lt;=0,T129=0),0,IF(T129-T132*(7-S129)+Y132&gt;Z132-X132+Y132,Z132-X132+Y132,T129-T132*(7-S129)+Y132)),1)</f>
        <v>0</v>
      </c>
      <c r="W132" s="312"/>
      <c r="X132" s="139">
        <f t="shared" ref="X132" si="2109">IF(OR($B127=$B133,S128=0),0,IF($B127=$B121,S127,$F127))</f>
        <v>0</v>
      </c>
      <c r="Y132" s="30">
        <f t="shared" ref="Y132" si="2110">IF(OR($B127=$B133,S132=0),0,$G129-$G128)</f>
        <v>0</v>
      </c>
      <c r="Z132" s="134">
        <f t="shared" ref="Z132" si="2111">IF(OR($B127=$B133,S132=0),0,S131)</f>
        <v>0</v>
      </c>
      <c r="AA132" s="138">
        <f t="shared" ref="AA132" si="2112">IF($B127=$B133,0,T129)</f>
        <v>0</v>
      </c>
      <c r="AB132" s="176">
        <f t="shared" ref="AB132" si="2113">IF($B121=$B127,IF(AD127+AD122&gt;0,1,0)+IF(AE127+AE122&gt;0,1,0)+IF(AF127+AF122&gt;0,1,0)+IF(AG127+AG122&gt;0,1,0)+IF(AH127+AH122&gt;0,1,0)+IF(AI127+AI122&gt;0,1,0)+IF(AJ127+AJ122&gt;0,1,0),AB128)</f>
        <v>0</v>
      </c>
      <c r="AC132" s="133">
        <f t="shared" ref="AC132" si="2114">IF(OR($B127=$B133,AB132=0,(AC128-AI132+AG132)&lt;=0),0,(AC128-AI132+AG132)/AB132)</f>
        <v>0</v>
      </c>
      <c r="AD132" s="137">
        <f t="shared" ref="AD132" si="2115">IF(AC132*(7-AB129)&lt;=0,0,AC132*(7-AB129))</f>
        <v>0</v>
      </c>
      <c r="AE132" s="311">
        <f t="shared" ref="AE132" si="2116">ROUND(IF(OR(AC129-AC132*(7-AB129)+AH132&lt;0,$B127=$B133,AC132&lt;=0,AC129=0),0,IF(AC129-AC132*(7-AB129)+AH132&gt;AI132-AG132+AH132,AI132-AG132+AH132,AC129-AC132*(7-AB129)+AH132)),1)</f>
        <v>0</v>
      </c>
      <c r="AF132" s="312"/>
      <c r="AG132" s="139">
        <f t="shared" ref="AG132" si="2117">IF(OR($B127=$B133,AB128=0),0,IF($B127=$B121,AB127,$F127))</f>
        <v>0</v>
      </c>
      <c r="AH132" s="30">
        <f t="shared" ref="AH132" si="2118">IF(OR($B127=$B133,AB132=0),0,$G129-$G128)</f>
        <v>0</v>
      </c>
      <c r="AI132" s="134">
        <f t="shared" ref="AI132" si="2119">IF(OR($B127=$B133,AB132=0),0,AB131)</f>
        <v>0</v>
      </c>
      <c r="AJ132" s="138">
        <f t="shared" ref="AJ132" si="2120">IF($B127=$B133,0,AC129)</f>
        <v>0</v>
      </c>
      <c r="AK132" s="176">
        <f t="shared" ref="AK132" si="2121">IF($B121=$B127,IF(AM127+AM122&gt;0,1,0)+IF(AN127+AN122&gt;0,1,0)+IF(AO127+AO122&gt;0,1,0)+IF(AP127+AP122&gt;0,1,0)+IF(AQ127+AQ122&gt;0,1,0)+IF(AR127+AR122&gt;0,1,0)+IF(AS127+AS122&gt;0,1,0),AK128)</f>
        <v>0</v>
      </c>
      <c r="AL132" s="133">
        <f t="shared" ref="AL132" si="2122">IF(OR($B127=$B133,AK132=0,(AL128-AR132+AP132)&lt;=0),0,(AL128-AR132+AP132)/AK132)</f>
        <v>0</v>
      </c>
      <c r="AM132" s="137">
        <f t="shared" ref="AM132" si="2123">IF(AL132*(7-AK129)&lt;=0,0,AL132*(7-AK129))</f>
        <v>0</v>
      </c>
      <c r="AN132" s="311">
        <f t="shared" ref="AN132" si="2124">ROUND(IF(OR(AL129-AL132*(7-AK129)+AQ132&lt;0,$B127=$B133,AL132&lt;=0,AL129=0),0,IF(AL129-AL132*(7-AK129)+AQ132&gt;AR132-AP132+AQ132,AR132-AP132+AQ132,AL129-AL132*(7-AK129)+AQ132)),1)</f>
        <v>0</v>
      </c>
      <c r="AO132" s="312"/>
      <c r="AP132" s="139">
        <f t="shared" ref="AP132" si="2125">IF(OR($B127=$B133,AK128=0),0,IF($B127=$B121,AK127,$F127))</f>
        <v>0</v>
      </c>
      <c r="AQ132" s="30">
        <f t="shared" ref="AQ132" si="2126">IF(OR($B127=$B133,AK132=0),0,$G129-$G128)</f>
        <v>0</v>
      </c>
      <c r="AR132" s="134">
        <f t="shared" ref="AR132" si="2127">IF(OR($B127=$B133,AK132=0),0,AK131)</f>
        <v>0</v>
      </c>
      <c r="AS132" s="138">
        <f t="shared" ref="AS132" si="2128">IF($B127=$B133,0,AL129)</f>
        <v>0</v>
      </c>
      <c r="AT132" s="176">
        <f t="shared" ref="AT132" si="2129">IF($B121=$B127,IF(AV127+AV122&gt;0,1,0)+IF(AW127+AW122&gt;0,1,0)+IF(AX127+AX122&gt;0,1,0)+IF(AY127+AY122&gt;0,1,0)+IF(AZ127+AZ122&gt;0,1,0)+IF(BA127+BA122&gt;0,1,0)+IF(BB127+BB122&gt;0,1,0),AT128)</f>
        <v>0</v>
      </c>
      <c r="AU132" s="133">
        <f t="shared" ref="AU132" si="2130">IF(OR($B127=$B133,AT132=0,(AU128-BA132+AY132)&lt;=0),0,(AU128-BA132+AY132)/AT132)</f>
        <v>0</v>
      </c>
      <c r="AV132" s="137">
        <f t="shared" ref="AV132" si="2131">IF(AU132*(7-AT129)&lt;=0,0,AU132*(7-AT129))</f>
        <v>0</v>
      </c>
      <c r="AW132" s="311">
        <f t="shared" ref="AW132" si="2132">ROUND(IF(OR(AU129-AU132*(7-AT129)+AZ132&lt;0,$B127=$B133,AU132&lt;=0,AU129=0),0,IF(AU129-AU132*(7-AT129)+AZ132&gt;BA132-AY132+AZ132,BA132-AY132+AZ132,AU129-AU132*(7-AT129)+AZ132)),1)</f>
        <v>0</v>
      </c>
      <c r="AX132" s="312"/>
      <c r="AY132" s="139">
        <f t="shared" ref="AY132" si="2133">IF(OR($B127=$B133,AT128=0),0,IF($B127=$B121,AT127,$F127))</f>
        <v>0</v>
      </c>
      <c r="AZ132" s="30">
        <f t="shared" ref="AZ132" si="2134">IF(OR($B127=$B133,AT132=0),0,$G129-$G128)</f>
        <v>0</v>
      </c>
      <c r="BA132" s="134">
        <f t="shared" ref="BA132" si="2135">IF(OR($B127=$B133,AT132=0),0,AT131)</f>
        <v>0</v>
      </c>
      <c r="BB132" s="138">
        <f t="shared" ref="BB132" si="2136">IF($B127=$B133,0,AU129)</f>
        <v>0</v>
      </c>
    </row>
    <row r="133" spans="1:54" ht="15.75" x14ac:dyDescent="0.2">
      <c r="A133" s="1">
        <f t="shared" ref="A133" si="2137">IF(B133="","1. Niewypełnione",B133)</f>
        <v>0</v>
      </c>
      <c r="B133" s="320">
        <f>kwiecień!B133</f>
        <v>0</v>
      </c>
      <c r="C133" s="321">
        <f>kwiecień!C133</f>
        <v>0</v>
      </c>
      <c r="D133" s="321">
        <f>kwiecień!D133</f>
        <v>0</v>
      </c>
      <c r="E133" s="321">
        <f>kwiecień!E133</f>
        <v>0</v>
      </c>
      <c r="F133" s="177">
        <f>kwiecień!F133</f>
        <v>18</v>
      </c>
      <c r="G133" s="185">
        <f>kwiecień!G133</f>
        <v>18</v>
      </c>
      <c r="H133" s="177"/>
      <c r="I133" s="192">
        <f t="shared" ref="I133:I137" si="2138">K133+T133+AC133+AL133+AU133</f>
        <v>0</v>
      </c>
      <c r="J133" s="186">
        <f t="shared" ref="J133" si="2139">IF(OR($B133=$B139,J136=0),0,ROUND((K134+P138)/J136,0))</f>
        <v>0</v>
      </c>
      <c r="K133" s="51">
        <f t="shared" ref="K133:K134" si="2140">SUM(L133:R133)</f>
        <v>0</v>
      </c>
      <c r="L133" s="52">
        <f>kwiecień!L133</f>
        <v>0</v>
      </c>
      <c r="M133" s="52">
        <f>kwiecień!M133</f>
        <v>0</v>
      </c>
      <c r="N133" s="52">
        <f>kwiecień!N133</f>
        <v>0</v>
      </c>
      <c r="O133" s="52">
        <f>kwiecień!O133</f>
        <v>0</v>
      </c>
      <c r="P133" s="53">
        <f>kwiecień!P133</f>
        <v>0</v>
      </c>
      <c r="Q133" s="54">
        <f>kwiecień!Q133</f>
        <v>0</v>
      </c>
      <c r="R133" s="55">
        <f>kwiecień!R133</f>
        <v>0</v>
      </c>
      <c r="S133" s="188">
        <f t="shared" ref="S133" si="2141">IF(OR($B133=$B139,S136=0),0,ROUND((T134+Y138)/S136,0))</f>
        <v>0</v>
      </c>
      <c r="T133" s="51">
        <f t="shared" ref="T133:T134" si="2142">SUM(U133:AA133)</f>
        <v>0</v>
      </c>
      <c r="U133" s="52">
        <f>kwiecień!U133</f>
        <v>0</v>
      </c>
      <c r="V133" s="52">
        <f>kwiecień!V133</f>
        <v>0</v>
      </c>
      <c r="W133" s="52">
        <f>kwiecień!W133</f>
        <v>0</v>
      </c>
      <c r="X133" s="52">
        <f>kwiecień!X133</f>
        <v>0</v>
      </c>
      <c r="Y133" s="53">
        <f>kwiecień!Y133</f>
        <v>0</v>
      </c>
      <c r="Z133" s="54">
        <f>kwiecień!Z133</f>
        <v>0</v>
      </c>
      <c r="AA133" s="55">
        <f>kwiecień!AA133</f>
        <v>0</v>
      </c>
      <c r="AB133" s="188">
        <f t="shared" ref="AB133" si="2143">IF(OR($B133=$B139,AB136=0),0,ROUND((AC134+AH138)/AB136,0))</f>
        <v>0</v>
      </c>
      <c r="AC133" s="51">
        <f t="shared" ref="AC133:AC134" si="2144">SUM(AD133:AJ133)</f>
        <v>0</v>
      </c>
      <c r="AD133" s="52">
        <f>kwiecień!AD133</f>
        <v>0</v>
      </c>
      <c r="AE133" s="52">
        <f>kwiecień!AE133</f>
        <v>0</v>
      </c>
      <c r="AF133" s="52">
        <f>kwiecień!AF133</f>
        <v>0</v>
      </c>
      <c r="AG133" s="52">
        <f>kwiecień!AG133</f>
        <v>0</v>
      </c>
      <c r="AH133" s="53">
        <f>kwiecień!AH133</f>
        <v>0</v>
      </c>
      <c r="AI133" s="54">
        <f>kwiecień!AI133</f>
        <v>0</v>
      </c>
      <c r="AJ133" s="55">
        <f>kwiecień!AJ133</f>
        <v>0</v>
      </c>
      <c r="AK133" s="188">
        <f t="shared" ref="AK133" si="2145">IF(OR($B133=$B139,AK136=0),0,ROUND((AL134+AQ138)/AK136,0))</f>
        <v>0</v>
      </c>
      <c r="AL133" s="51">
        <f t="shared" ref="AL133:AL134" si="2146">SUM(AM133:AS133)</f>
        <v>0</v>
      </c>
      <c r="AM133" s="52">
        <f>kwiecień!AM133</f>
        <v>0</v>
      </c>
      <c r="AN133" s="52">
        <f>kwiecień!AN133</f>
        <v>0</v>
      </c>
      <c r="AO133" s="52">
        <f>kwiecień!AO133</f>
        <v>0</v>
      </c>
      <c r="AP133" s="52">
        <f>kwiecień!AP133</f>
        <v>0</v>
      </c>
      <c r="AQ133" s="53">
        <f>kwiecień!AQ133</f>
        <v>0</v>
      </c>
      <c r="AR133" s="54">
        <f>kwiecień!AR133</f>
        <v>0</v>
      </c>
      <c r="AS133" s="55">
        <f>kwiecień!AS133</f>
        <v>0</v>
      </c>
      <c r="AT133" s="188">
        <f t="shared" ref="AT133" si="2147">IF(OR($B133=$B139,AT136=0),0,ROUND((AU134+AZ138)/AT136,0))</f>
        <v>0</v>
      </c>
      <c r="AU133" s="51">
        <f t="shared" ref="AU133:AU134" si="2148">SUM(AV133:BB133)</f>
        <v>0</v>
      </c>
      <c r="AV133" s="52">
        <f t="shared" ref="AV133" si="2149">IF(SUM($AM$9:$AS$9)=SUM($AV$9:$BB$9),AM133,IF(AND(SUM($AV$9:$BB$9)&gt;42,SUM($AV$9:$BB$9)&lt;49),AM133,0))</f>
        <v>0</v>
      </c>
      <c r="AW133" s="52">
        <f t="shared" ref="AW133" si="2150">IF(SUM($AM$9:$AS$9)=SUM($AV$9:$BB$9),AN133,IF(AND(SUM($AV$9:$BB$9)&gt;42,SUM($AV$9:$BB$9)&lt;49),AN133,0))</f>
        <v>0</v>
      </c>
      <c r="AX133" s="52">
        <f t="shared" ref="AX133" si="2151">IF(SUM($AM$9:$AS$9)=SUM($AV$9:$BB$9),AO133,IF(AND(SUM($AV$9:$BB$9)&gt;42,SUM($AV$9:$BB$9)&lt;49),AO133,0))</f>
        <v>0</v>
      </c>
      <c r="AY133" s="52">
        <f t="shared" ref="AY133" si="2152">IF(SUM($AM$9:$AS$9)=SUM($AV$9:$BB$9),AP133,IF(AND(SUM($AV$9:$BB$9)&gt;42,SUM($AV$9:$BB$9)&lt;49),AP133,0))</f>
        <v>0</v>
      </c>
      <c r="AZ133" s="53">
        <f t="shared" ref="AZ133" si="2153">IF(SUM($AM$9:$AS$9)=SUM($AV$9:$BB$9),AQ133,IF(AND(SUM($AV$9:$BB$9)&gt;42,SUM($AV$9:$BB$9)&lt;49),AQ133,0))</f>
        <v>0</v>
      </c>
      <c r="BA133" s="54">
        <f t="shared" ref="BA133" si="2154">IF(SUM($AM$9:$AS$9)=SUM($AV$9:$BB$9),AR133,IF(AND(SUM($AV$9:$BB$9)&gt;42,SUM($AV$9:$BB$9)&lt;49),AR133,0))</f>
        <v>0</v>
      </c>
      <c r="BB133" s="55">
        <f t="shared" ref="BB133" si="2155">IF(SUM($AM$9:$AS$9)=SUM($AV$9:$BB$9),AS133,IF(AND(SUM($AV$9:$BB$9)&gt;42,SUM($AV$9:$BB$9)&lt;49),AS133,0))</f>
        <v>0</v>
      </c>
    </row>
    <row r="134" spans="1:54" ht="12.75" hidden="1" customHeight="1" x14ac:dyDescent="0.2">
      <c r="B134" s="93"/>
      <c r="C134" s="94"/>
      <c r="D134" s="95"/>
      <c r="E134" s="115"/>
      <c r="F134" s="140" t="b">
        <f t="shared" ref="F134" si="2156">IF($B127=$B133,OR(F128,G133&lt;F133),G133&lt;F133)</f>
        <v>0</v>
      </c>
      <c r="G134" s="189">
        <f t="shared" ref="G134" si="2157">IF(AND($B127=$B133,$B127&lt;&gt;"",$B127&lt;&gt;0),G133+G128,G133)</f>
        <v>18</v>
      </c>
      <c r="H134" s="120"/>
      <c r="I134" s="165">
        <f t="shared" si="2138"/>
        <v>0</v>
      </c>
      <c r="J134" s="194">
        <f t="shared" ref="J134" si="2158">7-COUNTIF(L133:R133,0)-COUNTIF(L133:R133,"")</f>
        <v>0</v>
      </c>
      <c r="K134" s="22">
        <f t="shared" si="2140"/>
        <v>0</v>
      </c>
      <c r="L134" s="35">
        <f t="shared" ref="L134:R134" si="2159">IF($B127=$B133,L133+L128,L133)</f>
        <v>0</v>
      </c>
      <c r="M134" s="35">
        <f t="shared" si="2159"/>
        <v>0</v>
      </c>
      <c r="N134" s="35">
        <f t="shared" si="2159"/>
        <v>0</v>
      </c>
      <c r="O134" s="35">
        <f t="shared" si="2159"/>
        <v>0</v>
      </c>
      <c r="P134" s="36">
        <f t="shared" si="2159"/>
        <v>0</v>
      </c>
      <c r="Q134" s="37">
        <f t="shared" si="2159"/>
        <v>0</v>
      </c>
      <c r="R134" s="38">
        <f t="shared" si="2159"/>
        <v>0</v>
      </c>
      <c r="S134" s="194">
        <f t="shared" ref="S134" si="2160">7-COUNTIF(U133:AA133,0)-COUNTIF(U133:AA133,"")</f>
        <v>0</v>
      </c>
      <c r="T134" s="22">
        <f t="shared" si="2142"/>
        <v>0</v>
      </c>
      <c r="U134" s="35">
        <f t="shared" ref="U134:AA134" si="2161">IF($B127=$B133,U133+U128,U133)</f>
        <v>0</v>
      </c>
      <c r="V134" s="35">
        <f t="shared" si="2161"/>
        <v>0</v>
      </c>
      <c r="W134" s="35">
        <f t="shared" si="2161"/>
        <v>0</v>
      </c>
      <c r="X134" s="35">
        <f t="shared" si="2161"/>
        <v>0</v>
      </c>
      <c r="Y134" s="36">
        <f t="shared" si="2161"/>
        <v>0</v>
      </c>
      <c r="Z134" s="37">
        <f t="shared" si="2161"/>
        <v>0</v>
      </c>
      <c r="AA134" s="38">
        <f t="shared" si="2161"/>
        <v>0</v>
      </c>
      <c r="AB134" s="194">
        <f t="shared" ref="AB134" si="2162">7-COUNTIF(AD133:AJ133,0)-COUNTIF(AD133:AJ133,"")</f>
        <v>0</v>
      </c>
      <c r="AC134" s="22">
        <f t="shared" si="2144"/>
        <v>0</v>
      </c>
      <c r="AD134" s="35">
        <f t="shared" ref="AD134:AJ134" si="2163">IF($B127=$B133,AD133+AD128,AD133)</f>
        <v>0</v>
      </c>
      <c r="AE134" s="35">
        <f t="shared" si="2163"/>
        <v>0</v>
      </c>
      <c r="AF134" s="35">
        <f t="shared" si="2163"/>
        <v>0</v>
      </c>
      <c r="AG134" s="35">
        <f t="shared" si="2163"/>
        <v>0</v>
      </c>
      <c r="AH134" s="36">
        <f t="shared" si="2163"/>
        <v>0</v>
      </c>
      <c r="AI134" s="37">
        <f t="shared" si="2163"/>
        <v>0</v>
      </c>
      <c r="AJ134" s="38">
        <f t="shared" si="2163"/>
        <v>0</v>
      </c>
      <c r="AK134" s="194">
        <f t="shared" ref="AK134" si="2164">7-COUNTIF(AM133:AS133,0)-COUNTIF(AM133:AS133,"")</f>
        <v>0</v>
      </c>
      <c r="AL134" s="22">
        <f t="shared" si="2146"/>
        <v>0</v>
      </c>
      <c r="AM134" s="35">
        <f t="shared" ref="AM134:AS134" si="2165">IF($B127=$B133,AM133+AM128,AM133)</f>
        <v>0</v>
      </c>
      <c r="AN134" s="35">
        <f t="shared" si="2165"/>
        <v>0</v>
      </c>
      <c r="AO134" s="35">
        <f t="shared" si="2165"/>
        <v>0</v>
      </c>
      <c r="AP134" s="35">
        <f t="shared" si="2165"/>
        <v>0</v>
      </c>
      <c r="AQ134" s="36">
        <f t="shared" si="2165"/>
        <v>0</v>
      </c>
      <c r="AR134" s="37">
        <f t="shared" si="2165"/>
        <v>0</v>
      </c>
      <c r="AS134" s="38">
        <f t="shared" si="2165"/>
        <v>0</v>
      </c>
      <c r="AT134" s="194">
        <f t="shared" ref="AT134" si="2166">7-COUNTIF(AV133:BB133,0)-COUNTIF(AV133:BB133,"")</f>
        <v>0</v>
      </c>
      <c r="AU134" s="22">
        <f t="shared" si="2148"/>
        <v>0</v>
      </c>
      <c r="AV134" s="35">
        <f t="shared" ref="AV134:BB134" si="2167">IF($B127=$B133,AV133+AV128,AV133)</f>
        <v>0</v>
      </c>
      <c r="AW134" s="35">
        <f t="shared" si="2167"/>
        <v>0</v>
      </c>
      <c r="AX134" s="35">
        <f t="shared" si="2167"/>
        <v>0</v>
      </c>
      <c r="AY134" s="35">
        <f t="shared" si="2167"/>
        <v>0</v>
      </c>
      <c r="AZ134" s="36">
        <f t="shared" si="2167"/>
        <v>0</v>
      </c>
      <c r="BA134" s="37">
        <f t="shared" si="2167"/>
        <v>0</v>
      </c>
      <c r="BB134" s="38">
        <f t="shared" si="2167"/>
        <v>0</v>
      </c>
    </row>
    <row r="135" spans="1:54" ht="15" hidden="1" customHeight="1" x14ac:dyDescent="0.2">
      <c r="B135" s="116"/>
      <c r="C135" s="117"/>
      <c r="D135" s="118"/>
      <c r="E135" s="119"/>
      <c r="F135" s="92"/>
      <c r="G135" s="190">
        <f t="shared" ref="G135" si="2168">IF(AND($B127=$B133,$B127&lt;&gt;"",$B127&lt;&gt;0),F133+G129,F133)</f>
        <v>18</v>
      </c>
      <c r="H135" s="121"/>
      <c r="I135" s="165">
        <f t="shared" si="2138"/>
        <v>0</v>
      </c>
      <c r="J135" s="195">
        <f t="shared" ref="J135" si="2169">IF($B133=$B127,COUNTIF(L135:R135,0),COUNTIF(L136:R136,0)+COUNTIF(L136:R136,""))</f>
        <v>7</v>
      </c>
      <c r="K135" s="39">
        <f t="shared" ref="K135:R135" si="2170">IF($B127=$B133,K136+K129,K136)</f>
        <v>0</v>
      </c>
      <c r="L135" s="40">
        <f t="shared" si="2170"/>
        <v>0</v>
      </c>
      <c r="M135" s="40">
        <f t="shared" si="2170"/>
        <v>0</v>
      </c>
      <c r="N135" s="40">
        <f t="shared" si="2170"/>
        <v>0</v>
      </c>
      <c r="O135" s="40">
        <f t="shared" si="2170"/>
        <v>0</v>
      </c>
      <c r="P135" s="41">
        <f t="shared" si="2170"/>
        <v>0</v>
      </c>
      <c r="Q135" s="42">
        <f t="shared" si="2170"/>
        <v>0</v>
      </c>
      <c r="R135" s="43">
        <f t="shared" si="2170"/>
        <v>0</v>
      </c>
      <c r="S135" s="195">
        <f t="shared" ref="S135" si="2171">IF($B133=$B127,COUNTIF(U135:AA135,0),COUNTIF(U136:AA136,0)+COUNTIF(U136:AA136,""))</f>
        <v>7</v>
      </c>
      <c r="T135" s="39">
        <f t="shared" ref="T135:AA135" si="2172">IF($B127=$B133,T136+T129,T136)</f>
        <v>0</v>
      </c>
      <c r="U135" s="40">
        <f t="shared" si="2172"/>
        <v>0</v>
      </c>
      <c r="V135" s="40">
        <f t="shared" si="2172"/>
        <v>0</v>
      </c>
      <c r="W135" s="40">
        <f t="shared" si="2172"/>
        <v>0</v>
      </c>
      <c r="X135" s="40">
        <f t="shared" si="2172"/>
        <v>0</v>
      </c>
      <c r="Y135" s="41">
        <f t="shared" si="2172"/>
        <v>0</v>
      </c>
      <c r="Z135" s="42">
        <f t="shared" si="2172"/>
        <v>0</v>
      </c>
      <c r="AA135" s="43">
        <f t="shared" si="2172"/>
        <v>0</v>
      </c>
      <c r="AB135" s="195">
        <f t="shared" ref="AB135" si="2173">IF($B133=$B127,COUNTIF(AD135:AJ135,0),COUNTIF(AD136:AJ136,0)+COUNTIF(AD136:AJ136,""))</f>
        <v>7</v>
      </c>
      <c r="AC135" s="39">
        <f t="shared" ref="AC135:AJ135" si="2174">IF($B127=$B133,AC136+AC129,AC136)</f>
        <v>0</v>
      </c>
      <c r="AD135" s="40">
        <f t="shared" si="2174"/>
        <v>0</v>
      </c>
      <c r="AE135" s="40">
        <f t="shared" si="2174"/>
        <v>0</v>
      </c>
      <c r="AF135" s="40">
        <f t="shared" si="2174"/>
        <v>0</v>
      </c>
      <c r="AG135" s="40">
        <f t="shared" si="2174"/>
        <v>0</v>
      </c>
      <c r="AH135" s="41">
        <f t="shared" si="2174"/>
        <v>0</v>
      </c>
      <c r="AI135" s="42">
        <f t="shared" si="2174"/>
        <v>0</v>
      </c>
      <c r="AJ135" s="43">
        <f t="shared" si="2174"/>
        <v>0</v>
      </c>
      <c r="AK135" s="195">
        <f t="shared" ref="AK135" si="2175">IF($B133=$B127,COUNTIF(AM135:AS135,0),COUNTIF(AM136:AS136,0)+COUNTIF(AM136:AS136,""))</f>
        <v>7</v>
      </c>
      <c r="AL135" s="39">
        <f t="shared" ref="AL135:AS135" si="2176">IF($B127=$B133,AL136+AL129,AL136)</f>
        <v>0</v>
      </c>
      <c r="AM135" s="40">
        <f t="shared" si="2176"/>
        <v>0</v>
      </c>
      <c r="AN135" s="40">
        <f t="shared" si="2176"/>
        <v>0</v>
      </c>
      <c r="AO135" s="40">
        <f t="shared" si="2176"/>
        <v>0</v>
      </c>
      <c r="AP135" s="40">
        <f t="shared" si="2176"/>
        <v>0</v>
      </c>
      <c r="AQ135" s="41">
        <f t="shared" si="2176"/>
        <v>0</v>
      </c>
      <c r="AR135" s="42">
        <f t="shared" si="2176"/>
        <v>0</v>
      </c>
      <c r="AS135" s="43">
        <f t="shared" si="2176"/>
        <v>0</v>
      </c>
      <c r="AT135" s="195">
        <f t="shared" ref="AT135" si="2177">IF($B133=$B127,COUNTIF(AV135:BB135,0),COUNTIF(AV136:BB136,0)+COUNTIF(AV136:BB136,""))</f>
        <v>7</v>
      </c>
      <c r="AU135" s="39">
        <f t="shared" ref="AU135:BB135" si="2178">IF($B127=$B133,AU136+AU129,AU136)</f>
        <v>0</v>
      </c>
      <c r="AV135" s="40">
        <f t="shared" si="2178"/>
        <v>0</v>
      </c>
      <c r="AW135" s="40">
        <f t="shared" si="2178"/>
        <v>0</v>
      </c>
      <c r="AX135" s="40">
        <f t="shared" si="2178"/>
        <v>0</v>
      </c>
      <c r="AY135" s="40">
        <f t="shared" si="2178"/>
        <v>0</v>
      </c>
      <c r="AZ135" s="41">
        <f t="shared" si="2178"/>
        <v>0</v>
      </c>
      <c r="BA135" s="42">
        <f t="shared" si="2178"/>
        <v>0</v>
      </c>
      <c r="BB135" s="43">
        <f t="shared" si="2178"/>
        <v>0</v>
      </c>
    </row>
    <row r="136" spans="1:54" ht="15.75" customHeight="1" x14ac:dyDescent="0.2">
      <c r="A136" s="1">
        <f t="shared" ref="A136" si="2179">A133</f>
        <v>0</v>
      </c>
      <c r="B136" s="313">
        <f t="shared" ref="B136" si="2180">B130+1</f>
        <v>20</v>
      </c>
      <c r="C136" s="314"/>
      <c r="D136" s="314"/>
      <c r="E136" s="314"/>
      <c r="F136" s="31"/>
      <c r="G136" s="183"/>
      <c r="H136" s="122">
        <f t="shared" ref="H136" si="2181">5-COUNTIF(AU133,0)-COUNTIF(AL133,0)-COUNTIF(AC133,0)-COUNTIF(T133,0)-COUNTIF(K133,0)</f>
        <v>0</v>
      </c>
      <c r="I136" s="165">
        <f t="shared" si="2138"/>
        <v>0</v>
      </c>
      <c r="J136" s="187">
        <f t="shared" ref="J136" si="2182">IF($B133=$B127,J130+IF($F133&lt;&gt;$G133,(K133+$G135-$G134)/$F133,K133/$F133),IF($F133&lt;&gt;G133,(K133+$G135-$G134)/$F133,K133/$F133))</f>
        <v>0</v>
      </c>
      <c r="K136" s="7">
        <f t="shared" ref="K136:K137" si="2183">SUM(L136:R136)</f>
        <v>0</v>
      </c>
      <c r="L136" s="26">
        <f t="shared" ref="L136:R136" si="2184">L133</f>
        <v>0</v>
      </c>
      <c r="M136" s="26">
        <f t="shared" si="2184"/>
        <v>0</v>
      </c>
      <c r="N136" s="26">
        <f t="shared" si="2184"/>
        <v>0</v>
      </c>
      <c r="O136" s="26">
        <f t="shared" si="2184"/>
        <v>0</v>
      </c>
      <c r="P136" s="26">
        <f t="shared" si="2184"/>
        <v>0</v>
      </c>
      <c r="Q136" s="29">
        <f t="shared" si="2184"/>
        <v>0</v>
      </c>
      <c r="R136" s="23">
        <f t="shared" si="2184"/>
        <v>0</v>
      </c>
      <c r="S136" s="187">
        <f t="shared" ref="S136" si="2185">IF($B133=$B127,S130+IF($F133&lt;&gt;$G133,(T133+$G135-$G134)/$F133,T133/$F133),IF($F133&lt;&gt;P133,(T133+$G135-$G134)/$F133,T133/$F133))</f>
        <v>0</v>
      </c>
      <c r="T136" s="7">
        <f t="shared" ref="T136:T137" si="2186">SUM(U136:AA136)</f>
        <v>0</v>
      </c>
      <c r="U136" s="26">
        <f t="shared" ref="U136:AA136" si="2187">U133</f>
        <v>0</v>
      </c>
      <c r="V136" s="26">
        <f t="shared" si="2187"/>
        <v>0</v>
      </c>
      <c r="W136" s="26">
        <f t="shared" si="2187"/>
        <v>0</v>
      </c>
      <c r="X136" s="26">
        <f t="shared" si="2187"/>
        <v>0</v>
      </c>
      <c r="Y136" s="113">
        <f t="shared" si="2187"/>
        <v>0</v>
      </c>
      <c r="Z136" s="29">
        <f t="shared" si="2187"/>
        <v>0</v>
      </c>
      <c r="AA136" s="23">
        <f t="shared" si="2187"/>
        <v>0</v>
      </c>
      <c r="AB136" s="187">
        <f t="shared" ref="AB136" si="2188">IF($B133=$B127,AB130+IF($F133&lt;&gt;$G133,(AC133+$G135-$G134)/$F133,AC133/$F133),IF($F133&lt;&gt;Y133,(AC133+$G135-$G134)/$F133,AC133/$F133))</f>
        <v>0</v>
      </c>
      <c r="AC136" s="7">
        <f t="shared" ref="AC136:AC137" si="2189">SUM(AD136:AJ136)</f>
        <v>0</v>
      </c>
      <c r="AD136" s="26">
        <f t="shared" ref="AD136:AJ136" si="2190">AD133</f>
        <v>0</v>
      </c>
      <c r="AE136" s="26">
        <f t="shared" si="2190"/>
        <v>0</v>
      </c>
      <c r="AF136" s="26">
        <f t="shared" si="2190"/>
        <v>0</v>
      </c>
      <c r="AG136" s="26">
        <f t="shared" si="2190"/>
        <v>0</v>
      </c>
      <c r="AH136" s="113">
        <f t="shared" si="2190"/>
        <v>0</v>
      </c>
      <c r="AI136" s="29">
        <f t="shared" si="2190"/>
        <v>0</v>
      </c>
      <c r="AJ136" s="23">
        <f t="shared" si="2190"/>
        <v>0</v>
      </c>
      <c r="AK136" s="187">
        <f t="shared" ref="AK136" si="2191">IF($B133=$B127,AK130+IF($F133&lt;&gt;$G133,(AL133+$G135-$G134)/$F133,AL133/$F133),IF($F133&lt;&gt;AH133,(AL133+$G135-$G134)/$F133,AL133/$F133))</f>
        <v>0</v>
      </c>
      <c r="AL136" s="7">
        <f t="shared" ref="AL136:AL137" si="2192">SUM(AM136:AS136)</f>
        <v>0</v>
      </c>
      <c r="AM136" s="26">
        <f t="shared" ref="AM136:AS136" si="2193">AM133</f>
        <v>0</v>
      </c>
      <c r="AN136" s="26">
        <f t="shared" si="2193"/>
        <v>0</v>
      </c>
      <c r="AO136" s="26">
        <f t="shared" si="2193"/>
        <v>0</v>
      </c>
      <c r="AP136" s="26">
        <f t="shared" si="2193"/>
        <v>0</v>
      </c>
      <c r="AQ136" s="113">
        <f t="shared" si="2193"/>
        <v>0</v>
      </c>
      <c r="AR136" s="29">
        <f t="shared" si="2193"/>
        <v>0</v>
      </c>
      <c r="AS136" s="23">
        <f t="shared" si="2193"/>
        <v>0</v>
      </c>
      <c r="AT136" s="187">
        <f t="shared" ref="AT136" si="2194">IF($B133=$B127,AT130+IF($F133&lt;&gt;$G133,(AU133+$G135-$G134)/$F133,AU133/$F133),IF($F133&lt;&gt;AQ133,(AU133+$G135-$G134)/$F133,AU133/$F133))</f>
        <v>0</v>
      </c>
      <c r="AU136" s="7">
        <f t="shared" ref="AU136:AU137" si="2195">SUM(AV136:BB136)</f>
        <v>0</v>
      </c>
      <c r="AV136" s="6">
        <f t="shared" ref="AV136" si="2196">IF(SUM($AM$9:$AS$9)=SUM($AV$9:$BB$9),AV133,IF(AND(SUM($AV$9:$BB$9)&gt;42,SUM($AV$9:$BB$9)&lt;49),AV133,0))</f>
        <v>0</v>
      </c>
      <c r="AW136" s="6">
        <f t="shared" ref="AW136:BB136" si="2197">IF(SUM($AM$9:$AS$9)=SUM($AV$9:$BB$9),AW133,IF(AND(SUM($AV$9:$BB$9)&gt;42,SUM($AV$9:$BB$9)&lt;49),AW133,0))</f>
        <v>0</v>
      </c>
      <c r="AX136" s="6">
        <f t="shared" si="2197"/>
        <v>0</v>
      </c>
      <c r="AY136" s="6">
        <f t="shared" si="2197"/>
        <v>0</v>
      </c>
      <c r="AZ136" s="26">
        <f t="shared" si="2197"/>
        <v>0</v>
      </c>
      <c r="BA136" s="29">
        <f t="shared" si="2197"/>
        <v>0</v>
      </c>
      <c r="BB136" s="23">
        <f t="shared" si="2197"/>
        <v>0</v>
      </c>
    </row>
    <row r="137" spans="1:54" ht="15.75" customHeight="1" x14ac:dyDescent="0.2">
      <c r="A137" s="1">
        <f t="shared" ref="A137:A138" si="2198">A136</f>
        <v>0</v>
      </c>
      <c r="B137" s="313"/>
      <c r="C137" s="314"/>
      <c r="D137" s="314"/>
      <c r="E137" s="314"/>
      <c r="F137" s="31"/>
      <c r="G137" s="183"/>
      <c r="H137" s="123">
        <f t="shared" ref="H137" si="2199">IF($B133=$B127,H131+F137,$F137)</f>
        <v>0</v>
      </c>
      <c r="I137" s="165">
        <f t="shared" si="2138"/>
        <v>0</v>
      </c>
      <c r="J137" s="141">
        <f t="shared" ref="J137" si="2200">IF($H136=0,0,IF($B127=$B133,IF($H138&gt;0,$H138+J131,K133+J131),IF($H138&gt;0,$H138,K133)))</f>
        <v>0</v>
      </c>
      <c r="K137" s="7">
        <f t="shared" si="2183"/>
        <v>0</v>
      </c>
      <c r="L137" s="6"/>
      <c r="M137" s="6"/>
      <c r="N137" s="6"/>
      <c r="O137" s="6"/>
      <c r="P137" s="26"/>
      <c r="Q137" s="29"/>
      <c r="R137" s="23"/>
      <c r="S137" s="141">
        <f t="shared" ref="S137" si="2201">IF($H136=0,0,IF($B127=$B133,IF($H138&gt;0,$H138+S131,T133+S131),IF($H138&gt;0,$H138,T133)))</f>
        <v>0</v>
      </c>
      <c r="T137" s="7">
        <f t="shared" si="2186"/>
        <v>0</v>
      </c>
      <c r="U137" s="6"/>
      <c r="V137" s="6"/>
      <c r="W137" s="6"/>
      <c r="X137" s="6"/>
      <c r="Y137" s="26"/>
      <c r="Z137" s="29"/>
      <c r="AA137" s="23"/>
      <c r="AB137" s="141">
        <f t="shared" ref="AB137" si="2202">IF($H136=0,0,IF($B127=$B133,IF($H138&gt;0,$H138+AB131,AC133+AB131),IF($H138&gt;0,$H138,AC133)))</f>
        <v>0</v>
      </c>
      <c r="AC137" s="7">
        <f t="shared" si="2189"/>
        <v>0</v>
      </c>
      <c r="AD137" s="6"/>
      <c r="AE137" s="6"/>
      <c r="AF137" s="6"/>
      <c r="AG137" s="6"/>
      <c r="AH137" s="26"/>
      <c r="AI137" s="29"/>
      <c r="AJ137" s="23"/>
      <c r="AK137" s="141">
        <f t="shared" ref="AK137" si="2203">IF($H136=0,0,IF($B127=$B133,IF($H138&gt;0,$H138+AK131,AL133+AK131),IF($H138&gt;0,$H138,AL133)))</f>
        <v>0</v>
      </c>
      <c r="AL137" s="7">
        <f t="shared" si="2192"/>
        <v>0</v>
      </c>
      <c r="AM137" s="6"/>
      <c r="AN137" s="6"/>
      <c r="AO137" s="6"/>
      <c r="AP137" s="6"/>
      <c r="AQ137" s="26"/>
      <c r="AR137" s="29"/>
      <c r="AS137" s="23"/>
      <c r="AT137" s="141">
        <f t="shared" ref="AT137" si="2204">IF($H136=0,0,IF($B127=$B133,IF($H138&gt;0,$H138+AT131,AU133+AT131),IF($H138&gt;0,$H138,AU133)))</f>
        <v>0</v>
      </c>
      <c r="AU137" s="7">
        <f t="shared" si="2195"/>
        <v>0</v>
      </c>
      <c r="AV137" s="6"/>
      <c r="AW137" s="6"/>
      <c r="AX137" s="6"/>
      <c r="AY137" s="6"/>
      <c r="AZ137" s="26"/>
      <c r="BA137" s="29"/>
      <c r="BB137" s="23"/>
    </row>
    <row r="138" spans="1:54" ht="18.75" customHeight="1" thickBot="1" x14ac:dyDescent="0.25">
      <c r="A138" s="1">
        <f t="shared" si="2198"/>
        <v>0</v>
      </c>
      <c r="B138" s="323" t="str">
        <f>IF(B133="",Wydruk!$AE$6,IF(J134=0,Wydruk!$AE$7,IF(AND(G134&lt;G135,B133&lt;&gt;$B139),Wydruk!$AE$13,IF(AND($B133=$B127,$B133&lt;&gt;$B139),IF(OR(OR(J138&lt;4,J138&gt;5),OR(S138&lt;4,S138&gt;5),OR(AB138&lt;4,AB138&gt;5),OR(AK138&lt;4,AK138&gt;5),OR(AND(AT138&lt;4,AT138&gt;0),AT138&gt;5)),Wydruk!$AE$8,Wydruk!$AE$9),IF($B133=$B139,IF($F137&lt;&gt;0,Wydruk!$AE$12,Wydruk!$AE$10),IF(OR(OR(J134&lt;4,J134&gt;5),OR(S134&lt;4,S134&gt;5),OR(AB134&lt;4,AB134&gt;5),OR(AK134&lt;4,AK134&gt;5),OR(AND(AT134&lt;4,AT134&gt;0),AT134&gt;5)),Wydruk!$AE$8,Wydruk!$AE$11))))))</f>
        <v>Uzupełnij liczby godzin tygodniowego planu</v>
      </c>
      <c r="C138" s="324"/>
      <c r="D138" s="324"/>
      <c r="E138" s="324"/>
      <c r="F138" s="173">
        <f>kwiecień!F138</f>
        <v>0</v>
      </c>
      <c r="G138" s="184">
        <f>kwiecień!G138</f>
        <v>0</v>
      </c>
      <c r="H138" s="191">
        <f t="shared" ref="H138" si="2205">IF(OR($G138=0,$F138=0,$G138="",$F138=""),0,$G138/$F138)</f>
        <v>0</v>
      </c>
      <c r="I138" s="193"/>
      <c r="J138" s="176">
        <f t="shared" ref="J138" si="2206">IF($B127=$B133,IF(L133+L128&gt;0,1,0)+IF(M133+M128&gt;0,1,0)+IF(N133+N128&gt;0,1,0)+IF(O133+O128&gt;0,1,0)+IF(P133+P128&gt;0,1,0)+IF(Q133+Q128&gt;0,1,0)+IF(R133+R128&gt;0,1,0),J134)</f>
        <v>0</v>
      </c>
      <c r="K138" s="133">
        <f t="shared" ref="K138" si="2207">IF(OR($B133=$B139,J138=0,(K134-Q138+O138)&lt;=0),0,(K134-Q138+O138)/J138)</f>
        <v>0</v>
      </c>
      <c r="L138" s="137">
        <f t="shared" ref="L138" si="2208">IF(K138*(7-J135)&lt;=0,0,K138*(7-J135))</f>
        <v>0</v>
      </c>
      <c r="M138" s="311">
        <f t="shared" ref="M138" si="2209">ROUND(IF(OR(K135-K138*(7-J135)+P138&lt;0,$B133=$B139,K138&lt;=0,K135=0),0,IF(K135-K138*(7-J135)+P138&gt;Q138-O138+P138,Q138-O138+P138,K135-K138*(7-J135)+P138)),1)</f>
        <v>0</v>
      </c>
      <c r="N138" s="312"/>
      <c r="O138" s="139">
        <f t="shared" ref="O138" si="2210">IF(OR($B133=$B139,J134=0),0,IF($B133=$B127,J133,$F133))</f>
        <v>0</v>
      </c>
      <c r="P138" s="30">
        <f t="shared" ref="P138" si="2211">IF(OR($B133=$B139,J138=0),0,$G135-$G134)</f>
        <v>0</v>
      </c>
      <c r="Q138" s="134">
        <f t="shared" ref="Q138" si="2212">IF(OR($B133=$B139,J138=0),0,J137)</f>
        <v>0</v>
      </c>
      <c r="R138" s="138">
        <f t="shared" ref="R138" si="2213">IF($B133=$B139,0,K135)</f>
        <v>0</v>
      </c>
      <c r="S138" s="176">
        <f t="shared" ref="S138" si="2214">IF($B127=$B133,IF(U133+U128&gt;0,1,0)+IF(V133+V128&gt;0,1,0)+IF(W133+W128&gt;0,1,0)+IF(X133+X128&gt;0,1,0)+IF(Y133+Y128&gt;0,1,0)+IF(Z133+Z128&gt;0,1,0)+IF(AA133+AA128&gt;0,1,0),S134)</f>
        <v>0</v>
      </c>
      <c r="T138" s="133">
        <f t="shared" ref="T138" si="2215">IF(OR($B133=$B139,S138=0,(T134-Z138+X138)&lt;=0),0,(T134-Z138+X138)/S138)</f>
        <v>0</v>
      </c>
      <c r="U138" s="137">
        <f t="shared" ref="U138" si="2216">IF(T138*(7-S135)&lt;=0,0,T138*(7-S135))</f>
        <v>0</v>
      </c>
      <c r="V138" s="311">
        <f t="shared" ref="V138" si="2217">ROUND(IF(OR(T135-T138*(7-S135)+Y138&lt;0,$B133=$B139,T138&lt;=0,T135=0),0,IF(T135-T138*(7-S135)+Y138&gt;Z138-X138+Y138,Z138-X138+Y138,T135-T138*(7-S135)+Y138)),1)</f>
        <v>0</v>
      </c>
      <c r="W138" s="312"/>
      <c r="X138" s="139">
        <f t="shared" ref="X138" si="2218">IF(OR($B133=$B139,S134=0),0,IF($B133=$B127,S133,$F133))</f>
        <v>0</v>
      </c>
      <c r="Y138" s="30">
        <f t="shared" ref="Y138" si="2219">IF(OR($B133=$B139,S138=0),0,$G135-$G134)</f>
        <v>0</v>
      </c>
      <c r="Z138" s="134">
        <f t="shared" ref="Z138" si="2220">IF(OR($B133=$B139,S138=0),0,S137)</f>
        <v>0</v>
      </c>
      <c r="AA138" s="138">
        <f t="shared" ref="AA138" si="2221">IF($B133=$B139,0,T135)</f>
        <v>0</v>
      </c>
      <c r="AB138" s="176">
        <f t="shared" ref="AB138" si="2222">IF($B127=$B133,IF(AD133+AD128&gt;0,1,0)+IF(AE133+AE128&gt;0,1,0)+IF(AF133+AF128&gt;0,1,0)+IF(AG133+AG128&gt;0,1,0)+IF(AH133+AH128&gt;0,1,0)+IF(AI133+AI128&gt;0,1,0)+IF(AJ133+AJ128&gt;0,1,0),AB134)</f>
        <v>0</v>
      </c>
      <c r="AC138" s="133">
        <f t="shared" ref="AC138" si="2223">IF(OR($B133=$B139,AB138=0,(AC134-AI138+AG138)&lt;=0),0,(AC134-AI138+AG138)/AB138)</f>
        <v>0</v>
      </c>
      <c r="AD138" s="137">
        <f t="shared" ref="AD138" si="2224">IF(AC138*(7-AB135)&lt;=0,0,AC138*(7-AB135))</f>
        <v>0</v>
      </c>
      <c r="AE138" s="311">
        <f t="shared" ref="AE138" si="2225">ROUND(IF(OR(AC135-AC138*(7-AB135)+AH138&lt;0,$B133=$B139,AC138&lt;=0,AC135=0),0,IF(AC135-AC138*(7-AB135)+AH138&gt;AI138-AG138+AH138,AI138-AG138+AH138,AC135-AC138*(7-AB135)+AH138)),1)</f>
        <v>0</v>
      </c>
      <c r="AF138" s="312"/>
      <c r="AG138" s="139">
        <f t="shared" ref="AG138" si="2226">IF(OR($B133=$B139,AB134=0),0,IF($B133=$B127,AB133,$F133))</f>
        <v>0</v>
      </c>
      <c r="AH138" s="30">
        <f t="shared" ref="AH138" si="2227">IF(OR($B133=$B139,AB138=0),0,$G135-$G134)</f>
        <v>0</v>
      </c>
      <c r="AI138" s="134">
        <f t="shared" ref="AI138" si="2228">IF(OR($B133=$B139,AB138=0),0,AB137)</f>
        <v>0</v>
      </c>
      <c r="AJ138" s="138">
        <f t="shared" ref="AJ138" si="2229">IF($B133=$B139,0,AC135)</f>
        <v>0</v>
      </c>
      <c r="AK138" s="176">
        <f t="shared" ref="AK138" si="2230">IF($B127=$B133,IF(AM133+AM128&gt;0,1,0)+IF(AN133+AN128&gt;0,1,0)+IF(AO133+AO128&gt;0,1,0)+IF(AP133+AP128&gt;0,1,0)+IF(AQ133+AQ128&gt;0,1,0)+IF(AR133+AR128&gt;0,1,0)+IF(AS133+AS128&gt;0,1,0),AK134)</f>
        <v>0</v>
      </c>
      <c r="AL138" s="133">
        <f t="shared" ref="AL138" si="2231">IF(OR($B133=$B139,AK138=0,(AL134-AR138+AP138)&lt;=0),0,(AL134-AR138+AP138)/AK138)</f>
        <v>0</v>
      </c>
      <c r="AM138" s="137">
        <f t="shared" ref="AM138" si="2232">IF(AL138*(7-AK135)&lt;=0,0,AL138*(7-AK135))</f>
        <v>0</v>
      </c>
      <c r="AN138" s="311">
        <f t="shared" ref="AN138" si="2233">ROUND(IF(OR(AL135-AL138*(7-AK135)+AQ138&lt;0,$B133=$B139,AL138&lt;=0,AL135=0),0,IF(AL135-AL138*(7-AK135)+AQ138&gt;AR138-AP138+AQ138,AR138-AP138+AQ138,AL135-AL138*(7-AK135)+AQ138)),1)</f>
        <v>0</v>
      </c>
      <c r="AO138" s="312"/>
      <c r="AP138" s="139">
        <f t="shared" ref="AP138" si="2234">IF(OR($B133=$B139,AK134=0),0,IF($B133=$B127,AK133,$F133))</f>
        <v>0</v>
      </c>
      <c r="AQ138" s="30">
        <f t="shared" ref="AQ138" si="2235">IF(OR($B133=$B139,AK138=0),0,$G135-$G134)</f>
        <v>0</v>
      </c>
      <c r="AR138" s="134">
        <f t="shared" ref="AR138" si="2236">IF(OR($B133=$B139,AK138=0),0,AK137)</f>
        <v>0</v>
      </c>
      <c r="AS138" s="138">
        <f t="shared" ref="AS138" si="2237">IF($B133=$B139,0,AL135)</f>
        <v>0</v>
      </c>
      <c r="AT138" s="176">
        <f t="shared" ref="AT138" si="2238">IF($B127=$B133,IF(AV133+AV128&gt;0,1,0)+IF(AW133+AW128&gt;0,1,0)+IF(AX133+AX128&gt;0,1,0)+IF(AY133+AY128&gt;0,1,0)+IF(AZ133+AZ128&gt;0,1,0)+IF(BA133+BA128&gt;0,1,0)+IF(BB133+BB128&gt;0,1,0),AT134)</f>
        <v>0</v>
      </c>
      <c r="AU138" s="133">
        <f t="shared" ref="AU138" si="2239">IF(OR($B133=$B139,AT138=0,(AU134-BA138+AY138)&lt;=0),0,(AU134-BA138+AY138)/AT138)</f>
        <v>0</v>
      </c>
      <c r="AV138" s="137">
        <f t="shared" ref="AV138" si="2240">IF(AU138*(7-AT135)&lt;=0,0,AU138*(7-AT135))</f>
        <v>0</v>
      </c>
      <c r="AW138" s="311">
        <f t="shared" ref="AW138" si="2241">ROUND(IF(OR(AU135-AU138*(7-AT135)+AZ138&lt;0,$B133=$B139,AU138&lt;=0,AU135=0),0,IF(AU135-AU138*(7-AT135)+AZ138&gt;BA138-AY138+AZ138,BA138-AY138+AZ138,AU135-AU138*(7-AT135)+AZ138)),1)</f>
        <v>0</v>
      </c>
      <c r="AX138" s="312"/>
      <c r="AY138" s="139">
        <f t="shared" ref="AY138" si="2242">IF(OR($B133=$B139,AT134=0),0,IF($B133=$B127,AT133,$F133))</f>
        <v>0</v>
      </c>
      <c r="AZ138" s="30">
        <f t="shared" ref="AZ138" si="2243">IF(OR($B133=$B139,AT138=0),0,$G135-$G134)</f>
        <v>0</v>
      </c>
      <c r="BA138" s="134">
        <f t="shared" ref="BA138" si="2244">IF(OR($B133=$B139,AT138=0),0,AT137)</f>
        <v>0</v>
      </c>
      <c r="BB138" s="138">
        <f t="shared" ref="BB138" si="2245">IF($B133=$B139,0,AU135)</f>
        <v>0</v>
      </c>
    </row>
    <row r="139" spans="1:54" ht="15.75" x14ac:dyDescent="0.2">
      <c r="A139" s="1">
        <f t="shared" ref="A139" si="2246">IF(B139="","1. Niewypełnione",B139)</f>
        <v>0</v>
      </c>
      <c r="B139" s="320">
        <f>kwiecień!B139</f>
        <v>0</v>
      </c>
      <c r="C139" s="321">
        <f>kwiecień!C139</f>
        <v>0</v>
      </c>
      <c r="D139" s="321">
        <f>kwiecień!D139</f>
        <v>0</v>
      </c>
      <c r="E139" s="321">
        <f>kwiecień!E139</f>
        <v>0</v>
      </c>
      <c r="F139" s="177">
        <f>kwiecień!F139</f>
        <v>18</v>
      </c>
      <c r="G139" s="185">
        <f>kwiecień!G139</f>
        <v>18</v>
      </c>
      <c r="H139" s="177"/>
      <c r="I139" s="192">
        <f t="shared" ref="I139:I143" si="2247">K139+T139+AC139+AL139+AU139</f>
        <v>0</v>
      </c>
      <c r="J139" s="186">
        <f t="shared" ref="J139" si="2248">IF(OR($B139=$B145,J142=0),0,ROUND((K140+P144)/J142,0))</f>
        <v>0</v>
      </c>
      <c r="K139" s="51">
        <f t="shared" ref="K139:K140" si="2249">SUM(L139:R139)</f>
        <v>0</v>
      </c>
      <c r="L139" s="52">
        <f>kwiecień!L139</f>
        <v>0</v>
      </c>
      <c r="M139" s="52">
        <f>kwiecień!M139</f>
        <v>0</v>
      </c>
      <c r="N139" s="52">
        <f>kwiecień!N139</f>
        <v>0</v>
      </c>
      <c r="O139" s="52">
        <f>kwiecień!O139</f>
        <v>0</v>
      </c>
      <c r="P139" s="53">
        <f>kwiecień!P139</f>
        <v>0</v>
      </c>
      <c r="Q139" s="54">
        <f>kwiecień!Q139</f>
        <v>0</v>
      </c>
      <c r="R139" s="55">
        <f>kwiecień!R139</f>
        <v>0</v>
      </c>
      <c r="S139" s="188">
        <f t="shared" ref="S139" si="2250">IF(OR($B139=$B145,S142=0),0,ROUND((T140+Y144)/S142,0))</f>
        <v>0</v>
      </c>
      <c r="T139" s="51">
        <f t="shared" ref="T139:T140" si="2251">SUM(U139:AA139)</f>
        <v>0</v>
      </c>
      <c r="U139" s="52">
        <f>kwiecień!U139</f>
        <v>0</v>
      </c>
      <c r="V139" s="52">
        <f>kwiecień!V139</f>
        <v>0</v>
      </c>
      <c r="W139" s="52">
        <f>kwiecień!W139</f>
        <v>0</v>
      </c>
      <c r="X139" s="52">
        <f>kwiecień!X139</f>
        <v>0</v>
      </c>
      <c r="Y139" s="53">
        <f>kwiecień!Y139</f>
        <v>0</v>
      </c>
      <c r="Z139" s="54">
        <f>kwiecień!Z139</f>
        <v>0</v>
      </c>
      <c r="AA139" s="55">
        <f>kwiecień!AA139</f>
        <v>0</v>
      </c>
      <c r="AB139" s="188">
        <f t="shared" ref="AB139" si="2252">IF(OR($B139=$B145,AB142=0),0,ROUND((AC140+AH144)/AB142,0))</f>
        <v>0</v>
      </c>
      <c r="AC139" s="51">
        <f t="shared" ref="AC139:AC140" si="2253">SUM(AD139:AJ139)</f>
        <v>0</v>
      </c>
      <c r="AD139" s="52">
        <f>kwiecień!AD139</f>
        <v>0</v>
      </c>
      <c r="AE139" s="52">
        <f>kwiecień!AE139</f>
        <v>0</v>
      </c>
      <c r="AF139" s="52">
        <f>kwiecień!AF139</f>
        <v>0</v>
      </c>
      <c r="AG139" s="52">
        <f>kwiecień!AG139</f>
        <v>0</v>
      </c>
      <c r="AH139" s="53">
        <f>kwiecień!AH139</f>
        <v>0</v>
      </c>
      <c r="AI139" s="54">
        <f>kwiecień!AI139</f>
        <v>0</v>
      </c>
      <c r="AJ139" s="55">
        <f>kwiecień!AJ139</f>
        <v>0</v>
      </c>
      <c r="AK139" s="188">
        <f t="shared" ref="AK139" si="2254">IF(OR($B139=$B145,AK142=0),0,ROUND((AL140+AQ144)/AK142,0))</f>
        <v>0</v>
      </c>
      <c r="AL139" s="51">
        <f t="shared" ref="AL139:AL140" si="2255">SUM(AM139:AS139)</f>
        <v>0</v>
      </c>
      <c r="AM139" s="52">
        <f>kwiecień!AM139</f>
        <v>0</v>
      </c>
      <c r="AN139" s="52">
        <f>kwiecień!AN139</f>
        <v>0</v>
      </c>
      <c r="AO139" s="52">
        <f>kwiecień!AO139</f>
        <v>0</v>
      </c>
      <c r="AP139" s="52">
        <f>kwiecień!AP139</f>
        <v>0</v>
      </c>
      <c r="AQ139" s="53">
        <f>kwiecień!AQ139</f>
        <v>0</v>
      </c>
      <c r="AR139" s="54">
        <f>kwiecień!AR139</f>
        <v>0</v>
      </c>
      <c r="AS139" s="55">
        <f>kwiecień!AS139</f>
        <v>0</v>
      </c>
      <c r="AT139" s="188">
        <f t="shared" ref="AT139" si="2256">IF(OR($B139=$B145,AT142=0),0,ROUND((AU140+AZ144)/AT142,0))</f>
        <v>0</v>
      </c>
      <c r="AU139" s="51">
        <f t="shared" ref="AU139:AU140" si="2257">SUM(AV139:BB139)</f>
        <v>0</v>
      </c>
      <c r="AV139" s="52">
        <f t="shared" ref="AV139" si="2258">IF(SUM($AM$9:$AS$9)=SUM($AV$9:$BB$9),AM139,IF(AND(SUM($AV$9:$BB$9)&gt;42,SUM($AV$9:$BB$9)&lt;49),AM139,0))</f>
        <v>0</v>
      </c>
      <c r="AW139" s="52">
        <f t="shared" ref="AW139" si="2259">IF(SUM($AM$9:$AS$9)=SUM($AV$9:$BB$9),AN139,IF(AND(SUM($AV$9:$BB$9)&gt;42,SUM($AV$9:$BB$9)&lt;49),AN139,0))</f>
        <v>0</v>
      </c>
      <c r="AX139" s="52">
        <f t="shared" ref="AX139" si="2260">IF(SUM($AM$9:$AS$9)=SUM($AV$9:$BB$9),AO139,IF(AND(SUM($AV$9:$BB$9)&gt;42,SUM($AV$9:$BB$9)&lt;49),AO139,0))</f>
        <v>0</v>
      </c>
      <c r="AY139" s="52">
        <f t="shared" ref="AY139" si="2261">IF(SUM($AM$9:$AS$9)=SUM($AV$9:$BB$9),AP139,IF(AND(SUM($AV$9:$BB$9)&gt;42,SUM($AV$9:$BB$9)&lt;49),AP139,0))</f>
        <v>0</v>
      </c>
      <c r="AZ139" s="53">
        <f t="shared" ref="AZ139" si="2262">IF(SUM($AM$9:$AS$9)=SUM($AV$9:$BB$9),AQ139,IF(AND(SUM($AV$9:$BB$9)&gt;42,SUM($AV$9:$BB$9)&lt;49),AQ139,0))</f>
        <v>0</v>
      </c>
      <c r="BA139" s="54">
        <f t="shared" ref="BA139" si="2263">IF(SUM($AM$9:$AS$9)=SUM($AV$9:$BB$9),AR139,IF(AND(SUM($AV$9:$BB$9)&gt;42,SUM($AV$9:$BB$9)&lt;49),AR139,0))</f>
        <v>0</v>
      </c>
      <c r="BB139" s="55">
        <f t="shared" ref="BB139" si="2264">IF(SUM($AM$9:$AS$9)=SUM($AV$9:$BB$9),AS139,IF(AND(SUM($AV$9:$BB$9)&gt;42,SUM($AV$9:$BB$9)&lt;49),AS139,0))</f>
        <v>0</v>
      </c>
    </row>
    <row r="140" spans="1:54" ht="12.75" hidden="1" customHeight="1" x14ac:dyDescent="0.2">
      <c r="B140" s="93"/>
      <c r="C140" s="94"/>
      <c r="D140" s="95"/>
      <c r="E140" s="115"/>
      <c r="F140" s="140" t="b">
        <f t="shared" ref="F140" si="2265">IF($B133=$B139,OR(F134,G139&lt;F139),G139&lt;F139)</f>
        <v>0</v>
      </c>
      <c r="G140" s="189">
        <f t="shared" ref="G140" si="2266">IF(AND($B133=$B139,$B133&lt;&gt;"",$B133&lt;&gt;0),G139+G134,G139)</f>
        <v>18</v>
      </c>
      <c r="H140" s="120"/>
      <c r="I140" s="165">
        <f t="shared" si="2247"/>
        <v>0</v>
      </c>
      <c r="J140" s="194">
        <f t="shared" ref="J140" si="2267">7-COUNTIF(L139:R139,0)-COUNTIF(L139:R139,"")</f>
        <v>0</v>
      </c>
      <c r="K140" s="22">
        <f t="shared" si="2249"/>
        <v>0</v>
      </c>
      <c r="L140" s="35">
        <f t="shared" ref="L140:R140" si="2268">IF($B133=$B139,L139+L134,L139)</f>
        <v>0</v>
      </c>
      <c r="M140" s="35">
        <f t="shared" si="2268"/>
        <v>0</v>
      </c>
      <c r="N140" s="35">
        <f t="shared" si="2268"/>
        <v>0</v>
      </c>
      <c r="O140" s="35">
        <f t="shared" si="2268"/>
        <v>0</v>
      </c>
      <c r="P140" s="36">
        <f t="shared" si="2268"/>
        <v>0</v>
      </c>
      <c r="Q140" s="37">
        <f t="shared" si="2268"/>
        <v>0</v>
      </c>
      <c r="R140" s="38">
        <f t="shared" si="2268"/>
        <v>0</v>
      </c>
      <c r="S140" s="194">
        <f t="shared" ref="S140" si="2269">7-COUNTIF(U139:AA139,0)-COUNTIF(U139:AA139,"")</f>
        <v>0</v>
      </c>
      <c r="T140" s="22">
        <f t="shared" si="2251"/>
        <v>0</v>
      </c>
      <c r="U140" s="35">
        <f t="shared" ref="U140:AA140" si="2270">IF($B133=$B139,U139+U134,U139)</f>
        <v>0</v>
      </c>
      <c r="V140" s="35">
        <f t="shared" si="2270"/>
        <v>0</v>
      </c>
      <c r="W140" s="35">
        <f t="shared" si="2270"/>
        <v>0</v>
      </c>
      <c r="X140" s="35">
        <f t="shared" si="2270"/>
        <v>0</v>
      </c>
      <c r="Y140" s="36">
        <f t="shared" si="2270"/>
        <v>0</v>
      </c>
      <c r="Z140" s="37">
        <f t="shared" si="2270"/>
        <v>0</v>
      </c>
      <c r="AA140" s="38">
        <f t="shared" si="2270"/>
        <v>0</v>
      </c>
      <c r="AB140" s="194">
        <f t="shared" ref="AB140" si="2271">7-COUNTIF(AD139:AJ139,0)-COUNTIF(AD139:AJ139,"")</f>
        <v>0</v>
      </c>
      <c r="AC140" s="22">
        <f t="shared" si="2253"/>
        <v>0</v>
      </c>
      <c r="AD140" s="35">
        <f t="shared" ref="AD140:AJ140" si="2272">IF($B133=$B139,AD139+AD134,AD139)</f>
        <v>0</v>
      </c>
      <c r="AE140" s="35">
        <f t="shared" si="2272"/>
        <v>0</v>
      </c>
      <c r="AF140" s="35">
        <f t="shared" si="2272"/>
        <v>0</v>
      </c>
      <c r="AG140" s="35">
        <f t="shared" si="2272"/>
        <v>0</v>
      </c>
      <c r="AH140" s="36">
        <f t="shared" si="2272"/>
        <v>0</v>
      </c>
      <c r="AI140" s="37">
        <f t="shared" si="2272"/>
        <v>0</v>
      </c>
      <c r="AJ140" s="38">
        <f t="shared" si="2272"/>
        <v>0</v>
      </c>
      <c r="AK140" s="194">
        <f t="shared" ref="AK140" si="2273">7-COUNTIF(AM139:AS139,0)-COUNTIF(AM139:AS139,"")</f>
        <v>0</v>
      </c>
      <c r="AL140" s="22">
        <f t="shared" si="2255"/>
        <v>0</v>
      </c>
      <c r="AM140" s="35">
        <f t="shared" ref="AM140:AS140" si="2274">IF($B133=$B139,AM139+AM134,AM139)</f>
        <v>0</v>
      </c>
      <c r="AN140" s="35">
        <f t="shared" si="2274"/>
        <v>0</v>
      </c>
      <c r="AO140" s="35">
        <f t="shared" si="2274"/>
        <v>0</v>
      </c>
      <c r="AP140" s="35">
        <f t="shared" si="2274"/>
        <v>0</v>
      </c>
      <c r="AQ140" s="36">
        <f t="shared" si="2274"/>
        <v>0</v>
      </c>
      <c r="AR140" s="37">
        <f t="shared" si="2274"/>
        <v>0</v>
      </c>
      <c r="AS140" s="38">
        <f t="shared" si="2274"/>
        <v>0</v>
      </c>
      <c r="AT140" s="194">
        <f t="shared" ref="AT140" si="2275">7-COUNTIF(AV139:BB139,0)-COUNTIF(AV139:BB139,"")</f>
        <v>0</v>
      </c>
      <c r="AU140" s="22">
        <f t="shared" si="2257"/>
        <v>0</v>
      </c>
      <c r="AV140" s="35">
        <f t="shared" ref="AV140:BB140" si="2276">IF($B133=$B139,AV139+AV134,AV139)</f>
        <v>0</v>
      </c>
      <c r="AW140" s="35">
        <f t="shared" si="2276"/>
        <v>0</v>
      </c>
      <c r="AX140" s="35">
        <f t="shared" si="2276"/>
        <v>0</v>
      </c>
      <c r="AY140" s="35">
        <f t="shared" si="2276"/>
        <v>0</v>
      </c>
      <c r="AZ140" s="36">
        <f t="shared" si="2276"/>
        <v>0</v>
      </c>
      <c r="BA140" s="37">
        <f t="shared" si="2276"/>
        <v>0</v>
      </c>
      <c r="BB140" s="38">
        <f t="shared" si="2276"/>
        <v>0</v>
      </c>
    </row>
    <row r="141" spans="1:54" ht="15" hidden="1" customHeight="1" x14ac:dyDescent="0.2">
      <c r="B141" s="116"/>
      <c r="C141" s="117"/>
      <c r="D141" s="118"/>
      <c r="E141" s="119"/>
      <c r="F141" s="92"/>
      <c r="G141" s="190">
        <f t="shared" ref="G141" si="2277">IF(AND($B133=$B139,$B133&lt;&gt;"",$B133&lt;&gt;0),F139+G135,F139)</f>
        <v>18</v>
      </c>
      <c r="H141" s="121"/>
      <c r="I141" s="165">
        <f t="shared" si="2247"/>
        <v>0</v>
      </c>
      <c r="J141" s="195">
        <f t="shared" ref="J141" si="2278">IF($B139=$B133,COUNTIF(L141:R141,0),COUNTIF(L142:R142,0)+COUNTIF(L142:R142,""))</f>
        <v>7</v>
      </c>
      <c r="K141" s="39">
        <f t="shared" ref="K141:R141" si="2279">IF($B133=$B139,K142+K135,K142)</f>
        <v>0</v>
      </c>
      <c r="L141" s="40">
        <f t="shared" si="2279"/>
        <v>0</v>
      </c>
      <c r="M141" s="40">
        <f t="shared" si="2279"/>
        <v>0</v>
      </c>
      <c r="N141" s="40">
        <f t="shared" si="2279"/>
        <v>0</v>
      </c>
      <c r="O141" s="40">
        <f t="shared" si="2279"/>
        <v>0</v>
      </c>
      <c r="P141" s="41">
        <f t="shared" si="2279"/>
        <v>0</v>
      </c>
      <c r="Q141" s="42">
        <f t="shared" si="2279"/>
        <v>0</v>
      </c>
      <c r="R141" s="43">
        <f t="shared" si="2279"/>
        <v>0</v>
      </c>
      <c r="S141" s="195">
        <f t="shared" ref="S141" si="2280">IF($B139=$B133,COUNTIF(U141:AA141,0),COUNTIF(U142:AA142,0)+COUNTIF(U142:AA142,""))</f>
        <v>7</v>
      </c>
      <c r="T141" s="39">
        <f t="shared" ref="T141:AA141" si="2281">IF($B133=$B139,T142+T135,T142)</f>
        <v>0</v>
      </c>
      <c r="U141" s="40">
        <f t="shared" si="2281"/>
        <v>0</v>
      </c>
      <c r="V141" s="40">
        <f t="shared" si="2281"/>
        <v>0</v>
      </c>
      <c r="W141" s="40">
        <f t="shared" si="2281"/>
        <v>0</v>
      </c>
      <c r="X141" s="40">
        <f t="shared" si="2281"/>
        <v>0</v>
      </c>
      <c r="Y141" s="41">
        <f t="shared" si="2281"/>
        <v>0</v>
      </c>
      <c r="Z141" s="42">
        <f t="shared" si="2281"/>
        <v>0</v>
      </c>
      <c r="AA141" s="43">
        <f t="shared" si="2281"/>
        <v>0</v>
      </c>
      <c r="AB141" s="195">
        <f t="shared" ref="AB141" si="2282">IF($B139=$B133,COUNTIF(AD141:AJ141,0),COUNTIF(AD142:AJ142,0)+COUNTIF(AD142:AJ142,""))</f>
        <v>7</v>
      </c>
      <c r="AC141" s="39">
        <f t="shared" ref="AC141:AJ141" si="2283">IF($B133=$B139,AC142+AC135,AC142)</f>
        <v>0</v>
      </c>
      <c r="AD141" s="40">
        <f t="shared" si="2283"/>
        <v>0</v>
      </c>
      <c r="AE141" s="40">
        <f t="shared" si="2283"/>
        <v>0</v>
      </c>
      <c r="AF141" s="40">
        <f t="shared" si="2283"/>
        <v>0</v>
      </c>
      <c r="AG141" s="40">
        <f t="shared" si="2283"/>
        <v>0</v>
      </c>
      <c r="AH141" s="41">
        <f t="shared" si="2283"/>
        <v>0</v>
      </c>
      <c r="AI141" s="42">
        <f t="shared" si="2283"/>
        <v>0</v>
      </c>
      <c r="AJ141" s="43">
        <f t="shared" si="2283"/>
        <v>0</v>
      </c>
      <c r="AK141" s="195">
        <f t="shared" ref="AK141" si="2284">IF($B139=$B133,COUNTIF(AM141:AS141,0),COUNTIF(AM142:AS142,0)+COUNTIF(AM142:AS142,""))</f>
        <v>7</v>
      </c>
      <c r="AL141" s="39">
        <f t="shared" ref="AL141:AS141" si="2285">IF($B133=$B139,AL142+AL135,AL142)</f>
        <v>0</v>
      </c>
      <c r="AM141" s="40">
        <f t="shared" si="2285"/>
        <v>0</v>
      </c>
      <c r="AN141" s="40">
        <f t="shared" si="2285"/>
        <v>0</v>
      </c>
      <c r="AO141" s="40">
        <f t="shared" si="2285"/>
        <v>0</v>
      </c>
      <c r="AP141" s="40">
        <f t="shared" si="2285"/>
        <v>0</v>
      </c>
      <c r="AQ141" s="41">
        <f t="shared" si="2285"/>
        <v>0</v>
      </c>
      <c r="AR141" s="42">
        <f t="shared" si="2285"/>
        <v>0</v>
      </c>
      <c r="AS141" s="43">
        <f t="shared" si="2285"/>
        <v>0</v>
      </c>
      <c r="AT141" s="195">
        <f t="shared" ref="AT141" si="2286">IF($B139=$B133,COUNTIF(AV141:BB141,0),COUNTIF(AV142:BB142,0)+COUNTIF(AV142:BB142,""))</f>
        <v>7</v>
      </c>
      <c r="AU141" s="39">
        <f t="shared" ref="AU141:BB141" si="2287">IF($B133=$B139,AU142+AU135,AU142)</f>
        <v>0</v>
      </c>
      <c r="AV141" s="40">
        <f t="shared" si="2287"/>
        <v>0</v>
      </c>
      <c r="AW141" s="40">
        <f t="shared" si="2287"/>
        <v>0</v>
      </c>
      <c r="AX141" s="40">
        <f t="shared" si="2287"/>
        <v>0</v>
      </c>
      <c r="AY141" s="40">
        <f t="shared" si="2287"/>
        <v>0</v>
      </c>
      <c r="AZ141" s="41">
        <f t="shared" si="2287"/>
        <v>0</v>
      </c>
      <c r="BA141" s="42">
        <f t="shared" si="2287"/>
        <v>0</v>
      </c>
      <c r="BB141" s="43">
        <f t="shared" si="2287"/>
        <v>0</v>
      </c>
    </row>
    <row r="142" spans="1:54" ht="15.75" customHeight="1" x14ac:dyDescent="0.2">
      <c r="A142" s="1">
        <f t="shared" ref="A142" si="2288">A139</f>
        <v>0</v>
      </c>
      <c r="B142" s="313">
        <f t="shared" ref="B142" si="2289">B136+1</f>
        <v>21</v>
      </c>
      <c r="C142" s="314"/>
      <c r="D142" s="314"/>
      <c r="E142" s="314"/>
      <c r="F142" s="31"/>
      <c r="G142" s="183"/>
      <c r="H142" s="122">
        <f t="shared" ref="H142" si="2290">5-COUNTIF(AU139,0)-COUNTIF(AL139,0)-COUNTIF(AC139,0)-COUNTIF(T139,0)-COUNTIF(K139,0)</f>
        <v>0</v>
      </c>
      <c r="I142" s="165">
        <f t="shared" si="2247"/>
        <v>0</v>
      </c>
      <c r="J142" s="187">
        <f t="shared" ref="J142" si="2291">IF($B139=$B133,J136+IF($F139&lt;&gt;$G139,(K139+$G141-$G140)/$F139,K139/$F139),IF($F139&lt;&gt;G139,(K139+$G141-$G140)/$F139,K139/$F139))</f>
        <v>0</v>
      </c>
      <c r="K142" s="7">
        <f t="shared" ref="K142:K143" si="2292">SUM(L142:R142)</f>
        <v>0</v>
      </c>
      <c r="L142" s="26">
        <f t="shared" ref="L142:R142" si="2293">L139</f>
        <v>0</v>
      </c>
      <c r="M142" s="26">
        <f t="shared" si="2293"/>
        <v>0</v>
      </c>
      <c r="N142" s="26">
        <f t="shared" si="2293"/>
        <v>0</v>
      </c>
      <c r="O142" s="26">
        <f t="shared" si="2293"/>
        <v>0</v>
      </c>
      <c r="P142" s="26">
        <f t="shared" si="2293"/>
        <v>0</v>
      </c>
      <c r="Q142" s="29">
        <f t="shared" si="2293"/>
        <v>0</v>
      </c>
      <c r="R142" s="23">
        <f t="shared" si="2293"/>
        <v>0</v>
      </c>
      <c r="S142" s="187">
        <f t="shared" ref="S142" si="2294">IF($B139=$B133,S136+IF($F139&lt;&gt;$G139,(T139+$G141-$G140)/$F139,T139/$F139),IF($F139&lt;&gt;P139,(T139+$G141-$G140)/$F139,T139/$F139))</f>
        <v>0</v>
      </c>
      <c r="T142" s="7">
        <f t="shared" ref="T142:T143" si="2295">SUM(U142:AA142)</f>
        <v>0</v>
      </c>
      <c r="U142" s="26">
        <f t="shared" ref="U142:AA142" si="2296">U139</f>
        <v>0</v>
      </c>
      <c r="V142" s="26">
        <f t="shared" si="2296"/>
        <v>0</v>
      </c>
      <c r="W142" s="26">
        <f t="shared" si="2296"/>
        <v>0</v>
      </c>
      <c r="X142" s="26">
        <f t="shared" si="2296"/>
        <v>0</v>
      </c>
      <c r="Y142" s="113">
        <f t="shared" si="2296"/>
        <v>0</v>
      </c>
      <c r="Z142" s="29">
        <f t="shared" si="2296"/>
        <v>0</v>
      </c>
      <c r="AA142" s="23">
        <f t="shared" si="2296"/>
        <v>0</v>
      </c>
      <c r="AB142" s="187">
        <f t="shared" ref="AB142" si="2297">IF($B139=$B133,AB136+IF($F139&lt;&gt;$G139,(AC139+$G141-$G140)/$F139,AC139/$F139),IF($F139&lt;&gt;Y139,(AC139+$G141-$G140)/$F139,AC139/$F139))</f>
        <v>0</v>
      </c>
      <c r="AC142" s="7">
        <f t="shared" ref="AC142:AC143" si="2298">SUM(AD142:AJ142)</f>
        <v>0</v>
      </c>
      <c r="AD142" s="26">
        <f t="shared" ref="AD142:AJ142" si="2299">AD139</f>
        <v>0</v>
      </c>
      <c r="AE142" s="26">
        <f t="shared" si="2299"/>
        <v>0</v>
      </c>
      <c r="AF142" s="26">
        <f t="shared" si="2299"/>
        <v>0</v>
      </c>
      <c r="AG142" s="26">
        <f t="shared" si="2299"/>
        <v>0</v>
      </c>
      <c r="AH142" s="113">
        <f t="shared" si="2299"/>
        <v>0</v>
      </c>
      <c r="AI142" s="29">
        <f t="shared" si="2299"/>
        <v>0</v>
      </c>
      <c r="AJ142" s="23">
        <f t="shared" si="2299"/>
        <v>0</v>
      </c>
      <c r="AK142" s="187">
        <f t="shared" ref="AK142" si="2300">IF($B139=$B133,AK136+IF($F139&lt;&gt;$G139,(AL139+$G141-$G140)/$F139,AL139/$F139),IF($F139&lt;&gt;AH139,(AL139+$G141-$G140)/$F139,AL139/$F139))</f>
        <v>0</v>
      </c>
      <c r="AL142" s="7">
        <f t="shared" ref="AL142:AL143" si="2301">SUM(AM142:AS142)</f>
        <v>0</v>
      </c>
      <c r="AM142" s="26">
        <f t="shared" ref="AM142:AS142" si="2302">AM139</f>
        <v>0</v>
      </c>
      <c r="AN142" s="26">
        <f t="shared" si="2302"/>
        <v>0</v>
      </c>
      <c r="AO142" s="26">
        <f t="shared" si="2302"/>
        <v>0</v>
      </c>
      <c r="AP142" s="26">
        <f t="shared" si="2302"/>
        <v>0</v>
      </c>
      <c r="AQ142" s="113">
        <f t="shared" si="2302"/>
        <v>0</v>
      </c>
      <c r="AR142" s="29">
        <f t="shared" si="2302"/>
        <v>0</v>
      </c>
      <c r="AS142" s="23">
        <f t="shared" si="2302"/>
        <v>0</v>
      </c>
      <c r="AT142" s="187">
        <f t="shared" ref="AT142" si="2303">IF($B139=$B133,AT136+IF($F139&lt;&gt;$G139,(AU139+$G141-$G140)/$F139,AU139/$F139),IF($F139&lt;&gt;AQ139,(AU139+$G141-$G140)/$F139,AU139/$F139))</f>
        <v>0</v>
      </c>
      <c r="AU142" s="7">
        <f t="shared" ref="AU142:AU143" si="2304">SUM(AV142:BB142)</f>
        <v>0</v>
      </c>
      <c r="AV142" s="6">
        <f t="shared" ref="AV142" si="2305">IF(SUM($AM$9:$AS$9)=SUM($AV$9:$BB$9),AV139,IF(AND(SUM($AV$9:$BB$9)&gt;42,SUM($AV$9:$BB$9)&lt;49),AV139,0))</f>
        <v>0</v>
      </c>
      <c r="AW142" s="6">
        <f t="shared" ref="AW142:BB142" si="2306">IF(SUM($AM$9:$AS$9)=SUM($AV$9:$BB$9),AW139,IF(AND(SUM($AV$9:$BB$9)&gt;42,SUM($AV$9:$BB$9)&lt;49),AW139,0))</f>
        <v>0</v>
      </c>
      <c r="AX142" s="6">
        <f t="shared" si="2306"/>
        <v>0</v>
      </c>
      <c r="AY142" s="6">
        <f t="shared" si="2306"/>
        <v>0</v>
      </c>
      <c r="AZ142" s="26">
        <f t="shared" si="2306"/>
        <v>0</v>
      </c>
      <c r="BA142" s="29">
        <f t="shared" si="2306"/>
        <v>0</v>
      </c>
      <c r="BB142" s="23">
        <f t="shared" si="2306"/>
        <v>0</v>
      </c>
    </row>
    <row r="143" spans="1:54" ht="15.75" customHeight="1" x14ac:dyDescent="0.2">
      <c r="A143" s="1">
        <f t="shared" ref="A143:A144" si="2307">A142</f>
        <v>0</v>
      </c>
      <c r="B143" s="313"/>
      <c r="C143" s="314"/>
      <c r="D143" s="314"/>
      <c r="E143" s="314"/>
      <c r="F143" s="31"/>
      <c r="G143" s="183"/>
      <c r="H143" s="123">
        <f t="shared" ref="H143" si="2308">IF($B139=$B133,H137+F143,$F143)</f>
        <v>0</v>
      </c>
      <c r="I143" s="165">
        <f t="shared" si="2247"/>
        <v>0</v>
      </c>
      <c r="J143" s="141">
        <f t="shared" ref="J143" si="2309">IF($H142=0,0,IF($B133=$B139,IF($H144&gt;0,$H144+J137,K139+J137),IF($H144&gt;0,$H144,K139)))</f>
        <v>0</v>
      </c>
      <c r="K143" s="7">
        <f t="shared" si="2292"/>
        <v>0</v>
      </c>
      <c r="L143" s="6"/>
      <c r="M143" s="6"/>
      <c r="N143" s="6"/>
      <c r="O143" s="6"/>
      <c r="P143" s="26"/>
      <c r="Q143" s="29"/>
      <c r="R143" s="23"/>
      <c r="S143" s="141">
        <f t="shared" ref="S143" si="2310">IF($H142=0,0,IF($B133=$B139,IF($H144&gt;0,$H144+S137,T139+S137),IF($H144&gt;0,$H144,T139)))</f>
        <v>0</v>
      </c>
      <c r="T143" s="7">
        <f t="shared" si="2295"/>
        <v>0</v>
      </c>
      <c r="U143" s="6"/>
      <c r="V143" s="6"/>
      <c r="W143" s="6"/>
      <c r="X143" s="6"/>
      <c r="Y143" s="26"/>
      <c r="Z143" s="29"/>
      <c r="AA143" s="23"/>
      <c r="AB143" s="141">
        <f t="shared" ref="AB143" si="2311">IF($H142=0,0,IF($B133=$B139,IF($H144&gt;0,$H144+AB137,AC139+AB137),IF($H144&gt;0,$H144,AC139)))</f>
        <v>0</v>
      </c>
      <c r="AC143" s="7">
        <f t="shared" si="2298"/>
        <v>0</v>
      </c>
      <c r="AD143" s="6"/>
      <c r="AE143" s="6"/>
      <c r="AF143" s="6"/>
      <c r="AG143" s="6"/>
      <c r="AH143" s="26"/>
      <c r="AI143" s="29"/>
      <c r="AJ143" s="23"/>
      <c r="AK143" s="141">
        <f t="shared" ref="AK143" si="2312">IF($H142=0,0,IF($B133=$B139,IF($H144&gt;0,$H144+AK137,AL139+AK137),IF($H144&gt;0,$H144,AL139)))</f>
        <v>0</v>
      </c>
      <c r="AL143" s="7">
        <f t="shared" si="2301"/>
        <v>0</v>
      </c>
      <c r="AM143" s="6"/>
      <c r="AN143" s="6"/>
      <c r="AO143" s="6"/>
      <c r="AP143" s="6"/>
      <c r="AQ143" s="26"/>
      <c r="AR143" s="29"/>
      <c r="AS143" s="23"/>
      <c r="AT143" s="141">
        <f t="shared" ref="AT143" si="2313">IF($H142=0,0,IF($B133=$B139,IF($H144&gt;0,$H144+AT137,AU139+AT137),IF($H144&gt;0,$H144,AU139)))</f>
        <v>0</v>
      </c>
      <c r="AU143" s="7">
        <f t="shared" si="2304"/>
        <v>0</v>
      </c>
      <c r="AV143" s="6"/>
      <c r="AW143" s="6"/>
      <c r="AX143" s="6"/>
      <c r="AY143" s="6"/>
      <c r="AZ143" s="26"/>
      <c r="BA143" s="29"/>
      <c r="BB143" s="23"/>
    </row>
    <row r="144" spans="1:54" ht="18.75" customHeight="1" thickBot="1" x14ac:dyDescent="0.25">
      <c r="A144" s="1">
        <f t="shared" si="2307"/>
        <v>0</v>
      </c>
      <c r="B144" s="323" t="str">
        <f>IF(B139="",Wydruk!$AE$6,IF(J140=0,Wydruk!$AE$7,IF(AND(G140&lt;G141,B139&lt;&gt;$B145),Wydruk!$AE$13,IF(AND($B139=$B133,$B139&lt;&gt;$B145),IF(OR(OR(J144&lt;4,J144&gt;5),OR(S144&lt;4,S144&gt;5),OR(AB144&lt;4,AB144&gt;5),OR(AK144&lt;4,AK144&gt;5),OR(AND(AT144&lt;4,AT144&gt;0),AT144&gt;5)),Wydruk!$AE$8,Wydruk!$AE$9),IF($B139=$B145,IF($F143&lt;&gt;0,Wydruk!$AE$12,Wydruk!$AE$10),IF(OR(OR(J140&lt;4,J140&gt;5),OR(S140&lt;4,S140&gt;5),OR(AB140&lt;4,AB140&gt;5),OR(AK140&lt;4,AK140&gt;5),OR(AND(AT140&lt;4,AT140&gt;0),AT140&gt;5)),Wydruk!$AE$8,Wydruk!$AE$11))))))</f>
        <v>Uzupełnij liczby godzin tygodniowego planu</v>
      </c>
      <c r="C144" s="324"/>
      <c r="D144" s="324"/>
      <c r="E144" s="324"/>
      <c r="F144" s="173">
        <f>kwiecień!F144</f>
        <v>0</v>
      </c>
      <c r="G144" s="184">
        <f>kwiecień!G144</f>
        <v>0</v>
      </c>
      <c r="H144" s="191">
        <f t="shared" ref="H144" si="2314">IF(OR($G144=0,$F144=0,$G144="",$F144=""),0,$G144/$F144)</f>
        <v>0</v>
      </c>
      <c r="I144" s="193"/>
      <c r="J144" s="176">
        <f t="shared" ref="J144" si="2315">IF($B133=$B139,IF(L139+L134&gt;0,1,0)+IF(M139+M134&gt;0,1,0)+IF(N139+N134&gt;0,1,0)+IF(O139+O134&gt;0,1,0)+IF(P139+P134&gt;0,1,0)+IF(Q139+Q134&gt;0,1,0)+IF(R139+R134&gt;0,1,0),J140)</f>
        <v>0</v>
      </c>
      <c r="K144" s="133">
        <f t="shared" ref="K144" si="2316">IF(OR($B139=$B145,J144=0,(K140-Q144+O144)&lt;=0),0,(K140-Q144+O144)/J144)</f>
        <v>0</v>
      </c>
      <c r="L144" s="137">
        <f t="shared" ref="L144" si="2317">IF(K144*(7-J141)&lt;=0,0,K144*(7-J141))</f>
        <v>0</v>
      </c>
      <c r="M144" s="311">
        <f t="shared" ref="M144" si="2318">ROUND(IF(OR(K141-K144*(7-J141)+P144&lt;0,$B139=$B145,K144&lt;=0,K141=0),0,IF(K141-K144*(7-J141)+P144&gt;Q144-O144+P144,Q144-O144+P144,K141-K144*(7-J141)+P144)),1)</f>
        <v>0</v>
      </c>
      <c r="N144" s="312"/>
      <c r="O144" s="139">
        <f t="shared" ref="O144" si="2319">IF(OR($B139=$B145,J140=0),0,IF($B139=$B133,J139,$F139))</f>
        <v>0</v>
      </c>
      <c r="P144" s="30">
        <f t="shared" ref="P144" si="2320">IF(OR($B139=$B145,J144=0),0,$G141-$G140)</f>
        <v>0</v>
      </c>
      <c r="Q144" s="134">
        <f t="shared" ref="Q144" si="2321">IF(OR($B139=$B145,J144=0),0,J143)</f>
        <v>0</v>
      </c>
      <c r="R144" s="138">
        <f t="shared" ref="R144" si="2322">IF($B139=$B145,0,K141)</f>
        <v>0</v>
      </c>
      <c r="S144" s="176">
        <f t="shared" ref="S144" si="2323">IF($B133=$B139,IF(U139+U134&gt;0,1,0)+IF(V139+V134&gt;0,1,0)+IF(W139+W134&gt;0,1,0)+IF(X139+X134&gt;0,1,0)+IF(Y139+Y134&gt;0,1,0)+IF(Z139+Z134&gt;0,1,0)+IF(AA139+AA134&gt;0,1,0),S140)</f>
        <v>0</v>
      </c>
      <c r="T144" s="133">
        <f t="shared" ref="T144" si="2324">IF(OR($B139=$B145,S144=0,(T140-Z144+X144)&lt;=0),0,(T140-Z144+X144)/S144)</f>
        <v>0</v>
      </c>
      <c r="U144" s="137">
        <f t="shared" ref="U144" si="2325">IF(T144*(7-S141)&lt;=0,0,T144*(7-S141))</f>
        <v>0</v>
      </c>
      <c r="V144" s="311">
        <f t="shared" ref="V144" si="2326">ROUND(IF(OR(T141-T144*(7-S141)+Y144&lt;0,$B139=$B145,T144&lt;=0,T141=0),0,IF(T141-T144*(7-S141)+Y144&gt;Z144-X144+Y144,Z144-X144+Y144,T141-T144*(7-S141)+Y144)),1)</f>
        <v>0</v>
      </c>
      <c r="W144" s="312"/>
      <c r="X144" s="139">
        <f t="shared" ref="X144" si="2327">IF(OR($B139=$B145,S140=0),0,IF($B139=$B133,S139,$F139))</f>
        <v>0</v>
      </c>
      <c r="Y144" s="30">
        <f t="shared" ref="Y144" si="2328">IF(OR($B139=$B145,S144=0),0,$G141-$G140)</f>
        <v>0</v>
      </c>
      <c r="Z144" s="134">
        <f t="shared" ref="Z144" si="2329">IF(OR($B139=$B145,S144=0),0,S143)</f>
        <v>0</v>
      </c>
      <c r="AA144" s="138">
        <f t="shared" ref="AA144" si="2330">IF($B139=$B145,0,T141)</f>
        <v>0</v>
      </c>
      <c r="AB144" s="176">
        <f t="shared" ref="AB144" si="2331">IF($B133=$B139,IF(AD139+AD134&gt;0,1,0)+IF(AE139+AE134&gt;0,1,0)+IF(AF139+AF134&gt;0,1,0)+IF(AG139+AG134&gt;0,1,0)+IF(AH139+AH134&gt;0,1,0)+IF(AI139+AI134&gt;0,1,0)+IF(AJ139+AJ134&gt;0,1,0),AB140)</f>
        <v>0</v>
      </c>
      <c r="AC144" s="133">
        <f t="shared" ref="AC144" si="2332">IF(OR($B139=$B145,AB144=0,(AC140-AI144+AG144)&lt;=0),0,(AC140-AI144+AG144)/AB144)</f>
        <v>0</v>
      </c>
      <c r="AD144" s="137">
        <f t="shared" ref="AD144" si="2333">IF(AC144*(7-AB141)&lt;=0,0,AC144*(7-AB141))</f>
        <v>0</v>
      </c>
      <c r="AE144" s="311">
        <f t="shared" ref="AE144" si="2334">ROUND(IF(OR(AC141-AC144*(7-AB141)+AH144&lt;0,$B139=$B145,AC144&lt;=0,AC141=0),0,IF(AC141-AC144*(7-AB141)+AH144&gt;AI144-AG144+AH144,AI144-AG144+AH144,AC141-AC144*(7-AB141)+AH144)),1)</f>
        <v>0</v>
      </c>
      <c r="AF144" s="312"/>
      <c r="AG144" s="139">
        <f t="shared" ref="AG144" si="2335">IF(OR($B139=$B145,AB140=0),0,IF($B139=$B133,AB139,$F139))</f>
        <v>0</v>
      </c>
      <c r="AH144" s="30">
        <f t="shared" ref="AH144" si="2336">IF(OR($B139=$B145,AB144=0),0,$G141-$G140)</f>
        <v>0</v>
      </c>
      <c r="AI144" s="134">
        <f t="shared" ref="AI144" si="2337">IF(OR($B139=$B145,AB144=0),0,AB143)</f>
        <v>0</v>
      </c>
      <c r="AJ144" s="138">
        <f t="shared" ref="AJ144" si="2338">IF($B139=$B145,0,AC141)</f>
        <v>0</v>
      </c>
      <c r="AK144" s="176">
        <f t="shared" ref="AK144" si="2339">IF($B133=$B139,IF(AM139+AM134&gt;0,1,0)+IF(AN139+AN134&gt;0,1,0)+IF(AO139+AO134&gt;0,1,0)+IF(AP139+AP134&gt;0,1,0)+IF(AQ139+AQ134&gt;0,1,0)+IF(AR139+AR134&gt;0,1,0)+IF(AS139+AS134&gt;0,1,0),AK140)</f>
        <v>0</v>
      </c>
      <c r="AL144" s="133">
        <f t="shared" ref="AL144" si="2340">IF(OR($B139=$B145,AK144=0,(AL140-AR144+AP144)&lt;=0),0,(AL140-AR144+AP144)/AK144)</f>
        <v>0</v>
      </c>
      <c r="AM144" s="137">
        <f t="shared" ref="AM144" si="2341">IF(AL144*(7-AK141)&lt;=0,0,AL144*(7-AK141))</f>
        <v>0</v>
      </c>
      <c r="AN144" s="311">
        <f t="shared" ref="AN144" si="2342">ROUND(IF(OR(AL141-AL144*(7-AK141)+AQ144&lt;0,$B139=$B145,AL144&lt;=0,AL141=0),0,IF(AL141-AL144*(7-AK141)+AQ144&gt;AR144-AP144+AQ144,AR144-AP144+AQ144,AL141-AL144*(7-AK141)+AQ144)),1)</f>
        <v>0</v>
      </c>
      <c r="AO144" s="312"/>
      <c r="AP144" s="139">
        <f t="shared" ref="AP144" si="2343">IF(OR($B139=$B145,AK140=0),0,IF($B139=$B133,AK139,$F139))</f>
        <v>0</v>
      </c>
      <c r="AQ144" s="30">
        <f t="shared" ref="AQ144" si="2344">IF(OR($B139=$B145,AK144=0),0,$G141-$G140)</f>
        <v>0</v>
      </c>
      <c r="AR144" s="134">
        <f t="shared" ref="AR144" si="2345">IF(OR($B139=$B145,AK144=0),0,AK143)</f>
        <v>0</v>
      </c>
      <c r="AS144" s="138">
        <f t="shared" ref="AS144" si="2346">IF($B139=$B145,0,AL141)</f>
        <v>0</v>
      </c>
      <c r="AT144" s="176">
        <f t="shared" ref="AT144" si="2347">IF($B133=$B139,IF(AV139+AV134&gt;0,1,0)+IF(AW139+AW134&gt;0,1,0)+IF(AX139+AX134&gt;0,1,0)+IF(AY139+AY134&gt;0,1,0)+IF(AZ139+AZ134&gt;0,1,0)+IF(BA139+BA134&gt;0,1,0)+IF(BB139+BB134&gt;0,1,0),AT140)</f>
        <v>0</v>
      </c>
      <c r="AU144" s="133">
        <f t="shared" ref="AU144" si="2348">IF(OR($B139=$B145,AT144=0,(AU140-BA144+AY144)&lt;=0),0,(AU140-BA144+AY144)/AT144)</f>
        <v>0</v>
      </c>
      <c r="AV144" s="137">
        <f t="shared" ref="AV144" si="2349">IF(AU144*(7-AT141)&lt;=0,0,AU144*(7-AT141))</f>
        <v>0</v>
      </c>
      <c r="AW144" s="311">
        <f t="shared" ref="AW144" si="2350">ROUND(IF(OR(AU141-AU144*(7-AT141)+AZ144&lt;0,$B139=$B145,AU144&lt;=0,AU141=0),0,IF(AU141-AU144*(7-AT141)+AZ144&gt;BA144-AY144+AZ144,BA144-AY144+AZ144,AU141-AU144*(7-AT141)+AZ144)),1)</f>
        <v>0</v>
      </c>
      <c r="AX144" s="312"/>
      <c r="AY144" s="139">
        <f t="shared" ref="AY144" si="2351">IF(OR($B139=$B145,AT140=0),0,IF($B139=$B133,AT139,$F139))</f>
        <v>0</v>
      </c>
      <c r="AZ144" s="30">
        <f t="shared" ref="AZ144" si="2352">IF(OR($B139=$B145,AT144=0),0,$G141-$G140)</f>
        <v>0</v>
      </c>
      <c r="BA144" s="134">
        <f t="shared" ref="BA144" si="2353">IF(OR($B139=$B145,AT144=0),0,AT143)</f>
        <v>0</v>
      </c>
      <c r="BB144" s="138">
        <f t="shared" ref="BB144" si="2354">IF($B139=$B145,0,AU141)</f>
        <v>0</v>
      </c>
    </row>
    <row r="145" spans="1:54" ht="15.75" x14ac:dyDescent="0.2">
      <c r="A145" s="1">
        <f t="shared" ref="A145" si="2355">IF(B145="","1. Niewypełnione",B145)</f>
        <v>0</v>
      </c>
      <c r="B145" s="320">
        <f>kwiecień!B145</f>
        <v>0</v>
      </c>
      <c r="C145" s="321">
        <f>kwiecień!C145</f>
        <v>0</v>
      </c>
      <c r="D145" s="321">
        <f>kwiecień!D145</f>
        <v>0</v>
      </c>
      <c r="E145" s="321">
        <f>kwiecień!E145</f>
        <v>0</v>
      </c>
      <c r="F145" s="177">
        <f>kwiecień!F145</f>
        <v>18</v>
      </c>
      <c r="G145" s="185">
        <f>kwiecień!G145</f>
        <v>18</v>
      </c>
      <c r="H145" s="177"/>
      <c r="I145" s="192">
        <f t="shared" ref="I145:I149" si="2356">K145+T145+AC145+AL145+AU145</f>
        <v>0</v>
      </c>
      <c r="J145" s="186">
        <f t="shared" ref="J145" si="2357">IF(OR($B145=$B151,J148=0),0,ROUND((K146+P150)/J148,0))</f>
        <v>0</v>
      </c>
      <c r="K145" s="51">
        <f t="shared" ref="K145:K146" si="2358">SUM(L145:R145)</f>
        <v>0</v>
      </c>
      <c r="L145" s="52">
        <f>kwiecień!L145</f>
        <v>0</v>
      </c>
      <c r="M145" s="52">
        <f>kwiecień!M145</f>
        <v>0</v>
      </c>
      <c r="N145" s="52">
        <f>kwiecień!N145</f>
        <v>0</v>
      </c>
      <c r="O145" s="52">
        <f>kwiecień!O145</f>
        <v>0</v>
      </c>
      <c r="P145" s="53">
        <f>kwiecień!P145</f>
        <v>0</v>
      </c>
      <c r="Q145" s="54">
        <f>kwiecień!Q145</f>
        <v>0</v>
      </c>
      <c r="R145" s="55">
        <f>kwiecień!R145</f>
        <v>0</v>
      </c>
      <c r="S145" s="188">
        <f t="shared" ref="S145" si="2359">IF(OR($B145=$B151,S148=0),0,ROUND((T146+Y150)/S148,0))</f>
        <v>0</v>
      </c>
      <c r="T145" s="51">
        <f t="shared" ref="T145:T146" si="2360">SUM(U145:AA145)</f>
        <v>0</v>
      </c>
      <c r="U145" s="52">
        <f>kwiecień!U145</f>
        <v>0</v>
      </c>
      <c r="V145" s="52">
        <f>kwiecień!V145</f>
        <v>0</v>
      </c>
      <c r="W145" s="52">
        <f>kwiecień!W145</f>
        <v>0</v>
      </c>
      <c r="X145" s="52">
        <f>kwiecień!X145</f>
        <v>0</v>
      </c>
      <c r="Y145" s="53">
        <f>kwiecień!Y145</f>
        <v>0</v>
      </c>
      <c r="Z145" s="54">
        <f>kwiecień!Z145</f>
        <v>0</v>
      </c>
      <c r="AA145" s="55">
        <f>kwiecień!AA145</f>
        <v>0</v>
      </c>
      <c r="AB145" s="188">
        <f t="shared" ref="AB145" si="2361">IF(OR($B145=$B151,AB148=0),0,ROUND((AC146+AH150)/AB148,0))</f>
        <v>0</v>
      </c>
      <c r="AC145" s="51">
        <f t="shared" ref="AC145:AC146" si="2362">SUM(AD145:AJ145)</f>
        <v>0</v>
      </c>
      <c r="AD145" s="52">
        <f>kwiecień!AD145</f>
        <v>0</v>
      </c>
      <c r="AE145" s="52">
        <f>kwiecień!AE145</f>
        <v>0</v>
      </c>
      <c r="AF145" s="52">
        <f>kwiecień!AF145</f>
        <v>0</v>
      </c>
      <c r="AG145" s="52">
        <f>kwiecień!AG145</f>
        <v>0</v>
      </c>
      <c r="AH145" s="53">
        <f>kwiecień!AH145</f>
        <v>0</v>
      </c>
      <c r="AI145" s="54">
        <f>kwiecień!AI145</f>
        <v>0</v>
      </c>
      <c r="AJ145" s="55">
        <f>kwiecień!AJ145</f>
        <v>0</v>
      </c>
      <c r="AK145" s="188">
        <f t="shared" ref="AK145" si="2363">IF(OR($B145=$B151,AK148=0),0,ROUND((AL146+AQ150)/AK148,0))</f>
        <v>0</v>
      </c>
      <c r="AL145" s="51">
        <f t="shared" ref="AL145:AL146" si="2364">SUM(AM145:AS145)</f>
        <v>0</v>
      </c>
      <c r="AM145" s="52">
        <f>kwiecień!AM145</f>
        <v>0</v>
      </c>
      <c r="AN145" s="52">
        <f>kwiecień!AN145</f>
        <v>0</v>
      </c>
      <c r="AO145" s="52">
        <f>kwiecień!AO145</f>
        <v>0</v>
      </c>
      <c r="AP145" s="52">
        <f>kwiecień!AP145</f>
        <v>0</v>
      </c>
      <c r="AQ145" s="53">
        <f>kwiecień!AQ145</f>
        <v>0</v>
      </c>
      <c r="AR145" s="54">
        <f>kwiecień!AR145</f>
        <v>0</v>
      </c>
      <c r="AS145" s="55">
        <f>kwiecień!AS145</f>
        <v>0</v>
      </c>
      <c r="AT145" s="188">
        <f t="shared" ref="AT145" si="2365">IF(OR($B145=$B151,AT148=0),0,ROUND((AU146+AZ150)/AT148,0))</f>
        <v>0</v>
      </c>
      <c r="AU145" s="51">
        <f t="shared" ref="AU145:AU146" si="2366">SUM(AV145:BB145)</f>
        <v>0</v>
      </c>
      <c r="AV145" s="52">
        <f t="shared" ref="AV145" si="2367">IF(SUM($AM$9:$AS$9)=SUM($AV$9:$BB$9),AM145,IF(AND(SUM($AV$9:$BB$9)&gt;42,SUM($AV$9:$BB$9)&lt;49),AM145,0))</f>
        <v>0</v>
      </c>
      <c r="AW145" s="52">
        <f t="shared" ref="AW145" si="2368">IF(SUM($AM$9:$AS$9)=SUM($AV$9:$BB$9),AN145,IF(AND(SUM($AV$9:$BB$9)&gt;42,SUM($AV$9:$BB$9)&lt;49),AN145,0))</f>
        <v>0</v>
      </c>
      <c r="AX145" s="52">
        <f t="shared" ref="AX145" si="2369">IF(SUM($AM$9:$AS$9)=SUM($AV$9:$BB$9),AO145,IF(AND(SUM($AV$9:$BB$9)&gt;42,SUM($AV$9:$BB$9)&lt;49),AO145,0))</f>
        <v>0</v>
      </c>
      <c r="AY145" s="52">
        <f t="shared" ref="AY145" si="2370">IF(SUM($AM$9:$AS$9)=SUM($AV$9:$BB$9),AP145,IF(AND(SUM($AV$9:$BB$9)&gt;42,SUM($AV$9:$BB$9)&lt;49),AP145,0))</f>
        <v>0</v>
      </c>
      <c r="AZ145" s="53">
        <f t="shared" ref="AZ145" si="2371">IF(SUM($AM$9:$AS$9)=SUM($AV$9:$BB$9),AQ145,IF(AND(SUM($AV$9:$BB$9)&gt;42,SUM($AV$9:$BB$9)&lt;49),AQ145,0))</f>
        <v>0</v>
      </c>
      <c r="BA145" s="54">
        <f t="shared" ref="BA145" si="2372">IF(SUM($AM$9:$AS$9)=SUM($AV$9:$BB$9),AR145,IF(AND(SUM($AV$9:$BB$9)&gt;42,SUM($AV$9:$BB$9)&lt;49),AR145,0))</f>
        <v>0</v>
      </c>
      <c r="BB145" s="55">
        <f t="shared" ref="BB145" si="2373">IF(SUM($AM$9:$AS$9)=SUM($AV$9:$BB$9),AS145,IF(AND(SUM($AV$9:$BB$9)&gt;42,SUM($AV$9:$BB$9)&lt;49),AS145,0))</f>
        <v>0</v>
      </c>
    </row>
    <row r="146" spans="1:54" ht="12.75" hidden="1" customHeight="1" x14ac:dyDescent="0.2">
      <c r="B146" s="93"/>
      <c r="C146" s="94"/>
      <c r="D146" s="95"/>
      <c r="E146" s="115"/>
      <c r="F146" s="140" t="b">
        <f t="shared" ref="F146" si="2374">IF($B139=$B145,OR(F140,G145&lt;F145),G145&lt;F145)</f>
        <v>0</v>
      </c>
      <c r="G146" s="189">
        <f t="shared" ref="G146" si="2375">IF(AND($B139=$B145,$B139&lt;&gt;"",$B139&lt;&gt;0),G145+G140,G145)</f>
        <v>18</v>
      </c>
      <c r="H146" s="120"/>
      <c r="I146" s="165">
        <f t="shared" si="2356"/>
        <v>0</v>
      </c>
      <c r="J146" s="194">
        <f t="shared" ref="J146" si="2376">7-COUNTIF(L145:R145,0)-COUNTIF(L145:R145,"")</f>
        <v>0</v>
      </c>
      <c r="K146" s="22">
        <f t="shared" si="2358"/>
        <v>0</v>
      </c>
      <c r="L146" s="35">
        <f t="shared" ref="L146:R146" si="2377">IF($B139=$B145,L145+L140,L145)</f>
        <v>0</v>
      </c>
      <c r="M146" s="35">
        <f t="shared" si="2377"/>
        <v>0</v>
      </c>
      <c r="N146" s="35">
        <f t="shared" si="2377"/>
        <v>0</v>
      </c>
      <c r="O146" s="35">
        <f t="shared" si="2377"/>
        <v>0</v>
      </c>
      <c r="P146" s="36">
        <f t="shared" si="2377"/>
        <v>0</v>
      </c>
      <c r="Q146" s="37">
        <f t="shared" si="2377"/>
        <v>0</v>
      </c>
      <c r="R146" s="38">
        <f t="shared" si="2377"/>
        <v>0</v>
      </c>
      <c r="S146" s="194">
        <f t="shared" ref="S146" si="2378">7-COUNTIF(U145:AA145,0)-COUNTIF(U145:AA145,"")</f>
        <v>0</v>
      </c>
      <c r="T146" s="22">
        <f t="shared" si="2360"/>
        <v>0</v>
      </c>
      <c r="U146" s="35">
        <f t="shared" ref="U146:AA146" si="2379">IF($B139=$B145,U145+U140,U145)</f>
        <v>0</v>
      </c>
      <c r="V146" s="35">
        <f t="shared" si="2379"/>
        <v>0</v>
      </c>
      <c r="W146" s="35">
        <f t="shared" si="2379"/>
        <v>0</v>
      </c>
      <c r="X146" s="35">
        <f t="shared" si="2379"/>
        <v>0</v>
      </c>
      <c r="Y146" s="36">
        <f t="shared" si="2379"/>
        <v>0</v>
      </c>
      <c r="Z146" s="37">
        <f t="shared" si="2379"/>
        <v>0</v>
      </c>
      <c r="AA146" s="38">
        <f t="shared" si="2379"/>
        <v>0</v>
      </c>
      <c r="AB146" s="194">
        <f t="shared" ref="AB146" si="2380">7-COUNTIF(AD145:AJ145,0)-COUNTIF(AD145:AJ145,"")</f>
        <v>0</v>
      </c>
      <c r="AC146" s="22">
        <f t="shared" si="2362"/>
        <v>0</v>
      </c>
      <c r="AD146" s="35">
        <f t="shared" ref="AD146:AJ146" si="2381">IF($B139=$B145,AD145+AD140,AD145)</f>
        <v>0</v>
      </c>
      <c r="AE146" s="35">
        <f t="shared" si="2381"/>
        <v>0</v>
      </c>
      <c r="AF146" s="35">
        <f t="shared" si="2381"/>
        <v>0</v>
      </c>
      <c r="AG146" s="35">
        <f t="shared" si="2381"/>
        <v>0</v>
      </c>
      <c r="AH146" s="36">
        <f t="shared" si="2381"/>
        <v>0</v>
      </c>
      <c r="AI146" s="37">
        <f t="shared" si="2381"/>
        <v>0</v>
      </c>
      <c r="AJ146" s="38">
        <f t="shared" si="2381"/>
        <v>0</v>
      </c>
      <c r="AK146" s="194">
        <f t="shared" ref="AK146" si="2382">7-COUNTIF(AM145:AS145,0)-COUNTIF(AM145:AS145,"")</f>
        <v>0</v>
      </c>
      <c r="AL146" s="22">
        <f t="shared" si="2364"/>
        <v>0</v>
      </c>
      <c r="AM146" s="35">
        <f t="shared" ref="AM146:AS146" si="2383">IF($B139=$B145,AM145+AM140,AM145)</f>
        <v>0</v>
      </c>
      <c r="AN146" s="35">
        <f t="shared" si="2383"/>
        <v>0</v>
      </c>
      <c r="AO146" s="35">
        <f t="shared" si="2383"/>
        <v>0</v>
      </c>
      <c r="AP146" s="35">
        <f t="shared" si="2383"/>
        <v>0</v>
      </c>
      <c r="AQ146" s="36">
        <f t="shared" si="2383"/>
        <v>0</v>
      </c>
      <c r="AR146" s="37">
        <f t="shared" si="2383"/>
        <v>0</v>
      </c>
      <c r="AS146" s="38">
        <f t="shared" si="2383"/>
        <v>0</v>
      </c>
      <c r="AT146" s="194">
        <f t="shared" ref="AT146" si="2384">7-COUNTIF(AV145:BB145,0)-COUNTIF(AV145:BB145,"")</f>
        <v>0</v>
      </c>
      <c r="AU146" s="22">
        <f t="shared" si="2366"/>
        <v>0</v>
      </c>
      <c r="AV146" s="35">
        <f t="shared" ref="AV146:BB146" si="2385">IF($B139=$B145,AV145+AV140,AV145)</f>
        <v>0</v>
      </c>
      <c r="AW146" s="35">
        <f t="shared" si="2385"/>
        <v>0</v>
      </c>
      <c r="AX146" s="35">
        <f t="shared" si="2385"/>
        <v>0</v>
      </c>
      <c r="AY146" s="35">
        <f t="shared" si="2385"/>
        <v>0</v>
      </c>
      <c r="AZ146" s="36">
        <f t="shared" si="2385"/>
        <v>0</v>
      </c>
      <c r="BA146" s="37">
        <f t="shared" si="2385"/>
        <v>0</v>
      </c>
      <c r="BB146" s="38">
        <f t="shared" si="2385"/>
        <v>0</v>
      </c>
    </row>
    <row r="147" spans="1:54" ht="15" hidden="1" customHeight="1" x14ac:dyDescent="0.2">
      <c r="B147" s="116"/>
      <c r="C147" s="117"/>
      <c r="D147" s="118"/>
      <c r="E147" s="119"/>
      <c r="F147" s="92"/>
      <c r="G147" s="190">
        <f t="shared" ref="G147" si="2386">IF(AND($B139=$B145,$B139&lt;&gt;"",$B139&lt;&gt;0),F145+G141,F145)</f>
        <v>18</v>
      </c>
      <c r="H147" s="121"/>
      <c r="I147" s="165">
        <f t="shared" si="2356"/>
        <v>0</v>
      </c>
      <c r="J147" s="195">
        <f t="shared" ref="J147" si="2387">IF($B145=$B139,COUNTIF(L147:R147,0),COUNTIF(L148:R148,0)+COUNTIF(L148:R148,""))</f>
        <v>7</v>
      </c>
      <c r="K147" s="39">
        <f t="shared" ref="K147:R147" si="2388">IF($B139=$B145,K148+K141,K148)</f>
        <v>0</v>
      </c>
      <c r="L147" s="40">
        <f t="shared" si="2388"/>
        <v>0</v>
      </c>
      <c r="M147" s="40">
        <f t="shared" si="2388"/>
        <v>0</v>
      </c>
      <c r="N147" s="40">
        <f t="shared" si="2388"/>
        <v>0</v>
      </c>
      <c r="O147" s="40">
        <f t="shared" si="2388"/>
        <v>0</v>
      </c>
      <c r="P147" s="41">
        <f t="shared" si="2388"/>
        <v>0</v>
      </c>
      <c r="Q147" s="42">
        <f t="shared" si="2388"/>
        <v>0</v>
      </c>
      <c r="R147" s="43">
        <f t="shared" si="2388"/>
        <v>0</v>
      </c>
      <c r="S147" s="195">
        <f t="shared" ref="S147" si="2389">IF($B145=$B139,COUNTIF(U147:AA147,0),COUNTIF(U148:AA148,0)+COUNTIF(U148:AA148,""))</f>
        <v>7</v>
      </c>
      <c r="T147" s="39">
        <f t="shared" ref="T147:AA147" si="2390">IF($B139=$B145,T148+T141,T148)</f>
        <v>0</v>
      </c>
      <c r="U147" s="40">
        <f t="shared" si="2390"/>
        <v>0</v>
      </c>
      <c r="V147" s="40">
        <f t="shared" si="2390"/>
        <v>0</v>
      </c>
      <c r="W147" s="40">
        <f t="shared" si="2390"/>
        <v>0</v>
      </c>
      <c r="X147" s="40">
        <f t="shared" si="2390"/>
        <v>0</v>
      </c>
      <c r="Y147" s="41">
        <f t="shared" si="2390"/>
        <v>0</v>
      </c>
      <c r="Z147" s="42">
        <f t="shared" si="2390"/>
        <v>0</v>
      </c>
      <c r="AA147" s="43">
        <f t="shared" si="2390"/>
        <v>0</v>
      </c>
      <c r="AB147" s="195">
        <f t="shared" ref="AB147" si="2391">IF($B145=$B139,COUNTIF(AD147:AJ147,0),COUNTIF(AD148:AJ148,0)+COUNTIF(AD148:AJ148,""))</f>
        <v>7</v>
      </c>
      <c r="AC147" s="39">
        <f t="shared" ref="AC147:AJ147" si="2392">IF($B139=$B145,AC148+AC141,AC148)</f>
        <v>0</v>
      </c>
      <c r="AD147" s="40">
        <f t="shared" si="2392"/>
        <v>0</v>
      </c>
      <c r="AE147" s="40">
        <f t="shared" si="2392"/>
        <v>0</v>
      </c>
      <c r="AF147" s="40">
        <f t="shared" si="2392"/>
        <v>0</v>
      </c>
      <c r="AG147" s="40">
        <f t="shared" si="2392"/>
        <v>0</v>
      </c>
      <c r="AH147" s="41">
        <f t="shared" si="2392"/>
        <v>0</v>
      </c>
      <c r="AI147" s="42">
        <f t="shared" si="2392"/>
        <v>0</v>
      </c>
      <c r="AJ147" s="43">
        <f t="shared" si="2392"/>
        <v>0</v>
      </c>
      <c r="AK147" s="195">
        <f t="shared" ref="AK147" si="2393">IF($B145=$B139,COUNTIF(AM147:AS147,0),COUNTIF(AM148:AS148,0)+COUNTIF(AM148:AS148,""))</f>
        <v>7</v>
      </c>
      <c r="AL147" s="39">
        <f t="shared" ref="AL147:AS147" si="2394">IF($B139=$B145,AL148+AL141,AL148)</f>
        <v>0</v>
      </c>
      <c r="AM147" s="40">
        <f t="shared" si="2394"/>
        <v>0</v>
      </c>
      <c r="AN147" s="40">
        <f t="shared" si="2394"/>
        <v>0</v>
      </c>
      <c r="AO147" s="40">
        <f t="shared" si="2394"/>
        <v>0</v>
      </c>
      <c r="AP147" s="40">
        <f t="shared" si="2394"/>
        <v>0</v>
      </c>
      <c r="AQ147" s="41">
        <f t="shared" si="2394"/>
        <v>0</v>
      </c>
      <c r="AR147" s="42">
        <f t="shared" si="2394"/>
        <v>0</v>
      </c>
      <c r="AS147" s="43">
        <f t="shared" si="2394"/>
        <v>0</v>
      </c>
      <c r="AT147" s="195">
        <f t="shared" ref="AT147" si="2395">IF($B145=$B139,COUNTIF(AV147:BB147,0),COUNTIF(AV148:BB148,0)+COUNTIF(AV148:BB148,""))</f>
        <v>7</v>
      </c>
      <c r="AU147" s="39">
        <f t="shared" ref="AU147:BB147" si="2396">IF($B139=$B145,AU148+AU141,AU148)</f>
        <v>0</v>
      </c>
      <c r="AV147" s="40">
        <f t="shared" si="2396"/>
        <v>0</v>
      </c>
      <c r="AW147" s="40">
        <f t="shared" si="2396"/>
        <v>0</v>
      </c>
      <c r="AX147" s="40">
        <f t="shared" si="2396"/>
        <v>0</v>
      </c>
      <c r="AY147" s="40">
        <f t="shared" si="2396"/>
        <v>0</v>
      </c>
      <c r="AZ147" s="41">
        <f t="shared" si="2396"/>
        <v>0</v>
      </c>
      <c r="BA147" s="42">
        <f t="shared" si="2396"/>
        <v>0</v>
      </c>
      <c r="BB147" s="43">
        <f t="shared" si="2396"/>
        <v>0</v>
      </c>
    </row>
    <row r="148" spans="1:54" ht="15.75" customHeight="1" x14ac:dyDescent="0.2">
      <c r="A148" s="1">
        <f t="shared" ref="A148" si="2397">A145</f>
        <v>0</v>
      </c>
      <c r="B148" s="313">
        <f t="shared" ref="B148" si="2398">B142+1</f>
        <v>22</v>
      </c>
      <c r="C148" s="314"/>
      <c r="D148" s="314"/>
      <c r="E148" s="314"/>
      <c r="F148" s="31"/>
      <c r="G148" s="183"/>
      <c r="H148" s="122">
        <f t="shared" ref="H148" si="2399">5-COUNTIF(AU145,0)-COUNTIF(AL145,0)-COUNTIF(AC145,0)-COUNTIF(T145,0)-COUNTIF(K145,0)</f>
        <v>0</v>
      </c>
      <c r="I148" s="165">
        <f t="shared" si="2356"/>
        <v>0</v>
      </c>
      <c r="J148" s="187">
        <f t="shared" ref="J148" si="2400">IF($B145=$B139,J142+IF($F145&lt;&gt;$G145,(K145+$G147-$G146)/$F145,K145/$F145),IF($F145&lt;&gt;G145,(K145+$G147-$G146)/$F145,K145/$F145))</f>
        <v>0</v>
      </c>
      <c r="K148" s="7">
        <f t="shared" ref="K148:K149" si="2401">SUM(L148:R148)</f>
        <v>0</v>
      </c>
      <c r="L148" s="26">
        <f t="shared" ref="L148:R148" si="2402">L145</f>
        <v>0</v>
      </c>
      <c r="M148" s="26">
        <f t="shared" si="2402"/>
        <v>0</v>
      </c>
      <c r="N148" s="26">
        <f t="shared" si="2402"/>
        <v>0</v>
      </c>
      <c r="O148" s="26">
        <f t="shared" si="2402"/>
        <v>0</v>
      </c>
      <c r="P148" s="26">
        <f t="shared" si="2402"/>
        <v>0</v>
      </c>
      <c r="Q148" s="29">
        <f t="shared" si="2402"/>
        <v>0</v>
      </c>
      <c r="R148" s="23">
        <f t="shared" si="2402"/>
        <v>0</v>
      </c>
      <c r="S148" s="187">
        <f t="shared" ref="S148" si="2403">IF($B145=$B139,S142+IF($F145&lt;&gt;$G145,(T145+$G147-$G146)/$F145,T145/$F145),IF($F145&lt;&gt;P145,(T145+$G147-$G146)/$F145,T145/$F145))</f>
        <v>0</v>
      </c>
      <c r="T148" s="7">
        <f t="shared" ref="T148:T149" si="2404">SUM(U148:AA148)</f>
        <v>0</v>
      </c>
      <c r="U148" s="26">
        <f t="shared" ref="U148:AA148" si="2405">U145</f>
        <v>0</v>
      </c>
      <c r="V148" s="26">
        <f t="shared" si="2405"/>
        <v>0</v>
      </c>
      <c r="W148" s="26">
        <f t="shared" si="2405"/>
        <v>0</v>
      </c>
      <c r="X148" s="26">
        <f t="shared" si="2405"/>
        <v>0</v>
      </c>
      <c r="Y148" s="113">
        <f t="shared" si="2405"/>
        <v>0</v>
      </c>
      <c r="Z148" s="29">
        <f t="shared" si="2405"/>
        <v>0</v>
      </c>
      <c r="AA148" s="23">
        <f t="shared" si="2405"/>
        <v>0</v>
      </c>
      <c r="AB148" s="187">
        <f t="shared" ref="AB148" si="2406">IF($B145=$B139,AB142+IF($F145&lt;&gt;$G145,(AC145+$G147-$G146)/$F145,AC145/$F145),IF($F145&lt;&gt;Y145,(AC145+$G147-$G146)/$F145,AC145/$F145))</f>
        <v>0</v>
      </c>
      <c r="AC148" s="7">
        <f t="shared" ref="AC148:AC149" si="2407">SUM(AD148:AJ148)</f>
        <v>0</v>
      </c>
      <c r="AD148" s="26">
        <f t="shared" ref="AD148:AJ148" si="2408">AD145</f>
        <v>0</v>
      </c>
      <c r="AE148" s="26">
        <f t="shared" si="2408"/>
        <v>0</v>
      </c>
      <c r="AF148" s="26">
        <f t="shared" si="2408"/>
        <v>0</v>
      </c>
      <c r="AG148" s="26">
        <f t="shared" si="2408"/>
        <v>0</v>
      </c>
      <c r="AH148" s="113">
        <f t="shared" si="2408"/>
        <v>0</v>
      </c>
      <c r="AI148" s="29">
        <f t="shared" si="2408"/>
        <v>0</v>
      </c>
      <c r="AJ148" s="23">
        <f t="shared" si="2408"/>
        <v>0</v>
      </c>
      <c r="AK148" s="187">
        <f t="shared" ref="AK148" si="2409">IF($B145=$B139,AK142+IF($F145&lt;&gt;$G145,(AL145+$G147-$G146)/$F145,AL145/$F145),IF($F145&lt;&gt;AH145,(AL145+$G147-$G146)/$F145,AL145/$F145))</f>
        <v>0</v>
      </c>
      <c r="AL148" s="7">
        <f t="shared" ref="AL148:AL149" si="2410">SUM(AM148:AS148)</f>
        <v>0</v>
      </c>
      <c r="AM148" s="26">
        <f t="shared" ref="AM148:AS148" si="2411">AM145</f>
        <v>0</v>
      </c>
      <c r="AN148" s="26">
        <f t="shared" si="2411"/>
        <v>0</v>
      </c>
      <c r="AO148" s="26">
        <f t="shared" si="2411"/>
        <v>0</v>
      </c>
      <c r="AP148" s="26">
        <f t="shared" si="2411"/>
        <v>0</v>
      </c>
      <c r="AQ148" s="113">
        <f t="shared" si="2411"/>
        <v>0</v>
      </c>
      <c r="AR148" s="29">
        <f t="shared" si="2411"/>
        <v>0</v>
      </c>
      <c r="AS148" s="23">
        <f t="shared" si="2411"/>
        <v>0</v>
      </c>
      <c r="AT148" s="187">
        <f t="shared" ref="AT148" si="2412">IF($B145=$B139,AT142+IF($F145&lt;&gt;$G145,(AU145+$G147-$G146)/$F145,AU145/$F145),IF($F145&lt;&gt;AQ145,(AU145+$G147-$G146)/$F145,AU145/$F145))</f>
        <v>0</v>
      </c>
      <c r="AU148" s="7">
        <f t="shared" ref="AU148:AU149" si="2413">SUM(AV148:BB148)</f>
        <v>0</v>
      </c>
      <c r="AV148" s="6">
        <f t="shared" ref="AV148" si="2414">IF(SUM($AM$9:$AS$9)=SUM($AV$9:$BB$9),AV145,IF(AND(SUM($AV$9:$BB$9)&gt;42,SUM($AV$9:$BB$9)&lt;49),AV145,0))</f>
        <v>0</v>
      </c>
      <c r="AW148" s="6">
        <f t="shared" ref="AW148:BB148" si="2415">IF(SUM($AM$9:$AS$9)=SUM($AV$9:$BB$9),AW145,IF(AND(SUM($AV$9:$BB$9)&gt;42,SUM($AV$9:$BB$9)&lt;49),AW145,0))</f>
        <v>0</v>
      </c>
      <c r="AX148" s="6">
        <f t="shared" si="2415"/>
        <v>0</v>
      </c>
      <c r="AY148" s="6">
        <f t="shared" si="2415"/>
        <v>0</v>
      </c>
      <c r="AZ148" s="26">
        <f t="shared" si="2415"/>
        <v>0</v>
      </c>
      <c r="BA148" s="29">
        <f t="shared" si="2415"/>
        <v>0</v>
      </c>
      <c r="BB148" s="23">
        <f t="shared" si="2415"/>
        <v>0</v>
      </c>
    </row>
    <row r="149" spans="1:54" ht="15.75" customHeight="1" x14ac:dyDescent="0.2">
      <c r="A149" s="1">
        <f t="shared" ref="A149:A150" si="2416">A148</f>
        <v>0</v>
      </c>
      <c r="B149" s="313"/>
      <c r="C149" s="314"/>
      <c r="D149" s="314"/>
      <c r="E149" s="314"/>
      <c r="F149" s="31"/>
      <c r="G149" s="183"/>
      <c r="H149" s="123">
        <f t="shared" ref="H149" si="2417">IF($B145=$B139,H143+F149,$F149)</f>
        <v>0</v>
      </c>
      <c r="I149" s="165">
        <f t="shared" si="2356"/>
        <v>0</v>
      </c>
      <c r="J149" s="141">
        <f t="shared" ref="J149" si="2418">IF($H148=0,0,IF($B139=$B145,IF($H150&gt;0,$H150+J143,K145+J143),IF($H150&gt;0,$H150,K145)))</f>
        <v>0</v>
      </c>
      <c r="K149" s="7">
        <f t="shared" si="2401"/>
        <v>0</v>
      </c>
      <c r="L149" s="6"/>
      <c r="M149" s="6"/>
      <c r="N149" s="6"/>
      <c r="O149" s="6"/>
      <c r="P149" s="26"/>
      <c r="Q149" s="29"/>
      <c r="R149" s="23"/>
      <c r="S149" s="141">
        <f t="shared" ref="S149" si="2419">IF($H148=0,0,IF($B139=$B145,IF($H150&gt;0,$H150+S143,T145+S143),IF($H150&gt;0,$H150,T145)))</f>
        <v>0</v>
      </c>
      <c r="T149" s="7">
        <f t="shared" si="2404"/>
        <v>0</v>
      </c>
      <c r="U149" s="6"/>
      <c r="V149" s="6"/>
      <c r="W149" s="6"/>
      <c r="X149" s="6"/>
      <c r="Y149" s="26"/>
      <c r="Z149" s="29"/>
      <c r="AA149" s="23"/>
      <c r="AB149" s="141">
        <f t="shared" ref="AB149" si="2420">IF($H148=0,0,IF($B139=$B145,IF($H150&gt;0,$H150+AB143,AC145+AB143),IF($H150&gt;0,$H150,AC145)))</f>
        <v>0</v>
      </c>
      <c r="AC149" s="7">
        <f t="shared" si="2407"/>
        <v>0</v>
      </c>
      <c r="AD149" s="6"/>
      <c r="AE149" s="6"/>
      <c r="AF149" s="6"/>
      <c r="AG149" s="6"/>
      <c r="AH149" s="26"/>
      <c r="AI149" s="29"/>
      <c r="AJ149" s="23"/>
      <c r="AK149" s="141">
        <f t="shared" ref="AK149" si="2421">IF($H148=0,0,IF($B139=$B145,IF($H150&gt;0,$H150+AK143,AL145+AK143),IF($H150&gt;0,$H150,AL145)))</f>
        <v>0</v>
      </c>
      <c r="AL149" s="7">
        <f t="shared" si="2410"/>
        <v>0</v>
      </c>
      <c r="AM149" s="6"/>
      <c r="AN149" s="6"/>
      <c r="AO149" s="6"/>
      <c r="AP149" s="6"/>
      <c r="AQ149" s="26"/>
      <c r="AR149" s="29"/>
      <c r="AS149" s="23"/>
      <c r="AT149" s="141">
        <f t="shared" ref="AT149" si="2422">IF($H148=0,0,IF($B139=$B145,IF($H150&gt;0,$H150+AT143,AU145+AT143),IF($H150&gt;0,$H150,AU145)))</f>
        <v>0</v>
      </c>
      <c r="AU149" s="7">
        <f t="shared" si="2413"/>
        <v>0</v>
      </c>
      <c r="AV149" s="6"/>
      <c r="AW149" s="6"/>
      <c r="AX149" s="6"/>
      <c r="AY149" s="6"/>
      <c r="AZ149" s="26"/>
      <c r="BA149" s="29"/>
      <c r="BB149" s="23"/>
    </row>
    <row r="150" spans="1:54" ht="18.75" customHeight="1" thickBot="1" x14ac:dyDescent="0.25">
      <c r="A150" s="1">
        <f t="shared" si="2416"/>
        <v>0</v>
      </c>
      <c r="B150" s="323" t="str">
        <f>IF(B145="",Wydruk!$AE$6,IF(J146=0,Wydruk!$AE$7,IF(AND(G146&lt;G147,B145&lt;&gt;$B151),Wydruk!$AE$13,IF(AND($B145=$B139,$B145&lt;&gt;$B151),IF(OR(OR(J150&lt;4,J150&gt;5),OR(S150&lt;4,S150&gt;5),OR(AB150&lt;4,AB150&gt;5),OR(AK150&lt;4,AK150&gt;5),OR(AND(AT150&lt;4,AT150&gt;0),AT150&gt;5)),Wydruk!$AE$8,Wydruk!$AE$9),IF($B145=$B151,IF($F149&lt;&gt;0,Wydruk!$AE$12,Wydruk!$AE$10),IF(OR(OR(J146&lt;4,J146&gt;5),OR(S146&lt;4,S146&gt;5),OR(AB146&lt;4,AB146&gt;5),OR(AK146&lt;4,AK146&gt;5),OR(AND(AT146&lt;4,AT146&gt;0),AT146&gt;5)),Wydruk!$AE$8,Wydruk!$AE$11))))))</f>
        <v>Uzupełnij liczby godzin tygodniowego planu</v>
      </c>
      <c r="C150" s="324"/>
      <c r="D150" s="324"/>
      <c r="E150" s="324"/>
      <c r="F150" s="173">
        <f>kwiecień!F150</f>
        <v>0</v>
      </c>
      <c r="G150" s="184">
        <f>kwiecień!G150</f>
        <v>0</v>
      </c>
      <c r="H150" s="191">
        <f t="shared" ref="H150" si="2423">IF(OR($G150=0,$F150=0,$G150="",$F150=""),0,$G150/$F150)</f>
        <v>0</v>
      </c>
      <c r="I150" s="193"/>
      <c r="J150" s="176">
        <f t="shared" ref="J150" si="2424">IF($B139=$B145,IF(L145+L140&gt;0,1,0)+IF(M145+M140&gt;0,1,0)+IF(N145+N140&gt;0,1,0)+IF(O145+O140&gt;0,1,0)+IF(P145+P140&gt;0,1,0)+IF(Q145+Q140&gt;0,1,0)+IF(R145+R140&gt;0,1,0),J146)</f>
        <v>0</v>
      </c>
      <c r="K150" s="133">
        <f t="shared" ref="K150" si="2425">IF(OR($B145=$B151,J150=0,(K146-Q150+O150)&lt;=0),0,(K146-Q150+O150)/J150)</f>
        <v>0</v>
      </c>
      <c r="L150" s="137">
        <f t="shared" ref="L150" si="2426">IF(K150*(7-J147)&lt;=0,0,K150*(7-J147))</f>
        <v>0</v>
      </c>
      <c r="M150" s="311">
        <f t="shared" ref="M150" si="2427">ROUND(IF(OR(K147-K150*(7-J147)+P150&lt;0,$B145=$B151,K150&lt;=0,K147=0),0,IF(K147-K150*(7-J147)+P150&gt;Q150-O150+P150,Q150-O150+P150,K147-K150*(7-J147)+P150)),1)</f>
        <v>0</v>
      </c>
      <c r="N150" s="312"/>
      <c r="O150" s="139">
        <f t="shared" ref="O150" si="2428">IF(OR($B145=$B151,J146=0),0,IF($B145=$B139,J145,$F145))</f>
        <v>0</v>
      </c>
      <c r="P150" s="30">
        <f t="shared" ref="P150" si="2429">IF(OR($B145=$B151,J150=0),0,$G147-$G146)</f>
        <v>0</v>
      </c>
      <c r="Q150" s="134">
        <f t="shared" ref="Q150" si="2430">IF(OR($B145=$B151,J150=0),0,J149)</f>
        <v>0</v>
      </c>
      <c r="R150" s="138">
        <f t="shared" ref="R150" si="2431">IF($B145=$B151,0,K147)</f>
        <v>0</v>
      </c>
      <c r="S150" s="176">
        <f t="shared" ref="S150" si="2432">IF($B139=$B145,IF(U145+U140&gt;0,1,0)+IF(V145+V140&gt;0,1,0)+IF(W145+W140&gt;0,1,0)+IF(X145+X140&gt;0,1,0)+IF(Y145+Y140&gt;0,1,0)+IF(Z145+Z140&gt;0,1,0)+IF(AA145+AA140&gt;0,1,0),S146)</f>
        <v>0</v>
      </c>
      <c r="T150" s="133">
        <f t="shared" ref="T150" si="2433">IF(OR($B145=$B151,S150=0,(T146-Z150+X150)&lt;=0),0,(T146-Z150+X150)/S150)</f>
        <v>0</v>
      </c>
      <c r="U150" s="137">
        <f t="shared" ref="U150" si="2434">IF(T150*(7-S147)&lt;=0,0,T150*(7-S147))</f>
        <v>0</v>
      </c>
      <c r="V150" s="311">
        <f t="shared" ref="V150" si="2435">ROUND(IF(OR(T147-T150*(7-S147)+Y150&lt;0,$B145=$B151,T150&lt;=0,T147=0),0,IF(T147-T150*(7-S147)+Y150&gt;Z150-X150+Y150,Z150-X150+Y150,T147-T150*(7-S147)+Y150)),1)</f>
        <v>0</v>
      </c>
      <c r="W150" s="312"/>
      <c r="X150" s="139">
        <f t="shared" ref="X150" si="2436">IF(OR($B145=$B151,S146=0),0,IF($B145=$B139,S145,$F145))</f>
        <v>0</v>
      </c>
      <c r="Y150" s="30">
        <f t="shared" ref="Y150" si="2437">IF(OR($B145=$B151,S150=0),0,$G147-$G146)</f>
        <v>0</v>
      </c>
      <c r="Z150" s="134">
        <f t="shared" ref="Z150" si="2438">IF(OR($B145=$B151,S150=0),0,S149)</f>
        <v>0</v>
      </c>
      <c r="AA150" s="138">
        <f t="shared" ref="AA150" si="2439">IF($B145=$B151,0,T147)</f>
        <v>0</v>
      </c>
      <c r="AB150" s="176">
        <f t="shared" ref="AB150" si="2440">IF($B139=$B145,IF(AD145+AD140&gt;0,1,0)+IF(AE145+AE140&gt;0,1,0)+IF(AF145+AF140&gt;0,1,0)+IF(AG145+AG140&gt;0,1,0)+IF(AH145+AH140&gt;0,1,0)+IF(AI145+AI140&gt;0,1,0)+IF(AJ145+AJ140&gt;0,1,0),AB146)</f>
        <v>0</v>
      </c>
      <c r="AC150" s="133">
        <f t="shared" ref="AC150" si="2441">IF(OR($B145=$B151,AB150=0,(AC146-AI150+AG150)&lt;=0),0,(AC146-AI150+AG150)/AB150)</f>
        <v>0</v>
      </c>
      <c r="AD150" s="137">
        <f t="shared" ref="AD150" si="2442">IF(AC150*(7-AB147)&lt;=0,0,AC150*(7-AB147))</f>
        <v>0</v>
      </c>
      <c r="AE150" s="311">
        <f t="shared" ref="AE150" si="2443">ROUND(IF(OR(AC147-AC150*(7-AB147)+AH150&lt;0,$B145=$B151,AC150&lt;=0,AC147=0),0,IF(AC147-AC150*(7-AB147)+AH150&gt;AI150-AG150+AH150,AI150-AG150+AH150,AC147-AC150*(7-AB147)+AH150)),1)</f>
        <v>0</v>
      </c>
      <c r="AF150" s="312"/>
      <c r="AG150" s="139">
        <f t="shared" ref="AG150" si="2444">IF(OR($B145=$B151,AB146=0),0,IF($B145=$B139,AB145,$F145))</f>
        <v>0</v>
      </c>
      <c r="AH150" s="30">
        <f t="shared" ref="AH150" si="2445">IF(OR($B145=$B151,AB150=0),0,$G147-$G146)</f>
        <v>0</v>
      </c>
      <c r="AI150" s="134">
        <f t="shared" ref="AI150" si="2446">IF(OR($B145=$B151,AB150=0),0,AB149)</f>
        <v>0</v>
      </c>
      <c r="AJ150" s="138">
        <f t="shared" ref="AJ150" si="2447">IF($B145=$B151,0,AC147)</f>
        <v>0</v>
      </c>
      <c r="AK150" s="176">
        <f t="shared" ref="AK150" si="2448">IF($B139=$B145,IF(AM145+AM140&gt;0,1,0)+IF(AN145+AN140&gt;0,1,0)+IF(AO145+AO140&gt;0,1,0)+IF(AP145+AP140&gt;0,1,0)+IF(AQ145+AQ140&gt;0,1,0)+IF(AR145+AR140&gt;0,1,0)+IF(AS145+AS140&gt;0,1,0),AK146)</f>
        <v>0</v>
      </c>
      <c r="AL150" s="133">
        <f t="shared" ref="AL150" si="2449">IF(OR($B145=$B151,AK150=0,(AL146-AR150+AP150)&lt;=0),0,(AL146-AR150+AP150)/AK150)</f>
        <v>0</v>
      </c>
      <c r="AM150" s="137">
        <f t="shared" ref="AM150" si="2450">IF(AL150*(7-AK147)&lt;=0,0,AL150*(7-AK147))</f>
        <v>0</v>
      </c>
      <c r="AN150" s="311">
        <f t="shared" ref="AN150" si="2451">ROUND(IF(OR(AL147-AL150*(7-AK147)+AQ150&lt;0,$B145=$B151,AL150&lt;=0,AL147=0),0,IF(AL147-AL150*(7-AK147)+AQ150&gt;AR150-AP150+AQ150,AR150-AP150+AQ150,AL147-AL150*(7-AK147)+AQ150)),1)</f>
        <v>0</v>
      </c>
      <c r="AO150" s="312"/>
      <c r="AP150" s="139">
        <f t="shared" ref="AP150" si="2452">IF(OR($B145=$B151,AK146=0),0,IF($B145=$B139,AK145,$F145))</f>
        <v>0</v>
      </c>
      <c r="AQ150" s="30">
        <f t="shared" ref="AQ150" si="2453">IF(OR($B145=$B151,AK150=0),0,$G147-$G146)</f>
        <v>0</v>
      </c>
      <c r="AR150" s="134">
        <f t="shared" ref="AR150" si="2454">IF(OR($B145=$B151,AK150=0),0,AK149)</f>
        <v>0</v>
      </c>
      <c r="AS150" s="138">
        <f t="shared" ref="AS150" si="2455">IF($B145=$B151,0,AL147)</f>
        <v>0</v>
      </c>
      <c r="AT150" s="176">
        <f t="shared" ref="AT150" si="2456">IF($B139=$B145,IF(AV145+AV140&gt;0,1,0)+IF(AW145+AW140&gt;0,1,0)+IF(AX145+AX140&gt;0,1,0)+IF(AY145+AY140&gt;0,1,0)+IF(AZ145+AZ140&gt;0,1,0)+IF(BA145+BA140&gt;0,1,0)+IF(BB145+BB140&gt;0,1,0),AT146)</f>
        <v>0</v>
      </c>
      <c r="AU150" s="133">
        <f t="shared" ref="AU150" si="2457">IF(OR($B145=$B151,AT150=0,(AU146-BA150+AY150)&lt;=0),0,(AU146-BA150+AY150)/AT150)</f>
        <v>0</v>
      </c>
      <c r="AV150" s="137">
        <f t="shared" ref="AV150" si="2458">IF(AU150*(7-AT147)&lt;=0,0,AU150*(7-AT147))</f>
        <v>0</v>
      </c>
      <c r="AW150" s="311">
        <f t="shared" ref="AW150" si="2459">ROUND(IF(OR(AU147-AU150*(7-AT147)+AZ150&lt;0,$B145=$B151,AU150&lt;=0,AU147=0),0,IF(AU147-AU150*(7-AT147)+AZ150&gt;BA150-AY150+AZ150,BA150-AY150+AZ150,AU147-AU150*(7-AT147)+AZ150)),1)</f>
        <v>0</v>
      </c>
      <c r="AX150" s="312"/>
      <c r="AY150" s="139">
        <f t="shared" ref="AY150" si="2460">IF(OR($B145=$B151,AT146=0),0,IF($B145=$B139,AT145,$F145))</f>
        <v>0</v>
      </c>
      <c r="AZ150" s="30">
        <f t="shared" ref="AZ150" si="2461">IF(OR($B145=$B151,AT150=0),0,$G147-$G146)</f>
        <v>0</v>
      </c>
      <c r="BA150" s="134">
        <f t="shared" ref="BA150" si="2462">IF(OR($B145=$B151,AT150=0),0,AT149)</f>
        <v>0</v>
      </c>
      <c r="BB150" s="138">
        <f t="shared" ref="BB150" si="2463">IF($B145=$B151,0,AU147)</f>
        <v>0</v>
      </c>
    </row>
    <row r="151" spans="1:54" ht="15.75" x14ac:dyDescent="0.2">
      <c r="A151" s="1">
        <f t="shared" ref="A151" si="2464">IF(B151="","1. Niewypełnione",B151)</f>
        <v>0</v>
      </c>
      <c r="B151" s="320">
        <f>kwiecień!B151</f>
        <v>0</v>
      </c>
      <c r="C151" s="321">
        <f>kwiecień!C151</f>
        <v>0</v>
      </c>
      <c r="D151" s="321">
        <f>kwiecień!D151</f>
        <v>0</v>
      </c>
      <c r="E151" s="321">
        <f>kwiecień!E151</f>
        <v>0</v>
      </c>
      <c r="F151" s="177">
        <f>kwiecień!F151</f>
        <v>18</v>
      </c>
      <c r="G151" s="185">
        <f>kwiecień!G151</f>
        <v>18</v>
      </c>
      <c r="H151" s="177"/>
      <c r="I151" s="192">
        <f t="shared" ref="I151:I155" si="2465">K151+T151+AC151+AL151+AU151</f>
        <v>0</v>
      </c>
      <c r="J151" s="186">
        <f t="shared" ref="J151" si="2466">IF(OR($B151=$B157,J154=0),0,ROUND((K152+P156)/J154,0))</f>
        <v>0</v>
      </c>
      <c r="K151" s="51">
        <f t="shared" ref="K151:K152" si="2467">SUM(L151:R151)</f>
        <v>0</v>
      </c>
      <c r="L151" s="52">
        <f>kwiecień!L151</f>
        <v>0</v>
      </c>
      <c r="M151" s="52">
        <f>kwiecień!M151</f>
        <v>0</v>
      </c>
      <c r="N151" s="52">
        <f>kwiecień!N151</f>
        <v>0</v>
      </c>
      <c r="O151" s="52">
        <f>kwiecień!O151</f>
        <v>0</v>
      </c>
      <c r="P151" s="53">
        <f>kwiecień!P151</f>
        <v>0</v>
      </c>
      <c r="Q151" s="54">
        <f>kwiecień!Q151</f>
        <v>0</v>
      </c>
      <c r="R151" s="55">
        <f>kwiecień!R151</f>
        <v>0</v>
      </c>
      <c r="S151" s="188">
        <f t="shared" ref="S151" si="2468">IF(OR($B151=$B157,S154=0),0,ROUND((T152+Y156)/S154,0))</f>
        <v>0</v>
      </c>
      <c r="T151" s="51">
        <f t="shared" ref="T151:T152" si="2469">SUM(U151:AA151)</f>
        <v>0</v>
      </c>
      <c r="U151" s="52">
        <f>kwiecień!U151</f>
        <v>0</v>
      </c>
      <c r="V151" s="52">
        <f>kwiecień!V151</f>
        <v>0</v>
      </c>
      <c r="W151" s="52">
        <f>kwiecień!W151</f>
        <v>0</v>
      </c>
      <c r="X151" s="52">
        <f>kwiecień!X151</f>
        <v>0</v>
      </c>
      <c r="Y151" s="53">
        <f>kwiecień!Y151</f>
        <v>0</v>
      </c>
      <c r="Z151" s="54">
        <f>kwiecień!Z151</f>
        <v>0</v>
      </c>
      <c r="AA151" s="55">
        <f>kwiecień!AA151</f>
        <v>0</v>
      </c>
      <c r="AB151" s="188">
        <f t="shared" ref="AB151" si="2470">IF(OR($B151=$B157,AB154=0),0,ROUND((AC152+AH156)/AB154,0))</f>
        <v>0</v>
      </c>
      <c r="AC151" s="51">
        <f t="shared" ref="AC151:AC152" si="2471">SUM(AD151:AJ151)</f>
        <v>0</v>
      </c>
      <c r="AD151" s="52">
        <f>kwiecień!AD151</f>
        <v>0</v>
      </c>
      <c r="AE151" s="52">
        <f>kwiecień!AE151</f>
        <v>0</v>
      </c>
      <c r="AF151" s="52">
        <f>kwiecień!AF151</f>
        <v>0</v>
      </c>
      <c r="AG151" s="52">
        <f>kwiecień!AG151</f>
        <v>0</v>
      </c>
      <c r="AH151" s="53">
        <f>kwiecień!AH151</f>
        <v>0</v>
      </c>
      <c r="AI151" s="54">
        <f>kwiecień!AI151</f>
        <v>0</v>
      </c>
      <c r="AJ151" s="55">
        <f>kwiecień!AJ151</f>
        <v>0</v>
      </c>
      <c r="AK151" s="188">
        <f t="shared" ref="AK151" si="2472">IF(OR($B151=$B157,AK154=0),0,ROUND((AL152+AQ156)/AK154,0))</f>
        <v>0</v>
      </c>
      <c r="AL151" s="51">
        <f t="shared" ref="AL151:AL152" si="2473">SUM(AM151:AS151)</f>
        <v>0</v>
      </c>
      <c r="AM151" s="52">
        <f>kwiecień!AM151</f>
        <v>0</v>
      </c>
      <c r="AN151" s="52">
        <f>kwiecień!AN151</f>
        <v>0</v>
      </c>
      <c r="AO151" s="52">
        <f>kwiecień!AO151</f>
        <v>0</v>
      </c>
      <c r="AP151" s="52">
        <f>kwiecień!AP151</f>
        <v>0</v>
      </c>
      <c r="AQ151" s="53">
        <f>kwiecień!AQ151</f>
        <v>0</v>
      </c>
      <c r="AR151" s="54">
        <f>kwiecień!AR151</f>
        <v>0</v>
      </c>
      <c r="AS151" s="55">
        <f>kwiecień!AS151</f>
        <v>0</v>
      </c>
      <c r="AT151" s="188">
        <f t="shared" ref="AT151" si="2474">IF(OR($B151=$B157,AT154=0),0,ROUND((AU152+AZ156)/AT154,0))</f>
        <v>0</v>
      </c>
      <c r="AU151" s="51">
        <f t="shared" ref="AU151:AU152" si="2475">SUM(AV151:BB151)</f>
        <v>0</v>
      </c>
      <c r="AV151" s="52">
        <f t="shared" ref="AV151" si="2476">IF(SUM($AM$9:$AS$9)=SUM($AV$9:$BB$9),AM151,IF(AND(SUM($AV$9:$BB$9)&gt;42,SUM($AV$9:$BB$9)&lt;49),AM151,0))</f>
        <v>0</v>
      </c>
      <c r="AW151" s="52">
        <f t="shared" ref="AW151" si="2477">IF(SUM($AM$9:$AS$9)=SUM($AV$9:$BB$9),AN151,IF(AND(SUM($AV$9:$BB$9)&gt;42,SUM($AV$9:$BB$9)&lt;49),AN151,0))</f>
        <v>0</v>
      </c>
      <c r="AX151" s="52">
        <f t="shared" ref="AX151" si="2478">IF(SUM($AM$9:$AS$9)=SUM($AV$9:$BB$9),AO151,IF(AND(SUM($AV$9:$BB$9)&gt;42,SUM($AV$9:$BB$9)&lt;49),AO151,0))</f>
        <v>0</v>
      </c>
      <c r="AY151" s="52">
        <f t="shared" ref="AY151" si="2479">IF(SUM($AM$9:$AS$9)=SUM($AV$9:$BB$9),AP151,IF(AND(SUM($AV$9:$BB$9)&gt;42,SUM($AV$9:$BB$9)&lt;49),AP151,0))</f>
        <v>0</v>
      </c>
      <c r="AZ151" s="53">
        <f t="shared" ref="AZ151" si="2480">IF(SUM($AM$9:$AS$9)=SUM($AV$9:$BB$9),AQ151,IF(AND(SUM($AV$9:$BB$9)&gt;42,SUM($AV$9:$BB$9)&lt;49),AQ151,0))</f>
        <v>0</v>
      </c>
      <c r="BA151" s="54">
        <f t="shared" ref="BA151" si="2481">IF(SUM($AM$9:$AS$9)=SUM($AV$9:$BB$9),AR151,IF(AND(SUM($AV$9:$BB$9)&gt;42,SUM($AV$9:$BB$9)&lt;49),AR151,0))</f>
        <v>0</v>
      </c>
      <c r="BB151" s="55">
        <f t="shared" ref="BB151" si="2482">IF(SUM($AM$9:$AS$9)=SUM($AV$9:$BB$9),AS151,IF(AND(SUM($AV$9:$BB$9)&gt;42,SUM($AV$9:$BB$9)&lt;49),AS151,0))</f>
        <v>0</v>
      </c>
    </row>
    <row r="152" spans="1:54" ht="12.75" hidden="1" customHeight="1" x14ac:dyDescent="0.2">
      <c r="B152" s="93"/>
      <c r="C152" s="94"/>
      <c r="D152" s="95"/>
      <c r="E152" s="115"/>
      <c r="F152" s="140" t="b">
        <f t="shared" ref="F152" si="2483">IF($B145=$B151,OR(F146,G151&lt;F151),G151&lt;F151)</f>
        <v>0</v>
      </c>
      <c r="G152" s="189">
        <f t="shared" ref="G152" si="2484">IF(AND($B145=$B151,$B145&lt;&gt;"",$B145&lt;&gt;0),G151+G146,G151)</f>
        <v>18</v>
      </c>
      <c r="H152" s="120"/>
      <c r="I152" s="165">
        <f t="shared" si="2465"/>
        <v>0</v>
      </c>
      <c r="J152" s="194">
        <f t="shared" ref="J152" si="2485">7-COUNTIF(L151:R151,0)-COUNTIF(L151:R151,"")</f>
        <v>0</v>
      </c>
      <c r="K152" s="22">
        <f t="shared" si="2467"/>
        <v>0</v>
      </c>
      <c r="L152" s="35">
        <f t="shared" ref="L152:R152" si="2486">IF($B145=$B151,L151+L146,L151)</f>
        <v>0</v>
      </c>
      <c r="M152" s="35">
        <f t="shared" si="2486"/>
        <v>0</v>
      </c>
      <c r="N152" s="35">
        <f t="shared" si="2486"/>
        <v>0</v>
      </c>
      <c r="O152" s="35">
        <f t="shared" si="2486"/>
        <v>0</v>
      </c>
      <c r="P152" s="36">
        <f t="shared" si="2486"/>
        <v>0</v>
      </c>
      <c r="Q152" s="37">
        <f t="shared" si="2486"/>
        <v>0</v>
      </c>
      <c r="R152" s="38">
        <f t="shared" si="2486"/>
        <v>0</v>
      </c>
      <c r="S152" s="194">
        <f t="shared" ref="S152" si="2487">7-COUNTIF(U151:AA151,0)-COUNTIF(U151:AA151,"")</f>
        <v>0</v>
      </c>
      <c r="T152" s="22">
        <f t="shared" si="2469"/>
        <v>0</v>
      </c>
      <c r="U152" s="35">
        <f t="shared" ref="U152:AA152" si="2488">IF($B145=$B151,U151+U146,U151)</f>
        <v>0</v>
      </c>
      <c r="V152" s="35">
        <f t="shared" si="2488"/>
        <v>0</v>
      </c>
      <c r="W152" s="35">
        <f t="shared" si="2488"/>
        <v>0</v>
      </c>
      <c r="X152" s="35">
        <f t="shared" si="2488"/>
        <v>0</v>
      </c>
      <c r="Y152" s="36">
        <f t="shared" si="2488"/>
        <v>0</v>
      </c>
      <c r="Z152" s="37">
        <f t="shared" si="2488"/>
        <v>0</v>
      </c>
      <c r="AA152" s="38">
        <f t="shared" si="2488"/>
        <v>0</v>
      </c>
      <c r="AB152" s="194">
        <f t="shared" ref="AB152" si="2489">7-COUNTIF(AD151:AJ151,0)-COUNTIF(AD151:AJ151,"")</f>
        <v>0</v>
      </c>
      <c r="AC152" s="22">
        <f t="shared" si="2471"/>
        <v>0</v>
      </c>
      <c r="AD152" s="35">
        <f t="shared" ref="AD152:AJ152" si="2490">IF($B145=$B151,AD151+AD146,AD151)</f>
        <v>0</v>
      </c>
      <c r="AE152" s="35">
        <f t="shared" si="2490"/>
        <v>0</v>
      </c>
      <c r="AF152" s="35">
        <f t="shared" si="2490"/>
        <v>0</v>
      </c>
      <c r="AG152" s="35">
        <f t="shared" si="2490"/>
        <v>0</v>
      </c>
      <c r="AH152" s="36">
        <f t="shared" si="2490"/>
        <v>0</v>
      </c>
      <c r="AI152" s="37">
        <f t="shared" si="2490"/>
        <v>0</v>
      </c>
      <c r="AJ152" s="38">
        <f t="shared" si="2490"/>
        <v>0</v>
      </c>
      <c r="AK152" s="194">
        <f t="shared" ref="AK152" si="2491">7-COUNTIF(AM151:AS151,0)-COUNTIF(AM151:AS151,"")</f>
        <v>0</v>
      </c>
      <c r="AL152" s="22">
        <f t="shared" si="2473"/>
        <v>0</v>
      </c>
      <c r="AM152" s="35">
        <f t="shared" ref="AM152:AS152" si="2492">IF($B145=$B151,AM151+AM146,AM151)</f>
        <v>0</v>
      </c>
      <c r="AN152" s="35">
        <f t="shared" si="2492"/>
        <v>0</v>
      </c>
      <c r="AO152" s="35">
        <f t="shared" si="2492"/>
        <v>0</v>
      </c>
      <c r="AP152" s="35">
        <f t="shared" si="2492"/>
        <v>0</v>
      </c>
      <c r="AQ152" s="36">
        <f t="shared" si="2492"/>
        <v>0</v>
      </c>
      <c r="AR152" s="37">
        <f t="shared" si="2492"/>
        <v>0</v>
      </c>
      <c r="AS152" s="38">
        <f t="shared" si="2492"/>
        <v>0</v>
      </c>
      <c r="AT152" s="194">
        <f t="shared" ref="AT152" si="2493">7-COUNTIF(AV151:BB151,0)-COUNTIF(AV151:BB151,"")</f>
        <v>0</v>
      </c>
      <c r="AU152" s="22">
        <f t="shared" si="2475"/>
        <v>0</v>
      </c>
      <c r="AV152" s="35">
        <f t="shared" ref="AV152:BB152" si="2494">IF($B145=$B151,AV151+AV146,AV151)</f>
        <v>0</v>
      </c>
      <c r="AW152" s="35">
        <f t="shared" si="2494"/>
        <v>0</v>
      </c>
      <c r="AX152" s="35">
        <f t="shared" si="2494"/>
        <v>0</v>
      </c>
      <c r="AY152" s="35">
        <f t="shared" si="2494"/>
        <v>0</v>
      </c>
      <c r="AZ152" s="36">
        <f t="shared" si="2494"/>
        <v>0</v>
      </c>
      <c r="BA152" s="37">
        <f t="shared" si="2494"/>
        <v>0</v>
      </c>
      <c r="BB152" s="38">
        <f t="shared" si="2494"/>
        <v>0</v>
      </c>
    </row>
    <row r="153" spans="1:54" ht="15" hidden="1" customHeight="1" x14ac:dyDescent="0.2">
      <c r="B153" s="116"/>
      <c r="C153" s="117"/>
      <c r="D153" s="118"/>
      <c r="E153" s="119"/>
      <c r="F153" s="92"/>
      <c r="G153" s="190">
        <f t="shared" ref="G153" si="2495">IF(AND($B145=$B151,$B145&lt;&gt;"",$B145&lt;&gt;0),F151+G147,F151)</f>
        <v>18</v>
      </c>
      <c r="H153" s="121"/>
      <c r="I153" s="165">
        <f t="shared" si="2465"/>
        <v>0</v>
      </c>
      <c r="J153" s="195">
        <f t="shared" ref="J153" si="2496">IF($B151=$B145,COUNTIF(L153:R153,0),COUNTIF(L154:R154,0)+COUNTIF(L154:R154,""))</f>
        <v>7</v>
      </c>
      <c r="K153" s="39">
        <f t="shared" ref="K153:R153" si="2497">IF($B145=$B151,K154+K147,K154)</f>
        <v>0</v>
      </c>
      <c r="L153" s="40">
        <f t="shared" si="2497"/>
        <v>0</v>
      </c>
      <c r="M153" s="40">
        <f t="shared" si="2497"/>
        <v>0</v>
      </c>
      <c r="N153" s="40">
        <f t="shared" si="2497"/>
        <v>0</v>
      </c>
      <c r="O153" s="40">
        <f t="shared" si="2497"/>
        <v>0</v>
      </c>
      <c r="P153" s="41">
        <f t="shared" si="2497"/>
        <v>0</v>
      </c>
      <c r="Q153" s="42">
        <f t="shared" si="2497"/>
        <v>0</v>
      </c>
      <c r="R153" s="43">
        <f t="shared" si="2497"/>
        <v>0</v>
      </c>
      <c r="S153" s="195">
        <f t="shared" ref="S153" si="2498">IF($B151=$B145,COUNTIF(U153:AA153,0),COUNTIF(U154:AA154,0)+COUNTIF(U154:AA154,""))</f>
        <v>7</v>
      </c>
      <c r="T153" s="39">
        <f t="shared" ref="T153:AA153" si="2499">IF($B145=$B151,T154+T147,T154)</f>
        <v>0</v>
      </c>
      <c r="U153" s="40">
        <f t="shared" si="2499"/>
        <v>0</v>
      </c>
      <c r="V153" s="40">
        <f t="shared" si="2499"/>
        <v>0</v>
      </c>
      <c r="W153" s="40">
        <f t="shared" si="2499"/>
        <v>0</v>
      </c>
      <c r="X153" s="40">
        <f t="shared" si="2499"/>
        <v>0</v>
      </c>
      <c r="Y153" s="41">
        <f t="shared" si="2499"/>
        <v>0</v>
      </c>
      <c r="Z153" s="42">
        <f t="shared" si="2499"/>
        <v>0</v>
      </c>
      <c r="AA153" s="43">
        <f t="shared" si="2499"/>
        <v>0</v>
      </c>
      <c r="AB153" s="195">
        <f t="shared" ref="AB153" si="2500">IF($B151=$B145,COUNTIF(AD153:AJ153,0),COUNTIF(AD154:AJ154,0)+COUNTIF(AD154:AJ154,""))</f>
        <v>7</v>
      </c>
      <c r="AC153" s="39">
        <f t="shared" ref="AC153:AJ153" si="2501">IF($B145=$B151,AC154+AC147,AC154)</f>
        <v>0</v>
      </c>
      <c r="AD153" s="40">
        <f t="shared" si="2501"/>
        <v>0</v>
      </c>
      <c r="AE153" s="40">
        <f t="shared" si="2501"/>
        <v>0</v>
      </c>
      <c r="AF153" s="40">
        <f t="shared" si="2501"/>
        <v>0</v>
      </c>
      <c r="AG153" s="40">
        <f t="shared" si="2501"/>
        <v>0</v>
      </c>
      <c r="AH153" s="41">
        <f t="shared" si="2501"/>
        <v>0</v>
      </c>
      <c r="AI153" s="42">
        <f t="shared" si="2501"/>
        <v>0</v>
      </c>
      <c r="AJ153" s="43">
        <f t="shared" si="2501"/>
        <v>0</v>
      </c>
      <c r="AK153" s="195">
        <f t="shared" ref="AK153" si="2502">IF($B151=$B145,COUNTIF(AM153:AS153,0),COUNTIF(AM154:AS154,0)+COUNTIF(AM154:AS154,""))</f>
        <v>7</v>
      </c>
      <c r="AL153" s="39">
        <f t="shared" ref="AL153:AS153" si="2503">IF($B145=$B151,AL154+AL147,AL154)</f>
        <v>0</v>
      </c>
      <c r="AM153" s="40">
        <f t="shared" si="2503"/>
        <v>0</v>
      </c>
      <c r="AN153" s="40">
        <f t="shared" si="2503"/>
        <v>0</v>
      </c>
      <c r="AO153" s="40">
        <f t="shared" si="2503"/>
        <v>0</v>
      </c>
      <c r="AP153" s="40">
        <f t="shared" si="2503"/>
        <v>0</v>
      </c>
      <c r="AQ153" s="41">
        <f t="shared" si="2503"/>
        <v>0</v>
      </c>
      <c r="AR153" s="42">
        <f t="shared" si="2503"/>
        <v>0</v>
      </c>
      <c r="AS153" s="43">
        <f t="shared" si="2503"/>
        <v>0</v>
      </c>
      <c r="AT153" s="195">
        <f t="shared" ref="AT153" si="2504">IF($B151=$B145,COUNTIF(AV153:BB153,0),COUNTIF(AV154:BB154,0)+COUNTIF(AV154:BB154,""))</f>
        <v>7</v>
      </c>
      <c r="AU153" s="39">
        <f t="shared" ref="AU153:BB153" si="2505">IF($B145=$B151,AU154+AU147,AU154)</f>
        <v>0</v>
      </c>
      <c r="AV153" s="40">
        <f t="shared" si="2505"/>
        <v>0</v>
      </c>
      <c r="AW153" s="40">
        <f t="shared" si="2505"/>
        <v>0</v>
      </c>
      <c r="AX153" s="40">
        <f t="shared" si="2505"/>
        <v>0</v>
      </c>
      <c r="AY153" s="40">
        <f t="shared" si="2505"/>
        <v>0</v>
      </c>
      <c r="AZ153" s="41">
        <f t="shared" si="2505"/>
        <v>0</v>
      </c>
      <c r="BA153" s="42">
        <f t="shared" si="2505"/>
        <v>0</v>
      </c>
      <c r="BB153" s="43">
        <f t="shared" si="2505"/>
        <v>0</v>
      </c>
    </row>
    <row r="154" spans="1:54" ht="15.75" customHeight="1" x14ac:dyDescent="0.2">
      <c r="A154" s="1">
        <f t="shared" ref="A154" si="2506">A151</f>
        <v>0</v>
      </c>
      <c r="B154" s="313">
        <f t="shared" ref="B154" si="2507">B148+1</f>
        <v>23</v>
      </c>
      <c r="C154" s="314"/>
      <c r="D154" s="314"/>
      <c r="E154" s="314"/>
      <c r="F154" s="31"/>
      <c r="G154" s="183"/>
      <c r="H154" s="122">
        <f t="shared" ref="H154" si="2508">5-COUNTIF(AU151,0)-COUNTIF(AL151,0)-COUNTIF(AC151,0)-COUNTIF(T151,0)-COUNTIF(K151,0)</f>
        <v>0</v>
      </c>
      <c r="I154" s="165">
        <f t="shared" si="2465"/>
        <v>0</v>
      </c>
      <c r="J154" s="187">
        <f t="shared" ref="J154" si="2509">IF($B151=$B145,J148+IF($F151&lt;&gt;$G151,(K151+$G153-$G152)/$F151,K151/$F151),IF($F151&lt;&gt;G151,(K151+$G153-$G152)/$F151,K151/$F151))</f>
        <v>0</v>
      </c>
      <c r="K154" s="7">
        <f t="shared" ref="K154:K155" si="2510">SUM(L154:R154)</f>
        <v>0</v>
      </c>
      <c r="L154" s="26">
        <f t="shared" ref="L154:R154" si="2511">L151</f>
        <v>0</v>
      </c>
      <c r="M154" s="26">
        <f t="shared" si="2511"/>
        <v>0</v>
      </c>
      <c r="N154" s="26">
        <f t="shared" si="2511"/>
        <v>0</v>
      </c>
      <c r="O154" s="26">
        <f t="shared" si="2511"/>
        <v>0</v>
      </c>
      <c r="P154" s="26">
        <f t="shared" si="2511"/>
        <v>0</v>
      </c>
      <c r="Q154" s="29">
        <f t="shared" si="2511"/>
        <v>0</v>
      </c>
      <c r="R154" s="23">
        <f t="shared" si="2511"/>
        <v>0</v>
      </c>
      <c r="S154" s="187">
        <f t="shared" ref="S154" si="2512">IF($B151=$B145,S148+IF($F151&lt;&gt;$G151,(T151+$G153-$G152)/$F151,T151/$F151),IF($F151&lt;&gt;P151,(T151+$G153-$G152)/$F151,T151/$F151))</f>
        <v>0</v>
      </c>
      <c r="T154" s="7">
        <f t="shared" ref="T154:T155" si="2513">SUM(U154:AA154)</f>
        <v>0</v>
      </c>
      <c r="U154" s="26">
        <f t="shared" ref="U154:AA154" si="2514">U151</f>
        <v>0</v>
      </c>
      <c r="V154" s="26">
        <f t="shared" si="2514"/>
        <v>0</v>
      </c>
      <c r="W154" s="26">
        <f t="shared" si="2514"/>
        <v>0</v>
      </c>
      <c r="X154" s="26">
        <f t="shared" si="2514"/>
        <v>0</v>
      </c>
      <c r="Y154" s="113">
        <f t="shared" si="2514"/>
        <v>0</v>
      </c>
      <c r="Z154" s="29">
        <f t="shared" si="2514"/>
        <v>0</v>
      </c>
      <c r="AA154" s="23">
        <f t="shared" si="2514"/>
        <v>0</v>
      </c>
      <c r="AB154" s="187">
        <f t="shared" ref="AB154" si="2515">IF($B151=$B145,AB148+IF($F151&lt;&gt;$G151,(AC151+$G153-$G152)/$F151,AC151/$F151),IF($F151&lt;&gt;Y151,(AC151+$G153-$G152)/$F151,AC151/$F151))</f>
        <v>0</v>
      </c>
      <c r="AC154" s="7">
        <f t="shared" ref="AC154:AC155" si="2516">SUM(AD154:AJ154)</f>
        <v>0</v>
      </c>
      <c r="AD154" s="26">
        <f t="shared" ref="AD154:AJ154" si="2517">AD151</f>
        <v>0</v>
      </c>
      <c r="AE154" s="26">
        <f t="shared" si="2517"/>
        <v>0</v>
      </c>
      <c r="AF154" s="26">
        <f t="shared" si="2517"/>
        <v>0</v>
      </c>
      <c r="AG154" s="26">
        <f t="shared" si="2517"/>
        <v>0</v>
      </c>
      <c r="AH154" s="113">
        <f t="shared" si="2517"/>
        <v>0</v>
      </c>
      <c r="AI154" s="29">
        <f t="shared" si="2517"/>
        <v>0</v>
      </c>
      <c r="AJ154" s="23">
        <f t="shared" si="2517"/>
        <v>0</v>
      </c>
      <c r="AK154" s="187">
        <f t="shared" ref="AK154" si="2518">IF($B151=$B145,AK148+IF($F151&lt;&gt;$G151,(AL151+$G153-$G152)/$F151,AL151/$F151),IF($F151&lt;&gt;AH151,(AL151+$G153-$G152)/$F151,AL151/$F151))</f>
        <v>0</v>
      </c>
      <c r="AL154" s="7">
        <f t="shared" ref="AL154:AL155" si="2519">SUM(AM154:AS154)</f>
        <v>0</v>
      </c>
      <c r="AM154" s="26">
        <f t="shared" ref="AM154:AS154" si="2520">AM151</f>
        <v>0</v>
      </c>
      <c r="AN154" s="26">
        <f t="shared" si="2520"/>
        <v>0</v>
      </c>
      <c r="AO154" s="26">
        <f t="shared" si="2520"/>
        <v>0</v>
      </c>
      <c r="AP154" s="26">
        <f t="shared" si="2520"/>
        <v>0</v>
      </c>
      <c r="AQ154" s="113">
        <f t="shared" si="2520"/>
        <v>0</v>
      </c>
      <c r="AR154" s="29">
        <f t="shared" si="2520"/>
        <v>0</v>
      </c>
      <c r="AS154" s="23">
        <f t="shared" si="2520"/>
        <v>0</v>
      </c>
      <c r="AT154" s="187">
        <f t="shared" ref="AT154" si="2521">IF($B151=$B145,AT148+IF($F151&lt;&gt;$G151,(AU151+$G153-$G152)/$F151,AU151/$F151),IF($F151&lt;&gt;AQ151,(AU151+$G153-$G152)/$F151,AU151/$F151))</f>
        <v>0</v>
      </c>
      <c r="AU154" s="7">
        <f t="shared" ref="AU154:AU155" si="2522">SUM(AV154:BB154)</f>
        <v>0</v>
      </c>
      <c r="AV154" s="6">
        <f t="shared" ref="AV154" si="2523">IF(SUM($AM$9:$AS$9)=SUM($AV$9:$BB$9),AV151,IF(AND(SUM($AV$9:$BB$9)&gt;42,SUM($AV$9:$BB$9)&lt;49),AV151,0))</f>
        <v>0</v>
      </c>
      <c r="AW154" s="6">
        <f t="shared" ref="AW154:BB154" si="2524">IF(SUM($AM$9:$AS$9)=SUM($AV$9:$BB$9),AW151,IF(AND(SUM($AV$9:$BB$9)&gt;42,SUM($AV$9:$BB$9)&lt;49),AW151,0))</f>
        <v>0</v>
      </c>
      <c r="AX154" s="6">
        <f t="shared" si="2524"/>
        <v>0</v>
      </c>
      <c r="AY154" s="6">
        <f t="shared" si="2524"/>
        <v>0</v>
      </c>
      <c r="AZ154" s="26">
        <f t="shared" si="2524"/>
        <v>0</v>
      </c>
      <c r="BA154" s="29">
        <f t="shared" si="2524"/>
        <v>0</v>
      </c>
      <c r="BB154" s="23">
        <f t="shared" si="2524"/>
        <v>0</v>
      </c>
    </row>
    <row r="155" spans="1:54" ht="15.75" customHeight="1" x14ac:dyDescent="0.2">
      <c r="A155" s="1">
        <f t="shared" ref="A155:A156" si="2525">A154</f>
        <v>0</v>
      </c>
      <c r="B155" s="313"/>
      <c r="C155" s="314"/>
      <c r="D155" s="314"/>
      <c r="E155" s="314"/>
      <c r="F155" s="31"/>
      <c r="G155" s="183"/>
      <c r="H155" s="123">
        <f t="shared" ref="H155" si="2526">IF($B151=$B145,H149+F155,$F155)</f>
        <v>0</v>
      </c>
      <c r="I155" s="165">
        <f t="shared" si="2465"/>
        <v>0</v>
      </c>
      <c r="J155" s="141">
        <f t="shared" ref="J155" si="2527">IF($H154=0,0,IF($B145=$B151,IF($H156&gt;0,$H156+J149,K151+J149),IF($H156&gt;0,$H156,K151)))</f>
        <v>0</v>
      </c>
      <c r="K155" s="7">
        <f t="shared" si="2510"/>
        <v>0</v>
      </c>
      <c r="L155" s="6"/>
      <c r="M155" s="6"/>
      <c r="N155" s="6"/>
      <c r="O155" s="6"/>
      <c r="P155" s="26"/>
      <c r="Q155" s="29"/>
      <c r="R155" s="23"/>
      <c r="S155" s="141">
        <f t="shared" ref="S155" si="2528">IF($H154=0,0,IF($B145=$B151,IF($H156&gt;0,$H156+S149,T151+S149),IF($H156&gt;0,$H156,T151)))</f>
        <v>0</v>
      </c>
      <c r="T155" s="7">
        <f t="shared" si="2513"/>
        <v>0</v>
      </c>
      <c r="U155" s="6"/>
      <c r="V155" s="6"/>
      <c r="W155" s="6"/>
      <c r="X155" s="6"/>
      <c r="Y155" s="26"/>
      <c r="Z155" s="29"/>
      <c r="AA155" s="23"/>
      <c r="AB155" s="141">
        <f t="shared" ref="AB155" si="2529">IF($H154=0,0,IF($B145=$B151,IF($H156&gt;0,$H156+AB149,AC151+AB149),IF($H156&gt;0,$H156,AC151)))</f>
        <v>0</v>
      </c>
      <c r="AC155" s="7">
        <f t="shared" si="2516"/>
        <v>0</v>
      </c>
      <c r="AD155" s="6"/>
      <c r="AE155" s="6"/>
      <c r="AF155" s="6"/>
      <c r="AG155" s="6"/>
      <c r="AH155" s="26"/>
      <c r="AI155" s="29"/>
      <c r="AJ155" s="23"/>
      <c r="AK155" s="141">
        <f t="shared" ref="AK155" si="2530">IF($H154=0,0,IF($B145=$B151,IF($H156&gt;0,$H156+AK149,AL151+AK149),IF($H156&gt;0,$H156,AL151)))</f>
        <v>0</v>
      </c>
      <c r="AL155" s="7">
        <f t="shared" si="2519"/>
        <v>0</v>
      </c>
      <c r="AM155" s="6"/>
      <c r="AN155" s="6"/>
      <c r="AO155" s="6"/>
      <c r="AP155" s="6"/>
      <c r="AQ155" s="26"/>
      <c r="AR155" s="29"/>
      <c r="AS155" s="23"/>
      <c r="AT155" s="141">
        <f t="shared" ref="AT155" si="2531">IF($H154=0,0,IF($B145=$B151,IF($H156&gt;0,$H156+AT149,AU151+AT149),IF($H156&gt;0,$H156,AU151)))</f>
        <v>0</v>
      </c>
      <c r="AU155" s="7">
        <f t="shared" si="2522"/>
        <v>0</v>
      </c>
      <c r="AV155" s="6"/>
      <c r="AW155" s="6"/>
      <c r="AX155" s="6"/>
      <c r="AY155" s="6"/>
      <c r="AZ155" s="26"/>
      <c r="BA155" s="29"/>
      <c r="BB155" s="23"/>
    </row>
    <row r="156" spans="1:54" ht="18.75" customHeight="1" thickBot="1" x14ac:dyDescent="0.25">
      <c r="A156" s="1">
        <f t="shared" si="2525"/>
        <v>0</v>
      </c>
      <c r="B156" s="323" t="str">
        <f>IF(B151="",Wydruk!$AE$6,IF(J152=0,Wydruk!$AE$7,IF(AND(G152&lt;G153,B151&lt;&gt;$B157),Wydruk!$AE$13,IF(AND($B151=$B145,$B151&lt;&gt;$B157),IF(OR(OR(J156&lt;4,J156&gt;5),OR(S156&lt;4,S156&gt;5),OR(AB156&lt;4,AB156&gt;5),OR(AK156&lt;4,AK156&gt;5),OR(AND(AT156&lt;4,AT156&gt;0),AT156&gt;5)),Wydruk!$AE$8,Wydruk!$AE$9),IF($B151=$B157,IF($F155&lt;&gt;0,Wydruk!$AE$12,Wydruk!$AE$10),IF(OR(OR(J152&lt;4,J152&gt;5),OR(S152&lt;4,S152&gt;5),OR(AB152&lt;4,AB152&gt;5),OR(AK152&lt;4,AK152&gt;5),OR(AND(AT152&lt;4,AT152&gt;0),AT152&gt;5)),Wydruk!$AE$8,Wydruk!$AE$11))))))</f>
        <v>Uzupełnij liczby godzin tygodniowego planu</v>
      </c>
      <c r="C156" s="324"/>
      <c r="D156" s="324"/>
      <c r="E156" s="324"/>
      <c r="F156" s="173">
        <f>kwiecień!F156</f>
        <v>0</v>
      </c>
      <c r="G156" s="184">
        <f>kwiecień!G156</f>
        <v>0</v>
      </c>
      <c r="H156" s="191">
        <f t="shared" ref="H156" si="2532">IF(OR($G156=0,$F156=0,$G156="",$F156=""),0,$G156/$F156)</f>
        <v>0</v>
      </c>
      <c r="I156" s="193"/>
      <c r="J156" s="176">
        <f t="shared" ref="J156" si="2533">IF($B145=$B151,IF(L151+L146&gt;0,1,0)+IF(M151+M146&gt;0,1,0)+IF(N151+N146&gt;0,1,0)+IF(O151+O146&gt;0,1,0)+IF(P151+P146&gt;0,1,0)+IF(Q151+Q146&gt;0,1,0)+IF(R151+R146&gt;0,1,0),J152)</f>
        <v>0</v>
      </c>
      <c r="K156" s="133">
        <f t="shared" ref="K156" si="2534">IF(OR($B151=$B157,J156=0,(K152-Q156+O156)&lt;=0),0,(K152-Q156+O156)/J156)</f>
        <v>0</v>
      </c>
      <c r="L156" s="137">
        <f t="shared" ref="L156" si="2535">IF(K156*(7-J153)&lt;=0,0,K156*(7-J153))</f>
        <v>0</v>
      </c>
      <c r="M156" s="311">
        <f t="shared" ref="M156" si="2536">ROUND(IF(OR(K153-K156*(7-J153)+P156&lt;0,$B151=$B157,K156&lt;=0,K153=0),0,IF(K153-K156*(7-J153)+P156&gt;Q156-O156+P156,Q156-O156+P156,K153-K156*(7-J153)+P156)),1)</f>
        <v>0</v>
      </c>
      <c r="N156" s="312"/>
      <c r="O156" s="139">
        <f t="shared" ref="O156" si="2537">IF(OR($B151=$B157,J152=0),0,IF($B151=$B145,J151,$F151))</f>
        <v>0</v>
      </c>
      <c r="P156" s="30">
        <f t="shared" ref="P156" si="2538">IF(OR($B151=$B157,J156=0),0,$G153-$G152)</f>
        <v>0</v>
      </c>
      <c r="Q156" s="134">
        <f t="shared" ref="Q156" si="2539">IF(OR($B151=$B157,J156=0),0,J155)</f>
        <v>0</v>
      </c>
      <c r="R156" s="138">
        <f t="shared" ref="R156" si="2540">IF($B151=$B157,0,K153)</f>
        <v>0</v>
      </c>
      <c r="S156" s="176">
        <f t="shared" ref="S156" si="2541">IF($B145=$B151,IF(U151+U146&gt;0,1,0)+IF(V151+V146&gt;0,1,0)+IF(W151+W146&gt;0,1,0)+IF(X151+X146&gt;0,1,0)+IF(Y151+Y146&gt;0,1,0)+IF(Z151+Z146&gt;0,1,0)+IF(AA151+AA146&gt;0,1,0),S152)</f>
        <v>0</v>
      </c>
      <c r="T156" s="133">
        <f t="shared" ref="T156" si="2542">IF(OR($B151=$B157,S156=0,(T152-Z156+X156)&lt;=0),0,(T152-Z156+X156)/S156)</f>
        <v>0</v>
      </c>
      <c r="U156" s="137">
        <f t="shared" ref="U156" si="2543">IF(T156*(7-S153)&lt;=0,0,T156*(7-S153))</f>
        <v>0</v>
      </c>
      <c r="V156" s="311">
        <f t="shared" ref="V156" si="2544">ROUND(IF(OR(T153-T156*(7-S153)+Y156&lt;0,$B151=$B157,T156&lt;=0,T153=0),0,IF(T153-T156*(7-S153)+Y156&gt;Z156-X156+Y156,Z156-X156+Y156,T153-T156*(7-S153)+Y156)),1)</f>
        <v>0</v>
      </c>
      <c r="W156" s="312"/>
      <c r="X156" s="139">
        <f t="shared" ref="X156" si="2545">IF(OR($B151=$B157,S152=0),0,IF($B151=$B145,S151,$F151))</f>
        <v>0</v>
      </c>
      <c r="Y156" s="30">
        <f t="shared" ref="Y156" si="2546">IF(OR($B151=$B157,S156=0),0,$G153-$G152)</f>
        <v>0</v>
      </c>
      <c r="Z156" s="134">
        <f t="shared" ref="Z156" si="2547">IF(OR($B151=$B157,S156=0),0,S155)</f>
        <v>0</v>
      </c>
      <c r="AA156" s="138">
        <f t="shared" ref="AA156" si="2548">IF($B151=$B157,0,T153)</f>
        <v>0</v>
      </c>
      <c r="AB156" s="176">
        <f t="shared" ref="AB156" si="2549">IF($B145=$B151,IF(AD151+AD146&gt;0,1,0)+IF(AE151+AE146&gt;0,1,0)+IF(AF151+AF146&gt;0,1,0)+IF(AG151+AG146&gt;0,1,0)+IF(AH151+AH146&gt;0,1,0)+IF(AI151+AI146&gt;0,1,0)+IF(AJ151+AJ146&gt;0,1,0),AB152)</f>
        <v>0</v>
      </c>
      <c r="AC156" s="133">
        <f t="shared" ref="AC156" si="2550">IF(OR($B151=$B157,AB156=0,(AC152-AI156+AG156)&lt;=0),0,(AC152-AI156+AG156)/AB156)</f>
        <v>0</v>
      </c>
      <c r="AD156" s="137">
        <f t="shared" ref="AD156" si="2551">IF(AC156*(7-AB153)&lt;=0,0,AC156*(7-AB153))</f>
        <v>0</v>
      </c>
      <c r="AE156" s="311">
        <f t="shared" ref="AE156" si="2552">ROUND(IF(OR(AC153-AC156*(7-AB153)+AH156&lt;0,$B151=$B157,AC156&lt;=0,AC153=0),0,IF(AC153-AC156*(7-AB153)+AH156&gt;AI156-AG156+AH156,AI156-AG156+AH156,AC153-AC156*(7-AB153)+AH156)),1)</f>
        <v>0</v>
      </c>
      <c r="AF156" s="312"/>
      <c r="AG156" s="139">
        <f t="shared" ref="AG156" si="2553">IF(OR($B151=$B157,AB152=0),0,IF($B151=$B145,AB151,$F151))</f>
        <v>0</v>
      </c>
      <c r="AH156" s="30">
        <f t="shared" ref="AH156" si="2554">IF(OR($B151=$B157,AB156=0),0,$G153-$G152)</f>
        <v>0</v>
      </c>
      <c r="AI156" s="134">
        <f t="shared" ref="AI156" si="2555">IF(OR($B151=$B157,AB156=0),0,AB155)</f>
        <v>0</v>
      </c>
      <c r="AJ156" s="138">
        <f t="shared" ref="AJ156" si="2556">IF($B151=$B157,0,AC153)</f>
        <v>0</v>
      </c>
      <c r="AK156" s="176">
        <f t="shared" ref="AK156" si="2557">IF($B145=$B151,IF(AM151+AM146&gt;0,1,0)+IF(AN151+AN146&gt;0,1,0)+IF(AO151+AO146&gt;0,1,0)+IF(AP151+AP146&gt;0,1,0)+IF(AQ151+AQ146&gt;0,1,0)+IF(AR151+AR146&gt;0,1,0)+IF(AS151+AS146&gt;0,1,0),AK152)</f>
        <v>0</v>
      </c>
      <c r="AL156" s="133">
        <f t="shared" ref="AL156" si="2558">IF(OR($B151=$B157,AK156=0,(AL152-AR156+AP156)&lt;=0),0,(AL152-AR156+AP156)/AK156)</f>
        <v>0</v>
      </c>
      <c r="AM156" s="137">
        <f t="shared" ref="AM156" si="2559">IF(AL156*(7-AK153)&lt;=0,0,AL156*(7-AK153))</f>
        <v>0</v>
      </c>
      <c r="AN156" s="311">
        <f t="shared" ref="AN156" si="2560">ROUND(IF(OR(AL153-AL156*(7-AK153)+AQ156&lt;0,$B151=$B157,AL156&lt;=0,AL153=0),0,IF(AL153-AL156*(7-AK153)+AQ156&gt;AR156-AP156+AQ156,AR156-AP156+AQ156,AL153-AL156*(7-AK153)+AQ156)),1)</f>
        <v>0</v>
      </c>
      <c r="AO156" s="312"/>
      <c r="AP156" s="139">
        <f t="shared" ref="AP156" si="2561">IF(OR($B151=$B157,AK152=0),0,IF($B151=$B145,AK151,$F151))</f>
        <v>0</v>
      </c>
      <c r="AQ156" s="30">
        <f t="shared" ref="AQ156" si="2562">IF(OR($B151=$B157,AK156=0),0,$G153-$G152)</f>
        <v>0</v>
      </c>
      <c r="AR156" s="134">
        <f t="shared" ref="AR156" si="2563">IF(OR($B151=$B157,AK156=0),0,AK155)</f>
        <v>0</v>
      </c>
      <c r="AS156" s="138">
        <f t="shared" ref="AS156" si="2564">IF($B151=$B157,0,AL153)</f>
        <v>0</v>
      </c>
      <c r="AT156" s="176">
        <f t="shared" ref="AT156" si="2565">IF($B145=$B151,IF(AV151+AV146&gt;0,1,0)+IF(AW151+AW146&gt;0,1,0)+IF(AX151+AX146&gt;0,1,0)+IF(AY151+AY146&gt;0,1,0)+IF(AZ151+AZ146&gt;0,1,0)+IF(BA151+BA146&gt;0,1,0)+IF(BB151+BB146&gt;0,1,0),AT152)</f>
        <v>0</v>
      </c>
      <c r="AU156" s="133">
        <f t="shared" ref="AU156" si="2566">IF(OR($B151=$B157,AT156=0,(AU152-BA156+AY156)&lt;=0),0,(AU152-BA156+AY156)/AT156)</f>
        <v>0</v>
      </c>
      <c r="AV156" s="137">
        <f t="shared" ref="AV156" si="2567">IF(AU156*(7-AT153)&lt;=0,0,AU156*(7-AT153))</f>
        <v>0</v>
      </c>
      <c r="AW156" s="311">
        <f t="shared" ref="AW156" si="2568">ROUND(IF(OR(AU153-AU156*(7-AT153)+AZ156&lt;0,$B151=$B157,AU156&lt;=0,AU153=0),0,IF(AU153-AU156*(7-AT153)+AZ156&gt;BA156-AY156+AZ156,BA156-AY156+AZ156,AU153-AU156*(7-AT153)+AZ156)),1)</f>
        <v>0</v>
      </c>
      <c r="AX156" s="312"/>
      <c r="AY156" s="139">
        <f t="shared" ref="AY156" si="2569">IF(OR($B151=$B157,AT152=0),0,IF($B151=$B145,AT151,$F151))</f>
        <v>0</v>
      </c>
      <c r="AZ156" s="30">
        <f t="shared" ref="AZ156" si="2570">IF(OR($B151=$B157,AT156=0),0,$G153-$G152)</f>
        <v>0</v>
      </c>
      <c r="BA156" s="134">
        <f t="shared" ref="BA156" si="2571">IF(OR($B151=$B157,AT156=0),0,AT155)</f>
        <v>0</v>
      </c>
      <c r="BB156" s="138">
        <f t="shared" ref="BB156" si="2572">IF($B151=$B157,0,AU153)</f>
        <v>0</v>
      </c>
    </row>
    <row r="157" spans="1:54" ht="15.75" x14ac:dyDescent="0.2">
      <c r="A157" s="1">
        <f t="shared" ref="A157" si="2573">IF(B157="","1. Niewypełnione",B157)</f>
        <v>0</v>
      </c>
      <c r="B157" s="320">
        <f>kwiecień!B157</f>
        <v>0</v>
      </c>
      <c r="C157" s="321">
        <f>kwiecień!C157</f>
        <v>0</v>
      </c>
      <c r="D157" s="321">
        <f>kwiecień!D157</f>
        <v>0</v>
      </c>
      <c r="E157" s="321">
        <f>kwiecień!E157</f>
        <v>0</v>
      </c>
      <c r="F157" s="177">
        <f>kwiecień!F157</f>
        <v>18</v>
      </c>
      <c r="G157" s="185">
        <f>kwiecień!G157</f>
        <v>18</v>
      </c>
      <c r="H157" s="177"/>
      <c r="I157" s="192">
        <f t="shared" ref="I157:I161" si="2574">K157+T157+AC157+AL157+AU157</f>
        <v>0</v>
      </c>
      <c r="J157" s="186">
        <f t="shared" ref="J157" si="2575">IF(OR($B157=$B163,J160=0),0,ROUND((K158+P162)/J160,0))</f>
        <v>0</v>
      </c>
      <c r="K157" s="51">
        <f t="shared" ref="K157:K158" si="2576">SUM(L157:R157)</f>
        <v>0</v>
      </c>
      <c r="L157" s="52">
        <f>kwiecień!L157</f>
        <v>0</v>
      </c>
      <c r="M157" s="52">
        <f>kwiecień!M157</f>
        <v>0</v>
      </c>
      <c r="N157" s="52">
        <f>kwiecień!N157</f>
        <v>0</v>
      </c>
      <c r="O157" s="52">
        <f>kwiecień!O157</f>
        <v>0</v>
      </c>
      <c r="P157" s="53">
        <f>kwiecień!P157</f>
        <v>0</v>
      </c>
      <c r="Q157" s="54">
        <f>kwiecień!Q157</f>
        <v>0</v>
      </c>
      <c r="R157" s="55">
        <f>kwiecień!R157</f>
        <v>0</v>
      </c>
      <c r="S157" s="188">
        <f t="shared" ref="S157" si="2577">IF(OR($B157=$B163,S160=0),0,ROUND((T158+Y162)/S160,0))</f>
        <v>0</v>
      </c>
      <c r="T157" s="51">
        <f t="shared" ref="T157:T158" si="2578">SUM(U157:AA157)</f>
        <v>0</v>
      </c>
      <c r="U157" s="52">
        <f>kwiecień!U157</f>
        <v>0</v>
      </c>
      <c r="V157" s="52">
        <f>kwiecień!V157</f>
        <v>0</v>
      </c>
      <c r="W157" s="52">
        <f>kwiecień!W157</f>
        <v>0</v>
      </c>
      <c r="X157" s="52">
        <f>kwiecień!X157</f>
        <v>0</v>
      </c>
      <c r="Y157" s="53">
        <f>kwiecień!Y157</f>
        <v>0</v>
      </c>
      <c r="Z157" s="54">
        <f>kwiecień!Z157</f>
        <v>0</v>
      </c>
      <c r="AA157" s="55">
        <f>kwiecień!AA157</f>
        <v>0</v>
      </c>
      <c r="AB157" s="188">
        <f t="shared" ref="AB157" si="2579">IF(OR($B157=$B163,AB160=0),0,ROUND((AC158+AH162)/AB160,0))</f>
        <v>0</v>
      </c>
      <c r="AC157" s="51">
        <f t="shared" ref="AC157:AC158" si="2580">SUM(AD157:AJ157)</f>
        <v>0</v>
      </c>
      <c r="AD157" s="52">
        <f>kwiecień!AD157</f>
        <v>0</v>
      </c>
      <c r="AE157" s="52">
        <f>kwiecień!AE157</f>
        <v>0</v>
      </c>
      <c r="AF157" s="52">
        <f>kwiecień!AF157</f>
        <v>0</v>
      </c>
      <c r="AG157" s="52">
        <f>kwiecień!AG157</f>
        <v>0</v>
      </c>
      <c r="AH157" s="53">
        <f>kwiecień!AH157</f>
        <v>0</v>
      </c>
      <c r="AI157" s="54">
        <f>kwiecień!AI157</f>
        <v>0</v>
      </c>
      <c r="AJ157" s="55">
        <f>kwiecień!AJ157</f>
        <v>0</v>
      </c>
      <c r="AK157" s="188">
        <f t="shared" ref="AK157" si="2581">IF(OR($B157=$B163,AK160=0),0,ROUND((AL158+AQ162)/AK160,0))</f>
        <v>0</v>
      </c>
      <c r="AL157" s="51">
        <f t="shared" ref="AL157:AL158" si="2582">SUM(AM157:AS157)</f>
        <v>0</v>
      </c>
      <c r="AM157" s="52">
        <f>kwiecień!AM157</f>
        <v>0</v>
      </c>
      <c r="AN157" s="52">
        <f>kwiecień!AN157</f>
        <v>0</v>
      </c>
      <c r="AO157" s="52">
        <f>kwiecień!AO157</f>
        <v>0</v>
      </c>
      <c r="AP157" s="52">
        <f>kwiecień!AP157</f>
        <v>0</v>
      </c>
      <c r="AQ157" s="53">
        <f>kwiecień!AQ157</f>
        <v>0</v>
      </c>
      <c r="AR157" s="54">
        <f>kwiecień!AR157</f>
        <v>0</v>
      </c>
      <c r="AS157" s="55">
        <f>kwiecień!AS157</f>
        <v>0</v>
      </c>
      <c r="AT157" s="188">
        <f t="shared" ref="AT157" si="2583">IF(OR($B157=$B163,AT160=0),0,ROUND((AU158+AZ162)/AT160,0))</f>
        <v>0</v>
      </c>
      <c r="AU157" s="51">
        <f t="shared" ref="AU157:AU158" si="2584">SUM(AV157:BB157)</f>
        <v>0</v>
      </c>
      <c r="AV157" s="52">
        <f t="shared" ref="AV157" si="2585">IF(SUM($AM$9:$AS$9)=SUM($AV$9:$BB$9),AM157,IF(AND(SUM($AV$9:$BB$9)&gt;42,SUM($AV$9:$BB$9)&lt;49),AM157,0))</f>
        <v>0</v>
      </c>
      <c r="AW157" s="52">
        <f t="shared" ref="AW157" si="2586">IF(SUM($AM$9:$AS$9)=SUM($AV$9:$BB$9),AN157,IF(AND(SUM($AV$9:$BB$9)&gt;42,SUM($AV$9:$BB$9)&lt;49),AN157,0))</f>
        <v>0</v>
      </c>
      <c r="AX157" s="52">
        <f t="shared" ref="AX157" si="2587">IF(SUM($AM$9:$AS$9)=SUM($AV$9:$BB$9),AO157,IF(AND(SUM($AV$9:$BB$9)&gt;42,SUM($AV$9:$BB$9)&lt;49),AO157,0))</f>
        <v>0</v>
      </c>
      <c r="AY157" s="52">
        <f t="shared" ref="AY157" si="2588">IF(SUM($AM$9:$AS$9)=SUM($AV$9:$BB$9),AP157,IF(AND(SUM($AV$9:$BB$9)&gt;42,SUM($AV$9:$BB$9)&lt;49),AP157,0))</f>
        <v>0</v>
      </c>
      <c r="AZ157" s="53">
        <f t="shared" ref="AZ157" si="2589">IF(SUM($AM$9:$AS$9)=SUM($AV$9:$BB$9),AQ157,IF(AND(SUM($AV$9:$BB$9)&gt;42,SUM($AV$9:$BB$9)&lt;49),AQ157,0))</f>
        <v>0</v>
      </c>
      <c r="BA157" s="54">
        <f t="shared" ref="BA157" si="2590">IF(SUM($AM$9:$AS$9)=SUM($AV$9:$BB$9),AR157,IF(AND(SUM($AV$9:$BB$9)&gt;42,SUM($AV$9:$BB$9)&lt;49),AR157,0))</f>
        <v>0</v>
      </c>
      <c r="BB157" s="55">
        <f t="shared" ref="BB157" si="2591">IF(SUM($AM$9:$AS$9)=SUM($AV$9:$BB$9),AS157,IF(AND(SUM($AV$9:$BB$9)&gt;42,SUM($AV$9:$BB$9)&lt;49),AS157,0))</f>
        <v>0</v>
      </c>
    </row>
    <row r="158" spans="1:54" ht="12.75" hidden="1" customHeight="1" x14ac:dyDescent="0.2">
      <c r="B158" s="93"/>
      <c r="C158" s="94"/>
      <c r="D158" s="95"/>
      <c r="E158" s="115"/>
      <c r="F158" s="140" t="b">
        <f t="shared" ref="F158" si="2592">IF($B151=$B157,OR(F152,G157&lt;F157),G157&lt;F157)</f>
        <v>0</v>
      </c>
      <c r="G158" s="189">
        <f t="shared" ref="G158" si="2593">IF(AND($B151=$B157,$B151&lt;&gt;"",$B151&lt;&gt;0),G157+G152,G157)</f>
        <v>18</v>
      </c>
      <c r="H158" s="120"/>
      <c r="I158" s="165">
        <f t="shared" si="2574"/>
        <v>0</v>
      </c>
      <c r="J158" s="194">
        <f t="shared" ref="J158" si="2594">7-COUNTIF(L157:R157,0)-COUNTIF(L157:R157,"")</f>
        <v>0</v>
      </c>
      <c r="K158" s="22">
        <f t="shared" si="2576"/>
        <v>0</v>
      </c>
      <c r="L158" s="35">
        <f t="shared" ref="L158:R158" si="2595">IF($B151=$B157,L157+L152,L157)</f>
        <v>0</v>
      </c>
      <c r="M158" s="35">
        <f t="shared" si="2595"/>
        <v>0</v>
      </c>
      <c r="N158" s="35">
        <f t="shared" si="2595"/>
        <v>0</v>
      </c>
      <c r="O158" s="35">
        <f t="shared" si="2595"/>
        <v>0</v>
      </c>
      <c r="P158" s="36">
        <f t="shared" si="2595"/>
        <v>0</v>
      </c>
      <c r="Q158" s="37">
        <f t="shared" si="2595"/>
        <v>0</v>
      </c>
      <c r="R158" s="38">
        <f t="shared" si="2595"/>
        <v>0</v>
      </c>
      <c r="S158" s="194">
        <f t="shared" ref="S158" si="2596">7-COUNTIF(U157:AA157,0)-COUNTIF(U157:AA157,"")</f>
        <v>0</v>
      </c>
      <c r="T158" s="22">
        <f t="shared" si="2578"/>
        <v>0</v>
      </c>
      <c r="U158" s="35">
        <f t="shared" ref="U158:AA158" si="2597">IF($B151=$B157,U157+U152,U157)</f>
        <v>0</v>
      </c>
      <c r="V158" s="35">
        <f t="shared" si="2597"/>
        <v>0</v>
      </c>
      <c r="W158" s="35">
        <f t="shared" si="2597"/>
        <v>0</v>
      </c>
      <c r="X158" s="35">
        <f t="shared" si="2597"/>
        <v>0</v>
      </c>
      <c r="Y158" s="36">
        <f t="shared" si="2597"/>
        <v>0</v>
      </c>
      <c r="Z158" s="37">
        <f t="shared" si="2597"/>
        <v>0</v>
      </c>
      <c r="AA158" s="38">
        <f t="shared" si="2597"/>
        <v>0</v>
      </c>
      <c r="AB158" s="194">
        <f t="shared" ref="AB158" si="2598">7-COUNTIF(AD157:AJ157,0)-COUNTIF(AD157:AJ157,"")</f>
        <v>0</v>
      </c>
      <c r="AC158" s="22">
        <f t="shared" si="2580"/>
        <v>0</v>
      </c>
      <c r="AD158" s="35">
        <f t="shared" ref="AD158:AJ158" si="2599">IF($B151=$B157,AD157+AD152,AD157)</f>
        <v>0</v>
      </c>
      <c r="AE158" s="35">
        <f t="shared" si="2599"/>
        <v>0</v>
      </c>
      <c r="AF158" s="35">
        <f t="shared" si="2599"/>
        <v>0</v>
      </c>
      <c r="AG158" s="35">
        <f t="shared" si="2599"/>
        <v>0</v>
      </c>
      <c r="AH158" s="36">
        <f t="shared" si="2599"/>
        <v>0</v>
      </c>
      <c r="AI158" s="37">
        <f t="shared" si="2599"/>
        <v>0</v>
      </c>
      <c r="AJ158" s="38">
        <f t="shared" si="2599"/>
        <v>0</v>
      </c>
      <c r="AK158" s="194">
        <f t="shared" ref="AK158" si="2600">7-COUNTIF(AM157:AS157,0)-COUNTIF(AM157:AS157,"")</f>
        <v>0</v>
      </c>
      <c r="AL158" s="22">
        <f t="shared" si="2582"/>
        <v>0</v>
      </c>
      <c r="AM158" s="35">
        <f t="shared" ref="AM158:AS158" si="2601">IF($B151=$B157,AM157+AM152,AM157)</f>
        <v>0</v>
      </c>
      <c r="AN158" s="35">
        <f t="shared" si="2601"/>
        <v>0</v>
      </c>
      <c r="AO158" s="35">
        <f t="shared" si="2601"/>
        <v>0</v>
      </c>
      <c r="AP158" s="35">
        <f t="shared" si="2601"/>
        <v>0</v>
      </c>
      <c r="AQ158" s="36">
        <f t="shared" si="2601"/>
        <v>0</v>
      </c>
      <c r="AR158" s="37">
        <f t="shared" si="2601"/>
        <v>0</v>
      </c>
      <c r="AS158" s="38">
        <f t="shared" si="2601"/>
        <v>0</v>
      </c>
      <c r="AT158" s="194">
        <f t="shared" ref="AT158" si="2602">7-COUNTIF(AV157:BB157,0)-COUNTIF(AV157:BB157,"")</f>
        <v>0</v>
      </c>
      <c r="AU158" s="22">
        <f t="shared" si="2584"/>
        <v>0</v>
      </c>
      <c r="AV158" s="35">
        <f t="shared" ref="AV158:BB158" si="2603">IF($B151=$B157,AV157+AV152,AV157)</f>
        <v>0</v>
      </c>
      <c r="AW158" s="35">
        <f t="shared" si="2603"/>
        <v>0</v>
      </c>
      <c r="AX158" s="35">
        <f t="shared" si="2603"/>
        <v>0</v>
      </c>
      <c r="AY158" s="35">
        <f t="shared" si="2603"/>
        <v>0</v>
      </c>
      <c r="AZ158" s="36">
        <f t="shared" si="2603"/>
        <v>0</v>
      </c>
      <c r="BA158" s="37">
        <f t="shared" si="2603"/>
        <v>0</v>
      </c>
      <c r="BB158" s="38">
        <f t="shared" si="2603"/>
        <v>0</v>
      </c>
    </row>
    <row r="159" spans="1:54" ht="15" hidden="1" customHeight="1" x14ac:dyDescent="0.2">
      <c r="B159" s="116"/>
      <c r="C159" s="117"/>
      <c r="D159" s="118"/>
      <c r="E159" s="119"/>
      <c r="F159" s="92"/>
      <c r="G159" s="190">
        <f t="shared" ref="G159" si="2604">IF(AND($B151=$B157,$B151&lt;&gt;"",$B151&lt;&gt;0),F157+G153,F157)</f>
        <v>18</v>
      </c>
      <c r="H159" s="121"/>
      <c r="I159" s="165">
        <f t="shared" si="2574"/>
        <v>0</v>
      </c>
      <c r="J159" s="195">
        <f t="shared" ref="J159" si="2605">IF($B157=$B151,COUNTIF(L159:R159,0),COUNTIF(L160:R160,0)+COUNTIF(L160:R160,""))</f>
        <v>7</v>
      </c>
      <c r="K159" s="39">
        <f t="shared" ref="K159:R159" si="2606">IF($B151=$B157,K160+K153,K160)</f>
        <v>0</v>
      </c>
      <c r="L159" s="40">
        <f t="shared" si="2606"/>
        <v>0</v>
      </c>
      <c r="M159" s="40">
        <f t="shared" si="2606"/>
        <v>0</v>
      </c>
      <c r="N159" s="40">
        <f t="shared" si="2606"/>
        <v>0</v>
      </c>
      <c r="O159" s="40">
        <f t="shared" si="2606"/>
        <v>0</v>
      </c>
      <c r="P159" s="41">
        <f t="shared" si="2606"/>
        <v>0</v>
      </c>
      <c r="Q159" s="42">
        <f t="shared" si="2606"/>
        <v>0</v>
      </c>
      <c r="R159" s="43">
        <f t="shared" si="2606"/>
        <v>0</v>
      </c>
      <c r="S159" s="195">
        <f t="shared" ref="S159" si="2607">IF($B157=$B151,COUNTIF(U159:AA159,0),COUNTIF(U160:AA160,0)+COUNTIF(U160:AA160,""))</f>
        <v>7</v>
      </c>
      <c r="T159" s="39">
        <f t="shared" ref="T159:AA159" si="2608">IF($B151=$B157,T160+T153,T160)</f>
        <v>0</v>
      </c>
      <c r="U159" s="40">
        <f t="shared" si="2608"/>
        <v>0</v>
      </c>
      <c r="V159" s="40">
        <f t="shared" si="2608"/>
        <v>0</v>
      </c>
      <c r="W159" s="40">
        <f t="shared" si="2608"/>
        <v>0</v>
      </c>
      <c r="X159" s="40">
        <f t="shared" si="2608"/>
        <v>0</v>
      </c>
      <c r="Y159" s="41">
        <f t="shared" si="2608"/>
        <v>0</v>
      </c>
      <c r="Z159" s="42">
        <f t="shared" si="2608"/>
        <v>0</v>
      </c>
      <c r="AA159" s="43">
        <f t="shared" si="2608"/>
        <v>0</v>
      </c>
      <c r="AB159" s="195">
        <f t="shared" ref="AB159" si="2609">IF($B157=$B151,COUNTIF(AD159:AJ159,0),COUNTIF(AD160:AJ160,0)+COUNTIF(AD160:AJ160,""))</f>
        <v>7</v>
      </c>
      <c r="AC159" s="39">
        <f t="shared" ref="AC159:AJ159" si="2610">IF($B151=$B157,AC160+AC153,AC160)</f>
        <v>0</v>
      </c>
      <c r="AD159" s="40">
        <f t="shared" si="2610"/>
        <v>0</v>
      </c>
      <c r="AE159" s="40">
        <f t="shared" si="2610"/>
        <v>0</v>
      </c>
      <c r="AF159" s="40">
        <f t="shared" si="2610"/>
        <v>0</v>
      </c>
      <c r="AG159" s="40">
        <f t="shared" si="2610"/>
        <v>0</v>
      </c>
      <c r="AH159" s="41">
        <f t="shared" si="2610"/>
        <v>0</v>
      </c>
      <c r="AI159" s="42">
        <f t="shared" si="2610"/>
        <v>0</v>
      </c>
      <c r="AJ159" s="43">
        <f t="shared" si="2610"/>
        <v>0</v>
      </c>
      <c r="AK159" s="195">
        <f t="shared" ref="AK159" si="2611">IF($B157=$B151,COUNTIF(AM159:AS159,0),COUNTIF(AM160:AS160,0)+COUNTIF(AM160:AS160,""))</f>
        <v>7</v>
      </c>
      <c r="AL159" s="39">
        <f t="shared" ref="AL159:AS159" si="2612">IF($B151=$B157,AL160+AL153,AL160)</f>
        <v>0</v>
      </c>
      <c r="AM159" s="40">
        <f t="shared" si="2612"/>
        <v>0</v>
      </c>
      <c r="AN159" s="40">
        <f t="shared" si="2612"/>
        <v>0</v>
      </c>
      <c r="AO159" s="40">
        <f t="shared" si="2612"/>
        <v>0</v>
      </c>
      <c r="AP159" s="40">
        <f t="shared" si="2612"/>
        <v>0</v>
      </c>
      <c r="AQ159" s="41">
        <f t="shared" si="2612"/>
        <v>0</v>
      </c>
      <c r="AR159" s="42">
        <f t="shared" si="2612"/>
        <v>0</v>
      </c>
      <c r="AS159" s="43">
        <f t="shared" si="2612"/>
        <v>0</v>
      </c>
      <c r="AT159" s="195">
        <f t="shared" ref="AT159" si="2613">IF($B157=$B151,COUNTIF(AV159:BB159,0),COUNTIF(AV160:BB160,0)+COUNTIF(AV160:BB160,""))</f>
        <v>7</v>
      </c>
      <c r="AU159" s="39">
        <f t="shared" ref="AU159:BB159" si="2614">IF($B151=$B157,AU160+AU153,AU160)</f>
        <v>0</v>
      </c>
      <c r="AV159" s="40">
        <f t="shared" si="2614"/>
        <v>0</v>
      </c>
      <c r="AW159" s="40">
        <f t="shared" si="2614"/>
        <v>0</v>
      </c>
      <c r="AX159" s="40">
        <f t="shared" si="2614"/>
        <v>0</v>
      </c>
      <c r="AY159" s="40">
        <f t="shared" si="2614"/>
        <v>0</v>
      </c>
      <c r="AZ159" s="41">
        <f t="shared" si="2614"/>
        <v>0</v>
      </c>
      <c r="BA159" s="42">
        <f t="shared" si="2614"/>
        <v>0</v>
      </c>
      <c r="BB159" s="43">
        <f t="shared" si="2614"/>
        <v>0</v>
      </c>
    </row>
    <row r="160" spans="1:54" ht="15.75" customHeight="1" x14ac:dyDescent="0.2">
      <c r="A160" s="1">
        <f t="shared" ref="A160" si="2615">A157</f>
        <v>0</v>
      </c>
      <c r="B160" s="313">
        <f t="shared" ref="B160" si="2616">B154+1</f>
        <v>24</v>
      </c>
      <c r="C160" s="314"/>
      <c r="D160" s="314"/>
      <c r="E160" s="314"/>
      <c r="F160" s="31"/>
      <c r="G160" s="183"/>
      <c r="H160" s="122">
        <f t="shared" ref="H160" si="2617">5-COUNTIF(AU157,0)-COUNTIF(AL157,0)-COUNTIF(AC157,0)-COUNTIF(T157,0)-COUNTIF(K157,0)</f>
        <v>0</v>
      </c>
      <c r="I160" s="165">
        <f t="shared" si="2574"/>
        <v>0</v>
      </c>
      <c r="J160" s="187">
        <f t="shared" ref="J160" si="2618">IF($B157=$B151,J154+IF($F157&lt;&gt;$G157,(K157+$G159-$G158)/$F157,K157/$F157),IF($F157&lt;&gt;G157,(K157+$G159-$G158)/$F157,K157/$F157))</f>
        <v>0</v>
      </c>
      <c r="K160" s="7">
        <f t="shared" ref="K160:K161" si="2619">SUM(L160:R160)</f>
        <v>0</v>
      </c>
      <c r="L160" s="26">
        <f t="shared" ref="L160:R160" si="2620">L157</f>
        <v>0</v>
      </c>
      <c r="M160" s="26">
        <f t="shared" si="2620"/>
        <v>0</v>
      </c>
      <c r="N160" s="26">
        <f t="shared" si="2620"/>
        <v>0</v>
      </c>
      <c r="O160" s="26">
        <f t="shared" si="2620"/>
        <v>0</v>
      </c>
      <c r="P160" s="26">
        <f t="shared" si="2620"/>
        <v>0</v>
      </c>
      <c r="Q160" s="29">
        <f t="shared" si="2620"/>
        <v>0</v>
      </c>
      <c r="R160" s="23">
        <f t="shared" si="2620"/>
        <v>0</v>
      </c>
      <c r="S160" s="187">
        <f t="shared" ref="S160" si="2621">IF($B157=$B151,S154+IF($F157&lt;&gt;$G157,(T157+$G159-$G158)/$F157,T157/$F157),IF($F157&lt;&gt;P157,(T157+$G159-$G158)/$F157,T157/$F157))</f>
        <v>0</v>
      </c>
      <c r="T160" s="7">
        <f t="shared" ref="T160:T161" si="2622">SUM(U160:AA160)</f>
        <v>0</v>
      </c>
      <c r="U160" s="26">
        <f t="shared" ref="U160:AA160" si="2623">U157</f>
        <v>0</v>
      </c>
      <c r="V160" s="26">
        <f t="shared" si="2623"/>
        <v>0</v>
      </c>
      <c r="W160" s="26">
        <f t="shared" si="2623"/>
        <v>0</v>
      </c>
      <c r="X160" s="26">
        <f t="shared" si="2623"/>
        <v>0</v>
      </c>
      <c r="Y160" s="113">
        <f t="shared" si="2623"/>
        <v>0</v>
      </c>
      <c r="Z160" s="29">
        <f t="shared" si="2623"/>
        <v>0</v>
      </c>
      <c r="AA160" s="23">
        <f t="shared" si="2623"/>
        <v>0</v>
      </c>
      <c r="AB160" s="187">
        <f t="shared" ref="AB160" si="2624">IF($B157=$B151,AB154+IF($F157&lt;&gt;$G157,(AC157+$G159-$G158)/$F157,AC157/$F157),IF($F157&lt;&gt;Y157,(AC157+$G159-$G158)/$F157,AC157/$F157))</f>
        <v>0</v>
      </c>
      <c r="AC160" s="7">
        <f t="shared" ref="AC160:AC161" si="2625">SUM(AD160:AJ160)</f>
        <v>0</v>
      </c>
      <c r="AD160" s="26">
        <f t="shared" ref="AD160:AJ160" si="2626">AD157</f>
        <v>0</v>
      </c>
      <c r="AE160" s="26">
        <f t="shared" si="2626"/>
        <v>0</v>
      </c>
      <c r="AF160" s="26">
        <f t="shared" si="2626"/>
        <v>0</v>
      </c>
      <c r="AG160" s="26">
        <f t="shared" si="2626"/>
        <v>0</v>
      </c>
      <c r="AH160" s="113">
        <f t="shared" si="2626"/>
        <v>0</v>
      </c>
      <c r="AI160" s="29">
        <f t="shared" si="2626"/>
        <v>0</v>
      </c>
      <c r="AJ160" s="23">
        <f t="shared" si="2626"/>
        <v>0</v>
      </c>
      <c r="AK160" s="187">
        <f t="shared" ref="AK160" si="2627">IF($B157=$B151,AK154+IF($F157&lt;&gt;$G157,(AL157+$G159-$G158)/$F157,AL157/$F157),IF($F157&lt;&gt;AH157,(AL157+$G159-$G158)/$F157,AL157/$F157))</f>
        <v>0</v>
      </c>
      <c r="AL160" s="7">
        <f t="shared" ref="AL160:AL161" si="2628">SUM(AM160:AS160)</f>
        <v>0</v>
      </c>
      <c r="AM160" s="26">
        <f t="shared" ref="AM160:AS160" si="2629">AM157</f>
        <v>0</v>
      </c>
      <c r="AN160" s="26">
        <f t="shared" si="2629"/>
        <v>0</v>
      </c>
      <c r="AO160" s="26">
        <f t="shared" si="2629"/>
        <v>0</v>
      </c>
      <c r="AP160" s="26">
        <f t="shared" si="2629"/>
        <v>0</v>
      </c>
      <c r="AQ160" s="113">
        <f t="shared" si="2629"/>
        <v>0</v>
      </c>
      <c r="AR160" s="29">
        <f t="shared" si="2629"/>
        <v>0</v>
      </c>
      <c r="AS160" s="23">
        <f t="shared" si="2629"/>
        <v>0</v>
      </c>
      <c r="AT160" s="187">
        <f t="shared" ref="AT160" si="2630">IF($B157=$B151,AT154+IF($F157&lt;&gt;$G157,(AU157+$G159-$G158)/$F157,AU157/$F157),IF($F157&lt;&gt;AQ157,(AU157+$G159-$G158)/$F157,AU157/$F157))</f>
        <v>0</v>
      </c>
      <c r="AU160" s="7">
        <f t="shared" ref="AU160:AU161" si="2631">SUM(AV160:BB160)</f>
        <v>0</v>
      </c>
      <c r="AV160" s="6">
        <f t="shared" ref="AV160" si="2632">IF(SUM($AM$9:$AS$9)=SUM($AV$9:$BB$9),AV157,IF(AND(SUM($AV$9:$BB$9)&gt;42,SUM($AV$9:$BB$9)&lt;49),AV157,0))</f>
        <v>0</v>
      </c>
      <c r="AW160" s="6">
        <f t="shared" ref="AW160:BB160" si="2633">IF(SUM($AM$9:$AS$9)=SUM($AV$9:$BB$9),AW157,IF(AND(SUM($AV$9:$BB$9)&gt;42,SUM($AV$9:$BB$9)&lt;49),AW157,0))</f>
        <v>0</v>
      </c>
      <c r="AX160" s="6">
        <f t="shared" si="2633"/>
        <v>0</v>
      </c>
      <c r="AY160" s="6">
        <f t="shared" si="2633"/>
        <v>0</v>
      </c>
      <c r="AZ160" s="26">
        <f t="shared" si="2633"/>
        <v>0</v>
      </c>
      <c r="BA160" s="29">
        <f t="shared" si="2633"/>
        <v>0</v>
      </c>
      <c r="BB160" s="23">
        <f t="shared" si="2633"/>
        <v>0</v>
      </c>
    </row>
    <row r="161" spans="1:54" ht="15.75" customHeight="1" x14ac:dyDescent="0.2">
      <c r="A161" s="1">
        <f t="shared" ref="A161:A162" si="2634">A160</f>
        <v>0</v>
      </c>
      <c r="B161" s="313"/>
      <c r="C161" s="314"/>
      <c r="D161" s="314"/>
      <c r="E161" s="314"/>
      <c r="F161" s="31"/>
      <c r="G161" s="183"/>
      <c r="H161" s="123">
        <f t="shared" ref="H161" si="2635">IF($B157=$B151,H155+F161,$F161)</f>
        <v>0</v>
      </c>
      <c r="I161" s="165">
        <f t="shared" si="2574"/>
        <v>0</v>
      </c>
      <c r="J161" s="141">
        <f t="shared" ref="J161" si="2636">IF($H160=0,0,IF($B151=$B157,IF($H162&gt;0,$H162+J155,K157+J155),IF($H162&gt;0,$H162,K157)))</f>
        <v>0</v>
      </c>
      <c r="K161" s="7">
        <f t="shared" si="2619"/>
        <v>0</v>
      </c>
      <c r="L161" s="6"/>
      <c r="M161" s="6"/>
      <c r="N161" s="6"/>
      <c r="O161" s="6"/>
      <c r="P161" s="26"/>
      <c r="Q161" s="29"/>
      <c r="R161" s="23"/>
      <c r="S161" s="141">
        <f t="shared" ref="S161" si="2637">IF($H160=0,0,IF($B151=$B157,IF($H162&gt;0,$H162+S155,T157+S155),IF($H162&gt;0,$H162,T157)))</f>
        <v>0</v>
      </c>
      <c r="T161" s="7">
        <f t="shared" si="2622"/>
        <v>0</v>
      </c>
      <c r="U161" s="6"/>
      <c r="V161" s="6"/>
      <c r="W161" s="6"/>
      <c r="X161" s="6"/>
      <c r="Y161" s="26"/>
      <c r="Z161" s="29"/>
      <c r="AA161" s="23"/>
      <c r="AB161" s="141">
        <f t="shared" ref="AB161" si="2638">IF($H160=0,0,IF($B151=$B157,IF($H162&gt;0,$H162+AB155,AC157+AB155),IF($H162&gt;0,$H162,AC157)))</f>
        <v>0</v>
      </c>
      <c r="AC161" s="7">
        <f t="shared" si="2625"/>
        <v>0</v>
      </c>
      <c r="AD161" s="6"/>
      <c r="AE161" s="6"/>
      <c r="AF161" s="6"/>
      <c r="AG161" s="6"/>
      <c r="AH161" s="26"/>
      <c r="AI161" s="29"/>
      <c r="AJ161" s="23"/>
      <c r="AK161" s="141">
        <f t="shared" ref="AK161" si="2639">IF($H160=0,0,IF($B151=$B157,IF($H162&gt;0,$H162+AK155,AL157+AK155),IF($H162&gt;0,$H162,AL157)))</f>
        <v>0</v>
      </c>
      <c r="AL161" s="7">
        <f t="shared" si="2628"/>
        <v>0</v>
      </c>
      <c r="AM161" s="6"/>
      <c r="AN161" s="6"/>
      <c r="AO161" s="6"/>
      <c r="AP161" s="6"/>
      <c r="AQ161" s="26"/>
      <c r="AR161" s="29"/>
      <c r="AS161" s="23"/>
      <c r="AT161" s="141">
        <f t="shared" ref="AT161" si="2640">IF($H160=0,0,IF($B151=$B157,IF($H162&gt;0,$H162+AT155,AU157+AT155),IF($H162&gt;0,$H162,AU157)))</f>
        <v>0</v>
      </c>
      <c r="AU161" s="7">
        <f t="shared" si="2631"/>
        <v>0</v>
      </c>
      <c r="AV161" s="6"/>
      <c r="AW161" s="6"/>
      <c r="AX161" s="6"/>
      <c r="AY161" s="6"/>
      <c r="AZ161" s="26"/>
      <c r="BA161" s="29"/>
      <c r="BB161" s="23"/>
    </row>
    <row r="162" spans="1:54" ht="18.75" customHeight="1" thickBot="1" x14ac:dyDescent="0.25">
      <c r="A162" s="1">
        <f t="shared" si="2634"/>
        <v>0</v>
      </c>
      <c r="B162" s="323" t="str">
        <f>IF(B157="",Wydruk!$AE$6,IF(J158=0,Wydruk!$AE$7,IF(AND(G158&lt;G159,B157&lt;&gt;$B163),Wydruk!$AE$13,IF(AND($B157=$B151,$B157&lt;&gt;$B163),IF(OR(OR(J162&lt;4,J162&gt;5),OR(S162&lt;4,S162&gt;5),OR(AB162&lt;4,AB162&gt;5),OR(AK162&lt;4,AK162&gt;5),OR(AND(AT162&lt;4,AT162&gt;0),AT162&gt;5)),Wydruk!$AE$8,Wydruk!$AE$9),IF($B157=$B163,IF($F161&lt;&gt;0,Wydruk!$AE$12,Wydruk!$AE$10),IF(OR(OR(J158&lt;4,J158&gt;5),OR(S158&lt;4,S158&gt;5),OR(AB158&lt;4,AB158&gt;5),OR(AK158&lt;4,AK158&gt;5),OR(AND(AT158&lt;4,AT158&gt;0),AT158&gt;5)),Wydruk!$AE$8,Wydruk!$AE$11))))))</f>
        <v>Uzupełnij liczby godzin tygodniowego planu</v>
      </c>
      <c r="C162" s="324"/>
      <c r="D162" s="324"/>
      <c r="E162" s="324"/>
      <c r="F162" s="173">
        <f>kwiecień!F162</f>
        <v>0</v>
      </c>
      <c r="G162" s="184">
        <f>kwiecień!G162</f>
        <v>0</v>
      </c>
      <c r="H162" s="191">
        <f t="shared" ref="H162" si="2641">IF(OR($G162=0,$F162=0,$G162="",$F162=""),0,$G162/$F162)</f>
        <v>0</v>
      </c>
      <c r="I162" s="193"/>
      <c r="J162" s="176">
        <f t="shared" ref="J162" si="2642">IF($B151=$B157,IF(L157+L152&gt;0,1,0)+IF(M157+M152&gt;0,1,0)+IF(N157+N152&gt;0,1,0)+IF(O157+O152&gt;0,1,0)+IF(P157+P152&gt;0,1,0)+IF(Q157+Q152&gt;0,1,0)+IF(R157+R152&gt;0,1,0),J158)</f>
        <v>0</v>
      </c>
      <c r="K162" s="133">
        <f t="shared" ref="K162" si="2643">IF(OR($B157=$B163,J162=0,(K158-Q162+O162)&lt;=0),0,(K158-Q162+O162)/J162)</f>
        <v>0</v>
      </c>
      <c r="L162" s="137">
        <f t="shared" ref="L162" si="2644">IF(K162*(7-J159)&lt;=0,0,K162*(7-J159))</f>
        <v>0</v>
      </c>
      <c r="M162" s="311">
        <f t="shared" ref="M162" si="2645">ROUND(IF(OR(K159-K162*(7-J159)+P162&lt;0,$B157=$B163,K162&lt;=0,K159=0),0,IF(K159-K162*(7-J159)+P162&gt;Q162-O162+P162,Q162-O162+P162,K159-K162*(7-J159)+P162)),1)</f>
        <v>0</v>
      </c>
      <c r="N162" s="312"/>
      <c r="O162" s="139">
        <f t="shared" ref="O162" si="2646">IF(OR($B157=$B163,J158=0),0,IF($B157=$B151,J157,$F157))</f>
        <v>0</v>
      </c>
      <c r="P162" s="30">
        <f t="shared" ref="P162" si="2647">IF(OR($B157=$B163,J162=0),0,$G159-$G158)</f>
        <v>0</v>
      </c>
      <c r="Q162" s="134">
        <f t="shared" ref="Q162" si="2648">IF(OR($B157=$B163,J162=0),0,J161)</f>
        <v>0</v>
      </c>
      <c r="R162" s="138">
        <f t="shared" ref="R162" si="2649">IF($B157=$B163,0,K159)</f>
        <v>0</v>
      </c>
      <c r="S162" s="176">
        <f t="shared" ref="S162" si="2650">IF($B151=$B157,IF(U157+U152&gt;0,1,0)+IF(V157+V152&gt;0,1,0)+IF(W157+W152&gt;0,1,0)+IF(X157+X152&gt;0,1,0)+IF(Y157+Y152&gt;0,1,0)+IF(Z157+Z152&gt;0,1,0)+IF(AA157+AA152&gt;0,1,0),S158)</f>
        <v>0</v>
      </c>
      <c r="T162" s="133">
        <f t="shared" ref="T162" si="2651">IF(OR($B157=$B163,S162=0,(T158-Z162+X162)&lt;=0),0,(T158-Z162+X162)/S162)</f>
        <v>0</v>
      </c>
      <c r="U162" s="137">
        <f t="shared" ref="U162" si="2652">IF(T162*(7-S159)&lt;=0,0,T162*(7-S159))</f>
        <v>0</v>
      </c>
      <c r="V162" s="311">
        <f t="shared" ref="V162" si="2653">ROUND(IF(OR(T159-T162*(7-S159)+Y162&lt;0,$B157=$B163,T162&lt;=0,T159=0),0,IF(T159-T162*(7-S159)+Y162&gt;Z162-X162+Y162,Z162-X162+Y162,T159-T162*(7-S159)+Y162)),1)</f>
        <v>0</v>
      </c>
      <c r="W162" s="312"/>
      <c r="X162" s="139">
        <f t="shared" ref="X162" si="2654">IF(OR($B157=$B163,S158=0),0,IF($B157=$B151,S157,$F157))</f>
        <v>0</v>
      </c>
      <c r="Y162" s="30">
        <f t="shared" ref="Y162" si="2655">IF(OR($B157=$B163,S162=0),0,$G159-$G158)</f>
        <v>0</v>
      </c>
      <c r="Z162" s="134">
        <f t="shared" ref="Z162" si="2656">IF(OR($B157=$B163,S162=0),0,S161)</f>
        <v>0</v>
      </c>
      <c r="AA162" s="138">
        <f t="shared" ref="AA162" si="2657">IF($B157=$B163,0,T159)</f>
        <v>0</v>
      </c>
      <c r="AB162" s="176">
        <f t="shared" ref="AB162" si="2658">IF($B151=$B157,IF(AD157+AD152&gt;0,1,0)+IF(AE157+AE152&gt;0,1,0)+IF(AF157+AF152&gt;0,1,0)+IF(AG157+AG152&gt;0,1,0)+IF(AH157+AH152&gt;0,1,0)+IF(AI157+AI152&gt;0,1,0)+IF(AJ157+AJ152&gt;0,1,0),AB158)</f>
        <v>0</v>
      </c>
      <c r="AC162" s="133">
        <f t="shared" ref="AC162" si="2659">IF(OR($B157=$B163,AB162=0,(AC158-AI162+AG162)&lt;=0),0,(AC158-AI162+AG162)/AB162)</f>
        <v>0</v>
      </c>
      <c r="AD162" s="137">
        <f t="shared" ref="AD162" si="2660">IF(AC162*(7-AB159)&lt;=0,0,AC162*(7-AB159))</f>
        <v>0</v>
      </c>
      <c r="AE162" s="311">
        <f t="shared" ref="AE162" si="2661">ROUND(IF(OR(AC159-AC162*(7-AB159)+AH162&lt;0,$B157=$B163,AC162&lt;=0,AC159=0),0,IF(AC159-AC162*(7-AB159)+AH162&gt;AI162-AG162+AH162,AI162-AG162+AH162,AC159-AC162*(7-AB159)+AH162)),1)</f>
        <v>0</v>
      </c>
      <c r="AF162" s="312"/>
      <c r="AG162" s="139">
        <f t="shared" ref="AG162" si="2662">IF(OR($B157=$B163,AB158=0),0,IF($B157=$B151,AB157,$F157))</f>
        <v>0</v>
      </c>
      <c r="AH162" s="30">
        <f t="shared" ref="AH162" si="2663">IF(OR($B157=$B163,AB162=0),0,$G159-$G158)</f>
        <v>0</v>
      </c>
      <c r="AI162" s="134">
        <f t="shared" ref="AI162" si="2664">IF(OR($B157=$B163,AB162=0),0,AB161)</f>
        <v>0</v>
      </c>
      <c r="AJ162" s="138">
        <f t="shared" ref="AJ162" si="2665">IF($B157=$B163,0,AC159)</f>
        <v>0</v>
      </c>
      <c r="AK162" s="176">
        <f t="shared" ref="AK162" si="2666">IF($B151=$B157,IF(AM157+AM152&gt;0,1,0)+IF(AN157+AN152&gt;0,1,0)+IF(AO157+AO152&gt;0,1,0)+IF(AP157+AP152&gt;0,1,0)+IF(AQ157+AQ152&gt;0,1,0)+IF(AR157+AR152&gt;0,1,0)+IF(AS157+AS152&gt;0,1,0),AK158)</f>
        <v>0</v>
      </c>
      <c r="AL162" s="133">
        <f t="shared" ref="AL162" si="2667">IF(OR($B157=$B163,AK162=0,(AL158-AR162+AP162)&lt;=0),0,(AL158-AR162+AP162)/AK162)</f>
        <v>0</v>
      </c>
      <c r="AM162" s="137">
        <f t="shared" ref="AM162" si="2668">IF(AL162*(7-AK159)&lt;=0,0,AL162*(7-AK159))</f>
        <v>0</v>
      </c>
      <c r="AN162" s="311">
        <f t="shared" ref="AN162" si="2669">ROUND(IF(OR(AL159-AL162*(7-AK159)+AQ162&lt;0,$B157=$B163,AL162&lt;=0,AL159=0),0,IF(AL159-AL162*(7-AK159)+AQ162&gt;AR162-AP162+AQ162,AR162-AP162+AQ162,AL159-AL162*(7-AK159)+AQ162)),1)</f>
        <v>0</v>
      </c>
      <c r="AO162" s="312"/>
      <c r="AP162" s="139">
        <f t="shared" ref="AP162" si="2670">IF(OR($B157=$B163,AK158=0),0,IF($B157=$B151,AK157,$F157))</f>
        <v>0</v>
      </c>
      <c r="AQ162" s="30">
        <f t="shared" ref="AQ162" si="2671">IF(OR($B157=$B163,AK162=0),0,$G159-$G158)</f>
        <v>0</v>
      </c>
      <c r="AR162" s="134">
        <f t="shared" ref="AR162" si="2672">IF(OR($B157=$B163,AK162=0),0,AK161)</f>
        <v>0</v>
      </c>
      <c r="AS162" s="138">
        <f t="shared" ref="AS162" si="2673">IF($B157=$B163,0,AL159)</f>
        <v>0</v>
      </c>
      <c r="AT162" s="176">
        <f t="shared" ref="AT162" si="2674">IF($B151=$B157,IF(AV157+AV152&gt;0,1,0)+IF(AW157+AW152&gt;0,1,0)+IF(AX157+AX152&gt;0,1,0)+IF(AY157+AY152&gt;0,1,0)+IF(AZ157+AZ152&gt;0,1,0)+IF(BA157+BA152&gt;0,1,0)+IF(BB157+BB152&gt;0,1,0),AT158)</f>
        <v>0</v>
      </c>
      <c r="AU162" s="133">
        <f t="shared" ref="AU162" si="2675">IF(OR($B157=$B163,AT162=0,(AU158-BA162+AY162)&lt;=0),0,(AU158-BA162+AY162)/AT162)</f>
        <v>0</v>
      </c>
      <c r="AV162" s="137">
        <f t="shared" ref="AV162" si="2676">IF(AU162*(7-AT159)&lt;=0,0,AU162*(7-AT159))</f>
        <v>0</v>
      </c>
      <c r="AW162" s="311">
        <f t="shared" ref="AW162" si="2677">ROUND(IF(OR(AU159-AU162*(7-AT159)+AZ162&lt;0,$B157=$B163,AU162&lt;=0,AU159=0),0,IF(AU159-AU162*(7-AT159)+AZ162&gt;BA162-AY162+AZ162,BA162-AY162+AZ162,AU159-AU162*(7-AT159)+AZ162)),1)</f>
        <v>0</v>
      </c>
      <c r="AX162" s="312"/>
      <c r="AY162" s="139">
        <f t="shared" ref="AY162" si="2678">IF(OR($B157=$B163,AT158=0),0,IF($B157=$B151,AT157,$F157))</f>
        <v>0</v>
      </c>
      <c r="AZ162" s="30">
        <f t="shared" ref="AZ162" si="2679">IF(OR($B157=$B163,AT162=0),0,$G159-$G158)</f>
        <v>0</v>
      </c>
      <c r="BA162" s="134">
        <f t="shared" ref="BA162" si="2680">IF(OR($B157=$B163,AT162=0),0,AT161)</f>
        <v>0</v>
      </c>
      <c r="BB162" s="138">
        <f t="shared" ref="BB162" si="2681">IF($B157=$B163,0,AU159)</f>
        <v>0</v>
      </c>
    </row>
    <row r="163" spans="1:54" ht="15.75" x14ac:dyDescent="0.2">
      <c r="A163" s="1">
        <f t="shared" ref="A163" si="2682">IF(B163="","1. Niewypełnione",B163)</f>
        <v>0</v>
      </c>
      <c r="B163" s="320">
        <f>kwiecień!B163</f>
        <v>0</v>
      </c>
      <c r="C163" s="321">
        <f>kwiecień!C163</f>
        <v>0</v>
      </c>
      <c r="D163" s="321">
        <f>kwiecień!D163</f>
        <v>0</v>
      </c>
      <c r="E163" s="321">
        <f>kwiecień!E163</f>
        <v>0</v>
      </c>
      <c r="F163" s="177">
        <f>kwiecień!F163</f>
        <v>18</v>
      </c>
      <c r="G163" s="185">
        <f>kwiecień!G163</f>
        <v>18</v>
      </c>
      <c r="H163" s="177"/>
      <c r="I163" s="192">
        <f t="shared" ref="I163:I167" si="2683">K163+T163+AC163+AL163+AU163</f>
        <v>0</v>
      </c>
      <c r="J163" s="186">
        <f t="shared" ref="J163" si="2684">IF(OR($B163=$B169,J166=0),0,ROUND((K164+P168)/J166,0))</f>
        <v>0</v>
      </c>
      <c r="K163" s="51">
        <f t="shared" ref="K163:K164" si="2685">SUM(L163:R163)</f>
        <v>0</v>
      </c>
      <c r="L163" s="52">
        <f>kwiecień!L163</f>
        <v>0</v>
      </c>
      <c r="M163" s="52">
        <f>kwiecień!M163</f>
        <v>0</v>
      </c>
      <c r="N163" s="52">
        <f>kwiecień!N163</f>
        <v>0</v>
      </c>
      <c r="O163" s="52">
        <f>kwiecień!O163</f>
        <v>0</v>
      </c>
      <c r="P163" s="53">
        <f>kwiecień!P163</f>
        <v>0</v>
      </c>
      <c r="Q163" s="54">
        <f>kwiecień!Q163</f>
        <v>0</v>
      </c>
      <c r="R163" s="55">
        <f>kwiecień!R163</f>
        <v>0</v>
      </c>
      <c r="S163" s="188">
        <f t="shared" ref="S163" si="2686">IF(OR($B163=$B169,S166=0),0,ROUND((T164+Y168)/S166,0))</f>
        <v>0</v>
      </c>
      <c r="T163" s="51">
        <f t="shared" ref="T163:T164" si="2687">SUM(U163:AA163)</f>
        <v>0</v>
      </c>
      <c r="U163" s="52">
        <f>kwiecień!U163</f>
        <v>0</v>
      </c>
      <c r="V163" s="52">
        <f>kwiecień!V163</f>
        <v>0</v>
      </c>
      <c r="W163" s="52">
        <f>kwiecień!W163</f>
        <v>0</v>
      </c>
      <c r="X163" s="52">
        <f>kwiecień!X163</f>
        <v>0</v>
      </c>
      <c r="Y163" s="53">
        <f>kwiecień!Y163</f>
        <v>0</v>
      </c>
      <c r="Z163" s="54">
        <f>kwiecień!Z163</f>
        <v>0</v>
      </c>
      <c r="AA163" s="55">
        <f>kwiecień!AA163</f>
        <v>0</v>
      </c>
      <c r="AB163" s="188">
        <f t="shared" ref="AB163" si="2688">IF(OR($B163=$B169,AB166=0),0,ROUND((AC164+AH168)/AB166,0))</f>
        <v>0</v>
      </c>
      <c r="AC163" s="51">
        <f t="shared" ref="AC163:AC164" si="2689">SUM(AD163:AJ163)</f>
        <v>0</v>
      </c>
      <c r="AD163" s="52">
        <f>kwiecień!AD163</f>
        <v>0</v>
      </c>
      <c r="AE163" s="52">
        <f>kwiecień!AE163</f>
        <v>0</v>
      </c>
      <c r="AF163" s="52">
        <f>kwiecień!AF163</f>
        <v>0</v>
      </c>
      <c r="AG163" s="52">
        <f>kwiecień!AG163</f>
        <v>0</v>
      </c>
      <c r="AH163" s="53">
        <f>kwiecień!AH163</f>
        <v>0</v>
      </c>
      <c r="AI163" s="54">
        <f>kwiecień!AI163</f>
        <v>0</v>
      </c>
      <c r="AJ163" s="55">
        <f>kwiecień!AJ163</f>
        <v>0</v>
      </c>
      <c r="AK163" s="188">
        <f t="shared" ref="AK163" si="2690">IF(OR($B163=$B169,AK166=0),0,ROUND((AL164+AQ168)/AK166,0))</f>
        <v>0</v>
      </c>
      <c r="AL163" s="51">
        <f t="shared" ref="AL163:AL164" si="2691">SUM(AM163:AS163)</f>
        <v>0</v>
      </c>
      <c r="AM163" s="52">
        <f>kwiecień!AM163</f>
        <v>0</v>
      </c>
      <c r="AN163" s="52">
        <f>kwiecień!AN163</f>
        <v>0</v>
      </c>
      <c r="AO163" s="52">
        <f>kwiecień!AO163</f>
        <v>0</v>
      </c>
      <c r="AP163" s="52">
        <f>kwiecień!AP163</f>
        <v>0</v>
      </c>
      <c r="AQ163" s="53">
        <f>kwiecień!AQ163</f>
        <v>0</v>
      </c>
      <c r="AR163" s="54">
        <f>kwiecień!AR163</f>
        <v>0</v>
      </c>
      <c r="AS163" s="55">
        <f>kwiecień!AS163</f>
        <v>0</v>
      </c>
      <c r="AT163" s="188">
        <f t="shared" ref="AT163" si="2692">IF(OR($B163=$B169,AT166=0),0,ROUND((AU164+AZ168)/AT166,0))</f>
        <v>0</v>
      </c>
      <c r="AU163" s="51">
        <f t="shared" ref="AU163:AU164" si="2693">SUM(AV163:BB163)</f>
        <v>0</v>
      </c>
      <c r="AV163" s="52">
        <f t="shared" ref="AV163" si="2694">IF(SUM($AM$9:$AS$9)=SUM($AV$9:$BB$9),AM163,IF(AND(SUM($AV$9:$BB$9)&gt;42,SUM($AV$9:$BB$9)&lt;49),AM163,0))</f>
        <v>0</v>
      </c>
      <c r="AW163" s="52">
        <f t="shared" ref="AW163" si="2695">IF(SUM($AM$9:$AS$9)=SUM($AV$9:$BB$9),AN163,IF(AND(SUM($AV$9:$BB$9)&gt;42,SUM($AV$9:$BB$9)&lt;49),AN163,0))</f>
        <v>0</v>
      </c>
      <c r="AX163" s="52">
        <f t="shared" ref="AX163" si="2696">IF(SUM($AM$9:$AS$9)=SUM($AV$9:$BB$9),AO163,IF(AND(SUM($AV$9:$BB$9)&gt;42,SUM($AV$9:$BB$9)&lt;49),AO163,0))</f>
        <v>0</v>
      </c>
      <c r="AY163" s="52">
        <f t="shared" ref="AY163" si="2697">IF(SUM($AM$9:$AS$9)=SUM($AV$9:$BB$9),AP163,IF(AND(SUM($AV$9:$BB$9)&gt;42,SUM($AV$9:$BB$9)&lt;49),AP163,0))</f>
        <v>0</v>
      </c>
      <c r="AZ163" s="53">
        <f t="shared" ref="AZ163" si="2698">IF(SUM($AM$9:$AS$9)=SUM($AV$9:$BB$9),AQ163,IF(AND(SUM($AV$9:$BB$9)&gt;42,SUM($AV$9:$BB$9)&lt;49),AQ163,0))</f>
        <v>0</v>
      </c>
      <c r="BA163" s="54">
        <f t="shared" ref="BA163" si="2699">IF(SUM($AM$9:$AS$9)=SUM($AV$9:$BB$9),AR163,IF(AND(SUM($AV$9:$BB$9)&gt;42,SUM($AV$9:$BB$9)&lt;49),AR163,0))</f>
        <v>0</v>
      </c>
      <c r="BB163" s="55">
        <f t="shared" ref="BB163" si="2700">IF(SUM($AM$9:$AS$9)=SUM($AV$9:$BB$9),AS163,IF(AND(SUM($AV$9:$BB$9)&gt;42,SUM($AV$9:$BB$9)&lt;49),AS163,0))</f>
        <v>0</v>
      </c>
    </row>
    <row r="164" spans="1:54" ht="12.75" hidden="1" customHeight="1" x14ac:dyDescent="0.2">
      <c r="B164" s="93"/>
      <c r="C164" s="94"/>
      <c r="D164" s="95"/>
      <c r="E164" s="115"/>
      <c r="F164" s="140" t="b">
        <f t="shared" ref="F164" si="2701">IF($B157=$B163,OR(F158,G163&lt;F163),G163&lt;F163)</f>
        <v>0</v>
      </c>
      <c r="G164" s="189">
        <f t="shared" ref="G164" si="2702">IF(AND($B157=$B163,$B157&lt;&gt;"",$B157&lt;&gt;0),G163+G158,G163)</f>
        <v>18</v>
      </c>
      <c r="H164" s="120"/>
      <c r="I164" s="165">
        <f t="shared" si="2683"/>
        <v>0</v>
      </c>
      <c r="J164" s="194">
        <f t="shared" ref="J164" si="2703">7-COUNTIF(L163:R163,0)-COUNTIF(L163:R163,"")</f>
        <v>0</v>
      </c>
      <c r="K164" s="22">
        <f t="shared" si="2685"/>
        <v>0</v>
      </c>
      <c r="L164" s="35">
        <f t="shared" ref="L164:R164" si="2704">IF($B157=$B163,L163+L158,L163)</f>
        <v>0</v>
      </c>
      <c r="M164" s="35">
        <f t="shared" si="2704"/>
        <v>0</v>
      </c>
      <c r="N164" s="35">
        <f t="shared" si="2704"/>
        <v>0</v>
      </c>
      <c r="O164" s="35">
        <f t="shared" si="2704"/>
        <v>0</v>
      </c>
      <c r="P164" s="36">
        <f t="shared" si="2704"/>
        <v>0</v>
      </c>
      <c r="Q164" s="37">
        <f t="shared" si="2704"/>
        <v>0</v>
      </c>
      <c r="R164" s="38">
        <f t="shared" si="2704"/>
        <v>0</v>
      </c>
      <c r="S164" s="194">
        <f t="shared" ref="S164" si="2705">7-COUNTIF(U163:AA163,0)-COUNTIF(U163:AA163,"")</f>
        <v>0</v>
      </c>
      <c r="T164" s="22">
        <f t="shared" si="2687"/>
        <v>0</v>
      </c>
      <c r="U164" s="35">
        <f t="shared" ref="U164:AA164" si="2706">IF($B157=$B163,U163+U158,U163)</f>
        <v>0</v>
      </c>
      <c r="V164" s="35">
        <f t="shared" si="2706"/>
        <v>0</v>
      </c>
      <c r="W164" s="35">
        <f t="shared" si="2706"/>
        <v>0</v>
      </c>
      <c r="X164" s="35">
        <f t="shared" si="2706"/>
        <v>0</v>
      </c>
      <c r="Y164" s="36">
        <f t="shared" si="2706"/>
        <v>0</v>
      </c>
      <c r="Z164" s="37">
        <f t="shared" si="2706"/>
        <v>0</v>
      </c>
      <c r="AA164" s="38">
        <f t="shared" si="2706"/>
        <v>0</v>
      </c>
      <c r="AB164" s="194">
        <f t="shared" ref="AB164" si="2707">7-COUNTIF(AD163:AJ163,0)-COUNTIF(AD163:AJ163,"")</f>
        <v>0</v>
      </c>
      <c r="AC164" s="22">
        <f t="shared" si="2689"/>
        <v>0</v>
      </c>
      <c r="AD164" s="35">
        <f t="shared" ref="AD164:AJ164" si="2708">IF($B157=$B163,AD163+AD158,AD163)</f>
        <v>0</v>
      </c>
      <c r="AE164" s="35">
        <f t="shared" si="2708"/>
        <v>0</v>
      </c>
      <c r="AF164" s="35">
        <f t="shared" si="2708"/>
        <v>0</v>
      </c>
      <c r="AG164" s="35">
        <f t="shared" si="2708"/>
        <v>0</v>
      </c>
      <c r="AH164" s="36">
        <f t="shared" si="2708"/>
        <v>0</v>
      </c>
      <c r="AI164" s="37">
        <f t="shared" si="2708"/>
        <v>0</v>
      </c>
      <c r="AJ164" s="38">
        <f t="shared" si="2708"/>
        <v>0</v>
      </c>
      <c r="AK164" s="194">
        <f t="shared" ref="AK164" si="2709">7-COUNTIF(AM163:AS163,0)-COUNTIF(AM163:AS163,"")</f>
        <v>0</v>
      </c>
      <c r="AL164" s="22">
        <f t="shared" si="2691"/>
        <v>0</v>
      </c>
      <c r="AM164" s="35">
        <f t="shared" ref="AM164:AS164" si="2710">IF($B157=$B163,AM163+AM158,AM163)</f>
        <v>0</v>
      </c>
      <c r="AN164" s="35">
        <f t="shared" si="2710"/>
        <v>0</v>
      </c>
      <c r="AO164" s="35">
        <f t="shared" si="2710"/>
        <v>0</v>
      </c>
      <c r="AP164" s="35">
        <f t="shared" si="2710"/>
        <v>0</v>
      </c>
      <c r="AQ164" s="36">
        <f t="shared" si="2710"/>
        <v>0</v>
      </c>
      <c r="AR164" s="37">
        <f t="shared" si="2710"/>
        <v>0</v>
      </c>
      <c r="AS164" s="38">
        <f t="shared" si="2710"/>
        <v>0</v>
      </c>
      <c r="AT164" s="194">
        <f t="shared" ref="AT164" si="2711">7-COUNTIF(AV163:BB163,0)-COUNTIF(AV163:BB163,"")</f>
        <v>0</v>
      </c>
      <c r="AU164" s="22">
        <f t="shared" si="2693"/>
        <v>0</v>
      </c>
      <c r="AV164" s="35">
        <f t="shared" ref="AV164:BB164" si="2712">IF($B157=$B163,AV163+AV158,AV163)</f>
        <v>0</v>
      </c>
      <c r="AW164" s="35">
        <f t="shared" si="2712"/>
        <v>0</v>
      </c>
      <c r="AX164" s="35">
        <f t="shared" si="2712"/>
        <v>0</v>
      </c>
      <c r="AY164" s="35">
        <f t="shared" si="2712"/>
        <v>0</v>
      </c>
      <c r="AZ164" s="36">
        <f t="shared" si="2712"/>
        <v>0</v>
      </c>
      <c r="BA164" s="37">
        <f t="shared" si="2712"/>
        <v>0</v>
      </c>
      <c r="BB164" s="38">
        <f t="shared" si="2712"/>
        <v>0</v>
      </c>
    </row>
    <row r="165" spans="1:54" ht="15" hidden="1" customHeight="1" x14ac:dyDescent="0.2">
      <c r="B165" s="116"/>
      <c r="C165" s="117"/>
      <c r="D165" s="118"/>
      <c r="E165" s="119"/>
      <c r="F165" s="92"/>
      <c r="G165" s="190">
        <f t="shared" ref="G165" si="2713">IF(AND($B157=$B163,$B157&lt;&gt;"",$B157&lt;&gt;0),F163+G159,F163)</f>
        <v>18</v>
      </c>
      <c r="H165" s="121"/>
      <c r="I165" s="165">
        <f t="shared" si="2683"/>
        <v>0</v>
      </c>
      <c r="J165" s="195">
        <f t="shared" ref="J165" si="2714">IF($B163=$B157,COUNTIF(L165:R165,0),COUNTIF(L166:R166,0)+COUNTIF(L166:R166,""))</f>
        <v>7</v>
      </c>
      <c r="K165" s="39">
        <f t="shared" ref="K165:R165" si="2715">IF($B157=$B163,K166+K159,K166)</f>
        <v>0</v>
      </c>
      <c r="L165" s="40">
        <f t="shared" si="2715"/>
        <v>0</v>
      </c>
      <c r="M165" s="40">
        <f t="shared" si="2715"/>
        <v>0</v>
      </c>
      <c r="N165" s="40">
        <f t="shared" si="2715"/>
        <v>0</v>
      </c>
      <c r="O165" s="40">
        <f t="shared" si="2715"/>
        <v>0</v>
      </c>
      <c r="P165" s="41">
        <f t="shared" si="2715"/>
        <v>0</v>
      </c>
      <c r="Q165" s="42">
        <f t="shared" si="2715"/>
        <v>0</v>
      </c>
      <c r="R165" s="43">
        <f t="shared" si="2715"/>
        <v>0</v>
      </c>
      <c r="S165" s="195">
        <f t="shared" ref="S165" si="2716">IF($B163=$B157,COUNTIF(U165:AA165,0),COUNTIF(U166:AA166,0)+COUNTIF(U166:AA166,""))</f>
        <v>7</v>
      </c>
      <c r="T165" s="39">
        <f t="shared" ref="T165:AA165" si="2717">IF($B157=$B163,T166+T159,T166)</f>
        <v>0</v>
      </c>
      <c r="U165" s="40">
        <f t="shared" si="2717"/>
        <v>0</v>
      </c>
      <c r="V165" s="40">
        <f t="shared" si="2717"/>
        <v>0</v>
      </c>
      <c r="W165" s="40">
        <f t="shared" si="2717"/>
        <v>0</v>
      </c>
      <c r="X165" s="40">
        <f t="shared" si="2717"/>
        <v>0</v>
      </c>
      <c r="Y165" s="41">
        <f t="shared" si="2717"/>
        <v>0</v>
      </c>
      <c r="Z165" s="42">
        <f t="shared" si="2717"/>
        <v>0</v>
      </c>
      <c r="AA165" s="43">
        <f t="shared" si="2717"/>
        <v>0</v>
      </c>
      <c r="AB165" s="195">
        <f t="shared" ref="AB165" si="2718">IF($B163=$B157,COUNTIF(AD165:AJ165,0),COUNTIF(AD166:AJ166,0)+COUNTIF(AD166:AJ166,""))</f>
        <v>7</v>
      </c>
      <c r="AC165" s="39">
        <f t="shared" ref="AC165:AJ165" si="2719">IF($B157=$B163,AC166+AC159,AC166)</f>
        <v>0</v>
      </c>
      <c r="AD165" s="40">
        <f t="shared" si="2719"/>
        <v>0</v>
      </c>
      <c r="AE165" s="40">
        <f t="shared" si="2719"/>
        <v>0</v>
      </c>
      <c r="AF165" s="40">
        <f t="shared" si="2719"/>
        <v>0</v>
      </c>
      <c r="AG165" s="40">
        <f t="shared" si="2719"/>
        <v>0</v>
      </c>
      <c r="AH165" s="41">
        <f t="shared" si="2719"/>
        <v>0</v>
      </c>
      <c r="AI165" s="42">
        <f t="shared" si="2719"/>
        <v>0</v>
      </c>
      <c r="AJ165" s="43">
        <f t="shared" si="2719"/>
        <v>0</v>
      </c>
      <c r="AK165" s="195">
        <f t="shared" ref="AK165" si="2720">IF($B163=$B157,COUNTIF(AM165:AS165,0),COUNTIF(AM166:AS166,0)+COUNTIF(AM166:AS166,""))</f>
        <v>7</v>
      </c>
      <c r="AL165" s="39">
        <f t="shared" ref="AL165:AS165" si="2721">IF($B157=$B163,AL166+AL159,AL166)</f>
        <v>0</v>
      </c>
      <c r="AM165" s="40">
        <f t="shared" si="2721"/>
        <v>0</v>
      </c>
      <c r="AN165" s="40">
        <f t="shared" si="2721"/>
        <v>0</v>
      </c>
      <c r="AO165" s="40">
        <f t="shared" si="2721"/>
        <v>0</v>
      </c>
      <c r="AP165" s="40">
        <f t="shared" si="2721"/>
        <v>0</v>
      </c>
      <c r="AQ165" s="41">
        <f t="shared" si="2721"/>
        <v>0</v>
      </c>
      <c r="AR165" s="42">
        <f t="shared" si="2721"/>
        <v>0</v>
      </c>
      <c r="AS165" s="43">
        <f t="shared" si="2721"/>
        <v>0</v>
      </c>
      <c r="AT165" s="195">
        <f t="shared" ref="AT165" si="2722">IF($B163=$B157,COUNTIF(AV165:BB165,0),COUNTIF(AV166:BB166,0)+COUNTIF(AV166:BB166,""))</f>
        <v>7</v>
      </c>
      <c r="AU165" s="39">
        <f t="shared" ref="AU165:BB165" si="2723">IF($B157=$B163,AU166+AU159,AU166)</f>
        <v>0</v>
      </c>
      <c r="AV165" s="40">
        <f t="shared" si="2723"/>
        <v>0</v>
      </c>
      <c r="AW165" s="40">
        <f t="shared" si="2723"/>
        <v>0</v>
      </c>
      <c r="AX165" s="40">
        <f t="shared" si="2723"/>
        <v>0</v>
      </c>
      <c r="AY165" s="40">
        <f t="shared" si="2723"/>
        <v>0</v>
      </c>
      <c r="AZ165" s="41">
        <f t="shared" si="2723"/>
        <v>0</v>
      </c>
      <c r="BA165" s="42">
        <f t="shared" si="2723"/>
        <v>0</v>
      </c>
      <c r="BB165" s="43">
        <f t="shared" si="2723"/>
        <v>0</v>
      </c>
    </row>
    <row r="166" spans="1:54" ht="15.75" customHeight="1" x14ac:dyDescent="0.2">
      <c r="A166" s="1">
        <f t="shared" ref="A166" si="2724">A163</f>
        <v>0</v>
      </c>
      <c r="B166" s="313">
        <f t="shared" ref="B166" si="2725">B160+1</f>
        <v>25</v>
      </c>
      <c r="C166" s="314"/>
      <c r="D166" s="314"/>
      <c r="E166" s="314"/>
      <c r="F166" s="31"/>
      <c r="G166" s="183"/>
      <c r="H166" s="122">
        <f t="shared" ref="H166" si="2726">5-COUNTIF(AU163,0)-COUNTIF(AL163,0)-COUNTIF(AC163,0)-COUNTIF(T163,0)-COUNTIF(K163,0)</f>
        <v>0</v>
      </c>
      <c r="I166" s="165">
        <f t="shared" si="2683"/>
        <v>0</v>
      </c>
      <c r="J166" s="187">
        <f t="shared" ref="J166" si="2727">IF($B163=$B157,J160+IF($F163&lt;&gt;$G163,(K163+$G165-$G164)/$F163,K163/$F163),IF($F163&lt;&gt;G163,(K163+$G165-$G164)/$F163,K163/$F163))</f>
        <v>0</v>
      </c>
      <c r="K166" s="7">
        <f t="shared" ref="K166:K167" si="2728">SUM(L166:R166)</f>
        <v>0</v>
      </c>
      <c r="L166" s="26">
        <f t="shared" ref="L166:R166" si="2729">L163</f>
        <v>0</v>
      </c>
      <c r="M166" s="26">
        <f t="shared" si="2729"/>
        <v>0</v>
      </c>
      <c r="N166" s="26">
        <f t="shared" si="2729"/>
        <v>0</v>
      </c>
      <c r="O166" s="26">
        <f t="shared" si="2729"/>
        <v>0</v>
      </c>
      <c r="P166" s="26">
        <f t="shared" si="2729"/>
        <v>0</v>
      </c>
      <c r="Q166" s="29">
        <f t="shared" si="2729"/>
        <v>0</v>
      </c>
      <c r="R166" s="23">
        <f t="shared" si="2729"/>
        <v>0</v>
      </c>
      <c r="S166" s="187">
        <f t="shared" ref="S166" si="2730">IF($B163=$B157,S160+IF($F163&lt;&gt;$G163,(T163+$G165-$G164)/$F163,T163/$F163),IF($F163&lt;&gt;P163,(T163+$G165-$G164)/$F163,T163/$F163))</f>
        <v>0</v>
      </c>
      <c r="T166" s="7">
        <f t="shared" ref="T166:T167" si="2731">SUM(U166:AA166)</f>
        <v>0</v>
      </c>
      <c r="U166" s="26">
        <f t="shared" ref="U166:AA166" si="2732">U163</f>
        <v>0</v>
      </c>
      <c r="V166" s="26">
        <f t="shared" si="2732"/>
        <v>0</v>
      </c>
      <c r="W166" s="26">
        <f t="shared" si="2732"/>
        <v>0</v>
      </c>
      <c r="X166" s="26">
        <f t="shared" si="2732"/>
        <v>0</v>
      </c>
      <c r="Y166" s="113">
        <f t="shared" si="2732"/>
        <v>0</v>
      </c>
      <c r="Z166" s="29">
        <f t="shared" si="2732"/>
        <v>0</v>
      </c>
      <c r="AA166" s="23">
        <f t="shared" si="2732"/>
        <v>0</v>
      </c>
      <c r="AB166" s="187">
        <f t="shared" ref="AB166" si="2733">IF($B163=$B157,AB160+IF($F163&lt;&gt;$G163,(AC163+$G165-$G164)/$F163,AC163/$F163),IF($F163&lt;&gt;Y163,(AC163+$G165-$G164)/$F163,AC163/$F163))</f>
        <v>0</v>
      </c>
      <c r="AC166" s="7">
        <f t="shared" ref="AC166:AC167" si="2734">SUM(AD166:AJ166)</f>
        <v>0</v>
      </c>
      <c r="AD166" s="26">
        <f t="shared" ref="AD166:AJ166" si="2735">AD163</f>
        <v>0</v>
      </c>
      <c r="AE166" s="26">
        <f t="shared" si="2735"/>
        <v>0</v>
      </c>
      <c r="AF166" s="26">
        <f t="shared" si="2735"/>
        <v>0</v>
      </c>
      <c r="AG166" s="26">
        <f t="shared" si="2735"/>
        <v>0</v>
      </c>
      <c r="AH166" s="113">
        <f t="shared" si="2735"/>
        <v>0</v>
      </c>
      <c r="AI166" s="29">
        <f t="shared" si="2735"/>
        <v>0</v>
      </c>
      <c r="AJ166" s="23">
        <f t="shared" si="2735"/>
        <v>0</v>
      </c>
      <c r="AK166" s="187">
        <f t="shared" ref="AK166" si="2736">IF($B163=$B157,AK160+IF($F163&lt;&gt;$G163,(AL163+$G165-$G164)/$F163,AL163/$F163),IF($F163&lt;&gt;AH163,(AL163+$G165-$G164)/$F163,AL163/$F163))</f>
        <v>0</v>
      </c>
      <c r="AL166" s="7">
        <f t="shared" ref="AL166:AL167" si="2737">SUM(AM166:AS166)</f>
        <v>0</v>
      </c>
      <c r="AM166" s="26">
        <f t="shared" ref="AM166:AS166" si="2738">AM163</f>
        <v>0</v>
      </c>
      <c r="AN166" s="26">
        <f t="shared" si="2738"/>
        <v>0</v>
      </c>
      <c r="AO166" s="26">
        <f t="shared" si="2738"/>
        <v>0</v>
      </c>
      <c r="AP166" s="26">
        <f t="shared" si="2738"/>
        <v>0</v>
      </c>
      <c r="AQ166" s="113">
        <f t="shared" si="2738"/>
        <v>0</v>
      </c>
      <c r="AR166" s="29">
        <f t="shared" si="2738"/>
        <v>0</v>
      </c>
      <c r="AS166" s="23">
        <f t="shared" si="2738"/>
        <v>0</v>
      </c>
      <c r="AT166" s="187">
        <f t="shared" ref="AT166" si="2739">IF($B163=$B157,AT160+IF($F163&lt;&gt;$G163,(AU163+$G165-$G164)/$F163,AU163/$F163),IF($F163&lt;&gt;AQ163,(AU163+$G165-$G164)/$F163,AU163/$F163))</f>
        <v>0</v>
      </c>
      <c r="AU166" s="7">
        <f t="shared" ref="AU166:AU167" si="2740">SUM(AV166:BB166)</f>
        <v>0</v>
      </c>
      <c r="AV166" s="6">
        <f t="shared" ref="AV166" si="2741">IF(SUM($AM$9:$AS$9)=SUM($AV$9:$BB$9),AV163,IF(AND(SUM($AV$9:$BB$9)&gt;42,SUM($AV$9:$BB$9)&lt;49),AV163,0))</f>
        <v>0</v>
      </c>
      <c r="AW166" s="6">
        <f t="shared" ref="AW166:BB166" si="2742">IF(SUM($AM$9:$AS$9)=SUM($AV$9:$BB$9),AW163,IF(AND(SUM($AV$9:$BB$9)&gt;42,SUM($AV$9:$BB$9)&lt;49),AW163,0))</f>
        <v>0</v>
      </c>
      <c r="AX166" s="6">
        <f t="shared" si="2742"/>
        <v>0</v>
      </c>
      <c r="AY166" s="6">
        <f t="shared" si="2742"/>
        <v>0</v>
      </c>
      <c r="AZ166" s="26">
        <f t="shared" si="2742"/>
        <v>0</v>
      </c>
      <c r="BA166" s="29">
        <f t="shared" si="2742"/>
        <v>0</v>
      </c>
      <c r="BB166" s="23">
        <f t="shared" si="2742"/>
        <v>0</v>
      </c>
    </row>
    <row r="167" spans="1:54" ht="15.75" customHeight="1" x14ac:dyDescent="0.2">
      <c r="A167" s="1">
        <f t="shared" ref="A167:A168" si="2743">A166</f>
        <v>0</v>
      </c>
      <c r="B167" s="313"/>
      <c r="C167" s="314"/>
      <c r="D167" s="314"/>
      <c r="E167" s="314"/>
      <c r="F167" s="31"/>
      <c r="G167" s="183"/>
      <c r="H167" s="123">
        <f t="shared" ref="H167" si="2744">IF($B163=$B157,H161+F167,$F167)</f>
        <v>0</v>
      </c>
      <c r="I167" s="165">
        <f t="shared" si="2683"/>
        <v>0</v>
      </c>
      <c r="J167" s="141">
        <f t="shared" ref="J167" si="2745">IF($H166=0,0,IF($B157=$B163,IF($H168&gt;0,$H168+J161,K163+J161),IF($H168&gt;0,$H168,K163)))</f>
        <v>0</v>
      </c>
      <c r="K167" s="7">
        <f t="shared" si="2728"/>
        <v>0</v>
      </c>
      <c r="L167" s="6"/>
      <c r="M167" s="6"/>
      <c r="N167" s="6"/>
      <c r="O167" s="6"/>
      <c r="P167" s="26"/>
      <c r="Q167" s="29"/>
      <c r="R167" s="23"/>
      <c r="S167" s="141">
        <f t="shared" ref="S167" si="2746">IF($H166=0,0,IF($B157=$B163,IF($H168&gt;0,$H168+S161,T163+S161),IF($H168&gt;0,$H168,T163)))</f>
        <v>0</v>
      </c>
      <c r="T167" s="7">
        <f t="shared" si="2731"/>
        <v>0</v>
      </c>
      <c r="U167" s="6"/>
      <c r="V167" s="6"/>
      <c r="W167" s="6"/>
      <c r="X167" s="6"/>
      <c r="Y167" s="26"/>
      <c r="Z167" s="29"/>
      <c r="AA167" s="23"/>
      <c r="AB167" s="141">
        <f t="shared" ref="AB167" si="2747">IF($H166=0,0,IF($B157=$B163,IF($H168&gt;0,$H168+AB161,AC163+AB161),IF($H168&gt;0,$H168,AC163)))</f>
        <v>0</v>
      </c>
      <c r="AC167" s="7">
        <f t="shared" si="2734"/>
        <v>0</v>
      </c>
      <c r="AD167" s="6"/>
      <c r="AE167" s="6"/>
      <c r="AF167" s="6"/>
      <c r="AG167" s="6"/>
      <c r="AH167" s="26"/>
      <c r="AI167" s="29"/>
      <c r="AJ167" s="23"/>
      <c r="AK167" s="141">
        <f t="shared" ref="AK167" si="2748">IF($H166=0,0,IF($B157=$B163,IF($H168&gt;0,$H168+AK161,AL163+AK161),IF($H168&gt;0,$H168,AL163)))</f>
        <v>0</v>
      </c>
      <c r="AL167" s="7">
        <f t="shared" si="2737"/>
        <v>0</v>
      </c>
      <c r="AM167" s="6"/>
      <c r="AN167" s="6"/>
      <c r="AO167" s="6"/>
      <c r="AP167" s="6"/>
      <c r="AQ167" s="26"/>
      <c r="AR167" s="29"/>
      <c r="AS167" s="23"/>
      <c r="AT167" s="141">
        <f t="shared" ref="AT167" si="2749">IF($H166=0,0,IF($B157=$B163,IF($H168&gt;0,$H168+AT161,AU163+AT161),IF($H168&gt;0,$H168,AU163)))</f>
        <v>0</v>
      </c>
      <c r="AU167" s="7">
        <f t="shared" si="2740"/>
        <v>0</v>
      </c>
      <c r="AV167" s="6"/>
      <c r="AW167" s="6"/>
      <c r="AX167" s="6"/>
      <c r="AY167" s="6"/>
      <c r="AZ167" s="26"/>
      <c r="BA167" s="29"/>
      <c r="BB167" s="23"/>
    </row>
    <row r="168" spans="1:54" ht="18.75" customHeight="1" thickBot="1" x14ac:dyDescent="0.25">
      <c r="A168" s="1">
        <f t="shared" si="2743"/>
        <v>0</v>
      </c>
      <c r="B168" s="323" t="str">
        <f>IF(B163="",Wydruk!$AE$6,IF(J164=0,Wydruk!$AE$7,IF(AND(G164&lt;G165,B163&lt;&gt;$B169),Wydruk!$AE$13,IF(AND($B163=$B157,$B163&lt;&gt;$B169),IF(OR(OR(J168&lt;4,J168&gt;5),OR(S168&lt;4,S168&gt;5),OR(AB168&lt;4,AB168&gt;5),OR(AK168&lt;4,AK168&gt;5),OR(AND(AT168&lt;4,AT168&gt;0),AT168&gt;5)),Wydruk!$AE$8,Wydruk!$AE$9),IF($B163=$B169,IF($F167&lt;&gt;0,Wydruk!$AE$12,Wydruk!$AE$10),IF(OR(OR(J164&lt;4,J164&gt;5),OR(S164&lt;4,S164&gt;5),OR(AB164&lt;4,AB164&gt;5),OR(AK164&lt;4,AK164&gt;5),OR(AND(AT164&lt;4,AT164&gt;0),AT164&gt;5)),Wydruk!$AE$8,Wydruk!$AE$11))))))</f>
        <v>Uzupełnij liczby godzin tygodniowego planu</v>
      </c>
      <c r="C168" s="324"/>
      <c r="D168" s="324"/>
      <c r="E168" s="324"/>
      <c r="F168" s="173">
        <f>kwiecień!F168</f>
        <v>0</v>
      </c>
      <c r="G168" s="184">
        <f>kwiecień!G168</f>
        <v>0</v>
      </c>
      <c r="H168" s="191">
        <f t="shared" ref="H168" si="2750">IF(OR($G168=0,$F168=0,$G168="",$F168=""),0,$G168/$F168)</f>
        <v>0</v>
      </c>
      <c r="I168" s="193"/>
      <c r="J168" s="176">
        <f t="shared" ref="J168" si="2751">IF($B157=$B163,IF(L163+L158&gt;0,1,0)+IF(M163+M158&gt;0,1,0)+IF(N163+N158&gt;0,1,0)+IF(O163+O158&gt;0,1,0)+IF(P163+P158&gt;0,1,0)+IF(Q163+Q158&gt;0,1,0)+IF(R163+R158&gt;0,1,0),J164)</f>
        <v>0</v>
      </c>
      <c r="K168" s="133">
        <f t="shared" ref="K168" si="2752">IF(OR($B163=$B169,J168=0,(K164-Q168+O168)&lt;=0),0,(K164-Q168+O168)/J168)</f>
        <v>0</v>
      </c>
      <c r="L168" s="137">
        <f t="shared" ref="L168" si="2753">IF(K168*(7-J165)&lt;=0,0,K168*(7-J165))</f>
        <v>0</v>
      </c>
      <c r="M168" s="311">
        <f t="shared" ref="M168" si="2754">ROUND(IF(OR(K165-K168*(7-J165)+P168&lt;0,$B163=$B169,K168&lt;=0,K165=0),0,IF(K165-K168*(7-J165)+P168&gt;Q168-O168+P168,Q168-O168+P168,K165-K168*(7-J165)+P168)),1)</f>
        <v>0</v>
      </c>
      <c r="N168" s="312"/>
      <c r="O168" s="139">
        <f t="shared" ref="O168" si="2755">IF(OR($B163=$B169,J164=0),0,IF($B163=$B157,J163,$F163))</f>
        <v>0</v>
      </c>
      <c r="P168" s="30">
        <f t="shared" ref="P168" si="2756">IF(OR($B163=$B169,J168=0),0,$G165-$G164)</f>
        <v>0</v>
      </c>
      <c r="Q168" s="134">
        <f t="shared" ref="Q168" si="2757">IF(OR($B163=$B169,J168=0),0,J167)</f>
        <v>0</v>
      </c>
      <c r="R168" s="138">
        <f t="shared" ref="R168" si="2758">IF($B163=$B169,0,K165)</f>
        <v>0</v>
      </c>
      <c r="S168" s="176">
        <f t="shared" ref="S168" si="2759">IF($B157=$B163,IF(U163+U158&gt;0,1,0)+IF(V163+V158&gt;0,1,0)+IF(W163+W158&gt;0,1,0)+IF(X163+X158&gt;0,1,0)+IF(Y163+Y158&gt;0,1,0)+IF(Z163+Z158&gt;0,1,0)+IF(AA163+AA158&gt;0,1,0),S164)</f>
        <v>0</v>
      </c>
      <c r="T168" s="133">
        <f t="shared" ref="T168" si="2760">IF(OR($B163=$B169,S168=0,(T164-Z168+X168)&lt;=0),0,(T164-Z168+X168)/S168)</f>
        <v>0</v>
      </c>
      <c r="U168" s="137">
        <f t="shared" ref="U168" si="2761">IF(T168*(7-S165)&lt;=0,0,T168*(7-S165))</f>
        <v>0</v>
      </c>
      <c r="V168" s="311">
        <f t="shared" ref="V168" si="2762">ROUND(IF(OR(T165-T168*(7-S165)+Y168&lt;0,$B163=$B169,T168&lt;=0,T165=0),0,IF(T165-T168*(7-S165)+Y168&gt;Z168-X168+Y168,Z168-X168+Y168,T165-T168*(7-S165)+Y168)),1)</f>
        <v>0</v>
      </c>
      <c r="W168" s="312"/>
      <c r="X168" s="139">
        <f t="shared" ref="X168" si="2763">IF(OR($B163=$B169,S164=0),0,IF($B163=$B157,S163,$F163))</f>
        <v>0</v>
      </c>
      <c r="Y168" s="30">
        <f t="shared" ref="Y168" si="2764">IF(OR($B163=$B169,S168=0),0,$G165-$G164)</f>
        <v>0</v>
      </c>
      <c r="Z168" s="134">
        <f t="shared" ref="Z168" si="2765">IF(OR($B163=$B169,S168=0),0,S167)</f>
        <v>0</v>
      </c>
      <c r="AA168" s="138">
        <f t="shared" ref="AA168" si="2766">IF($B163=$B169,0,T165)</f>
        <v>0</v>
      </c>
      <c r="AB168" s="176">
        <f t="shared" ref="AB168" si="2767">IF($B157=$B163,IF(AD163+AD158&gt;0,1,0)+IF(AE163+AE158&gt;0,1,0)+IF(AF163+AF158&gt;0,1,0)+IF(AG163+AG158&gt;0,1,0)+IF(AH163+AH158&gt;0,1,0)+IF(AI163+AI158&gt;0,1,0)+IF(AJ163+AJ158&gt;0,1,0),AB164)</f>
        <v>0</v>
      </c>
      <c r="AC168" s="133">
        <f t="shared" ref="AC168" si="2768">IF(OR($B163=$B169,AB168=0,(AC164-AI168+AG168)&lt;=0),0,(AC164-AI168+AG168)/AB168)</f>
        <v>0</v>
      </c>
      <c r="AD168" s="137">
        <f t="shared" ref="AD168" si="2769">IF(AC168*(7-AB165)&lt;=0,0,AC168*(7-AB165))</f>
        <v>0</v>
      </c>
      <c r="AE168" s="311">
        <f t="shared" ref="AE168" si="2770">ROUND(IF(OR(AC165-AC168*(7-AB165)+AH168&lt;0,$B163=$B169,AC168&lt;=0,AC165=0),0,IF(AC165-AC168*(7-AB165)+AH168&gt;AI168-AG168+AH168,AI168-AG168+AH168,AC165-AC168*(7-AB165)+AH168)),1)</f>
        <v>0</v>
      </c>
      <c r="AF168" s="312"/>
      <c r="AG168" s="139">
        <f t="shared" ref="AG168" si="2771">IF(OR($B163=$B169,AB164=0),0,IF($B163=$B157,AB163,$F163))</f>
        <v>0</v>
      </c>
      <c r="AH168" s="30">
        <f t="shared" ref="AH168" si="2772">IF(OR($B163=$B169,AB168=0),0,$G165-$G164)</f>
        <v>0</v>
      </c>
      <c r="AI168" s="134">
        <f t="shared" ref="AI168" si="2773">IF(OR($B163=$B169,AB168=0),0,AB167)</f>
        <v>0</v>
      </c>
      <c r="AJ168" s="138">
        <f t="shared" ref="AJ168" si="2774">IF($B163=$B169,0,AC165)</f>
        <v>0</v>
      </c>
      <c r="AK168" s="176">
        <f t="shared" ref="AK168" si="2775">IF($B157=$B163,IF(AM163+AM158&gt;0,1,0)+IF(AN163+AN158&gt;0,1,0)+IF(AO163+AO158&gt;0,1,0)+IF(AP163+AP158&gt;0,1,0)+IF(AQ163+AQ158&gt;0,1,0)+IF(AR163+AR158&gt;0,1,0)+IF(AS163+AS158&gt;0,1,0),AK164)</f>
        <v>0</v>
      </c>
      <c r="AL168" s="133">
        <f t="shared" ref="AL168" si="2776">IF(OR($B163=$B169,AK168=0,(AL164-AR168+AP168)&lt;=0),0,(AL164-AR168+AP168)/AK168)</f>
        <v>0</v>
      </c>
      <c r="AM168" s="137">
        <f t="shared" ref="AM168" si="2777">IF(AL168*(7-AK165)&lt;=0,0,AL168*(7-AK165))</f>
        <v>0</v>
      </c>
      <c r="AN168" s="311">
        <f t="shared" ref="AN168" si="2778">ROUND(IF(OR(AL165-AL168*(7-AK165)+AQ168&lt;0,$B163=$B169,AL168&lt;=0,AL165=0),0,IF(AL165-AL168*(7-AK165)+AQ168&gt;AR168-AP168+AQ168,AR168-AP168+AQ168,AL165-AL168*(7-AK165)+AQ168)),1)</f>
        <v>0</v>
      </c>
      <c r="AO168" s="312"/>
      <c r="AP168" s="139">
        <f t="shared" ref="AP168" si="2779">IF(OR($B163=$B169,AK164=0),0,IF($B163=$B157,AK163,$F163))</f>
        <v>0</v>
      </c>
      <c r="AQ168" s="30">
        <f t="shared" ref="AQ168" si="2780">IF(OR($B163=$B169,AK168=0),0,$G165-$G164)</f>
        <v>0</v>
      </c>
      <c r="AR168" s="134">
        <f t="shared" ref="AR168" si="2781">IF(OR($B163=$B169,AK168=0),0,AK167)</f>
        <v>0</v>
      </c>
      <c r="AS168" s="138">
        <f t="shared" ref="AS168" si="2782">IF($B163=$B169,0,AL165)</f>
        <v>0</v>
      </c>
      <c r="AT168" s="176">
        <f t="shared" ref="AT168" si="2783">IF($B157=$B163,IF(AV163+AV158&gt;0,1,0)+IF(AW163+AW158&gt;0,1,0)+IF(AX163+AX158&gt;0,1,0)+IF(AY163+AY158&gt;0,1,0)+IF(AZ163+AZ158&gt;0,1,0)+IF(BA163+BA158&gt;0,1,0)+IF(BB163+BB158&gt;0,1,0),AT164)</f>
        <v>0</v>
      </c>
      <c r="AU168" s="133">
        <f t="shared" ref="AU168" si="2784">IF(OR($B163=$B169,AT168=0,(AU164-BA168+AY168)&lt;=0),0,(AU164-BA168+AY168)/AT168)</f>
        <v>0</v>
      </c>
      <c r="AV168" s="137">
        <f t="shared" ref="AV168" si="2785">IF(AU168*(7-AT165)&lt;=0,0,AU168*(7-AT165))</f>
        <v>0</v>
      </c>
      <c r="AW168" s="311">
        <f t="shared" ref="AW168" si="2786">ROUND(IF(OR(AU165-AU168*(7-AT165)+AZ168&lt;0,$B163=$B169,AU168&lt;=0,AU165=0),0,IF(AU165-AU168*(7-AT165)+AZ168&gt;BA168-AY168+AZ168,BA168-AY168+AZ168,AU165-AU168*(7-AT165)+AZ168)),1)</f>
        <v>0</v>
      </c>
      <c r="AX168" s="312"/>
      <c r="AY168" s="139">
        <f t="shared" ref="AY168" si="2787">IF(OR($B163=$B169,AT164=0),0,IF($B163=$B157,AT163,$F163))</f>
        <v>0</v>
      </c>
      <c r="AZ168" s="30">
        <f t="shared" ref="AZ168" si="2788">IF(OR($B163=$B169,AT168=0),0,$G165-$G164)</f>
        <v>0</v>
      </c>
      <c r="BA168" s="134">
        <f t="shared" ref="BA168" si="2789">IF(OR($B163=$B169,AT168=0),0,AT167)</f>
        <v>0</v>
      </c>
      <c r="BB168" s="138">
        <f t="shared" ref="BB168" si="2790">IF($B163=$B169,0,AU165)</f>
        <v>0</v>
      </c>
    </row>
    <row r="169" spans="1:54" ht="15.75" x14ac:dyDescent="0.2">
      <c r="A169" s="1">
        <f t="shared" ref="A169" si="2791">IF(B169="","1. Niewypełnione",B169)</f>
        <v>0</v>
      </c>
      <c r="B169" s="320">
        <f>kwiecień!B169</f>
        <v>0</v>
      </c>
      <c r="C169" s="321">
        <f>kwiecień!C169</f>
        <v>0</v>
      </c>
      <c r="D169" s="321">
        <f>kwiecień!D169</f>
        <v>0</v>
      </c>
      <c r="E169" s="321">
        <f>kwiecień!E169</f>
        <v>0</v>
      </c>
      <c r="F169" s="177">
        <f>kwiecień!F169</f>
        <v>18</v>
      </c>
      <c r="G169" s="185">
        <f>kwiecień!G169</f>
        <v>18</v>
      </c>
      <c r="H169" s="177"/>
      <c r="I169" s="192">
        <f t="shared" ref="I169:I173" si="2792">K169+T169+AC169+AL169+AU169</f>
        <v>0</v>
      </c>
      <c r="J169" s="186">
        <f t="shared" ref="J169" si="2793">IF(OR($B169=$B175,J172=0),0,ROUND((K170+P174)/J172,0))</f>
        <v>0</v>
      </c>
      <c r="K169" s="51">
        <f t="shared" ref="K169:K170" si="2794">SUM(L169:R169)</f>
        <v>0</v>
      </c>
      <c r="L169" s="52">
        <f>kwiecień!L169</f>
        <v>0</v>
      </c>
      <c r="M169" s="52">
        <f>kwiecień!M169</f>
        <v>0</v>
      </c>
      <c r="N169" s="52">
        <f>kwiecień!N169</f>
        <v>0</v>
      </c>
      <c r="O169" s="52">
        <f>kwiecień!O169</f>
        <v>0</v>
      </c>
      <c r="P169" s="53">
        <f>kwiecień!P169</f>
        <v>0</v>
      </c>
      <c r="Q169" s="54">
        <f>kwiecień!Q169</f>
        <v>0</v>
      </c>
      <c r="R169" s="55">
        <f>kwiecień!R169</f>
        <v>0</v>
      </c>
      <c r="S169" s="188">
        <f t="shared" ref="S169" si="2795">IF(OR($B169=$B175,S172=0),0,ROUND((T170+Y174)/S172,0))</f>
        <v>0</v>
      </c>
      <c r="T169" s="51">
        <f t="shared" ref="T169:T170" si="2796">SUM(U169:AA169)</f>
        <v>0</v>
      </c>
      <c r="U169" s="52">
        <f>kwiecień!U169</f>
        <v>0</v>
      </c>
      <c r="V169" s="52">
        <f>kwiecień!V169</f>
        <v>0</v>
      </c>
      <c r="W169" s="52">
        <f>kwiecień!W169</f>
        <v>0</v>
      </c>
      <c r="X169" s="52">
        <f>kwiecień!X169</f>
        <v>0</v>
      </c>
      <c r="Y169" s="53">
        <f>kwiecień!Y169</f>
        <v>0</v>
      </c>
      <c r="Z169" s="54">
        <f>kwiecień!Z169</f>
        <v>0</v>
      </c>
      <c r="AA169" s="55">
        <f>kwiecień!AA169</f>
        <v>0</v>
      </c>
      <c r="AB169" s="188">
        <f t="shared" ref="AB169" si="2797">IF(OR($B169=$B175,AB172=0),0,ROUND((AC170+AH174)/AB172,0))</f>
        <v>0</v>
      </c>
      <c r="AC169" s="51">
        <f t="shared" ref="AC169:AC170" si="2798">SUM(AD169:AJ169)</f>
        <v>0</v>
      </c>
      <c r="AD169" s="52">
        <f>kwiecień!AD169</f>
        <v>0</v>
      </c>
      <c r="AE169" s="52">
        <f>kwiecień!AE169</f>
        <v>0</v>
      </c>
      <c r="AF169" s="52">
        <f>kwiecień!AF169</f>
        <v>0</v>
      </c>
      <c r="AG169" s="52">
        <f>kwiecień!AG169</f>
        <v>0</v>
      </c>
      <c r="AH169" s="53">
        <f>kwiecień!AH169</f>
        <v>0</v>
      </c>
      <c r="AI169" s="54">
        <f>kwiecień!AI169</f>
        <v>0</v>
      </c>
      <c r="AJ169" s="55">
        <f>kwiecień!AJ169</f>
        <v>0</v>
      </c>
      <c r="AK169" s="188">
        <f t="shared" ref="AK169" si="2799">IF(OR($B169=$B175,AK172=0),0,ROUND((AL170+AQ174)/AK172,0))</f>
        <v>0</v>
      </c>
      <c r="AL169" s="51">
        <f t="shared" ref="AL169:AL170" si="2800">SUM(AM169:AS169)</f>
        <v>0</v>
      </c>
      <c r="AM169" s="52">
        <f>kwiecień!AM169</f>
        <v>0</v>
      </c>
      <c r="AN169" s="52">
        <f>kwiecień!AN169</f>
        <v>0</v>
      </c>
      <c r="AO169" s="52">
        <f>kwiecień!AO169</f>
        <v>0</v>
      </c>
      <c r="AP169" s="52">
        <f>kwiecień!AP169</f>
        <v>0</v>
      </c>
      <c r="AQ169" s="53">
        <f>kwiecień!AQ169</f>
        <v>0</v>
      </c>
      <c r="AR169" s="54">
        <f>kwiecień!AR169</f>
        <v>0</v>
      </c>
      <c r="AS169" s="55">
        <f>kwiecień!AS169</f>
        <v>0</v>
      </c>
      <c r="AT169" s="188">
        <f t="shared" ref="AT169" si="2801">IF(OR($B169=$B175,AT172=0),0,ROUND((AU170+AZ174)/AT172,0))</f>
        <v>0</v>
      </c>
      <c r="AU169" s="51">
        <f t="shared" ref="AU169:AU170" si="2802">SUM(AV169:BB169)</f>
        <v>0</v>
      </c>
      <c r="AV169" s="52">
        <f t="shared" ref="AV169" si="2803">IF(SUM($AM$9:$AS$9)=SUM($AV$9:$BB$9),AM169,IF(AND(SUM($AV$9:$BB$9)&gt;42,SUM($AV$9:$BB$9)&lt;49),AM169,0))</f>
        <v>0</v>
      </c>
      <c r="AW169" s="52">
        <f t="shared" ref="AW169" si="2804">IF(SUM($AM$9:$AS$9)=SUM($AV$9:$BB$9),AN169,IF(AND(SUM($AV$9:$BB$9)&gt;42,SUM($AV$9:$BB$9)&lt;49),AN169,0))</f>
        <v>0</v>
      </c>
      <c r="AX169" s="52">
        <f t="shared" ref="AX169" si="2805">IF(SUM($AM$9:$AS$9)=SUM($AV$9:$BB$9),AO169,IF(AND(SUM($AV$9:$BB$9)&gt;42,SUM($AV$9:$BB$9)&lt;49),AO169,0))</f>
        <v>0</v>
      </c>
      <c r="AY169" s="52">
        <f t="shared" ref="AY169" si="2806">IF(SUM($AM$9:$AS$9)=SUM($AV$9:$BB$9),AP169,IF(AND(SUM($AV$9:$BB$9)&gt;42,SUM($AV$9:$BB$9)&lt;49),AP169,0))</f>
        <v>0</v>
      </c>
      <c r="AZ169" s="53">
        <f t="shared" ref="AZ169" si="2807">IF(SUM($AM$9:$AS$9)=SUM($AV$9:$BB$9),AQ169,IF(AND(SUM($AV$9:$BB$9)&gt;42,SUM($AV$9:$BB$9)&lt;49),AQ169,0))</f>
        <v>0</v>
      </c>
      <c r="BA169" s="54">
        <f t="shared" ref="BA169" si="2808">IF(SUM($AM$9:$AS$9)=SUM($AV$9:$BB$9),AR169,IF(AND(SUM($AV$9:$BB$9)&gt;42,SUM($AV$9:$BB$9)&lt;49),AR169,0))</f>
        <v>0</v>
      </c>
      <c r="BB169" s="55">
        <f t="shared" ref="BB169" si="2809">IF(SUM($AM$9:$AS$9)=SUM($AV$9:$BB$9),AS169,IF(AND(SUM($AV$9:$BB$9)&gt;42,SUM($AV$9:$BB$9)&lt;49),AS169,0))</f>
        <v>0</v>
      </c>
    </row>
    <row r="170" spans="1:54" ht="12.75" hidden="1" customHeight="1" x14ac:dyDescent="0.2">
      <c r="B170" s="93"/>
      <c r="C170" s="94"/>
      <c r="D170" s="95"/>
      <c r="E170" s="115"/>
      <c r="F170" s="140" t="b">
        <f t="shared" ref="F170" si="2810">IF($B163=$B169,OR(F164,G169&lt;F169),G169&lt;F169)</f>
        <v>0</v>
      </c>
      <c r="G170" s="189">
        <f t="shared" ref="G170" si="2811">IF(AND($B163=$B169,$B163&lt;&gt;"",$B163&lt;&gt;0),G169+G164,G169)</f>
        <v>18</v>
      </c>
      <c r="H170" s="120"/>
      <c r="I170" s="165">
        <f t="shared" si="2792"/>
        <v>0</v>
      </c>
      <c r="J170" s="194">
        <f t="shared" ref="J170" si="2812">7-COUNTIF(L169:R169,0)-COUNTIF(L169:R169,"")</f>
        <v>0</v>
      </c>
      <c r="K170" s="22">
        <f t="shared" si="2794"/>
        <v>0</v>
      </c>
      <c r="L170" s="35">
        <f t="shared" ref="L170:R170" si="2813">IF($B163=$B169,L169+L164,L169)</f>
        <v>0</v>
      </c>
      <c r="M170" s="35">
        <f t="shared" si="2813"/>
        <v>0</v>
      </c>
      <c r="N170" s="35">
        <f t="shared" si="2813"/>
        <v>0</v>
      </c>
      <c r="O170" s="35">
        <f t="shared" si="2813"/>
        <v>0</v>
      </c>
      <c r="P170" s="36">
        <f t="shared" si="2813"/>
        <v>0</v>
      </c>
      <c r="Q170" s="37">
        <f t="shared" si="2813"/>
        <v>0</v>
      </c>
      <c r="R170" s="38">
        <f t="shared" si="2813"/>
        <v>0</v>
      </c>
      <c r="S170" s="194">
        <f t="shared" ref="S170" si="2814">7-COUNTIF(U169:AA169,0)-COUNTIF(U169:AA169,"")</f>
        <v>0</v>
      </c>
      <c r="T170" s="22">
        <f t="shared" si="2796"/>
        <v>0</v>
      </c>
      <c r="U170" s="35">
        <f t="shared" ref="U170:AA170" si="2815">IF($B163=$B169,U169+U164,U169)</f>
        <v>0</v>
      </c>
      <c r="V170" s="35">
        <f t="shared" si="2815"/>
        <v>0</v>
      </c>
      <c r="W170" s="35">
        <f t="shared" si="2815"/>
        <v>0</v>
      </c>
      <c r="X170" s="35">
        <f t="shared" si="2815"/>
        <v>0</v>
      </c>
      <c r="Y170" s="36">
        <f t="shared" si="2815"/>
        <v>0</v>
      </c>
      <c r="Z170" s="37">
        <f t="shared" si="2815"/>
        <v>0</v>
      </c>
      <c r="AA170" s="38">
        <f t="shared" si="2815"/>
        <v>0</v>
      </c>
      <c r="AB170" s="194">
        <f t="shared" ref="AB170" si="2816">7-COUNTIF(AD169:AJ169,0)-COUNTIF(AD169:AJ169,"")</f>
        <v>0</v>
      </c>
      <c r="AC170" s="22">
        <f t="shared" si="2798"/>
        <v>0</v>
      </c>
      <c r="AD170" s="35">
        <f t="shared" ref="AD170:AJ170" si="2817">IF($B163=$B169,AD169+AD164,AD169)</f>
        <v>0</v>
      </c>
      <c r="AE170" s="35">
        <f t="shared" si="2817"/>
        <v>0</v>
      </c>
      <c r="AF170" s="35">
        <f t="shared" si="2817"/>
        <v>0</v>
      </c>
      <c r="AG170" s="35">
        <f t="shared" si="2817"/>
        <v>0</v>
      </c>
      <c r="AH170" s="36">
        <f t="shared" si="2817"/>
        <v>0</v>
      </c>
      <c r="AI170" s="37">
        <f t="shared" si="2817"/>
        <v>0</v>
      </c>
      <c r="AJ170" s="38">
        <f t="shared" si="2817"/>
        <v>0</v>
      </c>
      <c r="AK170" s="194">
        <f t="shared" ref="AK170" si="2818">7-COUNTIF(AM169:AS169,0)-COUNTIF(AM169:AS169,"")</f>
        <v>0</v>
      </c>
      <c r="AL170" s="22">
        <f t="shared" si="2800"/>
        <v>0</v>
      </c>
      <c r="AM170" s="35">
        <f t="shared" ref="AM170:AS170" si="2819">IF($B163=$B169,AM169+AM164,AM169)</f>
        <v>0</v>
      </c>
      <c r="AN170" s="35">
        <f t="shared" si="2819"/>
        <v>0</v>
      </c>
      <c r="AO170" s="35">
        <f t="shared" si="2819"/>
        <v>0</v>
      </c>
      <c r="AP170" s="35">
        <f t="shared" si="2819"/>
        <v>0</v>
      </c>
      <c r="AQ170" s="36">
        <f t="shared" si="2819"/>
        <v>0</v>
      </c>
      <c r="AR170" s="37">
        <f t="shared" si="2819"/>
        <v>0</v>
      </c>
      <c r="AS170" s="38">
        <f t="shared" si="2819"/>
        <v>0</v>
      </c>
      <c r="AT170" s="194">
        <f t="shared" ref="AT170" si="2820">7-COUNTIF(AV169:BB169,0)-COUNTIF(AV169:BB169,"")</f>
        <v>0</v>
      </c>
      <c r="AU170" s="22">
        <f t="shared" si="2802"/>
        <v>0</v>
      </c>
      <c r="AV170" s="35">
        <f t="shared" ref="AV170:BB170" si="2821">IF($B163=$B169,AV169+AV164,AV169)</f>
        <v>0</v>
      </c>
      <c r="AW170" s="35">
        <f t="shared" si="2821"/>
        <v>0</v>
      </c>
      <c r="AX170" s="35">
        <f t="shared" si="2821"/>
        <v>0</v>
      </c>
      <c r="AY170" s="35">
        <f t="shared" si="2821"/>
        <v>0</v>
      </c>
      <c r="AZ170" s="36">
        <f t="shared" si="2821"/>
        <v>0</v>
      </c>
      <c r="BA170" s="37">
        <f t="shared" si="2821"/>
        <v>0</v>
      </c>
      <c r="BB170" s="38">
        <f t="shared" si="2821"/>
        <v>0</v>
      </c>
    </row>
    <row r="171" spans="1:54" ht="15" hidden="1" customHeight="1" x14ac:dyDescent="0.2">
      <c r="B171" s="116"/>
      <c r="C171" s="117"/>
      <c r="D171" s="118"/>
      <c r="E171" s="119"/>
      <c r="F171" s="92"/>
      <c r="G171" s="190">
        <f t="shared" ref="G171" si="2822">IF(AND($B163=$B169,$B163&lt;&gt;"",$B163&lt;&gt;0),F169+G165,F169)</f>
        <v>18</v>
      </c>
      <c r="H171" s="121"/>
      <c r="I171" s="165">
        <f t="shared" si="2792"/>
        <v>0</v>
      </c>
      <c r="J171" s="195">
        <f t="shared" ref="J171" si="2823">IF($B169=$B163,COUNTIF(L171:R171,0),COUNTIF(L172:R172,0)+COUNTIF(L172:R172,""))</f>
        <v>7</v>
      </c>
      <c r="K171" s="39">
        <f t="shared" ref="K171:R171" si="2824">IF($B163=$B169,K172+K165,K172)</f>
        <v>0</v>
      </c>
      <c r="L171" s="40">
        <f t="shared" si="2824"/>
        <v>0</v>
      </c>
      <c r="M171" s="40">
        <f t="shared" si="2824"/>
        <v>0</v>
      </c>
      <c r="N171" s="40">
        <f t="shared" si="2824"/>
        <v>0</v>
      </c>
      <c r="O171" s="40">
        <f t="shared" si="2824"/>
        <v>0</v>
      </c>
      <c r="P171" s="41">
        <f t="shared" si="2824"/>
        <v>0</v>
      </c>
      <c r="Q171" s="42">
        <f t="shared" si="2824"/>
        <v>0</v>
      </c>
      <c r="R171" s="43">
        <f t="shared" si="2824"/>
        <v>0</v>
      </c>
      <c r="S171" s="195">
        <f t="shared" ref="S171" si="2825">IF($B169=$B163,COUNTIF(U171:AA171,0),COUNTIF(U172:AA172,0)+COUNTIF(U172:AA172,""))</f>
        <v>7</v>
      </c>
      <c r="T171" s="39">
        <f t="shared" ref="T171:AA171" si="2826">IF($B163=$B169,T172+T165,T172)</f>
        <v>0</v>
      </c>
      <c r="U171" s="40">
        <f t="shared" si="2826"/>
        <v>0</v>
      </c>
      <c r="V171" s="40">
        <f t="shared" si="2826"/>
        <v>0</v>
      </c>
      <c r="W171" s="40">
        <f t="shared" si="2826"/>
        <v>0</v>
      </c>
      <c r="X171" s="40">
        <f t="shared" si="2826"/>
        <v>0</v>
      </c>
      <c r="Y171" s="41">
        <f t="shared" si="2826"/>
        <v>0</v>
      </c>
      <c r="Z171" s="42">
        <f t="shared" si="2826"/>
        <v>0</v>
      </c>
      <c r="AA171" s="43">
        <f t="shared" si="2826"/>
        <v>0</v>
      </c>
      <c r="AB171" s="195">
        <f t="shared" ref="AB171" si="2827">IF($B169=$B163,COUNTIF(AD171:AJ171,0),COUNTIF(AD172:AJ172,0)+COUNTIF(AD172:AJ172,""))</f>
        <v>7</v>
      </c>
      <c r="AC171" s="39">
        <f t="shared" ref="AC171:AJ171" si="2828">IF($B163=$B169,AC172+AC165,AC172)</f>
        <v>0</v>
      </c>
      <c r="AD171" s="40">
        <f t="shared" si="2828"/>
        <v>0</v>
      </c>
      <c r="AE171" s="40">
        <f t="shared" si="2828"/>
        <v>0</v>
      </c>
      <c r="AF171" s="40">
        <f t="shared" si="2828"/>
        <v>0</v>
      </c>
      <c r="AG171" s="40">
        <f t="shared" si="2828"/>
        <v>0</v>
      </c>
      <c r="AH171" s="41">
        <f t="shared" si="2828"/>
        <v>0</v>
      </c>
      <c r="AI171" s="42">
        <f t="shared" si="2828"/>
        <v>0</v>
      </c>
      <c r="AJ171" s="43">
        <f t="shared" si="2828"/>
        <v>0</v>
      </c>
      <c r="AK171" s="195">
        <f t="shared" ref="AK171" si="2829">IF($B169=$B163,COUNTIF(AM171:AS171,0),COUNTIF(AM172:AS172,0)+COUNTIF(AM172:AS172,""))</f>
        <v>7</v>
      </c>
      <c r="AL171" s="39">
        <f t="shared" ref="AL171:AS171" si="2830">IF($B163=$B169,AL172+AL165,AL172)</f>
        <v>0</v>
      </c>
      <c r="AM171" s="40">
        <f t="shared" si="2830"/>
        <v>0</v>
      </c>
      <c r="AN171" s="40">
        <f t="shared" si="2830"/>
        <v>0</v>
      </c>
      <c r="AO171" s="40">
        <f t="shared" si="2830"/>
        <v>0</v>
      </c>
      <c r="AP171" s="40">
        <f t="shared" si="2830"/>
        <v>0</v>
      </c>
      <c r="AQ171" s="41">
        <f t="shared" si="2830"/>
        <v>0</v>
      </c>
      <c r="AR171" s="42">
        <f t="shared" si="2830"/>
        <v>0</v>
      </c>
      <c r="AS171" s="43">
        <f t="shared" si="2830"/>
        <v>0</v>
      </c>
      <c r="AT171" s="195">
        <f t="shared" ref="AT171" si="2831">IF($B169=$B163,COUNTIF(AV171:BB171,0),COUNTIF(AV172:BB172,0)+COUNTIF(AV172:BB172,""))</f>
        <v>7</v>
      </c>
      <c r="AU171" s="39">
        <f t="shared" ref="AU171:BB171" si="2832">IF($B163=$B169,AU172+AU165,AU172)</f>
        <v>0</v>
      </c>
      <c r="AV171" s="40">
        <f t="shared" si="2832"/>
        <v>0</v>
      </c>
      <c r="AW171" s="40">
        <f t="shared" si="2832"/>
        <v>0</v>
      </c>
      <c r="AX171" s="40">
        <f t="shared" si="2832"/>
        <v>0</v>
      </c>
      <c r="AY171" s="40">
        <f t="shared" si="2832"/>
        <v>0</v>
      </c>
      <c r="AZ171" s="41">
        <f t="shared" si="2832"/>
        <v>0</v>
      </c>
      <c r="BA171" s="42">
        <f t="shared" si="2832"/>
        <v>0</v>
      </c>
      <c r="BB171" s="43">
        <f t="shared" si="2832"/>
        <v>0</v>
      </c>
    </row>
    <row r="172" spans="1:54" ht="15.75" customHeight="1" x14ac:dyDescent="0.2">
      <c r="A172" s="1">
        <f t="shared" ref="A172" si="2833">A169</f>
        <v>0</v>
      </c>
      <c r="B172" s="313">
        <f t="shared" ref="B172" si="2834">B166+1</f>
        <v>26</v>
      </c>
      <c r="C172" s="314"/>
      <c r="D172" s="314"/>
      <c r="E172" s="314"/>
      <c r="F172" s="31"/>
      <c r="G172" s="183"/>
      <c r="H172" s="122">
        <f t="shared" ref="H172" si="2835">5-COUNTIF(AU169,0)-COUNTIF(AL169,0)-COUNTIF(AC169,0)-COUNTIF(T169,0)-COUNTIF(K169,0)</f>
        <v>0</v>
      </c>
      <c r="I172" s="165">
        <f t="shared" si="2792"/>
        <v>0</v>
      </c>
      <c r="J172" s="187">
        <f t="shared" ref="J172" si="2836">IF($B169=$B163,J166+IF($F169&lt;&gt;$G169,(K169+$G171-$G170)/$F169,K169/$F169),IF($F169&lt;&gt;G169,(K169+$G171-$G170)/$F169,K169/$F169))</f>
        <v>0</v>
      </c>
      <c r="K172" s="7">
        <f t="shared" ref="K172:K173" si="2837">SUM(L172:R172)</f>
        <v>0</v>
      </c>
      <c r="L172" s="26">
        <f t="shared" ref="L172:R172" si="2838">L169</f>
        <v>0</v>
      </c>
      <c r="M172" s="26">
        <f t="shared" si="2838"/>
        <v>0</v>
      </c>
      <c r="N172" s="26">
        <f t="shared" si="2838"/>
        <v>0</v>
      </c>
      <c r="O172" s="26">
        <f t="shared" si="2838"/>
        <v>0</v>
      </c>
      <c r="P172" s="26">
        <f t="shared" si="2838"/>
        <v>0</v>
      </c>
      <c r="Q172" s="29">
        <f t="shared" si="2838"/>
        <v>0</v>
      </c>
      <c r="R172" s="23">
        <f t="shared" si="2838"/>
        <v>0</v>
      </c>
      <c r="S172" s="187">
        <f t="shared" ref="S172" si="2839">IF($B169=$B163,S166+IF($F169&lt;&gt;$G169,(T169+$G171-$G170)/$F169,T169/$F169),IF($F169&lt;&gt;P169,(T169+$G171-$G170)/$F169,T169/$F169))</f>
        <v>0</v>
      </c>
      <c r="T172" s="7">
        <f t="shared" ref="T172:T173" si="2840">SUM(U172:AA172)</f>
        <v>0</v>
      </c>
      <c r="U172" s="26">
        <f t="shared" ref="U172:AA172" si="2841">U169</f>
        <v>0</v>
      </c>
      <c r="V172" s="26">
        <f t="shared" si="2841"/>
        <v>0</v>
      </c>
      <c r="W172" s="26">
        <f t="shared" si="2841"/>
        <v>0</v>
      </c>
      <c r="X172" s="26">
        <f t="shared" si="2841"/>
        <v>0</v>
      </c>
      <c r="Y172" s="113">
        <f t="shared" si="2841"/>
        <v>0</v>
      </c>
      <c r="Z172" s="29">
        <f t="shared" si="2841"/>
        <v>0</v>
      </c>
      <c r="AA172" s="23">
        <f t="shared" si="2841"/>
        <v>0</v>
      </c>
      <c r="AB172" s="187">
        <f t="shared" ref="AB172" si="2842">IF($B169=$B163,AB166+IF($F169&lt;&gt;$G169,(AC169+$G171-$G170)/$F169,AC169/$F169),IF($F169&lt;&gt;Y169,(AC169+$G171-$G170)/$F169,AC169/$F169))</f>
        <v>0</v>
      </c>
      <c r="AC172" s="7">
        <f t="shared" ref="AC172:AC173" si="2843">SUM(AD172:AJ172)</f>
        <v>0</v>
      </c>
      <c r="AD172" s="26">
        <f t="shared" ref="AD172:AJ172" si="2844">AD169</f>
        <v>0</v>
      </c>
      <c r="AE172" s="26">
        <f t="shared" si="2844"/>
        <v>0</v>
      </c>
      <c r="AF172" s="26">
        <f t="shared" si="2844"/>
        <v>0</v>
      </c>
      <c r="AG172" s="26">
        <f t="shared" si="2844"/>
        <v>0</v>
      </c>
      <c r="AH172" s="113">
        <f t="shared" si="2844"/>
        <v>0</v>
      </c>
      <c r="AI172" s="29">
        <f t="shared" si="2844"/>
        <v>0</v>
      </c>
      <c r="AJ172" s="23">
        <f t="shared" si="2844"/>
        <v>0</v>
      </c>
      <c r="AK172" s="187">
        <f t="shared" ref="AK172" si="2845">IF($B169=$B163,AK166+IF($F169&lt;&gt;$G169,(AL169+$G171-$G170)/$F169,AL169/$F169),IF($F169&lt;&gt;AH169,(AL169+$G171-$G170)/$F169,AL169/$F169))</f>
        <v>0</v>
      </c>
      <c r="AL172" s="7">
        <f t="shared" ref="AL172:AL173" si="2846">SUM(AM172:AS172)</f>
        <v>0</v>
      </c>
      <c r="AM172" s="26">
        <f t="shared" ref="AM172:AS172" si="2847">AM169</f>
        <v>0</v>
      </c>
      <c r="AN172" s="26">
        <f t="shared" si="2847"/>
        <v>0</v>
      </c>
      <c r="AO172" s="26">
        <f t="shared" si="2847"/>
        <v>0</v>
      </c>
      <c r="AP172" s="26">
        <f t="shared" si="2847"/>
        <v>0</v>
      </c>
      <c r="AQ172" s="113">
        <f t="shared" si="2847"/>
        <v>0</v>
      </c>
      <c r="AR172" s="29">
        <f t="shared" si="2847"/>
        <v>0</v>
      </c>
      <c r="AS172" s="23">
        <f t="shared" si="2847"/>
        <v>0</v>
      </c>
      <c r="AT172" s="187">
        <f t="shared" ref="AT172" si="2848">IF($B169=$B163,AT166+IF($F169&lt;&gt;$G169,(AU169+$G171-$G170)/$F169,AU169/$F169),IF($F169&lt;&gt;AQ169,(AU169+$G171-$G170)/$F169,AU169/$F169))</f>
        <v>0</v>
      </c>
      <c r="AU172" s="7">
        <f t="shared" ref="AU172:AU173" si="2849">SUM(AV172:BB172)</f>
        <v>0</v>
      </c>
      <c r="AV172" s="6">
        <f t="shared" ref="AV172" si="2850">IF(SUM($AM$9:$AS$9)=SUM($AV$9:$BB$9),AV169,IF(AND(SUM($AV$9:$BB$9)&gt;42,SUM($AV$9:$BB$9)&lt;49),AV169,0))</f>
        <v>0</v>
      </c>
      <c r="AW172" s="6">
        <f t="shared" ref="AW172:BB172" si="2851">IF(SUM($AM$9:$AS$9)=SUM($AV$9:$BB$9),AW169,IF(AND(SUM($AV$9:$BB$9)&gt;42,SUM($AV$9:$BB$9)&lt;49),AW169,0))</f>
        <v>0</v>
      </c>
      <c r="AX172" s="6">
        <f t="shared" si="2851"/>
        <v>0</v>
      </c>
      <c r="AY172" s="6">
        <f t="shared" si="2851"/>
        <v>0</v>
      </c>
      <c r="AZ172" s="26">
        <f t="shared" si="2851"/>
        <v>0</v>
      </c>
      <c r="BA172" s="29">
        <f t="shared" si="2851"/>
        <v>0</v>
      </c>
      <c r="BB172" s="23">
        <f t="shared" si="2851"/>
        <v>0</v>
      </c>
    </row>
    <row r="173" spans="1:54" ht="15.75" customHeight="1" x14ac:dyDescent="0.2">
      <c r="A173" s="1">
        <f t="shared" ref="A173:A174" si="2852">A172</f>
        <v>0</v>
      </c>
      <c r="B173" s="313"/>
      <c r="C173" s="314"/>
      <c r="D173" s="314"/>
      <c r="E173" s="314"/>
      <c r="F173" s="31"/>
      <c r="G173" s="183"/>
      <c r="H173" s="123">
        <f t="shared" ref="H173" si="2853">IF($B169=$B163,H167+F173,$F173)</f>
        <v>0</v>
      </c>
      <c r="I173" s="165">
        <f t="shared" si="2792"/>
        <v>0</v>
      </c>
      <c r="J173" s="141">
        <f t="shared" ref="J173" si="2854">IF($H172=0,0,IF($B163=$B169,IF($H174&gt;0,$H174+J167,K169+J167),IF($H174&gt;0,$H174,K169)))</f>
        <v>0</v>
      </c>
      <c r="K173" s="7">
        <f t="shared" si="2837"/>
        <v>0</v>
      </c>
      <c r="L173" s="6"/>
      <c r="M173" s="6"/>
      <c r="N173" s="6"/>
      <c r="O173" s="6"/>
      <c r="P173" s="26"/>
      <c r="Q173" s="29"/>
      <c r="R173" s="23"/>
      <c r="S173" s="141">
        <f t="shared" ref="S173" si="2855">IF($H172=0,0,IF($B163=$B169,IF($H174&gt;0,$H174+S167,T169+S167),IF($H174&gt;0,$H174,T169)))</f>
        <v>0</v>
      </c>
      <c r="T173" s="7">
        <f t="shared" si="2840"/>
        <v>0</v>
      </c>
      <c r="U173" s="6"/>
      <c r="V173" s="6"/>
      <c r="W173" s="6"/>
      <c r="X173" s="6"/>
      <c r="Y173" s="26"/>
      <c r="Z173" s="29"/>
      <c r="AA173" s="23"/>
      <c r="AB173" s="141">
        <f t="shared" ref="AB173" si="2856">IF($H172=0,0,IF($B163=$B169,IF($H174&gt;0,$H174+AB167,AC169+AB167),IF($H174&gt;0,$H174,AC169)))</f>
        <v>0</v>
      </c>
      <c r="AC173" s="7">
        <f t="shared" si="2843"/>
        <v>0</v>
      </c>
      <c r="AD173" s="6"/>
      <c r="AE173" s="6"/>
      <c r="AF173" s="6"/>
      <c r="AG173" s="6"/>
      <c r="AH173" s="26"/>
      <c r="AI173" s="29"/>
      <c r="AJ173" s="23"/>
      <c r="AK173" s="141">
        <f t="shared" ref="AK173" si="2857">IF($H172=0,0,IF($B163=$B169,IF($H174&gt;0,$H174+AK167,AL169+AK167),IF($H174&gt;0,$H174,AL169)))</f>
        <v>0</v>
      </c>
      <c r="AL173" s="7">
        <f t="shared" si="2846"/>
        <v>0</v>
      </c>
      <c r="AM173" s="6"/>
      <c r="AN173" s="6"/>
      <c r="AO173" s="6"/>
      <c r="AP173" s="6"/>
      <c r="AQ173" s="26"/>
      <c r="AR173" s="29"/>
      <c r="AS173" s="23"/>
      <c r="AT173" s="141">
        <f t="shared" ref="AT173" si="2858">IF($H172=0,0,IF($B163=$B169,IF($H174&gt;0,$H174+AT167,AU169+AT167),IF($H174&gt;0,$H174,AU169)))</f>
        <v>0</v>
      </c>
      <c r="AU173" s="7">
        <f t="shared" si="2849"/>
        <v>0</v>
      </c>
      <c r="AV173" s="6"/>
      <c r="AW173" s="6"/>
      <c r="AX173" s="6"/>
      <c r="AY173" s="6"/>
      <c r="AZ173" s="26"/>
      <c r="BA173" s="29"/>
      <c r="BB173" s="23"/>
    </row>
    <row r="174" spans="1:54" ht="18.75" customHeight="1" thickBot="1" x14ac:dyDescent="0.25">
      <c r="A174" s="1">
        <f t="shared" si="2852"/>
        <v>0</v>
      </c>
      <c r="B174" s="323" t="str">
        <f>IF(B169="",Wydruk!$AE$6,IF(J170=0,Wydruk!$AE$7,IF(AND(G170&lt;G171,B169&lt;&gt;$B175),Wydruk!$AE$13,IF(AND($B169=$B163,$B169&lt;&gt;$B175),IF(OR(OR(J174&lt;4,J174&gt;5),OR(S174&lt;4,S174&gt;5),OR(AB174&lt;4,AB174&gt;5),OR(AK174&lt;4,AK174&gt;5),OR(AND(AT174&lt;4,AT174&gt;0),AT174&gt;5)),Wydruk!$AE$8,Wydruk!$AE$9),IF($B169=$B175,IF($F173&lt;&gt;0,Wydruk!$AE$12,Wydruk!$AE$10),IF(OR(OR(J170&lt;4,J170&gt;5),OR(S170&lt;4,S170&gt;5),OR(AB170&lt;4,AB170&gt;5),OR(AK170&lt;4,AK170&gt;5),OR(AND(AT170&lt;4,AT170&gt;0),AT170&gt;5)),Wydruk!$AE$8,Wydruk!$AE$11))))))</f>
        <v>Uzupełnij liczby godzin tygodniowego planu</v>
      </c>
      <c r="C174" s="324"/>
      <c r="D174" s="324"/>
      <c r="E174" s="324"/>
      <c r="F174" s="173">
        <f>kwiecień!F174</f>
        <v>0</v>
      </c>
      <c r="G174" s="184">
        <f>kwiecień!G174</f>
        <v>0</v>
      </c>
      <c r="H174" s="191">
        <f t="shared" ref="H174" si="2859">IF(OR($G174=0,$F174=0,$G174="",$F174=""),0,$G174/$F174)</f>
        <v>0</v>
      </c>
      <c r="I174" s="193"/>
      <c r="J174" s="176">
        <f t="shared" ref="J174" si="2860">IF($B163=$B169,IF(L169+L164&gt;0,1,0)+IF(M169+M164&gt;0,1,0)+IF(N169+N164&gt;0,1,0)+IF(O169+O164&gt;0,1,0)+IF(P169+P164&gt;0,1,0)+IF(Q169+Q164&gt;0,1,0)+IF(R169+R164&gt;0,1,0),J170)</f>
        <v>0</v>
      </c>
      <c r="K174" s="133">
        <f t="shared" ref="K174" si="2861">IF(OR($B169=$B175,J174=0,(K170-Q174+O174)&lt;=0),0,(K170-Q174+O174)/J174)</f>
        <v>0</v>
      </c>
      <c r="L174" s="137">
        <f t="shared" ref="L174" si="2862">IF(K174*(7-J171)&lt;=0,0,K174*(7-J171))</f>
        <v>0</v>
      </c>
      <c r="M174" s="311">
        <f t="shared" ref="M174" si="2863">ROUND(IF(OR(K171-K174*(7-J171)+P174&lt;0,$B169=$B175,K174&lt;=0,K171=0),0,IF(K171-K174*(7-J171)+P174&gt;Q174-O174+P174,Q174-O174+P174,K171-K174*(7-J171)+P174)),1)</f>
        <v>0</v>
      </c>
      <c r="N174" s="312"/>
      <c r="O174" s="139">
        <f t="shared" ref="O174" si="2864">IF(OR($B169=$B175,J170=0),0,IF($B169=$B163,J169,$F169))</f>
        <v>0</v>
      </c>
      <c r="P174" s="30">
        <f t="shared" ref="P174" si="2865">IF(OR($B169=$B175,J174=0),0,$G171-$G170)</f>
        <v>0</v>
      </c>
      <c r="Q174" s="134">
        <f t="shared" ref="Q174" si="2866">IF(OR($B169=$B175,J174=0),0,J173)</f>
        <v>0</v>
      </c>
      <c r="R174" s="138">
        <f t="shared" ref="R174" si="2867">IF($B169=$B175,0,K171)</f>
        <v>0</v>
      </c>
      <c r="S174" s="176">
        <f t="shared" ref="S174" si="2868">IF($B163=$B169,IF(U169+U164&gt;0,1,0)+IF(V169+V164&gt;0,1,0)+IF(W169+W164&gt;0,1,0)+IF(X169+X164&gt;0,1,0)+IF(Y169+Y164&gt;0,1,0)+IF(Z169+Z164&gt;0,1,0)+IF(AA169+AA164&gt;0,1,0),S170)</f>
        <v>0</v>
      </c>
      <c r="T174" s="133">
        <f t="shared" ref="T174" si="2869">IF(OR($B169=$B175,S174=0,(T170-Z174+X174)&lt;=0),0,(T170-Z174+X174)/S174)</f>
        <v>0</v>
      </c>
      <c r="U174" s="137">
        <f t="shared" ref="U174" si="2870">IF(T174*(7-S171)&lt;=0,0,T174*(7-S171))</f>
        <v>0</v>
      </c>
      <c r="V174" s="311">
        <f t="shared" ref="V174" si="2871">ROUND(IF(OR(T171-T174*(7-S171)+Y174&lt;0,$B169=$B175,T174&lt;=0,T171=0),0,IF(T171-T174*(7-S171)+Y174&gt;Z174-X174+Y174,Z174-X174+Y174,T171-T174*(7-S171)+Y174)),1)</f>
        <v>0</v>
      </c>
      <c r="W174" s="312"/>
      <c r="X174" s="139">
        <f t="shared" ref="X174" si="2872">IF(OR($B169=$B175,S170=0),0,IF($B169=$B163,S169,$F169))</f>
        <v>0</v>
      </c>
      <c r="Y174" s="30">
        <f t="shared" ref="Y174" si="2873">IF(OR($B169=$B175,S174=0),0,$G171-$G170)</f>
        <v>0</v>
      </c>
      <c r="Z174" s="134">
        <f t="shared" ref="Z174" si="2874">IF(OR($B169=$B175,S174=0),0,S173)</f>
        <v>0</v>
      </c>
      <c r="AA174" s="138">
        <f t="shared" ref="AA174" si="2875">IF($B169=$B175,0,T171)</f>
        <v>0</v>
      </c>
      <c r="AB174" s="176">
        <f t="shared" ref="AB174" si="2876">IF($B163=$B169,IF(AD169+AD164&gt;0,1,0)+IF(AE169+AE164&gt;0,1,0)+IF(AF169+AF164&gt;0,1,0)+IF(AG169+AG164&gt;0,1,0)+IF(AH169+AH164&gt;0,1,0)+IF(AI169+AI164&gt;0,1,0)+IF(AJ169+AJ164&gt;0,1,0),AB170)</f>
        <v>0</v>
      </c>
      <c r="AC174" s="133">
        <f t="shared" ref="AC174" si="2877">IF(OR($B169=$B175,AB174=0,(AC170-AI174+AG174)&lt;=0),0,(AC170-AI174+AG174)/AB174)</f>
        <v>0</v>
      </c>
      <c r="AD174" s="137">
        <f t="shared" ref="AD174" si="2878">IF(AC174*(7-AB171)&lt;=0,0,AC174*(7-AB171))</f>
        <v>0</v>
      </c>
      <c r="AE174" s="311">
        <f t="shared" ref="AE174" si="2879">ROUND(IF(OR(AC171-AC174*(7-AB171)+AH174&lt;0,$B169=$B175,AC174&lt;=0,AC171=0),0,IF(AC171-AC174*(7-AB171)+AH174&gt;AI174-AG174+AH174,AI174-AG174+AH174,AC171-AC174*(7-AB171)+AH174)),1)</f>
        <v>0</v>
      </c>
      <c r="AF174" s="312"/>
      <c r="AG174" s="139">
        <f t="shared" ref="AG174" si="2880">IF(OR($B169=$B175,AB170=0),0,IF($B169=$B163,AB169,$F169))</f>
        <v>0</v>
      </c>
      <c r="AH174" s="30">
        <f t="shared" ref="AH174" si="2881">IF(OR($B169=$B175,AB174=0),0,$G171-$G170)</f>
        <v>0</v>
      </c>
      <c r="AI174" s="134">
        <f t="shared" ref="AI174" si="2882">IF(OR($B169=$B175,AB174=0),0,AB173)</f>
        <v>0</v>
      </c>
      <c r="AJ174" s="138">
        <f t="shared" ref="AJ174" si="2883">IF($B169=$B175,0,AC171)</f>
        <v>0</v>
      </c>
      <c r="AK174" s="176">
        <f t="shared" ref="AK174" si="2884">IF($B163=$B169,IF(AM169+AM164&gt;0,1,0)+IF(AN169+AN164&gt;0,1,0)+IF(AO169+AO164&gt;0,1,0)+IF(AP169+AP164&gt;0,1,0)+IF(AQ169+AQ164&gt;0,1,0)+IF(AR169+AR164&gt;0,1,0)+IF(AS169+AS164&gt;0,1,0),AK170)</f>
        <v>0</v>
      </c>
      <c r="AL174" s="133">
        <f t="shared" ref="AL174" si="2885">IF(OR($B169=$B175,AK174=0,(AL170-AR174+AP174)&lt;=0),0,(AL170-AR174+AP174)/AK174)</f>
        <v>0</v>
      </c>
      <c r="AM174" s="137">
        <f t="shared" ref="AM174" si="2886">IF(AL174*(7-AK171)&lt;=0,0,AL174*(7-AK171))</f>
        <v>0</v>
      </c>
      <c r="AN174" s="311">
        <f t="shared" ref="AN174" si="2887">ROUND(IF(OR(AL171-AL174*(7-AK171)+AQ174&lt;0,$B169=$B175,AL174&lt;=0,AL171=0),0,IF(AL171-AL174*(7-AK171)+AQ174&gt;AR174-AP174+AQ174,AR174-AP174+AQ174,AL171-AL174*(7-AK171)+AQ174)),1)</f>
        <v>0</v>
      </c>
      <c r="AO174" s="312"/>
      <c r="AP174" s="139">
        <f t="shared" ref="AP174" si="2888">IF(OR($B169=$B175,AK170=0),0,IF($B169=$B163,AK169,$F169))</f>
        <v>0</v>
      </c>
      <c r="AQ174" s="30">
        <f t="shared" ref="AQ174" si="2889">IF(OR($B169=$B175,AK174=0),0,$G171-$G170)</f>
        <v>0</v>
      </c>
      <c r="AR174" s="134">
        <f t="shared" ref="AR174" si="2890">IF(OR($B169=$B175,AK174=0),0,AK173)</f>
        <v>0</v>
      </c>
      <c r="AS174" s="138">
        <f t="shared" ref="AS174" si="2891">IF($B169=$B175,0,AL171)</f>
        <v>0</v>
      </c>
      <c r="AT174" s="176">
        <f t="shared" ref="AT174" si="2892">IF($B163=$B169,IF(AV169+AV164&gt;0,1,0)+IF(AW169+AW164&gt;0,1,0)+IF(AX169+AX164&gt;0,1,0)+IF(AY169+AY164&gt;0,1,0)+IF(AZ169+AZ164&gt;0,1,0)+IF(BA169+BA164&gt;0,1,0)+IF(BB169+BB164&gt;0,1,0),AT170)</f>
        <v>0</v>
      </c>
      <c r="AU174" s="133">
        <f t="shared" ref="AU174" si="2893">IF(OR($B169=$B175,AT174=0,(AU170-BA174+AY174)&lt;=0),0,(AU170-BA174+AY174)/AT174)</f>
        <v>0</v>
      </c>
      <c r="AV174" s="137">
        <f t="shared" ref="AV174" si="2894">IF(AU174*(7-AT171)&lt;=0,0,AU174*(7-AT171))</f>
        <v>0</v>
      </c>
      <c r="AW174" s="311">
        <f t="shared" ref="AW174" si="2895">ROUND(IF(OR(AU171-AU174*(7-AT171)+AZ174&lt;0,$B169=$B175,AU174&lt;=0,AU171=0),0,IF(AU171-AU174*(7-AT171)+AZ174&gt;BA174-AY174+AZ174,BA174-AY174+AZ174,AU171-AU174*(7-AT171)+AZ174)),1)</f>
        <v>0</v>
      </c>
      <c r="AX174" s="312"/>
      <c r="AY174" s="139">
        <f t="shared" ref="AY174" si="2896">IF(OR($B169=$B175,AT170=0),0,IF($B169=$B163,AT169,$F169))</f>
        <v>0</v>
      </c>
      <c r="AZ174" s="30">
        <f t="shared" ref="AZ174" si="2897">IF(OR($B169=$B175,AT174=0),0,$G171-$G170)</f>
        <v>0</v>
      </c>
      <c r="BA174" s="134">
        <f t="shared" ref="BA174" si="2898">IF(OR($B169=$B175,AT174=0),0,AT173)</f>
        <v>0</v>
      </c>
      <c r="BB174" s="138">
        <f t="shared" ref="BB174" si="2899">IF($B169=$B175,0,AU171)</f>
        <v>0</v>
      </c>
    </row>
    <row r="175" spans="1:54" ht="15.75" x14ac:dyDescent="0.2">
      <c r="A175" s="1">
        <f t="shared" ref="A175" si="2900">IF(B175="","1. Niewypełnione",B175)</f>
        <v>0</v>
      </c>
      <c r="B175" s="320">
        <f>kwiecień!B175</f>
        <v>0</v>
      </c>
      <c r="C175" s="321">
        <f>kwiecień!C175</f>
        <v>0</v>
      </c>
      <c r="D175" s="321">
        <f>kwiecień!D175</f>
        <v>0</v>
      </c>
      <c r="E175" s="321">
        <f>kwiecień!E175</f>
        <v>0</v>
      </c>
      <c r="F175" s="177">
        <f>kwiecień!F175</f>
        <v>18</v>
      </c>
      <c r="G175" s="185">
        <f>kwiecień!G175</f>
        <v>18</v>
      </c>
      <c r="H175" s="177"/>
      <c r="I175" s="192">
        <f t="shared" ref="I175:I179" si="2901">K175+T175+AC175+AL175+AU175</f>
        <v>0</v>
      </c>
      <c r="J175" s="186">
        <f t="shared" ref="J175" si="2902">IF(OR($B175=$B181,J178=0),0,ROUND((K176+P180)/J178,0))</f>
        <v>0</v>
      </c>
      <c r="K175" s="51">
        <f t="shared" ref="K175:K176" si="2903">SUM(L175:R175)</f>
        <v>0</v>
      </c>
      <c r="L175" s="52">
        <f>kwiecień!L175</f>
        <v>0</v>
      </c>
      <c r="M175" s="52">
        <f>kwiecień!M175</f>
        <v>0</v>
      </c>
      <c r="N175" s="52">
        <f>kwiecień!N175</f>
        <v>0</v>
      </c>
      <c r="O175" s="52">
        <f>kwiecień!O175</f>
        <v>0</v>
      </c>
      <c r="P175" s="53">
        <f>kwiecień!P175</f>
        <v>0</v>
      </c>
      <c r="Q175" s="54">
        <f>kwiecień!Q175</f>
        <v>0</v>
      </c>
      <c r="R175" s="55">
        <f>kwiecień!R175</f>
        <v>0</v>
      </c>
      <c r="S175" s="188">
        <f t="shared" ref="S175" si="2904">IF(OR($B175=$B181,S178=0),0,ROUND((T176+Y180)/S178,0))</f>
        <v>0</v>
      </c>
      <c r="T175" s="51">
        <f t="shared" ref="T175:T176" si="2905">SUM(U175:AA175)</f>
        <v>0</v>
      </c>
      <c r="U175" s="52">
        <f>kwiecień!U175</f>
        <v>0</v>
      </c>
      <c r="V175" s="52">
        <f>kwiecień!V175</f>
        <v>0</v>
      </c>
      <c r="W175" s="52">
        <f>kwiecień!W175</f>
        <v>0</v>
      </c>
      <c r="X175" s="52">
        <f>kwiecień!X175</f>
        <v>0</v>
      </c>
      <c r="Y175" s="53">
        <f>kwiecień!Y175</f>
        <v>0</v>
      </c>
      <c r="Z175" s="54">
        <f>kwiecień!Z175</f>
        <v>0</v>
      </c>
      <c r="AA175" s="55">
        <f>kwiecień!AA175</f>
        <v>0</v>
      </c>
      <c r="AB175" s="188">
        <f t="shared" ref="AB175" si="2906">IF(OR($B175=$B181,AB178=0),0,ROUND((AC176+AH180)/AB178,0))</f>
        <v>0</v>
      </c>
      <c r="AC175" s="51">
        <f t="shared" ref="AC175:AC176" si="2907">SUM(AD175:AJ175)</f>
        <v>0</v>
      </c>
      <c r="AD175" s="52">
        <f>kwiecień!AD175</f>
        <v>0</v>
      </c>
      <c r="AE175" s="52">
        <f>kwiecień!AE175</f>
        <v>0</v>
      </c>
      <c r="AF175" s="52">
        <f>kwiecień!AF175</f>
        <v>0</v>
      </c>
      <c r="AG175" s="52">
        <f>kwiecień!AG175</f>
        <v>0</v>
      </c>
      <c r="AH175" s="53">
        <f>kwiecień!AH175</f>
        <v>0</v>
      </c>
      <c r="AI175" s="54">
        <f>kwiecień!AI175</f>
        <v>0</v>
      </c>
      <c r="AJ175" s="55">
        <f>kwiecień!AJ175</f>
        <v>0</v>
      </c>
      <c r="AK175" s="188">
        <f t="shared" ref="AK175" si="2908">IF(OR($B175=$B181,AK178=0),0,ROUND((AL176+AQ180)/AK178,0))</f>
        <v>0</v>
      </c>
      <c r="AL175" s="51">
        <f t="shared" ref="AL175:AL176" si="2909">SUM(AM175:AS175)</f>
        <v>0</v>
      </c>
      <c r="AM175" s="52">
        <f>kwiecień!AM175</f>
        <v>0</v>
      </c>
      <c r="AN175" s="52">
        <f>kwiecień!AN175</f>
        <v>0</v>
      </c>
      <c r="AO175" s="52">
        <f>kwiecień!AO175</f>
        <v>0</v>
      </c>
      <c r="AP175" s="52">
        <f>kwiecień!AP175</f>
        <v>0</v>
      </c>
      <c r="AQ175" s="53">
        <f>kwiecień!AQ175</f>
        <v>0</v>
      </c>
      <c r="AR175" s="54">
        <f>kwiecień!AR175</f>
        <v>0</v>
      </c>
      <c r="AS175" s="55">
        <f>kwiecień!AS175</f>
        <v>0</v>
      </c>
      <c r="AT175" s="188">
        <f t="shared" ref="AT175" si="2910">IF(OR($B175=$B181,AT178=0),0,ROUND((AU176+AZ180)/AT178,0))</f>
        <v>0</v>
      </c>
      <c r="AU175" s="51">
        <f t="shared" ref="AU175:AU176" si="2911">SUM(AV175:BB175)</f>
        <v>0</v>
      </c>
      <c r="AV175" s="52">
        <f t="shared" ref="AV175" si="2912">IF(SUM($AM$9:$AS$9)=SUM($AV$9:$BB$9),AM175,IF(AND(SUM($AV$9:$BB$9)&gt;42,SUM($AV$9:$BB$9)&lt;49),AM175,0))</f>
        <v>0</v>
      </c>
      <c r="AW175" s="52">
        <f t="shared" ref="AW175" si="2913">IF(SUM($AM$9:$AS$9)=SUM($AV$9:$BB$9),AN175,IF(AND(SUM($AV$9:$BB$9)&gt;42,SUM($AV$9:$BB$9)&lt;49),AN175,0))</f>
        <v>0</v>
      </c>
      <c r="AX175" s="52">
        <f t="shared" ref="AX175" si="2914">IF(SUM($AM$9:$AS$9)=SUM($AV$9:$BB$9),AO175,IF(AND(SUM($AV$9:$BB$9)&gt;42,SUM($AV$9:$BB$9)&lt;49),AO175,0))</f>
        <v>0</v>
      </c>
      <c r="AY175" s="52">
        <f t="shared" ref="AY175" si="2915">IF(SUM($AM$9:$AS$9)=SUM($AV$9:$BB$9),AP175,IF(AND(SUM($AV$9:$BB$9)&gt;42,SUM($AV$9:$BB$9)&lt;49),AP175,0))</f>
        <v>0</v>
      </c>
      <c r="AZ175" s="53">
        <f t="shared" ref="AZ175" si="2916">IF(SUM($AM$9:$AS$9)=SUM($AV$9:$BB$9),AQ175,IF(AND(SUM($AV$9:$BB$9)&gt;42,SUM($AV$9:$BB$9)&lt;49),AQ175,0))</f>
        <v>0</v>
      </c>
      <c r="BA175" s="54">
        <f t="shared" ref="BA175" si="2917">IF(SUM($AM$9:$AS$9)=SUM($AV$9:$BB$9),AR175,IF(AND(SUM($AV$9:$BB$9)&gt;42,SUM($AV$9:$BB$9)&lt;49),AR175,0))</f>
        <v>0</v>
      </c>
      <c r="BB175" s="55">
        <f t="shared" ref="BB175" si="2918">IF(SUM($AM$9:$AS$9)=SUM($AV$9:$BB$9),AS175,IF(AND(SUM($AV$9:$BB$9)&gt;42,SUM($AV$9:$BB$9)&lt;49),AS175,0))</f>
        <v>0</v>
      </c>
    </row>
    <row r="176" spans="1:54" ht="12.75" hidden="1" customHeight="1" x14ac:dyDescent="0.2">
      <c r="B176" s="93"/>
      <c r="C176" s="94"/>
      <c r="D176" s="95"/>
      <c r="E176" s="115"/>
      <c r="F176" s="140" t="b">
        <f t="shared" ref="F176" si="2919">IF($B169=$B175,OR(F170,G175&lt;F175),G175&lt;F175)</f>
        <v>0</v>
      </c>
      <c r="G176" s="189">
        <f t="shared" ref="G176" si="2920">IF(AND($B169=$B175,$B169&lt;&gt;"",$B169&lt;&gt;0),G175+G170,G175)</f>
        <v>18</v>
      </c>
      <c r="H176" s="120"/>
      <c r="I176" s="165">
        <f t="shared" si="2901"/>
        <v>0</v>
      </c>
      <c r="J176" s="194">
        <f t="shared" ref="J176" si="2921">7-COUNTIF(L175:R175,0)-COUNTIF(L175:R175,"")</f>
        <v>0</v>
      </c>
      <c r="K176" s="22">
        <f t="shared" si="2903"/>
        <v>0</v>
      </c>
      <c r="L176" s="35">
        <f t="shared" ref="L176:R176" si="2922">IF($B169=$B175,L175+L170,L175)</f>
        <v>0</v>
      </c>
      <c r="M176" s="35">
        <f t="shared" si="2922"/>
        <v>0</v>
      </c>
      <c r="N176" s="35">
        <f t="shared" si="2922"/>
        <v>0</v>
      </c>
      <c r="O176" s="35">
        <f t="shared" si="2922"/>
        <v>0</v>
      </c>
      <c r="P176" s="36">
        <f t="shared" si="2922"/>
        <v>0</v>
      </c>
      <c r="Q176" s="37">
        <f t="shared" si="2922"/>
        <v>0</v>
      </c>
      <c r="R176" s="38">
        <f t="shared" si="2922"/>
        <v>0</v>
      </c>
      <c r="S176" s="194">
        <f t="shared" ref="S176" si="2923">7-COUNTIF(U175:AA175,0)-COUNTIF(U175:AA175,"")</f>
        <v>0</v>
      </c>
      <c r="T176" s="22">
        <f t="shared" si="2905"/>
        <v>0</v>
      </c>
      <c r="U176" s="35">
        <f t="shared" ref="U176:AA176" si="2924">IF($B169=$B175,U175+U170,U175)</f>
        <v>0</v>
      </c>
      <c r="V176" s="35">
        <f t="shared" si="2924"/>
        <v>0</v>
      </c>
      <c r="W176" s="35">
        <f t="shared" si="2924"/>
        <v>0</v>
      </c>
      <c r="X176" s="35">
        <f t="shared" si="2924"/>
        <v>0</v>
      </c>
      <c r="Y176" s="36">
        <f t="shared" si="2924"/>
        <v>0</v>
      </c>
      <c r="Z176" s="37">
        <f t="shared" si="2924"/>
        <v>0</v>
      </c>
      <c r="AA176" s="38">
        <f t="shared" si="2924"/>
        <v>0</v>
      </c>
      <c r="AB176" s="194">
        <f t="shared" ref="AB176" si="2925">7-COUNTIF(AD175:AJ175,0)-COUNTIF(AD175:AJ175,"")</f>
        <v>0</v>
      </c>
      <c r="AC176" s="22">
        <f t="shared" si="2907"/>
        <v>0</v>
      </c>
      <c r="AD176" s="35">
        <f t="shared" ref="AD176:AJ176" si="2926">IF($B169=$B175,AD175+AD170,AD175)</f>
        <v>0</v>
      </c>
      <c r="AE176" s="35">
        <f t="shared" si="2926"/>
        <v>0</v>
      </c>
      <c r="AF176" s="35">
        <f t="shared" si="2926"/>
        <v>0</v>
      </c>
      <c r="AG176" s="35">
        <f t="shared" si="2926"/>
        <v>0</v>
      </c>
      <c r="AH176" s="36">
        <f t="shared" si="2926"/>
        <v>0</v>
      </c>
      <c r="AI176" s="37">
        <f t="shared" si="2926"/>
        <v>0</v>
      </c>
      <c r="AJ176" s="38">
        <f t="shared" si="2926"/>
        <v>0</v>
      </c>
      <c r="AK176" s="194">
        <f t="shared" ref="AK176" si="2927">7-COUNTIF(AM175:AS175,0)-COUNTIF(AM175:AS175,"")</f>
        <v>0</v>
      </c>
      <c r="AL176" s="22">
        <f t="shared" si="2909"/>
        <v>0</v>
      </c>
      <c r="AM176" s="35">
        <f t="shared" ref="AM176:AS176" si="2928">IF($B169=$B175,AM175+AM170,AM175)</f>
        <v>0</v>
      </c>
      <c r="AN176" s="35">
        <f t="shared" si="2928"/>
        <v>0</v>
      </c>
      <c r="AO176" s="35">
        <f t="shared" si="2928"/>
        <v>0</v>
      </c>
      <c r="AP176" s="35">
        <f t="shared" si="2928"/>
        <v>0</v>
      </c>
      <c r="AQ176" s="36">
        <f t="shared" si="2928"/>
        <v>0</v>
      </c>
      <c r="AR176" s="37">
        <f t="shared" si="2928"/>
        <v>0</v>
      </c>
      <c r="AS176" s="38">
        <f t="shared" si="2928"/>
        <v>0</v>
      </c>
      <c r="AT176" s="194">
        <f t="shared" ref="AT176" si="2929">7-COUNTIF(AV175:BB175,0)-COUNTIF(AV175:BB175,"")</f>
        <v>0</v>
      </c>
      <c r="AU176" s="22">
        <f t="shared" si="2911"/>
        <v>0</v>
      </c>
      <c r="AV176" s="35">
        <f t="shared" ref="AV176:BB176" si="2930">IF($B169=$B175,AV175+AV170,AV175)</f>
        <v>0</v>
      </c>
      <c r="AW176" s="35">
        <f t="shared" si="2930"/>
        <v>0</v>
      </c>
      <c r="AX176" s="35">
        <f t="shared" si="2930"/>
        <v>0</v>
      </c>
      <c r="AY176" s="35">
        <f t="shared" si="2930"/>
        <v>0</v>
      </c>
      <c r="AZ176" s="36">
        <f t="shared" si="2930"/>
        <v>0</v>
      </c>
      <c r="BA176" s="37">
        <f t="shared" si="2930"/>
        <v>0</v>
      </c>
      <c r="BB176" s="38">
        <f t="shared" si="2930"/>
        <v>0</v>
      </c>
    </row>
    <row r="177" spans="1:54" ht="15" hidden="1" customHeight="1" x14ac:dyDescent="0.2">
      <c r="B177" s="116"/>
      <c r="C177" s="117"/>
      <c r="D177" s="118"/>
      <c r="E177" s="119"/>
      <c r="F177" s="92"/>
      <c r="G177" s="190">
        <f t="shared" ref="G177" si="2931">IF(AND($B169=$B175,$B169&lt;&gt;"",$B169&lt;&gt;0),F175+G171,F175)</f>
        <v>18</v>
      </c>
      <c r="H177" s="121"/>
      <c r="I177" s="165">
        <f t="shared" si="2901"/>
        <v>0</v>
      </c>
      <c r="J177" s="195">
        <f t="shared" ref="J177" si="2932">IF($B175=$B169,COUNTIF(L177:R177,0),COUNTIF(L178:R178,0)+COUNTIF(L178:R178,""))</f>
        <v>7</v>
      </c>
      <c r="K177" s="39">
        <f t="shared" ref="K177:R177" si="2933">IF($B169=$B175,K178+K171,K178)</f>
        <v>0</v>
      </c>
      <c r="L177" s="40">
        <f t="shared" si="2933"/>
        <v>0</v>
      </c>
      <c r="M177" s="40">
        <f t="shared" si="2933"/>
        <v>0</v>
      </c>
      <c r="N177" s="40">
        <f t="shared" si="2933"/>
        <v>0</v>
      </c>
      <c r="O177" s="40">
        <f t="shared" si="2933"/>
        <v>0</v>
      </c>
      <c r="P177" s="41">
        <f t="shared" si="2933"/>
        <v>0</v>
      </c>
      <c r="Q177" s="42">
        <f t="shared" si="2933"/>
        <v>0</v>
      </c>
      <c r="R177" s="43">
        <f t="shared" si="2933"/>
        <v>0</v>
      </c>
      <c r="S177" s="195">
        <f t="shared" ref="S177" si="2934">IF($B175=$B169,COUNTIF(U177:AA177,0),COUNTIF(U178:AA178,0)+COUNTIF(U178:AA178,""))</f>
        <v>7</v>
      </c>
      <c r="T177" s="39">
        <f t="shared" ref="T177:AA177" si="2935">IF($B169=$B175,T178+T171,T178)</f>
        <v>0</v>
      </c>
      <c r="U177" s="40">
        <f t="shared" si="2935"/>
        <v>0</v>
      </c>
      <c r="V177" s="40">
        <f t="shared" si="2935"/>
        <v>0</v>
      </c>
      <c r="W177" s="40">
        <f t="shared" si="2935"/>
        <v>0</v>
      </c>
      <c r="X177" s="40">
        <f t="shared" si="2935"/>
        <v>0</v>
      </c>
      <c r="Y177" s="41">
        <f t="shared" si="2935"/>
        <v>0</v>
      </c>
      <c r="Z177" s="42">
        <f t="shared" si="2935"/>
        <v>0</v>
      </c>
      <c r="AA177" s="43">
        <f t="shared" si="2935"/>
        <v>0</v>
      </c>
      <c r="AB177" s="195">
        <f t="shared" ref="AB177" si="2936">IF($B175=$B169,COUNTIF(AD177:AJ177,0),COUNTIF(AD178:AJ178,0)+COUNTIF(AD178:AJ178,""))</f>
        <v>7</v>
      </c>
      <c r="AC177" s="39">
        <f t="shared" ref="AC177:AJ177" si="2937">IF($B169=$B175,AC178+AC171,AC178)</f>
        <v>0</v>
      </c>
      <c r="AD177" s="40">
        <f t="shared" si="2937"/>
        <v>0</v>
      </c>
      <c r="AE177" s="40">
        <f t="shared" si="2937"/>
        <v>0</v>
      </c>
      <c r="AF177" s="40">
        <f t="shared" si="2937"/>
        <v>0</v>
      </c>
      <c r="AG177" s="40">
        <f t="shared" si="2937"/>
        <v>0</v>
      </c>
      <c r="AH177" s="41">
        <f t="shared" si="2937"/>
        <v>0</v>
      </c>
      <c r="AI177" s="42">
        <f t="shared" si="2937"/>
        <v>0</v>
      </c>
      <c r="AJ177" s="43">
        <f t="shared" si="2937"/>
        <v>0</v>
      </c>
      <c r="AK177" s="195">
        <f t="shared" ref="AK177" si="2938">IF($B175=$B169,COUNTIF(AM177:AS177,0),COUNTIF(AM178:AS178,0)+COUNTIF(AM178:AS178,""))</f>
        <v>7</v>
      </c>
      <c r="AL177" s="39">
        <f t="shared" ref="AL177:AS177" si="2939">IF($B169=$B175,AL178+AL171,AL178)</f>
        <v>0</v>
      </c>
      <c r="AM177" s="40">
        <f t="shared" si="2939"/>
        <v>0</v>
      </c>
      <c r="AN177" s="40">
        <f t="shared" si="2939"/>
        <v>0</v>
      </c>
      <c r="AO177" s="40">
        <f t="shared" si="2939"/>
        <v>0</v>
      </c>
      <c r="AP177" s="40">
        <f t="shared" si="2939"/>
        <v>0</v>
      </c>
      <c r="AQ177" s="41">
        <f t="shared" si="2939"/>
        <v>0</v>
      </c>
      <c r="AR177" s="42">
        <f t="shared" si="2939"/>
        <v>0</v>
      </c>
      <c r="AS177" s="43">
        <f t="shared" si="2939"/>
        <v>0</v>
      </c>
      <c r="AT177" s="195">
        <f t="shared" ref="AT177" si="2940">IF($B175=$B169,COUNTIF(AV177:BB177,0),COUNTIF(AV178:BB178,0)+COUNTIF(AV178:BB178,""))</f>
        <v>7</v>
      </c>
      <c r="AU177" s="39">
        <f t="shared" ref="AU177:BB177" si="2941">IF($B169=$B175,AU178+AU171,AU178)</f>
        <v>0</v>
      </c>
      <c r="AV177" s="40">
        <f t="shared" si="2941"/>
        <v>0</v>
      </c>
      <c r="AW177" s="40">
        <f t="shared" si="2941"/>
        <v>0</v>
      </c>
      <c r="AX177" s="40">
        <f t="shared" si="2941"/>
        <v>0</v>
      </c>
      <c r="AY177" s="40">
        <f t="shared" si="2941"/>
        <v>0</v>
      </c>
      <c r="AZ177" s="41">
        <f t="shared" si="2941"/>
        <v>0</v>
      </c>
      <c r="BA177" s="42">
        <f t="shared" si="2941"/>
        <v>0</v>
      </c>
      <c r="BB177" s="43">
        <f t="shared" si="2941"/>
        <v>0</v>
      </c>
    </row>
    <row r="178" spans="1:54" ht="15.75" customHeight="1" x14ac:dyDescent="0.2">
      <c r="A178" s="1">
        <f t="shared" ref="A178" si="2942">A175</f>
        <v>0</v>
      </c>
      <c r="B178" s="313">
        <f t="shared" ref="B178" si="2943">B172+1</f>
        <v>27</v>
      </c>
      <c r="C178" s="314"/>
      <c r="D178" s="314"/>
      <c r="E178" s="314"/>
      <c r="F178" s="31"/>
      <c r="G178" s="183"/>
      <c r="H178" s="122">
        <f t="shared" ref="H178" si="2944">5-COUNTIF(AU175,0)-COUNTIF(AL175,0)-COUNTIF(AC175,0)-COUNTIF(T175,0)-COUNTIF(K175,0)</f>
        <v>0</v>
      </c>
      <c r="I178" s="165">
        <f t="shared" si="2901"/>
        <v>0</v>
      </c>
      <c r="J178" s="187">
        <f t="shared" ref="J178" si="2945">IF($B175=$B169,J172+IF($F175&lt;&gt;$G175,(K175+$G177-$G176)/$F175,K175/$F175),IF($F175&lt;&gt;G175,(K175+$G177-$G176)/$F175,K175/$F175))</f>
        <v>0</v>
      </c>
      <c r="K178" s="7">
        <f t="shared" ref="K178:K179" si="2946">SUM(L178:R178)</f>
        <v>0</v>
      </c>
      <c r="L178" s="26">
        <f t="shared" ref="L178:R178" si="2947">L175</f>
        <v>0</v>
      </c>
      <c r="M178" s="26">
        <f t="shared" si="2947"/>
        <v>0</v>
      </c>
      <c r="N178" s="26">
        <f t="shared" si="2947"/>
        <v>0</v>
      </c>
      <c r="O178" s="26">
        <f t="shared" si="2947"/>
        <v>0</v>
      </c>
      <c r="P178" s="26">
        <f t="shared" si="2947"/>
        <v>0</v>
      </c>
      <c r="Q178" s="29">
        <f t="shared" si="2947"/>
        <v>0</v>
      </c>
      <c r="R178" s="23">
        <f t="shared" si="2947"/>
        <v>0</v>
      </c>
      <c r="S178" s="187">
        <f t="shared" ref="S178" si="2948">IF($B175=$B169,S172+IF($F175&lt;&gt;$G175,(T175+$G177-$G176)/$F175,T175/$F175),IF($F175&lt;&gt;P175,(T175+$G177-$G176)/$F175,T175/$F175))</f>
        <v>0</v>
      </c>
      <c r="T178" s="7">
        <f t="shared" ref="T178:T179" si="2949">SUM(U178:AA178)</f>
        <v>0</v>
      </c>
      <c r="U178" s="26">
        <f t="shared" ref="U178:AA178" si="2950">U175</f>
        <v>0</v>
      </c>
      <c r="V178" s="26">
        <f t="shared" si="2950"/>
        <v>0</v>
      </c>
      <c r="W178" s="26">
        <f t="shared" si="2950"/>
        <v>0</v>
      </c>
      <c r="X178" s="26">
        <f t="shared" si="2950"/>
        <v>0</v>
      </c>
      <c r="Y178" s="113">
        <f t="shared" si="2950"/>
        <v>0</v>
      </c>
      <c r="Z178" s="29">
        <f t="shared" si="2950"/>
        <v>0</v>
      </c>
      <c r="AA178" s="23">
        <f t="shared" si="2950"/>
        <v>0</v>
      </c>
      <c r="AB178" s="187">
        <f t="shared" ref="AB178" si="2951">IF($B175=$B169,AB172+IF($F175&lt;&gt;$G175,(AC175+$G177-$G176)/$F175,AC175/$F175),IF($F175&lt;&gt;Y175,(AC175+$G177-$G176)/$F175,AC175/$F175))</f>
        <v>0</v>
      </c>
      <c r="AC178" s="7">
        <f t="shared" ref="AC178:AC179" si="2952">SUM(AD178:AJ178)</f>
        <v>0</v>
      </c>
      <c r="AD178" s="26">
        <f t="shared" ref="AD178:AJ178" si="2953">AD175</f>
        <v>0</v>
      </c>
      <c r="AE178" s="26">
        <f t="shared" si="2953"/>
        <v>0</v>
      </c>
      <c r="AF178" s="26">
        <f t="shared" si="2953"/>
        <v>0</v>
      </c>
      <c r="AG178" s="26">
        <f t="shared" si="2953"/>
        <v>0</v>
      </c>
      <c r="AH178" s="113">
        <f t="shared" si="2953"/>
        <v>0</v>
      </c>
      <c r="AI178" s="29">
        <f t="shared" si="2953"/>
        <v>0</v>
      </c>
      <c r="AJ178" s="23">
        <f t="shared" si="2953"/>
        <v>0</v>
      </c>
      <c r="AK178" s="187">
        <f t="shared" ref="AK178" si="2954">IF($B175=$B169,AK172+IF($F175&lt;&gt;$G175,(AL175+$G177-$G176)/$F175,AL175/$F175),IF($F175&lt;&gt;AH175,(AL175+$G177-$G176)/$F175,AL175/$F175))</f>
        <v>0</v>
      </c>
      <c r="AL178" s="7">
        <f t="shared" ref="AL178:AL179" si="2955">SUM(AM178:AS178)</f>
        <v>0</v>
      </c>
      <c r="AM178" s="26">
        <f t="shared" ref="AM178:AS178" si="2956">AM175</f>
        <v>0</v>
      </c>
      <c r="AN178" s="26">
        <f t="shared" si="2956"/>
        <v>0</v>
      </c>
      <c r="AO178" s="26">
        <f t="shared" si="2956"/>
        <v>0</v>
      </c>
      <c r="AP178" s="26">
        <f t="shared" si="2956"/>
        <v>0</v>
      </c>
      <c r="AQ178" s="113">
        <f t="shared" si="2956"/>
        <v>0</v>
      </c>
      <c r="AR178" s="29">
        <f t="shared" si="2956"/>
        <v>0</v>
      </c>
      <c r="AS178" s="23">
        <f t="shared" si="2956"/>
        <v>0</v>
      </c>
      <c r="AT178" s="187">
        <f t="shared" ref="AT178" si="2957">IF($B175=$B169,AT172+IF($F175&lt;&gt;$G175,(AU175+$G177-$G176)/$F175,AU175/$F175),IF($F175&lt;&gt;AQ175,(AU175+$G177-$G176)/$F175,AU175/$F175))</f>
        <v>0</v>
      </c>
      <c r="AU178" s="7">
        <f t="shared" ref="AU178:AU179" si="2958">SUM(AV178:BB178)</f>
        <v>0</v>
      </c>
      <c r="AV178" s="6">
        <f t="shared" ref="AV178" si="2959">IF(SUM($AM$9:$AS$9)=SUM($AV$9:$BB$9),AV175,IF(AND(SUM($AV$9:$BB$9)&gt;42,SUM($AV$9:$BB$9)&lt;49),AV175,0))</f>
        <v>0</v>
      </c>
      <c r="AW178" s="6">
        <f t="shared" ref="AW178:BB178" si="2960">IF(SUM($AM$9:$AS$9)=SUM($AV$9:$BB$9),AW175,IF(AND(SUM($AV$9:$BB$9)&gt;42,SUM($AV$9:$BB$9)&lt;49),AW175,0))</f>
        <v>0</v>
      </c>
      <c r="AX178" s="6">
        <f t="shared" si="2960"/>
        <v>0</v>
      </c>
      <c r="AY178" s="6">
        <f t="shared" si="2960"/>
        <v>0</v>
      </c>
      <c r="AZ178" s="26">
        <f t="shared" si="2960"/>
        <v>0</v>
      </c>
      <c r="BA178" s="29">
        <f t="shared" si="2960"/>
        <v>0</v>
      </c>
      <c r="BB178" s="23">
        <f t="shared" si="2960"/>
        <v>0</v>
      </c>
    </row>
    <row r="179" spans="1:54" ht="15.75" customHeight="1" x14ac:dyDescent="0.2">
      <c r="A179" s="1">
        <f t="shared" ref="A179:A180" si="2961">A178</f>
        <v>0</v>
      </c>
      <c r="B179" s="313"/>
      <c r="C179" s="314"/>
      <c r="D179" s="314"/>
      <c r="E179" s="314"/>
      <c r="F179" s="31"/>
      <c r="G179" s="183"/>
      <c r="H179" s="123">
        <f t="shared" ref="H179" si="2962">IF($B175=$B169,H173+F179,$F179)</f>
        <v>0</v>
      </c>
      <c r="I179" s="165">
        <f t="shared" si="2901"/>
        <v>0</v>
      </c>
      <c r="J179" s="141">
        <f t="shared" ref="J179" si="2963">IF($H178=0,0,IF($B169=$B175,IF($H180&gt;0,$H180+J173,K175+J173),IF($H180&gt;0,$H180,K175)))</f>
        <v>0</v>
      </c>
      <c r="K179" s="7">
        <f t="shared" si="2946"/>
        <v>0</v>
      </c>
      <c r="L179" s="6"/>
      <c r="M179" s="6"/>
      <c r="N179" s="6"/>
      <c r="O179" s="6"/>
      <c r="P179" s="26"/>
      <c r="Q179" s="29"/>
      <c r="R179" s="23"/>
      <c r="S179" s="141">
        <f t="shared" ref="S179" si="2964">IF($H178=0,0,IF($B169=$B175,IF($H180&gt;0,$H180+S173,T175+S173),IF($H180&gt;0,$H180,T175)))</f>
        <v>0</v>
      </c>
      <c r="T179" s="7">
        <f t="shared" si="2949"/>
        <v>0</v>
      </c>
      <c r="U179" s="6"/>
      <c r="V179" s="6"/>
      <c r="W179" s="6"/>
      <c r="X179" s="6"/>
      <c r="Y179" s="26"/>
      <c r="Z179" s="29"/>
      <c r="AA179" s="23"/>
      <c r="AB179" s="141">
        <f t="shared" ref="AB179" si="2965">IF($H178=0,0,IF($B169=$B175,IF($H180&gt;0,$H180+AB173,AC175+AB173),IF($H180&gt;0,$H180,AC175)))</f>
        <v>0</v>
      </c>
      <c r="AC179" s="7">
        <f t="shared" si="2952"/>
        <v>0</v>
      </c>
      <c r="AD179" s="6"/>
      <c r="AE179" s="6"/>
      <c r="AF179" s="6"/>
      <c r="AG179" s="6"/>
      <c r="AH179" s="26"/>
      <c r="AI179" s="29"/>
      <c r="AJ179" s="23"/>
      <c r="AK179" s="141">
        <f t="shared" ref="AK179" si="2966">IF($H178=0,0,IF($B169=$B175,IF($H180&gt;0,$H180+AK173,AL175+AK173),IF($H180&gt;0,$H180,AL175)))</f>
        <v>0</v>
      </c>
      <c r="AL179" s="7">
        <f t="shared" si="2955"/>
        <v>0</v>
      </c>
      <c r="AM179" s="6"/>
      <c r="AN179" s="6"/>
      <c r="AO179" s="6"/>
      <c r="AP179" s="6"/>
      <c r="AQ179" s="26"/>
      <c r="AR179" s="29"/>
      <c r="AS179" s="23"/>
      <c r="AT179" s="141">
        <f t="shared" ref="AT179" si="2967">IF($H178=0,0,IF($B169=$B175,IF($H180&gt;0,$H180+AT173,AU175+AT173),IF($H180&gt;0,$H180,AU175)))</f>
        <v>0</v>
      </c>
      <c r="AU179" s="7">
        <f t="shared" si="2958"/>
        <v>0</v>
      </c>
      <c r="AV179" s="6"/>
      <c r="AW179" s="6"/>
      <c r="AX179" s="6"/>
      <c r="AY179" s="6"/>
      <c r="AZ179" s="26"/>
      <c r="BA179" s="29"/>
      <c r="BB179" s="23"/>
    </row>
    <row r="180" spans="1:54" ht="18.75" customHeight="1" thickBot="1" x14ac:dyDescent="0.25">
      <c r="A180" s="1">
        <f t="shared" si="2961"/>
        <v>0</v>
      </c>
      <c r="B180" s="323" t="str">
        <f>IF(B175="",Wydruk!$AE$6,IF(J176=0,Wydruk!$AE$7,IF(AND(G176&lt;G177,B175&lt;&gt;$B181),Wydruk!$AE$13,IF(AND($B175=$B169,$B175&lt;&gt;$B181),IF(OR(OR(J180&lt;4,J180&gt;5),OR(S180&lt;4,S180&gt;5),OR(AB180&lt;4,AB180&gt;5),OR(AK180&lt;4,AK180&gt;5),OR(AND(AT180&lt;4,AT180&gt;0),AT180&gt;5)),Wydruk!$AE$8,Wydruk!$AE$9),IF($B175=$B181,IF($F179&lt;&gt;0,Wydruk!$AE$12,Wydruk!$AE$10),IF(OR(OR(J176&lt;4,J176&gt;5),OR(S176&lt;4,S176&gt;5),OR(AB176&lt;4,AB176&gt;5),OR(AK176&lt;4,AK176&gt;5),OR(AND(AT176&lt;4,AT176&gt;0),AT176&gt;5)),Wydruk!$AE$8,Wydruk!$AE$11))))))</f>
        <v>Uzupełnij liczby godzin tygodniowego planu</v>
      </c>
      <c r="C180" s="324"/>
      <c r="D180" s="324"/>
      <c r="E180" s="324"/>
      <c r="F180" s="173">
        <f>kwiecień!F180</f>
        <v>0</v>
      </c>
      <c r="G180" s="184">
        <f>kwiecień!G180</f>
        <v>0</v>
      </c>
      <c r="H180" s="191">
        <f t="shared" ref="H180" si="2968">IF(OR($G180=0,$F180=0,$G180="",$F180=""),0,$G180/$F180)</f>
        <v>0</v>
      </c>
      <c r="I180" s="193"/>
      <c r="J180" s="176">
        <f t="shared" ref="J180" si="2969">IF($B169=$B175,IF(L175+L170&gt;0,1,0)+IF(M175+M170&gt;0,1,0)+IF(N175+N170&gt;0,1,0)+IF(O175+O170&gt;0,1,0)+IF(P175+P170&gt;0,1,0)+IF(Q175+Q170&gt;0,1,0)+IF(R175+R170&gt;0,1,0),J176)</f>
        <v>0</v>
      </c>
      <c r="K180" s="133">
        <f t="shared" ref="K180" si="2970">IF(OR($B175=$B181,J180=0,(K176-Q180+O180)&lt;=0),0,(K176-Q180+O180)/J180)</f>
        <v>0</v>
      </c>
      <c r="L180" s="137">
        <f t="shared" ref="L180" si="2971">IF(K180*(7-J177)&lt;=0,0,K180*(7-J177))</f>
        <v>0</v>
      </c>
      <c r="M180" s="311">
        <f t="shared" ref="M180" si="2972">ROUND(IF(OR(K177-K180*(7-J177)+P180&lt;0,$B175=$B181,K180&lt;=0,K177=0),0,IF(K177-K180*(7-J177)+P180&gt;Q180-O180+P180,Q180-O180+P180,K177-K180*(7-J177)+P180)),1)</f>
        <v>0</v>
      </c>
      <c r="N180" s="312"/>
      <c r="O180" s="139">
        <f t="shared" ref="O180" si="2973">IF(OR($B175=$B181,J176=0),0,IF($B175=$B169,J175,$F175))</f>
        <v>0</v>
      </c>
      <c r="P180" s="30">
        <f t="shared" ref="P180" si="2974">IF(OR($B175=$B181,J180=0),0,$G177-$G176)</f>
        <v>0</v>
      </c>
      <c r="Q180" s="134">
        <f t="shared" ref="Q180" si="2975">IF(OR($B175=$B181,J180=0),0,J179)</f>
        <v>0</v>
      </c>
      <c r="R180" s="138">
        <f t="shared" ref="R180" si="2976">IF($B175=$B181,0,K177)</f>
        <v>0</v>
      </c>
      <c r="S180" s="176">
        <f t="shared" ref="S180" si="2977">IF($B169=$B175,IF(U175+U170&gt;0,1,0)+IF(V175+V170&gt;0,1,0)+IF(W175+W170&gt;0,1,0)+IF(X175+X170&gt;0,1,0)+IF(Y175+Y170&gt;0,1,0)+IF(Z175+Z170&gt;0,1,0)+IF(AA175+AA170&gt;0,1,0),S176)</f>
        <v>0</v>
      </c>
      <c r="T180" s="133">
        <f t="shared" ref="T180" si="2978">IF(OR($B175=$B181,S180=0,(T176-Z180+X180)&lt;=0),0,(T176-Z180+X180)/S180)</f>
        <v>0</v>
      </c>
      <c r="U180" s="137">
        <f t="shared" ref="U180" si="2979">IF(T180*(7-S177)&lt;=0,0,T180*(7-S177))</f>
        <v>0</v>
      </c>
      <c r="V180" s="311">
        <f t="shared" ref="V180" si="2980">ROUND(IF(OR(T177-T180*(7-S177)+Y180&lt;0,$B175=$B181,T180&lt;=0,T177=0),0,IF(T177-T180*(7-S177)+Y180&gt;Z180-X180+Y180,Z180-X180+Y180,T177-T180*(7-S177)+Y180)),1)</f>
        <v>0</v>
      </c>
      <c r="W180" s="312"/>
      <c r="X180" s="139">
        <f t="shared" ref="X180" si="2981">IF(OR($B175=$B181,S176=0),0,IF($B175=$B169,S175,$F175))</f>
        <v>0</v>
      </c>
      <c r="Y180" s="30">
        <f t="shared" ref="Y180" si="2982">IF(OR($B175=$B181,S180=0),0,$G177-$G176)</f>
        <v>0</v>
      </c>
      <c r="Z180" s="134">
        <f t="shared" ref="Z180" si="2983">IF(OR($B175=$B181,S180=0),0,S179)</f>
        <v>0</v>
      </c>
      <c r="AA180" s="138">
        <f t="shared" ref="AA180" si="2984">IF($B175=$B181,0,T177)</f>
        <v>0</v>
      </c>
      <c r="AB180" s="176">
        <f t="shared" ref="AB180" si="2985">IF($B169=$B175,IF(AD175+AD170&gt;0,1,0)+IF(AE175+AE170&gt;0,1,0)+IF(AF175+AF170&gt;0,1,0)+IF(AG175+AG170&gt;0,1,0)+IF(AH175+AH170&gt;0,1,0)+IF(AI175+AI170&gt;0,1,0)+IF(AJ175+AJ170&gt;0,1,0),AB176)</f>
        <v>0</v>
      </c>
      <c r="AC180" s="133">
        <f t="shared" ref="AC180" si="2986">IF(OR($B175=$B181,AB180=0,(AC176-AI180+AG180)&lt;=0),0,(AC176-AI180+AG180)/AB180)</f>
        <v>0</v>
      </c>
      <c r="AD180" s="137">
        <f t="shared" ref="AD180" si="2987">IF(AC180*(7-AB177)&lt;=0,0,AC180*(7-AB177))</f>
        <v>0</v>
      </c>
      <c r="AE180" s="311">
        <f t="shared" ref="AE180" si="2988">ROUND(IF(OR(AC177-AC180*(7-AB177)+AH180&lt;0,$B175=$B181,AC180&lt;=0,AC177=0),0,IF(AC177-AC180*(7-AB177)+AH180&gt;AI180-AG180+AH180,AI180-AG180+AH180,AC177-AC180*(7-AB177)+AH180)),1)</f>
        <v>0</v>
      </c>
      <c r="AF180" s="312"/>
      <c r="AG180" s="139">
        <f t="shared" ref="AG180" si="2989">IF(OR($B175=$B181,AB176=0),0,IF($B175=$B169,AB175,$F175))</f>
        <v>0</v>
      </c>
      <c r="AH180" s="30">
        <f t="shared" ref="AH180" si="2990">IF(OR($B175=$B181,AB180=0),0,$G177-$G176)</f>
        <v>0</v>
      </c>
      <c r="AI180" s="134">
        <f t="shared" ref="AI180" si="2991">IF(OR($B175=$B181,AB180=0),0,AB179)</f>
        <v>0</v>
      </c>
      <c r="AJ180" s="138">
        <f t="shared" ref="AJ180" si="2992">IF($B175=$B181,0,AC177)</f>
        <v>0</v>
      </c>
      <c r="AK180" s="176">
        <f t="shared" ref="AK180" si="2993">IF($B169=$B175,IF(AM175+AM170&gt;0,1,0)+IF(AN175+AN170&gt;0,1,0)+IF(AO175+AO170&gt;0,1,0)+IF(AP175+AP170&gt;0,1,0)+IF(AQ175+AQ170&gt;0,1,0)+IF(AR175+AR170&gt;0,1,0)+IF(AS175+AS170&gt;0,1,0),AK176)</f>
        <v>0</v>
      </c>
      <c r="AL180" s="133">
        <f t="shared" ref="AL180" si="2994">IF(OR($B175=$B181,AK180=0,(AL176-AR180+AP180)&lt;=0),0,(AL176-AR180+AP180)/AK180)</f>
        <v>0</v>
      </c>
      <c r="AM180" s="137">
        <f t="shared" ref="AM180" si="2995">IF(AL180*(7-AK177)&lt;=0,0,AL180*(7-AK177))</f>
        <v>0</v>
      </c>
      <c r="AN180" s="311">
        <f t="shared" ref="AN180" si="2996">ROUND(IF(OR(AL177-AL180*(7-AK177)+AQ180&lt;0,$B175=$B181,AL180&lt;=0,AL177=0),0,IF(AL177-AL180*(7-AK177)+AQ180&gt;AR180-AP180+AQ180,AR180-AP180+AQ180,AL177-AL180*(7-AK177)+AQ180)),1)</f>
        <v>0</v>
      </c>
      <c r="AO180" s="312"/>
      <c r="AP180" s="139">
        <f t="shared" ref="AP180" si="2997">IF(OR($B175=$B181,AK176=0),0,IF($B175=$B169,AK175,$F175))</f>
        <v>0</v>
      </c>
      <c r="AQ180" s="30">
        <f t="shared" ref="AQ180" si="2998">IF(OR($B175=$B181,AK180=0),0,$G177-$G176)</f>
        <v>0</v>
      </c>
      <c r="AR180" s="134">
        <f t="shared" ref="AR180" si="2999">IF(OR($B175=$B181,AK180=0),0,AK179)</f>
        <v>0</v>
      </c>
      <c r="AS180" s="138">
        <f t="shared" ref="AS180" si="3000">IF($B175=$B181,0,AL177)</f>
        <v>0</v>
      </c>
      <c r="AT180" s="176">
        <f t="shared" ref="AT180" si="3001">IF($B169=$B175,IF(AV175+AV170&gt;0,1,0)+IF(AW175+AW170&gt;0,1,0)+IF(AX175+AX170&gt;0,1,0)+IF(AY175+AY170&gt;0,1,0)+IF(AZ175+AZ170&gt;0,1,0)+IF(BA175+BA170&gt;0,1,0)+IF(BB175+BB170&gt;0,1,0),AT176)</f>
        <v>0</v>
      </c>
      <c r="AU180" s="133">
        <f t="shared" ref="AU180" si="3002">IF(OR($B175=$B181,AT180=0,(AU176-BA180+AY180)&lt;=0),0,(AU176-BA180+AY180)/AT180)</f>
        <v>0</v>
      </c>
      <c r="AV180" s="137">
        <f t="shared" ref="AV180" si="3003">IF(AU180*(7-AT177)&lt;=0,0,AU180*(7-AT177))</f>
        <v>0</v>
      </c>
      <c r="AW180" s="311">
        <f t="shared" ref="AW180" si="3004">ROUND(IF(OR(AU177-AU180*(7-AT177)+AZ180&lt;0,$B175=$B181,AU180&lt;=0,AU177=0),0,IF(AU177-AU180*(7-AT177)+AZ180&gt;BA180-AY180+AZ180,BA180-AY180+AZ180,AU177-AU180*(7-AT177)+AZ180)),1)</f>
        <v>0</v>
      </c>
      <c r="AX180" s="312"/>
      <c r="AY180" s="139">
        <f t="shared" ref="AY180" si="3005">IF(OR($B175=$B181,AT176=0),0,IF($B175=$B169,AT175,$F175))</f>
        <v>0</v>
      </c>
      <c r="AZ180" s="30">
        <f t="shared" ref="AZ180" si="3006">IF(OR($B175=$B181,AT180=0),0,$G177-$G176)</f>
        <v>0</v>
      </c>
      <c r="BA180" s="134">
        <f t="shared" ref="BA180" si="3007">IF(OR($B175=$B181,AT180=0),0,AT179)</f>
        <v>0</v>
      </c>
      <c r="BB180" s="138">
        <f t="shared" ref="BB180" si="3008">IF($B175=$B181,0,AU177)</f>
        <v>0</v>
      </c>
    </row>
    <row r="181" spans="1:54" ht="15.75" x14ac:dyDescent="0.2">
      <c r="A181" s="1">
        <f t="shared" ref="A181" si="3009">IF(B181="","1. Niewypełnione",B181)</f>
        <v>0</v>
      </c>
      <c r="B181" s="320">
        <f>kwiecień!B181</f>
        <v>0</v>
      </c>
      <c r="C181" s="321">
        <f>kwiecień!C181</f>
        <v>0</v>
      </c>
      <c r="D181" s="321">
        <f>kwiecień!D181</f>
        <v>0</v>
      </c>
      <c r="E181" s="321">
        <f>kwiecień!E181</f>
        <v>0</v>
      </c>
      <c r="F181" s="177">
        <f>kwiecień!F181</f>
        <v>18</v>
      </c>
      <c r="G181" s="185">
        <f>kwiecień!G181</f>
        <v>18</v>
      </c>
      <c r="H181" s="177"/>
      <c r="I181" s="192">
        <f t="shared" ref="I181:I185" si="3010">K181+T181+AC181+AL181+AU181</f>
        <v>0</v>
      </c>
      <c r="J181" s="186">
        <f t="shared" ref="J181" si="3011">IF(OR($B181=$B187,J184=0),0,ROUND((K182+P186)/J184,0))</f>
        <v>0</v>
      </c>
      <c r="K181" s="51">
        <f t="shared" ref="K181:K182" si="3012">SUM(L181:R181)</f>
        <v>0</v>
      </c>
      <c r="L181" s="52">
        <f>kwiecień!L181</f>
        <v>0</v>
      </c>
      <c r="M181" s="52">
        <f>kwiecień!M181</f>
        <v>0</v>
      </c>
      <c r="N181" s="52">
        <f>kwiecień!N181</f>
        <v>0</v>
      </c>
      <c r="O181" s="52">
        <f>kwiecień!O181</f>
        <v>0</v>
      </c>
      <c r="P181" s="53">
        <f>kwiecień!P181</f>
        <v>0</v>
      </c>
      <c r="Q181" s="54">
        <f>kwiecień!Q181</f>
        <v>0</v>
      </c>
      <c r="R181" s="55">
        <f>kwiecień!R181</f>
        <v>0</v>
      </c>
      <c r="S181" s="188">
        <f t="shared" ref="S181" si="3013">IF(OR($B181=$B187,S184=0),0,ROUND((T182+Y186)/S184,0))</f>
        <v>0</v>
      </c>
      <c r="T181" s="51">
        <f t="shared" ref="T181:T182" si="3014">SUM(U181:AA181)</f>
        <v>0</v>
      </c>
      <c r="U181" s="52">
        <f>kwiecień!U181</f>
        <v>0</v>
      </c>
      <c r="V181" s="52">
        <f>kwiecień!V181</f>
        <v>0</v>
      </c>
      <c r="W181" s="52">
        <f>kwiecień!W181</f>
        <v>0</v>
      </c>
      <c r="X181" s="52">
        <f>kwiecień!X181</f>
        <v>0</v>
      </c>
      <c r="Y181" s="53">
        <f>kwiecień!Y181</f>
        <v>0</v>
      </c>
      <c r="Z181" s="54">
        <f>kwiecień!Z181</f>
        <v>0</v>
      </c>
      <c r="AA181" s="55">
        <f>kwiecień!AA181</f>
        <v>0</v>
      </c>
      <c r="AB181" s="188">
        <f t="shared" ref="AB181" si="3015">IF(OR($B181=$B187,AB184=0),0,ROUND((AC182+AH186)/AB184,0))</f>
        <v>0</v>
      </c>
      <c r="AC181" s="51">
        <f t="shared" ref="AC181:AC182" si="3016">SUM(AD181:AJ181)</f>
        <v>0</v>
      </c>
      <c r="AD181" s="52">
        <f>kwiecień!AD181</f>
        <v>0</v>
      </c>
      <c r="AE181" s="52">
        <f>kwiecień!AE181</f>
        <v>0</v>
      </c>
      <c r="AF181" s="52">
        <f>kwiecień!AF181</f>
        <v>0</v>
      </c>
      <c r="AG181" s="52">
        <f>kwiecień!AG181</f>
        <v>0</v>
      </c>
      <c r="AH181" s="53">
        <f>kwiecień!AH181</f>
        <v>0</v>
      </c>
      <c r="AI181" s="54">
        <f>kwiecień!AI181</f>
        <v>0</v>
      </c>
      <c r="AJ181" s="55">
        <f>kwiecień!AJ181</f>
        <v>0</v>
      </c>
      <c r="AK181" s="188">
        <f t="shared" ref="AK181" si="3017">IF(OR($B181=$B187,AK184=0),0,ROUND((AL182+AQ186)/AK184,0))</f>
        <v>0</v>
      </c>
      <c r="AL181" s="51">
        <f t="shared" ref="AL181:AL182" si="3018">SUM(AM181:AS181)</f>
        <v>0</v>
      </c>
      <c r="AM181" s="52">
        <f>kwiecień!AM181</f>
        <v>0</v>
      </c>
      <c r="AN181" s="52">
        <f>kwiecień!AN181</f>
        <v>0</v>
      </c>
      <c r="AO181" s="52">
        <f>kwiecień!AO181</f>
        <v>0</v>
      </c>
      <c r="AP181" s="52">
        <f>kwiecień!AP181</f>
        <v>0</v>
      </c>
      <c r="AQ181" s="53">
        <f>kwiecień!AQ181</f>
        <v>0</v>
      </c>
      <c r="AR181" s="54">
        <f>kwiecień!AR181</f>
        <v>0</v>
      </c>
      <c r="AS181" s="55">
        <f>kwiecień!AS181</f>
        <v>0</v>
      </c>
      <c r="AT181" s="188">
        <f t="shared" ref="AT181" si="3019">IF(OR($B181=$B187,AT184=0),0,ROUND((AU182+AZ186)/AT184,0))</f>
        <v>0</v>
      </c>
      <c r="AU181" s="51">
        <f t="shared" ref="AU181:AU182" si="3020">SUM(AV181:BB181)</f>
        <v>0</v>
      </c>
      <c r="AV181" s="52">
        <f t="shared" ref="AV181" si="3021">IF(SUM($AM$9:$AS$9)=SUM($AV$9:$BB$9),AM181,IF(AND(SUM($AV$9:$BB$9)&gt;42,SUM($AV$9:$BB$9)&lt;49),AM181,0))</f>
        <v>0</v>
      </c>
      <c r="AW181" s="52">
        <f t="shared" ref="AW181" si="3022">IF(SUM($AM$9:$AS$9)=SUM($AV$9:$BB$9),AN181,IF(AND(SUM($AV$9:$BB$9)&gt;42,SUM($AV$9:$BB$9)&lt;49),AN181,0))</f>
        <v>0</v>
      </c>
      <c r="AX181" s="52">
        <f t="shared" ref="AX181" si="3023">IF(SUM($AM$9:$AS$9)=SUM($AV$9:$BB$9),AO181,IF(AND(SUM($AV$9:$BB$9)&gt;42,SUM($AV$9:$BB$9)&lt;49),AO181,0))</f>
        <v>0</v>
      </c>
      <c r="AY181" s="52">
        <f t="shared" ref="AY181" si="3024">IF(SUM($AM$9:$AS$9)=SUM($AV$9:$BB$9),AP181,IF(AND(SUM($AV$9:$BB$9)&gt;42,SUM($AV$9:$BB$9)&lt;49),AP181,0))</f>
        <v>0</v>
      </c>
      <c r="AZ181" s="53">
        <f t="shared" ref="AZ181" si="3025">IF(SUM($AM$9:$AS$9)=SUM($AV$9:$BB$9),AQ181,IF(AND(SUM($AV$9:$BB$9)&gt;42,SUM($AV$9:$BB$9)&lt;49),AQ181,0))</f>
        <v>0</v>
      </c>
      <c r="BA181" s="54">
        <f t="shared" ref="BA181" si="3026">IF(SUM($AM$9:$AS$9)=SUM($AV$9:$BB$9),AR181,IF(AND(SUM($AV$9:$BB$9)&gt;42,SUM($AV$9:$BB$9)&lt;49),AR181,0))</f>
        <v>0</v>
      </c>
      <c r="BB181" s="55">
        <f t="shared" ref="BB181" si="3027">IF(SUM($AM$9:$AS$9)=SUM($AV$9:$BB$9),AS181,IF(AND(SUM($AV$9:$BB$9)&gt;42,SUM($AV$9:$BB$9)&lt;49),AS181,0))</f>
        <v>0</v>
      </c>
    </row>
    <row r="182" spans="1:54" ht="12.75" hidden="1" customHeight="1" x14ac:dyDescent="0.2">
      <c r="B182" s="93"/>
      <c r="C182" s="94"/>
      <c r="D182" s="95"/>
      <c r="E182" s="115"/>
      <c r="F182" s="140" t="b">
        <f t="shared" ref="F182" si="3028">IF($B175=$B181,OR(F176,G181&lt;F181),G181&lt;F181)</f>
        <v>0</v>
      </c>
      <c r="G182" s="189">
        <f t="shared" ref="G182" si="3029">IF(AND($B175=$B181,$B175&lt;&gt;"",$B175&lt;&gt;0),G181+G176,G181)</f>
        <v>18</v>
      </c>
      <c r="H182" s="120"/>
      <c r="I182" s="165">
        <f t="shared" si="3010"/>
        <v>0</v>
      </c>
      <c r="J182" s="194">
        <f t="shared" ref="J182" si="3030">7-COUNTIF(L181:R181,0)-COUNTIF(L181:R181,"")</f>
        <v>0</v>
      </c>
      <c r="K182" s="22">
        <f t="shared" si="3012"/>
        <v>0</v>
      </c>
      <c r="L182" s="35">
        <f t="shared" ref="L182:R182" si="3031">IF($B175=$B181,L181+L176,L181)</f>
        <v>0</v>
      </c>
      <c r="M182" s="35">
        <f t="shared" si="3031"/>
        <v>0</v>
      </c>
      <c r="N182" s="35">
        <f t="shared" si="3031"/>
        <v>0</v>
      </c>
      <c r="O182" s="35">
        <f t="shared" si="3031"/>
        <v>0</v>
      </c>
      <c r="P182" s="36">
        <f t="shared" si="3031"/>
        <v>0</v>
      </c>
      <c r="Q182" s="37">
        <f t="shared" si="3031"/>
        <v>0</v>
      </c>
      <c r="R182" s="38">
        <f t="shared" si="3031"/>
        <v>0</v>
      </c>
      <c r="S182" s="194">
        <f t="shared" ref="S182" si="3032">7-COUNTIF(U181:AA181,0)-COUNTIF(U181:AA181,"")</f>
        <v>0</v>
      </c>
      <c r="T182" s="22">
        <f t="shared" si="3014"/>
        <v>0</v>
      </c>
      <c r="U182" s="35">
        <f t="shared" ref="U182:AA182" si="3033">IF($B175=$B181,U181+U176,U181)</f>
        <v>0</v>
      </c>
      <c r="V182" s="35">
        <f t="shared" si="3033"/>
        <v>0</v>
      </c>
      <c r="W182" s="35">
        <f t="shared" si="3033"/>
        <v>0</v>
      </c>
      <c r="X182" s="35">
        <f t="shared" si="3033"/>
        <v>0</v>
      </c>
      <c r="Y182" s="36">
        <f t="shared" si="3033"/>
        <v>0</v>
      </c>
      <c r="Z182" s="37">
        <f t="shared" si="3033"/>
        <v>0</v>
      </c>
      <c r="AA182" s="38">
        <f t="shared" si="3033"/>
        <v>0</v>
      </c>
      <c r="AB182" s="194">
        <f t="shared" ref="AB182" si="3034">7-COUNTIF(AD181:AJ181,0)-COUNTIF(AD181:AJ181,"")</f>
        <v>0</v>
      </c>
      <c r="AC182" s="22">
        <f t="shared" si="3016"/>
        <v>0</v>
      </c>
      <c r="AD182" s="35">
        <f t="shared" ref="AD182:AJ182" si="3035">IF($B175=$B181,AD181+AD176,AD181)</f>
        <v>0</v>
      </c>
      <c r="AE182" s="35">
        <f t="shared" si="3035"/>
        <v>0</v>
      </c>
      <c r="AF182" s="35">
        <f t="shared" si="3035"/>
        <v>0</v>
      </c>
      <c r="AG182" s="35">
        <f t="shared" si="3035"/>
        <v>0</v>
      </c>
      <c r="AH182" s="36">
        <f t="shared" si="3035"/>
        <v>0</v>
      </c>
      <c r="AI182" s="37">
        <f t="shared" si="3035"/>
        <v>0</v>
      </c>
      <c r="AJ182" s="38">
        <f t="shared" si="3035"/>
        <v>0</v>
      </c>
      <c r="AK182" s="194">
        <f t="shared" ref="AK182" si="3036">7-COUNTIF(AM181:AS181,0)-COUNTIF(AM181:AS181,"")</f>
        <v>0</v>
      </c>
      <c r="AL182" s="22">
        <f t="shared" si="3018"/>
        <v>0</v>
      </c>
      <c r="AM182" s="35">
        <f t="shared" ref="AM182:AS182" si="3037">IF($B175=$B181,AM181+AM176,AM181)</f>
        <v>0</v>
      </c>
      <c r="AN182" s="35">
        <f t="shared" si="3037"/>
        <v>0</v>
      </c>
      <c r="AO182" s="35">
        <f t="shared" si="3037"/>
        <v>0</v>
      </c>
      <c r="AP182" s="35">
        <f t="shared" si="3037"/>
        <v>0</v>
      </c>
      <c r="AQ182" s="36">
        <f t="shared" si="3037"/>
        <v>0</v>
      </c>
      <c r="AR182" s="37">
        <f t="shared" si="3037"/>
        <v>0</v>
      </c>
      <c r="AS182" s="38">
        <f t="shared" si="3037"/>
        <v>0</v>
      </c>
      <c r="AT182" s="194">
        <f t="shared" ref="AT182" si="3038">7-COUNTIF(AV181:BB181,0)-COUNTIF(AV181:BB181,"")</f>
        <v>0</v>
      </c>
      <c r="AU182" s="22">
        <f t="shared" si="3020"/>
        <v>0</v>
      </c>
      <c r="AV182" s="35">
        <f t="shared" ref="AV182:BB182" si="3039">IF($B175=$B181,AV181+AV176,AV181)</f>
        <v>0</v>
      </c>
      <c r="AW182" s="35">
        <f t="shared" si="3039"/>
        <v>0</v>
      </c>
      <c r="AX182" s="35">
        <f t="shared" si="3039"/>
        <v>0</v>
      </c>
      <c r="AY182" s="35">
        <f t="shared" si="3039"/>
        <v>0</v>
      </c>
      <c r="AZ182" s="36">
        <f t="shared" si="3039"/>
        <v>0</v>
      </c>
      <c r="BA182" s="37">
        <f t="shared" si="3039"/>
        <v>0</v>
      </c>
      <c r="BB182" s="38">
        <f t="shared" si="3039"/>
        <v>0</v>
      </c>
    </row>
    <row r="183" spans="1:54" ht="15" hidden="1" customHeight="1" x14ac:dyDescent="0.2">
      <c r="B183" s="116"/>
      <c r="C183" s="117"/>
      <c r="D183" s="118"/>
      <c r="E183" s="119"/>
      <c r="F183" s="92"/>
      <c r="G183" s="190">
        <f t="shared" ref="G183" si="3040">IF(AND($B175=$B181,$B175&lt;&gt;"",$B175&lt;&gt;0),F181+G177,F181)</f>
        <v>18</v>
      </c>
      <c r="H183" s="121"/>
      <c r="I183" s="165">
        <f t="shared" si="3010"/>
        <v>0</v>
      </c>
      <c r="J183" s="195">
        <f t="shared" ref="J183" si="3041">IF($B181=$B175,COUNTIF(L183:R183,0),COUNTIF(L184:R184,0)+COUNTIF(L184:R184,""))</f>
        <v>7</v>
      </c>
      <c r="K183" s="39">
        <f t="shared" ref="K183:R183" si="3042">IF($B175=$B181,K184+K177,K184)</f>
        <v>0</v>
      </c>
      <c r="L183" s="40">
        <f t="shared" si="3042"/>
        <v>0</v>
      </c>
      <c r="M183" s="40">
        <f t="shared" si="3042"/>
        <v>0</v>
      </c>
      <c r="N183" s="40">
        <f t="shared" si="3042"/>
        <v>0</v>
      </c>
      <c r="O183" s="40">
        <f t="shared" si="3042"/>
        <v>0</v>
      </c>
      <c r="P183" s="41">
        <f t="shared" si="3042"/>
        <v>0</v>
      </c>
      <c r="Q183" s="42">
        <f t="shared" si="3042"/>
        <v>0</v>
      </c>
      <c r="R183" s="43">
        <f t="shared" si="3042"/>
        <v>0</v>
      </c>
      <c r="S183" s="195">
        <f t="shared" ref="S183" si="3043">IF($B181=$B175,COUNTIF(U183:AA183,0),COUNTIF(U184:AA184,0)+COUNTIF(U184:AA184,""))</f>
        <v>7</v>
      </c>
      <c r="T183" s="39">
        <f t="shared" ref="T183:AA183" si="3044">IF($B175=$B181,T184+T177,T184)</f>
        <v>0</v>
      </c>
      <c r="U183" s="40">
        <f t="shared" si="3044"/>
        <v>0</v>
      </c>
      <c r="V183" s="40">
        <f t="shared" si="3044"/>
        <v>0</v>
      </c>
      <c r="W183" s="40">
        <f t="shared" si="3044"/>
        <v>0</v>
      </c>
      <c r="X183" s="40">
        <f t="shared" si="3044"/>
        <v>0</v>
      </c>
      <c r="Y183" s="41">
        <f t="shared" si="3044"/>
        <v>0</v>
      </c>
      <c r="Z183" s="42">
        <f t="shared" si="3044"/>
        <v>0</v>
      </c>
      <c r="AA183" s="43">
        <f t="shared" si="3044"/>
        <v>0</v>
      </c>
      <c r="AB183" s="195">
        <f t="shared" ref="AB183" si="3045">IF($B181=$B175,COUNTIF(AD183:AJ183,0),COUNTIF(AD184:AJ184,0)+COUNTIF(AD184:AJ184,""))</f>
        <v>7</v>
      </c>
      <c r="AC183" s="39">
        <f t="shared" ref="AC183:AJ183" si="3046">IF($B175=$B181,AC184+AC177,AC184)</f>
        <v>0</v>
      </c>
      <c r="AD183" s="40">
        <f t="shared" si="3046"/>
        <v>0</v>
      </c>
      <c r="AE183" s="40">
        <f t="shared" si="3046"/>
        <v>0</v>
      </c>
      <c r="AF183" s="40">
        <f t="shared" si="3046"/>
        <v>0</v>
      </c>
      <c r="AG183" s="40">
        <f t="shared" si="3046"/>
        <v>0</v>
      </c>
      <c r="AH183" s="41">
        <f t="shared" si="3046"/>
        <v>0</v>
      </c>
      <c r="AI183" s="42">
        <f t="shared" si="3046"/>
        <v>0</v>
      </c>
      <c r="AJ183" s="43">
        <f t="shared" si="3046"/>
        <v>0</v>
      </c>
      <c r="AK183" s="195">
        <f t="shared" ref="AK183" si="3047">IF($B181=$B175,COUNTIF(AM183:AS183,0),COUNTIF(AM184:AS184,0)+COUNTIF(AM184:AS184,""))</f>
        <v>7</v>
      </c>
      <c r="AL183" s="39">
        <f t="shared" ref="AL183:AS183" si="3048">IF($B175=$B181,AL184+AL177,AL184)</f>
        <v>0</v>
      </c>
      <c r="AM183" s="40">
        <f t="shared" si="3048"/>
        <v>0</v>
      </c>
      <c r="AN183" s="40">
        <f t="shared" si="3048"/>
        <v>0</v>
      </c>
      <c r="AO183" s="40">
        <f t="shared" si="3048"/>
        <v>0</v>
      </c>
      <c r="AP183" s="40">
        <f t="shared" si="3048"/>
        <v>0</v>
      </c>
      <c r="AQ183" s="41">
        <f t="shared" si="3048"/>
        <v>0</v>
      </c>
      <c r="AR183" s="42">
        <f t="shared" si="3048"/>
        <v>0</v>
      </c>
      <c r="AS183" s="43">
        <f t="shared" si="3048"/>
        <v>0</v>
      </c>
      <c r="AT183" s="195">
        <f t="shared" ref="AT183" si="3049">IF($B181=$B175,COUNTIF(AV183:BB183,0),COUNTIF(AV184:BB184,0)+COUNTIF(AV184:BB184,""))</f>
        <v>7</v>
      </c>
      <c r="AU183" s="39">
        <f t="shared" ref="AU183:BB183" si="3050">IF($B175=$B181,AU184+AU177,AU184)</f>
        <v>0</v>
      </c>
      <c r="AV183" s="40">
        <f t="shared" si="3050"/>
        <v>0</v>
      </c>
      <c r="AW183" s="40">
        <f t="shared" si="3050"/>
        <v>0</v>
      </c>
      <c r="AX183" s="40">
        <f t="shared" si="3050"/>
        <v>0</v>
      </c>
      <c r="AY183" s="40">
        <f t="shared" si="3050"/>
        <v>0</v>
      </c>
      <c r="AZ183" s="41">
        <f t="shared" si="3050"/>
        <v>0</v>
      </c>
      <c r="BA183" s="42">
        <f t="shared" si="3050"/>
        <v>0</v>
      </c>
      <c r="BB183" s="43">
        <f t="shared" si="3050"/>
        <v>0</v>
      </c>
    </row>
    <row r="184" spans="1:54" ht="15.75" customHeight="1" x14ac:dyDescent="0.2">
      <c r="A184" s="1">
        <f t="shared" ref="A184" si="3051">A181</f>
        <v>0</v>
      </c>
      <c r="B184" s="313">
        <f t="shared" ref="B184" si="3052">B178+1</f>
        <v>28</v>
      </c>
      <c r="C184" s="314"/>
      <c r="D184" s="314"/>
      <c r="E184" s="314"/>
      <c r="F184" s="31"/>
      <c r="G184" s="183"/>
      <c r="H184" s="122">
        <f t="shared" ref="H184" si="3053">5-COUNTIF(AU181,0)-COUNTIF(AL181,0)-COUNTIF(AC181,0)-COUNTIF(T181,0)-COUNTIF(K181,0)</f>
        <v>0</v>
      </c>
      <c r="I184" s="165">
        <f t="shared" si="3010"/>
        <v>0</v>
      </c>
      <c r="J184" s="187">
        <f t="shared" ref="J184" si="3054">IF($B181=$B175,J178+IF($F181&lt;&gt;$G181,(K181+$G183-$G182)/$F181,K181/$F181),IF($F181&lt;&gt;G181,(K181+$G183-$G182)/$F181,K181/$F181))</f>
        <v>0</v>
      </c>
      <c r="K184" s="7">
        <f t="shared" ref="K184:K185" si="3055">SUM(L184:R184)</f>
        <v>0</v>
      </c>
      <c r="L184" s="26">
        <f t="shared" ref="L184:R184" si="3056">L181</f>
        <v>0</v>
      </c>
      <c r="M184" s="26">
        <f t="shared" si="3056"/>
        <v>0</v>
      </c>
      <c r="N184" s="26">
        <f t="shared" si="3056"/>
        <v>0</v>
      </c>
      <c r="O184" s="26">
        <f t="shared" si="3056"/>
        <v>0</v>
      </c>
      <c r="P184" s="26">
        <f t="shared" si="3056"/>
        <v>0</v>
      </c>
      <c r="Q184" s="29">
        <f t="shared" si="3056"/>
        <v>0</v>
      </c>
      <c r="R184" s="23">
        <f t="shared" si="3056"/>
        <v>0</v>
      </c>
      <c r="S184" s="187">
        <f t="shared" ref="S184" si="3057">IF($B181=$B175,S178+IF($F181&lt;&gt;$G181,(T181+$G183-$G182)/$F181,T181/$F181),IF($F181&lt;&gt;P181,(T181+$G183-$G182)/$F181,T181/$F181))</f>
        <v>0</v>
      </c>
      <c r="T184" s="7">
        <f t="shared" ref="T184:T185" si="3058">SUM(U184:AA184)</f>
        <v>0</v>
      </c>
      <c r="U184" s="26">
        <f t="shared" ref="U184:AA184" si="3059">U181</f>
        <v>0</v>
      </c>
      <c r="V184" s="26">
        <f t="shared" si="3059"/>
        <v>0</v>
      </c>
      <c r="W184" s="26">
        <f t="shared" si="3059"/>
        <v>0</v>
      </c>
      <c r="X184" s="26">
        <f t="shared" si="3059"/>
        <v>0</v>
      </c>
      <c r="Y184" s="113">
        <f t="shared" si="3059"/>
        <v>0</v>
      </c>
      <c r="Z184" s="29">
        <f t="shared" si="3059"/>
        <v>0</v>
      </c>
      <c r="AA184" s="23">
        <f t="shared" si="3059"/>
        <v>0</v>
      </c>
      <c r="AB184" s="187">
        <f t="shared" ref="AB184" si="3060">IF($B181=$B175,AB178+IF($F181&lt;&gt;$G181,(AC181+$G183-$G182)/$F181,AC181/$F181),IF($F181&lt;&gt;Y181,(AC181+$G183-$G182)/$F181,AC181/$F181))</f>
        <v>0</v>
      </c>
      <c r="AC184" s="7">
        <f t="shared" ref="AC184:AC185" si="3061">SUM(AD184:AJ184)</f>
        <v>0</v>
      </c>
      <c r="AD184" s="26">
        <f t="shared" ref="AD184:AJ184" si="3062">AD181</f>
        <v>0</v>
      </c>
      <c r="AE184" s="26">
        <f t="shared" si="3062"/>
        <v>0</v>
      </c>
      <c r="AF184" s="26">
        <f t="shared" si="3062"/>
        <v>0</v>
      </c>
      <c r="AG184" s="26">
        <f t="shared" si="3062"/>
        <v>0</v>
      </c>
      <c r="AH184" s="113">
        <f t="shared" si="3062"/>
        <v>0</v>
      </c>
      <c r="AI184" s="29">
        <f t="shared" si="3062"/>
        <v>0</v>
      </c>
      <c r="AJ184" s="23">
        <f t="shared" si="3062"/>
        <v>0</v>
      </c>
      <c r="AK184" s="187">
        <f t="shared" ref="AK184" si="3063">IF($B181=$B175,AK178+IF($F181&lt;&gt;$G181,(AL181+$G183-$G182)/$F181,AL181/$F181),IF($F181&lt;&gt;AH181,(AL181+$G183-$G182)/$F181,AL181/$F181))</f>
        <v>0</v>
      </c>
      <c r="AL184" s="7">
        <f t="shared" ref="AL184:AL185" si="3064">SUM(AM184:AS184)</f>
        <v>0</v>
      </c>
      <c r="AM184" s="26">
        <f t="shared" ref="AM184:AS184" si="3065">AM181</f>
        <v>0</v>
      </c>
      <c r="AN184" s="26">
        <f t="shared" si="3065"/>
        <v>0</v>
      </c>
      <c r="AO184" s="26">
        <f t="shared" si="3065"/>
        <v>0</v>
      </c>
      <c r="AP184" s="26">
        <f t="shared" si="3065"/>
        <v>0</v>
      </c>
      <c r="AQ184" s="113">
        <f t="shared" si="3065"/>
        <v>0</v>
      </c>
      <c r="AR184" s="29">
        <f t="shared" si="3065"/>
        <v>0</v>
      </c>
      <c r="AS184" s="23">
        <f t="shared" si="3065"/>
        <v>0</v>
      </c>
      <c r="AT184" s="187">
        <f t="shared" ref="AT184" si="3066">IF($B181=$B175,AT178+IF($F181&lt;&gt;$G181,(AU181+$G183-$G182)/$F181,AU181/$F181),IF($F181&lt;&gt;AQ181,(AU181+$G183-$G182)/$F181,AU181/$F181))</f>
        <v>0</v>
      </c>
      <c r="AU184" s="7">
        <f t="shared" ref="AU184:AU185" si="3067">SUM(AV184:BB184)</f>
        <v>0</v>
      </c>
      <c r="AV184" s="6">
        <f t="shared" ref="AV184" si="3068">IF(SUM($AM$9:$AS$9)=SUM($AV$9:$BB$9),AV181,IF(AND(SUM($AV$9:$BB$9)&gt;42,SUM($AV$9:$BB$9)&lt;49),AV181,0))</f>
        <v>0</v>
      </c>
      <c r="AW184" s="6">
        <f t="shared" ref="AW184:BB184" si="3069">IF(SUM($AM$9:$AS$9)=SUM($AV$9:$BB$9),AW181,IF(AND(SUM($AV$9:$BB$9)&gt;42,SUM($AV$9:$BB$9)&lt;49),AW181,0))</f>
        <v>0</v>
      </c>
      <c r="AX184" s="6">
        <f t="shared" si="3069"/>
        <v>0</v>
      </c>
      <c r="AY184" s="6">
        <f t="shared" si="3069"/>
        <v>0</v>
      </c>
      <c r="AZ184" s="26">
        <f t="shared" si="3069"/>
        <v>0</v>
      </c>
      <c r="BA184" s="29">
        <f t="shared" si="3069"/>
        <v>0</v>
      </c>
      <c r="BB184" s="23">
        <f t="shared" si="3069"/>
        <v>0</v>
      </c>
    </row>
    <row r="185" spans="1:54" ht="15.75" customHeight="1" x14ac:dyDescent="0.2">
      <c r="A185" s="1">
        <f t="shared" ref="A185:A186" si="3070">A184</f>
        <v>0</v>
      </c>
      <c r="B185" s="313"/>
      <c r="C185" s="314"/>
      <c r="D185" s="314"/>
      <c r="E185" s="314"/>
      <c r="F185" s="31"/>
      <c r="G185" s="183"/>
      <c r="H185" s="123">
        <f t="shared" ref="H185" si="3071">IF($B181=$B175,H179+F185,$F185)</f>
        <v>0</v>
      </c>
      <c r="I185" s="165">
        <f t="shared" si="3010"/>
        <v>0</v>
      </c>
      <c r="J185" s="141">
        <f t="shared" ref="J185" si="3072">IF($H184=0,0,IF($B175=$B181,IF($H186&gt;0,$H186+J179,K181+J179),IF($H186&gt;0,$H186,K181)))</f>
        <v>0</v>
      </c>
      <c r="K185" s="7">
        <f t="shared" si="3055"/>
        <v>0</v>
      </c>
      <c r="L185" s="6"/>
      <c r="M185" s="6"/>
      <c r="N185" s="6"/>
      <c r="O185" s="6"/>
      <c r="P185" s="26"/>
      <c r="Q185" s="29"/>
      <c r="R185" s="23"/>
      <c r="S185" s="141">
        <f t="shared" ref="S185" si="3073">IF($H184=0,0,IF($B175=$B181,IF($H186&gt;0,$H186+S179,T181+S179),IF($H186&gt;0,$H186,T181)))</f>
        <v>0</v>
      </c>
      <c r="T185" s="7">
        <f t="shared" si="3058"/>
        <v>0</v>
      </c>
      <c r="U185" s="6"/>
      <c r="V185" s="6"/>
      <c r="W185" s="6"/>
      <c r="X185" s="6"/>
      <c r="Y185" s="26"/>
      <c r="Z185" s="29"/>
      <c r="AA185" s="23"/>
      <c r="AB185" s="141">
        <f t="shared" ref="AB185" si="3074">IF($H184=0,0,IF($B175=$B181,IF($H186&gt;0,$H186+AB179,AC181+AB179),IF($H186&gt;0,$H186,AC181)))</f>
        <v>0</v>
      </c>
      <c r="AC185" s="7">
        <f t="shared" si="3061"/>
        <v>0</v>
      </c>
      <c r="AD185" s="6"/>
      <c r="AE185" s="6"/>
      <c r="AF185" s="6"/>
      <c r="AG185" s="6"/>
      <c r="AH185" s="26"/>
      <c r="AI185" s="29"/>
      <c r="AJ185" s="23"/>
      <c r="AK185" s="141">
        <f t="shared" ref="AK185" si="3075">IF($H184=0,0,IF($B175=$B181,IF($H186&gt;0,$H186+AK179,AL181+AK179),IF($H186&gt;0,$H186,AL181)))</f>
        <v>0</v>
      </c>
      <c r="AL185" s="7">
        <f t="shared" si="3064"/>
        <v>0</v>
      </c>
      <c r="AM185" s="6"/>
      <c r="AN185" s="6"/>
      <c r="AO185" s="6"/>
      <c r="AP185" s="6"/>
      <c r="AQ185" s="26"/>
      <c r="AR185" s="29"/>
      <c r="AS185" s="23"/>
      <c r="AT185" s="141">
        <f t="shared" ref="AT185" si="3076">IF($H184=0,0,IF($B175=$B181,IF($H186&gt;0,$H186+AT179,AU181+AT179),IF($H186&gt;0,$H186,AU181)))</f>
        <v>0</v>
      </c>
      <c r="AU185" s="7">
        <f t="shared" si="3067"/>
        <v>0</v>
      </c>
      <c r="AV185" s="6"/>
      <c r="AW185" s="6"/>
      <c r="AX185" s="6"/>
      <c r="AY185" s="6"/>
      <c r="AZ185" s="26"/>
      <c r="BA185" s="29"/>
      <c r="BB185" s="23"/>
    </row>
    <row r="186" spans="1:54" ht="18.75" customHeight="1" thickBot="1" x14ac:dyDescent="0.25">
      <c r="A186" s="1">
        <f t="shared" si="3070"/>
        <v>0</v>
      </c>
      <c r="B186" s="323" t="str">
        <f>IF(B181="",Wydruk!$AE$6,IF(J182=0,Wydruk!$AE$7,IF(AND(G182&lt;G183,B181&lt;&gt;$B187),Wydruk!$AE$13,IF(AND($B181=$B175,$B181&lt;&gt;$B187),IF(OR(OR(J186&lt;4,J186&gt;5),OR(S186&lt;4,S186&gt;5),OR(AB186&lt;4,AB186&gt;5),OR(AK186&lt;4,AK186&gt;5),OR(AND(AT186&lt;4,AT186&gt;0),AT186&gt;5)),Wydruk!$AE$8,Wydruk!$AE$9),IF($B181=$B187,IF($F185&lt;&gt;0,Wydruk!$AE$12,Wydruk!$AE$10),IF(OR(OR(J182&lt;4,J182&gt;5),OR(S182&lt;4,S182&gt;5),OR(AB182&lt;4,AB182&gt;5),OR(AK182&lt;4,AK182&gt;5),OR(AND(AT182&lt;4,AT182&gt;0),AT182&gt;5)),Wydruk!$AE$8,Wydruk!$AE$11))))))</f>
        <v>Uzupełnij liczby godzin tygodniowego planu</v>
      </c>
      <c r="C186" s="324"/>
      <c r="D186" s="324"/>
      <c r="E186" s="324"/>
      <c r="F186" s="173">
        <f>kwiecień!F186</f>
        <v>0</v>
      </c>
      <c r="G186" s="184">
        <f>kwiecień!G186</f>
        <v>0</v>
      </c>
      <c r="H186" s="191">
        <f t="shared" ref="H186" si="3077">IF(OR($G186=0,$F186=0,$G186="",$F186=""),0,$G186/$F186)</f>
        <v>0</v>
      </c>
      <c r="I186" s="193"/>
      <c r="J186" s="176">
        <f t="shared" ref="J186" si="3078">IF($B175=$B181,IF(L181+L176&gt;0,1,0)+IF(M181+M176&gt;0,1,0)+IF(N181+N176&gt;0,1,0)+IF(O181+O176&gt;0,1,0)+IF(P181+P176&gt;0,1,0)+IF(Q181+Q176&gt;0,1,0)+IF(R181+R176&gt;0,1,0),J182)</f>
        <v>0</v>
      </c>
      <c r="K186" s="133">
        <f t="shared" ref="K186" si="3079">IF(OR($B181=$B187,J186=0,(K182-Q186+O186)&lt;=0),0,(K182-Q186+O186)/J186)</f>
        <v>0</v>
      </c>
      <c r="L186" s="137">
        <f t="shared" ref="L186" si="3080">IF(K186*(7-J183)&lt;=0,0,K186*(7-J183))</f>
        <v>0</v>
      </c>
      <c r="M186" s="311">
        <f t="shared" ref="M186" si="3081">ROUND(IF(OR(K183-K186*(7-J183)+P186&lt;0,$B181=$B187,K186&lt;=0,K183=0),0,IF(K183-K186*(7-J183)+P186&gt;Q186-O186+P186,Q186-O186+P186,K183-K186*(7-J183)+P186)),1)</f>
        <v>0</v>
      </c>
      <c r="N186" s="312"/>
      <c r="O186" s="139">
        <f t="shared" ref="O186" si="3082">IF(OR($B181=$B187,J182=0),0,IF($B181=$B175,J181,$F181))</f>
        <v>0</v>
      </c>
      <c r="P186" s="30">
        <f t="shared" ref="P186" si="3083">IF(OR($B181=$B187,J186=0),0,$G183-$G182)</f>
        <v>0</v>
      </c>
      <c r="Q186" s="134">
        <f t="shared" ref="Q186" si="3084">IF(OR($B181=$B187,J186=0),0,J185)</f>
        <v>0</v>
      </c>
      <c r="R186" s="138">
        <f t="shared" ref="R186" si="3085">IF($B181=$B187,0,K183)</f>
        <v>0</v>
      </c>
      <c r="S186" s="176">
        <f t="shared" ref="S186" si="3086">IF($B175=$B181,IF(U181+U176&gt;0,1,0)+IF(V181+V176&gt;0,1,0)+IF(W181+W176&gt;0,1,0)+IF(X181+X176&gt;0,1,0)+IF(Y181+Y176&gt;0,1,0)+IF(Z181+Z176&gt;0,1,0)+IF(AA181+AA176&gt;0,1,0),S182)</f>
        <v>0</v>
      </c>
      <c r="T186" s="133">
        <f t="shared" ref="T186" si="3087">IF(OR($B181=$B187,S186=0,(T182-Z186+X186)&lt;=0),0,(T182-Z186+X186)/S186)</f>
        <v>0</v>
      </c>
      <c r="U186" s="137">
        <f t="shared" ref="U186" si="3088">IF(T186*(7-S183)&lt;=0,0,T186*(7-S183))</f>
        <v>0</v>
      </c>
      <c r="V186" s="311">
        <f t="shared" ref="V186" si="3089">ROUND(IF(OR(T183-T186*(7-S183)+Y186&lt;0,$B181=$B187,T186&lt;=0,T183=0),0,IF(T183-T186*(7-S183)+Y186&gt;Z186-X186+Y186,Z186-X186+Y186,T183-T186*(7-S183)+Y186)),1)</f>
        <v>0</v>
      </c>
      <c r="W186" s="312"/>
      <c r="X186" s="139">
        <f t="shared" ref="X186" si="3090">IF(OR($B181=$B187,S182=0),0,IF($B181=$B175,S181,$F181))</f>
        <v>0</v>
      </c>
      <c r="Y186" s="30">
        <f t="shared" ref="Y186" si="3091">IF(OR($B181=$B187,S186=0),0,$G183-$G182)</f>
        <v>0</v>
      </c>
      <c r="Z186" s="134">
        <f t="shared" ref="Z186" si="3092">IF(OR($B181=$B187,S186=0),0,S185)</f>
        <v>0</v>
      </c>
      <c r="AA186" s="138">
        <f t="shared" ref="AA186" si="3093">IF($B181=$B187,0,T183)</f>
        <v>0</v>
      </c>
      <c r="AB186" s="176">
        <f t="shared" ref="AB186" si="3094">IF($B175=$B181,IF(AD181+AD176&gt;0,1,0)+IF(AE181+AE176&gt;0,1,0)+IF(AF181+AF176&gt;0,1,0)+IF(AG181+AG176&gt;0,1,0)+IF(AH181+AH176&gt;0,1,0)+IF(AI181+AI176&gt;0,1,0)+IF(AJ181+AJ176&gt;0,1,0),AB182)</f>
        <v>0</v>
      </c>
      <c r="AC186" s="133">
        <f t="shared" ref="AC186" si="3095">IF(OR($B181=$B187,AB186=0,(AC182-AI186+AG186)&lt;=0),0,(AC182-AI186+AG186)/AB186)</f>
        <v>0</v>
      </c>
      <c r="AD186" s="137">
        <f t="shared" ref="AD186" si="3096">IF(AC186*(7-AB183)&lt;=0,0,AC186*(7-AB183))</f>
        <v>0</v>
      </c>
      <c r="AE186" s="311">
        <f t="shared" ref="AE186" si="3097">ROUND(IF(OR(AC183-AC186*(7-AB183)+AH186&lt;0,$B181=$B187,AC186&lt;=0,AC183=0),0,IF(AC183-AC186*(7-AB183)+AH186&gt;AI186-AG186+AH186,AI186-AG186+AH186,AC183-AC186*(7-AB183)+AH186)),1)</f>
        <v>0</v>
      </c>
      <c r="AF186" s="312"/>
      <c r="AG186" s="139">
        <f t="shared" ref="AG186" si="3098">IF(OR($B181=$B187,AB182=0),0,IF($B181=$B175,AB181,$F181))</f>
        <v>0</v>
      </c>
      <c r="AH186" s="30">
        <f t="shared" ref="AH186" si="3099">IF(OR($B181=$B187,AB186=0),0,$G183-$G182)</f>
        <v>0</v>
      </c>
      <c r="AI186" s="134">
        <f t="shared" ref="AI186" si="3100">IF(OR($B181=$B187,AB186=0),0,AB185)</f>
        <v>0</v>
      </c>
      <c r="AJ186" s="138">
        <f t="shared" ref="AJ186" si="3101">IF($B181=$B187,0,AC183)</f>
        <v>0</v>
      </c>
      <c r="AK186" s="176">
        <f t="shared" ref="AK186" si="3102">IF($B175=$B181,IF(AM181+AM176&gt;0,1,0)+IF(AN181+AN176&gt;0,1,0)+IF(AO181+AO176&gt;0,1,0)+IF(AP181+AP176&gt;0,1,0)+IF(AQ181+AQ176&gt;0,1,0)+IF(AR181+AR176&gt;0,1,0)+IF(AS181+AS176&gt;0,1,0),AK182)</f>
        <v>0</v>
      </c>
      <c r="AL186" s="133">
        <f t="shared" ref="AL186" si="3103">IF(OR($B181=$B187,AK186=0,(AL182-AR186+AP186)&lt;=0),0,(AL182-AR186+AP186)/AK186)</f>
        <v>0</v>
      </c>
      <c r="AM186" s="137">
        <f t="shared" ref="AM186" si="3104">IF(AL186*(7-AK183)&lt;=0,0,AL186*(7-AK183))</f>
        <v>0</v>
      </c>
      <c r="AN186" s="311">
        <f t="shared" ref="AN186" si="3105">ROUND(IF(OR(AL183-AL186*(7-AK183)+AQ186&lt;0,$B181=$B187,AL186&lt;=0,AL183=0),0,IF(AL183-AL186*(7-AK183)+AQ186&gt;AR186-AP186+AQ186,AR186-AP186+AQ186,AL183-AL186*(7-AK183)+AQ186)),1)</f>
        <v>0</v>
      </c>
      <c r="AO186" s="312"/>
      <c r="AP186" s="139">
        <f t="shared" ref="AP186" si="3106">IF(OR($B181=$B187,AK182=0),0,IF($B181=$B175,AK181,$F181))</f>
        <v>0</v>
      </c>
      <c r="AQ186" s="30">
        <f t="shared" ref="AQ186" si="3107">IF(OR($B181=$B187,AK186=0),0,$G183-$G182)</f>
        <v>0</v>
      </c>
      <c r="AR186" s="134">
        <f t="shared" ref="AR186" si="3108">IF(OR($B181=$B187,AK186=0),0,AK185)</f>
        <v>0</v>
      </c>
      <c r="AS186" s="138">
        <f t="shared" ref="AS186" si="3109">IF($B181=$B187,0,AL183)</f>
        <v>0</v>
      </c>
      <c r="AT186" s="176">
        <f t="shared" ref="AT186" si="3110">IF($B175=$B181,IF(AV181+AV176&gt;0,1,0)+IF(AW181+AW176&gt;0,1,0)+IF(AX181+AX176&gt;0,1,0)+IF(AY181+AY176&gt;0,1,0)+IF(AZ181+AZ176&gt;0,1,0)+IF(BA181+BA176&gt;0,1,0)+IF(BB181+BB176&gt;0,1,0),AT182)</f>
        <v>0</v>
      </c>
      <c r="AU186" s="133">
        <f t="shared" ref="AU186" si="3111">IF(OR($B181=$B187,AT186=0,(AU182-BA186+AY186)&lt;=0),0,(AU182-BA186+AY186)/AT186)</f>
        <v>0</v>
      </c>
      <c r="AV186" s="137">
        <f t="shared" ref="AV186" si="3112">IF(AU186*(7-AT183)&lt;=0,0,AU186*(7-AT183))</f>
        <v>0</v>
      </c>
      <c r="AW186" s="311">
        <f t="shared" ref="AW186" si="3113">ROUND(IF(OR(AU183-AU186*(7-AT183)+AZ186&lt;0,$B181=$B187,AU186&lt;=0,AU183=0),0,IF(AU183-AU186*(7-AT183)+AZ186&gt;BA186-AY186+AZ186,BA186-AY186+AZ186,AU183-AU186*(7-AT183)+AZ186)),1)</f>
        <v>0</v>
      </c>
      <c r="AX186" s="312"/>
      <c r="AY186" s="139">
        <f t="shared" ref="AY186" si="3114">IF(OR($B181=$B187,AT182=0),0,IF($B181=$B175,AT181,$F181))</f>
        <v>0</v>
      </c>
      <c r="AZ186" s="30">
        <f t="shared" ref="AZ186" si="3115">IF(OR($B181=$B187,AT186=0),0,$G183-$G182)</f>
        <v>0</v>
      </c>
      <c r="BA186" s="134">
        <f t="shared" ref="BA186" si="3116">IF(OR($B181=$B187,AT186=0),0,AT185)</f>
        <v>0</v>
      </c>
      <c r="BB186" s="138">
        <f t="shared" ref="BB186" si="3117">IF($B181=$B187,0,AU183)</f>
        <v>0</v>
      </c>
    </row>
    <row r="187" spans="1:54" ht="15.75" x14ac:dyDescent="0.2">
      <c r="A187" s="1">
        <f t="shared" ref="A187" si="3118">IF(B187="","1. Niewypełnione",B187)</f>
        <v>0</v>
      </c>
      <c r="B187" s="320">
        <f>kwiecień!B187</f>
        <v>0</v>
      </c>
      <c r="C187" s="321">
        <f>kwiecień!C187</f>
        <v>0</v>
      </c>
      <c r="D187" s="321">
        <f>kwiecień!D187</f>
        <v>0</v>
      </c>
      <c r="E187" s="321">
        <f>kwiecień!E187</f>
        <v>0</v>
      </c>
      <c r="F187" s="177">
        <f>kwiecień!F187</f>
        <v>18</v>
      </c>
      <c r="G187" s="185">
        <f>kwiecień!G187</f>
        <v>18</v>
      </c>
      <c r="H187" s="177"/>
      <c r="I187" s="192">
        <f t="shared" ref="I187:I191" si="3119">K187+T187+AC187+AL187+AU187</f>
        <v>0</v>
      </c>
      <c r="J187" s="186">
        <f t="shared" ref="J187" si="3120">IF(OR($B187=$B193,J190=0),0,ROUND((K188+P192)/J190,0))</f>
        <v>0</v>
      </c>
      <c r="K187" s="51">
        <f t="shared" ref="K187:K188" si="3121">SUM(L187:R187)</f>
        <v>0</v>
      </c>
      <c r="L187" s="52">
        <f>kwiecień!L187</f>
        <v>0</v>
      </c>
      <c r="M187" s="52">
        <f>kwiecień!M187</f>
        <v>0</v>
      </c>
      <c r="N187" s="52">
        <f>kwiecień!N187</f>
        <v>0</v>
      </c>
      <c r="O187" s="52">
        <f>kwiecień!O187</f>
        <v>0</v>
      </c>
      <c r="P187" s="53">
        <f>kwiecień!P187</f>
        <v>0</v>
      </c>
      <c r="Q187" s="54">
        <f>kwiecień!Q187</f>
        <v>0</v>
      </c>
      <c r="R187" s="55">
        <f>kwiecień!R187</f>
        <v>0</v>
      </c>
      <c r="S187" s="188">
        <f t="shared" ref="S187" si="3122">IF(OR($B187=$B193,S190=0),0,ROUND((T188+Y192)/S190,0))</f>
        <v>0</v>
      </c>
      <c r="T187" s="51">
        <f t="shared" ref="T187:T188" si="3123">SUM(U187:AA187)</f>
        <v>0</v>
      </c>
      <c r="U187" s="52">
        <f>kwiecień!U187</f>
        <v>0</v>
      </c>
      <c r="V187" s="52">
        <f>kwiecień!V187</f>
        <v>0</v>
      </c>
      <c r="W187" s="52">
        <f>kwiecień!W187</f>
        <v>0</v>
      </c>
      <c r="X187" s="52">
        <f>kwiecień!X187</f>
        <v>0</v>
      </c>
      <c r="Y187" s="53">
        <f>kwiecień!Y187</f>
        <v>0</v>
      </c>
      <c r="Z187" s="54">
        <f>kwiecień!Z187</f>
        <v>0</v>
      </c>
      <c r="AA187" s="55">
        <f>kwiecień!AA187</f>
        <v>0</v>
      </c>
      <c r="AB187" s="188">
        <f t="shared" ref="AB187" si="3124">IF(OR($B187=$B193,AB190=0),0,ROUND((AC188+AH192)/AB190,0))</f>
        <v>0</v>
      </c>
      <c r="AC187" s="51">
        <f t="shared" ref="AC187:AC188" si="3125">SUM(AD187:AJ187)</f>
        <v>0</v>
      </c>
      <c r="AD187" s="52">
        <f>kwiecień!AD187</f>
        <v>0</v>
      </c>
      <c r="AE187" s="52">
        <f>kwiecień!AE187</f>
        <v>0</v>
      </c>
      <c r="AF187" s="52">
        <f>kwiecień!AF187</f>
        <v>0</v>
      </c>
      <c r="AG187" s="52">
        <f>kwiecień!AG187</f>
        <v>0</v>
      </c>
      <c r="AH187" s="53">
        <f>kwiecień!AH187</f>
        <v>0</v>
      </c>
      <c r="AI187" s="54">
        <f>kwiecień!AI187</f>
        <v>0</v>
      </c>
      <c r="AJ187" s="55">
        <f>kwiecień!AJ187</f>
        <v>0</v>
      </c>
      <c r="AK187" s="188">
        <f t="shared" ref="AK187" si="3126">IF(OR($B187=$B193,AK190=0),0,ROUND((AL188+AQ192)/AK190,0))</f>
        <v>0</v>
      </c>
      <c r="AL187" s="51">
        <f t="shared" ref="AL187:AL188" si="3127">SUM(AM187:AS187)</f>
        <v>0</v>
      </c>
      <c r="AM187" s="52">
        <f>kwiecień!AM187</f>
        <v>0</v>
      </c>
      <c r="AN187" s="52">
        <f>kwiecień!AN187</f>
        <v>0</v>
      </c>
      <c r="AO187" s="52">
        <f>kwiecień!AO187</f>
        <v>0</v>
      </c>
      <c r="AP187" s="52">
        <f>kwiecień!AP187</f>
        <v>0</v>
      </c>
      <c r="AQ187" s="53">
        <f>kwiecień!AQ187</f>
        <v>0</v>
      </c>
      <c r="AR187" s="54">
        <f>kwiecień!AR187</f>
        <v>0</v>
      </c>
      <c r="AS187" s="55">
        <f>kwiecień!AS187</f>
        <v>0</v>
      </c>
      <c r="AT187" s="188">
        <f t="shared" ref="AT187" si="3128">IF(OR($B187=$B193,AT190=0),0,ROUND((AU188+AZ192)/AT190,0))</f>
        <v>0</v>
      </c>
      <c r="AU187" s="51">
        <f t="shared" ref="AU187:AU188" si="3129">SUM(AV187:BB187)</f>
        <v>0</v>
      </c>
      <c r="AV187" s="52">
        <f t="shared" ref="AV187" si="3130">IF(SUM($AM$9:$AS$9)=SUM($AV$9:$BB$9),AM187,IF(AND(SUM($AV$9:$BB$9)&gt;42,SUM($AV$9:$BB$9)&lt;49),AM187,0))</f>
        <v>0</v>
      </c>
      <c r="AW187" s="52">
        <f t="shared" ref="AW187" si="3131">IF(SUM($AM$9:$AS$9)=SUM($AV$9:$BB$9),AN187,IF(AND(SUM($AV$9:$BB$9)&gt;42,SUM($AV$9:$BB$9)&lt;49),AN187,0))</f>
        <v>0</v>
      </c>
      <c r="AX187" s="52">
        <f t="shared" ref="AX187" si="3132">IF(SUM($AM$9:$AS$9)=SUM($AV$9:$BB$9),AO187,IF(AND(SUM($AV$9:$BB$9)&gt;42,SUM($AV$9:$BB$9)&lt;49),AO187,0))</f>
        <v>0</v>
      </c>
      <c r="AY187" s="52">
        <f t="shared" ref="AY187" si="3133">IF(SUM($AM$9:$AS$9)=SUM($AV$9:$BB$9),AP187,IF(AND(SUM($AV$9:$BB$9)&gt;42,SUM($AV$9:$BB$9)&lt;49),AP187,0))</f>
        <v>0</v>
      </c>
      <c r="AZ187" s="53">
        <f t="shared" ref="AZ187" si="3134">IF(SUM($AM$9:$AS$9)=SUM($AV$9:$BB$9),AQ187,IF(AND(SUM($AV$9:$BB$9)&gt;42,SUM($AV$9:$BB$9)&lt;49),AQ187,0))</f>
        <v>0</v>
      </c>
      <c r="BA187" s="54">
        <f t="shared" ref="BA187" si="3135">IF(SUM($AM$9:$AS$9)=SUM($AV$9:$BB$9),AR187,IF(AND(SUM($AV$9:$BB$9)&gt;42,SUM($AV$9:$BB$9)&lt;49),AR187,0))</f>
        <v>0</v>
      </c>
      <c r="BB187" s="55">
        <f t="shared" ref="BB187" si="3136">IF(SUM($AM$9:$AS$9)=SUM($AV$9:$BB$9),AS187,IF(AND(SUM($AV$9:$BB$9)&gt;42,SUM($AV$9:$BB$9)&lt;49),AS187,0))</f>
        <v>0</v>
      </c>
    </row>
    <row r="188" spans="1:54" ht="12.75" hidden="1" customHeight="1" x14ac:dyDescent="0.2">
      <c r="B188" s="93"/>
      <c r="C188" s="94"/>
      <c r="D188" s="95"/>
      <c r="E188" s="115"/>
      <c r="F188" s="140" t="b">
        <f t="shared" ref="F188" si="3137">IF($B181=$B187,OR(F182,G187&lt;F187),G187&lt;F187)</f>
        <v>0</v>
      </c>
      <c r="G188" s="189">
        <f t="shared" ref="G188" si="3138">IF(AND($B181=$B187,$B181&lt;&gt;"",$B181&lt;&gt;0),G187+G182,G187)</f>
        <v>18</v>
      </c>
      <c r="H188" s="120"/>
      <c r="I188" s="165">
        <f t="shared" si="3119"/>
        <v>0</v>
      </c>
      <c r="J188" s="194">
        <f t="shared" ref="J188" si="3139">7-COUNTIF(L187:R187,0)-COUNTIF(L187:R187,"")</f>
        <v>0</v>
      </c>
      <c r="K188" s="22">
        <f t="shared" si="3121"/>
        <v>0</v>
      </c>
      <c r="L188" s="35">
        <f t="shared" ref="L188:R188" si="3140">IF($B181=$B187,L187+L182,L187)</f>
        <v>0</v>
      </c>
      <c r="M188" s="35">
        <f t="shared" si="3140"/>
        <v>0</v>
      </c>
      <c r="N188" s="35">
        <f t="shared" si="3140"/>
        <v>0</v>
      </c>
      <c r="O188" s="35">
        <f t="shared" si="3140"/>
        <v>0</v>
      </c>
      <c r="P188" s="36">
        <f t="shared" si="3140"/>
        <v>0</v>
      </c>
      <c r="Q188" s="37">
        <f t="shared" si="3140"/>
        <v>0</v>
      </c>
      <c r="R188" s="38">
        <f t="shared" si="3140"/>
        <v>0</v>
      </c>
      <c r="S188" s="194">
        <f t="shared" ref="S188" si="3141">7-COUNTIF(U187:AA187,0)-COUNTIF(U187:AA187,"")</f>
        <v>0</v>
      </c>
      <c r="T188" s="22">
        <f t="shared" si="3123"/>
        <v>0</v>
      </c>
      <c r="U188" s="35">
        <f t="shared" ref="U188:AA188" si="3142">IF($B181=$B187,U187+U182,U187)</f>
        <v>0</v>
      </c>
      <c r="V188" s="35">
        <f t="shared" si="3142"/>
        <v>0</v>
      </c>
      <c r="W188" s="35">
        <f t="shared" si="3142"/>
        <v>0</v>
      </c>
      <c r="X188" s="35">
        <f t="shared" si="3142"/>
        <v>0</v>
      </c>
      <c r="Y188" s="36">
        <f t="shared" si="3142"/>
        <v>0</v>
      </c>
      <c r="Z188" s="37">
        <f t="shared" si="3142"/>
        <v>0</v>
      </c>
      <c r="AA188" s="38">
        <f t="shared" si="3142"/>
        <v>0</v>
      </c>
      <c r="AB188" s="194">
        <f t="shared" ref="AB188" si="3143">7-COUNTIF(AD187:AJ187,0)-COUNTIF(AD187:AJ187,"")</f>
        <v>0</v>
      </c>
      <c r="AC188" s="22">
        <f t="shared" si="3125"/>
        <v>0</v>
      </c>
      <c r="AD188" s="35">
        <f t="shared" ref="AD188:AJ188" si="3144">IF($B181=$B187,AD187+AD182,AD187)</f>
        <v>0</v>
      </c>
      <c r="AE188" s="35">
        <f t="shared" si="3144"/>
        <v>0</v>
      </c>
      <c r="AF188" s="35">
        <f t="shared" si="3144"/>
        <v>0</v>
      </c>
      <c r="AG188" s="35">
        <f t="shared" si="3144"/>
        <v>0</v>
      </c>
      <c r="AH188" s="36">
        <f t="shared" si="3144"/>
        <v>0</v>
      </c>
      <c r="AI188" s="37">
        <f t="shared" si="3144"/>
        <v>0</v>
      </c>
      <c r="AJ188" s="38">
        <f t="shared" si="3144"/>
        <v>0</v>
      </c>
      <c r="AK188" s="194">
        <f t="shared" ref="AK188" si="3145">7-COUNTIF(AM187:AS187,0)-COUNTIF(AM187:AS187,"")</f>
        <v>0</v>
      </c>
      <c r="AL188" s="22">
        <f t="shared" si="3127"/>
        <v>0</v>
      </c>
      <c r="AM188" s="35">
        <f t="shared" ref="AM188:AS188" si="3146">IF($B181=$B187,AM187+AM182,AM187)</f>
        <v>0</v>
      </c>
      <c r="AN188" s="35">
        <f t="shared" si="3146"/>
        <v>0</v>
      </c>
      <c r="AO188" s="35">
        <f t="shared" si="3146"/>
        <v>0</v>
      </c>
      <c r="AP188" s="35">
        <f t="shared" si="3146"/>
        <v>0</v>
      </c>
      <c r="AQ188" s="36">
        <f t="shared" si="3146"/>
        <v>0</v>
      </c>
      <c r="AR188" s="37">
        <f t="shared" si="3146"/>
        <v>0</v>
      </c>
      <c r="AS188" s="38">
        <f t="shared" si="3146"/>
        <v>0</v>
      </c>
      <c r="AT188" s="194">
        <f t="shared" ref="AT188" si="3147">7-COUNTIF(AV187:BB187,0)-COUNTIF(AV187:BB187,"")</f>
        <v>0</v>
      </c>
      <c r="AU188" s="22">
        <f t="shared" si="3129"/>
        <v>0</v>
      </c>
      <c r="AV188" s="35">
        <f t="shared" ref="AV188:BB188" si="3148">IF($B181=$B187,AV187+AV182,AV187)</f>
        <v>0</v>
      </c>
      <c r="AW188" s="35">
        <f t="shared" si="3148"/>
        <v>0</v>
      </c>
      <c r="AX188" s="35">
        <f t="shared" si="3148"/>
        <v>0</v>
      </c>
      <c r="AY188" s="35">
        <f t="shared" si="3148"/>
        <v>0</v>
      </c>
      <c r="AZ188" s="36">
        <f t="shared" si="3148"/>
        <v>0</v>
      </c>
      <c r="BA188" s="37">
        <f t="shared" si="3148"/>
        <v>0</v>
      </c>
      <c r="BB188" s="38">
        <f t="shared" si="3148"/>
        <v>0</v>
      </c>
    </row>
    <row r="189" spans="1:54" ht="15" hidden="1" customHeight="1" x14ac:dyDescent="0.2">
      <c r="B189" s="116"/>
      <c r="C189" s="117"/>
      <c r="D189" s="118"/>
      <c r="E189" s="119"/>
      <c r="F189" s="92"/>
      <c r="G189" s="190">
        <f t="shared" ref="G189" si="3149">IF(AND($B181=$B187,$B181&lt;&gt;"",$B181&lt;&gt;0),F187+G183,F187)</f>
        <v>18</v>
      </c>
      <c r="H189" s="121"/>
      <c r="I189" s="165">
        <f t="shared" si="3119"/>
        <v>0</v>
      </c>
      <c r="J189" s="195">
        <f t="shared" ref="J189" si="3150">IF($B187=$B181,COUNTIF(L189:R189,0),COUNTIF(L190:R190,0)+COUNTIF(L190:R190,""))</f>
        <v>7</v>
      </c>
      <c r="K189" s="39">
        <f t="shared" ref="K189:R189" si="3151">IF($B181=$B187,K190+K183,K190)</f>
        <v>0</v>
      </c>
      <c r="L189" s="40">
        <f t="shared" si="3151"/>
        <v>0</v>
      </c>
      <c r="M189" s="40">
        <f t="shared" si="3151"/>
        <v>0</v>
      </c>
      <c r="N189" s="40">
        <f t="shared" si="3151"/>
        <v>0</v>
      </c>
      <c r="O189" s="40">
        <f t="shared" si="3151"/>
        <v>0</v>
      </c>
      <c r="P189" s="41">
        <f t="shared" si="3151"/>
        <v>0</v>
      </c>
      <c r="Q189" s="42">
        <f t="shared" si="3151"/>
        <v>0</v>
      </c>
      <c r="R189" s="43">
        <f t="shared" si="3151"/>
        <v>0</v>
      </c>
      <c r="S189" s="195">
        <f t="shared" ref="S189" si="3152">IF($B187=$B181,COUNTIF(U189:AA189,0),COUNTIF(U190:AA190,0)+COUNTIF(U190:AA190,""))</f>
        <v>7</v>
      </c>
      <c r="T189" s="39">
        <f t="shared" ref="T189:AA189" si="3153">IF($B181=$B187,T190+T183,T190)</f>
        <v>0</v>
      </c>
      <c r="U189" s="40">
        <f t="shared" si="3153"/>
        <v>0</v>
      </c>
      <c r="V189" s="40">
        <f t="shared" si="3153"/>
        <v>0</v>
      </c>
      <c r="W189" s="40">
        <f t="shared" si="3153"/>
        <v>0</v>
      </c>
      <c r="X189" s="40">
        <f t="shared" si="3153"/>
        <v>0</v>
      </c>
      <c r="Y189" s="41">
        <f t="shared" si="3153"/>
        <v>0</v>
      </c>
      <c r="Z189" s="42">
        <f t="shared" si="3153"/>
        <v>0</v>
      </c>
      <c r="AA189" s="43">
        <f t="shared" si="3153"/>
        <v>0</v>
      </c>
      <c r="AB189" s="195">
        <f t="shared" ref="AB189" si="3154">IF($B187=$B181,COUNTIF(AD189:AJ189,0),COUNTIF(AD190:AJ190,0)+COUNTIF(AD190:AJ190,""))</f>
        <v>7</v>
      </c>
      <c r="AC189" s="39">
        <f t="shared" ref="AC189:AJ189" si="3155">IF($B181=$B187,AC190+AC183,AC190)</f>
        <v>0</v>
      </c>
      <c r="AD189" s="40">
        <f t="shared" si="3155"/>
        <v>0</v>
      </c>
      <c r="AE189" s="40">
        <f t="shared" si="3155"/>
        <v>0</v>
      </c>
      <c r="AF189" s="40">
        <f t="shared" si="3155"/>
        <v>0</v>
      </c>
      <c r="AG189" s="40">
        <f t="shared" si="3155"/>
        <v>0</v>
      </c>
      <c r="AH189" s="41">
        <f t="shared" si="3155"/>
        <v>0</v>
      </c>
      <c r="AI189" s="42">
        <f t="shared" si="3155"/>
        <v>0</v>
      </c>
      <c r="AJ189" s="43">
        <f t="shared" si="3155"/>
        <v>0</v>
      </c>
      <c r="AK189" s="195">
        <f t="shared" ref="AK189" si="3156">IF($B187=$B181,COUNTIF(AM189:AS189,0),COUNTIF(AM190:AS190,0)+COUNTIF(AM190:AS190,""))</f>
        <v>7</v>
      </c>
      <c r="AL189" s="39">
        <f t="shared" ref="AL189:AS189" si="3157">IF($B181=$B187,AL190+AL183,AL190)</f>
        <v>0</v>
      </c>
      <c r="AM189" s="40">
        <f t="shared" si="3157"/>
        <v>0</v>
      </c>
      <c r="AN189" s="40">
        <f t="shared" si="3157"/>
        <v>0</v>
      </c>
      <c r="AO189" s="40">
        <f t="shared" si="3157"/>
        <v>0</v>
      </c>
      <c r="AP189" s="40">
        <f t="shared" si="3157"/>
        <v>0</v>
      </c>
      <c r="AQ189" s="41">
        <f t="shared" si="3157"/>
        <v>0</v>
      </c>
      <c r="AR189" s="42">
        <f t="shared" si="3157"/>
        <v>0</v>
      </c>
      <c r="AS189" s="43">
        <f t="shared" si="3157"/>
        <v>0</v>
      </c>
      <c r="AT189" s="195">
        <f t="shared" ref="AT189" si="3158">IF($B187=$B181,COUNTIF(AV189:BB189,0),COUNTIF(AV190:BB190,0)+COUNTIF(AV190:BB190,""))</f>
        <v>7</v>
      </c>
      <c r="AU189" s="39">
        <f t="shared" ref="AU189:BB189" si="3159">IF($B181=$B187,AU190+AU183,AU190)</f>
        <v>0</v>
      </c>
      <c r="AV189" s="40">
        <f t="shared" si="3159"/>
        <v>0</v>
      </c>
      <c r="AW189" s="40">
        <f t="shared" si="3159"/>
        <v>0</v>
      </c>
      <c r="AX189" s="40">
        <f t="shared" si="3159"/>
        <v>0</v>
      </c>
      <c r="AY189" s="40">
        <f t="shared" si="3159"/>
        <v>0</v>
      </c>
      <c r="AZ189" s="41">
        <f t="shared" si="3159"/>
        <v>0</v>
      </c>
      <c r="BA189" s="42">
        <f t="shared" si="3159"/>
        <v>0</v>
      </c>
      <c r="BB189" s="43">
        <f t="shared" si="3159"/>
        <v>0</v>
      </c>
    </row>
    <row r="190" spans="1:54" ht="15.75" customHeight="1" x14ac:dyDescent="0.2">
      <c r="A190" s="1">
        <f t="shared" ref="A190" si="3160">A187</f>
        <v>0</v>
      </c>
      <c r="B190" s="313">
        <f t="shared" ref="B190" si="3161">B184+1</f>
        <v>29</v>
      </c>
      <c r="C190" s="314"/>
      <c r="D190" s="314"/>
      <c r="E190" s="314"/>
      <c r="F190" s="31"/>
      <c r="G190" s="183"/>
      <c r="H190" s="122">
        <f t="shared" ref="H190" si="3162">5-COUNTIF(AU187,0)-COUNTIF(AL187,0)-COUNTIF(AC187,0)-COUNTIF(T187,0)-COUNTIF(K187,0)</f>
        <v>0</v>
      </c>
      <c r="I190" s="165">
        <f t="shared" si="3119"/>
        <v>0</v>
      </c>
      <c r="J190" s="187">
        <f t="shared" ref="J190" si="3163">IF($B187=$B181,J184+IF($F187&lt;&gt;$G187,(K187+$G189-$G188)/$F187,K187/$F187),IF($F187&lt;&gt;G187,(K187+$G189-$G188)/$F187,K187/$F187))</f>
        <v>0</v>
      </c>
      <c r="K190" s="7">
        <f t="shared" ref="K190:K191" si="3164">SUM(L190:R190)</f>
        <v>0</v>
      </c>
      <c r="L190" s="26">
        <f t="shared" ref="L190:R190" si="3165">L187</f>
        <v>0</v>
      </c>
      <c r="M190" s="26">
        <f t="shared" si="3165"/>
        <v>0</v>
      </c>
      <c r="N190" s="26">
        <f t="shared" si="3165"/>
        <v>0</v>
      </c>
      <c r="O190" s="26">
        <f t="shared" si="3165"/>
        <v>0</v>
      </c>
      <c r="P190" s="26">
        <f t="shared" si="3165"/>
        <v>0</v>
      </c>
      <c r="Q190" s="29">
        <f t="shared" si="3165"/>
        <v>0</v>
      </c>
      <c r="R190" s="23">
        <f t="shared" si="3165"/>
        <v>0</v>
      </c>
      <c r="S190" s="187">
        <f t="shared" ref="S190" si="3166">IF($B187=$B181,S184+IF($F187&lt;&gt;$G187,(T187+$G189-$G188)/$F187,T187/$F187),IF($F187&lt;&gt;P187,(T187+$G189-$G188)/$F187,T187/$F187))</f>
        <v>0</v>
      </c>
      <c r="T190" s="7">
        <f t="shared" ref="T190:T191" si="3167">SUM(U190:AA190)</f>
        <v>0</v>
      </c>
      <c r="U190" s="26">
        <f t="shared" ref="U190:AA190" si="3168">U187</f>
        <v>0</v>
      </c>
      <c r="V190" s="26">
        <f t="shared" si="3168"/>
        <v>0</v>
      </c>
      <c r="W190" s="26">
        <f t="shared" si="3168"/>
        <v>0</v>
      </c>
      <c r="X190" s="26">
        <f t="shared" si="3168"/>
        <v>0</v>
      </c>
      <c r="Y190" s="113">
        <f t="shared" si="3168"/>
        <v>0</v>
      </c>
      <c r="Z190" s="29">
        <f t="shared" si="3168"/>
        <v>0</v>
      </c>
      <c r="AA190" s="23">
        <f t="shared" si="3168"/>
        <v>0</v>
      </c>
      <c r="AB190" s="187">
        <f t="shared" ref="AB190" si="3169">IF($B187=$B181,AB184+IF($F187&lt;&gt;$G187,(AC187+$G189-$G188)/$F187,AC187/$F187),IF($F187&lt;&gt;Y187,(AC187+$G189-$G188)/$F187,AC187/$F187))</f>
        <v>0</v>
      </c>
      <c r="AC190" s="7">
        <f t="shared" ref="AC190:AC191" si="3170">SUM(AD190:AJ190)</f>
        <v>0</v>
      </c>
      <c r="AD190" s="26">
        <f t="shared" ref="AD190:AJ190" si="3171">AD187</f>
        <v>0</v>
      </c>
      <c r="AE190" s="26">
        <f t="shared" si="3171"/>
        <v>0</v>
      </c>
      <c r="AF190" s="26">
        <f t="shared" si="3171"/>
        <v>0</v>
      </c>
      <c r="AG190" s="26">
        <f t="shared" si="3171"/>
        <v>0</v>
      </c>
      <c r="AH190" s="113">
        <f t="shared" si="3171"/>
        <v>0</v>
      </c>
      <c r="AI190" s="29">
        <f t="shared" si="3171"/>
        <v>0</v>
      </c>
      <c r="AJ190" s="23">
        <f t="shared" si="3171"/>
        <v>0</v>
      </c>
      <c r="AK190" s="187">
        <f t="shared" ref="AK190" si="3172">IF($B187=$B181,AK184+IF($F187&lt;&gt;$G187,(AL187+$G189-$G188)/$F187,AL187/$F187),IF($F187&lt;&gt;AH187,(AL187+$G189-$G188)/$F187,AL187/$F187))</f>
        <v>0</v>
      </c>
      <c r="AL190" s="7">
        <f t="shared" ref="AL190:AL191" si="3173">SUM(AM190:AS190)</f>
        <v>0</v>
      </c>
      <c r="AM190" s="26">
        <f t="shared" ref="AM190:AS190" si="3174">AM187</f>
        <v>0</v>
      </c>
      <c r="AN190" s="26">
        <f t="shared" si="3174"/>
        <v>0</v>
      </c>
      <c r="AO190" s="26">
        <f t="shared" si="3174"/>
        <v>0</v>
      </c>
      <c r="AP190" s="26">
        <f t="shared" si="3174"/>
        <v>0</v>
      </c>
      <c r="AQ190" s="113">
        <f t="shared" si="3174"/>
        <v>0</v>
      </c>
      <c r="AR190" s="29">
        <f t="shared" si="3174"/>
        <v>0</v>
      </c>
      <c r="AS190" s="23">
        <f t="shared" si="3174"/>
        <v>0</v>
      </c>
      <c r="AT190" s="187">
        <f t="shared" ref="AT190" si="3175">IF($B187=$B181,AT184+IF($F187&lt;&gt;$G187,(AU187+$G189-$G188)/$F187,AU187/$F187),IF($F187&lt;&gt;AQ187,(AU187+$G189-$G188)/$F187,AU187/$F187))</f>
        <v>0</v>
      </c>
      <c r="AU190" s="7">
        <f t="shared" ref="AU190:AU191" si="3176">SUM(AV190:BB190)</f>
        <v>0</v>
      </c>
      <c r="AV190" s="6">
        <f t="shared" ref="AV190" si="3177">IF(SUM($AM$9:$AS$9)=SUM($AV$9:$BB$9),AV187,IF(AND(SUM($AV$9:$BB$9)&gt;42,SUM($AV$9:$BB$9)&lt;49),AV187,0))</f>
        <v>0</v>
      </c>
      <c r="AW190" s="6">
        <f t="shared" ref="AW190:BB190" si="3178">IF(SUM($AM$9:$AS$9)=SUM($AV$9:$BB$9),AW187,IF(AND(SUM($AV$9:$BB$9)&gt;42,SUM($AV$9:$BB$9)&lt;49),AW187,0))</f>
        <v>0</v>
      </c>
      <c r="AX190" s="6">
        <f t="shared" si="3178"/>
        <v>0</v>
      </c>
      <c r="AY190" s="6">
        <f t="shared" si="3178"/>
        <v>0</v>
      </c>
      <c r="AZ190" s="26">
        <f t="shared" si="3178"/>
        <v>0</v>
      </c>
      <c r="BA190" s="29">
        <f t="shared" si="3178"/>
        <v>0</v>
      </c>
      <c r="BB190" s="23">
        <f t="shared" si="3178"/>
        <v>0</v>
      </c>
    </row>
    <row r="191" spans="1:54" ht="15.75" customHeight="1" x14ac:dyDescent="0.2">
      <c r="A191" s="1">
        <f t="shared" ref="A191:A192" si="3179">A190</f>
        <v>0</v>
      </c>
      <c r="B191" s="313"/>
      <c r="C191" s="314"/>
      <c r="D191" s="314"/>
      <c r="E191" s="314"/>
      <c r="F191" s="31"/>
      <c r="G191" s="183"/>
      <c r="H191" s="123">
        <f t="shared" ref="H191" si="3180">IF($B187=$B181,H185+F191,$F191)</f>
        <v>0</v>
      </c>
      <c r="I191" s="165">
        <f t="shared" si="3119"/>
        <v>0</v>
      </c>
      <c r="J191" s="141">
        <f t="shared" ref="J191" si="3181">IF($H190=0,0,IF($B181=$B187,IF($H192&gt;0,$H192+J185,K187+J185),IF($H192&gt;0,$H192,K187)))</f>
        <v>0</v>
      </c>
      <c r="K191" s="7">
        <f t="shared" si="3164"/>
        <v>0</v>
      </c>
      <c r="L191" s="6"/>
      <c r="M191" s="6"/>
      <c r="N191" s="6"/>
      <c r="O191" s="6"/>
      <c r="P191" s="26"/>
      <c r="Q191" s="29"/>
      <c r="R191" s="23"/>
      <c r="S191" s="141">
        <f t="shared" ref="S191" si="3182">IF($H190=0,0,IF($B181=$B187,IF($H192&gt;0,$H192+S185,T187+S185),IF($H192&gt;0,$H192,T187)))</f>
        <v>0</v>
      </c>
      <c r="T191" s="7">
        <f t="shared" si="3167"/>
        <v>0</v>
      </c>
      <c r="U191" s="6"/>
      <c r="V191" s="6"/>
      <c r="W191" s="6"/>
      <c r="X191" s="6"/>
      <c r="Y191" s="26"/>
      <c r="Z191" s="29"/>
      <c r="AA191" s="23"/>
      <c r="AB191" s="141">
        <f t="shared" ref="AB191" si="3183">IF($H190=0,0,IF($B181=$B187,IF($H192&gt;0,$H192+AB185,AC187+AB185),IF($H192&gt;0,$H192,AC187)))</f>
        <v>0</v>
      </c>
      <c r="AC191" s="7">
        <f t="shared" si="3170"/>
        <v>0</v>
      </c>
      <c r="AD191" s="6"/>
      <c r="AE191" s="6"/>
      <c r="AF191" s="6"/>
      <c r="AG191" s="6"/>
      <c r="AH191" s="26"/>
      <c r="AI191" s="29"/>
      <c r="AJ191" s="23"/>
      <c r="AK191" s="141">
        <f t="shared" ref="AK191" si="3184">IF($H190=0,0,IF($B181=$B187,IF($H192&gt;0,$H192+AK185,AL187+AK185),IF($H192&gt;0,$H192,AL187)))</f>
        <v>0</v>
      </c>
      <c r="AL191" s="7">
        <f t="shared" si="3173"/>
        <v>0</v>
      </c>
      <c r="AM191" s="6"/>
      <c r="AN191" s="6"/>
      <c r="AO191" s="6"/>
      <c r="AP191" s="6"/>
      <c r="AQ191" s="26"/>
      <c r="AR191" s="29"/>
      <c r="AS191" s="23"/>
      <c r="AT191" s="141">
        <f t="shared" ref="AT191" si="3185">IF($H190=0,0,IF($B181=$B187,IF($H192&gt;0,$H192+AT185,AU187+AT185),IF($H192&gt;0,$H192,AU187)))</f>
        <v>0</v>
      </c>
      <c r="AU191" s="7">
        <f t="shared" si="3176"/>
        <v>0</v>
      </c>
      <c r="AV191" s="6"/>
      <c r="AW191" s="6"/>
      <c r="AX191" s="6"/>
      <c r="AY191" s="6"/>
      <c r="AZ191" s="26"/>
      <c r="BA191" s="29"/>
      <c r="BB191" s="23"/>
    </row>
    <row r="192" spans="1:54" ht="18.75" customHeight="1" thickBot="1" x14ac:dyDescent="0.25">
      <c r="A192" s="1">
        <f t="shared" si="3179"/>
        <v>0</v>
      </c>
      <c r="B192" s="323" t="str">
        <f>IF(B187="",Wydruk!$AE$6,IF(J188=0,Wydruk!$AE$7,IF(AND(G188&lt;G189,B187&lt;&gt;$B193),Wydruk!$AE$13,IF(AND($B187=$B181,$B187&lt;&gt;$B193),IF(OR(OR(J192&lt;4,J192&gt;5),OR(S192&lt;4,S192&gt;5),OR(AB192&lt;4,AB192&gt;5),OR(AK192&lt;4,AK192&gt;5),OR(AND(AT192&lt;4,AT192&gt;0),AT192&gt;5)),Wydruk!$AE$8,Wydruk!$AE$9),IF($B187=$B193,IF($F191&lt;&gt;0,Wydruk!$AE$12,Wydruk!$AE$10),IF(OR(OR(J188&lt;4,J188&gt;5),OR(S188&lt;4,S188&gt;5),OR(AB188&lt;4,AB188&gt;5),OR(AK188&lt;4,AK188&gt;5),OR(AND(AT188&lt;4,AT188&gt;0),AT188&gt;5)),Wydruk!$AE$8,Wydruk!$AE$11))))))</f>
        <v>Uzupełnij liczby godzin tygodniowego planu</v>
      </c>
      <c r="C192" s="324"/>
      <c r="D192" s="324"/>
      <c r="E192" s="324"/>
      <c r="F192" s="173">
        <f>kwiecień!F192</f>
        <v>0</v>
      </c>
      <c r="G192" s="184">
        <f>kwiecień!G192</f>
        <v>0</v>
      </c>
      <c r="H192" s="191">
        <f t="shared" ref="H192" si="3186">IF(OR($G192=0,$F192=0,$G192="",$F192=""),0,$G192/$F192)</f>
        <v>0</v>
      </c>
      <c r="I192" s="193"/>
      <c r="J192" s="176">
        <f t="shared" ref="J192" si="3187">IF($B181=$B187,IF(L187+L182&gt;0,1,0)+IF(M187+M182&gt;0,1,0)+IF(N187+N182&gt;0,1,0)+IF(O187+O182&gt;0,1,0)+IF(P187+P182&gt;0,1,0)+IF(Q187+Q182&gt;0,1,0)+IF(R187+R182&gt;0,1,0),J188)</f>
        <v>0</v>
      </c>
      <c r="K192" s="133">
        <f t="shared" ref="K192" si="3188">IF(OR($B187=$B193,J192=0,(K188-Q192+O192)&lt;=0),0,(K188-Q192+O192)/J192)</f>
        <v>0</v>
      </c>
      <c r="L192" s="137">
        <f t="shared" ref="L192" si="3189">IF(K192*(7-J189)&lt;=0,0,K192*(7-J189))</f>
        <v>0</v>
      </c>
      <c r="M192" s="311">
        <f t="shared" ref="M192" si="3190">ROUND(IF(OR(K189-K192*(7-J189)+P192&lt;0,$B187=$B193,K192&lt;=0,K189=0),0,IF(K189-K192*(7-J189)+P192&gt;Q192-O192+P192,Q192-O192+P192,K189-K192*(7-J189)+P192)),1)</f>
        <v>0</v>
      </c>
      <c r="N192" s="312"/>
      <c r="O192" s="139">
        <f t="shared" ref="O192" si="3191">IF(OR($B187=$B193,J188=0),0,IF($B187=$B181,J187,$F187))</f>
        <v>0</v>
      </c>
      <c r="P192" s="30">
        <f t="shared" ref="P192" si="3192">IF(OR($B187=$B193,J192=0),0,$G189-$G188)</f>
        <v>0</v>
      </c>
      <c r="Q192" s="134">
        <f t="shared" ref="Q192" si="3193">IF(OR($B187=$B193,J192=0),0,J191)</f>
        <v>0</v>
      </c>
      <c r="R192" s="138">
        <f t="shared" ref="R192" si="3194">IF($B187=$B193,0,K189)</f>
        <v>0</v>
      </c>
      <c r="S192" s="176">
        <f t="shared" ref="S192" si="3195">IF($B181=$B187,IF(U187+U182&gt;0,1,0)+IF(V187+V182&gt;0,1,0)+IF(W187+W182&gt;0,1,0)+IF(X187+X182&gt;0,1,0)+IF(Y187+Y182&gt;0,1,0)+IF(Z187+Z182&gt;0,1,0)+IF(AA187+AA182&gt;0,1,0),S188)</f>
        <v>0</v>
      </c>
      <c r="T192" s="133">
        <f t="shared" ref="T192" si="3196">IF(OR($B187=$B193,S192=0,(T188-Z192+X192)&lt;=0),0,(T188-Z192+X192)/S192)</f>
        <v>0</v>
      </c>
      <c r="U192" s="137">
        <f t="shared" ref="U192" si="3197">IF(T192*(7-S189)&lt;=0,0,T192*(7-S189))</f>
        <v>0</v>
      </c>
      <c r="V192" s="311">
        <f t="shared" ref="V192" si="3198">ROUND(IF(OR(T189-T192*(7-S189)+Y192&lt;0,$B187=$B193,T192&lt;=0,T189=0),0,IF(T189-T192*(7-S189)+Y192&gt;Z192-X192+Y192,Z192-X192+Y192,T189-T192*(7-S189)+Y192)),1)</f>
        <v>0</v>
      </c>
      <c r="W192" s="312"/>
      <c r="X192" s="139">
        <f t="shared" ref="X192" si="3199">IF(OR($B187=$B193,S188=0),0,IF($B187=$B181,S187,$F187))</f>
        <v>0</v>
      </c>
      <c r="Y192" s="30">
        <f t="shared" ref="Y192" si="3200">IF(OR($B187=$B193,S192=0),0,$G189-$G188)</f>
        <v>0</v>
      </c>
      <c r="Z192" s="134">
        <f t="shared" ref="Z192" si="3201">IF(OR($B187=$B193,S192=0),0,S191)</f>
        <v>0</v>
      </c>
      <c r="AA192" s="138">
        <f t="shared" ref="AA192" si="3202">IF($B187=$B193,0,T189)</f>
        <v>0</v>
      </c>
      <c r="AB192" s="176">
        <f t="shared" ref="AB192" si="3203">IF($B181=$B187,IF(AD187+AD182&gt;0,1,0)+IF(AE187+AE182&gt;0,1,0)+IF(AF187+AF182&gt;0,1,0)+IF(AG187+AG182&gt;0,1,0)+IF(AH187+AH182&gt;0,1,0)+IF(AI187+AI182&gt;0,1,0)+IF(AJ187+AJ182&gt;0,1,0),AB188)</f>
        <v>0</v>
      </c>
      <c r="AC192" s="133">
        <f t="shared" ref="AC192" si="3204">IF(OR($B187=$B193,AB192=0,(AC188-AI192+AG192)&lt;=0),0,(AC188-AI192+AG192)/AB192)</f>
        <v>0</v>
      </c>
      <c r="AD192" s="137">
        <f t="shared" ref="AD192" si="3205">IF(AC192*(7-AB189)&lt;=0,0,AC192*(7-AB189))</f>
        <v>0</v>
      </c>
      <c r="AE192" s="311">
        <f t="shared" ref="AE192" si="3206">ROUND(IF(OR(AC189-AC192*(7-AB189)+AH192&lt;0,$B187=$B193,AC192&lt;=0,AC189=0),0,IF(AC189-AC192*(7-AB189)+AH192&gt;AI192-AG192+AH192,AI192-AG192+AH192,AC189-AC192*(7-AB189)+AH192)),1)</f>
        <v>0</v>
      </c>
      <c r="AF192" s="312"/>
      <c r="AG192" s="139">
        <f t="shared" ref="AG192" si="3207">IF(OR($B187=$B193,AB188=0),0,IF($B187=$B181,AB187,$F187))</f>
        <v>0</v>
      </c>
      <c r="AH192" s="30">
        <f t="shared" ref="AH192" si="3208">IF(OR($B187=$B193,AB192=0),0,$G189-$G188)</f>
        <v>0</v>
      </c>
      <c r="AI192" s="134">
        <f t="shared" ref="AI192" si="3209">IF(OR($B187=$B193,AB192=0),0,AB191)</f>
        <v>0</v>
      </c>
      <c r="AJ192" s="138">
        <f t="shared" ref="AJ192" si="3210">IF($B187=$B193,0,AC189)</f>
        <v>0</v>
      </c>
      <c r="AK192" s="176">
        <f t="shared" ref="AK192" si="3211">IF($B181=$B187,IF(AM187+AM182&gt;0,1,0)+IF(AN187+AN182&gt;0,1,0)+IF(AO187+AO182&gt;0,1,0)+IF(AP187+AP182&gt;0,1,0)+IF(AQ187+AQ182&gt;0,1,0)+IF(AR187+AR182&gt;0,1,0)+IF(AS187+AS182&gt;0,1,0),AK188)</f>
        <v>0</v>
      </c>
      <c r="AL192" s="133">
        <f t="shared" ref="AL192" si="3212">IF(OR($B187=$B193,AK192=0,(AL188-AR192+AP192)&lt;=0),0,(AL188-AR192+AP192)/AK192)</f>
        <v>0</v>
      </c>
      <c r="AM192" s="137">
        <f t="shared" ref="AM192" si="3213">IF(AL192*(7-AK189)&lt;=0,0,AL192*(7-AK189))</f>
        <v>0</v>
      </c>
      <c r="AN192" s="311">
        <f t="shared" ref="AN192" si="3214">ROUND(IF(OR(AL189-AL192*(7-AK189)+AQ192&lt;0,$B187=$B193,AL192&lt;=0,AL189=0),0,IF(AL189-AL192*(7-AK189)+AQ192&gt;AR192-AP192+AQ192,AR192-AP192+AQ192,AL189-AL192*(7-AK189)+AQ192)),1)</f>
        <v>0</v>
      </c>
      <c r="AO192" s="312"/>
      <c r="AP192" s="139">
        <f t="shared" ref="AP192" si="3215">IF(OR($B187=$B193,AK188=0),0,IF($B187=$B181,AK187,$F187))</f>
        <v>0</v>
      </c>
      <c r="AQ192" s="30">
        <f t="shared" ref="AQ192" si="3216">IF(OR($B187=$B193,AK192=0),0,$G189-$G188)</f>
        <v>0</v>
      </c>
      <c r="AR192" s="134">
        <f t="shared" ref="AR192" si="3217">IF(OR($B187=$B193,AK192=0),0,AK191)</f>
        <v>0</v>
      </c>
      <c r="AS192" s="138">
        <f t="shared" ref="AS192" si="3218">IF($B187=$B193,0,AL189)</f>
        <v>0</v>
      </c>
      <c r="AT192" s="176">
        <f t="shared" ref="AT192" si="3219">IF($B181=$B187,IF(AV187+AV182&gt;0,1,0)+IF(AW187+AW182&gt;0,1,0)+IF(AX187+AX182&gt;0,1,0)+IF(AY187+AY182&gt;0,1,0)+IF(AZ187+AZ182&gt;0,1,0)+IF(BA187+BA182&gt;0,1,0)+IF(BB187+BB182&gt;0,1,0),AT188)</f>
        <v>0</v>
      </c>
      <c r="AU192" s="133">
        <f t="shared" ref="AU192" si="3220">IF(OR($B187=$B193,AT192=0,(AU188-BA192+AY192)&lt;=0),0,(AU188-BA192+AY192)/AT192)</f>
        <v>0</v>
      </c>
      <c r="AV192" s="137">
        <f t="shared" ref="AV192" si="3221">IF(AU192*(7-AT189)&lt;=0,0,AU192*(7-AT189))</f>
        <v>0</v>
      </c>
      <c r="AW192" s="311">
        <f t="shared" ref="AW192" si="3222">ROUND(IF(OR(AU189-AU192*(7-AT189)+AZ192&lt;0,$B187=$B193,AU192&lt;=0,AU189=0),0,IF(AU189-AU192*(7-AT189)+AZ192&gt;BA192-AY192+AZ192,BA192-AY192+AZ192,AU189-AU192*(7-AT189)+AZ192)),1)</f>
        <v>0</v>
      </c>
      <c r="AX192" s="312"/>
      <c r="AY192" s="139">
        <f t="shared" ref="AY192" si="3223">IF(OR($B187=$B193,AT188=0),0,IF($B187=$B181,AT187,$F187))</f>
        <v>0</v>
      </c>
      <c r="AZ192" s="30">
        <f t="shared" ref="AZ192" si="3224">IF(OR($B187=$B193,AT192=0),0,$G189-$G188)</f>
        <v>0</v>
      </c>
      <c r="BA192" s="134">
        <f t="shared" ref="BA192" si="3225">IF(OR($B187=$B193,AT192=0),0,AT191)</f>
        <v>0</v>
      </c>
      <c r="BB192" s="138">
        <f t="shared" ref="BB192" si="3226">IF($B187=$B193,0,AU189)</f>
        <v>0</v>
      </c>
    </row>
    <row r="193" spans="1:54" ht="15.75" x14ac:dyDescent="0.2">
      <c r="A193" s="1">
        <f t="shared" ref="A193" si="3227">IF(B193="","1. Niewypełnione",B193)</f>
        <v>0</v>
      </c>
      <c r="B193" s="320">
        <f>kwiecień!B193</f>
        <v>0</v>
      </c>
      <c r="C193" s="321">
        <f>kwiecień!C193</f>
        <v>0</v>
      </c>
      <c r="D193" s="321">
        <f>kwiecień!D193</f>
        <v>0</v>
      </c>
      <c r="E193" s="321">
        <f>kwiecień!E193</f>
        <v>0</v>
      </c>
      <c r="F193" s="177">
        <f>kwiecień!F193</f>
        <v>18</v>
      </c>
      <c r="G193" s="185">
        <f>kwiecień!G193</f>
        <v>18</v>
      </c>
      <c r="H193" s="177"/>
      <c r="I193" s="192">
        <f t="shared" ref="I193:I197" si="3228">K193+T193+AC193+AL193+AU193</f>
        <v>0</v>
      </c>
      <c r="J193" s="186">
        <f t="shared" ref="J193" si="3229">IF(OR($B193=$B199,J196=0),0,ROUND((K194+P198)/J196,0))</f>
        <v>0</v>
      </c>
      <c r="K193" s="51">
        <f t="shared" ref="K193:K194" si="3230">SUM(L193:R193)</f>
        <v>0</v>
      </c>
      <c r="L193" s="52">
        <f>kwiecień!L193</f>
        <v>0</v>
      </c>
      <c r="M193" s="52">
        <f>kwiecień!M193</f>
        <v>0</v>
      </c>
      <c r="N193" s="52">
        <f>kwiecień!N193</f>
        <v>0</v>
      </c>
      <c r="O193" s="52">
        <f>kwiecień!O193</f>
        <v>0</v>
      </c>
      <c r="P193" s="53">
        <f>kwiecień!P193</f>
        <v>0</v>
      </c>
      <c r="Q193" s="54">
        <f>kwiecień!Q193</f>
        <v>0</v>
      </c>
      <c r="R193" s="55">
        <f>kwiecień!R193</f>
        <v>0</v>
      </c>
      <c r="S193" s="188">
        <f t="shared" ref="S193" si="3231">IF(OR($B193=$B199,S196=0),0,ROUND((T194+Y198)/S196,0))</f>
        <v>0</v>
      </c>
      <c r="T193" s="51">
        <f t="shared" ref="T193:T194" si="3232">SUM(U193:AA193)</f>
        <v>0</v>
      </c>
      <c r="U193" s="52">
        <f>kwiecień!U193</f>
        <v>0</v>
      </c>
      <c r="V193" s="52">
        <f>kwiecień!V193</f>
        <v>0</v>
      </c>
      <c r="W193" s="52">
        <f>kwiecień!W193</f>
        <v>0</v>
      </c>
      <c r="X193" s="52">
        <f>kwiecień!X193</f>
        <v>0</v>
      </c>
      <c r="Y193" s="53">
        <f>kwiecień!Y193</f>
        <v>0</v>
      </c>
      <c r="Z193" s="54">
        <f>kwiecień!Z193</f>
        <v>0</v>
      </c>
      <c r="AA193" s="55">
        <f>kwiecień!AA193</f>
        <v>0</v>
      </c>
      <c r="AB193" s="188">
        <f t="shared" ref="AB193" si="3233">IF(OR($B193=$B199,AB196=0),0,ROUND((AC194+AH198)/AB196,0))</f>
        <v>0</v>
      </c>
      <c r="AC193" s="51">
        <f t="shared" ref="AC193:AC194" si="3234">SUM(AD193:AJ193)</f>
        <v>0</v>
      </c>
      <c r="AD193" s="52">
        <f>kwiecień!AD193</f>
        <v>0</v>
      </c>
      <c r="AE193" s="52">
        <f>kwiecień!AE193</f>
        <v>0</v>
      </c>
      <c r="AF193" s="52">
        <f>kwiecień!AF193</f>
        <v>0</v>
      </c>
      <c r="AG193" s="52">
        <f>kwiecień!AG193</f>
        <v>0</v>
      </c>
      <c r="AH193" s="53">
        <f>kwiecień!AH193</f>
        <v>0</v>
      </c>
      <c r="AI193" s="54">
        <f>kwiecień!AI193</f>
        <v>0</v>
      </c>
      <c r="AJ193" s="55">
        <f>kwiecień!AJ193</f>
        <v>0</v>
      </c>
      <c r="AK193" s="188">
        <f t="shared" ref="AK193" si="3235">IF(OR($B193=$B199,AK196=0),0,ROUND((AL194+AQ198)/AK196,0))</f>
        <v>0</v>
      </c>
      <c r="AL193" s="51">
        <f t="shared" ref="AL193:AL194" si="3236">SUM(AM193:AS193)</f>
        <v>0</v>
      </c>
      <c r="AM193" s="52">
        <f>kwiecień!AM193</f>
        <v>0</v>
      </c>
      <c r="AN193" s="52">
        <f>kwiecień!AN193</f>
        <v>0</v>
      </c>
      <c r="AO193" s="52">
        <f>kwiecień!AO193</f>
        <v>0</v>
      </c>
      <c r="AP193" s="52">
        <f>kwiecień!AP193</f>
        <v>0</v>
      </c>
      <c r="AQ193" s="53">
        <f>kwiecień!AQ193</f>
        <v>0</v>
      </c>
      <c r="AR193" s="54">
        <f>kwiecień!AR193</f>
        <v>0</v>
      </c>
      <c r="AS193" s="55">
        <f>kwiecień!AS193</f>
        <v>0</v>
      </c>
      <c r="AT193" s="188">
        <f t="shared" ref="AT193" si="3237">IF(OR($B193=$B199,AT196=0),0,ROUND((AU194+AZ198)/AT196,0))</f>
        <v>0</v>
      </c>
      <c r="AU193" s="51">
        <f t="shared" ref="AU193:AU194" si="3238">SUM(AV193:BB193)</f>
        <v>0</v>
      </c>
      <c r="AV193" s="52">
        <f t="shared" ref="AV193" si="3239">IF(SUM($AM$9:$AS$9)=SUM($AV$9:$BB$9),AM193,IF(AND(SUM($AV$9:$BB$9)&gt;42,SUM($AV$9:$BB$9)&lt;49),AM193,0))</f>
        <v>0</v>
      </c>
      <c r="AW193" s="52">
        <f t="shared" ref="AW193" si="3240">IF(SUM($AM$9:$AS$9)=SUM($AV$9:$BB$9),AN193,IF(AND(SUM($AV$9:$BB$9)&gt;42,SUM($AV$9:$BB$9)&lt;49),AN193,0))</f>
        <v>0</v>
      </c>
      <c r="AX193" s="52">
        <f t="shared" ref="AX193" si="3241">IF(SUM($AM$9:$AS$9)=SUM($AV$9:$BB$9),AO193,IF(AND(SUM($AV$9:$BB$9)&gt;42,SUM($AV$9:$BB$9)&lt;49),AO193,0))</f>
        <v>0</v>
      </c>
      <c r="AY193" s="52">
        <f t="shared" ref="AY193" si="3242">IF(SUM($AM$9:$AS$9)=SUM($AV$9:$BB$9),AP193,IF(AND(SUM($AV$9:$BB$9)&gt;42,SUM($AV$9:$BB$9)&lt;49),AP193,0))</f>
        <v>0</v>
      </c>
      <c r="AZ193" s="53">
        <f t="shared" ref="AZ193" si="3243">IF(SUM($AM$9:$AS$9)=SUM($AV$9:$BB$9),AQ193,IF(AND(SUM($AV$9:$BB$9)&gt;42,SUM($AV$9:$BB$9)&lt;49),AQ193,0))</f>
        <v>0</v>
      </c>
      <c r="BA193" s="54">
        <f t="shared" ref="BA193" si="3244">IF(SUM($AM$9:$AS$9)=SUM($AV$9:$BB$9),AR193,IF(AND(SUM($AV$9:$BB$9)&gt;42,SUM($AV$9:$BB$9)&lt;49),AR193,0))</f>
        <v>0</v>
      </c>
      <c r="BB193" s="55">
        <f t="shared" ref="BB193" si="3245">IF(SUM($AM$9:$AS$9)=SUM($AV$9:$BB$9),AS193,IF(AND(SUM($AV$9:$BB$9)&gt;42,SUM($AV$9:$BB$9)&lt;49),AS193,0))</f>
        <v>0</v>
      </c>
    </row>
    <row r="194" spans="1:54" ht="12.75" hidden="1" customHeight="1" x14ac:dyDescent="0.2">
      <c r="B194" s="93"/>
      <c r="C194" s="94"/>
      <c r="D194" s="95"/>
      <c r="E194" s="115"/>
      <c r="F194" s="140" t="b">
        <f t="shared" ref="F194" si="3246">IF($B187=$B193,OR(F188,G193&lt;F193),G193&lt;F193)</f>
        <v>0</v>
      </c>
      <c r="G194" s="189">
        <f t="shared" ref="G194" si="3247">IF(AND($B187=$B193,$B187&lt;&gt;"",$B187&lt;&gt;0),G193+G188,G193)</f>
        <v>18</v>
      </c>
      <c r="H194" s="120"/>
      <c r="I194" s="165">
        <f t="shared" si="3228"/>
        <v>0</v>
      </c>
      <c r="J194" s="194">
        <f t="shared" ref="J194" si="3248">7-COUNTIF(L193:R193,0)-COUNTIF(L193:R193,"")</f>
        <v>0</v>
      </c>
      <c r="K194" s="22">
        <f t="shared" si="3230"/>
        <v>0</v>
      </c>
      <c r="L194" s="35">
        <f t="shared" ref="L194:R194" si="3249">IF($B187=$B193,L193+L188,L193)</f>
        <v>0</v>
      </c>
      <c r="M194" s="35">
        <f t="shared" si="3249"/>
        <v>0</v>
      </c>
      <c r="N194" s="35">
        <f t="shared" si="3249"/>
        <v>0</v>
      </c>
      <c r="O194" s="35">
        <f t="shared" si="3249"/>
        <v>0</v>
      </c>
      <c r="P194" s="36">
        <f t="shared" si="3249"/>
        <v>0</v>
      </c>
      <c r="Q194" s="37">
        <f t="shared" si="3249"/>
        <v>0</v>
      </c>
      <c r="R194" s="38">
        <f t="shared" si="3249"/>
        <v>0</v>
      </c>
      <c r="S194" s="194">
        <f t="shared" ref="S194" si="3250">7-COUNTIF(U193:AA193,0)-COUNTIF(U193:AA193,"")</f>
        <v>0</v>
      </c>
      <c r="T194" s="22">
        <f t="shared" si="3232"/>
        <v>0</v>
      </c>
      <c r="U194" s="35">
        <f t="shared" ref="U194:AA194" si="3251">IF($B187=$B193,U193+U188,U193)</f>
        <v>0</v>
      </c>
      <c r="V194" s="35">
        <f t="shared" si="3251"/>
        <v>0</v>
      </c>
      <c r="W194" s="35">
        <f t="shared" si="3251"/>
        <v>0</v>
      </c>
      <c r="X194" s="35">
        <f t="shared" si="3251"/>
        <v>0</v>
      </c>
      <c r="Y194" s="36">
        <f t="shared" si="3251"/>
        <v>0</v>
      </c>
      <c r="Z194" s="37">
        <f t="shared" si="3251"/>
        <v>0</v>
      </c>
      <c r="AA194" s="38">
        <f t="shared" si="3251"/>
        <v>0</v>
      </c>
      <c r="AB194" s="194">
        <f t="shared" ref="AB194" si="3252">7-COUNTIF(AD193:AJ193,0)-COUNTIF(AD193:AJ193,"")</f>
        <v>0</v>
      </c>
      <c r="AC194" s="22">
        <f t="shared" si="3234"/>
        <v>0</v>
      </c>
      <c r="AD194" s="35">
        <f t="shared" ref="AD194:AJ194" si="3253">IF($B187=$B193,AD193+AD188,AD193)</f>
        <v>0</v>
      </c>
      <c r="AE194" s="35">
        <f t="shared" si="3253"/>
        <v>0</v>
      </c>
      <c r="AF194" s="35">
        <f t="shared" si="3253"/>
        <v>0</v>
      </c>
      <c r="AG194" s="35">
        <f t="shared" si="3253"/>
        <v>0</v>
      </c>
      <c r="AH194" s="36">
        <f t="shared" si="3253"/>
        <v>0</v>
      </c>
      <c r="AI194" s="37">
        <f t="shared" si="3253"/>
        <v>0</v>
      </c>
      <c r="AJ194" s="38">
        <f t="shared" si="3253"/>
        <v>0</v>
      </c>
      <c r="AK194" s="194">
        <f t="shared" ref="AK194" si="3254">7-COUNTIF(AM193:AS193,0)-COUNTIF(AM193:AS193,"")</f>
        <v>0</v>
      </c>
      <c r="AL194" s="22">
        <f t="shared" si="3236"/>
        <v>0</v>
      </c>
      <c r="AM194" s="35">
        <f t="shared" ref="AM194:AS194" si="3255">IF($B187=$B193,AM193+AM188,AM193)</f>
        <v>0</v>
      </c>
      <c r="AN194" s="35">
        <f t="shared" si="3255"/>
        <v>0</v>
      </c>
      <c r="AO194" s="35">
        <f t="shared" si="3255"/>
        <v>0</v>
      </c>
      <c r="AP194" s="35">
        <f t="shared" si="3255"/>
        <v>0</v>
      </c>
      <c r="AQ194" s="36">
        <f t="shared" si="3255"/>
        <v>0</v>
      </c>
      <c r="AR194" s="37">
        <f t="shared" si="3255"/>
        <v>0</v>
      </c>
      <c r="AS194" s="38">
        <f t="shared" si="3255"/>
        <v>0</v>
      </c>
      <c r="AT194" s="194">
        <f t="shared" ref="AT194" si="3256">7-COUNTIF(AV193:BB193,0)-COUNTIF(AV193:BB193,"")</f>
        <v>0</v>
      </c>
      <c r="AU194" s="22">
        <f t="shared" si="3238"/>
        <v>0</v>
      </c>
      <c r="AV194" s="35">
        <f t="shared" ref="AV194:BB194" si="3257">IF($B187=$B193,AV193+AV188,AV193)</f>
        <v>0</v>
      </c>
      <c r="AW194" s="35">
        <f t="shared" si="3257"/>
        <v>0</v>
      </c>
      <c r="AX194" s="35">
        <f t="shared" si="3257"/>
        <v>0</v>
      </c>
      <c r="AY194" s="35">
        <f t="shared" si="3257"/>
        <v>0</v>
      </c>
      <c r="AZ194" s="36">
        <f t="shared" si="3257"/>
        <v>0</v>
      </c>
      <c r="BA194" s="37">
        <f t="shared" si="3257"/>
        <v>0</v>
      </c>
      <c r="BB194" s="38">
        <f t="shared" si="3257"/>
        <v>0</v>
      </c>
    </row>
    <row r="195" spans="1:54" ht="15" hidden="1" customHeight="1" x14ac:dyDescent="0.2">
      <c r="B195" s="116"/>
      <c r="C195" s="117"/>
      <c r="D195" s="118"/>
      <c r="E195" s="119"/>
      <c r="F195" s="92"/>
      <c r="G195" s="190">
        <f t="shared" ref="G195" si="3258">IF(AND($B187=$B193,$B187&lt;&gt;"",$B187&lt;&gt;0),F193+G189,F193)</f>
        <v>18</v>
      </c>
      <c r="H195" s="121"/>
      <c r="I195" s="165">
        <f t="shared" si="3228"/>
        <v>0</v>
      </c>
      <c r="J195" s="195">
        <f t="shared" ref="J195" si="3259">IF($B193=$B187,COUNTIF(L195:R195,0),COUNTIF(L196:R196,0)+COUNTIF(L196:R196,""))</f>
        <v>7</v>
      </c>
      <c r="K195" s="39">
        <f t="shared" ref="K195:R195" si="3260">IF($B187=$B193,K196+K189,K196)</f>
        <v>0</v>
      </c>
      <c r="L195" s="40">
        <f t="shared" si="3260"/>
        <v>0</v>
      </c>
      <c r="M195" s="40">
        <f t="shared" si="3260"/>
        <v>0</v>
      </c>
      <c r="N195" s="40">
        <f t="shared" si="3260"/>
        <v>0</v>
      </c>
      <c r="O195" s="40">
        <f t="shared" si="3260"/>
        <v>0</v>
      </c>
      <c r="P195" s="41">
        <f t="shared" si="3260"/>
        <v>0</v>
      </c>
      <c r="Q195" s="42">
        <f t="shared" si="3260"/>
        <v>0</v>
      </c>
      <c r="R195" s="43">
        <f t="shared" si="3260"/>
        <v>0</v>
      </c>
      <c r="S195" s="195">
        <f t="shared" ref="S195" si="3261">IF($B193=$B187,COUNTIF(U195:AA195,0),COUNTIF(U196:AA196,0)+COUNTIF(U196:AA196,""))</f>
        <v>7</v>
      </c>
      <c r="T195" s="39">
        <f t="shared" ref="T195:AA195" si="3262">IF($B187=$B193,T196+T189,T196)</f>
        <v>0</v>
      </c>
      <c r="U195" s="40">
        <f t="shared" si="3262"/>
        <v>0</v>
      </c>
      <c r="V195" s="40">
        <f t="shared" si="3262"/>
        <v>0</v>
      </c>
      <c r="W195" s="40">
        <f t="shared" si="3262"/>
        <v>0</v>
      </c>
      <c r="X195" s="40">
        <f t="shared" si="3262"/>
        <v>0</v>
      </c>
      <c r="Y195" s="41">
        <f t="shared" si="3262"/>
        <v>0</v>
      </c>
      <c r="Z195" s="42">
        <f t="shared" si="3262"/>
        <v>0</v>
      </c>
      <c r="AA195" s="43">
        <f t="shared" si="3262"/>
        <v>0</v>
      </c>
      <c r="AB195" s="195">
        <f t="shared" ref="AB195" si="3263">IF($B193=$B187,COUNTIF(AD195:AJ195,0),COUNTIF(AD196:AJ196,0)+COUNTIF(AD196:AJ196,""))</f>
        <v>7</v>
      </c>
      <c r="AC195" s="39">
        <f t="shared" ref="AC195:AJ195" si="3264">IF($B187=$B193,AC196+AC189,AC196)</f>
        <v>0</v>
      </c>
      <c r="AD195" s="40">
        <f t="shared" si="3264"/>
        <v>0</v>
      </c>
      <c r="AE195" s="40">
        <f t="shared" si="3264"/>
        <v>0</v>
      </c>
      <c r="AF195" s="40">
        <f t="shared" si="3264"/>
        <v>0</v>
      </c>
      <c r="AG195" s="40">
        <f t="shared" si="3264"/>
        <v>0</v>
      </c>
      <c r="AH195" s="41">
        <f t="shared" si="3264"/>
        <v>0</v>
      </c>
      <c r="AI195" s="42">
        <f t="shared" si="3264"/>
        <v>0</v>
      </c>
      <c r="AJ195" s="43">
        <f t="shared" si="3264"/>
        <v>0</v>
      </c>
      <c r="AK195" s="195">
        <f t="shared" ref="AK195" si="3265">IF($B193=$B187,COUNTIF(AM195:AS195,0),COUNTIF(AM196:AS196,0)+COUNTIF(AM196:AS196,""))</f>
        <v>7</v>
      </c>
      <c r="AL195" s="39">
        <f t="shared" ref="AL195:AS195" si="3266">IF($B187=$B193,AL196+AL189,AL196)</f>
        <v>0</v>
      </c>
      <c r="AM195" s="40">
        <f t="shared" si="3266"/>
        <v>0</v>
      </c>
      <c r="AN195" s="40">
        <f t="shared" si="3266"/>
        <v>0</v>
      </c>
      <c r="AO195" s="40">
        <f t="shared" si="3266"/>
        <v>0</v>
      </c>
      <c r="AP195" s="40">
        <f t="shared" si="3266"/>
        <v>0</v>
      </c>
      <c r="AQ195" s="41">
        <f t="shared" si="3266"/>
        <v>0</v>
      </c>
      <c r="AR195" s="42">
        <f t="shared" si="3266"/>
        <v>0</v>
      </c>
      <c r="AS195" s="43">
        <f t="shared" si="3266"/>
        <v>0</v>
      </c>
      <c r="AT195" s="195">
        <f t="shared" ref="AT195" si="3267">IF($B193=$B187,COUNTIF(AV195:BB195,0),COUNTIF(AV196:BB196,0)+COUNTIF(AV196:BB196,""))</f>
        <v>7</v>
      </c>
      <c r="AU195" s="39">
        <f t="shared" ref="AU195:BB195" si="3268">IF($B187=$B193,AU196+AU189,AU196)</f>
        <v>0</v>
      </c>
      <c r="AV195" s="40">
        <f t="shared" si="3268"/>
        <v>0</v>
      </c>
      <c r="AW195" s="40">
        <f t="shared" si="3268"/>
        <v>0</v>
      </c>
      <c r="AX195" s="40">
        <f t="shared" si="3268"/>
        <v>0</v>
      </c>
      <c r="AY195" s="40">
        <f t="shared" si="3268"/>
        <v>0</v>
      </c>
      <c r="AZ195" s="41">
        <f t="shared" si="3268"/>
        <v>0</v>
      </c>
      <c r="BA195" s="42">
        <f t="shared" si="3268"/>
        <v>0</v>
      </c>
      <c r="BB195" s="43">
        <f t="shared" si="3268"/>
        <v>0</v>
      </c>
    </row>
    <row r="196" spans="1:54" ht="15.75" customHeight="1" x14ac:dyDescent="0.2">
      <c r="A196" s="1">
        <f t="shared" ref="A196" si="3269">A193</f>
        <v>0</v>
      </c>
      <c r="B196" s="313">
        <f t="shared" ref="B196" si="3270">B190+1</f>
        <v>30</v>
      </c>
      <c r="C196" s="314"/>
      <c r="D196" s="314"/>
      <c r="E196" s="314"/>
      <c r="F196" s="31"/>
      <c r="G196" s="183"/>
      <c r="H196" s="122">
        <f t="shared" ref="H196" si="3271">5-COUNTIF(AU193,0)-COUNTIF(AL193,0)-COUNTIF(AC193,0)-COUNTIF(T193,0)-COUNTIF(K193,0)</f>
        <v>0</v>
      </c>
      <c r="I196" s="165">
        <f t="shared" si="3228"/>
        <v>0</v>
      </c>
      <c r="J196" s="187">
        <f t="shared" ref="J196" si="3272">IF($B193=$B187,J190+IF($F193&lt;&gt;$G193,(K193+$G195-$G194)/$F193,K193/$F193),IF($F193&lt;&gt;G193,(K193+$G195-$G194)/$F193,K193/$F193))</f>
        <v>0</v>
      </c>
      <c r="K196" s="7">
        <f t="shared" ref="K196:K197" si="3273">SUM(L196:R196)</f>
        <v>0</v>
      </c>
      <c r="L196" s="26">
        <f t="shared" ref="L196:R196" si="3274">L193</f>
        <v>0</v>
      </c>
      <c r="M196" s="26">
        <f t="shared" si="3274"/>
        <v>0</v>
      </c>
      <c r="N196" s="26">
        <f t="shared" si="3274"/>
        <v>0</v>
      </c>
      <c r="O196" s="26">
        <f t="shared" si="3274"/>
        <v>0</v>
      </c>
      <c r="P196" s="26">
        <f t="shared" si="3274"/>
        <v>0</v>
      </c>
      <c r="Q196" s="29">
        <f t="shared" si="3274"/>
        <v>0</v>
      </c>
      <c r="R196" s="23">
        <f t="shared" si="3274"/>
        <v>0</v>
      </c>
      <c r="S196" s="187">
        <f t="shared" ref="S196" si="3275">IF($B193=$B187,S190+IF($F193&lt;&gt;$G193,(T193+$G195-$G194)/$F193,T193/$F193),IF($F193&lt;&gt;P193,(T193+$G195-$G194)/$F193,T193/$F193))</f>
        <v>0</v>
      </c>
      <c r="T196" s="7">
        <f t="shared" ref="T196:T197" si="3276">SUM(U196:AA196)</f>
        <v>0</v>
      </c>
      <c r="U196" s="26">
        <f t="shared" ref="U196:AA196" si="3277">U193</f>
        <v>0</v>
      </c>
      <c r="V196" s="26">
        <f t="shared" si="3277"/>
        <v>0</v>
      </c>
      <c r="W196" s="26">
        <f t="shared" si="3277"/>
        <v>0</v>
      </c>
      <c r="X196" s="26">
        <f t="shared" si="3277"/>
        <v>0</v>
      </c>
      <c r="Y196" s="113">
        <f t="shared" si="3277"/>
        <v>0</v>
      </c>
      <c r="Z196" s="29">
        <f t="shared" si="3277"/>
        <v>0</v>
      </c>
      <c r="AA196" s="23">
        <f t="shared" si="3277"/>
        <v>0</v>
      </c>
      <c r="AB196" s="187">
        <f t="shared" ref="AB196" si="3278">IF($B193=$B187,AB190+IF($F193&lt;&gt;$G193,(AC193+$G195-$G194)/$F193,AC193/$F193),IF($F193&lt;&gt;Y193,(AC193+$G195-$G194)/$F193,AC193/$F193))</f>
        <v>0</v>
      </c>
      <c r="AC196" s="7">
        <f t="shared" ref="AC196:AC197" si="3279">SUM(AD196:AJ196)</f>
        <v>0</v>
      </c>
      <c r="AD196" s="26">
        <f t="shared" ref="AD196:AJ196" si="3280">AD193</f>
        <v>0</v>
      </c>
      <c r="AE196" s="26">
        <f t="shared" si="3280"/>
        <v>0</v>
      </c>
      <c r="AF196" s="26">
        <f t="shared" si="3280"/>
        <v>0</v>
      </c>
      <c r="AG196" s="26">
        <f t="shared" si="3280"/>
        <v>0</v>
      </c>
      <c r="AH196" s="113">
        <f t="shared" si="3280"/>
        <v>0</v>
      </c>
      <c r="AI196" s="29">
        <f t="shared" si="3280"/>
        <v>0</v>
      </c>
      <c r="AJ196" s="23">
        <f t="shared" si="3280"/>
        <v>0</v>
      </c>
      <c r="AK196" s="187">
        <f t="shared" ref="AK196" si="3281">IF($B193=$B187,AK190+IF($F193&lt;&gt;$G193,(AL193+$G195-$G194)/$F193,AL193/$F193),IF($F193&lt;&gt;AH193,(AL193+$G195-$G194)/$F193,AL193/$F193))</f>
        <v>0</v>
      </c>
      <c r="AL196" s="7">
        <f t="shared" ref="AL196:AL197" si="3282">SUM(AM196:AS196)</f>
        <v>0</v>
      </c>
      <c r="AM196" s="26">
        <f t="shared" ref="AM196:AS196" si="3283">AM193</f>
        <v>0</v>
      </c>
      <c r="AN196" s="26">
        <f t="shared" si="3283"/>
        <v>0</v>
      </c>
      <c r="AO196" s="26">
        <f t="shared" si="3283"/>
        <v>0</v>
      </c>
      <c r="AP196" s="26">
        <f t="shared" si="3283"/>
        <v>0</v>
      </c>
      <c r="AQ196" s="113">
        <f t="shared" si="3283"/>
        <v>0</v>
      </c>
      <c r="AR196" s="29">
        <f t="shared" si="3283"/>
        <v>0</v>
      </c>
      <c r="AS196" s="23">
        <f t="shared" si="3283"/>
        <v>0</v>
      </c>
      <c r="AT196" s="187">
        <f t="shared" ref="AT196" si="3284">IF($B193=$B187,AT190+IF($F193&lt;&gt;$G193,(AU193+$G195-$G194)/$F193,AU193/$F193),IF($F193&lt;&gt;AQ193,(AU193+$G195-$G194)/$F193,AU193/$F193))</f>
        <v>0</v>
      </c>
      <c r="AU196" s="7">
        <f t="shared" ref="AU196:AU197" si="3285">SUM(AV196:BB196)</f>
        <v>0</v>
      </c>
      <c r="AV196" s="6">
        <f t="shared" ref="AV196" si="3286">IF(SUM($AM$9:$AS$9)=SUM($AV$9:$BB$9),AV193,IF(AND(SUM($AV$9:$BB$9)&gt;42,SUM($AV$9:$BB$9)&lt;49),AV193,0))</f>
        <v>0</v>
      </c>
      <c r="AW196" s="6">
        <f t="shared" ref="AW196:BB196" si="3287">IF(SUM($AM$9:$AS$9)=SUM($AV$9:$BB$9),AW193,IF(AND(SUM($AV$9:$BB$9)&gt;42,SUM($AV$9:$BB$9)&lt;49),AW193,0))</f>
        <v>0</v>
      </c>
      <c r="AX196" s="6">
        <f t="shared" si="3287"/>
        <v>0</v>
      </c>
      <c r="AY196" s="6">
        <f t="shared" si="3287"/>
        <v>0</v>
      </c>
      <c r="AZ196" s="26">
        <f t="shared" si="3287"/>
        <v>0</v>
      </c>
      <c r="BA196" s="29">
        <f t="shared" si="3287"/>
        <v>0</v>
      </c>
      <c r="BB196" s="23">
        <f t="shared" si="3287"/>
        <v>0</v>
      </c>
    </row>
    <row r="197" spans="1:54" ht="15.75" customHeight="1" x14ac:dyDescent="0.2">
      <c r="A197" s="1">
        <f t="shared" ref="A197:A198" si="3288">A196</f>
        <v>0</v>
      </c>
      <c r="B197" s="313"/>
      <c r="C197" s="314"/>
      <c r="D197" s="314"/>
      <c r="E197" s="314"/>
      <c r="F197" s="31"/>
      <c r="G197" s="183"/>
      <c r="H197" s="123">
        <f t="shared" ref="H197" si="3289">IF($B193=$B187,H191+F197,$F197)</f>
        <v>0</v>
      </c>
      <c r="I197" s="165">
        <f t="shared" si="3228"/>
        <v>0</v>
      </c>
      <c r="J197" s="141">
        <f t="shared" ref="J197" si="3290">IF($H196=0,0,IF($B187=$B193,IF($H198&gt;0,$H198+J191,K193+J191),IF($H198&gt;0,$H198,K193)))</f>
        <v>0</v>
      </c>
      <c r="K197" s="7">
        <f t="shared" si="3273"/>
        <v>0</v>
      </c>
      <c r="L197" s="6"/>
      <c r="M197" s="6"/>
      <c r="N197" s="6"/>
      <c r="O197" s="6"/>
      <c r="P197" s="26"/>
      <c r="Q197" s="29"/>
      <c r="R197" s="23"/>
      <c r="S197" s="141">
        <f t="shared" ref="S197" si="3291">IF($H196=0,0,IF($B187=$B193,IF($H198&gt;0,$H198+S191,T193+S191),IF($H198&gt;0,$H198,T193)))</f>
        <v>0</v>
      </c>
      <c r="T197" s="7">
        <f t="shared" si="3276"/>
        <v>0</v>
      </c>
      <c r="U197" s="6"/>
      <c r="V197" s="6"/>
      <c r="W197" s="6"/>
      <c r="X197" s="6"/>
      <c r="Y197" s="26"/>
      <c r="Z197" s="29"/>
      <c r="AA197" s="23"/>
      <c r="AB197" s="141">
        <f t="shared" ref="AB197" si="3292">IF($H196=0,0,IF($B187=$B193,IF($H198&gt;0,$H198+AB191,AC193+AB191),IF($H198&gt;0,$H198,AC193)))</f>
        <v>0</v>
      </c>
      <c r="AC197" s="7">
        <f t="shared" si="3279"/>
        <v>0</v>
      </c>
      <c r="AD197" s="6"/>
      <c r="AE197" s="6"/>
      <c r="AF197" s="6"/>
      <c r="AG197" s="6"/>
      <c r="AH197" s="26"/>
      <c r="AI197" s="29"/>
      <c r="AJ197" s="23"/>
      <c r="AK197" s="141">
        <f t="shared" ref="AK197" si="3293">IF($H196=0,0,IF($B187=$B193,IF($H198&gt;0,$H198+AK191,AL193+AK191),IF($H198&gt;0,$H198,AL193)))</f>
        <v>0</v>
      </c>
      <c r="AL197" s="7">
        <f t="shared" si="3282"/>
        <v>0</v>
      </c>
      <c r="AM197" s="6"/>
      <c r="AN197" s="6"/>
      <c r="AO197" s="6"/>
      <c r="AP197" s="6"/>
      <c r="AQ197" s="26"/>
      <c r="AR197" s="29"/>
      <c r="AS197" s="23"/>
      <c r="AT197" s="141">
        <f t="shared" ref="AT197" si="3294">IF($H196=0,0,IF($B187=$B193,IF($H198&gt;0,$H198+AT191,AU193+AT191),IF($H198&gt;0,$H198,AU193)))</f>
        <v>0</v>
      </c>
      <c r="AU197" s="7">
        <f t="shared" si="3285"/>
        <v>0</v>
      </c>
      <c r="AV197" s="6"/>
      <c r="AW197" s="6"/>
      <c r="AX197" s="6"/>
      <c r="AY197" s="6"/>
      <c r="AZ197" s="26"/>
      <c r="BA197" s="29"/>
      <c r="BB197" s="23"/>
    </row>
    <row r="198" spans="1:54" ht="18.75" customHeight="1" thickBot="1" x14ac:dyDescent="0.25">
      <c r="A198" s="1">
        <f t="shared" si="3288"/>
        <v>0</v>
      </c>
      <c r="B198" s="323" t="str">
        <f>IF(B193="",Wydruk!$AE$6,IF(J194=0,Wydruk!$AE$7,IF(AND(G194&lt;G195,B193&lt;&gt;$B199),Wydruk!$AE$13,IF(AND($B193=$B187,$B193&lt;&gt;$B199),IF(OR(OR(J198&lt;4,J198&gt;5),OR(S198&lt;4,S198&gt;5),OR(AB198&lt;4,AB198&gt;5),OR(AK198&lt;4,AK198&gt;5),OR(AND(AT198&lt;4,AT198&gt;0),AT198&gt;5)),Wydruk!$AE$8,Wydruk!$AE$9),IF($B193=$B199,IF($F197&lt;&gt;0,Wydruk!$AE$12,Wydruk!$AE$10),IF(OR(OR(J194&lt;4,J194&gt;5),OR(S194&lt;4,S194&gt;5),OR(AB194&lt;4,AB194&gt;5),OR(AK194&lt;4,AK194&gt;5),OR(AND(AT194&lt;4,AT194&gt;0),AT194&gt;5)),Wydruk!$AE$8,Wydruk!$AE$11))))))</f>
        <v>Uzupełnij liczby godzin tygodniowego planu</v>
      </c>
      <c r="C198" s="324"/>
      <c r="D198" s="324"/>
      <c r="E198" s="324"/>
      <c r="F198" s="173">
        <f>kwiecień!F198</f>
        <v>0</v>
      </c>
      <c r="G198" s="184">
        <f>kwiecień!G198</f>
        <v>0</v>
      </c>
      <c r="H198" s="191">
        <f t="shared" ref="H198" si="3295">IF(OR($G198=0,$F198=0,$G198="",$F198=""),0,$G198/$F198)</f>
        <v>0</v>
      </c>
      <c r="I198" s="193"/>
      <c r="J198" s="176">
        <f t="shared" ref="J198" si="3296">IF($B187=$B193,IF(L193+L188&gt;0,1,0)+IF(M193+M188&gt;0,1,0)+IF(N193+N188&gt;0,1,0)+IF(O193+O188&gt;0,1,0)+IF(P193+P188&gt;0,1,0)+IF(Q193+Q188&gt;0,1,0)+IF(R193+R188&gt;0,1,0),J194)</f>
        <v>0</v>
      </c>
      <c r="K198" s="133">
        <f t="shared" ref="K198" si="3297">IF(OR($B193=$B199,J198=0,(K194-Q198+O198)&lt;=0),0,(K194-Q198+O198)/J198)</f>
        <v>0</v>
      </c>
      <c r="L198" s="137">
        <f t="shared" ref="L198" si="3298">IF(K198*(7-J195)&lt;=0,0,K198*(7-J195))</f>
        <v>0</v>
      </c>
      <c r="M198" s="311">
        <f t="shared" ref="M198" si="3299">ROUND(IF(OR(K195-K198*(7-J195)+P198&lt;0,$B193=$B199,K198&lt;=0,K195=0),0,IF(K195-K198*(7-J195)+P198&gt;Q198-O198+P198,Q198-O198+P198,K195-K198*(7-J195)+P198)),1)</f>
        <v>0</v>
      </c>
      <c r="N198" s="312"/>
      <c r="O198" s="139">
        <f t="shared" ref="O198" si="3300">IF(OR($B193=$B199,J194=0),0,IF($B193=$B187,J193,$F193))</f>
        <v>0</v>
      </c>
      <c r="P198" s="30">
        <f t="shared" ref="P198" si="3301">IF(OR($B193=$B199,J198=0),0,$G195-$G194)</f>
        <v>0</v>
      </c>
      <c r="Q198" s="134">
        <f t="shared" ref="Q198" si="3302">IF(OR($B193=$B199,J198=0),0,J197)</f>
        <v>0</v>
      </c>
      <c r="R198" s="138">
        <f t="shared" ref="R198" si="3303">IF($B193=$B199,0,K195)</f>
        <v>0</v>
      </c>
      <c r="S198" s="176">
        <f t="shared" ref="S198" si="3304">IF($B187=$B193,IF(U193+U188&gt;0,1,0)+IF(V193+V188&gt;0,1,0)+IF(W193+W188&gt;0,1,0)+IF(X193+X188&gt;0,1,0)+IF(Y193+Y188&gt;0,1,0)+IF(Z193+Z188&gt;0,1,0)+IF(AA193+AA188&gt;0,1,0),S194)</f>
        <v>0</v>
      </c>
      <c r="T198" s="133">
        <f t="shared" ref="T198" si="3305">IF(OR($B193=$B199,S198=0,(T194-Z198+X198)&lt;=0),0,(T194-Z198+X198)/S198)</f>
        <v>0</v>
      </c>
      <c r="U198" s="137">
        <f t="shared" ref="U198" si="3306">IF(T198*(7-S195)&lt;=0,0,T198*(7-S195))</f>
        <v>0</v>
      </c>
      <c r="V198" s="311">
        <f t="shared" ref="V198" si="3307">ROUND(IF(OR(T195-T198*(7-S195)+Y198&lt;0,$B193=$B199,T198&lt;=0,T195=0),0,IF(T195-T198*(7-S195)+Y198&gt;Z198-X198+Y198,Z198-X198+Y198,T195-T198*(7-S195)+Y198)),1)</f>
        <v>0</v>
      </c>
      <c r="W198" s="312"/>
      <c r="X198" s="139">
        <f t="shared" ref="X198" si="3308">IF(OR($B193=$B199,S194=0),0,IF($B193=$B187,S193,$F193))</f>
        <v>0</v>
      </c>
      <c r="Y198" s="30">
        <f t="shared" ref="Y198" si="3309">IF(OR($B193=$B199,S198=0),0,$G195-$G194)</f>
        <v>0</v>
      </c>
      <c r="Z198" s="134">
        <f t="shared" ref="Z198" si="3310">IF(OR($B193=$B199,S198=0),0,S197)</f>
        <v>0</v>
      </c>
      <c r="AA198" s="138">
        <f t="shared" ref="AA198" si="3311">IF($B193=$B199,0,T195)</f>
        <v>0</v>
      </c>
      <c r="AB198" s="176">
        <f t="shared" ref="AB198" si="3312">IF($B187=$B193,IF(AD193+AD188&gt;0,1,0)+IF(AE193+AE188&gt;0,1,0)+IF(AF193+AF188&gt;0,1,0)+IF(AG193+AG188&gt;0,1,0)+IF(AH193+AH188&gt;0,1,0)+IF(AI193+AI188&gt;0,1,0)+IF(AJ193+AJ188&gt;0,1,0),AB194)</f>
        <v>0</v>
      </c>
      <c r="AC198" s="133">
        <f t="shared" ref="AC198" si="3313">IF(OR($B193=$B199,AB198=0,(AC194-AI198+AG198)&lt;=0),0,(AC194-AI198+AG198)/AB198)</f>
        <v>0</v>
      </c>
      <c r="AD198" s="137">
        <f t="shared" ref="AD198" si="3314">IF(AC198*(7-AB195)&lt;=0,0,AC198*(7-AB195))</f>
        <v>0</v>
      </c>
      <c r="AE198" s="311">
        <f t="shared" ref="AE198" si="3315">ROUND(IF(OR(AC195-AC198*(7-AB195)+AH198&lt;0,$B193=$B199,AC198&lt;=0,AC195=0),0,IF(AC195-AC198*(7-AB195)+AH198&gt;AI198-AG198+AH198,AI198-AG198+AH198,AC195-AC198*(7-AB195)+AH198)),1)</f>
        <v>0</v>
      </c>
      <c r="AF198" s="312"/>
      <c r="AG198" s="139">
        <f t="shared" ref="AG198" si="3316">IF(OR($B193=$B199,AB194=0),0,IF($B193=$B187,AB193,$F193))</f>
        <v>0</v>
      </c>
      <c r="AH198" s="30">
        <f t="shared" ref="AH198" si="3317">IF(OR($B193=$B199,AB198=0),0,$G195-$G194)</f>
        <v>0</v>
      </c>
      <c r="AI198" s="134">
        <f t="shared" ref="AI198" si="3318">IF(OR($B193=$B199,AB198=0),0,AB197)</f>
        <v>0</v>
      </c>
      <c r="AJ198" s="138">
        <f t="shared" ref="AJ198" si="3319">IF($B193=$B199,0,AC195)</f>
        <v>0</v>
      </c>
      <c r="AK198" s="176">
        <f t="shared" ref="AK198" si="3320">IF($B187=$B193,IF(AM193+AM188&gt;0,1,0)+IF(AN193+AN188&gt;0,1,0)+IF(AO193+AO188&gt;0,1,0)+IF(AP193+AP188&gt;0,1,0)+IF(AQ193+AQ188&gt;0,1,0)+IF(AR193+AR188&gt;0,1,0)+IF(AS193+AS188&gt;0,1,0),AK194)</f>
        <v>0</v>
      </c>
      <c r="AL198" s="133">
        <f t="shared" ref="AL198" si="3321">IF(OR($B193=$B199,AK198=0,(AL194-AR198+AP198)&lt;=0),0,(AL194-AR198+AP198)/AK198)</f>
        <v>0</v>
      </c>
      <c r="AM198" s="137">
        <f t="shared" ref="AM198" si="3322">IF(AL198*(7-AK195)&lt;=0,0,AL198*(7-AK195))</f>
        <v>0</v>
      </c>
      <c r="AN198" s="311">
        <f t="shared" ref="AN198" si="3323">ROUND(IF(OR(AL195-AL198*(7-AK195)+AQ198&lt;0,$B193=$B199,AL198&lt;=0,AL195=0),0,IF(AL195-AL198*(7-AK195)+AQ198&gt;AR198-AP198+AQ198,AR198-AP198+AQ198,AL195-AL198*(7-AK195)+AQ198)),1)</f>
        <v>0</v>
      </c>
      <c r="AO198" s="312"/>
      <c r="AP198" s="139">
        <f t="shared" ref="AP198" si="3324">IF(OR($B193=$B199,AK194=0),0,IF($B193=$B187,AK193,$F193))</f>
        <v>0</v>
      </c>
      <c r="AQ198" s="30">
        <f t="shared" ref="AQ198" si="3325">IF(OR($B193=$B199,AK198=0),0,$G195-$G194)</f>
        <v>0</v>
      </c>
      <c r="AR198" s="134">
        <f t="shared" ref="AR198" si="3326">IF(OR($B193=$B199,AK198=0),0,AK197)</f>
        <v>0</v>
      </c>
      <c r="AS198" s="138">
        <f t="shared" ref="AS198" si="3327">IF($B193=$B199,0,AL195)</f>
        <v>0</v>
      </c>
      <c r="AT198" s="176">
        <f t="shared" ref="AT198" si="3328">IF($B187=$B193,IF(AV193+AV188&gt;0,1,0)+IF(AW193+AW188&gt;0,1,0)+IF(AX193+AX188&gt;0,1,0)+IF(AY193+AY188&gt;0,1,0)+IF(AZ193+AZ188&gt;0,1,0)+IF(BA193+BA188&gt;0,1,0)+IF(BB193+BB188&gt;0,1,0),AT194)</f>
        <v>0</v>
      </c>
      <c r="AU198" s="133">
        <f t="shared" ref="AU198" si="3329">IF(OR($B193=$B199,AT198=0,(AU194-BA198+AY198)&lt;=0),0,(AU194-BA198+AY198)/AT198)</f>
        <v>0</v>
      </c>
      <c r="AV198" s="137">
        <f t="shared" ref="AV198" si="3330">IF(AU198*(7-AT195)&lt;=0,0,AU198*(7-AT195))</f>
        <v>0</v>
      </c>
      <c r="AW198" s="311">
        <f t="shared" ref="AW198" si="3331">ROUND(IF(OR(AU195-AU198*(7-AT195)+AZ198&lt;0,$B193=$B199,AU198&lt;=0,AU195=0),0,IF(AU195-AU198*(7-AT195)+AZ198&gt;BA198-AY198+AZ198,BA198-AY198+AZ198,AU195-AU198*(7-AT195)+AZ198)),1)</f>
        <v>0</v>
      </c>
      <c r="AX198" s="312"/>
      <c r="AY198" s="139">
        <f t="shared" ref="AY198" si="3332">IF(OR($B193=$B199,AT194=0),0,IF($B193=$B187,AT193,$F193))</f>
        <v>0</v>
      </c>
      <c r="AZ198" s="30">
        <f t="shared" ref="AZ198" si="3333">IF(OR($B193=$B199,AT198=0),0,$G195-$G194)</f>
        <v>0</v>
      </c>
      <c r="BA198" s="134">
        <f t="shared" ref="BA198" si="3334">IF(OR($B193=$B199,AT198=0),0,AT197)</f>
        <v>0</v>
      </c>
      <c r="BB198" s="138">
        <f t="shared" ref="BB198" si="3335">IF($B193=$B199,0,AU195)</f>
        <v>0</v>
      </c>
    </row>
    <row r="199" spans="1:54" ht="15.75" x14ac:dyDescent="0.2">
      <c r="A199" s="1">
        <f t="shared" ref="A199" si="3336">IF(B199="","1. Niewypełnione",B199)</f>
        <v>0</v>
      </c>
      <c r="B199" s="320">
        <f>kwiecień!B199</f>
        <v>0</v>
      </c>
      <c r="C199" s="321">
        <f>kwiecień!C199</f>
        <v>0</v>
      </c>
      <c r="D199" s="321">
        <f>kwiecień!D199</f>
        <v>0</v>
      </c>
      <c r="E199" s="321">
        <f>kwiecień!E199</f>
        <v>0</v>
      </c>
      <c r="F199" s="177">
        <f>kwiecień!F199</f>
        <v>18</v>
      </c>
      <c r="G199" s="185">
        <f>kwiecień!G199</f>
        <v>18</v>
      </c>
      <c r="H199" s="177"/>
      <c r="I199" s="192">
        <f t="shared" ref="I199:I203" si="3337">K199+T199+AC199+AL199+AU199</f>
        <v>0</v>
      </c>
      <c r="J199" s="186">
        <f t="shared" ref="J199" si="3338">IF(OR($B199=$B205,J202=0),0,ROUND((K200+P204)/J202,0))</f>
        <v>0</v>
      </c>
      <c r="K199" s="51">
        <f t="shared" ref="K199:K200" si="3339">SUM(L199:R199)</f>
        <v>0</v>
      </c>
      <c r="L199" s="52">
        <f>kwiecień!L199</f>
        <v>0</v>
      </c>
      <c r="M199" s="52">
        <f>kwiecień!M199</f>
        <v>0</v>
      </c>
      <c r="N199" s="52">
        <f>kwiecień!N199</f>
        <v>0</v>
      </c>
      <c r="O199" s="52">
        <f>kwiecień!O199</f>
        <v>0</v>
      </c>
      <c r="P199" s="53">
        <f>kwiecień!P199</f>
        <v>0</v>
      </c>
      <c r="Q199" s="54">
        <f>kwiecień!Q199</f>
        <v>0</v>
      </c>
      <c r="R199" s="55">
        <f>kwiecień!R199</f>
        <v>0</v>
      </c>
      <c r="S199" s="188">
        <f t="shared" ref="S199" si="3340">IF(OR($B199=$B205,S202=0),0,ROUND((T200+Y204)/S202,0))</f>
        <v>0</v>
      </c>
      <c r="T199" s="51">
        <f t="shared" ref="T199:T200" si="3341">SUM(U199:AA199)</f>
        <v>0</v>
      </c>
      <c r="U199" s="52">
        <f>kwiecień!U199</f>
        <v>0</v>
      </c>
      <c r="V199" s="52">
        <f>kwiecień!V199</f>
        <v>0</v>
      </c>
      <c r="W199" s="52">
        <f>kwiecień!W199</f>
        <v>0</v>
      </c>
      <c r="X199" s="52">
        <f>kwiecień!X199</f>
        <v>0</v>
      </c>
      <c r="Y199" s="53">
        <f>kwiecień!Y199</f>
        <v>0</v>
      </c>
      <c r="Z199" s="54">
        <f>kwiecień!Z199</f>
        <v>0</v>
      </c>
      <c r="AA199" s="55">
        <f>kwiecień!AA199</f>
        <v>0</v>
      </c>
      <c r="AB199" s="188">
        <f t="shared" ref="AB199" si="3342">IF(OR($B199=$B205,AB202=0),0,ROUND((AC200+AH204)/AB202,0))</f>
        <v>0</v>
      </c>
      <c r="AC199" s="51">
        <f t="shared" ref="AC199:AC200" si="3343">SUM(AD199:AJ199)</f>
        <v>0</v>
      </c>
      <c r="AD199" s="52">
        <f>kwiecień!AD199</f>
        <v>0</v>
      </c>
      <c r="AE199" s="52">
        <f>kwiecień!AE199</f>
        <v>0</v>
      </c>
      <c r="AF199" s="52">
        <f>kwiecień!AF199</f>
        <v>0</v>
      </c>
      <c r="AG199" s="52">
        <f>kwiecień!AG199</f>
        <v>0</v>
      </c>
      <c r="AH199" s="53">
        <f>kwiecień!AH199</f>
        <v>0</v>
      </c>
      <c r="AI199" s="54">
        <f>kwiecień!AI199</f>
        <v>0</v>
      </c>
      <c r="AJ199" s="55">
        <f>kwiecień!AJ199</f>
        <v>0</v>
      </c>
      <c r="AK199" s="188">
        <f t="shared" ref="AK199" si="3344">IF(OR($B199=$B205,AK202=0),0,ROUND((AL200+AQ204)/AK202,0))</f>
        <v>0</v>
      </c>
      <c r="AL199" s="51">
        <f t="shared" ref="AL199:AL200" si="3345">SUM(AM199:AS199)</f>
        <v>0</v>
      </c>
      <c r="AM199" s="52">
        <f>kwiecień!AM199</f>
        <v>0</v>
      </c>
      <c r="AN199" s="52">
        <f>kwiecień!AN199</f>
        <v>0</v>
      </c>
      <c r="AO199" s="52">
        <f>kwiecień!AO199</f>
        <v>0</v>
      </c>
      <c r="AP199" s="52">
        <f>kwiecień!AP199</f>
        <v>0</v>
      </c>
      <c r="AQ199" s="53">
        <f>kwiecień!AQ199</f>
        <v>0</v>
      </c>
      <c r="AR199" s="54">
        <f>kwiecień!AR199</f>
        <v>0</v>
      </c>
      <c r="AS199" s="55">
        <f>kwiecień!AS199</f>
        <v>0</v>
      </c>
      <c r="AT199" s="188">
        <f t="shared" ref="AT199" si="3346">IF(OR($B199=$B205,AT202=0),0,ROUND((AU200+AZ204)/AT202,0))</f>
        <v>0</v>
      </c>
      <c r="AU199" s="51">
        <f t="shared" ref="AU199:AU200" si="3347">SUM(AV199:BB199)</f>
        <v>0</v>
      </c>
      <c r="AV199" s="52">
        <f t="shared" ref="AV199" si="3348">IF(SUM($AM$9:$AS$9)=SUM($AV$9:$BB$9),AM199,IF(AND(SUM($AV$9:$BB$9)&gt;42,SUM($AV$9:$BB$9)&lt;49),AM199,0))</f>
        <v>0</v>
      </c>
      <c r="AW199" s="52">
        <f t="shared" ref="AW199" si="3349">IF(SUM($AM$9:$AS$9)=SUM($AV$9:$BB$9),AN199,IF(AND(SUM($AV$9:$BB$9)&gt;42,SUM($AV$9:$BB$9)&lt;49),AN199,0))</f>
        <v>0</v>
      </c>
      <c r="AX199" s="52">
        <f t="shared" ref="AX199" si="3350">IF(SUM($AM$9:$AS$9)=SUM($AV$9:$BB$9),AO199,IF(AND(SUM($AV$9:$BB$9)&gt;42,SUM($AV$9:$BB$9)&lt;49),AO199,0))</f>
        <v>0</v>
      </c>
      <c r="AY199" s="52">
        <f t="shared" ref="AY199" si="3351">IF(SUM($AM$9:$AS$9)=SUM($AV$9:$BB$9),AP199,IF(AND(SUM($AV$9:$BB$9)&gt;42,SUM($AV$9:$BB$9)&lt;49),AP199,0))</f>
        <v>0</v>
      </c>
      <c r="AZ199" s="53">
        <f t="shared" ref="AZ199" si="3352">IF(SUM($AM$9:$AS$9)=SUM($AV$9:$BB$9),AQ199,IF(AND(SUM($AV$9:$BB$9)&gt;42,SUM($AV$9:$BB$9)&lt;49),AQ199,0))</f>
        <v>0</v>
      </c>
      <c r="BA199" s="54">
        <f t="shared" ref="BA199" si="3353">IF(SUM($AM$9:$AS$9)=SUM($AV$9:$BB$9),AR199,IF(AND(SUM($AV$9:$BB$9)&gt;42,SUM($AV$9:$BB$9)&lt;49),AR199,0))</f>
        <v>0</v>
      </c>
      <c r="BB199" s="55">
        <f t="shared" ref="BB199" si="3354">IF(SUM($AM$9:$AS$9)=SUM($AV$9:$BB$9),AS199,IF(AND(SUM($AV$9:$BB$9)&gt;42,SUM($AV$9:$BB$9)&lt;49),AS199,0))</f>
        <v>0</v>
      </c>
    </row>
    <row r="200" spans="1:54" ht="12.75" hidden="1" customHeight="1" x14ac:dyDescent="0.2">
      <c r="B200" s="93"/>
      <c r="C200" s="94"/>
      <c r="D200" s="95"/>
      <c r="E200" s="115"/>
      <c r="F200" s="140" t="b">
        <f t="shared" ref="F200" si="3355">IF($B193=$B199,OR(F194,G199&lt;F199),G199&lt;F199)</f>
        <v>0</v>
      </c>
      <c r="G200" s="189">
        <f t="shared" ref="G200" si="3356">IF(AND($B193=$B199,$B193&lt;&gt;"",$B193&lt;&gt;0),G199+G194,G199)</f>
        <v>18</v>
      </c>
      <c r="H200" s="120"/>
      <c r="I200" s="165">
        <f t="shared" si="3337"/>
        <v>0</v>
      </c>
      <c r="J200" s="194">
        <f t="shared" ref="J200" si="3357">7-COUNTIF(L199:R199,0)-COUNTIF(L199:R199,"")</f>
        <v>0</v>
      </c>
      <c r="K200" s="22">
        <f t="shared" si="3339"/>
        <v>0</v>
      </c>
      <c r="L200" s="35">
        <f t="shared" ref="L200:R200" si="3358">IF($B193=$B199,L199+L194,L199)</f>
        <v>0</v>
      </c>
      <c r="M200" s="35">
        <f t="shared" si="3358"/>
        <v>0</v>
      </c>
      <c r="N200" s="35">
        <f t="shared" si="3358"/>
        <v>0</v>
      </c>
      <c r="O200" s="35">
        <f t="shared" si="3358"/>
        <v>0</v>
      </c>
      <c r="P200" s="36">
        <f t="shared" si="3358"/>
        <v>0</v>
      </c>
      <c r="Q200" s="37">
        <f t="shared" si="3358"/>
        <v>0</v>
      </c>
      <c r="R200" s="38">
        <f t="shared" si="3358"/>
        <v>0</v>
      </c>
      <c r="S200" s="194">
        <f t="shared" ref="S200" si="3359">7-COUNTIF(U199:AA199,0)-COUNTIF(U199:AA199,"")</f>
        <v>0</v>
      </c>
      <c r="T200" s="22">
        <f t="shared" si="3341"/>
        <v>0</v>
      </c>
      <c r="U200" s="35">
        <f t="shared" ref="U200:AA200" si="3360">IF($B193=$B199,U199+U194,U199)</f>
        <v>0</v>
      </c>
      <c r="V200" s="35">
        <f t="shared" si="3360"/>
        <v>0</v>
      </c>
      <c r="W200" s="35">
        <f t="shared" si="3360"/>
        <v>0</v>
      </c>
      <c r="X200" s="35">
        <f t="shared" si="3360"/>
        <v>0</v>
      </c>
      <c r="Y200" s="36">
        <f t="shared" si="3360"/>
        <v>0</v>
      </c>
      <c r="Z200" s="37">
        <f t="shared" si="3360"/>
        <v>0</v>
      </c>
      <c r="AA200" s="38">
        <f t="shared" si="3360"/>
        <v>0</v>
      </c>
      <c r="AB200" s="194">
        <f t="shared" ref="AB200" si="3361">7-COUNTIF(AD199:AJ199,0)-COUNTIF(AD199:AJ199,"")</f>
        <v>0</v>
      </c>
      <c r="AC200" s="22">
        <f t="shared" si="3343"/>
        <v>0</v>
      </c>
      <c r="AD200" s="35">
        <f t="shared" ref="AD200:AJ200" si="3362">IF($B193=$B199,AD199+AD194,AD199)</f>
        <v>0</v>
      </c>
      <c r="AE200" s="35">
        <f t="shared" si="3362"/>
        <v>0</v>
      </c>
      <c r="AF200" s="35">
        <f t="shared" si="3362"/>
        <v>0</v>
      </c>
      <c r="AG200" s="35">
        <f t="shared" si="3362"/>
        <v>0</v>
      </c>
      <c r="AH200" s="36">
        <f t="shared" si="3362"/>
        <v>0</v>
      </c>
      <c r="AI200" s="37">
        <f t="shared" si="3362"/>
        <v>0</v>
      </c>
      <c r="AJ200" s="38">
        <f t="shared" si="3362"/>
        <v>0</v>
      </c>
      <c r="AK200" s="194">
        <f t="shared" ref="AK200" si="3363">7-COUNTIF(AM199:AS199,0)-COUNTIF(AM199:AS199,"")</f>
        <v>0</v>
      </c>
      <c r="AL200" s="22">
        <f t="shared" si="3345"/>
        <v>0</v>
      </c>
      <c r="AM200" s="35">
        <f t="shared" ref="AM200:AS200" si="3364">IF($B193=$B199,AM199+AM194,AM199)</f>
        <v>0</v>
      </c>
      <c r="AN200" s="35">
        <f t="shared" si="3364"/>
        <v>0</v>
      </c>
      <c r="AO200" s="35">
        <f t="shared" si="3364"/>
        <v>0</v>
      </c>
      <c r="AP200" s="35">
        <f t="shared" si="3364"/>
        <v>0</v>
      </c>
      <c r="AQ200" s="36">
        <f t="shared" si="3364"/>
        <v>0</v>
      </c>
      <c r="AR200" s="37">
        <f t="shared" si="3364"/>
        <v>0</v>
      </c>
      <c r="AS200" s="38">
        <f t="shared" si="3364"/>
        <v>0</v>
      </c>
      <c r="AT200" s="194">
        <f t="shared" ref="AT200" si="3365">7-COUNTIF(AV199:BB199,0)-COUNTIF(AV199:BB199,"")</f>
        <v>0</v>
      </c>
      <c r="AU200" s="22">
        <f t="shared" si="3347"/>
        <v>0</v>
      </c>
      <c r="AV200" s="35">
        <f t="shared" ref="AV200:BB200" si="3366">IF($B193=$B199,AV199+AV194,AV199)</f>
        <v>0</v>
      </c>
      <c r="AW200" s="35">
        <f t="shared" si="3366"/>
        <v>0</v>
      </c>
      <c r="AX200" s="35">
        <f t="shared" si="3366"/>
        <v>0</v>
      </c>
      <c r="AY200" s="35">
        <f t="shared" si="3366"/>
        <v>0</v>
      </c>
      <c r="AZ200" s="36">
        <f t="shared" si="3366"/>
        <v>0</v>
      </c>
      <c r="BA200" s="37">
        <f t="shared" si="3366"/>
        <v>0</v>
      </c>
      <c r="BB200" s="38">
        <f t="shared" si="3366"/>
        <v>0</v>
      </c>
    </row>
    <row r="201" spans="1:54" ht="15" hidden="1" customHeight="1" x14ac:dyDescent="0.2">
      <c r="B201" s="116"/>
      <c r="C201" s="117"/>
      <c r="D201" s="118"/>
      <c r="E201" s="119"/>
      <c r="F201" s="92"/>
      <c r="G201" s="190">
        <f t="shared" ref="G201" si="3367">IF(AND($B193=$B199,$B193&lt;&gt;"",$B193&lt;&gt;0),F199+G195,F199)</f>
        <v>18</v>
      </c>
      <c r="H201" s="121"/>
      <c r="I201" s="165">
        <f t="shared" si="3337"/>
        <v>0</v>
      </c>
      <c r="J201" s="195">
        <f t="shared" ref="J201" si="3368">IF($B199=$B193,COUNTIF(L201:R201,0),COUNTIF(L202:R202,0)+COUNTIF(L202:R202,""))</f>
        <v>7</v>
      </c>
      <c r="K201" s="39">
        <f t="shared" ref="K201:R201" si="3369">IF($B193=$B199,K202+K195,K202)</f>
        <v>0</v>
      </c>
      <c r="L201" s="40">
        <f t="shared" si="3369"/>
        <v>0</v>
      </c>
      <c r="M201" s="40">
        <f t="shared" si="3369"/>
        <v>0</v>
      </c>
      <c r="N201" s="40">
        <f t="shared" si="3369"/>
        <v>0</v>
      </c>
      <c r="O201" s="40">
        <f t="shared" si="3369"/>
        <v>0</v>
      </c>
      <c r="P201" s="41">
        <f t="shared" si="3369"/>
        <v>0</v>
      </c>
      <c r="Q201" s="42">
        <f t="shared" si="3369"/>
        <v>0</v>
      </c>
      <c r="R201" s="43">
        <f t="shared" si="3369"/>
        <v>0</v>
      </c>
      <c r="S201" s="195">
        <f t="shared" ref="S201" si="3370">IF($B199=$B193,COUNTIF(U201:AA201,0),COUNTIF(U202:AA202,0)+COUNTIF(U202:AA202,""))</f>
        <v>7</v>
      </c>
      <c r="T201" s="39">
        <f t="shared" ref="T201:AA201" si="3371">IF($B193=$B199,T202+T195,T202)</f>
        <v>0</v>
      </c>
      <c r="U201" s="40">
        <f t="shared" si="3371"/>
        <v>0</v>
      </c>
      <c r="V201" s="40">
        <f t="shared" si="3371"/>
        <v>0</v>
      </c>
      <c r="W201" s="40">
        <f t="shared" si="3371"/>
        <v>0</v>
      </c>
      <c r="X201" s="40">
        <f t="shared" si="3371"/>
        <v>0</v>
      </c>
      <c r="Y201" s="41">
        <f t="shared" si="3371"/>
        <v>0</v>
      </c>
      <c r="Z201" s="42">
        <f t="shared" si="3371"/>
        <v>0</v>
      </c>
      <c r="AA201" s="43">
        <f t="shared" si="3371"/>
        <v>0</v>
      </c>
      <c r="AB201" s="195">
        <f t="shared" ref="AB201" si="3372">IF($B199=$B193,COUNTIF(AD201:AJ201,0),COUNTIF(AD202:AJ202,0)+COUNTIF(AD202:AJ202,""))</f>
        <v>7</v>
      </c>
      <c r="AC201" s="39">
        <f t="shared" ref="AC201:AJ201" si="3373">IF($B193=$B199,AC202+AC195,AC202)</f>
        <v>0</v>
      </c>
      <c r="AD201" s="40">
        <f t="shared" si="3373"/>
        <v>0</v>
      </c>
      <c r="AE201" s="40">
        <f t="shared" si="3373"/>
        <v>0</v>
      </c>
      <c r="AF201" s="40">
        <f t="shared" si="3373"/>
        <v>0</v>
      </c>
      <c r="AG201" s="40">
        <f t="shared" si="3373"/>
        <v>0</v>
      </c>
      <c r="AH201" s="41">
        <f t="shared" si="3373"/>
        <v>0</v>
      </c>
      <c r="AI201" s="42">
        <f t="shared" si="3373"/>
        <v>0</v>
      </c>
      <c r="AJ201" s="43">
        <f t="shared" si="3373"/>
        <v>0</v>
      </c>
      <c r="AK201" s="195">
        <f t="shared" ref="AK201" si="3374">IF($B199=$B193,COUNTIF(AM201:AS201,0),COUNTIF(AM202:AS202,0)+COUNTIF(AM202:AS202,""))</f>
        <v>7</v>
      </c>
      <c r="AL201" s="39">
        <f t="shared" ref="AL201:AS201" si="3375">IF($B193=$B199,AL202+AL195,AL202)</f>
        <v>0</v>
      </c>
      <c r="AM201" s="40">
        <f t="shared" si="3375"/>
        <v>0</v>
      </c>
      <c r="AN201" s="40">
        <f t="shared" si="3375"/>
        <v>0</v>
      </c>
      <c r="AO201" s="40">
        <f t="shared" si="3375"/>
        <v>0</v>
      </c>
      <c r="AP201" s="40">
        <f t="shared" si="3375"/>
        <v>0</v>
      </c>
      <c r="AQ201" s="41">
        <f t="shared" si="3375"/>
        <v>0</v>
      </c>
      <c r="AR201" s="42">
        <f t="shared" si="3375"/>
        <v>0</v>
      </c>
      <c r="AS201" s="43">
        <f t="shared" si="3375"/>
        <v>0</v>
      </c>
      <c r="AT201" s="195">
        <f t="shared" ref="AT201" si="3376">IF($B199=$B193,COUNTIF(AV201:BB201,0),COUNTIF(AV202:BB202,0)+COUNTIF(AV202:BB202,""))</f>
        <v>7</v>
      </c>
      <c r="AU201" s="39">
        <f t="shared" ref="AU201:BB201" si="3377">IF($B193=$B199,AU202+AU195,AU202)</f>
        <v>0</v>
      </c>
      <c r="AV201" s="40">
        <f t="shared" si="3377"/>
        <v>0</v>
      </c>
      <c r="AW201" s="40">
        <f t="shared" si="3377"/>
        <v>0</v>
      </c>
      <c r="AX201" s="40">
        <f t="shared" si="3377"/>
        <v>0</v>
      </c>
      <c r="AY201" s="40">
        <f t="shared" si="3377"/>
        <v>0</v>
      </c>
      <c r="AZ201" s="41">
        <f t="shared" si="3377"/>
        <v>0</v>
      </c>
      <c r="BA201" s="42">
        <f t="shared" si="3377"/>
        <v>0</v>
      </c>
      <c r="BB201" s="43">
        <f t="shared" si="3377"/>
        <v>0</v>
      </c>
    </row>
    <row r="202" spans="1:54" ht="15.75" customHeight="1" x14ac:dyDescent="0.2">
      <c r="A202" s="1">
        <f t="shared" ref="A202" si="3378">A199</f>
        <v>0</v>
      </c>
      <c r="B202" s="313">
        <f t="shared" ref="B202" si="3379">B196+1</f>
        <v>31</v>
      </c>
      <c r="C202" s="314"/>
      <c r="D202" s="314"/>
      <c r="E202" s="314"/>
      <c r="F202" s="31"/>
      <c r="G202" s="183"/>
      <c r="H202" s="122">
        <f t="shared" ref="H202" si="3380">5-COUNTIF(AU199,0)-COUNTIF(AL199,0)-COUNTIF(AC199,0)-COUNTIF(T199,0)-COUNTIF(K199,0)</f>
        <v>0</v>
      </c>
      <c r="I202" s="165">
        <f t="shared" si="3337"/>
        <v>0</v>
      </c>
      <c r="J202" s="187">
        <f t="shared" ref="J202" si="3381">IF($B199=$B193,J196+IF($F199&lt;&gt;$G199,(K199+$G201-$G200)/$F199,K199/$F199),IF($F199&lt;&gt;G199,(K199+$G201-$G200)/$F199,K199/$F199))</f>
        <v>0</v>
      </c>
      <c r="K202" s="7">
        <f t="shared" ref="K202:K203" si="3382">SUM(L202:R202)</f>
        <v>0</v>
      </c>
      <c r="L202" s="26">
        <f t="shared" ref="L202:R202" si="3383">L199</f>
        <v>0</v>
      </c>
      <c r="M202" s="26">
        <f t="shared" si="3383"/>
        <v>0</v>
      </c>
      <c r="N202" s="26">
        <f t="shared" si="3383"/>
        <v>0</v>
      </c>
      <c r="O202" s="26">
        <f t="shared" si="3383"/>
        <v>0</v>
      </c>
      <c r="P202" s="26">
        <f t="shared" si="3383"/>
        <v>0</v>
      </c>
      <c r="Q202" s="29">
        <f t="shared" si="3383"/>
        <v>0</v>
      </c>
      <c r="R202" s="23">
        <f t="shared" si="3383"/>
        <v>0</v>
      </c>
      <c r="S202" s="187">
        <f t="shared" ref="S202" si="3384">IF($B199=$B193,S196+IF($F199&lt;&gt;$G199,(T199+$G201-$G200)/$F199,T199/$F199),IF($F199&lt;&gt;P199,(T199+$G201-$G200)/$F199,T199/$F199))</f>
        <v>0</v>
      </c>
      <c r="T202" s="7">
        <f t="shared" ref="T202:T203" si="3385">SUM(U202:AA202)</f>
        <v>0</v>
      </c>
      <c r="U202" s="26">
        <f t="shared" ref="U202:AA202" si="3386">U199</f>
        <v>0</v>
      </c>
      <c r="V202" s="26">
        <f t="shared" si="3386"/>
        <v>0</v>
      </c>
      <c r="W202" s="26">
        <f t="shared" si="3386"/>
        <v>0</v>
      </c>
      <c r="X202" s="26">
        <f t="shared" si="3386"/>
        <v>0</v>
      </c>
      <c r="Y202" s="113">
        <f t="shared" si="3386"/>
        <v>0</v>
      </c>
      <c r="Z202" s="29">
        <f t="shared" si="3386"/>
        <v>0</v>
      </c>
      <c r="AA202" s="23">
        <f t="shared" si="3386"/>
        <v>0</v>
      </c>
      <c r="AB202" s="187">
        <f t="shared" ref="AB202" si="3387">IF($B199=$B193,AB196+IF($F199&lt;&gt;$G199,(AC199+$G201-$G200)/$F199,AC199/$F199),IF($F199&lt;&gt;Y199,(AC199+$G201-$G200)/$F199,AC199/$F199))</f>
        <v>0</v>
      </c>
      <c r="AC202" s="7">
        <f t="shared" ref="AC202:AC203" si="3388">SUM(AD202:AJ202)</f>
        <v>0</v>
      </c>
      <c r="AD202" s="26">
        <f t="shared" ref="AD202:AJ202" si="3389">AD199</f>
        <v>0</v>
      </c>
      <c r="AE202" s="26">
        <f t="shared" si="3389"/>
        <v>0</v>
      </c>
      <c r="AF202" s="26">
        <f t="shared" si="3389"/>
        <v>0</v>
      </c>
      <c r="AG202" s="26">
        <f t="shared" si="3389"/>
        <v>0</v>
      </c>
      <c r="AH202" s="113">
        <f t="shared" si="3389"/>
        <v>0</v>
      </c>
      <c r="AI202" s="29">
        <f t="shared" si="3389"/>
        <v>0</v>
      </c>
      <c r="AJ202" s="23">
        <f t="shared" si="3389"/>
        <v>0</v>
      </c>
      <c r="AK202" s="187">
        <f t="shared" ref="AK202" si="3390">IF($B199=$B193,AK196+IF($F199&lt;&gt;$G199,(AL199+$G201-$G200)/$F199,AL199/$F199),IF($F199&lt;&gt;AH199,(AL199+$G201-$G200)/$F199,AL199/$F199))</f>
        <v>0</v>
      </c>
      <c r="AL202" s="7">
        <f t="shared" ref="AL202:AL203" si="3391">SUM(AM202:AS202)</f>
        <v>0</v>
      </c>
      <c r="AM202" s="26">
        <f t="shared" ref="AM202:AS202" si="3392">AM199</f>
        <v>0</v>
      </c>
      <c r="AN202" s="26">
        <f t="shared" si="3392"/>
        <v>0</v>
      </c>
      <c r="AO202" s="26">
        <f t="shared" si="3392"/>
        <v>0</v>
      </c>
      <c r="AP202" s="26">
        <f t="shared" si="3392"/>
        <v>0</v>
      </c>
      <c r="AQ202" s="113">
        <f t="shared" si="3392"/>
        <v>0</v>
      </c>
      <c r="AR202" s="29">
        <f t="shared" si="3392"/>
        <v>0</v>
      </c>
      <c r="AS202" s="23">
        <f t="shared" si="3392"/>
        <v>0</v>
      </c>
      <c r="AT202" s="187">
        <f t="shared" ref="AT202" si="3393">IF($B199=$B193,AT196+IF($F199&lt;&gt;$G199,(AU199+$G201-$G200)/$F199,AU199/$F199),IF($F199&lt;&gt;AQ199,(AU199+$G201-$G200)/$F199,AU199/$F199))</f>
        <v>0</v>
      </c>
      <c r="AU202" s="7">
        <f t="shared" ref="AU202:AU203" si="3394">SUM(AV202:BB202)</f>
        <v>0</v>
      </c>
      <c r="AV202" s="6">
        <f t="shared" ref="AV202" si="3395">IF(SUM($AM$9:$AS$9)=SUM($AV$9:$BB$9),AV199,IF(AND(SUM($AV$9:$BB$9)&gt;42,SUM($AV$9:$BB$9)&lt;49),AV199,0))</f>
        <v>0</v>
      </c>
      <c r="AW202" s="6">
        <f t="shared" ref="AW202:BB202" si="3396">IF(SUM($AM$9:$AS$9)=SUM($AV$9:$BB$9),AW199,IF(AND(SUM($AV$9:$BB$9)&gt;42,SUM($AV$9:$BB$9)&lt;49),AW199,0))</f>
        <v>0</v>
      </c>
      <c r="AX202" s="6">
        <f t="shared" si="3396"/>
        <v>0</v>
      </c>
      <c r="AY202" s="6">
        <f t="shared" si="3396"/>
        <v>0</v>
      </c>
      <c r="AZ202" s="26">
        <f t="shared" si="3396"/>
        <v>0</v>
      </c>
      <c r="BA202" s="29">
        <f t="shared" si="3396"/>
        <v>0</v>
      </c>
      <c r="BB202" s="23">
        <f t="shared" si="3396"/>
        <v>0</v>
      </c>
    </row>
    <row r="203" spans="1:54" ht="15.75" customHeight="1" x14ac:dyDescent="0.2">
      <c r="A203" s="1">
        <f t="shared" ref="A203:A204" si="3397">A202</f>
        <v>0</v>
      </c>
      <c r="B203" s="313"/>
      <c r="C203" s="314"/>
      <c r="D203" s="314"/>
      <c r="E203" s="314"/>
      <c r="F203" s="31"/>
      <c r="G203" s="183"/>
      <c r="H203" s="123">
        <f t="shared" ref="H203" si="3398">IF($B199=$B193,H197+F203,$F203)</f>
        <v>0</v>
      </c>
      <c r="I203" s="165">
        <f t="shared" si="3337"/>
        <v>0</v>
      </c>
      <c r="J203" s="141">
        <f t="shared" ref="J203" si="3399">IF($H202=0,0,IF($B193=$B199,IF($H204&gt;0,$H204+J197,K199+J197),IF($H204&gt;0,$H204,K199)))</f>
        <v>0</v>
      </c>
      <c r="K203" s="7">
        <f t="shared" si="3382"/>
        <v>0</v>
      </c>
      <c r="L203" s="6"/>
      <c r="M203" s="6"/>
      <c r="N203" s="6"/>
      <c r="O203" s="6"/>
      <c r="P203" s="26"/>
      <c r="Q203" s="29"/>
      <c r="R203" s="23"/>
      <c r="S203" s="141">
        <f t="shared" ref="S203" si="3400">IF($H202=0,0,IF($B193=$B199,IF($H204&gt;0,$H204+S197,T199+S197),IF($H204&gt;0,$H204,T199)))</f>
        <v>0</v>
      </c>
      <c r="T203" s="7">
        <f t="shared" si="3385"/>
        <v>0</v>
      </c>
      <c r="U203" s="6"/>
      <c r="V203" s="6"/>
      <c r="W203" s="6"/>
      <c r="X203" s="6"/>
      <c r="Y203" s="26"/>
      <c r="Z203" s="29"/>
      <c r="AA203" s="23"/>
      <c r="AB203" s="141">
        <f t="shared" ref="AB203" si="3401">IF($H202=0,0,IF($B193=$B199,IF($H204&gt;0,$H204+AB197,AC199+AB197),IF($H204&gt;0,$H204,AC199)))</f>
        <v>0</v>
      </c>
      <c r="AC203" s="7">
        <f t="shared" si="3388"/>
        <v>0</v>
      </c>
      <c r="AD203" s="6"/>
      <c r="AE203" s="6"/>
      <c r="AF203" s="6"/>
      <c r="AG203" s="6"/>
      <c r="AH203" s="26"/>
      <c r="AI203" s="29"/>
      <c r="AJ203" s="23"/>
      <c r="AK203" s="141">
        <f t="shared" ref="AK203" si="3402">IF($H202=0,0,IF($B193=$B199,IF($H204&gt;0,$H204+AK197,AL199+AK197),IF($H204&gt;0,$H204,AL199)))</f>
        <v>0</v>
      </c>
      <c r="AL203" s="7">
        <f t="shared" si="3391"/>
        <v>0</v>
      </c>
      <c r="AM203" s="6"/>
      <c r="AN203" s="6"/>
      <c r="AO203" s="6"/>
      <c r="AP203" s="6"/>
      <c r="AQ203" s="26"/>
      <c r="AR203" s="29"/>
      <c r="AS203" s="23"/>
      <c r="AT203" s="141">
        <f t="shared" ref="AT203" si="3403">IF($H202=0,0,IF($B193=$B199,IF($H204&gt;0,$H204+AT197,AU199+AT197),IF($H204&gt;0,$H204,AU199)))</f>
        <v>0</v>
      </c>
      <c r="AU203" s="7">
        <f t="shared" si="3394"/>
        <v>0</v>
      </c>
      <c r="AV203" s="6"/>
      <c r="AW203" s="6"/>
      <c r="AX203" s="6"/>
      <c r="AY203" s="6"/>
      <c r="AZ203" s="26"/>
      <c r="BA203" s="29"/>
      <c r="BB203" s="23"/>
    </row>
    <row r="204" spans="1:54" ht="18.75" customHeight="1" thickBot="1" x14ac:dyDescent="0.25">
      <c r="A204" s="1">
        <f t="shared" si="3397"/>
        <v>0</v>
      </c>
      <c r="B204" s="323" t="str">
        <f>IF(B199="",Wydruk!$AE$6,IF(J200=0,Wydruk!$AE$7,IF(AND(G200&lt;G201,B199&lt;&gt;$B205),Wydruk!$AE$13,IF(AND($B199=$B193,$B199&lt;&gt;$B205),IF(OR(OR(J204&lt;4,J204&gt;5),OR(S204&lt;4,S204&gt;5),OR(AB204&lt;4,AB204&gt;5),OR(AK204&lt;4,AK204&gt;5),OR(AND(AT204&lt;4,AT204&gt;0),AT204&gt;5)),Wydruk!$AE$8,Wydruk!$AE$9),IF($B199=$B205,IF($F203&lt;&gt;0,Wydruk!$AE$12,Wydruk!$AE$10),IF(OR(OR(J200&lt;4,J200&gt;5),OR(S200&lt;4,S200&gt;5),OR(AB200&lt;4,AB200&gt;5),OR(AK200&lt;4,AK200&gt;5),OR(AND(AT200&lt;4,AT200&gt;0),AT200&gt;5)),Wydruk!$AE$8,Wydruk!$AE$11))))))</f>
        <v>Uzupełnij liczby godzin tygodniowego planu</v>
      </c>
      <c r="C204" s="324"/>
      <c r="D204" s="324"/>
      <c r="E204" s="324"/>
      <c r="F204" s="173">
        <f>kwiecień!F204</f>
        <v>0</v>
      </c>
      <c r="G204" s="184">
        <f>kwiecień!G204</f>
        <v>0</v>
      </c>
      <c r="H204" s="191">
        <f t="shared" ref="H204" si="3404">IF(OR($G204=0,$F204=0,$G204="",$F204=""),0,$G204/$F204)</f>
        <v>0</v>
      </c>
      <c r="I204" s="193"/>
      <c r="J204" s="176">
        <f t="shared" ref="J204" si="3405">IF($B193=$B199,IF(L199+L194&gt;0,1,0)+IF(M199+M194&gt;0,1,0)+IF(N199+N194&gt;0,1,0)+IF(O199+O194&gt;0,1,0)+IF(P199+P194&gt;0,1,0)+IF(Q199+Q194&gt;0,1,0)+IF(R199+R194&gt;0,1,0),J200)</f>
        <v>0</v>
      </c>
      <c r="K204" s="133">
        <f t="shared" ref="K204" si="3406">IF(OR($B199=$B205,J204=0,(K200-Q204+O204)&lt;=0),0,(K200-Q204+O204)/J204)</f>
        <v>0</v>
      </c>
      <c r="L204" s="137">
        <f t="shared" ref="L204" si="3407">IF(K204*(7-J201)&lt;=0,0,K204*(7-J201))</f>
        <v>0</v>
      </c>
      <c r="M204" s="311">
        <f t="shared" ref="M204" si="3408">ROUND(IF(OR(K201-K204*(7-J201)+P204&lt;0,$B199=$B205,K204&lt;=0,K201=0),0,IF(K201-K204*(7-J201)+P204&gt;Q204-O204+P204,Q204-O204+P204,K201-K204*(7-J201)+P204)),1)</f>
        <v>0</v>
      </c>
      <c r="N204" s="312"/>
      <c r="O204" s="139">
        <f t="shared" ref="O204" si="3409">IF(OR($B199=$B205,J200=0),0,IF($B199=$B193,J199,$F199))</f>
        <v>0</v>
      </c>
      <c r="P204" s="30">
        <f t="shared" ref="P204" si="3410">IF(OR($B199=$B205,J204=0),0,$G201-$G200)</f>
        <v>0</v>
      </c>
      <c r="Q204" s="134">
        <f t="shared" ref="Q204" si="3411">IF(OR($B199=$B205,J204=0),0,J203)</f>
        <v>0</v>
      </c>
      <c r="R204" s="138">
        <f t="shared" ref="R204" si="3412">IF($B199=$B205,0,K201)</f>
        <v>0</v>
      </c>
      <c r="S204" s="176">
        <f t="shared" ref="S204" si="3413">IF($B193=$B199,IF(U199+U194&gt;0,1,0)+IF(V199+V194&gt;0,1,0)+IF(W199+W194&gt;0,1,0)+IF(X199+X194&gt;0,1,0)+IF(Y199+Y194&gt;0,1,0)+IF(Z199+Z194&gt;0,1,0)+IF(AA199+AA194&gt;0,1,0),S200)</f>
        <v>0</v>
      </c>
      <c r="T204" s="133">
        <f t="shared" ref="T204" si="3414">IF(OR($B199=$B205,S204=0,(T200-Z204+X204)&lt;=0),0,(T200-Z204+X204)/S204)</f>
        <v>0</v>
      </c>
      <c r="U204" s="137">
        <f t="shared" ref="U204" si="3415">IF(T204*(7-S201)&lt;=0,0,T204*(7-S201))</f>
        <v>0</v>
      </c>
      <c r="V204" s="311">
        <f t="shared" ref="V204" si="3416">ROUND(IF(OR(T201-T204*(7-S201)+Y204&lt;0,$B199=$B205,T204&lt;=0,T201=0),0,IF(T201-T204*(7-S201)+Y204&gt;Z204-X204+Y204,Z204-X204+Y204,T201-T204*(7-S201)+Y204)),1)</f>
        <v>0</v>
      </c>
      <c r="W204" s="312"/>
      <c r="X204" s="139">
        <f t="shared" ref="X204" si="3417">IF(OR($B199=$B205,S200=0),0,IF($B199=$B193,S199,$F199))</f>
        <v>0</v>
      </c>
      <c r="Y204" s="30">
        <f t="shared" ref="Y204" si="3418">IF(OR($B199=$B205,S204=0),0,$G201-$G200)</f>
        <v>0</v>
      </c>
      <c r="Z204" s="134">
        <f t="shared" ref="Z204" si="3419">IF(OR($B199=$B205,S204=0),0,S203)</f>
        <v>0</v>
      </c>
      <c r="AA204" s="138">
        <f t="shared" ref="AA204" si="3420">IF($B199=$B205,0,T201)</f>
        <v>0</v>
      </c>
      <c r="AB204" s="176">
        <f t="shared" ref="AB204" si="3421">IF($B193=$B199,IF(AD199+AD194&gt;0,1,0)+IF(AE199+AE194&gt;0,1,0)+IF(AF199+AF194&gt;0,1,0)+IF(AG199+AG194&gt;0,1,0)+IF(AH199+AH194&gt;0,1,0)+IF(AI199+AI194&gt;0,1,0)+IF(AJ199+AJ194&gt;0,1,0),AB200)</f>
        <v>0</v>
      </c>
      <c r="AC204" s="133">
        <f t="shared" ref="AC204" si="3422">IF(OR($B199=$B205,AB204=0,(AC200-AI204+AG204)&lt;=0),0,(AC200-AI204+AG204)/AB204)</f>
        <v>0</v>
      </c>
      <c r="AD204" s="137">
        <f t="shared" ref="AD204" si="3423">IF(AC204*(7-AB201)&lt;=0,0,AC204*(7-AB201))</f>
        <v>0</v>
      </c>
      <c r="AE204" s="311">
        <f t="shared" ref="AE204" si="3424">ROUND(IF(OR(AC201-AC204*(7-AB201)+AH204&lt;0,$B199=$B205,AC204&lt;=0,AC201=0),0,IF(AC201-AC204*(7-AB201)+AH204&gt;AI204-AG204+AH204,AI204-AG204+AH204,AC201-AC204*(7-AB201)+AH204)),1)</f>
        <v>0</v>
      </c>
      <c r="AF204" s="312"/>
      <c r="AG204" s="139">
        <f t="shared" ref="AG204" si="3425">IF(OR($B199=$B205,AB200=0),0,IF($B199=$B193,AB199,$F199))</f>
        <v>0</v>
      </c>
      <c r="AH204" s="30">
        <f t="shared" ref="AH204" si="3426">IF(OR($B199=$B205,AB204=0),0,$G201-$G200)</f>
        <v>0</v>
      </c>
      <c r="AI204" s="134">
        <f t="shared" ref="AI204" si="3427">IF(OR($B199=$B205,AB204=0),0,AB203)</f>
        <v>0</v>
      </c>
      <c r="AJ204" s="138">
        <f t="shared" ref="AJ204" si="3428">IF($B199=$B205,0,AC201)</f>
        <v>0</v>
      </c>
      <c r="AK204" s="176">
        <f t="shared" ref="AK204" si="3429">IF($B193=$B199,IF(AM199+AM194&gt;0,1,0)+IF(AN199+AN194&gt;0,1,0)+IF(AO199+AO194&gt;0,1,0)+IF(AP199+AP194&gt;0,1,0)+IF(AQ199+AQ194&gt;0,1,0)+IF(AR199+AR194&gt;0,1,0)+IF(AS199+AS194&gt;0,1,0),AK200)</f>
        <v>0</v>
      </c>
      <c r="AL204" s="133">
        <f t="shared" ref="AL204" si="3430">IF(OR($B199=$B205,AK204=0,(AL200-AR204+AP204)&lt;=0),0,(AL200-AR204+AP204)/AK204)</f>
        <v>0</v>
      </c>
      <c r="AM204" s="137">
        <f t="shared" ref="AM204" si="3431">IF(AL204*(7-AK201)&lt;=0,0,AL204*(7-AK201))</f>
        <v>0</v>
      </c>
      <c r="AN204" s="311">
        <f t="shared" ref="AN204" si="3432">ROUND(IF(OR(AL201-AL204*(7-AK201)+AQ204&lt;0,$B199=$B205,AL204&lt;=0,AL201=0),0,IF(AL201-AL204*(7-AK201)+AQ204&gt;AR204-AP204+AQ204,AR204-AP204+AQ204,AL201-AL204*(7-AK201)+AQ204)),1)</f>
        <v>0</v>
      </c>
      <c r="AO204" s="312"/>
      <c r="AP204" s="139">
        <f t="shared" ref="AP204" si="3433">IF(OR($B199=$B205,AK200=0),0,IF($B199=$B193,AK199,$F199))</f>
        <v>0</v>
      </c>
      <c r="AQ204" s="30">
        <f t="shared" ref="AQ204" si="3434">IF(OR($B199=$B205,AK204=0),0,$G201-$G200)</f>
        <v>0</v>
      </c>
      <c r="AR204" s="134">
        <f t="shared" ref="AR204" si="3435">IF(OR($B199=$B205,AK204=0),0,AK203)</f>
        <v>0</v>
      </c>
      <c r="AS204" s="138">
        <f t="shared" ref="AS204" si="3436">IF($B199=$B205,0,AL201)</f>
        <v>0</v>
      </c>
      <c r="AT204" s="176">
        <f t="shared" ref="AT204" si="3437">IF($B193=$B199,IF(AV199+AV194&gt;0,1,0)+IF(AW199+AW194&gt;0,1,0)+IF(AX199+AX194&gt;0,1,0)+IF(AY199+AY194&gt;0,1,0)+IF(AZ199+AZ194&gt;0,1,0)+IF(BA199+BA194&gt;0,1,0)+IF(BB199+BB194&gt;0,1,0),AT200)</f>
        <v>0</v>
      </c>
      <c r="AU204" s="133">
        <f t="shared" ref="AU204" si="3438">IF(OR($B199=$B205,AT204=0,(AU200-BA204+AY204)&lt;=0),0,(AU200-BA204+AY204)/AT204)</f>
        <v>0</v>
      </c>
      <c r="AV204" s="137">
        <f t="shared" ref="AV204" si="3439">IF(AU204*(7-AT201)&lt;=0,0,AU204*(7-AT201))</f>
        <v>0</v>
      </c>
      <c r="AW204" s="311">
        <f t="shared" ref="AW204" si="3440">ROUND(IF(OR(AU201-AU204*(7-AT201)+AZ204&lt;0,$B199=$B205,AU204&lt;=0,AU201=0),0,IF(AU201-AU204*(7-AT201)+AZ204&gt;BA204-AY204+AZ204,BA204-AY204+AZ204,AU201-AU204*(7-AT201)+AZ204)),1)</f>
        <v>0</v>
      </c>
      <c r="AX204" s="312"/>
      <c r="AY204" s="139">
        <f t="shared" ref="AY204" si="3441">IF(OR($B199=$B205,AT200=0),0,IF($B199=$B193,AT199,$F199))</f>
        <v>0</v>
      </c>
      <c r="AZ204" s="30">
        <f t="shared" ref="AZ204" si="3442">IF(OR($B199=$B205,AT204=0),0,$G201-$G200)</f>
        <v>0</v>
      </c>
      <c r="BA204" s="134">
        <f t="shared" ref="BA204" si="3443">IF(OR($B199=$B205,AT204=0),0,AT203)</f>
        <v>0</v>
      </c>
      <c r="BB204" s="138">
        <f t="shared" ref="BB204" si="3444">IF($B199=$B205,0,AU201)</f>
        <v>0</v>
      </c>
    </row>
    <row r="205" spans="1:54" ht="15.75" x14ac:dyDescent="0.2">
      <c r="A205" s="1">
        <f t="shared" ref="A205" si="3445">IF(B205="","1. Niewypełnione",B205)</f>
        <v>0</v>
      </c>
      <c r="B205" s="320">
        <f>kwiecień!B205</f>
        <v>0</v>
      </c>
      <c r="C205" s="321">
        <f>kwiecień!C205</f>
        <v>0</v>
      </c>
      <c r="D205" s="321">
        <f>kwiecień!D205</f>
        <v>0</v>
      </c>
      <c r="E205" s="321">
        <f>kwiecień!E205</f>
        <v>0</v>
      </c>
      <c r="F205" s="177">
        <f>kwiecień!F205</f>
        <v>18</v>
      </c>
      <c r="G205" s="185">
        <f>kwiecień!G205</f>
        <v>18</v>
      </c>
      <c r="H205" s="177"/>
      <c r="I205" s="192">
        <f t="shared" ref="I205:I209" si="3446">K205+T205+AC205+AL205+AU205</f>
        <v>0</v>
      </c>
      <c r="J205" s="186">
        <f t="shared" ref="J205" si="3447">IF(OR($B205=$B211,J208=0),0,ROUND((K206+P210)/J208,0))</f>
        <v>0</v>
      </c>
      <c r="K205" s="51">
        <f t="shared" ref="K205:K206" si="3448">SUM(L205:R205)</f>
        <v>0</v>
      </c>
      <c r="L205" s="52">
        <f>kwiecień!L205</f>
        <v>0</v>
      </c>
      <c r="M205" s="52">
        <f>kwiecień!M205</f>
        <v>0</v>
      </c>
      <c r="N205" s="52">
        <f>kwiecień!N205</f>
        <v>0</v>
      </c>
      <c r="O205" s="52">
        <f>kwiecień!O205</f>
        <v>0</v>
      </c>
      <c r="P205" s="53">
        <f>kwiecień!P205</f>
        <v>0</v>
      </c>
      <c r="Q205" s="54">
        <f>kwiecień!Q205</f>
        <v>0</v>
      </c>
      <c r="R205" s="55">
        <f>kwiecień!R205</f>
        <v>0</v>
      </c>
      <c r="S205" s="188">
        <f t="shared" ref="S205" si="3449">IF(OR($B205=$B211,S208=0),0,ROUND((T206+Y210)/S208,0))</f>
        <v>0</v>
      </c>
      <c r="T205" s="51">
        <f t="shared" ref="T205:T206" si="3450">SUM(U205:AA205)</f>
        <v>0</v>
      </c>
      <c r="U205" s="52">
        <f>kwiecień!U205</f>
        <v>0</v>
      </c>
      <c r="V205" s="52">
        <f>kwiecień!V205</f>
        <v>0</v>
      </c>
      <c r="W205" s="52">
        <f>kwiecień!W205</f>
        <v>0</v>
      </c>
      <c r="X205" s="52">
        <f>kwiecień!X205</f>
        <v>0</v>
      </c>
      <c r="Y205" s="53">
        <f>kwiecień!Y205</f>
        <v>0</v>
      </c>
      <c r="Z205" s="54">
        <f>kwiecień!Z205</f>
        <v>0</v>
      </c>
      <c r="AA205" s="55">
        <f>kwiecień!AA205</f>
        <v>0</v>
      </c>
      <c r="AB205" s="188">
        <f t="shared" ref="AB205" si="3451">IF(OR($B205=$B211,AB208=0),0,ROUND((AC206+AH210)/AB208,0))</f>
        <v>0</v>
      </c>
      <c r="AC205" s="51">
        <f t="shared" ref="AC205:AC206" si="3452">SUM(AD205:AJ205)</f>
        <v>0</v>
      </c>
      <c r="AD205" s="52">
        <f>kwiecień!AD205</f>
        <v>0</v>
      </c>
      <c r="AE205" s="52">
        <f>kwiecień!AE205</f>
        <v>0</v>
      </c>
      <c r="AF205" s="52">
        <f>kwiecień!AF205</f>
        <v>0</v>
      </c>
      <c r="AG205" s="52">
        <f>kwiecień!AG205</f>
        <v>0</v>
      </c>
      <c r="AH205" s="53">
        <f>kwiecień!AH205</f>
        <v>0</v>
      </c>
      <c r="AI205" s="54">
        <f>kwiecień!AI205</f>
        <v>0</v>
      </c>
      <c r="AJ205" s="55">
        <f>kwiecień!AJ205</f>
        <v>0</v>
      </c>
      <c r="AK205" s="188">
        <f t="shared" ref="AK205" si="3453">IF(OR($B205=$B211,AK208=0),0,ROUND((AL206+AQ210)/AK208,0))</f>
        <v>0</v>
      </c>
      <c r="AL205" s="51">
        <f t="shared" ref="AL205:AL206" si="3454">SUM(AM205:AS205)</f>
        <v>0</v>
      </c>
      <c r="AM205" s="52">
        <f>kwiecień!AM205</f>
        <v>0</v>
      </c>
      <c r="AN205" s="52">
        <f>kwiecień!AN205</f>
        <v>0</v>
      </c>
      <c r="AO205" s="52">
        <f>kwiecień!AO205</f>
        <v>0</v>
      </c>
      <c r="AP205" s="52">
        <f>kwiecień!AP205</f>
        <v>0</v>
      </c>
      <c r="AQ205" s="53">
        <f>kwiecień!AQ205</f>
        <v>0</v>
      </c>
      <c r="AR205" s="54">
        <f>kwiecień!AR205</f>
        <v>0</v>
      </c>
      <c r="AS205" s="55">
        <f>kwiecień!AS205</f>
        <v>0</v>
      </c>
      <c r="AT205" s="188">
        <f t="shared" ref="AT205" si="3455">IF(OR($B205=$B211,AT208=0),0,ROUND((AU206+AZ210)/AT208,0))</f>
        <v>0</v>
      </c>
      <c r="AU205" s="51">
        <f t="shared" ref="AU205:AU206" si="3456">SUM(AV205:BB205)</f>
        <v>0</v>
      </c>
      <c r="AV205" s="52">
        <f t="shared" ref="AV205" si="3457">IF(SUM($AM$9:$AS$9)=SUM($AV$9:$BB$9),AM205,IF(AND(SUM($AV$9:$BB$9)&gt;42,SUM($AV$9:$BB$9)&lt;49),AM205,0))</f>
        <v>0</v>
      </c>
      <c r="AW205" s="52">
        <f t="shared" ref="AW205" si="3458">IF(SUM($AM$9:$AS$9)=SUM($AV$9:$BB$9),AN205,IF(AND(SUM($AV$9:$BB$9)&gt;42,SUM($AV$9:$BB$9)&lt;49),AN205,0))</f>
        <v>0</v>
      </c>
      <c r="AX205" s="52">
        <f t="shared" ref="AX205" si="3459">IF(SUM($AM$9:$AS$9)=SUM($AV$9:$BB$9),AO205,IF(AND(SUM($AV$9:$BB$9)&gt;42,SUM($AV$9:$BB$9)&lt;49),AO205,0))</f>
        <v>0</v>
      </c>
      <c r="AY205" s="52">
        <f t="shared" ref="AY205" si="3460">IF(SUM($AM$9:$AS$9)=SUM($AV$9:$BB$9),AP205,IF(AND(SUM($AV$9:$BB$9)&gt;42,SUM($AV$9:$BB$9)&lt;49),AP205,0))</f>
        <v>0</v>
      </c>
      <c r="AZ205" s="53">
        <f t="shared" ref="AZ205" si="3461">IF(SUM($AM$9:$AS$9)=SUM($AV$9:$BB$9),AQ205,IF(AND(SUM($AV$9:$BB$9)&gt;42,SUM($AV$9:$BB$9)&lt;49),AQ205,0))</f>
        <v>0</v>
      </c>
      <c r="BA205" s="54">
        <f t="shared" ref="BA205" si="3462">IF(SUM($AM$9:$AS$9)=SUM($AV$9:$BB$9),AR205,IF(AND(SUM($AV$9:$BB$9)&gt;42,SUM($AV$9:$BB$9)&lt;49),AR205,0))</f>
        <v>0</v>
      </c>
      <c r="BB205" s="55">
        <f t="shared" ref="BB205" si="3463">IF(SUM($AM$9:$AS$9)=SUM($AV$9:$BB$9),AS205,IF(AND(SUM($AV$9:$BB$9)&gt;42,SUM($AV$9:$BB$9)&lt;49),AS205,0))</f>
        <v>0</v>
      </c>
    </row>
    <row r="206" spans="1:54" ht="12.75" hidden="1" customHeight="1" x14ac:dyDescent="0.2">
      <c r="B206" s="93"/>
      <c r="C206" s="94"/>
      <c r="D206" s="95"/>
      <c r="E206" s="115"/>
      <c r="F206" s="140" t="b">
        <f t="shared" ref="F206" si="3464">IF($B199=$B205,OR(F200,G205&lt;F205),G205&lt;F205)</f>
        <v>0</v>
      </c>
      <c r="G206" s="189">
        <f t="shared" ref="G206" si="3465">IF(AND($B199=$B205,$B199&lt;&gt;"",$B199&lt;&gt;0),G205+G200,G205)</f>
        <v>18</v>
      </c>
      <c r="H206" s="120"/>
      <c r="I206" s="165">
        <f t="shared" si="3446"/>
        <v>0</v>
      </c>
      <c r="J206" s="194">
        <f t="shared" ref="J206" si="3466">7-COUNTIF(L205:R205,0)-COUNTIF(L205:R205,"")</f>
        <v>0</v>
      </c>
      <c r="K206" s="22">
        <f t="shared" si="3448"/>
        <v>0</v>
      </c>
      <c r="L206" s="35">
        <f t="shared" ref="L206:R206" si="3467">IF($B199=$B205,L205+L200,L205)</f>
        <v>0</v>
      </c>
      <c r="M206" s="35">
        <f t="shared" si="3467"/>
        <v>0</v>
      </c>
      <c r="N206" s="35">
        <f t="shared" si="3467"/>
        <v>0</v>
      </c>
      <c r="O206" s="35">
        <f t="shared" si="3467"/>
        <v>0</v>
      </c>
      <c r="P206" s="36">
        <f t="shared" si="3467"/>
        <v>0</v>
      </c>
      <c r="Q206" s="37">
        <f t="shared" si="3467"/>
        <v>0</v>
      </c>
      <c r="R206" s="38">
        <f t="shared" si="3467"/>
        <v>0</v>
      </c>
      <c r="S206" s="194">
        <f t="shared" ref="S206" si="3468">7-COUNTIF(U205:AA205,0)-COUNTIF(U205:AA205,"")</f>
        <v>0</v>
      </c>
      <c r="T206" s="22">
        <f t="shared" si="3450"/>
        <v>0</v>
      </c>
      <c r="U206" s="35">
        <f t="shared" ref="U206:AA206" si="3469">IF($B199=$B205,U205+U200,U205)</f>
        <v>0</v>
      </c>
      <c r="V206" s="35">
        <f t="shared" si="3469"/>
        <v>0</v>
      </c>
      <c r="W206" s="35">
        <f t="shared" si="3469"/>
        <v>0</v>
      </c>
      <c r="X206" s="35">
        <f t="shared" si="3469"/>
        <v>0</v>
      </c>
      <c r="Y206" s="36">
        <f t="shared" si="3469"/>
        <v>0</v>
      </c>
      <c r="Z206" s="37">
        <f t="shared" si="3469"/>
        <v>0</v>
      </c>
      <c r="AA206" s="38">
        <f t="shared" si="3469"/>
        <v>0</v>
      </c>
      <c r="AB206" s="194">
        <f t="shared" ref="AB206" si="3470">7-COUNTIF(AD205:AJ205,0)-COUNTIF(AD205:AJ205,"")</f>
        <v>0</v>
      </c>
      <c r="AC206" s="22">
        <f t="shared" si="3452"/>
        <v>0</v>
      </c>
      <c r="AD206" s="35">
        <f t="shared" ref="AD206:AJ206" si="3471">IF($B199=$B205,AD205+AD200,AD205)</f>
        <v>0</v>
      </c>
      <c r="AE206" s="35">
        <f t="shared" si="3471"/>
        <v>0</v>
      </c>
      <c r="AF206" s="35">
        <f t="shared" si="3471"/>
        <v>0</v>
      </c>
      <c r="AG206" s="35">
        <f t="shared" si="3471"/>
        <v>0</v>
      </c>
      <c r="AH206" s="36">
        <f t="shared" si="3471"/>
        <v>0</v>
      </c>
      <c r="AI206" s="37">
        <f t="shared" si="3471"/>
        <v>0</v>
      </c>
      <c r="AJ206" s="38">
        <f t="shared" si="3471"/>
        <v>0</v>
      </c>
      <c r="AK206" s="194">
        <f t="shared" ref="AK206" si="3472">7-COUNTIF(AM205:AS205,0)-COUNTIF(AM205:AS205,"")</f>
        <v>0</v>
      </c>
      <c r="AL206" s="22">
        <f t="shared" si="3454"/>
        <v>0</v>
      </c>
      <c r="AM206" s="35">
        <f t="shared" ref="AM206:AS206" si="3473">IF($B199=$B205,AM205+AM200,AM205)</f>
        <v>0</v>
      </c>
      <c r="AN206" s="35">
        <f t="shared" si="3473"/>
        <v>0</v>
      </c>
      <c r="AO206" s="35">
        <f t="shared" si="3473"/>
        <v>0</v>
      </c>
      <c r="AP206" s="35">
        <f t="shared" si="3473"/>
        <v>0</v>
      </c>
      <c r="AQ206" s="36">
        <f t="shared" si="3473"/>
        <v>0</v>
      </c>
      <c r="AR206" s="37">
        <f t="shared" si="3473"/>
        <v>0</v>
      </c>
      <c r="AS206" s="38">
        <f t="shared" si="3473"/>
        <v>0</v>
      </c>
      <c r="AT206" s="194">
        <f t="shared" ref="AT206" si="3474">7-COUNTIF(AV205:BB205,0)-COUNTIF(AV205:BB205,"")</f>
        <v>0</v>
      </c>
      <c r="AU206" s="22">
        <f t="shared" si="3456"/>
        <v>0</v>
      </c>
      <c r="AV206" s="35">
        <f t="shared" ref="AV206:BB206" si="3475">IF($B199=$B205,AV205+AV200,AV205)</f>
        <v>0</v>
      </c>
      <c r="AW206" s="35">
        <f t="shared" si="3475"/>
        <v>0</v>
      </c>
      <c r="AX206" s="35">
        <f t="shared" si="3475"/>
        <v>0</v>
      </c>
      <c r="AY206" s="35">
        <f t="shared" si="3475"/>
        <v>0</v>
      </c>
      <c r="AZ206" s="36">
        <f t="shared" si="3475"/>
        <v>0</v>
      </c>
      <c r="BA206" s="37">
        <f t="shared" si="3475"/>
        <v>0</v>
      </c>
      <c r="BB206" s="38">
        <f t="shared" si="3475"/>
        <v>0</v>
      </c>
    </row>
    <row r="207" spans="1:54" ht="15" hidden="1" customHeight="1" x14ac:dyDescent="0.2">
      <c r="B207" s="116"/>
      <c r="C207" s="117"/>
      <c r="D207" s="118"/>
      <c r="E207" s="119"/>
      <c r="F207" s="92"/>
      <c r="G207" s="190">
        <f t="shared" ref="G207" si="3476">IF(AND($B199=$B205,$B199&lt;&gt;"",$B199&lt;&gt;0),F205+G201,F205)</f>
        <v>18</v>
      </c>
      <c r="H207" s="121"/>
      <c r="I207" s="165">
        <f t="shared" si="3446"/>
        <v>0</v>
      </c>
      <c r="J207" s="195">
        <f t="shared" ref="J207" si="3477">IF($B205=$B199,COUNTIF(L207:R207,0),COUNTIF(L208:R208,0)+COUNTIF(L208:R208,""))</f>
        <v>7</v>
      </c>
      <c r="K207" s="39">
        <f t="shared" ref="K207:R207" si="3478">IF($B199=$B205,K208+K201,K208)</f>
        <v>0</v>
      </c>
      <c r="L207" s="40">
        <f t="shared" si="3478"/>
        <v>0</v>
      </c>
      <c r="M207" s="40">
        <f t="shared" si="3478"/>
        <v>0</v>
      </c>
      <c r="N207" s="40">
        <f t="shared" si="3478"/>
        <v>0</v>
      </c>
      <c r="O207" s="40">
        <f t="shared" si="3478"/>
        <v>0</v>
      </c>
      <c r="P207" s="41">
        <f t="shared" si="3478"/>
        <v>0</v>
      </c>
      <c r="Q207" s="42">
        <f t="shared" si="3478"/>
        <v>0</v>
      </c>
      <c r="R207" s="43">
        <f t="shared" si="3478"/>
        <v>0</v>
      </c>
      <c r="S207" s="195">
        <f t="shared" ref="S207" si="3479">IF($B205=$B199,COUNTIF(U207:AA207,0),COUNTIF(U208:AA208,0)+COUNTIF(U208:AA208,""))</f>
        <v>7</v>
      </c>
      <c r="T207" s="39">
        <f t="shared" ref="T207:AA207" si="3480">IF($B199=$B205,T208+T201,T208)</f>
        <v>0</v>
      </c>
      <c r="U207" s="40">
        <f t="shared" si="3480"/>
        <v>0</v>
      </c>
      <c r="V207" s="40">
        <f t="shared" si="3480"/>
        <v>0</v>
      </c>
      <c r="W207" s="40">
        <f t="shared" si="3480"/>
        <v>0</v>
      </c>
      <c r="X207" s="40">
        <f t="shared" si="3480"/>
        <v>0</v>
      </c>
      <c r="Y207" s="41">
        <f t="shared" si="3480"/>
        <v>0</v>
      </c>
      <c r="Z207" s="42">
        <f t="shared" si="3480"/>
        <v>0</v>
      </c>
      <c r="AA207" s="43">
        <f t="shared" si="3480"/>
        <v>0</v>
      </c>
      <c r="AB207" s="195">
        <f t="shared" ref="AB207" si="3481">IF($B205=$B199,COUNTIF(AD207:AJ207,0),COUNTIF(AD208:AJ208,0)+COUNTIF(AD208:AJ208,""))</f>
        <v>7</v>
      </c>
      <c r="AC207" s="39">
        <f t="shared" ref="AC207:AJ207" si="3482">IF($B199=$B205,AC208+AC201,AC208)</f>
        <v>0</v>
      </c>
      <c r="AD207" s="40">
        <f t="shared" si="3482"/>
        <v>0</v>
      </c>
      <c r="AE207" s="40">
        <f t="shared" si="3482"/>
        <v>0</v>
      </c>
      <c r="AF207" s="40">
        <f t="shared" si="3482"/>
        <v>0</v>
      </c>
      <c r="AG207" s="40">
        <f t="shared" si="3482"/>
        <v>0</v>
      </c>
      <c r="AH207" s="41">
        <f t="shared" si="3482"/>
        <v>0</v>
      </c>
      <c r="AI207" s="42">
        <f t="shared" si="3482"/>
        <v>0</v>
      </c>
      <c r="AJ207" s="43">
        <f t="shared" si="3482"/>
        <v>0</v>
      </c>
      <c r="AK207" s="195">
        <f t="shared" ref="AK207" si="3483">IF($B205=$B199,COUNTIF(AM207:AS207,0),COUNTIF(AM208:AS208,0)+COUNTIF(AM208:AS208,""))</f>
        <v>7</v>
      </c>
      <c r="AL207" s="39">
        <f t="shared" ref="AL207:AS207" si="3484">IF($B199=$B205,AL208+AL201,AL208)</f>
        <v>0</v>
      </c>
      <c r="AM207" s="40">
        <f t="shared" si="3484"/>
        <v>0</v>
      </c>
      <c r="AN207" s="40">
        <f t="shared" si="3484"/>
        <v>0</v>
      </c>
      <c r="AO207" s="40">
        <f t="shared" si="3484"/>
        <v>0</v>
      </c>
      <c r="AP207" s="40">
        <f t="shared" si="3484"/>
        <v>0</v>
      </c>
      <c r="AQ207" s="41">
        <f t="shared" si="3484"/>
        <v>0</v>
      </c>
      <c r="AR207" s="42">
        <f t="shared" si="3484"/>
        <v>0</v>
      </c>
      <c r="AS207" s="43">
        <f t="shared" si="3484"/>
        <v>0</v>
      </c>
      <c r="AT207" s="195">
        <f t="shared" ref="AT207" si="3485">IF($B205=$B199,COUNTIF(AV207:BB207,0),COUNTIF(AV208:BB208,0)+COUNTIF(AV208:BB208,""))</f>
        <v>7</v>
      </c>
      <c r="AU207" s="39">
        <f t="shared" ref="AU207:BB207" si="3486">IF($B199=$B205,AU208+AU201,AU208)</f>
        <v>0</v>
      </c>
      <c r="AV207" s="40">
        <f t="shared" si="3486"/>
        <v>0</v>
      </c>
      <c r="AW207" s="40">
        <f t="shared" si="3486"/>
        <v>0</v>
      </c>
      <c r="AX207" s="40">
        <f t="shared" si="3486"/>
        <v>0</v>
      </c>
      <c r="AY207" s="40">
        <f t="shared" si="3486"/>
        <v>0</v>
      </c>
      <c r="AZ207" s="41">
        <f t="shared" si="3486"/>
        <v>0</v>
      </c>
      <c r="BA207" s="42">
        <f t="shared" si="3486"/>
        <v>0</v>
      </c>
      <c r="BB207" s="43">
        <f t="shared" si="3486"/>
        <v>0</v>
      </c>
    </row>
    <row r="208" spans="1:54" ht="15.75" customHeight="1" x14ac:dyDescent="0.2">
      <c r="A208" s="1">
        <f t="shared" ref="A208" si="3487">A205</f>
        <v>0</v>
      </c>
      <c r="B208" s="313">
        <f t="shared" ref="B208" si="3488">B202+1</f>
        <v>32</v>
      </c>
      <c r="C208" s="314"/>
      <c r="D208" s="314"/>
      <c r="E208" s="314"/>
      <c r="F208" s="31"/>
      <c r="G208" s="183"/>
      <c r="H208" s="122">
        <f t="shared" ref="H208" si="3489">5-COUNTIF(AU205,0)-COUNTIF(AL205,0)-COUNTIF(AC205,0)-COUNTIF(T205,0)-COUNTIF(K205,0)</f>
        <v>0</v>
      </c>
      <c r="I208" s="165">
        <f t="shared" si="3446"/>
        <v>0</v>
      </c>
      <c r="J208" s="187">
        <f t="shared" ref="J208" si="3490">IF($B205=$B199,J202+IF($F205&lt;&gt;$G205,(K205+$G207-$G206)/$F205,K205/$F205),IF($F205&lt;&gt;G205,(K205+$G207-$G206)/$F205,K205/$F205))</f>
        <v>0</v>
      </c>
      <c r="K208" s="7">
        <f t="shared" ref="K208:K209" si="3491">SUM(L208:R208)</f>
        <v>0</v>
      </c>
      <c r="L208" s="26">
        <f t="shared" ref="L208:R208" si="3492">L205</f>
        <v>0</v>
      </c>
      <c r="M208" s="26">
        <f t="shared" si="3492"/>
        <v>0</v>
      </c>
      <c r="N208" s="26">
        <f t="shared" si="3492"/>
        <v>0</v>
      </c>
      <c r="O208" s="26">
        <f t="shared" si="3492"/>
        <v>0</v>
      </c>
      <c r="P208" s="26">
        <f t="shared" si="3492"/>
        <v>0</v>
      </c>
      <c r="Q208" s="29">
        <f t="shared" si="3492"/>
        <v>0</v>
      </c>
      <c r="R208" s="23">
        <f t="shared" si="3492"/>
        <v>0</v>
      </c>
      <c r="S208" s="187">
        <f t="shared" ref="S208" si="3493">IF($B205=$B199,S202+IF($F205&lt;&gt;$G205,(T205+$G207-$G206)/$F205,T205/$F205),IF($F205&lt;&gt;P205,(T205+$G207-$G206)/$F205,T205/$F205))</f>
        <v>0</v>
      </c>
      <c r="T208" s="7">
        <f t="shared" ref="T208:T209" si="3494">SUM(U208:AA208)</f>
        <v>0</v>
      </c>
      <c r="U208" s="26">
        <f t="shared" ref="U208:AA208" si="3495">U205</f>
        <v>0</v>
      </c>
      <c r="V208" s="26">
        <f t="shared" si="3495"/>
        <v>0</v>
      </c>
      <c r="W208" s="26">
        <f t="shared" si="3495"/>
        <v>0</v>
      </c>
      <c r="X208" s="26">
        <f t="shared" si="3495"/>
        <v>0</v>
      </c>
      <c r="Y208" s="113">
        <f t="shared" si="3495"/>
        <v>0</v>
      </c>
      <c r="Z208" s="29">
        <f t="shared" si="3495"/>
        <v>0</v>
      </c>
      <c r="AA208" s="23">
        <f t="shared" si="3495"/>
        <v>0</v>
      </c>
      <c r="AB208" s="187">
        <f t="shared" ref="AB208" si="3496">IF($B205=$B199,AB202+IF($F205&lt;&gt;$G205,(AC205+$G207-$G206)/$F205,AC205/$F205),IF($F205&lt;&gt;Y205,(AC205+$G207-$G206)/$F205,AC205/$F205))</f>
        <v>0</v>
      </c>
      <c r="AC208" s="7">
        <f t="shared" ref="AC208:AC209" si="3497">SUM(AD208:AJ208)</f>
        <v>0</v>
      </c>
      <c r="AD208" s="26">
        <f t="shared" ref="AD208:AJ208" si="3498">AD205</f>
        <v>0</v>
      </c>
      <c r="AE208" s="26">
        <f t="shared" si="3498"/>
        <v>0</v>
      </c>
      <c r="AF208" s="26">
        <f t="shared" si="3498"/>
        <v>0</v>
      </c>
      <c r="AG208" s="26">
        <f t="shared" si="3498"/>
        <v>0</v>
      </c>
      <c r="AH208" s="113">
        <f t="shared" si="3498"/>
        <v>0</v>
      </c>
      <c r="AI208" s="29">
        <f t="shared" si="3498"/>
        <v>0</v>
      </c>
      <c r="AJ208" s="23">
        <f t="shared" si="3498"/>
        <v>0</v>
      </c>
      <c r="AK208" s="187">
        <f t="shared" ref="AK208" si="3499">IF($B205=$B199,AK202+IF($F205&lt;&gt;$G205,(AL205+$G207-$G206)/$F205,AL205/$F205),IF($F205&lt;&gt;AH205,(AL205+$G207-$G206)/$F205,AL205/$F205))</f>
        <v>0</v>
      </c>
      <c r="AL208" s="7">
        <f t="shared" ref="AL208:AL209" si="3500">SUM(AM208:AS208)</f>
        <v>0</v>
      </c>
      <c r="AM208" s="26">
        <f t="shared" ref="AM208:AS208" si="3501">AM205</f>
        <v>0</v>
      </c>
      <c r="AN208" s="26">
        <f t="shared" si="3501"/>
        <v>0</v>
      </c>
      <c r="AO208" s="26">
        <f t="shared" si="3501"/>
        <v>0</v>
      </c>
      <c r="AP208" s="26">
        <f t="shared" si="3501"/>
        <v>0</v>
      </c>
      <c r="AQ208" s="113">
        <f t="shared" si="3501"/>
        <v>0</v>
      </c>
      <c r="AR208" s="29">
        <f t="shared" si="3501"/>
        <v>0</v>
      </c>
      <c r="AS208" s="23">
        <f t="shared" si="3501"/>
        <v>0</v>
      </c>
      <c r="AT208" s="187">
        <f t="shared" ref="AT208" si="3502">IF($B205=$B199,AT202+IF($F205&lt;&gt;$G205,(AU205+$G207-$G206)/$F205,AU205/$F205),IF($F205&lt;&gt;AQ205,(AU205+$G207-$G206)/$F205,AU205/$F205))</f>
        <v>0</v>
      </c>
      <c r="AU208" s="7">
        <f t="shared" ref="AU208:AU209" si="3503">SUM(AV208:BB208)</f>
        <v>0</v>
      </c>
      <c r="AV208" s="6">
        <f t="shared" ref="AV208" si="3504">IF(SUM($AM$9:$AS$9)=SUM($AV$9:$BB$9),AV205,IF(AND(SUM($AV$9:$BB$9)&gt;42,SUM($AV$9:$BB$9)&lt;49),AV205,0))</f>
        <v>0</v>
      </c>
      <c r="AW208" s="6">
        <f t="shared" ref="AW208:BB208" si="3505">IF(SUM($AM$9:$AS$9)=SUM($AV$9:$BB$9),AW205,IF(AND(SUM($AV$9:$BB$9)&gt;42,SUM($AV$9:$BB$9)&lt;49),AW205,0))</f>
        <v>0</v>
      </c>
      <c r="AX208" s="6">
        <f t="shared" si="3505"/>
        <v>0</v>
      </c>
      <c r="AY208" s="6">
        <f t="shared" si="3505"/>
        <v>0</v>
      </c>
      <c r="AZ208" s="26">
        <f t="shared" si="3505"/>
        <v>0</v>
      </c>
      <c r="BA208" s="29">
        <f t="shared" si="3505"/>
        <v>0</v>
      </c>
      <c r="BB208" s="23">
        <f t="shared" si="3505"/>
        <v>0</v>
      </c>
    </row>
    <row r="209" spans="1:54" ht="15.75" customHeight="1" x14ac:dyDescent="0.2">
      <c r="A209" s="1">
        <f t="shared" ref="A209:A210" si="3506">A208</f>
        <v>0</v>
      </c>
      <c r="B209" s="313"/>
      <c r="C209" s="314"/>
      <c r="D209" s="314"/>
      <c r="E209" s="314"/>
      <c r="F209" s="31"/>
      <c r="G209" s="183"/>
      <c r="H209" s="123">
        <f t="shared" ref="H209" si="3507">IF($B205=$B199,H203+F209,$F209)</f>
        <v>0</v>
      </c>
      <c r="I209" s="165">
        <f t="shared" si="3446"/>
        <v>0</v>
      </c>
      <c r="J209" s="141">
        <f t="shared" ref="J209" si="3508">IF($H208=0,0,IF($B199=$B205,IF($H210&gt;0,$H210+J203,K205+J203),IF($H210&gt;0,$H210,K205)))</f>
        <v>0</v>
      </c>
      <c r="K209" s="7">
        <f t="shared" si="3491"/>
        <v>0</v>
      </c>
      <c r="L209" s="6"/>
      <c r="M209" s="6"/>
      <c r="N209" s="6"/>
      <c r="O209" s="6"/>
      <c r="P209" s="26"/>
      <c r="Q209" s="29"/>
      <c r="R209" s="23"/>
      <c r="S209" s="141">
        <f t="shared" ref="S209" si="3509">IF($H208=0,0,IF($B199=$B205,IF($H210&gt;0,$H210+S203,T205+S203),IF($H210&gt;0,$H210,T205)))</f>
        <v>0</v>
      </c>
      <c r="T209" s="7">
        <f t="shared" si="3494"/>
        <v>0</v>
      </c>
      <c r="U209" s="6"/>
      <c r="V209" s="6"/>
      <c r="W209" s="6"/>
      <c r="X209" s="6"/>
      <c r="Y209" s="26"/>
      <c r="Z209" s="29"/>
      <c r="AA209" s="23"/>
      <c r="AB209" s="141">
        <f t="shared" ref="AB209" si="3510">IF($H208=0,0,IF($B199=$B205,IF($H210&gt;0,$H210+AB203,AC205+AB203),IF($H210&gt;0,$H210,AC205)))</f>
        <v>0</v>
      </c>
      <c r="AC209" s="7">
        <f t="shared" si="3497"/>
        <v>0</v>
      </c>
      <c r="AD209" s="6"/>
      <c r="AE209" s="6"/>
      <c r="AF209" s="6"/>
      <c r="AG209" s="6"/>
      <c r="AH209" s="26"/>
      <c r="AI209" s="29"/>
      <c r="AJ209" s="23"/>
      <c r="AK209" s="141">
        <f t="shared" ref="AK209" si="3511">IF($H208=0,0,IF($B199=$B205,IF($H210&gt;0,$H210+AK203,AL205+AK203),IF($H210&gt;0,$H210,AL205)))</f>
        <v>0</v>
      </c>
      <c r="AL209" s="7">
        <f t="shared" si="3500"/>
        <v>0</v>
      </c>
      <c r="AM209" s="6"/>
      <c r="AN209" s="6"/>
      <c r="AO209" s="6"/>
      <c r="AP209" s="6"/>
      <c r="AQ209" s="26"/>
      <c r="AR209" s="29"/>
      <c r="AS209" s="23"/>
      <c r="AT209" s="141">
        <f t="shared" ref="AT209" si="3512">IF($H208=0,0,IF($B199=$B205,IF($H210&gt;0,$H210+AT203,AU205+AT203),IF($H210&gt;0,$H210,AU205)))</f>
        <v>0</v>
      </c>
      <c r="AU209" s="7">
        <f t="shared" si="3503"/>
        <v>0</v>
      </c>
      <c r="AV209" s="6"/>
      <c r="AW209" s="6"/>
      <c r="AX209" s="6"/>
      <c r="AY209" s="6"/>
      <c r="AZ209" s="26"/>
      <c r="BA209" s="29"/>
      <c r="BB209" s="23"/>
    </row>
    <row r="210" spans="1:54" ht="18.75" customHeight="1" thickBot="1" x14ac:dyDescent="0.25">
      <c r="A210" s="1">
        <f t="shared" si="3506"/>
        <v>0</v>
      </c>
      <c r="B210" s="323" t="str">
        <f>IF(B205="",Wydruk!$AE$6,IF(J206=0,Wydruk!$AE$7,IF(AND(G206&lt;G207,B205&lt;&gt;$B211),Wydruk!$AE$13,IF(AND($B205=$B199,$B205&lt;&gt;$B211),IF(OR(OR(J210&lt;4,J210&gt;5),OR(S210&lt;4,S210&gt;5),OR(AB210&lt;4,AB210&gt;5),OR(AK210&lt;4,AK210&gt;5),OR(AND(AT210&lt;4,AT210&gt;0),AT210&gt;5)),Wydruk!$AE$8,Wydruk!$AE$9),IF($B205=$B211,IF($F209&lt;&gt;0,Wydruk!$AE$12,Wydruk!$AE$10),IF(OR(OR(J206&lt;4,J206&gt;5),OR(S206&lt;4,S206&gt;5),OR(AB206&lt;4,AB206&gt;5),OR(AK206&lt;4,AK206&gt;5),OR(AND(AT206&lt;4,AT206&gt;0),AT206&gt;5)),Wydruk!$AE$8,Wydruk!$AE$11))))))</f>
        <v>Uzupełnij liczby godzin tygodniowego planu</v>
      </c>
      <c r="C210" s="324"/>
      <c r="D210" s="324"/>
      <c r="E210" s="324"/>
      <c r="F210" s="173">
        <f>kwiecień!F210</f>
        <v>0</v>
      </c>
      <c r="G210" s="184">
        <f>kwiecień!G210</f>
        <v>0</v>
      </c>
      <c r="H210" s="191">
        <f t="shared" ref="H210" si="3513">IF(OR($G210=0,$F210=0,$G210="",$F210=""),0,$G210/$F210)</f>
        <v>0</v>
      </c>
      <c r="I210" s="193"/>
      <c r="J210" s="176">
        <f t="shared" ref="J210" si="3514">IF($B199=$B205,IF(L205+L200&gt;0,1,0)+IF(M205+M200&gt;0,1,0)+IF(N205+N200&gt;0,1,0)+IF(O205+O200&gt;0,1,0)+IF(P205+P200&gt;0,1,0)+IF(Q205+Q200&gt;0,1,0)+IF(R205+R200&gt;0,1,0),J206)</f>
        <v>0</v>
      </c>
      <c r="K210" s="133">
        <f t="shared" ref="K210" si="3515">IF(OR($B205=$B211,J210=0,(K206-Q210+O210)&lt;=0),0,(K206-Q210+O210)/J210)</f>
        <v>0</v>
      </c>
      <c r="L210" s="137">
        <f t="shared" ref="L210" si="3516">IF(K210*(7-J207)&lt;=0,0,K210*(7-J207))</f>
        <v>0</v>
      </c>
      <c r="M210" s="311">
        <f t="shared" ref="M210" si="3517">ROUND(IF(OR(K207-K210*(7-J207)+P210&lt;0,$B205=$B211,K210&lt;=0,K207=0),0,IF(K207-K210*(7-J207)+P210&gt;Q210-O210+P210,Q210-O210+P210,K207-K210*(7-J207)+P210)),1)</f>
        <v>0</v>
      </c>
      <c r="N210" s="312"/>
      <c r="O210" s="139">
        <f t="shared" ref="O210" si="3518">IF(OR($B205=$B211,J206=0),0,IF($B205=$B199,J205,$F205))</f>
        <v>0</v>
      </c>
      <c r="P210" s="30">
        <f t="shared" ref="P210" si="3519">IF(OR($B205=$B211,J210=0),0,$G207-$G206)</f>
        <v>0</v>
      </c>
      <c r="Q210" s="134">
        <f t="shared" ref="Q210" si="3520">IF(OR($B205=$B211,J210=0),0,J209)</f>
        <v>0</v>
      </c>
      <c r="R210" s="138">
        <f t="shared" ref="R210" si="3521">IF($B205=$B211,0,K207)</f>
        <v>0</v>
      </c>
      <c r="S210" s="176">
        <f t="shared" ref="S210" si="3522">IF($B199=$B205,IF(U205+U200&gt;0,1,0)+IF(V205+V200&gt;0,1,0)+IF(W205+W200&gt;0,1,0)+IF(X205+X200&gt;0,1,0)+IF(Y205+Y200&gt;0,1,0)+IF(Z205+Z200&gt;0,1,0)+IF(AA205+AA200&gt;0,1,0),S206)</f>
        <v>0</v>
      </c>
      <c r="T210" s="133">
        <f t="shared" ref="T210" si="3523">IF(OR($B205=$B211,S210=0,(T206-Z210+X210)&lt;=0),0,(T206-Z210+X210)/S210)</f>
        <v>0</v>
      </c>
      <c r="U210" s="137">
        <f t="shared" ref="U210" si="3524">IF(T210*(7-S207)&lt;=0,0,T210*(7-S207))</f>
        <v>0</v>
      </c>
      <c r="V210" s="311">
        <f t="shared" ref="V210" si="3525">ROUND(IF(OR(T207-T210*(7-S207)+Y210&lt;0,$B205=$B211,T210&lt;=0,T207=0),0,IF(T207-T210*(7-S207)+Y210&gt;Z210-X210+Y210,Z210-X210+Y210,T207-T210*(7-S207)+Y210)),1)</f>
        <v>0</v>
      </c>
      <c r="W210" s="312"/>
      <c r="X210" s="139">
        <f t="shared" ref="X210" si="3526">IF(OR($B205=$B211,S206=0),0,IF($B205=$B199,S205,$F205))</f>
        <v>0</v>
      </c>
      <c r="Y210" s="30">
        <f t="shared" ref="Y210" si="3527">IF(OR($B205=$B211,S210=0),0,$G207-$G206)</f>
        <v>0</v>
      </c>
      <c r="Z210" s="134">
        <f t="shared" ref="Z210" si="3528">IF(OR($B205=$B211,S210=0),0,S209)</f>
        <v>0</v>
      </c>
      <c r="AA210" s="138">
        <f t="shared" ref="AA210" si="3529">IF($B205=$B211,0,T207)</f>
        <v>0</v>
      </c>
      <c r="AB210" s="176">
        <f t="shared" ref="AB210" si="3530">IF($B199=$B205,IF(AD205+AD200&gt;0,1,0)+IF(AE205+AE200&gt;0,1,0)+IF(AF205+AF200&gt;0,1,0)+IF(AG205+AG200&gt;0,1,0)+IF(AH205+AH200&gt;0,1,0)+IF(AI205+AI200&gt;0,1,0)+IF(AJ205+AJ200&gt;0,1,0),AB206)</f>
        <v>0</v>
      </c>
      <c r="AC210" s="133">
        <f t="shared" ref="AC210" si="3531">IF(OR($B205=$B211,AB210=0,(AC206-AI210+AG210)&lt;=0),0,(AC206-AI210+AG210)/AB210)</f>
        <v>0</v>
      </c>
      <c r="AD210" s="137">
        <f t="shared" ref="AD210" si="3532">IF(AC210*(7-AB207)&lt;=0,0,AC210*(7-AB207))</f>
        <v>0</v>
      </c>
      <c r="AE210" s="311">
        <f t="shared" ref="AE210" si="3533">ROUND(IF(OR(AC207-AC210*(7-AB207)+AH210&lt;0,$B205=$B211,AC210&lt;=0,AC207=0),0,IF(AC207-AC210*(7-AB207)+AH210&gt;AI210-AG210+AH210,AI210-AG210+AH210,AC207-AC210*(7-AB207)+AH210)),1)</f>
        <v>0</v>
      </c>
      <c r="AF210" s="312"/>
      <c r="AG210" s="139">
        <f t="shared" ref="AG210" si="3534">IF(OR($B205=$B211,AB206=0),0,IF($B205=$B199,AB205,$F205))</f>
        <v>0</v>
      </c>
      <c r="AH210" s="30">
        <f t="shared" ref="AH210" si="3535">IF(OR($B205=$B211,AB210=0),0,$G207-$G206)</f>
        <v>0</v>
      </c>
      <c r="AI210" s="134">
        <f t="shared" ref="AI210" si="3536">IF(OR($B205=$B211,AB210=0),0,AB209)</f>
        <v>0</v>
      </c>
      <c r="AJ210" s="138">
        <f t="shared" ref="AJ210" si="3537">IF($B205=$B211,0,AC207)</f>
        <v>0</v>
      </c>
      <c r="AK210" s="176">
        <f t="shared" ref="AK210" si="3538">IF($B199=$B205,IF(AM205+AM200&gt;0,1,0)+IF(AN205+AN200&gt;0,1,0)+IF(AO205+AO200&gt;0,1,0)+IF(AP205+AP200&gt;0,1,0)+IF(AQ205+AQ200&gt;0,1,0)+IF(AR205+AR200&gt;0,1,0)+IF(AS205+AS200&gt;0,1,0),AK206)</f>
        <v>0</v>
      </c>
      <c r="AL210" s="133">
        <f t="shared" ref="AL210" si="3539">IF(OR($B205=$B211,AK210=0,(AL206-AR210+AP210)&lt;=0),0,(AL206-AR210+AP210)/AK210)</f>
        <v>0</v>
      </c>
      <c r="AM210" s="137">
        <f t="shared" ref="AM210" si="3540">IF(AL210*(7-AK207)&lt;=0,0,AL210*(7-AK207))</f>
        <v>0</v>
      </c>
      <c r="AN210" s="311">
        <f t="shared" ref="AN210" si="3541">ROUND(IF(OR(AL207-AL210*(7-AK207)+AQ210&lt;0,$B205=$B211,AL210&lt;=0,AL207=0),0,IF(AL207-AL210*(7-AK207)+AQ210&gt;AR210-AP210+AQ210,AR210-AP210+AQ210,AL207-AL210*(7-AK207)+AQ210)),1)</f>
        <v>0</v>
      </c>
      <c r="AO210" s="312"/>
      <c r="AP210" s="139">
        <f t="shared" ref="AP210" si="3542">IF(OR($B205=$B211,AK206=0),0,IF($B205=$B199,AK205,$F205))</f>
        <v>0</v>
      </c>
      <c r="AQ210" s="30">
        <f t="shared" ref="AQ210" si="3543">IF(OR($B205=$B211,AK210=0),0,$G207-$G206)</f>
        <v>0</v>
      </c>
      <c r="AR210" s="134">
        <f t="shared" ref="AR210" si="3544">IF(OR($B205=$B211,AK210=0),0,AK209)</f>
        <v>0</v>
      </c>
      <c r="AS210" s="138">
        <f t="shared" ref="AS210" si="3545">IF($B205=$B211,0,AL207)</f>
        <v>0</v>
      </c>
      <c r="AT210" s="176">
        <f t="shared" ref="AT210" si="3546">IF($B199=$B205,IF(AV205+AV200&gt;0,1,0)+IF(AW205+AW200&gt;0,1,0)+IF(AX205+AX200&gt;0,1,0)+IF(AY205+AY200&gt;0,1,0)+IF(AZ205+AZ200&gt;0,1,0)+IF(BA205+BA200&gt;0,1,0)+IF(BB205+BB200&gt;0,1,0),AT206)</f>
        <v>0</v>
      </c>
      <c r="AU210" s="133">
        <f t="shared" ref="AU210" si="3547">IF(OR($B205=$B211,AT210=0,(AU206-BA210+AY210)&lt;=0),0,(AU206-BA210+AY210)/AT210)</f>
        <v>0</v>
      </c>
      <c r="AV210" s="137">
        <f t="shared" ref="AV210" si="3548">IF(AU210*(7-AT207)&lt;=0,0,AU210*(7-AT207))</f>
        <v>0</v>
      </c>
      <c r="AW210" s="311">
        <f t="shared" ref="AW210" si="3549">ROUND(IF(OR(AU207-AU210*(7-AT207)+AZ210&lt;0,$B205=$B211,AU210&lt;=0,AU207=0),0,IF(AU207-AU210*(7-AT207)+AZ210&gt;BA210-AY210+AZ210,BA210-AY210+AZ210,AU207-AU210*(7-AT207)+AZ210)),1)</f>
        <v>0</v>
      </c>
      <c r="AX210" s="312"/>
      <c r="AY210" s="139">
        <f t="shared" ref="AY210" si="3550">IF(OR($B205=$B211,AT206=0),0,IF($B205=$B199,AT205,$F205))</f>
        <v>0</v>
      </c>
      <c r="AZ210" s="30">
        <f t="shared" ref="AZ210" si="3551">IF(OR($B205=$B211,AT210=0),0,$G207-$G206)</f>
        <v>0</v>
      </c>
      <c r="BA210" s="134">
        <f t="shared" ref="BA210" si="3552">IF(OR($B205=$B211,AT210=0),0,AT209)</f>
        <v>0</v>
      </c>
      <c r="BB210" s="138">
        <f t="shared" ref="BB210" si="3553">IF($B205=$B211,0,AU207)</f>
        <v>0</v>
      </c>
    </row>
    <row r="211" spans="1:54" ht="15.75" x14ac:dyDescent="0.2">
      <c r="A211" s="1">
        <f t="shared" ref="A211" si="3554">IF(B211="","1. Niewypełnione",B211)</f>
        <v>0</v>
      </c>
      <c r="B211" s="320">
        <f>kwiecień!B211</f>
        <v>0</v>
      </c>
      <c r="C211" s="321">
        <f>kwiecień!C211</f>
        <v>0</v>
      </c>
      <c r="D211" s="321">
        <f>kwiecień!D211</f>
        <v>0</v>
      </c>
      <c r="E211" s="321">
        <f>kwiecień!E211</f>
        <v>0</v>
      </c>
      <c r="F211" s="177">
        <f>kwiecień!F211</f>
        <v>18</v>
      </c>
      <c r="G211" s="185">
        <f>kwiecień!G211</f>
        <v>18</v>
      </c>
      <c r="H211" s="177"/>
      <c r="I211" s="192">
        <f t="shared" ref="I211:I215" si="3555">K211+T211+AC211+AL211+AU211</f>
        <v>0</v>
      </c>
      <c r="J211" s="186">
        <f t="shared" ref="J211" si="3556">IF(OR($B211=$B217,J214=0),0,ROUND((K212+P216)/J214,0))</f>
        <v>0</v>
      </c>
      <c r="K211" s="51">
        <f t="shared" ref="K211:K212" si="3557">SUM(L211:R211)</f>
        <v>0</v>
      </c>
      <c r="L211" s="52">
        <f>kwiecień!L211</f>
        <v>0</v>
      </c>
      <c r="M211" s="52">
        <f>kwiecień!M211</f>
        <v>0</v>
      </c>
      <c r="N211" s="52">
        <f>kwiecień!N211</f>
        <v>0</v>
      </c>
      <c r="O211" s="52">
        <f>kwiecień!O211</f>
        <v>0</v>
      </c>
      <c r="P211" s="53">
        <f>kwiecień!P211</f>
        <v>0</v>
      </c>
      <c r="Q211" s="54">
        <f>kwiecień!Q211</f>
        <v>0</v>
      </c>
      <c r="R211" s="55">
        <f>kwiecień!R211</f>
        <v>0</v>
      </c>
      <c r="S211" s="188">
        <f t="shared" ref="S211" si="3558">IF(OR($B211=$B217,S214=0),0,ROUND((T212+Y216)/S214,0))</f>
        <v>0</v>
      </c>
      <c r="T211" s="51">
        <f t="shared" ref="T211:T212" si="3559">SUM(U211:AA211)</f>
        <v>0</v>
      </c>
      <c r="U211" s="52">
        <f>kwiecień!U211</f>
        <v>0</v>
      </c>
      <c r="V211" s="52">
        <f>kwiecień!V211</f>
        <v>0</v>
      </c>
      <c r="W211" s="52">
        <f>kwiecień!W211</f>
        <v>0</v>
      </c>
      <c r="X211" s="52">
        <f>kwiecień!X211</f>
        <v>0</v>
      </c>
      <c r="Y211" s="53">
        <f>kwiecień!Y211</f>
        <v>0</v>
      </c>
      <c r="Z211" s="54">
        <f>kwiecień!Z211</f>
        <v>0</v>
      </c>
      <c r="AA211" s="55">
        <f>kwiecień!AA211</f>
        <v>0</v>
      </c>
      <c r="AB211" s="188">
        <f t="shared" ref="AB211" si="3560">IF(OR($B211=$B217,AB214=0),0,ROUND((AC212+AH216)/AB214,0))</f>
        <v>0</v>
      </c>
      <c r="AC211" s="51">
        <f t="shared" ref="AC211:AC212" si="3561">SUM(AD211:AJ211)</f>
        <v>0</v>
      </c>
      <c r="AD211" s="52">
        <f>kwiecień!AD211</f>
        <v>0</v>
      </c>
      <c r="AE211" s="52">
        <f>kwiecień!AE211</f>
        <v>0</v>
      </c>
      <c r="AF211" s="52">
        <f>kwiecień!AF211</f>
        <v>0</v>
      </c>
      <c r="AG211" s="52">
        <f>kwiecień!AG211</f>
        <v>0</v>
      </c>
      <c r="AH211" s="53">
        <f>kwiecień!AH211</f>
        <v>0</v>
      </c>
      <c r="AI211" s="54">
        <f>kwiecień!AI211</f>
        <v>0</v>
      </c>
      <c r="AJ211" s="55">
        <f>kwiecień!AJ211</f>
        <v>0</v>
      </c>
      <c r="AK211" s="188">
        <f t="shared" ref="AK211" si="3562">IF(OR($B211=$B217,AK214=0),0,ROUND((AL212+AQ216)/AK214,0))</f>
        <v>0</v>
      </c>
      <c r="AL211" s="51">
        <f t="shared" ref="AL211:AL212" si="3563">SUM(AM211:AS211)</f>
        <v>0</v>
      </c>
      <c r="AM211" s="52">
        <f>kwiecień!AM211</f>
        <v>0</v>
      </c>
      <c r="AN211" s="52">
        <f>kwiecień!AN211</f>
        <v>0</v>
      </c>
      <c r="AO211" s="52">
        <f>kwiecień!AO211</f>
        <v>0</v>
      </c>
      <c r="AP211" s="52">
        <f>kwiecień!AP211</f>
        <v>0</v>
      </c>
      <c r="AQ211" s="53">
        <f>kwiecień!AQ211</f>
        <v>0</v>
      </c>
      <c r="AR211" s="54">
        <f>kwiecień!AR211</f>
        <v>0</v>
      </c>
      <c r="AS211" s="55">
        <f>kwiecień!AS211</f>
        <v>0</v>
      </c>
      <c r="AT211" s="188">
        <f t="shared" ref="AT211" si="3564">IF(OR($B211=$B217,AT214=0),0,ROUND((AU212+AZ216)/AT214,0))</f>
        <v>0</v>
      </c>
      <c r="AU211" s="51">
        <f t="shared" ref="AU211:AU212" si="3565">SUM(AV211:BB211)</f>
        <v>0</v>
      </c>
      <c r="AV211" s="52">
        <f t="shared" ref="AV211" si="3566">IF(SUM($AM$9:$AS$9)=SUM($AV$9:$BB$9),AM211,IF(AND(SUM($AV$9:$BB$9)&gt;42,SUM($AV$9:$BB$9)&lt;49),AM211,0))</f>
        <v>0</v>
      </c>
      <c r="AW211" s="52">
        <f t="shared" ref="AW211" si="3567">IF(SUM($AM$9:$AS$9)=SUM($AV$9:$BB$9),AN211,IF(AND(SUM($AV$9:$BB$9)&gt;42,SUM($AV$9:$BB$9)&lt;49),AN211,0))</f>
        <v>0</v>
      </c>
      <c r="AX211" s="52">
        <f t="shared" ref="AX211" si="3568">IF(SUM($AM$9:$AS$9)=SUM($AV$9:$BB$9),AO211,IF(AND(SUM($AV$9:$BB$9)&gt;42,SUM($AV$9:$BB$9)&lt;49),AO211,0))</f>
        <v>0</v>
      </c>
      <c r="AY211" s="52">
        <f t="shared" ref="AY211" si="3569">IF(SUM($AM$9:$AS$9)=SUM($AV$9:$BB$9),AP211,IF(AND(SUM($AV$9:$BB$9)&gt;42,SUM($AV$9:$BB$9)&lt;49),AP211,0))</f>
        <v>0</v>
      </c>
      <c r="AZ211" s="53">
        <f t="shared" ref="AZ211" si="3570">IF(SUM($AM$9:$AS$9)=SUM($AV$9:$BB$9),AQ211,IF(AND(SUM($AV$9:$BB$9)&gt;42,SUM($AV$9:$BB$9)&lt;49),AQ211,0))</f>
        <v>0</v>
      </c>
      <c r="BA211" s="54">
        <f t="shared" ref="BA211" si="3571">IF(SUM($AM$9:$AS$9)=SUM($AV$9:$BB$9),AR211,IF(AND(SUM($AV$9:$BB$9)&gt;42,SUM($AV$9:$BB$9)&lt;49),AR211,0))</f>
        <v>0</v>
      </c>
      <c r="BB211" s="55">
        <f t="shared" ref="BB211" si="3572">IF(SUM($AM$9:$AS$9)=SUM($AV$9:$BB$9),AS211,IF(AND(SUM($AV$9:$BB$9)&gt;42,SUM($AV$9:$BB$9)&lt;49),AS211,0))</f>
        <v>0</v>
      </c>
    </row>
    <row r="212" spans="1:54" ht="12.75" hidden="1" customHeight="1" x14ac:dyDescent="0.2">
      <c r="B212" s="93"/>
      <c r="C212" s="94"/>
      <c r="D212" s="95"/>
      <c r="E212" s="115"/>
      <c r="F212" s="140" t="b">
        <f t="shared" ref="F212" si="3573">IF($B205=$B211,OR(F206,G211&lt;F211),G211&lt;F211)</f>
        <v>0</v>
      </c>
      <c r="G212" s="189">
        <f t="shared" ref="G212" si="3574">IF(AND($B205=$B211,$B205&lt;&gt;"",$B205&lt;&gt;0),G211+G206,G211)</f>
        <v>18</v>
      </c>
      <c r="H212" s="120"/>
      <c r="I212" s="165">
        <f t="shared" si="3555"/>
        <v>0</v>
      </c>
      <c r="J212" s="194">
        <f t="shared" ref="J212" si="3575">7-COUNTIF(L211:R211,0)-COUNTIF(L211:R211,"")</f>
        <v>0</v>
      </c>
      <c r="K212" s="22">
        <f t="shared" si="3557"/>
        <v>0</v>
      </c>
      <c r="L212" s="35">
        <f t="shared" ref="L212:R212" si="3576">IF($B205=$B211,L211+L206,L211)</f>
        <v>0</v>
      </c>
      <c r="M212" s="35">
        <f t="shared" si="3576"/>
        <v>0</v>
      </c>
      <c r="N212" s="35">
        <f t="shared" si="3576"/>
        <v>0</v>
      </c>
      <c r="O212" s="35">
        <f t="shared" si="3576"/>
        <v>0</v>
      </c>
      <c r="P212" s="36">
        <f t="shared" si="3576"/>
        <v>0</v>
      </c>
      <c r="Q212" s="37">
        <f t="shared" si="3576"/>
        <v>0</v>
      </c>
      <c r="R212" s="38">
        <f t="shared" si="3576"/>
        <v>0</v>
      </c>
      <c r="S212" s="194">
        <f t="shared" ref="S212" si="3577">7-COUNTIF(U211:AA211,0)-COUNTIF(U211:AA211,"")</f>
        <v>0</v>
      </c>
      <c r="T212" s="22">
        <f t="shared" si="3559"/>
        <v>0</v>
      </c>
      <c r="U212" s="35">
        <f t="shared" ref="U212:AA212" si="3578">IF($B205=$B211,U211+U206,U211)</f>
        <v>0</v>
      </c>
      <c r="V212" s="35">
        <f t="shared" si="3578"/>
        <v>0</v>
      </c>
      <c r="W212" s="35">
        <f t="shared" si="3578"/>
        <v>0</v>
      </c>
      <c r="X212" s="35">
        <f t="shared" si="3578"/>
        <v>0</v>
      </c>
      <c r="Y212" s="36">
        <f t="shared" si="3578"/>
        <v>0</v>
      </c>
      <c r="Z212" s="37">
        <f t="shared" si="3578"/>
        <v>0</v>
      </c>
      <c r="AA212" s="38">
        <f t="shared" si="3578"/>
        <v>0</v>
      </c>
      <c r="AB212" s="194">
        <f t="shared" ref="AB212" si="3579">7-COUNTIF(AD211:AJ211,0)-COUNTIF(AD211:AJ211,"")</f>
        <v>0</v>
      </c>
      <c r="AC212" s="22">
        <f t="shared" si="3561"/>
        <v>0</v>
      </c>
      <c r="AD212" s="35">
        <f t="shared" ref="AD212:AJ212" si="3580">IF($B205=$B211,AD211+AD206,AD211)</f>
        <v>0</v>
      </c>
      <c r="AE212" s="35">
        <f t="shared" si="3580"/>
        <v>0</v>
      </c>
      <c r="AF212" s="35">
        <f t="shared" si="3580"/>
        <v>0</v>
      </c>
      <c r="AG212" s="35">
        <f t="shared" si="3580"/>
        <v>0</v>
      </c>
      <c r="AH212" s="36">
        <f t="shared" si="3580"/>
        <v>0</v>
      </c>
      <c r="AI212" s="37">
        <f t="shared" si="3580"/>
        <v>0</v>
      </c>
      <c r="AJ212" s="38">
        <f t="shared" si="3580"/>
        <v>0</v>
      </c>
      <c r="AK212" s="194">
        <f t="shared" ref="AK212" si="3581">7-COUNTIF(AM211:AS211,0)-COUNTIF(AM211:AS211,"")</f>
        <v>0</v>
      </c>
      <c r="AL212" s="22">
        <f t="shared" si="3563"/>
        <v>0</v>
      </c>
      <c r="AM212" s="35">
        <f t="shared" ref="AM212:AS212" si="3582">IF($B205=$B211,AM211+AM206,AM211)</f>
        <v>0</v>
      </c>
      <c r="AN212" s="35">
        <f t="shared" si="3582"/>
        <v>0</v>
      </c>
      <c r="AO212" s="35">
        <f t="shared" si="3582"/>
        <v>0</v>
      </c>
      <c r="AP212" s="35">
        <f t="shared" si="3582"/>
        <v>0</v>
      </c>
      <c r="AQ212" s="36">
        <f t="shared" si="3582"/>
        <v>0</v>
      </c>
      <c r="AR212" s="37">
        <f t="shared" si="3582"/>
        <v>0</v>
      </c>
      <c r="AS212" s="38">
        <f t="shared" si="3582"/>
        <v>0</v>
      </c>
      <c r="AT212" s="194">
        <f t="shared" ref="AT212" si="3583">7-COUNTIF(AV211:BB211,0)-COUNTIF(AV211:BB211,"")</f>
        <v>0</v>
      </c>
      <c r="AU212" s="22">
        <f t="shared" si="3565"/>
        <v>0</v>
      </c>
      <c r="AV212" s="35">
        <f t="shared" ref="AV212:BB212" si="3584">IF($B205=$B211,AV211+AV206,AV211)</f>
        <v>0</v>
      </c>
      <c r="AW212" s="35">
        <f t="shared" si="3584"/>
        <v>0</v>
      </c>
      <c r="AX212" s="35">
        <f t="shared" si="3584"/>
        <v>0</v>
      </c>
      <c r="AY212" s="35">
        <f t="shared" si="3584"/>
        <v>0</v>
      </c>
      <c r="AZ212" s="36">
        <f t="shared" si="3584"/>
        <v>0</v>
      </c>
      <c r="BA212" s="37">
        <f t="shared" si="3584"/>
        <v>0</v>
      </c>
      <c r="BB212" s="38">
        <f t="shared" si="3584"/>
        <v>0</v>
      </c>
    </row>
    <row r="213" spans="1:54" ht="15" hidden="1" customHeight="1" x14ac:dyDescent="0.2">
      <c r="B213" s="116"/>
      <c r="C213" s="117"/>
      <c r="D213" s="118"/>
      <c r="E213" s="119"/>
      <c r="F213" s="92"/>
      <c r="G213" s="190">
        <f t="shared" ref="G213" si="3585">IF(AND($B205=$B211,$B205&lt;&gt;"",$B205&lt;&gt;0),F211+G207,F211)</f>
        <v>18</v>
      </c>
      <c r="H213" s="121"/>
      <c r="I213" s="165">
        <f t="shared" si="3555"/>
        <v>0</v>
      </c>
      <c r="J213" s="195">
        <f t="shared" ref="J213" si="3586">IF($B211=$B205,COUNTIF(L213:R213,0),COUNTIF(L214:R214,0)+COUNTIF(L214:R214,""))</f>
        <v>7</v>
      </c>
      <c r="K213" s="39">
        <f t="shared" ref="K213:R213" si="3587">IF($B205=$B211,K214+K207,K214)</f>
        <v>0</v>
      </c>
      <c r="L213" s="40">
        <f t="shared" si="3587"/>
        <v>0</v>
      </c>
      <c r="M213" s="40">
        <f t="shared" si="3587"/>
        <v>0</v>
      </c>
      <c r="N213" s="40">
        <f t="shared" si="3587"/>
        <v>0</v>
      </c>
      <c r="O213" s="40">
        <f t="shared" si="3587"/>
        <v>0</v>
      </c>
      <c r="P213" s="41">
        <f t="shared" si="3587"/>
        <v>0</v>
      </c>
      <c r="Q213" s="42">
        <f t="shared" si="3587"/>
        <v>0</v>
      </c>
      <c r="R213" s="43">
        <f t="shared" si="3587"/>
        <v>0</v>
      </c>
      <c r="S213" s="195">
        <f t="shared" ref="S213" si="3588">IF($B211=$B205,COUNTIF(U213:AA213,0),COUNTIF(U214:AA214,0)+COUNTIF(U214:AA214,""))</f>
        <v>7</v>
      </c>
      <c r="T213" s="39">
        <f t="shared" ref="T213:AA213" si="3589">IF($B205=$B211,T214+T207,T214)</f>
        <v>0</v>
      </c>
      <c r="U213" s="40">
        <f t="shared" si="3589"/>
        <v>0</v>
      </c>
      <c r="V213" s="40">
        <f t="shared" si="3589"/>
        <v>0</v>
      </c>
      <c r="W213" s="40">
        <f t="shared" si="3589"/>
        <v>0</v>
      </c>
      <c r="X213" s="40">
        <f t="shared" si="3589"/>
        <v>0</v>
      </c>
      <c r="Y213" s="41">
        <f t="shared" si="3589"/>
        <v>0</v>
      </c>
      <c r="Z213" s="42">
        <f t="shared" si="3589"/>
        <v>0</v>
      </c>
      <c r="AA213" s="43">
        <f t="shared" si="3589"/>
        <v>0</v>
      </c>
      <c r="AB213" s="195">
        <f t="shared" ref="AB213" si="3590">IF($B211=$B205,COUNTIF(AD213:AJ213,0),COUNTIF(AD214:AJ214,0)+COUNTIF(AD214:AJ214,""))</f>
        <v>7</v>
      </c>
      <c r="AC213" s="39">
        <f t="shared" ref="AC213:AJ213" si="3591">IF($B205=$B211,AC214+AC207,AC214)</f>
        <v>0</v>
      </c>
      <c r="AD213" s="40">
        <f t="shared" si="3591"/>
        <v>0</v>
      </c>
      <c r="AE213" s="40">
        <f t="shared" si="3591"/>
        <v>0</v>
      </c>
      <c r="AF213" s="40">
        <f t="shared" si="3591"/>
        <v>0</v>
      </c>
      <c r="AG213" s="40">
        <f t="shared" si="3591"/>
        <v>0</v>
      </c>
      <c r="AH213" s="41">
        <f t="shared" si="3591"/>
        <v>0</v>
      </c>
      <c r="AI213" s="42">
        <f t="shared" si="3591"/>
        <v>0</v>
      </c>
      <c r="AJ213" s="43">
        <f t="shared" si="3591"/>
        <v>0</v>
      </c>
      <c r="AK213" s="195">
        <f t="shared" ref="AK213" si="3592">IF($B211=$B205,COUNTIF(AM213:AS213,0),COUNTIF(AM214:AS214,0)+COUNTIF(AM214:AS214,""))</f>
        <v>7</v>
      </c>
      <c r="AL213" s="39">
        <f t="shared" ref="AL213:AS213" si="3593">IF($B205=$B211,AL214+AL207,AL214)</f>
        <v>0</v>
      </c>
      <c r="AM213" s="40">
        <f t="shared" si="3593"/>
        <v>0</v>
      </c>
      <c r="AN213" s="40">
        <f t="shared" si="3593"/>
        <v>0</v>
      </c>
      <c r="AO213" s="40">
        <f t="shared" si="3593"/>
        <v>0</v>
      </c>
      <c r="AP213" s="40">
        <f t="shared" si="3593"/>
        <v>0</v>
      </c>
      <c r="AQ213" s="41">
        <f t="shared" si="3593"/>
        <v>0</v>
      </c>
      <c r="AR213" s="42">
        <f t="shared" si="3593"/>
        <v>0</v>
      </c>
      <c r="AS213" s="43">
        <f t="shared" si="3593"/>
        <v>0</v>
      </c>
      <c r="AT213" s="195">
        <f t="shared" ref="AT213" si="3594">IF($B211=$B205,COUNTIF(AV213:BB213,0),COUNTIF(AV214:BB214,0)+COUNTIF(AV214:BB214,""))</f>
        <v>7</v>
      </c>
      <c r="AU213" s="39">
        <f t="shared" ref="AU213:BB213" si="3595">IF($B205=$B211,AU214+AU207,AU214)</f>
        <v>0</v>
      </c>
      <c r="AV213" s="40">
        <f t="shared" si="3595"/>
        <v>0</v>
      </c>
      <c r="AW213" s="40">
        <f t="shared" si="3595"/>
        <v>0</v>
      </c>
      <c r="AX213" s="40">
        <f t="shared" si="3595"/>
        <v>0</v>
      </c>
      <c r="AY213" s="40">
        <f t="shared" si="3595"/>
        <v>0</v>
      </c>
      <c r="AZ213" s="41">
        <f t="shared" si="3595"/>
        <v>0</v>
      </c>
      <c r="BA213" s="42">
        <f t="shared" si="3595"/>
        <v>0</v>
      </c>
      <c r="BB213" s="43">
        <f t="shared" si="3595"/>
        <v>0</v>
      </c>
    </row>
    <row r="214" spans="1:54" ht="15.75" customHeight="1" x14ac:dyDescent="0.2">
      <c r="A214" s="1">
        <f t="shared" ref="A214" si="3596">A211</f>
        <v>0</v>
      </c>
      <c r="B214" s="313">
        <f t="shared" ref="B214" si="3597">B208+1</f>
        <v>33</v>
      </c>
      <c r="C214" s="314"/>
      <c r="D214" s="314"/>
      <c r="E214" s="314"/>
      <c r="F214" s="31"/>
      <c r="G214" s="183"/>
      <c r="H214" s="122">
        <f t="shared" ref="H214" si="3598">5-COUNTIF(AU211,0)-COUNTIF(AL211,0)-COUNTIF(AC211,0)-COUNTIF(T211,0)-COUNTIF(K211,0)</f>
        <v>0</v>
      </c>
      <c r="I214" s="165">
        <f t="shared" si="3555"/>
        <v>0</v>
      </c>
      <c r="J214" s="187">
        <f t="shared" ref="J214" si="3599">IF($B211=$B205,J208+IF($F211&lt;&gt;$G211,(K211+$G213-$G212)/$F211,K211/$F211),IF($F211&lt;&gt;G211,(K211+$G213-$G212)/$F211,K211/$F211))</f>
        <v>0</v>
      </c>
      <c r="K214" s="7">
        <f t="shared" ref="K214:K215" si="3600">SUM(L214:R214)</f>
        <v>0</v>
      </c>
      <c r="L214" s="26">
        <f t="shared" ref="L214:R214" si="3601">L211</f>
        <v>0</v>
      </c>
      <c r="M214" s="26">
        <f t="shared" si="3601"/>
        <v>0</v>
      </c>
      <c r="N214" s="26">
        <f t="shared" si="3601"/>
        <v>0</v>
      </c>
      <c r="O214" s="26">
        <f t="shared" si="3601"/>
        <v>0</v>
      </c>
      <c r="P214" s="26">
        <f t="shared" si="3601"/>
        <v>0</v>
      </c>
      <c r="Q214" s="29">
        <f t="shared" si="3601"/>
        <v>0</v>
      </c>
      <c r="R214" s="23">
        <f t="shared" si="3601"/>
        <v>0</v>
      </c>
      <c r="S214" s="187">
        <f t="shared" ref="S214" si="3602">IF($B211=$B205,S208+IF($F211&lt;&gt;$G211,(T211+$G213-$G212)/$F211,T211/$F211),IF($F211&lt;&gt;P211,(T211+$G213-$G212)/$F211,T211/$F211))</f>
        <v>0</v>
      </c>
      <c r="T214" s="7">
        <f t="shared" ref="T214:T215" si="3603">SUM(U214:AA214)</f>
        <v>0</v>
      </c>
      <c r="U214" s="26">
        <f t="shared" ref="U214:AA214" si="3604">U211</f>
        <v>0</v>
      </c>
      <c r="V214" s="26">
        <f t="shared" si="3604"/>
        <v>0</v>
      </c>
      <c r="W214" s="26">
        <f t="shared" si="3604"/>
        <v>0</v>
      </c>
      <c r="X214" s="26">
        <f t="shared" si="3604"/>
        <v>0</v>
      </c>
      <c r="Y214" s="113">
        <f t="shared" si="3604"/>
        <v>0</v>
      </c>
      <c r="Z214" s="29">
        <f t="shared" si="3604"/>
        <v>0</v>
      </c>
      <c r="AA214" s="23">
        <f t="shared" si="3604"/>
        <v>0</v>
      </c>
      <c r="AB214" s="187">
        <f t="shared" ref="AB214" si="3605">IF($B211=$B205,AB208+IF($F211&lt;&gt;$G211,(AC211+$G213-$G212)/$F211,AC211/$F211),IF($F211&lt;&gt;Y211,(AC211+$G213-$G212)/$F211,AC211/$F211))</f>
        <v>0</v>
      </c>
      <c r="AC214" s="7">
        <f t="shared" ref="AC214:AC215" si="3606">SUM(AD214:AJ214)</f>
        <v>0</v>
      </c>
      <c r="AD214" s="26">
        <f t="shared" ref="AD214:AJ214" si="3607">AD211</f>
        <v>0</v>
      </c>
      <c r="AE214" s="26">
        <f t="shared" si="3607"/>
        <v>0</v>
      </c>
      <c r="AF214" s="26">
        <f t="shared" si="3607"/>
        <v>0</v>
      </c>
      <c r="AG214" s="26">
        <f t="shared" si="3607"/>
        <v>0</v>
      </c>
      <c r="AH214" s="113">
        <f t="shared" si="3607"/>
        <v>0</v>
      </c>
      <c r="AI214" s="29">
        <f t="shared" si="3607"/>
        <v>0</v>
      </c>
      <c r="AJ214" s="23">
        <f t="shared" si="3607"/>
        <v>0</v>
      </c>
      <c r="AK214" s="187">
        <f t="shared" ref="AK214" si="3608">IF($B211=$B205,AK208+IF($F211&lt;&gt;$G211,(AL211+$G213-$G212)/$F211,AL211/$F211),IF($F211&lt;&gt;AH211,(AL211+$G213-$G212)/$F211,AL211/$F211))</f>
        <v>0</v>
      </c>
      <c r="AL214" s="7">
        <f t="shared" ref="AL214:AL215" si="3609">SUM(AM214:AS214)</f>
        <v>0</v>
      </c>
      <c r="AM214" s="26">
        <f t="shared" ref="AM214:AS214" si="3610">AM211</f>
        <v>0</v>
      </c>
      <c r="AN214" s="26">
        <f t="shared" si="3610"/>
        <v>0</v>
      </c>
      <c r="AO214" s="26">
        <f t="shared" si="3610"/>
        <v>0</v>
      </c>
      <c r="AP214" s="26">
        <f t="shared" si="3610"/>
        <v>0</v>
      </c>
      <c r="AQ214" s="113">
        <f t="shared" si="3610"/>
        <v>0</v>
      </c>
      <c r="AR214" s="29">
        <f t="shared" si="3610"/>
        <v>0</v>
      </c>
      <c r="AS214" s="23">
        <f t="shared" si="3610"/>
        <v>0</v>
      </c>
      <c r="AT214" s="187">
        <f t="shared" ref="AT214" si="3611">IF($B211=$B205,AT208+IF($F211&lt;&gt;$G211,(AU211+$G213-$G212)/$F211,AU211/$F211),IF($F211&lt;&gt;AQ211,(AU211+$G213-$G212)/$F211,AU211/$F211))</f>
        <v>0</v>
      </c>
      <c r="AU214" s="7">
        <f t="shared" ref="AU214:AU215" si="3612">SUM(AV214:BB214)</f>
        <v>0</v>
      </c>
      <c r="AV214" s="6">
        <f t="shared" ref="AV214" si="3613">IF(SUM($AM$9:$AS$9)=SUM($AV$9:$BB$9),AV211,IF(AND(SUM($AV$9:$BB$9)&gt;42,SUM($AV$9:$BB$9)&lt;49),AV211,0))</f>
        <v>0</v>
      </c>
      <c r="AW214" s="6">
        <f t="shared" ref="AW214:BB214" si="3614">IF(SUM($AM$9:$AS$9)=SUM($AV$9:$BB$9),AW211,IF(AND(SUM($AV$9:$BB$9)&gt;42,SUM($AV$9:$BB$9)&lt;49),AW211,0))</f>
        <v>0</v>
      </c>
      <c r="AX214" s="6">
        <f t="shared" si="3614"/>
        <v>0</v>
      </c>
      <c r="AY214" s="6">
        <f t="shared" si="3614"/>
        <v>0</v>
      </c>
      <c r="AZ214" s="26">
        <f t="shared" si="3614"/>
        <v>0</v>
      </c>
      <c r="BA214" s="29">
        <f t="shared" si="3614"/>
        <v>0</v>
      </c>
      <c r="BB214" s="23">
        <f t="shared" si="3614"/>
        <v>0</v>
      </c>
    </row>
    <row r="215" spans="1:54" ht="15.75" customHeight="1" x14ac:dyDescent="0.2">
      <c r="A215" s="1">
        <f t="shared" ref="A215:A216" si="3615">A214</f>
        <v>0</v>
      </c>
      <c r="B215" s="313"/>
      <c r="C215" s="314"/>
      <c r="D215" s="314"/>
      <c r="E215" s="314"/>
      <c r="F215" s="31"/>
      <c r="G215" s="183"/>
      <c r="H215" s="123">
        <f t="shared" ref="H215" si="3616">IF($B211=$B205,H209+F215,$F215)</f>
        <v>0</v>
      </c>
      <c r="I215" s="165">
        <f t="shared" si="3555"/>
        <v>0</v>
      </c>
      <c r="J215" s="141">
        <f t="shared" ref="J215" si="3617">IF($H214=0,0,IF($B205=$B211,IF($H216&gt;0,$H216+J209,K211+J209),IF($H216&gt;0,$H216,K211)))</f>
        <v>0</v>
      </c>
      <c r="K215" s="7">
        <f t="shared" si="3600"/>
        <v>0</v>
      </c>
      <c r="L215" s="6"/>
      <c r="M215" s="6"/>
      <c r="N215" s="6"/>
      <c r="O215" s="6"/>
      <c r="P215" s="26"/>
      <c r="Q215" s="29"/>
      <c r="R215" s="23"/>
      <c r="S215" s="141">
        <f t="shared" ref="S215" si="3618">IF($H214=0,0,IF($B205=$B211,IF($H216&gt;0,$H216+S209,T211+S209),IF($H216&gt;0,$H216,T211)))</f>
        <v>0</v>
      </c>
      <c r="T215" s="7">
        <f t="shared" si="3603"/>
        <v>0</v>
      </c>
      <c r="U215" s="6"/>
      <c r="V215" s="6"/>
      <c r="W215" s="6"/>
      <c r="X215" s="6"/>
      <c r="Y215" s="26"/>
      <c r="Z215" s="29"/>
      <c r="AA215" s="23"/>
      <c r="AB215" s="141">
        <f t="shared" ref="AB215" si="3619">IF($H214=0,0,IF($B205=$B211,IF($H216&gt;0,$H216+AB209,AC211+AB209),IF($H216&gt;0,$H216,AC211)))</f>
        <v>0</v>
      </c>
      <c r="AC215" s="7">
        <f t="shared" si="3606"/>
        <v>0</v>
      </c>
      <c r="AD215" s="6"/>
      <c r="AE215" s="6"/>
      <c r="AF215" s="6"/>
      <c r="AG215" s="6"/>
      <c r="AH215" s="26"/>
      <c r="AI215" s="29"/>
      <c r="AJ215" s="23"/>
      <c r="AK215" s="141">
        <f t="shared" ref="AK215" si="3620">IF($H214=0,0,IF($B205=$B211,IF($H216&gt;0,$H216+AK209,AL211+AK209),IF($H216&gt;0,$H216,AL211)))</f>
        <v>0</v>
      </c>
      <c r="AL215" s="7">
        <f t="shared" si="3609"/>
        <v>0</v>
      </c>
      <c r="AM215" s="6"/>
      <c r="AN215" s="6"/>
      <c r="AO215" s="6"/>
      <c r="AP215" s="6"/>
      <c r="AQ215" s="26"/>
      <c r="AR215" s="29"/>
      <c r="AS215" s="23"/>
      <c r="AT215" s="141">
        <f t="shared" ref="AT215" si="3621">IF($H214=0,0,IF($B205=$B211,IF($H216&gt;0,$H216+AT209,AU211+AT209),IF($H216&gt;0,$H216,AU211)))</f>
        <v>0</v>
      </c>
      <c r="AU215" s="7">
        <f t="shared" si="3612"/>
        <v>0</v>
      </c>
      <c r="AV215" s="6"/>
      <c r="AW215" s="6"/>
      <c r="AX215" s="6"/>
      <c r="AY215" s="6"/>
      <c r="AZ215" s="26"/>
      <c r="BA215" s="29"/>
      <c r="BB215" s="23"/>
    </row>
    <row r="216" spans="1:54" ht="18.75" customHeight="1" thickBot="1" x14ac:dyDescent="0.25">
      <c r="A216" s="1">
        <f t="shared" si="3615"/>
        <v>0</v>
      </c>
      <c r="B216" s="323" t="str">
        <f>IF(B211="",Wydruk!$AE$6,IF(J212=0,Wydruk!$AE$7,IF(AND(G212&lt;G213,B211&lt;&gt;$B217),Wydruk!$AE$13,IF(AND($B211=$B205,$B211&lt;&gt;$B217),IF(OR(OR(J216&lt;4,J216&gt;5),OR(S216&lt;4,S216&gt;5),OR(AB216&lt;4,AB216&gt;5),OR(AK216&lt;4,AK216&gt;5),OR(AND(AT216&lt;4,AT216&gt;0),AT216&gt;5)),Wydruk!$AE$8,Wydruk!$AE$9),IF($B211=$B217,IF($F215&lt;&gt;0,Wydruk!$AE$12,Wydruk!$AE$10),IF(OR(OR(J212&lt;4,J212&gt;5),OR(S212&lt;4,S212&gt;5),OR(AB212&lt;4,AB212&gt;5),OR(AK212&lt;4,AK212&gt;5),OR(AND(AT212&lt;4,AT212&gt;0),AT212&gt;5)),Wydruk!$AE$8,Wydruk!$AE$11))))))</f>
        <v>Uzupełnij liczby godzin tygodniowego planu</v>
      </c>
      <c r="C216" s="324"/>
      <c r="D216" s="324"/>
      <c r="E216" s="324"/>
      <c r="F216" s="173">
        <f>kwiecień!F216</f>
        <v>0</v>
      </c>
      <c r="G216" s="184">
        <f>kwiecień!G216</f>
        <v>0</v>
      </c>
      <c r="H216" s="191">
        <f t="shared" ref="H216" si="3622">IF(OR($G216=0,$F216=0,$G216="",$F216=""),0,$G216/$F216)</f>
        <v>0</v>
      </c>
      <c r="I216" s="193"/>
      <c r="J216" s="176">
        <f t="shared" ref="J216" si="3623">IF($B205=$B211,IF(L211+L206&gt;0,1,0)+IF(M211+M206&gt;0,1,0)+IF(N211+N206&gt;0,1,0)+IF(O211+O206&gt;0,1,0)+IF(P211+P206&gt;0,1,0)+IF(Q211+Q206&gt;0,1,0)+IF(R211+R206&gt;0,1,0),J212)</f>
        <v>0</v>
      </c>
      <c r="K216" s="133">
        <f t="shared" ref="K216" si="3624">IF(OR($B211=$B217,J216=0,(K212-Q216+O216)&lt;=0),0,(K212-Q216+O216)/J216)</f>
        <v>0</v>
      </c>
      <c r="L216" s="137">
        <f t="shared" ref="L216" si="3625">IF(K216*(7-J213)&lt;=0,0,K216*(7-J213))</f>
        <v>0</v>
      </c>
      <c r="M216" s="311">
        <f t="shared" ref="M216" si="3626">ROUND(IF(OR(K213-K216*(7-J213)+P216&lt;0,$B211=$B217,K216&lt;=0,K213=0),0,IF(K213-K216*(7-J213)+P216&gt;Q216-O216+P216,Q216-O216+P216,K213-K216*(7-J213)+P216)),1)</f>
        <v>0</v>
      </c>
      <c r="N216" s="312"/>
      <c r="O216" s="139">
        <f t="shared" ref="O216" si="3627">IF(OR($B211=$B217,J212=0),0,IF($B211=$B205,J211,$F211))</f>
        <v>0</v>
      </c>
      <c r="P216" s="30">
        <f t="shared" ref="P216" si="3628">IF(OR($B211=$B217,J216=0),0,$G213-$G212)</f>
        <v>0</v>
      </c>
      <c r="Q216" s="134">
        <f t="shared" ref="Q216" si="3629">IF(OR($B211=$B217,J216=0),0,J215)</f>
        <v>0</v>
      </c>
      <c r="R216" s="138">
        <f t="shared" ref="R216" si="3630">IF($B211=$B217,0,K213)</f>
        <v>0</v>
      </c>
      <c r="S216" s="176">
        <f t="shared" ref="S216" si="3631">IF($B205=$B211,IF(U211+U206&gt;0,1,0)+IF(V211+V206&gt;0,1,0)+IF(W211+W206&gt;0,1,0)+IF(X211+X206&gt;0,1,0)+IF(Y211+Y206&gt;0,1,0)+IF(Z211+Z206&gt;0,1,0)+IF(AA211+AA206&gt;0,1,0),S212)</f>
        <v>0</v>
      </c>
      <c r="T216" s="133">
        <f t="shared" ref="T216" si="3632">IF(OR($B211=$B217,S216=0,(T212-Z216+X216)&lt;=0),0,(T212-Z216+X216)/S216)</f>
        <v>0</v>
      </c>
      <c r="U216" s="137">
        <f t="shared" ref="U216" si="3633">IF(T216*(7-S213)&lt;=0,0,T216*(7-S213))</f>
        <v>0</v>
      </c>
      <c r="V216" s="311">
        <f t="shared" ref="V216" si="3634">ROUND(IF(OR(T213-T216*(7-S213)+Y216&lt;0,$B211=$B217,T216&lt;=0,T213=0),0,IF(T213-T216*(7-S213)+Y216&gt;Z216-X216+Y216,Z216-X216+Y216,T213-T216*(7-S213)+Y216)),1)</f>
        <v>0</v>
      </c>
      <c r="W216" s="312"/>
      <c r="X216" s="139">
        <f t="shared" ref="X216" si="3635">IF(OR($B211=$B217,S212=0),0,IF($B211=$B205,S211,$F211))</f>
        <v>0</v>
      </c>
      <c r="Y216" s="30">
        <f t="shared" ref="Y216" si="3636">IF(OR($B211=$B217,S216=0),0,$G213-$G212)</f>
        <v>0</v>
      </c>
      <c r="Z216" s="134">
        <f t="shared" ref="Z216" si="3637">IF(OR($B211=$B217,S216=0),0,S215)</f>
        <v>0</v>
      </c>
      <c r="AA216" s="138">
        <f t="shared" ref="AA216" si="3638">IF($B211=$B217,0,T213)</f>
        <v>0</v>
      </c>
      <c r="AB216" s="176">
        <f t="shared" ref="AB216" si="3639">IF($B205=$B211,IF(AD211+AD206&gt;0,1,0)+IF(AE211+AE206&gt;0,1,0)+IF(AF211+AF206&gt;0,1,0)+IF(AG211+AG206&gt;0,1,0)+IF(AH211+AH206&gt;0,1,0)+IF(AI211+AI206&gt;0,1,0)+IF(AJ211+AJ206&gt;0,1,0),AB212)</f>
        <v>0</v>
      </c>
      <c r="AC216" s="133">
        <f t="shared" ref="AC216" si="3640">IF(OR($B211=$B217,AB216=0,(AC212-AI216+AG216)&lt;=0),0,(AC212-AI216+AG216)/AB216)</f>
        <v>0</v>
      </c>
      <c r="AD216" s="137">
        <f t="shared" ref="AD216" si="3641">IF(AC216*(7-AB213)&lt;=0,0,AC216*(7-AB213))</f>
        <v>0</v>
      </c>
      <c r="AE216" s="311">
        <f t="shared" ref="AE216" si="3642">ROUND(IF(OR(AC213-AC216*(7-AB213)+AH216&lt;0,$B211=$B217,AC216&lt;=0,AC213=0),0,IF(AC213-AC216*(7-AB213)+AH216&gt;AI216-AG216+AH216,AI216-AG216+AH216,AC213-AC216*(7-AB213)+AH216)),1)</f>
        <v>0</v>
      </c>
      <c r="AF216" s="312"/>
      <c r="AG216" s="139">
        <f t="shared" ref="AG216" si="3643">IF(OR($B211=$B217,AB212=0),0,IF($B211=$B205,AB211,$F211))</f>
        <v>0</v>
      </c>
      <c r="AH216" s="30">
        <f t="shared" ref="AH216" si="3644">IF(OR($B211=$B217,AB216=0),0,$G213-$G212)</f>
        <v>0</v>
      </c>
      <c r="AI216" s="134">
        <f t="shared" ref="AI216" si="3645">IF(OR($B211=$B217,AB216=0),0,AB215)</f>
        <v>0</v>
      </c>
      <c r="AJ216" s="138">
        <f t="shared" ref="AJ216" si="3646">IF($B211=$B217,0,AC213)</f>
        <v>0</v>
      </c>
      <c r="AK216" s="176">
        <f t="shared" ref="AK216" si="3647">IF($B205=$B211,IF(AM211+AM206&gt;0,1,0)+IF(AN211+AN206&gt;0,1,0)+IF(AO211+AO206&gt;0,1,0)+IF(AP211+AP206&gt;0,1,0)+IF(AQ211+AQ206&gt;0,1,0)+IF(AR211+AR206&gt;0,1,0)+IF(AS211+AS206&gt;0,1,0),AK212)</f>
        <v>0</v>
      </c>
      <c r="AL216" s="133">
        <f t="shared" ref="AL216" si="3648">IF(OR($B211=$B217,AK216=0,(AL212-AR216+AP216)&lt;=0),0,(AL212-AR216+AP216)/AK216)</f>
        <v>0</v>
      </c>
      <c r="AM216" s="137">
        <f t="shared" ref="AM216" si="3649">IF(AL216*(7-AK213)&lt;=0,0,AL216*(7-AK213))</f>
        <v>0</v>
      </c>
      <c r="AN216" s="311">
        <f t="shared" ref="AN216" si="3650">ROUND(IF(OR(AL213-AL216*(7-AK213)+AQ216&lt;0,$B211=$B217,AL216&lt;=0,AL213=0),0,IF(AL213-AL216*(7-AK213)+AQ216&gt;AR216-AP216+AQ216,AR216-AP216+AQ216,AL213-AL216*(7-AK213)+AQ216)),1)</f>
        <v>0</v>
      </c>
      <c r="AO216" s="312"/>
      <c r="AP216" s="139">
        <f t="shared" ref="AP216" si="3651">IF(OR($B211=$B217,AK212=0),0,IF($B211=$B205,AK211,$F211))</f>
        <v>0</v>
      </c>
      <c r="AQ216" s="30">
        <f t="shared" ref="AQ216" si="3652">IF(OR($B211=$B217,AK216=0),0,$G213-$G212)</f>
        <v>0</v>
      </c>
      <c r="AR216" s="134">
        <f t="shared" ref="AR216" si="3653">IF(OR($B211=$B217,AK216=0),0,AK215)</f>
        <v>0</v>
      </c>
      <c r="AS216" s="138">
        <f t="shared" ref="AS216" si="3654">IF($B211=$B217,0,AL213)</f>
        <v>0</v>
      </c>
      <c r="AT216" s="176">
        <f t="shared" ref="AT216" si="3655">IF($B205=$B211,IF(AV211+AV206&gt;0,1,0)+IF(AW211+AW206&gt;0,1,0)+IF(AX211+AX206&gt;0,1,0)+IF(AY211+AY206&gt;0,1,0)+IF(AZ211+AZ206&gt;0,1,0)+IF(BA211+BA206&gt;0,1,0)+IF(BB211+BB206&gt;0,1,0),AT212)</f>
        <v>0</v>
      </c>
      <c r="AU216" s="133">
        <f t="shared" ref="AU216" si="3656">IF(OR($B211=$B217,AT216=0,(AU212-BA216+AY216)&lt;=0),0,(AU212-BA216+AY216)/AT216)</f>
        <v>0</v>
      </c>
      <c r="AV216" s="137">
        <f t="shared" ref="AV216" si="3657">IF(AU216*(7-AT213)&lt;=0,0,AU216*(7-AT213))</f>
        <v>0</v>
      </c>
      <c r="AW216" s="311">
        <f t="shared" ref="AW216" si="3658">ROUND(IF(OR(AU213-AU216*(7-AT213)+AZ216&lt;0,$B211=$B217,AU216&lt;=0,AU213=0),0,IF(AU213-AU216*(7-AT213)+AZ216&gt;BA216-AY216+AZ216,BA216-AY216+AZ216,AU213-AU216*(7-AT213)+AZ216)),1)</f>
        <v>0</v>
      </c>
      <c r="AX216" s="312"/>
      <c r="AY216" s="139">
        <f t="shared" ref="AY216" si="3659">IF(OR($B211=$B217,AT212=0),0,IF($B211=$B205,AT211,$F211))</f>
        <v>0</v>
      </c>
      <c r="AZ216" s="30">
        <f t="shared" ref="AZ216" si="3660">IF(OR($B211=$B217,AT216=0),0,$G213-$G212)</f>
        <v>0</v>
      </c>
      <c r="BA216" s="134">
        <f t="shared" ref="BA216" si="3661">IF(OR($B211=$B217,AT216=0),0,AT215)</f>
        <v>0</v>
      </c>
      <c r="BB216" s="138">
        <f t="shared" ref="BB216" si="3662">IF($B211=$B217,0,AU213)</f>
        <v>0</v>
      </c>
    </row>
    <row r="217" spans="1:54" ht="15.75" x14ac:dyDescent="0.2">
      <c r="A217" s="1">
        <f t="shared" ref="A217" si="3663">IF(B217="","1. Niewypełnione",B217)</f>
        <v>0</v>
      </c>
      <c r="B217" s="320">
        <f>kwiecień!B217</f>
        <v>0</v>
      </c>
      <c r="C217" s="321">
        <f>kwiecień!C217</f>
        <v>0</v>
      </c>
      <c r="D217" s="321">
        <f>kwiecień!D217</f>
        <v>0</v>
      </c>
      <c r="E217" s="321">
        <f>kwiecień!E217</f>
        <v>0</v>
      </c>
      <c r="F217" s="177">
        <f>kwiecień!F217</f>
        <v>18</v>
      </c>
      <c r="G217" s="185">
        <f>kwiecień!G217</f>
        <v>18</v>
      </c>
      <c r="H217" s="177"/>
      <c r="I217" s="192">
        <f t="shared" ref="I217:I221" si="3664">K217+T217+AC217+AL217+AU217</f>
        <v>0</v>
      </c>
      <c r="J217" s="186">
        <f t="shared" ref="J217" si="3665">IF(OR($B217=$B223,J220=0),0,ROUND((K218+P222)/J220,0))</f>
        <v>0</v>
      </c>
      <c r="K217" s="51">
        <f t="shared" ref="K217:K218" si="3666">SUM(L217:R217)</f>
        <v>0</v>
      </c>
      <c r="L217" s="52">
        <f>kwiecień!L217</f>
        <v>0</v>
      </c>
      <c r="M217" s="52">
        <f>kwiecień!M217</f>
        <v>0</v>
      </c>
      <c r="N217" s="52">
        <f>kwiecień!N217</f>
        <v>0</v>
      </c>
      <c r="O217" s="52">
        <f>kwiecień!O217</f>
        <v>0</v>
      </c>
      <c r="P217" s="53">
        <f>kwiecień!P217</f>
        <v>0</v>
      </c>
      <c r="Q217" s="54">
        <f>kwiecień!Q217</f>
        <v>0</v>
      </c>
      <c r="R217" s="55">
        <f>kwiecień!R217</f>
        <v>0</v>
      </c>
      <c r="S217" s="188">
        <f t="shared" ref="S217" si="3667">IF(OR($B217=$B223,S220=0),0,ROUND((T218+Y222)/S220,0))</f>
        <v>0</v>
      </c>
      <c r="T217" s="51">
        <f t="shared" ref="T217:T218" si="3668">SUM(U217:AA217)</f>
        <v>0</v>
      </c>
      <c r="U217" s="52">
        <f>kwiecień!U217</f>
        <v>0</v>
      </c>
      <c r="V217" s="52">
        <f>kwiecień!V217</f>
        <v>0</v>
      </c>
      <c r="W217" s="52">
        <f>kwiecień!W217</f>
        <v>0</v>
      </c>
      <c r="X217" s="52">
        <f>kwiecień!X217</f>
        <v>0</v>
      </c>
      <c r="Y217" s="53">
        <f>kwiecień!Y217</f>
        <v>0</v>
      </c>
      <c r="Z217" s="54">
        <f>kwiecień!Z217</f>
        <v>0</v>
      </c>
      <c r="AA217" s="55">
        <f>kwiecień!AA217</f>
        <v>0</v>
      </c>
      <c r="AB217" s="188">
        <f t="shared" ref="AB217" si="3669">IF(OR($B217=$B223,AB220=0),0,ROUND((AC218+AH222)/AB220,0))</f>
        <v>0</v>
      </c>
      <c r="AC217" s="51">
        <f t="shared" ref="AC217:AC218" si="3670">SUM(AD217:AJ217)</f>
        <v>0</v>
      </c>
      <c r="AD217" s="52">
        <f>kwiecień!AD217</f>
        <v>0</v>
      </c>
      <c r="AE217" s="52">
        <f>kwiecień!AE217</f>
        <v>0</v>
      </c>
      <c r="AF217" s="52">
        <f>kwiecień!AF217</f>
        <v>0</v>
      </c>
      <c r="AG217" s="52">
        <f>kwiecień!AG217</f>
        <v>0</v>
      </c>
      <c r="AH217" s="53">
        <f>kwiecień!AH217</f>
        <v>0</v>
      </c>
      <c r="AI217" s="54">
        <f>kwiecień!AI217</f>
        <v>0</v>
      </c>
      <c r="AJ217" s="55">
        <f>kwiecień!AJ217</f>
        <v>0</v>
      </c>
      <c r="AK217" s="188">
        <f t="shared" ref="AK217" si="3671">IF(OR($B217=$B223,AK220=0),0,ROUND((AL218+AQ222)/AK220,0))</f>
        <v>0</v>
      </c>
      <c r="AL217" s="51">
        <f t="shared" ref="AL217:AL218" si="3672">SUM(AM217:AS217)</f>
        <v>0</v>
      </c>
      <c r="AM217" s="52">
        <f>kwiecień!AM217</f>
        <v>0</v>
      </c>
      <c r="AN217" s="52">
        <f>kwiecień!AN217</f>
        <v>0</v>
      </c>
      <c r="AO217" s="52">
        <f>kwiecień!AO217</f>
        <v>0</v>
      </c>
      <c r="AP217" s="52">
        <f>kwiecień!AP217</f>
        <v>0</v>
      </c>
      <c r="AQ217" s="53">
        <f>kwiecień!AQ217</f>
        <v>0</v>
      </c>
      <c r="AR217" s="54">
        <f>kwiecień!AR217</f>
        <v>0</v>
      </c>
      <c r="AS217" s="55">
        <f>kwiecień!AS217</f>
        <v>0</v>
      </c>
      <c r="AT217" s="188">
        <f t="shared" ref="AT217" si="3673">IF(OR($B217=$B223,AT220=0),0,ROUND((AU218+AZ222)/AT220,0))</f>
        <v>0</v>
      </c>
      <c r="AU217" s="51">
        <f t="shared" ref="AU217:AU218" si="3674">SUM(AV217:BB217)</f>
        <v>0</v>
      </c>
      <c r="AV217" s="52">
        <f t="shared" ref="AV217" si="3675">IF(SUM($AM$9:$AS$9)=SUM($AV$9:$BB$9),AM217,IF(AND(SUM($AV$9:$BB$9)&gt;42,SUM($AV$9:$BB$9)&lt;49),AM217,0))</f>
        <v>0</v>
      </c>
      <c r="AW217" s="52">
        <f t="shared" ref="AW217" si="3676">IF(SUM($AM$9:$AS$9)=SUM($AV$9:$BB$9),AN217,IF(AND(SUM($AV$9:$BB$9)&gt;42,SUM($AV$9:$BB$9)&lt;49),AN217,0))</f>
        <v>0</v>
      </c>
      <c r="AX217" s="52">
        <f t="shared" ref="AX217" si="3677">IF(SUM($AM$9:$AS$9)=SUM($AV$9:$BB$9),AO217,IF(AND(SUM($AV$9:$BB$9)&gt;42,SUM($AV$9:$BB$9)&lt;49),AO217,0))</f>
        <v>0</v>
      </c>
      <c r="AY217" s="52">
        <f t="shared" ref="AY217" si="3678">IF(SUM($AM$9:$AS$9)=SUM($AV$9:$BB$9),AP217,IF(AND(SUM($AV$9:$BB$9)&gt;42,SUM($AV$9:$BB$9)&lt;49),AP217,0))</f>
        <v>0</v>
      </c>
      <c r="AZ217" s="53">
        <f t="shared" ref="AZ217" si="3679">IF(SUM($AM$9:$AS$9)=SUM($AV$9:$BB$9),AQ217,IF(AND(SUM($AV$9:$BB$9)&gt;42,SUM($AV$9:$BB$9)&lt;49),AQ217,0))</f>
        <v>0</v>
      </c>
      <c r="BA217" s="54">
        <f t="shared" ref="BA217" si="3680">IF(SUM($AM$9:$AS$9)=SUM($AV$9:$BB$9),AR217,IF(AND(SUM($AV$9:$BB$9)&gt;42,SUM($AV$9:$BB$9)&lt;49),AR217,0))</f>
        <v>0</v>
      </c>
      <c r="BB217" s="55">
        <f t="shared" ref="BB217" si="3681">IF(SUM($AM$9:$AS$9)=SUM($AV$9:$BB$9),AS217,IF(AND(SUM($AV$9:$BB$9)&gt;42,SUM($AV$9:$BB$9)&lt;49),AS217,0))</f>
        <v>0</v>
      </c>
    </row>
    <row r="218" spans="1:54" ht="12.75" hidden="1" customHeight="1" x14ac:dyDescent="0.2">
      <c r="B218" s="93"/>
      <c r="C218" s="94"/>
      <c r="D218" s="95"/>
      <c r="E218" s="115"/>
      <c r="F218" s="140" t="b">
        <f t="shared" ref="F218" si="3682">IF($B211=$B217,OR(F212,G217&lt;F217),G217&lt;F217)</f>
        <v>0</v>
      </c>
      <c r="G218" s="189">
        <f t="shared" ref="G218" si="3683">IF(AND($B211=$B217,$B211&lt;&gt;"",$B211&lt;&gt;0),G217+G212,G217)</f>
        <v>18</v>
      </c>
      <c r="H218" s="120"/>
      <c r="I218" s="165">
        <f t="shared" si="3664"/>
        <v>0</v>
      </c>
      <c r="J218" s="194">
        <f t="shared" ref="J218" si="3684">7-COUNTIF(L217:R217,0)-COUNTIF(L217:R217,"")</f>
        <v>0</v>
      </c>
      <c r="K218" s="22">
        <f t="shared" si="3666"/>
        <v>0</v>
      </c>
      <c r="L218" s="35">
        <f t="shared" ref="L218:R218" si="3685">IF($B211=$B217,L217+L212,L217)</f>
        <v>0</v>
      </c>
      <c r="M218" s="35">
        <f t="shared" si="3685"/>
        <v>0</v>
      </c>
      <c r="N218" s="35">
        <f t="shared" si="3685"/>
        <v>0</v>
      </c>
      <c r="O218" s="35">
        <f t="shared" si="3685"/>
        <v>0</v>
      </c>
      <c r="P218" s="36">
        <f t="shared" si="3685"/>
        <v>0</v>
      </c>
      <c r="Q218" s="37">
        <f t="shared" si="3685"/>
        <v>0</v>
      </c>
      <c r="R218" s="38">
        <f t="shared" si="3685"/>
        <v>0</v>
      </c>
      <c r="S218" s="194">
        <f t="shared" ref="S218" si="3686">7-COUNTIF(U217:AA217,0)-COUNTIF(U217:AA217,"")</f>
        <v>0</v>
      </c>
      <c r="T218" s="22">
        <f t="shared" si="3668"/>
        <v>0</v>
      </c>
      <c r="U218" s="35">
        <f t="shared" ref="U218:AA218" si="3687">IF($B211=$B217,U217+U212,U217)</f>
        <v>0</v>
      </c>
      <c r="V218" s="35">
        <f t="shared" si="3687"/>
        <v>0</v>
      </c>
      <c r="W218" s="35">
        <f t="shared" si="3687"/>
        <v>0</v>
      </c>
      <c r="X218" s="35">
        <f t="shared" si="3687"/>
        <v>0</v>
      </c>
      <c r="Y218" s="36">
        <f t="shared" si="3687"/>
        <v>0</v>
      </c>
      <c r="Z218" s="37">
        <f t="shared" si="3687"/>
        <v>0</v>
      </c>
      <c r="AA218" s="38">
        <f t="shared" si="3687"/>
        <v>0</v>
      </c>
      <c r="AB218" s="194">
        <f t="shared" ref="AB218" si="3688">7-COUNTIF(AD217:AJ217,0)-COUNTIF(AD217:AJ217,"")</f>
        <v>0</v>
      </c>
      <c r="AC218" s="22">
        <f t="shared" si="3670"/>
        <v>0</v>
      </c>
      <c r="AD218" s="35">
        <f t="shared" ref="AD218:AJ218" si="3689">IF($B211=$B217,AD217+AD212,AD217)</f>
        <v>0</v>
      </c>
      <c r="AE218" s="35">
        <f t="shared" si="3689"/>
        <v>0</v>
      </c>
      <c r="AF218" s="35">
        <f t="shared" si="3689"/>
        <v>0</v>
      </c>
      <c r="AG218" s="35">
        <f t="shared" si="3689"/>
        <v>0</v>
      </c>
      <c r="AH218" s="36">
        <f t="shared" si="3689"/>
        <v>0</v>
      </c>
      <c r="AI218" s="37">
        <f t="shared" si="3689"/>
        <v>0</v>
      </c>
      <c r="AJ218" s="38">
        <f t="shared" si="3689"/>
        <v>0</v>
      </c>
      <c r="AK218" s="194">
        <f t="shared" ref="AK218" si="3690">7-COUNTIF(AM217:AS217,0)-COUNTIF(AM217:AS217,"")</f>
        <v>0</v>
      </c>
      <c r="AL218" s="22">
        <f t="shared" si="3672"/>
        <v>0</v>
      </c>
      <c r="AM218" s="35">
        <f t="shared" ref="AM218:AS218" si="3691">IF($B211=$B217,AM217+AM212,AM217)</f>
        <v>0</v>
      </c>
      <c r="AN218" s="35">
        <f t="shared" si="3691"/>
        <v>0</v>
      </c>
      <c r="AO218" s="35">
        <f t="shared" si="3691"/>
        <v>0</v>
      </c>
      <c r="AP218" s="35">
        <f t="shared" si="3691"/>
        <v>0</v>
      </c>
      <c r="AQ218" s="36">
        <f t="shared" si="3691"/>
        <v>0</v>
      </c>
      <c r="AR218" s="37">
        <f t="shared" si="3691"/>
        <v>0</v>
      </c>
      <c r="AS218" s="38">
        <f t="shared" si="3691"/>
        <v>0</v>
      </c>
      <c r="AT218" s="194">
        <f t="shared" ref="AT218" si="3692">7-COUNTIF(AV217:BB217,0)-COUNTIF(AV217:BB217,"")</f>
        <v>0</v>
      </c>
      <c r="AU218" s="22">
        <f t="shared" si="3674"/>
        <v>0</v>
      </c>
      <c r="AV218" s="35">
        <f t="shared" ref="AV218:BB218" si="3693">IF($B211=$B217,AV217+AV212,AV217)</f>
        <v>0</v>
      </c>
      <c r="AW218" s="35">
        <f t="shared" si="3693"/>
        <v>0</v>
      </c>
      <c r="AX218" s="35">
        <f t="shared" si="3693"/>
        <v>0</v>
      </c>
      <c r="AY218" s="35">
        <f t="shared" si="3693"/>
        <v>0</v>
      </c>
      <c r="AZ218" s="36">
        <f t="shared" si="3693"/>
        <v>0</v>
      </c>
      <c r="BA218" s="37">
        <f t="shared" si="3693"/>
        <v>0</v>
      </c>
      <c r="BB218" s="38">
        <f t="shared" si="3693"/>
        <v>0</v>
      </c>
    </row>
    <row r="219" spans="1:54" ht="15" hidden="1" customHeight="1" x14ac:dyDescent="0.2">
      <c r="B219" s="116"/>
      <c r="C219" s="117"/>
      <c r="D219" s="118"/>
      <c r="E219" s="119"/>
      <c r="F219" s="92"/>
      <c r="G219" s="190">
        <f t="shared" ref="G219" si="3694">IF(AND($B211=$B217,$B211&lt;&gt;"",$B211&lt;&gt;0),F217+G213,F217)</f>
        <v>18</v>
      </c>
      <c r="H219" s="121"/>
      <c r="I219" s="165">
        <f t="shared" si="3664"/>
        <v>0</v>
      </c>
      <c r="J219" s="195">
        <f t="shared" ref="J219" si="3695">IF($B217=$B211,COUNTIF(L219:R219,0),COUNTIF(L220:R220,0)+COUNTIF(L220:R220,""))</f>
        <v>7</v>
      </c>
      <c r="K219" s="39">
        <f t="shared" ref="K219:R219" si="3696">IF($B211=$B217,K220+K213,K220)</f>
        <v>0</v>
      </c>
      <c r="L219" s="40">
        <f t="shared" si="3696"/>
        <v>0</v>
      </c>
      <c r="M219" s="40">
        <f t="shared" si="3696"/>
        <v>0</v>
      </c>
      <c r="N219" s="40">
        <f t="shared" si="3696"/>
        <v>0</v>
      </c>
      <c r="O219" s="40">
        <f t="shared" si="3696"/>
        <v>0</v>
      </c>
      <c r="P219" s="41">
        <f t="shared" si="3696"/>
        <v>0</v>
      </c>
      <c r="Q219" s="42">
        <f t="shared" si="3696"/>
        <v>0</v>
      </c>
      <c r="R219" s="43">
        <f t="shared" si="3696"/>
        <v>0</v>
      </c>
      <c r="S219" s="195">
        <f t="shared" ref="S219" si="3697">IF($B217=$B211,COUNTIF(U219:AA219,0),COUNTIF(U220:AA220,0)+COUNTIF(U220:AA220,""))</f>
        <v>7</v>
      </c>
      <c r="T219" s="39">
        <f t="shared" ref="T219:AA219" si="3698">IF($B211=$B217,T220+T213,T220)</f>
        <v>0</v>
      </c>
      <c r="U219" s="40">
        <f t="shared" si="3698"/>
        <v>0</v>
      </c>
      <c r="V219" s="40">
        <f t="shared" si="3698"/>
        <v>0</v>
      </c>
      <c r="W219" s="40">
        <f t="shared" si="3698"/>
        <v>0</v>
      </c>
      <c r="X219" s="40">
        <f t="shared" si="3698"/>
        <v>0</v>
      </c>
      <c r="Y219" s="41">
        <f t="shared" si="3698"/>
        <v>0</v>
      </c>
      <c r="Z219" s="42">
        <f t="shared" si="3698"/>
        <v>0</v>
      </c>
      <c r="AA219" s="43">
        <f t="shared" si="3698"/>
        <v>0</v>
      </c>
      <c r="AB219" s="195">
        <f t="shared" ref="AB219" si="3699">IF($B217=$B211,COUNTIF(AD219:AJ219,0),COUNTIF(AD220:AJ220,0)+COUNTIF(AD220:AJ220,""))</f>
        <v>7</v>
      </c>
      <c r="AC219" s="39">
        <f t="shared" ref="AC219:AJ219" si="3700">IF($B211=$B217,AC220+AC213,AC220)</f>
        <v>0</v>
      </c>
      <c r="AD219" s="40">
        <f t="shared" si="3700"/>
        <v>0</v>
      </c>
      <c r="AE219" s="40">
        <f t="shared" si="3700"/>
        <v>0</v>
      </c>
      <c r="AF219" s="40">
        <f t="shared" si="3700"/>
        <v>0</v>
      </c>
      <c r="AG219" s="40">
        <f t="shared" si="3700"/>
        <v>0</v>
      </c>
      <c r="AH219" s="41">
        <f t="shared" si="3700"/>
        <v>0</v>
      </c>
      <c r="AI219" s="42">
        <f t="shared" si="3700"/>
        <v>0</v>
      </c>
      <c r="AJ219" s="43">
        <f t="shared" si="3700"/>
        <v>0</v>
      </c>
      <c r="AK219" s="195">
        <f t="shared" ref="AK219" si="3701">IF($B217=$B211,COUNTIF(AM219:AS219,0),COUNTIF(AM220:AS220,0)+COUNTIF(AM220:AS220,""))</f>
        <v>7</v>
      </c>
      <c r="AL219" s="39">
        <f t="shared" ref="AL219:AS219" si="3702">IF($B211=$B217,AL220+AL213,AL220)</f>
        <v>0</v>
      </c>
      <c r="AM219" s="40">
        <f t="shared" si="3702"/>
        <v>0</v>
      </c>
      <c r="AN219" s="40">
        <f t="shared" si="3702"/>
        <v>0</v>
      </c>
      <c r="AO219" s="40">
        <f t="shared" si="3702"/>
        <v>0</v>
      </c>
      <c r="AP219" s="40">
        <f t="shared" si="3702"/>
        <v>0</v>
      </c>
      <c r="AQ219" s="41">
        <f t="shared" si="3702"/>
        <v>0</v>
      </c>
      <c r="AR219" s="42">
        <f t="shared" si="3702"/>
        <v>0</v>
      </c>
      <c r="AS219" s="43">
        <f t="shared" si="3702"/>
        <v>0</v>
      </c>
      <c r="AT219" s="195">
        <f t="shared" ref="AT219" si="3703">IF($B217=$B211,COUNTIF(AV219:BB219,0),COUNTIF(AV220:BB220,0)+COUNTIF(AV220:BB220,""))</f>
        <v>7</v>
      </c>
      <c r="AU219" s="39">
        <f t="shared" ref="AU219:BB219" si="3704">IF($B211=$B217,AU220+AU213,AU220)</f>
        <v>0</v>
      </c>
      <c r="AV219" s="40">
        <f t="shared" si="3704"/>
        <v>0</v>
      </c>
      <c r="AW219" s="40">
        <f t="shared" si="3704"/>
        <v>0</v>
      </c>
      <c r="AX219" s="40">
        <f t="shared" si="3704"/>
        <v>0</v>
      </c>
      <c r="AY219" s="40">
        <f t="shared" si="3704"/>
        <v>0</v>
      </c>
      <c r="AZ219" s="41">
        <f t="shared" si="3704"/>
        <v>0</v>
      </c>
      <c r="BA219" s="42">
        <f t="shared" si="3704"/>
        <v>0</v>
      </c>
      <c r="BB219" s="43">
        <f t="shared" si="3704"/>
        <v>0</v>
      </c>
    </row>
    <row r="220" spans="1:54" ht="15.75" customHeight="1" x14ac:dyDescent="0.2">
      <c r="A220" s="1">
        <f t="shared" ref="A220" si="3705">A217</f>
        <v>0</v>
      </c>
      <c r="B220" s="313">
        <f t="shared" ref="B220" si="3706">B214+1</f>
        <v>34</v>
      </c>
      <c r="C220" s="314"/>
      <c r="D220" s="314"/>
      <c r="E220" s="314"/>
      <c r="F220" s="31"/>
      <c r="G220" s="183"/>
      <c r="H220" s="122">
        <f t="shared" ref="H220" si="3707">5-COUNTIF(AU217,0)-COUNTIF(AL217,0)-COUNTIF(AC217,0)-COUNTIF(T217,0)-COUNTIF(K217,0)</f>
        <v>0</v>
      </c>
      <c r="I220" s="165">
        <f t="shared" si="3664"/>
        <v>0</v>
      </c>
      <c r="J220" s="187">
        <f t="shared" ref="J220" si="3708">IF($B217=$B211,J214+IF($F217&lt;&gt;$G217,(K217+$G219-$G218)/$F217,K217/$F217),IF($F217&lt;&gt;G217,(K217+$G219-$G218)/$F217,K217/$F217))</f>
        <v>0</v>
      </c>
      <c r="K220" s="7">
        <f t="shared" ref="K220:K221" si="3709">SUM(L220:R220)</f>
        <v>0</v>
      </c>
      <c r="L220" s="26">
        <f t="shared" ref="L220:R220" si="3710">L217</f>
        <v>0</v>
      </c>
      <c r="M220" s="26">
        <f t="shared" si="3710"/>
        <v>0</v>
      </c>
      <c r="N220" s="26">
        <f t="shared" si="3710"/>
        <v>0</v>
      </c>
      <c r="O220" s="26">
        <f t="shared" si="3710"/>
        <v>0</v>
      </c>
      <c r="P220" s="26">
        <f t="shared" si="3710"/>
        <v>0</v>
      </c>
      <c r="Q220" s="29">
        <f t="shared" si="3710"/>
        <v>0</v>
      </c>
      <c r="R220" s="23">
        <f t="shared" si="3710"/>
        <v>0</v>
      </c>
      <c r="S220" s="187">
        <f t="shared" ref="S220" si="3711">IF($B217=$B211,S214+IF($F217&lt;&gt;$G217,(T217+$G219-$G218)/$F217,T217/$F217),IF($F217&lt;&gt;P217,(T217+$G219-$G218)/$F217,T217/$F217))</f>
        <v>0</v>
      </c>
      <c r="T220" s="7">
        <f t="shared" ref="T220:T221" si="3712">SUM(U220:AA220)</f>
        <v>0</v>
      </c>
      <c r="U220" s="26">
        <f t="shared" ref="U220:AA220" si="3713">U217</f>
        <v>0</v>
      </c>
      <c r="V220" s="26">
        <f t="shared" si="3713"/>
        <v>0</v>
      </c>
      <c r="W220" s="26">
        <f t="shared" si="3713"/>
        <v>0</v>
      </c>
      <c r="X220" s="26">
        <f t="shared" si="3713"/>
        <v>0</v>
      </c>
      <c r="Y220" s="113">
        <f t="shared" si="3713"/>
        <v>0</v>
      </c>
      <c r="Z220" s="29">
        <f t="shared" si="3713"/>
        <v>0</v>
      </c>
      <c r="AA220" s="23">
        <f t="shared" si="3713"/>
        <v>0</v>
      </c>
      <c r="AB220" s="187">
        <f t="shared" ref="AB220" si="3714">IF($B217=$B211,AB214+IF($F217&lt;&gt;$G217,(AC217+$G219-$G218)/$F217,AC217/$F217),IF($F217&lt;&gt;Y217,(AC217+$G219-$G218)/$F217,AC217/$F217))</f>
        <v>0</v>
      </c>
      <c r="AC220" s="7">
        <f t="shared" ref="AC220:AC221" si="3715">SUM(AD220:AJ220)</f>
        <v>0</v>
      </c>
      <c r="AD220" s="26">
        <f t="shared" ref="AD220:AJ220" si="3716">AD217</f>
        <v>0</v>
      </c>
      <c r="AE220" s="26">
        <f t="shared" si="3716"/>
        <v>0</v>
      </c>
      <c r="AF220" s="26">
        <f t="shared" si="3716"/>
        <v>0</v>
      </c>
      <c r="AG220" s="26">
        <f t="shared" si="3716"/>
        <v>0</v>
      </c>
      <c r="AH220" s="113">
        <f t="shared" si="3716"/>
        <v>0</v>
      </c>
      <c r="AI220" s="29">
        <f t="shared" si="3716"/>
        <v>0</v>
      </c>
      <c r="AJ220" s="23">
        <f t="shared" si="3716"/>
        <v>0</v>
      </c>
      <c r="AK220" s="187">
        <f t="shared" ref="AK220" si="3717">IF($B217=$B211,AK214+IF($F217&lt;&gt;$G217,(AL217+$G219-$G218)/$F217,AL217/$F217),IF($F217&lt;&gt;AH217,(AL217+$G219-$G218)/$F217,AL217/$F217))</f>
        <v>0</v>
      </c>
      <c r="AL220" s="7">
        <f t="shared" ref="AL220:AL221" si="3718">SUM(AM220:AS220)</f>
        <v>0</v>
      </c>
      <c r="AM220" s="26">
        <f t="shared" ref="AM220:AS220" si="3719">AM217</f>
        <v>0</v>
      </c>
      <c r="AN220" s="26">
        <f t="shared" si="3719"/>
        <v>0</v>
      </c>
      <c r="AO220" s="26">
        <f t="shared" si="3719"/>
        <v>0</v>
      </c>
      <c r="AP220" s="26">
        <f t="shared" si="3719"/>
        <v>0</v>
      </c>
      <c r="AQ220" s="113">
        <f t="shared" si="3719"/>
        <v>0</v>
      </c>
      <c r="AR220" s="29">
        <f t="shared" si="3719"/>
        <v>0</v>
      </c>
      <c r="AS220" s="23">
        <f t="shared" si="3719"/>
        <v>0</v>
      </c>
      <c r="AT220" s="187">
        <f t="shared" ref="AT220" si="3720">IF($B217=$B211,AT214+IF($F217&lt;&gt;$G217,(AU217+$G219-$G218)/$F217,AU217/$F217),IF($F217&lt;&gt;AQ217,(AU217+$G219-$G218)/$F217,AU217/$F217))</f>
        <v>0</v>
      </c>
      <c r="AU220" s="7">
        <f t="shared" ref="AU220:AU221" si="3721">SUM(AV220:BB220)</f>
        <v>0</v>
      </c>
      <c r="AV220" s="6">
        <f t="shared" ref="AV220" si="3722">IF(SUM($AM$9:$AS$9)=SUM($AV$9:$BB$9),AV217,IF(AND(SUM($AV$9:$BB$9)&gt;42,SUM($AV$9:$BB$9)&lt;49),AV217,0))</f>
        <v>0</v>
      </c>
      <c r="AW220" s="6">
        <f t="shared" ref="AW220:BB220" si="3723">IF(SUM($AM$9:$AS$9)=SUM($AV$9:$BB$9),AW217,IF(AND(SUM($AV$9:$BB$9)&gt;42,SUM($AV$9:$BB$9)&lt;49),AW217,0))</f>
        <v>0</v>
      </c>
      <c r="AX220" s="6">
        <f t="shared" si="3723"/>
        <v>0</v>
      </c>
      <c r="AY220" s="6">
        <f t="shared" si="3723"/>
        <v>0</v>
      </c>
      <c r="AZ220" s="26">
        <f t="shared" si="3723"/>
        <v>0</v>
      </c>
      <c r="BA220" s="29">
        <f t="shared" si="3723"/>
        <v>0</v>
      </c>
      <c r="BB220" s="23">
        <f t="shared" si="3723"/>
        <v>0</v>
      </c>
    </row>
    <row r="221" spans="1:54" ht="15.75" customHeight="1" x14ac:dyDescent="0.2">
      <c r="A221" s="1">
        <f t="shared" ref="A221:A222" si="3724">A220</f>
        <v>0</v>
      </c>
      <c r="B221" s="313"/>
      <c r="C221" s="314"/>
      <c r="D221" s="314"/>
      <c r="E221" s="314"/>
      <c r="F221" s="31"/>
      <c r="G221" s="183"/>
      <c r="H221" s="123">
        <f t="shared" ref="H221" si="3725">IF($B217=$B211,H215+F221,$F221)</f>
        <v>0</v>
      </c>
      <c r="I221" s="165">
        <f t="shared" si="3664"/>
        <v>0</v>
      </c>
      <c r="J221" s="141">
        <f t="shared" ref="J221" si="3726">IF($H220=0,0,IF($B211=$B217,IF($H222&gt;0,$H222+J215,K217+J215),IF($H222&gt;0,$H222,K217)))</f>
        <v>0</v>
      </c>
      <c r="K221" s="7">
        <f t="shared" si="3709"/>
        <v>0</v>
      </c>
      <c r="L221" s="6"/>
      <c r="M221" s="6"/>
      <c r="N221" s="6"/>
      <c r="O221" s="6"/>
      <c r="P221" s="26"/>
      <c r="Q221" s="29"/>
      <c r="R221" s="23"/>
      <c r="S221" s="141">
        <f t="shared" ref="S221" si="3727">IF($H220=0,0,IF($B211=$B217,IF($H222&gt;0,$H222+S215,T217+S215),IF($H222&gt;0,$H222,T217)))</f>
        <v>0</v>
      </c>
      <c r="T221" s="7">
        <f t="shared" si="3712"/>
        <v>0</v>
      </c>
      <c r="U221" s="6"/>
      <c r="V221" s="6"/>
      <c r="W221" s="6"/>
      <c r="X221" s="6"/>
      <c r="Y221" s="26"/>
      <c r="Z221" s="29"/>
      <c r="AA221" s="23"/>
      <c r="AB221" s="141">
        <f t="shared" ref="AB221" si="3728">IF($H220=0,0,IF($B211=$B217,IF($H222&gt;0,$H222+AB215,AC217+AB215),IF($H222&gt;0,$H222,AC217)))</f>
        <v>0</v>
      </c>
      <c r="AC221" s="7">
        <f t="shared" si="3715"/>
        <v>0</v>
      </c>
      <c r="AD221" s="6"/>
      <c r="AE221" s="6"/>
      <c r="AF221" s="6"/>
      <c r="AG221" s="6"/>
      <c r="AH221" s="26"/>
      <c r="AI221" s="29"/>
      <c r="AJ221" s="23"/>
      <c r="AK221" s="141">
        <f t="shared" ref="AK221" si="3729">IF($H220=0,0,IF($B211=$B217,IF($H222&gt;0,$H222+AK215,AL217+AK215),IF($H222&gt;0,$H222,AL217)))</f>
        <v>0</v>
      </c>
      <c r="AL221" s="7">
        <f t="shared" si="3718"/>
        <v>0</v>
      </c>
      <c r="AM221" s="6"/>
      <c r="AN221" s="6"/>
      <c r="AO221" s="6"/>
      <c r="AP221" s="6"/>
      <c r="AQ221" s="26"/>
      <c r="AR221" s="29"/>
      <c r="AS221" s="23"/>
      <c r="AT221" s="141">
        <f t="shared" ref="AT221" si="3730">IF($H220=0,0,IF($B211=$B217,IF($H222&gt;0,$H222+AT215,AU217+AT215),IF($H222&gt;0,$H222,AU217)))</f>
        <v>0</v>
      </c>
      <c r="AU221" s="7">
        <f t="shared" si="3721"/>
        <v>0</v>
      </c>
      <c r="AV221" s="6"/>
      <c r="AW221" s="6"/>
      <c r="AX221" s="6"/>
      <c r="AY221" s="6"/>
      <c r="AZ221" s="26"/>
      <c r="BA221" s="29"/>
      <c r="BB221" s="23"/>
    </row>
    <row r="222" spans="1:54" ht="18.75" customHeight="1" thickBot="1" x14ac:dyDescent="0.25">
      <c r="A222" s="1">
        <f t="shared" si="3724"/>
        <v>0</v>
      </c>
      <c r="B222" s="323" t="str">
        <f>IF(B217="",Wydruk!$AE$6,IF(J218=0,Wydruk!$AE$7,IF(AND(G218&lt;G219,B217&lt;&gt;$B223),Wydruk!$AE$13,IF(AND($B217=$B211,$B217&lt;&gt;$B223),IF(OR(OR(J222&lt;4,J222&gt;5),OR(S222&lt;4,S222&gt;5),OR(AB222&lt;4,AB222&gt;5),OR(AK222&lt;4,AK222&gt;5),OR(AND(AT222&lt;4,AT222&gt;0),AT222&gt;5)),Wydruk!$AE$8,Wydruk!$AE$9),IF($B217=$B223,IF($F221&lt;&gt;0,Wydruk!$AE$12,Wydruk!$AE$10),IF(OR(OR(J218&lt;4,J218&gt;5),OR(S218&lt;4,S218&gt;5),OR(AB218&lt;4,AB218&gt;5),OR(AK218&lt;4,AK218&gt;5),OR(AND(AT218&lt;4,AT218&gt;0),AT218&gt;5)),Wydruk!$AE$8,Wydruk!$AE$11))))))</f>
        <v>Uzupełnij liczby godzin tygodniowego planu</v>
      </c>
      <c r="C222" s="324"/>
      <c r="D222" s="324"/>
      <c r="E222" s="324"/>
      <c r="F222" s="173">
        <f>kwiecień!F222</f>
        <v>0</v>
      </c>
      <c r="G222" s="184">
        <f>kwiecień!G222</f>
        <v>0</v>
      </c>
      <c r="H222" s="191">
        <f t="shared" ref="H222" si="3731">IF(OR($G222=0,$F222=0,$G222="",$F222=""),0,$G222/$F222)</f>
        <v>0</v>
      </c>
      <c r="I222" s="193"/>
      <c r="J222" s="176">
        <f t="shared" ref="J222" si="3732">IF($B211=$B217,IF(L217+L212&gt;0,1,0)+IF(M217+M212&gt;0,1,0)+IF(N217+N212&gt;0,1,0)+IF(O217+O212&gt;0,1,0)+IF(P217+P212&gt;0,1,0)+IF(Q217+Q212&gt;0,1,0)+IF(R217+R212&gt;0,1,0),J218)</f>
        <v>0</v>
      </c>
      <c r="K222" s="133">
        <f t="shared" ref="K222" si="3733">IF(OR($B217=$B223,J222=0,(K218-Q222+O222)&lt;=0),0,(K218-Q222+O222)/J222)</f>
        <v>0</v>
      </c>
      <c r="L222" s="137">
        <f t="shared" ref="L222" si="3734">IF(K222*(7-J219)&lt;=0,0,K222*(7-J219))</f>
        <v>0</v>
      </c>
      <c r="M222" s="311">
        <f t="shared" ref="M222" si="3735">ROUND(IF(OR(K219-K222*(7-J219)+P222&lt;0,$B217=$B223,K222&lt;=0,K219=0),0,IF(K219-K222*(7-J219)+P222&gt;Q222-O222+P222,Q222-O222+P222,K219-K222*(7-J219)+P222)),1)</f>
        <v>0</v>
      </c>
      <c r="N222" s="312"/>
      <c r="O222" s="139">
        <f t="shared" ref="O222" si="3736">IF(OR($B217=$B223,J218=0),0,IF($B217=$B211,J217,$F217))</f>
        <v>0</v>
      </c>
      <c r="P222" s="30">
        <f t="shared" ref="P222" si="3737">IF(OR($B217=$B223,J222=0),0,$G219-$G218)</f>
        <v>0</v>
      </c>
      <c r="Q222" s="134">
        <f t="shared" ref="Q222" si="3738">IF(OR($B217=$B223,J222=0),0,J221)</f>
        <v>0</v>
      </c>
      <c r="R222" s="138">
        <f t="shared" ref="R222" si="3739">IF($B217=$B223,0,K219)</f>
        <v>0</v>
      </c>
      <c r="S222" s="176">
        <f t="shared" ref="S222" si="3740">IF($B211=$B217,IF(U217+U212&gt;0,1,0)+IF(V217+V212&gt;0,1,0)+IF(W217+W212&gt;0,1,0)+IF(X217+X212&gt;0,1,0)+IF(Y217+Y212&gt;0,1,0)+IF(Z217+Z212&gt;0,1,0)+IF(AA217+AA212&gt;0,1,0),S218)</f>
        <v>0</v>
      </c>
      <c r="T222" s="133">
        <f t="shared" ref="T222" si="3741">IF(OR($B217=$B223,S222=0,(T218-Z222+X222)&lt;=0),0,(T218-Z222+X222)/S222)</f>
        <v>0</v>
      </c>
      <c r="U222" s="137">
        <f t="shared" ref="U222" si="3742">IF(T222*(7-S219)&lt;=0,0,T222*(7-S219))</f>
        <v>0</v>
      </c>
      <c r="V222" s="311">
        <f t="shared" ref="V222" si="3743">ROUND(IF(OR(T219-T222*(7-S219)+Y222&lt;0,$B217=$B223,T222&lt;=0,T219=0),0,IF(T219-T222*(7-S219)+Y222&gt;Z222-X222+Y222,Z222-X222+Y222,T219-T222*(7-S219)+Y222)),1)</f>
        <v>0</v>
      </c>
      <c r="W222" s="312"/>
      <c r="X222" s="139">
        <f t="shared" ref="X222" si="3744">IF(OR($B217=$B223,S218=0),0,IF($B217=$B211,S217,$F217))</f>
        <v>0</v>
      </c>
      <c r="Y222" s="30">
        <f t="shared" ref="Y222" si="3745">IF(OR($B217=$B223,S222=0),0,$G219-$G218)</f>
        <v>0</v>
      </c>
      <c r="Z222" s="134">
        <f t="shared" ref="Z222" si="3746">IF(OR($B217=$B223,S222=0),0,S221)</f>
        <v>0</v>
      </c>
      <c r="AA222" s="138">
        <f t="shared" ref="AA222" si="3747">IF($B217=$B223,0,T219)</f>
        <v>0</v>
      </c>
      <c r="AB222" s="176">
        <f t="shared" ref="AB222" si="3748">IF($B211=$B217,IF(AD217+AD212&gt;0,1,0)+IF(AE217+AE212&gt;0,1,0)+IF(AF217+AF212&gt;0,1,0)+IF(AG217+AG212&gt;0,1,0)+IF(AH217+AH212&gt;0,1,0)+IF(AI217+AI212&gt;0,1,0)+IF(AJ217+AJ212&gt;0,1,0),AB218)</f>
        <v>0</v>
      </c>
      <c r="AC222" s="133">
        <f t="shared" ref="AC222" si="3749">IF(OR($B217=$B223,AB222=0,(AC218-AI222+AG222)&lt;=0),0,(AC218-AI222+AG222)/AB222)</f>
        <v>0</v>
      </c>
      <c r="AD222" s="137">
        <f t="shared" ref="AD222" si="3750">IF(AC222*(7-AB219)&lt;=0,0,AC222*(7-AB219))</f>
        <v>0</v>
      </c>
      <c r="AE222" s="311">
        <f t="shared" ref="AE222" si="3751">ROUND(IF(OR(AC219-AC222*(7-AB219)+AH222&lt;0,$B217=$B223,AC222&lt;=0,AC219=0),0,IF(AC219-AC222*(7-AB219)+AH222&gt;AI222-AG222+AH222,AI222-AG222+AH222,AC219-AC222*(7-AB219)+AH222)),1)</f>
        <v>0</v>
      </c>
      <c r="AF222" s="312"/>
      <c r="AG222" s="139">
        <f t="shared" ref="AG222" si="3752">IF(OR($B217=$B223,AB218=0),0,IF($B217=$B211,AB217,$F217))</f>
        <v>0</v>
      </c>
      <c r="AH222" s="30">
        <f t="shared" ref="AH222" si="3753">IF(OR($B217=$B223,AB222=0),0,$G219-$G218)</f>
        <v>0</v>
      </c>
      <c r="AI222" s="134">
        <f t="shared" ref="AI222" si="3754">IF(OR($B217=$B223,AB222=0),0,AB221)</f>
        <v>0</v>
      </c>
      <c r="AJ222" s="138">
        <f t="shared" ref="AJ222" si="3755">IF($B217=$B223,0,AC219)</f>
        <v>0</v>
      </c>
      <c r="AK222" s="176">
        <f t="shared" ref="AK222" si="3756">IF($B211=$B217,IF(AM217+AM212&gt;0,1,0)+IF(AN217+AN212&gt;0,1,0)+IF(AO217+AO212&gt;0,1,0)+IF(AP217+AP212&gt;0,1,0)+IF(AQ217+AQ212&gt;0,1,0)+IF(AR217+AR212&gt;0,1,0)+IF(AS217+AS212&gt;0,1,0),AK218)</f>
        <v>0</v>
      </c>
      <c r="AL222" s="133">
        <f t="shared" ref="AL222" si="3757">IF(OR($B217=$B223,AK222=0,(AL218-AR222+AP222)&lt;=0),0,(AL218-AR222+AP222)/AK222)</f>
        <v>0</v>
      </c>
      <c r="AM222" s="137">
        <f t="shared" ref="AM222" si="3758">IF(AL222*(7-AK219)&lt;=0,0,AL222*(7-AK219))</f>
        <v>0</v>
      </c>
      <c r="AN222" s="311">
        <f t="shared" ref="AN222" si="3759">ROUND(IF(OR(AL219-AL222*(7-AK219)+AQ222&lt;0,$B217=$B223,AL222&lt;=0,AL219=0),0,IF(AL219-AL222*(7-AK219)+AQ222&gt;AR222-AP222+AQ222,AR222-AP222+AQ222,AL219-AL222*(7-AK219)+AQ222)),1)</f>
        <v>0</v>
      </c>
      <c r="AO222" s="312"/>
      <c r="AP222" s="139">
        <f t="shared" ref="AP222" si="3760">IF(OR($B217=$B223,AK218=0),0,IF($B217=$B211,AK217,$F217))</f>
        <v>0</v>
      </c>
      <c r="AQ222" s="30">
        <f t="shared" ref="AQ222" si="3761">IF(OR($B217=$B223,AK222=0),0,$G219-$G218)</f>
        <v>0</v>
      </c>
      <c r="AR222" s="134">
        <f t="shared" ref="AR222" si="3762">IF(OR($B217=$B223,AK222=0),0,AK221)</f>
        <v>0</v>
      </c>
      <c r="AS222" s="138">
        <f t="shared" ref="AS222" si="3763">IF($B217=$B223,0,AL219)</f>
        <v>0</v>
      </c>
      <c r="AT222" s="176">
        <f t="shared" ref="AT222" si="3764">IF($B211=$B217,IF(AV217+AV212&gt;0,1,0)+IF(AW217+AW212&gt;0,1,0)+IF(AX217+AX212&gt;0,1,0)+IF(AY217+AY212&gt;0,1,0)+IF(AZ217+AZ212&gt;0,1,0)+IF(BA217+BA212&gt;0,1,0)+IF(BB217+BB212&gt;0,1,0),AT218)</f>
        <v>0</v>
      </c>
      <c r="AU222" s="133">
        <f t="shared" ref="AU222" si="3765">IF(OR($B217=$B223,AT222=0,(AU218-BA222+AY222)&lt;=0),0,(AU218-BA222+AY222)/AT222)</f>
        <v>0</v>
      </c>
      <c r="AV222" s="137">
        <f t="shared" ref="AV222" si="3766">IF(AU222*(7-AT219)&lt;=0,0,AU222*(7-AT219))</f>
        <v>0</v>
      </c>
      <c r="AW222" s="311">
        <f t="shared" ref="AW222" si="3767">ROUND(IF(OR(AU219-AU222*(7-AT219)+AZ222&lt;0,$B217=$B223,AU222&lt;=0,AU219=0),0,IF(AU219-AU222*(7-AT219)+AZ222&gt;BA222-AY222+AZ222,BA222-AY222+AZ222,AU219-AU222*(7-AT219)+AZ222)),1)</f>
        <v>0</v>
      </c>
      <c r="AX222" s="312"/>
      <c r="AY222" s="139">
        <f t="shared" ref="AY222" si="3768">IF(OR($B217=$B223,AT218=0),0,IF($B217=$B211,AT217,$F217))</f>
        <v>0</v>
      </c>
      <c r="AZ222" s="30">
        <f t="shared" ref="AZ222" si="3769">IF(OR($B217=$B223,AT222=0),0,$G219-$G218)</f>
        <v>0</v>
      </c>
      <c r="BA222" s="134">
        <f t="shared" ref="BA222" si="3770">IF(OR($B217=$B223,AT222=0),0,AT221)</f>
        <v>0</v>
      </c>
      <c r="BB222" s="138">
        <f t="shared" ref="BB222" si="3771">IF($B217=$B223,0,AU219)</f>
        <v>0</v>
      </c>
    </row>
    <row r="223" spans="1:54" ht="15.75" x14ac:dyDescent="0.2">
      <c r="A223" s="1">
        <f t="shared" ref="A223" si="3772">IF(B223="","1. Niewypełnione",B223)</f>
        <v>0</v>
      </c>
      <c r="B223" s="320">
        <f>kwiecień!B223</f>
        <v>0</v>
      </c>
      <c r="C223" s="321">
        <f>kwiecień!C223</f>
        <v>0</v>
      </c>
      <c r="D223" s="321">
        <f>kwiecień!D223</f>
        <v>0</v>
      </c>
      <c r="E223" s="321">
        <f>kwiecień!E223</f>
        <v>0</v>
      </c>
      <c r="F223" s="177">
        <f>kwiecień!F223</f>
        <v>18</v>
      </c>
      <c r="G223" s="185">
        <f>kwiecień!G223</f>
        <v>18</v>
      </c>
      <c r="H223" s="177"/>
      <c r="I223" s="192">
        <f t="shared" ref="I223:I227" si="3773">K223+T223+AC223+AL223+AU223</f>
        <v>0</v>
      </c>
      <c r="J223" s="186">
        <f t="shared" ref="J223" si="3774">IF(OR($B223=$B229,J226=0),0,ROUND((K224+P228)/J226,0))</f>
        <v>0</v>
      </c>
      <c r="K223" s="51">
        <f t="shared" ref="K223:K224" si="3775">SUM(L223:R223)</f>
        <v>0</v>
      </c>
      <c r="L223" s="52">
        <f>kwiecień!L223</f>
        <v>0</v>
      </c>
      <c r="M223" s="52">
        <f>kwiecień!M223</f>
        <v>0</v>
      </c>
      <c r="N223" s="52">
        <f>kwiecień!N223</f>
        <v>0</v>
      </c>
      <c r="O223" s="52">
        <f>kwiecień!O223</f>
        <v>0</v>
      </c>
      <c r="P223" s="53">
        <f>kwiecień!P223</f>
        <v>0</v>
      </c>
      <c r="Q223" s="54">
        <f>kwiecień!Q223</f>
        <v>0</v>
      </c>
      <c r="R223" s="55">
        <f>kwiecień!R223</f>
        <v>0</v>
      </c>
      <c r="S223" s="188">
        <f t="shared" ref="S223" si="3776">IF(OR($B223=$B229,S226=0),0,ROUND((T224+Y228)/S226,0))</f>
        <v>0</v>
      </c>
      <c r="T223" s="51">
        <f t="shared" ref="T223:T224" si="3777">SUM(U223:AA223)</f>
        <v>0</v>
      </c>
      <c r="U223" s="52">
        <f>kwiecień!U223</f>
        <v>0</v>
      </c>
      <c r="V223" s="52">
        <f>kwiecień!V223</f>
        <v>0</v>
      </c>
      <c r="W223" s="52">
        <f>kwiecień!W223</f>
        <v>0</v>
      </c>
      <c r="X223" s="52">
        <f>kwiecień!X223</f>
        <v>0</v>
      </c>
      <c r="Y223" s="53">
        <f>kwiecień!Y223</f>
        <v>0</v>
      </c>
      <c r="Z223" s="54">
        <f>kwiecień!Z223</f>
        <v>0</v>
      </c>
      <c r="AA223" s="55">
        <f>kwiecień!AA223</f>
        <v>0</v>
      </c>
      <c r="AB223" s="188">
        <f t="shared" ref="AB223" si="3778">IF(OR($B223=$B229,AB226=0),0,ROUND((AC224+AH228)/AB226,0))</f>
        <v>0</v>
      </c>
      <c r="AC223" s="51">
        <f t="shared" ref="AC223:AC224" si="3779">SUM(AD223:AJ223)</f>
        <v>0</v>
      </c>
      <c r="AD223" s="52">
        <f>kwiecień!AD223</f>
        <v>0</v>
      </c>
      <c r="AE223" s="52">
        <f>kwiecień!AE223</f>
        <v>0</v>
      </c>
      <c r="AF223" s="52">
        <f>kwiecień!AF223</f>
        <v>0</v>
      </c>
      <c r="AG223" s="52">
        <f>kwiecień!AG223</f>
        <v>0</v>
      </c>
      <c r="AH223" s="53">
        <f>kwiecień!AH223</f>
        <v>0</v>
      </c>
      <c r="AI223" s="54">
        <f>kwiecień!AI223</f>
        <v>0</v>
      </c>
      <c r="AJ223" s="55">
        <f>kwiecień!AJ223</f>
        <v>0</v>
      </c>
      <c r="AK223" s="188">
        <f t="shared" ref="AK223" si="3780">IF(OR($B223=$B229,AK226=0),0,ROUND((AL224+AQ228)/AK226,0))</f>
        <v>0</v>
      </c>
      <c r="AL223" s="51">
        <f t="shared" ref="AL223:AL224" si="3781">SUM(AM223:AS223)</f>
        <v>0</v>
      </c>
      <c r="AM223" s="52">
        <f>kwiecień!AM223</f>
        <v>0</v>
      </c>
      <c r="AN223" s="52">
        <f>kwiecień!AN223</f>
        <v>0</v>
      </c>
      <c r="AO223" s="52">
        <f>kwiecień!AO223</f>
        <v>0</v>
      </c>
      <c r="AP223" s="52">
        <f>kwiecień!AP223</f>
        <v>0</v>
      </c>
      <c r="AQ223" s="53">
        <f>kwiecień!AQ223</f>
        <v>0</v>
      </c>
      <c r="AR223" s="54">
        <f>kwiecień!AR223</f>
        <v>0</v>
      </c>
      <c r="AS223" s="55">
        <f>kwiecień!AS223</f>
        <v>0</v>
      </c>
      <c r="AT223" s="188">
        <f t="shared" ref="AT223" si="3782">IF(OR($B223=$B229,AT226=0),0,ROUND((AU224+AZ228)/AT226,0))</f>
        <v>0</v>
      </c>
      <c r="AU223" s="51">
        <f t="shared" ref="AU223:AU224" si="3783">SUM(AV223:BB223)</f>
        <v>0</v>
      </c>
      <c r="AV223" s="52">
        <f t="shared" ref="AV223" si="3784">IF(SUM($AM$9:$AS$9)=SUM($AV$9:$BB$9),AM223,IF(AND(SUM($AV$9:$BB$9)&gt;42,SUM($AV$9:$BB$9)&lt;49),AM223,0))</f>
        <v>0</v>
      </c>
      <c r="AW223" s="52">
        <f t="shared" ref="AW223" si="3785">IF(SUM($AM$9:$AS$9)=SUM($AV$9:$BB$9),AN223,IF(AND(SUM($AV$9:$BB$9)&gt;42,SUM($AV$9:$BB$9)&lt;49),AN223,0))</f>
        <v>0</v>
      </c>
      <c r="AX223" s="52">
        <f t="shared" ref="AX223" si="3786">IF(SUM($AM$9:$AS$9)=SUM($AV$9:$BB$9),AO223,IF(AND(SUM($AV$9:$BB$9)&gt;42,SUM($AV$9:$BB$9)&lt;49),AO223,0))</f>
        <v>0</v>
      </c>
      <c r="AY223" s="52">
        <f t="shared" ref="AY223" si="3787">IF(SUM($AM$9:$AS$9)=SUM($AV$9:$BB$9),AP223,IF(AND(SUM($AV$9:$BB$9)&gt;42,SUM($AV$9:$BB$9)&lt;49),AP223,0))</f>
        <v>0</v>
      </c>
      <c r="AZ223" s="53">
        <f t="shared" ref="AZ223" si="3788">IF(SUM($AM$9:$AS$9)=SUM($AV$9:$BB$9),AQ223,IF(AND(SUM($AV$9:$BB$9)&gt;42,SUM($AV$9:$BB$9)&lt;49),AQ223,0))</f>
        <v>0</v>
      </c>
      <c r="BA223" s="54">
        <f t="shared" ref="BA223" si="3789">IF(SUM($AM$9:$AS$9)=SUM($AV$9:$BB$9),AR223,IF(AND(SUM($AV$9:$BB$9)&gt;42,SUM($AV$9:$BB$9)&lt;49),AR223,0))</f>
        <v>0</v>
      </c>
      <c r="BB223" s="55">
        <f t="shared" ref="BB223" si="3790">IF(SUM($AM$9:$AS$9)=SUM($AV$9:$BB$9),AS223,IF(AND(SUM($AV$9:$BB$9)&gt;42,SUM($AV$9:$BB$9)&lt;49),AS223,0))</f>
        <v>0</v>
      </c>
    </row>
    <row r="224" spans="1:54" ht="12.75" hidden="1" customHeight="1" x14ac:dyDescent="0.2">
      <c r="B224" s="93"/>
      <c r="C224" s="94"/>
      <c r="D224" s="95"/>
      <c r="E224" s="115"/>
      <c r="F224" s="140" t="b">
        <f t="shared" ref="F224" si="3791">IF($B217=$B223,OR(F218,G223&lt;F223),G223&lt;F223)</f>
        <v>0</v>
      </c>
      <c r="G224" s="189">
        <f t="shared" ref="G224" si="3792">IF(AND($B217=$B223,$B217&lt;&gt;"",$B217&lt;&gt;0),G223+G218,G223)</f>
        <v>18</v>
      </c>
      <c r="H224" s="120"/>
      <c r="I224" s="165">
        <f t="shared" si="3773"/>
        <v>0</v>
      </c>
      <c r="J224" s="194">
        <f t="shared" ref="J224" si="3793">7-COUNTIF(L223:R223,0)-COUNTIF(L223:R223,"")</f>
        <v>0</v>
      </c>
      <c r="K224" s="22">
        <f t="shared" si="3775"/>
        <v>0</v>
      </c>
      <c r="L224" s="35">
        <f t="shared" ref="L224:R224" si="3794">IF($B217=$B223,L223+L218,L223)</f>
        <v>0</v>
      </c>
      <c r="M224" s="35">
        <f t="shared" si="3794"/>
        <v>0</v>
      </c>
      <c r="N224" s="35">
        <f t="shared" si="3794"/>
        <v>0</v>
      </c>
      <c r="O224" s="35">
        <f t="shared" si="3794"/>
        <v>0</v>
      </c>
      <c r="P224" s="36">
        <f t="shared" si="3794"/>
        <v>0</v>
      </c>
      <c r="Q224" s="37">
        <f t="shared" si="3794"/>
        <v>0</v>
      </c>
      <c r="R224" s="38">
        <f t="shared" si="3794"/>
        <v>0</v>
      </c>
      <c r="S224" s="194">
        <f t="shared" ref="S224" si="3795">7-COUNTIF(U223:AA223,0)-COUNTIF(U223:AA223,"")</f>
        <v>0</v>
      </c>
      <c r="T224" s="22">
        <f t="shared" si="3777"/>
        <v>0</v>
      </c>
      <c r="U224" s="35">
        <f t="shared" ref="U224:AA224" si="3796">IF($B217=$B223,U223+U218,U223)</f>
        <v>0</v>
      </c>
      <c r="V224" s="35">
        <f t="shared" si="3796"/>
        <v>0</v>
      </c>
      <c r="W224" s="35">
        <f t="shared" si="3796"/>
        <v>0</v>
      </c>
      <c r="X224" s="35">
        <f t="shared" si="3796"/>
        <v>0</v>
      </c>
      <c r="Y224" s="36">
        <f t="shared" si="3796"/>
        <v>0</v>
      </c>
      <c r="Z224" s="37">
        <f t="shared" si="3796"/>
        <v>0</v>
      </c>
      <c r="AA224" s="38">
        <f t="shared" si="3796"/>
        <v>0</v>
      </c>
      <c r="AB224" s="194">
        <f t="shared" ref="AB224" si="3797">7-COUNTIF(AD223:AJ223,0)-COUNTIF(AD223:AJ223,"")</f>
        <v>0</v>
      </c>
      <c r="AC224" s="22">
        <f t="shared" si="3779"/>
        <v>0</v>
      </c>
      <c r="AD224" s="35">
        <f t="shared" ref="AD224:AJ224" si="3798">IF($B217=$B223,AD223+AD218,AD223)</f>
        <v>0</v>
      </c>
      <c r="AE224" s="35">
        <f t="shared" si="3798"/>
        <v>0</v>
      </c>
      <c r="AF224" s="35">
        <f t="shared" si="3798"/>
        <v>0</v>
      </c>
      <c r="AG224" s="35">
        <f t="shared" si="3798"/>
        <v>0</v>
      </c>
      <c r="AH224" s="36">
        <f t="shared" si="3798"/>
        <v>0</v>
      </c>
      <c r="AI224" s="37">
        <f t="shared" si="3798"/>
        <v>0</v>
      </c>
      <c r="AJ224" s="38">
        <f t="shared" si="3798"/>
        <v>0</v>
      </c>
      <c r="AK224" s="194">
        <f t="shared" ref="AK224" si="3799">7-COUNTIF(AM223:AS223,0)-COUNTIF(AM223:AS223,"")</f>
        <v>0</v>
      </c>
      <c r="AL224" s="22">
        <f t="shared" si="3781"/>
        <v>0</v>
      </c>
      <c r="AM224" s="35">
        <f t="shared" ref="AM224:AS224" si="3800">IF($B217=$B223,AM223+AM218,AM223)</f>
        <v>0</v>
      </c>
      <c r="AN224" s="35">
        <f t="shared" si="3800"/>
        <v>0</v>
      </c>
      <c r="AO224" s="35">
        <f t="shared" si="3800"/>
        <v>0</v>
      </c>
      <c r="AP224" s="35">
        <f t="shared" si="3800"/>
        <v>0</v>
      </c>
      <c r="AQ224" s="36">
        <f t="shared" si="3800"/>
        <v>0</v>
      </c>
      <c r="AR224" s="37">
        <f t="shared" si="3800"/>
        <v>0</v>
      </c>
      <c r="AS224" s="38">
        <f t="shared" si="3800"/>
        <v>0</v>
      </c>
      <c r="AT224" s="194">
        <f t="shared" ref="AT224" si="3801">7-COUNTIF(AV223:BB223,0)-COUNTIF(AV223:BB223,"")</f>
        <v>0</v>
      </c>
      <c r="AU224" s="22">
        <f t="shared" si="3783"/>
        <v>0</v>
      </c>
      <c r="AV224" s="35">
        <f t="shared" ref="AV224:BB224" si="3802">IF($B217=$B223,AV223+AV218,AV223)</f>
        <v>0</v>
      </c>
      <c r="AW224" s="35">
        <f t="shared" si="3802"/>
        <v>0</v>
      </c>
      <c r="AX224" s="35">
        <f t="shared" si="3802"/>
        <v>0</v>
      </c>
      <c r="AY224" s="35">
        <f t="shared" si="3802"/>
        <v>0</v>
      </c>
      <c r="AZ224" s="36">
        <f t="shared" si="3802"/>
        <v>0</v>
      </c>
      <c r="BA224" s="37">
        <f t="shared" si="3802"/>
        <v>0</v>
      </c>
      <c r="BB224" s="38">
        <f t="shared" si="3802"/>
        <v>0</v>
      </c>
    </row>
    <row r="225" spans="1:54" ht="15" hidden="1" customHeight="1" x14ac:dyDescent="0.2">
      <c r="B225" s="116"/>
      <c r="C225" s="117"/>
      <c r="D225" s="118"/>
      <c r="E225" s="119"/>
      <c r="F225" s="92"/>
      <c r="G225" s="190">
        <f t="shared" ref="G225" si="3803">IF(AND($B217=$B223,$B217&lt;&gt;"",$B217&lt;&gt;0),F223+G219,F223)</f>
        <v>18</v>
      </c>
      <c r="H225" s="121"/>
      <c r="I225" s="165">
        <f t="shared" si="3773"/>
        <v>0</v>
      </c>
      <c r="J225" s="195">
        <f t="shared" ref="J225" si="3804">IF($B223=$B217,COUNTIF(L225:R225,0),COUNTIF(L226:R226,0)+COUNTIF(L226:R226,""))</f>
        <v>7</v>
      </c>
      <c r="K225" s="39">
        <f t="shared" ref="K225:R225" si="3805">IF($B217=$B223,K226+K219,K226)</f>
        <v>0</v>
      </c>
      <c r="L225" s="40">
        <f t="shared" si="3805"/>
        <v>0</v>
      </c>
      <c r="M225" s="40">
        <f t="shared" si="3805"/>
        <v>0</v>
      </c>
      <c r="N225" s="40">
        <f t="shared" si="3805"/>
        <v>0</v>
      </c>
      <c r="O225" s="40">
        <f t="shared" si="3805"/>
        <v>0</v>
      </c>
      <c r="P225" s="41">
        <f t="shared" si="3805"/>
        <v>0</v>
      </c>
      <c r="Q225" s="42">
        <f t="shared" si="3805"/>
        <v>0</v>
      </c>
      <c r="R225" s="43">
        <f t="shared" si="3805"/>
        <v>0</v>
      </c>
      <c r="S225" s="195">
        <f t="shared" ref="S225" si="3806">IF($B223=$B217,COUNTIF(U225:AA225,0),COUNTIF(U226:AA226,0)+COUNTIF(U226:AA226,""))</f>
        <v>7</v>
      </c>
      <c r="T225" s="39">
        <f t="shared" ref="T225:AA225" si="3807">IF($B217=$B223,T226+T219,T226)</f>
        <v>0</v>
      </c>
      <c r="U225" s="40">
        <f t="shared" si="3807"/>
        <v>0</v>
      </c>
      <c r="V225" s="40">
        <f t="shared" si="3807"/>
        <v>0</v>
      </c>
      <c r="W225" s="40">
        <f t="shared" si="3807"/>
        <v>0</v>
      </c>
      <c r="X225" s="40">
        <f t="shared" si="3807"/>
        <v>0</v>
      </c>
      <c r="Y225" s="41">
        <f t="shared" si="3807"/>
        <v>0</v>
      </c>
      <c r="Z225" s="42">
        <f t="shared" si="3807"/>
        <v>0</v>
      </c>
      <c r="AA225" s="43">
        <f t="shared" si="3807"/>
        <v>0</v>
      </c>
      <c r="AB225" s="195">
        <f t="shared" ref="AB225" si="3808">IF($B223=$B217,COUNTIF(AD225:AJ225,0),COUNTIF(AD226:AJ226,0)+COUNTIF(AD226:AJ226,""))</f>
        <v>7</v>
      </c>
      <c r="AC225" s="39">
        <f t="shared" ref="AC225:AJ225" si="3809">IF($B217=$B223,AC226+AC219,AC226)</f>
        <v>0</v>
      </c>
      <c r="AD225" s="40">
        <f t="shared" si="3809"/>
        <v>0</v>
      </c>
      <c r="AE225" s="40">
        <f t="shared" si="3809"/>
        <v>0</v>
      </c>
      <c r="AF225" s="40">
        <f t="shared" si="3809"/>
        <v>0</v>
      </c>
      <c r="AG225" s="40">
        <f t="shared" si="3809"/>
        <v>0</v>
      </c>
      <c r="AH225" s="41">
        <f t="shared" si="3809"/>
        <v>0</v>
      </c>
      <c r="AI225" s="42">
        <f t="shared" si="3809"/>
        <v>0</v>
      </c>
      <c r="AJ225" s="43">
        <f t="shared" si="3809"/>
        <v>0</v>
      </c>
      <c r="AK225" s="195">
        <f t="shared" ref="AK225" si="3810">IF($B223=$B217,COUNTIF(AM225:AS225,0),COUNTIF(AM226:AS226,0)+COUNTIF(AM226:AS226,""))</f>
        <v>7</v>
      </c>
      <c r="AL225" s="39">
        <f t="shared" ref="AL225:AS225" si="3811">IF($B217=$B223,AL226+AL219,AL226)</f>
        <v>0</v>
      </c>
      <c r="AM225" s="40">
        <f t="shared" si="3811"/>
        <v>0</v>
      </c>
      <c r="AN225" s="40">
        <f t="shared" si="3811"/>
        <v>0</v>
      </c>
      <c r="AO225" s="40">
        <f t="shared" si="3811"/>
        <v>0</v>
      </c>
      <c r="AP225" s="40">
        <f t="shared" si="3811"/>
        <v>0</v>
      </c>
      <c r="AQ225" s="41">
        <f t="shared" si="3811"/>
        <v>0</v>
      </c>
      <c r="AR225" s="42">
        <f t="shared" si="3811"/>
        <v>0</v>
      </c>
      <c r="AS225" s="43">
        <f t="shared" si="3811"/>
        <v>0</v>
      </c>
      <c r="AT225" s="195">
        <f t="shared" ref="AT225" si="3812">IF($B223=$B217,COUNTIF(AV225:BB225,0),COUNTIF(AV226:BB226,0)+COUNTIF(AV226:BB226,""))</f>
        <v>7</v>
      </c>
      <c r="AU225" s="39">
        <f t="shared" ref="AU225:BB225" si="3813">IF($B217=$B223,AU226+AU219,AU226)</f>
        <v>0</v>
      </c>
      <c r="AV225" s="40">
        <f t="shared" si="3813"/>
        <v>0</v>
      </c>
      <c r="AW225" s="40">
        <f t="shared" si="3813"/>
        <v>0</v>
      </c>
      <c r="AX225" s="40">
        <f t="shared" si="3813"/>
        <v>0</v>
      </c>
      <c r="AY225" s="40">
        <f t="shared" si="3813"/>
        <v>0</v>
      </c>
      <c r="AZ225" s="41">
        <f t="shared" si="3813"/>
        <v>0</v>
      </c>
      <c r="BA225" s="42">
        <f t="shared" si="3813"/>
        <v>0</v>
      </c>
      <c r="BB225" s="43">
        <f t="shared" si="3813"/>
        <v>0</v>
      </c>
    </row>
    <row r="226" spans="1:54" ht="15.75" customHeight="1" x14ac:dyDescent="0.2">
      <c r="A226" s="1">
        <f t="shared" ref="A226" si="3814">A223</f>
        <v>0</v>
      </c>
      <c r="B226" s="313">
        <f t="shared" ref="B226" si="3815">B220+1</f>
        <v>35</v>
      </c>
      <c r="C226" s="314"/>
      <c r="D226" s="314"/>
      <c r="E226" s="314"/>
      <c r="F226" s="31"/>
      <c r="G226" s="183"/>
      <c r="H226" s="122">
        <f t="shared" ref="H226" si="3816">5-COUNTIF(AU223,0)-COUNTIF(AL223,0)-COUNTIF(AC223,0)-COUNTIF(T223,0)-COUNTIF(K223,0)</f>
        <v>0</v>
      </c>
      <c r="I226" s="165">
        <f t="shared" si="3773"/>
        <v>0</v>
      </c>
      <c r="J226" s="187">
        <f t="shared" ref="J226" si="3817">IF($B223=$B217,J220+IF($F223&lt;&gt;$G223,(K223+$G225-$G224)/$F223,K223/$F223),IF($F223&lt;&gt;G223,(K223+$G225-$G224)/$F223,K223/$F223))</f>
        <v>0</v>
      </c>
      <c r="K226" s="7">
        <f t="shared" ref="K226:K227" si="3818">SUM(L226:R226)</f>
        <v>0</v>
      </c>
      <c r="L226" s="26">
        <f t="shared" ref="L226:R226" si="3819">L223</f>
        <v>0</v>
      </c>
      <c r="M226" s="26">
        <f t="shared" si="3819"/>
        <v>0</v>
      </c>
      <c r="N226" s="26">
        <f t="shared" si="3819"/>
        <v>0</v>
      </c>
      <c r="O226" s="26">
        <f t="shared" si="3819"/>
        <v>0</v>
      </c>
      <c r="P226" s="26">
        <f t="shared" si="3819"/>
        <v>0</v>
      </c>
      <c r="Q226" s="29">
        <f t="shared" si="3819"/>
        <v>0</v>
      </c>
      <c r="R226" s="23">
        <f t="shared" si="3819"/>
        <v>0</v>
      </c>
      <c r="S226" s="187">
        <f t="shared" ref="S226" si="3820">IF($B223=$B217,S220+IF($F223&lt;&gt;$G223,(T223+$G225-$G224)/$F223,T223/$F223),IF($F223&lt;&gt;P223,(T223+$G225-$G224)/$F223,T223/$F223))</f>
        <v>0</v>
      </c>
      <c r="T226" s="7">
        <f t="shared" ref="T226:T227" si="3821">SUM(U226:AA226)</f>
        <v>0</v>
      </c>
      <c r="U226" s="26">
        <f t="shared" ref="U226:AA226" si="3822">U223</f>
        <v>0</v>
      </c>
      <c r="V226" s="26">
        <f t="shared" si="3822"/>
        <v>0</v>
      </c>
      <c r="W226" s="26">
        <f t="shared" si="3822"/>
        <v>0</v>
      </c>
      <c r="X226" s="26">
        <f t="shared" si="3822"/>
        <v>0</v>
      </c>
      <c r="Y226" s="113">
        <f t="shared" si="3822"/>
        <v>0</v>
      </c>
      <c r="Z226" s="29">
        <f t="shared" si="3822"/>
        <v>0</v>
      </c>
      <c r="AA226" s="23">
        <f t="shared" si="3822"/>
        <v>0</v>
      </c>
      <c r="AB226" s="187">
        <f t="shared" ref="AB226" si="3823">IF($B223=$B217,AB220+IF($F223&lt;&gt;$G223,(AC223+$G225-$G224)/$F223,AC223/$F223),IF($F223&lt;&gt;Y223,(AC223+$G225-$G224)/$F223,AC223/$F223))</f>
        <v>0</v>
      </c>
      <c r="AC226" s="7">
        <f t="shared" ref="AC226:AC227" si="3824">SUM(AD226:AJ226)</f>
        <v>0</v>
      </c>
      <c r="AD226" s="26">
        <f t="shared" ref="AD226:AJ226" si="3825">AD223</f>
        <v>0</v>
      </c>
      <c r="AE226" s="26">
        <f t="shared" si="3825"/>
        <v>0</v>
      </c>
      <c r="AF226" s="26">
        <f t="shared" si="3825"/>
        <v>0</v>
      </c>
      <c r="AG226" s="26">
        <f t="shared" si="3825"/>
        <v>0</v>
      </c>
      <c r="AH226" s="113">
        <f t="shared" si="3825"/>
        <v>0</v>
      </c>
      <c r="AI226" s="29">
        <f t="shared" si="3825"/>
        <v>0</v>
      </c>
      <c r="AJ226" s="23">
        <f t="shared" si="3825"/>
        <v>0</v>
      </c>
      <c r="AK226" s="187">
        <f t="shared" ref="AK226" si="3826">IF($B223=$B217,AK220+IF($F223&lt;&gt;$G223,(AL223+$G225-$G224)/$F223,AL223/$F223),IF($F223&lt;&gt;AH223,(AL223+$G225-$G224)/$F223,AL223/$F223))</f>
        <v>0</v>
      </c>
      <c r="AL226" s="7">
        <f t="shared" ref="AL226:AL227" si="3827">SUM(AM226:AS226)</f>
        <v>0</v>
      </c>
      <c r="AM226" s="26">
        <f t="shared" ref="AM226:AS226" si="3828">AM223</f>
        <v>0</v>
      </c>
      <c r="AN226" s="26">
        <f t="shared" si="3828"/>
        <v>0</v>
      </c>
      <c r="AO226" s="26">
        <f t="shared" si="3828"/>
        <v>0</v>
      </c>
      <c r="AP226" s="26">
        <f t="shared" si="3828"/>
        <v>0</v>
      </c>
      <c r="AQ226" s="113">
        <f t="shared" si="3828"/>
        <v>0</v>
      </c>
      <c r="AR226" s="29">
        <f t="shared" si="3828"/>
        <v>0</v>
      </c>
      <c r="AS226" s="23">
        <f t="shared" si="3828"/>
        <v>0</v>
      </c>
      <c r="AT226" s="187">
        <f t="shared" ref="AT226" si="3829">IF($B223=$B217,AT220+IF($F223&lt;&gt;$G223,(AU223+$G225-$G224)/$F223,AU223/$F223),IF($F223&lt;&gt;AQ223,(AU223+$G225-$G224)/$F223,AU223/$F223))</f>
        <v>0</v>
      </c>
      <c r="AU226" s="7">
        <f t="shared" ref="AU226:AU227" si="3830">SUM(AV226:BB226)</f>
        <v>0</v>
      </c>
      <c r="AV226" s="6">
        <f t="shared" ref="AV226" si="3831">IF(SUM($AM$9:$AS$9)=SUM($AV$9:$BB$9),AV223,IF(AND(SUM($AV$9:$BB$9)&gt;42,SUM($AV$9:$BB$9)&lt;49),AV223,0))</f>
        <v>0</v>
      </c>
      <c r="AW226" s="6">
        <f t="shared" ref="AW226:BB226" si="3832">IF(SUM($AM$9:$AS$9)=SUM($AV$9:$BB$9),AW223,IF(AND(SUM($AV$9:$BB$9)&gt;42,SUM($AV$9:$BB$9)&lt;49),AW223,0))</f>
        <v>0</v>
      </c>
      <c r="AX226" s="6">
        <f t="shared" si="3832"/>
        <v>0</v>
      </c>
      <c r="AY226" s="6">
        <f t="shared" si="3832"/>
        <v>0</v>
      </c>
      <c r="AZ226" s="26">
        <f t="shared" si="3832"/>
        <v>0</v>
      </c>
      <c r="BA226" s="29">
        <f t="shared" si="3832"/>
        <v>0</v>
      </c>
      <c r="BB226" s="23">
        <f t="shared" si="3832"/>
        <v>0</v>
      </c>
    </row>
    <row r="227" spans="1:54" ht="15.75" customHeight="1" x14ac:dyDescent="0.2">
      <c r="A227" s="1">
        <f t="shared" ref="A227:A228" si="3833">A226</f>
        <v>0</v>
      </c>
      <c r="B227" s="313"/>
      <c r="C227" s="314"/>
      <c r="D227" s="314"/>
      <c r="E227" s="314"/>
      <c r="F227" s="31"/>
      <c r="G227" s="183"/>
      <c r="H227" s="123">
        <f t="shared" ref="H227" si="3834">IF($B223=$B217,H221+F227,$F227)</f>
        <v>0</v>
      </c>
      <c r="I227" s="165">
        <f t="shared" si="3773"/>
        <v>0</v>
      </c>
      <c r="J227" s="141">
        <f t="shared" ref="J227" si="3835">IF($H226=0,0,IF($B217=$B223,IF($H228&gt;0,$H228+J221,K223+J221),IF($H228&gt;0,$H228,K223)))</f>
        <v>0</v>
      </c>
      <c r="K227" s="7">
        <f t="shared" si="3818"/>
        <v>0</v>
      </c>
      <c r="L227" s="6"/>
      <c r="M227" s="6"/>
      <c r="N227" s="6"/>
      <c r="O227" s="6"/>
      <c r="P227" s="26"/>
      <c r="Q227" s="29"/>
      <c r="R227" s="23"/>
      <c r="S227" s="141">
        <f t="shared" ref="S227" si="3836">IF($H226=0,0,IF($B217=$B223,IF($H228&gt;0,$H228+S221,T223+S221),IF($H228&gt;0,$H228,T223)))</f>
        <v>0</v>
      </c>
      <c r="T227" s="7">
        <f t="shared" si="3821"/>
        <v>0</v>
      </c>
      <c r="U227" s="6"/>
      <c r="V227" s="6"/>
      <c r="W227" s="6"/>
      <c r="X227" s="6"/>
      <c r="Y227" s="26"/>
      <c r="Z227" s="29"/>
      <c r="AA227" s="23"/>
      <c r="AB227" s="141">
        <f t="shared" ref="AB227" si="3837">IF($H226=0,0,IF($B217=$B223,IF($H228&gt;0,$H228+AB221,AC223+AB221),IF($H228&gt;0,$H228,AC223)))</f>
        <v>0</v>
      </c>
      <c r="AC227" s="7">
        <f t="shared" si="3824"/>
        <v>0</v>
      </c>
      <c r="AD227" s="6"/>
      <c r="AE227" s="6"/>
      <c r="AF227" s="6"/>
      <c r="AG227" s="6"/>
      <c r="AH227" s="26"/>
      <c r="AI227" s="29"/>
      <c r="AJ227" s="23"/>
      <c r="AK227" s="141">
        <f t="shared" ref="AK227" si="3838">IF($H226=0,0,IF($B217=$B223,IF($H228&gt;0,$H228+AK221,AL223+AK221),IF($H228&gt;0,$H228,AL223)))</f>
        <v>0</v>
      </c>
      <c r="AL227" s="7">
        <f t="shared" si="3827"/>
        <v>0</v>
      </c>
      <c r="AM227" s="6"/>
      <c r="AN227" s="6"/>
      <c r="AO227" s="6"/>
      <c r="AP227" s="6"/>
      <c r="AQ227" s="26"/>
      <c r="AR227" s="29"/>
      <c r="AS227" s="23"/>
      <c r="AT227" s="141">
        <f t="shared" ref="AT227" si="3839">IF($H226=0,0,IF($B217=$B223,IF($H228&gt;0,$H228+AT221,AU223+AT221),IF($H228&gt;0,$H228,AU223)))</f>
        <v>0</v>
      </c>
      <c r="AU227" s="7">
        <f t="shared" si="3830"/>
        <v>0</v>
      </c>
      <c r="AV227" s="6"/>
      <c r="AW227" s="6"/>
      <c r="AX227" s="6"/>
      <c r="AY227" s="6"/>
      <c r="AZ227" s="26"/>
      <c r="BA227" s="29"/>
      <c r="BB227" s="23"/>
    </row>
    <row r="228" spans="1:54" ht="18.75" customHeight="1" thickBot="1" x14ac:dyDescent="0.25">
      <c r="A228" s="1">
        <f t="shared" si="3833"/>
        <v>0</v>
      </c>
      <c r="B228" s="323" t="str">
        <f>IF(B223="",Wydruk!$AE$6,IF(J224=0,Wydruk!$AE$7,IF(AND(G224&lt;G225,B223&lt;&gt;$B229),Wydruk!$AE$13,IF(AND($B223=$B217,$B223&lt;&gt;$B229),IF(OR(OR(J228&lt;4,J228&gt;5),OR(S228&lt;4,S228&gt;5),OR(AB228&lt;4,AB228&gt;5),OR(AK228&lt;4,AK228&gt;5),OR(AND(AT228&lt;4,AT228&gt;0),AT228&gt;5)),Wydruk!$AE$8,Wydruk!$AE$9),IF($B223=$B229,IF($F227&lt;&gt;0,Wydruk!$AE$12,Wydruk!$AE$10),IF(OR(OR(J224&lt;4,J224&gt;5),OR(S224&lt;4,S224&gt;5),OR(AB224&lt;4,AB224&gt;5),OR(AK224&lt;4,AK224&gt;5),OR(AND(AT224&lt;4,AT224&gt;0),AT224&gt;5)),Wydruk!$AE$8,Wydruk!$AE$11))))))</f>
        <v>Uzupełnij liczby godzin tygodniowego planu</v>
      </c>
      <c r="C228" s="324"/>
      <c r="D228" s="324"/>
      <c r="E228" s="324"/>
      <c r="F228" s="173">
        <f>kwiecień!F228</f>
        <v>0</v>
      </c>
      <c r="G228" s="184">
        <f>kwiecień!G228</f>
        <v>0</v>
      </c>
      <c r="H228" s="191">
        <f t="shared" ref="H228" si="3840">IF(OR($G228=0,$F228=0,$G228="",$F228=""),0,$G228/$F228)</f>
        <v>0</v>
      </c>
      <c r="I228" s="193"/>
      <c r="J228" s="176">
        <f t="shared" ref="J228" si="3841">IF($B217=$B223,IF(L223+L218&gt;0,1,0)+IF(M223+M218&gt;0,1,0)+IF(N223+N218&gt;0,1,0)+IF(O223+O218&gt;0,1,0)+IF(P223+P218&gt;0,1,0)+IF(Q223+Q218&gt;0,1,0)+IF(R223+R218&gt;0,1,0),J224)</f>
        <v>0</v>
      </c>
      <c r="K228" s="133">
        <f t="shared" ref="K228" si="3842">IF(OR($B223=$B229,J228=0,(K224-Q228+O228)&lt;=0),0,(K224-Q228+O228)/J228)</f>
        <v>0</v>
      </c>
      <c r="L228" s="137">
        <f t="shared" ref="L228" si="3843">IF(K228*(7-J225)&lt;=0,0,K228*(7-J225))</f>
        <v>0</v>
      </c>
      <c r="M228" s="311">
        <f t="shared" ref="M228" si="3844">ROUND(IF(OR(K225-K228*(7-J225)+P228&lt;0,$B223=$B229,K228&lt;=0,K225=0),0,IF(K225-K228*(7-J225)+P228&gt;Q228-O228+P228,Q228-O228+P228,K225-K228*(7-J225)+P228)),1)</f>
        <v>0</v>
      </c>
      <c r="N228" s="312"/>
      <c r="O228" s="139">
        <f t="shared" ref="O228" si="3845">IF(OR($B223=$B229,J224=0),0,IF($B223=$B217,J223,$F223))</f>
        <v>0</v>
      </c>
      <c r="P228" s="30">
        <f t="shared" ref="P228" si="3846">IF(OR($B223=$B229,J228=0),0,$G225-$G224)</f>
        <v>0</v>
      </c>
      <c r="Q228" s="134">
        <f t="shared" ref="Q228" si="3847">IF(OR($B223=$B229,J228=0),0,J227)</f>
        <v>0</v>
      </c>
      <c r="R228" s="138">
        <f t="shared" ref="R228" si="3848">IF($B223=$B229,0,K225)</f>
        <v>0</v>
      </c>
      <c r="S228" s="176">
        <f t="shared" ref="S228" si="3849">IF($B217=$B223,IF(U223+U218&gt;0,1,0)+IF(V223+V218&gt;0,1,0)+IF(W223+W218&gt;0,1,0)+IF(X223+X218&gt;0,1,0)+IF(Y223+Y218&gt;0,1,0)+IF(Z223+Z218&gt;0,1,0)+IF(AA223+AA218&gt;0,1,0),S224)</f>
        <v>0</v>
      </c>
      <c r="T228" s="133">
        <f t="shared" ref="T228" si="3850">IF(OR($B223=$B229,S228=0,(T224-Z228+X228)&lt;=0),0,(T224-Z228+X228)/S228)</f>
        <v>0</v>
      </c>
      <c r="U228" s="137">
        <f t="shared" ref="U228" si="3851">IF(T228*(7-S225)&lt;=0,0,T228*(7-S225))</f>
        <v>0</v>
      </c>
      <c r="V228" s="311">
        <f t="shared" ref="V228" si="3852">ROUND(IF(OR(T225-T228*(7-S225)+Y228&lt;0,$B223=$B229,T228&lt;=0,T225=0),0,IF(T225-T228*(7-S225)+Y228&gt;Z228-X228+Y228,Z228-X228+Y228,T225-T228*(7-S225)+Y228)),1)</f>
        <v>0</v>
      </c>
      <c r="W228" s="312"/>
      <c r="X228" s="139">
        <f t="shared" ref="X228" si="3853">IF(OR($B223=$B229,S224=0),0,IF($B223=$B217,S223,$F223))</f>
        <v>0</v>
      </c>
      <c r="Y228" s="30">
        <f t="shared" ref="Y228" si="3854">IF(OR($B223=$B229,S228=0),0,$G225-$G224)</f>
        <v>0</v>
      </c>
      <c r="Z228" s="134">
        <f t="shared" ref="Z228" si="3855">IF(OR($B223=$B229,S228=0),0,S227)</f>
        <v>0</v>
      </c>
      <c r="AA228" s="138">
        <f t="shared" ref="AA228" si="3856">IF($B223=$B229,0,T225)</f>
        <v>0</v>
      </c>
      <c r="AB228" s="176">
        <f t="shared" ref="AB228" si="3857">IF($B217=$B223,IF(AD223+AD218&gt;0,1,0)+IF(AE223+AE218&gt;0,1,0)+IF(AF223+AF218&gt;0,1,0)+IF(AG223+AG218&gt;0,1,0)+IF(AH223+AH218&gt;0,1,0)+IF(AI223+AI218&gt;0,1,0)+IF(AJ223+AJ218&gt;0,1,0),AB224)</f>
        <v>0</v>
      </c>
      <c r="AC228" s="133">
        <f t="shared" ref="AC228" si="3858">IF(OR($B223=$B229,AB228=0,(AC224-AI228+AG228)&lt;=0),0,(AC224-AI228+AG228)/AB228)</f>
        <v>0</v>
      </c>
      <c r="AD228" s="137">
        <f t="shared" ref="AD228" si="3859">IF(AC228*(7-AB225)&lt;=0,0,AC228*(7-AB225))</f>
        <v>0</v>
      </c>
      <c r="AE228" s="311">
        <f t="shared" ref="AE228" si="3860">ROUND(IF(OR(AC225-AC228*(7-AB225)+AH228&lt;0,$B223=$B229,AC228&lt;=0,AC225=0),0,IF(AC225-AC228*(7-AB225)+AH228&gt;AI228-AG228+AH228,AI228-AG228+AH228,AC225-AC228*(7-AB225)+AH228)),1)</f>
        <v>0</v>
      </c>
      <c r="AF228" s="312"/>
      <c r="AG228" s="139">
        <f t="shared" ref="AG228" si="3861">IF(OR($B223=$B229,AB224=0),0,IF($B223=$B217,AB223,$F223))</f>
        <v>0</v>
      </c>
      <c r="AH228" s="30">
        <f t="shared" ref="AH228" si="3862">IF(OR($B223=$B229,AB228=0),0,$G225-$G224)</f>
        <v>0</v>
      </c>
      <c r="AI228" s="134">
        <f t="shared" ref="AI228" si="3863">IF(OR($B223=$B229,AB228=0),0,AB227)</f>
        <v>0</v>
      </c>
      <c r="AJ228" s="138">
        <f t="shared" ref="AJ228" si="3864">IF($B223=$B229,0,AC225)</f>
        <v>0</v>
      </c>
      <c r="AK228" s="176">
        <f t="shared" ref="AK228" si="3865">IF($B217=$B223,IF(AM223+AM218&gt;0,1,0)+IF(AN223+AN218&gt;0,1,0)+IF(AO223+AO218&gt;0,1,0)+IF(AP223+AP218&gt;0,1,0)+IF(AQ223+AQ218&gt;0,1,0)+IF(AR223+AR218&gt;0,1,0)+IF(AS223+AS218&gt;0,1,0),AK224)</f>
        <v>0</v>
      </c>
      <c r="AL228" s="133">
        <f t="shared" ref="AL228" si="3866">IF(OR($B223=$B229,AK228=0,(AL224-AR228+AP228)&lt;=0),0,(AL224-AR228+AP228)/AK228)</f>
        <v>0</v>
      </c>
      <c r="AM228" s="137">
        <f t="shared" ref="AM228" si="3867">IF(AL228*(7-AK225)&lt;=0,0,AL228*(7-AK225))</f>
        <v>0</v>
      </c>
      <c r="AN228" s="311">
        <f t="shared" ref="AN228" si="3868">ROUND(IF(OR(AL225-AL228*(7-AK225)+AQ228&lt;0,$B223=$B229,AL228&lt;=0,AL225=0),0,IF(AL225-AL228*(7-AK225)+AQ228&gt;AR228-AP228+AQ228,AR228-AP228+AQ228,AL225-AL228*(7-AK225)+AQ228)),1)</f>
        <v>0</v>
      </c>
      <c r="AO228" s="312"/>
      <c r="AP228" s="139">
        <f t="shared" ref="AP228" si="3869">IF(OR($B223=$B229,AK224=0),0,IF($B223=$B217,AK223,$F223))</f>
        <v>0</v>
      </c>
      <c r="AQ228" s="30">
        <f t="shared" ref="AQ228" si="3870">IF(OR($B223=$B229,AK228=0),0,$G225-$G224)</f>
        <v>0</v>
      </c>
      <c r="AR228" s="134">
        <f t="shared" ref="AR228" si="3871">IF(OR($B223=$B229,AK228=0),0,AK227)</f>
        <v>0</v>
      </c>
      <c r="AS228" s="138">
        <f t="shared" ref="AS228" si="3872">IF($B223=$B229,0,AL225)</f>
        <v>0</v>
      </c>
      <c r="AT228" s="176">
        <f t="shared" ref="AT228" si="3873">IF($B217=$B223,IF(AV223+AV218&gt;0,1,0)+IF(AW223+AW218&gt;0,1,0)+IF(AX223+AX218&gt;0,1,0)+IF(AY223+AY218&gt;0,1,0)+IF(AZ223+AZ218&gt;0,1,0)+IF(BA223+BA218&gt;0,1,0)+IF(BB223+BB218&gt;0,1,0),AT224)</f>
        <v>0</v>
      </c>
      <c r="AU228" s="133">
        <f t="shared" ref="AU228" si="3874">IF(OR($B223=$B229,AT228=0,(AU224-BA228+AY228)&lt;=0),0,(AU224-BA228+AY228)/AT228)</f>
        <v>0</v>
      </c>
      <c r="AV228" s="137">
        <f t="shared" ref="AV228" si="3875">IF(AU228*(7-AT225)&lt;=0,0,AU228*(7-AT225))</f>
        <v>0</v>
      </c>
      <c r="AW228" s="311">
        <f t="shared" ref="AW228" si="3876">ROUND(IF(OR(AU225-AU228*(7-AT225)+AZ228&lt;0,$B223=$B229,AU228&lt;=0,AU225=0),0,IF(AU225-AU228*(7-AT225)+AZ228&gt;BA228-AY228+AZ228,BA228-AY228+AZ228,AU225-AU228*(7-AT225)+AZ228)),1)</f>
        <v>0</v>
      </c>
      <c r="AX228" s="312"/>
      <c r="AY228" s="139">
        <f t="shared" ref="AY228" si="3877">IF(OR($B223=$B229,AT224=0),0,IF($B223=$B217,AT223,$F223))</f>
        <v>0</v>
      </c>
      <c r="AZ228" s="30">
        <f t="shared" ref="AZ228" si="3878">IF(OR($B223=$B229,AT228=0),0,$G225-$G224)</f>
        <v>0</v>
      </c>
      <c r="BA228" s="134">
        <f t="shared" ref="BA228" si="3879">IF(OR($B223=$B229,AT228=0),0,AT227)</f>
        <v>0</v>
      </c>
      <c r="BB228" s="138">
        <f t="shared" ref="BB228" si="3880">IF($B223=$B229,0,AU225)</f>
        <v>0</v>
      </c>
    </row>
    <row r="229" spans="1:54" ht="15.75" x14ac:dyDescent="0.2">
      <c r="A229" s="1">
        <f t="shared" ref="A229" si="3881">IF(B229="","1. Niewypełnione",B229)</f>
        <v>0</v>
      </c>
      <c r="B229" s="320">
        <f>kwiecień!B229</f>
        <v>0</v>
      </c>
      <c r="C229" s="321">
        <f>kwiecień!C229</f>
        <v>0</v>
      </c>
      <c r="D229" s="321">
        <f>kwiecień!D229</f>
        <v>0</v>
      </c>
      <c r="E229" s="321">
        <f>kwiecień!E229</f>
        <v>0</v>
      </c>
      <c r="F229" s="177">
        <f>kwiecień!F229</f>
        <v>18</v>
      </c>
      <c r="G229" s="185">
        <f>kwiecień!G229</f>
        <v>18</v>
      </c>
      <c r="H229" s="177"/>
      <c r="I229" s="192">
        <f t="shared" ref="I229:I233" si="3882">K229+T229+AC229+AL229+AU229</f>
        <v>0</v>
      </c>
      <c r="J229" s="186">
        <f t="shared" ref="J229" si="3883">IF(OR($B229=$B235,J232=0),0,ROUND((K230+P234)/J232,0))</f>
        <v>0</v>
      </c>
      <c r="K229" s="51">
        <f t="shared" ref="K229:K230" si="3884">SUM(L229:R229)</f>
        <v>0</v>
      </c>
      <c r="L229" s="52">
        <f>kwiecień!L229</f>
        <v>0</v>
      </c>
      <c r="M229" s="52">
        <f>kwiecień!M229</f>
        <v>0</v>
      </c>
      <c r="N229" s="52">
        <f>kwiecień!N229</f>
        <v>0</v>
      </c>
      <c r="O229" s="52">
        <f>kwiecień!O229</f>
        <v>0</v>
      </c>
      <c r="P229" s="53">
        <f>kwiecień!P229</f>
        <v>0</v>
      </c>
      <c r="Q229" s="54">
        <f>kwiecień!Q229</f>
        <v>0</v>
      </c>
      <c r="R229" s="55">
        <f>kwiecień!R229</f>
        <v>0</v>
      </c>
      <c r="S229" s="188">
        <f t="shared" ref="S229" si="3885">IF(OR($B229=$B235,S232=0),0,ROUND((T230+Y234)/S232,0))</f>
        <v>0</v>
      </c>
      <c r="T229" s="51">
        <f t="shared" ref="T229:T230" si="3886">SUM(U229:AA229)</f>
        <v>0</v>
      </c>
      <c r="U229" s="52">
        <f>kwiecień!U229</f>
        <v>0</v>
      </c>
      <c r="V229" s="52">
        <f>kwiecień!V229</f>
        <v>0</v>
      </c>
      <c r="W229" s="52">
        <f>kwiecień!W229</f>
        <v>0</v>
      </c>
      <c r="X229" s="52">
        <f>kwiecień!X229</f>
        <v>0</v>
      </c>
      <c r="Y229" s="53">
        <f>kwiecień!Y229</f>
        <v>0</v>
      </c>
      <c r="Z229" s="54">
        <f>kwiecień!Z229</f>
        <v>0</v>
      </c>
      <c r="AA229" s="55">
        <f>kwiecień!AA229</f>
        <v>0</v>
      </c>
      <c r="AB229" s="188">
        <f t="shared" ref="AB229" si="3887">IF(OR($B229=$B235,AB232=0),0,ROUND((AC230+AH234)/AB232,0))</f>
        <v>0</v>
      </c>
      <c r="AC229" s="51">
        <f t="shared" ref="AC229:AC230" si="3888">SUM(AD229:AJ229)</f>
        <v>0</v>
      </c>
      <c r="AD229" s="52">
        <f>kwiecień!AD229</f>
        <v>0</v>
      </c>
      <c r="AE229" s="52">
        <f>kwiecień!AE229</f>
        <v>0</v>
      </c>
      <c r="AF229" s="52">
        <f>kwiecień!AF229</f>
        <v>0</v>
      </c>
      <c r="AG229" s="52">
        <f>kwiecień!AG229</f>
        <v>0</v>
      </c>
      <c r="AH229" s="53">
        <f>kwiecień!AH229</f>
        <v>0</v>
      </c>
      <c r="AI229" s="54">
        <f>kwiecień!AI229</f>
        <v>0</v>
      </c>
      <c r="AJ229" s="55">
        <f>kwiecień!AJ229</f>
        <v>0</v>
      </c>
      <c r="AK229" s="188">
        <f t="shared" ref="AK229" si="3889">IF(OR($B229=$B235,AK232=0),0,ROUND((AL230+AQ234)/AK232,0))</f>
        <v>0</v>
      </c>
      <c r="AL229" s="51">
        <f t="shared" ref="AL229:AL230" si="3890">SUM(AM229:AS229)</f>
        <v>0</v>
      </c>
      <c r="AM229" s="52">
        <f>kwiecień!AM229</f>
        <v>0</v>
      </c>
      <c r="AN229" s="52">
        <f>kwiecień!AN229</f>
        <v>0</v>
      </c>
      <c r="AO229" s="52">
        <f>kwiecień!AO229</f>
        <v>0</v>
      </c>
      <c r="AP229" s="52">
        <f>kwiecień!AP229</f>
        <v>0</v>
      </c>
      <c r="AQ229" s="53">
        <f>kwiecień!AQ229</f>
        <v>0</v>
      </c>
      <c r="AR229" s="54">
        <f>kwiecień!AR229</f>
        <v>0</v>
      </c>
      <c r="AS229" s="55">
        <f>kwiecień!AS229</f>
        <v>0</v>
      </c>
      <c r="AT229" s="188">
        <f t="shared" ref="AT229" si="3891">IF(OR($B229=$B235,AT232=0),0,ROUND((AU230+AZ234)/AT232,0))</f>
        <v>0</v>
      </c>
      <c r="AU229" s="51">
        <f t="shared" ref="AU229:AU230" si="3892">SUM(AV229:BB229)</f>
        <v>0</v>
      </c>
      <c r="AV229" s="52">
        <f t="shared" ref="AV229" si="3893">IF(SUM($AM$9:$AS$9)=SUM($AV$9:$BB$9),AM229,IF(AND(SUM($AV$9:$BB$9)&gt;42,SUM($AV$9:$BB$9)&lt;49),AM229,0))</f>
        <v>0</v>
      </c>
      <c r="AW229" s="52">
        <f t="shared" ref="AW229" si="3894">IF(SUM($AM$9:$AS$9)=SUM($AV$9:$BB$9),AN229,IF(AND(SUM($AV$9:$BB$9)&gt;42,SUM($AV$9:$BB$9)&lt;49),AN229,0))</f>
        <v>0</v>
      </c>
      <c r="AX229" s="52">
        <f t="shared" ref="AX229" si="3895">IF(SUM($AM$9:$AS$9)=SUM($AV$9:$BB$9),AO229,IF(AND(SUM($AV$9:$BB$9)&gt;42,SUM($AV$9:$BB$9)&lt;49),AO229,0))</f>
        <v>0</v>
      </c>
      <c r="AY229" s="52">
        <f t="shared" ref="AY229" si="3896">IF(SUM($AM$9:$AS$9)=SUM($AV$9:$BB$9),AP229,IF(AND(SUM($AV$9:$BB$9)&gt;42,SUM($AV$9:$BB$9)&lt;49),AP229,0))</f>
        <v>0</v>
      </c>
      <c r="AZ229" s="53">
        <f t="shared" ref="AZ229" si="3897">IF(SUM($AM$9:$AS$9)=SUM($AV$9:$BB$9),AQ229,IF(AND(SUM($AV$9:$BB$9)&gt;42,SUM($AV$9:$BB$9)&lt;49),AQ229,0))</f>
        <v>0</v>
      </c>
      <c r="BA229" s="54">
        <f t="shared" ref="BA229" si="3898">IF(SUM($AM$9:$AS$9)=SUM($AV$9:$BB$9),AR229,IF(AND(SUM($AV$9:$BB$9)&gt;42,SUM($AV$9:$BB$9)&lt;49),AR229,0))</f>
        <v>0</v>
      </c>
      <c r="BB229" s="55">
        <f t="shared" ref="BB229" si="3899">IF(SUM($AM$9:$AS$9)=SUM($AV$9:$BB$9),AS229,IF(AND(SUM($AV$9:$BB$9)&gt;42,SUM($AV$9:$BB$9)&lt;49),AS229,0))</f>
        <v>0</v>
      </c>
    </row>
    <row r="230" spans="1:54" ht="12.75" hidden="1" customHeight="1" x14ac:dyDescent="0.2">
      <c r="B230" s="93"/>
      <c r="C230" s="94"/>
      <c r="D230" s="95"/>
      <c r="E230" s="115"/>
      <c r="F230" s="140" t="b">
        <f t="shared" ref="F230" si="3900">IF($B223=$B229,OR(F224,G229&lt;F229),G229&lt;F229)</f>
        <v>0</v>
      </c>
      <c r="G230" s="189">
        <f t="shared" ref="G230" si="3901">IF(AND($B223=$B229,$B223&lt;&gt;"",$B223&lt;&gt;0),G229+G224,G229)</f>
        <v>18</v>
      </c>
      <c r="H230" s="120"/>
      <c r="I230" s="165">
        <f t="shared" si="3882"/>
        <v>0</v>
      </c>
      <c r="J230" s="194">
        <f t="shared" ref="J230" si="3902">7-COUNTIF(L229:R229,0)-COUNTIF(L229:R229,"")</f>
        <v>0</v>
      </c>
      <c r="K230" s="22">
        <f t="shared" si="3884"/>
        <v>0</v>
      </c>
      <c r="L230" s="35">
        <f t="shared" ref="L230:R230" si="3903">IF($B223=$B229,L229+L224,L229)</f>
        <v>0</v>
      </c>
      <c r="M230" s="35">
        <f t="shared" si="3903"/>
        <v>0</v>
      </c>
      <c r="N230" s="35">
        <f t="shared" si="3903"/>
        <v>0</v>
      </c>
      <c r="O230" s="35">
        <f t="shared" si="3903"/>
        <v>0</v>
      </c>
      <c r="P230" s="36">
        <f t="shared" si="3903"/>
        <v>0</v>
      </c>
      <c r="Q230" s="37">
        <f t="shared" si="3903"/>
        <v>0</v>
      </c>
      <c r="R230" s="38">
        <f t="shared" si="3903"/>
        <v>0</v>
      </c>
      <c r="S230" s="194">
        <f t="shared" ref="S230" si="3904">7-COUNTIF(U229:AA229,0)-COUNTIF(U229:AA229,"")</f>
        <v>0</v>
      </c>
      <c r="T230" s="22">
        <f t="shared" si="3886"/>
        <v>0</v>
      </c>
      <c r="U230" s="35">
        <f t="shared" ref="U230:AA230" si="3905">IF($B223=$B229,U229+U224,U229)</f>
        <v>0</v>
      </c>
      <c r="V230" s="35">
        <f t="shared" si="3905"/>
        <v>0</v>
      </c>
      <c r="W230" s="35">
        <f t="shared" si="3905"/>
        <v>0</v>
      </c>
      <c r="X230" s="35">
        <f t="shared" si="3905"/>
        <v>0</v>
      </c>
      <c r="Y230" s="36">
        <f t="shared" si="3905"/>
        <v>0</v>
      </c>
      <c r="Z230" s="37">
        <f t="shared" si="3905"/>
        <v>0</v>
      </c>
      <c r="AA230" s="38">
        <f t="shared" si="3905"/>
        <v>0</v>
      </c>
      <c r="AB230" s="194">
        <f t="shared" ref="AB230" si="3906">7-COUNTIF(AD229:AJ229,0)-COUNTIF(AD229:AJ229,"")</f>
        <v>0</v>
      </c>
      <c r="AC230" s="22">
        <f t="shared" si="3888"/>
        <v>0</v>
      </c>
      <c r="AD230" s="35">
        <f t="shared" ref="AD230:AJ230" si="3907">IF($B223=$B229,AD229+AD224,AD229)</f>
        <v>0</v>
      </c>
      <c r="AE230" s="35">
        <f t="shared" si="3907"/>
        <v>0</v>
      </c>
      <c r="AF230" s="35">
        <f t="shared" si="3907"/>
        <v>0</v>
      </c>
      <c r="AG230" s="35">
        <f t="shared" si="3907"/>
        <v>0</v>
      </c>
      <c r="AH230" s="36">
        <f t="shared" si="3907"/>
        <v>0</v>
      </c>
      <c r="AI230" s="37">
        <f t="shared" si="3907"/>
        <v>0</v>
      </c>
      <c r="AJ230" s="38">
        <f t="shared" si="3907"/>
        <v>0</v>
      </c>
      <c r="AK230" s="194">
        <f t="shared" ref="AK230" si="3908">7-COUNTIF(AM229:AS229,0)-COUNTIF(AM229:AS229,"")</f>
        <v>0</v>
      </c>
      <c r="AL230" s="22">
        <f t="shared" si="3890"/>
        <v>0</v>
      </c>
      <c r="AM230" s="35">
        <f t="shared" ref="AM230:AS230" si="3909">IF($B223=$B229,AM229+AM224,AM229)</f>
        <v>0</v>
      </c>
      <c r="AN230" s="35">
        <f t="shared" si="3909"/>
        <v>0</v>
      </c>
      <c r="AO230" s="35">
        <f t="shared" si="3909"/>
        <v>0</v>
      </c>
      <c r="AP230" s="35">
        <f t="shared" si="3909"/>
        <v>0</v>
      </c>
      <c r="AQ230" s="36">
        <f t="shared" si="3909"/>
        <v>0</v>
      </c>
      <c r="AR230" s="37">
        <f t="shared" si="3909"/>
        <v>0</v>
      </c>
      <c r="AS230" s="38">
        <f t="shared" si="3909"/>
        <v>0</v>
      </c>
      <c r="AT230" s="194">
        <f t="shared" ref="AT230" si="3910">7-COUNTIF(AV229:BB229,0)-COUNTIF(AV229:BB229,"")</f>
        <v>0</v>
      </c>
      <c r="AU230" s="22">
        <f t="shared" si="3892"/>
        <v>0</v>
      </c>
      <c r="AV230" s="35">
        <f t="shared" ref="AV230:BB230" si="3911">IF($B223=$B229,AV229+AV224,AV229)</f>
        <v>0</v>
      </c>
      <c r="AW230" s="35">
        <f t="shared" si="3911"/>
        <v>0</v>
      </c>
      <c r="AX230" s="35">
        <f t="shared" si="3911"/>
        <v>0</v>
      </c>
      <c r="AY230" s="35">
        <f t="shared" si="3911"/>
        <v>0</v>
      </c>
      <c r="AZ230" s="36">
        <f t="shared" si="3911"/>
        <v>0</v>
      </c>
      <c r="BA230" s="37">
        <f t="shared" si="3911"/>
        <v>0</v>
      </c>
      <c r="BB230" s="38">
        <f t="shared" si="3911"/>
        <v>0</v>
      </c>
    </row>
    <row r="231" spans="1:54" ht="15" hidden="1" customHeight="1" x14ac:dyDescent="0.2">
      <c r="B231" s="116"/>
      <c r="C231" s="117"/>
      <c r="D231" s="118"/>
      <c r="E231" s="119"/>
      <c r="F231" s="92"/>
      <c r="G231" s="190">
        <f t="shared" ref="G231" si="3912">IF(AND($B223=$B229,$B223&lt;&gt;"",$B223&lt;&gt;0),F229+G225,F229)</f>
        <v>18</v>
      </c>
      <c r="H231" s="121"/>
      <c r="I231" s="165">
        <f t="shared" si="3882"/>
        <v>0</v>
      </c>
      <c r="J231" s="195">
        <f t="shared" ref="J231" si="3913">IF($B229=$B223,COUNTIF(L231:R231,0),COUNTIF(L232:R232,0)+COUNTIF(L232:R232,""))</f>
        <v>7</v>
      </c>
      <c r="K231" s="39">
        <f t="shared" ref="K231:R231" si="3914">IF($B223=$B229,K232+K225,K232)</f>
        <v>0</v>
      </c>
      <c r="L231" s="40">
        <f t="shared" si="3914"/>
        <v>0</v>
      </c>
      <c r="M231" s="40">
        <f t="shared" si="3914"/>
        <v>0</v>
      </c>
      <c r="N231" s="40">
        <f t="shared" si="3914"/>
        <v>0</v>
      </c>
      <c r="O231" s="40">
        <f t="shared" si="3914"/>
        <v>0</v>
      </c>
      <c r="P231" s="41">
        <f t="shared" si="3914"/>
        <v>0</v>
      </c>
      <c r="Q231" s="42">
        <f t="shared" si="3914"/>
        <v>0</v>
      </c>
      <c r="R231" s="43">
        <f t="shared" si="3914"/>
        <v>0</v>
      </c>
      <c r="S231" s="195">
        <f t="shared" ref="S231" si="3915">IF($B229=$B223,COUNTIF(U231:AA231,0),COUNTIF(U232:AA232,0)+COUNTIF(U232:AA232,""))</f>
        <v>7</v>
      </c>
      <c r="T231" s="39">
        <f t="shared" ref="T231:AA231" si="3916">IF($B223=$B229,T232+T225,T232)</f>
        <v>0</v>
      </c>
      <c r="U231" s="40">
        <f t="shared" si="3916"/>
        <v>0</v>
      </c>
      <c r="V231" s="40">
        <f t="shared" si="3916"/>
        <v>0</v>
      </c>
      <c r="W231" s="40">
        <f t="shared" si="3916"/>
        <v>0</v>
      </c>
      <c r="X231" s="40">
        <f t="shared" si="3916"/>
        <v>0</v>
      </c>
      <c r="Y231" s="41">
        <f t="shared" si="3916"/>
        <v>0</v>
      </c>
      <c r="Z231" s="42">
        <f t="shared" si="3916"/>
        <v>0</v>
      </c>
      <c r="AA231" s="43">
        <f t="shared" si="3916"/>
        <v>0</v>
      </c>
      <c r="AB231" s="195">
        <f t="shared" ref="AB231" si="3917">IF($B229=$B223,COUNTIF(AD231:AJ231,0),COUNTIF(AD232:AJ232,0)+COUNTIF(AD232:AJ232,""))</f>
        <v>7</v>
      </c>
      <c r="AC231" s="39">
        <f t="shared" ref="AC231:AJ231" si="3918">IF($B223=$B229,AC232+AC225,AC232)</f>
        <v>0</v>
      </c>
      <c r="AD231" s="40">
        <f t="shared" si="3918"/>
        <v>0</v>
      </c>
      <c r="AE231" s="40">
        <f t="shared" si="3918"/>
        <v>0</v>
      </c>
      <c r="AF231" s="40">
        <f t="shared" si="3918"/>
        <v>0</v>
      </c>
      <c r="AG231" s="40">
        <f t="shared" si="3918"/>
        <v>0</v>
      </c>
      <c r="AH231" s="41">
        <f t="shared" si="3918"/>
        <v>0</v>
      </c>
      <c r="AI231" s="42">
        <f t="shared" si="3918"/>
        <v>0</v>
      </c>
      <c r="AJ231" s="43">
        <f t="shared" si="3918"/>
        <v>0</v>
      </c>
      <c r="AK231" s="195">
        <f t="shared" ref="AK231" si="3919">IF($B229=$B223,COUNTIF(AM231:AS231,0),COUNTIF(AM232:AS232,0)+COUNTIF(AM232:AS232,""))</f>
        <v>7</v>
      </c>
      <c r="AL231" s="39">
        <f t="shared" ref="AL231:AS231" si="3920">IF($B223=$B229,AL232+AL225,AL232)</f>
        <v>0</v>
      </c>
      <c r="AM231" s="40">
        <f t="shared" si="3920"/>
        <v>0</v>
      </c>
      <c r="AN231" s="40">
        <f t="shared" si="3920"/>
        <v>0</v>
      </c>
      <c r="AO231" s="40">
        <f t="shared" si="3920"/>
        <v>0</v>
      </c>
      <c r="AP231" s="40">
        <f t="shared" si="3920"/>
        <v>0</v>
      </c>
      <c r="AQ231" s="41">
        <f t="shared" si="3920"/>
        <v>0</v>
      </c>
      <c r="AR231" s="42">
        <f t="shared" si="3920"/>
        <v>0</v>
      </c>
      <c r="AS231" s="43">
        <f t="shared" si="3920"/>
        <v>0</v>
      </c>
      <c r="AT231" s="195">
        <f t="shared" ref="AT231" si="3921">IF($B229=$B223,COUNTIF(AV231:BB231,0),COUNTIF(AV232:BB232,0)+COUNTIF(AV232:BB232,""))</f>
        <v>7</v>
      </c>
      <c r="AU231" s="39">
        <f t="shared" ref="AU231:BB231" si="3922">IF($B223=$B229,AU232+AU225,AU232)</f>
        <v>0</v>
      </c>
      <c r="AV231" s="40">
        <f t="shared" si="3922"/>
        <v>0</v>
      </c>
      <c r="AW231" s="40">
        <f t="shared" si="3922"/>
        <v>0</v>
      </c>
      <c r="AX231" s="40">
        <f t="shared" si="3922"/>
        <v>0</v>
      </c>
      <c r="AY231" s="40">
        <f t="shared" si="3922"/>
        <v>0</v>
      </c>
      <c r="AZ231" s="41">
        <f t="shared" si="3922"/>
        <v>0</v>
      </c>
      <c r="BA231" s="42">
        <f t="shared" si="3922"/>
        <v>0</v>
      </c>
      <c r="BB231" s="43">
        <f t="shared" si="3922"/>
        <v>0</v>
      </c>
    </row>
    <row r="232" spans="1:54" ht="15.75" customHeight="1" x14ac:dyDescent="0.2">
      <c r="A232" s="1">
        <f t="shared" ref="A232" si="3923">A229</f>
        <v>0</v>
      </c>
      <c r="B232" s="313">
        <f t="shared" ref="B232" si="3924">B226+1</f>
        <v>36</v>
      </c>
      <c r="C232" s="314"/>
      <c r="D232" s="314"/>
      <c r="E232" s="314"/>
      <c r="F232" s="31"/>
      <c r="G232" s="183"/>
      <c r="H232" s="122">
        <f t="shared" ref="H232" si="3925">5-COUNTIF(AU229,0)-COUNTIF(AL229,0)-COUNTIF(AC229,0)-COUNTIF(T229,0)-COUNTIF(K229,0)</f>
        <v>0</v>
      </c>
      <c r="I232" s="165">
        <f t="shared" si="3882"/>
        <v>0</v>
      </c>
      <c r="J232" s="187">
        <f t="shared" ref="J232" si="3926">IF($B229=$B223,J226+IF($F229&lt;&gt;$G229,(K229+$G231-$G230)/$F229,K229/$F229),IF($F229&lt;&gt;G229,(K229+$G231-$G230)/$F229,K229/$F229))</f>
        <v>0</v>
      </c>
      <c r="K232" s="7">
        <f t="shared" ref="K232:K233" si="3927">SUM(L232:R232)</f>
        <v>0</v>
      </c>
      <c r="L232" s="26">
        <f t="shared" ref="L232:R232" si="3928">L229</f>
        <v>0</v>
      </c>
      <c r="M232" s="26">
        <f t="shared" si="3928"/>
        <v>0</v>
      </c>
      <c r="N232" s="26">
        <f t="shared" si="3928"/>
        <v>0</v>
      </c>
      <c r="O232" s="26">
        <f t="shared" si="3928"/>
        <v>0</v>
      </c>
      <c r="P232" s="26">
        <f t="shared" si="3928"/>
        <v>0</v>
      </c>
      <c r="Q232" s="29">
        <f t="shared" si="3928"/>
        <v>0</v>
      </c>
      <c r="R232" s="23">
        <f t="shared" si="3928"/>
        <v>0</v>
      </c>
      <c r="S232" s="187">
        <f t="shared" ref="S232" si="3929">IF($B229=$B223,S226+IF($F229&lt;&gt;$G229,(T229+$G231-$G230)/$F229,T229/$F229),IF($F229&lt;&gt;P229,(T229+$G231-$G230)/$F229,T229/$F229))</f>
        <v>0</v>
      </c>
      <c r="T232" s="7">
        <f t="shared" ref="T232:T233" si="3930">SUM(U232:AA232)</f>
        <v>0</v>
      </c>
      <c r="U232" s="26">
        <f t="shared" ref="U232:AA232" si="3931">U229</f>
        <v>0</v>
      </c>
      <c r="V232" s="26">
        <f t="shared" si="3931"/>
        <v>0</v>
      </c>
      <c r="W232" s="26">
        <f t="shared" si="3931"/>
        <v>0</v>
      </c>
      <c r="X232" s="26">
        <f t="shared" si="3931"/>
        <v>0</v>
      </c>
      <c r="Y232" s="113">
        <f t="shared" si="3931"/>
        <v>0</v>
      </c>
      <c r="Z232" s="29">
        <f t="shared" si="3931"/>
        <v>0</v>
      </c>
      <c r="AA232" s="23">
        <f t="shared" si="3931"/>
        <v>0</v>
      </c>
      <c r="AB232" s="187">
        <f t="shared" ref="AB232" si="3932">IF($B229=$B223,AB226+IF($F229&lt;&gt;$G229,(AC229+$G231-$G230)/$F229,AC229/$F229),IF($F229&lt;&gt;Y229,(AC229+$G231-$G230)/$F229,AC229/$F229))</f>
        <v>0</v>
      </c>
      <c r="AC232" s="7">
        <f t="shared" ref="AC232:AC233" si="3933">SUM(AD232:AJ232)</f>
        <v>0</v>
      </c>
      <c r="AD232" s="26">
        <f t="shared" ref="AD232:AJ232" si="3934">AD229</f>
        <v>0</v>
      </c>
      <c r="AE232" s="26">
        <f t="shared" si="3934"/>
        <v>0</v>
      </c>
      <c r="AF232" s="26">
        <f t="shared" si="3934"/>
        <v>0</v>
      </c>
      <c r="AG232" s="26">
        <f t="shared" si="3934"/>
        <v>0</v>
      </c>
      <c r="AH232" s="113">
        <f t="shared" si="3934"/>
        <v>0</v>
      </c>
      <c r="AI232" s="29">
        <f t="shared" si="3934"/>
        <v>0</v>
      </c>
      <c r="AJ232" s="23">
        <f t="shared" si="3934"/>
        <v>0</v>
      </c>
      <c r="AK232" s="187">
        <f t="shared" ref="AK232" si="3935">IF($B229=$B223,AK226+IF($F229&lt;&gt;$G229,(AL229+$G231-$G230)/$F229,AL229/$F229),IF($F229&lt;&gt;AH229,(AL229+$G231-$G230)/$F229,AL229/$F229))</f>
        <v>0</v>
      </c>
      <c r="AL232" s="7">
        <f t="shared" ref="AL232:AL233" si="3936">SUM(AM232:AS232)</f>
        <v>0</v>
      </c>
      <c r="AM232" s="26">
        <f t="shared" ref="AM232:AS232" si="3937">AM229</f>
        <v>0</v>
      </c>
      <c r="AN232" s="26">
        <f t="shared" si="3937"/>
        <v>0</v>
      </c>
      <c r="AO232" s="26">
        <f t="shared" si="3937"/>
        <v>0</v>
      </c>
      <c r="AP232" s="26">
        <f t="shared" si="3937"/>
        <v>0</v>
      </c>
      <c r="AQ232" s="113">
        <f t="shared" si="3937"/>
        <v>0</v>
      </c>
      <c r="AR232" s="29">
        <f t="shared" si="3937"/>
        <v>0</v>
      </c>
      <c r="AS232" s="23">
        <f t="shared" si="3937"/>
        <v>0</v>
      </c>
      <c r="AT232" s="187">
        <f t="shared" ref="AT232" si="3938">IF($B229=$B223,AT226+IF($F229&lt;&gt;$G229,(AU229+$G231-$G230)/$F229,AU229/$F229),IF($F229&lt;&gt;AQ229,(AU229+$G231-$G230)/$F229,AU229/$F229))</f>
        <v>0</v>
      </c>
      <c r="AU232" s="7">
        <f t="shared" ref="AU232:AU233" si="3939">SUM(AV232:BB232)</f>
        <v>0</v>
      </c>
      <c r="AV232" s="6">
        <f t="shared" ref="AV232" si="3940">IF(SUM($AM$9:$AS$9)=SUM($AV$9:$BB$9),AV229,IF(AND(SUM($AV$9:$BB$9)&gt;42,SUM($AV$9:$BB$9)&lt;49),AV229,0))</f>
        <v>0</v>
      </c>
      <c r="AW232" s="6">
        <f t="shared" ref="AW232:BB232" si="3941">IF(SUM($AM$9:$AS$9)=SUM($AV$9:$BB$9),AW229,IF(AND(SUM($AV$9:$BB$9)&gt;42,SUM($AV$9:$BB$9)&lt;49),AW229,0))</f>
        <v>0</v>
      </c>
      <c r="AX232" s="6">
        <f t="shared" si="3941"/>
        <v>0</v>
      </c>
      <c r="AY232" s="6">
        <f t="shared" si="3941"/>
        <v>0</v>
      </c>
      <c r="AZ232" s="26">
        <f t="shared" si="3941"/>
        <v>0</v>
      </c>
      <c r="BA232" s="29">
        <f t="shared" si="3941"/>
        <v>0</v>
      </c>
      <c r="BB232" s="23">
        <f t="shared" si="3941"/>
        <v>0</v>
      </c>
    </row>
    <row r="233" spans="1:54" ht="15.75" customHeight="1" x14ac:dyDescent="0.2">
      <c r="A233" s="1">
        <f t="shared" ref="A233:A234" si="3942">A232</f>
        <v>0</v>
      </c>
      <c r="B233" s="313"/>
      <c r="C233" s="314"/>
      <c r="D233" s="314"/>
      <c r="E233" s="314"/>
      <c r="F233" s="31"/>
      <c r="G233" s="183"/>
      <c r="H233" s="123">
        <f t="shared" ref="H233" si="3943">IF($B229=$B223,H227+F233,$F233)</f>
        <v>0</v>
      </c>
      <c r="I233" s="165">
        <f t="shared" si="3882"/>
        <v>0</v>
      </c>
      <c r="J233" s="141">
        <f t="shared" ref="J233" si="3944">IF($H232=0,0,IF($B223=$B229,IF($H234&gt;0,$H234+J227,K229+J227),IF($H234&gt;0,$H234,K229)))</f>
        <v>0</v>
      </c>
      <c r="K233" s="7">
        <f t="shared" si="3927"/>
        <v>0</v>
      </c>
      <c r="L233" s="6"/>
      <c r="M233" s="6"/>
      <c r="N233" s="6"/>
      <c r="O233" s="6"/>
      <c r="P233" s="26"/>
      <c r="Q233" s="29"/>
      <c r="R233" s="23"/>
      <c r="S233" s="141">
        <f t="shared" ref="S233" si="3945">IF($H232=0,0,IF($B223=$B229,IF($H234&gt;0,$H234+S227,T229+S227),IF($H234&gt;0,$H234,T229)))</f>
        <v>0</v>
      </c>
      <c r="T233" s="7">
        <f t="shared" si="3930"/>
        <v>0</v>
      </c>
      <c r="U233" s="6"/>
      <c r="V233" s="6"/>
      <c r="W233" s="6"/>
      <c r="X233" s="6"/>
      <c r="Y233" s="26"/>
      <c r="Z233" s="29"/>
      <c r="AA233" s="23"/>
      <c r="AB233" s="141">
        <f t="shared" ref="AB233" si="3946">IF($H232=0,0,IF($B223=$B229,IF($H234&gt;0,$H234+AB227,AC229+AB227),IF($H234&gt;0,$H234,AC229)))</f>
        <v>0</v>
      </c>
      <c r="AC233" s="7">
        <f t="shared" si="3933"/>
        <v>0</v>
      </c>
      <c r="AD233" s="6"/>
      <c r="AE233" s="6"/>
      <c r="AF233" s="6"/>
      <c r="AG233" s="6"/>
      <c r="AH233" s="26"/>
      <c r="AI233" s="29"/>
      <c r="AJ233" s="23"/>
      <c r="AK233" s="141">
        <f t="shared" ref="AK233" si="3947">IF($H232=0,0,IF($B223=$B229,IF($H234&gt;0,$H234+AK227,AL229+AK227),IF($H234&gt;0,$H234,AL229)))</f>
        <v>0</v>
      </c>
      <c r="AL233" s="7">
        <f t="shared" si="3936"/>
        <v>0</v>
      </c>
      <c r="AM233" s="6"/>
      <c r="AN233" s="6"/>
      <c r="AO233" s="6"/>
      <c r="AP233" s="6"/>
      <c r="AQ233" s="26"/>
      <c r="AR233" s="29"/>
      <c r="AS233" s="23"/>
      <c r="AT233" s="141">
        <f t="shared" ref="AT233" si="3948">IF($H232=0,0,IF($B223=$B229,IF($H234&gt;0,$H234+AT227,AU229+AT227),IF($H234&gt;0,$H234,AU229)))</f>
        <v>0</v>
      </c>
      <c r="AU233" s="7">
        <f t="shared" si="3939"/>
        <v>0</v>
      </c>
      <c r="AV233" s="6"/>
      <c r="AW233" s="6"/>
      <c r="AX233" s="6"/>
      <c r="AY233" s="6"/>
      <c r="AZ233" s="26"/>
      <c r="BA233" s="29"/>
      <c r="BB233" s="23"/>
    </row>
    <row r="234" spans="1:54" ht="18.75" customHeight="1" thickBot="1" x14ac:dyDescent="0.25">
      <c r="A234" s="1">
        <f t="shared" si="3942"/>
        <v>0</v>
      </c>
      <c r="B234" s="323" t="str">
        <f>IF(B229="",Wydruk!$AE$6,IF(J230=0,Wydruk!$AE$7,IF(AND(G230&lt;G231,B229&lt;&gt;$B235),Wydruk!$AE$13,IF(AND($B229=$B223,$B229&lt;&gt;$B235),IF(OR(OR(J234&lt;4,J234&gt;5),OR(S234&lt;4,S234&gt;5),OR(AB234&lt;4,AB234&gt;5),OR(AK234&lt;4,AK234&gt;5),OR(AND(AT234&lt;4,AT234&gt;0),AT234&gt;5)),Wydruk!$AE$8,Wydruk!$AE$9),IF($B229=$B235,IF($F233&lt;&gt;0,Wydruk!$AE$12,Wydruk!$AE$10),IF(OR(OR(J230&lt;4,J230&gt;5),OR(S230&lt;4,S230&gt;5),OR(AB230&lt;4,AB230&gt;5),OR(AK230&lt;4,AK230&gt;5),OR(AND(AT230&lt;4,AT230&gt;0),AT230&gt;5)),Wydruk!$AE$8,Wydruk!$AE$11))))))</f>
        <v>Uzupełnij liczby godzin tygodniowego planu</v>
      </c>
      <c r="C234" s="324"/>
      <c r="D234" s="324"/>
      <c r="E234" s="324"/>
      <c r="F234" s="173">
        <f>kwiecień!F234</f>
        <v>0</v>
      </c>
      <c r="G234" s="184">
        <f>kwiecień!G234</f>
        <v>0</v>
      </c>
      <c r="H234" s="191">
        <f t="shared" ref="H234" si="3949">IF(OR($G234=0,$F234=0,$G234="",$F234=""),0,$G234/$F234)</f>
        <v>0</v>
      </c>
      <c r="I234" s="193"/>
      <c r="J234" s="176">
        <f t="shared" ref="J234" si="3950">IF($B223=$B229,IF(L229+L224&gt;0,1,0)+IF(M229+M224&gt;0,1,0)+IF(N229+N224&gt;0,1,0)+IF(O229+O224&gt;0,1,0)+IF(P229+P224&gt;0,1,0)+IF(Q229+Q224&gt;0,1,0)+IF(R229+R224&gt;0,1,0),J230)</f>
        <v>0</v>
      </c>
      <c r="K234" s="133">
        <f t="shared" ref="K234" si="3951">IF(OR($B229=$B235,J234=0,(K230-Q234+O234)&lt;=0),0,(K230-Q234+O234)/J234)</f>
        <v>0</v>
      </c>
      <c r="L234" s="137">
        <f t="shared" ref="L234" si="3952">IF(K234*(7-J231)&lt;=0,0,K234*(7-J231))</f>
        <v>0</v>
      </c>
      <c r="M234" s="311">
        <f t="shared" ref="M234" si="3953">ROUND(IF(OR(K231-K234*(7-J231)+P234&lt;0,$B229=$B235,K234&lt;=0,K231=0),0,IF(K231-K234*(7-J231)+P234&gt;Q234-O234+P234,Q234-O234+P234,K231-K234*(7-J231)+P234)),1)</f>
        <v>0</v>
      </c>
      <c r="N234" s="312"/>
      <c r="O234" s="139">
        <f t="shared" ref="O234" si="3954">IF(OR($B229=$B235,J230=0),0,IF($B229=$B223,J229,$F229))</f>
        <v>0</v>
      </c>
      <c r="P234" s="30">
        <f t="shared" ref="P234" si="3955">IF(OR($B229=$B235,J234=0),0,$G231-$G230)</f>
        <v>0</v>
      </c>
      <c r="Q234" s="134">
        <f t="shared" ref="Q234" si="3956">IF(OR($B229=$B235,J234=0),0,J233)</f>
        <v>0</v>
      </c>
      <c r="R234" s="138">
        <f t="shared" ref="R234" si="3957">IF($B229=$B235,0,K231)</f>
        <v>0</v>
      </c>
      <c r="S234" s="176">
        <f t="shared" ref="S234" si="3958">IF($B223=$B229,IF(U229+U224&gt;0,1,0)+IF(V229+V224&gt;0,1,0)+IF(W229+W224&gt;0,1,0)+IF(X229+X224&gt;0,1,0)+IF(Y229+Y224&gt;0,1,0)+IF(Z229+Z224&gt;0,1,0)+IF(AA229+AA224&gt;0,1,0),S230)</f>
        <v>0</v>
      </c>
      <c r="T234" s="133">
        <f t="shared" ref="T234" si="3959">IF(OR($B229=$B235,S234=0,(T230-Z234+X234)&lt;=0),0,(T230-Z234+X234)/S234)</f>
        <v>0</v>
      </c>
      <c r="U234" s="137">
        <f t="shared" ref="U234" si="3960">IF(T234*(7-S231)&lt;=0,0,T234*(7-S231))</f>
        <v>0</v>
      </c>
      <c r="V234" s="311">
        <f t="shared" ref="V234" si="3961">ROUND(IF(OR(T231-T234*(7-S231)+Y234&lt;0,$B229=$B235,T234&lt;=0,T231=0),0,IF(T231-T234*(7-S231)+Y234&gt;Z234-X234+Y234,Z234-X234+Y234,T231-T234*(7-S231)+Y234)),1)</f>
        <v>0</v>
      </c>
      <c r="W234" s="312"/>
      <c r="X234" s="139">
        <f t="shared" ref="X234" si="3962">IF(OR($B229=$B235,S230=0),0,IF($B229=$B223,S229,$F229))</f>
        <v>0</v>
      </c>
      <c r="Y234" s="30">
        <f t="shared" ref="Y234" si="3963">IF(OR($B229=$B235,S234=0),0,$G231-$G230)</f>
        <v>0</v>
      </c>
      <c r="Z234" s="134">
        <f t="shared" ref="Z234" si="3964">IF(OR($B229=$B235,S234=0),0,S233)</f>
        <v>0</v>
      </c>
      <c r="AA234" s="138">
        <f t="shared" ref="AA234" si="3965">IF($B229=$B235,0,T231)</f>
        <v>0</v>
      </c>
      <c r="AB234" s="176">
        <f t="shared" ref="AB234" si="3966">IF($B223=$B229,IF(AD229+AD224&gt;0,1,0)+IF(AE229+AE224&gt;0,1,0)+IF(AF229+AF224&gt;0,1,0)+IF(AG229+AG224&gt;0,1,0)+IF(AH229+AH224&gt;0,1,0)+IF(AI229+AI224&gt;0,1,0)+IF(AJ229+AJ224&gt;0,1,0),AB230)</f>
        <v>0</v>
      </c>
      <c r="AC234" s="133">
        <f t="shared" ref="AC234" si="3967">IF(OR($B229=$B235,AB234=0,(AC230-AI234+AG234)&lt;=0),0,(AC230-AI234+AG234)/AB234)</f>
        <v>0</v>
      </c>
      <c r="AD234" s="137">
        <f t="shared" ref="AD234" si="3968">IF(AC234*(7-AB231)&lt;=0,0,AC234*(7-AB231))</f>
        <v>0</v>
      </c>
      <c r="AE234" s="311">
        <f t="shared" ref="AE234" si="3969">ROUND(IF(OR(AC231-AC234*(7-AB231)+AH234&lt;0,$B229=$B235,AC234&lt;=0,AC231=0),0,IF(AC231-AC234*(7-AB231)+AH234&gt;AI234-AG234+AH234,AI234-AG234+AH234,AC231-AC234*(7-AB231)+AH234)),1)</f>
        <v>0</v>
      </c>
      <c r="AF234" s="312"/>
      <c r="AG234" s="139">
        <f t="shared" ref="AG234" si="3970">IF(OR($B229=$B235,AB230=0),0,IF($B229=$B223,AB229,$F229))</f>
        <v>0</v>
      </c>
      <c r="AH234" s="30">
        <f t="shared" ref="AH234" si="3971">IF(OR($B229=$B235,AB234=0),0,$G231-$G230)</f>
        <v>0</v>
      </c>
      <c r="AI234" s="134">
        <f t="shared" ref="AI234" si="3972">IF(OR($B229=$B235,AB234=0),0,AB233)</f>
        <v>0</v>
      </c>
      <c r="AJ234" s="138">
        <f t="shared" ref="AJ234" si="3973">IF($B229=$B235,0,AC231)</f>
        <v>0</v>
      </c>
      <c r="AK234" s="176">
        <f t="shared" ref="AK234" si="3974">IF($B223=$B229,IF(AM229+AM224&gt;0,1,0)+IF(AN229+AN224&gt;0,1,0)+IF(AO229+AO224&gt;0,1,0)+IF(AP229+AP224&gt;0,1,0)+IF(AQ229+AQ224&gt;0,1,0)+IF(AR229+AR224&gt;0,1,0)+IF(AS229+AS224&gt;0,1,0),AK230)</f>
        <v>0</v>
      </c>
      <c r="AL234" s="133">
        <f t="shared" ref="AL234" si="3975">IF(OR($B229=$B235,AK234=0,(AL230-AR234+AP234)&lt;=0),0,(AL230-AR234+AP234)/AK234)</f>
        <v>0</v>
      </c>
      <c r="AM234" s="137">
        <f t="shared" ref="AM234" si="3976">IF(AL234*(7-AK231)&lt;=0,0,AL234*(7-AK231))</f>
        <v>0</v>
      </c>
      <c r="AN234" s="311">
        <f t="shared" ref="AN234" si="3977">ROUND(IF(OR(AL231-AL234*(7-AK231)+AQ234&lt;0,$B229=$B235,AL234&lt;=0,AL231=0),0,IF(AL231-AL234*(7-AK231)+AQ234&gt;AR234-AP234+AQ234,AR234-AP234+AQ234,AL231-AL234*(7-AK231)+AQ234)),1)</f>
        <v>0</v>
      </c>
      <c r="AO234" s="312"/>
      <c r="AP234" s="139">
        <f t="shared" ref="AP234" si="3978">IF(OR($B229=$B235,AK230=0),0,IF($B229=$B223,AK229,$F229))</f>
        <v>0</v>
      </c>
      <c r="AQ234" s="30">
        <f t="shared" ref="AQ234" si="3979">IF(OR($B229=$B235,AK234=0),0,$G231-$G230)</f>
        <v>0</v>
      </c>
      <c r="AR234" s="134">
        <f t="shared" ref="AR234" si="3980">IF(OR($B229=$B235,AK234=0),0,AK233)</f>
        <v>0</v>
      </c>
      <c r="AS234" s="138">
        <f t="shared" ref="AS234" si="3981">IF($B229=$B235,0,AL231)</f>
        <v>0</v>
      </c>
      <c r="AT234" s="176">
        <f t="shared" ref="AT234" si="3982">IF($B223=$B229,IF(AV229+AV224&gt;0,1,0)+IF(AW229+AW224&gt;0,1,0)+IF(AX229+AX224&gt;0,1,0)+IF(AY229+AY224&gt;0,1,0)+IF(AZ229+AZ224&gt;0,1,0)+IF(BA229+BA224&gt;0,1,0)+IF(BB229+BB224&gt;0,1,0),AT230)</f>
        <v>0</v>
      </c>
      <c r="AU234" s="133">
        <f t="shared" ref="AU234" si="3983">IF(OR($B229=$B235,AT234=0,(AU230-BA234+AY234)&lt;=0),0,(AU230-BA234+AY234)/AT234)</f>
        <v>0</v>
      </c>
      <c r="AV234" s="137">
        <f t="shared" ref="AV234" si="3984">IF(AU234*(7-AT231)&lt;=0,0,AU234*(7-AT231))</f>
        <v>0</v>
      </c>
      <c r="AW234" s="311">
        <f t="shared" ref="AW234" si="3985">ROUND(IF(OR(AU231-AU234*(7-AT231)+AZ234&lt;0,$B229=$B235,AU234&lt;=0,AU231=0),0,IF(AU231-AU234*(7-AT231)+AZ234&gt;BA234-AY234+AZ234,BA234-AY234+AZ234,AU231-AU234*(7-AT231)+AZ234)),1)</f>
        <v>0</v>
      </c>
      <c r="AX234" s="312"/>
      <c r="AY234" s="139">
        <f t="shared" ref="AY234" si="3986">IF(OR($B229=$B235,AT230=0),0,IF($B229=$B223,AT229,$F229))</f>
        <v>0</v>
      </c>
      <c r="AZ234" s="30">
        <f t="shared" ref="AZ234" si="3987">IF(OR($B229=$B235,AT234=0),0,$G231-$G230)</f>
        <v>0</v>
      </c>
      <c r="BA234" s="134">
        <f t="shared" ref="BA234" si="3988">IF(OR($B229=$B235,AT234=0),0,AT233)</f>
        <v>0</v>
      </c>
      <c r="BB234" s="138">
        <f t="shared" ref="BB234" si="3989">IF($B229=$B235,0,AU231)</f>
        <v>0</v>
      </c>
    </row>
    <row r="235" spans="1:54" ht="15.75" x14ac:dyDescent="0.2">
      <c r="A235" s="1">
        <f t="shared" ref="A235" si="3990">IF(B235="","1. Niewypełnione",B235)</f>
        <v>0</v>
      </c>
      <c r="B235" s="320">
        <f>kwiecień!B235</f>
        <v>0</v>
      </c>
      <c r="C235" s="321">
        <f>kwiecień!C235</f>
        <v>0</v>
      </c>
      <c r="D235" s="321">
        <f>kwiecień!D235</f>
        <v>0</v>
      </c>
      <c r="E235" s="321">
        <f>kwiecień!E235</f>
        <v>0</v>
      </c>
      <c r="F235" s="177">
        <f>kwiecień!F235</f>
        <v>18</v>
      </c>
      <c r="G235" s="185">
        <f>kwiecień!G235</f>
        <v>18</v>
      </c>
      <c r="H235" s="177"/>
      <c r="I235" s="192">
        <f t="shared" ref="I235:I239" si="3991">K235+T235+AC235+AL235+AU235</f>
        <v>0</v>
      </c>
      <c r="J235" s="186">
        <f t="shared" ref="J235" si="3992">IF(OR($B235=$B241,J238=0),0,ROUND((K236+P240)/J238,0))</f>
        <v>0</v>
      </c>
      <c r="K235" s="51">
        <f t="shared" ref="K235:K236" si="3993">SUM(L235:R235)</f>
        <v>0</v>
      </c>
      <c r="L235" s="52">
        <f>kwiecień!L235</f>
        <v>0</v>
      </c>
      <c r="M235" s="52">
        <f>kwiecień!M235</f>
        <v>0</v>
      </c>
      <c r="N235" s="52">
        <f>kwiecień!N235</f>
        <v>0</v>
      </c>
      <c r="O235" s="52">
        <f>kwiecień!O235</f>
        <v>0</v>
      </c>
      <c r="P235" s="53">
        <f>kwiecień!P235</f>
        <v>0</v>
      </c>
      <c r="Q235" s="54">
        <f>kwiecień!Q235</f>
        <v>0</v>
      </c>
      <c r="R235" s="55">
        <f>kwiecień!R235</f>
        <v>0</v>
      </c>
      <c r="S235" s="188">
        <f t="shared" ref="S235" si="3994">IF(OR($B235=$B241,S238=0),0,ROUND((T236+Y240)/S238,0))</f>
        <v>0</v>
      </c>
      <c r="T235" s="51">
        <f t="shared" ref="T235:T236" si="3995">SUM(U235:AA235)</f>
        <v>0</v>
      </c>
      <c r="U235" s="52">
        <f>kwiecień!U235</f>
        <v>0</v>
      </c>
      <c r="V235" s="52">
        <f>kwiecień!V235</f>
        <v>0</v>
      </c>
      <c r="W235" s="52">
        <f>kwiecień!W235</f>
        <v>0</v>
      </c>
      <c r="X235" s="52">
        <f>kwiecień!X235</f>
        <v>0</v>
      </c>
      <c r="Y235" s="53">
        <f>kwiecień!Y235</f>
        <v>0</v>
      </c>
      <c r="Z235" s="54">
        <f>kwiecień!Z235</f>
        <v>0</v>
      </c>
      <c r="AA235" s="55">
        <f>kwiecień!AA235</f>
        <v>0</v>
      </c>
      <c r="AB235" s="188">
        <f t="shared" ref="AB235" si="3996">IF(OR($B235=$B241,AB238=0),0,ROUND((AC236+AH240)/AB238,0))</f>
        <v>0</v>
      </c>
      <c r="AC235" s="51">
        <f t="shared" ref="AC235:AC236" si="3997">SUM(AD235:AJ235)</f>
        <v>0</v>
      </c>
      <c r="AD235" s="52">
        <f>kwiecień!AD235</f>
        <v>0</v>
      </c>
      <c r="AE235" s="52">
        <f>kwiecień!AE235</f>
        <v>0</v>
      </c>
      <c r="AF235" s="52">
        <f>kwiecień!AF235</f>
        <v>0</v>
      </c>
      <c r="AG235" s="52">
        <f>kwiecień!AG235</f>
        <v>0</v>
      </c>
      <c r="AH235" s="53">
        <f>kwiecień!AH235</f>
        <v>0</v>
      </c>
      <c r="AI235" s="54">
        <f>kwiecień!AI235</f>
        <v>0</v>
      </c>
      <c r="AJ235" s="55">
        <f>kwiecień!AJ235</f>
        <v>0</v>
      </c>
      <c r="AK235" s="188">
        <f t="shared" ref="AK235" si="3998">IF(OR($B235=$B241,AK238=0),0,ROUND((AL236+AQ240)/AK238,0))</f>
        <v>0</v>
      </c>
      <c r="AL235" s="51">
        <f t="shared" ref="AL235:AL236" si="3999">SUM(AM235:AS235)</f>
        <v>0</v>
      </c>
      <c r="AM235" s="52">
        <f>kwiecień!AM235</f>
        <v>0</v>
      </c>
      <c r="AN235" s="52">
        <f>kwiecień!AN235</f>
        <v>0</v>
      </c>
      <c r="AO235" s="52">
        <f>kwiecień!AO235</f>
        <v>0</v>
      </c>
      <c r="AP235" s="52">
        <f>kwiecień!AP235</f>
        <v>0</v>
      </c>
      <c r="AQ235" s="53">
        <f>kwiecień!AQ235</f>
        <v>0</v>
      </c>
      <c r="AR235" s="54">
        <f>kwiecień!AR235</f>
        <v>0</v>
      </c>
      <c r="AS235" s="55">
        <f>kwiecień!AS235</f>
        <v>0</v>
      </c>
      <c r="AT235" s="188">
        <f t="shared" ref="AT235" si="4000">IF(OR($B235=$B241,AT238=0),0,ROUND((AU236+AZ240)/AT238,0))</f>
        <v>0</v>
      </c>
      <c r="AU235" s="51">
        <f t="shared" ref="AU235:AU236" si="4001">SUM(AV235:BB235)</f>
        <v>0</v>
      </c>
      <c r="AV235" s="52">
        <f t="shared" ref="AV235" si="4002">IF(SUM($AM$9:$AS$9)=SUM($AV$9:$BB$9),AM235,IF(AND(SUM($AV$9:$BB$9)&gt;42,SUM($AV$9:$BB$9)&lt;49),AM235,0))</f>
        <v>0</v>
      </c>
      <c r="AW235" s="52">
        <f t="shared" ref="AW235" si="4003">IF(SUM($AM$9:$AS$9)=SUM($AV$9:$BB$9),AN235,IF(AND(SUM($AV$9:$BB$9)&gt;42,SUM($AV$9:$BB$9)&lt;49),AN235,0))</f>
        <v>0</v>
      </c>
      <c r="AX235" s="52">
        <f t="shared" ref="AX235" si="4004">IF(SUM($AM$9:$AS$9)=SUM($AV$9:$BB$9),AO235,IF(AND(SUM($AV$9:$BB$9)&gt;42,SUM($AV$9:$BB$9)&lt;49),AO235,0))</f>
        <v>0</v>
      </c>
      <c r="AY235" s="52">
        <f t="shared" ref="AY235" si="4005">IF(SUM($AM$9:$AS$9)=SUM($AV$9:$BB$9),AP235,IF(AND(SUM($AV$9:$BB$9)&gt;42,SUM($AV$9:$BB$9)&lt;49),AP235,0))</f>
        <v>0</v>
      </c>
      <c r="AZ235" s="53">
        <f t="shared" ref="AZ235" si="4006">IF(SUM($AM$9:$AS$9)=SUM($AV$9:$BB$9),AQ235,IF(AND(SUM($AV$9:$BB$9)&gt;42,SUM($AV$9:$BB$9)&lt;49),AQ235,0))</f>
        <v>0</v>
      </c>
      <c r="BA235" s="54">
        <f t="shared" ref="BA235" si="4007">IF(SUM($AM$9:$AS$9)=SUM($AV$9:$BB$9),AR235,IF(AND(SUM($AV$9:$BB$9)&gt;42,SUM($AV$9:$BB$9)&lt;49),AR235,0))</f>
        <v>0</v>
      </c>
      <c r="BB235" s="55">
        <f t="shared" ref="BB235" si="4008">IF(SUM($AM$9:$AS$9)=SUM($AV$9:$BB$9),AS235,IF(AND(SUM($AV$9:$BB$9)&gt;42,SUM($AV$9:$BB$9)&lt;49),AS235,0))</f>
        <v>0</v>
      </c>
    </row>
    <row r="236" spans="1:54" ht="12.75" hidden="1" customHeight="1" x14ac:dyDescent="0.2">
      <c r="B236" s="93"/>
      <c r="C236" s="94"/>
      <c r="D236" s="95"/>
      <c r="E236" s="115"/>
      <c r="F236" s="140" t="b">
        <f t="shared" ref="F236" si="4009">IF($B229=$B235,OR(F230,G235&lt;F235),G235&lt;F235)</f>
        <v>0</v>
      </c>
      <c r="G236" s="189">
        <f t="shared" ref="G236" si="4010">IF(AND($B229=$B235,$B229&lt;&gt;"",$B229&lt;&gt;0),G235+G230,G235)</f>
        <v>18</v>
      </c>
      <c r="H236" s="120"/>
      <c r="I236" s="165">
        <f t="shared" si="3991"/>
        <v>0</v>
      </c>
      <c r="J236" s="194">
        <f t="shared" ref="J236" si="4011">7-COUNTIF(L235:R235,0)-COUNTIF(L235:R235,"")</f>
        <v>0</v>
      </c>
      <c r="K236" s="22">
        <f t="shared" si="3993"/>
        <v>0</v>
      </c>
      <c r="L236" s="35">
        <f t="shared" ref="L236:R236" si="4012">IF($B229=$B235,L235+L230,L235)</f>
        <v>0</v>
      </c>
      <c r="M236" s="35">
        <f t="shared" si="4012"/>
        <v>0</v>
      </c>
      <c r="N236" s="35">
        <f t="shared" si="4012"/>
        <v>0</v>
      </c>
      <c r="O236" s="35">
        <f t="shared" si="4012"/>
        <v>0</v>
      </c>
      <c r="P236" s="36">
        <f t="shared" si="4012"/>
        <v>0</v>
      </c>
      <c r="Q236" s="37">
        <f t="shared" si="4012"/>
        <v>0</v>
      </c>
      <c r="R236" s="38">
        <f t="shared" si="4012"/>
        <v>0</v>
      </c>
      <c r="S236" s="194">
        <f t="shared" ref="S236" si="4013">7-COUNTIF(U235:AA235,0)-COUNTIF(U235:AA235,"")</f>
        <v>0</v>
      </c>
      <c r="T236" s="22">
        <f t="shared" si="3995"/>
        <v>0</v>
      </c>
      <c r="U236" s="35">
        <f t="shared" ref="U236:AA236" si="4014">IF($B229=$B235,U235+U230,U235)</f>
        <v>0</v>
      </c>
      <c r="V236" s="35">
        <f t="shared" si="4014"/>
        <v>0</v>
      </c>
      <c r="W236" s="35">
        <f t="shared" si="4014"/>
        <v>0</v>
      </c>
      <c r="X236" s="35">
        <f t="shared" si="4014"/>
        <v>0</v>
      </c>
      <c r="Y236" s="36">
        <f t="shared" si="4014"/>
        <v>0</v>
      </c>
      <c r="Z236" s="37">
        <f t="shared" si="4014"/>
        <v>0</v>
      </c>
      <c r="AA236" s="38">
        <f t="shared" si="4014"/>
        <v>0</v>
      </c>
      <c r="AB236" s="194">
        <f t="shared" ref="AB236" si="4015">7-COUNTIF(AD235:AJ235,0)-COUNTIF(AD235:AJ235,"")</f>
        <v>0</v>
      </c>
      <c r="AC236" s="22">
        <f t="shared" si="3997"/>
        <v>0</v>
      </c>
      <c r="AD236" s="35">
        <f t="shared" ref="AD236:AJ236" si="4016">IF($B229=$B235,AD235+AD230,AD235)</f>
        <v>0</v>
      </c>
      <c r="AE236" s="35">
        <f t="shared" si="4016"/>
        <v>0</v>
      </c>
      <c r="AF236" s="35">
        <f t="shared" si="4016"/>
        <v>0</v>
      </c>
      <c r="AG236" s="35">
        <f t="shared" si="4016"/>
        <v>0</v>
      </c>
      <c r="AH236" s="36">
        <f t="shared" si="4016"/>
        <v>0</v>
      </c>
      <c r="AI236" s="37">
        <f t="shared" si="4016"/>
        <v>0</v>
      </c>
      <c r="AJ236" s="38">
        <f t="shared" si="4016"/>
        <v>0</v>
      </c>
      <c r="AK236" s="194">
        <f t="shared" ref="AK236" si="4017">7-COUNTIF(AM235:AS235,0)-COUNTIF(AM235:AS235,"")</f>
        <v>0</v>
      </c>
      <c r="AL236" s="22">
        <f t="shared" si="3999"/>
        <v>0</v>
      </c>
      <c r="AM236" s="35">
        <f t="shared" ref="AM236:AS236" si="4018">IF($B229=$B235,AM235+AM230,AM235)</f>
        <v>0</v>
      </c>
      <c r="AN236" s="35">
        <f t="shared" si="4018"/>
        <v>0</v>
      </c>
      <c r="AO236" s="35">
        <f t="shared" si="4018"/>
        <v>0</v>
      </c>
      <c r="AP236" s="35">
        <f t="shared" si="4018"/>
        <v>0</v>
      </c>
      <c r="AQ236" s="36">
        <f t="shared" si="4018"/>
        <v>0</v>
      </c>
      <c r="AR236" s="37">
        <f t="shared" si="4018"/>
        <v>0</v>
      </c>
      <c r="AS236" s="38">
        <f t="shared" si="4018"/>
        <v>0</v>
      </c>
      <c r="AT236" s="194">
        <f t="shared" ref="AT236" si="4019">7-COUNTIF(AV235:BB235,0)-COUNTIF(AV235:BB235,"")</f>
        <v>0</v>
      </c>
      <c r="AU236" s="22">
        <f t="shared" si="4001"/>
        <v>0</v>
      </c>
      <c r="AV236" s="35">
        <f t="shared" ref="AV236:BB236" si="4020">IF($B229=$B235,AV235+AV230,AV235)</f>
        <v>0</v>
      </c>
      <c r="AW236" s="35">
        <f t="shared" si="4020"/>
        <v>0</v>
      </c>
      <c r="AX236" s="35">
        <f t="shared" si="4020"/>
        <v>0</v>
      </c>
      <c r="AY236" s="35">
        <f t="shared" si="4020"/>
        <v>0</v>
      </c>
      <c r="AZ236" s="36">
        <f t="shared" si="4020"/>
        <v>0</v>
      </c>
      <c r="BA236" s="37">
        <f t="shared" si="4020"/>
        <v>0</v>
      </c>
      <c r="BB236" s="38">
        <f t="shared" si="4020"/>
        <v>0</v>
      </c>
    </row>
    <row r="237" spans="1:54" ht="15" hidden="1" customHeight="1" x14ac:dyDescent="0.2">
      <c r="B237" s="116"/>
      <c r="C237" s="117"/>
      <c r="D237" s="118"/>
      <c r="E237" s="119"/>
      <c r="F237" s="92"/>
      <c r="G237" s="190">
        <f t="shared" ref="G237" si="4021">IF(AND($B229=$B235,$B229&lt;&gt;"",$B229&lt;&gt;0),F235+G231,F235)</f>
        <v>18</v>
      </c>
      <c r="H237" s="121"/>
      <c r="I237" s="165">
        <f t="shared" si="3991"/>
        <v>0</v>
      </c>
      <c r="J237" s="195">
        <f t="shared" ref="J237" si="4022">IF($B235=$B229,COUNTIF(L237:R237,0),COUNTIF(L238:R238,0)+COUNTIF(L238:R238,""))</f>
        <v>7</v>
      </c>
      <c r="K237" s="39">
        <f t="shared" ref="K237:R237" si="4023">IF($B229=$B235,K238+K231,K238)</f>
        <v>0</v>
      </c>
      <c r="L237" s="40">
        <f t="shared" si="4023"/>
        <v>0</v>
      </c>
      <c r="M237" s="40">
        <f t="shared" si="4023"/>
        <v>0</v>
      </c>
      <c r="N237" s="40">
        <f t="shared" si="4023"/>
        <v>0</v>
      </c>
      <c r="O237" s="40">
        <f t="shared" si="4023"/>
        <v>0</v>
      </c>
      <c r="P237" s="41">
        <f t="shared" si="4023"/>
        <v>0</v>
      </c>
      <c r="Q237" s="42">
        <f t="shared" si="4023"/>
        <v>0</v>
      </c>
      <c r="R237" s="43">
        <f t="shared" si="4023"/>
        <v>0</v>
      </c>
      <c r="S237" s="195">
        <f t="shared" ref="S237" si="4024">IF($B235=$B229,COUNTIF(U237:AA237,0),COUNTIF(U238:AA238,0)+COUNTIF(U238:AA238,""))</f>
        <v>7</v>
      </c>
      <c r="T237" s="39">
        <f t="shared" ref="T237:AA237" si="4025">IF($B229=$B235,T238+T231,T238)</f>
        <v>0</v>
      </c>
      <c r="U237" s="40">
        <f t="shared" si="4025"/>
        <v>0</v>
      </c>
      <c r="V237" s="40">
        <f t="shared" si="4025"/>
        <v>0</v>
      </c>
      <c r="W237" s="40">
        <f t="shared" si="4025"/>
        <v>0</v>
      </c>
      <c r="X237" s="40">
        <f t="shared" si="4025"/>
        <v>0</v>
      </c>
      <c r="Y237" s="41">
        <f t="shared" si="4025"/>
        <v>0</v>
      </c>
      <c r="Z237" s="42">
        <f t="shared" si="4025"/>
        <v>0</v>
      </c>
      <c r="AA237" s="43">
        <f t="shared" si="4025"/>
        <v>0</v>
      </c>
      <c r="AB237" s="195">
        <f t="shared" ref="AB237" si="4026">IF($B235=$B229,COUNTIF(AD237:AJ237,0),COUNTIF(AD238:AJ238,0)+COUNTIF(AD238:AJ238,""))</f>
        <v>7</v>
      </c>
      <c r="AC237" s="39">
        <f t="shared" ref="AC237:AJ237" si="4027">IF($B229=$B235,AC238+AC231,AC238)</f>
        <v>0</v>
      </c>
      <c r="AD237" s="40">
        <f t="shared" si="4027"/>
        <v>0</v>
      </c>
      <c r="AE237" s="40">
        <f t="shared" si="4027"/>
        <v>0</v>
      </c>
      <c r="AF237" s="40">
        <f t="shared" si="4027"/>
        <v>0</v>
      </c>
      <c r="AG237" s="40">
        <f t="shared" si="4027"/>
        <v>0</v>
      </c>
      <c r="AH237" s="41">
        <f t="shared" si="4027"/>
        <v>0</v>
      </c>
      <c r="AI237" s="42">
        <f t="shared" si="4027"/>
        <v>0</v>
      </c>
      <c r="AJ237" s="43">
        <f t="shared" si="4027"/>
        <v>0</v>
      </c>
      <c r="AK237" s="195">
        <f t="shared" ref="AK237" si="4028">IF($B235=$B229,COUNTIF(AM237:AS237,0),COUNTIF(AM238:AS238,0)+COUNTIF(AM238:AS238,""))</f>
        <v>7</v>
      </c>
      <c r="AL237" s="39">
        <f t="shared" ref="AL237:AS237" si="4029">IF($B229=$B235,AL238+AL231,AL238)</f>
        <v>0</v>
      </c>
      <c r="AM237" s="40">
        <f t="shared" si="4029"/>
        <v>0</v>
      </c>
      <c r="AN237" s="40">
        <f t="shared" si="4029"/>
        <v>0</v>
      </c>
      <c r="AO237" s="40">
        <f t="shared" si="4029"/>
        <v>0</v>
      </c>
      <c r="AP237" s="40">
        <f t="shared" si="4029"/>
        <v>0</v>
      </c>
      <c r="AQ237" s="41">
        <f t="shared" si="4029"/>
        <v>0</v>
      </c>
      <c r="AR237" s="42">
        <f t="shared" si="4029"/>
        <v>0</v>
      </c>
      <c r="AS237" s="43">
        <f t="shared" si="4029"/>
        <v>0</v>
      </c>
      <c r="AT237" s="195">
        <f t="shared" ref="AT237" si="4030">IF($B235=$B229,COUNTIF(AV237:BB237,0),COUNTIF(AV238:BB238,0)+COUNTIF(AV238:BB238,""))</f>
        <v>7</v>
      </c>
      <c r="AU237" s="39">
        <f t="shared" ref="AU237:BB237" si="4031">IF($B229=$B235,AU238+AU231,AU238)</f>
        <v>0</v>
      </c>
      <c r="AV237" s="40">
        <f t="shared" si="4031"/>
        <v>0</v>
      </c>
      <c r="AW237" s="40">
        <f t="shared" si="4031"/>
        <v>0</v>
      </c>
      <c r="AX237" s="40">
        <f t="shared" si="4031"/>
        <v>0</v>
      </c>
      <c r="AY237" s="40">
        <f t="shared" si="4031"/>
        <v>0</v>
      </c>
      <c r="AZ237" s="41">
        <f t="shared" si="4031"/>
        <v>0</v>
      </c>
      <c r="BA237" s="42">
        <f t="shared" si="4031"/>
        <v>0</v>
      </c>
      <c r="BB237" s="43">
        <f t="shared" si="4031"/>
        <v>0</v>
      </c>
    </row>
    <row r="238" spans="1:54" ht="15.75" customHeight="1" x14ac:dyDescent="0.2">
      <c r="A238" s="1">
        <f t="shared" ref="A238" si="4032">A235</f>
        <v>0</v>
      </c>
      <c r="B238" s="313">
        <f t="shared" ref="B238" si="4033">B232+1</f>
        <v>37</v>
      </c>
      <c r="C238" s="314"/>
      <c r="D238" s="314"/>
      <c r="E238" s="314"/>
      <c r="F238" s="31"/>
      <c r="G238" s="183"/>
      <c r="H238" s="122">
        <f t="shared" ref="H238" si="4034">5-COUNTIF(AU235,0)-COUNTIF(AL235,0)-COUNTIF(AC235,0)-COUNTIF(T235,0)-COUNTIF(K235,0)</f>
        <v>0</v>
      </c>
      <c r="I238" s="165">
        <f t="shared" si="3991"/>
        <v>0</v>
      </c>
      <c r="J238" s="187">
        <f t="shared" ref="J238" si="4035">IF($B235=$B229,J232+IF($F235&lt;&gt;$G235,(K235+$G237-$G236)/$F235,K235/$F235),IF($F235&lt;&gt;G235,(K235+$G237-$G236)/$F235,K235/$F235))</f>
        <v>0</v>
      </c>
      <c r="K238" s="7">
        <f t="shared" ref="K238:K239" si="4036">SUM(L238:R238)</f>
        <v>0</v>
      </c>
      <c r="L238" s="26">
        <f t="shared" ref="L238:R238" si="4037">L235</f>
        <v>0</v>
      </c>
      <c r="M238" s="26">
        <f t="shared" si="4037"/>
        <v>0</v>
      </c>
      <c r="N238" s="26">
        <f t="shared" si="4037"/>
        <v>0</v>
      </c>
      <c r="O238" s="26">
        <f t="shared" si="4037"/>
        <v>0</v>
      </c>
      <c r="P238" s="26">
        <f t="shared" si="4037"/>
        <v>0</v>
      </c>
      <c r="Q238" s="29">
        <f t="shared" si="4037"/>
        <v>0</v>
      </c>
      <c r="R238" s="23">
        <f t="shared" si="4037"/>
        <v>0</v>
      </c>
      <c r="S238" s="187">
        <f t="shared" ref="S238" si="4038">IF($B235=$B229,S232+IF($F235&lt;&gt;$G235,(T235+$G237-$G236)/$F235,T235/$F235),IF($F235&lt;&gt;P235,(T235+$G237-$G236)/$F235,T235/$F235))</f>
        <v>0</v>
      </c>
      <c r="T238" s="7">
        <f t="shared" ref="T238:T239" si="4039">SUM(U238:AA238)</f>
        <v>0</v>
      </c>
      <c r="U238" s="26">
        <f t="shared" ref="U238:AA238" si="4040">U235</f>
        <v>0</v>
      </c>
      <c r="V238" s="26">
        <f t="shared" si="4040"/>
        <v>0</v>
      </c>
      <c r="W238" s="26">
        <f t="shared" si="4040"/>
        <v>0</v>
      </c>
      <c r="X238" s="26">
        <f t="shared" si="4040"/>
        <v>0</v>
      </c>
      <c r="Y238" s="113">
        <f t="shared" si="4040"/>
        <v>0</v>
      </c>
      <c r="Z238" s="29">
        <f t="shared" si="4040"/>
        <v>0</v>
      </c>
      <c r="AA238" s="23">
        <f t="shared" si="4040"/>
        <v>0</v>
      </c>
      <c r="AB238" s="187">
        <f t="shared" ref="AB238" si="4041">IF($B235=$B229,AB232+IF($F235&lt;&gt;$G235,(AC235+$G237-$G236)/$F235,AC235/$F235),IF($F235&lt;&gt;Y235,(AC235+$G237-$G236)/$F235,AC235/$F235))</f>
        <v>0</v>
      </c>
      <c r="AC238" s="7">
        <f t="shared" ref="AC238:AC239" si="4042">SUM(AD238:AJ238)</f>
        <v>0</v>
      </c>
      <c r="AD238" s="26">
        <f t="shared" ref="AD238:AJ238" si="4043">AD235</f>
        <v>0</v>
      </c>
      <c r="AE238" s="26">
        <f t="shared" si="4043"/>
        <v>0</v>
      </c>
      <c r="AF238" s="26">
        <f t="shared" si="4043"/>
        <v>0</v>
      </c>
      <c r="AG238" s="26">
        <f t="shared" si="4043"/>
        <v>0</v>
      </c>
      <c r="AH238" s="113">
        <f t="shared" si="4043"/>
        <v>0</v>
      </c>
      <c r="AI238" s="29">
        <f t="shared" si="4043"/>
        <v>0</v>
      </c>
      <c r="AJ238" s="23">
        <f t="shared" si="4043"/>
        <v>0</v>
      </c>
      <c r="AK238" s="187">
        <f t="shared" ref="AK238" si="4044">IF($B235=$B229,AK232+IF($F235&lt;&gt;$G235,(AL235+$G237-$G236)/$F235,AL235/$F235),IF($F235&lt;&gt;AH235,(AL235+$G237-$G236)/$F235,AL235/$F235))</f>
        <v>0</v>
      </c>
      <c r="AL238" s="7">
        <f t="shared" ref="AL238:AL239" si="4045">SUM(AM238:AS238)</f>
        <v>0</v>
      </c>
      <c r="AM238" s="26">
        <f t="shared" ref="AM238:AS238" si="4046">AM235</f>
        <v>0</v>
      </c>
      <c r="AN238" s="26">
        <f t="shared" si="4046"/>
        <v>0</v>
      </c>
      <c r="AO238" s="26">
        <f t="shared" si="4046"/>
        <v>0</v>
      </c>
      <c r="AP238" s="26">
        <f t="shared" si="4046"/>
        <v>0</v>
      </c>
      <c r="AQ238" s="113">
        <f t="shared" si="4046"/>
        <v>0</v>
      </c>
      <c r="AR238" s="29">
        <f t="shared" si="4046"/>
        <v>0</v>
      </c>
      <c r="AS238" s="23">
        <f t="shared" si="4046"/>
        <v>0</v>
      </c>
      <c r="AT238" s="187">
        <f t="shared" ref="AT238" si="4047">IF($B235=$B229,AT232+IF($F235&lt;&gt;$G235,(AU235+$G237-$G236)/$F235,AU235/$F235),IF($F235&lt;&gt;AQ235,(AU235+$G237-$G236)/$F235,AU235/$F235))</f>
        <v>0</v>
      </c>
      <c r="AU238" s="7">
        <f t="shared" ref="AU238:AU239" si="4048">SUM(AV238:BB238)</f>
        <v>0</v>
      </c>
      <c r="AV238" s="6">
        <f t="shared" ref="AV238" si="4049">IF(SUM($AM$9:$AS$9)=SUM($AV$9:$BB$9),AV235,IF(AND(SUM($AV$9:$BB$9)&gt;42,SUM($AV$9:$BB$9)&lt;49),AV235,0))</f>
        <v>0</v>
      </c>
      <c r="AW238" s="6">
        <f t="shared" ref="AW238:BB238" si="4050">IF(SUM($AM$9:$AS$9)=SUM($AV$9:$BB$9),AW235,IF(AND(SUM($AV$9:$BB$9)&gt;42,SUM($AV$9:$BB$9)&lt;49),AW235,0))</f>
        <v>0</v>
      </c>
      <c r="AX238" s="6">
        <f t="shared" si="4050"/>
        <v>0</v>
      </c>
      <c r="AY238" s="6">
        <f t="shared" si="4050"/>
        <v>0</v>
      </c>
      <c r="AZ238" s="26">
        <f t="shared" si="4050"/>
        <v>0</v>
      </c>
      <c r="BA238" s="29">
        <f t="shared" si="4050"/>
        <v>0</v>
      </c>
      <c r="BB238" s="23">
        <f t="shared" si="4050"/>
        <v>0</v>
      </c>
    </row>
    <row r="239" spans="1:54" ht="15.75" customHeight="1" x14ac:dyDescent="0.2">
      <c r="A239" s="1">
        <f t="shared" ref="A239:A240" si="4051">A238</f>
        <v>0</v>
      </c>
      <c r="B239" s="313"/>
      <c r="C239" s="314"/>
      <c r="D239" s="314"/>
      <c r="E239" s="314"/>
      <c r="F239" s="31"/>
      <c r="G239" s="183"/>
      <c r="H239" s="123">
        <f t="shared" ref="H239" si="4052">IF($B235=$B229,H233+F239,$F239)</f>
        <v>0</v>
      </c>
      <c r="I239" s="165">
        <f t="shared" si="3991"/>
        <v>0</v>
      </c>
      <c r="J239" s="141">
        <f t="shared" ref="J239" si="4053">IF($H238=0,0,IF($B229=$B235,IF($H240&gt;0,$H240+J233,K235+J233),IF($H240&gt;0,$H240,K235)))</f>
        <v>0</v>
      </c>
      <c r="K239" s="7">
        <f t="shared" si="4036"/>
        <v>0</v>
      </c>
      <c r="L239" s="6"/>
      <c r="M239" s="6"/>
      <c r="N239" s="6"/>
      <c r="O239" s="6"/>
      <c r="P239" s="26"/>
      <c r="Q239" s="29"/>
      <c r="R239" s="23"/>
      <c r="S239" s="141">
        <f t="shared" ref="S239" si="4054">IF($H238=0,0,IF($B229=$B235,IF($H240&gt;0,$H240+S233,T235+S233),IF($H240&gt;0,$H240,T235)))</f>
        <v>0</v>
      </c>
      <c r="T239" s="7">
        <f t="shared" si="4039"/>
        <v>0</v>
      </c>
      <c r="U239" s="6"/>
      <c r="V239" s="6"/>
      <c r="W239" s="6"/>
      <c r="X239" s="6"/>
      <c r="Y239" s="26"/>
      <c r="Z239" s="29"/>
      <c r="AA239" s="23"/>
      <c r="AB239" s="141">
        <f t="shared" ref="AB239" si="4055">IF($H238=0,0,IF($B229=$B235,IF($H240&gt;0,$H240+AB233,AC235+AB233),IF($H240&gt;0,$H240,AC235)))</f>
        <v>0</v>
      </c>
      <c r="AC239" s="7">
        <f t="shared" si="4042"/>
        <v>0</v>
      </c>
      <c r="AD239" s="6"/>
      <c r="AE239" s="6"/>
      <c r="AF239" s="6"/>
      <c r="AG239" s="6"/>
      <c r="AH239" s="26"/>
      <c r="AI239" s="29"/>
      <c r="AJ239" s="23"/>
      <c r="AK239" s="141">
        <f t="shared" ref="AK239" si="4056">IF($H238=0,0,IF($B229=$B235,IF($H240&gt;0,$H240+AK233,AL235+AK233),IF($H240&gt;0,$H240,AL235)))</f>
        <v>0</v>
      </c>
      <c r="AL239" s="7">
        <f t="shared" si="4045"/>
        <v>0</v>
      </c>
      <c r="AM239" s="6"/>
      <c r="AN239" s="6"/>
      <c r="AO239" s="6"/>
      <c r="AP239" s="6"/>
      <c r="AQ239" s="26"/>
      <c r="AR239" s="29"/>
      <c r="AS239" s="23"/>
      <c r="AT239" s="141">
        <f t="shared" ref="AT239" si="4057">IF($H238=0,0,IF($B229=$B235,IF($H240&gt;0,$H240+AT233,AU235+AT233),IF($H240&gt;0,$H240,AU235)))</f>
        <v>0</v>
      </c>
      <c r="AU239" s="7">
        <f t="shared" si="4048"/>
        <v>0</v>
      </c>
      <c r="AV239" s="6"/>
      <c r="AW239" s="6"/>
      <c r="AX239" s="6"/>
      <c r="AY239" s="6"/>
      <c r="AZ239" s="26"/>
      <c r="BA239" s="29"/>
      <c r="BB239" s="23"/>
    </row>
    <row r="240" spans="1:54" ht="18.75" customHeight="1" thickBot="1" x14ac:dyDescent="0.25">
      <c r="A240" s="1">
        <f t="shared" si="4051"/>
        <v>0</v>
      </c>
      <c r="B240" s="323" t="str">
        <f>IF(B235="",Wydruk!$AE$6,IF(J236=0,Wydruk!$AE$7,IF(AND(G236&lt;G237,B235&lt;&gt;$B241),Wydruk!$AE$13,IF(AND($B235=$B229,$B235&lt;&gt;$B241),IF(OR(OR(J240&lt;4,J240&gt;5),OR(S240&lt;4,S240&gt;5),OR(AB240&lt;4,AB240&gt;5),OR(AK240&lt;4,AK240&gt;5),OR(AND(AT240&lt;4,AT240&gt;0),AT240&gt;5)),Wydruk!$AE$8,Wydruk!$AE$9),IF($B235=$B241,IF($F239&lt;&gt;0,Wydruk!$AE$12,Wydruk!$AE$10),IF(OR(OR(J236&lt;4,J236&gt;5),OR(S236&lt;4,S236&gt;5),OR(AB236&lt;4,AB236&gt;5),OR(AK236&lt;4,AK236&gt;5),OR(AND(AT236&lt;4,AT236&gt;0),AT236&gt;5)),Wydruk!$AE$8,Wydruk!$AE$11))))))</f>
        <v>Uzupełnij liczby godzin tygodniowego planu</v>
      </c>
      <c r="C240" s="324"/>
      <c r="D240" s="324"/>
      <c r="E240" s="324"/>
      <c r="F240" s="173">
        <f>kwiecień!F240</f>
        <v>0</v>
      </c>
      <c r="G240" s="184">
        <f>kwiecień!G240</f>
        <v>0</v>
      </c>
      <c r="H240" s="191">
        <f t="shared" ref="H240" si="4058">IF(OR($G240=0,$F240=0,$G240="",$F240=""),0,$G240/$F240)</f>
        <v>0</v>
      </c>
      <c r="I240" s="193"/>
      <c r="J240" s="176">
        <f t="shared" ref="J240" si="4059">IF($B229=$B235,IF(L235+L230&gt;0,1,0)+IF(M235+M230&gt;0,1,0)+IF(N235+N230&gt;0,1,0)+IF(O235+O230&gt;0,1,0)+IF(P235+P230&gt;0,1,0)+IF(Q235+Q230&gt;0,1,0)+IF(R235+R230&gt;0,1,0),J236)</f>
        <v>0</v>
      </c>
      <c r="K240" s="133">
        <f t="shared" ref="K240" si="4060">IF(OR($B235=$B241,J240=0,(K236-Q240+O240)&lt;=0),0,(K236-Q240+O240)/J240)</f>
        <v>0</v>
      </c>
      <c r="L240" s="137">
        <f t="shared" ref="L240" si="4061">IF(K240*(7-J237)&lt;=0,0,K240*(7-J237))</f>
        <v>0</v>
      </c>
      <c r="M240" s="311">
        <f t="shared" ref="M240" si="4062">ROUND(IF(OR(K237-K240*(7-J237)+P240&lt;0,$B235=$B241,K240&lt;=0,K237=0),0,IF(K237-K240*(7-J237)+P240&gt;Q240-O240+P240,Q240-O240+P240,K237-K240*(7-J237)+P240)),1)</f>
        <v>0</v>
      </c>
      <c r="N240" s="312"/>
      <c r="O240" s="139">
        <f t="shared" ref="O240" si="4063">IF(OR($B235=$B241,J236=0),0,IF($B235=$B229,J235,$F235))</f>
        <v>0</v>
      </c>
      <c r="P240" s="30">
        <f t="shared" ref="P240" si="4064">IF(OR($B235=$B241,J240=0),0,$G237-$G236)</f>
        <v>0</v>
      </c>
      <c r="Q240" s="134">
        <f t="shared" ref="Q240" si="4065">IF(OR($B235=$B241,J240=0),0,J239)</f>
        <v>0</v>
      </c>
      <c r="R240" s="138">
        <f t="shared" ref="R240" si="4066">IF($B235=$B241,0,K237)</f>
        <v>0</v>
      </c>
      <c r="S240" s="176">
        <f t="shared" ref="S240" si="4067">IF($B229=$B235,IF(U235+U230&gt;0,1,0)+IF(V235+V230&gt;0,1,0)+IF(W235+W230&gt;0,1,0)+IF(X235+X230&gt;0,1,0)+IF(Y235+Y230&gt;0,1,0)+IF(Z235+Z230&gt;0,1,0)+IF(AA235+AA230&gt;0,1,0),S236)</f>
        <v>0</v>
      </c>
      <c r="T240" s="133">
        <f t="shared" ref="T240" si="4068">IF(OR($B235=$B241,S240=0,(T236-Z240+X240)&lt;=0),0,(T236-Z240+X240)/S240)</f>
        <v>0</v>
      </c>
      <c r="U240" s="137">
        <f t="shared" ref="U240" si="4069">IF(T240*(7-S237)&lt;=0,0,T240*(7-S237))</f>
        <v>0</v>
      </c>
      <c r="V240" s="311">
        <f t="shared" ref="V240" si="4070">ROUND(IF(OR(T237-T240*(7-S237)+Y240&lt;0,$B235=$B241,T240&lt;=0,T237=0),0,IF(T237-T240*(7-S237)+Y240&gt;Z240-X240+Y240,Z240-X240+Y240,T237-T240*(7-S237)+Y240)),1)</f>
        <v>0</v>
      </c>
      <c r="W240" s="312"/>
      <c r="X240" s="139">
        <f t="shared" ref="X240" si="4071">IF(OR($B235=$B241,S236=0),0,IF($B235=$B229,S235,$F235))</f>
        <v>0</v>
      </c>
      <c r="Y240" s="30">
        <f t="shared" ref="Y240" si="4072">IF(OR($B235=$B241,S240=0),0,$G237-$G236)</f>
        <v>0</v>
      </c>
      <c r="Z240" s="134">
        <f t="shared" ref="Z240" si="4073">IF(OR($B235=$B241,S240=0),0,S239)</f>
        <v>0</v>
      </c>
      <c r="AA240" s="138">
        <f t="shared" ref="AA240" si="4074">IF($B235=$B241,0,T237)</f>
        <v>0</v>
      </c>
      <c r="AB240" s="176">
        <f t="shared" ref="AB240" si="4075">IF($B229=$B235,IF(AD235+AD230&gt;0,1,0)+IF(AE235+AE230&gt;0,1,0)+IF(AF235+AF230&gt;0,1,0)+IF(AG235+AG230&gt;0,1,0)+IF(AH235+AH230&gt;0,1,0)+IF(AI235+AI230&gt;0,1,0)+IF(AJ235+AJ230&gt;0,1,0),AB236)</f>
        <v>0</v>
      </c>
      <c r="AC240" s="133">
        <f t="shared" ref="AC240" si="4076">IF(OR($B235=$B241,AB240=0,(AC236-AI240+AG240)&lt;=0),0,(AC236-AI240+AG240)/AB240)</f>
        <v>0</v>
      </c>
      <c r="AD240" s="137">
        <f t="shared" ref="AD240" si="4077">IF(AC240*(7-AB237)&lt;=0,0,AC240*(7-AB237))</f>
        <v>0</v>
      </c>
      <c r="AE240" s="311">
        <f t="shared" ref="AE240" si="4078">ROUND(IF(OR(AC237-AC240*(7-AB237)+AH240&lt;0,$B235=$B241,AC240&lt;=0,AC237=0),0,IF(AC237-AC240*(7-AB237)+AH240&gt;AI240-AG240+AH240,AI240-AG240+AH240,AC237-AC240*(7-AB237)+AH240)),1)</f>
        <v>0</v>
      </c>
      <c r="AF240" s="312"/>
      <c r="AG240" s="139">
        <f t="shared" ref="AG240" si="4079">IF(OR($B235=$B241,AB236=0),0,IF($B235=$B229,AB235,$F235))</f>
        <v>0</v>
      </c>
      <c r="AH240" s="30">
        <f t="shared" ref="AH240" si="4080">IF(OR($B235=$B241,AB240=0),0,$G237-$G236)</f>
        <v>0</v>
      </c>
      <c r="AI240" s="134">
        <f t="shared" ref="AI240" si="4081">IF(OR($B235=$B241,AB240=0),0,AB239)</f>
        <v>0</v>
      </c>
      <c r="AJ240" s="138">
        <f t="shared" ref="AJ240" si="4082">IF($B235=$B241,0,AC237)</f>
        <v>0</v>
      </c>
      <c r="AK240" s="176">
        <f t="shared" ref="AK240" si="4083">IF($B229=$B235,IF(AM235+AM230&gt;0,1,0)+IF(AN235+AN230&gt;0,1,0)+IF(AO235+AO230&gt;0,1,0)+IF(AP235+AP230&gt;0,1,0)+IF(AQ235+AQ230&gt;0,1,0)+IF(AR235+AR230&gt;0,1,0)+IF(AS235+AS230&gt;0,1,0),AK236)</f>
        <v>0</v>
      </c>
      <c r="AL240" s="133">
        <f t="shared" ref="AL240" si="4084">IF(OR($B235=$B241,AK240=0,(AL236-AR240+AP240)&lt;=0),0,(AL236-AR240+AP240)/AK240)</f>
        <v>0</v>
      </c>
      <c r="AM240" s="137">
        <f t="shared" ref="AM240" si="4085">IF(AL240*(7-AK237)&lt;=0,0,AL240*(7-AK237))</f>
        <v>0</v>
      </c>
      <c r="AN240" s="311">
        <f t="shared" ref="AN240" si="4086">ROUND(IF(OR(AL237-AL240*(7-AK237)+AQ240&lt;0,$B235=$B241,AL240&lt;=0,AL237=0),0,IF(AL237-AL240*(7-AK237)+AQ240&gt;AR240-AP240+AQ240,AR240-AP240+AQ240,AL237-AL240*(7-AK237)+AQ240)),1)</f>
        <v>0</v>
      </c>
      <c r="AO240" s="312"/>
      <c r="AP240" s="139">
        <f t="shared" ref="AP240" si="4087">IF(OR($B235=$B241,AK236=0),0,IF($B235=$B229,AK235,$F235))</f>
        <v>0</v>
      </c>
      <c r="AQ240" s="30">
        <f t="shared" ref="AQ240" si="4088">IF(OR($B235=$B241,AK240=0),0,$G237-$G236)</f>
        <v>0</v>
      </c>
      <c r="AR240" s="134">
        <f t="shared" ref="AR240" si="4089">IF(OR($B235=$B241,AK240=0),0,AK239)</f>
        <v>0</v>
      </c>
      <c r="AS240" s="138">
        <f t="shared" ref="AS240" si="4090">IF($B235=$B241,0,AL237)</f>
        <v>0</v>
      </c>
      <c r="AT240" s="176">
        <f t="shared" ref="AT240" si="4091">IF($B229=$B235,IF(AV235+AV230&gt;0,1,0)+IF(AW235+AW230&gt;0,1,0)+IF(AX235+AX230&gt;0,1,0)+IF(AY235+AY230&gt;0,1,0)+IF(AZ235+AZ230&gt;0,1,0)+IF(BA235+BA230&gt;0,1,0)+IF(BB235+BB230&gt;0,1,0),AT236)</f>
        <v>0</v>
      </c>
      <c r="AU240" s="133">
        <f t="shared" ref="AU240" si="4092">IF(OR($B235=$B241,AT240=0,(AU236-BA240+AY240)&lt;=0),0,(AU236-BA240+AY240)/AT240)</f>
        <v>0</v>
      </c>
      <c r="AV240" s="137">
        <f t="shared" ref="AV240" si="4093">IF(AU240*(7-AT237)&lt;=0,0,AU240*(7-AT237))</f>
        <v>0</v>
      </c>
      <c r="AW240" s="311">
        <f t="shared" ref="AW240" si="4094">ROUND(IF(OR(AU237-AU240*(7-AT237)+AZ240&lt;0,$B235=$B241,AU240&lt;=0,AU237=0),0,IF(AU237-AU240*(7-AT237)+AZ240&gt;BA240-AY240+AZ240,BA240-AY240+AZ240,AU237-AU240*(7-AT237)+AZ240)),1)</f>
        <v>0</v>
      </c>
      <c r="AX240" s="312"/>
      <c r="AY240" s="139">
        <f t="shared" ref="AY240" si="4095">IF(OR($B235=$B241,AT236=0),0,IF($B235=$B229,AT235,$F235))</f>
        <v>0</v>
      </c>
      <c r="AZ240" s="30">
        <f t="shared" ref="AZ240" si="4096">IF(OR($B235=$B241,AT240=0),0,$G237-$G236)</f>
        <v>0</v>
      </c>
      <c r="BA240" s="134">
        <f t="shared" ref="BA240" si="4097">IF(OR($B235=$B241,AT240=0),0,AT239)</f>
        <v>0</v>
      </c>
      <c r="BB240" s="138">
        <f t="shared" ref="BB240" si="4098">IF($B235=$B241,0,AU237)</f>
        <v>0</v>
      </c>
    </row>
    <row r="241" spans="1:54" ht="15.75" x14ac:dyDescent="0.2">
      <c r="A241" s="1">
        <f t="shared" ref="A241" si="4099">IF(B241="","1. Niewypełnione",B241)</f>
        <v>0</v>
      </c>
      <c r="B241" s="320">
        <f>kwiecień!B241</f>
        <v>0</v>
      </c>
      <c r="C241" s="321">
        <f>kwiecień!C241</f>
        <v>0</v>
      </c>
      <c r="D241" s="321">
        <f>kwiecień!D241</f>
        <v>0</v>
      </c>
      <c r="E241" s="321">
        <f>kwiecień!E241</f>
        <v>0</v>
      </c>
      <c r="F241" s="177">
        <f>kwiecień!F241</f>
        <v>18</v>
      </c>
      <c r="G241" s="185">
        <f>kwiecień!G241</f>
        <v>18</v>
      </c>
      <c r="H241" s="177"/>
      <c r="I241" s="192">
        <f t="shared" ref="I241:I245" si="4100">K241+T241+AC241+AL241+AU241</f>
        <v>0</v>
      </c>
      <c r="J241" s="186">
        <f t="shared" ref="J241" si="4101">IF(OR($B241=$B247,J244=0),0,ROUND((K242+P246)/J244,0))</f>
        <v>0</v>
      </c>
      <c r="K241" s="51">
        <f t="shared" ref="K241:K242" si="4102">SUM(L241:R241)</f>
        <v>0</v>
      </c>
      <c r="L241" s="52">
        <f>kwiecień!L241</f>
        <v>0</v>
      </c>
      <c r="M241" s="52">
        <f>kwiecień!M241</f>
        <v>0</v>
      </c>
      <c r="N241" s="52">
        <f>kwiecień!N241</f>
        <v>0</v>
      </c>
      <c r="O241" s="52">
        <f>kwiecień!O241</f>
        <v>0</v>
      </c>
      <c r="P241" s="53">
        <f>kwiecień!P241</f>
        <v>0</v>
      </c>
      <c r="Q241" s="54">
        <f>kwiecień!Q241</f>
        <v>0</v>
      </c>
      <c r="R241" s="55">
        <f>kwiecień!R241</f>
        <v>0</v>
      </c>
      <c r="S241" s="188">
        <f t="shared" ref="S241" si="4103">IF(OR($B241=$B247,S244=0),0,ROUND((T242+Y246)/S244,0))</f>
        <v>0</v>
      </c>
      <c r="T241" s="51">
        <f t="shared" ref="T241:T242" si="4104">SUM(U241:AA241)</f>
        <v>0</v>
      </c>
      <c r="U241" s="52">
        <f>kwiecień!U241</f>
        <v>0</v>
      </c>
      <c r="V241" s="52">
        <f>kwiecień!V241</f>
        <v>0</v>
      </c>
      <c r="W241" s="52">
        <f>kwiecień!W241</f>
        <v>0</v>
      </c>
      <c r="X241" s="52">
        <f>kwiecień!X241</f>
        <v>0</v>
      </c>
      <c r="Y241" s="53">
        <f>kwiecień!Y241</f>
        <v>0</v>
      </c>
      <c r="Z241" s="54">
        <f>kwiecień!Z241</f>
        <v>0</v>
      </c>
      <c r="AA241" s="55">
        <f>kwiecień!AA241</f>
        <v>0</v>
      </c>
      <c r="AB241" s="188">
        <f t="shared" ref="AB241" si="4105">IF(OR($B241=$B247,AB244=0),0,ROUND((AC242+AH246)/AB244,0))</f>
        <v>0</v>
      </c>
      <c r="AC241" s="51">
        <f t="shared" ref="AC241:AC242" si="4106">SUM(AD241:AJ241)</f>
        <v>0</v>
      </c>
      <c r="AD241" s="52">
        <f>kwiecień!AD241</f>
        <v>0</v>
      </c>
      <c r="AE241" s="52">
        <f>kwiecień!AE241</f>
        <v>0</v>
      </c>
      <c r="AF241" s="52">
        <f>kwiecień!AF241</f>
        <v>0</v>
      </c>
      <c r="AG241" s="52">
        <f>kwiecień!AG241</f>
        <v>0</v>
      </c>
      <c r="AH241" s="53">
        <f>kwiecień!AH241</f>
        <v>0</v>
      </c>
      <c r="AI241" s="54">
        <f>kwiecień!AI241</f>
        <v>0</v>
      </c>
      <c r="AJ241" s="55">
        <f>kwiecień!AJ241</f>
        <v>0</v>
      </c>
      <c r="AK241" s="188">
        <f t="shared" ref="AK241" si="4107">IF(OR($B241=$B247,AK244=0),0,ROUND((AL242+AQ246)/AK244,0))</f>
        <v>0</v>
      </c>
      <c r="AL241" s="51">
        <f t="shared" ref="AL241:AL242" si="4108">SUM(AM241:AS241)</f>
        <v>0</v>
      </c>
      <c r="AM241" s="52">
        <f>kwiecień!AM241</f>
        <v>0</v>
      </c>
      <c r="AN241" s="52">
        <f>kwiecień!AN241</f>
        <v>0</v>
      </c>
      <c r="AO241" s="52">
        <f>kwiecień!AO241</f>
        <v>0</v>
      </c>
      <c r="AP241" s="52">
        <f>kwiecień!AP241</f>
        <v>0</v>
      </c>
      <c r="AQ241" s="53">
        <f>kwiecień!AQ241</f>
        <v>0</v>
      </c>
      <c r="AR241" s="54">
        <f>kwiecień!AR241</f>
        <v>0</v>
      </c>
      <c r="AS241" s="55">
        <f>kwiecień!AS241</f>
        <v>0</v>
      </c>
      <c r="AT241" s="188">
        <f t="shared" ref="AT241" si="4109">IF(OR($B241=$B247,AT244=0),0,ROUND((AU242+AZ246)/AT244,0))</f>
        <v>0</v>
      </c>
      <c r="AU241" s="51">
        <f t="shared" ref="AU241:AU242" si="4110">SUM(AV241:BB241)</f>
        <v>0</v>
      </c>
      <c r="AV241" s="52">
        <f t="shared" ref="AV241" si="4111">IF(SUM($AM$9:$AS$9)=SUM($AV$9:$BB$9),AM241,IF(AND(SUM($AV$9:$BB$9)&gt;42,SUM($AV$9:$BB$9)&lt;49),AM241,0))</f>
        <v>0</v>
      </c>
      <c r="AW241" s="52">
        <f t="shared" ref="AW241" si="4112">IF(SUM($AM$9:$AS$9)=SUM($AV$9:$BB$9),AN241,IF(AND(SUM($AV$9:$BB$9)&gt;42,SUM($AV$9:$BB$9)&lt;49),AN241,0))</f>
        <v>0</v>
      </c>
      <c r="AX241" s="52">
        <f t="shared" ref="AX241" si="4113">IF(SUM($AM$9:$AS$9)=SUM($AV$9:$BB$9),AO241,IF(AND(SUM($AV$9:$BB$9)&gt;42,SUM($AV$9:$BB$9)&lt;49),AO241,0))</f>
        <v>0</v>
      </c>
      <c r="AY241" s="52">
        <f t="shared" ref="AY241" si="4114">IF(SUM($AM$9:$AS$9)=SUM($AV$9:$BB$9),AP241,IF(AND(SUM($AV$9:$BB$9)&gt;42,SUM($AV$9:$BB$9)&lt;49),AP241,0))</f>
        <v>0</v>
      </c>
      <c r="AZ241" s="53">
        <f t="shared" ref="AZ241" si="4115">IF(SUM($AM$9:$AS$9)=SUM($AV$9:$BB$9),AQ241,IF(AND(SUM($AV$9:$BB$9)&gt;42,SUM($AV$9:$BB$9)&lt;49),AQ241,0))</f>
        <v>0</v>
      </c>
      <c r="BA241" s="54">
        <f t="shared" ref="BA241" si="4116">IF(SUM($AM$9:$AS$9)=SUM($AV$9:$BB$9),AR241,IF(AND(SUM($AV$9:$BB$9)&gt;42,SUM($AV$9:$BB$9)&lt;49),AR241,0))</f>
        <v>0</v>
      </c>
      <c r="BB241" s="55">
        <f t="shared" ref="BB241" si="4117">IF(SUM($AM$9:$AS$9)=SUM($AV$9:$BB$9),AS241,IF(AND(SUM($AV$9:$BB$9)&gt;42,SUM($AV$9:$BB$9)&lt;49),AS241,0))</f>
        <v>0</v>
      </c>
    </row>
    <row r="242" spans="1:54" ht="12.75" hidden="1" customHeight="1" x14ac:dyDescent="0.2">
      <c r="B242" s="93"/>
      <c r="C242" s="94"/>
      <c r="D242" s="95"/>
      <c r="E242" s="115"/>
      <c r="F242" s="140" t="b">
        <f t="shared" ref="F242" si="4118">IF($B235=$B241,OR(F236,G241&lt;F241),G241&lt;F241)</f>
        <v>0</v>
      </c>
      <c r="G242" s="189">
        <f t="shared" ref="G242" si="4119">IF(AND($B235=$B241,$B235&lt;&gt;"",$B235&lt;&gt;0),G241+G236,G241)</f>
        <v>18</v>
      </c>
      <c r="H242" s="120"/>
      <c r="I242" s="165">
        <f t="shared" si="4100"/>
        <v>0</v>
      </c>
      <c r="J242" s="194">
        <f t="shared" ref="J242" si="4120">7-COUNTIF(L241:R241,0)-COUNTIF(L241:R241,"")</f>
        <v>0</v>
      </c>
      <c r="K242" s="22">
        <f t="shared" si="4102"/>
        <v>0</v>
      </c>
      <c r="L242" s="35">
        <f t="shared" ref="L242:R242" si="4121">IF($B235=$B241,L241+L236,L241)</f>
        <v>0</v>
      </c>
      <c r="M242" s="35">
        <f t="shared" si="4121"/>
        <v>0</v>
      </c>
      <c r="N242" s="35">
        <f t="shared" si="4121"/>
        <v>0</v>
      </c>
      <c r="O242" s="35">
        <f t="shared" si="4121"/>
        <v>0</v>
      </c>
      <c r="P242" s="36">
        <f t="shared" si="4121"/>
        <v>0</v>
      </c>
      <c r="Q242" s="37">
        <f t="shared" si="4121"/>
        <v>0</v>
      </c>
      <c r="R242" s="38">
        <f t="shared" si="4121"/>
        <v>0</v>
      </c>
      <c r="S242" s="194">
        <f t="shared" ref="S242" si="4122">7-COUNTIF(U241:AA241,0)-COUNTIF(U241:AA241,"")</f>
        <v>0</v>
      </c>
      <c r="T242" s="22">
        <f t="shared" si="4104"/>
        <v>0</v>
      </c>
      <c r="U242" s="35">
        <f t="shared" ref="U242:AA242" si="4123">IF($B235=$B241,U241+U236,U241)</f>
        <v>0</v>
      </c>
      <c r="V242" s="35">
        <f t="shared" si="4123"/>
        <v>0</v>
      </c>
      <c r="W242" s="35">
        <f t="shared" si="4123"/>
        <v>0</v>
      </c>
      <c r="X242" s="35">
        <f t="shared" si="4123"/>
        <v>0</v>
      </c>
      <c r="Y242" s="36">
        <f t="shared" si="4123"/>
        <v>0</v>
      </c>
      <c r="Z242" s="37">
        <f t="shared" si="4123"/>
        <v>0</v>
      </c>
      <c r="AA242" s="38">
        <f t="shared" si="4123"/>
        <v>0</v>
      </c>
      <c r="AB242" s="194">
        <f t="shared" ref="AB242" si="4124">7-COUNTIF(AD241:AJ241,0)-COUNTIF(AD241:AJ241,"")</f>
        <v>0</v>
      </c>
      <c r="AC242" s="22">
        <f t="shared" si="4106"/>
        <v>0</v>
      </c>
      <c r="AD242" s="35">
        <f t="shared" ref="AD242:AJ242" si="4125">IF($B235=$B241,AD241+AD236,AD241)</f>
        <v>0</v>
      </c>
      <c r="AE242" s="35">
        <f t="shared" si="4125"/>
        <v>0</v>
      </c>
      <c r="AF242" s="35">
        <f t="shared" si="4125"/>
        <v>0</v>
      </c>
      <c r="AG242" s="35">
        <f t="shared" si="4125"/>
        <v>0</v>
      </c>
      <c r="AH242" s="36">
        <f t="shared" si="4125"/>
        <v>0</v>
      </c>
      <c r="AI242" s="37">
        <f t="shared" si="4125"/>
        <v>0</v>
      </c>
      <c r="AJ242" s="38">
        <f t="shared" si="4125"/>
        <v>0</v>
      </c>
      <c r="AK242" s="194">
        <f t="shared" ref="AK242" si="4126">7-COUNTIF(AM241:AS241,0)-COUNTIF(AM241:AS241,"")</f>
        <v>0</v>
      </c>
      <c r="AL242" s="22">
        <f t="shared" si="4108"/>
        <v>0</v>
      </c>
      <c r="AM242" s="35">
        <f t="shared" ref="AM242:AS242" si="4127">IF($B235=$B241,AM241+AM236,AM241)</f>
        <v>0</v>
      </c>
      <c r="AN242" s="35">
        <f t="shared" si="4127"/>
        <v>0</v>
      </c>
      <c r="AO242" s="35">
        <f t="shared" si="4127"/>
        <v>0</v>
      </c>
      <c r="AP242" s="35">
        <f t="shared" si="4127"/>
        <v>0</v>
      </c>
      <c r="AQ242" s="36">
        <f t="shared" si="4127"/>
        <v>0</v>
      </c>
      <c r="AR242" s="37">
        <f t="shared" si="4127"/>
        <v>0</v>
      </c>
      <c r="AS242" s="38">
        <f t="shared" si="4127"/>
        <v>0</v>
      </c>
      <c r="AT242" s="194">
        <f t="shared" ref="AT242" si="4128">7-COUNTIF(AV241:BB241,0)-COUNTIF(AV241:BB241,"")</f>
        <v>0</v>
      </c>
      <c r="AU242" s="22">
        <f t="shared" si="4110"/>
        <v>0</v>
      </c>
      <c r="AV242" s="35">
        <f t="shared" ref="AV242:BB242" si="4129">IF($B235=$B241,AV241+AV236,AV241)</f>
        <v>0</v>
      </c>
      <c r="AW242" s="35">
        <f t="shared" si="4129"/>
        <v>0</v>
      </c>
      <c r="AX242" s="35">
        <f t="shared" si="4129"/>
        <v>0</v>
      </c>
      <c r="AY242" s="35">
        <f t="shared" si="4129"/>
        <v>0</v>
      </c>
      <c r="AZ242" s="36">
        <f t="shared" si="4129"/>
        <v>0</v>
      </c>
      <c r="BA242" s="37">
        <f t="shared" si="4129"/>
        <v>0</v>
      </c>
      <c r="BB242" s="38">
        <f t="shared" si="4129"/>
        <v>0</v>
      </c>
    </row>
    <row r="243" spans="1:54" ht="15" hidden="1" customHeight="1" x14ac:dyDescent="0.2">
      <c r="B243" s="116"/>
      <c r="C243" s="117"/>
      <c r="D243" s="118"/>
      <c r="E243" s="119"/>
      <c r="F243" s="92"/>
      <c r="G243" s="190">
        <f t="shared" ref="G243" si="4130">IF(AND($B235=$B241,$B235&lt;&gt;"",$B235&lt;&gt;0),F241+G237,F241)</f>
        <v>18</v>
      </c>
      <c r="H243" s="121"/>
      <c r="I243" s="165">
        <f t="shared" si="4100"/>
        <v>0</v>
      </c>
      <c r="J243" s="195">
        <f t="shared" ref="J243" si="4131">IF($B241=$B235,COUNTIF(L243:R243,0),COUNTIF(L244:R244,0)+COUNTIF(L244:R244,""))</f>
        <v>7</v>
      </c>
      <c r="K243" s="39">
        <f t="shared" ref="K243:R243" si="4132">IF($B235=$B241,K244+K237,K244)</f>
        <v>0</v>
      </c>
      <c r="L243" s="40">
        <f t="shared" si="4132"/>
        <v>0</v>
      </c>
      <c r="M243" s="40">
        <f t="shared" si="4132"/>
        <v>0</v>
      </c>
      <c r="N243" s="40">
        <f t="shared" si="4132"/>
        <v>0</v>
      </c>
      <c r="O243" s="40">
        <f t="shared" si="4132"/>
        <v>0</v>
      </c>
      <c r="P243" s="41">
        <f t="shared" si="4132"/>
        <v>0</v>
      </c>
      <c r="Q243" s="42">
        <f t="shared" si="4132"/>
        <v>0</v>
      </c>
      <c r="R243" s="43">
        <f t="shared" si="4132"/>
        <v>0</v>
      </c>
      <c r="S243" s="195">
        <f t="shared" ref="S243" si="4133">IF($B241=$B235,COUNTIF(U243:AA243,0),COUNTIF(U244:AA244,0)+COUNTIF(U244:AA244,""))</f>
        <v>7</v>
      </c>
      <c r="T243" s="39">
        <f t="shared" ref="T243:AA243" si="4134">IF($B235=$B241,T244+T237,T244)</f>
        <v>0</v>
      </c>
      <c r="U243" s="40">
        <f t="shared" si="4134"/>
        <v>0</v>
      </c>
      <c r="V243" s="40">
        <f t="shared" si="4134"/>
        <v>0</v>
      </c>
      <c r="W243" s="40">
        <f t="shared" si="4134"/>
        <v>0</v>
      </c>
      <c r="X243" s="40">
        <f t="shared" si="4134"/>
        <v>0</v>
      </c>
      <c r="Y243" s="41">
        <f t="shared" si="4134"/>
        <v>0</v>
      </c>
      <c r="Z243" s="42">
        <f t="shared" si="4134"/>
        <v>0</v>
      </c>
      <c r="AA243" s="43">
        <f t="shared" si="4134"/>
        <v>0</v>
      </c>
      <c r="AB243" s="195">
        <f t="shared" ref="AB243" si="4135">IF($B241=$B235,COUNTIF(AD243:AJ243,0),COUNTIF(AD244:AJ244,0)+COUNTIF(AD244:AJ244,""))</f>
        <v>7</v>
      </c>
      <c r="AC243" s="39">
        <f t="shared" ref="AC243:AJ243" si="4136">IF($B235=$B241,AC244+AC237,AC244)</f>
        <v>0</v>
      </c>
      <c r="AD243" s="40">
        <f t="shared" si="4136"/>
        <v>0</v>
      </c>
      <c r="AE243" s="40">
        <f t="shared" si="4136"/>
        <v>0</v>
      </c>
      <c r="AF243" s="40">
        <f t="shared" si="4136"/>
        <v>0</v>
      </c>
      <c r="AG243" s="40">
        <f t="shared" si="4136"/>
        <v>0</v>
      </c>
      <c r="AH243" s="41">
        <f t="shared" si="4136"/>
        <v>0</v>
      </c>
      <c r="AI243" s="42">
        <f t="shared" si="4136"/>
        <v>0</v>
      </c>
      <c r="AJ243" s="43">
        <f t="shared" si="4136"/>
        <v>0</v>
      </c>
      <c r="AK243" s="195">
        <f t="shared" ref="AK243" si="4137">IF($B241=$B235,COUNTIF(AM243:AS243,0),COUNTIF(AM244:AS244,0)+COUNTIF(AM244:AS244,""))</f>
        <v>7</v>
      </c>
      <c r="AL243" s="39">
        <f t="shared" ref="AL243:AS243" si="4138">IF($B235=$B241,AL244+AL237,AL244)</f>
        <v>0</v>
      </c>
      <c r="AM243" s="40">
        <f t="shared" si="4138"/>
        <v>0</v>
      </c>
      <c r="AN243" s="40">
        <f t="shared" si="4138"/>
        <v>0</v>
      </c>
      <c r="AO243" s="40">
        <f t="shared" si="4138"/>
        <v>0</v>
      </c>
      <c r="AP243" s="40">
        <f t="shared" si="4138"/>
        <v>0</v>
      </c>
      <c r="AQ243" s="41">
        <f t="shared" si="4138"/>
        <v>0</v>
      </c>
      <c r="AR243" s="42">
        <f t="shared" si="4138"/>
        <v>0</v>
      </c>
      <c r="AS243" s="43">
        <f t="shared" si="4138"/>
        <v>0</v>
      </c>
      <c r="AT243" s="195">
        <f t="shared" ref="AT243" si="4139">IF($B241=$B235,COUNTIF(AV243:BB243,0),COUNTIF(AV244:BB244,0)+COUNTIF(AV244:BB244,""))</f>
        <v>7</v>
      </c>
      <c r="AU243" s="39">
        <f t="shared" ref="AU243:BB243" si="4140">IF($B235=$B241,AU244+AU237,AU244)</f>
        <v>0</v>
      </c>
      <c r="AV243" s="40">
        <f t="shared" si="4140"/>
        <v>0</v>
      </c>
      <c r="AW243" s="40">
        <f t="shared" si="4140"/>
        <v>0</v>
      </c>
      <c r="AX243" s="40">
        <f t="shared" si="4140"/>
        <v>0</v>
      </c>
      <c r="AY243" s="40">
        <f t="shared" si="4140"/>
        <v>0</v>
      </c>
      <c r="AZ243" s="41">
        <f t="shared" si="4140"/>
        <v>0</v>
      </c>
      <c r="BA243" s="42">
        <f t="shared" si="4140"/>
        <v>0</v>
      </c>
      <c r="BB243" s="43">
        <f t="shared" si="4140"/>
        <v>0</v>
      </c>
    </row>
    <row r="244" spans="1:54" ht="15.75" customHeight="1" x14ac:dyDescent="0.2">
      <c r="A244" s="1">
        <f t="shared" ref="A244" si="4141">A241</f>
        <v>0</v>
      </c>
      <c r="B244" s="313">
        <f t="shared" ref="B244" si="4142">B238+1</f>
        <v>38</v>
      </c>
      <c r="C244" s="314"/>
      <c r="D244" s="314"/>
      <c r="E244" s="314"/>
      <c r="F244" s="31"/>
      <c r="G244" s="183"/>
      <c r="H244" s="122">
        <f t="shared" ref="H244" si="4143">5-COUNTIF(AU241,0)-COUNTIF(AL241,0)-COUNTIF(AC241,0)-COUNTIF(T241,0)-COUNTIF(K241,0)</f>
        <v>0</v>
      </c>
      <c r="I244" s="165">
        <f t="shared" si="4100"/>
        <v>0</v>
      </c>
      <c r="J244" s="187">
        <f t="shared" ref="J244" si="4144">IF($B241=$B235,J238+IF($F241&lt;&gt;$G241,(K241+$G243-$G242)/$F241,K241/$F241),IF($F241&lt;&gt;G241,(K241+$G243-$G242)/$F241,K241/$F241))</f>
        <v>0</v>
      </c>
      <c r="K244" s="7">
        <f t="shared" ref="K244:K245" si="4145">SUM(L244:R244)</f>
        <v>0</v>
      </c>
      <c r="L244" s="26">
        <f t="shared" ref="L244:R244" si="4146">L241</f>
        <v>0</v>
      </c>
      <c r="M244" s="26">
        <f t="shared" si="4146"/>
        <v>0</v>
      </c>
      <c r="N244" s="26">
        <f t="shared" si="4146"/>
        <v>0</v>
      </c>
      <c r="O244" s="26">
        <f t="shared" si="4146"/>
        <v>0</v>
      </c>
      <c r="P244" s="26">
        <f t="shared" si="4146"/>
        <v>0</v>
      </c>
      <c r="Q244" s="29">
        <f t="shared" si="4146"/>
        <v>0</v>
      </c>
      <c r="R244" s="23">
        <f t="shared" si="4146"/>
        <v>0</v>
      </c>
      <c r="S244" s="187">
        <f t="shared" ref="S244" si="4147">IF($B241=$B235,S238+IF($F241&lt;&gt;$G241,(T241+$G243-$G242)/$F241,T241/$F241),IF($F241&lt;&gt;P241,(T241+$G243-$G242)/$F241,T241/$F241))</f>
        <v>0</v>
      </c>
      <c r="T244" s="7">
        <f t="shared" ref="T244:T245" si="4148">SUM(U244:AA244)</f>
        <v>0</v>
      </c>
      <c r="U244" s="26">
        <f t="shared" ref="U244:AA244" si="4149">U241</f>
        <v>0</v>
      </c>
      <c r="V244" s="26">
        <f t="shared" si="4149"/>
        <v>0</v>
      </c>
      <c r="W244" s="26">
        <f t="shared" si="4149"/>
        <v>0</v>
      </c>
      <c r="X244" s="26">
        <f t="shared" si="4149"/>
        <v>0</v>
      </c>
      <c r="Y244" s="113">
        <f t="shared" si="4149"/>
        <v>0</v>
      </c>
      <c r="Z244" s="29">
        <f t="shared" si="4149"/>
        <v>0</v>
      </c>
      <c r="AA244" s="23">
        <f t="shared" si="4149"/>
        <v>0</v>
      </c>
      <c r="AB244" s="187">
        <f t="shared" ref="AB244" si="4150">IF($B241=$B235,AB238+IF($F241&lt;&gt;$G241,(AC241+$G243-$G242)/$F241,AC241/$F241),IF($F241&lt;&gt;Y241,(AC241+$G243-$G242)/$F241,AC241/$F241))</f>
        <v>0</v>
      </c>
      <c r="AC244" s="7">
        <f t="shared" ref="AC244:AC245" si="4151">SUM(AD244:AJ244)</f>
        <v>0</v>
      </c>
      <c r="AD244" s="26">
        <f t="shared" ref="AD244:AJ244" si="4152">AD241</f>
        <v>0</v>
      </c>
      <c r="AE244" s="26">
        <f t="shared" si="4152"/>
        <v>0</v>
      </c>
      <c r="AF244" s="26">
        <f t="shared" si="4152"/>
        <v>0</v>
      </c>
      <c r="AG244" s="26">
        <f t="shared" si="4152"/>
        <v>0</v>
      </c>
      <c r="AH244" s="113">
        <f t="shared" si="4152"/>
        <v>0</v>
      </c>
      <c r="AI244" s="29">
        <f t="shared" si="4152"/>
        <v>0</v>
      </c>
      <c r="AJ244" s="23">
        <f t="shared" si="4152"/>
        <v>0</v>
      </c>
      <c r="AK244" s="187">
        <f t="shared" ref="AK244" si="4153">IF($B241=$B235,AK238+IF($F241&lt;&gt;$G241,(AL241+$G243-$G242)/$F241,AL241/$F241),IF($F241&lt;&gt;AH241,(AL241+$G243-$G242)/$F241,AL241/$F241))</f>
        <v>0</v>
      </c>
      <c r="AL244" s="7">
        <f t="shared" ref="AL244:AL245" si="4154">SUM(AM244:AS244)</f>
        <v>0</v>
      </c>
      <c r="AM244" s="26">
        <f t="shared" ref="AM244:AS244" si="4155">AM241</f>
        <v>0</v>
      </c>
      <c r="AN244" s="26">
        <f t="shared" si="4155"/>
        <v>0</v>
      </c>
      <c r="AO244" s="26">
        <f t="shared" si="4155"/>
        <v>0</v>
      </c>
      <c r="AP244" s="26">
        <f t="shared" si="4155"/>
        <v>0</v>
      </c>
      <c r="AQ244" s="113">
        <f t="shared" si="4155"/>
        <v>0</v>
      </c>
      <c r="AR244" s="29">
        <f t="shared" si="4155"/>
        <v>0</v>
      </c>
      <c r="AS244" s="23">
        <f t="shared" si="4155"/>
        <v>0</v>
      </c>
      <c r="AT244" s="187">
        <f t="shared" ref="AT244" si="4156">IF($B241=$B235,AT238+IF($F241&lt;&gt;$G241,(AU241+$G243-$G242)/$F241,AU241/$F241),IF($F241&lt;&gt;AQ241,(AU241+$G243-$G242)/$F241,AU241/$F241))</f>
        <v>0</v>
      </c>
      <c r="AU244" s="7">
        <f t="shared" ref="AU244:AU245" si="4157">SUM(AV244:BB244)</f>
        <v>0</v>
      </c>
      <c r="AV244" s="6">
        <f t="shared" ref="AV244" si="4158">IF(SUM($AM$9:$AS$9)=SUM($AV$9:$BB$9),AV241,IF(AND(SUM($AV$9:$BB$9)&gt;42,SUM($AV$9:$BB$9)&lt;49),AV241,0))</f>
        <v>0</v>
      </c>
      <c r="AW244" s="6">
        <f t="shared" ref="AW244:BB244" si="4159">IF(SUM($AM$9:$AS$9)=SUM($AV$9:$BB$9),AW241,IF(AND(SUM($AV$9:$BB$9)&gt;42,SUM($AV$9:$BB$9)&lt;49),AW241,0))</f>
        <v>0</v>
      </c>
      <c r="AX244" s="6">
        <f t="shared" si="4159"/>
        <v>0</v>
      </c>
      <c r="AY244" s="6">
        <f t="shared" si="4159"/>
        <v>0</v>
      </c>
      <c r="AZ244" s="26">
        <f t="shared" si="4159"/>
        <v>0</v>
      </c>
      <c r="BA244" s="29">
        <f t="shared" si="4159"/>
        <v>0</v>
      </c>
      <c r="BB244" s="23">
        <f t="shared" si="4159"/>
        <v>0</v>
      </c>
    </row>
    <row r="245" spans="1:54" ht="15.75" customHeight="1" x14ac:dyDescent="0.2">
      <c r="A245" s="1">
        <f t="shared" ref="A245:A246" si="4160">A244</f>
        <v>0</v>
      </c>
      <c r="B245" s="313"/>
      <c r="C245" s="314"/>
      <c r="D245" s="314"/>
      <c r="E245" s="314"/>
      <c r="F245" s="31"/>
      <c r="G245" s="183"/>
      <c r="H245" s="123">
        <f t="shared" ref="H245" si="4161">IF($B241=$B235,H239+F245,$F245)</f>
        <v>0</v>
      </c>
      <c r="I245" s="165">
        <f t="shared" si="4100"/>
        <v>0</v>
      </c>
      <c r="J245" s="141">
        <f t="shared" ref="J245" si="4162">IF($H244=0,0,IF($B235=$B241,IF($H246&gt;0,$H246+J239,K241+J239),IF($H246&gt;0,$H246,K241)))</f>
        <v>0</v>
      </c>
      <c r="K245" s="7">
        <f t="shared" si="4145"/>
        <v>0</v>
      </c>
      <c r="L245" s="6"/>
      <c r="M245" s="6"/>
      <c r="N245" s="6"/>
      <c r="O245" s="6"/>
      <c r="P245" s="26"/>
      <c r="Q245" s="29"/>
      <c r="R245" s="23"/>
      <c r="S245" s="141">
        <f t="shared" ref="S245" si="4163">IF($H244=0,0,IF($B235=$B241,IF($H246&gt;0,$H246+S239,T241+S239),IF($H246&gt;0,$H246,T241)))</f>
        <v>0</v>
      </c>
      <c r="T245" s="7">
        <f t="shared" si="4148"/>
        <v>0</v>
      </c>
      <c r="U245" s="6"/>
      <c r="V245" s="6"/>
      <c r="W245" s="6"/>
      <c r="X245" s="6"/>
      <c r="Y245" s="26"/>
      <c r="Z245" s="29"/>
      <c r="AA245" s="23"/>
      <c r="AB245" s="141">
        <f t="shared" ref="AB245" si="4164">IF($H244=0,0,IF($B235=$B241,IF($H246&gt;0,$H246+AB239,AC241+AB239),IF($H246&gt;0,$H246,AC241)))</f>
        <v>0</v>
      </c>
      <c r="AC245" s="7">
        <f t="shared" si="4151"/>
        <v>0</v>
      </c>
      <c r="AD245" s="6"/>
      <c r="AE245" s="6"/>
      <c r="AF245" s="6"/>
      <c r="AG245" s="6"/>
      <c r="AH245" s="26"/>
      <c r="AI245" s="29"/>
      <c r="AJ245" s="23"/>
      <c r="AK245" s="141">
        <f t="shared" ref="AK245" si="4165">IF($H244=0,0,IF($B235=$B241,IF($H246&gt;0,$H246+AK239,AL241+AK239),IF($H246&gt;0,$H246,AL241)))</f>
        <v>0</v>
      </c>
      <c r="AL245" s="7">
        <f t="shared" si="4154"/>
        <v>0</v>
      </c>
      <c r="AM245" s="6"/>
      <c r="AN245" s="6"/>
      <c r="AO245" s="6"/>
      <c r="AP245" s="6"/>
      <c r="AQ245" s="26"/>
      <c r="AR245" s="29"/>
      <c r="AS245" s="23"/>
      <c r="AT245" s="141">
        <f t="shared" ref="AT245" si="4166">IF($H244=0,0,IF($B235=$B241,IF($H246&gt;0,$H246+AT239,AU241+AT239),IF($H246&gt;0,$H246,AU241)))</f>
        <v>0</v>
      </c>
      <c r="AU245" s="7">
        <f t="shared" si="4157"/>
        <v>0</v>
      </c>
      <c r="AV245" s="6"/>
      <c r="AW245" s="6"/>
      <c r="AX245" s="6"/>
      <c r="AY245" s="6"/>
      <c r="AZ245" s="26"/>
      <c r="BA245" s="29"/>
      <c r="BB245" s="23"/>
    </row>
    <row r="246" spans="1:54" ht="18.75" customHeight="1" thickBot="1" x14ac:dyDescent="0.25">
      <c r="A246" s="1">
        <f t="shared" si="4160"/>
        <v>0</v>
      </c>
      <c r="B246" s="323" t="str">
        <f>IF(B241="",Wydruk!$AE$6,IF(J242=0,Wydruk!$AE$7,IF(AND(G242&lt;G243,B241&lt;&gt;$B247),Wydruk!$AE$13,IF(AND($B241=$B235,$B241&lt;&gt;$B247),IF(OR(OR(J246&lt;4,J246&gt;5),OR(S246&lt;4,S246&gt;5),OR(AB246&lt;4,AB246&gt;5),OR(AK246&lt;4,AK246&gt;5),OR(AND(AT246&lt;4,AT246&gt;0),AT246&gt;5)),Wydruk!$AE$8,Wydruk!$AE$9),IF($B241=$B247,IF($F245&lt;&gt;0,Wydruk!$AE$12,Wydruk!$AE$10),IF(OR(OR(J242&lt;4,J242&gt;5),OR(S242&lt;4,S242&gt;5),OR(AB242&lt;4,AB242&gt;5),OR(AK242&lt;4,AK242&gt;5),OR(AND(AT242&lt;4,AT242&gt;0),AT242&gt;5)),Wydruk!$AE$8,Wydruk!$AE$11))))))</f>
        <v>Uzupełnij liczby godzin tygodniowego planu</v>
      </c>
      <c r="C246" s="324"/>
      <c r="D246" s="324"/>
      <c r="E246" s="324"/>
      <c r="F246" s="173">
        <f>kwiecień!F246</f>
        <v>0</v>
      </c>
      <c r="G246" s="184">
        <f>kwiecień!G246</f>
        <v>0</v>
      </c>
      <c r="H246" s="191">
        <f t="shared" ref="H246" si="4167">IF(OR($G246=0,$F246=0,$G246="",$F246=""),0,$G246/$F246)</f>
        <v>0</v>
      </c>
      <c r="I246" s="193"/>
      <c r="J246" s="176">
        <f t="shared" ref="J246" si="4168">IF($B235=$B241,IF(L241+L236&gt;0,1,0)+IF(M241+M236&gt;0,1,0)+IF(N241+N236&gt;0,1,0)+IF(O241+O236&gt;0,1,0)+IF(P241+P236&gt;0,1,0)+IF(Q241+Q236&gt;0,1,0)+IF(R241+R236&gt;0,1,0),J242)</f>
        <v>0</v>
      </c>
      <c r="K246" s="133">
        <f t="shared" ref="K246" si="4169">IF(OR($B241=$B247,J246=0,(K242-Q246+O246)&lt;=0),0,(K242-Q246+O246)/J246)</f>
        <v>0</v>
      </c>
      <c r="L246" s="137">
        <f t="shared" ref="L246" si="4170">IF(K246*(7-J243)&lt;=0,0,K246*(7-J243))</f>
        <v>0</v>
      </c>
      <c r="M246" s="311">
        <f t="shared" ref="M246" si="4171">ROUND(IF(OR(K243-K246*(7-J243)+P246&lt;0,$B241=$B247,K246&lt;=0,K243=0),0,IF(K243-K246*(7-J243)+P246&gt;Q246-O246+P246,Q246-O246+P246,K243-K246*(7-J243)+P246)),1)</f>
        <v>0</v>
      </c>
      <c r="N246" s="312"/>
      <c r="O246" s="139">
        <f t="shared" ref="O246" si="4172">IF(OR($B241=$B247,J242=0),0,IF($B241=$B235,J241,$F241))</f>
        <v>0</v>
      </c>
      <c r="P246" s="30">
        <f t="shared" ref="P246" si="4173">IF(OR($B241=$B247,J246=0),0,$G243-$G242)</f>
        <v>0</v>
      </c>
      <c r="Q246" s="134">
        <f t="shared" ref="Q246" si="4174">IF(OR($B241=$B247,J246=0),0,J245)</f>
        <v>0</v>
      </c>
      <c r="R246" s="138">
        <f t="shared" ref="R246" si="4175">IF($B241=$B247,0,K243)</f>
        <v>0</v>
      </c>
      <c r="S246" s="176">
        <f t="shared" ref="S246" si="4176">IF($B235=$B241,IF(U241+U236&gt;0,1,0)+IF(V241+V236&gt;0,1,0)+IF(W241+W236&gt;0,1,0)+IF(X241+X236&gt;0,1,0)+IF(Y241+Y236&gt;0,1,0)+IF(Z241+Z236&gt;0,1,0)+IF(AA241+AA236&gt;0,1,0),S242)</f>
        <v>0</v>
      </c>
      <c r="T246" s="133">
        <f t="shared" ref="T246" si="4177">IF(OR($B241=$B247,S246=0,(T242-Z246+X246)&lt;=0),0,(T242-Z246+X246)/S246)</f>
        <v>0</v>
      </c>
      <c r="U246" s="137">
        <f t="shared" ref="U246" si="4178">IF(T246*(7-S243)&lt;=0,0,T246*(7-S243))</f>
        <v>0</v>
      </c>
      <c r="V246" s="311">
        <f t="shared" ref="V246" si="4179">ROUND(IF(OR(T243-T246*(7-S243)+Y246&lt;0,$B241=$B247,T246&lt;=0,T243=0),0,IF(T243-T246*(7-S243)+Y246&gt;Z246-X246+Y246,Z246-X246+Y246,T243-T246*(7-S243)+Y246)),1)</f>
        <v>0</v>
      </c>
      <c r="W246" s="312"/>
      <c r="X246" s="139">
        <f t="shared" ref="X246" si="4180">IF(OR($B241=$B247,S242=0),0,IF($B241=$B235,S241,$F241))</f>
        <v>0</v>
      </c>
      <c r="Y246" s="30">
        <f t="shared" ref="Y246" si="4181">IF(OR($B241=$B247,S246=0),0,$G243-$G242)</f>
        <v>0</v>
      </c>
      <c r="Z246" s="134">
        <f t="shared" ref="Z246" si="4182">IF(OR($B241=$B247,S246=0),0,S245)</f>
        <v>0</v>
      </c>
      <c r="AA246" s="138">
        <f t="shared" ref="AA246" si="4183">IF($B241=$B247,0,T243)</f>
        <v>0</v>
      </c>
      <c r="AB246" s="176">
        <f t="shared" ref="AB246" si="4184">IF($B235=$B241,IF(AD241+AD236&gt;0,1,0)+IF(AE241+AE236&gt;0,1,0)+IF(AF241+AF236&gt;0,1,0)+IF(AG241+AG236&gt;0,1,0)+IF(AH241+AH236&gt;0,1,0)+IF(AI241+AI236&gt;0,1,0)+IF(AJ241+AJ236&gt;0,1,0),AB242)</f>
        <v>0</v>
      </c>
      <c r="AC246" s="133">
        <f t="shared" ref="AC246" si="4185">IF(OR($B241=$B247,AB246=0,(AC242-AI246+AG246)&lt;=0),0,(AC242-AI246+AG246)/AB246)</f>
        <v>0</v>
      </c>
      <c r="AD246" s="137">
        <f t="shared" ref="AD246" si="4186">IF(AC246*(7-AB243)&lt;=0,0,AC246*(7-AB243))</f>
        <v>0</v>
      </c>
      <c r="AE246" s="311">
        <f t="shared" ref="AE246" si="4187">ROUND(IF(OR(AC243-AC246*(7-AB243)+AH246&lt;0,$B241=$B247,AC246&lt;=0,AC243=0),0,IF(AC243-AC246*(7-AB243)+AH246&gt;AI246-AG246+AH246,AI246-AG246+AH246,AC243-AC246*(7-AB243)+AH246)),1)</f>
        <v>0</v>
      </c>
      <c r="AF246" s="312"/>
      <c r="AG246" s="139">
        <f t="shared" ref="AG246" si="4188">IF(OR($B241=$B247,AB242=0),0,IF($B241=$B235,AB241,$F241))</f>
        <v>0</v>
      </c>
      <c r="AH246" s="30">
        <f t="shared" ref="AH246" si="4189">IF(OR($B241=$B247,AB246=0),0,$G243-$G242)</f>
        <v>0</v>
      </c>
      <c r="AI246" s="134">
        <f t="shared" ref="AI246" si="4190">IF(OR($B241=$B247,AB246=0),0,AB245)</f>
        <v>0</v>
      </c>
      <c r="AJ246" s="138">
        <f t="shared" ref="AJ246" si="4191">IF($B241=$B247,0,AC243)</f>
        <v>0</v>
      </c>
      <c r="AK246" s="176">
        <f t="shared" ref="AK246" si="4192">IF($B235=$B241,IF(AM241+AM236&gt;0,1,0)+IF(AN241+AN236&gt;0,1,0)+IF(AO241+AO236&gt;0,1,0)+IF(AP241+AP236&gt;0,1,0)+IF(AQ241+AQ236&gt;0,1,0)+IF(AR241+AR236&gt;0,1,0)+IF(AS241+AS236&gt;0,1,0),AK242)</f>
        <v>0</v>
      </c>
      <c r="AL246" s="133">
        <f t="shared" ref="AL246" si="4193">IF(OR($B241=$B247,AK246=0,(AL242-AR246+AP246)&lt;=0),0,(AL242-AR246+AP246)/AK246)</f>
        <v>0</v>
      </c>
      <c r="AM246" s="137">
        <f t="shared" ref="AM246" si="4194">IF(AL246*(7-AK243)&lt;=0,0,AL246*(7-AK243))</f>
        <v>0</v>
      </c>
      <c r="AN246" s="311">
        <f t="shared" ref="AN246" si="4195">ROUND(IF(OR(AL243-AL246*(7-AK243)+AQ246&lt;0,$B241=$B247,AL246&lt;=0,AL243=0),0,IF(AL243-AL246*(7-AK243)+AQ246&gt;AR246-AP246+AQ246,AR246-AP246+AQ246,AL243-AL246*(7-AK243)+AQ246)),1)</f>
        <v>0</v>
      </c>
      <c r="AO246" s="312"/>
      <c r="AP246" s="139">
        <f t="shared" ref="AP246" si="4196">IF(OR($B241=$B247,AK242=0),0,IF($B241=$B235,AK241,$F241))</f>
        <v>0</v>
      </c>
      <c r="AQ246" s="30">
        <f t="shared" ref="AQ246" si="4197">IF(OR($B241=$B247,AK246=0),0,$G243-$G242)</f>
        <v>0</v>
      </c>
      <c r="AR246" s="134">
        <f t="shared" ref="AR246" si="4198">IF(OR($B241=$B247,AK246=0),0,AK245)</f>
        <v>0</v>
      </c>
      <c r="AS246" s="138">
        <f t="shared" ref="AS246" si="4199">IF($B241=$B247,0,AL243)</f>
        <v>0</v>
      </c>
      <c r="AT246" s="176">
        <f t="shared" ref="AT246" si="4200">IF($B235=$B241,IF(AV241+AV236&gt;0,1,0)+IF(AW241+AW236&gt;0,1,0)+IF(AX241+AX236&gt;0,1,0)+IF(AY241+AY236&gt;0,1,0)+IF(AZ241+AZ236&gt;0,1,0)+IF(BA241+BA236&gt;0,1,0)+IF(BB241+BB236&gt;0,1,0),AT242)</f>
        <v>0</v>
      </c>
      <c r="AU246" s="133">
        <f t="shared" ref="AU246" si="4201">IF(OR($B241=$B247,AT246=0,(AU242-BA246+AY246)&lt;=0),0,(AU242-BA246+AY246)/AT246)</f>
        <v>0</v>
      </c>
      <c r="AV246" s="137">
        <f t="shared" ref="AV246" si="4202">IF(AU246*(7-AT243)&lt;=0,0,AU246*(7-AT243))</f>
        <v>0</v>
      </c>
      <c r="AW246" s="311">
        <f t="shared" ref="AW246" si="4203">ROUND(IF(OR(AU243-AU246*(7-AT243)+AZ246&lt;0,$B241=$B247,AU246&lt;=0,AU243=0),0,IF(AU243-AU246*(7-AT243)+AZ246&gt;BA246-AY246+AZ246,BA246-AY246+AZ246,AU243-AU246*(7-AT243)+AZ246)),1)</f>
        <v>0</v>
      </c>
      <c r="AX246" s="312"/>
      <c r="AY246" s="139">
        <f t="shared" ref="AY246" si="4204">IF(OR($B241=$B247,AT242=0),0,IF($B241=$B235,AT241,$F241))</f>
        <v>0</v>
      </c>
      <c r="AZ246" s="30">
        <f t="shared" ref="AZ246" si="4205">IF(OR($B241=$B247,AT246=0),0,$G243-$G242)</f>
        <v>0</v>
      </c>
      <c r="BA246" s="134">
        <f t="shared" ref="BA246" si="4206">IF(OR($B241=$B247,AT246=0),0,AT245)</f>
        <v>0</v>
      </c>
      <c r="BB246" s="138">
        <f t="shared" ref="BB246" si="4207">IF($B241=$B247,0,AU243)</f>
        <v>0</v>
      </c>
    </row>
    <row r="247" spans="1:54" ht="15.75" x14ac:dyDescent="0.2">
      <c r="A247" s="1">
        <f t="shared" ref="A247" si="4208">IF(B247="","1. Niewypełnione",B247)</f>
        <v>0</v>
      </c>
      <c r="B247" s="320">
        <f>kwiecień!B247</f>
        <v>0</v>
      </c>
      <c r="C247" s="321">
        <f>kwiecień!C247</f>
        <v>0</v>
      </c>
      <c r="D247" s="321">
        <f>kwiecień!D247</f>
        <v>0</v>
      </c>
      <c r="E247" s="321">
        <f>kwiecień!E247</f>
        <v>0</v>
      </c>
      <c r="F247" s="177">
        <f>kwiecień!F247</f>
        <v>18</v>
      </c>
      <c r="G247" s="185">
        <f>kwiecień!G247</f>
        <v>18</v>
      </c>
      <c r="H247" s="177"/>
      <c r="I247" s="192">
        <f t="shared" ref="I247:I251" si="4209">K247+T247+AC247+AL247+AU247</f>
        <v>0</v>
      </c>
      <c r="J247" s="186">
        <f t="shared" ref="J247" si="4210">IF(OR($B247=$B253,J250=0),0,ROUND((K248+P252)/J250,0))</f>
        <v>0</v>
      </c>
      <c r="K247" s="51">
        <f t="shared" ref="K247:K248" si="4211">SUM(L247:R247)</f>
        <v>0</v>
      </c>
      <c r="L247" s="52">
        <f>kwiecień!L247</f>
        <v>0</v>
      </c>
      <c r="M247" s="52">
        <f>kwiecień!M247</f>
        <v>0</v>
      </c>
      <c r="N247" s="52">
        <f>kwiecień!N247</f>
        <v>0</v>
      </c>
      <c r="O247" s="52">
        <f>kwiecień!O247</f>
        <v>0</v>
      </c>
      <c r="P247" s="53">
        <f>kwiecień!P247</f>
        <v>0</v>
      </c>
      <c r="Q247" s="54">
        <f>kwiecień!Q247</f>
        <v>0</v>
      </c>
      <c r="R247" s="55">
        <f>kwiecień!R247</f>
        <v>0</v>
      </c>
      <c r="S247" s="188">
        <f t="shared" ref="S247" si="4212">IF(OR($B247=$B253,S250=0),0,ROUND((T248+Y252)/S250,0))</f>
        <v>0</v>
      </c>
      <c r="T247" s="51">
        <f t="shared" ref="T247:T248" si="4213">SUM(U247:AA247)</f>
        <v>0</v>
      </c>
      <c r="U247" s="52">
        <f>kwiecień!U247</f>
        <v>0</v>
      </c>
      <c r="V247" s="52">
        <f>kwiecień!V247</f>
        <v>0</v>
      </c>
      <c r="W247" s="52">
        <f>kwiecień!W247</f>
        <v>0</v>
      </c>
      <c r="X247" s="52">
        <f>kwiecień!X247</f>
        <v>0</v>
      </c>
      <c r="Y247" s="53">
        <f>kwiecień!Y247</f>
        <v>0</v>
      </c>
      <c r="Z247" s="54">
        <f>kwiecień!Z247</f>
        <v>0</v>
      </c>
      <c r="AA247" s="55">
        <f>kwiecień!AA247</f>
        <v>0</v>
      </c>
      <c r="AB247" s="188">
        <f t="shared" ref="AB247" si="4214">IF(OR($B247=$B253,AB250=0),0,ROUND((AC248+AH252)/AB250,0))</f>
        <v>0</v>
      </c>
      <c r="AC247" s="51">
        <f t="shared" ref="AC247:AC248" si="4215">SUM(AD247:AJ247)</f>
        <v>0</v>
      </c>
      <c r="AD247" s="52">
        <f>kwiecień!AD247</f>
        <v>0</v>
      </c>
      <c r="AE247" s="52">
        <f>kwiecień!AE247</f>
        <v>0</v>
      </c>
      <c r="AF247" s="52">
        <f>kwiecień!AF247</f>
        <v>0</v>
      </c>
      <c r="AG247" s="52">
        <f>kwiecień!AG247</f>
        <v>0</v>
      </c>
      <c r="AH247" s="53">
        <f>kwiecień!AH247</f>
        <v>0</v>
      </c>
      <c r="AI247" s="54">
        <f>kwiecień!AI247</f>
        <v>0</v>
      </c>
      <c r="AJ247" s="55">
        <f>kwiecień!AJ247</f>
        <v>0</v>
      </c>
      <c r="AK247" s="188">
        <f t="shared" ref="AK247" si="4216">IF(OR($B247=$B253,AK250=0),0,ROUND((AL248+AQ252)/AK250,0))</f>
        <v>0</v>
      </c>
      <c r="AL247" s="51">
        <f t="shared" ref="AL247:AL248" si="4217">SUM(AM247:AS247)</f>
        <v>0</v>
      </c>
      <c r="AM247" s="52">
        <f>kwiecień!AM247</f>
        <v>0</v>
      </c>
      <c r="AN247" s="52">
        <f>kwiecień!AN247</f>
        <v>0</v>
      </c>
      <c r="AO247" s="52">
        <f>kwiecień!AO247</f>
        <v>0</v>
      </c>
      <c r="AP247" s="52">
        <f>kwiecień!AP247</f>
        <v>0</v>
      </c>
      <c r="AQ247" s="53">
        <f>kwiecień!AQ247</f>
        <v>0</v>
      </c>
      <c r="AR247" s="54">
        <f>kwiecień!AR247</f>
        <v>0</v>
      </c>
      <c r="AS247" s="55">
        <f>kwiecień!AS247</f>
        <v>0</v>
      </c>
      <c r="AT247" s="188">
        <f t="shared" ref="AT247" si="4218">IF(OR($B247=$B253,AT250=0),0,ROUND((AU248+AZ252)/AT250,0))</f>
        <v>0</v>
      </c>
      <c r="AU247" s="51">
        <f t="shared" ref="AU247:AU248" si="4219">SUM(AV247:BB247)</f>
        <v>0</v>
      </c>
      <c r="AV247" s="52">
        <f t="shared" ref="AV247" si="4220">IF(SUM($AM$9:$AS$9)=SUM($AV$9:$BB$9),AM247,IF(AND(SUM($AV$9:$BB$9)&gt;42,SUM($AV$9:$BB$9)&lt;49),AM247,0))</f>
        <v>0</v>
      </c>
      <c r="AW247" s="52">
        <f t="shared" ref="AW247" si="4221">IF(SUM($AM$9:$AS$9)=SUM($AV$9:$BB$9),AN247,IF(AND(SUM($AV$9:$BB$9)&gt;42,SUM($AV$9:$BB$9)&lt;49),AN247,0))</f>
        <v>0</v>
      </c>
      <c r="AX247" s="52">
        <f t="shared" ref="AX247" si="4222">IF(SUM($AM$9:$AS$9)=SUM($AV$9:$BB$9),AO247,IF(AND(SUM($AV$9:$BB$9)&gt;42,SUM($AV$9:$BB$9)&lt;49),AO247,0))</f>
        <v>0</v>
      </c>
      <c r="AY247" s="52">
        <f t="shared" ref="AY247" si="4223">IF(SUM($AM$9:$AS$9)=SUM($AV$9:$BB$9),AP247,IF(AND(SUM($AV$9:$BB$9)&gt;42,SUM($AV$9:$BB$9)&lt;49),AP247,0))</f>
        <v>0</v>
      </c>
      <c r="AZ247" s="53">
        <f t="shared" ref="AZ247" si="4224">IF(SUM($AM$9:$AS$9)=SUM($AV$9:$BB$9),AQ247,IF(AND(SUM($AV$9:$BB$9)&gt;42,SUM($AV$9:$BB$9)&lt;49),AQ247,0))</f>
        <v>0</v>
      </c>
      <c r="BA247" s="54">
        <f t="shared" ref="BA247" si="4225">IF(SUM($AM$9:$AS$9)=SUM($AV$9:$BB$9),AR247,IF(AND(SUM($AV$9:$BB$9)&gt;42,SUM($AV$9:$BB$9)&lt;49),AR247,0))</f>
        <v>0</v>
      </c>
      <c r="BB247" s="55">
        <f t="shared" ref="BB247" si="4226">IF(SUM($AM$9:$AS$9)=SUM($AV$9:$BB$9),AS247,IF(AND(SUM($AV$9:$BB$9)&gt;42,SUM($AV$9:$BB$9)&lt;49),AS247,0))</f>
        <v>0</v>
      </c>
    </row>
    <row r="248" spans="1:54" ht="12.75" hidden="1" customHeight="1" x14ac:dyDescent="0.2">
      <c r="B248" s="93"/>
      <c r="C248" s="94"/>
      <c r="D248" s="95"/>
      <c r="E248" s="115"/>
      <c r="F248" s="140" t="b">
        <f t="shared" ref="F248" si="4227">IF($B241=$B247,OR(F242,G247&lt;F247),G247&lt;F247)</f>
        <v>0</v>
      </c>
      <c r="G248" s="189">
        <f t="shared" ref="G248" si="4228">IF(AND($B241=$B247,$B241&lt;&gt;"",$B241&lt;&gt;0),G247+G242,G247)</f>
        <v>18</v>
      </c>
      <c r="H248" s="120"/>
      <c r="I248" s="165">
        <f t="shared" si="4209"/>
        <v>0</v>
      </c>
      <c r="J248" s="194">
        <f t="shared" ref="J248" si="4229">7-COUNTIF(L247:R247,0)-COUNTIF(L247:R247,"")</f>
        <v>0</v>
      </c>
      <c r="K248" s="22">
        <f t="shared" si="4211"/>
        <v>0</v>
      </c>
      <c r="L248" s="35">
        <f t="shared" ref="L248:R248" si="4230">IF($B241=$B247,L247+L242,L247)</f>
        <v>0</v>
      </c>
      <c r="M248" s="35">
        <f t="shared" si="4230"/>
        <v>0</v>
      </c>
      <c r="N248" s="35">
        <f t="shared" si="4230"/>
        <v>0</v>
      </c>
      <c r="O248" s="35">
        <f t="shared" si="4230"/>
        <v>0</v>
      </c>
      <c r="P248" s="36">
        <f t="shared" si="4230"/>
        <v>0</v>
      </c>
      <c r="Q248" s="37">
        <f t="shared" si="4230"/>
        <v>0</v>
      </c>
      <c r="R248" s="38">
        <f t="shared" si="4230"/>
        <v>0</v>
      </c>
      <c r="S248" s="194">
        <f t="shared" ref="S248" si="4231">7-COUNTIF(U247:AA247,0)-COUNTIF(U247:AA247,"")</f>
        <v>0</v>
      </c>
      <c r="T248" s="22">
        <f t="shared" si="4213"/>
        <v>0</v>
      </c>
      <c r="U248" s="35">
        <f t="shared" ref="U248:AA248" si="4232">IF($B241=$B247,U247+U242,U247)</f>
        <v>0</v>
      </c>
      <c r="V248" s="35">
        <f t="shared" si="4232"/>
        <v>0</v>
      </c>
      <c r="W248" s="35">
        <f t="shared" si="4232"/>
        <v>0</v>
      </c>
      <c r="X248" s="35">
        <f t="shared" si="4232"/>
        <v>0</v>
      </c>
      <c r="Y248" s="36">
        <f t="shared" si="4232"/>
        <v>0</v>
      </c>
      <c r="Z248" s="37">
        <f t="shared" si="4232"/>
        <v>0</v>
      </c>
      <c r="AA248" s="38">
        <f t="shared" si="4232"/>
        <v>0</v>
      </c>
      <c r="AB248" s="194">
        <f t="shared" ref="AB248" si="4233">7-COUNTIF(AD247:AJ247,0)-COUNTIF(AD247:AJ247,"")</f>
        <v>0</v>
      </c>
      <c r="AC248" s="22">
        <f t="shared" si="4215"/>
        <v>0</v>
      </c>
      <c r="AD248" s="35">
        <f t="shared" ref="AD248:AJ248" si="4234">IF($B241=$B247,AD247+AD242,AD247)</f>
        <v>0</v>
      </c>
      <c r="AE248" s="35">
        <f t="shared" si="4234"/>
        <v>0</v>
      </c>
      <c r="AF248" s="35">
        <f t="shared" si="4234"/>
        <v>0</v>
      </c>
      <c r="AG248" s="35">
        <f t="shared" si="4234"/>
        <v>0</v>
      </c>
      <c r="AH248" s="36">
        <f t="shared" si="4234"/>
        <v>0</v>
      </c>
      <c r="AI248" s="37">
        <f t="shared" si="4234"/>
        <v>0</v>
      </c>
      <c r="AJ248" s="38">
        <f t="shared" si="4234"/>
        <v>0</v>
      </c>
      <c r="AK248" s="194">
        <f t="shared" ref="AK248" si="4235">7-COUNTIF(AM247:AS247,0)-COUNTIF(AM247:AS247,"")</f>
        <v>0</v>
      </c>
      <c r="AL248" s="22">
        <f t="shared" si="4217"/>
        <v>0</v>
      </c>
      <c r="AM248" s="35">
        <f t="shared" ref="AM248:AS248" si="4236">IF($B241=$B247,AM247+AM242,AM247)</f>
        <v>0</v>
      </c>
      <c r="AN248" s="35">
        <f t="shared" si="4236"/>
        <v>0</v>
      </c>
      <c r="AO248" s="35">
        <f t="shared" si="4236"/>
        <v>0</v>
      </c>
      <c r="AP248" s="35">
        <f t="shared" si="4236"/>
        <v>0</v>
      </c>
      <c r="AQ248" s="36">
        <f t="shared" si="4236"/>
        <v>0</v>
      </c>
      <c r="AR248" s="37">
        <f t="shared" si="4236"/>
        <v>0</v>
      </c>
      <c r="AS248" s="38">
        <f t="shared" si="4236"/>
        <v>0</v>
      </c>
      <c r="AT248" s="194">
        <f t="shared" ref="AT248" si="4237">7-COUNTIF(AV247:BB247,0)-COUNTIF(AV247:BB247,"")</f>
        <v>0</v>
      </c>
      <c r="AU248" s="22">
        <f t="shared" si="4219"/>
        <v>0</v>
      </c>
      <c r="AV248" s="35">
        <f t="shared" ref="AV248:BB248" si="4238">IF($B241=$B247,AV247+AV242,AV247)</f>
        <v>0</v>
      </c>
      <c r="AW248" s="35">
        <f t="shared" si="4238"/>
        <v>0</v>
      </c>
      <c r="AX248" s="35">
        <f t="shared" si="4238"/>
        <v>0</v>
      </c>
      <c r="AY248" s="35">
        <f t="shared" si="4238"/>
        <v>0</v>
      </c>
      <c r="AZ248" s="36">
        <f t="shared" si="4238"/>
        <v>0</v>
      </c>
      <c r="BA248" s="37">
        <f t="shared" si="4238"/>
        <v>0</v>
      </c>
      <c r="BB248" s="38">
        <f t="shared" si="4238"/>
        <v>0</v>
      </c>
    </row>
    <row r="249" spans="1:54" ht="15" hidden="1" customHeight="1" x14ac:dyDescent="0.2">
      <c r="B249" s="116"/>
      <c r="C249" s="117"/>
      <c r="D249" s="118"/>
      <c r="E249" s="119"/>
      <c r="F249" s="92"/>
      <c r="G249" s="190">
        <f t="shared" ref="G249" si="4239">IF(AND($B241=$B247,$B241&lt;&gt;"",$B241&lt;&gt;0),F247+G243,F247)</f>
        <v>18</v>
      </c>
      <c r="H249" s="121"/>
      <c r="I249" s="165">
        <f t="shared" si="4209"/>
        <v>0</v>
      </c>
      <c r="J249" s="195">
        <f t="shared" ref="J249" si="4240">IF($B247=$B241,COUNTIF(L249:R249,0),COUNTIF(L250:R250,0)+COUNTIF(L250:R250,""))</f>
        <v>7</v>
      </c>
      <c r="K249" s="39">
        <f t="shared" ref="K249:R249" si="4241">IF($B241=$B247,K250+K243,K250)</f>
        <v>0</v>
      </c>
      <c r="L249" s="40">
        <f t="shared" si="4241"/>
        <v>0</v>
      </c>
      <c r="M249" s="40">
        <f t="shared" si="4241"/>
        <v>0</v>
      </c>
      <c r="N249" s="40">
        <f t="shared" si="4241"/>
        <v>0</v>
      </c>
      <c r="O249" s="40">
        <f t="shared" si="4241"/>
        <v>0</v>
      </c>
      <c r="P249" s="41">
        <f t="shared" si="4241"/>
        <v>0</v>
      </c>
      <c r="Q249" s="42">
        <f t="shared" si="4241"/>
        <v>0</v>
      </c>
      <c r="R249" s="43">
        <f t="shared" si="4241"/>
        <v>0</v>
      </c>
      <c r="S249" s="195">
        <f t="shared" ref="S249" si="4242">IF($B247=$B241,COUNTIF(U249:AA249,0),COUNTIF(U250:AA250,0)+COUNTIF(U250:AA250,""))</f>
        <v>7</v>
      </c>
      <c r="T249" s="39">
        <f t="shared" ref="T249:AA249" si="4243">IF($B241=$B247,T250+T243,T250)</f>
        <v>0</v>
      </c>
      <c r="U249" s="40">
        <f t="shared" si="4243"/>
        <v>0</v>
      </c>
      <c r="V249" s="40">
        <f t="shared" si="4243"/>
        <v>0</v>
      </c>
      <c r="W249" s="40">
        <f t="shared" si="4243"/>
        <v>0</v>
      </c>
      <c r="X249" s="40">
        <f t="shared" si="4243"/>
        <v>0</v>
      </c>
      <c r="Y249" s="41">
        <f t="shared" si="4243"/>
        <v>0</v>
      </c>
      <c r="Z249" s="42">
        <f t="shared" si="4243"/>
        <v>0</v>
      </c>
      <c r="AA249" s="43">
        <f t="shared" si="4243"/>
        <v>0</v>
      </c>
      <c r="AB249" s="195">
        <f t="shared" ref="AB249" si="4244">IF($B247=$B241,COUNTIF(AD249:AJ249,0),COUNTIF(AD250:AJ250,0)+COUNTIF(AD250:AJ250,""))</f>
        <v>7</v>
      </c>
      <c r="AC249" s="39">
        <f t="shared" ref="AC249:AJ249" si="4245">IF($B241=$B247,AC250+AC243,AC250)</f>
        <v>0</v>
      </c>
      <c r="AD249" s="40">
        <f t="shared" si="4245"/>
        <v>0</v>
      </c>
      <c r="AE249" s="40">
        <f t="shared" si="4245"/>
        <v>0</v>
      </c>
      <c r="AF249" s="40">
        <f t="shared" si="4245"/>
        <v>0</v>
      </c>
      <c r="AG249" s="40">
        <f t="shared" si="4245"/>
        <v>0</v>
      </c>
      <c r="AH249" s="41">
        <f t="shared" si="4245"/>
        <v>0</v>
      </c>
      <c r="AI249" s="42">
        <f t="shared" si="4245"/>
        <v>0</v>
      </c>
      <c r="AJ249" s="43">
        <f t="shared" si="4245"/>
        <v>0</v>
      </c>
      <c r="AK249" s="195">
        <f t="shared" ref="AK249" si="4246">IF($B247=$B241,COUNTIF(AM249:AS249,0),COUNTIF(AM250:AS250,0)+COUNTIF(AM250:AS250,""))</f>
        <v>7</v>
      </c>
      <c r="AL249" s="39">
        <f t="shared" ref="AL249:AS249" si="4247">IF($B241=$B247,AL250+AL243,AL250)</f>
        <v>0</v>
      </c>
      <c r="AM249" s="40">
        <f t="shared" si="4247"/>
        <v>0</v>
      </c>
      <c r="AN249" s="40">
        <f t="shared" si="4247"/>
        <v>0</v>
      </c>
      <c r="AO249" s="40">
        <f t="shared" si="4247"/>
        <v>0</v>
      </c>
      <c r="AP249" s="40">
        <f t="shared" si="4247"/>
        <v>0</v>
      </c>
      <c r="AQ249" s="41">
        <f t="shared" si="4247"/>
        <v>0</v>
      </c>
      <c r="AR249" s="42">
        <f t="shared" si="4247"/>
        <v>0</v>
      </c>
      <c r="AS249" s="43">
        <f t="shared" si="4247"/>
        <v>0</v>
      </c>
      <c r="AT249" s="195">
        <f t="shared" ref="AT249" si="4248">IF($B247=$B241,COUNTIF(AV249:BB249,0),COUNTIF(AV250:BB250,0)+COUNTIF(AV250:BB250,""))</f>
        <v>7</v>
      </c>
      <c r="AU249" s="39">
        <f t="shared" ref="AU249:BB249" si="4249">IF($B241=$B247,AU250+AU243,AU250)</f>
        <v>0</v>
      </c>
      <c r="AV249" s="40">
        <f t="shared" si="4249"/>
        <v>0</v>
      </c>
      <c r="AW249" s="40">
        <f t="shared" si="4249"/>
        <v>0</v>
      </c>
      <c r="AX249" s="40">
        <f t="shared" si="4249"/>
        <v>0</v>
      </c>
      <c r="AY249" s="40">
        <f t="shared" si="4249"/>
        <v>0</v>
      </c>
      <c r="AZ249" s="41">
        <f t="shared" si="4249"/>
        <v>0</v>
      </c>
      <c r="BA249" s="42">
        <f t="shared" si="4249"/>
        <v>0</v>
      </c>
      <c r="BB249" s="43">
        <f t="shared" si="4249"/>
        <v>0</v>
      </c>
    </row>
    <row r="250" spans="1:54" ht="15.75" customHeight="1" x14ac:dyDescent="0.2">
      <c r="A250" s="1">
        <f t="shared" ref="A250" si="4250">A247</f>
        <v>0</v>
      </c>
      <c r="B250" s="313">
        <f t="shared" ref="B250" si="4251">B244+1</f>
        <v>39</v>
      </c>
      <c r="C250" s="314"/>
      <c r="D250" s="314"/>
      <c r="E250" s="314"/>
      <c r="F250" s="31"/>
      <c r="G250" s="183"/>
      <c r="H250" s="122">
        <f t="shared" ref="H250" si="4252">5-COUNTIF(AU247,0)-COUNTIF(AL247,0)-COUNTIF(AC247,0)-COUNTIF(T247,0)-COUNTIF(K247,0)</f>
        <v>0</v>
      </c>
      <c r="I250" s="165">
        <f t="shared" si="4209"/>
        <v>0</v>
      </c>
      <c r="J250" s="187">
        <f t="shared" ref="J250" si="4253">IF($B247=$B241,J244+IF($F247&lt;&gt;$G247,(K247+$G249-$G248)/$F247,K247/$F247),IF($F247&lt;&gt;G247,(K247+$G249-$G248)/$F247,K247/$F247))</f>
        <v>0</v>
      </c>
      <c r="K250" s="7">
        <f t="shared" ref="K250:K251" si="4254">SUM(L250:R250)</f>
        <v>0</v>
      </c>
      <c r="L250" s="26">
        <f t="shared" ref="L250:R250" si="4255">L247</f>
        <v>0</v>
      </c>
      <c r="M250" s="26">
        <f t="shared" si="4255"/>
        <v>0</v>
      </c>
      <c r="N250" s="26">
        <f t="shared" si="4255"/>
        <v>0</v>
      </c>
      <c r="O250" s="26">
        <f t="shared" si="4255"/>
        <v>0</v>
      </c>
      <c r="P250" s="26">
        <f t="shared" si="4255"/>
        <v>0</v>
      </c>
      <c r="Q250" s="29">
        <f t="shared" si="4255"/>
        <v>0</v>
      </c>
      <c r="R250" s="23">
        <f t="shared" si="4255"/>
        <v>0</v>
      </c>
      <c r="S250" s="187">
        <f t="shared" ref="S250" si="4256">IF($B247=$B241,S244+IF($F247&lt;&gt;$G247,(T247+$G249-$G248)/$F247,T247/$F247),IF($F247&lt;&gt;P247,(T247+$G249-$G248)/$F247,T247/$F247))</f>
        <v>0</v>
      </c>
      <c r="T250" s="7">
        <f t="shared" ref="T250:T251" si="4257">SUM(U250:AA250)</f>
        <v>0</v>
      </c>
      <c r="U250" s="26">
        <f t="shared" ref="U250:AA250" si="4258">U247</f>
        <v>0</v>
      </c>
      <c r="V250" s="26">
        <f t="shared" si="4258"/>
        <v>0</v>
      </c>
      <c r="W250" s="26">
        <f t="shared" si="4258"/>
        <v>0</v>
      </c>
      <c r="X250" s="26">
        <f t="shared" si="4258"/>
        <v>0</v>
      </c>
      <c r="Y250" s="113">
        <f t="shared" si="4258"/>
        <v>0</v>
      </c>
      <c r="Z250" s="29">
        <f t="shared" si="4258"/>
        <v>0</v>
      </c>
      <c r="AA250" s="23">
        <f t="shared" si="4258"/>
        <v>0</v>
      </c>
      <c r="AB250" s="187">
        <f t="shared" ref="AB250" si="4259">IF($B247=$B241,AB244+IF($F247&lt;&gt;$G247,(AC247+$G249-$G248)/$F247,AC247/$F247),IF($F247&lt;&gt;Y247,(AC247+$G249-$G248)/$F247,AC247/$F247))</f>
        <v>0</v>
      </c>
      <c r="AC250" s="7">
        <f t="shared" ref="AC250:AC251" si="4260">SUM(AD250:AJ250)</f>
        <v>0</v>
      </c>
      <c r="AD250" s="26">
        <f t="shared" ref="AD250:AJ250" si="4261">AD247</f>
        <v>0</v>
      </c>
      <c r="AE250" s="26">
        <f t="shared" si="4261"/>
        <v>0</v>
      </c>
      <c r="AF250" s="26">
        <f t="shared" si="4261"/>
        <v>0</v>
      </c>
      <c r="AG250" s="26">
        <f t="shared" si="4261"/>
        <v>0</v>
      </c>
      <c r="AH250" s="113">
        <f t="shared" si="4261"/>
        <v>0</v>
      </c>
      <c r="AI250" s="29">
        <f t="shared" si="4261"/>
        <v>0</v>
      </c>
      <c r="AJ250" s="23">
        <f t="shared" si="4261"/>
        <v>0</v>
      </c>
      <c r="AK250" s="187">
        <f t="shared" ref="AK250" si="4262">IF($B247=$B241,AK244+IF($F247&lt;&gt;$G247,(AL247+$G249-$G248)/$F247,AL247/$F247),IF($F247&lt;&gt;AH247,(AL247+$G249-$G248)/$F247,AL247/$F247))</f>
        <v>0</v>
      </c>
      <c r="AL250" s="7">
        <f t="shared" ref="AL250:AL251" si="4263">SUM(AM250:AS250)</f>
        <v>0</v>
      </c>
      <c r="AM250" s="26">
        <f t="shared" ref="AM250:AS250" si="4264">AM247</f>
        <v>0</v>
      </c>
      <c r="AN250" s="26">
        <f t="shared" si="4264"/>
        <v>0</v>
      </c>
      <c r="AO250" s="26">
        <f t="shared" si="4264"/>
        <v>0</v>
      </c>
      <c r="AP250" s="26">
        <f t="shared" si="4264"/>
        <v>0</v>
      </c>
      <c r="AQ250" s="113">
        <f t="shared" si="4264"/>
        <v>0</v>
      </c>
      <c r="AR250" s="29">
        <f t="shared" si="4264"/>
        <v>0</v>
      </c>
      <c r="AS250" s="23">
        <f t="shared" si="4264"/>
        <v>0</v>
      </c>
      <c r="AT250" s="187">
        <f t="shared" ref="AT250" si="4265">IF($B247=$B241,AT244+IF($F247&lt;&gt;$G247,(AU247+$G249-$G248)/$F247,AU247/$F247),IF($F247&lt;&gt;AQ247,(AU247+$G249-$G248)/$F247,AU247/$F247))</f>
        <v>0</v>
      </c>
      <c r="AU250" s="7">
        <f t="shared" ref="AU250:AU251" si="4266">SUM(AV250:BB250)</f>
        <v>0</v>
      </c>
      <c r="AV250" s="6">
        <f t="shared" ref="AV250" si="4267">IF(SUM($AM$9:$AS$9)=SUM($AV$9:$BB$9),AV247,IF(AND(SUM($AV$9:$BB$9)&gt;42,SUM($AV$9:$BB$9)&lt;49),AV247,0))</f>
        <v>0</v>
      </c>
      <c r="AW250" s="6">
        <f t="shared" ref="AW250:BB250" si="4268">IF(SUM($AM$9:$AS$9)=SUM($AV$9:$BB$9),AW247,IF(AND(SUM($AV$9:$BB$9)&gt;42,SUM($AV$9:$BB$9)&lt;49),AW247,0))</f>
        <v>0</v>
      </c>
      <c r="AX250" s="6">
        <f t="shared" si="4268"/>
        <v>0</v>
      </c>
      <c r="AY250" s="6">
        <f t="shared" si="4268"/>
        <v>0</v>
      </c>
      <c r="AZ250" s="26">
        <f t="shared" si="4268"/>
        <v>0</v>
      </c>
      <c r="BA250" s="29">
        <f t="shared" si="4268"/>
        <v>0</v>
      </c>
      <c r="BB250" s="23">
        <f t="shared" si="4268"/>
        <v>0</v>
      </c>
    </row>
    <row r="251" spans="1:54" ht="15.75" customHeight="1" x14ac:dyDescent="0.2">
      <c r="A251" s="1">
        <f t="shared" ref="A251:A252" si="4269">A250</f>
        <v>0</v>
      </c>
      <c r="B251" s="313"/>
      <c r="C251" s="314"/>
      <c r="D251" s="314"/>
      <c r="E251" s="314"/>
      <c r="F251" s="31"/>
      <c r="G251" s="183"/>
      <c r="H251" s="123">
        <f t="shared" ref="H251" si="4270">IF($B247=$B241,H245+F251,$F251)</f>
        <v>0</v>
      </c>
      <c r="I251" s="165">
        <f t="shared" si="4209"/>
        <v>0</v>
      </c>
      <c r="J251" s="141">
        <f t="shared" ref="J251" si="4271">IF($H250=0,0,IF($B241=$B247,IF($H252&gt;0,$H252+J245,K247+J245),IF($H252&gt;0,$H252,K247)))</f>
        <v>0</v>
      </c>
      <c r="K251" s="7">
        <f t="shared" si="4254"/>
        <v>0</v>
      </c>
      <c r="L251" s="6"/>
      <c r="M251" s="6"/>
      <c r="N251" s="6"/>
      <c r="O251" s="6"/>
      <c r="P251" s="26"/>
      <c r="Q251" s="29"/>
      <c r="R251" s="23"/>
      <c r="S251" s="141">
        <f t="shared" ref="S251" si="4272">IF($H250=0,0,IF($B241=$B247,IF($H252&gt;0,$H252+S245,T247+S245),IF($H252&gt;0,$H252,T247)))</f>
        <v>0</v>
      </c>
      <c r="T251" s="7">
        <f t="shared" si="4257"/>
        <v>0</v>
      </c>
      <c r="U251" s="6"/>
      <c r="V251" s="6"/>
      <c r="W251" s="6"/>
      <c r="X251" s="6"/>
      <c r="Y251" s="26"/>
      <c r="Z251" s="29"/>
      <c r="AA251" s="23"/>
      <c r="AB251" s="141">
        <f t="shared" ref="AB251" si="4273">IF($H250=0,0,IF($B241=$B247,IF($H252&gt;0,$H252+AB245,AC247+AB245),IF($H252&gt;0,$H252,AC247)))</f>
        <v>0</v>
      </c>
      <c r="AC251" s="7">
        <f t="shared" si="4260"/>
        <v>0</v>
      </c>
      <c r="AD251" s="6"/>
      <c r="AE251" s="6"/>
      <c r="AF251" s="6"/>
      <c r="AG251" s="6"/>
      <c r="AH251" s="26"/>
      <c r="AI251" s="29"/>
      <c r="AJ251" s="23"/>
      <c r="AK251" s="141">
        <f t="shared" ref="AK251" si="4274">IF($H250=0,0,IF($B241=$B247,IF($H252&gt;0,$H252+AK245,AL247+AK245),IF($H252&gt;0,$H252,AL247)))</f>
        <v>0</v>
      </c>
      <c r="AL251" s="7">
        <f t="shared" si="4263"/>
        <v>0</v>
      </c>
      <c r="AM251" s="6"/>
      <c r="AN251" s="6"/>
      <c r="AO251" s="6"/>
      <c r="AP251" s="6"/>
      <c r="AQ251" s="26"/>
      <c r="AR251" s="29"/>
      <c r="AS251" s="23"/>
      <c r="AT251" s="141">
        <f t="shared" ref="AT251" si="4275">IF($H250=0,0,IF($B241=$B247,IF($H252&gt;0,$H252+AT245,AU247+AT245),IF($H252&gt;0,$H252,AU247)))</f>
        <v>0</v>
      </c>
      <c r="AU251" s="7">
        <f t="shared" si="4266"/>
        <v>0</v>
      </c>
      <c r="AV251" s="6"/>
      <c r="AW251" s="6"/>
      <c r="AX251" s="6"/>
      <c r="AY251" s="6"/>
      <c r="AZ251" s="26"/>
      <c r="BA251" s="29"/>
      <c r="BB251" s="23"/>
    </row>
    <row r="252" spans="1:54" ht="18.75" customHeight="1" thickBot="1" x14ac:dyDescent="0.25">
      <c r="A252" s="1">
        <f t="shared" si="4269"/>
        <v>0</v>
      </c>
      <c r="B252" s="323" t="str">
        <f>IF(B247="",Wydruk!$AE$6,IF(J248=0,Wydruk!$AE$7,IF(AND(G248&lt;G249,B247&lt;&gt;$B253),Wydruk!$AE$13,IF(AND($B247=$B241,$B247&lt;&gt;$B253),IF(OR(OR(J252&lt;4,J252&gt;5),OR(S252&lt;4,S252&gt;5),OR(AB252&lt;4,AB252&gt;5),OR(AK252&lt;4,AK252&gt;5),OR(AND(AT252&lt;4,AT252&gt;0),AT252&gt;5)),Wydruk!$AE$8,Wydruk!$AE$9),IF($B247=$B253,IF($F251&lt;&gt;0,Wydruk!$AE$12,Wydruk!$AE$10),IF(OR(OR(J248&lt;4,J248&gt;5),OR(S248&lt;4,S248&gt;5),OR(AB248&lt;4,AB248&gt;5),OR(AK248&lt;4,AK248&gt;5),OR(AND(AT248&lt;4,AT248&gt;0),AT248&gt;5)),Wydruk!$AE$8,Wydruk!$AE$11))))))</f>
        <v>Uzupełnij liczby godzin tygodniowego planu</v>
      </c>
      <c r="C252" s="324"/>
      <c r="D252" s="324"/>
      <c r="E252" s="324"/>
      <c r="F252" s="173">
        <f>kwiecień!F252</f>
        <v>0</v>
      </c>
      <c r="G252" s="184">
        <f>kwiecień!G252</f>
        <v>0</v>
      </c>
      <c r="H252" s="191">
        <f t="shared" ref="H252" si="4276">IF(OR($G252=0,$F252=0,$G252="",$F252=""),0,$G252/$F252)</f>
        <v>0</v>
      </c>
      <c r="I252" s="193"/>
      <c r="J252" s="176">
        <f t="shared" ref="J252" si="4277">IF($B241=$B247,IF(L247+L242&gt;0,1,0)+IF(M247+M242&gt;0,1,0)+IF(N247+N242&gt;0,1,0)+IF(O247+O242&gt;0,1,0)+IF(P247+P242&gt;0,1,0)+IF(Q247+Q242&gt;0,1,0)+IF(R247+R242&gt;0,1,0),J248)</f>
        <v>0</v>
      </c>
      <c r="K252" s="133">
        <f t="shared" ref="K252" si="4278">IF(OR($B247=$B253,J252=0,(K248-Q252+O252)&lt;=0),0,(K248-Q252+O252)/J252)</f>
        <v>0</v>
      </c>
      <c r="L252" s="137">
        <f t="shared" ref="L252" si="4279">IF(K252*(7-J249)&lt;=0,0,K252*(7-J249))</f>
        <v>0</v>
      </c>
      <c r="M252" s="311">
        <f t="shared" ref="M252" si="4280">ROUND(IF(OR(K249-K252*(7-J249)+P252&lt;0,$B247=$B253,K252&lt;=0,K249=0),0,IF(K249-K252*(7-J249)+P252&gt;Q252-O252+P252,Q252-O252+P252,K249-K252*(7-J249)+P252)),1)</f>
        <v>0</v>
      </c>
      <c r="N252" s="312"/>
      <c r="O252" s="139">
        <f t="shared" ref="O252" si="4281">IF(OR($B247=$B253,J248=0),0,IF($B247=$B241,J247,$F247))</f>
        <v>0</v>
      </c>
      <c r="P252" s="30">
        <f t="shared" ref="P252" si="4282">IF(OR($B247=$B253,J252=0),0,$G249-$G248)</f>
        <v>0</v>
      </c>
      <c r="Q252" s="134">
        <f t="shared" ref="Q252" si="4283">IF(OR($B247=$B253,J252=0),0,J251)</f>
        <v>0</v>
      </c>
      <c r="R252" s="138">
        <f t="shared" ref="R252" si="4284">IF($B247=$B253,0,K249)</f>
        <v>0</v>
      </c>
      <c r="S252" s="176">
        <f t="shared" ref="S252" si="4285">IF($B241=$B247,IF(U247+U242&gt;0,1,0)+IF(V247+V242&gt;0,1,0)+IF(W247+W242&gt;0,1,0)+IF(X247+X242&gt;0,1,0)+IF(Y247+Y242&gt;0,1,0)+IF(Z247+Z242&gt;0,1,0)+IF(AA247+AA242&gt;0,1,0),S248)</f>
        <v>0</v>
      </c>
      <c r="T252" s="133">
        <f t="shared" ref="T252" si="4286">IF(OR($B247=$B253,S252=0,(T248-Z252+X252)&lt;=0),0,(T248-Z252+X252)/S252)</f>
        <v>0</v>
      </c>
      <c r="U252" s="137">
        <f t="shared" ref="U252" si="4287">IF(T252*(7-S249)&lt;=0,0,T252*(7-S249))</f>
        <v>0</v>
      </c>
      <c r="V252" s="311">
        <f t="shared" ref="V252" si="4288">ROUND(IF(OR(T249-T252*(7-S249)+Y252&lt;0,$B247=$B253,T252&lt;=0,T249=0),0,IF(T249-T252*(7-S249)+Y252&gt;Z252-X252+Y252,Z252-X252+Y252,T249-T252*(7-S249)+Y252)),1)</f>
        <v>0</v>
      </c>
      <c r="W252" s="312"/>
      <c r="X252" s="139">
        <f t="shared" ref="X252" si="4289">IF(OR($B247=$B253,S248=0),0,IF($B247=$B241,S247,$F247))</f>
        <v>0</v>
      </c>
      <c r="Y252" s="30">
        <f t="shared" ref="Y252" si="4290">IF(OR($B247=$B253,S252=0),0,$G249-$G248)</f>
        <v>0</v>
      </c>
      <c r="Z252" s="134">
        <f t="shared" ref="Z252" si="4291">IF(OR($B247=$B253,S252=0),0,S251)</f>
        <v>0</v>
      </c>
      <c r="AA252" s="138">
        <f t="shared" ref="AA252" si="4292">IF($B247=$B253,0,T249)</f>
        <v>0</v>
      </c>
      <c r="AB252" s="176">
        <f t="shared" ref="AB252" si="4293">IF($B241=$B247,IF(AD247+AD242&gt;0,1,0)+IF(AE247+AE242&gt;0,1,0)+IF(AF247+AF242&gt;0,1,0)+IF(AG247+AG242&gt;0,1,0)+IF(AH247+AH242&gt;0,1,0)+IF(AI247+AI242&gt;0,1,0)+IF(AJ247+AJ242&gt;0,1,0),AB248)</f>
        <v>0</v>
      </c>
      <c r="AC252" s="133">
        <f t="shared" ref="AC252" si="4294">IF(OR($B247=$B253,AB252=0,(AC248-AI252+AG252)&lt;=0),0,(AC248-AI252+AG252)/AB252)</f>
        <v>0</v>
      </c>
      <c r="AD252" s="137">
        <f t="shared" ref="AD252" si="4295">IF(AC252*(7-AB249)&lt;=0,0,AC252*(7-AB249))</f>
        <v>0</v>
      </c>
      <c r="AE252" s="311">
        <f t="shared" ref="AE252" si="4296">ROUND(IF(OR(AC249-AC252*(7-AB249)+AH252&lt;0,$B247=$B253,AC252&lt;=0,AC249=0),0,IF(AC249-AC252*(7-AB249)+AH252&gt;AI252-AG252+AH252,AI252-AG252+AH252,AC249-AC252*(7-AB249)+AH252)),1)</f>
        <v>0</v>
      </c>
      <c r="AF252" s="312"/>
      <c r="AG252" s="139">
        <f t="shared" ref="AG252" si="4297">IF(OR($B247=$B253,AB248=0),0,IF($B247=$B241,AB247,$F247))</f>
        <v>0</v>
      </c>
      <c r="AH252" s="30">
        <f t="shared" ref="AH252" si="4298">IF(OR($B247=$B253,AB252=0),0,$G249-$G248)</f>
        <v>0</v>
      </c>
      <c r="AI252" s="134">
        <f t="shared" ref="AI252" si="4299">IF(OR($B247=$B253,AB252=0),0,AB251)</f>
        <v>0</v>
      </c>
      <c r="AJ252" s="138">
        <f t="shared" ref="AJ252" si="4300">IF($B247=$B253,0,AC249)</f>
        <v>0</v>
      </c>
      <c r="AK252" s="176">
        <f t="shared" ref="AK252" si="4301">IF($B241=$B247,IF(AM247+AM242&gt;0,1,0)+IF(AN247+AN242&gt;0,1,0)+IF(AO247+AO242&gt;0,1,0)+IF(AP247+AP242&gt;0,1,0)+IF(AQ247+AQ242&gt;0,1,0)+IF(AR247+AR242&gt;0,1,0)+IF(AS247+AS242&gt;0,1,0),AK248)</f>
        <v>0</v>
      </c>
      <c r="AL252" s="133">
        <f t="shared" ref="AL252" si="4302">IF(OR($B247=$B253,AK252=0,(AL248-AR252+AP252)&lt;=0),0,(AL248-AR252+AP252)/AK252)</f>
        <v>0</v>
      </c>
      <c r="AM252" s="137">
        <f t="shared" ref="AM252" si="4303">IF(AL252*(7-AK249)&lt;=0,0,AL252*(7-AK249))</f>
        <v>0</v>
      </c>
      <c r="AN252" s="311">
        <f t="shared" ref="AN252" si="4304">ROUND(IF(OR(AL249-AL252*(7-AK249)+AQ252&lt;0,$B247=$B253,AL252&lt;=0,AL249=0),0,IF(AL249-AL252*(7-AK249)+AQ252&gt;AR252-AP252+AQ252,AR252-AP252+AQ252,AL249-AL252*(7-AK249)+AQ252)),1)</f>
        <v>0</v>
      </c>
      <c r="AO252" s="312"/>
      <c r="AP252" s="139">
        <f t="shared" ref="AP252" si="4305">IF(OR($B247=$B253,AK248=0),0,IF($B247=$B241,AK247,$F247))</f>
        <v>0</v>
      </c>
      <c r="AQ252" s="30">
        <f t="shared" ref="AQ252" si="4306">IF(OR($B247=$B253,AK252=0),0,$G249-$G248)</f>
        <v>0</v>
      </c>
      <c r="AR252" s="134">
        <f t="shared" ref="AR252" si="4307">IF(OR($B247=$B253,AK252=0),0,AK251)</f>
        <v>0</v>
      </c>
      <c r="AS252" s="138">
        <f t="shared" ref="AS252" si="4308">IF($B247=$B253,0,AL249)</f>
        <v>0</v>
      </c>
      <c r="AT252" s="176">
        <f t="shared" ref="AT252" si="4309">IF($B241=$B247,IF(AV247+AV242&gt;0,1,0)+IF(AW247+AW242&gt;0,1,0)+IF(AX247+AX242&gt;0,1,0)+IF(AY247+AY242&gt;0,1,0)+IF(AZ247+AZ242&gt;0,1,0)+IF(BA247+BA242&gt;0,1,0)+IF(BB247+BB242&gt;0,1,0),AT248)</f>
        <v>0</v>
      </c>
      <c r="AU252" s="133">
        <f t="shared" ref="AU252" si="4310">IF(OR($B247=$B253,AT252=0,(AU248-BA252+AY252)&lt;=0),0,(AU248-BA252+AY252)/AT252)</f>
        <v>0</v>
      </c>
      <c r="AV252" s="137">
        <f t="shared" ref="AV252" si="4311">IF(AU252*(7-AT249)&lt;=0,0,AU252*(7-AT249))</f>
        <v>0</v>
      </c>
      <c r="AW252" s="311">
        <f t="shared" ref="AW252" si="4312">ROUND(IF(OR(AU249-AU252*(7-AT249)+AZ252&lt;0,$B247=$B253,AU252&lt;=0,AU249=0),0,IF(AU249-AU252*(7-AT249)+AZ252&gt;BA252-AY252+AZ252,BA252-AY252+AZ252,AU249-AU252*(7-AT249)+AZ252)),1)</f>
        <v>0</v>
      </c>
      <c r="AX252" s="312"/>
      <c r="AY252" s="139">
        <f t="shared" ref="AY252" si="4313">IF(OR($B247=$B253,AT248=0),0,IF($B247=$B241,AT247,$F247))</f>
        <v>0</v>
      </c>
      <c r="AZ252" s="30">
        <f t="shared" ref="AZ252" si="4314">IF(OR($B247=$B253,AT252=0),0,$G249-$G248)</f>
        <v>0</v>
      </c>
      <c r="BA252" s="134">
        <f t="shared" ref="BA252" si="4315">IF(OR($B247=$B253,AT252=0),0,AT251)</f>
        <v>0</v>
      </c>
      <c r="BB252" s="138">
        <f t="shared" ref="BB252" si="4316">IF($B247=$B253,0,AU249)</f>
        <v>0</v>
      </c>
    </row>
    <row r="253" spans="1:54" ht="15.75" x14ac:dyDescent="0.2">
      <c r="A253" s="1">
        <f t="shared" ref="A253" si="4317">IF(B253="","1. Niewypełnione",B253)</f>
        <v>0</v>
      </c>
      <c r="B253" s="320">
        <f>kwiecień!B253</f>
        <v>0</v>
      </c>
      <c r="C253" s="321">
        <f>kwiecień!C253</f>
        <v>0</v>
      </c>
      <c r="D253" s="321">
        <f>kwiecień!D253</f>
        <v>0</v>
      </c>
      <c r="E253" s="321">
        <f>kwiecień!E253</f>
        <v>0</v>
      </c>
      <c r="F253" s="177">
        <f>kwiecień!F253</f>
        <v>18</v>
      </c>
      <c r="G253" s="185">
        <f>kwiecień!G253</f>
        <v>18</v>
      </c>
      <c r="H253" s="177"/>
      <c r="I253" s="192">
        <f t="shared" ref="I253:I257" si="4318">K253+T253+AC253+AL253+AU253</f>
        <v>0</v>
      </c>
      <c r="J253" s="186">
        <f t="shared" ref="J253" si="4319">IF(OR($B253=$B259,J256=0),0,ROUND((K254+P258)/J256,0))</f>
        <v>0</v>
      </c>
      <c r="K253" s="51">
        <f t="shared" ref="K253:K254" si="4320">SUM(L253:R253)</f>
        <v>0</v>
      </c>
      <c r="L253" s="52">
        <f>kwiecień!L253</f>
        <v>0</v>
      </c>
      <c r="M253" s="52">
        <f>kwiecień!M253</f>
        <v>0</v>
      </c>
      <c r="N253" s="52">
        <f>kwiecień!N253</f>
        <v>0</v>
      </c>
      <c r="O253" s="52">
        <f>kwiecień!O253</f>
        <v>0</v>
      </c>
      <c r="P253" s="53">
        <f>kwiecień!P253</f>
        <v>0</v>
      </c>
      <c r="Q253" s="54">
        <f>kwiecień!Q253</f>
        <v>0</v>
      </c>
      <c r="R253" s="55">
        <f>kwiecień!R253</f>
        <v>0</v>
      </c>
      <c r="S253" s="188">
        <f t="shared" ref="S253" si="4321">IF(OR($B253=$B259,S256=0),0,ROUND((T254+Y258)/S256,0))</f>
        <v>0</v>
      </c>
      <c r="T253" s="51">
        <f t="shared" ref="T253:T254" si="4322">SUM(U253:AA253)</f>
        <v>0</v>
      </c>
      <c r="U253" s="52">
        <f>kwiecień!U253</f>
        <v>0</v>
      </c>
      <c r="V253" s="52">
        <f>kwiecień!V253</f>
        <v>0</v>
      </c>
      <c r="W253" s="52">
        <f>kwiecień!W253</f>
        <v>0</v>
      </c>
      <c r="X253" s="52">
        <f>kwiecień!X253</f>
        <v>0</v>
      </c>
      <c r="Y253" s="53">
        <f>kwiecień!Y253</f>
        <v>0</v>
      </c>
      <c r="Z253" s="54">
        <f>kwiecień!Z253</f>
        <v>0</v>
      </c>
      <c r="AA253" s="55">
        <f>kwiecień!AA253</f>
        <v>0</v>
      </c>
      <c r="AB253" s="188">
        <f t="shared" ref="AB253" si="4323">IF(OR($B253=$B259,AB256=0),0,ROUND((AC254+AH258)/AB256,0))</f>
        <v>0</v>
      </c>
      <c r="AC253" s="51">
        <f t="shared" ref="AC253:AC254" si="4324">SUM(AD253:AJ253)</f>
        <v>0</v>
      </c>
      <c r="AD253" s="52">
        <f>kwiecień!AD253</f>
        <v>0</v>
      </c>
      <c r="AE253" s="52">
        <f>kwiecień!AE253</f>
        <v>0</v>
      </c>
      <c r="AF253" s="52">
        <f>kwiecień!AF253</f>
        <v>0</v>
      </c>
      <c r="AG253" s="52">
        <f>kwiecień!AG253</f>
        <v>0</v>
      </c>
      <c r="AH253" s="53">
        <f>kwiecień!AH253</f>
        <v>0</v>
      </c>
      <c r="AI253" s="54">
        <f>kwiecień!AI253</f>
        <v>0</v>
      </c>
      <c r="AJ253" s="55">
        <f>kwiecień!AJ253</f>
        <v>0</v>
      </c>
      <c r="AK253" s="188">
        <f t="shared" ref="AK253" si="4325">IF(OR($B253=$B259,AK256=0),0,ROUND((AL254+AQ258)/AK256,0))</f>
        <v>0</v>
      </c>
      <c r="AL253" s="51">
        <f t="shared" ref="AL253:AL254" si="4326">SUM(AM253:AS253)</f>
        <v>0</v>
      </c>
      <c r="AM253" s="52">
        <f>kwiecień!AM253</f>
        <v>0</v>
      </c>
      <c r="AN253" s="52">
        <f>kwiecień!AN253</f>
        <v>0</v>
      </c>
      <c r="AO253" s="52">
        <f>kwiecień!AO253</f>
        <v>0</v>
      </c>
      <c r="AP253" s="52">
        <f>kwiecień!AP253</f>
        <v>0</v>
      </c>
      <c r="AQ253" s="53">
        <f>kwiecień!AQ253</f>
        <v>0</v>
      </c>
      <c r="AR253" s="54">
        <f>kwiecień!AR253</f>
        <v>0</v>
      </c>
      <c r="AS253" s="55">
        <f>kwiecień!AS253</f>
        <v>0</v>
      </c>
      <c r="AT253" s="188">
        <f t="shared" ref="AT253" si="4327">IF(OR($B253=$B259,AT256=0),0,ROUND((AU254+AZ258)/AT256,0))</f>
        <v>0</v>
      </c>
      <c r="AU253" s="51">
        <f t="shared" ref="AU253:AU254" si="4328">SUM(AV253:BB253)</f>
        <v>0</v>
      </c>
      <c r="AV253" s="52">
        <f t="shared" ref="AV253" si="4329">IF(SUM($AM$9:$AS$9)=SUM($AV$9:$BB$9),AM253,IF(AND(SUM($AV$9:$BB$9)&gt;42,SUM($AV$9:$BB$9)&lt;49),AM253,0))</f>
        <v>0</v>
      </c>
      <c r="AW253" s="52">
        <f t="shared" ref="AW253" si="4330">IF(SUM($AM$9:$AS$9)=SUM($AV$9:$BB$9),AN253,IF(AND(SUM($AV$9:$BB$9)&gt;42,SUM($AV$9:$BB$9)&lt;49),AN253,0))</f>
        <v>0</v>
      </c>
      <c r="AX253" s="52">
        <f t="shared" ref="AX253" si="4331">IF(SUM($AM$9:$AS$9)=SUM($AV$9:$BB$9),AO253,IF(AND(SUM($AV$9:$BB$9)&gt;42,SUM($AV$9:$BB$9)&lt;49),AO253,0))</f>
        <v>0</v>
      </c>
      <c r="AY253" s="52">
        <f t="shared" ref="AY253" si="4332">IF(SUM($AM$9:$AS$9)=SUM($AV$9:$BB$9),AP253,IF(AND(SUM($AV$9:$BB$9)&gt;42,SUM($AV$9:$BB$9)&lt;49),AP253,0))</f>
        <v>0</v>
      </c>
      <c r="AZ253" s="53">
        <f t="shared" ref="AZ253" si="4333">IF(SUM($AM$9:$AS$9)=SUM($AV$9:$BB$9),AQ253,IF(AND(SUM($AV$9:$BB$9)&gt;42,SUM($AV$9:$BB$9)&lt;49),AQ253,0))</f>
        <v>0</v>
      </c>
      <c r="BA253" s="54">
        <f t="shared" ref="BA253" si="4334">IF(SUM($AM$9:$AS$9)=SUM($AV$9:$BB$9),AR253,IF(AND(SUM($AV$9:$BB$9)&gt;42,SUM($AV$9:$BB$9)&lt;49),AR253,0))</f>
        <v>0</v>
      </c>
      <c r="BB253" s="55">
        <f t="shared" ref="BB253" si="4335">IF(SUM($AM$9:$AS$9)=SUM($AV$9:$BB$9),AS253,IF(AND(SUM($AV$9:$BB$9)&gt;42,SUM($AV$9:$BB$9)&lt;49),AS253,0))</f>
        <v>0</v>
      </c>
    </row>
    <row r="254" spans="1:54" ht="12.75" hidden="1" customHeight="1" x14ac:dyDescent="0.2">
      <c r="B254" s="93"/>
      <c r="C254" s="94"/>
      <c r="D254" s="95"/>
      <c r="E254" s="115"/>
      <c r="F254" s="140" t="b">
        <f t="shared" ref="F254" si="4336">IF($B247=$B253,OR(F248,G253&lt;F253),G253&lt;F253)</f>
        <v>0</v>
      </c>
      <c r="G254" s="189">
        <f t="shared" ref="G254" si="4337">IF(AND($B247=$B253,$B247&lt;&gt;"",$B247&lt;&gt;0),G253+G248,G253)</f>
        <v>18</v>
      </c>
      <c r="H254" s="120"/>
      <c r="I254" s="165">
        <f t="shared" si="4318"/>
        <v>0</v>
      </c>
      <c r="J254" s="194">
        <f t="shared" ref="J254" si="4338">7-COUNTIF(L253:R253,0)-COUNTIF(L253:R253,"")</f>
        <v>0</v>
      </c>
      <c r="K254" s="22">
        <f t="shared" si="4320"/>
        <v>0</v>
      </c>
      <c r="L254" s="35">
        <f t="shared" ref="L254:R254" si="4339">IF($B247=$B253,L253+L248,L253)</f>
        <v>0</v>
      </c>
      <c r="M254" s="35">
        <f t="shared" si="4339"/>
        <v>0</v>
      </c>
      <c r="N254" s="35">
        <f t="shared" si="4339"/>
        <v>0</v>
      </c>
      <c r="O254" s="35">
        <f t="shared" si="4339"/>
        <v>0</v>
      </c>
      <c r="P254" s="36">
        <f t="shared" si="4339"/>
        <v>0</v>
      </c>
      <c r="Q254" s="37">
        <f t="shared" si="4339"/>
        <v>0</v>
      </c>
      <c r="R254" s="38">
        <f t="shared" si="4339"/>
        <v>0</v>
      </c>
      <c r="S254" s="194">
        <f t="shared" ref="S254" si="4340">7-COUNTIF(U253:AA253,0)-COUNTIF(U253:AA253,"")</f>
        <v>0</v>
      </c>
      <c r="T254" s="22">
        <f t="shared" si="4322"/>
        <v>0</v>
      </c>
      <c r="U254" s="35">
        <f t="shared" ref="U254:AA254" si="4341">IF($B247=$B253,U253+U248,U253)</f>
        <v>0</v>
      </c>
      <c r="V254" s="35">
        <f t="shared" si="4341"/>
        <v>0</v>
      </c>
      <c r="W254" s="35">
        <f t="shared" si="4341"/>
        <v>0</v>
      </c>
      <c r="X254" s="35">
        <f t="shared" si="4341"/>
        <v>0</v>
      </c>
      <c r="Y254" s="36">
        <f t="shared" si="4341"/>
        <v>0</v>
      </c>
      <c r="Z254" s="37">
        <f t="shared" si="4341"/>
        <v>0</v>
      </c>
      <c r="AA254" s="38">
        <f t="shared" si="4341"/>
        <v>0</v>
      </c>
      <c r="AB254" s="194">
        <f t="shared" ref="AB254" si="4342">7-COUNTIF(AD253:AJ253,0)-COUNTIF(AD253:AJ253,"")</f>
        <v>0</v>
      </c>
      <c r="AC254" s="22">
        <f t="shared" si="4324"/>
        <v>0</v>
      </c>
      <c r="AD254" s="35">
        <f t="shared" ref="AD254:AJ254" si="4343">IF($B247=$B253,AD253+AD248,AD253)</f>
        <v>0</v>
      </c>
      <c r="AE254" s="35">
        <f t="shared" si="4343"/>
        <v>0</v>
      </c>
      <c r="AF254" s="35">
        <f t="shared" si="4343"/>
        <v>0</v>
      </c>
      <c r="AG254" s="35">
        <f t="shared" si="4343"/>
        <v>0</v>
      </c>
      <c r="AH254" s="36">
        <f t="shared" si="4343"/>
        <v>0</v>
      </c>
      <c r="AI254" s="37">
        <f t="shared" si="4343"/>
        <v>0</v>
      </c>
      <c r="AJ254" s="38">
        <f t="shared" si="4343"/>
        <v>0</v>
      </c>
      <c r="AK254" s="194">
        <f t="shared" ref="AK254" si="4344">7-COUNTIF(AM253:AS253,0)-COUNTIF(AM253:AS253,"")</f>
        <v>0</v>
      </c>
      <c r="AL254" s="22">
        <f t="shared" si="4326"/>
        <v>0</v>
      </c>
      <c r="AM254" s="35">
        <f t="shared" ref="AM254:AS254" si="4345">IF($B247=$B253,AM253+AM248,AM253)</f>
        <v>0</v>
      </c>
      <c r="AN254" s="35">
        <f t="shared" si="4345"/>
        <v>0</v>
      </c>
      <c r="AO254" s="35">
        <f t="shared" si="4345"/>
        <v>0</v>
      </c>
      <c r="AP254" s="35">
        <f t="shared" si="4345"/>
        <v>0</v>
      </c>
      <c r="AQ254" s="36">
        <f t="shared" si="4345"/>
        <v>0</v>
      </c>
      <c r="AR254" s="37">
        <f t="shared" si="4345"/>
        <v>0</v>
      </c>
      <c r="AS254" s="38">
        <f t="shared" si="4345"/>
        <v>0</v>
      </c>
      <c r="AT254" s="194">
        <f t="shared" ref="AT254" si="4346">7-COUNTIF(AV253:BB253,0)-COUNTIF(AV253:BB253,"")</f>
        <v>0</v>
      </c>
      <c r="AU254" s="22">
        <f t="shared" si="4328"/>
        <v>0</v>
      </c>
      <c r="AV254" s="35">
        <f t="shared" ref="AV254:BB254" si="4347">IF($B247=$B253,AV253+AV248,AV253)</f>
        <v>0</v>
      </c>
      <c r="AW254" s="35">
        <f t="shared" si="4347"/>
        <v>0</v>
      </c>
      <c r="AX254" s="35">
        <f t="shared" si="4347"/>
        <v>0</v>
      </c>
      <c r="AY254" s="35">
        <f t="shared" si="4347"/>
        <v>0</v>
      </c>
      <c r="AZ254" s="36">
        <f t="shared" si="4347"/>
        <v>0</v>
      </c>
      <c r="BA254" s="37">
        <f t="shared" si="4347"/>
        <v>0</v>
      </c>
      <c r="BB254" s="38">
        <f t="shared" si="4347"/>
        <v>0</v>
      </c>
    </row>
    <row r="255" spans="1:54" ht="15" hidden="1" customHeight="1" x14ac:dyDescent="0.2">
      <c r="B255" s="116"/>
      <c r="C255" s="117"/>
      <c r="D255" s="118"/>
      <c r="E255" s="119"/>
      <c r="F255" s="92"/>
      <c r="G255" s="190">
        <f t="shared" ref="G255" si="4348">IF(AND($B247=$B253,$B247&lt;&gt;"",$B247&lt;&gt;0),F253+G249,F253)</f>
        <v>18</v>
      </c>
      <c r="H255" s="121"/>
      <c r="I255" s="165">
        <f t="shared" si="4318"/>
        <v>0</v>
      </c>
      <c r="J255" s="195">
        <f t="shared" ref="J255" si="4349">IF($B253=$B247,COUNTIF(L255:R255,0),COUNTIF(L256:R256,0)+COUNTIF(L256:R256,""))</f>
        <v>7</v>
      </c>
      <c r="K255" s="39">
        <f t="shared" ref="K255:R255" si="4350">IF($B247=$B253,K256+K249,K256)</f>
        <v>0</v>
      </c>
      <c r="L255" s="40">
        <f t="shared" si="4350"/>
        <v>0</v>
      </c>
      <c r="M255" s="40">
        <f t="shared" si="4350"/>
        <v>0</v>
      </c>
      <c r="N255" s="40">
        <f t="shared" si="4350"/>
        <v>0</v>
      </c>
      <c r="O255" s="40">
        <f t="shared" si="4350"/>
        <v>0</v>
      </c>
      <c r="P255" s="41">
        <f t="shared" si="4350"/>
        <v>0</v>
      </c>
      <c r="Q255" s="42">
        <f t="shared" si="4350"/>
        <v>0</v>
      </c>
      <c r="R255" s="43">
        <f t="shared" si="4350"/>
        <v>0</v>
      </c>
      <c r="S255" s="195">
        <f t="shared" ref="S255" si="4351">IF($B253=$B247,COUNTIF(U255:AA255,0),COUNTIF(U256:AA256,0)+COUNTIF(U256:AA256,""))</f>
        <v>7</v>
      </c>
      <c r="T255" s="39">
        <f t="shared" ref="T255:AA255" si="4352">IF($B247=$B253,T256+T249,T256)</f>
        <v>0</v>
      </c>
      <c r="U255" s="40">
        <f t="shared" si="4352"/>
        <v>0</v>
      </c>
      <c r="V255" s="40">
        <f t="shared" si="4352"/>
        <v>0</v>
      </c>
      <c r="W255" s="40">
        <f t="shared" si="4352"/>
        <v>0</v>
      </c>
      <c r="X255" s="40">
        <f t="shared" si="4352"/>
        <v>0</v>
      </c>
      <c r="Y255" s="41">
        <f t="shared" si="4352"/>
        <v>0</v>
      </c>
      <c r="Z255" s="42">
        <f t="shared" si="4352"/>
        <v>0</v>
      </c>
      <c r="AA255" s="43">
        <f t="shared" si="4352"/>
        <v>0</v>
      </c>
      <c r="AB255" s="195">
        <f t="shared" ref="AB255" si="4353">IF($B253=$B247,COUNTIF(AD255:AJ255,0),COUNTIF(AD256:AJ256,0)+COUNTIF(AD256:AJ256,""))</f>
        <v>7</v>
      </c>
      <c r="AC255" s="39">
        <f t="shared" ref="AC255:AJ255" si="4354">IF($B247=$B253,AC256+AC249,AC256)</f>
        <v>0</v>
      </c>
      <c r="AD255" s="40">
        <f t="shared" si="4354"/>
        <v>0</v>
      </c>
      <c r="AE255" s="40">
        <f t="shared" si="4354"/>
        <v>0</v>
      </c>
      <c r="AF255" s="40">
        <f t="shared" si="4354"/>
        <v>0</v>
      </c>
      <c r="AG255" s="40">
        <f t="shared" si="4354"/>
        <v>0</v>
      </c>
      <c r="AH255" s="41">
        <f t="shared" si="4354"/>
        <v>0</v>
      </c>
      <c r="AI255" s="42">
        <f t="shared" si="4354"/>
        <v>0</v>
      </c>
      <c r="AJ255" s="43">
        <f t="shared" si="4354"/>
        <v>0</v>
      </c>
      <c r="AK255" s="195">
        <f t="shared" ref="AK255" si="4355">IF($B253=$B247,COUNTIF(AM255:AS255,0),COUNTIF(AM256:AS256,0)+COUNTIF(AM256:AS256,""))</f>
        <v>7</v>
      </c>
      <c r="AL255" s="39">
        <f t="shared" ref="AL255:AS255" si="4356">IF($B247=$B253,AL256+AL249,AL256)</f>
        <v>0</v>
      </c>
      <c r="AM255" s="40">
        <f t="shared" si="4356"/>
        <v>0</v>
      </c>
      <c r="AN255" s="40">
        <f t="shared" si="4356"/>
        <v>0</v>
      </c>
      <c r="AO255" s="40">
        <f t="shared" si="4356"/>
        <v>0</v>
      </c>
      <c r="AP255" s="40">
        <f t="shared" si="4356"/>
        <v>0</v>
      </c>
      <c r="AQ255" s="41">
        <f t="shared" si="4356"/>
        <v>0</v>
      </c>
      <c r="AR255" s="42">
        <f t="shared" si="4356"/>
        <v>0</v>
      </c>
      <c r="AS255" s="43">
        <f t="shared" si="4356"/>
        <v>0</v>
      </c>
      <c r="AT255" s="195">
        <f t="shared" ref="AT255" si="4357">IF($B253=$B247,COUNTIF(AV255:BB255,0),COUNTIF(AV256:BB256,0)+COUNTIF(AV256:BB256,""))</f>
        <v>7</v>
      </c>
      <c r="AU255" s="39">
        <f t="shared" ref="AU255:BB255" si="4358">IF($B247=$B253,AU256+AU249,AU256)</f>
        <v>0</v>
      </c>
      <c r="AV255" s="40">
        <f t="shared" si="4358"/>
        <v>0</v>
      </c>
      <c r="AW255" s="40">
        <f t="shared" si="4358"/>
        <v>0</v>
      </c>
      <c r="AX255" s="40">
        <f t="shared" si="4358"/>
        <v>0</v>
      </c>
      <c r="AY255" s="40">
        <f t="shared" si="4358"/>
        <v>0</v>
      </c>
      <c r="AZ255" s="41">
        <f t="shared" si="4358"/>
        <v>0</v>
      </c>
      <c r="BA255" s="42">
        <f t="shared" si="4358"/>
        <v>0</v>
      </c>
      <c r="BB255" s="43">
        <f t="shared" si="4358"/>
        <v>0</v>
      </c>
    </row>
    <row r="256" spans="1:54" ht="15.75" customHeight="1" x14ac:dyDescent="0.2">
      <c r="A256" s="1">
        <f t="shared" ref="A256" si="4359">A253</f>
        <v>0</v>
      </c>
      <c r="B256" s="313">
        <f t="shared" ref="B256" si="4360">B250+1</f>
        <v>40</v>
      </c>
      <c r="C256" s="314"/>
      <c r="D256" s="314"/>
      <c r="E256" s="314"/>
      <c r="F256" s="31"/>
      <c r="G256" s="183"/>
      <c r="H256" s="122">
        <f t="shared" ref="H256" si="4361">5-COUNTIF(AU253,0)-COUNTIF(AL253,0)-COUNTIF(AC253,0)-COUNTIF(T253,0)-COUNTIF(K253,0)</f>
        <v>0</v>
      </c>
      <c r="I256" s="165">
        <f t="shared" si="4318"/>
        <v>0</v>
      </c>
      <c r="J256" s="187">
        <f t="shared" ref="J256" si="4362">IF($B253=$B247,J250+IF($F253&lt;&gt;$G253,(K253+$G255-$G254)/$F253,K253/$F253),IF($F253&lt;&gt;G253,(K253+$G255-$G254)/$F253,K253/$F253))</f>
        <v>0</v>
      </c>
      <c r="K256" s="7">
        <f t="shared" ref="K256:K257" si="4363">SUM(L256:R256)</f>
        <v>0</v>
      </c>
      <c r="L256" s="26">
        <f t="shared" ref="L256:R256" si="4364">L253</f>
        <v>0</v>
      </c>
      <c r="M256" s="26">
        <f t="shared" si="4364"/>
        <v>0</v>
      </c>
      <c r="N256" s="26">
        <f t="shared" si="4364"/>
        <v>0</v>
      </c>
      <c r="O256" s="26">
        <f t="shared" si="4364"/>
        <v>0</v>
      </c>
      <c r="P256" s="26">
        <f t="shared" si="4364"/>
        <v>0</v>
      </c>
      <c r="Q256" s="29">
        <f t="shared" si="4364"/>
        <v>0</v>
      </c>
      <c r="R256" s="23">
        <f t="shared" si="4364"/>
        <v>0</v>
      </c>
      <c r="S256" s="187">
        <f t="shared" ref="S256" si="4365">IF($B253=$B247,S250+IF($F253&lt;&gt;$G253,(T253+$G255-$G254)/$F253,T253/$F253),IF($F253&lt;&gt;P253,(T253+$G255-$G254)/$F253,T253/$F253))</f>
        <v>0</v>
      </c>
      <c r="T256" s="7">
        <f t="shared" ref="T256:T257" si="4366">SUM(U256:AA256)</f>
        <v>0</v>
      </c>
      <c r="U256" s="26">
        <f t="shared" ref="U256:AA256" si="4367">U253</f>
        <v>0</v>
      </c>
      <c r="V256" s="26">
        <f t="shared" si="4367"/>
        <v>0</v>
      </c>
      <c r="W256" s="26">
        <f t="shared" si="4367"/>
        <v>0</v>
      </c>
      <c r="X256" s="26">
        <f t="shared" si="4367"/>
        <v>0</v>
      </c>
      <c r="Y256" s="113">
        <f t="shared" si="4367"/>
        <v>0</v>
      </c>
      <c r="Z256" s="29">
        <f t="shared" si="4367"/>
        <v>0</v>
      </c>
      <c r="AA256" s="23">
        <f t="shared" si="4367"/>
        <v>0</v>
      </c>
      <c r="AB256" s="187">
        <f t="shared" ref="AB256" si="4368">IF($B253=$B247,AB250+IF($F253&lt;&gt;$G253,(AC253+$G255-$G254)/$F253,AC253/$F253),IF($F253&lt;&gt;Y253,(AC253+$G255-$G254)/$F253,AC253/$F253))</f>
        <v>0</v>
      </c>
      <c r="AC256" s="7">
        <f t="shared" ref="AC256:AC257" si="4369">SUM(AD256:AJ256)</f>
        <v>0</v>
      </c>
      <c r="AD256" s="26">
        <f t="shared" ref="AD256:AJ256" si="4370">AD253</f>
        <v>0</v>
      </c>
      <c r="AE256" s="26">
        <f t="shared" si="4370"/>
        <v>0</v>
      </c>
      <c r="AF256" s="26">
        <f t="shared" si="4370"/>
        <v>0</v>
      </c>
      <c r="AG256" s="26">
        <f t="shared" si="4370"/>
        <v>0</v>
      </c>
      <c r="AH256" s="113">
        <f t="shared" si="4370"/>
        <v>0</v>
      </c>
      <c r="AI256" s="29">
        <f t="shared" si="4370"/>
        <v>0</v>
      </c>
      <c r="AJ256" s="23">
        <f t="shared" si="4370"/>
        <v>0</v>
      </c>
      <c r="AK256" s="187">
        <f t="shared" ref="AK256" si="4371">IF($B253=$B247,AK250+IF($F253&lt;&gt;$G253,(AL253+$G255-$G254)/$F253,AL253/$F253),IF($F253&lt;&gt;AH253,(AL253+$G255-$G254)/$F253,AL253/$F253))</f>
        <v>0</v>
      </c>
      <c r="AL256" s="7">
        <f t="shared" ref="AL256:AL257" si="4372">SUM(AM256:AS256)</f>
        <v>0</v>
      </c>
      <c r="AM256" s="26">
        <f t="shared" ref="AM256:AS256" si="4373">AM253</f>
        <v>0</v>
      </c>
      <c r="AN256" s="26">
        <f t="shared" si="4373"/>
        <v>0</v>
      </c>
      <c r="AO256" s="26">
        <f t="shared" si="4373"/>
        <v>0</v>
      </c>
      <c r="AP256" s="26">
        <f t="shared" si="4373"/>
        <v>0</v>
      </c>
      <c r="AQ256" s="113">
        <f t="shared" si="4373"/>
        <v>0</v>
      </c>
      <c r="AR256" s="29">
        <f t="shared" si="4373"/>
        <v>0</v>
      </c>
      <c r="AS256" s="23">
        <f t="shared" si="4373"/>
        <v>0</v>
      </c>
      <c r="AT256" s="187">
        <f t="shared" ref="AT256" si="4374">IF($B253=$B247,AT250+IF($F253&lt;&gt;$G253,(AU253+$G255-$G254)/$F253,AU253/$F253),IF($F253&lt;&gt;AQ253,(AU253+$G255-$G254)/$F253,AU253/$F253))</f>
        <v>0</v>
      </c>
      <c r="AU256" s="7">
        <f t="shared" ref="AU256:AU257" si="4375">SUM(AV256:BB256)</f>
        <v>0</v>
      </c>
      <c r="AV256" s="6">
        <f t="shared" ref="AV256" si="4376">IF(SUM($AM$9:$AS$9)=SUM($AV$9:$BB$9),AV253,IF(AND(SUM($AV$9:$BB$9)&gt;42,SUM($AV$9:$BB$9)&lt;49),AV253,0))</f>
        <v>0</v>
      </c>
      <c r="AW256" s="6">
        <f t="shared" ref="AW256:BB256" si="4377">IF(SUM($AM$9:$AS$9)=SUM($AV$9:$BB$9),AW253,IF(AND(SUM($AV$9:$BB$9)&gt;42,SUM($AV$9:$BB$9)&lt;49),AW253,0))</f>
        <v>0</v>
      </c>
      <c r="AX256" s="6">
        <f t="shared" si="4377"/>
        <v>0</v>
      </c>
      <c r="AY256" s="6">
        <f t="shared" si="4377"/>
        <v>0</v>
      </c>
      <c r="AZ256" s="26">
        <f t="shared" si="4377"/>
        <v>0</v>
      </c>
      <c r="BA256" s="29">
        <f t="shared" si="4377"/>
        <v>0</v>
      </c>
      <c r="BB256" s="23">
        <f t="shared" si="4377"/>
        <v>0</v>
      </c>
    </row>
    <row r="257" spans="1:54" ht="15.75" customHeight="1" x14ac:dyDescent="0.2">
      <c r="A257" s="1">
        <f t="shared" ref="A257:A258" si="4378">A256</f>
        <v>0</v>
      </c>
      <c r="B257" s="313"/>
      <c r="C257" s="314"/>
      <c r="D257" s="314"/>
      <c r="E257" s="314"/>
      <c r="F257" s="31"/>
      <c r="G257" s="183"/>
      <c r="H257" s="123">
        <f t="shared" ref="H257" si="4379">IF($B253=$B247,H251+F257,$F257)</f>
        <v>0</v>
      </c>
      <c r="I257" s="165">
        <f t="shared" si="4318"/>
        <v>0</v>
      </c>
      <c r="J257" s="141">
        <f t="shared" ref="J257" si="4380">IF($H256=0,0,IF($B247=$B253,IF($H258&gt;0,$H258+J251,K253+J251),IF($H258&gt;0,$H258,K253)))</f>
        <v>0</v>
      </c>
      <c r="K257" s="7">
        <f t="shared" si="4363"/>
        <v>0</v>
      </c>
      <c r="L257" s="6"/>
      <c r="M257" s="6"/>
      <c r="N257" s="6"/>
      <c r="O257" s="6"/>
      <c r="P257" s="26"/>
      <c r="Q257" s="29"/>
      <c r="R257" s="23"/>
      <c r="S257" s="141">
        <f t="shared" ref="S257" si="4381">IF($H256=0,0,IF($B247=$B253,IF($H258&gt;0,$H258+S251,T253+S251),IF($H258&gt;0,$H258,T253)))</f>
        <v>0</v>
      </c>
      <c r="T257" s="7">
        <f t="shared" si="4366"/>
        <v>0</v>
      </c>
      <c r="U257" s="6"/>
      <c r="V257" s="6"/>
      <c r="W257" s="6"/>
      <c r="X257" s="6"/>
      <c r="Y257" s="26"/>
      <c r="Z257" s="29"/>
      <c r="AA257" s="23"/>
      <c r="AB257" s="141">
        <f t="shared" ref="AB257" si="4382">IF($H256=0,0,IF($B247=$B253,IF($H258&gt;0,$H258+AB251,AC253+AB251),IF($H258&gt;0,$H258,AC253)))</f>
        <v>0</v>
      </c>
      <c r="AC257" s="7">
        <f t="shared" si="4369"/>
        <v>0</v>
      </c>
      <c r="AD257" s="6"/>
      <c r="AE257" s="6"/>
      <c r="AF257" s="6"/>
      <c r="AG257" s="6"/>
      <c r="AH257" s="26"/>
      <c r="AI257" s="29"/>
      <c r="AJ257" s="23"/>
      <c r="AK257" s="141">
        <f t="shared" ref="AK257" si="4383">IF($H256=0,0,IF($B247=$B253,IF($H258&gt;0,$H258+AK251,AL253+AK251),IF($H258&gt;0,$H258,AL253)))</f>
        <v>0</v>
      </c>
      <c r="AL257" s="7">
        <f t="shared" si="4372"/>
        <v>0</v>
      </c>
      <c r="AM257" s="6"/>
      <c r="AN257" s="6"/>
      <c r="AO257" s="6"/>
      <c r="AP257" s="6"/>
      <c r="AQ257" s="26"/>
      <c r="AR257" s="29"/>
      <c r="AS257" s="23"/>
      <c r="AT257" s="141">
        <f t="shared" ref="AT257" si="4384">IF($H256=0,0,IF($B247=$B253,IF($H258&gt;0,$H258+AT251,AU253+AT251),IF($H258&gt;0,$H258,AU253)))</f>
        <v>0</v>
      </c>
      <c r="AU257" s="7">
        <f t="shared" si="4375"/>
        <v>0</v>
      </c>
      <c r="AV257" s="6"/>
      <c r="AW257" s="6"/>
      <c r="AX257" s="6"/>
      <c r="AY257" s="6"/>
      <c r="AZ257" s="26"/>
      <c r="BA257" s="29"/>
      <c r="BB257" s="23"/>
    </row>
    <row r="258" spans="1:54" ht="18.75" customHeight="1" thickBot="1" x14ac:dyDescent="0.25">
      <c r="A258" s="1">
        <f t="shared" si="4378"/>
        <v>0</v>
      </c>
      <c r="B258" s="316" t="str">
        <f>IF(B253="",Wydruk!$AE$6,IF(J254=0,Wydruk!$AE$7,IF(AND(G254&lt;G255,B253&lt;&gt;$B259),Wydruk!$AE$13,IF(AND($B253=$B247,$B253&lt;&gt;$B259),IF(OR(OR(J258&lt;4,J258&gt;5),OR(S258&lt;4,S258&gt;5),OR(AB258&lt;4,AB258&gt;5),OR(AK258&lt;4,AK258&gt;5),OR(AND(AT258&lt;4,AT258&gt;0),AT258&gt;5)),Wydruk!$AE$8,Wydruk!$AE$9),IF($B253=$B259,IF($F257&lt;&gt;0,Wydruk!$AE$12,Wydruk!$AE$10),IF(OR(OR(J254&lt;4,J254&gt;5),OR(S254&lt;4,S254&gt;5),OR(AB254&lt;4,AB254&gt;5),OR(AK254&lt;4,AK254&gt;5),OR(AND(AT254&lt;4,AT254&gt;0),AT254&gt;5)),Wydruk!$AE$8,Wydruk!$AE$11))))))</f>
        <v>Uzupełnij liczby godzin tygodniowego planu</v>
      </c>
      <c r="C258" s="317"/>
      <c r="D258" s="317"/>
      <c r="E258" s="317"/>
      <c r="F258" s="203">
        <f>kwiecień!F258</f>
        <v>0</v>
      </c>
      <c r="G258" s="204">
        <f>kwiecień!G258</f>
        <v>0</v>
      </c>
      <c r="H258" s="205">
        <f t="shared" ref="H258" si="4385">IF(OR($G258=0,$F258=0,$G258="",$F258=""),0,$G258/$F258)</f>
        <v>0</v>
      </c>
      <c r="I258" s="206"/>
      <c r="J258" s="207">
        <f t="shared" ref="J258" si="4386">IF($B247=$B253,IF(L253+L248&gt;0,1,0)+IF(M253+M248&gt;0,1,0)+IF(N253+N248&gt;0,1,0)+IF(O253+O248&gt;0,1,0)+IF(P253+P248&gt;0,1,0)+IF(Q253+Q248&gt;0,1,0)+IF(R253+R248&gt;0,1,0),J254)</f>
        <v>0</v>
      </c>
      <c r="K258" s="208">
        <f t="shared" ref="K258" si="4387">IF(OR($B253=$B259,J258=0,(K254-Q258+O258)&lt;=0),0,(K254-Q258+O258)/J258)</f>
        <v>0</v>
      </c>
      <c r="L258" s="209">
        <f t="shared" ref="L258" si="4388">IF(K258*(7-J255)&lt;=0,0,K258*(7-J255))</f>
        <v>0</v>
      </c>
      <c r="M258" s="308">
        <f t="shared" ref="M258" si="4389">ROUND(IF(OR(K255-K258*(7-J255)+P258&lt;0,$B253=$B259,K258&lt;=0,K255=0),0,IF(K255-K258*(7-J255)+P258&gt;Q258-O258+P258,Q258-O258+P258,K255-K258*(7-J255)+P258)),1)</f>
        <v>0</v>
      </c>
      <c r="N258" s="309"/>
      <c r="O258" s="210">
        <f t="shared" ref="O258" si="4390">IF(OR($B253=$B259,J254=0),0,IF($B253=$B247,J253,$F253))</f>
        <v>0</v>
      </c>
      <c r="P258" s="211">
        <f t="shared" ref="P258" si="4391">IF(OR($B253=$B259,J258=0),0,$G255-$G254)</f>
        <v>0</v>
      </c>
      <c r="Q258" s="212">
        <f t="shared" ref="Q258" si="4392">IF(OR($B253=$B259,J258=0),0,J257)</f>
        <v>0</v>
      </c>
      <c r="R258" s="213">
        <f t="shared" ref="R258" si="4393">IF($B253=$B259,0,K255)</f>
        <v>0</v>
      </c>
      <c r="S258" s="207">
        <f t="shared" ref="S258" si="4394">IF($B247=$B253,IF(U253+U248&gt;0,1,0)+IF(V253+V248&gt;0,1,0)+IF(W253+W248&gt;0,1,0)+IF(X253+X248&gt;0,1,0)+IF(Y253+Y248&gt;0,1,0)+IF(Z253+Z248&gt;0,1,0)+IF(AA253+AA248&gt;0,1,0),S254)</f>
        <v>0</v>
      </c>
      <c r="T258" s="208">
        <f t="shared" ref="T258" si="4395">IF(OR($B253=$B259,S258=0,(T254-Z258+X258)&lt;=0),0,(T254-Z258+X258)/S258)</f>
        <v>0</v>
      </c>
      <c r="U258" s="209">
        <f t="shared" ref="U258" si="4396">IF(T258*(7-S255)&lt;=0,0,T258*(7-S255))</f>
        <v>0</v>
      </c>
      <c r="V258" s="308">
        <f t="shared" ref="V258" si="4397">ROUND(IF(OR(T255-T258*(7-S255)+Y258&lt;0,$B253=$B259,T258&lt;=0,T255=0),0,IF(T255-T258*(7-S255)+Y258&gt;Z258-X258+Y258,Z258-X258+Y258,T255-T258*(7-S255)+Y258)),1)</f>
        <v>0</v>
      </c>
      <c r="W258" s="309"/>
      <c r="X258" s="210">
        <f t="shared" ref="X258" si="4398">IF(OR($B253=$B259,S254=0),0,IF($B253=$B247,S253,$F253))</f>
        <v>0</v>
      </c>
      <c r="Y258" s="211">
        <f t="shared" ref="Y258" si="4399">IF(OR($B253=$B259,S258=0),0,$G255-$G254)</f>
        <v>0</v>
      </c>
      <c r="Z258" s="212">
        <f t="shared" ref="Z258" si="4400">IF(OR($B253=$B259,S258=0),0,S257)</f>
        <v>0</v>
      </c>
      <c r="AA258" s="213">
        <f t="shared" ref="AA258" si="4401">IF($B253=$B259,0,T255)</f>
        <v>0</v>
      </c>
      <c r="AB258" s="207">
        <f t="shared" ref="AB258" si="4402">IF($B247=$B253,IF(AD253+AD248&gt;0,1,0)+IF(AE253+AE248&gt;0,1,0)+IF(AF253+AF248&gt;0,1,0)+IF(AG253+AG248&gt;0,1,0)+IF(AH253+AH248&gt;0,1,0)+IF(AI253+AI248&gt;0,1,0)+IF(AJ253+AJ248&gt;0,1,0),AB254)</f>
        <v>0</v>
      </c>
      <c r="AC258" s="208">
        <f t="shared" ref="AC258" si="4403">IF(OR($B253=$B259,AB258=0,(AC254-AI258+AG258)&lt;=0),0,(AC254-AI258+AG258)/AB258)</f>
        <v>0</v>
      </c>
      <c r="AD258" s="209">
        <f t="shared" ref="AD258" si="4404">IF(AC258*(7-AB255)&lt;=0,0,AC258*(7-AB255))</f>
        <v>0</v>
      </c>
      <c r="AE258" s="308">
        <f t="shared" ref="AE258" si="4405">ROUND(IF(OR(AC255-AC258*(7-AB255)+AH258&lt;0,$B253=$B259,AC258&lt;=0,AC255=0),0,IF(AC255-AC258*(7-AB255)+AH258&gt;AI258-AG258+AH258,AI258-AG258+AH258,AC255-AC258*(7-AB255)+AH258)),1)</f>
        <v>0</v>
      </c>
      <c r="AF258" s="309"/>
      <c r="AG258" s="210">
        <f t="shared" ref="AG258" si="4406">IF(OR($B253=$B259,AB254=0),0,IF($B253=$B247,AB253,$F253))</f>
        <v>0</v>
      </c>
      <c r="AH258" s="211">
        <f t="shared" ref="AH258" si="4407">IF(OR($B253=$B259,AB258=0),0,$G255-$G254)</f>
        <v>0</v>
      </c>
      <c r="AI258" s="212">
        <f t="shared" ref="AI258" si="4408">IF(OR($B253=$B259,AB258=0),0,AB257)</f>
        <v>0</v>
      </c>
      <c r="AJ258" s="213">
        <f t="shared" ref="AJ258" si="4409">IF($B253=$B259,0,AC255)</f>
        <v>0</v>
      </c>
      <c r="AK258" s="207">
        <f t="shared" ref="AK258" si="4410">IF($B247=$B253,IF(AM253+AM248&gt;0,1,0)+IF(AN253+AN248&gt;0,1,0)+IF(AO253+AO248&gt;0,1,0)+IF(AP253+AP248&gt;0,1,0)+IF(AQ253+AQ248&gt;0,1,0)+IF(AR253+AR248&gt;0,1,0)+IF(AS253+AS248&gt;0,1,0),AK254)</f>
        <v>0</v>
      </c>
      <c r="AL258" s="208">
        <f t="shared" ref="AL258" si="4411">IF(OR($B253=$B259,AK258=0,(AL254-AR258+AP258)&lt;=0),0,(AL254-AR258+AP258)/AK258)</f>
        <v>0</v>
      </c>
      <c r="AM258" s="209">
        <f t="shared" ref="AM258" si="4412">IF(AL258*(7-AK255)&lt;=0,0,AL258*(7-AK255))</f>
        <v>0</v>
      </c>
      <c r="AN258" s="308">
        <f t="shared" ref="AN258" si="4413">ROUND(IF(OR(AL255-AL258*(7-AK255)+AQ258&lt;0,$B253=$B259,AL258&lt;=0,AL255=0),0,IF(AL255-AL258*(7-AK255)+AQ258&gt;AR258-AP258+AQ258,AR258-AP258+AQ258,AL255-AL258*(7-AK255)+AQ258)),1)</f>
        <v>0</v>
      </c>
      <c r="AO258" s="309"/>
      <c r="AP258" s="210">
        <f t="shared" ref="AP258" si="4414">IF(OR($B253=$B259,AK254=0),0,IF($B253=$B247,AK253,$F253))</f>
        <v>0</v>
      </c>
      <c r="AQ258" s="211">
        <f t="shared" ref="AQ258" si="4415">IF(OR($B253=$B259,AK258=0),0,$G255-$G254)</f>
        <v>0</v>
      </c>
      <c r="AR258" s="212">
        <f t="shared" ref="AR258" si="4416">IF(OR($B253=$B259,AK258=0),0,AK257)</f>
        <v>0</v>
      </c>
      <c r="AS258" s="213">
        <f t="shared" ref="AS258" si="4417">IF($B253=$B259,0,AL255)</f>
        <v>0</v>
      </c>
      <c r="AT258" s="207">
        <f t="shared" ref="AT258" si="4418">IF($B247=$B253,IF(AV253+AV248&gt;0,1,0)+IF(AW253+AW248&gt;0,1,0)+IF(AX253+AX248&gt;0,1,0)+IF(AY253+AY248&gt;0,1,0)+IF(AZ253+AZ248&gt;0,1,0)+IF(BA253+BA248&gt;0,1,0)+IF(BB253+BB248&gt;0,1,0),AT254)</f>
        <v>0</v>
      </c>
      <c r="AU258" s="208">
        <f t="shared" ref="AU258" si="4419">IF(OR($B253=$B259,AT258=0,(AU254-BA258+AY258)&lt;=0),0,(AU254-BA258+AY258)/AT258)</f>
        <v>0</v>
      </c>
      <c r="AV258" s="209">
        <f t="shared" ref="AV258" si="4420">IF(AU258*(7-AT255)&lt;=0,0,AU258*(7-AT255))</f>
        <v>0</v>
      </c>
      <c r="AW258" s="308">
        <f t="shared" ref="AW258" si="4421">ROUND(IF(OR(AU255-AU258*(7-AT255)+AZ258&lt;0,$B253=$B259,AU258&lt;=0,AU255=0),0,IF(AU255-AU258*(7-AT255)+AZ258&gt;BA258-AY258+AZ258,BA258-AY258+AZ258,AU255-AU258*(7-AT255)+AZ258)),1)</f>
        <v>0</v>
      </c>
      <c r="AX258" s="309"/>
      <c r="AY258" s="210">
        <f t="shared" ref="AY258" si="4422">IF(OR($B253=$B259,AT254=0),0,IF($B253=$B247,AT253,$F253))</f>
        <v>0</v>
      </c>
      <c r="AZ258" s="211">
        <f t="shared" ref="AZ258" si="4423">IF(OR($B253=$B259,AT258=0),0,$G255-$G254)</f>
        <v>0</v>
      </c>
      <c r="BA258" s="212">
        <f t="shared" ref="BA258" si="4424">IF(OR($B253=$B259,AT258=0),0,AT257)</f>
        <v>0</v>
      </c>
      <c r="BB258" s="213">
        <f t="shared" ref="BB258" si="4425">IF($B253=$B259,0,AU255)</f>
        <v>0</v>
      </c>
    </row>
    <row r="259" spans="1:54" ht="15.75" x14ac:dyDescent="0.2">
      <c r="A259" s="1" t="str">
        <f t="shared" ref="A259" si="4426">IF(B259="","1. Niewypełnione",B259)</f>
        <v>1. Niewypełnione</v>
      </c>
      <c r="B259" s="318"/>
      <c r="C259" s="318"/>
      <c r="D259" s="318"/>
      <c r="E259" s="318"/>
      <c r="F259" s="226"/>
      <c r="G259" s="226"/>
      <c r="H259" s="226"/>
      <c r="I259" s="214"/>
      <c r="J259" s="227"/>
      <c r="K259" s="228"/>
      <c r="L259" s="229"/>
      <c r="M259" s="229"/>
      <c r="N259" s="229"/>
      <c r="O259" s="229"/>
      <c r="P259" s="229"/>
      <c r="Q259" s="229"/>
      <c r="R259" s="229"/>
      <c r="S259" s="227"/>
      <c r="T259" s="228"/>
      <c r="U259" s="229"/>
      <c r="V259" s="229"/>
      <c r="W259" s="229"/>
      <c r="X259" s="229"/>
      <c r="Y259" s="229"/>
      <c r="Z259" s="229"/>
      <c r="AA259" s="229"/>
      <c r="AB259" s="227"/>
      <c r="AC259" s="228"/>
      <c r="AD259" s="229"/>
      <c r="AE259" s="229"/>
      <c r="AF259" s="229"/>
      <c r="AG259" s="229"/>
      <c r="AH259" s="229"/>
      <c r="AI259" s="229"/>
      <c r="AJ259" s="229"/>
      <c r="AK259" s="227"/>
      <c r="AL259" s="228"/>
      <c r="AM259" s="229"/>
      <c r="AN259" s="229"/>
      <c r="AO259" s="229"/>
      <c r="AP259" s="229"/>
      <c r="AQ259" s="229"/>
      <c r="AR259" s="229"/>
      <c r="AS259" s="229"/>
      <c r="AT259" s="227"/>
      <c r="AU259" s="228"/>
      <c r="AV259" s="229"/>
      <c r="AW259" s="229"/>
      <c r="AX259" s="229"/>
      <c r="AY259" s="229"/>
      <c r="AZ259" s="229"/>
      <c r="BA259" s="229"/>
      <c r="BB259" s="229"/>
    </row>
    <row r="260" spans="1:54" ht="12.75" hidden="1" customHeight="1" x14ac:dyDescent="0.2">
      <c r="B260" s="215"/>
      <c r="C260" s="215"/>
      <c r="D260" s="216"/>
      <c r="E260" s="230"/>
      <c r="F260" s="217"/>
      <c r="G260" s="218"/>
      <c r="H260" s="224"/>
      <c r="I260" s="219"/>
      <c r="J260" s="231"/>
      <c r="K260" s="219"/>
      <c r="L260" s="232"/>
      <c r="M260" s="232"/>
      <c r="N260" s="232"/>
      <c r="O260" s="232"/>
      <c r="P260" s="232"/>
      <c r="Q260" s="232"/>
      <c r="R260" s="232"/>
      <c r="S260" s="231"/>
      <c r="T260" s="219"/>
      <c r="U260" s="232"/>
      <c r="V260" s="232"/>
      <c r="W260" s="232"/>
      <c r="X260" s="232"/>
      <c r="Y260" s="232"/>
      <c r="Z260" s="232"/>
      <c r="AA260" s="232"/>
      <c r="AB260" s="231"/>
      <c r="AC260" s="219"/>
      <c r="AD260" s="232"/>
      <c r="AE260" s="232"/>
      <c r="AF260" s="232"/>
      <c r="AG260" s="232"/>
      <c r="AH260" s="232"/>
      <c r="AI260" s="232"/>
      <c r="AJ260" s="232"/>
      <c r="AK260" s="231"/>
      <c r="AL260" s="219"/>
      <c r="AM260" s="232"/>
      <c r="AN260" s="232"/>
      <c r="AO260" s="232"/>
      <c r="AP260" s="232"/>
      <c r="AQ260" s="232"/>
      <c r="AR260" s="232"/>
      <c r="AS260" s="232"/>
      <c r="AT260" s="231"/>
      <c r="AU260" s="219"/>
      <c r="AV260" s="232"/>
      <c r="AW260" s="232"/>
      <c r="AX260" s="232"/>
      <c r="AY260" s="232"/>
      <c r="AZ260" s="232"/>
      <c r="BA260" s="232"/>
      <c r="BB260" s="232"/>
    </row>
    <row r="261" spans="1:54" ht="15" hidden="1" customHeight="1" x14ac:dyDescent="0.2">
      <c r="B261" s="220"/>
      <c r="C261" s="221"/>
      <c r="D261" s="222"/>
      <c r="E261" s="218"/>
      <c r="F261" s="56"/>
      <c r="G261" s="223"/>
      <c r="H261" s="224"/>
      <c r="I261" s="219"/>
      <c r="J261" s="233"/>
      <c r="K261" s="232"/>
      <c r="L261" s="232"/>
      <c r="M261" s="232"/>
      <c r="N261" s="232"/>
      <c r="O261" s="232"/>
      <c r="P261" s="232"/>
      <c r="Q261" s="232"/>
      <c r="R261" s="232"/>
      <c r="S261" s="233"/>
      <c r="T261" s="232"/>
      <c r="U261" s="232"/>
      <c r="V261" s="232"/>
      <c r="W261" s="232"/>
      <c r="X261" s="232"/>
      <c r="Y261" s="232"/>
      <c r="Z261" s="232"/>
      <c r="AA261" s="232"/>
      <c r="AB261" s="233"/>
      <c r="AC261" s="232"/>
      <c r="AD261" s="232"/>
      <c r="AE261" s="232"/>
      <c r="AF261" s="232"/>
      <c r="AG261" s="232"/>
      <c r="AH261" s="232"/>
      <c r="AI261" s="232"/>
      <c r="AJ261" s="232"/>
      <c r="AK261" s="233"/>
      <c r="AL261" s="232"/>
      <c r="AM261" s="232"/>
      <c r="AN261" s="232"/>
      <c r="AO261" s="232"/>
      <c r="AP261" s="232"/>
      <c r="AQ261" s="232"/>
      <c r="AR261" s="232"/>
      <c r="AS261" s="232"/>
      <c r="AT261" s="233"/>
      <c r="AU261" s="232"/>
      <c r="AV261" s="232"/>
      <c r="AW261" s="232"/>
      <c r="AX261" s="232"/>
      <c r="AY261" s="232"/>
      <c r="AZ261" s="232"/>
      <c r="BA261" s="232"/>
      <c r="BB261" s="232"/>
    </row>
    <row r="262" spans="1:54" ht="15.75" customHeight="1" x14ac:dyDescent="0.2">
      <c r="A262" s="1" t="str">
        <f t="shared" ref="A262" si="4427">A259</f>
        <v>1. Niewypełnione</v>
      </c>
      <c r="B262" s="319"/>
      <c r="C262" s="322"/>
      <c r="D262" s="322"/>
      <c r="E262" s="322"/>
      <c r="F262" s="234"/>
      <c r="G262" s="234"/>
      <c r="H262" s="235"/>
      <c r="I262" s="219"/>
      <c r="J262" s="236"/>
      <c r="K262" s="237"/>
      <c r="L262" s="238"/>
      <c r="M262" s="238"/>
      <c r="N262" s="238"/>
      <c r="O262" s="238"/>
      <c r="P262" s="238"/>
      <c r="Q262" s="238"/>
      <c r="R262" s="238"/>
      <c r="S262" s="236"/>
      <c r="T262" s="237"/>
      <c r="U262" s="238"/>
      <c r="V262" s="238"/>
      <c r="W262" s="238"/>
      <c r="X262" s="238"/>
      <c r="Y262" s="238"/>
      <c r="Z262" s="238"/>
      <c r="AA262" s="238"/>
      <c r="AB262" s="236"/>
      <c r="AC262" s="237"/>
      <c r="AD262" s="238"/>
      <c r="AE262" s="238"/>
      <c r="AF262" s="238"/>
      <c r="AG262" s="238"/>
      <c r="AH262" s="238"/>
      <c r="AI262" s="238"/>
      <c r="AJ262" s="238"/>
      <c r="AK262" s="236"/>
      <c r="AL262" s="237"/>
      <c r="AM262" s="238"/>
      <c r="AN262" s="238"/>
      <c r="AO262" s="238"/>
      <c r="AP262" s="238"/>
      <c r="AQ262" s="238"/>
      <c r="AR262" s="238"/>
      <c r="AS262" s="238"/>
      <c r="AT262" s="236"/>
      <c r="AU262" s="237"/>
      <c r="AV262" s="238"/>
      <c r="AW262" s="238"/>
      <c r="AX262" s="238"/>
      <c r="AY262" s="238"/>
      <c r="AZ262" s="238"/>
      <c r="BA262" s="238"/>
      <c r="BB262" s="238"/>
    </row>
    <row r="263" spans="1:54" ht="15.75" customHeight="1" x14ac:dyDescent="0.2">
      <c r="A263" s="1" t="str">
        <f t="shared" ref="A263:A264" si="4428">A262</f>
        <v>1. Niewypełnione</v>
      </c>
      <c r="B263" s="319"/>
      <c r="C263" s="322"/>
      <c r="D263" s="322"/>
      <c r="E263" s="322"/>
      <c r="F263" s="234"/>
      <c r="G263" s="234"/>
      <c r="H263" s="239"/>
      <c r="I263" s="219"/>
      <c r="J263" s="240"/>
      <c r="K263" s="237"/>
      <c r="L263" s="238"/>
      <c r="M263" s="238"/>
      <c r="N263" s="238"/>
      <c r="O263" s="238"/>
      <c r="P263" s="238"/>
      <c r="Q263" s="238"/>
      <c r="R263" s="238"/>
      <c r="S263" s="240"/>
      <c r="T263" s="237"/>
      <c r="U263" s="238"/>
      <c r="V263" s="238"/>
      <c r="W263" s="238"/>
      <c r="X263" s="238"/>
      <c r="Y263" s="238"/>
      <c r="Z263" s="238"/>
      <c r="AA263" s="238"/>
      <c r="AB263" s="240"/>
      <c r="AC263" s="237"/>
      <c r="AD263" s="238"/>
      <c r="AE263" s="238"/>
      <c r="AF263" s="238"/>
      <c r="AG263" s="238"/>
      <c r="AH263" s="238"/>
      <c r="AI263" s="238"/>
      <c r="AJ263" s="238"/>
      <c r="AK263" s="240"/>
      <c r="AL263" s="237"/>
      <c r="AM263" s="238"/>
      <c r="AN263" s="238"/>
      <c r="AO263" s="238"/>
      <c r="AP263" s="238"/>
      <c r="AQ263" s="238"/>
      <c r="AR263" s="238"/>
      <c r="AS263" s="238"/>
      <c r="AT263" s="240"/>
      <c r="AU263" s="237"/>
      <c r="AV263" s="238"/>
      <c r="AW263" s="238"/>
      <c r="AX263" s="238"/>
      <c r="AY263" s="238"/>
      <c r="AZ263" s="238"/>
      <c r="BA263" s="238"/>
      <c r="BB263" s="238"/>
    </row>
    <row r="264" spans="1:54" ht="18.75" customHeight="1" x14ac:dyDescent="0.2">
      <c r="A264" s="1" t="str">
        <f t="shared" si="4428"/>
        <v>1. Niewypełnione</v>
      </c>
      <c r="B264" s="315"/>
      <c r="C264" s="315"/>
      <c r="D264" s="315"/>
      <c r="E264" s="315"/>
      <c r="F264" s="241"/>
      <c r="G264" s="242"/>
      <c r="H264" s="225"/>
      <c r="I264" s="224"/>
      <c r="J264" s="243"/>
      <c r="K264" s="244"/>
      <c r="L264" s="219"/>
      <c r="M264" s="310"/>
      <c r="N264" s="310"/>
      <c r="O264" s="239"/>
      <c r="P264" s="219"/>
      <c r="Q264" s="219"/>
      <c r="R264" s="245"/>
      <c r="S264" s="243"/>
      <c r="T264" s="244"/>
      <c r="U264" s="219"/>
      <c r="V264" s="310"/>
      <c r="W264" s="310"/>
      <c r="X264" s="239"/>
      <c r="Y264" s="219"/>
      <c r="Z264" s="219"/>
      <c r="AA264" s="245"/>
      <c r="AB264" s="243"/>
      <c r="AC264" s="244"/>
      <c r="AD264" s="219"/>
      <c r="AE264" s="310"/>
      <c r="AF264" s="310"/>
      <c r="AG264" s="239"/>
      <c r="AH264" s="219"/>
      <c r="AI264" s="219"/>
      <c r="AJ264" s="245"/>
      <c r="AK264" s="243"/>
      <c r="AL264" s="244"/>
      <c r="AM264" s="219"/>
      <c r="AN264" s="310"/>
      <c r="AO264" s="310"/>
      <c r="AP264" s="239"/>
      <c r="AQ264" s="219"/>
      <c r="AR264" s="219"/>
      <c r="AS264" s="245"/>
      <c r="AT264" s="243"/>
      <c r="AU264" s="244"/>
      <c r="AV264" s="219"/>
      <c r="AW264" s="310"/>
      <c r="AX264" s="310"/>
      <c r="AY264" s="239"/>
      <c r="AZ264" s="219"/>
      <c r="BA264" s="219"/>
      <c r="BB264" s="245"/>
    </row>
  </sheetData>
  <sheetProtection password="B0EE" sheet="1" formatCells="0" autoFilter="0"/>
  <autoFilter ref="A12:BB264">
    <filterColumn colId="0" showButton="0">
      <customFilters>
        <customFilter operator="notEqual" val=" "/>
      </customFilters>
    </filterColumn>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autoFilter>
  <mergeCells count="439">
    <mergeCell ref="B259:E259"/>
    <mergeCell ref="B262:B263"/>
    <mergeCell ref="B264:E264"/>
    <mergeCell ref="C262:E263"/>
    <mergeCell ref="M264:N264"/>
    <mergeCell ref="V264:W264"/>
    <mergeCell ref="AE264:AF264"/>
    <mergeCell ref="AN264:AO264"/>
    <mergeCell ref="AW264:AX264"/>
    <mergeCell ref="B253:E253"/>
    <mergeCell ref="B256:B257"/>
    <mergeCell ref="B258:E258"/>
    <mergeCell ref="C256:E257"/>
    <mergeCell ref="M258:N258"/>
    <mergeCell ref="V258:W258"/>
    <mergeCell ref="AE258:AF258"/>
    <mergeCell ref="AN258:AO258"/>
    <mergeCell ref="AW258:AX258"/>
    <mergeCell ref="V246:W246"/>
    <mergeCell ref="AE246:AF246"/>
    <mergeCell ref="AN246:AO246"/>
    <mergeCell ref="AW246:AX246"/>
    <mergeCell ref="M252:N252"/>
    <mergeCell ref="V252:W252"/>
    <mergeCell ref="AE252:AF252"/>
    <mergeCell ref="AN252:AO252"/>
    <mergeCell ref="AW252:AX252"/>
    <mergeCell ref="B247:E247"/>
    <mergeCell ref="B250:B251"/>
    <mergeCell ref="B252:E252"/>
    <mergeCell ref="C250:E251"/>
    <mergeCell ref="B241:E241"/>
    <mergeCell ref="B244:B245"/>
    <mergeCell ref="B246:E246"/>
    <mergeCell ref="C244:E245"/>
    <mergeCell ref="M246:N246"/>
    <mergeCell ref="B235:E235"/>
    <mergeCell ref="B238:B239"/>
    <mergeCell ref="B240:E240"/>
    <mergeCell ref="C238:E239"/>
    <mergeCell ref="M240:N240"/>
    <mergeCell ref="V240:W240"/>
    <mergeCell ref="AE240:AF240"/>
    <mergeCell ref="AN240:AO240"/>
    <mergeCell ref="AW240:AX240"/>
    <mergeCell ref="V228:W228"/>
    <mergeCell ref="AE228:AF228"/>
    <mergeCell ref="AN228:AO228"/>
    <mergeCell ref="AW228:AX228"/>
    <mergeCell ref="M234:N234"/>
    <mergeCell ref="V234:W234"/>
    <mergeCell ref="AE234:AF234"/>
    <mergeCell ref="AN234:AO234"/>
    <mergeCell ref="AW234:AX234"/>
    <mergeCell ref="B229:E229"/>
    <mergeCell ref="B232:B233"/>
    <mergeCell ref="B234:E234"/>
    <mergeCell ref="C232:E233"/>
    <mergeCell ref="B223:E223"/>
    <mergeCell ref="B226:B227"/>
    <mergeCell ref="B228:E228"/>
    <mergeCell ref="C226:E227"/>
    <mergeCell ref="M228:N228"/>
    <mergeCell ref="B217:E217"/>
    <mergeCell ref="B220:B221"/>
    <mergeCell ref="B222:E222"/>
    <mergeCell ref="C220:E221"/>
    <mergeCell ref="M222:N222"/>
    <mergeCell ref="V222:W222"/>
    <mergeCell ref="AE222:AF222"/>
    <mergeCell ref="AN222:AO222"/>
    <mergeCell ref="AW222:AX222"/>
    <mergeCell ref="V210:W210"/>
    <mergeCell ref="AE210:AF210"/>
    <mergeCell ref="AN210:AO210"/>
    <mergeCell ref="AW210:AX210"/>
    <mergeCell ref="M216:N216"/>
    <mergeCell ref="V216:W216"/>
    <mergeCell ref="AE216:AF216"/>
    <mergeCell ref="AN216:AO216"/>
    <mergeCell ref="AW216:AX216"/>
    <mergeCell ref="B211:E211"/>
    <mergeCell ref="B214:B215"/>
    <mergeCell ref="B216:E216"/>
    <mergeCell ref="C214:E215"/>
    <mergeCell ref="B205:E205"/>
    <mergeCell ref="B208:B209"/>
    <mergeCell ref="B210:E210"/>
    <mergeCell ref="C208:E209"/>
    <mergeCell ref="M210:N210"/>
    <mergeCell ref="B199:E199"/>
    <mergeCell ref="B202:B203"/>
    <mergeCell ref="B204:E204"/>
    <mergeCell ref="C202:E203"/>
    <mergeCell ref="M204:N204"/>
    <mergeCell ref="V204:W204"/>
    <mergeCell ref="AE204:AF204"/>
    <mergeCell ref="AN204:AO204"/>
    <mergeCell ref="AW204:AX204"/>
    <mergeCell ref="V192:W192"/>
    <mergeCell ref="AE192:AF192"/>
    <mergeCell ref="AN192:AO192"/>
    <mergeCell ref="AW192:AX192"/>
    <mergeCell ref="M198:N198"/>
    <mergeCell ref="V198:W198"/>
    <mergeCell ref="AE198:AF198"/>
    <mergeCell ref="AN198:AO198"/>
    <mergeCell ref="AW198:AX198"/>
    <mergeCell ref="B193:E193"/>
    <mergeCell ref="B196:B197"/>
    <mergeCell ref="B198:E198"/>
    <mergeCell ref="C196:E197"/>
    <mergeCell ref="B187:E187"/>
    <mergeCell ref="B190:B191"/>
    <mergeCell ref="B192:E192"/>
    <mergeCell ref="C190:E191"/>
    <mergeCell ref="M192:N192"/>
    <mergeCell ref="B181:E181"/>
    <mergeCell ref="B184:B185"/>
    <mergeCell ref="B186:E186"/>
    <mergeCell ref="C184:E185"/>
    <mergeCell ref="M186:N186"/>
    <mergeCell ref="V186:W186"/>
    <mergeCell ref="AE186:AF186"/>
    <mergeCell ref="AN186:AO186"/>
    <mergeCell ref="AW186:AX186"/>
    <mergeCell ref="V174:W174"/>
    <mergeCell ref="AE174:AF174"/>
    <mergeCell ref="AN174:AO174"/>
    <mergeCell ref="AW174:AX174"/>
    <mergeCell ref="M180:N180"/>
    <mergeCell ref="V180:W180"/>
    <mergeCell ref="AE180:AF180"/>
    <mergeCell ref="AN180:AO180"/>
    <mergeCell ref="AW180:AX180"/>
    <mergeCell ref="B175:E175"/>
    <mergeCell ref="B178:B179"/>
    <mergeCell ref="B180:E180"/>
    <mergeCell ref="C178:E179"/>
    <mergeCell ref="B169:E169"/>
    <mergeCell ref="B172:B173"/>
    <mergeCell ref="B174:E174"/>
    <mergeCell ref="C172:E173"/>
    <mergeCell ref="M174:N174"/>
    <mergeCell ref="B163:E163"/>
    <mergeCell ref="B166:B167"/>
    <mergeCell ref="B168:E168"/>
    <mergeCell ref="C166:E167"/>
    <mergeCell ref="M168:N168"/>
    <mergeCell ref="V168:W168"/>
    <mergeCell ref="AE168:AF168"/>
    <mergeCell ref="AN168:AO168"/>
    <mergeCell ref="AW168:AX168"/>
    <mergeCell ref="V156:W156"/>
    <mergeCell ref="AE156:AF156"/>
    <mergeCell ref="AN156:AO156"/>
    <mergeCell ref="AW156:AX156"/>
    <mergeCell ref="M162:N162"/>
    <mergeCell ref="V162:W162"/>
    <mergeCell ref="AE162:AF162"/>
    <mergeCell ref="AN162:AO162"/>
    <mergeCell ref="AW162:AX162"/>
    <mergeCell ref="B157:E157"/>
    <mergeCell ref="B160:B161"/>
    <mergeCell ref="B162:E162"/>
    <mergeCell ref="C160:E161"/>
    <mergeCell ref="B151:E151"/>
    <mergeCell ref="B154:B155"/>
    <mergeCell ref="B156:E156"/>
    <mergeCell ref="C154:E155"/>
    <mergeCell ref="M156:N156"/>
    <mergeCell ref="B145:E145"/>
    <mergeCell ref="B148:B149"/>
    <mergeCell ref="B150:E150"/>
    <mergeCell ref="C148:E149"/>
    <mergeCell ref="M150:N150"/>
    <mergeCell ref="V150:W150"/>
    <mergeCell ref="AE150:AF150"/>
    <mergeCell ref="AN150:AO150"/>
    <mergeCell ref="AW150:AX150"/>
    <mergeCell ref="V138:W138"/>
    <mergeCell ref="AE138:AF138"/>
    <mergeCell ref="AN138:AO138"/>
    <mergeCell ref="AW138:AX138"/>
    <mergeCell ref="M144:N144"/>
    <mergeCell ref="V144:W144"/>
    <mergeCell ref="AE144:AF144"/>
    <mergeCell ref="AN144:AO144"/>
    <mergeCell ref="AW144:AX144"/>
    <mergeCell ref="B139:E139"/>
    <mergeCell ref="B142:B143"/>
    <mergeCell ref="B144:E144"/>
    <mergeCell ref="C142:E143"/>
    <mergeCell ref="B133:E133"/>
    <mergeCell ref="B136:B137"/>
    <mergeCell ref="B138:E138"/>
    <mergeCell ref="C136:E137"/>
    <mergeCell ref="M138:N138"/>
    <mergeCell ref="B127:E127"/>
    <mergeCell ref="B130:B131"/>
    <mergeCell ref="B132:E132"/>
    <mergeCell ref="C130:E131"/>
    <mergeCell ref="M132:N132"/>
    <mergeCell ref="V132:W132"/>
    <mergeCell ref="AE132:AF132"/>
    <mergeCell ref="AN132:AO132"/>
    <mergeCell ref="AW132:AX132"/>
    <mergeCell ref="V120:W120"/>
    <mergeCell ref="AE120:AF120"/>
    <mergeCell ref="AN120:AO120"/>
    <mergeCell ref="AW120:AX120"/>
    <mergeCell ref="M126:N126"/>
    <mergeCell ref="V126:W126"/>
    <mergeCell ref="AE126:AF126"/>
    <mergeCell ref="AN126:AO126"/>
    <mergeCell ref="AW126:AX126"/>
    <mergeCell ref="B121:E121"/>
    <mergeCell ref="B124:B125"/>
    <mergeCell ref="B126:E126"/>
    <mergeCell ref="C124:E125"/>
    <mergeCell ref="B115:E115"/>
    <mergeCell ref="B118:B119"/>
    <mergeCell ref="B120:E120"/>
    <mergeCell ref="C118:E119"/>
    <mergeCell ref="M120:N120"/>
    <mergeCell ref="B109:E109"/>
    <mergeCell ref="B112:B113"/>
    <mergeCell ref="B114:E114"/>
    <mergeCell ref="C112:E113"/>
    <mergeCell ref="M114:N114"/>
    <mergeCell ref="V114:W114"/>
    <mergeCell ref="AE114:AF114"/>
    <mergeCell ref="AN114:AO114"/>
    <mergeCell ref="AW114:AX114"/>
    <mergeCell ref="V102:W102"/>
    <mergeCell ref="AE102:AF102"/>
    <mergeCell ref="AN102:AO102"/>
    <mergeCell ref="AW102:AX102"/>
    <mergeCell ref="M108:N108"/>
    <mergeCell ref="V108:W108"/>
    <mergeCell ref="AE108:AF108"/>
    <mergeCell ref="AN108:AO108"/>
    <mergeCell ref="AW108:AX108"/>
    <mergeCell ref="B103:E103"/>
    <mergeCell ref="B106:B107"/>
    <mergeCell ref="B108:E108"/>
    <mergeCell ref="C106:E107"/>
    <mergeCell ref="B97:E97"/>
    <mergeCell ref="B100:B101"/>
    <mergeCell ref="B102:E102"/>
    <mergeCell ref="C100:E101"/>
    <mergeCell ref="M102:N102"/>
    <mergeCell ref="B91:E91"/>
    <mergeCell ref="B94:B95"/>
    <mergeCell ref="B96:E96"/>
    <mergeCell ref="C94:E95"/>
    <mergeCell ref="M96:N96"/>
    <mergeCell ref="V96:W96"/>
    <mergeCell ref="AE96:AF96"/>
    <mergeCell ref="AN96:AO96"/>
    <mergeCell ref="AW96:AX96"/>
    <mergeCell ref="V84:W84"/>
    <mergeCell ref="AE84:AF84"/>
    <mergeCell ref="AN84:AO84"/>
    <mergeCell ref="AW84:AX84"/>
    <mergeCell ref="M90:N90"/>
    <mergeCell ref="V90:W90"/>
    <mergeCell ref="AE90:AF90"/>
    <mergeCell ref="AN90:AO90"/>
    <mergeCell ref="AW90:AX90"/>
    <mergeCell ref="B85:E85"/>
    <mergeCell ref="B88:B89"/>
    <mergeCell ref="B90:E90"/>
    <mergeCell ref="C88:E89"/>
    <mergeCell ref="B79:E79"/>
    <mergeCell ref="B82:B83"/>
    <mergeCell ref="B84:E84"/>
    <mergeCell ref="C82:E83"/>
    <mergeCell ref="M84:N84"/>
    <mergeCell ref="B73:E73"/>
    <mergeCell ref="B76:B77"/>
    <mergeCell ref="B78:E78"/>
    <mergeCell ref="C76:E77"/>
    <mergeCell ref="M78:N78"/>
    <mergeCell ref="V78:W78"/>
    <mergeCell ref="AE78:AF78"/>
    <mergeCell ref="AN78:AO78"/>
    <mergeCell ref="AW78:AX78"/>
    <mergeCell ref="V66:W66"/>
    <mergeCell ref="AE66:AF66"/>
    <mergeCell ref="AN66:AO66"/>
    <mergeCell ref="AW66:AX66"/>
    <mergeCell ref="M72:N72"/>
    <mergeCell ref="V72:W72"/>
    <mergeCell ref="AE72:AF72"/>
    <mergeCell ref="AN72:AO72"/>
    <mergeCell ref="AW72:AX72"/>
    <mergeCell ref="B67:E67"/>
    <mergeCell ref="B70:B71"/>
    <mergeCell ref="B72:E72"/>
    <mergeCell ref="C70:E71"/>
    <mergeCell ref="B61:E61"/>
    <mergeCell ref="B64:B65"/>
    <mergeCell ref="B66:E66"/>
    <mergeCell ref="C64:E65"/>
    <mergeCell ref="M66:N66"/>
    <mergeCell ref="B55:E55"/>
    <mergeCell ref="B58:B59"/>
    <mergeCell ref="B60:E60"/>
    <mergeCell ref="C58:E59"/>
    <mergeCell ref="M60:N60"/>
    <mergeCell ref="V60:W60"/>
    <mergeCell ref="AE60:AF60"/>
    <mergeCell ref="AN60:AO60"/>
    <mergeCell ref="AW60:AX60"/>
    <mergeCell ref="AN36:AO36"/>
    <mergeCell ref="AW36:AX36"/>
    <mergeCell ref="B49:E49"/>
    <mergeCell ref="B52:B53"/>
    <mergeCell ref="B54:E54"/>
    <mergeCell ref="C52:E53"/>
    <mergeCell ref="B43:E43"/>
    <mergeCell ref="B46:B47"/>
    <mergeCell ref="B48:E48"/>
    <mergeCell ref="C46:E47"/>
    <mergeCell ref="M48:N48"/>
    <mergeCell ref="V48:W48"/>
    <mergeCell ref="AE48:AF48"/>
    <mergeCell ref="AN48:AO48"/>
    <mergeCell ref="AW48:AX48"/>
    <mergeCell ref="M54:N54"/>
    <mergeCell ref="V54:W54"/>
    <mergeCell ref="AE54:AF54"/>
    <mergeCell ref="AN54:AO54"/>
    <mergeCell ref="AW54:AX54"/>
    <mergeCell ref="B37:E37"/>
    <mergeCell ref="B40:B41"/>
    <mergeCell ref="B42:E42"/>
    <mergeCell ref="C40:E41"/>
    <mergeCell ref="M42:N42"/>
    <mergeCell ref="V42:W42"/>
    <mergeCell ref="AE42:AF42"/>
    <mergeCell ref="AN42:AO42"/>
    <mergeCell ref="AW42:AX42"/>
    <mergeCell ref="C7:E8"/>
    <mergeCell ref="Y2:Y7"/>
    <mergeCell ref="Z2:Z7"/>
    <mergeCell ref="AA2:AA7"/>
    <mergeCell ref="AC2:AC8"/>
    <mergeCell ref="AE2:AE7"/>
    <mergeCell ref="B31:E31"/>
    <mergeCell ref="B34:B35"/>
    <mergeCell ref="B36:E36"/>
    <mergeCell ref="C34:E35"/>
    <mergeCell ref="B25:E25"/>
    <mergeCell ref="B28:B29"/>
    <mergeCell ref="B30:E30"/>
    <mergeCell ref="C28:E29"/>
    <mergeCell ref="AE36:AF36"/>
    <mergeCell ref="AU1:BB1"/>
    <mergeCell ref="AY2:AY7"/>
    <mergeCell ref="AZ2:AZ7"/>
    <mergeCell ref="BA2:BA7"/>
    <mergeCell ref="BB2:BB7"/>
    <mergeCell ref="AW2:AW7"/>
    <mergeCell ref="AX2:AX7"/>
    <mergeCell ref="AR2:AR7"/>
    <mergeCell ref="AS2:AS7"/>
    <mergeCell ref="AU2:AU8"/>
    <mergeCell ref="AT1:AT8"/>
    <mergeCell ref="AL1:AS1"/>
    <mergeCell ref="T1:AA1"/>
    <mergeCell ref="W2:W7"/>
    <mergeCell ref="AF2:AF7"/>
    <mergeCell ref="AG2:AG7"/>
    <mergeCell ref="AH2:AH7"/>
    <mergeCell ref="AI2:AI7"/>
    <mergeCell ref="AJ2:AJ7"/>
    <mergeCell ref="F1:G1"/>
    <mergeCell ref="I1:I8"/>
    <mergeCell ref="J1:J8"/>
    <mergeCell ref="F2:G8"/>
    <mergeCell ref="K2:K8"/>
    <mergeCell ref="L2:L7"/>
    <mergeCell ref="M2:M7"/>
    <mergeCell ref="N2:N7"/>
    <mergeCell ref="AD2:AD7"/>
    <mergeCell ref="P2:P7"/>
    <mergeCell ref="Q2:Q7"/>
    <mergeCell ref="S1:S8"/>
    <mergeCell ref="K1:R1"/>
    <mergeCell ref="R2:R7"/>
    <mergeCell ref="AB1:AB8"/>
    <mergeCell ref="AC1:AJ1"/>
    <mergeCell ref="T2:T8"/>
    <mergeCell ref="M36:N36"/>
    <mergeCell ref="V36:W36"/>
    <mergeCell ref="A12:BB12"/>
    <mergeCell ref="B13:E13"/>
    <mergeCell ref="B16:B17"/>
    <mergeCell ref="AL2:AL8"/>
    <mergeCell ref="AM2:AM7"/>
    <mergeCell ref="AN2:AN7"/>
    <mergeCell ref="AO2:AO7"/>
    <mergeCell ref="B19:E19"/>
    <mergeCell ref="B22:B23"/>
    <mergeCell ref="C16:E17"/>
    <mergeCell ref="AP2:AP7"/>
    <mergeCell ref="AQ2:AQ7"/>
    <mergeCell ref="B24:E24"/>
    <mergeCell ref="C22:E23"/>
    <mergeCell ref="B18:E18"/>
    <mergeCell ref="AK1:AK8"/>
    <mergeCell ref="B1:B8"/>
    <mergeCell ref="C4:D4"/>
    <mergeCell ref="C5:D5"/>
    <mergeCell ref="C6:D6"/>
    <mergeCell ref="C1:E2"/>
    <mergeCell ref="C3:D3"/>
    <mergeCell ref="AW24:AX24"/>
    <mergeCell ref="M18:N18"/>
    <mergeCell ref="V18:W18"/>
    <mergeCell ref="AE18:AF18"/>
    <mergeCell ref="AN18:AO18"/>
    <mergeCell ref="AW18:AX18"/>
    <mergeCell ref="M30:N30"/>
    <mergeCell ref="V30:W30"/>
    <mergeCell ref="AE30:AF30"/>
    <mergeCell ref="AN30:AO30"/>
    <mergeCell ref="AW30:AX30"/>
    <mergeCell ref="AV2:AV7"/>
    <mergeCell ref="O2:O7"/>
    <mergeCell ref="X2:X7"/>
    <mergeCell ref="U2:U7"/>
    <mergeCell ref="V2:V7"/>
    <mergeCell ref="M24:N24"/>
    <mergeCell ref="V24:W24"/>
    <mergeCell ref="AE24:AF24"/>
    <mergeCell ref="AN24:AO24"/>
  </mergeCells>
  <conditionalFormatting sqref="B24:E24">
    <cfRule type="notContainsBlanks" dxfId="39" priority="25">
      <formula>LEN(TRIM(B24))&gt;0</formula>
    </cfRule>
  </conditionalFormatting>
  <conditionalFormatting sqref="B30:E30 B36:E36 B42:E42 B48:E48 B54:E54 B60:E60 B66:E66 B72:E72 B78:E78 B84:E84 B90:E90 B96:E96 B102:E102 B108:E108 B114:E114 B120:E120 B126:E126 B132:E132 B138:E138 B144:E144 B150:E150 B156:E156 B162:E162 B168:E168 B174:E174 B180:E180 B186:E186 B192:E192 B198:E198 B204:E204 B210:E210 B216:E216 B222:E222 B228:E228 B234:E234 B240:E240 B246:E246 B252:E252 B258:E258 B264:E264">
    <cfRule type="notContainsBlanks" dxfId="38" priority="5">
      <formula>LEN(TRIM(B30))&gt;0</formula>
    </cfRule>
  </conditionalFormatting>
  <dataValidations xWindow="170" yWindow="315" count="34">
    <dataValidation allowBlank="1" showErrorMessage="1" promptTitle="KOREKTA GODZIN NOCNYCH" prompt="Wypełniać, jeśli wystapiła róznica między licbą godzin podaną w poprzednim miesięcznym wykazie a faktycną ich realizacją_x000a_- wpisać liczbę godzin korygujacych np. -3 " sqref="G16"/>
    <dataValidation allowBlank="1" showErrorMessage="1" promptTitle="KOREKTA GODZIN ZASTĘPSTW" prompt="Wypełniać, jeśli wystapiła róznica między licbą godzin podaną w poprzednim miesięcznym wykazie a faktycną ich realizacją_x000a_- wpisać liczbę godzin korygujacych np. -3 " sqref="G17"/>
    <dataValidation allowBlank="1" promptTitle="GODZINY NOCNE" prompt="Wpisać liczbę godzin nocnych przepracowanych w okresie rozliczeniowym art. 42b KN_x000a_" sqref="F16"/>
    <dataValidation allowBlank="1" promptTitle="KOREKTA GODZIN PLANOWANYCH" prompt="Wypełniać, jeśli wystapiła róznica między licbą godzin podaną w poprzednim miesięcznym wykazie a faktycną ich realizacją_x000a_- wpisać liczbę godzin korygujacych np. -3 _x000a_" sqref="F17"/>
    <dataValidation allowBlank="1" showInputMessage="1" promptTitle="GODZINY NOCNE" prompt="Wpisać liczbę godzin nocnych przepracowanych w okresie rozliczeniowym art. 42b KN_x000a_" sqref="F22 F28 F34 F40 F46 F52 F58 F64 F70 F76 F82 F88 F94 F100 F106 F112 F118 F124 F130 F136 F142 F148 F154 F160 F166 F172 F178 F184 F190 F196 F202 F208 F214 F220 F226 F232 F238 F244 F250 F256 F262"/>
    <dataValidation allowBlank="1" showInputMessage="1" showErrorMessage="1" promptTitle="KOREKTA GODZIN NOCNYCH" prompt="Wypełniać, jeśli wystapiła róznica między licbą godzin podaną w poprzednim miesięcznym wykazie a faktycną ich realizacją_x000a_- wpisać liczbę godzin korygujacych np. -3 " sqref="G22 G28 G34 G40 G46 G52 G58 G64 G70 G76 G82 G88 G94 G100 G106 G112 G118 G124 G130 G136 G142 G148 G154 G160 G166 G172 G178 G184 G190 G196 G202 G208 G214 G220 G226 G232 G238 G244 G250 G256 G262"/>
    <dataValidation allowBlank="1" showInputMessage="1" promptTitle="KOREKTA GODZIN PLANOWANYCH" prompt="Wypełniać, jeśli wystapiła róznica między licbą godzin podaną w poprzednim miesięcznym wykazie a faktycną ich realizacją_x000a_- wpisać liczbę godzin korygujacych np. -3 _x000a_" sqref="F23 F29 F35 F41 F47 F53 F59 F65 F71 F77 F83 F89 F95 F101 F107 F113 F119 F125 F131 F137 F143 F149 F155 F161 F167 F173 F179 F185 F191 F197 F203 F209 F215 F221 F227 F233 F239 F245 F251 F257 F263"/>
    <dataValidation allowBlank="1" showInputMessage="1" showErrorMessage="1" promptTitle="KOREKTA GODZIN ZASTĘPSTW" prompt="Wypełniać, jeśli wystapiła róznica między licbą godzin podaną w poprzednim miesięcznym wykazie a faktycną ich realizacją_x000a_- wpisać liczbę godzin korygujacych np. -3 " sqref="G23 G29 G35 G41 G47 G53 G59 G65 G71 G77 G83 G89 G95 G101 G107 G113 G119 G125 G131 G137 G143 G149 G155 G161 G167 G173 G179 G185 G191 G197 G203 G209 G215 G221 G227 G233 G239 G245 G251 G257 G263"/>
    <dataValidation type="decimal" allowBlank="1" showInputMessage="1" showErrorMessage="1" errorTitle="BŁĄD" error="Nieprawidłowa liczba godzin zastępstw na dany dzień" sqref="U17:AA17 L17:R17 AD17:AJ17 AM17:AS17 AV17:BB17 U23:AA23 L23:R23 AD23:AJ23 AM23:AS23 AV23:BB23 U29:AA29 U35:AA35 U41:AA41 U47:AA47 U53:AA53 U59:AA59 U65:AA65 U71:AA71 U77:AA77 U83:AA83 U89:AA89 U95:AA95 U101:AA101 U107:AA107 U113:AA113 U119:AA119 U125:AA125 U131:AA131 U137:AA137 U143:AA143 U149:AA149 U155:AA155 U161:AA161 U167:AA167 U173:AA173 U179:AA179 U185:AA185 U191:AA191 U197:AA197 U203:AA203 U209:AA209 U215:AA215 U221:AA221 U227:AA227 U233:AA233 U239:AA239 U245:AA245 U251:AA251 U257:AA257 U263:AA263 L29:R29 L35:R35 L41:R41 L47:R47 L53:R53 L59:R59 L65:R65 L71:R71 L77:R77 L83:R83 L89:R89 L95:R95 L101:R101 L107:R107 L113:R113 L119:R119 L125:R125 L131:R131 L137:R137 L143:R143 L149:R149 L155:R155 L161:R161 L167:R167 L173:R173 L179:R179 L185:R185 L191:R191 L197:R197 L203:R203 L209:R209 L215:R215 L221:R221 L227:R227 L233:R233 L239:R239 L245:R245 L251:R251 L257:R257 L263:R263 AD29:AJ29 AD35:AJ35 AD41:AJ41 AD47:AJ47 AD53:AJ53 AD59:AJ59 AD65:AJ65 AD71:AJ71 AD77:AJ77 AD83:AJ83 AD89:AJ89 AD95:AJ95 AD101:AJ101 AD107:AJ107 AD113:AJ113 AD119:AJ119 AD125:AJ125 AD131:AJ131 AD137:AJ137 AD143:AJ143 AD149:AJ149 AD155:AJ155 AD161:AJ161 AD167:AJ167 AD173:AJ173 AD179:AJ179 AD185:AJ185 AD191:AJ191 AD197:AJ197 AD203:AJ203 AD209:AJ209 AD215:AJ215 AD221:AJ221 AD227:AJ227 AD233:AJ233 AD239:AJ239 AD245:AJ245 AD251:AJ251 AD257:AJ257 AD263:AJ263 AM29:AS29 AM35:AS35 AM41:AS41 AM47:AS47 AM53:AS53 AM59:AS59 AM65:AS65 AM71:AS71 AM77:AS77 AM83:AS83 AM89:AS89 AM95:AS95 AM101:AS101 AM107:AS107 AM113:AS113 AM119:AS119 AM125:AS125 AM131:AS131 AM137:AS137 AM143:AS143 AM149:AS149 AM155:AS155 AM161:AS161 AM167:AS167 AM173:AS173 AM179:AS179 AM185:AS185 AM191:AS191 AM197:AS197 AM203:AS203 AM209:AS209 AM215:AS215 AM221:AS221 AM227:AS227 AM233:AS233 AM239:AS239 AM245:AS245 AM251:AS251 AM257:AS257 AM263:AS263 AV29:BB29 AV35:BB35 AV41:BB41 AV47:BB47 AV53:BB53 AV59:BB59 AV65:BB65 AV71:BB71 AV77:BB77 AV83:BB83 AV89:BB89 AV95:BB95 AV101:BB101 AV107:BB107 AV113:BB113 AV119:BB119 AV125:BB125 AV131:BB131 AV137:BB137 AV143:BB143 AV149:BB149 AV155:BB155 AV161:BB161 AV167:BB167 AV173:BB173 AV179:BB179 AV185:BB185 AV191:BB191 AV197:BB197 AV203:BB203 AV209:BB209 AV215:BB215 AV221:BB221 AV227:BB227 AV233:BB233 AV239:BB239 AV245:BB245 AV251:BB251 AV257:BB257 AV263:BB263">
      <formula1>0</formula1>
      <formula2>9</formula2>
    </dataValidation>
    <dataValidation type="decimal" showErrorMessage="1" errorTitle="BŁĄD" error="Liczba zrealizowanych godzin musi być w zakresie od 1 do wartości godzin zaplanowanych._x000a_W przypadku usprawiedliwionej nieobecności nauczyciela należy usunąć zawartość komórki przez użycie &quot;Delete&quot; lub wpisanie 0." sqref="U16:AA16 AV16:BB16 AD16:AJ16 AM16:AS16 L16:R16 U22:AA22 AV22:BB22 AD22:AJ22 AM22:AS22 L22:R22 U28:AA28 U34:AA34 U40:AA40 U46:AA46 U52:AA52 U58:AA58 U64:AA64 U70:AA70 U76:AA76 U82:AA82 U88:AA88 U94:AA94 U100:AA100 U106:AA106 U112:AA112 U118:AA118 U124:AA124 U130:AA130 U136:AA136 U142:AA142 U148:AA148 U154:AA154 U160:AA160 U166:AA166 U172:AA172 U178:AA178 U184:AA184 U190:AA190 U196:AA196 U202:AA202 U208:AA208 U214:AA214 U220:AA220 U226:AA226 U232:AA232 U238:AA238 U244:AA244 U250:AA250 U256:AA256 U262:AA262 AV28:BB28 AV34:BB34 AV40:BB40 AV46:BB46 AV52:BB52 AV58:BB58 AV64:BB64 AV70:BB70 AV76:BB76 AV82:BB82 AV88:BB88 AV94:BB94 AV100:BB100 AV106:BB106 AV112:BB112 AV118:BB118 AV124:BB124 AV130:BB130 AV136:BB136 AV142:BB142 AV148:BB148 AV154:BB154 AV160:BB160 AV166:BB166 AV172:BB172 AV178:BB178 AV184:BB184 AV190:BB190 AV196:BB196 AV202:BB202 AV208:BB208 AV214:BB214 AV220:BB220 AV226:BB226 AV232:BB232 AV238:BB238 AV244:BB244 AV250:BB250 AV256:BB256 AV262:BB262 AD28:AJ28 AD34:AJ34 AD40:AJ40 AD46:AJ46 AD52:AJ52 AD58:AJ58 AD64:AJ64 AD70:AJ70 AD76:AJ76 AD82:AJ82 AD88:AJ88 AD94:AJ94 AD100:AJ100 AD106:AJ106 AD112:AJ112 AD118:AJ118 AD124:AJ124 AD130:AJ130 AD136:AJ136 AD142:AJ142 AD148:AJ148 AD154:AJ154 AD160:AJ160 AD166:AJ166 AD172:AJ172 AD178:AJ178 AD184:AJ184 AD190:AJ190 AD196:AJ196 AD202:AJ202 AD208:AJ208 AD214:AJ214 AD220:AJ220 AD226:AJ226 AD232:AJ232 AD238:AJ238 AD244:AJ244 AD250:AJ250 AD256:AJ256 AD262:AJ262 AM28:AS28 AM34:AS34 AM40:AS40 AM46:AS46 AM52:AS52 AM58:AS58 AM64:AS64 AM70:AS70 AM76:AS76 AM82:AS82 AM88:AS88 AM94:AS94 AM100:AS100 AM106:AS106 AM112:AS112 AM118:AS118 AM124:AS124 AM130:AS130 AM136:AS136 AM142:AS142 AM148:AS148 AM154:AS154 AM160:AS160 AM166:AS166 AM172:AS172 AM178:AS178 AM184:AS184 AM190:AS190 AM196:AS196 AM202:AS202 AM208:AS208 AM214:AS214 AM220:AS220 AM226:AS226 AM232:AS232 AM238:AS238 AM244:AS244 AM250:AS250 AM256:AS256 AM262:AS262 L28:R28 L34:R34 L40:R40 L46:R46 L52:R52 L58:R58 L64:R64 L70:R70 L76:R76 L82:R82 L88:R88 L94:R94 L100:R100 L106:R106 L112:R112 L118:R118 L124:R124 L130:R130 L136:R136 L142:R142 L148:R148 L154:R154 L160:R160 L166:R166 L172:R172 L178:R178 L184:R184 L190:R190 L196:R196 L202:R202 L208:R208 L214:R214 L220:R220 L226:R226 L232:R232 L238:R238 L244:R244 L250:R250 L256:R256 L262:R262">
      <formula1>0</formula1>
      <formula2>L13</formula2>
    </dataValidation>
    <dataValidation type="decimal" allowBlank="1" showErrorMessage="1" errorTitle="Błąd" error="Nieprawidłowa liczba godzin planowanych na dany dzień" sqref="AM13:AS13 L13:R13 U13:AA13 AD13:AJ13 AV13:BB13 AM19:AS19 L19:R19 U19:AA19 AD19:AJ19 AV19:BB19 AM25:AS25 AM31:AS31 AM37:AS37 AM43:AS43 AM49:AS49 AM55:AS55 AM61:AS61 AM67:AS67 AM73:AS73 AM79:AS79 AM85:AS85 AM91:AS91 AM97:AS97 AM103:AS103 AM109:AS109 AM115:AS115 AM121:AS121 AM127:AS127 AM133:AS133 AM139:AS139 AM145:AS145 AM151:AS151 AM157:AS157 AM163:AS163 AM169:AS169 AM175:AS175 AM181:AS181 AM187:AS187 AM193:AS193 AM199:AS199 AM205:AS205 AM211:AS211 AM217:AS217 AM223:AS223 AM229:AS229 AM235:AS235 AM241:AS241 AM247:AS247 AM253:AS253 AM259:AS259 L25:R25 L31:R31 L37:R37 L43:R43 L49:R49 L55:R55 L61:R61 L67:R67 L73:R73 L79:R79 L85:R85 L91:R91 L97:R97 L103:R103 L109:R109 L115:R115 L121:R121 L127:R127 L133:R133 L139:R139 L145:R145 L151:R151 L157:R157 L163:R163 L169:R169 L175:R175 L181:R181 L187:R187 L193:R193 L199:R199 L205:R205 L211:R211 L217:R217 L223:R223 L229:R229 L235:R235 L241:R241 L247:R247 L253:R253 L259:R259 U25:AA25 U31:AA31 U37:AA37 U43:AA43 U49:AA49 U55:AA55 U61:AA61 U67:AA67 U73:AA73 U79:AA79 U85:AA85 U91:AA91 U97:AA97 U103:AA103 U109:AA109 U115:AA115 U121:AA121 U127:AA127 U133:AA133 U139:AA139 U145:AA145 U151:AA151 U157:AA157 U163:AA163 U169:AA169 U175:AA175 U181:AA181 U187:AA187 U193:AA193 U199:AA199 U205:AA205 U211:AA211 U217:AA217 U223:AA223 U229:AA229 U235:AA235 U241:AA241 U247:AA247 U253:AA253 U259:AA259 AD25:AJ25 AD31:AJ31 AD37:AJ37 AD43:AJ43 AD49:AJ49 AD55:AJ55 AD61:AJ61 AD67:AJ67 AD73:AJ73 AD79:AJ79 AD85:AJ85 AD91:AJ91 AD97:AJ97 AD103:AJ103 AD109:AJ109 AD115:AJ115 AD121:AJ121 AD127:AJ127 AD133:AJ133 AD139:AJ139 AD145:AJ145 AD151:AJ151 AD157:AJ157 AD163:AJ163 AD169:AJ169 AD175:AJ175 AD181:AJ181 AD187:AJ187 AD193:AJ193 AD199:AJ199 AD205:AJ205 AD211:AJ211 AD217:AJ217 AD223:AJ223 AD229:AJ229 AD235:AJ235 AD241:AJ241 AD247:AJ247 AD253:AJ253 AD259:AJ259 AV25:BB25 AV31:BB31 AV37:BB37 AV43:BB43 AV49:BB49 AV55:BB55 AV61:BB61 AV67:BB67 AV73:BB73 AV79:BB79 AV85:BB85 AV91:BB91 AV97:BB97 AV103:BB103 AV109:BB109 AV115:BB115 AV121:BB121 AV127:BB127 AV133:BB133 AV139:BB139 AV145:BB145 AV151:BB151 AV157:BB157 AV163:BB163 AV169:BB169 AV175:BB175 AV181:BB181 AV187:BB187 AV193:BB193 AV199:BB199 AV205:BB205 AV211:BB211 AV217:BB217 AV223:BB223 AV229:BB229 AV235:BB235 AV241:BB241 AV247:BB247 AV253:BB253 AV259:BB259">
      <formula1>0</formula1>
      <formula2>15</formula2>
    </dataValidation>
    <dataValidation allowBlank="1" showInputMessage="1" showErrorMessage="1" promptTitle="Tygodniowa liczba godzin planu" prompt="Wymiar zatrudnienia nauczyciela._x000a__x000a_Dla nauczycieli podlegajacych &quot;uśrednieniu&quot; - art. 42 ust.5b KN - Średni wymiar zatrudnienia." sqref="Q24 AI24 Q18 Z18 Z24 BA24 AR24 AR18 BA18 AI18 Q30 Q36 Q42 Q48 Q54 Q60 Q66 Q72 Q78 Q84 Q90 Q96 Q102 Q108 Q114 Q120 Q126 Q132 Q138 Q144 Q150 Q156 Q162 Q168 Q174 Q180 Q186 Q192 Q198 Q204 Q210 Q216 Q222 Q228 Q234 Q240 Q246 Q252 Q258 Q264 AI30 AI36 AI42 AI48 AI54 AI60 AI66 AI72 AI78 AI84 AI90 AI96 AI102 AI108 AI114 AI120 AI126 AI132 AI138 AI144 AI150 AI156 AI162 AI168 AI174 AI180 AI186 AI192 AI198 AI204 AI210 AI216 AI222 AI228 AI234 AI240 AI246 AI252 AI258 AI264 Z30 Z36 Z42 Z48 Z54 Z60 Z66 Z72 Z78 Z84 Z90 Z96 Z102 Z108 Z114 Z120 Z126 Z132 Z138 Z144 Z150 Z156 Z162 Z168 Z174 Z180 Z186 Z192 Z198 Z204 Z210 Z216 Z222 Z228 Z234 Z240 Z246 Z252 Z258 Z264 BA30 BA36 BA42 BA48 BA54 BA60 BA66 BA72 BA78 BA84 BA90 BA96 BA102 BA108 BA114 BA120 BA126 BA132 BA138 BA144 BA150 BA156 BA162 BA168 BA174 BA180 BA186 BA192 BA198 BA204 BA210 BA216 BA222 BA228 BA234 BA240 BA246 BA252 BA258 BA264 AR30 AR36 AR42 AR48 AR54 AR60 AR66 AR72 AR78 AR84 AR90 AR96 AR102 AR108 AR114 AR120 AR126 AR132 AR138 AR144 AR150 AR156 AR162 AR168 AR174 AR180 AR186 AR192 AR198 AR204 AR210 AR216 AR222 AR228 AR234 AR240 AR246 AR252 AR258 AR264"/>
    <dataValidation allowBlank="1" showInputMessage="1" showErrorMessage="1" promptTitle="Wybór placówki" prompt="Nazwę placówki należy wybrać z rozwijalnej listy w arkuszu &quot;Wydruk&quot;" sqref="F2:G8"/>
    <dataValidation errorStyle="warning" allowBlank="1" showInputMessage="1" showErrorMessage="1" errorTitle="UPEWNIJ SIĘ" error="Liczba tygodni w roku szkolnym lub w okresie zatrudnienia_x000a__x000a_Dla placówek feryjnych - 38_x000a_Dla placówek nieferyjnych - 45_x000a_Nauczyciel zatrudniony na czas określony (niepełny rok szkolny) - podać liczbę tygodni pracy" promptTitle="Roczna liczba tygodni  " prompt="Należy wypełnić wyłącznie dla nauczyciela podlegajacego &quot;uśrednieniu&quot; art. 42 ust.5b KN - liczba tygodni z arkusz organizacyjnego - dla placówek feryjnych i nieferyjnych_x000a__x000a_Wartość ta jest niezbędna, tylko gdy wypełniamy pole obok &quot;Roczna liczba godzin&quot;" sqref="F24 F30 F36 F42 F48 F54 F60 F66 F72 F78 F84 F90 F96 F102 F108 F114 F120 F126 F132 F138 F144 F150 F156 F162 F168 F174 F180 F186 F192 F198 F204 F210 F216 F222 F228 F234 F240 F246 F252 F258 F264"/>
    <dataValidation allowBlank="1" showInputMessage="1" showErrorMessage="1" promptTitle="Dzienna liczba godzin" prompt="Dzienna obowiązkowa liczba godzin nauczyciela w danym tygodniu_x000a__x000a_" sqref="K18 K24 T18 AU18 AC18 AU24 T24 AC24 AL24 AL18 K30 K36 K42 K48 K54 K60 K66 K72 K78 K84 K90 K96 K102 K108 K114 K120 K126 K132 K138 K144 K150 K156 K162 K168 K174 K180 K186 K192 K198 K204 K210 K216 K222 K228 K234 K240 K246 K252 K258 K264 AU30 AU36 AU42 AU48 AU54 AU60 AU66 AU72 AU78 AU84 AU90 AU96 AU102 AU108 AU114 AU120 AU126 AU132 AU138 AU144 AU150 AU156 AU162 AU168 AU174 AU180 AU186 AU192 AU198 AU204 AU210 AU216 AU222 AU228 AU234 AU240 AU246 AU252 AU258 AU264 T30 T36 T42 T48 T54 T60 T66 T72 T78 T84 T90 T96 T102 T108 T114 T120 T126 T132 T138 T144 T150 T156 T162 T168 T174 T180 T186 T192 T198 T204 T210 T216 T222 T228 T234 T240 T246 T252 T258 T264 AC30 AC36 AC42 AC48 AC54 AC60 AC66 AC72 AC78 AC84 AC90 AC96 AC102 AC108 AC114 AC120 AC126 AC132 AC138 AC144 AC150 AC156 AC162 AC168 AC174 AC180 AC186 AC192 AC198 AC204 AC210 AC216 AC222 AC228 AC234 AC240 AC246 AC252 AC258 AC264 AL30 AL36 AL42 AL48 AL54 AL60 AL66 AL72 AL78 AL84 AL90 AL96 AL102 AL108 AL114 AL120 AL126 AL132 AL138 AL144 AL150 AL156 AL162 AL168 AL174 AL180 AL186 AL192 AL198 AL204 AL210 AL216 AL222 AL228 AL234 AL240 AL246 AL252 AL258 AL264"/>
    <dataValidation allowBlank="1" showInputMessage="1" showErrorMessage="1" promptTitle="Pensum" prompt="lub w przypadku kilku uśrednione pensum." sqref="X18 AY18 AG24 O18 AG18 O24 AY24 X24 AP24 AP18 AG30 AG36 AG42 AG48 AG54 AG60 AG66 AG72 AG78 AG84 AG90 AG96 AG102 AG108 AG114 AG120 AG126 AG132 AG138 AG144 AG150 AG156 AG162 AG168 AG174 AG180 AG186 AG192 AG198 AG204 AG210 AG216 AG222 AG228 AG234 AG240 AG246 AG252 AG258 AG264 O30 O36 O42 O48 O54 O60 O66 O72 O78 O84 O90 O96 O102 O108 O114 O120 O126 O132 O138 O144 O150 O156 O162 O168 O174 O180 O186 O192 O198 O204 O210 O216 O222 O228 O234 O240 O246 O252 O258 O264 AY30 AY36 AY42 AY48 AY54 AY60 AY66 AY72 AY78 AY84 AY90 AY96 AY102 AY108 AY114 AY120 AY126 AY132 AY138 AY144 AY150 AY156 AY162 AY168 AY174 AY180 AY186 AY192 AY198 AY204 AY210 AY216 AY222 AY228 AY234 AY240 AY246 AY252 AY258 AY264 X30 X36 X42 X48 X54 X60 X66 X72 X78 X84 X90 X96 X102 X108 X114 X120 X126 X132 X138 X144 X150 X156 X162 X168 X174 X180 X186 X192 X198 X204 X210 X216 X222 X228 X234 X240 X246 X252 X258 X264 AP30 AP36 AP42 AP48 AP54 AP60 AP66 AP72 AP78 AP84 AP90 AP96 AP102 AP108 AP114 AP120 AP126 AP132 AP138 AP144 AP150 AP156 AP162 AP168 AP174 AP180 AP186 AP192 AP198 AP204 AP210 AP216 AP222 AP228 AP234 AP240 AP246 AP252 AP258 AP264"/>
    <dataValidation allowBlank="1" showInputMessage="1" promptTitle="Godziny ponadwymiarowe" prompt="Tygodniowa liczba godzin ponadwymiarowych" sqref="AN18 AW24 AN24 V18 M18 AE24 AW18 M24 V24 AE18 AW30 AW36 AW42 AW48 AW54 AW60 AW66 AW72 AW78 AW84 AW90 AW96 AW102 AW108 AW114 AW120 AW126 AW132 AW138 AW144 AW150 AW156 AW162 AW168 AW174 AW180 AW186 AW192 AW198 AW204 AW210 AW216 AW222 AW228 AW234 AW240 AW246 AW252 AW258 AW264 AN30 AN36 AN42 AN48 AN54 AN60 AN66 AN72 AN78 AN84 AN90 AN96 AN102 AN108 AN114 AN120 AN126 AN132 AN138 AN144 AN150 AN156 AN162 AN168 AN174 AN180 AN186 AN192 AN198 AN204 AN210 AN216 AN222 AN228 AN234 AN240 AN246 AN252 AN258 AN264 AE30 AE36 AE42 AE48 AE54 AE60 AE66 AE72 AE78 AE84 AE90 AE96 AE102 AE108 AE114 AE120 AE126 AE132 AE138 AE144 AE150 AE156 AE162 AE168 AE174 AE180 AE186 AE192 AE198 AE204 AE210 AE216 AE222 AE228 AE234 AE240 AE246 AE252 AE258 AE264 M30 M36 M42 M48 M54 M60 M66 M72 M78 M84 M90 M96 M102 M108 M114 M120 M126 M132 M138 M144 M150 M156 M162 M168 M174 M180 M186 M192 M198 M204 M210 M216 M222 M228 M234 M240 M246 M252 M258 M264 V30 V36 V42 V48 V54 V60 V66 V72 V78 V84 V90 V96 V102 V108 V114 V120 V126 V132 V138 V144 V150 V156 V162 V168 V174 V180 V186 V192 V198 V204 V210 V216 V222 V228 V234 V240 V246 V252 V258 V264"/>
    <dataValidation allowBlank="1" showInputMessage="1" promptTitle="Tygodniowa liczba godzin" prompt="zrealizowanych przez nauczyciela." sqref="AA18 BB18 AJ24 R18 AJ18 R24 AA24 BB24 AS24 AS18 AJ30 AJ36 AJ42 AJ48 AJ54 AJ60 AJ66 AJ72 AJ78 AJ84 AJ90 AJ96 AJ102 AJ108 AJ114 AJ120 AJ126 AJ132 AJ138 AJ144 AJ150 AJ156 AJ162 AJ168 AJ174 AJ180 AJ186 AJ192 AJ198 AJ204 AJ210 AJ216 AJ222 AJ228 AJ234 AJ240 AJ246 AJ252 AJ258 AJ264 R30 R36 R42 R48 R54 R60 R66 R72 R78 R84 R90 R96 R102 R108 R114 R120 R126 R132 R138 R144 R150 R156 R162 R168 R174 R180 R186 R192 R198 R204 R210 R216 R222 R228 R234 R240 R246 R252 R258 R264 AA30 AA36 AA42 AA48 AA54 AA60 AA66 AA72 AA78 AA84 AA90 AA96 AA102 AA108 AA114 AA120 AA126 AA132 AA138 AA144 AA150 AA156 AA162 AA168 AA174 AA180 AA186 AA192 AA198 AA204 AA210 AA216 AA222 AA228 AA234 AA240 AA246 AA252 AA258 AA264 BB30 BB36 BB42 BB48 BB54 BB60 BB66 BB72 BB78 BB84 BB90 BB96 BB102 BB108 BB114 BB120 BB126 BB132 BB138 BB144 BB150 BB156 BB162 BB168 BB174 BB180 BB186 BB192 BB198 BB204 BB210 BB216 BB222 BB228 BB234 BB240 BB246 BB252 BB258 BB264 AS30 AS36 AS42 AS48 AS54 AS60 AS66 AS72 AS78 AS84 AS90 AS96 AS102 AS108 AS114 AS120 AS126 AS132 AS138 AS144 AS150 AS156 AS162 AS168 AS174 AS180 AS186 AS192 AS198 AS204 AS210 AS216 AS222 AS228 AS234 AS240 AS246 AS252 AS258 AS264"/>
    <dataValidation allowBlank="1" showInputMessage="1" showErrorMessage="1" promptTitle="Uśrednione pensum" prompt=" lub dane pensum" sqref="AB19 AK13 AT19 J19 S19 AK19 AT13 J13 S13 AB13 AB25 AB31 AB37 AB43 AB49 AB55 AB61 AB67 AB73 AB79 AB85 AB91 AB97 AB103 AB109 AB115 AB121 AB127 AB133 AB139 AB145 AB151 AB157 AB163 AB169 AB175 AB181 AB187 AB193 AB199 AB205 AB211 AB217 AB223 AB229 AB235 AB241 AB247 AB253 AB259 AT25 AT31 AT37 AT43 AT49 AT55 AT61 AT67 AT73 AT79 AT85 AT91 AT97 AT103 AT109 AT115 AT121 AT127 AT133 AT139 AT145 AT151 AT157 AT163 AT169 AT175 AT181 AT187 AT193 AT199 AT205 AT211 AT217 AT223 AT229 AT235 AT241 AT247 AT253 AT259 J25 J31 J37 J43 J49 J55 J61 J67 J73 J79 J85 J91 J97 J103 J109 J115 J121 J127 J133 J139 J145 J151 J157 J163 J169 J175 J181 J187 J193 J199 J205 J211 J217 J223 J229 J235 J241 J247 J253 J259 S25 S31 S37 S43 S49 S55 S61 S67 S73 S79 S85 S91 S97 S103 S109 S115 S121 S127 S133 S139 S145 S151 S157 S163 S169 S175 S181 S187 S193 S199 S205 S211 S217 S223 S229 S235 S241 S247 S253 S259 AK25 AK31 AK37 AK43 AK49 AK55 AK61 AK67 AK73 AK79 AK85 AK91 AK97 AK103 AK109 AK115 AK121 AK127 AK133 AK139 AK145 AK151 AK157 AK163 AK169 AK175 AK181 AK187 AK193 AK199 AK205 AK211 AK217 AK223 AK229 AK235 AK241 AK247 AK253 AK259"/>
    <dataValidation allowBlank="1" showInputMessage="1" showErrorMessage="1" promptTitle="Planowane dni pracy w tygodniu" prompt="dla wszystkich pensów lub dla danego pensum" sqref="J24 S24 AB18 AT24 AB24 AK24 AT18 S18 J18 AK18 J30 J36 J42 J48 J54 J60 J66 J72 J78 J84 J90 J96 J102 J108 J114 J120 J126 J132 J138 J144 J150 J156 J162 J168 J174 J180 J186 J192 J198 J204 J210 J216 J222 J228 J234 J240 J246 J252 J258 J264 S30 S36 S42 S48 S54 S60 S66 S72 S78 S84 S90 S96 S102 S108 S114 S120 S126 S132 S138 S144 S150 S156 S162 S168 S174 S180 S186 S192 S198 S204 S210 S216 S222 S228 S234 S240 S246 S252 S258 S264 AT30 AT36 AT42 AT48 AT54 AT60 AT66 AT72 AT78 AT84 AT90 AT96 AT102 AT108 AT114 AT120 AT126 AT132 AT138 AT144 AT150 AT156 AT162 AT168 AT174 AT180 AT186 AT192 AT198 AT204 AT210 AT216 AT222 AT228 AT234 AT240 AT246 AT252 AT258 AT264 AB30 AB36 AB42 AB48 AB54 AB60 AB66 AB72 AB78 AB84 AB90 AB96 AB102 AB108 AB114 AB120 AB126 AB132 AB138 AB144 AB150 AB156 AB162 AB168 AB174 AB180 AB186 AB192 AB198 AB204 AB210 AB216 AB222 AB228 AB234 AB240 AB246 AB252 AB258 AB264 AK30 AK36 AK42 AK48 AK54 AK60 AK66 AK72 AK78 AK84 AK90 AK96 AK102 AK108 AK114 AK120 AK126 AK132 AK138 AK144 AK150 AK156 AK162 AK168 AK174 AK180 AK186 AK192 AK198 AK204 AK210 AK216 AK222 AK228 AK234 AK240 AK246 AK252 AK258 AK264"/>
    <dataValidation allowBlank="1" showInputMessage="1" showErrorMessage="1" promptTitle="Mieszięczne godziny planu" prompt="lub średnia miesięczna liczba godz przy &quot;uśrednieniu&quot; art.42 ust. 5b KN  " sqref="J23 S17 AB23 AK17 AT23 S23 AK23 AT17 J17 AB17 J29 J35 J41 J47 J53 J59 J65 J71 J77 J83 J89 J95 J101 J107 J113 J119 J125 J131 J137 J143 J149 J155 J161 J167 J173 J179 J185 J191 J197 J203 J209 J215 J221 J227 J233 J239 J245 J251 J257 J263 AB29 AB35 AB41 AB47 AB53 AB59 AB65 AB71 AB77 AB83 AB89 AB95 AB101 AB107 AB113 AB119 AB125 AB131 AB137 AB143 AB149 AB155 AB161 AB167 AB173 AB179 AB185 AB191 AB197 AB203 AB209 AB215 AB221 AB227 AB233 AB239 AB245 AB251 AB257 AB263 AT29 AT35 AT41 AT47 AT53 AT59 AT65 AT71 AT77 AT83 AT89 AT95 AT101 AT107 AT113 AT119 AT125 AT131 AT137 AT143 AT149 AT155 AT161 AT167 AT173 AT179 AT185 AT191 AT197 AT203 AT209 AT215 AT221 AT227 AT233 AT239 AT245 AT251 AT257 AT263 S29 S35 S41 S47 S53 S59 S65 S71 S77 S83 S89 S95 S101 S107 S113 S119 S125 S131 S137 S143 S149 S155 S161 S167 S173 S179 S185 S191 S197 S203 S209 S215 S221 S227 S233 S239 S245 S251 S257 S263 AK29 AK35 AK41 AK47 AK53 AK59 AK65 AK71 AK77 AK83 AK89 AK95 AK101 AK107 AK113 AK119 AK125 AK131 AK137 AK143 AK149 AK155 AK161 AK167 AK173 AK179 AK185 AK191 AK197 AK203 AK209 AK215 AK221 AK227 AK233 AK239 AK245 AK251 AK257 AK263"/>
    <dataValidation allowBlank="1" showInputMessage="1" showErrorMessage="1" promptTitle="do wyliczenia uśredn pensum" prompt="godziny plany/pensum_x000a_dla danego pensum oraz suma ilorazów wszystkich pensów_x000a_" sqref="AB22 AK16 AT22 J22 S22 AK22 AT16 J16 S16 AB16 AB28 AB34 AB40 AB46 AB52 AB58 AB64 AB70 AB76 AB82 AB88 AB94 AB100 AB106 AB112 AB118 AB124 AB130 AB136 AB142 AB148 AB154 AB160 AB166 AB172 AB178 AB184 AB190 AB196 AB202 AB208 AB214 AB220 AB226 AB232 AB238 AB244 AB250 AB256 AB262 AT28 AT34 AT40 AT46 AT52 AT58 AT64 AT70 AT76 AT82 AT88 AT94 AT100 AT106 AT112 AT118 AT124 AT130 AT136 AT142 AT148 AT154 AT160 AT166 AT172 AT178 AT184 AT190 AT196 AT202 AT208 AT214 AT220 AT226 AT232 AT238 AT244 AT250 AT256 AT262 J28 J34 J40 J46 J52 J58 J64 J70 J76 J82 J88 J94 J100 J106 J112 J118 J124 J130 J136 J142 J148 J154 J160 J166 J172 J178 J184 J190 J196 J202 J208 J214 J220 J226 J232 J238 J244 J250 J256 J262 S28 S34 S40 S46 S52 S58 S64 S70 S76 S82 S88 S94 S100 S106 S112 S118 S124 S130 S136 S142 S148 S154 S160 S166 S172 S178 S184 S190 S196 S202 S208 S214 S220 S226 S232 S238 S244 S250 S256 S262 AK28 AK34 AK40 AK46 AK52 AK58 AK64 AK70 AK76 AK82 AK88 AK94 AK100 AK106 AK112 AK118 AK124 AK130 AK136 AK142 AK148 AK154 AK160 AK166 AK172 AK178 AK184 AK190 AK196 AK202 AK208 AK214 AK220 AK226 AK232 AK238 AK244 AK250 AK256 AK262"/>
    <dataValidation allowBlank="1" showInputMessage="1" showErrorMessage="1" promptTitle="Dni wolne w wykonaniu" prompt="dla danego pensum oraz dla wszystkich pensów" sqref="AB21 AK15 AT21 J21 S21 AK21 AT15 J15 S15 AB15 AB27 AB33 AB39 AB45 AB51 AB57 AB63 AB69 AB75 AB81 AB87 AB93 AB99 AB105 AB111 AB117 AB123 AB129 AB135 AB141 AB147 AB153 AB159 AB165 AB171 AB177 AB183 AB189 AB195 AB201 AB207 AB213 AB219 AB225 AB231 AB237 AB243 AB249 AB255 AB261 AT27 AT33 AT39 AT45 AT51 AT57 AT63 AT69 AT75 AT81 AT87 AT93 AT99 AT105 AT111 AT117 AT123 AT129 AT135 AT141 AT147 AT153 AT159 AT165 AT171 AT177 AT183 AT189 AT195 AT201 AT207 AT213 AT219 AT225 AT231 AT237 AT243 AT249 AT255 AT261 J27 J33 J39 J45 J51 J57 J63 J69 J75 J81 J87 J93 J99 J105 J111 J117 J123 J129 J135 J141 J147 J153 J159 J165 J171 J177 J183 J189 J195 J201 J207 J213 J219 J225 J231 J237 J243 J249 J255 J261 S27 S33 S39 S45 S51 S57 S63 S69 S75 S81 S87 S93 S99 S105 S111 S117 S123 S129 S135 S141 S147 S153 S159 S165 S171 S177 S183 S189 S195 S201 S207 S213 S219 S225 S231 S237 S243 S249 S255 S261 AK27 AK33 AK39 AK45 AK51 AK57 AK63 AK69 AK75 AK81 AK87 AK93 AK99 AK105 AK111 AK117 AK123 AK129 AK135 AK141 AK147 AK153 AK159 AK165 AK171 AK177 AK183 AK189 AK195 AK201 AK207 AK213 AK219 AK225 AK231 AK237 AK243 AK249 AK255 AK261"/>
    <dataValidation allowBlank="1" showInputMessage="1" showErrorMessage="1" promptTitle="Liczba dni pracy planu" prompt="w danym pensum" sqref="AB20 AK14 AT20 J20 S20 AK20 AT14 J14 S14 AB14 AB26 AB32 AB38 AB44 AB50 AB56 AB62 AB68 AB74 AB80 AB86 AB92 AB98 AB104 AB110 AB116 AB122 AB128 AB134 AB140 AB146 AB152 AB158 AB164 AB170 AB176 AB182 AB188 AB194 AB200 AB206 AB212 AB218 AB224 AB230 AB236 AB242 AB248 AB254 AB260 AT26 AT32 AT38 AT44 AT50 AT56 AT62 AT68 AT74 AT80 AT86 AT92 AT98 AT104 AT110 AT116 AT122 AT128 AT134 AT140 AT146 AT152 AT158 AT164 AT170 AT176 AT182 AT188 AT194 AT200 AT206 AT212 AT218 AT224 AT230 AT236 AT242 AT248 AT254 AT260 J26 J32 J38 J44 J50 J56 J62 J68 J74 J80 J86 J92 J98 J104 J110 J116 J122 J128 J134 J140 J146 J152 J158 J164 J170 J176 J182 J188 J194 J200 J206 J212 J218 J224 J230 J236 J242 J248 J254 J260 S26 S32 S38 S44 S50 S56 S62 S68 S74 S80 S86 S92 S98 S104 S110 S116 S122 S128 S134 S140 S146 S152 S158 S164 S170 S176 S182 S188 S194 S200 S206 S212 S218 S224 S230 S236 S242 S248 S254 S260 AK26 AK32 AK38 AK44 AK50 AK56 AK62 AK68 AK74 AK80 AK86 AK92 AK98 AK104 AK110 AK116 AK122 AK128 AK134 AK140 AK146 AK152 AK158 AK164 AK170 AK176 AK182 AK188 AK194 AK200 AK206 AK212 AK218 AK224 AK230 AK236 AK242 AK248 AK254 AK260"/>
    <dataValidation allowBlank="1" showInputMessage="1" promptTitle="Średniona liczba godz w miesiącu" prompt="miesięczna liczba godzin wyliczona z podzielonia rocznej liczby godzin  przez liczbę tygodni _x000a_" sqref="H24 H18 H30 H36 H42 H48 H54 H60 H66 H72 H78 H84 H90 H96 H102 H108 H114 H120 H126 H132 H138 H144 H150 H156 H162 H168 H174 H180 H186 H192 H198 H204 H210 H216 H222 H228 H234 H240 H246 H252 H258 H264"/>
    <dataValidation allowBlank="1" showInputMessage="1" promptTitle="Korekta godzin ponadwymiarowych" prompt="Dla wszystkich pensów" sqref="H23 H17 H29 H35 H41 H47 H53 H59 H65 H71 H77 H83 H89 H95 H101 H107 H113 H119 H125 H131 H137 H143 H149 H155 H161 H167 H173 H179 H185 H191 H197 H203 H209 H215 H221 H227 H233 H239 H245 H251 H257 H263"/>
    <dataValidation allowBlank="1" showInputMessage="1" showErrorMessage="1" promptTitle="Liczba tygodni pracy" prompt="w okresie rozliczeniowym (miesiącu)" sqref="H22 H16 H28 H34 H40 H46 H52 H58 H64 H70 H76 H82 H88 H94 H100 H106 H112 H118 H124 H130 H136 H142 H148 H154 H160 H166 H172 H178 H184 H190 H196 H202 H208 H214 H220 H226 H232 H238 H244 H250 H256 H262"/>
    <dataValidation allowBlank="1" showInputMessage="1" showErrorMessage="1" promptTitle="Godziny zniżki" prompt="wynikające z:_x000a_1. uzupełnienia etat art. 22 KN_x000a_2. pełnienia funkcji kierowniczych_x000a_3. pracy w danej szkole wyłącznie w godzinach ponadwymiarowych" sqref="AZ24 P24 Y24 AH24 AQ18 Y18 AQ24 P18 AZ18 AH18 AZ30 AZ36 AZ42 AZ48 AZ54 AZ60 AZ66 AZ72 AZ78 AZ84 AZ90 AZ96 AZ102 AZ108 AZ114 AZ120 AZ126 AZ132 AZ138 AZ144 AZ150 AZ156 AZ162 AZ168 AZ174 AZ180 AZ186 AZ192 AZ198 AZ204 AZ210 AZ216 AZ222 AZ228 AZ234 AZ240 AZ246 AZ252 AZ258 AZ264 P30 P36 P42 P48 P54 P60 P66 P72 P78 P84 P90 P96 P102 P108 P114 P120 P126 P132 P138 P144 P150 P156 P162 P168 P174 P180 P186 P192 P198 P204 P210 P216 P222 P228 P234 P240 P246 P252 P258 P264 Y30 Y36 Y42 Y48 Y54 Y60 Y66 Y72 Y78 Y84 Y90 Y96 Y102 Y108 Y114 Y120 Y126 Y132 Y138 Y144 Y150 Y156 Y162 Y168 Y174 Y180 Y186 Y192 Y198 Y204 Y210 Y216 Y222 Y228 Y234 Y240 Y246 Y252 Y258 Y264 AH30 AH36 AH42 AH48 AH54 AH60 AH66 AH72 AH78 AH84 AH90 AH96 AH102 AH108 AH114 AH120 AH126 AH132 AH138 AH144 AH150 AH156 AH162 AH168 AH174 AH180 AH186 AH192 AH198 AH204 AH210 AH216 AH222 AH228 AH234 AH240 AH246 AH252 AH258 AH264 AQ30 AQ36 AQ42 AQ48 AQ54 AQ60 AQ66 AQ72 AQ78 AQ84 AQ90 AQ96 AQ102 AQ108 AQ114 AQ120 AQ126 AQ132 AQ138 AQ144 AQ150 AQ156 AQ162 AQ168 AQ174 AQ180 AQ186 AQ192 AQ198 AQ204 AQ210 AQ216 AQ222 AQ228 AQ234 AQ240 AQ246 AQ252 AQ258 AQ264"/>
    <dataValidation allowBlank="1" showInputMessage="1" showErrorMessage="1" promptTitle="Tygodniowa liczba godzin" prompt="Tygodniowa obowiązkowa liczba godzin nauczyciela_x000a_" sqref="L24 U24 AV24 AD24 AM18 AM24 AD18 AV18 L18 U18 L30 L36 L42 L48 L54 L60 L66 L72 L78 L84 L90 L96 L102 L108 L114 L120 L126 L132 L138 L144 L150 L156 L162 L168 L174 L180 L186 L192 L198 L204 L210 L216 L222 L228 L234 L240 L246 L252 L258 L264 U30 U36 U42 U48 U54 U60 U66 U72 U78 U84 U90 U96 U102 U108 U114 U120 U126 U132 U138 U144 U150 U156 U162 U168 U174 U180 U186 U192 U198 U204 U210 U216 U222 U228 U234 U240 U246 U252 U258 U264 AV30 AV36 AV42 AV48 AV54 AV60 AV66 AV72 AV78 AV84 AV90 AV96 AV102 AV108 AV114 AV120 AV126 AV132 AV138 AV144 AV150 AV156 AV162 AV168 AV174 AV180 AV186 AV192 AV198 AV204 AV210 AV216 AV222 AV228 AV234 AV240 AV246 AV252 AV258 AV264 AD30 AD36 AD42 AD48 AD54 AD60 AD66 AD72 AD78 AD84 AD90 AD96 AD102 AD108 AD114 AD120 AD126 AD132 AD138 AD144 AD150 AD156 AD162 AD168 AD174 AD180 AD186 AD192 AD198 AD204 AD210 AD216 AD222 AD228 AD234 AD240 AD246 AD252 AD258 AD264 AM30 AM36 AM42 AM48 AM54 AM60 AM66 AM72 AM78 AM84 AM90 AM96 AM102 AM108 AM114 AM120 AM126 AM132 AM138 AM144 AM150 AM156 AM162 AM168 AM174 AM180 AM186 AM192 AM198 AM204 AM210 AM216 AM222 AM228 AM234 AM240 AM246 AM252 AM258 AM264"/>
    <dataValidation type="whole" operator="lessThanOrEqual" allowBlank="1" showInputMessage="1" showErrorMessage="1" errorTitle="Błąd" error="Liczba faktycznie realizowanych godzin nie może być większa od pensum." promptTitle="Pensum bez zniżki" prompt="Liczba faktycznie realizowanych godzin_x000a_dokładne wyjaśnienie u góry - wzór_x000a__x000a_Domyślnie wartość równa wartości w polu po lewej &quot;Pensum&quot;" sqref="G19 G25 G31 G37 G43 G49 G55 G61 G67 G73 G79 G85 G91 G97 G103 G109 G115 G121 G127 G133 G139 G145 G151 G157 G163 G169 G175 G181 G187 G193 G199 G205 G211 G217 G223 G229 G235 G241 G247 G253 G259">
      <formula1>F19</formula1>
    </dataValidation>
    <dataValidation allowBlank="1" showInputMessage="1" showErrorMessage="1" promptTitle="Pensum" prompt="Obowiązkowy tygodniowy wymiar godzin pracy nauczyciela" sqref="F19 F25 F31 F37 F43 F49 F55 F61 F67 F73 F79 F85 F91 F97 F103 F109 F115 F121 F127 F133 F139 F145 F151 F157 F163 F169 F175 F181 F187 F193 F199 F205 F211 F217 F223 F229 F235 F241 F247 F253 F259"/>
    <dataValidation allowBlank="1" showInputMessage="1" showErrorMessage="1" promptTitle="Roczna liczba godzin" prompt="wypełnić wyłącznie dla nauczyciela podlegajacego uśrednieniu art. 42 ust.5b KN_x000a_-wstawić łązną realizowaną (bez zniżki) liczbę godzin planu w roku szkolnym dla danego pensum_x000a__x000a_W pozostałych przypadkach pozostawić pole puste lub wartość 0." sqref="G24 G30 G36 G42 G48 G54 G60 G66 G72 G78 G84 G90 G96 G102 G108 G114 G120 G126 G132 G138 G144 G150 G156 G162 G168 G174 G180 G186 G192 G198 G204 G210 G216 G222 G228 G234 G240 G246 G252 G258 G264"/>
    <dataValidation errorStyle="warning" allowBlank="1" showInputMessage="1" showErrorMessage="1" errorTitle="UPEWNIJ SIĘ" error="Liczba tygodni w roku szkolnym lub w okresie zatrudnienia_x000a__x000a_Dla placówek feryjnych - 38_x000a_Dla placówek nieferyjnych - 45_x000a_Nauczyciel zatrudniony na czas określony (niepełny rok szkolny) - podać liczbę tygodni pracy" promptTitle="Liczba tygodni w roku szkolnym" prompt="Należy wypełnić wyłącznie dla nauczyciela podlegajacego &quot;uśrednieniu&quot; art. 42 ust.5b KN_x000a__x000a_- liczba tygodni nauki placówki _x000a_z arkusza organizacyjnego_x000a_- wartość niezbędna, tylko gdy wypełniamy pole obok &quot;Roczna liczba godzin&quot;" sqref="F18"/>
    <dataValidation allowBlank="1" showInputMessage="1" showErrorMessage="1" promptTitle="Rzeczywista roczna liczba godzin" prompt="wypełnić wyłącznie dla nauczyciela podlegajacego uśrednieniu art. 42 ust.5b KN_x000a_-wstawić łązną realizowaną (bez zniżki) liczbę godzin planu w roku szkolnym dla danego pensum_x000a__x000a_W pozostałych przypadkach pozostawić pole puste lub wartość 0." sqref="G18"/>
  </dataValidations>
  <pageMargins left="0.75" right="0.75" top="1" bottom="1" header="0.5" footer="0.5"/>
  <pageSetup paperSize="9" orientation="portrait" horizontalDpi="4294967295"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containsText" priority="21" operator="containsText" id="{7463BD61-D7E4-4806-97C4-0C5F9002C153}">
            <xm:f>NOT(ISERROR(SEARCH(Wydruk!$AE$13,B24)))</xm:f>
            <xm:f>Wydruk!$AE$13</xm:f>
            <x14:dxf>
              <font>
                <b/>
                <i val="0"/>
                <color theme="4" tint="-0.24994659260841701"/>
              </font>
              <fill>
                <patternFill>
                  <bgColor rgb="FFFFFF66"/>
                </patternFill>
              </fill>
            </x14:dxf>
          </x14:cfRule>
          <xm:sqref>B24:E24</xm:sqref>
        </x14:conditionalFormatting>
        <x14:conditionalFormatting xmlns:xm="http://schemas.microsoft.com/office/excel/2006/main">
          <x14:cfRule type="containsText" priority="22" operator="containsText" id="{4D9276A6-E414-4A83-84D9-8FE76CB70700}">
            <xm:f>NOT(ISERROR(SEARCH(Wydruk!$AE$9,B24)))</xm:f>
            <xm:f>Wydruk!$AE$9</xm:f>
            <x14:dxf>
              <font>
                <b/>
                <i val="0"/>
                <color rgb="FFFF0000"/>
              </font>
              <fill>
                <patternFill>
                  <bgColor rgb="FFFFFF99"/>
                </patternFill>
              </fill>
            </x14:dxf>
          </x14:cfRule>
          <x14:cfRule type="containsText" priority="23" operator="containsText" id="{88AE8010-2359-4070-8A2D-35E342546782}">
            <xm:f>NOT(ISERROR(SEARCH(Wydruk!$AE$10,B24)))</xm:f>
            <xm:f>Wydruk!$AE$10</xm:f>
            <x14:dxf>
              <font>
                <b val="0"/>
                <i val="0"/>
                <color auto="1"/>
              </font>
              <fill>
                <patternFill>
                  <bgColor rgb="FFFFFF99"/>
                </patternFill>
              </fill>
            </x14:dxf>
          </x14:cfRule>
          <x14:cfRule type="cellIs" priority="24" operator="equal" id="{775324D5-1CAB-4D43-ABD9-DA46BF5EA9BE}">
            <xm:f>Wydruk!$AE$11</xm:f>
            <x14:dxf>
              <font>
                <b val="0"/>
                <i val="0"/>
                <color rgb="FF00B050"/>
              </font>
              <fill>
                <patternFill>
                  <bgColor rgb="FFFFFF99"/>
                </patternFill>
              </fill>
            </x14:dxf>
          </x14:cfRule>
          <xm:sqref>B24:E24</xm:sqref>
        </x14:conditionalFormatting>
        <x14:conditionalFormatting xmlns:xm="http://schemas.microsoft.com/office/excel/2006/main">
          <x14:cfRule type="containsText" priority="1" operator="containsText" id="{FB45240C-E6CE-4EC5-98F9-952424351B0D}">
            <xm:f>NOT(ISERROR(SEARCH(Wydruk!$AE$13,B30)))</xm:f>
            <xm:f>Wydruk!$AE$13</xm:f>
            <x14:dxf>
              <font>
                <b/>
                <i val="0"/>
                <color theme="4" tint="-0.24994659260841701"/>
              </font>
              <fill>
                <patternFill>
                  <bgColor rgb="FFFFFF66"/>
                </patternFill>
              </fill>
            </x14:dxf>
          </x14:cfRule>
          <xm:sqref>B30:E30 B36:E36 B42:E42 B48:E48 B54:E54 B60:E60 B66:E66 B72:E72 B78:E78 B84:E84 B90:E90 B96:E96 B102:E102 B108:E108 B114:E114 B120:E120 B126:E126 B132:E132 B138:E138 B144:E144 B150:E150 B156:E156 B162:E162 B168:E168 B174:E174 B180:E180 B186:E186 B192:E192 B198:E198 B204:E204 B210:E210 B216:E216 B222:E222 B228:E228 B234:E234 B240:E240 B246:E246 B252:E252 B258:E258 B264:E264</xm:sqref>
        </x14:conditionalFormatting>
        <x14:conditionalFormatting xmlns:xm="http://schemas.microsoft.com/office/excel/2006/main">
          <x14:cfRule type="containsText" priority="2" operator="containsText" id="{4200D229-53A6-4279-BA09-AE840447EAA9}">
            <xm:f>NOT(ISERROR(SEARCH(Wydruk!$AE$9,B30)))</xm:f>
            <xm:f>Wydruk!$AE$9</xm:f>
            <x14:dxf>
              <font>
                <b/>
                <i val="0"/>
                <color rgb="FFFF0000"/>
              </font>
              <fill>
                <patternFill>
                  <bgColor rgb="FFFFFF99"/>
                </patternFill>
              </fill>
            </x14:dxf>
          </x14:cfRule>
          <x14:cfRule type="containsText" priority="3" operator="containsText" id="{F07CF2B7-07C9-4CC0-9CE6-9F18F0B82ECF}">
            <xm:f>NOT(ISERROR(SEARCH(Wydruk!$AE$10,B30)))</xm:f>
            <xm:f>Wydruk!$AE$10</xm:f>
            <x14:dxf>
              <font>
                <b val="0"/>
                <i val="0"/>
                <color auto="1"/>
              </font>
              <fill>
                <patternFill>
                  <bgColor rgb="FFFFFF99"/>
                </patternFill>
              </fill>
            </x14:dxf>
          </x14:cfRule>
          <x14:cfRule type="cellIs" priority="4" operator="equal" id="{530F5705-9B00-4AFF-8DF6-93C4991CAD4C}">
            <xm:f>Wydruk!$AE$11</xm:f>
            <x14:dxf>
              <font>
                <b val="0"/>
                <i val="0"/>
                <color rgb="FF00B050"/>
              </font>
              <fill>
                <patternFill>
                  <bgColor rgb="FFFFFF99"/>
                </patternFill>
              </fill>
            </x14:dxf>
          </x14:cfRule>
          <xm:sqref>B30:E30 B36:E36 B42:E42 B48:E48 B54:E54 B60:E60 B66:E66 B72:E72 B78:E78 B84:E84 B90:E90 B96:E96 B102:E102 B108:E108 B114:E114 B120:E120 B126:E126 B132:E132 B138:E138 B144:E144 B150:E150 B156:E156 B162:E162 B168:E168 B174:E174 B180:E180 B186:E186 B192:E192 B198:E198 B204:E204 B210:E210 B216:E216 B222:E222 B228:E228 B234:E234 B240:E240 B246:E246 B252:E252 B258:E258 B264:E264</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1" filterMode="1"/>
  <dimension ref="A1:BC264"/>
  <sheetViews>
    <sheetView showGridLines="0" topLeftCell="B1" workbookViewId="0">
      <pane xSplit="9" ySplit="12" topLeftCell="K13" activePane="bottomRight" state="frozen"/>
      <selection activeCell="B13" sqref="B13"/>
      <selection pane="topRight" activeCell="B13" sqref="B13"/>
      <selection pane="bottomLeft" activeCell="B13" sqref="B13"/>
      <selection pane="bottomRight" activeCell="B13" sqref="B13:E13"/>
    </sheetView>
  </sheetViews>
  <sheetFormatPr defaultRowHeight="12.75" x14ac:dyDescent="0.2"/>
  <cols>
    <col min="1" max="1" width="4.85546875" style="1" customWidth="1"/>
    <col min="2" max="2" width="3.5703125" style="1" bestFit="1" customWidth="1"/>
    <col min="3" max="4" width="3.28515625" style="1" customWidth="1"/>
    <col min="5" max="5" width="15.7109375" style="1" bestFit="1" customWidth="1"/>
    <col min="6" max="7" width="5.7109375" style="1" customWidth="1"/>
    <col min="8" max="9" width="4.7109375" style="1" hidden="1" customWidth="1"/>
    <col min="10" max="11" width="4.7109375" style="1" customWidth="1"/>
    <col min="12" max="18" width="3.7109375" style="1" customWidth="1"/>
    <col min="19" max="20" width="4.7109375" style="1" customWidth="1"/>
    <col min="21" max="27" width="3.7109375" style="1" customWidth="1"/>
    <col min="28" max="29" width="4.7109375" style="1" customWidth="1"/>
    <col min="30" max="36" width="3.7109375" style="1" customWidth="1"/>
    <col min="37" max="38" width="4.7109375" style="1" customWidth="1"/>
    <col min="39" max="45" width="3.7109375" style="1" customWidth="1"/>
    <col min="46" max="47" width="4.7109375" style="1" customWidth="1"/>
    <col min="48" max="54" width="3.7109375" style="1" customWidth="1"/>
    <col min="55" max="55" width="7.85546875" style="1" hidden="1" customWidth="1"/>
    <col min="56" max="73" width="0" style="1" hidden="1" customWidth="1"/>
    <col min="74" max="16384" width="9.140625" style="1"/>
  </cols>
  <sheetData>
    <row r="1" spans="1:54" ht="23.1" customHeight="1" x14ac:dyDescent="0.2">
      <c r="B1" s="340" t="s">
        <v>0</v>
      </c>
      <c r="C1" s="360" t="str">
        <f>wrzesień!C1</f>
        <v>Oznaczenia kolorów</v>
      </c>
      <c r="D1" s="360"/>
      <c r="E1" s="360"/>
      <c r="F1" s="333">
        <f>AF2</f>
        <v>43978</v>
      </c>
      <c r="G1" s="334"/>
      <c r="H1" s="174"/>
      <c r="I1" s="362" t="s">
        <v>20</v>
      </c>
      <c r="J1" s="326" t="s">
        <v>19</v>
      </c>
      <c r="K1" s="329">
        <v>1</v>
      </c>
      <c r="L1" s="330"/>
      <c r="M1" s="330"/>
      <c r="N1" s="330"/>
      <c r="O1" s="330"/>
      <c r="P1" s="330"/>
      <c r="Q1" s="330"/>
      <c r="R1" s="331"/>
      <c r="S1" s="326" t="str">
        <f>J1</f>
        <v>podsumowanie tygodnia</v>
      </c>
      <c r="T1" s="329">
        <f>K1+1</f>
        <v>2</v>
      </c>
      <c r="U1" s="330"/>
      <c r="V1" s="330"/>
      <c r="W1" s="330"/>
      <c r="X1" s="330"/>
      <c r="Y1" s="330"/>
      <c r="Z1" s="330"/>
      <c r="AA1" s="331"/>
      <c r="AB1" s="326" t="str">
        <f>S1</f>
        <v>podsumowanie tygodnia</v>
      </c>
      <c r="AC1" s="329">
        <f>T1+1</f>
        <v>3</v>
      </c>
      <c r="AD1" s="330"/>
      <c r="AE1" s="330"/>
      <c r="AF1" s="330"/>
      <c r="AG1" s="330"/>
      <c r="AH1" s="330"/>
      <c r="AI1" s="330"/>
      <c r="AJ1" s="331"/>
      <c r="AK1" s="326" t="str">
        <f>AB1</f>
        <v>podsumowanie tygodnia</v>
      </c>
      <c r="AL1" s="329">
        <f>AC1+1</f>
        <v>4</v>
      </c>
      <c r="AM1" s="330"/>
      <c r="AN1" s="330"/>
      <c r="AO1" s="330"/>
      <c r="AP1" s="330"/>
      <c r="AQ1" s="330"/>
      <c r="AR1" s="330"/>
      <c r="AS1" s="331"/>
      <c r="AT1" s="326" t="str">
        <f>AK1</f>
        <v>podsumowanie tygodnia</v>
      </c>
      <c r="AU1" s="329">
        <f>AL1+1</f>
        <v>5</v>
      </c>
      <c r="AV1" s="330"/>
      <c r="AW1" s="330"/>
      <c r="AX1" s="330"/>
      <c r="AY1" s="330"/>
      <c r="AZ1" s="330"/>
      <c r="BA1" s="330"/>
      <c r="BB1" s="331"/>
    </row>
    <row r="2" spans="1:54" ht="9.9499999999999993" customHeight="1" x14ac:dyDescent="0.2">
      <c r="B2" s="341"/>
      <c r="C2" s="361"/>
      <c r="D2" s="361"/>
      <c r="E2" s="361"/>
      <c r="F2" s="366" t="str">
        <f>Wydruk!C5</f>
        <v>Miejskie Przedszkole nr 34 im. Kubusia Puchatka i Jego Przyjaciół z Oddziałami Integracyjnymi</v>
      </c>
      <c r="G2" s="367"/>
      <c r="H2" s="57"/>
      <c r="I2" s="363"/>
      <c r="J2" s="327"/>
      <c r="K2" s="335" t="s">
        <v>2</v>
      </c>
      <c r="L2" s="332">
        <f>IF(maj!AU19=0,maj!AV2,maj!BB2+1)</f>
        <v>43962</v>
      </c>
      <c r="M2" s="332">
        <f t="shared" ref="M2:R2" si="0">L2+1</f>
        <v>43963</v>
      </c>
      <c r="N2" s="332">
        <f t="shared" si="0"/>
        <v>43964</v>
      </c>
      <c r="O2" s="332">
        <f t="shared" si="0"/>
        <v>43965</v>
      </c>
      <c r="P2" s="332">
        <f t="shared" si="0"/>
        <v>43966</v>
      </c>
      <c r="Q2" s="325">
        <f t="shared" si="0"/>
        <v>43967</v>
      </c>
      <c r="R2" s="349">
        <f t="shared" si="0"/>
        <v>43968</v>
      </c>
      <c r="S2" s="327"/>
      <c r="T2" s="335" t="str">
        <f>K2</f>
        <v>suma</v>
      </c>
      <c r="U2" s="332">
        <f>R2+1</f>
        <v>43969</v>
      </c>
      <c r="V2" s="332">
        <f t="shared" ref="V2:AA2" si="1">U2+1</f>
        <v>43970</v>
      </c>
      <c r="W2" s="332">
        <f t="shared" si="1"/>
        <v>43971</v>
      </c>
      <c r="X2" s="332">
        <f t="shared" si="1"/>
        <v>43972</v>
      </c>
      <c r="Y2" s="332">
        <f t="shared" si="1"/>
        <v>43973</v>
      </c>
      <c r="Z2" s="325">
        <f t="shared" si="1"/>
        <v>43974</v>
      </c>
      <c r="AA2" s="349">
        <f t="shared" si="1"/>
        <v>43975</v>
      </c>
      <c r="AB2" s="327"/>
      <c r="AC2" s="335" t="str">
        <f>T2</f>
        <v>suma</v>
      </c>
      <c r="AD2" s="332">
        <f>AA2+1</f>
        <v>43976</v>
      </c>
      <c r="AE2" s="332">
        <f t="shared" ref="AE2:AJ2" si="2">AD2+1</f>
        <v>43977</v>
      </c>
      <c r="AF2" s="332">
        <f t="shared" si="2"/>
        <v>43978</v>
      </c>
      <c r="AG2" s="332">
        <f t="shared" si="2"/>
        <v>43979</v>
      </c>
      <c r="AH2" s="332">
        <f t="shared" si="2"/>
        <v>43980</v>
      </c>
      <c r="AI2" s="325">
        <f t="shared" si="2"/>
        <v>43981</v>
      </c>
      <c r="AJ2" s="349">
        <f t="shared" si="2"/>
        <v>43982</v>
      </c>
      <c r="AK2" s="327"/>
      <c r="AL2" s="335" t="str">
        <f>AC2</f>
        <v>suma</v>
      </c>
      <c r="AM2" s="332">
        <f>AJ2+1</f>
        <v>43983</v>
      </c>
      <c r="AN2" s="332">
        <f t="shared" ref="AN2:AS2" si="3">AM2+1</f>
        <v>43984</v>
      </c>
      <c r="AO2" s="332">
        <f t="shared" si="3"/>
        <v>43985</v>
      </c>
      <c r="AP2" s="332">
        <f t="shared" si="3"/>
        <v>43986</v>
      </c>
      <c r="AQ2" s="332">
        <f t="shared" si="3"/>
        <v>43987</v>
      </c>
      <c r="AR2" s="325">
        <f t="shared" si="3"/>
        <v>43988</v>
      </c>
      <c r="AS2" s="349">
        <f t="shared" si="3"/>
        <v>43989</v>
      </c>
      <c r="AT2" s="327"/>
      <c r="AU2" s="335" t="str">
        <f>AC2</f>
        <v>suma</v>
      </c>
      <c r="AV2" s="332">
        <f>AS2+1</f>
        <v>43990</v>
      </c>
      <c r="AW2" s="332">
        <f t="shared" ref="AW2:BB2" si="4">AV2+1</f>
        <v>43991</v>
      </c>
      <c r="AX2" s="332">
        <f t="shared" si="4"/>
        <v>43992</v>
      </c>
      <c r="AY2" s="332">
        <f t="shared" si="4"/>
        <v>43993</v>
      </c>
      <c r="AZ2" s="332">
        <f t="shared" si="4"/>
        <v>43994</v>
      </c>
      <c r="BA2" s="325">
        <f t="shared" si="4"/>
        <v>43995</v>
      </c>
      <c r="BB2" s="349">
        <f t="shared" si="4"/>
        <v>43996</v>
      </c>
    </row>
    <row r="3" spans="1:54" ht="9.9499999999999993" customHeight="1" x14ac:dyDescent="0.2">
      <c r="B3" s="341"/>
      <c r="C3" s="352"/>
      <c r="D3" s="353"/>
      <c r="E3" s="60" t="str">
        <f>wrzesień!E3</f>
        <v>komórki nieaktywne</v>
      </c>
      <c r="F3" s="366"/>
      <c r="G3" s="367"/>
      <c r="H3" s="57"/>
      <c r="I3" s="363"/>
      <c r="J3" s="327"/>
      <c r="K3" s="335"/>
      <c r="L3" s="332"/>
      <c r="M3" s="332"/>
      <c r="N3" s="332"/>
      <c r="O3" s="332"/>
      <c r="P3" s="332"/>
      <c r="Q3" s="325"/>
      <c r="R3" s="349"/>
      <c r="S3" s="327"/>
      <c r="T3" s="335"/>
      <c r="U3" s="332"/>
      <c r="V3" s="332"/>
      <c r="W3" s="332"/>
      <c r="X3" s="332"/>
      <c r="Y3" s="332"/>
      <c r="Z3" s="325"/>
      <c r="AA3" s="349"/>
      <c r="AB3" s="327"/>
      <c r="AC3" s="335"/>
      <c r="AD3" s="332"/>
      <c r="AE3" s="332"/>
      <c r="AF3" s="332"/>
      <c r="AG3" s="332"/>
      <c r="AH3" s="332"/>
      <c r="AI3" s="325"/>
      <c r="AJ3" s="349"/>
      <c r="AK3" s="327"/>
      <c r="AL3" s="335"/>
      <c r="AM3" s="332"/>
      <c r="AN3" s="332"/>
      <c r="AO3" s="332"/>
      <c r="AP3" s="332"/>
      <c r="AQ3" s="332"/>
      <c r="AR3" s="325"/>
      <c r="AS3" s="349"/>
      <c r="AT3" s="327"/>
      <c r="AU3" s="335"/>
      <c r="AV3" s="332"/>
      <c r="AW3" s="332"/>
      <c r="AX3" s="332"/>
      <c r="AY3" s="332"/>
      <c r="AZ3" s="332"/>
      <c r="BA3" s="325"/>
      <c r="BB3" s="349"/>
    </row>
    <row r="4" spans="1:54" ht="9.9499999999999993" customHeight="1" x14ac:dyDescent="0.2">
      <c r="B4" s="341"/>
      <c r="C4" s="354"/>
      <c r="D4" s="355"/>
      <c r="E4" s="60" t="str">
        <f>wrzesień!E4</f>
        <v>obliczenia automatyczne</v>
      </c>
      <c r="F4" s="366"/>
      <c r="G4" s="367"/>
      <c r="H4" s="57"/>
      <c r="I4" s="363"/>
      <c r="J4" s="327"/>
      <c r="K4" s="335"/>
      <c r="L4" s="332"/>
      <c r="M4" s="332"/>
      <c r="N4" s="332"/>
      <c r="O4" s="332"/>
      <c r="P4" s="332"/>
      <c r="Q4" s="325"/>
      <c r="R4" s="349"/>
      <c r="S4" s="327"/>
      <c r="T4" s="335"/>
      <c r="U4" s="332"/>
      <c r="V4" s="332"/>
      <c r="W4" s="332"/>
      <c r="X4" s="332"/>
      <c r="Y4" s="332"/>
      <c r="Z4" s="325"/>
      <c r="AA4" s="349"/>
      <c r="AB4" s="327"/>
      <c r="AC4" s="335"/>
      <c r="AD4" s="332"/>
      <c r="AE4" s="332"/>
      <c r="AF4" s="332"/>
      <c r="AG4" s="332"/>
      <c r="AH4" s="332"/>
      <c r="AI4" s="325"/>
      <c r="AJ4" s="349"/>
      <c r="AK4" s="327"/>
      <c r="AL4" s="335"/>
      <c r="AM4" s="332"/>
      <c r="AN4" s="332"/>
      <c r="AO4" s="332"/>
      <c r="AP4" s="332"/>
      <c r="AQ4" s="332"/>
      <c r="AR4" s="325"/>
      <c r="AS4" s="349"/>
      <c r="AT4" s="327"/>
      <c r="AU4" s="335"/>
      <c r="AV4" s="332"/>
      <c r="AW4" s="332"/>
      <c r="AX4" s="332"/>
      <c r="AY4" s="332"/>
      <c r="AZ4" s="332"/>
      <c r="BA4" s="325"/>
      <c r="BB4" s="349"/>
    </row>
    <row r="5" spans="1:54" ht="9.9499999999999993" customHeight="1" x14ac:dyDescent="0.2">
      <c r="B5" s="341"/>
      <c r="C5" s="356"/>
      <c r="D5" s="357"/>
      <c r="E5" s="60" t="str">
        <f>wrzesień!E5</f>
        <v>wypełnienia raz w roku</v>
      </c>
      <c r="F5" s="366"/>
      <c r="G5" s="367"/>
      <c r="H5" s="57"/>
      <c r="I5" s="363"/>
      <c r="J5" s="327"/>
      <c r="K5" s="335"/>
      <c r="L5" s="332"/>
      <c r="M5" s="332"/>
      <c r="N5" s="332"/>
      <c r="O5" s="332"/>
      <c r="P5" s="332"/>
      <c r="Q5" s="325"/>
      <c r="R5" s="349"/>
      <c r="S5" s="327"/>
      <c r="T5" s="335"/>
      <c r="U5" s="332"/>
      <c r="V5" s="332"/>
      <c r="W5" s="332"/>
      <c r="X5" s="332"/>
      <c r="Y5" s="332"/>
      <c r="Z5" s="325"/>
      <c r="AA5" s="349"/>
      <c r="AB5" s="327"/>
      <c r="AC5" s="335"/>
      <c r="AD5" s="332"/>
      <c r="AE5" s="332"/>
      <c r="AF5" s="332"/>
      <c r="AG5" s="332"/>
      <c r="AH5" s="332"/>
      <c r="AI5" s="325"/>
      <c r="AJ5" s="349"/>
      <c r="AK5" s="327"/>
      <c r="AL5" s="335"/>
      <c r="AM5" s="332"/>
      <c r="AN5" s="332"/>
      <c r="AO5" s="332"/>
      <c r="AP5" s="332"/>
      <c r="AQ5" s="332"/>
      <c r="AR5" s="325"/>
      <c r="AS5" s="349"/>
      <c r="AT5" s="327"/>
      <c r="AU5" s="335"/>
      <c r="AV5" s="332"/>
      <c r="AW5" s="332"/>
      <c r="AX5" s="332"/>
      <c r="AY5" s="332"/>
      <c r="AZ5" s="332"/>
      <c r="BA5" s="325"/>
      <c r="BB5" s="349"/>
    </row>
    <row r="6" spans="1:54" ht="9.9499999999999993" customHeight="1" x14ac:dyDescent="0.2">
      <c r="B6" s="341"/>
      <c r="C6" s="358"/>
      <c r="D6" s="359"/>
      <c r="E6" s="60" t="str">
        <f>wrzesień!E6</f>
        <v>wypełnienia co miesiąc</v>
      </c>
      <c r="F6" s="366"/>
      <c r="G6" s="367"/>
      <c r="H6" s="57"/>
      <c r="I6" s="363"/>
      <c r="J6" s="327"/>
      <c r="K6" s="335"/>
      <c r="L6" s="332"/>
      <c r="M6" s="332"/>
      <c r="N6" s="332"/>
      <c r="O6" s="332"/>
      <c r="P6" s="332"/>
      <c r="Q6" s="325"/>
      <c r="R6" s="349"/>
      <c r="S6" s="327"/>
      <c r="T6" s="335"/>
      <c r="U6" s="332"/>
      <c r="V6" s="332"/>
      <c r="W6" s="332"/>
      <c r="X6" s="332"/>
      <c r="Y6" s="332"/>
      <c r="Z6" s="325"/>
      <c r="AA6" s="349"/>
      <c r="AB6" s="327"/>
      <c r="AC6" s="335"/>
      <c r="AD6" s="332"/>
      <c r="AE6" s="332"/>
      <c r="AF6" s="332"/>
      <c r="AG6" s="332"/>
      <c r="AH6" s="332"/>
      <c r="AI6" s="325"/>
      <c r="AJ6" s="349"/>
      <c r="AK6" s="327"/>
      <c r="AL6" s="335"/>
      <c r="AM6" s="332"/>
      <c r="AN6" s="332"/>
      <c r="AO6" s="332"/>
      <c r="AP6" s="332"/>
      <c r="AQ6" s="332"/>
      <c r="AR6" s="325"/>
      <c r="AS6" s="349"/>
      <c r="AT6" s="327"/>
      <c r="AU6" s="335"/>
      <c r="AV6" s="332"/>
      <c r="AW6" s="332"/>
      <c r="AX6" s="332"/>
      <c r="AY6" s="332"/>
      <c r="AZ6" s="332"/>
      <c r="BA6" s="325"/>
      <c r="BB6" s="349"/>
    </row>
    <row r="7" spans="1:54" s="4" customFormat="1" ht="9.9499999999999993" customHeight="1" x14ac:dyDescent="0.2">
      <c r="B7" s="341"/>
      <c r="C7" s="375"/>
      <c r="D7" s="375"/>
      <c r="E7" s="375"/>
      <c r="F7" s="366"/>
      <c r="G7" s="367"/>
      <c r="H7" s="57"/>
      <c r="I7" s="363"/>
      <c r="J7" s="327"/>
      <c r="K7" s="370"/>
      <c r="L7" s="332"/>
      <c r="M7" s="332"/>
      <c r="N7" s="332"/>
      <c r="O7" s="332"/>
      <c r="P7" s="332"/>
      <c r="Q7" s="325"/>
      <c r="R7" s="349"/>
      <c r="S7" s="327"/>
      <c r="T7" s="335"/>
      <c r="U7" s="332"/>
      <c r="V7" s="332"/>
      <c r="W7" s="332"/>
      <c r="X7" s="332"/>
      <c r="Y7" s="332"/>
      <c r="Z7" s="325"/>
      <c r="AA7" s="349"/>
      <c r="AB7" s="327"/>
      <c r="AC7" s="335"/>
      <c r="AD7" s="332"/>
      <c r="AE7" s="332"/>
      <c r="AF7" s="332"/>
      <c r="AG7" s="332"/>
      <c r="AH7" s="332"/>
      <c r="AI7" s="325"/>
      <c r="AJ7" s="349"/>
      <c r="AK7" s="327"/>
      <c r="AL7" s="335"/>
      <c r="AM7" s="332"/>
      <c r="AN7" s="332"/>
      <c r="AO7" s="332"/>
      <c r="AP7" s="332"/>
      <c r="AQ7" s="332"/>
      <c r="AR7" s="325"/>
      <c r="AS7" s="349"/>
      <c r="AT7" s="327"/>
      <c r="AU7" s="335" t="s">
        <v>2</v>
      </c>
      <c r="AV7" s="332"/>
      <c r="AW7" s="332"/>
      <c r="AX7" s="332"/>
      <c r="AY7" s="332"/>
      <c r="AZ7" s="332"/>
      <c r="BA7" s="325"/>
      <c r="BB7" s="349"/>
    </row>
    <row r="8" spans="1:54" s="5" customFormat="1" ht="13.5" customHeight="1" thickBot="1" x14ac:dyDescent="0.25">
      <c r="B8" s="342"/>
      <c r="C8" s="376"/>
      <c r="D8" s="376"/>
      <c r="E8" s="376"/>
      <c r="F8" s="368"/>
      <c r="G8" s="369"/>
      <c r="H8" s="57"/>
      <c r="I8" s="364"/>
      <c r="J8" s="328"/>
      <c r="K8" s="371"/>
      <c r="L8" s="13" t="s">
        <v>5</v>
      </c>
      <c r="M8" s="13" t="s">
        <v>6</v>
      </c>
      <c r="N8" s="13" t="s">
        <v>7</v>
      </c>
      <c r="O8" s="15" t="s">
        <v>8</v>
      </c>
      <c r="P8" s="13" t="s">
        <v>9</v>
      </c>
      <c r="Q8" s="25" t="s">
        <v>10</v>
      </c>
      <c r="R8" s="14" t="s">
        <v>11</v>
      </c>
      <c r="S8" s="328"/>
      <c r="T8" s="336"/>
      <c r="U8" s="13" t="s">
        <v>5</v>
      </c>
      <c r="V8" s="13" t="s">
        <v>6</v>
      </c>
      <c r="W8" s="13" t="s">
        <v>7</v>
      </c>
      <c r="X8" s="13" t="s">
        <v>8</v>
      </c>
      <c r="Y8" s="13" t="s">
        <v>9</v>
      </c>
      <c r="Z8" s="25" t="s">
        <v>10</v>
      </c>
      <c r="AA8" s="14" t="s">
        <v>11</v>
      </c>
      <c r="AB8" s="328"/>
      <c r="AC8" s="336"/>
      <c r="AD8" s="13" t="s">
        <v>5</v>
      </c>
      <c r="AE8" s="13" t="s">
        <v>6</v>
      </c>
      <c r="AF8" s="13" t="s">
        <v>7</v>
      </c>
      <c r="AG8" s="13" t="s">
        <v>8</v>
      </c>
      <c r="AH8" s="13" t="s">
        <v>9</v>
      </c>
      <c r="AI8" s="25" t="s">
        <v>10</v>
      </c>
      <c r="AJ8" s="14" t="s">
        <v>11</v>
      </c>
      <c r="AK8" s="328"/>
      <c r="AL8" s="336"/>
      <c r="AM8" s="13" t="s">
        <v>5</v>
      </c>
      <c r="AN8" s="13" t="s">
        <v>6</v>
      </c>
      <c r="AO8" s="13" t="s">
        <v>7</v>
      </c>
      <c r="AP8" s="13" t="s">
        <v>8</v>
      </c>
      <c r="AQ8" s="13" t="s">
        <v>9</v>
      </c>
      <c r="AR8" s="25" t="s">
        <v>10</v>
      </c>
      <c r="AS8" s="14" t="s">
        <v>11</v>
      </c>
      <c r="AT8" s="328"/>
      <c r="AU8" s="336"/>
      <c r="AV8" s="13" t="s">
        <v>5</v>
      </c>
      <c r="AW8" s="13" t="s">
        <v>6</v>
      </c>
      <c r="AX8" s="13" t="s">
        <v>7</v>
      </c>
      <c r="AY8" s="13" t="s">
        <v>8</v>
      </c>
      <c r="AZ8" s="13" t="s">
        <v>9</v>
      </c>
      <c r="BA8" s="25" t="s">
        <v>10</v>
      </c>
      <c r="BB8" s="14" t="s">
        <v>11</v>
      </c>
    </row>
    <row r="9" spans="1:54" s="5" customFormat="1" ht="15.75" hidden="1" x14ac:dyDescent="0.2">
      <c r="B9" s="8"/>
      <c r="C9" s="9"/>
      <c r="D9" s="9"/>
      <c r="E9" s="9"/>
      <c r="F9" s="71"/>
      <c r="G9" s="70"/>
      <c r="H9" s="70"/>
      <c r="I9" s="70"/>
      <c r="J9" s="12"/>
      <c r="K9" s="27"/>
      <c r="L9" s="11">
        <f>MONTH(L2)</f>
        <v>5</v>
      </c>
      <c r="M9" s="11">
        <f t="shared" ref="M9:R9" si="5">MONTH(M2)</f>
        <v>5</v>
      </c>
      <c r="N9" s="11">
        <f t="shared" si="5"/>
        <v>5</v>
      </c>
      <c r="O9" s="11">
        <f t="shared" si="5"/>
        <v>5</v>
      </c>
      <c r="P9" s="11">
        <f t="shared" si="5"/>
        <v>5</v>
      </c>
      <c r="Q9" s="11">
        <f t="shared" si="5"/>
        <v>5</v>
      </c>
      <c r="R9" s="19">
        <f t="shared" si="5"/>
        <v>5</v>
      </c>
      <c r="S9" s="21"/>
      <c r="T9" s="20"/>
      <c r="U9" s="11">
        <f t="shared" ref="U9:AA9" si="6">MONTH(U2)</f>
        <v>5</v>
      </c>
      <c r="V9" s="11">
        <f t="shared" si="6"/>
        <v>5</v>
      </c>
      <c r="W9" s="11">
        <f t="shared" si="6"/>
        <v>5</v>
      </c>
      <c r="X9" s="11">
        <f t="shared" si="6"/>
        <v>5</v>
      </c>
      <c r="Y9" s="11">
        <f t="shared" si="6"/>
        <v>5</v>
      </c>
      <c r="Z9" s="11">
        <f t="shared" si="6"/>
        <v>5</v>
      </c>
      <c r="AA9" s="19">
        <f t="shared" si="6"/>
        <v>5</v>
      </c>
      <c r="AB9" s="21"/>
      <c r="AC9" s="28"/>
      <c r="AD9" s="11">
        <f t="shared" ref="AD9:AJ9" si="7">MONTH(AD2)</f>
        <v>5</v>
      </c>
      <c r="AE9" s="11">
        <f t="shared" si="7"/>
        <v>5</v>
      </c>
      <c r="AF9" s="11">
        <f t="shared" si="7"/>
        <v>5</v>
      </c>
      <c r="AG9" s="11">
        <f t="shared" si="7"/>
        <v>5</v>
      </c>
      <c r="AH9" s="11">
        <f t="shared" si="7"/>
        <v>5</v>
      </c>
      <c r="AI9" s="11">
        <f t="shared" si="7"/>
        <v>5</v>
      </c>
      <c r="AJ9" s="19">
        <f t="shared" si="7"/>
        <v>5</v>
      </c>
      <c r="AK9" s="21"/>
      <c r="AL9" s="20"/>
      <c r="AM9" s="11">
        <f t="shared" ref="AM9:AS9" si="8">MONTH(AM2)</f>
        <v>6</v>
      </c>
      <c r="AN9" s="11">
        <f t="shared" si="8"/>
        <v>6</v>
      </c>
      <c r="AO9" s="11">
        <f t="shared" si="8"/>
        <v>6</v>
      </c>
      <c r="AP9" s="11">
        <f t="shared" si="8"/>
        <v>6</v>
      </c>
      <c r="AQ9" s="11">
        <f t="shared" si="8"/>
        <v>6</v>
      </c>
      <c r="AR9" s="11">
        <f t="shared" si="8"/>
        <v>6</v>
      </c>
      <c r="AS9" s="19">
        <f t="shared" si="8"/>
        <v>6</v>
      </c>
      <c r="AT9" s="21"/>
      <c r="AU9" s="28"/>
      <c r="AV9" s="11">
        <f t="shared" ref="AV9:BB9" si="9">MONTH(AV2)</f>
        <v>6</v>
      </c>
      <c r="AW9" s="11">
        <f t="shared" si="9"/>
        <v>6</v>
      </c>
      <c r="AX9" s="11">
        <f t="shared" si="9"/>
        <v>6</v>
      </c>
      <c r="AY9" s="11">
        <f t="shared" si="9"/>
        <v>6</v>
      </c>
      <c r="AZ9" s="11">
        <f t="shared" si="9"/>
        <v>6</v>
      </c>
      <c r="BA9" s="11">
        <f t="shared" si="9"/>
        <v>6</v>
      </c>
      <c r="BB9" s="24">
        <f t="shared" si="9"/>
        <v>6</v>
      </c>
    </row>
    <row r="10" spans="1:54" s="18" customFormat="1" hidden="1" x14ac:dyDescent="0.2">
      <c r="A10" s="72"/>
      <c r="B10" s="73">
        <v>1</v>
      </c>
      <c r="C10" s="73">
        <f>B10+1</f>
        <v>2</v>
      </c>
      <c r="D10" s="73">
        <f t="shared" ref="D10:BB10" si="10">C10+1</f>
        <v>3</v>
      </c>
      <c r="E10" s="73">
        <f t="shared" si="10"/>
        <v>4</v>
      </c>
      <c r="F10" s="73">
        <f t="shared" si="10"/>
        <v>5</v>
      </c>
      <c r="G10" s="73">
        <f t="shared" si="10"/>
        <v>6</v>
      </c>
      <c r="H10" s="73">
        <f t="shared" si="10"/>
        <v>7</v>
      </c>
      <c r="I10" s="73">
        <f t="shared" si="10"/>
        <v>8</v>
      </c>
      <c r="J10" s="73">
        <f t="shared" si="10"/>
        <v>9</v>
      </c>
      <c r="K10" s="73">
        <f t="shared" si="10"/>
        <v>10</v>
      </c>
      <c r="L10" s="73">
        <f t="shared" si="10"/>
        <v>11</v>
      </c>
      <c r="M10" s="73">
        <f t="shared" si="10"/>
        <v>12</v>
      </c>
      <c r="N10" s="73">
        <f t="shared" si="10"/>
        <v>13</v>
      </c>
      <c r="O10" s="73">
        <f t="shared" si="10"/>
        <v>14</v>
      </c>
      <c r="P10" s="73">
        <f t="shared" si="10"/>
        <v>15</v>
      </c>
      <c r="Q10" s="73">
        <f t="shared" si="10"/>
        <v>16</v>
      </c>
      <c r="R10" s="73">
        <f t="shared" si="10"/>
        <v>17</v>
      </c>
      <c r="S10" s="73">
        <f t="shared" si="10"/>
        <v>18</v>
      </c>
      <c r="T10" s="73">
        <f t="shared" si="10"/>
        <v>19</v>
      </c>
      <c r="U10" s="73">
        <f t="shared" si="10"/>
        <v>20</v>
      </c>
      <c r="V10" s="73">
        <f t="shared" si="10"/>
        <v>21</v>
      </c>
      <c r="W10" s="73">
        <f t="shared" si="10"/>
        <v>22</v>
      </c>
      <c r="X10" s="73">
        <f t="shared" si="10"/>
        <v>23</v>
      </c>
      <c r="Y10" s="73">
        <f t="shared" si="10"/>
        <v>24</v>
      </c>
      <c r="Z10" s="73">
        <f t="shared" si="10"/>
        <v>25</v>
      </c>
      <c r="AA10" s="73">
        <f t="shared" si="10"/>
        <v>26</v>
      </c>
      <c r="AB10" s="73">
        <f t="shared" si="10"/>
        <v>27</v>
      </c>
      <c r="AC10" s="73">
        <f t="shared" si="10"/>
        <v>28</v>
      </c>
      <c r="AD10" s="73">
        <f t="shared" si="10"/>
        <v>29</v>
      </c>
      <c r="AE10" s="73">
        <f t="shared" si="10"/>
        <v>30</v>
      </c>
      <c r="AF10" s="73">
        <f t="shared" si="10"/>
        <v>31</v>
      </c>
      <c r="AG10" s="73">
        <f t="shared" si="10"/>
        <v>32</v>
      </c>
      <c r="AH10" s="73">
        <f t="shared" si="10"/>
        <v>33</v>
      </c>
      <c r="AI10" s="73">
        <f t="shared" si="10"/>
        <v>34</v>
      </c>
      <c r="AJ10" s="73">
        <f t="shared" si="10"/>
        <v>35</v>
      </c>
      <c r="AK10" s="73">
        <f t="shared" si="10"/>
        <v>36</v>
      </c>
      <c r="AL10" s="73">
        <f t="shared" si="10"/>
        <v>37</v>
      </c>
      <c r="AM10" s="73">
        <f t="shared" si="10"/>
        <v>38</v>
      </c>
      <c r="AN10" s="73">
        <f t="shared" si="10"/>
        <v>39</v>
      </c>
      <c r="AO10" s="73">
        <f t="shared" si="10"/>
        <v>40</v>
      </c>
      <c r="AP10" s="73">
        <f t="shared" si="10"/>
        <v>41</v>
      </c>
      <c r="AQ10" s="73">
        <f t="shared" si="10"/>
        <v>42</v>
      </c>
      <c r="AR10" s="73">
        <f t="shared" si="10"/>
        <v>43</v>
      </c>
      <c r="AS10" s="73">
        <f t="shared" si="10"/>
        <v>44</v>
      </c>
      <c r="AT10" s="73">
        <f t="shared" si="10"/>
        <v>45</v>
      </c>
      <c r="AU10" s="73">
        <f t="shared" si="10"/>
        <v>46</v>
      </c>
      <c r="AV10" s="73">
        <f t="shared" si="10"/>
        <v>47</v>
      </c>
      <c r="AW10" s="73">
        <f t="shared" si="10"/>
        <v>48</v>
      </c>
      <c r="AX10" s="73">
        <f t="shared" si="10"/>
        <v>49</v>
      </c>
      <c r="AY10" s="73">
        <f t="shared" si="10"/>
        <v>50</v>
      </c>
      <c r="AZ10" s="73">
        <f t="shared" si="10"/>
        <v>51</v>
      </c>
      <c r="BA10" s="73">
        <f t="shared" si="10"/>
        <v>52</v>
      </c>
      <c r="BB10" s="73">
        <f t="shared" si="10"/>
        <v>53</v>
      </c>
    </row>
    <row r="11" spans="1:54" s="5" customFormat="1" ht="15.75" hidden="1" x14ac:dyDescent="0.2">
      <c r="B11" s="2"/>
      <c r="C11" s="56"/>
      <c r="D11" s="56"/>
      <c r="E11" s="56"/>
      <c r="F11" s="57"/>
      <c r="G11" s="57"/>
      <c r="H11" s="57"/>
      <c r="I11" s="57"/>
      <c r="J11" s="58"/>
      <c r="K11" s="59"/>
      <c r="L11" s="2"/>
      <c r="M11" s="2"/>
      <c r="N11" s="2"/>
      <c r="O11" s="2"/>
      <c r="P11" s="2"/>
      <c r="Q11" s="2"/>
      <c r="R11" s="2"/>
      <c r="S11" s="2"/>
      <c r="T11" s="58"/>
      <c r="U11" s="2"/>
      <c r="V11" s="2"/>
      <c r="W11" s="2"/>
      <c r="X11" s="2"/>
      <c r="Y11" s="2"/>
      <c r="Z11" s="2"/>
      <c r="AA11" s="2"/>
      <c r="AB11" s="2"/>
      <c r="AC11" s="59"/>
      <c r="AD11" s="2"/>
      <c r="AE11" s="2"/>
      <c r="AF11" s="2"/>
      <c r="AG11" s="2"/>
      <c r="AH11" s="2"/>
      <c r="AI11" s="2"/>
      <c r="AJ11" s="2"/>
      <c r="AK11" s="2"/>
      <c r="AL11" s="58"/>
      <c r="AM11" s="2"/>
      <c r="AN11" s="2"/>
      <c r="AO11" s="2"/>
      <c r="AP11" s="2"/>
      <c r="AQ11" s="2"/>
      <c r="AR11" s="2"/>
      <c r="AS11" s="2"/>
      <c r="AT11" s="2"/>
      <c r="AU11" s="59"/>
      <c r="AV11" s="2"/>
      <c r="AW11" s="2"/>
      <c r="AX11" s="2"/>
      <c r="AY11" s="2"/>
      <c r="AZ11" s="2"/>
      <c r="BA11" s="2"/>
      <c r="BB11" s="2"/>
    </row>
    <row r="12" spans="1:54" s="16" customFormat="1" ht="17.25" customHeight="1" thickBot="1" x14ac:dyDescent="0.25">
      <c r="A12" s="345" t="s">
        <v>59</v>
      </c>
      <c r="B12" s="346"/>
      <c r="C12" s="346"/>
      <c r="D12" s="346"/>
      <c r="E12" s="346"/>
      <c r="F12" s="346"/>
      <c r="G12" s="346"/>
      <c r="H12" s="346"/>
      <c r="I12" s="346"/>
      <c r="J12" s="346"/>
      <c r="K12" s="346"/>
      <c r="L12" s="346"/>
      <c r="M12" s="346"/>
      <c r="N12" s="346"/>
      <c r="O12" s="346"/>
      <c r="P12" s="346"/>
      <c r="Q12" s="346"/>
      <c r="R12" s="346"/>
      <c r="S12" s="346"/>
      <c r="T12" s="346"/>
      <c r="U12" s="346"/>
      <c r="V12" s="346"/>
      <c r="W12" s="346"/>
      <c r="X12" s="346"/>
      <c r="Y12" s="346"/>
      <c r="Z12" s="346"/>
      <c r="AA12" s="346"/>
      <c r="AB12" s="346"/>
      <c r="AC12" s="346"/>
      <c r="AD12" s="346"/>
      <c r="AE12" s="346"/>
      <c r="AF12" s="346"/>
      <c r="AG12" s="346"/>
      <c r="AH12" s="346"/>
      <c r="AI12" s="346"/>
      <c r="AJ12" s="346"/>
      <c r="AK12" s="346"/>
      <c r="AL12" s="346"/>
      <c r="AM12" s="346"/>
      <c r="AN12" s="346"/>
      <c r="AO12" s="346"/>
      <c r="AP12" s="346"/>
      <c r="AQ12" s="346"/>
      <c r="AR12" s="346"/>
      <c r="AS12" s="346"/>
      <c r="AT12" s="346"/>
      <c r="AU12" s="346"/>
      <c r="AV12" s="346"/>
      <c r="AW12" s="346"/>
      <c r="AX12" s="346"/>
      <c r="AY12" s="346"/>
      <c r="AZ12" s="346"/>
      <c r="BA12" s="346"/>
      <c r="BB12" s="347"/>
    </row>
    <row r="13" spans="1:54" ht="15.95" customHeight="1" thickTop="1" x14ac:dyDescent="0.2">
      <c r="A13" s="1" t="str">
        <f>IF(B13="","1. Niewypełnione",B13)</f>
        <v>1 Przykładowy Jan    WZÓR</v>
      </c>
      <c r="B13" s="337" t="s">
        <v>58</v>
      </c>
      <c r="C13" s="338"/>
      <c r="D13" s="338"/>
      <c r="E13" s="338"/>
      <c r="F13" s="156">
        <v>18</v>
      </c>
      <c r="G13" s="156">
        <f>F13</f>
        <v>18</v>
      </c>
      <c r="H13" s="171"/>
      <c r="I13" s="164">
        <f>K13+T13+AC13+AL13+AU13</f>
        <v>100</v>
      </c>
      <c r="J13" s="196">
        <f t="shared" ref="J13" si="11">IF(OR($B13=$B19,J16=0),0,ROUND((K14+P18)/J16,0))</f>
        <v>18</v>
      </c>
      <c r="K13" s="167">
        <f>SUM(L13:R13)</f>
        <v>20</v>
      </c>
      <c r="L13" s="143">
        <f>maj!L13</f>
        <v>4</v>
      </c>
      <c r="M13" s="143">
        <f>maj!M13</f>
        <v>3</v>
      </c>
      <c r="N13" s="143">
        <f>maj!N13</f>
        <v>5</v>
      </c>
      <c r="O13" s="143">
        <f>maj!O13</f>
        <v>2</v>
      </c>
      <c r="P13" s="144">
        <f>maj!P13</f>
        <v>6</v>
      </c>
      <c r="Q13" s="145">
        <f>maj!Q13</f>
        <v>0</v>
      </c>
      <c r="R13" s="147">
        <f>maj!R13</f>
        <v>0</v>
      </c>
      <c r="S13" s="196">
        <f t="shared" ref="S13" si="12">IF(OR($B13=$B19,S16=0),0,ROUND((T14+Y18)/S16,0))</f>
        <v>18</v>
      </c>
      <c r="T13" s="142">
        <f>SUM(U13:AA13)</f>
        <v>20</v>
      </c>
      <c r="U13" s="143">
        <f>maj!U13</f>
        <v>4</v>
      </c>
      <c r="V13" s="143">
        <f>maj!V13</f>
        <v>3</v>
      </c>
      <c r="W13" s="143">
        <f>maj!W13</f>
        <v>5</v>
      </c>
      <c r="X13" s="143">
        <f>maj!X13</f>
        <v>2</v>
      </c>
      <c r="Y13" s="144">
        <f>maj!Y13</f>
        <v>6</v>
      </c>
      <c r="Z13" s="145">
        <f>maj!Z13</f>
        <v>0</v>
      </c>
      <c r="AA13" s="146">
        <f>maj!AA13</f>
        <v>0</v>
      </c>
      <c r="AB13" s="196">
        <f t="shared" ref="AB13" si="13">IF(OR($B13=$B19,AB16=0),0,ROUND((AC14+AH18)/AB16,0))</f>
        <v>18</v>
      </c>
      <c r="AC13" s="142">
        <f>SUM(AD13:AJ13)</f>
        <v>20</v>
      </c>
      <c r="AD13" s="143">
        <f>maj!AD13</f>
        <v>4</v>
      </c>
      <c r="AE13" s="143">
        <f>maj!AE13</f>
        <v>3</v>
      </c>
      <c r="AF13" s="143">
        <f>maj!AF13</f>
        <v>5</v>
      </c>
      <c r="AG13" s="143">
        <f>maj!AG13</f>
        <v>2</v>
      </c>
      <c r="AH13" s="144">
        <f>maj!AH13</f>
        <v>6</v>
      </c>
      <c r="AI13" s="145">
        <f>maj!AI13</f>
        <v>0</v>
      </c>
      <c r="AJ13" s="146">
        <f>maj!AJ13</f>
        <v>0</v>
      </c>
      <c r="AK13" s="196">
        <f t="shared" ref="AK13" si="14">IF(OR($B13=$B19,AK16=0),0,ROUND((AL14+AQ18)/AK16,0))</f>
        <v>18</v>
      </c>
      <c r="AL13" s="142">
        <f>SUM(AM13:AS13)</f>
        <v>20</v>
      </c>
      <c r="AM13" s="143">
        <f>maj!AM13</f>
        <v>4</v>
      </c>
      <c r="AN13" s="143">
        <f>maj!AN13</f>
        <v>3</v>
      </c>
      <c r="AO13" s="143">
        <f>maj!AO13</f>
        <v>5</v>
      </c>
      <c r="AP13" s="143">
        <f>maj!AP13</f>
        <v>2</v>
      </c>
      <c r="AQ13" s="144">
        <f>maj!AQ13</f>
        <v>6</v>
      </c>
      <c r="AR13" s="145">
        <f>maj!AR13</f>
        <v>0</v>
      </c>
      <c r="AS13" s="146">
        <f>maj!AS13</f>
        <v>0</v>
      </c>
      <c r="AT13" s="196">
        <f t="shared" ref="AT13" si="15">IF(OR($B13=$B19,AT16=0),0,ROUND((AU14+AZ18)/AT16,0))</f>
        <v>18</v>
      </c>
      <c r="AU13" s="142">
        <f>SUM(AV13:BB13)</f>
        <v>20</v>
      </c>
      <c r="AV13" s="143">
        <f t="shared" ref="AV13" si="16">IF(SUM($AM$9:$AS$9)=SUM($AV$9:$BB$9),AM13,IF(AND(SUM($AV$9:$BB$9)&gt;42,SUM($AV$9:$BB$9)&lt;49),AM13,0))</f>
        <v>4</v>
      </c>
      <c r="AW13" s="143">
        <f t="shared" ref="AW13" si="17">IF(SUM($AM$9:$AS$9)=SUM($AV$9:$BB$9),AN13,IF(AND(SUM($AV$9:$BB$9)&gt;42,SUM($AV$9:$BB$9)&lt;49),AN13,0))</f>
        <v>3</v>
      </c>
      <c r="AX13" s="143">
        <f t="shared" ref="AX13" si="18">IF(SUM($AM$9:$AS$9)=SUM($AV$9:$BB$9),AO13,IF(AND(SUM($AV$9:$BB$9)&gt;42,SUM($AV$9:$BB$9)&lt;49),AO13,0))</f>
        <v>5</v>
      </c>
      <c r="AY13" s="143">
        <f t="shared" ref="AY13" si="19">IF(SUM($AM$9:$AS$9)=SUM($AV$9:$BB$9),AP13,IF(AND(SUM($AV$9:$BB$9)&gt;42,SUM($AV$9:$BB$9)&lt;49),AP13,0))</f>
        <v>2</v>
      </c>
      <c r="AZ13" s="144">
        <f t="shared" ref="AZ13" si="20">IF(SUM($AM$9:$AS$9)=SUM($AV$9:$BB$9),AQ13,IF(AND(SUM($AV$9:$BB$9)&gt;42,SUM($AV$9:$BB$9)&lt;49),AQ13,0))</f>
        <v>6</v>
      </c>
      <c r="BA13" s="145">
        <f t="shared" ref="BA13" si="21">IF(SUM($AM$9:$AS$9)=SUM($AV$9:$BB$9),AR13,IF(AND(SUM($AV$9:$BB$9)&gt;42,SUM($AV$9:$BB$9)&lt;49),AR13,0))</f>
        <v>0</v>
      </c>
      <c r="BB13" s="147">
        <f t="shared" ref="BB13" si="22">IF(SUM($AM$9:$AS$9)=SUM($AV$9:$BB$9),AS13,IF(AND(SUM($AV$9:$BB$9)&gt;42,SUM($AV$9:$BB$9)&lt;49),AS13,0))</f>
        <v>0</v>
      </c>
    </row>
    <row r="14" spans="1:54" ht="15.95" hidden="1" customHeight="1" x14ac:dyDescent="0.2">
      <c r="B14" s="157"/>
      <c r="C14" s="158"/>
      <c r="D14" s="158"/>
      <c r="E14" s="158"/>
      <c r="F14" s="121"/>
      <c r="G14" s="121"/>
      <c r="H14" s="120"/>
      <c r="I14" s="165">
        <f>K14+T14+AC14+AL14+AU14</f>
        <v>100</v>
      </c>
      <c r="J14" s="197">
        <f t="shared" ref="J14" si="23">7-COUNTIF(L13:R13,0)-COUNTIF(L13:R13,"")</f>
        <v>5</v>
      </c>
      <c r="K14" s="168">
        <f>SUM(L14:R14)</f>
        <v>20</v>
      </c>
      <c r="L14" s="35">
        <f t="shared" ref="L14:R14" si="24">IF($B7=$B13,L13+L8,L13)</f>
        <v>4</v>
      </c>
      <c r="M14" s="35">
        <f t="shared" si="24"/>
        <v>3</v>
      </c>
      <c r="N14" s="35">
        <f t="shared" si="24"/>
        <v>5</v>
      </c>
      <c r="O14" s="35">
        <f t="shared" si="24"/>
        <v>2</v>
      </c>
      <c r="P14" s="36">
        <f t="shared" si="24"/>
        <v>6</v>
      </c>
      <c r="Q14" s="37">
        <f t="shared" si="24"/>
        <v>0</v>
      </c>
      <c r="R14" s="148">
        <f t="shared" si="24"/>
        <v>0</v>
      </c>
      <c r="S14" s="197">
        <f t="shared" ref="S14" si="25">7-COUNTIF(U13:AA13,0)-COUNTIF(U13:AA13,"")</f>
        <v>5</v>
      </c>
      <c r="T14" s="168">
        <f>SUM(U14:AA14)</f>
        <v>20</v>
      </c>
      <c r="U14" s="35">
        <f t="shared" ref="U14:AA14" si="26">IF($B7=$B13,U13+U8,U13)</f>
        <v>4</v>
      </c>
      <c r="V14" s="35">
        <f t="shared" si="26"/>
        <v>3</v>
      </c>
      <c r="W14" s="35">
        <f t="shared" si="26"/>
        <v>5</v>
      </c>
      <c r="X14" s="35">
        <f t="shared" si="26"/>
        <v>2</v>
      </c>
      <c r="Y14" s="36">
        <f t="shared" si="26"/>
        <v>6</v>
      </c>
      <c r="Z14" s="37">
        <f t="shared" si="26"/>
        <v>0</v>
      </c>
      <c r="AA14" s="148">
        <f t="shared" si="26"/>
        <v>0</v>
      </c>
      <c r="AB14" s="197">
        <f t="shared" ref="AB14" si="27">7-COUNTIF(AD13:AJ13,0)-COUNTIF(AD13:AJ13,"")</f>
        <v>5</v>
      </c>
      <c r="AC14" s="168">
        <f>SUM(AD14:AJ14)</f>
        <v>20</v>
      </c>
      <c r="AD14" s="35">
        <f t="shared" ref="AD14:AJ14" si="28">IF($B7=$B13,AD13+AD8,AD13)</f>
        <v>4</v>
      </c>
      <c r="AE14" s="35">
        <f t="shared" si="28"/>
        <v>3</v>
      </c>
      <c r="AF14" s="35">
        <f t="shared" si="28"/>
        <v>5</v>
      </c>
      <c r="AG14" s="35">
        <f t="shared" si="28"/>
        <v>2</v>
      </c>
      <c r="AH14" s="36">
        <f t="shared" si="28"/>
        <v>6</v>
      </c>
      <c r="AI14" s="37">
        <f t="shared" si="28"/>
        <v>0</v>
      </c>
      <c r="AJ14" s="148">
        <f t="shared" si="28"/>
        <v>0</v>
      </c>
      <c r="AK14" s="197">
        <f t="shared" ref="AK14" si="29">7-COUNTIF(AM13:AS13,0)-COUNTIF(AM13:AS13,"")</f>
        <v>5</v>
      </c>
      <c r="AL14" s="168">
        <f>SUM(AM14:AS14)</f>
        <v>20</v>
      </c>
      <c r="AM14" s="35">
        <f t="shared" ref="AM14:AS14" si="30">IF($B7=$B13,AM13+AM8,AM13)</f>
        <v>4</v>
      </c>
      <c r="AN14" s="35">
        <f t="shared" si="30"/>
        <v>3</v>
      </c>
      <c r="AO14" s="35">
        <f t="shared" si="30"/>
        <v>5</v>
      </c>
      <c r="AP14" s="35">
        <f t="shared" si="30"/>
        <v>2</v>
      </c>
      <c r="AQ14" s="36">
        <f t="shared" si="30"/>
        <v>6</v>
      </c>
      <c r="AR14" s="37">
        <f t="shared" si="30"/>
        <v>0</v>
      </c>
      <c r="AS14" s="148">
        <f t="shared" si="30"/>
        <v>0</v>
      </c>
      <c r="AT14" s="197">
        <f t="shared" ref="AT14" si="31">7-COUNTIF(AV13:BB13,0)-COUNTIF(AV13:BB13,"")</f>
        <v>5</v>
      </c>
      <c r="AU14" s="168">
        <f>SUM(AV14:BB14)</f>
        <v>20</v>
      </c>
      <c r="AV14" s="35">
        <f t="shared" ref="AV14:BB14" si="32">IF($B7=$B13,AV13+AV8,AV13)</f>
        <v>4</v>
      </c>
      <c r="AW14" s="35">
        <f t="shared" si="32"/>
        <v>3</v>
      </c>
      <c r="AX14" s="35">
        <f t="shared" si="32"/>
        <v>5</v>
      </c>
      <c r="AY14" s="35">
        <f t="shared" si="32"/>
        <v>2</v>
      </c>
      <c r="AZ14" s="36">
        <f t="shared" si="32"/>
        <v>6</v>
      </c>
      <c r="BA14" s="37">
        <f t="shared" si="32"/>
        <v>0</v>
      </c>
      <c r="BB14" s="148">
        <f t="shared" si="32"/>
        <v>0</v>
      </c>
    </row>
    <row r="15" spans="1:54" ht="15.95" hidden="1" customHeight="1" x14ac:dyDescent="0.2">
      <c r="B15" s="159"/>
      <c r="C15" s="160"/>
      <c r="D15" s="160"/>
      <c r="E15" s="160"/>
      <c r="F15" s="121"/>
      <c r="G15" s="121"/>
      <c r="H15" s="121"/>
      <c r="I15" s="165">
        <f>K15+T15+AC15+AL15+AU15</f>
        <v>100</v>
      </c>
      <c r="J15" s="198">
        <f t="shared" ref="J15" si="33">IF($B13=$B7,COUNTIF(L15:R15,0),COUNTIF(L16:R16,0)+COUNTIF(L16:R16,""))</f>
        <v>2</v>
      </c>
      <c r="K15" s="169">
        <f>IF($B7=$B13,K16+K9,K16)</f>
        <v>20</v>
      </c>
      <c r="L15" s="40">
        <f>IF($B7=$B13,L16+L9,L16)</f>
        <v>4</v>
      </c>
      <c r="M15" s="40">
        <f t="shared" ref="M15:R15" si="34">IF($B7=$B13,M16+M9,M16)</f>
        <v>3</v>
      </c>
      <c r="N15" s="40">
        <f t="shared" si="34"/>
        <v>5</v>
      </c>
      <c r="O15" s="40">
        <f t="shared" si="34"/>
        <v>2</v>
      </c>
      <c r="P15" s="41">
        <f t="shared" si="34"/>
        <v>6</v>
      </c>
      <c r="Q15" s="42">
        <f t="shared" si="34"/>
        <v>0</v>
      </c>
      <c r="R15" s="149">
        <f t="shared" si="34"/>
        <v>0</v>
      </c>
      <c r="S15" s="198">
        <f t="shared" ref="S15" si="35">IF($B13=$B7,COUNTIF(U15:AA15,0),COUNTIF(U16:AA16,0)+COUNTIF(U16:AA16,""))</f>
        <v>2</v>
      </c>
      <c r="T15" s="169">
        <f t="shared" ref="T15:AA15" si="36">IF($B7=$B13,T16+T9,T16)</f>
        <v>20</v>
      </c>
      <c r="U15" s="40">
        <f t="shared" si="36"/>
        <v>4</v>
      </c>
      <c r="V15" s="40">
        <f t="shared" si="36"/>
        <v>3</v>
      </c>
      <c r="W15" s="40">
        <f t="shared" si="36"/>
        <v>5</v>
      </c>
      <c r="X15" s="40">
        <f t="shared" si="36"/>
        <v>2</v>
      </c>
      <c r="Y15" s="41">
        <f t="shared" si="36"/>
        <v>6</v>
      </c>
      <c r="Z15" s="42">
        <f t="shared" si="36"/>
        <v>0</v>
      </c>
      <c r="AA15" s="149">
        <f t="shared" si="36"/>
        <v>0</v>
      </c>
      <c r="AB15" s="198">
        <f t="shared" ref="AB15" si="37">IF($B13=$B7,COUNTIF(AD15:AJ15,0),COUNTIF(AD16:AJ16,0)+COUNTIF(AD16:AJ16,""))</f>
        <v>2</v>
      </c>
      <c r="AC15" s="169">
        <f t="shared" ref="AC15:AJ15" si="38">IF($B7=$B13,AC16+AC9,AC16)</f>
        <v>20</v>
      </c>
      <c r="AD15" s="40">
        <f t="shared" si="38"/>
        <v>4</v>
      </c>
      <c r="AE15" s="40">
        <f t="shared" si="38"/>
        <v>3</v>
      </c>
      <c r="AF15" s="40">
        <f t="shared" si="38"/>
        <v>5</v>
      </c>
      <c r="AG15" s="40">
        <f t="shared" si="38"/>
        <v>2</v>
      </c>
      <c r="AH15" s="41">
        <f t="shared" si="38"/>
        <v>6</v>
      </c>
      <c r="AI15" s="42">
        <f t="shared" si="38"/>
        <v>0</v>
      </c>
      <c r="AJ15" s="149">
        <f t="shared" si="38"/>
        <v>0</v>
      </c>
      <c r="AK15" s="198">
        <f t="shared" ref="AK15" si="39">IF($B13=$B7,COUNTIF(AM15:AS15,0),COUNTIF(AM16:AS16,0)+COUNTIF(AM16:AS16,""))</f>
        <v>2</v>
      </c>
      <c r="AL15" s="169">
        <f t="shared" ref="AL15:AS15" si="40">IF($B7=$B13,AL16+AL9,AL16)</f>
        <v>20</v>
      </c>
      <c r="AM15" s="40">
        <f t="shared" si="40"/>
        <v>4</v>
      </c>
      <c r="AN15" s="40">
        <f t="shared" si="40"/>
        <v>3</v>
      </c>
      <c r="AO15" s="40">
        <f t="shared" si="40"/>
        <v>5</v>
      </c>
      <c r="AP15" s="40">
        <f t="shared" si="40"/>
        <v>2</v>
      </c>
      <c r="AQ15" s="41">
        <f t="shared" si="40"/>
        <v>6</v>
      </c>
      <c r="AR15" s="42">
        <f t="shared" si="40"/>
        <v>0</v>
      </c>
      <c r="AS15" s="149">
        <f t="shared" si="40"/>
        <v>0</v>
      </c>
      <c r="AT15" s="198">
        <f t="shared" ref="AT15" si="41">IF($B13=$B7,COUNTIF(AV15:BB15,0),COUNTIF(AV16:BB16,0)+COUNTIF(AV16:BB16,""))</f>
        <v>2</v>
      </c>
      <c r="AU15" s="169">
        <f t="shared" ref="AU15:BB15" si="42">IF($B7=$B13,AU16+AU9,AU16)</f>
        <v>20</v>
      </c>
      <c r="AV15" s="40">
        <f t="shared" si="42"/>
        <v>4</v>
      </c>
      <c r="AW15" s="40">
        <f t="shared" si="42"/>
        <v>3</v>
      </c>
      <c r="AX15" s="40">
        <f t="shared" si="42"/>
        <v>5</v>
      </c>
      <c r="AY15" s="40">
        <f t="shared" si="42"/>
        <v>2</v>
      </c>
      <c r="AZ15" s="41">
        <f t="shared" si="42"/>
        <v>6</v>
      </c>
      <c r="BA15" s="42">
        <f t="shared" si="42"/>
        <v>0</v>
      </c>
      <c r="BB15" s="149">
        <f t="shared" si="42"/>
        <v>0</v>
      </c>
    </row>
    <row r="16" spans="1:54" ht="15.95" customHeight="1" x14ac:dyDescent="0.2">
      <c r="A16" s="1" t="str">
        <f>A13</f>
        <v>1 Przykładowy Jan    WZÓR</v>
      </c>
      <c r="B16" s="339">
        <v>0</v>
      </c>
      <c r="C16" s="348" t="s">
        <v>69</v>
      </c>
      <c r="D16" s="348"/>
      <c r="E16" s="348"/>
      <c r="F16" s="161">
        <f>wrzesień!F16</f>
        <v>4</v>
      </c>
      <c r="G16" s="161">
        <f>wrzesień!G16</f>
        <v>-1</v>
      </c>
      <c r="H16" s="122">
        <f>5-COUNTIF(AU13,0)-COUNTIF(AL13,0)-COUNTIF(AC13,0)-COUNTIF(T13,0)-COUNTIF(K13,0)</f>
        <v>5</v>
      </c>
      <c r="I16" s="165">
        <f>K16+T16+AC16+AL16+AU16</f>
        <v>100</v>
      </c>
      <c r="J16" s="199">
        <f t="shared" ref="J16" si="43">IF($B13=$B7,J10+IF($F13&lt;&gt;$G13,(K13+$G15-$G14)/$F13,K13/$F13),IF($F13&lt;&gt;G13,(K13+$G15-$G14)/$F13,K13/$F13))</f>
        <v>1.1111111111111112</v>
      </c>
      <c r="K16" s="170">
        <f>SUM(L16:R16)</f>
        <v>20</v>
      </c>
      <c r="L16" s="26">
        <f t="shared" ref="L16:R16" si="44">L13</f>
        <v>4</v>
      </c>
      <c r="M16" s="26">
        <f t="shared" si="44"/>
        <v>3</v>
      </c>
      <c r="N16" s="26">
        <f t="shared" si="44"/>
        <v>5</v>
      </c>
      <c r="O16" s="26">
        <f t="shared" si="44"/>
        <v>2</v>
      </c>
      <c r="P16" s="26">
        <f t="shared" si="44"/>
        <v>6</v>
      </c>
      <c r="Q16" s="29">
        <f t="shared" si="44"/>
        <v>0</v>
      </c>
      <c r="R16" s="150">
        <f t="shared" si="44"/>
        <v>0</v>
      </c>
      <c r="S16" s="199">
        <f t="shared" ref="S16" si="45">IF($B13=$B7,S10+IF($F13&lt;&gt;$G13,(T13+$G15-$G14)/$F13,T13/$F13),IF($F13&lt;&gt;P13,(T13+$G15-$G14)/$F13,T13/$F13))</f>
        <v>1.1111111111111112</v>
      </c>
      <c r="T16" s="170">
        <f>SUM(U16:AA16)</f>
        <v>20</v>
      </c>
      <c r="U16" s="26">
        <f t="shared" ref="U16:AA16" si="46">U13</f>
        <v>4</v>
      </c>
      <c r="V16" s="26">
        <f t="shared" si="46"/>
        <v>3</v>
      </c>
      <c r="W16" s="26">
        <f t="shared" si="46"/>
        <v>5</v>
      </c>
      <c r="X16" s="26">
        <f t="shared" si="46"/>
        <v>2</v>
      </c>
      <c r="Y16" s="26">
        <f t="shared" si="46"/>
        <v>6</v>
      </c>
      <c r="Z16" s="29">
        <f t="shared" si="46"/>
        <v>0</v>
      </c>
      <c r="AA16" s="150">
        <f t="shared" si="46"/>
        <v>0</v>
      </c>
      <c r="AB16" s="199">
        <f t="shared" ref="AB16" si="47">IF($B13=$B7,AB10+IF($F13&lt;&gt;$G13,(AC13+$G15-$G14)/$F13,AC13/$F13),IF($F13&lt;&gt;Y13,(AC13+$G15-$G14)/$F13,AC13/$F13))</f>
        <v>1.1111111111111112</v>
      </c>
      <c r="AC16" s="170">
        <f>SUM(AD16:AJ16)</f>
        <v>20</v>
      </c>
      <c r="AD16" s="26">
        <f t="shared" ref="AD16:AJ16" si="48">AD13</f>
        <v>4</v>
      </c>
      <c r="AE16" s="26">
        <f t="shared" si="48"/>
        <v>3</v>
      </c>
      <c r="AF16" s="26">
        <f t="shared" si="48"/>
        <v>5</v>
      </c>
      <c r="AG16" s="26">
        <f t="shared" si="48"/>
        <v>2</v>
      </c>
      <c r="AH16" s="26">
        <f t="shared" si="48"/>
        <v>6</v>
      </c>
      <c r="AI16" s="29">
        <f t="shared" si="48"/>
        <v>0</v>
      </c>
      <c r="AJ16" s="150">
        <f t="shared" si="48"/>
        <v>0</v>
      </c>
      <c r="AK16" s="199">
        <f t="shared" ref="AK16" si="49">IF($B13=$B7,AK10+IF($F13&lt;&gt;$G13,(AL13+$G15-$G14)/$F13,AL13/$F13),IF($F13&lt;&gt;AH13,(AL13+$G15-$G14)/$F13,AL13/$F13))</f>
        <v>1.1111111111111112</v>
      </c>
      <c r="AL16" s="170">
        <f>SUM(AM16:AS16)</f>
        <v>20</v>
      </c>
      <c r="AM16" s="26">
        <f t="shared" ref="AM16:AS16" si="50">AM13</f>
        <v>4</v>
      </c>
      <c r="AN16" s="26">
        <f t="shared" si="50"/>
        <v>3</v>
      </c>
      <c r="AO16" s="26">
        <f t="shared" si="50"/>
        <v>5</v>
      </c>
      <c r="AP16" s="26">
        <f t="shared" si="50"/>
        <v>2</v>
      </c>
      <c r="AQ16" s="26">
        <f t="shared" si="50"/>
        <v>6</v>
      </c>
      <c r="AR16" s="29">
        <f t="shared" si="50"/>
        <v>0</v>
      </c>
      <c r="AS16" s="150">
        <f t="shared" si="50"/>
        <v>0</v>
      </c>
      <c r="AT16" s="199">
        <f t="shared" ref="AT16" si="51">IF($B13=$B7,AT10+IF($F13&lt;&gt;$G13,(AU13+$G15-$G14)/$F13,AU13/$F13),IF($F13&lt;&gt;AQ13,(AU13+$G15-$G14)/$F13,AU13/$F13))</f>
        <v>1.1111111111111112</v>
      </c>
      <c r="AU16" s="170">
        <f>SUM(AV16:BB16)</f>
        <v>20</v>
      </c>
      <c r="AV16" s="26">
        <f>IF(SUM($AM$9:$AS$9)=SUM($AV$9:$BB$9),AV13,IF(AND(SUM($AV$9:$BB$9)&gt;42,SUM($AV$9:$BB$9)&lt;49),AV13,0))</f>
        <v>4</v>
      </c>
      <c r="AW16" s="26">
        <f t="shared" ref="AW16:BB16" si="52">IF(SUM($AM$9:$AS$9)=SUM($AV$9:$BB$9),AW13,IF(AND(SUM($AV$9:$BB$9)&gt;42,SUM($AV$9:$BB$9)&lt;49),AW13,0))</f>
        <v>3</v>
      </c>
      <c r="AX16" s="26">
        <f t="shared" si="52"/>
        <v>5</v>
      </c>
      <c r="AY16" s="26">
        <f t="shared" si="52"/>
        <v>2</v>
      </c>
      <c r="AZ16" s="26">
        <f t="shared" si="52"/>
        <v>6</v>
      </c>
      <c r="BA16" s="29">
        <f t="shared" si="52"/>
        <v>0</v>
      </c>
      <c r="BB16" s="150">
        <f t="shared" si="52"/>
        <v>0</v>
      </c>
    </row>
    <row r="17" spans="1:54" ht="15.95" customHeight="1" x14ac:dyDescent="0.2">
      <c r="A17" s="1" t="str">
        <f>A16</f>
        <v>1 Przykładowy Jan    WZÓR</v>
      </c>
      <c r="B17" s="339"/>
      <c r="C17" s="348"/>
      <c r="D17" s="348"/>
      <c r="E17" s="348"/>
      <c r="F17" s="161">
        <f>wrzesień!F17</f>
        <v>-3</v>
      </c>
      <c r="G17" s="161">
        <f>wrzesień!G17</f>
        <v>-2</v>
      </c>
      <c r="H17" s="123">
        <f>IF($B13=$B7,H11+F17,$F17)</f>
        <v>-3</v>
      </c>
      <c r="I17" s="165">
        <f>K17+T17+AC17+AL17+AU17</f>
        <v>0</v>
      </c>
      <c r="J17" s="200">
        <f t="shared" ref="J17" si="53">IF($H16=0,0,IF($B7=$B13,IF($H18&gt;0,$H18+J11,K13+J11),IF($H18&gt;0,$H18,K13)))</f>
        <v>20</v>
      </c>
      <c r="K17" s="170">
        <f>SUM(L17:R17)</f>
        <v>0</v>
      </c>
      <c r="L17" s="6"/>
      <c r="M17" s="6"/>
      <c r="N17" s="6"/>
      <c r="O17" s="6"/>
      <c r="P17" s="26"/>
      <c r="Q17" s="29"/>
      <c r="R17" s="150"/>
      <c r="S17" s="200">
        <f t="shared" ref="S17" si="54">IF($H16=0,0,IF($B7=$B13,IF($H18&gt;0,$H18+S11,T13+S11),IF($H18&gt;0,$H18,T13)))</f>
        <v>20</v>
      </c>
      <c r="T17" s="170">
        <f>SUM(U17:AA17)</f>
        <v>0</v>
      </c>
      <c r="U17" s="6"/>
      <c r="V17" s="6"/>
      <c r="W17" s="6"/>
      <c r="X17" s="6"/>
      <c r="Y17" s="26"/>
      <c r="Z17" s="29"/>
      <c r="AA17" s="150"/>
      <c r="AB17" s="200">
        <f t="shared" ref="AB17" si="55">IF($H16=0,0,IF($B7=$B13,IF($H18&gt;0,$H18+AB11,AC13+AB11),IF($H18&gt;0,$H18,AC13)))</f>
        <v>20</v>
      </c>
      <c r="AC17" s="170">
        <f>SUM(AD17:AJ17)</f>
        <v>0</v>
      </c>
      <c r="AD17" s="6"/>
      <c r="AE17" s="6"/>
      <c r="AF17" s="6"/>
      <c r="AG17" s="6"/>
      <c r="AH17" s="26"/>
      <c r="AI17" s="29"/>
      <c r="AJ17" s="150"/>
      <c r="AK17" s="200">
        <f t="shared" ref="AK17" si="56">IF($H16=0,0,IF($B7=$B13,IF($H18&gt;0,$H18+AK11,AL13+AK11),IF($H18&gt;0,$H18,AL13)))</f>
        <v>20</v>
      </c>
      <c r="AL17" s="170">
        <f>SUM(AM17:AS17)</f>
        <v>0</v>
      </c>
      <c r="AM17" s="6"/>
      <c r="AN17" s="6"/>
      <c r="AO17" s="6"/>
      <c r="AP17" s="6"/>
      <c r="AQ17" s="26"/>
      <c r="AR17" s="29"/>
      <c r="AS17" s="150"/>
      <c r="AT17" s="200">
        <f t="shared" ref="AT17" si="57">IF($H16=0,0,IF($B7=$B13,IF($H18&gt;0,$H18+AT11,AU13+AT11),IF($H18&gt;0,$H18,AU13)))</f>
        <v>20</v>
      </c>
      <c r="AU17" s="170">
        <f>SUM(AV17:BB17)</f>
        <v>0</v>
      </c>
      <c r="AV17" s="6"/>
      <c r="AW17" s="6"/>
      <c r="AX17" s="6"/>
      <c r="AY17" s="6"/>
      <c r="AZ17" s="26"/>
      <c r="BA17" s="29"/>
      <c r="BB17" s="150"/>
    </row>
    <row r="18" spans="1:54" ht="15.95" customHeight="1" thickBot="1" x14ac:dyDescent="0.25">
      <c r="A18" s="1" t="str">
        <f>A17</f>
        <v>1 Przykładowy Jan    WZÓR</v>
      </c>
      <c r="B18" s="343" t="str">
        <f>wrzesień!B18</f>
        <v>UWAGI / OSTRZEŻENIA / BŁĘDY</v>
      </c>
      <c r="C18" s="344"/>
      <c r="D18" s="344"/>
      <c r="E18" s="344"/>
      <c r="F18" s="162"/>
      <c r="G18" s="163"/>
      <c r="H18" s="172">
        <f>IF(OR($G18=0,$F18=0,$G18="",$F18=""),0,$G18/$F18)</f>
        <v>0</v>
      </c>
      <c r="I18" s="166"/>
      <c r="J18" s="201">
        <f t="shared" ref="J18" si="58">IF($B7=$B13,IF(L13+L8&gt;0,1,0)+IF(M13+M8&gt;0,1,0)+IF(N13+N8&gt;0,1,0)+IF(O13+O8&gt;0,1,0)+IF(P13+P8&gt;0,1,0)+IF(Q13+Q8&gt;0,1,0)+IF(R13+R8&gt;0,1,0),J14)</f>
        <v>5</v>
      </c>
      <c r="K18" s="202">
        <f t="shared" ref="K18" si="59">IF(OR($B13=$B19,J18=0,(K14-Q18+O18)&lt;=0),0,(K14-Q18+O18)/J18)</f>
        <v>3.6</v>
      </c>
      <c r="L18" s="151">
        <f t="shared" ref="L18" si="60">IF(K18*(7-J15)&lt;=0,0,K18*(7-J15))</f>
        <v>18</v>
      </c>
      <c r="M18" s="350">
        <f>ROUND(IF(OR(K15-K18*(7-J15)+P18&lt;0,$B13=$B19,K18&lt;=0,K15=0),0,IF(K15-K18*(7-J15)+P18&gt;Q18-O18+P18,Q18-O18+P18,K15-K18*(7-J15)+P18)),1)</f>
        <v>2</v>
      </c>
      <c r="N18" s="351"/>
      <c r="O18" s="152">
        <f t="shared" ref="O18" si="61">IF(OR($B13=$B19,J14=0),0,IF($B13=$B7,J13,$F13))</f>
        <v>18</v>
      </c>
      <c r="P18" s="153">
        <f t="shared" ref="P18" si="62">IF(OR($B13=$B19,J18=0),0,$G15-$G14)</f>
        <v>0</v>
      </c>
      <c r="Q18" s="154">
        <f t="shared" ref="Q18" si="63">IF(OR($B13=$B19,J18=0),0,J17)</f>
        <v>20</v>
      </c>
      <c r="R18" s="155">
        <f t="shared" ref="R18" si="64">IF($B13=$B19,0,K15)</f>
        <v>20</v>
      </c>
      <c r="S18" s="201">
        <f t="shared" ref="S18" si="65">IF($B7=$B13,IF(U13+U8&gt;0,1,0)+IF(V13+V8&gt;0,1,0)+IF(W13+W8&gt;0,1,0)+IF(X13+X8&gt;0,1,0)+IF(Y13+Y8&gt;0,1,0)+IF(Z13+Z8&gt;0,1,0)+IF(AA13+AA8&gt;0,1,0),S14)</f>
        <v>5</v>
      </c>
      <c r="T18" s="202">
        <f t="shared" ref="T18" si="66">IF(OR($B13=$B19,S18=0,(T14-Z18+X18)&lt;=0),0,(T14-Z18+X18)/S18)</f>
        <v>3.6</v>
      </c>
      <c r="U18" s="151">
        <f t="shared" ref="U18" si="67">IF(T18*(7-S15)&lt;=0,0,T18*(7-S15))</f>
        <v>18</v>
      </c>
      <c r="V18" s="350">
        <f>ROUND(IF(OR(T15-T18*(7-S15)+Y18&lt;0,$B13=$B19,T18&lt;=0,T15=0),0,IF(T15-T18*(7-S15)+Y18&gt;Z18-X18+Y18,Z18-X18+Y18,T15-T18*(7-S15)+Y18)),1)</f>
        <v>2</v>
      </c>
      <c r="W18" s="351"/>
      <c r="X18" s="152">
        <f t="shared" ref="X18" si="68">IF(OR($B13=$B19,S14=0),0,IF($B13=$B7,S13,$F13))</f>
        <v>18</v>
      </c>
      <c r="Y18" s="153">
        <f t="shared" ref="Y18" si="69">IF(OR($B13=$B19,S18=0),0,$G15-$G14)</f>
        <v>0</v>
      </c>
      <c r="Z18" s="154">
        <f t="shared" ref="Z18" si="70">IF(OR($B13=$B19,S18=0),0,S17)</f>
        <v>20</v>
      </c>
      <c r="AA18" s="155">
        <f t="shared" ref="AA18" si="71">IF($B13=$B19,0,T15)</f>
        <v>20</v>
      </c>
      <c r="AB18" s="201">
        <f t="shared" ref="AB18" si="72">IF($B7=$B13,IF(AD13+AD8&gt;0,1,0)+IF(AE13+AE8&gt;0,1,0)+IF(AF13+AF8&gt;0,1,0)+IF(AG13+AG8&gt;0,1,0)+IF(AH13+AH8&gt;0,1,0)+IF(AI13+AI8&gt;0,1,0)+IF(AJ13+AJ8&gt;0,1,0),AB14)</f>
        <v>5</v>
      </c>
      <c r="AC18" s="202">
        <f t="shared" ref="AC18" si="73">IF(OR($B13=$B19,AB18=0,(AC14-AI18+AG18)&lt;=0),0,(AC14-AI18+AG18)/AB18)</f>
        <v>3.6</v>
      </c>
      <c r="AD18" s="151">
        <f t="shared" ref="AD18" si="74">IF(AC18*(7-AB15)&lt;=0,0,AC18*(7-AB15))</f>
        <v>18</v>
      </c>
      <c r="AE18" s="350">
        <f>ROUND(IF(OR(AC15-AC18*(7-AB15)+AH18&lt;0,$B13=$B19,AC18&lt;=0,AC15=0),0,IF(AC15-AC18*(7-AB15)+AH18&gt;AI18-AG18+AH18,AI18-AG18+AH18,AC15-AC18*(7-AB15)+AH18)),1)</f>
        <v>2</v>
      </c>
      <c r="AF18" s="351"/>
      <c r="AG18" s="152">
        <f t="shared" ref="AG18" si="75">IF(OR($B13=$B19,AB14=0),0,IF($B13=$B7,AB13,$F13))</f>
        <v>18</v>
      </c>
      <c r="AH18" s="153">
        <f t="shared" ref="AH18" si="76">IF(OR($B13=$B19,AB18=0),0,$G15-$G14)</f>
        <v>0</v>
      </c>
      <c r="AI18" s="154">
        <f t="shared" ref="AI18" si="77">IF(OR($B13=$B19,AB18=0),0,AB17)</f>
        <v>20</v>
      </c>
      <c r="AJ18" s="155">
        <f t="shared" ref="AJ18" si="78">IF($B13=$B19,0,AC15)</f>
        <v>20</v>
      </c>
      <c r="AK18" s="201">
        <f t="shared" ref="AK18" si="79">IF($B7=$B13,IF(AM13+AM8&gt;0,1,0)+IF(AN13+AN8&gt;0,1,0)+IF(AO13+AO8&gt;0,1,0)+IF(AP13+AP8&gt;0,1,0)+IF(AQ13+AQ8&gt;0,1,0)+IF(AR13+AR8&gt;0,1,0)+IF(AS13+AS8&gt;0,1,0),AK14)</f>
        <v>5</v>
      </c>
      <c r="AL18" s="202">
        <f t="shared" ref="AL18" si="80">IF(OR($B13=$B19,AK18=0,(AL14-AR18+AP18)&lt;=0),0,(AL14-AR18+AP18)/AK18)</f>
        <v>3.6</v>
      </c>
      <c r="AM18" s="151">
        <f t="shared" ref="AM18" si="81">IF(AL18*(7-AK15)&lt;=0,0,AL18*(7-AK15))</f>
        <v>18</v>
      </c>
      <c r="AN18" s="350">
        <f>ROUND(IF(OR(AL15-AL18*(7-AK15)+AQ18&lt;0,$B13=$B19,AL18&lt;=0,AL15=0),0,IF(AL15-AL18*(7-AK15)+AQ18&gt;AR18-AP18+AQ18,AR18-AP18+AQ18,AL15-AL18*(7-AK15)+AQ18)),1)</f>
        <v>2</v>
      </c>
      <c r="AO18" s="351"/>
      <c r="AP18" s="152">
        <f t="shared" ref="AP18" si="82">IF(OR($B13=$B19,AK14=0),0,IF($B13=$B7,AK13,$F13))</f>
        <v>18</v>
      </c>
      <c r="AQ18" s="153">
        <f t="shared" ref="AQ18" si="83">IF(OR($B13=$B19,AK18=0),0,$G15-$G14)</f>
        <v>0</v>
      </c>
      <c r="AR18" s="154">
        <f t="shared" ref="AR18" si="84">IF(OR($B13=$B19,AK18=0),0,AK17)</f>
        <v>20</v>
      </c>
      <c r="AS18" s="155">
        <f t="shared" ref="AS18" si="85">IF($B13=$B19,0,AL15)</f>
        <v>20</v>
      </c>
      <c r="AT18" s="201">
        <f t="shared" ref="AT18" si="86">IF($B7=$B13,IF(AV13+AV8&gt;0,1,0)+IF(AW13+AW8&gt;0,1,0)+IF(AX13+AX8&gt;0,1,0)+IF(AY13+AY8&gt;0,1,0)+IF(AZ13+AZ8&gt;0,1,0)+IF(BA13+BA8&gt;0,1,0)+IF(BB13+BB8&gt;0,1,0),AT14)</f>
        <v>5</v>
      </c>
      <c r="AU18" s="202">
        <f t="shared" ref="AU18" si="87">IF(OR($B13=$B19,AT18=0,(AU14-BA18+AY18)&lt;=0),0,(AU14-BA18+AY18)/AT18)</f>
        <v>3.6</v>
      </c>
      <c r="AV18" s="151">
        <f t="shared" ref="AV18" si="88">IF(AU18*(7-AT15)&lt;=0,0,AU18*(7-AT15))</f>
        <v>18</v>
      </c>
      <c r="AW18" s="350">
        <f>ROUND(IF(OR(AU15-AU18*(7-AT15)+AZ18&lt;0,$B13=$B19,AU18&lt;=0,AU15=0),0,IF(AU15-AU18*(7-AT15)+AZ18&gt;BA18-AY18+AZ18,BA18-AY18+AZ18,AU15-AU18*(7-AT15)+AZ18)),1)</f>
        <v>2</v>
      </c>
      <c r="AX18" s="351"/>
      <c r="AY18" s="152">
        <f t="shared" ref="AY18" si="89">IF(OR($B13=$B19,AT14=0),0,IF($B13=$B7,AT13,$F13))</f>
        <v>18</v>
      </c>
      <c r="AZ18" s="153">
        <f t="shared" ref="AZ18" si="90">IF(OR($B13=$B19,AT18=0),0,$G15-$G14)</f>
        <v>0</v>
      </c>
      <c r="BA18" s="154">
        <f t="shared" ref="BA18" si="91">IF(OR($B13=$B19,AT18=0),0,AT17)</f>
        <v>20</v>
      </c>
      <c r="BB18" s="155">
        <f t="shared" ref="BB18" si="92">IF($B13=$B19,0,AU15)</f>
        <v>20</v>
      </c>
    </row>
    <row r="19" spans="1:54" ht="16.5" thickTop="1" x14ac:dyDescent="0.2">
      <c r="A19" s="1">
        <f>IF(B19="","1. Niewypełnione",B19)</f>
        <v>0</v>
      </c>
      <c r="B19" s="320">
        <f>maj!B19</f>
        <v>0</v>
      </c>
      <c r="C19" s="321">
        <f>maj!C19</f>
        <v>0</v>
      </c>
      <c r="D19" s="321">
        <f>maj!D19</f>
        <v>0</v>
      </c>
      <c r="E19" s="321">
        <f>maj!E19</f>
        <v>0</v>
      </c>
      <c r="F19" s="177">
        <f>maj!F19</f>
        <v>18</v>
      </c>
      <c r="G19" s="185">
        <f>maj!G19</f>
        <v>18</v>
      </c>
      <c r="H19" s="177"/>
      <c r="I19" s="192">
        <f>K19+T19+AC19+AL19+AU19</f>
        <v>0</v>
      </c>
      <c r="J19" s="186">
        <f t="shared" ref="J19" si="93">IF(OR($B19=$B25,J22=0),0,ROUND((K20+P24)/J22,0))</f>
        <v>0</v>
      </c>
      <c r="K19" s="51">
        <f>SUM(L19:R19)</f>
        <v>0</v>
      </c>
      <c r="L19" s="52">
        <f>maj!L19</f>
        <v>0</v>
      </c>
      <c r="M19" s="52">
        <f>maj!M19</f>
        <v>0</v>
      </c>
      <c r="N19" s="52">
        <f>maj!N19</f>
        <v>0</v>
      </c>
      <c r="O19" s="52">
        <f>maj!O19</f>
        <v>0</v>
      </c>
      <c r="P19" s="53">
        <f>maj!P19</f>
        <v>0</v>
      </c>
      <c r="Q19" s="54">
        <f>maj!Q19</f>
        <v>0</v>
      </c>
      <c r="R19" s="55">
        <f>maj!R19</f>
        <v>0</v>
      </c>
      <c r="S19" s="188">
        <f t="shared" ref="S19" si="94">IF(OR($B19=$B25,S22=0),0,ROUND((T20+Y24)/S22,0))</f>
        <v>0</v>
      </c>
      <c r="T19" s="51">
        <f>SUM(U19:AA19)</f>
        <v>0</v>
      </c>
      <c r="U19" s="52">
        <f>maj!U19</f>
        <v>0</v>
      </c>
      <c r="V19" s="52">
        <f>maj!V19</f>
        <v>0</v>
      </c>
      <c r="W19" s="52">
        <f>maj!W19</f>
        <v>0</v>
      </c>
      <c r="X19" s="52">
        <f>maj!X19</f>
        <v>0</v>
      </c>
      <c r="Y19" s="53">
        <f>maj!Y19</f>
        <v>0</v>
      </c>
      <c r="Z19" s="54">
        <f>maj!Z19</f>
        <v>0</v>
      </c>
      <c r="AA19" s="55">
        <f>maj!AA19</f>
        <v>0</v>
      </c>
      <c r="AB19" s="188">
        <f t="shared" ref="AB19" si="95">IF(OR($B19=$B25,AB22=0),0,ROUND((AC20+AH24)/AB22,0))</f>
        <v>0</v>
      </c>
      <c r="AC19" s="51">
        <f>SUM(AD19:AJ19)</f>
        <v>0</v>
      </c>
      <c r="AD19" s="52">
        <f>maj!AD19</f>
        <v>0</v>
      </c>
      <c r="AE19" s="52">
        <f>maj!AE19</f>
        <v>0</v>
      </c>
      <c r="AF19" s="52">
        <f>maj!AF19</f>
        <v>0</v>
      </c>
      <c r="AG19" s="52">
        <f>maj!AG19</f>
        <v>0</v>
      </c>
      <c r="AH19" s="53">
        <f>maj!AH19</f>
        <v>0</v>
      </c>
      <c r="AI19" s="54">
        <f>maj!AI19</f>
        <v>0</v>
      </c>
      <c r="AJ19" s="55">
        <f>maj!AJ19</f>
        <v>0</v>
      </c>
      <c r="AK19" s="188">
        <f t="shared" ref="AK19" si="96">IF(OR($B19=$B25,AK22=0),0,ROUND((AL20+AQ24)/AK22,0))</f>
        <v>0</v>
      </c>
      <c r="AL19" s="51">
        <f>SUM(AM19:AS19)</f>
        <v>0</v>
      </c>
      <c r="AM19" s="52">
        <f>maj!AM19</f>
        <v>0</v>
      </c>
      <c r="AN19" s="52">
        <f>maj!AN19</f>
        <v>0</v>
      </c>
      <c r="AO19" s="52">
        <f>maj!AO19</f>
        <v>0</v>
      </c>
      <c r="AP19" s="52">
        <f>maj!AP19</f>
        <v>0</v>
      </c>
      <c r="AQ19" s="53">
        <f>maj!AQ19</f>
        <v>0</v>
      </c>
      <c r="AR19" s="54">
        <f>maj!AR19</f>
        <v>0</v>
      </c>
      <c r="AS19" s="55">
        <f>maj!AS19</f>
        <v>0</v>
      </c>
      <c r="AT19" s="188">
        <f t="shared" ref="AT19" si="97">IF(OR($B19=$B25,AT22=0),0,ROUND((AU20+AZ24)/AT22,0))</f>
        <v>0</v>
      </c>
      <c r="AU19" s="51">
        <f>SUM(AV19:BB19)</f>
        <v>0</v>
      </c>
      <c r="AV19" s="52">
        <f t="shared" ref="AV19" si="98">IF(SUM($AM$9:$AS$9)=SUM($AV$9:$BB$9),AM19,IF(AND(SUM($AV$9:$BB$9)&gt;42,SUM($AV$9:$BB$9)&lt;49),AM19,0))</f>
        <v>0</v>
      </c>
      <c r="AW19" s="52">
        <f t="shared" ref="AW19" si="99">IF(SUM($AM$9:$AS$9)=SUM($AV$9:$BB$9),AN19,IF(AND(SUM($AV$9:$BB$9)&gt;42,SUM($AV$9:$BB$9)&lt;49),AN19,0))</f>
        <v>0</v>
      </c>
      <c r="AX19" s="52">
        <f t="shared" ref="AX19" si="100">IF(SUM($AM$9:$AS$9)=SUM($AV$9:$BB$9),AO19,IF(AND(SUM($AV$9:$BB$9)&gt;42,SUM($AV$9:$BB$9)&lt;49),AO19,0))</f>
        <v>0</v>
      </c>
      <c r="AY19" s="52">
        <f t="shared" ref="AY19" si="101">IF(SUM($AM$9:$AS$9)=SUM($AV$9:$BB$9),AP19,IF(AND(SUM($AV$9:$BB$9)&gt;42,SUM($AV$9:$BB$9)&lt;49),AP19,0))</f>
        <v>0</v>
      </c>
      <c r="AZ19" s="53">
        <f t="shared" ref="AZ19" si="102">IF(SUM($AM$9:$AS$9)=SUM($AV$9:$BB$9),AQ19,IF(AND(SUM($AV$9:$BB$9)&gt;42,SUM($AV$9:$BB$9)&lt;49),AQ19,0))</f>
        <v>0</v>
      </c>
      <c r="BA19" s="54">
        <f t="shared" ref="BA19" si="103">IF(SUM($AM$9:$AS$9)=SUM($AV$9:$BB$9),AR19,IF(AND(SUM($AV$9:$BB$9)&gt;42,SUM($AV$9:$BB$9)&lt;49),AR19,0))</f>
        <v>0</v>
      </c>
      <c r="BB19" s="55">
        <f t="shared" ref="BB19" si="104">IF(SUM($AM$9:$AS$9)=SUM($AV$9:$BB$9),AS19,IF(AND(SUM($AV$9:$BB$9)&gt;42,SUM($AV$9:$BB$9)&lt;49),AS19,0))</f>
        <v>0</v>
      </c>
    </row>
    <row r="20" spans="1:54" ht="12.75" hidden="1" customHeight="1" x14ac:dyDescent="0.2">
      <c r="B20" s="93"/>
      <c r="C20" s="94"/>
      <c r="D20" s="95"/>
      <c r="E20" s="115"/>
      <c r="F20" s="140" t="b">
        <f>IF($B13=$B19,OR(F14,G19&lt;F19),G19&lt;F19)</f>
        <v>0</v>
      </c>
      <c r="G20" s="189">
        <f>IF(AND($B13=$B19,$B13&lt;&gt;"",$B13&lt;&gt;0),G19+G14,G19)</f>
        <v>18</v>
      </c>
      <c r="H20" s="120"/>
      <c r="I20" s="165">
        <f>K20+T20+AC20+AL20+AU20</f>
        <v>0</v>
      </c>
      <c r="J20" s="194">
        <f t="shared" ref="J20" si="105">7-COUNTIF(L19:R19,0)-COUNTIF(L19:R19,"")</f>
        <v>0</v>
      </c>
      <c r="K20" s="22">
        <f>SUM(L20:R20)</f>
        <v>0</v>
      </c>
      <c r="L20" s="35">
        <f t="shared" ref="L20:R20" si="106">IF($B13=$B19,L19+L14,L19)</f>
        <v>0</v>
      </c>
      <c r="M20" s="35">
        <f t="shared" si="106"/>
        <v>0</v>
      </c>
      <c r="N20" s="35">
        <f t="shared" si="106"/>
        <v>0</v>
      </c>
      <c r="O20" s="35">
        <f t="shared" si="106"/>
        <v>0</v>
      </c>
      <c r="P20" s="36">
        <f t="shared" si="106"/>
        <v>0</v>
      </c>
      <c r="Q20" s="37">
        <f t="shared" si="106"/>
        <v>0</v>
      </c>
      <c r="R20" s="38">
        <f t="shared" si="106"/>
        <v>0</v>
      </c>
      <c r="S20" s="194">
        <f t="shared" ref="S20" si="107">7-COUNTIF(U19:AA19,0)-COUNTIF(U19:AA19,"")</f>
        <v>0</v>
      </c>
      <c r="T20" s="22">
        <f>SUM(U20:AA20)</f>
        <v>0</v>
      </c>
      <c r="U20" s="35">
        <f t="shared" ref="U20:AA20" si="108">IF($B13=$B19,U19+U14,U19)</f>
        <v>0</v>
      </c>
      <c r="V20" s="35">
        <f t="shared" si="108"/>
        <v>0</v>
      </c>
      <c r="W20" s="35">
        <f t="shared" si="108"/>
        <v>0</v>
      </c>
      <c r="X20" s="35">
        <f t="shared" si="108"/>
        <v>0</v>
      </c>
      <c r="Y20" s="36">
        <f t="shared" si="108"/>
        <v>0</v>
      </c>
      <c r="Z20" s="37">
        <f t="shared" si="108"/>
        <v>0</v>
      </c>
      <c r="AA20" s="38">
        <f t="shared" si="108"/>
        <v>0</v>
      </c>
      <c r="AB20" s="194">
        <f t="shared" ref="AB20" si="109">7-COUNTIF(AD19:AJ19,0)-COUNTIF(AD19:AJ19,"")</f>
        <v>0</v>
      </c>
      <c r="AC20" s="22">
        <f>SUM(AD20:AJ20)</f>
        <v>0</v>
      </c>
      <c r="AD20" s="35">
        <f t="shared" ref="AD20:AJ20" si="110">IF($B13=$B19,AD19+AD14,AD19)</f>
        <v>0</v>
      </c>
      <c r="AE20" s="35">
        <f t="shared" si="110"/>
        <v>0</v>
      </c>
      <c r="AF20" s="35">
        <f t="shared" si="110"/>
        <v>0</v>
      </c>
      <c r="AG20" s="35">
        <f t="shared" si="110"/>
        <v>0</v>
      </c>
      <c r="AH20" s="36">
        <f t="shared" si="110"/>
        <v>0</v>
      </c>
      <c r="AI20" s="37">
        <f t="shared" si="110"/>
        <v>0</v>
      </c>
      <c r="AJ20" s="38">
        <f t="shared" si="110"/>
        <v>0</v>
      </c>
      <c r="AK20" s="194">
        <f t="shared" ref="AK20" si="111">7-COUNTIF(AM19:AS19,0)-COUNTIF(AM19:AS19,"")</f>
        <v>0</v>
      </c>
      <c r="AL20" s="22">
        <f>SUM(AM20:AS20)</f>
        <v>0</v>
      </c>
      <c r="AM20" s="35">
        <f t="shared" ref="AM20:AS20" si="112">IF($B13=$B19,AM19+AM14,AM19)</f>
        <v>0</v>
      </c>
      <c r="AN20" s="35">
        <f t="shared" si="112"/>
        <v>0</v>
      </c>
      <c r="AO20" s="35">
        <f t="shared" si="112"/>
        <v>0</v>
      </c>
      <c r="AP20" s="35">
        <f t="shared" si="112"/>
        <v>0</v>
      </c>
      <c r="AQ20" s="36">
        <f t="shared" si="112"/>
        <v>0</v>
      </c>
      <c r="AR20" s="37">
        <f t="shared" si="112"/>
        <v>0</v>
      </c>
      <c r="AS20" s="38">
        <f t="shared" si="112"/>
        <v>0</v>
      </c>
      <c r="AT20" s="194">
        <f t="shared" ref="AT20" si="113">7-COUNTIF(AV19:BB19,0)-COUNTIF(AV19:BB19,"")</f>
        <v>0</v>
      </c>
      <c r="AU20" s="22">
        <f>SUM(AV20:BB20)</f>
        <v>0</v>
      </c>
      <c r="AV20" s="35">
        <f t="shared" ref="AV20:BB20" si="114">IF($B13=$B19,AV19+AV14,AV19)</f>
        <v>0</v>
      </c>
      <c r="AW20" s="35">
        <f t="shared" si="114"/>
        <v>0</v>
      </c>
      <c r="AX20" s="35">
        <f t="shared" si="114"/>
        <v>0</v>
      </c>
      <c r="AY20" s="35">
        <f t="shared" si="114"/>
        <v>0</v>
      </c>
      <c r="AZ20" s="36">
        <f t="shared" si="114"/>
        <v>0</v>
      </c>
      <c r="BA20" s="37">
        <f t="shared" si="114"/>
        <v>0</v>
      </c>
      <c r="BB20" s="38">
        <f t="shared" si="114"/>
        <v>0</v>
      </c>
    </row>
    <row r="21" spans="1:54" ht="15" hidden="1" customHeight="1" x14ac:dyDescent="0.2">
      <c r="B21" s="116"/>
      <c r="C21" s="117"/>
      <c r="D21" s="118"/>
      <c r="E21" s="119"/>
      <c r="F21" s="92"/>
      <c r="G21" s="190">
        <f>IF(AND($B13=$B19,$B13&lt;&gt;"",$B13&lt;&gt;0),F19+G15,F19)</f>
        <v>18</v>
      </c>
      <c r="H21" s="121"/>
      <c r="I21" s="165">
        <f>K21+T21+AC21+AL21+AU21</f>
        <v>0</v>
      </c>
      <c r="J21" s="195">
        <f t="shared" ref="J21" si="115">IF($B19=$B13,COUNTIF(L21:R21,0),COUNTIF(L22:R22,0)+COUNTIF(L22:R22,""))</f>
        <v>7</v>
      </c>
      <c r="K21" s="39">
        <f>IF($B13=$B19,K22+K15,K22)</f>
        <v>0</v>
      </c>
      <c r="L21" s="40">
        <f>IF($B13=$B19,L22+L15,L22)</f>
        <v>0</v>
      </c>
      <c r="M21" s="40">
        <f t="shared" ref="M21:R21" si="116">IF($B13=$B19,M22+M15,M22)</f>
        <v>0</v>
      </c>
      <c r="N21" s="40">
        <f t="shared" si="116"/>
        <v>0</v>
      </c>
      <c r="O21" s="40">
        <f t="shared" si="116"/>
        <v>0</v>
      </c>
      <c r="P21" s="41">
        <f t="shared" si="116"/>
        <v>0</v>
      </c>
      <c r="Q21" s="42">
        <f t="shared" si="116"/>
        <v>0</v>
      </c>
      <c r="R21" s="43">
        <f t="shared" si="116"/>
        <v>0</v>
      </c>
      <c r="S21" s="195">
        <f t="shared" ref="S21" si="117">IF($B19=$B13,COUNTIF(U21:AA21,0),COUNTIF(U22:AA22,0)+COUNTIF(U22:AA22,""))</f>
        <v>7</v>
      </c>
      <c r="T21" s="39">
        <f t="shared" ref="T21:AA21" si="118">IF($B13=$B19,T22+T15,T22)</f>
        <v>0</v>
      </c>
      <c r="U21" s="40">
        <f t="shared" si="118"/>
        <v>0</v>
      </c>
      <c r="V21" s="40">
        <f t="shared" si="118"/>
        <v>0</v>
      </c>
      <c r="W21" s="40">
        <f t="shared" si="118"/>
        <v>0</v>
      </c>
      <c r="X21" s="40">
        <f t="shared" si="118"/>
        <v>0</v>
      </c>
      <c r="Y21" s="41">
        <f t="shared" si="118"/>
        <v>0</v>
      </c>
      <c r="Z21" s="42">
        <f t="shared" si="118"/>
        <v>0</v>
      </c>
      <c r="AA21" s="43">
        <f t="shared" si="118"/>
        <v>0</v>
      </c>
      <c r="AB21" s="195">
        <f t="shared" ref="AB21" si="119">IF($B19=$B13,COUNTIF(AD21:AJ21,0),COUNTIF(AD22:AJ22,0)+COUNTIF(AD22:AJ22,""))</f>
        <v>7</v>
      </c>
      <c r="AC21" s="39">
        <f t="shared" ref="AC21:AJ21" si="120">IF($B13=$B19,AC22+AC15,AC22)</f>
        <v>0</v>
      </c>
      <c r="AD21" s="40">
        <f t="shared" si="120"/>
        <v>0</v>
      </c>
      <c r="AE21" s="40">
        <f t="shared" si="120"/>
        <v>0</v>
      </c>
      <c r="AF21" s="40">
        <f t="shared" si="120"/>
        <v>0</v>
      </c>
      <c r="AG21" s="40">
        <f t="shared" si="120"/>
        <v>0</v>
      </c>
      <c r="AH21" s="41">
        <f t="shared" si="120"/>
        <v>0</v>
      </c>
      <c r="AI21" s="42">
        <f t="shared" si="120"/>
        <v>0</v>
      </c>
      <c r="AJ21" s="43">
        <f t="shared" si="120"/>
        <v>0</v>
      </c>
      <c r="AK21" s="195">
        <f t="shared" ref="AK21" si="121">IF($B19=$B13,COUNTIF(AM21:AS21,0),COUNTIF(AM22:AS22,0)+COUNTIF(AM22:AS22,""))</f>
        <v>7</v>
      </c>
      <c r="AL21" s="39">
        <f t="shared" ref="AL21:AS21" si="122">IF($B13=$B19,AL22+AL15,AL22)</f>
        <v>0</v>
      </c>
      <c r="AM21" s="40">
        <f t="shared" si="122"/>
        <v>0</v>
      </c>
      <c r="AN21" s="40">
        <f t="shared" si="122"/>
        <v>0</v>
      </c>
      <c r="AO21" s="40">
        <f t="shared" si="122"/>
        <v>0</v>
      </c>
      <c r="AP21" s="40">
        <f t="shared" si="122"/>
        <v>0</v>
      </c>
      <c r="AQ21" s="41">
        <f t="shared" si="122"/>
        <v>0</v>
      </c>
      <c r="AR21" s="42">
        <f t="shared" si="122"/>
        <v>0</v>
      </c>
      <c r="AS21" s="43">
        <f t="shared" si="122"/>
        <v>0</v>
      </c>
      <c r="AT21" s="195">
        <f t="shared" ref="AT21" si="123">IF($B19=$B13,COUNTIF(AV21:BB21,0),COUNTIF(AV22:BB22,0)+COUNTIF(AV22:BB22,""))</f>
        <v>7</v>
      </c>
      <c r="AU21" s="39">
        <f t="shared" ref="AU21:BB21" si="124">IF($B13=$B19,AU22+AU15,AU22)</f>
        <v>0</v>
      </c>
      <c r="AV21" s="40">
        <f t="shared" si="124"/>
        <v>0</v>
      </c>
      <c r="AW21" s="40">
        <f t="shared" si="124"/>
        <v>0</v>
      </c>
      <c r="AX21" s="40">
        <f t="shared" si="124"/>
        <v>0</v>
      </c>
      <c r="AY21" s="40">
        <f t="shared" si="124"/>
        <v>0</v>
      </c>
      <c r="AZ21" s="41">
        <f t="shared" si="124"/>
        <v>0</v>
      </c>
      <c r="BA21" s="42">
        <f t="shared" si="124"/>
        <v>0</v>
      </c>
      <c r="BB21" s="43">
        <f t="shared" si="124"/>
        <v>0</v>
      </c>
    </row>
    <row r="22" spans="1:54" ht="15.75" customHeight="1" x14ac:dyDescent="0.2">
      <c r="A22" s="1">
        <f>A19</f>
        <v>0</v>
      </c>
      <c r="B22" s="313">
        <f>B16+1</f>
        <v>1</v>
      </c>
      <c r="C22" s="314"/>
      <c r="D22" s="314"/>
      <c r="E22" s="314"/>
      <c r="F22" s="31"/>
      <c r="G22" s="183"/>
      <c r="H22" s="122">
        <f>5-COUNTIF(AU19,0)-COUNTIF(AL19,0)-COUNTIF(AC19,0)-COUNTIF(T19,0)-COUNTIF(K19,0)</f>
        <v>0</v>
      </c>
      <c r="I22" s="165">
        <f>K22+T22+AC22+AL22+AU22</f>
        <v>0</v>
      </c>
      <c r="J22" s="187">
        <f t="shared" ref="J22" si="125">IF($B19=$B13,J16+IF($F19&lt;&gt;$G19,(K19+$G21-$G20)/$F19,K19/$F19),IF($F19&lt;&gt;G19,(K19+$G21-$G20)/$F19,K19/$F19))</f>
        <v>0</v>
      </c>
      <c r="K22" s="7">
        <f>SUM(L22:R22)</f>
        <v>0</v>
      </c>
      <c r="L22" s="26">
        <f t="shared" ref="L22:R22" si="126">L19</f>
        <v>0</v>
      </c>
      <c r="M22" s="26">
        <f t="shared" si="126"/>
        <v>0</v>
      </c>
      <c r="N22" s="26">
        <f t="shared" si="126"/>
        <v>0</v>
      </c>
      <c r="O22" s="26">
        <f t="shared" si="126"/>
        <v>0</v>
      </c>
      <c r="P22" s="26">
        <f t="shared" si="126"/>
        <v>0</v>
      </c>
      <c r="Q22" s="29">
        <f t="shared" si="126"/>
        <v>0</v>
      </c>
      <c r="R22" s="23">
        <f t="shared" si="126"/>
        <v>0</v>
      </c>
      <c r="S22" s="187">
        <f t="shared" ref="S22" si="127">IF($B19=$B13,S16+IF($F19&lt;&gt;$G19,(T19+$G21-$G20)/$F19,T19/$F19),IF($F19&lt;&gt;P19,(T19+$G21-$G20)/$F19,T19/$F19))</f>
        <v>0</v>
      </c>
      <c r="T22" s="7">
        <f>SUM(U22:AA22)</f>
        <v>0</v>
      </c>
      <c r="U22" s="26">
        <f t="shared" ref="U22:AA22" si="128">U19</f>
        <v>0</v>
      </c>
      <c r="V22" s="26">
        <f t="shared" si="128"/>
        <v>0</v>
      </c>
      <c r="W22" s="26">
        <f t="shared" si="128"/>
        <v>0</v>
      </c>
      <c r="X22" s="26">
        <f t="shared" si="128"/>
        <v>0</v>
      </c>
      <c r="Y22" s="113">
        <f t="shared" si="128"/>
        <v>0</v>
      </c>
      <c r="Z22" s="29">
        <f t="shared" si="128"/>
        <v>0</v>
      </c>
      <c r="AA22" s="23">
        <f t="shared" si="128"/>
        <v>0</v>
      </c>
      <c r="AB22" s="187">
        <f t="shared" ref="AB22" si="129">IF($B19=$B13,AB16+IF($F19&lt;&gt;$G19,(AC19+$G21-$G20)/$F19,AC19/$F19),IF($F19&lt;&gt;Y19,(AC19+$G21-$G20)/$F19,AC19/$F19))</f>
        <v>0</v>
      </c>
      <c r="AC22" s="7">
        <f>SUM(AD22:AJ22)</f>
        <v>0</v>
      </c>
      <c r="AD22" s="26">
        <f t="shared" ref="AD22:AJ22" si="130">AD19</f>
        <v>0</v>
      </c>
      <c r="AE22" s="26">
        <f t="shared" si="130"/>
        <v>0</v>
      </c>
      <c r="AF22" s="26">
        <f t="shared" si="130"/>
        <v>0</v>
      </c>
      <c r="AG22" s="26">
        <f t="shared" si="130"/>
        <v>0</v>
      </c>
      <c r="AH22" s="113">
        <f t="shared" si="130"/>
        <v>0</v>
      </c>
      <c r="AI22" s="29">
        <f t="shared" si="130"/>
        <v>0</v>
      </c>
      <c r="AJ22" s="23">
        <f t="shared" si="130"/>
        <v>0</v>
      </c>
      <c r="AK22" s="187">
        <f t="shared" ref="AK22" si="131">IF($B19=$B13,AK16+IF($F19&lt;&gt;$G19,(AL19+$G21-$G20)/$F19,AL19/$F19),IF($F19&lt;&gt;AH19,(AL19+$G21-$G20)/$F19,AL19/$F19))</f>
        <v>0</v>
      </c>
      <c r="AL22" s="7">
        <f>SUM(AM22:AS22)</f>
        <v>0</v>
      </c>
      <c r="AM22" s="26">
        <f t="shared" ref="AM22:AS22" si="132">AM19</f>
        <v>0</v>
      </c>
      <c r="AN22" s="26">
        <f t="shared" si="132"/>
        <v>0</v>
      </c>
      <c r="AO22" s="26">
        <f t="shared" si="132"/>
        <v>0</v>
      </c>
      <c r="AP22" s="26">
        <f t="shared" si="132"/>
        <v>0</v>
      </c>
      <c r="AQ22" s="113">
        <f t="shared" si="132"/>
        <v>0</v>
      </c>
      <c r="AR22" s="29">
        <f t="shared" si="132"/>
        <v>0</v>
      </c>
      <c r="AS22" s="23">
        <f t="shared" si="132"/>
        <v>0</v>
      </c>
      <c r="AT22" s="187">
        <f t="shared" ref="AT22" si="133">IF($B19=$B13,AT16+IF($F19&lt;&gt;$G19,(AU19+$G21-$G20)/$F19,AU19/$F19),IF($F19&lt;&gt;AQ19,(AU19+$G21-$G20)/$F19,AU19/$F19))</f>
        <v>0</v>
      </c>
      <c r="AU22" s="7">
        <f>SUM(AV22:BB22)</f>
        <v>0</v>
      </c>
      <c r="AV22" s="6">
        <f>IF(SUM($AM$9:$AS$9)=SUM($AV$9:$BB$9),AV19,IF(AND(SUM($AV$9:$BB$9)&gt;42,SUM($AV$9:$BB$9)&lt;49),AV19,0))</f>
        <v>0</v>
      </c>
      <c r="AW22" s="6">
        <f t="shared" ref="AW22:BB22" si="134">IF(SUM($AM$9:$AS$9)=SUM($AV$9:$BB$9),AW19,IF(AND(SUM($AV$9:$BB$9)&gt;42,SUM($AV$9:$BB$9)&lt;49),AW19,0))</f>
        <v>0</v>
      </c>
      <c r="AX22" s="6">
        <f t="shared" si="134"/>
        <v>0</v>
      </c>
      <c r="AY22" s="6">
        <f t="shared" si="134"/>
        <v>0</v>
      </c>
      <c r="AZ22" s="26">
        <f t="shared" si="134"/>
        <v>0</v>
      </c>
      <c r="BA22" s="29">
        <f t="shared" si="134"/>
        <v>0</v>
      </c>
      <c r="BB22" s="23">
        <f t="shared" si="134"/>
        <v>0</v>
      </c>
    </row>
    <row r="23" spans="1:54" ht="15.75" customHeight="1" x14ac:dyDescent="0.2">
      <c r="A23" s="1">
        <f>A22</f>
        <v>0</v>
      </c>
      <c r="B23" s="313"/>
      <c r="C23" s="314"/>
      <c r="D23" s="314"/>
      <c r="E23" s="314"/>
      <c r="F23" s="31"/>
      <c r="G23" s="183"/>
      <c r="H23" s="123">
        <f>IF($B19=$B13,H17+F23,$F23)</f>
        <v>0</v>
      </c>
      <c r="I23" s="165">
        <f>K23+T23+AC23+AL23+AU23</f>
        <v>0</v>
      </c>
      <c r="J23" s="141">
        <f t="shared" ref="J23" si="135">IF($H22=0,0,IF($B13=$B19,IF($H24&gt;0,$H24+J17,K19+J17),IF($H24&gt;0,$H24,K19)))</f>
        <v>0</v>
      </c>
      <c r="K23" s="7">
        <f>SUM(L23:R23)</f>
        <v>0</v>
      </c>
      <c r="L23" s="6"/>
      <c r="M23" s="6"/>
      <c r="N23" s="6"/>
      <c r="O23" s="6"/>
      <c r="P23" s="26"/>
      <c r="Q23" s="29"/>
      <c r="R23" s="23"/>
      <c r="S23" s="141">
        <f t="shared" ref="S23" si="136">IF($H22=0,0,IF($B13=$B19,IF($H24&gt;0,$H24+S17,T19+S17),IF($H24&gt;0,$H24,T19)))</f>
        <v>0</v>
      </c>
      <c r="T23" s="7">
        <f>SUM(U23:AA23)</f>
        <v>0</v>
      </c>
      <c r="U23" s="6"/>
      <c r="V23" s="6"/>
      <c r="W23" s="6"/>
      <c r="X23" s="6"/>
      <c r="Y23" s="26"/>
      <c r="Z23" s="29"/>
      <c r="AA23" s="23"/>
      <c r="AB23" s="141">
        <f t="shared" ref="AB23" si="137">IF($H22=0,0,IF($B13=$B19,IF($H24&gt;0,$H24+AB17,AC19+AB17),IF($H24&gt;0,$H24,AC19)))</f>
        <v>0</v>
      </c>
      <c r="AC23" s="7">
        <f>SUM(AD23:AJ23)</f>
        <v>0</v>
      </c>
      <c r="AD23" s="6"/>
      <c r="AE23" s="6"/>
      <c r="AF23" s="6"/>
      <c r="AG23" s="6"/>
      <c r="AH23" s="26"/>
      <c r="AI23" s="29"/>
      <c r="AJ23" s="23"/>
      <c r="AK23" s="141">
        <f t="shared" ref="AK23" si="138">IF($H22=0,0,IF($B13=$B19,IF($H24&gt;0,$H24+AK17,AL19+AK17),IF($H24&gt;0,$H24,AL19)))</f>
        <v>0</v>
      </c>
      <c r="AL23" s="7">
        <f>SUM(AM23:AS23)</f>
        <v>0</v>
      </c>
      <c r="AM23" s="6"/>
      <c r="AN23" s="6"/>
      <c r="AO23" s="6"/>
      <c r="AP23" s="6"/>
      <c r="AQ23" s="26"/>
      <c r="AR23" s="29"/>
      <c r="AS23" s="23"/>
      <c r="AT23" s="141">
        <f t="shared" ref="AT23" si="139">IF($H22=0,0,IF($B13=$B19,IF($H24&gt;0,$H24+AT17,AU19+AT17),IF($H24&gt;0,$H24,AU19)))</f>
        <v>0</v>
      </c>
      <c r="AU23" s="7">
        <f>SUM(AV23:BB23)</f>
        <v>0</v>
      </c>
      <c r="AV23" s="6"/>
      <c r="AW23" s="6"/>
      <c r="AX23" s="6"/>
      <c r="AY23" s="6"/>
      <c r="AZ23" s="26"/>
      <c r="BA23" s="29"/>
      <c r="BB23" s="23"/>
    </row>
    <row r="24" spans="1:54" ht="18.75" customHeight="1" thickBot="1" x14ac:dyDescent="0.25">
      <c r="A24" s="1">
        <f>A23</f>
        <v>0</v>
      </c>
      <c r="B24" s="323" t="str">
        <f>IF(B19="",Wydruk!$AE$6,IF(J20=0,Wydruk!$AE$7,IF(AND(G20&lt;G21,B19&lt;&gt;$B25),Wydruk!$AE$13,IF(AND($B19=$B13,$B19&lt;&gt;$B25),IF(OR(OR(J24&lt;4,J24&gt;5),OR(S24&lt;4,S24&gt;5),OR(AB24&lt;4,AB24&gt;5),OR(AK24&lt;4,AK24&gt;5),OR(AND(AT24&lt;4,AT24&gt;0),AT24&gt;5)),Wydruk!$AE$8,Wydruk!$AE$9),IF($B19=$B25,IF($F23&lt;&gt;0,Wydruk!$AE$12,Wydruk!$AE$10),IF(OR(OR(J20&lt;4,J20&gt;5),OR(S20&lt;4,S20&gt;5),OR(AB20&lt;4,AB20&gt;5),OR(AK20&lt;4,AK20&gt;5),OR(AND(AT20&lt;4,AT20&gt;0),AT20&gt;5)),Wydruk!$AE$8,Wydruk!$AE$11))))))</f>
        <v>Uzupełnij liczby godzin tygodniowego planu</v>
      </c>
      <c r="C24" s="324"/>
      <c r="D24" s="324"/>
      <c r="E24" s="324"/>
      <c r="F24" s="173">
        <f>maj!F24</f>
        <v>0</v>
      </c>
      <c r="G24" s="184">
        <f>maj!G24</f>
        <v>0</v>
      </c>
      <c r="H24" s="191">
        <f>IF(OR($G24=0,$F24=0,$G24="",$F24=""),0,$G24/$F24)</f>
        <v>0</v>
      </c>
      <c r="I24" s="193"/>
      <c r="J24" s="176">
        <f t="shared" ref="J24" si="140">IF($B13=$B19,IF(L19+L14&gt;0,1,0)+IF(M19+M14&gt;0,1,0)+IF(N19+N14&gt;0,1,0)+IF(O19+O14&gt;0,1,0)+IF(P19+P14&gt;0,1,0)+IF(Q19+Q14&gt;0,1,0)+IF(R19+R14&gt;0,1,0),J20)</f>
        <v>0</v>
      </c>
      <c r="K24" s="133">
        <f t="shared" ref="K24" si="141">IF(OR($B19=$B25,J24=0,(K20-Q24+O24)&lt;=0),0,(K20-Q24+O24)/J24)</f>
        <v>0</v>
      </c>
      <c r="L24" s="137">
        <f t="shared" ref="L24" si="142">IF(K24*(7-J21)&lt;=0,0,K24*(7-J21))</f>
        <v>0</v>
      </c>
      <c r="M24" s="311">
        <f>ROUND(IF(OR(K21-K24*(7-J21)+P24&lt;0,$B19=$B25,K24&lt;=0,K21=0),0,IF(K21-K24*(7-J21)+P24&gt;Q24-O24+P24,Q24-O24+P24,K21-K24*(7-J21)+P24)),1)</f>
        <v>0</v>
      </c>
      <c r="N24" s="312"/>
      <c r="O24" s="139">
        <f t="shared" ref="O24" si="143">IF(OR($B19=$B25,J20=0),0,IF($B19=$B13,J19,$F19))</f>
        <v>0</v>
      </c>
      <c r="P24" s="30">
        <f t="shared" ref="P24" si="144">IF(OR($B19=$B25,J24=0),0,$G21-$G20)</f>
        <v>0</v>
      </c>
      <c r="Q24" s="134">
        <f t="shared" ref="Q24" si="145">IF(OR($B19=$B25,J24=0),0,J23)</f>
        <v>0</v>
      </c>
      <c r="R24" s="138">
        <f t="shared" ref="R24" si="146">IF($B19=$B25,0,K21)</f>
        <v>0</v>
      </c>
      <c r="S24" s="176">
        <f t="shared" ref="S24" si="147">IF($B13=$B19,IF(U19+U14&gt;0,1,0)+IF(V19+V14&gt;0,1,0)+IF(W19+W14&gt;0,1,0)+IF(X19+X14&gt;0,1,0)+IF(Y19+Y14&gt;0,1,0)+IF(Z19+Z14&gt;0,1,0)+IF(AA19+AA14&gt;0,1,0),S20)</f>
        <v>0</v>
      </c>
      <c r="T24" s="133">
        <f t="shared" ref="T24" si="148">IF(OR($B19=$B25,S24=0,(T20-Z24+X24)&lt;=0),0,(T20-Z24+X24)/S24)</f>
        <v>0</v>
      </c>
      <c r="U24" s="137">
        <f t="shared" ref="U24" si="149">IF(T24*(7-S21)&lt;=0,0,T24*(7-S21))</f>
        <v>0</v>
      </c>
      <c r="V24" s="311">
        <f>ROUND(IF(OR(T21-T24*(7-S21)+Y24&lt;0,$B19=$B25,T24&lt;=0,T21=0),0,IF(T21-T24*(7-S21)+Y24&gt;Z24-X24+Y24,Z24-X24+Y24,T21-T24*(7-S21)+Y24)),1)</f>
        <v>0</v>
      </c>
      <c r="W24" s="312"/>
      <c r="X24" s="139">
        <f t="shared" ref="X24" si="150">IF(OR($B19=$B25,S20=0),0,IF($B19=$B13,S19,$F19))</f>
        <v>0</v>
      </c>
      <c r="Y24" s="30">
        <f t="shared" ref="Y24" si="151">IF(OR($B19=$B25,S24=0),0,$G21-$G20)</f>
        <v>0</v>
      </c>
      <c r="Z24" s="134">
        <f t="shared" ref="Z24" si="152">IF(OR($B19=$B25,S24=0),0,S23)</f>
        <v>0</v>
      </c>
      <c r="AA24" s="138">
        <f t="shared" ref="AA24" si="153">IF($B19=$B25,0,T21)</f>
        <v>0</v>
      </c>
      <c r="AB24" s="176">
        <f t="shared" ref="AB24" si="154">IF($B13=$B19,IF(AD19+AD14&gt;0,1,0)+IF(AE19+AE14&gt;0,1,0)+IF(AF19+AF14&gt;0,1,0)+IF(AG19+AG14&gt;0,1,0)+IF(AH19+AH14&gt;0,1,0)+IF(AI19+AI14&gt;0,1,0)+IF(AJ19+AJ14&gt;0,1,0),AB20)</f>
        <v>0</v>
      </c>
      <c r="AC24" s="133">
        <f t="shared" ref="AC24" si="155">IF(OR($B19=$B25,AB24=0,(AC20-AI24+AG24)&lt;=0),0,(AC20-AI24+AG24)/AB24)</f>
        <v>0</v>
      </c>
      <c r="AD24" s="137">
        <f t="shared" ref="AD24" si="156">IF(AC24*(7-AB21)&lt;=0,0,AC24*(7-AB21))</f>
        <v>0</v>
      </c>
      <c r="AE24" s="311">
        <f>ROUND(IF(OR(AC21-AC24*(7-AB21)+AH24&lt;0,$B19=$B25,AC24&lt;=0,AC21=0),0,IF(AC21-AC24*(7-AB21)+AH24&gt;AI24-AG24+AH24,AI24-AG24+AH24,AC21-AC24*(7-AB21)+AH24)),1)</f>
        <v>0</v>
      </c>
      <c r="AF24" s="312"/>
      <c r="AG24" s="139">
        <f t="shared" ref="AG24" si="157">IF(OR($B19=$B25,AB20=0),0,IF($B19=$B13,AB19,$F19))</f>
        <v>0</v>
      </c>
      <c r="AH24" s="30">
        <f t="shared" ref="AH24" si="158">IF(OR($B19=$B25,AB24=0),0,$G21-$G20)</f>
        <v>0</v>
      </c>
      <c r="AI24" s="134">
        <f t="shared" ref="AI24" si="159">IF(OR($B19=$B25,AB24=0),0,AB23)</f>
        <v>0</v>
      </c>
      <c r="AJ24" s="138">
        <f t="shared" ref="AJ24" si="160">IF($B19=$B25,0,AC21)</f>
        <v>0</v>
      </c>
      <c r="AK24" s="176">
        <f t="shared" ref="AK24" si="161">IF($B13=$B19,IF(AM19+AM14&gt;0,1,0)+IF(AN19+AN14&gt;0,1,0)+IF(AO19+AO14&gt;0,1,0)+IF(AP19+AP14&gt;0,1,0)+IF(AQ19+AQ14&gt;0,1,0)+IF(AR19+AR14&gt;0,1,0)+IF(AS19+AS14&gt;0,1,0),AK20)</f>
        <v>0</v>
      </c>
      <c r="AL24" s="133">
        <f t="shared" ref="AL24" si="162">IF(OR($B19=$B25,AK24=0,(AL20-AR24+AP24)&lt;=0),0,(AL20-AR24+AP24)/AK24)</f>
        <v>0</v>
      </c>
      <c r="AM24" s="137">
        <f t="shared" ref="AM24" si="163">IF(AL24*(7-AK21)&lt;=0,0,AL24*(7-AK21))</f>
        <v>0</v>
      </c>
      <c r="AN24" s="311">
        <f>ROUND(IF(OR(AL21-AL24*(7-AK21)+AQ24&lt;0,$B19=$B25,AL24&lt;=0,AL21=0),0,IF(AL21-AL24*(7-AK21)+AQ24&gt;AR24-AP24+AQ24,AR24-AP24+AQ24,AL21-AL24*(7-AK21)+AQ24)),1)</f>
        <v>0</v>
      </c>
      <c r="AO24" s="312"/>
      <c r="AP24" s="139">
        <f t="shared" ref="AP24" si="164">IF(OR($B19=$B25,AK20=0),0,IF($B19=$B13,AK19,$F19))</f>
        <v>0</v>
      </c>
      <c r="AQ24" s="30">
        <f t="shared" ref="AQ24" si="165">IF(OR($B19=$B25,AK24=0),0,$G21-$G20)</f>
        <v>0</v>
      </c>
      <c r="AR24" s="134">
        <f t="shared" ref="AR24" si="166">IF(OR($B19=$B25,AK24=0),0,AK23)</f>
        <v>0</v>
      </c>
      <c r="AS24" s="138">
        <f t="shared" ref="AS24" si="167">IF($B19=$B25,0,AL21)</f>
        <v>0</v>
      </c>
      <c r="AT24" s="176">
        <f t="shared" ref="AT24" si="168">IF($B13=$B19,IF(AV19+AV14&gt;0,1,0)+IF(AW19+AW14&gt;0,1,0)+IF(AX19+AX14&gt;0,1,0)+IF(AY19+AY14&gt;0,1,0)+IF(AZ19+AZ14&gt;0,1,0)+IF(BA19+BA14&gt;0,1,0)+IF(BB19+BB14&gt;0,1,0),AT20)</f>
        <v>0</v>
      </c>
      <c r="AU24" s="133">
        <f t="shared" ref="AU24" si="169">IF(OR($B19=$B25,AT24=0,(AU20-BA24+AY24)&lt;=0),0,(AU20-BA24+AY24)/AT24)</f>
        <v>0</v>
      </c>
      <c r="AV24" s="137">
        <f t="shared" ref="AV24" si="170">IF(AU24*(7-AT21)&lt;=0,0,AU24*(7-AT21))</f>
        <v>0</v>
      </c>
      <c r="AW24" s="311">
        <f>ROUND(IF(OR(AU21-AU24*(7-AT21)+AZ24&lt;0,$B19=$B25,AU24&lt;=0,AU21=0),0,IF(AU21-AU24*(7-AT21)+AZ24&gt;BA24-AY24+AZ24,BA24-AY24+AZ24,AU21-AU24*(7-AT21)+AZ24)),1)</f>
        <v>0</v>
      </c>
      <c r="AX24" s="312"/>
      <c r="AY24" s="139">
        <f t="shared" ref="AY24" si="171">IF(OR($B19=$B25,AT20=0),0,IF($B19=$B13,AT19,$F19))</f>
        <v>0</v>
      </c>
      <c r="AZ24" s="30">
        <f t="shared" ref="AZ24" si="172">IF(OR($B19=$B25,AT24=0),0,$G21-$G20)</f>
        <v>0</v>
      </c>
      <c r="BA24" s="134">
        <f t="shared" ref="BA24" si="173">IF(OR($B19=$B25,AT24=0),0,AT23)</f>
        <v>0</v>
      </c>
      <c r="BB24" s="138">
        <f t="shared" ref="BB24" si="174">IF($B19=$B25,0,AU21)</f>
        <v>0</v>
      </c>
    </row>
    <row r="25" spans="1:54" ht="15.75" x14ac:dyDescent="0.2">
      <c r="A25" s="1">
        <f t="shared" ref="A25" si="175">IF(B25="","1. Niewypełnione",B25)</f>
        <v>0</v>
      </c>
      <c r="B25" s="320">
        <f>maj!B25</f>
        <v>0</v>
      </c>
      <c r="C25" s="321">
        <f>maj!C25</f>
        <v>0</v>
      </c>
      <c r="D25" s="321">
        <f>maj!D25</f>
        <v>0</v>
      </c>
      <c r="E25" s="321">
        <f>maj!E25</f>
        <v>0</v>
      </c>
      <c r="F25" s="177">
        <f>maj!F25</f>
        <v>18</v>
      </c>
      <c r="G25" s="185">
        <f>maj!G25</f>
        <v>18</v>
      </c>
      <c r="H25" s="177"/>
      <c r="I25" s="192">
        <f t="shared" ref="I25:I29" si="176">K25+T25+AC25+AL25+AU25</f>
        <v>0</v>
      </c>
      <c r="J25" s="186">
        <f t="shared" ref="J25" si="177">IF(OR($B25=$B31,J28=0),0,ROUND((K26+P30)/J28,0))</f>
        <v>0</v>
      </c>
      <c r="K25" s="51">
        <f t="shared" ref="K25:K26" si="178">SUM(L25:R25)</f>
        <v>0</v>
      </c>
      <c r="L25" s="52">
        <f>maj!L25</f>
        <v>0</v>
      </c>
      <c r="M25" s="52">
        <f>maj!M25</f>
        <v>0</v>
      </c>
      <c r="N25" s="52">
        <f>maj!N25</f>
        <v>0</v>
      </c>
      <c r="O25" s="52">
        <f>maj!O25</f>
        <v>0</v>
      </c>
      <c r="P25" s="53">
        <f>maj!P25</f>
        <v>0</v>
      </c>
      <c r="Q25" s="54">
        <f>maj!Q25</f>
        <v>0</v>
      </c>
      <c r="R25" s="55">
        <f>maj!R25</f>
        <v>0</v>
      </c>
      <c r="S25" s="188">
        <f t="shared" ref="S25" si="179">IF(OR($B25=$B31,S28=0),0,ROUND((T26+Y30)/S28,0))</f>
        <v>0</v>
      </c>
      <c r="T25" s="51">
        <f t="shared" ref="T25:T26" si="180">SUM(U25:AA25)</f>
        <v>0</v>
      </c>
      <c r="U25" s="52">
        <f>maj!U25</f>
        <v>0</v>
      </c>
      <c r="V25" s="52">
        <f>maj!V25</f>
        <v>0</v>
      </c>
      <c r="W25" s="52">
        <f>maj!W25</f>
        <v>0</v>
      </c>
      <c r="X25" s="52">
        <f>maj!X25</f>
        <v>0</v>
      </c>
      <c r="Y25" s="53">
        <f>maj!Y25</f>
        <v>0</v>
      </c>
      <c r="Z25" s="54">
        <f>maj!Z25</f>
        <v>0</v>
      </c>
      <c r="AA25" s="55">
        <f>maj!AA25</f>
        <v>0</v>
      </c>
      <c r="AB25" s="188">
        <f t="shared" ref="AB25" si="181">IF(OR($B25=$B31,AB28=0),0,ROUND((AC26+AH30)/AB28,0))</f>
        <v>0</v>
      </c>
      <c r="AC25" s="51">
        <f t="shared" ref="AC25:AC26" si="182">SUM(AD25:AJ25)</f>
        <v>0</v>
      </c>
      <c r="AD25" s="52">
        <f>maj!AD25</f>
        <v>0</v>
      </c>
      <c r="AE25" s="52">
        <f>maj!AE25</f>
        <v>0</v>
      </c>
      <c r="AF25" s="52">
        <f>maj!AF25</f>
        <v>0</v>
      </c>
      <c r="AG25" s="52">
        <f>maj!AG25</f>
        <v>0</v>
      </c>
      <c r="AH25" s="53">
        <f>maj!AH25</f>
        <v>0</v>
      </c>
      <c r="AI25" s="54">
        <f>maj!AI25</f>
        <v>0</v>
      </c>
      <c r="AJ25" s="55">
        <f>maj!AJ25</f>
        <v>0</v>
      </c>
      <c r="AK25" s="188">
        <f t="shared" ref="AK25" si="183">IF(OR($B25=$B31,AK28=0),0,ROUND((AL26+AQ30)/AK28,0))</f>
        <v>0</v>
      </c>
      <c r="AL25" s="51">
        <f t="shared" ref="AL25:AL26" si="184">SUM(AM25:AS25)</f>
        <v>0</v>
      </c>
      <c r="AM25" s="52">
        <f>maj!AM25</f>
        <v>0</v>
      </c>
      <c r="AN25" s="52">
        <f>maj!AN25</f>
        <v>0</v>
      </c>
      <c r="AO25" s="52">
        <f>maj!AO25</f>
        <v>0</v>
      </c>
      <c r="AP25" s="52">
        <f>maj!AP25</f>
        <v>0</v>
      </c>
      <c r="AQ25" s="53">
        <f>maj!AQ25</f>
        <v>0</v>
      </c>
      <c r="AR25" s="54">
        <f>maj!AR25</f>
        <v>0</v>
      </c>
      <c r="AS25" s="55">
        <f>maj!AS25</f>
        <v>0</v>
      </c>
      <c r="AT25" s="188">
        <f t="shared" ref="AT25" si="185">IF(OR($B25=$B31,AT28=0),0,ROUND((AU26+AZ30)/AT28,0))</f>
        <v>0</v>
      </c>
      <c r="AU25" s="51">
        <f t="shared" ref="AU25:AU26" si="186">SUM(AV25:BB25)</f>
        <v>0</v>
      </c>
      <c r="AV25" s="52">
        <f t="shared" ref="AV25" si="187">IF(SUM($AM$9:$AS$9)=SUM($AV$9:$BB$9),AM25,IF(AND(SUM($AV$9:$BB$9)&gt;42,SUM($AV$9:$BB$9)&lt;49),AM25,0))</f>
        <v>0</v>
      </c>
      <c r="AW25" s="52">
        <f t="shared" ref="AW25" si="188">IF(SUM($AM$9:$AS$9)=SUM($AV$9:$BB$9),AN25,IF(AND(SUM($AV$9:$BB$9)&gt;42,SUM($AV$9:$BB$9)&lt;49),AN25,0))</f>
        <v>0</v>
      </c>
      <c r="AX25" s="52">
        <f t="shared" ref="AX25" si="189">IF(SUM($AM$9:$AS$9)=SUM($AV$9:$BB$9),AO25,IF(AND(SUM($AV$9:$BB$9)&gt;42,SUM($AV$9:$BB$9)&lt;49),AO25,0))</f>
        <v>0</v>
      </c>
      <c r="AY25" s="52">
        <f t="shared" ref="AY25" si="190">IF(SUM($AM$9:$AS$9)=SUM($AV$9:$BB$9),AP25,IF(AND(SUM($AV$9:$BB$9)&gt;42,SUM($AV$9:$BB$9)&lt;49),AP25,0))</f>
        <v>0</v>
      </c>
      <c r="AZ25" s="53">
        <f t="shared" ref="AZ25" si="191">IF(SUM($AM$9:$AS$9)=SUM($AV$9:$BB$9),AQ25,IF(AND(SUM($AV$9:$BB$9)&gt;42,SUM($AV$9:$BB$9)&lt;49),AQ25,0))</f>
        <v>0</v>
      </c>
      <c r="BA25" s="54">
        <f t="shared" ref="BA25" si="192">IF(SUM($AM$9:$AS$9)=SUM($AV$9:$BB$9),AR25,IF(AND(SUM($AV$9:$BB$9)&gt;42,SUM($AV$9:$BB$9)&lt;49),AR25,0))</f>
        <v>0</v>
      </c>
      <c r="BB25" s="55">
        <f t="shared" ref="BB25" si="193">IF(SUM($AM$9:$AS$9)=SUM($AV$9:$BB$9),AS25,IF(AND(SUM($AV$9:$BB$9)&gt;42,SUM($AV$9:$BB$9)&lt;49),AS25,0))</f>
        <v>0</v>
      </c>
    </row>
    <row r="26" spans="1:54" ht="12.75" hidden="1" customHeight="1" x14ac:dyDescent="0.2">
      <c r="B26" s="93"/>
      <c r="C26" s="94"/>
      <c r="D26" s="95"/>
      <c r="E26" s="115"/>
      <c r="F26" s="140" t="b">
        <f t="shared" ref="F26" si="194">IF($B19=$B25,OR(F20,G25&lt;F25),G25&lt;F25)</f>
        <v>0</v>
      </c>
      <c r="G26" s="189">
        <f t="shared" ref="G26" si="195">IF(AND($B19=$B25,$B19&lt;&gt;"",$B19&lt;&gt;0),G25+G20,G25)</f>
        <v>18</v>
      </c>
      <c r="H26" s="120"/>
      <c r="I26" s="165">
        <f t="shared" si="176"/>
        <v>0</v>
      </c>
      <c r="J26" s="194">
        <f t="shared" ref="J26" si="196">7-COUNTIF(L25:R25,0)-COUNTIF(L25:R25,"")</f>
        <v>0</v>
      </c>
      <c r="K26" s="22">
        <f t="shared" si="178"/>
        <v>0</v>
      </c>
      <c r="L26" s="35">
        <f t="shared" ref="L26:R26" si="197">IF($B19=$B25,L25+L20,L25)</f>
        <v>0</v>
      </c>
      <c r="M26" s="35">
        <f t="shared" si="197"/>
        <v>0</v>
      </c>
      <c r="N26" s="35">
        <f t="shared" si="197"/>
        <v>0</v>
      </c>
      <c r="O26" s="35">
        <f t="shared" si="197"/>
        <v>0</v>
      </c>
      <c r="P26" s="36">
        <f t="shared" si="197"/>
        <v>0</v>
      </c>
      <c r="Q26" s="37">
        <f t="shared" si="197"/>
        <v>0</v>
      </c>
      <c r="R26" s="38">
        <f t="shared" si="197"/>
        <v>0</v>
      </c>
      <c r="S26" s="194">
        <f t="shared" ref="S26" si="198">7-COUNTIF(U25:AA25,0)-COUNTIF(U25:AA25,"")</f>
        <v>0</v>
      </c>
      <c r="T26" s="22">
        <f t="shared" si="180"/>
        <v>0</v>
      </c>
      <c r="U26" s="35">
        <f t="shared" ref="U26:AA26" si="199">IF($B19=$B25,U25+U20,U25)</f>
        <v>0</v>
      </c>
      <c r="V26" s="35">
        <f t="shared" si="199"/>
        <v>0</v>
      </c>
      <c r="W26" s="35">
        <f t="shared" si="199"/>
        <v>0</v>
      </c>
      <c r="X26" s="35">
        <f t="shared" si="199"/>
        <v>0</v>
      </c>
      <c r="Y26" s="36">
        <f t="shared" si="199"/>
        <v>0</v>
      </c>
      <c r="Z26" s="37">
        <f t="shared" si="199"/>
        <v>0</v>
      </c>
      <c r="AA26" s="38">
        <f t="shared" si="199"/>
        <v>0</v>
      </c>
      <c r="AB26" s="194">
        <f t="shared" ref="AB26" si="200">7-COUNTIF(AD25:AJ25,0)-COUNTIF(AD25:AJ25,"")</f>
        <v>0</v>
      </c>
      <c r="AC26" s="22">
        <f t="shared" si="182"/>
        <v>0</v>
      </c>
      <c r="AD26" s="35">
        <f t="shared" ref="AD26:AJ26" si="201">IF($B19=$B25,AD25+AD20,AD25)</f>
        <v>0</v>
      </c>
      <c r="AE26" s="35">
        <f t="shared" si="201"/>
        <v>0</v>
      </c>
      <c r="AF26" s="35">
        <f t="shared" si="201"/>
        <v>0</v>
      </c>
      <c r="AG26" s="35">
        <f t="shared" si="201"/>
        <v>0</v>
      </c>
      <c r="AH26" s="36">
        <f t="shared" si="201"/>
        <v>0</v>
      </c>
      <c r="AI26" s="37">
        <f t="shared" si="201"/>
        <v>0</v>
      </c>
      <c r="AJ26" s="38">
        <f t="shared" si="201"/>
        <v>0</v>
      </c>
      <c r="AK26" s="194">
        <f t="shared" ref="AK26" si="202">7-COUNTIF(AM25:AS25,0)-COUNTIF(AM25:AS25,"")</f>
        <v>0</v>
      </c>
      <c r="AL26" s="22">
        <f t="shared" si="184"/>
        <v>0</v>
      </c>
      <c r="AM26" s="35">
        <f t="shared" ref="AM26:AS26" si="203">IF($B19=$B25,AM25+AM20,AM25)</f>
        <v>0</v>
      </c>
      <c r="AN26" s="35">
        <f t="shared" si="203"/>
        <v>0</v>
      </c>
      <c r="AO26" s="35">
        <f t="shared" si="203"/>
        <v>0</v>
      </c>
      <c r="AP26" s="35">
        <f t="shared" si="203"/>
        <v>0</v>
      </c>
      <c r="AQ26" s="36">
        <f t="shared" si="203"/>
        <v>0</v>
      </c>
      <c r="AR26" s="37">
        <f t="shared" si="203"/>
        <v>0</v>
      </c>
      <c r="AS26" s="38">
        <f t="shared" si="203"/>
        <v>0</v>
      </c>
      <c r="AT26" s="194">
        <f t="shared" ref="AT26" si="204">7-COUNTIF(AV25:BB25,0)-COUNTIF(AV25:BB25,"")</f>
        <v>0</v>
      </c>
      <c r="AU26" s="22">
        <f t="shared" si="186"/>
        <v>0</v>
      </c>
      <c r="AV26" s="35">
        <f t="shared" ref="AV26:BB26" si="205">IF($B19=$B25,AV25+AV20,AV25)</f>
        <v>0</v>
      </c>
      <c r="AW26" s="35">
        <f t="shared" si="205"/>
        <v>0</v>
      </c>
      <c r="AX26" s="35">
        <f t="shared" si="205"/>
        <v>0</v>
      </c>
      <c r="AY26" s="35">
        <f t="shared" si="205"/>
        <v>0</v>
      </c>
      <c r="AZ26" s="36">
        <f t="shared" si="205"/>
        <v>0</v>
      </c>
      <c r="BA26" s="37">
        <f t="shared" si="205"/>
        <v>0</v>
      </c>
      <c r="BB26" s="38">
        <f t="shared" si="205"/>
        <v>0</v>
      </c>
    </row>
    <row r="27" spans="1:54" ht="15" hidden="1" customHeight="1" x14ac:dyDescent="0.2">
      <c r="B27" s="116"/>
      <c r="C27" s="117"/>
      <c r="D27" s="118"/>
      <c r="E27" s="119"/>
      <c r="F27" s="92"/>
      <c r="G27" s="190">
        <f t="shared" ref="G27" si="206">IF(AND($B19=$B25,$B19&lt;&gt;"",$B19&lt;&gt;0),F25+G21,F25)</f>
        <v>18</v>
      </c>
      <c r="H27" s="121"/>
      <c r="I27" s="165">
        <f t="shared" si="176"/>
        <v>0</v>
      </c>
      <c r="J27" s="195">
        <f t="shared" ref="J27" si="207">IF($B25=$B19,COUNTIF(L27:R27,0),COUNTIF(L28:R28,0)+COUNTIF(L28:R28,""))</f>
        <v>7</v>
      </c>
      <c r="K27" s="39">
        <f t="shared" ref="K27:R27" si="208">IF($B19=$B25,K28+K21,K28)</f>
        <v>0</v>
      </c>
      <c r="L27" s="40">
        <f t="shared" si="208"/>
        <v>0</v>
      </c>
      <c r="M27" s="40">
        <f t="shared" si="208"/>
        <v>0</v>
      </c>
      <c r="N27" s="40">
        <f t="shared" si="208"/>
        <v>0</v>
      </c>
      <c r="O27" s="40">
        <f t="shared" si="208"/>
        <v>0</v>
      </c>
      <c r="P27" s="41">
        <f t="shared" si="208"/>
        <v>0</v>
      </c>
      <c r="Q27" s="42">
        <f t="shared" si="208"/>
        <v>0</v>
      </c>
      <c r="R27" s="43">
        <f t="shared" si="208"/>
        <v>0</v>
      </c>
      <c r="S27" s="195">
        <f t="shared" ref="S27" si="209">IF($B25=$B19,COUNTIF(U27:AA27,0),COUNTIF(U28:AA28,0)+COUNTIF(U28:AA28,""))</f>
        <v>7</v>
      </c>
      <c r="T27" s="39">
        <f t="shared" ref="T27:AA27" si="210">IF($B19=$B25,T28+T21,T28)</f>
        <v>0</v>
      </c>
      <c r="U27" s="40">
        <f t="shared" si="210"/>
        <v>0</v>
      </c>
      <c r="V27" s="40">
        <f t="shared" si="210"/>
        <v>0</v>
      </c>
      <c r="W27" s="40">
        <f t="shared" si="210"/>
        <v>0</v>
      </c>
      <c r="X27" s="40">
        <f t="shared" si="210"/>
        <v>0</v>
      </c>
      <c r="Y27" s="41">
        <f t="shared" si="210"/>
        <v>0</v>
      </c>
      <c r="Z27" s="42">
        <f t="shared" si="210"/>
        <v>0</v>
      </c>
      <c r="AA27" s="43">
        <f t="shared" si="210"/>
        <v>0</v>
      </c>
      <c r="AB27" s="195">
        <f t="shared" ref="AB27" si="211">IF($B25=$B19,COUNTIF(AD27:AJ27,0),COUNTIF(AD28:AJ28,0)+COUNTIF(AD28:AJ28,""))</f>
        <v>7</v>
      </c>
      <c r="AC27" s="39">
        <f t="shared" ref="AC27:AJ27" si="212">IF($B19=$B25,AC28+AC21,AC28)</f>
        <v>0</v>
      </c>
      <c r="AD27" s="40">
        <f t="shared" si="212"/>
        <v>0</v>
      </c>
      <c r="AE27" s="40">
        <f t="shared" si="212"/>
        <v>0</v>
      </c>
      <c r="AF27" s="40">
        <f t="shared" si="212"/>
        <v>0</v>
      </c>
      <c r="AG27" s="40">
        <f t="shared" si="212"/>
        <v>0</v>
      </c>
      <c r="AH27" s="41">
        <f t="shared" si="212"/>
        <v>0</v>
      </c>
      <c r="AI27" s="42">
        <f t="shared" si="212"/>
        <v>0</v>
      </c>
      <c r="AJ27" s="43">
        <f t="shared" si="212"/>
        <v>0</v>
      </c>
      <c r="AK27" s="195">
        <f t="shared" ref="AK27" si="213">IF($B25=$B19,COUNTIF(AM27:AS27,0),COUNTIF(AM28:AS28,0)+COUNTIF(AM28:AS28,""))</f>
        <v>7</v>
      </c>
      <c r="AL27" s="39">
        <f t="shared" ref="AL27:AS27" si="214">IF($B19=$B25,AL28+AL21,AL28)</f>
        <v>0</v>
      </c>
      <c r="AM27" s="40">
        <f t="shared" si="214"/>
        <v>0</v>
      </c>
      <c r="AN27" s="40">
        <f t="shared" si="214"/>
        <v>0</v>
      </c>
      <c r="AO27" s="40">
        <f t="shared" si="214"/>
        <v>0</v>
      </c>
      <c r="AP27" s="40">
        <f t="shared" si="214"/>
        <v>0</v>
      </c>
      <c r="AQ27" s="41">
        <f t="shared" si="214"/>
        <v>0</v>
      </c>
      <c r="AR27" s="42">
        <f t="shared" si="214"/>
        <v>0</v>
      </c>
      <c r="AS27" s="43">
        <f t="shared" si="214"/>
        <v>0</v>
      </c>
      <c r="AT27" s="195">
        <f t="shared" ref="AT27" si="215">IF($B25=$B19,COUNTIF(AV27:BB27,0),COUNTIF(AV28:BB28,0)+COUNTIF(AV28:BB28,""))</f>
        <v>7</v>
      </c>
      <c r="AU27" s="39">
        <f t="shared" ref="AU27:BB27" si="216">IF($B19=$B25,AU28+AU21,AU28)</f>
        <v>0</v>
      </c>
      <c r="AV27" s="40">
        <f t="shared" si="216"/>
        <v>0</v>
      </c>
      <c r="AW27" s="40">
        <f t="shared" si="216"/>
        <v>0</v>
      </c>
      <c r="AX27" s="40">
        <f t="shared" si="216"/>
        <v>0</v>
      </c>
      <c r="AY27" s="40">
        <f t="shared" si="216"/>
        <v>0</v>
      </c>
      <c r="AZ27" s="41">
        <f t="shared" si="216"/>
        <v>0</v>
      </c>
      <c r="BA27" s="42">
        <f t="shared" si="216"/>
        <v>0</v>
      </c>
      <c r="BB27" s="43">
        <f t="shared" si="216"/>
        <v>0</v>
      </c>
    </row>
    <row r="28" spans="1:54" ht="15.75" customHeight="1" x14ac:dyDescent="0.2">
      <c r="A28" s="1">
        <f t="shared" ref="A28" si="217">A25</f>
        <v>0</v>
      </c>
      <c r="B28" s="313">
        <f t="shared" ref="B28" si="218">B22+1</f>
        <v>2</v>
      </c>
      <c r="C28" s="314"/>
      <c r="D28" s="314"/>
      <c r="E28" s="314"/>
      <c r="F28" s="31"/>
      <c r="G28" s="183"/>
      <c r="H28" s="122">
        <f t="shared" ref="H28" si="219">5-COUNTIF(AU25,0)-COUNTIF(AL25,0)-COUNTIF(AC25,0)-COUNTIF(T25,0)-COUNTIF(K25,0)</f>
        <v>0</v>
      </c>
      <c r="I28" s="165">
        <f t="shared" si="176"/>
        <v>0</v>
      </c>
      <c r="J28" s="187">
        <f t="shared" ref="J28" si="220">IF($B25=$B19,J22+IF($F25&lt;&gt;$G25,(K25+$G27-$G26)/$F25,K25/$F25),IF($F25&lt;&gt;G25,(K25+$G27-$G26)/$F25,K25/$F25))</f>
        <v>0</v>
      </c>
      <c r="K28" s="7">
        <f t="shared" ref="K28:K29" si="221">SUM(L28:R28)</f>
        <v>0</v>
      </c>
      <c r="L28" s="26">
        <f t="shared" ref="L28:R28" si="222">L25</f>
        <v>0</v>
      </c>
      <c r="M28" s="26">
        <f t="shared" si="222"/>
        <v>0</v>
      </c>
      <c r="N28" s="26">
        <f t="shared" si="222"/>
        <v>0</v>
      </c>
      <c r="O28" s="26">
        <f t="shared" si="222"/>
        <v>0</v>
      </c>
      <c r="P28" s="26">
        <f t="shared" si="222"/>
        <v>0</v>
      </c>
      <c r="Q28" s="29">
        <f t="shared" si="222"/>
        <v>0</v>
      </c>
      <c r="R28" s="23">
        <f t="shared" si="222"/>
        <v>0</v>
      </c>
      <c r="S28" s="187">
        <f t="shared" ref="S28" si="223">IF($B25=$B19,S22+IF($F25&lt;&gt;$G25,(T25+$G27-$G26)/$F25,T25/$F25),IF($F25&lt;&gt;P25,(T25+$G27-$G26)/$F25,T25/$F25))</f>
        <v>0</v>
      </c>
      <c r="T28" s="7">
        <f t="shared" ref="T28:T29" si="224">SUM(U28:AA28)</f>
        <v>0</v>
      </c>
      <c r="U28" s="26">
        <f t="shared" ref="U28:AA28" si="225">U25</f>
        <v>0</v>
      </c>
      <c r="V28" s="26">
        <f t="shared" si="225"/>
        <v>0</v>
      </c>
      <c r="W28" s="26">
        <f t="shared" si="225"/>
        <v>0</v>
      </c>
      <c r="X28" s="26">
        <f t="shared" si="225"/>
        <v>0</v>
      </c>
      <c r="Y28" s="113">
        <f t="shared" si="225"/>
        <v>0</v>
      </c>
      <c r="Z28" s="29">
        <f t="shared" si="225"/>
        <v>0</v>
      </c>
      <c r="AA28" s="23">
        <f t="shared" si="225"/>
        <v>0</v>
      </c>
      <c r="AB28" s="187">
        <f t="shared" ref="AB28" si="226">IF($B25=$B19,AB22+IF($F25&lt;&gt;$G25,(AC25+$G27-$G26)/$F25,AC25/$F25),IF($F25&lt;&gt;Y25,(AC25+$G27-$G26)/$F25,AC25/$F25))</f>
        <v>0</v>
      </c>
      <c r="AC28" s="7">
        <f t="shared" ref="AC28:AC29" si="227">SUM(AD28:AJ28)</f>
        <v>0</v>
      </c>
      <c r="AD28" s="26">
        <f t="shared" ref="AD28:AJ28" si="228">AD25</f>
        <v>0</v>
      </c>
      <c r="AE28" s="26">
        <f t="shared" si="228"/>
        <v>0</v>
      </c>
      <c r="AF28" s="26">
        <f t="shared" si="228"/>
        <v>0</v>
      </c>
      <c r="AG28" s="26">
        <f t="shared" si="228"/>
        <v>0</v>
      </c>
      <c r="AH28" s="113">
        <f t="shared" si="228"/>
        <v>0</v>
      </c>
      <c r="AI28" s="29">
        <f t="shared" si="228"/>
        <v>0</v>
      </c>
      <c r="AJ28" s="23">
        <f t="shared" si="228"/>
        <v>0</v>
      </c>
      <c r="AK28" s="187">
        <f t="shared" ref="AK28" si="229">IF($B25=$B19,AK22+IF($F25&lt;&gt;$G25,(AL25+$G27-$G26)/$F25,AL25/$F25),IF($F25&lt;&gt;AH25,(AL25+$G27-$G26)/$F25,AL25/$F25))</f>
        <v>0</v>
      </c>
      <c r="AL28" s="7">
        <f t="shared" ref="AL28:AL29" si="230">SUM(AM28:AS28)</f>
        <v>0</v>
      </c>
      <c r="AM28" s="26">
        <f t="shared" ref="AM28:AS28" si="231">AM25</f>
        <v>0</v>
      </c>
      <c r="AN28" s="26">
        <f t="shared" si="231"/>
        <v>0</v>
      </c>
      <c r="AO28" s="26">
        <f t="shared" si="231"/>
        <v>0</v>
      </c>
      <c r="AP28" s="26">
        <f t="shared" si="231"/>
        <v>0</v>
      </c>
      <c r="AQ28" s="113">
        <f t="shared" si="231"/>
        <v>0</v>
      </c>
      <c r="AR28" s="29">
        <f t="shared" si="231"/>
        <v>0</v>
      </c>
      <c r="AS28" s="23">
        <f t="shared" si="231"/>
        <v>0</v>
      </c>
      <c r="AT28" s="187">
        <f t="shared" ref="AT28" si="232">IF($B25=$B19,AT22+IF($F25&lt;&gt;$G25,(AU25+$G27-$G26)/$F25,AU25/$F25),IF($F25&lt;&gt;AQ25,(AU25+$G27-$G26)/$F25,AU25/$F25))</f>
        <v>0</v>
      </c>
      <c r="AU28" s="7">
        <f t="shared" ref="AU28:AU29" si="233">SUM(AV28:BB28)</f>
        <v>0</v>
      </c>
      <c r="AV28" s="6">
        <f t="shared" ref="AV28" si="234">IF(SUM($AM$9:$AS$9)=SUM($AV$9:$BB$9),AV25,IF(AND(SUM($AV$9:$BB$9)&gt;42,SUM($AV$9:$BB$9)&lt;49),AV25,0))</f>
        <v>0</v>
      </c>
      <c r="AW28" s="6">
        <f t="shared" ref="AW28:BB28" si="235">IF(SUM($AM$9:$AS$9)=SUM($AV$9:$BB$9),AW25,IF(AND(SUM($AV$9:$BB$9)&gt;42,SUM($AV$9:$BB$9)&lt;49),AW25,0))</f>
        <v>0</v>
      </c>
      <c r="AX28" s="6">
        <f t="shared" si="235"/>
        <v>0</v>
      </c>
      <c r="AY28" s="6">
        <f t="shared" si="235"/>
        <v>0</v>
      </c>
      <c r="AZ28" s="26">
        <f t="shared" si="235"/>
        <v>0</v>
      </c>
      <c r="BA28" s="29">
        <f t="shared" si="235"/>
        <v>0</v>
      </c>
      <c r="BB28" s="23">
        <f t="shared" si="235"/>
        <v>0</v>
      </c>
    </row>
    <row r="29" spans="1:54" ht="15.75" customHeight="1" x14ac:dyDescent="0.2">
      <c r="A29" s="1">
        <f t="shared" ref="A29:A30" si="236">A28</f>
        <v>0</v>
      </c>
      <c r="B29" s="313"/>
      <c r="C29" s="314"/>
      <c r="D29" s="314"/>
      <c r="E29" s="314"/>
      <c r="F29" s="31"/>
      <c r="G29" s="183"/>
      <c r="H29" s="123">
        <f t="shared" ref="H29" si="237">IF($B25=$B19,H23+F29,$F29)</f>
        <v>0</v>
      </c>
      <c r="I29" s="165">
        <f t="shared" si="176"/>
        <v>0</v>
      </c>
      <c r="J29" s="141">
        <f t="shared" ref="J29" si="238">IF($H28=0,0,IF($B19=$B25,IF($H30&gt;0,$H30+J23,K25+J23),IF($H30&gt;0,$H30,K25)))</f>
        <v>0</v>
      </c>
      <c r="K29" s="7">
        <f t="shared" si="221"/>
        <v>0</v>
      </c>
      <c r="L29" s="6"/>
      <c r="M29" s="6"/>
      <c r="N29" s="6"/>
      <c r="O29" s="6"/>
      <c r="P29" s="26"/>
      <c r="Q29" s="29"/>
      <c r="R29" s="23"/>
      <c r="S29" s="141">
        <f t="shared" ref="S29" si="239">IF($H28=0,0,IF($B19=$B25,IF($H30&gt;0,$H30+S23,T25+S23),IF($H30&gt;0,$H30,T25)))</f>
        <v>0</v>
      </c>
      <c r="T29" s="7">
        <f t="shared" si="224"/>
        <v>0</v>
      </c>
      <c r="U29" s="6"/>
      <c r="V29" s="6"/>
      <c r="W29" s="6"/>
      <c r="X29" s="6"/>
      <c r="Y29" s="26"/>
      <c r="Z29" s="29"/>
      <c r="AA29" s="23"/>
      <c r="AB29" s="141">
        <f t="shared" ref="AB29" si="240">IF($H28=0,0,IF($B19=$B25,IF($H30&gt;0,$H30+AB23,AC25+AB23),IF($H30&gt;0,$H30,AC25)))</f>
        <v>0</v>
      </c>
      <c r="AC29" s="7">
        <f t="shared" si="227"/>
        <v>0</v>
      </c>
      <c r="AD29" s="6"/>
      <c r="AE29" s="6"/>
      <c r="AF29" s="6"/>
      <c r="AG29" s="6"/>
      <c r="AH29" s="26"/>
      <c r="AI29" s="29"/>
      <c r="AJ29" s="23"/>
      <c r="AK29" s="141">
        <f t="shared" ref="AK29" si="241">IF($H28=0,0,IF($B19=$B25,IF($H30&gt;0,$H30+AK23,AL25+AK23),IF($H30&gt;0,$H30,AL25)))</f>
        <v>0</v>
      </c>
      <c r="AL29" s="7">
        <f t="shared" si="230"/>
        <v>0</v>
      </c>
      <c r="AM29" s="6"/>
      <c r="AN29" s="6"/>
      <c r="AO29" s="6"/>
      <c r="AP29" s="6"/>
      <c r="AQ29" s="26"/>
      <c r="AR29" s="29"/>
      <c r="AS29" s="23"/>
      <c r="AT29" s="141">
        <f t="shared" ref="AT29" si="242">IF($H28=0,0,IF($B19=$B25,IF($H30&gt;0,$H30+AT23,AU25+AT23),IF($H30&gt;0,$H30,AU25)))</f>
        <v>0</v>
      </c>
      <c r="AU29" s="7">
        <f t="shared" si="233"/>
        <v>0</v>
      </c>
      <c r="AV29" s="6"/>
      <c r="AW29" s="6"/>
      <c r="AX29" s="6"/>
      <c r="AY29" s="6"/>
      <c r="AZ29" s="26"/>
      <c r="BA29" s="29"/>
      <c r="BB29" s="23"/>
    </row>
    <row r="30" spans="1:54" ht="18.75" customHeight="1" thickBot="1" x14ac:dyDescent="0.25">
      <c r="A30" s="1">
        <f t="shared" si="236"/>
        <v>0</v>
      </c>
      <c r="B30" s="323" t="str">
        <f>IF(B25="",Wydruk!$AE$6,IF(J26=0,Wydruk!$AE$7,IF(AND(G26&lt;G27,B25&lt;&gt;$B31),Wydruk!$AE$13,IF(AND($B25=$B19,$B25&lt;&gt;$B31),IF(OR(OR(J30&lt;4,J30&gt;5),OR(S30&lt;4,S30&gt;5),OR(AB30&lt;4,AB30&gt;5),OR(AK30&lt;4,AK30&gt;5),OR(AND(AT30&lt;4,AT30&gt;0),AT30&gt;5)),Wydruk!$AE$8,Wydruk!$AE$9),IF($B25=$B31,IF($F29&lt;&gt;0,Wydruk!$AE$12,Wydruk!$AE$10),IF(OR(OR(J26&lt;4,J26&gt;5),OR(S26&lt;4,S26&gt;5),OR(AB26&lt;4,AB26&gt;5),OR(AK26&lt;4,AK26&gt;5),OR(AND(AT26&lt;4,AT26&gt;0),AT26&gt;5)),Wydruk!$AE$8,Wydruk!$AE$11))))))</f>
        <v>Uzupełnij liczby godzin tygodniowego planu</v>
      </c>
      <c r="C30" s="324"/>
      <c r="D30" s="324"/>
      <c r="E30" s="324"/>
      <c r="F30" s="173">
        <f>maj!F30</f>
        <v>0</v>
      </c>
      <c r="G30" s="184">
        <f>maj!G30</f>
        <v>0</v>
      </c>
      <c r="H30" s="191">
        <f t="shared" ref="H30" si="243">IF(OR($G30=0,$F30=0,$G30="",$F30=""),0,$G30/$F30)</f>
        <v>0</v>
      </c>
      <c r="I30" s="193"/>
      <c r="J30" s="176">
        <f t="shared" ref="J30" si="244">IF($B19=$B25,IF(L25+L20&gt;0,1,0)+IF(M25+M20&gt;0,1,0)+IF(N25+N20&gt;0,1,0)+IF(O25+O20&gt;0,1,0)+IF(P25+P20&gt;0,1,0)+IF(Q25+Q20&gt;0,1,0)+IF(R25+R20&gt;0,1,0),J26)</f>
        <v>0</v>
      </c>
      <c r="K30" s="133">
        <f t="shared" ref="K30" si="245">IF(OR($B25=$B31,J30=0,(K26-Q30+O30)&lt;=0),0,(K26-Q30+O30)/J30)</f>
        <v>0</v>
      </c>
      <c r="L30" s="137">
        <f t="shared" ref="L30" si="246">IF(K30*(7-J27)&lt;=0,0,K30*(7-J27))</f>
        <v>0</v>
      </c>
      <c r="M30" s="311">
        <f t="shared" ref="M30" si="247">ROUND(IF(OR(K27-K30*(7-J27)+P30&lt;0,$B25=$B31,K30&lt;=0,K27=0),0,IF(K27-K30*(7-J27)+P30&gt;Q30-O30+P30,Q30-O30+P30,K27-K30*(7-J27)+P30)),1)</f>
        <v>0</v>
      </c>
      <c r="N30" s="312"/>
      <c r="O30" s="139">
        <f t="shared" ref="O30" si="248">IF(OR($B25=$B31,J26=0),0,IF($B25=$B19,J25,$F25))</f>
        <v>0</v>
      </c>
      <c r="P30" s="30">
        <f t="shared" ref="P30" si="249">IF(OR($B25=$B31,J30=0),0,$G27-$G26)</f>
        <v>0</v>
      </c>
      <c r="Q30" s="134">
        <f t="shared" ref="Q30" si="250">IF(OR($B25=$B31,J30=0),0,J29)</f>
        <v>0</v>
      </c>
      <c r="R30" s="138">
        <f t="shared" ref="R30" si="251">IF($B25=$B31,0,K27)</f>
        <v>0</v>
      </c>
      <c r="S30" s="176">
        <f t="shared" ref="S30" si="252">IF($B19=$B25,IF(U25+U20&gt;0,1,0)+IF(V25+V20&gt;0,1,0)+IF(W25+W20&gt;0,1,0)+IF(X25+X20&gt;0,1,0)+IF(Y25+Y20&gt;0,1,0)+IF(Z25+Z20&gt;0,1,0)+IF(AA25+AA20&gt;0,1,0),S26)</f>
        <v>0</v>
      </c>
      <c r="T30" s="133">
        <f t="shared" ref="T30" si="253">IF(OR($B25=$B31,S30=0,(T26-Z30+X30)&lt;=0),0,(T26-Z30+X30)/S30)</f>
        <v>0</v>
      </c>
      <c r="U30" s="137">
        <f t="shared" ref="U30" si="254">IF(T30*(7-S27)&lt;=0,0,T30*(7-S27))</f>
        <v>0</v>
      </c>
      <c r="V30" s="311">
        <f t="shared" ref="V30" si="255">ROUND(IF(OR(T27-T30*(7-S27)+Y30&lt;0,$B25=$B31,T30&lt;=0,T27=0),0,IF(T27-T30*(7-S27)+Y30&gt;Z30-X30+Y30,Z30-X30+Y30,T27-T30*(7-S27)+Y30)),1)</f>
        <v>0</v>
      </c>
      <c r="W30" s="312"/>
      <c r="X30" s="139">
        <f t="shared" ref="X30" si="256">IF(OR($B25=$B31,S26=0),0,IF($B25=$B19,S25,$F25))</f>
        <v>0</v>
      </c>
      <c r="Y30" s="30">
        <f t="shared" ref="Y30" si="257">IF(OR($B25=$B31,S30=0),0,$G27-$G26)</f>
        <v>0</v>
      </c>
      <c r="Z30" s="134">
        <f t="shared" ref="Z30" si="258">IF(OR($B25=$B31,S30=0),0,S29)</f>
        <v>0</v>
      </c>
      <c r="AA30" s="138">
        <f t="shared" ref="AA30" si="259">IF($B25=$B31,0,T27)</f>
        <v>0</v>
      </c>
      <c r="AB30" s="176">
        <f t="shared" ref="AB30" si="260">IF($B19=$B25,IF(AD25+AD20&gt;0,1,0)+IF(AE25+AE20&gt;0,1,0)+IF(AF25+AF20&gt;0,1,0)+IF(AG25+AG20&gt;0,1,0)+IF(AH25+AH20&gt;0,1,0)+IF(AI25+AI20&gt;0,1,0)+IF(AJ25+AJ20&gt;0,1,0),AB26)</f>
        <v>0</v>
      </c>
      <c r="AC30" s="133">
        <f t="shared" ref="AC30" si="261">IF(OR($B25=$B31,AB30=0,(AC26-AI30+AG30)&lt;=0),0,(AC26-AI30+AG30)/AB30)</f>
        <v>0</v>
      </c>
      <c r="AD30" s="137">
        <f t="shared" ref="AD30" si="262">IF(AC30*(7-AB27)&lt;=0,0,AC30*(7-AB27))</f>
        <v>0</v>
      </c>
      <c r="AE30" s="311">
        <f t="shared" ref="AE30" si="263">ROUND(IF(OR(AC27-AC30*(7-AB27)+AH30&lt;0,$B25=$B31,AC30&lt;=0,AC27=0),0,IF(AC27-AC30*(7-AB27)+AH30&gt;AI30-AG30+AH30,AI30-AG30+AH30,AC27-AC30*(7-AB27)+AH30)),1)</f>
        <v>0</v>
      </c>
      <c r="AF30" s="312"/>
      <c r="AG30" s="139">
        <f t="shared" ref="AG30" si="264">IF(OR($B25=$B31,AB26=0),0,IF($B25=$B19,AB25,$F25))</f>
        <v>0</v>
      </c>
      <c r="AH30" s="30">
        <f t="shared" ref="AH30" si="265">IF(OR($B25=$B31,AB30=0),0,$G27-$G26)</f>
        <v>0</v>
      </c>
      <c r="AI30" s="134">
        <f t="shared" ref="AI30" si="266">IF(OR($B25=$B31,AB30=0),0,AB29)</f>
        <v>0</v>
      </c>
      <c r="AJ30" s="138">
        <f t="shared" ref="AJ30" si="267">IF($B25=$B31,0,AC27)</f>
        <v>0</v>
      </c>
      <c r="AK30" s="176">
        <f t="shared" ref="AK30" si="268">IF($B19=$B25,IF(AM25+AM20&gt;0,1,0)+IF(AN25+AN20&gt;0,1,0)+IF(AO25+AO20&gt;0,1,0)+IF(AP25+AP20&gt;0,1,0)+IF(AQ25+AQ20&gt;0,1,0)+IF(AR25+AR20&gt;0,1,0)+IF(AS25+AS20&gt;0,1,0),AK26)</f>
        <v>0</v>
      </c>
      <c r="AL30" s="133">
        <f t="shared" ref="AL30" si="269">IF(OR($B25=$B31,AK30=0,(AL26-AR30+AP30)&lt;=0),0,(AL26-AR30+AP30)/AK30)</f>
        <v>0</v>
      </c>
      <c r="AM30" s="137">
        <f t="shared" ref="AM30" si="270">IF(AL30*(7-AK27)&lt;=0,0,AL30*(7-AK27))</f>
        <v>0</v>
      </c>
      <c r="AN30" s="311">
        <f t="shared" ref="AN30" si="271">ROUND(IF(OR(AL27-AL30*(7-AK27)+AQ30&lt;0,$B25=$B31,AL30&lt;=0,AL27=0),0,IF(AL27-AL30*(7-AK27)+AQ30&gt;AR30-AP30+AQ30,AR30-AP30+AQ30,AL27-AL30*(7-AK27)+AQ30)),1)</f>
        <v>0</v>
      </c>
      <c r="AO30" s="312"/>
      <c r="AP30" s="139">
        <f t="shared" ref="AP30" si="272">IF(OR($B25=$B31,AK26=0),0,IF($B25=$B19,AK25,$F25))</f>
        <v>0</v>
      </c>
      <c r="AQ30" s="30">
        <f t="shared" ref="AQ30" si="273">IF(OR($B25=$B31,AK30=0),0,$G27-$G26)</f>
        <v>0</v>
      </c>
      <c r="AR30" s="134">
        <f t="shared" ref="AR30" si="274">IF(OR($B25=$B31,AK30=0),0,AK29)</f>
        <v>0</v>
      </c>
      <c r="AS30" s="138">
        <f t="shared" ref="AS30" si="275">IF($B25=$B31,0,AL27)</f>
        <v>0</v>
      </c>
      <c r="AT30" s="176">
        <f t="shared" ref="AT30" si="276">IF($B19=$B25,IF(AV25+AV20&gt;0,1,0)+IF(AW25+AW20&gt;0,1,0)+IF(AX25+AX20&gt;0,1,0)+IF(AY25+AY20&gt;0,1,0)+IF(AZ25+AZ20&gt;0,1,0)+IF(BA25+BA20&gt;0,1,0)+IF(BB25+BB20&gt;0,1,0),AT26)</f>
        <v>0</v>
      </c>
      <c r="AU30" s="133">
        <f t="shared" ref="AU30" si="277">IF(OR($B25=$B31,AT30=0,(AU26-BA30+AY30)&lt;=0),0,(AU26-BA30+AY30)/AT30)</f>
        <v>0</v>
      </c>
      <c r="AV30" s="137">
        <f t="shared" ref="AV30" si="278">IF(AU30*(7-AT27)&lt;=0,0,AU30*(7-AT27))</f>
        <v>0</v>
      </c>
      <c r="AW30" s="311">
        <f t="shared" ref="AW30" si="279">ROUND(IF(OR(AU27-AU30*(7-AT27)+AZ30&lt;0,$B25=$B31,AU30&lt;=0,AU27=0),0,IF(AU27-AU30*(7-AT27)+AZ30&gt;BA30-AY30+AZ30,BA30-AY30+AZ30,AU27-AU30*(7-AT27)+AZ30)),1)</f>
        <v>0</v>
      </c>
      <c r="AX30" s="312"/>
      <c r="AY30" s="139">
        <f t="shared" ref="AY30" si="280">IF(OR($B25=$B31,AT26=0),0,IF($B25=$B19,AT25,$F25))</f>
        <v>0</v>
      </c>
      <c r="AZ30" s="30">
        <f t="shared" ref="AZ30" si="281">IF(OR($B25=$B31,AT30=0),0,$G27-$G26)</f>
        <v>0</v>
      </c>
      <c r="BA30" s="134">
        <f t="shared" ref="BA30" si="282">IF(OR($B25=$B31,AT30=0),0,AT29)</f>
        <v>0</v>
      </c>
      <c r="BB30" s="138">
        <f t="shared" ref="BB30" si="283">IF($B25=$B31,0,AU27)</f>
        <v>0</v>
      </c>
    </row>
    <row r="31" spans="1:54" ht="15.75" x14ac:dyDescent="0.2">
      <c r="A31" s="1">
        <f t="shared" ref="A31" si="284">IF(B31="","1. Niewypełnione",B31)</f>
        <v>0</v>
      </c>
      <c r="B31" s="320">
        <f>maj!B31</f>
        <v>0</v>
      </c>
      <c r="C31" s="321">
        <f>maj!C31</f>
        <v>0</v>
      </c>
      <c r="D31" s="321">
        <f>maj!D31</f>
        <v>0</v>
      </c>
      <c r="E31" s="321">
        <f>maj!E31</f>
        <v>0</v>
      </c>
      <c r="F31" s="177">
        <f>maj!F31</f>
        <v>18</v>
      </c>
      <c r="G31" s="185">
        <f>maj!G31</f>
        <v>18</v>
      </c>
      <c r="H31" s="177"/>
      <c r="I31" s="192">
        <f t="shared" ref="I31:I35" si="285">K31+T31+AC31+AL31+AU31</f>
        <v>0</v>
      </c>
      <c r="J31" s="186">
        <f t="shared" ref="J31" si="286">IF(OR($B31=$B37,J34=0),0,ROUND((K32+P36)/J34,0))</f>
        <v>0</v>
      </c>
      <c r="K31" s="51">
        <f t="shared" ref="K31:K32" si="287">SUM(L31:R31)</f>
        <v>0</v>
      </c>
      <c r="L31" s="52">
        <f>maj!L31</f>
        <v>0</v>
      </c>
      <c r="M31" s="52">
        <f>maj!M31</f>
        <v>0</v>
      </c>
      <c r="N31" s="52">
        <f>maj!N31</f>
        <v>0</v>
      </c>
      <c r="O31" s="52">
        <f>maj!O31</f>
        <v>0</v>
      </c>
      <c r="P31" s="53">
        <f>maj!P31</f>
        <v>0</v>
      </c>
      <c r="Q31" s="54">
        <f>maj!Q31</f>
        <v>0</v>
      </c>
      <c r="R31" s="55">
        <f>maj!R31</f>
        <v>0</v>
      </c>
      <c r="S31" s="188">
        <f t="shared" ref="S31" si="288">IF(OR($B31=$B37,S34=0),0,ROUND((T32+Y36)/S34,0))</f>
        <v>0</v>
      </c>
      <c r="T31" s="51">
        <f t="shared" ref="T31:T32" si="289">SUM(U31:AA31)</f>
        <v>0</v>
      </c>
      <c r="U31" s="52">
        <f>maj!U31</f>
        <v>0</v>
      </c>
      <c r="V31" s="52">
        <f>maj!V31</f>
        <v>0</v>
      </c>
      <c r="W31" s="52">
        <f>maj!W31</f>
        <v>0</v>
      </c>
      <c r="X31" s="52">
        <f>maj!X31</f>
        <v>0</v>
      </c>
      <c r="Y31" s="53">
        <f>maj!Y31</f>
        <v>0</v>
      </c>
      <c r="Z31" s="54">
        <f>maj!Z31</f>
        <v>0</v>
      </c>
      <c r="AA31" s="55">
        <f>maj!AA31</f>
        <v>0</v>
      </c>
      <c r="AB31" s="188">
        <f t="shared" ref="AB31" si="290">IF(OR($B31=$B37,AB34=0),0,ROUND((AC32+AH36)/AB34,0))</f>
        <v>0</v>
      </c>
      <c r="AC31" s="51">
        <f t="shared" ref="AC31:AC32" si="291">SUM(AD31:AJ31)</f>
        <v>0</v>
      </c>
      <c r="AD31" s="52">
        <f>maj!AD31</f>
        <v>0</v>
      </c>
      <c r="AE31" s="52">
        <f>maj!AE31</f>
        <v>0</v>
      </c>
      <c r="AF31" s="52">
        <f>maj!AF31</f>
        <v>0</v>
      </c>
      <c r="AG31" s="52">
        <f>maj!AG31</f>
        <v>0</v>
      </c>
      <c r="AH31" s="53">
        <f>maj!AH31</f>
        <v>0</v>
      </c>
      <c r="AI31" s="54">
        <f>maj!AI31</f>
        <v>0</v>
      </c>
      <c r="AJ31" s="55">
        <f>maj!AJ31</f>
        <v>0</v>
      </c>
      <c r="AK31" s="188">
        <f t="shared" ref="AK31" si="292">IF(OR($B31=$B37,AK34=0),0,ROUND((AL32+AQ36)/AK34,0))</f>
        <v>0</v>
      </c>
      <c r="AL31" s="51">
        <f t="shared" ref="AL31:AL32" si="293">SUM(AM31:AS31)</f>
        <v>0</v>
      </c>
      <c r="AM31" s="52">
        <f>maj!AM31</f>
        <v>0</v>
      </c>
      <c r="AN31" s="52">
        <f>maj!AN31</f>
        <v>0</v>
      </c>
      <c r="AO31" s="52">
        <f>maj!AO31</f>
        <v>0</v>
      </c>
      <c r="AP31" s="52">
        <f>maj!AP31</f>
        <v>0</v>
      </c>
      <c r="AQ31" s="53">
        <f>maj!AQ31</f>
        <v>0</v>
      </c>
      <c r="AR31" s="54">
        <f>maj!AR31</f>
        <v>0</v>
      </c>
      <c r="AS31" s="55">
        <f>maj!AS31</f>
        <v>0</v>
      </c>
      <c r="AT31" s="188">
        <f t="shared" ref="AT31" si="294">IF(OR($B31=$B37,AT34=0),0,ROUND((AU32+AZ36)/AT34,0))</f>
        <v>0</v>
      </c>
      <c r="AU31" s="51">
        <f t="shared" ref="AU31:AU32" si="295">SUM(AV31:BB31)</f>
        <v>0</v>
      </c>
      <c r="AV31" s="52">
        <f t="shared" ref="AV31" si="296">IF(SUM($AM$9:$AS$9)=SUM($AV$9:$BB$9),AM31,IF(AND(SUM($AV$9:$BB$9)&gt;42,SUM($AV$9:$BB$9)&lt;49),AM31,0))</f>
        <v>0</v>
      </c>
      <c r="AW31" s="52">
        <f t="shared" ref="AW31" si="297">IF(SUM($AM$9:$AS$9)=SUM($AV$9:$BB$9),AN31,IF(AND(SUM($AV$9:$BB$9)&gt;42,SUM($AV$9:$BB$9)&lt;49),AN31,0))</f>
        <v>0</v>
      </c>
      <c r="AX31" s="52">
        <f t="shared" ref="AX31" si="298">IF(SUM($AM$9:$AS$9)=SUM($AV$9:$BB$9),AO31,IF(AND(SUM($AV$9:$BB$9)&gt;42,SUM($AV$9:$BB$9)&lt;49),AO31,0))</f>
        <v>0</v>
      </c>
      <c r="AY31" s="52">
        <f t="shared" ref="AY31" si="299">IF(SUM($AM$9:$AS$9)=SUM($AV$9:$BB$9),AP31,IF(AND(SUM($AV$9:$BB$9)&gt;42,SUM($AV$9:$BB$9)&lt;49),AP31,0))</f>
        <v>0</v>
      </c>
      <c r="AZ31" s="53">
        <f t="shared" ref="AZ31" si="300">IF(SUM($AM$9:$AS$9)=SUM($AV$9:$BB$9),AQ31,IF(AND(SUM($AV$9:$BB$9)&gt;42,SUM($AV$9:$BB$9)&lt;49),AQ31,0))</f>
        <v>0</v>
      </c>
      <c r="BA31" s="54">
        <f t="shared" ref="BA31" si="301">IF(SUM($AM$9:$AS$9)=SUM($AV$9:$BB$9),AR31,IF(AND(SUM($AV$9:$BB$9)&gt;42,SUM($AV$9:$BB$9)&lt;49),AR31,0))</f>
        <v>0</v>
      </c>
      <c r="BB31" s="55">
        <f t="shared" ref="BB31" si="302">IF(SUM($AM$9:$AS$9)=SUM($AV$9:$BB$9),AS31,IF(AND(SUM($AV$9:$BB$9)&gt;42,SUM($AV$9:$BB$9)&lt;49),AS31,0))</f>
        <v>0</v>
      </c>
    </row>
    <row r="32" spans="1:54" ht="12.75" hidden="1" customHeight="1" x14ac:dyDescent="0.2">
      <c r="B32" s="93"/>
      <c r="C32" s="94"/>
      <c r="D32" s="95"/>
      <c r="E32" s="115"/>
      <c r="F32" s="140" t="b">
        <f t="shared" ref="F32" si="303">IF($B25=$B31,OR(F26,G31&lt;F31),G31&lt;F31)</f>
        <v>0</v>
      </c>
      <c r="G32" s="189">
        <f t="shared" ref="G32" si="304">IF(AND($B25=$B31,$B25&lt;&gt;"",$B25&lt;&gt;0),G31+G26,G31)</f>
        <v>18</v>
      </c>
      <c r="H32" s="120"/>
      <c r="I32" s="165">
        <f t="shared" si="285"/>
        <v>0</v>
      </c>
      <c r="J32" s="194">
        <f t="shared" ref="J32" si="305">7-COUNTIF(L31:R31,0)-COUNTIF(L31:R31,"")</f>
        <v>0</v>
      </c>
      <c r="K32" s="22">
        <f t="shared" si="287"/>
        <v>0</v>
      </c>
      <c r="L32" s="35">
        <f t="shared" ref="L32:R32" si="306">IF($B25=$B31,L31+L26,L31)</f>
        <v>0</v>
      </c>
      <c r="M32" s="35">
        <f t="shared" si="306"/>
        <v>0</v>
      </c>
      <c r="N32" s="35">
        <f t="shared" si="306"/>
        <v>0</v>
      </c>
      <c r="O32" s="35">
        <f t="shared" si="306"/>
        <v>0</v>
      </c>
      <c r="P32" s="36">
        <f t="shared" si="306"/>
        <v>0</v>
      </c>
      <c r="Q32" s="37">
        <f t="shared" si="306"/>
        <v>0</v>
      </c>
      <c r="R32" s="38">
        <f t="shared" si="306"/>
        <v>0</v>
      </c>
      <c r="S32" s="194">
        <f t="shared" ref="S32" si="307">7-COUNTIF(U31:AA31,0)-COUNTIF(U31:AA31,"")</f>
        <v>0</v>
      </c>
      <c r="T32" s="22">
        <f t="shared" si="289"/>
        <v>0</v>
      </c>
      <c r="U32" s="35">
        <f t="shared" ref="U32:AA32" si="308">IF($B25=$B31,U31+U26,U31)</f>
        <v>0</v>
      </c>
      <c r="V32" s="35">
        <f t="shared" si="308"/>
        <v>0</v>
      </c>
      <c r="W32" s="35">
        <f t="shared" si="308"/>
        <v>0</v>
      </c>
      <c r="X32" s="35">
        <f t="shared" si="308"/>
        <v>0</v>
      </c>
      <c r="Y32" s="36">
        <f t="shared" si="308"/>
        <v>0</v>
      </c>
      <c r="Z32" s="37">
        <f t="shared" si="308"/>
        <v>0</v>
      </c>
      <c r="AA32" s="38">
        <f t="shared" si="308"/>
        <v>0</v>
      </c>
      <c r="AB32" s="194">
        <f t="shared" ref="AB32" si="309">7-COUNTIF(AD31:AJ31,0)-COUNTIF(AD31:AJ31,"")</f>
        <v>0</v>
      </c>
      <c r="AC32" s="22">
        <f t="shared" si="291"/>
        <v>0</v>
      </c>
      <c r="AD32" s="35">
        <f t="shared" ref="AD32:AJ32" si="310">IF($B25=$B31,AD31+AD26,AD31)</f>
        <v>0</v>
      </c>
      <c r="AE32" s="35">
        <f t="shared" si="310"/>
        <v>0</v>
      </c>
      <c r="AF32" s="35">
        <f t="shared" si="310"/>
        <v>0</v>
      </c>
      <c r="AG32" s="35">
        <f t="shared" si="310"/>
        <v>0</v>
      </c>
      <c r="AH32" s="36">
        <f t="shared" si="310"/>
        <v>0</v>
      </c>
      <c r="AI32" s="37">
        <f t="shared" si="310"/>
        <v>0</v>
      </c>
      <c r="AJ32" s="38">
        <f t="shared" si="310"/>
        <v>0</v>
      </c>
      <c r="AK32" s="194">
        <f t="shared" ref="AK32" si="311">7-COUNTIF(AM31:AS31,0)-COUNTIF(AM31:AS31,"")</f>
        <v>0</v>
      </c>
      <c r="AL32" s="22">
        <f t="shared" si="293"/>
        <v>0</v>
      </c>
      <c r="AM32" s="35">
        <f t="shared" ref="AM32:AS32" si="312">IF($B25=$B31,AM31+AM26,AM31)</f>
        <v>0</v>
      </c>
      <c r="AN32" s="35">
        <f t="shared" si="312"/>
        <v>0</v>
      </c>
      <c r="AO32" s="35">
        <f t="shared" si="312"/>
        <v>0</v>
      </c>
      <c r="AP32" s="35">
        <f t="shared" si="312"/>
        <v>0</v>
      </c>
      <c r="AQ32" s="36">
        <f t="shared" si="312"/>
        <v>0</v>
      </c>
      <c r="AR32" s="37">
        <f t="shared" si="312"/>
        <v>0</v>
      </c>
      <c r="AS32" s="38">
        <f t="shared" si="312"/>
        <v>0</v>
      </c>
      <c r="AT32" s="194">
        <f t="shared" ref="AT32" si="313">7-COUNTIF(AV31:BB31,0)-COUNTIF(AV31:BB31,"")</f>
        <v>0</v>
      </c>
      <c r="AU32" s="22">
        <f t="shared" si="295"/>
        <v>0</v>
      </c>
      <c r="AV32" s="35">
        <f t="shared" ref="AV32:BB32" si="314">IF($B25=$B31,AV31+AV26,AV31)</f>
        <v>0</v>
      </c>
      <c r="AW32" s="35">
        <f t="shared" si="314"/>
        <v>0</v>
      </c>
      <c r="AX32" s="35">
        <f t="shared" si="314"/>
        <v>0</v>
      </c>
      <c r="AY32" s="35">
        <f t="shared" si="314"/>
        <v>0</v>
      </c>
      <c r="AZ32" s="36">
        <f t="shared" si="314"/>
        <v>0</v>
      </c>
      <c r="BA32" s="37">
        <f t="shared" si="314"/>
        <v>0</v>
      </c>
      <c r="BB32" s="38">
        <f t="shared" si="314"/>
        <v>0</v>
      </c>
    </row>
    <row r="33" spans="1:54" ht="15" hidden="1" customHeight="1" x14ac:dyDescent="0.2">
      <c r="B33" s="116"/>
      <c r="C33" s="117"/>
      <c r="D33" s="118"/>
      <c r="E33" s="119"/>
      <c r="F33" s="92"/>
      <c r="G33" s="190">
        <f t="shared" ref="G33" si="315">IF(AND($B25=$B31,$B25&lt;&gt;"",$B25&lt;&gt;0),F31+G27,F31)</f>
        <v>18</v>
      </c>
      <c r="H33" s="121"/>
      <c r="I33" s="165">
        <f t="shared" si="285"/>
        <v>0</v>
      </c>
      <c r="J33" s="195">
        <f t="shared" ref="J33" si="316">IF($B31=$B25,COUNTIF(L33:R33,0),COUNTIF(L34:R34,0)+COUNTIF(L34:R34,""))</f>
        <v>7</v>
      </c>
      <c r="K33" s="39">
        <f t="shared" ref="K33:R33" si="317">IF($B25=$B31,K34+K27,K34)</f>
        <v>0</v>
      </c>
      <c r="L33" s="40">
        <f t="shared" si="317"/>
        <v>0</v>
      </c>
      <c r="M33" s="40">
        <f t="shared" si="317"/>
        <v>0</v>
      </c>
      <c r="N33" s="40">
        <f t="shared" si="317"/>
        <v>0</v>
      </c>
      <c r="O33" s="40">
        <f t="shared" si="317"/>
        <v>0</v>
      </c>
      <c r="P33" s="41">
        <f t="shared" si="317"/>
        <v>0</v>
      </c>
      <c r="Q33" s="42">
        <f t="shared" si="317"/>
        <v>0</v>
      </c>
      <c r="R33" s="43">
        <f t="shared" si="317"/>
        <v>0</v>
      </c>
      <c r="S33" s="195">
        <f t="shared" ref="S33" si="318">IF($B31=$B25,COUNTIF(U33:AA33,0),COUNTIF(U34:AA34,0)+COUNTIF(U34:AA34,""))</f>
        <v>7</v>
      </c>
      <c r="T33" s="39">
        <f t="shared" ref="T33:AA33" si="319">IF($B25=$B31,T34+T27,T34)</f>
        <v>0</v>
      </c>
      <c r="U33" s="40">
        <f t="shared" si="319"/>
        <v>0</v>
      </c>
      <c r="V33" s="40">
        <f t="shared" si="319"/>
        <v>0</v>
      </c>
      <c r="W33" s="40">
        <f t="shared" si="319"/>
        <v>0</v>
      </c>
      <c r="X33" s="40">
        <f t="shared" si="319"/>
        <v>0</v>
      </c>
      <c r="Y33" s="41">
        <f t="shared" si="319"/>
        <v>0</v>
      </c>
      <c r="Z33" s="42">
        <f t="shared" si="319"/>
        <v>0</v>
      </c>
      <c r="AA33" s="43">
        <f t="shared" si="319"/>
        <v>0</v>
      </c>
      <c r="AB33" s="195">
        <f t="shared" ref="AB33" si="320">IF($B31=$B25,COUNTIF(AD33:AJ33,0),COUNTIF(AD34:AJ34,0)+COUNTIF(AD34:AJ34,""))</f>
        <v>7</v>
      </c>
      <c r="AC33" s="39">
        <f t="shared" ref="AC33:AJ33" si="321">IF($B25=$B31,AC34+AC27,AC34)</f>
        <v>0</v>
      </c>
      <c r="AD33" s="40">
        <f t="shared" si="321"/>
        <v>0</v>
      </c>
      <c r="AE33" s="40">
        <f t="shared" si="321"/>
        <v>0</v>
      </c>
      <c r="AF33" s="40">
        <f t="shared" si="321"/>
        <v>0</v>
      </c>
      <c r="AG33" s="40">
        <f t="shared" si="321"/>
        <v>0</v>
      </c>
      <c r="AH33" s="41">
        <f t="shared" si="321"/>
        <v>0</v>
      </c>
      <c r="AI33" s="42">
        <f t="shared" si="321"/>
        <v>0</v>
      </c>
      <c r="AJ33" s="43">
        <f t="shared" si="321"/>
        <v>0</v>
      </c>
      <c r="AK33" s="195">
        <f t="shared" ref="AK33" si="322">IF($B31=$B25,COUNTIF(AM33:AS33,0),COUNTIF(AM34:AS34,0)+COUNTIF(AM34:AS34,""))</f>
        <v>7</v>
      </c>
      <c r="AL33" s="39">
        <f t="shared" ref="AL33:AS33" si="323">IF($B25=$B31,AL34+AL27,AL34)</f>
        <v>0</v>
      </c>
      <c r="AM33" s="40">
        <f t="shared" si="323"/>
        <v>0</v>
      </c>
      <c r="AN33" s="40">
        <f t="shared" si="323"/>
        <v>0</v>
      </c>
      <c r="AO33" s="40">
        <f t="shared" si="323"/>
        <v>0</v>
      </c>
      <c r="AP33" s="40">
        <f t="shared" si="323"/>
        <v>0</v>
      </c>
      <c r="AQ33" s="41">
        <f t="shared" si="323"/>
        <v>0</v>
      </c>
      <c r="AR33" s="42">
        <f t="shared" si="323"/>
        <v>0</v>
      </c>
      <c r="AS33" s="43">
        <f t="shared" si="323"/>
        <v>0</v>
      </c>
      <c r="AT33" s="195">
        <f t="shared" ref="AT33" si="324">IF($B31=$B25,COUNTIF(AV33:BB33,0),COUNTIF(AV34:BB34,0)+COUNTIF(AV34:BB34,""))</f>
        <v>7</v>
      </c>
      <c r="AU33" s="39">
        <f t="shared" ref="AU33:BB33" si="325">IF($B25=$B31,AU34+AU27,AU34)</f>
        <v>0</v>
      </c>
      <c r="AV33" s="40">
        <f t="shared" si="325"/>
        <v>0</v>
      </c>
      <c r="AW33" s="40">
        <f t="shared" si="325"/>
        <v>0</v>
      </c>
      <c r="AX33" s="40">
        <f t="shared" si="325"/>
        <v>0</v>
      </c>
      <c r="AY33" s="40">
        <f t="shared" si="325"/>
        <v>0</v>
      </c>
      <c r="AZ33" s="41">
        <f t="shared" si="325"/>
        <v>0</v>
      </c>
      <c r="BA33" s="42">
        <f t="shared" si="325"/>
        <v>0</v>
      </c>
      <c r="BB33" s="43">
        <f t="shared" si="325"/>
        <v>0</v>
      </c>
    </row>
    <row r="34" spans="1:54" ht="15.75" customHeight="1" x14ac:dyDescent="0.2">
      <c r="A34" s="1">
        <f t="shared" ref="A34" si="326">A31</f>
        <v>0</v>
      </c>
      <c r="B34" s="313">
        <f t="shared" ref="B34" si="327">B28+1</f>
        <v>3</v>
      </c>
      <c r="C34" s="314"/>
      <c r="D34" s="314"/>
      <c r="E34" s="314"/>
      <c r="F34" s="31"/>
      <c r="G34" s="183"/>
      <c r="H34" s="122">
        <f t="shared" ref="H34" si="328">5-COUNTIF(AU31,0)-COUNTIF(AL31,0)-COUNTIF(AC31,0)-COUNTIF(T31,0)-COUNTIF(K31,0)</f>
        <v>0</v>
      </c>
      <c r="I34" s="165">
        <f t="shared" si="285"/>
        <v>0</v>
      </c>
      <c r="J34" s="187">
        <f t="shared" ref="J34" si="329">IF($B31=$B25,J28+IF($F31&lt;&gt;$G31,(K31+$G33-$G32)/$F31,K31/$F31),IF($F31&lt;&gt;G31,(K31+$G33-$G32)/$F31,K31/$F31))</f>
        <v>0</v>
      </c>
      <c r="K34" s="7">
        <f t="shared" ref="K34:K35" si="330">SUM(L34:R34)</f>
        <v>0</v>
      </c>
      <c r="L34" s="26">
        <f t="shared" ref="L34:R34" si="331">L31</f>
        <v>0</v>
      </c>
      <c r="M34" s="26">
        <f t="shared" si="331"/>
        <v>0</v>
      </c>
      <c r="N34" s="26">
        <f t="shared" si="331"/>
        <v>0</v>
      </c>
      <c r="O34" s="26">
        <f t="shared" si="331"/>
        <v>0</v>
      </c>
      <c r="P34" s="26">
        <f t="shared" si="331"/>
        <v>0</v>
      </c>
      <c r="Q34" s="29">
        <f t="shared" si="331"/>
        <v>0</v>
      </c>
      <c r="R34" s="23">
        <f t="shared" si="331"/>
        <v>0</v>
      </c>
      <c r="S34" s="187">
        <f t="shared" ref="S34" si="332">IF($B31=$B25,S28+IF($F31&lt;&gt;$G31,(T31+$G33-$G32)/$F31,T31/$F31),IF($F31&lt;&gt;P31,(T31+$G33-$G32)/$F31,T31/$F31))</f>
        <v>0</v>
      </c>
      <c r="T34" s="7">
        <f t="shared" ref="T34:T35" si="333">SUM(U34:AA34)</f>
        <v>0</v>
      </c>
      <c r="U34" s="26">
        <f t="shared" ref="U34:AA34" si="334">U31</f>
        <v>0</v>
      </c>
      <c r="V34" s="26">
        <f t="shared" si="334"/>
        <v>0</v>
      </c>
      <c r="W34" s="26">
        <f t="shared" si="334"/>
        <v>0</v>
      </c>
      <c r="X34" s="26">
        <f t="shared" si="334"/>
        <v>0</v>
      </c>
      <c r="Y34" s="113">
        <f t="shared" si="334"/>
        <v>0</v>
      </c>
      <c r="Z34" s="29">
        <f t="shared" si="334"/>
        <v>0</v>
      </c>
      <c r="AA34" s="23">
        <f t="shared" si="334"/>
        <v>0</v>
      </c>
      <c r="AB34" s="187">
        <f t="shared" ref="AB34" si="335">IF($B31=$B25,AB28+IF($F31&lt;&gt;$G31,(AC31+$G33-$G32)/$F31,AC31/$F31),IF($F31&lt;&gt;Y31,(AC31+$G33-$G32)/$F31,AC31/$F31))</f>
        <v>0</v>
      </c>
      <c r="AC34" s="7">
        <f t="shared" ref="AC34:AC35" si="336">SUM(AD34:AJ34)</f>
        <v>0</v>
      </c>
      <c r="AD34" s="26">
        <f t="shared" ref="AD34:AJ34" si="337">AD31</f>
        <v>0</v>
      </c>
      <c r="AE34" s="26">
        <f t="shared" si="337"/>
        <v>0</v>
      </c>
      <c r="AF34" s="26">
        <f t="shared" si="337"/>
        <v>0</v>
      </c>
      <c r="AG34" s="26">
        <f t="shared" si="337"/>
        <v>0</v>
      </c>
      <c r="AH34" s="113">
        <f t="shared" si="337"/>
        <v>0</v>
      </c>
      <c r="AI34" s="29">
        <f t="shared" si="337"/>
        <v>0</v>
      </c>
      <c r="AJ34" s="23">
        <f t="shared" si="337"/>
        <v>0</v>
      </c>
      <c r="AK34" s="187">
        <f t="shared" ref="AK34" si="338">IF($B31=$B25,AK28+IF($F31&lt;&gt;$G31,(AL31+$G33-$G32)/$F31,AL31/$F31),IF($F31&lt;&gt;AH31,(AL31+$G33-$G32)/$F31,AL31/$F31))</f>
        <v>0</v>
      </c>
      <c r="AL34" s="7">
        <f t="shared" ref="AL34:AL35" si="339">SUM(AM34:AS34)</f>
        <v>0</v>
      </c>
      <c r="AM34" s="26">
        <f t="shared" ref="AM34:AS34" si="340">AM31</f>
        <v>0</v>
      </c>
      <c r="AN34" s="26">
        <f t="shared" si="340"/>
        <v>0</v>
      </c>
      <c r="AO34" s="26">
        <f t="shared" si="340"/>
        <v>0</v>
      </c>
      <c r="AP34" s="26">
        <f t="shared" si="340"/>
        <v>0</v>
      </c>
      <c r="AQ34" s="113">
        <f t="shared" si="340"/>
        <v>0</v>
      </c>
      <c r="AR34" s="29">
        <f t="shared" si="340"/>
        <v>0</v>
      </c>
      <c r="AS34" s="23">
        <f t="shared" si="340"/>
        <v>0</v>
      </c>
      <c r="AT34" s="187">
        <f t="shared" ref="AT34" si="341">IF($B31=$B25,AT28+IF($F31&lt;&gt;$G31,(AU31+$G33-$G32)/$F31,AU31/$F31),IF($F31&lt;&gt;AQ31,(AU31+$G33-$G32)/$F31,AU31/$F31))</f>
        <v>0</v>
      </c>
      <c r="AU34" s="7">
        <f t="shared" ref="AU34:AU35" si="342">SUM(AV34:BB34)</f>
        <v>0</v>
      </c>
      <c r="AV34" s="6">
        <f t="shared" ref="AV34" si="343">IF(SUM($AM$9:$AS$9)=SUM($AV$9:$BB$9),AV31,IF(AND(SUM($AV$9:$BB$9)&gt;42,SUM($AV$9:$BB$9)&lt;49),AV31,0))</f>
        <v>0</v>
      </c>
      <c r="AW34" s="6">
        <f t="shared" ref="AW34:BB34" si="344">IF(SUM($AM$9:$AS$9)=SUM($AV$9:$BB$9),AW31,IF(AND(SUM($AV$9:$BB$9)&gt;42,SUM($AV$9:$BB$9)&lt;49),AW31,0))</f>
        <v>0</v>
      </c>
      <c r="AX34" s="6">
        <f t="shared" si="344"/>
        <v>0</v>
      </c>
      <c r="AY34" s="6">
        <f t="shared" si="344"/>
        <v>0</v>
      </c>
      <c r="AZ34" s="26">
        <f t="shared" si="344"/>
        <v>0</v>
      </c>
      <c r="BA34" s="29">
        <f t="shared" si="344"/>
        <v>0</v>
      </c>
      <c r="BB34" s="23">
        <f t="shared" si="344"/>
        <v>0</v>
      </c>
    </row>
    <row r="35" spans="1:54" ht="15.75" customHeight="1" x14ac:dyDescent="0.2">
      <c r="A35" s="1">
        <f t="shared" ref="A35:A36" si="345">A34</f>
        <v>0</v>
      </c>
      <c r="B35" s="313"/>
      <c r="C35" s="314"/>
      <c r="D35" s="314"/>
      <c r="E35" s="314"/>
      <c r="F35" s="31"/>
      <c r="G35" s="183"/>
      <c r="H35" s="123">
        <f t="shared" ref="H35" si="346">IF($B31=$B25,H29+F35,$F35)</f>
        <v>0</v>
      </c>
      <c r="I35" s="165">
        <f t="shared" si="285"/>
        <v>0</v>
      </c>
      <c r="J35" s="141">
        <f t="shared" ref="J35" si="347">IF($H34=0,0,IF($B25=$B31,IF($H36&gt;0,$H36+J29,K31+J29),IF($H36&gt;0,$H36,K31)))</f>
        <v>0</v>
      </c>
      <c r="K35" s="7">
        <f t="shared" si="330"/>
        <v>0</v>
      </c>
      <c r="L35" s="6"/>
      <c r="M35" s="6"/>
      <c r="N35" s="6"/>
      <c r="O35" s="6"/>
      <c r="P35" s="26"/>
      <c r="Q35" s="29"/>
      <c r="R35" s="23"/>
      <c r="S35" s="141">
        <f t="shared" ref="S35" si="348">IF($H34=0,0,IF($B25=$B31,IF($H36&gt;0,$H36+S29,T31+S29),IF($H36&gt;0,$H36,T31)))</f>
        <v>0</v>
      </c>
      <c r="T35" s="7">
        <f t="shared" si="333"/>
        <v>0</v>
      </c>
      <c r="U35" s="6"/>
      <c r="V35" s="6"/>
      <c r="W35" s="6"/>
      <c r="X35" s="6"/>
      <c r="Y35" s="26"/>
      <c r="Z35" s="29"/>
      <c r="AA35" s="23"/>
      <c r="AB35" s="141">
        <f t="shared" ref="AB35" si="349">IF($H34=0,0,IF($B25=$B31,IF($H36&gt;0,$H36+AB29,AC31+AB29),IF($H36&gt;0,$H36,AC31)))</f>
        <v>0</v>
      </c>
      <c r="AC35" s="7">
        <f t="shared" si="336"/>
        <v>0</v>
      </c>
      <c r="AD35" s="6"/>
      <c r="AE35" s="6"/>
      <c r="AF35" s="6"/>
      <c r="AG35" s="6"/>
      <c r="AH35" s="26"/>
      <c r="AI35" s="29"/>
      <c r="AJ35" s="23"/>
      <c r="AK35" s="141">
        <f t="shared" ref="AK35" si="350">IF($H34=0,0,IF($B25=$B31,IF($H36&gt;0,$H36+AK29,AL31+AK29),IF($H36&gt;0,$H36,AL31)))</f>
        <v>0</v>
      </c>
      <c r="AL35" s="7">
        <f t="shared" si="339"/>
        <v>0</v>
      </c>
      <c r="AM35" s="6"/>
      <c r="AN35" s="6"/>
      <c r="AO35" s="6"/>
      <c r="AP35" s="6"/>
      <c r="AQ35" s="26"/>
      <c r="AR35" s="29"/>
      <c r="AS35" s="23"/>
      <c r="AT35" s="141">
        <f t="shared" ref="AT35" si="351">IF($H34=0,0,IF($B25=$B31,IF($H36&gt;0,$H36+AT29,AU31+AT29),IF($H36&gt;0,$H36,AU31)))</f>
        <v>0</v>
      </c>
      <c r="AU35" s="7">
        <f t="shared" si="342"/>
        <v>0</v>
      </c>
      <c r="AV35" s="6"/>
      <c r="AW35" s="6"/>
      <c r="AX35" s="6"/>
      <c r="AY35" s="6"/>
      <c r="AZ35" s="26"/>
      <c r="BA35" s="29"/>
      <c r="BB35" s="23"/>
    </row>
    <row r="36" spans="1:54" ht="18.75" customHeight="1" thickBot="1" x14ac:dyDescent="0.25">
      <c r="A36" s="1">
        <f t="shared" si="345"/>
        <v>0</v>
      </c>
      <c r="B36" s="323" t="str">
        <f>IF(B31="",Wydruk!$AE$6,IF(J32=0,Wydruk!$AE$7,IF(AND(G32&lt;G33,B31&lt;&gt;$B37),Wydruk!$AE$13,IF(AND($B31=$B25,$B31&lt;&gt;$B37),IF(OR(OR(J36&lt;4,J36&gt;5),OR(S36&lt;4,S36&gt;5),OR(AB36&lt;4,AB36&gt;5),OR(AK36&lt;4,AK36&gt;5),OR(AND(AT36&lt;4,AT36&gt;0),AT36&gt;5)),Wydruk!$AE$8,Wydruk!$AE$9),IF($B31=$B37,IF($F35&lt;&gt;0,Wydruk!$AE$12,Wydruk!$AE$10),IF(OR(OR(J32&lt;4,J32&gt;5),OR(S32&lt;4,S32&gt;5),OR(AB32&lt;4,AB32&gt;5),OR(AK32&lt;4,AK32&gt;5),OR(AND(AT32&lt;4,AT32&gt;0),AT32&gt;5)),Wydruk!$AE$8,Wydruk!$AE$11))))))</f>
        <v>Uzupełnij liczby godzin tygodniowego planu</v>
      </c>
      <c r="C36" s="324"/>
      <c r="D36" s="324"/>
      <c r="E36" s="324"/>
      <c r="F36" s="173">
        <f>maj!F36</f>
        <v>0</v>
      </c>
      <c r="G36" s="184">
        <f>maj!G36</f>
        <v>0</v>
      </c>
      <c r="H36" s="191">
        <f t="shared" ref="H36" si="352">IF(OR($G36=0,$F36=0,$G36="",$F36=""),0,$G36/$F36)</f>
        <v>0</v>
      </c>
      <c r="I36" s="193"/>
      <c r="J36" s="176">
        <f t="shared" ref="J36" si="353">IF($B25=$B31,IF(L31+L26&gt;0,1,0)+IF(M31+M26&gt;0,1,0)+IF(N31+N26&gt;0,1,0)+IF(O31+O26&gt;0,1,0)+IF(P31+P26&gt;0,1,0)+IF(Q31+Q26&gt;0,1,0)+IF(R31+R26&gt;0,1,0),J32)</f>
        <v>0</v>
      </c>
      <c r="K36" s="133">
        <f t="shared" ref="K36" si="354">IF(OR($B31=$B37,J36=0,(K32-Q36+O36)&lt;=0),0,(K32-Q36+O36)/J36)</f>
        <v>0</v>
      </c>
      <c r="L36" s="137">
        <f t="shared" ref="L36" si="355">IF(K36*(7-J33)&lt;=0,0,K36*(7-J33))</f>
        <v>0</v>
      </c>
      <c r="M36" s="311">
        <f t="shared" ref="M36" si="356">ROUND(IF(OR(K33-K36*(7-J33)+P36&lt;0,$B31=$B37,K36&lt;=0,K33=0),0,IF(K33-K36*(7-J33)+P36&gt;Q36-O36+P36,Q36-O36+P36,K33-K36*(7-J33)+P36)),1)</f>
        <v>0</v>
      </c>
      <c r="N36" s="312"/>
      <c r="O36" s="139">
        <f t="shared" ref="O36" si="357">IF(OR($B31=$B37,J32=0),0,IF($B31=$B25,J31,$F31))</f>
        <v>0</v>
      </c>
      <c r="P36" s="30">
        <f t="shared" ref="P36" si="358">IF(OR($B31=$B37,J36=0),0,$G33-$G32)</f>
        <v>0</v>
      </c>
      <c r="Q36" s="134">
        <f t="shared" ref="Q36" si="359">IF(OR($B31=$B37,J36=0),0,J35)</f>
        <v>0</v>
      </c>
      <c r="R36" s="138">
        <f t="shared" ref="R36" si="360">IF($B31=$B37,0,K33)</f>
        <v>0</v>
      </c>
      <c r="S36" s="176">
        <f t="shared" ref="S36" si="361">IF($B25=$B31,IF(U31+U26&gt;0,1,0)+IF(V31+V26&gt;0,1,0)+IF(W31+W26&gt;0,1,0)+IF(X31+X26&gt;0,1,0)+IF(Y31+Y26&gt;0,1,0)+IF(Z31+Z26&gt;0,1,0)+IF(AA31+AA26&gt;0,1,0),S32)</f>
        <v>0</v>
      </c>
      <c r="T36" s="133">
        <f t="shared" ref="T36" si="362">IF(OR($B31=$B37,S36=0,(T32-Z36+X36)&lt;=0),0,(T32-Z36+X36)/S36)</f>
        <v>0</v>
      </c>
      <c r="U36" s="137">
        <f t="shared" ref="U36" si="363">IF(T36*(7-S33)&lt;=0,0,T36*(7-S33))</f>
        <v>0</v>
      </c>
      <c r="V36" s="311">
        <f t="shared" ref="V36" si="364">ROUND(IF(OR(T33-T36*(7-S33)+Y36&lt;0,$B31=$B37,T36&lt;=0,T33=0),0,IF(T33-T36*(7-S33)+Y36&gt;Z36-X36+Y36,Z36-X36+Y36,T33-T36*(7-S33)+Y36)),1)</f>
        <v>0</v>
      </c>
      <c r="W36" s="312"/>
      <c r="X36" s="139">
        <f t="shared" ref="X36" si="365">IF(OR($B31=$B37,S32=0),0,IF($B31=$B25,S31,$F31))</f>
        <v>0</v>
      </c>
      <c r="Y36" s="30">
        <f t="shared" ref="Y36" si="366">IF(OR($B31=$B37,S36=0),0,$G33-$G32)</f>
        <v>0</v>
      </c>
      <c r="Z36" s="134">
        <f t="shared" ref="Z36" si="367">IF(OR($B31=$B37,S36=0),0,S35)</f>
        <v>0</v>
      </c>
      <c r="AA36" s="138">
        <f t="shared" ref="AA36" si="368">IF($B31=$B37,0,T33)</f>
        <v>0</v>
      </c>
      <c r="AB36" s="176">
        <f t="shared" ref="AB36" si="369">IF($B25=$B31,IF(AD31+AD26&gt;0,1,0)+IF(AE31+AE26&gt;0,1,0)+IF(AF31+AF26&gt;0,1,0)+IF(AG31+AG26&gt;0,1,0)+IF(AH31+AH26&gt;0,1,0)+IF(AI31+AI26&gt;0,1,0)+IF(AJ31+AJ26&gt;0,1,0),AB32)</f>
        <v>0</v>
      </c>
      <c r="AC36" s="133">
        <f t="shared" ref="AC36" si="370">IF(OR($B31=$B37,AB36=0,(AC32-AI36+AG36)&lt;=0),0,(AC32-AI36+AG36)/AB36)</f>
        <v>0</v>
      </c>
      <c r="AD36" s="137">
        <f t="shared" ref="AD36" si="371">IF(AC36*(7-AB33)&lt;=0,0,AC36*(7-AB33))</f>
        <v>0</v>
      </c>
      <c r="AE36" s="311">
        <f t="shared" ref="AE36" si="372">ROUND(IF(OR(AC33-AC36*(7-AB33)+AH36&lt;0,$B31=$B37,AC36&lt;=0,AC33=0),0,IF(AC33-AC36*(7-AB33)+AH36&gt;AI36-AG36+AH36,AI36-AG36+AH36,AC33-AC36*(7-AB33)+AH36)),1)</f>
        <v>0</v>
      </c>
      <c r="AF36" s="312"/>
      <c r="AG36" s="139">
        <f t="shared" ref="AG36" si="373">IF(OR($B31=$B37,AB32=0),0,IF($B31=$B25,AB31,$F31))</f>
        <v>0</v>
      </c>
      <c r="AH36" s="30">
        <f t="shared" ref="AH36" si="374">IF(OR($B31=$B37,AB36=0),0,$G33-$G32)</f>
        <v>0</v>
      </c>
      <c r="AI36" s="134">
        <f t="shared" ref="AI36" si="375">IF(OR($B31=$B37,AB36=0),0,AB35)</f>
        <v>0</v>
      </c>
      <c r="AJ36" s="138">
        <f t="shared" ref="AJ36" si="376">IF($B31=$B37,0,AC33)</f>
        <v>0</v>
      </c>
      <c r="AK36" s="176">
        <f t="shared" ref="AK36" si="377">IF($B25=$B31,IF(AM31+AM26&gt;0,1,0)+IF(AN31+AN26&gt;0,1,0)+IF(AO31+AO26&gt;0,1,0)+IF(AP31+AP26&gt;0,1,0)+IF(AQ31+AQ26&gt;0,1,0)+IF(AR31+AR26&gt;0,1,0)+IF(AS31+AS26&gt;0,1,0),AK32)</f>
        <v>0</v>
      </c>
      <c r="AL36" s="133">
        <f t="shared" ref="AL36" si="378">IF(OR($B31=$B37,AK36=0,(AL32-AR36+AP36)&lt;=0),0,(AL32-AR36+AP36)/AK36)</f>
        <v>0</v>
      </c>
      <c r="AM36" s="137">
        <f t="shared" ref="AM36" si="379">IF(AL36*(7-AK33)&lt;=0,0,AL36*(7-AK33))</f>
        <v>0</v>
      </c>
      <c r="AN36" s="311">
        <f t="shared" ref="AN36" si="380">ROUND(IF(OR(AL33-AL36*(7-AK33)+AQ36&lt;0,$B31=$B37,AL36&lt;=0,AL33=0),0,IF(AL33-AL36*(7-AK33)+AQ36&gt;AR36-AP36+AQ36,AR36-AP36+AQ36,AL33-AL36*(7-AK33)+AQ36)),1)</f>
        <v>0</v>
      </c>
      <c r="AO36" s="312"/>
      <c r="AP36" s="139">
        <f t="shared" ref="AP36" si="381">IF(OR($B31=$B37,AK32=0),0,IF($B31=$B25,AK31,$F31))</f>
        <v>0</v>
      </c>
      <c r="AQ36" s="30">
        <f t="shared" ref="AQ36" si="382">IF(OR($B31=$B37,AK36=0),0,$G33-$G32)</f>
        <v>0</v>
      </c>
      <c r="AR36" s="134">
        <f t="shared" ref="AR36" si="383">IF(OR($B31=$B37,AK36=0),0,AK35)</f>
        <v>0</v>
      </c>
      <c r="AS36" s="138">
        <f t="shared" ref="AS36" si="384">IF($B31=$B37,0,AL33)</f>
        <v>0</v>
      </c>
      <c r="AT36" s="176">
        <f t="shared" ref="AT36" si="385">IF($B25=$B31,IF(AV31+AV26&gt;0,1,0)+IF(AW31+AW26&gt;0,1,0)+IF(AX31+AX26&gt;0,1,0)+IF(AY31+AY26&gt;0,1,0)+IF(AZ31+AZ26&gt;0,1,0)+IF(BA31+BA26&gt;0,1,0)+IF(BB31+BB26&gt;0,1,0),AT32)</f>
        <v>0</v>
      </c>
      <c r="AU36" s="133">
        <f t="shared" ref="AU36" si="386">IF(OR($B31=$B37,AT36=0,(AU32-BA36+AY36)&lt;=0),0,(AU32-BA36+AY36)/AT36)</f>
        <v>0</v>
      </c>
      <c r="AV36" s="137">
        <f t="shared" ref="AV36" si="387">IF(AU36*(7-AT33)&lt;=0,0,AU36*(7-AT33))</f>
        <v>0</v>
      </c>
      <c r="AW36" s="311">
        <f t="shared" ref="AW36" si="388">ROUND(IF(OR(AU33-AU36*(7-AT33)+AZ36&lt;0,$B31=$B37,AU36&lt;=0,AU33=0),0,IF(AU33-AU36*(7-AT33)+AZ36&gt;BA36-AY36+AZ36,BA36-AY36+AZ36,AU33-AU36*(7-AT33)+AZ36)),1)</f>
        <v>0</v>
      </c>
      <c r="AX36" s="312"/>
      <c r="AY36" s="139">
        <f t="shared" ref="AY36" si="389">IF(OR($B31=$B37,AT32=0),0,IF($B31=$B25,AT31,$F31))</f>
        <v>0</v>
      </c>
      <c r="AZ36" s="30">
        <f t="shared" ref="AZ36" si="390">IF(OR($B31=$B37,AT36=0),0,$G33-$G32)</f>
        <v>0</v>
      </c>
      <c r="BA36" s="134">
        <f t="shared" ref="BA36" si="391">IF(OR($B31=$B37,AT36=0),0,AT35)</f>
        <v>0</v>
      </c>
      <c r="BB36" s="138">
        <f t="shared" ref="BB36" si="392">IF($B31=$B37,0,AU33)</f>
        <v>0</v>
      </c>
    </row>
    <row r="37" spans="1:54" ht="15.75" x14ac:dyDescent="0.2">
      <c r="A37" s="1">
        <f t="shared" ref="A37" si="393">IF(B37="","1. Niewypełnione",B37)</f>
        <v>0</v>
      </c>
      <c r="B37" s="320">
        <f>maj!B37</f>
        <v>0</v>
      </c>
      <c r="C37" s="321">
        <f>maj!C37</f>
        <v>0</v>
      </c>
      <c r="D37" s="321">
        <f>maj!D37</f>
        <v>0</v>
      </c>
      <c r="E37" s="321">
        <f>maj!E37</f>
        <v>0</v>
      </c>
      <c r="F37" s="177">
        <f>maj!F37</f>
        <v>18</v>
      </c>
      <c r="G37" s="185">
        <f>maj!G37</f>
        <v>18</v>
      </c>
      <c r="H37" s="177"/>
      <c r="I37" s="192">
        <f t="shared" ref="I37:I41" si="394">K37+T37+AC37+AL37+AU37</f>
        <v>0</v>
      </c>
      <c r="J37" s="186">
        <f t="shared" ref="J37" si="395">IF(OR($B37=$B43,J40=0),0,ROUND((K38+P42)/J40,0))</f>
        <v>0</v>
      </c>
      <c r="K37" s="51">
        <f t="shared" ref="K37:K38" si="396">SUM(L37:R37)</f>
        <v>0</v>
      </c>
      <c r="L37" s="52">
        <f>maj!L37</f>
        <v>0</v>
      </c>
      <c r="M37" s="52">
        <f>maj!M37</f>
        <v>0</v>
      </c>
      <c r="N37" s="52">
        <f>maj!N37</f>
        <v>0</v>
      </c>
      <c r="O37" s="52">
        <f>maj!O37</f>
        <v>0</v>
      </c>
      <c r="P37" s="53">
        <f>maj!P37</f>
        <v>0</v>
      </c>
      <c r="Q37" s="54">
        <f>maj!Q37</f>
        <v>0</v>
      </c>
      <c r="R37" s="55">
        <f>maj!R37</f>
        <v>0</v>
      </c>
      <c r="S37" s="188">
        <f t="shared" ref="S37" si="397">IF(OR($B37=$B43,S40=0),0,ROUND((T38+Y42)/S40,0))</f>
        <v>0</v>
      </c>
      <c r="T37" s="51">
        <f t="shared" ref="T37:T38" si="398">SUM(U37:AA37)</f>
        <v>0</v>
      </c>
      <c r="U37" s="52">
        <f>maj!U37</f>
        <v>0</v>
      </c>
      <c r="V37" s="52">
        <f>maj!V37</f>
        <v>0</v>
      </c>
      <c r="W37" s="52">
        <f>maj!W37</f>
        <v>0</v>
      </c>
      <c r="X37" s="52">
        <f>maj!X37</f>
        <v>0</v>
      </c>
      <c r="Y37" s="53">
        <f>maj!Y37</f>
        <v>0</v>
      </c>
      <c r="Z37" s="54">
        <f>maj!Z37</f>
        <v>0</v>
      </c>
      <c r="AA37" s="55">
        <f>maj!AA37</f>
        <v>0</v>
      </c>
      <c r="AB37" s="188">
        <f t="shared" ref="AB37" si="399">IF(OR($B37=$B43,AB40=0),0,ROUND((AC38+AH42)/AB40,0))</f>
        <v>0</v>
      </c>
      <c r="AC37" s="51">
        <f t="shared" ref="AC37:AC38" si="400">SUM(AD37:AJ37)</f>
        <v>0</v>
      </c>
      <c r="AD37" s="52">
        <f>maj!AD37</f>
        <v>0</v>
      </c>
      <c r="AE37" s="52">
        <f>maj!AE37</f>
        <v>0</v>
      </c>
      <c r="AF37" s="52">
        <f>maj!AF37</f>
        <v>0</v>
      </c>
      <c r="AG37" s="52">
        <f>maj!AG37</f>
        <v>0</v>
      </c>
      <c r="AH37" s="53">
        <f>maj!AH37</f>
        <v>0</v>
      </c>
      <c r="AI37" s="54">
        <f>maj!AI37</f>
        <v>0</v>
      </c>
      <c r="AJ37" s="55">
        <f>maj!AJ37</f>
        <v>0</v>
      </c>
      <c r="AK37" s="188">
        <f t="shared" ref="AK37" si="401">IF(OR($B37=$B43,AK40=0),0,ROUND((AL38+AQ42)/AK40,0))</f>
        <v>0</v>
      </c>
      <c r="AL37" s="51">
        <f t="shared" ref="AL37:AL38" si="402">SUM(AM37:AS37)</f>
        <v>0</v>
      </c>
      <c r="AM37" s="52">
        <f>maj!AM37</f>
        <v>0</v>
      </c>
      <c r="AN37" s="52">
        <f>maj!AN37</f>
        <v>0</v>
      </c>
      <c r="AO37" s="52">
        <f>maj!AO37</f>
        <v>0</v>
      </c>
      <c r="AP37" s="52">
        <f>maj!AP37</f>
        <v>0</v>
      </c>
      <c r="AQ37" s="53">
        <f>maj!AQ37</f>
        <v>0</v>
      </c>
      <c r="AR37" s="54">
        <f>maj!AR37</f>
        <v>0</v>
      </c>
      <c r="AS37" s="55">
        <f>maj!AS37</f>
        <v>0</v>
      </c>
      <c r="AT37" s="188">
        <f t="shared" ref="AT37" si="403">IF(OR($B37=$B43,AT40=0),0,ROUND((AU38+AZ42)/AT40,0))</f>
        <v>0</v>
      </c>
      <c r="AU37" s="51">
        <f t="shared" ref="AU37:AU38" si="404">SUM(AV37:BB37)</f>
        <v>0</v>
      </c>
      <c r="AV37" s="52">
        <f t="shared" ref="AV37" si="405">IF(SUM($AM$9:$AS$9)=SUM($AV$9:$BB$9),AM37,IF(AND(SUM($AV$9:$BB$9)&gt;42,SUM($AV$9:$BB$9)&lt;49),AM37,0))</f>
        <v>0</v>
      </c>
      <c r="AW37" s="52">
        <f t="shared" ref="AW37" si="406">IF(SUM($AM$9:$AS$9)=SUM($AV$9:$BB$9),AN37,IF(AND(SUM($AV$9:$BB$9)&gt;42,SUM($AV$9:$BB$9)&lt;49),AN37,0))</f>
        <v>0</v>
      </c>
      <c r="AX37" s="52">
        <f t="shared" ref="AX37" si="407">IF(SUM($AM$9:$AS$9)=SUM($AV$9:$BB$9),AO37,IF(AND(SUM($AV$9:$BB$9)&gt;42,SUM($AV$9:$BB$9)&lt;49),AO37,0))</f>
        <v>0</v>
      </c>
      <c r="AY37" s="52">
        <f t="shared" ref="AY37" si="408">IF(SUM($AM$9:$AS$9)=SUM($AV$9:$BB$9),AP37,IF(AND(SUM($AV$9:$BB$9)&gt;42,SUM($AV$9:$BB$9)&lt;49),AP37,0))</f>
        <v>0</v>
      </c>
      <c r="AZ37" s="53">
        <f t="shared" ref="AZ37" si="409">IF(SUM($AM$9:$AS$9)=SUM($AV$9:$BB$9),AQ37,IF(AND(SUM($AV$9:$BB$9)&gt;42,SUM($AV$9:$BB$9)&lt;49),AQ37,0))</f>
        <v>0</v>
      </c>
      <c r="BA37" s="54">
        <f t="shared" ref="BA37" si="410">IF(SUM($AM$9:$AS$9)=SUM($AV$9:$BB$9),AR37,IF(AND(SUM($AV$9:$BB$9)&gt;42,SUM($AV$9:$BB$9)&lt;49),AR37,0))</f>
        <v>0</v>
      </c>
      <c r="BB37" s="55">
        <f t="shared" ref="BB37" si="411">IF(SUM($AM$9:$AS$9)=SUM($AV$9:$BB$9),AS37,IF(AND(SUM($AV$9:$BB$9)&gt;42,SUM($AV$9:$BB$9)&lt;49),AS37,0))</f>
        <v>0</v>
      </c>
    </row>
    <row r="38" spans="1:54" ht="12.75" hidden="1" customHeight="1" x14ac:dyDescent="0.2">
      <c r="B38" s="93"/>
      <c r="C38" s="94"/>
      <c r="D38" s="95"/>
      <c r="E38" s="115"/>
      <c r="F38" s="140" t="b">
        <f t="shared" ref="F38" si="412">IF($B31=$B37,OR(F32,G37&lt;F37),G37&lt;F37)</f>
        <v>0</v>
      </c>
      <c r="G38" s="189">
        <f t="shared" ref="G38" si="413">IF(AND($B31=$B37,$B31&lt;&gt;"",$B31&lt;&gt;0),G37+G32,G37)</f>
        <v>18</v>
      </c>
      <c r="H38" s="120"/>
      <c r="I38" s="165">
        <f t="shared" si="394"/>
        <v>0</v>
      </c>
      <c r="J38" s="194">
        <f t="shared" ref="J38" si="414">7-COUNTIF(L37:R37,0)-COUNTIF(L37:R37,"")</f>
        <v>0</v>
      </c>
      <c r="K38" s="22">
        <f t="shared" si="396"/>
        <v>0</v>
      </c>
      <c r="L38" s="35">
        <f t="shared" ref="L38:R38" si="415">IF($B31=$B37,L37+L32,L37)</f>
        <v>0</v>
      </c>
      <c r="M38" s="35">
        <f t="shared" si="415"/>
        <v>0</v>
      </c>
      <c r="N38" s="35">
        <f t="shared" si="415"/>
        <v>0</v>
      </c>
      <c r="O38" s="35">
        <f t="shared" si="415"/>
        <v>0</v>
      </c>
      <c r="P38" s="36">
        <f t="shared" si="415"/>
        <v>0</v>
      </c>
      <c r="Q38" s="37">
        <f t="shared" si="415"/>
        <v>0</v>
      </c>
      <c r="R38" s="38">
        <f t="shared" si="415"/>
        <v>0</v>
      </c>
      <c r="S38" s="194">
        <f t="shared" ref="S38" si="416">7-COUNTIF(U37:AA37,0)-COUNTIF(U37:AA37,"")</f>
        <v>0</v>
      </c>
      <c r="T38" s="22">
        <f t="shared" si="398"/>
        <v>0</v>
      </c>
      <c r="U38" s="35">
        <f t="shared" ref="U38:AA38" si="417">IF($B31=$B37,U37+U32,U37)</f>
        <v>0</v>
      </c>
      <c r="V38" s="35">
        <f t="shared" si="417"/>
        <v>0</v>
      </c>
      <c r="W38" s="35">
        <f t="shared" si="417"/>
        <v>0</v>
      </c>
      <c r="X38" s="35">
        <f t="shared" si="417"/>
        <v>0</v>
      </c>
      <c r="Y38" s="36">
        <f t="shared" si="417"/>
        <v>0</v>
      </c>
      <c r="Z38" s="37">
        <f t="shared" si="417"/>
        <v>0</v>
      </c>
      <c r="AA38" s="38">
        <f t="shared" si="417"/>
        <v>0</v>
      </c>
      <c r="AB38" s="194">
        <f t="shared" ref="AB38" si="418">7-COUNTIF(AD37:AJ37,0)-COUNTIF(AD37:AJ37,"")</f>
        <v>0</v>
      </c>
      <c r="AC38" s="22">
        <f t="shared" si="400"/>
        <v>0</v>
      </c>
      <c r="AD38" s="35">
        <f t="shared" ref="AD38:AJ38" si="419">IF($B31=$B37,AD37+AD32,AD37)</f>
        <v>0</v>
      </c>
      <c r="AE38" s="35">
        <f t="shared" si="419"/>
        <v>0</v>
      </c>
      <c r="AF38" s="35">
        <f t="shared" si="419"/>
        <v>0</v>
      </c>
      <c r="AG38" s="35">
        <f t="shared" si="419"/>
        <v>0</v>
      </c>
      <c r="AH38" s="36">
        <f t="shared" si="419"/>
        <v>0</v>
      </c>
      <c r="AI38" s="37">
        <f t="shared" si="419"/>
        <v>0</v>
      </c>
      <c r="AJ38" s="38">
        <f t="shared" si="419"/>
        <v>0</v>
      </c>
      <c r="AK38" s="194">
        <f t="shared" ref="AK38" si="420">7-COUNTIF(AM37:AS37,0)-COUNTIF(AM37:AS37,"")</f>
        <v>0</v>
      </c>
      <c r="AL38" s="22">
        <f t="shared" si="402"/>
        <v>0</v>
      </c>
      <c r="AM38" s="35">
        <f t="shared" ref="AM38:AS38" si="421">IF($B31=$B37,AM37+AM32,AM37)</f>
        <v>0</v>
      </c>
      <c r="AN38" s="35">
        <f t="shared" si="421"/>
        <v>0</v>
      </c>
      <c r="AO38" s="35">
        <f t="shared" si="421"/>
        <v>0</v>
      </c>
      <c r="AP38" s="35">
        <f t="shared" si="421"/>
        <v>0</v>
      </c>
      <c r="AQ38" s="36">
        <f t="shared" si="421"/>
        <v>0</v>
      </c>
      <c r="AR38" s="37">
        <f t="shared" si="421"/>
        <v>0</v>
      </c>
      <c r="AS38" s="38">
        <f t="shared" si="421"/>
        <v>0</v>
      </c>
      <c r="AT38" s="194">
        <f t="shared" ref="AT38" si="422">7-COUNTIF(AV37:BB37,0)-COUNTIF(AV37:BB37,"")</f>
        <v>0</v>
      </c>
      <c r="AU38" s="22">
        <f t="shared" si="404"/>
        <v>0</v>
      </c>
      <c r="AV38" s="35">
        <f t="shared" ref="AV38:BB38" si="423">IF($B31=$B37,AV37+AV32,AV37)</f>
        <v>0</v>
      </c>
      <c r="AW38" s="35">
        <f t="shared" si="423"/>
        <v>0</v>
      </c>
      <c r="AX38" s="35">
        <f t="shared" si="423"/>
        <v>0</v>
      </c>
      <c r="AY38" s="35">
        <f t="shared" si="423"/>
        <v>0</v>
      </c>
      <c r="AZ38" s="36">
        <f t="shared" si="423"/>
        <v>0</v>
      </c>
      <c r="BA38" s="37">
        <f t="shared" si="423"/>
        <v>0</v>
      </c>
      <c r="BB38" s="38">
        <f t="shared" si="423"/>
        <v>0</v>
      </c>
    </row>
    <row r="39" spans="1:54" ht="15" hidden="1" customHeight="1" x14ac:dyDescent="0.2">
      <c r="B39" s="116"/>
      <c r="C39" s="117"/>
      <c r="D39" s="118"/>
      <c r="E39" s="119"/>
      <c r="F39" s="92"/>
      <c r="G39" s="190">
        <f t="shared" ref="G39" si="424">IF(AND($B31=$B37,$B31&lt;&gt;"",$B31&lt;&gt;0),F37+G33,F37)</f>
        <v>18</v>
      </c>
      <c r="H39" s="121"/>
      <c r="I39" s="165">
        <f t="shared" si="394"/>
        <v>0</v>
      </c>
      <c r="J39" s="195">
        <f t="shared" ref="J39" si="425">IF($B37=$B31,COUNTIF(L39:R39,0),COUNTIF(L40:R40,0)+COUNTIF(L40:R40,""))</f>
        <v>7</v>
      </c>
      <c r="K39" s="39">
        <f t="shared" ref="K39:R39" si="426">IF($B31=$B37,K40+K33,K40)</f>
        <v>0</v>
      </c>
      <c r="L39" s="40">
        <f t="shared" si="426"/>
        <v>0</v>
      </c>
      <c r="M39" s="40">
        <f t="shared" si="426"/>
        <v>0</v>
      </c>
      <c r="N39" s="40">
        <f t="shared" si="426"/>
        <v>0</v>
      </c>
      <c r="O39" s="40">
        <f t="shared" si="426"/>
        <v>0</v>
      </c>
      <c r="P39" s="41">
        <f t="shared" si="426"/>
        <v>0</v>
      </c>
      <c r="Q39" s="42">
        <f t="shared" si="426"/>
        <v>0</v>
      </c>
      <c r="R39" s="43">
        <f t="shared" si="426"/>
        <v>0</v>
      </c>
      <c r="S39" s="195">
        <f t="shared" ref="S39" si="427">IF($B37=$B31,COUNTIF(U39:AA39,0),COUNTIF(U40:AA40,0)+COUNTIF(U40:AA40,""))</f>
        <v>7</v>
      </c>
      <c r="T39" s="39">
        <f t="shared" ref="T39:AA39" si="428">IF($B31=$B37,T40+T33,T40)</f>
        <v>0</v>
      </c>
      <c r="U39" s="40">
        <f t="shared" si="428"/>
        <v>0</v>
      </c>
      <c r="V39" s="40">
        <f t="shared" si="428"/>
        <v>0</v>
      </c>
      <c r="W39" s="40">
        <f t="shared" si="428"/>
        <v>0</v>
      </c>
      <c r="X39" s="40">
        <f t="shared" si="428"/>
        <v>0</v>
      </c>
      <c r="Y39" s="41">
        <f t="shared" si="428"/>
        <v>0</v>
      </c>
      <c r="Z39" s="42">
        <f t="shared" si="428"/>
        <v>0</v>
      </c>
      <c r="AA39" s="43">
        <f t="shared" si="428"/>
        <v>0</v>
      </c>
      <c r="AB39" s="195">
        <f t="shared" ref="AB39" si="429">IF($B37=$B31,COUNTIF(AD39:AJ39,0),COUNTIF(AD40:AJ40,0)+COUNTIF(AD40:AJ40,""))</f>
        <v>7</v>
      </c>
      <c r="AC39" s="39">
        <f t="shared" ref="AC39:AJ39" si="430">IF($B31=$B37,AC40+AC33,AC40)</f>
        <v>0</v>
      </c>
      <c r="AD39" s="40">
        <f t="shared" si="430"/>
        <v>0</v>
      </c>
      <c r="AE39" s="40">
        <f t="shared" si="430"/>
        <v>0</v>
      </c>
      <c r="AF39" s="40">
        <f t="shared" si="430"/>
        <v>0</v>
      </c>
      <c r="AG39" s="40">
        <f t="shared" si="430"/>
        <v>0</v>
      </c>
      <c r="AH39" s="41">
        <f t="shared" si="430"/>
        <v>0</v>
      </c>
      <c r="AI39" s="42">
        <f t="shared" si="430"/>
        <v>0</v>
      </c>
      <c r="AJ39" s="43">
        <f t="shared" si="430"/>
        <v>0</v>
      </c>
      <c r="AK39" s="195">
        <f t="shared" ref="AK39" si="431">IF($B37=$B31,COUNTIF(AM39:AS39,0),COUNTIF(AM40:AS40,0)+COUNTIF(AM40:AS40,""))</f>
        <v>7</v>
      </c>
      <c r="AL39" s="39">
        <f t="shared" ref="AL39:AS39" si="432">IF($B31=$B37,AL40+AL33,AL40)</f>
        <v>0</v>
      </c>
      <c r="AM39" s="40">
        <f t="shared" si="432"/>
        <v>0</v>
      </c>
      <c r="AN39" s="40">
        <f t="shared" si="432"/>
        <v>0</v>
      </c>
      <c r="AO39" s="40">
        <f t="shared" si="432"/>
        <v>0</v>
      </c>
      <c r="AP39" s="40">
        <f t="shared" si="432"/>
        <v>0</v>
      </c>
      <c r="AQ39" s="41">
        <f t="shared" si="432"/>
        <v>0</v>
      </c>
      <c r="AR39" s="42">
        <f t="shared" si="432"/>
        <v>0</v>
      </c>
      <c r="AS39" s="43">
        <f t="shared" si="432"/>
        <v>0</v>
      </c>
      <c r="AT39" s="195">
        <f t="shared" ref="AT39" si="433">IF($B37=$B31,COUNTIF(AV39:BB39,0),COUNTIF(AV40:BB40,0)+COUNTIF(AV40:BB40,""))</f>
        <v>7</v>
      </c>
      <c r="AU39" s="39">
        <f t="shared" ref="AU39:BB39" si="434">IF($B31=$B37,AU40+AU33,AU40)</f>
        <v>0</v>
      </c>
      <c r="AV39" s="40">
        <f t="shared" si="434"/>
        <v>0</v>
      </c>
      <c r="AW39" s="40">
        <f t="shared" si="434"/>
        <v>0</v>
      </c>
      <c r="AX39" s="40">
        <f t="shared" si="434"/>
        <v>0</v>
      </c>
      <c r="AY39" s="40">
        <f t="shared" si="434"/>
        <v>0</v>
      </c>
      <c r="AZ39" s="41">
        <f t="shared" si="434"/>
        <v>0</v>
      </c>
      <c r="BA39" s="42">
        <f t="shared" si="434"/>
        <v>0</v>
      </c>
      <c r="BB39" s="43">
        <f t="shared" si="434"/>
        <v>0</v>
      </c>
    </row>
    <row r="40" spans="1:54" ht="15.75" customHeight="1" x14ac:dyDescent="0.2">
      <c r="A40" s="1">
        <f t="shared" ref="A40" si="435">A37</f>
        <v>0</v>
      </c>
      <c r="B40" s="313">
        <f t="shared" ref="B40" si="436">B34+1</f>
        <v>4</v>
      </c>
      <c r="C40" s="314"/>
      <c r="D40" s="314"/>
      <c r="E40" s="314"/>
      <c r="F40" s="31"/>
      <c r="G40" s="183"/>
      <c r="H40" s="122">
        <f t="shared" ref="H40" si="437">5-COUNTIF(AU37,0)-COUNTIF(AL37,0)-COUNTIF(AC37,0)-COUNTIF(T37,0)-COUNTIF(K37,0)</f>
        <v>0</v>
      </c>
      <c r="I40" s="165">
        <f t="shared" si="394"/>
        <v>0</v>
      </c>
      <c r="J40" s="187">
        <f t="shared" ref="J40" si="438">IF($B37=$B31,J34+IF($F37&lt;&gt;$G37,(K37+$G39-$G38)/$F37,K37/$F37),IF($F37&lt;&gt;G37,(K37+$G39-$G38)/$F37,K37/$F37))</f>
        <v>0</v>
      </c>
      <c r="K40" s="7">
        <f t="shared" ref="K40:K41" si="439">SUM(L40:R40)</f>
        <v>0</v>
      </c>
      <c r="L40" s="26">
        <f t="shared" ref="L40:R40" si="440">L37</f>
        <v>0</v>
      </c>
      <c r="M40" s="26">
        <f t="shared" si="440"/>
        <v>0</v>
      </c>
      <c r="N40" s="26">
        <f t="shared" si="440"/>
        <v>0</v>
      </c>
      <c r="O40" s="26">
        <f t="shared" si="440"/>
        <v>0</v>
      </c>
      <c r="P40" s="26">
        <f t="shared" si="440"/>
        <v>0</v>
      </c>
      <c r="Q40" s="29">
        <f t="shared" si="440"/>
        <v>0</v>
      </c>
      <c r="R40" s="23">
        <f t="shared" si="440"/>
        <v>0</v>
      </c>
      <c r="S40" s="187">
        <f t="shared" ref="S40" si="441">IF($B37=$B31,S34+IF($F37&lt;&gt;$G37,(T37+$G39-$G38)/$F37,T37/$F37),IF($F37&lt;&gt;P37,(T37+$G39-$G38)/$F37,T37/$F37))</f>
        <v>0</v>
      </c>
      <c r="T40" s="7">
        <f t="shared" ref="T40:T41" si="442">SUM(U40:AA40)</f>
        <v>0</v>
      </c>
      <c r="U40" s="26">
        <f t="shared" ref="U40:AA40" si="443">U37</f>
        <v>0</v>
      </c>
      <c r="V40" s="26">
        <f t="shared" si="443"/>
        <v>0</v>
      </c>
      <c r="W40" s="26">
        <f t="shared" si="443"/>
        <v>0</v>
      </c>
      <c r="X40" s="26">
        <f t="shared" si="443"/>
        <v>0</v>
      </c>
      <c r="Y40" s="113">
        <f t="shared" si="443"/>
        <v>0</v>
      </c>
      <c r="Z40" s="29">
        <f t="shared" si="443"/>
        <v>0</v>
      </c>
      <c r="AA40" s="23">
        <f t="shared" si="443"/>
        <v>0</v>
      </c>
      <c r="AB40" s="187">
        <f t="shared" ref="AB40" si="444">IF($B37=$B31,AB34+IF($F37&lt;&gt;$G37,(AC37+$G39-$G38)/$F37,AC37/$F37),IF($F37&lt;&gt;Y37,(AC37+$G39-$G38)/$F37,AC37/$F37))</f>
        <v>0</v>
      </c>
      <c r="AC40" s="7">
        <f t="shared" ref="AC40:AC41" si="445">SUM(AD40:AJ40)</f>
        <v>0</v>
      </c>
      <c r="AD40" s="26">
        <f t="shared" ref="AD40:AJ40" si="446">AD37</f>
        <v>0</v>
      </c>
      <c r="AE40" s="26">
        <f t="shared" si="446"/>
        <v>0</v>
      </c>
      <c r="AF40" s="26">
        <f t="shared" si="446"/>
        <v>0</v>
      </c>
      <c r="AG40" s="26">
        <f t="shared" si="446"/>
        <v>0</v>
      </c>
      <c r="AH40" s="113">
        <f t="shared" si="446"/>
        <v>0</v>
      </c>
      <c r="AI40" s="29">
        <f t="shared" si="446"/>
        <v>0</v>
      </c>
      <c r="AJ40" s="23">
        <f t="shared" si="446"/>
        <v>0</v>
      </c>
      <c r="AK40" s="187">
        <f t="shared" ref="AK40" si="447">IF($B37=$B31,AK34+IF($F37&lt;&gt;$G37,(AL37+$G39-$G38)/$F37,AL37/$F37),IF($F37&lt;&gt;AH37,(AL37+$G39-$G38)/$F37,AL37/$F37))</f>
        <v>0</v>
      </c>
      <c r="AL40" s="7">
        <f t="shared" ref="AL40:AL41" si="448">SUM(AM40:AS40)</f>
        <v>0</v>
      </c>
      <c r="AM40" s="26">
        <f t="shared" ref="AM40:AS40" si="449">AM37</f>
        <v>0</v>
      </c>
      <c r="AN40" s="26">
        <f t="shared" si="449"/>
        <v>0</v>
      </c>
      <c r="AO40" s="26">
        <f t="shared" si="449"/>
        <v>0</v>
      </c>
      <c r="AP40" s="26">
        <f t="shared" si="449"/>
        <v>0</v>
      </c>
      <c r="AQ40" s="113">
        <f t="shared" si="449"/>
        <v>0</v>
      </c>
      <c r="AR40" s="29">
        <f t="shared" si="449"/>
        <v>0</v>
      </c>
      <c r="AS40" s="23">
        <f t="shared" si="449"/>
        <v>0</v>
      </c>
      <c r="AT40" s="187">
        <f t="shared" ref="AT40" si="450">IF($B37=$B31,AT34+IF($F37&lt;&gt;$G37,(AU37+$G39-$G38)/$F37,AU37/$F37),IF($F37&lt;&gt;AQ37,(AU37+$G39-$G38)/$F37,AU37/$F37))</f>
        <v>0</v>
      </c>
      <c r="AU40" s="7">
        <f t="shared" ref="AU40:AU41" si="451">SUM(AV40:BB40)</f>
        <v>0</v>
      </c>
      <c r="AV40" s="6">
        <f t="shared" ref="AV40" si="452">IF(SUM($AM$9:$AS$9)=SUM($AV$9:$BB$9),AV37,IF(AND(SUM($AV$9:$BB$9)&gt;42,SUM($AV$9:$BB$9)&lt;49),AV37,0))</f>
        <v>0</v>
      </c>
      <c r="AW40" s="6">
        <f t="shared" ref="AW40:BB40" si="453">IF(SUM($AM$9:$AS$9)=SUM($AV$9:$BB$9),AW37,IF(AND(SUM($AV$9:$BB$9)&gt;42,SUM($AV$9:$BB$9)&lt;49),AW37,0))</f>
        <v>0</v>
      </c>
      <c r="AX40" s="6">
        <f t="shared" si="453"/>
        <v>0</v>
      </c>
      <c r="AY40" s="6">
        <f t="shared" si="453"/>
        <v>0</v>
      </c>
      <c r="AZ40" s="26">
        <f t="shared" si="453"/>
        <v>0</v>
      </c>
      <c r="BA40" s="29">
        <f t="shared" si="453"/>
        <v>0</v>
      </c>
      <c r="BB40" s="23">
        <f t="shared" si="453"/>
        <v>0</v>
      </c>
    </row>
    <row r="41" spans="1:54" ht="15.75" customHeight="1" x14ac:dyDescent="0.2">
      <c r="A41" s="1">
        <f t="shared" ref="A41:A42" si="454">A40</f>
        <v>0</v>
      </c>
      <c r="B41" s="313"/>
      <c r="C41" s="314"/>
      <c r="D41" s="314"/>
      <c r="E41" s="314"/>
      <c r="F41" s="31"/>
      <c r="G41" s="183"/>
      <c r="H41" s="123">
        <f t="shared" ref="H41" si="455">IF($B37=$B31,H35+F41,$F41)</f>
        <v>0</v>
      </c>
      <c r="I41" s="165">
        <f t="shared" si="394"/>
        <v>0</v>
      </c>
      <c r="J41" s="141">
        <f t="shared" ref="J41" si="456">IF($H40=0,0,IF($B31=$B37,IF($H42&gt;0,$H42+J35,K37+J35),IF($H42&gt;0,$H42,K37)))</f>
        <v>0</v>
      </c>
      <c r="K41" s="7">
        <f t="shared" si="439"/>
        <v>0</v>
      </c>
      <c r="L41" s="6"/>
      <c r="M41" s="6"/>
      <c r="N41" s="6"/>
      <c r="O41" s="6"/>
      <c r="P41" s="26"/>
      <c r="Q41" s="29"/>
      <c r="R41" s="23"/>
      <c r="S41" s="141">
        <f t="shared" ref="S41" si="457">IF($H40=0,0,IF($B31=$B37,IF($H42&gt;0,$H42+S35,T37+S35),IF($H42&gt;0,$H42,T37)))</f>
        <v>0</v>
      </c>
      <c r="T41" s="7">
        <f t="shared" si="442"/>
        <v>0</v>
      </c>
      <c r="U41" s="6"/>
      <c r="V41" s="6"/>
      <c r="W41" s="6"/>
      <c r="X41" s="6"/>
      <c r="Y41" s="26"/>
      <c r="Z41" s="29"/>
      <c r="AA41" s="23"/>
      <c r="AB41" s="141">
        <f t="shared" ref="AB41" si="458">IF($H40=0,0,IF($B31=$B37,IF($H42&gt;0,$H42+AB35,AC37+AB35),IF($H42&gt;0,$H42,AC37)))</f>
        <v>0</v>
      </c>
      <c r="AC41" s="7">
        <f t="shared" si="445"/>
        <v>0</v>
      </c>
      <c r="AD41" s="6"/>
      <c r="AE41" s="6"/>
      <c r="AF41" s="6"/>
      <c r="AG41" s="6"/>
      <c r="AH41" s="26"/>
      <c r="AI41" s="29"/>
      <c r="AJ41" s="23"/>
      <c r="AK41" s="141">
        <f t="shared" ref="AK41" si="459">IF($H40=0,0,IF($B31=$B37,IF($H42&gt;0,$H42+AK35,AL37+AK35),IF($H42&gt;0,$H42,AL37)))</f>
        <v>0</v>
      </c>
      <c r="AL41" s="7">
        <f t="shared" si="448"/>
        <v>0</v>
      </c>
      <c r="AM41" s="6"/>
      <c r="AN41" s="6"/>
      <c r="AO41" s="6"/>
      <c r="AP41" s="6"/>
      <c r="AQ41" s="26"/>
      <c r="AR41" s="29"/>
      <c r="AS41" s="23"/>
      <c r="AT41" s="141">
        <f t="shared" ref="AT41" si="460">IF($H40=0,0,IF($B31=$B37,IF($H42&gt;0,$H42+AT35,AU37+AT35),IF($H42&gt;0,$H42,AU37)))</f>
        <v>0</v>
      </c>
      <c r="AU41" s="7">
        <f t="shared" si="451"/>
        <v>0</v>
      </c>
      <c r="AV41" s="6"/>
      <c r="AW41" s="6"/>
      <c r="AX41" s="6"/>
      <c r="AY41" s="6"/>
      <c r="AZ41" s="26"/>
      <c r="BA41" s="29"/>
      <c r="BB41" s="23"/>
    </row>
    <row r="42" spans="1:54" ht="18.75" customHeight="1" thickBot="1" x14ac:dyDescent="0.25">
      <c r="A42" s="1">
        <f t="shared" si="454"/>
        <v>0</v>
      </c>
      <c r="B42" s="323" t="str">
        <f>IF(B37="",Wydruk!$AE$6,IF(J38=0,Wydruk!$AE$7,IF(AND(G38&lt;G39,B37&lt;&gt;$B43),Wydruk!$AE$13,IF(AND($B37=$B31,$B37&lt;&gt;$B43),IF(OR(OR(J42&lt;4,J42&gt;5),OR(S42&lt;4,S42&gt;5),OR(AB42&lt;4,AB42&gt;5),OR(AK42&lt;4,AK42&gt;5),OR(AND(AT42&lt;4,AT42&gt;0),AT42&gt;5)),Wydruk!$AE$8,Wydruk!$AE$9),IF($B37=$B43,IF($F41&lt;&gt;0,Wydruk!$AE$12,Wydruk!$AE$10),IF(OR(OR(J38&lt;4,J38&gt;5),OR(S38&lt;4,S38&gt;5),OR(AB38&lt;4,AB38&gt;5),OR(AK38&lt;4,AK38&gt;5),OR(AND(AT38&lt;4,AT38&gt;0),AT38&gt;5)),Wydruk!$AE$8,Wydruk!$AE$11))))))</f>
        <v>Uzupełnij liczby godzin tygodniowego planu</v>
      </c>
      <c r="C42" s="324"/>
      <c r="D42" s="324"/>
      <c r="E42" s="324"/>
      <c r="F42" s="173">
        <f>maj!F42</f>
        <v>0</v>
      </c>
      <c r="G42" s="184">
        <f>maj!G42</f>
        <v>0</v>
      </c>
      <c r="H42" s="191">
        <f t="shared" ref="H42" si="461">IF(OR($G42=0,$F42=0,$G42="",$F42=""),0,$G42/$F42)</f>
        <v>0</v>
      </c>
      <c r="I42" s="193"/>
      <c r="J42" s="176">
        <f t="shared" ref="J42" si="462">IF($B31=$B37,IF(L37+L32&gt;0,1,0)+IF(M37+M32&gt;0,1,0)+IF(N37+N32&gt;0,1,0)+IF(O37+O32&gt;0,1,0)+IF(P37+P32&gt;0,1,0)+IF(Q37+Q32&gt;0,1,0)+IF(R37+R32&gt;0,1,0),J38)</f>
        <v>0</v>
      </c>
      <c r="K42" s="133">
        <f t="shared" ref="K42" si="463">IF(OR($B37=$B43,J42=0,(K38-Q42+O42)&lt;=0),0,(K38-Q42+O42)/J42)</f>
        <v>0</v>
      </c>
      <c r="L42" s="137">
        <f t="shared" ref="L42" si="464">IF(K42*(7-J39)&lt;=0,0,K42*(7-J39))</f>
        <v>0</v>
      </c>
      <c r="M42" s="311">
        <f t="shared" ref="M42" si="465">ROUND(IF(OR(K39-K42*(7-J39)+P42&lt;0,$B37=$B43,K42&lt;=0,K39=0),0,IF(K39-K42*(7-J39)+P42&gt;Q42-O42+P42,Q42-O42+P42,K39-K42*(7-J39)+P42)),1)</f>
        <v>0</v>
      </c>
      <c r="N42" s="312"/>
      <c r="O42" s="139">
        <f t="shared" ref="O42" si="466">IF(OR($B37=$B43,J38=0),0,IF($B37=$B31,J37,$F37))</f>
        <v>0</v>
      </c>
      <c r="P42" s="30">
        <f t="shared" ref="P42" si="467">IF(OR($B37=$B43,J42=0),0,$G39-$G38)</f>
        <v>0</v>
      </c>
      <c r="Q42" s="134">
        <f t="shared" ref="Q42" si="468">IF(OR($B37=$B43,J42=0),0,J41)</f>
        <v>0</v>
      </c>
      <c r="R42" s="138">
        <f t="shared" ref="R42" si="469">IF($B37=$B43,0,K39)</f>
        <v>0</v>
      </c>
      <c r="S42" s="176">
        <f t="shared" ref="S42" si="470">IF($B31=$B37,IF(U37+U32&gt;0,1,0)+IF(V37+V32&gt;0,1,0)+IF(W37+W32&gt;0,1,0)+IF(X37+X32&gt;0,1,0)+IF(Y37+Y32&gt;0,1,0)+IF(Z37+Z32&gt;0,1,0)+IF(AA37+AA32&gt;0,1,0),S38)</f>
        <v>0</v>
      </c>
      <c r="T42" s="133">
        <f t="shared" ref="T42" si="471">IF(OR($B37=$B43,S42=0,(T38-Z42+X42)&lt;=0),0,(T38-Z42+X42)/S42)</f>
        <v>0</v>
      </c>
      <c r="U42" s="137">
        <f t="shared" ref="U42" si="472">IF(T42*(7-S39)&lt;=0,0,T42*(7-S39))</f>
        <v>0</v>
      </c>
      <c r="V42" s="311">
        <f t="shared" ref="V42" si="473">ROUND(IF(OR(T39-T42*(7-S39)+Y42&lt;0,$B37=$B43,T42&lt;=0,T39=0),0,IF(T39-T42*(7-S39)+Y42&gt;Z42-X42+Y42,Z42-X42+Y42,T39-T42*(7-S39)+Y42)),1)</f>
        <v>0</v>
      </c>
      <c r="W42" s="312"/>
      <c r="X42" s="139">
        <f t="shared" ref="X42" si="474">IF(OR($B37=$B43,S38=0),0,IF($B37=$B31,S37,$F37))</f>
        <v>0</v>
      </c>
      <c r="Y42" s="30">
        <f t="shared" ref="Y42" si="475">IF(OR($B37=$B43,S42=0),0,$G39-$G38)</f>
        <v>0</v>
      </c>
      <c r="Z42" s="134">
        <f t="shared" ref="Z42" si="476">IF(OR($B37=$B43,S42=0),0,S41)</f>
        <v>0</v>
      </c>
      <c r="AA42" s="138">
        <f t="shared" ref="AA42" si="477">IF($B37=$B43,0,T39)</f>
        <v>0</v>
      </c>
      <c r="AB42" s="176">
        <f t="shared" ref="AB42" si="478">IF($B31=$B37,IF(AD37+AD32&gt;0,1,0)+IF(AE37+AE32&gt;0,1,0)+IF(AF37+AF32&gt;0,1,0)+IF(AG37+AG32&gt;0,1,0)+IF(AH37+AH32&gt;0,1,0)+IF(AI37+AI32&gt;0,1,0)+IF(AJ37+AJ32&gt;0,1,0),AB38)</f>
        <v>0</v>
      </c>
      <c r="AC42" s="133">
        <f t="shared" ref="AC42" si="479">IF(OR($B37=$B43,AB42=0,(AC38-AI42+AG42)&lt;=0),0,(AC38-AI42+AG42)/AB42)</f>
        <v>0</v>
      </c>
      <c r="AD42" s="137">
        <f t="shared" ref="AD42" si="480">IF(AC42*(7-AB39)&lt;=0,0,AC42*(7-AB39))</f>
        <v>0</v>
      </c>
      <c r="AE42" s="311">
        <f t="shared" ref="AE42" si="481">ROUND(IF(OR(AC39-AC42*(7-AB39)+AH42&lt;0,$B37=$B43,AC42&lt;=0,AC39=0),0,IF(AC39-AC42*(7-AB39)+AH42&gt;AI42-AG42+AH42,AI42-AG42+AH42,AC39-AC42*(7-AB39)+AH42)),1)</f>
        <v>0</v>
      </c>
      <c r="AF42" s="312"/>
      <c r="AG42" s="139">
        <f t="shared" ref="AG42" si="482">IF(OR($B37=$B43,AB38=0),0,IF($B37=$B31,AB37,$F37))</f>
        <v>0</v>
      </c>
      <c r="AH42" s="30">
        <f t="shared" ref="AH42" si="483">IF(OR($B37=$B43,AB42=0),0,$G39-$G38)</f>
        <v>0</v>
      </c>
      <c r="AI42" s="134">
        <f t="shared" ref="AI42" si="484">IF(OR($B37=$B43,AB42=0),0,AB41)</f>
        <v>0</v>
      </c>
      <c r="AJ42" s="138">
        <f t="shared" ref="AJ42" si="485">IF($B37=$B43,0,AC39)</f>
        <v>0</v>
      </c>
      <c r="AK42" s="176">
        <f t="shared" ref="AK42" si="486">IF($B31=$B37,IF(AM37+AM32&gt;0,1,0)+IF(AN37+AN32&gt;0,1,0)+IF(AO37+AO32&gt;0,1,0)+IF(AP37+AP32&gt;0,1,0)+IF(AQ37+AQ32&gt;0,1,0)+IF(AR37+AR32&gt;0,1,0)+IF(AS37+AS32&gt;0,1,0),AK38)</f>
        <v>0</v>
      </c>
      <c r="AL42" s="133">
        <f t="shared" ref="AL42" si="487">IF(OR($B37=$B43,AK42=0,(AL38-AR42+AP42)&lt;=0),0,(AL38-AR42+AP42)/AK42)</f>
        <v>0</v>
      </c>
      <c r="AM42" s="137">
        <f t="shared" ref="AM42" si="488">IF(AL42*(7-AK39)&lt;=0,0,AL42*(7-AK39))</f>
        <v>0</v>
      </c>
      <c r="AN42" s="311">
        <f t="shared" ref="AN42" si="489">ROUND(IF(OR(AL39-AL42*(7-AK39)+AQ42&lt;0,$B37=$B43,AL42&lt;=0,AL39=0),0,IF(AL39-AL42*(7-AK39)+AQ42&gt;AR42-AP42+AQ42,AR42-AP42+AQ42,AL39-AL42*(7-AK39)+AQ42)),1)</f>
        <v>0</v>
      </c>
      <c r="AO42" s="312"/>
      <c r="AP42" s="139">
        <f t="shared" ref="AP42" si="490">IF(OR($B37=$B43,AK38=0),0,IF($B37=$B31,AK37,$F37))</f>
        <v>0</v>
      </c>
      <c r="AQ42" s="30">
        <f t="shared" ref="AQ42" si="491">IF(OR($B37=$B43,AK42=0),0,$G39-$G38)</f>
        <v>0</v>
      </c>
      <c r="AR42" s="134">
        <f t="shared" ref="AR42" si="492">IF(OR($B37=$B43,AK42=0),0,AK41)</f>
        <v>0</v>
      </c>
      <c r="AS42" s="138">
        <f t="shared" ref="AS42" si="493">IF($B37=$B43,0,AL39)</f>
        <v>0</v>
      </c>
      <c r="AT42" s="176">
        <f t="shared" ref="AT42" si="494">IF($B31=$B37,IF(AV37+AV32&gt;0,1,0)+IF(AW37+AW32&gt;0,1,0)+IF(AX37+AX32&gt;0,1,0)+IF(AY37+AY32&gt;0,1,0)+IF(AZ37+AZ32&gt;0,1,0)+IF(BA37+BA32&gt;0,1,0)+IF(BB37+BB32&gt;0,1,0),AT38)</f>
        <v>0</v>
      </c>
      <c r="AU42" s="133">
        <f t="shared" ref="AU42" si="495">IF(OR($B37=$B43,AT42=0,(AU38-BA42+AY42)&lt;=0),0,(AU38-BA42+AY42)/AT42)</f>
        <v>0</v>
      </c>
      <c r="AV42" s="137">
        <f t="shared" ref="AV42" si="496">IF(AU42*(7-AT39)&lt;=0,0,AU42*(7-AT39))</f>
        <v>0</v>
      </c>
      <c r="AW42" s="311">
        <f t="shared" ref="AW42" si="497">ROUND(IF(OR(AU39-AU42*(7-AT39)+AZ42&lt;0,$B37=$B43,AU42&lt;=0,AU39=0),0,IF(AU39-AU42*(7-AT39)+AZ42&gt;BA42-AY42+AZ42,BA42-AY42+AZ42,AU39-AU42*(7-AT39)+AZ42)),1)</f>
        <v>0</v>
      </c>
      <c r="AX42" s="312"/>
      <c r="AY42" s="139">
        <f t="shared" ref="AY42" si="498">IF(OR($B37=$B43,AT38=0),0,IF($B37=$B31,AT37,$F37))</f>
        <v>0</v>
      </c>
      <c r="AZ42" s="30">
        <f t="shared" ref="AZ42" si="499">IF(OR($B37=$B43,AT42=0),0,$G39-$G38)</f>
        <v>0</v>
      </c>
      <c r="BA42" s="134">
        <f t="shared" ref="BA42" si="500">IF(OR($B37=$B43,AT42=0),0,AT41)</f>
        <v>0</v>
      </c>
      <c r="BB42" s="138">
        <f t="shared" ref="BB42" si="501">IF($B37=$B43,0,AU39)</f>
        <v>0</v>
      </c>
    </row>
    <row r="43" spans="1:54" ht="15.75" x14ac:dyDescent="0.2">
      <c r="A43" s="1">
        <f t="shared" ref="A43" si="502">IF(B43="","1. Niewypełnione",B43)</f>
        <v>0</v>
      </c>
      <c r="B43" s="320">
        <f>maj!B43</f>
        <v>0</v>
      </c>
      <c r="C43" s="321">
        <f>maj!C43</f>
        <v>0</v>
      </c>
      <c r="D43" s="321">
        <f>maj!D43</f>
        <v>0</v>
      </c>
      <c r="E43" s="321">
        <f>maj!E43</f>
        <v>0</v>
      </c>
      <c r="F43" s="177">
        <f>maj!F43</f>
        <v>18</v>
      </c>
      <c r="G43" s="185">
        <f>maj!G43</f>
        <v>18</v>
      </c>
      <c r="H43" s="177"/>
      <c r="I43" s="192">
        <f t="shared" ref="I43:I47" si="503">K43+T43+AC43+AL43+AU43</f>
        <v>0</v>
      </c>
      <c r="J43" s="186">
        <f t="shared" ref="J43" si="504">IF(OR($B43=$B49,J46=0),0,ROUND((K44+P48)/J46,0))</f>
        <v>0</v>
      </c>
      <c r="K43" s="51">
        <f t="shared" ref="K43:K44" si="505">SUM(L43:R43)</f>
        <v>0</v>
      </c>
      <c r="L43" s="52">
        <f>maj!L43</f>
        <v>0</v>
      </c>
      <c r="M43" s="52">
        <f>maj!M43</f>
        <v>0</v>
      </c>
      <c r="N43" s="52">
        <f>maj!N43</f>
        <v>0</v>
      </c>
      <c r="O43" s="52">
        <f>maj!O43</f>
        <v>0</v>
      </c>
      <c r="P43" s="53">
        <f>maj!P43</f>
        <v>0</v>
      </c>
      <c r="Q43" s="54">
        <f>maj!Q43</f>
        <v>0</v>
      </c>
      <c r="R43" s="55">
        <f>maj!R43</f>
        <v>0</v>
      </c>
      <c r="S43" s="188">
        <f t="shared" ref="S43" si="506">IF(OR($B43=$B49,S46=0),0,ROUND((T44+Y48)/S46,0))</f>
        <v>0</v>
      </c>
      <c r="T43" s="51">
        <f t="shared" ref="T43:T44" si="507">SUM(U43:AA43)</f>
        <v>0</v>
      </c>
      <c r="U43" s="52">
        <f>maj!U43</f>
        <v>0</v>
      </c>
      <c r="V43" s="52">
        <f>maj!V43</f>
        <v>0</v>
      </c>
      <c r="W43" s="52">
        <f>maj!W43</f>
        <v>0</v>
      </c>
      <c r="X43" s="52">
        <f>maj!X43</f>
        <v>0</v>
      </c>
      <c r="Y43" s="53">
        <f>maj!Y43</f>
        <v>0</v>
      </c>
      <c r="Z43" s="54">
        <f>maj!Z43</f>
        <v>0</v>
      </c>
      <c r="AA43" s="55">
        <f>maj!AA43</f>
        <v>0</v>
      </c>
      <c r="AB43" s="188">
        <f t="shared" ref="AB43" si="508">IF(OR($B43=$B49,AB46=0),0,ROUND((AC44+AH48)/AB46,0))</f>
        <v>0</v>
      </c>
      <c r="AC43" s="51">
        <f t="shared" ref="AC43:AC44" si="509">SUM(AD43:AJ43)</f>
        <v>0</v>
      </c>
      <c r="AD43" s="52">
        <f>maj!AD43</f>
        <v>0</v>
      </c>
      <c r="AE43" s="52">
        <f>maj!AE43</f>
        <v>0</v>
      </c>
      <c r="AF43" s="52">
        <f>maj!AF43</f>
        <v>0</v>
      </c>
      <c r="AG43" s="52">
        <f>maj!AG43</f>
        <v>0</v>
      </c>
      <c r="AH43" s="53">
        <f>maj!AH43</f>
        <v>0</v>
      </c>
      <c r="AI43" s="54">
        <f>maj!AI43</f>
        <v>0</v>
      </c>
      <c r="AJ43" s="55">
        <f>maj!AJ43</f>
        <v>0</v>
      </c>
      <c r="AK43" s="188">
        <f t="shared" ref="AK43" si="510">IF(OR($B43=$B49,AK46=0),0,ROUND((AL44+AQ48)/AK46,0))</f>
        <v>0</v>
      </c>
      <c r="AL43" s="51">
        <f t="shared" ref="AL43:AL44" si="511">SUM(AM43:AS43)</f>
        <v>0</v>
      </c>
      <c r="AM43" s="52">
        <f>maj!AM43</f>
        <v>0</v>
      </c>
      <c r="AN43" s="52">
        <f>maj!AN43</f>
        <v>0</v>
      </c>
      <c r="AO43" s="52">
        <f>maj!AO43</f>
        <v>0</v>
      </c>
      <c r="AP43" s="52">
        <f>maj!AP43</f>
        <v>0</v>
      </c>
      <c r="AQ43" s="53">
        <f>maj!AQ43</f>
        <v>0</v>
      </c>
      <c r="AR43" s="54">
        <f>maj!AR43</f>
        <v>0</v>
      </c>
      <c r="AS43" s="55">
        <f>maj!AS43</f>
        <v>0</v>
      </c>
      <c r="AT43" s="188">
        <f t="shared" ref="AT43" si="512">IF(OR($B43=$B49,AT46=0),0,ROUND((AU44+AZ48)/AT46,0))</f>
        <v>0</v>
      </c>
      <c r="AU43" s="51">
        <f t="shared" ref="AU43:AU44" si="513">SUM(AV43:BB43)</f>
        <v>0</v>
      </c>
      <c r="AV43" s="52">
        <f t="shared" ref="AV43" si="514">IF(SUM($AM$9:$AS$9)=SUM($AV$9:$BB$9),AM43,IF(AND(SUM($AV$9:$BB$9)&gt;42,SUM($AV$9:$BB$9)&lt;49),AM43,0))</f>
        <v>0</v>
      </c>
      <c r="AW43" s="52">
        <f t="shared" ref="AW43" si="515">IF(SUM($AM$9:$AS$9)=SUM($AV$9:$BB$9),AN43,IF(AND(SUM($AV$9:$BB$9)&gt;42,SUM($AV$9:$BB$9)&lt;49),AN43,0))</f>
        <v>0</v>
      </c>
      <c r="AX43" s="52">
        <f t="shared" ref="AX43" si="516">IF(SUM($AM$9:$AS$9)=SUM($AV$9:$BB$9),AO43,IF(AND(SUM($AV$9:$BB$9)&gt;42,SUM($AV$9:$BB$9)&lt;49),AO43,0))</f>
        <v>0</v>
      </c>
      <c r="AY43" s="52">
        <f t="shared" ref="AY43" si="517">IF(SUM($AM$9:$AS$9)=SUM($AV$9:$BB$9),AP43,IF(AND(SUM($AV$9:$BB$9)&gt;42,SUM($AV$9:$BB$9)&lt;49),AP43,0))</f>
        <v>0</v>
      </c>
      <c r="AZ43" s="53">
        <f t="shared" ref="AZ43" si="518">IF(SUM($AM$9:$AS$9)=SUM($AV$9:$BB$9),AQ43,IF(AND(SUM($AV$9:$BB$9)&gt;42,SUM($AV$9:$BB$9)&lt;49),AQ43,0))</f>
        <v>0</v>
      </c>
      <c r="BA43" s="54">
        <f t="shared" ref="BA43" si="519">IF(SUM($AM$9:$AS$9)=SUM($AV$9:$BB$9),AR43,IF(AND(SUM($AV$9:$BB$9)&gt;42,SUM($AV$9:$BB$9)&lt;49),AR43,0))</f>
        <v>0</v>
      </c>
      <c r="BB43" s="55">
        <f t="shared" ref="BB43" si="520">IF(SUM($AM$9:$AS$9)=SUM($AV$9:$BB$9),AS43,IF(AND(SUM($AV$9:$BB$9)&gt;42,SUM($AV$9:$BB$9)&lt;49),AS43,0))</f>
        <v>0</v>
      </c>
    </row>
    <row r="44" spans="1:54" ht="12.75" hidden="1" customHeight="1" x14ac:dyDescent="0.2">
      <c r="B44" s="93"/>
      <c r="C44" s="94"/>
      <c r="D44" s="95"/>
      <c r="E44" s="115"/>
      <c r="F44" s="140" t="b">
        <f t="shared" ref="F44" si="521">IF($B37=$B43,OR(F38,G43&lt;F43),G43&lt;F43)</f>
        <v>0</v>
      </c>
      <c r="G44" s="189">
        <f t="shared" ref="G44" si="522">IF(AND($B37=$B43,$B37&lt;&gt;"",$B37&lt;&gt;0),G43+G38,G43)</f>
        <v>18</v>
      </c>
      <c r="H44" s="120"/>
      <c r="I44" s="165">
        <f t="shared" si="503"/>
        <v>0</v>
      </c>
      <c r="J44" s="194">
        <f t="shared" ref="J44" si="523">7-COUNTIF(L43:R43,0)-COUNTIF(L43:R43,"")</f>
        <v>0</v>
      </c>
      <c r="K44" s="22">
        <f t="shared" si="505"/>
        <v>0</v>
      </c>
      <c r="L44" s="35">
        <f t="shared" ref="L44:R44" si="524">IF($B37=$B43,L43+L38,L43)</f>
        <v>0</v>
      </c>
      <c r="M44" s="35">
        <f t="shared" si="524"/>
        <v>0</v>
      </c>
      <c r="N44" s="35">
        <f t="shared" si="524"/>
        <v>0</v>
      </c>
      <c r="O44" s="35">
        <f t="shared" si="524"/>
        <v>0</v>
      </c>
      <c r="P44" s="36">
        <f t="shared" si="524"/>
        <v>0</v>
      </c>
      <c r="Q44" s="37">
        <f t="shared" si="524"/>
        <v>0</v>
      </c>
      <c r="R44" s="38">
        <f t="shared" si="524"/>
        <v>0</v>
      </c>
      <c r="S44" s="194">
        <f t="shared" ref="S44" si="525">7-COUNTIF(U43:AA43,0)-COUNTIF(U43:AA43,"")</f>
        <v>0</v>
      </c>
      <c r="T44" s="22">
        <f t="shared" si="507"/>
        <v>0</v>
      </c>
      <c r="U44" s="35">
        <f t="shared" ref="U44:AA44" si="526">IF($B37=$B43,U43+U38,U43)</f>
        <v>0</v>
      </c>
      <c r="V44" s="35">
        <f t="shared" si="526"/>
        <v>0</v>
      </c>
      <c r="W44" s="35">
        <f t="shared" si="526"/>
        <v>0</v>
      </c>
      <c r="X44" s="35">
        <f t="shared" si="526"/>
        <v>0</v>
      </c>
      <c r="Y44" s="36">
        <f t="shared" si="526"/>
        <v>0</v>
      </c>
      <c r="Z44" s="37">
        <f t="shared" si="526"/>
        <v>0</v>
      </c>
      <c r="AA44" s="38">
        <f t="shared" si="526"/>
        <v>0</v>
      </c>
      <c r="AB44" s="194">
        <f t="shared" ref="AB44" si="527">7-COUNTIF(AD43:AJ43,0)-COUNTIF(AD43:AJ43,"")</f>
        <v>0</v>
      </c>
      <c r="AC44" s="22">
        <f t="shared" si="509"/>
        <v>0</v>
      </c>
      <c r="AD44" s="35">
        <f t="shared" ref="AD44:AJ44" si="528">IF($B37=$B43,AD43+AD38,AD43)</f>
        <v>0</v>
      </c>
      <c r="AE44" s="35">
        <f t="shared" si="528"/>
        <v>0</v>
      </c>
      <c r="AF44" s="35">
        <f t="shared" si="528"/>
        <v>0</v>
      </c>
      <c r="AG44" s="35">
        <f t="shared" si="528"/>
        <v>0</v>
      </c>
      <c r="AH44" s="36">
        <f t="shared" si="528"/>
        <v>0</v>
      </c>
      <c r="AI44" s="37">
        <f t="shared" si="528"/>
        <v>0</v>
      </c>
      <c r="AJ44" s="38">
        <f t="shared" si="528"/>
        <v>0</v>
      </c>
      <c r="AK44" s="194">
        <f t="shared" ref="AK44" si="529">7-COUNTIF(AM43:AS43,0)-COUNTIF(AM43:AS43,"")</f>
        <v>0</v>
      </c>
      <c r="AL44" s="22">
        <f t="shared" si="511"/>
        <v>0</v>
      </c>
      <c r="AM44" s="35">
        <f t="shared" ref="AM44:AS44" si="530">IF($B37=$B43,AM43+AM38,AM43)</f>
        <v>0</v>
      </c>
      <c r="AN44" s="35">
        <f t="shared" si="530"/>
        <v>0</v>
      </c>
      <c r="AO44" s="35">
        <f t="shared" si="530"/>
        <v>0</v>
      </c>
      <c r="AP44" s="35">
        <f t="shared" si="530"/>
        <v>0</v>
      </c>
      <c r="AQ44" s="36">
        <f t="shared" si="530"/>
        <v>0</v>
      </c>
      <c r="AR44" s="37">
        <f t="shared" si="530"/>
        <v>0</v>
      </c>
      <c r="AS44" s="38">
        <f t="shared" si="530"/>
        <v>0</v>
      </c>
      <c r="AT44" s="194">
        <f t="shared" ref="AT44" si="531">7-COUNTIF(AV43:BB43,0)-COUNTIF(AV43:BB43,"")</f>
        <v>0</v>
      </c>
      <c r="AU44" s="22">
        <f t="shared" si="513"/>
        <v>0</v>
      </c>
      <c r="AV44" s="35">
        <f t="shared" ref="AV44:BB44" si="532">IF($B37=$B43,AV43+AV38,AV43)</f>
        <v>0</v>
      </c>
      <c r="AW44" s="35">
        <f t="shared" si="532"/>
        <v>0</v>
      </c>
      <c r="AX44" s="35">
        <f t="shared" si="532"/>
        <v>0</v>
      </c>
      <c r="AY44" s="35">
        <f t="shared" si="532"/>
        <v>0</v>
      </c>
      <c r="AZ44" s="36">
        <f t="shared" si="532"/>
        <v>0</v>
      </c>
      <c r="BA44" s="37">
        <f t="shared" si="532"/>
        <v>0</v>
      </c>
      <c r="BB44" s="38">
        <f t="shared" si="532"/>
        <v>0</v>
      </c>
    </row>
    <row r="45" spans="1:54" ht="15" hidden="1" customHeight="1" x14ac:dyDescent="0.2">
      <c r="B45" s="116"/>
      <c r="C45" s="117"/>
      <c r="D45" s="118"/>
      <c r="E45" s="119"/>
      <c r="F45" s="92"/>
      <c r="G45" s="190">
        <f t="shared" ref="G45" si="533">IF(AND($B37=$B43,$B37&lt;&gt;"",$B37&lt;&gt;0),F43+G39,F43)</f>
        <v>18</v>
      </c>
      <c r="H45" s="121"/>
      <c r="I45" s="165">
        <f t="shared" si="503"/>
        <v>0</v>
      </c>
      <c r="J45" s="195">
        <f t="shared" ref="J45" si="534">IF($B43=$B37,COUNTIF(L45:R45,0),COUNTIF(L46:R46,0)+COUNTIF(L46:R46,""))</f>
        <v>7</v>
      </c>
      <c r="K45" s="39">
        <f t="shared" ref="K45:R45" si="535">IF($B37=$B43,K46+K39,K46)</f>
        <v>0</v>
      </c>
      <c r="L45" s="40">
        <f t="shared" si="535"/>
        <v>0</v>
      </c>
      <c r="M45" s="40">
        <f t="shared" si="535"/>
        <v>0</v>
      </c>
      <c r="N45" s="40">
        <f t="shared" si="535"/>
        <v>0</v>
      </c>
      <c r="O45" s="40">
        <f t="shared" si="535"/>
        <v>0</v>
      </c>
      <c r="P45" s="41">
        <f t="shared" si="535"/>
        <v>0</v>
      </c>
      <c r="Q45" s="42">
        <f t="shared" si="535"/>
        <v>0</v>
      </c>
      <c r="R45" s="43">
        <f t="shared" si="535"/>
        <v>0</v>
      </c>
      <c r="S45" s="195">
        <f t="shared" ref="S45" si="536">IF($B43=$B37,COUNTIF(U45:AA45,0),COUNTIF(U46:AA46,0)+COUNTIF(U46:AA46,""))</f>
        <v>7</v>
      </c>
      <c r="T45" s="39">
        <f t="shared" ref="T45:AA45" si="537">IF($B37=$B43,T46+T39,T46)</f>
        <v>0</v>
      </c>
      <c r="U45" s="40">
        <f t="shared" si="537"/>
        <v>0</v>
      </c>
      <c r="V45" s="40">
        <f t="shared" si="537"/>
        <v>0</v>
      </c>
      <c r="W45" s="40">
        <f t="shared" si="537"/>
        <v>0</v>
      </c>
      <c r="X45" s="40">
        <f t="shared" si="537"/>
        <v>0</v>
      </c>
      <c r="Y45" s="41">
        <f t="shared" si="537"/>
        <v>0</v>
      </c>
      <c r="Z45" s="42">
        <f t="shared" si="537"/>
        <v>0</v>
      </c>
      <c r="AA45" s="43">
        <f t="shared" si="537"/>
        <v>0</v>
      </c>
      <c r="AB45" s="195">
        <f t="shared" ref="AB45" si="538">IF($B43=$B37,COUNTIF(AD45:AJ45,0),COUNTIF(AD46:AJ46,0)+COUNTIF(AD46:AJ46,""))</f>
        <v>7</v>
      </c>
      <c r="AC45" s="39">
        <f t="shared" ref="AC45:AJ45" si="539">IF($B37=$B43,AC46+AC39,AC46)</f>
        <v>0</v>
      </c>
      <c r="AD45" s="40">
        <f t="shared" si="539"/>
        <v>0</v>
      </c>
      <c r="AE45" s="40">
        <f t="shared" si="539"/>
        <v>0</v>
      </c>
      <c r="AF45" s="40">
        <f t="shared" si="539"/>
        <v>0</v>
      </c>
      <c r="AG45" s="40">
        <f t="shared" si="539"/>
        <v>0</v>
      </c>
      <c r="AH45" s="41">
        <f t="shared" si="539"/>
        <v>0</v>
      </c>
      <c r="AI45" s="42">
        <f t="shared" si="539"/>
        <v>0</v>
      </c>
      <c r="AJ45" s="43">
        <f t="shared" si="539"/>
        <v>0</v>
      </c>
      <c r="AK45" s="195">
        <f t="shared" ref="AK45" si="540">IF($B43=$B37,COUNTIF(AM45:AS45,0),COUNTIF(AM46:AS46,0)+COUNTIF(AM46:AS46,""))</f>
        <v>7</v>
      </c>
      <c r="AL45" s="39">
        <f t="shared" ref="AL45:AS45" si="541">IF($B37=$B43,AL46+AL39,AL46)</f>
        <v>0</v>
      </c>
      <c r="AM45" s="40">
        <f t="shared" si="541"/>
        <v>0</v>
      </c>
      <c r="AN45" s="40">
        <f t="shared" si="541"/>
        <v>0</v>
      </c>
      <c r="AO45" s="40">
        <f t="shared" si="541"/>
        <v>0</v>
      </c>
      <c r="AP45" s="40">
        <f t="shared" si="541"/>
        <v>0</v>
      </c>
      <c r="AQ45" s="41">
        <f t="shared" si="541"/>
        <v>0</v>
      </c>
      <c r="AR45" s="42">
        <f t="shared" si="541"/>
        <v>0</v>
      </c>
      <c r="AS45" s="43">
        <f t="shared" si="541"/>
        <v>0</v>
      </c>
      <c r="AT45" s="195">
        <f t="shared" ref="AT45" si="542">IF($B43=$B37,COUNTIF(AV45:BB45,0),COUNTIF(AV46:BB46,0)+COUNTIF(AV46:BB46,""))</f>
        <v>7</v>
      </c>
      <c r="AU45" s="39">
        <f t="shared" ref="AU45:BB45" si="543">IF($B37=$B43,AU46+AU39,AU46)</f>
        <v>0</v>
      </c>
      <c r="AV45" s="40">
        <f t="shared" si="543"/>
        <v>0</v>
      </c>
      <c r="AW45" s="40">
        <f t="shared" si="543"/>
        <v>0</v>
      </c>
      <c r="AX45" s="40">
        <f t="shared" si="543"/>
        <v>0</v>
      </c>
      <c r="AY45" s="40">
        <f t="shared" si="543"/>
        <v>0</v>
      </c>
      <c r="AZ45" s="41">
        <f t="shared" si="543"/>
        <v>0</v>
      </c>
      <c r="BA45" s="42">
        <f t="shared" si="543"/>
        <v>0</v>
      </c>
      <c r="BB45" s="43">
        <f t="shared" si="543"/>
        <v>0</v>
      </c>
    </row>
    <row r="46" spans="1:54" ht="15.75" customHeight="1" x14ac:dyDescent="0.2">
      <c r="A46" s="1">
        <f t="shared" ref="A46" si="544">A43</f>
        <v>0</v>
      </c>
      <c r="B46" s="313">
        <f t="shared" ref="B46" si="545">B40+1</f>
        <v>5</v>
      </c>
      <c r="C46" s="314"/>
      <c r="D46" s="314"/>
      <c r="E46" s="314"/>
      <c r="F46" s="31"/>
      <c r="G46" s="183"/>
      <c r="H46" s="122">
        <f t="shared" ref="H46" si="546">5-COUNTIF(AU43,0)-COUNTIF(AL43,0)-COUNTIF(AC43,0)-COUNTIF(T43,0)-COUNTIF(K43,0)</f>
        <v>0</v>
      </c>
      <c r="I46" s="165">
        <f t="shared" si="503"/>
        <v>0</v>
      </c>
      <c r="J46" s="187">
        <f t="shared" ref="J46" si="547">IF($B43=$B37,J40+IF($F43&lt;&gt;$G43,(K43+$G45-$G44)/$F43,K43/$F43),IF($F43&lt;&gt;G43,(K43+$G45-$G44)/$F43,K43/$F43))</f>
        <v>0</v>
      </c>
      <c r="K46" s="7">
        <f t="shared" ref="K46:K47" si="548">SUM(L46:R46)</f>
        <v>0</v>
      </c>
      <c r="L46" s="26">
        <f t="shared" ref="L46:R46" si="549">L43</f>
        <v>0</v>
      </c>
      <c r="M46" s="26">
        <f t="shared" si="549"/>
        <v>0</v>
      </c>
      <c r="N46" s="26">
        <f t="shared" si="549"/>
        <v>0</v>
      </c>
      <c r="O46" s="26">
        <f t="shared" si="549"/>
        <v>0</v>
      </c>
      <c r="P46" s="26">
        <f t="shared" si="549"/>
        <v>0</v>
      </c>
      <c r="Q46" s="29">
        <f t="shared" si="549"/>
        <v>0</v>
      </c>
      <c r="R46" s="23">
        <f t="shared" si="549"/>
        <v>0</v>
      </c>
      <c r="S46" s="187">
        <f t="shared" ref="S46" si="550">IF($B43=$B37,S40+IF($F43&lt;&gt;$G43,(T43+$G45-$G44)/$F43,T43/$F43),IF($F43&lt;&gt;P43,(T43+$G45-$G44)/$F43,T43/$F43))</f>
        <v>0</v>
      </c>
      <c r="T46" s="7">
        <f t="shared" ref="T46:T47" si="551">SUM(U46:AA46)</f>
        <v>0</v>
      </c>
      <c r="U46" s="26">
        <f t="shared" ref="U46:AA46" si="552">U43</f>
        <v>0</v>
      </c>
      <c r="V46" s="26">
        <f t="shared" si="552"/>
        <v>0</v>
      </c>
      <c r="W46" s="26">
        <f t="shared" si="552"/>
        <v>0</v>
      </c>
      <c r="X46" s="26">
        <f t="shared" si="552"/>
        <v>0</v>
      </c>
      <c r="Y46" s="113">
        <f t="shared" si="552"/>
        <v>0</v>
      </c>
      <c r="Z46" s="29">
        <f t="shared" si="552"/>
        <v>0</v>
      </c>
      <c r="AA46" s="23">
        <f t="shared" si="552"/>
        <v>0</v>
      </c>
      <c r="AB46" s="187">
        <f t="shared" ref="AB46" si="553">IF($B43=$B37,AB40+IF($F43&lt;&gt;$G43,(AC43+$G45-$G44)/$F43,AC43/$F43),IF($F43&lt;&gt;Y43,(AC43+$G45-$G44)/$F43,AC43/$F43))</f>
        <v>0</v>
      </c>
      <c r="AC46" s="7">
        <f t="shared" ref="AC46:AC47" si="554">SUM(AD46:AJ46)</f>
        <v>0</v>
      </c>
      <c r="AD46" s="26">
        <f t="shared" ref="AD46:AJ46" si="555">AD43</f>
        <v>0</v>
      </c>
      <c r="AE46" s="26">
        <f t="shared" si="555"/>
        <v>0</v>
      </c>
      <c r="AF46" s="26">
        <f t="shared" si="555"/>
        <v>0</v>
      </c>
      <c r="AG46" s="26">
        <f t="shared" si="555"/>
        <v>0</v>
      </c>
      <c r="AH46" s="113">
        <f t="shared" si="555"/>
        <v>0</v>
      </c>
      <c r="AI46" s="29">
        <f t="shared" si="555"/>
        <v>0</v>
      </c>
      <c r="AJ46" s="23">
        <f t="shared" si="555"/>
        <v>0</v>
      </c>
      <c r="AK46" s="187">
        <f t="shared" ref="AK46" si="556">IF($B43=$B37,AK40+IF($F43&lt;&gt;$G43,(AL43+$G45-$G44)/$F43,AL43/$F43),IF($F43&lt;&gt;AH43,(AL43+$G45-$G44)/$F43,AL43/$F43))</f>
        <v>0</v>
      </c>
      <c r="AL46" s="7">
        <f t="shared" ref="AL46:AL47" si="557">SUM(AM46:AS46)</f>
        <v>0</v>
      </c>
      <c r="AM46" s="26">
        <f t="shared" ref="AM46:AS46" si="558">AM43</f>
        <v>0</v>
      </c>
      <c r="AN46" s="26">
        <f t="shared" si="558"/>
        <v>0</v>
      </c>
      <c r="AO46" s="26">
        <f t="shared" si="558"/>
        <v>0</v>
      </c>
      <c r="AP46" s="26">
        <f t="shared" si="558"/>
        <v>0</v>
      </c>
      <c r="AQ46" s="113">
        <f t="shared" si="558"/>
        <v>0</v>
      </c>
      <c r="AR46" s="29">
        <f t="shared" si="558"/>
        <v>0</v>
      </c>
      <c r="AS46" s="23">
        <f t="shared" si="558"/>
        <v>0</v>
      </c>
      <c r="AT46" s="187">
        <f t="shared" ref="AT46" si="559">IF($B43=$B37,AT40+IF($F43&lt;&gt;$G43,(AU43+$G45-$G44)/$F43,AU43/$F43),IF($F43&lt;&gt;AQ43,(AU43+$G45-$G44)/$F43,AU43/$F43))</f>
        <v>0</v>
      </c>
      <c r="AU46" s="7">
        <f t="shared" ref="AU46:AU47" si="560">SUM(AV46:BB46)</f>
        <v>0</v>
      </c>
      <c r="AV46" s="6">
        <f t="shared" ref="AV46" si="561">IF(SUM($AM$9:$AS$9)=SUM($AV$9:$BB$9),AV43,IF(AND(SUM($AV$9:$BB$9)&gt;42,SUM($AV$9:$BB$9)&lt;49),AV43,0))</f>
        <v>0</v>
      </c>
      <c r="AW46" s="6">
        <f t="shared" ref="AW46:BB46" si="562">IF(SUM($AM$9:$AS$9)=SUM($AV$9:$BB$9),AW43,IF(AND(SUM($AV$9:$BB$9)&gt;42,SUM($AV$9:$BB$9)&lt;49),AW43,0))</f>
        <v>0</v>
      </c>
      <c r="AX46" s="6">
        <f t="shared" si="562"/>
        <v>0</v>
      </c>
      <c r="AY46" s="6">
        <f t="shared" si="562"/>
        <v>0</v>
      </c>
      <c r="AZ46" s="26">
        <f t="shared" si="562"/>
        <v>0</v>
      </c>
      <c r="BA46" s="29">
        <f t="shared" si="562"/>
        <v>0</v>
      </c>
      <c r="BB46" s="23">
        <f t="shared" si="562"/>
        <v>0</v>
      </c>
    </row>
    <row r="47" spans="1:54" ht="15.75" customHeight="1" x14ac:dyDescent="0.2">
      <c r="A47" s="1">
        <f t="shared" ref="A47:A48" si="563">A46</f>
        <v>0</v>
      </c>
      <c r="B47" s="313"/>
      <c r="C47" s="314"/>
      <c r="D47" s="314"/>
      <c r="E47" s="314"/>
      <c r="F47" s="31"/>
      <c r="G47" s="183"/>
      <c r="H47" s="123">
        <f t="shared" ref="H47" si="564">IF($B43=$B37,H41+F47,$F47)</f>
        <v>0</v>
      </c>
      <c r="I47" s="165">
        <f t="shared" si="503"/>
        <v>0</v>
      </c>
      <c r="J47" s="141">
        <f t="shared" ref="J47" si="565">IF($H46=0,0,IF($B37=$B43,IF($H48&gt;0,$H48+J41,K43+J41),IF($H48&gt;0,$H48,K43)))</f>
        <v>0</v>
      </c>
      <c r="K47" s="7">
        <f t="shared" si="548"/>
        <v>0</v>
      </c>
      <c r="L47" s="6"/>
      <c r="M47" s="6"/>
      <c r="N47" s="6"/>
      <c r="O47" s="6"/>
      <c r="P47" s="26"/>
      <c r="Q47" s="29"/>
      <c r="R47" s="23"/>
      <c r="S47" s="141">
        <f t="shared" ref="S47" si="566">IF($H46=0,0,IF($B37=$B43,IF($H48&gt;0,$H48+S41,T43+S41),IF($H48&gt;0,$H48,T43)))</f>
        <v>0</v>
      </c>
      <c r="T47" s="7">
        <f t="shared" si="551"/>
        <v>0</v>
      </c>
      <c r="U47" s="6"/>
      <c r="V47" s="6"/>
      <c r="W47" s="6"/>
      <c r="X47" s="6"/>
      <c r="Y47" s="26"/>
      <c r="Z47" s="29"/>
      <c r="AA47" s="23"/>
      <c r="AB47" s="141">
        <f t="shared" ref="AB47" si="567">IF($H46=0,0,IF($B37=$B43,IF($H48&gt;0,$H48+AB41,AC43+AB41),IF($H48&gt;0,$H48,AC43)))</f>
        <v>0</v>
      </c>
      <c r="AC47" s="7">
        <f t="shared" si="554"/>
        <v>0</v>
      </c>
      <c r="AD47" s="6"/>
      <c r="AE47" s="6"/>
      <c r="AF47" s="6"/>
      <c r="AG47" s="6"/>
      <c r="AH47" s="26"/>
      <c r="AI47" s="29"/>
      <c r="AJ47" s="23"/>
      <c r="AK47" s="141">
        <f t="shared" ref="AK47" si="568">IF($H46=0,0,IF($B37=$B43,IF($H48&gt;0,$H48+AK41,AL43+AK41),IF($H48&gt;0,$H48,AL43)))</f>
        <v>0</v>
      </c>
      <c r="AL47" s="7">
        <f t="shared" si="557"/>
        <v>0</v>
      </c>
      <c r="AM47" s="6"/>
      <c r="AN47" s="6"/>
      <c r="AO47" s="6"/>
      <c r="AP47" s="6"/>
      <c r="AQ47" s="26"/>
      <c r="AR47" s="29"/>
      <c r="AS47" s="23"/>
      <c r="AT47" s="141">
        <f t="shared" ref="AT47" si="569">IF($H46=0,0,IF($B37=$B43,IF($H48&gt;0,$H48+AT41,AU43+AT41),IF($H48&gt;0,$H48,AU43)))</f>
        <v>0</v>
      </c>
      <c r="AU47" s="7">
        <f t="shared" si="560"/>
        <v>0</v>
      </c>
      <c r="AV47" s="6"/>
      <c r="AW47" s="6"/>
      <c r="AX47" s="6"/>
      <c r="AY47" s="6"/>
      <c r="AZ47" s="26"/>
      <c r="BA47" s="29"/>
      <c r="BB47" s="23"/>
    </row>
    <row r="48" spans="1:54" ht="18.75" customHeight="1" thickBot="1" x14ac:dyDescent="0.25">
      <c r="A48" s="1">
        <f t="shared" si="563"/>
        <v>0</v>
      </c>
      <c r="B48" s="323" t="str">
        <f>IF(B43="",Wydruk!$AE$6,IF(J44=0,Wydruk!$AE$7,IF(AND(G44&lt;G45,B43&lt;&gt;$B49),Wydruk!$AE$13,IF(AND($B43=$B37,$B43&lt;&gt;$B49),IF(OR(OR(J48&lt;4,J48&gt;5),OR(S48&lt;4,S48&gt;5),OR(AB48&lt;4,AB48&gt;5),OR(AK48&lt;4,AK48&gt;5),OR(AND(AT48&lt;4,AT48&gt;0),AT48&gt;5)),Wydruk!$AE$8,Wydruk!$AE$9),IF($B43=$B49,IF($F47&lt;&gt;0,Wydruk!$AE$12,Wydruk!$AE$10),IF(OR(OR(J44&lt;4,J44&gt;5),OR(S44&lt;4,S44&gt;5),OR(AB44&lt;4,AB44&gt;5),OR(AK44&lt;4,AK44&gt;5),OR(AND(AT44&lt;4,AT44&gt;0),AT44&gt;5)),Wydruk!$AE$8,Wydruk!$AE$11))))))</f>
        <v>Uzupełnij liczby godzin tygodniowego planu</v>
      </c>
      <c r="C48" s="324"/>
      <c r="D48" s="324"/>
      <c r="E48" s="324"/>
      <c r="F48" s="173">
        <f>maj!F48</f>
        <v>0</v>
      </c>
      <c r="G48" s="184">
        <f>maj!G48</f>
        <v>0</v>
      </c>
      <c r="H48" s="191">
        <f t="shared" ref="H48" si="570">IF(OR($G48=0,$F48=0,$G48="",$F48=""),0,$G48/$F48)</f>
        <v>0</v>
      </c>
      <c r="I48" s="193"/>
      <c r="J48" s="176">
        <f t="shared" ref="J48" si="571">IF($B37=$B43,IF(L43+L38&gt;0,1,0)+IF(M43+M38&gt;0,1,0)+IF(N43+N38&gt;0,1,0)+IF(O43+O38&gt;0,1,0)+IF(P43+P38&gt;0,1,0)+IF(Q43+Q38&gt;0,1,0)+IF(R43+R38&gt;0,1,0),J44)</f>
        <v>0</v>
      </c>
      <c r="K48" s="133">
        <f t="shared" ref="K48" si="572">IF(OR($B43=$B49,J48=0,(K44-Q48+O48)&lt;=0),0,(K44-Q48+O48)/J48)</f>
        <v>0</v>
      </c>
      <c r="L48" s="137">
        <f t="shared" ref="L48" si="573">IF(K48*(7-J45)&lt;=0,0,K48*(7-J45))</f>
        <v>0</v>
      </c>
      <c r="M48" s="311">
        <f t="shared" ref="M48" si="574">ROUND(IF(OR(K45-K48*(7-J45)+P48&lt;0,$B43=$B49,K48&lt;=0,K45=0),0,IF(K45-K48*(7-J45)+P48&gt;Q48-O48+P48,Q48-O48+P48,K45-K48*(7-J45)+P48)),1)</f>
        <v>0</v>
      </c>
      <c r="N48" s="312"/>
      <c r="O48" s="139">
        <f t="shared" ref="O48" si="575">IF(OR($B43=$B49,J44=0),0,IF($B43=$B37,J43,$F43))</f>
        <v>0</v>
      </c>
      <c r="P48" s="30">
        <f t="shared" ref="P48" si="576">IF(OR($B43=$B49,J48=0),0,$G45-$G44)</f>
        <v>0</v>
      </c>
      <c r="Q48" s="134">
        <f t="shared" ref="Q48" si="577">IF(OR($B43=$B49,J48=0),0,J47)</f>
        <v>0</v>
      </c>
      <c r="R48" s="138">
        <f t="shared" ref="R48" si="578">IF($B43=$B49,0,K45)</f>
        <v>0</v>
      </c>
      <c r="S48" s="176">
        <f t="shared" ref="S48" si="579">IF($B37=$B43,IF(U43+U38&gt;0,1,0)+IF(V43+V38&gt;0,1,0)+IF(W43+W38&gt;0,1,0)+IF(X43+X38&gt;0,1,0)+IF(Y43+Y38&gt;0,1,0)+IF(Z43+Z38&gt;0,1,0)+IF(AA43+AA38&gt;0,1,0),S44)</f>
        <v>0</v>
      </c>
      <c r="T48" s="133">
        <f t="shared" ref="T48" si="580">IF(OR($B43=$B49,S48=0,(T44-Z48+X48)&lt;=0),0,(T44-Z48+X48)/S48)</f>
        <v>0</v>
      </c>
      <c r="U48" s="137">
        <f t="shared" ref="U48" si="581">IF(T48*(7-S45)&lt;=0,0,T48*(7-S45))</f>
        <v>0</v>
      </c>
      <c r="V48" s="311">
        <f t="shared" ref="V48" si="582">ROUND(IF(OR(T45-T48*(7-S45)+Y48&lt;0,$B43=$B49,T48&lt;=0,T45=0),0,IF(T45-T48*(7-S45)+Y48&gt;Z48-X48+Y48,Z48-X48+Y48,T45-T48*(7-S45)+Y48)),1)</f>
        <v>0</v>
      </c>
      <c r="W48" s="312"/>
      <c r="X48" s="139">
        <f t="shared" ref="X48" si="583">IF(OR($B43=$B49,S44=0),0,IF($B43=$B37,S43,$F43))</f>
        <v>0</v>
      </c>
      <c r="Y48" s="30">
        <f t="shared" ref="Y48" si="584">IF(OR($B43=$B49,S48=0),0,$G45-$G44)</f>
        <v>0</v>
      </c>
      <c r="Z48" s="134">
        <f t="shared" ref="Z48" si="585">IF(OR($B43=$B49,S48=0),0,S47)</f>
        <v>0</v>
      </c>
      <c r="AA48" s="138">
        <f t="shared" ref="AA48" si="586">IF($B43=$B49,0,T45)</f>
        <v>0</v>
      </c>
      <c r="AB48" s="176">
        <f t="shared" ref="AB48" si="587">IF($B37=$B43,IF(AD43+AD38&gt;0,1,0)+IF(AE43+AE38&gt;0,1,0)+IF(AF43+AF38&gt;0,1,0)+IF(AG43+AG38&gt;0,1,0)+IF(AH43+AH38&gt;0,1,0)+IF(AI43+AI38&gt;0,1,0)+IF(AJ43+AJ38&gt;0,1,0),AB44)</f>
        <v>0</v>
      </c>
      <c r="AC48" s="133">
        <f t="shared" ref="AC48" si="588">IF(OR($B43=$B49,AB48=0,(AC44-AI48+AG48)&lt;=0),0,(AC44-AI48+AG48)/AB48)</f>
        <v>0</v>
      </c>
      <c r="AD48" s="137">
        <f t="shared" ref="AD48" si="589">IF(AC48*(7-AB45)&lt;=0,0,AC48*(7-AB45))</f>
        <v>0</v>
      </c>
      <c r="AE48" s="311">
        <f t="shared" ref="AE48" si="590">ROUND(IF(OR(AC45-AC48*(7-AB45)+AH48&lt;0,$B43=$B49,AC48&lt;=0,AC45=0),0,IF(AC45-AC48*(7-AB45)+AH48&gt;AI48-AG48+AH48,AI48-AG48+AH48,AC45-AC48*(7-AB45)+AH48)),1)</f>
        <v>0</v>
      </c>
      <c r="AF48" s="312"/>
      <c r="AG48" s="139">
        <f t="shared" ref="AG48" si="591">IF(OR($B43=$B49,AB44=0),0,IF($B43=$B37,AB43,$F43))</f>
        <v>0</v>
      </c>
      <c r="AH48" s="30">
        <f t="shared" ref="AH48" si="592">IF(OR($B43=$B49,AB48=0),0,$G45-$G44)</f>
        <v>0</v>
      </c>
      <c r="AI48" s="134">
        <f t="shared" ref="AI48" si="593">IF(OR($B43=$B49,AB48=0),0,AB47)</f>
        <v>0</v>
      </c>
      <c r="AJ48" s="138">
        <f t="shared" ref="AJ48" si="594">IF($B43=$B49,0,AC45)</f>
        <v>0</v>
      </c>
      <c r="AK48" s="176">
        <f t="shared" ref="AK48" si="595">IF($B37=$B43,IF(AM43+AM38&gt;0,1,0)+IF(AN43+AN38&gt;0,1,0)+IF(AO43+AO38&gt;0,1,0)+IF(AP43+AP38&gt;0,1,0)+IF(AQ43+AQ38&gt;0,1,0)+IF(AR43+AR38&gt;0,1,0)+IF(AS43+AS38&gt;0,1,0),AK44)</f>
        <v>0</v>
      </c>
      <c r="AL48" s="133">
        <f t="shared" ref="AL48" si="596">IF(OR($B43=$B49,AK48=0,(AL44-AR48+AP48)&lt;=0),0,(AL44-AR48+AP48)/AK48)</f>
        <v>0</v>
      </c>
      <c r="AM48" s="137">
        <f t="shared" ref="AM48" si="597">IF(AL48*(7-AK45)&lt;=0,0,AL48*(7-AK45))</f>
        <v>0</v>
      </c>
      <c r="AN48" s="311">
        <f t="shared" ref="AN48" si="598">ROUND(IF(OR(AL45-AL48*(7-AK45)+AQ48&lt;0,$B43=$B49,AL48&lt;=0,AL45=0),0,IF(AL45-AL48*(7-AK45)+AQ48&gt;AR48-AP48+AQ48,AR48-AP48+AQ48,AL45-AL48*(7-AK45)+AQ48)),1)</f>
        <v>0</v>
      </c>
      <c r="AO48" s="312"/>
      <c r="AP48" s="139">
        <f t="shared" ref="AP48" si="599">IF(OR($B43=$B49,AK44=0),0,IF($B43=$B37,AK43,$F43))</f>
        <v>0</v>
      </c>
      <c r="AQ48" s="30">
        <f t="shared" ref="AQ48" si="600">IF(OR($B43=$B49,AK48=0),0,$G45-$G44)</f>
        <v>0</v>
      </c>
      <c r="AR48" s="134">
        <f t="shared" ref="AR48" si="601">IF(OR($B43=$B49,AK48=0),0,AK47)</f>
        <v>0</v>
      </c>
      <c r="AS48" s="138">
        <f t="shared" ref="AS48" si="602">IF($B43=$B49,0,AL45)</f>
        <v>0</v>
      </c>
      <c r="AT48" s="176">
        <f t="shared" ref="AT48" si="603">IF($B37=$B43,IF(AV43+AV38&gt;0,1,0)+IF(AW43+AW38&gt;0,1,0)+IF(AX43+AX38&gt;0,1,0)+IF(AY43+AY38&gt;0,1,0)+IF(AZ43+AZ38&gt;0,1,0)+IF(BA43+BA38&gt;0,1,0)+IF(BB43+BB38&gt;0,1,0),AT44)</f>
        <v>0</v>
      </c>
      <c r="AU48" s="133">
        <f t="shared" ref="AU48" si="604">IF(OR($B43=$B49,AT48=0,(AU44-BA48+AY48)&lt;=0),0,(AU44-BA48+AY48)/AT48)</f>
        <v>0</v>
      </c>
      <c r="AV48" s="137">
        <f t="shared" ref="AV48" si="605">IF(AU48*(7-AT45)&lt;=0,0,AU48*(7-AT45))</f>
        <v>0</v>
      </c>
      <c r="AW48" s="311">
        <f t="shared" ref="AW48" si="606">ROUND(IF(OR(AU45-AU48*(7-AT45)+AZ48&lt;0,$B43=$B49,AU48&lt;=0,AU45=0),0,IF(AU45-AU48*(7-AT45)+AZ48&gt;BA48-AY48+AZ48,BA48-AY48+AZ48,AU45-AU48*(7-AT45)+AZ48)),1)</f>
        <v>0</v>
      </c>
      <c r="AX48" s="312"/>
      <c r="AY48" s="139">
        <f t="shared" ref="AY48" si="607">IF(OR($B43=$B49,AT44=0),0,IF($B43=$B37,AT43,$F43))</f>
        <v>0</v>
      </c>
      <c r="AZ48" s="30">
        <f t="shared" ref="AZ48" si="608">IF(OR($B43=$B49,AT48=0),0,$G45-$G44)</f>
        <v>0</v>
      </c>
      <c r="BA48" s="134">
        <f t="shared" ref="BA48" si="609">IF(OR($B43=$B49,AT48=0),0,AT47)</f>
        <v>0</v>
      </c>
      <c r="BB48" s="138">
        <f t="shared" ref="BB48" si="610">IF($B43=$B49,0,AU45)</f>
        <v>0</v>
      </c>
    </row>
    <row r="49" spans="1:54" ht="15.75" x14ac:dyDescent="0.2">
      <c r="A49" s="1">
        <f t="shared" ref="A49" si="611">IF(B49="","1. Niewypełnione",B49)</f>
        <v>0</v>
      </c>
      <c r="B49" s="320">
        <f>maj!B49</f>
        <v>0</v>
      </c>
      <c r="C49" s="321">
        <f>maj!C49</f>
        <v>0</v>
      </c>
      <c r="D49" s="321">
        <f>maj!D49</f>
        <v>0</v>
      </c>
      <c r="E49" s="321">
        <f>maj!E49</f>
        <v>0</v>
      </c>
      <c r="F49" s="177">
        <f>maj!F49</f>
        <v>18</v>
      </c>
      <c r="G49" s="185">
        <f>maj!G49</f>
        <v>18</v>
      </c>
      <c r="H49" s="177"/>
      <c r="I49" s="192">
        <f t="shared" ref="I49:I53" si="612">K49+T49+AC49+AL49+AU49</f>
        <v>0</v>
      </c>
      <c r="J49" s="186">
        <f t="shared" ref="J49" si="613">IF(OR($B49=$B55,J52=0),0,ROUND((K50+P54)/J52,0))</f>
        <v>0</v>
      </c>
      <c r="K49" s="51">
        <f t="shared" ref="K49:K50" si="614">SUM(L49:R49)</f>
        <v>0</v>
      </c>
      <c r="L49" s="52">
        <f>maj!L49</f>
        <v>0</v>
      </c>
      <c r="M49" s="52">
        <f>maj!M49</f>
        <v>0</v>
      </c>
      <c r="N49" s="52">
        <f>maj!N49</f>
        <v>0</v>
      </c>
      <c r="O49" s="52">
        <f>maj!O49</f>
        <v>0</v>
      </c>
      <c r="P49" s="53">
        <f>maj!P49</f>
        <v>0</v>
      </c>
      <c r="Q49" s="54">
        <f>maj!Q49</f>
        <v>0</v>
      </c>
      <c r="R49" s="55">
        <f>maj!R49</f>
        <v>0</v>
      </c>
      <c r="S49" s="188">
        <f t="shared" ref="S49" si="615">IF(OR($B49=$B55,S52=0),0,ROUND((T50+Y54)/S52,0))</f>
        <v>0</v>
      </c>
      <c r="T49" s="51">
        <f t="shared" ref="T49:T50" si="616">SUM(U49:AA49)</f>
        <v>0</v>
      </c>
      <c r="U49" s="52">
        <f>maj!U49</f>
        <v>0</v>
      </c>
      <c r="V49" s="52">
        <f>maj!V49</f>
        <v>0</v>
      </c>
      <c r="W49" s="52">
        <f>maj!W49</f>
        <v>0</v>
      </c>
      <c r="X49" s="52">
        <f>maj!X49</f>
        <v>0</v>
      </c>
      <c r="Y49" s="53">
        <f>maj!Y49</f>
        <v>0</v>
      </c>
      <c r="Z49" s="54">
        <f>maj!Z49</f>
        <v>0</v>
      </c>
      <c r="AA49" s="55">
        <f>maj!AA49</f>
        <v>0</v>
      </c>
      <c r="AB49" s="188">
        <f t="shared" ref="AB49" si="617">IF(OR($B49=$B55,AB52=0),0,ROUND((AC50+AH54)/AB52,0))</f>
        <v>0</v>
      </c>
      <c r="AC49" s="51">
        <f t="shared" ref="AC49:AC50" si="618">SUM(AD49:AJ49)</f>
        <v>0</v>
      </c>
      <c r="AD49" s="52">
        <f>maj!AD49</f>
        <v>0</v>
      </c>
      <c r="AE49" s="52">
        <f>maj!AE49</f>
        <v>0</v>
      </c>
      <c r="AF49" s="52">
        <f>maj!AF49</f>
        <v>0</v>
      </c>
      <c r="AG49" s="52">
        <f>maj!AG49</f>
        <v>0</v>
      </c>
      <c r="AH49" s="53">
        <f>maj!AH49</f>
        <v>0</v>
      </c>
      <c r="AI49" s="54">
        <f>maj!AI49</f>
        <v>0</v>
      </c>
      <c r="AJ49" s="55">
        <f>maj!AJ49</f>
        <v>0</v>
      </c>
      <c r="AK49" s="188">
        <f t="shared" ref="AK49" si="619">IF(OR($B49=$B55,AK52=0),0,ROUND((AL50+AQ54)/AK52,0))</f>
        <v>0</v>
      </c>
      <c r="AL49" s="51">
        <f t="shared" ref="AL49:AL50" si="620">SUM(AM49:AS49)</f>
        <v>0</v>
      </c>
      <c r="AM49" s="52">
        <f>maj!AM49</f>
        <v>0</v>
      </c>
      <c r="AN49" s="52">
        <f>maj!AN49</f>
        <v>0</v>
      </c>
      <c r="AO49" s="52">
        <f>maj!AO49</f>
        <v>0</v>
      </c>
      <c r="AP49" s="52">
        <f>maj!AP49</f>
        <v>0</v>
      </c>
      <c r="AQ49" s="53">
        <f>maj!AQ49</f>
        <v>0</v>
      </c>
      <c r="AR49" s="54">
        <f>maj!AR49</f>
        <v>0</v>
      </c>
      <c r="AS49" s="55">
        <f>maj!AS49</f>
        <v>0</v>
      </c>
      <c r="AT49" s="188">
        <f t="shared" ref="AT49" si="621">IF(OR($B49=$B55,AT52=0),0,ROUND((AU50+AZ54)/AT52,0))</f>
        <v>0</v>
      </c>
      <c r="AU49" s="51">
        <f t="shared" ref="AU49:AU50" si="622">SUM(AV49:BB49)</f>
        <v>0</v>
      </c>
      <c r="AV49" s="52">
        <f t="shared" ref="AV49" si="623">IF(SUM($AM$9:$AS$9)=SUM($AV$9:$BB$9),AM49,IF(AND(SUM($AV$9:$BB$9)&gt;42,SUM($AV$9:$BB$9)&lt;49),AM49,0))</f>
        <v>0</v>
      </c>
      <c r="AW49" s="52">
        <f t="shared" ref="AW49" si="624">IF(SUM($AM$9:$AS$9)=SUM($AV$9:$BB$9),AN49,IF(AND(SUM($AV$9:$BB$9)&gt;42,SUM($AV$9:$BB$9)&lt;49),AN49,0))</f>
        <v>0</v>
      </c>
      <c r="AX49" s="52">
        <f t="shared" ref="AX49" si="625">IF(SUM($AM$9:$AS$9)=SUM($AV$9:$BB$9),AO49,IF(AND(SUM($AV$9:$BB$9)&gt;42,SUM($AV$9:$BB$9)&lt;49),AO49,0))</f>
        <v>0</v>
      </c>
      <c r="AY49" s="52">
        <f t="shared" ref="AY49" si="626">IF(SUM($AM$9:$AS$9)=SUM($AV$9:$BB$9),AP49,IF(AND(SUM($AV$9:$BB$9)&gt;42,SUM($AV$9:$BB$9)&lt;49),AP49,0))</f>
        <v>0</v>
      </c>
      <c r="AZ49" s="53">
        <f t="shared" ref="AZ49" si="627">IF(SUM($AM$9:$AS$9)=SUM($AV$9:$BB$9),AQ49,IF(AND(SUM($AV$9:$BB$9)&gt;42,SUM($AV$9:$BB$9)&lt;49),AQ49,0))</f>
        <v>0</v>
      </c>
      <c r="BA49" s="54">
        <f t="shared" ref="BA49" si="628">IF(SUM($AM$9:$AS$9)=SUM($AV$9:$BB$9),AR49,IF(AND(SUM($AV$9:$BB$9)&gt;42,SUM($AV$9:$BB$9)&lt;49),AR49,0))</f>
        <v>0</v>
      </c>
      <c r="BB49" s="55">
        <f t="shared" ref="BB49" si="629">IF(SUM($AM$9:$AS$9)=SUM($AV$9:$BB$9),AS49,IF(AND(SUM($AV$9:$BB$9)&gt;42,SUM($AV$9:$BB$9)&lt;49),AS49,0))</f>
        <v>0</v>
      </c>
    </row>
    <row r="50" spans="1:54" ht="12.75" hidden="1" customHeight="1" x14ac:dyDescent="0.2">
      <c r="B50" s="93"/>
      <c r="C50" s="94"/>
      <c r="D50" s="95"/>
      <c r="E50" s="115"/>
      <c r="F50" s="140" t="b">
        <f t="shared" ref="F50" si="630">IF($B43=$B49,OR(F44,G49&lt;F49),G49&lt;F49)</f>
        <v>0</v>
      </c>
      <c r="G50" s="189">
        <f t="shared" ref="G50" si="631">IF(AND($B43=$B49,$B43&lt;&gt;"",$B43&lt;&gt;0),G49+G44,G49)</f>
        <v>18</v>
      </c>
      <c r="H50" s="120"/>
      <c r="I50" s="165">
        <f t="shared" si="612"/>
        <v>0</v>
      </c>
      <c r="J50" s="194">
        <f t="shared" ref="J50" si="632">7-COUNTIF(L49:R49,0)-COUNTIF(L49:R49,"")</f>
        <v>0</v>
      </c>
      <c r="K50" s="22">
        <f t="shared" si="614"/>
        <v>0</v>
      </c>
      <c r="L50" s="35">
        <f t="shared" ref="L50:R50" si="633">IF($B43=$B49,L49+L44,L49)</f>
        <v>0</v>
      </c>
      <c r="M50" s="35">
        <f t="shared" si="633"/>
        <v>0</v>
      </c>
      <c r="N50" s="35">
        <f t="shared" si="633"/>
        <v>0</v>
      </c>
      <c r="O50" s="35">
        <f t="shared" si="633"/>
        <v>0</v>
      </c>
      <c r="P50" s="36">
        <f t="shared" si="633"/>
        <v>0</v>
      </c>
      <c r="Q50" s="37">
        <f t="shared" si="633"/>
        <v>0</v>
      </c>
      <c r="R50" s="38">
        <f t="shared" si="633"/>
        <v>0</v>
      </c>
      <c r="S50" s="194">
        <f t="shared" ref="S50" si="634">7-COUNTIF(U49:AA49,0)-COUNTIF(U49:AA49,"")</f>
        <v>0</v>
      </c>
      <c r="T50" s="22">
        <f t="shared" si="616"/>
        <v>0</v>
      </c>
      <c r="U50" s="35">
        <f t="shared" ref="U50:AA50" si="635">IF($B43=$B49,U49+U44,U49)</f>
        <v>0</v>
      </c>
      <c r="V50" s="35">
        <f t="shared" si="635"/>
        <v>0</v>
      </c>
      <c r="W50" s="35">
        <f t="shared" si="635"/>
        <v>0</v>
      </c>
      <c r="X50" s="35">
        <f t="shared" si="635"/>
        <v>0</v>
      </c>
      <c r="Y50" s="36">
        <f t="shared" si="635"/>
        <v>0</v>
      </c>
      <c r="Z50" s="37">
        <f t="shared" si="635"/>
        <v>0</v>
      </c>
      <c r="AA50" s="38">
        <f t="shared" si="635"/>
        <v>0</v>
      </c>
      <c r="AB50" s="194">
        <f t="shared" ref="AB50" si="636">7-COUNTIF(AD49:AJ49,0)-COUNTIF(AD49:AJ49,"")</f>
        <v>0</v>
      </c>
      <c r="AC50" s="22">
        <f t="shared" si="618"/>
        <v>0</v>
      </c>
      <c r="AD50" s="35">
        <f t="shared" ref="AD50:AJ50" si="637">IF($B43=$B49,AD49+AD44,AD49)</f>
        <v>0</v>
      </c>
      <c r="AE50" s="35">
        <f t="shared" si="637"/>
        <v>0</v>
      </c>
      <c r="AF50" s="35">
        <f t="shared" si="637"/>
        <v>0</v>
      </c>
      <c r="AG50" s="35">
        <f t="shared" si="637"/>
        <v>0</v>
      </c>
      <c r="AH50" s="36">
        <f t="shared" si="637"/>
        <v>0</v>
      </c>
      <c r="AI50" s="37">
        <f t="shared" si="637"/>
        <v>0</v>
      </c>
      <c r="AJ50" s="38">
        <f t="shared" si="637"/>
        <v>0</v>
      </c>
      <c r="AK50" s="194">
        <f t="shared" ref="AK50" si="638">7-COUNTIF(AM49:AS49,0)-COUNTIF(AM49:AS49,"")</f>
        <v>0</v>
      </c>
      <c r="AL50" s="22">
        <f t="shared" si="620"/>
        <v>0</v>
      </c>
      <c r="AM50" s="35">
        <f t="shared" ref="AM50:AS50" si="639">IF($B43=$B49,AM49+AM44,AM49)</f>
        <v>0</v>
      </c>
      <c r="AN50" s="35">
        <f t="shared" si="639"/>
        <v>0</v>
      </c>
      <c r="AO50" s="35">
        <f t="shared" si="639"/>
        <v>0</v>
      </c>
      <c r="AP50" s="35">
        <f t="shared" si="639"/>
        <v>0</v>
      </c>
      <c r="AQ50" s="36">
        <f t="shared" si="639"/>
        <v>0</v>
      </c>
      <c r="AR50" s="37">
        <f t="shared" si="639"/>
        <v>0</v>
      </c>
      <c r="AS50" s="38">
        <f t="shared" si="639"/>
        <v>0</v>
      </c>
      <c r="AT50" s="194">
        <f t="shared" ref="AT50" si="640">7-COUNTIF(AV49:BB49,0)-COUNTIF(AV49:BB49,"")</f>
        <v>0</v>
      </c>
      <c r="AU50" s="22">
        <f t="shared" si="622"/>
        <v>0</v>
      </c>
      <c r="AV50" s="35">
        <f t="shared" ref="AV50:BB50" si="641">IF($B43=$B49,AV49+AV44,AV49)</f>
        <v>0</v>
      </c>
      <c r="AW50" s="35">
        <f t="shared" si="641"/>
        <v>0</v>
      </c>
      <c r="AX50" s="35">
        <f t="shared" si="641"/>
        <v>0</v>
      </c>
      <c r="AY50" s="35">
        <f t="shared" si="641"/>
        <v>0</v>
      </c>
      <c r="AZ50" s="36">
        <f t="shared" si="641"/>
        <v>0</v>
      </c>
      <c r="BA50" s="37">
        <f t="shared" si="641"/>
        <v>0</v>
      </c>
      <c r="BB50" s="38">
        <f t="shared" si="641"/>
        <v>0</v>
      </c>
    </row>
    <row r="51" spans="1:54" ht="15" hidden="1" customHeight="1" x14ac:dyDescent="0.2">
      <c r="B51" s="116"/>
      <c r="C51" s="117"/>
      <c r="D51" s="118"/>
      <c r="E51" s="119"/>
      <c r="F51" s="92"/>
      <c r="G51" s="190">
        <f t="shared" ref="G51" si="642">IF(AND($B43=$B49,$B43&lt;&gt;"",$B43&lt;&gt;0),F49+G45,F49)</f>
        <v>18</v>
      </c>
      <c r="H51" s="121"/>
      <c r="I51" s="165">
        <f t="shared" si="612"/>
        <v>0</v>
      </c>
      <c r="J51" s="195">
        <f t="shared" ref="J51" si="643">IF($B49=$B43,COUNTIF(L51:R51,0),COUNTIF(L52:R52,0)+COUNTIF(L52:R52,""))</f>
        <v>7</v>
      </c>
      <c r="K51" s="39">
        <f t="shared" ref="K51:R51" si="644">IF($B43=$B49,K52+K45,K52)</f>
        <v>0</v>
      </c>
      <c r="L51" s="40">
        <f t="shared" si="644"/>
        <v>0</v>
      </c>
      <c r="M51" s="40">
        <f t="shared" si="644"/>
        <v>0</v>
      </c>
      <c r="N51" s="40">
        <f t="shared" si="644"/>
        <v>0</v>
      </c>
      <c r="O51" s="40">
        <f t="shared" si="644"/>
        <v>0</v>
      </c>
      <c r="P51" s="41">
        <f t="shared" si="644"/>
        <v>0</v>
      </c>
      <c r="Q51" s="42">
        <f t="shared" si="644"/>
        <v>0</v>
      </c>
      <c r="R51" s="43">
        <f t="shared" si="644"/>
        <v>0</v>
      </c>
      <c r="S51" s="195">
        <f t="shared" ref="S51" si="645">IF($B49=$B43,COUNTIF(U51:AA51,0),COUNTIF(U52:AA52,0)+COUNTIF(U52:AA52,""))</f>
        <v>7</v>
      </c>
      <c r="T51" s="39">
        <f t="shared" ref="T51:AA51" si="646">IF($B43=$B49,T52+T45,T52)</f>
        <v>0</v>
      </c>
      <c r="U51" s="40">
        <f t="shared" si="646"/>
        <v>0</v>
      </c>
      <c r="V51" s="40">
        <f t="shared" si="646"/>
        <v>0</v>
      </c>
      <c r="W51" s="40">
        <f t="shared" si="646"/>
        <v>0</v>
      </c>
      <c r="X51" s="40">
        <f t="shared" si="646"/>
        <v>0</v>
      </c>
      <c r="Y51" s="41">
        <f t="shared" si="646"/>
        <v>0</v>
      </c>
      <c r="Z51" s="42">
        <f t="shared" si="646"/>
        <v>0</v>
      </c>
      <c r="AA51" s="43">
        <f t="shared" si="646"/>
        <v>0</v>
      </c>
      <c r="AB51" s="195">
        <f t="shared" ref="AB51" si="647">IF($B49=$B43,COUNTIF(AD51:AJ51,0),COUNTIF(AD52:AJ52,0)+COUNTIF(AD52:AJ52,""))</f>
        <v>7</v>
      </c>
      <c r="AC51" s="39">
        <f t="shared" ref="AC51:AJ51" si="648">IF($B43=$B49,AC52+AC45,AC52)</f>
        <v>0</v>
      </c>
      <c r="AD51" s="40">
        <f t="shared" si="648"/>
        <v>0</v>
      </c>
      <c r="AE51" s="40">
        <f t="shared" si="648"/>
        <v>0</v>
      </c>
      <c r="AF51" s="40">
        <f t="shared" si="648"/>
        <v>0</v>
      </c>
      <c r="AG51" s="40">
        <f t="shared" si="648"/>
        <v>0</v>
      </c>
      <c r="AH51" s="41">
        <f t="shared" si="648"/>
        <v>0</v>
      </c>
      <c r="AI51" s="42">
        <f t="shared" si="648"/>
        <v>0</v>
      </c>
      <c r="AJ51" s="43">
        <f t="shared" si="648"/>
        <v>0</v>
      </c>
      <c r="AK51" s="195">
        <f t="shared" ref="AK51" si="649">IF($B49=$B43,COUNTIF(AM51:AS51,0),COUNTIF(AM52:AS52,0)+COUNTIF(AM52:AS52,""))</f>
        <v>7</v>
      </c>
      <c r="AL51" s="39">
        <f t="shared" ref="AL51:AS51" si="650">IF($B43=$B49,AL52+AL45,AL52)</f>
        <v>0</v>
      </c>
      <c r="AM51" s="40">
        <f t="shared" si="650"/>
        <v>0</v>
      </c>
      <c r="AN51" s="40">
        <f t="shared" si="650"/>
        <v>0</v>
      </c>
      <c r="AO51" s="40">
        <f t="shared" si="650"/>
        <v>0</v>
      </c>
      <c r="AP51" s="40">
        <f t="shared" si="650"/>
        <v>0</v>
      </c>
      <c r="AQ51" s="41">
        <f t="shared" si="650"/>
        <v>0</v>
      </c>
      <c r="AR51" s="42">
        <f t="shared" si="650"/>
        <v>0</v>
      </c>
      <c r="AS51" s="43">
        <f t="shared" si="650"/>
        <v>0</v>
      </c>
      <c r="AT51" s="195">
        <f t="shared" ref="AT51" si="651">IF($B49=$B43,COUNTIF(AV51:BB51,0),COUNTIF(AV52:BB52,0)+COUNTIF(AV52:BB52,""))</f>
        <v>7</v>
      </c>
      <c r="AU51" s="39">
        <f t="shared" ref="AU51:BB51" si="652">IF($B43=$B49,AU52+AU45,AU52)</f>
        <v>0</v>
      </c>
      <c r="AV51" s="40">
        <f t="shared" si="652"/>
        <v>0</v>
      </c>
      <c r="AW51" s="40">
        <f t="shared" si="652"/>
        <v>0</v>
      </c>
      <c r="AX51" s="40">
        <f t="shared" si="652"/>
        <v>0</v>
      </c>
      <c r="AY51" s="40">
        <f t="shared" si="652"/>
        <v>0</v>
      </c>
      <c r="AZ51" s="41">
        <f t="shared" si="652"/>
        <v>0</v>
      </c>
      <c r="BA51" s="42">
        <f t="shared" si="652"/>
        <v>0</v>
      </c>
      <c r="BB51" s="43">
        <f t="shared" si="652"/>
        <v>0</v>
      </c>
    </row>
    <row r="52" spans="1:54" ht="15.75" customHeight="1" x14ac:dyDescent="0.2">
      <c r="A52" s="1">
        <f t="shared" ref="A52" si="653">A49</f>
        <v>0</v>
      </c>
      <c r="B52" s="313">
        <f t="shared" ref="B52" si="654">B46+1</f>
        <v>6</v>
      </c>
      <c r="C52" s="314"/>
      <c r="D52" s="314"/>
      <c r="E52" s="314"/>
      <c r="F52" s="31"/>
      <c r="G52" s="183"/>
      <c r="H52" s="122">
        <f t="shared" ref="H52" si="655">5-COUNTIF(AU49,0)-COUNTIF(AL49,0)-COUNTIF(AC49,0)-COUNTIF(T49,0)-COUNTIF(K49,0)</f>
        <v>0</v>
      </c>
      <c r="I52" s="165">
        <f t="shared" si="612"/>
        <v>0</v>
      </c>
      <c r="J52" s="187">
        <f t="shared" ref="J52" si="656">IF($B49=$B43,J46+IF($F49&lt;&gt;$G49,(K49+$G51-$G50)/$F49,K49/$F49),IF($F49&lt;&gt;G49,(K49+$G51-$G50)/$F49,K49/$F49))</f>
        <v>0</v>
      </c>
      <c r="K52" s="7">
        <f t="shared" ref="K52:K53" si="657">SUM(L52:R52)</f>
        <v>0</v>
      </c>
      <c r="L52" s="26">
        <f t="shared" ref="L52:R52" si="658">L49</f>
        <v>0</v>
      </c>
      <c r="M52" s="26">
        <f t="shared" si="658"/>
        <v>0</v>
      </c>
      <c r="N52" s="26">
        <f t="shared" si="658"/>
        <v>0</v>
      </c>
      <c r="O52" s="26">
        <f t="shared" si="658"/>
        <v>0</v>
      </c>
      <c r="P52" s="26">
        <f t="shared" si="658"/>
        <v>0</v>
      </c>
      <c r="Q52" s="29">
        <f t="shared" si="658"/>
        <v>0</v>
      </c>
      <c r="R52" s="23">
        <f t="shared" si="658"/>
        <v>0</v>
      </c>
      <c r="S52" s="187">
        <f t="shared" ref="S52" si="659">IF($B49=$B43,S46+IF($F49&lt;&gt;$G49,(T49+$G51-$G50)/$F49,T49/$F49),IF($F49&lt;&gt;P49,(T49+$G51-$G50)/$F49,T49/$F49))</f>
        <v>0</v>
      </c>
      <c r="T52" s="7">
        <f t="shared" ref="T52:T53" si="660">SUM(U52:AA52)</f>
        <v>0</v>
      </c>
      <c r="U52" s="26">
        <f t="shared" ref="U52:AA52" si="661">U49</f>
        <v>0</v>
      </c>
      <c r="V52" s="26">
        <f t="shared" si="661"/>
        <v>0</v>
      </c>
      <c r="W52" s="26">
        <f t="shared" si="661"/>
        <v>0</v>
      </c>
      <c r="X52" s="26">
        <f t="shared" si="661"/>
        <v>0</v>
      </c>
      <c r="Y52" s="113">
        <f t="shared" si="661"/>
        <v>0</v>
      </c>
      <c r="Z52" s="29">
        <f t="shared" si="661"/>
        <v>0</v>
      </c>
      <c r="AA52" s="23">
        <f t="shared" si="661"/>
        <v>0</v>
      </c>
      <c r="AB52" s="187">
        <f t="shared" ref="AB52" si="662">IF($B49=$B43,AB46+IF($F49&lt;&gt;$G49,(AC49+$G51-$G50)/$F49,AC49/$F49),IF($F49&lt;&gt;Y49,(AC49+$G51-$G50)/$F49,AC49/$F49))</f>
        <v>0</v>
      </c>
      <c r="AC52" s="7">
        <f t="shared" ref="AC52:AC53" si="663">SUM(AD52:AJ52)</f>
        <v>0</v>
      </c>
      <c r="AD52" s="26">
        <f t="shared" ref="AD52:AJ52" si="664">AD49</f>
        <v>0</v>
      </c>
      <c r="AE52" s="26">
        <f t="shared" si="664"/>
        <v>0</v>
      </c>
      <c r="AF52" s="26">
        <f t="shared" si="664"/>
        <v>0</v>
      </c>
      <c r="AG52" s="26">
        <f t="shared" si="664"/>
        <v>0</v>
      </c>
      <c r="AH52" s="113">
        <f t="shared" si="664"/>
        <v>0</v>
      </c>
      <c r="AI52" s="29">
        <f t="shared" si="664"/>
        <v>0</v>
      </c>
      <c r="AJ52" s="23">
        <f t="shared" si="664"/>
        <v>0</v>
      </c>
      <c r="AK52" s="187">
        <f t="shared" ref="AK52" si="665">IF($B49=$B43,AK46+IF($F49&lt;&gt;$G49,(AL49+$G51-$G50)/$F49,AL49/$F49),IF($F49&lt;&gt;AH49,(AL49+$G51-$G50)/$F49,AL49/$F49))</f>
        <v>0</v>
      </c>
      <c r="AL52" s="7">
        <f t="shared" ref="AL52:AL53" si="666">SUM(AM52:AS52)</f>
        <v>0</v>
      </c>
      <c r="AM52" s="26">
        <f t="shared" ref="AM52:AS52" si="667">AM49</f>
        <v>0</v>
      </c>
      <c r="AN52" s="26">
        <f t="shared" si="667"/>
        <v>0</v>
      </c>
      <c r="AO52" s="26">
        <f t="shared" si="667"/>
        <v>0</v>
      </c>
      <c r="AP52" s="26">
        <f t="shared" si="667"/>
        <v>0</v>
      </c>
      <c r="AQ52" s="113">
        <f t="shared" si="667"/>
        <v>0</v>
      </c>
      <c r="AR52" s="29">
        <f t="shared" si="667"/>
        <v>0</v>
      </c>
      <c r="AS52" s="23">
        <f t="shared" si="667"/>
        <v>0</v>
      </c>
      <c r="AT52" s="187">
        <f t="shared" ref="AT52" si="668">IF($B49=$B43,AT46+IF($F49&lt;&gt;$G49,(AU49+$G51-$G50)/$F49,AU49/$F49),IF($F49&lt;&gt;AQ49,(AU49+$G51-$G50)/$F49,AU49/$F49))</f>
        <v>0</v>
      </c>
      <c r="AU52" s="7">
        <f t="shared" ref="AU52:AU53" si="669">SUM(AV52:BB52)</f>
        <v>0</v>
      </c>
      <c r="AV52" s="6">
        <f t="shared" ref="AV52" si="670">IF(SUM($AM$9:$AS$9)=SUM($AV$9:$BB$9),AV49,IF(AND(SUM($AV$9:$BB$9)&gt;42,SUM($AV$9:$BB$9)&lt;49),AV49,0))</f>
        <v>0</v>
      </c>
      <c r="AW52" s="6">
        <f t="shared" ref="AW52:BB52" si="671">IF(SUM($AM$9:$AS$9)=SUM($AV$9:$BB$9),AW49,IF(AND(SUM($AV$9:$BB$9)&gt;42,SUM($AV$9:$BB$9)&lt;49),AW49,0))</f>
        <v>0</v>
      </c>
      <c r="AX52" s="6">
        <f t="shared" si="671"/>
        <v>0</v>
      </c>
      <c r="AY52" s="6">
        <f t="shared" si="671"/>
        <v>0</v>
      </c>
      <c r="AZ52" s="26">
        <f t="shared" si="671"/>
        <v>0</v>
      </c>
      <c r="BA52" s="29">
        <f t="shared" si="671"/>
        <v>0</v>
      </c>
      <c r="BB52" s="23">
        <f t="shared" si="671"/>
        <v>0</v>
      </c>
    </row>
    <row r="53" spans="1:54" ht="15.75" customHeight="1" x14ac:dyDescent="0.2">
      <c r="A53" s="1">
        <f t="shared" ref="A53:A54" si="672">A52</f>
        <v>0</v>
      </c>
      <c r="B53" s="313"/>
      <c r="C53" s="314"/>
      <c r="D53" s="314"/>
      <c r="E53" s="314"/>
      <c r="F53" s="31"/>
      <c r="G53" s="183"/>
      <c r="H53" s="123">
        <f t="shared" ref="H53" si="673">IF($B49=$B43,H47+F53,$F53)</f>
        <v>0</v>
      </c>
      <c r="I53" s="165">
        <f t="shared" si="612"/>
        <v>0</v>
      </c>
      <c r="J53" s="141">
        <f t="shared" ref="J53" si="674">IF($H52=0,0,IF($B43=$B49,IF($H54&gt;0,$H54+J47,K49+J47),IF($H54&gt;0,$H54,K49)))</f>
        <v>0</v>
      </c>
      <c r="K53" s="7">
        <f t="shared" si="657"/>
        <v>0</v>
      </c>
      <c r="L53" s="6"/>
      <c r="M53" s="6"/>
      <c r="N53" s="6"/>
      <c r="O53" s="6"/>
      <c r="P53" s="26"/>
      <c r="Q53" s="29"/>
      <c r="R53" s="23"/>
      <c r="S53" s="141">
        <f t="shared" ref="S53" si="675">IF($H52=0,0,IF($B43=$B49,IF($H54&gt;0,$H54+S47,T49+S47),IF($H54&gt;0,$H54,T49)))</f>
        <v>0</v>
      </c>
      <c r="T53" s="7">
        <f t="shared" si="660"/>
        <v>0</v>
      </c>
      <c r="U53" s="6"/>
      <c r="V53" s="6"/>
      <c r="W53" s="6"/>
      <c r="X53" s="6"/>
      <c r="Y53" s="26"/>
      <c r="Z53" s="29"/>
      <c r="AA53" s="23"/>
      <c r="AB53" s="141">
        <f t="shared" ref="AB53" si="676">IF($H52=0,0,IF($B43=$B49,IF($H54&gt;0,$H54+AB47,AC49+AB47),IF($H54&gt;0,$H54,AC49)))</f>
        <v>0</v>
      </c>
      <c r="AC53" s="7">
        <f t="shared" si="663"/>
        <v>0</v>
      </c>
      <c r="AD53" s="6"/>
      <c r="AE53" s="6"/>
      <c r="AF53" s="6"/>
      <c r="AG53" s="6"/>
      <c r="AH53" s="26"/>
      <c r="AI53" s="29"/>
      <c r="AJ53" s="23"/>
      <c r="AK53" s="141">
        <f t="shared" ref="AK53" si="677">IF($H52=0,0,IF($B43=$B49,IF($H54&gt;0,$H54+AK47,AL49+AK47),IF($H54&gt;0,$H54,AL49)))</f>
        <v>0</v>
      </c>
      <c r="AL53" s="7">
        <f t="shared" si="666"/>
        <v>0</v>
      </c>
      <c r="AM53" s="6"/>
      <c r="AN53" s="6"/>
      <c r="AO53" s="6"/>
      <c r="AP53" s="6"/>
      <c r="AQ53" s="26"/>
      <c r="AR53" s="29"/>
      <c r="AS53" s="23"/>
      <c r="AT53" s="141">
        <f t="shared" ref="AT53" si="678">IF($H52=0,0,IF($B43=$B49,IF($H54&gt;0,$H54+AT47,AU49+AT47),IF($H54&gt;0,$H54,AU49)))</f>
        <v>0</v>
      </c>
      <c r="AU53" s="7">
        <f t="shared" si="669"/>
        <v>0</v>
      </c>
      <c r="AV53" s="6"/>
      <c r="AW53" s="6"/>
      <c r="AX53" s="6"/>
      <c r="AY53" s="6"/>
      <c r="AZ53" s="26"/>
      <c r="BA53" s="29"/>
      <c r="BB53" s="23"/>
    </row>
    <row r="54" spans="1:54" ht="18.75" customHeight="1" thickBot="1" x14ac:dyDescent="0.25">
      <c r="A54" s="1">
        <f t="shared" si="672"/>
        <v>0</v>
      </c>
      <c r="B54" s="323" t="str">
        <f>IF(B49="",Wydruk!$AE$6,IF(J50=0,Wydruk!$AE$7,IF(AND(G50&lt;G51,B49&lt;&gt;$B55),Wydruk!$AE$13,IF(AND($B49=$B43,$B49&lt;&gt;$B55),IF(OR(OR(J54&lt;4,J54&gt;5),OR(S54&lt;4,S54&gt;5),OR(AB54&lt;4,AB54&gt;5),OR(AK54&lt;4,AK54&gt;5),OR(AND(AT54&lt;4,AT54&gt;0),AT54&gt;5)),Wydruk!$AE$8,Wydruk!$AE$9),IF($B49=$B55,IF($F53&lt;&gt;0,Wydruk!$AE$12,Wydruk!$AE$10),IF(OR(OR(J50&lt;4,J50&gt;5),OR(S50&lt;4,S50&gt;5),OR(AB50&lt;4,AB50&gt;5),OR(AK50&lt;4,AK50&gt;5),OR(AND(AT50&lt;4,AT50&gt;0),AT50&gt;5)),Wydruk!$AE$8,Wydruk!$AE$11))))))</f>
        <v>Uzupełnij liczby godzin tygodniowego planu</v>
      </c>
      <c r="C54" s="324"/>
      <c r="D54" s="324"/>
      <c r="E54" s="324"/>
      <c r="F54" s="173">
        <f>maj!F54</f>
        <v>0</v>
      </c>
      <c r="G54" s="184">
        <f>maj!G54</f>
        <v>0</v>
      </c>
      <c r="H54" s="191">
        <f t="shared" ref="H54" si="679">IF(OR($G54=0,$F54=0,$G54="",$F54=""),0,$G54/$F54)</f>
        <v>0</v>
      </c>
      <c r="I54" s="193"/>
      <c r="J54" s="176">
        <f t="shared" ref="J54" si="680">IF($B43=$B49,IF(L49+L44&gt;0,1,0)+IF(M49+M44&gt;0,1,0)+IF(N49+N44&gt;0,1,0)+IF(O49+O44&gt;0,1,0)+IF(P49+P44&gt;0,1,0)+IF(Q49+Q44&gt;0,1,0)+IF(R49+R44&gt;0,1,0),J50)</f>
        <v>0</v>
      </c>
      <c r="K54" s="133">
        <f t="shared" ref="K54" si="681">IF(OR($B49=$B55,J54=0,(K50-Q54+O54)&lt;=0),0,(K50-Q54+O54)/J54)</f>
        <v>0</v>
      </c>
      <c r="L54" s="137">
        <f t="shared" ref="L54" si="682">IF(K54*(7-J51)&lt;=0,0,K54*(7-J51))</f>
        <v>0</v>
      </c>
      <c r="M54" s="311">
        <f t="shared" ref="M54" si="683">ROUND(IF(OR(K51-K54*(7-J51)+P54&lt;0,$B49=$B55,K54&lt;=0,K51=0),0,IF(K51-K54*(7-J51)+P54&gt;Q54-O54+P54,Q54-O54+P54,K51-K54*(7-J51)+P54)),1)</f>
        <v>0</v>
      </c>
      <c r="N54" s="312"/>
      <c r="O54" s="139">
        <f t="shared" ref="O54" si="684">IF(OR($B49=$B55,J50=0),0,IF($B49=$B43,J49,$F49))</f>
        <v>0</v>
      </c>
      <c r="P54" s="30">
        <f t="shared" ref="P54" si="685">IF(OR($B49=$B55,J54=0),0,$G51-$G50)</f>
        <v>0</v>
      </c>
      <c r="Q54" s="134">
        <f t="shared" ref="Q54" si="686">IF(OR($B49=$B55,J54=0),0,J53)</f>
        <v>0</v>
      </c>
      <c r="R54" s="138">
        <f t="shared" ref="R54" si="687">IF($B49=$B55,0,K51)</f>
        <v>0</v>
      </c>
      <c r="S54" s="176">
        <f t="shared" ref="S54" si="688">IF($B43=$B49,IF(U49+U44&gt;0,1,0)+IF(V49+V44&gt;0,1,0)+IF(W49+W44&gt;0,1,0)+IF(X49+X44&gt;0,1,0)+IF(Y49+Y44&gt;0,1,0)+IF(Z49+Z44&gt;0,1,0)+IF(AA49+AA44&gt;0,1,0),S50)</f>
        <v>0</v>
      </c>
      <c r="T54" s="133">
        <f t="shared" ref="T54" si="689">IF(OR($B49=$B55,S54=0,(T50-Z54+X54)&lt;=0),0,(T50-Z54+X54)/S54)</f>
        <v>0</v>
      </c>
      <c r="U54" s="137">
        <f t="shared" ref="U54" si="690">IF(T54*(7-S51)&lt;=0,0,T54*(7-S51))</f>
        <v>0</v>
      </c>
      <c r="V54" s="311">
        <f t="shared" ref="V54" si="691">ROUND(IF(OR(T51-T54*(7-S51)+Y54&lt;0,$B49=$B55,T54&lt;=0,T51=0),0,IF(T51-T54*(7-S51)+Y54&gt;Z54-X54+Y54,Z54-X54+Y54,T51-T54*(7-S51)+Y54)),1)</f>
        <v>0</v>
      </c>
      <c r="W54" s="312"/>
      <c r="X54" s="139">
        <f t="shared" ref="X54" si="692">IF(OR($B49=$B55,S50=0),0,IF($B49=$B43,S49,$F49))</f>
        <v>0</v>
      </c>
      <c r="Y54" s="30">
        <f t="shared" ref="Y54" si="693">IF(OR($B49=$B55,S54=0),0,$G51-$G50)</f>
        <v>0</v>
      </c>
      <c r="Z54" s="134">
        <f t="shared" ref="Z54" si="694">IF(OR($B49=$B55,S54=0),0,S53)</f>
        <v>0</v>
      </c>
      <c r="AA54" s="138">
        <f t="shared" ref="AA54" si="695">IF($B49=$B55,0,T51)</f>
        <v>0</v>
      </c>
      <c r="AB54" s="176">
        <f t="shared" ref="AB54" si="696">IF($B43=$B49,IF(AD49+AD44&gt;0,1,0)+IF(AE49+AE44&gt;0,1,0)+IF(AF49+AF44&gt;0,1,0)+IF(AG49+AG44&gt;0,1,0)+IF(AH49+AH44&gt;0,1,0)+IF(AI49+AI44&gt;0,1,0)+IF(AJ49+AJ44&gt;0,1,0),AB50)</f>
        <v>0</v>
      </c>
      <c r="AC54" s="133">
        <f t="shared" ref="AC54" si="697">IF(OR($B49=$B55,AB54=0,(AC50-AI54+AG54)&lt;=0),0,(AC50-AI54+AG54)/AB54)</f>
        <v>0</v>
      </c>
      <c r="AD54" s="137">
        <f t="shared" ref="AD54" si="698">IF(AC54*(7-AB51)&lt;=0,0,AC54*(7-AB51))</f>
        <v>0</v>
      </c>
      <c r="AE54" s="311">
        <f t="shared" ref="AE54" si="699">ROUND(IF(OR(AC51-AC54*(7-AB51)+AH54&lt;0,$B49=$B55,AC54&lt;=0,AC51=0),0,IF(AC51-AC54*(7-AB51)+AH54&gt;AI54-AG54+AH54,AI54-AG54+AH54,AC51-AC54*(7-AB51)+AH54)),1)</f>
        <v>0</v>
      </c>
      <c r="AF54" s="312"/>
      <c r="AG54" s="139">
        <f t="shared" ref="AG54" si="700">IF(OR($B49=$B55,AB50=0),0,IF($B49=$B43,AB49,$F49))</f>
        <v>0</v>
      </c>
      <c r="AH54" s="30">
        <f t="shared" ref="AH54" si="701">IF(OR($B49=$B55,AB54=0),0,$G51-$G50)</f>
        <v>0</v>
      </c>
      <c r="AI54" s="134">
        <f t="shared" ref="AI54" si="702">IF(OR($B49=$B55,AB54=0),0,AB53)</f>
        <v>0</v>
      </c>
      <c r="AJ54" s="138">
        <f t="shared" ref="AJ54" si="703">IF($B49=$B55,0,AC51)</f>
        <v>0</v>
      </c>
      <c r="AK54" s="176">
        <f t="shared" ref="AK54" si="704">IF($B43=$B49,IF(AM49+AM44&gt;0,1,0)+IF(AN49+AN44&gt;0,1,0)+IF(AO49+AO44&gt;0,1,0)+IF(AP49+AP44&gt;0,1,0)+IF(AQ49+AQ44&gt;0,1,0)+IF(AR49+AR44&gt;0,1,0)+IF(AS49+AS44&gt;0,1,0),AK50)</f>
        <v>0</v>
      </c>
      <c r="AL54" s="133">
        <f t="shared" ref="AL54" si="705">IF(OR($B49=$B55,AK54=0,(AL50-AR54+AP54)&lt;=0),0,(AL50-AR54+AP54)/AK54)</f>
        <v>0</v>
      </c>
      <c r="AM54" s="137">
        <f t="shared" ref="AM54" si="706">IF(AL54*(7-AK51)&lt;=0,0,AL54*(7-AK51))</f>
        <v>0</v>
      </c>
      <c r="AN54" s="311">
        <f t="shared" ref="AN54" si="707">ROUND(IF(OR(AL51-AL54*(7-AK51)+AQ54&lt;0,$B49=$B55,AL54&lt;=0,AL51=0),0,IF(AL51-AL54*(7-AK51)+AQ54&gt;AR54-AP54+AQ54,AR54-AP54+AQ54,AL51-AL54*(7-AK51)+AQ54)),1)</f>
        <v>0</v>
      </c>
      <c r="AO54" s="312"/>
      <c r="AP54" s="139">
        <f t="shared" ref="AP54" si="708">IF(OR($B49=$B55,AK50=0),0,IF($B49=$B43,AK49,$F49))</f>
        <v>0</v>
      </c>
      <c r="AQ54" s="30">
        <f t="shared" ref="AQ54" si="709">IF(OR($B49=$B55,AK54=0),0,$G51-$G50)</f>
        <v>0</v>
      </c>
      <c r="AR54" s="134">
        <f t="shared" ref="AR54" si="710">IF(OR($B49=$B55,AK54=0),0,AK53)</f>
        <v>0</v>
      </c>
      <c r="AS54" s="138">
        <f t="shared" ref="AS54" si="711">IF($B49=$B55,0,AL51)</f>
        <v>0</v>
      </c>
      <c r="AT54" s="176">
        <f t="shared" ref="AT54" si="712">IF($B43=$B49,IF(AV49+AV44&gt;0,1,0)+IF(AW49+AW44&gt;0,1,0)+IF(AX49+AX44&gt;0,1,0)+IF(AY49+AY44&gt;0,1,0)+IF(AZ49+AZ44&gt;0,1,0)+IF(BA49+BA44&gt;0,1,0)+IF(BB49+BB44&gt;0,1,0),AT50)</f>
        <v>0</v>
      </c>
      <c r="AU54" s="133">
        <f t="shared" ref="AU54" si="713">IF(OR($B49=$B55,AT54=0,(AU50-BA54+AY54)&lt;=0),0,(AU50-BA54+AY54)/AT54)</f>
        <v>0</v>
      </c>
      <c r="AV54" s="137">
        <f t="shared" ref="AV54" si="714">IF(AU54*(7-AT51)&lt;=0,0,AU54*(7-AT51))</f>
        <v>0</v>
      </c>
      <c r="AW54" s="311">
        <f t="shared" ref="AW54" si="715">ROUND(IF(OR(AU51-AU54*(7-AT51)+AZ54&lt;0,$B49=$B55,AU54&lt;=0,AU51=0),0,IF(AU51-AU54*(7-AT51)+AZ54&gt;BA54-AY54+AZ54,BA54-AY54+AZ54,AU51-AU54*(7-AT51)+AZ54)),1)</f>
        <v>0</v>
      </c>
      <c r="AX54" s="312"/>
      <c r="AY54" s="139">
        <f t="shared" ref="AY54" si="716">IF(OR($B49=$B55,AT50=0),0,IF($B49=$B43,AT49,$F49))</f>
        <v>0</v>
      </c>
      <c r="AZ54" s="30">
        <f t="shared" ref="AZ54" si="717">IF(OR($B49=$B55,AT54=0),0,$G51-$G50)</f>
        <v>0</v>
      </c>
      <c r="BA54" s="134">
        <f t="shared" ref="BA54" si="718">IF(OR($B49=$B55,AT54=0),0,AT53)</f>
        <v>0</v>
      </c>
      <c r="BB54" s="138">
        <f t="shared" ref="BB54" si="719">IF($B49=$B55,0,AU51)</f>
        <v>0</v>
      </c>
    </row>
    <row r="55" spans="1:54" ht="15.75" x14ac:dyDescent="0.2">
      <c r="A55" s="1">
        <f t="shared" ref="A55" si="720">IF(B55="","1. Niewypełnione",B55)</f>
        <v>0</v>
      </c>
      <c r="B55" s="320">
        <f>maj!B55</f>
        <v>0</v>
      </c>
      <c r="C55" s="321">
        <f>maj!C55</f>
        <v>0</v>
      </c>
      <c r="D55" s="321">
        <f>maj!D55</f>
        <v>0</v>
      </c>
      <c r="E55" s="321">
        <f>maj!E55</f>
        <v>0</v>
      </c>
      <c r="F55" s="177">
        <f>maj!F55</f>
        <v>18</v>
      </c>
      <c r="G55" s="185">
        <f>maj!G55</f>
        <v>18</v>
      </c>
      <c r="H55" s="177"/>
      <c r="I55" s="192">
        <f t="shared" ref="I55:I59" si="721">K55+T55+AC55+AL55+AU55</f>
        <v>0</v>
      </c>
      <c r="J55" s="186">
        <f t="shared" ref="J55" si="722">IF(OR($B55=$B61,J58=0),0,ROUND((K56+P60)/J58,0))</f>
        <v>0</v>
      </c>
      <c r="K55" s="51">
        <f t="shared" ref="K55:K56" si="723">SUM(L55:R55)</f>
        <v>0</v>
      </c>
      <c r="L55" s="52">
        <f>maj!L55</f>
        <v>0</v>
      </c>
      <c r="M55" s="52">
        <f>maj!M55</f>
        <v>0</v>
      </c>
      <c r="N55" s="52">
        <f>maj!N55</f>
        <v>0</v>
      </c>
      <c r="O55" s="52">
        <f>maj!O55</f>
        <v>0</v>
      </c>
      <c r="P55" s="53">
        <f>maj!P55</f>
        <v>0</v>
      </c>
      <c r="Q55" s="54">
        <f>maj!Q55</f>
        <v>0</v>
      </c>
      <c r="R55" s="55">
        <f>maj!R55</f>
        <v>0</v>
      </c>
      <c r="S55" s="188">
        <f t="shared" ref="S55" si="724">IF(OR($B55=$B61,S58=0),0,ROUND((T56+Y60)/S58,0))</f>
        <v>0</v>
      </c>
      <c r="T55" s="51">
        <f t="shared" ref="T55:T56" si="725">SUM(U55:AA55)</f>
        <v>0</v>
      </c>
      <c r="U55" s="52">
        <f>maj!U55</f>
        <v>0</v>
      </c>
      <c r="V55" s="52">
        <f>maj!V55</f>
        <v>0</v>
      </c>
      <c r="W55" s="52">
        <f>maj!W55</f>
        <v>0</v>
      </c>
      <c r="X55" s="52">
        <f>maj!X55</f>
        <v>0</v>
      </c>
      <c r="Y55" s="53">
        <f>maj!Y55</f>
        <v>0</v>
      </c>
      <c r="Z55" s="54">
        <f>maj!Z55</f>
        <v>0</v>
      </c>
      <c r="AA55" s="55">
        <f>maj!AA55</f>
        <v>0</v>
      </c>
      <c r="AB55" s="188">
        <f t="shared" ref="AB55" si="726">IF(OR($B55=$B61,AB58=0),0,ROUND((AC56+AH60)/AB58,0))</f>
        <v>0</v>
      </c>
      <c r="AC55" s="51">
        <f t="shared" ref="AC55:AC56" si="727">SUM(AD55:AJ55)</f>
        <v>0</v>
      </c>
      <c r="AD55" s="52">
        <f>maj!AD55</f>
        <v>0</v>
      </c>
      <c r="AE55" s="52">
        <f>maj!AE55</f>
        <v>0</v>
      </c>
      <c r="AF55" s="52">
        <f>maj!AF55</f>
        <v>0</v>
      </c>
      <c r="AG55" s="52">
        <f>maj!AG55</f>
        <v>0</v>
      </c>
      <c r="AH55" s="53">
        <f>maj!AH55</f>
        <v>0</v>
      </c>
      <c r="AI55" s="54">
        <f>maj!AI55</f>
        <v>0</v>
      </c>
      <c r="AJ55" s="55">
        <f>maj!AJ55</f>
        <v>0</v>
      </c>
      <c r="AK55" s="188">
        <f t="shared" ref="AK55" si="728">IF(OR($B55=$B61,AK58=0),0,ROUND((AL56+AQ60)/AK58,0))</f>
        <v>0</v>
      </c>
      <c r="AL55" s="51">
        <f t="shared" ref="AL55:AL56" si="729">SUM(AM55:AS55)</f>
        <v>0</v>
      </c>
      <c r="AM55" s="52">
        <f>maj!AM55</f>
        <v>0</v>
      </c>
      <c r="AN55" s="52">
        <f>maj!AN55</f>
        <v>0</v>
      </c>
      <c r="AO55" s="52">
        <f>maj!AO55</f>
        <v>0</v>
      </c>
      <c r="AP55" s="52">
        <f>maj!AP55</f>
        <v>0</v>
      </c>
      <c r="AQ55" s="53">
        <f>maj!AQ55</f>
        <v>0</v>
      </c>
      <c r="AR55" s="54">
        <f>maj!AR55</f>
        <v>0</v>
      </c>
      <c r="AS55" s="55">
        <f>maj!AS55</f>
        <v>0</v>
      </c>
      <c r="AT55" s="188">
        <f t="shared" ref="AT55" si="730">IF(OR($B55=$B61,AT58=0),0,ROUND((AU56+AZ60)/AT58,0))</f>
        <v>0</v>
      </c>
      <c r="AU55" s="51">
        <f t="shared" ref="AU55:AU56" si="731">SUM(AV55:BB55)</f>
        <v>0</v>
      </c>
      <c r="AV55" s="52">
        <f t="shared" ref="AV55" si="732">IF(SUM($AM$9:$AS$9)=SUM($AV$9:$BB$9),AM55,IF(AND(SUM($AV$9:$BB$9)&gt;42,SUM($AV$9:$BB$9)&lt;49),AM55,0))</f>
        <v>0</v>
      </c>
      <c r="AW55" s="52">
        <f t="shared" ref="AW55" si="733">IF(SUM($AM$9:$AS$9)=SUM($AV$9:$BB$9),AN55,IF(AND(SUM($AV$9:$BB$9)&gt;42,SUM($AV$9:$BB$9)&lt;49),AN55,0))</f>
        <v>0</v>
      </c>
      <c r="AX55" s="52">
        <f t="shared" ref="AX55" si="734">IF(SUM($AM$9:$AS$9)=SUM($AV$9:$BB$9),AO55,IF(AND(SUM($AV$9:$BB$9)&gt;42,SUM($AV$9:$BB$9)&lt;49),AO55,0))</f>
        <v>0</v>
      </c>
      <c r="AY55" s="52">
        <f t="shared" ref="AY55" si="735">IF(SUM($AM$9:$AS$9)=SUM($AV$9:$BB$9),AP55,IF(AND(SUM($AV$9:$BB$9)&gt;42,SUM($AV$9:$BB$9)&lt;49),AP55,0))</f>
        <v>0</v>
      </c>
      <c r="AZ55" s="53">
        <f t="shared" ref="AZ55" si="736">IF(SUM($AM$9:$AS$9)=SUM($AV$9:$BB$9),AQ55,IF(AND(SUM($AV$9:$BB$9)&gt;42,SUM($AV$9:$BB$9)&lt;49),AQ55,0))</f>
        <v>0</v>
      </c>
      <c r="BA55" s="54">
        <f t="shared" ref="BA55" si="737">IF(SUM($AM$9:$AS$9)=SUM($AV$9:$BB$9),AR55,IF(AND(SUM($AV$9:$BB$9)&gt;42,SUM($AV$9:$BB$9)&lt;49),AR55,0))</f>
        <v>0</v>
      </c>
      <c r="BB55" s="55">
        <f t="shared" ref="BB55" si="738">IF(SUM($AM$9:$AS$9)=SUM($AV$9:$BB$9),AS55,IF(AND(SUM($AV$9:$BB$9)&gt;42,SUM($AV$9:$BB$9)&lt;49),AS55,0))</f>
        <v>0</v>
      </c>
    </row>
    <row r="56" spans="1:54" ht="12.75" hidden="1" customHeight="1" x14ac:dyDescent="0.2">
      <c r="B56" s="93"/>
      <c r="C56" s="94"/>
      <c r="D56" s="95"/>
      <c r="E56" s="115"/>
      <c r="F56" s="140" t="b">
        <f t="shared" ref="F56" si="739">IF($B49=$B55,OR(F50,G55&lt;F55),G55&lt;F55)</f>
        <v>0</v>
      </c>
      <c r="G56" s="189">
        <f t="shared" ref="G56" si="740">IF(AND($B49=$B55,$B49&lt;&gt;"",$B49&lt;&gt;0),G55+G50,G55)</f>
        <v>18</v>
      </c>
      <c r="H56" s="120"/>
      <c r="I56" s="165">
        <f t="shared" si="721"/>
        <v>0</v>
      </c>
      <c r="J56" s="194">
        <f t="shared" ref="J56" si="741">7-COUNTIF(L55:R55,0)-COUNTIF(L55:R55,"")</f>
        <v>0</v>
      </c>
      <c r="K56" s="22">
        <f t="shared" si="723"/>
        <v>0</v>
      </c>
      <c r="L56" s="35">
        <f t="shared" ref="L56:R56" si="742">IF($B49=$B55,L55+L50,L55)</f>
        <v>0</v>
      </c>
      <c r="M56" s="35">
        <f t="shared" si="742"/>
        <v>0</v>
      </c>
      <c r="N56" s="35">
        <f t="shared" si="742"/>
        <v>0</v>
      </c>
      <c r="O56" s="35">
        <f t="shared" si="742"/>
        <v>0</v>
      </c>
      <c r="P56" s="36">
        <f t="shared" si="742"/>
        <v>0</v>
      </c>
      <c r="Q56" s="37">
        <f t="shared" si="742"/>
        <v>0</v>
      </c>
      <c r="R56" s="38">
        <f t="shared" si="742"/>
        <v>0</v>
      </c>
      <c r="S56" s="194">
        <f t="shared" ref="S56" si="743">7-COUNTIF(U55:AA55,0)-COUNTIF(U55:AA55,"")</f>
        <v>0</v>
      </c>
      <c r="T56" s="22">
        <f t="shared" si="725"/>
        <v>0</v>
      </c>
      <c r="U56" s="35">
        <f t="shared" ref="U56:AA56" si="744">IF($B49=$B55,U55+U50,U55)</f>
        <v>0</v>
      </c>
      <c r="V56" s="35">
        <f t="shared" si="744"/>
        <v>0</v>
      </c>
      <c r="W56" s="35">
        <f t="shared" si="744"/>
        <v>0</v>
      </c>
      <c r="X56" s="35">
        <f t="shared" si="744"/>
        <v>0</v>
      </c>
      <c r="Y56" s="36">
        <f t="shared" si="744"/>
        <v>0</v>
      </c>
      <c r="Z56" s="37">
        <f t="shared" si="744"/>
        <v>0</v>
      </c>
      <c r="AA56" s="38">
        <f t="shared" si="744"/>
        <v>0</v>
      </c>
      <c r="AB56" s="194">
        <f t="shared" ref="AB56" si="745">7-COUNTIF(AD55:AJ55,0)-COUNTIF(AD55:AJ55,"")</f>
        <v>0</v>
      </c>
      <c r="AC56" s="22">
        <f t="shared" si="727"/>
        <v>0</v>
      </c>
      <c r="AD56" s="35">
        <f t="shared" ref="AD56:AJ56" si="746">IF($B49=$B55,AD55+AD50,AD55)</f>
        <v>0</v>
      </c>
      <c r="AE56" s="35">
        <f t="shared" si="746"/>
        <v>0</v>
      </c>
      <c r="AF56" s="35">
        <f t="shared" si="746"/>
        <v>0</v>
      </c>
      <c r="AG56" s="35">
        <f t="shared" si="746"/>
        <v>0</v>
      </c>
      <c r="AH56" s="36">
        <f t="shared" si="746"/>
        <v>0</v>
      </c>
      <c r="AI56" s="37">
        <f t="shared" si="746"/>
        <v>0</v>
      </c>
      <c r="AJ56" s="38">
        <f t="shared" si="746"/>
        <v>0</v>
      </c>
      <c r="AK56" s="194">
        <f t="shared" ref="AK56" si="747">7-COUNTIF(AM55:AS55,0)-COUNTIF(AM55:AS55,"")</f>
        <v>0</v>
      </c>
      <c r="AL56" s="22">
        <f t="shared" si="729"/>
        <v>0</v>
      </c>
      <c r="AM56" s="35">
        <f t="shared" ref="AM56:AS56" si="748">IF($B49=$B55,AM55+AM50,AM55)</f>
        <v>0</v>
      </c>
      <c r="AN56" s="35">
        <f t="shared" si="748"/>
        <v>0</v>
      </c>
      <c r="AO56" s="35">
        <f t="shared" si="748"/>
        <v>0</v>
      </c>
      <c r="AP56" s="35">
        <f t="shared" si="748"/>
        <v>0</v>
      </c>
      <c r="AQ56" s="36">
        <f t="shared" si="748"/>
        <v>0</v>
      </c>
      <c r="AR56" s="37">
        <f t="shared" si="748"/>
        <v>0</v>
      </c>
      <c r="AS56" s="38">
        <f t="shared" si="748"/>
        <v>0</v>
      </c>
      <c r="AT56" s="194">
        <f t="shared" ref="AT56" si="749">7-COUNTIF(AV55:BB55,0)-COUNTIF(AV55:BB55,"")</f>
        <v>0</v>
      </c>
      <c r="AU56" s="22">
        <f t="shared" si="731"/>
        <v>0</v>
      </c>
      <c r="AV56" s="35">
        <f t="shared" ref="AV56:BB56" si="750">IF($B49=$B55,AV55+AV50,AV55)</f>
        <v>0</v>
      </c>
      <c r="AW56" s="35">
        <f t="shared" si="750"/>
        <v>0</v>
      </c>
      <c r="AX56" s="35">
        <f t="shared" si="750"/>
        <v>0</v>
      </c>
      <c r="AY56" s="35">
        <f t="shared" si="750"/>
        <v>0</v>
      </c>
      <c r="AZ56" s="36">
        <f t="shared" si="750"/>
        <v>0</v>
      </c>
      <c r="BA56" s="37">
        <f t="shared" si="750"/>
        <v>0</v>
      </c>
      <c r="BB56" s="38">
        <f t="shared" si="750"/>
        <v>0</v>
      </c>
    </row>
    <row r="57" spans="1:54" ht="15" hidden="1" customHeight="1" x14ac:dyDescent="0.2">
      <c r="B57" s="116"/>
      <c r="C57" s="117"/>
      <c r="D57" s="118"/>
      <c r="E57" s="119"/>
      <c r="F57" s="92"/>
      <c r="G57" s="190">
        <f t="shared" ref="G57" si="751">IF(AND($B49=$B55,$B49&lt;&gt;"",$B49&lt;&gt;0),F55+G51,F55)</f>
        <v>18</v>
      </c>
      <c r="H57" s="121"/>
      <c r="I57" s="165">
        <f t="shared" si="721"/>
        <v>0</v>
      </c>
      <c r="J57" s="195">
        <f t="shared" ref="J57" si="752">IF($B55=$B49,COUNTIF(L57:R57,0),COUNTIF(L58:R58,0)+COUNTIF(L58:R58,""))</f>
        <v>7</v>
      </c>
      <c r="K57" s="39">
        <f t="shared" ref="K57:R57" si="753">IF($B49=$B55,K58+K51,K58)</f>
        <v>0</v>
      </c>
      <c r="L57" s="40">
        <f t="shared" si="753"/>
        <v>0</v>
      </c>
      <c r="M57" s="40">
        <f t="shared" si="753"/>
        <v>0</v>
      </c>
      <c r="N57" s="40">
        <f t="shared" si="753"/>
        <v>0</v>
      </c>
      <c r="O57" s="40">
        <f t="shared" si="753"/>
        <v>0</v>
      </c>
      <c r="P57" s="41">
        <f t="shared" si="753"/>
        <v>0</v>
      </c>
      <c r="Q57" s="42">
        <f t="shared" si="753"/>
        <v>0</v>
      </c>
      <c r="R57" s="43">
        <f t="shared" si="753"/>
        <v>0</v>
      </c>
      <c r="S57" s="195">
        <f t="shared" ref="S57" si="754">IF($B55=$B49,COUNTIF(U57:AA57,0),COUNTIF(U58:AA58,0)+COUNTIF(U58:AA58,""))</f>
        <v>7</v>
      </c>
      <c r="T57" s="39">
        <f t="shared" ref="T57:AA57" si="755">IF($B49=$B55,T58+T51,T58)</f>
        <v>0</v>
      </c>
      <c r="U57" s="40">
        <f t="shared" si="755"/>
        <v>0</v>
      </c>
      <c r="V57" s="40">
        <f t="shared" si="755"/>
        <v>0</v>
      </c>
      <c r="W57" s="40">
        <f t="shared" si="755"/>
        <v>0</v>
      </c>
      <c r="X57" s="40">
        <f t="shared" si="755"/>
        <v>0</v>
      </c>
      <c r="Y57" s="41">
        <f t="shared" si="755"/>
        <v>0</v>
      </c>
      <c r="Z57" s="42">
        <f t="shared" si="755"/>
        <v>0</v>
      </c>
      <c r="AA57" s="43">
        <f t="shared" si="755"/>
        <v>0</v>
      </c>
      <c r="AB57" s="195">
        <f t="shared" ref="AB57" si="756">IF($B55=$B49,COUNTIF(AD57:AJ57,0),COUNTIF(AD58:AJ58,0)+COUNTIF(AD58:AJ58,""))</f>
        <v>7</v>
      </c>
      <c r="AC57" s="39">
        <f t="shared" ref="AC57:AJ57" si="757">IF($B49=$B55,AC58+AC51,AC58)</f>
        <v>0</v>
      </c>
      <c r="AD57" s="40">
        <f t="shared" si="757"/>
        <v>0</v>
      </c>
      <c r="AE57" s="40">
        <f t="shared" si="757"/>
        <v>0</v>
      </c>
      <c r="AF57" s="40">
        <f t="shared" si="757"/>
        <v>0</v>
      </c>
      <c r="AG57" s="40">
        <f t="shared" si="757"/>
        <v>0</v>
      </c>
      <c r="AH57" s="41">
        <f t="shared" si="757"/>
        <v>0</v>
      </c>
      <c r="AI57" s="42">
        <f t="shared" si="757"/>
        <v>0</v>
      </c>
      <c r="AJ57" s="43">
        <f t="shared" si="757"/>
        <v>0</v>
      </c>
      <c r="AK57" s="195">
        <f t="shared" ref="AK57" si="758">IF($B55=$B49,COUNTIF(AM57:AS57,0),COUNTIF(AM58:AS58,0)+COUNTIF(AM58:AS58,""))</f>
        <v>7</v>
      </c>
      <c r="AL57" s="39">
        <f t="shared" ref="AL57:AS57" si="759">IF($B49=$B55,AL58+AL51,AL58)</f>
        <v>0</v>
      </c>
      <c r="AM57" s="40">
        <f t="shared" si="759"/>
        <v>0</v>
      </c>
      <c r="AN57" s="40">
        <f t="shared" si="759"/>
        <v>0</v>
      </c>
      <c r="AO57" s="40">
        <f t="shared" si="759"/>
        <v>0</v>
      </c>
      <c r="AP57" s="40">
        <f t="shared" si="759"/>
        <v>0</v>
      </c>
      <c r="AQ57" s="41">
        <f t="shared" si="759"/>
        <v>0</v>
      </c>
      <c r="AR57" s="42">
        <f t="shared" si="759"/>
        <v>0</v>
      </c>
      <c r="AS57" s="43">
        <f t="shared" si="759"/>
        <v>0</v>
      </c>
      <c r="AT57" s="195">
        <f t="shared" ref="AT57" si="760">IF($B55=$B49,COUNTIF(AV57:BB57,0),COUNTIF(AV58:BB58,0)+COUNTIF(AV58:BB58,""))</f>
        <v>7</v>
      </c>
      <c r="AU57" s="39">
        <f t="shared" ref="AU57:BB57" si="761">IF($B49=$B55,AU58+AU51,AU58)</f>
        <v>0</v>
      </c>
      <c r="AV57" s="40">
        <f t="shared" si="761"/>
        <v>0</v>
      </c>
      <c r="AW57" s="40">
        <f t="shared" si="761"/>
        <v>0</v>
      </c>
      <c r="AX57" s="40">
        <f t="shared" si="761"/>
        <v>0</v>
      </c>
      <c r="AY57" s="40">
        <f t="shared" si="761"/>
        <v>0</v>
      </c>
      <c r="AZ57" s="41">
        <f t="shared" si="761"/>
        <v>0</v>
      </c>
      <c r="BA57" s="42">
        <f t="shared" si="761"/>
        <v>0</v>
      </c>
      <c r="BB57" s="43">
        <f t="shared" si="761"/>
        <v>0</v>
      </c>
    </row>
    <row r="58" spans="1:54" ht="15.75" customHeight="1" x14ac:dyDescent="0.2">
      <c r="A58" s="1">
        <f t="shared" ref="A58" si="762">A55</f>
        <v>0</v>
      </c>
      <c r="B58" s="313">
        <f t="shared" ref="B58" si="763">B52+1</f>
        <v>7</v>
      </c>
      <c r="C58" s="314"/>
      <c r="D58" s="314"/>
      <c r="E58" s="314"/>
      <c r="F58" s="31"/>
      <c r="G58" s="183"/>
      <c r="H58" s="122">
        <f t="shared" ref="H58" si="764">5-COUNTIF(AU55,0)-COUNTIF(AL55,0)-COUNTIF(AC55,0)-COUNTIF(T55,0)-COUNTIF(K55,0)</f>
        <v>0</v>
      </c>
      <c r="I58" s="165">
        <f t="shared" si="721"/>
        <v>0</v>
      </c>
      <c r="J58" s="187">
        <f t="shared" ref="J58" si="765">IF($B55=$B49,J52+IF($F55&lt;&gt;$G55,(K55+$G57-$G56)/$F55,K55/$F55),IF($F55&lt;&gt;G55,(K55+$G57-$G56)/$F55,K55/$F55))</f>
        <v>0</v>
      </c>
      <c r="K58" s="7">
        <f t="shared" ref="K58:K59" si="766">SUM(L58:R58)</f>
        <v>0</v>
      </c>
      <c r="L58" s="26">
        <f t="shared" ref="L58:R58" si="767">L55</f>
        <v>0</v>
      </c>
      <c r="M58" s="26">
        <f t="shared" si="767"/>
        <v>0</v>
      </c>
      <c r="N58" s="26">
        <f t="shared" si="767"/>
        <v>0</v>
      </c>
      <c r="O58" s="26">
        <f t="shared" si="767"/>
        <v>0</v>
      </c>
      <c r="P58" s="26">
        <f t="shared" si="767"/>
        <v>0</v>
      </c>
      <c r="Q58" s="29">
        <f t="shared" si="767"/>
        <v>0</v>
      </c>
      <c r="R58" s="23">
        <f t="shared" si="767"/>
        <v>0</v>
      </c>
      <c r="S58" s="187">
        <f t="shared" ref="S58" si="768">IF($B55=$B49,S52+IF($F55&lt;&gt;$G55,(T55+$G57-$G56)/$F55,T55/$F55),IF($F55&lt;&gt;P55,(T55+$G57-$G56)/$F55,T55/$F55))</f>
        <v>0</v>
      </c>
      <c r="T58" s="7">
        <f t="shared" ref="T58:T59" si="769">SUM(U58:AA58)</f>
        <v>0</v>
      </c>
      <c r="U58" s="26">
        <f t="shared" ref="U58:AA58" si="770">U55</f>
        <v>0</v>
      </c>
      <c r="V58" s="26">
        <f t="shared" si="770"/>
        <v>0</v>
      </c>
      <c r="W58" s="26">
        <f t="shared" si="770"/>
        <v>0</v>
      </c>
      <c r="X58" s="26">
        <f t="shared" si="770"/>
        <v>0</v>
      </c>
      <c r="Y58" s="113">
        <f t="shared" si="770"/>
        <v>0</v>
      </c>
      <c r="Z58" s="29">
        <f t="shared" si="770"/>
        <v>0</v>
      </c>
      <c r="AA58" s="23">
        <f t="shared" si="770"/>
        <v>0</v>
      </c>
      <c r="AB58" s="187">
        <f t="shared" ref="AB58" si="771">IF($B55=$B49,AB52+IF($F55&lt;&gt;$G55,(AC55+$G57-$G56)/$F55,AC55/$F55),IF($F55&lt;&gt;Y55,(AC55+$G57-$G56)/$F55,AC55/$F55))</f>
        <v>0</v>
      </c>
      <c r="AC58" s="7">
        <f t="shared" ref="AC58:AC59" si="772">SUM(AD58:AJ58)</f>
        <v>0</v>
      </c>
      <c r="AD58" s="26">
        <f t="shared" ref="AD58:AJ58" si="773">AD55</f>
        <v>0</v>
      </c>
      <c r="AE58" s="26">
        <f t="shared" si="773"/>
        <v>0</v>
      </c>
      <c r="AF58" s="26">
        <f t="shared" si="773"/>
        <v>0</v>
      </c>
      <c r="AG58" s="26">
        <f t="shared" si="773"/>
        <v>0</v>
      </c>
      <c r="AH58" s="113">
        <f t="shared" si="773"/>
        <v>0</v>
      </c>
      <c r="AI58" s="29">
        <f t="shared" si="773"/>
        <v>0</v>
      </c>
      <c r="AJ58" s="23">
        <f t="shared" si="773"/>
        <v>0</v>
      </c>
      <c r="AK58" s="187">
        <f t="shared" ref="AK58" si="774">IF($B55=$B49,AK52+IF($F55&lt;&gt;$G55,(AL55+$G57-$G56)/$F55,AL55/$F55),IF($F55&lt;&gt;AH55,(AL55+$G57-$G56)/$F55,AL55/$F55))</f>
        <v>0</v>
      </c>
      <c r="AL58" s="7">
        <f t="shared" ref="AL58:AL59" si="775">SUM(AM58:AS58)</f>
        <v>0</v>
      </c>
      <c r="AM58" s="26">
        <f t="shared" ref="AM58:AS58" si="776">AM55</f>
        <v>0</v>
      </c>
      <c r="AN58" s="26">
        <f t="shared" si="776"/>
        <v>0</v>
      </c>
      <c r="AO58" s="26">
        <f t="shared" si="776"/>
        <v>0</v>
      </c>
      <c r="AP58" s="26">
        <f t="shared" si="776"/>
        <v>0</v>
      </c>
      <c r="AQ58" s="113">
        <f t="shared" si="776"/>
        <v>0</v>
      </c>
      <c r="AR58" s="29">
        <f t="shared" si="776"/>
        <v>0</v>
      </c>
      <c r="AS58" s="23">
        <f t="shared" si="776"/>
        <v>0</v>
      </c>
      <c r="AT58" s="187">
        <f t="shared" ref="AT58" si="777">IF($B55=$B49,AT52+IF($F55&lt;&gt;$G55,(AU55+$G57-$G56)/$F55,AU55/$F55),IF($F55&lt;&gt;AQ55,(AU55+$G57-$G56)/$F55,AU55/$F55))</f>
        <v>0</v>
      </c>
      <c r="AU58" s="7">
        <f t="shared" ref="AU58:AU59" si="778">SUM(AV58:BB58)</f>
        <v>0</v>
      </c>
      <c r="AV58" s="6">
        <f t="shared" ref="AV58" si="779">IF(SUM($AM$9:$AS$9)=SUM($AV$9:$BB$9),AV55,IF(AND(SUM($AV$9:$BB$9)&gt;42,SUM($AV$9:$BB$9)&lt;49),AV55,0))</f>
        <v>0</v>
      </c>
      <c r="AW58" s="6">
        <f t="shared" ref="AW58:BB58" si="780">IF(SUM($AM$9:$AS$9)=SUM($AV$9:$BB$9),AW55,IF(AND(SUM($AV$9:$BB$9)&gt;42,SUM($AV$9:$BB$9)&lt;49),AW55,0))</f>
        <v>0</v>
      </c>
      <c r="AX58" s="6">
        <f t="shared" si="780"/>
        <v>0</v>
      </c>
      <c r="AY58" s="6">
        <f t="shared" si="780"/>
        <v>0</v>
      </c>
      <c r="AZ58" s="26">
        <f t="shared" si="780"/>
        <v>0</v>
      </c>
      <c r="BA58" s="29">
        <f t="shared" si="780"/>
        <v>0</v>
      </c>
      <c r="BB58" s="23">
        <f t="shared" si="780"/>
        <v>0</v>
      </c>
    </row>
    <row r="59" spans="1:54" ht="15.75" customHeight="1" x14ac:dyDescent="0.2">
      <c r="A59" s="1">
        <f t="shared" ref="A59:A60" si="781">A58</f>
        <v>0</v>
      </c>
      <c r="B59" s="313"/>
      <c r="C59" s="314"/>
      <c r="D59" s="314"/>
      <c r="E59" s="314"/>
      <c r="F59" s="31"/>
      <c r="G59" s="183"/>
      <c r="H59" s="123">
        <f t="shared" ref="H59" si="782">IF($B55=$B49,H53+F59,$F59)</f>
        <v>0</v>
      </c>
      <c r="I59" s="165">
        <f t="shared" si="721"/>
        <v>0</v>
      </c>
      <c r="J59" s="141">
        <f t="shared" ref="J59" si="783">IF($H58=0,0,IF($B49=$B55,IF($H60&gt;0,$H60+J53,K55+J53),IF($H60&gt;0,$H60,K55)))</f>
        <v>0</v>
      </c>
      <c r="K59" s="7">
        <f t="shared" si="766"/>
        <v>0</v>
      </c>
      <c r="L59" s="6"/>
      <c r="M59" s="6"/>
      <c r="N59" s="6"/>
      <c r="O59" s="6"/>
      <c r="P59" s="26"/>
      <c r="Q59" s="29"/>
      <c r="R59" s="23"/>
      <c r="S59" s="141">
        <f t="shared" ref="S59" si="784">IF($H58=0,0,IF($B49=$B55,IF($H60&gt;0,$H60+S53,T55+S53),IF($H60&gt;0,$H60,T55)))</f>
        <v>0</v>
      </c>
      <c r="T59" s="7">
        <f t="shared" si="769"/>
        <v>0</v>
      </c>
      <c r="U59" s="6"/>
      <c r="V59" s="6"/>
      <c r="W59" s="6"/>
      <c r="X59" s="6"/>
      <c r="Y59" s="26"/>
      <c r="Z59" s="29"/>
      <c r="AA59" s="23"/>
      <c r="AB59" s="141">
        <f t="shared" ref="AB59" si="785">IF($H58=0,0,IF($B49=$B55,IF($H60&gt;0,$H60+AB53,AC55+AB53),IF($H60&gt;0,$H60,AC55)))</f>
        <v>0</v>
      </c>
      <c r="AC59" s="7">
        <f t="shared" si="772"/>
        <v>0</v>
      </c>
      <c r="AD59" s="6"/>
      <c r="AE59" s="6"/>
      <c r="AF59" s="6"/>
      <c r="AG59" s="6"/>
      <c r="AH59" s="26"/>
      <c r="AI59" s="29"/>
      <c r="AJ59" s="23"/>
      <c r="AK59" s="141">
        <f t="shared" ref="AK59" si="786">IF($H58=0,0,IF($B49=$B55,IF($H60&gt;0,$H60+AK53,AL55+AK53),IF($H60&gt;0,$H60,AL55)))</f>
        <v>0</v>
      </c>
      <c r="AL59" s="7">
        <f t="shared" si="775"/>
        <v>0</v>
      </c>
      <c r="AM59" s="6"/>
      <c r="AN59" s="6"/>
      <c r="AO59" s="6"/>
      <c r="AP59" s="6"/>
      <c r="AQ59" s="26"/>
      <c r="AR59" s="29"/>
      <c r="AS59" s="23"/>
      <c r="AT59" s="141">
        <f t="shared" ref="AT59" si="787">IF($H58=0,0,IF($B49=$B55,IF($H60&gt;0,$H60+AT53,AU55+AT53),IF($H60&gt;0,$H60,AU55)))</f>
        <v>0</v>
      </c>
      <c r="AU59" s="7">
        <f t="shared" si="778"/>
        <v>0</v>
      </c>
      <c r="AV59" s="6"/>
      <c r="AW59" s="6"/>
      <c r="AX59" s="6"/>
      <c r="AY59" s="6"/>
      <c r="AZ59" s="26"/>
      <c r="BA59" s="29"/>
      <c r="BB59" s="23"/>
    </row>
    <row r="60" spans="1:54" ht="18.75" customHeight="1" thickBot="1" x14ac:dyDescent="0.25">
      <c r="A60" s="1">
        <f t="shared" si="781"/>
        <v>0</v>
      </c>
      <c r="B60" s="323" t="str">
        <f>IF(B55="",Wydruk!$AE$6,IF(J56=0,Wydruk!$AE$7,IF(AND(G56&lt;G57,B55&lt;&gt;$B61),Wydruk!$AE$13,IF(AND($B55=$B49,$B55&lt;&gt;$B61),IF(OR(OR(J60&lt;4,J60&gt;5),OR(S60&lt;4,S60&gt;5),OR(AB60&lt;4,AB60&gt;5),OR(AK60&lt;4,AK60&gt;5),OR(AND(AT60&lt;4,AT60&gt;0),AT60&gt;5)),Wydruk!$AE$8,Wydruk!$AE$9),IF($B55=$B61,IF($F59&lt;&gt;0,Wydruk!$AE$12,Wydruk!$AE$10),IF(OR(OR(J56&lt;4,J56&gt;5),OR(S56&lt;4,S56&gt;5),OR(AB56&lt;4,AB56&gt;5),OR(AK56&lt;4,AK56&gt;5),OR(AND(AT56&lt;4,AT56&gt;0),AT56&gt;5)),Wydruk!$AE$8,Wydruk!$AE$11))))))</f>
        <v>Uzupełnij liczby godzin tygodniowego planu</v>
      </c>
      <c r="C60" s="324"/>
      <c r="D60" s="324"/>
      <c r="E60" s="324"/>
      <c r="F60" s="173">
        <f>maj!F60</f>
        <v>0</v>
      </c>
      <c r="G60" s="184">
        <f>maj!G60</f>
        <v>0</v>
      </c>
      <c r="H60" s="191">
        <f t="shared" ref="H60" si="788">IF(OR($G60=0,$F60=0,$G60="",$F60=""),0,$G60/$F60)</f>
        <v>0</v>
      </c>
      <c r="I60" s="193"/>
      <c r="J60" s="176">
        <f t="shared" ref="J60" si="789">IF($B49=$B55,IF(L55+L50&gt;0,1,0)+IF(M55+M50&gt;0,1,0)+IF(N55+N50&gt;0,1,0)+IF(O55+O50&gt;0,1,0)+IF(P55+P50&gt;0,1,0)+IF(Q55+Q50&gt;0,1,0)+IF(R55+R50&gt;0,1,0),J56)</f>
        <v>0</v>
      </c>
      <c r="K60" s="133">
        <f t="shared" ref="K60" si="790">IF(OR($B55=$B61,J60=0,(K56-Q60+O60)&lt;=0),0,(K56-Q60+O60)/J60)</f>
        <v>0</v>
      </c>
      <c r="L60" s="137">
        <f t="shared" ref="L60" si="791">IF(K60*(7-J57)&lt;=0,0,K60*(7-J57))</f>
        <v>0</v>
      </c>
      <c r="M60" s="311">
        <f t="shared" ref="M60" si="792">ROUND(IF(OR(K57-K60*(7-J57)+P60&lt;0,$B55=$B61,K60&lt;=0,K57=0),0,IF(K57-K60*(7-J57)+P60&gt;Q60-O60+P60,Q60-O60+P60,K57-K60*(7-J57)+P60)),1)</f>
        <v>0</v>
      </c>
      <c r="N60" s="312"/>
      <c r="O60" s="139">
        <f t="shared" ref="O60" si="793">IF(OR($B55=$B61,J56=0),0,IF($B55=$B49,J55,$F55))</f>
        <v>0</v>
      </c>
      <c r="P60" s="30">
        <f t="shared" ref="P60" si="794">IF(OR($B55=$B61,J60=0),0,$G57-$G56)</f>
        <v>0</v>
      </c>
      <c r="Q60" s="134">
        <f t="shared" ref="Q60" si="795">IF(OR($B55=$B61,J60=0),0,J59)</f>
        <v>0</v>
      </c>
      <c r="R60" s="138">
        <f t="shared" ref="R60" si="796">IF($B55=$B61,0,K57)</f>
        <v>0</v>
      </c>
      <c r="S60" s="176">
        <f t="shared" ref="S60" si="797">IF($B49=$B55,IF(U55+U50&gt;0,1,0)+IF(V55+V50&gt;0,1,0)+IF(W55+W50&gt;0,1,0)+IF(X55+X50&gt;0,1,0)+IF(Y55+Y50&gt;0,1,0)+IF(Z55+Z50&gt;0,1,0)+IF(AA55+AA50&gt;0,1,0),S56)</f>
        <v>0</v>
      </c>
      <c r="T60" s="133">
        <f t="shared" ref="T60" si="798">IF(OR($B55=$B61,S60=0,(T56-Z60+X60)&lt;=0),0,(T56-Z60+X60)/S60)</f>
        <v>0</v>
      </c>
      <c r="U60" s="137">
        <f t="shared" ref="U60" si="799">IF(T60*(7-S57)&lt;=0,0,T60*(7-S57))</f>
        <v>0</v>
      </c>
      <c r="V60" s="311">
        <f t="shared" ref="V60" si="800">ROUND(IF(OR(T57-T60*(7-S57)+Y60&lt;0,$B55=$B61,T60&lt;=0,T57=0),0,IF(T57-T60*(7-S57)+Y60&gt;Z60-X60+Y60,Z60-X60+Y60,T57-T60*(7-S57)+Y60)),1)</f>
        <v>0</v>
      </c>
      <c r="W60" s="312"/>
      <c r="X60" s="139">
        <f t="shared" ref="X60" si="801">IF(OR($B55=$B61,S56=0),0,IF($B55=$B49,S55,$F55))</f>
        <v>0</v>
      </c>
      <c r="Y60" s="30">
        <f t="shared" ref="Y60" si="802">IF(OR($B55=$B61,S60=0),0,$G57-$G56)</f>
        <v>0</v>
      </c>
      <c r="Z60" s="134">
        <f t="shared" ref="Z60" si="803">IF(OR($B55=$B61,S60=0),0,S59)</f>
        <v>0</v>
      </c>
      <c r="AA60" s="138">
        <f t="shared" ref="AA60" si="804">IF($B55=$B61,0,T57)</f>
        <v>0</v>
      </c>
      <c r="AB60" s="176">
        <f t="shared" ref="AB60" si="805">IF($B49=$B55,IF(AD55+AD50&gt;0,1,0)+IF(AE55+AE50&gt;0,1,0)+IF(AF55+AF50&gt;0,1,0)+IF(AG55+AG50&gt;0,1,0)+IF(AH55+AH50&gt;0,1,0)+IF(AI55+AI50&gt;0,1,0)+IF(AJ55+AJ50&gt;0,1,0),AB56)</f>
        <v>0</v>
      </c>
      <c r="AC60" s="133">
        <f t="shared" ref="AC60" si="806">IF(OR($B55=$B61,AB60=0,(AC56-AI60+AG60)&lt;=0),0,(AC56-AI60+AG60)/AB60)</f>
        <v>0</v>
      </c>
      <c r="AD60" s="137">
        <f t="shared" ref="AD60" si="807">IF(AC60*(7-AB57)&lt;=0,0,AC60*(7-AB57))</f>
        <v>0</v>
      </c>
      <c r="AE60" s="311">
        <f t="shared" ref="AE60" si="808">ROUND(IF(OR(AC57-AC60*(7-AB57)+AH60&lt;0,$B55=$B61,AC60&lt;=0,AC57=0),0,IF(AC57-AC60*(7-AB57)+AH60&gt;AI60-AG60+AH60,AI60-AG60+AH60,AC57-AC60*(7-AB57)+AH60)),1)</f>
        <v>0</v>
      </c>
      <c r="AF60" s="312"/>
      <c r="AG60" s="139">
        <f t="shared" ref="AG60" si="809">IF(OR($B55=$B61,AB56=0),0,IF($B55=$B49,AB55,$F55))</f>
        <v>0</v>
      </c>
      <c r="AH60" s="30">
        <f t="shared" ref="AH60" si="810">IF(OR($B55=$B61,AB60=0),0,$G57-$G56)</f>
        <v>0</v>
      </c>
      <c r="AI60" s="134">
        <f t="shared" ref="AI60" si="811">IF(OR($B55=$B61,AB60=0),0,AB59)</f>
        <v>0</v>
      </c>
      <c r="AJ60" s="138">
        <f t="shared" ref="AJ60" si="812">IF($B55=$B61,0,AC57)</f>
        <v>0</v>
      </c>
      <c r="AK60" s="176">
        <f t="shared" ref="AK60" si="813">IF($B49=$B55,IF(AM55+AM50&gt;0,1,0)+IF(AN55+AN50&gt;0,1,0)+IF(AO55+AO50&gt;0,1,0)+IF(AP55+AP50&gt;0,1,0)+IF(AQ55+AQ50&gt;0,1,0)+IF(AR55+AR50&gt;0,1,0)+IF(AS55+AS50&gt;0,1,0),AK56)</f>
        <v>0</v>
      </c>
      <c r="AL60" s="133">
        <f t="shared" ref="AL60" si="814">IF(OR($B55=$B61,AK60=0,(AL56-AR60+AP60)&lt;=0),0,(AL56-AR60+AP60)/AK60)</f>
        <v>0</v>
      </c>
      <c r="AM60" s="137">
        <f t="shared" ref="AM60" si="815">IF(AL60*(7-AK57)&lt;=0,0,AL60*(7-AK57))</f>
        <v>0</v>
      </c>
      <c r="AN60" s="311">
        <f t="shared" ref="AN60" si="816">ROUND(IF(OR(AL57-AL60*(7-AK57)+AQ60&lt;0,$B55=$B61,AL60&lt;=0,AL57=0),0,IF(AL57-AL60*(7-AK57)+AQ60&gt;AR60-AP60+AQ60,AR60-AP60+AQ60,AL57-AL60*(7-AK57)+AQ60)),1)</f>
        <v>0</v>
      </c>
      <c r="AO60" s="312"/>
      <c r="AP60" s="139">
        <f t="shared" ref="AP60" si="817">IF(OR($B55=$B61,AK56=0),0,IF($B55=$B49,AK55,$F55))</f>
        <v>0</v>
      </c>
      <c r="AQ60" s="30">
        <f t="shared" ref="AQ60" si="818">IF(OR($B55=$B61,AK60=0),0,$G57-$G56)</f>
        <v>0</v>
      </c>
      <c r="AR60" s="134">
        <f t="shared" ref="AR60" si="819">IF(OR($B55=$B61,AK60=0),0,AK59)</f>
        <v>0</v>
      </c>
      <c r="AS60" s="138">
        <f t="shared" ref="AS60" si="820">IF($B55=$B61,0,AL57)</f>
        <v>0</v>
      </c>
      <c r="AT60" s="176">
        <f t="shared" ref="AT60" si="821">IF($B49=$B55,IF(AV55+AV50&gt;0,1,0)+IF(AW55+AW50&gt;0,1,0)+IF(AX55+AX50&gt;0,1,0)+IF(AY55+AY50&gt;0,1,0)+IF(AZ55+AZ50&gt;0,1,0)+IF(BA55+BA50&gt;0,1,0)+IF(BB55+BB50&gt;0,1,0),AT56)</f>
        <v>0</v>
      </c>
      <c r="AU60" s="133">
        <f t="shared" ref="AU60" si="822">IF(OR($B55=$B61,AT60=0,(AU56-BA60+AY60)&lt;=0),0,(AU56-BA60+AY60)/AT60)</f>
        <v>0</v>
      </c>
      <c r="AV60" s="137">
        <f t="shared" ref="AV60" si="823">IF(AU60*(7-AT57)&lt;=0,0,AU60*(7-AT57))</f>
        <v>0</v>
      </c>
      <c r="AW60" s="311">
        <f t="shared" ref="AW60" si="824">ROUND(IF(OR(AU57-AU60*(7-AT57)+AZ60&lt;0,$B55=$B61,AU60&lt;=0,AU57=0),0,IF(AU57-AU60*(7-AT57)+AZ60&gt;BA60-AY60+AZ60,BA60-AY60+AZ60,AU57-AU60*(7-AT57)+AZ60)),1)</f>
        <v>0</v>
      </c>
      <c r="AX60" s="312"/>
      <c r="AY60" s="139">
        <f t="shared" ref="AY60" si="825">IF(OR($B55=$B61,AT56=0),0,IF($B55=$B49,AT55,$F55))</f>
        <v>0</v>
      </c>
      <c r="AZ60" s="30">
        <f t="shared" ref="AZ60" si="826">IF(OR($B55=$B61,AT60=0),0,$G57-$G56)</f>
        <v>0</v>
      </c>
      <c r="BA60" s="134">
        <f t="shared" ref="BA60" si="827">IF(OR($B55=$B61,AT60=0),0,AT59)</f>
        <v>0</v>
      </c>
      <c r="BB60" s="138">
        <f t="shared" ref="BB60" si="828">IF($B55=$B61,0,AU57)</f>
        <v>0</v>
      </c>
    </row>
    <row r="61" spans="1:54" ht="15.75" x14ac:dyDescent="0.2">
      <c r="A61" s="1">
        <f t="shared" ref="A61" si="829">IF(B61="","1. Niewypełnione",B61)</f>
        <v>0</v>
      </c>
      <c r="B61" s="320">
        <f>maj!B61</f>
        <v>0</v>
      </c>
      <c r="C61" s="321">
        <f>maj!C61</f>
        <v>0</v>
      </c>
      <c r="D61" s="321">
        <f>maj!D61</f>
        <v>0</v>
      </c>
      <c r="E61" s="321">
        <f>maj!E61</f>
        <v>0</v>
      </c>
      <c r="F61" s="177">
        <f>maj!F61</f>
        <v>18</v>
      </c>
      <c r="G61" s="185">
        <f>maj!G61</f>
        <v>18</v>
      </c>
      <c r="H61" s="177"/>
      <c r="I61" s="192">
        <f t="shared" ref="I61:I65" si="830">K61+T61+AC61+AL61+AU61</f>
        <v>0</v>
      </c>
      <c r="J61" s="186">
        <f t="shared" ref="J61" si="831">IF(OR($B61=$B67,J64=0),0,ROUND((K62+P66)/J64,0))</f>
        <v>0</v>
      </c>
      <c r="K61" s="51">
        <f t="shared" ref="K61:K62" si="832">SUM(L61:R61)</f>
        <v>0</v>
      </c>
      <c r="L61" s="52">
        <f>maj!L61</f>
        <v>0</v>
      </c>
      <c r="M61" s="52">
        <f>maj!M61</f>
        <v>0</v>
      </c>
      <c r="N61" s="52">
        <f>maj!N61</f>
        <v>0</v>
      </c>
      <c r="O61" s="52">
        <f>maj!O61</f>
        <v>0</v>
      </c>
      <c r="P61" s="53">
        <f>maj!P61</f>
        <v>0</v>
      </c>
      <c r="Q61" s="54">
        <f>maj!Q61</f>
        <v>0</v>
      </c>
      <c r="R61" s="55">
        <f>maj!R61</f>
        <v>0</v>
      </c>
      <c r="S61" s="188">
        <f t="shared" ref="S61" si="833">IF(OR($B61=$B67,S64=0),0,ROUND((T62+Y66)/S64,0))</f>
        <v>0</v>
      </c>
      <c r="T61" s="51">
        <f t="shared" ref="T61:T62" si="834">SUM(U61:AA61)</f>
        <v>0</v>
      </c>
      <c r="U61" s="52">
        <f>maj!U61</f>
        <v>0</v>
      </c>
      <c r="V61" s="52">
        <f>maj!V61</f>
        <v>0</v>
      </c>
      <c r="W61" s="52">
        <f>maj!W61</f>
        <v>0</v>
      </c>
      <c r="X61" s="52">
        <f>maj!X61</f>
        <v>0</v>
      </c>
      <c r="Y61" s="53">
        <f>maj!Y61</f>
        <v>0</v>
      </c>
      <c r="Z61" s="54">
        <f>maj!Z61</f>
        <v>0</v>
      </c>
      <c r="AA61" s="55">
        <f>maj!AA61</f>
        <v>0</v>
      </c>
      <c r="AB61" s="188">
        <f t="shared" ref="AB61" si="835">IF(OR($B61=$B67,AB64=0),0,ROUND((AC62+AH66)/AB64,0))</f>
        <v>0</v>
      </c>
      <c r="AC61" s="51">
        <f t="shared" ref="AC61:AC62" si="836">SUM(AD61:AJ61)</f>
        <v>0</v>
      </c>
      <c r="AD61" s="52">
        <f>maj!AD61</f>
        <v>0</v>
      </c>
      <c r="AE61" s="52">
        <f>maj!AE61</f>
        <v>0</v>
      </c>
      <c r="AF61" s="52">
        <f>maj!AF61</f>
        <v>0</v>
      </c>
      <c r="AG61" s="52">
        <f>maj!AG61</f>
        <v>0</v>
      </c>
      <c r="AH61" s="53">
        <f>maj!AH61</f>
        <v>0</v>
      </c>
      <c r="AI61" s="54">
        <f>maj!AI61</f>
        <v>0</v>
      </c>
      <c r="AJ61" s="55">
        <f>maj!AJ61</f>
        <v>0</v>
      </c>
      <c r="AK61" s="188">
        <f t="shared" ref="AK61" si="837">IF(OR($B61=$B67,AK64=0),0,ROUND((AL62+AQ66)/AK64,0))</f>
        <v>0</v>
      </c>
      <c r="AL61" s="51">
        <f t="shared" ref="AL61:AL62" si="838">SUM(AM61:AS61)</f>
        <v>0</v>
      </c>
      <c r="AM61" s="52">
        <f>maj!AM61</f>
        <v>0</v>
      </c>
      <c r="AN61" s="52">
        <f>maj!AN61</f>
        <v>0</v>
      </c>
      <c r="AO61" s="52">
        <f>maj!AO61</f>
        <v>0</v>
      </c>
      <c r="AP61" s="52">
        <f>maj!AP61</f>
        <v>0</v>
      </c>
      <c r="AQ61" s="53">
        <f>maj!AQ61</f>
        <v>0</v>
      </c>
      <c r="AR61" s="54">
        <f>maj!AR61</f>
        <v>0</v>
      </c>
      <c r="AS61" s="55">
        <f>maj!AS61</f>
        <v>0</v>
      </c>
      <c r="AT61" s="188">
        <f t="shared" ref="AT61" si="839">IF(OR($B61=$B67,AT64=0),0,ROUND((AU62+AZ66)/AT64,0))</f>
        <v>0</v>
      </c>
      <c r="AU61" s="51">
        <f t="shared" ref="AU61:AU62" si="840">SUM(AV61:BB61)</f>
        <v>0</v>
      </c>
      <c r="AV61" s="52">
        <f t="shared" ref="AV61" si="841">IF(SUM($AM$9:$AS$9)=SUM($AV$9:$BB$9),AM61,IF(AND(SUM($AV$9:$BB$9)&gt;42,SUM($AV$9:$BB$9)&lt;49),AM61,0))</f>
        <v>0</v>
      </c>
      <c r="AW61" s="52">
        <f t="shared" ref="AW61" si="842">IF(SUM($AM$9:$AS$9)=SUM($AV$9:$BB$9),AN61,IF(AND(SUM($AV$9:$BB$9)&gt;42,SUM($AV$9:$BB$9)&lt;49),AN61,0))</f>
        <v>0</v>
      </c>
      <c r="AX61" s="52">
        <f t="shared" ref="AX61" si="843">IF(SUM($AM$9:$AS$9)=SUM($AV$9:$BB$9),AO61,IF(AND(SUM($AV$9:$BB$9)&gt;42,SUM($AV$9:$BB$9)&lt;49),AO61,0))</f>
        <v>0</v>
      </c>
      <c r="AY61" s="52">
        <f t="shared" ref="AY61" si="844">IF(SUM($AM$9:$AS$9)=SUM($AV$9:$BB$9),AP61,IF(AND(SUM($AV$9:$BB$9)&gt;42,SUM($AV$9:$BB$9)&lt;49),AP61,0))</f>
        <v>0</v>
      </c>
      <c r="AZ61" s="53">
        <f t="shared" ref="AZ61" si="845">IF(SUM($AM$9:$AS$9)=SUM($AV$9:$BB$9),AQ61,IF(AND(SUM($AV$9:$BB$9)&gt;42,SUM($AV$9:$BB$9)&lt;49),AQ61,0))</f>
        <v>0</v>
      </c>
      <c r="BA61" s="54">
        <f t="shared" ref="BA61" si="846">IF(SUM($AM$9:$AS$9)=SUM($AV$9:$BB$9),AR61,IF(AND(SUM($AV$9:$BB$9)&gt;42,SUM($AV$9:$BB$9)&lt;49),AR61,0))</f>
        <v>0</v>
      </c>
      <c r="BB61" s="55">
        <f t="shared" ref="BB61" si="847">IF(SUM($AM$9:$AS$9)=SUM($AV$9:$BB$9),AS61,IF(AND(SUM($AV$9:$BB$9)&gt;42,SUM($AV$9:$BB$9)&lt;49),AS61,0))</f>
        <v>0</v>
      </c>
    </row>
    <row r="62" spans="1:54" ht="12.75" hidden="1" customHeight="1" x14ac:dyDescent="0.2">
      <c r="B62" s="93"/>
      <c r="C62" s="94"/>
      <c r="D62" s="95"/>
      <c r="E62" s="115"/>
      <c r="F62" s="140" t="b">
        <f t="shared" ref="F62" si="848">IF($B55=$B61,OR(F56,G61&lt;F61),G61&lt;F61)</f>
        <v>0</v>
      </c>
      <c r="G62" s="189">
        <f t="shared" ref="G62" si="849">IF(AND($B55=$B61,$B55&lt;&gt;"",$B55&lt;&gt;0),G61+G56,G61)</f>
        <v>18</v>
      </c>
      <c r="H62" s="120"/>
      <c r="I62" s="165">
        <f t="shared" si="830"/>
        <v>0</v>
      </c>
      <c r="J62" s="194">
        <f t="shared" ref="J62" si="850">7-COUNTIF(L61:R61,0)-COUNTIF(L61:R61,"")</f>
        <v>0</v>
      </c>
      <c r="K62" s="22">
        <f t="shared" si="832"/>
        <v>0</v>
      </c>
      <c r="L62" s="35">
        <f t="shared" ref="L62:R62" si="851">IF($B55=$B61,L61+L56,L61)</f>
        <v>0</v>
      </c>
      <c r="M62" s="35">
        <f t="shared" si="851"/>
        <v>0</v>
      </c>
      <c r="N62" s="35">
        <f t="shared" si="851"/>
        <v>0</v>
      </c>
      <c r="O62" s="35">
        <f t="shared" si="851"/>
        <v>0</v>
      </c>
      <c r="P62" s="36">
        <f t="shared" si="851"/>
        <v>0</v>
      </c>
      <c r="Q62" s="37">
        <f t="shared" si="851"/>
        <v>0</v>
      </c>
      <c r="R62" s="38">
        <f t="shared" si="851"/>
        <v>0</v>
      </c>
      <c r="S62" s="194">
        <f t="shared" ref="S62" si="852">7-COUNTIF(U61:AA61,0)-COUNTIF(U61:AA61,"")</f>
        <v>0</v>
      </c>
      <c r="T62" s="22">
        <f t="shared" si="834"/>
        <v>0</v>
      </c>
      <c r="U62" s="35">
        <f t="shared" ref="U62:AA62" si="853">IF($B55=$B61,U61+U56,U61)</f>
        <v>0</v>
      </c>
      <c r="V62" s="35">
        <f t="shared" si="853"/>
        <v>0</v>
      </c>
      <c r="W62" s="35">
        <f t="shared" si="853"/>
        <v>0</v>
      </c>
      <c r="X62" s="35">
        <f t="shared" si="853"/>
        <v>0</v>
      </c>
      <c r="Y62" s="36">
        <f t="shared" si="853"/>
        <v>0</v>
      </c>
      <c r="Z62" s="37">
        <f t="shared" si="853"/>
        <v>0</v>
      </c>
      <c r="AA62" s="38">
        <f t="shared" si="853"/>
        <v>0</v>
      </c>
      <c r="AB62" s="194">
        <f t="shared" ref="AB62" si="854">7-COUNTIF(AD61:AJ61,0)-COUNTIF(AD61:AJ61,"")</f>
        <v>0</v>
      </c>
      <c r="AC62" s="22">
        <f t="shared" si="836"/>
        <v>0</v>
      </c>
      <c r="AD62" s="35">
        <f t="shared" ref="AD62:AJ62" si="855">IF($B55=$B61,AD61+AD56,AD61)</f>
        <v>0</v>
      </c>
      <c r="AE62" s="35">
        <f t="shared" si="855"/>
        <v>0</v>
      </c>
      <c r="AF62" s="35">
        <f t="shared" si="855"/>
        <v>0</v>
      </c>
      <c r="AG62" s="35">
        <f t="shared" si="855"/>
        <v>0</v>
      </c>
      <c r="AH62" s="36">
        <f t="shared" si="855"/>
        <v>0</v>
      </c>
      <c r="AI62" s="37">
        <f t="shared" si="855"/>
        <v>0</v>
      </c>
      <c r="AJ62" s="38">
        <f t="shared" si="855"/>
        <v>0</v>
      </c>
      <c r="AK62" s="194">
        <f t="shared" ref="AK62" si="856">7-COUNTIF(AM61:AS61,0)-COUNTIF(AM61:AS61,"")</f>
        <v>0</v>
      </c>
      <c r="AL62" s="22">
        <f t="shared" si="838"/>
        <v>0</v>
      </c>
      <c r="AM62" s="35">
        <f t="shared" ref="AM62:AS62" si="857">IF($B55=$B61,AM61+AM56,AM61)</f>
        <v>0</v>
      </c>
      <c r="AN62" s="35">
        <f t="shared" si="857"/>
        <v>0</v>
      </c>
      <c r="AO62" s="35">
        <f t="shared" si="857"/>
        <v>0</v>
      </c>
      <c r="AP62" s="35">
        <f t="shared" si="857"/>
        <v>0</v>
      </c>
      <c r="AQ62" s="36">
        <f t="shared" si="857"/>
        <v>0</v>
      </c>
      <c r="AR62" s="37">
        <f t="shared" si="857"/>
        <v>0</v>
      </c>
      <c r="AS62" s="38">
        <f t="shared" si="857"/>
        <v>0</v>
      </c>
      <c r="AT62" s="194">
        <f t="shared" ref="AT62" si="858">7-COUNTIF(AV61:BB61,0)-COUNTIF(AV61:BB61,"")</f>
        <v>0</v>
      </c>
      <c r="AU62" s="22">
        <f t="shared" si="840"/>
        <v>0</v>
      </c>
      <c r="AV62" s="35">
        <f t="shared" ref="AV62:BB62" si="859">IF($B55=$B61,AV61+AV56,AV61)</f>
        <v>0</v>
      </c>
      <c r="AW62" s="35">
        <f t="shared" si="859"/>
        <v>0</v>
      </c>
      <c r="AX62" s="35">
        <f t="shared" si="859"/>
        <v>0</v>
      </c>
      <c r="AY62" s="35">
        <f t="shared" si="859"/>
        <v>0</v>
      </c>
      <c r="AZ62" s="36">
        <f t="shared" si="859"/>
        <v>0</v>
      </c>
      <c r="BA62" s="37">
        <f t="shared" si="859"/>
        <v>0</v>
      </c>
      <c r="BB62" s="38">
        <f t="shared" si="859"/>
        <v>0</v>
      </c>
    </row>
    <row r="63" spans="1:54" ht="15" hidden="1" customHeight="1" x14ac:dyDescent="0.2">
      <c r="B63" s="116"/>
      <c r="C63" s="117"/>
      <c r="D63" s="118"/>
      <c r="E63" s="119"/>
      <c r="F63" s="92"/>
      <c r="G63" s="190">
        <f t="shared" ref="G63" si="860">IF(AND($B55=$B61,$B55&lt;&gt;"",$B55&lt;&gt;0),F61+G57,F61)</f>
        <v>18</v>
      </c>
      <c r="H63" s="121"/>
      <c r="I63" s="165">
        <f t="shared" si="830"/>
        <v>0</v>
      </c>
      <c r="J63" s="195">
        <f t="shared" ref="J63" si="861">IF($B61=$B55,COUNTIF(L63:R63,0),COUNTIF(L64:R64,0)+COUNTIF(L64:R64,""))</f>
        <v>7</v>
      </c>
      <c r="K63" s="39">
        <f t="shared" ref="K63:R63" si="862">IF($B55=$B61,K64+K57,K64)</f>
        <v>0</v>
      </c>
      <c r="L63" s="40">
        <f t="shared" si="862"/>
        <v>0</v>
      </c>
      <c r="M63" s="40">
        <f t="shared" si="862"/>
        <v>0</v>
      </c>
      <c r="N63" s="40">
        <f t="shared" si="862"/>
        <v>0</v>
      </c>
      <c r="O63" s="40">
        <f t="shared" si="862"/>
        <v>0</v>
      </c>
      <c r="P63" s="41">
        <f t="shared" si="862"/>
        <v>0</v>
      </c>
      <c r="Q63" s="42">
        <f t="shared" si="862"/>
        <v>0</v>
      </c>
      <c r="R63" s="43">
        <f t="shared" si="862"/>
        <v>0</v>
      </c>
      <c r="S63" s="195">
        <f t="shared" ref="S63" si="863">IF($B61=$B55,COUNTIF(U63:AA63,0),COUNTIF(U64:AA64,0)+COUNTIF(U64:AA64,""))</f>
        <v>7</v>
      </c>
      <c r="T63" s="39">
        <f t="shared" ref="T63:AA63" si="864">IF($B55=$B61,T64+T57,T64)</f>
        <v>0</v>
      </c>
      <c r="U63" s="40">
        <f t="shared" si="864"/>
        <v>0</v>
      </c>
      <c r="V63" s="40">
        <f t="shared" si="864"/>
        <v>0</v>
      </c>
      <c r="W63" s="40">
        <f t="shared" si="864"/>
        <v>0</v>
      </c>
      <c r="X63" s="40">
        <f t="shared" si="864"/>
        <v>0</v>
      </c>
      <c r="Y63" s="41">
        <f t="shared" si="864"/>
        <v>0</v>
      </c>
      <c r="Z63" s="42">
        <f t="shared" si="864"/>
        <v>0</v>
      </c>
      <c r="AA63" s="43">
        <f t="shared" si="864"/>
        <v>0</v>
      </c>
      <c r="AB63" s="195">
        <f t="shared" ref="AB63" si="865">IF($B61=$B55,COUNTIF(AD63:AJ63,0),COUNTIF(AD64:AJ64,0)+COUNTIF(AD64:AJ64,""))</f>
        <v>7</v>
      </c>
      <c r="AC63" s="39">
        <f t="shared" ref="AC63:AJ63" si="866">IF($B55=$B61,AC64+AC57,AC64)</f>
        <v>0</v>
      </c>
      <c r="AD63" s="40">
        <f t="shared" si="866"/>
        <v>0</v>
      </c>
      <c r="AE63" s="40">
        <f t="shared" si="866"/>
        <v>0</v>
      </c>
      <c r="AF63" s="40">
        <f t="shared" si="866"/>
        <v>0</v>
      </c>
      <c r="AG63" s="40">
        <f t="shared" si="866"/>
        <v>0</v>
      </c>
      <c r="AH63" s="41">
        <f t="shared" si="866"/>
        <v>0</v>
      </c>
      <c r="AI63" s="42">
        <f t="shared" si="866"/>
        <v>0</v>
      </c>
      <c r="AJ63" s="43">
        <f t="shared" si="866"/>
        <v>0</v>
      </c>
      <c r="AK63" s="195">
        <f t="shared" ref="AK63" si="867">IF($B61=$B55,COUNTIF(AM63:AS63,0),COUNTIF(AM64:AS64,0)+COUNTIF(AM64:AS64,""))</f>
        <v>7</v>
      </c>
      <c r="AL63" s="39">
        <f t="shared" ref="AL63:AS63" si="868">IF($B55=$B61,AL64+AL57,AL64)</f>
        <v>0</v>
      </c>
      <c r="AM63" s="40">
        <f t="shared" si="868"/>
        <v>0</v>
      </c>
      <c r="AN63" s="40">
        <f t="shared" si="868"/>
        <v>0</v>
      </c>
      <c r="AO63" s="40">
        <f t="shared" si="868"/>
        <v>0</v>
      </c>
      <c r="AP63" s="40">
        <f t="shared" si="868"/>
        <v>0</v>
      </c>
      <c r="AQ63" s="41">
        <f t="shared" si="868"/>
        <v>0</v>
      </c>
      <c r="AR63" s="42">
        <f t="shared" si="868"/>
        <v>0</v>
      </c>
      <c r="AS63" s="43">
        <f t="shared" si="868"/>
        <v>0</v>
      </c>
      <c r="AT63" s="195">
        <f t="shared" ref="AT63" si="869">IF($B61=$B55,COUNTIF(AV63:BB63,0),COUNTIF(AV64:BB64,0)+COUNTIF(AV64:BB64,""))</f>
        <v>7</v>
      </c>
      <c r="AU63" s="39">
        <f t="shared" ref="AU63:BB63" si="870">IF($B55=$B61,AU64+AU57,AU64)</f>
        <v>0</v>
      </c>
      <c r="AV63" s="40">
        <f t="shared" si="870"/>
        <v>0</v>
      </c>
      <c r="AW63" s="40">
        <f t="shared" si="870"/>
        <v>0</v>
      </c>
      <c r="AX63" s="40">
        <f t="shared" si="870"/>
        <v>0</v>
      </c>
      <c r="AY63" s="40">
        <f t="shared" si="870"/>
        <v>0</v>
      </c>
      <c r="AZ63" s="41">
        <f t="shared" si="870"/>
        <v>0</v>
      </c>
      <c r="BA63" s="42">
        <f t="shared" si="870"/>
        <v>0</v>
      </c>
      <c r="BB63" s="43">
        <f t="shared" si="870"/>
        <v>0</v>
      </c>
    </row>
    <row r="64" spans="1:54" ht="15.75" customHeight="1" x14ac:dyDescent="0.2">
      <c r="A64" s="1">
        <f t="shared" ref="A64" si="871">A61</f>
        <v>0</v>
      </c>
      <c r="B64" s="313">
        <f t="shared" ref="B64" si="872">B58+1</f>
        <v>8</v>
      </c>
      <c r="C64" s="314"/>
      <c r="D64" s="314"/>
      <c r="E64" s="314"/>
      <c r="F64" s="31"/>
      <c r="G64" s="183"/>
      <c r="H64" s="122">
        <f t="shared" ref="H64" si="873">5-COUNTIF(AU61,0)-COUNTIF(AL61,0)-COUNTIF(AC61,0)-COUNTIF(T61,0)-COUNTIF(K61,0)</f>
        <v>0</v>
      </c>
      <c r="I64" s="165">
        <f t="shared" si="830"/>
        <v>0</v>
      </c>
      <c r="J64" s="187">
        <f t="shared" ref="J64" si="874">IF($B61=$B55,J58+IF($F61&lt;&gt;$G61,(K61+$G63-$G62)/$F61,K61/$F61),IF($F61&lt;&gt;G61,(K61+$G63-$G62)/$F61,K61/$F61))</f>
        <v>0</v>
      </c>
      <c r="K64" s="7">
        <f t="shared" ref="K64:K65" si="875">SUM(L64:R64)</f>
        <v>0</v>
      </c>
      <c r="L64" s="26">
        <f t="shared" ref="L64:R64" si="876">L61</f>
        <v>0</v>
      </c>
      <c r="M64" s="26">
        <f t="shared" si="876"/>
        <v>0</v>
      </c>
      <c r="N64" s="26">
        <f t="shared" si="876"/>
        <v>0</v>
      </c>
      <c r="O64" s="26">
        <f t="shared" si="876"/>
        <v>0</v>
      </c>
      <c r="P64" s="26">
        <f t="shared" si="876"/>
        <v>0</v>
      </c>
      <c r="Q64" s="29">
        <f t="shared" si="876"/>
        <v>0</v>
      </c>
      <c r="R64" s="23">
        <f t="shared" si="876"/>
        <v>0</v>
      </c>
      <c r="S64" s="187">
        <f t="shared" ref="S64" si="877">IF($B61=$B55,S58+IF($F61&lt;&gt;$G61,(T61+$G63-$G62)/$F61,T61/$F61),IF($F61&lt;&gt;P61,(T61+$G63-$G62)/$F61,T61/$F61))</f>
        <v>0</v>
      </c>
      <c r="T64" s="7">
        <f t="shared" ref="T64:T65" si="878">SUM(U64:AA64)</f>
        <v>0</v>
      </c>
      <c r="U64" s="26">
        <f t="shared" ref="U64:AA64" si="879">U61</f>
        <v>0</v>
      </c>
      <c r="V64" s="26">
        <f t="shared" si="879"/>
        <v>0</v>
      </c>
      <c r="W64" s="26">
        <f t="shared" si="879"/>
        <v>0</v>
      </c>
      <c r="X64" s="26">
        <f t="shared" si="879"/>
        <v>0</v>
      </c>
      <c r="Y64" s="113">
        <f t="shared" si="879"/>
        <v>0</v>
      </c>
      <c r="Z64" s="29">
        <f t="shared" si="879"/>
        <v>0</v>
      </c>
      <c r="AA64" s="23">
        <f t="shared" si="879"/>
        <v>0</v>
      </c>
      <c r="AB64" s="187">
        <f t="shared" ref="AB64" si="880">IF($B61=$B55,AB58+IF($F61&lt;&gt;$G61,(AC61+$G63-$G62)/$F61,AC61/$F61),IF($F61&lt;&gt;Y61,(AC61+$G63-$G62)/$F61,AC61/$F61))</f>
        <v>0</v>
      </c>
      <c r="AC64" s="7">
        <f t="shared" ref="AC64:AC65" si="881">SUM(AD64:AJ64)</f>
        <v>0</v>
      </c>
      <c r="AD64" s="26">
        <f t="shared" ref="AD64:AJ64" si="882">AD61</f>
        <v>0</v>
      </c>
      <c r="AE64" s="26">
        <f t="shared" si="882"/>
        <v>0</v>
      </c>
      <c r="AF64" s="26">
        <f t="shared" si="882"/>
        <v>0</v>
      </c>
      <c r="AG64" s="26">
        <f t="shared" si="882"/>
        <v>0</v>
      </c>
      <c r="AH64" s="113">
        <f t="shared" si="882"/>
        <v>0</v>
      </c>
      <c r="AI64" s="29">
        <f t="shared" si="882"/>
        <v>0</v>
      </c>
      <c r="AJ64" s="23">
        <f t="shared" si="882"/>
        <v>0</v>
      </c>
      <c r="AK64" s="187">
        <f t="shared" ref="AK64" si="883">IF($B61=$B55,AK58+IF($F61&lt;&gt;$G61,(AL61+$G63-$G62)/$F61,AL61/$F61),IF($F61&lt;&gt;AH61,(AL61+$G63-$G62)/$F61,AL61/$F61))</f>
        <v>0</v>
      </c>
      <c r="AL64" s="7">
        <f t="shared" ref="AL64:AL65" si="884">SUM(AM64:AS64)</f>
        <v>0</v>
      </c>
      <c r="AM64" s="26">
        <f t="shared" ref="AM64:AS64" si="885">AM61</f>
        <v>0</v>
      </c>
      <c r="AN64" s="26">
        <f t="shared" si="885"/>
        <v>0</v>
      </c>
      <c r="AO64" s="26">
        <f t="shared" si="885"/>
        <v>0</v>
      </c>
      <c r="AP64" s="26">
        <f t="shared" si="885"/>
        <v>0</v>
      </c>
      <c r="AQ64" s="113">
        <f t="shared" si="885"/>
        <v>0</v>
      </c>
      <c r="AR64" s="29">
        <f t="shared" si="885"/>
        <v>0</v>
      </c>
      <c r="AS64" s="23">
        <f t="shared" si="885"/>
        <v>0</v>
      </c>
      <c r="AT64" s="187">
        <f t="shared" ref="AT64" si="886">IF($B61=$B55,AT58+IF($F61&lt;&gt;$G61,(AU61+$G63-$G62)/$F61,AU61/$F61),IF($F61&lt;&gt;AQ61,(AU61+$G63-$G62)/$F61,AU61/$F61))</f>
        <v>0</v>
      </c>
      <c r="AU64" s="7">
        <f t="shared" ref="AU64:AU65" si="887">SUM(AV64:BB64)</f>
        <v>0</v>
      </c>
      <c r="AV64" s="6">
        <f t="shared" ref="AV64" si="888">IF(SUM($AM$9:$AS$9)=SUM($AV$9:$BB$9),AV61,IF(AND(SUM($AV$9:$BB$9)&gt;42,SUM($AV$9:$BB$9)&lt;49),AV61,0))</f>
        <v>0</v>
      </c>
      <c r="AW64" s="6">
        <f t="shared" ref="AW64:BB64" si="889">IF(SUM($AM$9:$AS$9)=SUM($AV$9:$BB$9),AW61,IF(AND(SUM($AV$9:$BB$9)&gt;42,SUM($AV$9:$BB$9)&lt;49),AW61,0))</f>
        <v>0</v>
      </c>
      <c r="AX64" s="6">
        <f t="shared" si="889"/>
        <v>0</v>
      </c>
      <c r="AY64" s="6">
        <f t="shared" si="889"/>
        <v>0</v>
      </c>
      <c r="AZ64" s="26">
        <f t="shared" si="889"/>
        <v>0</v>
      </c>
      <c r="BA64" s="29">
        <f t="shared" si="889"/>
        <v>0</v>
      </c>
      <c r="BB64" s="23">
        <f t="shared" si="889"/>
        <v>0</v>
      </c>
    </row>
    <row r="65" spans="1:54" ht="15.75" customHeight="1" x14ac:dyDescent="0.2">
      <c r="A65" s="1">
        <f t="shared" ref="A65:A66" si="890">A64</f>
        <v>0</v>
      </c>
      <c r="B65" s="313"/>
      <c r="C65" s="314"/>
      <c r="D65" s="314"/>
      <c r="E65" s="314"/>
      <c r="F65" s="31"/>
      <c r="G65" s="183"/>
      <c r="H65" s="123">
        <f t="shared" ref="H65" si="891">IF($B61=$B55,H59+F65,$F65)</f>
        <v>0</v>
      </c>
      <c r="I65" s="165">
        <f t="shared" si="830"/>
        <v>0</v>
      </c>
      <c r="J65" s="141">
        <f t="shared" ref="J65" si="892">IF($H64=0,0,IF($B55=$B61,IF($H66&gt;0,$H66+J59,K61+J59),IF($H66&gt;0,$H66,K61)))</f>
        <v>0</v>
      </c>
      <c r="K65" s="7">
        <f t="shared" si="875"/>
        <v>0</v>
      </c>
      <c r="L65" s="6"/>
      <c r="M65" s="6"/>
      <c r="N65" s="6"/>
      <c r="O65" s="6"/>
      <c r="P65" s="26"/>
      <c r="Q65" s="29"/>
      <c r="R65" s="23"/>
      <c r="S65" s="141">
        <f t="shared" ref="S65" si="893">IF($H64=0,0,IF($B55=$B61,IF($H66&gt;0,$H66+S59,T61+S59),IF($H66&gt;0,$H66,T61)))</f>
        <v>0</v>
      </c>
      <c r="T65" s="7">
        <f t="shared" si="878"/>
        <v>0</v>
      </c>
      <c r="U65" s="6"/>
      <c r="V65" s="6"/>
      <c r="W65" s="6"/>
      <c r="X65" s="6"/>
      <c r="Y65" s="26"/>
      <c r="Z65" s="29"/>
      <c r="AA65" s="23"/>
      <c r="AB65" s="141">
        <f t="shared" ref="AB65" si="894">IF($H64=0,0,IF($B55=$B61,IF($H66&gt;0,$H66+AB59,AC61+AB59),IF($H66&gt;0,$H66,AC61)))</f>
        <v>0</v>
      </c>
      <c r="AC65" s="7">
        <f t="shared" si="881"/>
        <v>0</v>
      </c>
      <c r="AD65" s="6"/>
      <c r="AE65" s="6"/>
      <c r="AF65" s="6"/>
      <c r="AG65" s="6"/>
      <c r="AH65" s="26"/>
      <c r="AI65" s="29"/>
      <c r="AJ65" s="23"/>
      <c r="AK65" s="141">
        <f t="shared" ref="AK65" si="895">IF($H64=0,0,IF($B55=$B61,IF($H66&gt;0,$H66+AK59,AL61+AK59),IF($H66&gt;0,$H66,AL61)))</f>
        <v>0</v>
      </c>
      <c r="AL65" s="7">
        <f t="shared" si="884"/>
        <v>0</v>
      </c>
      <c r="AM65" s="6"/>
      <c r="AN65" s="6"/>
      <c r="AO65" s="6"/>
      <c r="AP65" s="6"/>
      <c r="AQ65" s="26"/>
      <c r="AR65" s="29"/>
      <c r="AS65" s="23"/>
      <c r="AT65" s="141">
        <f t="shared" ref="AT65" si="896">IF($H64=0,0,IF($B55=$B61,IF($H66&gt;0,$H66+AT59,AU61+AT59),IF($H66&gt;0,$H66,AU61)))</f>
        <v>0</v>
      </c>
      <c r="AU65" s="7">
        <f t="shared" si="887"/>
        <v>0</v>
      </c>
      <c r="AV65" s="6"/>
      <c r="AW65" s="6"/>
      <c r="AX65" s="6"/>
      <c r="AY65" s="6"/>
      <c r="AZ65" s="26"/>
      <c r="BA65" s="29"/>
      <c r="BB65" s="23"/>
    </row>
    <row r="66" spans="1:54" ht="18.75" customHeight="1" thickBot="1" x14ac:dyDescent="0.25">
      <c r="A66" s="1">
        <f t="shared" si="890"/>
        <v>0</v>
      </c>
      <c r="B66" s="323" t="str">
        <f>IF(B61="",Wydruk!$AE$6,IF(J62=0,Wydruk!$AE$7,IF(AND(G62&lt;G63,B61&lt;&gt;$B67),Wydruk!$AE$13,IF(AND($B61=$B55,$B61&lt;&gt;$B67),IF(OR(OR(J66&lt;4,J66&gt;5),OR(S66&lt;4,S66&gt;5),OR(AB66&lt;4,AB66&gt;5),OR(AK66&lt;4,AK66&gt;5),OR(AND(AT66&lt;4,AT66&gt;0),AT66&gt;5)),Wydruk!$AE$8,Wydruk!$AE$9),IF($B61=$B67,IF($F65&lt;&gt;0,Wydruk!$AE$12,Wydruk!$AE$10),IF(OR(OR(J62&lt;4,J62&gt;5),OR(S62&lt;4,S62&gt;5),OR(AB62&lt;4,AB62&gt;5),OR(AK62&lt;4,AK62&gt;5),OR(AND(AT62&lt;4,AT62&gt;0),AT62&gt;5)),Wydruk!$AE$8,Wydruk!$AE$11))))))</f>
        <v>Uzupełnij liczby godzin tygodniowego planu</v>
      </c>
      <c r="C66" s="324"/>
      <c r="D66" s="324"/>
      <c r="E66" s="324"/>
      <c r="F66" s="173">
        <f>maj!F66</f>
        <v>0</v>
      </c>
      <c r="G66" s="184">
        <f>maj!G66</f>
        <v>0</v>
      </c>
      <c r="H66" s="191">
        <f t="shared" ref="H66" si="897">IF(OR($G66=0,$F66=0,$G66="",$F66=""),0,$G66/$F66)</f>
        <v>0</v>
      </c>
      <c r="I66" s="193"/>
      <c r="J66" s="176">
        <f t="shared" ref="J66" si="898">IF($B55=$B61,IF(L61+L56&gt;0,1,0)+IF(M61+M56&gt;0,1,0)+IF(N61+N56&gt;0,1,0)+IF(O61+O56&gt;0,1,0)+IF(P61+P56&gt;0,1,0)+IF(Q61+Q56&gt;0,1,0)+IF(R61+R56&gt;0,1,0),J62)</f>
        <v>0</v>
      </c>
      <c r="K66" s="133">
        <f t="shared" ref="K66" si="899">IF(OR($B61=$B67,J66=0,(K62-Q66+O66)&lt;=0),0,(K62-Q66+O66)/J66)</f>
        <v>0</v>
      </c>
      <c r="L66" s="137">
        <f t="shared" ref="L66" si="900">IF(K66*(7-J63)&lt;=0,0,K66*(7-J63))</f>
        <v>0</v>
      </c>
      <c r="M66" s="311">
        <f t="shared" ref="M66" si="901">ROUND(IF(OR(K63-K66*(7-J63)+P66&lt;0,$B61=$B67,K66&lt;=0,K63=0),0,IF(K63-K66*(7-J63)+P66&gt;Q66-O66+P66,Q66-O66+P66,K63-K66*(7-J63)+P66)),1)</f>
        <v>0</v>
      </c>
      <c r="N66" s="312"/>
      <c r="O66" s="139">
        <f t="shared" ref="O66" si="902">IF(OR($B61=$B67,J62=0),0,IF($B61=$B55,J61,$F61))</f>
        <v>0</v>
      </c>
      <c r="P66" s="30">
        <f t="shared" ref="P66" si="903">IF(OR($B61=$B67,J66=0),0,$G63-$G62)</f>
        <v>0</v>
      </c>
      <c r="Q66" s="134">
        <f t="shared" ref="Q66" si="904">IF(OR($B61=$B67,J66=0),0,J65)</f>
        <v>0</v>
      </c>
      <c r="R66" s="138">
        <f t="shared" ref="R66" si="905">IF($B61=$B67,0,K63)</f>
        <v>0</v>
      </c>
      <c r="S66" s="176">
        <f t="shared" ref="S66" si="906">IF($B55=$B61,IF(U61+U56&gt;0,1,0)+IF(V61+V56&gt;0,1,0)+IF(W61+W56&gt;0,1,0)+IF(X61+X56&gt;0,1,0)+IF(Y61+Y56&gt;0,1,0)+IF(Z61+Z56&gt;0,1,0)+IF(AA61+AA56&gt;0,1,0),S62)</f>
        <v>0</v>
      </c>
      <c r="T66" s="133">
        <f t="shared" ref="T66" si="907">IF(OR($B61=$B67,S66=0,(T62-Z66+X66)&lt;=0),0,(T62-Z66+X66)/S66)</f>
        <v>0</v>
      </c>
      <c r="U66" s="137">
        <f t="shared" ref="U66" si="908">IF(T66*(7-S63)&lt;=0,0,T66*(7-S63))</f>
        <v>0</v>
      </c>
      <c r="V66" s="311">
        <f t="shared" ref="V66" si="909">ROUND(IF(OR(T63-T66*(7-S63)+Y66&lt;0,$B61=$B67,T66&lt;=0,T63=0),0,IF(T63-T66*(7-S63)+Y66&gt;Z66-X66+Y66,Z66-X66+Y66,T63-T66*(7-S63)+Y66)),1)</f>
        <v>0</v>
      </c>
      <c r="W66" s="312"/>
      <c r="X66" s="139">
        <f t="shared" ref="X66" si="910">IF(OR($B61=$B67,S62=0),0,IF($B61=$B55,S61,$F61))</f>
        <v>0</v>
      </c>
      <c r="Y66" s="30">
        <f t="shared" ref="Y66" si="911">IF(OR($B61=$B67,S66=0),0,$G63-$G62)</f>
        <v>0</v>
      </c>
      <c r="Z66" s="134">
        <f t="shared" ref="Z66" si="912">IF(OR($B61=$B67,S66=0),0,S65)</f>
        <v>0</v>
      </c>
      <c r="AA66" s="138">
        <f t="shared" ref="AA66" si="913">IF($B61=$B67,0,T63)</f>
        <v>0</v>
      </c>
      <c r="AB66" s="176">
        <f t="shared" ref="AB66" si="914">IF($B55=$B61,IF(AD61+AD56&gt;0,1,0)+IF(AE61+AE56&gt;0,1,0)+IF(AF61+AF56&gt;0,1,0)+IF(AG61+AG56&gt;0,1,0)+IF(AH61+AH56&gt;0,1,0)+IF(AI61+AI56&gt;0,1,0)+IF(AJ61+AJ56&gt;0,1,0),AB62)</f>
        <v>0</v>
      </c>
      <c r="AC66" s="133">
        <f t="shared" ref="AC66" si="915">IF(OR($B61=$B67,AB66=0,(AC62-AI66+AG66)&lt;=0),0,(AC62-AI66+AG66)/AB66)</f>
        <v>0</v>
      </c>
      <c r="AD66" s="137">
        <f t="shared" ref="AD66" si="916">IF(AC66*(7-AB63)&lt;=0,0,AC66*(7-AB63))</f>
        <v>0</v>
      </c>
      <c r="AE66" s="311">
        <f t="shared" ref="AE66" si="917">ROUND(IF(OR(AC63-AC66*(7-AB63)+AH66&lt;0,$B61=$B67,AC66&lt;=0,AC63=0),0,IF(AC63-AC66*(7-AB63)+AH66&gt;AI66-AG66+AH66,AI66-AG66+AH66,AC63-AC66*(7-AB63)+AH66)),1)</f>
        <v>0</v>
      </c>
      <c r="AF66" s="312"/>
      <c r="AG66" s="139">
        <f t="shared" ref="AG66" si="918">IF(OR($B61=$B67,AB62=0),0,IF($B61=$B55,AB61,$F61))</f>
        <v>0</v>
      </c>
      <c r="AH66" s="30">
        <f t="shared" ref="AH66" si="919">IF(OR($B61=$B67,AB66=0),0,$G63-$G62)</f>
        <v>0</v>
      </c>
      <c r="AI66" s="134">
        <f t="shared" ref="AI66" si="920">IF(OR($B61=$B67,AB66=0),0,AB65)</f>
        <v>0</v>
      </c>
      <c r="AJ66" s="138">
        <f t="shared" ref="AJ66" si="921">IF($B61=$B67,0,AC63)</f>
        <v>0</v>
      </c>
      <c r="AK66" s="176">
        <f t="shared" ref="AK66" si="922">IF($B55=$B61,IF(AM61+AM56&gt;0,1,0)+IF(AN61+AN56&gt;0,1,0)+IF(AO61+AO56&gt;0,1,0)+IF(AP61+AP56&gt;0,1,0)+IF(AQ61+AQ56&gt;0,1,0)+IF(AR61+AR56&gt;0,1,0)+IF(AS61+AS56&gt;0,1,0),AK62)</f>
        <v>0</v>
      </c>
      <c r="AL66" s="133">
        <f t="shared" ref="AL66" si="923">IF(OR($B61=$B67,AK66=0,(AL62-AR66+AP66)&lt;=0),0,(AL62-AR66+AP66)/AK66)</f>
        <v>0</v>
      </c>
      <c r="AM66" s="137">
        <f t="shared" ref="AM66" si="924">IF(AL66*(7-AK63)&lt;=0,0,AL66*(7-AK63))</f>
        <v>0</v>
      </c>
      <c r="AN66" s="311">
        <f t="shared" ref="AN66" si="925">ROUND(IF(OR(AL63-AL66*(7-AK63)+AQ66&lt;0,$B61=$B67,AL66&lt;=0,AL63=0),0,IF(AL63-AL66*(7-AK63)+AQ66&gt;AR66-AP66+AQ66,AR66-AP66+AQ66,AL63-AL66*(7-AK63)+AQ66)),1)</f>
        <v>0</v>
      </c>
      <c r="AO66" s="312"/>
      <c r="AP66" s="139">
        <f t="shared" ref="AP66" si="926">IF(OR($B61=$B67,AK62=0),0,IF($B61=$B55,AK61,$F61))</f>
        <v>0</v>
      </c>
      <c r="AQ66" s="30">
        <f t="shared" ref="AQ66" si="927">IF(OR($B61=$B67,AK66=0),0,$G63-$G62)</f>
        <v>0</v>
      </c>
      <c r="AR66" s="134">
        <f t="shared" ref="AR66" si="928">IF(OR($B61=$B67,AK66=0),0,AK65)</f>
        <v>0</v>
      </c>
      <c r="AS66" s="138">
        <f t="shared" ref="AS66" si="929">IF($B61=$B67,0,AL63)</f>
        <v>0</v>
      </c>
      <c r="AT66" s="176">
        <f t="shared" ref="AT66" si="930">IF($B55=$B61,IF(AV61+AV56&gt;0,1,0)+IF(AW61+AW56&gt;0,1,0)+IF(AX61+AX56&gt;0,1,0)+IF(AY61+AY56&gt;0,1,0)+IF(AZ61+AZ56&gt;0,1,0)+IF(BA61+BA56&gt;0,1,0)+IF(BB61+BB56&gt;0,1,0),AT62)</f>
        <v>0</v>
      </c>
      <c r="AU66" s="133">
        <f t="shared" ref="AU66" si="931">IF(OR($B61=$B67,AT66=0,(AU62-BA66+AY66)&lt;=0),0,(AU62-BA66+AY66)/AT66)</f>
        <v>0</v>
      </c>
      <c r="AV66" s="137">
        <f t="shared" ref="AV66" si="932">IF(AU66*(7-AT63)&lt;=0,0,AU66*(7-AT63))</f>
        <v>0</v>
      </c>
      <c r="AW66" s="311">
        <f t="shared" ref="AW66" si="933">ROUND(IF(OR(AU63-AU66*(7-AT63)+AZ66&lt;0,$B61=$B67,AU66&lt;=0,AU63=0),0,IF(AU63-AU66*(7-AT63)+AZ66&gt;BA66-AY66+AZ66,BA66-AY66+AZ66,AU63-AU66*(7-AT63)+AZ66)),1)</f>
        <v>0</v>
      </c>
      <c r="AX66" s="312"/>
      <c r="AY66" s="139">
        <f t="shared" ref="AY66" si="934">IF(OR($B61=$B67,AT62=0),0,IF($B61=$B55,AT61,$F61))</f>
        <v>0</v>
      </c>
      <c r="AZ66" s="30">
        <f t="shared" ref="AZ66" si="935">IF(OR($B61=$B67,AT66=0),0,$G63-$G62)</f>
        <v>0</v>
      </c>
      <c r="BA66" s="134">
        <f t="shared" ref="BA66" si="936">IF(OR($B61=$B67,AT66=0),0,AT65)</f>
        <v>0</v>
      </c>
      <c r="BB66" s="138">
        <f t="shared" ref="BB66" si="937">IF($B61=$B67,0,AU63)</f>
        <v>0</v>
      </c>
    </row>
    <row r="67" spans="1:54" ht="15.75" x14ac:dyDescent="0.2">
      <c r="A67" s="1">
        <f t="shared" ref="A67" si="938">IF(B67="","1. Niewypełnione",B67)</f>
        <v>0</v>
      </c>
      <c r="B67" s="320">
        <f>maj!B67</f>
        <v>0</v>
      </c>
      <c r="C67" s="321">
        <f>maj!C67</f>
        <v>0</v>
      </c>
      <c r="D67" s="321">
        <f>maj!D67</f>
        <v>0</v>
      </c>
      <c r="E67" s="321">
        <f>maj!E67</f>
        <v>0</v>
      </c>
      <c r="F67" s="177">
        <f>maj!F67</f>
        <v>18</v>
      </c>
      <c r="G67" s="185">
        <f>maj!G67</f>
        <v>18</v>
      </c>
      <c r="H67" s="177"/>
      <c r="I67" s="192">
        <f t="shared" ref="I67:I71" si="939">K67+T67+AC67+AL67+AU67</f>
        <v>0</v>
      </c>
      <c r="J67" s="186">
        <f t="shared" ref="J67" si="940">IF(OR($B67=$B73,J70=0),0,ROUND((K68+P72)/J70,0))</f>
        <v>0</v>
      </c>
      <c r="K67" s="51">
        <f t="shared" ref="K67:K68" si="941">SUM(L67:R67)</f>
        <v>0</v>
      </c>
      <c r="L67" s="52">
        <f>maj!L67</f>
        <v>0</v>
      </c>
      <c r="M67" s="52">
        <f>maj!M67</f>
        <v>0</v>
      </c>
      <c r="N67" s="52">
        <f>maj!N67</f>
        <v>0</v>
      </c>
      <c r="O67" s="52">
        <f>maj!O67</f>
        <v>0</v>
      </c>
      <c r="P67" s="53">
        <f>maj!P67</f>
        <v>0</v>
      </c>
      <c r="Q67" s="54">
        <f>maj!Q67</f>
        <v>0</v>
      </c>
      <c r="R67" s="55">
        <f>maj!R67</f>
        <v>0</v>
      </c>
      <c r="S67" s="188">
        <f t="shared" ref="S67" si="942">IF(OR($B67=$B73,S70=0),0,ROUND((T68+Y72)/S70,0))</f>
        <v>0</v>
      </c>
      <c r="T67" s="51">
        <f t="shared" ref="T67:T68" si="943">SUM(U67:AA67)</f>
        <v>0</v>
      </c>
      <c r="U67" s="52">
        <f>maj!U67</f>
        <v>0</v>
      </c>
      <c r="V67" s="52">
        <f>maj!V67</f>
        <v>0</v>
      </c>
      <c r="W67" s="52">
        <f>maj!W67</f>
        <v>0</v>
      </c>
      <c r="X67" s="52">
        <f>maj!X67</f>
        <v>0</v>
      </c>
      <c r="Y67" s="53">
        <f>maj!Y67</f>
        <v>0</v>
      </c>
      <c r="Z67" s="54">
        <f>maj!Z67</f>
        <v>0</v>
      </c>
      <c r="AA67" s="55">
        <f>maj!AA67</f>
        <v>0</v>
      </c>
      <c r="AB67" s="188">
        <f t="shared" ref="AB67" si="944">IF(OR($B67=$B73,AB70=0),0,ROUND((AC68+AH72)/AB70,0))</f>
        <v>0</v>
      </c>
      <c r="AC67" s="51">
        <f t="shared" ref="AC67:AC68" si="945">SUM(AD67:AJ67)</f>
        <v>0</v>
      </c>
      <c r="AD67" s="52">
        <f>maj!AD67</f>
        <v>0</v>
      </c>
      <c r="AE67" s="52">
        <f>maj!AE67</f>
        <v>0</v>
      </c>
      <c r="AF67" s="52">
        <f>maj!AF67</f>
        <v>0</v>
      </c>
      <c r="AG67" s="52">
        <f>maj!AG67</f>
        <v>0</v>
      </c>
      <c r="AH67" s="53">
        <f>maj!AH67</f>
        <v>0</v>
      </c>
      <c r="AI67" s="54">
        <f>maj!AI67</f>
        <v>0</v>
      </c>
      <c r="AJ67" s="55">
        <f>maj!AJ67</f>
        <v>0</v>
      </c>
      <c r="AK67" s="188">
        <f t="shared" ref="AK67" si="946">IF(OR($B67=$B73,AK70=0),0,ROUND((AL68+AQ72)/AK70,0))</f>
        <v>0</v>
      </c>
      <c r="AL67" s="51">
        <f t="shared" ref="AL67:AL68" si="947">SUM(AM67:AS67)</f>
        <v>0</v>
      </c>
      <c r="AM67" s="52">
        <f>maj!AM67</f>
        <v>0</v>
      </c>
      <c r="AN67" s="52">
        <f>maj!AN67</f>
        <v>0</v>
      </c>
      <c r="AO67" s="52">
        <f>maj!AO67</f>
        <v>0</v>
      </c>
      <c r="AP67" s="52">
        <f>maj!AP67</f>
        <v>0</v>
      </c>
      <c r="AQ67" s="53">
        <f>maj!AQ67</f>
        <v>0</v>
      </c>
      <c r="AR67" s="54">
        <f>maj!AR67</f>
        <v>0</v>
      </c>
      <c r="AS67" s="55">
        <f>maj!AS67</f>
        <v>0</v>
      </c>
      <c r="AT67" s="188">
        <f t="shared" ref="AT67" si="948">IF(OR($B67=$B73,AT70=0),0,ROUND((AU68+AZ72)/AT70,0))</f>
        <v>0</v>
      </c>
      <c r="AU67" s="51">
        <f t="shared" ref="AU67:AU68" si="949">SUM(AV67:BB67)</f>
        <v>0</v>
      </c>
      <c r="AV67" s="52">
        <f t="shared" ref="AV67" si="950">IF(SUM($AM$9:$AS$9)=SUM($AV$9:$BB$9),AM67,IF(AND(SUM($AV$9:$BB$9)&gt;42,SUM($AV$9:$BB$9)&lt;49),AM67,0))</f>
        <v>0</v>
      </c>
      <c r="AW67" s="52">
        <f t="shared" ref="AW67" si="951">IF(SUM($AM$9:$AS$9)=SUM($AV$9:$BB$9),AN67,IF(AND(SUM($AV$9:$BB$9)&gt;42,SUM($AV$9:$BB$9)&lt;49),AN67,0))</f>
        <v>0</v>
      </c>
      <c r="AX67" s="52">
        <f t="shared" ref="AX67" si="952">IF(SUM($AM$9:$AS$9)=SUM($AV$9:$BB$9),AO67,IF(AND(SUM($AV$9:$BB$9)&gt;42,SUM($AV$9:$BB$9)&lt;49),AO67,0))</f>
        <v>0</v>
      </c>
      <c r="AY67" s="52">
        <f t="shared" ref="AY67" si="953">IF(SUM($AM$9:$AS$9)=SUM($AV$9:$BB$9),AP67,IF(AND(SUM($AV$9:$BB$9)&gt;42,SUM($AV$9:$BB$9)&lt;49),AP67,0))</f>
        <v>0</v>
      </c>
      <c r="AZ67" s="53">
        <f t="shared" ref="AZ67" si="954">IF(SUM($AM$9:$AS$9)=SUM($AV$9:$BB$9),AQ67,IF(AND(SUM($AV$9:$BB$9)&gt;42,SUM($AV$9:$BB$9)&lt;49),AQ67,0))</f>
        <v>0</v>
      </c>
      <c r="BA67" s="54">
        <f t="shared" ref="BA67" si="955">IF(SUM($AM$9:$AS$9)=SUM($AV$9:$BB$9),AR67,IF(AND(SUM($AV$9:$BB$9)&gt;42,SUM($AV$9:$BB$9)&lt;49),AR67,0))</f>
        <v>0</v>
      </c>
      <c r="BB67" s="55">
        <f t="shared" ref="BB67" si="956">IF(SUM($AM$9:$AS$9)=SUM($AV$9:$BB$9),AS67,IF(AND(SUM($AV$9:$BB$9)&gt;42,SUM($AV$9:$BB$9)&lt;49),AS67,0))</f>
        <v>0</v>
      </c>
    </row>
    <row r="68" spans="1:54" ht="12.75" hidden="1" customHeight="1" x14ac:dyDescent="0.2">
      <c r="B68" s="93"/>
      <c r="C68" s="94"/>
      <c r="D68" s="95"/>
      <c r="E68" s="115"/>
      <c r="F68" s="140" t="b">
        <f t="shared" ref="F68" si="957">IF($B61=$B67,OR(F62,G67&lt;F67),G67&lt;F67)</f>
        <v>0</v>
      </c>
      <c r="G68" s="189">
        <f t="shared" ref="G68" si="958">IF(AND($B61=$B67,$B61&lt;&gt;"",$B61&lt;&gt;0),G67+G62,G67)</f>
        <v>18</v>
      </c>
      <c r="H68" s="120"/>
      <c r="I68" s="165">
        <f t="shared" si="939"/>
        <v>0</v>
      </c>
      <c r="J68" s="194">
        <f t="shared" ref="J68" si="959">7-COUNTIF(L67:R67,0)-COUNTIF(L67:R67,"")</f>
        <v>0</v>
      </c>
      <c r="K68" s="22">
        <f t="shared" si="941"/>
        <v>0</v>
      </c>
      <c r="L68" s="35">
        <f t="shared" ref="L68:R68" si="960">IF($B61=$B67,L67+L62,L67)</f>
        <v>0</v>
      </c>
      <c r="M68" s="35">
        <f t="shared" si="960"/>
        <v>0</v>
      </c>
      <c r="N68" s="35">
        <f t="shared" si="960"/>
        <v>0</v>
      </c>
      <c r="O68" s="35">
        <f t="shared" si="960"/>
        <v>0</v>
      </c>
      <c r="P68" s="36">
        <f t="shared" si="960"/>
        <v>0</v>
      </c>
      <c r="Q68" s="37">
        <f t="shared" si="960"/>
        <v>0</v>
      </c>
      <c r="R68" s="38">
        <f t="shared" si="960"/>
        <v>0</v>
      </c>
      <c r="S68" s="194">
        <f t="shared" ref="S68" si="961">7-COUNTIF(U67:AA67,0)-COUNTIF(U67:AA67,"")</f>
        <v>0</v>
      </c>
      <c r="T68" s="22">
        <f t="shared" si="943"/>
        <v>0</v>
      </c>
      <c r="U68" s="35">
        <f t="shared" ref="U68:AA68" si="962">IF($B61=$B67,U67+U62,U67)</f>
        <v>0</v>
      </c>
      <c r="V68" s="35">
        <f t="shared" si="962"/>
        <v>0</v>
      </c>
      <c r="W68" s="35">
        <f t="shared" si="962"/>
        <v>0</v>
      </c>
      <c r="X68" s="35">
        <f t="shared" si="962"/>
        <v>0</v>
      </c>
      <c r="Y68" s="36">
        <f t="shared" si="962"/>
        <v>0</v>
      </c>
      <c r="Z68" s="37">
        <f t="shared" si="962"/>
        <v>0</v>
      </c>
      <c r="AA68" s="38">
        <f t="shared" si="962"/>
        <v>0</v>
      </c>
      <c r="AB68" s="194">
        <f t="shared" ref="AB68" si="963">7-COUNTIF(AD67:AJ67,0)-COUNTIF(AD67:AJ67,"")</f>
        <v>0</v>
      </c>
      <c r="AC68" s="22">
        <f t="shared" si="945"/>
        <v>0</v>
      </c>
      <c r="AD68" s="35">
        <f t="shared" ref="AD68:AJ68" si="964">IF($B61=$B67,AD67+AD62,AD67)</f>
        <v>0</v>
      </c>
      <c r="AE68" s="35">
        <f t="shared" si="964"/>
        <v>0</v>
      </c>
      <c r="AF68" s="35">
        <f t="shared" si="964"/>
        <v>0</v>
      </c>
      <c r="AG68" s="35">
        <f t="shared" si="964"/>
        <v>0</v>
      </c>
      <c r="AH68" s="36">
        <f t="shared" si="964"/>
        <v>0</v>
      </c>
      <c r="AI68" s="37">
        <f t="shared" si="964"/>
        <v>0</v>
      </c>
      <c r="AJ68" s="38">
        <f t="shared" si="964"/>
        <v>0</v>
      </c>
      <c r="AK68" s="194">
        <f t="shared" ref="AK68" si="965">7-COUNTIF(AM67:AS67,0)-COUNTIF(AM67:AS67,"")</f>
        <v>0</v>
      </c>
      <c r="AL68" s="22">
        <f t="shared" si="947"/>
        <v>0</v>
      </c>
      <c r="AM68" s="35">
        <f t="shared" ref="AM68:AS68" si="966">IF($B61=$B67,AM67+AM62,AM67)</f>
        <v>0</v>
      </c>
      <c r="AN68" s="35">
        <f t="shared" si="966"/>
        <v>0</v>
      </c>
      <c r="AO68" s="35">
        <f t="shared" si="966"/>
        <v>0</v>
      </c>
      <c r="AP68" s="35">
        <f t="shared" si="966"/>
        <v>0</v>
      </c>
      <c r="AQ68" s="36">
        <f t="shared" si="966"/>
        <v>0</v>
      </c>
      <c r="AR68" s="37">
        <f t="shared" si="966"/>
        <v>0</v>
      </c>
      <c r="AS68" s="38">
        <f t="shared" si="966"/>
        <v>0</v>
      </c>
      <c r="AT68" s="194">
        <f t="shared" ref="AT68" si="967">7-COUNTIF(AV67:BB67,0)-COUNTIF(AV67:BB67,"")</f>
        <v>0</v>
      </c>
      <c r="AU68" s="22">
        <f t="shared" si="949"/>
        <v>0</v>
      </c>
      <c r="AV68" s="35">
        <f t="shared" ref="AV68:BB68" si="968">IF($B61=$B67,AV67+AV62,AV67)</f>
        <v>0</v>
      </c>
      <c r="AW68" s="35">
        <f t="shared" si="968"/>
        <v>0</v>
      </c>
      <c r="AX68" s="35">
        <f t="shared" si="968"/>
        <v>0</v>
      </c>
      <c r="AY68" s="35">
        <f t="shared" si="968"/>
        <v>0</v>
      </c>
      <c r="AZ68" s="36">
        <f t="shared" si="968"/>
        <v>0</v>
      </c>
      <c r="BA68" s="37">
        <f t="shared" si="968"/>
        <v>0</v>
      </c>
      <c r="BB68" s="38">
        <f t="shared" si="968"/>
        <v>0</v>
      </c>
    </row>
    <row r="69" spans="1:54" ht="15" hidden="1" customHeight="1" x14ac:dyDescent="0.2">
      <c r="B69" s="116"/>
      <c r="C69" s="117"/>
      <c r="D69" s="118"/>
      <c r="E69" s="119"/>
      <c r="F69" s="92"/>
      <c r="G69" s="190">
        <f t="shared" ref="G69" si="969">IF(AND($B61=$B67,$B61&lt;&gt;"",$B61&lt;&gt;0),F67+G63,F67)</f>
        <v>18</v>
      </c>
      <c r="H69" s="121"/>
      <c r="I69" s="165">
        <f t="shared" si="939"/>
        <v>0</v>
      </c>
      <c r="J69" s="195">
        <f t="shared" ref="J69" si="970">IF($B67=$B61,COUNTIF(L69:R69,0),COUNTIF(L70:R70,0)+COUNTIF(L70:R70,""))</f>
        <v>7</v>
      </c>
      <c r="K69" s="39">
        <f t="shared" ref="K69:R69" si="971">IF($B61=$B67,K70+K63,K70)</f>
        <v>0</v>
      </c>
      <c r="L69" s="40">
        <f t="shared" si="971"/>
        <v>0</v>
      </c>
      <c r="M69" s="40">
        <f t="shared" si="971"/>
        <v>0</v>
      </c>
      <c r="N69" s="40">
        <f t="shared" si="971"/>
        <v>0</v>
      </c>
      <c r="O69" s="40">
        <f t="shared" si="971"/>
        <v>0</v>
      </c>
      <c r="P69" s="41">
        <f t="shared" si="971"/>
        <v>0</v>
      </c>
      <c r="Q69" s="42">
        <f t="shared" si="971"/>
        <v>0</v>
      </c>
      <c r="R69" s="43">
        <f t="shared" si="971"/>
        <v>0</v>
      </c>
      <c r="S69" s="195">
        <f t="shared" ref="S69" si="972">IF($B67=$B61,COUNTIF(U69:AA69,0),COUNTIF(U70:AA70,0)+COUNTIF(U70:AA70,""))</f>
        <v>7</v>
      </c>
      <c r="T69" s="39">
        <f t="shared" ref="T69:AA69" si="973">IF($B61=$B67,T70+T63,T70)</f>
        <v>0</v>
      </c>
      <c r="U69" s="40">
        <f t="shared" si="973"/>
        <v>0</v>
      </c>
      <c r="V69" s="40">
        <f t="shared" si="973"/>
        <v>0</v>
      </c>
      <c r="W69" s="40">
        <f t="shared" si="973"/>
        <v>0</v>
      </c>
      <c r="X69" s="40">
        <f t="shared" si="973"/>
        <v>0</v>
      </c>
      <c r="Y69" s="41">
        <f t="shared" si="973"/>
        <v>0</v>
      </c>
      <c r="Z69" s="42">
        <f t="shared" si="973"/>
        <v>0</v>
      </c>
      <c r="AA69" s="43">
        <f t="shared" si="973"/>
        <v>0</v>
      </c>
      <c r="AB69" s="195">
        <f t="shared" ref="AB69" si="974">IF($B67=$B61,COUNTIF(AD69:AJ69,0),COUNTIF(AD70:AJ70,0)+COUNTIF(AD70:AJ70,""))</f>
        <v>7</v>
      </c>
      <c r="AC69" s="39">
        <f t="shared" ref="AC69:AJ69" si="975">IF($B61=$B67,AC70+AC63,AC70)</f>
        <v>0</v>
      </c>
      <c r="AD69" s="40">
        <f t="shared" si="975"/>
        <v>0</v>
      </c>
      <c r="AE69" s="40">
        <f t="shared" si="975"/>
        <v>0</v>
      </c>
      <c r="AF69" s="40">
        <f t="shared" si="975"/>
        <v>0</v>
      </c>
      <c r="AG69" s="40">
        <f t="shared" si="975"/>
        <v>0</v>
      </c>
      <c r="AH69" s="41">
        <f t="shared" si="975"/>
        <v>0</v>
      </c>
      <c r="AI69" s="42">
        <f t="shared" si="975"/>
        <v>0</v>
      </c>
      <c r="AJ69" s="43">
        <f t="shared" si="975"/>
        <v>0</v>
      </c>
      <c r="AK69" s="195">
        <f t="shared" ref="AK69" si="976">IF($B67=$B61,COUNTIF(AM69:AS69,0),COUNTIF(AM70:AS70,0)+COUNTIF(AM70:AS70,""))</f>
        <v>7</v>
      </c>
      <c r="AL69" s="39">
        <f t="shared" ref="AL69:AS69" si="977">IF($B61=$B67,AL70+AL63,AL70)</f>
        <v>0</v>
      </c>
      <c r="AM69" s="40">
        <f t="shared" si="977"/>
        <v>0</v>
      </c>
      <c r="AN69" s="40">
        <f t="shared" si="977"/>
        <v>0</v>
      </c>
      <c r="AO69" s="40">
        <f t="shared" si="977"/>
        <v>0</v>
      </c>
      <c r="AP69" s="40">
        <f t="shared" si="977"/>
        <v>0</v>
      </c>
      <c r="AQ69" s="41">
        <f t="shared" si="977"/>
        <v>0</v>
      </c>
      <c r="AR69" s="42">
        <f t="shared" si="977"/>
        <v>0</v>
      </c>
      <c r="AS69" s="43">
        <f t="shared" si="977"/>
        <v>0</v>
      </c>
      <c r="AT69" s="195">
        <f t="shared" ref="AT69" si="978">IF($B67=$B61,COUNTIF(AV69:BB69,0),COUNTIF(AV70:BB70,0)+COUNTIF(AV70:BB70,""))</f>
        <v>7</v>
      </c>
      <c r="AU69" s="39">
        <f t="shared" ref="AU69:BB69" si="979">IF($B61=$B67,AU70+AU63,AU70)</f>
        <v>0</v>
      </c>
      <c r="AV69" s="40">
        <f t="shared" si="979"/>
        <v>0</v>
      </c>
      <c r="AW69" s="40">
        <f t="shared" si="979"/>
        <v>0</v>
      </c>
      <c r="AX69" s="40">
        <f t="shared" si="979"/>
        <v>0</v>
      </c>
      <c r="AY69" s="40">
        <f t="shared" si="979"/>
        <v>0</v>
      </c>
      <c r="AZ69" s="41">
        <f t="shared" si="979"/>
        <v>0</v>
      </c>
      <c r="BA69" s="42">
        <f t="shared" si="979"/>
        <v>0</v>
      </c>
      <c r="BB69" s="43">
        <f t="shared" si="979"/>
        <v>0</v>
      </c>
    </row>
    <row r="70" spans="1:54" ht="15.75" customHeight="1" x14ac:dyDescent="0.2">
      <c r="A70" s="1">
        <f t="shared" ref="A70" si="980">A67</f>
        <v>0</v>
      </c>
      <c r="B70" s="313">
        <f t="shared" ref="B70" si="981">B64+1</f>
        <v>9</v>
      </c>
      <c r="C70" s="314"/>
      <c r="D70" s="314"/>
      <c r="E70" s="314"/>
      <c r="F70" s="31"/>
      <c r="G70" s="183"/>
      <c r="H70" s="122">
        <f t="shared" ref="H70" si="982">5-COUNTIF(AU67,0)-COUNTIF(AL67,0)-COUNTIF(AC67,0)-COUNTIF(T67,0)-COUNTIF(K67,0)</f>
        <v>0</v>
      </c>
      <c r="I70" s="165">
        <f t="shared" si="939"/>
        <v>0</v>
      </c>
      <c r="J70" s="187">
        <f t="shared" ref="J70" si="983">IF($B67=$B61,J64+IF($F67&lt;&gt;$G67,(K67+$G69-$G68)/$F67,K67/$F67),IF($F67&lt;&gt;G67,(K67+$G69-$G68)/$F67,K67/$F67))</f>
        <v>0</v>
      </c>
      <c r="K70" s="7">
        <f t="shared" ref="K70:K71" si="984">SUM(L70:R70)</f>
        <v>0</v>
      </c>
      <c r="L70" s="26">
        <f t="shared" ref="L70:R70" si="985">L67</f>
        <v>0</v>
      </c>
      <c r="M70" s="26">
        <f t="shared" si="985"/>
        <v>0</v>
      </c>
      <c r="N70" s="26">
        <f t="shared" si="985"/>
        <v>0</v>
      </c>
      <c r="O70" s="26">
        <f t="shared" si="985"/>
        <v>0</v>
      </c>
      <c r="P70" s="26">
        <f t="shared" si="985"/>
        <v>0</v>
      </c>
      <c r="Q70" s="29">
        <f t="shared" si="985"/>
        <v>0</v>
      </c>
      <c r="R70" s="23">
        <f t="shared" si="985"/>
        <v>0</v>
      </c>
      <c r="S70" s="187">
        <f t="shared" ref="S70" si="986">IF($B67=$B61,S64+IF($F67&lt;&gt;$G67,(T67+$G69-$G68)/$F67,T67/$F67),IF($F67&lt;&gt;P67,(T67+$G69-$G68)/$F67,T67/$F67))</f>
        <v>0</v>
      </c>
      <c r="T70" s="7">
        <f t="shared" ref="T70:T71" si="987">SUM(U70:AA70)</f>
        <v>0</v>
      </c>
      <c r="U70" s="26">
        <f t="shared" ref="U70:AA70" si="988">U67</f>
        <v>0</v>
      </c>
      <c r="V70" s="26">
        <f t="shared" si="988"/>
        <v>0</v>
      </c>
      <c r="W70" s="26">
        <f t="shared" si="988"/>
        <v>0</v>
      </c>
      <c r="X70" s="26">
        <f t="shared" si="988"/>
        <v>0</v>
      </c>
      <c r="Y70" s="113">
        <f t="shared" si="988"/>
        <v>0</v>
      </c>
      <c r="Z70" s="29">
        <f t="shared" si="988"/>
        <v>0</v>
      </c>
      <c r="AA70" s="23">
        <f t="shared" si="988"/>
        <v>0</v>
      </c>
      <c r="AB70" s="187">
        <f t="shared" ref="AB70" si="989">IF($B67=$B61,AB64+IF($F67&lt;&gt;$G67,(AC67+$G69-$G68)/$F67,AC67/$F67),IF($F67&lt;&gt;Y67,(AC67+$G69-$G68)/$F67,AC67/$F67))</f>
        <v>0</v>
      </c>
      <c r="AC70" s="7">
        <f t="shared" ref="AC70:AC71" si="990">SUM(AD70:AJ70)</f>
        <v>0</v>
      </c>
      <c r="AD70" s="26">
        <f t="shared" ref="AD70:AJ70" si="991">AD67</f>
        <v>0</v>
      </c>
      <c r="AE70" s="26">
        <f t="shared" si="991"/>
        <v>0</v>
      </c>
      <c r="AF70" s="26">
        <f t="shared" si="991"/>
        <v>0</v>
      </c>
      <c r="AG70" s="26">
        <f t="shared" si="991"/>
        <v>0</v>
      </c>
      <c r="AH70" s="113">
        <f t="shared" si="991"/>
        <v>0</v>
      </c>
      <c r="AI70" s="29">
        <f t="shared" si="991"/>
        <v>0</v>
      </c>
      <c r="AJ70" s="23">
        <f t="shared" si="991"/>
        <v>0</v>
      </c>
      <c r="AK70" s="187">
        <f t="shared" ref="AK70" si="992">IF($B67=$B61,AK64+IF($F67&lt;&gt;$G67,(AL67+$G69-$G68)/$F67,AL67/$F67),IF($F67&lt;&gt;AH67,(AL67+$G69-$G68)/$F67,AL67/$F67))</f>
        <v>0</v>
      </c>
      <c r="AL70" s="7">
        <f t="shared" ref="AL70:AL71" si="993">SUM(AM70:AS70)</f>
        <v>0</v>
      </c>
      <c r="AM70" s="26">
        <f t="shared" ref="AM70:AS70" si="994">AM67</f>
        <v>0</v>
      </c>
      <c r="AN70" s="26">
        <f t="shared" si="994"/>
        <v>0</v>
      </c>
      <c r="AO70" s="26">
        <f t="shared" si="994"/>
        <v>0</v>
      </c>
      <c r="AP70" s="26">
        <f t="shared" si="994"/>
        <v>0</v>
      </c>
      <c r="AQ70" s="113">
        <f t="shared" si="994"/>
        <v>0</v>
      </c>
      <c r="AR70" s="29">
        <f t="shared" si="994"/>
        <v>0</v>
      </c>
      <c r="AS70" s="23">
        <f t="shared" si="994"/>
        <v>0</v>
      </c>
      <c r="AT70" s="187">
        <f t="shared" ref="AT70" si="995">IF($B67=$B61,AT64+IF($F67&lt;&gt;$G67,(AU67+$G69-$G68)/$F67,AU67/$F67),IF($F67&lt;&gt;AQ67,(AU67+$G69-$G68)/$F67,AU67/$F67))</f>
        <v>0</v>
      </c>
      <c r="AU70" s="7">
        <f t="shared" ref="AU70:AU71" si="996">SUM(AV70:BB70)</f>
        <v>0</v>
      </c>
      <c r="AV70" s="6">
        <f t="shared" ref="AV70" si="997">IF(SUM($AM$9:$AS$9)=SUM($AV$9:$BB$9),AV67,IF(AND(SUM($AV$9:$BB$9)&gt;42,SUM($AV$9:$BB$9)&lt;49),AV67,0))</f>
        <v>0</v>
      </c>
      <c r="AW70" s="6">
        <f t="shared" ref="AW70:BB70" si="998">IF(SUM($AM$9:$AS$9)=SUM($AV$9:$BB$9),AW67,IF(AND(SUM($AV$9:$BB$9)&gt;42,SUM($AV$9:$BB$9)&lt;49),AW67,0))</f>
        <v>0</v>
      </c>
      <c r="AX70" s="6">
        <f t="shared" si="998"/>
        <v>0</v>
      </c>
      <c r="AY70" s="6">
        <f t="shared" si="998"/>
        <v>0</v>
      </c>
      <c r="AZ70" s="26">
        <f t="shared" si="998"/>
        <v>0</v>
      </c>
      <c r="BA70" s="29">
        <f t="shared" si="998"/>
        <v>0</v>
      </c>
      <c r="BB70" s="23">
        <f t="shared" si="998"/>
        <v>0</v>
      </c>
    </row>
    <row r="71" spans="1:54" ht="15.75" customHeight="1" x14ac:dyDescent="0.2">
      <c r="A71" s="1">
        <f t="shared" ref="A71:A72" si="999">A70</f>
        <v>0</v>
      </c>
      <c r="B71" s="313"/>
      <c r="C71" s="314"/>
      <c r="D71" s="314"/>
      <c r="E71" s="314"/>
      <c r="F71" s="31"/>
      <c r="G71" s="183"/>
      <c r="H71" s="123">
        <f t="shared" ref="H71" si="1000">IF($B67=$B61,H65+F71,$F71)</f>
        <v>0</v>
      </c>
      <c r="I71" s="165">
        <f t="shared" si="939"/>
        <v>0</v>
      </c>
      <c r="J71" s="141">
        <f t="shared" ref="J71" si="1001">IF($H70=0,0,IF($B61=$B67,IF($H72&gt;0,$H72+J65,K67+J65),IF($H72&gt;0,$H72,K67)))</f>
        <v>0</v>
      </c>
      <c r="K71" s="7">
        <f t="shared" si="984"/>
        <v>0</v>
      </c>
      <c r="L71" s="6"/>
      <c r="M71" s="6"/>
      <c r="N71" s="6"/>
      <c r="O71" s="6"/>
      <c r="P71" s="26"/>
      <c r="Q71" s="29"/>
      <c r="R71" s="23"/>
      <c r="S71" s="141">
        <f t="shared" ref="S71" si="1002">IF($H70=0,0,IF($B61=$B67,IF($H72&gt;0,$H72+S65,T67+S65),IF($H72&gt;0,$H72,T67)))</f>
        <v>0</v>
      </c>
      <c r="T71" s="7">
        <f t="shared" si="987"/>
        <v>0</v>
      </c>
      <c r="U71" s="6"/>
      <c r="V71" s="6"/>
      <c r="W71" s="6"/>
      <c r="X71" s="6"/>
      <c r="Y71" s="26"/>
      <c r="Z71" s="29"/>
      <c r="AA71" s="23"/>
      <c r="AB71" s="141">
        <f t="shared" ref="AB71" si="1003">IF($H70=0,0,IF($B61=$B67,IF($H72&gt;0,$H72+AB65,AC67+AB65),IF($H72&gt;0,$H72,AC67)))</f>
        <v>0</v>
      </c>
      <c r="AC71" s="7">
        <f t="shared" si="990"/>
        <v>0</v>
      </c>
      <c r="AD71" s="6"/>
      <c r="AE71" s="6"/>
      <c r="AF71" s="6"/>
      <c r="AG71" s="6"/>
      <c r="AH71" s="26"/>
      <c r="AI71" s="29"/>
      <c r="AJ71" s="23"/>
      <c r="AK71" s="141">
        <f t="shared" ref="AK71" si="1004">IF($H70=0,0,IF($B61=$B67,IF($H72&gt;0,$H72+AK65,AL67+AK65),IF($H72&gt;0,$H72,AL67)))</f>
        <v>0</v>
      </c>
      <c r="AL71" s="7">
        <f t="shared" si="993"/>
        <v>0</v>
      </c>
      <c r="AM71" s="6"/>
      <c r="AN71" s="6"/>
      <c r="AO71" s="6"/>
      <c r="AP71" s="6"/>
      <c r="AQ71" s="26"/>
      <c r="AR71" s="29"/>
      <c r="AS71" s="23"/>
      <c r="AT71" s="141">
        <f t="shared" ref="AT71" si="1005">IF($H70=0,0,IF($B61=$B67,IF($H72&gt;0,$H72+AT65,AU67+AT65),IF($H72&gt;0,$H72,AU67)))</f>
        <v>0</v>
      </c>
      <c r="AU71" s="7">
        <f t="shared" si="996"/>
        <v>0</v>
      </c>
      <c r="AV71" s="6"/>
      <c r="AW71" s="6"/>
      <c r="AX71" s="6"/>
      <c r="AY71" s="6"/>
      <c r="AZ71" s="26"/>
      <c r="BA71" s="29"/>
      <c r="BB71" s="23"/>
    </row>
    <row r="72" spans="1:54" ht="18.75" customHeight="1" thickBot="1" x14ac:dyDescent="0.25">
      <c r="A72" s="1">
        <f t="shared" si="999"/>
        <v>0</v>
      </c>
      <c r="B72" s="323" t="str">
        <f>IF(B67="",Wydruk!$AE$6,IF(J68=0,Wydruk!$AE$7,IF(AND(G68&lt;G69,B67&lt;&gt;$B73),Wydruk!$AE$13,IF(AND($B67=$B61,$B67&lt;&gt;$B73),IF(OR(OR(J72&lt;4,J72&gt;5),OR(S72&lt;4,S72&gt;5),OR(AB72&lt;4,AB72&gt;5),OR(AK72&lt;4,AK72&gt;5),OR(AND(AT72&lt;4,AT72&gt;0),AT72&gt;5)),Wydruk!$AE$8,Wydruk!$AE$9),IF($B67=$B73,IF($F71&lt;&gt;0,Wydruk!$AE$12,Wydruk!$AE$10),IF(OR(OR(J68&lt;4,J68&gt;5),OR(S68&lt;4,S68&gt;5),OR(AB68&lt;4,AB68&gt;5),OR(AK68&lt;4,AK68&gt;5),OR(AND(AT68&lt;4,AT68&gt;0),AT68&gt;5)),Wydruk!$AE$8,Wydruk!$AE$11))))))</f>
        <v>Uzupełnij liczby godzin tygodniowego planu</v>
      </c>
      <c r="C72" s="324"/>
      <c r="D72" s="324"/>
      <c r="E72" s="324"/>
      <c r="F72" s="173">
        <f>maj!F72</f>
        <v>0</v>
      </c>
      <c r="G72" s="184">
        <f>maj!G72</f>
        <v>0</v>
      </c>
      <c r="H72" s="191">
        <f t="shared" ref="H72" si="1006">IF(OR($G72=0,$F72=0,$G72="",$F72=""),0,$G72/$F72)</f>
        <v>0</v>
      </c>
      <c r="I72" s="193"/>
      <c r="J72" s="176">
        <f t="shared" ref="J72" si="1007">IF($B61=$B67,IF(L67+L62&gt;0,1,0)+IF(M67+M62&gt;0,1,0)+IF(N67+N62&gt;0,1,0)+IF(O67+O62&gt;0,1,0)+IF(P67+P62&gt;0,1,0)+IF(Q67+Q62&gt;0,1,0)+IF(R67+R62&gt;0,1,0),J68)</f>
        <v>0</v>
      </c>
      <c r="K72" s="133">
        <f t="shared" ref="K72" si="1008">IF(OR($B67=$B73,J72=0,(K68-Q72+O72)&lt;=0),0,(K68-Q72+O72)/J72)</f>
        <v>0</v>
      </c>
      <c r="L72" s="137">
        <f t="shared" ref="L72" si="1009">IF(K72*(7-J69)&lt;=0,0,K72*(7-J69))</f>
        <v>0</v>
      </c>
      <c r="M72" s="311">
        <f t="shared" ref="M72" si="1010">ROUND(IF(OR(K69-K72*(7-J69)+P72&lt;0,$B67=$B73,K72&lt;=0,K69=0),0,IF(K69-K72*(7-J69)+P72&gt;Q72-O72+P72,Q72-O72+P72,K69-K72*(7-J69)+P72)),1)</f>
        <v>0</v>
      </c>
      <c r="N72" s="312"/>
      <c r="O72" s="139">
        <f t="shared" ref="O72" si="1011">IF(OR($B67=$B73,J68=0),0,IF($B67=$B61,J67,$F67))</f>
        <v>0</v>
      </c>
      <c r="P72" s="30">
        <f t="shared" ref="P72" si="1012">IF(OR($B67=$B73,J72=0),0,$G69-$G68)</f>
        <v>0</v>
      </c>
      <c r="Q72" s="134">
        <f t="shared" ref="Q72" si="1013">IF(OR($B67=$B73,J72=0),0,J71)</f>
        <v>0</v>
      </c>
      <c r="R72" s="138">
        <f t="shared" ref="R72" si="1014">IF($B67=$B73,0,K69)</f>
        <v>0</v>
      </c>
      <c r="S72" s="176">
        <f t="shared" ref="S72" si="1015">IF($B61=$B67,IF(U67+U62&gt;0,1,0)+IF(V67+V62&gt;0,1,0)+IF(W67+W62&gt;0,1,0)+IF(X67+X62&gt;0,1,0)+IF(Y67+Y62&gt;0,1,0)+IF(Z67+Z62&gt;0,1,0)+IF(AA67+AA62&gt;0,1,0),S68)</f>
        <v>0</v>
      </c>
      <c r="T72" s="133">
        <f t="shared" ref="T72" si="1016">IF(OR($B67=$B73,S72=0,(T68-Z72+X72)&lt;=0),0,(T68-Z72+X72)/S72)</f>
        <v>0</v>
      </c>
      <c r="U72" s="137">
        <f t="shared" ref="U72" si="1017">IF(T72*(7-S69)&lt;=0,0,T72*(7-S69))</f>
        <v>0</v>
      </c>
      <c r="V72" s="311">
        <f t="shared" ref="V72" si="1018">ROUND(IF(OR(T69-T72*(7-S69)+Y72&lt;0,$B67=$B73,T72&lt;=0,T69=0),0,IF(T69-T72*(7-S69)+Y72&gt;Z72-X72+Y72,Z72-X72+Y72,T69-T72*(7-S69)+Y72)),1)</f>
        <v>0</v>
      </c>
      <c r="W72" s="312"/>
      <c r="X72" s="139">
        <f t="shared" ref="X72" si="1019">IF(OR($B67=$B73,S68=0),0,IF($B67=$B61,S67,$F67))</f>
        <v>0</v>
      </c>
      <c r="Y72" s="30">
        <f t="shared" ref="Y72" si="1020">IF(OR($B67=$B73,S72=0),0,$G69-$G68)</f>
        <v>0</v>
      </c>
      <c r="Z72" s="134">
        <f t="shared" ref="Z72" si="1021">IF(OR($B67=$B73,S72=0),0,S71)</f>
        <v>0</v>
      </c>
      <c r="AA72" s="138">
        <f t="shared" ref="AA72" si="1022">IF($B67=$B73,0,T69)</f>
        <v>0</v>
      </c>
      <c r="AB72" s="176">
        <f t="shared" ref="AB72" si="1023">IF($B61=$B67,IF(AD67+AD62&gt;0,1,0)+IF(AE67+AE62&gt;0,1,0)+IF(AF67+AF62&gt;0,1,0)+IF(AG67+AG62&gt;0,1,0)+IF(AH67+AH62&gt;0,1,0)+IF(AI67+AI62&gt;0,1,0)+IF(AJ67+AJ62&gt;0,1,0),AB68)</f>
        <v>0</v>
      </c>
      <c r="AC72" s="133">
        <f t="shared" ref="AC72" si="1024">IF(OR($B67=$B73,AB72=0,(AC68-AI72+AG72)&lt;=0),0,(AC68-AI72+AG72)/AB72)</f>
        <v>0</v>
      </c>
      <c r="AD72" s="137">
        <f t="shared" ref="AD72" si="1025">IF(AC72*(7-AB69)&lt;=0,0,AC72*(7-AB69))</f>
        <v>0</v>
      </c>
      <c r="AE72" s="311">
        <f t="shared" ref="AE72" si="1026">ROUND(IF(OR(AC69-AC72*(7-AB69)+AH72&lt;0,$B67=$B73,AC72&lt;=0,AC69=0),0,IF(AC69-AC72*(7-AB69)+AH72&gt;AI72-AG72+AH72,AI72-AG72+AH72,AC69-AC72*(7-AB69)+AH72)),1)</f>
        <v>0</v>
      </c>
      <c r="AF72" s="312"/>
      <c r="AG72" s="139">
        <f t="shared" ref="AG72" si="1027">IF(OR($B67=$B73,AB68=0),0,IF($B67=$B61,AB67,$F67))</f>
        <v>0</v>
      </c>
      <c r="AH72" s="30">
        <f t="shared" ref="AH72" si="1028">IF(OR($B67=$B73,AB72=0),0,$G69-$G68)</f>
        <v>0</v>
      </c>
      <c r="AI72" s="134">
        <f t="shared" ref="AI72" si="1029">IF(OR($B67=$B73,AB72=0),0,AB71)</f>
        <v>0</v>
      </c>
      <c r="AJ72" s="138">
        <f t="shared" ref="AJ72" si="1030">IF($B67=$B73,0,AC69)</f>
        <v>0</v>
      </c>
      <c r="AK72" s="176">
        <f t="shared" ref="AK72" si="1031">IF($B61=$B67,IF(AM67+AM62&gt;0,1,0)+IF(AN67+AN62&gt;0,1,0)+IF(AO67+AO62&gt;0,1,0)+IF(AP67+AP62&gt;0,1,0)+IF(AQ67+AQ62&gt;0,1,0)+IF(AR67+AR62&gt;0,1,0)+IF(AS67+AS62&gt;0,1,0),AK68)</f>
        <v>0</v>
      </c>
      <c r="AL72" s="133">
        <f t="shared" ref="AL72" si="1032">IF(OR($B67=$B73,AK72=0,(AL68-AR72+AP72)&lt;=0),0,(AL68-AR72+AP72)/AK72)</f>
        <v>0</v>
      </c>
      <c r="AM72" s="137">
        <f t="shared" ref="AM72" si="1033">IF(AL72*(7-AK69)&lt;=0,0,AL72*(7-AK69))</f>
        <v>0</v>
      </c>
      <c r="AN72" s="311">
        <f t="shared" ref="AN72" si="1034">ROUND(IF(OR(AL69-AL72*(7-AK69)+AQ72&lt;0,$B67=$B73,AL72&lt;=0,AL69=0),0,IF(AL69-AL72*(7-AK69)+AQ72&gt;AR72-AP72+AQ72,AR72-AP72+AQ72,AL69-AL72*(7-AK69)+AQ72)),1)</f>
        <v>0</v>
      </c>
      <c r="AO72" s="312"/>
      <c r="AP72" s="139">
        <f t="shared" ref="AP72" si="1035">IF(OR($B67=$B73,AK68=0),0,IF($B67=$B61,AK67,$F67))</f>
        <v>0</v>
      </c>
      <c r="AQ72" s="30">
        <f t="shared" ref="AQ72" si="1036">IF(OR($B67=$B73,AK72=0),0,$G69-$G68)</f>
        <v>0</v>
      </c>
      <c r="AR72" s="134">
        <f t="shared" ref="AR72" si="1037">IF(OR($B67=$B73,AK72=0),0,AK71)</f>
        <v>0</v>
      </c>
      <c r="AS72" s="138">
        <f t="shared" ref="AS72" si="1038">IF($B67=$B73,0,AL69)</f>
        <v>0</v>
      </c>
      <c r="AT72" s="176">
        <f t="shared" ref="AT72" si="1039">IF($B61=$B67,IF(AV67+AV62&gt;0,1,0)+IF(AW67+AW62&gt;0,1,0)+IF(AX67+AX62&gt;0,1,0)+IF(AY67+AY62&gt;0,1,0)+IF(AZ67+AZ62&gt;0,1,0)+IF(BA67+BA62&gt;0,1,0)+IF(BB67+BB62&gt;0,1,0),AT68)</f>
        <v>0</v>
      </c>
      <c r="AU72" s="133">
        <f t="shared" ref="AU72" si="1040">IF(OR($B67=$B73,AT72=0,(AU68-BA72+AY72)&lt;=0),0,(AU68-BA72+AY72)/AT72)</f>
        <v>0</v>
      </c>
      <c r="AV72" s="137">
        <f t="shared" ref="AV72" si="1041">IF(AU72*(7-AT69)&lt;=0,0,AU72*(7-AT69))</f>
        <v>0</v>
      </c>
      <c r="AW72" s="311">
        <f t="shared" ref="AW72" si="1042">ROUND(IF(OR(AU69-AU72*(7-AT69)+AZ72&lt;0,$B67=$B73,AU72&lt;=0,AU69=0),0,IF(AU69-AU72*(7-AT69)+AZ72&gt;BA72-AY72+AZ72,BA72-AY72+AZ72,AU69-AU72*(7-AT69)+AZ72)),1)</f>
        <v>0</v>
      </c>
      <c r="AX72" s="312"/>
      <c r="AY72" s="139">
        <f t="shared" ref="AY72" si="1043">IF(OR($B67=$B73,AT68=0),0,IF($B67=$B61,AT67,$F67))</f>
        <v>0</v>
      </c>
      <c r="AZ72" s="30">
        <f t="shared" ref="AZ72" si="1044">IF(OR($B67=$B73,AT72=0),0,$G69-$G68)</f>
        <v>0</v>
      </c>
      <c r="BA72" s="134">
        <f t="shared" ref="BA72" si="1045">IF(OR($B67=$B73,AT72=0),0,AT71)</f>
        <v>0</v>
      </c>
      <c r="BB72" s="138">
        <f t="shared" ref="BB72" si="1046">IF($B67=$B73,0,AU69)</f>
        <v>0</v>
      </c>
    </row>
    <row r="73" spans="1:54" ht="15.75" x14ac:dyDescent="0.2">
      <c r="A73" s="1">
        <f t="shared" ref="A73" si="1047">IF(B73="","1. Niewypełnione",B73)</f>
        <v>0</v>
      </c>
      <c r="B73" s="320">
        <f>maj!B73</f>
        <v>0</v>
      </c>
      <c r="C73" s="321">
        <f>maj!C73</f>
        <v>0</v>
      </c>
      <c r="D73" s="321">
        <f>maj!D73</f>
        <v>0</v>
      </c>
      <c r="E73" s="321">
        <f>maj!E73</f>
        <v>0</v>
      </c>
      <c r="F73" s="177">
        <f>maj!F73</f>
        <v>18</v>
      </c>
      <c r="G73" s="185">
        <f>maj!G73</f>
        <v>18</v>
      </c>
      <c r="H73" s="177"/>
      <c r="I73" s="192">
        <f t="shared" ref="I73:I77" si="1048">K73+T73+AC73+AL73+AU73</f>
        <v>0</v>
      </c>
      <c r="J73" s="186">
        <f t="shared" ref="J73" si="1049">IF(OR($B73=$B79,J76=0),0,ROUND((K74+P78)/J76,0))</f>
        <v>0</v>
      </c>
      <c r="K73" s="51">
        <f t="shared" ref="K73:K74" si="1050">SUM(L73:R73)</f>
        <v>0</v>
      </c>
      <c r="L73" s="52">
        <f>maj!L73</f>
        <v>0</v>
      </c>
      <c r="M73" s="52">
        <f>maj!M73</f>
        <v>0</v>
      </c>
      <c r="N73" s="52">
        <f>maj!N73</f>
        <v>0</v>
      </c>
      <c r="O73" s="52">
        <f>maj!O73</f>
        <v>0</v>
      </c>
      <c r="P73" s="53">
        <f>maj!P73</f>
        <v>0</v>
      </c>
      <c r="Q73" s="54">
        <f>maj!Q73</f>
        <v>0</v>
      </c>
      <c r="R73" s="55">
        <f>maj!R73</f>
        <v>0</v>
      </c>
      <c r="S73" s="188">
        <f t="shared" ref="S73" si="1051">IF(OR($B73=$B79,S76=0),0,ROUND((T74+Y78)/S76,0))</f>
        <v>0</v>
      </c>
      <c r="T73" s="51">
        <f t="shared" ref="T73:T74" si="1052">SUM(U73:AA73)</f>
        <v>0</v>
      </c>
      <c r="U73" s="52">
        <f>maj!U73</f>
        <v>0</v>
      </c>
      <c r="V73" s="52">
        <f>maj!V73</f>
        <v>0</v>
      </c>
      <c r="W73" s="52">
        <f>maj!W73</f>
        <v>0</v>
      </c>
      <c r="X73" s="52">
        <f>maj!X73</f>
        <v>0</v>
      </c>
      <c r="Y73" s="53">
        <f>maj!Y73</f>
        <v>0</v>
      </c>
      <c r="Z73" s="54">
        <f>maj!Z73</f>
        <v>0</v>
      </c>
      <c r="AA73" s="55">
        <f>maj!AA73</f>
        <v>0</v>
      </c>
      <c r="AB73" s="188">
        <f t="shared" ref="AB73" si="1053">IF(OR($B73=$B79,AB76=0),0,ROUND((AC74+AH78)/AB76,0))</f>
        <v>0</v>
      </c>
      <c r="AC73" s="51">
        <f t="shared" ref="AC73:AC74" si="1054">SUM(AD73:AJ73)</f>
        <v>0</v>
      </c>
      <c r="AD73" s="52">
        <f>maj!AD73</f>
        <v>0</v>
      </c>
      <c r="AE73" s="52">
        <f>maj!AE73</f>
        <v>0</v>
      </c>
      <c r="AF73" s="52">
        <f>maj!AF73</f>
        <v>0</v>
      </c>
      <c r="AG73" s="52">
        <f>maj!AG73</f>
        <v>0</v>
      </c>
      <c r="AH73" s="53">
        <f>maj!AH73</f>
        <v>0</v>
      </c>
      <c r="AI73" s="54">
        <f>maj!AI73</f>
        <v>0</v>
      </c>
      <c r="AJ73" s="55">
        <f>maj!AJ73</f>
        <v>0</v>
      </c>
      <c r="AK73" s="188">
        <f t="shared" ref="AK73" si="1055">IF(OR($B73=$B79,AK76=0),0,ROUND((AL74+AQ78)/AK76,0))</f>
        <v>0</v>
      </c>
      <c r="AL73" s="51">
        <f t="shared" ref="AL73:AL74" si="1056">SUM(AM73:AS73)</f>
        <v>0</v>
      </c>
      <c r="AM73" s="52">
        <f>maj!AM73</f>
        <v>0</v>
      </c>
      <c r="AN73" s="52">
        <f>maj!AN73</f>
        <v>0</v>
      </c>
      <c r="AO73" s="52">
        <f>maj!AO73</f>
        <v>0</v>
      </c>
      <c r="AP73" s="52">
        <f>maj!AP73</f>
        <v>0</v>
      </c>
      <c r="AQ73" s="53">
        <f>maj!AQ73</f>
        <v>0</v>
      </c>
      <c r="AR73" s="54">
        <f>maj!AR73</f>
        <v>0</v>
      </c>
      <c r="AS73" s="55">
        <f>maj!AS73</f>
        <v>0</v>
      </c>
      <c r="AT73" s="188">
        <f t="shared" ref="AT73" si="1057">IF(OR($B73=$B79,AT76=0),0,ROUND((AU74+AZ78)/AT76,0))</f>
        <v>0</v>
      </c>
      <c r="AU73" s="51">
        <f t="shared" ref="AU73:AU74" si="1058">SUM(AV73:BB73)</f>
        <v>0</v>
      </c>
      <c r="AV73" s="52">
        <f t="shared" ref="AV73" si="1059">IF(SUM($AM$9:$AS$9)=SUM($AV$9:$BB$9),AM73,IF(AND(SUM($AV$9:$BB$9)&gt;42,SUM($AV$9:$BB$9)&lt;49),AM73,0))</f>
        <v>0</v>
      </c>
      <c r="AW73" s="52">
        <f t="shared" ref="AW73" si="1060">IF(SUM($AM$9:$AS$9)=SUM($AV$9:$BB$9),AN73,IF(AND(SUM($AV$9:$BB$9)&gt;42,SUM($AV$9:$BB$9)&lt;49),AN73,0))</f>
        <v>0</v>
      </c>
      <c r="AX73" s="52">
        <f t="shared" ref="AX73" si="1061">IF(SUM($AM$9:$AS$9)=SUM($AV$9:$BB$9),AO73,IF(AND(SUM($AV$9:$BB$9)&gt;42,SUM($AV$9:$BB$9)&lt;49),AO73,0))</f>
        <v>0</v>
      </c>
      <c r="AY73" s="52">
        <f t="shared" ref="AY73" si="1062">IF(SUM($AM$9:$AS$9)=SUM($AV$9:$BB$9),AP73,IF(AND(SUM($AV$9:$BB$9)&gt;42,SUM($AV$9:$BB$9)&lt;49),AP73,0))</f>
        <v>0</v>
      </c>
      <c r="AZ73" s="53">
        <f t="shared" ref="AZ73" si="1063">IF(SUM($AM$9:$AS$9)=SUM($AV$9:$BB$9),AQ73,IF(AND(SUM($AV$9:$BB$9)&gt;42,SUM($AV$9:$BB$9)&lt;49),AQ73,0))</f>
        <v>0</v>
      </c>
      <c r="BA73" s="54">
        <f t="shared" ref="BA73" si="1064">IF(SUM($AM$9:$AS$9)=SUM($AV$9:$BB$9),AR73,IF(AND(SUM($AV$9:$BB$9)&gt;42,SUM($AV$9:$BB$9)&lt;49),AR73,0))</f>
        <v>0</v>
      </c>
      <c r="BB73" s="55">
        <f t="shared" ref="BB73" si="1065">IF(SUM($AM$9:$AS$9)=SUM($AV$9:$BB$9),AS73,IF(AND(SUM($AV$9:$BB$9)&gt;42,SUM($AV$9:$BB$9)&lt;49),AS73,0))</f>
        <v>0</v>
      </c>
    </row>
    <row r="74" spans="1:54" ht="12.75" hidden="1" customHeight="1" x14ac:dyDescent="0.2">
      <c r="B74" s="93"/>
      <c r="C74" s="94"/>
      <c r="D74" s="95"/>
      <c r="E74" s="115"/>
      <c r="F74" s="140" t="b">
        <f t="shared" ref="F74" si="1066">IF($B67=$B73,OR(F68,G73&lt;F73),G73&lt;F73)</f>
        <v>0</v>
      </c>
      <c r="G74" s="189">
        <f t="shared" ref="G74" si="1067">IF(AND($B67=$B73,$B67&lt;&gt;"",$B67&lt;&gt;0),G73+G68,G73)</f>
        <v>18</v>
      </c>
      <c r="H74" s="120"/>
      <c r="I74" s="165">
        <f t="shared" si="1048"/>
        <v>0</v>
      </c>
      <c r="J74" s="194">
        <f t="shared" ref="J74" si="1068">7-COUNTIF(L73:R73,0)-COUNTIF(L73:R73,"")</f>
        <v>0</v>
      </c>
      <c r="K74" s="22">
        <f t="shared" si="1050"/>
        <v>0</v>
      </c>
      <c r="L74" s="35">
        <f t="shared" ref="L74:R74" si="1069">IF($B67=$B73,L73+L68,L73)</f>
        <v>0</v>
      </c>
      <c r="M74" s="35">
        <f t="shared" si="1069"/>
        <v>0</v>
      </c>
      <c r="N74" s="35">
        <f t="shared" si="1069"/>
        <v>0</v>
      </c>
      <c r="O74" s="35">
        <f t="shared" si="1069"/>
        <v>0</v>
      </c>
      <c r="P74" s="36">
        <f t="shared" si="1069"/>
        <v>0</v>
      </c>
      <c r="Q74" s="37">
        <f t="shared" si="1069"/>
        <v>0</v>
      </c>
      <c r="R74" s="38">
        <f t="shared" si="1069"/>
        <v>0</v>
      </c>
      <c r="S74" s="194">
        <f t="shared" ref="S74" si="1070">7-COUNTIF(U73:AA73,0)-COUNTIF(U73:AA73,"")</f>
        <v>0</v>
      </c>
      <c r="T74" s="22">
        <f t="shared" si="1052"/>
        <v>0</v>
      </c>
      <c r="U74" s="35">
        <f t="shared" ref="U74:AA74" si="1071">IF($B67=$B73,U73+U68,U73)</f>
        <v>0</v>
      </c>
      <c r="V74" s="35">
        <f t="shared" si="1071"/>
        <v>0</v>
      </c>
      <c r="W74" s="35">
        <f t="shared" si="1071"/>
        <v>0</v>
      </c>
      <c r="X74" s="35">
        <f t="shared" si="1071"/>
        <v>0</v>
      </c>
      <c r="Y74" s="36">
        <f t="shared" si="1071"/>
        <v>0</v>
      </c>
      <c r="Z74" s="37">
        <f t="shared" si="1071"/>
        <v>0</v>
      </c>
      <c r="AA74" s="38">
        <f t="shared" si="1071"/>
        <v>0</v>
      </c>
      <c r="AB74" s="194">
        <f t="shared" ref="AB74" si="1072">7-COUNTIF(AD73:AJ73,0)-COUNTIF(AD73:AJ73,"")</f>
        <v>0</v>
      </c>
      <c r="AC74" s="22">
        <f t="shared" si="1054"/>
        <v>0</v>
      </c>
      <c r="AD74" s="35">
        <f t="shared" ref="AD74:AJ74" si="1073">IF($B67=$B73,AD73+AD68,AD73)</f>
        <v>0</v>
      </c>
      <c r="AE74" s="35">
        <f t="shared" si="1073"/>
        <v>0</v>
      </c>
      <c r="AF74" s="35">
        <f t="shared" si="1073"/>
        <v>0</v>
      </c>
      <c r="AG74" s="35">
        <f t="shared" si="1073"/>
        <v>0</v>
      </c>
      <c r="AH74" s="36">
        <f t="shared" si="1073"/>
        <v>0</v>
      </c>
      <c r="AI74" s="37">
        <f t="shared" si="1073"/>
        <v>0</v>
      </c>
      <c r="AJ74" s="38">
        <f t="shared" si="1073"/>
        <v>0</v>
      </c>
      <c r="AK74" s="194">
        <f t="shared" ref="AK74" si="1074">7-COUNTIF(AM73:AS73,0)-COUNTIF(AM73:AS73,"")</f>
        <v>0</v>
      </c>
      <c r="AL74" s="22">
        <f t="shared" si="1056"/>
        <v>0</v>
      </c>
      <c r="AM74" s="35">
        <f t="shared" ref="AM74:AS74" si="1075">IF($B67=$B73,AM73+AM68,AM73)</f>
        <v>0</v>
      </c>
      <c r="AN74" s="35">
        <f t="shared" si="1075"/>
        <v>0</v>
      </c>
      <c r="AO74" s="35">
        <f t="shared" si="1075"/>
        <v>0</v>
      </c>
      <c r="AP74" s="35">
        <f t="shared" si="1075"/>
        <v>0</v>
      </c>
      <c r="AQ74" s="36">
        <f t="shared" si="1075"/>
        <v>0</v>
      </c>
      <c r="AR74" s="37">
        <f t="shared" si="1075"/>
        <v>0</v>
      </c>
      <c r="AS74" s="38">
        <f t="shared" si="1075"/>
        <v>0</v>
      </c>
      <c r="AT74" s="194">
        <f t="shared" ref="AT74" si="1076">7-COUNTIF(AV73:BB73,0)-COUNTIF(AV73:BB73,"")</f>
        <v>0</v>
      </c>
      <c r="AU74" s="22">
        <f t="shared" si="1058"/>
        <v>0</v>
      </c>
      <c r="AV74" s="35">
        <f t="shared" ref="AV74:BB74" si="1077">IF($B67=$B73,AV73+AV68,AV73)</f>
        <v>0</v>
      </c>
      <c r="AW74" s="35">
        <f t="shared" si="1077"/>
        <v>0</v>
      </c>
      <c r="AX74" s="35">
        <f t="shared" si="1077"/>
        <v>0</v>
      </c>
      <c r="AY74" s="35">
        <f t="shared" si="1077"/>
        <v>0</v>
      </c>
      <c r="AZ74" s="36">
        <f t="shared" si="1077"/>
        <v>0</v>
      </c>
      <c r="BA74" s="37">
        <f t="shared" si="1077"/>
        <v>0</v>
      </c>
      <c r="BB74" s="38">
        <f t="shared" si="1077"/>
        <v>0</v>
      </c>
    </row>
    <row r="75" spans="1:54" ht="15" hidden="1" customHeight="1" x14ac:dyDescent="0.2">
      <c r="B75" s="116"/>
      <c r="C75" s="117"/>
      <c r="D75" s="118"/>
      <c r="E75" s="119"/>
      <c r="F75" s="92"/>
      <c r="G75" s="190">
        <f t="shared" ref="G75" si="1078">IF(AND($B67=$B73,$B67&lt;&gt;"",$B67&lt;&gt;0),F73+G69,F73)</f>
        <v>18</v>
      </c>
      <c r="H75" s="121"/>
      <c r="I75" s="165">
        <f t="shared" si="1048"/>
        <v>0</v>
      </c>
      <c r="J75" s="195">
        <f t="shared" ref="J75" si="1079">IF($B73=$B67,COUNTIF(L75:R75,0),COUNTIF(L76:R76,0)+COUNTIF(L76:R76,""))</f>
        <v>7</v>
      </c>
      <c r="K75" s="39">
        <f t="shared" ref="K75:R75" si="1080">IF($B67=$B73,K76+K69,K76)</f>
        <v>0</v>
      </c>
      <c r="L75" s="40">
        <f t="shared" si="1080"/>
        <v>0</v>
      </c>
      <c r="M75" s="40">
        <f t="shared" si="1080"/>
        <v>0</v>
      </c>
      <c r="N75" s="40">
        <f t="shared" si="1080"/>
        <v>0</v>
      </c>
      <c r="O75" s="40">
        <f t="shared" si="1080"/>
        <v>0</v>
      </c>
      <c r="P75" s="41">
        <f t="shared" si="1080"/>
        <v>0</v>
      </c>
      <c r="Q75" s="42">
        <f t="shared" si="1080"/>
        <v>0</v>
      </c>
      <c r="R75" s="43">
        <f t="shared" si="1080"/>
        <v>0</v>
      </c>
      <c r="S75" s="195">
        <f t="shared" ref="S75" si="1081">IF($B73=$B67,COUNTIF(U75:AA75,0),COUNTIF(U76:AA76,0)+COUNTIF(U76:AA76,""))</f>
        <v>7</v>
      </c>
      <c r="T75" s="39">
        <f t="shared" ref="T75:AA75" si="1082">IF($B67=$B73,T76+T69,T76)</f>
        <v>0</v>
      </c>
      <c r="U75" s="40">
        <f t="shared" si="1082"/>
        <v>0</v>
      </c>
      <c r="V75" s="40">
        <f t="shared" si="1082"/>
        <v>0</v>
      </c>
      <c r="W75" s="40">
        <f t="shared" si="1082"/>
        <v>0</v>
      </c>
      <c r="X75" s="40">
        <f t="shared" si="1082"/>
        <v>0</v>
      </c>
      <c r="Y75" s="41">
        <f t="shared" si="1082"/>
        <v>0</v>
      </c>
      <c r="Z75" s="42">
        <f t="shared" si="1082"/>
        <v>0</v>
      </c>
      <c r="AA75" s="43">
        <f t="shared" si="1082"/>
        <v>0</v>
      </c>
      <c r="AB75" s="195">
        <f t="shared" ref="AB75" si="1083">IF($B73=$B67,COUNTIF(AD75:AJ75,0),COUNTIF(AD76:AJ76,0)+COUNTIF(AD76:AJ76,""))</f>
        <v>7</v>
      </c>
      <c r="AC75" s="39">
        <f t="shared" ref="AC75:AJ75" si="1084">IF($B67=$B73,AC76+AC69,AC76)</f>
        <v>0</v>
      </c>
      <c r="AD75" s="40">
        <f t="shared" si="1084"/>
        <v>0</v>
      </c>
      <c r="AE75" s="40">
        <f t="shared" si="1084"/>
        <v>0</v>
      </c>
      <c r="AF75" s="40">
        <f t="shared" si="1084"/>
        <v>0</v>
      </c>
      <c r="AG75" s="40">
        <f t="shared" si="1084"/>
        <v>0</v>
      </c>
      <c r="AH75" s="41">
        <f t="shared" si="1084"/>
        <v>0</v>
      </c>
      <c r="AI75" s="42">
        <f t="shared" si="1084"/>
        <v>0</v>
      </c>
      <c r="AJ75" s="43">
        <f t="shared" si="1084"/>
        <v>0</v>
      </c>
      <c r="AK75" s="195">
        <f t="shared" ref="AK75" si="1085">IF($B73=$B67,COUNTIF(AM75:AS75,0),COUNTIF(AM76:AS76,0)+COUNTIF(AM76:AS76,""))</f>
        <v>7</v>
      </c>
      <c r="AL75" s="39">
        <f t="shared" ref="AL75:AS75" si="1086">IF($B67=$B73,AL76+AL69,AL76)</f>
        <v>0</v>
      </c>
      <c r="AM75" s="40">
        <f t="shared" si="1086"/>
        <v>0</v>
      </c>
      <c r="AN75" s="40">
        <f t="shared" si="1086"/>
        <v>0</v>
      </c>
      <c r="AO75" s="40">
        <f t="shared" si="1086"/>
        <v>0</v>
      </c>
      <c r="AP75" s="40">
        <f t="shared" si="1086"/>
        <v>0</v>
      </c>
      <c r="AQ75" s="41">
        <f t="shared" si="1086"/>
        <v>0</v>
      </c>
      <c r="AR75" s="42">
        <f t="shared" si="1086"/>
        <v>0</v>
      </c>
      <c r="AS75" s="43">
        <f t="shared" si="1086"/>
        <v>0</v>
      </c>
      <c r="AT75" s="195">
        <f t="shared" ref="AT75" si="1087">IF($B73=$B67,COUNTIF(AV75:BB75,0),COUNTIF(AV76:BB76,0)+COUNTIF(AV76:BB76,""))</f>
        <v>7</v>
      </c>
      <c r="AU75" s="39">
        <f t="shared" ref="AU75:BB75" si="1088">IF($B67=$B73,AU76+AU69,AU76)</f>
        <v>0</v>
      </c>
      <c r="AV75" s="40">
        <f t="shared" si="1088"/>
        <v>0</v>
      </c>
      <c r="AW75" s="40">
        <f t="shared" si="1088"/>
        <v>0</v>
      </c>
      <c r="AX75" s="40">
        <f t="shared" si="1088"/>
        <v>0</v>
      </c>
      <c r="AY75" s="40">
        <f t="shared" si="1088"/>
        <v>0</v>
      </c>
      <c r="AZ75" s="41">
        <f t="shared" si="1088"/>
        <v>0</v>
      </c>
      <c r="BA75" s="42">
        <f t="shared" si="1088"/>
        <v>0</v>
      </c>
      <c r="BB75" s="43">
        <f t="shared" si="1088"/>
        <v>0</v>
      </c>
    </row>
    <row r="76" spans="1:54" ht="15.75" customHeight="1" x14ac:dyDescent="0.2">
      <c r="A76" s="1">
        <f t="shared" ref="A76" si="1089">A73</f>
        <v>0</v>
      </c>
      <c r="B76" s="313">
        <f t="shared" ref="B76" si="1090">B70+1</f>
        <v>10</v>
      </c>
      <c r="C76" s="314"/>
      <c r="D76" s="314"/>
      <c r="E76" s="314"/>
      <c r="F76" s="31"/>
      <c r="G76" s="183"/>
      <c r="H76" s="122">
        <f t="shared" ref="H76" si="1091">5-COUNTIF(AU73,0)-COUNTIF(AL73,0)-COUNTIF(AC73,0)-COUNTIF(T73,0)-COUNTIF(K73,0)</f>
        <v>0</v>
      </c>
      <c r="I76" s="165">
        <f t="shared" si="1048"/>
        <v>0</v>
      </c>
      <c r="J76" s="187">
        <f t="shared" ref="J76" si="1092">IF($B73=$B67,J70+IF($F73&lt;&gt;$G73,(K73+$G75-$G74)/$F73,K73/$F73),IF($F73&lt;&gt;G73,(K73+$G75-$G74)/$F73,K73/$F73))</f>
        <v>0</v>
      </c>
      <c r="K76" s="7">
        <f t="shared" ref="K76:K77" si="1093">SUM(L76:R76)</f>
        <v>0</v>
      </c>
      <c r="L76" s="26">
        <f t="shared" ref="L76:R76" si="1094">L73</f>
        <v>0</v>
      </c>
      <c r="M76" s="26">
        <f t="shared" si="1094"/>
        <v>0</v>
      </c>
      <c r="N76" s="26">
        <f t="shared" si="1094"/>
        <v>0</v>
      </c>
      <c r="O76" s="26">
        <f t="shared" si="1094"/>
        <v>0</v>
      </c>
      <c r="P76" s="26">
        <f t="shared" si="1094"/>
        <v>0</v>
      </c>
      <c r="Q76" s="29">
        <f t="shared" si="1094"/>
        <v>0</v>
      </c>
      <c r="R76" s="23">
        <f t="shared" si="1094"/>
        <v>0</v>
      </c>
      <c r="S76" s="187">
        <f t="shared" ref="S76" si="1095">IF($B73=$B67,S70+IF($F73&lt;&gt;$G73,(T73+$G75-$G74)/$F73,T73/$F73),IF($F73&lt;&gt;P73,(T73+$G75-$G74)/$F73,T73/$F73))</f>
        <v>0</v>
      </c>
      <c r="T76" s="7">
        <f t="shared" ref="T76:T77" si="1096">SUM(U76:AA76)</f>
        <v>0</v>
      </c>
      <c r="U76" s="26">
        <f t="shared" ref="U76:AA76" si="1097">U73</f>
        <v>0</v>
      </c>
      <c r="V76" s="26">
        <f t="shared" si="1097"/>
        <v>0</v>
      </c>
      <c r="W76" s="26">
        <f t="shared" si="1097"/>
        <v>0</v>
      </c>
      <c r="X76" s="26">
        <f t="shared" si="1097"/>
        <v>0</v>
      </c>
      <c r="Y76" s="113">
        <f t="shared" si="1097"/>
        <v>0</v>
      </c>
      <c r="Z76" s="29">
        <f t="shared" si="1097"/>
        <v>0</v>
      </c>
      <c r="AA76" s="23">
        <f t="shared" si="1097"/>
        <v>0</v>
      </c>
      <c r="AB76" s="187">
        <f t="shared" ref="AB76" si="1098">IF($B73=$B67,AB70+IF($F73&lt;&gt;$G73,(AC73+$G75-$G74)/$F73,AC73/$F73),IF($F73&lt;&gt;Y73,(AC73+$G75-$G74)/$F73,AC73/$F73))</f>
        <v>0</v>
      </c>
      <c r="AC76" s="7">
        <f t="shared" ref="AC76:AC77" si="1099">SUM(AD76:AJ76)</f>
        <v>0</v>
      </c>
      <c r="AD76" s="26">
        <f t="shared" ref="AD76:AJ76" si="1100">AD73</f>
        <v>0</v>
      </c>
      <c r="AE76" s="26">
        <f t="shared" si="1100"/>
        <v>0</v>
      </c>
      <c r="AF76" s="26">
        <f t="shared" si="1100"/>
        <v>0</v>
      </c>
      <c r="AG76" s="26">
        <f t="shared" si="1100"/>
        <v>0</v>
      </c>
      <c r="AH76" s="113">
        <f t="shared" si="1100"/>
        <v>0</v>
      </c>
      <c r="AI76" s="29">
        <f t="shared" si="1100"/>
        <v>0</v>
      </c>
      <c r="AJ76" s="23">
        <f t="shared" si="1100"/>
        <v>0</v>
      </c>
      <c r="AK76" s="187">
        <f t="shared" ref="AK76" si="1101">IF($B73=$B67,AK70+IF($F73&lt;&gt;$G73,(AL73+$G75-$G74)/$F73,AL73/$F73),IF($F73&lt;&gt;AH73,(AL73+$G75-$G74)/$F73,AL73/$F73))</f>
        <v>0</v>
      </c>
      <c r="AL76" s="7">
        <f t="shared" ref="AL76:AL77" si="1102">SUM(AM76:AS76)</f>
        <v>0</v>
      </c>
      <c r="AM76" s="26">
        <f t="shared" ref="AM76:AS76" si="1103">AM73</f>
        <v>0</v>
      </c>
      <c r="AN76" s="26">
        <f t="shared" si="1103"/>
        <v>0</v>
      </c>
      <c r="AO76" s="26">
        <f t="shared" si="1103"/>
        <v>0</v>
      </c>
      <c r="AP76" s="26">
        <f t="shared" si="1103"/>
        <v>0</v>
      </c>
      <c r="AQ76" s="113">
        <f t="shared" si="1103"/>
        <v>0</v>
      </c>
      <c r="AR76" s="29">
        <f t="shared" si="1103"/>
        <v>0</v>
      </c>
      <c r="AS76" s="23">
        <f t="shared" si="1103"/>
        <v>0</v>
      </c>
      <c r="AT76" s="187">
        <f t="shared" ref="AT76" si="1104">IF($B73=$B67,AT70+IF($F73&lt;&gt;$G73,(AU73+$G75-$G74)/$F73,AU73/$F73),IF($F73&lt;&gt;AQ73,(AU73+$G75-$G74)/$F73,AU73/$F73))</f>
        <v>0</v>
      </c>
      <c r="AU76" s="7">
        <f t="shared" ref="AU76:AU77" si="1105">SUM(AV76:BB76)</f>
        <v>0</v>
      </c>
      <c r="AV76" s="6">
        <f t="shared" ref="AV76" si="1106">IF(SUM($AM$9:$AS$9)=SUM($AV$9:$BB$9),AV73,IF(AND(SUM($AV$9:$BB$9)&gt;42,SUM($AV$9:$BB$9)&lt;49),AV73,0))</f>
        <v>0</v>
      </c>
      <c r="AW76" s="6">
        <f t="shared" ref="AW76:BB76" si="1107">IF(SUM($AM$9:$AS$9)=SUM($AV$9:$BB$9),AW73,IF(AND(SUM($AV$9:$BB$9)&gt;42,SUM($AV$9:$BB$9)&lt;49),AW73,0))</f>
        <v>0</v>
      </c>
      <c r="AX76" s="6">
        <f t="shared" si="1107"/>
        <v>0</v>
      </c>
      <c r="AY76" s="6">
        <f t="shared" si="1107"/>
        <v>0</v>
      </c>
      <c r="AZ76" s="26">
        <f t="shared" si="1107"/>
        <v>0</v>
      </c>
      <c r="BA76" s="29">
        <f t="shared" si="1107"/>
        <v>0</v>
      </c>
      <c r="BB76" s="23">
        <f t="shared" si="1107"/>
        <v>0</v>
      </c>
    </row>
    <row r="77" spans="1:54" ht="15.75" customHeight="1" x14ac:dyDescent="0.2">
      <c r="A77" s="1">
        <f t="shared" ref="A77:A78" si="1108">A76</f>
        <v>0</v>
      </c>
      <c r="B77" s="313"/>
      <c r="C77" s="314"/>
      <c r="D77" s="314"/>
      <c r="E77" s="314"/>
      <c r="F77" s="31"/>
      <c r="G77" s="183"/>
      <c r="H77" s="123">
        <f t="shared" ref="H77" si="1109">IF($B73=$B67,H71+F77,$F77)</f>
        <v>0</v>
      </c>
      <c r="I77" s="165">
        <f t="shared" si="1048"/>
        <v>0</v>
      </c>
      <c r="J77" s="141">
        <f t="shared" ref="J77" si="1110">IF($H76=0,0,IF($B67=$B73,IF($H78&gt;0,$H78+J71,K73+J71),IF($H78&gt;0,$H78,K73)))</f>
        <v>0</v>
      </c>
      <c r="K77" s="7">
        <f t="shared" si="1093"/>
        <v>0</v>
      </c>
      <c r="L77" s="6"/>
      <c r="M77" s="6"/>
      <c r="N77" s="6"/>
      <c r="O77" s="6"/>
      <c r="P77" s="26"/>
      <c r="Q77" s="29"/>
      <c r="R77" s="23"/>
      <c r="S77" s="141">
        <f t="shared" ref="S77" si="1111">IF($H76=0,0,IF($B67=$B73,IF($H78&gt;0,$H78+S71,T73+S71),IF($H78&gt;0,$H78,T73)))</f>
        <v>0</v>
      </c>
      <c r="T77" s="7">
        <f t="shared" si="1096"/>
        <v>0</v>
      </c>
      <c r="U77" s="6"/>
      <c r="V77" s="6"/>
      <c r="W77" s="6"/>
      <c r="X77" s="6"/>
      <c r="Y77" s="26"/>
      <c r="Z77" s="29"/>
      <c r="AA77" s="23"/>
      <c r="AB77" s="141">
        <f t="shared" ref="AB77" si="1112">IF($H76=0,0,IF($B67=$B73,IF($H78&gt;0,$H78+AB71,AC73+AB71),IF($H78&gt;0,$H78,AC73)))</f>
        <v>0</v>
      </c>
      <c r="AC77" s="7">
        <f t="shared" si="1099"/>
        <v>0</v>
      </c>
      <c r="AD77" s="6"/>
      <c r="AE77" s="6"/>
      <c r="AF77" s="6"/>
      <c r="AG77" s="6"/>
      <c r="AH77" s="26"/>
      <c r="AI77" s="29"/>
      <c r="AJ77" s="23"/>
      <c r="AK77" s="141">
        <f t="shared" ref="AK77" si="1113">IF($H76=0,0,IF($B67=$B73,IF($H78&gt;0,$H78+AK71,AL73+AK71),IF($H78&gt;0,$H78,AL73)))</f>
        <v>0</v>
      </c>
      <c r="AL77" s="7">
        <f t="shared" si="1102"/>
        <v>0</v>
      </c>
      <c r="AM77" s="6"/>
      <c r="AN77" s="6"/>
      <c r="AO77" s="6"/>
      <c r="AP77" s="6"/>
      <c r="AQ77" s="26"/>
      <c r="AR77" s="29"/>
      <c r="AS77" s="23"/>
      <c r="AT77" s="141">
        <f t="shared" ref="AT77" si="1114">IF($H76=0,0,IF($B67=$B73,IF($H78&gt;0,$H78+AT71,AU73+AT71),IF($H78&gt;0,$H78,AU73)))</f>
        <v>0</v>
      </c>
      <c r="AU77" s="7">
        <f t="shared" si="1105"/>
        <v>0</v>
      </c>
      <c r="AV77" s="6"/>
      <c r="AW77" s="6"/>
      <c r="AX77" s="6"/>
      <c r="AY77" s="6"/>
      <c r="AZ77" s="26"/>
      <c r="BA77" s="29"/>
      <c r="BB77" s="23"/>
    </row>
    <row r="78" spans="1:54" ht="18.75" customHeight="1" thickBot="1" x14ac:dyDescent="0.25">
      <c r="A78" s="1">
        <f t="shared" si="1108"/>
        <v>0</v>
      </c>
      <c r="B78" s="323" t="str">
        <f>IF(B73="",Wydruk!$AE$6,IF(J74=0,Wydruk!$AE$7,IF(AND(G74&lt;G75,B73&lt;&gt;$B79),Wydruk!$AE$13,IF(AND($B73=$B67,$B73&lt;&gt;$B79),IF(OR(OR(J78&lt;4,J78&gt;5),OR(S78&lt;4,S78&gt;5),OR(AB78&lt;4,AB78&gt;5),OR(AK78&lt;4,AK78&gt;5),OR(AND(AT78&lt;4,AT78&gt;0),AT78&gt;5)),Wydruk!$AE$8,Wydruk!$AE$9),IF($B73=$B79,IF($F77&lt;&gt;0,Wydruk!$AE$12,Wydruk!$AE$10),IF(OR(OR(J74&lt;4,J74&gt;5),OR(S74&lt;4,S74&gt;5),OR(AB74&lt;4,AB74&gt;5),OR(AK74&lt;4,AK74&gt;5),OR(AND(AT74&lt;4,AT74&gt;0),AT74&gt;5)),Wydruk!$AE$8,Wydruk!$AE$11))))))</f>
        <v>Uzupełnij liczby godzin tygodniowego planu</v>
      </c>
      <c r="C78" s="324"/>
      <c r="D78" s="324"/>
      <c r="E78" s="324"/>
      <c r="F78" s="173">
        <f>maj!F78</f>
        <v>0</v>
      </c>
      <c r="G78" s="184">
        <f>maj!G78</f>
        <v>0</v>
      </c>
      <c r="H78" s="191">
        <f t="shared" ref="H78" si="1115">IF(OR($G78=0,$F78=0,$G78="",$F78=""),0,$G78/$F78)</f>
        <v>0</v>
      </c>
      <c r="I78" s="193"/>
      <c r="J78" s="176">
        <f t="shared" ref="J78" si="1116">IF($B67=$B73,IF(L73+L68&gt;0,1,0)+IF(M73+M68&gt;0,1,0)+IF(N73+N68&gt;0,1,0)+IF(O73+O68&gt;0,1,0)+IF(P73+P68&gt;0,1,0)+IF(Q73+Q68&gt;0,1,0)+IF(R73+R68&gt;0,1,0),J74)</f>
        <v>0</v>
      </c>
      <c r="K78" s="133">
        <f t="shared" ref="K78" si="1117">IF(OR($B73=$B79,J78=0,(K74-Q78+O78)&lt;=0),0,(K74-Q78+O78)/J78)</f>
        <v>0</v>
      </c>
      <c r="L78" s="137">
        <f t="shared" ref="L78" si="1118">IF(K78*(7-J75)&lt;=0,0,K78*(7-J75))</f>
        <v>0</v>
      </c>
      <c r="M78" s="311">
        <f t="shared" ref="M78" si="1119">ROUND(IF(OR(K75-K78*(7-J75)+P78&lt;0,$B73=$B79,K78&lt;=0,K75=0),0,IF(K75-K78*(7-J75)+P78&gt;Q78-O78+P78,Q78-O78+P78,K75-K78*(7-J75)+P78)),1)</f>
        <v>0</v>
      </c>
      <c r="N78" s="312"/>
      <c r="O78" s="139">
        <f t="shared" ref="O78" si="1120">IF(OR($B73=$B79,J74=0),0,IF($B73=$B67,J73,$F73))</f>
        <v>0</v>
      </c>
      <c r="P78" s="30">
        <f t="shared" ref="P78" si="1121">IF(OR($B73=$B79,J78=0),0,$G75-$G74)</f>
        <v>0</v>
      </c>
      <c r="Q78" s="134">
        <f t="shared" ref="Q78" si="1122">IF(OR($B73=$B79,J78=0),0,J77)</f>
        <v>0</v>
      </c>
      <c r="R78" s="138">
        <f t="shared" ref="R78" si="1123">IF($B73=$B79,0,K75)</f>
        <v>0</v>
      </c>
      <c r="S78" s="176">
        <f t="shared" ref="S78" si="1124">IF($B67=$B73,IF(U73+U68&gt;0,1,0)+IF(V73+V68&gt;0,1,0)+IF(W73+W68&gt;0,1,0)+IF(X73+X68&gt;0,1,0)+IF(Y73+Y68&gt;0,1,0)+IF(Z73+Z68&gt;0,1,0)+IF(AA73+AA68&gt;0,1,0),S74)</f>
        <v>0</v>
      </c>
      <c r="T78" s="133">
        <f t="shared" ref="T78" si="1125">IF(OR($B73=$B79,S78=0,(T74-Z78+X78)&lt;=0),0,(T74-Z78+X78)/S78)</f>
        <v>0</v>
      </c>
      <c r="U78" s="137">
        <f t="shared" ref="U78" si="1126">IF(T78*(7-S75)&lt;=0,0,T78*(7-S75))</f>
        <v>0</v>
      </c>
      <c r="V78" s="311">
        <f t="shared" ref="V78" si="1127">ROUND(IF(OR(T75-T78*(7-S75)+Y78&lt;0,$B73=$B79,T78&lt;=0,T75=0),0,IF(T75-T78*(7-S75)+Y78&gt;Z78-X78+Y78,Z78-X78+Y78,T75-T78*(7-S75)+Y78)),1)</f>
        <v>0</v>
      </c>
      <c r="W78" s="312"/>
      <c r="X78" s="139">
        <f t="shared" ref="X78" si="1128">IF(OR($B73=$B79,S74=0),0,IF($B73=$B67,S73,$F73))</f>
        <v>0</v>
      </c>
      <c r="Y78" s="30">
        <f t="shared" ref="Y78" si="1129">IF(OR($B73=$B79,S78=0),0,$G75-$G74)</f>
        <v>0</v>
      </c>
      <c r="Z78" s="134">
        <f t="shared" ref="Z78" si="1130">IF(OR($B73=$B79,S78=0),0,S77)</f>
        <v>0</v>
      </c>
      <c r="AA78" s="138">
        <f t="shared" ref="AA78" si="1131">IF($B73=$B79,0,T75)</f>
        <v>0</v>
      </c>
      <c r="AB78" s="176">
        <f t="shared" ref="AB78" si="1132">IF($B67=$B73,IF(AD73+AD68&gt;0,1,0)+IF(AE73+AE68&gt;0,1,0)+IF(AF73+AF68&gt;0,1,0)+IF(AG73+AG68&gt;0,1,0)+IF(AH73+AH68&gt;0,1,0)+IF(AI73+AI68&gt;0,1,0)+IF(AJ73+AJ68&gt;0,1,0),AB74)</f>
        <v>0</v>
      </c>
      <c r="AC78" s="133">
        <f t="shared" ref="AC78" si="1133">IF(OR($B73=$B79,AB78=0,(AC74-AI78+AG78)&lt;=0),0,(AC74-AI78+AG78)/AB78)</f>
        <v>0</v>
      </c>
      <c r="AD78" s="137">
        <f t="shared" ref="AD78" si="1134">IF(AC78*(7-AB75)&lt;=0,0,AC78*(7-AB75))</f>
        <v>0</v>
      </c>
      <c r="AE78" s="311">
        <f t="shared" ref="AE78" si="1135">ROUND(IF(OR(AC75-AC78*(7-AB75)+AH78&lt;0,$B73=$B79,AC78&lt;=0,AC75=0),0,IF(AC75-AC78*(7-AB75)+AH78&gt;AI78-AG78+AH78,AI78-AG78+AH78,AC75-AC78*(7-AB75)+AH78)),1)</f>
        <v>0</v>
      </c>
      <c r="AF78" s="312"/>
      <c r="AG78" s="139">
        <f t="shared" ref="AG78" si="1136">IF(OR($B73=$B79,AB74=0),0,IF($B73=$B67,AB73,$F73))</f>
        <v>0</v>
      </c>
      <c r="AH78" s="30">
        <f t="shared" ref="AH78" si="1137">IF(OR($B73=$B79,AB78=0),0,$G75-$G74)</f>
        <v>0</v>
      </c>
      <c r="AI78" s="134">
        <f t="shared" ref="AI78" si="1138">IF(OR($B73=$B79,AB78=0),0,AB77)</f>
        <v>0</v>
      </c>
      <c r="AJ78" s="138">
        <f t="shared" ref="AJ78" si="1139">IF($B73=$B79,0,AC75)</f>
        <v>0</v>
      </c>
      <c r="AK78" s="176">
        <f t="shared" ref="AK78" si="1140">IF($B67=$B73,IF(AM73+AM68&gt;0,1,0)+IF(AN73+AN68&gt;0,1,0)+IF(AO73+AO68&gt;0,1,0)+IF(AP73+AP68&gt;0,1,0)+IF(AQ73+AQ68&gt;0,1,0)+IF(AR73+AR68&gt;0,1,0)+IF(AS73+AS68&gt;0,1,0),AK74)</f>
        <v>0</v>
      </c>
      <c r="AL78" s="133">
        <f t="shared" ref="AL78" si="1141">IF(OR($B73=$B79,AK78=0,(AL74-AR78+AP78)&lt;=0),0,(AL74-AR78+AP78)/AK78)</f>
        <v>0</v>
      </c>
      <c r="AM78" s="137">
        <f t="shared" ref="AM78" si="1142">IF(AL78*(7-AK75)&lt;=0,0,AL78*(7-AK75))</f>
        <v>0</v>
      </c>
      <c r="AN78" s="311">
        <f t="shared" ref="AN78" si="1143">ROUND(IF(OR(AL75-AL78*(7-AK75)+AQ78&lt;0,$B73=$B79,AL78&lt;=0,AL75=0),0,IF(AL75-AL78*(7-AK75)+AQ78&gt;AR78-AP78+AQ78,AR78-AP78+AQ78,AL75-AL78*(7-AK75)+AQ78)),1)</f>
        <v>0</v>
      </c>
      <c r="AO78" s="312"/>
      <c r="AP78" s="139">
        <f t="shared" ref="AP78" si="1144">IF(OR($B73=$B79,AK74=0),0,IF($B73=$B67,AK73,$F73))</f>
        <v>0</v>
      </c>
      <c r="AQ78" s="30">
        <f t="shared" ref="AQ78" si="1145">IF(OR($B73=$B79,AK78=0),0,$G75-$G74)</f>
        <v>0</v>
      </c>
      <c r="AR78" s="134">
        <f t="shared" ref="AR78" si="1146">IF(OR($B73=$B79,AK78=0),0,AK77)</f>
        <v>0</v>
      </c>
      <c r="AS78" s="138">
        <f t="shared" ref="AS78" si="1147">IF($B73=$B79,0,AL75)</f>
        <v>0</v>
      </c>
      <c r="AT78" s="176">
        <f t="shared" ref="AT78" si="1148">IF($B67=$B73,IF(AV73+AV68&gt;0,1,0)+IF(AW73+AW68&gt;0,1,0)+IF(AX73+AX68&gt;0,1,0)+IF(AY73+AY68&gt;0,1,0)+IF(AZ73+AZ68&gt;0,1,0)+IF(BA73+BA68&gt;0,1,0)+IF(BB73+BB68&gt;0,1,0),AT74)</f>
        <v>0</v>
      </c>
      <c r="AU78" s="133">
        <f t="shared" ref="AU78" si="1149">IF(OR($B73=$B79,AT78=0,(AU74-BA78+AY78)&lt;=0),0,(AU74-BA78+AY78)/AT78)</f>
        <v>0</v>
      </c>
      <c r="AV78" s="137">
        <f t="shared" ref="AV78" si="1150">IF(AU78*(7-AT75)&lt;=0,0,AU78*(7-AT75))</f>
        <v>0</v>
      </c>
      <c r="AW78" s="311">
        <f t="shared" ref="AW78" si="1151">ROUND(IF(OR(AU75-AU78*(7-AT75)+AZ78&lt;0,$B73=$B79,AU78&lt;=0,AU75=0),0,IF(AU75-AU78*(7-AT75)+AZ78&gt;BA78-AY78+AZ78,BA78-AY78+AZ78,AU75-AU78*(7-AT75)+AZ78)),1)</f>
        <v>0</v>
      </c>
      <c r="AX78" s="312"/>
      <c r="AY78" s="139">
        <f t="shared" ref="AY78" si="1152">IF(OR($B73=$B79,AT74=0),0,IF($B73=$B67,AT73,$F73))</f>
        <v>0</v>
      </c>
      <c r="AZ78" s="30">
        <f t="shared" ref="AZ78" si="1153">IF(OR($B73=$B79,AT78=0),0,$G75-$G74)</f>
        <v>0</v>
      </c>
      <c r="BA78" s="134">
        <f t="shared" ref="BA78" si="1154">IF(OR($B73=$B79,AT78=0),0,AT77)</f>
        <v>0</v>
      </c>
      <c r="BB78" s="138">
        <f t="shared" ref="BB78" si="1155">IF($B73=$B79,0,AU75)</f>
        <v>0</v>
      </c>
    </row>
    <row r="79" spans="1:54" ht="15.75" x14ac:dyDescent="0.2">
      <c r="A79" s="1">
        <f t="shared" ref="A79" si="1156">IF(B79="","1. Niewypełnione",B79)</f>
        <v>0</v>
      </c>
      <c r="B79" s="320">
        <f>maj!B79</f>
        <v>0</v>
      </c>
      <c r="C79" s="321">
        <f>maj!C79</f>
        <v>0</v>
      </c>
      <c r="D79" s="321">
        <f>maj!D79</f>
        <v>0</v>
      </c>
      <c r="E79" s="321">
        <f>maj!E79</f>
        <v>0</v>
      </c>
      <c r="F79" s="177">
        <f>maj!F79</f>
        <v>18</v>
      </c>
      <c r="G79" s="185">
        <f>maj!G79</f>
        <v>18</v>
      </c>
      <c r="H79" s="177"/>
      <c r="I79" s="192">
        <f t="shared" ref="I79:I83" si="1157">K79+T79+AC79+AL79+AU79</f>
        <v>0</v>
      </c>
      <c r="J79" s="186">
        <f t="shared" ref="J79" si="1158">IF(OR($B79=$B85,J82=0),0,ROUND((K80+P84)/J82,0))</f>
        <v>0</v>
      </c>
      <c r="K79" s="51">
        <f t="shared" ref="K79:K80" si="1159">SUM(L79:R79)</f>
        <v>0</v>
      </c>
      <c r="L79" s="52">
        <f>maj!L79</f>
        <v>0</v>
      </c>
      <c r="M79" s="52">
        <f>maj!M79</f>
        <v>0</v>
      </c>
      <c r="N79" s="52">
        <f>maj!N79</f>
        <v>0</v>
      </c>
      <c r="O79" s="52">
        <f>maj!O79</f>
        <v>0</v>
      </c>
      <c r="P79" s="53">
        <f>maj!P79</f>
        <v>0</v>
      </c>
      <c r="Q79" s="54">
        <f>maj!Q79</f>
        <v>0</v>
      </c>
      <c r="R79" s="55">
        <f>maj!R79</f>
        <v>0</v>
      </c>
      <c r="S79" s="188">
        <f t="shared" ref="S79" si="1160">IF(OR($B79=$B85,S82=0),0,ROUND((T80+Y84)/S82,0))</f>
        <v>0</v>
      </c>
      <c r="T79" s="51">
        <f t="shared" ref="T79:T80" si="1161">SUM(U79:AA79)</f>
        <v>0</v>
      </c>
      <c r="U79" s="52">
        <f>maj!U79</f>
        <v>0</v>
      </c>
      <c r="V79" s="52">
        <f>maj!V79</f>
        <v>0</v>
      </c>
      <c r="W79" s="52">
        <f>maj!W79</f>
        <v>0</v>
      </c>
      <c r="X79" s="52">
        <f>maj!X79</f>
        <v>0</v>
      </c>
      <c r="Y79" s="53">
        <f>maj!Y79</f>
        <v>0</v>
      </c>
      <c r="Z79" s="54">
        <f>maj!Z79</f>
        <v>0</v>
      </c>
      <c r="AA79" s="55">
        <f>maj!AA79</f>
        <v>0</v>
      </c>
      <c r="AB79" s="188">
        <f t="shared" ref="AB79" si="1162">IF(OR($B79=$B85,AB82=0),0,ROUND((AC80+AH84)/AB82,0))</f>
        <v>0</v>
      </c>
      <c r="AC79" s="51">
        <f t="shared" ref="AC79:AC80" si="1163">SUM(AD79:AJ79)</f>
        <v>0</v>
      </c>
      <c r="AD79" s="52">
        <f>maj!AD79</f>
        <v>0</v>
      </c>
      <c r="AE79" s="52">
        <f>maj!AE79</f>
        <v>0</v>
      </c>
      <c r="AF79" s="52">
        <f>maj!AF79</f>
        <v>0</v>
      </c>
      <c r="AG79" s="52">
        <f>maj!AG79</f>
        <v>0</v>
      </c>
      <c r="AH79" s="53">
        <f>maj!AH79</f>
        <v>0</v>
      </c>
      <c r="AI79" s="54">
        <f>maj!AI79</f>
        <v>0</v>
      </c>
      <c r="AJ79" s="55">
        <f>maj!AJ79</f>
        <v>0</v>
      </c>
      <c r="AK79" s="188">
        <f t="shared" ref="AK79" si="1164">IF(OR($B79=$B85,AK82=0),0,ROUND((AL80+AQ84)/AK82,0))</f>
        <v>0</v>
      </c>
      <c r="AL79" s="51">
        <f t="shared" ref="AL79:AL80" si="1165">SUM(AM79:AS79)</f>
        <v>0</v>
      </c>
      <c r="AM79" s="52">
        <f>maj!AM79</f>
        <v>0</v>
      </c>
      <c r="AN79" s="52">
        <f>maj!AN79</f>
        <v>0</v>
      </c>
      <c r="AO79" s="52">
        <f>maj!AO79</f>
        <v>0</v>
      </c>
      <c r="AP79" s="52">
        <f>maj!AP79</f>
        <v>0</v>
      </c>
      <c r="AQ79" s="53">
        <f>maj!AQ79</f>
        <v>0</v>
      </c>
      <c r="AR79" s="54">
        <f>maj!AR79</f>
        <v>0</v>
      </c>
      <c r="AS79" s="55">
        <f>maj!AS79</f>
        <v>0</v>
      </c>
      <c r="AT79" s="188">
        <f t="shared" ref="AT79" si="1166">IF(OR($B79=$B85,AT82=0),0,ROUND((AU80+AZ84)/AT82,0))</f>
        <v>0</v>
      </c>
      <c r="AU79" s="51">
        <f t="shared" ref="AU79:AU80" si="1167">SUM(AV79:BB79)</f>
        <v>0</v>
      </c>
      <c r="AV79" s="52">
        <f t="shared" ref="AV79" si="1168">IF(SUM($AM$9:$AS$9)=SUM($AV$9:$BB$9),AM79,IF(AND(SUM($AV$9:$BB$9)&gt;42,SUM($AV$9:$BB$9)&lt;49),AM79,0))</f>
        <v>0</v>
      </c>
      <c r="AW79" s="52">
        <f t="shared" ref="AW79" si="1169">IF(SUM($AM$9:$AS$9)=SUM($AV$9:$BB$9),AN79,IF(AND(SUM($AV$9:$BB$9)&gt;42,SUM($AV$9:$BB$9)&lt;49),AN79,0))</f>
        <v>0</v>
      </c>
      <c r="AX79" s="52">
        <f t="shared" ref="AX79" si="1170">IF(SUM($AM$9:$AS$9)=SUM($AV$9:$BB$9),AO79,IF(AND(SUM($AV$9:$BB$9)&gt;42,SUM($AV$9:$BB$9)&lt;49),AO79,0))</f>
        <v>0</v>
      </c>
      <c r="AY79" s="52">
        <f t="shared" ref="AY79" si="1171">IF(SUM($AM$9:$AS$9)=SUM($AV$9:$BB$9),AP79,IF(AND(SUM($AV$9:$BB$9)&gt;42,SUM($AV$9:$BB$9)&lt;49),AP79,0))</f>
        <v>0</v>
      </c>
      <c r="AZ79" s="53">
        <f t="shared" ref="AZ79" si="1172">IF(SUM($AM$9:$AS$9)=SUM($AV$9:$BB$9),AQ79,IF(AND(SUM($AV$9:$BB$9)&gt;42,SUM($AV$9:$BB$9)&lt;49),AQ79,0))</f>
        <v>0</v>
      </c>
      <c r="BA79" s="54">
        <f t="shared" ref="BA79" si="1173">IF(SUM($AM$9:$AS$9)=SUM($AV$9:$BB$9),AR79,IF(AND(SUM($AV$9:$BB$9)&gt;42,SUM($AV$9:$BB$9)&lt;49),AR79,0))</f>
        <v>0</v>
      </c>
      <c r="BB79" s="55">
        <f t="shared" ref="BB79" si="1174">IF(SUM($AM$9:$AS$9)=SUM($AV$9:$BB$9),AS79,IF(AND(SUM($AV$9:$BB$9)&gt;42,SUM($AV$9:$BB$9)&lt;49),AS79,0))</f>
        <v>0</v>
      </c>
    </row>
    <row r="80" spans="1:54" ht="12.75" hidden="1" customHeight="1" x14ac:dyDescent="0.2">
      <c r="B80" s="93"/>
      <c r="C80" s="94"/>
      <c r="D80" s="95"/>
      <c r="E80" s="115"/>
      <c r="F80" s="140" t="b">
        <f t="shared" ref="F80" si="1175">IF($B73=$B79,OR(F74,G79&lt;F79),G79&lt;F79)</f>
        <v>0</v>
      </c>
      <c r="G80" s="189">
        <f t="shared" ref="G80" si="1176">IF(AND($B73=$B79,$B73&lt;&gt;"",$B73&lt;&gt;0),G79+G74,G79)</f>
        <v>18</v>
      </c>
      <c r="H80" s="120"/>
      <c r="I80" s="165">
        <f t="shared" si="1157"/>
        <v>0</v>
      </c>
      <c r="J80" s="194">
        <f t="shared" ref="J80" si="1177">7-COUNTIF(L79:R79,0)-COUNTIF(L79:R79,"")</f>
        <v>0</v>
      </c>
      <c r="K80" s="22">
        <f t="shared" si="1159"/>
        <v>0</v>
      </c>
      <c r="L80" s="35">
        <f t="shared" ref="L80:R80" si="1178">IF($B73=$B79,L79+L74,L79)</f>
        <v>0</v>
      </c>
      <c r="M80" s="35">
        <f t="shared" si="1178"/>
        <v>0</v>
      </c>
      <c r="N80" s="35">
        <f t="shared" si="1178"/>
        <v>0</v>
      </c>
      <c r="O80" s="35">
        <f t="shared" si="1178"/>
        <v>0</v>
      </c>
      <c r="P80" s="36">
        <f t="shared" si="1178"/>
        <v>0</v>
      </c>
      <c r="Q80" s="37">
        <f t="shared" si="1178"/>
        <v>0</v>
      </c>
      <c r="R80" s="38">
        <f t="shared" si="1178"/>
        <v>0</v>
      </c>
      <c r="S80" s="194">
        <f t="shared" ref="S80" si="1179">7-COUNTIF(U79:AA79,0)-COUNTIF(U79:AA79,"")</f>
        <v>0</v>
      </c>
      <c r="T80" s="22">
        <f t="shared" si="1161"/>
        <v>0</v>
      </c>
      <c r="U80" s="35">
        <f t="shared" ref="U80:AA80" si="1180">IF($B73=$B79,U79+U74,U79)</f>
        <v>0</v>
      </c>
      <c r="V80" s="35">
        <f t="shared" si="1180"/>
        <v>0</v>
      </c>
      <c r="W80" s="35">
        <f t="shared" si="1180"/>
        <v>0</v>
      </c>
      <c r="X80" s="35">
        <f t="shared" si="1180"/>
        <v>0</v>
      </c>
      <c r="Y80" s="36">
        <f t="shared" si="1180"/>
        <v>0</v>
      </c>
      <c r="Z80" s="37">
        <f t="shared" si="1180"/>
        <v>0</v>
      </c>
      <c r="AA80" s="38">
        <f t="shared" si="1180"/>
        <v>0</v>
      </c>
      <c r="AB80" s="194">
        <f t="shared" ref="AB80" si="1181">7-COUNTIF(AD79:AJ79,0)-COUNTIF(AD79:AJ79,"")</f>
        <v>0</v>
      </c>
      <c r="AC80" s="22">
        <f t="shared" si="1163"/>
        <v>0</v>
      </c>
      <c r="AD80" s="35">
        <f t="shared" ref="AD80:AJ80" si="1182">IF($B73=$B79,AD79+AD74,AD79)</f>
        <v>0</v>
      </c>
      <c r="AE80" s="35">
        <f t="shared" si="1182"/>
        <v>0</v>
      </c>
      <c r="AF80" s="35">
        <f t="shared" si="1182"/>
        <v>0</v>
      </c>
      <c r="AG80" s="35">
        <f t="shared" si="1182"/>
        <v>0</v>
      </c>
      <c r="AH80" s="36">
        <f t="shared" si="1182"/>
        <v>0</v>
      </c>
      <c r="AI80" s="37">
        <f t="shared" si="1182"/>
        <v>0</v>
      </c>
      <c r="AJ80" s="38">
        <f t="shared" si="1182"/>
        <v>0</v>
      </c>
      <c r="AK80" s="194">
        <f t="shared" ref="AK80" si="1183">7-COUNTIF(AM79:AS79,0)-COUNTIF(AM79:AS79,"")</f>
        <v>0</v>
      </c>
      <c r="AL80" s="22">
        <f t="shared" si="1165"/>
        <v>0</v>
      </c>
      <c r="AM80" s="35">
        <f t="shared" ref="AM80:AS80" si="1184">IF($B73=$B79,AM79+AM74,AM79)</f>
        <v>0</v>
      </c>
      <c r="AN80" s="35">
        <f t="shared" si="1184"/>
        <v>0</v>
      </c>
      <c r="AO80" s="35">
        <f t="shared" si="1184"/>
        <v>0</v>
      </c>
      <c r="AP80" s="35">
        <f t="shared" si="1184"/>
        <v>0</v>
      </c>
      <c r="AQ80" s="36">
        <f t="shared" si="1184"/>
        <v>0</v>
      </c>
      <c r="AR80" s="37">
        <f t="shared" si="1184"/>
        <v>0</v>
      </c>
      <c r="AS80" s="38">
        <f t="shared" si="1184"/>
        <v>0</v>
      </c>
      <c r="AT80" s="194">
        <f t="shared" ref="AT80" si="1185">7-COUNTIF(AV79:BB79,0)-COUNTIF(AV79:BB79,"")</f>
        <v>0</v>
      </c>
      <c r="AU80" s="22">
        <f t="shared" si="1167"/>
        <v>0</v>
      </c>
      <c r="AV80" s="35">
        <f t="shared" ref="AV80:BB80" si="1186">IF($B73=$B79,AV79+AV74,AV79)</f>
        <v>0</v>
      </c>
      <c r="AW80" s="35">
        <f t="shared" si="1186"/>
        <v>0</v>
      </c>
      <c r="AX80" s="35">
        <f t="shared" si="1186"/>
        <v>0</v>
      </c>
      <c r="AY80" s="35">
        <f t="shared" si="1186"/>
        <v>0</v>
      </c>
      <c r="AZ80" s="36">
        <f t="shared" si="1186"/>
        <v>0</v>
      </c>
      <c r="BA80" s="37">
        <f t="shared" si="1186"/>
        <v>0</v>
      </c>
      <c r="BB80" s="38">
        <f t="shared" si="1186"/>
        <v>0</v>
      </c>
    </row>
    <row r="81" spans="1:54" ht="15" hidden="1" customHeight="1" x14ac:dyDescent="0.2">
      <c r="B81" s="116"/>
      <c r="C81" s="117"/>
      <c r="D81" s="118"/>
      <c r="E81" s="119"/>
      <c r="F81" s="92"/>
      <c r="G81" s="190">
        <f t="shared" ref="G81" si="1187">IF(AND($B73=$B79,$B73&lt;&gt;"",$B73&lt;&gt;0),F79+G75,F79)</f>
        <v>18</v>
      </c>
      <c r="H81" s="121"/>
      <c r="I81" s="165">
        <f t="shared" si="1157"/>
        <v>0</v>
      </c>
      <c r="J81" s="195">
        <f t="shared" ref="J81" si="1188">IF($B79=$B73,COUNTIF(L81:R81,0),COUNTIF(L82:R82,0)+COUNTIF(L82:R82,""))</f>
        <v>7</v>
      </c>
      <c r="K81" s="39">
        <f t="shared" ref="K81:R81" si="1189">IF($B73=$B79,K82+K75,K82)</f>
        <v>0</v>
      </c>
      <c r="L81" s="40">
        <f t="shared" si="1189"/>
        <v>0</v>
      </c>
      <c r="M81" s="40">
        <f t="shared" si="1189"/>
        <v>0</v>
      </c>
      <c r="N81" s="40">
        <f t="shared" si="1189"/>
        <v>0</v>
      </c>
      <c r="O81" s="40">
        <f t="shared" si="1189"/>
        <v>0</v>
      </c>
      <c r="P81" s="41">
        <f t="shared" si="1189"/>
        <v>0</v>
      </c>
      <c r="Q81" s="42">
        <f t="shared" si="1189"/>
        <v>0</v>
      </c>
      <c r="R81" s="43">
        <f t="shared" si="1189"/>
        <v>0</v>
      </c>
      <c r="S81" s="195">
        <f t="shared" ref="S81" si="1190">IF($B79=$B73,COUNTIF(U81:AA81,0),COUNTIF(U82:AA82,0)+COUNTIF(U82:AA82,""))</f>
        <v>7</v>
      </c>
      <c r="T81" s="39">
        <f t="shared" ref="T81:AA81" si="1191">IF($B73=$B79,T82+T75,T82)</f>
        <v>0</v>
      </c>
      <c r="U81" s="40">
        <f t="shared" si="1191"/>
        <v>0</v>
      </c>
      <c r="V81" s="40">
        <f t="shared" si="1191"/>
        <v>0</v>
      </c>
      <c r="W81" s="40">
        <f t="shared" si="1191"/>
        <v>0</v>
      </c>
      <c r="X81" s="40">
        <f t="shared" si="1191"/>
        <v>0</v>
      </c>
      <c r="Y81" s="41">
        <f t="shared" si="1191"/>
        <v>0</v>
      </c>
      <c r="Z81" s="42">
        <f t="shared" si="1191"/>
        <v>0</v>
      </c>
      <c r="AA81" s="43">
        <f t="shared" si="1191"/>
        <v>0</v>
      </c>
      <c r="AB81" s="195">
        <f t="shared" ref="AB81" si="1192">IF($B79=$B73,COUNTIF(AD81:AJ81,0),COUNTIF(AD82:AJ82,0)+COUNTIF(AD82:AJ82,""))</f>
        <v>7</v>
      </c>
      <c r="AC81" s="39">
        <f t="shared" ref="AC81:AJ81" si="1193">IF($B73=$B79,AC82+AC75,AC82)</f>
        <v>0</v>
      </c>
      <c r="AD81" s="40">
        <f t="shared" si="1193"/>
        <v>0</v>
      </c>
      <c r="AE81" s="40">
        <f t="shared" si="1193"/>
        <v>0</v>
      </c>
      <c r="AF81" s="40">
        <f t="shared" si="1193"/>
        <v>0</v>
      </c>
      <c r="AG81" s="40">
        <f t="shared" si="1193"/>
        <v>0</v>
      </c>
      <c r="AH81" s="41">
        <f t="shared" si="1193"/>
        <v>0</v>
      </c>
      <c r="AI81" s="42">
        <f t="shared" si="1193"/>
        <v>0</v>
      </c>
      <c r="AJ81" s="43">
        <f t="shared" si="1193"/>
        <v>0</v>
      </c>
      <c r="AK81" s="195">
        <f t="shared" ref="AK81" si="1194">IF($B79=$B73,COUNTIF(AM81:AS81,0),COUNTIF(AM82:AS82,0)+COUNTIF(AM82:AS82,""))</f>
        <v>7</v>
      </c>
      <c r="AL81" s="39">
        <f t="shared" ref="AL81:AS81" si="1195">IF($B73=$B79,AL82+AL75,AL82)</f>
        <v>0</v>
      </c>
      <c r="AM81" s="40">
        <f t="shared" si="1195"/>
        <v>0</v>
      </c>
      <c r="AN81" s="40">
        <f t="shared" si="1195"/>
        <v>0</v>
      </c>
      <c r="AO81" s="40">
        <f t="shared" si="1195"/>
        <v>0</v>
      </c>
      <c r="AP81" s="40">
        <f t="shared" si="1195"/>
        <v>0</v>
      </c>
      <c r="AQ81" s="41">
        <f t="shared" si="1195"/>
        <v>0</v>
      </c>
      <c r="AR81" s="42">
        <f t="shared" si="1195"/>
        <v>0</v>
      </c>
      <c r="AS81" s="43">
        <f t="shared" si="1195"/>
        <v>0</v>
      </c>
      <c r="AT81" s="195">
        <f t="shared" ref="AT81" si="1196">IF($B79=$B73,COUNTIF(AV81:BB81,0),COUNTIF(AV82:BB82,0)+COUNTIF(AV82:BB82,""))</f>
        <v>7</v>
      </c>
      <c r="AU81" s="39">
        <f t="shared" ref="AU81:BB81" si="1197">IF($B73=$B79,AU82+AU75,AU82)</f>
        <v>0</v>
      </c>
      <c r="AV81" s="40">
        <f t="shared" si="1197"/>
        <v>0</v>
      </c>
      <c r="AW81" s="40">
        <f t="shared" si="1197"/>
        <v>0</v>
      </c>
      <c r="AX81" s="40">
        <f t="shared" si="1197"/>
        <v>0</v>
      </c>
      <c r="AY81" s="40">
        <f t="shared" si="1197"/>
        <v>0</v>
      </c>
      <c r="AZ81" s="41">
        <f t="shared" si="1197"/>
        <v>0</v>
      </c>
      <c r="BA81" s="42">
        <f t="shared" si="1197"/>
        <v>0</v>
      </c>
      <c r="BB81" s="43">
        <f t="shared" si="1197"/>
        <v>0</v>
      </c>
    </row>
    <row r="82" spans="1:54" ht="15.75" customHeight="1" x14ac:dyDescent="0.2">
      <c r="A82" s="1">
        <f t="shared" ref="A82" si="1198">A79</f>
        <v>0</v>
      </c>
      <c r="B82" s="313">
        <f t="shared" ref="B82" si="1199">B76+1</f>
        <v>11</v>
      </c>
      <c r="C82" s="314"/>
      <c r="D82" s="314"/>
      <c r="E82" s="314"/>
      <c r="F82" s="31"/>
      <c r="G82" s="183"/>
      <c r="H82" s="122">
        <f t="shared" ref="H82" si="1200">5-COUNTIF(AU79,0)-COUNTIF(AL79,0)-COUNTIF(AC79,0)-COUNTIF(T79,0)-COUNTIF(K79,0)</f>
        <v>0</v>
      </c>
      <c r="I82" s="165">
        <f t="shared" si="1157"/>
        <v>0</v>
      </c>
      <c r="J82" s="187">
        <f t="shared" ref="J82" si="1201">IF($B79=$B73,J76+IF($F79&lt;&gt;$G79,(K79+$G81-$G80)/$F79,K79/$F79),IF($F79&lt;&gt;G79,(K79+$G81-$G80)/$F79,K79/$F79))</f>
        <v>0</v>
      </c>
      <c r="K82" s="7">
        <f t="shared" ref="K82:K83" si="1202">SUM(L82:R82)</f>
        <v>0</v>
      </c>
      <c r="L82" s="26">
        <f t="shared" ref="L82:R82" si="1203">L79</f>
        <v>0</v>
      </c>
      <c r="M82" s="26">
        <f t="shared" si="1203"/>
        <v>0</v>
      </c>
      <c r="N82" s="26">
        <f t="shared" si="1203"/>
        <v>0</v>
      </c>
      <c r="O82" s="26">
        <f t="shared" si="1203"/>
        <v>0</v>
      </c>
      <c r="P82" s="26">
        <f t="shared" si="1203"/>
        <v>0</v>
      </c>
      <c r="Q82" s="29">
        <f t="shared" si="1203"/>
        <v>0</v>
      </c>
      <c r="R82" s="23">
        <f t="shared" si="1203"/>
        <v>0</v>
      </c>
      <c r="S82" s="187">
        <f t="shared" ref="S82" si="1204">IF($B79=$B73,S76+IF($F79&lt;&gt;$G79,(T79+$G81-$G80)/$F79,T79/$F79),IF($F79&lt;&gt;P79,(T79+$G81-$G80)/$F79,T79/$F79))</f>
        <v>0</v>
      </c>
      <c r="T82" s="7">
        <f t="shared" ref="T82:T83" si="1205">SUM(U82:AA82)</f>
        <v>0</v>
      </c>
      <c r="U82" s="26">
        <f t="shared" ref="U82:AA82" si="1206">U79</f>
        <v>0</v>
      </c>
      <c r="V82" s="26">
        <f t="shared" si="1206"/>
        <v>0</v>
      </c>
      <c r="W82" s="26">
        <f t="shared" si="1206"/>
        <v>0</v>
      </c>
      <c r="X82" s="26">
        <f t="shared" si="1206"/>
        <v>0</v>
      </c>
      <c r="Y82" s="113">
        <f t="shared" si="1206"/>
        <v>0</v>
      </c>
      <c r="Z82" s="29">
        <f t="shared" si="1206"/>
        <v>0</v>
      </c>
      <c r="AA82" s="23">
        <f t="shared" si="1206"/>
        <v>0</v>
      </c>
      <c r="AB82" s="187">
        <f t="shared" ref="AB82" si="1207">IF($B79=$B73,AB76+IF($F79&lt;&gt;$G79,(AC79+$G81-$G80)/$F79,AC79/$F79),IF($F79&lt;&gt;Y79,(AC79+$G81-$G80)/$F79,AC79/$F79))</f>
        <v>0</v>
      </c>
      <c r="AC82" s="7">
        <f t="shared" ref="AC82:AC83" si="1208">SUM(AD82:AJ82)</f>
        <v>0</v>
      </c>
      <c r="AD82" s="26">
        <f t="shared" ref="AD82:AJ82" si="1209">AD79</f>
        <v>0</v>
      </c>
      <c r="AE82" s="26">
        <f t="shared" si="1209"/>
        <v>0</v>
      </c>
      <c r="AF82" s="26">
        <f t="shared" si="1209"/>
        <v>0</v>
      </c>
      <c r="AG82" s="26">
        <f t="shared" si="1209"/>
        <v>0</v>
      </c>
      <c r="AH82" s="113">
        <f t="shared" si="1209"/>
        <v>0</v>
      </c>
      <c r="AI82" s="29">
        <f t="shared" si="1209"/>
        <v>0</v>
      </c>
      <c r="AJ82" s="23">
        <f t="shared" si="1209"/>
        <v>0</v>
      </c>
      <c r="AK82" s="187">
        <f t="shared" ref="AK82" si="1210">IF($B79=$B73,AK76+IF($F79&lt;&gt;$G79,(AL79+$G81-$G80)/$F79,AL79/$F79),IF($F79&lt;&gt;AH79,(AL79+$G81-$G80)/$F79,AL79/$F79))</f>
        <v>0</v>
      </c>
      <c r="AL82" s="7">
        <f t="shared" ref="AL82:AL83" si="1211">SUM(AM82:AS82)</f>
        <v>0</v>
      </c>
      <c r="AM82" s="26">
        <f t="shared" ref="AM82:AS82" si="1212">AM79</f>
        <v>0</v>
      </c>
      <c r="AN82" s="26">
        <f t="shared" si="1212"/>
        <v>0</v>
      </c>
      <c r="AO82" s="26">
        <f t="shared" si="1212"/>
        <v>0</v>
      </c>
      <c r="AP82" s="26">
        <f t="shared" si="1212"/>
        <v>0</v>
      </c>
      <c r="AQ82" s="113">
        <f t="shared" si="1212"/>
        <v>0</v>
      </c>
      <c r="AR82" s="29">
        <f t="shared" si="1212"/>
        <v>0</v>
      </c>
      <c r="AS82" s="23">
        <f t="shared" si="1212"/>
        <v>0</v>
      </c>
      <c r="AT82" s="187">
        <f t="shared" ref="AT82" si="1213">IF($B79=$B73,AT76+IF($F79&lt;&gt;$G79,(AU79+$G81-$G80)/$F79,AU79/$F79),IF($F79&lt;&gt;AQ79,(AU79+$G81-$G80)/$F79,AU79/$F79))</f>
        <v>0</v>
      </c>
      <c r="AU82" s="7">
        <f t="shared" ref="AU82:AU83" si="1214">SUM(AV82:BB82)</f>
        <v>0</v>
      </c>
      <c r="AV82" s="6">
        <f t="shared" ref="AV82" si="1215">IF(SUM($AM$9:$AS$9)=SUM($AV$9:$BB$9),AV79,IF(AND(SUM($AV$9:$BB$9)&gt;42,SUM($AV$9:$BB$9)&lt;49),AV79,0))</f>
        <v>0</v>
      </c>
      <c r="AW82" s="6">
        <f t="shared" ref="AW82:BB82" si="1216">IF(SUM($AM$9:$AS$9)=SUM($AV$9:$BB$9),AW79,IF(AND(SUM($AV$9:$BB$9)&gt;42,SUM($AV$9:$BB$9)&lt;49),AW79,0))</f>
        <v>0</v>
      </c>
      <c r="AX82" s="6">
        <f t="shared" si="1216"/>
        <v>0</v>
      </c>
      <c r="AY82" s="6">
        <f t="shared" si="1216"/>
        <v>0</v>
      </c>
      <c r="AZ82" s="26">
        <f t="shared" si="1216"/>
        <v>0</v>
      </c>
      <c r="BA82" s="29">
        <f t="shared" si="1216"/>
        <v>0</v>
      </c>
      <c r="BB82" s="23">
        <f t="shared" si="1216"/>
        <v>0</v>
      </c>
    </row>
    <row r="83" spans="1:54" ht="15.75" customHeight="1" x14ac:dyDescent="0.2">
      <c r="A83" s="1">
        <f t="shared" ref="A83:A84" si="1217">A82</f>
        <v>0</v>
      </c>
      <c r="B83" s="313"/>
      <c r="C83" s="314"/>
      <c r="D83" s="314"/>
      <c r="E83" s="314"/>
      <c r="F83" s="31"/>
      <c r="G83" s="183"/>
      <c r="H83" s="123">
        <f t="shared" ref="H83" si="1218">IF($B79=$B73,H77+F83,$F83)</f>
        <v>0</v>
      </c>
      <c r="I83" s="165">
        <f t="shared" si="1157"/>
        <v>0</v>
      </c>
      <c r="J83" s="141">
        <f t="shared" ref="J83" si="1219">IF($H82=0,0,IF($B73=$B79,IF($H84&gt;0,$H84+J77,K79+J77),IF($H84&gt;0,$H84,K79)))</f>
        <v>0</v>
      </c>
      <c r="K83" s="7">
        <f t="shared" si="1202"/>
        <v>0</v>
      </c>
      <c r="L83" s="6"/>
      <c r="M83" s="6"/>
      <c r="N83" s="6"/>
      <c r="O83" s="6"/>
      <c r="P83" s="26"/>
      <c r="Q83" s="29"/>
      <c r="R83" s="23"/>
      <c r="S83" s="141">
        <f t="shared" ref="S83" si="1220">IF($H82=0,0,IF($B73=$B79,IF($H84&gt;0,$H84+S77,T79+S77),IF($H84&gt;0,$H84,T79)))</f>
        <v>0</v>
      </c>
      <c r="T83" s="7">
        <f t="shared" si="1205"/>
        <v>0</v>
      </c>
      <c r="U83" s="6"/>
      <c r="V83" s="6"/>
      <c r="W83" s="6"/>
      <c r="X83" s="6"/>
      <c r="Y83" s="26"/>
      <c r="Z83" s="29"/>
      <c r="AA83" s="23"/>
      <c r="AB83" s="141">
        <f t="shared" ref="AB83" si="1221">IF($H82=0,0,IF($B73=$B79,IF($H84&gt;0,$H84+AB77,AC79+AB77),IF($H84&gt;0,$H84,AC79)))</f>
        <v>0</v>
      </c>
      <c r="AC83" s="7">
        <f t="shared" si="1208"/>
        <v>0</v>
      </c>
      <c r="AD83" s="6"/>
      <c r="AE83" s="6"/>
      <c r="AF83" s="6"/>
      <c r="AG83" s="6"/>
      <c r="AH83" s="26"/>
      <c r="AI83" s="29"/>
      <c r="AJ83" s="23"/>
      <c r="AK83" s="141">
        <f t="shared" ref="AK83" si="1222">IF($H82=0,0,IF($B73=$B79,IF($H84&gt;0,$H84+AK77,AL79+AK77),IF($H84&gt;0,$H84,AL79)))</f>
        <v>0</v>
      </c>
      <c r="AL83" s="7">
        <f t="shared" si="1211"/>
        <v>0</v>
      </c>
      <c r="AM83" s="6"/>
      <c r="AN83" s="6"/>
      <c r="AO83" s="6"/>
      <c r="AP83" s="6"/>
      <c r="AQ83" s="26"/>
      <c r="AR83" s="29"/>
      <c r="AS83" s="23"/>
      <c r="AT83" s="141">
        <f t="shared" ref="AT83" si="1223">IF($H82=0,0,IF($B73=$B79,IF($H84&gt;0,$H84+AT77,AU79+AT77),IF($H84&gt;0,$H84,AU79)))</f>
        <v>0</v>
      </c>
      <c r="AU83" s="7">
        <f t="shared" si="1214"/>
        <v>0</v>
      </c>
      <c r="AV83" s="6"/>
      <c r="AW83" s="6"/>
      <c r="AX83" s="6"/>
      <c r="AY83" s="6"/>
      <c r="AZ83" s="26"/>
      <c r="BA83" s="29"/>
      <c r="BB83" s="23"/>
    </row>
    <row r="84" spans="1:54" ht="18.75" customHeight="1" thickBot="1" x14ac:dyDescent="0.25">
      <c r="A84" s="1">
        <f t="shared" si="1217"/>
        <v>0</v>
      </c>
      <c r="B84" s="323" t="str">
        <f>IF(B79="",Wydruk!$AE$6,IF(J80=0,Wydruk!$AE$7,IF(AND(G80&lt;G81,B79&lt;&gt;$B85),Wydruk!$AE$13,IF(AND($B79=$B73,$B79&lt;&gt;$B85),IF(OR(OR(J84&lt;4,J84&gt;5),OR(S84&lt;4,S84&gt;5),OR(AB84&lt;4,AB84&gt;5),OR(AK84&lt;4,AK84&gt;5),OR(AND(AT84&lt;4,AT84&gt;0),AT84&gt;5)),Wydruk!$AE$8,Wydruk!$AE$9),IF($B79=$B85,IF($F83&lt;&gt;0,Wydruk!$AE$12,Wydruk!$AE$10),IF(OR(OR(J80&lt;4,J80&gt;5),OR(S80&lt;4,S80&gt;5),OR(AB80&lt;4,AB80&gt;5),OR(AK80&lt;4,AK80&gt;5),OR(AND(AT80&lt;4,AT80&gt;0),AT80&gt;5)),Wydruk!$AE$8,Wydruk!$AE$11))))))</f>
        <v>Uzupełnij liczby godzin tygodniowego planu</v>
      </c>
      <c r="C84" s="324"/>
      <c r="D84" s="324"/>
      <c r="E84" s="324"/>
      <c r="F84" s="173">
        <f>maj!F84</f>
        <v>0</v>
      </c>
      <c r="G84" s="184">
        <f>maj!G84</f>
        <v>0</v>
      </c>
      <c r="H84" s="191">
        <f t="shared" ref="H84" si="1224">IF(OR($G84=0,$F84=0,$G84="",$F84=""),0,$G84/$F84)</f>
        <v>0</v>
      </c>
      <c r="I84" s="193"/>
      <c r="J84" s="176">
        <f t="shared" ref="J84" si="1225">IF($B73=$B79,IF(L79+L74&gt;0,1,0)+IF(M79+M74&gt;0,1,0)+IF(N79+N74&gt;0,1,0)+IF(O79+O74&gt;0,1,0)+IF(P79+P74&gt;0,1,0)+IF(Q79+Q74&gt;0,1,0)+IF(R79+R74&gt;0,1,0),J80)</f>
        <v>0</v>
      </c>
      <c r="K84" s="133">
        <f t="shared" ref="K84" si="1226">IF(OR($B79=$B85,J84=0,(K80-Q84+O84)&lt;=0),0,(K80-Q84+O84)/J84)</f>
        <v>0</v>
      </c>
      <c r="L84" s="137">
        <f t="shared" ref="L84" si="1227">IF(K84*(7-J81)&lt;=0,0,K84*(7-J81))</f>
        <v>0</v>
      </c>
      <c r="M84" s="311">
        <f t="shared" ref="M84" si="1228">ROUND(IF(OR(K81-K84*(7-J81)+P84&lt;0,$B79=$B85,K84&lt;=0,K81=0),0,IF(K81-K84*(7-J81)+P84&gt;Q84-O84+P84,Q84-O84+P84,K81-K84*(7-J81)+P84)),1)</f>
        <v>0</v>
      </c>
      <c r="N84" s="312"/>
      <c r="O84" s="139">
        <f t="shared" ref="O84" si="1229">IF(OR($B79=$B85,J80=0),0,IF($B79=$B73,J79,$F79))</f>
        <v>0</v>
      </c>
      <c r="P84" s="30">
        <f t="shared" ref="P84" si="1230">IF(OR($B79=$B85,J84=0),0,$G81-$G80)</f>
        <v>0</v>
      </c>
      <c r="Q84" s="134">
        <f t="shared" ref="Q84" si="1231">IF(OR($B79=$B85,J84=0),0,J83)</f>
        <v>0</v>
      </c>
      <c r="R84" s="138">
        <f t="shared" ref="R84" si="1232">IF($B79=$B85,0,K81)</f>
        <v>0</v>
      </c>
      <c r="S84" s="176">
        <f t="shared" ref="S84" si="1233">IF($B73=$B79,IF(U79+U74&gt;0,1,0)+IF(V79+V74&gt;0,1,0)+IF(W79+W74&gt;0,1,0)+IF(X79+X74&gt;0,1,0)+IF(Y79+Y74&gt;0,1,0)+IF(Z79+Z74&gt;0,1,0)+IF(AA79+AA74&gt;0,1,0),S80)</f>
        <v>0</v>
      </c>
      <c r="T84" s="133">
        <f t="shared" ref="T84" si="1234">IF(OR($B79=$B85,S84=0,(T80-Z84+X84)&lt;=0),0,(T80-Z84+X84)/S84)</f>
        <v>0</v>
      </c>
      <c r="U84" s="137">
        <f t="shared" ref="U84" si="1235">IF(T84*(7-S81)&lt;=0,0,T84*(7-S81))</f>
        <v>0</v>
      </c>
      <c r="V84" s="311">
        <f t="shared" ref="V84" si="1236">ROUND(IF(OR(T81-T84*(7-S81)+Y84&lt;0,$B79=$B85,T84&lt;=0,T81=0),0,IF(T81-T84*(7-S81)+Y84&gt;Z84-X84+Y84,Z84-X84+Y84,T81-T84*(7-S81)+Y84)),1)</f>
        <v>0</v>
      </c>
      <c r="W84" s="312"/>
      <c r="X84" s="139">
        <f t="shared" ref="X84" si="1237">IF(OR($B79=$B85,S80=0),0,IF($B79=$B73,S79,$F79))</f>
        <v>0</v>
      </c>
      <c r="Y84" s="30">
        <f t="shared" ref="Y84" si="1238">IF(OR($B79=$B85,S84=0),0,$G81-$G80)</f>
        <v>0</v>
      </c>
      <c r="Z84" s="134">
        <f t="shared" ref="Z84" si="1239">IF(OR($B79=$B85,S84=0),0,S83)</f>
        <v>0</v>
      </c>
      <c r="AA84" s="138">
        <f t="shared" ref="AA84" si="1240">IF($B79=$B85,0,T81)</f>
        <v>0</v>
      </c>
      <c r="AB84" s="176">
        <f t="shared" ref="AB84" si="1241">IF($B73=$B79,IF(AD79+AD74&gt;0,1,0)+IF(AE79+AE74&gt;0,1,0)+IF(AF79+AF74&gt;0,1,0)+IF(AG79+AG74&gt;0,1,0)+IF(AH79+AH74&gt;0,1,0)+IF(AI79+AI74&gt;0,1,0)+IF(AJ79+AJ74&gt;0,1,0),AB80)</f>
        <v>0</v>
      </c>
      <c r="AC84" s="133">
        <f t="shared" ref="AC84" si="1242">IF(OR($B79=$B85,AB84=0,(AC80-AI84+AG84)&lt;=0),0,(AC80-AI84+AG84)/AB84)</f>
        <v>0</v>
      </c>
      <c r="AD84" s="137">
        <f t="shared" ref="AD84" si="1243">IF(AC84*(7-AB81)&lt;=0,0,AC84*(7-AB81))</f>
        <v>0</v>
      </c>
      <c r="AE84" s="311">
        <f t="shared" ref="AE84" si="1244">ROUND(IF(OR(AC81-AC84*(7-AB81)+AH84&lt;0,$B79=$B85,AC84&lt;=0,AC81=0),0,IF(AC81-AC84*(7-AB81)+AH84&gt;AI84-AG84+AH84,AI84-AG84+AH84,AC81-AC84*(7-AB81)+AH84)),1)</f>
        <v>0</v>
      </c>
      <c r="AF84" s="312"/>
      <c r="AG84" s="139">
        <f t="shared" ref="AG84" si="1245">IF(OR($B79=$B85,AB80=0),0,IF($B79=$B73,AB79,$F79))</f>
        <v>0</v>
      </c>
      <c r="AH84" s="30">
        <f t="shared" ref="AH84" si="1246">IF(OR($B79=$B85,AB84=0),0,$G81-$G80)</f>
        <v>0</v>
      </c>
      <c r="AI84" s="134">
        <f t="shared" ref="AI84" si="1247">IF(OR($B79=$B85,AB84=0),0,AB83)</f>
        <v>0</v>
      </c>
      <c r="AJ84" s="138">
        <f t="shared" ref="AJ84" si="1248">IF($B79=$B85,0,AC81)</f>
        <v>0</v>
      </c>
      <c r="AK84" s="176">
        <f t="shared" ref="AK84" si="1249">IF($B73=$B79,IF(AM79+AM74&gt;0,1,0)+IF(AN79+AN74&gt;0,1,0)+IF(AO79+AO74&gt;0,1,0)+IF(AP79+AP74&gt;0,1,0)+IF(AQ79+AQ74&gt;0,1,0)+IF(AR79+AR74&gt;0,1,0)+IF(AS79+AS74&gt;0,1,0),AK80)</f>
        <v>0</v>
      </c>
      <c r="AL84" s="133">
        <f t="shared" ref="AL84" si="1250">IF(OR($B79=$B85,AK84=0,(AL80-AR84+AP84)&lt;=0),0,(AL80-AR84+AP84)/AK84)</f>
        <v>0</v>
      </c>
      <c r="AM84" s="137">
        <f t="shared" ref="AM84" si="1251">IF(AL84*(7-AK81)&lt;=0,0,AL84*(7-AK81))</f>
        <v>0</v>
      </c>
      <c r="AN84" s="311">
        <f t="shared" ref="AN84" si="1252">ROUND(IF(OR(AL81-AL84*(7-AK81)+AQ84&lt;0,$B79=$B85,AL84&lt;=0,AL81=0),0,IF(AL81-AL84*(7-AK81)+AQ84&gt;AR84-AP84+AQ84,AR84-AP84+AQ84,AL81-AL84*(7-AK81)+AQ84)),1)</f>
        <v>0</v>
      </c>
      <c r="AO84" s="312"/>
      <c r="AP84" s="139">
        <f t="shared" ref="AP84" si="1253">IF(OR($B79=$B85,AK80=0),0,IF($B79=$B73,AK79,$F79))</f>
        <v>0</v>
      </c>
      <c r="AQ84" s="30">
        <f t="shared" ref="AQ84" si="1254">IF(OR($B79=$B85,AK84=0),0,$G81-$G80)</f>
        <v>0</v>
      </c>
      <c r="AR84" s="134">
        <f t="shared" ref="AR84" si="1255">IF(OR($B79=$B85,AK84=0),0,AK83)</f>
        <v>0</v>
      </c>
      <c r="AS84" s="138">
        <f t="shared" ref="AS84" si="1256">IF($B79=$B85,0,AL81)</f>
        <v>0</v>
      </c>
      <c r="AT84" s="176">
        <f t="shared" ref="AT84" si="1257">IF($B73=$B79,IF(AV79+AV74&gt;0,1,0)+IF(AW79+AW74&gt;0,1,0)+IF(AX79+AX74&gt;0,1,0)+IF(AY79+AY74&gt;0,1,0)+IF(AZ79+AZ74&gt;0,1,0)+IF(BA79+BA74&gt;0,1,0)+IF(BB79+BB74&gt;0,1,0),AT80)</f>
        <v>0</v>
      </c>
      <c r="AU84" s="133">
        <f t="shared" ref="AU84" si="1258">IF(OR($B79=$B85,AT84=0,(AU80-BA84+AY84)&lt;=0),0,(AU80-BA84+AY84)/AT84)</f>
        <v>0</v>
      </c>
      <c r="AV84" s="137">
        <f t="shared" ref="AV84" si="1259">IF(AU84*(7-AT81)&lt;=0,0,AU84*(7-AT81))</f>
        <v>0</v>
      </c>
      <c r="AW84" s="311">
        <f t="shared" ref="AW84" si="1260">ROUND(IF(OR(AU81-AU84*(7-AT81)+AZ84&lt;0,$B79=$B85,AU84&lt;=0,AU81=0),0,IF(AU81-AU84*(7-AT81)+AZ84&gt;BA84-AY84+AZ84,BA84-AY84+AZ84,AU81-AU84*(7-AT81)+AZ84)),1)</f>
        <v>0</v>
      </c>
      <c r="AX84" s="312"/>
      <c r="AY84" s="139">
        <f t="shared" ref="AY84" si="1261">IF(OR($B79=$B85,AT80=0),0,IF($B79=$B73,AT79,$F79))</f>
        <v>0</v>
      </c>
      <c r="AZ84" s="30">
        <f t="shared" ref="AZ84" si="1262">IF(OR($B79=$B85,AT84=0),0,$G81-$G80)</f>
        <v>0</v>
      </c>
      <c r="BA84" s="134">
        <f t="shared" ref="BA84" si="1263">IF(OR($B79=$B85,AT84=0),0,AT83)</f>
        <v>0</v>
      </c>
      <c r="BB84" s="138">
        <f t="shared" ref="BB84" si="1264">IF($B79=$B85,0,AU81)</f>
        <v>0</v>
      </c>
    </row>
    <row r="85" spans="1:54" ht="15.75" x14ac:dyDescent="0.2">
      <c r="A85" s="1">
        <f t="shared" ref="A85" si="1265">IF(B85="","1. Niewypełnione",B85)</f>
        <v>0</v>
      </c>
      <c r="B85" s="320">
        <f>maj!B85</f>
        <v>0</v>
      </c>
      <c r="C85" s="321">
        <f>maj!C85</f>
        <v>0</v>
      </c>
      <c r="D85" s="321">
        <f>maj!D85</f>
        <v>0</v>
      </c>
      <c r="E85" s="321">
        <f>maj!E85</f>
        <v>0</v>
      </c>
      <c r="F85" s="177">
        <f>maj!F85</f>
        <v>18</v>
      </c>
      <c r="G85" s="185">
        <f>maj!G85</f>
        <v>18</v>
      </c>
      <c r="H85" s="177"/>
      <c r="I85" s="192">
        <f t="shared" ref="I85:I89" si="1266">K85+T85+AC85+AL85+AU85</f>
        <v>0</v>
      </c>
      <c r="J85" s="186">
        <f t="shared" ref="J85" si="1267">IF(OR($B85=$B91,J88=0),0,ROUND((K86+P90)/J88,0))</f>
        <v>0</v>
      </c>
      <c r="K85" s="51">
        <f t="shared" ref="K85:K86" si="1268">SUM(L85:R85)</f>
        <v>0</v>
      </c>
      <c r="L85" s="52">
        <f>maj!L85</f>
        <v>0</v>
      </c>
      <c r="M85" s="52">
        <f>maj!M85</f>
        <v>0</v>
      </c>
      <c r="N85" s="52">
        <f>maj!N85</f>
        <v>0</v>
      </c>
      <c r="O85" s="52">
        <f>maj!O85</f>
        <v>0</v>
      </c>
      <c r="P85" s="53">
        <f>maj!P85</f>
        <v>0</v>
      </c>
      <c r="Q85" s="54">
        <f>maj!Q85</f>
        <v>0</v>
      </c>
      <c r="R85" s="55">
        <f>maj!R85</f>
        <v>0</v>
      </c>
      <c r="S85" s="188">
        <f t="shared" ref="S85" si="1269">IF(OR($B85=$B91,S88=0),0,ROUND((T86+Y90)/S88,0))</f>
        <v>0</v>
      </c>
      <c r="T85" s="51">
        <f t="shared" ref="T85:T86" si="1270">SUM(U85:AA85)</f>
        <v>0</v>
      </c>
      <c r="U85" s="52">
        <f>maj!U85</f>
        <v>0</v>
      </c>
      <c r="V85" s="52">
        <f>maj!V85</f>
        <v>0</v>
      </c>
      <c r="W85" s="52">
        <f>maj!W85</f>
        <v>0</v>
      </c>
      <c r="X85" s="52">
        <f>maj!X85</f>
        <v>0</v>
      </c>
      <c r="Y85" s="53">
        <f>maj!Y85</f>
        <v>0</v>
      </c>
      <c r="Z85" s="54">
        <f>maj!Z85</f>
        <v>0</v>
      </c>
      <c r="AA85" s="55">
        <f>maj!AA85</f>
        <v>0</v>
      </c>
      <c r="AB85" s="188">
        <f t="shared" ref="AB85" si="1271">IF(OR($B85=$B91,AB88=0),0,ROUND((AC86+AH90)/AB88,0))</f>
        <v>0</v>
      </c>
      <c r="AC85" s="51">
        <f t="shared" ref="AC85:AC86" si="1272">SUM(AD85:AJ85)</f>
        <v>0</v>
      </c>
      <c r="AD85" s="52">
        <f>maj!AD85</f>
        <v>0</v>
      </c>
      <c r="AE85" s="52">
        <f>maj!AE85</f>
        <v>0</v>
      </c>
      <c r="AF85" s="52">
        <f>maj!AF85</f>
        <v>0</v>
      </c>
      <c r="AG85" s="52">
        <f>maj!AG85</f>
        <v>0</v>
      </c>
      <c r="AH85" s="53">
        <f>maj!AH85</f>
        <v>0</v>
      </c>
      <c r="AI85" s="54">
        <f>maj!AI85</f>
        <v>0</v>
      </c>
      <c r="AJ85" s="55">
        <f>maj!AJ85</f>
        <v>0</v>
      </c>
      <c r="AK85" s="188">
        <f t="shared" ref="AK85" si="1273">IF(OR($B85=$B91,AK88=0),0,ROUND((AL86+AQ90)/AK88,0))</f>
        <v>0</v>
      </c>
      <c r="AL85" s="51">
        <f t="shared" ref="AL85:AL86" si="1274">SUM(AM85:AS85)</f>
        <v>0</v>
      </c>
      <c r="AM85" s="52">
        <f>maj!AM85</f>
        <v>0</v>
      </c>
      <c r="AN85" s="52">
        <f>maj!AN85</f>
        <v>0</v>
      </c>
      <c r="AO85" s="52">
        <f>maj!AO85</f>
        <v>0</v>
      </c>
      <c r="AP85" s="52">
        <f>maj!AP85</f>
        <v>0</v>
      </c>
      <c r="AQ85" s="53">
        <f>maj!AQ85</f>
        <v>0</v>
      </c>
      <c r="AR85" s="54">
        <f>maj!AR85</f>
        <v>0</v>
      </c>
      <c r="AS85" s="55">
        <f>maj!AS85</f>
        <v>0</v>
      </c>
      <c r="AT85" s="188">
        <f t="shared" ref="AT85" si="1275">IF(OR($B85=$B91,AT88=0),0,ROUND((AU86+AZ90)/AT88,0))</f>
        <v>0</v>
      </c>
      <c r="AU85" s="51">
        <f t="shared" ref="AU85:AU86" si="1276">SUM(AV85:BB85)</f>
        <v>0</v>
      </c>
      <c r="AV85" s="52">
        <f t="shared" ref="AV85" si="1277">IF(SUM($AM$9:$AS$9)=SUM($AV$9:$BB$9),AM85,IF(AND(SUM($AV$9:$BB$9)&gt;42,SUM($AV$9:$BB$9)&lt;49),AM85,0))</f>
        <v>0</v>
      </c>
      <c r="AW85" s="52">
        <f t="shared" ref="AW85" si="1278">IF(SUM($AM$9:$AS$9)=SUM($AV$9:$BB$9),AN85,IF(AND(SUM($AV$9:$BB$9)&gt;42,SUM($AV$9:$BB$9)&lt;49),AN85,0))</f>
        <v>0</v>
      </c>
      <c r="AX85" s="52">
        <f t="shared" ref="AX85" si="1279">IF(SUM($AM$9:$AS$9)=SUM($AV$9:$BB$9),AO85,IF(AND(SUM($AV$9:$BB$9)&gt;42,SUM($AV$9:$BB$9)&lt;49),AO85,0))</f>
        <v>0</v>
      </c>
      <c r="AY85" s="52">
        <f t="shared" ref="AY85" si="1280">IF(SUM($AM$9:$AS$9)=SUM($AV$9:$BB$9),AP85,IF(AND(SUM($AV$9:$BB$9)&gt;42,SUM($AV$9:$BB$9)&lt;49),AP85,0))</f>
        <v>0</v>
      </c>
      <c r="AZ85" s="53">
        <f t="shared" ref="AZ85" si="1281">IF(SUM($AM$9:$AS$9)=SUM($AV$9:$BB$9),AQ85,IF(AND(SUM($AV$9:$BB$9)&gt;42,SUM($AV$9:$BB$9)&lt;49),AQ85,0))</f>
        <v>0</v>
      </c>
      <c r="BA85" s="54">
        <f t="shared" ref="BA85" si="1282">IF(SUM($AM$9:$AS$9)=SUM($AV$9:$BB$9),AR85,IF(AND(SUM($AV$9:$BB$9)&gt;42,SUM($AV$9:$BB$9)&lt;49),AR85,0))</f>
        <v>0</v>
      </c>
      <c r="BB85" s="55">
        <f t="shared" ref="BB85" si="1283">IF(SUM($AM$9:$AS$9)=SUM($AV$9:$BB$9),AS85,IF(AND(SUM($AV$9:$BB$9)&gt;42,SUM($AV$9:$BB$9)&lt;49),AS85,0))</f>
        <v>0</v>
      </c>
    </row>
    <row r="86" spans="1:54" ht="12.75" hidden="1" customHeight="1" x14ac:dyDescent="0.2">
      <c r="B86" s="93"/>
      <c r="C86" s="94"/>
      <c r="D86" s="95"/>
      <c r="E86" s="115"/>
      <c r="F86" s="140" t="b">
        <f t="shared" ref="F86" si="1284">IF($B79=$B85,OR(F80,G85&lt;F85),G85&lt;F85)</f>
        <v>0</v>
      </c>
      <c r="G86" s="189">
        <f t="shared" ref="G86" si="1285">IF(AND($B79=$B85,$B79&lt;&gt;"",$B79&lt;&gt;0),G85+G80,G85)</f>
        <v>18</v>
      </c>
      <c r="H86" s="120"/>
      <c r="I86" s="165">
        <f t="shared" si="1266"/>
        <v>0</v>
      </c>
      <c r="J86" s="194">
        <f t="shared" ref="J86" si="1286">7-COUNTIF(L85:R85,0)-COUNTIF(L85:R85,"")</f>
        <v>0</v>
      </c>
      <c r="K86" s="22">
        <f t="shared" si="1268"/>
        <v>0</v>
      </c>
      <c r="L86" s="35">
        <f t="shared" ref="L86:R86" si="1287">IF($B79=$B85,L85+L80,L85)</f>
        <v>0</v>
      </c>
      <c r="M86" s="35">
        <f t="shared" si="1287"/>
        <v>0</v>
      </c>
      <c r="N86" s="35">
        <f t="shared" si="1287"/>
        <v>0</v>
      </c>
      <c r="O86" s="35">
        <f t="shared" si="1287"/>
        <v>0</v>
      </c>
      <c r="P86" s="36">
        <f t="shared" si="1287"/>
        <v>0</v>
      </c>
      <c r="Q86" s="37">
        <f t="shared" si="1287"/>
        <v>0</v>
      </c>
      <c r="R86" s="38">
        <f t="shared" si="1287"/>
        <v>0</v>
      </c>
      <c r="S86" s="194">
        <f t="shared" ref="S86" si="1288">7-COUNTIF(U85:AA85,0)-COUNTIF(U85:AA85,"")</f>
        <v>0</v>
      </c>
      <c r="T86" s="22">
        <f t="shared" si="1270"/>
        <v>0</v>
      </c>
      <c r="U86" s="35">
        <f t="shared" ref="U86:AA86" si="1289">IF($B79=$B85,U85+U80,U85)</f>
        <v>0</v>
      </c>
      <c r="V86" s="35">
        <f t="shared" si="1289"/>
        <v>0</v>
      </c>
      <c r="W86" s="35">
        <f t="shared" si="1289"/>
        <v>0</v>
      </c>
      <c r="X86" s="35">
        <f t="shared" si="1289"/>
        <v>0</v>
      </c>
      <c r="Y86" s="36">
        <f t="shared" si="1289"/>
        <v>0</v>
      </c>
      <c r="Z86" s="37">
        <f t="shared" si="1289"/>
        <v>0</v>
      </c>
      <c r="AA86" s="38">
        <f t="shared" si="1289"/>
        <v>0</v>
      </c>
      <c r="AB86" s="194">
        <f t="shared" ref="AB86" si="1290">7-COUNTIF(AD85:AJ85,0)-COUNTIF(AD85:AJ85,"")</f>
        <v>0</v>
      </c>
      <c r="AC86" s="22">
        <f t="shared" si="1272"/>
        <v>0</v>
      </c>
      <c r="AD86" s="35">
        <f t="shared" ref="AD86:AJ86" si="1291">IF($B79=$B85,AD85+AD80,AD85)</f>
        <v>0</v>
      </c>
      <c r="AE86" s="35">
        <f t="shared" si="1291"/>
        <v>0</v>
      </c>
      <c r="AF86" s="35">
        <f t="shared" si="1291"/>
        <v>0</v>
      </c>
      <c r="AG86" s="35">
        <f t="shared" si="1291"/>
        <v>0</v>
      </c>
      <c r="AH86" s="36">
        <f t="shared" si="1291"/>
        <v>0</v>
      </c>
      <c r="AI86" s="37">
        <f t="shared" si="1291"/>
        <v>0</v>
      </c>
      <c r="AJ86" s="38">
        <f t="shared" si="1291"/>
        <v>0</v>
      </c>
      <c r="AK86" s="194">
        <f t="shared" ref="AK86" si="1292">7-COUNTIF(AM85:AS85,0)-COUNTIF(AM85:AS85,"")</f>
        <v>0</v>
      </c>
      <c r="AL86" s="22">
        <f t="shared" si="1274"/>
        <v>0</v>
      </c>
      <c r="AM86" s="35">
        <f t="shared" ref="AM86:AS86" si="1293">IF($B79=$B85,AM85+AM80,AM85)</f>
        <v>0</v>
      </c>
      <c r="AN86" s="35">
        <f t="shared" si="1293"/>
        <v>0</v>
      </c>
      <c r="AO86" s="35">
        <f t="shared" si="1293"/>
        <v>0</v>
      </c>
      <c r="AP86" s="35">
        <f t="shared" si="1293"/>
        <v>0</v>
      </c>
      <c r="AQ86" s="36">
        <f t="shared" si="1293"/>
        <v>0</v>
      </c>
      <c r="AR86" s="37">
        <f t="shared" si="1293"/>
        <v>0</v>
      </c>
      <c r="AS86" s="38">
        <f t="shared" si="1293"/>
        <v>0</v>
      </c>
      <c r="AT86" s="194">
        <f t="shared" ref="AT86" si="1294">7-COUNTIF(AV85:BB85,0)-COUNTIF(AV85:BB85,"")</f>
        <v>0</v>
      </c>
      <c r="AU86" s="22">
        <f t="shared" si="1276"/>
        <v>0</v>
      </c>
      <c r="AV86" s="35">
        <f t="shared" ref="AV86:BB86" si="1295">IF($B79=$B85,AV85+AV80,AV85)</f>
        <v>0</v>
      </c>
      <c r="AW86" s="35">
        <f t="shared" si="1295"/>
        <v>0</v>
      </c>
      <c r="AX86" s="35">
        <f t="shared" si="1295"/>
        <v>0</v>
      </c>
      <c r="AY86" s="35">
        <f t="shared" si="1295"/>
        <v>0</v>
      </c>
      <c r="AZ86" s="36">
        <f t="shared" si="1295"/>
        <v>0</v>
      </c>
      <c r="BA86" s="37">
        <f t="shared" si="1295"/>
        <v>0</v>
      </c>
      <c r="BB86" s="38">
        <f t="shared" si="1295"/>
        <v>0</v>
      </c>
    </row>
    <row r="87" spans="1:54" ht="15" hidden="1" customHeight="1" x14ac:dyDescent="0.2">
      <c r="B87" s="116"/>
      <c r="C87" s="117"/>
      <c r="D87" s="118"/>
      <c r="E87" s="119"/>
      <c r="F87" s="92"/>
      <c r="G87" s="190">
        <f t="shared" ref="G87" si="1296">IF(AND($B79=$B85,$B79&lt;&gt;"",$B79&lt;&gt;0),F85+G81,F85)</f>
        <v>18</v>
      </c>
      <c r="H87" s="121"/>
      <c r="I87" s="165">
        <f t="shared" si="1266"/>
        <v>0</v>
      </c>
      <c r="J87" s="195">
        <f t="shared" ref="J87" si="1297">IF($B85=$B79,COUNTIF(L87:R87,0),COUNTIF(L88:R88,0)+COUNTIF(L88:R88,""))</f>
        <v>7</v>
      </c>
      <c r="K87" s="39">
        <f t="shared" ref="K87:R87" si="1298">IF($B79=$B85,K88+K81,K88)</f>
        <v>0</v>
      </c>
      <c r="L87" s="40">
        <f t="shared" si="1298"/>
        <v>0</v>
      </c>
      <c r="M87" s="40">
        <f t="shared" si="1298"/>
        <v>0</v>
      </c>
      <c r="N87" s="40">
        <f t="shared" si="1298"/>
        <v>0</v>
      </c>
      <c r="O87" s="40">
        <f t="shared" si="1298"/>
        <v>0</v>
      </c>
      <c r="P87" s="41">
        <f t="shared" si="1298"/>
        <v>0</v>
      </c>
      <c r="Q87" s="42">
        <f t="shared" si="1298"/>
        <v>0</v>
      </c>
      <c r="R87" s="43">
        <f t="shared" si="1298"/>
        <v>0</v>
      </c>
      <c r="S87" s="195">
        <f t="shared" ref="S87" si="1299">IF($B85=$B79,COUNTIF(U87:AA87,0),COUNTIF(U88:AA88,0)+COUNTIF(U88:AA88,""))</f>
        <v>7</v>
      </c>
      <c r="T87" s="39">
        <f t="shared" ref="T87:AA87" si="1300">IF($B79=$B85,T88+T81,T88)</f>
        <v>0</v>
      </c>
      <c r="U87" s="40">
        <f t="shared" si="1300"/>
        <v>0</v>
      </c>
      <c r="V87" s="40">
        <f t="shared" si="1300"/>
        <v>0</v>
      </c>
      <c r="W87" s="40">
        <f t="shared" si="1300"/>
        <v>0</v>
      </c>
      <c r="X87" s="40">
        <f t="shared" si="1300"/>
        <v>0</v>
      </c>
      <c r="Y87" s="41">
        <f t="shared" si="1300"/>
        <v>0</v>
      </c>
      <c r="Z87" s="42">
        <f t="shared" si="1300"/>
        <v>0</v>
      </c>
      <c r="AA87" s="43">
        <f t="shared" si="1300"/>
        <v>0</v>
      </c>
      <c r="AB87" s="195">
        <f t="shared" ref="AB87" si="1301">IF($B85=$B79,COUNTIF(AD87:AJ87,0),COUNTIF(AD88:AJ88,0)+COUNTIF(AD88:AJ88,""))</f>
        <v>7</v>
      </c>
      <c r="AC87" s="39">
        <f t="shared" ref="AC87:AJ87" si="1302">IF($B79=$B85,AC88+AC81,AC88)</f>
        <v>0</v>
      </c>
      <c r="AD87" s="40">
        <f t="shared" si="1302"/>
        <v>0</v>
      </c>
      <c r="AE87" s="40">
        <f t="shared" si="1302"/>
        <v>0</v>
      </c>
      <c r="AF87" s="40">
        <f t="shared" si="1302"/>
        <v>0</v>
      </c>
      <c r="AG87" s="40">
        <f t="shared" si="1302"/>
        <v>0</v>
      </c>
      <c r="AH87" s="41">
        <f t="shared" si="1302"/>
        <v>0</v>
      </c>
      <c r="AI87" s="42">
        <f t="shared" si="1302"/>
        <v>0</v>
      </c>
      <c r="AJ87" s="43">
        <f t="shared" si="1302"/>
        <v>0</v>
      </c>
      <c r="AK87" s="195">
        <f t="shared" ref="AK87" si="1303">IF($B85=$B79,COUNTIF(AM87:AS87,0),COUNTIF(AM88:AS88,0)+COUNTIF(AM88:AS88,""))</f>
        <v>7</v>
      </c>
      <c r="AL87" s="39">
        <f t="shared" ref="AL87:AS87" si="1304">IF($B79=$B85,AL88+AL81,AL88)</f>
        <v>0</v>
      </c>
      <c r="AM87" s="40">
        <f t="shared" si="1304"/>
        <v>0</v>
      </c>
      <c r="AN87" s="40">
        <f t="shared" si="1304"/>
        <v>0</v>
      </c>
      <c r="AO87" s="40">
        <f t="shared" si="1304"/>
        <v>0</v>
      </c>
      <c r="AP87" s="40">
        <f t="shared" si="1304"/>
        <v>0</v>
      </c>
      <c r="AQ87" s="41">
        <f t="shared" si="1304"/>
        <v>0</v>
      </c>
      <c r="AR87" s="42">
        <f t="shared" si="1304"/>
        <v>0</v>
      </c>
      <c r="AS87" s="43">
        <f t="shared" si="1304"/>
        <v>0</v>
      </c>
      <c r="AT87" s="195">
        <f t="shared" ref="AT87" si="1305">IF($B85=$B79,COUNTIF(AV87:BB87,0),COUNTIF(AV88:BB88,0)+COUNTIF(AV88:BB88,""))</f>
        <v>7</v>
      </c>
      <c r="AU87" s="39">
        <f t="shared" ref="AU87:BB87" si="1306">IF($B79=$B85,AU88+AU81,AU88)</f>
        <v>0</v>
      </c>
      <c r="AV87" s="40">
        <f t="shared" si="1306"/>
        <v>0</v>
      </c>
      <c r="AW87" s="40">
        <f t="shared" si="1306"/>
        <v>0</v>
      </c>
      <c r="AX87" s="40">
        <f t="shared" si="1306"/>
        <v>0</v>
      </c>
      <c r="AY87" s="40">
        <f t="shared" si="1306"/>
        <v>0</v>
      </c>
      <c r="AZ87" s="41">
        <f t="shared" si="1306"/>
        <v>0</v>
      </c>
      <c r="BA87" s="42">
        <f t="shared" si="1306"/>
        <v>0</v>
      </c>
      <c r="BB87" s="43">
        <f t="shared" si="1306"/>
        <v>0</v>
      </c>
    </row>
    <row r="88" spans="1:54" ht="15.75" customHeight="1" x14ac:dyDescent="0.2">
      <c r="A88" s="1">
        <f t="shared" ref="A88" si="1307">A85</f>
        <v>0</v>
      </c>
      <c r="B88" s="313">
        <f t="shared" ref="B88" si="1308">B82+1</f>
        <v>12</v>
      </c>
      <c r="C88" s="314"/>
      <c r="D88" s="314"/>
      <c r="E88" s="314"/>
      <c r="F88" s="31"/>
      <c r="G88" s="183"/>
      <c r="H88" s="122">
        <f t="shared" ref="H88" si="1309">5-COUNTIF(AU85,0)-COUNTIF(AL85,0)-COUNTIF(AC85,0)-COUNTIF(T85,0)-COUNTIF(K85,0)</f>
        <v>0</v>
      </c>
      <c r="I88" s="165">
        <f t="shared" si="1266"/>
        <v>0</v>
      </c>
      <c r="J88" s="187">
        <f t="shared" ref="J88" si="1310">IF($B85=$B79,J82+IF($F85&lt;&gt;$G85,(K85+$G87-$G86)/$F85,K85/$F85),IF($F85&lt;&gt;G85,(K85+$G87-$G86)/$F85,K85/$F85))</f>
        <v>0</v>
      </c>
      <c r="K88" s="7">
        <f t="shared" ref="K88:K89" si="1311">SUM(L88:R88)</f>
        <v>0</v>
      </c>
      <c r="L88" s="26">
        <f t="shared" ref="L88:R88" si="1312">L85</f>
        <v>0</v>
      </c>
      <c r="M88" s="26">
        <f t="shared" si="1312"/>
        <v>0</v>
      </c>
      <c r="N88" s="26">
        <f t="shared" si="1312"/>
        <v>0</v>
      </c>
      <c r="O88" s="26">
        <f t="shared" si="1312"/>
        <v>0</v>
      </c>
      <c r="P88" s="26">
        <f t="shared" si="1312"/>
        <v>0</v>
      </c>
      <c r="Q88" s="29">
        <f t="shared" si="1312"/>
        <v>0</v>
      </c>
      <c r="R88" s="23">
        <f t="shared" si="1312"/>
        <v>0</v>
      </c>
      <c r="S88" s="187">
        <f t="shared" ref="S88" si="1313">IF($B85=$B79,S82+IF($F85&lt;&gt;$G85,(T85+$G87-$G86)/$F85,T85/$F85),IF($F85&lt;&gt;P85,(T85+$G87-$G86)/$F85,T85/$F85))</f>
        <v>0</v>
      </c>
      <c r="T88" s="7">
        <f t="shared" ref="T88:T89" si="1314">SUM(U88:AA88)</f>
        <v>0</v>
      </c>
      <c r="U88" s="26">
        <f t="shared" ref="U88:AA88" si="1315">U85</f>
        <v>0</v>
      </c>
      <c r="V88" s="26">
        <f t="shared" si="1315"/>
        <v>0</v>
      </c>
      <c r="W88" s="26">
        <f t="shared" si="1315"/>
        <v>0</v>
      </c>
      <c r="X88" s="26">
        <f t="shared" si="1315"/>
        <v>0</v>
      </c>
      <c r="Y88" s="113">
        <f t="shared" si="1315"/>
        <v>0</v>
      </c>
      <c r="Z88" s="29">
        <f t="shared" si="1315"/>
        <v>0</v>
      </c>
      <c r="AA88" s="23">
        <f t="shared" si="1315"/>
        <v>0</v>
      </c>
      <c r="AB88" s="187">
        <f t="shared" ref="AB88" si="1316">IF($B85=$B79,AB82+IF($F85&lt;&gt;$G85,(AC85+$G87-$G86)/$F85,AC85/$F85),IF($F85&lt;&gt;Y85,(AC85+$G87-$G86)/$F85,AC85/$F85))</f>
        <v>0</v>
      </c>
      <c r="AC88" s="7">
        <f t="shared" ref="AC88:AC89" si="1317">SUM(AD88:AJ88)</f>
        <v>0</v>
      </c>
      <c r="AD88" s="26">
        <f t="shared" ref="AD88:AJ88" si="1318">AD85</f>
        <v>0</v>
      </c>
      <c r="AE88" s="26">
        <f t="shared" si="1318"/>
        <v>0</v>
      </c>
      <c r="AF88" s="26">
        <f t="shared" si="1318"/>
        <v>0</v>
      </c>
      <c r="AG88" s="26">
        <f t="shared" si="1318"/>
        <v>0</v>
      </c>
      <c r="AH88" s="113">
        <f t="shared" si="1318"/>
        <v>0</v>
      </c>
      <c r="AI88" s="29">
        <f t="shared" si="1318"/>
        <v>0</v>
      </c>
      <c r="AJ88" s="23">
        <f t="shared" si="1318"/>
        <v>0</v>
      </c>
      <c r="AK88" s="187">
        <f t="shared" ref="AK88" si="1319">IF($B85=$B79,AK82+IF($F85&lt;&gt;$G85,(AL85+$G87-$G86)/$F85,AL85/$F85),IF($F85&lt;&gt;AH85,(AL85+$G87-$G86)/$F85,AL85/$F85))</f>
        <v>0</v>
      </c>
      <c r="AL88" s="7">
        <f t="shared" ref="AL88:AL89" si="1320">SUM(AM88:AS88)</f>
        <v>0</v>
      </c>
      <c r="AM88" s="26">
        <f t="shared" ref="AM88:AS88" si="1321">AM85</f>
        <v>0</v>
      </c>
      <c r="AN88" s="26">
        <f t="shared" si="1321"/>
        <v>0</v>
      </c>
      <c r="AO88" s="26">
        <f t="shared" si="1321"/>
        <v>0</v>
      </c>
      <c r="AP88" s="26">
        <f t="shared" si="1321"/>
        <v>0</v>
      </c>
      <c r="AQ88" s="113">
        <f t="shared" si="1321"/>
        <v>0</v>
      </c>
      <c r="AR88" s="29">
        <f t="shared" si="1321"/>
        <v>0</v>
      </c>
      <c r="AS88" s="23">
        <f t="shared" si="1321"/>
        <v>0</v>
      </c>
      <c r="AT88" s="187">
        <f t="shared" ref="AT88" si="1322">IF($B85=$B79,AT82+IF($F85&lt;&gt;$G85,(AU85+$G87-$G86)/$F85,AU85/$F85),IF($F85&lt;&gt;AQ85,(AU85+$G87-$G86)/$F85,AU85/$F85))</f>
        <v>0</v>
      </c>
      <c r="AU88" s="7">
        <f t="shared" ref="AU88:AU89" si="1323">SUM(AV88:BB88)</f>
        <v>0</v>
      </c>
      <c r="AV88" s="6">
        <f t="shared" ref="AV88" si="1324">IF(SUM($AM$9:$AS$9)=SUM($AV$9:$BB$9),AV85,IF(AND(SUM($AV$9:$BB$9)&gt;42,SUM($AV$9:$BB$9)&lt;49),AV85,0))</f>
        <v>0</v>
      </c>
      <c r="AW88" s="6">
        <f t="shared" ref="AW88:BB88" si="1325">IF(SUM($AM$9:$AS$9)=SUM($AV$9:$BB$9),AW85,IF(AND(SUM($AV$9:$BB$9)&gt;42,SUM($AV$9:$BB$9)&lt;49),AW85,0))</f>
        <v>0</v>
      </c>
      <c r="AX88" s="6">
        <f t="shared" si="1325"/>
        <v>0</v>
      </c>
      <c r="AY88" s="6">
        <f t="shared" si="1325"/>
        <v>0</v>
      </c>
      <c r="AZ88" s="26">
        <f t="shared" si="1325"/>
        <v>0</v>
      </c>
      <c r="BA88" s="29">
        <f t="shared" si="1325"/>
        <v>0</v>
      </c>
      <c r="BB88" s="23">
        <f t="shared" si="1325"/>
        <v>0</v>
      </c>
    </row>
    <row r="89" spans="1:54" ht="15.75" customHeight="1" x14ac:dyDescent="0.2">
      <c r="A89" s="1">
        <f t="shared" ref="A89:A90" si="1326">A88</f>
        <v>0</v>
      </c>
      <c r="B89" s="313"/>
      <c r="C89" s="314"/>
      <c r="D89" s="314"/>
      <c r="E89" s="314"/>
      <c r="F89" s="31"/>
      <c r="G89" s="183"/>
      <c r="H89" s="123">
        <f t="shared" ref="H89" si="1327">IF($B85=$B79,H83+F89,$F89)</f>
        <v>0</v>
      </c>
      <c r="I89" s="165">
        <f t="shared" si="1266"/>
        <v>0</v>
      </c>
      <c r="J89" s="141">
        <f t="shared" ref="J89" si="1328">IF($H88=0,0,IF($B79=$B85,IF($H90&gt;0,$H90+J83,K85+J83),IF($H90&gt;0,$H90,K85)))</f>
        <v>0</v>
      </c>
      <c r="K89" s="7">
        <f t="shared" si="1311"/>
        <v>0</v>
      </c>
      <c r="L89" s="6"/>
      <c r="M89" s="6"/>
      <c r="N89" s="6"/>
      <c r="O89" s="6"/>
      <c r="P89" s="26"/>
      <c r="Q89" s="29"/>
      <c r="R89" s="23"/>
      <c r="S89" s="141">
        <f t="shared" ref="S89" si="1329">IF($H88=0,0,IF($B79=$B85,IF($H90&gt;0,$H90+S83,T85+S83),IF($H90&gt;0,$H90,T85)))</f>
        <v>0</v>
      </c>
      <c r="T89" s="7">
        <f t="shared" si="1314"/>
        <v>0</v>
      </c>
      <c r="U89" s="6"/>
      <c r="V89" s="6"/>
      <c r="W89" s="6"/>
      <c r="X89" s="6"/>
      <c r="Y89" s="26"/>
      <c r="Z89" s="29"/>
      <c r="AA89" s="23"/>
      <c r="AB89" s="141">
        <f t="shared" ref="AB89" si="1330">IF($H88=0,0,IF($B79=$B85,IF($H90&gt;0,$H90+AB83,AC85+AB83),IF($H90&gt;0,$H90,AC85)))</f>
        <v>0</v>
      </c>
      <c r="AC89" s="7">
        <f t="shared" si="1317"/>
        <v>0</v>
      </c>
      <c r="AD89" s="6"/>
      <c r="AE89" s="6"/>
      <c r="AF89" s="6"/>
      <c r="AG89" s="6"/>
      <c r="AH89" s="26"/>
      <c r="AI89" s="29"/>
      <c r="AJ89" s="23"/>
      <c r="AK89" s="141">
        <f t="shared" ref="AK89" si="1331">IF($H88=0,0,IF($B79=$B85,IF($H90&gt;0,$H90+AK83,AL85+AK83),IF($H90&gt;0,$H90,AL85)))</f>
        <v>0</v>
      </c>
      <c r="AL89" s="7">
        <f t="shared" si="1320"/>
        <v>0</v>
      </c>
      <c r="AM89" s="6"/>
      <c r="AN89" s="6"/>
      <c r="AO89" s="6"/>
      <c r="AP89" s="6"/>
      <c r="AQ89" s="26"/>
      <c r="AR89" s="29"/>
      <c r="AS89" s="23"/>
      <c r="AT89" s="141">
        <f t="shared" ref="AT89" si="1332">IF($H88=0,0,IF($B79=$B85,IF($H90&gt;0,$H90+AT83,AU85+AT83),IF($H90&gt;0,$H90,AU85)))</f>
        <v>0</v>
      </c>
      <c r="AU89" s="7">
        <f t="shared" si="1323"/>
        <v>0</v>
      </c>
      <c r="AV89" s="6"/>
      <c r="AW89" s="6"/>
      <c r="AX89" s="6"/>
      <c r="AY89" s="6"/>
      <c r="AZ89" s="26"/>
      <c r="BA89" s="29"/>
      <c r="BB89" s="23"/>
    </row>
    <row r="90" spans="1:54" ht="18.75" customHeight="1" thickBot="1" x14ac:dyDescent="0.25">
      <c r="A90" s="1">
        <f t="shared" si="1326"/>
        <v>0</v>
      </c>
      <c r="B90" s="323" t="str">
        <f>IF(B85="",Wydruk!$AE$6,IF(J86=0,Wydruk!$AE$7,IF(AND(G86&lt;G87,B85&lt;&gt;$B91),Wydruk!$AE$13,IF(AND($B85=$B79,$B85&lt;&gt;$B91),IF(OR(OR(J90&lt;4,J90&gt;5),OR(S90&lt;4,S90&gt;5),OR(AB90&lt;4,AB90&gt;5),OR(AK90&lt;4,AK90&gt;5),OR(AND(AT90&lt;4,AT90&gt;0),AT90&gt;5)),Wydruk!$AE$8,Wydruk!$AE$9),IF($B85=$B91,IF($F89&lt;&gt;0,Wydruk!$AE$12,Wydruk!$AE$10),IF(OR(OR(J86&lt;4,J86&gt;5),OR(S86&lt;4,S86&gt;5),OR(AB86&lt;4,AB86&gt;5),OR(AK86&lt;4,AK86&gt;5),OR(AND(AT86&lt;4,AT86&gt;0),AT86&gt;5)),Wydruk!$AE$8,Wydruk!$AE$11))))))</f>
        <v>Uzupełnij liczby godzin tygodniowego planu</v>
      </c>
      <c r="C90" s="324"/>
      <c r="D90" s="324"/>
      <c r="E90" s="324"/>
      <c r="F90" s="173">
        <f>maj!F90</f>
        <v>0</v>
      </c>
      <c r="G90" s="184">
        <f>maj!G90</f>
        <v>0</v>
      </c>
      <c r="H90" s="191">
        <f t="shared" ref="H90" si="1333">IF(OR($G90=0,$F90=0,$G90="",$F90=""),0,$G90/$F90)</f>
        <v>0</v>
      </c>
      <c r="I90" s="193"/>
      <c r="J90" s="176">
        <f t="shared" ref="J90" si="1334">IF($B79=$B85,IF(L85+L80&gt;0,1,0)+IF(M85+M80&gt;0,1,0)+IF(N85+N80&gt;0,1,0)+IF(O85+O80&gt;0,1,0)+IF(P85+P80&gt;0,1,0)+IF(Q85+Q80&gt;0,1,0)+IF(R85+R80&gt;0,1,0),J86)</f>
        <v>0</v>
      </c>
      <c r="K90" s="133">
        <f t="shared" ref="K90" si="1335">IF(OR($B85=$B91,J90=0,(K86-Q90+O90)&lt;=0),0,(K86-Q90+O90)/J90)</f>
        <v>0</v>
      </c>
      <c r="L90" s="137">
        <f t="shared" ref="L90" si="1336">IF(K90*(7-J87)&lt;=0,0,K90*(7-J87))</f>
        <v>0</v>
      </c>
      <c r="M90" s="311">
        <f t="shared" ref="M90" si="1337">ROUND(IF(OR(K87-K90*(7-J87)+P90&lt;0,$B85=$B91,K90&lt;=0,K87=0),0,IF(K87-K90*(7-J87)+P90&gt;Q90-O90+P90,Q90-O90+P90,K87-K90*(7-J87)+P90)),1)</f>
        <v>0</v>
      </c>
      <c r="N90" s="312"/>
      <c r="O90" s="139">
        <f t="shared" ref="O90" si="1338">IF(OR($B85=$B91,J86=0),0,IF($B85=$B79,J85,$F85))</f>
        <v>0</v>
      </c>
      <c r="P90" s="30">
        <f t="shared" ref="P90" si="1339">IF(OR($B85=$B91,J90=0),0,$G87-$G86)</f>
        <v>0</v>
      </c>
      <c r="Q90" s="134">
        <f t="shared" ref="Q90" si="1340">IF(OR($B85=$B91,J90=0),0,J89)</f>
        <v>0</v>
      </c>
      <c r="R90" s="138">
        <f t="shared" ref="R90" si="1341">IF($B85=$B91,0,K87)</f>
        <v>0</v>
      </c>
      <c r="S90" s="176">
        <f t="shared" ref="S90" si="1342">IF($B79=$B85,IF(U85+U80&gt;0,1,0)+IF(V85+V80&gt;0,1,0)+IF(W85+W80&gt;0,1,0)+IF(X85+X80&gt;0,1,0)+IF(Y85+Y80&gt;0,1,0)+IF(Z85+Z80&gt;0,1,0)+IF(AA85+AA80&gt;0,1,0),S86)</f>
        <v>0</v>
      </c>
      <c r="T90" s="133">
        <f t="shared" ref="T90" si="1343">IF(OR($B85=$B91,S90=0,(T86-Z90+X90)&lt;=0),0,(T86-Z90+X90)/S90)</f>
        <v>0</v>
      </c>
      <c r="U90" s="137">
        <f t="shared" ref="U90" si="1344">IF(T90*(7-S87)&lt;=0,0,T90*(7-S87))</f>
        <v>0</v>
      </c>
      <c r="V90" s="311">
        <f t="shared" ref="V90" si="1345">ROUND(IF(OR(T87-T90*(7-S87)+Y90&lt;0,$B85=$B91,T90&lt;=0,T87=0),0,IF(T87-T90*(7-S87)+Y90&gt;Z90-X90+Y90,Z90-X90+Y90,T87-T90*(7-S87)+Y90)),1)</f>
        <v>0</v>
      </c>
      <c r="W90" s="312"/>
      <c r="X90" s="139">
        <f t="shared" ref="X90" si="1346">IF(OR($B85=$B91,S86=0),0,IF($B85=$B79,S85,$F85))</f>
        <v>0</v>
      </c>
      <c r="Y90" s="30">
        <f t="shared" ref="Y90" si="1347">IF(OR($B85=$B91,S90=0),0,$G87-$G86)</f>
        <v>0</v>
      </c>
      <c r="Z90" s="134">
        <f t="shared" ref="Z90" si="1348">IF(OR($B85=$B91,S90=0),0,S89)</f>
        <v>0</v>
      </c>
      <c r="AA90" s="138">
        <f t="shared" ref="AA90" si="1349">IF($B85=$B91,0,T87)</f>
        <v>0</v>
      </c>
      <c r="AB90" s="176">
        <f t="shared" ref="AB90" si="1350">IF($B79=$B85,IF(AD85+AD80&gt;0,1,0)+IF(AE85+AE80&gt;0,1,0)+IF(AF85+AF80&gt;0,1,0)+IF(AG85+AG80&gt;0,1,0)+IF(AH85+AH80&gt;0,1,0)+IF(AI85+AI80&gt;0,1,0)+IF(AJ85+AJ80&gt;0,1,0),AB86)</f>
        <v>0</v>
      </c>
      <c r="AC90" s="133">
        <f t="shared" ref="AC90" si="1351">IF(OR($B85=$B91,AB90=0,(AC86-AI90+AG90)&lt;=0),0,(AC86-AI90+AG90)/AB90)</f>
        <v>0</v>
      </c>
      <c r="AD90" s="137">
        <f t="shared" ref="AD90" si="1352">IF(AC90*(7-AB87)&lt;=0,0,AC90*(7-AB87))</f>
        <v>0</v>
      </c>
      <c r="AE90" s="311">
        <f t="shared" ref="AE90" si="1353">ROUND(IF(OR(AC87-AC90*(7-AB87)+AH90&lt;0,$B85=$B91,AC90&lt;=0,AC87=0),0,IF(AC87-AC90*(7-AB87)+AH90&gt;AI90-AG90+AH90,AI90-AG90+AH90,AC87-AC90*(7-AB87)+AH90)),1)</f>
        <v>0</v>
      </c>
      <c r="AF90" s="312"/>
      <c r="AG90" s="139">
        <f t="shared" ref="AG90" si="1354">IF(OR($B85=$B91,AB86=0),0,IF($B85=$B79,AB85,$F85))</f>
        <v>0</v>
      </c>
      <c r="AH90" s="30">
        <f t="shared" ref="AH90" si="1355">IF(OR($B85=$B91,AB90=0),0,$G87-$G86)</f>
        <v>0</v>
      </c>
      <c r="AI90" s="134">
        <f t="shared" ref="AI90" si="1356">IF(OR($B85=$B91,AB90=0),0,AB89)</f>
        <v>0</v>
      </c>
      <c r="AJ90" s="138">
        <f t="shared" ref="AJ90" si="1357">IF($B85=$B91,0,AC87)</f>
        <v>0</v>
      </c>
      <c r="AK90" s="176">
        <f t="shared" ref="AK90" si="1358">IF($B79=$B85,IF(AM85+AM80&gt;0,1,0)+IF(AN85+AN80&gt;0,1,0)+IF(AO85+AO80&gt;0,1,0)+IF(AP85+AP80&gt;0,1,0)+IF(AQ85+AQ80&gt;0,1,0)+IF(AR85+AR80&gt;0,1,0)+IF(AS85+AS80&gt;0,1,0),AK86)</f>
        <v>0</v>
      </c>
      <c r="AL90" s="133">
        <f t="shared" ref="AL90" si="1359">IF(OR($B85=$B91,AK90=0,(AL86-AR90+AP90)&lt;=0),0,(AL86-AR90+AP90)/AK90)</f>
        <v>0</v>
      </c>
      <c r="AM90" s="137">
        <f t="shared" ref="AM90" si="1360">IF(AL90*(7-AK87)&lt;=0,0,AL90*(7-AK87))</f>
        <v>0</v>
      </c>
      <c r="AN90" s="311">
        <f t="shared" ref="AN90" si="1361">ROUND(IF(OR(AL87-AL90*(7-AK87)+AQ90&lt;0,$B85=$B91,AL90&lt;=0,AL87=0),0,IF(AL87-AL90*(7-AK87)+AQ90&gt;AR90-AP90+AQ90,AR90-AP90+AQ90,AL87-AL90*(7-AK87)+AQ90)),1)</f>
        <v>0</v>
      </c>
      <c r="AO90" s="312"/>
      <c r="AP90" s="139">
        <f t="shared" ref="AP90" si="1362">IF(OR($B85=$B91,AK86=0),0,IF($B85=$B79,AK85,$F85))</f>
        <v>0</v>
      </c>
      <c r="AQ90" s="30">
        <f t="shared" ref="AQ90" si="1363">IF(OR($B85=$B91,AK90=0),0,$G87-$G86)</f>
        <v>0</v>
      </c>
      <c r="AR90" s="134">
        <f t="shared" ref="AR90" si="1364">IF(OR($B85=$B91,AK90=0),0,AK89)</f>
        <v>0</v>
      </c>
      <c r="AS90" s="138">
        <f t="shared" ref="AS90" si="1365">IF($B85=$B91,0,AL87)</f>
        <v>0</v>
      </c>
      <c r="AT90" s="176">
        <f t="shared" ref="AT90" si="1366">IF($B79=$B85,IF(AV85+AV80&gt;0,1,0)+IF(AW85+AW80&gt;0,1,0)+IF(AX85+AX80&gt;0,1,0)+IF(AY85+AY80&gt;0,1,0)+IF(AZ85+AZ80&gt;0,1,0)+IF(BA85+BA80&gt;0,1,0)+IF(BB85+BB80&gt;0,1,0),AT86)</f>
        <v>0</v>
      </c>
      <c r="AU90" s="133">
        <f t="shared" ref="AU90" si="1367">IF(OR($B85=$B91,AT90=0,(AU86-BA90+AY90)&lt;=0),0,(AU86-BA90+AY90)/AT90)</f>
        <v>0</v>
      </c>
      <c r="AV90" s="137">
        <f t="shared" ref="AV90" si="1368">IF(AU90*(7-AT87)&lt;=0,0,AU90*(7-AT87))</f>
        <v>0</v>
      </c>
      <c r="AW90" s="311">
        <f t="shared" ref="AW90" si="1369">ROUND(IF(OR(AU87-AU90*(7-AT87)+AZ90&lt;0,$B85=$B91,AU90&lt;=0,AU87=0),0,IF(AU87-AU90*(7-AT87)+AZ90&gt;BA90-AY90+AZ90,BA90-AY90+AZ90,AU87-AU90*(7-AT87)+AZ90)),1)</f>
        <v>0</v>
      </c>
      <c r="AX90" s="312"/>
      <c r="AY90" s="139">
        <f t="shared" ref="AY90" si="1370">IF(OR($B85=$B91,AT86=0),0,IF($B85=$B79,AT85,$F85))</f>
        <v>0</v>
      </c>
      <c r="AZ90" s="30">
        <f t="shared" ref="AZ90" si="1371">IF(OR($B85=$B91,AT90=0),0,$G87-$G86)</f>
        <v>0</v>
      </c>
      <c r="BA90" s="134">
        <f t="shared" ref="BA90" si="1372">IF(OR($B85=$B91,AT90=0),0,AT89)</f>
        <v>0</v>
      </c>
      <c r="BB90" s="138">
        <f t="shared" ref="BB90" si="1373">IF($B85=$B91,0,AU87)</f>
        <v>0</v>
      </c>
    </row>
    <row r="91" spans="1:54" ht="15.75" x14ac:dyDescent="0.2">
      <c r="A91" s="1">
        <f t="shared" ref="A91" si="1374">IF(B91="","1. Niewypełnione",B91)</f>
        <v>0</v>
      </c>
      <c r="B91" s="320">
        <f>maj!B91</f>
        <v>0</v>
      </c>
      <c r="C91" s="321">
        <f>maj!C91</f>
        <v>0</v>
      </c>
      <c r="D91" s="321">
        <f>maj!D91</f>
        <v>0</v>
      </c>
      <c r="E91" s="321">
        <f>maj!E91</f>
        <v>0</v>
      </c>
      <c r="F91" s="177">
        <f>maj!F91</f>
        <v>18</v>
      </c>
      <c r="G91" s="185">
        <f>maj!G91</f>
        <v>18</v>
      </c>
      <c r="H91" s="177"/>
      <c r="I91" s="192">
        <f t="shared" ref="I91:I95" si="1375">K91+T91+AC91+AL91+AU91</f>
        <v>0</v>
      </c>
      <c r="J91" s="186">
        <f t="shared" ref="J91" si="1376">IF(OR($B91=$B97,J94=0),0,ROUND((K92+P96)/J94,0))</f>
        <v>0</v>
      </c>
      <c r="K91" s="51">
        <f t="shared" ref="K91:K92" si="1377">SUM(L91:R91)</f>
        <v>0</v>
      </c>
      <c r="L91" s="52">
        <f>maj!L91</f>
        <v>0</v>
      </c>
      <c r="M91" s="52">
        <f>maj!M91</f>
        <v>0</v>
      </c>
      <c r="N91" s="52">
        <f>maj!N91</f>
        <v>0</v>
      </c>
      <c r="O91" s="52">
        <f>maj!O91</f>
        <v>0</v>
      </c>
      <c r="P91" s="53">
        <f>maj!P91</f>
        <v>0</v>
      </c>
      <c r="Q91" s="54">
        <f>maj!Q91</f>
        <v>0</v>
      </c>
      <c r="R91" s="55">
        <f>maj!R91</f>
        <v>0</v>
      </c>
      <c r="S91" s="188">
        <f t="shared" ref="S91" si="1378">IF(OR($B91=$B97,S94=0),0,ROUND((T92+Y96)/S94,0))</f>
        <v>0</v>
      </c>
      <c r="T91" s="51">
        <f t="shared" ref="T91:T92" si="1379">SUM(U91:AA91)</f>
        <v>0</v>
      </c>
      <c r="U91" s="52">
        <f>maj!U91</f>
        <v>0</v>
      </c>
      <c r="V91" s="52">
        <f>maj!V91</f>
        <v>0</v>
      </c>
      <c r="W91" s="52">
        <f>maj!W91</f>
        <v>0</v>
      </c>
      <c r="X91" s="52">
        <f>maj!X91</f>
        <v>0</v>
      </c>
      <c r="Y91" s="53">
        <f>maj!Y91</f>
        <v>0</v>
      </c>
      <c r="Z91" s="54">
        <f>maj!Z91</f>
        <v>0</v>
      </c>
      <c r="AA91" s="55">
        <f>maj!AA91</f>
        <v>0</v>
      </c>
      <c r="AB91" s="188">
        <f t="shared" ref="AB91" si="1380">IF(OR($B91=$B97,AB94=0),0,ROUND((AC92+AH96)/AB94,0))</f>
        <v>0</v>
      </c>
      <c r="AC91" s="51">
        <f t="shared" ref="AC91:AC92" si="1381">SUM(AD91:AJ91)</f>
        <v>0</v>
      </c>
      <c r="AD91" s="52">
        <f>maj!AD91</f>
        <v>0</v>
      </c>
      <c r="AE91" s="52">
        <f>maj!AE91</f>
        <v>0</v>
      </c>
      <c r="AF91" s="52">
        <f>maj!AF91</f>
        <v>0</v>
      </c>
      <c r="AG91" s="52">
        <f>maj!AG91</f>
        <v>0</v>
      </c>
      <c r="AH91" s="53">
        <f>maj!AH91</f>
        <v>0</v>
      </c>
      <c r="AI91" s="54">
        <f>maj!AI91</f>
        <v>0</v>
      </c>
      <c r="AJ91" s="55">
        <f>maj!AJ91</f>
        <v>0</v>
      </c>
      <c r="AK91" s="188">
        <f t="shared" ref="AK91" si="1382">IF(OR($B91=$B97,AK94=0),0,ROUND((AL92+AQ96)/AK94,0))</f>
        <v>0</v>
      </c>
      <c r="AL91" s="51">
        <f t="shared" ref="AL91:AL92" si="1383">SUM(AM91:AS91)</f>
        <v>0</v>
      </c>
      <c r="AM91" s="52">
        <f>maj!AM91</f>
        <v>0</v>
      </c>
      <c r="AN91" s="52">
        <f>maj!AN91</f>
        <v>0</v>
      </c>
      <c r="AO91" s="52">
        <f>maj!AO91</f>
        <v>0</v>
      </c>
      <c r="AP91" s="52">
        <f>maj!AP91</f>
        <v>0</v>
      </c>
      <c r="AQ91" s="53">
        <f>maj!AQ91</f>
        <v>0</v>
      </c>
      <c r="AR91" s="54">
        <f>maj!AR91</f>
        <v>0</v>
      </c>
      <c r="AS91" s="55">
        <f>maj!AS91</f>
        <v>0</v>
      </c>
      <c r="AT91" s="188">
        <f t="shared" ref="AT91" si="1384">IF(OR($B91=$B97,AT94=0),0,ROUND((AU92+AZ96)/AT94,0))</f>
        <v>0</v>
      </c>
      <c r="AU91" s="51">
        <f t="shared" ref="AU91:AU92" si="1385">SUM(AV91:BB91)</f>
        <v>0</v>
      </c>
      <c r="AV91" s="52">
        <f t="shared" ref="AV91" si="1386">IF(SUM($AM$9:$AS$9)=SUM($AV$9:$BB$9),AM91,IF(AND(SUM($AV$9:$BB$9)&gt;42,SUM($AV$9:$BB$9)&lt;49),AM91,0))</f>
        <v>0</v>
      </c>
      <c r="AW91" s="52">
        <f t="shared" ref="AW91" si="1387">IF(SUM($AM$9:$AS$9)=SUM($AV$9:$BB$9),AN91,IF(AND(SUM($AV$9:$BB$9)&gt;42,SUM($AV$9:$BB$9)&lt;49),AN91,0))</f>
        <v>0</v>
      </c>
      <c r="AX91" s="52">
        <f t="shared" ref="AX91" si="1388">IF(SUM($AM$9:$AS$9)=SUM($AV$9:$BB$9),AO91,IF(AND(SUM($AV$9:$BB$9)&gt;42,SUM($AV$9:$BB$9)&lt;49),AO91,0))</f>
        <v>0</v>
      </c>
      <c r="AY91" s="52">
        <f t="shared" ref="AY91" si="1389">IF(SUM($AM$9:$AS$9)=SUM($AV$9:$BB$9),AP91,IF(AND(SUM($AV$9:$BB$9)&gt;42,SUM($AV$9:$BB$9)&lt;49),AP91,0))</f>
        <v>0</v>
      </c>
      <c r="AZ91" s="53">
        <f t="shared" ref="AZ91" si="1390">IF(SUM($AM$9:$AS$9)=SUM($AV$9:$BB$9),AQ91,IF(AND(SUM($AV$9:$BB$9)&gt;42,SUM($AV$9:$BB$9)&lt;49),AQ91,0))</f>
        <v>0</v>
      </c>
      <c r="BA91" s="54">
        <f t="shared" ref="BA91" si="1391">IF(SUM($AM$9:$AS$9)=SUM($AV$9:$BB$9),AR91,IF(AND(SUM($AV$9:$BB$9)&gt;42,SUM($AV$9:$BB$9)&lt;49),AR91,0))</f>
        <v>0</v>
      </c>
      <c r="BB91" s="55">
        <f t="shared" ref="BB91" si="1392">IF(SUM($AM$9:$AS$9)=SUM($AV$9:$BB$9),AS91,IF(AND(SUM($AV$9:$BB$9)&gt;42,SUM($AV$9:$BB$9)&lt;49),AS91,0))</f>
        <v>0</v>
      </c>
    </row>
    <row r="92" spans="1:54" ht="12.75" hidden="1" customHeight="1" x14ac:dyDescent="0.2">
      <c r="B92" s="93"/>
      <c r="C92" s="94"/>
      <c r="D92" s="95"/>
      <c r="E92" s="115"/>
      <c r="F92" s="140" t="b">
        <f t="shared" ref="F92" si="1393">IF($B85=$B91,OR(F86,G91&lt;F91),G91&lt;F91)</f>
        <v>0</v>
      </c>
      <c r="G92" s="189">
        <f t="shared" ref="G92" si="1394">IF(AND($B85=$B91,$B85&lt;&gt;"",$B85&lt;&gt;0),G91+G86,G91)</f>
        <v>18</v>
      </c>
      <c r="H92" s="120"/>
      <c r="I92" s="165">
        <f t="shared" si="1375"/>
        <v>0</v>
      </c>
      <c r="J92" s="194">
        <f t="shared" ref="J92" si="1395">7-COUNTIF(L91:R91,0)-COUNTIF(L91:R91,"")</f>
        <v>0</v>
      </c>
      <c r="K92" s="22">
        <f t="shared" si="1377"/>
        <v>0</v>
      </c>
      <c r="L92" s="35">
        <f t="shared" ref="L92:R92" si="1396">IF($B85=$B91,L91+L86,L91)</f>
        <v>0</v>
      </c>
      <c r="M92" s="35">
        <f t="shared" si="1396"/>
        <v>0</v>
      </c>
      <c r="N92" s="35">
        <f t="shared" si="1396"/>
        <v>0</v>
      </c>
      <c r="O92" s="35">
        <f t="shared" si="1396"/>
        <v>0</v>
      </c>
      <c r="P92" s="36">
        <f t="shared" si="1396"/>
        <v>0</v>
      </c>
      <c r="Q92" s="37">
        <f t="shared" si="1396"/>
        <v>0</v>
      </c>
      <c r="R92" s="38">
        <f t="shared" si="1396"/>
        <v>0</v>
      </c>
      <c r="S92" s="194">
        <f t="shared" ref="S92" si="1397">7-COUNTIF(U91:AA91,0)-COUNTIF(U91:AA91,"")</f>
        <v>0</v>
      </c>
      <c r="T92" s="22">
        <f t="shared" si="1379"/>
        <v>0</v>
      </c>
      <c r="U92" s="35">
        <f t="shared" ref="U92:AA92" si="1398">IF($B85=$B91,U91+U86,U91)</f>
        <v>0</v>
      </c>
      <c r="V92" s="35">
        <f t="shared" si="1398"/>
        <v>0</v>
      </c>
      <c r="W92" s="35">
        <f t="shared" si="1398"/>
        <v>0</v>
      </c>
      <c r="X92" s="35">
        <f t="shared" si="1398"/>
        <v>0</v>
      </c>
      <c r="Y92" s="36">
        <f t="shared" si="1398"/>
        <v>0</v>
      </c>
      <c r="Z92" s="37">
        <f t="shared" si="1398"/>
        <v>0</v>
      </c>
      <c r="AA92" s="38">
        <f t="shared" si="1398"/>
        <v>0</v>
      </c>
      <c r="AB92" s="194">
        <f t="shared" ref="AB92" si="1399">7-COUNTIF(AD91:AJ91,0)-COUNTIF(AD91:AJ91,"")</f>
        <v>0</v>
      </c>
      <c r="AC92" s="22">
        <f t="shared" si="1381"/>
        <v>0</v>
      </c>
      <c r="AD92" s="35">
        <f t="shared" ref="AD92:AJ92" si="1400">IF($B85=$B91,AD91+AD86,AD91)</f>
        <v>0</v>
      </c>
      <c r="AE92" s="35">
        <f t="shared" si="1400"/>
        <v>0</v>
      </c>
      <c r="AF92" s="35">
        <f t="shared" si="1400"/>
        <v>0</v>
      </c>
      <c r="AG92" s="35">
        <f t="shared" si="1400"/>
        <v>0</v>
      </c>
      <c r="AH92" s="36">
        <f t="shared" si="1400"/>
        <v>0</v>
      </c>
      <c r="AI92" s="37">
        <f t="shared" si="1400"/>
        <v>0</v>
      </c>
      <c r="AJ92" s="38">
        <f t="shared" si="1400"/>
        <v>0</v>
      </c>
      <c r="AK92" s="194">
        <f t="shared" ref="AK92" si="1401">7-COUNTIF(AM91:AS91,0)-COUNTIF(AM91:AS91,"")</f>
        <v>0</v>
      </c>
      <c r="AL92" s="22">
        <f t="shared" si="1383"/>
        <v>0</v>
      </c>
      <c r="AM92" s="35">
        <f t="shared" ref="AM92:AS92" si="1402">IF($B85=$B91,AM91+AM86,AM91)</f>
        <v>0</v>
      </c>
      <c r="AN92" s="35">
        <f t="shared" si="1402"/>
        <v>0</v>
      </c>
      <c r="AO92" s="35">
        <f t="shared" si="1402"/>
        <v>0</v>
      </c>
      <c r="AP92" s="35">
        <f t="shared" si="1402"/>
        <v>0</v>
      </c>
      <c r="AQ92" s="36">
        <f t="shared" si="1402"/>
        <v>0</v>
      </c>
      <c r="AR92" s="37">
        <f t="shared" si="1402"/>
        <v>0</v>
      </c>
      <c r="AS92" s="38">
        <f t="shared" si="1402"/>
        <v>0</v>
      </c>
      <c r="AT92" s="194">
        <f t="shared" ref="AT92" si="1403">7-COUNTIF(AV91:BB91,0)-COUNTIF(AV91:BB91,"")</f>
        <v>0</v>
      </c>
      <c r="AU92" s="22">
        <f t="shared" si="1385"/>
        <v>0</v>
      </c>
      <c r="AV92" s="35">
        <f t="shared" ref="AV92:BB92" si="1404">IF($B85=$B91,AV91+AV86,AV91)</f>
        <v>0</v>
      </c>
      <c r="AW92" s="35">
        <f t="shared" si="1404"/>
        <v>0</v>
      </c>
      <c r="AX92" s="35">
        <f t="shared" si="1404"/>
        <v>0</v>
      </c>
      <c r="AY92" s="35">
        <f t="shared" si="1404"/>
        <v>0</v>
      </c>
      <c r="AZ92" s="36">
        <f t="shared" si="1404"/>
        <v>0</v>
      </c>
      <c r="BA92" s="37">
        <f t="shared" si="1404"/>
        <v>0</v>
      </c>
      <c r="BB92" s="38">
        <f t="shared" si="1404"/>
        <v>0</v>
      </c>
    </row>
    <row r="93" spans="1:54" ht="15" hidden="1" customHeight="1" x14ac:dyDescent="0.2">
      <c r="B93" s="116"/>
      <c r="C93" s="117"/>
      <c r="D93" s="118"/>
      <c r="E93" s="119"/>
      <c r="F93" s="92"/>
      <c r="G93" s="190">
        <f t="shared" ref="G93" si="1405">IF(AND($B85=$B91,$B85&lt;&gt;"",$B85&lt;&gt;0),F91+G87,F91)</f>
        <v>18</v>
      </c>
      <c r="H93" s="121"/>
      <c r="I93" s="165">
        <f t="shared" si="1375"/>
        <v>0</v>
      </c>
      <c r="J93" s="195">
        <f t="shared" ref="J93" si="1406">IF($B91=$B85,COUNTIF(L93:R93,0),COUNTIF(L94:R94,0)+COUNTIF(L94:R94,""))</f>
        <v>7</v>
      </c>
      <c r="K93" s="39">
        <f t="shared" ref="K93:R93" si="1407">IF($B85=$B91,K94+K87,K94)</f>
        <v>0</v>
      </c>
      <c r="L93" s="40">
        <f t="shared" si="1407"/>
        <v>0</v>
      </c>
      <c r="M93" s="40">
        <f t="shared" si="1407"/>
        <v>0</v>
      </c>
      <c r="N93" s="40">
        <f t="shared" si="1407"/>
        <v>0</v>
      </c>
      <c r="O93" s="40">
        <f t="shared" si="1407"/>
        <v>0</v>
      </c>
      <c r="P93" s="41">
        <f t="shared" si="1407"/>
        <v>0</v>
      </c>
      <c r="Q93" s="42">
        <f t="shared" si="1407"/>
        <v>0</v>
      </c>
      <c r="R93" s="43">
        <f t="shared" si="1407"/>
        <v>0</v>
      </c>
      <c r="S93" s="195">
        <f t="shared" ref="S93" si="1408">IF($B91=$B85,COUNTIF(U93:AA93,0),COUNTIF(U94:AA94,0)+COUNTIF(U94:AA94,""))</f>
        <v>7</v>
      </c>
      <c r="T93" s="39">
        <f t="shared" ref="T93:AA93" si="1409">IF($B85=$B91,T94+T87,T94)</f>
        <v>0</v>
      </c>
      <c r="U93" s="40">
        <f t="shared" si="1409"/>
        <v>0</v>
      </c>
      <c r="V93" s="40">
        <f t="shared" si="1409"/>
        <v>0</v>
      </c>
      <c r="W93" s="40">
        <f t="shared" si="1409"/>
        <v>0</v>
      </c>
      <c r="X93" s="40">
        <f t="shared" si="1409"/>
        <v>0</v>
      </c>
      <c r="Y93" s="41">
        <f t="shared" si="1409"/>
        <v>0</v>
      </c>
      <c r="Z93" s="42">
        <f t="shared" si="1409"/>
        <v>0</v>
      </c>
      <c r="AA93" s="43">
        <f t="shared" si="1409"/>
        <v>0</v>
      </c>
      <c r="AB93" s="195">
        <f t="shared" ref="AB93" si="1410">IF($B91=$B85,COUNTIF(AD93:AJ93,0),COUNTIF(AD94:AJ94,0)+COUNTIF(AD94:AJ94,""))</f>
        <v>7</v>
      </c>
      <c r="AC93" s="39">
        <f t="shared" ref="AC93:AJ93" si="1411">IF($B85=$B91,AC94+AC87,AC94)</f>
        <v>0</v>
      </c>
      <c r="AD93" s="40">
        <f t="shared" si="1411"/>
        <v>0</v>
      </c>
      <c r="AE93" s="40">
        <f t="shared" si="1411"/>
        <v>0</v>
      </c>
      <c r="AF93" s="40">
        <f t="shared" si="1411"/>
        <v>0</v>
      </c>
      <c r="AG93" s="40">
        <f t="shared" si="1411"/>
        <v>0</v>
      </c>
      <c r="AH93" s="41">
        <f t="shared" si="1411"/>
        <v>0</v>
      </c>
      <c r="AI93" s="42">
        <f t="shared" si="1411"/>
        <v>0</v>
      </c>
      <c r="AJ93" s="43">
        <f t="shared" si="1411"/>
        <v>0</v>
      </c>
      <c r="AK93" s="195">
        <f t="shared" ref="AK93" si="1412">IF($B91=$B85,COUNTIF(AM93:AS93,0),COUNTIF(AM94:AS94,0)+COUNTIF(AM94:AS94,""))</f>
        <v>7</v>
      </c>
      <c r="AL93" s="39">
        <f t="shared" ref="AL93:AS93" si="1413">IF($B85=$B91,AL94+AL87,AL94)</f>
        <v>0</v>
      </c>
      <c r="AM93" s="40">
        <f t="shared" si="1413"/>
        <v>0</v>
      </c>
      <c r="AN93" s="40">
        <f t="shared" si="1413"/>
        <v>0</v>
      </c>
      <c r="AO93" s="40">
        <f t="shared" si="1413"/>
        <v>0</v>
      </c>
      <c r="AP93" s="40">
        <f t="shared" si="1413"/>
        <v>0</v>
      </c>
      <c r="AQ93" s="41">
        <f t="shared" si="1413"/>
        <v>0</v>
      </c>
      <c r="AR93" s="42">
        <f t="shared" si="1413"/>
        <v>0</v>
      </c>
      <c r="AS93" s="43">
        <f t="shared" si="1413"/>
        <v>0</v>
      </c>
      <c r="AT93" s="195">
        <f t="shared" ref="AT93" si="1414">IF($B91=$B85,COUNTIF(AV93:BB93,0),COUNTIF(AV94:BB94,0)+COUNTIF(AV94:BB94,""))</f>
        <v>7</v>
      </c>
      <c r="AU93" s="39">
        <f t="shared" ref="AU93:BB93" si="1415">IF($B85=$B91,AU94+AU87,AU94)</f>
        <v>0</v>
      </c>
      <c r="AV93" s="40">
        <f t="shared" si="1415"/>
        <v>0</v>
      </c>
      <c r="AW93" s="40">
        <f t="shared" si="1415"/>
        <v>0</v>
      </c>
      <c r="AX93" s="40">
        <f t="shared" si="1415"/>
        <v>0</v>
      </c>
      <c r="AY93" s="40">
        <f t="shared" si="1415"/>
        <v>0</v>
      </c>
      <c r="AZ93" s="41">
        <f t="shared" si="1415"/>
        <v>0</v>
      </c>
      <c r="BA93" s="42">
        <f t="shared" si="1415"/>
        <v>0</v>
      </c>
      <c r="BB93" s="43">
        <f t="shared" si="1415"/>
        <v>0</v>
      </c>
    </row>
    <row r="94" spans="1:54" ht="15.75" customHeight="1" x14ac:dyDescent="0.2">
      <c r="A94" s="1">
        <f t="shared" ref="A94" si="1416">A91</f>
        <v>0</v>
      </c>
      <c r="B94" s="313">
        <f t="shared" ref="B94" si="1417">B88+1</f>
        <v>13</v>
      </c>
      <c r="C94" s="314"/>
      <c r="D94" s="314"/>
      <c r="E94" s="314"/>
      <c r="F94" s="31"/>
      <c r="G94" s="183"/>
      <c r="H94" s="122">
        <f t="shared" ref="H94" si="1418">5-COUNTIF(AU91,0)-COUNTIF(AL91,0)-COUNTIF(AC91,0)-COUNTIF(T91,0)-COUNTIF(K91,0)</f>
        <v>0</v>
      </c>
      <c r="I94" s="165">
        <f t="shared" si="1375"/>
        <v>0</v>
      </c>
      <c r="J94" s="187">
        <f t="shared" ref="J94" si="1419">IF($B91=$B85,J88+IF($F91&lt;&gt;$G91,(K91+$G93-$G92)/$F91,K91/$F91),IF($F91&lt;&gt;G91,(K91+$G93-$G92)/$F91,K91/$F91))</f>
        <v>0</v>
      </c>
      <c r="K94" s="7">
        <f t="shared" ref="K94:K95" si="1420">SUM(L94:R94)</f>
        <v>0</v>
      </c>
      <c r="L94" s="26">
        <f t="shared" ref="L94:R94" si="1421">L91</f>
        <v>0</v>
      </c>
      <c r="M94" s="26">
        <f t="shared" si="1421"/>
        <v>0</v>
      </c>
      <c r="N94" s="26">
        <f t="shared" si="1421"/>
        <v>0</v>
      </c>
      <c r="O94" s="26">
        <f t="shared" si="1421"/>
        <v>0</v>
      </c>
      <c r="P94" s="26">
        <f t="shared" si="1421"/>
        <v>0</v>
      </c>
      <c r="Q94" s="29">
        <f t="shared" si="1421"/>
        <v>0</v>
      </c>
      <c r="R94" s="23">
        <f t="shared" si="1421"/>
        <v>0</v>
      </c>
      <c r="S94" s="187">
        <f t="shared" ref="S94" si="1422">IF($B91=$B85,S88+IF($F91&lt;&gt;$G91,(T91+$G93-$G92)/$F91,T91/$F91),IF($F91&lt;&gt;P91,(T91+$G93-$G92)/$F91,T91/$F91))</f>
        <v>0</v>
      </c>
      <c r="T94" s="7">
        <f t="shared" ref="T94:T95" si="1423">SUM(U94:AA94)</f>
        <v>0</v>
      </c>
      <c r="U94" s="26">
        <f t="shared" ref="U94:AA94" si="1424">U91</f>
        <v>0</v>
      </c>
      <c r="V94" s="26">
        <f t="shared" si="1424"/>
        <v>0</v>
      </c>
      <c r="W94" s="26">
        <f t="shared" si="1424"/>
        <v>0</v>
      </c>
      <c r="X94" s="26">
        <f t="shared" si="1424"/>
        <v>0</v>
      </c>
      <c r="Y94" s="113">
        <f t="shared" si="1424"/>
        <v>0</v>
      </c>
      <c r="Z94" s="29">
        <f t="shared" si="1424"/>
        <v>0</v>
      </c>
      <c r="AA94" s="23">
        <f t="shared" si="1424"/>
        <v>0</v>
      </c>
      <c r="AB94" s="187">
        <f t="shared" ref="AB94" si="1425">IF($B91=$B85,AB88+IF($F91&lt;&gt;$G91,(AC91+$G93-$G92)/$F91,AC91/$F91),IF($F91&lt;&gt;Y91,(AC91+$G93-$G92)/$F91,AC91/$F91))</f>
        <v>0</v>
      </c>
      <c r="AC94" s="7">
        <f t="shared" ref="AC94:AC95" si="1426">SUM(AD94:AJ94)</f>
        <v>0</v>
      </c>
      <c r="AD94" s="26">
        <f t="shared" ref="AD94:AJ94" si="1427">AD91</f>
        <v>0</v>
      </c>
      <c r="AE94" s="26">
        <f t="shared" si="1427"/>
        <v>0</v>
      </c>
      <c r="AF94" s="26">
        <f t="shared" si="1427"/>
        <v>0</v>
      </c>
      <c r="AG94" s="26">
        <f t="shared" si="1427"/>
        <v>0</v>
      </c>
      <c r="AH94" s="113">
        <f t="shared" si="1427"/>
        <v>0</v>
      </c>
      <c r="AI94" s="29">
        <f t="shared" si="1427"/>
        <v>0</v>
      </c>
      <c r="AJ94" s="23">
        <f t="shared" si="1427"/>
        <v>0</v>
      </c>
      <c r="AK94" s="187">
        <f t="shared" ref="AK94" si="1428">IF($B91=$B85,AK88+IF($F91&lt;&gt;$G91,(AL91+$G93-$G92)/$F91,AL91/$F91),IF($F91&lt;&gt;AH91,(AL91+$G93-$G92)/$F91,AL91/$F91))</f>
        <v>0</v>
      </c>
      <c r="AL94" s="7">
        <f t="shared" ref="AL94:AL95" si="1429">SUM(AM94:AS94)</f>
        <v>0</v>
      </c>
      <c r="AM94" s="26">
        <f t="shared" ref="AM94:AS94" si="1430">AM91</f>
        <v>0</v>
      </c>
      <c r="AN94" s="26">
        <f t="shared" si="1430"/>
        <v>0</v>
      </c>
      <c r="AO94" s="26">
        <f t="shared" si="1430"/>
        <v>0</v>
      </c>
      <c r="AP94" s="26">
        <f t="shared" si="1430"/>
        <v>0</v>
      </c>
      <c r="AQ94" s="113">
        <f t="shared" si="1430"/>
        <v>0</v>
      </c>
      <c r="AR94" s="29">
        <f t="shared" si="1430"/>
        <v>0</v>
      </c>
      <c r="AS94" s="23">
        <f t="shared" si="1430"/>
        <v>0</v>
      </c>
      <c r="AT94" s="187">
        <f t="shared" ref="AT94" si="1431">IF($B91=$B85,AT88+IF($F91&lt;&gt;$G91,(AU91+$G93-$G92)/$F91,AU91/$F91),IF($F91&lt;&gt;AQ91,(AU91+$G93-$G92)/$F91,AU91/$F91))</f>
        <v>0</v>
      </c>
      <c r="AU94" s="7">
        <f t="shared" ref="AU94:AU95" si="1432">SUM(AV94:BB94)</f>
        <v>0</v>
      </c>
      <c r="AV94" s="6">
        <f t="shared" ref="AV94" si="1433">IF(SUM($AM$9:$AS$9)=SUM($AV$9:$BB$9),AV91,IF(AND(SUM($AV$9:$BB$9)&gt;42,SUM($AV$9:$BB$9)&lt;49),AV91,0))</f>
        <v>0</v>
      </c>
      <c r="AW94" s="6">
        <f t="shared" ref="AW94:BB94" si="1434">IF(SUM($AM$9:$AS$9)=SUM($AV$9:$BB$9),AW91,IF(AND(SUM($AV$9:$BB$9)&gt;42,SUM($AV$9:$BB$9)&lt;49),AW91,0))</f>
        <v>0</v>
      </c>
      <c r="AX94" s="6">
        <f t="shared" si="1434"/>
        <v>0</v>
      </c>
      <c r="AY94" s="6">
        <f t="shared" si="1434"/>
        <v>0</v>
      </c>
      <c r="AZ94" s="26">
        <f t="shared" si="1434"/>
        <v>0</v>
      </c>
      <c r="BA94" s="29">
        <f t="shared" si="1434"/>
        <v>0</v>
      </c>
      <c r="BB94" s="23">
        <f t="shared" si="1434"/>
        <v>0</v>
      </c>
    </row>
    <row r="95" spans="1:54" ht="15.75" customHeight="1" x14ac:dyDescent="0.2">
      <c r="A95" s="1">
        <f t="shared" ref="A95:A96" si="1435">A94</f>
        <v>0</v>
      </c>
      <c r="B95" s="313"/>
      <c r="C95" s="314"/>
      <c r="D95" s="314"/>
      <c r="E95" s="314"/>
      <c r="F95" s="31"/>
      <c r="G95" s="183"/>
      <c r="H95" s="123">
        <f t="shared" ref="H95" si="1436">IF($B91=$B85,H89+F95,$F95)</f>
        <v>0</v>
      </c>
      <c r="I95" s="165">
        <f t="shared" si="1375"/>
        <v>0</v>
      </c>
      <c r="J95" s="141">
        <f t="shared" ref="J95" si="1437">IF($H94=0,0,IF($B85=$B91,IF($H96&gt;0,$H96+J89,K91+J89),IF($H96&gt;0,$H96,K91)))</f>
        <v>0</v>
      </c>
      <c r="K95" s="7">
        <f t="shared" si="1420"/>
        <v>0</v>
      </c>
      <c r="L95" s="6"/>
      <c r="M95" s="6"/>
      <c r="N95" s="6"/>
      <c r="O95" s="6"/>
      <c r="P95" s="26"/>
      <c r="Q95" s="29"/>
      <c r="R95" s="23"/>
      <c r="S95" s="141">
        <f t="shared" ref="S95" si="1438">IF($H94=0,0,IF($B85=$B91,IF($H96&gt;0,$H96+S89,T91+S89),IF($H96&gt;0,$H96,T91)))</f>
        <v>0</v>
      </c>
      <c r="T95" s="7">
        <f t="shared" si="1423"/>
        <v>0</v>
      </c>
      <c r="U95" s="6"/>
      <c r="V95" s="6"/>
      <c r="W95" s="6"/>
      <c r="X95" s="6"/>
      <c r="Y95" s="26"/>
      <c r="Z95" s="29"/>
      <c r="AA95" s="23"/>
      <c r="AB95" s="141">
        <f t="shared" ref="AB95" si="1439">IF($H94=0,0,IF($B85=$B91,IF($H96&gt;0,$H96+AB89,AC91+AB89),IF($H96&gt;0,$H96,AC91)))</f>
        <v>0</v>
      </c>
      <c r="AC95" s="7">
        <f t="shared" si="1426"/>
        <v>0</v>
      </c>
      <c r="AD95" s="6"/>
      <c r="AE95" s="6"/>
      <c r="AF95" s="6"/>
      <c r="AG95" s="6"/>
      <c r="AH95" s="26"/>
      <c r="AI95" s="29"/>
      <c r="AJ95" s="23"/>
      <c r="AK95" s="141">
        <f t="shared" ref="AK95" si="1440">IF($H94=0,0,IF($B85=$B91,IF($H96&gt;0,$H96+AK89,AL91+AK89),IF($H96&gt;0,$H96,AL91)))</f>
        <v>0</v>
      </c>
      <c r="AL95" s="7">
        <f t="shared" si="1429"/>
        <v>0</v>
      </c>
      <c r="AM95" s="6"/>
      <c r="AN95" s="6"/>
      <c r="AO95" s="6"/>
      <c r="AP95" s="6"/>
      <c r="AQ95" s="26"/>
      <c r="AR95" s="29"/>
      <c r="AS95" s="23"/>
      <c r="AT95" s="141">
        <f t="shared" ref="AT95" si="1441">IF($H94=0,0,IF($B85=$B91,IF($H96&gt;0,$H96+AT89,AU91+AT89),IF($H96&gt;0,$H96,AU91)))</f>
        <v>0</v>
      </c>
      <c r="AU95" s="7">
        <f t="shared" si="1432"/>
        <v>0</v>
      </c>
      <c r="AV95" s="6"/>
      <c r="AW95" s="6"/>
      <c r="AX95" s="6"/>
      <c r="AY95" s="6"/>
      <c r="AZ95" s="26"/>
      <c r="BA95" s="29"/>
      <c r="BB95" s="23"/>
    </row>
    <row r="96" spans="1:54" ht="18.75" customHeight="1" thickBot="1" x14ac:dyDescent="0.25">
      <c r="A96" s="1">
        <f t="shared" si="1435"/>
        <v>0</v>
      </c>
      <c r="B96" s="323" t="str">
        <f>IF(B91="",Wydruk!$AE$6,IF(J92=0,Wydruk!$AE$7,IF(AND(G92&lt;G93,B91&lt;&gt;$B97),Wydruk!$AE$13,IF(AND($B91=$B85,$B91&lt;&gt;$B97),IF(OR(OR(J96&lt;4,J96&gt;5),OR(S96&lt;4,S96&gt;5),OR(AB96&lt;4,AB96&gt;5),OR(AK96&lt;4,AK96&gt;5),OR(AND(AT96&lt;4,AT96&gt;0),AT96&gt;5)),Wydruk!$AE$8,Wydruk!$AE$9),IF($B91=$B97,IF($F95&lt;&gt;0,Wydruk!$AE$12,Wydruk!$AE$10),IF(OR(OR(J92&lt;4,J92&gt;5),OR(S92&lt;4,S92&gt;5),OR(AB92&lt;4,AB92&gt;5),OR(AK92&lt;4,AK92&gt;5),OR(AND(AT92&lt;4,AT92&gt;0),AT92&gt;5)),Wydruk!$AE$8,Wydruk!$AE$11))))))</f>
        <v>Uzupełnij liczby godzin tygodniowego planu</v>
      </c>
      <c r="C96" s="324"/>
      <c r="D96" s="324"/>
      <c r="E96" s="324"/>
      <c r="F96" s="173">
        <f>maj!F96</f>
        <v>0</v>
      </c>
      <c r="G96" s="184">
        <f>maj!G96</f>
        <v>0</v>
      </c>
      <c r="H96" s="191">
        <f t="shared" ref="H96" si="1442">IF(OR($G96=0,$F96=0,$G96="",$F96=""),0,$G96/$F96)</f>
        <v>0</v>
      </c>
      <c r="I96" s="193"/>
      <c r="J96" s="176">
        <f t="shared" ref="J96" si="1443">IF($B85=$B91,IF(L91+L86&gt;0,1,0)+IF(M91+M86&gt;0,1,0)+IF(N91+N86&gt;0,1,0)+IF(O91+O86&gt;0,1,0)+IF(P91+P86&gt;0,1,0)+IF(Q91+Q86&gt;0,1,0)+IF(R91+R86&gt;0,1,0),J92)</f>
        <v>0</v>
      </c>
      <c r="K96" s="133">
        <f t="shared" ref="K96" si="1444">IF(OR($B91=$B97,J96=0,(K92-Q96+O96)&lt;=0),0,(K92-Q96+O96)/J96)</f>
        <v>0</v>
      </c>
      <c r="L96" s="137">
        <f t="shared" ref="L96" si="1445">IF(K96*(7-J93)&lt;=0,0,K96*(7-J93))</f>
        <v>0</v>
      </c>
      <c r="M96" s="311">
        <f t="shared" ref="M96" si="1446">ROUND(IF(OR(K93-K96*(7-J93)+P96&lt;0,$B91=$B97,K96&lt;=0,K93=0),0,IF(K93-K96*(7-J93)+P96&gt;Q96-O96+P96,Q96-O96+P96,K93-K96*(7-J93)+P96)),1)</f>
        <v>0</v>
      </c>
      <c r="N96" s="312"/>
      <c r="O96" s="139">
        <f t="shared" ref="O96" si="1447">IF(OR($B91=$B97,J92=0),0,IF($B91=$B85,J91,$F91))</f>
        <v>0</v>
      </c>
      <c r="P96" s="30">
        <f t="shared" ref="P96" si="1448">IF(OR($B91=$B97,J96=0),0,$G93-$G92)</f>
        <v>0</v>
      </c>
      <c r="Q96" s="134">
        <f t="shared" ref="Q96" si="1449">IF(OR($B91=$B97,J96=0),0,J95)</f>
        <v>0</v>
      </c>
      <c r="R96" s="138">
        <f t="shared" ref="R96" si="1450">IF($B91=$B97,0,K93)</f>
        <v>0</v>
      </c>
      <c r="S96" s="176">
        <f t="shared" ref="S96" si="1451">IF($B85=$B91,IF(U91+U86&gt;0,1,0)+IF(V91+V86&gt;0,1,0)+IF(W91+W86&gt;0,1,0)+IF(X91+X86&gt;0,1,0)+IF(Y91+Y86&gt;0,1,0)+IF(Z91+Z86&gt;0,1,0)+IF(AA91+AA86&gt;0,1,0),S92)</f>
        <v>0</v>
      </c>
      <c r="T96" s="133">
        <f t="shared" ref="T96" si="1452">IF(OR($B91=$B97,S96=0,(T92-Z96+X96)&lt;=0),0,(T92-Z96+X96)/S96)</f>
        <v>0</v>
      </c>
      <c r="U96" s="137">
        <f t="shared" ref="U96" si="1453">IF(T96*(7-S93)&lt;=0,0,T96*(7-S93))</f>
        <v>0</v>
      </c>
      <c r="V96" s="311">
        <f t="shared" ref="V96" si="1454">ROUND(IF(OR(T93-T96*(7-S93)+Y96&lt;0,$B91=$B97,T96&lt;=0,T93=0),0,IF(T93-T96*(7-S93)+Y96&gt;Z96-X96+Y96,Z96-X96+Y96,T93-T96*(7-S93)+Y96)),1)</f>
        <v>0</v>
      </c>
      <c r="W96" s="312"/>
      <c r="X96" s="139">
        <f t="shared" ref="X96" si="1455">IF(OR($B91=$B97,S92=0),0,IF($B91=$B85,S91,$F91))</f>
        <v>0</v>
      </c>
      <c r="Y96" s="30">
        <f t="shared" ref="Y96" si="1456">IF(OR($B91=$B97,S96=0),0,$G93-$G92)</f>
        <v>0</v>
      </c>
      <c r="Z96" s="134">
        <f t="shared" ref="Z96" si="1457">IF(OR($B91=$B97,S96=0),0,S95)</f>
        <v>0</v>
      </c>
      <c r="AA96" s="138">
        <f t="shared" ref="AA96" si="1458">IF($B91=$B97,0,T93)</f>
        <v>0</v>
      </c>
      <c r="AB96" s="176">
        <f t="shared" ref="AB96" si="1459">IF($B85=$B91,IF(AD91+AD86&gt;0,1,0)+IF(AE91+AE86&gt;0,1,0)+IF(AF91+AF86&gt;0,1,0)+IF(AG91+AG86&gt;0,1,0)+IF(AH91+AH86&gt;0,1,0)+IF(AI91+AI86&gt;0,1,0)+IF(AJ91+AJ86&gt;0,1,0),AB92)</f>
        <v>0</v>
      </c>
      <c r="AC96" s="133">
        <f t="shared" ref="AC96" si="1460">IF(OR($B91=$B97,AB96=0,(AC92-AI96+AG96)&lt;=0),0,(AC92-AI96+AG96)/AB96)</f>
        <v>0</v>
      </c>
      <c r="AD96" s="137">
        <f t="shared" ref="AD96" si="1461">IF(AC96*(7-AB93)&lt;=0,0,AC96*(7-AB93))</f>
        <v>0</v>
      </c>
      <c r="AE96" s="311">
        <f t="shared" ref="AE96" si="1462">ROUND(IF(OR(AC93-AC96*(7-AB93)+AH96&lt;0,$B91=$B97,AC96&lt;=0,AC93=0),0,IF(AC93-AC96*(7-AB93)+AH96&gt;AI96-AG96+AH96,AI96-AG96+AH96,AC93-AC96*(7-AB93)+AH96)),1)</f>
        <v>0</v>
      </c>
      <c r="AF96" s="312"/>
      <c r="AG96" s="139">
        <f t="shared" ref="AG96" si="1463">IF(OR($B91=$B97,AB92=0),0,IF($B91=$B85,AB91,$F91))</f>
        <v>0</v>
      </c>
      <c r="AH96" s="30">
        <f t="shared" ref="AH96" si="1464">IF(OR($B91=$B97,AB96=0),0,$G93-$G92)</f>
        <v>0</v>
      </c>
      <c r="AI96" s="134">
        <f t="shared" ref="AI96" si="1465">IF(OR($B91=$B97,AB96=0),0,AB95)</f>
        <v>0</v>
      </c>
      <c r="AJ96" s="138">
        <f t="shared" ref="AJ96" si="1466">IF($B91=$B97,0,AC93)</f>
        <v>0</v>
      </c>
      <c r="AK96" s="176">
        <f t="shared" ref="AK96" si="1467">IF($B85=$B91,IF(AM91+AM86&gt;0,1,0)+IF(AN91+AN86&gt;0,1,0)+IF(AO91+AO86&gt;0,1,0)+IF(AP91+AP86&gt;0,1,0)+IF(AQ91+AQ86&gt;0,1,0)+IF(AR91+AR86&gt;0,1,0)+IF(AS91+AS86&gt;0,1,0),AK92)</f>
        <v>0</v>
      </c>
      <c r="AL96" s="133">
        <f t="shared" ref="AL96" si="1468">IF(OR($B91=$B97,AK96=0,(AL92-AR96+AP96)&lt;=0),0,(AL92-AR96+AP96)/AK96)</f>
        <v>0</v>
      </c>
      <c r="AM96" s="137">
        <f t="shared" ref="AM96" si="1469">IF(AL96*(7-AK93)&lt;=0,0,AL96*(7-AK93))</f>
        <v>0</v>
      </c>
      <c r="AN96" s="311">
        <f t="shared" ref="AN96" si="1470">ROUND(IF(OR(AL93-AL96*(7-AK93)+AQ96&lt;0,$B91=$B97,AL96&lt;=0,AL93=0),0,IF(AL93-AL96*(7-AK93)+AQ96&gt;AR96-AP96+AQ96,AR96-AP96+AQ96,AL93-AL96*(7-AK93)+AQ96)),1)</f>
        <v>0</v>
      </c>
      <c r="AO96" s="312"/>
      <c r="AP96" s="139">
        <f t="shared" ref="AP96" si="1471">IF(OR($B91=$B97,AK92=0),0,IF($B91=$B85,AK91,$F91))</f>
        <v>0</v>
      </c>
      <c r="AQ96" s="30">
        <f t="shared" ref="AQ96" si="1472">IF(OR($B91=$B97,AK96=0),0,$G93-$G92)</f>
        <v>0</v>
      </c>
      <c r="AR96" s="134">
        <f t="shared" ref="AR96" si="1473">IF(OR($B91=$B97,AK96=0),0,AK95)</f>
        <v>0</v>
      </c>
      <c r="AS96" s="138">
        <f t="shared" ref="AS96" si="1474">IF($B91=$B97,0,AL93)</f>
        <v>0</v>
      </c>
      <c r="AT96" s="176">
        <f t="shared" ref="AT96" si="1475">IF($B85=$B91,IF(AV91+AV86&gt;0,1,0)+IF(AW91+AW86&gt;0,1,0)+IF(AX91+AX86&gt;0,1,0)+IF(AY91+AY86&gt;0,1,0)+IF(AZ91+AZ86&gt;0,1,0)+IF(BA91+BA86&gt;0,1,0)+IF(BB91+BB86&gt;0,1,0),AT92)</f>
        <v>0</v>
      </c>
      <c r="AU96" s="133">
        <f t="shared" ref="AU96" si="1476">IF(OR($B91=$B97,AT96=0,(AU92-BA96+AY96)&lt;=0),0,(AU92-BA96+AY96)/AT96)</f>
        <v>0</v>
      </c>
      <c r="AV96" s="137">
        <f t="shared" ref="AV96" si="1477">IF(AU96*(7-AT93)&lt;=0,0,AU96*(7-AT93))</f>
        <v>0</v>
      </c>
      <c r="AW96" s="311">
        <f t="shared" ref="AW96" si="1478">ROUND(IF(OR(AU93-AU96*(7-AT93)+AZ96&lt;0,$B91=$B97,AU96&lt;=0,AU93=0),0,IF(AU93-AU96*(7-AT93)+AZ96&gt;BA96-AY96+AZ96,BA96-AY96+AZ96,AU93-AU96*(7-AT93)+AZ96)),1)</f>
        <v>0</v>
      </c>
      <c r="AX96" s="312"/>
      <c r="AY96" s="139">
        <f t="shared" ref="AY96" si="1479">IF(OR($B91=$B97,AT92=0),0,IF($B91=$B85,AT91,$F91))</f>
        <v>0</v>
      </c>
      <c r="AZ96" s="30">
        <f t="shared" ref="AZ96" si="1480">IF(OR($B91=$B97,AT96=0),0,$G93-$G92)</f>
        <v>0</v>
      </c>
      <c r="BA96" s="134">
        <f t="shared" ref="BA96" si="1481">IF(OR($B91=$B97,AT96=0),0,AT95)</f>
        <v>0</v>
      </c>
      <c r="BB96" s="138">
        <f t="shared" ref="BB96" si="1482">IF($B91=$B97,0,AU93)</f>
        <v>0</v>
      </c>
    </row>
    <row r="97" spans="1:54" ht="15.75" x14ac:dyDescent="0.2">
      <c r="A97" s="1">
        <f t="shared" ref="A97" si="1483">IF(B97="","1. Niewypełnione",B97)</f>
        <v>0</v>
      </c>
      <c r="B97" s="320">
        <f>maj!B97</f>
        <v>0</v>
      </c>
      <c r="C97" s="321">
        <f>maj!C97</f>
        <v>0</v>
      </c>
      <c r="D97" s="321">
        <f>maj!D97</f>
        <v>0</v>
      </c>
      <c r="E97" s="321">
        <f>maj!E97</f>
        <v>0</v>
      </c>
      <c r="F97" s="177">
        <f>maj!F97</f>
        <v>18</v>
      </c>
      <c r="G97" s="185">
        <f>maj!G97</f>
        <v>18</v>
      </c>
      <c r="H97" s="177"/>
      <c r="I97" s="192">
        <f t="shared" ref="I97:I101" si="1484">K97+T97+AC97+AL97+AU97</f>
        <v>0</v>
      </c>
      <c r="J97" s="186">
        <f t="shared" ref="J97" si="1485">IF(OR($B97=$B103,J100=0),0,ROUND((K98+P102)/J100,0))</f>
        <v>0</v>
      </c>
      <c r="K97" s="51">
        <f t="shared" ref="K97:K98" si="1486">SUM(L97:R97)</f>
        <v>0</v>
      </c>
      <c r="L97" s="52">
        <f>maj!L97</f>
        <v>0</v>
      </c>
      <c r="M97" s="52">
        <f>maj!M97</f>
        <v>0</v>
      </c>
      <c r="N97" s="52">
        <f>maj!N97</f>
        <v>0</v>
      </c>
      <c r="O97" s="52">
        <f>maj!O97</f>
        <v>0</v>
      </c>
      <c r="P97" s="53">
        <f>maj!P97</f>
        <v>0</v>
      </c>
      <c r="Q97" s="54">
        <f>maj!Q97</f>
        <v>0</v>
      </c>
      <c r="R97" s="55">
        <f>maj!R97</f>
        <v>0</v>
      </c>
      <c r="S97" s="188">
        <f t="shared" ref="S97" si="1487">IF(OR($B97=$B103,S100=0),0,ROUND((T98+Y102)/S100,0))</f>
        <v>0</v>
      </c>
      <c r="T97" s="51">
        <f t="shared" ref="T97:T98" si="1488">SUM(U97:AA97)</f>
        <v>0</v>
      </c>
      <c r="U97" s="52">
        <f>maj!U97</f>
        <v>0</v>
      </c>
      <c r="V97" s="52">
        <f>maj!V97</f>
        <v>0</v>
      </c>
      <c r="W97" s="52">
        <f>maj!W97</f>
        <v>0</v>
      </c>
      <c r="X97" s="52">
        <f>maj!X97</f>
        <v>0</v>
      </c>
      <c r="Y97" s="53">
        <f>maj!Y97</f>
        <v>0</v>
      </c>
      <c r="Z97" s="54">
        <f>maj!Z97</f>
        <v>0</v>
      </c>
      <c r="AA97" s="55">
        <f>maj!AA97</f>
        <v>0</v>
      </c>
      <c r="AB97" s="188">
        <f t="shared" ref="AB97" si="1489">IF(OR($B97=$B103,AB100=0),0,ROUND((AC98+AH102)/AB100,0))</f>
        <v>0</v>
      </c>
      <c r="AC97" s="51">
        <f t="shared" ref="AC97:AC98" si="1490">SUM(AD97:AJ97)</f>
        <v>0</v>
      </c>
      <c r="AD97" s="52">
        <f>maj!AD97</f>
        <v>0</v>
      </c>
      <c r="AE97" s="52">
        <f>maj!AE97</f>
        <v>0</v>
      </c>
      <c r="AF97" s="52">
        <f>maj!AF97</f>
        <v>0</v>
      </c>
      <c r="AG97" s="52">
        <f>maj!AG97</f>
        <v>0</v>
      </c>
      <c r="AH97" s="53">
        <f>maj!AH97</f>
        <v>0</v>
      </c>
      <c r="AI97" s="54">
        <f>maj!AI97</f>
        <v>0</v>
      </c>
      <c r="AJ97" s="55">
        <f>maj!AJ97</f>
        <v>0</v>
      </c>
      <c r="AK97" s="188">
        <f t="shared" ref="AK97" si="1491">IF(OR($B97=$B103,AK100=0),0,ROUND((AL98+AQ102)/AK100,0))</f>
        <v>0</v>
      </c>
      <c r="AL97" s="51">
        <f t="shared" ref="AL97:AL98" si="1492">SUM(AM97:AS97)</f>
        <v>0</v>
      </c>
      <c r="AM97" s="52">
        <f>maj!AM97</f>
        <v>0</v>
      </c>
      <c r="AN97" s="52">
        <f>maj!AN97</f>
        <v>0</v>
      </c>
      <c r="AO97" s="52">
        <f>maj!AO97</f>
        <v>0</v>
      </c>
      <c r="AP97" s="52">
        <f>maj!AP97</f>
        <v>0</v>
      </c>
      <c r="AQ97" s="53">
        <f>maj!AQ97</f>
        <v>0</v>
      </c>
      <c r="AR97" s="54">
        <f>maj!AR97</f>
        <v>0</v>
      </c>
      <c r="AS97" s="55">
        <f>maj!AS97</f>
        <v>0</v>
      </c>
      <c r="AT97" s="188">
        <f t="shared" ref="AT97" si="1493">IF(OR($B97=$B103,AT100=0),0,ROUND((AU98+AZ102)/AT100,0))</f>
        <v>0</v>
      </c>
      <c r="AU97" s="51">
        <f t="shared" ref="AU97:AU98" si="1494">SUM(AV97:BB97)</f>
        <v>0</v>
      </c>
      <c r="AV97" s="52">
        <f t="shared" ref="AV97" si="1495">IF(SUM($AM$9:$AS$9)=SUM($AV$9:$BB$9),AM97,IF(AND(SUM($AV$9:$BB$9)&gt;42,SUM($AV$9:$BB$9)&lt;49),AM97,0))</f>
        <v>0</v>
      </c>
      <c r="AW97" s="52">
        <f t="shared" ref="AW97" si="1496">IF(SUM($AM$9:$AS$9)=SUM($AV$9:$BB$9),AN97,IF(AND(SUM($AV$9:$BB$9)&gt;42,SUM($AV$9:$BB$9)&lt;49),AN97,0))</f>
        <v>0</v>
      </c>
      <c r="AX97" s="52">
        <f t="shared" ref="AX97" si="1497">IF(SUM($AM$9:$AS$9)=SUM($AV$9:$BB$9),AO97,IF(AND(SUM($AV$9:$BB$9)&gt;42,SUM($AV$9:$BB$9)&lt;49),AO97,0))</f>
        <v>0</v>
      </c>
      <c r="AY97" s="52">
        <f t="shared" ref="AY97" si="1498">IF(SUM($AM$9:$AS$9)=SUM($AV$9:$BB$9),AP97,IF(AND(SUM($AV$9:$BB$9)&gt;42,SUM($AV$9:$BB$9)&lt;49),AP97,0))</f>
        <v>0</v>
      </c>
      <c r="AZ97" s="53">
        <f t="shared" ref="AZ97" si="1499">IF(SUM($AM$9:$AS$9)=SUM($AV$9:$BB$9),AQ97,IF(AND(SUM($AV$9:$BB$9)&gt;42,SUM($AV$9:$BB$9)&lt;49),AQ97,0))</f>
        <v>0</v>
      </c>
      <c r="BA97" s="54">
        <f t="shared" ref="BA97" si="1500">IF(SUM($AM$9:$AS$9)=SUM($AV$9:$BB$9),AR97,IF(AND(SUM($AV$9:$BB$9)&gt;42,SUM($AV$9:$BB$9)&lt;49),AR97,0))</f>
        <v>0</v>
      </c>
      <c r="BB97" s="55">
        <f t="shared" ref="BB97" si="1501">IF(SUM($AM$9:$AS$9)=SUM($AV$9:$BB$9),AS97,IF(AND(SUM($AV$9:$BB$9)&gt;42,SUM($AV$9:$BB$9)&lt;49),AS97,0))</f>
        <v>0</v>
      </c>
    </row>
    <row r="98" spans="1:54" ht="12.75" hidden="1" customHeight="1" x14ac:dyDescent="0.2">
      <c r="B98" s="93"/>
      <c r="C98" s="94"/>
      <c r="D98" s="95"/>
      <c r="E98" s="115"/>
      <c r="F98" s="140" t="b">
        <f t="shared" ref="F98" si="1502">IF($B91=$B97,OR(F92,G97&lt;F97),G97&lt;F97)</f>
        <v>0</v>
      </c>
      <c r="G98" s="189">
        <f t="shared" ref="G98" si="1503">IF(AND($B91=$B97,$B91&lt;&gt;"",$B91&lt;&gt;0),G97+G92,G97)</f>
        <v>18</v>
      </c>
      <c r="H98" s="120"/>
      <c r="I98" s="165">
        <f t="shared" si="1484"/>
        <v>0</v>
      </c>
      <c r="J98" s="194">
        <f t="shared" ref="J98" si="1504">7-COUNTIF(L97:R97,0)-COUNTIF(L97:R97,"")</f>
        <v>0</v>
      </c>
      <c r="K98" s="22">
        <f t="shared" si="1486"/>
        <v>0</v>
      </c>
      <c r="L98" s="35">
        <f t="shared" ref="L98:R98" si="1505">IF($B91=$B97,L97+L92,L97)</f>
        <v>0</v>
      </c>
      <c r="M98" s="35">
        <f t="shared" si="1505"/>
        <v>0</v>
      </c>
      <c r="N98" s="35">
        <f t="shared" si="1505"/>
        <v>0</v>
      </c>
      <c r="O98" s="35">
        <f t="shared" si="1505"/>
        <v>0</v>
      </c>
      <c r="P98" s="36">
        <f t="shared" si="1505"/>
        <v>0</v>
      </c>
      <c r="Q98" s="37">
        <f t="shared" si="1505"/>
        <v>0</v>
      </c>
      <c r="R98" s="38">
        <f t="shared" si="1505"/>
        <v>0</v>
      </c>
      <c r="S98" s="194">
        <f t="shared" ref="S98" si="1506">7-COUNTIF(U97:AA97,0)-COUNTIF(U97:AA97,"")</f>
        <v>0</v>
      </c>
      <c r="T98" s="22">
        <f t="shared" si="1488"/>
        <v>0</v>
      </c>
      <c r="U98" s="35">
        <f t="shared" ref="U98:AA98" si="1507">IF($B91=$B97,U97+U92,U97)</f>
        <v>0</v>
      </c>
      <c r="V98" s="35">
        <f t="shared" si="1507"/>
        <v>0</v>
      </c>
      <c r="W98" s="35">
        <f t="shared" si="1507"/>
        <v>0</v>
      </c>
      <c r="X98" s="35">
        <f t="shared" si="1507"/>
        <v>0</v>
      </c>
      <c r="Y98" s="36">
        <f t="shared" si="1507"/>
        <v>0</v>
      </c>
      <c r="Z98" s="37">
        <f t="shared" si="1507"/>
        <v>0</v>
      </c>
      <c r="AA98" s="38">
        <f t="shared" si="1507"/>
        <v>0</v>
      </c>
      <c r="AB98" s="194">
        <f t="shared" ref="AB98" si="1508">7-COUNTIF(AD97:AJ97,0)-COUNTIF(AD97:AJ97,"")</f>
        <v>0</v>
      </c>
      <c r="AC98" s="22">
        <f t="shared" si="1490"/>
        <v>0</v>
      </c>
      <c r="AD98" s="35">
        <f t="shared" ref="AD98:AJ98" si="1509">IF($B91=$B97,AD97+AD92,AD97)</f>
        <v>0</v>
      </c>
      <c r="AE98" s="35">
        <f t="shared" si="1509"/>
        <v>0</v>
      </c>
      <c r="AF98" s="35">
        <f t="shared" si="1509"/>
        <v>0</v>
      </c>
      <c r="AG98" s="35">
        <f t="shared" si="1509"/>
        <v>0</v>
      </c>
      <c r="AH98" s="36">
        <f t="shared" si="1509"/>
        <v>0</v>
      </c>
      <c r="AI98" s="37">
        <f t="shared" si="1509"/>
        <v>0</v>
      </c>
      <c r="AJ98" s="38">
        <f t="shared" si="1509"/>
        <v>0</v>
      </c>
      <c r="AK98" s="194">
        <f t="shared" ref="AK98" si="1510">7-COUNTIF(AM97:AS97,0)-COUNTIF(AM97:AS97,"")</f>
        <v>0</v>
      </c>
      <c r="AL98" s="22">
        <f t="shared" si="1492"/>
        <v>0</v>
      </c>
      <c r="AM98" s="35">
        <f t="shared" ref="AM98:AS98" si="1511">IF($B91=$B97,AM97+AM92,AM97)</f>
        <v>0</v>
      </c>
      <c r="AN98" s="35">
        <f t="shared" si="1511"/>
        <v>0</v>
      </c>
      <c r="AO98" s="35">
        <f t="shared" si="1511"/>
        <v>0</v>
      </c>
      <c r="AP98" s="35">
        <f t="shared" si="1511"/>
        <v>0</v>
      </c>
      <c r="AQ98" s="36">
        <f t="shared" si="1511"/>
        <v>0</v>
      </c>
      <c r="AR98" s="37">
        <f t="shared" si="1511"/>
        <v>0</v>
      </c>
      <c r="AS98" s="38">
        <f t="shared" si="1511"/>
        <v>0</v>
      </c>
      <c r="AT98" s="194">
        <f t="shared" ref="AT98" si="1512">7-COUNTIF(AV97:BB97,0)-COUNTIF(AV97:BB97,"")</f>
        <v>0</v>
      </c>
      <c r="AU98" s="22">
        <f t="shared" si="1494"/>
        <v>0</v>
      </c>
      <c r="AV98" s="35">
        <f t="shared" ref="AV98:BB98" si="1513">IF($B91=$B97,AV97+AV92,AV97)</f>
        <v>0</v>
      </c>
      <c r="AW98" s="35">
        <f t="shared" si="1513"/>
        <v>0</v>
      </c>
      <c r="AX98" s="35">
        <f t="shared" si="1513"/>
        <v>0</v>
      </c>
      <c r="AY98" s="35">
        <f t="shared" si="1513"/>
        <v>0</v>
      </c>
      <c r="AZ98" s="36">
        <f t="shared" si="1513"/>
        <v>0</v>
      </c>
      <c r="BA98" s="37">
        <f t="shared" si="1513"/>
        <v>0</v>
      </c>
      <c r="BB98" s="38">
        <f t="shared" si="1513"/>
        <v>0</v>
      </c>
    </row>
    <row r="99" spans="1:54" ht="15" hidden="1" customHeight="1" x14ac:dyDescent="0.2">
      <c r="B99" s="116"/>
      <c r="C99" s="117"/>
      <c r="D99" s="118"/>
      <c r="E99" s="119"/>
      <c r="F99" s="92"/>
      <c r="G99" s="190">
        <f t="shared" ref="G99" si="1514">IF(AND($B91=$B97,$B91&lt;&gt;"",$B91&lt;&gt;0),F97+G93,F97)</f>
        <v>18</v>
      </c>
      <c r="H99" s="121"/>
      <c r="I99" s="165">
        <f t="shared" si="1484"/>
        <v>0</v>
      </c>
      <c r="J99" s="195">
        <f t="shared" ref="J99" si="1515">IF($B97=$B91,COUNTIF(L99:R99,0),COUNTIF(L100:R100,0)+COUNTIF(L100:R100,""))</f>
        <v>7</v>
      </c>
      <c r="K99" s="39">
        <f t="shared" ref="K99:R99" si="1516">IF($B91=$B97,K100+K93,K100)</f>
        <v>0</v>
      </c>
      <c r="L99" s="40">
        <f t="shared" si="1516"/>
        <v>0</v>
      </c>
      <c r="M99" s="40">
        <f t="shared" si="1516"/>
        <v>0</v>
      </c>
      <c r="N99" s="40">
        <f t="shared" si="1516"/>
        <v>0</v>
      </c>
      <c r="O99" s="40">
        <f t="shared" si="1516"/>
        <v>0</v>
      </c>
      <c r="P99" s="41">
        <f t="shared" si="1516"/>
        <v>0</v>
      </c>
      <c r="Q99" s="42">
        <f t="shared" si="1516"/>
        <v>0</v>
      </c>
      <c r="R99" s="43">
        <f t="shared" si="1516"/>
        <v>0</v>
      </c>
      <c r="S99" s="195">
        <f t="shared" ref="S99" si="1517">IF($B97=$B91,COUNTIF(U99:AA99,0),COUNTIF(U100:AA100,0)+COUNTIF(U100:AA100,""))</f>
        <v>7</v>
      </c>
      <c r="T99" s="39">
        <f t="shared" ref="T99:AA99" si="1518">IF($B91=$B97,T100+T93,T100)</f>
        <v>0</v>
      </c>
      <c r="U99" s="40">
        <f t="shared" si="1518"/>
        <v>0</v>
      </c>
      <c r="V99" s="40">
        <f t="shared" si="1518"/>
        <v>0</v>
      </c>
      <c r="W99" s="40">
        <f t="shared" si="1518"/>
        <v>0</v>
      </c>
      <c r="X99" s="40">
        <f t="shared" si="1518"/>
        <v>0</v>
      </c>
      <c r="Y99" s="41">
        <f t="shared" si="1518"/>
        <v>0</v>
      </c>
      <c r="Z99" s="42">
        <f t="shared" si="1518"/>
        <v>0</v>
      </c>
      <c r="AA99" s="43">
        <f t="shared" si="1518"/>
        <v>0</v>
      </c>
      <c r="AB99" s="195">
        <f t="shared" ref="AB99" si="1519">IF($B97=$B91,COUNTIF(AD99:AJ99,0),COUNTIF(AD100:AJ100,0)+COUNTIF(AD100:AJ100,""))</f>
        <v>7</v>
      </c>
      <c r="AC99" s="39">
        <f t="shared" ref="AC99:AJ99" si="1520">IF($B91=$B97,AC100+AC93,AC100)</f>
        <v>0</v>
      </c>
      <c r="AD99" s="40">
        <f t="shared" si="1520"/>
        <v>0</v>
      </c>
      <c r="AE99" s="40">
        <f t="shared" si="1520"/>
        <v>0</v>
      </c>
      <c r="AF99" s="40">
        <f t="shared" si="1520"/>
        <v>0</v>
      </c>
      <c r="AG99" s="40">
        <f t="shared" si="1520"/>
        <v>0</v>
      </c>
      <c r="AH99" s="41">
        <f t="shared" si="1520"/>
        <v>0</v>
      </c>
      <c r="AI99" s="42">
        <f t="shared" si="1520"/>
        <v>0</v>
      </c>
      <c r="AJ99" s="43">
        <f t="shared" si="1520"/>
        <v>0</v>
      </c>
      <c r="AK99" s="195">
        <f t="shared" ref="AK99" si="1521">IF($B97=$B91,COUNTIF(AM99:AS99,0),COUNTIF(AM100:AS100,0)+COUNTIF(AM100:AS100,""))</f>
        <v>7</v>
      </c>
      <c r="AL99" s="39">
        <f t="shared" ref="AL99:AS99" si="1522">IF($B91=$B97,AL100+AL93,AL100)</f>
        <v>0</v>
      </c>
      <c r="AM99" s="40">
        <f t="shared" si="1522"/>
        <v>0</v>
      </c>
      <c r="AN99" s="40">
        <f t="shared" si="1522"/>
        <v>0</v>
      </c>
      <c r="AO99" s="40">
        <f t="shared" si="1522"/>
        <v>0</v>
      </c>
      <c r="AP99" s="40">
        <f t="shared" si="1522"/>
        <v>0</v>
      </c>
      <c r="AQ99" s="41">
        <f t="shared" si="1522"/>
        <v>0</v>
      </c>
      <c r="AR99" s="42">
        <f t="shared" si="1522"/>
        <v>0</v>
      </c>
      <c r="AS99" s="43">
        <f t="shared" si="1522"/>
        <v>0</v>
      </c>
      <c r="AT99" s="195">
        <f t="shared" ref="AT99" si="1523">IF($B97=$B91,COUNTIF(AV99:BB99,0),COUNTIF(AV100:BB100,0)+COUNTIF(AV100:BB100,""))</f>
        <v>7</v>
      </c>
      <c r="AU99" s="39">
        <f t="shared" ref="AU99:BB99" si="1524">IF($B91=$B97,AU100+AU93,AU100)</f>
        <v>0</v>
      </c>
      <c r="AV99" s="40">
        <f t="shared" si="1524"/>
        <v>0</v>
      </c>
      <c r="AW99" s="40">
        <f t="shared" si="1524"/>
        <v>0</v>
      </c>
      <c r="AX99" s="40">
        <f t="shared" si="1524"/>
        <v>0</v>
      </c>
      <c r="AY99" s="40">
        <f t="shared" si="1524"/>
        <v>0</v>
      </c>
      <c r="AZ99" s="41">
        <f t="shared" si="1524"/>
        <v>0</v>
      </c>
      <c r="BA99" s="42">
        <f t="shared" si="1524"/>
        <v>0</v>
      </c>
      <c r="BB99" s="43">
        <f t="shared" si="1524"/>
        <v>0</v>
      </c>
    </row>
    <row r="100" spans="1:54" ht="15.75" customHeight="1" x14ac:dyDescent="0.2">
      <c r="A100" s="1">
        <f t="shared" ref="A100" si="1525">A97</f>
        <v>0</v>
      </c>
      <c r="B100" s="313">
        <f t="shared" ref="B100" si="1526">B94+1</f>
        <v>14</v>
      </c>
      <c r="C100" s="314"/>
      <c r="D100" s="314"/>
      <c r="E100" s="314"/>
      <c r="F100" s="31"/>
      <c r="G100" s="183"/>
      <c r="H100" s="122">
        <f t="shared" ref="H100" si="1527">5-COUNTIF(AU97,0)-COUNTIF(AL97,0)-COUNTIF(AC97,0)-COUNTIF(T97,0)-COUNTIF(K97,0)</f>
        <v>0</v>
      </c>
      <c r="I100" s="165">
        <f t="shared" si="1484"/>
        <v>0</v>
      </c>
      <c r="J100" s="187">
        <f t="shared" ref="J100" si="1528">IF($B97=$B91,J94+IF($F97&lt;&gt;$G97,(K97+$G99-$G98)/$F97,K97/$F97),IF($F97&lt;&gt;G97,(K97+$G99-$G98)/$F97,K97/$F97))</f>
        <v>0</v>
      </c>
      <c r="K100" s="7">
        <f t="shared" ref="K100:K101" si="1529">SUM(L100:R100)</f>
        <v>0</v>
      </c>
      <c r="L100" s="26">
        <f t="shared" ref="L100:R100" si="1530">L97</f>
        <v>0</v>
      </c>
      <c r="M100" s="26">
        <f t="shared" si="1530"/>
        <v>0</v>
      </c>
      <c r="N100" s="26">
        <f t="shared" si="1530"/>
        <v>0</v>
      </c>
      <c r="O100" s="26">
        <f t="shared" si="1530"/>
        <v>0</v>
      </c>
      <c r="P100" s="26">
        <f t="shared" si="1530"/>
        <v>0</v>
      </c>
      <c r="Q100" s="29">
        <f t="shared" si="1530"/>
        <v>0</v>
      </c>
      <c r="R100" s="23">
        <f t="shared" si="1530"/>
        <v>0</v>
      </c>
      <c r="S100" s="187">
        <f t="shared" ref="S100" si="1531">IF($B97=$B91,S94+IF($F97&lt;&gt;$G97,(T97+$G99-$G98)/$F97,T97/$F97),IF($F97&lt;&gt;P97,(T97+$G99-$G98)/$F97,T97/$F97))</f>
        <v>0</v>
      </c>
      <c r="T100" s="7">
        <f t="shared" ref="T100:T101" si="1532">SUM(U100:AA100)</f>
        <v>0</v>
      </c>
      <c r="U100" s="26">
        <f t="shared" ref="U100:AA100" si="1533">U97</f>
        <v>0</v>
      </c>
      <c r="V100" s="26">
        <f t="shared" si="1533"/>
        <v>0</v>
      </c>
      <c r="W100" s="26">
        <f t="shared" si="1533"/>
        <v>0</v>
      </c>
      <c r="X100" s="26">
        <f t="shared" si="1533"/>
        <v>0</v>
      </c>
      <c r="Y100" s="113">
        <f t="shared" si="1533"/>
        <v>0</v>
      </c>
      <c r="Z100" s="29">
        <f t="shared" si="1533"/>
        <v>0</v>
      </c>
      <c r="AA100" s="23">
        <f t="shared" si="1533"/>
        <v>0</v>
      </c>
      <c r="AB100" s="187">
        <f t="shared" ref="AB100" si="1534">IF($B97=$B91,AB94+IF($F97&lt;&gt;$G97,(AC97+$G99-$G98)/$F97,AC97/$F97),IF($F97&lt;&gt;Y97,(AC97+$G99-$G98)/$F97,AC97/$F97))</f>
        <v>0</v>
      </c>
      <c r="AC100" s="7">
        <f t="shared" ref="AC100:AC101" si="1535">SUM(AD100:AJ100)</f>
        <v>0</v>
      </c>
      <c r="AD100" s="26">
        <f t="shared" ref="AD100:AJ100" si="1536">AD97</f>
        <v>0</v>
      </c>
      <c r="AE100" s="26">
        <f t="shared" si="1536"/>
        <v>0</v>
      </c>
      <c r="AF100" s="26">
        <f t="shared" si="1536"/>
        <v>0</v>
      </c>
      <c r="AG100" s="26">
        <f t="shared" si="1536"/>
        <v>0</v>
      </c>
      <c r="AH100" s="113">
        <f t="shared" si="1536"/>
        <v>0</v>
      </c>
      <c r="AI100" s="29">
        <f t="shared" si="1536"/>
        <v>0</v>
      </c>
      <c r="AJ100" s="23">
        <f t="shared" si="1536"/>
        <v>0</v>
      </c>
      <c r="AK100" s="187">
        <f t="shared" ref="AK100" si="1537">IF($B97=$B91,AK94+IF($F97&lt;&gt;$G97,(AL97+$G99-$G98)/$F97,AL97/$F97),IF($F97&lt;&gt;AH97,(AL97+$G99-$G98)/$F97,AL97/$F97))</f>
        <v>0</v>
      </c>
      <c r="AL100" s="7">
        <f t="shared" ref="AL100:AL101" si="1538">SUM(AM100:AS100)</f>
        <v>0</v>
      </c>
      <c r="AM100" s="26">
        <f t="shared" ref="AM100:AS100" si="1539">AM97</f>
        <v>0</v>
      </c>
      <c r="AN100" s="26">
        <f t="shared" si="1539"/>
        <v>0</v>
      </c>
      <c r="AO100" s="26">
        <f t="shared" si="1539"/>
        <v>0</v>
      </c>
      <c r="AP100" s="26">
        <f t="shared" si="1539"/>
        <v>0</v>
      </c>
      <c r="AQ100" s="113">
        <f t="shared" si="1539"/>
        <v>0</v>
      </c>
      <c r="AR100" s="29">
        <f t="shared" si="1539"/>
        <v>0</v>
      </c>
      <c r="AS100" s="23">
        <f t="shared" si="1539"/>
        <v>0</v>
      </c>
      <c r="AT100" s="187">
        <f t="shared" ref="AT100" si="1540">IF($B97=$B91,AT94+IF($F97&lt;&gt;$G97,(AU97+$G99-$G98)/$F97,AU97/$F97),IF($F97&lt;&gt;AQ97,(AU97+$G99-$G98)/$F97,AU97/$F97))</f>
        <v>0</v>
      </c>
      <c r="AU100" s="7">
        <f t="shared" ref="AU100:AU101" si="1541">SUM(AV100:BB100)</f>
        <v>0</v>
      </c>
      <c r="AV100" s="6">
        <f t="shared" ref="AV100" si="1542">IF(SUM($AM$9:$AS$9)=SUM($AV$9:$BB$9),AV97,IF(AND(SUM($AV$9:$BB$9)&gt;42,SUM($AV$9:$BB$9)&lt;49),AV97,0))</f>
        <v>0</v>
      </c>
      <c r="AW100" s="6">
        <f t="shared" ref="AW100:BB100" si="1543">IF(SUM($AM$9:$AS$9)=SUM($AV$9:$BB$9),AW97,IF(AND(SUM($AV$9:$BB$9)&gt;42,SUM($AV$9:$BB$9)&lt;49),AW97,0))</f>
        <v>0</v>
      </c>
      <c r="AX100" s="6">
        <f t="shared" si="1543"/>
        <v>0</v>
      </c>
      <c r="AY100" s="6">
        <f t="shared" si="1543"/>
        <v>0</v>
      </c>
      <c r="AZ100" s="26">
        <f t="shared" si="1543"/>
        <v>0</v>
      </c>
      <c r="BA100" s="29">
        <f t="shared" si="1543"/>
        <v>0</v>
      </c>
      <c r="BB100" s="23">
        <f t="shared" si="1543"/>
        <v>0</v>
      </c>
    </row>
    <row r="101" spans="1:54" ht="15.75" customHeight="1" x14ac:dyDescent="0.2">
      <c r="A101" s="1">
        <f t="shared" ref="A101:A102" si="1544">A100</f>
        <v>0</v>
      </c>
      <c r="B101" s="313"/>
      <c r="C101" s="314"/>
      <c r="D101" s="314"/>
      <c r="E101" s="314"/>
      <c r="F101" s="31"/>
      <c r="G101" s="183"/>
      <c r="H101" s="123">
        <f t="shared" ref="H101" si="1545">IF($B97=$B91,H95+F101,$F101)</f>
        <v>0</v>
      </c>
      <c r="I101" s="165">
        <f t="shared" si="1484"/>
        <v>0</v>
      </c>
      <c r="J101" s="141">
        <f t="shared" ref="J101" si="1546">IF($H100=0,0,IF($B91=$B97,IF($H102&gt;0,$H102+J95,K97+J95),IF($H102&gt;0,$H102,K97)))</f>
        <v>0</v>
      </c>
      <c r="K101" s="7">
        <f t="shared" si="1529"/>
        <v>0</v>
      </c>
      <c r="L101" s="6"/>
      <c r="M101" s="6"/>
      <c r="N101" s="6"/>
      <c r="O101" s="6"/>
      <c r="P101" s="26"/>
      <c r="Q101" s="29"/>
      <c r="R101" s="23"/>
      <c r="S101" s="141">
        <f t="shared" ref="S101" si="1547">IF($H100=0,0,IF($B91=$B97,IF($H102&gt;0,$H102+S95,T97+S95),IF($H102&gt;0,$H102,T97)))</f>
        <v>0</v>
      </c>
      <c r="T101" s="7">
        <f t="shared" si="1532"/>
        <v>0</v>
      </c>
      <c r="U101" s="6"/>
      <c r="V101" s="6"/>
      <c r="W101" s="6"/>
      <c r="X101" s="6"/>
      <c r="Y101" s="26"/>
      <c r="Z101" s="29"/>
      <c r="AA101" s="23"/>
      <c r="AB101" s="141">
        <f t="shared" ref="AB101" si="1548">IF($H100=0,0,IF($B91=$B97,IF($H102&gt;0,$H102+AB95,AC97+AB95),IF($H102&gt;0,$H102,AC97)))</f>
        <v>0</v>
      </c>
      <c r="AC101" s="7">
        <f t="shared" si="1535"/>
        <v>0</v>
      </c>
      <c r="AD101" s="6"/>
      <c r="AE101" s="6"/>
      <c r="AF101" s="6"/>
      <c r="AG101" s="6"/>
      <c r="AH101" s="26"/>
      <c r="AI101" s="29"/>
      <c r="AJ101" s="23"/>
      <c r="AK101" s="141">
        <f t="shared" ref="AK101" si="1549">IF($H100=0,0,IF($B91=$B97,IF($H102&gt;0,$H102+AK95,AL97+AK95),IF($H102&gt;0,$H102,AL97)))</f>
        <v>0</v>
      </c>
      <c r="AL101" s="7">
        <f t="shared" si="1538"/>
        <v>0</v>
      </c>
      <c r="AM101" s="6"/>
      <c r="AN101" s="6"/>
      <c r="AO101" s="6"/>
      <c r="AP101" s="6"/>
      <c r="AQ101" s="26"/>
      <c r="AR101" s="29"/>
      <c r="AS101" s="23"/>
      <c r="AT101" s="141">
        <f t="shared" ref="AT101" si="1550">IF($H100=0,0,IF($B91=$B97,IF($H102&gt;0,$H102+AT95,AU97+AT95),IF($H102&gt;0,$H102,AU97)))</f>
        <v>0</v>
      </c>
      <c r="AU101" s="7">
        <f t="shared" si="1541"/>
        <v>0</v>
      </c>
      <c r="AV101" s="6"/>
      <c r="AW101" s="6"/>
      <c r="AX101" s="6"/>
      <c r="AY101" s="6"/>
      <c r="AZ101" s="26"/>
      <c r="BA101" s="29"/>
      <c r="BB101" s="23"/>
    </row>
    <row r="102" spans="1:54" ht="18.75" customHeight="1" thickBot="1" x14ac:dyDescent="0.25">
      <c r="A102" s="1">
        <f t="shared" si="1544"/>
        <v>0</v>
      </c>
      <c r="B102" s="323" t="str">
        <f>IF(B97="",Wydruk!$AE$6,IF(J98=0,Wydruk!$AE$7,IF(AND(G98&lt;G99,B97&lt;&gt;$B103),Wydruk!$AE$13,IF(AND($B97=$B91,$B97&lt;&gt;$B103),IF(OR(OR(J102&lt;4,J102&gt;5),OR(S102&lt;4,S102&gt;5),OR(AB102&lt;4,AB102&gt;5),OR(AK102&lt;4,AK102&gt;5),OR(AND(AT102&lt;4,AT102&gt;0),AT102&gt;5)),Wydruk!$AE$8,Wydruk!$AE$9),IF($B97=$B103,IF($F101&lt;&gt;0,Wydruk!$AE$12,Wydruk!$AE$10),IF(OR(OR(J98&lt;4,J98&gt;5),OR(S98&lt;4,S98&gt;5),OR(AB98&lt;4,AB98&gt;5),OR(AK98&lt;4,AK98&gt;5),OR(AND(AT98&lt;4,AT98&gt;0),AT98&gt;5)),Wydruk!$AE$8,Wydruk!$AE$11))))))</f>
        <v>Uzupełnij liczby godzin tygodniowego planu</v>
      </c>
      <c r="C102" s="324"/>
      <c r="D102" s="324"/>
      <c r="E102" s="324"/>
      <c r="F102" s="173">
        <f>maj!F102</f>
        <v>0</v>
      </c>
      <c r="G102" s="184">
        <f>maj!G102</f>
        <v>0</v>
      </c>
      <c r="H102" s="191">
        <f t="shared" ref="H102" si="1551">IF(OR($G102=0,$F102=0,$G102="",$F102=""),0,$G102/$F102)</f>
        <v>0</v>
      </c>
      <c r="I102" s="193"/>
      <c r="J102" s="176">
        <f t="shared" ref="J102" si="1552">IF($B91=$B97,IF(L97+L92&gt;0,1,0)+IF(M97+M92&gt;0,1,0)+IF(N97+N92&gt;0,1,0)+IF(O97+O92&gt;0,1,0)+IF(P97+P92&gt;0,1,0)+IF(Q97+Q92&gt;0,1,0)+IF(R97+R92&gt;0,1,0),J98)</f>
        <v>0</v>
      </c>
      <c r="K102" s="133">
        <f t="shared" ref="K102" si="1553">IF(OR($B97=$B103,J102=0,(K98-Q102+O102)&lt;=0),0,(K98-Q102+O102)/J102)</f>
        <v>0</v>
      </c>
      <c r="L102" s="137">
        <f t="shared" ref="L102" si="1554">IF(K102*(7-J99)&lt;=0,0,K102*(7-J99))</f>
        <v>0</v>
      </c>
      <c r="M102" s="311">
        <f t="shared" ref="M102" si="1555">ROUND(IF(OR(K99-K102*(7-J99)+P102&lt;0,$B97=$B103,K102&lt;=0,K99=0),0,IF(K99-K102*(7-J99)+P102&gt;Q102-O102+P102,Q102-O102+P102,K99-K102*(7-J99)+P102)),1)</f>
        <v>0</v>
      </c>
      <c r="N102" s="312"/>
      <c r="O102" s="139">
        <f t="shared" ref="O102" si="1556">IF(OR($B97=$B103,J98=0),0,IF($B97=$B91,J97,$F97))</f>
        <v>0</v>
      </c>
      <c r="P102" s="30">
        <f t="shared" ref="P102" si="1557">IF(OR($B97=$B103,J102=0),0,$G99-$G98)</f>
        <v>0</v>
      </c>
      <c r="Q102" s="134">
        <f t="shared" ref="Q102" si="1558">IF(OR($B97=$B103,J102=0),0,J101)</f>
        <v>0</v>
      </c>
      <c r="R102" s="138">
        <f t="shared" ref="R102" si="1559">IF($B97=$B103,0,K99)</f>
        <v>0</v>
      </c>
      <c r="S102" s="176">
        <f t="shared" ref="S102" si="1560">IF($B91=$B97,IF(U97+U92&gt;0,1,0)+IF(V97+V92&gt;0,1,0)+IF(W97+W92&gt;0,1,0)+IF(X97+X92&gt;0,1,0)+IF(Y97+Y92&gt;0,1,0)+IF(Z97+Z92&gt;0,1,0)+IF(AA97+AA92&gt;0,1,0),S98)</f>
        <v>0</v>
      </c>
      <c r="T102" s="133">
        <f t="shared" ref="T102" si="1561">IF(OR($B97=$B103,S102=0,(T98-Z102+X102)&lt;=0),0,(T98-Z102+X102)/S102)</f>
        <v>0</v>
      </c>
      <c r="U102" s="137">
        <f t="shared" ref="U102" si="1562">IF(T102*(7-S99)&lt;=0,0,T102*(7-S99))</f>
        <v>0</v>
      </c>
      <c r="V102" s="311">
        <f t="shared" ref="V102" si="1563">ROUND(IF(OR(T99-T102*(7-S99)+Y102&lt;0,$B97=$B103,T102&lt;=0,T99=0),0,IF(T99-T102*(7-S99)+Y102&gt;Z102-X102+Y102,Z102-X102+Y102,T99-T102*(7-S99)+Y102)),1)</f>
        <v>0</v>
      </c>
      <c r="W102" s="312"/>
      <c r="X102" s="139">
        <f t="shared" ref="X102" si="1564">IF(OR($B97=$B103,S98=0),0,IF($B97=$B91,S97,$F97))</f>
        <v>0</v>
      </c>
      <c r="Y102" s="30">
        <f t="shared" ref="Y102" si="1565">IF(OR($B97=$B103,S102=0),0,$G99-$G98)</f>
        <v>0</v>
      </c>
      <c r="Z102" s="134">
        <f t="shared" ref="Z102" si="1566">IF(OR($B97=$B103,S102=0),0,S101)</f>
        <v>0</v>
      </c>
      <c r="AA102" s="138">
        <f t="shared" ref="AA102" si="1567">IF($B97=$B103,0,T99)</f>
        <v>0</v>
      </c>
      <c r="AB102" s="176">
        <f t="shared" ref="AB102" si="1568">IF($B91=$B97,IF(AD97+AD92&gt;0,1,0)+IF(AE97+AE92&gt;0,1,0)+IF(AF97+AF92&gt;0,1,0)+IF(AG97+AG92&gt;0,1,0)+IF(AH97+AH92&gt;0,1,0)+IF(AI97+AI92&gt;0,1,0)+IF(AJ97+AJ92&gt;0,1,0),AB98)</f>
        <v>0</v>
      </c>
      <c r="AC102" s="133">
        <f t="shared" ref="AC102" si="1569">IF(OR($B97=$B103,AB102=0,(AC98-AI102+AG102)&lt;=0),0,(AC98-AI102+AG102)/AB102)</f>
        <v>0</v>
      </c>
      <c r="AD102" s="137">
        <f t="shared" ref="AD102" si="1570">IF(AC102*(7-AB99)&lt;=0,0,AC102*(7-AB99))</f>
        <v>0</v>
      </c>
      <c r="AE102" s="311">
        <f t="shared" ref="AE102" si="1571">ROUND(IF(OR(AC99-AC102*(7-AB99)+AH102&lt;0,$B97=$B103,AC102&lt;=0,AC99=0),0,IF(AC99-AC102*(7-AB99)+AH102&gt;AI102-AG102+AH102,AI102-AG102+AH102,AC99-AC102*(7-AB99)+AH102)),1)</f>
        <v>0</v>
      </c>
      <c r="AF102" s="312"/>
      <c r="AG102" s="139">
        <f t="shared" ref="AG102" si="1572">IF(OR($B97=$B103,AB98=0),0,IF($B97=$B91,AB97,$F97))</f>
        <v>0</v>
      </c>
      <c r="AH102" s="30">
        <f t="shared" ref="AH102" si="1573">IF(OR($B97=$B103,AB102=0),0,$G99-$G98)</f>
        <v>0</v>
      </c>
      <c r="AI102" s="134">
        <f t="shared" ref="AI102" si="1574">IF(OR($B97=$B103,AB102=0),0,AB101)</f>
        <v>0</v>
      </c>
      <c r="AJ102" s="138">
        <f t="shared" ref="AJ102" si="1575">IF($B97=$B103,0,AC99)</f>
        <v>0</v>
      </c>
      <c r="AK102" s="176">
        <f t="shared" ref="AK102" si="1576">IF($B91=$B97,IF(AM97+AM92&gt;0,1,0)+IF(AN97+AN92&gt;0,1,0)+IF(AO97+AO92&gt;0,1,0)+IF(AP97+AP92&gt;0,1,0)+IF(AQ97+AQ92&gt;0,1,0)+IF(AR97+AR92&gt;0,1,0)+IF(AS97+AS92&gt;0,1,0),AK98)</f>
        <v>0</v>
      </c>
      <c r="AL102" s="133">
        <f t="shared" ref="AL102" si="1577">IF(OR($B97=$B103,AK102=0,(AL98-AR102+AP102)&lt;=0),0,(AL98-AR102+AP102)/AK102)</f>
        <v>0</v>
      </c>
      <c r="AM102" s="137">
        <f t="shared" ref="AM102" si="1578">IF(AL102*(7-AK99)&lt;=0,0,AL102*(7-AK99))</f>
        <v>0</v>
      </c>
      <c r="AN102" s="311">
        <f t="shared" ref="AN102" si="1579">ROUND(IF(OR(AL99-AL102*(7-AK99)+AQ102&lt;0,$B97=$B103,AL102&lt;=0,AL99=0),0,IF(AL99-AL102*(7-AK99)+AQ102&gt;AR102-AP102+AQ102,AR102-AP102+AQ102,AL99-AL102*(7-AK99)+AQ102)),1)</f>
        <v>0</v>
      </c>
      <c r="AO102" s="312"/>
      <c r="AP102" s="139">
        <f t="shared" ref="AP102" si="1580">IF(OR($B97=$B103,AK98=0),0,IF($B97=$B91,AK97,$F97))</f>
        <v>0</v>
      </c>
      <c r="AQ102" s="30">
        <f t="shared" ref="AQ102" si="1581">IF(OR($B97=$B103,AK102=0),0,$G99-$G98)</f>
        <v>0</v>
      </c>
      <c r="AR102" s="134">
        <f t="shared" ref="AR102" si="1582">IF(OR($B97=$B103,AK102=0),0,AK101)</f>
        <v>0</v>
      </c>
      <c r="AS102" s="138">
        <f t="shared" ref="AS102" si="1583">IF($B97=$B103,0,AL99)</f>
        <v>0</v>
      </c>
      <c r="AT102" s="176">
        <f t="shared" ref="AT102" si="1584">IF($B91=$B97,IF(AV97+AV92&gt;0,1,0)+IF(AW97+AW92&gt;0,1,0)+IF(AX97+AX92&gt;0,1,0)+IF(AY97+AY92&gt;0,1,0)+IF(AZ97+AZ92&gt;0,1,0)+IF(BA97+BA92&gt;0,1,0)+IF(BB97+BB92&gt;0,1,0),AT98)</f>
        <v>0</v>
      </c>
      <c r="AU102" s="133">
        <f t="shared" ref="AU102" si="1585">IF(OR($B97=$B103,AT102=0,(AU98-BA102+AY102)&lt;=0),0,(AU98-BA102+AY102)/AT102)</f>
        <v>0</v>
      </c>
      <c r="AV102" s="137">
        <f t="shared" ref="AV102" si="1586">IF(AU102*(7-AT99)&lt;=0,0,AU102*(7-AT99))</f>
        <v>0</v>
      </c>
      <c r="AW102" s="311">
        <f t="shared" ref="AW102" si="1587">ROUND(IF(OR(AU99-AU102*(7-AT99)+AZ102&lt;0,$B97=$B103,AU102&lt;=0,AU99=0),0,IF(AU99-AU102*(7-AT99)+AZ102&gt;BA102-AY102+AZ102,BA102-AY102+AZ102,AU99-AU102*(7-AT99)+AZ102)),1)</f>
        <v>0</v>
      </c>
      <c r="AX102" s="312"/>
      <c r="AY102" s="139">
        <f t="shared" ref="AY102" si="1588">IF(OR($B97=$B103,AT98=0),0,IF($B97=$B91,AT97,$F97))</f>
        <v>0</v>
      </c>
      <c r="AZ102" s="30">
        <f t="shared" ref="AZ102" si="1589">IF(OR($B97=$B103,AT102=0),0,$G99-$G98)</f>
        <v>0</v>
      </c>
      <c r="BA102" s="134">
        <f t="shared" ref="BA102" si="1590">IF(OR($B97=$B103,AT102=0),0,AT101)</f>
        <v>0</v>
      </c>
      <c r="BB102" s="138">
        <f t="shared" ref="BB102" si="1591">IF($B97=$B103,0,AU99)</f>
        <v>0</v>
      </c>
    </row>
    <row r="103" spans="1:54" ht="15.75" x14ac:dyDescent="0.2">
      <c r="A103" s="1">
        <f t="shared" ref="A103" si="1592">IF(B103="","1. Niewypełnione",B103)</f>
        <v>0</v>
      </c>
      <c r="B103" s="320">
        <f>maj!B103</f>
        <v>0</v>
      </c>
      <c r="C103" s="321">
        <f>maj!C103</f>
        <v>0</v>
      </c>
      <c r="D103" s="321">
        <f>maj!D103</f>
        <v>0</v>
      </c>
      <c r="E103" s="321">
        <f>maj!E103</f>
        <v>0</v>
      </c>
      <c r="F103" s="177">
        <f>maj!F103</f>
        <v>18</v>
      </c>
      <c r="G103" s="185">
        <f>maj!G103</f>
        <v>18</v>
      </c>
      <c r="H103" s="177"/>
      <c r="I103" s="192">
        <f t="shared" ref="I103:I107" si="1593">K103+T103+AC103+AL103+AU103</f>
        <v>0</v>
      </c>
      <c r="J103" s="186">
        <f t="shared" ref="J103" si="1594">IF(OR($B103=$B109,J106=0),0,ROUND((K104+P108)/J106,0))</f>
        <v>0</v>
      </c>
      <c r="K103" s="51">
        <f t="shared" ref="K103:K104" si="1595">SUM(L103:R103)</f>
        <v>0</v>
      </c>
      <c r="L103" s="52">
        <f>maj!L103</f>
        <v>0</v>
      </c>
      <c r="M103" s="52">
        <f>maj!M103</f>
        <v>0</v>
      </c>
      <c r="N103" s="52">
        <f>maj!N103</f>
        <v>0</v>
      </c>
      <c r="O103" s="52">
        <f>maj!O103</f>
        <v>0</v>
      </c>
      <c r="P103" s="53">
        <f>maj!P103</f>
        <v>0</v>
      </c>
      <c r="Q103" s="54">
        <f>maj!Q103</f>
        <v>0</v>
      </c>
      <c r="R103" s="55">
        <f>maj!R103</f>
        <v>0</v>
      </c>
      <c r="S103" s="188">
        <f t="shared" ref="S103" si="1596">IF(OR($B103=$B109,S106=0),0,ROUND((T104+Y108)/S106,0))</f>
        <v>0</v>
      </c>
      <c r="T103" s="51">
        <f t="shared" ref="T103:T104" si="1597">SUM(U103:AA103)</f>
        <v>0</v>
      </c>
      <c r="U103" s="52">
        <f>maj!U103</f>
        <v>0</v>
      </c>
      <c r="V103" s="52">
        <f>maj!V103</f>
        <v>0</v>
      </c>
      <c r="W103" s="52">
        <f>maj!W103</f>
        <v>0</v>
      </c>
      <c r="X103" s="52">
        <f>maj!X103</f>
        <v>0</v>
      </c>
      <c r="Y103" s="53">
        <f>maj!Y103</f>
        <v>0</v>
      </c>
      <c r="Z103" s="54">
        <f>maj!Z103</f>
        <v>0</v>
      </c>
      <c r="AA103" s="55">
        <f>maj!AA103</f>
        <v>0</v>
      </c>
      <c r="AB103" s="188">
        <f t="shared" ref="AB103" si="1598">IF(OR($B103=$B109,AB106=0),0,ROUND((AC104+AH108)/AB106,0))</f>
        <v>0</v>
      </c>
      <c r="AC103" s="51">
        <f t="shared" ref="AC103:AC104" si="1599">SUM(AD103:AJ103)</f>
        <v>0</v>
      </c>
      <c r="AD103" s="52">
        <f>maj!AD103</f>
        <v>0</v>
      </c>
      <c r="AE103" s="52">
        <f>maj!AE103</f>
        <v>0</v>
      </c>
      <c r="AF103" s="52">
        <f>maj!AF103</f>
        <v>0</v>
      </c>
      <c r="AG103" s="52">
        <f>maj!AG103</f>
        <v>0</v>
      </c>
      <c r="AH103" s="53">
        <f>maj!AH103</f>
        <v>0</v>
      </c>
      <c r="AI103" s="54">
        <f>maj!AI103</f>
        <v>0</v>
      </c>
      <c r="AJ103" s="55">
        <f>maj!AJ103</f>
        <v>0</v>
      </c>
      <c r="AK103" s="188">
        <f t="shared" ref="AK103" si="1600">IF(OR($B103=$B109,AK106=0),0,ROUND((AL104+AQ108)/AK106,0))</f>
        <v>0</v>
      </c>
      <c r="AL103" s="51">
        <f t="shared" ref="AL103:AL104" si="1601">SUM(AM103:AS103)</f>
        <v>0</v>
      </c>
      <c r="AM103" s="52">
        <f>maj!AM103</f>
        <v>0</v>
      </c>
      <c r="AN103" s="52">
        <f>maj!AN103</f>
        <v>0</v>
      </c>
      <c r="AO103" s="52">
        <f>maj!AO103</f>
        <v>0</v>
      </c>
      <c r="AP103" s="52">
        <f>maj!AP103</f>
        <v>0</v>
      </c>
      <c r="AQ103" s="53">
        <f>maj!AQ103</f>
        <v>0</v>
      </c>
      <c r="AR103" s="54">
        <f>maj!AR103</f>
        <v>0</v>
      </c>
      <c r="AS103" s="55">
        <f>maj!AS103</f>
        <v>0</v>
      </c>
      <c r="AT103" s="188">
        <f t="shared" ref="AT103" si="1602">IF(OR($B103=$B109,AT106=0),0,ROUND((AU104+AZ108)/AT106,0))</f>
        <v>0</v>
      </c>
      <c r="AU103" s="51">
        <f t="shared" ref="AU103:AU104" si="1603">SUM(AV103:BB103)</f>
        <v>0</v>
      </c>
      <c r="AV103" s="52">
        <f t="shared" ref="AV103" si="1604">IF(SUM($AM$9:$AS$9)=SUM($AV$9:$BB$9),AM103,IF(AND(SUM($AV$9:$BB$9)&gt;42,SUM($AV$9:$BB$9)&lt;49),AM103,0))</f>
        <v>0</v>
      </c>
      <c r="AW103" s="52">
        <f t="shared" ref="AW103" si="1605">IF(SUM($AM$9:$AS$9)=SUM($AV$9:$BB$9),AN103,IF(AND(SUM($AV$9:$BB$9)&gt;42,SUM($AV$9:$BB$9)&lt;49),AN103,0))</f>
        <v>0</v>
      </c>
      <c r="AX103" s="52">
        <f t="shared" ref="AX103" si="1606">IF(SUM($AM$9:$AS$9)=SUM($AV$9:$BB$9),AO103,IF(AND(SUM($AV$9:$BB$9)&gt;42,SUM($AV$9:$BB$9)&lt;49),AO103,0))</f>
        <v>0</v>
      </c>
      <c r="AY103" s="52">
        <f t="shared" ref="AY103" si="1607">IF(SUM($AM$9:$AS$9)=SUM($AV$9:$BB$9),AP103,IF(AND(SUM($AV$9:$BB$9)&gt;42,SUM($AV$9:$BB$9)&lt;49),AP103,0))</f>
        <v>0</v>
      </c>
      <c r="AZ103" s="53">
        <f t="shared" ref="AZ103" si="1608">IF(SUM($AM$9:$AS$9)=SUM($AV$9:$BB$9),AQ103,IF(AND(SUM($AV$9:$BB$9)&gt;42,SUM($AV$9:$BB$9)&lt;49),AQ103,0))</f>
        <v>0</v>
      </c>
      <c r="BA103" s="54">
        <f t="shared" ref="BA103" si="1609">IF(SUM($AM$9:$AS$9)=SUM($AV$9:$BB$9),AR103,IF(AND(SUM($AV$9:$BB$9)&gt;42,SUM($AV$9:$BB$9)&lt;49),AR103,0))</f>
        <v>0</v>
      </c>
      <c r="BB103" s="55">
        <f t="shared" ref="BB103" si="1610">IF(SUM($AM$9:$AS$9)=SUM($AV$9:$BB$9),AS103,IF(AND(SUM($AV$9:$BB$9)&gt;42,SUM($AV$9:$BB$9)&lt;49),AS103,0))</f>
        <v>0</v>
      </c>
    </row>
    <row r="104" spans="1:54" ht="12.75" hidden="1" customHeight="1" x14ac:dyDescent="0.2">
      <c r="B104" s="93"/>
      <c r="C104" s="94"/>
      <c r="D104" s="95"/>
      <c r="E104" s="115"/>
      <c r="F104" s="140" t="b">
        <f t="shared" ref="F104" si="1611">IF($B97=$B103,OR(F98,G103&lt;F103),G103&lt;F103)</f>
        <v>0</v>
      </c>
      <c r="G104" s="189">
        <f t="shared" ref="G104" si="1612">IF(AND($B97=$B103,$B97&lt;&gt;"",$B97&lt;&gt;0),G103+G98,G103)</f>
        <v>18</v>
      </c>
      <c r="H104" s="120"/>
      <c r="I104" s="165">
        <f t="shared" si="1593"/>
        <v>0</v>
      </c>
      <c r="J104" s="194">
        <f t="shared" ref="J104" si="1613">7-COUNTIF(L103:R103,0)-COUNTIF(L103:R103,"")</f>
        <v>0</v>
      </c>
      <c r="K104" s="22">
        <f t="shared" si="1595"/>
        <v>0</v>
      </c>
      <c r="L104" s="35">
        <f t="shared" ref="L104:R104" si="1614">IF($B97=$B103,L103+L98,L103)</f>
        <v>0</v>
      </c>
      <c r="M104" s="35">
        <f t="shared" si="1614"/>
        <v>0</v>
      </c>
      <c r="N104" s="35">
        <f t="shared" si="1614"/>
        <v>0</v>
      </c>
      <c r="O104" s="35">
        <f t="shared" si="1614"/>
        <v>0</v>
      </c>
      <c r="P104" s="36">
        <f t="shared" si="1614"/>
        <v>0</v>
      </c>
      <c r="Q104" s="37">
        <f t="shared" si="1614"/>
        <v>0</v>
      </c>
      <c r="R104" s="38">
        <f t="shared" si="1614"/>
        <v>0</v>
      </c>
      <c r="S104" s="194">
        <f t="shared" ref="S104" si="1615">7-COUNTIF(U103:AA103,0)-COUNTIF(U103:AA103,"")</f>
        <v>0</v>
      </c>
      <c r="T104" s="22">
        <f t="shared" si="1597"/>
        <v>0</v>
      </c>
      <c r="U104" s="35">
        <f t="shared" ref="U104:AA104" si="1616">IF($B97=$B103,U103+U98,U103)</f>
        <v>0</v>
      </c>
      <c r="V104" s="35">
        <f t="shared" si="1616"/>
        <v>0</v>
      </c>
      <c r="W104" s="35">
        <f t="shared" si="1616"/>
        <v>0</v>
      </c>
      <c r="X104" s="35">
        <f t="shared" si="1616"/>
        <v>0</v>
      </c>
      <c r="Y104" s="36">
        <f t="shared" si="1616"/>
        <v>0</v>
      </c>
      <c r="Z104" s="37">
        <f t="shared" si="1616"/>
        <v>0</v>
      </c>
      <c r="AA104" s="38">
        <f t="shared" si="1616"/>
        <v>0</v>
      </c>
      <c r="AB104" s="194">
        <f t="shared" ref="AB104" si="1617">7-COUNTIF(AD103:AJ103,0)-COUNTIF(AD103:AJ103,"")</f>
        <v>0</v>
      </c>
      <c r="AC104" s="22">
        <f t="shared" si="1599"/>
        <v>0</v>
      </c>
      <c r="AD104" s="35">
        <f t="shared" ref="AD104:AJ104" si="1618">IF($B97=$B103,AD103+AD98,AD103)</f>
        <v>0</v>
      </c>
      <c r="AE104" s="35">
        <f t="shared" si="1618"/>
        <v>0</v>
      </c>
      <c r="AF104" s="35">
        <f t="shared" si="1618"/>
        <v>0</v>
      </c>
      <c r="AG104" s="35">
        <f t="shared" si="1618"/>
        <v>0</v>
      </c>
      <c r="AH104" s="36">
        <f t="shared" si="1618"/>
        <v>0</v>
      </c>
      <c r="AI104" s="37">
        <f t="shared" si="1618"/>
        <v>0</v>
      </c>
      <c r="AJ104" s="38">
        <f t="shared" si="1618"/>
        <v>0</v>
      </c>
      <c r="AK104" s="194">
        <f t="shared" ref="AK104" si="1619">7-COUNTIF(AM103:AS103,0)-COUNTIF(AM103:AS103,"")</f>
        <v>0</v>
      </c>
      <c r="AL104" s="22">
        <f t="shared" si="1601"/>
        <v>0</v>
      </c>
      <c r="AM104" s="35">
        <f t="shared" ref="AM104:AS104" si="1620">IF($B97=$B103,AM103+AM98,AM103)</f>
        <v>0</v>
      </c>
      <c r="AN104" s="35">
        <f t="shared" si="1620"/>
        <v>0</v>
      </c>
      <c r="AO104" s="35">
        <f t="shared" si="1620"/>
        <v>0</v>
      </c>
      <c r="AP104" s="35">
        <f t="shared" si="1620"/>
        <v>0</v>
      </c>
      <c r="AQ104" s="36">
        <f t="shared" si="1620"/>
        <v>0</v>
      </c>
      <c r="AR104" s="37">
        <f t="shared" si="1620"/>
        <v>0</v>
      </c>
      <c r="AS104" s="38">
        <f t="shared" si="1620"/>
        <v>0</v>
      </c>
      <c r="AT104" s="194">
        <f t="shared" ref="AT104" si="1621">7-COUNTIF(AV103:BB103,0)-COUNTIF(AV103:BB103,"")</f>
        <v>0</v>
      </c>
      <c r="AU104" s="22">
        <f t="shared" si="1603"/>
        <v>0</v>
      </c>
      <c r="AV104" s="35">
        <f t="shared" ref="AV104:BB104" si="1622">IF($B97=$B103,AV103+AV98,AV103)</f>
        <v>0</v>
      </c>
      <c r="AW104" s="35">
        <f t="shared" si="1622"/>
        <v>0</v>
      </c>
      <c r="AX104" s="35">
        <f t="shared" si="1622"/>
        <v>0</v>
      </c>
      <c r="AY104" s="35">
        <f t="shared" si="1622"/>
        <v>0</v>
      </c>
      <c r="AZ104" s="36">
        <f t="shared" si="1622"/>
        <v>0</v>
      </c>
      <c r="BA104" s="37">
        <f t="shared" si="1622"/>
        <v>0</v>
      </c>
      <c r="BB104" s="38">
        <f t="shared" si="1622"/>
        <v>0</v>
      </c>
    </row>
    <row r="105" spans="1:54" ht="15" hidden="1" customHeight="1" x14ac:dyDescent="0.2">
      <c r="B105" s="116"/>
      <c r="C105" s="117"/>
      <c r="D105" s="118"/>
      <c r="E105" s="119"/>
      <c r="F105" s="92"/>
      <c r="G105" s="190">
        <f t="shared" ref="G105" si="1623">IF(AND($B97=$B103,$B97&lt;&gt;"",$B97&lt;&gt;0),F103+G99,F103)</f>
        <v>18</v>
      </c>
      <c r="H105" s="121"/>
      <c r="I105" s="165">
        <f t="shared" si="1593"/>
        <v>0</v>
      </c>
      <c r="J105" s="195">
        <f t="shared" ref="J105" si="1624">IF($B103=$B97,COUNTIF(L105:R105,0),COUNTIF(L106:R106,0)+COUNTIF(L106:R106,""))</f>
        <v>7</v>
      </c>
      <c r="K105" s="39">
        <f t="shared" ref="K105:R105" si="1625">IF($B97=$B103,K106+K99,K106)</f>
        <v>0</v>
      </c>
      <c r="L105" s="40">
        <f t="shared" si="1625"/>
        <v>0</v>
      </c>
      <c r="M105" s="40">
        <f t="shared" si="1625"/>
        <v>0</v>
      </c>
      <c r="N105" s="40">
        <f t="shared" si="1625"/>
        <v>0</v>
      </c>
      <c r="O105" s="40">
        <f t="shared" si="1625"/>
        <v>0</v>
      </c>
      <c r="P105" s="41">
        <f t="shared" si="1625"/>
        <v>0</v>
      </c>
      <c r="Q105" s="42">
        <f t="shared" si="1625"/>
        <v>0</v>
      </c>
      <c r="R105" s="43">
        <f t="shared" si="1625"/>
        <v>0</v>
      </c>
      <c r="S105" s="195">
        <f t="shared" ref="S105" si="1626">IF($B103=$B97,COUNTIF(U105:AA105,0),COUNTIF(U106:AA106,0)+COUNTIF(U106:AA106,""))</f>
        <v>7</v>
      </c>
      <c r="T105" s="39">
        <f t="shared" ref="T105:AA105" si="1627">IF($B97=$B103,T106+T99,T106)</f>
        <v>0</v>
      </c>
      <c r="U105" s="40">
        <f t="shared" si="1627"/>
        <v>0</v>
      </c>
      <c r="V105" s="40">
        <f t="shared" si="1627"/>
        <v>0</v>
      </c>
      <c r="W105" s="40">
        <f t="shared" si="1627"/>
        <v>0</v>
      </c>
      <c r="X105" s="40">
        <f t="shared" si="1627"/>
        <v>0</v>
      </c>
      <c r="Y105" s="41">
        <f t="shared" si="1627"/>
        <v>0</v>
      </c>
      <c r="Z105" s="42">
        <f t="shared" si="1627"/>
        <v>0</v>
      </c>
      <c r="AA105" s="43">
        <f t="shared" si="1627"/>
        <v>0</v>
      </c>
      <c r="AB105" s="195">
        <f t="shared" ref="AB105" si="1628">IF($B103=$B97,COUNTIF(AD105:AJ105,0),COUNTIF(AD106:AJ106,0)+COUNTIF(AD106:AJ106,""))</f>
        <v>7</v>
      </c>
      <c r="AC105" s="39">
        <f t="shared" ref="AC105:AJ105" si="1629">IF($B97=$B103,AC106+AC99,AC106)</f>
        <v>0</v>
      </c>
      <c r="AD105" s="40">
        <f t="shared" si="1629"/>
        <v>0</v>
      </c>
      <c r="AE105" s="40">
        <f t="shared" si="1629"/>
        <v>0</v>
      </c>
      <c r="AF105" s="40">
        <f t="shared" si="1629"/>
        <v>0</v>
      </c>
      <c r="AG105" s="40">
        <f t="shared" si="1629"/>
        <v>0</v>
      </c>
      <c r="AH105" s="41">
        <f t="shared" si="1629"/>
        <v>0</v>
      </c>
      <c r="AI105" s="42">
        <f t="shared" si="1629"/>
        <v>0</v>
      </c>
      <c r="AJ105" s="43">
        <f t="shared" si="1629"/>
        <v>0</v>
      </c>
      <c r="AK105" s="195">
        <f t="shared" ref="AK105" si="1630">IF($B103=$B97,COUNTIF(AM105:AS105,0),COUNTIF(AM106:AS106,0)+COUNTIF(AM106:AS106,""))</f>
        <v>7</v>
      </c>
      <c r="AL105" s="39">
        <f t="shared" ref="AL105:AS105" si="1631">IF($B97=$B103,AL106+AL99,AL106)</f>
        <v>0</v>
      </c>
      <c r="AM105" s="40">
        <f t="shared" si="1631"/>
        <v>0</v>
      </c>
      <c r="AN105" s="40">
        <f t="shared" si="1631"/>
        <v>0</v>
      </c>
      <c r="AO105" s="40">
        <f t="shared" si="1631"/>
        <v>0</v>
      </c>
      <c r="AP105" s="40">
        <f t="shared" si="1631"/>
        <v>0</v>
      </c>
      <c r="AQ105" s="41">
        <f t="shared" si="1631"/>
        <v>0</v>
      </c>
      <c r="AR105" s="42">
        <f t="shared" si="1631"/>
        <v>0</v>
      </c>
      <c r="AS105" s="43">
        <f t="shared" si="1631"/>
        <v>0</v>
      </c>
      <c r="AT105" s="195">
        <f t="shared" ref="AT105" si="1632">IF($B103=$B97,COUNTIF(AV105:BB105,0),COUNTIF(AV106:BB106,0)+COUNTIF(AV106:BB106,""))</f>
        <v>7</v>
      </c>
      <c r="AU105" s="39">
        <f t="shared" ref="AU105:BB105" si="1633">IF($B97=$B103,AU106+AU99,AU106)</f>
        <v>0</v>
      </c>
      <c r="AV105" s="40">
        <f t="shared" si="1633"/>
        <v>0</v>
      </c>
      <c r="AW105" s="40">
        <f t="shared" si="1633"/>
        <v>0</v>
      </c>
      <c r="AX105" s="40">
        <f t="shared" si="1633"/>
        <v>0</v>
      </c>
      <c r="AY105" s="40">
        <f t="shared" si="1633"/>
        <v>0</v>
      </c>
      <c r="AZ105" s="41">
        <f t="shared" si="1633"/>
        <v>0</v>
      </c>
      <c r="BA105" s="42">
        <f t="shared" si="1633"/>
        <v>0</v>
      </c>
      <c r="BB105" s="43">
        <f t="shared" si="1633"/>
        <v>0</v>
      </c>
    </row>
    <row r="106" spans="1:54" ht="15.75" customHeight="1" x14ac:dyDescent="0.2">
      <c r="A106" s="1">
        <f t="shared" ref="A106" si="1634">A103</f>
        <v>0</v>
      </c>
      <c r="B106" s="313">
        <f t="shared" ref="B106" si="1635">B100+1</f>
        <v>15</v>
      </c>
      <c r="C106" s="314"/>
      <c r="D106" s="314"/>
      <c r="E106" s="314"/>
      <c r="F106" s="31"/>
      <c r="G106" s="183"/>
      <c r="H106" s="122">
        <f t="shared" ref="H106" si="1636">5-COUNTIF(AU103,0)-COUNTIF(AL103,0)-COUNTIF(AC103,0)-COUNTIF(T103,0)-COUNTIF(K103,0)</f>
        <v>0</v>
      </c>
      <c r="I106" s="165">
        <f t="shared" si="1593"/>
        <v>0</v>
      </c>
      <c r="J106" s="187">
        <f t="shared" ref="J106" si="1637">IF($B103=$B97,J100+IF($F103&lt;&gt;$G103,(K103+$G105-$G104)/$F103,K103/$F103),IF($F103&lt;&gt;G103,(K103+$G105-$G104)/$F103,K103/$F103))</f>
        <v>0</v>
      </c>
      <c r="K106" s="7">
        <f t="shared" ref="K106:K107" si="1638">SUM(L106:R106)</f>
        <v>0</v>
      </c>
      <c r="L106" s="26">
        <f t="shared" ref="L106:R106" si="1639">L103</f>
        <v>0</v>
      </c>
      <c r="M106" s="26">
        <f t="shared" si="1639"/>
        <v>0</v>
      </c>
      <c r="N106" s="26">
        <f t="shared" si="1639"/>
        <v>0</v>
      </c>
      <c r="O106" s="26">
        <f t="shared" si="1639"/>
        <v>0</v>
      </c>
      <c r="P106" s="26">
        <f t="shared" si="1639"/>
        <v>0</v>
      </c>
      <c r="Q106" s="29">
        <f t="shared" si="1639"/>
        <v>0</v>
      </c>
      <c r="R106" s="23">
        <f t="shared" si="1639"/>
        <v>0</v>
      </c>
      <c r="S106" s="187">
        <f t="shared" ref="S106" si="1640">IF($B103=$B97,S100+IF($F103&lt;&gt;$G103,(T103+$G105-$G104)/$F103,T103/$F103),IF($F103&lt;&gt;P103,(T103+$G105-$G104)/$F103,T103/$F103))</f>
        <v>0</v>
      </c>
      <c r="T106" s="7">
        <f t="shared" ref="T106:T107" si="1641">SUM(U106:AA106)</f>
        <v>0</v>
      </c>
      <c r="U106" s="26">
        <f t="shared" ref="U106:AA106" si="1642">U103</f>
        <v>0</v>
      </c>
      <c r="V106" s="26">
        <f t="shared" si="1642"/>
        <v>0</v>
      </c>
      <c r="W106" s="26">
        <f t="shared" si="1642"/>
        <v>0</v>
      </c>
      <c r="X106" s="26">
        <f t="shared" si="1642"/>
        <v>0</v>
      </c>
      <c r="Y106" s="113">
        <f t="shared" si="1642"/>
        <v>0</v>
      </c>
      <c r="Z106" s="29">
        <f t="shared" si="1642"/>
        <v>0</v>
      </c>
      <c r="AA106" s="23">
        <f t="shared" si="1642"/>
        <v>0</v>
      </c>
      <c r="AB106" s="187">
        <f t="shared" ref="AB106" si="1643">IF($B103=$B97,AB100+IF($F103&lt;&gt;$G103,(AC103+$G105-$G104)/$F103,AC103/$F103),IF($F103&lt;&gt;Y103,(AC103+$G105-$G104)/$F103,AC103/$F103))</f>
        <v>0</v>
      </c>
      <c r="AC106" s="7">
        <f t="shared" ref="AC106:AC107" si="1644">SUM(AD106:AJ106)</f>
        <v>0</v>
      </c>
      <c r="AD106" s="26">
        <f t="shared" ref="AD106:AJ106" si="1645">AD103</f>
        <v>0</v>
      </c>
      <c r="AE106" s="26">
        <f t="shared" si="1645"/>
        <v>0</v>
      </c>
      <c r="AF106" s="26">
        <f t="shared" si="1645"/>
        <v>0</v>
      </c>
      <c r="AG106" s="26">
        <f t="shared" si="1645"/>
        <v>0</v>
      </c>
      <c r="AH106" s="113">
        <f t="shared" si="1645"/>
        <v>0</v>
      </c>
      <c r="AI106" s="29">
        <f t="shared" si="1645"/>
        <v>0</v>
      </c>
      <c r="AJ106" s="23">
        <f t="shared" si="1645"/>
        <v>0</v>
      </c>
      <c r="AK106" s="187">
        <f t="shared" ref="AK106" si="1646">IF($B103=$B97,AK100+IF($F103&lt;&gt;$G103,(AL103+$G105-$G104)/$F103,AL103/$F103),IF($F103&lt;&gt;AH103,(AL103+$G105-$G104)/$F103,AL103/$F103))</f>
        <v>0</v>
      </c>
      <c r="AL106" s="7">
        <f t="shared" ref="AL106:AL107" si="1647">SUM(AM106:AS106)</f>
        <v>0</v>
      </c>
      <c r="AM106" s="26">
        <f t="shared" ref="AM106:AS106" si="1648">AM103</f>
        <v>0</v>
      </c>
      <c r="AN106" s="26">
        <f t="shared" si="1648"/>
        <v>0</v>
      </c>
      <c r="AO106" s="26">
        <f t="shared" si="1648"/>
        <v>0</v>
      </c>
      <c r="AP106" s="26">
        <f t="shared" si="1648"/>
        <v>0</v>
      </c>
      <c r="AQ106" s="113">
        <f t="shared" si="1648"/>
        <v>0</v>
      </c>
      <c r="AR106" s="29">
        <f t="shared" si="1648"/>
        <v>0</v>
      </c>
      <c r="AS106" s="23">
        <f t="shared" si="1648"/>
        <v>0</v>
      </c>
      <c r="AT106" s="187">
        <f t="shared" ref="AT106" si="1649">IF($B103=$B97,AT100+IF($F103&lt;&gt;$G103,(AU103+$G105-$G104)/$F103,AU103/$F103),IF($F103&lt;&gt;AQ103,(AU103+$G105-$G104)/$F103,AU103/$F103))</f>
        <v>0</v>
      </c>
      <c r="AU106" s="7">
        <f t="shared" ref="AU106:AU107" si="1650">SUM(AV106:BB106)</f>
        <v>0</v>
      </c>
      <c r="AV106" s="6">
        <f t="shared" ref="AV106" si="1651">IF(SUM($AM$9:$AS$9)=SUM($AV$9:$BB$9),AV103,IF(AND(SUM($AV$9:$BB$9)&gt;42,SUM($AV$9:$BB$9)&lt;49),AV103,0))</f>
        <v>0</v>
      </c>
      <c r="AW106" s="6">
        <f t="shared" ref="AW106:BB106" si="1652">IF(SUM($AM$9:$AS$9)=SUM($AV$9:$BB$9),AW103,IF(AND(SUM($AV$9:$BB$9)&gt;42,SUM($AV$9:$BB$9)&lt;49),AW103,0))</f>
        <v>0</v>
      </c>
      <c r="AX106" s="6">
        <f t="shared" si="1652"/>
        <v>0</v>
      </c>
      <c r="AY106" s="6">
        <f t="shared" si="1652"/>
        <v>0</v>
      </c>
      <c r="AZ106" s="26">
        <f t="shared" si="1652"/>
        <v>0</v>
      </c>
      <c r="BA106" s="29">
        <f t="shared" si="1652"/>
        <v>0</v>
      </c>
      <c r="BB106" s="23">
        <f t="shared" si="1652"/>
        <v>0</v>
      </c>
    </row>
    <row r="107" spans="1:54" ht="15.75" customHeight="1" x14ac:dyDescent="0.2">
      <c r="A107" s="1">
        <f t="shared" ref="A107:A108" si="1653">A106</f>
        <v>0</v>
      </c>
      <c r="B107" s="313"/>
      <c r="C107" s="314"/>
      <c r="D107" s="314"/>
      <c r="E107" s="314"/>
      <c r="F107" s="31"/>
      <c r="G107" s="183"/>
      <c r="H107" s="123">
        <f t="shared" ref="H107" si="1654">IF($B103=$B97,H101+F107,$F107)</f>
        <v>0</v>
      </c>
      <c r="I107" s="165">
        <f t="shared" si="1593"/>
        <v>0</v>
      </c>
      <c r="J107" s="141">
        <f t="shared" ref="J107" si="1655">IF($H106=0,0,IF($B97=$B103,IF($H108&gt;0,$H108+J101,K103+J101),IF($H108&gt;0,$H108,K103)))</f>
        <v>0</v>
      </c>
      <c r="K107" s="7">
        <f t="shared" si="1638"/>
        <v>0</v>
      </c>
      <c r="L107" s="6"/>
      <c r="M107" s="6"/>
      <c r="N107" s="6"/>
      <c r="O107" s="6"/>
      <c r="P107" s="26"/>
      <c r="Q107" s="29"/>
      <c r="R107" s="23"/>
      <c r="S107" s="141">
        <f t="shared" ref="S107" si="1656">IF($H106=0,0,IF($B97=$B103,IF($H108&gt;0,$H108+S101,T103+S101),IF($H108&gt;0,$H108,T103)))</f>
        <v>0</v>
      </c>
      <c r="T107" s="7">
        <f t="shared" si="1641"/>
        <v>0</v>
      </c>
      <c r="U107" s="6"/>
      <c r="V107" s="6"/>
      <c r="W107" s="6"/>
      <c r="X107" s="6"/>
      <c r="Y107" s="26"/>
      <c r="Z107" s="29"/>
      <c r="AA107" s="23"/>
      <c r="AB107" s="141">
        <f t="shared" ref="AB107" si="1657">IF($H106=0,0,IF($B97=$B103,IF($H108&gt;0,$H108+AB101,AC103+AB101),IF($H108&gt;0,$H108,AC103)))</f>
        <v>0</v>
      </c>
      <c r="AC107" s="7">
        <f t="shared" si="1644"/>
        <v>0</v>
      </c>
      <c r="AD107" s="6"/>
      <c r="AE107" s="6"/>
      <c r="AF107" s="6"/>
      <c r="AG107" s="6"/>
      <c r="AH107" s="26"/>
      <c r="AI107" s="29"/>
      <c r="AJ107" s="23"/>
      <c r="AK107" s="141">
        <f t="shared" ref="AK107" si="1658">IF($H106=0,0,IF($B97=$B103,IF($H108&gt;0,$H108+AK101,AL103+AK101),IF($H108&gt;0,$H108,AL103)))</f>
        <v>0</v>
      </c>
      <c r="AL107" s="7">
        <f t="shared" si="1647"/>
        <v>0</v>
      </c>
      <c r="AM107" s="6"/>
      <c r="AN107" s="6"/>
      <c r="AO107" s="6"/>
      <c r="AP107" s="6"/>
      <c r="AQ107" s="26"/>
      <c r="AR107" s="29"/>
      <c r="AS107" s="23"/>
      <c r="AT107" s="141">
        <f t="shared" ref="AT107" si="1659">IF($H106=0,0,IF($B97=$B103,IF($H108&gt;0,$H108+AT101,AU103+AT101),IF($H108&gt;0,$H108,AU103)))</f>
        <v>0</v>
      </c>
      <c r="AU107" s="7">
        <f t="shared" si="1650"/>
        <v>0</v>
      </c>
      <c r="AV107" s="6"/>
      <c r="AW107" s="6"/>
      <c r="AX107" s="6"/>
      <c r="AY107" s="6"/>
      <c r="AZ107" s="26"/>
      <c r="BA107" s="29"/>
      <c r="BB107" s="23"/>
    </row>
    <row r="108" spans="1:54" ht="18.75" customHeight="1" thickBot="1" x14ac:dyDescent="0.25">
      <c r="A108" s="1">
        <f t="shared" si="1653"/>
        <v>0</v>
      </c>
      <c r="B108" s="323" t="str">
        <f>IF(B103="",Wydruk!$AE$6,IF(J104=0,Wydruk!$AE$7,IF(AND(G104&lt;G105,B103&lt;&gt;$B109),Wydruk!$AE$13,IF(AND($B103=$B97,$B103&lt;&gt;$B109),IF(OR(OR(J108&lt;4,J108&gt;5),OR(S108&lt;4,S108&gt;5),OR(AB108&lt;4,AB108&gt;5),OR(AK108&lt;4,AK108&gt;5),OR(AND(AT108&lt;4,AT108&gt;0),AT108&gt;5)),Wydruk!$AE$8,Wydruk!$AE$9),IF($B103=$B109,IF($F107&lt;&gt;0,Wydruk!$AE$12,Wydruk!$AE$10),IF(OR(OR(J104&lt;4,J104&gt;5),OR(S104&lt;4,S104&gt;5),OR(AB104&lt;4,AB104&gt;5),OR(AK104&lt;4,AK104&gt;5),OR(AND(AT104&lt;4,AT104&gt;0),AT104&gt;5)),Wydruk!$AE$8,Wydruk!$AE$11))))))</f>
        <v>Uzupełnij liczby godzin tygodniowego planu</v>
      </c>
      <c r="C108" s="324"/>
      <c r="D108" s="324"/>
      <c r="E108" s="324"/>
      <c r="F108" s="173">
        <f>maj!F108</f>
        <v>0</v>
      </c>
      <c r="G108" s="184">
        <f>maj!G108</f>
        <v>0</v>
      </c>
      <c r="H108" s="191">
        <f t="shared" ref="H108" si="1660">IF(OR($G108=0,$F108=0,$G108="",$F108=""),0,$G108/$F108)</f>
        <v>0</v>
      </c>
      <c r="I108" s="193"/>
      <c r="J108" s="176">
        <f t="shared" ref="J108" si="1661">IF($B97=$B103,IF(L103+L98&gt;0,1,0)+IF(M103+M98&gt;0,1,0)+IF(N103+N98&gt;0,1,0)+IF(O103+O98&gt;0,1,0)+IF(P103+P98&gt;0,1,0)+IF(Q103+Q98&gt;0,1,0)+IF(R103+R98&gt;0,1,0),J104)</f>
        <v>0</v>
      </c>
      <c r="K108" s="133">
        <f t="shared" ref="K108" si="1662">IF(OR($B103=$B109,J108=0,(K104-Q108+O108)&lt;=0),0,(K104-Q108+O108)/J108)</f>
        <v>0</v>
      </c>
      <c r="L108" s="137">
        <f t="shared" ref="L108" si="1663">IF(K108*(7-J105)&lt;=0,0,K108*(7-J105))</f>
        <v>0</v>
      </c>
      <c r="M108" s="311">
        <f t="shared" ref="M108" si="1664">ROUND(IF(OR(K105-K108*(7-J105)+P108&lt;0,$B103=$B109,K108&lt;=0,K105=0),0,IF(K105-K108*(7-J105)+P108&gt;Q108-O108+P108,Q108-O108+P108,K105-K108*(7-J105)+P108)),1)</f>
        <v>0</v>
      </c>
      <c r="N108" s="312"/>
      <c r="O108" s="139">
        <f t="shared" ref="O108" si="1665">IF(OR($B103=$B109,J104=0),0,IF($B103=$B97,J103,$F103))</f>
        <v>0</v>
      </c>
      <c r="P108" s="30">
        <f t="shared" ref="P108" si="1666">IF(OR($B103=$B109,J108=0),0,$G105-$G104)</f>
        <v>0</v>
      </c>
      <c r="Q108" s="134">
        <f t="shared" ref="Q108" si="1667">IF(OR($B103=$B109,J108=0),0,J107)</f>
        <v>0</v>
      </c>
      <c r="R108" s="138">
        <f t="shared" ref="R108" si="1668">IF($B103=$B109,0,K105)</f>
        <v>0</v>
      </c>
      <c r="S108" s="176">
        <f t="shared" ref="S108" si="1669">IF($B97=$B103,IF(U103+U98&gt;0,1,0)+IF(V103+V98&gt;0,1,0)+IF(W103+W98&gt;0,1,0)+IF(X103+X98&gt;0,1,0)+IF(Y103+Y98&gt;0,1,0)+IF(Z103+Z98&gt;0,1,0)+IF(AA103+AA98&gt;0,1,0),S104)</f>
        <v>0</v>
      </c>
      <c r="T108" s="133">
        <f t="shared" ref="T108" si="1670">IF(OR($B103=$B109,S108=0,(T104-Z108+X108)&lt;=0),0,(T104-Z108+X108)/S108)</f>
        <v>0</v>
      </c>
      <c r="U108" s="137">
        <f t="shared" ref="U108" si="1671">IF(T108*(7-S105)&lt;=0,0,T108*(7-S105))</f>
        <v>0</v>
      </c>
      <c r="V108" s="311">
        <f t="shared" ref="V108" si="1672">ROUND(IF(OR(T105-T108*(7-S105)+Y108&lt;0,$B103=$B109,T108&lt;=0,T105=0),0,IF(T105-T108*(7-S105)+Y108&gt;Z108-X108+Y108,Z108-X108+Y108,T105-T108*(7-S105)+Y108)),1)</f>
        <v>0</v>
      </c>
      <c r="W108" s="312"/>
      <c r="X108" s="139">
        <f t="shared" ref="X108" si="1673">IF(OR($B103=$B109,S104=0),0,IF($B103=$B97,S103,$F103))</f>
        <v>0</v>
      </c>
      <c r="Y108" s="30">
        <f t="shared" ref="Y108" si="1674">IF(OR($B103=$B109,S108=0),0,$G105-$G104)</f>
        <v>0</v>
      </c>
      <c r="Z108" s="134">
        <f t="shared" ref="Z108" si="1675">IF(OR($B103=$B109,S108=0),0,S107)</f>
        <v>0</v>
      </c>
      <c r="AA108" s="138">
        <f t="shared" ref="AA108" si="1676">IF($B103=$B109,0,T105)</f>
        <v>0</v>
      </c>
      <c r="AB108" s="176">
        <f t="shared" ref="AB108" si="1677">IF($B97=$B103,IF(AD103+AD98&gt;0,1,0)+IF(AE103+AE98&gt;0,1,0)+IF(AF103+AF98&gt;0,1,0)+IF(AG103+AG98&gt;0,1,0)+IF(AH103+AH98&gt;0,1,0)+IF(AI103+AI98&gt;0,1,0)+IF(AJ103+AJ98&gt;0,1,0),AB104)</f>
        <v>0</v>
      </c>
      <c r="AC108" s="133">
        <f t="shared" ref="AC108" si="1678">IF(OR($B103=$B109,AB108=0,(AC104-AI108+AG108)&lt;=0),0,(AC104-AI108+AG108)/AB108)</f>
        <v>0</v>
      </c>
      <c r="AD108" s="137">
        <f t="shared" ref="AD108" si="1679">IF(AC108*(7-AB105)&lt;=0,0,AC108*(7-AB105))</f>
        <v>0</v>
      </c>
      <c r="AE108" s="311">
        <f t="shared" ref="AE108" si="1680">ROUND(IF(OR(AC105-AC108*(7-AB105)+AH108&lt;0,$B103=$B109,AC108&lt;=0,AC105=0),0,IF(AC105-AC108*(7-AB105)+AH108&gt;AI108-AG108+AH108,AI108-AG108+AH108,AC105-AC108*(7-AB105)+AH108)),1)</f>
        <v>0</v>
      </c>
      <c r="AF108" s="312"/>
      <c r="AG108" s="139">
        <f t="shared" ref="AG108" si="1681">IF(OR($B103=$B109,AB104=0),0,IF($B103=$B97,AB103,$F103))</f>
        <v>0</v>
      </c>
      <c r="AH108" s="30">
        <f t="shared" ref="AH108" si="1682">IF(OR($B103=$B109,AB108=0),0,$G105-$G104)</f>
        <v>0</v>
      </c>
      <c r="AI108" s="134">
        <f t="shared" ref="AI108" si="1683">IF(OR($B103=$B109,AB108=0),0,AB107)</f>
        <v>0</v>
      </c>
      <c r="AJ108" s="138">
        <f t="shared" ref="AJ108" si="1684">IF($B103=$B109,0,AC105)</f>
        <v>0</v>
      </c>
      <c r="AK108" s="176">
        <f t="shared" ref="AK108" si="1685">IF($B97=$B103,IF(AM103+AM98&gt;0,1,0)+IF(AN103+AN98&gt;0,1,0)+IF(AO103+AO98&gt;0,1,0)+IF(AP103+AP98&gt;0,1,0)+IF(AQ103+AQ98&gt;0,1,0)+IF(AR103+AR98&gt;0,1,0)+IF(AS103+AS98&gt;0,1,0),AK104)</f>
        <v>0</v>
      </c>
      <c r="AL108" s="133">
        <f t="shared" ref="AL108" si="1686">IF(OR($B103=$B109,AK108=0,(AL104-AR108+AP108)&lt;=0),0,(AL104-AR108+AP108)/AK108)</f>
        <v>0</v>
      </c>
      <c r="AM108" s="137">
        <f t="shared" ref="AM108" si="1687">IF(AL108*(7-AK105)&lt;=0,0,AL108*(7-AK105))</f>
        <v>0</v>
      </c>
      <c r="AN108" s="311">
        <f t="shared" ref="AN108" si="1688">ROUND(IF(OR(AL105-AL108*(7-AK105)+AQ108&lt;0,$B103=$B109,AL108&lt;=0,AL105=0),0,IF(AL105-AL108*(7-AK105)+AQ108&gt;AR108-AP108+AQ108,AR108-AP108+AQ108,AL105-AL108*(7-AK105)+AQ108)),1)</f>
        <v>0</v>
      </c>
      <c r="AO108" s="312"/>
      <c r="AP108" s="139">
        <f t="shared" ref="AP108" si="1689">IF(OR($B103=$B109,AK104=0),0,IF($B103=$B97,AK103,$F103))</f>
        <v>0</v>
      </c>
      <c r="AQ108" s="30">
        <f t="shared" ref="AQ108" si="1690">IF(OR($B103=$B109,AK108=0),0,$G105-$G104)</f>
        <v>0</v>
      </c>
      <c r="AR108" s="134">
        <f t="shared" ref="AR108" si="1691">IF(OR($B103=$B109,AK108=0),0,AK107)</f>
        <v>0</v>
      </c>
      <c r="AS108" s="138">
        <f t="shared" ref="AS108" si="1692">IF($B103=$B109,0,AL105)</f>
        <v>0</v>
      </c>
      <c r="AT108" s="176">
        <f t="shared" ref="AT108" si="1693">IF($B97=$B103,IF(AV103+AV98&gt;0,1,0)+IF(AW103+AW98&gt;0,1,0)+IF(AX103+AX98&gt;0,1,0)+IF(AY103+AY98&gt;0,1,0)+IF(AZ103+AZ98&gt;0,1,0)+IF(BA103+BA98&gt;0,1,0)+IF(BB103+BB98&gt;0,1,0),AT104)</f>
        <v>0</v>
      </c>
      <c r="AU108" s="133">
        <f t="shared" ref="AU108" si="1694">IF(OR($B103=$B109,AT108=0,(AU104-BA108+AY108)&lt;=0),0,(AU104-BA108+AY108)/AT108)</f>
        <v>0</v>
      </c>
      <c r="AV108" s="137">
        <f t="shared" ref="AV108" si="1695">IF(AU108*(7-AT105)&lt;=0,0,AU108*(7-AT105))</f>
        <v>0</v>
      </c>
      <c r="AW108" s="311">
        <f t="shared" ref="AW108" si="1696">ROUND(IF(OR(AU105-AU108*(7-AT105)+AZ108&lt;0,$B103=$B109,AU108&lt;=0,AU105=0),0,IF(AU105-AU108*(7-AT105)+AZ108&gt;BA108-AY108+AZ108,BA108-AY108+AZ108,AU105-AU108*(7-AT105)+AZ108)),1)</f>
        <v>0</v>
      </c>
      <c r="AX108" s="312"/>
      <c r="AY108" s="139">
        <f t="shared" ref="AY108" si="1697">IF(OR($B103=$B109,AT104=0),0,IF($B103=$B97,AT103,$F103))</f>
        <v>0</v>
      </c>
      <c r="AZ108" s="30">
        <f t="shared" ref="AZ108" si="1698">IF(OR($B103=$B109,AT108=0),0,$G105-$G104)</f>
        <v>0</v>
      </c>
      <c r="BA108" s="134">
        <f t="shared" ref="BA108" si="1699">IF(OR($B103=$B109,AT108=0),0,AT107)</f>
        <v>0</v>
      </c>
      <c r="BB108" s="138">
        <f t="shared" ref="BB108" si="1700">IF($B103=$B109,0,AU105)</f>
        <v>0</v>
      </c>
    </row>
    <row r="109" spans="1:54" ht="15.75" x14ac:dyDescent="0.2">
      <c r="A109" s="1">
        <f t="shared" ref="A109" si="1701">IF(B109="","1. Niewypełnione",B109)</f>
        <v>0</v>
      </c>
      <c r="B109" s="320">
        <f>maj!B109</f>
        <v>0</v>
      </c>
      <c r="C109" s="321">
        <f>maj!C109</f>
        <v>0</v>
      </c>
      <c r="D109" s="321">
        <f>maj!D109</f>
        <v>0</v>
      </c>
      <c r="E109" s="321">
        <f>maj!E109</f>
        <v>0</v>
      </c>
      <c r="F109" s="177">
        <f>maj!F109</f>
        <v>18</v>
      </c>
      <c r="G109" s="185">
        <f>maj!G109</f>
        <v>18</v>
      </c>
      <c r="H109" s="177"/>
      <c r="I109" s="192">
        <f t="shared" ref="I109:I113" si="1702">K109+T109+AC109+AL109+AU109</f>
        <v>0</v>
      </c>
      <c r="J109" s="186">
        <f t="shared" ref="J109" si="1703">IF(OR($B109=$B115,J112=0),0,ROUND((K110+P114)/J112,0))</f>
        <v>0</v>
      </c>
      <c r="K109" s="51">
        <f t="shared" ref="K109:K110" si="1704">SUM(L109:R109)</f>
        <v>0</v>
      </c>
      <c r="L109" s="52">
        <f>maj!L109</f>
        <v>0</v>
      </c>
      <c r="M109" s="52">
        <f>maj!M109</f>
        <v>0</v>
      </c>
      <c r="N109" s="52">
        <f>maj!N109</f>
        <v>0</v>
      </c>
      <c r="O109" s="52">
        <f>maj!O109</f>
        <v>0</v>
      </c>
      <c r="P109" s="53">
        <f>maj!P109</f>
        <v>0</v>
      </c>
      <c r="Q109" s="54">
        <f>maj!Q109</f>
        <v>0</v>
      </c>
      <c r="R109" s="55">
        <f>maj!R109</f>
        <v>0</v>
      </c>
      <c r="S109" s="188">
        <f t="shared" ref="S109" si="1705">IF(OR($B109=$B115,S112=0),0,ROUND((T110+Y114)/S112,0))</f>
        <v>0</v>
      </c>
      <c r="T109" s="51">
        <f t="shared" ref="T109:T110" si="1706">SUM(U109:AA109)</f>
        <v>0</v>
      </c>
      <c r="U109" s="52">
        <f>maj!U109</f>
        <v>0</v>
      </c>
      <c r="V109" s="52">
        <f>maj!V109</f>
        <v>0</v>
      </c>
      <c r="W109" s="52">
        <f>maj!W109</f>
        <v>0</v>
      </c>
      <c r="X109" s="52">
        <f>maj!X109</f>
        <v>0</v>
      </c>
      <c r="Y109" s="53">
        <f>maj!Y109</f>
        <v>0</v>
      </c>
      <c r="Z109" s="54">
        <f>maj!Z109</f>
        <v>0</v>
      </c>
      <c r="AA109" s="55">
        <f>maj!AA109</f>
        <v>0</v>
      </c>
      <c r="AB109" s="188">
        <f t="shared" ref="AB109" si="1707">IF(OR($B109=$B115,AB112=0),0,ROUND((AC110+AH114)/AB112,0))</f>
        <v>0</v>
      </c>
      <c r="AC109" s="51">
        <f t="shared" ref="AC109:AC110" si="1708">SUM(AD109:AJ109)</f>
        <v>0</v>
      </c>
      <c r="AD109" s="52">
        <f>maj!AD109</f>
        <v>0</v>
      </c>
      <c r="AE109" s="52">
        <f>maj!AE109</f>
        <v>0</v>
      </c>
      <c r="AF109" s="52">
        <f>maj!AF109</f>
        <v>0</v>
      </c>
      <c r="AG109" s="52">
        <f>maj!AG109</f>
        <v>0</v>
      </c>
      <c r="AH109" s="53">
        <f>maj!AH109</f>
        <v>0</v>
      </c>
      <c r="AI109" s="54">
        <f>maj!AI109</f>
        <v>0</v>
      </c>
      <c r="AJ109" s="55">
        <f>maj!AJ109</f>
        <v>0</v>
      </c>
      <c r="AK109" s="188">
        <f t="shared" ref="AK109" si="1709">IF(OR($B109=$B115,AK112=0),0,ROUND((AL110+AQ114)/AK112,0))</f>
        <v>0</v>
      </c>
      <c r="AL109" s="51">
        <f t="shared" ref="AL109:AL110" si="1710">SUM(AM109:AS109)</f>
        <v>0</v>
      </c>
      <c r="AM109" s="52">
        <f>maj!AM109</f>
        <v>0</v>
      </c>
      <c r="AN109" s="52">
        <f>maj!AN109</f>
        <v>0</v>
      </c>
      <c r="AO109" s="52">
        <f>maj!AO109</f>
        <v>0</v>
      </c>
      <c r="AP109" s="52">
        <f>maj!AP109</f>
        <v>0</v>
      </c>
      <c r="AQ109" s="53">
        <f>maj!AQ109</f>
        <v>0</v>
      </c>
      <c r="AR109" s="54">
        <f>maj!AR109</f>
        <v>0</v>
      </c>
      <c r="AS109" s="55">
        <f>maj!AS109</f>
        <v>0</v>
      </c>
      <c r="AT109" s="188">
        <f t="shared" ref="AT109" si="1711">IF(OR($B109=$B115,AT112=0),0,ROUND((AU110+AZ114)/AT112,0))</f>
        <v>0</v>
      </c>
      <c r="AU109" s="51">
        <f t="shared" ref="AU109:AU110" si="1712">SUM(AV109:BB109)</f>
        <v>0</v>
      </c>
      <c r="AV109" s="52">
        <f t="shared" ref="AV109" si="1713">IF(SUM($AM$9:$AS$9)=SUM($AV$9:$BB$9),AM109,IF(AND(SUM($AV$9:$BB$9)&gt;42,SUM($AV$9:$BB$9)&lt;49),AM109,0))</f>
        <v>0</v>
      </c>
      <c r="AW109" s="52">
        <f t="shared" ref="AW109" si="1714">IF(SUM($AM$9:$AS$9)=SUM($AV$9:$BB$9),AN109,IF(AND(SUM($AV$9:$BB$9)&gt;42,SUM($AV$9:$BB$9)&lt;49),AN109,0))</f>
        <v>0</v>
      </c>
      <c r="AX109" s="52">
        <f t="shared" ref="AX109" si="1715">IF(SUM($AM$9:$AS$9)=SUM($AV$9:$BB$9),AO109,IF(AND(SUM($AV$9:$BB$9)&gt;42,SUM($AV$9:$BB$9)&lt;49),AO109,0))</f>
        <v>0</v>
      </c>
      <c r="AY109" s="52">
        <f t="shared" ref="AY109" si="1716">IF(SUM($AM$9:$AS$9)=SUM($AV$9:$BB$9),AP109,IF(AND(SUM($AV$9:$BB$9)&gt;42,SUM($AV$9:$BB$9)&lt;49),AP109,0))</f>
        <v>0</v>
      </c>
      <c r="AZ109" s="53">
        <f t="shared" ref="AZ109" si="1717">IF(SUM($AM$9:$AS$9)=SUM($AV$9:$BB$9),AQ109,IF(AND(SUM($AV$9:$BB$9)&gt;42,SUM($AV$9:$BB$9)&lt;49),AQ109,0))</f>
        <v>0</v>
      </c>
      <c r="BA109" s="54">
        <f t="shared" ref="BA109" si="1718">IF(SUM($AM$9:$AS$9)=SUM($AV$9:$BB$9),AR109,IF(AND(SUM($AV$9:$BB$9)&gt;42,SUM($AV$9:$BB$9)&lt;49),AR109,0))</f>
        <v>0</v>
      </c>
      <c r="BB109" s="55">
        <f t="shared" ref="BB109" si="1719">IF(SUM($AM$9:$AS$9)=SUM($AV$9:$BB$9),AS109,IF(AND(SUM($AV$9:$BB$9)&gt;42,SUM($AV$9:$BB$9)&lt;49),AS109,0))</f>
        <v>0</v>
      </c>
    </row>
    <row r="110" spans="1:54" ht="12.75" hidden="1" customHeight="1" x14ac:dyDescent="0.2">
      <c r="B110" s="93"/>
      <c r="C110" s="94"/>
      <c r="D110" s="95"/>
      <c r="E110" s="115"/>
      <c r="F110" s="140" t="b">
        <f t="shared" ref="F110" si="1720">IF($B103=$B109,OR(F104,G109&lt;F109),G109&lt;F109)</f>
        <v>0</v>
      </c>
      <c r="G110" s="189">
        <f t="shared" ref="G110" si="1721">IF(AND($B103=$B109,$B103&lt;&gt;"",$B103&lt;&gt;0),G109+G104,G109)</f>
        <v>18</v>
      </c>
      <c r="H110" s="120"/>
      <c r="I110" s="165">
        <f t="shared" si="1702"/>
        <v>0</v>
      </c>
      <c r="J110" s="194">
        <f t="shared" ref="J110" si="1722">7-COUNTIF(L109:R109,0)-COUNTIF(L109:R109,"")</f>
        <v>0</v>
      </c>
      <c r="K110" s="22">
        <f t="shared" si="1704"/>
        <v>0</v>
      </c>
      <c r="L110" s="35">
        <f t="shared" ref="L110:R110" si="1723">IF($B103=$B109,L109+L104,L109)</f>
        <v>0</v>
      </c>
      <c r="M110" s="35">
        <f t="shared" si="1723"/>
        <v>0</v>
      </c>
      <c r="N110" s="35">
        <f t="shared" si="1723"/>
        <v>0</v>
      </c>
      <c r="O110" s="35">
        <f t="shared" si="1723"/>
        <v>0</v>
      </c>
      <c r="P110" s="36">
        <f t="shared" si="1723"/>
        <v>0</v>
      </c>
      <c r="Q110" s="37">
        <f t="shared" si="1723"/>
        <v>0</v>
      </c>
      <c r="R110" s="38">
        <f t="shared" si="1723"/>
        <v>0</v>
      </c>
      <c r="S110" s="194">
        <f t="shared" ref="S110" si="1724">7-COUNTIF(U109:AA109,0)-COUNTIF(U109:AA109,"")</f>
        <v>0</v>
      </c>
      <c r="T110" s="22">
        <f t="shared" si="1706"/>
        <v>0</v>
      </c>
      <c r="U110" s="35">
        <f t="shared" ref="U110:AA110" si="1725">IF($B103=$B109,U109+U104,U109)</f>
        <v>0</v>
      </c>
      <c r="V110" s="35">
        <f t="shared" si="1725"/>
        <v>0</v>
      </c>
      <c r="W110" s="35">
        <f t="shared" si="1725"/>
        <v>0</v>
      </c>
      <c r="X110" s="35">
        <f t="shared" si="1725"/>
        <v>0</v>
      </c>
      <c r="Y110" s="36">
        <f t="shared" si="1725"/>
        <v>0</v>
      </c>
      <c r="Z110" s="37">
        <f t="shared" si="1725"/>
        <v>0</v>
      </c>
      <c r="AA110" s="38">
        <f t="shared" si="1725"/>
        <v>0</v>
      </c>
      <c r="AB110" s="194">
        <f t="shared" ref="AB110" si="1726">7-COUNTIF(AD109:AJ109,0)-COUNTIF(AD109:AJ109,"")</f>
        <v>0</v>
      </c>
      <c r="AC110" s="22">
        <f t="shared" si="1708"/>
        <v>0</v>
      </c>
      <c r="AD110" s="35">
        <f t="shared" ref="AD110:AJ110" si="1727">IF($B103=$B109,AD109+AD104,AD109)</f>
        <v>0</v>
      </c>
      <c r="AE110" s="35">
        <f t="shared" si="1727"/>
        <v>0</v>
      </c>
      <c r="AF110" s="35">
        <f t="shared" si="1727"/>
        <v>0</v>
      </c>
      <c r="AG110" s="35">
        <f t="shared" si="1727"/>
        <v>0</v>
      </c>
      <c r="AH110" s="36">
        <f t="shared" si="1727"/>
        <v>0</v>
      </c>
      <c r="AI110" s="37">
        <f t="shared" si="1727"/>
        <v>0</v>
      </c>
      <c r="AJ110" s="38">
        <f t="shared" si="1727"/>
        <v>0</v>
      </c>
      <c r="AK110" s="194">
        <f t="shared" ref="AK110" si="1728">7-COUNTIF(AM109:AS109,0)-COUNTIF(AM109:AS109,"")</f>
        <v>0</v>
      </c>
      <c r="AL110" s="22">
        <f t="shared" si="1710"/>
        <v>0</v>
      </c>
      <c r="AM110" s="35">
        <f t="shared" ref="AM110:AS110" si="1729">IF($B103=$B109,AM109+AM104,AM109)</f>
        <v>0</v>
      </c>
      <c r="AN110" s="35">
        <f t="shared" si="1729"/>
        <v>0</v>
      </c>
      <c r="AO110" s="35">
        <f t="shared" si="1729"/>
        <v>0</v>
      </c>
      <c r="AP110" s="35">
        <f t="shared" si="1729"/>
        <v>0</v>
      </c>
      <c r="AQ110" s="36">
        <f t="shared" si="1729"/>
        <v>0</v>
      </c>
      <c r="AR110" s="37">
        <f t="shared" si="1729"/>
        <v>0</v>
      </c>
      <c r="AS110" s="38">
        <f t="shared" si="1729"/>
        <v>0</v>
      </c>
      <c r="AT110" s="194">
        <f t="shared" ref="AT110" si="1730">7-COUNTIF(AV109:BB109,0)-COUNTIF(AV109:BB109,"")</f>
        <v>0</v>
      </c>
      <c r="AU110" s="22">
        <f t="shared" si="1712"/>
        <v>0</v>
      </c>
      <c r="AV110" s="35">
        <f t="shared" ref="AV110:BB110" si="1731">IF($B103=$B109,AV109+AV104,AV109)</f>
        <v>0</v>
      </c>
      <c r="AW110" s="35">
        <f t="shared" si="1731"/>
        <v>0</v>
      </c>
      <c r="AX110" s="35">
        <f t="shared" si="1731"/>
        <v>0</v>
      </c>
      <c r="AY110" s="35">
        <f t="shared" si="1731"/>
        <v>0</v>
      </c>
      <c r="AZ110" s="36">
        <f t="shared" si="1731"/>
        <v>0</v>
      </c>
      <c r="BA110" s="37">
        <f t="shared" si="1731"/>
        <v>0</v>
      </c>
      <c r="BB110" s="38">
        <f t="shared" si="1731"/>
        <v>0</v>
      </c>
    </row>
    <row r="111" spans="1:54" ht="15" hidden="1" customHeight="1" x14ac:dyDescent="0.2">
      <c r="B111" s="116"/>
      <c r="C111" s="117"/>
      <c r="D111" s="118"/>
      <c r="E111" s="119"/>
      <c r="F111" s="92"/>
      <c r="G111" s="190">
        <f t="shared" ref="G111" si="1732">IF(AND($B103=$B109,$B103&lt;&gt;"",$B103&lt;&gt;0),F109+G105,F109)</f>
        <v>18</v>
      </c>
      <c r="H111" s="121"/>
      <c r="I111" s="165">
        <f t="shared" si="1702"/>
        <v>0</v>
      </c>
      <c r="J111" s="195">
        <f t="shared" ref="J111" si="1733">IF($B109=$B103,COUNTIF(L111:R111,0),COUNTIF(L112:R112,0)+COUNTIF(L112:R112,""))</f>
        <v>7</v>
      </c>
      <c r="K111" s="39">
        <f t="shared" ref="K111:R111" si="1734">IF($B103=$B109,K112+K105,K112)</f>
        <v>0</v>
      </c>
      <c r="L111" s="40">
        <f t="shared" si="1734"/>
        <v>0</v>
      </c>
      <c r="M111" s="40">
        <f t="shared" si="1734"/>
        <v>0</v>
      </c>
      <c r="N111" s="40">
        <f t="shared" si="1734"/>
        <v>0</v>
      </c>
      <c r="O111" s="40">
        <f t="shared" si="1734"/>
        <v>0</v>
      </c>
      <c r="P111" s="41">
        <f t="shared" si="1734"/>
        <v>0</v>
      </c>
      <c r="Q111" s="42">
        <f t="shared" si="1734"/>
        <v>0</v>
      </c>
      <c r="R111" s="43">
        <f t="shared" si="1734"/>
        <v>0</v>
      </c>
      <c r="S111" s="195">
        <f t="shared" ref="S111" si="1735">IF($B109=$B103,COUNTIF(U111:AA111,0),COUNTIF(U112:AA112,0)+COUNTIF(U112:AA112,""))</f>
        <v>7</v>
      </c>
      <c r="T111" s="39">
        <f t="shared" ref="T111:AA111" si="1736">IF($B103=$B109,T112+T105,T112)</f>
        <v>0</v>
      </c>
      <c r="U111" s="40">
        <f t="shared" si="1736"/>
        <v>0</v>
      </c>
      <c r="V111" s="40">
        <f t="shared" si="1736"/>
        <v>0</v>
      </c>
      <c r="W111" s="40">
        <f t="shared" si="1736"/>
        <v>0</v>
      </c>
      <c r="X111" s="40">
        <f t="shared" si="1736"/>
        <v>0</v>
      </c>
      <c r="Y111" s="41">
        <f t="shared" si="1736"/>
        <v>0</v>
      </c>
      <c r="Z111" s="42">
        <f t="shared" si="1736"/>
        <v>0</v>
      </c>
      <c r="AA111" s="43">
        <f t="shared" si="1736"/>
        <v>0</v>
      </c>
      <c r="AB111" s="195">
        <f t="shared" ref="AB111" si="1737">IF($B109=$B103,COUNTIF(AD111:AJ111,0),COUNTIF(AD112:AJ112,0)+COUNTIF(AD112:AJ112,""))</f>
        <v>7</v>
      </c>
      <c r="AC111" s="39">
        <f t="shared" ref="AC111:AJ111" si="1738">IF($B103=$B109,AC112+AC105,AC112)</f>
        <v>0</v>
      </c>
      <c r="AD111" s="40">
        <f t="shared" si="1738"/>
        <v>0</v>
      </c>
      <c r="AE111" s="40">
        <f t="shared" si="1738"/>
        <v>0</v>
      </c>
      <c r="AF111" s="40">
        <f t="shared" si="1738"/>
        <v>0</v>
      </c>
      <c r="AG111" s="40">
        <f t="shared" si="1738"/>
        <v>0</v>
      </c>
      <c r="AH111" s="41">
        <f t="shared" si="1738"/>
        <v>0</v>
      </c>
      <c r="AI111" s="42">
        <f t="shared" si="1738"/>
        <v>0</v>
      </c>
      <c r="AJ111" s="43">
        <f t="shared" si="1738"/>
        <v>0</v>
      </c>
      <c r="AK111" s="195">
        <f t="shared" ref="AK111" si="1739">IF($B109=$B103,COUNTIF(AM111:AS111,0),COUNTIF(AM112:AS112,0)+COUNTIF(AM112:AS112,""))</f>
        <v>7</v>
      </c>
      <c r="AL111" s="39">
        <f t="shared" ref="AL111:AS111" si="1740">IF($B103=$B109,AL112+AL105,AL112)</f>
        <v>0</v>
      </c>
      <c r="AM111" s="40">
        <f t="shared" si="1740"/>
        <v>0</v>
      </c>
      <c r="AN111" s="40">
        <f t="shared" si="1740"/>
        <v>0</v>
      </c>
      <c r="AO111" s="40">
        <f t="shared" si="1740"/>
        <v>0</v>
      </c>
      <c r="AP111" s="40">
        <f t="shared" si="1740"/>
        <v>0</v>
      </c>
      <c r="AQ111" s="41">
        <f t="shared" si="1740"/>
        <v>0</v>
      </c>
      <c r="AR111" s="42">
        <f t="shared" si="1740"/>
        <v>0</v>
      </c>
      <c r="AS111" s="43">
        <f t="shared" si="1740"/>
        <v>0</v>
      </c>
      <c r="AT111" s="195">
        <f t="shared" ref="AT111" si="1741">IF($B109=$B103,COUNTIF(AV111:BB111,0),COUNTIF(AV112:BB112,0)+COUNTIF(AV112:BB112,""))</f>
        <v>7</v>
      </c>
      <c r="AU111" s="39">
        <f t="shared" ref="AU111:BB111" si="1742">IF($B103=$B109,AU112+AU105,AU112)</f>
        <v>0</v>
      </c>
      <c r="AV111" s="40">
        <f t="shared" si="1742"/>
        <v>0</v>
      </c>
      <c r="AW111" s="40">
        <f t="shared" si="1742"/>
        <v>0</v>
      </c>
      <c r="AX111" s="40">
        <f t="shared" si="1742"/>
        <v>0</v>
      </c>
      <c r="AY111" s="40">
        <f t="shared" si="1742"/>
        <v>0</v>
      </c>
      <c r="AZ111" s="41">
        <f t="shared" si="1742"/>
        <v>0</v>
      </c>
      <c r="BA111" s="42">
        <f t="shared" si="1742"/>
        <v>0</v>
      </c>
      <c r="BB111" s="43">
        <f t="shared" si="1742"/>
        <v>0</v>
      </c>
    </row>
    <row r="112" spans="1:54" ht="15.75" customHeight="1" x14ac:dyDescent="0.2">
      <c r="A112" s="1">
        <f t="shared" ref="A112" si="1743">A109</f>
        <v>0</v>
      </c>
      <c r="B112" s="313">
        <f t="shared" ref="B112" si="1744">B106+1</f>
        <v>16</v>
      </c>
      <c r="C112" s="314"/>
      <c r="D112" s="314"/>
      <c r="E112" s="314"/>
      <c r="F112" s="31"/>
      <c r="G112" s="183"/>
      <c r="H112" s="122">
        <f t="shared" ref="H112" si="1745">5-COUNTIF(AU109,0)-COUNTIF(AL109,0)-COUNTIF(AC109,0)-COUNTIF(T109,0)-COUNTIF(K109,0)</f>
        <v>0</v>
      </c>
      <c r="I112" s="165">
        <f t="shared" si="1702"/>
        <v>0</v>
      </c>
      <c r="J112" s="187">
        <f t="shared" ref="J112" si="1746">IF($B109=$B103,J106+IF($F109&lt;&gt;$G109,(K109+$G111-$G110)/$F109,K109/$F109),IF($F109&lt;&gt;G109,(K109+$G111-$G110)/$F109,K109/$F109))</f>
        <v>0</v>
      </c>
      <c r="K112" s="7">
        <f t="shared" ref="K112:K113" si="1747">SUM(L112:R112)</f>
        <v>0</v>
      </c>
      <c r="L112" s="26">
        <f t="shared" ref="L112:R112" si="1748">L109</f>
        <v>0</v>
      </c>
      <c r="M112" s="26">
        <f t="shared" si="1748"/>
        <v>0</v>
      </c>
      <c r="N112" s="26">
        <f t="shared" si="1748"/>
        <v>0</v>
      </c>
      <c r="O112" s="26">
        <f t="shared" si="1748"/>
        <v>0</v>
      </c>
      <c r="P112" s="26">
        <f t="shared" si="1748"/>
        <v>0</v>
      </c>
      <c r="Q112" s="29">
        <f t="shared" si="1748"/>
        <v>0</v>
      </c>
      <c r="R112" s="23">
        <f t="shared" si="1748"/>
        <v>0</v>
      </c>
      <c r="S112" s="187">
        <f t="shared" ref="S112" si="1749">IF($B109=$B103,S106+IF($F109&lt;&gt;$G109,(T109+$G111-$G110)/$F109,T109/$F109),IF($F109&lt;&gt;P109,(T109+$G111-$G110)/$F109,T109/$F109))</f>
        <v>0</v>
      </c>
      <c r="T112" s="7">
        <f t="shared" ref="T112:T113" si="1750">SUM(U112:AA112)</f>
        <v>0</v>
      </c>
      <c r="U112" s="26">
        <f t="shared" ref="U112:AA112" si="1751">U109</f>
        <v>0</v>
      </c>
      <c r="V112" s="26">
        <f t="shared" si="1751"/>
        <v>0</v>
      </c>
      <c r="W112" s="26">
        <f t="shared" si="1751"/>
        <v>0</v>
      </c>
      <c r="X112" s="26">
        <f t="shared" si="1751"/>
        <v>0</v>
      </c>
      <c r="Y112" s="113">
        <f t="shared" si="1751"/>
        <v>0</v>
      </c>
      <c r="Z112" s="29">
        <f t="shared" si="1751"/>
        <v>0</v>
      </c>
      <c r="AA112" s="23">
        <f t="shared" si="1751"/>
        <v>0</v>
      </c>
      <c r="AB112" s="187">
        <f t="shared" ref="AB112" si="1752">IF($B109=$B103,AB106+IF($F109&lt;&gt;$G109,(AC109+$G111-$G110)/$F109,AC109/$F109),IF($F109&lt;&gt;Y109,(AC109+$G111-$G110)/$F109,AC109/$F109))</f>
        <v>0</v>
      </c>
      <c r="AC112" s="7">
        <f t="shared" ref="AC112:AC113" si="1753">SUM(AD112:AJ112)</f>
        <v>0</v>
      </c>
      <c r="AD112" s="26">
        <f t="shared" ref="AD112:AJ112" si="1754">AD109</f>
        <v>0</v>
      </c>
      <c r="AE112" s="26">
        <f t="shared" si="1754"/>
        <v>0</v>
      </c>
      <c r="AF112" s="26">
        <f t="shared" si="1754"/>
        <v>0</v>
      </c>
      <c r="AG112" s="26">
        <f t="shared" si="1754"/>
        <v>0</v>
      </c>
      <c r="AH112" s="113">
        <f t="shared" si="1754"/>
        <v>0</v>
      </c>
      <c r="AI112" s="29">
        <f t="shared" si="1754"/>
        <v>0</v>
      </c>
      <c r="AJ112" s="23">
        <f t="shared" si="1754"/>
        <v>0</v>
      </c>
      <c r="AK112" s="187">
        <f t="shared" ref="AK112" si="1755">IF($B109=$B103,AK106+IF($F109&lt;&gt;$G109,(AL109+$G111-$G110)/$F109,AL109/$F109),IF($F109&lt;&gt;AH109,(AL109+$G111-$G110)/$F109,AL109/$F109))</f>
        <v>0</v>
      </c>
      <c r="AL112" s="7">
        <f t="shared" ref="AL112:AL113" si="1756">SUM(AM112:AS112)</f>
        <v>0</v>
      </c>
      <c r="AM112" s="26">
        <f t="shared" ref="AM112:AS112" si="1757">AM109</f>
        <v>0</v>
      </c>
      <c r="AN112" s="26">
        <f t="shared" si="1757"/>
        <v>0</v>
      </c>
      <c r="AO112" s="26">
        <f t="shared" si="1757"/>
        <v>0</v>
      </c>
      <c r="AP112" s="26">
        <f t="shared" si="1757"/>
        <v>0</v>
      </c>
      <c r="AQ112" s="113">
        <f t="shared" si="1757"/>
        <v>0</v>
      </c>
      <c r="AR112" s="29">
        <f t="shared" si="1757"/>
        <v>0</v>
      </c>
      <c r="AS112" s="23">
        <f t="shared" si="1757"/>
        <v>0</v>
      </c>
      <c r="AT112" s="187">
        <f t="shared" ref="AT112" si="1758">IF($B109=$B103,AT106+IF($F109&lt;&gt;$G109,(AU109+$G111-$G110)/$F109,AU109/$F109),IF($F109&lt;&gt;AQ109,(AU109+$G111-$G110)/$F109,AU109/$F109))</f>
        <v>0</v>
      </c>
      <c r="AU112" s="7">
        <f t="shared" ref="AU112:AU113" si="1759">SUM(AV112:BB112)</f>
        <v>0</v>
      </c>
      <c r="AV112" s="6">
        <f t="shared" ref="AV112" si="1760">IF(SUM($AM$9:$AS$9)=SUM($AV$9:$BB$9),AV109,IF(AND(SUM($AV$9:$BB$9)&gt;42,SUM($AV$9:$BB$9)&lt;49),AV109,0))</f>
        <v>0</v>
      </c>
      <c r="AW112" s="6">
        <f t="shared" ref="AW112:BB112" si="1761">IF(SUM($AM$9:$AS$9)=SUM($AV$9:$BB$9),AW109,IF(AND(SUM($AV$9:$BB$9)&gt;42,SUM($AV$9:$BB$9)&lt;49),AW109,0))</f>
        <v>0</v>
      </c>
      <c r="AX112" s="6">
        <f t="shared" si="1761"/>
        <v>0</v>
      </c>
      <c r="AY112" s="6">
        <f t="shared" si="1761"/>
        <v>0</v>
      </c>
      <c r="AZ112" s="26">
        <f t="shared" si="1761"/>
        <v>0</v>
      </c>
      <c r="BA112" s="29">
        <f t="shared" si="1761"/>
        <v>0</v>
      </c>
      <c r="BB112" s="23">
        <f t="shared" si="1761"/>
        <v>0</v>
      </c>
    </row>
    <row r="113" spans="1:54" ht="15.75" customHeight="1" x14ac:dyDescent="0.2">
      <c r="A113" s="1">
        <f t="shared" ref="A113:A114" si="1762">A112</f>
        <v>0</v>
      </c>
      <c r="B113" s="313"/>
      <c r="C113" s="314"/>
      <c r="D113" s="314"/>
      <c r="E113" s="314"/>
      <c r="F113" s="31"/>
      <c r="G113" s="183"/>
      <c r="H113" s="123">
        <f t="shared" ref="H113" si="1763">IF($B109=$B103,H107+F113,$F113)</f>
        <v>0</v>
      </c>
      <c r="I113" s="165">
        <f t="shared" si="1702"/>
        <v>0</v>
      </c>
      <c r="J113" s="141">
        <f t="shared" ref="J113" si="1764">IF($H112=0,0,IF($B103=$B109,IF($H114&gt;0,$H114+J107,K109+J107),IF($H114&gt;0,$H114,K109)))</f>
        <v>0</v>
      </c>
      <c r="K113" s="7">
        <f t="shared" si="1747"/>
        <v>0</v>
      </c>
      <c r="L113" s="6"/>
      <c r="M113" s="6"/>
      <c r="N113" s="6"/>
      <c r="O113" s="6"/>
      <c r="P113" s="26"/>
      <c r="Q113" s="29"/>
      <c r="R113" s="23"/>
      <c r="S113" s="141">
        <f t="shared" ref="S113" si="1765">IF($H112=0,0,IF($B103=$B109,IF($H114&gt;0,$H114+S107,T109+S107),IF($H114&gt;0,$H114,T109)))</f>
        <v>0</v>
      </c>
      <c r="T113" s="7">
        <f t="shared" si="1750"/>
        <v>0</v>
      </c>
      <c r="U113" s="6"/>
      <c r="V113" s="6"/>
      <c r="W113" s="6"/>
      <c r="X113" s="6"/>
      <c r="Y113" s="26"/>
      <c r="Z113" s="29"/>
      <c r="AA113" s="23"/>
      <c r="AB113" s="141">
        <f t="shared" ref="AB113" si="1766">IF($H112=0,0,IF($B103=$B109,IF($H114&gt;0,$H114+AB107,AC109+AB107),IF($H114&gt;0,$H114,AC109)))</f>
        <v>0</v>
      </c>
      <c r="AC113" s="7">
        <f t="shared" si="1753"/>
        <v>0</v>
      </c>
      <c r="AD113" s="6"/>
      <c r="AE113" s="6"/>
      <c r="AF113" s="6"/>
      <c r="AG113" s="6"/>
      <c r="AH113" s="26"/>
      <c r="AI113" s="29"/>
      <c r="AJ113" s="23"/>
      <c r="AK113" s="141">
        <f t="shared" ref="AK113" si="1767">IF($H112=0,0,IF($B103=$B109,IF($H114&gt;0,$H114+AK107,AL109+AK107),IF($H114&gt;0,$H114,AL109)))</f>
        <v>0</v>
      </c>
      <c r="AL113" s="7">
        <f t="shared" si="1756"/>
        <v>0</v>
      </c>
      <c r="AM113" s="6"/>
      <c r="AN113" s="6"/>
      <c r="AO113" s="6"/>
      <c r="AP113" s="6"/>
      <c r="AQ113" s="26"/>
      <c r="AR113" s="29"/>
      <c r="AS113" s="23"/>
      <c r="AT113" s="141">
        <f t="shared" ref="AT113" si="1768">IF($H112=0,0,IF($B103=$B109,IF($H114&gt;0,$H114+AT107,AU109+AT107),IF($H114&gt;0,$H114,AU109)))</f>
        <v>0</v>
      </c>
      <c r="AU113" s="7">
        <f t="shared" si="1759"/>
        <v>0</v>
      </c>
      <c r="AV113" s="6"/>
      <c r="AW113" s="6"/>
      <c r="AX113" s="6"/>
      <c r="AY113" s="6"/>
      <c r="AZ113" s="26"/>
      <c r="BA113" s="29"/>
      <c r="BB113" s="23"/>
    </row>
    <row r="114" spans="1:54" ht="18.75" customHeight="1" thickBot="1" x14ac:dyDescent="0.25">
      <c r="A114" s="1">
        <f t="shared" si="1762"/>
        <v>0</v>
      </c>
      <c r="B114" s="323" t="str">
        <f>IF(B109="",Wydruk!$AE$6,IF(J110=0,Wydruk!$AE$7,IF(AND(G110&lt;G111,B109&lt;&gt;$B115),Wydruk!$AE$13,IF(AND($B109=$B103,$B109&lt;&gt;$B115),IF(OR(OR(J114&lt;4,J114&gt;5),OR(S114&lt;4,S114&gt;5),OR(AB114&lt;4,AB114&gt;5),OR(AK114&lt;4,AK114&gt;5),OR(AND(AT114&lt;4,AT114&gt;0),AT114&gt;5)),Wydruk!$AE$8,Wydruk!$AE$9),IF($B109=$B115,IF($F113&lt;&gt;0,Wydruk!$AE$12,Wydruk!$AE$10),IF(OR(OR(J110&lt;4,J110&gt;5),OR(S110&lt;4,S110&gt;5),OR(AB110&lt;4,AB110&gt;5),OR(AK110&lt;4,AK110&gt;5),OR(AND(AT110&lt;4,AT110&gt;0),AT110&gt;5)),Wydruk!$AE$8,Wydruk!$AE$11))))))</f>
        <v>Uzupełnij liczby godzin tygodniowego planu</v>
      </c>
      <c r="C114" s="324"/>
      <c r="D114" s="324"/>
      <c r="E114" s="324"/>
      <c r="F114" s="173">
        <f>maj!F114</f>
        <v>0</v>
      </c>
      <c r="G114" s="184">
        <f>maj!G114</f>
        <v>0</v>
      </c>
      <c r="H114" s="191">
        <f t="shared" ref="H114" si="1769">IF(OR($G114=0,$F114=0,$G114="",$F114=""),0,$G114/$F114)</f>
        <v>0</v>
      </c>
      <c r="I114" s="193"/>
      <c r="J114" s="176">
        <f t="shared" ref="J114" si="1770">IF($B103=$B109,IF(L109+L104&gt;0,1,0)+IF(M109+M104&gt;0,1,0)+IF(N109+N104&gt;0,1,0)+IF(O109+O104&gt;0,1,0)+IF(P109+P104&gt;0,1,0)+IF(Q109+Q104&gt;0,1,0)+IF(R109+R104&gt;0,1,0),J110)</f>
        <v>0</v>
      </c>
      <c r="K114" s="133">
        <f t="shared" ref="K114" si="1771">IF(OR($B109=$B115,J114=0,(K110-Q114+O114)&lt;=0),0,(K110-Q114+O114)/J114)</f>
        <v>0</v>
      </c>
      <c r="L114" s="137">
        <f t="shared" ref="L114" si="1772">IF(K114*(7-J111)&lt;=0,0,K114*(7-J111))</f>
        <v>0</v>
      </c>
      <c r="M114" s="311">
        <f t="shared" ref="M114" si="1773">ROUND(IF(OR(K111-K114*(7-J111)+P114&lt;0,$B109=$B115,K114&lt;=0,K111=0),0,IF(K111-K114*(7-J111)+P114&gt;Q114-O114+P114,Q114-O114+P114,K111-K114*(7-J111)+P114)),1)</f>
        <v>0</v>
      </c>
      <c r="N114" s="312"/>
      <c r="O114" s="139">
        <f t="shared" ref="O114" si="1774">IF(OR($B109=$B115,J110=0),0,IF($B109=$B103,J109,$F109))</f>
        <v>0</v>
      </c>
      <c r="P114" s="30">
        <f t="shared" ref="P114" si="1775">IF(OR($B109=$B115,J114=0),0,$G111-$G110)</f>
        <v>0</v>
      </c>
      <c r="Q114" s="134">
        <f t="shared" ref="Q114" si="1776">IF(OR($B109=$B115,J114=0),0,J113)</f>
        <v>0</v>
      </c>
      <c r="R114" s="138">
        <f t="shared" ref="R114" si="1777">IF($B109=$B115,0,K111)</f>
        <v>0</v>
      </c>
      <c r="S114" s="176">
        <f t="shared" ref="S114" si="1778">IF($B103=$B109,IF(U109+U104&gt;0,1,0)+IF(V109+V104&gt;0,1,0)+IF(W109+W104&gt;0,1,0)+IF(X109+X104&gt;0,1,0)+IF(Y109+Y104&gt;0,1,0)+IF(Z109+Z104&gt;0,1,0)+IF(AA109+AA104&gt;0,1,0),S110)</f>
        <v>0</v>
      </c>
      <c r="T114" s="133">
        <f t="shared" ref="T114" si="1779">IF(OR($B109=$B115,S114=0,(T110-Z114+X114)&lt;=0),0,(T110-Z114+X114)/S114)</f>
        <v>0</v>
      </c>
      <c r="U114" s="137">
        <f t="shared" ref="U114" si="1780">IF(T114*(7-S111)&lt;=0,0,T114*(7-S111))</f>
        <v>0</v>
      </c>
      <c r="V114" s="311">
        <f t="shared" ref="V114" si="1781">ROUND(IF(OR(T111-T114*(7-S111)+Y114&lt;0,$B109=$B115,T114&lt;=0,T111=0),0,IF(T111-T114*(7-S111)+Y114&gt;Z114-X114+Y114,Z114-X114+Y114,T111-T114*(7-S111)+Y114)),1)</f>
        <v>0</v>
      </c>
      <c r="W114" s="312"/>
      <c r="X114" s="139">
        <f t="shared" ref="X114" si="1782">IF(OR($B109=$B115,S110=0),0,IF($B109=$B103,S109,$F109))</f>
        <v>0</v>
      </c>
      <c r="Y114" s="30">
        <f t="shared" ref="Y114" si="1783">IF(OR($B109=$B115,S114=0),0,$G111-$G110)</f>
        <v>0</v>
      </c>
      <c r="Z114" s="134">
        <f t="shared" ref="Z114" si="1784">IF(OR($B109=$B115,S114=0),0,S113)</f>
        <v>0</v>
      </c>
      <c r="AA114" s="138">
        <f t="shared" ref="AA114" si="1785">IF($B109=$B115,0,T111)</f>
        <v>0</v>
      </c>
      <c r="AB114" s="176">
        <f t="shared" ref="AB114" si="1786">IF($B103=$B109,IF(AD109+AD104&gt;0,1,0)+IF(AE109+AE104&gt;0,1,0)+IF(AF109+AF104&gt;0,1,0)+IF(AG109+AG104&gt;0,1,0)+IF(AH109+AH104&gt;0,1,0)+IF(AI109+AI104&gt;0,1,0)+IF(AJ109+AJ104&gt;0,1,0),AB110)</f>
        <v>0</v>
      </c>
      <c r="AC114" s="133">
        <f t="shared" ref="AC114" si="1787">IF(OR($B109=$B115,AB114=0,(AC110-AI114+AG114)&lt;=0),0,(AC110-AI114+AG114)/AB114)</f>
        <v>0</v>
      </c>
      <c r="AD114" s="137">
        <f t="shared" ref="AD114" si="1788">IF(AC114*(7-AB111)&lt;=0,0,AC114*(7-AB111))</f>
        <v>0</v>
      </c>
      <c r="AE114" s="311">
        <f t="shared" ref="AE114" si="1789">ROUND(IF(OR(AC111-AC114*(7-AB111)+AH114&lt;0,$B109=$B115,AC114&lt;=0,AC111=0),0,IF(AC111-AC114*(7-AB111)+AH114&gt;AI114-AG114+AH114,AI114-AG114+AH114,AC111-AC114*(7-AB111)+AH114)),1)</f>
        <v>0</v>
      </c>
      <c r="AF114" s="312"/>
      <c r="AG114" s="139">
        <f t="shared" ref="AG114" si="1790">IF(OR($B109=$B115,AB110=0),0,IF($B109=$B103,AB109,$F109))</f>
        <v>0</v>
      </c>
      <c r="AH114" s="30">
        <f t="shared" ref="AH114" si="1791">IF(OR($B109=$B115,AB114=0),0,$G111-$G110)</f>
        <v>0</v>
      </c>
      <c r="AI114" s="134">
        <f t="shared" ref="AI114" si="1792">IF(OR($B109=$B115,AB114=0),0,AB113)</f>
        <v>0</v>
      </c>
      <c r="AJ114" s="138">
        <f t="shared" ref="AJ114" si="1793">IF($B109=$B115,0,AC111)</f>
        <v>0</v>
      </c>
      <c r="AK114" s="176">
        <f t="shared" ref="AK114" si="1794">IF($B103=$B109,IF(AM109+AM104&gt;0,1,0)+IF(AN109+AN104&gt;0,1,0)+IF(AO109+AO104&gt;0,1,0)+IF(AP109+AP104&gt;0,1,0)+IF(AQ109+AQ104&gt;0,1,0)+IF(AR109+AR104&gt;0,1,0)+IF(AS109+AS104&gt;0,1,0),AK110)</f>
        <v>0</v>
      </c>
      <c r="AL114" s="133">
        <f t="shared" ref="AL114" si="1795">IF(OR($B109=$B115,AK114=0,(AL110-AR114+AP114)&lt;=0),0,(AL110-AR114+AP114)/AK114)</f>
        <v>0</v>
      </c>
      <c r="AM114" s="137">
        <f t="shared" ref="AM114" si="1796">IF(AL114*(7-AK111)&lt;=0,0,AL114*(7-AK111))</f>
        <v>0</v>
      </c>
      <c r="AN114" s="311">
        <f t="shared" ref="AN114" si="1797">ROUND(IF(OR(AL111-AL114*(7-AK111)+AQ114&lt;0,$B109=$B115,AL114&lt;=0,AL111=0),0,IF(AL111-AL114*(7-AK111)+AQ114&gt;AR114-AP114+AQ114,AR114-AP114+AQ114,AL111-AL114*(7-AK111)+AQ114)),1)</f>
        <v>0</v>
      </c>
      <c r="AO114" s="312"/>
      <c r="AP114" s="139">
        <f t="shared" ref="AP114" si="1798">IF(OR($B109=$B115,AK110=0),0,IF($B109=$B103,AK109,$F109))</f>
        <v>0</v>
      </c>
      <c r="AQ114" s="30">
        <f t="shared" ref="AQ114" si="1799">IF(OR($B109=$B115,AK114=0),0,$G111-$G110)</f>
        <v>0</v>
      </c>
      <c r="AR114" s="134">
        <f t="shared" ref="AR114" si="1800">IF(OR($B109=$B115,AK114=0),0,AK113)</f>
        <v>0</v>
      </c>
      <c r="AS114" s="138">
        <f t="shared" ref="AS114" si="1801">IF($B109=$B115,0,AL111)</f>
        <v>0</v>
      </c>
      <c r="AT114" s="176">
        <f t="shared" ref="AT114" si="1802">IF($B103=$B109,IF(AV109+AV104&gt;0,1,0)+IF(AW109+AW104&gt;0,1,0)+IF(AX109+AX104&gt;0,1,0)+IF(AY109+AY104&gt;0,1,0)+IF(AZ109+AZ104&gt;0,1,0)+IF(BA109+BA104&gt;0,1,0)+IF(BB109+BB104&gt;0,1,0),AT110)</f>
        <v>0</v>
      </c>
      <c r="AU114" s="133">
        <f t="shared" ref="AU114" si="1803">IF(OR($B109=$B115,AT114=0,(AU110-BA114+AY114)&lt;=0),0,(AU110-BA114+AY114)/AT114)</f>
        <v>0</v>
      </c>
      <c r="AV114" s="137">
        <f t="shared" ref="AV114" si="1804">IF(AU114*(7-AT111)&lt;=0,0,AU114*(7-AT111))</f>
        <v>0</v>
      </c>
      <c r="AW114" s="311">
        <f t="shared" ref="AW114" si="1805">ROUND(IF(OR(AU111-AU114*(7-AT111)+AZ114&lt;0,$B109=$B115,AU114&lt;=0,AU111=0),0,IF(AU111-AU114*(7-AT111)+AZ114&gt;BA114-AY114+AZ114,BA114-AY114+AZ114,AU111-AU114*(7-AT111)+AZ114)),1)</f>
        <v>0</v>
      </c>
      <c r="AX114" s="312"/>
      <c r="AY114" s="139">
        <f t="shared" ref="AY114" si="1806">IF(OR($B109=$B115,AT110=0),0,IF($B109=$B103,AT109,$F109))</f>
        <v>0</v>
      </c>
      <c r="AZ114" s="30">
        <f t="shared" ref="AZ114" si="1807">IF(OR($B109=$B115,AT114=0),0,$G111-$G110)</f>
        <v>0</v>
      </c>
      <c r="BA114" s="134">
        <f t="shared" ref="BA114" si="1808">IF(OR($B109=$B115,AT114=0),0,AT113)</f>
        <v>0</v>
      </c>
      <c r="BB114" s="138">
        <f t="shared" ref="BB114" si="1809">IF($B109=$B115,0,AU111)</f>
        <v>0</v>
      </c>
    </row>
    <row r="115" spans="1:54" ht="15.75" x14ac:dyDescent="0.2">
      <c r="A115" s="1">
        <f t="shared" ref="A115" si="1810">IF(B115="","1. Niewypełnione",B115)</f>
        <v>0</v>
      </c>
      <c r="B115" s="320">
        <f>maj!B115</f>
        <v>0</v>
      </c>
      <c r="C115" s="321">
        <f>maj!C115</f>
        <v>0</v>
      </c>
      <c r="D115" s="321">
        <f>maj!D115</f>
        <v>0</v>
      </c>
      <c r="E115" s="321">
        <f>maj!E115</f>
        <v>0</v>
      </c>
      <c r="F115" s="177">
        <f>maj!F115</f>
        <v>18</v>
      </c>
      <c r="G115" s="185">
        <f>maj!G115</f>
        <v>18</v>
      </c>
      <c r="H115" s="177"/>
      <c r="I115" s="192">
        <f t="shared" ref="I115:I119" si="1811">K115+T115+AC115+AL115+AU115</f>
        <v>0</v>
      </c>
      <c r="J115" s="186">
        <f t="shared" ref="J115" si="1812">IF(OR($B115=$B121,J118=0),0,ROUND((K116+P120)/J118,0))</f>
        <v>0</v>
      </c>
      <c r="K115" s="51">
        <f t="shared" ref="K115:K116" si="1813">SUM(L115:R115)</f>
        <v>0</v>
      </c>
      <c r="L115" s="52">
        <f>maj!L115</f>
        <v>0</v>
      </c>
      <c r="M115" s="52">
        <f>maj!M115</f>
        <v>0</v>
      </c>
      <c r="N115" s="52">
        <f>maj!N115</f>
        <v>0</v>
      </c>
      <c r="O115" s="52">
        <f>maj!O115</f>
        <v>0</v>
      </c>
      <c r="P115" s="53">
        <f>maj!P115</f>
        <v>0</v>
      </c>
      <c r="Q115" s="54">
        <f>maj!Q115</f>
        <v>0</v>
      </c>
      <c r="R115" s="55">
        <f>maj!R115</f>
        <v>0</v>
      </c>
      <c r="S115" s="188">
        <f t="shared" ref="S115" si="1814">IF(OR($B115=$B121,S118=0),0,ROUND((T116+Y120)/S118,0))</f>
        <v>0</v>
      </c>
      <c r="T115" s="51">
        <f t="shared" ref="T115:T116" si="1815">SUM(U115:AA115)</f>
        <v>0</v>
      </c>
      <c r="U115" s="52">
        <f>maj!U115</f>
        <v>0</v>
      </c>
      <c r="V115" s="52">
        <f>maj!V115</f>
        <v>0</v>
      </c>
      <c r="W115" s="52">
        <f>maj!W115</f>
        <v>0</v>
      </c>
      <c r="X115" s="52">
        <f>maj!X115</f>
        <v>0</v>
      </c>
      <c r="Y115" s="53">
        <f>maj!Y115</f>
        <v>0</v>
      </c>
      <c r="Z115" s="54">
        <f>maj!Z115</f>
        <v>0</v>
      </c>
      <c r="AA115" s="55">
        <f>maj!AA115</f>
        <v>0</v>
      </c>
      <c r="AB115" s="188">
        <f t="shared" ref="AB115" si="1816">IF(OR($B115=$B121,AB118=0),0,ROUND((AC116+AH120)/AB118,0))</f>
        <v>0</v>
      </c>
      <c r="AC115" s="51">
        <f t="shared" ref="AC115:AC116" si="1817">SUM(AD115:AJ115)</f>
        <v>0</v>
      </c>
      <c r="AD115" s="52">
        <f>maj!AD115</f>
        <v>0</v>
      </c>
      <c r="AE115" s="52">
        <f>maj!AE115</f>
        <v>0</v>
      </c>
      <c r="AF115" s="52">
        <f>maj!AF115</f>
        <v>0</v>
      </c>
      <c r="AG115" s="52">
        <f>maj!AG115</f>
        <v>0</v>
      </c>
      <c r="AH115" s="53">
        <f>maj!AH115</f>
        <v>0</v>
      </c>
      <c r="AI115" s="54">
        <f>maj!AI115</f>
        <v>0</v>
      </c>
      <c r="AJ115" s="55">
        <f>maj!AJ115</f>
        <v>0</v>
      </c>
      <c r="AK115" s="188">
        <f t="shared" ref="AK115" si="1818">IF(OR($B115=$B121,AK118=0),0,ROUND((AL116+AQ120)/AK118,0))</f>
        <v>0</v>
      </c>
      <c r="AL115" s="51">
        <f t="shared" ref="AL115:AL116" si="1819">SUM(AM115:AS115)</f>
        <v>0</v>
      </c>
      <c r="AM115" s="52">
        <f>maj!AM115</f>
        <v>0</v>
      </c>
      <c r="AN115" s="52">
        <f>maj!AN115</f>
        <v>0</v>
      </c>
      <c r="AO115" s="52">
        <f>maj!AO115</f>
        <v>0</v>
      </c>
      <c r="AP115" s="52">
        <f>maj!AP115</f>
        <v>0</v>
      </c>
      <c r="AQ115" s="53">
        <f>maj!AQ115</f>
        <v>0</v>
      </c>
      <c r="AR115" s="54">
        <f>maj!AR115</f>
        <v>0</v>
      </c>
      <c r="AS115" s="55">
        <f>maj!AS115</f>
        <v>0</v>
      </c>
      <c r="AT115" s="188">
        <f t="shared" ref="AT115" si="1820">IF(OR($B115=$B121,AT118=0),0,ROUND((AU116+AZ120)/AT118,0))</f>
        <v>0</v>
      </c>
      <c r="AU115" s="51">
        <f t="shared" ref="AU115:AU116" si="1821">SUM(AV115:BB115)</f>
        <v>0</v>
      </c>
      <c r="AV115" s="52">
        <f t="shared" ref="AV115" si="1822">IF(SUM($AM$9:$AS$9)=SUM($AV$9:$BB$9),AM115,IF(AND(SUM($AV$9:$BB$9)&gt;42,SUM($AV$9:$BB$9)&lt;49),AM115,0))</f>
        <v>0</v>
      </c>
      <c r="AW115" s="52">
        <f t="shared" ref="AW115" si="1823">IF(SUM($AM$9:$AS$9)=SUM($AV$9:$BB$9),AN115,IF(AND(SUM($AV$9:$BB$9)&gt;42,SUM($AV$9:$BB$9)&lt;49),AN115,0))</f>
        <v>0</v>
      </c>
      <c r="AX115" s="52">
        <f t="shared" ref="AX115" si="1824">IF(SUM($AM$9:$AS$9)=SUM($AV$9:$BB$9),AO115,IF(AND(SUM($AV$9:$BB$9)&gt;42,SUM($AV$9:$BB$9)&lt;49),AO115,0))</f>
        <v>0</v>
      </c>
      <c r="AY115" s="52">
        <f t="shared" ref="AY115" si="1825">IF(SUM($AM$9:$AS$9)=SUM($AV$9:$BB$9),AP115,IF(AND(SUM($AV$9:$BB$9)&gt;42,SUM($AV$9:$BB$9)&lt;49),AP115,0))</f>
        <v>0</v>
      </c>
      <c r="AZ115" s="53">
        <f t="shared" ref="AZ115" si="1826">IF(SUM($AM$9:$AS$9)=SUM($AV$9:$BB$9),AQ115,IF(AND(SUM($AV$9:$BB$9)&gt;42,SUM($AV$9:$BB$9)&lt;49),AQ115,0))</f>
        <v>0</v>
      </c>
      <c r="BA115" s="54">
        <f t="shared" ref="BA115" si="1827">IF(SUM($AM$9:$AS$9)=SUM($AV$9:$BB$9),AR115,IF(AND(SUM($AV$9:$BB$9)&gt;42,SUM($AV$9:$BB$9)&lt;49),AR115,0))</f>
        <v>0</v>
      </c>
      <c r="BB115" s="55">
        <f t="shared" ref="BB115" si="1828">IF(SUM($AM$9:$AS$9)=SUM($AV$9:$BB$9),AS115,IF(AND(SUM($AV$9:$BB$9)&gt;42,SUM($AV$9:$BB$9)&lt;49),AS115,0))</f>
        <v>0</v>
      </c>
    </row>
    <row r="116" spans="1:54" ht="12.75" hidden="1" customHeight="1" x14ac:dyDescent="0.2">
      <c r="B116" s="93"/>
      <c r="C116" s="94"/>
      <c r="D116" s="95"/>
      <c r="E116" s="115"/>
      <c r="F116" s="140" t="b">
        <f t="shared" ref="F116" si="1829">IF($B109=$B115,OR(F110,G115&lt;F115),G115&lt;F115)</f>
        <v>0</v>
      </c>
      <c r="G116" s="189">
        <f t="shared" ref="G116" si="1830">IF(AND($B109=$B115,$B109&lt;&gt;"",$B109&lt;&gt;0),G115+G110,G115)</f>
        <v>18</v>
      </c>
      <c r="H116" s="120"/>
      <c r="I116" s="165">
        <f t="shared" si="1811"/>
        <v>0</v>
      </c>
      <c r="J116" s="194">
        <f t="shared" ref="J116" si="1831">7-COUNTIF(L115:R115,0)-COUNTIF(L115:R115,"")</f>
        <v>0</v>
      </c>
      <c r="K116" s="22">
        <f t="shared" si="1813"/>
        <v>0</v>
      </c>
      <c r="L116" s="35">
        <f t="shared" ref="L116:R116" si="1832">IF($B109=$B115,L115+L110,L115)</f>
        <v>0</v>
      </c>
      <c r="M116" s="35">
        <f t="shared" si="1832"/>
        <v>0</v>
      </c>
      <c r="N116" s="35">
        <f t="shared" si="1832"/>
        <v>0</v>
      </c>
      <c r="O116" s="35">
        <f t="shared" si="1832"/>
        <v>0</v>
      </c>
      <c r="P116" s="36">
        <f t="shared" si="1832"/>
        <v>0</v>
      </c>
      <c r="Q116" s="37">
        <f t="shared" si="1832"/>
        <v>0</v>
      </c>
      <c r="R116" s="38">
        <f t="shared" si="1832"/>
        <v>0</v>
      </c>
      <c r="S116" s="194">
        <f t="shared" ref="S116" si="1833">7-COUNTIF(U115:AA115,0)-COUNTIF(U115:AA115,"")</f>
        <v>0</v>
      </c>
      <c r="T116" s="22">
        <f t="shared" si="1815"/>
        <v>0</v>
      </c>
      <c r="U116" s="35">
        <f t="shared" ref="U116:AA116" si="1834">IF($B109=$B115,U115+U110,U115)</f>
        <v>0</v>
      </c>
      <c r="V116" s="35">
        <f t="shared" si="1834"/>
        <v>0</v>
      </c>
      <c r="W116" s="35">
        <f t="shared" si="1834"/>
        <v>0</v>
      </c>
      <c r="X116" s="35">
        <f t="shared" si="1834"/>
        <v>0</v>
      </c>
      <c r="Y116" s="36">
        <f t="shared" si="1834"/>
        <v>0</v>
      </c>
      <c r="Z116" s="37">
        <f t="shared" si="1834"/>
        <v>0</v>
      </c>
      <c r="AA116" s="38">
        <f t="shared" si="1834"/>
        <v>0</v>
      </c>
      <c r="AB116" s="194">
        <f t="shared" ref="AB116" si="1835">7-COUNTIF(AD115:AJ115,0)-COUNTIF(AD115:AJ115,"")</f>
        <v>0</v>
      </c>
      <c r="AC116" s="22">
        <f t="shared" si="1817"/>
        <v>0</v>
      </c>
      <c r="AD116" s="35">
        <f t="shared" ref="AD116:AJ116" si="1836">IF($B109=$B115,AD115+AD110,AD115)</f>
        <v>0</v>
      </c>
      <c r="AE116" s="35">
        <f t="shared" si="1836"/>
        <v>0</v>
      </c>
      <c r="AF116" s="35">
        <f t="shared" si="1836"/>
        <v>0</v>
      </c>
      <c r="AG116" s="35">
        <f t="shared" si="1836"/>
        <v>0</v>
      </c>
      <c r="AH116" s="36">
        <f t="shared" si="1836"/>
        <v>0</v>
      </c>
      <c r="AI116" s="37">
        <f t="shared" si="1836"/>
        <v>0</v>
      </c>
      <c r="AJ116" s="38">
        <f t="shared" si="1836"/>
        <v>0</v>
      </c>
      <c r="AK116" s="194">
        <f t="shared" ref="AK116" si="1837">7-COUNTIF(AM115:AS115,0)-COUNTIF(AM115:AS115,"")</f>
        <v>0</v>
      </c>
      <c r="AL116" s="22">
        <f t="shared" si="1819"/>
        <v>0</v>
      </c>
      <c r="AM116" s="35">
        <f t="shared" ref="AM116:AS116" si="1838">IF($B109=$B115,AM115+AM110,AM115)</f>
        <v>0</v>
      </c>
      <c r="AN116" s="35">
        <f t="shared" si="1838"/>
        <v>0</v>
      </c>
      <c r="AO116" s="35">
        <f t="shared" si="1838"/>
        <v>0</v>
      </c>
      <c r="AP116" s="35">
        <f t="shared" si="1838"/>
        <v>0</v>
      </c>
      <c r="AQ116" s="36">
        <f t="shared" si="1838"/>
        <v>0</v>
      </c>
      <c r="AR116" s="37">
        <f t="shared" si="1838"/>
        <v>0</v>
      </c>
      <c r="AS116" s="38">
        <f t="shared" si="1838"/>
        <v>0</v>
      </c>
      <c r="AT116" s="194">
        <f t="shared" ref="AT116" si="1839">7-COUNTIF(AV115:BB115,0)-COUNTIF(AV115:BB115,"")</f>
        <v>0</v>
      </c>
      <c r="AU116" s="22">
        <f t="shared" si="1821"/>
        <v>0</v>
      </c>
      <c r="AV116" s="35">
        <f t="shared" ref="AV116:BB116" si="1840">IF($B109=$B115,AV115+AV110,AV115)</f>
        <v>0</v>
      </c>
      <c r="AW116" s="35">
        <f t="shared" si="1840"/>
        <v>0</v>
      </c>
      <c r="AX116" s="35">
        <f t="shared" si="1840"/>
        <v>0</v>
      </c>
      <c r="AY116" s="35">
        <f t="shared" si="1840"/>
        <v>0</v>
      </c>
      <c r="AZ116" s="36">
        <f t="shared" si="1840"/>
        <v>0</v>
      </c>
      <c r="BA116" s="37">
        <f t="shared" si="1840"/>
        <v>0</v>
      </c>
      <c r="BB116" s="38">
        <f t="shared" si="1840"/>
        <v>0</v>
      </c>
    </row>
    <row r="117" spans="1:54" ht="15" hidden="1" customHeight="1" x14ac:dyDescent="0.2">
      <c r="B117" s="116"/>
      <c r="C117" s="117"/>
      <c r="D117" s="118"/>
      <c r="E117" s="119"/>
      <c r="F117" s="92"/>
      <c r="G117" s="190">
        <f t="shared" ref="G117" si="1841">IF(AND($B109=$B115,$B109&lt;&gt;"",$B109&lt;&gt;0),F115+G111,F115)</f>
        <v>18</v>
      </c>
      <c r="H117" s="121"/>
      <c r="I117" s="165">
        <f t="shared" si="1811"/>
        <v>0</v>
      </c>
      <c r="J117" s="195">
        <f t="shared" ref="J117" si="1842">IF($B115=$B109,COUNTIF(L117:R117,0),COUNTIF(L118:R118,0)+COUNTIF(L118:R118,""))</f>
        <v>7</v>
      </c>
      <c r="K117" s="39">
        <f t="shared" ref="K117:R117" si="1843">IF($B109=$B115,K118+K111,K118)</f>
        <v>0</v>
      </c>
      <c r="L117" s="40">
        <f t="shared" si="1843"/>
        <v>0</v>
      </c>
      <c r="M117" s="40">
        <f t="shared" si="1843"/>
        <v>0</v>
      </c>
      <c r="N117" s="40">
        <f t="shared" si="1843"/>
        <v>0</v>
      </c>
      <c r="O117" s="40">
        <f t="shared" si="1843"/>
        <v>0</v>
      </c>
      <c r="P117" s="41">
        <f t="shared" si="1843"/>
        <v>0</v>
      </c>
      <c r="Q117" s="42">
        <f t="shared" si="1843"/>
        <v>0</v>
      </c>
      <c r="R117" s="43">
        <f t="shared" si="1843"/>
        <v>0</v>
      </c>
      <c r="S117" s="195">
        <f t="shared" ref="S117" si="1844">IF($B115=$B109,COUNTIF(U117:AA117,0),COUNTIF(U118:AA118,0)+COUNTIF(U118:AA118,""))</f>
        <v>7</v>
      </c>
      <c r="T117" s="39">
        <f t="shared" ref="T117:AA117" si="1845">IF($B109=$B115,T118+T111,T118)</f>
        <v>0</v>
      </c>
      <c r="U117" s="40">
        <f t="shared" si="1845"/>
        <v>0</v>
      </c>
      <c r="V117" s="40">
        <f t="shared" si="1845"/>
        <v>0</v>
      </c>
      <c r="W117" s="40">
        <f t="shared" si="1845"/>
        <v>0</v>
      </c>
      <c r="X117" s="40">
        <f t="shared" si="1845"/>
        <v>0</v>
      </c>
      <c r="Y117" s="41">
        <f t="shared" si="1845"/>
        <v>0</v>
      </c>
      <c r="Z117" s="42">
        <f t="shared" si="1845"/>
        <v>0</v>
      </c>
      <c r="AA117" s="43">
        <f t="shared" si="1845"/>
        <v>0</v>
      </c>
      <c r="AB117" s="195">
        <f t="shared" ref="AB117" si="1846">IF($B115=$B109,COUNTIF(AD117:AJ117,0),COUNTIF(AD118:AJ118,0)+COUNTIF(AD118:AJ118,""))</f>
        <v>7</v>
      </c>
      <c r="AC117" s="39">
        <f t="shared" ref="AC117:AJ117" si="1847">IF($B109=$B115,AC118+AC111,AC118)</f>
        <v>0</v>
      </c>
      <c r="AD117" s="40">
        <f t="shared" si="1847"/>
        <v>0</v>
      </c>
      <c r="AE117" s="40">
        <f t="shared" si="1847"/>
        <v>0</v>
      </c>
      <c r="AF117" s="40">
        <f t="shared" si="1847"/>
        <v>0</v>
      </c>
      <c r="AG117" s="40">
        <f t="shared" si="1847"/>
        <v>0</v>
      </c>
      <c r="AH117" s="41">
        <f t="shared" si="1847"/>
        <v>0</v>
      </c>
      <c r="AI117" s="42">
        <f t="shared" si="1847"/>
        <v>0</v>
      </c>
      <c r="AJ117" s="43">
        <f t="shared" si="1847"/>
        <v>0</v>
      </c>
      <c r="AK117" s="195">
        <f t="shared" ref="AK117" si="1848">IF($B115=$B109,COUNTIF(AM117:AS117,0),COUNTIF(AM118:AS118,0)+COUNTIF(AM118:AS118,""))</f>
        <v>7</v>
      </c>
      <c r="AL117" s="39">
        <f t="shared" ref="AL117:AS117" si="1849">IF($B109=$B115,AL118+AL111,AL118)</f>
        <v>0</v>
      </c>
      <c r="AM117" s="40">
        <f t="shared" si="1849"/>
        <v>0</v>
      </c>
      <c r="AN117" s="40">
        <f t="shared" si="1849"/>
        <v>0</v>
      </c>
      <c r="AO117" s="40">
        <f t="shared" si="1849"/>
        <v>0</v>
      </c>
      <c r="AP117" s="40">
        <f t="shared" si="1849"/>
        <v>0</v>
      </c>
      <c r="AQ117" s="41">
        <f t="shared" si="1849"/>
        <v>0</v>
      </c>
      <c r="AR117" s="42">
        <f t="shared" si="1849"/>
        <v>0</v>
      </c>
      <c r="AS117" s="43">
        <f t="shared" si="1849"/>
        <v>0</v>
      </c>
      <c r="AT117" s="195">
        <f t="shared" ref="AT117" si="1850">IF($B115=$B109,COUNTIF(AV117:BB117,0),COUNTIF(AV118:BB118,0)+COUNTIF(AV118:BB118,""))</f>
        <v>7</v>
      </c>
      <c r="AU117" s="39">
        <f t="shared" ref="AU117:BB117" si="1851">IF($B109=$B115,AU118+AU111,AU118)</f>
        <v>0</v>
      </c>
      <c r="AV117" s="40">
        <f t="shared" si="1851"/>
        <v>0</v>
      </c>
      <c r="AW117" s="40">
        <f t="shared" si="1851"/>
        <v>0</v>
      </c>
      <c r="AX117" s="40">
        <f t="shared" si="1851"/>
        <v>0</v>
      </c>
      <c r="AY117" s="40">
        <f t="shared" si="1851"/>
        <v>0</v>
      </c>
      <c r="AZ117" s="41">
        <f t="shared" si="1851"/>
        <v>0</v>
      </c>
      <c r="BA117" s="42">
        <f t="shared" si="1851"/>
        <v>0</v>
      </c>
      <c r="BB117" s="43">
        <f t="shared" si="1851"/>
        <v>0</v>
      </c>
    </row>
    <row r="118" spans="1:54" ht="15.75" customHeight="1" x14ac:dyDescent="0.2">
      <c r="A118" s="1">
        <f t="shared" ref="A118" si="1852">A115</f>
        <v>0</v>
      </c>
      <c r="B118" s="313">
        <f t="shared" ref="B118" si="1853">B112+1</f>
        <v>17</v>
      </c>
      <c r="C118" s="314"/>
      <c r="D118" s="314"/>
      <c r="E118" s="314"/>
      <c r="F118" s="31"/>
      <c r="G118" s="183"/>
      <c r="H118" s="122">
        <f t="shared" ref="H118" si="1854">5-COUNTIF(AU115,0)-COUNTIF(AL115,0)-COUNTIF(AC115,0)-COUNTIF(T115,0)-COUNTIF(K115,0)</f>
        <v>0</v>
      </c>
      <c r="I118" s="165">
        <f t="shared" si="1811"/>
        <v>0</v>
      </c>
      <c r="J118" s="187">
        <f t="shared" ref="J118" si="1855">IF($B115=$B109,J112+IF($F115&lt;&gt;$G115,(K115+$G117-$G116)/$F115,K115/$F115),IF($F115&lt;&gt;G115,(K115+$G117-$G116)/$F115,K115/$F115))</f>
        <v>0</v>
      </c>
      <c r="K118" s="7">
        <f t="shared" ref="K118:K119" si="1856">SUM(L118:R118)</f>
        <v>0</v>
      </c>
      <c r="L118" s="26">
        <f t="shared" ref="L118:R118" si="1857">L115</f>
        <v>0</v>
      </c>
      <c r="M118" s="26">
        <f t="shared" si="1857"/>
        <v>0</v>
      </c>
      <c r="N118" s="26">
        <f t="shared" si="1857"/>
        <v>0</v>
      </c>
      <c r="O118" s="26">
        <f t="shared" si="1857"/>
        <v>0</v>
      </c>
      <c r="P118" s="26">
        <f t="shared" si="1857"/>
        <v>0</v>
      </c>
      <c r="Q118" s="29">
        <f t="shared" si="1857"/>
        <v>0</v>
      </c>
      <c r="R118" s="23">
        <f t="shared" si="1857"/>
        <v>0</v>
      </c>
      <c r="S118" s="187">
        <f t="shared" ref="S118" si="1858">IF($B115=$B109,S112+IF($F115&lt;&gt;$G115,(T115+$G117-$G116)/$F115,T115/$F115),IF($F115&lt;&gt;P115,(T115+$G117-$G116)/$F115,T115/$F115))</f>
        <v>0</v>
      </c>
      <c r="T118" s="7">
        <f t="shared" ref="T118:T119" si="1859">SUM(U118:AA118)</f>
        <v>0</v>
      </c>
      <c r="U118" s="26">
        <f t="shared" ref="U118:AA118" si="1860">U115</f>
        <v>0</v>
      </c>
      <c r="V118" s="26">
        <f t="shared" si="1860"/>
        <v>0</v>
      </c>
      <c r="W118" s="26">
        <f t="shared" si="1860"/>
        <v>0</v>
      </c>
      <c r="X118" s="26">
        <f t="shared" si="1860"/>
        <v>0</v>
      </c>
      <c r="Y118" s="113">
        <f t="shared" si="1860"/>
        <v>0</v>
      </c>
      <c r="Z118" s="29">
        <f t="shared" si="1860"/>
        <v>0</v>
      </c>
      <c r="AA118" s="23">
        <f t="shared" si="1860"/>
        <v>0</v>
      </c>
      <c r="AB118" s="187">
        <f t="shared" ref="AB118" si="1861">IF($B115=$B109,AB112+IF($F115&lt;&gt;$G115,(AC115+$G117-$G116)/$F115,AC115/$F115),IF($F115&lt;&gt;Y115,(AC115+$G117-$G116)/$F115,AC115/$F115))</f>
        <v>0</v>
      </c>
      <c r="AC118" s="7">
        <f t="shared" ref="AC118:AC119" si="1862">SUM(AD118:AJ118)</f>
        <v>0</v>
      </c>
      <c r="AD118" s="26">
        <f t="shared" ref="AD118:AJ118" si="1863">AD115</f>
        <v>0</v>
      </c>
      <c r="AE118" s="26">
        <f t="shared" si="1863"/>
        <v>0</v>
      </c>
      <c r="AF118" s="26">
        <f t="shared" si="1863"/>
        <v>0</v>
      </c>
      <c r="AG118" s="26">
        <f t="shared" si="1863"/>
        <v>0</v>
      </c>
      <c r="AH118" s="113">
        <f t="shared" si="1863"/>
        <v>0</v>
      </c>
      <c r="AI118" s="29">
        <f t="shared" si="1863"/>
        <v>0</v>
      </c>
      <c r="AJ118" s="23">
        <f t="shared" si="1863"/>
        <v>0</v>
      </c>
      <c r="AK118" s="187">
        <f t="shared" ref="AK118" si="1864">IF($B115=$B109,AK112+IF($F115&lt;&gt;$G115,(AL115+$G117-$G116)/$F115,AL115/$F115),IF($F115&lt;&gt;AH115,(AL115+$G117-$G116)/$F115,AL115/$F115))</f>
        <v>0</v>
      </c>
      <c r="AL118" s="7">
        <f t="shared" ref="AL118:AL119" si="1865">SUM(AM118:AS118)</f>
        <v>0</v>
      </c>
      <c r="AM118" s="26">
        <f t="shared" ref="AM118:AS118" si="1866">AM115</f>
        <v>0</v>
      </c>
      <c r="AN118" s="26">
        <f t="shared" si="1866"/>
        <v>0</v>
      </c>
      <c r="AO118" s="26">
        <f t="shared" si="1866"/>
        <v>0</v>
      </c>
      <c r="AP118" s="26">
        <f t="shared" si="1866"/>
        <v>0</v>
      </c>
      <c r="AQ118" s="113">
        <f t="shared" si="1866"/>
        <v>0</v>
      </c>
      <c r="AR118" s="29">
        <f t="shared" si="1866"/>
        <v>0</v>
      </c>
      <c r="AS118" s="23">
        <f t="shared" si="1866"/>
        <v>0</v>
      </c>
      <c r="AT118" s="187">
        <f t="shared" ref="AT118" si="1867">IF($B115=$B109,AT112+IF($F115&lt;&gt;$G115,(AU115+$G117-$G116)/$F115,AU115/$F115),IF($F115&lt;&gt;AQ115,(AU115+$G117-$G116)/$F115,AU115/$F115))</f>
        <v>0</v>
      </c>
      <c r="AU118" s="7">
        <f t="shared" ref="AU118:AU119" si="1868">SUM(AV118:BB118)</f>
        <v>0</v>
      </c>
      <c r="AV118" s="6">
        <f t="shared" ref="AV118" si="1869">IF(SUM($AM$9:$AS$9)=SUM($AV$9:$BB$9),AV115,IF(AND(SUM($AV$9:$BB$9)&gt;42,SUM($AV$9:$BB$9)&lt;49),AV115,0))</f>
        <v>0</v>
      </c>
      <c r="AW118" s="6">
        <f t="shared" ref="AW118:BB118" si="1870">IF(SUM($AM$9:$AS$9)=SUM($AV$9:$BB$9),AW115,IF(AND(SUM($AV$9:$BB$9)&gt;42,SUM($AV$9:$BB$9)&lt;49),AW115,0))</f>
        <v>0</v>
      </c>
      <c r="AX118" s="6">
        <f t="shared" si="1870"/>
        <v>0</v>
      </c>
      <c r="AY118" s="6">
        <f t="shared" si="1870"/>
        <v>0</v>
      </c>
      <c r="AZ118" s="26">
        <f t="shared" si="1870"/>
        <v>0</v>
      </c>
      <c r="BA118" s="29">
        <f t="shared" si="1870"/>
        <v>0</v>
      </c>
      <c r="BB118" s="23">
        <f t="shared" si="1870"/>
        <v>0</v>
      </c>
    </row>
    <row r="119" spans="1:54" ht="15.75" customHeight="1" x14ac:dyDescent="0.2">
      <c r="A119" s="1">
        <f t="shared" ref="A119:A120" si="1871">A118</f>
        <v>0</v>
      </c>
      <c r="B119" s="313"/>
      <c r="C119" s="314"/>
      <c r="D119" s="314"/>
      <c r="E119" s="314"/>
      <c r="F119" s="31"/>
      <c r="G119" s="183"/>
      <c r="H119" s="123">
        <f t="shared" ref="H119" si="1872">IF($B115=$B109,H113+F119,$F119)</f>
        <v>0</v>
      </c>
      <c r="I119" s="165">
        <f t="shared" si="1811"/>
        <v>0</v>
      </c>
      <c r="J119" s="141">
        <f t="shared" ref="J119" si="1873">IF($H118=0,0,IF($B109=$B115,IF($H120&gt;0,$H120+J113,K115+J113),IF($H120&gt;0,$H120,K115)))</f>
        <v>0</v>
      </c>
      <c r="K119" s="7">
        <f t="shared" si="1856"/>
        <v>0</v>
      </c>
      <c r="L119" s="6"/>
      <c r="M119" s="6"/>
      <c r="N119" s="6"/>
      <c r="O119" s="6"/>
      <c r="P119" s="26"/>
      <c r="Q119" s="29"/>
      <c r="R119" s="23"/>
      <c r="S119" s="141">
        <f t="shared" ref="S119" si="1874">IF($H118=0,0,IF($B109=$B115,IF($H120&gt;0,$H120+S113,T115+S113),IF($H120&gt;0,$H120,T115)))</f>
        <v>0</v>
      </c>
      <c r="T119" s="7">
        <f t="shared" si="1859"/>
        <v>0</v>
      </c>
      <c r="U119" s="6"/>
      <c r="V119" s="6"/>
      <c r="W119" s="6"/>
      <c r="X119" s="6"/>
      <c r="Y119" s="26"/>
      <c r="Z119" s="29"/>
      <c r="AA119" s="23"/>
      <c r="AB119" s="141">
        <f t="shared" ref="AB119" si="1875">IF($H118=0,0,IF($B109=$B115,IF($H120&gt;0,$H120+AB113,AC115+AB113),IF($H120&gt;0,$H120,AC115)))</f>
        <v>0</v>
      </c>
      <c r="AC119" s="7">
        <f t="shared" si="1862"/>
        <v>0</v>
      </c>
      <c r="AD119" s="6"/>
      <c r="AE119" s="6"/>
      <c r="AF119" s="6"/>
      <c r="AG119" s="6"/>
      <c r="AH119" s="26"/>
      <c r="AI119" s="29"/>
      <c r="AJ119" s="23"/>
      <c r="AK119" s="141">
        <f t="shared" ref="AK119" si="1876">IF($H118=0,0,IF($B109=$B115,IF($H120&gt;0,$H120+AK113,AL115+AK113),IF($H120&gt;0,$H120,AL115)))</f>
        <v>0</v>
      </c>
      <c r="AL119" s="7">
        <f t="shared" si="1865"/>
        <v>0</v>
      </c>
      <c r="AM119" s="6"/>
      <c r="AN119" s="6"/>
      <c r="AO119" s="6"/>
      <c r="AP119" s="6"/>
      <c r="AQ119" s="26"/>
      <c r="AR119" s="29"/>
      <c r="AS119" s="23"/>
      <c r="AT119" s="141">
        <f t="shared" ref="AT119" si="1877">IF($H118=0,0,IF($B109=$B115,IF($H120&gt;0,$H120+AT113,AU115+AT113),IF($H120&gt;0,$H120,AU115)))</f>
        <v>0</v>
      </c>
      <c r="AU119" s="7">
        <f t="shared" si="1868"/>
        <v>0</v>
      </c>
      <c r="AV119" s="6"/>
      <c r="AW119" s="6"/>
      <c r="AX119" s="6"/>
      <c r="AY119" s="6"/>
      <c r="AZ119" s="26"/>
      <c r="BA119" s="29"/>
      <c r="BB119" s="23"/>
    </row>
    <row r="120" spans="1:54" ht="18.75" customHeight="1" thickBot="1" x14ac:dyDescent="0.25">
      <c r="A120" s="1">
        <f t="shared" si="1871"/>
        <v>0</v>
      </c>
      <c r="B120" s="323" t="str">
        <f>IF(B115="",Wydruk!$AE$6,IF(J116=0,Wydruk!$AE$7,IF(AND(G116&lt;G117,B115&lt;&gt;$B121),Wydruk!$AE$13,IF(AND($B115=$B109,$B115&lt;&gt;$B121),IF(OR(OR(J120&lt;4,J120&gt;5),OR(S120&lt;4,S120&gt;5),OR(AB120&lt;4,AB120&gt;5),OR(AK120&lt;4,AK120&gt;5),OR(AND(AT120&lt;4,AT120&gt;0),AT120&gt;5)),Wydruk!$AE$8,Wydruk!$AE$9),IF($B115=$B121,IF($F119&lt;&gt;0,Wydruk!$AE$12,Wydruk!$AE$10),IF(OR(OR(J116&lt;4,J116&gt;5),OR(S116&lt;4,S116&gt;5),OR(AB116&lt;4,AB116&gt;5),OR(AK116&lt;4,AK116&gt;5),OR(AND(AT116&lt;4,AT116&gt;0),AT116&gt;5)),Wydruk!$AE$8,Wydruk!$AE$11))))))</f>
        <v>Uzupełnij liczby godzin tygodniowego planu</v>
      </c>
      <c r="C120" s="324"/>
      <c r="D120" s="324"/>
      <c r="E120" s="324"/>
      <c r="F120" s="173">
        <f>maj!F120</f>
        <v>0</v>
      </c>
      <c r="G120" s="184">
        <f>maj!G120</f>
        <v>0</v>
      </c>
      <c r="H120" s="191">
        <f t="shared" ref="H120" si="1878">IF(OR($G120=0,$F120=0,$G120="",$F120=""),0,$G120/$F120)</f>
        <v>0</v>
      </c>
      <c r="I120" s="193"/>
      <c r="J120" s="176">
        <f t="shared" ref="J120" si="1879">IF($B109=$B115,IF(L115+L110&gt;0,1,0)+IF(M115+M110&gt;0,1,0)+IF(N115+N110&gt;0,1,0)+IF(O115+O110&gt;0,1,0)+IF(P115+P110&gt;0,1,0)+IF(Q115+Q110&gt;0,1,0)+IF(R115+R110&gt;0,1,0),J116)</f>
        <v>0</v>
      </c>
      <c r="K120" s="133">
        <f t="shared" ref="K120" si="1880">IF(OR($B115=$B121,J120=0,(K116-Q120+O120)&lt;=0),0,(K116-Q120+O120)/J120)</f>
        <v>0</v>
      </c>
      <c r="L120" s="137">
        <f t="shared" ref="L120" si="1881">IF(K120*(7-J117)&lt;=0,0,K120*(7-J117))</f>
        <v>0</v>
      </c>
      <c r="M120" s="311">
        <f t="shared" ref="M120" si="1882">ROUND(IF(OR(K117-K120*(7-J117)+P120&lt;0,$B115=$B121,K120&lt;=0,K117=0),0,IF(K117-K120*(7-J117)+P120&gt;Q120-O120+P120,Q120-O120+P120,K117-K120*(7-J117)+P120)),1)</f>
        <v>0</v>
      </c>
      <c r="N120" s="312"/>
      <c r="O120" s="139">
        <f t="shared" ref="O120" si="1883">IF(OR($B115=$B121,J116=0),0,IF($B115=$B109,J115,$F115))</f>
        <v>0</v>
      </c>
      <c r="P120" s="30">
        <f t="shared" ref="P120" si="1884">IF(OR($B115=$B121,J120=0),0,$G117-$G116)</f>
        <v>0</v>
      </c>
      <c r="Q120" s="134">
        <f t="shared" ref="Q120" si="1885">IF(OR($B115=$B121,J120=0),0,J119)</f>
        <v>0</v>
      </c>
      <c r="R120" s="138">
        <f t="shared" ref="R120" si="1886">IF($B115=$B121,0,K117)</f>
        <v>0</v>
      </c>
      <c r="S120" s="176">
        <f t="shared" ref="S120" si="1887">IF($B109=$B115,IF(U115+U110&gt;0,1,0)+IF(V115+V110&gt;0,1,0)+IF(W115+W110&gt;0,1,0)+IF(X115+X110&gt;0,1,0)+IF(Y115+Y110&gt;0,1,0)+IF(Z115+Z110&gt;0,1,0)+IF(AA115+AA110&gt;0,1,0),S116)</f>
        <v>0</v>
      </c>
      <c r="T120" s="133">
        <f t="shared" ref="T120" si="1888">IF(OR($B115=$B121,S120=0,(T116-Z120+X120)&lt;=0),0,(T116-Z120+X120)/S120)</f>
        <v>0</v>
      </c>
      <c r="U120" s="137">
        <f t="shared" ref="U120" si="1889">IF(T120*(7-S117)&lt;=0,0,T120*(7-S117))</f>
        <v>0</v>
      </c>
      <c r="V120" s="311">
        <f t="shared" ref="V120" si="1890">ROUND(IF(OR(T117-T120*(7-S117)+Y120&lt;0,$B115=$B121,T120&lt;=0,T117=0),0,IF(T117-T120*(7-S117)+Y120&gt;Z120-X120+Y120,Z120-X120+Y120,T117-T120*(7-S117)+Y120)),1)</f>
        <v>0</v>
      </c>
      <c r="W120" s="312"/>
      <c r="X120" s="139">
        <f t="shared" ref="X120" si="1891">IF(OR($B115=$B121,S116=0),0,IF($B115=$B109,S115,$F115))</f>
        <v>0</v>
      </c>
      <c r="Y120" s="30">
        <f t="shared" ref="Y120" si="1892">IF(OR($B115=$B121,S120=0),0,$G117-$G116)</f>
        <v>0</v>
      </c>
      <c r="Z120" s="134">
        <f t="shared" ref="Z120" si="1893">IF(OR($B115=$B121,S120=0),0,S119)</f>
        <v>0</v>
      </c>
      <c r="AA120" s="138">
        <f t="shared" ref="AA120" si="1894">IF($B115=$B121,0,T117)</f>
        <v>0</v>
      </c>
      <c r="AB120" s="176">
        <f t="shared" ref="AB120" si="1895">IF($B109=$B115,IF(AD115+AD110&gt;0,1,0)+IF(AE115+AE110&gt;0,1,0)+IF(AF115+AF110&gt;0,1,0)+IF(AG115+AG110&gt;0,1,0)+IF(AH115+AH110&gt;0,1,0)+IF(AI115+AI110&gt;0,1,0)+IF(AJ115+AJ110&gt;0,1,0),AB116)</f>
        <v>0</v>
      </c>
      <c r="AC120" s="133">
        <f t="shared" ref="AC120" si="1896">IF(OR($B115=$B121,AB120=0,(AC116-AI120+AG120)&lt;=0),0,(AC116-AI120+AG120)/AB120)</f>
        <v>0</v>
      </c>
      <c r="AD120" s="137">
        <f t="shared" ref="AD120" si="1897">IF(AC120*(7-AB117)&lt;=0,0,AC120*(7-AB117))</f>
        <v>0</v>
      </c>
      <c r="AE120" s="311">
        <f t="shared" ref="AE120" si="1898">ROUND(IF(OR(AC117-AC120*(7-AB117)+AH120&lt;0,$B115=$B121,AC120&lt;=0,AC117=0),0,IF(AC117-AC120*(7-AB117)+AH120&gt;AI120-AG120+AH120,AI120-AG120+AH120,AC117-AC120*(7-AB117)+AH120)),1)</f>
        <v>0</v>
      </c>
      <c r="AF120" s="312"/>
      <c r="AG120" s="139">
        <f t="shared" ref="AG120" si="1899">IF(OR($B115=$B121,AB116=0),0,IF($B115=$B109,AB115,$F115))</f>
        <v>0</v>
      </c>
      <c r="AH120" s="30">
        <f t="shared" ref="AH120" si="1900">IF(OR($B115=$B121,AB120=0),0,$G117-$G116)</f>
        <v>0</v>
      </c>
      <c r="AI120" s="134">
        <f t="shared" ref="AI120" si="1901">IF(OR($B115=$B121,AB120=0),0,AB119)</f>
        <v>0</v>
      </c>
      <c r="AJ120" s="138">
        <f t="shared" ref="AJ120" si="1902">IF($B115=$B121,0,AC117)</f>
        <v>0</v>
      </c>
      <c r="AK120" s="176">
        <f t="shared" ref="AK120" si="1903">IF($B109=$B115,IF(AM115+AM110&gt;0,1,0)+IF(AN115+AN110&gt;0,1,0)+IF(AO115+AO110&gt;0,1,0)+IF(AP115+AP110&gt;0,1,0)+IF(AQ115+AQ110&gt;0,1,0)+IF(AR115+AR110&gt;0,1,0)+IF(AS115+AS110&gt;0,1,0),AK116)</f>
        <v>0</v>
      </c>
      <c r="AL120" s="133">
        <f t="shared" ref="AL120" si="1904">IF(OR($B115=$B121,AK120=0,(AL116-AR120+AP120)&lt;=0),0,(AL116-AR120+AP120)/AK120)</f>
        <v>0</v>
      </c>
      <c r="AM120" s="137">
        <f t="shared" ref="AM120" si="1905">IF(AL120*(7-AK117)&lt;=0,0,AL120*(7-AK117))</f>
        <v>0</v>
      </c>
      <c r="AN120" s="311">
        <f t="shared" ref="AN120" si="1906">ROUND(IF(OR(AL117-AL120*(7-AK117)+AQ120&lt;0,$B115=$B121,AL120&lt;=0,AL117=0),0,IF(AL117-AL120*(7-AK117)+AQ120&gt;AR120-AP120+AQ120,AR120-AP120+AQ120,AL117-AL120*(7-AK117)+AQ120)),1)</f>
        <v>0</v>
      </c>
      <c r="AO120" s="312"/>
      <c r="AP120" s="139">
        <f t="shared" ref="AP120" si="1907">IF(OR($B115=$B121,AK116=0),0,IF($B115=$B109,AK115,$F115))</f>
        <v>0</v>
      </c>
      <c r="AQ120" s="30">
        <f t="shared" ref="AQ120" si="1908">IF(OR($B115=$B121,AK120=0),0,$G117-$G116)</f>
        <v>0</v>
      </c>
      <c r="AR120" s="134">
        <f t="shared" ref="AR120" si="1909">IF(OR($B115=$B121,AK120=0),0,AK119)</f>
        <v>0</v>
      </c>
      <c r="AS120" s="138">
        <f t="shared" ref="AS120" si="1910">IF($B115=$B121,0,AL117)</f>
        <v>0</v>
      </c>
      <c r="AT120" s="176">
        <f t="shared" ref="AT120" si="1911">IF($B109=$B115,IF(AV115+AV110&gt;0,1,0)+IF(AW115+AW110&gt;0,1,0)+IF(AX115+AX110&gt;0,1,0)+IF(AY115+AY110&gt;0,1,0)+IF(AZ115+AZ110&gt;0,1,0)+IF(BA115+BA110&gt;0,1,0)+IF(BB115+BB110&gt;0,1,0),AT116)</f>
        <v>0</v>
      </c>
      <c r="AU120" s="133">
        <f t="shared" ref="AU120" si="1912">IF(OR($B115=$B121,AT120=0,(AU116-BA120+AY120)&lt;=0),0,(AU116-BA120+AY120)/AT120)</f>
        <v>0</v>
      </c>
      <c r="AV120" s="137">
        <f t="shared" ref="AV120" si="1913">IF(AU120*(7-AT117)&lt;=0,0,AU120*(7-AT117))</f>
        <v>0</v>
      </c>
      <c r="AW120" s="311">
        <f t="shared" ref="AW120" si="1914">ROUND(IF(OR(AU117-AU120*(7-AT117)+AZ120&lt;0,$B115=$B121,AU120&lt;=0,AU117=0),0,IF(AU117-AU120*(7-AT117)+AZ120&gt;BA120-AY120+AZ120,BA120-AY120+AZ120,AU117-AU120*(7-AT117)+AZ120)),1)</f>
        <v>0</v>
      </c>
      <c r="AX120" s="312"/>
      <c r="AY120" s="139">
        <f t="shared" ref="AY120" si="1915">IF(OR($B115=$B121,AT116=0),0,IF($B115=$B109,AT115,$F115))</f>
        <v>0</v>
      </c>
      <c r="AZ120" s="30">
        <f t="shared" ref="AZ120" si="1916">IF(OR($B115=$B121,AT120=0),0,$G117-$G116)</f>
        <v>0</v>
      </c>
      <c r="BA120" s="134">
        <f t="shared" ref="BA120" si="1917">IF(OR($B115=$B121,AT120=0),0,AT119)</f>
        <v>0</v>
      </c>
      <c r="BB120" s="138">
        <f t="shared" ref="BB120" si="1918">IF($B115=$B121,0,AU117)</f>
        <v>0</v>
      </c>
    </row>
    <row r="121" spans="1:54" ht="15.75" x14ac:dyDescent="0.2">
      <c r="A121" s="1">
        <f t="shared" ref="A121" si="1919">IF(B121="","1. Niewypełnione",B121)</f>
        <v>0</v>
      </c>
      <c r="B121" s="320">
        <f>maj!B121</f>
        <v>0</v>
      </c>
      <c r="C121" s="321">
        <f>maj!C121</f>
        <v>0</v>
      </c>
      <c r="D121" s="321">
        <f>maj!D121</f>
        <v>0</v>
      </c>
      <c r="E121" s="321">
        <f>maj!E121</f>
        <v>0</v>
      </c>
      <c r="F121" s="177">
        <f>maj!F121</f>
        <v>18</v>
      </c>
      <c r="G121" s="185">
        <f>maj!G121</f>
        <v>18</v>
      </c>
      <c r="H121" s="177"/>
      <c r="I121" s="192">
        <f t="shared" ref="I121:I125" si="1920">K121+T121+AC121+AL121+AU121</f>
        <v>0</v>
      </c>
      <c r="J121" s="186">
        <f t="shared" ref="J121" si="1921">IF(OR($B121=$B127,J124=0),0,ROUND((K122+P126)/J124,0))</f>
        <v>0</v>
      </c>
      <c r="K121" s="51">
        <f t="shared" ref="K121:K122" si="1922">SUM(L121:R121)</f>
        <v>0</v>
      </c>
      <c r="L121" s="52">
        <f>maj!L121</f>
        <v>0</v>
      </c>
      <c r="M121" s="52">
        <f>maj!M121</f>
        <v>0</v>
      </c>
      <c r="N121" s="52">
        <f>maj!N121</f>
        <v>0</v>
      </c>
      <c r="O121" s="52">
        <f>maj!O121</f>
        <v>0</v>
      </c>
      <c r="P121" s="53">
        <f>maj!P121</f>
        <v>0</v>
      </c>
      <c r="Q121" s="54">
        <f>maj!Q121</f>
        <v>0</v>
      </c>
      <c r="R121" s="55">
        <f>maj!R121</f>
        <v>0</v>
      </c>
      <c r="S121" s="188">
        <f t="shared" ref="S121" si="1923">IF(OR($B121=$B127,S124=0),0,ROUND((T122+Y126)/S124,0))</f>
        <v>0</v>
      </c>
      <c r="T121" s="51">
        <f t="shared" ref="T121:T122" si="1924">SUM(U121:AA121)</f>
        <v>0</v>
      </c>
      <c r="U121" s="52">
        <f>maj!U121</f>
        <v>0</v>
      </c>
      <c r="V121" s="52">
        <f>maj!V121</f>
        <v>0</v>
      </c>
      <c r="W121" s="52">
        <f>maj!W121</f>
        <v>0</v>
      </c>
      <c r="X121" s="52">
        <f>maj!X121</f>
        <v>0</v>
      </c>
      <c r="Y121" s="53">
        <f>maj!Y121</f>
        <v>0</v>
      </c>
      <c r="Z121" s="54">
        <f>maj!Z121</f>
        <v>0</v>
      </c>
      <c r="AA121" s="55">
        <f>maj!AA121</f>
        <v>0</v>
      </c>
      <c r="AB121" s="188">
        <f t="shared" ref="AB121" si="1925">IF(OR($B121=$B127,AB124=0),0,ROUND((AC122+AH126)/AB124,0))</f>
        <v>0</v>
      </c>
      <c r="AC121" s="51">
        <f t="shared" ref="AC121:AC122" si="1926">SUM(AD121:AJ121)</f>
        <v>0</v>
      </c>
      <c r="AD121" s="52">
        <f>maj!AD121</f>
        <v>0</v>
      </c>
      <c r="AE121" s="52">
        <f>maj!AE121</f>
        <v>0</v>
      </c>
      <c r="AF121" s="52">
        <f>maj!AF121</f>
        <v>0</v>
      </c>
      <c r="AG121" s="52">
        <f>maj!AG121</f>
        <v>0</v>
      </c>
      <c r="AH121" s="53">
        <f>maj!AH121</f>
        <v>0</v>
      </c>
      <c r="AI121" s="54">
        <f>maj!AI121</f>
        <v>0</v>
      </c>
      <c r="AJ121" s="55">
        <f>maj!AJ121</f>
        <v>0</v>
      </c>
      <c r="AK121" s="188">
        <f t="shared" ref="AK121" si="1927">IF(OR($B121=$B127,AK124=0),0,ROUND((AL122+AQ126)/AK124,0))</f>
        <v>0</v>
      </c>
      <c r="AL121" s="51">
        <f t="shared" ref="AL121:AL122" si="1928">SUM(AM121:AS121)</f>
        <v>0</v>
      </c>
      <c r="AM121" s="52">
        <f>maj!AM121</f>
        <v>0</v>
      </c>
      <c r="AN121" s="52">
        <f>maj!AN121</f>
        <v>0</v>
      </c>
      <c r="AO121" s="52">
        <f>maj!AO121</f>
        <v>0</v>
      </c>
      <c r="AP121" s="52">
        <f>maj!AP121</f>
        <v>0</v>
      </c>
      <c r="AQ121" s="53">
        <f>maj!AQ121</f>
        <v>0</v>
      </c>
      <c r="AR121" s="54">
        <f>maj!AR121</f>
        <v>0</v>
      </c>
      <c r="AS121" s="55">
        <f>maj!AS121</f>
        <v>0</v>
      </c>
      <c r="AT121" s="188">
        <f t="shared" ref="AT121" si="1929">IF(OR($B121=$B127,AT124=0),0,ROUND((AU122+AZ126)/AT124,0))</f>
        <v>0</v>
      </c>
      <c r="AU121" s="51">
        <f t="shared" ref="AU121:AU122" si="1930">SUM(AV121:BB121)</f>
        <v>0</v>
      </c>
      <c r="AV121" s="52">
        <f t="shared" ref="AV121" si="1931">IF(SUM($AM$9:$AS$9)=SUM($AV$9:$BB$9),AM121,IF(AND(SUM($AV$9:$BB$9)&gt;42,SUM($AV$9:$BB$9)&lt;49),AM121,0))</f>
        <v>0</v>
      </c>
      <c r="AW121" s="52">
        <f t="shared" ref="AW121" si="1932">IF(SUM($AM$9:$AS$9)=SUM($AV$9:$BB$9),AN121,IF(AND(SUM($AV$9:$BB$9)&gt;42,SUM($AV$9:$BB$9)&lt;49),AN121,0))</f>
        <v>0</v>
      </c>
      <c r="AX121" s="52">
        <f t="shared" ref="AX121" si="1933">IF(SUM($AM$9:$AS$9)=SUM($AV$9:$BB$9),AO121,IF(AND(SUM($AV$9:$BB$9)&gt;42,SUM($AV$9:$BB$9)&lt;49),AO121,0))</f>
        <v>0</v>
      </c>
      <c r="AY121" s="52">
        <f t="shared" ref="AY121" si="1934">IF(SUM($AM$9:$AS$9)=SUM($AV$9:$BB$9),AP121,IF(AND(SUM($AV$9:$BB$9)&gt;42,SUM($AV$9:$BB$9)&lt;49),AP121,0))</f>
        <v>0</v>
      </c>
      <c r="AZ121" s="53">
        <f t="shared" ref="AZ121" si="1935">IF(SUM($AM$9:$AS$9)=SUM($AV$9:$BB$9),AQ121,IF(AND(SUM($AV$9:$BB$9)&gt;42,SUM($AV$9:$BB$9)&lt;49),AQ121,0))</f>
        <v>0</v>
      </c>
      <c r="BA121" s="54">
        <f t="shared" ref="BA121" si="1936">IF(SUM($AM$9:$AS$9)=SUM($AV$9:$BB$9),AR121,IF(AND(SUM($AV$9:$BB$9)&gt;42,SUM($AV$9:$BB$9)&lt;49),AR121,0))</f>
        <v>0</v>
      </c>
      <c r="BB121" s="55">
        <f t="shared" ref="BB121" si="1937">IF(SUM($AM$9:$AS$9)=SUM($AV$9:$BB$9),AS121,IF(AND(SUM($AV$9:$BB$9)&gt;42,SUM($AV$9:$BB$9)&lt;49),AS121,0))</f>
        <v>0</v>
      </c>
    </row>
    <row r="122" spans="1:54" ht="12.75" hidden="1" customHeight="1" x14ac:dyDescent="0.2">
      <c r="B122" s="93"/>
      <c r="C122" s="94"/>
      <c r="D122" s="95"/>
      <c r="E122" s="115"/>
      <c r="F122" s="140" t="b">
        <f t="shared" ref="F122" si="1938">IF($B115=$B121,OR(F116,G121&lt;F121),G121&lt;F121)</f>
        <v>0</v>
      </c>
      <c r="G122" s="189">
        <f t="shared" ref="G122" si="1939">IF(AND($B115=$B121,$B115&lt;&gt;"",$B115&lt;&gt;0),G121+G116,G121)</f>
        <v>18</v>
      </c>
      <c r="H122" s="120"/>
      <c r="I122" s="165">
        <f t="shared" si="1920"/>
        <v>0</v>
      </c>
      <c r="J122" s="194">
        <f t="shared" ref="J122" si="1940">7-COUNTIF(L121:R121,0)-COUNTIF(L121:R121,"")</f>
        <v>0</v>
      </c>
      <c r="K122" s="22">
        <f t="shared" si="1922"/>
        <v>0</v>
      </c>
      <c r="L122" s="35">
        <f t="shared" ref="L122:R122" si="1941">IF($B115=$B121,L121+L116,L121)</f>
        <v>0</v>
      </c>
      <c r="M122" s="35">
        <f t="shared" si="1941"/>
        <v>0</v>
      </c>
      <c r="N122" s="35">
        <f t="shared" si="1941"/>
        <v>0</v>
      </c>
      <c r="O122" s="35">
        <f t="shared" si="1941"/>
        <v>0</v>
      </c>
      <c r="P122" s="36">
        <f t="shared" si="1941"/>
        <v>0</v>
      </c>
      <c r="Q122" s="37">
        <f t="shared" si="1941"/>
        <v>0</v>
      </c>
      <c r="R122" s="38">
        <f t="shared" si="1941"/>
        <v>0</v>
      </c>
      <c r="S122" s="194">
        <f t="shared" ref="S122" si="1942">7-COUNTIF(U121:AA121,0)-COUNTIF(U121:AA121,"")</f>
        <v>0</v>
      </c>
      <c r="T122" s="22">
        <f t="shared" si="1924"/>
        <v>0</v>
      </c>
      <c r="U122" s="35">
        <f t="shared" ref="U122:AA122" si="1943">IF($B115=$B121,U121+U116,U121)</f>
        <v>0</v>
      </c>
      <c r="V122" s="35">
        <f t="shared" si="1943"/>
        <v>0</v>
      </c>
      <c r="W122" s="35">
        <f t="shared" si="1943"/>
        <v>0</v>
      </c>
      <c r="X122" s="35">
        <f t="shared" si="1943"/>
        <v>0</v>
      </c>
      <c r="Y122" s="36">
        <f t="shared" si="1943"/>
        <v>0</v>
      </c>
      <c r="Z122" s="37">
        <f t="shared" si="1943"/>
        <v>0</v>
      </c>
      <c r="AA122" s="38">
        <f t="shared" si="1943"/>
        <v>0</v>
      </c>
      <c r="AB122" s="194">
        <f t="shared" ref="AB122" si="1944">7-COUNTIF(AD121:AJ121,0)-COUNTIF(AD121:AJ121,"")</f>
        <v>0</v>
      </c>
      <c r="AC122" s="22">
        <f t="shared" si="1926"/>
        <v>0</v>
      </c>
      <c r="AD122" s="35">
        <f t="shared" ref="AD122:AJ122" si="1945">IF($B115=$B121,AD121+AD116,AD121)</f>
        <v>0</v>
      </c>
      <c r="AE122" s="35">
        <f t="shared" si="1945"/>
        <v>0</v>
      </c>
      <c r="AF122" s="35">
        <f t="shared" si="1945"/>
        <v>0</v>
      </c>
      <c r="AG122" s="35">
        <f t="shared" si="1945"/>
        <v>0</v>
      </c>
      <c r="AH122" s="36">
        <f t="shared" si="1945"/>
        <v>0</v>
      </c>
      <c r="AI122" s="37">
        <f t="shared" si="1945"/>
        <v>0</v>
      </c>
      <c r="AJ122" s="38">
        <f t="shared" si="1945"/>
        <v>0</v>
      </c>
      <c r="AK122" s="194">
        <f t="shared" ref="AK122" si="1946">7-COUNTIF(AM121:AS121,0)-COUNTIF(AM121:AS121,"")</f>
        <v>0</v>
      </c>
      <c r="AL122" s="22">
        <f t="shared" si="1928"/>
        <v>0</v>
      </c>
      <c r="AM122" s="35">
        <f t="shared" ref="AM122:AS122" si="1947">IF($B115=$B121,AM121+AM116,AM121)</f>
        <v>0</v>
      </c>
      <c r="AN122" s="35">
        <f t="shared" si="1947"/>
        <v>0</v>
      </c>
      <c r="AO122" s="35">
        <f t="shared" si="1947"/>
        <v>0</v>
      </c>
      <c r="AP122" s="35">
        <f t="shared" si="1947"/>
        <v>0</v>
      </c>
      <c r="AQ122" s="36">
        <f t="shared" si="1947"/>
        <v>0</v>
      </c>
      <c r="AR122" s="37">
        <f t="shared" si="1947"/>
        <v>0</v>
      </c>
      <c r="AS122" s="38">
        <f t="shared" si="1947"/>
        <v>0</v>
      </c>
      <c r="AT122" s="194">
        <f t="shared" ref="AT122" si="1948">7-COUNTIF(AV121:BB121,0)-COUNTIF(AV121:BB121,"")</f>
        <v>0</v>
      </c>
      <c r="AU122" s="22">
        <f t="shared" si="1930"/>
        <v>0</v>
      </c>
      <c r="AV122" s="35">
        <f t="shared" ref="AV122:BB122" si="1949">IF($B115=$B121,AV121+AV116,AV121)</f>
        <v>0</v>
      </c>
      <c r="AW122" s="35">
        <f t="shared" si="1949"/>
        <v>0</v>
      </c>
      <c r="AX122" s="35">
        <f t="shared" si="1949"/>
        <v>0</v>
      </c>
      <c r="AY122" s="35">
        <f t="shared" si="1949"/>
        <v>0</v>
      </c>
      <c r="AZ122" s="36">
        <f t="shared" si="1949"/>
        <v>0</v>
      </c>
      <c r="BA122" s="37">
        <f t="shared" si="1949"/>
        <v>0</v>
      </c>
      <c r="BB122" s="38">
        <f t="shared" si="1949"/>
        <v>0</v>
      </c>
    </row>
    <row r="123" spans="1:54" ht="15" hidden="1" customHeight="1" x14ac:dyDescent="0.2">
      <c r="B123" s="116"/>
      <c r="C123" s="117"/>
      <c r="D123" s="118"/>
      <c r="E123" s="119"/>
      <c r="F123" s="92"/>
      <c r="G123" s="190">
        <f t="shared" ref="G123" si="1950">IF(AND($B115=$B121,$B115&lt;&gt;"",$B115&lt;&gt;0),F121+G117,F121)</f>
        <v>18</v>
      </c>
      <c r="H123" s="121"/>
      <c r="I123" s="165">
        <f t="shared" si="1920"/>
        <v>0</v>
      </c>
      <c r="J123" s="195">
        <f t="shared" ref="J123" si="1951">IF($B121=$B115,COUNTIF(L123:R123,0),COUNTIF(L124:R124,0)+COUNTIF(L124:R124,""))</f>
        <v>7</v>
      </c>
      <c r="K123" s="39">
        <f t="shared" ref="K123:R123" si="1952">IF($B115=$B121,K124+K117,K124)</f>
        <v>0</v>
      </c>
      <c r="L123" s="40">
        <f t="shared" si="1952"/>
        <v>0</v>
      </c>
      <c r="M123" s="40">
        <f t="shared" si="1952"/>
        <v>0</v>
      </c>
      <c r="N123" s="40">
        <f t="shared" si="1952"/>
        <v>0</v>
      </c>
      <c r="O123" s="40">
        <f t="shared" si="1952"/>
        <v>0</v>
      </c>
      <c r="P123" s="41">
        <f t="shared" si="1952"/>
        <v>0</v>
      </c>
      <c r="Q123" s="42">
        <f t="shared" si="1952"/>
        <v>0</v>
      </c>
      <c r="R123" s="43">
        <f t="shared" si="1952"/>
        <v>0</v>
      </c>
      <c r="S123" s="195">
        <f t="shared" ref="S123" si="1953">IF($B121=$B115,COUNTIF(U123:AA123,0),COUNTIF(U124:AA124,0)+COUNTIF(U124:AA124,""))</f>
        <v>7</v>
      </c>
      <c r="T123" s="39">
        <f t="shared" ref="T123:AA123" si="1954">IF($B115=$B121,T124+T117,T124)</f>
        <v>0</v>
      </c>
      <c r="U123" s="40">
        <f t="shared" si="1954"/>
        <v>0</v>
      </c>
      <c r="V123" s="40">
        <f t="shared" si="1954"/>
        <v>0</v>
      </c>
      <c r="W123" s="40">
        <f t="shared" si="1954"/>
        <v>0</v>
      </c>
      <c r="X123" s="40">
        <f t="shared" si="1954"/>
        <v>0</v>
      </c>
      <c r="Y123" s="41">
        <f t="shared" si="1954"/>
        <v>0</v>
      </c>
      <c r="Z123" s="42">
        <f t="shared" si="1954"/>
        <v>0</v>
      </c>
      <c r="AA123" s="43">
        <f t="shared" si="1954"/>
        <v>0</v>
      </c>
      <c r="AB123" s="195">
        <f t="shared" ref="AB123" si="1955">IF($B121=$B115,COUNTIF(AD123:AJ123,0),COUNTIF(AD124:AJ124,0)+COUNTIF(AD124:AJ124,""))</f>
        <v>7</v>
      </c>
      <c r="AC123" s="39">
        <f t="shared" ref="AC123:AJ123" si="1956">IF($B115=$B121,AC124+AC117,AC124)</f>
        <v>0</v>
      </c>
      <c r="AD123" s="40">
        <f t="shared" si="1956"/>
        <v>0</v>
      </c>
      <c r="AE123" s="40">
        <f t="shared" si="1956"/>
        <v>0</v>
      </c>
      <c r="AF123" s="40">
        <f t="shared" si="1956"/>
        <v>0</v>
      </c>
      <c r="AG123" s="40">
        <f t="shared" si="1956"/>
        <v>0</v>
      </c>
      <c r="AH123" s="41">
        <f t="shared" si="1956"/>
        <v>0</v>
      </c>
      <c r="AI123" s="42">
        <f t="shared" si="1956"/>
        <v>0</v>
      </c>
      <c r="AJ123" s="43">
        <f t="shared" si="1956"/>
        <v>0</v>
      </c>
      <c r="AK123" s="195">
        <f t="shared" ref="AK123" si="1957">IF($B121=$B115,COUNTIF(AM123:AS123,0),COUNTIF(AM124:AS124,0)+COUNTIF(AM124:AS124,""))</f>
        <v>7</v>
      </c>
      <c r="AL123" s="39">
        <f t="shared" ref="AL123:AS123" si="1958">IF($B115=$B121,AL124+AL117,AL124)</f>
        <v>0</v>
      </c>
      <c r="AM123" s="40">
        <f t="shared" si="1958"/>
        <v>0</v>
      </c>
      <c r="AN123" s="40">
        <f t="shared" si="1958"/>
        <v>0</v>
      </c>
      <c r="AO123" s="40">
        <f t="shared" si="1958"/>
        <v>0</v>
      </c>
      <c r="AP123" s="40">
        <f t="shared" si="1958"/>
        <v>0</v>
      </c>
      <c r="AQ123" s="41">
        <f t="shared" si="1958"/>
        <v>0</v>
      </c>
      <c r="AR123" s="42">
        <f t="shared" si="1958"/>
        <v>0</v>
      </c>
      <c r="AS123" s="43">
        <f t="shared" si="1958"/>
        <v>0</v>
      </c>
      <c r="AT123" s="195">
        <f t="shared" ref="AT123" si="1959">IF($B121=$B115,COUNTIF(AV123:BB123,0),COUNTIF(AV124:BB124,0)+COUNTIF(AV124:BB124,""))</f>
        <v>7</v>
      </c>
      <c r="AU123" s="39">
        <f t="shared" ref="AU123:BB123" si="1960">IF($B115=$B121,AU124+AU117,AU124)</f>
        <v>0</v>
      </c>
      <c r="AV123" s="40">
        <f t="shared" si="1960"/>
        <v>0</v>
      </c>
      <c r="AW123" s="40">
        <f t="shared" si="1960"/>
        <v>0</v>
      </c>
      <c r="AX123" s="40">
        <f t="shared" si="1960"/>
        <v>0</v>
      </c>
      <c r="AY123" s="40">
        <f t="shared" si="1960"/>
        <v>0</v>
      </c>
      <c r="AZ123" s="41">
        <f t="shared" si="1960"/>
        <v>0</v>
      </c>
      <c r="BA123" s="42">
        <f t="shared" si="1960"/>
        <v>0</v>
      </c>
      <c r="BB123" s="43">
        <f t="shared" si="1960"/>
        <v>0</v>
      </c>
    </row>
    <row r="124" spans="1:54" ht="15.75" customHeight="1" x14ac:dyDescent="0.2">
      <c r="A124" s="1">
        <f t="shared" ref="A124" si="1961">A121</f>
        <v>0</v>
      </c>
      <c r="B124" s="313">
        <f t="shared" ref="B124" si="1962">B118+1</f>
        <v>18</v>
      </c>
      <c r="C124" s="314"/>
      <c r="D124" s="314"/>
      <c r="E124" s="314"/>
      <c r="F124" s="31"/>
      <c r="G124" s="183"/>
      <c r="H124" s="122">
        <f t="shared" ref="H124" si="1963">5-COUNTIF(AU121,0)-COUNTIF(AL121,0)-COUNTIF(AC121,0)-COUNTIF(T121,0)-COUNTIF(K121,0)</f>
        <v>0</v>
      </c>
      <c r="I124" s="165">
        <f t="shared" si="1920"/>
        <v>0</v>
      </c>
      <c r="J124" s="187">
        <f t="shared" ref="J124" si="1964">IF($B121=$B115,J118+IF($F121&lt;&gt;$G121,(K121+$G123-$G122)/$F121,K121/$F121),IF($F121&lt;&gt;G121,(K121+$G123-$G122)/$F121,K121/$F121))</f>
        <v>0</v>
      </c>
      <c r="K124" s="7">
        <f t="shared" ref="K124:K125" si="1965">SUM(L124:R124)</f>
        <v>0</v>
      </c>
      <c r="L124" s="26">
        <f t="shared" ref="L124:R124" si="1966">L121</f>
        <v>0</v>
      </c>
      <c r="M124" s="26">
        <f t="shared" si="1966"/>
        <v>0</v>
      </c>
      <c r="N124" s="26">
        <f t="shared" si="1966"/>
        <v>0</v>
      </c>
      <c r="O124" s="26">
        <f t="shared" si="1966"/>
        <v>0</v>
      </c>
      <c r="P124" s="26">
        <f t="shared" si="1966"/>
        <v>0</v>
      </c>
      <c r="Q124" s="29">
        <f t="shared" si="1966"/>
        <v>0</v>
      </c>
      <c r="R124" s="23">
        <f t="shared" si="1966"/>
        <v>0</v>
      </c>
      <c r="S124" s="187">
        <f t="shared" ref="S124" si="1967">IF($B121=$B115,S118+IF($F121&lt;&gt;$G121,(T121+$G123-$G122)/$F121,T121/$F121),IF($F121&lt;&gt;P121,(T121+$G123-$G122)/$F121,T121/$F121))</f>
        <v>0</v>
      </c>
      <c r="T124" s="7">
        <f t="shared" ref="T124:T125" si="1968">SUM(U124:AA124)</f>
        <v>0</v>
      </c>
      <c r="U124" s="26">
        <f t="shared" ref="U124:AA124" si="1969">U121</f>
        <v>0</v>
      </c>
      <c r="V124" s="26">
        <f t="shared" si="1969"/>
        <v>0</v>
      </c>
      <c r="W124" s="26">
        <f t="shared" si="1969"/>
        <v>0</v>
      </c>
      <c r="X124" s="26">
        <f t="shared" si="1969"/>
        <v>0</v>
      </c>
      <c r="Y124" s="113">
        <f t="shared" si="1969"/>
        <v>0</v>
      </c>
      <c r="Z124" s="29">
        <f t="shared" si="1969"/>
        <v>0</v>
      </c>
      <c r="AA124" s="23">
        <f t="shared" si="1969"/>
        <v>0</v>
      </c>
      <c r="AB124" s="187">
        <f t="shared" ref="AB124" si="1970">IF($B121=$B115,AB118+IF($F121&lt;&gt;$G121,(AC121+$G123-$G122)/$F121,AC121/$F121),IF($F121&lt;&gt;Y121,(AC121+$G123-$G122)/$F121,AC121/$F121))</f>
        <v>0</v>
      </c>
      <c r="AC124" s="7">
        <f t="shared" ref="AC124:AC125" si="1971">SUM(AD124:AJ124)</f>
        <v>0</v>
      </c>
      <c r="AD124" s="26">
        <f t="shared" ref="AD124:AJ124" si="1972">AD121</f>
        <v>0</v>
      </c>
      <c r="AE124" s="26">
        <f t="shared" si="1972"/>
        <v>0</v>
      </c>
      <c r="AF124" s="26">
        <f t="shared" si="1972"/>
        <v>0</v>
      </c>
      <c r="AG124" s="26">
        <f t="shared" si="1972"/>
        <v>0</v>
      </c>
      <c r="AH124" s="113">
        <f t="shared" si="1972"/>
        <v>0</v>
      </c>
      <c r="AI124" s="29">
        <f t="shared" si="1972"/>
        <v>0</v>
      </c>
      <c r="AJ124" s="23">
        <f t="shared" si="1972"/>
        <v>0</v>
      </c>
      <c r="AK124" s="187">
        <f t="shared" ref="AK124" si="1973">IF($B121=$B115,AK118+IF($F121&lt;&gt;$G121,(AL121+$G123-$G122)/$F121,AL121/$F121),IF($F121&lt;&gt;AH121,(AL121+$G123-$G122)/$F121,AL121/$F121))</f>
        <v>0</v>
      </c>
      <c r="AL124" s="7">
        <f t="shared" ref="AL124:AL125" si="1974">SUM(AM124:AS124)</f>
        <v>0</v>
      </c>
      <c r="AM124" s="26">
        <f t="shared" ref="AM124:AS124" si="1975">AM121</f>
        <v>0</v>
      </c>
      <c r="AN124" s="26">
        <f t="shared" si="1975"/>
        <v>0</v>
      </c>
      <c r="AO124" s="26">
        <f t="shared" si="1975"/>
        <v>0</v>
      </c>
      <c r="AP124" s="26">
        <f t="shared" si="1975"/>
        <v>0</v>
      </c>
      <c r="AQ124" s="113">
        <f t="shared" si="1975"/>
        <v>0</v>
      </c>
      <c r="AR124" s="29">
        <f t="shared" si="1975"/>
        <v>0</v>
      </c>
      <c r="AS124" s="23">
        <f t="shared" si="1975"/>
        <v>0</v>
      </c>
      <c r="AT124" s="187">
        <f t="shared" ref="AT124" si="1976">IF($B121=$B115,AT118+IF($F121&lt;&gt;$G121,(AU121+$G123-$G122)/$F121,AU121/$F121),IF($F121&lt;&gt;AQ121,(AU121+$G123-$G122)/$F121,AU121/$F121))</f>
        <v>0</v>
      </c>
      <c r="AU124" s="7">
        <f t="shared" ref="AU124:AU125" si="1977">SUM(AV124:BB124)</f>
        <v>0</v>
      </c>
      <c r="AV124" s="6">
        <f t="shared" ref="AV124" si="1978">IF(SUM($AM$9:$AS$9)=SUM($AV$9:$BB$9),AV121,IF(AND(SUM($AV$9:$BB$9)&gt;42,SUM($AV$9:$BB$9)&lt;49),AV121,0))</f>
        <v>0</v>
      </c>
      <c r="AW124" s="6">
        <f t="shared" ref="AW124:BB124" si="1979">IF(SUM($AM$9:$AS$9)=SUM($AV$9:$BB$9),AW121,IF(AND(SUM($AV$9:$BB$9)&gt;42,SUM($AV$9:$BB$9)&lt;49),AW121,0))</f>
        <v>0</v>
      </c>
      <c r="AX124" s="6">
        <f t="shared" si="1979"/>
        <v>0</v>
      </c>
      <c r="AY124" s="6">
        <f t="shared" si="1979"/>
        <v>0</v>
      </c>
      <c r="AZ124" s="26">
        <f t="shared" si="1979"/>
        <v>0</v>
      </c>
      <c r="BA124" s="29">
        <f t="shared" si="1979"/>
        <v>0</v>
      </c>
      <c r="BB124" s="23">
        <f t="shared" si="1979"/>
        <v>0</v>
      </c>
    </row>
    <row r="125" spans="1:54" ht="15.75" customHeight="1" x14ac:dyDescent="0.2">
      <c r="A125" s="1">
        <f t="shared" ref="A125:A126" si="1980">A124</f>
        <v>0</v>
      </c>
      <c r="B125" s="313"/>
      <c r="C125" s="314"/>
      <c r="D125" s="314"/>
      <c r="E125" s="314"/>
      <c r="F125" s="31"/>
      <c r="G125" s="183"/>
      <c r="H125" s="123">
        <f t="shared" ref="H125" si="1981">IF($B121=$B115,H119+F125,$F125)</f>
        <v>0</v>
      </c>
      <c r="I125" s="165">
        <f t="shared" si="1920"/>
        <v>0</v>
      </c>
      <c r="J125" s="141">
        <f t="shared" ref="J125" si="1982">IF($H124=0,0,IF($B115=$B121,IF($H126&gt;0,$H126+J119,K121+J119),IF($H126&gt;0,$H126,K121)))</f>
        <v>0</v>
      </c>
      <c r="K125" s="7">
        <f t="shared" si="1965"/>
        <v>0</v>
      </c>
      <c r="L125" s="6"/>
      <c r="M125" s="6"/>
      <c r="N125" s="6"/>
      <c r="O125" s="6"/>
      <c r="P125" s="26"/>
      <c r="Q125" s="29"/>
      <c r="R125" s="23"/>
      <c r="S125" s="141">
        <f t="shared" ref="S125" si="1983">IF($H124=0,0,IF($B115=$B121,IF($H126&gt;0,$H126+S119,T121+S119),IF($H126&gt;0,$H126,T121)))</f>
        <v>0</v>
      </c>
      <c r="T125" s="7">
        <f t="shared" si="1968"/>
        <v>0</v>
      </c>
      <c r="U125" s="6"/>
      <c r="V125" s="6"/>
      <c r="W125" s="6"/>
      <c r="X125" s="6"/>
      <c r="Y125" s="26"/>
      <c r="Z125" s="29"/>
      <c r="AA125" s="23"/>
      <c r="AB125" s="141">
        <f t="shared" ref="AB125" si="1984">IF($H124=0,0,IF($B115=$B121,IF($H126&gt;0,$H126+AB119,AC121+AB119),IF($H126&gt;0,$H126,AC121)))</f>
        <v>0</v>
      </c>
      <c r="AC125" s="7">
        <f t="shared" si="1971"/>
        <v>0</v>
      </c>
      <c r="AD125" s="6"/>
      <c r="AE125" s="6"/>
      <c r="AF125" s="6"/>
      <c r="AG125" s="6"/>
      <c r="AH125" s="26"/>
      <c r="AI125" s="29"/>
      <c r="AJ125" s="23"/>
      <c r="AK125" s="141">
        <f t="shared" ref="AK125" si="1985">IF($H124=0,0,IF($B115=$B121,IF($H126&gt;0,$H126+AK119,AL121+AK119),IF($H126&gt;0,$H126,AL121)))</f>
        <v>0</v>
      </c>
      <c r="AL125" s="7">
        <f t="shared" si="1974"/>
        <v>0</v>
      </c>
      <c r="AM125" s="6"/>
      <c r="AN125" s="6"/>
      <c r="AO125" s="6"/>
      <c r="AP125" s="6"/>
      <c r="AQ125" s="26"/>
      <c r="AR125" s="29"/>
      <c r="AS125" s="23"/>
      <c r="AT125" s="141">
        <f t="shared" ref="AT125" si="1986">IF($H124=0,0,IF($B115=$B121,IF($H126&gt;0,$H126+AT119,AU121+AT119),IF($H126&gt;0,$H126,AU121)))</f>
        <v>0</v>
      </c>
      <c r="AU125" s="7">
        <f t="shared" si="1977"/>
        <v>0</v>
      </c>
      <c r="AV125" s="6"/>
      <c r="AW125" s="6"/>
      <c r="AX125" s="6"/>
      <c r="AY125" s="6"/>
      <c r="AZ125" s="26"/>
      <c r="BA125" s="29"/>
      <c r="BB125" s="23"/>
    </row>
    <row r="126" spans="1:54" ht="18.75" customHeight="1" thickBot="1" x14ac:dyDescent="0.25">
      <c r="A126" s="1">
        <f t="shared" si="1980"/>
        <v>0</v>
      </c>
      <c r="B126" s="323" t="str">
        <f>IF(B121="",Wydruk!$AE$6,IF(J122=0,Wydruk!$AE$7,IF(AND(G122&lt;G123,B121&lt;&gt;$B127),Wydruk!$AE$13,IF(AND($B121=$B115,$B121&lt;&gt;$B127),IF(OR(OR(J126&lt;4,J126&gt;5),OR(S126&lt;4,S126&gt;5),OR(AB126&lt;4,AB126&gt;5),OR(AK126&lt;4,AK126&gt;5),OR(AND(AT126&lt;4,AT126&gt;0),AT126&gt;5)),Wydruk!$AE$8,Wydruk!$AE$9),IF($B121=$B127,IF($F125&lt;&gt;0,Wydruk!$AE$12,Wydruk!$AE$10),IF(OR(OR(J122&lt;4,J122&gt;5),OR(S122&lt;4,S122&gt;5),OR(AB122&lt;4,AB122&gt;5),OR(AK122&lt;4,AK122&gt;5),OR(AND(AT122&lt;4,AT122&gt;0),AT122&gt;5)),Wydruk!$AE$8,Wydruk!$AE$11))))))</f>
        <v>Uzupełnij liczby godzin tygodniowego planu</v>
      </c>
      <c r="C126" s="324"/>
      <c r="D126" s="324"/>
      <c r="E126" s="324"/>
      <c r="F126" s="173">
        <f>maj!F126</f>
        <v>0</v>
      </c>
      <c r="G126" s="184">
        <f>maj!G126</f>
        <v>0</v>
      </c>
      <c r="H126" s="191">
        <f t="shared" ref="H126" si="1987">IF(OR($G126=0,$F126=0,$G126="",$F126=""),0,$G126/$F126)</f>
        <v>0</v>
      </c>
      <c r="I126" s="193"/>
      <c r="J126" s="176">
        <f t="shared" ref="J126" si="1988">IF($B115=$B121,IF(L121+L116&gt;0,1,0)+IF(M121+M116&gt;0,1,0)+IF(N121+N116&gt;0,1,0)+IF(O121+O116&gt;0,1,0)+IF(P121+P116&gt;0,1,0)+IF(Q121+Q116&gt;0,1,0)+IF(R121+R116&gt;0,1,0),J122)</f>
        <v>0</v>
      </c>
      <c r="K126" s="133">
        <f t="shared" ref="K126" si="1989">IF(OR($B121=$B127,J126=0,(K122-Q126+O126)&lt;=0),0,(K122-Q126+O126)/J126)</f>
        <v>0</v>
      </c>
      <c r="L126" s="137">
        <f t="shared" ref="L126" si="1990">IF(K126*(7-J123)&lt;=0,0,K126*(7-J123))</f>
        <v>0</v>
      </c>
      <c r="M126" s="311">
        <f t="shared" ref="M126" si="1991">ROUND(IF(OR(K123-K126*(7-J123)+P126&lt;0,$B121=$B127,K126&lt;=0,K123=0),0,IF(K123-K126*(7-J123)+P126&gt;Q126-O126+P126,Q126-O126+P126,K123-K126*(7-J123)+P126)),1)</f>
        <v>0</v>
      </c>
      <c r="N126" s="312"/>
      <c r="O126" s="139">
        <f t="shared" ref="O126" si="1992">IF(OR($B121=$B127,J122=0),0,IF($B121=$B115,J121,$F121))</f>
        <v>0</v>
      </c>
      <c r="P126" s="30">
        <f t="shared" ref="P126" si="1993">IF(OR($B121=$B127,J126=0),0,$G123-$G122)</f>
        <v>0</v>
      </c>
      <c r="Q126" s="134">
        <f t="shared" ref="Q126" si="1994">IF(OR($B121=$B127,J126=0),0,J125)</f>
        <v>0</v>
      </c>
      <c r="R126" s="138">
        <f t="shared" ref="R126" si="1995">IF($B121=$B127,0,K123)</f>
        <v>0</v>
      </c>
      <c r="S126" s="176">
        <f t="shared" ref="S126" si="1996">IF($B115=$B121,IF(U121+U116&gt;0,1,0)+IF(V121+V116&gt;0,1,0)+IF(W121+W116&gt;0,1,0)+IF(X121+X116&gt;0,1,0)+IF(Y121+Y116&gt;0,1,0)+IF(Z121+Z116&gt;0,1,0)+IF(AA121+AA116&gt;0,1,0),S122)</f>
        <v>0</v>
      </c>
      <c r="T126" s="133">
        <f t="shared" ref="T126" si="1997">IF(OR($B121=$B127,S126=0,(T122-Z126+X126)&lt;=0),0,(T122-Z126+X126)/S126)</f>
        <v>0</v>
      </c>
      <c r="U126" s="137">
        <f t="shared" ref="U126" si="1998">IF(T126*(7-S123)&lt;=0,0,T126*(7-S123))</f>
        <v>0</v>
      </c>
      <c r="V126" s="311">
        <f t="shared" ref="V126" si="1999">ROUND(IF(OR(T123-T126*(7-S123)+Y126&lt;0,$B121=$B127,T126&lt;=0,T123=0),0,IF(T123-T126*(7-S123)+Y126&gt;Z126-X126+Y126,Z126-X126+Y126,T123-T126*(7-S123)+Y126)),1)</f>
        <v>0</v>
      </c>
      <c r="W126" s="312"/>
      <c r="X126" s="139">
        <f t="shared" ref="X126" si="2000">IF(OR($B121=$B127,S122=0),0,IF($B121=$B115,S121,$F121))</f>
        <v>0</v>
      </c>
      <c r="Y126" s="30">
        <f t="shared" ref="Y126" si="2001">IF(OR($B121=$B127,S126=0),0,$G123-$G122)</f>
        <v>0</v>
      </c>
      <c r="Z126" s="134">
        <f t="shared" ref="Z126" si="2002">IF(OR($B121=$B127,S126=0),0,S125)</f>
        <v>0</v>
      </c>
      <c r="AA126" s="138">
        <f t="shared" ref="AA126" si="2003">IF($B121=$B127,0,T123)</f>
        <v>0</v>
      </c>
      <c r="AB126" s="176">
        <f t="shared" ref="AB126" si="2004">IF($B115=$B121,IF(AD121+AD116&gt;0,1,0)+IF(AE121+AE116&gt;0,1,0)+IF(AF121+AF116&gt;0,1,0)+IF(AG121+AG116&gt;0,1,0)+IF(AH121+AH116&gt;0,1,0)+IF(AI121+AI116&gt;0,1,0)+IF(AJ121+AJ116&gt;0,1,0),AB122)</f>
        <v>0</v>
      </c>
      <c r="AC126" s="133">
        <f t="shared" ref="AC126" si="2005">IF(OR($B121=$B127,AB126=0,(AC122-AI126+AG126)&lt;=0),0,(AC122-AI126+AG126)/AB126)</f>
        <v>0</v>
      </c>
      <c r="AD126" s="137">
        <f t="shared" ref="AD126" si="2006">IF(AC126*(7-AB123)&lt;=0,0,AC126*(7-AB123))</f>
        <v>0</v>
      </c>
      <c r="AE126" s="311">
        <f t="shared" ref="AE126" si="2007">ROUND(IF(OR(AC123-AC126*(7-AB123)+AH126&lt;0,$B121=$B127,AC126&lt;=0,AC123=0),0,IF(AC123-AC126*(7-AB123)+AH126&gt;AI126-AG126+AH126,AI126-AG126+AH126,AC123-AC126*(7-AB123)+AH126)),1)</f>
        <v>0</v>
      </c>
      <c r="AF126" s="312"/>
      <c r="AG126" s="139">
        <f t="shared" ref="AG126" si="2008">IF(OR($B121=$B127,AB122=0),0,IF($B121=$B115,AB121,$F121))</f>
        <v>0</v>
      </c>
      <c r="AH126" s="30">
        <f t="shared" ref="AH126" si="2009">IF(OR($B121=$B127,AB126=0),0,$G123-$G122)</f>
        <v>0</v>
      </c>
      <c r="AI126" s="134">
        <f t="shared" ref="AI126" si="2010">IF(OR($B121=$B127,AB126=0),0,AB125)</f>
        <v>0</v>
      </c>
      <c r="AJ126" s="138">
        <f t="shared" ref="AJ126" si="2011">IF($B121=$B127,0,AC123)</f>
        <v>0</v>
      </c>
      <c r="AK126" s="176">
        <f t="shared" ref="AK126" si="2012">IF($B115=$B121,IF(AM121+AM116&gt;0,1,0)+IF(AN121+AN116&gt;0,1,0)+IF(AO121+AO116&gt;0,1,0)+IF(AP121+AP116&gt;0,1,0)+IF(AQ121+AQ116&gt;0,1,0)+IF(AR121+AR116&gt;0,1,0)+IF(AS121+AS116&gt;0,1,0),AK122)</f>
        <v>0</v>
      </c>
      <c r="AL126" s="133">
        <f t="shared" ref="AL126" si="2013">IF(OR($B121=$B127,AK126=0,(AL122-AR126+AP126)&lt;=0),0,(AL122-AR126+AP126)/AK126)</f>
        <v>0</v>
      </c>
      <c r="AM126" s="137">
        <f t="shared" ref="AM126" si="2014">IF(AL126*(7-AK123)&lt;=0,0,AL126*(7-AK123))</f>
        <v>0</v>
      </c>
      <c r="AN126" s="311">
        <f t="shared" ref="AN126" si="2015">ROUND(IF(OR(AL123-AL126*(7-AK123)+AQ126&lt;0,$B121=$B127,AL126&lt;=0,AL123=0),0,IF(AL123-AL126*(7-AK123)+AQ126&gt;AR126-AP126+AQ126,AR126-AP126+AQ126,AL123-AL126*(7-AK123)+AQ126)),1)</f>
        <v>0</v>
      </c>
      <c r="AO126" s="312"/>
      <c r="AP126" s="139">
        <f t="shared" ref="AP126" si="2016">IF(OR($B121=$B127,AK122=0),0,IF($B121=$B115,AK121,$F121))</f>
        <v>0</v>
      </c>
      <c r="AQ126" s="30">
        <f t="shared" ref="AQ126" si="2017">IF(OR($B121=$B127,AK126=0),0,$G123-$G122)</f>
        <v>0</v>
      </c>
      <c r="AR126" s="134">
        <f t="shared" ref="AR126" si="2018">IF(OR($B121=$B127,AK126=0),0,AK125)</f>
        <v>0</v>
      </c>
      <c r="AS126" s="138">
        <f t="shared" ref="AS126" si="2019">IF($B121=$B127,0,AL123)</f>
        <v>0</v>
      </c>
      <c r="AT126" s="176">
        <f t="shared" ref="AT126" si="2020">IF($B115=$B121,IF(AV121+AV116&gt;0,1,0)+IF(AW121+AW116&gt;0,1,0)+IF(AX121+AX116&gt;0,1,0)+IF(AY121+AY116&gt;0,1,0)+IF(AZ121+AZ116&gt;0,1,0)+IF(BA121+BA116&gt;0,1,0)+IF(BB121+BB116&gt;0,1,0),AT122)</f>
        <v>0</v>
      </c>
      <c r="AU126" s="133">
        <f t="shared" ref="AU126" si="2021">IF(OR($B121=$B127,AT126=0,(AU122-BA126+AY126)&lt;=0),0,(AU122-BA126+AY126)/AT126)</f>
        <v>0</v>
      </c>
      <c r="AV126" s="137">
        <f t="shared" ref="AV126" si="2022">IF(AU126*(7-AT123)&lt;=0,0,AU126*(7-AT123))</f>
        <v>0</v>
      </c>
      <c r="AW126" s="311">
        <f t="shared" ref="AW126" si="2023">ROUND(IF(OR(AU123-AU126*(7-AT123)+AZ126&lt;0,$B121=$B127,AU126&lt;=0,AU123=0),0,IF(AU123-AU126*(7-AT123)+AZ126&gt;BA126-AY126+AZ126,BA126-AY126+AZ126,AU123-AU126*(7-AT123)+AZ126)),1)</f>
        <v>0</v>
      </c>
      <c r="AX126" s="312"/>
      <c r="AY126" s="139">
        <f t="shared" ref="AY126" si="2024">IF(OR($B121=$B127,AT122=0),0,IF($B121=$B115,AT121,$F121))</f>
        <v>0</v>
      </c>
      <c r="AZ126" s="30">
        <f t="shared" ref="AZ126" si="2025">IF(OR($B121=$B127,AT126=0),0,$G123-$G122)</f>
        <v>0</v>
      </c>
      <c r="BA126" s="134">
        <f t="shared" ref="BA126" si="2026">IF(OR($B121=$B127,AT126=0),0,AT125)</f>
        <v>0</v>
      </c>
      <c r="BB126" s="138">
        <f t="shared" ref="BB126" si="2027">IF($B121=$B127,0,AU123)</f>
        <v>0</v>
      </c>
    </row>
    <row r="127" spans="1:54" ht="15.75" x14ac:dyDescent="0.2">
      <c r="A127" s="1">
        <f t="shared" ref="A127" si="2028">IF(B127="","1. Niewypełnione",B127)</f>
        <v>0</v>
      </c>
      <c r="B127" s="320">
        <f>maj!B127</f>
        <v>0</v>
      </c>
      <c r="C127" s="321">
        <f>maj!C127</f>
        <v>0</v>
      </c>
      <c r="D127" s="321">
        <f>maj!D127</f>
        <v>0</v>
      </c>
      <c r="E127" s="321">
        <f>maj!E127</f>
        <v>0</v>
      </c>
      <c r="F127" s="177">
        <f>maj!F127</f>
        <v>18</v>
      </c>
      <c r="G127" s="185">
        <f>maj!G127</f>
        <v>18</v>
      </c>
      <c r="H127" s="177"/>
      <c r="I127" s="192">
        <f t="shared" ref="I127:I131" si="2029">K127+T127+AC127+AL127+AU127</f>
        <v>0</v>
      </c>
      <c r="J127" s="186">
        <f t="shared" ref="J127" si="2030">IF(OR($B127=$B133,J130=0),0,ROUND((K128+P132)/J130,0))</f>
        <v>0</v>
      </c>
      <c r="K127" s="51">
        <f t="shared" ref="K127:K128" si="2031">SUM(L127:R127)</f>
        <v>0</v>
      </c>
      <c r="L127" s="52">
        <f>maj!L127</f>
        <v>0</v>
      </c>
      <c r="M127" s="52">
        <f>maj!M127</f>
        <v>0</v>
      </c>
      <c r="N127" s="52">
        <f>maj!N127</f>
        <v>0</v>
      </c>
      <c r="O127" s="52">
        <f>maj!O127</f>
        <v>0</v>
      </c>
      <c r="P127" s="53">
        <f>maj!P127</f>
        <v>0</v>
      </c>
      <c r="Q127" s="54">
        <f>maj!Q127</f>
        <v>0</v>
      </c>
      <c r="R127" s="55">
        <f>maj!R127</f>
        <v>0</v>
      </c>
      <c r="S127" s="188">
        <f t="shared" ref="S127" si="2032">IF(OR($B127=$B133,S130=0),0,ROUND((T128+Y132)/S130,0))</f>
        <v>0</v>
      </c>
      <c r="T127" s="51">
        <f t="shared" ref="T127:T128" si="2033">SUM(U127:AA127)</f>
        <v>0</v>
      </c>
      <c r="U127" s="52">
        <f>maj!U127</f>
        <v>0</v>
      </c>
      <c r="V127" s="52">
        <f>maj!V127</f>
        <v>0</v>
      </c>
      <c r="W127" s="52">
        <f>maj!W127</f>
        <v>0</v>
      </c>
      <c r="X127" s="52">
        <f>maj!X127</f>
        <v>0</v>
      </c>
      <c r="Y127" s="53">
        <f>maj!Y127</f>
        <v>0</v>
      </c>
      <c r="Z127" s="54">
        <f>maj!Z127</f>
        <v>0</v>
      </c>
      <c r="AA127" s="55">
        <f>maj!AA127</f>
        <v>0</v>
      </c>
      <c r="AB127" s="188">
        <f t="shared" ref="AB127" si="2034">IF(OR($B127=$B133,AB130=0),0,ROUND((AC128+AH132)/AB130,0))</f>
        <v>0</v>
      </c>
      <c r="AC127" s="51">
        <f t="shared" ref="AC127:AC128" si="2035">SUM(AD127:AJ127)</f>
        <v>0</v>
      </c>
      <c r="AD127" s="52">
        <f>maj!AD127</f>
        <v>0</v>
      </c>
      <c r="AE127" s="52">
        <f>maj!AE127</f>
        <v>0</v>
      </c>
      <c r="AF127" s="52">
        <f>maj!AF127</f>
        <v>0</v>
      </c>
      <c r="AG127" s="52">
        <f>maj!AG127</f>
        <v>0</v>
      </c>
      <c r="AH127" s="53">
        <f>maj!AH127</f>
        <v>0</v>
      </c>
      <c r="AI127" s="54">
        <f>maj!AI127</f>
        <v>0</v>
      </c>
      <c r="AJ127" s="55">
        <f>maj!AJ127</f>
        <v>0</v>
      </c>
      <c r="AK127" s="188">
        <f t="shared" ref="AK127" si="2036">IF(OR($B127=$B133,AK130=0),0,ROUND((AL128+AQ132)/AK130,0))</f>
        <v>0</v>
      </c>
      <c r="AL127" s="51">
        <f t="shared" ref="AL127:AL128" si="2037">SUM(AM127:AS127)</f>
        <v>0</v>
      </c>
      <c r="AM127" s="52">
        <f>maj!AM127</f>
        <v>0</v>
      </c>
      <c r="AN127" s="52">
        <f>maj!AN127</f>
        <v>0</v>
      </c>
      <c r="AO127" s="52">
        <f>maj!AO127</f>
        <v>0</v>
      </c>
      <c r="AP127" s="52">
        <f>maj!AP127</f>
        <v>0</v>
      </c>
      <c r="AQ127" s="53">
        <f>maj!AQ127</f>
        <v>0</v>
      </c>
      <c r="AR127" s="54">
        <f>maj!AR127</f>
        <v>0</v>
      </c>
      <c r="AS127" s="55">
        <f>maj!AS127</f>
        <v>0</v>
      </c>
      <c r="AT127" s="188">
        <f t="shared" ref="AT127" si="2038">IF(OR($B127=$B133,AT130=0),0,ROUND((AU128+AZ132)/AT130,0))</f>
        <v>0</v>
      </c>
      <c r="AU127" s="51">
        <f t="shared" ref="AU127:AU128" si="2039">SUM(AV127:BB127)</f>
        <v>0</v>
      </c>
      <c r="AV127" s="52">
        <f t="shared" ref="AV127" si="2040">IF(SUM($AM$9:$AS$9)=SUM($AV$9:$BB$9),AM127,IF(AND(SUM($AV$9:$BB$9)&gt;42,SUM($AV$9:$BB$9)&lt;49),AM127,0))</f>
        <v>0</v>
      </c>
      <c r="AW127" s="52">
        <f t="shared" ref="AW127" si="2041">IF(SUM($AM$9:$AS$9)=SUM($AV$9:$BB$9),AN127,IF(AND(SUM($AV$9:$BB$9)&gt;42,SUM($AV$9:$BB$9)&lt;49),AN127,0))</f>
        <v>0</v>
      </c>
      <c r="AX127" s="52">
        <f t="shared" ref="AX127" si="2042">IF(SUM($AM$9:$AS$9)=SUM($AV$9:$BB$9),AO127,IF(AND(SUM($AV$9:$BB$9)&gt;42,SUM($AV$9:$BB$9)&lt;49),AO127,0))</f>
        <v>0</v>
      </c>
      <c r="AY127" s="52">
        <f t="shared" ref="AY127" si="2043">IF(SUM($AM$9:$AS$9)=SUM($AV$9:$BB$9),AP127,IF(AND(SUM($AV$9:$BB$9)&gt;42,SUM($AV$9:$BB$9)&lt;49),AP127,0))</f>
        <v>0</v>
      </c>
      <c r="AZ127" s="53">
        <f t="shared" ref="AZ127" si="2044">IF(SUM($AM$9:$AS$9)=SUM($AV$9:$BB$9),AQ127,IF(AND(SUM($AV$9:$BB$9)&gt;42,SUM($AV$9:$BB$9)&lt;49),AQ127,0))</f>
        <v>0</v>
      </c>
      <c r="BA127" s="54">
        <f t="shared" ref="BA127" si="2045">IF(SUM($AM$9:$AS$9)=SUM($AV$9:$BB$9),AR127,IF(AND(SUM($AV$9:$BB$9)&gt;42,SUM($AV$9:$BB$9)&lt;49),AR127,0))</f>
        <v>0</v>
      </c>
      <c r="BB127" s="55">
        <f t="shared" ref="BB127" si="2046">IF(SUM($AM$9:$AS$9)=SUM($AV$9:$BB$9),AS127,IF(AND(SUM($AV$9:$BB$9)&gt;42,SUM($AV$9:$BB$9)&lt;49),AS127,0))</f>
        <v>0</v>
      </c>
    </row>
    <row r="128" spans="1:54" ht="12.75" hidden="1" customHeight="1" x14ac:dyDescent="0.2">
      <c r="B128" s="93"/>
      <c r="C128" s="94"/>
      <c r="D128" s="95"/>
      <c r="E128" s="115"/>
      <c r="F128" s="140" t="b">
        <f t="shared" ref="F128" si="2047">IF($B121=$B127,OR(F122,G127&lt;F127),G127&lt;F127)</f>
        <v>0</v>
      </c>
      <c r="G128" s="189">
        <f t="shared" ref="G128" si="2048">IF(AND($B121=$B127,$B121&lt;&gt;"",$B121&lt;&gt;0),G127+G122,G127)</f>
        <v>18</v>
      </c>
      <c r="H128" s="120"/>
      <c r="I128" s="165">
        <f t="shared" si="2029"/>
        <v>0</v>
      </c>
      <c r="J128" s="194">
        <f t="shared" ref="J128" si="2049">7-COUNTIF(L127:R127,0)-COUNTIF(L127:R127,"")</f>
        <v>0</v>
      </c>
      <c r="K128" s="22">
        <f t="shared" si="2031"/>
        <v>0</v>
      </c>
      <c r="L128" s="35">
        <f t="shared" ref="L128:R128" si="2050">IF($B121=$B127,L127+L122,L127)</f>
        <v>0</v>
      </c>
      <c r="M128" s="35">
        <f t="shared" si="2050"/>
        <v>0</v>
      </c>
      <c r="N128" s="35">
        <f t="shared" si="2050"/>
        <v>0</v>
      </c>
      <c r="O128" s="35">
        <f t="shared" si="2050"/>
        <v>0</v>
      </c>
      <c r="P128" s="36">
        <f t="shared" si="2050"/>
        <v>0</v>
      </c>
      <c r="Q128" s="37">
        <f t="shared" si="2050"/>
        <v>0</v>
      </c>
      <c r="R128" s="38">
        <f t="shared" si="2050"/>
        <v>0</v>
      </c>
      <c r="S128" s="194">
        <f t="shared" ref="S128" si="2051">7-COUNTIF(U127:AA127,0)-COUNTIF(U127:AA127,"")</f>
        <v>0</v>
      </c>
      <c r="T128" s="22">
        <f t="shared" si="2033"/>
        <v>0</v>
      </c>
      <c r="U128" s="35">
        <f t="shared" ref="U128:AA128" si="2052">IF($B121=$B127,U127+U122,U127)</f>
        <v>0</v>
      </c>
      <c r="V128" s="35">
        <f t="shared" si="2052"/>
        <v>0</v>
      </c>
      <c r="W128" s="35">
        <f t="shared" si="2052"/>
        <v>0</v>
      </c>
      <c r="X128" s="35">
        <f t="shared" si="2052"/>
        <v>0</v>
      </c>
      <c r="Y128" s="36">
        <f t="shared" si="2052"/>
        <v>0</v>
      </c>
      <c r="Z128" s="37">
        <f t="shared" si="2052"/>
        <v>0</v>
      </c>
      <c r="AA128" s="38">
        <f t="shared" si="2052"/>
        <v>0</v>
      </c>
      <c r="AB128" s="194">
        <f t="shared" ref="AB128" si="2053">7-COUNTIF(AD127:AJ127,0)-COUNTIF(AD127:AJ127,"")</f>
        <v>0</v>
      </c>
      <c r="AC128" s="22">
        <f t="shared" si="2035"/>
        <v>0</v>
      </c>
      <c r="AD128" s="35">
        <f t="shared" ref="AD128:AJ128" si="2054">IF($B121=$B127,AD127+AD122,AD127)</f>
        <v>0</v>
      </c>
      <c r="AE128" s="35">
        <f t="shared" si="2054"/>
        <v>0</v>
      </c>
      <c r="AF128" s="35">
        <f t="shared" si="2054"/>
        <v>0</v>
      </c>
      <c r="AG128" s="35">
        <f t="shared" si="2054"/>
        <v>0</v>
      </c>
      <c r="AH128" s="36">
        <f t="shared" si="2054"/>
        <v>0</v>
      </c>
      <c r="AI128" s="37">
        <f t="shared" si="2054"/>
        <v>0</v>
      </c>
      <c r="AJ128" s="38">
        <f t="shared" si="2054"/>
        <v>0</v>
      </c>
      <c r="AK128" s="194">
        <f t="shared" ref="AK128" si="2055">7-COUNTIF(AM127:AS127,0)-COUNTIF(AM127:AS127,"")</f>
        <v>0</v>
      </c>
      <c r="AL128" s="22">
        <f t="shared" si="2037"/>
        <v>0</v>
      </c>
      <c r="AM128" s="35">
        <f t="shared" ref="AM128:AS128" si="2056">IF($B121=$B127,AM127+AM122,AM127)</f>
        <v>0</v>
      </c>
      <c r="AN128" s="35">
        <f t="shared" si="2056"/>
        <v>0</v>
      </c>
      <c r="AO128" s="35">
        <f t="shared" si="2056"/>
        <v>0</v>
      </c>
      <c r="AP128" s="35">
        <f t="shared" si="2056"/>
        <v>0</v>
      </c>
      <c r="AQ128" s="36">
        <f t="shared" si="2056"/>
        <v>0</v>
      </c>
      <c r="AR128" s="37">
        <f t="shared" si="2056"/>
        <v>0</v>
      </c>
      <c r="AS128" s="38">
        <f t="shared" si="2056"/>
        <v>0</v>
      </c>
      <c r="AT128" s="194">
        <f t="shared" ref="AT128" si="2057">7-COUNTIF(AV127:BB127,0)-COUNTIF(AV127:BB127,"")</f>
        <v>0</v>
      </c>
      <c r="AU128" s="22">
        <f t="shared" si="2039"/>
        <v>0</v>
      </c>
      <c r="AV128" s="35">
        <f t="shared" ref="AV128:BB128" si="2058">IF($B121=$B127,AV127+AV122,AV127)</f>
        <v>0</v>
      </c>
      <c r="AW128" s="35">
        <f t="shared" si="2058"/>
        <v>0</v>
      </c>
      <c r="AX128" s="35">
        <f t="shared" si="2058"/>
        <v>0</v>
      </c>
      <c r="AY128" s="35">
        <f t="shared" si="2058"/>
        <v>0</v>
      </c>
      <c r="AZ128" s="36">
        <f t="shared" si="2058"/>
        <v>0</v>
      </c>
      <c r="BA128" s="37">
        <f t="shared" si="2058"/>
        <v>0</v>
      </c>
      <c r="BB128" s="38">
        <f t="shared" si="2058"/>
        <v>0</v>
      </c>
    </row>
    <row r="129" spans="1:54" ht="15" hidden="1" customHeight="1" x14ac:dyDescent="0.2">
      <c r="B129" s="116"/>
      <c r="C129" s="117"/>
      <c r="D129" s="118"/>
      <c r="E129" s="119"/>
      <c r="F129" s="92"/>
      <c r="G129" s="190">
        <f t="shared" ref="G129" si="2059">IF(AND($B121=$B127,$B121&lt;&gt;"",$B121&lt;&gt;0),F127+G123,F127)</f>
        <v>18</v>
      </c>
      <c r="H129" s="121"/>
      <c r="I129" s="165">
        <f t="shared" si="2029"/>
        <v>0</v>
      </c>
      <c r="J129" s="195">
        <f t="shared" ref="J129" si="2060">IF($B127=$B121,COUNTIF(L129:R129,0),COUNTIF(L130:R130,0)+COUNTIF(L130:R130,""))</f>
        <v>7</v>
      </c>
      <c r="K129" s="39">
        <f t="shared" ref="K129:R129" si="2061">IF($B121=$B127,K130+K123,K130)</f>
        <v>0</v>
      </c>
      <c r="L129" s="40">
        <f t="shared" si="2061"/>
        <v>0</v>
      </c>
      <c r="M129" s="40">
        <f t="shared" si="2061"/>
        <v>0</v>
      </c>
      <c r="N129" s="40">
        <f t="shared" si="2061"/>
        <v>0</v>
      </c>
      <c r="O129" s="40">
        <f t="shared" si="2061"/>
        <v>0</v>
      </c>
      <c r="P129" s="41">
        <f t="shared" si="2061"/>
        <v>0</v>
      </c>
      <c r="Q129" s="42">
        <f t="shared" si="2061"/>
        <v>0</v>
      </c>
      <c r="R129" s="43">
        <f t="shared" si="2061"/>
        <v>0</v>
      </c>
      <c r="S129" s="195">
        <f t="shared" ref="S129" si="2062">IF($B127=$B121,COUNTIF(U129:AA129,0),COUNTIF(U130:AA130,0)+COUNTIF(U130:AA130,""))</f>
        <v>7</v>
      </c>
      <c r="T129" s="39">
        <f t="shared" ref="T129:AA129" si="2063">IF($B121=$B127,T130+T123,T130)</f>
        <v>0</v>
      </c>
      <c r="U129" s="40">
        <f t="shared" si="2063"/>
        <v>0</v>
      </c>
      <c r="V129" s="40">
        <f t="shared" si="2063"/>
        <v>0</v>
      </c>
      <c r="W129" s="40">
        <f t="shared" si="2063"/>
        <v>0</v>
      </c>
      <c r="X129" s="40">
        <f t="shared" si="2063"/>
        <v>0</v>
      </c>
      <c r="Y129" s="41">
        <f t="shared" si="2063"/>
        <v>0</v>
      </c>
      <c r="Z129" s="42">
        <f t="shared" si="2063"/>
        <v>0</v>
      </c>
      <c r="AA129" s="43">
        <f t="shared" si="2063"/>
        <v>0</v>
      </c>
      <c r="AB129" s="195">
        <f t="shared" ref="AB129" si="2064">IF($B127=$B121,COUNTIF(AD129:AJ129,0),COUNTIF(AD130:AJ130,0)+COUNTIF(AD130:AJ130,""))</f>
        <v>7</v>
      </c>
      <c r="AC129" s="39">
        <f t="shared" ref="AC129:AJ129" si="2065">IF($B121=$B127,AC130+AC123,AC130)</f>
        <v>0</v>
      </c>
      <c r="AD129" s="40">
        <f t="shared" si="2065"/>
        <v>0</v>
      </c>
      <c r="AE129" s="40">
        <f t="shared" si="2065"/>
        <v>0</v>
      </c>
      <c r="AF129" s="40">
        <f t="shared" si="2065"/>
        <v>0</v>
      </c>
      <c r="AG129" s="40">
        <f t="shared" si="2065"/>
        <v>0</v>
      </c>
      <c r="AH129" s="41">
        <f t="shared" si="2065"/>
        <v>0</v>
      </c>
      <c r="AI129" s="42">
        <f t="shared" si="2065"/>
        <v>0</v>
      </c>
      <c r="AJ129" s="43">
        <f t="shared" si="2065"/>
        <v>0</v>
      </c>
      <c r="AK129" s="195">
        <f t="shared" ref="AK129" si="2066">IF($B127=$B121,COUNTIF(AM129:AS129,0),COUNTIF(AM130:AS130,0)+COUNTIF(AM130:AS130,""))</f>
        <v>7</v>
      </c>
      <c r="AL129" s="39">
        <f t="shared" ref="AL129:AS129" si="2067">IF($B121=$B127,AL130+AL123,AL130)</f>
        <v>0</v>
      </c>
      <c r="AM129" s="40">
        <f t="shared" si="2067"/>
        <v>0</v>
      </c>
      <c r="AN129" s="40">
        <f t="shared" si="2067"/>
        <v>0</v>
      </c>
      <c r="AO129" s="40">
        <f t="shared" si="2067"/>
        <v>0</v>
      </c>
      <c r="AP129" s="40">
        <f t="shared" si="2067"/>
        <v>0</v>
      </c>
      <c r="AQ129" s="41">
        <f t="shared" si="2067"/>
        <v>0</v>
      </c>
      <c r="AR129" s="42">
        <f t="shared" si="2067"/>
        <v>0</v>
      </c>
      <c r="AS129" s="43">
        <f t="shared" si="2067"/>
        <v>0</v>
      </c>
      <c r="AT129" s="195">
        <f t="shared" ref="AT129" si="2068">IF($B127=$B121,COUNTIF(AV129:BB129,0),COUNTIF(AV130:BB130,0)+COUNTIF(AV130:BB130,""))</f>
        <v>7</v>
      </c>
      <c r="AU129" s="39">
        <f t="shared" ref="AU129:BB129" si="2069">IF($B121=$B127,AU130+AU123,AU130)</f>
        <v>0</v>
      </c>
      <c r="AV129" s="40">
        <f t="shared" si="2069"/>
        <v>0</v>
      </c>
      <c r="AW129" s="40">
        <f t="shared" si="2069"/>
        <v>0</v>
      </c>
      <c r="AX129" s="40">
        <f t="shared" si="2069"/>
        <v>0</v>
      </c>
      <c r="AY129" s="40">
        <f t="shared" si="2069"/>
        <v>0</v>
      </c>
      <c r="AZ129" s="41">
        <f t="shared" si="2069"/>
        <v>0</v>
      </c>
      <c r="BA129" s="42">
        <f t="shared" si="2069"/>
        <v>0</v>
      </c>
      <c r="BB129" s="43">
        <f t="shared" si="2069"/>
        <v>0</v>
      </c>
    </row>
    <row r="130" spans="1:54" ht="15.75" customHeight="1" x14ac:dyDescent="0.2">
      <c r="A130" s="1">
        <f t="shared" ref="A130" si="2070">A127</f>
        <v>0</v>
      </c>
      <c r="B130" s="313">
        <f t="shared" ref="B130" si="2071">B124+1</f>
        <v>19</v>
      </c>
      <c r="C130" s="314"/>
      <c r="D130" s="314"/>
      <c r="E130" s="314"/>
      <c r="F130" s="31"/>
      <c r="G130" s="183"/>
      <c r="H130" s="122">
        <f t="shared" ref="H130" si="2072">5-COUNTIF(AU127,0)-COUNTIF(AL127,0)-COUNTIF(AC127,0)-COUNTIF(T127,0)-COUNTIF(K127,0)</f>
        <v>0</v>
      </c>
      <c r="I130" s="165">
        <f t="shared" si="2029"/>
        <v>0</v>
      </c>
      <c r="J130" s="187">
        <f t="shared" ref="J130" si="2073">IF($B127=$B121,J124+IF($F127&lt;&gt;$G127,(K127+$G129-$G128)/$F127,K127/$F127),IF($F127&lt;&gt;G127,(K127+$G129-$G128)/$F127,K127/$F127))</f>
        <v>0</v>
      </c>
      <c r="K130" s="7">
        <f t="shared" ref="K130:K131" si="2074">SUM(L130:R130)</f>
        <v>0</v>
      </c>
      <c r="L130" s="26">
        <f t="shared" ref="L130:R130" si="2075">L127</f>
        <v>0</v>
      </c>
      <c r="M130" s="26">
        <f t="shared" si="2075"/>
        <v>0</v>
      </c>
      <c r="N130" s="26">
        <f t="shared" si="2075"/>
        <v>0</v>
      </c>
      <c r="O130" s="26">
        <f t="shared" si="2075"/>
        <v>0</v>
      </c>
      <c r="P130" s="26">
        <f t="shared" si="2075"/>
        <v>0</v>
      </c>
      <c r="Q130" s="29">
        <f t="shared" si="2075"/>
        <v>0</v>
      </c>
      <c r="R130" s="23">
        <f t="shared" si="2075"/>
        <v>0</v>
      </c>
      <c r="S130" s="187">
        <f t="shared" ref="S130" si="2076">IF($B127=$B121,S124+IF($F127&lt;&gt;$G127,(T127+$G129-$G128)/$F127,T127/$F127),IF($F127&lt;&gt;P127,(T127+$G129-$G128)/$F127,T127/$F127))</f>
        <v>0</v>
      </c>
      <c r="T130" s="7">
        <f t="shared" ref="T130:T131" si="2077">SUM(U130:AA130)</f>
        <v>0</v>
      </c>
      <c r="U130" s="26">
        <f t="shared" ref="U130:AA130" si="2078">U127</f>
        <v>0</v>
      </c>
      <c r="V130" s="26">
        <f t="shared" si="2078"/>
        <v>0</v>
      </c>
      <c r="W130" s="26">
        <f t="shared" si="2078"/>
        <v>0</v>
      </c>
      <c r="X130" s="26">
        <f t="shared" si="2078"/>
        <v>0</v>
      </c>
      <c r="Y130" s="113">
        <f t="shared" si="2078"/>
        <v>0</v>
      </c>
      <c r="Z130" s="29">
        <f t="shared" si="2078"/>
        <v>0</v>
      </c>
      <c r="AA130" s="23">
        <f t="shared" si="2078"/>
        <v>0</v>
      </c>
      <c r="AB130" s="187">
        <f t="shared" ref="AB130" si="2079">IF($B127=$B121,AB124+IF($F127&lt;&gt;$G127,(AC127+$G129-$G128)/$F127,AC127/$F127),IF($F127&lt;&gt;Y127,(AC127+$G129-$G128)/$F127,AC127/$F127))</f>
        <v>0</v>
      </c>
      <c r="AC130" s="7">
        <f t="shared" ref="AC130:AC131" si="2080">SUM(AD130:AJ130)</f>
        <v>0</v>
      </c>
      <c r="AD130" s="26">
        <f t="shared" ref="AD130:AJ130" si="2081">AD127</f>
        <v>0</v>
      </c>
      <c r="AE130" s="26">
        <f t="shared" si="2081"/>
        <v>0</v>
      </c>
      <c r="AF130" s="26">
        <f t="shared" si="2081"/>
        <v>0</v>
      </c>
      <c r="AG130" s="26">
        <f t="shared" si="2081"/>
        <v>0</v>
      </c>
      <c r="AH130" s="113">
        <f t="shared" si="2081"/>
        <v>0</v>
      </c>
      <c r="AI130" s="29">
        <f t="shared" si="2081"/>
        <v>0</v>
      </c>
      <c r="AJ130" s="23">
        <f t="shared" si="2081"/>
        <v>0</v>
      </c>
      <c r="AK130" s="187">
        <f t="shared" ref="AK130" si="2082">IF($B127=$B121,AK124+IF($F127&lt;&gt;$G127,(AL127+$G129-$G128)/$F127,AL127/$F127),IF($F127&lt;&gt;AH127,(AL127+$G129-$G128)/$F127,AL127/$F127))</f>
        <v>0</v>
      </c>
      <c r="AL130" s="7">
        <f t="shared" ref="AL130:AL131" si="2083">SUM(AM130:AS130)</f>
        <v>0</v>
      </c>
      <c r="AM130" s="26">
        <f t="shared" ref="AM130:AS130" si="2084">AM127</f>
        <v>0</v>
      </c>
      <c r="AN130" s="26">
        <f t="shared" si="2084"/>
        <v>0</v>
      </c>
      <c r="AO130" s="26">
        <f t="shared" si="2084"/>
        <v>0</v>
      </c>
      <c r="AP130" s="26">
        <f t="shared" si="2084"/>
        <v>0</v>
      </c>
      <c r="AQ130" s="113">
        <f t="shared" si="2084"/>
        <v>0</v>
      </c>
      <c r="AR130" s="29">
        <f t="shared" si="2084"/>
        <v>0</v>
      </c>
      <c r="AS130" s="23">
        <f t="shared" si="2084"/>
        <v>0</v>
      </c>
      <c r="AT130" s="187">
        <f t="shared" ref="AT130" si="2085">IF($B127=$B121,AT124+IF($F127&lt;&gt;$G127,(AU127+$G129-$G128)/$F127,AU127/$F127),IF($F127&lt;&gt;AQ127,(AU127+$G129-$G128)/$F127,AU127/$F127))</f>
        <v>0</v>
      </c>
      <c r="AU130" s="7">
        <f t="shared" ref="AU130:AU131" si="2086">SUM(AV130:BB130)</f>
        <v>0</v>
      </c>
      <c r="AV130" s="6">
        <f t="shared" ref="AV130" si="2087">IF(SUM($AM$9:$AS$9)=SUM($AV$9:$BB$9),AV127,IF(AND(SUM($AV$9:$BB$9)&gt;42,SUM($AV$9:$BB$9)&lt;49),AV127,0))</f>
        <v>0</v>
      </c>
      <c r="AW130" s="6">
        <f t="shared" ref="AW130:BB130" si="2088">IF(SUM($AM$9:$AS$9)=SUM($AV$9:$BB$9),AW127,IF(AND(SUM($AV$9:$BB$9)&gt;42,SUM($AV$9:$BB$9)&lt;49),AW127,0))</f>
        <v>0</v>
      </c>
      <c r="AX130" s="6">
        <f t="shared" si="2088"/>
        <v>0</v>
      </c>
      <c r="AY130" s="6">
        <f t="shared" si="2088"/>
        <v>0</v>
      </c>
      <c r="AZ130" s="26">
        <f t="shared" si="2088"/>
        <v>0</v>
      </c>
      <c r="BA130" s="29">
        <f t="shared" si="2088"/>
        <v>0</v>
      </c>
      <c r="BB130" s="23">
        <f t="shared" si="2088"/>
        <v>0</v>
      </c>
    </row>
    <row r="131" spans="1:54" ht="15.75" customHeight="1" x14ac:dyDescent="0.2">
      <c r="A131" s="1">
        <f t="shared" ref="A131:A132" si="2089">A130</f>
        <v>0</v>
      </c>
      <c r="B131" s="313"/>
      <c r="C131" s="314"/>
      <c r="D131" s="314"/>
      <c r="E131" s="314"/>
      <c r="F131" s="31"/>
      <c r="G131" s="183"/>
      <c r="H131" s="123">
        <f t="shared" ref="H131" si="2090">IF($B127=$B121,H125+F131,$F131)</f>
        <v>0</v>
      </c>
      <c r="I131" s="165">
        <f t="shared" si="2029"/>
        <v>0</v>
      </c>
      <c r="J131" s="141">
        <f t="shared" ref="J131" si="2091">IF($H130=0,0,IF($B121=$B127,IF($H132&gt;0,$H132+J125,K127+J125),IF($H132&gt;0,$H132,K127)))</f>
        <v>0</v>
      </c>
      <c r="K131" s="7">
        <f t="shared" si="2074"/>
        <v>0</v>
      </c>
      <c r="L131" s="6"/>
      <c r="M131" s="6"/>
      <c r="N131" s="6"/>
      <c r="O131" s="6"/>
      <c r="P131" s="26"/>
      <c r="Q131" s="29"/>
      <c r="R131" s="23"/>
      <c r="S131" s="141">
        <f t="shared" ref="S131" si="2092">IF($H130=0,0,IF($B121=$B127,IF($H132&gt;0,$H132+S125,T127+S125),IF($H132&gt;0,$H132,T127)))</f>
        <v>0</v>
      </c>
      <c r="T131" s="7">
        <f t="shared" si="2077"/>
        <v>0</v>
      </c>
      <c r="U131" s="6"/>
      <c r="V131" s="6"/>
      <c r="W131" s="6"/>
      <c r="X131" s="6"/>
      <c r="Y131" s="26"/>
      <c r="Z131" s="29"/>
      <c r="AA131" s="23"/>
      <c r="AB131" s="141">
        <f t="shared" ref="AB131" si="2093">IF($H130=0,0,IF($B121=$B127,IF($H132&gt;0,$H132+AB125,AC127+AB125),IF($H132&gt;0,$H132,AC127)))</f>
        <v>0</v>
      </c>
      <c r="AC131" s="7">
        <f t="shared" si="2080"/>
        <v>0</v>
      </c>
      <c r="AD131" s="6"/>
      <c r="AE131" s="6"/>
      <c r="AF131" s="6"/>
      <c r="AG131" s="6"/>
      <c r="AH131" s="26"/>
      <c r="AI131" s="29"/>
      <c r="AJ131" s="23"/>
      <c r="AK131" s="141">
        <f t="shared" ref="AK131" si="2094">IF($H130=0,0,IF($B121=$B127,IF($H132&gt;0,$H132+AK125,AL127+AK125),IF($H132&gt;0,$H132,AL127)))</f>
        <v>0</v>
      </c>
      <c r="AL131" s="7">
        <f t="shared" si="2083"/>
        <v>0</v>
      </c>
      <c r="AM131" s="6"/>
      <c r="AN131" s="6"/>
      <c r="AO131" s="6"/>
      <c r="AP131" s="6"/>
      <c r="AQ131" s="26"/>
      <c r="AR131" s="29"/>
      <c r="AS131" s="23"/>
      <c r="AT131" s="141">
        <f t="shared" ref="AT131" si="2095">IF($H130=0,0,IF($B121=$B127,IF($H132&gt;0,$H132+AT125,AU127+AT125),IF($H132&gt;0,$H132,AU127)))</f>
        <v>0</v>
      </c>
      <c r="AU131" s="7">
        <f t="shared" si="2086"/>
        <v>0</v>
      </c>
      <c r="AV131" s="6"/>
      <c r="AW131" s="6"/>
      <c r="AX131" s="6"/>
      <c r="AY131" s="6"/>
      <c r="AZ131" s="26"/>
      <c r="BA131" s="29"/>
      <c r="BB131" s="23"/>
    </row>
    <row r="132" spans="1:54" ht="18.75" customHeight="1" thickBot="1" x14ac:dyDescent="0.25">
      <c r="A132" s="1">
        <f t="shared" si="2089"/>
        <v>0</v>
      </c>
      <c r="B132" s="323" t="str">
        <f>IF(B127="",Wydruk!$AE$6,IF(J128=0,Wydruk!$AE$7,IF(AND(G128&lt;G129,B127&lt;&gt;$B133),Wydruk!$AE$13,IF(AND($B127=$B121,$B127&lt;&gt;$B133),IF(OR(OR(J132&lt;4,J132&gt;5),OR(S132&lt;4,S132&gt;5),OR(AB132&lt;4,AB132&gt;5),OR(AK132&lt;4,AK132&gt;5),OR(AND(AT132&lt;4,AT132&gt;0),AT132&gt;5)),Wydruk!$AE$8,Wydruk!$AE$9),IF($B127=$B133,IF($F131&lt;&gt;0,Wydruk!$AE$12,Wydruk!$AE$10),IF(OR(OR(J128&lt;4,J128&gt;5),OR(S128&lt;4,S128&gt;5),OR(AB128&lt;4,AB128&gt;5),OR(AK128&lt;4,AK128&gt;5),OR(AND(AT128&lt;4,AT128&gt;0),AT128&gt;5)),Wydruk!$AE$8,Wydruk!$AE$11))))))</f>
        <v>Uzupełnij liczby godzin tygodniowego planu</v>
      </c>
      <c r="C132" s="324"/>
      <c r="D132" s="324"/>
      <c r="E132" s="324"/>
      <c r="F132" s="173">
        <f>maj!F132</f>
        <v>0</v>
      </c>
      <c r="G132" s="184">
        <f>maj!G132</f>
        <v>0</v>
      </c>
      <c r="H132" s="191">
        <f t="shared" ref="H132" si="2096">IF(OR($G132=0,$F132=0,$G132="",$F132=""),0,$G132/$F132)</f>
        <v>0</v>
      </c>
      <c r="I132" s="193"/>
      <c r="J132" s="176">
        <f t="shared" ref="J132" si="2097">IF($B121=$B127,IF(L127+L122&gt;0,1,0)+IF(M127+M122&gt;0,1,0)+IF(N127+N122&gt;0,1,0)+IF(O127+O122&gt;0,1,0)+IF(P127+P122&gt;0,1,0)+IF(Q127+Q122&gt;0,1,0)+IF(R127+R122&gt;0,1,0),J128)</f>
        <v>0</v>
      </c>
      <c r="K132" s="133">
        <f t="shared" ref="K132" si="2098">IF(OR($B127=$B133,J132=0,(K128-Q132+O132)&lt;=0),0,(K128-Q132+O132)/J132)</f>
        <v>0</v>
      </c>
      <c r="L132" s="137">
        <f t="shared" ref="L132" si="2099">IF(K132*(7-J129)&lt;=0,0,K132*(7-J129))</f>
        <v>0</v>
      </c>
      <c r="M132" s="311">
        <f t="shared" ref="M132" si="2100">ROUND(IF(OR(K129-K132*(7-J129)+P132&lt;0,$B127=$B133,K132&lt;=0,K129=0),0,IF(K129-K132*(7-J129)+P132&gt;Q132-O132+P132,Q132-O132+P132,K129-K132*(7-J129)+P132)),1)</f>
        <v>0</v>
      </c>
      <c r="N132" s="312"/>
      <c r="O132" s="139">
        <f t="shared" ref="O132" si="2101">IF(OR($B127=$B133,J128=0),0,IF($B127=$B121,J127,$F127))</f>
        <v>0</v>
      </c>
      <c r="P132" s="30">
        <f t="shared" ref="P132" si="2102">IF(OR($B127=$B133,J132=0),0,$G129-$G128)</f>
        <v>0</v>
      </c>
      <c r="Q132" s="134">
        <f t="shared" ref="Q132" si="2103">IF(OR($B127=$B133,J132=0),0,J131)</f>
        <v>0</v>
      </c>
      <c r="R132" s="138">
        <f t="shared" ref="R132" si="2104">IF($B127=$B133,0,K129)</f>
        <v>0</v>
      </c>
      <c r="S132" s="176">
        <f t="shared" ref="S132" si="2105">IF($B121=$B127,IF(U127+U122&gt;0,1,0)+IF(V127+V122&gt;0,1,0)+IF(W127+W122&gt;0,1,0)+IF(X127+X122&gt;0,1,0)+IF(Y127+Y122&gt;0,1,0)+IF(Z127+Z122&gt;0,1,0)+IF(AA127+AA122&gt;0,1,0),S128)</f>
        <v>0</v>
      </c>
      <c r="T132" s="133">
        <f t="shared" ref="T132" si="2106">IF(OR($B127=$B133,S132=0,(T128-Z132+X132)&lt;=0),0,(T128-Z132+X132)/S132)</f>
        <v>0</v>
      </c>
      <c r="U132" s="137">
        <f t="shared" ref="U132" si="2107">IF(T132*(7-S129)&lt;=0,0,T132*(7-S129))</f>
        <v>0</v>
      </c>
      <c r="V132" s="311">
        <f t="shared" ref="V132" si="2108">ROUND(IF(OR(T129-T132*(7-S129)+Y132&lt;0,$B127=$B133,T132&lt;=0,T129=0),0,IF(T129-T132*(7-S129)+Y132&gt;Z132-X132+Y132,Z132-X132+Y132,T129-T132*(7-S129)+Y132)),1)</f>
        <v>0</v>
      </c>
      <c r="W132" s="312"/>
      <c r="X132" s="139">
        <f t="shared" ref="X132" si="2109">IF(OR($B127=$B133,S128=0),0,IF($B127=$B121,S127,$F127))</f>
        <v>0</v>
      </c>
      <c r="Y132" s="30">
        <f t="shared" ref="Y132" si="2110">IF(OR($B127=$B133,S132=0),0,$G129-$G128)</f>
        <v>0</v>
      </c>
      <c r="Z132" s="134">
        <f t="shared" ref="Z132" si="2111">IF(OR($B127=$B133,S132=0),0,S131)</f>
        <v>0</v>
      </c>
      <c r="AA132" s="138">
        <f t="shared" ref="AA132" si="2112">IF($B127=$B133,0,T129)</f>
        <v>0</v>
      </c>
      <c r="AB132" s="176">
        <f t="shared" ref="AB132" si="2113">IF($B121=$B127,IF(AD127+AD122&gt;0,1,0)+IF(AE127+AE122&gt;0,1,0)+IF(AF127+AF122&gt;0,1,0)+IF(AG127+AG122&gt;0,1,0)+IF(AH127+AH122&gt;0,1,0)+IF(AI127+AI122&gt;0,1,0)+IF(AJ127+AJ122&gt;0,1,0),AB128)</f>
        <v>0</v>
      </c>
      <c r="AC132" s="133">
        <f t="shared" ref="AC132" si="2114">IF(OR($B127=$B133,AB132=0,(AC128-AI132+AG132)&lt;=0),0,(AC128-AI132+AG132)/AB132)</f>
        <v>0</v>
      </c>
      <c r="AD132" s="137">
        <f t="shared" ref="AD132" si="2115">IF(AC132*(7-AB129)&lt;=0,0,AC132*(7-AB129))</f>
        <v>0</v>
      </c>
      <c r="AE132" s="311">
        <f t="shared" ref="AE132" si="2116">ROUND(IF(OR(AC129-AC132*(7-AB129)+AH132&lt;0,$B127=$B133,AC132&lt;=0,AC129=0),0,IF(AC129-AC132*(7-AB129)+AH132&gt;AI132-AG132+AH132,AI132-AG132+AH132,AC129-AC132*(7-AB129)+AH132)),1)</f>
        <v>0</v>
      </c>
      <c r="AF132" s="312"/>
      <c r="AG132" s="139">
        <f t="shared" ref="AG132" si="2117">IF(OR($B127=$B133,AB128=0),0,IF($B127=$B121,AB127,$F127))</f>
        <v>0</v>
      </c>
      <c r="AH132" s="30">
        <f t="shared" ref="AH132" si="2118">IF(OR($B127=$B133,AB132=0),0,$G129-$G128)</f>
        <v>0</v>
      </c>
      <c r="AI132" s="134">
        <f t="shared" ref="AI132" si="2119">IF(OR($B127=$B133,AB132=0),0,AB131)</f>
        <v>0</v>
      </c>
      <c r="AJ132" s="138">
        <f t="shared" ref="AJ132" si="2120">IF($B127=$B133,0,AC129)</f>
        <v>0</v>
      </c>
      <c r="AK132" s="176">
        <f t="shared" ref="AK132" si="2121">IF($B121=$B127,IF(AM127+AM122&gt;0,1,0)+IF(AN127+AN122&gt;0,1,0)+IF(AO127+AO122&gt;0,1,0)+IF(AP127+AP122&gt;0,1,0)+IF(AQ127+AQ122&gt;0,1,0)+IF(AR127+AR122&gt;0,1,0)+IF(AS127+AS122&gt;0,1,0),AK128)</f>
        <v>0</v>
      </c>
      <c r="AL132" s="133">
        <f t="shared" ref="AL132" si="2122">IF(OR($B127=$B133,AK132=0,(AL128-AR132+AP132)&lt;=0),0,(AL128-AR132+AP132)/AK132)</f>
        <v>0</v>
      </c>
      <c r="AM132" s="137">
        <f t="shared" ref="AM132" si="2123">IF(AL132*(7-AK129)&lt;=0,0,AL132*(7-AK129))</f>
        <v>0</v>
      </c>
      <c r="AN132" s="311">
        <f t="shared" ref="AN132" si="2124">ROUND(IF(OR(AL129-AL132*(7-AK129)+AQ132&lt;0,$B127=$B133,AL132&lt;=0,AL129=0),0,IF(AL129-AL132*(7-AK129)+AQ132&gt;AR132-AP132+AQ132,AR132-AP132+AQ132,AL129-AL132*(7-AK129)+AQ132)),1)</f>
        <v>0</v>
      </c>
      <c r="AO132" s="312"/>
      <c r="AP132" s="139">
        <f t="shared" ref="AP132" si="2125">IF(OR($B127=$B133,AK128=0),0,IF($B127=$B121,AK127,$F127))</f>
        <v>0</v>
      </c>
      <c r="AQ132" s="30">
        <f t="shared" ref="AQ132" si="2126">IF(OR($B127=$B133,AK132=0),0,$G129-$G128)</f>
        <v>0</v>
      </c>
      <c r="AR132" s="134">
        <f t="shared" ref="AR132" si="2127">IF(OR($B127=$B133,AK132=0),0,AK131)</f>
        <v>0</v>
      </c>
      <c r="AS132" s="138">
        <f t="shared" ref="AS132" si="2128">IF($B127=$B133,0,AL129)</f>
        <v>0</v>
      </c>
      <c r="AT132" s="176">
        <f t="shared" ref="AT132" si="2129">IF($B121=$B127,IF(AV127+AV122&gt;0,1,0)+IF(AW127+AW122&gt;0,1,0)+IF(AX127+AX122&gt;0,1,0)+IF(AY127+AY122&gt;0,1,0)+IF(AZ127+AZ122&gt;0,1,0)+IF(BA127+BA122&gt;0,1,0)+IF(BB127+BB122&gt;0,1,0),AT128)</f>
        <v>0</v>
      </c>
      <c r="AU132" s="133">
        <f t="shared" ref="AU132" si="2130">IF(OR($B127=$B133,AT132=0,(AU128-BA132+AY132)&lt;=0),0,(AU128-BA132+AY132)/AT132)</f>
        <v>0</v>
      </c>
      <c r="AV132" s="137">
        <f t="shared" ref="AV132" si="2131">IF(AU132*(7-AT129)&lt;=0,0,AU132*(7-AT129))</f>
        <v>0</v>
      </c>
      <c r="AW132" s="311">
        <f t="shared" ref="AW132" si="2132">ROUND(IF(OR(AU129-AU132*(7-AT129)+AZ132&lt;0,$B127=$B133,AU132&lt;=0,AU129=0),0,IF(AU129-AU132*(7-AT129)+AZ132&gt;BA132-AY132+AZ132,BA132-AY132+AZ132,AU129-AU132*(7-AT129)+AZ132)),1)</f>
        <v>0</v>
      </c>
      <c r="AX132" s="312"/>
      <c r="AY132" s="139">
        <f t="shared" ref="AY132" si="2133">IF(OR($B127=$B133,AT128=0),0,IF($B127=$B121,AT127,$F127))</f>
        <v>0</v>
      </c>
      <c r="AZ132" s="30">
        <f t="shared" ref="AZ132" si="2134">IF(OR($B127=$B133,AT132=0),0,$G129-$G128)</f>
        <v>0</v>
      </c>
      <c r="BA132" s="134">
        <f t="shared" ref="BA132" si="2135">IF(OR($B127=$B133,AT132=0),0,AT131)</f>
        <v>0</v>
      </c>
      <c r="BB132" s="138">
        <f t="shared" ref="BB132" si="2136">IF($B127=$B133,0,AU129)</f>
        <v>0</v>
      </c>
    </row>
    <row r="133" spans="1:54" ht="15.75" x14ac:dyDescent="0.2">
      <c r="A133" s="1">
        <f t="shared" ref="A133" si="2137">IF(B133="","1. Niewypełnione",B133)</f>
        <v>0</v>
      </c>
      <c r="B133" s="320">
        <f>maj!B133</f>
        <v>0</v>
      </c>
      <c r="C133" s="321">
        <f>maj!C133</f>
        <v>0</v>
      </c>
      <c r="D133" s="321">
        <f>maj!D133</f>
        <v>0</v>
      </c>
      <c r="E133" s="321">
        <f>maj!E133</f>
        <v>0</v>
      </c>
      <c r="F133" s="177">
        <f>maj!F133</f>
        <v>18</v>
      </c>
      <c r="G133" s="185">
        <f>maj!G133</f>
        <v>18</v>
      </c>
      <c r="H133" s="177"/>
      <c r="I133" s="192">
        <f t="shared" ref="I133:I137" si="2138">K133+T133+AC133+AL133+AU133</f>
        <v>0</v>
      </c>
      <c r="J133" s="186">
        <f t="shared" ref="J133" si="2139">IF(OR($B133=$B139,J136=0),0,ROUND((K134+P138)/J136,0))</f>
        <v>0</v>
      </c>
      <c r="K133" s="51">
        <f t="shared" ref="K133:K134" si="2140">SUM(L133:R133)</f>
        <v>0</v>
      </c>
      <c r="L133" s="52">
        <f>maj!L133</f>
        <v>0</v>
      </c>
      <c r="M133" s="52">
        <f>maj!M133</f>
        <v>0</v>
      </c>
      <c r="N133" s="52">
        <f>maj!N133</f>
        <v>0</v>
      </c>
      <c r="O133" s="52">
        <f>maj!O133</f>
        <v>0</v>
      </c>
      <c r="P133" s="53">
        <f>maj!P133</f>
        <v>0</v>
      </c>
      <c r="Q133" s="54">
        <f>maj!Q133</f>
        <v>0</v>
      </c>
      <c r="R133" s="55">
        <f>maj!R133</f>
        <v>0</v>
      </c>
      <c r="S133" s="188">
        <f t="shared" ref="S133" si="2141">IF(OR($B133=$B139,S136=0),0,ROUND((T134+Y138)/S136,0))</f>
        <v>0</v>
      </c>
      <c r="T133" s="51">
        <f t="shared" ref="T133:T134" si="2142">SUM(U133:AA133)</f>
        <v>0</v>
      </c>
      <c r="U133" s="52">
        <f>maj!U133</f>
        <v>0</v>
      </c>
      <c r="V133" s="52">
        <f>maj!V133</f>
        <v>0</v>
      </c>
      <c r="W133" s="52">
        <f>maj!W133</f>
        <v>0</v>
      </c>
      <c r="X133" s="52">
        <f>maj!X133</f>
        <v>0</v>
      </c>
      <c r="Y133" s="53">
        <f>maj!Y133</f>
        <v>0</v>
      </c>
      <c r="Z133" s="54">
        <f>maj!Z133</f>
        <v>0</v>
      </c>
      <c r="AA133" s="55">
        <f>maj!AA133</f>
        <v>0</v>
      </c>
      <c r="AB133" s="188">
        <f t="shared" ref="AB133" si="2143">IF(OR($B133=$B139,AB136=0),0,ROUND((AC134+AH138)/AB136,0))</f>
        <v>0</v>
      </c>
      <c r="AC133" s="51">
        <f t="shared" ref="AC133:AC134" si="2144">SUM(AD133:AJ133)</f>
        <v>0</v>
      </c>
      <c r="AD133" s="52">
        <f>maj!AD133</f>
        <v>0</v>
      </c>
      <c r="AE133" s="52">
        <f>maj!AE133</f>
        <v>0</v>
      </c>
      <c r="AF133" s="52">
        <f>maj!AF133</f>
        <v>0</v>
      </c>
      <c r="AG133" s="52">
        <f>maj!AG133</f>
        <v>0</v>
      </c>
      <c r="AH133" s="53">
        <f>maj!AH133</f>
        <v>0</v>
      </c>
      <c r="AI133" s="54">
        <f>maj!AI133</f>
        <v>0</v>
      </c>
      <c r="AJ133" s="55">
        <f>maj!AJ133</f>
        <v>0</v>
      </c>
      <c r="AK133" s="188">
        <f t="shared" ref="AK133" si="2145">IF(OR($B133=$B139,AK136=0),0,ROUND((AL134+AQ138)/AK136,0))</f>
        <v>0</v>
      </c>
      <c r="AL133" s="51">
        <f t="shared" ref="AL133:AL134" si="2146">SUM(AM133:AS133)</f>
        <v>0</v>
      </c>
      <c r="AM133" s="52">
        <f>maj!AM133</f>
        <v>0</v>
      </c>
      <c r="AN133" s="52">
        <f>maj!AN133</f>
        <v>0</v>
      </c>
      <c r="AO133" s="52">
        <f>maj!AO133</f>
        <v>0</v>
      </c>
      <c r="AP133" s="52">
        <f>maj!AP133</f>
        <v>0</v>
      </c>
      <c r="AQ133" s="53">
        <f>maj!AQ133</f>
        <v>0</v>
      </c>
      <c r="AR133" s="54">
        <f>maj!AR133</f>
        <v>0</v>
      </c>
      <c r="AS133" s="55">
        <f>maj!AS133</f>
        <v>0</v>
      </c>
      <c r="AT133" s="188">
        <f t="shared" ref="AT133" si="2147">IF(OR($B133=$B139,AT136=0),0,ROUND((AU134+AZ138)/AT136,0))</f>
        <v>0</v>
      </c>
      <c r="AU133" s="51">
        <f t="shared" ref="AU133:AU134" si="2148">SUM(AV133:BB133)</f>
        <v>0</v>
      </c>
      <c r="AV133" s="52">
        <f t="shared" ref="AV133" si="2149">IF(SUM($AM$9:$AS$9)=SUM($AV$9:$BB$9),AM133,IF(AND(SUM($AV$9:$BB$9)&gt;42,SUM($AV$9:$BB$9)&lt;49),AM133,0))</f>
        <v>0</v>
      </c>
      <c r="AW133" s="52">
        <f t="shared" ref="AW133" si="2150">IF(SUM($AM$9:$AS$9)=SUM($AV$9:$BB$9),AN133,IF(AND(SUM($AV$9:$BB$9)&gt;42,SUM($AV$9:$BB$9)&lt;49),AN133,0))</f>
        <v>0</v>
      </c>
      <c r="AX133" s="52">
        <f t="shared" ref="AX133" si="2151">IF(SUM($AM$9:$AS$9)=SUM($AV$9:$BB$9),AO133,IF(AND(SUM($AV$9:$BB$9)&gt;42,SUM($AV$9:$BB$9)&lt;49),AO133,0))</f>
        <v>0</v>
      </c>
      <c r="AY133" s="52">
        <f t="shared" ref="AY133" si="2152">IF(SUM($AM$9:$AS$9)=SUM($AV$9:$BB$9),AP133,IF(AND(SUM($AV$9:$BB$9)&gt;42,SUM($AV$9:$BB$9)&lt;49),AP133,0))</f>
        <v>0</v>
      </c>
      <c r="AZ133" s="53">
        <f t="shared" ref="AZ133" si="2153">IF(SUM($AM$9:$AS$9)=SUM($AV$9:$BB$9),AQ133,IF(AND(SUM($AV$9:$BB$9)&gt;42,SUM($AV$9:$BB$9)&lt;49),AQ133,0))</f>
        <v>0</v>
      </c>
      <c r="BA133" s="54">
        <f t="shared" ref="BA133" si="2154">IF(SUM($AM$9:$AS$9)=SUM($AV$9:$BB$9),AR133,IF(AND(SUM($AV$9:$BB$9)&gt;42,SUM($AV$9:$BB$9)&lt;49),AR133,0))</f>
        <v>0</v>
      </c>
      <c r="BB133" s="55">
        <f t="shared" ref="BB133" si="2155">IF(SUM($AM$9:$AS$9)=SUM($AV$9:$BB$9),AS133,IF(AND(SUM($AV$9:$BB$9)&gt;42,SUM($AV$9:$BB$9)&lt;49),AS133,0))</f>
        <v>0</v>
      </c>
    </row>
    <row r="134" spans="1:54" ht="12.75" hidden="1" customHeight="1" x14ac:dyDescent="0.2">
      <c r="B134" s="93"/>
      <c r="C134" s="94"/>
      <c r="D134" s="95"/>
      <c r="E134" s="115"/>
      <c r="F134" s="140" t="b">
        <f t="shared" ref="F134" si="2156">IF($B127=$B133,OR(F128,G133&lt;F133),G133&lt;F133)</f>
        <v>0</v>
      </c>
      <c r="G134" s="189">
        <f t="shared" ref="G134" si="2157">IF(AND($B127=$B133,$B127&lt;&gt;"",$B127&lt;&gt;0),G133+G128,G133)</f>
        <v>18</v>
      </c>
      <c r="H134" s="120"/>
      <c r="I134" s="165">
        <f t="shared" si="2138"/>
        <v>0</v>
      </c>
      <c r="J134" s="194">
        <f t="shared" ref="J134" si="2158">7-COUNTIF(L133:R133,0)-COUNTIF(L133:R133,"")</f>
        <v>0</v>
      </c>
      <c r="K134" s="22">
        <f t="shared" si="2140"/>
        <v>0</v>
      </c>
      <c r="L134" s="35">
        <f t="shared" ref="L134:R134" si="2159">IF($B127=$B133,L133+L128,L133)</f>
        <v>0</v>
      </c>
      <c r="M134" s="35">
        <f t="shared" si="2159"/>
        <v>0</v>
      </c>
      <c r="N134" s="35">
        <f t="shared" si="2159"/>
        <v>0</v>
      </c>
      <c r="O134" s="35">
        <f t="shared" si="2159"/>
        <v>0</v>
      </c>
      <c r="P134" s="36">
        <f t="shared" si="2159"/>
        <v>0</v>
      </c>
      <c r="Q134" s="37">
        <f t="shared" si="2159"/>
        <v>0</v>
      </c>
      <c r="R134" s="38">
        <f t="shared" si="2159"/>
        <v>0</v>
      </c>
      <c r="S134" s="194">
        <f t="shared" ref="S134" si="2160">7-COUNTIF(U133:AA133,0)-COUNTIF(U133:AA133,"")</f>
        <v>0</v>
      </c>
      <c r="T134" s="22">
        <f t="shared" si="2142"/>
        <v>0</v>
      </c>
      <c r="U134" s="35">
        <f t="shared" ref="U134:AA134" si="2161">IF($B127=$B133,U133+U128,U133)</f>
        <v>0</v>
      </c>
      <c r="V134" s="35">
        <f t="shared" si="2161"/>
        <v>0</v>
      </c>
      <c r="W134" s="35">
        <f t="shared" si="2161"/>
        <v>0</v>
      </c>
      <c r="X134" s="35">
        <f t="shared" si="2161"/>
        <v>0</v>
      </c>
      <c r="Y134" s="36">
        <f t="shared" si="2161"/>
        <v>0</v>
      </c>
      <c r="Z134" s="37">
        <f t="shared" si="2161"/>
        <v>0</v>
      </c>
      <c r="AA134" s="38">
        <f t="shared" si="2161"/>
        <v>0</v>
      </c>
      <c r="AB134" s="194">
        <f t="shared" ref="AB134" si="2162">7-COUNTIF(AD133:AJ133,0)-COUNTIF(AD133:AJ133,"")</f>
        <v>0</v>
      </c>
      <c r="AC134" s="22">
        <f t="shared" si="2144"/>
        <v>0</v>
      </c>
      <c r="AD134" s="35">
        <f t="shared" ref="AD134:AJ134" si="2163">IF($B127=$B133,AD133+AD128,AD133)</f>
        <v>0</v>
      </c>
      <c r="AE134" s="35">
        <f t="shared" si="2163"/>
        <v>0</v>
      </c>
      <c r="AF134" s="35">
        <f t="shared" si="2163"/>
        <v>0</v>
      </c>
      <c r="AG134" s="35">
        <f t="shared" si="2163"/>
        <v>0</v>
      </c>
      <c r="AH134" s="36">
        <f t="shared" si="2163"/>
        <v>0</v>
      </c>
      <c r="AI134" s="37">
        <f t="shared" si="2163"/>
        <v>0</v>
      </c>
      <c r="AJ134" s="38">
        <f t="shared" si="2163"/>
        <v>0</v>
      </c>
      <c r="AK134" s="194">
        <f t="shared" ref="AK134" si="2164">7-COUNTIF(AM133:AS133,0)-COUNTIF(AM133:AS133,"")</f>
        <v>0</v>
      </c>
      <c r="AL134" s="22">
        <f t="shared" si="2146"/>
        <v>0</v>
      </c>
      <c r="AM134" s="35">
        <f t="shared" ref="AM134:AS134" si="2165">IF($B127=$B133,AM133+AM128,AM133)</f>
        <v>0</v>
      </c>
      <c r="AN134" s="35">
        <f t="shared" si="2165"/>
        <v>0</v>
      </c>
      <c r="AO134" s="35">
        <f t="shared" si="2165"/>
        <v>0</v>
      </c>
      <c r="AP134" s="35">
        <f t="shared" si="2165"/>
        <v>0</v>
      </c>
      <c r="AQ134" s="36">
        <f t="shared" si="2165"/>
        <v>0</v>
      </c>
      <c r="AR134" s="37">
        <f t="shared" si="2165"/>
        <v>0</v>
      </c>
      <c r="AS134" s="38">
        <f t="shared" si="2165"/>
        <v>0</v>
      </c>
      <c r="AT134" s="194">
        <f t="shared" ref="AT134" si="2166">7-COUNTIF(AV133:BB133,0)-COUNTIF(AV133:BB133,"")</f>
        <v>0</v>
      </c>
      <c r="AU134" s="22">
        <f t="shared" si="2148"/>
        <v>0</v>
      </c>
      <c r="AV134" s="35">
        <f t="shared" ref="AV134:BB134" si="2167">IF($B127=$B133,AV133+AV128,AV133)</f>
        <v>0</v>
      </c>
      <c r="AW134" s="35">
        <f t="shared" si="2167"/>
        <v>0</v>
      </c>
      <c r="AX134" s="35">
        <f t="shared" si="2167"/>
        <v>0</v>
      </c>
      <c r="AY134" s="35">
        <f t="shared" si="2167"/>
        <v>0</v>
      </c>
      <c r="AZ134" s="36">
        <f t="shared" si="2167"/>
        <v>0</v>
      </c>
      <c r="BA134" s="37">
        <f t="shared" si="2167"/>
        <v>0</v>
      </c>
      <c r="BB134" s="38">
        <f t="shared" si="2167"/>
        <v>0</v>
      </c>
    </row>
    <row r="135" spans="1:54" ht="15" hidden="1" customHeight="1" x14ac:dyDescent="0.2">
      <c r="B135" s="116"/>
      <c r="C135" s="117"/>
      <c r="D135" s="118"/>
      <c r="E135" s="119"/>
      <c r="F135" s="92"/>
      <c r="G135" s="190">
        <f t="shared" ref="G135" si="2168">IF(AND($B127=$B133,$B127&lt;&gt;"",$B127&lt;&gt;0),F133+G129,F133)</f>
        <v>18</v>
      </c>
      <c r="H135" s="121"/>
      <c r="I135" s="165">
        <f t="shared" si="2138"/>
        <v>0</v>
      </c>
      <c r="J135" s="195">
        <f t="shared" ref="J135" si="2169">IF($B133=$B127,COUNTIF(L135:R135,0),COUNTIF(L136:R136,0)+COUNTIF(L136:R136,""))</f>
        <v>7</v>
      </c>
      <c r="K135" s="39">
        <f t="shared" ref="K135:R135" si="2170">IF($B127=$B133,K136+K129,K136)</f>
        <v>0</v>
      </c>
      <c r="L135" s="40">
        <f t="shared" si="2170"/>
        <v>0</v>
      </c>
      <c r="M135" s="40">
        <f t="shared" si="2170"/>
        <v>0</v>
      </c>
      <c r="N135" s="40">
        <f t="shared" si="2170"/>
        <v>0</v>
      </c>
      <c r="O135" s="40">
        <f t="shared" si="2170"/>
        <v>0</v>
      </c>
      <c r="P135" s="41">
        <f t="shared" si="2170"/>
        <v>0</v>
      </c>
      <c r="Q135" s="42">
        <f t="shared" si="2170"/>
        <v>0</v>
      </c>
      <c r="R135" s="43">
        <f t="shared" si="2170"/>
        <v>0</v>
      </c>
      <c r="S135" s="195">
        <f t="shared" ref="S135" si="2171">IF($B133=$B127,COUNTIF(U135:AA135,0),COUNTIF(U136:AA136,0)+COUNTIF(U136:AA136,""))</f>
        <v>7</v>
      </c>
      <c r="T135" s="39">
        <f t="shared" ref="T135:AA135" si="2172">IF($B127=$B133,T136+T129,T136)</f>
        <v>0</v>
      </c>
      <c r="U135" s="40">
        <f t="shared" si="2172"/>
        <v>0</v>
      </c>
      <c r="V135" s="40">
        <f t="shared" si="2172"/>
        <v>0</v>
      </c>
      <c r="W135" s="40">
        <f t="shared" si="2172"/>
        <v>0</v>
      </c>
      <c r="X135" s="40">
        <f t="shared" si="2172"/>
        <v>0</v>
      </c>
      <c r="Y135" s="41">
        <f t="shared" si="2172"/>
        <v>0</v>
      </c>
      <c r="Z135" s="42">
        <f t="shared" si="2172"/>
        <v>0</v>
      </c>
      <c r="AA135" s="43">
        <f t="shared" si="2172"/>
        <v>0</v>
      </c>
      <c r="AB135" s="195">
        <f t="shared" ref="AB135" si="2173">IF($B133=$B127,COUNTIF(AD135:AJ135,0),COUNTIF(AD136:AJ136,0)+COUNTIF(AD136:AJ136,""))</f>
        <v>7</v>
      </c>
      <c r="AC135" s="39">
        <f t="shared" ref="AC135:AJ135" si="2174">IF($B127=$B133,AC136+AC129,AC136)</f>
        <v>0</v>
      </c>
      <c r="AD135" s="40">
        <f t="shared" si="2174"/>
        <v>0</v>
      </c>
      <c r="AE135" s="40">
        <f t="shared" si="2174"/>
        <v>0</v>
      </c>
      <c r="AF135" s="40">
        <f t="shared" si="2174"/>
        <v>0</v>
      </c>
      <c r="AG135" s="40">
        <f t="shared" si="2174"/>
        <v>0</v>
      </c>
      <c r="AH135" s="41">
        <f t="shared" si="2174"/>
        <v>0</v>
      </c>
      <c r="AI135" s="42">
        <f t="shared" si="2174"/>
        <v>0</v>
      </c>
      <c r="AJ135" s="43">
        <f t="shared" si="2174"/>
        <v>0</v>
      </c>
      <c r="AK135" s="195">
        <f t="shared" ref="AK135" si="2175">IF($B133=$B127,COUNTIF(AM135:AS135,0),COUNTIF(AM136:AS136,0)+COUNTIF(AM136:AS136,""))</f>
        <v>7</v>
      </c>
      <c r="AL135" s="39">
        <f t="shared" ref="AL135:AS135" si="2176">IF($B127=$B133,AL136+AL129,AL136)</f>
        <v>0</v>
      </c>
      <c r="AM135" s="40">
        <f t="shared" si="2176"/>
        <v>0</v>
      </c>
      <c r="AN135" s="40">
        <f t="shared" si="2176"/>
        <v>0</v>
      </c>
      <c r="AO135" s="40">
        <f t="shared" si="2176"/>
        <v>0</v>
      </c>
      <c r="AP135" s="40">
        <f t="shared" si="2176"/>
        <v>0</v>
      </c>
      <c r="AQ135" s="41">
        <f t="shared" si="2176"/>
        <v>0</v>
      </c>
      <c r="AR135" s="42">
        <f t="shared" si="2176"/>
        <v>0</v>
      </c>
      <c r="AS135" s="43">
        <f t="shared" si="2176"/>
        <v>0</v>
      </c>
      <c r="AT135" s="195">
        <f t="shared" ref="AT135" si="2177">IF($B133=$B127,COUNTIF(AV135:BB135,0),COUNTIF(AV136:BB136,0)+COUNTIF(AV136:BB136,""))</f>
        <v>7</v>
      </c>
      <c r="AU135" s="39">
        <f t="shared" ref="AU135:BB135" si="2178">IF($B127=$B133,AU136+AU129,AU136)</f>
        <v>0</v>
      </c>
      <c r="AV135" s="40">
        <f t="shared" si="2178"/>
        <v>0</v>
      </c>
      <c r="AW135" s="40">
        <f t="shared" si="2178"/>
        <v>0</v>
      </c>
      <c r="AX135" s="40">
        <f t="shared" si="2178"/>
        <v>0</v>
      </c>
      <c r="AY135" s="40">
        <f t="shared" si="2178"/>
        <v>0</v>
      </c>
      <c r="AZ135" s="41">
        <f t="shared" si="2178"/>
        <v>0</v>
      </c>
      <c r="BA135" s="42">
        <f t="shared" si="2178"/>
        <v>0</v>
      </c>
      <c r="BB135" s="43">
        <f t="shared" si="2178"/>
        <v>0</v>
      </c>
    </row>
    <row r="136" spans="1:54" ht="15.75" customHeight="1" x14ac:dyDescent="0.2">
      <c r="A136" s="1">
        <f t="shared" ref="A136" si="2179">A133</f>
        <v>0</v>
      </c>
      <c r="B136" s="313">
        <f t="shared" ref="B136" si="2180">B130+1</f>
        <v>20</v>
      </c>
      <c r="C136" s="314"/>
      <c r="D136" s="314"/>
      <c r="E136" s="314"/>
      <c r="F136" s="31"/>
      <c r="G136" s="183"/>
      <c r="H136" s="122">
        <f t="shared" ref="H136" si="2181">5-COUNTIF(AU133,0)-COUNTIF(AL133,0)-COUNTIF(AC133,0)-COUNTIF(T133,0)-COUNTIF(K133,0)</f>
        <v>0</v>
      </c>
      <c r="I136" s="165">
        <f t="shared" si="2138"/>
        <v>0</v>
      </c>
      <c r="J136" s="187">
        <f t="shared" ref="J136" si="2182">IF($B133=$B127,J130+IF($F133&lt;&gt;$G133,(K133+$G135-$G134)/$F133,K133/$F133),IF($F133&lt;&gt;G133,(K133+$G135-$G134)/$F133,K133/$F133))</f>
        <v>0</v>
      </c>
      <c r="K136" s="7">
        <f t="shared" ref="K136:K137" si="2183">SUM(L136:R136)</f>
        <v>0</v>
      </c>
      <c r="L136" s="26">
        <f t="shared" ref="L136:R136" si="2184">L133</f>
        <v>0</v>
      </c>
      <c r="M136" s="26">
        <f t="shared" si="2184"/>
        <v>0</v>
      </c>
      <c r="N136" s="26">
        <f t="shared" si="2184"/>
        <v>0</v>
      </c>
      <c r="O136" s="26">
        <f t="shared" si="2184"/>
        <v>0</v>
      </c>
      <c r="P136" s="26">
        <f t="shared" si="2184"/>
        <v>0</v>
      </c>
      <c r="Q136" s="29">
        <f t="shared" si="2184"/>
        <v>0</v>
      </c>
      <c r="R136" s="23">
        <f t="shared" si="2184"/>
        <v>0</v>
      </c>
      <c r="S136" s="187">
        <f t="shared" ref="S136" si="2185">IF($B133=$B127,S130+IF($F133&lt;&gt;$G133,(T133+$G135-$G134)/$F133,T133/$F133),IF($F133&lt;&gt;P133,(T133+$G135-$G134)/$F133,T133/$F133))</f>
        <v>0</v>
      </c>
      <c r="T136" s="7">
        <f t="shared" ref="T136:T137" si="2186">SUM(U136:AA136)</f>
        <v>0</v>
      </c>
      <c r="U136" s="26">
        <f t="shared" ref="U136:AA136" si="2187">U133</f>
        <v>0</v>
      </c>
      <c r="V136" s="26">
        <f t="shared" si="2187"/>
        <v>0</v>
      </c>
      <c r="W136" s="26">
        <f t="shared" si="2187"/>
        <v>0</v>
      </c>
      <c r="X136" s="26">
        <f t="shared" si="2187"/>
        <v>0</v>
      </c>
      <c r="Y136" s="113">
        <f t="shared" si="2187"/>
        <v>0</v>
      </c>
      <c r="Z136" s="29">
        <f t="shared" si="2187"/>
        <v>0</v>
      </c>
      <c r="AA136" s="23">
        <f t="shared" si="2187"/>
        <v>0</v>
      </c>
      <c r="AB136" s="187">
        <f t="shared" ref="AB136" si="2188">IF($B133=$B127,AB130+IF($F133&lt;&gt;$G133,(AC133+$G135-$G134)/$F133,AC133/$F133),IF($F133&lt;&gt;Y133,(AC133+$G135-$G134)/$F133,AC133/$F133))</f>
        <v>0</v>
      </c>
      <c r="AC136" s="7">
        <f t="shared" ref="AC136:AC137" si="2189">SUM(AD136:AJ136)</f>
        <v>0</v>
      </c>
      <c r="AD136" s="26">
        <f t="shared" ref="AD136:AJ136" si="2190">AD133</f>
        <v>0</v>
      </c>
      <c r="AE136" s="26">
        <f t="shared" si="2190"/>
        <v>0</v>
      </c>
      <c r="AF136" s="26">
        <f t="shared" si="2190"/>
        <v>0</v>
      </c>
      <c r="AG136" s="26">
        <f t="shared" si="2190"/>
        <v>0</v>
      </c>
      <c r="AH136" s="113">
        <f t="shared" si="2190"/>
        <v>0</v>
      </c>
      <c r="AI136" s="29">
        <f t="shared" si="2190"/>
        <v>0</v>
      </c>
      <c r="AJ136" s="23">
        <f t="shared" si="2190"/>
        <v>0</v>
      </c>
      <c r="AK136" s="187">
        <f t="shared" ref="AK136" si="2191">IF($B133=$B127,AK130+IF($F133&lt;&gt;$G133,(AL133+$G135-$G134)/$F133,AL133/$F133),IF($F133&lt;&gt;AH133,(AL133+$G135-$G134)/$F133,AL133/$F133))</f>
        <v>0</v>
      </c>
      <c r="AL136" s="7">
        <f t="shared" ref="AL136:AL137" si="2192">SUM(AM136:AS136)</f>
        <v>0</v>
      </c>
      <c r="AM136" s="26">
        <f t="shared" ref="AM136:AS136" si="2193">AM133</f>
        <v>0</v>
      </c>
      <c r="AN136" s="26">
        <f t="shared" si="2193"/>
        <v>0</v>
      </c>
      <c r="AO136" s="26">
        <f t="shared" si="2193"/>
        <v>0</v>
      </c>
      <c r="AP136" s="26">
        <f t="shared" si="2193"/>
        <v>0</v>
      </c>
      <c r="AQ136" s="113">
        <f t="shared" si="2193"/>
        <v>0</v>
      </c>
      <c r="AR136" s="29">
        <f t="shared" si="2193"/>
        <v>0</v>
      </c>
      <c r="AS136" s="23">
        <f t="shared" si="2193"/>
        <v>0</v>
      </c>
      <c r="AT136" s="187">
        <f t="shared" ref="AT136" si="2194">IF($B133=$B127,AT130+IF($F133&lt;&gt;$G133,(AU133+$G135-$G134)/$F133,AU133/$F133),IF($F133&lt;&gt;AQ133,(AU133+$G135-$G134)/$F133,AU133/$F133))</f>
        <v>0</v>
      </c>
      <c r="AU136" s="7">
        <f t="shared" ref="AU136:AU137" si="2195">SUM(AV136:BB136)</f>
        <v>0</v>
      </c>
      <c r="AV136" s="6">
        <f t="shared" ref="AV136" si="2196">IF(SUM($AM$9:$AS$9)=SUM($AV$9:$BB$9),AV133,IF(AND(SUM($AV$9:$BB$9)&gt;42,SUM($AV$9:$BB$9)&lt;49),AV133,0))</f>
        <v>0</v>
      </c>
      <c r="AW136" s="6">
        <f t="shared" ref="AW136:BB136" si="2197">IF(SUM($AM$9:$AS$9)=SUM($AV$9:$BB$9),AW133,IF(AND(SUM($AV$9:$BB$9)&gt;42,SUM($AV$9:$BB$9)&lt;49),AW133,0))</f>
        <v>0</v>
      </c>
      <c r="AX136" s="6">
        <f t="shared" si="2197"/>
        <v>0</v>
      </c>
      <c r="AY136" s="6">
        <f t="shared" si="2197"/>
        <v>0</v>
      </c>
      <c r="AZ136" s="26">
        <f t="shared" si="2197"/>
        <v>0</v>
      </c>
      <c r="BA136" s="29">
        <f t="shared" si="2197"/>
        <v>0</v>
      </c>
      <c r="BB136" s="23">
        <f t="shared" si="2197"/>
        <v>0</v>
      </c>
    </row>
    <row r="137" spans="1:54" ht="15.75" customHeight="1" x14ac:dyDescent="0.2">
      <c r="A137" s="1">
        <f t="shared" ref="A137:A138" si="2198">A136</f>
        <v>0</v>
      </c>
      <c r="B137" s="313"/>
      <c r="C137" s="314"/>
      <c r="D137" s="314"/>
      <c r="E137" s="314"/>
      <c r="F137" s="31"/>
      <c r="G137" s="183"/>
      <c r="H137" s="123">
        <f t="shared" ref="H137" si="2199">IF($B133=$B127,H131+F137,$F137)</f>
        <v>0</v>
      </c>
      <c r="I137" s="165">
        <f t="shared" si="2138"/>
        <v>0</v>
      </c>
      <c r="J137" s="141">
        <f t="shared" ref="J137" si="2200">IF($H136=0,0,IF($B127=$B133,IF($H138&gt;0,$H138+J131,K133+J131),IF($H138&gt;0,$H138,K133)))</f>
        <v>0</v>
      </c>
      <c r="K137" s="7">
        <f t="shared" si="2183"/>
        <v>0</v>
      </c>
      <c r="L137" s="6"/>
      <c r="M137" s="6"/>
      <c r="N137" s="6"/>
      <c r="O137" s="6"/>
      <c r="P137" s="26"/>
      <c r="Q137" s="29"/>
      <c r="R137" s="23"/>
      <c r="S137" s="141">
        <f t="shared" ref="S137" si="2201">IF($H136=0,0,IF($B127=$B133,IF($H138&gt;0,$H138+S131,T133+S131),IF($H138&gt;0,$H138,T133)))</f>
        <v>0</v>
      </c>
      <c r="T137" s="7">
        <f t="shared" si="2186"/>
        <v>0</v>
      </c>
      <c r="U137" s="6"/>
      <c r="V137" s="6"/>
      <c r="W137" s="6"/>
      <c r="X137" s="6"/>
      <c r="Y137" s="26"/>
      <c r="Z137" s="29"/>
      <c r="AA137" s="23"/>
      <c r="AB137" s="141">
        <f t="shared" ref="AB137" si="2202">IF($H136=0,0,IF($B127=$B133,IF($H138&gt;0,$H138+AB131,AC133+AB131),IF($H138&gt;0,$H138,AC133)))</f>
        <v>0</v>
      </c>
      <c r="AC137" s="7">
        <f t="shared" si="2189"/>
        <v>0</v>
      </c>
      <c r="AD137" s="6"/>
      <c r="AE137" s="6"/>
      <c r="AF137" s="6"/>
      <c r="AG137" s="6"/>
      <c r="AH137" s="26"/>
      <c r="AI137" s="29"/>
      <c r="AJ137" s="23"/>
      <c r="AK137" s="141">
        <f t="shared" ref="AK137" si="2203">IF($H136=0,0,IF($B127=$B133,IF($H138&gt;0,$H138+AK131,AL133+AK131),IF($H138&gt;0,$H138,AL133)))</f>
        <v>0</v>
      </c>
      <c r="AL137" s="7">
        <f t="shared" si="2192"/>
        <v>0</v>
      </c>
      <c r="AM137" s="6"/>
      <c r="AN137" s="6"/>
      <c r="AO137" s="6"/>
      <c r="AP137" s="6"/>
      <c r="AQ137" s="26"/>
      <c r="AR137" s="29"/>
      <c r="AS137" s="23"/>
      <c r="AT137" s="141">
        <f t="shared" ref="AT137" si="2204">IF($H136=0,0,IF($B127=$B133,IF($H138&gt;0,$H138+AT131,AU133+AT131),IF($H138&gt;0,$H138,AU133)))</f>
        <v>0</v>
      </c>
      <c r="AU137" s="7">
        <f t="shared" si="2195"/>
        <v>0</v>
      </c>
      <c r="AV137" s="6"/>
      <c r="AW137" s="6"/>
      <c r="AX137" s="6"/>
      <c r="AY137" s="6"/>
      <c r="AZ137" s="26"/>
      <c r="BA137" s="29"/>
      <c r="BB137" s="23"/>
    </row>
    <row r="138" spans="1:54" ht="18.75" customHeight="1" thickBot="1" x14ac:dyDescent="0.25">
      <c r="A138" s="1">
        <f t="shared" si="2198"/>
        <v>0</v>
      </c>
      <c r="B138" s="323" t="str">
        <f>IF(B133="",Wydruk!$AE$6,IF(J134=0,Wydruk!$AE$7,IF(AND(G134&lt;G135,B133&lt;&gt;$B139),Wydruk!$AE$13,IF(AND($B133=$B127,$B133&lt;&gt;$B139),IF(OR(OR(J138&lt;4,J138&gt;5),OR(S138&lt;4,S138&gt;5),OR(AB138&lt;4,AB138&gt;5),OR(AK138&lt;4,AK138&gt;5),OR(AND(AT138&lt;4,AT138&gt;0),AT138&gt;5)),Wydruk!$AE$8,Wydruk!$AE$9),IF($B133=$B139,IF($F137&lt;&gt;0,Wydruk!$AE$12,Wydruk!$AE$10),IF(OR(OR(J134&lt;4,J134&gt;5),OR(S134&lt;4,S134&gt;5),OR(AB134&lt;4,AB134&gt;5),OR(AK134&lt;4,AK134&gt;5),OR(AND(AT134&lt;4,AT134&gt;0),AT134&gt;5)),Wydruk!$AE$8,Wydruk!$AE$11))))))</f>
        <v>Uzupełnij liczby godzin tygodniowego planu</v>
      </c>
      <c r="C138" s="324"/>
      <c r="D138" s="324"/>
      <c r="E138" s="324"/>
      <c r="F138" s="173">
        <f>maj!F138</f>
        <v>0</v>
      </c>
      <c r="G138" s="184">
        <f>maj!G138</f>
        <v>0</v>
      </c>
      <c r="H138" s="191">
        <f t="shared" ref="H138" si="2205">IF(OR($G138=0,$F138=0,$G138="",$F138=""),0,$G138/$F138)</f>
        <v>0</v>
      </c>
      <c r="I138" s="193"/>
      <c r="J138" s="176">
        <f t="shared" ref="J138" si="2206">IF($B127=$B133,IF(L133+L128&gt;0,1,0)+IF(M133+M128&gt;0,1,0)+IF(N133+N128&gt;0,1,0)+IF(O133+O128&gt;0,1,0)+IF(P133+P128&gt;0,1,0)+IF(Q133+Q128&gt;0,1,0)+IF(R133+R128&gt;0,1,0),J134)</f>
        <v>0</v>
      </c>
      <c r="K138" s="133">
        <f t="shared" ref="K138" si="2207">IF(OR($B133=$B139,J138=0,(K134-Q138+O138)&lt;=0),0,(K134-Q138+O138)/J138)</f>
        <v>0</v>
      </c>
      <c r="L138" s="137">
        <f t="shared" ref="L138" si="2208">IF(K138*(7-J135)&lt;=0,0,K138*(7-J135))</f>
        <v>0</v>
      </c>
      <c r="M138" s="311">
        <f t="shared" ref="M138" si="2209">ROUND(IF(OR(K135-K138*(7-J135)+P138&lt;0,$B133=$B139,K138&lt;=0,K135=0),0,IF(K135-K138*(7-J135)+P138&gt;Q138-O138+P138,Q138-O138+P138,K135-K138*(7-J135)+P138)),1)</f>
        <v>0</v>
      </c>
      <c r="N138" s="312"/>
      <c r="O138" s="139">
        <f t="shared" ref="O138" si="2210">IF(OR($B133=$B139,J134=0),0,IF($B133=$B127,J133,$F133))</f>
        <v>0</v>
      </c>
      <c r="P138" s="30">
        <f t="shared" ref="P138" si="2211">IF(OR($B133=$B139,J138=0),0,$G135-$G134)</f>
        <v>0</v>
      </c>
      <c r="Q138" s="134">
        <f t="shared" ref="Q138" si="2212">IF(OR($B133=$B139,J138=0),0,J137)</f>
        <v>0</v>
      </c>
      <c r="R138" s="138">
        <f t="shared" ref="R138" si="2213">IF($B133=$B139,0,K135)</f>
        <v>0</v>
      </c>
      <c r="S138" s="176">
        <f t="shared" ref="S138" si="2214">IF($B127=$B133,IF(U133+U128&gt;0,1,0)+IF(V133+V128&gt;0,1,0)+IF(W133+W128&gt;0,1,0)+IF(X133+X128&gt;0,1,0)+IF(Y133+Y128&gt;0,1,0)+IF(Z133+Z128&gt;0,1,0)+IF(AA133+AA128&gt;0,1,0),S134)</f>
        <v>0</v>
      </c>
      <c r="T138" s="133">
        <f t="shared" ref="T138" si="2215">IF(OR($B133=$B139,S138=0,(T134-Z138+X138)&lt;=0),0,(T134-Z138+X138)/S138)</f>
        <v>0</v>
      </c>
      <c r="U138" s="137">
        <f t="shared" ref="U138" si="2216">IF(T138*(7-S135)&lt;=0,0,T138*(7-S135))</f>
        <v>0</v>
      </c>
      <c r="V138" s="311">
        <f t="shared" ref="V138" si="2217">ROUND(IF(OR(T135-T138*(7-S135)+Y138&lt;0,$B133=$B139,T138&lt;=0,T135=0),0,IF(T135-T138*(7-S135)+Y138&gt;Z138-X138+Y138,Z138-X138+Y138,T135-T138*(7-S135)+Y138)),1)</f>
        <v>0</v>
      </c>
      <c r="W138" s="312"/>
      <c r="X138" s="139">
        <f t="shared" ref="X138" si="2218">IF(OR($B133=$B139,S134=0),0,IF($B133=$B127,S133,$F133))</f>
        <v>0</v>
      </c>
      <c r="Y138" s="30">
        <f t="shared" ref="Y138" si="2219">IF(OR($B133=$B139,S138=0),0,$G135-$G134)</f>
        <v>0</v>
      </c>
      <c r="Z138" s="134">
        <f t="shared" ref="Z138" si="2220">IF(OR($B133=$B139,S138=0),0,S137)</f>
        <v>0</v>
      </c>
      <c r="AA138" s="138">
        <f t="shared" ref="AA138" si="2221">IF($B133=$B139,0,T135)</f>
        <v>0</v>
      </c>
      <c r="AB138" s="176">
        <f t="shared" ref="AB138" si="2222">IF($B127=$B133,IF(AD133+AD128&gt;0,1,0)+IF(AE133+AE128&gt;0,1,0)+IF(AF133+AF128&gt;0,1,0)+IF(AG133+AG128&gt;0,1,0)+IF(AH133+AH128&gt;0,1,0)+IF(AI133+AI128&gt;0,1,0)+IF(AJ133+AJ128&gt;0,1,0),AB134)</f>
        <v>0</v>
      </c>
      <c r="AC138" s="133">
        <f t="shared" ref="AC138" si="2223">IF(OR($B133=$B139,AB138=0,(AC134-AI138+AG138)&lt;=0),0,(AC134-AI138+AG138)/AB138)</f>
        <v>0</v>
      </c>
      <c r="AD138" s="137">
        <f t="shared" ref="AD138" si="2224">IF(AC138*(7-AB135)&lt;=0,0,AC138*(7-AB135))</f>
        <v>0</v>
      </c>
      <c r="AE138" s="311">
        <f t="shared" ref="AE138" si="2225">ROUND(IF(OR(AC135-AC138*(7-AB135)+AH138&lt;0,$B133=$B139,AC138&lt;=0,AC135=0),0,IF(AC135-AC138*(7-AB135)+AH138&gt;AI138-AG138+AH138,AI138-AG138+AH138,AC135-AC138*(7-AB135)+AH138)),1)</f>
        <v>0</v>
      </c>
      <c r="AF138" s="312"/>
      <c r="AG138" s="139">
        <f t="shared" ref="AG138" si="2226">IF(OR($B133=$B139,AB134=0),0,IF($B133=$B127,AB133,$F133))</f>
        <v>0</v>
      </c>
      <c r="AH138" s="30">
        <f t="shared" ref="AH138" si="2227">IF(OR($B133=$B139,AB138=0),0,$G135-$G134)</f>
        <v>0</v>
      </c>
      <c r="AI138" s="134">
        <f t="shared" ref="AI138" si="2228">IF(OR($B133=$B139,AB138=0),0,AB137)</f>
        <v>0</v>
      </c>
      <c r="AJ138" s="138">
        <f t="shared" ref="AJ138" si="2229">IF($B133=$B139,0,AC135)</f>
        <v>0</v>
      </c>
      <c r="AK138" s="176">
        <f t="shared" ref="AK138" si="2230">IF($B127=$B133,IF(AM133+AM128&gt;0,1,0)+IF(AN133+AN128&gt;0,1,0)+IF(AO133+AO128&gt;0,1,0)+IF(AP133+AP128&gt;0,1,0)+IF(AQ133+AQ128&gt;0,1,0)+IF(AR133+AR128&gt;0,1,0)+IF(AS133+AS128&gt;0,1,0),AK134)</f>
        <v>0</v>
      </c>
      <c r="AL138" s="133">
        <f t="shared" ref="AL138" si="2231">IF(OR($B133=$B139,AK138=0,(AL134-AR138+AP138)&lt;=0),0,(AL134-AR138+AP138)/AK138)</f>
        <v>0</v>
      </c>
      <c r="AM138" s="137">
        <f t="shared" ref="AM138" si="2232">IF(AL138*(7-AK135)&lt;=0,0,AL138*(7-AK135))</f>
        <v>0</v>
      </c>
      <c r="AN138" s="311">
        <f t="shared" ref="AN138" si="2233">ROUND(IF(OR(AL135-AL138*(7-AK135)+AQ138&lt;0,$B133=$B139,AL138&lt;=0,AL135=0),0,IF(AL135-AL138*(7-AK135)+AQ138&gt;AR138-AP138+AQ138,AR138-AP138+AQ138,AL135-AL138*(7-AK135)+AQ138)),1)</f>
        <v>0</v>
      </c>
      <c r="AO138" s="312"/>
      <c r="AP138" s="139">
        <f t="shared" ref="AP138" si="2234">IF(OR($B133=$B139,AK134=0),0,IF($B133=$B127,AK133,$F133))</f>
        <v>0</v>
      </c>
      <c r="AQ138" s="30">
        <f t="shared" ref="AQ138" si="2235">IF(OR($B133=$B139,AK138=0),0,$G135-$G134)</f>
        <v>0</v>
      </c>
      <c r="AR138" s="134">
        <f t="shared" ref="AR138" si="2236">IF(OR($B133=$B139,AK138=0),0,AK137)</f>
        <v>0</v>
      </c>
      <c r="AS138" s="138">
        <f t="shared" ref="AS138" si="2237">IF($B133=$B139,0,AL135)</f>
        <v>0</v>
      </c>
      <c r="AT138" s="176">
        <f t="shared" ref="AT138" si="2238">IF($B127=$B133,IF(AV133+AV128&gt;0,1,0)+IF(AW133+AW128&gt;0,1,0)+IF(AX133+AX128&gt;0,1,0)+IF(AY133+AY128&gt;0,1,0)+IF(AZ133+AZ128&gt;0,1,0)+IF(BA133+BA128&gt;0,1,0)+IF(BB133+BB128&gt;0,1,0),AT134)</f>
        <v>0</v>
      </c>
      <c r="AU138" s="133">
        <f t="shared" ref="AU138" si="2239">IF(OR($B133=$B139,AT138=0,(AU134-BA138+AY138)&lt;=0),0,(AU134-BA138+AY138)/AT138)</f>
        <v>0</v>
      </c>
      <c r="AV138" s="137">
        <f t="shared" ref="AV138" si="2240">IF(AU138*(7-AT135)&lt;=0,0,AU138*(7-AT135))</f>
        <v>0</v>
      </c>
      <c r="AW138" s="311">
        <f t="shared" ref="AW138" si="2241">ROUND(IF(OR(AU135-AU138*(7-AT135)+AZ138&lt;0,$B133=$B139,AU138&lt;=0,AU135=0),0,IF(AU135-AU138*(7-AT135)+AZ138&gt;BA138-AY138+AZ138,BA138-AY138+AZ138,AU135-AU138*(7-AT135)+AZ138)),1)</f>
        <v>0</v>
      </c>
      <c r="AX138" s="312"/>
      <c r="AY138" s="139">
        <f t="shared" ref="AY138" si="2242">IF(OR($B133=$B139,AT134=0),0,IF($B133=$B127,AT133,$F133))</f>
        <v>0</v>
      </c>
      <c r="AZ138" s="30">
        <f t="shared" ref="AZ138" si="2243">IF(OR($B133=$B139,AT138=0),0,$G135-$G134)</f>
        <v>0</v>
      </c>
      <c r="BA138" s="134">
        <f t="shared" ref="BA138" si="2244">IF(OR($B133=$B139,AT138=0),0,AT137)</f>
        <v>0</v>
      </c>
      <c r="BB138" s="138">
        <f t="shared" ref="BB138" si="2245">IF($B133=$B139,0,AU135)</f>
        <v>0</v>
      </c>
    </row>
    <row r="139" spans="1:54" ht="15.75" x14ac:dyDescent="0.2">
      <c r="A139" s="1">
        <f t="shared" ref="A139" si="2246">IF(B139="","1. Niewypełnione",B139)</f>
        <v>0</v>
      </c>
      <c r="B139" s="320">
        <f>maj!B139</f>
        <v>0</v>
      </c>
      <c r="C139" s="321">
        <f>maj!C139</f>
        <v>0</v>
      </c>
      <c r="D139" s="321">
        <f>maj!D139</f>
        <v>0</v>
      </c>
      <c r="E139" s="321">
        <f>maj!E139</f>
        <v>0</v>
      </c>
      <c r="F139" s="177">
        <f>maj!F139</f>
        <v>18</v>
      </c>
      <c r="G139" s="185">
        <f>maj!G139</f>
        <v>18</v>
      </c>
      <c r="H139" s="177"/>
      <c r="I139" s="192">
        <f t="shared" ref="I139:I143" si="2247">K139+T139+AC139+AL139+AU139</f>
        <v>0</v>
      </c>
      <c r="J139" s="186">
        <f t="shared" ref="J139" si="2248">IF(OR($B139=$B145,J142=0),0,ROUND((K140+P144)/J142,0))</f>
        <v>0</v>
      </c>
      <c r="K139" s="51">
        <f t="shared" ref="K139:K140" si="2249">SUM(L139:R139)</f>
        <v>0</v>
      </c>
      <c r="L139" s="52">
        <f>maj!L139</f>
        <v>0</v>
      </c>
      <c r="M139" s="52">
        <f>maj!M139</f>
        <v>0</v>
      </c>
      <c r="N139" s="52">
        <f>maj!N139</f>
        <v>0</v>
      </c>
      <c r="O139" s="52">
        <f>maj!O139</f>
        <v>0</v>
      </c>
      <c r="P139" s="53">
        <f>maj!P139</f>
        <v>0</v>
      </c>
      <c r="Q139" s="54">
        <f>maj!Q139</f>
        <v>0</v>
      </c>
      <c r="R139" s="55">
        <f>maj!R139</f>
        <v>0</v>
      </c>
      <c r="S139" s="188">
        <f t="shared" ref="S139" si="2250">IF(OR($B139=$B145,S142=0),0,ROUND((T140+Y144)/S142,0))</f>
        <v>0</v>
      </c>
      <c r="T139" s="51">
        <f t="shared" ref="T139:T140" si="2251">SUM(U139:AA139)</f>
        <v>0</v>
      </c>
      <c r="U139" s="52">
        <f>maj!U139</f>
        <v>0</v>
      </c>
      <c r="V139" s="52">
        <f>maj!V139</f>
        <v>0</v>
      </c>
      <c r="W139" s="52">
        <f>maj!W139</f>
        <v>0</v>
      </c>
      <c r="X139" s="52">
        <f>maj!X139</f>
        <v>0</v>
      </c>
      <c r="Y139" s="53">
        <f>maj!Y139</f>
        <v>0</v>
      </c>
      <c r="Z139" s="54">
        <f>maj!Z139</f>
        <v>0</v>
      </c>
      <c r="AA139" s="55">
        <f>maj!AA139</f>
        <v>0</v>
      </c>
      <c r="AB139" s="188">
        <f t="shared" ref="AB139" si="2252">IF(OR($B139=$B145,AB142=0),0,ROUND((AC140+AH144)/AB142,0))</f>
        <v>0</v>
      </c>
      <c r="AC139" s="51">
        <f t="shared" ref="AC139:AC140" si="2253">SUM(AD139:AJ139)</f>
        <v>0</v>
      </c>
      <c r="AD139" s="52">
        <f>maj!AD139</f>
        <v>0</v>
      </c>
      <c r="AE139" s="52">
        <f>maj!AE139</f>
        <v>0</v>
      </c>
      <c r="AF139" s="52">
        <f>maj!AF139</f>
        <v>0</v>
      </c>
      <c r="AG139" s="52">
        <f>maj!AG139</f>
        <v>0</v>
      </c>
      <c r="AH139" s="53">
        <f>maj!AH139</f>
        <v>0</v>
      </c>
      <c r="AI139" s="54">
        <f>maj!AI139</f>
        <v>0</v>
      </c>
      <c r="AJ139" s="55">
        <f>maj!AJ139</f>
        <v>0</v>
      </c>
      <c r="AK139" s="188">
        <f t="shared" ref="AK139" si="2254">IF(OR($B139=$B145,AK142=0),0,ROUND((AL140+AQ144)/AK142,0))</f>
        <v>0</v>
      </c>
      <c r="AL139" s="51">
        <f t="shared" ref="AL139:AL140" si="2255">SUM(AM139:AS139)</f>
        <v>0</v>
      </c>
      <c r="AM139" s="52">
        <f>maj!AM139</f>
        <v>0</v>
      </c>
      <c r="AN139" s="52">
        <f>maj!AN139</f>
        <v>0</v>
      </c>
      <c r="AO139" s="52">
        <f>maj!AO139</f>
        <v>0</v>
      </c>
      <c r="AP139" s="52">
        <f>maj!AP139</f>
        <v>0</v>
      </c>
      <c r="AQ139" s="53">
        <f>maj!AQ139</f>
        <v>0</v>
      </c>
      <c r="AR139" s="54">
        <f>maj!AR139</f>
        <v>0</v>
      </c>
      <c r="AS139" s="55">
        <f>maj!AS139</f>
        <v>0</v>
      </c>
      <c r="AT139" s="188">
        <f t="shared" ref="AT139" si="2256">IF(OR($B139=$B145,AT142=0),0,ROUND((AU140+AZ144)/AT142,0))</f>
        <v>0</v>
      </c>
      <c r="AU139" s="51">
        <f t="shared" ref="AU139:AU140" si="2257">SUM(AV139:BB139)</f>
        <v>0</v>
      </c>
      <c r="AV139" s="52">
        <f t="shared" ref="AV139" si="2258">IF(SUM($AM$9:$AS$9)=SUM($AV$9:$BB$9),AM139,IF(AND(SUM($AV$9:$BB$9)&gt;42,SUM($AV$9:$BB$9)&lt;49),AM139,0))</f>
        <v>0</v>
      </c>
      <c r="AW139" s="52">
        <f t="shared" ref="AW139" si="2259">IF(SUM($AM$9:$AS$9)=SUM($AV$9:$BB$9),AN139,IF(AND(SUM($AV$9:$BB$9)&gt;42,SUM($AV$9:$BB$9)&lt;49),AN139,0))</f>
        <v>0</v>
      </c>
      <c r="AX139" s="52">
        <f t="shared" ref="AX139" si="2260">IF(SUM($AM$9:$AS$9)=SUM($AV$9:$BB$9),AO139,IF(AND(SUM($AV$9:$BB$9)&gt;42,SUM($AV$9:$BB$9)&lt;49),AO139,0))</f>
        <v>0</v>
      </c>
      <c r="AY139" s="52">
        <f t="shared" ref="AY139" si="2261">IF(SUM($AM$9:$AS$9)=SUM($AV$9:$BB$9),AP139,IF(AND(SUM($AV$9:$BB$9)&gt;42,SUM($AV$9:$BB$9)&lt;49),AP139,0))</f>
        <v>0</v>
      </c>
      <c r="AZ139" s="53">
        <f t="shared" ref="AZ139" si="2262">IF(SUM($AM$9:$AS$9)=SUM($AV$9:$BB$9),AQ139,IF(AND(SUM($AV$9:$BB$9)&gt;42,SUM($AV$9:$BB$9)&lt;49),AQ139,0))</f>
        <v>0</v>
      </c>
      <c r="BA139" s="54">
        <f t="shared" ref="BA139" si="2263">IF(SUM($AM$9:$AS$9)=SUM($AV$9:$BB$9),AR139,IF(AND(SUM($AV$9:$BB$9)&gt;42,SUM($AV$9:$BB$9)&lt;49),AR139,0))</f>
        <v>0</v>
      </c>
      <c r="BB139" s="55">
        <f t="shared" ref="BB139" si="2264">IF(SUM($AM$9:$AS$9)=SUM($AV$9:$BB$9),AS139,IF(AND(SUM($AV$9:$BB$9)&gt;42,SUM($AV$9:$BB$9)&lt;49),AS139,0))</f>
        <v>0</v>
      </c>
    </row>
    <row r="140" spans="1:54" ht="12.75" hidden="1" customHeight="1" x14ac:dyDescent="0.2">
      <c r="B140" s="93"/>
      <c r="C140" s="94"/>
      <c r="D140" s="95"/>
      <c r="E140" s="115"/>
      <c r="F140" s="140" t="b">
        <f t="shared" ref="F140" si="2265">IF($B133=$B139,OR(F134,G139&lt;F139),G139&lt;F139)</f>
        <v>0</v>
      </c>
      <c r="G140" s="189">
        <f t="shared" ref="G140" si="2266">IF(AND($B133=$B139,$B133&lt;&gt;"",$B133&lt;&gt;0),G139+G134,G139)</f>
        <v>18</v>
      </c>
      <c r="H140" s="120"/>
      <c r="I140" s="165">
        <f t="shared" si="2247"/>
        <v>0</v>
      </c>
      <c r="J140" s="194">
        <f t="shared" ref="J140" si="2267">7-COUNTIF(L139:R139,0)-COUNTIF(L139:R139,"")</f>
        <v>0</v>
      </c>
      <c r="K140" s="22">
        <f t="shared" si="2249"/>
        <v>0</v>
      </c>
      <c r="L140" s="35">
        <f t="shared" ref="L140:R140" si="2268">IF($B133=$B139,L139+L134,L139)</f>
        <v>0</v>
      </c>
      <c r="M140" s="35">
        <f t="shared" si="2268"/>
        <v>0</v>
      </c>
      <c r="N140" s="35">
        <f t="shared" si="2268"/>
        <v>0</v>
      </c>
      <c r="O140" s="35">
        <f t="shared" si="2268"/>
        <v>0</v>
      </c>
      <c r="P140" s="36">
        <f t="shared" si="2268"/>
        <v>0</v>
      </c>
      <c r="Q140" s="37">
        <f t="shared" si="2268"/>
        <v>0</v>
      </c>
      <c r="R140" s="38">
        <f t="shared" si="2268"/>
        <v>0</v>
      </c>
      <c r="S140" s="194">
        <f t="shared" ref="S140" si="2269">7-COUNTIF(U139:AA139,0)-COUNTIF(U139:AA139,"")</f>
        <v>0</v>
      </c>
      <c r="T140" s="22">
        <f t="shared" si="2251"/>
        <v>0</v>
      </c>
      <c r="U140" s="35">
        <f t="shared" ref="U140:AA140" si="2270">IF($B133=$B139,U139+U134,U139)</f>
        <v>0</v>
      </c>
      <c r="V140" s="35">
        <f t="shared" si="2270"/>
        <v>0</v>
      </c>
      <c r="W140" s="35">
        <f t="shared" si="2270"/>
        <v>0</v>
      </c>
      <c r="X140" s="35">
        <f t="shared" si="2270"/>
        <v>0</v>
      </c>
      <c r="Y140" s="36">
        <f t="shared" si="2270"/>
        <v>0</v>
      </c>
      <c r="Z140" s="37">
        <f t="shared" si="2270"/>
        <v>0</v>
      </c>
      <c r="AA140" s="38">
        <f t="shared" si="2270"/>
        <v>0</v>
      </c>
      <c r="AB140" s="194">
        <f t="shared" ref="AB140" si="2271">7-COUNTIF(AD139:AJ139,0)-COUNTIF(AD139:AJ139,"")</f>
        <v>0</v>
      </c>
      <c r="AC140" s="22">
        <f t="shared" si="2253"/>
        <v>0</v>
      </c>
      <c r="AD140" s="35">
        <f t="shared" ref="AD140:AJ140" si="2272">IF($B133=$B139,AD139+AD134,AD139)</f>
        <v>0</v>
      </c>
      <c r="AE140" s="35">
        <f t="shared" si="2272"/>
        <v>0</v>
      </c>
      <c r="AF140" s="35">
        <f t="shared" si="2272"/>
        <v>0</v>
      </c>
      <c r="AG140" s="35">
        <f t="shared" si="2272"/>
        <v>0</v>
      </c>
      <c r="AH140" s="36">
        <f t="shared" si="2272"/>
        <v>0</v>
      </c>
      <c r="AI140" s="37">
        <f t="shared" si="2272"/>
        <v>0</v>
      </c>
      <c r="AJ140" s="38">
        <f t="shared" si="2272"/>
        <v>0</v>
      </c>
      <c r="AK140" s="194">
        <f t="shared" ref="AK140" si="2273">7-COUNTIF(AM139:AS139,0)-COUNTIF(AM139:AS139,"")</f>
        <v>0</v>
      </c>
      <c r="AL140" s="22">
        <f t="shared" si="2255"/>
        <v>0</v>
      </c>
      <c r="AM140" s="35">
        <f t="shared" ref="AM140:AS140" si="2274">IF($B133=$B139,AM139+AM134,AM139)</f>
        <v>0</v>
      </c>
      <c r="AN140" s="35">
        <f t="shared" si="2274"/>
        <v>0</v>
      </c>
      <c r="AO140" s="35">
        <f t="shared" si="2274"/>
        <v>0</v>
      </c>
      <c r="AP140" s="35">
        <f t="shared" si="2274"/>
        <v>0</v>
      </c>
      <c r="AQ140" s="36">
        <f t="shared" si="2274"/>
        <v>0</v>
      </c>
      <c r="AR140" s="37">
        <f t="shared" si="2274"/>
        <v>0</v>
      </c>
      <c r="AS140" s="38">
        <f t="shared" si="2274"/>
        <v>0</v>
      </c>
      <c r="AT140" s="194">
        <f t="shared" ref="AT140" si="2275">7-COUNTIF(AV139:BB139,0)-COUNTIF(AV139:BB139,"")</f>
        <v>0</v>
      </c>
      <c r="AU140" s="22">
        <f t="shared" si="2257"/>
        <v>0</v>
      </c>
      <c r="AV140" s="35">
        <f t="shared" ref="AV140:BB140" si="2276">IF($B133=$B139,AV139+AV134,AV139)</f>
        <v>0</v>
      </c>
      <c r="AW140" s="35">
        <f t="shared" si="2276"/>
        <v>0</v>
      </c>
      <c r="AX140" s="35">
        <f t="shared" si="2276"/>
        <v>0</v>
      </c>
      <c r="AY140" s="35">
        <f t="shared" si="2276"/>
        <v>0</v>
      </c>
      <c r="AZ140" s="36">
        <f t="shared" si="2276"/>
        <v>0</v>
      </c>
      <c r="BA140" s="37">
        <f t="shared" si="2276"/>
        <v>0</v>
      </c>
      <c r="BB140" s="38">
        <f t="shared" si="2276"/>
        <v>0</v>
      </c>
    </row>
    <row r="141" spans="1:54" ht="15" hidden="1" customHeight="1" x14ac:dyDescent="0.2">
      <c r="B141" s="116"/>
      <c r="C141" s="117"/>
      <c r="D141" s="118"/>
      <c r="E141" s="119"/>
      <c r="F141" s="92"/>
      <c r="G141" s="190">
        <f t="shared" ref="G141" si="2277">IF(AND($B133=$B139,$B133&lt;&gt;"",$B133&lt;&gt;0),F139+G135,F139)</f>
        <v>18</v>
      </c>
      <c r="H141" s="121"/>
      <c r="I141" s="165">
        <f t="shared" si="2247"/>
        <v>0</v>
      </c>
      <c r="J141" s="195">
        <f t="shared" ref="J141" si="2278">IF($B139=$B133,COUNTIF(L141:R141,0),COUNTIF(L142:R142,0)+COUNTIF(L142:R142,""))</f>
        <v>7</v>
      </c>
      <c r="K141" s="39">
        <f t="shared" ref="K141:R141" si="2279">IF($B133=$B139,K142+K135,K142)</f>
        <v>0</v>
      </c>
      <c r="L141" s="40">
        <f t="shared" si="2279"/>
        <v>0</v>
      </c>
      <c r="M141" s="40">
        <f t="shared" si="2279"/>
        <v>0</v>
      </c>
      <c r="N141" s="40">
        <f t="shared" si="2279"/>
        <v>0</v>
      </c>
      <c r="O141" s="40">
        <f t="shared" si="2279"/>
        <v>0</v>
      </c>
      <c r="P141" s="41">
        <f t="shared" si="2279"/>
        <v>0</v>
      </c>
      <c r="Q141" s="42">
        <f t="shared" si="2279"/>
        <v>0</v>
      </c>
      <c r="R141" s="43">
        <f t="shared" si="2279"/>
        <v>0</v>
      </c>
      <c r="S141" s="195">
        <f t="shared" ref="S141" si="2280">IF($B139=$B133,COUNTIF(U141:AA141,0),COUNTIF(U142:AA142,0)+COUNTIF(U142:AA142,""))</f>
        <v>7</v>
      </c>
      <c r="T141" s="39">
        <f t="shared" ref="T141:AA141" si="2281">IF($B133=$B139,T142+T135,T142)</f>
        <v>0</v>
      </c>
      <c r="U141" s="40">
        <f t="shared" si="2281"/>
        <v>0</v>
      </c>
      <c r="V141" s="40">
        <f t="shared" si="2281"/>
        <v>0</v>
      </c>
      <c r="W141" s="40">
        <f t="shared" si="2281"/>
        <v>0</v>
      </c>
      <c r="X141" s="40">
        <f t="shared" si="2281"/>
        <v>0</v>
      </c>
      <c r="Y141" s="41">
        <f t="shared" si="2281"/>
        <v>0</v>
      </c>
      <c r="Z141" s="42">
        <f t="shared" si="2281"/>
        <v>0</v>
      </c>
      <c r="AA141" s="43">
        <f t="shared" si="2281"/>
        <v>0</v>
      </c>
      <c r="AB141" s="195">
        <f t="shared" ref="AB141" si="2282">IF($B139=$B133,COUNTIF(AD141:AJ141,0),COUNTIF(AD142:AJ142,0)+COUNTIF(AD142:AJ142,""))</f>
        <v>7</v>
      </c>
      <c r="AC141" s="39">
        <f t="shared" ref="AC141:AJ141" si="2283">IF($B133=$B139,AC142+AC135,AC142)</f>
        <v>0</v>
      </c>
      <c r="AD141" s="40">
        <f t="shared" si="2283"/>
        <v>0</v>
      </c>
      <c r="AE141" s="40">
        <f t="shared" si="2283"/>
        <v>0</v>
      </c>
      <c r="AF141" s="40">
        <f t="shared" si="2283"/>
        <v>0</v>
      </c>
      <c r="AG141" s="40">
        <f t="shared" si="2283"/>
        <v>0</v>
      </c>
      <c r="AH141" s="41">
        <f t="shared" si="2283"/>
        <v>0</v>
      </c>
      <c r="AI141" s="42">
        <f t="shared" si="2283"/>
        <v>0</v>
      </c>
      <c r="AJ141" s="43">
        <f t="shared" si="2283"/>
        <v>0</v>
      </c>
      <c r="AK141" s="195">
        <f t="shared" ref="AK141" si="2284">IF($B139=$B133,COUNTIF(AM141:AS141,0),COUNTIF(AM142:AS142,0)+COUNTIF(AM142:AS142,""))</f>
        <v>7</v>
      </c>
      <c r="AL141" s="39">
        <f t="shared" ref="AL141:AS141" si="2285">IF($B133=$B139,AL142+AL135,AL142)</f>
        <v>0</v>
      </c>
      <c r="AM141" s="40">
        <f t="shared" si="2285"/>
        <v>0</v>
      </c>
      <c r="AN141" s="40">
        <f t="shared" si="2285"/>
        <v>0</v>
      </c>
      <c r="AO141" s="40">
        <f t="shared" si="2285"/>
        <v>0</v>
      </c>
      <c r="AP141" s="40">
        <f t="shared" si="2285"/>
        <v>0</v>
      </c>
      <c r="AQ141" s="41">
        <f t="shared" si="2285"/>
        <v>0</v>
      </c>
      <c r="AR141" s="42">
        <f t="shared" si="2285"/>
        <v>0</v>
      </c>
      <c r="AS141" s="43">
        <f t="shared" si="2285"/>
        <v>0</v>
      </c>
      <c r="AT141" s="195">
        <f t="shared" ref="AT141" si="2286">IF($B139=$B133,COUNTIF(AV141:BB141,0),COUNTIF(AV142:BB142,0)+COUNTIF(AV142:BB142,""))</f>
        <v>7</v>
      </c>
      <c r="AU141" s="39">
        <f t="shared" ref="AU141:BB141" si="2287">IF($B133=$B139,AU142+AU135,AU142)</f>
        <v>0</v>
      </c>
      <c r="AV141" s="40">
        <f t="shared" si="2287"/>
        <v>0</v>
      </c>
      <c r="AW141" s="40">
        <f t="shared" si="2287"/>
        <v>0</v>
      </c>
      <c r="AX141" s="40">
        <f t="shared" si="2287"/>
        <v>0</v>
      </c>
      <c r="AY141" s="40">
        <f t="shared" si="2287"/>
        <v>0</v>
      </c>
      <c r="AZ141" s="41">
        <f t="shared" si="2287"/>
        <v>0</v>
      </c>
      <c r="BA141" s="42">
        <f t="shared" si="2287"/>
        <v>0</v>
      </c>
      <c r="BB141" s="43">
        <f t="shared" si="2287"/>
        <v>0</v>
      </c>
    </row>
    <row r="142" spans="1:54" ht="15.75" customHeight="1" x14ac:dyDescent="0.2">
      <c r="A142" s="1">
        <f t="shared" ref="A142" si="2288">A139</f>
        <v>0</v>
      </c>
      <c r="B142" s="313">
        <f t="shared" ref="B142" si="2289">B136+1</f>
        <v>21</v>
      </c>
      <c r="C142" s="314"/>
      <c r="D142" s="314"/>
      <c r="E142" s="314"/>
      <c r="F142" s="31"/>
      <c r="G142" s="183"/>
      <c r="H142" s="122">
        <f t="shared" ref="H142" si="2290">5-COUNTIF(AU139,0)-COUNTIF(AL139,0)-COUNTIF(AC139,0)-COUNTIF(T139,0)-COUNTIF(K139,0)</f>
        <v>0</v>
      </c>
      <c r="I142" s="165">
        <f t="shared" si="2247"/>
        <v>0</v>
      </c>
      <c r="J142" s="187">
        <f t="shared" ref="J142" si="2291">IF($B139=$B133,J136+IF($F139&lt;&gt;$G139,(K139+$G141-$G140)/$F139,K139/$F139),IF($F139&lt;&gt;G139,(K139+$G141-$G140)/$F139,K139/$F139))</f>
        <v>0</v>
      </c>
      <c r="K142" s="7">
        <f t="shared" ref="K142:K143" si="2292">SUM(L142:R142)</f>
        <v>0</v>
      </c>
      <c r="L142" s="26">
        <f t="shared" ref="L142:R142" si="2293">L139</f>
        <v>0</v>
      </c>
      <c r="M142" s="26">
        <f t="shared" si="2293"/>
        <v>0</v>
      </c>
      <c r="N142" s="26">
        <f t="shared" si="2293"/>
        <v>0</v>
      </c>
      <c r="O142" s="26">
        <f t="shared" si="2293"/>
        <v>0</v>
      </c>
      <c r="P142" s="26">
        <f t="shared" si="2293"/>
        <v>0</v>
      </c>
      <c r="Q142" s="29">
        <f t="shared" si="2293"/>
        <v>0</v>
      </c>
      <c r="R142" s="23">
        <f t="shared" si="2293"/>
        <v>0</v>
      </c>
      <c r="S142" s="187">
        <f t="shared" ref="S142" si="2294">IF($B139=$B133,S136+IF($F139&lt;&gt;$G139,(T139+$G141-$G140)/$F139,T139/$F139),IF($F139&lt;&gt;P139,(T139+$G141-$G140)/$F139,T139/$F139))</f>
        <v>0</v>
      </c>
      <c r="T142" s="7">
        <f t="shared" ref="T142:T143" si="2295">SUM(U142:AA142)</f>
        <v>0</v>
      </c>
      <c r="U142" s="26">
        <f t="shared" ref="U142:AA142" si="2296">U139</f>
        <v>0</v>
      </c>
      <c r="V142" s="26">
        <f t="shared" si="2296"/>
        <v>0</v>
      </c>
      <c r="W142" s="26">
        <f t="shared" si="2296"/>
        <v>0</v>
      </c>
      <c r="X142" s="26">
        <f t="shared" si="2296"/>
        <v>0</v>
      </c>
      <c r="Y142" s="113">
        <f t="shared" si="2296"/>
        <v>0</v>
      </c>
      <c r="Z142" s="29">
        <f t="shared" si="2296"/>
        <v>0</v>
      </c>
      <c r="AA142" s="23">
        <f t="shared" si="2296"/>
        <v>0</v>
      </c>
      <c r="AB142" s="187">
        <f t="shared" ref="AB142" si="2297">IF($B139=$B133,AB136+IF($F139&lt;&gt;$G139,(AC139+$G141-$G140)/$F139,AC139/$F139),IF($F139&lt;&gt;Y139,(AC139+$G141-$G140)/$F139,AC139/$F139))</f>
        <v>0</v>
      </c>
      <c r="AC142" s="7">
        <f t="shared" ref="AC142:AC143" si="2298">SUM(AD142:AJ142)</f>
        <v>0</v>
      </c>
      <c r="AD142" s="26">
        <f t="shared" ref="AD142:AJ142" si="2299">AD139</f>
        <v>0</v>
      </c>
      <c r="AE142" s="26">
        <f t="shared" si="2299"/>
        <v>0</v>
      </c>
      <c r="AF142" s="26">
        <f t="shared" si="2299"/>
        <v>0</v>
      </c>
      <c r="AG142" s="26">
        <f t="shared" si="2299"/>
        <v>0</v>
      </c>
      <c r="AH142" s="113">
        <f t="shared" si="2299"/>
        <v>0</v>
      </c>
      <c r="AI142" s="29">
        <f t="shared" si="2299"/>
        <v>0</v>
      </c>
      <c r="AJ142" s="23">
        <f t="shared" si="2299"/>
        <v>0</v>
      </c>
      <c r="AK142" s="187">
        <f t="shared" ref="AK142" si="2300">IF($B139=$B133,AK136+IF($F139&lt;&gt;$G139,(AL139+$G141-$G140)/$F139,AL139/$F139),IF($F139&lt;&gt;AH139,(AL139+$G141-$G140)/$F139,AL139/$F139))</f>
        <v>0</v>
      </c>
      <c r="AL142" s="7">
        <f t="shared" ref="AL142:AL143" si="2301">SUM(AM142:AS142)</f>
        <v>0</v>
      </c>
      <c r="AM142" s="26">
        <f t="shared" ref="AM142:AS142" si="2302">AM139</f>
        <v>0</v>
      </c>
      <c r="AN142" s="26">
        <f t="shared" si="2302"/>
        <v>0</v>
      </c>
      <c r="AO142" s="26">
        <f t="shared" si="2302"/>
        <v>0</v>
      </c>
      <c r="AP142" s="26">
        <f t="shared" si="2302"/>
        <v>0</v>
      </c>
      <c r="AQ142" s="113">
        <f t="shared" si="2302"/>
        <v>0</v>
      </c>
      <c r="AR142" s="29">
        <f t="shared" si="2302"/>
        <v>0</v>
      </c>
      <c r="AS142" s="23">
        <f t="shared" si="2302"/>
        <v>0</v>
      </c>
      <c r="AT142" s="187">
        <f t="shared" ref="AT142" si="2303">IF($B139=$B133,AT136+IF($F139&lt;&gt;$G139,(AU139+$G141-$G140)/$F139,AU139/$F139),IF($F139&lt;&gt;AQ139,(AU139+$G141-$G140)/$F139,AU139/$F139))</f>
        <v>0</v>
      </c>
      <c r="AU142" s="7">
        <f t="shared" ref="AU142:AU143" si="2304">SUM(AV142:BB142)</f>
        <v>0</v>
      </c>
      <c r="AV142" s="6">
        <f t="shared" ref="AV142" si="2305">IF(SUM($AM$9:$AS$9)=SUM($AV$9:$BB$9),AV139,IF(AND(SUM($AV$9:$BB$9)&gt;42,SUM($AV$9:$BB$9)&lt;49),AV139,0))</f>
        <v>0</v>
      </c>
      <c r="AW142" s="6">
        <f t="shared" ref="AW142:BB142" si="2306">IF(SUM($AM$9:$AS$9)=SUM($AV$9:$BB$9),AW139,IF(AND(SUM($AV$9:$BB$9)&gt;42,SUM($AV$9:$BB$9)&lt;49),AW139,0))</f>
        <v>0</v>
      </c>
      <c r="AX142" s="6">
        <f t="shared" si="2306"/>
        <v>0</v>
      </c>
      <c r="AY142" s="6">
        <f t="shared" si="2306"/>
        <v>0</v>
      </c>
      <c r="AZ142" s="26">
        <f t="shared" si="2306"/>
        <v>0</v>
      </c>
      <c r="BA142" s="29">
        <f t="shared" si="2306"/>
        <v>0</v>
      </c>
      <c r="BB142" s="23">
        <f t="shared" si="2306"/>
        <v>0</v>
      </c>
    </row>
    <row r="143" spans="1:54" ht="15.75" customHeight="1" x14ac:dyDescent="0.2">
      <c r="A143" s="1">
        <f t="shared" ref="A143:A144" si="2307">A142</f>
        <v>0</v>
      </c>
      <c r="B143" s="313"/>
      <c r="C143" s="314"/>
      <c r="D143" s="314"/>
      <c r="E143" s="314"/>
      <c r="F143" s="31"/>
      <c r="G143" s="183"/>
      <c r="H143" s="123">
        <f t="shared" ref="H143" si="2308">IF($B139=$B133,H137+F143,$F143)</f>
        <v>0</v>
      </c>
      <c r="I143" s="165">
        <f t="shared" si="2247"/>
        <v>0</v>
      </c>
      <c r="J143" s="141">
        <f t="shared" ref="J143" si="2309">IF($H142=0,0,IF($B133=$B139,IF($H144&gt;0,$H144+J137,K139+J137),IF($H144&gt;0,$H144,K139)))</f>
        <v>0</v>
      </c>
      <c r="K143" s="7">
        <f t="shared" si="2292"/>
        <v>0</v>
      </c>
      <c r="L143" s="6"/>
      <c r="M143" s="6"/>
      <c r="N143" s="6"/>
      <c r="O143" s="6"/>
      <c r="P143" s="26"/>
      <c r="Q143" s="29"/>
      <c r="R143" s="23"/>
      <c r="S143" s="141">
        <f t="shared" ref="S143" si="2310">IF($H142=0,0,IF($B133=$B139,IF($H144&gt;0,$H144+S137,T139+S137),IF($H144&gt;0,$H144,T139)))</f>
        <v>0</v>
      </c>
      <c r="T143" s="7">
        <f t="shared" si="2295"/>
        <v>0</v>
      </c>
      <c r="U143" s="6"/>
      <c r="V143" s="6"/>
      <c r="W143" s="6"/>
      <c r="X143" s="6"/>
      <c r="Y143" s="26"/>
      <c r="Z143" s="29"/>
      <c r="AA143" s="23"/>
      <c r="AB143" s="141">
        <f t="shared" ref="AB143" si="2311">IF($H142=0,0,IF($B133=$B139,IF($H144&gt;0,$H144+AB137,AC139+AB137),IF($H144&gt;0,$H144,AC139)))</f>
        <v>0</v>
      </c>
      <c r="AC143" s="7">
        <f t="shared" si="2298"/>
        <v>0</v>
      </c>
      <c r="AD143" s="6"/>
      <c r="AE143" s="6"/>
      <c r="AF143" s="6"/>
      <c r="AG143" s="6"/>
      <c r="AH143" s="26"/>
      <c r="AI143" s="29"/>
      <c r="AJ143" s="23"/>
      <c r="AK143" s="141">
        <f t="shared" ref="AK143" si="2312">IF($H142=0,0,IF($B133=$B139,IF($H144&gt;0,$H144+AK137,AL139+AK137),IF($H144&gt;0,$H144,AL139)))</f>
        <v>0</v>
      </c>
      <c r="AL143" s="7">
        <f t="shared" si="2301"/>
        <v>0</v>
      </c>
      <c r="AM143" s="6"/>
      <c r="AN143" s="6"/>
      <c r="AO143" s="6"/>
      <c r="AP143" s="6"/>
      <c r="AQ143" s="26"/>
      <c r="AR143" s="29"/>
      <c r="AS143" s="23"/>
      <c r="AT143" s="141">
        <f t="shared" ref="AT143" si="2313">IF($H142=0,0,IF($B133=$B139,IF($H144&gt;0,$H144+AT137,AU139+AT137),IF($H144&gt;0,$H144,AU139)))</f>
        <v>0</v>
      </c>
      <c r="AU143" s="7">
        <f t="shared" si="2304"/>
        <v>0</v>
      </c>
      <c r="AV143" s="6"/>
      <c r="AW143" s="6"/>
      <c r="AX143" s="6"/>
      <c r="AY143" s="6"/>
      <c r="AZ143" s="26"/>
      <c r="BA143" s="29"/>
      <c r="BB143" s="23"/>
    </row>
    <row r="144" spans="1:54" ht="18.75" customHeight="1" thickBot="1" x14ac:dyDescent="0.25">
      <c r="A144" s="1">
        <f t="shared" si="2307"/>
        <v>0</v>
      </c>
      <c r="B144" s="323" t="str">
        <f>IF(B139="",Wydruk!$AE$6,IF(J140=0,Wydruk!$AE$7,IF(AND(G140&lt;G141,B139&lt;&gt;$B145),Wydruk!$AE$13,IF(AND($B139=$B133,$B139&lt;&gt;$B145),IF(OR(OR(J144&lt;4,J144&gt;5),OR(S144&lt;4,S144&gt;5),OR(AB144&lt;4,AB144&gt;5),OR(AK144&lt;4,AK144&gt;5),OR(AND(AT144&lt;4,AT144&gt;0),AT144&gt;5)),Wydruk!$AE$8,Wydruk!$AE$9),IF($B139=$B145,IF($F143&lt;&gt;0,Wydruk!$AE$12,Wydruk!$AE$10),IF(OR(OR(J140&lt;4,J140&gt;5),OR(S140&lt;4,S140&gt;5),OR(AB140&lt;4,AB140&gt;5),OR(AK140&lt;4,AK140&gt;5),OR(AND(AT140&lt;4,AT140&gt;0),AT140&gt;5)),Wydruk!$AE$8,Wydruk!$AE$11))))))</f>
        <v>Uzupełnij liczby godzin tygodniowego planu</v>
      </c>
      <c r="C144" s="324"/>
      <c r="D144" s="324"/>
      <c r="E144" s="324"/>
      <c r="F144" s="173">
        <f>maj!F144</f>
        <v>0</v>
      </c>
      <c r="G144" s="184">
        <f>maj!G144</f>
        <v>0</v>
      </c>
      <c r="H144" s="191">
        <f t="shared" ref="H144" si="2314">IF(OR($G144=0,$F144=0,$G144="",$F144=""),0,$G144/$F144)</f>
        <v>0</v>
      </c>
      <c r="I144" s="193"/>
      <c r="J144" s="176">
        <f t="shared" ref="J144" si="2315">IF($B133=$B139,IF(L139+L134&gt;0,1,0)+IF(M139+M134&gt;0,1,0)+IF(N139+N134&gt;0,1,0)+IF(O139+O134&gt;0,1,0)+IF(P139+P134&gt;0,1,0)+IF(Q139+Q134&gt;0,1,0)+IF(R139+R134&gt;0,1,0),J140)</f>
        <v>0</v>
      </c>
      <c r="K144" s="133">
        <f t="shared" ref="K144" si="2316">IF(OR($B139=$B145,J144=0,(K140-Q144+O144)&lt;=0),0,(K140-Q144+O144)/J144)</f>
        <v>0</v>
      </c>
      <c r="L144" s="137">
        <f t="shared" ref="L144" si="2317">IF(K144*(7-J141)&lt;=0,0,K144*(7-J141))</f>
        <v>0</v>
      </c>
      <c r="M144" s="311">
        <f t="shared" ref="M144" si="2318">ROUND(IF(OR(K141-K144*(7-J141)+P144&lt;0,$B139=$B145,K144&lt;=0,K141=0),0,IF(K141-K144*(7-J141)+P144&gt;Q144-O144+P144,Q144-O144+P144,K141-K144*(7-J141)+P144)),1)</f>
        <v>0</v>
      </c>
      <c r="N144" s="312"/>
      <c r="O144" s="139">
        <f t="shared" ref="O144" si="2319">IF(OR($B139=$B145,J140=0),0,IF($B139=$B133,J139,$F139))</f>
        <v>0</v>
      </c>
      <c r="P144" s="30">
        <f t="shared" ref="P144" si="2320">IF(OR($B139=$B145,J144=0),0,$G141-$G140)</f>
        <v>0</v>
      </c>
      <c r="Q144" s="134">
        <f t="shared" ref="Q144" si="2321">IF(OR($B139=$B145,J144=0),0,J143)</f>
        <v>0</v>
      </c>
      <c r="R144" s="138">
        <f t="shared" ref="R144" si="2322">IF($B139=$B145,0,K141)</f>
        <v>0</v>
      </c>
      <c r="S144" s="176">
        <f t="shared" ref="S144" si="2323">IF($B133=$B139,IF(U139+U134&gt;0,1,0)+IF(V139+V134&gt;0,1,0)+IF(W139+W134&gt;0,1,0)+IF(X139+X134&gt;0,1,0)+IF(Y139+Y134&gt;0,1,0)+IF(Z139+Z134&gt;0,1,0)+IF(AA139+AA134&gt;0,1,0),S140)</f>
        <v>0</v>
      </c>
      <c r="T144" s="133">
        <f t="shared" ref="T144" si="2324">IF(OR($B139=$B145,S144=0,(T140-Z144+X144)&lt;=0),0,(T140-Z144+X144)/S144)</f>
        <v>0</v>
      </c>
      <c r="U144" s="137">
        <f t="shared" ref="U144" si="2325">IF(T144*(7-S141)&lt;=0,0,T144*(7-S141))</f>
        <v>0</v>
      </c>
      <c r="V144" s="311">
        <f t="shared" ref="V144" si="2326">ROUND(IF(OR(T141-T144*(7-S141)+Y144&lt;0,$B139=$B145,T144&lt;=0,T141=0),0,IF(T141-T144*(7-S141)+Y144&gt;Z144-X144+Y144,Z144-X144+Y144,T141-T144*(7-S141)+Y144)),1)</f>
        <v>0</v>
      </c>
      <c r="W144" s="312"/>
      <c r="X144" s="139">
        <f t="shared" ref="X144" si="2327">IF(OR($B139=$B145,S140=0),0,IF($B139=$B133,S139,$F139))</f>
        <v>0</v>
      </c>
      <c r="Y144" s="30">
        <f t="shared" ref="Y144" si="2328">IF(OR($B139=$B145,S144=0),0,$G141-$G140)</f>
        <v>0</v>
      </c>
      <c r="Z144" s="134">
        <f t="shared" ref="Z144" si="2329">IF(OR($B139=$B145,S144=0),0,S143)</f>
        <v>0</v>
      </c>
      <c r="AA144" s="138">
        <f t="shared" ref="AA144" si="2330">IF($B139=$B145,0,T141)</f>
        <v>0</v>
      </c>
      <c r="AB144" s="176">
        <f t="shared" ref="AB144" si="2331">IF($B133=$B139,IF(AD139+AD134&gt;0,1,0)+IF(AE139+AE134&gt;0,1,0)+IF(AF139+AF134&gt;0,1,0)+IF(AG139+AG134&gt;0,1,0)+IF(AH139+AH134&gt;0,1,0)+IF(AI139+AI134&gt;0,1,0)+IF(AJ139+AJ134&gt;0,1,0),AB140)</f>
        <v>0</v>
      </c>
      <c r="AC144" s="133">
        <f t="shared" ref="AC144" si="2332">IF(OR($B139=$B145,AB144=0,(AC140-AI144+AG144)&lt;=0),0,(AC140-AI144+AG144)/AB144)</f>
        <v>0</v>
      </c>
      <c r="AD144" s="137">
        <f t="shared" ref="AD144" si="2333">IF(AC144*(7-AB141)&lt;=0,0,AC144*(7-AB141))</f>
        <v>0</v>
      </c>
      <c r="AE144" s="311">
        <f t="shared" ref="AE144" si="2334">ROUND(IF(OR(AC141-AC144*(7-AB141)+AH144&lt;0,$B139=$B145,AC144&lt;=0,AC141=0),0,IF(AC141-AC144*(7-AB141)+AH144&gt;AI144-AG144+AH144,AI144-AG144+AH144,AC141-AC144*(7-AB141)+AH144)),1)</f>
        <v>0</v>
      </c>
      <c r="AF144" s="312"/>
      <c r="AG144" s="139">
        <f t="shared" ref="AG144" si="2335">IF(OR($B139=$B145,AB140=0),0,IF($B139=$B133,AB139,$F139))</f>
        <v>0</v>
      </c>
      <c r="AH144" s="30">
        <f t="shared" ref="AH144" si="2336">IF(OR($B139=$B145,AB144=0),0,$G141-$G140)</f>
        <v>0</v>
      </c>
      <c r="AI144" s="134">
        <f t="shared" ref="AI144" si="2337">IF(OR($B139=$B145,AB144=0),0,AB143)</f>
        <v>0</v>
      </c>
      <c r="AJ144" s="138">
        <f t="shared" ref="AJ144" si="2338">IF($B139=$B145,0,AC141)</f>
        <v>0</v>
      </c>
      <c r="AK144" s="176">
        <f t="shared" ref="AK144" si="2339">IF($B133=$B139,IF(AM139+AM134&gt;0,1,0)+IF(AN139+AN134&gt;0,1,0)+IF(AO139+AO134&gt;0,1,0)+IF(AP139+AP134&gt;0,1,0)+IF(AQ139+AQ134&gt;0,1,0)+IF(AR139+AR134&gt;0,1,0)+IF(AS139+AS134&gt;0,1,0),AK140)</f>
        <v>0</v>
      </c>
      <c r="AL144" s="133">
        <f t="shared" ref="AL144" si="2340">IF(OR($B139=$B145,AK144=0,(AL140-AR144+AP144)&lt;=0),0,(AL140-AR144+AP144)/AK144)</f>
        <v>0</v>
      </c>
      <c r="AM144" s="137">
        <f t="shared" ref="AM144" si="2341">IF(AL144*(7-AK141)&lt;=0,0,AL144*(7-AK141))</f>
        <v>0</v>
      </c>
      <c r="AN144" s="311">
        <f t="shared" ref="AN144" si="2342">ROUND(IF(OR(AL141-AL144*(7-AK141)+AQ144&lt;0,$B139=$B145,AL144&lt;=0,AL141=0),0,IF(AL141-AL144*(7-AK141)+AQ144&gt;AR144-AP144+AQ144,AR144-AP144+AQ144,AL141-AL144*(7-AK141)+AQ144)),1)</f>
        <v>0</v>
      </c>
      <c r="AO144" s="312"/>
      <c r="AP144" s="139">
        <f t="shared" ref="AP144" si="2343">IF(OR($B139=$B145,AK140=0),0,IF($B139=$B133,AK139,$F139))</f>
        <v>0</v>
      </c>
      <c r="AQ144" s="30">
        <f t="shared" ref="AQ144" si="2344">IF(OR($B139=$B145,AK144=0),0,$G141-$G140)</f>
        <v>0</v>
      </c>
      <c r="AR144" s="134">
        <f t="shared" ref="AR144" si="2345">IF(OR($B139=$B145,AK144=0),0,AK143)</f>
        <v>0</v>
      </c>
      <c r="AS144" s="138">
        <f t="shared" ref="AS144" si="2346">IF($B139=$B145,0,AL141)</f>
        <v>0</v>
      </c>
      <c r="AT144" s="176">
        <f t="shared" ref="AT144" si="2347">IF($B133=$B139,IF(AV139+AV134&gt;0,1,0)+IF(AW139+AW134&gt;0,1,0)+IF(AX139+AX134&gt;0,1,0)+IF(AY139+AY134&gt;0,1,0)+IF(AZ139+AZ134&gt;0,1,0)+IF(BA139+BA134&gt;0,1,0)+IF(BB139+BB134&gt;0,1,0),AT140)</f>
        <v>0</v>
      </c>
      <c r="AU144" s="133">
        <f t="shared" ref="AU144" si="2348">IF(OR($B139=$B145,AT144=0,(AU140-BA144+AY144)&lt;=0),0,(AU140-BA144+AY144)/AT144)</f>
        <v>0</v>
      </c>
      <c r="AV144" s="137">
        <f t="shared" ref="AV144" si="2349">IF(AU144*(7-AT141)&lt;=0,0,AU144*(7-AT141))</f>
        <v>0</v>
      </c>
      <c r="AW144" s="311">
        <f t="shared" ref="AW144" si="2350">ROUND(IF(OR(AU141-AU144*(7-AT141)+AZ144&lt;0,$B139=$B145,AU144&lt;=0,AU141=0),0,IF(AU141-AU144*(7-AT141)+AZ144&gt;BA144-AY144+AZ144,BA144-AY144+AZ144,AU141-AU144*(7-AT141)+AZ144)),1)</f>
        <v>0</v>
      </c>
      <c r="AX144" s="312"/>
      <c r="AY144" s="139">
        <f t="shared" ref="AY144" si="2351">IF(OR($B139=$B145,AT140=0),0,IF($B139=$B133,AT139,$F139))</f>
        <v>0</v>
      </c>
      <c r="AZ144" s="30">
        <f t="shared" ref="AZ144" si="2352">IF(OR($B139=$B145,AT144=0),0,$G141-$G140)</f>
        <v>0</v>
      </c>
      <c r="BA144" s="134">
        <f t="shared" ref="BA144" si="2353">IF(OR($B139=$B145,AT144=0),0,AT143)</f>
        <v>0</v>
      </c>
      <c r="BB144" s="138">
        <f t="shared" ref="BB144" si="2354">IF($B139=$B145,0,AU141)</f>
        <v>0</v>
      </c>
    </row>
    <row r="145" spans="1:54" ht="15.75" x14ac:dyDescent="0.2">
      <c r="A145" s="1">
        <f t="shared" ref="A145" si="2355">IF(B145="","1. Niewypełnione",B145)</f>
        <v>0</v>
      </c>
      <c r="B145" s="320">
        <f>maj!B145</f>
        <v>0</v>
      </c>
      <c r="C145" s="321">
        <f>maj!C145</f>
        <v>0</v>
      </c>
      <c r="D145" s="321">
        <f>maj!D145</f>
        <v>0</v>
      </c>
      <c r="E145" s="321">
        <f>maj!E145</f>
        <v>0</v>
      </c>
      <c r="F145" s="177">
        <f>maj!F145</f>
        <v>18</v>
      </c>
      <c r="G145" s="185">
        <f>maj!G145</f>
        <v>18</v>
      </c>
      <c r="H145" s="177"/>
      <c r="I145" s="192">
        <f t="shared" ref="I145:I149" si="2356">K145+T145+AC145+AL145+AU145</f>
        <v>0</v>
      </c>
      <c r="J145" s="186">
        <f t="shared" ref="J145" si="2357">IF(OR($B145=$B151,J148=0),0,ROUND((K146+P150)/J148,0))</f>
        <v>0</v>
      </c>
      <c r="K145" s="51">
        <f t="shared" ref="K145:K146" si="2358">SUM(L145:R145)</f>
        <v>0</v>
      </c>
      <c r="L145" s="52">
        <f>maj!L145</f>
        <v>0</v>
      </c>
      <c r="M145" s="52">
        <f>maj!M145</f>
        <v>0</v>
      </c>
      <c r="N145" s="52">
        <f>maj!N145</f>
        <v>0</v>
      </c>
      <c r="O145" s="52">
        <f>maj!O145</f>
        <v>0</v>
      </c>
      <c r="P145" s="53">
        <f>maj!P145</f>
        <v>0</v>
      </c>
      <c r="Q145" s="54">
        <f>maj!Q145</f>
        <v>0</v>
      </c>
      <c r="R145" s="55">
        <f>maj!R145</f>
        <v>0</v>
      </c>
      <c r="S145" s="188">
        <f t="shared" ref="S145" si="2359">IF(OR($B145=$B151,S148=0),0,ROUND((T146+Y150)/S148,0))</f>
        <v>0</v>
      </c>
      <c r="T145" s="51">
        <f t="shared" ref="T145:T146" si="2360">SUM(U145:AA145)</f>
        <v>0</v>
      </c>
      <c r="U145" s="52">
        <f>maj!U145</f>
        <v>0</v>
      </c>
      <c r="V145" s="52">
        <f>maj!V145</f>
        <v>0</v>
      </c>
      <c r="W145" s="52">
        <f>maj!W145</f>
        <v>0</v>
      </c>
      <c r="X145" s="52">
        <f>maj!X145</f>
        <v>0</v>
      </c>
      <c r="Y145" s="53">
        <f>maj!Y145</f>
        <v>0</v>
      </c>
      <c r="Z145" s="54">
        <f>maj!Z145</f>
        <v>0</v>
      </c>
      <c r="AA145" s="55">
        <f>maj!AA145</f>
        <v>0</v>
      </c>
      <c r="AB145" s="188">
        <f t="shared" ref="AB145" si="2361">IF(OR($B145=$B151,AB148=0),0,ROUND((AC146+AH150)/AB148,0))</f>
        <v>0</v>
      </c>
      <c r="AC145" s="51">
        <f t="shared" ref="AC145:AC146" si="2362">SUM(AD145:AJ145)</f>
        <v>0</v>
      </c>
      <c r="AD145" s="52">
        <f>maj!AD145</f>
        <v>0</v>
      </c>
      <c r="AE145" s="52">
        <f>maj!AE145</f>
        <v>0</v>
      </c>
      <c r="AF145" s="52">
        <f>maj!AF145</f>
        <v>0</v>
      </c>
      <c r="AG145" s="52">
        <f>maj!AG145</f>
        <v>0</v>
      </c>
      <c r="AH145" s="53">
        <f>maj!AH145</f>
        <v>0</v>
      </c>
      <c r="AI145" s="54">
        <f>maj!AI145</f>
        <v>0</v>
      </c>
      <c r="AJ145" s="55">
        <f>maj!AJ145</f>
        <v>0</v>
      </c>
      <c r="AK145" s="188">
        <f t="shared" ref="AK145" si="2363">IF(OR($B145=$B151,AK148=0),0,ROUND((AL146+AQ150)/AK148,0))</f>
        <v>0</v>
      </c>
      <c r="AL145" s="51">
        <f t="shared" ref="AL145:AL146" si="2364">SUM(AM145:AS145)</f>
        <v>0</v>
      </c>
      <c r="AM145" s="52">
        <f>maj!AM145</f>
        <v>0</v>
      </c>
      <c r="AN145" s="52">
        <f>maj!AN145</f>
        <v>0</v>
      </c>
      <c r="AO145" s="52">
        <f>maj!AO145</f>
        <v>0</v>
      </c>
      <c r="AP145" s="52">
        <f>maj!AP145</f>
        <v>0</v>
      </c>
      <c r="AQ145" s="53">
        <f>maj!AQ145</f>
        <v>0</v>
      </c>
      <c r="AR145" s="54">
        <f>maj!AR145</f>
        <v>0</v>
      </c>
      <c r="AS145" s="55">
        <f>maj!AS145</f>
        <v>0</v>
      </c>
      <c r="AT145" s="188">
        <f t="shared" ref="AT145" si="2365">IF(OR($B145=$B151,AT148=0),0,ROUND((AU146+AZ150)/AT148,0))</f>
        <v>0</v>
      </c>
      <c r="AU145" s="51">
        <f t="shared" ref="AU145:AU146" si="2366">SUM(AV145:BB145)</f>
        <v>0</v>
      </c>
      <c r="AV145" s="52">
        <f t="shared" ref="AV145" si="2367">IF(SUM($AM$9:$AS$9)=SUM($AV$9:$BB$9),AM145,IF(AND(SUM($AV$9:$BB$9)&gt;42,SUM($AV$9:$BB$9)&lt;49),AM145,0))</f>
        <v>0</v>
      </c>
      <c r="AW145" s="52">
        <f t="shared" ref="AW145" si="2368">IF(SUM($AM$9:$AS$9)=SUM($AV$9:$BB$9),AN145,IF(AND(SUM($AV$9:$BB$9)&gt;42,SUM($AV$9:$BB$9)&lt;49),AN145,0))</f>
        <v>0</v>
      </c>
      <c r="AX145" s="52">
        <f t="shared" ref="AX145" si="2369">IF(SUM($AM$9:$AS$9)=SUM($AV$9:$BB$9),AO145,IF(AND(SUM($AV$9:$BB$9)&gt;42,SUM($AV$9:$BB$9)&lt;49),AO145,0))</f>
        <v>0</v>
      </c>
      <c r="AY145" s="52">
        <f t="shared" ref="AY145" si="2370">IF(SUM($AM$9:$AS$9)=SUM($AV$9:$BB$9),AP145,IF(AND(SUM($AV$9:$BB$9)&gt;42,SUM($AV$9:$BB$9)&lt;49),AP145,0))</f>
        <v>0</v>
      </c>
      <c r="AZ145" s="53">
        <f t="shared" ref="AZ145" si="2371">IF(SUM($AM$9:$AS$9)=SUM($AV$9:$BB$9),AQ145,IF(AND(SUM($AV$9:$BB$9)&gt;42,SUM($AV$9:$BB$9)&lt;49),AQ145,0))</f>
        <v>0</v>
      </c>
      <c r="BA145" s="54">
        <f t="shared" ref="BA145" si="2372">IF(SUM($AM$9:$AS$9)=SUM($AV$9:$BB$9),AR145,IF(AND(SUM($AV$9:$BB$9)&gt;42,SUM($AV$9:$BB$9)&lt;49),AR145,0))</f>
        <v>0</v>
      </c>
      <c r="BB145" s="55">
        <f t="shared" ref="BB145" si="2373">IF(SUM($AM$9:$AS$9)=SUM($AV$9:$BB$9),AS145,IF(AND(SUM($AV$9:$BB$9)&gt;42,SUM($AV$9:$BB$9)&lt;49),AS145,0))</f>
        <v>0</v>
      </c>
    </row>
    <row r="146" spans="1:54" ht="12.75" hidden="1" customHeight="1" x14ac:dyDescent="0.2">
      <c r="B146" s="93"/>
      <c r="C146" s="94"/>
      <c r="D146" s="95"/>
      <c r="E146" s="115"/>
      <c r="F146" s="140" t="b">
        <f t="shared" ref="F146" si="2374">IF($B139=$B145,OR(F140,G145&lt;F145),G145&lt;F145)</f>
        <v>0</v>
      </c>
      <c r="G146" s="189">
        <f t="shared" ref="G146" si="2375">IF(AND($B139=$B145,$B139&lt;&gt;"",$B139&lt;&gt;0),G145+G140,G145)</f>
        <v>18</v>
      </c>
      <c r="H146" s="120"/>
      <c r="I146" s="165">
        <f t="shared" si="2356"/>
        <v>0</v>
      </c>
      <c r="J146" s="194">
        <f t="shared" ref="J146" si="2376">7-COUNTIF(L145:R145,0)-COUNTIF(L145:R145,"")</f>
        <v>0</v>
      </c>
      <c r="K146" s="22">
        <f t="shared" si="2358"/>
        <v>0</v>
      </c>
      <c r="L146" s="35">
        <f t="shared" ref="L146:R146" si="2377">IF($B139=$B145,L145+L140,L145)</f>
        <v>0</v>
      </c>
      <c r="M146" s="35">
        <f t="shared" si="2377"/>
        <v>0</v>
      </c>
      <c r="N146" s="35">
        <f t="shared" si="2377"/>
        <v>0</v>
      </c>
      <c r="O146" s="35">
        <f t="shared" si="2377"/>
        <v>0</v>
      </c>
      <c r="P146" s="36">
        <f t="shared" si="2377"/>
        <v>0</v>
      </c>
      <c r="Q146" s="37">
        <f t="shared" si="2377"/>
        <v>0</v>
      </c>
      <c r="R146" s="38">
        <f t="shared" si="2377"/>
        <v>0</v>
      </c>
      <c r="S146" s="194">
        <f t="shared" ref="S146" si="2378">7-COUNTIF(U145:AA145,0)-COUNTIF(U145:AA145,"")</f>
        <v>0</v>
      </c>
      <c r="T146" s="22">
        <f t="shared" si="2360"/>
        <v>0</v>
      </c>
      <c r="U146" s="35">
        <f t="shared" ref="U146:AA146" si="2379">IF($B139=$B145,U145+U140,U145)</f>
        <v>0</v>
      </c>
      <c r="V146" s="35">
        <f t="shared" si="2379"/>
        <v>0</v>
      </c>
      <c r="W146" s="35">
        <f t="shared" si="2379"/>
        <v>0</v>
      </c>
      <c r="X146" s="35">
        <f t="shared" si="2379"/>
        <v>0</v>
      </c>
      <c r="Y146" s="36">
        <f t="shared" si="2379"/>
        <v>0</v>
      </c>
      <c r="Z146" s="37">
        <f t="shared" si="2379"/>
        <v>0</v>
      </c>
      <c r="AA146" s="38">
        <f t="shared" si="2379"/>
        <v>0</v>
      </c>
      <c r="AB146" s="194">
        <f t="shared" ref="AB146" si="2380">7-COUNTIF(AD145:AJ145,0)-COUNTIF(AD145:AJ145,"")</f>
        <v>0</v>
      </c>
      <c r="AC146" s="22">
        <f t="shared" si="2362"/>
        <v>0</v>
      </c>
      <c r="AD146" s="35">
        <f t="shared" ref="AD146:AJ146" si="2381">IF($B139=$B145,AD145+AD140,AD145)</f>
        <v>0</v>
      </c>
      <c r="AE146" s="35">
        <f t="shared" si="2381"/>
        <v>0</v>
      </c>
      <c r="AF146" s="35">
        <f t="shared" si="2381"/>
        <v>0</v>
      </c>
      <c r="AG146" s="35">
        <f t="shared" si="2381"/>
        <v>0</v>
      </c>
      <c r="AH146" s="36">
        <f t="shared" si="2381"/>
        <v>0</v>
      </c>
      <c r="AI146" s="37">
        <f t="shared" si="2381"/>
        <v>0</v>
      </c>
      <c r="AJ146" s="38">
        <f t="shared" si="2381"/>
        <v>0</v>
      </c>
      <c r="AK146" s="194">
        <f t="shared" ref="AK146" si="2382">7-COUNTIF(AM145:AS145,0)-COUNTIF(AM145:AS145,"")</f>
        <v>0</v>
      </c>
      <c r="AL146" s="22">
        <f t="shared" si="2364"/>
        <v>0</v>
      </c>
      <c r="AM146" s="35">
        <f t="shared" ref="AM146:AS146" si="2383">IF($B139=$B145,AM145+AM140,AM145)</f>
        <v>0</v>
      </c>
      <c r="AN146" s="35">
        <f t="shared" si="2383"/>
        <v>0</v>
      </c>
      <c r="AO146" s="35">
        <f t="shared" si="2383"/>
        <v>0</v>
      </c>
      <c r="AP146" s="35">
        <f t="shared" si="2383"/>
        <v>0</v>
      </c>
      <c r="AQ146" s="36">
        <f t="shared" si="2383"/>
        <v>0</v>
      </c>
      <c r="AR146" s="37">
        <f t="shared" si="2383"/>
        <v>0</v>
      </c>
      <c r="AS146" s="38">
        <f t="shared" si="2383"/>
        <v>0</v>
      </c>
      <c r="AT146" s="194">
        <f t="shared" ref="AT146" si="2384">7-COUNTIF(AV145:BB145,0)-COUNTIF(AV145:BB145,"")</f>
        <v>0</v>
      </c>
      <c r="AU146" s="22">
        <f t="shared" si="2366"/>
        <v>0</v>
      </c>
      <c r="AV146" s="35">
        <f t="shared" ref="AV146:BB146" si="2385">IF($B139=$B145,AV145+AV140,AV145)</f>
        <v>0</v>
      </c>
      <c r="AW146" s="35">
        <f t="shared" si="2385"/>
        <v>0</v>
      </c>
      <c r="AX146" s="35">
        <f t="shared" si="2385"/>
        <v>0</v>
      </c>
      <c r="AY146" s="35">
        <f t="shared" si="2385"/>
        <v>0</v>
      </c>
      <c r="AZ146" s="36">
        <f t="shared" si="2385"/>
        <v>0</v>
      </c>
      <c r="BA146" s="37">
        <f t="shared" si="2385"/>
        <v>0</v>
      </c>
      <c r="BB146" s="38">
        <f t="shared" si="2385"/>
        <v>0</v>
      </c>
    </row>
    <row r="147" spans="1:54" ht="15" hidden="1" customHeight="1" x14ac:dyDescent="0.2">
      <c r="B147" s="116"/>
      <c r="C147" s="117"/>
      <c r="D147" s="118"/>
      <c r="E147" s="119"/>
      <c r="F147" s="92"/>
      <c r="G147" s="190">
        <f t="shared" ref="G147" si="2386">IF(AND($B139=$B145,$B139&lt;&gt;"",$B139&lt;&gt;0),F145+G141,F145)</f>
        <v>18</v>
      </c>
      <c r="H147" s="121"/>
      <c r="I147" s="165">
        <f t="shared" si="2356"/>
        <v>0</v>
      </c>
      <c r="J147" s="195">
        <f t="shared" ref="J147" si="2387">IF($B145=$B139,COUNTIF(L147:R147,0),COUNTIF(L148:R148,0)+COUNTIF(L148:R148,""))</f>
        <v>7</v>
      </c>
      <c r="K147" s="39">
        <f t="shared" ref="K147:R147" si="2388">IF($B139=$B145,K148+K141,K148)</f>
        <v>0</v>
      </c>
      <c r="L147" s="40">
        <f t="shared" si="2388"/>
        <v>0</v>
      </c>
      <c r="M147" s="40">
        <f t="shared" si="2388"/>
        <v>0</v>
      </c>
      <c r="N147" s="40">
        <f t="shared" si="2388"/>
        <v>0</v>
      </c>
      <c r="O147" s="40">
        <f t="shared" si="2388"/>
        <v>0</v>
      </c>
      <c r="P147" s="41">
        <f t="shared" si="2388"/>
        <v>0</v>
      </c>
      <c r="Q147" s="42">
        <f t="shared" si="2388"/>
        <v>0</v>
      </c>
      <c r="R147" s="43">
        <f t="shared" si="2388"/>
        <v>0</v>
      </c>
      <c r="S147" s="195">
        <f t="shared" ref="S147" si="2389">IF($B145=$B139,COUNTIF(U147:AA147,0),COUNTIF(U148:AA148,0)+COUNTIF(U148:AA148,""))</f>
        <v>7</v>
      </c>
      <c r="T147" s="39">
        <f t="shared" ref="T147:AA147" si="2390">IF($B139=$B145,T148+T141,T148)</f>
        <v>0</v>
      </c>
      <c r="U147" s="40">
        <f t="shared" si="2390"/>
        <v>0</v>
      </c>
      <c r="V147" s="40">
        <f t="shared" si="2390"/>
        <v>0</v>
      </c>
      <c r="W147" s="40">
        <f t="shared" si="2390"/>
        <v>0</v>
      </c>
      <c r="X147" s="40">
        <f t="shared" si="2390"/>
        <v>0</v>
      </c>
      <c r="Y147" s="41">
        <f t="shared" si="2390"/>
        <v>0</v>
      </c>
      <c r="Z147" s="42">
        <f t="shared" si="2390"/>
        <v>0</v>
      </c>
      <c r="AA147" s="43">
        <f t="shared" si="2390"/>
        <v>0</v>
      </c>
      <c r="AB147" s="195">
        <f t="shared" ref="AB147" si="2391">IF($B145=$B139,COUNTIF(AD147:AJ147,0),COUNTIF(AD148:AJ148,0)+COUNTIF(AD148:AJ148,""))</f>
        <v>7</v>
      </c>
      <c r="AC147" s="39">
        <f t="shared" ref="AC147:AJ147" si="2392">IF($B139=$B145,AC148+AC141,AC148)</f>
        <v>0</v>
      </c>
      <c r="AD147" s="40">
        <f t="shared" si="2392"/>
        <v>0</v>
      </c>
      <c r="AE147" s="40">
        <f t="shared" si="2392"/>
        <v>0</v>
      </c>
      <c r="AF147" s="40">
        <f t="shared" si="2392"/>
        <v>0</v>
      </c>
      <c r="AG147" s="40">
        <f t="shared" si="2392"/>
        <v>0</v>
      </c>
      <c r="AH147" s="41">
        <f t="shared" si="2392"/>
        <v>0</v>
      </c>
      <c r="AI147" s="42">
        <f t="shared" si="2392"/>
        <v>0</v>
      </c>
      <c r="AJ147" s="43">
        <f t="shared" si="2392"/>
        <v>0</v>
      </c>
      <c r="AK147" s="195">
        <f t="shared" ref="AK147" si="2393">IF($B145=$B139,COUNTIF(AM147:AS147,0),COUNTIF(AM148:AS148,0)+COUNTIF(AM148:AS148,""))</f>
        <v>7</v>
      </c>
      <c r="AL147" s="39">
        <f t="shared" ref="AL147:AS147" si="2394">IF($B139=$B145,AL148+AL141,AL148)</f>
        <v>0</v>
      </c>
      <c r="AM147" s="40">
        <f t="shared" si="2394"/>
        <v>0</v>
      </c>
      <c r="AN147" s="40">
        <f t="shared" si="2394"/>
        <v>0</v>
      </c>
      <c r="AO147" s="40">
        <f t="shared" si="2394"/>
        <v>0</v>
      </c>
      <c r="AP147" s="40">
        <f t="shared" si="2394"/>
        <v>0</v>
      </c>
      <c r="AQ147" s="41">
        <f t="shared" si="2394"/>
        <v>0</v>
      </c>
      <c r="AR147" s="42">
        <f t="shared" si="2394"/>
        <v>0</v>
      </c>
      <c r="AS147" s="43">
        <f t="shared" si="2394"/>
        <v>0</v>
      </c>
      <c r="AT147" s="195">
        <f t="shared" ref="AT147" si="2395">IF($B145=$B139,COUNTIF(AV147:BB147,0),COUNTIF(AV148:BB148,0)+COUNTIF(AV148:BB148,""))</f>
        <v>7</v>
      </c>
      <c r="AU147" s="39">
        <f t="shared" ref="AU147:BB147" si="2396">IF($B139=$B145,AU148+AU141,AU148)</f>
        <v>0</v>
      </c>
      <c r="AV147" s="40">
        <f t="shared" si="2396"/>
        <v>0</v>
      </c>
      <c r="AW147" s="40">
        <f t="shared" si="2396"/>
        <v>0</v>
      </c>
      <c r="AX147" s="40">
        <f t="shared" si="2396"/>
        <v>0</v>
      </c>
      <c r="AY147" s="40">
        <f t="shared" si="2396"/>
        <v>0</v>
      </c>
      <c r="AZ147" s="41">
        <f t="shared" si="2396"/>
        <v>0</v>
      </c>
      <c r="BA147" s="42">
        <f t="shared" si="2396"/>
        <v>0</v>
      </c>
      <c r="BB147" s="43">
        <f t="shared" si="2396"/>
        <v>0</v>
      </c>
    </row>
    <row r="148" spans="1:54" ht="15.75" customHeight="1" x14ac:dyDescent="0.2">
      <c r="A148" s="1">
        <f t="shared" ref="A148" si="2397">A145</f>
        <v>0</v>
      </c>
      <c r="B148" s="313">
        <f t="shared" ref="B148" si="2398">B142+1</f>
        <v>22</v>
      </c>
      <c r="C148" s="314"/>
      <c r="D148" s="314"/>
      <c r="E148" s="314"/>
      <c r="F148" s="31"/>
      <c r="G148" s="183"/>
      <c r="H148" s="122">
        <f t="shared" ref="H148" si="2399">5-COUNTIF(AU145,0)-COUNTIF(AL145,0)-COUNTIF(AC145,0)-COUNTIF(T145,0)-COUNTIF(K145,0)</f>
        <v>0</v>
      </c>
      <c r="I148" s="165">
        <f t="shared" si="2356"/>
        <v>0</v>
      </c>
      <c r="J148" s="187">
        <f t="shared" ref="J148" si="2400">IF($B145=$B139,J142+IF($F145&lt;&gt;$G145,(K145+$G147-$G146)/$F145,K145/$F145),IF($F145&lt;&gt;G145,(K145+$G147-$G146)/$F145,K145/$F145))</f>
        <v>0</v>
      </c>
      <c r="K148" s="7">
        <f t="shared" ref="K148:K149" si="2401">SUM(L148:R148)</f>
        <v>0</v>
      </c>
      <c r="L148" s="26">
        <f t="shared" ref="L148:R148" si="2402">L145</f>
        <v>0</v>
      </c>
      <c r="M148" s="26">
        <f t="shared" si="2402"/>
        <v>0</v>
      </c>
      <c r="N148" s="26">
        <f t="shared" si="2402"/>
        <v>0</v>
      </c>
      <c r="O148" s="26">
        <f t="shared" si="2402"/>
        <v>0</v>
      </c>
      <c r="P148" s="26">
        <f t="shared" si="2402"/>
        <v>0</v>
      </c>
      <c r="Q148" s="29">
        <f t="shared" si="2402"/>
        <v>0</v>
      </c>
      <c r="R148" s="23">
        <f t="shared" si="2402"/>
        <v>0</v>
      </c>
      <c r="S148" s="187">
        <f t="shared" ref="S148" si="2403">IF($B145=$B139,S142+IF($F145&lt;&gt;$G145,(T145+$G147-$G146)/$F145,T145/$F145),IF($F145&lt;&gt;P145,(T145+$G147-$G146)/$F145,T145/$F145))</f>
        <v>0</v>
      </c>
      <c r="T148" s="7">
        <f t="shared" ref="T148:T149" si="2404">SUM(U148:AA148)</f>
        <v>0</v>
      </c>
      <c r="U148" s="26">
        <f t="shared" ref="U148:AA148" si="2405">U145</f>
        <v>0</v>
      </c>
      <c r="V148" s="26">
        <f t="shared" si="2405"/>
        <v>0</v>
      </c>
      <c r="W148" s="26">
        <f t="shared" si="2405"/>
        <v>0</v>
      </c>
      <c r="X148" s="26">
        <f t="shared" si="2405"/>
        <v>0</v>
      </c>
      <c r="Y148" s="113">
        <f t="shared" si="2405"/>
        <v>0</v>
      </c>
      <c r="Z148" s="29">
        <f t="shared" si="2405"/>
        <v>0</v>
      </c>
      <c r="AA148" s="23">
        <f t="shared" si="2405"/>
        <v>0</v>
      </c>
      <c r="AB148" s="187">
        <f t="shared" ref="AB148" si="2406">IF($B145=$B139,AB142+IF($F145&lt;&gt;$G145,(AC145+$G147-$G146)/$F145,AC145/$F145),IF($F145&lt;&gt;Y145,(AC145+$G147-$G146)/$F145,AC145/$F145))</f>
        <v>0</v>
      </c>
      <c r="AC148" s="7">
        <f t="shared" ref="AC148:AC149" si="2407">SUM(AD148:AJ148)</f>
        <v>0</v>
      </c>
      <c r="AD148" s="26">
        <f t="shared" ref="AD148:AJ148" si="2408">AD145</f>
        <v>0</v>
      </c>
      <c r="AE148" s="26">
        <f t="shared" si="2408"/>
        <v>0</v>
      </c>
      <c r="AF148" s="26">
        <f t="shared" si="2408"/>
        <v>0</v>
      </c>
      <c r="AG148" s="26">
        <f t="shared" si="2408"/>
        <v>0</v>
      </c>
      <c r="AH148" s="113">
        <f t="shared" si="2408"/>
        <v>0</v>
      </c>
      <c r="AI148" s="29">
        <f t="shared" si="2408"/>
        <v>0</v>
      </c>
      <c r="AJ148" s="23">
        <f t="shared" si="2408"/>
        <v>0</v>
      </c>
      <c r="AK148" s="187">
        <f t="shared" ref="AK148" si="2409">IF($B145=$B139,AK142+IF($F145&lt;&gt;$G145,(AL145+$G147-$G146)/$F145,AL145/$F145),IF($F145&lt;&gt;AH145,(AL145+$G147-$G146)/$F145,AL145/$F145))</f>
        <v>0</v>
      </c>
      <c r="AL148" s="7">
        <f t="shared" ref="AL148:AL149" si="2410">SUM(AM148:AS148)</f>
        <v>0</v>
      </c>
      <c r="AM148" s="26">
        <f t="shared" ref="AM148:AS148" si="2411">AM145</f>
        <v>0</v>
      </c>
      <c r="AN148" s="26">
        <f t="shared" si="2411"/>
        <v>0</v>
      </c>
      <c r="AO148" s="26">
        <f t="shared" si="2411"/>
        <v>0</v>
      </c>
      <c r="AP148" s="26">
        <f t="shared" si="2411"/>
        <v>0</v>
      </c>
      <c r="AQ148" s="113">
        <f t="shared" si="2411"/>
        <v>0</v>
      </c>
      <c r="AR148" s="29">
        <f t="shared" si="2411"/>
        <v>0</v>
      </c>
      <c r="AS148" s="23">
        <f t="shared" si="2411"/>
        <v>0</v>
      </c>
      <c r="AT148" s="187">
        <f t="shared" ref="AT148" si="2412">IF($B145=$B139,AT142+IF($F145&lt;&gt;$G145,(AU145+$G147-$G146)/$F145,AU145/$F145),IF($F145&lt;&gt;AQ145,(AU145+$G147-$G146)/$F145,AU145/$F145))</f>
        <v>0</v>
      </c>
      <c r="AU148" s="7">
        <f t="shared" ref="AU148:AU149" si="2413">SUM(AV148:BB148)</f>
        <v>0</v>
      </c>
      <c r="AV148" s="6">
        <f t="shared" ref="AV148" si="2414">IF(SUM($AM$9:$AS$9)=SUM($AV$9:$BB$9),AV145,IF(AND(SUM($AV$9:$BB$9)&gt;42,SUM($AV$9:$BB$9)&lt;49),AV145,0))</f>
        <v>0</v>
      </c>
      <c r="AW148" s="6">
        <f t="shared" ref="AW148:BB148" si="2415">IF(SUM($AM$9:$AS$9)=SUM($AV$9:$BB$9),AW145,IF(AND(SUM($AV$9:$BB$9)&gt;42,SUM($AV$9:$BB$9)&lt;49),AW145,0))</f>
        <v>0</v>
      </c>
      <c r="AX148" s="6">
        <f t="shared" si="2415"/>
        <v>0</v>
      </c>
      <c r="AY148" s="6">
        <f t="shared" si="2415"/>
        <v>0</v>
      </c>
      <c r="AZ148" s="26">
        <f t="shared" si="2415"/>
        <v>0</v>
      </c>
      <c r="BA148" s="29">
        <f t="shared" si="2415"/>
        <v>0</v>
      </c>
      <c r="BB148" s="23">
        <f t="shared" si="2415"/>
        <v>0</v>
      </c>
    </row>
    <row r="149" spans="1:54" ht="15.75" customHeight="1" x14ac:dyDescent="0.2">
      <c r="A149" s="1">
        <f t="shared" ref="A149:A150" si="2416">A148</f>
        <v>0</v>
      </c>
      <c r="B149" s="313"/>
      <c r="C149" s="314"/>
      <c r="D149" s="314"/>
      <c r="E149" s="314"/>
      <c r="F149" s="31"/>
      <c r="G149" s="183"/>
      <c r="H149" s="123">
        <f t="shared" ref="H149" si="2417">IF($B145=$B139,H143+F149,$F149)</f>
        <v>0</v>
      </c>
      <c r="I149" s="165">
        <f t="shared" si="2356"/>
        <v>0</v>
      </c>
      <c r="J149" s="141">
        <f t="shared" ref="J149" si="2418">IF($H148=0,0,IF($B139=$B145,IF($H150&gt;0,$H150+J143,K145+J143),IF($H150&gt;0,$H150,K145)))</f>
        <v>0</v>
      </c>
      <c r="K149" s="7">
        <f t="shared" si="2401"/>
        <v>0</v>
      </c>
      <c r="L149" s="6"/>
      <c r="M149" s="6"/>
      <c r="N149" s="6"/>
      <c r="O149" s="6"/>
      <c r="P149" s="26"/>
      <c r="Q149" s="29"/>
      <c r="R149" s="23"/>
      <c r="S149" s="141">
        <f t="shared" ref="S149" si="2419">IF($H148=0,0,IF($B139=$B145,IF($H150&gt;0,$H150+S143,T145+S143),IF($H150&gt;0,$H150,T145)))</f>
        <v>0</v>
      </c>
      <c r="T149" s="7">
        <f t="shared" si="2404"/>
        <v>0</v>
      </c>
      <c r="U149" s="6"/>
      <c r="V149" s="6"/>
      <c r="W149" s="6"/>
      <c r="X149" s="6"/>
      <c r="Y149" s="26"/>
      <c r="Z149" s="29"/>
      <c r="AA149" s="23"/>
      <c r="AB149" s="141">
        <f t="shared" ref="AB149" si="2420">IF($H148=0,0,IF($B139=$B145,IF($H150&gt;0,$H150+AB143,AC145+AB143),IF($H150&gt;0,$H150,AC145)))</f>
        <v>0</v>
      </c>
      <c r="AC149" s="7">
        <f t="shared" si="2407"/>
        <v>0</v>
      </c>
      <c r="AD149" s="6"/>
      <c r="AE149" s="6"/>
      <c r="AF149" s="6"/>
      <c r="AG149" s="6"/>
      <c r="AH149" s="26"/>
      <c r="AI149" s="29"/>
      <c r="AJ149" s="23"/>
      <c r="AK149" s="141">
        <f t="shared" ref="AK149" si="2421">IF($H148=0,0,IF($B139=$B145,IF($H150&gt;0,$H150+AK143,AL145+AK143),IF($H150&gt;0,$H150,AL145)))</f>
        <v>0</v>
      </c>
      <c r="AL149" s="7">
        <f t="shared" si="2410"/>
        <v>0</v>
      </c>
      <c r="AM149" s="6"/>
      <c r="AN149" s="6"/>
      <c r="AO149" s="6"/>
      <c r="AP149" s="6"/>
      <c r="AQ149" s="26"/>
      <c r="AR149" s="29"/>
      <c r="AS149" s="23"/>
      <c r="AT149" s="141">
        <f t="shared" ref="AT149" si="2422">IF($H148=0,0,IF($B139=$B145,IF($H150&gt;0,$H150+AT143,AU145+AT143),IF($H150&gt;0,$H150,AU145)))</f>
        <v>0</v>
      </c>
      <c r="AU149" s="7">
        <f t="shared" si="2413"/>
        <v>0</v>
      </c>
      <c r="AV149" s="6"/>
      <c r="AW149" s="6"/>
      <c r="AX149" s="6"/>
      <c r="AY149" s="6"/>
      <c r="AZ149" s="26"/>
      <c r="BA149" s="29"/>
      <c r="BB149" s="23"/>
    </row>
    <row r="150" spans="1:54" ht="18.75" customHeight="1" thickBot="1" x14ac:dyDescent="0.25">
      <c r="A150" s="1">
        <f t="shared" si="2416"/>
        <v>0</v>
      </c>
      <c r="B150" s="323" t="str">
        <f>IF(B145="",Wydruk!$AE$6,IF(J146=0,Wydruk!$AE$7,IF(AND(G146&lt;G147,B145&lt;&gt;$B151),Wydruk!$AE$13,IF(AND($B145=$B139,$B145&lt;&gt;$B151),IF(OR(OR(J150&lt;4,J150&gt;5),OR(S150&lt;4,S150&gt;5),OR(AB150&lt;4,AB150&gt;5),OR(AK150&lt;4,AK150&gt;5),OR(AND(AT150&lt;4,AT150&gt;0),AT150&gt;5)),Wydruk!$AE$8,Wydruk!$AE$9),IF($B145=$B151,IF($F149&lt;&gt;0,Wydruk!$AE$12,Wydruk!$AE$10),IF(OR(OR(J146&lt;4,J146&gt;5),OR(S146&lt;4,S146&gt;5),OR(AB146&lt;4,AB146&gt;5),OR(AK146&lt;4,AK146&gt;5),OR(AND(AT146&lt;4,AT146&gt;0),AT146&gt;5)),Wydruk!$AE$8,Wydruk!$AE$11))))))</f>
        <v>Uzupełnij liczby godzin tygodniowego planu</v>
      </c>
      <c r="C150" s="324"/>
      <c r="D150" s="324"/>
      <c r="E150" s="324"/>
      <c r="F150" s="173">
        <f>maj!F150</f>
        <v>0</v>
      </c>
      <c r="G150" s="184">
        <f>maj!G150</f>
        <v>0</v>
      </c>
      <c r="H150" s="191">
        <f t="shared" ref="H150" si="2423">IF(OR($G150=0,$F150=0,$G150="",$F150=""),0,$G150/$F150)</f>
        <v>0</v>
      </c>
      <c r="I150" s="193"/>
      <c r="J150" s="176">
        <f t="shared" ref="J150" si="2424">IF($B139=$B145,IF(L145+L140&gt;0,1,0)+IF(M145+M140&gt;0,1,0)+IF(N145+N140&gt;0,1,0)+IF(O145+O140&gt;0,1,0)+IF(P145+P140&gt;0,1,0)+IF(Q145+Q140&gt;0,1,0)+IF(R145+R140&gt;0,1,0),J146)</f>
        <v>0</v>
      </c>
      <c r="K150" s="133">
        <f t="shared" ref="K150" si="2425">IF(OR($B145=$B151,J150=0,(K146-Q150+O150)&lt;=0),0,(K146-Q150+O150)/J150)</f>
        <v>0</v>
      </c>
      <c r="L150" s="137">
        <f t="shared" ref="L150" si="2426">IF(K150*(7-J147)&lt;=0,0,K150*(7-J147))</f>
        <v>0</v>
      </c>
      <c r="M150" s="311">
        <f t="shared" ref="M150" si="2427">ROUND(IF(OR(K147-K150*(7-J147)+P150&lt;0,$B145=$B151,K150&lt;=0,K147=0),0,IF(K147-K150*(7-J147)+P150&gt;Q150-O150+P150,Q150-O150+P150,K147-K150*(7-J147)+P150)),1)</f>
        <v>0</v>
      </c>
      <c r="N150" s="312"/>
      <c r="O150" s="139">
        <f t="shared" ref="O150" si="2428">IF(OR($B145=$B151,J146=0),0,IF($B145=$B139,J145,$F145))</f>
        <v>0</v>
      </c>
      <c r="P150" s="30">
        <f t="shared" ref="P150" si="2429">IF(OR($B145=$B151,J150=0),0,$G147-$G146)</f>
        <v>0</v>
      </c>
      <c r="Q150" s="134">
        <f t="shared" ref="Q150" si="2430">IF(OR($B145=$B151,J150=0),0,J149)</f>
        <v>0</v>
      </c>
      <c r="R150" s="138">
        <f t="shared" ref="R150" si="2431">IF($B145=$B151,0,K147)</f>
        <v>0</v>
      </c>
      <c r="S150" s="176">
        <f t="shared" ref="S150" si="2432">IF($B139=$B145,IF(U145+U140&gt;0,1,0)+IF(V145+V140&gt;0,1,0)+IF(W145+W140&gt;0,1,0)+IF(X145+X140&gt;0,1,0)+IF(Y145+Y140&gt;0,1,0)+IF(Z145+Z140&gt;0,1,0)+IF(AA145+AA140&gt;0,1,0),S146)</f>
        <v>0</v>
      </c>
      <c r="T150" s="133">
        <f t="shared" ref="T150" si="2433">IF(OR($B145=$B151,S150=0,(T146-Z150+X150)&lt;=0),0,(T146-Z150+X150)/S150)</f>
        <v>0</v>
      </c>
      <c r="U150" s="137">
        <f t="shared" ref="U150" si="2434">IF(T150*(7-S147)&lt;=0,0,T150*(7-S147))</f>
        <v>0</v>
      </c>
      <c r="V150" s="311">
        <f t="shared" ref="V150" si="2435">ROUND(IF(OR(T147-T150*(7-S147)+Y150&lt;0,$B145=$B151,T150&lt;=0,T147=0),0,IF(T147-T150*(7-S147)+Y150&gt;Z150-X150+Y150,Z150-X150+Y150,T147-T150*(7-S147)+Y150)),1)</f>
        <v>0</v>
      </c>
      <c r="W150" s="312"/>
      <c r="X150" s="139">
        <f t="shared" ref="X150" si="2436">IF(OR($B145=$B151,S146=0),0,IF($B145=$B139,S145,$F145))</f>
        <v>0</v>
      </c>
      <c r="Y150" s="30">
        <f t="shared" ref="Y150" si="2437">IF(OR($B145=$B151,S150=0),0,$G147-$G146)</f>
        <v>0</v>
      </c>
      <c r="Z150" s="134">
        <f t="shared" ref="Z150" si="2438">IF(OR($B145=$B151,S150=0),0,S149)</f>
        <v>0</v>
      </c>
      <c r="AA150" s="138">
        <f t="shared" ref="AA150" si="2439">IF($B145=$B151,0,T147)</f>
        <v>0</v>
      </c>
      <c r="AB150" s="176">
        <f t="shared" ref="AB150" si="2440">IF($B139=$B145,IF(AD145+AD140&gt;0,1,0)+IF(AE145+AE140&gt;0,1,0)+IF(AF145+AF140&gt;0,1,0)+IF(AG145+AG140&gt;0,1,0)+IF(AH145+AH140&gt;0,1,0)+IF(AI145+AI140&gt;0,1,0)+IF(AJ145+AJ140&gt;0,1,0),AB146)</f>
        <v>0</v>
      </c>
      <c r="AC150" s="133">
        <f t="shared" ref="AC150" si="2441">IF(OR($B145=$B151,AB150=0,(AC146-AI150+AG150)&lt;=0),0,(AC146-AI150+AG150)/AB150)</f>
        <v>0</v>
      </c>
      <c r="AD150" s="137">
        <f t="shared" ref="AD150" si="2442">IF(AC150*(7-AB147)&lt;=0,0,AC150*(7-AB147))</f>
        <v>0</v>
      </c>
      <c r="AE150" s="311">
        <f t="shared" ref="AE150" si="2443">ROUND(IF(OR(AC147-AC150*(7-AB147)+AH150&lt;0,$B145=$B151,AC150&lt;=0,AC147=0),0,IF(AC147-AC150*(7-AB147)+AH150&gt;AI150-AG150+AH150,AI150-AG150+AH150,AC147-AC150*(7-AB147)+AH150)),1)</f>
        <v>0</v>
      </c>
      <c r="AF150" s="312"/>
      <c r="AG150" s="139">
        <f t="shared" ref="AG150" si="2444">IF(OR($B145=$B151,AB146=0),0,IF($B145=$B139,AB145,$F145))</f>
        <v>0</v>
      </c>
      <c r="AH150" s="30">
        <f t="shared" ref="AH150" si="2445">IF(OR($B145=$B151,AB150=0),0,$G147-$G146)</f>
        <v>0</v>
      </c>
      <c r="AI150" s="134">
        <f t="shared" ref="AI150" si="2446">IF(OR($B145=$B151,AB150=0),0,AB149)</f>
        <v>0</v>
      </c>
      <c r="AJ150" s="138">
        <f t="shared" ref="AJ150" si="2447">IF($B145=$B151,0,AC147)</f>
        <v>0</v>
      </c>
      <c r="AK150" s="176">
        <f t="shared" ref="AK150" si="2448">IF($B139=$B145,IF(AM145+AM140&gt;0,1,0)+IF(AN145+AN140&gt;0,1,0)+IF(AO145+AO140&gt;0,1,0)+IF(AP145+AP140&gt;0,1,0)+IF(AQ145+AQ140&gt;0,1,0)+IF(AR145+AR140&gt;0,1,0)+IF(AS145+AS140&gt;0,1,0),AK146)</f>
        <v>0</v>
      </c>
      <c r="AL150" s="133">
        <f t="shared" ref="AL150" si="2449">IF(OR($B145=$B151,AK150=0,(AL146-AR150+AP150)&lt;=0),0,(AL146-AR150+AP150)/AK150)</f>
        <v>0</v>
      </c>
      <c r="AM150" s="137">
        <f t="shared" ref="AM150" si="2450">IF(AL150*(7-AK147)&lt;=0,0,AL150*(7-AK147))</f>
        <v>0</v>
      </c>
      <c r="AN150" s="311">
        <f t="shared" ref="AN150" si="2451">ROUND(IF(OR(AL147-AL150*(7-AK147)+AQ150&lt;0,$B145=$B151,AL150&lt;=0,AL147=0),0,IF(AL147-AL150*(7-AK147)+AQ150&gt;AR150-AP150+AQ150,AR150-AP150+AQ150,AL147-AL150*(7-AK147)+AQ150)),1)</f>
        <v>0</v>
      </c>
      <c r="AO150" s="312"/>
      <c r="AP150" s="139">
        <f t="shared" ref="AP150" si="2452">IF(OR($B145=$B151,AK146=0),0,IF($B145=$B139,AK145,$F145))</f>
        <v>0</v>
      </c>
      <c r="AQ150" s="30">
        <f t="shared" ref="AQ150" si="2453">IF(OR($B145=$B151,AK150=0),0,$G147-$G146)</f>
        <v>0</v>
      </c>
      <c r="AR150" s="134">
        <f t="shared" ref="AR150" si="2454">IF(OR($B145=$B151,AK150=0),0,AK149)</f>
        <v>0</v>
      </c>
      <c r="AS150" s="138">
        <f t="shared" ref="AS150" si="2455">IF($B145=$B151,0,AL147)</f>
        <v>0</v>
      </c>
      <c r="AT150" s="176">
        <f t="shared" ref="AT150" si="2456">IF($B139=$B145,IF(AV145+AV140&gt;0,1,0)+IF(AW145+AW140&gt;0,1,0)+IF(AX145+AX140&gt;0,1,0)+IF(AY145+AY140&gt;0,1,0)+IF(AZ145+AZ140&gt;0,1,0)+IF(BA145+BA140&gt;0,1,0)+IF(BB145+BB140&gt;0,1,0),AT146)</f>
        <v>0</v>
      </c>
      <c r="AU150" s="133">
        <f t="shared" ref="AU150" si="2457">IF(OR($B145=$B151,AT150=0,(AU146-BA150+AY150)&lt;=0),0,(AU146-BA150+AY150)/AT150)</f>
        <v>0</v>
      </c>
      <c r="AV150" s="137">
        <f t="shared" ref="AV150" si="2458">IF(AU150*(7-AT147)&lt;=0,0,AU150*(7-AT147))</f>
        <v>0</v>
      </c>
      <c r="AW150" s="311">
        <f t="shared" ref="AW150" si="2459">ROUND(IF(OR(AU147-AU150*(7-AT147)+AZ150&lt;0,$B145=$B151,AU150&lt;=0,AU147=0),0,IF(AU147-AU150*(7-AT147)+AZ150&gt;BA150-AY150+AZ150,BA150-AY150+AZ150,AU147-AU150*(7-AT147)+AZ150)),1)</f>
        <v>0</v>
      </c>
      <c r="AX150" s="312"/>
      <c r="AY150" s="139">
        <f t="shared" ref="AY150" si="2460">IF(OR($B145=$B151,AT146=0),0,IF($B145=$B139,AT145,$F145))</f>
        <v>0</v>
      </c>
      <c r="AZ150" s="30">
        <f t="shared" ref="AZ150" si="2461">IF(OR($B145=$B151,AT150=0),0,$G147-$G146)</f>
        <v>0</v>
      </c>
      <c r="BA150" s="134">
        <f t="shared" ref="BA150" si="2462">IF(OR($B145=$B151,AT150=0),0,AT149)</f>
        <v>0</v>
      </c>
      <c r="BB150" s="138">
        <f t="shared" ref="BB150" si="2463">IF($B145=$B151,0,AU147)</f>
        <v>0</v>
      </c>
    </row>
    <row r="151" spans="1:54" ht="15.75" x14ac:dyDescent="0.2">
      <c r="A151" s="1">
        <f t="shared" ref="A151" si="2464">IF(B151="","1. Niewypełnione",B151)</f>
        <v>0</v>
      </c>
      <c r="B151" s="320">
        <f>maj!B151</f>
        <v>0</v>
      </c>
      <c r="C151" s="321">
        <f>maj!C151</f>
        <v>0</v>
      </c>
      <c r="D151" s="321">
        <f>maj!D151</f>
        <v>0</v>
      </c>
      <c r="E151" s="321">
        <f>maj!E151</f>
        <v>0</v>
      </c>
      <c r="F151" s="177">
        <f>maj!F151</f>
        <v>18</v>
      </c>
      <c r="G151" s="185">
        <f>maj!G151</f>
        <v>18</v>
      </c>
      <c r="H151" s="177"/>
      <c r="I151" s="192">
        <f t="shared" ref="I151:I155" si="2465">K151+T151+AC151+AL151+AU151</f>
        <v>0</v>
      </c>
      <c r="J151" s="186">
        <f t="shared" ref="J151" si="2466">IF(OR($B151=$B157,J154=0),0,ROUND((K152+P156)/J154,0))</f>
        <v>0</v>
      </c>
      <c r="K151" s="51">
        <f t="shared" ref="K151:K152" si="2467">SUM(L151:R151)</f>
        <v>0</v>
      </c>
      <c r="L151" s="52">
        <f>maj!L151</f>
        <v>0</v>
      </c>
      <c r="M151" s="52">
        <f>maj!M151</f>
        <v>0</v>
      </c>
      <c r="N151" s="52">
        <f>maj!N151</f>
        <v>0</v>
      </c>
      <c r="O151" s="52">
        <f>maj!O151</f>
        <v>0</v>
      </c>
      <c r="P151" s="53">
        <f>maj!P151</f>
        <v>0</v>
      </c>
      <c r="Q151" s="54">
        <f>maj!Q151</f>
        <v>0</v>
      </c>
      <c r="R151" s="55">
        <f>maj!R151</f>
        <v>0</v>
      </c>
      <c r="S151" s="188">
        <f t="shared" ref="S151" si="2468">IF(OR($B151=$B157,S154=0),0,ROUND((T152+Y156)/S154,0))</f>
        <v>0</v>
      </c>
      <c r="T151" s="51">
        <f t="shared" ref="T151:T152" si="2469">SUM(U151:AA151)</f>
        <v>0</v>
      </c>
      <c r="U151" s="52">
        <f>maj!U151</f>
        <v>0</v>
      </c>
      <c r="V151" s="52">
        <f>maj!V151</f>
        <v>0</v>
      </c>
      <c r="W151" s="52">
        <f>maj!W151</f>
        <v>0</v>
      </c>
      <c r="X151" s="52">
        <f>maj!X151</f>
        <v>0</v>
      </c>
      <c r="Y151" s="53">
        <f>maj!Y151</f>
        <v>0</v>
      </c>
      <c r="Z151" s="54">
        <f>maj!Z151</f>
        <v>0</v>
      </c>
      <c r="AA151" s="55">
        <f>maj!AA151</f>
        <v>0</v>
      </c>
      <c r="AB151" s="188">
        <f t="shared" ref="AB151" si="2470">IF(OR($B151=$B157,AB154=0),0,ROUND((AC152+AH156)/AB154,0))</f>
        <v>0</v>
      </c>
      <c r="AC151" s="51">
        <f t="shared" ref="AC151:AC152" si="2471">SUM(AD151:AJ151)</f>
        <v>0</v>
      </c>
      <c r="AD151" s="52">
        <f>maj!AD151</f>
        <v>0</v>
      </c>
      <c r="AE151" s="52">
        <f>maj!AE151</f>
        <v>0</v>
      </c>
      <c r="AF151" s="52">
        <f>maj!AF151</f>
        <v>0</v>
      </c>
      <c r="AG151" s="52">
        <f>maj!AG151</f>
        <v>0</v>
      </c>
      <c r="AH151" s="53">
        <f>maj!AH151</f>
        <v>0</v>
      </c>
      <c r="AI151" s="54">
        <f>maj!AI151</f>
        <v>0</v>
      </c>
      <c r="AJ151" s="55">
        <f>maj!AJ151</f>
        <v>0</v>
      </c>
      <c r="AK151" s="188">
        <f t="shared" ref="AK151" si="2472">IF(OR($B151=$B157,AK154=0),0,ROUND((AL152+AQ156)/AK154,0))</f>
        <v>0</v>
      </c>
      <c r="AL151" s="51">
        <f t="shared" ref="AL151:AL152" si="2473">SUM(AM151:AS151)</f>
        <v>0</v>
      </c>
      <c r="AM151" s="52">
        <f>maj!AM151</f>
        <v>0</v>
      </c>
      <c r="AN151" s="52">
        <f>maj!AN151</f>
        <v>0</v>
      </c>
      <c r="AO151" s="52">
        <f>maj!AO151</f>
        <v>0</v>
      </c>
      <c r="AP151" s="52">
        <f>maj!AP151</f>
        <v>0</v>
      </c>
      <c r="AQ151" s="53">
        <f>maj!AQ151</f>
        <v>0</v>
      </c>
      <c r="AR151" s="54">
        <f>maj!AR151</f>
        <v>0</v>
      </c>
      <c r="AS151" s="55">
        <f>maj!AS151</f>
        <v>0</v>
      </c>
      <c r="AT151" s="188">
        <f t="shared" ref="AT151" si="2474">IF(OR($B151=$B157,AT154=0),0,ROUND((AU152+AZ156)/AT154,0))</f>
        <v>0</v>
      </c>
      <c r="AU151" s="51">
        <f t="shared" ref="AU151:AU152" si="2475">SUM(AV151:BB151)</f>
        <v>0</v>
      </c>
      <c r="AV151" s="52">
        <f t="shared" ref="AV151" si="2476">IF(SUM($AM$9:$AS$9)=SUM($AV$9:$BB$9),AM151,IF(AND(SUM($AV$9:$BB$9)&gt;42,SUM($AV$9:$BB$9)&lt;49),AM151,0))</f>
        <v>0</v>
      </c>
      <c r="AW151" s="52">
        <f t="shared" ref="AW151" si="2477">IF(SUM($AM$9:$AS$9)=SUM($AV$9:$BB$9),AN151,IF(AND(SUM($AV$9:$BB$9)&gt;42,SUM($AV$9:$BB$9)&lt;49),AN151,0))</f>
        <v>0</v>
      </c>
      <c r="AX151" s="52">
        <f t="shared" ref="AX151" si="2478">IF(SUM($AM$9:$AS$9)=SUM($AV$9:$BB$9),AO151,IF(AND(SUM($AV$9:$BB$9)&gt;42,SUM($AV$9:$BB$9)&lt;49),AO151,0))</f>
        <v>0</v>
      </c>
      <c r="AY151" s="52">
        <f t="shared" ref="AY151" si="2479">IF(SUM($AM$9:$AS$9)=SUM($AV$9:$BB$9),AP151,IF(AND(SUM($AV$9:$BB$9)&gt;42,SUM($AV$9:$BB$9)&lt;49),AP151,0))</f>
        <v>0</v>
      </c>
      <c r="AZ151" s="53">
        <f t="shared" ref="AZ151" si="2480">IF(SUM($AM$9:$AS$9)=SUM($AV$9:$BB$9),AQ151,IF(AND(SUM($AV$9:$BB$9)&gt;42,SUM($AV$9:$BB$9)&lt;49),AQ151,0))</f>
        <v>0</v>
      </c>
      <c r="BA151" s="54">
        <f t="shared" ref="BA151" si="2481">IF(SUM($AM$9:$AS$9)=SUM($AV$9:$BB$9),AR151,IF(AND(SUM($AV$9:$BB$9)&gt;42,SUM($AV$9:$BB$9)&lt;49),AR151,0))</f>
        <v>0</v>
      </c>
      <c r="BB151" s="55">
        <f t="shared" ref="BB151" si="2482">IF(SUM($AM$9:$AS$9)=SUM($AV$9:$BB$9),AS151,IF(AND(SUM($AV$9:$BB$9)&gt;42,SUM($AV$9:$BB$9)&lt;49),AS151,0))</f>
        <v>0</v>
      </c>
    </row>
    <row r="152" spans="1:54" ht="12.75" hidden="1" customHeight="1" x14ac:dyDescent="0.2">
      <c r="B152" s="93"/>
      <c r="C152" s="94"/>
      <c r="D152" s="95"/>
      <c r="E152" s="115"/>
      <c r="F152" s="140" t="b">
        <f t="shared" ref="F152" si="2483">IF($B145=$B151,OR(F146,G151&lt;F151),G151&lt;F151)</f>
        <v>0</v>
      </c>
      <c r="G152" s="189">
        <f t="shared" ref="G152" si="2484">IF(AND($B145=$B151,$B145&lt;&gt;"",$B145&lt;&gt;0),G151+G146,G151)</f>
        <v>18</v>
      </c>
      <c r="H152" s="120"/>
      <c r="I152" s="165">
        <f t="shared" si="2465"/>
        <v>0</v>
      </c>
      <c r="J152" s="194">
        <f t="shared" ref="J152" si="2485">7-COUNTIF(L151:R151,0)-COUNTIF(L151:R151,"")</f>
        <v>0</v>
      </c>
      <c r="K152" s="22">
        <f t="shared" si="2467"/>
        <v>0</v>
      </c>
      <c r="L152" s="35">
        <f t="shared" ref="L152:R152" si="2486">IF($B145=$B151,L151+L146,L151)</f>
        <v>0</v>
      </c>
      <c r="M152" s="35">
        <f t="shared" si="2486"/>
        <v>0</v>
      </c>
      <c r="N152" s="35">
        <f t="shared" si="2486"/>
        <v>0</v>
      </c>
      <c r="O152" s="35">
        <f t="shared" si="2486"/>
        <v>0</v>
      </c>
      <c r="P152" s="36">
        <f t="shared" si="2486"/>
        <v>0</v>
      </c>
      <c r="Q152" s="37">
        <f t="shared" si="2486"/>
        <v>0</v>
      </c>
      <c r="R152" s="38">
        <f t="shared" si="2486"/>
        <v>0</v>
      </c>
      <c r="S152" s="194">
        <f t="shared" ref="S152" si="2487">7-COUNTIF(U151:AA151,0)-COUNTIF(U151:AA151,"")</f>
        <v>0</v>
      </c>
      <c r="T152" s="22">
        <f t="shared" si="2469"/>
        <v>0</v>
      </c>
      <c r="U152" s="35">
        <f t="shared" ref="U152:AA152" si="2488">IF($B145=$B151,U151+U146,U151)</f>
        <v>0</v>
      </c>
      <c r="V152" s="35">
        <f t="shared" si="2488"/>
        <v>0</v>
      </c>
      <c r="W152" s="35">
        <f t="shared" si="2488"/>
        <v>0</v>
      </c>
      <c r="X152" s="35">
        <f t="shared" si="2488"/>
        <v>0</v>
      </c>
      <c r="Y152" s="36">
        <f t="shared" si="2488"/>
        <v>0</v>
      </c>
      <c r="Z152" s="37">
        <f t="shared" si="2488"/>
        <v>0</v>
      </c>
      <c r="AA152" s="38">
        <f t="shared" si="2488"/>
        <v>0</v>
      </c>
      <c r="AB152" s="194">
        <f t="shared" ref="AB152" si="2489">7-COUNTIF(AD151:AJ151,0)-COUNTIF(AD151:AJ151,"")</f>
        <v>0</v>
      </c>
      <c r="AC152" s="22">
        <f t="shared" si="2471"/>
        <v>0</v>
      </c>
      <c r="AD152" s="35">
        <f t="shared" ref="AD152:AJ152" si="2490">IF($B145=$B151,AD151+AD146,AD151)</f>
        <v>0</v>
      </c>
      <c r="AE152" s="35">
        <f t="shared" si="2490"/>
        <v>0</v>
      </c>
      <c r="AF152" s="35">
        <f t="shared" si="2490"/>
        <v>0</v>
      </c>
      <c r="AG152" s="35">
        <f t="shared" si="2490"/>
        <v>0</v>
      </c>
      <c r="AH152" s="36">
        <f t="shared" si="2490"/>
        <v>0</v>
      </c>
      <c r="AI152" s="37">
        <f t="shared" si="2490"/>
        <v>0</v>
      </c>
      <c r="AJ152" s="38">
        <f t="shared" si="2490"/>
        <v>0</v>
      </c>
      <c r="AK152" s="194">
        <f t="shared" ref="AK152" si="2491">7-COUNTIF(AM151:AS151,0)-COUNTIF(AM151:AS151,"")</f>
        <v>0</v>
      </c>
      <c r="AL152" s="22">
        <f t="shared" si="2473"/>
        <v>0</v>
      </c>
      <c r="AM152" s="35">
        <f t="shared" ref="AM152:AS152" si="2492">IF($B145=$B151,AM151+AM146,AM151)</f>
        <v>0</v>
      </c>
      <c r="AN152" s="35">
        <f t="shared" si="2492"/>
        <v>0</v>
      </c>
      <c r="AO152" s="35">
        <f t="shared" si="2492"/>
        <v>0</v>
      </c>
      <c r="AP152" s="35">
        <f t="shared" si="2492"/>
        <v>0</v>
      </c>
      <c r="AQ152" s="36">
        <f t="shared" si="2492"/>
        <v>0</v>
      </c>
      <c r="AR152" s="37">
        <f t="shared" si="2492"/>
        <v>0</v>
      </c>
      <c r="AS152" s="38">
        <f t="shared" si="2492"/>
        <v>0</v>
      </c>
      <c r="AT152" s="194">
        <f t="shared" ref="AT152" si="2493">7-COUNTIF(AV151:BB151,0)-COUNTIF(AV151:BB151,"")</f>
        <v>0</v>
      </c>
      <c r="AU152" s="22">
        <f t="shared" si="2475"/>
        <v>0</v>
      </c>
      <c r="AV152" s="35">
        <f t="shared" ref="AV152:BB152" si="2494">IF($B145=$B151,AV151+AV146,AV151)</f>
        <v>0</v>
      </c>
      <c r="AW152" s="35">
        <f t="shared" si="2494"/>
        <v>0</v>
      </c>
      <c r="AX152" s="35">
        <f t="shared" si="2494"/>
        <v>0</v>
      </c>
      <c r="AY152" s="35">
        <f t="shared" si="2494"/>
        <v>0</v>
      </c>
      <c r="AZ152" s="36">
        <f t="shared" si="2494"/>
        <v>0</v>
      </c>
      <c r="BA152" s="37">
        <f t="shared" si="2494"/>
        <v>0</v>
      </c>
      <c r="BB152" s="38">
        <f t="shared" si="2494"/>
        <v>0</v>
      </c>
    </row>
    <row r="153" spans="1:54" ht="15" hidden="1" customHeight="1" x14ac:dyDescent="0.2">
      <c r="B153" s="116"/>
      <c r="C153" s="117"/>
      <c r="D153" s="118"/>
      <c r="E153" s="119"/>
      <c r="F153" s="92"/>
      <c r="G153" s="190">
        <f t="shared" ref="G153" si="2495">IF(AND($B145=$B151,$B145&lt;&gt;"",$B145&lt;&gt;0),F151+G147,F151)</f>
        <v>18</v>
      </c>
      <c r="H153" s="121"/>
      <c r="I153" s="165">
        <f t="shared" si="2465"/>
        <v>0</v>
      </c>
      <c r="J153" s="195">
        <f t="shared" ref="J153" si="2496">IF($B151=$B145,COUNTIF(L153:R153,0),COUNTIF(L154:R154,0)+COUNTIF(L154:R154,""))</f>
        <v>7</v>
      </c>
      <c r="K153" s="39">
        <f t="shared" ref="K153:R153" si="2497">IF($B145=$B151,K154+K147,K154)</f>
        <v>0</v>
      </c>
      <c r="L153" s="40">
        <f t="shared" si="2497"/>
        <v>0</v>
      </c>
      <c r="M153" s="40">
        <f t="shared" si="2497"/>
        <v>0</v>
      </c>
      <c r="N153" s="40">
        <f t="shared" si="2497"/>
        <v>0</v>
      </c>
      <c r="O153" s="40">
        <f t="shared" si="2497"/>
        <v>0</v>
      </c>
      <c r="P153" s="41">
        <f t="shared" si="2497"/>
        <v>0</v>
      </c>
      <c r="Q153" s="42">
        <f t="shared" si="2497"/>
        <v>0</v>
      </c>
      <c r="R153" s="43">
        <f t="shared" si="2497"/>
        <v>0</v>
      </c>
      <c r="S153" s="195">
        <f t="shared" ref="S153" si="2498">IF($B151=$B145,COUNTIF(U153:AA153,0),COUNTIF(U154:AA154,0)+COUNTIF(U154:AA154,""))</f>
        <v>7</v>
      </c>
      <c r="T153" s="39">
        <f t="shared" ref="T153:AA153" si="2499">IF($B145=$B151,T154+T147,T154)</f>
        <v>0</v>
      </c>
      <c r="U153" s="40">
        <f t="shared" si="2499"/>
        <v>0</v>
      </c>
      <c r="V153" s="40">
        <f t="shared" si="2499"/>
        <v>0</v>
      </c>
      <c r="W153" s="40">
        <f t="shared" si="2499"/>
        <v>0</v>
      </c>
      <c r="X153" s="40">
        <f t="shared" si="2499"/>
        <v>0</v>
      </c>
      <c r="Y153" s="41">
        <f t="shared" si="2499"/>
        <v>0</v>
      </c>
      <c r="Z153" s="42">
        <f t="shared" si="2499"/>
        <v>0</v>
      </c>
      <c r="AA153" s="43">
        <f t="shared" si="2499"/>
        <v>0</v>
      </c>
      <c r="AB153" s="195">
        <f t="shared" ref="AB153" si="2500">IF($B151=$B145,COUNTIF(AD153:AJ153,0),COUNTIF(AD154:AJ154,0)+COUNTIF(AD154:AJ154,""))</f>
        <v>7</v>
      </c>
      <c r="AC153" s="39">
        <f t="shared" ref="AC153:AJ153" si="2501">IF($B145=$B151,AC154+AC147,AC154)</f>
        <v>0</v>
      </c>
      <c r="AD153" s="40">
        <f t="shared" si="2501"/>
        <v>0</v>
      </c>
      <c r="AE153" s="40">
        <f t="shared" si="2501"/>
        <v>0</v>
      </c>
      <c r="AF153" s="40">
        <f t="shared" si="2501"/>
        <v>0</v>
      </c>
      <c r="AG153" s="40">
        <f t="shared" si="2501"/>
        <v>0</v>
      </c>
      <c r="AH153" s="41">
        <f t="shared" si="2501"/>
        <v>0</v>
      </c>
      <c r="AI153" s="42">
        <f t="shared" si="2501"/>
        <v>0</v>
      </c>
      <c r="AJ153" s="43">
        <f t="shared" si="2501"/>
        <v>0</v>
      </c>
      <c r="AK153" s="195">
        <f t="shared" ref="AK153" si="2502">IF($B151=$B145,COUNTIF(AM153:AS153,0),COUNTIF(AM154:AS154,0)+COUNTIF(AM154:AS154,""))</f>
        <v>7</v>
      </c>
      <c r="AL153" s="39">
        <f t="shared" ref="AL153:AS153" si="2503">IF($B145=$B151,AL154+AL147,AL154)</f>
        <v>0</v>
      </c>
      <c r="AM153" s="40">
        <f t="shared" si="2503"/>
        <v>0</v>
      </c>
      <c r="AN153" s="40">
        <f t="shared" si="2503"/>
        <v>0</v>
      </c>
      <c r="AO153" s="40">
        <f t="shared" si="2503"/>
        <v>0</v>
      </c>
      <c r="AP153" s="40">
        <f t="shared" si="2503"/>
        <v>0</v>
      </c>
      <c r="AQ153" s="41">
        <f t="shared" si="2503"/>
        <v>0</v>
      </c>
      <c r="AR153" s="42">
        <f t="shared" si="2503"/>
        <v>0</v>
      </c>
      <c r="AS153" s="43">
        <f t="shared" si="2503"/>
        <v>0</v>
      </c>
      <c r="AT153" s="195">
        <f t="shared" ref="AT153" si="2504">IF($B151=$B145,COUNTIF(AV153:BB153,0),COUNTIF(AV154:BB154,0)+COUNTIF(AV154:BB154,""))</f>
        <v>7</v>
      </c>
      <c r="AU153" s="39">
        <f t="shared" ref="AU153:BB153" si="2505">IF($B145=$B151,AU154+AU147,AU154)</f>
        <v>0</v>
      </c>
      <c r="AV153" s="40">
        <f t="shared" si="2505"/>
        <v>0</v>
      </c>
      <c r="AW153" s="40">
        <f t="shared" si="2505"/>
        <v>0</v>
      </c>
      <c r="AX153" s="40">
        <f t="shared" si="2505"/>
        <v>0</v>
      </c>
      <c r="AY153" s="40">
        <f t="shared" si="2505"/>
        <v>0</v>
      </c>
      <c r="AZ153" s="41">
        <f t="shared" si="2505"/>
        <v>0</v>
      </c>
      <c r="BA153" s="42">
        <f t="shared" si="2505"/>
        <v>0</v>
      </c>
      <c r="BB153" s="43">
        <f t="shared" si="2505"/>
        <v>0</v>
      </c>
    </row>
    <row r="154" spans="1:54" ht="15.75" customHeight="1" x14ac:dyDescent="0.2">
      <c r="A154" s="1">
        <f t="shared" ref="A154" si="2506">A151</f>
        <v>0</v>
      </c>
      <c r="B154" s="313">
        <f t="shared" ref="B154" si="2507">B148+1</f>
        <v>23</v>
      </c>
      <c r="C154" s="314"/>
      <c r="D154" s="314"/>
      <c r="E154" s="314"/>
      <c r="F154" s="31"/>
      <c r="G154" s="183"/>
      <c r="H154" s="122">
        <f t="shared" ref="H154" si="2508">5-COUNTIF(AU151,0)-COUNTIF(AL151,0)-COUNTIF(AC151,0)-COUNTIF(T151,0)-COUNTIF(K151,0)</f>
        <v>0</v>
      </c>
      <c r="I154" s="165">
        <f t="shared" si="2465"/>
        <v>0</v>
      </c>
      <c r="J154" s="187">
        <f t="shared" ref="J154" si="2509">IF($B151=$B145,J148+IF($F151&lt;&gt;$G151,(K151+$G153-$G152)/$F151,K151/$F151),IF($F151&lt;&gt;G151,(K151+$G153-$G152)/$F151,K151/$F151))</f>
        <v>0</v>
      </c>
      <c r="K154" s="7">
        <f t="shared" ref="K154:K155" si="2510">SUM(L154:R154)</f>
        <v>0</v>
      </c>
      <c r="L154" s="26">
        <f t="shared" ref="L154:R154" si="2511">L151</f>
        <v>0</v>
      </c>
      <c r="M154" s="26">
        <f t="shared" si="2511"/>
        <v>0</v>
      </c>
      <c r="N154" s="26">
        <f t="shared" si="2511"/>
        <v>0</v>
      </c>
      <c r="O154" s="26">
        <f t="shared" si="2511"/>
        <v>0</v>
      </c>
      <c r="P154" s="26">
        <f t="shared" si="2511"/>
        <v>0</v>
      </c>
      <c r="Q154" s="29">
        <f t="shared" si="2511"/>
        <v>0</v>
      </c>
      <c r="R154" s="23">
        <f t="shared" si="2511"/>
        <v>0</v>
      </c>
      <c r="S154" s="187">
        <f t="shared" ref="S154" si="2512">IF($B151=$B145,S148+IF($F151&lt;&gt;$G151,(T151+$G153-$G152)/$F151,T151/$F151),IF($F151&lt;&gt;P151,(T151+$G153-$G152)/$F151,T151/$F151))</f>
        <v>0</v>
      </c>
      <c r="T154" s="7">
        <f t="shared" ref="T154:T155" si="2513">SUM(U154:AA154)</f>
        <v>0</v>
      </c>
      <c r="U154" s="26">
        <f t="shared" ref="U154:AA154" si="2514">U151</f>
        <v>0</v>
      </c>
      <c r="V154" s="26">
        <f t="shared" si="2514"/>
        <v>0</v>
      </c>
      <c r="W154" s="26">
        <f t="shared" si="2514"/>
        <v>0</v>
      </c>
      <c r="X154" s="26">
        <f t="shared" si="2514"/>
        <v>0</v>
      </c>
      <c r="Y154" s="113">
        <f t="shared" si="2514"/>
        <v>0</v>
      </c>
      <c r="Z154" s="29">
        <f t="shared" si="2514"/>
        <v>0</v>
      </c>
      <c r="AA154" s="23">
        <f t="shared" si="2514"/>
        <v>0</v>
      </c>
      <c r="AB154" s="187">
        <f t="shared" ref="AB154" si="2515">IF($B151=$B145,AB148+IF($F151&lt;&gt;$G151,(AC151+$G153-$G152)/$F151,AC151/$F151),IF($F151&lt;&gt;Y151,(AC151+$G153-$G152)/$F151,AC151/$F151))</f>
        <v>0</v>
      </c>
      <c r="AC154" s="7">
        <f t="shared" ref="AC154:AC155" si="2516">SUM(AD154:AJ154)</f>
        <v>0</v>
      </c>
      <c r="AD154" s="26">
        <f t="shared" ref="AD154:AJ154" si="2517">AD151</f>
        <v>0</v>
      </c>
      <c r="AE154" s="26">
        <f t="shared" si="2517"/>
        <v>0</v>
      </c>
      <c r="AF154" s="26">
        <f t="shared" si="2517"/>
        <v>0</v>
      </c>
      <c r="AG154" s="26">
        <f t="shared" si="2517"/>
        <v>0</v>
      </c>
      <c r="AH154" s="113">
        <f t="shared" si="2517"/>
        <v>0</v>
      </c>
      <c r="AI154" s="29">
        <f t="shared" si="2517"/>
        <v>0</v>
      </c>
      <c r="AJ154" s="23">
        <f t="shared" si="2517"/>
        <v>0</v>
      </c>
      <c r="AK154" s="187">
        <f t="shared" ref="AK154" si="2518">IF($B151=$B145,AK148+IF($F151&lt;&gt;$G151,(AL151+$G153-$G152)/$F151,AL151/$F151),IF($F151&lt;&gt;AH151,(AL151+$G153-$G152)/$F151,AL151/$F151))</f>
        <v>0</v>
      </c>
      <c r="AL154" s="7">
        <f t="shared" ref="AL154:AL155" si="2519">SUM(AM154:AS154)</f>
        <v>0</v>
      </c>
      <c r="AM154" s="26">
        <f t="shared" ref="AM154:AS154" si="2520">AM151</f>
        <v>0</v>
      </c>
      <c r="AN154" s="26">
        <f t="shared" si="2520"/>
        <v>0</v>
      </c>
      <c r="AO154" s="26">
        <f t="shared" si="2520"/>
        <v>0</v>
      </c>
      <c r="AP154" s="26">
        <f t="shared" si="2520"/>
        <v>0</v>
      </c>
      <c r="AQ154" s="113">
        <f t="shared" si="2520"/>
        <v>0</v>
      </c>
      <c r="AR154" s="29">
        <f t="shared" si="2520"/>
        <v>0</v>
      </c>
      <c r="AS154" s="23">
        <f t="shared" si="2520"/>
        <v>0</v>
      </c>
      <c r="AT154" s="187">
        <f t="shared" ref="AT154" si="2521">IF($B151=$B145,AT148+IF($F151&lt;&gt;$G151,(AU151+$G153-$G152)/$F151,AU151/$F151),IF($F151&lt;&gt;AQ151,(AU151+$G153-$G152)/$F151,AU151/$F151))</f>
        <v>0</v>
      </c>
      <c r="AU154" s="7">
        <f t="shared" ref="AU154:AU155" si="2522">SUM(AV154:BB154)</f>
        <v>0</v>
      </c>
      <c r="AV154" s="6">
        <f t="shared" ref="AV154" si="2523">IF(SUM($AM$9:$AS$9)=SUM($AV$9:$BB$9),AV151,IF(AND(SUM($AV$9:$BB$9)&gt;42,SUM($AV$9:$BB$9)&lt;49),AV151,0))</f>
        <v>0</v>
      </c>
      <c r="AW154" s="6">
        <f t="shared" ref="AW154:BB154" si="2524">IF(SUM($AM$9:$AS$9)=SUM($AV$9:$BB$9),AW151,IF(AND(SUM($AV$9:$BB$9)&gt;42,SUM($AV$9:$BB$9)&lt;49),AW151,0))</f>
        <v>0</v>
      </c>
      <c r="AX154" s="6">
        <f t="shared" si="2524"/>
        <v>0</v>
      </c>
      <c r="AY154" s="6">
        <f t="shared" si="2524"/>
        <v>0</v>
      </c>
      <c r="AZ154" s="26">
        <f t="shared" si="2524"/>
        <v>0</v>
      </c>
      <c r="BA154" s="29">
        <f t="shared" si="2524"/>
        <v>0</v>
      </c>
      <c r="BB154" s="23">
        <f t="shared" si="2524"/>
        <v>0</v>
      </c>
    </row>
    <row r="155" spans="1:54" ht="15.75" customHeight="1" x14ac:dyDescent="0.2">
      <c r="A155" s="1">
        <f t="shared" ref="A155:A156" si="2525">A154</f>
        <v>0</v>
      </c>
      <c r="B155" s="313"/>
      <c r="C155" s="314"/>
      <c r="D155" s="314"/>
      <c r="E155" s="314"/>
      <c r="F155" s="31"/>
      <c r="G155" s="183"/>
      <c r="H155" s="123">
        <f t="shared" ref="H155" si="2526">IF($B151=$B145,H149+F155,$F155)</f>
        <v>0</v>
      </c>
      <c r="I155" s="165">
        <f t="shared" si="2465"/>
        <v>0</v>
      </c>
      <c r="J155" s="141">
        <f t="shared" ref="J155" si="2527">IF($H154=0,0,IF($B145=$B151,IF($H156&gt;0,$H156+J149,K151+J149),IF($H156&gt;0,$H156,K151)))</f>
        <v>0</v>
      </c>
      <c r="K155" s="7">
        <f t="shared" si="2510"/>
        <v>0</v>
      </c>
      <c r="L155" s="6"/>
      <c r="M155" s="6"/>
      <c r="N155" s="6"/>
      <c r="O155" s="6"/>
      <c r="P155" s="26"/>
      <c r="Q155" s="29"/>
      <c r="R155" s="23"/>
      <c r="S155" s="141">
        <f t="shared" ref="S155" si="2528">IF($H154=0,0,IF($B145=$B151,IF($H156&gt;0,$H156+S149,T151+S149),IF($H156&gt;0,$H156,T151)))</f>
        <v>0</v>
      </c>
      <c r="T155" s="7">
        <f t="shared" si="2513"/>
        <v>0</v>
      </c>
      <c r="U155" s="6"/>
      <c r="V155" s="6"/>
      <c r="W155" s="6"/>
      <c r="X155" s="6"/>
      <c r="Y155" s="26"/>
      <c r="Z155" s="29"/>
      <c r="AA155" s="23"/>
      <c r="AB155" s="141">
        <f t="shared" ref="AB155" si="2529">IF($H154=0,0,IF($B145=$B151,IF($H156&gt;0,$H156+AB149,AC151+AB149),IF($H156&gt;0,$H156,AC151)))</f>
        <v>0</v>
      </c>
      <c r="AC155" s="7">
        <f t="shared" si="2516"/>
        <v>0</v>
      </c>
      <c r="AD155" s="6"/>
      <c r="AE155" s="6"/>
      <c r="AF155" s="6"/>
      <c r="AG155" s="6"/>
      <c r="AH155" s="26"/>
      <c r="AI155" s="29"/>
      <c r="AJ155" s="23"/>
      <c r="AK155" s="141">
        <f t="shared" ref="AK155" si="2530">IF($H154=0,0,IF($B145=$B151,IF($H156&gt;0,$H156+AK149,AL151+AK149),IF($H156&gt;0,$H156,AL151)))</f>
        <v>0</v>
      </c>
      <c r="AL155" s="7">
        <f t="shared" si="2519"/>
        <v>0</v>
      </c>
      <c r="AM155" s="6"/>
      <c r="AN155" s="6"/>
      <c r="AO155" s="6"/>
      <c r="AP155" s="6"/>
      <c r="AQ155" s="26"/>
      <c r="AR155" s="29"/>
      <c r="AS155" s="23"/>
      <c r="AT155" s="141">
        <f t="shared" ref="AT155" si="2531">IF($H154=0,0,IF($B145=$B151,IF($H156&gt;0,$H156+AT149,AU151+AT149),IF($H156&gt;0,$H156,AU151)))</f>
        <v>0</v>
      </c>
      <c r="AU155" s="7">
        <f t="shared" si="2522"/>
        <v>0</v>
      </c>
      <c r="AV155" s="6"/>
      <c r="AW155" s="6"/>
      <c r="AX155" s="6"/>
      <c r="AY155" s="6"/>
      <c r="AZ155" s="26"/>
      <c r="BA155" s="29"/>
      <c r="BB155" s="23"/>
    </row>
    <row r="156" spans="1:54" ht="18.75" customHeight="1" thickBot="1" x14ac:dyDescent="0.25">
      <c r="A156" s="1">
        <f t="shared" si="2525"/>
        <v>0</v>
      </c>
      <c r="B156" s="323" t="str">
        <f>IF(B151="",Wydruk!$AE$6,IF(J152=0,Wydruk!$AE$7,IF(AND(G152&lt;G153,B151&lt;&gt;$B157),Wydruk!$AE$13,IF(AND($B151=$B145,$B151&lt;&gt;$B157),IF(OR(OR(J156&lt;4,J156&gt;5),OR(S156&lt;4,S156&gt;5),OR(AB156&lt;4,AB156&gt;5),OR(AK156&lt;4,AK156&gt;5),OR(AND(AT156&lt;4,AT156&gt;0),AT156&gt;5)),Wydruk!$AE$8,Wydruk!$AE$9),IF($B151=$B157,IF($F155&lt;&gt;0,Wydruk!$AE$12,Wydruk!$AE$10),IF(OR(OR(J152&lt;4,J152&gt;5),OR(S152&lt;4,S152&gt;5),OR(AB152&lt;4,AB152&gt;5),OR(AK152&lt;4,AK152&gt;5),OR(AND(AT152&lt;4,AT152&gt;0),AT152&gt;5)),Wydruk!$AE$8,Wydruk!$AE$11))))))</f>
        <v>Uzupełnij liczby godzin tygodniowego planu</v>
      </c>
      <c r="C156" s="324"/>
      <c r="D156" s="324"/>
      <c r="E156" s="324"/>
      <c r="F156" s="173">
        <f>maj!F156</f>
        <v>0</v>
      </c>
      <c r="G156" s="184">
        <f>maj!G156</f>
        <v>0</v>
      </c>
      <c r="H156" s="191">
        <f t="shared" ref="H156" si="2532">IF(OR($G156=0,$F156=0,$G156="",$F156=""),0,$G156/$F156)</f>
        <v>0</v>
      </c>
      <c r="I156" s="193"/>
      <c r="J156" s="176">
        <f t="shared" ref="J156" si="2533">IF($B145=$B151,IF(L151+L146&gt;0,1,0)+IF(M151+M146&gt;0,1,0)+IF(N151+N146&gt;0,1,0)+IF(O151+O146&gt;0,1,0)+IF(P151+P146&gt;0,1,0)+IF(Q151+Q146&gt;0,1,0)+IF(R151+R146&gt;0,1,0),J152)</f>
        <v>0</v>
      </c>
      <c r="K156" s="133">
        <f t="shared" ref="K156" si="2534">IF(OR($B151=$B157,J156=0,(K152-Q156+O156)&lt;=0),0,(K152-Q156+O156)/J156)</f>
        <v>0</v>
      </c>
      <c r="L156" s="137">
        <f t="shared" ref="L156" si="2535">IF(K156*(7-J153)&lt;=0,0,K156*(7-J153))</f>
        <v>0</v>
      </c>
      <c r="M156" s="311">
        <f t="shared" ref="M156" si="2536">ROUND(IF(OR(K153-K156*(7-J153)+P156&lt;0,$B151=$B157,K156&lt;=0,K153=0),0,IF(K153-K156*(7-J153)+P156&gt;Q156-O156+P156,Q156-O156+P156,K153-K156*(7-J153)+P156)),1)</f>
        <v>0</v>
      </c>
      <c r="N156" s="312"/>
      <c r="O156" s="139">
        <f t="shared" ref="O156" si="2537">IF(OR($B151=$B157,J152=0),0,IF($B151=$B145,J151,$F151))</f>
        <v>0</v>
      </c>
      <c r="P156" s="30">
        <f t="shared" ref="P156" si="2538">IF(OR($B151=$B157,J156=0),0,$G153-$G152)</f>
        <v>0</v>
      </c>
      <c r="Q156" s="134">
        <f t="shared" ref="Q156" si="2539">IF(OR($B151=$B157,J156=0),0,J155)</f>
        <v>0</v>
      </c>
      <c r="R156" s="138">
        <f t="shared" ref="R156" si="2540">IF($B151=$B157,0,K153)</f>
        <v>0</v>
      </c>
      <c r="S156" s="176">
        <f t="shared" ref="S156" si="2541">IF($B145=$B151,IF(U151+U146&gt;0,1,0)+IF(V151+V146&gt;0,1,0)+IF(W151+W146&gt;0,1,0)+IF(X151+X146&gt;0,1,0)+IF(Y151+Y146&gt;0,1,0)+IF(Z151+Z146&gt;0,1,0)+IF(AA151+AA146&gt;0,1,0),S152)</f>
        <v>0</v>
      </c>
      <c r="T156" s="133">
        <f t="shared" ref="T156" si="2542">IF(OR($B151=$B157,S156=0,(T152-Z156+X156)&lt;=0),0,(T152-Z156+X156)/S156)</f>
        <v>0</v>
      </c>
      <c r="U156" s="137">
        <f t="shared" ref="U156" si="2543">IF(T156*(7-S153)&lt;=0,0,T156*(7-S153))</f>
        <v>0</v>
      </c>
      <c r="V156" s="311">
        <f t="shared" ref="V156" si="2544">ROUND(IF(OR(T153-T156*(7-S153)+Y156&lt;0,$B151=$B157,T156&lt;=0,T153=0),0,IF(T153-T156*(7-S153)+Y156&gt;Z156-X156+Y156,Z156-X156+Y156,T153-T156*(7-S153)+Y156)),1)</f>
        <v>0</v>
      </c>
      <c r="W156" s="312"/>
      <c r="X156" s="139">
        <f t="shared" ref="X156" si="2545">IF(OR($B151=$B157,S152=0),0,IF($B151=$B145,S151,$F151))</f>
        <v>0</v>
      </c>
      <c r="Y156" s="30">
        <f t="shared" ref="Y156" si="2546">IF(OR($B151=$B157,S156=0),0,$G153-$G152)</f>
        <v>0</v>
      </c>
      <c r="Z156" s="134">
        <f t="shared" ref="Z156" si="2547">IF(OR($B151=$B157,S156=0),0,S155)</f>
        <v>0</v>
      </c>
      <c r="AA156" s="138">
        <f t="shared" ref="AA156" si="2548">IF($B151=$B157,0,T153)</f>
        <v>0</v>
      </c>
      <c r="AB156" s="176">
        <f t="shared" ref="AB156" si="2549">IF($B145=$B151,IF(AD151+AD146&gt;0,1,0)+IF(AE151+AE146&gt;0,1,0)+IF(AF151+AF146&gt;0,1,0)+IF(AG151+AG146&gt;0,1,0)+IF(AH151+AH146&gt;0,1,0)+IF(AI151+AI146&gt;0,1,0)+IF(AJ151+AJ146&gt;0,1,0),AB152)</f>
        <v>0</v>
      </c>
      <c r="AC156" s="133">
        <f t="shared" ref="AC156" si="2550">IF(OR($B151=$B157,AB156=0,(AC152-AI156+AG156)&lt;=0),0,(AC152-AI156+AG156)/AB156)</f>
        <v>0</v>
      </c>
      <c r="AD156" s="137">
        <f t="shared" ref="AD156" si="2551">IF(AC156*(7-AB153)&lt;=0,0,AC156*(7-AB153))</f>
        <v>0</v>
      </c>
      <c r="AE156" s="311">
        <f t="shared" ref="AE156" si="2552">ROUND(IF(OR(AC153-AC156*(7-AB153)+AH156&lt;0,$B151=$B157,AC156&lt;=0,AC153=0),0,IF(AC153-AC156*(7-AB153)+AH156&gt;AI156-AG156+AH156,AI156-AG156+AH156,AC153-AC156*(7-AB153)+AH156)),1)</f>
        <v>0</v>
      </c>
      <c r="AF156" s="312"/>
      <c r="AG156" s="139">
        <f t="shared" ref="AG156" si="2553">IF(OR($B151=$B157,AB152=0),0,IF($B151=$B145,AB151,$F151))</f>
        <v>0</v>
      </c>
      <c r="AH156" s="30">
        <f t="shared" ref="AH156" si="2554">IF(OR($B151=$B157,AB156=0),0,$G153-$G152)</f>
        <v>0</v>
      </c>
      <c r="AI156" s="134">
        <f t="shared" ref="AI156" si="2555">IF(OR($B151=$B157,AB156=0),0,AB155)</f>
        <v>0</v>
      </c>
      <c r="AJ156" s="138">
        <f t="shared" ref="AJ156" si="2556">IF($B151=$B157,0,AC153)</f>
        <v>0</v>
      </c>
      <c r="AK156" s="176">
        <f t="shared" ref="AK156" si="2557">IF($B145=$B151,IF(AM151+AM146&gt;0,1,0)+IF(AN151+AN146&gt;0,1,0)+IF(AO151+AO146&gt;0,1,0)+IF(AP151+AP146&gt;0,1,0)+IF(AQ151+AQ146&gt;0,1,0)+IF(AR151+AR146&gt;0,1,0)+IF(AS151+AS146&gt;0,1,0),AK152)</f>
        <v>0</v>
      </c>
      <c r="AL156" s="133">
        <f t="shared" ref="AL156" si="2558">IF(OR($B151=$B157,AK156=0,(AL152-AR156+AP156)&lt;=0),0,(AL152-AR156+AP156)/AK156)</f>
        <v>0</v>
      </c>
      <c r="AM156" s="137">
        <f t="shared" ref="AM156" si="2559">IF(AL156*(7-AK153)&lt;=0,0,AL156*(7-AK153))</f>
        <v>0</v>
      </c>
      <c r="AN156" s="311">
        <f t="shared" ref="AN156" si="2560">ROUND(IF(OR(AL153-AL156*(7-AK153)+AQ156&lt;0,$B151=$B157,AL156&lt;=0,AL153=0),0,IF(AL153-AL156*(7-AK153)+AQ156&gt;AR156-AP156+AQ156,AR156-AP156+AQ156,AL153-AL156*(7-AK153)+AQ156)),1)</f>
        <v>0</v>
      </c>
      <c r="AO156" s="312"/>
      <c r="AP156" s="139">
        <f t="shared" ref="AP156" si="2561">IF(OR($B151=$B157,AK152=0),0,IF($B151=$B145,AK151,$F151))</f>
        <v>0</v>
      </c>
      <c r="AQ156" s="30">
        <f t="shared" ref="AQ156" si="2562">IF(OR($B151=$B157,AK156=0),0,$G153-$G152)</f>
        <v>0</v>
      </c>
      <c r="AR156" s="134">
        <f t="shared" ref="AR156" si="2563">IF(OR($B151=$B157,AK156=0),0,AK155)</f>
        <v>0</v>
      </c>
      <c r="AS156" s="138">
        <f t="shared" ref="AS156" si="2564">IF($B151=$B157,0,AL153)</f>
        <v>0</v>
      </c>
      <c r="AT156" s="176">
        <f t="shared" ref="AT156" si="2565">IF($B145=$B151,IF(AV151+AV146&gt;0,1,0)+IF(AW151+AW146&gt;0,1,0)+IF(AX151+AX146&gt;0,1,0)+IF(AY151+AY146&gt;0,1,0)+IF(AZ151+AZ146&gt;0,1,0)+IF(BA151+BA146&gt;0,1,0)+IF(BB151+BB146&gt;0,1,0),AT152)</f>
        <v>0</v>
      </c>
      <c r="AU156" s="133">
        <f t="shared" ref="AU156" si="2566">IF(OR($B151=$B157,AT156=0,(AU152-BA156+AY156)&lt;=0),0,(AU152-BA156+AY156)/AT156)</f>
        <v>0</v>
      </c>
      <c r="AV156" s="137">
        <f t="shared" ref="AV156" si="2567">IF(AU156*(7-AT153)&lt;=0,0,AU156*(7-AT153))</f>
        <v>0</v>
      </c>
      <c r="AW156" s="311">
        <f t="shared" ref="AW156" si="2568">ROUND(IF(OR(AU153-AU156*(7-AT153)+AZ156&lt;0,$B151=$B157,AU156&lt;=0,AU153=0),0,IF(AU153-AU156*(7-AT153)+AZ156&gt;BA156-AY156+AZ156,BA156-AY156+AZ156,AU153-AU156*(7-AT153)+AZ156)),1)</f>
        <v>0</v>
      </c>
      <c r="AX156" s="312"/>
      <c r="AY156" s="139">
        <f t="shared" ref="AY156" si="2569">IF(OR($B151=$B157,AT152=0),0,IF($B151=$B145,AT151,$F151))</f>
        <v>0</v>
      </c>
      <c r="AZ156" s="30">
        <f t="shared" ref="AZ156" si="2570">IF(OR($B151=$B157,AT156=0),0,$G153-$G152)</f>
        <v>0</v>
      </c>
      <c r="BA156" s="134">
        <f t="shared" ref="BA156" si="2571">IF(OR($B151=$B157,AT156=0),0,AT155)</f>
        <v>0</v>
      </c>
      <c r="BB156" s="138">
        <f t="shared" ref="BB156" si="2572">IF($B151=$B157,0,AU153)</f>
        <v>0</v>
      </c>
    </row>
    <row r="157" spans="1:54" ht="15.75" x14ac:dyDescent="0.2">
      <c r="A157" s="1">
        <f t="shared" ref="A157" si="2573">IF(B157="","1. Niewypełnione",B157)</f>
        <v>0</v>
      </c>
      <c r="B157" s="320">
        <f>maj!B157</f>
        <v>0</v>
      </c>
      <c r="C157" s="321">
        <f>maj!C157</f>
        <v>0</v>
      </c>
      <c r="D157" s="321">
        <f>maj!D157</f>
        <v>0</v>
      </c>
      <c r="E157" s="321">
        <f>maj!E157</f>
        <v>0</v>
      </c>
      <c r="F157" s="177">
        <f>maj!F157</f>
        <v>18</v>
      </c>
      <c r="G157" s="185">
        <f>maj!G157</f>
        <v>18</v>
      </c>
      <c r="H157" s="177"/>
      <c r="I157" s="192">
        <f t="shared" ref="I157:I161" si="2574">K157+T157+AC157+AL157+AU157</f>
        <v>0</v>
      </c>
      <c r="J157" s="186">
        <f t="shared" ref="J157" si="2575">IF(OR($B157=$B163,J160=0),0,ROUND((K158+P162)/J160,0))</f>
        <v>0</v>
      </c>
      <c r="K157" s="51">
        <f t="shared" ref="K157:K158" si="2576">SUM(L157:R157)</f>
        <v>0</v>
      </c>
      <c r="L157" s="52">
        <f>maj!L157</f>
        <v>0</v>
      </c>
      <c r="M157" s="52">
        <f>maj!M157</f>
        <v>0</v>
      </c>
      <c r="N157" s="52">
        <f>maj!N157</f>
        <v>0</v>
      </c>
      <c r="O157" s="52">
        <f>maj!O157</f>
        <v>0</v>
      </c>
      <c r="P157" s="53">
        <f>maj!P157</f>
        <v>0</v>
      </c>
      <c r="Q157" s="54">
        <f>maj!Q157</f>
        <v>0</v>
      </c>
      <c r="R157" s="55">
        <f>maj!R157</f>
        <v>0</v>
      </c>
      <c r="S157" s="188">
        <f t="shared" ref="S157" si="2577">IF(OR($B157=$B163,S160=0),0,ROUND((T158+Y162)/S160,0))</f>
        <v>0</v>
      </c>
      <c r="T157" s="51">
        <f t="shared" ref="T157:T158" si="2578">SUM(U157:AA157)</f>
        <v>0</v>
      </c>
      <c r="U157" s="52">
        <f>maj!U157</f>
        <v>0</v>
      </c>
      <c r="V157" s="52">
        <f>maj!V157</f>
        <v>0</v>
      </c>
      <c r="W157" s="52">
        <f>maj!W157</f>
        <v>0</v>
      </c>
      <c r="X157" s="52">
        <f>maj!X157</f>
        <v>0</v>
      </c>
      <c r="Y157" s="53">
        <f>maj!Y157</f>
        <v>0</v>
      </c>
      <c r="Z157" s="54">
        <f>maj!Z157</f>
        <v>0</v>
      </c>
      <c r="AA157" s="55">
        <f>maj!AA157</f>
        <v>0</v>
      </c>
      <c r="AB157" s="188">
        <f t="shared" ref="AB157" si="2579">IF(OR($B157=$B163,AB160=0),0,ROUND((AC158+AH162)/AB160,0))</f>
        <v>0</v>
      </c>
      <c r="AC157" s="51">
        <f t="shared" ref="AC157:AC158" si="2580">SUM(AD157:AJ157)</f>
        <v>0</v>
      </c>
      <c r="AD157" s="52">
        <f>maj!AD157</f>
        <v>0</v>
      </c>
      <c r="AE157" s="52">
        <f>maj!AE157</f>
        <v>0</v>
      </c>
      <c r="AF157" s="52">
        <f>maj!AF157</f>
        <v>0</v>
      </c>
      <c r="AG157" s="52">
        <f>maj!AG157</f>
        <v>0</v>
      </c>
      <c r="AH157" s="53">
        <f>maj!AH157</f>
        <v>0</v>
      </c>
      <c r="AI157" s="54">
        <f>maj!AI157</f>
        <v>0</v>
      </c>
      <c r="AJ157" s="55">
        <f>maj!AJ157</f>
        <v>0</v>
      </c>
      <c r="AK157" s="188">
        <f t="shared" ref="AK157" si="2581">IF(OR($B157=$B163,AK160=0),0,ROUND((AL158+AQ162)/AK160,0))</f>
        <v>0</v>
      </c>
      <c r="AL157" s="51">
        <f t="shared" ref="AL157:AL158" si="2582">SUM(AM157:AS157)</f>
        <v>0</v>
      </c>
      <c r="AM157" s="52">
        <f>maj!AM157</f>
        <v>0</v>
      </c>
      <c r="AN157" s="52">
        <f>maj!AN157</f>
        <v>0</v>
      </c>
      <c r="AO157" s="52">
        <f>maj!AO157</f>
        <v>0</v>
      </c>
      <c r="AP157" s="52">
        <f>maj!AP157</f>
        <v>0</v>
      </c>
      <c r="AQ157" s="53">
        <f>maj!AQ157</f>
        <v>0</v>
      </c>
      <c r="AR157" s="54">
        <f>maj!AR157</f>
        <v>0</v>
      </c>
      <c r="AS157" s="55">
        <f>maj!AS157</f>
        <v>0</v>
      </c>
      <c r="AT157" s="188">
        <f t="shared" ref="AT157" si="2583">IF(OR($B157=$B163,AT160=0),0,ROUND((AU158+AZ162)/AT160,0))</f>
        <v>0</v>
      </c>
      <c r="AU157" s="51">
        <f t="shared" ref="AU157:AU158" si="2584">SUM(AV157:BB157)</f>
        <v>0</v>
      </c>
      <c r="AV157" s="52">
        <f t="shared" ref="AV157" si="2585">IF(SUM($AM$9:$AS$9)=SUM($AV$9:$BB$9),AM157,IF(AND(SUM($AV$9:$BB$9)&gt;42,SUM($AV$9:$BB$9)&lt;49),AM157,0))</f>
        <v>0</v>
      </c>
      <c r="AW157" s="52">
        <f t="shared" ref="AW157" si="2586">IF(SUM($AM$9:$AS$9)=SUM($AV$9:$BB$9),AN157,IF(AND(SUM($AV$9:$BB$9)&gt;42,SUM($AV$9:$BB$9)&lt;49),AN157,0))</f>
        <v>0</v>
      </c>
      <c r="AX157" s="52">
        <f t="shared" ref="AX157" si="2587">IF(SUM($AM$9:$AS$9)=SUM($AV$9:$BB$9),AO157,IF(AND(SUM($AV$9:$BB$9)&gt;42,SUM($AV$9:$BB$9)&lt;49),AO157,0))</f>
        <v>0</v>
      </c>
      <c r="AY157" s="52">
        <f t="shared" ref="AY157" si="2588">IF(SUM($AM$9:$AS$9)=SUM($AV$9:$BB$9),AP157,IF(AND(SUM($AV$9:$BB$9)&gt;42,SUM($AV$9:$BB$9)&lt;49),AP157,0))</f>
        <v>0</v>
      </c>
      <c r="AZ157" s="53">
        <f t="shared" ref="AZ157" si="2589">IF(SUM($AM$9:$AS$9)=SUM($AV$9:$BB$9),AQ157,IF(AND(SUM($AV$9:$BB$9)&gt;42,SUM($AV$9:$BB$9)&lt;49),AQ157,0))</f>
        <v>0</v>
      </c>
      <c r="BA157" s="54">
        <f t="shared" ref="BA157" si="2590">IF(SUM($AM$9:$AS$9)=SUM($AV$9:$BB$9),AR157,IF(AND(SUM($AV$9:$BB$9)&gt;42,SUM($AV$9:$BB$9)&lt;49),AR157,0))</f>
        <v>0</v>
      </c>
      <c r="BB157" s="55">
        <f t="shared" ref="BB157" si="2591">IF(SUM($AM$9:$AS$9)=SUM($AV$9:$BB$9),AS157,IF(AND(SUM($AV$9:$BB$9)&gt;42,SUM($AV$9:$BB$9)&lt;49),AS157,0))</f>
        <v>0</v>
      </c>
    </row>
    <row r="158" spans="1:54" ht="12.75" hidden="1" customHeight="1" x14ac:dyDescent="0.2">
      <c r="B158" s="93"/>
      <c r="C158" s="94"/>
      <c r="D158" s="95"/>
      <c r="E158" s="115"/>
      <c r="F158" s="140" t="b">
        <f t="shared" ref="F158" si="2592">IF($B151=$B157,OR(F152,G157&lt;F157),G157&lt;F157)</f>
        <v>0</v>
      </c>
      <c r="G158" s="189">
        <f t="shared" ref="G158" si="2593">IF(AND($B151=$B157,$B151&lt;&gt;"",$B151&lt;&gt;0),G157+G152,G157)</f>
        <v>18</v>
      </c>
      <c r="H158" s="120"/>
      <c r="I158" s="165">
        <f t="shared" si="2574"/>
        <v>0</v>
      </c>
      <c r="J158" s="194">
        <f t="shared" ref="J158" si="2594">7-COUNTIF(L157:R157,0)-COUNTIF(L157:R157,"")</f>
        <v>0</v>
      </c>
      <c r="K158" s="22">
        <f t="shared" si="2576"/>
        <v>0</v>
      </c>
      <c r="L158" s="35">
        <f t="shared" ref="L158:R158" si="2595">IF($B151=$B157,L157+L152,L157)</f>
        <v>0</v>
      </c>
      <c r="M158" s="35">
        <f t="shared" si="2595"/>
        <v>0</v>
      </c>
      <c r="N158" s="35">
        <f t="shared" si="2595"/>
        <v>0</v>
      </c>
      <c r="O158" s="35">
        <f t="shared" si="2595"/>
        <v>0</v>
      </c>
      <c r="P158" s="36">
        <f t="shared" si="2595"/>
        <v>0</v>
      </c>
      <c r="Q158" s="37">
        <f t="shared" si="2595"/>
        <v>0</v>
      </c>
      <c r="R158" s="38">
        <f t="shared" si="2595"/>
        <v>0</v>
      </c>
      <c r="S158" s="194">
        <f t="shared" ref="S158" si="2596">7-COUNTIF(U157:AA157,0)-COUNTIF(U157:AA157,"")</f>
        <v>0</v>
      </c>
      <c r="T158" s="22">
        <f t="shared" si="2578"/>
        <v>0</v>
      </c>
      <c r="U158" s="35">
        <f t="shared" ref="U158:AA158" si="2597">IF($B151=$B157,U157+U152,U157)</f>
        <v>0</v>
      </c>
      <c r="V158" s="35">
        <f t="shared" si="2597"/>
        <v>0</v>
      </c>
      <c r="W158" s="35">
        <f t="shared" si="2597"/>
        <v>0</v>
      </c>
      <c r="X158" s="35">
        <f t="shared" si="2597"/>
        <v>0</v>
      </c>
      <c r="Y158" s="36">
        <f t="shared" si="2597"/>
        <v>0</v>
      </c>
      <c r="Z158" s="37">
        <f t="shared" si="2597"/>
        <v>0</v>
      </c>
      <c r="AA158" s="38">
        <f t="shared" si="2597"/>
        <v>0</v>
      </c>
      <c r="AB158" s="194">
        <f t="shared" ref="AB158" si="2598">7-COUNTIF(AD157:AJ157,0)-COUNTIF(AD157:AJ157,"")</f>
        <v>0</v>
      </c>
      <c r="AC158" s="22">
        <f t="shared" si="2580"/>
        <v>0</v>
      </c>
      <c r="AD158" s="35">
        <f t="shared" ref="AD158:AJ158" si="2599">IF($B151=$B157,AD157+AD152,AD157)</f>
        <v>0</v>
      </c>
      <c r="AE158" s="35">
        <f t="shared" si="2599"/>
        <v>0</v>
      </c>
      <c r="AF158" s="35">
        <f t="shared" si="2599"/>
        <v>0</v>
      </c>
      <c r="AG158" s="35">
        <f t="shared" si="2599"/>
        <v>0</v>
      </c>
      <c r="AH158" s="36">
        <f t="shared" si="2599"/>
        <v>0</v>
      </c>
      <c r="AI158" s="37">
        <f t="shared" si="2599"/>
        <v>0</v>
      </c>
      <c r="AJ158" s="38">
        <f t="shared" si="2599"/>
        <v>0</v>
      </c>
      <c r="AK158" s="194">
        <f t="shared" ref="AK158" si="2600">7-COUNTIF(AM157:AS157,0)-COUNTIF(AM157:AS157,"")</f>
        <v>0</v>
      </c>
      <c r="AL158" s="22">
        <f t="shared" si="2582"/>
        <v>0</v>
      </c>
      <c r="AM158" s="35">
        <f t="shared" ref="AM158:AS158" si="2601">IF($B151=$B157,AM157+AM152,AM157)</f>
        <v>0</v>
      </c>
      <c r="AN158" s="35">
        <f t="shared" si="2601"/>
        <v>0</v>
      </c>
      <c r="AO158" s="35">
        <f t="shared" si="2601"/>
        <v>0</v>
      </c>
      <c r="AP158" s="35">
        <f t="shared" si="2601"/>
        <v>0</v>
      </c>
      <c r="AQ158" s="36">
        <f t="shared" si="2601"/>
        <v>0</v>
      </c>
      <c r="AR158" s="37">
        <f t="shared" si="2601"/>
        <v>0</v>
      </c>
      <c r="AS158" s="38">
        <f t="shared" si="2601"/>
        <v>0</v>
      </c>
      <c r="AT158" s="194">
        <f t="shared" ref="AT158" si="2602">7-COUNTIF(AV157:BB157,0)-COUNTIF(AV157:BB157,"")</f>
        <v>0</v>
      </c>
      <c r="AU158" s="22">
        <f t="shared" si="2584"/>
        <v>0</v>
      </c>
      <c r="AV158" s="35">
        <f t="shared" ref="AV158:BB158" si="2603">IF($B151=$B157,AV157+AV152,AV157)</f>
        <v>0</v>
      </c>
      <c r="AW158" s="35">
        <f t="shared" si="2603"/>
        <v>0</v>
      </c>
      <c r="AX158" s="35">
        <f t="shared" si="2603"/>
        <v>0</v>
      </c>
      <c r="AY158" s="35">
        <f t="shared" si="2603"/>
        <v>0</v>
      </c>
      <c r="AZ158" s="36">
        <f t="shared" si="2603"/>
        <v>0</v>
      </c>
      <c r="BA158" s="37">
        <f t="shared" si="2603"/>
        <v>0</v>
      </c>
      <c r="BB158" s="38">
        <f t="shared" si="2603"/>
        <v>0</v>
      </c>
    </row>
    <row r="159" spans="1:54" ht="15" hidden="1" customHeight="1" x14ac:dyDescent="0.2">
      <c r="B159" s="116"/>
      <c r="C159" s="117"/>
      <c r="D159" s="118"/>
      <c r="E159" s="119"/>
      <c r="F159" s="92"/>
      <c r="G159" s="190">
        <f t="shared" ref="G159" si="2604">IF(AND($B151=$B157,$B151&lt;&gt;"",$B151&lt;&gt;0),F157+G153,F157)</f>
        <v>18</v>
      </c>
      <c r="H159" s="121"/>
      <c r="I159" s="165">
        <f t="shared" si="2574"/>
        <v>0</v>
      </c>
      <c r="J159" s="195">
        <f t="shared" ref="J159" si="2605">IF($B157=$B151,COUNTIF(L159:R159,0),COUNTIF(L160:R160,0)+COUNTIF(L160:R160,""))</f>
        <v>7</v>
      </c>
      <c r="K159" s="39">
        <f t="shared" ref="K159:R159" si="2606">IF($B151=$B157,K160+K153,K160)</f>
        <v>0</v>
      </c>
      <c r="L159" s="40">
        <f t="shared" si="2606"/>
        <v>0</v>
      </c>
      <c r="M159" s="40">
        <f t="shared" si="2606"/>
        <v>0</v>
      </c>
      <c r="N159" s="40">
        <f t="shared" si="2606"/>
        <v>0</v>
      </c>
      <c r="O159" s="40">
        <f t="shared" si="2606"/>
        <v>0</v>
      </c>
      <c r="P159" s="41">
        <f t="shared" si="2606"/>
        <v>0</v>
      </c>
      <c r="Q159" s="42">
        <f t="shared" si="2606"/>
        <v>0</v>
      </c>
      <c r="R159" s="43">
        <f t="shared" si="2606"/>
        <v>0</v>
      </c>
      <c r="S159" s="195">
        <f t="shared" ref="S159" si="2607">IF($B157=$B151,COUNTIF(U159:AA159,0),COUNTIF(U160:AA160,0)+COUNTIF(U160:AA160,""))</f>
        <v>7</v>
      </c>
      <c r="T159" s="39">
        <f t="shared" ref="T159:AA159" si="2608">IF($B151=$B157,T160+T153,T160)</f>
        <v>0</v>
      </c>
      <c r="U159" s="40">
        <f t="shared" si="2608"/>
        <v>0</v>
      </c>
      <c r="V159" s="40">
        <f t="shared" si="2608"/>
        <v>0</v>
      </c>
      <c r="W159" s="40">
        <f t="shared" si="2608"/>
        <v>0</v>
      </c>
      <c r="X159" s="40">
        <f t="shared" si="2608"/>
        <v>0</v>
      </c>
      <c r="Y159" s="41">
        <f t="shared" si="2608"/>
        <v>0</v>
      </c>
      <c r="Z159" s="42">
        <f t="shared" si="2608"/>
        <v>0</v>
      </c>
      <c r="AA159" s="43">
        <f t="shared" si="2608"/>
        <v>0</v>
      </c>
      <c r="AB159" s="195">
        <f t="shared" ref="AB159" si="2609">IF($B157=$B151,COUNTIF(AD159:AJ159,0),COUNTIF(AD160:AJ160,0)+COUNTIF(AD160:AJ160,""))</f>
        <v>7</v>
      </c>
      <c r="AC159" s="39">
        <f t="shared" ref="AC159:AJ159" si="2610">IF($B151=$B157,AC160+AC153,AC160)</f>
        <v>0</v>
      </c>
      <c r="AD159" s="40">
        <f t="shared" si="2610"/>
        <v>0</v>
      </c>
      <c r="AE159" s="40">
        <f t="shared" si="2610"/>
        <v>0</v>
      </c>
      <c r="AF159" s="40">
        <f t="shared" si="2610"/>
        <v>0</v>
      </c>
      <c r="AG159" s="40">
        <f t="shared" si="2610"/>
        <v>0</v>
      </c>
      <c r="AH159" s="41">
        <f t="shared" si="2610"/>
        <v>0</v>
      </c>
      <c r="AI159" s="42">
        <f t="shared" si="2610"/>
        <v>0</v>
      </c>
      <c r="AJ159" s="43">
        <f t="shared" si="2610"/>
        <v>0</v>
      </c>
      <c r="AK159" s="195">
        <f t="shared" ref="AK159" si="2611">IF($B157=$B151,COUNTIF(AM159:AS159,0),COUNTIF(AM160:AS160,0)+COUNTIF(AM160:AS160,""))</f>
        <v>7</v>
      </c>
      <c r="AL159" s="39">
        <f t="shared" ref="AL159:AS159" si="2612">IF($B151=$B157,AL160+AL153,AL160)</f>
        <v>0</v>
      </c>
      <c r="AM159" s="40">
        <f t="shared" si="2612"/>
        <v>0</v>
      </c>
      <c r="AN159" s="40">
        <f t="shared" si="2612"/>
        <v>0</v>
      </c>
      <c r="AO159" s="40">
        <f t="shared" si="2612"/>
        <v>0</v>
      </c>
      <c r="AP159" s="40">
        <f t="shared" si="2612"/>
        <v>0</v>
      </c>
      <c r="AQ159" s="41">
        <f t="shared" si="2612"/>
        <v>0</v>
      </c>
      <c r="AR159" s="42">
        <f t="shared" si="2612"/>
        <v>0</v>
      </c>
      <c r="AS159" s="43">
        <f t="shared" si="2612"/>
        <v>0</v>
      </c>
      <c r="AT159" s="195">
        <f t="shared" ref="AT159" si="2613">IF($B157=$B151,COUNTIF(AV159:BB159,0),COUNTIF(AV160:BB160,0)+COUNTIF(AV160:BB160,""))</f>
        <v>7</v>
      </c>
      <c r="AU159" s="39">
        <f t="shared" ref="AU159:BB159" si="2614">IF($B151=$B157,AU160+AU153,AU160)</f>
        <v>0</v>
      </c>
      <c r="AV159" s="40">
        <f t="shared" si="2614"/>
        <v>0</v>
      </c>
      <c r="AW159" s="40">
        <f t="shared" si="2614"/>
        <v>0</v>
      </c>
      <c r="AX159" s="40">
        <f t="shared" si="2614"/>
        <v>0</v>
      </c>
      <c r="AY159" s="40">
        <f t="shared" si="2614"/>
        <v>0</v>
      </c>
      <c r="AZ159" s="41">
        <f t="shared" si="2614"/>
        <v>0</v>
      </c>
      <c r="BA159" s="42">
        <f t="shared" si="2614"/>
        <v>0</v>
      </c>
      <c r="BB159" s="43">
        <f t="shared" si="2614"/>
        <v>0</v>
      </c>
    </row>
    <row r="160" spans="1:54" ht="15.75" customHeight="1" x14ac:dyDescent="0.2">
      <c r="A160" s="1">
        <f t="shared" ref="A160" si="2615">A157</f>
        <v>0</v>
      </c>
      <c r="B160" s="313">
        <f t="shared" ref="B160" si="2616">B154+1</f>
        <v>24</v>
      </c>
      <c r="C160" s="314"/>
      <c r="D160" s="314"/>
      <c r="E160" s="314"/>
      <c r="F160" s="31"/>
      <c r="G160" s="183"/>
      <c r="H160" s="122">
        <f t="shared" ref="H160" si="2617">5-COUNTIF(AU157,0)-COUNTIF(AL157,0)-COUNTIF(AC157,0)-COUNTIF(T157,0)-COUNTIF(K157,0)</f>
        <v>0</v>
      </c>
      <c r="I160" s="165">
        <f t="shared" si="2574"/>
        <v>0</v>
      </c>
      <c r="J160" s="187">
        <f t="shared" ref="J160" si="2618">IF($B157=$B151,J154+IF($F157&lt;&gt;$G157,(K157+$G159-$G158)/$F157,K157/$F157),IF($F157&lt;&gt;G157,(K157+$G159-$G158)/$F157,K157/$F157))</f>
        <v>0</v>
      </c>
      <c r="K160" s="7">
        <f t="shared" ref="K160:K161" si="2619">SUM(L160:R160)</f>
        <v>0</v>
      </c>
      <c r="L160" s="26">
        <f t="shared" ref="L160:R160" si="2620">L157</f>
        <v>0</v>
      </c>
      <c r="M160" s="26">
        <f t="shared" si="2620"/>
        <v>0</v>
      </c>
      <c r="N160" s="26">
        <f t="shared" si="2620"/>
        <v>0</v>
      </c>
      <c r="O160" s="26">
        <f t="shared" si="2620"/>
        <v>0</v>
      </c>
      <c r="P160" s="26">
        <f t="shared" si="2620"/>
        <v>0</v>
      </c>
      <c r="Q160" s="29">
        <f t="shared" si="2620"/>
        <v>0</v>
      </c>
      <c r="R160" s="23">
        <f t="shared" si="2620"/>
        <v>0</v>
      </c>
      <c r="S160" s="187">
        <f t="shared" ref="S160" si="2621">IF($B157=$B151,S154+IF($F157&lt;&gt;$G157,(T157+$G159-$G158)/$F157,T157/$F157),IF($F157&lt;&gt;P157,(T157+$G159-$G158)/$F157,T157/$F157))</f>
        <v>0</v>
      </c>
      <c r="T160" s="7">
        <f t="shared" ref="T160:T161" si="2622">SUM(U160:AA160)</f>
        <v>0</v>
      </c>
      <c r="U160" s="26">
        <f t="shared" ref="U160:AA160" si="2623">U157</f>
        <v>0</v>
      </c>
      <c r="V160" s="26">
        <f t="shared" si="2623"/>
        <v>0</v>
      </c>
      <c r="W160" s="26">
        <f t="shared" si="2623"/>
        <v>0</v>
      </c>
      <c r="X160" s="26">
        <f t="shared" si="2623"/>
        <v>0</v>
      </c>
      <c r="Y160" s="113">
        <f t="shared" si="2623"/>
        <v>0</v>
      </c>
      <c r="Z160" s="29">
        <f t="shared" si="2623"/>
        <v>0</v>
      </c>
      <c r="AA160" s="23">
        <f t="shared" si="2623"/>
        <v>0</v>
      </c>
      <c r="AB160" s="187">
        <f t="shared" ref="AB160" si="2624">IF($B157=$B151,AB154+IF($F157&lt;&gt;$G157,(AC157+$G159-$G158)/$F157,AC157/$F157),IF($F157&lt;&gt;Y157,(AC157+$G159-$G158)/$F157,AC157/$F157))</f>
        <v>0</v>
      </c>
      <c r="AC160" s="7">
        <f t="shared" ref="AC160:AC161" si="2625">SUM(AD160:AJ160)</f>
        <v>0</v>
      </c>
      <c r="AD160" s="26">
        <f t="shared" ref="AD160:AJ160" si="2626">AD157</f>
        <v>0</v>
      </c>
      <c r="AE160" s="26">
        <f t="shared" si="2626"/>
        <v>0</v>
      </c>
      <c r="AF160" s="26">
        <f t="shared" si="2626"/>
        <v>0</v>
      </c>
      <c r="AG160" s="26">
        <f t="shared" si="2626"/>
        <v>0</v>
      </c>
      <c r="AH160" s="113">
        <f t="shared" si="2626"/>
        <v>0</v>
      </c>
      <c r="AI160" s="29">
        <f t="shared" si="2626"/>
        <v>0</v>
      </c>
      <c r="AJ160" s="23">
        <f t="shared" si="2626"/>
        <v>0</v>
      </c>
      <c r="AK160" s="187">
        <f t="shared" ref="AK160" si="2627">IF($B157=$B151,AK154+IF($F157&lt;&gt;$G157,(AL157+$G159-$G158)/$F157,AL157/$F157),IF($F157&lt;&gt;AH157,(AL157+$G159-$G158)/$F157,AL157/$F157))</f>
        <v>0</v>
      </c>
      <c r="AL160" s="7">
        <f t="shared" ref="AL160:AL161" si="2628">SUM(AM160:AS160)</f>
        <v>0</v>
      </c>
      <c r="AM160" s="26">
        <f t="shared" ref="AM160:AS160" si="2629">AM157</f>
        <v>0</v>
      </c>
      <c r="AN160" s="26">
        <f t="shared" si="2629"/>
        <v>0</v>
      </c>
      <c r="AO160" s="26">
        <f t="shared" si="2629"/>
        <v>0</v>
      </c>
      <c r="AP160" s="26">
        <f t="shared" si="2629"/>
        <v>0</v>
      </c>
      <c r="AQ160" s="113">
        <f t="shared" si="2629"/>
        <v>0</v>
      </c>
      <c r="AR160" s="29">
        <f t="shared" si="2629"/>
        <v>0</v>
      </c>
      <c r="AS160" s="23">
        <f t="shared" si="2629"/>
        <v>0</v>
      </c>
      <c r="AT160" s="187">
        <f t="shared" ref="AT160" si="2630">IF($B157=$B151,AT154+IF($F157&lt;&gt;$G157,(AU157+$G159-$G158)/$F157,AU157/$F157),IF($F157&lt;&gt;AQ157,(AU157+$G159-$G158)/$F157,AU157/$F157))</f>
        <v>0</v>
      </c>
      <c r="AU160" s="7">
        <f t="shared" ref="AU160:AU161" si="2631">SUM(AV160:BB160)</f>
        <v>0</v>
      </c>
      <c r="AV160" s="6">
        <f t="shared" ref="AV160" si="2632">IF(SUM($AM$9:$AS$9)=SUM($AV$9:$BB$9),AV157,IF(AND(SUM($AV$9:$BB$9)&gt;42,SUM($AV$9:$BB$9)&lt;49),AV157,0))</f>
        <v>0</v>
      </c>
      <c r="AW160" s="6">
        <f t="shared" ref="AW160:BB160" si="2633">IF(SUM($AM$9:$AS$9)=SUM($AV$9:$BB$9),AW157,IF(AND(SUM($AV$9:$BB$9)&gt;42,SUM($AV$9:$BB$9)&lt;49),AW157,0))</f>
        <v>0</v>
      </c>
      <c r="AX160" s="6">
        <f t="shared" si="2633"/>
        <v>0</v>
      </c>
      <c r="AY160" s="6">
        <f t="shared" si="2633"/>
        <v>0</v>
      </c>
      <c r="AZ160" s="26">
        <f t="shared" si="2633"/>
        <v>0</v>
      </c>
      <c r="BA160" s="29">
        <f t="shared" si="2633"/>
        <v>0</v>
      </c>
      <c r="BB160" s="23">
        <f t="shared" si="2633"/>
        <v>0</v>
      </c>
    </row>
    <row r="161" spans="1:54" ht="15.75" customHeight="1" x14ac:dyDescent="0.2">
      <c r="A161" s="1">
        <f t="shared" ref="A161:A162" si="2634">A160</f>
        <v>0</v>
      </c>
      <c r="B161" s="313"/>
      <c r="C161" s="314"/>
      <c r="D161" s="314"/>
      <c r="E161" s="314"/>
      <c r="F161" s="31"/>
      <c r="G161" s="183"/>
      <c r="H161" s="123">
        <f t="shared" ref="H161" si="2635">IF($B157=$B151,H155+F161,$F161)</f>
        <v>0</v>
      </c>
      <c r="I161" s="165">
        <f t="shared" si="2574"/>
        <v>0</v>
      </c>
      <c r="J161" s="141">
        <f t="shared" ref="J161" si="2636">IF($H160=0,0,IF($B151=$B157,IF($H162&gt;0,$H162+J155,K157+J155),IF($H162&gt;0,$H162,K157)))</f>
        <v>0</v>
      </c>
      <c r="K161" s="7">
        <f t="shared" si="2619"/>
        <v>0</v>
      </c>
      <c r="L161" s="6"/>
      <c r="M161" s="6"/>
      <c r="N161" s="6"/>
      <c r="O161" s="6"/>
      <c r="P161" s="26"/>
      <c r="Q161" s="29"/>
      <c r="R161" s="23"/>
      <c r="S161" s="141">
        <f t="shared" ref="S161" si="2637">IF($H160=0,0,IF($B151=$B157,IF($H162&gt;0,$H162+S155,T157+S155),IF($H162&gt;0,$H162,T157)))</f>
        <v>0</v>
      </c>
      <c r="T161" s="7">
        <f t="shared" si="2622"/>
        <v>0</v>
      </c>
      <c r="U161" s="6"/>
      <c r="V161" s="6"/>
      <c r="W161" s="6"/>
      <c r="X161" s="6"/>
      <c r="Y161" s="26"/>
      <c r="Z161" s="29"/>
      <c r="AA161" s="23"/>
      <c r="AB161" s="141">
        <f t="shared" ref="AB161" si="2638">IF($H160=0,0,IF($B151=$B157,IF($H162&gt;0,$H162+AB155,AC157+AB155),IF($H162&gt;0,$H162,AC157)))</f>
        <v>0</v>
      </c>
      <c r="AC161" s="7">
        <f t="shared" si="2625"/>
        <v>0</v>
      </c>
      <c r="AD161" s="6"/>
      <c r="AE161" s="6"/>
      <c r="AF161" s="6"/>
      <c r="AG161" s="6"/>
      <c r="AH161" s="26"/>
      <c r="AI161" s="29"/>
      <c r="AJ161" s="23"/>
      <c r="AK161" s="141">
        <f t="shared" ref="AK161" si="2639">IF($H160=0,0,IF($B151=$B157,IF($H162&gt;0,$H162+AK155,AL157+AK155),IF($H162&gt;0,$H162,AL157)))</f>
        <v>0</v>
      </c>
      <c r="AL161" s="7">
        <f t="shared" si="2628"/>
        <v>0</v>
      </c>
      <c r="AM161" s="6"/>
      <c r="AN161" s="6"/>
      <c r="AO161" s="6"/>
      <c r="AP161" s="6"/>
      <c r="AQ161" s="26"/>
      <c r="AR161" s="29"/>
      <c r="AS161" s="23"/>
      <c r="AT161" s="141">
        <f t="shared" ref="AT161" si="2640">IF($H160=0,0,IF($B151=$B157,IF($H162&gt;0,$H162+AT155,AU157+AT155),IF($H162&gt;0,$H162,AU157)))</f>
        <v>0</v>
      </c>
      <c r="AU161" s="7">
        <f t="shared" si="2631"/>
        <v>0</v>
      </c>
      <c r="AV161" s="6"/>
      <c r="AW161" s="6"/>
      <c r="AX161" s="6"/>
      <c r="AY161" s="6"/>
      <c r="AZ161" s="26"/>
      <c r="BA161" s="29"/>
      <c r="BB161" s="23"/>
    </row>
    <row r="162" spans="1:54" ht="18.75" customHeight="1" thickBot="1" x14ac:dyDescent="0.25">
      <c r="A162" s="1">
        <f t="shared" si="2634"/>
        <v>0</v>
      </c>
      <c r="B162" s="323" t="str">
        <f>IF(B157="",Wydruk!$AE$6,IF(J158=0,Wydruk!$AE$7,IF(AND(G158&lt;G159,B157&lt;&gt;$B163),Wydruk!$AE$13,IF(AND($B157=$B151,$B157&lt;&gt;$B163),IF(OR(OR(J162&lt;4,J162&gt;5),OR(S162&lt;4,S162&gt;5),OR(AB162&lt;4,AB162&gt;5),OR(AK162&lt;4,AK162&gt;5),OR(AND(AT162&lt;4,AT162&gt;0),AT162&gt;5)),Wydruk!$AE$8,Wydruk!$AE$9),IF($B157=$B163,IF($F161&lt;&gt;0,Wydruk!$AE$12,Wydruk!$AE$10),IF(OR(OR(J158&lt;4,J158&gt;5),OR(S158&lt;4,S158&gt;5),OR(AB158&lt;4,AB158&gt;5),OR(AK158&lt;4,AK158&gt;5),OR(AND(AT158&lt;4,AT158&gt;0),AT158&gt;5)),Wydruk!$AE$8,Wydruk!$AE$11))))))</f>
        <v>Uzupełnij liczby godzin tygodniowego planu</v>
      </c>
      <c r="C162" s="324"/>
      <c r="D162" s="324"/>
      <c r="E162" s="324"/>
      <c r="F162" s="173">
        <f>maj!F162</f>
        <v>0</v>
      </c>
      <c r="G162" s="184">
        <f>maj!G162</f>
        <v>0</v>
      </c>
      <c r="H162" s="191">
        <f t="shared" ref="H162" si="2641">IF(OR($G162=0,$F162=0,$G162="",$F162=""),0,$G162/$F162)</f>
        <v>0</v>
      </c>
      <c r="I162" s="193"/>
      <c r="J162" s="176">
        <f t="shared" ref="J162" si="2642">IF($B151=$B157,IF(L157+L152&gt;0,1,0)+IF(M157+M152&gt;0,1,0)+IF(N157+N152&gt;0,1,0)+IF(O157+O152&gt;0,1,0)+IF(P157+P152&gt;0,1,0)+IF(Q157+Q152&gt;0,1,0)+IF(R157+R152&gt;0,1,0),J158)</f>
        <v>0</v>
      </c>
      <c r="K162" s="133">
        <f t="shared" ref="K162" si="2643">IF(OR($B157=$B163,J162=0,(K158-Q162+O162)&lt;=0),0,(K158-Q162+O162)/J162)</f>
        <v>0</v>
      </c>
      <c r="L162" s="137">
        <f t="shared" ref="L162" si="2644">IF(K162*(7-J159)&lt;=0,0,K162*(7-J159))</f>
        <v>0</v>
      </c>
      <c r="M162" s="311">
        <f t="shared" ref="M162" si="2645">ROUND(IF(OR(K159-K162*(7-J159)+P162&lt;0,$B157=$B163,K162&lt;=0,K159=0),0,IF(K159-K162*(7-J159)+P162&gt;Q162-O162+P162,Q162-O162+P162,K159-K162*(7-J159)+P162)),1)</f>
        <v>0</v>
      </c>
      <c r="N162" s="312"/>
      <c r="O162" s="139">
        <f t="shared" ref="O162" si="2646">IF(OR($B157=$B163,J158=0),0,IF($B157=$B151,J157,$F157))</f>
        <v>0</v>
      </c>
      <c r="P162" s="30">
        <f t="shared" ref="P162" si="2647">IF(OR($B157=$B163,J162=0),0,$G159-$G158)</f>
        <v>0</v>
      </c>
      <c r="Q162" s="134">
        <f t="shared" ref="Q162" si="2648">IF(OR($B157=$B163,J162=0),0,J161)</f>
        <v>0</v>
      </c>
      <c r="R162" s="138">
        <f t="shared" ref="R162" si="2649">IF($B157=$B163,0,K159)</f>
        <v>0</v>
      </c>
      <c r="S162" s="176">
        <f t="shared" ref="S162" si="2650">IF($B151=$B157,IF(U157+U152&gt;0,1,0)+IF(V157+V152&gt;0,1,0)+IF(W157+W152&gt;0,1,0)+IF(X157+X152&gt;0,1,0)+IF(Y157+Y152&gt;0,1,0)+IF(Z157+Z152&gt;0,1,0)+IF(AA157+AA152&gt;0,1,0),S158)</f>
        <v>0</v>
      </c>
      <c r="T162" s="133">
        <f t="shared" ref="T162" si="2651">IF(OR($B157=$B163,S162=0,(T158-Z162+X162)&lt;=0),0,(T158-Z162+X162)/S162)</f>
        <v>0</v>
      </c>
      <c r="U162" s="137">
        <f t="shared" ref="U162" si="2652">IF(T162*(7-S159)&lt;=0,0,T162*(7-S159))</f>
        <v>0</v>
      </c>
      <c r="V162" s="311">
        <f t="shared" ref="V162" si="2653">ROUND(IF(OR(T159-T162*(7-S159)+Y162&lt;0,$B157=$B163,T162&lt;=0,T159=0),0,IF(T159-T162*(7-S159)+Y162&gt;Z162-X162+Y162,Z162-X162+Y162,T159-T162*(7-S159)+Y162)),1)</f>
        <v>0</v>
      </c>
      <c r="W162" s="312"/>
      <c r="X162" s="139">
        <f t="shared" ref="X162" si="2654">IF(OR($B157=$B163,S158=0),0,IF($B157=$B151,S157,$F157))</f>
        <v>0</v>
      </c>
      <c r="Y162" s="30">
        <f t="shared" ref="Y162" si="2655">IF(OR($B157=$B163,S162=0),0,$G159-$G158)</f>
        <v>0</v>
      </c>
      <c r="Z162" s="134">
        <f t="shared" ref="Z162" si="2656">IF(OR($B157=$B163,S162=0),0,S161)</f>
        <v>0</v>
      </c>
      <c r="AA162" s="138">
        <f t="shared" ref="AA162" si="2657">IF($B157=$B163,0,T159)</f>
        <v>0</v>
      </c>
      <c r="AB162" s="176">
        <f t="shared" ref="AB162" si="2658">IF($B151=$B157,IF(AD157+AD152&gt;0,1,0)+IF(AE157+AE152&gt;0,1,0)+IF(AF157+AF152&gt;0,1,0)+IF(AG157+AG152&gt;0,1,0)+IF(AH157+AH152&gt;0,1,0)+IF(AI157+AI152&gt;0,1,0)+IF(AJ157+AJ152&gt;0,1,0),AB158)</f>
        <v>0</v>
      </c>
      <c r="AC162" s="133">
        <f t="shared" ref="AC162" si="2659">IF(OR($B157=$B163,AB162=0,(AC158-AI162+AG162)&lt;=0),0,(AC158-AI162+AG162)/AB162)</f>
        <v>0</v>
      </c>
      <c r="AD162" s="137">
        <f t="shared" ref="AD162" si="2660">IF(AC162*(7-AB159)&lt;=0,0,AC162*(7-AB159))</f>
        <v>0</v>
      </c>
      <c r="AE162" s="311">
        <f t="shared" ref="AE162" si="2661">ROUND(IF(OR(AC159-AC162*(7-AB159)+AH162&lt;0,$B157=$B163,AC162&lt;=0,AC159=0),0,IF(AC159-AC162*(7-AB159)+AH162&gt;AI162-AG162+AH162,AI162-AG162+AH162,AC159-AC162*(7-AB159)+AH162)),1)</f>
        <v>0</v>
      </c>
      <c r="AF162" s="312"/>
      <c r="AG162" s="139">
        <f t="shared" ref="AG162" si="2662">IF(OR($B157=$B163,AB158=0),0,IF($B157=$B151,AB157,$F157))</f>
        <v>0</v>
      </c>
      <c r="AH162" s="30">
        <f t="shared" ref="AH162" si="2663">IF(OR($B157=$B163,AB162=0),0,$G159-$G158)</f>
        <v>0</v>
      </c>
      <c r="AI162" s="134">
        <f t="shared" ref="AI162" si="2664">IF(OR($B157=$B163,AB162=0),0,AB161)</f>
        <v>0</v>
      </c>
      <c r="AJ162" s="138">
        <f t="shared" ref="AJ162" si="2665">IF($B157=$B163,0,AC159)</f>
        <v>0</v>
      </c>
      <c r="AK162" s="176">
        <f t="shared" ref="AK162" si="2666">IF($B151=$B157,IF(AM157+AM152&gt;0,1,0)+IF(AN157+AN152&gt;0,1,0)+IF(AO157+AO152&gt;0,1,0)+IF(AP157+AP152&gt;0,1,0)+IF(AQ157+AQ152&gt;0,1,0)+IF(AR157+AR152&gt;0,1,0)+IF(AS157+AS152&gt;0,1,0),AK158)</f>
        <v>0</v>
      </c>
      <c r="AL162" s="133">
        <f t="shared" ref="AL162" si="2667">IF(OR($B157=$B163,AK162=0,(AL158-AR162+AP162)&lt;=0),0,(AL158-AR162+AP162)/AK162)</f>
        <v>0</v>
      </c>
      <c r="AM162" s="137">
        <f t="shared" ref="AM162" si="2668">IF(AL162*(7-AK159)&lt;=0,0,AL162*(7-AK159))</f>
        <v>0</v>
      </c>
      <c r="AN162" s="311">
        <f t="shared" ref="AN162" si="2669">ROUND(IF(OR(AL159-AL162*(7-AK159)+AQ162&lt;0,$B157=$B163,AL162&lt;=0,AL159=0),0,IF(AL159-AL162*(7-AK159)+AQ162&gt;AR162-AP162+AQ162,AR162-AP162+AQ162,AL159-AL162*(7-AK159)+AQ162)),1)</f>
        <v>0</v>
      </c>
      <c r="AO162" s="312"/>
      <c r="AP162" s="139">
        <f t="shared" ref="AP162" si="2670">IF(OR($B157=$B163,AK158=0),0,IF($B157=$B151,AK157,$F157))</f>
        <v>0</v>
      </c>
      <c r="AQ162" s="30">
        <f t="shared" ref="AQ162" si="2671">IF(OR($B157=$B163,AK162=0),0,$G159-$G158)</f>
        <v>0</v>
      </c>
      <c r="AR162" s="134">
        <f t="shared" ref="AR162" si="2672">IF(OR($B157=$B163,AK162=0),0,AK161)</f>
        <v>0</v>
      </c>
      <c r="AS162" s="138">
        <f t="shared" ref="AS162" si="2673">IF($B157=$B163,0,AL159)</f>
        <v>0</v>
      </c>
      <c r="AT162" s="176">
        <f t="shared" ref="AT162" si="2674">IF($B151=$B157,IF(AV157+AV152&gt;0,1,0)+IF(AW157+AW152&gt;0,1,0)+IF(AX157+AX152&gt;0,1,0)+IF(AY157+AY152&gt;0,1,0)+IF(AZ157+AZ152&gt;0,1,0)+IF(BA157+BA152&gt;0,1,0)+IF(BB157+BB152&gt;0,1,0),AT158)</f>
        <v>0</v>
      </c>
      <c r="AU162" s="133">
        <f t="shared" ref="AU162" si="2675">IF(OR($B157=$B163,AT162=0,(AU158-BA162+AY162)&lt;=0),0,(AU158-BA162+AY162)/AT162)</f>
        <v>0</v>
      </c>
      <c r="AV162" s="137">
        <f t="shared" ref="AV162" si="2676">IF(AU162*(7-AT159)&lt;=0,0,AU162*(7-AT159))</f>
        <v>0</v>
      </c>
      <c r="AW162" s="311">
        <f t="shared" ref="AW162" si="2677">ROUND(IF(OR(AU159-AU162*(7-AT159)+AZ162&lt;0,$B157=$B163,AU162&lt;=0,AU159=0),0,IF(AU159-AU162*(7-AT159)+AZ162&gt;BA162-AY162+AZ162,BA162-AY162+AZ162,AU159-AU162*(7-AT159)+AZ162)),1)</f>
        <v>0</v>
      </c>
      <c r="AX162" s="312"/>
      <c r="AY162" s="139">
        <f t="shared" ref="AY162" si="2678">IF(OR($B157=$B163,AT158=0),0,IF($B157=$B151,AT157,$F157))</f>
        <v>0</v>
      </c>
      <c r="AZ162" s="30">
        <f t="shared" ref="AZ162" si="2679">IF(OR($B157=$B163,AT162=0),0,$G159-$G158)</f>
        <v>0</v>
      </c>
      <c r="BA162" s="134">
        <f t="shared" ref="BA162" si="2680">IF(OR($B157=$B163,AT162=0),0,AT161)</f>
        <v>0</v>
      </c>
      <c r="BB162" s="138">
        <f t="shared" ref="BB162" si="2681">IF($B157=$B163,0,AU159)</f>
        <v>0</v>
      </c>
    </row>
    <row r="163" spans="1:54" ht="15.75" x14ac:dyDescent="0.2">
      <c r="A163" s="1">
        <f t="shared" ref="A163" si="2682">IF(B163="","1. Niewypełnione",B163)</f>
        <v>0</v>
      </c>
      <c r="B163" s="320">
        <f>maj!B163</f>
        <v>0</v>
      </c>
      <c r="C163" s="321">
        <f>maj!C163</f>
        <v>0</v>
      </c>
      <c r="D163" s="321">
        <f>maj!D163</f>
        <v>0</v>
      </c>
      <c r="E163" s="321">
        <f>maj!E163</f>
        <v>0</v>
      </c>
      <c r="F163" s="177">
        <f>maj!F163</f>
        <v>18</v>
      </c>
      <c r="G163" s="185">
        <f>maj!G163</f>
        <v>18</v>
      </c>
      <c r="H163" s="177"/>
      <c r="I163" s="192">
        <f t="shared" ref="I163:I167" si="2683">K163+T163+AC163+AL163+AU163</f>
        <v>0</v>
      </c>
      <c r="J163" s="186">
        <f t="shared" ref="J163" si="2684">IF(OR($B163=$B169,J166=0),0,ROUND((K164+P168)/J166,0))</f>
        <v>0</v>
      </c>
      <c r="K163" s="51">
        <f t="shared" ref="K163:K164" si="2685">SUM(L163:R163)</f>
        <v>0</v>
      </c>
      <c r="L163" s="52">
        <f>maj!L163</f>
        <v>0</v>
      </c>
      <c r="M163" s="52">
        <f>maj!M163</f>
        <v>0</v>
      </c>
      <c r="N163" s="52">
        <f>maj!N163</f>
        <v>0</v>
      </c>
      <c r="O163" s="52">
        <f>maj!O163</f>
        <v>0</v>
      </c>
      <c r="P163" s="53">
        <f>maj!P163</f>
        <v>0</v>
      </c>
      <c r="Q163" s="54">
        <f>maj!Q163</f>
        <v>0</v>
      </c>
      <c r="R163" s="55">
        <f>maj!R163</f>
        <v>0</v>
      </c>
      <c r="S163" s="188">
        <f t="shared" ref="S163" si="2686">IF(OR($B163=$B169,S166=0),0,ROUND((T164+Y168)/S166,0))</f>
        <v>0</v>
      </c>
      <c r="T163" s="51">
        <f t="shared" ref="T163:T164" si="2687">SUM(U163:AA163)</f>
        <v>0</v>
      </c>
      <c r="U163" s="52">
        <f>maj!U163</f>
        <v>0</v>
      </c>
      <c r="V163" s="52">
        <f>maj!V163</f>
        <v>0</v>
      </c>
      <c r="W163" s="52">
        <f>maj!W163</f>
        <v>0</v>
      </c>
      <c r="X163" s="52">
        <f>maj!X163</f>
        <v>0</v>
      </c>
      <c r="Y163" s="53">
        <f>maj!Y163</f>
        <v>0</v>
      </c>
      <c r="Z163" s="54">
        <f>maj!Z163</f>
        <v>0</v>
      </c>
      <c r="AA163" s="55">
        <f>maj!AA163</f>
        <v>0</v>
      </c>
      <c r="AB163" s="188">
        <f t="shared" ref="AB163" si="2688">IF(OR($B163=$B169,AB166=0),0,ROUND((AC164+AH168)/AB166,0))</f>
        <v>0</v>
      </c>
      <c r="AC163" s="51">
        <f t="shared" ref="AC163:AC164" si="2689">SUM(AD163:AJ163)</f>
        <v>0</v>
      </c>
      <c r="AD163" s="52">
        <f>maj!AD163</f>
        <v>0</v>
      </c>
      <c r="AE163" s="52">
        <f>maj!AE163</f>
        <v>0</v>
      </c>
      <c r="AF163" s="52">
        <f>maj!AF163</f>
        <v>0</v>
      </c>
      <c r="AG163" s="52">
        <f>maj!AG163</f>
        <v>0</v>
      </c>
      <c r="AH163" s="53">
        <f>maj!AH163</f>
        <v>0</v>
      </c>
      <c r="AI163" s="54">
        <f>maj!AI163</f>
        <v>0</v>
      </c>
      <c r="AJ163" s="55">
        <f>maj!AJ163</f>
        <v>0</v>
      </c>
      <c r="AK163" s="188">
        <f t="shared" ref="AK163" si="2690">IF(OR($B163=$B169,AK166=0),0,ROUND((AL164+AQ168)/AK166,0))</f>
        <v>0</v>
      </c>
      <c r="AL163" s="51">
        <f t="shared" ref="AL163:AL164" si="2691">SUM(AM163:AS163)</f>
        <v>0</v>
      </c>
      <c r="AM163" s="52">
        <f>maj!AM163</f>
        <v>0</v>
      </c>
      <c r="AN163" s="52">
        <f>maj!AN163</f>
        <v>0</v>
      </c>
      <c r="AO163" s="52">
        <f>maj!AO163</f>
        <v>0</v>
      </c>
      <c r="AP163" s="52">
        <f>maj!AP163</f>
        <v>0</v>
      </c>
      <c r="AQ163" s="53">
        <f>maj!AQ163</f>
        <v>0</v>
      </c>
      <c r="AR163" s="54">
        <f>maj!AR163</f>
        <v>0</v>
      </c>
      <c r="AS163" s="55">
        <f>maj!AS163</f>
        <v>0</v>
      </c>
      <c r="AT163" s="188">
        <f t="shared" ref="AT163" si="2692">IF(OR($B163=$B169,AT166=0),0,ROUND((AU164+AZ168)/AT166,0))</f>
        <v>0</v>
      </c>
      <c r="AU163" s="51">
        <f t="shared" ref="AU163:AU164" si="2693">SUM(AV163:BB163)</f>
        <v>0</v>
      </c>
      <c r="AV163" s="52">
        <f t="shared" ref="AV163" si="2694">IF(SUM($AM$9:$AS$9)=SUM($AV$9:$BB$9),AM163,IF(AND(SUM($AV$9:$BB$9)&gt;42,SUM($AV$9:$BB$9)&lt;49),AM163,0))</f>
        <v>0</v>
      </c>
      <c r="AW163" s="52">
        <f t="shared" ref="AW163" si="2695">IF(SUM($AM$9:$AS$9)=SUM($AV$9:$BB$9),AN163,IF(AND(SUM($AV$9:$BB$9)&gt;42,SUM($AV$9:$BB$9)&lt;49),AN163,0))</f>
        <v>0</v>
      </c>
      <c r="AX163" s="52">
        <f t="shared" ref="AX163" si="2696">IF(SUM($AM$9:$AS$9)=SUM($AV$9:$BB$9),AO163,IF(AND(SUM($AV$9:$BB$9)&gt;42,SUM($AV$9:$BB$9)&lt;49),AO163,0))</f>
        <v>0</v>
      </c>
      <c r="AY163" s="52">
        <f t="shared" ref="AY163" si="2697">IF(SUM($AM$9:$AS$9)=SUM($AV$9:$BB$9),AP163,IF(AND(SUM($AV$9:$BB$9)&gt;42,SUM($AV$9:$BB$9)&lt;49),AP163,0))</f>
        <v>0</v>
      </c>
      <c r="AZ163" s="53">
        <f t="shared" ref="AZ163" si="2698">IF(SUM($AM$9:$AS$9)=SUM($AV$9:$BB$9),AQ163,IF(AND(SUM($AV$9:$BB$9)&gt;42,SUM($AV$9:$BB$9)&lt;49),AQ163,0))</f>
        <v>0</v>
      </c>
      <c r="BA163" s="54">
        <f t="shared" ref="BA163" si="2699">IF(SUM($AM$9:$AS$9)=SUM($AV$9:$BB$9),AR163,IF(AND(SUM($AV$9:$BB$9)&gt;42,SUM($AV$9:$BB$9)&lt;49),AR163,0))</f>
        <v>0</v>
      </c>
      <c r="BB163" s="55">
        <f t="shared" ref="BB163" si="2700">IF(SUM($AM$9:$AS$9)=SUM($AV$9:$BB$9),AS163,IF(AND(SUM($AV$9:$BB$9)&gt;42,SUM($AV$9:$BB$9)&lt;49),AS163,0))</f>
        <v>0</v>
      </c>
    </row>
    <row r="164" spans="1:54" ht="12.75" hidden="1" customHeight="1" x14ac:dyDescent="0.2">
      <c r="B164" s="93"/>
      <c r="C164" s="94"/>
      <c r="D164" s="95"/>
      <c r="E164" s="115"/>
      <c r="F164" s="140" t="b">
        <f t="shared" ref="F164" si="2701">IF($B157=$B163,OR(F158,G163&lt;F163),G163&lt;F163)</f>
        <v>0</v>
      </c>
      <c r="G164" s="189">
        <f t="shared" ref="G164" si="2702">IF(AND($B157=$B163,$B157&lt;&gt;"",$B157&lt;&gt;0),G163+G158,G163)</f>
        <v>18</v>
      </c>
      <c r="H164" s="120"/>
      <c r="I164" s="165">
        <f t="shared" si="2683"/>
        <v>0</v>
      </c>
      <c r="J164" s="194">
        <f t="shared" ref="J164" si="2703">7-COUNTIF(L163:R163,0)-COUNTIF(L163:R163,"")</f>
        <v>0</v>
      </c>
      <c r="K164" s="22">
        <f t="shared" si="2685"/>
        <v>0</v>
      </c>
      <c r="L164" s="35">
        <f t="shared" ref="L164:R164" si="2704">IF($B157=$B163,L163+L158,L163)</f>
        <v>0</v>
      </c>
      <c r="M164" s="35">
        <f t="shared" si="2704"/>
        <v>0</v>
      </c>
      <c r="N164" s="35">
        <f t="shared" si="2704"/>
        <v>0</v>
      </c>
      <c r="O164" s="35">
        <f t="shared" si="2704"/>
        <v>0</v>
      </c>
      <c r="P164" s="36">
        <f t="shared" si="2704"/>
        <v>0</v>
      </c>
      <c r="Q164" s="37">
        <f t="shared" si="2704"/>
        <v>0</v>
      </c>
      <c r="R164" s="38">
        <f t="shared" si="2704"/>
        <v>0</v>
      </c>
      <c r="S164" s="194">
        <f t="shared" ref="S164" si="2705">7-COUNTIF(U163:AA163,0)-COUNTIF(U163:AA163,"")</f>
        <v>0</v>
      </c>
      <c r="T164" s="22">
        <f t="shared" si="2687"/>
        <v>0</v>
      </c>
      <c r="U164" s="35">
        <f t="shared" ref="U164:AA164" si="2706">IF($B157=$B163,U163+U158,U163)</f>
        <v>0</v>
      </c>
      <c r="V164" s="35">
        <f t="shared" si="2706"/>
        <v>0</v>
      </c>
      <c r="W164" s="35">
        <f t="shared" si="2706"/>
        <v>0</v>
      </c>
      <c r="X164" s="35">
        <f t="shared" si="2706"/>
        <v>0</v>
      </c>
      <c r="Y164" s="36">
        <f t="shared" si="2706"/>
        <v>0</v>
      </c>
      <c r="Z164" s="37">
        <f t="shared" si="2706"/>
        <v>0</v>
      </c>
      <c r="AA164" s="38">
        <f t="shared" si="2706"/>
        <v>0</v>
      </c>
      <c r="AB164" s="194">
        <f t="shared" ref="AB164" si="2707">7-COUNTIF(AD163:AJ163,0)-COUNTIF(AD163:AJ163,"")</f>
        <v>0</v>
      </c>
      <c r="AC164" s="22">
        <f t="shared" si="2689"/>
        <v>0</v>
      </c>
      <c r="AD164" s="35">
        <f t="shared" ref="AD164:AJ164" si="2708">IF($B157=$B163,AD163+AD158,AD163)</f>
        <v>0</v>
      </c>
      <c r="AE164" s="35">
        <f t="shared" si="2708"/>
        <v>0</v>
      </c>
      <c r="AF164" s="35">
        <f t="shared" si="2708"/>
        <v>0</v>
      </c>
      <c r="AG164" s="35">
        <f t="shared" si="2708"/>
        <v>0</v>
      </c>
      <c r="AH164" s="36">
        <f t="shared" si="2708"/>
        <v>0</v>
      </c>
      <c r="AI164" s="37">
        <f t="shared" si="2708"/>
        <v>0</v>
      </c>
      <c r="AJ164" s="38">
        <f t="shared" si="2708"/>
        <v>0</v>
      </c>
      <c r="AK164" s="194">
        <f t="shared" ref="AK164" si="2709">7-COUNTIF(AM163:AS163,0)-COUNTIF(AM163:AS163,"")</f>
        <v>0</v>
      </c>
      <c r="AL164" s="22">
        <f t="shared" si="2691"/>
        <v>0</v>
      </c>
      <c r="AM164" s="35">
        <f t="shared" ref="AM164:AS164" si="2710">IF($B157=$B163,AM163+AM158,AM163)</f>
        <v>0</v>
      </c>
      <c r="AN164" s="35">
        <f t="shared" si="2710"/>
        <v>0</v>
      </c>
      <c r="AO164" s="35">
        <f t="shared" si="2710"/>
        <v>0</v>
      </c>
      <c r="AP164" s="35">
        <f t="shared" si="2710"/>
        <v>0</v>
      </c>
      <c r="AQ164" s="36">
        <f t="shared" si="2710"/>
        <v>0</v>
      </c>
      <c r="AR164" s="37">
        <f t="shared" si="2710"/>
        <v>0</v>
      </c>
      <c r="AS164" s="38">
        <f t="shared" si="2710"/>
        <v>0</v>
      </c>
      <c r="AT164" s="194">
        <f t="shared" ref="AT164" si="2711">7-COUNTIF(AV163:BB163,0)-COUNTIF(AV163:BB163,"")</f>
        <v>0</v>
      </c>
      <c r="AU164" s="22">
        <f t="shared" si="2693"/>
        <v>0</v>
      </c>
      <c r="AV164" s="35">
        <f t="shared" ref="AV164:BB164" si="2712">IF($B157=$B163,AV163+AV158,AV163)</f>
        <v>0</v>
      </c>
      <c r="AW164" s="35">
        <f t="shared" si="2712"/>
        <v>0</v>
      </c>
      <c r="AX164" s="35">
        <f t="shared" si="2712"/>
        <v>0</v>
      </c>
      <c r="AY164" s="35">
        <f t="shared" si="2712"/>
        <v>0</v>
      </c>
      <c r="AZ164" s="36">
        <f t="shared" si="2712"/>
        <v>0</v>
      </c>
      <c r="BA164" s="37">
        <f t="shared" si="2712"/>
        <v>0</v>
      </c>
      <c r="BB164" s="38">
        <f t="shared" si="2712"/>
        <v>0</v>
      </c>
    </row>
    <row r="165" spans="1:54" ht="15" hidden="1" customHeight="1" x14ac:dyDescent="0.2">
      <c r="B165" s="116"/>
      <c r="C165" s="117"/>
      <c r="D165" s="118"/>
      <c r="E165" s="119"/>
      <c r="F165" s="92"/>
      <c r="G165" s="190">
        <f t="shared" ref="G165" si="2713">IF(AND($B157=$B163,$B157&lt;&gt;"",$B157&lt;&gt;0),F163+G159,F163)</f>
        <v>18</v>
      </c>
      <c r="H165" s="121"/>
      <c r="I165" s="165">
        <f t="shared" si="2683"/>
        <v>0</v>
      </c>
      <c r="J165" s="195">
        <f t="shared" ref="J165" si="2714">IF($B163=$B157,COUNTIF(L165:R165,0),COUNTIF(L166:R166,0)+COUNTIF(L166:R166,""))</f>
        <v>7</v>
      </c>
      <c r="K165" s="39">
        <f t="shared" ref="K165:R165" si="2715">IF($B157=$B163,K166+K159,K166)</f>
        <v>0</v>
      </c>
      <c r="L165" s="40">
        <f t="shared" si="2715"/>
        <v>0</v>
      </c>
      <c r="M165" s="40">
        <f t="shared" si="2715"/>
        <v>0</v>
      </c>
      <c r="N165" s="40">
        <f t="shared" si="2715"/>
        <v>0</v>
      </c>
      <c r="O165" s="40">
        <f t="shared" si="2715"/>
        <v>0</v>
      </c>
      <c r="P165" s="41">
        <f t="shared" si="2715"/>
        <v>0</v>
      </c>
      <c r="Q165" s="42">
        <f t="shared" si="2715"/>
        <v>0</v>
      </c>
      <c r="R165" s="43">
        <f t="shared" si="2715"/>
        <v>0</v>
      </c>
      <c r="S165" s="195">
        <f t="shared" ref="S165" si="2716">IF($B163=$B157,COUNTIF(U165:AA165,0),COUNTIF(U166:AA166,0)+COUNTIF(U166:AA166,""))</f>
        <v>7</v>
      </c>
      <c r="T165" s="39">
        <f t="shared" ref="T165:AA165" si="2717">IF($B157=$B163,T166+T159,T166)</f>
        <v>0</v>
      </c>
      <c r="U165" s="40">
        <f t="shared" si="2717"/>
        <v>0</v>
      </c>
      <c r="V165" s="40">
        <f t="shared" si="2717"/>
        <v>0</v>
      </c>
      <c r="W165" s="40">
        <f t="shared" si="2717"/>
        <v>0</v>
      </c>
      <c r="X165" s="40">
        <f t="shared" si="2717"/>
        <v>0</v>
      </c>
      <c r="Y165" s="41">
        <f t="shared" si="2717"/>
        <v>0</v>
      </c>
      <c r="Z165" s="42">
        <f t="shared" si="2717"/>
        <v>0</v>
      </c>
      <c r="AA165" s="43">
        <f t="shared" si="2717"/>
        <v>0</v>
      </c>
      <c r="AB165" s="195">
        <f t="shared" ref="AB165" si="2718">IF($B163=$B157,COUNTIF(AD165:AJ165,0),COUNTIF(AD166:AJ166,0)+COUNTIF(AD166:AJ166,""))</f>
        <v>7</v>
      </c>
      <c r="AC165" s="39">
        <f t="shared" ref="AC165:AJ165" si="2719">IF($B157=$B163,AC166+AC159,AC166)</f>
        <v>0</v>
      </c>
      <c r="AD165" s="40">
        <f t="shared" si="2719"/>
        <v>0</v>
      </c>
      <c r="AE165" s="40">
        <f t="shared" si="2719"/>
        <v>0</v>
      </c>
      <c r="AF165" s="40">
        <f t="shared" si="2719"/>
        <v>0</v>
      </c>
      <c r="AG165" s="40">
        <f t="shared" si="2719"/>
        <v>0</v>
      </c>
      <c r="AH165" s="41">
        <f t="shared" si="2719"/>
        <v>0</v>
      </c>
      <c r="AI165" s="42">
        <f t="shared" si="2719"/>
        <v>0</v>
      </c>
      <c r="AJ165" s="43">
        <f t="shared" si="2719"/>
        <v>0</v>
      </c>
      <c r="AK165" s="195">
        <f t="shared" ref="AK165" si="2720">IF($B163=$B157,COUNTIF(AM165:AS165,0),COUNTIF(AM166:AS166,0)+COUNTIF(AM166:AS166,""))</f>
        <v>7</v>
      </c>
      <c r="AL165" s="39">
        <f t="shared" ref="AL165:AS165" si="2721">IF($B157=$B163,AL166+AL159,AL166)</f>
        <v>0</v>
      </c>
      <c r="AM165" s="40">
        <f t="shared" si="2721"/>
        <v>0</v>
      </c>
      <c r="AN165" s="40">
        <f t="shared" si="2721"/>
        <v>0</v>
      </c>
      <c r="AO165" s="40">
        <f t="shared" si="2721"/>
        <v>0</v>
      </c>
      <c r="AP165" s="40">
        <f t="shared" si="2721"/>
        <v>0</v>
      </c>
      <c r="AQ165" s="41">
        <f t="shared" si="2721"/>
        <v>0</v>
      </c>
      <c r="AR165" s="42">
        <f t="shared" si="2721"/>
        <v>0</v>
      </c>
      <c r="AS165" s="43">
        <f t="shared" si="2721"/>
        <v>0</v>
      </c>
      <c r="AT165" s="195">
        <f t="shared" ref="AT165" si="2722">IF($B163=$B157,COUNTIF(AV165:BB165,0),COUNTIF(AV166:BB166,0)+COUNTIF(AV166:BB166,""))</f>
        <v>7</v>
      </c>
      <c r="AU165" s="39">
        <f t="shared" ref="AU165:BB165" si="2723">IF($B157=$B163,AU166+AU159,AU166)</f>
        <v>0</v>
      </c>
      <c r="AV165" s="40">
        <f t="shared" si="2723"/>
        <v>0</v>
      </c>
      <c r="AW165" s="40">
        <f t="shared" si="2723"/>
        <v>0</v>
      </c>
      <c r="AX165" s="40">
        <f t="shared" si="2723"/>
        <v>0</v>
      </c>
      <c r="AY165" s="40">
        <f t="shared" si="2723"/>
        <v>0</v>
      </c>
      <c r="AZ165" s="41">
        <f t="shared" si="2723"/>
        <v>0</v>
      </c>
      <c r="BA165" s="42">
        <f t="shared" si="2723"/>
        <v>0</v>
      </c>
      <c r="BB165" s="43">
        <f t="shared" si="2723"/>
        <v>0</v>
      </c>
    </row>
    <row r="166" spans="1:54" ht="15.75" customHeight="1" x14ac:dyDescent="0.2">
      <c r="A166" s="1">
        <f t="shared" ref="A166" si="2724">A163</f>
        <v>0</v>
      </c>
      <c r="B166" s="313">
        <f t="shared" ref="B166" si="2725">B160+1</f>
        <v>25</v>
      </c>
      <c r="C166" s="314"/>
      <c r="D166" s="314"/>
      <c r="E166" s="314"/>
      <c r="F166" s="31"/>
      <c r="G166" s="183"/>
      <c r="H166" s="122">
        <f t="shared" ref="H166" si="2726">5-COUNTIF(AU163,0)-COUNTIF(AL163,0)-COUNTIF(AC163,0)-COUNTIF(T163,0)-COUNTIF(K163,0)</f>
        <v>0</v>
      </c>
      <c r="I166" s="165">
        <f t="shared" si="2683"/>
        <v>0</v>
      </c>
      <c r="J166" s="187">
        <f t="shared" ref="J166" si="2727">IF($B163=$B157,J160+IF($F163&lt;&gt;$G163,(K163+$G165-$G164)/$F163,K163/$F163),IF($F163&lt;&gt;G163,(K163+$G165-$G164)/$F163,K163/$F163))</f>
        <v>0</v>
      </c>
      <c r="K166" s="7">
        <f t="shared" ref="K166:K167" si="2728">SUM(L166:R166)</f>
        <v>0</v>
      </c>
      <c r="L166" s="26">
        <f t="shared" ref="L166:R166" si="2729">L163</f>
        <v>0</v>
      </c>
      <c r="M166" s="26">
        <f t="shared" si="2729"/>
        <v>0</v>
      </c>
      <c r="N166" s="26">
        <f t="shared" si="2729"/>
        <v>0</v>
      </c>
      <c r="O166" s="26">
        <f t="shared" si="2729"/>
        <v>0</v>
      </c>
      <c r="P166" s="26">
        <f t="shared" si="2729"/>
        <v>0</v>
      </c>
      <c r="Q166" s="29">
        <f t="shared" si="2729"/>
        <v>0</v>
      </c>
      <c r="R166" s="23">
        <f t="shared" si="2729"/>
        <v>0</v>
      </c>
      <c r="S166" s="187">
        <f t="shared" ref="S166" si="2730">IF($B163=$B157,S160+IF($F163&lt;&gt;$G163,(T163+$G165-$G164)/$F163,T163/$F163),IF($F163&lt;&gt;P163,(T163+$G165-$G164)/$F163,T163/$F163))</f>
        <v>0</v>
      </c>
      <c r="T166" s="7">
        <f t="shared" ref="T166:T167" si="2731">SUM(U166:AA166)</f>
        <v>0</v>
      </c>
      <c r="U166" s="26">
        <f t="shared" ref="U166:AA166" si="2732">U163</f>
        <v>0</v>
      </c>
      <c r="V166" s="26">
        <f t="shared" si="2732"/>
        <v>0</v>
      </c>
      <c r="W166" s="26">
        <f t="shared" si="2732"/>
        <v>0</v>
      </c>
      <c r="X166" s="26">
        <f t="shared" si="2732"/>
        <v>0</v>
      </c>
      <c r="Y166" s="113">
        <f t="shared" si="2732"/>
        <v>0</v>
      </c>
      <c r="Z166" s="29">
        <f t="shared" si="2732"/>
        <v>0</v>
      </c>
      <c r="AA166" s="23">
        <f t="shared" si="2732"/>
        <v>0</v>
      </c>
      <c r="AB166" s="187">
        <f t="shared" ref="AB166" si="2733">IF($B163=$B157,AB160+IF($F163&lt;&gt;$G163,(AC163+$G165-$G164)/$F163,AC163/$F163),IF($F163&lt;&gt;Y163,(AC163+$G165-$G164)/$F163,AC163/$F163))</f>
        <v>0</v>
      </c>
      <c r="AC166" s="7">
        <f t="shared" ref="AC166:AC167" si="2734">SUM(AD166:AJ166)</f>
        <v>0</v>
      </c>
      <c r="AD166" s="26">
        <f t="shared" ref="AD166:AJ166" si="2735">AD163</f>
        <v>0</v>
      </c>
      <c r="AE166" s="26">
        <f t="shared" si="2735"/>
        <v>0</v>
      </c>
      <c r="AF166" s="26">
        <f t="shared" si="2735"/>
        <v>0</v>
      </c>
      <c r="AG166" s="26">
        <f t="shared" si="2735"/>
        <v>0</v>
      </c>
      <c r="AH166" s="113">
        <f t="shared" si="2735"/>
        <v>0</v>
      </c>
      <c r="AI166" s="29">
        <f t="shared" si="2735"/>
        <v>0</v>
      </c>
      <c r="AJ166" s="23">
        <f t="shared" si="2735"/>
        <v>0</v>
      </c>
      <c r="AK166" s="187">
        <f t="shared" ref="AK166" si="2736">IF($B163=$B157,AK160+IF($F163&lt;&gt;$G163,(AL163+$G165-$G164)/$F163,AL163/$F163),IF($F163&lt;&gt;AH163,(AL163+$G165-$G164)/$F163,AL163/$F163))</f>
        <v>0</v>
      </c>
      <c r="AL166" s="7">
        <f t="shared" ref="AL166:AL167" si="2737">SUM(AM166:AS166)</f>
        <v>0</v>
      </c>
      <c r="AM166" s="26">
        <f t="shared" ref="AM166:AS166" si="2738">AM163</f>
        <v>0</v>
      </c>
      <c r="AN166" s="26">
        <f t="shared" si="2738"/>
        <v>0</v>
      </c>
      <c r="AO166" s="26">
        <f t="shared" si="2738"/>
        <v>0</v>
      </c>
      <c r="AP166" s="26">
        <f t="shared" si="2738"/>
        <v>0</v>
      </c>
      <c r="AQ166" s="113">
        <f t="shared" si="2738"/>
        <v>0</v>
      </c>
      <c r="AR166" s="29">
        <f t="shared" si="2738"/>
        <v>0</v>
      </c>
      <c r="AS166" s="23">
        <f t="shared" si="2738"/>
        <v>0</v>
      </c>
      <c r="AT166" s="187">
        <f t="shared" ref="AT166" si="2739">IF($B163=$B157,AT160+IF($F163&lt;&gt;$G163,(AU163+$G165-$G164)/$F163,AU163/$F163),IF($F163&lt;&gt;AQ163,(AU163+$G165-$G164)/$F163,AU163/$F163))</f>
        <v>0</v>
      </c>
      <c r="AU166" s="7">
        <f t="shared" ref="AU166:AU167" si="2740">SUM(AV166:BB166)</f>
        <v>0</v>
      </c>
      <c r="AV166" s="6">
        <f t="shared" ref="AV166" si="2741">IF(SUM($AM$9:$AS$9)=SUM($AV$9:$BB$9),AV163,IF(AND(SUM($AV$9:$BB$9)&gt;42,SUM($AV$9:$BB$9)&lt;49),AV163,0))</f>
        <v>0</v>
      </c>
      <c r="AW166" s="6">
        <f t="shared" ref="AW166:BB166" si="2742">IF(SUM($AM$9:$AS$9)=SUM($AV$9:$BB$9),AW163,IF(AND(SUM($AV$9:$BB$9)&gt;42,SUM($AV$9:$BB$9)&lt;49),AW163,0))</f>
        <v>0</v>
      </c>
      <c r="AX166" s="6">
        <f t="shared" si="2742"/>
        <v>0</v>
      </c>
      <c r="AY166" s="6">
        <f t="shared" si="2742"/>
        <v>0</v>
      </c>
      <c r="AZ166" s="26">
        <f t="shared" si="2742"/>
        <v>0</v>
      </c>
      <c r="BA166" s="29">
        <f t="shared" si="2742"/>
        <v>0</v>
      </c>
      <c r="BB166" s="23">
        <f t="shared" si="2742"/>
        <v>0</v>
      </c>
    </row>
    <row r="167" spans="1:54" ht="15.75" customHeight="1" x14ac:dyDescent="0.2">
      <c r="A167" s="1">
        <f t="shared" ref="A167:A168" si="2743">A166</f>
        <v>0</v>
      </c>
      <c r="B167" s="313"/>
      <c r="C167" s="314"/>
      <c r="D167" s="314"/>
      <c r="E167" s="314"/>
      <c r="F167" s="31"/>
      <c r="G167" s="183"/>
      <c r="H167" s="123">
        <f t="shared" ref="H167" si="2744">IF($B163=$B157,H161+F167,$F167)</f>
        <v>0</v>
      </c>
      <c r="I167" s="165">
        <f t="shared" si="2683"/>
        <v>0</v>
      </c>
      <c r="J167" s="141">
        <f t="shared" ref="J167" si="2745">IF($H166=0,0,IF($B157=$B163,IF($H168&gt;0,$H168+J161,K163+J161),IF($H168&gt;0,$H168,K163)))</f>
        <v>0</v>
      </c>
      <c r="K167" s="7">
        <f t="shared" si="2728"/>
        <v>0</v>
      </c>
      <c r="L167" s="6"/>
      <c r="M167" s="6"/>
      <c r="N167" s="6"/>
      <c r="O167" s="6"/>
      <c r="P167" s="26"/>
      <c r="Q167" s="29"/>
      <c r="R167" s="23"/>
      <c r="S167" s="141">
        <f t="shared" ref="S167" si="2746">IF($H166=0,0,IF($B157=$B163,IF($H168&gt;0,$H168+S161,T163+S161),IF($H168&gt;0,$H168,T163)))</f>
        <v>0</v>
      </c>
      <c r="T167" s="7">
        <f t="shared" si="2731"/>
        <v>0</v>
      </c>
      <c r="U167" s="6"/>
      <c r="V167" s="6"/>
      <c r="W167" s="6"/>
      <c r="X167" s="6"/>
      <c r="Y167" s="26"/>
      <c r="Z167" s="29"/>
      <c r="AA167" s="23"/>
      <c r="AB167" s="141">
        <f t="shared" ref="AB167" si="2747">IF($H166=0,0,IF($B157=$B163,IF($H168&gt;0,$H168+AB161,AC163+AB161),IF($H168&gt;0,$H168,AC163)))</f>
        <v>0</v>
      </c>
      <c r="AC167" s="7">
        <f t="shared" si="2734"/>
        <v>0</v>
      </c>
      <c r="AD167" s="6"/>
      <c r="AE167" s="6"/>
      <c r="AF167" s="6"/>
      <c r="AG167" s="6"/>
      <c r="AH167" s="26"/>
      <c r="AI167" s="29"/>
      <c r="AJ167" s="23"/>
      <c r="AK167" s="141">
        <f t="shared" ref="AK167" si="2748">IF($H166=0,0,IF($B157=$B163,IF($H168&gt;0,$H168+AK161,AL163+AK161),IF($H168&gt;0,$H168,AL163)))</f>
        <v>0</v>
      </c>
      <c r="AL167" s="7">
        <f t="shared" si="2737"/>
        <v>0</v>
      </c>
      <c r="AM167" s="6"/>
      <c r="AN167" s="6"/>
      <c r="AO167" s="6"/>
      <c r="AP167" s="6"/>
      <c r="AQ167" s="26"/>
      <c r="AR167" s="29"/>
      <c r="AS167" s="23"/>
      <c r="AT167" s="141">
        <f t="shared" ref="AT167" si="2749">IF($H166=0,0,IF($B157=$B163,IF($H168&gt;0,$H168+AT161,AU163+AT161),IF($H168&gt;0,$H168,AU163)))</f>
        <v>0</v>
      </c>
      <c r="AU167" s="7">
        <f t="shared" si="2740"/>
        <v>0</v>
      </c>
      <c r="AV167" s="6"/>
      <c r="AW167" s="6"/>
      <c r="AX167" s="6"/>
      <c r="AY167" s="6"/>
      <c r="AZ167" s="26"/>
      <c r="BA167" s="29"/>
      <c r="BB167" s="23"/>
    </row>
    <row r="168" spans="1:54" ht="18.75" customHeight="1" thickBot="1" x14ac:dyDescent="0.25">
      <c r="A168" s="1">
        <f t="shared" si="2743"/>
        <v>0</v>
      </c>
      <c r="B168" s="323" t="str">
        <f>IF(B163="",Wydruk!$AE$6,IF(J164=0,Wydruk!$AE$7,IF(AND(G164&lt;G165,B163&lt;&gt;$B169),Wydruk!$AE$13,IF(AND($B163=$B157,$B163&lt;&gt;$B169),IF(OR(OR(J168&lt;4,J168&gt;5),OR(S168&lt;4,S168&gt;5),OR(AB168&lt;4,AB168&gt;5),OR(AK168&lt;4,AK168&gt;5),OR(AND(AT168&lt;4,AT168&gt;0),AT168&gt;5)),Wydruk!$AE$8,Wydruk!$AE$9),IF($B163=$B169,IF($F167&lt;&gt;0,Wydruk!$AE$12,Wydruk!$AE$10),IF(OR(OR(J164&lt;4,J164&gt;5),OR(S164&lt;4,S164&gt;5),OR(AB164&lt;4,AB164&gt;5),OR(AK164&lt;4,AK164&gt;5),OR(AND(AT164&lt;4,AT164&gt;0),AT164&gt;5)),Wydruk!$AE$8,Wydruk!$AE$11))))))</f>
        <v>Uzupełnij liczby godzin tygodniowego planu</v>
      </c>
      <c r="C168" s="324"/>
      <c r="D168" s="324"/>
      <c r="E168" s="324"/>
      <c r="F168" s="173">
        <f>maj!F168</f>
        <v>0</v>
      </c>
      <c r="G168" s="184">
        <f>maj!G168</f>
        <v>0</v>
      </c>
      <c r="H168" s="191">
        <f t="shared" ref="H168" si="2750">IF(OR($G168=0,$F168=0,$G168="",$F168=""),0,$G168/$F168)</f>
        <v>0</v>
      </c>
      <c r="I168" s="193"/>
      <c r="J168" s="176">
        <f t="shared" ref="J168" si="2751">IF($B157=$B163,IF(L163+L158&gt;0,1,0)+IF(M163+M158&gt;0,1,0)+IF(N163+N158&gt;0,1,0)+IF(O163+O158&gt;0,1,0)+IF(P163+P158&gt;0,1,0)+IF(Q163+Q158&gt;0,1,0)+IF(R163+R158&gt;0,1,0),J164)</f>
        <v>0</v>
      </c>
      <c r="K168" s="133">
        <f t="shared" ref="K168" si="2752">IF(OR($B163=$B169,J168=0,(K164-Q168+O168)&lt;=0),0,(K164-Q168+O168)/J168)</f>
        <v>0</v>
      </c>
      <c r="L168" s="137">
        <f t="shared" ref="L168" si="2753">IF(K168*(7-J165)&lt;=0,0,K168*(7-J165))</f>
        <v>0</v>
      </c>
      <c r="M168" s="311">
        <f t="shared" ref="M168" si="2754">ROUND(IF(OR(K165-K168*(7-J165)+P168&lt;0,$B163=$B169,K168&lt;=0,K165=0),0,IF(K165-K168*(7-J165)+P168&gt;Q168-O168+P168,Q168-O168+P168,K165-K168*(7-J165)+P168)),1)</f>
        <v>0</v>
      </c>
      <c r="N168" s="312"/>
      <c r="O168" s="139">
        <f t="shared" ref="O168" si="2755">IF(OR($B163=$B169,J164=0),0,IF($B163=$B157,J163,$F163))</f>
        <v>0</v>
      </c>
      <c r="P168" s="30">
        <f t="shared" ref="P168" si="2756">IF(OR($B163=$B169,J168=0),0,$G165-$G164)</f>
        <v>0</v>
      </c>
      <c r="Q168" s="134">
        <f t="shared" ref="Q168" si="2757">IF(OR($B163=$B169,J168=0),0,J167)</f>
        <v>0</v>
      </c>
      <c r="R168" s="138">
        <f t="shared" ref="R168" si="2758">IF($B163=$B169,0,K165)</f>
        <v>0</v>
      </c>
      <c r="S168" s="176">
        <f t="shared" ref="S168" si="2759">IF($B157=$B163,IF(U163+U158&gt;0,1,0)+IF(V163+V158&gt;0,1,0)+IF(W163+W158&gt;0,1,0)+IF(X163+X158&gt;0,1,0)+IF(Y163+Y158&gt;0,1,0)+IF(Z163+Z158&gt;0,1,0)+IF(AA163+AA158&gt;0,1,0),S164)</f>
        <v>0</v>
      </c>
      <c r="T168" s="133">
        <f t="shared" ref="T168" si="2760">IF(OR($B163=$B169,S168=0,(T164-Z168+X168)&lt;=0),0,(T164-Z168+X168)/S168)</f>
        <v>0</v>
      </c>
      <c r="U168" s="137">
        <f t="shared" ref="U168" si="2761">IF(T168*(7-S165)&lt;=0,0,T168*(7-S165))</f>
        <v>0</v>
      </c>
      <c r="V168" s="311">
        <f t="shared" ref="V168" si="2762">ROUND(IF(OR(T165-T168*(7-S165)+Y168&lt;0,$B163=$B169,T168&lt;=0,T165=0),0,IF(T165-T168*(7-S165)+Y168&gt;Z168-X168+Y168,Z168-X168+Y168,T165-T168*(7-S165)+Y168)),1)</f>
        <v>0</v>
      </c>
      <c r="W168" s="312"/>
      <c r="X168" s="139">
        <f t="shared" ref="X168" si="2763">IF(OR($B163=$B169,S164=0),0,IF($B163=$B157,S163,$F163))</f>
        <v>0</v>
      </c>
      <c r="Y168" s="30">
        <f t="shared" ref="Y168" si="2764">IF(OR($B163=$B169,S168=0),0,$G165-$G164)</f>
        <v>0</v>
      </c>
      <c r="Z168" s="134">
        <f t="shared" ref="Z168" si="2765">IF(OR($B163=$B169,S168=0),0,S167)</f>
        <v>0</v>
      </c>
      <c r="AA168" s="138">
        <f t="shared" ref="AA168" si="2766">IF($B163=$B169,0,T165)</f>
        <v>0</v>
      </c>
      <c r="AB168" s="176">
        <f t="shared" ref="AB168" si="2767">IF($B157=$B163,IF(AD163+AD158&gt;0,1,0)+IF(AE163+AE158&gt;0,1,0)+IF(AF163+AF158&gt;0,1,0)+IF(AG163+AG158&gt;0,1,0)+IF(AH163+AH158&gt;0,1,0)+IF(AI163+AI158&gt;0,1,0)+IF(AJ163+AJ158&gt;0,1,0),AB164)</f>
        <v>0</v>
      </c>
      <c r="AC168" s="133">
        <f t="shared" ref="AC168" si="2768">IF(OR($B163=$B169,AB168=0,(AC164-AI168+AG168)&lt;=0),0,(AC164-AI168+AG168)/AB168)</f>
        <v>0</v>
      </c>
      <c r="AD168" s="137">
        <f t="shared" ref="AD168" si="2769">IF(AC168*(7-AB165)&lt;=0,0,AC168*(7-AB165))</f>
        <v>0</v>
      </c>
      <c r="AE168" s="311">
        <f t="shared" ref="AE168" si="2770">ROUND(IF(OR(AC165-AC168*(7-AB165)+AH168&lt;0,$B163=$B169,AC168&lt;=0,AC165=0),0,IF(AC165-AC168*(7-AB165)+AH168&gt;AI168-AG168+AH168,AI168-AG168+AH168,AC165-AC168*(7-AB165)+AH168)),1)</f>
        <v>0</v>
      </c>
      <c r="AF168" s="312"/>
      <c r="AG168" s="139">
        <f t="shared" ref="AG168" si="2771">IF(OR($B163=$B169,AB164=0),0,IF($B163=$B157,AB163,$F163))</f>
        <v>0</v>
      </c>
      <c r="AH168" s="30">
        <f t="shared" ref="AH168" si="2772">IF(OR($B163=$B169,AB168=0),0,$G165-$G164)</f>
        <v>0</v>
      </c>
      <c r="AI168" s="134">
        <f t="shared" ref="AI168" si="2773">IF(OR($B163=$B169,AB168=0),0,AB167)</f>
        <v>0</v>
      </c>
      <c r="AJ168" s="138">
        <f t="shared" ref="AJ168" si="2774">IF($B163=$B169,0,AC165)</f>
        <v>0</v>
      </c>
      <c r="AK168" s="176">
        <f t="shared" ref="AK168" si="2775">IF($B157=$B163,IF(AM163+AM158&gt;0,1,0)+IF(AN163+AN158&gt;0,1,0)+IF(AO163+AO158&gt;0,1,0)+IF(AP163+AP158&gt;0,1,0)+IF(AQ163+AQ158&gt;0,1,0)+IF(AR163+AR158&gt;0,1,0)+IF(AS163+AS158&gt;0,1,0),AK164)</f>
        <v>0</v>
      </c>
      <c r="AL168" s="133">
        <f t="shared" ref="AL168" si="2776">IF(OR($B163=$B169,AK168=0,(AL164-AR168+AP168)&lt;=0),0,(AL164-AR168+AP168)/AK168)</f>
        <v>0</v>
      </c>
      <c r="AM168" s="137">
        <f t="shared" ref="AM168" si="2777">IF(AL168*(7-AK165)&lt;=0,0,AL168*(7-AK165))</f>
        <v>0</v>
      </c>
      <c r="AN168" s="311">
        <f t="shared" ref="AN168" si="2778">ROUND(IF(OR(AL165-AL168*(7-AK165)+AQ168&lt;0,$B163=$B169,AL168&lt;=0,AL165=0),0,IF(AL165-AL168*(7-AK165)+AQ168&gt;AR168-AP168+AQ168,AR168-AP168+AQ168,AL165-AL168*(7-AK165)+AQ168)),1)</f>
        <v>0</v>
      </c>
      <c r="AO168" s="312"/>
      <c r="AP168" s="139">
        <f t="shared" ref="AP168" si="2779">IF(OR($B163=$B169,AK164=0),0,IF($B163=$B157,AK163,$F163))</f>
        <v>0</v>
      </c>
      <c r="AQ168" s="30">
        <f t="shared" ref="AQ168" si="2780">IF(OR($B163=$B169,AK168=0),0,$G165-$G164)</f>
        <v>0</v>
      </c>
      <c r="AR168" s="134">
        <f t="shared" ref="AR168" si="2781">IF(OR($B163=$B169,AK168=0),0,AK167)</f>
        <v>0</v>
      </c>
      <c r="AS168" s="138">
        <f t="shared" ref="AS168" si="2782">IF($B163=$B169,0,AL165)</f>
        <v>0</v>
      </c>
      <c r="AT168" s="176">
        <f t="shared" ref="AT168" si="2783">IF($B157=$B163,IF(AV163+AV158&gt;0,1,0)+IF(AW163+AW158&gt;0,1,0)+IF(AX163+AX158&gt;0,1,0)+IF(AY163+AY158&gt;0,1,0)+IF(AZ163+AZ158&gt;0,1,0)+IF(BA163+BA158&gt;0,1,0)+IF(BB163+BB158&gt;0,1,0),AT164)</f>
        <v>0</v>
      </c>
      <c r="AU168" s="133">
        <f t="shared" ref="AU168" si="2784">IF(OR($B163=$B169,AT168=0,(AU164-BA168+AY168)&lt;=0),0,(AU164-BA168+AY168)/AT168)</f>
        <v>0</v>
      </c>
      <c r="AV168" s="137">
        <f t="shared" ref="AV168" si="2785">IF(AU168*(7-AT165)&lt;=0,0,AU168*(7-AT165))</f>
        <v>0</v>
      </c>
      <c r="AW168" s="311">
        <f t="shared" ref="AW168" si="2786">ROUND(IF(OR(AU165-AU168*(7-AT165)+AZ168&lt;0,$B163=$B169,AU168&lt;=0,AU165=0),0,IF(AU165-AU168*(7-AT165)+AZ168&gt;BA168-AY168+AZ168,BA168-AY168+AZ168,AU165-AU168*(7-AT165)+AZ168)),1)</f>
        <v>0</v>
      </c>
      <c r="AX168" s="312"/>
      <c r="AY168" s="139">
        <f t="shared" ref="AY168" si="2787">IF(OR($B163=$B169,AT164=0),0,IF($B163=$B157,AT163,$F163))</f>
        <v>0</v>
      </c>
      <c r="AZ168" s="30">
        <f t="shared" ref="AZ168" si="2788">IF(OR($B163=$B169,AT168=0),0,$G165-$G164)</f>
        <v>0</v>
      </c>
      <c r="BA168" s="134">
        <f t="shared" ref="BA168" si="2789">IF(OR($B163=$B169,AT168=0),0,AT167)</f>
        <v>0</v>
      </c>
      <c r="BB168" s="138">
        <f t="shared" ref="BB168" si="2790">IF($B163=$B169,0,AU165)</f>
        <v>0</v>
      </c>
    </row>
    <row r="169" spans="1:54" ht="15.75" x14ac:dyDescent="0.2">
      <c r="A169" s="1">
        <f t="shared" ref="A169" si="2791">IF(B169="","1. Niewypełnione",B169)</f>
        <v>0</v>
      </c>
      <c r="B169" s="320">
        <f>maj!B169</f>
        <v>0</v>
      </c>
      <c r="C169" s="321">
        <f>maj!C169</f>
        <v>0</v>
      </c>
      <c r="D169" s="321">
        <f>maj!D169</f>
        <v>0</v>
      </c>
      <c r="E169" s="321">
        <f>maj!E169</f>
        <v>0</v>
      </c>
      <c r="F169" s="177">
        <f>maj!F169</f>
        <v>18</v>
      </c>
      <c r="G169" s="185">
        <f>maj!G169</f>
        <v>18</v>
      </c>
      <c r="H169" s="177"/>
      <c r="I169" s="192">
        <f t="shared" ref="I169:I173" si="2792">K169+T169+AC169+AL169+AU169</f>
        <v>0</v>
      </c>
      <c r="J169" s="186">
        <f t="shared" ref="J169" si="2793">IF(OR($B169=$B175,J172=0),0,ROUND((K170+P174)/J172,0))</f>
        <v>0</v>
      </c>
      <c r="K169" s="51">
        <f t="shared" ref="K169:K170" si="2794">SUM(L169:R169)</f>
        <v>0</v>
      </c>
      <c r="L169" s="52">
        <f>maj!L169</f>
        <v>0</v>
      </c>
      <c r="M169" s="52">
        <f>maj!M169</f>
        <v>0</v>
      </c>
      <c r="N169" s="52">
        <f>maj!N169</f>
        <v>0</v>
      </c>
      <c r="O169" s="52">
        <f>maj!O169</f>
        <v>0</v>
      </c>
      <c r="P169" s="53">
        <f>maj!P169</f>
        <v>0</v>
      </c>
      <c r="Q169" s="54">
        <f>maj!Q169</f>
        <v>0</v>
      </c>
      <c r="R169" s="55">
        <f>maj!R169</f>
        <v>0</v>
      </c>
      <c r="S169" s="188">
        <f t="shared" ref="S169" si="2795">IF(OR($B169=$B175,S172=0),0,ROUND((T170+Y174)/S172,0))</f>
        <v>0</v>
      </c>
      <c r="T169" s="51">
        <f t="shared" ref="T169:T170" si="2796">SUM(U169:AA169)</f>
        <v>0</v>
      </c>
      <c r="U169" s="52">
        <f>maj!U169</f>
        <v>0</v>
      </c>
      <c r="V169" s="52">
        <f>maj!V169</f>
        <v>0</v>
      </c>
      <c r="W169" s="52">
        <f>maj!W169</f>
        <v>0</v>
      </c>
      <c r="X169" s="52">
        <f>maj!X169</f>
        <v>0</v>
      </c>
      <c r="Y169" s="53">
        <f>maj!Y169</f>
        <v>0</v>
      </c>
      <c r="Z169" s="54">
        <f>maj!Z169</f>
        <v>0</v>
      </c>
      <c r="AA169" s="55">
        <f>maj!AA169</f>
        <v>0</v>
      </c>
      <c r="AB169" s="188">
        <f t="shared" ref="AB169" si="2797">IF(OR($B169=$B175,AB172=0),0,ROUND((AC170+AH174)/AB172,0))</f>
        <v>0</v>
      </c>
      <c r="AC169" s="51">
        <f t="shared" ref="AC169:AC170" si="2798">SUM(AD169:AJ169)</f>
        <v>0</v>
      </c>
      <c r="AD169" s="52">
        <f>maj!AD169</f>
        <v>0</v>
      </c>
      <c r="AE169" s="52">
        <f>maj!AE169</f>
        <v>0</v>
      </c>
      <c r="AF169" s="52">
        <f>maj!AF169</f>
        <v>0</v>
      </c>
      <c r="AG169" s="52">
        <f>maj!AG169</f>
        <v>0</v>
      </c>
      <c r="AH169" s="53">
        <f>maj!AH169</f>
        <v>0</v>
      </c>
      <c r="AI169" s="54">
        <f>maj!AI169</f>
        <v>0</v>
      </c>
      <c r="AJ169" s="55">
        <f>maj!AJ169</f>
        <v>0</v>
      </c>
      <c r="AK169" s="188">
        <f t="shared" ref="AK169" si="2799">IF(OR($B169=$B175,AK172=0),0,ROUND((AL170+AQ174)/AK172,0))</f>
        <v>0</v>
      </c>
      <c r="AL169" s="51">
        <f t="shared" ref="AL169:AL170" si="2800">SUM(AM169:AS169)</f>
        <v>0</v>
      </c>
      <c r="AM169" s="52">
        <f>maj!AM169</f>
        <v>0</v>
      </c>
      <c r="AN169" s="52">
        <f>maj!AN169</f>
        <v>0</v>
      </c>
      <c r="AO169" s="52">
        <f>maj!AO169</f>
        <v>0</v>
      </c>
      <c r="AP169" s="52">
        <f>maj!AP169</f>
        <v>0</v>
      </c>
      <c r="AQ169" s="53">
        <f>maj!AQ169</f>
        <v>0</v>
      </c>
      <c r="AR169" s="54">
        <f>maj!AR169</f>
        <v>0</v>
      </c>
      <c r="AS169" s="55">
        <f>maj!AS169</f>
        <v>0</v>
      </c>
      <c r="AT169" s="188">
        <f t="shared" ref="AT169" si="2801">IF(OR($B169=$B175,AT172=0),0,ROUND((AU170+AZ174)/AT172,0))</f>
        <v>0</v>
      </c>
      <c r="AU169" s="51">
        <f t="shared" ref="AU169:AU170" si="2802">SUM(AV169:BB169)</f>
        <v>0</v>
      </c>
      <c r="AV169" s="52">
        <f t="shared" ref="AV169" si="2803">IF(SUM($AM$9:$AS$9)=SUM($AV$9:$BB$9),AM169,IF(AND(SUM($AV$9:$BB$9)&gt;42,SUM($AV$9:$BB$9)&lt;49),AM169,0))</f>
        <v>0</v>
      </c>
      <c r="AW169" s="52">
        <f t="shared" ref="AW169" si="2804">IF(SUM($AM$9:$AS$9)=SUM($AV$9:$BB$9),AN169,IF(AND(SUM($AV$9:$BB$9)&gt;42,SUM($AV$9:$BB$9)&lt;49),AN169,0))</f>
        <v>0</v>
      </c>
      <c r="AX169" s="52">
        <f t="shared" ref="AX169" si="2805">IF(SUM($AM$9:$AS$9)=SUM($AV$9:$BB$9),AO169,IF(AND(SUM($AV$9:$BB$9)&gt;42,SUM($AV$9:$BB$9)&lt;49),AO169,0))</f>
        <v>0</v>
      </c>
      <c r="AY169" s="52">
        <f t="shared" ref="AY169" si="2806">IF(SUM($AM$9:$AS$9)=SUM($AV$9:$BB$9),AP169,IF(AND(SUM($AV$9:$BB$9)&gt;42,SUM($AV$9:$BB$9)&lt;49),AP169,0))</f>
        <v>0</v>
      </c>
      <c r="AZ169" s="53">
        <f t="shared" ref="AZ169" si="2807">IF(SUM($AM$9:$AS$9)=SUM($AV$9:$BB$9),AQ169,IF(AND(SUM($AV$9:$BB$9)&gt;42,SUM($AV$9:$BB$9)&lt;49),AQ169,0))</f>
        <v>0</v>
      </c>
      <c r="BA169" s="54">
        <f t="shared" ref="BA169" si="2808">IF(SUM($AM$9:$AS$9)=SUM($AV$9:$BB$9),AR169,IF(AND(SUM($AV$9:$BB$9)&gt;42,SUM($AV$9:$BB$9)&lt;49),AR169,0))</f>
        <v>0</v>
      </c>
      <c r="BB169" s="55">
        <f t="shared" ref="BB169" si="2809">IF(SUM($AM$9:$AS$9)=SUM($AV$9:$BB$9),AS169,IF(AND(SUM($AV$9:$BB$9)&gt;42,SUM($AV$9:$BB$9)&lt;49),AS169,0))</f>
        <v>0</v>
      </c>
    </row>
    <row r="170" spans="1:54" ht="12.75" hidden="1" customHeight="1" x14ac:dyDescent="0.2">
      <c r="B170" s="93"/>
      <c r="C170" s="94"/>
      <c r="D170" s="95"/>
      <c r="E170" s="115"/>
      <c r="F170" s="140" t="b">
        <f t="shared" ref="F170" si="2810">IF($B163=$B169,OR(F164,G169&lt;F169),G169&lt;F169)</f>
        <v>0</v>
      </c>
      <c r="G170" s="189">
        <f t="shared" ref="G170" si="2811">IF(AND($B163=$B169,$B163&lt;&gt;"",$B163&lt;&gt;0),G169+G164,G169)</f>
        <v>18</v>
      </c>
      <c r="H170" s="120"/>
      <c r="I170" s="165">
        <f t="shared" si="2792"/>
        <v>0</v>
      </c>
      <c r="J170" s="194">
        <f t="shared" ref="J170" si="2812">7-COUNTIF(L169:R169,0)-COUNTIF(L169:R169,"")</f>
        <v>0</v>
      </c>
      <c r="K170" s="22">
        <f t="shared" si="2794"/>
        <v>0</v>
      </c>
      <c r="L170" s="35">
        <f t="shared" ref="L170:R170" si="2813">IF($B163=$B169,L169+L164,L169)</f>
        <v>0</v>
      </c>
      <c r="M170" s="35">
        <f t="shared" si="2813"/>
        <v>0</v>
      </c>
      <c r="N170" s="35">
        <f t="shared" si="2813"/>
        <v>0</v>
      </c>
      <c r="O170" s="35">
        <f t="shared" si="2813"/>
        <v>0</v>
      </c>
      <c r="P170" s="36">
        <f t="shared" si="2813"/>
        <v>0</v>
      </c>
      <c r="Q170" s="37">
        <f t="shared" si="2813"/>
        <v>0</v>
      </c>
      <c r="R170" s="38">
        <f t="shared" si="2813"/>
        <v>0</v>
      </c>
      <c r="S170" s="194">
        <f t="shared" ref="S170" si="2814">7-COUNTIF(U169:AA169,0)-COUNTIF(U169:AA169,"")</f>
        <v>0</v>
      </c>
      <c r="T170" s="22">
        <f t="shared" si="2796"/>
        <v>0</v>
      </c>
      <c r="U170" s="35">
        <f t="shared" ref="U170:AA170" si="2815">IF($B163=$B169,U169+U164,U169)</f>
        <v>0</v>
      </c>
      <c r="V170" s="35">
        <f t="shared" si="2815"/>
        <v>0</v>
      </c>
      <c r="W170" s="35">
        <f t="shared" si="2815"/>
        <v>0</v>
      </c>
      <c r="X170" s="35">
        <f t="shared" si="2815"/>
        <v>0</v>
      </c>
      <c r="Y170" s="36">
        <f t="shared" si="2815"/>
        <v>0</v>
      </c>
      <c r="Z170" s="37">
        <f t="shared" si="2815"/>
        <v>0</v>
      </c>
      <c r="AA170" s="38">
        <f t="shared" si="2815"/>
        <v>0</v>
      </c>
      <c r="AB170" s="194">
        <f t="shared" ref="AB170" si="2816">7-COUNTIF(AD169:AJ169,0)-COUNTIF(AD169:AJ169,"")</f>
        <v>0</v>
      </c>
      <c r="AC170" s="22">
        <f t="shared" si="2798"/>
        <v>0</v>
      </c>
      <c r="AD170" s="35">
        <f t="shared" ref="AD170:AJ170" si="2817">IF($B163=$B169,AD169+AD164,AD169)</f>
        <v>0</v>
      </c>
      <c r="AE170" s="35">
        <f t="shared" si="2817"/>
        <v>0</v>
      </c>
      <c r="AF170" s="35">
        <f t="shared" si="2817"/>
        <v>0</v>
      </c>
      <c r="AG170" s="35">
        <f t="shared" si="2817"/>
        <v>0</v>
      </c>
      <c r="AH170" s="36">
        <f t="shared" si="2817"/>
        <v>0</v>
      </c>
      <c r="AI170" s="37">
        <f t="shared" si="2817"/>
        <v>0</v>
      </c>
      <c r="AJ170" s="38">
        <f t="shared" si="2817"/>
        <v>0</v>
      </c>
      <c r="AK170" s="194">
        <f t="shared" ref="AK170" si="2818">7-COUNTIF(AM169:AS169,0)-COUNTIF(AM169:AS169,"")</f>
        <v>0</v>
      </c>
      <c r="AL170" s="22">
        <f t="shared" si="2800"/>
        <v>0</v>
      </c>
      <c r="AM170" s="35">
        <f t="shared" ref="AM170:AS170" si="2819">IF($B163=$B169,AM169+AM164,AM169)</f>
        <v>0</v>
      </c>
      <c r="AN170" s="35">
        <f t="shared" si="2819"/>
        <v>0</v>
      </c>
      <c r="AO170" s="35">
        <f t="shared" si="2819"/>
        <v>0</v>
      </c>
      <c r="AP170" s="35">
        <f t="shared" si="2819"/>
        <v>0</v>
      </c>
      <c r="AQ170" s="36">
        <f t="shared" si="2819"/>
        <v>0</v>
      </c>
      <c r="AR170" s="37">
        <f t="shared" si="2819"/>
        <v>0</v>
      </c>
      <c r="AS170" s="38">
        <f t="shared" si="2819"/>
        <v>0</v>
      </c>
      <c r="AT170" s="194">
        <f t="shared" ref="AT170" si="2820">7-COUNTIF(AV169:BB169,0)-COUNTIF(AV169:BB169,"")</f>
        <v>0</v>
      </c>
      <c r="AU170" s="22">
        <f t="shared" si="2802"/>
        <v>0</v>
      </c>
      <c r="AV170" s="35">
        <f t="shared" ref="AV170:BB170" si="2821">IF($B163=$B169,AV169+AV164,AV169)</f>
        <v>0</v>
      </c>
      <c r="AW170" s="35">
        <f t="shared" si="2821"/>
        <v>0</v>
      </c>
      <c r="AX170" s="35">
        <f t="shared" si="2821"/>
        <v>0</v>
      </c>
      <c r="AY170" s="35">
        <f t="shared" si="2821"/>
        <v>0</v>
      </c>
      <c r="AZ170" s="36">
        <f t="shared" si="2821"/>
        <v>0</v>
      </c>
      <c r="BA170" s="37">
        <f t="shared" si="2821"/>
        <v>0</v>
      </c>
      <c r="BB170" s="38">
        <f t="shared" si="2821"/>
        <v>0</v>
      </c>
    </row>
    <row r="171" spans="1:54" ht="15" hidden="1" customHeight="1" x14ac:dyDescent="0.2">
      <c r="B171" s="116"/>
      <c r="C171" s="117"/>
      <c r="D171" s="118"/>
      <c r="E171" s="119"/>
      <c r="F171" s="92"/>
      <c r="G171" s="190">
        <f t="shared" ref="G171" si="2822">IF(AND($B163=$B169,$B163&lt;&gt;"",$B163&lt;&gt;0),F169+G165,F169)</f>
        <v>18</v>
      </c>
      <c r="H171" s="121"/>
      <c r="I171" s="165">
        <f t="shared" si="2792"/>
        <v>0</v>
      </c>
      <c r="J171" s="195">
        <f t="shared" ref="J171" si="2823">IF($B169=$B163,COUNTIF(L171:R171,0),COUNTIF(L172:R172,0)+COUNTIF(L172:R172,""))</f>
        <v>7</v>
      </c>
      <c r="K171" s="39">
        <f t="shared" ref="K171:R171" si="2824">IF($B163=$B169,K172+K165,K172)</f>
        <v>0</v>
      </c>
      <c r="L171" s="40">
        <f t="shared" si="2824"/>
        <v>0</v>
      </c>
      <c r="M171" s="40">
        <f t="shared" si="2824"/>
        <v>0</v>
      </c>
      <c r="N171" s="40">
        <f t="shared" si="2824"/>
        <v>0</v>
      </c>
      <c r="O171" s="40">
        <f t="shared" si="2824"/>
        <v>0</v>
      </c>
      <c r="P171" s="41">
        <f t="shared" si="2824"/>
        <v>0</v>
      </c>
      <c r="Q171" s="42">
        <f t="shared" si="2824"/>
        <v>0</v>
      </c>
      <c r="R171" s="43">
        <f t="shared" si="2824"/>
        <v>0</v>
      </c>
      <c r="S171" s="195">
        <f t="shared" ref="S171" si="2825">IF($B169=$B163,COUNTIF(U171:AA171,0),COUNTIF(U172:AA172,0)+COUNTIF(U172:AA172,""))</f>
        <v>7</v>
      </c>
      <c r="T171" s="39">
        <f t="shared" ref="T171:AA171" si="2826">IF($B163=$B169,T172+T165,T172)</f>
        <v>0</v>
      </c>
      <c r="U171" s="40">
        <f t="shared" si="2826"/>
        <v>0</v>
      </c>
      <c r="V171" s="40">
        <f t="shared" si="2826"/>
        <v>0</v>
      </c>
      <c r="W171" s="40">
        <f t="shared" si="2826"/>
        <v>0</v>
      </c>
      <c r="X171" s="40">
        <f t="shared" si="2826"/>
        <v>0</v>
      </c>
      <c r="Y171" s="41">
        <f t="shared" si="2826"/>
        <v>0</v>
      </c>
      <c r="Z171" s="42">
        <f t="shared" si="2826"/>
        <v>0</v>
      </c>
      <c r="AA171" s="43">
        <f t="shared" si="2826"/>
        <v>0</v>
      </c>
      <c r="AB171" s="195">
        <f t="shared" ref="AB171" si="2827">IF($B169=$B163,COUNTIF(AD171:AJ171,0),COUNTIF(AD172:AJ172,0)+COUNTIF(AD172:AJ172,""))</f>
        <v>7</v>
      </c>
      <c r="AC171" s="39">
        <f t="shared" ref="AC171:AJ171" si="2828">IF($B163=$B169,AC172+AC165,AC172)</f>
        <v>0</v>
      </c>
      <c r="AD171" s="40">
        <f t="shared" si="2828"/>
        <v>0</v>
      </c>
      <c r="AE171" s="40">
        <f t="shared" si="2828"/>
        <v>0</v>
      </c>
      <c r="AF171" s="40">
        <f t="shared" si="2828"/>
        <v>0</v>
      </c>
      <c r="AG171" s="40">
        <f t="shared" si="2828"/>
        <v>0</v>
      </c>
      <c r="AH171" s="41">
        <f t="shared" si="2828"/>
        <v>0</v>
      </c>
      <c r="AI171" s="42">
        <f t="shared" si="2828"/>
        <v>0</v>
      </c>
      <c r="AJ171" s="43">
        <f t="shared" si="2828"/>
        <v>0</v>
      </c>
      <c r="AK171" s="195">
        <f t="shared" ref="AK171" si="2829">IF($B169=$B163,COUNTIF(AM171:AS171,0),COUNTIF(AM172:AS172,0)+COUNTIF(AM172:AS172,""))</f>
        <v>7</v>
      </c>
      <c r="AL171" s="39">
        <f t="shared" ref="AL171:AS171" si="2830">IF($B163=$B169,AL172+AL165,AL172)</f>
        <v>0</v>
      </c>
      <c r="AM171" s="40">
        <f t="shared" si="2830"/>
        <v>0</v>
      </c>
      <c r="AN171" s="40">
        <f t="shared" si="2830"/>
        <v>0</v>
      </c>
      <c r="AO171" s="40">
        <f t="shared" si="2830"/>
        <v>0</v>
      </c>
      <c r="AP171" s="40">
        <f t="shared" si="2830"/>
        <v>0</v>
      </c>
      <c r="AQ171" s="41">
        <f t="shared" si="2830"/>
        <v>0</v>
      </c>
      <c r="AR171" s="42">
        <f t="shared" si="2830"/>
        <v>0</v>
      </c>
      <c r="AS171" s="43">
        <f t="shared" si="2830"/>
        <v>0</v>
      </c>
      <c r="AT171" s="195">
        <f t="shared" ref="AT171" si="2831">IF($B169=$B163,COUNTIF(AV171:BB171,0),COUNTIF(AV172:BB172,0)+COUNTIF(AV172:BB172,""))</f>
        <v>7</v>
      </c>
      <c r="AU171" s="39">
        <f t="shared" ref="AU171:BB171" si="2832">IF($B163=$B169,AU172+AU165,AU172)</f>
        <v>0</v>
      </c>
      <c r="AV171" s="40">
        <f t="shared" si="2832"/>
        <v>0</v>
      </c>
      <c r="AW171" s="40">
        <f t="shared" si="2832"/>
        <v>0</v>
      </c>
      <c r="AX171" s="40">
        <f t="shared" si="2832"/>
        <v>0</v>
      </c>
      <c r="AY171" s="40">
        <f t="shared" si="2832"/>
        <v>0</v>
      </c>
      <c r="AZ171" s="41">
        <f t="shared" si="2832"/>
        <v>0</v>
      </c>
      <c r="BA171" s="42">
        <f t="shared" si="2832"/>
        <v>0</v>
      </c>
      <c r="BB171" s="43">
        <f t="shared" si="2832"/>
        <v>0</v>
      </c>
    </row>
    <row r="172" spans="1:54" ht="15.75" customHeight="1" x14ac:dyDescent="0.2">
      <c r="A172" s="1">
        <f t="shared" ref="A172" si="2833">A169</f>
        <v>0</v>
      </c>
      <c r="B172" s="313">
        <f t="shared" ref="B172" si="2834">B166+1</f>
        <v>26</v>
      </c>
      <c r="C172" s="314"/>
      <c r="D172" s="314"/>
      <c r="E172" s="314"/>
      <c r="F172" s="31"/>
      <c r="G172" s="183"/>
      <c r="H172" s="122">
        <f t="shared" ref="H172" si="2835">5-COUNTIF(AU169,0)-COUNTIF(AL169,0)-COUNTIF(AC169,0)-COUNTIF(T169,0)-COUNTIF(K169,0)</f>
        <v>0</v>
      </c>
      <c r="I172" s="165">
        <f t="shared" si="2792"/>
        <v>0</v>
      </c>
      <c r="J172" s="187">
        <f t="shared" ref="J172" si="2836">IF($B169=$B163,J166+IF($F169&lt;&gt;$G169,(K169+$G171-$G170)/$F169,K169/$F169),IF($F169&lt;&gt;G169,(K169+$G171-$G170)/$F169,K169/$F169))</f>
        <v>0</v>
      </c>
      <c r="K172" s="7">
        <f t="shared" ref="K172:K173" si="2837">SUM(L172:R172)</f>
        <v>0</v>
      </c>
      <c r="L172" s="26">
        <f t="shared" ref="L172:R172" si="2838">L169</f>
        <v>0</v>
      </c>
      <c r="M172" s="26">
        <f t="shared" si="2838"/>
        <v>0</v>
      </c>
      <c r="N172" s="26">
        <f t="shared" si="2838"/>
        <v>0</v>
      </c>
      <c r="O172" s="26">
        <f t="shared" si="2838"/>
        <v>0</v>
      </c>
      <c r="P172" s="26">
        <f t="shared" si="2838"/>
        <v>0</v>
      </c>
      <c r="Q172" s="29">
        <f t="shared" si="2838"/>
        <v>0</v>
      </c>
      <c r="R172" s="23">
        <f t="shared" si="2838"/>
        <v>0</v>
      </c>
      <c r="S172" s="187">
        <f t="shared" ref="S172" si="2839">IF($B169=$B163,S166+IF($F169&lt;&gt;$G169,(T169+$G171-$G170)/$F169,T169/$F169),IF($F169&lt;&gt;P169,(T169+$G171-$G170)/$F169,T169/$F169))</f>
        <v>0</v>
      </c>
      <c r="T172" s="7">
        <f t="shared" ref="T172:T173" si="2840">SUM(U172:AA172)</f>
        <v>0</v>
      </c>
      <c r="U172" s="26">
        <f t="shared" ref="U172:AA172" si="2841">U169</f>
        <v>0</v>
      </c>
      <c r="V172" s="26">
        <f t="shared" si="2841"/>
        <v>0</v>
      </c>
      <c r="W172" s="26">
        <f t="shared" si="2841"/>
        <v>0</v>
      </c>
      <c r="X172" s="26">
        <f t="shared" si="2841"/>
        <v>0</v>
      </c>
      <c r="Y172" s="113">
        <f t="shared" si="2841"/>
        <v>0</v>
      </c>
      <c r="Z172" s="29">
        <f t="shared" si="2841"/>
        <v>0</v>
      </c>
      <c r="AA172" s="23">
        <f t="shared" si="2841"/>
        <v>0</v>
      </c>
      <c r="AB172" s="187">
        <f t="shared" ref="AB172" si="2842">IF($B169=$B163,AB166+IF($F169&lt;&gt;$G169,(AC169+$G171-$G170)/$F169,AC169/$F169),IF($F169&lt;&gt;Y169,(AC169+$G171-$G170)/$F169,AC169/$F169))</f>
        <v>0</v>
      </c>
      <c r="AC172" s="7">
        <f t="shared" ref="AC172:AC173" si="2843">SUM(AD172:AJ172)</f>
        <v>0</v>
      </c>
      <c r="AD172" s="26">
        <f t="shared" ref="AD172:AJ172" si="2844">AD169</f>
        <v>0</v>
      </c>
      <c r="AE172" s="26">
        <f t="shared" si="2844"/>
        <v>0</v>
      </c>
      <c r="AF172" s="26">
        <f t="shared" si="2844"/>
        <v>0</v>
      </c>
      <c r="AG172" s="26">
        <f t="shared" si="2844"/>
        <v>0</v>
      </c>
      <c r="AH172" s="113">
        <f t="shared" si="2844"/>
        <v>0</v>
      </c>
      <c r="AI172" s="29">
        <f t="shared" si="2844"/>
        <v>0</v>
      </c>
      <c r="AJ172" s="23">
        <f t="shared" si="2844"/>
        <v>0</v>
      </c>
      <c r="AK172" s="187">
        <f t="shared" ref="AK172" si="2845">IF($B169=$B163,AK166+IF($F169&lt;&gt;$G169,(AL169+$G171-$G170)/$F169,AL169/$F169),IF($F169&lt;&gt;AH169,(AL169+$G171-$G170)/$F169,AL169/$F169))</f>
        <v>0</v>
      </c>
      <c r="AL172" s="7">
        <f t="shared" ref="AL172:AL173" si="2846">SUM(AM172:AS172)</f>
        <v>0</v>
      </c>
      <c r="AM172" s="26">
        <f t="shared" ref="AM172:AS172" si="2847">AM169</f>
        <v>0</v>
      </c>
      <c r="AN172" s="26">
        <f t="shared" si="2847"/>
        <v>0</v>
      </c>
      <c r="AO172" s="26">
        <f t="shared" si="2847"/>
        <v>0</v>
      </c>
      <c r="AP172" s="26">
        <f t="shared" si="2847"/>
        <v>0</v>
      </c>
      <c r="AQ172" s="113">
        <f t="shared" si="2847"/>
        <v>0</v>
      </c>
      <c r="AR172" s="29">
        <f t="shared" si="2847"/>
        <v>0</v>
      </c>
      <c r="AS172" s="23">
        <f t="shared" si="2847"/>
        <v>0</v>
      </c>
      <c r="AT172" s="187">
        <f t="shared" ref="AT172" si="2848">IF($B169=$B163,AT166+IF($F169&lt;&gt;$G169,(AU169+$G171-$G170)/$F169,AU169/$F169),IF($F169&lt;&gt;AQ169,(AU169+$G171-$G170)/$F169,AU169/$F169))</f>
        <v>0</v>
      </c>
      <c r="AU172" s="7">
        <f t="shared" ref="AU172:AU173" si="2849">SUM(AV172:BB172)</f>
        <v>0</v>
      </c>
      <c r="AV172" s="6">
        <f t="shared" ref="AV172" si="2850">IF(SUM($AM$9:$AS$9)=SUM($AV$9:$BB$9),AV169,IF(AND(SUM($AV$9:$BB$9)&gt;42,SUM($AV$9:$BB$9)&lt;49),AV169,0))</f>
        <v>0</v>
      </c>
      <c r="AW172" s="6">
        <f t="shared" ref="AW172:BB172" si="2851">IF(SUM($AM$9:$AS$9)=SUM($AV$9:$BB$9),AW169,IF(AND(SUM($AV$9:$BB$9)&gt;42,SUM($AV$9:$BB$9)&lt;49),AW169,0))</f>
        <v>0</v>
      </c>
      <c r="AX172" s="6">
        <f t="shared" si="2851"/>
        <v>0</v>
      </c>
      <c r="AY172" s="6">
        <f t="shared" si="2851"/>
        <v>0</v>
      </c>
      <c r="AZ172" s="26">
        <f t="shared" si="2851"/>
        <v>0</v>
      </c>
      <c r="BA172" s="29">
        <f t="shared" si="2851"/>
        <v>0</v>
      </c>
      <c r="BB172" s="23">
        <f t="shared" si="2851"/>
        <v>0</v>
      </c>
    </row>
    <row r="173" spans="1:54" ht="15.75" customHeight="1" x14ac:dyDescent="0.2">
      <c r="A173" s="1">
        <f t="shared" ref="A173:A174" si="2852">A172</f>
        <v>0</v>
      </c>
      <c r="B173" s="313"/>
      <c r="C173" s="314"/>
      <c r="D173" s="314"/>
      <c r="E173" s="314"/>
      <c r="F173" s="31"/>
      <c r="G173" s="183"/>
      <c r="H173" s="123">
        <f t="shared" ref="H173" si="2853">IF($B169=$B163,H167+F173,$F173)</f>
        <v>0</v>
      </c>
      <c r="I173" s="165">
        <f t="shared" si="2792"/>
        <v>0</v>
      </c>
      <c r="J173" s="141">
        <f t="shared" ref="J173" si="2854">IF($H172=0,0,IF($B163=$B169,IF($H174&gt;0,$H174+J167,K169+J167),IF($H174&gt;0,$H174,K169)))</f>
        <v>0</v>
      </c>
      <c r="K173" s="7">
        <f t="shared" si="2837"/>
        <v>0</v>
      </c>
      <c r="L173" s="6"/>
      <c r="M173" s="6"/>
      <c r="N173" s="6"/>
      <c r="O173" s="6"/>
      <c r="P173" s="26"/>
      <c r="Q173" s="29"/>
      <c r="R173" s="23"/>
      <c r="S173" s="141">
        <f t="shared" ref="S173" si="2855">IF($H172=0,0,IF($B163=$B169,IF($H174&gt;0,$H174+S167,T169+S167),IF($H174&gt;0,$H174,T169)))</f>
        <v>0</v>
      </c>
      <c r="T173" s="7">
        <f t="shared" si="2840"/>
        <v>0</v>
      </c>
      <c r="U173" s="6"/>
      <c r="V173" s="6"/>
      <c r="W173" s="6"/>
      <c r="X173" s="6"/>
      <c r="Y173" s="26"/>
      <c r="Z173" s="29"/>
      <c r="AA173" s="23"/>
      <c r="AB173" s="141">
        <f t="shared" ref="AB173" si="2856">IF($H172=0,0,IF($B163=$B169,IF($H174&gt;0,$H174+AB167,AC169+AB167),IF($H174&gt;0,$H174,AC169)))</f>
        <v>0</v>
      </c>
      <c r="AC173" s="7">
        <f t="shared" si="2843"/>
        <v>0</v>
      </c>
      <c r="AD173" s="6"/>
      <c r="AE173" s="6"/>
      <c r="AF173" s="6"/>
      <c r="AG173" s="6"/>
      <c r="AH173" s="26"/>
      <c r="AI173" s="29"/>
      <c r="AJ173" s="23"/>
      <c r="AK173" s="141">
        <f t="shared" ref="AK173" si="2857">IF($H172=0,0,IF($B163=$B169,IF($H174&gt;0,$H174+AK167,AL169+AK167),IF($H174&gt;0,$H174,AL169)))</f>
        <v>0</v>
      </c>
      <c r="AL173" s="7">
        <f t="shared" si="2846"/>
        <v>0</v>
      </c>
      <c r="AM173" s="6"/>
      <c r="AN173" s="6"/>
      <c r="AO173" s="6"/>
      <c r="AP173" s="6"/>
      <c r="AQ173" s="26"/>
      <c r="AR173" s="29"/>
      <c r="AS173" s="23"/>
      <c r="AT173" s="141">
        <f t="shared" ref="AT173" si="2858">IF($H172=0,0,IF($B163=$B169,IF($H174&gt;0,$H174+AT167,AU169+AT167),IF($H174&gt;0,$H174,AU169)))</f>
        <v>0</v>
      </c>
      <c r="AU173" s="7">
        <f t="shared" si="2849"/>
        <v>0</v>
      </c>
      <c r="AV173" s="6"/>
      <c r="AW173" s="6"/>
      <c r="AX173" s="6"/>
      <c r="AY173" s="6"/>
      <c r="AZ173" s="26"/>
      <c r="BA173" s="29"/>
      <c r="BB173" s="23"/>
    </row>
    <row r="174" spans="1:54" ht="18.75" customHeight="1" thickBot="1" x14ac:dyDescent="0.25">
      <c r="A174" s="1">
        <f t="shared" si="2852"/>
        <v>0</v>
      </c>
      <c r="B174" s="323" t="str">
        <f>IF(B169="",Wydruk!$AE$6,IF(J170=0,Wydruk!$AE$7,IF(AND(G170&lt;G171,B169&lt;&gt;$B175),Wydruk!$AE$13,IF(AND($B169=$B163,$B169&lt;&gt;$B175),IF(OR(OR(J174&lt;4,J174&gt;5),OR(S174&lt;4,S174&gt;5),OR(AB174&lt;4,AB174&gt;5),OR(AK174&lt;4,AK174&gt;5),OR(AND(AT174&lt;4,AT174&gt;0),AT174&gt;5)),Wydruk!$AE$8,Wydruk!$AE$9),IF($B169=$B175,IF($F173&lt;&gt;0,Wydruk!$AE$12,Wydruk!$AE$10),IF(OR(OR(J170&lt;4,J170&gt;5),OR(S170&lt;4,S170&gt;5),OR(AB170&lt;4,AB170&gt;5),OR(AK170&lt;4,AK170&gt;5),OR(AND(AT170&lt;4,AT170&gt;0),AT170&gt;5)),Wydruk!$AE$8,Wydruk!$AE$11))))))</f>
        <v>Uzupełnij liczby godzin tygodniowego planu</v>
      </c>
      <c r="C174" s="324"/>
      <c r="D174" s="324"/>
      <c r="E174" s="324"/>
      <c r="F174" s="173">
        <f>maj!F174</f>
        <v>0</v>
      </c>
      <c r="G174" s="184">
        <f>maj!G174</f>
        <v>0</v>
      </c>
      <c r="H174" s="191">
        <f t="shared" ref="H174" si="2859">IF(OR($G174=0,$F174=0,$G174="",$F174=""),0,$G174/$F174)</f>
        <v>0</v>
      </c>
      <c r="I174" s="193"/>
      <c r="J174" s="176">
        <f t="shared" ref="J174" si="2860">IF($B163=$B169,IF(L169+L164&gt;0,1,0)+IF(M169+M164&gt;0,1,0)+IF(N169+N164&gt;0,1,0)+IF(O169+O164&gt;0,1,0)+IF(P169+P164&gt;0,1,0)+IF(Q169+Q164&gt;0,1,0)+IF(R169+R164&gt;0,1,0),J170)</f>
        <v>0</v>
      </c>
      <c r="K174" s="133">
        <f t="shared" ref="K174" si="2861">IF(OR($B169=$B175,J174=0,(K170-Q174+O174)&lt;=0),0,(K170-Q174+O174)/J174)</f>
        <v>0</v>
      </c>
      <c r="L174" s="137">
        <f t="shared" ref="L174" si="2862">IF(K174*(7-J171)&lt;=0,0,K174*(7-J171))</f>
        <v>0</v>
      </c>
      <c r="M174" s="311">
        <f t="shared" ref="M174" si="2863">ROUND(IF(OR(K171-K174*(7-J171)+P174&lt;0,$B169=$B175,K174&lt;=0,K171=0),0,IF(K171-K174*(7-J171)+P174&gt;Q174-O174+P174,Q174-O174+P174,K171-K174*(7-J171)+P174)),1)</f>
        <v>0</v>
      </c>
      <c r="N174" s="312"/>
      <c r="O174" s="139">
        <f t="shared" ref="O174" si="2864">IF(OR($B169=$B175,J170=0),0,IF($B169=$B163,J169,$F169))</f>
        <v>0</v>
      </c>
      <c r="P174" s="30">
        <f t="shared" ref="P174" si="2865">IF(OR($B169=$B175,J174=0),0,$G171-$G170)</f>
        <v>0</v>
      </c>
      <c r="Q174" s="134">
        <f t="shared" ref="Q174" si="2866">IF(OR($B169=$B175,J174=0),0,J173)</f>
        <v>0</v>
      </c>
      <c r="R174" s="138">
        <f t="shared" ref="R174" si="2867">IF($B169=$B175,0,K171)</f>
        <v>0</v>
      </c>
      <c r="S174" s="176">
        <f t="shared" ref="S174" si="2868">IF($B163=$B169,IF(U169+U164&gt;0,1,0)+IF(V169+V164&gt;0,1,0)+IF(W169+W164&gt;0,1,0)+IF(X169+X164&gt;0,1,0)+IF(Y169+Y164&gt;0,1,0)+IF(Z169+Z164&gt;0,1,0)+IF(AA169+AA164&gt;0,1,0),S170)</f>
        <v>0</v>
      </c>
      <c r="T174" s="133">
        <f t="shared" ref="T174" si="2869">IF(OR($B169=$B175,S174=0,(T170-Z174+X174)&lt;=0),0,(T170-Z174+X174)/S174)</f>
        <v>0</v>
      </c>
      <c r="U174" s="137">
        <f t="shared" ref="U174" si="2870">IF(T174*(7-S171)&lt;=0,0,T174*(7-S171))</f>
        <v>0</v>
      </c>
      <c r="V174" s="311">
        <f t="shared" ref="V174" si="2871">ROUND(IF(OR(T171-T174*(7-S171)+Y174&lt;0,$B169=$B175,T174&lt;=0,T171=0),0,IF(T171-T174*(7-S171)+Y174&gt;Z174-X174+Y174,Z174-X174+Y174,T171-T174*(7-S171)+Y174)),1)</f>
        <v>0</v>
      </c>
      <c r="W174" s="312"/>
      <c r="X174" s="139">
        <f t="shared" ref="X174" si="2872">IF(OR($B169=$B175,S170=0),0,IF($B169=$B163,S169,$F169))</f>
        <v>0</v>
      </c>
      <c r="Y174" s="30">
        <f t="shared" ref="Y174" si="2873">IF(OR($B169=$B175,S174=0),0,$G171-$G170)</f>
        <v>0</v>
      </c>
      <c r="Z174" s="134">
        <f t="shared" ref="Z174" si="2874">IF(OR($B169=$B175,S174=0),0,S173)</f>
        <v>0</v>
      </c>
      <c r="AA174" s="138">
        <f t="shared" ref="AA174" si="2875">IF($B169=$B175,0,T171)</f>
        <v>0</v>
      </c>
      <c r="AB174" s="176">
        <f t="shared" ref="AB174" si="2876">IF($B163=$B169,IF(AD169+AD164&gt;0,1,0)+IF(AE169+AE164&gt;0,1,0)+IF(AF169+AF164&gt;0,1,0)+IF(AG169+AG164&gt;0,1,0)+IF(AH169+AH164&gt;0,1,0)+IF(AI169+AI164&gt;0,1,0)+IF(AJ169+AJ164&gt;0,1,0),AB170)</f>
        <v>0</v>
      </c>
      <c r="AC174" s="133">
        <f t="shared" ref="AC174" si="2877">IF(OR($B169=$B175,AB174=0,(AC170-AI174+AG174)&lt;=0),0,(AC170-AI174+AG174)/AB174)</f>
        <v>0</v>
      </c>
      <c r="AD174" s="137">
        <f t="shared" ref="AD174" si="2878">IF(AC174*(7-AB171)&lt;=0,0,AC174*(7-AB171))</f>
        <v>0</v>
      </c>
      <c r="AE174" s="311">
        <f t="shared" ref="AE174" si="2879">ROUND(IF(OR(AC171-AC174*(7-AB171)+AH174&lt;0,$B169=$B175,AC174&lt;=0,AC171=0),0,IF(AC171-AC174*(7-AB171)+AH174&gt;AI174-AG174+AH174,AI174-AG174+AH174,AC171-AC174*(7-AB171)+AH174)),1)</f>
        <v>0</v>
      </c>
      <c r="AF174" s="312"/>
      <c r="AG174" s="139">
        <f t="shared" ref="AG174" si="2880">IF(OR($B169=$B175,AB170=0),0,IF($B169=$B163,AB169,$F169))</f>
        <v>0</v>
      </c>
      <c r="AH174" s="30">
        <f t="shared" ref="AH174" si="2881">IF(OR($B169=$B175,AB174=0),0,$G171-$G170)</f>
        <v>0</v>
      </c>
      <c r="AI174" s="134">
        <f t="shared" ref="AI174" si="2882">IF(OR($B169=$B175,AB174=0),0,AB173)</f>
        <v>0</v>
      </c>
      <c r="AJ174" s="138">
        <f t="shared" ref="AJ174" si="2883">IF($B169=$B175,0,AC171)</f>
        <v>0</v>
      </c>
      <c r="AK174" s="176">
        <f t="shared" ref="AK174" si="2884">IF($B163=$B169,IF(AM169+AM164&gt;0,1,0)+IF(AN169+AN164&gt;0,1,0)+IF(AO169+AO164&gt;0,1,0)+IF(AP169+AP164&gt;0,1,0)+IF(AQ169+AQ164&gt;0,1,0)+IF(AR169+AR164&gt;0,1,0)+IF(AS169+AS164&gt;0,1,0),AK170)</f>
        <v>0</v>
      </c>
      <c r="AL174" s="133">
        <f t="shared" ref="AL174" si="2885">IF(OR($B169=$B175,AK174=0,(AL170-AR174+AP174)&lt;=0),0,(AL170-AR174+AP174)/AK174)</f>
        <v>0</v>
      </c>
      <c r="AM174" s="137">
        <f t="shared" ref="AM174" si="2886">IF(AL174*(7-AK171)&lt;=0,0,AL174*(7-AK171))</f>
        <v>0</v>
      </c>
      <c r="AN174" s="311">
        <f t="shared" ref="AN174" si="2887">ROUND(IF(OR(AL171-AL174*(7-AK171)+AQ174&lt;0,$B169=$B175,AL174&lt;=0,AL171=0),0,IF(AL171-AL174*(7-AK171)+AQ174&gt;AR174-AP174+AQ174,AR174-AP174+AQ174,AL171-AL174*(7-AK171)+AQ174)),1)</f>
        <v>0</v>
      </c>
      <c r="AO174" s="312"/>
      <c r="AP174" s="139">
        <f t="shared" ref="AP174" si="2888">IF(OR($B169=$B175,AK170=0),0,IF($B169=$B163,AK169,$F169))</f>
        <v>0</v>
      </c>
      <c r="AQ174" s="30">
        <f t="shared" ref="AQ174" si="2889">IF(OR($B169=$B175,AK174=0),0,$G171-$G170)</f>
        <v>0</v>
      </c>
      <c r="AR174" s="134">
        <f t="shared" ref="AR174" si="2890">IF(OR($B169=$B175,AK174=0),0,AK173)</f>
        <v>0</v>
      </c>
      <c r="AS174" s="138">
        <f t="shared" ref="AS174" si="2891">IF($B169=$B175,0,AL171)</f>
        <v>0</v>
      </c>
      <c r="AT174" s="176">
        <f t="shared" ref="AT174" si="2892">IF($B163=$B169,IF(AV169+AV164&gt;0,1,0)+IF(AW169+AW164&gt;0,1,0)+IF(AX169+AX164&gt;0,1,0)+IF(AY169+AY164&gt;0,1,0)+IF(AZ169+AZ164&gt;0,1,0)+IF(BA169+BA164&gt;0,1,0)+IF(BB169+BB164&gt;0,1,0),AT170)</f>
        <v>0</v>
      </c>
      <c r="AU174" s="133">
        <f t="shared" ref="AU174" si="2893">IF(OR($B169=$B175,AT174=0,(AU170-BA174+AY174)&lt;=0),0,(AU170-BA174+AY174)/AT174)</f>
        <v>0</v>
      </c>
      <c r="AV174" s="137">
        <f t="shared" ref="AV174" si="2894">IF(AU174*(7-AT171)&lt;=0,0,AU174*(7-AT171))</f>
        <v>0</v>
      </c>
      <c r="AW174" s="311">
        <f t="shared" ref="AW174" si="2895">ROUND(IF(OR(AU171-AU174*(7-AT171)+AZ174&lt;0,$B169=$B175,AU174&lt;=0,AU171=0),0,IF(AU171-AU174*(7-AT171)+AZ174&gt;BA174-AY174+AZ174,BA174-AY174+AZ174,AU171-AU174*(7-AT171)+AZ174)),1)</f>
        <v>0</v>
      </c>
      <c r="AX174" s="312"/>
      <c r="AY174" s="139">
        <f t="shared" ref="AY174" si="2896">IF(OR($B169=$B175,AT170=0),0,IF($B169=$B163,AT169,$F169))</f>
        <v>0</v>
      </c>
      <c r="AZ174" s="30">
        <f t="shared" ref="AZ174" si="2897">IF(OR($B169=$B175,AT174=0),0,$G171-$G170)</f>
        <v>0</v>
      </c>
      <c r="BA174" s="134">
        <f t="shared" ref="BA174" si="2898">IF(OR($B169=$B175,AT174=0),0,AT173)</f>
        <v>0</v>
      </c>
      <c r="BB174" s="138">
        <f t="shared" ref="BB174" si="2899">IF($B169=$B175,0,AU171)</f>
        <v>0</v>
      </c>
    </row>
    <row r="175" spans="1:54" ht="15.75" x14ac:dyDescent="0.2">
      <c r="A175" s="1">
        <f t="shared" ref="A175" si="2900">IF(B175="","1. Niewypełnione",B175)</f>
        <v>0</v>
      </c>
      <c r="B175" s="320">
        <f>maj!B175</f>
        <v>0</v>
      </c>
      <c r="C175" s="321">
        <f>maj!C175</f>
        <v>0</v>
      </c>
      <c r="D175" s="321">
        <f>maj!D175</f>
        <v>0</v>
      </c>
      <c r="E175" s="321">
        <f>maj!E175</f>
        <v>0</v>
      </c>
      <c r="F175" s="177">
        <f>maj!F175</f>
        <v>18</v>
      </c>
      <c r="G175" s="185">
        <f>maj!G175</f>
        <v>18</v>
      </c>
      <c r="H175" s="177"/>
      <c r="I175" s="192">
        <f t="shared" ref="I175:I179" si="2901">K175+T175+AC175+AL175+AU175</f>
        <v>0</v>
      </c>
      <c r="J175" s="186">
        <f t="shared" ref="J175" si="2902">IF(OR($B175=$B181,J178=0),0,ROUND((K176+P180)/J178,0))</f>
        <v>0</v>
      </c>
      <c r="K175" s="51">
        <f t="shared" ref="K175:K176" si="2903">SUM(L175:R175)</f>
        <v>0</v>
      </c>
      <c r="L175" s="52">
        <f>maj!L175</f>
        <v>0</v>
      </c>
      <c r="M175" s="52">
        <f>maj!M175</f>
        <v>0</v>
      </c>
      <c r="N175" s="52">
        <f>maj!N175</f>
        <v>0</v>
      </c>
      <c r="O175" s="52">
        <f>maj!O175</f>
        <v>0</v>
      </c>
      <c r="P175" s="53">
        <f>maj!P175</f>
        <v>0</v>
      </c>
      <c r="Q175" s="54">
        <f>maj!Q175</f>
        <v>0</v>
      </c>
      <c r="R175" s="55">
        <f>maj!R175</f>
        <v>0</v>
      </c>
      <c r="S175" s="188">
        <f t="shared" ref="S175" si="2904">IF(OR($B175=$B181,S178=0),0,ROUND((T176+Y180)/S178,0))</f>
        <v>0</v>
      </c>
      <c r="T175" s="51">
        <f t="shared" ref="T175:T176" si="2905">SUM(U175:AA175)</f>
        <v>0</v>
      </c>
      <c r="U175" s="52">
        <f>maj!U175</f>
        <v>0</v>
      </c>
      <c r="V175" s="52">
        <f>maj!V175</f>
        <v>0</v>
      </c>
      <c r="W175" s="52">
        <f>maj!W175</f>
        <v>0</v>
      </c>
      <c r="X175" s="52">
        <f>maj!X175</f>
        <v>0</v>
      </c>
      <c r="Y175" s="53">
        <f>maj!Y175</f>
        <v>0</v>
      </c>
      <c r="Z175" s="54">
        <f>maj!Z175</f>
        <v>0</v>
      </c>
      <c r="AA175" s="55">
        <f>maj!AA175</f>
        <v>0</v>
      </c>
      <c r="AB175" s="188">
        <f t="shared" ref="AB175" si="2906">IF(OR($B175=$B181,AB178=0),0,ROUND((AC176+AH180)/AB178,0))</f>
        <v>0</v>
      </c>
      <c r="AC175" s="51">
        <f t="shared" ref="AC175:AC176" si="2907">SUM(AD175:AJ175)</f>
        <v>0</v>
      </c>
      <c r="AD175" s="52">
        <f>maj!AD175</f>
        <v>0</v>
      </c>
      <c r="AE175" s="52">
        <f>maj!AE175</f>
        <v>0</v>
      </c>
      <c r="AF175" s="52">
        <f>maj!AF175</f>
        <v>0</v>
      </c>
      <c r="AG175" s="52">
        <f>maj!AG175</f>
        <v>0</v>
      </c>
      <c r="AH175" s="53">
        <f>maj!AH175</f>
        <v>0</v>
      </c>
      <c r="AI175" s="54">
        <f>maj!AI175</f>
        <v>0</v>
      </c>
      <c r="AJ175" s="55">
        <f>maj!AJ175</f>
        <v>0</v>
      </c>
      <c r="AK175" s="188">
        <f t="shared" ref="AK175" si="2908">IF(OR($B175=$B181,AK178=0),0,ROUND((AL176+AQ180)/AK178,0))</f>
        <v>0</v>
      </c>
      <c r="AL175" s="51">
        <f t="shared" ref="AL175:AL176" si="2909">SUM(AM175:AS175)</f>
        <v>0</v>
      </c>
      <c r="AM175" s="52">
        <f>maj!AM175</f>
        <v>0</v>
      </c>
      <c r="AN175" s="52">
        <f>maj!AN175</f>
        <v>0</v>
      </c>
      <c r="AO175" s="52">
        <f>maj!AO175</f>
        <v>0</v>
      </c>
      <c r="AP175" s="52">
        <f>maj!AP175</f>
        <v>0</v>
      </c>
      <c r="AQ175" s="53">
        <f>maj!AQ175</f>
        <v>0</v>
      </c>
      <c r="AR175" s="54">
        <f>maj!AR175</f>
        <v>0</v>
      </c>
      <c r="AS175" s="55">
        <f>maj!AS175</f>
        <v>0</v>
      </c>
      <c r="AT175" s="188">
        <f t="shared" ref="AT175" si="2910">IF(OR($B175=$B181,AT178=0),0,ROUND((AU176+AZ180)/AT178,0))</f>
        <v>0</v>
      </c>
      <c r="AU175" s="51">
        <f t="shared" ref="AU175:AU176" si="2911">SUM(AV175:BB175)</f>
        <v>0</v>
      </c>
      <c r="AV175" s="52">
        <f t="shared" ref="AV175" si="2912">IF(SUM($AM$9:$AS$9)=SUM($AV$9:$BB$9),AM175,IF(AND(SUM($AV$9:$BB$9)&gt;42,SUM($AV$9:$BB$9)&lt;49),AM175,0))</f>
        <v>0</v>
      </c>
      <c r="AW175" s="52">
        <f t="shared" ref="AW175" si="2913">IF(SUM($AM$9:$AS$9)=SUM($AV$9:$BB$9),AN175,IF(AND(SUM($AV$9:$BB$9)&gt;42,SUM($AV$9:$BB$9)&lt;49),AN175,0))</f>
        <v>0</v>
      </c>
      <c r="AX175" s="52">
        <f t="shared" ref="AX175" si="2914">IF(SUM($AM$9:$AS$9)=SUM($AV$9:$BB$9),AO175,IF(AND(SUM($AV$9:$BB$9)&gt;42,SUM($AV$9:$BB$9)&lt;49),AO175,0))</f>
        <v>0</v>
      </c>
      <c r="AY175" s="52">
        <f t="shared" ref="AY175" si="2915">IF(SUM($AM$9:$AS$9)=SUM($AV$9:$BB$9),AP175,IF(AND(SUM($AV$9:$BB$9)&gt;42,SUM($AV$9:$BB$9)&lt;49),AP175,0))</f>
        <v>0</v>
      </c>
      <c r="AZ175" s="53">
        <f t="shared" ref="AZ175" si="2916">IF(SUM($AM$9:$AS$9)=SUM($AV$9:$BB$9),AQ175,IF(AND(SUM($AV$9:$BB$9)&gt;42,SUM($AV$9:$BB$9)&lt;49),AQ175,0))</f>
        <v>0</v>
      </c>
      <c r="BA175" s="54">
        <f t="shared" ref="BA175" si="2917">IF(SUM($AM$9:$AS$9)=SUM($AV$9:$BB$9),AR175,IF(AND(SUM($AV$9:$BB$9)&gt;42,SUM($AV$9:$BB$9)&lt;49),AR175,0))</f>
        <v>0</v>
      </c>
      <c r="BB175" s="55">
        <f t="shared" ref="BB175" si="2918">IF(SUM($AM$9:$AS$9)=SUM($AV$9:$BB$9),AS175,IF(AND(SUM($AV$9:$BB$9)&gt;42,SUM($AV$9:$BB$9)&lt;49),AS175,0))</f>
        <v>0</v>
      </c>
    </row>
    <row r="176" spans="1:54" ht="12.75" hidden="1" customHeight="1" x14ac:dyDescent="0.2">
      <c r="B176" s="93"/>
      <c r="C176" s="94"/>
      <c r="D176" s="95"/>
      <c r="E176" s="115"/>
      <c r="F176" s="140" t="b">
        <f t="shared" ref="F176" si="2919">IF($B169=$B175,OR(F170,G175&lt;F175),G175&lt;F175)</f>
        <v>0</v>
      </c>
      <c r="G176" s="189">
        <f t="shared" ref="G176" si="2920">IF(AND($B169=$B175,$B169&lt;&gt;"",$B169&lt;&gt;0),G175+G170,G175)</f>
        <v>18</v>
      </c>
      <c r="H176" s="120"/>
      <c r="I176" s="165">
        <f t="shared" si="2901"/>
        <v>0</v>
      </c>
      <c r="J176" s="194">
        <f t="shared" ref="J176" si="2921">7-COUNTIF(L175:R175,0)-COUNTIF(L175:R175,"")</f>
        <v>0</v>
      </c>
      <c r="K176" s="22">
        <f t="shared" si="2903"/>
        <v>0</v>
      </c>
      <c r="L176" s="35">
        <f t="shared" ref="L176:R176" si="2922">IF($B169=$B175,L175+L170,L175)</f>
        <v>0</v>
      </c>
      <c r="M176" s="35">
        <f t="shared" si="2922"/>
        <v>0</v>
      </c>
      <c r="N176" s="35">
        <f t="shared" si="2922"/>
        <v>0</v>
      </c>
      <c r="O176" s="35">
        <f t="shared" si="2922"/>
        <v>0</v>
      </c>
      <c r="P176" s="36">
        <f t="shared" si="2922"/>
        <v>0</v>
      </c>
      <c r="Q176" s="37">
        <f t="shared" si="2922"/>
        <v>0</v>
      </c>
      <c r="R176" s="38">
        <f t="shared" si="2922"/>
        <v>0</v>
      </c>
      <c r="S176" s="194">
        <f t="shared" ref="S176" si="2923">7-COUNTIF(U175:AA175,0)-COUNTIF(U175:AA175,"")</f>
        <v>0</v>
      </c>
      <c r="T176" s="22">
        <f t="shared" si="2905"/>
        <v>0</v>
      </c>
      <c r="U176" s="35">
        <f t="shared" ref="U176:AA176" si="2924">IF($B169=$B175,U175+U170,U175)</f>
        <v>0</v>
      </c>
      <c r="V176" s="35">
        <f t="shared" si="2924"/>
        <v>0</v>
      </c>
      <c r="W176" s="35">
        <f t="shared" si="2924"/>
        <v>0</v>
      </c>
      <c r="X176" s="35">
        <f t="shared" si="2924"/>
        <v>0</v>
      </c>
      <c r="Y176" s="36">
        <f t="shared" si="2924"/>
        <v>0</v>
      </c>
      <c r="Z176" s="37">
        <f t="shared" si="2924"/>
        <v>0</v>
      </c>
      <c r="AA176" s="38">
        <f t="shared" si="2924"/>
        <v>0</v>
      </c>
      <c r="AB176" s="194">
        <f t="shared" ref="AB176" si="2925">7-COUNTIF(AD175:AJ175,0)-COUNTIF(AD175:AJ175,"")</f>
        <v>0</v>
      </c>
      <c r="AC176" s="22">
        <f t="shared" si="2907"/>
        <v>0</v>
      </c>
      <c r="AD176" s="35">
        <f t="shared" ref="AD176:AJ176" si="2926">IF($B169=$B175,AD175+AD170,AD175)</f>
        <v>0</v>
      </c>
      <c r="AE176" s="35">
        <f t="shared" si="2926"/>
        <v>0</v>
      </c>
      <c r="AF176" s="35">
        <f t="shared" si="2926"/>
        <v>0</v>
      </c>
      <c r="AG176" s="35">
        <f t="shared" si="2926"/>
        <v>0</v>
      </c>
      <c r="AH176" s="36">
        <f t="shared" si="2926"/>
        <v>0</v>
      </c>
      <c r="AI176" s="37">
        <f t="shared" si="2926"/>
        <v>0</v>
      </c>
      <c r="AJ176" s="38">
        <f t="shared" si="2926"/>
        <v>0</v>
      </c>
      <c r="AK176" s="194">
        <f t="shared" ref="AK176" si="2927">7-COUNTIF(AM175:AS175,0)-COUNTIF(AM175:AS175,"")</f>
        <v>0</v>
      </c>
      <c r="AL176" s="22">
        <f t="shared" si="2909"/>
        <v>0</v>
      </c>
      <c r="AM176" s="35">
        <f t="shared" ref="AM176:AS176" si="2928">IF($B169=$B175,AM175+AM170,AM175)</f>
        <v>0</v>
      </c>
      <c r="AN176" s="35">
        <f t="shared" si="2928"/>
        <v>0</v>
      </c>
      <c r="AO176" s="35">
        <f t="shared" si="2928"/>
        <v>0</v>
      </c>
      <c r="AP176" s="35">
        <f t="shared" si="2928"/>
        <v>0</v>
      </c>
      <c r="AQ176" s="36">
        <f t="shared" si="2928"/>
        <v>0</v>
      </c>
      <c r="AR176" s="37">
        <f t="shared" si="2928"/>
        <v>0</v>
      </c>
      <c r="AS176" s="38">
        <f t="shared" si="2928"/>
        <v>0</v>
      </c>
      <c r="AT176" s="194">
        <f t="shared" ref="AT176" si="2929">7-COUNTIF(AV175:BB175,0)-COUNTIF(AV175:BB175,"")</f>
        <v>0</v>
      </c>
      <c r="AU176" s="22">
        <f t="shared" si="2911"/>
        <v>0</v>
      </c>
      <c r="AV176" s="35">
        <f t="shared" ref="AV176:BB176" si="2930">IF($B169=$B175,AV175+AV170,AV175)</f>
        <v>0</v>
      </c>
      <c r="AW176" s="35">
        <f t="shared" si="2930"/>
        <v>0</v>
      </c>
      <c r="AX176" s="35">
        <f t="shared" si="2930"/>
        <v>0</v>
      </c>
      <c r="AY176" s="35">
        <f t="shared" si="2930"/>
        <v>0</v>
      </c>
      <c r="AZ176" s="36">
        <f t="shared" si="2930"/>
        <v>0</v>
      </c>
      <c r="BA176" s="37">
        <f t="shared" si="2930"/>
        <v>0</v>
      </c>
      <c r="BB176" s="38">
        <f t="shared" si="2930"/>
        <v>0</v>
      </c>
    </row>
    <row r="177" spans="1:54" ht="15" hidden="1" customHeight="1" x14ac:dyDescent="0.2">
      <c r="B177" s="116"/>
      <c r="C177" s="117"/>
      <c r="D177" s="118"/>
      <c r="E177" s="119"/>
      <c r="F177" s="92"/>
      <c r="G177" s="190">
        <f t="shared" ref="G177" si="2931">IF(AND($B169=$B175,$B169&lt;&gt;"",$B169&lt;&gt;0),F175+G171,F175)</f>
        <v>18</v>
      </c>
      <c r="H177" s="121"/>
      <c r="I177" s="165">
        <f t="shared" si="2901"/>
        <v>0</v>
      </c>
      <c r="J177" s="195">
        <f t="shared" ref="J177" si="2932">IF($B175=$B169,COUNTIF(L177:R177,0),COUNTIF(L178:R178,0)+COUNTIF(L178:R178,""))</f>
        <v>7</v>
      </c>
      <c r="K177" s="39">
        <f t="shared" ref="K177:R177" si="2933">IF($B169=$B175,K178+K171,K178)</f>
        <v>0</v>
      </c>
      <c r="L177" s="40">
        <f t="shared" si="2933"/>
        <v>0</v>
      </c>
      <c r="M177" s="40">
        <f t="shared" si="2933"/>
        <v>0</v>
      </c>
      <c r="N177" s="40">
        <f t="shared" si="2933"/>
        <v>0</v>
      </c>
      <c r="O177" s="40">
        <f t="shared" si="2933"/>
        <v>0</v>
      </c>
      <c r="P177" s="41">
        <f t="shared" si="2933"/>
        <v>0</v>
      </c>
      <c r="Q177" s="42">
        <f t="shared" si="2933"/>
        <v>0</v>
      </c>
      <c r="R177" s="43">
        <f t="shared" si="2933"/>
        <v>0</v>
      </c>
      <c r="S177" s="195">
        <f t="shared" ref="S177" si="2934">IF($B175=$B169,COUNTIF(U177:AA177,0),COUNTIF(U178:AA178,0)+COUNTIF(U178:AA178,""))</f>
        <v>7</v>
      </c>
      <c r="T177" s="39">
        <f t="shared" ref="T177:AA177" si="2935">IF($B169=$B175,T178+T171,T178)</f>
        <v>0</v>
      </c>
      <c r="U177" s="40">
        <f t="shared" si="2935"/>
        <v>0</v>
      </c>
      <c r="V177" s="40">
        <f t="shared" si="2935"/>
        <v>0</v>
      </c>
      <c r="W177" s="40">
        <f t="shared" si="2935"/>
        <v>0</v>
      </c>
      <c r="X177" s="40">
        <f t="shared" si="2935"/>
        <v>0</v>
      </c>
      <c r="Y177" s="41">
        <f t="shared" si="2935"/>
        <v>0</v>
      </c>
      <c r="Z177" s="42">
        <f t="shared" si="2935"/>
        <v>0</v>
      </c>
      <c r="AA177" s="43">
        <f t="shared" si="2935"/>
        <v>0</v>
      </c>
      <c r="AB177" s="195">
        <f t="shared" ref="AB177" si="2936">IF($B175=$B169,COUNTIF(AD177:AJ177,0),COUNTIF(AD178:AJ178,0)+COUNTIF(AD178:AJ178,""))</f>
        <v>7</v>
      </c>
      <c r="AC177" s="39">
        <f t="shared" ref="AC177:AJ177" si="2937">IF($B169=$B175,AC178+AC171,AC178)</f>
        <v>0</v>
      </c>
      <c r="AD177" s="40">
        <f t="shared" si="2937"/>
        <v>0</v>
      </c>
      <c r="AE177" s="40">
        <f t="shared" si="2937"/>
        <v>0</v>
      </c>
      <c r="AF177" s="40">
        <f t="shared" si="2937"/>
        <v>0</v>
      </c>
      <c r="AG177" s="40">
        <f t="shared" si="2937"/>
        <v>0</v>
      </c>
      <c r="AH177" s="41">
        <f t="shared" si="2937"/>
        <v>0</v>
      </c>
      <c r="AI177" s="42">
        <f t="shared" si="2937"/>
        <v>0</v>
      </c>
      <c r="AJ177" s="43">
        <f t="shared" si="2937"/>
        <v>0</v>
      </c>
      <c r="AK177" s="195">
        <f t="shared" ref="AK177" si="2938">IF($B175=$B169,COUNTIF(AM177:AS177,0),COUNTIF(AM178:AS178,0)+COUNTIF(AM178:AS178,""))</f>
        <v>7</v>
      </c>
      <c r="AL177" s="39">
        <f t="shared" ref="AL177:AS177" si="2939">IF($B169=$B175,AL178+AL171,AL178)</f>
        <v>0</v>
      </c>
      <c r="AM177" s="40">
        <f t="shared" si="2939"/>
        <v>0</v>
      </c>
      <c r="AN177" s="40">
        <f t="shared" si="2939"/>
        <v>0</v>
      </c>
      <c r="AO177" s="40">
        <f t="shared" si="2939"/>
        <v>0</v>
      </c>
      <c r="AP177" s="40">
        <f t="shared" si="2939"/>
        <v>0</v>
      </c>
      <c r="AQ177" s="41">
        <f t="shared" si="2939"/>
        <v>0</v>
      </c>
      <c r="AR177" s="42">
        <f t="shared" si="2939"/>
        <v>0</v>
      </c>
      <c r="AS177" s="43">
        <f t="shared" si="2939"/>
        <v>0</v>
      </c>
      <c r="AT177" s="195">
        <f t="shared" ref="AT177" si="2940">IF($B175=$B169,COUNTIF(AV177:BB177,0),COUNTIF(AV178:BB178,0)+COUNTIF(AV178:BB178,""))</f>
        <v>7</v>
      </c>
      <c r="AU177" s="39">
        <f t="shared" ref="AU177:BB177" si="2941">IF($B169=$B175,AU178+AU171,AU178)</f>
        <v>0</v>
      </c>
      <c r="AV177" s="40">
        <f t="shared" si="2941"/>
        <v>0</v>
      </c>
      <c r="AW177" s="40">
        <f t="shared" si="2941"/>
        <v>0</v>
      </c>
      <c r="AX177" s="40">
        <f t="shared" si="2941"/>
        <v>0</v>
      </c>
      <c r="AY177" s="40">
        <f t="shared" si="2941"/>
        <v>0</v>
      </c>
      <c r="AZ177" s="41">
        <f t="shared" si="2941"/>
        <v>0</v>
      </c>
      <c r="BA177" s="42">
        <f t="shared" si="2941"/>
        <v>0</v>
      </c>
      <c r="BB177" s="43">
        <f t="shared" si="2941"/>
        <v>0</v>
      </c>
    </row>
    <row r="178" spans="1:54" ht="15.75" customHeight="1" x14ac:dyDescent="0.2">
      <c r="A178" s="1">
        <f t="shared" ref="A178" si="2942">A175</f>
        <v>0</v>
      </c>
      <c r="B178" s="313">
        <f t="shared" ref="B178" si="2943">B172+1</f>
        <v>27</v>
      </c>
      <c r="C178" s="314"/>
      <c r="D178" s="314"/>
      <c r="E178" s="314"/>
      <c r="F178" s="31"/>
      <c r="G178" s="183"/>
      <c r="H178" s="122">
        <f t="shared" ref="H178" si="2944">5-COUNTIF(AU175,0)-COUNTIF(AL175,0)-COUNTIF(AC175,0)-COUNTIF(T175,0)-COUNTIF(K175,0)</f>
        <v>0</v>
      </c>
      <c r="I178" s="165">
        <f t="shared" si="2901"/>
        <v>0</v>
      </c>
      <c r="J178" s="187">
        <f t="shared" ref="J178" si="2945">IF($B175=$B169,J172+IF($F175&lt;&gt;$G175,(K175+$G177-$G176)/$F175,K175/$F175),IF($F175&lt;&gt;G175,(K175+$G177-$G176)/$F175,K175/$F175))</f>
        <v>0</v>
      </c>
      <c r="K178" s="7">
        <f t="shared" ref="K178:K179" si="2946">SUM(L178:R178)</f>
        <v>0</v>
      </c>
      <c r="L178" s="26">
        <f t="shared" ref="L178:R178" si="2947">L175</f>
        <v>0</v>
      </c>
      <c r="M178" s="26">
        <f t="shared" si="2947"/>
        <v>0</v>
      </c>
      <c r="N178" s="26">
        <f t="shared" si="2947"/>
        <v>0</v>
      </c>
      <c r="O178" s="26">
        <f t="shared" si="2947"/>
        <v>0</v>
      </c>
      <c r="P178" s="26">
        <f t="shared" si="2947"/>
        <v>0</v>
      </c>
      <c r="Q178" s="29">
        <f t="shared" si="2947"/>
        <v>0</v>
      </c>
      <c r="R178" s="23">
        <f t="shared" si="2947"/>
        <v>0</v>
      </c>
      <c r="S178" s="187">
        <f t="shared" ref="S178" si="2948">IF($B175=$B169,S172+IF($F175&lt;&gt;$G175,(T175+$G177-$G176)/$F175,T175/$F175),IF($F175&lt;&gt;P175,(T175+$G177-$G176)/$F175,T175/$F175))</f>
        <v>0</v>
      </c>
      <c r="T178" s="7">
        <f t="shared" ref="T178:T179" si="2949">SUM(U178:AA178)</f>
        <v>0</v>
      </c>
      <c r="U178" s="26">
        <f t="shared" ref="U178:AA178" si="2950">U175</f>
        <v>0</v>
      </c>
      <c r="V178" s="26">
        <f t="shared" si="2950"/>
        <v>0</v>
      </c>
      <c r="W178" s="26">
        <f t="shared" si="2950"/>
        <v>0</v>
      </c>
      <c r="X178" s="26">
        <f t="shared" si="2950"/>
        <v>0</v>
      </c>
      <c r="Y178" s="113">
        <f t="shared" si="2950"/>
        <v>0</v>
      </c>
      <c r="Z178" s="29">
        <f t="shared" si="2950"/>
        <v>0</v>
      </c>
      <c r="AA178" s="23">
        <f t="shared" si="2950"/>
        <v>0</v>
      </c>
      <c r="AB178" s="187">
        <f t="shared" ref="AB178" si="2951">IF($B175=$B169,AB172+IF($F175&lt;&gt;$G175,(AC175+$G177-$G176)/$F175,AC175/$F175),IF($F175&lt;&gt;Y175,(AC175+$G177-$G176)/$F175,AC175/$F175))</f>
        <v>0</v>
      </c>
      <c r="AC178" s="7">
        <f t="shared" ref="AC178:AC179" si="2952">SUM(AD178:AJ178)</f>
        <v>0</v>
      </c>
      <c r="AD178" s="26">
        <f t="shared" ref="AD178:AJ178" si="2953">AD175</f>
        <v>0</v>
      </c>
      <c r="AE178" s="26">
        <f t="shared" si="2953"/>
        <v>0</v>
      </c>
      <c r="AF178" s="26">
        <f t="shared" si="2953"/>
        <v>0</v>
      </c>
      <c r="AG178" s="26">
        <f t="shared" si="2953"/>
        <v>0</v>
      </c>
      <c r="AH178" s="113">
        <f t="shared" si="2953"/>
        <v>0</v>
      </c>
      <c r="AI178" s="29">
        <f t="shared" si="2953"/>
        <v>0</v>
      </c>
      <c r="AJ178" s="23">
        <f t="shared" si="2953"/>
        <v>0</v>
      </c>
      <c r="AK178" s="187">
        <f t="shared" ref="AK178" si="2954">IF($B175=$B169,AK172+IF($F175&lt;&gt;$G175,(AL175+$G177-$G176)/$F175,AL175/$F175),IF($F175&lt;&gt;AH175,(AL175+$G177-$G176)/$F175,AL175/$F175))</f>
        <v>0</v>
      </c>
      <c r="AL178" s="7">
        <f t="shared" ref="AL178:AL179" si="2955">SUM(AM178:AS178)</f>
        <v>0</v>
      </c>
      <c r="AM178" s="26">
        <f t="shared" ref="AM178:AS178" si="2956">AM175</f>
        <v>0</v>
      </c>
      <c r="AN178" s="26">
        <f t="shared" si="2956"/>
        <v>0</v>
      </c>
      <c r="AO178" s="26">
        <f t="shared" si="2956"/>
        <v>0</v>
      </c>
      <c r="AP178" s="26">
        <f t="shared" si="2956"/>
        <v>0</v>
      </c>
      <c r="AQ178" s="113">
        <f t="shared" si="2956"/>
        <v>0</v>
      </c>
      <c r="AR178" s="29">
        <f t="shared" si="2956"/>
        <v>0</v>
      </c>
      <c r="AS178" s="23">
        <f t="shared" si="2956"/>
        <v>0</v>
      </c>
      <c r="AT178" s="187">
        <f t="shared" ref="AT178" si="2957">IF($B175=$B169,AT172+IF($F175&lt;&gt;$G175,(AU175+$G177-$G176)/$F175,AU175/$F175),IF($F175&lt;&gt;AQ175,(AU175+$G177-$G176)/$F175,AU175/$F175))</f>
        <v>0</v>
      </c>
      <c r="AU178" s="7">
        <f t="shared" ref="AU178:AU179" si="2958">SUM(AV178:BB178)</f>
        <v>0</v>
      </c>
      <c r="AV178" s="6">
        <f t="shared" ref="AV178" si="2959">IF(SUM($AM$9:$AS$9)=SUM($AV$9:$BB$9),AV175,IF(AND(SUM($AV$9:$BB$9)&gt;42,SUM($AV$9:$BB$9)&lt;49),AV175,0))</f>
        <v>0</v>
      </c>
      <c r="AW178" s="6">
        <f t="shared" ref="AW178:BB178" si="2960">IF(SUM($AM$9:$AS$9)=SUM($AV$9:$BB$9),AW175,IF(AND(SUM($AV$9:$BB$9)&gt;42,SUM($AV$9:$BB$9)&lt;49),AW175,0))</f>
        <v>0</v>
      </c>
      <c r="AX178" s="6">
        <f t="shared" si="2960"/>
        <v>0</v>
      </c>
      <c r="AY178" s="6">
        <f t="shared" si="2960"/>
        <v>0</v>
      </c>
      <c r="AZ178" s="26">
        <f t="shared" si="2960"/>
        <v>0</v>
      </c>
      <c r="BA178" s="29">
        <f t="shared" si="2960"/>
        <v>0</v>
      </c>
      <c r="BB178" s="23">
        <f t="shared" si="2960"/>
        <v>0</v>
      </c>
    </row>
    <row r="179" spans="1:54" ht="15.75" customHeight="1" x14ac:dyDescent="0.2">
      <c r="A179" s="1">
        <f t="shared" ref="A179:A180" si="2961">A178</f>
        <v>0</v>
      </c>
      <c r="B179" s="313"/>
      <c r="C179" s="314"/>
      <c r="D179" s="314"/>
      <c r="E179" s="314"/>
      <c r="F179" s="31"/>
      <c r="G179" s="183"/>
      <c r="H179" s="123">
        <f t="shared" ref="H179" si="2962">IF($B175=$B169,H173+F179,$F179)</f>
        <v>0</v>
      </c>
      <c r="I179" s="165">
        <f t="shared" si="2901"/>
        <v>0</v>
      </c>
      <c r="J179" s="141">
        <f t="shared" ref="J179" si="2963">IF($H178=0,0,IF($B169=$B175,IF($H180&gt;0,$H180+J173,K175+J173),IF($H180&gt;0,$H180,K175)))</f>
        <v>0</v>
      </c>
      <c r="K179" s="7">
        <f t="shared" si="2946"/>
        <v>0</v>
      </c>
      <c r="L179" s="6"/>
      <c r="M179" s="6"/>
      <c r="N179" s="6"/>
      <c r="O179" s="6"/>
      <c r="P179" s="26"/>
      <c r="Q179" s="29"/>
      <c r="R179" s="23"/>
      <c r="S179" s="141">
        <f t="shared" ref="S179" si="2964">IF($H178=0,0,IF($B169=$B175,IF($H180&gt;0,$H180+S173,T175+S173),IF($H180&gt;0,$H180,T175)))</f>
        <v>0</v>
      </c>
      <c r="T179" s="7">
        <f t="shared" si="2949"/>
        <v>0</v>
      </c>
      <c r="U179" s="6"/>
      <c r="V179" s="6"/>
      <c r="W179" s="6"/>
      <c r="X179" s="6"/>
      <c r="Y179" s="26"/>
      <c r="Z179" s="29"/>
      <c r="AA179" s="23"/>
      <c r="AB179" s="141">
        <f t="shared" ref="AB179" si="2965">IF($H178=0,0,IF($B169=$B175,IF($H180&gt;0,$H180+AB173,AC175+AB173),IF($H180&gt;0,$H180,AC175)))</f>
        <v>0</v>
      </c>
      <c r="AC179" s="7">
        <f t="shared" si="2952"/>
        <v>0</v>
      </c>
      <c r="AD179" s="6"/>
      <c r="AE179" s="6"/>
      <c r="AF179" s="6"/>
      <c r="AG179" s="6"/>
      <c r="AH179" s="26"/>
      <c r="AI179" s="29"/>
      <c r="AJ179" s="23"/>
      <c r="AK179" s="141">
        <f t="shared" ref="AK179" si="2966">IF($H178=0,0,IF($B169=$B175,IF($H180&gt;0,$H180+AK173,AL175+AK173),IF($H180&gt;0,$H180,AL175)))</f>
        <v>0</v>
      </c>
      <c r="AL179" s="7">
        <f t="shared" si="2955"/>
        <v>0</v>
      </c>
      <c r="AM179" s="6"/>
      <c r="AN179" s="6"/>
      <c r="AO179" s="6"/>
      <c r="AP179" s="6"/>
      <c r="AQ179" s="26"/>
      <c r="AR179" s="29"/>
      <c r="AS179" s="23"/>
      <c r="AT179" s="141">
        <f t="shared" ref="AT179" si="2967">IF($H178=0,0,IF($B169=$B175,IF($H180&gt;0,$H180+AT173,AU175+AT173),IF($H180&gt;0,$H180,AU175)))</f>
        <v>0</v>
      </c>
      <c r="AU179" s="7">
        <f t="shared" si="2958"/>
        <v>0</v>
      </c>
      <c r="AV179" s="6"/>
      <c r="AW179" s="6"/>
      <c r="AX179" s="6"/>
      <c r="AY179" s="6"/>
      <c r="AZ179" s="26"/>
      <c r="BA179" s="29"/>
      <c r="BB179" s="23"/>
    </row>
    <row r="180" spans="1:54" ht="18.75" customHeight="1" thickBot="1" x14ac:dyDescent="0.25">
      <c r="A180" s="1">
        <f t="shared" si="2961"/>
        <v>0</v>
      </c>
      <c r="B180" s="323" t="str">
        <f>IF(B175="",Wydruk!$AE$6,IF(J176=0,Wydruk!$AE$7,IF(AND(G176&lt;G177,B175&lt;&gt;$B181),Wydruk!$AE$13,IF(AND($B175=$B169,$B175&lt;&gt;$B181),IF(OR(OR(J180&lt;4,J180&gt;5),OR(S180&lt;4,S180&gt;5),OR(AB180&lt;4,AB180&gt;5),OR(AK180&lt;4,AK180&gt;5),OR(AND(AT180&lt;4,AT180&gt;0),AT180&gt;5)),Wydruk!$AE$8,Wydruk!$AE$9),IF($B175=$B181,IF($F179&lt;&gt;0,Wydruk!$AE$12,Wydruk!$AE$10),IF(OR(OR(J176&lt;4,J176&gt;5),OR(S176&lt;4,S176&gt;5),OR(AB176&lt;4,AB176&gt;5),OR(AK176&lt;4,AK176&gt;5),OR(AND(AT176&lt;4,AT176&gt;0),AT176&gt;5)),Wydruk!$AE$8,Wydruk!$AE$11))))))</f>
        <v>Uzupełnij liczby godzin tygodniowego planu</v>
      </c>
      <c r="C180" s="324"/>
      <c r="D180" s="324"/>
      <c r="E180" s="324"/>
      <c r="F180" s="173">
        <f>maj!F180</f>
        <v>0</v>
      </c>
      <c r="G180" s="184">
        <f>maj!G180</f>
        <v>0</v>
      </c>
      <c r="H180" s="191">
        <f t="shared" ref="H180" si="2968">IF(OR($G180=0,$F180=0,$G180="",$F180=""),0,$G180/$F180)</f>
        <v>0</v>
      </c>
      <c r="I180" s="193"/>
      <c r="J180" s="176">
        <f t="shared" ref="J180" si="2969">IF($B169=$B175,IF(L175+L170&gt;0,1,0)+IF(M175+M170&gt;0,1,0)+IF(N175+N170&gt;0,1,0)+IF(O175+O170&gt;0,1,0)+IF(P175+P170&gt;0,1,0)+IF(Q175+Q170&gt;0,1,0)+IF(R175+R170&gt;0,1,0),J176)</f>
        <v>0</v>
      </c>
      <c r="K180" s="133">
        <f t="shared" ref="K180" si="2970">IF(OR($B175=$B181,J180=0,(K176-Q180+O180)&lt;=0),0,(K176-Q180+O180)/J180)</f>
        <v>0</v>
      </c>
      <c r="L180" s="137">
        <f t="shared" ref="L180" si="2971">IF(K180*(7-J177)&lt;=0,0,K180*(7-J177))</f>
        <v>0</v>
      </c>
      <c r="M180" s="311">
        <f t="shared" ref="M180" si="2972">ROUND(IF(OR(K177-K180*(7-J177)+P180&lt;0,$B175=$B181,K180&lt;=0,K177=0),0,IF(K177-K180*(7-J177)+P180&gt;Q180-O180+P180,Q180-O180+P180,K177-K180*(7-J177)+P180)),1)</f>
        <v>0</v>
      </c>
      <c r="N180" s="312"/>
      <c r="O180" s="139">
        <f t="shared" ref="O180" si="2973">IF(OR($B175=$B181,J176=0),0,IF($B175=$B169,J175,$F175))</f>
        <v>0</v>
      </c>
      <c r="P180" s="30">
        <f t="shared" ref="P180" si="2974">IF(OR($B175=$B181,J180=0),0,$G177-$G176)</f>
        <v>0</v>
      </c>
      <c r="Q180" s="134">
        <f t="shared" ref="Q180" si="2975">IF(OR($B175=$B181,J180=0),0,J179)</f>
        <v>0</v>
      </c>
      <c r="R180" s="138">
        <f t="shared" ref="R180" si="2976">IF($B175=$B181,0,K177)</f>
        <v>0</v>
      </c>
      <c r="S180" s="176">
        <f t="shared" ref="S180" si="2977">IF($B169=$B175,IF(U175+U170&gt;0,1,0)+IF(V175+V170&gt;0,1,0)+IF(W175+W170&gt;0,1,0)+IF(X175+X170&gt;0,1,0)+IF(Y175+Y170&gt;0,1,0)+IF(Z175+Z170&gt;0,1,0)+IF(AA175+AA170&gt;0,1,0),S176)</f>
        <v>0</v>
      </c>
      <c r="T180" s="133">
        <f t="shared" ref="T180" si="2978">IF(OR($B175=$B181,S180=0,(T176-Z180+X180)&lt;=0),0,(T176-Z180+X180)/S180)</f>
        <v>0</v>
      </c>
      <c r="U180" s="137">
        <f t="shared" ref="U180" si="2979">IF(T180*(7-S177)&lt;=0,0,T180*(7-S177))</f>
        <v>0</v>
      </c>
      <c r="V180" s="311">
        <f t="shared" ref="V180" si="2980">ROUND(IF(OR(T177-T180*(7-S177)+Y180&lt;0,$B175=$B181,T180&lt;=0,T177=0),0,IF(T177-T180*(7-S177)+Y180&gt;Z180-X180+Y180,Z180-X180+Y180,T177-T180*(7-S177)+Y180)),1)</f>
        <v>0</v>
      </c>
      <c r="W180" s="312"/>
      <c r="X180" s="139">
        <f t="shared" ref="X180" si="2981">IF(OR($B175=$B181,S176=0),0,IF($B175=$B169,S175,$F175))</f>
        <v>0</v>
      </c>
      <c r="Y180" s="30">
        <f t="shared" ref="Y180" si="2982">IF(OR($B175=$B181,S180=0),0,$G177-$G176)</f>
        <v>0</v>
      </c>
      <c r="Z180" s="134">
        <f t="shared" ref="Z180" si="2983">IF(OR($B175=$B181,S180=0),0,S179)</f>
        <v>0</v>
      </c>
      <c r="AA180" s="138">
        <f t="shared" ref="AA180" si="2984">IF($B175=$B181,0,T177)</f>
        <v>0</v>
      </c>
      <c r="AB180" s="176">
        <f t="shared" ref="AB180" si="2985">IF($B169=$B175,IF(AD175+AD170&gt;0,1,0)+IF(AE175+AE170&gt;0,1,0)+IF(AF175+AF170&gt;0,1,0)+IF(AG175+AG170&gt;0,1,0)+IF(AH175+AH170&gt;0,1,0)+IF(AI175+AI170&gt;0,1,0)+IF(AJ175+AJ170&gt;0,1,0),AB176)</f>
        <v>0</v>
      </c>
      <c r="AC180" s="133">
        <f t="shared" ref="AC180" si="2986">IF(OR($B175=$B181,AB180=0,(AC176-AI180+AG180)&lt;=0),0,(AC176-AI180+AG180)/AB180)</f>
        <v>0</v>
      </c>
      <c r="AD180" s="137">
        <f t="shared" ref="AD180" si="2987">IF(AC180*(7-AB177)&lt;=0,0,AC180*(7-AB177))</f>
        <v>0</v>
      </c>
      <c r="AE180" s="311">
        <f t="shared" ref="AE180" si="2988">ROUND(IF(OR(AC177-AC180*(7-AB177)+AH180&lt;0,$B175=$B181,AC180&lt;=0,AC177=0),0,IF(AC177-AC180*(7-AB177)+AH180&gt;AI180-AG180+AH180,AI180-AG180+AH180,AC177-AC180*(7-AB177)+AH180)),1)</f>
        <v>0</v>
      </c>
      <c r="AF180" s="312"/>
      <c r="AG180" s="139">
        <f t="shared" ref="AG180" si="2989">IF(OR($B175=$B181,AB176=0),0,IF($B175=$B169,AB175,$F175))</f>
        <v>0</v>
      </c>
      <c r="AH180" s="30">
        <f t="shared" ref="AH180" si="2990">IF(OR($B175=$B181,AB180=0),0,$G177-$G176)</f>
        <v>0</v>
      </c>
      <c r="AI180" s="134">
        <f t="shared" ref="AI180" si="2991">IF(OR($B175=$B181,AB180=0),0,AB179)</f>
        <v>0</v>
      </c>
      <c r="AJ180" s="138">
        <f t="shared" ref="AJ180" si="2992">IF($B175=$B181,0,AC177)</f>
        <v>0</v>
      </c>
      <c r="AK180" s="176">
        <f t="shared" ref="AK180" si="2993">IF($B169=$B175,IF(AM175+AM170&gt;0,1,0)+IF(AN175+AN170&gt;0,1,0)+IF(AO175+AO170&gt;0,1,0)+IF(AP175+AP170&gt;0,1,0)+IF(AQ175+AQ170&gt;0,1,0)+IF(AR175+AR170&gt;0,1,0)+IF(AS175+AS170&gt;0,1,0),AK176)</f>
        <v>0</v>
      </c>
      <c r="AL180" s="133">
        <f t="shared" ref="AL180" si="2994">IF(OR($B175=$B181,AK180=0,(AL176-AR180+AP180)&lt;=0),0,(AL176-AR180+AP180)/AK180)</f>
        <v>0</v>
      </c>
      <c r="AM180" s="137">
        <f t="shared" ref="AM180" si="2995">IF(AL180*(7-AK177)&lt;=0,0,AL180*(7-AK177))</f>
        <v>0</v>
      </c>
      <c r="AN180" s="311">
        <f t="shared" ref="AN180" si="2996">ROUND(IF(OR(AL177-AL180*(7-AK177)+AQ180&lt;0,$B175=$B181,AL180&lt;=0,AL177=0),0,IF(AL177-AL180*(7-AK177)+AQ180&gt;AR180-AP180+AQ180,AR180-AP180+AQ180,AL177-AL180*(7-AK177)+AQ180)),1)</f>
        <v>0</v>
      </c>
      <c r="AO180" s="312"/>
      <c r="AP180" s="139">
        <f t="shared" ref="AP180" si="2997">IF(OR($B175=$B181,AK176=0),0,IF($B175=$B169,AK175,$F175))</f>
        <v>0</v>
      </c>
      <c r="AQ180" s="30">
        <f t="shared" ref="AQ180" si="2998">IF(OR($B175=$B181,AK180=0),0,$G177-$G176)</f>
        <v>0</v>
      </c>
      <c r="AR180" s="134">
        <f t="shared" ref="AR180" si="2999">IF(OR($B175=$B181,AK180=0),0,AK179)</f>
        <v>0</v>
      </c>
      <c r="AS180" s="138">
        <f t="shared" ref="AS180" si="3000">IF($B175=$B181,0,AL177)</f>
        <v>0</v>
      </c>
      <c r="AT180" s="176">
        <f t="shared" ref="AT180" si="3001">IF($B169=$B175,IF(AV175+AV170&gt;0,1,0)+IF(AW175+AW170&gt;0,1,0)+IF(AX175+AX170&gt;0,1,0)+IF(AY175+AY170&gt;0,1,0)+IF(AZ175+AZ170&gt;0,1,0)+IF(BA175+BA170&gt;0,1,0)+IF(BB175+BB170&gt;0,1,0),AT176)</f>
        <v>0</v>
      </c>
      <c r="AU180" s="133">
        <f t="shared" ref="AU180" si="3002">IF(OR($B175=$B181,AT180=0,(AU176-BA180+AY180)&lt;=0),0,(AU176-BA180+AY180)/AT180)</f>
        <v>0</v>
      </c>
      <c r="AV180" s="137">
        <f t="shared" ref="AV180" si="3003">IF(AU180*(7-AT177)&lt;=0,0,AU180*(7-AT177))</f>
        <v>0</v>
      </c>
      <c r="AW180" s="311">
        <f t="shared" ref="AW180" si="3004">ROUND(IF(OR(AU177-AU180*(7-AT177)+AZ180&lt;0,$B175=$B181,AU180&lt;=0,AU177=0),0,IF(AU177-AU180*(7-AT177)+AZ180&gt;BA180-AY180+AZ180,BA180-AY180+AZ180,AU177-AU180*(7-AT177)+AZ180)),1)</f>
        <v>0</v>
      </c>
      <c r="AX180" s="312"/>
      <c r="AY180" s="139">
        <f t="shared" ref="AY180" si="3005">IF(OR($B175=$B181,AT176=0),0,IF($B175=$B169,AT175,$F175))</f>
        <v>0</v>
      </c>
      <c r="AZ180" s="30">
        <f t="shared" ref="AZ180" si="3006">IF(OR($B175=$B181,AT180=0),0,$G177-$G176)</f>
        <v>0</v>
      </c>
      <c r="BA180" s="134">
        <f t="shared" ref="BA180" si="3007">IF(OR($B175=$B181,AT180=0),0,AT179)</f>
        <v>0</v>
      </c>
      <c r="BB180" s="138">
        <f t="shared" ref="BB180" si="3008">IF($B175=$B181,0,AU177)</f>
        <v>0</v>
      </c>
    </row>
    <row r="181" spans="1:54" ht="15.75" x14ac:dyDescent="0.2">
      <c r="A181" s="1">
        <f t="shared" ref="A181" si="3009">IF(B181="","1. Niewypełnione",B181)</f>
        <v>0</v>
      </c>
      <c r="B181" s="320">
        <f>maj!B181</f>
        <v>0</v>
      </c>
      <c r="C181" s="321">
        <f>maj!C181</f>
        <v>0</v>
      </c>
      <c r="D181" s="321">
        <f>maj!D181</f>
        <v>0</v>
      </c>
      <c r="E181" s="321">
        <f>maj!E181</f>
        <v>0</v>
      </c>
      <c r="F181" s="177">
        <f>maj!F181</f>
        <v>18</v>
      </c>
      <c r="G181" s="185">
        <f>maj!G181</f>
        <v>18</v>
      </c>
      <c r="H181" s="177"/>
      <c r="I181" s="192">
        <f t="shared" ref="I181:I185" si="3010">K181+T181+AC181+AL181+AU181</f>
        <v>0</v>
      </c>
      <c r="J181" s="186">
        <f t="shared" ref="J181" si="3011">IF(OR($B181=$B187,J184=0),0,ROUND((K182+P186)/J184,0))</f>
        <v>0</v>
      </c>
      <c r="K181" s="51">
        <f t="shared" ref="K181:K182" si="3012">SUM(L181:R181)</f>
        <v>0</v>
      </c>
      <c r="L181" s="52">
        <f>maj!L181</f>
        <v>0</v>
      </c>
      <c r="M181" s="52">
        <f>maj!M181</f>
        <v>0</v>
      </c>
      <c r="N181" s="52">
        <f>maj!N181</f>
        <v>0</v>
      </c>
      <c r="O181" s="52">
        <f>maj!O181</f>
        <v>0</v>
      </c>
      <c r="P181" s="53">
        <f>maj!P181</f>
        <v>0</v>
      </c>
      <c r="Q181" s="54">
        <f>maj!Q181</f>
        <v>0</v>
      </c>
      <c r="R181" s="55">
        <f>maj!R181</f>
        <v>0</v>
      </c>
      <c r="S181" s="188">
        <f t="shared" ref="S181" si="3013">IF(OR($B181=$B187,S184=0),0,ROUND((T182+Y186)/S184,0))</f>
        <v>0</v>
      </c>
      <c r="T181" s="51">
        <f t="shared" ref="T181:T182" si="3014">SUM(U181:AA181)</f>
        <v>0</v>
      </c>
      <c r="U181" s="52">
        <f>maj!U181</f>
        <v>0</v>
      </c>
      <c r="V181" s="52">
        <f>maj!V181</f>
        <v>0</v>
      </c>
      <c r="W181" s="52">
        <f>maj!W181</f>
        <v>0</v>
      </c>
      <c r="X181" s="52">
        <f>maj!X181</f>
        <v>0</v>
      </c>
      <c r="Y181" s="53">
        <f>maj!Y181</f>
        <v>0</v>
      </c>
      <c r="Z181" s="54">
        <f>maj!Z181</f>
        <v>0</v>
      </c>
      <c r="AA181" s="55">
        <f>maj!AA181</f>
        <v>0</v>
      </c>
      <c r="AB181" s="188">
        <f t="shared" ref="AB181" si="3015">IF(OR($B181=$B187,AB184=0),0,ROUND((AC182+AH186)/AB184,0))</f>
        <v>0</v>
      </c>
      <c r="AC181" s="51">
        <f t="shared" ref="AC181:AC182" si="3016">SUM(AD181:AJ181)</f>
        <v>0</v>
      </c>
      <c r="AD181" s="52">
        <f>maj!AD181</f>
        <v>0</v>
      </c>
      <c r="AE181" s="52">
        <f>maj!AE181</f>
        <v>0</v>
      </c>
      <c r="AF181" s="52">
        <f>maj!AF181</f>
        <v>0</v>
      </c>
      <c r="AG181" s="52">
        <f>maj!AG181</f>
        <v>0</v>
      </c>
      <c r="AH181" s="53">
        <f>maj!AH181</f>
        <v>0</v>
      </c>
      <c r="AI181" s="54">
        <f>maj!AI181</f>
        <v>0</v>
      </c>
      <c r="AJ181" s="55">
        <f>maj!AJ181</f>
        <v>0</v>
      </c>
      <c r="AK181" s="188">
        <f t="shared" ref="AK181" si="3017">IF(OR($B181=$B187,AK184=0),0,ROUND((AL182+AQ186)/AK184,0))</f>
        <v>0</v>
      </c>
      <c r="AL181" s="51">
        <f t="shared" ref="AL181:AL182" si="3018">SUM(AM181:AS181)</f>
        <v>0</v>
      </c>
      <c r="AM181" s="52">
        <f>maj!AM181</f>
        <v>0</v>
      </c>
      <c r="AN181" s="52">
        <f>maj!AN181</f>
        <v>0</v>
      </c>
      <c r="AO181" s="52">
        <f>maj!AO181</f>
        <v>0</v>
      </c>
      <c r="AP181" s="52">
        <f>maj!AP181</f>
        <v>0</v>
      </c>
      <c r="AQ181" s="53">
        <f>maj!AQ181</f>
        <v>0</v>
      </c>
      <c r="AR181" s="54">
        <f>maj!AR181</f>
        <v>0</v>
      </c>
      <c r="AS181" s="55">
        <f>maj!AS181</f>
        <v>0</v>
      </c>
      <c r="AT181" s="188">
        <f t="shared" ref="AT181" si="3019">IF(OR($B181=$B187,AT184=0),0,ROUND((AU182+AZ186)/AT184,0))</f>
        <v>0</v>
      </c>
      <c r="AU181" s="51">
        <f t="shared" ref="AU181:AU182" si="3020">SUM(AV181:BB181)</f>
        <v>0</v>
      </c>
      <c r="AV181" s="52">
        <f t="shared" ref="AV181" si="3021">IF(SUM($AM$9:$AS$9)=SUM($AV$9:$BB$9),AM181,IF(AND(SUM($AV$9:$BB$9)&gt;42,SUM($AV$9:$BB$9)&lt;49),AM181,0))</f>
        <v>0</v>
      </c>
      <c r="AW181" s="52">
        <f t="shared" ref="AW181" si="3022">IF(SUM($AM$9:$AS$9)=SUM($AV$9:$BB$9),AN181,IF(AND(SUM($AV$9:$BB$9)&gt;42,SUM($AV$9:$BB$9)&lt;49),AN181,0))</f>
        <v>0</v>
      </c>
      <c r="AX181" s="52">
        <f t="shared" ref="AX181" si="3023">IF(SUM($AM$9:$AS$9)=SUM($AV$9:$BB$9),AO181,IF(AND(SUM($AV$9:$BB$9)&gt;42,SUM($AV$9:$BB$9)&lt;49),AO181,0))</f>
        <v>0</v>
      </c>
      <c r="AY181" s="52">
        <f t="shared" ref="AY181" si="3024">IF(SUM($AM$9:$AS$9)=SUM($AV$9:$BB$9),AP181,IF(AND(SUM($AV$9:$BB$9)&gt;42,SUM($AV$9:$BB$9)&lt;49),AP181,0))</f>
        <v>0</v>
      </c>
      <c r="AZ181" s="53">
        <f t="shared" ref="AZ181" si="3025">IF(SUM($AM$9:$AS$9)=SUM($AV$9:$BB$9),AQ181,IF(AND(SUM($AV$9:$BB$9)&gt;42,SUM($AV$9:$BB$9)&lt;49),AQ181,0))</f>
        <v>0</v>
      </c>
      <c r="BA181" s="54">
        <f t="shared" ref="BA181" si="3026">IF(SUM($AM$9:$AS$9)=SUM($AV$9:$BB$9),AR181,IF(AND(SUM($AV$9:$BB$9)&gt;42,SUM($AV$9:$BB$9)&lt;49),AR181,0))</f>
        <v>0</v>
      </c>
      <c r="BB181" s="55">
        <f t="shared" ref="BB181" si="3027">IF(SUM($AM$9:$AS$9)=SUM($AV$9:$BB$9),AS181,IF(AND(SUM($AV$9:$BB$9)&gt;42,SUM($AV$9:$BB$9)&lt;49),AS181,0))</f>
        <v>0</v>
      </c>
    </row>
    <row r="182" spans="1:54" ht="12.75" hidden="1" customHeight="1" x14ac:dyDescent="0.2">
      <c r="B182" s="93"/>
      <c r="C182" s="94"/>
      <c r="D182" s="95"/>
      <c r="E182" s="115"/>
      <c r="F182" s="140" t="b">
        <f t="shared" ref="F182" si="3028">IF($B175=$B181,OR(F176,G181&lt;F181),G181&lt;F181)</f>
        <v>0</v>
      </c>
      <c r="G182" s="189">
        <f t="shared" ref="G182" si="3029">IF(AND($B175=$B181,$B175&lt;&gt;"",$B175&lt;&gt;0),G181+G176,G181)</f>
        <v>18</v>
      </c>
      <c r="H182" s="120"/>
      <c r="I182" s="165">
        <f t="shared" si="3010"/>
        <v>0</v>
      </c>
      <c r="J182" s="194">
        <f t="shared" ref="J182" si="3030">7-COUNTIF(L181:R181,0)-COUNTIF(L181:R181,"")</f>
        <v>0</v>
      </c>
      <c r="K182" s="22">
        <f t="shared" si="3012"/>
        <v>0</v>
      </c>
      <c r="L182" s="35">
        <f t="shared" ref="L182:R182" si="3031">IF($B175=$B181,L181+L176,L181)</f>
        <v>0</v>
      </c>
      <c r="M182" s="35">
        <f t="shared" si="3031"/>
        <v>0</v>
      </c>
      <c r="N182" s="35">
        <f t="shared" si="3031"/>
        <v>0</v>
      </c>
      <c r="O182" s="35">
        <f t="shared" si="3031"/>
        <v>0</v>
      </c>
      <c r="P182" s="36">
        <f t="shared" si="3031"/>
        <v>0</v>
      </c>
      <c r="Q182" s="37">
        <f t="shared" si="3031"/>
        <v>0</v>
      </c>
      <c r="R182" s="38">
        <f t="shared" si="3031"/>
        <v>0</v>
      </c>
      <c r="S182" s="194">
        <f t="shared" ref="S182" si="3032">7-COUNTIF(U181:AA181,0)-COUNTIF(U181:AA181,"")</f>
        <v>0</v>
      </c>
      <c r="T182" s="22">
        <f t="shared" si="3014"/>
        <v>0</v>
      </c>
      <c r="U182" s="35">
        <f t="shared" ref="U182:AA182" si="3033">IF($B175=$B181,U181+U176,U181)</f>
        <v>0</v>
      </c>
      <c r="V182" s="35">
        <f t="shared" si="3033"/>
        <v>0</v>
      </c>
      <c r="W182" s="35">
        <f t="shared" si="3033"/>
        <v>0</v>
      </c>
      <c r="X182" s="35">
        <f t="shared" si="3033"/>
        <v>0</v>
      </c>
      <c r="Y182" s="36">
        <f t="shared" si="3033"/>
        <v>0</v>
      </c>
      <c r="Z182" s="37">
        <f t="shared" si="3033"/>
        <v>0</v>
      </c>
      <c r="AA182" s="38">
        <f t="shared" si="3033"/>
        <v>0</v>
      </c>
      <c r="AB182" s="194">
        <f t="shared" ref="AB182" si="3034">7-COUNTIF(AD181:AJ181,0)-COUNTIF(AD181:AJ181,"")</f>
        <v>0</v>
      </c>
      <c r="AC182" s="22">
        <f t="shared" si="3016"/>
        <v>0</v>
      </c>
      <c r="AD182" s="35">
        <f t="shared" ref="AD182:AJ182" si="3035">IF($B175=$B181,AD181+AD176,AD181)</f>
        <v>0</v>
      </c>
      <c r="AE182" s="35">
        <f t="shared" si="3035"/>
        <v>0</v>
      </c>
      <c r="AF182" s="35">
        <f t="shared" si="3035"/>
        <v>0</v>
      </c>
      <c r="AG182" s="35">
        <f t="shared" si="3035"/>
        <v>0</v>
      </c>
      <c r="AH182" s="36">
        <f t="shared" si="3035"/>
        <v>0</v>
      </c>
      <c r="AI182" s="37">
        <f t="shared" si="3035"/>
        <v>0</v>
      </c>
      <c r="AJ182" s="38">
        <f t="shared" si="3035"/>
        <v>0</v>
      </c>
      <c r="AK182" s="194">
        <f t="shared" ref="AK182" si="3036">7-COUNTIF(AM181:AS181,0)-COUNTIF(AM181:AS181,"")</f>
        <v>0</v>
      </c>
      <c r="AL182" s="22">
        <f t="shared" si="3018"/>
        <v>0</v>
      </c>
      <c r="AM182" s="35">
        <f t="shared" ref="AM182:AS182" si="3037">IF($B175=$B181,AM181+AM176,AM181)</f>
        <v>0</v>
      </c>
      <c r="AN182" s="35">
        <f t="shared" si="3037"/>
        <v>0</v>
      </c>
      <c r="AO182" s="35">
        <f t="shared" si="3037"/>
        <v>0</v>
      </c>
      <c r="AP182" s="35">
        <f t="shared" si="3037"/>
        <v>0</v>
      </c>
      <c r="AQ182" s="36">
        <f t="shared" si="3037"/>
        <v>0</v>
      </c>
      <c r="AR182" s="37">
        <f t="shared" si="3037"/>
        <v>0</v>
      </c>
      <c r="AS182" s="38">
        <f t="shared" si="3037"/>
        <v>0</v>
      </c>
      <c r="AT182" s="194">
        <f t="shared" ref="AT182" si="3038">7-COUNTIF(AV181:BB181,0)-COUNTIF(AV181:BB181,"")</f>
        <v>0</v>
      </c>
      <c r="AU182" s="22">
        <f t="shared" si="3020"/>
        <v>0</v>
      </c>
      <c r="AV182" s="35">
        <f t="shared" ref="AV182:BB182" si="3039">IF($B175=$B181,AV181+AV176,AV181)</f>
        <v>0</v>
      </c>
      <c r="AW182" s="35">
        <f t="shared" si="3039"/>
        <v>0</v>
      </c>
      <c r="AX182" s="35">
        <f t="shared" si="3039"/>
        <v>0</v>
      </c>
      <c r="AY182" s="35">
        <f t="shared" si="3039"/>
        <v>0</v>
      </c>
      <c r="AZ182" s="36">
        <f t="shared" si="3039"/>
        <v>0</v>
      </c>
      <c r="BA182" s="37">
        <f t="shared" si="3039"/>
        <v>0</v>
      </c>
      <c r="BB182" s="38">
        <f t="shared" si="3039"/>
        <v>0</v>
      </c>
    </row>
    <row r="183" spans="1:54" ht="15" hidden="1" customHeight="1" x14ac:dyDescent="0.2">
      <c r="B183" s="116"/>
      <c r="C183" s="117"/>
      <c r="D183" s="118"/>
      <c r="E183" s="119"/>
      <c r="F183" s="92"/>
      <c r="G183" s="190">
        <f t="shared" ref="G183" si="3040">IF(AND($B175=$B181,$B175&lt;&gt;"",$B175&lt;&gt;0),F181+G177,F181)</f>
        <v>18</v>
      </c>
      <c r="H183" s="121"/>
      <c r="I183" s="165">
        <f t="shared" si="3010"/>
        <v>0</v>
      </c>
      <c r="J183" s="195">
        <f t="shared" ref="J183" si="3041">IF($B181=$B175,COUNTIF(L183:R183,0),COUNTIF(L184:R184,0)+COUNTIF(L184:R184,""))</f>
        <v>7</v>
      </c>
      <c r="K183" s="39">
        <f t="shared" ref="K183:R183" si="3042">IF($B175=$B181,K184+K177,K184)</f>
        <v>0</v>
      </c>
      <c r="L183" s="40">
        <f t="shared" si="3042"/>
        <v>0</v>
      </c>
      <c r="M183" s="40">
        <f t="shared" si="3042"/>
        <v>0</v>
      </c>
      <c r="N183" s="40">
        <f t="shared" si="3042"/>
        <v>0</v>
      </c>
      <c r="O183" s="40">
        <f t="shared" si="3042"/>
        <v>0</v>
      </c>
      <c r="P183" s="41">
        <f t="shared" si="3042"/>
        <v>0</v>
      </c>
      <c r="Q183" s="42">
        <f t="shared" si="3042"/>
        <v>0</v>
      </c>
      <c r="R183" s="43">
        <f t="shared" si="3042"/>
        <v>0</v>
      </c>
      <c r="S183" s="195">
        <f t="shared" ref="S183" si="3043">IF($B181=$B175,COUNTIF(U183:AA183,0),COUNTIF(U184:AA184,0)+COUNTIF(U184:AA184,""))</f>
        <v>7</v>
      </c>
      <c r="T183" s="39">
        <f t="shared" ref="T183:AA183" si="3044">IF($B175=$B181,T184+T177,T184)</f>
        <v>0</v>
      </c>
      <c r="U183" s="40">
        <f t="shared" si="3044"/>
        <v>0</v>
      </c>
      <c r="V183" s="40">
        <f t="shared" si="3044"/>
        <v>0</v>
      </c>
      <c r="W183" s="40">
        <f t="shared" si="3044"/>
        <v>0</v>
      </c>
      <c r="X183" s="40">
        <f t="shared" si="3044"/>
        <v>0</v>
      </c>
      <c r="Y183" s="41">
        <f t="shared" si="3044"/>
        <v>0</v>
      </c>
      <c r="Z183" s="42">
        <f t="shared" si="3044"/>
        <v>0</v>
      </c>
      <c r="AA183" s="43">
        <f t="shared" si="3044"/>
        <v>0</v>
      </c>
      <c r="AB183" s="195">
        <f t="shared" ref="AB183" si="3045">IF($B181=$B175,COUNTIF(AD183:AJ183,0),COUNTIF(AD184:AJ184,0)+COUNTIF(AD184:AJ184,""))</f>
        <v>7</v>
      </c>
      <c r="AC183" s="39">
        <f t="shared" ref="AC183:AJ183" si="3046">IF($B175=$B181,AC184+AC177,AC184)</f>
        <v>0</v>
      </c>
      <c r="AD183" s="40">
        <f t="shared" si="3046"/>
        <v>0</v>
      </c>
      <c r="AE183" s="40">
        <f t="shared" si="3046"/>
        <v>0</v>
      </c>
      <c r="AF183" s="40">
        <f t="shared" si="3046"/>
        <v>0</v>
      </c>
      <c r="AG183" s="40">
        <f t="shared" si="3046"/>
        <v>0</v>
      </c>
      <c r="AH183" s="41">
        <f t="shared" si="3046"/>
        <v>0</v>
      </c>
      <c r="AI183" s="42">
        <f t="shared" si="3046"/>
        <v>0</v>
      </c>
      <c r="AJ183" s="43">
        <f t="shared" si="3046"/>
        <v>0</v>
      </c>
      <c r="AK183" s="195">
        <f t="shared" ref="AK183" si="3047">IF($B181=$B175,COUNTIF(AM183:AS183,0),COUNTIF(AM184:AS184,0)+COUNTIF(AM184:AS184,""))</f>
        <v>7</v>
      </c>
      <c r="AL183" s="39">
        <f t="shared" ref="AL183:AS183" si="3048">IF($B175=$B181,AL184+AL177,AL184)</f>
        <v>0</v>
      </c>
      <c r="AM183" s="40">
        <f t="shared" si="3048"/>
        <v>0</v>
      </c>
      <c r="AN183" s="40">
        <f t="shared" si="3048"/>
        <v>0</v>
      </c>
      <c r="AO183" s="40">
        <f t="shared" si="3048"/>
        <v>0</v>
      </c>
      <c r="AP183" s="40">
        <f t="shared" si="3048"/>
        <v>0</v>
      </c>
      <c r="AQ183" s="41">
        <f t="shared" si="3048"/>
        <v>0</v>
      </c>
      <c r="AR183" s="42">
        <f t="shared" si="3048"/>
        <v>0</v>
      </c>
      <c r="AS183" s="43">
        <f t="shared" si="3048"/>
        <v>0</v>
      </c>
      <c r="AT183" s="195">
        <f t="shared" ref="AT183" si="3049">IF($B181=$B175,COUNTIF(AV183:BB183,0),COUNTIF(AV184:BB184,0)+COUNTIF(AV184:BB184,""))</f>
        <v>7</v>
      </c>
      <c r="AU183" s="39">
        <f t="shared" ref="AU183:BB183" si="3050">IF($B175=$B181,AU184+AU177,AU184)</f>
        <v>0</v>
      </c>
      <c r="AV183" s="40">
        <f t="shared" si="3050"/>
        <v>0</v>
      </c>
      <c r="AW183" s="40">
        <f t="shared" si="3050"/>
        <v>0</v>
      </c>
      <c r="AX183" s="40">
        <f t="shared" si="3050"/>
        <v>0</v>
      </c>
      <c r="AY183" s="40">
        <f t="shared" si="3050"/>
        <v>0</v>
      </c>
      <c r="AZ183" s="41">
        <f t="shared" si="3050"/>
        <v>0</v>
      </c>
      <c r="BA183" s="42">
        <f t="shared" si="3050"/>
        <v>0</v>
      </c>
      <c r="BB183" s="43">
        <f t="shared" si="3050"/>
        <v>0</v>
      </c>
    </row>
    <row r="184" spans="1:54" ht="15.75" customHeight="1" x14ac:dyDescent="0.2">
      <c r="A184" s="1">
        <f t="shared" ref="A184" si="3051">A181</f>
        <v>0</v>
      </c>
      <c r="B184" s="313">
        <f t="shared" ref="B184" si="3052">B178+1</f>
        <v>28</v>
      </c>
      <c r="C184" s="314"/>
      <c r="D184" s="314"/>
      <c r="E184" s="314"/>
      <c r="F184" s="31"/>
      <c r="G184" s="183"/>
      <c r="H184" s="122">
        <f t="shared" ref="H184" si="3053">5-COUNTIF(AU181,0)-COUNTIF(AL181,0)-COUNTIF(AC181,0)-COUNTIF(T181,0)-COUNTIF(K181,0)</f>
        <v>0</v>
      </c>
      <c r="I184" s="165">
        <f t="shared" si="3010"/>
        <v>0</v>
      </c>
      <c r="J184" s="187">
        <f t="shared" ref="J184" si="3054">IF($B181=$B175,J178+IF($F181&lt;&gt;$G181,(K181+$G183-$G182)/$F181,K181/$F181),IF($F181&lt;&gt;G181,(K181+$G183-$G182)/$F181,K181/$F181))</f>
        <v>0</v>
      </c>
      <c r="K184" s="7">
        <f t="shared" ref="K184:K185" si="3055">SUM(L184:R184)</f>
        <v>0</v>
      </c>
      <c r="L184" s="26">
        <f t="shared" ref="L184:R184" si="3056">L181</f>
        <v>0</v>
      </c>
      <c r="M184" s="26">
        <f t="shared" si="3056"/>
        <v>0</v>
      </c>
      <c r="N184" s="26">
        <f t="shared" si="3056"/>
        <v>0</v>
      </c>
      <c r="O184" s="26">
        <f t="shared" si="3056"/>
        <v>0</v>
      </c>
      <c r="P184" s="26">
        <f t="shared" si="3056"/>
        <v>0</v>
      </c>
      <c r="Q184" s="29">
        <f t="shared" si="3056"/>
        <v>0</v>
      </c>
      <c r="R184" s="23">
        <f t="shared" si="3056"/>
        <v>0</v>
      </c>
      <c r="S184" s="187">
        <f t="shared" ref="S184" si="3057">IF($B181=$B175,S178+IF($F181&lt;&gt;$G181,(T181+$G183-$G182)/$F181,T181/$F181),IF($F181&lt;&gt;P181,(T181+$G183-$G182)/$F181,T181/$F181))</f>
        <v>0</v>
      </c>
      <c r="T184" s="7">
        <f t="shared" ref="T184:T185" si="3058">SUM(U184:AA184)</f>
        <v>0</v>
      </c>
      <c r="U184" s="26">
        <f t="shared" ref="U184:AA184" si="3059">U181</f>
        <v>0</v>
      </c>
      <c r="V184" s="26">
        <f t="shared" si="3059"/>
        <v>0</v>
      </c>
      <c r="W184" s="26">
        <f t="shared" si="3059"/>
        <v>0</v>
      </c>
      <c r="X184" s="26">
        <f t="shared" si="3059"/>
        <v>0</v>
      </c>
      <c r="Y184" s="113">
        <f t="shared" si="3059"/>
        <v>0</v>
      </c>
      <c r="Z184" s="29">
        <f t="shared" si="3059"/>
        <v>0</v>
      </c>
      <c r="AA184" s="23">
        <f t="shared" si="3059"/>
        <v>0</v>
      </c>
      <c r="AB184" s="187">
        <f t="shared" ref="AB184" si="3060">IF($B181=$B175,AB178+IF($F181&lt;&gt;$G181,(AC181+$G183-$G182)/$F181,AC181/$F181),IF($F181&lt;&gt;Y181,(AC181+$G183-$G182)/$F181,AC181/$F181))</f>
        <v>0</v>
      </c>
      <c r="AC184" s="7">
        <f t="shared" ref="AC184:AC185" si="3061">SUM(AD184:AJ184)</f>
        <v>0</v>
      </c>
      <c r="AD184" s="26">
        <f t="shared" ref="AD184:AJ184" si="3062">AD181</f>
        <v>0</v>
      </c>
      <c r="AE184" s="26">
        <f t="shared" si="3062"/>
        <v>0</v>
      </c>
      <c r="AF184" s="26">
        <f t="shared" si="3062"/>
        <v>0</v>
      </c>
      <c r="AG184" s="26">
        <f t="shared" si="3062"/>
        <v>0</v>
      </c>
      <c r="AH184" s="113">
        <f t="shared" si="3062"/>
        <v>0</v>
      </c>
      <c r="AI184" s="29">
        <f t="shared" si="3062"/>
        <v>0</v>
      </c>
      <c r="AJ184" s="23">
        <f t="shared" si="3062"/>
        <v>0</v>
      </c>
      <c r="AK184" s="187">
        <f t="shared" ref="AK184" si="3063">IF($B181=$B175,AK178+IF($F181&lt;&gt;$G181,(AL181+$G183-$G182)/$F181,AL181/$F181),IF($F181&lt;&gt;AH181,(AL181+$G183-$G182)/$F181,AL181/$F181))</f>
        <v>0</v>
      </c>
      <c r="AL184" s="7">
        <f t="shared" ref="AL184:AL185" si="3064">SUM(AM184:AS184)</f>
        <v>0</v>
      </c>
      <c r="AM184" s="26">
        <f t="shared" ref="AM184:AS184" si="3065">AM181</f>
        <v>0</v>
      </c>
      <c r="AN184" s="26">
        <f t="shared" si="3065"/>
        <v>0</v>
      </c>
      <c r="AO184" s="26">
        <f t="shared" si="3065"/>
        <v>0</v>
      </c>
      <c r="AP184" s="26">
        <f t="shared" si="3065"/>
        <v>0</v>
      </c>
      <c r="AQ184" s="113">
        <f t="shared" si="3065"/>
        <v>0</v>
      </c>
      <c r="AR184" s="29">
        <f t="shared" si="3065"/>
        <v>0</v>
      </c>
      <c r="AS184" s="23">
        <f t="shared" si="3065"/>
        <v>0</v>
      </c>
      <c r="AT184" s="187">
        <f t="shared" ref="AT184" si="3066">IF($B181=$B175,AT178+IF($F181&lt;&gt;$G181,(AU181+$G183-$G182)/$F181,AU181/$F181),IF($F181&lt;&gt;AQ181,(AU181+$G183-$G182)/$F181,AU181/$F181))</f>
        <v>0</v>
      </c>
      <c r="AU184" s="7">
        <f t="shared" ref="AU184:AU185" si="3067">SUM(AV184:BB184)</f>
        <v>0</v>
      </c>
      <c r="AV184" s="6">
        <f t="shared" ref="AV184" si="3068">IF(SUM($AM$9:$AS$9)=SUM($AV$9:$BB$9),AV181,IF(AND(SUM($AV$9:$BB$9)&gt;42,SUM($AV$9:$BB$9)&lt;49),AV181,0))</f>
        <v>0</v>
      </c>
      <c r="AW184" s="6">
        <f t="shared" ref="AW184:BB184" si="3069">IF(SUM($AM$9:$AS$9)=SUM($AV$9:$BB$9),AW181,IF(AND(SUM($AV$9:$BB$9)&gt;42,SUM($AV$9:$BB$9)&lt;49),AW181,0))</f>
        <v>0</v>
      </c>
      <c r="AX184" s="6">
        <f t="shared" si="3069"/>
        <v>0</v>
      </c>
      <c r="AY184" s="6">
        <f t="shared" si="3069"/>
        <v>0</v>
      </c>
      <c r="AZ184" s="26">
        <f t="shared" si="3069"/>
        <v>0</v>
      </c>
      <c r="BA184" s="29">
        <f t="shared" si="3069"/>
        <v>0</v>
      </c>
      <c r="BB184" s="23">
        <f t="shared" si="3069"/>
        <v>0</v>
      </c>
    </row>
    <row r="185" spans="1:54" ht="15.75" customHeight="1" x14ac:dyDescent="0.2">
      <c r="A185" s="1">
        <f t="shared" ref="A185:A186" si="3070">A184</f>
        <v>0</v>
      </c>
      <c r="B185" s="313"/>
      <c r="C185" s="314"/>
      <c r="D185" s="314"/>
      <c r="E185" s="314"/>
      <c r="F185" s="31"/>
      <c r="G185" s="183"/>
      <c r="H185" s="123">
        <f t="shared" ref="H185" si="3071">IF($B181=$B175,H179+F185,$F185)</f>
        <v>0</v>
      </c>
      <c r="I185" s="165">
        <f t="shared" si="3010"/>
        <v>0</v>
      </c>
      <c r="J185" s="141">
        <f t="shared" ref="J185" si="3072">IF($H184=0,0,IF($B175=$B181,IF($H186&gt;0,$H186+J179,K181+J179),IF($H186&gt;0,$H186,K181)))</f>
        <v>0</v>
      </c>
      <c r="K185" s="7">
        <f t="shared" si="3055"/>
        <v>0</v>
      </c>
      <c r="L185" s="6"/>
      <c r="M185" s="6"/>
      <c r="N185" s="6"/>
      <c r="O185" s="6"/>
      <c r="P185" s="26"/>
      <c r="Q185" s="29"/>
      <c r="R185" s="23"/>
      <c r="S185" s="141">
        <f t="shared" ref="S185" si="3073">IF($H184=0,0,IF($B175=$B181,IF($H186&gt;0,$H186+S179,T181+S179),IF($H186&gt;0,$H186,T181)))</f>
        <v>0</v>
      </c>
      <c r="T185" s="7">
        <f t="shared" si="3058"/>
        <v>0</v>
      </c>
      <c r="U185" s="6"/>
      <c r="V185" s="6"/>
      <c r="W185" s="6"/>
      <c r="X185" s="6"/>
      <c r="Y185" s="26"/>
      <c r="Z185" s="29"/>
      <c r="AA185" s="23"/>
      <c r="AB185" s="141">
        <f t="shared" ref="AB185" si="3074">IF($H184=0,0,IF($B175=$B181,IF($H186&gt;0,$H186+AB179,AC181+AB179),IF($H186&gt;0,$H186,AC181)))</f>
        <v>0</v>
      </c>
      <c r="AC185" s="7">
        <f t="shared" si="3061"/>
        <v>0</v>
      </c>
      <c r="AD185" s="6"/>
      <c r="AE185" s="6"/>
      <c r="AF185" s="6"/>
      <c r="AG185" s="6"/>
      <c r="AH185" s="26"/>
      <c r="AI185" s="29"/>
      <c r="AJ185" s="23"/>
      <c r="AK185" s="141">
        <f t="shared" ref="AK185" si="3075">IF($H184=0,0,IF($B175=$B181,IF($H186&gt;0,$H186+AK179,AL181+AK179),IF($H186&gt;0,$H186,AL181)))</f>
        <v>0</v>
      </c>
      <c r="AL185" s="7">
        <f t="shared" si="3064"/>
        <v>0</v>
      </c>
      <c r="AM185" s="6"/>
      <c r="AN185" s="6"/>
      <c r="AO185" s="6"/>
      <c r="AP185" s="6"/>
      <c r="AQ185" s="26"/>
      <c r="AR185" s="29"/>
      <c r="AS185" s="23"/>
      <c r="AT185" s="141">
        <f t="shared" ref="AT185" si="3076">IF($H184=0,0,IF($B175=$B181,IF($H186&gt;0,$H186+AT179,AU181+AT179),IF($H186&gt;0,$H186,AU181)))</f>
        <v>0</v>
      </c>
      <c r="AU185" s="7">
        <f t="shared" si="3067"/>
        <v>0</v>
      </c>
      <c r="AV185" s="6"/>
      <c r="AW185" s="6"/>
      <c r="AX185" s="6"/>
      <c r="AY185" s="6"/>
      <c r="AZ185" s="26"/>
      <c r="BA185" s="29"/>
      <c r="BB185" s="23"/>
    </row>
    <row r="186" spans="1:54" ht="18.75" customHeight="1" thickBot="1" x14ac:dyDescent="0.25">
      <c r="A186" s="1">
        <f t="shared" si="3070"/>
        <v>0</v>
      </c>
      <c r="B186" s="323" t="str">
        <f>IF(B181="",Wydruk!$AE$6,IF(J182=0,Wydruk!$AE$7,IF(AND(G182&lt;G183,B181&lt;&gt;$B187),Wydruk!$AE$13,IF(AND($B181=$B175,$B181&lt;&gt;$B187),IF(OR(OR(J186&lt;4,J186&gt;5),OR(S186&lt;4,S186&gt;5),OR(AB186&lt;4,AB186&gt;5),OR(AK186&lt;4,AK186&gt;5),OR(AND(AT186&lt;4,AT186&gt;0),AT186&gt;5)),Wydruk!$AE$8,Wydruk!$AE$9),IF($B181=$B187,IF($F185&lt;&gt;0,Wydruk!$AE$12,Wydruk!$AE$10),IF(OR(OR(J182&lt;4,J182&gt;5),OR(S182&lt;4,S182&gt;5),OR(AB182&lt;4,AB182&gt;5),OR(AK182&lt;4,AK182&gt;5),OR(AND(AT182&lt;4,AT182&gt;0),AT182&gt;5)),Wydruk!$AE$8,Wydruk!$AE$11))))))</f>
        <v>Uzupełnij liczby godzin tygodniowego planu</v>
      </c>
      <c r="C186" s="324"/>
      <c r="D186" s="324"/>
      <c r="E186" s="324"/>
      <c r="F186" s="173">
        <f>maj!F186</f>
        <v>0</v>
      </c>
      <c r="G186" s="184">
        <f>maj!G186</f>
        <v>0</v>
      </c>
      <c r="H186" s="191">
        <f t="shared" ref="H186" si="3077">IF(OR($G186=0,$F186=0,$G186="",$F186=""),0,$G186/$F186)</f>
        <v>0</v>
      </c>
      <c r="I186" s="193"/>
      <c r="J186" s="176">
        <f t="shared" ref="J186" si="3078">IF($B175=$B181,IF(L181+L176&gt;0,1,0)+IF(M181+M176&gt;0,1,0)+IF(N181+N176&gt;0,1,0)+IF(O181+O176&gt;0,1,0)+IF(P181+P176&gt;0,1,0)+IF(Q181+Q176&gt;0,1,0)+IF(R181+R176&gt;0,1,0),J182)</f>
        <v>0</v>
      </c>
      <c r="K186" s="133">
        <f t="shared" ref="K186" si="3079">IF(OR($B181=$B187,J186=0,(K182-Q186+O186)&lt;=0),0,(K182-Q186+O186)/J186)</f>
        <v>0</v>
      </c>
      <c r="L186" s="137">
        <f t="shared" ref="L186" si="3080">IF(K186*(7-J183)&lt;=0,0,K186*(7-J183))</f>
        <v>0</v>
      </c>
      <c r="M186" s="311">
        <f t="shared" ref="M186" si="3081">ROUND(IF(OR(K183-K186*(7-J183)+P186&lt;0,$B181=$B187,K186&lt;=0,K183=0),0,IF(K183-K186*(7-J183)+P186&gt;Q186-O186+P186,Q186-O186+P186,K183-K186*(7-J183)+P186)),1)</f>
        <v>0</v>
      </c>
      <c r="N186" s="312"/>
      <c r="O186" s="139">
        <f t="shared" ref="O186" si="3082">IF(OR($B181=$B187,J182=0),0,IF($B181=$B175,J181,$F181))</f>
        <v>0</v>
      </c>
      <c r="P186" s="30">
        <f t="shared" ref="P186" si="3083">IF(OR($B181=$B187,J186=0),0,$G183-$G182)</f>
        <v>0</v>
      </c>
      <c r="Q186" s="134">
        <f t="shared" ref="Q186" si="3084">IF(OR($B181=$B187,J186=0),0,J185)</f>
        <v>0</v>
      </c>
      <c r="R186" s="138">
        <f t="shared" ref="R186" si="3085">IF($B181=$B187,0,K183)</f>
        <v>0</v>
      </c>
      <c r="S186" s="176">
        <f t="shared" ref="S186" si="3086">IF($B175=$B181,IF(U181+U176&gt;0,1,0)+IF(V181+V176&gt;0,1,0)+IF(W181+W176&gt;0,1,0)+IF(X181+X176&gt;0,1,0)+IF(Y181+Y176&gt;0,1,0)+IF(Z181+Z176&gt;0,1,0)+IF(AA181+AA176&gt;0,1,0),S182)</f>
        <v>0</v>
      </c>
      <c r="T186" s="133">
        <f t="shared" ref="T186" si="3087">IF(OR($B181=$B187,S186=0,(T182-Z186+X186)&lt;=0),0,(T182-Z186+X186)/S186)</f>
        <v>0</v>
      </c>
      <c r="U186" s="137">
        <f t="shared" ref="U186" si="3088">IF(T186*(7-S183)&lt;=0,0,T186*(7-S183))</f>
        <v>0</v>
      </c>
      <c r="V186" s="311">
        <f t="shared" ref="V186" si="3089">ROUND(IF(OR(T183-T186*(7-S183)+Y186&lt;0,$B181=$B187,T186&lt;=0,T183=0),0,IF(T183-T186*(7-S183)+Y186&gt;Z186-X186+Y186,Z186-X186+Y186,T183-T186*(7-S183)+Y186)),1)</f>
        <v>0</v>
      </c>
      <c r="W186" s="312"/>
      <c r="X186" s="139">
        <f t="shared" ref="X186" si="3090">IF(OR($B181=$B187,S182=0),0,IF($B181=$B175,S181,$F181))</f>
        <v>0</v>
      </c>
      <c r="Y186" s="30">
        <f t="shared" ref="Y186" si="3091">IF(OR($B181=$B187,S186=0),0,$G183-$G182)</f>
        <v>0</v>
      </c>
      <c r="Z186" s="134">
        <f t="shared" ref="Z186" si="3092">IF(OR($B181=$B187,S186=0),0,S185)</f>
        <v>0</v>
      </c>
      <c r="AA186" s="138">
        <f t="shared" ref="AA186" si="3093">IF($B181=$B187,0,T183)</f>
        <v>0</v>
      </c>
      <c r="AB186" s="176">
        <f t="shared" ref="AB186" si="3094">IF($B175=$B181,IF(AD181+AD176&gt;0,1,0)+IF(AE181+AE176&gt;0,1,0)+IF(AF181+AF176&gt;0,1,0)+IF(AG181+AG176&gt;0,1,0)+IF(AH181+AH176&gt;0,1,0)+IF(AI181+AI176&gt;0,1,0)+IF(AJ181+AJ176&gt;0,1,0),AB182)</f>
        <v>0</v>
      </c>
      <c r="AC186" s="133">
        <f t="shared" ref="AC186" si="3095">IF(OR($B181=$B187,AB186=0,(AC182-AI186+AG186)&lt;=0),0,(AC182-AI186+AG186)/AB186)</f>
        <v>0</v>
      </c>
      <c r="AD186" s="137">
        <f t="shared" ref="AD186" si="3096">IF(AC186*(7-AB183)&lt;=0,0,AC186*(7-AB183))</f>
        <v>0</v>
      </c>
      <c r="AE186" s="311">
        <f t="shared" ref="AE186" si="3097">ROUND(IF(OR(AC183-AC186*(7-AB183)+AH186&lt;0,$B181=$B187,AC186&lt;=0,AC183=0),0,IF(AC183-AC186*(7-AB183)+AH186&gt;AI186-AG186+AH186,AI186-AG186+AH186,AC183-AC186*(7-AB183)+AH186)),1)</f>
        <v>0</v>
      </c>
      <c r="AF186" s="312"/>
      <c r="AG186" s="139">
        <f t="shared" ref="AG186" si="3098">IF(OR($B181=$B187,AB182=0),0,IF($B181=$B175,AB181,$F181))</f>
        <v>0</v>
      </c>
      <c r="AH186" s="30">
        <f t="shared" ref="AH186" si="3099">IF(OR($B181=$B187,AB186=0),0,$G183-$G182)</f>
        <v>0</v>
      </c>
      <c r="AI186" s="134">
        <f t="shared" ref="AI186" si="3100">IF(OR($B181=$B187,AB186=0),0,AB185)</f>
        <v>0</v>
      </c>
      <c r="AJ186" s="138">
        <f t="shared" ref="AJ186" si="3101">IF($B181=$B187,0,AC183)</f>
        <v>0</v>
      </c>
      <c r="AK186" s="176">
        <f t="shared" ref="AK186" si="3102">IF($B175=$B181,IF(AM181+AM176&gt;0,1,0)+IF(AN181+AN176&gt;0,1,0)+IF(AO181+AO176&gt;0,1,0)+IF(AP181+AP176&gt;0,1,0)+IF(AQ181+AQ176&gt;0,1,0)+IF(AR181+AR176&gt;0,1,0)+IF(AS181+AS176&gt;0,1,0),AK182)</f>
        <v>0</v>
      </c>
      <c r="AL186" s="133">
        <f t="shared" ref="AL186" si="3103">IF(OR($B181=$B187,AK186=0,(AL182-AR186+AP186)&lt;=0),0,(AL182-AR186+AP186)/AK186)</f>
        <v>0</v>
      </c>
      <c r="AM186" s="137">
        <f t="shared" ref="AM186" si="3104">IF(AL186*(7-AK183)&lt;=0,0,AL186*(7-AK183))</f>
        <v>0</v>
      </c>
      <c r="AN186" s="311">
        <f t="shared" ref="AN186" si="3105">ROUND(IF(OR(AL183-AL186*(7-AK183)+AQ186&lt;0,$B181=$B187,AL186&lt;=0,AL183=0),0,IF(AL183-AL186*(7-AK183)+AQ186&gt;AR186-AP186+AQ186,AR186-AP186+AQ186,AL183-AL186*(7-AK183)+AQ186)),1)</f>
        <v>0</v>
      </c>
      <c r="AO186" s="312"/>
      <c r="AP186" s="139">
        <f t="shared" ref="AP186" si="3106">IF(OR($B181=$B187,AK182=0),0,IF($B181=$B175,AK181,$F181))</f>
        <v>0</v>
      </c>
      <c r="AQ186" s="30">
        <f t="shared" ref="AQ186" si="3107">IF(OR($B181=$B187,AK186=0),0,$G183-$G182)</f>
        <v>0</v>
      </c>
      <c r="AR186" s="134">
        <f t="shared" ref="AR186" si="3108">IF(OR($B181=$B187,AK186=0),0,AK185)</f>
        <v>0</v>
      </c>
      <c r="AS186" s="138">
        <f t="shared" ref="AS186" si="3109">IF($B181=$B187,0,AL183)</f>
        <v>0</v>
      </c>
      <c r="AT186" s="176">
        <f t="shared" ref="AT186" si="3110">IF($B175=$B181,IF(AV181+AV176&gt;0,1,0)+IF(AW181+AW176&gt;0,1,0)+IF(AX181+AX176&gt;0,1,0)+IF(AY181+AY176&gt;0,1,0)+IF(AZ181+AZ176&gt;0,1,0)+IF(BA181+BA176&gt;0,1,0)+IF(BB181+BB176&gt;0,1,0),AT182)</f>
        <v>0</v>
      </c>
      <c r="AU186" s="133">
        <f t="shared" ref="AU186" si="3111">IF(OR($B181=$B187,AT186=0,(AU182-BA186+AY186)&lt;=0),0,(AU182-BA186+AY186)/AT186)</f>
        <v>0</v>
      </c>
      <c r="AV186" s="137">
        <f t="shared" ref="AV186" si="3112">IF(AU186*(7-AT183)&lt;=0,0,AU186*(7-AT183))</f>
        <v>0</v>
      </c>
      <c r="AW186" s="311">
        <f t="shared" ref="AW186" si="3113">ROUND(IF(OR(AU183-AU186*(7-AT183)+AZ186&lt;0,$B181=$B187,AU186&lt;=0,AU183=0),0,IF(AU183-AU186*(7-AT183)+AZ186&gt;BA186-AY186+AZ186,BA186-AY186+AZ186,AU183-AU186*(7-AT183)+AZ186)),1)</f>
        <v>0</v>
      </c>
      <c r="AX186" s="312"/>
      <c r="AY186" s="139">
        <f t="shared" ref="AY186" si="3114">IF(OR($B181=$B187,AT182=0),0,IF($B181=$B175,AT181,$F181))</f>
        <v>0</v>
      </c>
      <c r="AZ186" s="30">
        <f t="shared" ref="AZ186" si="3115">IF(OR($B181=$B187,AT186=0),0,$G183-$G182)</f>
        <v>0</v>
      </c>
      <c r="BA186" s="134">
        <f t="shared" ref="BA186" si="3116">IF(OR($B181=$B187,AT186=0),0,AT185)</f>
        <v>0</v>
      </c>
      <c r="BB186" s="138">
        <f t="shared" ref="BB186" si="3117">IF($B181=$B187,0,AU183)</f>
        <v>0</v>
      </c>
    </row>
    <row r="187" spans="1:54" ht="15.75" x14ac:dyDescent="0.2">
      <c r="A187" s="1">
        <f t="shared" ref="A187" si="3118">IF(B187="","1. Niewypełnione",B187)</f>
        <v>0</v>
      </c>
      <c r="B187" s="320">
        <f>maj!B187</f>
        <v>0</v>
      </c>
      <c r="C187" s="321">
        <f>maj!C187</f>
        <v>0</v>
      </c>
      <c r="D187" s="321">
        <f>maj!D187</f>
        <v>0</v>
      </c>
      <c r="E187" s="321">
        <f>maj!E187</f>
        <v>0</v>
      </c>
      <c r="F187" s="177">
        <f>maj!F187</f>
        <v>18</v>
      </c>
      <c r="G187" s="185">
        <f>maj!G187</f>
        <v>18</v>
      </c>
      <c r="H187" s="177"/>
      <c r="I187" s="192">
        <f t="shared" ref="I187:I191" si="3119">K187+T187+AC187+AL187+AU187</f>
        <v>0</v>
      </c>
      <c r="J187" s="186">
        <f t="shared" ref="J187" si="3120">IF(OR($B187=$B193,J190=0),0,ROUND((K188+P192)/J190,0))</f>
        <v>0</v>
      </c>
      <c r="K187" s="51">
        <f t="shared" ref="K187:K188" si="3121">SUM(L187:R187)</f>
        <v>0</v>
      </c>
      <c r="L187" s="52">
        <f>maj!L187</f>
        <v>0</v>
      </c>
      <c r="M187" s="52">
        <f>maj!M187</f>
        <v>0</v>
      </c>
      <c r="N187" s="52">
        <f>maj!N187</f>
        <v>0</v>
      </c>
      <c r="O187" s="52">
        <f>maj!O187</f>
        <v>0</v>
      </c>
      <c r="P187" s="53">
        <f>maj!P187</f>
        <v>0</v>
      </c>
      <c r="Q187" s="54">
        <f>maj!Q187</f>
        <v>0</v>
      </c>
      <c r="R187" s="55">
        <f>maj!R187</f>
        <v>0</v>
      </c>
      <c r="S187" s="188">
        <f t="shared" ref="S187" si="3122">IF(OR($B187=$B193,S190=0),0,ROUND((T188+Y192)/S190,0))</f>
        <v>0</v>
      </c>
      <c r="T187" s="51">
        <f t="shared" ref="T187:T188" si="3123">SUM(U187:AA187)</f>
        <v>0</v>
      </c>
      <c r="U187" s="52">
        <f>maj!U187</f>
        <v>0</v>
      </c>
      <c r="V187" s="52">
        <f>maj!V187</f>
        <v>0</v>
      </c>
      <c r="W187" s="52">
        <f>maj!W187</f>
        <v>0</v>
      </c>
      <c r="X187" s="52">
        <f>maj!X187</f>
        <v>0</v>
      </c>
      <c r="Y187" s="53">
        <f>maj!Y187</f>
        <v>0</v>
      </c>
      <c r="Z187" s="54">
        <f>maj!Z187</f>
        <v>0</v>
      </c>
      <c r="AA187" s="55">
        <f>maj!AA187</f>
        <v>0</v>
      </c>
      <c r="AB187" s="188">
        <f t="shared" ref="AB187" si="3124">IF(OR($B187=$B193,AB190=0),0,ROUND((AC188+AH192)/AB190,0))</f>
        <v>0</v>
      </c>
      <c r="AC187" s="51">
        <f t="shared" ref="AC187:AC188" si="3125">SUM(AD187:AJ187)</f>
        <v>0</v>
      </c>
      <c r="AD187" s="52">
        <f>maj!AD187</f>
        <v>0</v>
      </c>
      <c r="AE187" s="52">
        <f>maj!AE187</f>
        <v>0</v>
      </c>
      <c r="AF187" s="52">
        <f>maj!AF187</f>
        <v>0</v>
      </c>
      <c r="AG187" s="52">
        <f>maj!AG187</f>
        <v>0</v>
      </c>
      <c r="AH187" s="53">
        <f>maj!AH187</f>
        <v>0</v>
      </c>
      <c r="AI187" s="54">
        <f>maj!AI187</f>
        <v>0</v>
      </c>
      <c r="AJ187" s="55">
        <f>maj!AJ187</f>
        <v>0</v>
      </c>
      <c r="AK187" s="188">
        <f t="shared" ref="AK187" si="3126">IF(OR($B187=$B193,AK190=0),0,ROUND((AL188+AQ192)/AK190,0))</f>
        <v>0</v>
      </c>
      <c r="AL187" s="51">
        <f t="shared" ref="AL187:AL188" si="3127">SUM(AM187:AS187)</f>
        <v>0</v>
      </c>
      <c r="AM187" s="52">
        <f>maj!AM187</f>
        <v>0</v>
      </c>
      <c r="AN187" s="52">
        <f>maj!AN187</f>
        <v>0</v>
      </c>
      <c r="AO187" s="52">
        <f>maj!AO187</f>
        <v>0</v>
      </c>
      <c r="AP187" s="52">
        <f>maj!AP187</f>
        <v>0</v>
      </c>
      <c r="AQ187" s="53">
        <f>maj!AQ187</f>
        <v>0</v>
      </c>
      <c r="AR187" s="54">
        <f>maj!AR187</f>
        <v>0</v>
      </c>
      <c r="AS187" s="55">
        <f>maj!AS187</f>
        <v>0</v>
      </c>
      <c r="AT187" s="188">
        <f t="shared" ref="AT187" si="3128">IF(OR($B187=$B193,AT190=0),0,ROUND((AU188+AZ192)/AT190,0))</f>
        <v>0</v>
      </c>
      <c r="AU187" s="51">
        <f t="shared" ref="AU187:AU188" si="3129">SUM(AV187:BB187)</f>
        <v>0</v>
      </c>
      <c r="AV187" s="52">
        <f t="shared" ref="AV187" si="3130">IF(SUM($AM$9:$AS$9)=SUM($AV$9:$BB$9),AM187,IF(AND(SUM($AV$9:$BB$9)&gt;42,SUM($AV$9:$BB$9)&lt;49),AM187,0))</f>
        <v>0</v>
      </c>
      <c r="AW187" s="52">
        <f t="shared" ref="AW187" si="3131">IF(SUM($AM$9:$AS$9)=SUM($AV$9:$BB$9),AN187,IF(AND(SUM($AV$9:$BB$9)&gt;42,SUM($AV$9:$BB$9)&lt;49),AN187,0))</f>
        <v>0</v>
      </c>
      <c r="AX187" s="52">
        <f t="shared" ref="AX187" si="3132">IF(SUM($AM$9:$AS$9)=SUM($AV$9:$BB$9),AO187,IF(AND(SUM($AV$9:$BB$9)&gt;42,SUM($AV$9:$BB$9)&lt;49),AO187,0))</f>
        <v>0</v>
      </c>
      <c r="AY187" s="52">
        <f t="shared" ref="AY187" si="3133">IF(SUM($AM$9:$AS$9)=SUM($AV$9:$BB$9),AP187,IF(AND(SUM($AV$9:$BB$9)&gt;42,SUM($AV$9:$BB$9)&lt;49),AP187,0))</f>
        <v>0</v>
      </c>
      <c r="AZ187" s="53">
        <f t="shared" ref="AZ187" si="3134">IF(SUM($AM$9:$AS$9)=SUM($AV$9:$BB$9),AQ187,IF(AND(SUM($AV$9:$BB$9)&gt;42,SUM($AV$9:$BB$9)&lt;49),AQ187,0))</f>
        <v>0</v>
      </c>
      <c r="BA187" s="54">
        <f t="shared" ref="BA187" si="3135">IF(SUM($AM$9:$AS$9)=SUM($AV$9:$BB$9),AR187,IF(AND(SUM($AV$9:$BB$9)&gt;42,SUM($AV$9:$BB$9)&lt;49),AR187,0))</f>
        <v>0</v>
      </c>
      <c r="BB187" s="55">
        <f t="shared" ref="BB187" si="3136">IF(SUM($AM$9:$AS$9)=SUM($AV$9:$BB$9),AS187,IF(AND(SUM($AV$9:$BB$9)&gt;42,SUM($AV$9:$BB$9)&lt;49),AS187,0))</f>
        <v>0</v>
      </c>
    </row>
    <row r="188" spans="1:54" ht="12.75" hidden="1" customHeight="1" x14ac:dyDescent="0.2">
      <c r="B188" s="93"/>
      <c r="C188" s="94"/>
      <c r="D188" s="95"/>
      <c r="E188" s="115"/>
      <c r="F188" s="140" t="b">
        <f t="shared" ref="F188" si="3137">IF($B181=$B187,OR(F182,G187&lt;F187),G187&lt;F187)</f>
        <v>0</v>
      </c>
      <c r="G188" s="189">
        <f t="shared" ref="G188" si="3138">IF(AND($B181=$B187,$B181&lt;&gt;"",$B181&lt;&gt;0),G187+G182,G187)</f>
        <v>18</v>
      </c>
      <c r="H188" s="120"/>
      <c r="I188" s="165">
        <f t="shared" si="3119"/>
        <v>0</v>
      </c>
      <c r="J188" s="194">
        <f t="shared" ref="J188" si="3139">7-COUNTIF(L187:R187,0)-COUNTIF(L187:R187,"")</f>
        <v>0</v>
      </c>
      <c r="K188" s="22">
        <f t="shared" si="3121"/>
        <v>0</v>
      </c>
      <c r="L188" s="35">
        <f t="shared" ref="L188:R188" si="3140">IF($B181=$B187,L187+L182,L187)</f>
        <v>0</v>
      </c>
      <c r="M188" s="35">
        <f t="shared" si="3140"/>
        <v>0</v>
      </c>
      <c r="N188" s="35">
        <f t="shared" si="3140"/>
        <v>0</v>
      </c>
      <c r="O188" s="35">
        <f t="shared" si="3140"/>
        <v>0</v>
      </c>
      <c r="P188" s="36">
        <f t="shared" si="3140"/>
        <v>0</v>
      </c>
      <c r="Q188" s="37">
        <f t="shared" si="3140"/>
        <v>0</v>
      </c>
      <c r="R188" s="38">
        <f t="shared" si="3140"/>
        <v>0</v>
      </c>
      <c r="S188" s="194">
        <f t="shared" ref="S188" si="3141">7-COUNTIF(U187:AA187,0)-COUNTIF(U187:AA187,"")</f>
        <v>0</v>
      </c>
      <c r="T188" s="22">
        <f t="shared" si="3123"/>
        <v>0</v>
      </c>
      <c r="U188" s="35">
        <f t="shared" ref="U188:AA188" si="3142">IF($B181=$B187,U187+U182,U187)</f>
        <v>0</v>
      </c>
      <c r="V188" s="35">
        <f t="shared" si="3142"/>
        <v>0</v>
      </c>
      <c r="W188" s="35">
        <f t="shared" si="3142"/>
        <v>0</v>
      </c>
      <c r="X188" s="35">
        <f t="shared" si="3142"/>
        <v>0</v>
      </c>
      <c r="Y188" s="36">
        <f t="shared" si="3142"/>
        <v>0</v>
      </c>
      <c r="Z188" s="37">
        <f t="shared" si="3142"/>
        <v>0</v>
      </c>
      <c r="AA188" s="38">
        <f t="shared" si="3142"/>
        <v>0</v>
      </c>
      <c r="AB188" s="194">
        <f t="shared" ref="AB188" si="3143">7-COUNTIF(AD187:AJ187,0)-COUNTIF(AD187:AJ187,"")</f>
        <v>0</v>
      </c>
      <c r="AC188" s="22">
        <f t="shared" si="3125"/>
        <v>0</v>
      </c>
      <c r="AD188" s="35">
        <f t="shared" ref="AD188:AJ188" si="3144">IF($B181=$B187,AD187+AD182,AD187)</f>
        <v>0</v>
      </c>
      <c r="AE188" s="35">
        <f t="shared" si="3144"/>
        <v>0</v>
      </c>
      <c r="AF188" s="35">
        <f t="shared" si="3144"/>
        <v>0</v>
      </c>
      <c r="AG188" s="35">
        <f t="shared" si="3144"/>
        <v>0</v>
      </c>
      <c r="AH188" s="36">
        <f t="shared" si="3144"/>
        <v>0</v>
      </c>
      <c r="AI188" s="37">
        <f t="shared" si="3144"/>
        <v>0</v>
      </c>
      <c r="AJ188" s="38">
        <f t="shared" si="3144"/>
        <v>0</v>
      </c>
      <c r="AK188" s="194">
        <f t="shared" ref="AK188" si="3145">7-COUNTIF(AM187:AS187,0)-COUNTIF(AM187:AS187,"")</f>
        <v>0</v>
      </c>
      <c r="AL188" s="22">
        <f t="shared" si="3127"/>
        <v>0</v>
      </c>
      <c r="AM188" s="35">
        <f t="shared" ref="AM188:AS188" si="3146">IF($B181=$B187,AM187+AM182,AM187)</f>
        <v>0</v>
      </c>
      <c r="AN188" s="35">
        <f t="shared" si="3146"/>
        <v>0</v>
      </c>
      <c r="AO188" s="35">
        <f t="shared" si="3146"/>
        <v>0</v>
      </c>
      <c r="AP188" s="35">
        <f t="shared" si="3146"/>
        <v>0</v>
      </c>
      <c r="AQ188" s="36">
        <f t="shared" si="3146"/>
        <v>0</v>
      </c>
      <c r="AR188" s="37">
        <f t="shared" si="3146"/>
        <v>0</v>
      </c>
      <c r="AS188" s="38">
        <f t="shared" si="3146"/>
        <v>0</v>
      </c>
      <c r="AT188" s="194">
        <f t="shared" ref="AT188" si="3147">7-COUNTIF(AV187:BB187,0)-COUNTIF(AV187:BB187,"")</f>
        <v>0</v>
      </c>
      <c r="AU188" s="22">
        <f t="shared" si="3129"/>
        <v>0</v>
      </c>
      <c r="AV188" s="35">
        <f t="shared" ref="AV188:BB188" si="3148">IF($B181=$B187,AV187+AV182,AV187)</f>
        <v>0</v>
      </c>
      <c r="AW188" s="35">
        <f t="shared" si="3148"/>
        <v>0</v>
      </c>
      <c r="AX188" s="35">
        <f t="shared" si="3148"/>
        <v>0</v>
      </c>
      <c r="AY188" s="35">
        <f t="shared" si="3148"/>
        <v>0</v>
      </c>
      <c r="AZ188" s="36">
        <f t="shared" si="3148"/>
        <v>0</v>
      </c>
      <c r="BA188" s="37">
        <f t="shared" si="3148"/>
        <v>0</v>
      </c>
      <c r="BB188" s="38">
        <f t="shared" si="3148"/>
        <v>0</v>
      </c>
    </row>
    <row r="189" spans="1:54" ht="15" hidden="1" customHeight="1" x14ac:dyDescent="0.2">
      <c r="B189" s="116"/>
      <c r="C189" s="117"/>
      <c r="D189" s="118"/>
      <c r="E189" s="119"/>
      <c r="F189" s="92"/>
      <c r="G189" s="190">
        <f t="shared" ref="G189" si="3149">IF(AND($B181=$B187,$B181&lt;&gt;"",$B181&lt;&gt;0),F187+G183,F187)</f>
        <v>18</v>
      </c>
      <c r="H189" s="121"/>
      <c r="I189" s="165">
        <f t="shared" si="3119"/>
        <v>0</v>
      </c>
      <c r="J189" s="195">
        <f t="shared" ref="J189" si="3150">IF($B187=$B181,COUNTIF(L189:R189,0),COUNTIF(L190:R190,0)+COUNTIF(L190:R190,""))</f>
        <v>7</v>
      </c>
      <c r="K189" s="39">
        <f t="shared" ref="K189:R189" si="3151">IF($B181=$B187,K190+K183,K190)</f>
        <v>0</v>
      </c>
      <c r="L189" s="40">
        <f t="shared" si="3151"/>
        <v>0</v>
      </c>
      <c r="M189" s="40">
        <f t="shared" si="3151"/>
        <v>0</v>
      </c>
      <c r="N189" s="40">
        <f t="shared" si="3151"/>
        <v>0</v>
      </c>
      <c r="O189" s="40">
        <f t="shared" si="3151"/>
        <v>0</v>
      </c>
      <c r="P189" s="41">
        <f t="shared" si="3151"/>
        <v>0</v>
      </c>
      <c r="Q189" s="42">
        <f t="shared" si="3151"/>
        <v>0</v>
      </c>
      <c r="R189" s="43">
        <f t="shared" si="3151"/>
        <v>0</v>
      </c>
      <c r="S189" s="195">
        <f t="shared" ref="S189" si="3152">IF($B187=$B181,COUNTIF(U189:AA189,0),COUNTIF(U190:AA190,0)+COUNTIF(U190:AA190,""))</f>
        <v>7</v>
      </c>
      <c r="T189" s="39">
        <f t="shared" ref="T189:AA189" si="3153">IF($B181=$B187,T190+T183,T190)</f>
        <v>0</v>
      </c>
      <c r="U189" s="40">
        <f t="shared" si="3153"/>
        <v>0</v>
      </c>
      <c r="V189" s="40">
        <f t="shared" si="3153"/>
        <v>0</v>
      </c>
      <c r="W189" s="40">
        <f t="shared" si="3153"/>
        <v>0</v>
      </c>
      <c r="X189" s="40">
        <f t="shared" si="3153"/>
        <v>0</v>
      </c>
      <c r="Y189" s="41">
        <f t="shared" si="3153"/>
        <v>0</v>
      </c>
      <c r="Z189" s="42">
        <f t="shared" si="3153"/>
        <v>0</v>
      </c>
      <c r="AA189" s="43">
        <f t="shared" si="3153"/>
        <v>0</v>
      </c>
      <c r="AB189" s="195">
        <f t="shared" ref="AB189" si="3154">IF($B187=$B181,COUNTIF(AD189:AJ189,0),COUNTIF(AD190:AJ190,0)+COUNTIF(AD190:AJ190,""))</f>
        <v>7</v>
      </c>
      <c r="AC189" s="39">
        <f t="shared" ref="AC189:AJ189" si="3155">IF($B181=$B187,AC190+AC183,AC190)</f>
        <v>0</v>
      </c>
      <c r="AD189" s="40">
        <f t="shared" si="3155"/>
        <v>0</v>
      </c>
      <c r="AE189" s="40">
        <f t="shared" si="3155"/>
        <v>0</v>
      </c>
      <c r="AF189" s="40">
        <f t="shared" si="3155"/>
        <v>0</v>
      </c>
      <c r="AG189" s="40">
        <f t="shared" si="3155"/>
        <v>0</v>
      </c>
      <c r="AH189" s="41">
        <f t="shared" si="3155"/>
        <v>0</v>
      </c>
      <c r="AI189" s="42">
        <f t="shared" si="3155"/>
        <v>0</v>
      </c>
      <c r="AJ189" s="43">
        <f t="shared" si="3155"/>
        <v>0</v>
      </c>
      <c r="AK189" s="195">
        <f t="shared" ref="AK189" si="3156">IF($B187=$B181,COUNTIF(AM189:AS189,0),COUNTIF(AM190:AS190,0)+COUNTIF(AM190:AS190,""))</f>
        <v>7</v>
      </c>
      <c r="AL189" s="39">
        <f t="shared" ref="AL189:AS189" si="3157">IF($B181=$B187,AL190+AL183,AL190)</f>
        <v>0</v>
      </c>
      <c r="AM189" s="40">
        <f t="shared" si="3157"/>
        <v>0</v>
      </c>
      <c r="AN189" s="40">
        <f t="shared" si="3157"/>
        <v>0</v>
      </c>
      <c r="AO189" s="40">
        <f t="shared" si="3157"/>
        <v>0</v>
      </c>
      <c r="AP189" s="40">
        <f t="shared" si="3157"/>
        <v>0</v>
      </c>
      <c r="AQ189" s="41">
        <f t="shared" si="3157"/>
        <v>0</v>
      </c>
      <c r="AR189" s="42">
        <f t="shared" si="3157"/>
        <v>0</v>
      </c>
      <c r="AS189" s="43">
        <f t="shared" si="3157"/>
        <v>0</v>
      </c>
      <c r="AT189" s="195">
        <f t="shared" ref="AT189" si="3158">IF($B187=$B181,COUNTIF(AV189:BB189,0),COUNTIF(AV190:BB190,0)+COUNTIF(AV190:BB190,""))</f>
        <v>7</v>
      </c>
      <c r="AU189" s="39">
        <f t="shared" ref="AU189:BB189" si="3159">IF($B181=$B187,AU190+AU183,AU190)</f>
        <v>0</v>
      </c>
      <c r="AV189" s="40">
        <f t="shared" si="3159"/>
        <v>0</v>
      </c>
      <c r="AW189" s="40">
        <f t="shared" si="3159"/>
        <v>0</v>
      </c>
      <c r="AX189" s="40">
        <f t="shared" si="3159"/>
        <v>0</v>
      </c>
      <c r="AY189" s="40">
        <f t="shared" si="3159"/>
        <v>0</v>
      </c>
      <c r="AZ189" s="41">
        <f t="shared" si="3159"/>
        <v>0</v>
      </c>
      <c r="BA189" s="42">
        <f t="shared" si="3159"/>
        <v>0</v>
      </c>
      <c r="BB189" s="43">
        <f t="shared" si="3159"/>
        <v>0</v>
      </c>
    </row>
    <row r="190" spans="1:54" ht="15.75" customHeight="1" x14ac:dyDescent="0.2">
      <c r="A190" s="1">
        <f t="shared" ref="A190" si="3160">A187</f>
        <v>0</v>
      </c>
      <c r="B190" s="313">
        <f t="shared" ref="B190" si="3161">B184+1</f>
        <v>29</v>
      </c>
      <c r="C190" s="314"/>
      <c r="D190" s="314"/>
      <c r="E190" s="314"/>
      <c r="F190" s="31"/>
      <c r="G190" s="183"/>
      <c r="H190" s="122">
        <f t="shared" ref="H190" si="3162">5-COUNTIF(AU187,0)-COUNTIF(AL187,0)-COUNTIF(AC187,0)-COUNTIF(T187,0)-COUNTIF(K187,0)</f>
        <v>0</v>
      </c>
      <c r="I190" s="165">
        <f t="shared" si="3119"/>
        <v>0</v>
      </c>
      <c r="J190" s="187">
        <f t="shared" ref="J190" si="3163">IF($B187=$B181,J184+IF($F187&lt;&gt;$G187,(K187+$G189-$G188)/$F187,K187/$F187),IF($F187&lt;&gt;G187,(K187+$G189-$G188)/$F187,K187/$F187))</f>
        <v>0</v>
      </c>
      <c r="K190" s="7">
        <f t="shared" ref="K190:K191" si="3164">SUM(L190:R190)</f>
        <v>0</v>
      </c>
      <c r="L190" s="26">
        <f t="shared" ref="L190:R190" si="3165">L187</f>
        <v>0</v>
      </c>
      <c r="M190" s="26">
        <f t="shared" si="3165"/>
        <v>0</v>
      </c>
      <c r="N190" s="26">
        <f t="shared" si="3165"/>
        <v>0</v>
      </c>
      <c r="O190" s="26">
        <f t="shared" si="3165"/>
        <v>0</v>
      </c>
      <c r="P190" s="26">
        <f t="shared" si="3165"/>
        <v>0</v>
      </c>
      <c r="Q190" s="29">
        <f t="shared" si="3165"/>
        <v>0</v>
      </c>
      <c r="R190" s="23">
        <f t="shared" si="3165"/>
        <v>0</v>
      </c>
      <c r="S190" s="187">
        <f t="shared" ref="S190" si="3166">IF($B187=$B181,S184+IF($F187&lt;&gt;$G187,(T187+$G189-$G188)/$F187,T187/$F187),IF($F187&lt;&gt;P187,(T187+$G189-$G188)/$F187,T187/$F187))</f>
        <v>0</v>
      </c>
      <c r="T190" s="7">
        <f t="shared" ref="T190:T191" si="3167">SUM(U190:AA190)</f>
        <v>0</v>
      </c>
      <c r="U190" s="26">
        <f t="shared" ref="U190:AA190" si="3168">U187</f>
        <v>0</v>
      </c>
      <c r="V190" s="26">
        <f t="shared" si="3168"/>
        <v>0</v>
      </c>
      <c r="W190" s="26">
        <f t="shared" si="3168"/>
        <v>0</v>
      </c>
      <c r="X190" s="26">
        <f t="shared" si="3168"/>
        <v>0</v>
      </c>
      <c r="Y190" s="113">
        <f t="shared" si="3168"/>
        <v>0</v>
      </c>
      <c r="Z190" s="29">
        <f t="shared" si="3168"/>
        <v>0</v>
      </c>
      <c r="AA190" s="23">
        <f t="shared" si="3168"/>
        <v>0</v>
      </c>
      <c r="AB190" s="187">
        <f t="shared" ref="AB190" si="3169">IF($B187=$B181,AB184+IF($F187&lt;&gt;$G187,(AC187+$G189-$G188)/$F187,AC187/$F187),IF($F187&lt;&gt;Y187,(AC187+$G189-$G188)/$F187,AC187/$F187))</f>
        <v>0</v>
      </c>
      <c r="AC190" s="7">
        <f t="shared" ref="AC190:AC191" si="3170">SUM(AD190:AJ190)</f>
        <v>0</v>
      </c>
      <c r="AD190" s="26">
        <f t="shared" ref="AD190:AJ190" si="3171">AD187</f>
        <v>0</v>
      </c>
      <c r="AE190" s="26">
        <f t="shared" si="3171"/>
        <v>0</v>
      </c>
      <c r="AF190" s="26">
        <f t="shared" si="3171"/>
        <v>0</v>
      </c>
      <c r="AG190" s="26">
        <f t="shared" si="3171"/>
        <v>0</v>
      </c>
      <c r="AH190" s="113">
        <f t="shared" si="3171"/>
        <v>0</v>
      </c>
      <c r="AI190" s="29">
        <f t="shared" si="3171"/>
        <v>0</v>
      </c>
      <c r="AJ190" s="23">
        <f t="shared" si="3171"/>
        <v>0</v>
      </c>
      <c r="AK190" s="187">
        <f t="shared" ref="AK190" si="3172">IF($B187=$B181,AK184+IF($F187&lt;&gt;$G187,(AL187+$G189-$G188)/$F187,AL187/$F187),IF($F187&lt;&gt;AH187,(AL187+$G189-$G188)/$F187,AL187/$F187))</f>
        <v>0</v>
      </c>
      <c r="AL190" s="7">
        <f t="shared" ref="AL190:AL191" si="3173">SUM(AM190:AS190)</f>
        <v>0</v>
      </c>
      <c r="AM190" s="26">
        <f t="shared" ref="AM190:AS190" si="3174">AM187</f>
        <v>0</v>
      </c>
      <c r="AN190" s="26">
        <f t="shared" si="3174"/>
        <v>0</v>
      </c>
      <c r="AO190" s="26">
        <f t="shared" si="3174"/>
        <v>0</v>
      </c>
      <c r="AP190" s="26">
        <f t="shared" si="3174"/>
        <v>0</v>
      </c>
      <c r="AQ190" s="113">
        <f t="shared" si="3174"/>
        <v>0</v>
      </c>
      <c r="AR190" s="29">
        <f t="shared" si="3174"/>
        <v>0</v>
      </c>
      <c r="AS190" s="23">
        <f t="shared" si="3174"/>
        <v>0</v>
      </c>
      <c r="AT190" s="187">
        <f t="shared" ref="AT190" si="3175">IF($B187=$B181,AT184+IF($F187&lt;&gt;$G187,(AU187+$G189-$G188)/$F187,AU187/$F187),IF($F187&lt;&gt;AQ187,(AU187+$G189-$G188)/$F187,AU187/$F187))</f>
        <v>0</v>
      </c>
      <c r="AU190" s="7">
        <f t="shared" ref="AU190:AU191" si="3176">SUM(AV190:BB190)</f>
        <v>0</v>
      </c>
      <c r="AV190" s="6">
        <f t="shared" ref="AV190" si="3177">IF(SUM($AM$9:$AS$9)=SUM($AV$9:$BB$9),AV187,IF(AND(SUM($AV$9:$BB$9)&gt;42,SUM($AV$9:$BB$9)&lt;49),AV187,0))</f>
        <v>0</v>
      </c>
      <c r="AW190" s="6">
        <f t="shared" ref="AW190:BB190" si="3178">IF(SUM($AM$9:$AS$9)=SUM($AV$9:$BB$9),AW187,IF(AND(SUM($AV$9:$BB$9)&gt;42,SUM($AV$9:$BB$9)&lt;49),AW187,0))</f>
        <v>0</v>
      </c>
      <c r="AX190" s="6">
        <f t="shared" si="3178"/>
        <v>0</v>
      </c>
      <c r="AY190" s="6">
        <f t="shared" si="3178"/>
        <v>0</v>
      </c>
      <c r="AZ190" s="26">
        <f t="shared" si="3178"/>
        <v>0</v>
      </c>
      <c r="BA190" s="29">
        <f t="shared" si="3178"/>
        <v>0</v>
      </c>
      <c r="BB190" s="23">
        <f t="shared" si="3178"/>
        <v>0</v>
      </c>
    </row>
    <row r="191" spans="1:54" ht="15.75" customHeight="1" x14ac:dyDescent="0.2">
      <c r="A191" s="1">
        <f t="shared" ref="A191:A192" si="3179">A190</f>
        <v>0</v>
      </c>
      <c r="B191" s="313"/>
      <c r="C191" s="314"/>
      <c r="D191" s="314"/>
      <c r="E191" s="314"/>
      <c r="F191" s="31"/>
      <c r="G191" s="183"/>
      <c r="H191" s="123">
        <f t="shared" ref="H191" si="3180">IF($B187=$B181,H185+F191,$F191)</f>
        <v>0</v>
      </c>
      <c r="I191" s="165">
        <f t="shared" si="3119"/>
        <v>0</v>
      </c>
      <c r="J191" s="141">
        <f t="shared" ref="J191" si="3181">IF($H190=0,0,IF($B181=$B187,IF($H192&gt;0,$H192+J185,K187+J185),IF($H192&gt;0,$H192,K187)))</f>
        <v>0</v>
      </c>
      <c r="K191" s="7">
        <f t="shared" si="3164"/>
        <v>0</v>
      </c>
      <c r="L191" s="6"/>
      <c r="M191" s="6"/>
      <c r="N191" s="6"/>
      <c r="O191" s="6"/>
      <c r="P191" s="26"/>
      <c r="Q191" s="29"/>
      <c r="R191" s="23"/>
      <c r="S191" s="141">
        <f t="shared" ref="S191" si="3182">IF($H190=0,0,IF($B181=$B187,IF($H192&gt;0,$H192+S185,T187+S185),IF($H192&gt;0,$H192,T187)))</f>
        <v>0</v>
      </c>
      <c r="T191" s="7">
        <f t="shared" si="3167"/>
        <v>0</v>
      </c>
      <c r="U191" s="6"/>
      <c r="V191" s="6"/>
      <c r="W191" s="6"/>
      <c r="X191" s="6"/>
      <c r="Y191" s="26"/>
      <c r="Z191" s="29"/>
      <c r="AA191" s="23"/>
      <c r="AB191" s="141">
        <f t="shared" ref="AB191" si="3183">IF($H190=0,0,IF($B181=$B187,IF($H192&gt;0,$H192+AB185,AC187+AB185),IF($H192&gt;0,$H192,AC187)))</f>
        <v>0</v>
      </c>
      <c r="AC191" s="7">
        <f t="shared" si="3170"/>
        <v>0</v>
      </c>
      <c r="AD191" s="6"/>
      <c r="AE191" s="6"/>
      <c r="AF191" s="6"/>
      <c r="AG191" s="6"/>
      <c r="AH191" s="26"/>
      <c r="AI191" s="29"/>
      <c r="AJ191" s="23"/>
      <c r="AK191" s="141">
        <f t="shared" ref="AK191" si="3184">IF($H190=0,0,IF($B181=$B187,IF($H192&gt;0,$H192+AK185,AL187+AK185),IF($H192&gt;0,$H192,AL187)))</f>
        <v>0</v>
      </c>
      <c r="AL191" s="7">
        <f t="shared" si="3173"/>
        <v>0</v>
      </c>
      <c r="AM191" s="6"/>
      <c r="AN191" s="6"/>
      <c r="AO191" s="6"/>
      <c r="AP191" s="6"/>
      <c r="AQ191" s="26"/>
      <c r="AR191" s="29"/>
      <c r="AS191" s="23"/>
      <c r="AT191" s="141">
        <f t="shared" ref="AT191" si="3185">IF($H190=0,0,IF($B181=$B187,IF($H192&gt;0,$H192+AT185,AU187+AT185),IF($H192&gt;0,$H192,AU187)))</f>
        <v>0</v>
      </c>
      <c r="AU191" s="7">
        <f t="shared" si="3176"/>
        <v>0</v>
      </c>
      <c r="AV191" s="6"/>
      <c r="AW191" s="6"/>
      <c r="AX191" s="6"/>
      <c r="AY191" s="6"/>
      <c r="AZ191" s="26"/>
      <c r="BA191" s="29"/>
      <c r="BB191" s="23"/>
    </row>
    <row r="192" spans="1:54" ht="18.75" customHeight="1" thickBot="1" x14ac:dyDescent="0.25">
      <c r="A192" s="1">
        <f t="shared" si="3179"/>
        <v>0</v>
      </c>
      <c r="B192" s="323" t="str">
        <f>IF(B187="",Wydruk!$AE$6,IF(J188=0,Wydruk!$AE$7,IF(AND(G188&lt;G189,B187&lt;&gt;$B193),Wydruk!$AE$13,IF(AND($B187=$B181,$B187&lt;&gt;$B193),IF(OR(OR(J192&lt;4,J192&gt;5),OR(S192&lt;4,S192&gt;5),OR(AB192&lt;4,AB192&gt;5),OR(AK192&lt;4,AK192&gt;5),OR(AND(AT192&lt;4,AT192&gt;0),AT192&gt;5)),Wydruk!$AE$8,Wydruk!$AE$9),IF($B187=$B193,IF($F191&lt;&gt;0,Wydruk!$AE$12,Wydruk!$AE$10),IF(OR(OR(J188&lt;4,J188&gt;5),OR(S188&lt;4,S188&gt;5),OR(AB188&lt;4,AB188&gt;5),OR(AK188&lt;4,AK188&gt;5),OR(AND(AT188&lt;4,AT188&gt;0),AT188&gt;5)),Wydruk!$AE$8,Wydruk!$AE$11))))))</f>
        <v>Uzupełnij liczby godzin tygodniowego planu</v>
      </c>
      <c r="C192" s="324"/>
      <c r="D192" s="324"/>
      <c r="E192" s="324"/>
      <c r="F192" s="173">
        <f>maj!F192</f>
        <v>0</v>
      </c>
      <c r="G192" s="184">
        <f>maj!G192</f>
        <v>0</v>
      </c>
      <c r="H192" s="191">
        <f t="shared" ref="H192" si="3186">IF(OR($G192=0,$F192=0,$G192="",$F192=""),0,$G192/$F192)</f>
        <v>0</v>
      </c>
      <c r="I192" s="193"/>
      <c r="J192" s="176">
        <f t="shared" ref="J192" si="3187">IF($B181=$B187,IF(L187+L182&gt;0,1,0)+IF(M187+M182&gt;0,1,0)+IF(N187+N182&gt;0,1,0)+IF(O187+O182&gt;0,1,0)+IF(P187+P182&gt;0,1,0)+IF(Q187+Q182&gt;0,1,0)+IF(R187+R182&gt;0,1,0),J188)</f>
        <v>0</v>
      </c>
      <c r="K192" s="133">
        <f t="shared" ref="K192" si="3188">IF(OR($B187=$B193,J192=0,(K188-Q192+O192)&lt;=0),0,(K188-Q192+O192)/J192)</f>
        <v>0</v>
      </c>
      <c r="L192" s="137">
        <f t="shared" ref="L192" si="3189">IF(K192*(7-J189)&lt;=0,0,K192*(7-J189))</f>
        <v>0</v>
      </c>
      <c r="M192" s="311">
        <f t="shared" ref="M192" si="3190">ROUND(IF(OR(K189-K192*(7-J189)+P192&lt;0,$B187=$B193,K192&lt;=0,K189=0),0,IF(K189-K192*(7-J189)+P192&gt;Q192-O192+P192,Q192-O192+P192,K189-K192*(7-J189)+P192)),1)</f>
        <v>0</v>
      </c>
      <c r="N192" s="312"/>
      <c r="O192" s="139">
        <f t="shared" ref="O192" si="3191">IF(OR($B187=$B193,J188=0),0,IF($B187=$B181,J187,$F187))</f>
        <v>0</v>
      </c>
      <c r="P192" s="30">
        <f t="shared" ref="P192" si="3192">IF(OR($B187=$B193,J192=0),0,$G189-$G188)</f>
        <v>0</v>
      </c>
      <c r="Q192" s="134">
        <f t="shared" ref="Q192" si="3193">IF(OR($B187=$B193,J192=0),0,J191)</f>
        <v>0</v>
      </c>
      <c r="R192" s="138">
        <f t="shared" ref="R192" si="3194">IF($B187=$B193,0,K189)</f>
        <v>0</v>
      </c>
      <c r="S192" s="176">
        <f t="shared" ref="S192" si="3195">IF($B181=$B187,IF(U187+U182&gt;0,1,0)+IF(V187+V182&gt;0,1,0)+IF(W187+W182&gt;0,1,0)+IF(X187+X182&gt;0,1,0)+IF(Y187+Y182&gt;0,1,0)+IF(Z187+Z182&gt;0,1,0)+IF(AA187+AA182&gt;0,1,0),S188)</f>
        <v>0</v>
      </c>
      <c r="T192" s="133">
        <f t="shared" ref="T192" si="3196">IF(OR($B187=$B193,S192=0,(T188-Z192+X192)&lt;=0),0,(T188-Z192+X192)/S192)</f>
        <v>0</v>
      </c>
      <c r="U192" s="137">
        <f t="shared" ref="U192" si="3197">IF(T192*(7-S189)&lt;=0,0,T192*(7-S189))</f>
        <v>0</v>
      </c>
      <c r="V192" s="311">
        <f t="shared" ref="V192" si="3198">ROUND(IF(OR(T189-T192*(7-S189)+Y192&lt;0,$B187=$B193,T192&lt;=0,T189=0),0,IF(T189-T192*(7-S189)+Y192&gt;Z192-X192+Y192,Z192-X192+Y192,T189-T192*(7-S189)+Y192)),1)</f>
        <v>0</v>
      </c>
      <c r="W192" s="312"/>
      <c r="X192" s="139">
        <f t="shared" ref="X192" si="3199">IF(OR($B187=$B193,S188=0),0,IF($B187=$B181,S187,$F187))</f>
        <v>0</v>
      </c>
      <c r="Y192" s="30">
        <f t="shared" ref="Y192" si="3200">IF(OR($B187=$B193,S192=0),0,$G189-$G188)</f>
        <v>0</v>
      </c>
      <c r="Z192" s="134">
        <f t="shared" ref="Z192" si="3201">IF(OR($B187=$B193,S192=0),0,S191)</f>
        <v>0</v>
      </c>
      <c r="AA192" s="138">
        <f t="shared" ref="AA192" si="3202">IF($B187=$B193,0,T189)</f>
        <v>0</v>
      </c>
      <c r="AB192" s="176">
        <f t="shared" ref="AB192" si="3203">IF($B181=$B187,IF(AD187+AD182&gt;0,1,0)+IF(AE187+AE182&gt;0,1,0)+IF(AF187+AF182&gt;0,1,0)+IF(AG187+AG182&gt;0,1,0)+IF(AH187+AH182&gt;0,1,0)+IF(AI187+AI182&gt;0,1,0)+IF(AJ187+AJ182&gt;0,1,0),AB188)</f>
        <v>0</v>
      </c>
      <c r="AC192" s="133">
        <f t="shared" ref="AC192" si="3204">IF(OR($B187=$B193,AB192=0,(AC188-AI192+AG192)&lt;=0),0,(AC188-AI192+AG192)/AB192)</f>
        <v>0</v>
      </c>
      <c r="AD192" s="137">
        <f t="shared" ref="AD192" si="3205">IF(AC192*(7-AB189)&lt;=0,0,AC192*(7-AB189))</f>
        <v>0</v>
      </c>
      <c r="AE192" s="311">
        <f t="shared" ref="AE192" si="3206">ROUND(IF(OR(AC189-AC192*(7-AB189)+AH192&lt;0,$B187=$B193,AC192&lt;=0,AC189=0),0,IF(AC189-AC192*(7-AB189)+AH192&gt;AI192-AG192+AH192,AI192-AG192+AH192,AC189-AC192*(7-AB189)+AH192)),1)</f>
        <v>0</v>
      </c>
      <c r="AF192" s="312"/>
      <c r="AG192" s="139">
        <f t="shared" ref="AG192" si="3207">IF(OR($B187=$B193,AB188=0),0,IF($B187=$B181,AB187,$F187))</f>
        <v>0</v>
      </c>
      <c r="AH192" s="30">
        <f t="shared" ref="AH192" si="3208">IF(OR($B187=$B193,AB192=0),0,$G189-$G188)</f>
        <v>0</v>
      </c>
      <c r="AI192" s="134">
        <f t="shared" ref="AI192" si="3209">IF(OR($B187=$B193,AB192=0),0,AB191)</f>
        <v>0</v>
      </c>
      <c r="AJ192" s="138">
        <f t="shared" ref="AJ192" si="3210">IF($B187=$B193,0,AC189)</f>
        <v>0</v>
      </c>
      <c r="AK192" s="176">
        <f t="shared" ref="AK192" si="3211">IF($B181=$B187,IF(AM187+AM182&gt;0,1,0)+IF(AN187+AN182&gt;0,1,0)+IF(AO187+AO182&gt;0,1,0)+IF(AP187+AP182&gt;0,1,0)+IF(AQ187+AQ182&gt;0,1,0)+IF(AR187+AR182&gt;0,1,0)+IF(AS187+AS182&gt;0,1,0),AK188)</f>
        <v>0</v>
      </c>
      <c r="AL192" s="133">
        <f t="shared" ref="AL192" si="3212">IF(OR($B187=$B193,AK192=0,(AL188-AR192+AP192)&lt;=0),0,(AL188-AR192+AP192)/AK192)</f>
        <v>0</v>
      </c>
      <c r="AM192" s="137">
        <f t="shared" ref="AM192" si="3213">IF(AL192*(7-AK189)&lt;=0,0,AL192*(7-AK189))</f>
        <v>0</v>
      </c>
      <c r="AN192" s="311">
        <f t="shared" ref="AN192" si="3214">ROUND(IF(OR(AL189-AL192*(7-AK189)+AQ192&lt;0,$B187=$B193,AL192&lt;=0,AL189=0),0,IF(AL189-AL192*(7-AK189)+AQ192&gt;AR192-AP192+AQ192,AR192-AP192+AQ192,AL189-AL192*(7-AK189)+AQ192)),1)</f>
        <v>0</v>
      </c>
      <c r="AO192" s="312"/>
      <c r="AP192" s="139">
        <f t="shared" ref="AP192" si="3215">IF(OR($B187=$B193,AK188=0),0,IF($B187=$B181,AK187,$F187))</f>
        <v>0</v>
      </c>
      <c r="AQ192" s="30">
        <f t="shared" ref="AQ192" si="3216">IF(OR($B187=$B193,AK192=0),0,$G189-$G188)</f>
        <v>0</v>
      </c>
      <c r="AR192" s="134">
        <f t="shared" ref="AR192" si="3217">IF(OR($B187=$B193,AK192=0),0,AK191)</f>
        <v>0</v>
      </c>
      <c r="AS192" s="138">
        <f t="shared" ref="AS192" si="3218">IF($B187=$B193,0,AL189)</f>
        <v>0</v>
      </c>
      <c r="AT192" s="176">
        <f t="shared" ref="AT192" si="3219">IF($B181=$B187,IF(AV187+AV182&gt;0,1,0)+IF(AW187+AW182&gt;0,1,0)+IF(AX187+AX182&gt;0,1,0)+IF(AY187+AY182&gt;0,1,0)+IF(AZ187+AZ182&gt;0,1,0)+IF(BA187+BA182&gt;0,1,0)+IF(BB187+BB182&gt;0,1,0),AT188)</f>
        <v>0</v>
      </c>
      <c r="AU192" s="133">
        <f t="shared" ref="AU192" si="3220">IF(OR($B187=$B193,AT192=0,(AU188-BA192+AY192)&lt;=0),0,(AU188-BA192+AY192)/AT192)</f>
        <v>0</v>
      </c>
      <c r="AV192" s="137">
        <f t="shared" ref="AV192" si="3221">IF(AU192*(7-AT189)&lt;=0,0,AU192*(7-AT189))</f>
        <v>0</v>
      </c>
      <c r="AW192" s="311">
        <f t="shared" ref="AW192" si="3222">ROUND(IF(OR(AU189-AU192*(7-AT189)+AZ192&lt;0,$B187=$B193,AU192&lt;=0,AU189=0),0,IF(AU189-AU192*(7-AT189)+AZ192&gt;BA192-AY192+AZ192,BA192-AY192+AZ192,AU189-AU192*(7-AT189)+AZ192)),1)</f>
        <v>0</v>
      </c>
      <c r="AX192" s="312"/>
      <c r="AY192" s="139">
        <f t="shared" ref="AY192" si="3223">IF(OR($B187=$B193,AT188=0),0,IF($B187=$B181,AT187,$F187))</f>
        <v>0</v>
      </c>
      <c r="AZ192" s="30">
        <f t="shared" ref="AZ192" si="3224">IF(OR($B187=$B193,AT192=0),0,$G189-$G188)</f>
        <v>0</v>
      </c>
      <c r="BA192" s="134">
        <f t="shared" ref="BA192" si="3225">IF(OR($B187=$B193,AT192=0),0,AT191)</f>
        <v>0</v>
      </c>
      <c r="BB192" s="138">
        <f t="shared" ref="BB192" si="3226">IF($B187=$B193,0,AU189)</f>
        <v>0</v>
      </c>
    </row>
    <row r="193" spans="1:54" ht="15.75" x14ac:dyDescent="0.2">
      <c r="A193" s="1">
        <f t="shared" ref="A193" si="3227">IF(B193="","1. Niewypełnione",B193)</f>
        <v>0</v>
      </c>
      <c r="B193" s="320">
        <f>maj!B193</f>
        <v>0</v>
      </c>
      <c r="C193" s="321">
        <f>maj!C193</f>
        <v>0</v>
      </c>
      <c r="D193" s="321">
        <f>maj!D193</f>
        <v>0</v>
      </c>
      <c r="E193" s="321">
        <f>maj!E193</f>
        <v>0</v>
      </c>
      <c r="F193" s="177">
        <f>maj!F193</f>
        <v>18</v>
      </c>
      <c r="G193" s="185">
        <f>maj!G193</f>
        <v>18</v>
      </c>
      <c r="H193" s="177"/>
      <c r="I193" s="192">
        <f t="shared" ref="I193:I197" si="3228">K193+T193+AC193+AL193+AU193</f>
        <v>0</v>
      </c>
      <c r="J193" s="186">
        <f t="shared" ref="J193" si="3229">IF(OR($B193=$B199,J196=0),0,ROUND((K194+P198)/J196,0))</f>
        <v>0</v>
      </c>
      <c r="K193" s="51">
        <f t="shared" ref="K193:K194" si="3230">SUM(L193:R193)</f>
        <v>0</v>
      </c>
      <c r="L193" s="52">
        <f>maj!L193</f>
        <v>0</v>
      </c>
      <c r="M193" s="52">
        <f>maj!M193</f>
        <v>0</v>
      </c>
      <c r="N193" s="52">
        <f>maj!N193</f>
        <v>0</v>
      </c>
      <c r="O193" s="52">
        <f>maj!O193</f>
        <v>0</v>
      </c>
      <c r="P193" s="53">
        <f>maj!P193</f>
        <v>0</v>
      </c>
      <c r="Q193" s="54">
        <f>maj!Q193</f>
        <v>0</v>
      </c>
      <c r="R193" s="55">
        <f>maj!R193</f>
        <v>0</v>
      </c>
      <c r="S193" s="188">
        <f t="shared" ref="S193" si="3231">IF(OR($B193=$B199,S196=0),0,ROUND((T194+Y198)/S196,0))</f>
        <v>0</v>
      </c>
      <c r="T193" s="51">
        <f t="shared" ref="T193:T194" si="3232">SUM(U193:AA193)</f>
        <v>0</v>
      </c>
      <c r="U193" s="52">
        <f>maj!U193</f>
        <v>0</v>
      </c>
      <c r="V193" s="52">
        <f>maj!V193</f>
        <v>0</v>
      </c>
      <c r="W193" s="52">
        <f>maj!W193</f>
        <v>0</v>
      </c>
      <c r="X193" s="52">
        <f>maj!X193</f>
        <v>0</v>
      </c>
      <c r="Y193" s="53">
        <f>maj!Y193</f>
        <v>0</v>
      </c>
      <c r="Z193" s="54">
        <f>maj!Z193</f>
        <v>0</v>
      </c>
      <c r="AA193" s="55">
        <f>maj!AA193</f>
        <v>0</v>
      </c>
      <c r="AB193" s="188">
        <f t="shared" ref="AB193" si="3233">IF(OR($B193=$B199,AB196=0),0,ROUND((AC194+AH198)/AB196,0))</f>
        <v>0</v>
      </c>
      <c r="AC193" s="51">
        <f t="shared" ref="AC193:AC194" si="3234">SUM(AD193:AJ193)</f>
        <v>0</v>
      </c>
      <c r="AD193" s="52">
        <f>maj!AD193</f>
        <v>0</v>
      </c>
      <c r="AE193" s="52">
        <f>maj!AE193</f>
        <v>0</v>
      </c>
      <c r="AF193" s="52">
        <f>maj!AF193</f>
        <v>0</v>
      </c>
      <c r="AG193" s="52">
        <f>maj!AG193</f>
        <v>0</v>
      </c>
      <c r="AH193" s="53">
        <f>maj!AH193</f>
        <v>0</v>
      </c>
      <c r="AI193" s="54">
        <f>maj!AI193</f>
        <v>0</v>
      </c>
      <c r="AJ193" s="55">
        <f>maj!AJ193</f>
        <v>0</v>
      </c>
      <c r="AK193" s="188">
        <f t="shared" ref="AK193" si="3235">IF(OR($B193=$B199,AK196=0),0,ROUND((AL194+AQ198)/AK196,0))</f>
        <v>0</v>
      </c>
      <c r="AL193" s="51">
        <f t="shared" ref="AL193:AL194" si="3236">SUM(AM193:AS193)</f>
        <v>0</v>
      </c>
      <c r="AM193" s="52">
        <f>maj!AM193</f>
        <v>0</v>
      </c>
      <c r="AN193" s="52">
        <f>maj!AN193</f>
        <v>0</v>
      </c>
      <c r="AO193" s="52">
        <f>maj!AO193</f>
        <v>0</v>
      </c>
      <c r="AP193" s="52">
        <f>maj!AP193</f>
        <v>0</v>
      </c>
      <c r="AQ193" s="53">
        <f>maj!AQ193</f>
        <v>0</v>
      </c>
      <c r="AR193" s="54">
        <f>maj!AR193</f>
        <v>0</v>
      </c>
      <c r="AS193" s="55">
        <f>maj!AS193</f>
        <v>0</v>
      </c>
      <c r="AT193" s="188">
        <f t="shared" ref="AT193" si="3237">IF(OR($B193=$B199,AT196=0),0,ROUND((AU194+AZ198)/AT196,0))</f>
        <v>0</v>
      </c>
      <c r="AU193" s="51">
        <f t="shared" ref="AU193:AU194" si="3238">SUM(AV193:BB193)</f>
        <v>0</v>
      </c>
      <c r="AV193" s="52">
        <f t="shared" ref="AV193" si="3239">IF(SUM($AM$9:$AS$9)=SUM($AV$9:$BB$9),AM193,IF(AND(SUM($AV$9:$BB$9)&gt;42,SUM($AV$9:$BB$9)&lt;49),AM193,0))</f>
        <v>0</v>
      </c>
      <c r="AW193" s="52">
        <f t="shared" ref="AW193" si="3240">IF(SUM($AM$9:$AS$9)=SUM($AV$9:$BB$9),AN193,IF(AND(SUM($AV$9:$BB$9)&gt;42,SUM($AV$9:$BB$9)&lt;49),AN193,0))</f>
        <v>0</v>
      </c>
      <c r="AX193" s="52">
        <f t="shared" ref="AX193" si="3241">IF(SUM($AM$9:$AS$9)=SUM($AV$9:$BB$9),AO193,IF(AND(SUM($AV$9:$BB$9)&gt;42,SUM($AV$9:$BB$9)&lt;49),AO193,0))</f>
        <v>0</v>
      </c>
      <c r="AY193" s="52">
        <f t="shared" ref="AY193" si="3242">IF(SUM($AM$9:$AS$9)=SUM($AV$9:$BB$9),AP193,IF(AND(SUM($AV$9:$BB$9)&gt;42,SUM($AV$9:$BB$9)&lt;49),AP193,0))</f>
        <v>0</v>
      </c>
      <c r="AZ193" s="53">
        <f t="shared" ref="AZ193" si="3243">IF(SUM($AM$9:$AS$9)=SUM($AV$9:$BB$9),AQ193,IF(AND(SUM($AV$9:$BB$9)&gt;42,SUM($AV$9:$BB$9)&lt;49),AQ193,0))</f>
        <v>0</v>
      </c>
      <c r="BA193" s="54">
        <f t="shared" ref="BA193" si="3244">IF(SUM($AM$9:$AS$9)=SUM($AV$9:$BB$9),AR193,IF(AND(SUM($AV$9:$BB$9)&gt;42,SUM($AV$9:$BB$9)&lt;49),AR193,0))</f>
        <v>0</v>
      </c>
      <c r="BB193" s="55">
        <f t="shared" ref="BB193" si="3245">IF(SUM($AM$9:$AS$9)=SUM($AV$9:$BB$9),AS193,IF(AND(SUM($AV$9:$BB$9)&gt;42,SUM($AV$9:$BB$9)&lt;49),AS193,0))</f>
        <v>0</v>
      </c>
    </row>
    <row r="194" spans="1:54" ht="12.75" hidden="1" customHeight="1" x14ac:dyDescent="0.2">
      <c r="B194" s="93"/>
      <c r="C194" s="94"/>
      <c r="D194" s="95"/>
      <c r="E194" s="115"/>
      <c r="F194" s="140" t="b">
        <f t="shared" ref="F194" si="3246">IF($B187=$B193,OR(F188,G193&lt;F193),G193&lt;F193)</f>
        <v>0</v>
      </c>
      <c r="G194" s="189">
        <f t="shared" ref="G194" si="3247">IF(AND($B187=$B193,$B187&lt;&gt;"",$B187&lt;&gt;0),G193+G188,G193)</f>
        <v>18</v>
      </c>
      <c r="H194" s="120"/>
      <c r="I194" s="165">
        <f t="shared" si="3228"/>
        <v>0</v>
      </c>
      <c r="J194" s="194">
        <f t="shared" ref="J194" si="3248">7-COUNTIF(L193:R193,0)-COUNTIF(L193:R193,"")</f>
        <v>0</v>
      </c>
      <c r="K194" s="22">
        <f t="shared" si="3230"/>
        <v>0</v>
      </c>
      <c r="L194" s="35">
        <f t="shared" ref="L194:R194" si="3249">IF($B187=$B193,L193+L188,L193)</f>
        <v>0</v>
      </c>
      <c r="M194" s="35">
        <f t="shared" si="3249"/>
        <v>0</v>
      </c>
      <c r="N194" s="35">
        <f t="shared" si="3249"/>
        <v>0</v>
      </c>
      <c r="O194" s="35">
        <f t="shared" si="3249"/>
        <v>0</v>
      </c>
      <c r="P194" s="36">
        <f t="shared" si="3249"/>
        <v>0</v>
      </c>
      <c r="Q194" s="37">
        <f t="shared" si="3249"/>
        <v>0</v>
      </c>
      <c r="R194" s="38">
        <f t="shared" si="3249"/>
        <v>0</v>
      </c>
      <c r="S194" s="194">
        <f t="shared" ref="S194" si="3250">7-COUNTIF(U193:AA193,0)-COUNTIF(U193:AA193,"")</f>
        <v>0</v>
      </c>
      <c r="T194" s="22">
        <f t="shared" si="3232"/>
        <v>0</v>
      </c>
      <c r="U194" s="35">
        <f t="shared" ref="U194:AA194" si="3251">IF($B187=$B193,U193+U188,U193)</f>
        <v>0</v>
      </c>
      <c r="V194" s="35">
        <f t="shared" si="3251"/>
        <v>0</v>
      </c>
      <c r="W194" s="35">
        <f t="shared" si="3251"/>
        <v>0</v>
      </c>
      <c r="X194" s="35">
        <f t="shared" si="3251"/>
        <v>0</v>
      </c>
      <c r="Y194" s="36">
        <f t="shared" si="3251"/>
        <v>0</v>
      </c>
      <c r="Z194" s="37">
        <f t="shared" si="3251"/>
        <v>0</v>
      </c>
      <c r="AA194" s="38">
        <f t="shared" si="3251"/>
        <v>0</v>
      </c>
      <c r="AB194" s="194">
        <f t="shared" ref="AB194" si="3252">7-COUNTIF(AD193:AJ193,0)-COUNTIF(AD193:AJ193,"")</f>
        <v>0</v>
      </c>
      <c r="AC194" s="22">
        <f t="shared" si="3234"/>
        <v>0</v>
      </c>
      <c r="AD194" s="35">
        <f t="shared" ref="AD194:AJ194" si="3253">IF($B187=$B193,AD193+AD188,AD193)</f>
        <v>0</v>
      </c>
      <c r="AE194" s="35">
        <f t="shared" si="3253"/>
        <v>0</v>
      </c>
      <c r="AF194" s="35">
        <f t="shared" si="3253"/>
        <v>0</v>
      </c>
      <c r="AG194" s="35">
        <f t="shared" si="3253"/>
        <v>0</v>
      </c>
      <c r="AH194" s="36">
        <f t="shared" si="3253"/>
        <v>0</v>
      </c>
      <c r="AI194" s="37">
        <f t="shared" si="3253"/>
        <v>0</v>
      </c>
      <c r="AJ194" s="38">
        <f t="shared" si="3253"/>
        <v>0</v>
      </c>
      <c r="AK194" s="194">
        <f t="shared" ref="AK194" si="3254">7-COUNTIF(AM193:AS193,0)-COUNTIF(AM193:AS193,"")</f>
        <v>0</v>
      </c>
      <c r="AL194" s="22">
        <f t="shared" si="3236"/>
        <v>0</v>
      </c>
      <c r="AM194" s="35">
        <f t="shared" ref="AM194:AS194" si="3255">IF($B187=$B193,AM193+AM188,AM193)</f>
        <v>0</v>
      </c>
      <c r="AN194" s="35">
        <f t="shared" si="3255"/>
        <v>0</v>
      </c>
      <c r="AO194" s="35">
        <f t="shared" si="3255"/>
        <v>0</v>
      </c>
      <c r="AP194" s="35">
        <f t="shared" si="3255"/>
        <v>0</v>
      </c>
      <c r="AQ194" s="36">
        <f t="shared" si="3255"/>
        <v>0</v>
      </c>
      <c r="AR194" s="37">
        <f t="shared" si="3255"/>
        <v>0</v>
      </c>
      <c r="AS194" s="38">
        <f t="shared" si="3255"/>
        <v>0</v>
      </c>
      <c r="AT194" s="194">
        <f t="shared" ref="AT194" si="3256">7-COUNTIF(AV193:BB193,0)-COUNTIF(AV193:BB193,"")</f>
        <v>0</v>
      </c>
      <c r="AU194" s="22">
        <f t="shared" si="3238"/>
        <v>0</v>
      </c>
      <c r="AV194" s="35">
        <f t="shared" ref="AV194:BB194" si="3257">IF($B187=$B193,AV193+AV188,AV193)</f>
        <v>0</v>
      </c>
      <c r="AW194" s="35">
        <f t="shared" si="3257"/>
        <v>0</v>
      </c>
      <c r="AX194" s="35">
        <f t="shared" si="3257"/>
        <v>0</v>
      </c>
      <c r="AY194" s="35">
        <f t="shared" si="3257"/>
        <v>0</v>
      </c>
      <c r="AZ194" s="36">
        <f t="shared" si="3257"/>
        <v>0</v>
      </c>
      <c r="BA194" s="37">
        <f t="shared" si="3257"/>
        <v>0</v>
      </c>
      <c r="BB194" s="38">
        <f t="shared" si="3257"/>
        <v>0</v>
      </c>
    </row>
    <row r="195" spans="1:54" ht="15" hidden="1" customHeight="1" x14ac:dyDescent="0.2">
      <c r="B195" s="116"/>
      <c r="C195" s="117"/>
      <c r="D195" s="118"/>
      <c r="E195" s="119"/>
      <c r="F195" s="92"/>
      <c r="G195" s="190">
        <f t="shared" ref="G195" si="3258">IF(AND($B187=$B193,$B187&lt;&gt;"",$B187&lt;&gt;0),F193+G189,F193)</f>
        <v>18</v>
      </c>
      <c r="H195" s="121"/>
      <c r="I195" s="165">
        <f t="shared" si="3228"/>
        <v>0</v>
      </c>
      <c r="J195" s="195">
        <f t="shared" ref="J195" si="3259">IF($B193=$B187,COUNTIF(L195:R195,0),COUNTIF(L196:R196,0)+COUNTIF(L196:R196,""))</f>
        <v>7</v>
      </c>
      <c r="K195" s="39">
        <f t="shared" ref="K195:R195" si="3260">IF($B187=$B193,K196+K189,K196)</f>
        <v>0</v>
      </c>
      <c r="L195" s="40">
        <f t="shared" si="3260"/>
        <v>0</v>
      </c>
      <c r="M195" s="40">
        <f t="shared" si="3260"/>
        <v>0</v>
      </c>
      <c r="N195" s="40">
        <f t="shared" si="3260"/>
        <v>0</v>
      </c>
      <c r="O195" s="40">
        <f t="shared" si="3260"/>
        <v>0</v>
      </c>
      <c r="P195" s="41">
        <f t="shared" si="3260"/>
        <v>0</v>
      </c>
      <c r="Q195" s="42">
        <f t="shared" si="3260"/>
        <v>0</v>
      </c>
      <c r="R195" s="43">
        <f t="shared" si="3260"/>
        <v>0</v>
      </c>
      <c r="S195" s="195">
        <f t="shared" ref="S195" si="3261">IF($B193=$B187,COUNTIF(U195:AA195,0),COUNTIF(U196:AA196,0)+COUNTIF(U196:AA196,""))</f>
        <v>7</v>
      </c>
      <c r="T195" s="39">
        <f t="shared" ref="T195:AA195" si="3262">IF($B187=$B193,T196+T189,T196)</f>
        <v>0</v>
      </c>
      <c r="U195" s="40">
        <f t="shared" si="3262"/>
        <v>0</v>
      </c>
      <c r="V195" s="40">
        <f t="shared" si="3262"/>
        <v>0</v>
      </c>
      <c r="W195" s="40">
        <f t="shared" si="3262"/>
        <v>0</v>
      </c>
      <c r="X195" s="40">
        <f t="shared" si="3262"/>
        <v>0</v>
      </c>
      <c r="Y195" s="41">
        <f t="shared" si="3262"/>
        <v>0</v>
      </c>
      <c r="Z195" s="42">
        <f t="shared" si="3262"/>
        <v>0</v>
      </c>
      <c r="AA195" s="43">
        <f t="shared" si="3262"/>
        <v>0</v>
      </c>
      <c r="AB195" s="195">
        <f t="shared" ref="AB195" si="3263">IF($B193=$B187,COUNTIF(AD195:AJ195,0),COUNTIF(AD196:AJ196,0)+COUNTIF(AD196:AJ196,""))</f>
        <v>7</v>
      </c>
      <c r="AC195" s="39">
        <f t="shared" ref="AC195:AJ195" si="3264">IF($B187=$B193,AC196+AC189,AC196)</f>
        <v>0</v>
      </c>
      <c r="AD195" s="40">
        <f t="shared" si="3264"/>
        <v>0</v>
      </c>
      <c r="AE195" s="40">
        <f t="shared" si="3264"/>
        <v>0</v>
      </c>
      <c r="AF195" s="40">
        <f t="shared" si="3264"/>
        <v>0</v>
      </c>
      <c r="AG195" s="40">
        <f t="shared" si="3264"/>
        <v>0</v>
      </c>
      <c r="AH195" s="41">
        <f t="shared" si="3264"/>
        <v>0</v>
      </c>
      <c r="AI195" s="42">
        <f t="shared" si="3264"/>
        <v>0</v>
      </c>
      <c r="AJ195" s="43">
        <f t="shared" si="3264"/>
        <v>0</v>
      </c>
      <c r="AK195" s="195">
        <f t="shared" ref="AK195" si="3265">IF($B193=$B187,COUNTIF(AM195:AS195,0),COUNTIF(AM196:AS196,0)+COUNTIF(AM196:AS196,""))</f>
        <v>7</v>
      </c>
      <c r="AL195" s="39">
        <f t="shared" ref="AL195:AS195" si="3266">IF($B187=$B193,AL196+AL189,AL196)</f>
        <v>0</v>
      </c>
      <c r="AM195" s="40">
        <f t="shared" si="3266"/>
        <v>0</v>
      </c>
      <c r="AN195" s="40">
        <f t="shared" si="3266"/>
        <v>0</v>
      </c>
      <c r="AO195" s="40">
        <f t="shared" si="3266"/>
        <v>0</v>
      </c>
      <c r="AP195" s="40">
        <f t="shared" si="3266"/>
        <v>0</v>
      </c>
      <c r="AQ195" s="41">
        <f t="shared" si="3266"/>
        <v>0</v>
      </c>
      <c r="AR195" s="42">
        <f t="shared" si="3266"/>
        <v>0</v>
      </c>
      <c r="AS195" s="43">
        <f t="shared" si="3266"/>
        <v>0</v>
      </c>
      <c r="AT195" s="195">
        <f t="shared" ref="AT195" si="3267">IF($B193=$B187,COUNTIF(AV195:BB195,0),COUNTIF(AV196:BB196,0)+COUNTIF(AV196:BB196,""))</f>
        <v>7</v>
      </c>
      <c r="AU195" s="39">
        <f t="shared" ref="AU195:BB195" si="3268">IF($B187=$B193,AU196+AU189,AU196)</f>
        <v>0</v>
      </c>
      <c r="AV195" s="40">
        <f t="shared" si="3268"/>
        <v>0</v>
      </c>
      <c r="AW195" s="40">
        <f t="shared" si="3268"/>
        <v>0</v>
      </c>
      <c r="AX195" s="40">
        <f t="shared" si="3268"/>
        <v>0</v>
      </c>
      <c r="AY195" s="40">
        <f t="shared" si="3268"/>
        <v>0</v>
      </c>
      <c r="AZ195" s="41">
        <f t="shared" si="3268"/>
        <v>0</v>
      </c>
      <c r="BA195" s="42">
        <f t="shared" si="3268"/>
        <v>0</v>
      </c>
      <c r="BB195" s="43">
        <f t="shared" si="3268"/>
        <v>0</v>
      </c>
    </row>
    <row r="196" spans="1:54" ht="15.75" customHeight="1" x14ac:dyDescent="0.2">
      <c r="A196" s="1">
        <f t="shared" ref="A196" si="3269">A193</f>
        <v>0</v>
      </c>
      <c r="B196" s="313">
        <f t="shared" ref="B196" si="3270">B190+1</f>
        <v>30</v>
      </c>
      <c r="C196" s="314"/>
      <c r="D196" s="314"/>
      <c r="E196" s="314"/>
      <c r="F196" s="31"/>
      <c r="G196" s="183"/>
      <c r="H196" s="122">
        <f t="shared" ref="H196" si="3271">5-COUNTIF(AU193,0)-COUNTIF(AL193,0)-COUNTIF(AC193,0)-COUNTIF(T193,0)-COUNTIF(K193,0)</f>
        <v>0</v>
      </c>
      <c r="I196" s="165">
        <f t="shared" si="3228"/>
        <v>0</v>
      </c>
      <c r="J196" s="187">
        <f t="shared" ref="J196" si="3272">IF($B193=$B187,J190+IF($F193&lt;&gt;$G193,(K193+$G195-$G194)/$F193,K193/$F193),IF($F193&lt;&gt;G193,(K193+$G195-$G194)/$F193,K193/$F193))</f>
        <v>0</v>
      </c>
      <c r="K196" s="7">
        <f t="shared" ref="K196:K197" si="3273">SUM(L196:R196)</f>
        <v>0</v>
      </c>
      <c r="L196" s="26">
        <f t="shared" ref="L196:R196" si="3274">L193</f>
        <v>0</v>
      </c>
      <c r="M196" s="26">
        <f t="shared" si="3274"/>
        <v>0</v>
      </c>
      <c r="N196" s="26">
        <f t="shared" si="3274"/>
        <v>0</v>
      </c>
      <c r="O196" s="26">
        <f t="shared" si="3274"/>
        <v>0</v>
      </c>
      <c r="P196" s="26">
        <f t="shared" si="3274"/>
        <v>0</v>
      </c>
      <c r="Q196" s="29">
        <f t="shared" si="3274"/>
        <v>0</v>
      </c>
      <c r="R196" s="23">
        <f t="shared" si="3274"/>
        <v>0</v>
      </c>
      <c r="S196" s="187">
        <f t="shared" ref="S196" si="3275">IF($B193=$B187,S190+IF($F193&lt;&gt;$G193,(T193+$G195-$G194)/$F193,T193/$F193),IF($F193&lt;&gt;P193,(T193+$G195-$G194)/$F193,T193/$F193))</f>
        <v>0</v>
      </c>
      <c r="T196" s="7">
        <f t="shared" ref="T196:T197" si="3276">SUM(U196:AA196)</f>
        <v>0</v>
      </c>
      <c r="U196" s="26">
        <f t="shared" ref="U196:AA196" si="3277">U193</f>
        <v>0</v>
      </c>
      <c r="V196" s="26">
        <f t="shared" si="3277"/>
        <v>0</v>
      </c>
      <c r="W196" s="26">
        <f t="shared" si="3277"/>
        <v>0</v>
      </c>
      <c r="X196" s="26">
        <f t="shared" si="3277"/>
        <v>0</v>
      </c>
      <c r="Y196" s="113">
        <f t="shared" si="3277"/>
        <v>0</v>
      </c>
      <c r="Z196" s="29">
        <f t="shared" si="3277"/>
        <v>0</v>
      </c>
      <c r="AA196" s="23">
        <f t="shared" si="3277"/>
        <v>0</v>
      </c>
      <c r="AB196" s="187">
        <f t="shared" ref="AB196" si="3278">IF($B193=$B187,AB190+IF($F193&lt;&gt;$G193,(AC193+$G195-$G194)/$F193,AC193/$F193),IF($F193&lt;&gt;Y193,(AC193+$G195-$G194)/$F193,AC193/$F193))</f>
        <v>0</v>
      </c>
      <c r="AC196" s="7">
        <f t="shared" ref="AC196:AC197" si="3279">SUM(AD196:AJ196)</f>
        <v>0</v>
      </c>
      <c r="AD196" s="26">
        <f t="shared" ref="AD196:AJ196" si="3280">AD193</f>
        <v>0</v>
      </c>
      <c r="AE196" s="26">
        <f t="shared" si="3280"/>
        <v>0</v>
      </c>
      <c r="AF196" s="26">
        <f t="shared" si="3280"/>
        <v>0</v>
      </c>
      <c r="AG196" s="26">
        <f t="shared" si="3280"/>
        <v>0</v>
      </c>
      <c r="AH196" s="113">
        <f t="shared" si="3280"/>
        <v>0</v>
      </c>
      <c r="AI196" s="29">
        <f t="shared" si="3280"/>
        <v>0</v>
      </c>
      <c r="AJ196" s="23">
        <f t="shared" si="3280"/>
        <v>0</v>
      </c>
      <c r="AK196" s="187">
        <f t="shared" ref="AK196" si="3281">IF($B193=$B187,AK190+IF($F193&lt;&gt;$G193,(AL193+$G195-$G194)/$F193,AL193/$F193),IF($F193&lt;&gt;AH193,(AL193+$G195-$G194)/$F193,AL193/$F193))</f>
        <v>0</v>
      </c>
      <c r="AL196" s="7">
        <f t="shared" ref="AL196:AL197" si="3282">SUM(AM196:AS196)</f>
        <v>0</v>
      </c>
      <c r="AM196" s="26">
        <f t="shared" ref="AM196:AS196" si="3283">AM193</f>
        <v>0</v>
      </c>
      <c r="AN196" s="26">
        <f t="shared" si="3283"/>
        <v>0</v>
      </c>
      <c r="AO196" s="26">
        <f t="shared" si="3283"/>
        <v>0</v>
      </c>
      <c r="AP196" s="26">
        <f t="shared" si="3283"/>
        <v>0</v>
      </c>
      <c r="AQ196" s="113">
        <f t="shared" si="3283"/>
        <v>0</v>
      </c>
      <c r="AR196" s="29">
        <f t="shared" si="3283"/>
        <v>0</v>
      </c>
      <c r="AS196" s="23">
        <f t="shared" si="3283"/>
        <v>0</v>
      </c>
      <c r="AT196" s="187">
        <f t="shared" ref="AT196" si="3284">IF($B193=$B187,AT190+IF($F193&lt;&gt;$G193,(AU193+$G195-$G194)/$F193,AU193/$F193),IF($F193&lt;&gt;AQ193,(AU193+$G195-$G194)/$F193,AU193/$F193))</f>
        <v>0</v>
      </c>
      <c r="AU196" s="7">
        <f t="shared" ref="AU196:AU197" si="3285">SUM(AV196:BB196)</f>
        <v>0</v>
      </c>
      <c r="AV196" s="6">
        <f t="shared" ref="AV196" si="3286">IF(SUM($AM$9:$AS$9)=SUM($AV$9:$BB$9),AV193,IF(AND(SUM($AV$9:$BB$9)&gt;42,SUM($AV$9:$BB$9)&lt;49),AV193,0))</f>
        <v>0</v>
      </c>
      <c r="AW196" s="6">
        <f t="shared" ref="AW196:BB196" si="3287">IF(SUM($AM$9:$AS$9)=SUM($AV$9:$BB$9),AW193,IF(AND(SUM($AV$9:$BB$9)&gt;42,SUM($AV$9:$BB$9)&lt;49),AW193,0))</f>
        <v>0</v>
      </c>
      <c r="AX196" s="6">
        <f t="shared" si="3287"/>
        <v>0</v>
      </c>
      <c r="AY196" s="6">
        <f t="shared" si="3287"/>
        <v>0</v>
      </c>
      <c r="AZ196" s="26">
        <f t="shared" si="3287"/>
        <v>0</v>
      </c>
      <c r="BA196" s="29">
        <f t="shared" si="3287"/>
        <v>0</v>
      </c>
      <c r="BB196" s="23">
        <f t="shared" si="3287"/>
        <v>0</v>
      </c>
    </row>
    <row r="197" spans="1:54" ht="15.75" customHeight="1" x14ac:dyDescent="0.2">
      <c r="A197" s="1">
        <f t="shared" ref="A197:A198" si="3288">A196</f>
        <v>0</v>
      </c>
      <c r="B197" s="313"/>
      <c r="C197" s="314"/>
      <c r="D197" s="314"/>
      <c r="E197" s="314"/>
      <c r="F197" s="31"/>
      <c r="G197" s="183"/>
      <c r="H197" s="123">
        <f t="shared" ref="H197" si="3289">IF($B193=$B187,H191+F197,$F197)</f>
        <v>0</v>
      </c>
      <c r="I197" s="165">
        <f t="shared" si="3228"/>
        <v>0</v>
      </c>
      <c r="J197" s="141">
        <f t="shared" ref="J197" si="3290">IF($H196=0,0,IF($B187=$B193,IF($H198&gt;0,$H198+J191,K193+J191),IF($H198&gt;0,$H198,K193)))</f>
        <v>0</v>
      </c>
      <c r="K197" s="7">
        <f t="shared" si="3273"/>
        <v>0</v>
      </c>
      <c r="L197" s="6"/>
      <c r="M197" s="6"/>
      <c r="N197" s="6"/>
      <c r="O197" s="6"/>
      <c r="P197" s="26"/>
      <c r="Q197" s="29"/>
      <c r="R197" s="23"/>
      <c r="S197" s="141">
        <f t="shared" ref="S197" si="3291">IF($H196=0,0,IF($B187=$B193,IF($H198&gt;0,$H198+S191,T193+S191),IF($H198&gt;0,$H198,T193)))</f>
        <v>0</v>
      </c>
      <c r="T197" s="7">
        <f t="shared" si="3276"/>
        <v>0</v>
      </c>
      <c r="U197" s="6"/>
      <c r="V197" s="6"/>
      <c r="W197" s="6"/>
      <c r="X197" s="6"/>
      <c r="Y197" s="26"/>
      <c r="Z197" s="29"/>
      <c r="AA197" s="23"/>
      <c r="AB197" s="141">
        <f t="shared" ref="AB197" si="3292">IF($H196=0,0,IF($B187=$B193,IF($H198&gt;0,$H198+AB191,AC193+AB191),IF($H198&gt;0,$H198,AC193)))</f>
        <v>0</v>
      </c>
      <c r="AC197" s="7">
        <f t="shared" si="3279"/>
        <v>0</v>
      </c>
      <c r="AD197" s="6"/>
      <c r="AE197" s="6"/>
      <c r="AF197" s="6"/>
      <c r="AG197" s="6"/>
      <c r="AH197" s="26"/>
      <c r="AI197" s="29"/>
      <c r="AJ197" s="23"/>
      <c r="AK197" s="141">
        <f t="shared" ref="AK197" si="3293">IF($H196=0,0,IF($B187=$B193,IF($H198&gt;0,$H198+AK191,AL193+AK191),IF($H198&gt;0,$H198,AL193)))</f>
        <v>0</v>
      </c>
      <c r="AL197" s="7">
        <f t="shared" si="3282"/>
        <v>0</v>
      </c>
      <c r="AM197" s="6"/>
      <c r="AN197" s="6"/>
      <c r="AO197" s="6"/>
      <c r="AP197" s="6"/>
      <c r="AQ197" s="26"/>
      <c r="AR197" s="29"/>
      <c r="AS197" s="23"/>
      <c r="AT197" s="141">
        <f t="shared" ref="AT197" si="3294">IF($H196=0,0,IF($B187=$B193,IF($H198&gt;0,$H198+AT191,AU193+AT191),IF($H198&gt;0,$H198,AU193)))</f>
        <v>0</v>
      </c>
      <c r="AU197" s="7">
        <f t="shared" si="3285"/>
        <v>0</v>
      </c>
      <c r="AV197" s="6"/>
      <c r="AW197" s="6"/>
      <c r="AX197" s="6"/>
      <c r="AY197" s="6"/>
      <c r="AZ197" s="26"/>
      <c r="BA197" s="29"/>
      <c r="BB197" s="23"/>
    </row>
    <row r="198" spans="1:54" ht="18.75" customHeight="1" thickBot="1" x14ac:dyDescent="0.25">
      <c r="A198" s="1">
        <f t="shared" si="3288"/>
        <v>0</v>
      </c>
      <c r="B198" s="323" t="str">
        <f>IF(B193="",Wydruk!$AE$6,IF(J194=0,Wydruk!$AE$7,IF(AND(G194&lt;G195,B193&lt;&gt;$B199),Wydruk!$AE$13,IF(AND($B193=$B187,$B193&lt;&gt;$B199),IF(OR(OR(J198&lt;4,J198&gt;5),OR(S198&lt;4,S198&gt;5),OR(AB198&lt;4,AB198&gt;5),OR(AK198&lt;4,AK198&gt;5),OR(AND(AT198&lt;4,AT198&gt;0),AT198&gt;5)),Wydruk!$AE$8,Wydruk!$AE$9),IF($B193=$B199,IF($F197&lt;&gt;0,Wydruk!$AE$12,Wydruk!$AE$10),IF(OR(OR(J194&lt;4,J194&gt;5),OR(S194&lt;4,S194&gt;5),OR(AB194&lt;4,AB194&gt;5),OR(AK194&lt;4,AK194&gt;5),OR(AND(AT194&lt;4,AT194&gt;0),AT194&gt;5)),Wydruk!$AE$8,Wydruk!$AE$11))))))</f>
        <v>Uzupełnij liczby godzin tygodniowego planu</v>
      </c>
      <c r="C198" s="324"/>
      <c r="D198" s="324"/>
      <c r="E198" s="324"/>
      <c r="F198" s="173">
        <f>maj!F198</f>
        <v>0</v>
      </c>
      <c r="G198" s="184">
        <f>maj!G198</f>
        <v>0</v>
      </c>
      <c r="H198" s="191">
        <f t="shared" ref="H198" si="3295">IF(OR($G198=0,$F198=0,$G198="",$F198=""),0,$G198/$F198)</f>
        <v>0</v>
      </c>
      <c r="I198" s="193"/>
      <c r="J198" s="176">
        <f t="shared" ref="J198" si="3296">IF($B187=$B193,IF(L193+L188&gt;0,1,0)+IF(M193+M188&gt;0,1,0)+IF(N193+N188&gt;0,1,0)+IF(O193+O188&gt;0,1,0)+IF(P193+P188&gt;0,1,0)+IF(Q193+Q188&gt;0,1,0)+IF(R193+R188&gt;0,1,0),J194)</f>
        <v>0</v>
      </c>
      <c r="K198" s="133">
        <f t="shared" ref="K198" si="3297">IF(OR($B193=$B199,J198=0,(K194-Q198+O198)&lt;=0),0,(K194-Q198+O198)/J198)</f>
        <v>0</v>
      </c>
      <c r="L198" s="137">
        <f t="shared" ref="L198" si="3298">IF(K198*(7-J195)&lt;=0,0,K198*(7-J195))</f>
        <v>0</v>
      </c>
      <c r="M198" s="311">
        <f t="shared" ref="M198" si="3299">ROUND(IF(OR(K195-K198*(7-J195)+P198&lt;0,$B193=$B199,K198&lt;=0,K195=0),0,IF(K195-K198*(7-J195)+P198&gt;Q198-O198+P198,Q198-O198+P198,K195-K198*(7-J195)+P198)),1)</f>
        <v>0</v>
      </c>
      <c r="N198" s="312"/>
      <c r="O198" s="139">
        <f t="shared" ref="O198" si="3300">IF(OR($B193=$B199,J194=0),0,IF($B193=$B187,J193,$F193))</f>
        <v>0</v>
      </c>
      <c r="P198" s="30">
        <f t="shared" ref="P198" si="3301">IF(OR($B193=$B199,J198=0),0,$G195-$G194)</f>
        <v>0</v>
      </c>
      <c r="Q198" s="134">
        <f t="shared" ref="Q198" si="3302">IF(OR($B193=$B199,J198=0),0,J197)</f>
        <v>0</v>
      </c>
      <c r="R198" s="138">
        <f t="shared" ref="R198" si="3303">IF($B193=$B199,0,K195)</f>
        <v>0</v>
      </c>
      <c r="S198" s="176">
        <f t="shared" ref="S198" si="3304">IF($B187=$B193,IF(U193+U188&gt;0,1,0)+IF(V193+V188&gt;0,1,0)+IF(W193+W188&gt;0,1,0)+IF(X193+X188&gt;0,1,0)+IF(Y193+Y188&gt;0,1,0)+IF(Z193+Z188&gt;0,1,0)+IF(AA193+AA188&gt;0,1,0),S194)</f>
        <v>0</v>
      </c>
      <c r="T198" s="133">
        <f t="shared" ref="T198" si="3305">IF(OR($B193=$B199,S198=0,(T194-Z198+X198)&lt;=0),0,(T194-Z198+X198)/S198)</f>
        <v>0</v>
      </c>
      <c r="U198" s="137">
        <f t="shared" ref="U198" si="3306">IF(T198*(7-S195)&lt;=0,0,T198*(7-S195))</f>
        <v>0</v>
      </c>
      <c r="V198" s="311">
        <f t="shared" ref="V198" si="3307">ROUND(IF(OR(T195-T198*(7-S195)+Y198&lt;0,$B193=$B199,T198&lt;=0,T195=0),0,IF(T195-T198*(7-S195)+Y198&gt;Z198-X198+Y198,Z198-X198+Y198,T195-T198*(7-S195)+Y198)),1)</f>
        <v>0</v>
      </c>
      <c r="W198" s="312"/>
      <c r="X198" s="139">
        <f t="shared" ref="X198" si="3308">IF(OR($B193=$B199,S194=0),0,IF($B193=$B187,S193,$F193))</f>
        <v>0</v>
      </c>
      <c r="Y198" s="30">
        <f t="shared" ref="Y198" si="3309">IF(OR($B193=$B199,S198=0),0,$G195-$G194)</f>
        <v>0</v>
      </c>
      <c r="Z198" s="134">
        <f t="shared" ref="Z198" si="3310">IF(OR($B193=$B199,S198=0),0,S197)</f>
        <v>0</v>
      </c>
      <c r="AA198" s="138">
        <f t="shared" ref="AA198" si="3311">IF($B193=$B199,0,T195)</f>
        <v>0</v>
      </c>
      <c r="AB198" s="176">
        <f t="shared" ref="AB198" si="3312">IF($B187=$B193,IF(AD193+AD188&gt;0,1,0)+IF(AE193+AE188&gt;0,1,0)+IF(AF193+AF188&gt;0,1,0)+IF(AG193+AG188&gt;0,1,0)+IF(AH193+AH188&gt;0,1,0)+IF(AI193+AI188&gt;0,1,0)+IF(AJ193+AJ188&gt;0,1,0),AB194)</f>
        <v>0</v>
      </c>
      <c r="AC198" s="133">
        <f t="shared" ref="AC198" si="3313">IF(OR($B193=$B199,AB198=0,(AC194-AI198+AG198)&lt;=0),0,(AC194-AI198+AG198)/AB198)</f>
        <v>0</v>
      </c>
      <c r="AD198" s="137">
        <f t="shared" ref="AD198" si="3314">IF(AC198*(7-AB195)&lt;=0,0,AC198*(7-AB195))</f>
        <v>0</v>
      </c>
      <c r="AE198" s="311">
        <f t="shared" ref="AE198" si="3315">ROUND(IF(OR(AC195-AC198*(7-AB195)+AH198&lt;0,$B193=$B199,AC198&lt;=0,AC195=0),0,IF(AC195-AC198*(7-AB195)+AH198&gt;AI198-AG198+AH198,AI198-AG198+AH198,AC195-AC198*(7-AB195)+AH198)),1)</f>
        <v>0</v>
      </c>
      <c r="AF198" s="312"/>
      <c r="AG198" s="139">
        <f t="shared" ref="AG198" si="3316">IF(OR($B193=$B199,AB194=0),0,IF($B193=$B187,AB193,$F193))</f>
        <v>0</v>
      </c>
      <c r="AH198" s="30">
        <f t="shared" ref="AH198" si="3317">IF(OR($B193=$B199,AB198=0),0,$G195-$G194)</f>
        <v>0</v>
      </c>
      <c r="AI198" s="134">
        <f t="shared" ref="AI198" si="3318">IF(OR($B193=$B199,AB198=0),0,AB197)</f>
        <v>0</v>
      </c>
      <c r="AJ198" s="138">
        <f t="shared" ref="AJ198" si="3319">IF($B193=$B199,0,AC195)</f>
        <v>0</v>
      </c>
      <c r="AK198" s="176">
        <f t="shared" ref="AK198" si="3320">IF($B187=$B193,IF(AM193+AM188&gt;0,1,0)+IF(AN193+AN188&gt;0,1,0)+IF(AO193+AO188&gt;0,1,0)+IF(AP193+AP188&gt;0,1,0)+IF(AQ193+AQ188&gt;0,1,0)+IF(AR193+AR188&gt;0,1,0)+IF(AS193+AS188&gt;0,1,0),AK194)</f>
        <v>0</v>
      </c>
      <c r="AL198" s="133">
        <f t="shared" ref="AL198" si="3321">IF(OR($B193=$B199,AK198=0,(AL194-AR198+AP198)&lt;=0),0,(AL194-AR198+AP198)/AK198)</f>
        <v>0</v>
      </c>
      <c r="AM198" s="137">
        <f t="shared" ref="AM198" si="3322">IF(AL198*(7-AK195)&lt;=0,0,AL198*(7-AK195))</f>
        <v>0</v>
      </c>
      <c r="AN198" s="311">
        <f t="shared" ref="AN198" si="3323">ROUND(IF(OR(AL195-AL198*(7-AK195)+AQ198&lt;0,$B193=$B199,AL198&lt;=0,AL195=0),0,IF(AL195-AL198*(7-AK195)+AQ198&gt;AR198-AP198+AQ198,AR198-AP198+AQ198,AL195-AL198*(7-AK195)+AQ198)),1)</f>
        <v>0</v>
      </c>
      <c r="AO198" s="312"/>
      <c r="AP198" s="139">
        <f t="shared" ref="AP198" si="3324">IF(OR($B193=$B199,AK194=0),0,IF($B193=$B187,AK193,$F193))</f>
        <v>0</v>
      </c>
      <c r="AQ198" s="30">
        <f t="shared" ref="AQ198" si="3325">IF(OR($B193=$B199,AK198=0),0,$G195-$G194)</f>
        <v>0</v>
      </c>
      <c r="AR198" s="134">
        <f t="shared" ref="AR198" si="3326">IF(OR($B193=$B199,AK198=0),0,AK197)</f>
        <v>0</v>
      </c>
      <c r="AS198" s="138">
        <f t="shared" ref="AS198" si="3327">IF($B193=$B199,0,AL195)</f>
        <v>0</v>
      </c>
      <c r="AT198" s="176">
        <f t="shared" ref="AT198" si="3328">IF($B187=$B193,IF(AV193+AV188&gt;0,1,0)+IF(AW193+AW188&gt;0,1,0)+IF(AX193+AX188&gt;0,1,0)+IF(AY193+AY188&gt;0,1,0)+IF(AZ193+AZ188&gt;0,1,0)+IF(BA193+BA188&gt;0,1,0)+IF(BB193+BB188&gt;0,1,0),AT194)</f>
        <v>0</v>
      </c>
      <c r="AU198" s="133">
        <f t="shared" ref="AU198" si="3329">IF(OR($B193=$B199,AT198=0,(AU194-BA198+AY198)&lt;=0),0,(AU194-BA198+AY198)/AT198)</f>
        <v>0</v>
      </c>
      <c r="AV198" s="137">
        <f t="shared" ref="AV198" si="3330">IF(AU198*(7-AT195)&lt;=0,0,AU198*(7-AT195))</f>
        <v>0</v>
      </c>
      <c r="AW198" s="311">
        <f t="shared" ref="AW198" si="3331">ROUND(IF(OR(AU195-AU198*(7-AT195)+AZ198&lt;0,$B193=$B199,AU198&lt;=0,AU195=0),0,IF(AU195-AU198*(7-AT195)+AZ198&gt;BA198-AY198+AZ198,BA198-AY198+AZ198,AU195-AU198*(7-AT195)+AZ198)),1)</f>
        <v>0</v>
      </c>
      <c r="AX198" s="312"/>
      <c r="AY198" s="139">
        <f t="shared" ref="AY198" si="3332">IF(OR($B193=$B199,AT194=0),0,IF($B193=$B187,AT193,$F193))</f>
        <v>0</v>
      </c>
      <c r="AZ198" s="30">
        <f t="shared" ref="AZ198" si="3333">IF(OR($B193=$B199,AT198=0),0,$G195-$G194)</f>
        <v>0</v>
      </c>
      <c r="BA198" s="134">
        <f t="shared" ref="BA198" si="3334">IF(OR($B193=$B199,AT198=0),0,AT197)</f>
        <v>0</v>
      </c>
      <c r="BB198" s="138">
        <f t="shared" ref="BB198" si="3335">IF($B193=$B199,0,AU195)</f>
        <v>0</v>
      </c>
    </row>
    <row r="199" spans="1:54" ht="15.75" x14ac:dyDescent="0.2">
      <c r="A199" s="1">
        <f t="shared" ref="A199" si="3336">IF(B199="","1. Niewypełnione",B199)</f>
        <v>0</v>
      </c>
      <c r="B199" s="320">
        <f>maj!B199</f>
        <v>0</v>
      </c>
      <c r="C199" s="321">
        <f>maj!C199</f>
        <v>0</v>
      </c>
      <c r="D199" s="321">
        <f>maj!D199</f>
        <v>0</v>
      </c>
      <c r="E199" s="321">
        <f>maj!E199</f>
        <v>0</v>
      </c>
      <c r="F199" s="177">
        <f>maj!F199</f>
        <v>18</v>
      </c>
      <c r="G199" s="185">
        <f>maj!G199</f>
        <v>18</v>
      </c>
      <c r="H199" s="177"/>
      <c r="I199" s="192">
        <f t="shared" ref="I199:I203" si="3337">K199+T199+AC199+AL199+AU199</f>
        <v>0</v>
      </c>
      <c r="J199" s="186">
        <f t="shared" ref="J199" si="3338">IF(OR($B199=$B205,J202=0),0,ROUND((K200+P204)/J202,0))</f>
        <v>0</v>
      </c>
      <c r="K199" s="51">
        <f t="shared" ref="K199:K200" si="3339">SUM(L199:R199)</f>
        <v>0</v>
      </c>
      <c r="L199" s="52">
        <f>maj!L199</f>
        <v>0</v>
      </c>
      <c r="M199" s="52">
        <f>maj!M199</f>
        <v>0</v>
      </c>
      <c r="N199" s="52">
        <f>maj!N199</f>
        <v>0</v>
      </c>
      <c r="O199" s="52">
        <f>maj!O199</f>
        <v>0</v>
      </c>
      <c r="P199" s="53">
        <f>maj!P199</f>
        <v>0</v>
      </c>
      <c r="Q199" s="54">
        <f>maj!Q199</f>
        <v>0</v>
      </c>
      <c r="R199" s="55">
        <f>maj!R199</f>
        <v>0</v>
      </c>
      <c r="S199" s="188">
        <f t="shared" ref="S199" si="3340">IF(OR($B199=$B205,S202=0),0,ROUND((T200+Y204)/S202,0))</f>
        <v>0</v>
      </c>
      <c r="T199" s="51">
        <f t="shared" ref="T199:T200" si="3341">SUM(U199:AA199)</f>
        <v>0</v>
      </c>
      <c r="U199" s="52">
        <f>maj!U199</f>
        <v>0</v>
      </c>
      <c r="V199" s="52">
        <f>maj!V199</f>
        <v>0</v>
      </c>
      <c r="W199" s="52">
        <f>maj!W199</f>
        <v>0</v>
      </c>
      <c r="X199" s="52">
        <f>maj!X199</f>
        <v>0</v>
      </c>
      <c r="Y199" s="53">
        <f>maj!Y199</f>
        <v>0</v>
      </c>
      <c r="Z199" s="54">
        <f>maj!Z199</f>
        <v>0</v>
      </c>
      <c r="AA199" s="55">
        <f>maj!AA199</f>
        <v>0</v>
      </c>
      <c r="AB199" s="188">
        <f t="shared" ref="AB199" si="3342">IF(OR($B199=$B205,AB202=0),0,ROUND((AC200+AH204)/AB202,0))</f>
        <v>0</v>
      </c>
      <c r="AC199" s="51">
        <f t="shared" ref="AC199:AC200" si="3343">SUM(AD199:AJ199)</f>
        <v>0</v>
      </c>
      <c r="AD199" s="52">
        <f>maj!AD199</f>
        <v>0</v>
      </c>
      <c r="AE199" s="52">
        <f>maj!AE199</f>
        <v>0</v>
      </c>
      <c r="AF199" s="52">
        <f>maj!AF199</f>
        <v>0</v>
      </c>
      <c r="AG199" s="52">
        <f>maj!AG199</f>
        <v>0</v>
      </c>
      <c r="AH199" s="53">
        <f>maj!AH199</f>
        <v>0</v>
      </c>
      <c r="AI199" s="54">
        <f>maj!AI199</f>
        <v>0</v>
      </c>
      <c r="AJ199" s="55">
        <f>maj!AJ199</f>
        <v>0</v>
      </c>
      <c r="AK199" s="188">
        <f t="shared" ref="AK199" si="3344">IF(OR($B199=$B205,AK202=0),0,ROUND((AL200+AQ204)/AK202,0))</f>
        <v>0</v>
      </c>
      <c r="AL199" s="51">
        <f t="shared" ref="AL199:AL200" si="3345">SUM(AM199:AS199)</f>
        <v>0</v>
      </c>
      <c r="AM199" s="52">
        <f>maj!AM199</f>
        <v>0</v>
      </c>
      <c r="AN199" s="52">
        <f>maj!AN199</f>
        <v>0</v>
      </c>
      <c r="AO199" s="52">
        <f>maj!AO199</f>
        <v>0</v>
      </c>
      <c r="AP199" s="52">
        <f>maj!AP199</f>
        <v>0</v>
      </c>
      <c r="AQ199" s="53">
        <f>maj!AQ199</f>
        <v>0</v>
      </c>
      <c r="AR199" s="54">
        <f>maj!AR199</f>
        <v>0</v>
      </c>
      <c r="AS199" s="55">
        <f>maj!AS199</f>
        <v>0</v>
      </c>
      <c r="AT199" s="188">
        <f t="shared" ref="AT199" si="3346">IF(OR($B199=$B205,AT202=0),0,ROUND((AU200+AZ204)/AT202,0))</f>
        <v>0</v>
      </c>
      <c r="AU199" s="51">
        <f t="shared" ref="AU199:AU200" si="3347">SUM(AV199:BB199)</f>
        <v>0</v>
      </c>
      <c r="AV199" s="52">
        <f t="shared" ref="AV199" si="3348">IF(SUM($AM$9:$AS$9)=SUM($AV$9:$BB$9),AM199,IF(AND(SUM($AV$9:$BB$9)&gt;42,SUM($AV$9:$BB$9)&lt;49),AM199,0))</f>
        <v>0</v>
      </c>
      <c r="AW199" s="52">
        <f t="shared" ref="AW199" si="3349">IF(SUM($AM$9:$AS$9)=SUM($AV$9:$BB$9),AN199,IF(AND(SUM($AV$9:$BB$9)&gt;42,SUM($AV$9:$BB$9)&lt;49),AN199,0))</f>
        <v>0</v>
      </c>
      <c r="AX199" s="52">
        <f t="shared" ref="AX199" si="3350">IF(SUM($AM$9:$AS$9)=SUM($AV$9:$BB$9),AO199,IF(AND(SUM($AV$9:$BB$9)&gt;42,SUM($AV$9:$BB$9)&lt;49),AO199,0))</f>
        <v>0</v>
      </c>
      <c r="AY199" s="52">
        <f t="shared" ref="AY199" si="3351">IF(SUM($AM$9:$AS$9)=SUM($AV$9:$BB$9),AP199,IF(AND(SUM($AV$9:$BB$9)&gt;42,SUM($AV$9:$BB$9)&lt;49),AP199,0))</f>
        <v>0</v>
      </c>
      <c r="AZ199" s="53">
        <f t="shared" ref="AZ199" si="3352">IF(SUM($AM$9:$AS$9)=SUM($AV$9:$BB$9),AQ199,IF(AND(SUM($AV$9:$BB$9)&gt;42,SUM($AV$9:$BB$9)&lt;49),AQ199,0))</f>
        <v>0</v>
      </c>
      <c r="BA199" s="54">
        <f t="shared" ref="BA199" si="3353">IF(SUM($AM$9:$AS$9)=SUM($AV$9:$BB$9),AR199,IF(AND(SUM($AV$9:$BB$9)&gt;42,SUM($AV$9:$BB$9)&lt;49),AR199,0))</f>
        <v>0</v>
      </c>
      <c r="BB199" s="55">
        <f t="shared" ref="BB199" si="3354">IF(SUM($AM$9:$AS$9)=SUM($AV$9:$BB$9),AS199,IF(AND(SUM($AV$9:$BB$9)&gt;42,SUM($AV$9:$BB$9)&lt;49),AS199,0))</f>
        <v>0</v>
      </c>
    </row>
    <row r="200" spans="1:54" ht="12.75" hidden="1" customHeight="1" x14ac:dyDescent="0.2">
      <c r="B200" s="93"/>
      <c r="C200" s="94"/>
      <c r="D200" s="95"/>
      <c r="E200" s="115"/>
      <c r="F200" s="140" t="b">
        <f t="shared" ref="F200" si="3355">IF($B193=$B199,OR(F194,G199&lt;F199),G199&lt;F199)</f>
        <v>0</v>
      </c>
      <c r="G200" s="189">
        <f t="shared" ref="G200" si="3356">IF(AND($B193=$B199,$B193&lt;&gt;"",$B193&lt;&gt;0),G199+G194,G199)</f>
        <v>18</v>
      </c>
      <c r="H200" s="120"/>
      <c r="I200" s="165">
        <f t="shared" si="3337"/>
        <v>0</v>
      </c>
      <c r="J200" s="194">
        <f t="shared" ref="J200" si="3357">7-COUNTIF(L199:R199,0)-COUNTIF(L199:R199,"")</f>
        <v>0</v>
      </c>
      <c r="K200" s="22">
        <f t="shared" si="3339"/>
        <v>0</v>
      </c>
      <c r="L200" s="35">
        <f t="shared" ref="L200:R200" si="3358">IF($B193=$B199,L199+L194,L199)</f>
        <v>0</v>
      </c>
      <c r="M200" s="35">
        <f t="shared" si="3358"/>
        <v>0</v>
      </c>
      <c r="N200" s="35">
        <f t="shared" si="3358"/>
        <v>0</v>
      </c>
      <c r="O200" s="35">
        <f t="shared" si="3358"/>
        <v>0</v>
      </c>
      <c r="P200" s="36">
        <f t="shared" si="3358"/>
        <v>0</v>
      </c>
      <c r="Q200" s="37">
        <f t="shared" si="3358"/>
        <v>0</v>
      </c>
      <c r="R200" s="38">
        <f t="shared" si="3358"/>
        <v>0</v>
      </c>
      <c r="S200" s="194">
        <f t="shared" ref="S200" si="3359">7-COUNTIF(U199:AA199,0)-COUNTIF(U199:AA199,"")</f>
        <v>0</v>
      </c>
      <c r="T200" s="22">
        <f t="shared" si="3341"/>
        <v>0</v>
      </c>
      <c r="U200" s="35">
        <f t="shared" ref="U200:AA200" si="3360">IF($B193=$B199,U199+U194,U199)</f>
        <v>0</v>
      </c>
      <c r="V200" s="35">
        <f t="shared" si="3360"/>
        <v>0</v>
      </c>
      <c r="W200" s="35">
        <f t="shared" si="3360"/>
        <v>0</v>
      </c>
      <c r="X200" s="35">
        <f t="shared" si="3360"/>
        <v>0</v>
      </c>
      <c r="Y200" s="36">
        <f t="shared" si="3360"/>
        <v>0</v>
      </c>
      <c r="Z200" s="37">
        <f t="shared" si="3360"/>
        <v>0</v>
      </c>
      <c r="AA200" s="38">
        <f t="shared" si="3360"/>
        <v>0</v>
      </c>
      <c r="AB200" s="194">
        <f t="shared" ref="AB200" si="3361">7-COUNTIF(AD199:AJ199,0)-COUNTIF(AD199:AJ199,"")</f>
        <v>0</v>
      </c>
      <c r="AC200" s="22">
        <f t="shared" si="3343"/>
        <v>0</v>
      </c>
      <c r="AD200" s="35">
        <f t="shared" ref="AD200:AJ200" si="3362">IF($B193=$B199,AD199+AD194,AD199)</f>
        <v>0</v>
      </c>
      <c r="AE200" s="35">
        <f t="shared" si="3362"/>
        <v>0</v>
      </c>
      <c r="AF200" s="35">
        <f t="shared" si="3362"/>
        <v>0</v>
      </c>
      <c r="AG200" s="35">
        <f t="shared" si="3362"/>
        <v>0</v>
      </c>
      <c r="AH200" s="36">
        <f t="shared" si="3362"/>
        <v>0</v>
      </c>
      <c r="AI200" s="37">
        <f t="shared" si="3362"/>
        <v>0</v>
      </c>
      <c r="AJ200" s="38">
        <f t="shared" si="3362"/>
        <v>0</v>
      </c>
      <c r="AK200" s="194">
        <f t="shared" ref="AK200" si="3363">7-COUNTIF(AM199:AS199,0)-COUNTIF(AM199:AS199,"")</f>
        <v>0</v>
      </c>
      <c r="AL200" s="22">
        <f t="shared" si="3345"/>
        <v>0</v>
      </c>
      <c r="AM200" s="35">
        <f t="shared" ref="AM200:AS200" si="3364">IF($B193=$B199,AM199+AM194,AM199)</f>
        <v>0</v>
      </c>
      <c r="AN200" s="35">
        <f t="shared" si="3364"/>
        <v>0</v>
      </c>
      <c r="AO200" s="35">
        <f t="shared" si="3364"/>
        <v>0</v>
      </c>
      <c r="AP200" s="35">
        <f t="shared" si="3364"/>
        <v>0</v>
      </c>
      <c r="AQ200" s="36">
        <f t="shared" si="3364"/>
        <v>0</v>
      </c>
      <c r="AR200" s="37">
        <f t="shared" si="3364"/>
        <v>0</v>
      </c>
      <c r="AS200" s="38">
        <f t="shared" si="3364"/>
        <v>0</v>
      </c>
      <c r="AT200" s="194">
        <f t="shared" ref="AT200" si="3365">7-COUNTIF(AV199:BB199,0)-COUNTIF(AV199:BB199,"")</f>
        <v>0</v>
      </c>
      <c r="AU200" s="22">
        <f t="shared" si="3347"/>
        <v>0</v>
      </c>
      <c r="AV200" s="35">
        <f t="shared" ref="AV200:BB200" si="3366">IF($B193=$B199,AV199+AV194,AV199)</f>
        <v>0</v>
      </c>
      <c r="AW200" s="35">
        <f t="shared" si="3366"/>
        <v>0</v>
      </c>
      <c r="AX200" s="35">
        <f t="shared" si="3366"/>
        <v>0</v>
      </c>
      <c r="AY200" s="35">
        <f t="shared" si="3366"/>
        <v>0</v>
      </c>
      <c r="AZ200" s="36">
        <f t="shared" si="3366"/>
        <v>0</v>
      </c>
      <c r="BA200" s="37">
        <f t="shared" si="3366"/>
        <v>0</v>
      </c>
      <c r="BB200" s="38">
        <f t="shared" si="3366"/>
        <v>0</v>
      </c>
    </row>
    <row r="201" spans="1:54" ht="15" hidden="1" customHeight="1" x14ac:dyDescent="0.2">
      <c r="B201" s="116"/>
      <c r="C201" s="117"/>
      <c r="D201" s="118"/>
      <c r="E201" s="119"/>
      <c r="F201" s="92"/>
      <c r="G201" s="190">
        <f t="shared" ref="G201" si="3367">IF(AND($B193=$B199,$B193&lt;&gt;"",$B193&lt;&gt;0),F199+G195,F199)</f>
        <v>18</v>
      </c>
      <c r="H201" s="121"/>
      <c r="I201" s="165">
        <f t="shared" si="3337"/>
        <v>0</v>
      </c>
      <c r="J201" s="195">
        <f t="shared" ref="J201" si="3368">IF($B199=$B193,COUNTIF(L201:R201,0),COUNTIF(L202:R202,0)+COUNTIF(L202:R202,""))</f>
        <v>7</v>
      </c>
      <c r="K201" s="39">
        <f t="shared" ref="K201:R201" si="3369">IF($B193=$B199,K202+K195,K202)</f>
        <v>0</v>
      </c>
      <c r="L201" s="40">
        <f t="shared" si="3369"/>
        <v>0</v>
      </c>
      <c r="M201" s="40">
        <f t="shared" si="3369"/>
        <v>0</v>
      </c>
      <c r="N201" s="40">
        <f t="shared" si="3369"/>
        <v>0</v>
      </c>
      <c r="O201" s="40">
        <f t="shared" si="3369"/>
        <v>0</v>
      </c>
      <c r="P201" s="41">
        <f t="shared" si="3369"/>
        <v>0</v>
      </c>
      <c r="Q201" s="42">
        <f t="shared" si="3369"/>
        <v>0</v>
      </c>
      <c r="R201" s="43">
        <f t="shared" si="3369"/>
        <v>0</v>
      </c>
      <c r="S201" s="195">
        <f t="shared" ref="S201" si="3370">IF($B199=$B193,COUNTIF(U201:AA201,0),COUNTIF(U202:AA202,0)+COUNTIF(U202:AA202,""))</f>
        <v>7</v>
      </c>
      <c r="T201" s="39">
        <f t="shared" ref="T201:AA201" si="3371">IF($B193=$B199,T202+T195,T202)</f>
        <v>0</v>
      </c>
      <c r="U201" s="40">
        <f t="shared" si="3371"/>
        <v>0</v>
      </c>
      <c r="V201" s="40">
        <f t="shared" si="3371"/>
        <v>0</v>
      </c>
      <c r="W201" s="40">
        <f t="shared" si="3371"/>
        <v>0</v>
      </c>
      <c r="X201" s="40">
        <f t="shared" si="3371"/>
        <v>0</v>
      </c>
      <c r="Y201" s="41">
        <f t="shared" si="3371"/>
        <v>0</v>
      </c>
      <c r="Z201" s="42">
        <f t="shared" si="3371"/>
        <v>0</v>
      </c>
      <c r="AA201" s="43">
        <f t="shared" si="3371"/>
        <v>0</v>
      </c>
      <c r="AB201" s="195">
        <f t="shared" ref="AB201" si="3372">IF($B199=$B193,COUNTIF(AD201:AJ201,0),COUNTIF(AD202:AJ202,0)+COUNTIF(AD202:AJ202,""))</f>
        <v>7</v>
      </c>
      <c r="AC201" s="39">
        <f t="shared" ref="AC201:AJ201" si="3373">IF($B193=$B199,AC202+AC195,AC202)</f>
        <v>0</v>
      </c>
      <c r="AD201" s="40">
        <f t="shared" si="3373"/>
        <v>0</v>
      </c>
      <c r="AE201" s="40">
        <f t="shared" si="3373"/>
        <v>0</v>
      </c>
      <c r="AF201" s="40">
        <f t="shared" si="3373"/>
        <v>0</v>
      </c>
      <c r="AG201" s="40">
        <f t="shared" si="3373"/>
        <v>0</v>
      </c>
      <c r="AH201" s="41">
        <f t="shared" si="3373"/>
        <v>0</v>
      </c>
      <c r="AI201" s="42">
        <f t="shared" si="3373"/>
        <v>0</v>
      </c>
      <c r="AJ201" s="43">
        <f t="shared" si="3373"/>
        <v>0</v>
      </c>
      <c r="AK201" s="195">
        <f t="shared" ref="AK201" si="3374">IF($B199=$B193,COUNTIF(AM201:AS201,0),COUNTIF(AM202:AS202,0)+COUNTIF(AM202:AS202,""))</f>
        <v>7</v>
      </c>
      <c r="AL201" s="39">
        <f t="shared" ref="AL201:AS201" si="3375">IF($B193=$B199,AL202+AL195,AL202)</f>
        <v>0</v>
      </c>
      <c r="AM201" s="40">
        <f t="shared" si="3375"/>
        <v>0</v>
      </c>
      <c r="AN201" s="40">
        <f t="shared" si="3375"/>
        <v>0</v>
      </c>
      <c r="AO201" s="40">
        <f t="shared" si="3375"/>
        <v>0</v>
      </c>
      <c r="AP201" s="40">
        <f t="shared" si="3375"/>
        <v>0</v>
      </c>
      <c r="AQ201" s="41">
        <f t="shared" si="3375"/>
        <v>0</v>
      </c>
      <c r="AR201" s="42">
        <f t="shared" si="3375"/>
        <v>0</v>
      </c>
      <c r="AS201" s="43">
        <f t="shared" si="3375"/>
        <v>0</v>
      </c>
      <c r="AT201" s="195">
        <f t="shared" ref="AT201" si="3376">IF($B199=$B193,COUNTIF(AV201:BB201,0),COUNTIF(AV202:BB202,0)+COUNTIF(AV202:BB202,""))</f>
        <v>7</v>
      </c>
      <c r="AU201" s="39">
        <f t="shared" ref="AU201:BB201" si="3377">IF($B193=$B199,AU202+AU195,AU202)</f>
        <v>0</v>
      </c>
      <c r="AV201" s="40">
        <f t="shared" si="3377"/>
        <v>0</v>
      </c>
      <c r="AW201" s="40">
        <f t="shared" si="3377"/>
        <v>0</v>
      </c>
      <c r="AX201" s="40">
        <f t="shared" si="3377"/>
        <v>0</v>
      </c>
      <c r="AY201" s="40">
        <f t="shared" si="3377"/>
        <v>0</v>
      </c>
      <c r="AZ201" s="41">
        <f t="shared" si="3377"/>
        <v>0</v>
      </c>
      <c r="BA201" s="42">
        <f t="shared" si="3377"/>
        <v>0</v>
      </c>
      <c r="BB201" s="43">
        <f t="shared" si="3377"/>
        <v>0</v>
      </c>
    </row>
    <row r="202" spans="1:54" ht="15.75" customHeight="1" x14ac:dyDescent="0.2">
      <c r="A202" s="1">
        <f t="shared" ref="A202" si="3378">A199</f>
        <v>0</v>
      </c>
      <c r="B202" s="313">
        <f t="shared" ref="B202" si="3379">B196+1</f>
        <v>31</v>
      </c>
      <c r="C202" s="314"/>
      <c r="D202" s="314"/>
      <c r="E202" s="314"/>
      <c r="F202" s="31"/>
      <c r="G202" s="183"/>
      <c r="H202" s="122">
        <f t="shared" ref="H202" si="3380">5-COUNTIF(AU199,0)-COUNTIF(AL199,0)-COUNTIF(AC199,0)-COUNTIF(T199,0)-COUNTIF(K199,0)</f>
        <v>0</v>
      </c>
      <c r="I202" s="165">
        <f t="shared" si="3337"/>
        <v>0</v>
      </c>
      <c r="J202" s="187">
        <f t="shared" ref="J202" si="3381">IF($B199=$B193,J196+IF($F199&lt;&gt;$G199,(K199+$G201-$G200)/$F199,K199/$F199),IF($F199&lt;&gt;G199,(K199+$G201-$G200)/$F199,K199/$F199))</f>
        <v>0</v>
      </c>
      <c r="K202" s="7">
        <f t="shared" ref="K202:K203" si="3382">SUM(L202:R202)</f>
        <v>0</v>
      </c>
      <c r="L202" s="26">
        <f t="shared" ref="L202:R202" si="3383">L199</f>
        <v>0</v>
      </c>
      <c r="M202" s="26">
        <f t="shared" si="3383"/>
        <v>0</v>
      </c>
      <c r="N202" s="26">
        <f t="shared" si="3383"/>
        <v>0</v>
      </c>
      <c r="O202" s="26">
        <f t="shared" si="3383"/>
        <v>0</v>
      </c>
      <c r="P202" s="26">
        <f t="shared" si="3383"/>
        <v>0</v>
      </c>
      <c r="Q202" s="29">
        <f t="shared" si="3383"/>
        <v>0</v>
      </c>
      <c r="R202" s="23">
        <f t="shared" si="3383"/>
        <v>0</v>
      </c>
      <c r="S202" s="187">
        <f t="shared" ref="S202" si="3384">IF($B199=$B193,S196+IF($F199&lt;&gt;$G199,(T199+$G201-$G200)/$F199,T199/$F199),IF($F199&lt;&gt;P199,(T199+$G201-$G200)/$F199,T199/$F199))</f>
        <v>0</v>
      </c>
      <c r="T202" s="7">
        <f t="shared" ref="T202:T203" si="3385">SUM(U202:AA202)</f>
        <v>0</v>
      </c>
      <c r="U202" s="26">
        <f t="shared" ref="U202:AA202" si="3386">U199</f>
        <v>0</v>
      </c>
      <c r="V202" s="26">
        <f t="shared" si="3386"/>
        <v>0</v>
      </c>
      <c r="W202" s="26">
        <f t="shared" si="3386"/>
        <v>0</v>
      </c>
      <c r="X202" s="26">
        <f t="shared" si="3386"/>
        <v>0</v>
      </c>
      <c r="Y202" s="113">
        <f t="shared" si="3386"/>
        <v>0</v>
      </c>
      <c r="Z202" s="29">
        <f t="shared" si="3386"/>
        <v>0</v>
      </c>
      <c r="AA202" s="23">
        <f t="shared" si="3386"/>
        <v>0</v>
      </c>
      <c r="AB202" s="187">
        <f t="shared" ref="AB202" si="3387">IF($B199=$B193,AB196+IF($F199&lt;&gt;$G199,(AC199+$G201-$G200)/$F199,AC199/$F199),IF($F199&lt;&gt;Y199,(AC199+$G201-$G200)/$F199,AC199/$F199))</f>
        <v>0</v>
      </c>
      <c r="AC202" s="7">
        <f t="shared" ref="AC202:AC203" si="3388">SUM(AD202:AJ202)</f>
        <v>0</v>
      </c>
      <c r="AD202" s="26">
        <f t="shared" ref="AD202:AJ202" si="3389">AD199</f>
        <v>0</v>
      </c>
      <c r="AE202" s="26">
        <f t="shared" si="3389"/>
        <v>0</v>
      </c>
      <c r="AF202" s="26">
        <f t="shared" si="3389"/>
        <v>0</v>
      </c>
      <c r="AG202" s="26">
        <f t="shared" si="3389"/>
        <v>0</v>
      </c>
      <c r="AH202" s="113">
        <f t="shared" si="3389"/>
        <v>0</v>
      </c>
      <c r="AI202" s="29">
        <f t="shared" si="3389"/>
        <v>0</v>
      </c>
      <c r="AJ202" s="23">
        <f t="shared" si="3389"/>
        <v>0</v>
      </c>
      <c r="AK202" s="187">
        <f t="shared" ref="AK202" si="3390">IF($B199=$B193,AK196+IF($F199&lt;&gt;$G199,(AL199+$G201-$G200)/$F199,AL199/$F199),IF($F199&lt;&gt;AH199,(AL199+$G201-$G200)/$F199,AL199/$F199))</f>
        <v>0</v>
      </c>
      <c r="AL202" s="7">
        <f t="shared" ref="AL202:AL203" si="3391">SUM(AM202:AS202)</f>
        <v>0</v>
      </c>
      <c r="AM202" s="26">
        <f t="shared" ref="AM202:AS202" si="3392">AM199</f>
        <v>0</v>
      </c>
      <c r="AN202" s="26">
        <f t="shared" si="3392"/>
        <v>0</v>
      </c>
      <c r="AO202" s="26">
        <f t="shared" si="3392"/>
        <v>0</v>
      </c>
      <c r="AP202" s="26">
        <f t="shared" si="3392"/>
        <v>0</v>
      </c>
      <c r="AQ202" s="113">
        <f t="shared" si="3392"/>
        <v>0</v>
      </c>
      <c r="AR202" s="29">
        <f t="shared" si="3392"/>
        <v>0</v>
      </c>
      <c r="AS202" s="23">
        <f t="shared" si="3392"/>
        <v>0</v>
      </c>
      <c r="AT202" s="187">
        <f t="shared" ref="AT202" si="3393">IF($B199=$B193,AT196+IF($F199&lt;&gt;$G199,(AU199+$G201-$G200)/$F199,AU199/$F199),IF($F199&lt;&gt;AQ199,(AU199+$G201-$G200)/$F199,AU199/$F199))</f>
        <v>0</v>
      </c>
      <c r="AU202" s="7">
        <f t="shared" ref="AU202:AU203" si="3394">SUM(AV202:BB202)</f>
        <v>0</v>
      </c>
      <c r="AV202" s="6">
        <f t="shared" ref="AV202" si="3395">IF(SUM($AM$9:$AS$9)=SUM($AV$9:$BB$9),AV199,IF(AND(SUM($AV$9:$BB$9)&gt;42,SUM($AV$9:$BB$9)&lt;49),AV199,0))</f>
        <v>0</v>
      </c>
      <c r="AW202" s="6">
        <f t="shared" ref="AW202:BB202" si="3396">IF(SUM($AM$9:$AS$9)=SUM($AV$9:$BB$9),AW199,IF(AND(SUM($AV$9:$BB$9)&gt;42,SUM($AV$9:$BB$9)&lt;49),AW199,0))</f>
        <v>0</v>
      </c>
      <c r="AX202" s="6">
        <f t="shared" si="3396"/>
        <v>0</v>
      </c>
      <c r="AY202" s="6">
        <f t="shared" si="3396"/>
        <v>0</v>
      </c>
      <c r="AZ202" s="26">
        <f t="shared" si="3396"/>
        <v>0</v>
      </c>
      <c r="BA202" s="29">
        <f t="shared" si="3396"/>
        <v>0</v>
      </c>
      <c r="BB202" s="23">
        <f t="shared" si="3396"/>
        <v>0</v>
      </c>
    </row>
    <row r="203" spans="1:54" ht="15.75" customHeight="1" x14ac:dyDescent="0.2">
      <c r="A203" s="1">
        <f t="shared" ref="A203:A204" si="3397">A202</f>
        <v>0</v>
      </c>
      <c r="B203" s="313"/>
      <c r="C203" s="314"/>
      <c r="D203" s="314"/>
      <c r="E203" s="314"/>
      <c r="F203" s="31"/>
      <c r="G203" s="183"/>
      <c r="H203" s="123">
        <f t="shared" ref="H203" si="3398">IF($B199=$B193,H197+F203,$F203)</f>
        <v>0</v>
      </c>
      <c r="I203" s="165">
        <f t="shared" si="3337"/>
        <v>0</v>
      </c>
      <c r="J203" s="141">
        <f t="shared" ref="J203" si="3399">IF($H202=0,0,IF($B193=$B199,IF($H204&gt;0,$H204+J197,K199+J197),IF($H204&gt;0,$H204,K199)))</f>
        <v>0</v>
      </c>
      <c r="K203" s="7">
        <f t="shared" si="3382"/>
        <v>0</v>
      </c>
      <c r="L203" s="6"/>
      <c r="M203" s="6"/>
      <c r="N203" s="6"/>
      <c r="O203" s="6"/>
      <c r="P203" s="26"/>
      <c r="Q203" s="29"/>
      <c r="R203" s="23"/>
      <c r="S203" s="141">
        <f t="shared" ref="S203" si="3400">IF($H202=0,0,IF($B193=$B199,IF($H204&gt;0,$H204+S197,T199+S197),IF($H204&gt;0,$H204,T199)))</f>
        <v>0</v>
      </c>
      <c r="T203" s="7">
        <f t="shared" si="3385"/>
        <v>0</v>
      </c>
      <c r="U203" s="6"/>
      <c r="V203" s="6"/>
      <c r="W203" s="6"/>
      <c r="X203" s="6"/>
      <c r="Y203" s="26"/>
      <c r="Z203" s="29"/>
      <c r="AA203" s="23"/>
      <c r="AB203" s="141">
        <f t="shared" ref="AB203" si="3401">IF($H202=0,0,IF($B193=$B199,IF($H204&gt;0,$H204+AB197,AC199+AB197),IF($H204&gt;0,$H204,AC199)))</f>
        <v>0</v>
      </c>
      <c r="AC203" s="7">
        <f t="shared" si="3388"/>
        <v>0</v>
      </c>
      <c r="AD203" s="6"/>
      <c r="AE203" s="6"/>
      <c r="AF203" s="6"/>
      <c r="AG203" s="6"/>
      <c r="AH203" s="26"/>
      <c r="AI203" s="29"/>
      <c r="AJ203" s="23"/>
      <c r="AK203" s="141">
        <f t="shared" ref="AK203" si="3402">IF($H202=0,0,IF($B193=$B199,IF($H204&gt;0,$H204+AK197,AL199+AK197),IF($H204&gt;0,$H204,AL199)))</f>
        <v>0</v>
      </c>
      <c r="AL203" s="7">
        <f t="shared" si="3391"/>
        <v>0</v>
      </c>
      <c r="AM203" s="6"/>
      <c r="AN203" s="6"/>
      <c r="AO203" s="6"/>
      <c r="AP203" s="6"/>
      <c r="AQ203" s="26"/>
      <c r="AR203" s="29"/>
      <c r="AS203" s="23"/>
      <c r="AT203" s="141">
        <f t="shared" ref="AT203" si="3403">IF($H202=0,0,IF($B193=$B199,IF($H204&gt;0,$H204+AT197,AU199+AT197),IF($H204&gt;0,$H204,AU199)))</f>
        <v>0</v>
      </c>
      <c r="AU203" s="7">
        <f t="shared" si="3394"/>
        <v>0</v>
      </c>
      <c r="AV203" s="6"/>
      <c r="AW203" s="6"/>
      <c r="AX203" s="6"/>
      <c r="AY203" s="6"/>
      <c r="AZ203" s="26"/>
      <c r="BA203" s="29"/>
      <c r="BB203" s="23"/>
    </row>
    <row r="204" spans="1:54" ht="18.75" customHeight="1" thickBot="1" x14ac:dyDescent="0.25">
      <c r="A204" s="1">
        <f t="shared" si="3397"/>
        <v>0</v>
      </c>
      <c r="B204" s="323" t="str">
        <f>IF(B199="",Wydruk!$AE$6,IF(J200=0,Wydruk!$AE$7,IF(AND(G200&lt;G201,B199&lt;&gt;$B205),Wydruk!$AE$13,IF(AND($B199=$B193,$B199&lt;&gt;$B205),IF(OR(OR(J204&lt;4,J204&gt;5),OR(S204&lt;4,S204&gt;5),OR(AB204&lt;4,AB204&gt;5),OR(AK204&lt;4,AK204&gt;5),OR(AND(AT204&lt;4,AT204&gt;0),AT204&gt;5)),Wydruk!$AE$8,Wydruk!$AE$9),IF($B199=$B205,IF($F203&lt;&gt;0,Wydruk!$AE$12,Wydruk!$AE$10),IF(OR(OR(J200&lt;4,J200&gt;5),OR(S200&lt;4,S200&gt;5),OR(AB200&lt;4,AB200&gt;5),OR(AK200&lt;4,AK200&gt;5),OR(AND(AT200&lt;4,AT200&gt;0),AT200&gt;5)),Wydruk!$AE$8,Wydruk!$AE$11))))))</f>
        <v>Uzupełnij liczby godzin tygodniowego planu</v>
      </c>
      <c r="C204" s="324"/>
      <c r="D204" s="324"/>
      <c r="E204" s="324"/>
      <c r="F204" s="173">
        <f>maj!F204</f>
        <v>0</v>
      </c>
      <c r="G204" s="184">
        <f>maj!G204</f>
        <v>0</v>
      </c>
      <c r="H204" s="191">
        <f t="shared" ref="H204" si="3404">IF(OR($G204=0,$F204=0,$G204="",$F204=""),0,$G204/$F204)</f>
        <v>0</v>
      </c>
      <c r="I204" s="193"/>
      <c r="J204" s="176">
        <f t="shared" ref="J204" si="3405">IF($B193=$B199,IF(L199+L194&gt;0,1,0)+IF(M199+M194&gt;0,1,0)+IF(N199+N194&gt;0,1,0)+IF(O199+O194&gt;0,1,0)+IF(P199+P194&gt;0,1,0)+IF(Q199+Q194&gt;0,1,0)+IF(R199+R194&gt;0,1,0),J200)</f>
        <v>0</v>
      </c>
      <c r="K204" s="133">
        <f t="shared" ref="K204" si="3406">IF(OR($B199=$B205,J204=0,(K200-Q204+O204)&lt;=0),0,(K200-Q204+O204)/J204)</f>
        <v>0</v>
      </c>
      <c r="L204" s="137">
        <f t="shared" ref="L204" si="3407">IF(K204*(7-J201)&lt;=0,0,K204*(7-J201))</f>
        <v>0</v>
      </c>
      <c r="M204" s="311">
        <f t="shared" ref="M204" si="3408">ROUND(IF(OR(K201-K204*(7-J201)+P204&lt;0,$B199=$B205,K204&lt;=0,K201=0),0,IF(K201-K204*(7-J201)+P204&gt;Q204-O204+P204,Q204-O204+P204,K201-K204*(7-J201)+P204)),1)</f>
        <v>0</v>
      </c>
      <c r="N204" s="312"/>
      <c r="O204" s="139">
        <f t="shared" ref="O204" si="3409">IF(OR($B199=$B205,J200=0),0,IF($B199=$B193,J199,$F199))</f>
        <v>0</v>
      </c>
      <c r="P204" s="30">
        <f t="shared" ref="P204" si="3410">IF(OR($B199=$B205,J204=0),0,$G201-$G200)</f>
        <v>0</v>
      </c>
      <c r="Q204" s="134">
        <f t="shared" ref="Q204" si="3411">IF(OR($B199=$B205,J204=0),0,J203)</f>
        <v>0</v>
      </c>
      <c r="R204" s="138">
        <f t="shared" ref="R204" si="3412">IF($B199=$B205,0,K201)</f>
        <v>0</v>
      </c>
      <c r="S204" s="176">
        <f t="shared" ref="S204" si="3413">IF($B193=$B199,IF(U199+U194&gt;0,1,0)+IF(V199+V194&gt;0,1,0)+IF(W199+W194&gt;0,1,0)+IF(X199+X194&gt;0,1,0)+IF(Y199+Y194&gt;0,1,0)+IF(Z199+Z194&gt;0,1,0)+IF(AA199+AA194&gt;0,1,0),S200)</f>
        <v>0</v>
      </c>
      <c r="T204" s="133">
        <f t="shared" ref="T204" si="3414">IF(OR($B199=$B205,S204=0,(T200-Z204+X204)&lt;=0),0,(T200-Z204+X204)/S204)</f>
        <v>0</v>
      </c>
      <c r="U204" s="137">
        <f t="shared" ref="U204" si="3415">IF(T204*(7-S201)&lt;=0,0,T204*(7-S201))</f>
        <v>0</v>
      </c>
      <c r="V204" s="311">
        <f t="shared" ref="V204" si="3416">ROUND(IF(OR(T201-T204*(7-S201)+Y204&lt;0,$B199=$B205,T204&lt;=0,T201=0),0,IF(T201-T204*(7-S201)+Y204&gt;Z204-X204+Y204,Z204-X204+Y204,T201-T204*(7-S201)+Y204)),1)</f>
        <v>0</v>
      </c>
      <c r="W204" s="312"/>
      <c r="X204" s="139">
        <f t="shared" ref="X204" si="3417">IF(OR($B199=$B205,S200=0),0,IF($B199=$B193,S199,$F199))</f>
        <v>0</v>
      </c>
      <c r="Y204" s="30">
        <f t="shared" ref="Y204" si="3418">IF(OR($B199=$B205,S204=0),0,$G201-$G200)</f>
        <v>0</v>
      </c>
      <c r="Z204" s="134">
        <f t="shared" ref="Z204" si="3419">IF(OR($B199=$B205,S204=0),0,S203)</f>
        <v>0</v>
      </c>
      <c r="AA204" s="138">
        <f t="shared" ref="AA204" si="3420">IF($B199=$B205,0,T201)</f>
        <v>0</v>
      </c>
      <c r="AB204" s="176">
        <f t="shared" ref="AB204" si="3421">IF($B193=$B199,IF(AD199+AD194&gt;0,1,0)+IF(AE199+AE194&gt;0,1,0)+IF(AF199+AF194&gt;0,1,0)+IF(AG199+AG194&gt;0,1,0)+IF(AH199+AH194&gt;0,1,0)+IF(AI199+AI194&gt;0,1,0)+IF(AJ199+AJ194&gt;0,1,0),AB200)</f>
        <v>0</v>
      </c>
      <c r="AC204" s="133">
        <f t="shared" ref="AC204" si="3422">IF(OR($B199=$B205,AB204=0,(AC200-AI204+AG204)&lt;=0),0,(AC200-AI204+AG204)/AB204)</f>
        <v>0</v>
      </c>
      <c r="AD204" s="137">
        <f t="shared" ref="AD204" si="3423">IF(AC204*(7-AB201)&lt;=0,0,AC204*(7-AB201))</f>
        <v>0</v>
      </c>
      <c r="AE204" s="311">
        <f t="shared" ref="AE204" si="3424">ROUND(IF(OR(AC201-AC204*(7-AB201)+AH204&lt;0,$B199=$B205,AC204&lt;=0,AC201=0),0,IF(AC201-AC204*(7-AB201)+AH204&gt;AI204-AG204+AH204,AI204-AG204+AH204,AC201-AC204*(7-AB201)+AH204)),1)</f>
        <v>0</v>
      </c>
      <c r="AF204" s="312"/>
      <c r="AG204" s="139">
        <f t="shared" ref="AG204" si="3425">IF(OR($B199=$B205,AB200=0),0,IF($B199=$B193,AB199,$F199))</f>
        <v>0</v>
      </c>
      <c r="AH204" s="30">
        <f t="shared" ref="AH204" si="3426">IF(OR($B199=$B205,AB204=0),0,$G201-$G200)</f>
        <v>0</v>
      </c>
      <c r="AI204" s="134">
        <f t="shared" ref="AI204" si="3427">IF(OR($B199=$B205,AB204=0),0,AB203)</f>
        <v>0</v>
      </c>
      <c r="AJ204" s="138">
        <f t="shared" ref="AJ204" si="3428">IF($B199=$B205,0,AC201)</f>
        <v>0</v>
      </c>
      <c r="AK204" s="176">
        <f t="shared" ref="AK204" si="3429">IF($B193=$B199,IF(AM199+AM194&gt;0,1,0)+IF(AN199+AN194&gt;0,1,0)+IF(AO199+AO194&gt;0,1,0)+IF(AP199+AP194&gt;0,1,0)+IF(AQ199+AQ194&gt;0,1,0)+IF(AR199+AR194&gt;0,1,0)+IF(AS199+AS194&gt;0,1,0),AK200)</f>
        <v>0</v>
      </c>
      <c r="AL204" s="133">
        <f t="shared" ref="AL204" si="3430">IF(OR($B199=$B205,AK204=0,(AL200-AR204+AP204)&lt;=0),0,(AL200-AR204+AP204)/AK204)</f>
        <v>0</v>
      </c>
      <c r="AM204" s="137">
        <f t="shared" ref="AM204" si="3431">IF(AL204*(7-AK201)&lt;=0,0,AL204*(7-AK201))</f>
        <v>0</v>
      </c>
      <c r="AN204" s="311">
        <f t="shared" ref="AN204" si="3432">ROUND(IF(OR(AL201-AL204*(7-AK201)+AQ204&lt;0,$B199=$B205,AL204&lt;=0,AL201=0),0,IF(AL201-AL204*(7-AK201)+AQ204&gt;AR204-AP204+AQ204,AR204-AP204+AQ204,AL201-AL204*(7-AK201)+AQ204)),1)</f>
        <v>0</v>
      </c>
      <c r="AO204" s="312"/>
      <c r="AP204" s="139">
        <f t="shared" ref="AP204" si="3433">IF(OR($B199=$B205,AK200=0),0,IF($B199=$B193,AK199,$F199))</f>
        <v>0</v>
      </c>
      <c r="AQ204" s="30">
        <f t="shared" ref="AQ204" si="3434">IF(OR($B199=$B205,AK204=0),0,$G201-$G200)</f>
        <v>0</v>
      </c>
      <c r="AR204" s="134">
        <f t="shared" ref="AR204" si="3435">IF(OR($B199=$B205,AK204=0),0,AK203)</f>
        <v>0</v>
      </c>
      <c r="AS204" s="138">
        <f t="shared" ref="AS204" si="3436">IF($B199=$B205,0,AL201)</f>
        <v>0</v>
      </c>
      <c r="AT204" s="176">
        <f t="shared" ref="AT204" si="3437">IF($B193=$B199,IF(AV199+AV194&gt;0,1,0)+IF(AW199+AW194&gt;0,1,0)+IF(AX199+AX194&gt;0,1,0)+IF(AY199+AY194&gt;0,1,0)+IF(AZ199+AZ194&gt;0,1,0)+IF(BA199+BA194&gt;0,1,0)+IF(BB199+BB194&gt;0,1,0),AT200)</f>
        <v>0</v>
      </c>
      <c r="AU204" s="133">
        <f t="shared" ref="AU204" si="3438">IF(OR($B199=$B205,AT204=0,(AU200-BA204+AY204)&lt;=0),0,(AU200-BA204+AY204)/AT204)</f>
        <v>0</v>
      </c>
      <c r="AV204" s="137">
        <f t="shared" ref="AV204" si="3439">IF(AU204*(7-AT201)&lt;=0,0,AU204*(7-AT201))</f>
        <v>0</v>
      </c>
      <c r="AW204" s="311">
        <f t="shared" ref="AW204" si="3440">ROUND(IF(OR(AU201-AU204*(7-AT201)+AZ204&lt;0,$B199=$B205,AU204&lt;=0,AU201=0),0,IF(AU201-AU204*(7-AT201)+AZ204&gt;BA204-AY204+AZ204,BA204-AY204+AZ204,AU201-AU204*(7-AT201)+AZ204)),1)</f>
        <v>0</v>
      </c>
      <c r="AX204" s="312"/>
      <c r="AY204" s="139">
        <f t="shared" ref="AY204" si="3441">IF(OR($B199=$B205,AT200=0),0,IF($B199=$B193,AT199,$F199))</f>
        <v>0</v>
      </c>
      <c r="AZ204" s="30">
        <f t="shared" ref="AZ204" si="3442">IF(OR($B199=$B205,AT204=0),0,$G201-$G200)</f>
        <v>0</v>
      </c>
      <c r="BA204" s="134">
        <f t="shared" ref="BA204" si="3443">IF(OR($B199=$B205,AT204=0),0,AT203)</f>
        <v>0</v>
      </c>
      <c r="BB204" s="138">
        <f t="shared" ref="BB204" si="3444">IF($B199=$B205,0,AU201)</f>
        <v>0</v>
      </c>
    </row>
    <row r="205" spans="1:54" ht="15.75" x14ac:dyDescent="0.2">
      <c r="A205" s="1">
        <f t="shared" ref="A205" si="3445">IF(B205="","1. Niewypełnione",B205)</f>
        <v>0</v>
      </c>
      <c r="B205" s="320">
        <f>maj!B205</f>
        <v>0</v>
      </c>
      <c r="C205" s="321">
        <f>maj!C205</f>
        <v>0</v>
      </c>
      <c r="D205" s="321">
        <f>maj!D205</f>
        <v>0</v>
      </c>
      <c r="E205" s="321">
        <f>maj!E205</f>
        <v>0</v>
      </c>
      <c r="F205" s="177">
        <f>maj!F205</f>
        <v>18</v>
      </c>
      <c r="G205" s="185">
        <f>maj!G205</f>
        <v>18</v>
      </c>
      <c r="H205" s="177"/>
      <c r="I205" s="192">
        <f t="shared" ref="I205:I209" si="3446">K205+T205+AC205+AL205+AU205</f>
        <v>0</v>
      </c>
      <c r="J205" s="186">
        <f t="shared" ref="J205" si="3447">IF(OR($B205=$B211,J208=0),0,ROUND((K206+P210)/J208,0))</f>
        <v>0</v>
      </c>
      <c r="K205" s="51">
        <f t="shared" ref="K205:K206" si="3448">SUM(L205:R205)</f>
        <v>0</v>
      </c>
      <c r="L205" s="52">
        <f>maj!L205</f>
        <v>0</v>
      </c>
      <c r="M205" s="52">
        <f>maj!M205</f>
        <v>0</v>
      </c>
      <c r="N205" s="52">
        <f>maj!N205</f>
        <v>0</v>
      </c>
      <c r="O205" s="52">
        <f>maj!O205</f>
        <v>0</v>
      </c>
      <c r="P205" s="53">
        <f>maj!P205</f>
        <v>0</v>
      </c>
      <c r="Q205" s="54">
        <f>maj!Q205</f>
        <v>0</v>
      </c>
      <c r="R205" s="55">
        <f>maj!R205</f>
        <v>0</v>
      </c>
      <c r="S205" s="188">
        <f t="shared" ref="S205" si="3449">IF(OR($B205=$B211,S208=0),0,ROUND((T206+Y210)/S208,0))</f>
        <v>0</v>
      </c>
      <c r="T205" s="51">
        <f t="shared" ref="T205:T206" si="3450">SUM(U205:AA205)</f>
        <v>0</v>
      </c>
      <c r="U205" s="52">
        <f>maj!U205</f>
        <v>0</v>
      </c>
      <c r="V205" s="52">
        <f>maj!V205</f>
        <v>0</v>
      </c>
      <c r="W205" s="52">
        <f>maj!W205</f>
        <v>0</v>
      </c>
      <c r="X205" s="52">
        <f>maj!X205</f>
        <v>0</v>
      </c>
      <c r="Y205" s="53">
        <f>maj!Y205</f>
        <v>0</v>
      </c>
      <c r="Z205" s="54">
        <f>maj!Z205</f>
        <v>0</v>
      </c>
      <c r="AA205" s="55">
        <f>maj!AA205</f>
        <v>0</v>
      </c>
      <c r="AB205" s="188">
        <f t="shared" ref="AB205" si="3451">IF(OR($B205=$B211,AB208=0),0,ROUND((AC206+AH210)/AB208,0))</f>
        <v>0</v>
      </c>
      <c r="AC205" s="51">
        <f t="shared" ref="AC205:AC206" si="3452">SUM(AD205:AJ205)</f>
        <v>0</v>
      </c>
      <c r="AD205" s="52">
        <f>maj!AD205</f>
        <v>0</v>
      </c>
      <c r="AE205" s="52">
        <f>maj!AE205</f>
        <v>0</v>
      </c>
      <c r="AF205" s="52">
        <f>maj!AF205</f>
        <v>0</v>
      </c>
      <c r="AG205" s="52">
        <f>maj!AG205</f>
        <v>0</v>
      </c>
      <c r="AH205" s="53">
        <f>maj!AH205</f>
        <v>0</v>
      </c>
      <c r="AI205" s="54">
        <f>maj!AI205</f>
        <v>0</v>
      </c>
      <c r="AJ205" s="55">
        <f>maj!AJ205</f>
        <v>0</v>
      </c>
      <c r="AK205" s="188">
        <f t="shared" ref="AK205" si="3453">IF(OR($B205=$B211,AK208=0),0,ROUND((AL206+AQ210)/AK208,0))</f>
        <v>0</v>
      </c>
      <c r="AL205" s="51">
        <f t="shared" ref="AL205:AL206" si="3454">SUM(AM205:AS205)</f>
        <v>0</v>
      </c>
      <c r="AM205" s="52">
        <f>maj!AM205</f>
        <v>0</v>
      </c>
      <c r="AN205" s="52">
        <f>maj!AN205</f>
        <v>0</v>
      </c>
      <c r="AO205" s="52">
        <f>maj!AO205</f>
        <v>0</v>
      </c>
      <c r="AP205" s="52">
        <f>maj!AP205</f>
        <v>0</v>
      </c>
      <c r="AQ205" s="53">
        <f>maj!AQ205</f>
        <v>0</v>
      </c>
      <c r="AR205" s="54">
        <f>maj!AR205</f>
        <v>0</v>
      </c>
      <c r="AS205" s="55">
        <f>maj!AS205</f>
        <v>0</v>
      </c>
      <c r="AT205" s="188">
        <f t="shared" ref="AT205" si="3455">IF(OR($B205=$B211,AT208=0),0,ROUND((AU206+AZ210)/AT208,0))</f>
        <v>0</v>
      </c>
      <c r="AU205" s="51">
        <f t="shared" ref="AU205:AU206" si="3456">SUM(AV205:BB205)</f>
        <v>0</v>
      </c>
      <c r="AV205" s="52">
        <f t="shared" ref="AV205" si="3457">IF(SUM($AM$9:$AS$9)=SUM($AV$9:$BB$9),AM205,IF(AND(SUM($AV$9:$BB$9)&gt;42,SUM($AV$9:$BB$9)&lt;49),AM205,0))</f>
        <v>0</v>
      </c>
      <c r="AW205" s="52">
        <f t="shared" ref="AW205" si="3458">IF(SUM($AM$9:$AS$9)=SUM($AV$9:$BB$9),AN205,IF(AND(SUM($AV$9:$BB$9)&gt;42,SUM($AV$9:$BB$9)&lt;49),AN205,0))</f>
        <v>0</v>
      </c>
      <c r="AX205" s="52">
        <f t="shared" ref="AX205" si="3459">IF(SUM($AM$9:$AS$9)=SUM($AV$9:$BB$9),AO205,IF(AND(SUM($AV$9:$BB$9)&gt;42,SUM($AV$9:$BB$9)&lt;49),AO205,0))</f>
        <v>0</v>
      </c>
      <c r="AY205" s="52">
        <f t="shared" ref="AY205" si="3460">IF(SUM($AM$9:$AS$9)=SUM($AV$9:$BB$9),AP205,IF(AND(SUM($AV$9:$BB$9)&gt;42,SUM($AV$9:$BB$9)&lt;49),AP205,0))</f>
        <v>0</v>
      </c>
      <c r="AZ205" s="53">
        <f t="shared" ref="AZ205" si="3461">IF(SUM($AM$9:$AS$9)=SUM($AV$9:$BB$9),AQ205,IF(AND(SUM($AV$9:$BB$9)&gt;42,SUM($AV$9:$BB$9)&lt;49),AQ205,0))</f>
        <v>0</v>
      </c>
      <c r="BA205" s="54">
        <f t="shared" ref="BA205" si="3462">IF(SUM($AM$9:$AS$9)=SUM($AV$9:$BB$9),AR205,IF(AND(SUM($AV$9:$BB$9)&gt;42,SUM($AV$9:$BB$9)&lt;49),AR205,0))</f>
        <v>0</v>
      </c>
      <c r="BB205" s="55">
        <f t="shared" ref="BB205" si="3463">IF(SUM($AM$9:$AS$9)=SUM($AV$9:$BB$9),AS205,IF(AND(SUM($AV$9:$BB$9)&gt;42,SUM($AV$9:$BB$9)&lt;49),AS205,0))</f>
        <v>0</v>
      </c>
    </row>
    <row r="206" spans="1:54" ht="12.75" hidden="1" customHeight="1" x14ac:dyDescent="0.2">
      <c r="B206" s="93"/>
      <c r="C206" s="94"/>
      <c r="D206" s="95"/>
      <c r="E206" s="115"/>
      <c r="F206" s="140" t="b">
        <f t="shared" ref="F206" si="3464">IF($B199=$B205,OR(F200,G205&lt;F205),G205&lt;F205)</f>
        <v>0</v>
      </c>
      <c r="G206" s="189">
        <f t="shared" ref="G206" si="3465">IF(AND($B199=$B205,$B199&lt;&gt;"",$B199&lt;&gt;0),G205+G200,G205)</f>
        <v>18</v>
      </c>
      <c r="H206" s="120"/>
      <c r="I206" s="165">
        <f t="shared" si="3446"/>
        <v>0</v>
      </c>
      <c r="J206" s="194">
        <f t="shared" ref="J206" si="3466">7-COUNTIF(L205:R205,0)-COUNTIF(L205:R205,"")</f>
        <v>0</v>
      </c>
      <c r="K206" s="22">
        <f t="shared" si="3448"/>
        <v>0</v>
      </c>
      <c r="L206" s="35">
        <f t="shared" ref="L206:R206" si="3467">IF($B199=$B205,L205+L200,L205)</f>
        <v>0</v>
      </c>
      <c r="M206" s="35">
        <f t="shared" si="3467"/>
        <v>0</v>
      </c>
      <c r="N206" s="35">
        <f t="shared" si="3467"/>
        <v>0</v>
      </c>
      <c r="O206" s="35">
        <f t="shared" si="3467"/>
        <v>0</v>
      </c>
      <c r="P206" s="36">
        <f t="shared" si="3467"/>
        <v>0</v>
      </c>
      <c r="Q206" s="37">
        <f t="shared" si="3467"/>
        <v>0</v>
      </c>
      <c r="R206" s="38">
        <f t="shared" si="3467"/>
        <v>0</v>
      </c>
      <c r="S206" s="194">
        <f t="shared" ref="S206" si="3468">7-COUNTIF(U205:AA205,0)-COUNTIF(U205:AA205,"")</f>
        <v>0</v>
      </c>
      <c r="T206" s="22">
        <f t="shared" si="3450"/>
        <v>0</v>
      </c>
      <c r="U206" s="35">
        <f t="shared" ref="U206:AA206" si="3469">IF($B199=$B205,U205+U200,U205)</f>
        <v>0</v>
      </c>
      <c r="V206" s="35">
        <f t="shared" si="3469"/>
        <v>0</v>
      </c>
      <c r="W206" s="35">
        <f t="shared" si="3469"/>
        <v>0</v>
      </c>
      <c r="X206" s="35">
        <f t="shared" si="3469"/>
        <v>0</v>
      </c>
      <c r="Y206" s="36">
        <f t="shared" si="3469"/>
        <v>0</v>
      </c>
      <c r="Z206" s="37">
        <f t="shared" si="3469"/>
        <v>0</v>
      </c>
      <c r="AA206" s="38">
        <f t="shared" si="3469"/>
        <v>0</v>
      </c>
      <c r="AB206" s="194">
        <f t="shared" ref="AB206" si="3470">7-COUNTIF(AD205:AJ205,0)-COUNTIF(AD205:AJ205,"")</f>
        <v>0</v>
      </c>
      <c r="AC206" s="22">
        <f t="shared" si="3452"/>
        <v>0</v>
      </c>
      <c r="AD206" s="35">
        <f t="shared" ref="AD206:AJ206" si="3471">IF($B199=$B205,AD205+AD200,AD205)</f>
        <v>0</v>
      </c>
      <c r="AE206" s="35">
        <f t="shared" si="3471"/>
        <v>0</v>
      </c>
      <c r="AF206" s="35">
        <f t="shared" si="3471"/>
        <v>0</v>
      </c>
      <c r="AG206" s="35">
        <f t="shared" si="3471"/>
        <v>0</v>
      </c>
      <c r="AH206" s="36">
        <f t="shared" si="3471"/>
        <v>0</v>
      </c>
      <c r="AI206" s="37">
        <f t="shared" si="3471"/>
        <v>0</v>
      </c>
      <c r="AJ206" s="38">
        <f t="shared" si="3471"/>
        <v>0</v>
      </c>
      <c r="AK206" s="194">
        <f t="shared" ref="AK206" si="3472">7-COUNTIF(AM205:AS205,0)-COUNTIF(AM205:AS205,"")</f>
        <v>0</v>
      </c>
      <c r="AL206" s="22">
        <f t="shared" si="3454"/>
        <v>0</v>
      </c>
      <c r="AM206" s="35">
        <f t="shared" ref="AM206:AS206" si="3473">IF($B199=$B205,AM205+AM200,AM205)</f>
        <v>0</v>
      </c>
      <c r="AN206" s="35">
        <f t="shared" si="3473"/>
        <v>0</v>
      </c>
      <c r="AO206" s="35">
        <f t="shared" si="3473"/>
        <v>0</v>
      </c>
      <c r="AP206" s="35">
        <f t="shared" si="3473"/>
        <v>0</v>
      </c>
      <c r="AQ206" s="36">
        <f t="shared" si="3473"/>
        <v>0</v>
      </c>
      <c r="AR206" s="37">
        <f t="shared" si="3473"/>
        <v>0</v>
      </c>
      <c r="AS206" s="38">
        <f t="shared" si="3473"/>
        <v>0</v>
      </c>
      <c r="AT206" s="194">
        <f t="shared" ref="AT206" si="3474">7-COUNTIF(AV205:BB205,0)-COUNTIF(AV205:BB205,"")</f>
        <v>0</v>
      </c>
      <c r="AU206" s="22">
        <f t="shared" si="3456"/>
        <v>0</v>
      </c>
      <c r="AV206" s="35">
        <f t="shared" ref="AV206:BB206" si="3475">IF($B199=$B205,AV205+AV200,AV205)</f>
        <v>0</v>
      </c>
      <c r="AW206" s="35">
        <f t="shared" si="3475"/>
        <v>0</v>
      </c>
      <c r="AX206" s="35">
        <f t="shared" si="3475"/>
        <v>0</v>
      </c>
      <c r="AY206" s="35">
        <f t="shared" si="3475"/>
        <v>0</v>
      </c>
      <c r="AZ206" s="36">
        <f t="shared" si="3475"/>
        <v>0</v>
      </c>
      <c r="BA206" s="37">
        <f t="shared" si="3475"/>
        <v>0</v>
      </c>
      <c r="BB206" s="38">
        <f t="shared" si="3475"/>
        <v>0</v>
      </c>
    </row>
    <row r="207" spans="1:54" ht="15" hidden="1" customHeight="1" x14ac:dyDescent="0.2">
      <c r="B207" s="116"/>
      <c r="C207" s="117"/>
      <c r="D207" s="118"/>
      <c r="E207" s="119"/>
      <c r="F207" s="92"/>
      <c r="G207" s="190">
        <f t="shared" ref="G207" si="3476">IF(AND($B199=$B205,$B199&lt;&gt;"",$B199&lt;&gt;0),F205+G201,F205)</f>
        <v>18</v>
      </c>
      <c r="H207" s="121"/>
      <c r="I207" s="165">
        <f t="shared" si="3446"/>
        <v>0</v>
      </c>
      <c r="J207" s="195">
        <f t="shared" ref="J207" si="3477">IF($B205=$B199,COUNTIF(L207:R207,0),COUNTIF(L208:R208,0)+COUNTIF(L208:R208,""))</f>
        <v>7</v>
      </c>
      <c r="K207" s="39">
        <f t="shared" ref="K207:R207" si="3478">IF($B199=$B205,K208+K201,K208)</f>
        <v>0</v>
      </c>
      <c r="L207" s="40">
        <f t="shared" si="3478"/>
        <v>0</v>
      </c>
      <c r="M207" s="40">
        <f t="shared" si="3478"/>
        <v>0</v>
      </c>
      <c r="N207" s="40">
        <f t="shared" si="3478"/>
        <v>0</v>
      </c>
      <c r="O207" s="40">
        <f t="shared" si="3478"/>
        <v>0</v>
      </c>
      <c r="P207" s="41">
        <f t="shared" si="3478"/>
        <v>0</v>
      </c>
      <c r="Q207" s="42">
        <f t="shared" si="3478"/>
        <v>0</v>
      </c>
      <c r="R207" s="43">
        <f t="shared" si="3478"/>
        <v>0</v>
      </c>
      <c r="S207" s="195">
        <f t="shared" ref="S207" si="3479">IF($B205=$B199,COUNTIF(U207:AA207,0),COUNTIF(U208:AA208,0)+COUNTIF(U208:AA208,""))</f>
        <v>7</v>
      </c>
      <c r="T207" s="39">
        <f t="shared" ref="T207:AA207" si="3480">IF($B199=$B205,T208+T201,T208)</f>
        <v>0</v>
      </c>
      <c r="U207" s="40">
        <f t="shared" si="3480"/>
        <v>0</v>
      </c>
      <c r="V207" s="40">
        <f t="shared" si="3480"/>
        <v>0</v>
      </c>
      <c r="W207" s="40">
        <f t="shared" si="3480"/>
        <v>0</v>
      </c>
      <c r="X207" s="40">
        <f t="shared" si="3480"/>
        <v>0</v>
      </c>
      <c r="Y207" s="41">
        <f t="shared" si="3480"/>
        <v>0</v>
      </c>
      <c r="Z207" s="42">
        <f t="shared" si="3480"/>
        <v>0</v>
      </c>
      <c r="AA207" s="43">
        <f t="shared" si="3480"/>
        <v>0</v>
      </c>
      <c r="AB207" s="195">
        <f t="shared" ref="AB207" si="3481">IF($B205=$B199,COUNTIF(AD207:AJ207,0),COUNTIF(AD208:AJ208,0)+COUNTIF(AD208:AJ208,""))</f>
        <v>7</v>
      </c>
      <c r="AC207" s="39">
        <f t="shared" ref="AC207:AJ207" si="3482">IF($B199=$B205,AC208+AC201,AC208)</f>
        <v>0</v>
      </c>
      <c r="AD207" s="40">
        <f t="shared" si="3482"/>
        <v>0</v>
      </c>
      <c r="AE207" s="40">
        <f t="shared" si="3482"/>
        <v>0</v>
      </c>
      <c r="AF207" s="40">
        <f t="shared" si="3482"/>
        <v>0</v>
      </c>
      <c r="AG207" s="40">
        <f t="shared" si="3482"/>
        <v>0</v>
      </c>
      <c r="AH207" s="41">
        <f t="shared" si="3482"/>
        <v>0</v>
      </c>
      <c r="AI207" s="42">
        <f t="shared" si="3482"/>
        <v>0</v>
      </c>
      <c r="AJ207" s="43">
        <f t="shared" si="3482"/>
        <v>0</v>
      </c>
      <c r="AK207" s="195">
        <f t="shared" ref="AK207" si="3483">IF($B205=$B199,COUNTIF(AM207:AS207,0),COUNTIF(AM208:AS208,0)+COUNTIF(AM208:AS208,""))</f>
        <v>7</v>
      </c>
      <c r="AL207" s="39">
        <f t="shared" ref="AL207:AS207" si="3484">IF($B199=$B205,AL208+AL201,AL208)</f>
        <v>0</v>
      </c>
      <c r="AM207" s="40">
        <f t="shared" si="3484"/>
        <v>0</v>
      </c>
      <c r="AN207" s="40">
        <f t="shared" si="3484"/>
        <v>0</v>
      </c>
      <c r="AO207" s="40">
        <f t="shared" si="3484"/>
        <v>0</v>
      </c>
      <c r="AP207" s="40">
        <f t="shared" si="3484"/>
        <v>0</v>
      </c>
      <c r="AQ207" s="41">
        <f t="shared" si="3484"/>
        <v>0</v>
      </c>
      <c r="AR207" s="42">
        <f t="shared" si="3484"/>
        <v>0</v>
      </c>
      <c r="AS207" s="43">
        <f t="shared" si="3484"/>
        <v>0</v>
      </c>
      <c r="AT207" s="195">
        <f t="shared" ref="AT207" si="3485">IF($B205=$B199,COUNTIF(AV207:BB207,0),COUNTIF(AV208:BB208,0)+COUNTIF(AV208:BB208,""))</f>
        <v>7</v>
      </c>
      <c r="AU207" s="39">
        <f t="shared" ref="AU207:BB207" si="3486">IF($B199=$B205,AU208+AU201,AU208)</f>
        <v>0</v>
      </c>
      <c r="AV207" s="40">
        <f t="shared" si="3486"/>
        <v>0</v>
      </c>
      <c r="AW207" s="40">
        <f t="shared" si="3486"/>
        <v>0</v>
      </c>
      <c r="AX207" s="40">
        <f t="shared" si="3486"/>
        <v>0</v>
      </c>
      <c r="AY207" s="40">
        <f t="shared" si="3486"/>
        <v>0</v>
      </c>
      <c r="AZ207" s="41">
        <f t="shared" si="3486"/>
        <v>0</v>
      </c>
      <c r="BA207" s="42">
        <f t="shared" si="3486"/>
        <v>0</v>
      </c>
      <c r="BB207" s="43">
        <f t="shared" si="3486"/>
        <v>0</v>
      </c>
    </row>
    <row r="208" spans="1:54" ht="15.75" customHeight="1" x14ac:dyDescent="0.2">
      <c r="A208" s="1">
        <f t="shared" ref="A208" si="3487">A205</f>
        <v>0</v>
      </c>
      <c r="B208" s="313">
        <f t="shared" ref="B208" si="3488">B202+1</f>
        <v>32</v>
      </c>
      <c r="C208" s="314"/>
      <c r="D208" s="314"/>
      <c r="E208" s="314"/>
      <c r="F208" s="31"/>
      <c r="G208" s="183"/>
      <c r="H208" s="122">
        <f t="shared" ref="H208" si="3489">5-COUNTIF(AU205,0)-COUNTIF(AL205,0)-COUNTIF(AC205,0)-COUNTIF(T205,0)-COUNTIF(K205,0)</f>
        <v>0</v>
      </c>
      <c r="I208" s="165">
        <f t="shared" si="3446"/>
        <v>0</v>
      </c>
      <c r="J208" s="187">
        <f t="shared" ref="J208" si="3490">IF($B205=$B199,J202+IF($F205&lt;&gt;$G205,(K205+$G207-$G206)/$F205,K205/$F205),IF($F205&lt;&gt;G205,(K205+$G207-$G206)/$F205,K205/$F205))</f>
        <v>0</v>
      </c>
      <c r="K208" s="7">
        <f t="shared" ref="K208:K209" si="3491">SUM(L208:R208)</f>
        <v>0</v>
      </c>
      <c r="L208" s="26">
        <f t="shared" ref="L208:R208" si="3492">L205</f>
        <v>0</v>
      </c>
      <c r="M208" s="26">
        <f t="shared" si="3492"/>
        <v>0</v>
      </c>
      <c r="N208" s="26">
        <f t="shared" si="3492"/>
        <v>0</v>
      </c>
      <c r="O208" s="26">
        <f t="shared" si="3492"/>
        <v>0</v>
      </c>
      <c r="P208" s="26">
        <f t="shared" si="3492"/>
        <v>0</v>
      </c>
      <c r="Q208" s="29">
        <f t="shared" si="3492"/>
        <v>0</v>
      </c>
      <c r="R208" s="23">
        <f t="shared" si="3492"/>
        <v>0</v>
      </c>
      <c r="S208" s="187">
        <f t="shared" ref="S208" si="3493">IF($B205=$B199,S202+IF($F205&lt;&gt;$G205,(T205+$G207-$G206)/$F205,T205/$F205),IF($F205&lt;&gt;P205,(T205+$G207-$G206)/$F205,T205/$F205))</f>
        <v>0</v>
      </c>
      <c r="T208" s="7">
        <f t="shared" ref="T208:T209" si="3494">SUM(U208:AA208)</f>
        <v>0</v>
      </c>
      <c r="U208" s="26">
        <f t="shared" ref="U208:AA208" si="3495">U205</f>
        <v>0</v>
      </c>
      <c r="V208" s="26">
        <f t="shared" si="3495"/>
        <v>0</v>
      </c>
      <c r="W208" s="26">
        <f t="shared" si="3495"/>
        <v>0</v>
      </c>
      <c r="X208" s="26">
        <f t="shared" si="3495"/>
        <v>0</v>
      </c>
      <c r="Y208" s="113">
        <f t="shared" si="3495"/>
        <v>0</v>
      </c>
      <c r="Z208" s="29">
        <f t="shared" si="3495"/>
        <v>0</v>
      </c>
      <c r="AA208" s="23">
        <f t="shared" si="3495"/>
        <v>0</v>
      </c>
      <c r="AB208" s="187">
        <f t="shared" ref="AB208" si="3496">IF($B205=$B199,AB202+IF($F205&lt;&gt;$G205,(AC205+$G207-$G206)/$F205,AC205/$F205),IF($F205&lt;&gt;Y205,(AC205+$G207-$G206)/$F205,AC205/$F205))</f>
        <v>0</v>
      </c>
      <c r="AC208" s="7">
        <f t="shared" ref="AC208:AC209" si="3497">SUM(AD208:AJ208)</f>
        <v>0</v>
      </c>
      <c r="AD208" s="26">
        <f t="shared" ref="AD208:AJ208" si="3498">AD205</f>
        <v>0</v>
      </c>
      <c r="AE208" s="26">
        <f t="shared" si="3498"/>
        <v>0</v>
      </c>
      <c r="AF208" s="26">
        <f t="shared" si="3498"/>
        <v>0</v>
      </c>
      <c r="AG208" s="26">
        <f t="shared" si="3498"/>
        <v>0</v>
      </c>
      <c r="AH208" s="113">
        <f t="shared" si="3498"/>
        <v>0</v>
      </c>
      <c r="AI208" s="29">
        <f t="shared" si="3498"/>
        <v>0</v>
      </c>
      <c r="AJ208" s="23">
        <f t="shared" si="3498"/>
        <v>0</v>
      </c>
      <c r="AK208" s="187">
        <f t="shared" ref="AK208" si="3499">IF($B205=$B199,AK202+IF($F205&lt;&gt;$G205,(AL205+$G207-$G206)/$F205,AL205/$F205),IF($F205&lt;&gt;AH205,(AL205+$G207-$G206)/$F205,AL205/$F205))</f>
        <v>0</v>
      </c>
      <c r="AL208" s="7">
        <f t="shared" ref="AL208:AL209" si="3500">SUM(AM208:AS208)</f>
        <v>0</v>
      </c>
      <c r="AM208" s="26">
        <f t="shared" ref="AM208:AS208" si="3501">AM205</f>
        <v>0</v>
      </c>
      <c r="AN208" s="26">
        <f t="shared" si="3501"/>
        <v>0</v>
      </c>
      <c r="AO208" s="26">
        <f t="shared" si="3501"/>
        <v>0</v>
      </c>
      <c r="AP208" s="26">
        <f t="shared" si="3501"/>
        <v>0</v>
      </c>
      <c r="AQ208" s="113">
        <f t="shared" si="3501"/>
        <v>0</v>
      </c>
      <c r="AR208" s="29">
        <f t="shared" si="3501"/>
        <v>0</v>
      </c>
      <c r="AS208" s="23">
        <f t="shared" si="3501"/>
        <v>0</v>
      </c>
      <c r="AT208" s="187">
        <f t="shared" ref="AT208" si="3502">IF($B205=$B199,AT202+IF($F205&lt;&gt;$G205,(AU205+$G207-$G206)/$F205,AU205/$F205),IF($F205&lt;&gt;AQ205,(AU205+$G207-$G206)/$F205,AU205/$F205))</f>
        <v>0</v>
      </c>
      <c r="AU208" s="7">
        <f t="shared" ref="AU208:AU209" si="3503">SUM(AV208:BB208)</f>
        <v>0</v>
      </c>
      <c r="AV208" s="6">
        <f t="shared" ref="AV208" si="3504">IF(SUM($AM$9:$AS$9)=SUM($AV$9:$BB$9),AV205,IF(AND(SUM($AV$9:$BB$9)&gt;42,SUM($AV$9:$BB$9)&lt;49),AV205,0))</f>
        <v>0</v>
      </c>
      <c r="AW208" s="6">
        <f t="shared" ref="AW208:BB208" si="3505">IF(SUM($AM$9:$AS$9)=SUM($AV$9:$BB$9),AW205,IF(AND(SUM($AV$9:$BB$9)&gt;42,SUM($AV$9:$BB$9)&lt;49),AW205,0))</f>
        <v>0</v>
      </c>
      <c r="AX208" s="6">
        <f t="shared" si="3505"/>
        <v>0</v>
      </c>
      <c r="AY208" s="6">
        <f t="shared" si="3505"/>
        <v>0</v>
      </c>
      <c r="AZ208" s="26">
        <f t="shared" si="3505"/>
        <v>0</v>
      </c>
      <c r="BA208" s="29">
        <f t="shared" si="3505"/>
        <v>0</v>
      </c>
      <c r="BB208" s="23">
        <f t="shared" si="3505"/>
        <v>0</v>
      </c>
    </row>
    <row r="209" spans="1:54" ht="15.75" customHeight="1" x14ac:dyDescent="0.2">
      <c r="A209" s="1">
        <f t="shared" ref="A209:A210" si="3506">A208</f>
        <v>0</v>
      </c>
      <c r="B209" s="313"/>
      <c r="C209" s="314"/>
      <c r="D209" s="314"/>
      <c r="E209" s="314"/>
      <c r="F209" s="31"/>
      <c r="G209" s="183"/>
      <c r="H209" s="123">
        <f t="shared" ref="H209" si="3507">IF($B205=$B199,H203+F209,$F209)</f>
        <v>0</v>
      </c>
      <c r="I209" s="165">
        <f t="shared" si="3446"/>
        <v>0</v>
      </c>
      <c r="J209" s="141">
        <f t="shared" ref="J209" si="3508">IF($H208=0,0,IF($B199=$B205,IF($H210&gt;0,$H210+J203,K205+J203),IF($H210&gt;0,$H210,K205)))</f>
        <v>0</v>
      </c>
      <c r="K209" s="7">
        <f t="shared" si="3491"/>
        <v>0</v>
      </c>
      <c r="L209" s="6"/>
      <c r="M209" s="6"/>
      <c r="N209" s="6"/>
      <c r="O209" s="6"/>
      <c r="P209" s="26"/>
      <c r="Q209" s="29"/>
      <c r="R209" s="23"/>
      <c r="S209" s="141">
        <f t="shared" ref="S209" si="3509">IF($H208=0,0,IF($B199=$B205,IF($H210&gt;0,$H210+S203,T205+S203),IF($H210&gt;0,$H210,T205)))</f>
        <v>0</v>
      </c>
      <c r="T209" s="7">
        <f t="shared" si="3494"/>
        <v>0</v>
      </c>
      <c r="U209" s="6"/>
      <c r="V209" s="6"/>
      <c r="W209" s="6"/>
      <c r="X209" s="6"/>
      <c r="Y209" s="26"/>
      <c r="Z209" s="29"/>
      <c r="AA209" s="23"/>
      <c r="AB209" s="141">
        <f t="shared" ref="AB209" si="3510">IF($H208=0,0,IF($B199=$B205,IF($H210&gt;0,$H210+AB203,AC205+AB203),IF($H210&gt;0,$H210,AC205)))</f>
        <v>0</v>
      </c>
      <c r="AC209" s="7">
        <f t="shared" si="3497"/>
        <v>0</v>
      </c>
      <c r="AD209" s="6"/>
      <c r="AE209" s="6"/>
      <c r="AF209" s="6"/>
      <c r="AG209" s="6"/>
      <c r="AH209" s="26"/>
      <c r="AI209" s="29"/>
      <c r="AJ209" s="23"/>
      <c r="AK209" s="141">
        <f t="shared" ref="AK209" si="3511">IF($H208=0,0,IF($B199=$B205,IF($H210&gt;0,$H210+AK203,AL205+AK203),IF($H210&gt;0,$H210,AL205)))</f>
        <v>0</v>
      </c>
      <c r="AL209" s="7">
        <f t="shared" si="3500"/>
        <v>0</v>
      </c>
      <c r="AM209" s="6"/>
      <c r="AN209" s="6"/>
      <c r="AO209" s="6"/>
      <c r="AP209" s="6"/>
      <c r="AQ209" s="26"/>
      <c r="AR209" s="29"/>
      <c r="AS209" s="23"/>
      <c r="AT209" s="141">
        <f t="shared" ref="AT209" si="3512">IF($H208=0,0,IF($B199=$B205,IF($H210&gt;0,$H210+AT203,AU205+AT203),IF($H210&gt;0,$H210,AU205)))</f>
        <v>0</v>
      </c>
      <c r="AU209" s="7">
        <f t="shared" si="3503"/>
        <v>0</v>
      </c>
      <c r="AV209" s="6"/>
      <c r="AW209" s="6"/>
      <c r="AX209" s="6"/>
      <c r="AY209" s="6"/>
      <c r="AZ209" s="26"/>
      <c r="BA209" s="29"/>
      <c r="BB209" s="23"/>
    </row>
    <row r="210" spans="1:54" ht="18.75" customHeight="1" thickBot="1" x14ac:dyDescent="0.25">
      <c r="A210" s="1">
        <f t="shared" si="3506"/>
        <v>0</v>
      </c>
      <c r="B210" s="323" t="str">
        <f>IF(B205="",Wydruk!$AE$6,IF(J206=0,Wydruk!$AE$7,IF(AND(G206&lt;G207,B205&lt;&gt;$B211),Wydruk!$AE$13,IF(AND($B205=$B199,$B205&lt;&gt;$B211),IF(OR(OR(J210&lt;4,J210&gt;5),OR(S210&lt;4,S210&gt;5),OR(AB210&lt;4,AB210&gt;5),OR(AK210&lt;4,AK210&gt;5),OR(AND(AT210&lt;4,AT210&gt;0),AT210&gt;5)),Wydruk!$AE$8,Wydruk!$AE$9),IF($B205=$B211,IF($F209&lt;&gt;0,Wydruk!$AE$12,Wydruk!$AE$10),IF(OR(OR(J206&lt;4,J206&gt;5),OR(S206&lt;4,S206&gt;5),OR(AB206&lt;4,AB206&gt;5),OR(AK206&lt;4,AK206&gt;5),OR(AND(AT206&lt;4,AT206&gt;0),AT206&gt;5)),Wydruk!$AE$8,Wydruk!$AE$11))))))</f>
        <v>Uzupełnij liczby godzin tygodniowego planu</v>
      </c>
      <c r="C210" s="324"/>
      <c r="D210" s="324"/>
      <c r="E210" s="324"/>
      <c r="F210" s="173">
        <f>maj!F210</f>
        <v>0</v>
      </c>
      <c r="G210" s="184">
        <f>maj!G210</f>
        <v>0</v>
      </c>
      <c r="H210" s="191">
        <f t="shared" ref="H210" si="3513">IF(OR($G210=0,$F210=0,$G210="",$F210=""),0,$G210/$F210)</f>
        <v>0</v>
      </c>
      <c r="I210" s="193"/>
      <c r="J210" s="176">
        <f t="shared" ref="J210" si="3514">IF($B199=$B205,IF(L205+L200&gt;0,1,0)+IF(M205+M200&gt;0,1,0)+IF(N205+N200&gt;0,1,0)+IF(O205+O200&gt;0,1,0)+IF(P205+P200&gt;0,1,0)+IF(Q205+Q200&gt;0,1,0)+IF(R205+R200&gt;0,1,0),J206)</f>
        <v>0</v>
      </c>
      <c r="K210" s="133">
        <f t="shared" ref="K210" si="3515">IF(OR($B205=$B211,J210=0,(K206-Q210+O210)&lt;=0),0,(K206-Q210+O210)/J210)</f>
        <v>0</v>
      </c>
      <c r="L210" s="137">
        <f t="shared" ref="L210" si="3516">IF(K210*(7-J207)&lt;=0,0,K210*(7-J207))</f>
        <v>0</v>
      </c>
      <c r="M210" s="311">
        <f t="shared" ref="M210" si="3517">ROUND(IF(OR(K207-K210*(7-J207)+P210&lt;0,$B205=$B211,K210&lt;=0,K207=0),0,IF(K207-K210*(7-J207)+P210&gt;Q210-O210+P210,Q210-O210+P210,K207-K210*(7-J207)+P210)),1)</f>
        <v>0</v>
      </c>
      <c r="N210" s="312"/>
      <c r="O210" s="139">
        <f t="shared" ref="O210" si="3518">IF(OR($B205=$B211,J206=0),0,IF($B205=$B199,J205,$F205))</f>
        <v>0</v>
      </c>
      <c r="P210" s="30">
        <f t="shared" ref="P210" si="3519">IF(OR($B205=$B211,J210=0),0,$G207-$G206)</f>
        <v>0</v>
      </c>
      <c r="Q210" s="134">
        <f t="shared" ref="Q210" si="3520">IF(OR($B205=$B211,J210=0),0,J209)</f>
        <v>0</v>
      </c>
      <c r="R210" s="138">
        <f t="shared" ref="R210" si="3521">IF($B205=$B211,0,K207)</f>
        <v>0</v>
      </c>
      <c r="S210" s="176">
        <f t="shared" ref="S210" si="3522">IF($B199=$B205,IF(U205+U200&gt;0,1,0)+IF(V205+V200&gt;0,1,0)+IF(W205+W200&gt;0,1,0)+IF(X205+X200&gt;0,1,0)+IF(Y205+Y200&gt;0,1,0)+IF(Z205+Z200&gt;0,1,0)+IF(AA205+AA200&gt;0,1,0),S206)</f>
        <v>0</v>
      </c>
      <c r="T210" s="133">
        <f t="shared" ref="T210" si="3523">IF(OR($B205=$B211,S210=0,(T206-Z210+X210)&lt;=0),0,(T206-Z210+X210)/S210)</f>
        <v>0</v>
      </c>
      <c r="U210" s="137">
        <f t="shared" ref="U210" si="3524">IF(T210*(7-S207)&lt;=0,0,T210*(7-S207))</f>
        <v>0</v>
      </c>
      <c r="V210" s="311">
        <f t="shared" ref="V210" si="3525">ROUND(IF(OR(T207-T210*(7-S207)+Y210&lt;0,$B205=$B211,T210&lt;=0,T207=0),0,IF(T207-T210*(7-S207)+Y210&gt;Z210-X210+Y210,Z210-X210+Y210,T207-T210*(7-S207)+Y210)),1)</f>
        <v>0</v>
      </c>
      <c r="W210" s="312"/>
      <c r="X210" s="139">
        <f t="shared" ref="X210" si="3526">IF(OR($B205=$B211,S206=0),0,IF($B205=$B199,S205,$F205))</f>
        <v>0</v>
      </c>
      <c r="Y210" s="30">
        <f t="shared" ref="Y210" si="3527">IF(OR($B205=$B211,S210=0),0,$G207-$G206)</f>
        <v>0</v>
      </c>
      <c r="Z210" s="134">
        <f t="shared" ref="Z210" si="3528">IF(OR($B205=$B211,S210=0),0,S209)</f>
        <v>0</v>
      </c>
      <c r="AA210" s="138">
        <f t="shared" ref="AA210" si="3529">IF($B205=$B211,0,T207)</f>
        <v>0</v>
      </c>
      <c r="AB210" s="176">
        <f t="shared" ref="AB210" si="3530">IF($B199=$B205,IF(AD205+AD200&gt;0,1,0)+IF(AE205+AE200&gt;0,1,0)+IF(AF205+AF200&gt;0,1,0)+IF(AG205+AG200&gt;0,1,0)+IF(AH205+AH200&gt;0,1,0)+IF(AI205+AI200&gt;0,1,0)+IF(AJ205+AJ200&gt;0,1,0),AB206)</f>
        <v>0</v>
      </c>
      <c r="AC210" s="133">
        <f t="shared" ref="AC210" si="3531">IF(OR($B205=$B211,AB210=0,(AC206-AI210+AG210)&lt;=0),0,(AC206-AI210+AG210)/AB210)</f>
        <v>0</v>
      </c>
      <c r="AD210" s="137">
        <f t="shared" ref="AD210" si="3532">IF(AC210*(7-AB207)&lt;=0,0,AC210*(7-AB207))</f>
        <v>0</v>
      </c>
      <c r="AE210" s="311">
        <f t="shared" ref="AE210" si="3533">ROUND(IF(OR(AC207-AC210*(7-AB207)+AH210&lt;0,$B205=$B211,AC210&lt;=0,AC207=0),0,IF(AC207-AC210*(7-AB207)+AH210&gt;AI210-AG210+AH210,AI210-AG210+AH210,AC207-AC210*(7-AB207)+AH210)),1)</f>
        <v>0</v>
      </c>
      <c r="AF210" s="312"/>
      <c r="AG210" s="139">
        <f t="shared" ref="AG210" si="3534">IF(OR($B205=$B211,AB206=0),0,IF($B205=$B199,AB205,$F205))</f>
        <v>0</v>
      </c>
      <c r="AH210" s="30">
        <f t="shared" ref="AH210" si="3535">IF(OR($B205=$B211,AB210=0),0,$G207-$G206)</f>
        <v>0</v>
      </c>
      <c r="AI210" s="134">
        <f t="shared" ref="AI210" si="3536">IF(OR($B205=$B211,AB210=0),0,AB209)</f>
        <v>0</v>
      </c>
      <c r="AJ210" s="138">
        <f t="shared" ref="AJ210" si="3537">IF($B205=$B211,0,AC207)</f>
        <v>0</v>
      </c>
      <c r="AK210" s="176">
        <f t="shared" ref="AK210" si="3538">IF($B199=$B205,IF(AM205+AM200&gt;0,1,0)+IF(AN205+AN200&gt;0,1,0)+IF(AO205+AO200&gt;0,1,0)+IF(AP205+AP200&gt;0,1,0)+IF(AQ205+AQ200&gt;0,1,0)+IF(AR205+AR200&gt;0,1,0)+IF(AS205+AS200&gt;0,1,0),AK206)</f>
        <v>0</v>
      </c>
      <c r="AL210" s="133">
        <f t="shared" ref="AL210" si="3539">IF(OR($B205=$B211,AK210=0,(AL206-AR210+AP210)&lt;=0),0,(AL206-AR210+AP210)/AK210)</f>
        <v>0</v>
      </c>
      <c r="AM210" s="137">
        <f t="shared" ref="AM210" si="3540">IF(AL210*(7-AK207)&lt;=0,0,AL210*(7-AK207))</f>
        <v>0</v>
      </c>
      <c r="AN210" s="311">
        <f t="shared" ref="AN210" si="3541">ROUND(IF(OR(AL207-AL210*(7-AK207)+AQ210&lt;0,$B205=$B211,AL210&lt;=0,AL207=0),0,IF(AL207-AL210*(7-AK207)+AQ210&gt;AR210-AP210+AQ210,AR210-AP210+AQ210,AL207-AL210*(7-AK207)+AQ210)),1)</f>
        <v>0</v>
      </c>
      <c r="AO210" s="312"/>
      <c r="AP210" s="139">
        <f t="shared" ref="AP210" si="3542">IF(OR($B205=$B211,AK206=0),0,IF($B205=$B199,AK205,$F205))</f>
        <v>0</v>
      </c>
      <c r="AQ210" s="30">
        <f t="shared" ref="AQ210" si="3543">IF(OR($B205=$B211,AK210=0),0,$G207-$G206)</f>
        <v>0</v>
      </c>
      <c r="AR210" s="134">
        <f t="shared" ref="AR210" si="3544">IF(OR($B205=$B211,AK210=0),0,AK209)</f>
        <v>0</v>
      </c>
      <c r="AS210" s="138">
        <f t="shared" ref="AS210" si="3545">IF($B205=$B211,0,AL207)</f>
        <v>0</v>
      </c>
      <c r="AT210" s="176">
        <f t="shared" ref="AT210" si="3546">IF($B199=$B205,IF(AV205+AV200&gt;0,1,0)+IF(AW205+AW200&gt;0,1,0)+IF(AX205+AX200&gt;0,1,0)+IF(AY205+AY200&gt;0,1,0)+IF(AZ205+AZ200&gt;0,1,0)+IF(BA205+BA200&gt;0,1,0)+IF(BB205+BB200&gt;0,1,0),AT206)</f>
        <v>0</v>
      </c>
      <c r="AU210" s="133">
        <f t="shared" ref="AU210" si="3547">IF(OR($B205=$B211,AT210=0,(AU206-BA210+AY210)&lt;=0),0,(AU206-BA210+AY210)/AT210)</f>
        <v>0</v>
      </c>
      <c r="AV210" s="137">
        <f t="shared" ref="AV210" si="3548">IF(AU210*(7-AT207)&lt;=0,0,AU210*(7-AT207))</f>
        <v>0</v>
      </c>
      <c r="AW210" s="311">
        <f t="shared" ref="AW210" si="3549">ROUND(IF(OR(AU207-AU210*(7-AT207)+AZ210&lt;0,$B205=$B211,AU210&lt;=0,AU207=0),0,IF(AU207-AU210*(7-AT207)+AZ210&gt;BA210-AY210+AZ210,BA210-AY210+AZ210,AU207-AU210*(7-AT207)+AZ210)),1)</f>
        <v>0</v>
      </c>
      <c r="AX210" s="312"/>
      <c r="AY210" s="139">
        <f t="shared" ref="AY210" si="3550">IF(OR($B205=$B211,AT206=0),0,IF($B205=$B199,AT205,$F205))</f>
        <v>0</v>
      </c>
      <c r="AZ210" s="30">
        <f t="shared" ref="AZ210" si="3551">IF(OR($B205=$B211,AT210=0),0,$G207-$G206)</f>
        <v>0</v>
      </c>
      <c r="BA210" s="134">
        <f t="shared" ref="BA210" si="3552">IF(OR($B205=$B211,AT210=0),0,AT209)</f>
        <v>0</v>
      </c>
      <c r="BB210" s="138">
        <f t="shared" ref="BB210" si="3553">IF($B205=$B211,0,AU207)</f>
        <v>0</v>
      </c>
    </row>
    <row r="211" spans="1:54" ht="15.75" x14ac:dyDescent="0.2">
      <c r="A211" s="1">
        <f t="shared" ref="A211" si="3554">IF(B211="","1. Niewypełnione",B211)</f>
        <v>0</v>
      </c>
      <c r="B211" s="320">
        <f>maj!B211</f>
        <v>0</v>
      </c>
      <c r="C211" s="321">
        <f>maj!C211</f>
        <v>0</v>
      </c>
      <c r="D211" s="321">
        <f>maj!D211</f>
        <v>0</v>
      </c>
      <c r="E211" s="321">
        <f>maj!E211</f>
        <v>0</v>
      </c>
      <c r="F211" s="177">
        <f>maj!F211</f>
        <v>18</v>
      </c>
      <c r="G211" s="185">
        <f>maj!G211</f>
        <v>18</v>
      </c>
      <c r="H211" s="177"/>
      <c r="I211" s="192">
        <f t="shared" ref="I211:I215" si="3555">K211+T211+AC211+AL211+AU211</f>
        <v>0</v>
      </c>
      <c r="J211" s="186">
        <f t="shared" ref="J211" si="3556">IF(OR($B211=$B217,J214=0),0,ROUND((K212+P216)/J214,0))</f>
        <v>0</v>
      </c>
      <c r="K211" s="51">
        <f t="shared" ref="K211:K212" si="3557">SUM(L211:R211)</f>
        <v>0</v>
      </c>
      <c r="L211" s="52">
        <f>maj!L211</f>
        <v>0</v>
      </c>
      <c r="M211" s="52">
        <f>maj!M211</f>
        <v>0</v>
      </c>
      <c r="N211" s="52">
        <f>maj!N211</f>
        <v>0</v>
      </c>
      <c r="O211" s="52">
        <f>maj!O211</f>
        <v>0</v>
      </c>
      <c r="P211" s="53">
        <f>maj!P211</f>
        <v>0</v>
      </c>
      <c r="Q211" s="54">
        <f>maj!Q211</f>
        <v>0</v>
      </c>
      <c r="R211" s="55">
        <f>maj!R211</f>
        <v>0</v>
      </c>
      <c r="S211" s="188">
        <f t="shared" ref="S211" si="3558">IF(OR($B211=$B217,S214=0),0,ROUND((T212+Y216)/S214,0))</f>
        <v>0</v>
      </c>
      <c r="T211" s="51">
        <f t="shared" ref="T211:T212" si="3559">SUM(U211:AA211)</f>
        <v>0</v>
      </c>
      <c r="U211" s="52">
        <f>maj!U211</f>
        <v>0</v>
      </c>
      <c r="V211" s="52">
        <f>maj!V211</f>
        <v>0</v>
      </c>
      <c r="W211" s="52">
        <f>maj!W211</f>
        <v>0</v>
      </c>
      <c r="X211" s="52">
        <f>maj!X211</f>
        <v>0</v>
      </c>
      <c r="Y211" s="53">
        <f>maj!Y211</f>
        <v>0</v>
      </c>
      <c r="Z211" s="54">
        <f>maj!Z211</f>
        <v>0</v>
      </c>
      <c r="AA211" s="55">
        <f>maj!AA211</f>
        <v>0</v>
      </c>
      <c r="AB211" s="188">
        <f t="shared" ref="AB211" si="3560">IF(OR($B211=$B217,AB214=0),0,ROUND((AC212+AH216)/AB214,0))</f>
        <v>0</v>
      </c>
      <c r="AC211" s="51">
        <f t="shared" ref="AC211:AC212" si="3561">SUM(AD211:AJ211)</f>
        <v>0</v>
      </c>
      <c r="AD211" s="52">
        <f>maj!AD211</f>
        <v>0</v>
      </c>
      <c r="AE211" s="52">
        <f>maj!AE211</f>
        <v>0</v>
      </c>
      <c r="AF211" s="52">
        <f>maj!AF211</f>
        <v>0</v>
      </c>
      <c r="AG211" s="52">
        <f>maj!AG211</f>
        <v>0</v>
      </c>
      <c r="AH211" s="53">
        <f>maj!AH211</f>
        <v>0</v>
      </c>
      <c r="AI211" s="54">
        <f>maj!AI211</f>
        <v>0</v>
      </c>
      <c r="AJ211" s="55">
        <f>maj!AJ211</f>
        <v>0</v>
      </c>
      <c r="AK211" s="188">
        <f t="shared" ref="AK211" si="3562">IF(OR($B211=$B217,AK214=0),0,ROUND((AL212+AQ216)/AK214,0))</f>
        <v>0</v>
      </c>
      <c r="AL211" s="51">
        <f t="shared" ref="AL211:AL212" si="3563">SUM(AM211:AS211)</f>
        <v>0</v>
      </c>
      <c r="AM211" s="52">
        <f>maj!AM211</f>
        <v>0</v>
      </c>
      <c r="AN211" s="52">
        <f>maj!AN211</f>
        <v>0</v>
      </c>
      <c r="AO211" s="52">
        <f>maj!AO211</f>
        <v>0</v>
      </c>
      <c r="AP211" s="52">
        <f>maj!AP211</f>
        <v>0</v>
      </c>
      <c r="AQ211" s="53">
        <f>maj!AQ211</f>
        <v>0</v>
      </c>
      <c r="AR211" s="54">
        <f>maj!AR211</f>
        <v>0</v>
      </c>
      <c r="AS211" s="55">
        <f>maj!AS211</f>
        <v>0</v>
      </c>
      <c r="AT211" s="188">
        <f t="shared" ref="AT211" si="3564">IF(OR($B211=$B217,AT214=0),0,ROUND((AU212+AZ216)/AT214,0))</f>
        <v>0</v>
      </c>
      <c r="AU211" s="51">
        <f t="shared" ref="AU211:AU212" si="3565">SUM(AV211:BB211)</f>
        <v>0</v>
      </c>
      <c r="AV211" s="52">
        <f t="shared" ref="AV211" si="3566">IF(SUM($AM$9:$AS$9)=SUM($AV$9:$BB$9),AM211,IF(AND(SUM($AV$9:$BB$9)&gt;42,SUM($AV$9:$BB$9)&lt;49),AM211,0))</f>
        <v>0</v>
      </c>
      <c r="AW211" s="52">
        <f t="shared" ref="AW211" si="3567">IF(SUM($AM$9:$AS$9)=SUM($AV$9:$BB$9),AN211,IF(AND(SUM($AV$9:$BB$9)&gt;42,SUM($AV$9:$BB$9)&lt;49),AN211,0))</f>
        <v>0</v>
      </c>
      <c r="AX211" s="52">
        <f t="shared" ref="AX211" si="3568">IF(SUM($AM$9:$AS$9)=SUM($AV$9:$BB$9),AO211,IF(AND(SUM($AV$9:$BB$9)&gt;42,SUM($AV$9:$BB$9)&lt;49),AO211,0))</f>
        <v>0</v>
      </c>
      <c r="AY211" s="52">
        <f t="shared" ref="AY211" si="3569">IF(SUM($AM$9:$AS$9)=SUM($AV$9:$BB$9),AP211,IF(AND(SUM($AV$9:$BB$9)&gt;42,SUM($AV$9:$BB$9)&lt;49),AP211,0))</f>
        <v>0</v>
      </c>
      <c r="AZ211" s="53">
        <f t="shared" ref="AZ211" si="3570">IF(SUM($AM$9:$AS$9)=SUM($AV$9:$BB$9),AQ211,IF(AND(SUM($AV$9:$BB$9)&gt;42,SUM($AV$9:$BB$9)&lt;49),AQ211,0))</f>
        <v>0</v>
      </c>
      <c r="BA211" s="54">
        <f t="shared" ref="BA211" si="3571">IF(SUM($AM$9:$AS$9)=SUM($AV$9:$BB$9),AR211,IF(AND(SUM($AV$9:$BB$9)&gt;42,SUM($AV$9:$BB$9)&lt;49),AR211,0))</f>
        <v>0</v>
      </c>
      <c r="BB211" s="55">
        <f t="shared" ref="BB211" si="3572">IF(SUM($AM$9:$AS$9)=SUM($AV$9:$BB$9),AS211,IF(AND(SUM($AV$9:$BB$9)&gt;42,SUM($AV$9:$BB$9)&lt;49),AS211,0))</f>
        <v>0</v>
      </c>
    </row>
    <row r="212" spans="1:54" ht="12.75" hidden="1" customHeight="1" x14ac:dyDescent="0.2">
      <c r="B212" s="93"/>
      <c r="C212" s="94"/>
      <c r="D212" s="95"/>
      <c r="E212" s="115"/>
      <c r="F212" s="140" t="b">
        <f t="shared" ref="F212" si="3573">IF($B205=$B211,OR(F206,G211&lt;F211),G211&lt;F211)</f>
        <v>0</v>
      </c>
      <c r="G212" s="189">
        <f t="shared" ref="G212" si="3574">IF(AND($B205=$B211,$B205&lt;&gt;"",$B205&lt;&gt;0),G211+G206,G211)</f>
        <v>18</v>
      </c>
      <c r="H212" s="120"/>
      <c r="I212" s="165">
        <f t="shared" si="3555"/>
        <v>0</v>
      </c>
      <c r="J212" s="194">
        <f t="shared" ref="J212" si="3575">7-COUNTIF(L211:R211,0)-COUNTIF(L211:R211,"")</f>
        <v>0</v>
      </c>
      <c r="K212" s="22">
        <f t="shared" si="3557"/>
        <v>0</v>
      </c>
      <c r="L212" s="35">
        <f t="shared" ref="L212:R212" si="3576">IF($B205=$B211,L211+L206,L211)</f>
        <v>0</v>
      </c>
      <c r="M212" s="35">
        <f t="shared" si="3576"/>
        <v>0</v>
      </c>
      <c r="N212" s="35">
        <f t="shared" si="3576"/>
        <v>0</v>
      </c>
      <c r="O212" s="35">
        <f t="shared" si="3576"/>
        <v>0</v>
      </c>
      <c r="P212" s="36">
        <f t="shared" si="3576"/>
        <v>0</v>
      </c>
      <c r="Q212" s="37">
        <f t="shared" si="3576"/>
        <v>0</v>
      </c>
      <c r="R212" s="38">
        <f t="shared" si="3576"/>
        <v>0</v>
      </c>
      <c r="S212" s="194">
        <f t="shared" ref="S212" si="3577">7-COUNTIF(U211:AA211,0)-COUNTIF(U211:AA211,"")</f>
        <v>0</v>
      </c>
      <c r="T212" s="22">
        <f t="shared" si="3559"/>
        <v>0</v>
      </c>
      <c r="U212" s="35">
        <f t="shared" ref="U212:AA212" si="3578">IF($B205=$B211,U211+U206,U211)</f>
        <v>0</v>
      </c>
      <c r="V212" s="35">
        <f t="shared" si="3578"/>
        <v>0</v>
      </c>
      <c r="W212" s="35">
        <f t="shared" si="3578"/>
        <v>0</v>
      </c>
      <c r="X212" s="35">
        <f t="shared" si="3578"/>
        <v>0</v>
      </c>
      <c r="Y212" s="36">
        <f t="shared" si="3578"/>
        <v>0</v>
      </c>
      <c r="Z212" s="37">
        <f t="shared" si="3578"/>
        <v>0</v>
      </c>
      <c r="AA212" s="38">
        <f t="shared" si="3578"/>
        <v>0</v>
      </c>
      <c r="AB212" s="194">
        <f t="shared" ref="AB212" si="3579">7-COUNTIF(AD211:AJ211,0)-COUNTIF(AD211:AJ211,"")</f>
        <v>0</v>
      </c>
      <c r="AC212" s="22">
        <f t="shared" si="3561"/>
        <v>0</v>
      </c>
      <c r="AD212" s="35">
        <f t="shared" ref="AD212:AJ212" si="3580">IF($B205=$B211,AD211+AD206,AD211)</f>
        <v>0</v>
      </c>
      <c r="AE212" s="35">
        <f t="shared" si="3580"/>
        <v>0</v>
      </c>
      <c r="AF212" s="35">
        <f t="shared" si="3580"/>
        <v>0</v>
      </c>
      <c r="AG212" s="35">
        <f t="shared" si="3580"/>
        <v>0</v>
      </c>
      <c r="AH212" s="36">
        <f t="shared" si="3580"/>
        <v>0</v>
      </c>
      <c r="AI212" s="37">
        <f t="shared" si="3580"/>
        <v>0</v>
      </c>
      <c r="AJ212" s="38">
        <f t="shared" si="3580"/>
        <v>0</v>
      </c>
      <c r="AK212" s="194">
        <f t="shared" ref="AK212" si="3581">7-COUNTIF(AM211:AS211,0)-COUNTIF(AM211:AS211,"")</f>
        <v>0</v>
      </c>
      <c r="AL212" s="22">
        <f t="shared" si="3563"/>
        <v>0</v>
      </c>
      <c r="AM212" s="35">
        <f t="shared" ref="AM212:AS212" si="3582">IF($B205=$B211,AM211+AM206,AM211)</f>
        <v>0</v>
      </c>
      <c r="AN212" s="35">
        <f t="shared" si="3582"/>
        <v>0</v>
      </c>
      <c r="AO212" s="35">
        <f t="shared" si="3582"/>
        <v>0</v>
      </c>
      <c r="AP212" s="35">
        <f t="shared" si="3582"/>
        <v>0</v>
      </c>
      <c r="AQ212" s="36">
        <f t="shared" si="3582"/>
        <v>0</v>
      </c>
      <c r="AR212" s="37">
        <f t="shared" si="3582"/>
        <v>0</v>
      </c>
      <c r="AS212" s="38">
        <f t="shared" si="3582"/>
        <v>0</v>
      </c>
      <c r="AT212" s="194">
        <f t="shared" ref="AT212" si="3583">7-COUNTIF(AV211:BB211,0)-COUNTIF(AV211:BB211,"")</f>
        <v>0</v>
      </c>
      <c r="AU212" s="22">
        <f t="shared" si="3565"/>
        <v>0</v>
      </c>
      <c r="AV212" s="35">
        <f t="shared" ref="AV212:BB212" si="3584">IF($B205=$B211,AV211+AV206,AV211)</f>
        <v>0</v>
      </c>
      <c r="AW212" s="35">
        <f t="shared" si="3584"/>
        <v>0</v>
      </c>
      <c r="AX212" s="35">
        <f t="shared" si="3584"/>
        <v>0</v>
      </c>
      <c r="AY212" s="35">
        <f t="shared" si="3584"/>
        <v>0</v>
      </c>
      <c r="AZ212" s="36">
        <f t="shared" si="3584"/>
        <v>0</v>
      </c>
      <c r="BA212" s="37">
        <f t="shared" si="3584"/>
        <v>0</v>
      </c>
      <c r="BB212" s="38">
        <f t="shared" si="3584"/>
        <v>0</v>
      </c>
    </row>
    <row r="213" spans="1:54" ht="15" hidden="1" customHeight="1" x14ac:dyDescent="0.2">
      <c r="B213" s="116"/>
      <c r="C213" s="117"/>
      <c r="D213" s="118"/>
      <c r="E213" s="119"/>
      <c r="F213" s="92"/>
      <c r="G213" s="190">
        <f t="shared" ref="G213" si="3585">IF(AND($B205=$B211,$B205&lt;&gt;"",$B205&lt;&gt;0),F211+G207,F211)</f>
        <v>18</v>
      </c>
      <c r="H213" s="121"/>
      <c r="I213" s="165">
        <f t="shared" si="3555"/>
        <v>0</v>
      </c>
      <c r="J213" s="195">
        <f t="shared" ref="J213" si="3586">IF($B211=$B205,COUNTIF(L213:R213,0),COUNTIF(L214:R214,0)+COUNTIF(L214:R214,""))</f>
        <v>7</v>
      </c>
      <c r="K213" s="39">
        <f t="shared" ref="K213:R213" si="3587">IF($B205=$B211,K214+K207,K214)</f>
        <v>0</v>
      </c>
      <c r="L213" s="40">
        <f t="shared" si="3587"/>
        <v>0</v>
      </c>
      <c r="M213" s="40">
        <f t="shared" si="3587"/>
        <v>0</v>
      </c>
      <c r="N213" s="40">
        <f t="shared" si="3587"/>
        <v>0</v>
      </c>
      <c r="O213" s="40">
        <f t="shared" si="3587"/>
        <v>0</v>
      </c>
      <c r="P213" s="41">
        <f t="shared" si="3587"/>
        <v>0</v>
      </c>
      <c r="Q213" s="42">
        <f t="shared" si="3587"/>
        <v>0</v>
      </c>
      <c r="R213" s="43">
        <f t="shared" si="3587"/>
        <v>0</v>
      </c>
      <c r="S213" s="195">
        <f t="shared" ref="S213" si="3588">IF($B211=$B205,COUNTIF(U213:AA213,0),COUNTIF(U214:AA214,0)+COUNTIF(U214:AA214,""))</f>
        <v>7</v>
      </c>
      <c r="T213" s="39">
        <f t="shared" ref="T213:AA213" si="3589">IF($B205=$B211,T214+T207,T214)</f>
        <v>0</v>
      </c>
      <c r="U213" s="40">
        <f t="shared" si="3589"/>
        <v>0</v>
      </c>
      <c r="V213" s="40">
        <f t="shared" si="3589"/>
        <v>0</v>
      </c>
      <c r="W213" s="40">
        <f t="shared" si="3589"/>
        <v>0</v>
      </c>
      <c r="X213" s="40">
        <f t="shared" si="3589"/>
        <v>0</v>
      </c>
      <c r="Y213" s="41">
        <f t="shared" si="3589"/>
        <v>0</v>
      </c>
      <c r="Z213" s="42">
        <f t="shared" si="3589"/>
        <v>0</v>
      </c>
      <c r="AA213" s="43">
        <f t="shared" si="3589"/>
        <v>0</v>
      </c>
      <c r="AB213" s="195">
        <f t="shared" ref="AB213" si="3590">IF($B211=$B205,COUNTIF(AD213:AJ213,0),COUNTIF(AD214:AJ214,0)+COUNTIF(AD214:AJ214,""))</f>
        <v>7</v>
      </c>
      <c r="AC213" s="39">
        <f t="shared" ref="AC213:AJ213" si="3591">IF($B205=$B211,AC214+AC207,AC214)</f>
        <v>0</v>
      </c>
      <c r="AD213" s="40">
        <f t="shared" si="3591"/>
        <v>0</v>
      </c>
      <c r="AE213" s="40">
        <f t="shared" si="3591"/>
        <v>0</v>
      </c>
      <c r="AF213" s="40">
        <f t="shared" si="3591"/>
        <v>0</v>
      </c>
      <c r="AG213" s="40">
        <f t="shared" si="3591"/>
        <v>0</v>
      </c>
      <c r="AH213" s="41">
        <f t="shared" si="3591"/>
        <v>0</v>
      </c>
      <c r="AI213" s="42">
        <f t="shared" si="3591"/>
        <v>0</v>
      </c>
      <c r="AJ213" s="43">
        <f t="shared" si="3591"/>
        <v>0</v>
      </c>
      <c r="AK213" s="195">
        <f t="shared" ref="AK213" si="3592">IF($B211=$B205,COUNTIF(AM213:AS213,0),COUNTIF(AM214:AS214,0)+COUNTIF(AM214:AS214,""))</f>
        <v>7</v>
      </c>
      <c r="AL213" s="39">
        <f t="shared" ref="AL213:AS213" si="3593">IF($B205=$B211,AL214+AL207,AL214)</f>
        <v>0</v>
      </c>
      <c r="AM213" s="40">
        <f t="shared" si="3593"/>
        <v>0</v>
      </c>
      <c r="AN213" s="40">
        <f t="shared" si="3593"/>
        <v>0</v>
      </c>
      <c r="AO213" s="40">
        <f t="shared" si="3593"/>
        <v>0</v>
      </c>
      <c r="AP213" s="40">
        <f t="shared" si="3593"/>
        <v>0</v>
      </c>
      <c r="AQ213" s="41">
        <f t="shared" si="3593"/>
        <v>0</v>
      </c>
      <c r="AR213" s="42">
        <f t="shared" si="3593"/>
        <v>0</v>
      </c>
      <c r="AS213" s="43">
        <f t="shared" si="3593"/>
        <v>0</v>
      </c>
      <c r="AT213" s="195">
        <f t="shared" ref="AT213" si="3594">IF($B211=$B205,COUNTIF(AV213:BB213,0),COUNTIF(AV214:BB214,0)+COUNTIF(AV214:BB214,""))</f>
        <v>7</v>
      </c>
      <c r="AU213" s="39">
        <f t="shared" ref="AU213:BB213" si="3595">IF($B205=$B211,AU214+AU207,AU214)</f>
        <v>0</v>
      </c>
      <c r="AV213" s="40">
        <f t="shared" si="3595"/>
        <v>0</v>
      </c>
      <c r="AW213" s="40">
        <f t="shared" si="3595"/>
        <v>0</v>
      </c>
      <c r="AX213" s="40">
        <f t="shared" si="3595"/>
        <v>0</v>
      </c>
      <c r="AY213" s="40">
        <f t="shared" si="3595"/>
        <v>0</v>
      </c>
      <c r="AZ213" s="41">
        <f t="shared" si="3595"/>
        <v>0</v>
      </c>
      <c r="BA213" s="42">
        <f t="shared" si="3595"/>
        <v>0</v>
      </c>
      <c r="BB213" s="43">
        <f t="shared" si="3595"/>
        <v>0</v>
      </c>
    </row>
    <row r="214" spans="1:54" ht="15.75" customHeight="1" x14ac:dyDescent="0.2">
      <c r="A214" s="1">
        <f t="shared" ref="A214" si="3596">A211</f>
        <v>0</v>
      </c>
      <c r="B214" s="313">
        <f t="shared" ref="B214" si="3597">B208+1</f>
        <v>33</v>
      </c>
      <c r="C214" s="314"/>
      <c r="D214" s="314"/>
      <c r="E214" s="314"/>
      <c r="F214" s="31"/>
      <c r="G214" s="183"/>
      <c r="H214" s="122">
        <f t="shared" ref="H214" si="3598">5-COUNTIF(AU211,0)-COUNTIF(AL211,0)-COUNTIF(AC211,0)-COUNTIF(T211,0)-COUNTIF(K211,0)</f>
        <v>0</v>
      </c>
      <c r="I214" s="165">
        <f t="shared" si="3555"/>
        <v>0</v>
      </c>
      <c r="J214" s="187">
        <f t="shared" ref="J214" si="3599">IF($B211=$B205,J208+IF($F211&lt;&gt;$G211,(K211+$G213-$G212)/$F211,K211/$F211),IF($F211&lt;&gt;G211,(K211+$G213-$G212)/$F211,K211/$F211))</f>
        <v>0</v>
      </c>
      <c r="K214" s="7">
        <f t="shared" ref="K214:K215" si="3600">SUM(L214:R214)</f>
        <v>0</v>
      </c>
      <c r="L214" s="26">
        <f t="shared" ref="L214:R214" si="3601">L211</f>
        <v>0</v>
      </c>
      <c r="M214" s="26">
        <f t="shared" si="3601"/>
        <v>0</v>
      </c>
      <c r="N214" s="26">
        <f t="shared" si="3601"/>
        <v>0</v>
      </c>
      <c r="O214" s="26">
        <f t="shared" si="3601"/>
        <v>0</v>
      </c>
      <c r="P214" s="26">
        <f t="shared" si="3601"/>
        <v>0</v>
      </c>
      <c r="Q214" s="29">
        <f t="shared" si="3601"/>
        <v>0</v>
      </c>
      <c r="R214" s="23">
        <f t="shared" si="3601"/>
        <v>0</v>
      </c>
      <c r="S214" s="187">
        <f t="shared" ref="S214" si="3602">IF($B211=$B205,S208+IF($F211&lt;&gt;$G211,(T211+$G213-$G212)/$F211,T211/$F211),IF($F211&lt;&gt;P211,(T211+$G213-$G212)/$F211,T211/$F211))</f>
        <v>0</v>
      </c>
      <c r="T214" s="7">
        <f t="shared" ref="T214:T215" si="3603">SUM(U214:AA214)</f>
        <v>0</v>
      </c>
      <c r="U214" s="26">
        <f t="shared" ref="U214:AA214" si="3604">U211</f>
        <v>0</v>
      </c>
      <c r="V214" s="26">
        <f t="shared" si="3604"/>
        <v>0</v>
      </c>
      <c r="W214" s="26">
        <f t="shared" si="3604"/>
        <v>0</v>
      </c>
      <c r="X214" s="26">
        <f t="shared" si="3604"/>
        <v>0</v>
      </c>
      <c r="Y214" s="113">
        <f t="shared" si="3604"/>
        <v>0</v>
      </c>
      <c r="Z214" s="29">
        <f t="shared" si="3604"/>
        <v>0</v>
      </c>
      <c r="AA214" s="23">
        <f t="shared" si="3604"/>
        <v>0</v>
      </c>
      <c r="AB214" s="187">
        <f t="shared" ref="AB214" si="3605">IF($B211=$B205,AB208+IF($F211&lt;&gt;$G211,(AC211+$G213-$G212)/$F211,AC211/$F211),IF($F211&lt;&gt;Y211,(AC211+$G213-$G212)/$F211,AC211/$F211))</f>
        <v>0</v>
      </c>
      <c r="AC214" s="7">
        <f t="shared" ref="AC214:AC215" si="3606">SUM(AD214:AJ214)</f>
        <v>0</v>
      </c>
      <c r="AD214" s="26">
        <f t="shared" ref="AD214:AJ214" si="3607">AD211</f>
        <v>0</v>
      </c>
      <c r="AE214" s="26">
        <f t="shared" si="3607"/>
        <v>0</v>
      </c>
      <c r="AF214" s="26">
        <f t="shared" si="3607"/>
        <v>0</v>
      </c>
      <c r="AG214" s="26">
        <f t="shared" si="3607"/>
        <v>0</v>
      </c>
      <c r="AH214" s="113">
        <f t="shared" si="3607"/>
        <v>0</v>
      </c>
      <c r="AI214" s="29">
        <f t="shared" si="3607"/>
        <v>0</v>
      </c>
      <c r="AJ214" s="23">
        <f t="shared" si="3607"/>
        <v>0</v>
      </c>
      <c r="AK214" s="187">
        <f t="shared" ref="AK214" si="3608">IF($B211=$B205,AK208+IF($F211&lt;&gt;$G211,(AL211+$G213-$G212)/$F211,AL211/$F211),IF($F211&lt;&gt;AH211,(AL211+$G213-$G212)/$F211,AL211/$F211))</f>
        <v>0</v>
      </c>
      <c r="AL214" s="7">
        <f t="shared" ref="AL214:AL215" si="3609">SUM(AM214:AS214)</f>
        <v>0</v>
      </c>
      <c r="AM214" s="26">
        <f t="shared" ref="AM214:AS214" si="3610">AM211</f>
        <v>0</v>
      </c>
      <c r="AN214" s="26">
        <f t="shared" si="3610"/>
        <v>0</v>
      </c>
      <c r="AO214" s="26">
        <f t="shared" si="3610"/>
        <v>0</v>
      </c>
      <c r="AP214" s="26">
        <f t="shared" si="3610"/>
        <v>0</v>
      </c>
      <c r="AQ214" s="113">
        <f t="shared" si="3610"/>
        <v>0</v>
      </c>
      <c r="AR214" s="29">
        <f t="shared" si="3610"/>
        <v>0</v>
      </c>
      <c r="AS214" s="23">
        <f t="shared" si="3610"/>
        <v>0</v>
      </c>
      <c r="AT214" s="187">
        <f t="shared" ref="AT214" si="3611">IF($B211=$B205,AT208+IF($F211&lt;&gt;$G211,(AU211+$G213-$G212)/$F211,AU211/$F211),IF($F211&lt;&gt;AQ211,(AU211+$G213-$G212)/$F211,AU211/$F211))</f>
        <v>0</v>
      </c>
      <c r="AU214" s="7">
        <f t="shared" ref="AU214:AU215" si="3612">SUM(AV214:BB214)</f>
        <v>0</v>
      </c>
      <c r="AV214" s="6">
        <f t="shared" ref="AV214" si="3613">IF(SUM($AM$9:$AS$9)=SUM($AV$9:$BB$9),AV211,IF(AND(SUM($AV$9:$BB$9)&gt;42,SUM($AV$9:$BB$9)&lt;49),AV211,0))</f>
        <v>0</v>
      </c>
      <c r="AW214" s="6">
        <f t="shared" ref="AW214:BB214" si="3614">IF(SUM($AM$9:$AS$9)=SUM($AV$9:$BB$9),AW211,IF(AND(SUM($AV$9:$BB$9)&gt;42,SUM($AV$9:$BB$9)&lt;49),AW211,0))</f>
        <v>0</v>
      </c>
      <c r="AX214" s="6">
        <f t="shared" si="3614"/>
        <v>0</v>
      </c>
      <c r="AY214" s="6">
        <f t="shared" si="3614"/>
        <v>0</v>
      </c>
      <c r="AZ214" s="26">
        <f t="shared" si="3614"/>
        <v>0</v>
      </c>
      <c r="BA214" s="29">
        <f t="shared" si="3614"/>
        <v>0</v>
      </c>
      <c r="BB214" s="23">
        <f t="shared" si="3614"/>
        <v>0</v>
      </c>
    </row>
    <row r="215" spans="1:54" ht="15.75" customHeight="1" x14ac:dyDescent="0.2">
      <c r="A215" s="1">
        <f t="shared" ref="A215:A216" si="3615">A214</f>
        <v>0</v>
      </c>
      <c r="B215" s="313"/>
      <c r="C215" s="314"/>
      <c r="D215" s="314"/>
      <c r="E215" s="314"/>
      <c r="F215" s="31"/>
      <c r="G215" s="183"/>
      <c r="H215" s="123">
        <f t="shared" ref="H215" si="3616">IF($B211=$B205,H209+F215,$F215)</f>
        <v>0</v>
      </c>
      <c r="I215" s="165">
        <f t="shared" si="3555"/>
        <v>0</v>
      </c>
      <c r="J215" s="141">
        <f t="shared" ref="J215" si="3617">IF($H214=0,0,IF($B205=$B211,IF($H216&gt;0,$H216+J209,K211+J209),IF($H216&gt;0,$H216,K211)))</f>
        <v>0</v>
      </c>
      <c r="K215" s="7">
        <f t="shared" si="3600"/>
        <v>0</v>
      </c>
      <c r="L215" s="6"/>
      <c r="M215" s="6"/>
      <c r="N215" s="6"/>
      <c r="O215" s="6"/>
      <c r="P215" s="26"/>
      <c r="Q215" s="29"/>
      <c r="R215" s="23"/>
      <c r="S215" s="141">
        <f t="shared" ref="S215" si="3618">IF($H214=0,0,IF($B205=$B211,IF($H216&gt;0,$H216+S209,T211+S209),IF($H216&gt;0,$H216,T211)))</f>
        <v>0</v>
      </c>
      <c r="T215" s="7">
        <f t="shared" si="3603"/>
        <v>0</v>
      </c>
      <c r="U215" s="6"/>
      <c r="V215" s="6"/>
      <c r="W215" s="6"/>
      <c r="X215" s="6"/>
      <c r="Y215" s="26"/>
      <c r="Z215" s="29"/>
      <c r="AA215" s="23"/>
      <c r="AB215" s="141">
        <f t="shared" ref="AB215" si="3619">IF($H214=0,0,IF($B205=$B211,IF($H216&gt;0,$H216+AB209,AC211+AB209),IF($H216&gt;0,$H216,AC211)))</f>
        <v>0</v>
      </c>
      <c r="AC215" s="7">
        <f t="shared" si="3606"/>
        <v>0</v>
      </c>
      <c r="AD215" s="6"/>
      <c r="AE215" s="6"/>
      <c r="AF215" s="6"/>
      <c r="AG215" s="6"/>
      <c r="AH215" s="26"/>
      <c r="AI215" s="29"/>
      <c r="AJ215" s="23"/>
      <c r="AK215" s="141">
        <f t="shared" ref="AK215" si="3620">IF($H214=0,0,IF($B205=$B211,IF($H216&gt;0,$H216+AK209,AL211+AK209),IF($H216&gt;0,$H216,AL211)))</f>
        <v>0</v>
      </c>
      <c r="AL215" s="7">
        <f t="shared" si="3609"/>
        <v>0</v>
      </c>
      <c r="AM215" s="6"/>
      <c r="AN215" s="6"/>
      <c r="AO215" s="6"/>
      <c r="AP215" s="6"/>
      <c r="AQ215" s="26"/>
      <c r="AR215" s="29"/>
      <c r="AS215" s="23"/>
      <c r="AT215" s="141">
        <f t="shared" ref="AT215" si="3621">IF($H214=0,0,IF($B205=$B211,IF($H216&gt;0,$H216+AT209,AU211+AT209),IF($H216&gt;0,$H216,AU211)))</f>
        <v>0</v>
      </c>
      <c r="AU215" s="7">
        <f t="shared" si="3612"/>
        <v>0</v>
      </c>
      <c r="AV215" s="6"/>
      <c r="AW215" s="6"/>
      <c r="AX215" s="6"/>
      <c r="AY215" s="6"/>
      <c r="AZ215" s="26"/>
      <c r="BA215" s="29"/>
      <c r="BB215" s="23"/>
    </row>
    <row r="216" spans="1:54" ht="18.75" customHeight="1" thickBot="1" x14ac:dyDescent="0.25">
      <c r="A216" s="1">
        <f t="shared" si="3615"/>
        <v>0</v>
      </c>
      <c r="B216" s="323" t="str">
        <f>IF(B211="",Wydruk!$AE$6,IF(J212=0,Wydruk!$AE$7,IF(AND(G212&lt;G213,B211&lt;&gt;$B217),Wydruk!$AE$13,IF(AND($B211=$B205,$B211&lt;&gt;$B217),IF(OR(OR(J216&lt;4,J216&gt;5),OR(S216&lt;4,S216&gt;5),OR(AB216&lt;4,AB216&gt;5),OR(AK216&lt;4,AK216&gt;5),OR(AND(AT216&lt;4,AT216&gt;0),AT216&gt;5)),Wydruk!$AE$8,Wydruk!$AE$9),IF($B211=$B217,IF($F215&lt;&gt;0,Wydruk!$AE$12,Wydruk!$AE$10),IF(OR(OR(J212&lt;4,J212&gt;5),OR(S212&lt;4,S212&gt;5),OR(AB212&lt;4,AB212&gt;5),OR(AK212&lt;4,AK212&gt;5),OR(AND(AT212&lt;4,AT212&gt;0),AT212&gt;5)),Wydruk!$AE$8,Wydruk!$AE$11))))))</f>
        <v>Uzupełnij liczby godzin tygodniowego planu</v>
      </c>
      <c r="C216" s="324"/>
      <c r="D216" s="324"/>
      <c r="E216" s="324"/>
      <c r="F216" s="173">
        <f>maj!F216</f>
        <v>0</v>
      </c>
      <c r="G216" s="184">
        <f>maj!G216</f>
        <v>0</v>
      </c>
      <c r="H216" s="191">
        <f t="shared" ref="H216" si="3622">IF(OR($G216=0,$F216=0,$G216="",$F216=""),0,$G216/$F216)</f>
        <v>0</v>
      </c>
      <c r="I216" s="193"/>
      <c r="J216" s="176">
        <f t="shared" ref="J216" si="3623">IF($B205=$B211,IF(L211+L206&gt;0,1,0)+IF(M211+M206&gt;0,1,0)+IF(N211+N206&gt;0,1,0)+IF(O211+O206&gt;0,1,0)+IF(P211+P206&gt;0,1,0)+IF(Q211+Q206&gt;0,1,0)+IF(R211+R206&gt;0,1,0),J212)</f>
        <v>0</v>
      </c>
      <c r="K216" s="133">
        <f t="shared" ref="K216" si="3624">IF(OR($B211=$B217,J216=0,(K212-Q216+O216)&lt;=0),0,(K212-Q216+O216)/J216)</f>
        <v>0</v>
      </c>
      <c r="L216" s="137">
        <f t="shared" ref="L216" si="3625">IF(K216*(7-J213)&lt;=0,0,K216*(7-J213))</f>
        <v>0</v>
      </c>
      <c r="M216" s="311">
        <f t="shared" ref="M216" si="3626">ROUND(IF(OR(K213-K216*(7-J213)+P216&lt;0,$B211=$B217,K216&lt;=0,K213=0),0,IF(K213-K216*(7-J213)+P216&gt;Q216-O216+P216,Q216-O216+P216,K213-K216*(7-J213)+P216)),1)</f>
        <v>0</v>
      </c>
      <c r="N216" s="312"/>
      <c r="O216" s="139">
        <f t="shared" ref="O216" si="3627">IF(OR($B211=$B217,J212=0),0,IF($B211=$B205,J211,$F211))</f>
        <v>0</v>
      </c>
      <c r="P216" s="30">
        <f t="shared" ref="P216" si="3628">IF(OR($B211=$B217,J216=0),0,$G213-$G212)</f>
        <v>0</v>
      </c>
      <c r="Q216" s="134">
        <f t="shared" ref="Q216" si="3629">IF(OR($B211=$B217,J216=0),0,J215)</f>
        <v>0</v>
      </c>
      <c r="R216" s="138">
        <f t="shared" ref="R216" si="3630">IF($B211=$B217,0,K213)</f>
        <v>0</v>
      </c>
      <c r="S216" s="176">
        <f t="shared" ref="S216" si="3631">IF($B205=$B211,IF(U211+U206&gt;0,1,0)+IF(V211+V206&gt;0,1,0)+IF(W211+W206&gt;0,1,0)+IF(X211+X206&gt;0,1,0)+IF(Y211+Y206&gt;0,1,0)+IF(Z211+Z206&gt;0,1,0)+IF(AA211+AA206&gt;0,1,0),S212)</f>
        <v>0</v>
      </c>
      <c r="T216" s="133">
        <f t="shared" ref="T216" si="3632">IF(OR($B211=$B217,S216=0,(T212-Z216+X216)&lt;=0),0,(T212-Z216+X216)/S216)</f>
        <v>0</v>
      </c>
      <c r="U216" s="137">
        <f t="shared" ref="U216" si="3633">IF(T216*(7-S213)&lt;=0,0,T216*(7-S213))</f>
        <v>0</v>
      </c>
      <c r="V216" s="311">
        <f t="shared" ref="V216" si="3634">ROUND(IF(OR(T213-T216*(7-S213)+Y216&lt;0,$B211=$B217,T216&lt;=0,T213=0),0,IF(T213-T216*(7-S213)+Y216&gt;Z216-X216+Y216,Z216-X216+Y216,T213-T216*(7-S213)+Y216)),1)</f>
        <v>0</v>
      </c>
      <c r="W216" s="312"/>
      <c r="X216" s="139">
        <f t="shared" ref="X216" si="3635">IF(OR($B211=$B217,S212=0),0,IF($B211=$B205,S211,$F211))</f>
        <v>0</v>
      </c>
      <c r="Y216" s="30">
        <f t="shared" ref="Y216" si="3636">IF(OR($B211=$B217,S216=0),0,$G213-$G212)</f>
        <v>0</v>
      </c>
      <c r="Z216" s="134">
        <f t="shared" ref="Z216" si="3637">IF(OR($B211=$B217,S216=0),0,S215)</f>
        <v>0</v>
      </c>
      <c r="AA216" s="138">
        <f t="shared" ref="AA216" si="3638">IF($B211=$B217,0,T213)</f>
        <v>0</v>
      </c>
      <c r="AB216" s="176">
        <f t="shared" ref="AB216" si="3639">IF($B205=$B211,IF(AD211+AD206&gt;0,1,0)+IF(AE211+AE206&gt;0,1,0)+IF(AF211+AF206&gt;0,1,0)+IF(AG211+AG206&gt;0,1,0)+IF(AH211+AH206&gt;0,1,0)+IF(AI211+AI206&gt;0,1,0)+IF(AJ211+AJ206&gt;0,1,0),AB212)</f>
        <v>0</v>
      </c>
      <c r="AC216" s="133">
        <f t="shared" ref="AC216" si="3640">IF(OR($B211=$B217,AB216=0,(AC212-AI216+AG216)&lt;=0),0,(AC212-AI216+AG216)/AB216)</f>
        <v>0</v>
      </c>
      <c r="AD216" s="137">
        <f t="shared" ref="AD216" si="3641">IF(AC216*(7-AB213)&lt;=0,0,AC216*(7-AB213))</f>
        <v>0</v>
      </c>
      <c r="AE216" s="311">
        <f t="shared" ref="AE216" si="3642">ROUND(IF(OR(AC213-AC216*(7-AB213)+AH216&lt;0,$B211=$B217,AC216&lt;=0,AC213=0),0,IF(AC213-AC216*(7-AB213)+AH216&gt;AI216-AG216+AH216,AI216-AG216+AH216,AC213-AC216*(7-AB213)+AH216)),1)</f>
        <v>0</v>
      </c>
      <c r="AF216" s="312"/>
      <c r="AG216" s="139">
        <f t="shared" ref="AG216" si="3643">IF(OR($B211=$B217,AB212=0),0,IF($B211=$B205,AB211,$F211))</f>
        <v>0</v>
      </c>
      <c r="AH216" s="30">
        <f t="shared" ref="AH216" si="3644">IF(OR($B211=$B217,AB216=0),0,$G213-$G212)</f>
        <v>0</v>
      </c>
      <c r="AI216" s="134">
        <f t="shared" ref="AI216" si="3645">IF(OR($B211=$B217,AB216=0),0,AB215)</f>
        <v>0</v>
      </c>
      <c r="AJ216" s="138">
        <f t="shared" ref="AJ216" si="3646">IF($B211=$B217,0,AC213)</f>
        <v>0</v>
      </c>
      <c r="AK216" s="176">
        <f t="shared" ref="AK216" si="3647">IF($B205=$B211,IF(AM211+AM206&gt;0,1,0)+IF(AN211+AN206&gt;0,1,0)+IF(AO211+AO206&gt;0,1,0)+IF(AP211+AP206&gt;0,1,0)+IF(AQ211+AQ206&gt;0,1,0)+IF(AR211+AR206&gt;0,1,0)+IF(AS211+AS206&gt;0,1,0),AK212)</f>
        <v>0</v>
      </c>
      <c r="AL216" s="133">
        <f t="shared" ref="AL216" si="3648">IF(OR($B211=$B217,AK216=0,(AL212-AR216+AP216)&lt;=0),0,(AL212-AR216+AP216)/AK216)</f>
        <v>0</v>
      </c>
      <c r="AM216" s="137">
        <f t="shared" ref="AM216" si="3649">IF(AL216*(7-AK213)&lt;=0,0,AL216*(7-AK213))</f>
        <v>0</v>
      </c>
      <c r="AN216" s="311">
        <f t="shared" ref="AN216" si="3650">ROUND(IF(OR(AL213-AL216*(7-AK213)+AQ216&lt;0,$B211=$B217,AL216&lt;=0,AL213=0),0,IF(AL213-AL216*(7-AK213)+AQ216&gt;AR216-AP216+AQ216,AR216-AP216+AQ216,AL213-AL216*(7-AK213)+AQ216)),1)</f>
        <v>0</v>
      </c>
      <c r="AO216" s="312"/>
      <c r="AP216" s="139">
        <f t="shared" ref="AP216" si="3651">IF(OR($B211=$B217,AK212=0),0,IF($B211=$B205,AK211,$F211))</f>
        <v>0</v>
      </c>
      <c r="AQ216" s="30">
        <f t="shared" ref="AQ216" si="3652">IF(OR($B211=$B217,AK216=0),0,$G213-$G212)</f>
        <v>0</v>
      </c>
      <c r="AR216" s="134">
        <f t="shared" ref="AR216" si="3653">IF(OR($B211=$B217,AK216=0),0,AK215)</f>
        <v>0</v>
      </c>
      <c r="AS216" s="138">
        <f t="shared" ref="AS216" si="3654">IF($B211=$B217,0,AL213)</f>
        <v>0</v>
      </c>
      <c r="AT216" s="176">
        <f t="shared" ref="AT216" si="3655">IF($B205=$B211,IF(AV211+AV206&gt;0,1,0)+IF(AW211+AW206&gt;0,1,0)+IF(AX211+AX206&gt;0,1,0)+IF(AY211+AY206&gt;0,1,0)+IF(AZ211+AZ206&gt;0,1,0)+IF(BA211+BA206&gt;0,1,0)+IF(BB211+BB206&gt;0,1,0),AT212)</f>
        <v>0</v>
      </c>
      <c r="AU216" s="133">
        <f t="shared" ref="AU216" si="3656">IF(OR($B211=$B217,AT216=0,(AU212-BA216+AY216)&lt;=0),0,(AU212-BA216+AY216)/AT216)</f>
        <v>0</v>
      </c>
      <c r="AV216" s="137">
        <f t="shared" ref="AV216" si="3657">IF(AU216*(7-AT213)&lt;=0,0,AU216*(7-AT213))</f>
        <v>0</v>
      </c>
      <c r="AW216" s="311">
        <f t="shared" ref="AW216" si="3658">ROUND(IF(OR(AU213-AU216*(7-AT213)+AZ216&lt;0,$B211=$B217,AU216&lt;=0,AU213=0),0,IF(AU213-AU216*(7-AT213)+AZ216&gt;BA216-AY216+AZ216,BA216-AY216+AZ216,AU213-AU216*(7-AT213)+AZ216)),1)</f>
        <v>0</v>
      </c>
      <c r="AX216" s="312"/>
      <c r="AY216" s="139">
        <f t="shared" ref="AY216" si="3659">IF(OR($B211=$B217,AT212=0),0,IF($B211=$B205,AT211,$F211))</f>
        <v>0</v>
      </c>
      <c r="AZ216" s="30">
        <f t="shared" ref="AZ216" si="3660">IF(OR($B211=$B217,AT216=0),0,$G213-$G212)</f>
        <v>0</v>
      </c>
      <c r="BA216" s="134">
        <f t="shared" ref="BA216" si="3661">IF(OR($B211=$B217,AT216=0),0,AT215)</f>
        <v>0</v>
      </c>
      <c r="BB216" s="138">
        <f t="shared" ref="BB216" si="3662">IF($B211=$B217,0,AU213)</f>
        <v>0</v>
      </c>
    </row>
    <row r="217" spans="1:54" ht="15.75" x14ac:dyDescent="0.2">
      <c r="A217" s="1">
        <f t="shared" ref="A217" si="3663">IF(B217="","1. Niewypełnione",B217)</f>
        <v>0</v>
      </c>
      <c r="B217" s="320">
        <f>maj!B217</f>
        <v>0</v>
      </c>
      <c r="C217" s="321">
        <f>maj!C217</f>
        <v>0</v>
      </c>
      <c r="D217" s="321">
        <f>maj!D217</f>
        <v>0</v>
      </c>
      <c r="E217" s="321">
        <f>maj!E217</f>
        <v>0</v>
      </c>
      <c r="F217" s="177">
        <f>maj!F217</f>
        <v>18</v>
      </c>
      <c r="G217" s="185">
        <f>maj!G217</f>
        <v>18</v>
      </c>
      <c r="H217" s="177"/>
      <c r="I217" s="192">
        <f t="shared" ref="I217:I221" si="3664">K217+T217+AC217+AL217+AU217</f>
        <v>0</v>
      </c>
      <c r="J217" s="186">
        <f t="shared" ref="J217" si="3665">IF(OR($B217=$B223,J220=0),0,ROUND((K218+P222)/J220,0))</f>
        <v>0</v>
      </c>
      <c r="K217" s="51">
        <f t="shared" ref="K217:K218" si="3666">SUM(L217:R217)</f>
        <v>0</v>
      </c>
      <c r="L217" s="52">
        <f>maj!L217</f>
        <v>0</v>
      </c>
      <c r="M217" s="52">
        <f>maj!M217</f>
        <v>0</v>
      </c>
      <c r="N217" s="52">
        <f>maj!N217</f>
        <v>0</v>
      </c>
      <c r="O217" s="52">
        <f>maj!O217</f>
        <v>0</v>
      </c>
      <c r="P217" s="53">
        <f>maj!P217</f>
        <v>0</v>
      </c>
      <c r="Q217" s="54">
        <f>maj!Q217</f>
        <v>0</v>
      </c>
      <c r="R217" s="55">
        <f>maj!R217</f>
        <v>0</v>
      </c>
      <c r="S217" s="188">
        <f t="shared" ref="S217" si="3667">IF(OR($B217=$B223,S220=0),0,ROUND((T218+Y222)/S220,0))</f>
        <v>0</v>
      </c>
      <c r="T217" s="51">
        <f t="shared" ref="T217:T218" si="3668">SUM(U217:AA217)</f>
        <v>0</v>
      </c>
      <c r="U217" s="52">
        <f>maj!U217</f>
        <v>0</v>
      </c>
      <c r="V217" s="52">
        <f>maj!V217</f>
        <v>0</v>
      </c>
      <c r="W217" s="52">
        <f>maj!W217</f>
        <v>0</v>
      </c>
      <c r="X217" s="52">
        <f>maj!X217</f>
        <v>0</v>
      </c>
      <c r="Y217" s="53">
        <f>maj!Y217</f>
        <v>0</v>
      </c>
      <c r="Z217" s="54">
        <f>maj!Z217</f>
        <v>0</v>
      </c>
      <c r="AA217" s="55">
        <f>maj!AA217</f>
        <v>0</v>
      </c>
      <c r="AB217" s="188">
        <f t="shared" ref="AB217" si="3669">IF(OR($B217=$B223,AB220=0),0,ROUND((AC218+AH222)/AB220,0))</f>
        <v>0</v>
      </c>
      <c r="AC217" s="51">
        <f t="shared" ref="AC217:AC218" si="3670">SUM(AD217:AJ217)</f>
        <v>0</v>
      </c>
      <c r="AD217" s="52">
        <f>maj!AD217</f>
        <v>0</v>
      </c>
      <c r="AE217" s="52">
        <f>maj!AE217</f>
        <v>0</v>
      </c>
      <c r="AF217" s="52">
        <f>maj!AF217</f>
        <v>0</v>
      </c>
      <c r="AG217" s="52">
        <f>maj!AG217</f>
        <v>0</v>
      </c>
      <c r="AH217" s="53">
        <f>maj!AH217</f>
        <v>0</v>
      </c>
      <c r="AI217" s="54">
        <f>maj!AI217</f>
        <v>0</v>
      </c>
      <c r="AJ217" s="55">
        <f>maj!AJ217</f>
        <v>0</v>
      </c>
      <c r="AK217" s="188">
        <f t="shared" ref="AK217" si="3671">IF(OR($B217=$B223,AK220=0),0,ROUND((AL218+AQ222)/AK220,0))</f>
        <v>0</v>
      </c>
      <c r="AL217" s="51">
        <f t="shared" ref="AL217:AL218" si="3672">SUM(AM217:AS217)</f>
        <v>0</v>
      </c>
      <c r="AM217" s="52">
        <f>maj!AM217</f>
        <v>0</v>
      </c>
      <c r="AN217" s="52">
        <f>maj!AN217</f>
        <v>0</v>
      </c>
      <c r="AO217" s="52">
        <f>maj!AO217</f>
        <v>0</v>
      </c>
      <c r="AP217" s="52">
        <f>maj!AP217</f>
        <v>0</v>
      </c>
      <c r="AQ217" s="53">
        <f>maj!AQ217</f>
        <v>0</v>
      </c>
      <c r="AR217" s="54">
        <f>maj!AR217</f>
        <v>0</v>
      </c>
      <c r="AS217" s="55">
        <f>maj!AS217</f>
        <v>0</v>
      </c>
      <c r="AT217" s="188">
        <f t="shared" ref="AT217" si="3673">IF(OR($B217=$B223,AT220=0),0,ROUND((AU218+AZ222)/AT220,0))</f>
        <v>0</v>
      </c>
      <c r="AU217" s="51">
        <f t="shared" ref="AU217:AU218" si="3674">SUM(AV217:BB217)</f>
        <v>0</v>
      </c>
      <c r="AV217" s="52">
        <f t="shared" ref="AV217" si="3675">IF(SUM($AM$9:$AS$9)=SUM($AV$9:$BB$9),AM217,IF(AND(SUM($AV$9:$BB$9)&gt;42,SUM($AV$9:$BB$9)&lt;49),AM217,0))</f>
        <v>0</v>
      </c>
      <c r="AW217" s="52">
        <f t="shared" ref="AW217" si="3676">IF(SUM($AM$9:$AS$9)=SUM($AV$9:$BB$9),AN217,IF(AND(SUM($AV$9:$BB$9)&gt;42,SUM($AV$9:$BB$9)&lt;49),AN217,0))</f>
        <v>0</v>
      </c>
      <c r="AX217" s="52">
        <f t="shared" ref="AX217" si="3677">IF(SUM($AM$9:$AS$9)=SUM($AV$9:$BB$9),AO217,IF(AND(SUM($AV$9:$BB$9)&gt;42,SUM($AV$9:$BB$9)&lt;49),AO217,0))</f>
        <v>0</v>
      </c>
      <c r="AY217" s="52">
        <f t="shared" ref="AY217" si="3678">IF(SUM($AM$9:$AS$9)=SUM($AV$9:$BB$9),AP217,IF(AND(SUM($AV$9:$BB$9)&gt;42,SUM($AV$9:$BB$9)&lt;49),AP217,0))</f>
        <v>0</v>
      </c>
      <c r="AZ217" s="53">
        <f t="shared" ref="AZ217" si="3679">IF(SUM($AM$9:$AS$9)=SUM($AV$9:$BB$9),AQ217,IF(AND(SUM($AV$9:$BB$9)&gt;42,SUM($AV$9:$BB$9)&lt;49),AQ217,0))</f>
        <v>0</v>
      </c>
      <c r="BA217" s="54">
        <f t="shared" ref="BA217" si="3680">IF(SUM($AM$9:$AS$9)=SUM($AV$9:$BB$9),AR217,IF(AND(SUM($AV$9:$BB$9)&gt;42,SUM($AV$9:$BB$9)&lt;49),AR217,0))</f>
        <v>0</v>
      </c>
      <c r="BB217" s="55">
        <f t="shared" ref="BB217" si="3681">IF(SUM($AM$9:$AS$9)=SUM($AV$9:$BB$9),AS217,IF(AND(SUM($AV$9:$BB$9)&gt;42,SUM($AV$9:$BB$9)&lt;49),AS217,0))</f>
        <v>0</v>
      </c>
    </row>
    <row r="218" spans="1:54" ht="12.75" hidden="1" customHeight="1" x14ac:dyDescent="0.2">
      <c r="B218" s="93"/>
      <c r="C218" s="94"/>
      <c r="D218" s="95"/>
      <c r="E218" s="115"/>
      <c r="F218" s="140" t="b">
        <f t="shared" ref="F218" si="3682">IF($B211=$B217,OR(F212,G217&lt;F217),G217&lt;F217)</f>
        <v>0</v>
      </c>
      <c r="G218" s="189">
        <f t="shared" ref="G218" si="3683">IF(AND($B211=$B217,$B211&lt;&gt;"",$B211&lt;&gt;0),G217+G212,G217)</f>
        <v>18</v>
      </c>
      <c r="H218" s="120"/>
      <c r="I218" s="165">
        <f t="shared" si="3664"/>
        <v>0</v>
      </c>
      <c r="J218" s="194">
        <f t="shared" ref="J218" si="3684">7-COUNTIF(L217:R217,0)-COUNTIF(L217:R217,"")</f>
        <v>0</v>
      </c>
      <c r="K218" s="22">
        <f t="shared" si="3666"/>
        <v>0</v>
      </c>
      <c r="L218" s="35">
        <f t="shared" ref="L218:R218" si="3685">IF($B211=$B217,L217+L212,L217)</f>
        <v>0</v>
      </c>
      <c r="M218" s="35">
        <f t="shared" si="3685"/>
        <v>0</v>
      </c>
      <c r="N218" s="35">
        <f t="shared" si="3685"/>
        <v>0</v>
      </c>
      <c r="O218" s="35">
        <f t="shared" si="3685"/>
        <v>0</v>
      </c>
      <c r="P218" s="36">
        <f t="shared" si="3685"/>
        <v>0</v>
      </c>
      <c r="Q218" s="37">
        <f t="shared" si="3685"/>
        <v>0</v>
      </c>
      <c r="R218" s="38">
        <f t="shared" si="3685"/>
        <v>0</v>
      </c>
      <c r="S218" s="194">
        <f t="shared" ref="S218" si="3686">7-COUNTIF(U217:AA217,0)-COUNTIF(U217:AA217,"")</f>
        <v>0</v>
      </c>
      <c r="T218" s="22">
        <f t="shared" si="3668"/>
        <v>0</v>
      </c>
      <c r="U218" s="35">
        <f t="shared" ref="U218:AA218" si="3687">IF($B211=$B217,U217+U212,U217)</f>
        <v>0</v>
      </c>
      <c r="V218" s="35">
        <f t="shared" si="3687"/>
        <v>0</v>
      </c>
      <c r="W218" s="35">
        <f t="shared" si="3687"/>
        <v>0</v>
      </c>
      <c r="X218" s="35">
        <f t="shared" si="3687"/>
        <v>0</v>
      </c>
      <c r="Y218" s="36">
        <f t="shared" si="3687"/>
        <v>0</v>
      </c>
      <c r="Z218" s="37">
        <f t="shared" si="3687"/>
        <v>0</v>
      </c>
      <c r="AA218" s="38">
        <f t="shared" si="3687"/>
        <v>0</v>
      </c>
      <c r="AB218" s="194">
        <f t="shared" ref="AB218" si="3688">7-COUNTIF(AD217:AJ217,0)-COUNTIF(AD217:AJ217,"")</f>
        <v>0</v>
      </c>
      <c r="AC218" s="22">
        <f t="shared" si="3670"/>
        <v>0</v>
      </c>
      <c r="AD218" s="35">
        <f t="shared" ref="AD218:AJ218" si="3689">IF($B211=$B217,AD217+AD212,AD217)</f>
        <v>0</v>
      </c>
      <c r="AE218" s="35">
        <f t="shared" si="3689"/>
        <v>0</v>
      </c>
      <c r="AF218" s="35">
        <f t="shared" si="3689"/>
        <v>0</v>
      </c>
      <c r="AG218" s="35">
        <f t="shared" si="3689"/>
        <v>0</v>
      </c>
      <c r="AH218" s="36">
        <f t="shared" si="3689"/>
        <v>0</v>
      </c>
      <c r="AI218" s="37">
        <f t="shared" si="3689"/>
        <v>0</v>
      </c>
      <c r="AJ218" s="38">
        <f t="shared" si="3689"/>
        <v>0</v>
      </c>
      <c r="AK218" s="194">
        <f t="shared" ref="AK218" si="3690">7-COUNTIF(AM217:AS217,0)-COUNTIF(AM217:AS217,"")</f>
        <v>0</v>
      </c>
      <c r="AL218" s="22">
        <f t="shared" si="3672"/>
        <v>0</v>
      </c>
      <c r="AM218" s="35">
        <f t="shared" ref="AM218:AS218" si="3691">IF($B211=$B217,AM217+AM212,AM217)</f>
        <v>0</v>
      </c>
      <c r="AN218" s="35">
        <f t="shared" si="3691"/>
        <v>0</v>
      </c>
      <c r="AO218" s="35">
        <f t="shared" si="3691"/>
        <v>0</v>
      </c>
      <c r="AP218" s="35">
        <f t="shared" si="3691"/>
        <v>0</v>
      </c>
      <c r="AQ218" s="36">
        <f t="shared" si="3691"/>
        <v>0</v>
      </c>
      <c r="AR218" s="37">
        <f t="shared" si="3691"/>
        <v>0</v>
      </c>
      <c r="AS218" s="38">
        <f t="shared" si="3691"/>
        <v>0</v>
      </c>
      <c r="AT218" s="194">
        <f t="shared" ref="AT218" si="3692">7-COUNTIF(AV217:BB217,0)-COUNTIF(AV217:BB217,"")</f>
        <v>0</v>
      </c>
      <c r="AU218" s="22">
        <f t="shared" si="3674"/>
        <v>0</v>
      </c>
      <c r="AV218" s="35">
        <f t="shared" ref="AV218:BB218" si="3693">IF($B211=$B217,AV217+AV212,AV217)</f>
        <v>0</v>
      </c>
      <c r="AW218" s="35">
        <f t="shared" si="3693"/>
        <v>0</v>
      </c>
      <c r="AX218" s="35">
        <f t="shared" si="3693"/>
        <v>0</v>
      </c>
      <c r="AY218" s="35">
        <f t="shared" si="3693"/>
        <v>0</v>
      </c>
      <c r="AZ218" s="36">
        <f t="shared" si="3693"/>
        <v>0</v>
      </c>
      <c r="BA218" s="37">
        <f t="shared" si="3693"/>
        <v>0</v>
      </c>
      <c r="BB218" s="38">
        <f t="shared" si="3693"/>
        <v>0</v>
      </c>
    </row>
    <row r="219" spans="1:54" ht="15" hidden="1" customHeight="1" x14ac:dyDescent="0.2">
      <c r="B219" s="116"/>
      <c r="C219" s="117"/>
      <c r="D219" s="118"/>
      <c r="E219" s="119"/>
      <c r="F219" s="92"/>
      <c r="G219" s="190">
        <f t="shared" ref="G219" si="3694">IF(AND($B211=$B217,$B211&lt;&gt;"",$B211&lt;&gt;0),F217+G213,F217)</f>
        <v>18</v>
      </c>
      <c r="H219" s="121"/>
      <c r="I219" s="165">
        <f t="shared" si="3664"/>
        <v>0</v>
      </c>
      <c r="J219" s="195">
        <f t="shared" ref="J219" si="3695">IF($B217=$B211,COUNTIF(L219:R219,0),COUNTIF(L220:R220,0)+COUNTIF(L220:R220,""))</f>
        <v>7</v>
      </c>
      <c r="K219" s="39">
        <f t="shared" ref="K219:R219" si="3696">IF($B211=$B217,K220+K213,K220)</f>
        <v>0</v>
      </c>
      <c r="L219" s="40">
        <f t="shared" si="3696"/>
        <v>0</v>
      </c>
      <c r="M219" s="40">
        <f t="shared" si="3696"/>
        <v>0</v>
      </c>
      <c r="N219" s="40">
        <f t="shared" si="3696"/>
        <v>0</v>
      </c>
      <c r="O219" s="40">
        <f t="shared" si="3696"/>
        <v>0</v>
      </c>
      <c r="P219" s="41">
        <f t="shared" si="3696"/>
        <v>0</v>
      </c>
      <c r="Q219" s="42">
        <f t="shared" si="3696"/>
        <v>0</v>
      </c>
      <c r="R219" s="43">
        <f t="shared" si="3696"/>
        <v>0</v>
      </c>
      <c r="S219" s="195">
        <f t="shared" ref="S219" si="3697">IF($B217=$B211,COUNTIF(U219:AA219,0),COUNTIF(U220:AA220,0)+COUNTIF(U220:AA220,""))</f>
        <v>7</v>
      </c>
      <c r="T219" s="39">
        <f t="shared" ref="T219:AA219" si="3698">IF($B211=$B217,T220+T213,T220)</f>
        <v>0</v>
      </c>
      <c r="U219" s="40">
        <f t="shared" si="3698"/>
        <v>0</v>
      </c>
      <c r="V219" s="40">
        <f t="shared" si="3698"/>
        <v>0</v>
      </c>
      <c r="W219" s="40">
        <f t="shared" si="3698"/>
        <v>0</v>
      </c>
      <c r="X219" s="40">
        <f t="shared" si="3698"/>
        <v>0</v>
      </c>
      <c r="Y219" s="41">
        <f t="shared" si="3698"/>
        <v>0</v>
      </c>
      <c r="Z219" s="42">
        <f t="shared" si="3698"/>
        <v>0</v>
      </c>
      <c r="AA219" s="43">
        <f t="shared" si="3698"/>
        <v>0</v>
      </c>
      <c r="AB219" s="195">
        <f t="shared" ref="AB219" si="3699">IF($B217=$B211,COUNTIF(AD219:AJ219,0),COUNTIF(AD220:AJ220,0)+COUNTIF(AD220:AJ220,""))</f>
        <v>7</v>
      </c>
      <c r="AC219" s="39">
        <f t="shared" ref="AC219:AJ219" si="3700">IF($B211=$B217,AC220+AC213,AC220)</f>
        <v>0</v>
      </c>
      <c r="AD219" s="40">
        <f t="shared" si="3700"/>
        <v>0</v>
      </c>
      <c r="AE219" s="40">
        <f t="shared" si="3700"/>
        <v>0</v>
      </c>
      <c r="AF219" s="40">
        <f t="shared" si="3700"/>
        <v>0</v>
      </c>
      <c r="AG219" s="40">
        <f t="shared" si="3700"/>
        <v>0</v>
      </c>
      <c r="AH219" s="41">
        <f t="shared" si="3700"/>
        <v>0</v>
      </c>
      <c r="AI219" s="42">
        <f t="shared" si="3700"/>
        <v>0</v>
      </c>
      <c r="AJ219" s="43">
        <f t="shared" si="3700"/>
        <v>0</v>
      </c>
      <c r="AK219" s="195">
        <f t="shared" ref="AK219" si="3701">IF($B217=$B211,COUNTIF(AM219:AS219,0),COUNTIF(AM220:AS220,0)+COUNTIF(AM220:AS220,""))</f>
        <v>7</v>
      </c>
      <c r="AL219" s="39">
        <f t="shared" ref="AL219:AS219" si="3702">IF($B211=$B217,AL220+AL213,AL220)</f>
        <v>0</v>
      </c>
      <c r="AM219" s="40">
        <f t="shared" si="3702"/>
        <v>0</v>
      </c>
      <c r="AN219" s="40">
        <f t="shared" si="3702"/>
        <v>0</v>
      </c>
      <c r="AO219" s="40">
        <f t="shared" si="3702"/>
        <v>0</v>
      </c>
      <c r="AP219" s="40">
        <f t="shared" si="3702"/>
        <v>0</v>
      </c>
      <c r="AQ219" s="41">
        <f t="shared" si="3702"/>
        <v>0</v>
      </c>
      <c r="AR219" s="42">
        <f t="shared" si="3702"/>
        <v>0</v>
      </c>
      <c r="AS219" s="43">
        <f t="shared" si="3702"/>
        <v>0</v>
      </c>
      <c r="AT219" s="195">
        <f t="shared" ref="AT219" si="3703">IF($B217=$B211,COUNTIF(AV219:BB219,0),COUNTIF(AV220:BB220,0)+COUNTIF(AV220:BB220,""))</f>
        <v>7</v>
      </c>
      <c r="AU219" s="39">
        <f t="shared" ref="AU219:BB219" si="3704">IF($B211=$B217,AU220+AU213,AU220)</f>
        <v>0</v>
      </c>
      <c r="AV219" s="40">
        <f t="shared" si="3704"/>
        <v>0</v>
      </c>
      <c r="AW219" s="40">
        <f t="shared" si="3704"/>
        <v>0</v>
      </c>
      <c r="AX219" s="40">
        <f t="shared" si="3704"/>
        <v>0</v>
      </c>
      <c r="AY219" s="40">
        <f t="shared" si="3704"/>
        <v>0</v>
      </c>
      <c r="AZ219" s="41">
        <f t="shared" si="3704"/>
        <v>0</v>
      </c>
      <c r="BA219" s="42">
        <f t="shared" si="3704"/>
        <v>0</v>
      </c>
      <c r="BB219" s="43">
        <f t="shared" si="3704"/>
        <v>0</v>
      </c>
    </row>
    <row r="220" spans="1:54" ht="15.75" customHeight="1" x14ac:dyDescent="0.2">
      <c r="A220" s="1">
        <f t="shared" ref="A220" si="3705">A217</f>
        <v>0</v>
      </c>
      <c r="B220" s="313">
        <f t="shared" ref="B220" si="3706">B214+1</f>
        <v>34</v>
      </c>
      <c r="C220" s="314"/>
      <c r="D220" s="314"/>
      <c r="E220" s="314"/>
      <c r="F220" s="31"/>
      <c r="G220" s="183"/>
      <c r="H220" s="122">
        <f t="shared" ref="H220" si="3707">5-COUNTIF(AU217,0)-COUNTIF(AL217,0)-COUNTIF(AC217,0)-COUNTIF(T217,0)-COUNTIF(K217,0)</f>
        <v>0</v>
      </c>
      <c r="I220" s="165">
        <f t="shared" si="3664"/>
        <v>0</v>
      </c>
      <c r="J220" s="187">
        <f t="shared" ref="J220" si="3708">IF($B217=$B211,J214+IF($F217&lt;&gt;$G217,(K217+$G219-$G218)/$F217,K217/$F217),IF($F217&lt;&gt;G217,(K217+$G219-$G218)/$F217,K217/$F217))</f>
        <v>0</v>
      </c>
      <c r="K220" s="7">
        <f t="shared" ref="K220:K221" si="3709">SUM(L220:R220)</f>
        <v>0</v>
      </c>
      <c r="L220" s="26">
        <f t="shared" ref="L220:R220" si="3710">L217</f>
        <v>0</v>
      </c>
      <c r="M220" s="26">
        <f t="shared" si="3710"/>
        <v>0</v>
      </c>
      <c r="N220" s="26">
        <f t="shared" si="3710"/>
        <v>0</v>
      </c>
      <c r="O220" s="26">
        <f t="shared" si="3710"/>
        <v>0</v>
      </c>
      <c r="P220" s="26">
        <f t="shared" si="3710"/>
        <v>0</v>
      </c>
      <c r="Q220" s="29">
        <f t="shared" si="3710"/>
        <v>0</v>
      </c>
      <c r="R220" s="23">
        <f t="shared" si="3710"/>
        <v>0</v>
      </c>
      <c r="S220" s="187">
        <f t="shared" ref="S220" si="3711">IF($B217=$B211,S214+IF($F217&lt;&gt;$G217,(T217+$G219-$G218)/$F217,T217/$F217),IF($F217&lt;&gt;P217,(T217+$G219-$G218)/$F217,T217/$F217))</f>
        <v>0</v>
      </c>
      <c r="T220" s="7">
        <f t="shared" ref="T220:T221" si="3712">SUM(U220:AA220)</f>
        <v>0</v>
      </c>
      <c r="U220" s="26">
        <f t="shared" ref="U220:AA220" si="3713">U217</f>
        <v>0</v>
      </c>
      <c r="V220" s="26">
        <f t="shared" si="3713"/>
        <v>0</v>
      </c>
      <c r="W220" s="26">
        <f t="shared" si="3713"/>
        <v>0</v>
      </c>
      <c r="X220" s="26">
        <f t="shared" si="3713"/>
        <v>0</v>
      </c>
      <c r="Y220" s="113">
        <f t="shared" si="3713"/>
        <v>0</v>
      </c>
      <c r="Z220" s="29">
        <f t="shared" si="3713"/>
        <v>0</v>
      </c>
      <c r="AA220" s="23">
        <f t="shared" si="3713"/>
        <v>0</v>
      </c>
      <c r="AB220" s="187">
        <f t="shared" ref="AB220" si="3714">IF($B217=$B211,AB214+IF($F217&lt;&gt;$G217,(AC217+$G219-$G218)/$F217,AC217/$F217),IF($F217&lt;&gt;Y217,(AC217+$G219-$G218)/$F217,AC217/$F217))</f>
        <v>0</v>
      </c>
      <c r="AC220" s="7">
        <f t="shared" ref="AC220:AC221" si="3715">SUM(AD220:AJ220)</f>
        <v>0</v>
      </c>
      <c r="AD220" s="26">
        <f t="shared" ref="AD220:AJ220" si="3716">AD217</f>
        <v>0</v>
      </c>
      <c r="AE220" s="26">
        <f t="shared" si="3716"/>
        <v>0</v>
      </c>
      <c r="AF220" s="26">
        <f t="shared" si="3716"/>
        <v>0</v>
      </c>
      <c r="AG220" s="26">
        <f t="shared" si="3716"/>
        <v>0</v>
      </c>
      <c r="AH220" s="113">
        <f t="shared" si="3716"/>
        <v>0</v>
      </c>
      <c r="AI220" s="29">
        <f t="shared" si="3716"/>
        <v>0</v>
      </c>
      <c r="AJ220" s="23">
        <f t="shared" si="3716"/>
        <v>0</v>
      </c>
      <c r="AK220" s="187">
        <f t="shared" ref="AK220" si="3717">IF($B217=$B211,AK214+IF($F217&lt;&gt;$G217,(AL217+$G219-$G218)/$F217,AL217/$F217),IF($F217&lt;&gt;AH217,(AL217+$G219-$G218)/$F217,AL217/$F217))</f>
        <v>0</v>
      </c>
      <c r="AL220" s="7">
        <f t="shared" ref="AL220:AL221" si="3718">SUM(AM220:AS220)</f>
        <v>0</v>
      </c>
      <c r="AM220" s="26">
        <f t="shared" ref="AM220:AS220" si="3719">AM217</f>
        <v>0</v>
      </c>
      <c r="AN220" s="26">
        <f t="shared" si="3719"/>
        <v>0</v>
      </c>
      <c r="AO220" s="26">
        <f t="shared" si="3719"/>
        <v>0</v>
      </c>
      <c r="AP220" s="26">
        <f t="shared" si="3719"/>
        <v>0</v>
      </c>
      <c r="AQ220" s="113">
        <f t="shared" si="3719"/>
        <v>0</v>
      </c>
      <c r="AR220" s="29">
        <f t="shared" si="3719"/>
        <v>0</v>
      </c>
      <c r="AS220" s="23">
        <f t="shared" si="3719"/>
        <v>0</v>
      </c>
      <c r="AT220" s="187">
        <f t="shared" ref="AT220" si="3720">IF($B217=$B211,AT214+IF($F217&lt;&gt;$G217,(AU217+$G219-$G218)/$F217,AU217/$F217),IF($F217&lt;&gt;AQ217,(AU217+$G219-$G218)/$F217,AU217/$F217))</f>
        <v>0</v>
      </c>
      <c r="AU220" s="7">
        <f t="shared" ref="AU220:AU221" si="3721">SUM(AV220:BB220)</f>
        <v>0</v>
      </c>
      <c r="AV220" s="6">
        <f t="shared" ref="AV220" si="3722">IF(SUM($AM$9:$AS$9)=SUM($AV$9:$BB$9),AV217,IF(AND(SUM($AV$9:$BB$9)&gt;42,SUM($AV$9:$BB$9)&lt;49),AV217,0))</f>
        <v>0</v>
      </c>
      <c r="AW220" s="6">
        <f t="shared" ref="AW220:BB220" si="3723">IF(SUM($AM$9:$AS$9)=SUM($AV$9:$BB$9),AW217,IF(AND(SUM($AV$9:$BB$9)&gt;42,SUM($AV$9:$BB$9)&lt;49),AW217,0))</f>
        <v>0</v>
      </c>
      <c r="AX220" s="6">
        <f t="shared" si="3723"/>
        <v>0</v>
      </c>
      <c r="AY220" s="6">
        <f t="shared" si="3723"/>
        <v>0</v>
      </c>
      <c r="AZ220" s="26">
        <f t="shared" si="3723"/>
        <v>0</v>
      </c>
      <c r="BA220" s="29">
        <f t="shared" si="3723"/>
        <v>0</v>
      </c>
      <c r="BB220" s="23">
        <f t="shared" si="3723"/>
        <v>0</v>
      </c>
    </row>
    <row r="221" spans="1:54" ht="15.75" customHeight="1" x14ac:dyDescent="0.2">
      <c r="A221" s="1">
        <f t="shared" ref="A221:A222" si="3724">A220</f>
        <v>0</v>
      </c>
      <c r="B221" s="313"/>
      <c r="C221" s="314"/>
      <c r="D221" s="314"/>
      <c r="E221" s="314"/>
      <c r="F221" s="31"/>
      <c r="G221" s="183"/>
      <c r="H221" s="123">
        <f t="shared" ref="H221" si="3725">IF($B217=$B211,H215+F221,$F221)</f>
        <v>0</v>
      </c>
      <c r="I221" s="165">
        <f t="shared" si="3664"/>
        <v>0</v>
      </c>
      <c r="J221" s="141">
        <f t="shared" ref="J221" si="3726">IF($H220=0,0,IF($B211=$B217,IF($H222&gt;0,$H222+J215,K217+J215),IF($H222&gt;0,$H222,K217)))</f>
        <v>0</v>
      </c>
      <c r="K221" s="7">
        <f t="shared" si="3709"/>
        <v>0</v>
      </c>
      <c r="L221" s="6"/>
      <c r="M221" s="6"/>
      <c r="N221" s="6"/>
      <c r="O221" s="6"/>
      <c r="P221" s="26"/>
      <c r="Q221" s="29"/>
      <c r="R221" s="23"/>
      <c r="S221" s="141">
        <f t="shared" ref="S221" si="3727">IF($H220=0,0,IF($B211=$B217,IF($H222&gt;0,$H222+S215,T217+S215),IF($H222&gt;0,$H222,T217)))</f>
        <v>0</v>
      </c>
      <c r="T221" s="7">
        <f t="shared" si="3712"/>
        <v>0</v>
      </c>
      <c r="U221" s="6"/>
      <c r="V221" s="6"/>
      <c r="W221" s="6"/>
      <c r="X221" s="6"/>
      <c r="Y221" s="26"/>
      <c r="Z221" s="29"/>
      <c r="AA221" s="23"/>
      <c r="AB221" s="141">
        <f t="shared" ref="AB221" si="3728">IF($H220=0,0,IF($B211=$B217,IF($H222&gt;0,$H222+AB215,AC217+AB215),IF($H222&gt;0,$H222,AC217)))</f>
        <v>0</v>
      </c>
      <c r="AC221" s="7">
        <f t="shared" si="3715"/>
        <v>0</v>
      </c>
      <c r="AD221" s="6"/>
      <c r="AE221" s="6"/>
      <c r="AF221" s="6"/>
      <c r="AG221" s="6"/>
      <c r="AH221" s="26"/>
      <c r="AI221" s="29"/>
      <c r="AJ221" s="23"/>
      <c r="AK221" s="141">
        <f t="shared" ref="AK221" si="3729">IF($H220=0,0,IF($B211=$B217,IF($H222&gt;0,$H222+AK215,AL217+AK215),IF($H222&gt;0,$H222,AL217)))</f>
        <v>0</v>
      </c>
      <c r="AL221" s="7">
        <f t="shared" si="3718"/>
        <v>0</v>
      </c>
      <c r="AM221" s="6"/>
      <c r="AN221" s="6"/>
      <c r="AO221" s="6"/>
      <c r="AP221" s="6"/>
      <c r="AQ221" s="26"/>
      <c r="AR221" s="29"/>
      <c r="AS221" s="23"/>
      <c r="AT221" s="141">
        <f t="shared" ref="AT221" si="3730">IF($H220=0,0,IF($B211=$B217,IF($H222&gt;0,$H222+AT215,AU217+AT215),IF($H222&gt;0,$H222,AU217)))</f>
        <v>0</v>
      </c>
      <c r="AU221" s="7">
        <f t="shared" si="3721"/>
        <v>0</v>
      </c>
      <c r="AV221" s="6"/>
      <c r="AW221" s="6"/>
      <c r="AX221" s="6"/>
      <c r="AY221" s="6"/>
      <c r="AZ221" s="26"/>
      <c r="BA221" s="29"/>
      <c r="BB221" s="23"/>
    </row>
    <row r="222" spans="1:54" ht="18.75" customHeight="1" thickBot="1" x14ac:dyDescent="0.25">
      <c r="A222" s="1">
        <f t="shared" si="3724"/>
        <v>0</v>
      </c>
      <c r="B222" s="323" t="str">
        <f>IF(B217="",Wydruk!$AE$6,IF(J218=0,Wydruk!$AE$7,IF(AND(G218&lt;G219,B217&lt;&gt;$B223),Wydruk!$AE$13,IF(AND($B217=$B211,$B217&lt;&gt;$B223),IF(OR(OR(J222&lt;4,J222&gt;5),OR(S222&lt;4,S222&gt;5),OR(AB222&lt;4,AB222&gt;5),OR(AK222&lt;4,AK222&gt;5),OR(AND(AT222&lt;4,AT222&gt;0),AT222&gt;5)),Wydruk!$AE$8,Wydruk!$AE$9),IF($B217=$B223,IF($F221&lt;&gt;0,Wydruk!$AE$12,Wydruk!$AE$10),IF(OR(OR(J218&lt;4,J218&gt;5),OR(S218&lt;4,S218&gt;5),OR(AB218&lt;4,AB218&gt;5),OR(AK218&lt;4,AK218&gt;5),OR(AND(AT218&lt;4,AT218&gt;0),AT218&gt;5)),Wydruk!$AE$8,Wydruk!$AE$11))))))</f>
        <v>Uzupełnij liczby godzin tygodniowego planu</v>
      </c>
      <c r="C222" s="324"/>
      <c r="D222" s="324"/>
      <c r="E222" s="324"/>
      <c r="F222" s="173">
        <f>maj!F222</f>
        <v>0</v>
      </c>
      <c r="G222" s="184">
        <f>maj!G222</f>
        <v>0</v>
      </c>
      <c r="H222" s="191">
        <f t="shared" ref="H222" si="3731">IF(OR($G222=0,$F222=0,$G222="",$F222=""),0,$G222/$F222)</f>
        <v>0</v>
      </c>
      <c r="I222" s="193"/>
      <c r="J222" s="176">
        <f t="shared" ref="J222" si="3732">IF($B211=$B217,IF(L217+L212&gt;0,1,0)+IF(M217+M212&gt;0,1,0)+IF(N217+N212&gt;0,1,0)+IF(O217+O212&gt;0,1,0)+IF(P217+P212&gt;0,1,0)+IF(Q217+Q212&gt;0,1,0)+IF(R217+R212&gt;0,1,0),J218)</f>
        <v>0</v>
      </c>
      <c r="K222" s="133">
        <f t="shared" ref="K222" si="3733">IF(OR($B217=$B223,J222=0,(K218-Q222+O222)&lt;=0),0,(K218-Q222+O222)/J222)</f>
        <v>0</v>
      </c>
      <c r="L222" s="137">
        <f t="shared" ref="L222" si="3734">IF(K222*(7-J219)&lt;=0,0,K222*(7-J219))</f>
        <v>0</v>
      </c>
      <c r="M222" s="311">
        <f t="shared" ref="M222" si="3735">ROUND(IF(OR(K219-K222*(7-J219)+P222&lt;0,$B217=$B223,K222&lt;=0,K219=0),0,IF(K219-K222*(7-J219)+P222&gt;Q222-O222+P222,Q222-O222+P222,K219-K222*(7-J219)+P222)),1)</f>
        <v>0</v>
      </c>
      <c r="N222" s="312"/>
      <c r="O222" s="139">
        <f t="shared" ref="O222" si="3736">IF(OR($B217=$B223,J218=0),0,IF($B217=$B211,J217,$F217))</f>
        <v>0</v>
      </c>
      <c r="P222" s="30">
        <f t="shared" ref="P222" si="3737">IF(OR($B217=$B223,J222=0),0,$G219-$G218)</f>
        <v>0</v>
      </c>
      <c r="Q222" s="134">
        <f t="shared" ref="Q222" si="3738">IF(OR($B217=$B223,J222=0),0,J221)</f>
        <v>0</v>
      </c>
      <c r="R222" s="138">
        <f t="shared" ref="R222" si="3739">IF($B217=$B223,0,K219)</f>
        <v>0</v>
      </c>
      <c r="S222" s="176">
        <f t="shared" ref="S222" si="3740">IF($B211=$B217,IF(U217+U212&gt;0,1,0)+IF(V217+V212&gt;0,1,0)+IF(W217+W212&gt;0,1,0)+IF(X217+X212&gt;0,1,0)+IF(Y217+Y212&gt;0,1,0)+IF(Z217+Z212&gt;0,1,0)+IF(AA217+AA212&gt;0,1,0),S218)</f>
        <v>0</v>
      </c>
      <c r="T222" s="133">
        <f t="shared" ref="T222" si="3741">IF(OR($B217=$B223,S222=0,(T218-Z222+X222)&lt;=0),0,(T218-Z222+X222)/S222)</f>
        <v>0</v>
      </c>
      <c r="U222" s="137">
        <f t="shared" ref="U222" si="3742">IF(T222*(7-S219)&lt;=0,0,T222*(7-S219))</f>
        <v>0</v>
      </c>
      <c r="V222" s="311">
        <f t="shared" ref="V222" si="3743">ROUND(IF(OR(T219-T222*(7-S219)+Y222&lt;0,$B217=$B223,T222&lt;=0,T219=0),0,IF(T219-T222*(7-S219)+Y222&gt;Z222-X222+Y222,Z222-X222+Y222,T219-T222*(7-S219)+Y222)),1)</f>
        <v>0</v>
      </c>
      <c r="W222" s="312"/>
      <c r="X222" s="139">
        <f t="shared" ref="X222" si="3744">IF(OR($B217=$B223,S218=0),0,IF($B217=$B211,S217,$F217))</f>
        <v>0</v>
      </c>
      <c r="Y222" s="30">
        <f t="shared" ref="Y222" si="3745">IF(OR($B217=$B223,S222=0),0,$G219-$G218)</f>
        <v>0</v>
      </c>
      <c r="Z222" s="134">
        <f t="shared" ref="Z222" si="3746">IF(OR($B217=$B223,S222=0),0,S221)</f>
        <v>0</v>
      </c>
      <c r="AA222" s="138">
        <f t="shared" ref="AA222" si="3747">IF($B217=$B223,0,T219)</f>
        <v>0</v>
      </c>
      <c r="AB222" s="176">
        <f t="shared" ref="AB222" si="3748">IF($B211=$B217,IF(AD217+AD212&gt;0,1,0)+IF(AE217+AE212&gt;0,1,0)+IF(AF217+AF212&gt;0,1,0)+IF(AG217+AG212&gt;0,1,0)+IF(AH217+AH212&gt;0,1,0)+IF(AI217+AI212&gt;0,1,0)+IF(AJ217+AJ212&gt;0,1,0),AB218)</f>
        <v>0</v>
      </c>
      <c r="AC222" s="133">
        <f t="shared" ref="AC222" si="3749">IF(OR($B217=$B223,AB222=0,(AC218-AI222+AG222)&lt;=0),0,(AC218-AI222+AG222)/AB222)</f>
        <v>0</v>
      </c>
      <c r="AD222" s="137">
        <f t="shared" ref="AD222" si="3750">IF(AC222*(7-AB219)&lt;=0,0,AC222*(7-AB219))</f>
        <v>0</v>
      </c>
      <c r="AE222" s="311">
        <f t="shared" ref="AE222" si="3751">ROUND(IF(OR(AC219-AC222*(7-AB219)+AH222&lt;0,$B217=$B223,AC222&lt;=0,AC219=0),0,IF(AC219-AC222*(7-AB219)+AH222&gt;AI222-AG222+AH222,AI222-AG222+AH222,AC219-AC222*(7-AB219)+AH222)),1)</f>
        <v>0</v>
      </c>
      <c r="AF222" s="312"/>
      <c r="AG222" s="139">
        <f t="shared" ref="AG222" si="3752">IF(OR($B217=$B223,AB218=0),0,IF($B217=$B211,AB217,$F217))</f>
        <v>0</v>
      </c>
      <c r="AH222" s="30">
        <f t="shared" ref="AH222" si="3753">IF(OR($B217=$B223,AB222=0),0,$G219-$G218)</f>
        <v>0</v>
      </c>
      <c r="AI222" s="134">
        <f t="shared" ref="AI222" si="3754">IF(OR($B217=$B223,AB222=0),0,AB221)</f>
        <v>0</v>
      </c>
      <c r="AJ222" s="138">
        <f t="shared" ref="AJ222" si="3755">IF($B217=$B223,0,AC219)</f>
        <v>0</v>
      </c>
      <c r="AK222" s="176">
        <f t="shared" ref="AK222" si="3756">IF($B211=$B217,IF(AM217+AM212&gt;0,1,0)+IF(AN217+AN212&gt;0,1,0)+IF(AO217+AO212&gt;0,1,0)+IF(AP217+AP212&gt;0,1,0)+IF(AQ217+AQ212&gt;0,1,0)+IF(AR217+AR212&gt;0,1,0)+IF(AS217+AS212&gt;0,1,0),AK218)</f>
        <v>0</v>
      </c>
      <c r="AL222" s="133">
        <f t="shared" ref="AL222" si="3757">IF(OR($B217=$B223,AK222=0,(AL218-AR222+AP222)&lt;=0),0,(AL218-AR222+AP222)/AK222)</f>
        <v>0</v>
      </c>
      <c r="AM222" s="137">
        <f t="shared" ref="AM222" si="3758">IF(AL222*(7-AK219)&lt;=0,0,AL222*(7-AK219))</f>
        <v>0</v>
      </c>
      <c r="AN222" s="311">
        <f t="shared" ref="AN222" si="3759">ROUND(IF(OR(AL219-AL222*(7-AK219)+AQ222&lt;0,$B217=$B223,AL222&lt;=0,AL219=0),0,IF(AL219-AL222*(7-AK219)+AQ222&gt;AR222-AP222+AQ222,AR222-AP222+AQ222,AL219-AL222*(7-AK219)+AQ222)),1)</f>
        <v>0</v>
      </c>
      <c r="AO222" s="312"/>
      <c r="AP222" s="139">
        <f t="shared" ref="AP222" si="3760">IF(OR($B217=$B223,AK218=0),0,IF($B217=$B211,AK217,$F217))</f>
        <v>0</v>
      </c>
      <c r="AQ222" s="30">
        <f t="shared" ref="AQ222" si="3761">IF(OR($B217=$B223,AK222=0),0,$G219-$G218)</f>
        <v>0</v>
      </c>
      <c r="AR222" s="134">
        <f t="shared" ref="AR222" si="3762">IF(OR($B217=$B223,AK222=0),0,AK221)</f>
        <v>0</v>
      </c>
      <c r="AS222" s="138">
        <f t="shared" ref="AS222" si="3763">IF($B217=$B223,0,AL219)</f>
        <v>0</v>
      </c>
      <c r="AT222" s="176">
        <f t="shared" ref="AT222" si="3764">IF($B211=$B217,IF(AV217+AV212&gt;0,1,0)+IF(AW217+AW212&gt;0,1,0)+IF(AX217+AX212&gt;0,1,0)+IF(AY217+AY212&gt;0,1,0)+IF(AZ217+AZ212&gt;0,1,0)+IF(BA217+BA212&gt;0,1,0)+IF(BB217+BB212&gt;0,1,0),AT218)</f>
        <v>0</v>
      </c>
      <c r="AU222" s="133">
        <f t="shared" ref="AU222" si="3765">IF(OR($B217=$B223,AT222=0,(AU218-BA222+AY222)&lt;=0),0,(AU218-BA222+AY222)/AT222)</f>
        <v>0</v>
      </c>
      <c r="AV222" s="137">
        <f t="shared" ref="AV222" si="3766">IF(AU222*(7-AT219)&lt;=0,0,AU222*(7-AT219))</f>
        <v>0</v>
      </c>
      <c r="AW222" s="311">
        <f t="shared" ref="AW222" si="3767">ROUND(IF(OR(AU219-AU222*(7-AT219)+AZ222&lt;0,$B217=$B223,AU222&lt;=0,AU219=0),0,IF(AU219-AU222*(7-AT219)+AZ222&gt;BA222-AY222+AZ222,BA222-AY222+AZ222,AU219-AU222*(7-AT219)+AZ222)),1)</f>
        <v>0</v>
      </c>
      <c r="AX222" s="312"/>
      <c r="AY222" s="139">
        <f t="shared" ref="AY222" si="3768">IF(OR($B217=$B223,AT218=0),0,IF($B217=$B211,AT217,$F217))</f>
        <v>0</v>
      </c>
      <c r="AZ222" s="30">
        <f t="shared" ref="AZ222" si="3769">IF(OR($B217=$B223,AT222=0),0,$G219-$G218)</f>
        <v>0</v>
      </c>
      <c r="BA222" s="134">
        <f t="shared" ref="BA222" si="3770">IF(OR($B217=$B223,AT222=0),0,AT221)</f>
        <v>0</v>
      </c>
      <c r="BB222" s="138">
        <f t="shared" ref="BB222" si="3771">IF($B217=$B223,0,AU219)</f>
        <v>0</v>
      </c>
    </row>
    <row r="223" spans="1:54" ht="15.75" x14ac:dyDescent="0.2">
      <c r="A223" s="1">
        <f t="shared" ref="A223" si="3772">IF(B223="","1. Niewypełnione",B223)</f>
        <v>0</v>
      </c>
      <c r="B223" s="320">
        <f>maj!B223</f>
        <v>0</v>
      </c>
      <c r="C223" s="321">
        <f>maj!C223</f>
        <v>0</v>
      </c>
      <c r="D223" s="321">
        <f>maj!D223</f>
        <v>0</v>
      </c>
      <c r="E223" s="321">
        <f>maj!E223</f>
        <v>0</v>
      </c>
      <c r="F223" s="177">
        <f>maj!F223</f>
        <v>18</v>
      </c>
      <c r="G223" s="185">
        <f>maj!G223</f>
        <v>18</v>
      </c>
      <c r="H223" s="177"/>
      <c r="I223" s="192">
        <f t="shared" ref="I223:I227" si="3773">K223+T223+AC223+AL223+AU223</f>
        <v>0</v>
      </c>
      <c r="J223" s="186">
        <f t="shared" ref="J223" si="3774">IF(OR($B223=$B229,J226=0),0,ROUND((K224+P228)/J226,0))</f>
        <v>0</v>
      </c>
      <c r="K223" s="51">
        <f t="shared" ref="K223:K224" si="3775">SUM(L223:R223)</f>
        <v>0</v>
      </c>
      <c r="L223" s="52">
        <f>maj!L223</f>
        <v>0</v>
      </c>
      <c r="M223" s="52">
        <f>maj!M223</f>
        <v>0</v>
      </c>
      <c r="N223" s="52">
        <f>maj!N223</f>
        <v>0</v>
      </c>
      <c r="O223" s="52">
        <f>maj!O223</f>
        <v>0</v>
      </c>
      <c r="P223" s="53">
        <f>maj!P223</f>
        <v>0</v>
      </c>
      <c r="Q223" s="54">
        <f>maj!Q223</f>
        <v>0</v>
      </c>
      <c r="R223" s="55">
        <f>maj!R223</f>
        <v>0</v>
      </c>
      <c r="S223" s="188">
        <f t="shared" ref="S223" si="3776">IF(OR($B223=$B229,S226=0),0,ROUND((T224+Y228)/S226,0))</f>
        <v>0</v>
      </c>
      <c r="T223" s="51">
        <f t="shared" ref="T223:T224" si="3777">SUM(U223:AA223)</f>
        <v>0</v>
      </c>
      <c r="U223" s="52">
        <f>maj!U223</f>
        <v>0</v>
      </c>
      <c r="V223" s="52">
        <f>maj!V223</f>
        <v>0</v>
      </c>
      <c r="W223" s="52">
        <f>maj!W223</f>
        <v>0</v>
      </c>
      <c r="X223" s="52">
        <f>maj!X223</f>
        <v>0</v>
      </c>
      <c r="Y223" s="53">
        <f>maj!Y223</f>
        <v>0</v>
      </c>
      <c r="Z223" s="54">
        <f>maj!Z223</f>
        <v>0</v>
      </c>
      <c r="AA223" s="55">
        <f>maj!AA223</f>
        <v>0</v>
      </c>
      <c r="AB223" s="188">
        <f t="shared" ref="AB223" si="3778">IF(OR($B223=$B229,AB226=0),0,ROUND((AC224+AH228)/AB226,0))</f>
        <v>0</v>
      </c>
      <c r="AC223" s="51">
        <f t="shared" ref="AC223:AC224" si="3779">SUM(AD223:AJ223)</f>
        <v>0</v>
      </c>
      <c r="AD223" s="52">
        <f>maj!AD223</f>
        <v>0</v>
      </c>
      <c r="AE223" s="52">
        <f>maj!AE223</f>
        <v>0</v>
      </c>
      <c r="AF223" s="52">
        <f>maj!AF223</f>
        <v>0</v>
      </c>
      <c r="AG223" s="52">
        <f>maj!AG223</f>
        <v>0</v>
      </c>
      <c r="AH223" s="53">
        <f>maj!AH223</f>
        <v>0</v>
      </c>
      <c r="AI223" s="54">
        <f>maj!AI223</f>
        <v>0</v>
      </c>
      <c r="AJ223" s="55">
        <f>maj!AJ223</f>
        <v>0</v>
      </c>
      <c r="AK223" s="188">
        <f t="shared" ref="AK223" si="3780">IF(OR($B223=$B229,AK226=0),0,ROUND((AL224+AQ228)/AK226,0))</f>
        <v>0</v>
      </c>
      <c r="AL223" s="51">
        <f t="shared" ref="AL223:AL224" si="3781">SUM(AM223:AS223)</f>
        <v>0</v>
      </c>
      <c r="AM223" s="52">
        <f>maj!AM223</f>
        <v>0</v>
      </c>
      <c r="AN223" s="52">
        <f>maj!AN223</f>
        <v>0</v>
      </c>
      <c r="AO223" s="52">
        <f>maj!AO223</f>
        <v>0</v>
      </c>
      <c r="AP223" s="52">
        <f>maj!AP223</f>
        <v>0</v>
      </c>
      <c r="AQ223" s="53">
        <f>maj!AQ223</f>
        <v>0</v>
      </c>
      <c r="AR223" s="54">
        <f>maj!AR223</f>
        <v>0</v>
      </c>
      <c r="AS223" s="55">
        <f>maj!AS223</f>
        <v>0</v>
      </c>
      <c r="AT223" s="188">
        <f t="shared" ref="AT223" si="3782">IF(OR($B223=$B229,AT226=0),0,ROUND((AU224+AZ228)/AT226,0))</f>
        <v>0</v>
      </c>
      <c r="AU223" s="51">
        <f t="shared" ref="AU223:AU224" si="3783">SUM(AV223:BB223)</f>
        <v>0</v>
      </c>
      <c r="AV223" s="52">
        <f t="shared" ref="AV223" si="3784">IF(SUM($AM$9:$AS$9)=SUM($AV$9:$BB$9),AM223,IF(AND(SUM($AV$9:$BB$9)&gt;42,SUM($AV$9:$BB$9)&lt;49),AM223,0))</f>
        <v>0</v>
      </c>
      <c r="AW223" s="52">
        <f t="shared" ref="AW223" si="3785">IF(SUM($AM$9:$AS$9)=SUM($AV$9:$BB$9),AN223,IF(AND(SUM($AV$9:$BB$9)&gt;42,SUM($AV$9:$BB$9)&lt;49),AN223,0))</f>
        <v>0</v>
      </c>
      <c r="AX223" s="52">
        <f t="shared" ref="AX223" si="3786">IF(SUM($AM$9:$AS$9)=SUM($AV$9:$BB$9),AO223,IF(AND(SUM($AV$9:$BB$9)&gt;42,SUM($AV$9:$BB$9)&lt;49),AO223,0))</f>
        <v>0</v>
      </c>
      <c r="AY223" s="52">
        <f t="shared" ref="AY223" si="3787">IF(SUM($AM$9:$AS$9)=SUM($AV$9:$BB$9),AP223,IF(AND(SUM($AV$9:$BB$9)&gt;42,SUM($AV$9:$BB$9)&lt;49),AP223,0))</f>
        <v>0</v>
      </c>
      <c r="AZ223" s="53">
        <f t="shared" ref="AZ223" si="3788">IF(SUM($AM$9:$AS$9)=SUM($AV$9:$BB$9),AQ223,IF(AND(SUM($AV$9:$BB$9)&gt;42,SUM($AV$9:$BB$9)&lt;49),AQ223,0))</f>
        <v>0</v>
      </c>
      <c r="BA223" s="54">
        <f t="shared" ref="BA223" si="3789">IF(SUM($AM$9:$AS$9)=SUM($AV$9:$BB$9),AR223,IF(AND(SUM($AV$9:$BB$9)&gt;42,SUM($AV$9:$BB$9)&lt;49),AR223,0))</f>
        <v>0</v>
      </c>
      <c r="BB223" s="55">
        <f t="shared" ref="BB223" si="3790">IF(SUM($AM$9:$AS$9)=SUM($AV$9:$BB$9),AS223,IF(AND(SUM($AV$9:$BB$9)&gt;42,SUM($AV$9:$BB$9)&lt;49),AS223,0))</f>
        <v>0</v>
      </c>
    </row>
    <row r="224" spans="1:54" ht="12.75" hidden="1" customHeight="1" x14ac:dyDescent="0.2">
      <c r="B224" s="93"/>
      <c r="C224" s="94"/>
      <c r="D224" s="95"/>
      <c r="E224" s="115"/>
      <c r="F224" s="140" t="b">
        <f t="shared" ref="F224" si="3791">IF($B217=$B223,OR(F218,G223&lt;F223),G223&lt;F223)</f>
        <v>0</v>
      </c>
      <c r="G224" s="189">
        <f t="shared" ref="G224" si="3792">IF(AND($B217=$B223,$B217&lt;&gt;"",$B217&lt;&gt;0),G223+G218,G223)</f>
        <v>18</v>
      </c>
      <c r="H224" s="120"/>
      <c r="I224" s="165">
        <f t="shared" si="3773"/>
        <v>0</v>
      </c>
      <c r="J224" s="194">
        <f t="shared" ref="J224" si="3793">7-COUNTIF(L223:R223,0)-COUNTIF(L223:R223,"")</f>
        <v>0</v>
      </c>
      <c r="K224" s="22">
        <f t="shared" si="3775"/>
        <v>0</v>
      </c>
      <c r="L224" s="35">
        <f t="shared" ref="L224:R224" si="3794">IF($B217=$B223,L223+L218,L223)</f>
        <v>0</v>
      </c>
      <c r="M224" s="35">
        <f t="shared" si="3794"/>
        <v>0</v>
      </c>
      <c r="N224" s="35">
        <f t="shared" si="3794"/>
        <v>0</v>
      </c>
      <c r="O224" s="35">
        <f t="shared" si="3794"/>
        <v>0</v>
      </c>
      <c r="P224" s="36">
        <f t="shared" si="3794"/>
        <v>0</v>
      </c>
      <c r="Q224" s="37">
        <f t="shared" si="3794"/>
        <v>0</v>
      </c>
      <c r="R224" s="38">
        <f t="shared" si="3794"/>
        <v>0</v>
      </c>
      <c r="S224" s="194">
        <f t="shared" ref="S224" si="3795">7-COUNTIF(U223:AA223,0)-COUNTIF(U223:AA223,"")</f>
        <v>0</v>
      </c>
      <c r="T224" s="22">
        <f t="shared" si="3777"/>
        <v>0</v>
      </c>
      <c r="U224" s="35">
        <f t="shared" ref="U224:AA224" si="3796">IF($B217=$B223,U223+U218,U223)</f>
        <v>0</v>
      </c>
      <c r="V224" s="35">
        <f t="shared" si="3796"/>
        <v>0</v>
      </c>
      <c r="W224" s="35">
        <f t="shared" si="3796"/>
        <v>0</v>
      </c>
      <c r="X224" s="35">
        <f t="shared" si="3796"/>
        <v>0</v>
      </c>
      <c r="Y224" s="36">
        <f t="shared" si="3796"/>
        <v>0</v>
      </c>
      <c r="Z224" s="37">
        <f t="shared" si="3796"/>
        <v>0</v>
      </c>
      <c r="AA224" s="38">
        <f t="shared" si="3796"/>
        <v>0</v>
      </c>
      <c r="AB224" s="194">
        <f t="shared" ref="AB224" si="3797">7-COUNTIF(AD223:AJ223,0)-COUNTIF(AD223:AJ223,"")</f>
        <v>0</v>
      </c>
      <c r="AC224" s="22">
        <f t="shared" si="3779"/>
        <v>0</v>
      </c>
      <c r="AD224" s="35">
        <f t="shared" ref="AD224:AJ224" si="3798">IF($B217=$B223,AD223+AD218,AD223)</f>
        <v>0</v>
      </c>
      <c r="AE224" s="35">
        <f t="shared" si="3798"/>
        <v>0</v>
      </c>
      <c r="AF224" s="35">
        <f t="shared" si="3798"/>
        <v>0</v>
      </c>
      <c r="AG224" s="35">
        <f t="shared" si="3798"/>
        <v>0</v>
      </c>
      <c r="AH224" s="36">
        <f t="shared" si="3798"/>
        <v>0</v>
      </c>
      <c r="AI224" s="37">
        <f t="shared" si="3798"/>
        <v>0</v>
      </c>
      <c r="AJ224" s="38">
        <f t="shared" si="3798"/>
        <v>0</v>
      </c>
      <c r="AK224" s="194">
        <f t="shared" ref="AK224" si="3799">7-COUNTIF(AM223:AS223,0)-COUNTIF(AM223:AS223,"")</f>
        <v>0</v>
      </c>
      <c r="AL224" s="22">
        <f t="shared" si="3781"/>
        <v>0</v>
      </c>
      <c r="AM224" s="35">
        <f t="shared" ref="AM224:AS224" si="3800">IF($B217=$B223,AM223+AM218,AM223)</f>
        <v>0</v>
      </c>
      <c r="AN224" s="35">
        <f t="shared" si="3800"/>
        <v>0</v>
      </c>
      <c r="AO224" s="35">
        <f t="shared" si="3800"/>
        <v>0</v>
      </c>
      <c r="AP224" s="35">
        <f t="shared" si="3800"/>
        <v>0</v>
      </c>
      <c r="AQ224" s="36">
        <f t="shared" si="3800"/>
        <v>0</v>
      </c>
      <c r="AR224" s="37">
        <f t="shared" si="3800"/>
        <v>0</v>
      </c>
      <c r="AS224" s="38">
        <f t="shared" si="3800"/>
        <v>0</v>
      </c>
      <c r="AT224" s="194">
        <f t="shared" ref="AT224" si="3801">7-COUNTIF(AV223:BB223,0)-COUNTIF(AV223:BB223,"")</f>
        <v>0</v>
      </c>
      <c r="AU224" s="22">
        <f t="shared" si="3783"/>
        <v>0</v>
      </c>
      <c r="AV224" s="35">
        <f t="shared" ref="AV224:BB224" si="3802">IF($B217=$B223,AV223+AV218,AV223)</f>
        <v>0</v>
      </c>
      <c r="AW224" s="35">
        <f t="shared" si="3802"/>
        <v>0</v>
      </c>
      <c r="AX224" s="35">
        <f t="shared" si="3802"/>
        <v>0</v>
      </c>
      <c r="AY224" s="35">
        <f t="shared" si="3802"/>
        <v>0</v>
      </c>
      <c r="AZ224" s="36">
        <f t="shared" si="3802"/>
        <v>0</v>
      </c>
      <c r="BA224" s="37">
        <f t="shared" si="3802"/>
        <v>0</v>
      </c>
      <c r="BB224" s="38">
        <f t="shared" si="3802"/>
        <v>0</v>
      </c>
    </row>
    <row r="225" spans="1:54" ht="15" hidden="1" customHeight="1" x14ac:dyDescent="0.2">
      <c r="B225" s="116"/>
      <c r="C225" s="117"/>
      <c r="D225" s="118"/>
      <c r="E225" s="119"/>
      <c r="F225" s="92"/>
      <c r="G225" s="190">
        <f t="shared" ref="G225" si="3803">IF(AND($B217=$B223,$B217&lt;&gt;"",$B217&lt;&gt;0),F223+G219,F223)</f>
        <v>18</v>
      </c>
      <c r="H225" s="121"/>
      <c r="I225" s="165">
        <f t="shared" si="3773"/>
        <v>0</v>
      </c>
      <c r="J225" s="195">
        <f t="shared" ref="J225" si="3804">IF($B223=$B217,COUNTIF(L225:R225,0),COUNTIF(L226:R226,0)+COUNTIF(L226:R226,""))</f>
        <v>7</v>
      </c>
      <c r="K225" s="39">
        <f t="shared" ref="K225:R225" si="3805">IF($B217=$B223,K226+K219,K226)</f>
        <v>0</v>
      </c>
      <c r="L225" s="40">
        <f t="shared" si="3805"/>
        <v>0</v>
      </c>
      <c r="M225" s="40">
        <f t="shared" si="3805"/>
        <v>0</v>
      </c>
      <c r="N225" s="40">
        <f t="shared" si="3805"/>
        <v>0</v>
      </c>
      <c r="O225" s="40">
        <f t="shared" si="3805"/>
        <v>0</v>
      </c>
      <c r="P225" s="41">
        <f t="shared" si="3805"/>
        <v>0</v>
      </c>
      <c r="Q225" s="42">
        <f t="shared" si="3805"/>
        <v>0</v>
      </c>
      <c r="R225" s="43">
        <f t="shared" si="3805"/>
        <v>0</v>
      </c>
      <c r="S225" s="195">
        <f t="shared" ref="S225" si="3806">IF($B223=$B217,COUNTIF(U225:AA225,0),COUNTIF(U226:AA226,0)+COUNTIF(U226:AA226,""))</f>
        <v>7</v>
      </c>
      <c r="T225" s="39">
        <f t="shared" ref="T225:AA225" si="3807">IF($B217=$B223,T226+T219,T226)</f>
        <v>0</v>
      </c>
      <c r="U225" s="40">
        <f t="shared" si="3807"/>
        <v>0</v>
      </c>
      <c r="V225" s="40">
        <f t="shared" si="3807"/>
        <v>0</v>
      </c>
      <c r="W225" s="40">
        <f t="shared" si="3807"/>
        <v>0</v>
      </c>
      <c r="X225" s="40">
        <f t="shared" si="3807"/>
        <v>0</v>
      </c>
      <c r="Y225" s="41">
        <f t="shared" si="3807"/>
        <v>0</v>
      </c>
      <c r="Z225" s="42">
        <f t="shared" si="3807"/>
        <v>0</v>
      </c>
      <c r="AA225" s="43">
        <f t="shared" si="3807"/>
        <v>0</v>
      </c>
      <c r="AB225" s="195">
        <f t="shared" ref="AB225" si="3808">IF($B223=$B217,COUNTIF(AD225:AJ225,0),COUNTIF(AD226:AJ226,0)+COUNTIF(AD226:AJ226,""))</f>
        <v>7</v>
      </c>
      <c r="AC225" s="39">
        <f t="shared" ref="AC225:AJ225" si="3809">IF($B217=$B223,AC226+AC219,AC226)</f>
        <v>0</v>
      </c>
      <c r="AD225" s="40">
        <f t="shared" si="3809"/>
        <v>0</v>
      </c>
      <c r="AE225" s="40">
        <f t="shared" si="3809"/>
        <v>0</v>
      </c>
      <c r="AF225" s="40">
        <f t="shared" si="3809"/>
        <v>0</v>
      </c>
      <c r="AG225" s="40">
        <f t="shared" si="3809"/>
        <v>0</v>
      </c>
      <c r="AH225" s="41">
        <f t="shared" si="3809"/>
        <v>0</v>
      </c>
      <c r="AI225" s="42">
        <f t="shared" si="3809"/>
        <v>0</v>
      </c>
      <c r="AJ225" s="43">
        <f t="shared" si="3809"/>
        <v>0</v>
      </c>
      <c r="AK225" s="195">
        <f t="shared" ref="AK225" si="3810">IF($B223=$B217,COUNTIF(AM225:AS225,0),COUNTIF(AM226:AS226,0)+COUNTIF(AM226:AS226,""))</f>
        <v>7</v>
      </c>
      <c r="AL225" s="39">
        <f t="shared" ref="AL225:AS225" si="3811">IF($B217=$B223,AL226+AL219,AL226)</f>
        <v>0</v>
      </c>
      <c r="AM225" s="40">
        <f t="shared" si="3811"/>
        <v>0</v>
      </c>
      <c r="AN225" s="40">
        <f t="shared" si="3811"/>
        <v>0</v>
      </c>
      <c r="AO225" s="40">
        <f t="shared" si="3811"/>
        <v>0</v>
      </c>
      <c r="AP225" s="40">
        <f t="shared" si="3811"/>
        <v>0</v>
      </c>
      <c r="AQ225" s="41">
        <f t="shared" si="3811"/>
        <v>0</v>
      </c>
      <c r="AR225" s="42">
        <f t="shared" si="3811"/>
        <v>0</v>
      </c>
      <c r="AS225" s="43">
        <f t="shared" si="3811"/>
        <v>0</v>
      </c>
      <c r="AT225" s="195">
        <f t="shared" ref="AT225" si="3812">IF($B223=$B217,COUNTIF(AV225:BB225,0),COUNTIF(AV226:BB226,0)+COUNTIF(AV226:BB226,""))</f>
        <v>7</v>
      </c>
      <c r="AU225" s="39">
        <f t="shared" ref="AU225:BB225" si="3813">IF($B217=$B223,AU226+AU219,AU226)</f>
        <v>0</v>
      </c>
      <c r="AV225" s="40">
        <f t="shared" si="3813"/>
        <v>0</v>
      </c>
      <c r="AW225" s="40">
        <f t="shared" si="3813"/>
        <v>0</v>
      </c>
      <c r="AX225" s="40">
        <f t="shared" si="3813"/>
        <v>0</v>
      </c>
      <c r="AY225" s="40">
        <f t="shared" si="3813"/>
        <v>0</v>
      </c>
      <c r="AZ225" s="41">
        <f t="shared" si="3813"/>
        <v>0</v>
      </c>
      <c r="BA225" s="42">
        <f t="shared" si="3813"/>
        <v>0</v>
      </c>
      <c r="BB225" s="43">
        <f t="shared" si="3813"/>
        <v>0</v>
      </c>
    </row>
    <row r="226" spans="1:54" ht="15.75" customHeight="1" x14ac:dyDescent="0.2">
      <c r="A226" s="1">
        <f t="shared" ref="A226" si="3814">A223</f>
        <v>0</v>
      </c>
      <c r="B226" s="313">
        <f t="shared" ref="B226" si="3815">B220+1</f>
        <v>35</v>
      </c>
      <c r="C226" s="314"/>
      <c r="D226" s="314"/>
      <c r="E226" s="314"/>
      <c r="F226" s="31"/>
      <c r="G226" s="183"/>
      <c r="H226" s="122">
        <f t="shared" ref="H226" si="3816">5-COUNTIF(AU223,0)-COUNTIF(AL223,0)-COUNTIF(AC223,0)-COUNTIF(T223,0)-COUNTIF(K223,0)</f>
        <v>0</v>
      </c>
      <c r="I226" s="165">
        <f t="shared" si="3773"/>
        <v>0</v>
      </c>
      <c r="J226" s="187">
        <f t="shared" ref="J226" si="3817">IF($B223=$B217,J220+IF($F223&lt;&gt;$G223,(K223+$G225-$G224)/$F223,K223/$F223),IF($F223&lt;&gt;G223,(K223+$G225-$G224)/$F223,K223/$F223))</f>
        <v>0</v>
      </c>
      <c r="K226" s="7">
        <f t="shared" ref="K226:K227" si="3818">SUM(L226:R226)</f>
        <v>0</v>
      </c>
      <c r="L226" s="26">
        <f t="shared" ref="L226:R226" si="3819">L223</f>
        <v>0</v>
      </c>
      <c r="M226" s="26">
        <f t="shared" si="3819"/>
        <v>0</v>
      </c>
      <c r="N226" s="26">
        <f t="shared" si="3819"/>
        <v>0</v>
      </c>
      <c r="O226" s="26">
        <f t="shared" si="3819"/>
        <v>0</v>
      </c>
      <c r="P226" s="26">
        <f t="shared" si="3819"/>
        <v>0</v>
      </c>
      <c r="Q226" s="29">
        <f t="shared" si="3819"/>
        <v>0</v>
      </c>
      <c r="R226" s="23">
        <f t="shared" si="3819"/>
        <v>0</v>
      </c>
      <c r="S226" s="187">
        <f t="shared" ref="S226" si="3820">IF($B223=$B217,S220+IF($F223&lt;&gt;$G223,(T223+$G225-$G224)/$F223,T223/$F223),IF($F223&lt;&gt;P223,(T223+$G225-$G224)/$F223,T223/$F223))</f>
        <v>0</v>
      </c>
      <c r="T226" s="7">
        <f t="shared" ref="T226:T227" si="3821">SUM(U226:AA226)</f>
        <v>0</v>
      </c>
      <c r="U226" s="26">
        <f t="shared" ref="U226:AA226" si="3822">U223</f>
        <v>0</v>
      </c>
      <c r="V226" s="26">
        <f t="shared" si="3822"/>
        <v>0</v>
      </c>
      <c r="W226" s="26">
        <f t="shared" si="3822"/>
        <v>0</v>
      </c>
      <c r="X226" s="26">
        <f t="shared" si="3822"/>
        <v>0</v>
      </c>
      <c r="Y226" s="113">
        <f t="shared" si="3822"/>
        <v>0</v>
      </c>
      <c r="Z226" s="29">
        <f t="shared" si="3822"/>
        <v>0</v>
      </c>
      <c r="AA226" s="23">
        <f t="shared" si="3822"/>
        <v>0</v>
      </c>
      <c r="AB226" s="187">
        <f t="shared" ref="AB226" si="3823">IF($B223=$B217,AB220+IF($F223&lt;&gt;$G223,(AC223+$G225-$G224)/$F223,AC223/$F223),IF($F223&lt;&gt;Y223,(AC223+$G225-$G224)/$F223,AC223/$F223))</f>
        <v>0</v>
      </c>
      <c r="AC226" s="7">
        <f t="shared" ref="AC226:AC227" si="3824">SUM(AD226:AJ226)</f>
        <v>0</v>
      </c>
      <c r="AD226" s="26">
        <f t="shared" ref="AD226:AJ226" si="3825">AD223</f>
        <v>0</v>
      </c>
      <c r="AE226" s="26">
        <f t="shared" si="3825"/>
        <v>0</v>
      </c>
      <c r="AF226" s="26">
        <f t="shared" si="3825"/>
        <v>0</v>
      </c>
      <c r="AG226" s="26">
        <f t="shared" si="3825"/>
        <v>0</v>
      </c>
      <c r="AH226" s="113">
        <f t="shared" si="3825"/>
        <v>0</v>
      </c>
      <c r="AI226" s="29">
        <f t="shared" si="3825"/>
        <v>0</v>
      </c>
      <c r="AJ226" s="23">
        <f t="shared" si="3825"/>
        <v>0</v>
      </c>
      <c r="AK226" s="187">
        <f t="shared" ref="AK226" si="3826">IF($B223=$B217,AK220+IF($F223&lt;&gt;$G223,(AL223+$G225-$G224)/$F223,AL223/$F223),IF($F223&lt;&gt;AH223,(AL223+$G225-$G224)/$F223,AL223/$F223))</f>
        <v>0</v>
      </c>
      <c r="AL226" s="7">
        <f t="shared" ref="AL226:AL227" si="3827">SUM(AM226:AS226)</f>
        <v>0</v>
      </c>
      <c r="AM226" s="26">
        <f t="shared" ref="AM226:AS226" si="3828">AM223</f>
        <v>0</v>
      </c>
      <c r="AN226" s="26">
        <f t="shared" si="3828"/>
        <v>0</v>
      </c>
      <c r="AO226" s="26">
        <f t="shared" si="3828"/>
        <v>0</v>
      </c>
      <c r="AP226" s="26">
        <f t="shared" si="3828"/>
        <v>0</v>
      </c>
      <c r="AQ226" s="113">
        <f t="shared" si="3828"/>
        <v>0</v>
      </c>
      <c r="AR226" s="29">
        <f t="shared" si="3828"/>
        <v>0</v>
      </c>
      <c r="AS226" s="23">
        <f t="shared" si="3828"/>
        <v>0</v>
      </c>
      <c r="AT226" s="187">
        <f t="shared" ref="AT226" si="3829">IF($B223=$B217,AT220+IF($F223&lt;&gt;$G223,(AU223+$G225-$G224)/$F223,AU223/$F223),IF($F223&lt;&gt;AQ223,(AU223+$G225-$G224)/$F223,AU223/$F223))</f>
        <v>0</v>
      </c>
      <c r="AU226" s="7">
        <f t="shared" ref="AU226:AU227" si="3830">SUM(AV226:BB226)</f>
        <v>0</v>
      </c>
      <c r="AV226" s="6">
        <f t="shared" ref="AV226" si="3831">IF(SUM($AM$9:$AS$9)=SUM($AV$9:$BB$9),AV223,IF(AND(SUM($AV$9:$BB$9)&gt;42,SUM($AV$9:$BB$9)&lt;49),AV223,0))</f>
        <v>0</v>
      </c>
      <c r="AW226" s="6">
        <f t="shared" ref="AW226:BB226" si="3832">IF(SUM($AM$9:$AS$9)=SUM($AV$9:$BB$9),AW223,IF(AND(SUM($AV$9:$BB$9)&gt;42,SUM($AV$9:$BB$9)&lt;49),AW223,0))</f>
        <v>0</v>
      </c>
      <c r="AX226" s="6">
        <f t="shared" si="3832"/>
        <v>0</v>
      </c>
      <c r="AY226" s="6">
        <f t="shared" si="3832"/>
        <v>0</v>
      </c>
      <c r="AZ226" s="26">
        <f t="shared" si="3832"/>
        <v>0</v>
      </c>
      <c r="BA226" s="29">
        <f t="shared" si="3832"/>
        <v>0</v>
      </c>
      <c r="BB226" s="23">
        <f t="shared" si="3832"/>
        <v>0</v>
      </c>
    </row>
    <row r="227" spans="1:54" ht="15.75" customHeight="1" x14ac:dyDescent="0.2">
      <c r="A227" s="1">
        <f t="shared" ref="A227:A228" si="3833">A226</f>
        <v>0</v>
      </c>
      <c r="B227" s="313"/>
      <c r="C227" s="314"/>
      <c r="D227" s="314"/>
      <c r="E227" s="314"/>
      <c r="F227" s="31"/>
      <c r="G227" s="183"/>
      <c r="H227" s="123">
        <f t="shared" ref="H227" si="3834">IF($B223=$B217,H221+F227,$F227)</f>
        <v>0</v>
      </c>
      <c r="I227" s="165">
        <f t="shared" si="3773"/>
        <v>0</v>
      </c>
      <c r="J227" s="141">
        <f t="shared" ref="J227" si="3835">IF($H226=0,0,IF($B217=$B223,IF($H228&gt;0,$H228+J221,K223+J221),IF($H228&gt;0,$H228,K223)))</f>
        <v>0</v>
      </c>
      <c r="K227" s="7">
        <f t="shared" si="3818"/>
        <v>0</v>
      </c>
      <c r="L227" s="6"/>
      <c r="M227" s="6"/>
      <c r="N227" s="6"/>
      <c r="O227" s="6"/>
      <c r="P227" s="26"/>
      <c r="Q227" s="29"/>
      <c r="R227" s="23"/>
      <c r="S227" s="141">
        <f t="shared" ref="S227" si="3836">IF($H226=0,0,IF($B217=$B223,IF($H228&gt;0,$H228+S221,T223+S221),IF($H228&gt;0,$H228,T223)))</f>
        <v>0</v>
      </c>
      <c r="T227" s="7">
        <f t="shared" si="3821"/>
        <v>0</v>
      </c>
      <c r="U227" s="6"/>
      <c r="V227" s="6"/>
      <c r="W227" s="6"/>
      <c r="X227" s="6"/>
      <c r="Y227" s="26"/>
      <c r="Z227" s="29"/>
      <c r="AA227" s="23"/>
      <c r="AB227" s="141">
        <f t="shared" ref="AB227" si="3837">IF($H226=0,0,IF($B217=$B223,IF($H228&gt;0,$H228+AB221,AC223+AB221),IF($H228&gt;0,$H228,AC223)))</f>
        <v>0</v>
      </c>
      <c r="AC227" s="7">
        <f t="shared" si="3824"/>
        <v>0</v>
      </c>
      <c r="AD227" s="6"/>
      <c r="AE227" s="6"/>
      <c r="AF227" s="6"/>
      <c r="AG227" s="6"/>
      <c r="AH227" s="26"/>
      <c r="AI227" s="29"/>
      <c r="AJ227" s="23"/>
      <c r="AK227" s="141">
        <f t="shared" ref="AK227" si="3838">IF($H226=0,0,IF($B217=$B223,IF($H228&gt;0,$H228+AK221,AL223+AK221),IF($H228&gt;0,$H228,AL223)))</f>
        <v>0</v>
      </c>
      <c r="AL227" s="7">
        <f t="shared" si="3827"/>
        <v>0</v>
      </c>
      <c r="AM227" s="6"/>
      <c r="AN227" s="6"/>
      <c r="AO227" s="6"/>
      <c r="AP227" s="6"/>
      <c r="AQ227" s="26"/>
      <c r="AR227" s="29"/>
      <c r="AS227" s="23"/>
      <c r="AT227" s="141">
        <f t="shared" ref="AT227" si="3839">IF($H226=0,0,IF($B217=$B223,IF($H228&gt;0,$H228+AT221,AU223+AT221),IF($H228&gt;0,$H228,AU223)))</f>
        <v>0</v>
      </c>
      <c r="AU227" s="7">
        <f t="shared" si="3830"/>
        <v>0</v>
      </c>
      <c r="AV227" s="6"/>
      <c r="AW227" s="6"/>
      <c r="AX227" s="6"/>
      <c r="AY227" s="6"/>
      <c r="AZ227" s="26"/>
      <c r="BA227" s="29"/>
      <c r="BB227" s="23"/>
    </row>
    <row r="228" spans="1:54" ht="18.75" customHeight="1" thickBot="1" x14ac:dyDescent="0.25">
      <c r="A228" s="1">
        <f t="shared" si="3833"/>
        <v>0</v>
      </c>
      <c r="B228" s="323" t="str">
        <f>IF(B223="",Wydruk!$AE$6,IF(J224=0,Wydruk!$AE$7,IF(AND(G224&lt;G225,B223&lt;&gt;$B229),Wydruk!$AE$13,IF(AND($B223=$B217,$B223&lt;&gt;$B229),IF(OR(OR(J228&lt;4,J228&gt;5),OR(S228&lt;4,S228&gt;5),OR(AB228&lt;4,AB228&gt;5),OR(AK228&lt;4,AK228&gt;5),OR(AND(AT228&lt;4,AT228&gt;0),AT228&gt;5)),Wydruk!$AE$8,Wydruk!$AE$9),IF($B223=$B229,IF($F227&lt;&gt;0,Wydruk!$AE$12,Wydruk!$AE$10),IF(OR(OR(J224&lt;4,J224&gt;5),OR(S224&lt;4,S224&gt;5),OR(AB224&lt;4,AB224&gt;5),OR(AK224&lt;4,AK224&gt;5),OR(AND(AT224&lt;4,AT224&gt;0),AT224&gt;5)),Wydruk!$AE$8,Wydruk!$AE$11))))))</f>
        <v>Uzupełnij liczby godzin tygodniowego planu</v>
      </c>
      <c r="C228" s="324"/>
      <c r="D228" s="324"/>
      <c r="E228" s="324"/>
      <c r="F228" s="173">
        <f>maj!F228</f>
        <v>0</v>
      </c>
      <c r="G228" s="184">
        <f>maj!G228</f>
        <v>0</v>
      </c>
      <c r="H228" s="191">
        <f t="shared" ref="H228" si="3840">IF(OR($G228=0,$F228=0,$G228="",$F228=""),0,$G228/$F228)</f>
        <v>0</v>
      </c>
      <c r="I228" s="193"/>
      <c r="J228" s="176">
        <f t="shared" ref="J228" si="3841">IF($B217=$B223,IF(L223+L218&gt;0,1,0)+IF(M223+M218&gt;0,1,0)+IF(N223+N218&gt;0,1,0)+IF(O223+O218&gt;0,1,0)+IF(P223+P218&gt;0,1,0)+IF(Q223+Q218&gt;0,1,0)+IF(R223+R218&gt;0,1,0),J224)</f>
        <v>0</v>
      </c>
      <c r="K228" s="133">
        <f t="shared" ref="K228" si="3842">IF(OR($B223=$B229,J228=0,(K224-Q228+O228)&lt;=0),0,(K224-Q228+O228)/J228)</f>
        <v>0</v>
      </c>
      <c r="L228" s="137">
        <f t="shared" ref="L228" si="3843">IF(K228*(7-J225)&lt;=0,0,K228*(7-J225))</f>
        <v>0</v>
      </c>
      <c r="M228" s="311">
        <f t="shared" ref="M228" si="3844">ROUND(IF(OR(K225-K228*(7-J225)+P228&lt;0,$B223=$B229,K228&lt;=0,K225=0),0,IF(K225-K228*(7-J225)+P228&gt;Q228-O228+P228,Q228-O228+P228,K225-K228*(7-J225)+P228)),1)</f>
        <v>0</v>
      </c>
      <c r="N228" s="312"/>
      <c r="O228" s="139">
        <f t="shared" ref="O228" si="3845">IF(OR($B223=$B229,J224=0),0,IF($B223=$B217,J223,$F223))</f>
        <v>0</v>
      </c>
      <c r="P228" s="30">
        <f t="shared" ref="P228" si="3846">IF(OR($B223=$B229,J228=0),0,$G225-$G224)</f>
        <v>0</v>
      </c>
      <c r="Q228" s="134">
        <f t="shared" ref="Q228" si="3847">IF(OR($B223=$B229,J228=0),0,J227)</f>
        <v>0</v>
      </c>
      <c r="R228" s="138">
        <f t="shared" ref="R228" si="3848">IF($B223=$B229,0,K225)</f>
        <v>0</v>
      </c>
      <c r="S228" s="176">
        <f t="shared" ref="S228" si="3849">IF($B217=$B223,IF(U223+U218&gt;0,1,0)+IF(V223+V218&gt;0,1,0)+IF(W223+W218&gt;0,1,0)+IF(X223+X218&gt;0,1,0)+IF(Y223+Y218&gt;0,1,0)+IF(Z223+Z218&gt;0,1,0)+IF(AA223+AA218&gt;0,1,0),S224)</f>
        <v>0</v>
      </c>
      <c r="T228" s="133">
        <f t="shared" ref="T228" si="3850">IF(OR($B223=$B229,S228=0,(T224-Z228+X228)&lt;=0),0,(T224-Z228+X228)/S228)</f>
        <v>0</v>
      </c>
      <c r="U228" s="137">
        <f t="shared" ref="U228" si="3851">IF(T228*(7-S225)&lt;=0,0,T228*(7-S225))</f>
        <v>0</v>
      </c>
      <c r="V228" s="311">
        <f t="shared" ref="V228" si="3852">ROUND(IF(OR(T225-T228*(7-S225)+Y228&lt;0,$B223=$B229,T228&lt;=0,T225=0),0,IF(T225-T228*(7-S225)+Y228&gt;Z228-X228+Y228,Z228-X228+Y228,T225-T228*(7-S225)+Y228)),1)</f>
        <v>0</v>
      </c>
      <c r="W228" s="312"/>
      <c r="X228" s="139">
        <f t="shared" ref="X228" si="3853">IF(OR($B223=$B229,S224=0),0,IF($B223=$B217,S223,$F223))</f>
        <v>0</v>
      </c>
      <c r="Y228" s="30">
        <f t="shared" ref="Y228" si="3854">IF(OR($B223=$B229,S228=0),0,$G225-$G224)</f>
        <v>0</v>
      </c>
      <c r="Z228" s="134">
        <f t="shared" ref="Z228" si="3855">IF(OR($B223=$B229,S228=0),0,S227)</f>
        <v>0</v>
      </c>
      <c r="AA228" s="138">
        <f t="shared" ref="AA228" si="3856">IF($B223=$B229,0,T225)</f>
        <v>0</v>
      </c>
      <c r="AB228" s="176">
        <f t="shared" ref="AB228" si="3857">IF($B217=$B223,IF(AD223+AD218&gt;0,1,0)+IF(AE223+AE218&gt;0,1,0)+IF(AF223+AF218&gt;0,1,0)+IF(AG223+AG218&gt;0,1,0)+IF(AH223+AH218&gt;0,1,0)+IF(AI223+AI218&gt;0,1,0)+IF(AJ223+AJ218&gt;0,1,0),AB224)</f>
        <v>0</v>
      </c>
      <c r="AC228" s="133">
        <f t="shared" ref="AC228" si="3858">IF(OR($B223=$B229,AB228=0,(AC224-AI228+AG228)&lt;=0),0,(AC224-AI228+AG228)/AB228)</f>
        <v>0</v>
      </c>
      <c r="AD228" s="137">
        <f t="shared" ref="AD228" si="3859">IF(AC228*(7-AB225)&lt;=0,0,AC228*(7-AB225))</f>
        <v>0</v>
      </c>
      <c r="AE228" s="311">
        <f t="shared" ref="AE228" si="3860">ROUND(IF(OR(AC225-AC228*(7-AB225)+AH228&lt;0,$B223=$B229,AC228&lt;=0,AC225=0),0,IF(AC225-AC228*(7-AB225)+AH228&gt;AI228-AG228+AH228,AI228-AG228+AH228,AC225-AC228*(7-AB225)+AH228)),1)</f>
        <v>0</v>
      </c>
      <c r="AF228" s="312"/>
      <c r="AG228" s="139">
        <f t="shared" ref="AG228" si="3861">IF(OR($B223=$B229,AB224=0),0,IF($B223=$B217,AB223,$F223))</f>
        <v>0</v>
      </c>
      <c r="AH228" s="30">
        <f t="shared" ref="AH228" si="3862">IF(OR($B223=$B229,AB228=0),0,$G225-$G224)</f>
        <v>0</v>
      </c>
      <c r="AI228" s="134">
        <f t="shared" ref="AI228" si="3863">IF(OR($B223=$B229,AB228=0),0,AB227)</f>
        <v>0</v>
      </c>
      <c r="AJ228" s="138">
        <f t="shared" ref="AJ228" si="3864">IF($B223=$B229,0,AC225)</f>
        <v>0</v>
      </c>
      <c r="AK228" s="176">
        <f t="shared" ref="AK228" si="3865">IF($B217=$B223,IF(AM223+AM218&gt;0,1,0)+IF(AN223+AN218&gt;0,1,0)+IF(AO223+AO218&gt;0,1,0)+IF(AP223+AP218&gt;0,1,0)+IF(AQ223+AQ218&gt;0,1,0)+IF(AR223+AR218&gt;0,1,0)+IF(AS223+AS218&gt;0,1,0),AK224)</f>
        <v>0</v>
      </c>
      <c r="AL228" s="133">
        <f t="shared" ref="AL228" si="3866">IF(OR($B223=$B229,AK228=0,(AL224-AR228+AP228)&lt;=0),0,(AL224-AR228+AP228)/AK228)</f>
        <v>0</v>
      </c>
      <c r="AM228" s="137">
        <f t="shared" ref="AM228" si="3867">IF(AL228*(7-AK225)&lt;=0,0,AL228*(7-AK225))</f>
        <v>0</v>
      </c>
      <c r="AN228" s="311">
        <f t="shared" ref="AN228" si="3868">ROUND(IF(OR(AL225-AL228*(7-AK225)+AQ228&lt;0,$B223=$B229,AL228&lt;=0,AL225=0),0,IF(AL225-AL228*(7-AK225)+AQ228&gt;AR228-AP228+AQ228,AR228-AP228+AQ228,AL225-AL228*(7-AK225)+AQ228)),1)</f>
        <v>0</v>
      </c>
      <c r="AO228" s="312"/>
      <c r="AP228" s="139">
        <f t="shared" ref="AP228" si="3869">IF(OR($B223=$B229,AK224=0),0,IF($B223=$B217,AK223,$F223))</f>
        <v>0</v>
      </c>
      <c r="AQ228" s="30">
        <f t="shared" ref="AQ228" si="3870">IF(OR($B223=$B229,AK228=0),0,$G225-$G224)</f>
        <v>0</v>
      </c>
      <c r="AR228" s="134">
        <f t="shared" ref="AR228" si="3871">IF(OR($B223=$B229,AK228=0),0,AK227)</f>
        <v>0</v>
      </c>
      <c r="AS228" s="138">
        <f t="shared" ref="AS228" si="3872">IF($B223=$B229,0,AL225)</f>
        <v>0</v>
      </c>
      <c r="AT228" s="176">
        <f t="shared" ref="AT228" si="3873">IF($B217=$B223,IF(AV223+AV218&gt;0,1,0)+IF(AW223+AW218&gt;0,1,0)+IF(AX223+AX218&gt;0,1,0)+IF(AY223+AY218&gt;0,1,0)+IF(AZ223+AZ218&gt;0,1,0)+IF(BA223+BA218&gt;0,1,0)+IF(BB223+BB218&gt;0,1,0),AT224)</f>
        <v>0</v>
      </c>
      <c r="AU228" s="133">
        <f t="shared" ref="AU228" si="3874">IF(OR($B223=$B229,AT228=0,(AU224-BA228+AY228)&lt;=0),0,(AU224-BA228+AY228)/AT228)</f>
        <v>0</v>
      </c>
      <c r="AV228" s="137">
        <f t="shared" ref="AV228" si="3875">IF(AU228*(7-AT225)&lt;=0,0,AU228*(7-AT225))</f>
        <v>0</v>
      </c>
      <c r="AW228" s="311">
        <f t="shared" ref="AW228" si="3876">ROUND(IF(OR(AU225-AU228*(7-AT225)+AZ228&lt;0,$B223=$B229,AU228&lt;=0,AU225=0),0,IF(AU225-AU228*(7-AT225)+AZ228&gt;BA228-AY228+AZ228,BA228-AY228+AZ228,AU225-AU228*(7-AT225)+AZ228)),1)</f>
        <v>0</v>
      </c>
      <c r="AX228" s="312"/>
      <c r="AY228" s="139">
        <f t="shared" ref="AY228" si="3877">IF(OR($B223=$B229,AT224=0),0,IF($B223=$B217,AT223,$F223))</f>
        <v>0</v>
      </c>
      <c r="AZ228" s="30">
        <f t="shared" ref="AZ228" si="3878">IF(OR($B223=$B229,AT228=0),0,$G225-$G224)</f>
        <v>0</v>
      </c>
      <c r="BA228" s="134">
        <f t="shared" ref="BA228" si="3879">IF(OR($B223=$B229,AT228=0),0,AT227)</f>
        <v>0</v>
      </c>
      <c r="BB228" s="138">
        <f t="shared" ref="BB228" si="3880">IF($B223=$B229,0,AU225)</f>
        <v>0</v>
      </c>
    </row>
    <row r="229" spans="1:54" ht="15.75" x14ac:dyDescent="0.2">
      <c r="A229" s="1">
        <f t="shared" ref="A229" si="3881">IF(B229="","1. Niewypełnione",B229)</f>
        <v>0</v>
      </c>
      <c r="B229" s="320">
        <f>maj!B229</f>
        <v>0</v>
      </c>
      <c r="C229" s="321">
        <f>maj!C229</f>
        <v>0</v>
      </c>
      <c r="D229" s="321">
        <f>maj!D229</f>
        <v>0</v>
      </c>
      <c r="E229" s="321">
        <f>maj!E229</f>
        <v>0</v>
      </c>
      <c r="F229" s="177">
        <f>maj!F229</f>
        <v>18</v>
      </c>
      <c r="G229" s="185">
        <f>maj!G229</f>
        <v>18</v>
      </c>
      <c r="H229" s="177"/>
      <c r="I229" s="192">
        <f t="shared" ref="I229:I233" si="3882">K229+T229+AC229+AL229+AU229</f>
        <v>0</v>
      </c>
      <c r="J229" s="186">
        <f t="shared" ref="J229" si="3883">IF(OR($B229=$B235,J232=0),0,ROUND((K230+P234)/J232,0))</f>
        <v>0</v>
      </c>
      <c r="K229" s="51">
        <f t="shared" ref="K229:K230" si="3884">SUM(L229:R229)</f>
        <v>0</v>
      </c>
      <c r="L229" s="52">
        <f>maj!L229</f>
        <v>0</v>
      </c>
      <c r="M229" s="52">
        <f>maj!M229</f>
        <v>0</v>
      </c>
      <c r="N229" s="52">
        <f>maj!N229</f>
        <v>0</v>
      </c>
      <c r="O229" s="52">
        <f>maj!O229</f>
        <v>0</v>
      </c>
      <c r="P229" s="53">
        <f>maj!P229</f>
        <v>0</v>
      </c>
      <c r="Q229" s="54">
        <f>maj!Q229</f>
        <v>0</v>
      </c>
      <c r="R229" s="55">
        <f>maj!R229</f>
        <v>0</v>
      </c>
      <c r="S229" s="188">
        <f t="shared" ref="S229" si="3885">IF(OR($B229=$B235,S232=0),0,ROUND((T230+Y234)/S232,0))</f>
        <v>0</v>
      </c>
      <c r="T229" s="51">
        <f t="shared" ref="T229:T230" si="3886">SUM(U229:AA229)</f>
        <v>0</v>
      </c>
      <c r="U229" s="52">
        <f>maj!U229</f>
        <v>0</v>
      </c>
      <c r="V229" s="52">
        <f>maj!V229</f>
        <v>0</v>
      </c>
      <c r="W229" s="52">
        <f>maj!W229</f>
        <v>0</v>
      </c>
      <c r="X229" s="52">
        <f>maj!X229</f>
        <v>0</v>
      </c>
      <c r="Y229" s="53">
        <f>maj!Y229</f>
        <v>0</v>
      </c>
      <c r="Z229" s="54">
        <f>maj!Z229</f>
        <v>0</v>
      </c>
      <c r="AA229" s="55">
        <f>maj!AA229</f>
        <v>0</v>
      </c>
      <c r="AB229" s="188">
        <f t="shared" ref="AB229" si="3887">IF(OR($B229=$B235,AB232=0),0,ROUND((AC230+AH234)/AB232,0))</f>
        <v>0</v>
      </c>
      <c r="AC229" s="51">
        <f t="shared" ref="AC229:AC230" si="3888">SUM(AD229:AJ229)</f>
        <v>0</v>
      </c>
      <c r="AD229" s="52">
        <f>maj!AD229</f>
        <v>0</v>
      </c>
      <c r="AE229" s="52">
        <f>maj!AE229</f>
        <v>0</v>
      </c>
      <c r="AF229" s="52">
        <f>maj!AF229</f>
        <v>0</v>
      </c>
      <c r="AG229" s="52">
        <f>maj!AG229</f>
        <v>0</v>
      </c>
      <c r="AH229" s="53">
        <f>maj!AH229</f>
        <v>0</v>
      </c>
      <c r="AI229" s="54">
        <f>maj!AI229</f>
        <v>0</v>
      </c>
      <c r="AJ229" s="55">
        <f>maj!AJ229</f>
        <v>0</v>
      </c>
      <c r="AK229" s="188">
        <f t="shared" ref="AK229" si="3889">IF(OR($B229=$B235,AK232=0),0,ROUND((AL230+AQ234)/AK232,0))</f>
        <v>0</v>
      </c>
      <c r="AL229" s="51">
        <f t="shared" ref="AL229:AL230" si="3890">SUM(AM229:AS229)</f>
        <v>0</v>
      </c>
      <c r="AM229" s="52">
        <f>maj!AM229</f>
        <v>0</v>
      </c>
      <c r="AN229" s="52">
        <f>maj!AN229</f>
        <v>0</v>
      </c>
      <c r="AO229" s="52">
        <f>maj!AO229</f>
        <v>0</v>
      </c>
      <c r="AP229" s="52">
        <f>maj!AP229</f>
        <v>0</v>
      </c>
      <c r="AQ229" s="53">
        <f>maj!AQ229</f>
        <v>0</v>
      </c>
      <c r="AR229" s="54">
        <f>maj!AR229</f>
        <v>0</v>
      </c>
      <c r="AS229" s="55">
        <f>maj!AS229</f>
        <v>0</v>
      </c>
      <c r="AT229" s="188">
        <f t="shared" ref="AT229" si="3891">IF(OR($B229=$B235,AT232=0),0,ROUND((AU230+AZ234)/AT232,0))</f>
        <v>0</v>
      </c>
      <c r="AU229" s="51">
        <f t="shared" ref="AU229:AU230" si="3892">SUM(AV229:BB229)</f>
        <v>0</v>
      </c>
      <c r="AV229" s="52">
        <f t="shared" ref="AV229" si="3893">IF(SUM($AM$9:$AS$9)=SUM($AV$9:$BB$9),AM229,IF(AND(SUM($AV$9:$BB$9)&gt;42,SUM($AV$9:$BB$9)&lt;49),AM229,0))</f>
        <v>0</v>
      </c>
      <c r="AW229" s="52">
        <f t="shared" ref="AW229" si="3894">IF(SUM($AM$9:$AS$9)=SUM($AV$9:$BB$9),AN229,IF(AND(SUM($AV$9:$BB$9)&gt;42,SUM($AV$9:$BB$9)&lt;49),AN229,0))</f>
        <v>0</v>
      </c>
      <c r="AX229" s="52">
        <f t="shared" ref="AX229" si="3895">IF(SUM($AM$9:$AS$9)=SUM($AV$9:$BB$9),AO229,IF(AND(SUM($AV$9:$BB$9)&gt;42,SUM($AV$9:$BB$9)&lt;49),AO229,0))</f>
        <v>0</v>
      </c>
      <c r="AY229" s="52">
        <f t="shared" ref="AY229" si="3896">IF(SUM($AM$9:$AS$9)=SUM($AV$9:$BB$9),AP229,IF(AND(SUM($AV$9:$BB$9)&gt;42,SUM($AV$9:$BB$9)&lt;49),AP229,0))</f>
        <v>0</v>
      </c>
      <c r="AZ229" s="53">
        <f t="shared" ref="AZ229" si="3897">IF(SUM($AM$9:$AS$9)=SUM($AV$9:$BB$9),AQ229,IF(AND(SUM($AV$9:$BB$9)&gt;42,SUM($AV$9:$BB$9)&lt;49),AQ229,0))</f>
        <v>0</v>
      </c>
      <c r="BA229" s="54">
        <f t="shared" ref="BA229" si="3898">IF(SUM($AM$9:$AS$9)=SUM($AV$9:$BB$9),AR229,IF(AND(SUM($AV$9:$BB$9)&gt;42,SUM($AV$9:$BB$9)&lt;49),AR229,0))</f>
        <v>0</v>
      </c>
      <c r="BB229" s="55">
        <f t="shared" ref="BB229" si="3899">IF(SUM($AM$9:$AS$9)=SUM($AV$9:$BB$9),AS229,IF(AND(SUM($AV$9:$BB$9)&gt;42,SUM($AV$9:$BB$9)&lt;49),AS229,0))</f>
        <v>0</v>
      </c>
    </row>
    <row r="230" spans="1:54" ht="12.75" hidden="1" customHeight="1" x14ac:dyDescent="0.2">
      <c r="B230" s="93"/>
      <c r="C230" s="94"/>
      <c r="D230" s="95"/>
      <c r="E230" s="115"/>
      <c r="F230" s="140" t="b">
        <f t="shared" ref="F230" si="3900">IF($B223=$B229,OR(F224,G229&lt;F229),G229&lt;F229)</f>
        <v>0</v>
      </c>
      <c r="G230" s="189">
        <f t="shared" ref="G230" si="3901">IF(AND($B223=$B229,$B223&lt;&gt;"",$B223&lt;&gt;0),G229+G224,G229)</f>
        <v>18</v>
      </c>
      <c r="H230" s="120"/>
      <c r="I230" s="165">
        <f t="shared" si="3882"/>
        <v>0</v>
      </c>
      <c r="J230" s="194">
        <f t="shared" ref="J230" si="3902">7-COUNTIF(L229:R229,0)-COUNTIF(L229:R229,"")</f>
        <v>0</v>
      </c>
      <c r="K230" s="22">
        <f t="shared" si="3884"/>
        <v>0</v>
      </c>
      <c r="L230" s="35">
        <f t="shared" ref="L230:R230" si="3903">IF($B223=$B229,L229+L224,L229)</f>
        <v>0</v>
      </c>
      <c r="M230" s="35">
        <f t="shared" si="3903"/>
        <v>0</v>
      </c>
      <c r="N230" s="35">
        <f t="shared" si="3903"/>
        <v>0</v>
      </c>
      <c r="O230" s="35">
        <f t="shared" si="3903"/>
        <v>0</v>
      </c>
      <c r="P230" s="36">
        <f t="shared" si="3903"/>
        <v>0</v>
      </c>
      <c r="Q230" s="37">
        <f t="shared" si="3903"/>
        <v>0</v>
      </c>
      <c r="R230" s="38">
        <f t="shared" si="3903"/>
        <v>0</v>
      </c>
      <c r="S230" s="194">
        <f t="shared" ref="S230" si="3904">7-COUNTIF(U229:AA229,0)-COUNTIF(U229:AA229,"")</f>
        <v>0</v>
      </c>
      <c r="T230" s="22">
        <f t="shared" si="3886"/>
        <v>0</v>
      </c>
      <c r="U230" s="35">
        <f t="shared" ref="U230:AA230" si="3905">IF($B223=$B229,U229+U224,U229)</f>
        <v>0</v>
      </c>
      <c r="V230" s="35">
        <f t="shared" si="3905"/>
        <v>0</v>
      </c>
      <c r="W230" s="35">
        <f t="shared" si="3905"/>
        <v>0</v>
      </c>
      <c r="X230" s="35">
        <f t="shared" si="3905"/>
        <v>0</v>
      </c>
      <c r="Y230" s="36">
        <f t="shared" si="3905"/>
        <v>0</v>
      </c>
      <c r="Z230" s="37">
        <f t="shared" si="3905"/>
        <v>0</v>
      </c>
      <c r="AA230" s="38">
        <f t="shared" si="3905"/>
        <v>0</v>
      </c>
      <c r="AB230" s="194">
        <f t="shared" ref="AB230" si="3906">7-COUNTIF(AD229:AJ229,0)-COUNTIF(AD229:AJ229,"")</f>
        <v>0</v>
      </c>
      <c r="AC230" s="22">
        <f t="shared" si="3888"/>
        <v>0</v>
      </c>
      <c r="AD230" s="35">
        <f t="shared" ref="AD230:AJ230" si="3907">IF($B223=$B229,AD229+AD224,AD229)</f>
        <v>0</v>
      </c>
      <c r="AE230" s="35">
        <f t="shared" si="3907"/>
        <v>0</v>
      </c>
      <c r="AF230" s="35">
        <f t="shared" si="3907"/>
        <v>0</v>
      </c>
      <c r="AG230" s="35">
        <f t="shared" si="3907"/>
        <v>0</v>
      </c>
      <c r="AH230" s="36">
        <f t="shared" si="3907"/>
        <v>0</v>
      </c>
      <c r="AI230" s="37">
        <f t="shared" si="3907"/>
        <v>0</v>
      </c>
      <c r="AJ230" s="38">
        <f t="shared" si="3907"/>
        <v>0</v>
      </c>
      <c r="AK230" s="194">
        <f t="shared" ref="AK230" si="3908">7-COUNTIF(AM229:AS229,0)-COUNTIF(AM229:AS229,"")</f>
        <v>0</v>
      </c>
      <c r="AL230" s="22">
        <f t="shared" si="3890"/>
        <v>0</v>
      </c>
      <c r="AM230" s="35">
        <f t="shared" ref="AM230:AS230" si="3909">IF($B223=$B229,AM229+AM224,AM229)</f>
        <v>0</v>
      </c>
      <c r="AN230" s="35">
        <f t="shared" si="3909"/>
        <v>0</v>
      </c>
      <c r="AO230" s="35">
        <f t="shared" si="3909"/>
        <v>0</v>
      </c>
      <c r="AP230" s="35">
        <f t="shared" si="3909"/>
        <v>0</v>
      </c>
      <c r="AQ230" s="36">
        <f t="shared" si="3909"/>
        <v>0</v>
      </c>
      <c r="AR230" s="37">
        <f t="shared" si="3909"/>
        <v>0</v>
      </c>
      <c r="AS230" s="38">
        <f t="shared" si="3909"/>
        <v>0</v>
      </c>
      <c r="AT230" s="194">
        <f t="shared" ref="AT230" si="3910">7-COUNTIF(AV229:BB229,0)-COUNTIF(AV229:BB229,"")</f>
        <v>0</v>
      </c>
      <c r="AU230" s="22">
        <f t="shared" si="3892"/>
        <v>0</v>
      </c>
      <c r="AV230" s="35">
        <f t="shared" ref="AV230:BB230" si="3911">IF($B223=$B229,AV229+AV224,AV229)</f>
        <v>0</v>
      </c>
      <c r="AW230" s="35">
        <f t="shared" si="3911"/>
        <v>0</v>
      </c>
      <c r="AX230" s="35">
        <f t="shared" si="3911"/>
        <v>0</v>
      </c>
      <c r="AY230" s="35">
        <f t="shared" si="3911"/>
        <v>0</v>
      </c>
      <c r="AZ230" s="36">
        <f t="shared" si="3911"/>
        <v>0</v>
      </c>
      <c r="BA230" s="37">
        <f t="shared" si="3911"/>
        <v>0</v>
      </c>
      <c r="BB230" s="38">
        <f t="shared" si="3911"/>
        <v>0</v>
      </c>
    </row>
    <row r="231" spans="1:54" ht="15" hidden="1" customHeight="1" x14ac:dyDescent="0.2">
      <c r="B231" s="116"/>
      <c r="C231" s="117"/>
      <c r="D231" s="118"/>
      <c r="E231" s="119"/>
      <c r="F231" s="92"/>
      <c r="G231" s="190">
        <f t="shared" ref="G231" si="3912">IF(AND($B223=$B229,$B223&lt;&gt;"",$B223&lt;&gt;0),F229+G225,F229)</f>
        <v>18</v>
      </c>
      <c r="H231" s="121"/>
      <c r="I231" s="165">
        <f t="shared" si="3882"/>
        <v>0</v>
      </c>
      <c r="J231" s="195">
        <f t="shared" ref="J231" si="3913">IF($B229=$B223,COUNTIF(L231:R231,0),COUNTIF(L232:R232,0)+COUNTIF(L232:R232,""))</f>
        <v>7</v>
      </c>
      <c r="K231" s="39">
        <f t="shared" ref="K231:R231" si="3914">IF($B223=$B229,K232+K225,K232)</f>
        <v>0</v>
      </c>
      <c r="L231" s="40">
        <f t="shared" si="3914"/>
        <v>0</v>
      </c>
      <c r="M231" s="40">
        <f t="shared" si="3914"/>
        <v>0</v>
      </c>
      <c r="N231" s="40">
        <f t="shared" si="3914"/>
        <v>0</v>
      </c>
      <c r="O231" s="40">
        <f t="shared" si="3914"/>
        <v>0</v>
      </c>
      <c r="P231" s="41">
        <f t="shared" si="3914"/>
        <v>0</v>
      </c>
      <c r="Q231" s="42">
        <f t="shared" si="3914"/>
        <v>0</v>
      </c>
      <c r="R231" s="43">
        <f t="shared" si="3914"/>
        <v>0</v>
      </c>
      <c r="S231" s="195">
        <f t="shared" ref="S231" si="3915">IF($B229=$B223,COUNTIF(U231:AA231,0),COUNTIF(U232:AA232,0)+COUNTIF(U232:AA232,""))</f>
        <v>7</v>
      </c>
      <c r="T231" s="39">
        <f t="shared" ref="T231:AA231" si="3916">IF($B223=$B229,T232+T225,T232)</f>
        <v>0</v>
      </c>
      <c r="U231" s="40">
        <f t="shared" si="3916"/>
        <v>0</v>
      </c>
      <c r="V231" s="40">
        <f t="shared" si="3916"/>
        <v>0</v>
      </c>
      <c r="W231" s="40">
        <f t="shared" si="3916"/>
        <v>0</v>
      </c>
      <c r="X231" s="40">
        <f t="shared" si="3916"/>
        <v>0</v>
      </c>
      <c r="Y231" s="41">
        <f t="shared" si="3916"/>
        <v>0</v>
      </c>
      <c r="Z231" s="42">
        <f t="shared" si="3916"/>
        <v>0</v>
      </c>
      <c r="AA231" s="43">
        <f t="shared" si="3916"/>
        <v>0</v>
      </c>
      <c r="AB231" s="195">
        <f t="shared" ref="AB231" si="3917">IF($B229=$B223,COUNTIF(AD231:AJ231,0),COUNTIF(AD232:AJ232,0)+COUNTIF(AD232:AJ232,""))</f>
        <v>7</v>
      </c>
      <c r="AC231" s="39">
        <f t="shared" ref="AC231:AJ231" si="3918">IF($B223=$B229,AC232+AC225,AC232)</f>
        <v>0</v>
      </c>
      <c r="AD231" s="40">
        <f t="shared" si="3918"/>
        <v>0</v>
      </c>
      <c r="AE231" s="40">
        <f t="shared" si="3918"/>
        <v>0</v>
      </c>
      <c r="AF231" s="40">
        <f t="shared" si="3918"/>
        <v>0</v>
      </c>
      <c r="AG231" s="40">
        <f t="shared" si="3918"/>
        <v>0</v>
      </c>
      <c r="AH231" s="41">
        <f t="shared" si="3918"/>
        <v>0</v>
      </c>
      <c r="AI231" s="42">
        <f t="shared" si="3918"/>
        <v>0</v>
      </c>
      <c r="AJ231" s="43">
        <f t="shared" si="3918"/>
        <v>0</v>
      </c>
      <c r="AK231" s="195">
        <f t="shared" ref="AK231" si="3919">IF($B229=$B223,COUNTIF(AM231:AS231,0),COUNTIF(AM232:AS232,0)+COUNTIF(AM232:AS232,""))</f>
        <v>7</v>
      </c>
      <c r="AL231" s="39">
        <f t="shared" ref="AL231:AS231" si="3920">IF($B223=$B229,AL232+AL225,AL232)</f>
        <v>0</v>
      </c>
      <c r="AM231" s="40">
        <f t="shared" si="3920"/>
        <v>0</v>
      </c>
      <c r="AN231" s="40">
        <f t="shared" si="3920"/>
        <v>0</v>
      </c>
      <c r="AO231" s="40">
        <f t="shared" si="3920"/>
        <v>0</v>
      </c>
      <c r="AP231" s="40">
        <f t="shared" si="3920"/>
        <v>0</v>
      </c>
      <c r="AQ231" s="41">
        <f t="shared" si="3920"/>
        <v>0</v>
      </c>
      <c r="AR231" s="42">
        <f t="shared" si="3920"/>
        <v>0</v>
      </c>
      <c r="AS231" s="43">
        <f t="shared" si="3920"/>
        <v>0</v>
      </c>
      <c r="AT231" s="195">
        <f t="shared" ref="AT231" si="3921">IF($B229=$B223,COUNTIF(AV231:BB231,0),COUNTIF(AV232:BB232,0)+COUNTIF(AV232:BB232,""))</f>
        <v>7</v>
      </c>
      <c r="AU231" s="39">
        <f t="shared" ref="AU231:BB231" si="3922">IF($B223=$B229,AU232+AU225,AU232)</f>
        <v>0</v>
      </c>
      <c r="AV231" s="40">
        <f t="shared" si="3922"/>
        <v>0</v>
      </c>
      <c r="AW231" s="40">
        <f t="shared" si="3922"/>
        <v>0</v>
      </c>
      <c r="AX231" s="40">
        <f t="shared" si="3922"/>
        <v>0</v>
      </c>
      <c r="AY231" s="40">
        <f t="shared" si="3922"/>
        <v>0</v>
      </c>
      <c r="AZ231" s="41">
        <f t="shared" si="3922"/>
        <v>0</v>
      </c>
      <c r="BA231" s="42">
        <f t="shared" si="3922"/>
        <v>0</v>
      </c>
      <c r="BB231" s="43">
        <f t="shared" si="3922"/>
        <v>0</v>
      </c>
    </row>
    <row r="232" spans="1:54" ht="15.75" customHeight="1" x14ac:dyDescent="0.2">
      <c r="A232" s="1">
        <f t="shared" ref="A232" si="3923">A229</f>
        <v>0</v>
      </c>
      <c r="B232" s="313">
        <f t="shared" ref="B232" si="3924">B226+1</f>
        <v>36</v>
      </c>
      <c r="C232" s="314"/>
      <c r="D232" s="314"/>
      <c r="E232" s="314"/>
      <c r="F232" s="31"/>
      <c r="G232" s="183"/>
      <c r="H232" s="122">
        <f t="shared" ref="H232" si="3925">5-COUNTIF(AU229,0)-COUNTIF(AL229,0)-COUNTIF(AC229,0)-COUNTIF(T229,0)-COUNTIF(K229,0)</f>
        <v>0</v>
      </c>
      <c r="I232" s="165">
        <f t="shared" si="3882"/>
        <v>0</v>
      </c>
      <c r="J232" s="187">
        <f t="shared" ref="J232" si="3926">IF($B229=$B223,J226+IF($F229&lt;&gt;$G229,(K229+$G231-$G230)/$F229,K229/$F229),IF($F229&lt;&gt;G229,(K229+$G231-$G230)/$F229,K229/$F229))</f>
        <v>0</v>
      </c>
      <c r="K232" s="7">
        <f t="shared" ref="K232:K233" si="3927">SUM(L232:R232)</f>
        <v>0</v>
      </c>
      <c r="L232" s="26">
        <f t="shared" ref="L232:R232" si="3928">L229</f>
        <v>0</v>
      </c>
      <c r="M232" s="26">
        <f t="shared" si="3928"/>
        <v>0</v>
      </c>
      <c r="N232" s="26">
        <f t="shared" si="3928"/>
        <v>0</v>
      </c>
      <c r="O232" s="26">
        <f t="shared" si="3928"/>
        <v>0</v>
      </c>
      <c r="P232" s="26">
        <f t="shared" si="3928"/>
        <v>0</v>
      </c>
      <c r="Q232" s="29">
        <f t="shared" si="3928"/>
        <v>0</v>
      </c>
      <c r="R232" s="23">
        <f t="shared" si="3928"/>
        <v>0</v>
      </c>
      <c r="S232" s="187">
        <f t="shared" ref="S232" si="3929">IF($B229=$B223,S226+IF($F229&lt;&gt;$G229,(T229+$G231-$G230)/$F229,T229/$F229),IF($F229&lt;&gt;P229,(T229+$G231-$G230)/$F229,T229/$F229))</f>
        <v>0</v>
      </c>
      <c r="T232" s="7">
        <f t="shared" ref="T232:T233" si="3930">SUM(U232:AA232)</f>
        <v>0</v>
      </c>
      <c r="U232" s="26">
        <f t="shared" ref="U232:AA232" si="3931">U229</f>
        <v>0</v>
      </c>
      <c r="V232" s="26">
        <f t="shared" si="3931"/>
        <v>0</v>
      </c>
      <c r="W232" s="26">
        <f t="shared" si="3931"/>
        <v>0</v>
      </c>
      <c r="X232" s="26">
        <f t="shared" si="3931"/>
        <v>0</v>
      </c>
      <c r="Y232" s="113">
        <f t="shared" si="3931"/>
        <v>0</v>
      </c>
      <c r="Z232" s="29">
        <f t="shared" si="3931"/>
        <v>0</v>
      </c>
      <c r="AA232" s="23">
        <f t="shared" si="3931"/>
        <v>0</v>
      </c>
      <c r="AB232" s="187">
        <f t="shared" ref="AB232" si="3932">IF($B229=$B223,AB226+IF($F229&lt;&gt;$G229,(AC229+$G231-$G230)/$F229,AC229/$F229),IF($F229&lt;&gt;Y229,(AC229+$G231-$G230)/$F229,AC229/$F229))</f>
        <v>0</v>
      </c>
      <c r="AC232" s="7">
        <f t="shared" ref="AC232:AC233" si="3933">SUM(AD232:AJ232)</f>
        <v>0</v>
      </c>
      <c r="AD232" s="26">
        <f t="shared" ref="AD232:AJ232" si="3934">AD229</f>
        <v>0</v>
      </c>
      <c r="AE232" s="26">
        <f t="shared" si="3934"/>
        <v>0</v>
      </c>
      <c r="AF232" s="26">
        <f t="shared" si="3934"/>
        <v>0</v>
      </c>
      <c r="AG232" s="26">
        <f t="shared" si="3934"/>
        <v>0</v>
      </c>
      <c r="AH232" s="113">
        <f t="shared" si="3934"/>
        <v>0</v>
      </c>
      <c r="AI232" s="29">
        <f t="shared" si="3934"/>
        <v>0</v>
      </c>
      <c r="AJ232" s="23">
        <f t="shared" si="3934"/>
        <v>0</v>
      </c>
      <c r="AK232" s="187">
        <f t="shared" ref="AK232" si="3935">IF($B229=$B223,AK226+IF($F229&lt;&gt;$G229,(AL229+$G231-$G230)/$F229,AL229/$F229),IF($F229&lt;&gt;AH229,(AL229+$G231-$G230)/$F229,AL229/$F229))</f>
        <v>0</v>
      </c>
      <c r="AL232" s="7">
        <f t="shared" ref="AL232:AL233" si="3936">SUM(AM232:AS232)</f>
        <v>0</v>
      </c>
      <c r="AM232" s="26">
        <f t="shared" ref="AM232:AS232" si="3937">AM229</f>
        <v>0</v>
      </c>
      <c r="AN232" s="26">
        <f t="shared" si="3937"/>
        <v>0</v>
      </c>
      <c r="AO232" s="26">
        <f t="shared" si="3937"/>
        <v>0</v>
      </c>
      <c r="AP232" s="26">
        <f t="shared" si="3937"/>
        <v>0</v>
      </c>
      <c r="AQ232" s="113">
        <f t="shared" si="3937"/>
        <v>0</v>
      </c>
      <c r="AR232" s="29">
        <f t="shared" si="3937"/>
        <v>0</v>
      </c>
      <c r="AS232" s="23">
        <f t="shared" si="3937"/>
        <v>0</v>
      </c>
      <c r="AT232" s="187">
        <f t="shared" ref="AT232" si="3938">IF($B229=$B223,AT226+IF($F229&lt;&gt;$G229,(AU229+$G231-$G230)/$F229,AU229/$F229),IF($F229&lt;&gt;AQ229,(AU229+$G231-$G230)/$F229,AU229/$F229))</f>
        <v>0</v>
      </c>
      <c r="AU232" s="7">
        <f t="shared" ref="AU232:AU233" si="3939">SUM(AV232:BB232)</f>
        <v>0</v>
      </c>
      <c r="AV232" s="6">
        <f t="shared" ref="AV232" si="3940">IF(SUM($AM$9:$AS$9)=SUM($AV$9:$BB$9),AV229,IF(AND(SUM($AV$9:$BB$9)&gt;42,SUM($AV$9:$BB$9)&lt;49),AV229,0))</f>
        <v>0</v>
      </c>
      <c r="AW232" s="6">
        <f t="shared" ref="AW232:BB232" si="3941">IF(SUM($AM$9:$AS$9)=SUM($AV$9:$BB$9),AW229,IF(AND(SUM($AV$9:$BB$9)&gt;42,SUM($AV$9:$BB$9)&lt;49),AW229,0))</f>
        <v>0</v>
      </c>
      <c r="AX232" s="6">
        <f t="shared" si="3941"/>
        <v>0</v>
      </c>
      <c r="AY232" s="6">
        <f t="shared" si="3941"/>
        <v>0</v>
      </c>
      <c r="AZ232" s="26">
        <f t="shared" si="3941"/>
        <v>0</v>
      </c>
      <c r="BA232" s="29">
        <f t="shared" si="3941"/>
        <v>0</v>
      </c>
      <c r="BB232" s="23">
        <f t="shared" si="3941"/>
        <v>0</v>
      </c>
    </row>
    <row r="233" spans="1:54" ht="15.75" customHeight="1" x14ac:dyDescent="0.2">
      <c r="A233" s="1">
        <f t="shared" ref="A233:A234" si="3942">A232</f>
        <v>0</v>
      </c>
      <c r="B233" s="313"/>
      <c r="C233" s="314"/>
      <c r="D233" s="314"/>
      <c r="E233" s="314"/>
      <c r="F233" s="31"/>
      <c r="G233" s="183"/>
      <c r="H233" s="123">
        <f t="shared" ref="H233" si="3943">IF($B229=$B223,H227+F233,$F233)</f>
        <v>0</v>
      </c>
      <c r="I233" s="165">
        <f t="shared" si="3882"/>
        <v>0</v>
      </c>
      <c r="J233" s="141">
        <f t="shared" ref="J233" si="3944">IF($H232=0,0,IF($B223=$B229,IF($H234&gt;0,$H234+J227,K229+J227),IF($H234&gt;0,$H234,K229)))</f>
        <v>0</v>
      </c>
      <c r="K233" s="7">
        <f t="shared" si="3927"/>
        <v>0</v>
      </c>
      <c r="L233" s="6"/>
      <c r="M233" s="6"/>
      <c r="N233" s="6"/>
      <c r="O233" s="6"/>
      <c r="P233" s="26"/>
      <c r="Q233" s="29"/>
      <c r="R233" s="23"/>
      <c r="S233" s="141">
        <f t="shared" ref="S233" si="3945">IF($H232=0,0,IF($B223=$B229,IF($H234&gt;0,$H234+S227,T229+S227),IF($H234&gt;0,$H234,T229)))</f>
        <v>0</v>
      </c>
      <c r="T233" s="7">
        <f t="shared" si="3930"/>
        <v>0</v>
      </c>
      <c r="U233" s="6"/>
      <c r="V233" s="6"/>
      <c r="W233" s="6"/>
      <c r="X233" s="6"/>
      <c r="Y233" s="26"/>
      <c r="Z233" s="29"/>
      <c r="AA233" s="23"/>
      <c r="AB233" s="141">
        <f t="shared" ref="AB233" si="3946">IF($H232=0,0,IF($B223=$B229,IF($H234&gt;0,$H234+AB227,AC229+AB227),IF($H234&gt;0,$H234,AC229)))</f>
        <v>0</v>
      </c>
      <c r="AC233" s="7">
        <f t="shared" si="3933"/>
        <v>0</v>
      </c>
      <c r="AD233" s="6"/>
      <c r="AE233" s="6"/>
      <c r="AF233" s="6"/>
      <c r="AG233" s="6"/>
      <c r="AH233" s="26"/>
      <c r="AI233" s="29"/>
      <c r="AJ233" s="23"/>
      <c r="AK233" s="141">
        <f t="shared" ref="AK233" si="3947">IF($H232=0,0,IF($B223=$B229,IF($H234&gt;0,$H234+AK227,AL229+AK227),IF($H234&gt;0,$H234,AL229)))</f>
        <v>0</v>
      </c>
      <c r="AL233" s="7">
        <f t="shared" si="3936"/>
        <v>0</v>
      </c>
      <c r="AM233" s="6"/>
      <c r="AN233" s="6"/>
      <c r="AO233" s="6"/>
      <c r="AP233" s="6"/>
      <c r="AQ233" s="26"/>
      <c r="AR233" s="29"/>
      <c r="AS233" s="23"/>
      <c r="AT233" s="141">
        <f t="shared" ref="AT233" si="3948">IF($H232=0,0,IF($B223=$B229,IF($H234&gt;0,$H234+AT227,AU229+AT227),IF($H234&gt;0,$H234,AU229)))</f>
        <v>0</v>
      </c>
      <c r="AU233" s="7">
        <f t="shared" si="3939"/>
        <v>0</v>
      </c>
      <c r="AV233" s="6"/>
      <c r="AW233" s="6"/>
      <c r="AX233" s="6"/>
      <c r="AY233" s="6"/>
      <c r="AZ233" s="26"/>
      <c r="BA233" s="29"/>
      <c r="BB233" s="23"/>
    </row>
    <row r="234" spans="1:54" ht="18.75" customHeight="1" thickBot="1" x14ac:dyDescent="0.25">
      <c r="A234" s="1">
        <f t="shared" si="3942"/>
        <v>0</v>
      </c>
      <c r="B234" s="323" t="str">
        <f>IF(B229="",Wydruk!$AE$6,IF(J230=0,Wydruk!$AE$7,IF(AND(G230&lt;G231,B229&lt;&gt;$B235),Wydruk!$AE$13,IF(AND($B229=$B223,$B229&lt;&gt;$B235),IF(OR(OR(J234&lt;4,J234&gt;5),OR(S234&lt;4,S234&gt;5),OR(AB234&lt;4,AB234&gt;5),OR(AK234&lt;4,AK234&gt;5),OR(AND(AT234&lt;4,AT234&gt;0),AT234&gt;5)),Wydruk!$AE$8,Wydruk!$AE$9),IF($B229=$B235,IF($F233&lt;&gt;0,Wydruk!$AE$12,Wydruk!$AE$10),IF(OR(OR(J230&lt;4,J230&gt;5),OR(S230&lt;4,S230&gt;5),OR(AB230&lt;4,AB230&gt;5),OR(AK230&lt;4,AK230&gt;5),OR(AND(AT230&lt;4,AT230&gt;0),AT230&gt;5)),Wydruk!$AE$8,Wydruk!$AE$11))))))</f>
        <v>Uzupełnij liczby godzin tygodniowego planu</v>
      </c>
      <c r="C234" s="324"/>
      <c r="D234" s="324"/>
      <c r="E234" s="324"/>
      <c r="F234" s="173">
        <f>maj!F234</f>
        <v>0</v>
      </c>
      <c r="G234" s="184">
        <f>maj!G234</f>
        <v>0</v>
      </c>
      <c r="H234" s="191">
        <f t="shared" ref="H234" si="3949">IF(OR($G234=0,$F234=0,$G234="",$F234=""),0,$G234/$F234)</f>
        <v>0</v>
      </c>
      <c r="I234" s="193"/>
      <c r="J234" s="176">
        <f t="shared" ref="J234" si="3950">IF($B223=$B229,IF(L229+L224&gt;0,1,0)+IF(M229+M224&gt;0,1,0)+IF(N229+N224&gt;0,1,0)+IF(O229+O224&gt;0,1,0)+IF(P229+P224&gt;0,1,0)+IF(Q229+Q224&gt;0,1,0)+IF(R229+R224&gt;0,1,0),J230)</f>
        <v>0</v>
      </c>
      <c r="K234" s="133">
        <f t="shared" ref="K234" si="3951">IF(OR($B229=$B235,J234=0,(K230-Q234+O234)&lt;=0),0,(K230-Q234+O234)/J234)</f>
        <v>0</v>
      </c>
      <c r="L234" s="137">
        <f t="shared" ref="L234" si="3952">IF(K234*(7-J231)&lt;=0,0,K234*(7-J231))</f>
        <v>0</v>
      </c>
      <c r="M234" s="311">
        <f t="shared" ref="M234" si="3953">ROUND(IF(OR(K231-K234*(7-J231)+P234&lt;0,$B229=$B235,K234&lt;=0,K231=0),0,IF(K231-K234*(7-J231)+P234&gt;Q234-O234+P234,Q234-O234+P234,K231-K234*(7-J231)+P234)),1)</f>
        <v>0</v>
      </c>
      <c r="N234" s="312"/>
      <c r="O234" s="139">
        <f t="shared" ref="O234" si="3954">IF(OR($B229=$B235,J230=0),0,IF($B229=$B223,J229,$F229))</f>
        <v>0</v>
      </c>
      <c r="P234" s="30">
        <f t="shared" ref="P234" si="3955">IF(OR($B229=$B235,J234=0),0,$G231-$G230)</f>
        <v>0</v>
      </c>
      <c r="Q234" s="134">
        <f t="shared" ref="Q234" si="3956">IF(OR($B229=$B235,J234=0),0,J233)</f>
        <v>0</v>
      </c>
      <c r="R234" s="138">
        <f t="shared" ref="R234" si="3957">IF($B229=$B235,0,K231)</f>
        <v>0</v>
      </c>
      <c r="S234" s="176">
        <f t="shared" ref="S234" si="3958">IF($B223=$B229,IF(U229+U224&gt;0,1,0)+IF(V229+V224&gt;0,1,0)+IF(W229+W224&gt;0,1,0)+IF(X229+X224&gt;0,1,0)+IF(Y229+Y224&gt;0,1,0)+IF(Z229+Z224&gt;0,1,0)+IF(AA229+AA224&gt;0,1,0),S230)</f>
        <v>0</v>
      </c>
      <c r="T234" s="133">
        <f t="shared" ref="T234" si="3959">IF(OR($B229=$B235,S234=0,(T230-Z234+X234)&lt;=0),0,(T230-Z234+X234)/S234)</f>
        <v>0</v>
      </c>
      <c r="U234" s="137">
        <f t="shared" ref="U234" si="3960">IF(T234*(7-S231)&lt;=0,0,T234*(7-S231))</f>
        <v>0</v>
      </c>
      <c r="V234" s="311">
        <f t="shared" ref="V234" si="3961">ROUND(IF(OR(T231-T234*(7-S231)+Y234&lt;0,$B229=$B235,T234&lt;=0,T231=0),0,IF(T231-T234*(7-S231)+Y234&gt;Z234-X234+Y234,Z234-X234+Y234,T231-T234*(7-S231)+Y234)),1)</f>
        <v>0</v>
      </c>
      <c r="W234" s="312"/>
      <c r="X234" s="139">
        <f t="shared" ref="X234" si="3962">IF(OR($B229=$B235,S230=0),0,IF($B229=$B223,S229,$F229))</f>
        <v>0</v>
      </c>
      <c r="Y234" s="30">
        <f t="shared" ref="Y234" si="3963">IF(OR($B229=$B235,S234=0),0,$G231-$G230)</f>
        <v>0</v>
      </c>
      <c r="Z234" s="134">
        <f t="shared" ref="Z234" si="3964">IF(OR($B229=$B235,S234=0),0,S233)</f>
        <v>0</v>
      </c>
      <c r="AA234" s="138">
        <f t="shared" ref="AA234" si="3965">IF($B229=$B235,0,T231)</f>
        <v>0</v>
      </c>
      <c r="AB234" s="176">
        <f t="shared" ref="AB234" si="3966">IF($B223=$B229,IF(AD229+AD224&gt;0,1,0)+IF(AE229+AE224&gt;0,1,0)+IF(AF229+AF224&gt;0,1,0)+IF(AG229+AG224&gt;0,1,0)+IF(AH229+AH224&gt;0,1,0)+IF(AI229+AI224&gt;0,1,0)+IF(AJ229+AJ224&gt;0,1,0),AB230)</f>
        <v>0</v>
      </c>
      <c r="AC234" s="133">
        <f t="shared" ref="AC234" si="3967">IF(OR($B229=$B235,AB234=0,(AC230-AI234+AG234)&lt;=0),0,(AC230-AI234+AG234)/AB234)</f>
        <v>0</v>
      </c>
      <c r="AD234" s="137">
        <f t="shared" ref="AD234" si="3968">IF(AC234*(7-AB231)&lt;=0,0,AC234*(7-AB231))</f>
        <v>0</v>
      </c>
      <c r="AE234" s="311">
        <f t="shared" ref="AE234" si="3969">ROUND(IF(OR(AC231-AC234*(7-AB231)+AH234&lt;0,$B229=$B235,AC234&lt;=0,AC231=0),0,IF(AC231-AC234*(7-AB231)+AH234&gt;AI234-AG234+AH234,AI234-AG234+AH234,AC231-AC234*(7-AB231)+AH234)),1)</f>
        <v>0</v>
      </c>
      <c r="AF234" s="312"/>
      <c r="AG234" s="139">
        <f t="shared" ref="AG234" si="3970">IF(OR($B229=$B235,AB230=0),0,IF($B229=$B223,AB229,$F229))</f>
        <v>0</v>
      </c>
      <c r="AH234" s="30">
        <f t="shared" ref="AH234" si="3971">IF(OR($B229=$B235,AB234=0),0,$G231-$G230)</f>
        <v>0</v>
      </c>
      <c r="AI234" s="134">
        <f t="shared" ref="AI234" si="3972">IF(OR($B229=$B235,AB234=0),0,AB233)</f>
        <v>0</v>
      </c>
      <c r="AJ234" s="138">
        <f t="shared" ref="AJ234" si="3973">IF($B229=$B235,0,AC231)</f>
        <v>0</v>
      </c>
      <c r="AK234" s="176">
        <f t="shared" ref="AK234" si="3974">IF($B223=$B229,IF(AM229+AM224&gt;0,1,0)+IF(AN229+AN224&gt;0,1,0)+IF(AO229+AO224&gt;0,1,0)+IF(AP229+AP224&gt;0,1,0)+IF(AQ229+AQ224&gt;0,1,0)+IF(AR229+AR224&gt;0,1,0)+IF(AS229+AS224&gt;0,1,0),AK230)</f>
        <v>0</v>
      </c>
      <c r="AL234" s="133">
        <f t="shared" ref="AL234" si="3975">IF(OR($B229=$B235,AK234=0,(AL230-AR234+AP234)&lt;=0),0,(AL230-AR234+AP234)/AK234)</f>
        <v>0</v>
      </c>
      <c r="AM234" s="137">
        <f t="shared" ref="AM234" si="3976">IF(AL234*(7-AK231)&lt;=0,0,AL234*(7-AK231))</f>
        <v>0</v>
      </c>
      <c r="AN234" s="311">
        <f t="shared" ref="AN234" si="3977">ROUND(IF(OR(AL231-AL234*(7-AK231)+AQ234&lt;0,$B229=$B235,AL234&lt;=0,AL231=0),0,IF(AL231-AL234*(7-AK231)+AQ234&gt;AR234-AP234+AQ234,AR234-AP234+AQ234,AL231-AL234*(7-AK231)+AQ234)),1)</f>
        <v>0</v>
      </c>
      <c r="AO234" s="312"/>
      <c r="AP234" s="139">
        <f t="shared" ref="AP234" si="3978">IF(OR($B229=$B235,AK230=0),0,IF($B229=$B223,AK229,$F229))</f>
        <v>0</v>
      </c>
      <c r="AQ234" s="30">
        <f t="shared" ref="AQ234" si="3979">IF(OR($B229=$B235,AK234=0),0,$G231-$G230)</f>
        <v>0</v>
      </c>
      <c r="AR234" s="134">
        <f t="shared" ref="AR234" si="3980">IF(OR($B229=$B235,AK234=0),0,AK233)</f>
        <v>0</v>
      </c>
      <c r="AS234" s="138">
        <f t="shared" ref="AS234" si="3981">IF($B229=$B235,0,AL231)</f>
        <v>0</v>
      </c>
      <c r="AT234" s="176">
        <f t="shared" ref="AT234" si="3982">IF($B223=$B229,IF(AV229+AV224&gt;0,1,0)+IF(AW229+AW224&gt;0,1,0)+IF(AX229+AX224&gt;0,1,0)+IF(AY229+AY224&gt;0,1,0)+IF(AZ229+AZ224&gt;0,1,0)+IF(BA229+BA224&gt;0,1,0)+IF(BB229+BB224&gt;0,1,0),AT230)</f>
        <v>0</v>
      </c>
      <c r="AU234" s="133">
        <f t="shared" ref="AU234" si="3983">IF(OR($B229=$B235,AT234=0,(AU230-BA234+AY234)&lt;=0),0,(AU230-BA234+AY234)/AT234)</f>
        <v>0</v>
      </c>
      <c r="AV234" s="137">
        <f t="shared" ref="AV234" si="3984">IF(AU234*(7-AT231)&lt;=0,0,AU234*(7-AT231))</f>
        <v>0</v>
      </c>
      <c r="AW234" s="311">
        <f t="shared" ref="AW234" si="3985">ROUND(IF(OR(AU231-AU234*(7-AT231)+AZ234&lt;0,$B229=$B235,AU234&lt;=0,AU231=0),0,IF(AU231-AU234*(7-AT231)+AZ234&gt;BA234-AY234+AZ234,BA234-AY234+AZ234,AU231-AU234*(7-AT231)+AZ234)),1)</f>
        <v>0</v>
      </c>
      <c r="AX234" s="312"/>
      <c r="AY234" s="139">
        <f t="shared" ref="AY234" si="3986">IF(OR($B229=$B235,AT230=0),0,IF($B229=$B223,AT229,$F229))</f>
        <v>0</v>
      </c>
      <c r="AZ234" s="30">
        <f t="shared" ref="AZ234" si="3987">IF(OR($B229=$B235,AT234=0),0,$G231-$G230)</f>
        <v>0</v>
      </c>
      <c r="BA234" s="134">
        <f t="shared" ref="BA234" si="3988">IF(OR($B229=$B235,AT234=0),0,AT233)</f>
        <v>0</v>
      </c>
      <c r="BB234" s="138">
        <f t="shared" ref="BB234" si="3989">IF($B229=$B235,0,AU231)</f>
        <v>0</v>
      </c>
    </row>
    <row r="235" spans="1:54" ht="15.75" x14ac:dyDescent="0.2">
      <c r="A235" s="1">
        <f t="shared" ref="A235" si="3990">IF(B235="","1. Niewypełnione",B235)</f>
        <v>0</v>
      </c>
      <c r="B235" s="320">
        <f>maj!B235</f>
        <v>0</v>
      </c>
      <c r="C235" s="321">
        <f>maj!C235</f>
        <v>0</v>
      </c>
      <c r="D235" s="321">
        <f>maj!D235</f>
        <v>0</v>
      </c>
      <c r="E235" s="321">
        <f>maj!E235</f>
        <v>0</v>
      </c>
      <c r="F235" s="177">
        <f>maj!F235</f>
        <v>18</v>
      </c>
      <c r="G235" s="185">
        <f>maj!G235</f>
        <v>18</v>
      </c>
      <c r="H235" s="177"/>
      <c r="I235" s="192">
        <f t="shared" ref="I235:I239" si="3991">K235+T235+AC235+AL235+AU235</f>
        <v>0</v>
      </c>
      <c r="J235" s="186">
        <f t="shared" ref="J235" si="3992">IF(OR($B235=$B241,J238=0),0,ROUND((K236+P240)/J238,0))</f>
        <v>0</v>
      </c>
      <c r="K235" s="51">
        <f t="shared" ref="K235:K236" si="3993">SUM(L235:R235)</f>
        <v>0</v>
      </c>
      <c r="L235" s="52">
        <f>maj!L235</f>
        <v>0</v>
      </c>
      <c r="M235" s="52">
        <f>maj!M235</f>
        <v>0</v>
      </c>
      <c r="N235" s="52">
        <f>maj!N235</f>
        <v>0</v>
      </c>
      <c r="O235" s="52">
        <f>maj!O235</f>
        <v>0</v>
      </c>
      <c r="P235" s="53">
        <f>maj!P235</f>
        <v>0</v>
      </c>
      <c r="Q235" s="54">
        <f>maj!Q235</f>
        <v>0</v>
      </c>
      <c r="R235" s="55">
        <f>maj!R235</f>
        <v>0</v>
      </c>
      <c r="S235" s="188">
        <f t="shared" ref="S235" si="3994">IF(OR($B235=$B241,S238=0),0,ROUND((T236+Y240)/S238,0))</f>
        <v>0</v>
      </c>
      <c r="T235" s="51">
        <f t="shared" ref="T235:T236" si="3995">SUM(U235:AA235)</f>
        <v>0</v>
      </c>
      <c r="U235" s="52">
        <f>maj!U235</f>
        <v>0</v>
      </c>
      <c r="V235" s="52">
        <f>maj!V235</f>
        <v>0</v>
      </c>
      <c r="W235" s="52">
        <f>maj!W235</f>
        <v>0</v>
      </c>
      <c r="X235" s="52">
        <f>maj!X235</f>
        <v>0</v>
      </c>
      <c r="Y235" s="53">
        <f>maj!Y235</f>
        <v>0</v>
      </c>
      <c r="Z235" s="54">
        <f>maj!Z235</f>
        <v>0</v>
      </c>
      <c r="AA235" s="55">
        <f>maj!AA235</f>
        <v>0</v>
      </c>
      <c r="AB235" s="188">
        <f t="shared" ref="AB235" si="3996">IF(OR($B235=$B241,AB238=0),0,ROUND((AC236+AH240)/AB238,0))</f>
        <v>0</v>
      </c>
      <c r="AC235" s="51">
        <f t="shared" ref="AC235:AC236" si="3997">SUM(AD235:AJ235)</f>
        <v>0</v>
      </c>
      <c r="AD235" s="52">
        <f>maj!AD235</f>
        <v>0</v>
      </c>
      <c r="AE235" s="52">
        <f>maj!AE235</f>
        <v>0</v>
      </c>
      <c r="AF235" s="52">
        <f>maj!AF235</f>
        <v>0</v>
      </c>
      <c r="AG235" s="52">
        <f>maj!AG235</f>
        <v>0</v>
      </c>
      <c r="AH235" s="53">
        <f>maj!AH235</f>
        <v>0</v>
      </c>
      <c r="AI235" s="54">
        <f>maj!AI235</f>
        <v>0</v>
      </c>
      <c r="AJ235" s="55">
        <f>maj!AJ235</f>
        <v>0</v>
      </c>
      <c r="AK235" s="188">
        <f t="shared" ref="AK235" si="3998">IF(OR($B235=$B241,AK238=0),0,ROUND((AL236+AQ240)/AK238,0))</f>
        <v>0</v>
      </c>
      <c r="AL235" s="51">
        <f t="shared" ref="AL235:AL236" si="3999">SUM(AM235:AS235)</f>
        <v>0</v>
      </c>
      <c r="AM235" s="52">
        <f>maj!AM235</f>
        <v>0</v>
      </c>
      <c r="AN235" s="52">
        <f>maj!AN235</f>
        <v>0</v>
      </c>
      <c r="AO235" s="52">
        <f>maj!AO235</f>
        <v>0</v>
      </c>
      <c r="AP235" s="52">
        <f>maj!AP235</f>
        <v>0</v>
      </c>
      <c r="AQ235" s="53">
        <f>maj!AQ235</f>
        <v>0</v>
      </c>
      <c r="AR235" s="54">
        <f>maj!AR235</f>
        <v>0</v>
      </c>
      <c r="AS235" s="55">
        <f>maj!AS235</f>
        <v>0</v>
      </c>
      <c r="AT235" s="188">
        <f t="shared" ref="AT235" si="4000">IF(OR($B235=$B241,AT238=0),0,ROUND((AU236+AZ240)/AT238,0))</f>
        <v>0</v>
      </c>
      <c r="AU235" s="51">
        <f t="shared" ref="AU235:AU236" si="4001">SUM(AV235:BB235)</f>
        <v>0</v>
      </c>
      <c r="AV235" s="52">
        <f t="shared" ref="AV235" si="4002">IF(SUM($AM$9:$AS$9)=SUM($AV$9:$BB$9),AM235,IF(AND(SUM($AV$9:$BB$9)&gt;42,SUM($AV$9:$BB$9)&lt;49),AM235,0))</f>
        <v>0</v>
      </c>
      <c r="AW235" s="52">
        <f t="shared" ref="AW235" si="4003">IF(SUM($AM$9:$AS$9)=SUM($AV$9:$BB$9),AN235,IF(AND(SUM($AV$9:$BB$9)&gt;42,SUM($AV$9:$BB$9)&lt;49),AN235,0))</f>
        <v>0</v>
      </c>
      <c r="AX235" s="52">
        <f t="shared" ref="AX235" si="4004">IF(SUM($AM$9:$AS$9)=SUM($AV$9:$BB$9),AO235,IF(AND(SUM($AV$9:$BB$9)&gt;42,SUM($AV$9:$BB$9)&lt;49),AO235,0))</f>
        <v>0</v>
      </c>
      <c r="AY235" s="52">
        <f t="shared" ref="AY235" si="4005">IF(SUM($AM$9:$AS$9)=SUM($AV$9:$BB$9),AP235,IF(AND(SUM($AV$9:$BB$9)&gt;42,SUM($AV$9:$BB$9)&lt;49),AP235,0))</f>
        <v>0</v>
      </c>
      <c r="AZ235" s="53">
        <f t="shared" ref="AZ235" si="4006">IF(SUM($AM$9:$AS$9)=SUM($AV$9:$BB$9),AQ235,IF(AND(SUM($AV$9:$BB$9)&gt;42,SUM($AV$9:$BB$9)&lt;49),AQ235,0))</f>
        <v>0</v>
      </c>
      <c r="BA235" s="54">
        <f t="shared" ref="BA235" si="4007">IF(SUM($AM$9:$AS$9)=SUM($AV$9:$BB$9),AR235,IF(AND(SUM($AV$9:$BB$9)&gt;42,SUM($AV$9:$BB$9)&lt;49),AR235,0))</f>
        <v>0</v>
      </c>
      <c r="BB235" s="55">
        <f t="shared" ref="BB235" si="4008">IF(SUM($AM$9:$AS$9)=SUM($AV$9:$BB$9),AS235,IF(AND(SUM($AV$9:$BB$9)&gt;42,SUM($AV$9:$BB$9)&lt;49),AS235,0))</f>
        <v>0</v>
      </c>
    </row>
    <row r="236" spans="1:54" ht="12.75" hidden="1" customHeight="1" x14ac:dyDescent="0.2">
      <c r="B236" s="93"/>
      <c r="C236" s="94"/>
      <c r="D236" s="95"/>
      <c r="E236" s="115"/>
      <c r="F236" s="140" t="b">
        <f t="shared" ref="F236" si="4009">IF($B229=$B235,OR(F230,G235&lt;F235),G235&lt;F235)</f>
        <v>0</v>
      </c>
      <c r="G236" s="189">
        <f t="shared" ref="G236" si="4010">IF(AND($B229=$B235,$B229&lt;&gt;"",$B229&lt;&gt;0),G235+G230,G235)</f>
        <v>18</v>
      </c>
      <c r="H236" s="120"/>
      <c r="I236" s="165">
        <f t="shared" si="3991"/>
        <v>0</v>
      </c>
      <c r="J236" s="194">
        <f t="shared" ref="J236" si="4011">7-COUNTIF(L235:R235,0)-COUNTIF(L235:R235,"")</f>
        <v>0</v>
      </c>
      <c r="K236" s="22">
        <f t="shared" si="3993"/>
        <v>0</v>
      </c>
      <c r="L236" s="35">
        <f t="shared" ref="L236:R236" si="4012">IF($B229=$B235,L235+L230,L235)</f>
        <v>0</v>
      </c>
      <c r="M236" s="35">
        <f t="shared" si="4012"/>
        <v>0</v>
      </c>
      <c r="N236" s="35">
        <f t="shared" si="4012"/>
        <v>0</v>
      </c>
      <c r="O236" s="35">
        <f t="shared" si="4012"/>
        <v>0</v>
      </c>
      <c r="P236" s="36">
        <f t="shared" si="4012"/>
        <v>0</v>
      </c>
      <c r="Q236" s="37">
        <f t="shared" si="4012"/>
        <v>0</v>
      </c>
      <c r="R236" s="38">
        <f t="shared" si="4012"/>
        <v>0</v>
      </c>
      <c r="S236" s="194">
        <f t="shared" ref="S236" si="4013">7-COUNTIF(U235:AA235,0)-COUNTIF(U235:AA235,"")</f>
        <v>0</v>
      </c>
      <c r="T236" s="22">
        <f t="shared" si="3995"/>
        <v>0</v>
      </c>
      <c r="U236" s="35">
        <f t="shared" ref="U236:AA236" si="4014">IF($B229=$B235,U235+U230,U235)</f>
        <v>0</v>
      </c>
      <c r="V236" s="35">
        <f t="shared" si="4014"/>
        <v>0</v>
      </c>
      <c r="W236" s="35">
        <f t="shared" si="4014"/>
        <v>0</v>
      </c>
      <c r="X236" s="35">
        <f t="shared" si="4014"/>
        <v>0</v>
      </c>
      <c r="Y236" s="36">
        <f t="shared" si="4014"/>
        <v>0</v>
      </c>
      <c r="Z236" s="37">
        <f t="shared" si="4014"/>
        <v>0</v>
      </c>
      <c r="AA236" s="38">
        <f t="shared" si="4014"/>
        <v>0</v>
      </c>
      <c r="AB236" s="194">
        <f t="shared" ref="AB236" si="4015">7-COUNTIF(AD235:AJ235,0)-COUNTIF(AD235:AJ235,"")</f>
        <v>0</v>
      </c>
      <c r="AC236" s="22">
        <f t="shared" si="3997"/>
        <v>0</v>
      </c>
      <c r="AD236" s="35">
        <f t="shared" ref="AD236:AJ236" si="4016">IF($B229=$B235,AD235+AD230,AD235)</f>
        <v>0</v>
      </c>
      <c r="AE236" s="35">
        <f t="shared" si="4016"/>
        <v>0</v>
      </c>
      <c r="AF236" s="35">
        <f t="shared" si="4016"/>
        <v>0</v>
      </c>
      <c r="AG236" s="35">
        <f t="shared" si="4016"/>
        <v>0</v>
      </c>
      <c r="AH236" s="36">
        <f t="shared" si="4016"/>
        <v>0</v>
      </c>
      <c r="AI236" s="37">
        <f t="shared" si="4016"/>
        <v>0</v>
      </c>
      <c r="AJ236" s="38">
        <f t="shared" si="4016"/>
        <v>0</v>
      </c>
      <c r="AK236" s="194">
        <f t="shared" ref="AK236" si="4017">7-COUNTIF(AM235:AS235,0)-COUNTIF(AM235:AS235,"")</f>
        <v>0</v>
      </c>
      <c r="AL236" s="22">
        <f t="shared" si="3999"/>
        <v>0</v>
      </c>
      <c r="AM236" s="35">
        <f t="shared" ref="AM236:AS236" si="4018">IF($B229=$B235,AM235+AM230,AM235)</f>
        <v>0</v>
      </c>
      <c r="AN236" s="35">
        <f t="shared" si="4018"/>
        <v>0</v>
      </c>
      <c r="AO236" s="35">
        <f t="shared" si="4018"/>
        <v>0</v>
      </c>
      <c r="AP236" s="35">
        <f t="shared" si="4018"/>
        <v>0</v>
      </c>
      <c r="AQ236" s="36">
        <f t="shared" si="4018"/>
        <v>0</v>
      </c>
      <c r="AR236" s="37">
        <f t="shared" si="4018"/>
        <v>0</v>
      </c>
      <c r="AS236" s="38">
        <f t="shared" si="4018"/>
        <v>0</v>
      </c>
      <c r="AT236" s="194">
        <f t="shared" ref="AT236" si="4019">7-COUNTIF(AV235:BB235,0)-COUNTIF(AV235:BB235,"")</f>
        <v>0</v>
      </c>
      <c r="AU236" s="22">
        <f t="shared" si="4001"/>
        <v>0</v>
      </c>
      <c r="AV236" s="35">
        <f t="shared" ref="AV236:BB236" si="4020">IF($B229=$B235,AV235+AV230,AV235)</f>
        <v>0</v>
      </c>
      <c r="AW236" s="35">
        <f t="shared" si="4020"/>
        <v>0</v>
      </c>
      <c r="AX236" s="35">
        <f t="shared" si="4020"/>
        <v>0</v>
      </c>
      <c r="AY236" s="35">
        <f t="shared" si="4020"/>
        <v>0</v>
      </c>
      <c r="AZ236" s="36">
        <f t="shared" si="4020"/>
        <v>0</v>
      </c>
      <c r="BA236" s="37">
        <f t="shared" si="4020"/>
        <v>0</v>
      </c>
      <c r="BB236" s="38">
        <f t="shared" si="4020"/>
        <v>0</v>
      </c>
    </row>
    <row r="237" spans="1:54" ht="15" hidden="1" customHeight="1" x14ac:dyDescent="0.2">
      <c r="B237" s="116"/>
      <c r="C237" s="117"/>
      <c r="D237" s="118"/>
      <c r="E237" s="119"/>
      <c r="F237" s="92"/>
      <c r="G237" s="190">
        <f t="shared" ref="G237" si="4021">IF(AND($B229=$B235,$B229&lt;&gt;"",$B229&lt;&gt;0),F235+G231,F235)</f>
        <v>18</v>
      </c>
      <c r="H237" s="121"/>
      <c r="I237" s="165">
        <f t="shared" si="3991"/>
        <v>0</v>
      </c>
      <c r="J237" s="195">
        <f t="shared" ref="J237" si="4022">IF($B235=$B229,COUNTIF(L237:R237,0),COUNTIF(L238:R238,0)+COUNTIF(L238:R238,""))</f>
        <v>7</v>
      </c>
      <c r="K237" s="39">
        <f t="shared" ref="K237:R237" si="4023">IF($B229=$B235,K238+K231,K238)</f>
        <v>0</v>
      </c>
      <c r="L237" s="40">
        <f t="shared" si="4023"/>
        <v>0</v>
      </c>
      <c r="M237" s="40">
        <f t="shared" si="4023"/>
        <v>0</v>
      </c>
      <c r="N237" s="40">
        <f t="shared" si="4023"/>
        <v>0</v>
      </c>
      <c r="O237" s="40">
        <f t="shared" si="4023"/>
        <v>0</v>
      </c>
      <c r="P237" s="41">
        <f t="shared" si="4023"/>
        <v>0</v>
      </c>
      <c r="Q237" s="42">
        <f t="shared" si="4023"/>
        <v>0</v>
      </c>
      <c r="R237" s="43">
        <f t="shared" si="4023"/>
        <v>0</v>
      </c>
      <c r="S237" s="195">
        <f t="shared" ref="S237" si="4024">IF($B235=$B229,COUNTIF(U237:AA237,0),COUNTIF(U238:AA238,0)+COUNTIF(U238:AA238,""))</f>
        <v>7</v>
      </c>
      <c r="T237" s="39">
        <f t="shared" ref="T237:AA237" si="4025">IF($B229=$B235,T238+T231,T238)</f>
        <v>0</v>
      </c>
      <c r="U237" s="40">
        <f t="shared" si="4025"/>
        <v>0</v>
      </c>
      <c r="V237" s="40">
        <f t="shared" si="4025"/>
        <v>0</v>
      </c>
      <c r="W237" s="40">
        <f t="shared" si="4025"/>
        <v>0</v>
      </c>
      <c r="X237" s="40">
        <f t="shared" si="4025"/>
        <v>0</v>
      </c>
      <c r="Y237" s="41">
        <f t="shared" si="4025"/>
        <v>0</v>
      </c>
      <c r="Z237" s="42">
        <f t="shared" si="4025"/>
        <v>0</v>
      </c>
      <c r="AA237" s="43">
        <f t="shared" si="4025"/>
        <v>0</v>
      </c>
      <c r="AB237" s="195">
        <f t="shared" ref="AB237" si="4026">IF($B235=$B229,COUNTIF(AD237:AJ237,0),COUNTIF(AD238:AJ238,0)+COUNTIF(AD238:AJ238,""))</f>
        <v>7</v>
      </c>
      <c r="AC237" s="39">
        <f t="shared" ref="AC237:AJ237" si="4027">IF($B229=$B235,AC238+AC231,AC238)</f>
        <v>0</v>
      </c>
      <c r="AD237" s="40">
        <f t="shared" si="4027"/>
        <v>0</v>
      </c>
      <c r="AE237" s="40">
        <f t="shared" si="4027"/>
        <v>0</v>
      </c>
      <c r="AF237" s="40">
        <f t="shared" si="4027"/>
        <v>0</v>
      </c>
      <c r="AG237" s="40">
        <f t="shared" si="4027"/>
        <v>0</v>
      </c>
      <c r="AH237" s="41">
        <f t="shared" si="4027"/>
        <v>0</v>
      </c>
      <c r="AI237" s="42">
        <f t="shared" si="4027"/>
        <v>0</v>
      </c>
      <c r="AJ237" s="43">
        <f t="shared" si="4027"/>
        <v>0</v>
      </c>
      <c r="AK237" s="195">
        <f t="shared" ref="AK237" si="4028">IF($B235=$B229,COUNTIF(AM237:AS237,0),COUNTIF(AM238:AS238,0)+COUNTIF(AM238:AS238,""))</f>
        <v>7</v>
      </c>
      <c r="AL237" s="39">
        <f t="shared" ref="AL237:AS237" si="4029">IF($B229=$B235,AL238+AL231,AL238)</f>
        <v>0</v>
      </c>
      <c r="AM237" s="40">
        <f t="shared" si="4029"/>
        <v>0</v>
      </c>
      <c r="AN237" s="40">
        <f t="shared" si="4029"/>
        <v>0</v>
      </c>
      <c r="AO237" s="40">
        <f t="shared" si="4029"/>
        <v>0</v>
      </c>
      <c r="AP237" s="40">
        <f t="shared" si="4029"/>
        <v>0</v>
      </c>
      <c r="AQ237" s="41">
        <f t="shared" si="4029"/>
        <v>0</v>
      </c>
      <c r="AR237" s="42">
        <f t="shared" si="4029"/>
        <v>0</v>
      </c>
      <c r="AS237" s="43">
        <f t="shared" si="4029"/>
        <v>0</v>
      </c>
      <c r="AT237" s="195">
        <f t="shared" ref="AT237" si="4030">IF($B235=$B229,COUNTIF(AV237:BB237,0),COUNTIF(AV238:BB238,0)+COUNTIF(AV238:BB238,""))</f>
        <v>7</v>
      </c>
      <c r="AU237" s="39">
        <f t="shared" ref="AU237:BB237" si="4031">IF($B229=$B235,AU238+AU231,AU238)</f>
        <v>0</v>
      </c>
      <c r="AV237" s="40">
        <f t="shared" si="4031"/>
        <v>0</v>
      </c>
      <c r="AW237" s="40">
        <f t="shared" si="4031"/>
        <v>0</v>
      </c>
      <c r="AX237" s="40">
        <f t="shared" si="4031"/>
        <v>0</v>
      </c>
      <c r="AY237" s="40">
        <f t="shared" si="4031"/>
        <v>0</v>
      </c>
      <c r="AZ237" s="41">
        <f t="shared" si="4031"/>
        <v>0</v>
      </c>
      <c r="BA237" s="42">
        <f t="shared" si="4031"/>
        <v>0</v>
      </c>
      <c r="BB237" s="43">
        <f t="shared" si="4031"/>
        <v>0</v>
      </c>
    </row>
    <row r="238" spans="1:54" ht="15.75" customHeight="1" x14ac:dyDescent="0.2">
      <c r="A238" s="1">
        <f t="shared" ref="A238" si="4032">A235</f>
        <v>0</v>
      </c>
      <c r="B238" s="313">
        <f t="shared" ref="B238" si="4033">B232+1</f>
        <v>37</v>
      </c>
      <c r="C238" s="314"/>
      <c r="D238" s="314"/>
      <c r="E238" s="314"/>
      <c r="F238" s="31"/>
      <c r="G238" s="183"/>
      <c r="H238" s="122">
        <f t="shared" ref="H238" si="4034">5-COUNTIF(AU235,0)-COUNTIF(AL235,0)-COUNTIF(AC235,0)-COUNTIF(T235,0)-COUNTIF(K235,0)</f>
        <v>0</v>
      </c>
      <c r="I238" s="165">
        <f t="shared" si="3991"/>
        <v>0</v>
      </c>
      <c r="J238" s="187">
        <f t="shared" ref="J238" si="4035">IF($B235=$B229,J232+IF($F235&lt;&gt;$G235,(K235+$G237-$G236)/$F235,K235/$F235),IF($F235&lt;&gt;G235,(K235+$G237-$G236)/$F235,K235/$F235))</f>
        <v>0</v>
      </c>
      <c r="K238" s="7">
        <f t="shared" ref="K238:K239" si="4036">SUM(L238:R238)</f>
        <v>0</v>
      </c>
      <c r="L238" s="26">
        <f t="shared" ref="L238:R238" si="4037">L235</f>
        <v>0</v>
      </c>
      <c r="M238" s="26">
        <f t="shared" si="4037"/>
        <v>0</v>
      </c>
      <c r="N238" s="26">
        <f t="shared" si="4037"/>
        <v>0</v>
      </c>
      <c r="O238" s="26">
        <f t="shared" si="4037"/>
        <v>0</v>
      </c>
      <c r="P238" s="26">
        <f t="shared" si="4037"/>
        <v>0</v>
      </c>
      <c r="Q238" s="29">
        <f t="shared" si="4037"/>
        <v>0</v>
      </c>
      <c r="R238" s="23">
        <f t="shared" si="4037"/>
        <v>0</v>
      </c>
      <c r="S238" s="187">
        <f t="shared" ref="S238" si="4038">IF($B235=$B229,S232+IF($F235&lt;&gt;$G235,(T235+$G237-$G236)/$F235,T235/$F235),IF($F235&lt;&gt;P235,(T235+$G237-$G236)/$F235,T235/$F235))</f>
        <v>0</v>
      </c>
      <c r="T238" s="7">
        <f t="shared" ref="T238:T239" si="4039">SUM(U238:AA238)</f>
        <v>0</v>
      </c>
      <c r="U238" s="26">
        <f t="shared" ref="U238:AA238" si="4040">U235</f>
        <v>0</v>
      </c>
      <c r="V238" s="26">
        <f t="shared" si="4040"/>
        <v>0</v>
      </c>
      <c r="W238" s="26">
        <f t="shared" si="4040"/>
        <v>0</v>
      </c>
      <c r="X238" s="26">
        <f t="shared" si="4040"/>
        <v>0</v>
      </c>
      <c r="Y238" s="113">
        <f t="shared" si="4040"/>
        <v>0</v>
      </c>
      <c r="Z238" s="29">
        <f t="shared" si="4040"/>
        <v>0</v>
      </c>
      <c r="AA238" s="23">
        <f t="shared" si="4040"/>
        <v>0</v>
      </c>
      <c r="AB238" s="187">
        <f t="shared" ref="AB238" si="4041">IF($B235=$B229,AB232+IF($F235&lt;&gt;$G235,(AC235+$G237-$G236)/$F235,AC235/$F235),IF($F235&lt;&gt;Y235,(AC235+$G237-$G236)/$F235,AC235/$F235))</f>
        <v>0</v>
      </c>
      <c r="AC238" s="7">
        <f t="shared" ref="AC238:AC239" si="4042">SUM(AD238:AJ238)</f>
        <v>0</v>
      </c>
      <c r="AD238" s="26">
        <f t="shared" ref="AD238:AJ238" si="4043">AD235</f>
        <v>0</v>
      </c>
      <c r="AE238" s="26">
        <f t="shared" si="4043"/>
        <v>0</v>
      </c>
      <c r="AF238" s="26">
        <f t="shared" si="4043"/>
        <v>0</v>
      </c>
      <c r="AG238" s="26">
        <f t="shared" si="4043"/>
        <v>0</v>
      </c>
      <c r="AH238" s="113">
        <f t="shared" si="4043"/>
        <v>0</v>
      </c>
      <c r="AI238" s="29">
        <f t="shared" si="4043"/>
        <v>0</v>
      </c>
      <c r="AJ238" s="23">
        <f t="shared" si="4043"/>
        <v>0</v>
      </c>
      <c r="AK238" s="187">
        <f t="shared" ref="AK238" si="4044">IF($B235=$B229,AK232+IF($F235&lt;&gt;$G235,(AL235+$G237-$G236)/$F235,AL235/$F235),IF($F235&lt;&gt;AH235,(AL235+$G237-$G236)/$F235,AL235/$F235))</f>
        <v>0</v>
      </c>
      <c r="AL238" s="7">
        <f t="shared" ref="AL238:AL239" si="4045">SUM(AM238:AS238)</f>
        <v>0</v>
      </c>
      <c r="AM238" s="26">
        <f t="shared" ref="AM238:AS238" si="4046">AM235</f>
        <v>0</v>
      </c>
      <c r="AN238" s="26">
        <f t="shared" si="4046"/>
        <v>0</v>
      </c>
      <c r="AO238" s="26">
        <f t="shared" si="4046"/>
        <v>0</v>
      </c>
      <c r="AP238" s="26">
        <f t="shared" si="4046"/>
        <v>0</v>
      </c>
      <c r="AQ238" s="113">
        <f t="shared" si="4046"/>
        <v>0</v>
      </c>
      <c r="AR238" s="29">
        <f t="shared" si="4046"/>
        <v>0</v>
      </c>
      <c r="AS238" s="23">
        <f t="shared" si="4046"/>
        <v>0</v>
      </c>
      <c r="AT238" s="187">
        <f t="shared" ref="AT238" si="4047">IF($B235=$B229,AT232+IF($F235&lt;&gt;$G235,(AU235+$G237-$G236)/$F235,AU235/$F235),IF($F235&lt;&gt;AQ235,(AU235+$G237-$G236)/$F235,AU235/$F235))</f>
        <v>0</v>
      </c>
      <c r="AU238" s="7">
        <f t="shared" ref="AU238:AU239" si="4048">SUM(AV238:BB238)</f>
        <v>0</v>
      </c>
      <c r="AV238" s="6">
        <f t="shared" ref="AV238" si="4049">IF(SUM($AM$9:$AS$9)=SUM($AV$9:$BB$9),AV235,IF(AND(SUM($AV$9:$BB$9)&gt;42,SUM($AV$9:$BB$9)&lt;49),AV235,0))</f>
        <v>0</v>
      </c>
      <c r="AW238" s="6">
        <f t="shared" ref="AW238:BB238" si="4050">IF(SUM($AM$9:$AS$9)=SUM($AV$9:$BB$9),AW235,IF(AND(SUM($AV$9:$BB$9)&gt;42,SUM($AV$9:$BB$9)&lt;49),AW235,0))</f>
        <v>0</v>
      </c>
      <c r="AX238" s="6">
        <f t="shared" si="4050"/>
        <v>0</v>
      </c>
      <c r="AY238" s="6">
        <f t="shared" si="4050"/>
        <v>0</v>
      </c>
      <c r="AZ238" s="26">
        <f t="shared" si="4050"/>
        <v>0</v>
      </c>
      <c r="BA238" s="29">
        <f t="shared" si="4050"/>
        <v>0</v>
      </c>
      <c r="BB238" s="23">
        <f t="shared" si="4050"/>
        <v>0</v>
      </c>
    </row>
    <row r="239" spans="1:54" ht="15.75" customHeight="1" x14ac:dyDescent="0.2">
      <c r="A239" s="1">
        <f t="shared" ref="A239:A240" si="4051">A238</f>
        <v>0</v>
      </c>
      <c r="B239" s="313"/>
      <c r="C239" s="314"/>
      <c r="D239" s="314"/>
      <c r="E239" s="314"/>
      <c r="F239" s="31"/>
      <c r="G239" s="183"/>
      <c r="H239" s="123">
        <f t="shared" ref="H239" si="4052">IF($B235=$B229,H233+F239,$F239)</f>
        <v>0</v>
      </c>
      <c r="I239" s="165">
        <f t="shared" si="3991"/>
        <v>0</v>
      </c>
      <c r="J239" s="141">
        <f t="shared" ref="J239" si="4053">IF($H238=0,0,IF($B229=$B235,IF($H240&gt;0,$H240+J233,K235+J233),IF($H240&gt;0,$H240,K235)))</f>
        <v>0</v>
      </c>
      <c r="K239" s="7">
        <f t="shared" si="4036"/>
        <v>0</v>
      </c>
      <c r="L239" s="6"/>
      <c r="M239" s="6"/>
      <c r="N239" s="6"/>
      <c r="O239" s="6"/>
      <c r="P239" s="26"/>
      <c r="Q239" s="29"/>
      <c r="R239" s="23"/>
      <c r="S239" s="141">
        <f t="shared" ref="S239" si="4054">IF($H238=0,0,IF($B229=$B235,IF($H240&gt;0,$H240+S233,T235+S233),IF($H240&gt;0,$H240,T235)))</f>
        <v>0</v>
      </c>
      <c r="T239" s="7">
        <f t="shared" si="4039"/>
        <v>0</v>
      </c>
      <c r="U239" s="6"/>
      <c r="V239" s="6"/>
      <c r="W239" s="6"/>
      <c r="X239" s="6"/>
      <c r="Y239" s="26"/>
      <c r="Z239" s="29"/>
      <c r="AA239" s="23"/>
      <c r="AB239" s="141">
        <f t="shared" ref="AB239" si="4055">IF($H238=0,0,IF($B229=$B235,IF($H240&gt;0,$H240+AB233,AC235+AB233),IF($H240&gt;0,$H240,AC235)))</f>
        <v>0</v>
      </c>
      <c r="AC239" s="7">
        <f t="shared" si="4042"/>
        <v>0</v>
      </c>
      <c r="AD239" s="6"/>
      <c r="AE239" s="6"/>
      <c r="AF239" s="6"/>
      <c r="AG239" s="6"/>
      <c r="AH239" s="26"/>
      <c r="AI239" s="29"/>
      <c r="AJ239" s="23"/>
      <c r="AK239" s="141">
        <f t="shared" ref="AK239" si="4056">IF($H238=0,0,IF($B229=$B235,IF($H240&gt;0,$H240+AK233,AL235+AK233),IF($H240&gt;0,$H240,AL235)))</f>
        <v>0</v>
      </c>
      <c r="AL239" s="7">
        <f t="shared" si="4045"/>
        <v>0</v>
      </c>
      <c r="AM239" s="6"/>
      <c r="AN239" s="6"/>
      <c r="AO239" s="6"/>
      <c r="AP239" s="6"/>
      <c r="AQ239" s="26"/>
      <c r="AR239" s="29"/>
      <c r="AS239" s="23"/>
      <c r="AT239" s="141">
        <f t="shared" ref="AT239" si="4057">IF($H238=0,0,IF($B229=$B235,IF($H240&gt;0,$H240+AT233,AU235+AT233),IF($H240&gt;0,$H240,AU235)))</f>
        <v>0</v>
      </c>
      <c r="AU239" s="7">
        <f t="shared" si="4048"/>
        <v>0</v>
      </c>
      <c r="AV239" s="6"/>
      <c r="AW239" s="6"/>
      <c r="AX239" s="6"/>
      <c r="AY239" s="6"/>
      <c r="AZ239" s="26"/>
      <c r="BA239" s="29"/>
      <c r="BB239" s="23"/>
    </row>
    <row r="240" spans="1:54" ht="18.75" customHeight="1" thickBot="1" x14ac:dyDescent="0.25">
      <c r="A240" s="1">
        <f t="shared" si="4051"/>
        <v>0</v>
      </c>
      <c r="B240" s="323" t="str">
        <f>IF(B235="",Wydruk!$AE$6,IF(J236=0,Wydruk!$AE$7,IF(AND(G236&lt;G237,B235&lt;&gt;$B241),Wydruk!$AE$13,IF(AND($B235=$B229,$B235&lt;&gt;$B241),IF(OR(OR(J240&lt;4,J240&gt;5),OR(S240&lt;4,S240&gt;5),OR(AB240&lt;4,AB240&gt;5),OR(AK240&lt;4,AK240&gt;5),OR(AND(AT240&lt;4,AT240&gt;0),AT240&gt;5)),Wydruk!$AE$8,Wydruk!$AE$9),IF($B235=$B241,IF($F239&lt;&gt;0,Wydruk!$AE$12,Wydruk!$AE$10),IF(OR(OR(J236&lt;4,J236&gt;5),OR(S236&lt;4,S236&gt;5),OR(AB236&lt;4,AB236&gt;5),OR(AK236&lt;4,AK236&gt;5),OR(AND(AT236&lt;4,AT236&gt;0),AT236&gt;5)),Wydruk!$AE$8,Wydruk!$AE$11))))))</f>
        <v>Uzupełnij liczby godzin tygodniowego planu</v>
      </c>
      <c r="C240" s="324"/>
      <c r="D240" s="324"/>
      <c r="E240" s="324"/>
      <c r="F240" s="173">
        <f>maj!F240</f>
        <v>0</v>
      </c>
      <c r="G240" s="184">
        <f>maj!G240</f>
        <v>0</v>
      </c>
      <c r="H240" s="191">
        <f t="shared" ref="H240" si="4058">IF(OR($G240=0,$F240=0,$G240="",$F240=""),0,$G240/$F240)</f>
        <v>0</v>
      </c>
      <c r="I240" s="193"/>
      <c r="J240" s="176">
        <f t="shared" ref="J240" si="4059">IF($B229=$B235,IF(L235+L230&gt;0,1,0)+IF(M235+M230&gt;0,1,0)+IF(N235+N230&gt;0,1,0)+IF(O235+O230&gt;0,1,0)+IF(P235+P230&gt;0,1,0)+IF(Q235+Q230&gt;0,1,0)+IF(R235+R230&gt;0,1,0),J236)</f>
        <v>0</v>
      </c>
      <c r="K240" s="133">
        <f t="shared" ref="K240" si="4060">IF(OR($B235=$B241,J240=0,(K236-Q240+O240)&lt;=0),0,(K236-Q240+O240)/J240)</f>
        <v>0</v>
      </c>
      <c r="L240" s="137">
        <f t="shared" ref="L240" si="4061">IF(K240*(7-J237)&lt;=0,0,K240*(7-J237))</f>
        <v>0</v>
      </c>
      <c r="M240" s="311">
        <f t="shared" ref="M240" si="4062">ROUND(IF(OR(K237-K240*(7-J237)+P240&lt;0,$B235=$B241,K240&lt;=0,K237=0),0,IF(K237-K240*(7-J237)+P240&gt;Q240-O240+P240,Q240-O240+P240,K237-K240*(7-J237)+P240)),1)</f>
        <v>0</v>
      </c>
      <c r="N240" s="312"/>
      <c r="O240" s="139">
        <f t="shared" ref="O240" si="4063">IF(OR($B235=$B241,J236=0),0,IF($B235=$B229,J235,$F235))</f>
        <v>0</v>
      </c>
      <c r="P240" s="30">
        <f t="shared" ref="P240" si="4064">IF(OR($B235=$B241,J240=0),0,$G237-$G236)</f>
        <v>0</v>
      </c>
      <c r="Q240" s="134">
        <f t="shared" ref="Q240" si="4065">IF(OR($B235=$B241,J240=0),0,J239)</f>
        <v>0</v>
      </c>
      <c r="R240" s="138">
        <f t="shared" ref="R240" si="4066">IF($B235=$B241,0,K237)</f>
        <v>0</v>
      </c>
      <c r="S240" s="176">
        <f t="shared" ref="S240" si="4067">IF($B229=$B235,IF(U235+U230&gt;0,1,0)+IF(V235+V230&gt;0,1,0)+IF(W235+W230&gt;0,1,0)+IF(X235+X230&gt;0,1,0)+IF(Y235+Y230&gt;0,1,0)+IF(Z235+Z230&gt;0,1,0)+IF(AA235+AA230&gt;0,1,0),S236)</f>
        <v>0</v>
      </c>
      <c r="T240" s="133">
        <f t="shared" ref="T240" si="4068">IF(OR($B235=$B241,S240=0,(T236-Z240+X240)&lt;=0),0,(T236-Z240+X240)/S240)</f>
        <v>0</v>
      </c>
      <c r="U240" s="137">
        <f t="shared" ref="U240" si="4069">IF(T240*(7-S237)&lt;=0,0,T240*(7-S237))</f>
        <v>0</v>
      </c>
      <c r="V240" s="311">
        <f t="shared" ref="V240" si="4070">ROUND(IF(OR(T237-T240*(7-S237)+Y240&lt;0,$B235=$B241,T240&lt;=0,T237=0),0,IF(T237-T240*(7-S237)+Y240&gt;Z240-X240+Y240,Z240-X240+Y240,T237-T240*(7-S237)+Y240)),1)</f>
        <v>0</v>
      </c>
      <c r="W240" s="312"/>
      <c r="X240" s="139">
        <f t="shared" ref="X240" si="4071">IF(OR($B235=$B241,S236=0),0,IF($B235=$B229,S235,$F235))</f>
        <v>0</v>
      </c>
      <c r="Y240" s="30">
        <f t="shared" ref="Y240" si="4072">IF(OR($B235=$B241,S240=0),0,$G237-$G236)</f>
        <v>0</v>
      </c>
      <c r="Z240" s="134">
        <f t="shared" ref="Z240" si="4073">IF(OR($B235=$B241,S240=0),0,S239)</f>
        <v>0</v>
      </c>
      <c r="AA240" s="138">
        <f t="shared" ref="AA240" si="4074">IF($B235=$B241,0,T237)</f>
        <v>0</v>
      </c>
      <c r="AB240" s="176">
        <f t="shared" ref="AB240" si="4075">IF($B229=$B235,IF(AD235+AD230&gt;0,1,0)+IF(AE235+AE230&gt;0,1,0)+IF(AF235+AF230&gt;0,1,0)+IF(AG235+AG230&gt;0,1,0)+IF(AH235+AH230&gt;0,1,0)+IF(AI235+AI230&gt;0,1,0)+IF(AJ235+AJ230&gt;0,1,0),AB236)</f>
        <v>0</v>
      </c>
      <c r="AC240" s="133">
        <f t="shared" ref="AC240" si="4076">IF(OR($B235=$B241,AB240=0,(AC236-AI240+AG240)&lt;=0),0,(AC236-AI240+AG240)/AB240)</f>
        <v>0</v>
      </c>
      <c r="AD240" s="137">
        <f t="shared" ref="AD240" si="4077">IF(AC240*(7-AB237)&lt;=0,0,AC240*(7-AB237))</f>
        <v>0</v>
      </c>
      <c r="AE240" s="311">
        <f t="shared" ref="AE240" si="4078">ROUND(IF(OR(AC237-AC240*(7-AB237)+AH240&lt;0,$B235=$B241,AC240&lt;=0,AC237=0),0,IF(AC237-AC240*(7-AB237)+AH240&gt;AI240-AG240+AH240,AI240-AG240+AH240,AC237-AC240*(7-AB237)+AH240)),1)</f>
        <v>0</v>
      </c>
      <c r="AF240" s="312"/>
      <c r="AG240" s="139">
        <f t="shared" ref="AG240" si="4079">IF(OR($B235=$B241,AB236=0),0,IF($B235=$B229,AB235,$F235))</f>
        <v>0</v>
      </c>
      <c r="AH240" s="30">
        <f t="shared" ref="AH240" si="4080">IF(OR($B235=$B241,AB240=0),0,$G237-$G236)</f>
        <v>0</v>
      </c>
      <c r="AI240" s="134">
        <f t="shared" ref="AI240" si="4081">IF(OR($B235=$B241,AB240=0),0,AB239)</f>
        <v>0</v>
      </c>
      <c r="AJ240" s="138">
        <f t="shared" ref="AJ240" si="4082">IF($B235=$B241,0,AC237)</f>
        <v>0</v>
      </c>
      <c r="AK240" s="176">
        <f t="shared" ref="AK240" si="4083">IF($B229=$B235,IF(AM235+AM230&gt;0,1,0)+IF(AN235+AN230&gt;0,1,0)+IF(AO235+AO230&gt;0,1,0)+IF(AP235+AP230&gt;0,1,0)+IF(AQ235+AQ230&gt;0,1,0)+IF(AR235+AR230&gt;0,1,0)+IF(AS235+AS230&gt;0,1,0),AK236)</f>
        <v>0</v>
      </c>
      <c r="AL240" s="133">
        <f t="shared" ref="AL240" si="4084">IF(OR($B235=$B241,AK240=0,(AL236-AR240+AP240)&lt;=0),0,(AL236-AR240+AP240)/AK240)</f>
        <v>0</v>
      </c>
      <c r="AM240" s="137">
        <f t="shared" ref="AM240" si="4085">IF(AL240*(7-AK237)&lt;=0,0,AL240*(7-AK237))</f>
        <v>0</v>
      </c>
      <c r="AN240" s="311">
        <f t="shared" ref="AN240" si="4086">ROUND(IF(OR(AL237-AL240*(7-AK237)+AQ240&lt;0,$B235=$B241,AL240&lt;=0,AL237=0),0,IF(AL237-AL240*(7-AK237)+AQ240&gt;AR240-AP240+AQ240,AR240-AP240+AQ240,AL237-AL240*(7-AK237)+AQ240)),1)</f>
        <v>0</v>
      </c>
      <c r="AO240" s="312"/>
      <c r="AP240" s="139">
        <f t="shared" ref="AP240" si="4087">IF(OR($B235=$B241,AK236=0),0,IF($B235=$B229,AK235,$F235))</f>
        <v>0</v>
      </c>
      <c r="AQ240" s="30">
        <f t="shared" ref="AQ240" si="4088">IF(OR($B235=$B241,AK240=0),0,$G237-$G236)</f>
        <v>0</v>
      </c>
      <c r="AR240" s="134">
        <f t="shared" ref="AR240" si="4089">IF(OR($B235=$B241,AK240=0),0,AK239)</f>
        <v>0</v>
      </c>
      <c r="AS240" s="138">
        <f t="shared" ref="AS240" si="4090">IF($B235=$B241,0,AL237)</f>
        <v>0</v>
      </c>
      <c r="AT240" s="176">
        <f t="shared" ref="AT240" si="4091">IF($B229=$B235,IF(AV235+AV230&gt;0,1,0)+IF(AW235+AW230&gt;0,1,0)+IF(AX235+AX230&gt;0,1,0)+IF(AY235+AY230&gt;0,1,0)+IF(AZ235+AZ230&gt;0,1,0)+IF(BA235+BA230&gt;0,1,0)+IF(BB235+BB230&gt;0,1,0),AT236)</f>
        <v>0</v>
      </c>
      <c r="AU240" s="133">
        <f t="shared" ref="AU240" si="4092">IF(OR($B235=$B241,AT240=0,(AU236-BA240+AY240)&lt;=0),0,(AU236-BA240+AY240)/AT240)</f>
        <v>0</v>
      </c>
      <c r="AV240" s="137">
        <f t="shared" ref="AV240" si="4093">IF(AU240*(7-AT237)&lt;=0,0,AU240*(7-AT237))</f>
        <v>0</v>
      </c>
      <c r="AW240" s="311">
        <f t="shared" ref="AW240" si="4094">ROUND(IF(OR(AU237-AU240*(7-AT237)+AZ240&lt;0,$B235=$B241,AU240&lt;=0,AU237=0),0,IF(AU237-AU240*(7-AT237)+AZ240&gt;BA240-AY240+AZ240,BA240-AY240+AZ240,AU237-AU240*(7-AT237)+AZ240)),1)</f>
        <v>0</v>
      </c>
      <c r="AX240" s="312"/>
      <c r="AY240" s="139">
        <f t="shared" ref="AY240" si="4095">IF(OR($B235=$B241,AT236=0),0,IF($B235=$B229,AT235,$F235))</f>
        <v>0</v>
      </c>
      <c r="AZ240" s="30">
        <f t="shared" ref="AZ240" si="4096">IF(OR($B235=$B241,AT240=0),0,$G237-$G236)</f>
        <v>0</v>
      </c>
      <c r="BA240" s="134">
        <f t="shared" ref="BA240" si="4097">IF(OR($B235=$B241,AT240=0),0,AT239)</f>
        <v>0</v>
      </c>
      <c r="BB240" s="138">
        <f t="shared" ref="BB240" si="4098">IF($B235=$B241,0,AU237)</f>
        <v>0</v>
      </c>
    </row>
    <row r="241" spans="1:54" ht="15.75" x14ac:dyDescent="0.2">
      <c r="A241" s="1">
        <f t="shared" ref="A241" si="4099">IF(B241="","1. Niewypełnione",B241)</f>
        <v>0</v>
      </c>
      <c r="B241" s="320">
        <f>maj!B241</f>
        <v>0</v>
      </c>
      <c r="C241" s="321">
        <f>maj!C241</f>
        <v>0</v>
      </c>
      <c r="D241" s="321">
        <f>maj!D241</f>
        <v>0</v>
      </c>
      <c r="E241" s="321">
        <f>maj!E241</f>
        <v>0</v>
      </c>
      <c r="F241" s="177">
        <f>maj!F241</f>
        <v>18</v>
      </c>
      <c r="G241" s="185">
        <f>maj!G241</f>
        <v>18</v>
      </c>
      <c r="H241" s="177"/>
      <c r="I241" s="192">
        <f t="shared" ref="I241:I245" si="4100">K241+T241+AC241+AL241+AU241</f>
        <v>0</v>
      </c>
      <c r="J241" s="186">
        <f t="shared" ref="J241" si="4101">IF(OR($B241=$B247,J244=0),0,ROUND((K242+P246)/J244,0))</f>
        <v>0</v>
      </c>
      <c r="K241" s="51">
        <f t="shared" ref="K241:K242" si="4102">SUM(L241:R241)</f>
        <v>0</v>
      </c>
      <c r="L241" s="52">
        <f>maj!L241</f>
        <v>0</v>
      </c>
      <c r="M241" s="52">
        <f>maj!M241</f>
        <v>0</v>
      </c>
      <c r="N241" s="52">
        <f>maj!N241</f>
        <v>0</v>
      </c>
      <c r="O241" s="52">
        <f>maj!O241</f>
        <v>0</v>
      </c>
      <c r="P241" s="53">
        <f>maj!P241</f>
        <v>0</v>
      </c>
      <c r="Q241" s="54">
        <f>maj!Q241</f>
        <v>0</v>
      </c>
      <c r="R241" s="55">
        <f>maj!R241</f>
        <v>0</v>
      </c>
      <c r="S241" s="188">
        <f t="shared" ref="S241" si="4103">IF(OR($B241=$B247,S244=0),0,ROUND((T242+Y246)/S244,0))</f>
        <v>0</v>
      </c>
      <c r="T241" s="51">
        <f t="shared" ref="T241:T242" si="4104">SUM(U241:AA241)</f>
        <v>0</v>
      </c>
      <c r="U241" s="52">
        <f>maj!U241</f>
        <v>0</v>
      </c>
      <c r="V241" s="52">
        <f>maj!V241</f>
        <v>0</v>
      </c>
      <c r="W241" s="52">
        <f>maj!W241</f>
        <v>0</v>
      </c>
      <c r="X241" s="52">
        <f>maj!X241</f>
        <v>0</v>
      </c>
      <c r="Y241" s="53">
        <f>maj!Y241</f>
        <v>0</v>
      </c>
      <c r="Z241" s="54">
        <f>maj!Z241</f>
        <v>0</v>
      </c>
      <c r="AA241" s="55">
        <f>maj!AA241</f>
        <v>0</v>
      </c>
      <c r="AB241" s="188">
        <f t="shared" ref="AB241" si="4105">IF(OR($B241=$B247,AB244=0),0,ROUND((AC242+AH246)/AB244,0))</f>
        <v>0</v>
      </c>
      <c r="AC241" s="51">
        <f t="shared" ref="AC241:AC242" si="4106">SUM(AD241:AJ241)</f>
        <v>0</v>
      </c>
      <c r="AD241" s="52">
        <f>maj!AD241</f>
        <v>0</v>
      </c>
      <c r="AE241" s="52">
        <f>maj!AE241</f>
        <v>0</v>
      </c>
      <c r="AF241" s="52">
        <f>maj!AF241</f>
        <v>0</v>
      </c>
      <c r="AG241" s="52">
        <f>maj!AG241</f>
        <v>0</v>
      </c>
      <c r="AH241" s="53">
        <f>maj!AH241</f>
        <v>0</v>
      </c>
      <c r="AI241" s="54">
        <f>maj!AI241</f>
        <v>0</v>
      </c>
      <c r="AJ241" s="55">
        <f>maj!AJ241</f>
        <v>0</v>
      </c>
      <c r="AK241" s="188">
        <f t="shared" ref="AK241" si="4107">IF(OR($B241=$B247,AK244=0),0,ROUND((AL242+AQ246)/AK244,0))</f>
        <v>0</v>
      </c>
      <c r="AL241" s="51">
        <f t="shared" ref="AL241:AL242" si="4108">SUM(AM241:AS241)</f>
        <v>0</v>
      </c>
      <c r="AM241" s="52">
        <f>maj!AM241</f>
        <v>0</v>
      </c>
      <c r="AN241" s="52">
        <f>maj!AN241</f>
        <v>0</v>
      </c>
      <c r="AO241" s="52">
        <f>maj!AO241</f>
        <v>0</v>
      </c>
      <c r="AP241" s="52">
        <f>maj!AP241</f>
        <v>0</v>
      </c>
      <c r="AQ241" s="53">
        <f>maj!AQ241</f>
        <v>0</v>
      </c>
      <c r="AR241" s="54">
        <f>maj!AR241</f>
        <v>0</v>
      </c>
      <c r="AS241" s="55">
        <f>maj!AS241</f>
        <v>0</v>
      </c>
      <c r="AT241" s="188">
        <f t="shared" ref="AT241" si="4109">IF(OR($B241=$B247,AT244=0),0,ROUND((AU242+AZ246)/AT244,0))</f>
        <v>0</v>
      </c>
      <c r="AU241" s="51">
        <f t="shared" ref="AU241:AU242" si="4110">SUM(AV241:BB241)</f>
        <v>0</v>
      </c>
      <c r="AV241" s="52">
        <f t="shared" ref="AV241" si="4111">IF(SUM($AM$9:$AS$9)=SUM($AV$9:$BB$9),AM241,IF(AND(SUM($AV$9:$BB$9)&gt;42,SUM($AV$9:$BB$9)&lt;49),AM241,0))</f>
        <v>0</v>
      </c>
      <c r="AW241" s="52">
        <f t="shared" ref="AW241" si="4112">IF(SUM($AM$9:$AS$9)=SUM($AV$9:$BB$9),AN241,IF(AND(SUM($AV$9:$BB$9)&gt;42,SUM($AV$9:$BB$9)&lt;49),AN241,0))</f>
        <v>0</v>
      </c>
      <c r="AX241" s="52">
        <f t="shared" ref="AX241" si="4113">IF(SUM($AM$9:$AS$9)=SUM($AV$9:$BB$9),AO241,IF(AND(SUM($AV$9:$BB$9)&gt;42,SUM($AV$9:$BB$9)&lt;49),AO241,0))</f>
        <v>0</v>
      </c>
      <c r="AY241" s="52">
        <f t="shared" ref="AY241" si="4114">IF(SUM($AM$9:$AS$9)=SUM($AV$9:$BB$9),AP241,IF(AND(SUM($AV$9:$BB$9)&gt;42,SUM($AV$9:$BB$9)&lt;49),AP241,0))</f>
        <v>0</v>
      </c>
      <c r="AZ241" s="53">
        <f t="shared" ref="AZ241" si="4115">IF(SUM($AM$9:$AS$9)=SUM($AV$9:$BB$9),AQ241,IF(AND(SUM($AV$9:$BB$9)&gt;42,SUM($AV$9:$BB$9)&lt;49),AQ241,0))</f>
        <v>0</v>
      </c>
      <c r="BA241" s="54">
        <f t="shared" ref="BA241" si="4116">IF(SUM($AM$9:$AS$9)=SUM($AV$9:$BB$9),AR241,IF(AND(SUM($AV$9:$BB$9)&gt;42,SUM($AV$9:$BB$9)&lt;49),AR241,0))</f>
        <v>0</v>
      </c>
      <c r="BB241" s="55">
        <f t="shared" ref="BB241" si="4117">IF(SUM($AM$9:$AS$9)=SUM($AV$9:$BB$9),AS241,IF(AND(SUM($AV$9:$BB$9)&gt;42,SUM($AV$9:$BB$9)&lt;49),AS241,0))</f>
        <v>0</v>
      </c>
    </row>
    <row r="242" spans="1:54" ht="12.75" hidden="1" customHeight="1" x14ac:dyDescent="0.2">
      <c r="B242" s="93"/>
      <c r="C242" s="94"/>
      <c r="D242" s="95"/>
      <c r="E242" s="115"/>
      <c r="F242" s="140" t="b">
        <f t="shared" ref="F242" si="4118">IF($B235=$B241,OR(F236,G241&lt;F241),G241&lt;F241)</f>
        <v>0</v>
      </c>
      <c r="G242" s="189">
        <f t="shared" ref="G242" si="4119">IF(AND($B235=$B241,$B235&lt;&gt;"",$B235&lt;&gt;0),G241+G236,G241)</f>
        <v>18</v>
      </c>
      <c r="H242" s="120"/>
      <c r="I242" s="165">
        <f t="shared" si="4100"/>
        <v>0</v>
      </c>
      <c r="J242" s="194">
        <f t="shared" ref="J242" si="4120">7-COUNTIF(L241:R241,0)-COUNTIF(L241:R241,"")</f>
        <v>0</v>
      </c>
      <c r="K242" s="22">
        <f t="shared" si="4102"/>
        <v>0</v>
      </c>
      <c r="L242" s="35">
        <f t="shared" ref="L242:R242" si="4121">IF($B235=$B241,L241+L236,L241)</f>
        <v>0</v>
      </c>
      <c r="M242" s="35">
        <f t="shared" si="4121"/>
        <v>0</v>
      </c>
      <c r="N242" s="35">
        <f t="shared" si="4121"/>
        <v>0</v>
      </c>
      <c r="O242" s="35">
        <f t="shared" si="4121"/>
        <v>0</v>
      </c>
      <c r="P242" s="36">
        <f t="shared" si="4121"/>
        <v>0</v>
      </c>
      <c r="Q242" s="37">
        <f t="shared" si="4121"/>
        <v>0</v>
      </c>
      <c r="R242" s="38">
        <f t="shared" si="4121"/>
        <v>0</v>
      </c>
      <c r="S242" s="194">
        <f t="shared" ref="S242" si="4122">7-COUNTIF(U241:AA241,0)-COUNTIF(U241:AA241,"")</f>
        <v>0</v>
      </c>
      <c r="T242" s="22">
        <f t="shared" si="4104"/>
        <v>0</v>
      </c>
      <c r="U242" s="35">
        <f t="shared" ref="U242:AA242" si="4123">IF($B235=$B241,U241+U236,U241)</f>
        <v>0</v>
      </c>
      <c r="V242" s="35">
        <f t="shared" si="4123"/>
        <v>0</v>
      </c>
      <c r="W242" s="35">
        <f t="shared" si="4123"/>
        <v>0</v>
      </c>
      <c r="X242" s="35">
        <f t="shared" si="4123"/>
        <v>0</v>
      </c>
      <c r="Y242" s="36">
        <f t="shared" si="4123"/>
        <v>0</v>
      </c>
      <c r="Z242" s="37">
        <f t="shared" si="4123"/>
        <v>0</v>
      </c>
      <c r="AA242" s="38">
        <f t="shared" si="4123"/>
        <v>0</v>
      </c>
      <c r="AB242" s="194">
        <f t="shared" ref="AB242" si="4124">7-COUNTIF(AD241:AJ241,0)-COUNTIF(AD241:AJ241,"")</f>
        <v>0</v>
      </c>
      <c r="AC242" s="22">
        <f t="shared" si="4106"/>
        <v>0</v>
      </c>
      <c r="AD242" s="35">
        <f t="shared" ref="AD242:AJ242" si="4125">IF($B235=$B241,AD241+AD236,AD241)</f>
        <v>0</v>
      </c>
      <c r="AE242" s="35">
        <f t="shared" si="4125"/>
        <v>0</v>
      </c>
      <c r="AF242" s="35">
        <f t="shared" si="4125"/>
        <v>0</v>
      </c>
      <c r="AG242" s="35">
        <f t="shared" si="4125"/>
        <v>0</v>
      </c>
      <c r="AH242" s="36">
        <f t="shared" si="4125"/>
        <v>0</v>
      </c>
      <c r="AI242" s="37">
        <f t="shared" si="4125"/>
        <v>0</v>
      </c>
      <c r="AJ242" s="38">
        <f t="shared" si="4125"/>
        <v>0</v>
      </c>
      <c r="AK242" s="194">
        <f t="shared" ref="AK242" si="4126">7-COUNTIF(AM241:AS241,0)-COUNTIF(AM241:AS241,"")</f>
        <v>0</v>
      </c>
      <c r="AL242" s="22">
        <f t="shared" si="4108"/>
        <v>0</v>
      </c>
      <c r="AM242" s="35">
        <f t="shared" ref="AM242:AS242" si="4127">IF($B235=$B241,AM241+AM236,AM241)</f>
        <v>0</v>
      </c>
      <c r="AN242" s="35">
        <f t="shared" si="4127"/>
        <v>0</v>
      </c>
      <c r="AO242" s="35">
        <f t="shared" si="4127"/>
        <v>0</v>
      </c>
      <c r="AP242" s="35">
        <f t="shared" si="4127"/>
        <v>0</v>
      </c>
      <c r="AQ242" s="36">
        <f t="shared" si="4127"/>
        <v>0</v>
      </c>
      <c r="AR242" s="37">
        <f t="shared" si="4127"/>
        <v>0</v>
      </c>
      <c r="AS242" s="38">
        <f t="shared" si="4127"/>
        <v>0</v>
      </c>
      <c r="AT242" s="194">
        <f t="shared" ref="AT242" si="4128">7-COUNTIF(AV241:BB241,0)-COUNTIF(AV241:BB241,"")</f>
        <v>0</v>
      </c>
      <c r="AU242" s="22">
        <f t="shared" si="4110"/>
        <v>0</v>
      </c>
      <c r="AV242" s="35">
        <f t="shared" ref="AV242:BB242" si="4129">IF($B235=$B241,AV241+AV236,AV241)</f>
        <v>0</v>
      </c>
      <c r="AW242" s="35">
        <f t="shared" si="4129"/>
        <v>0</v>
      </c>
      <c r="AX242" s="35">
        <f t="shared" si="4129"/>
        <v>0</v>
      </c>
      <c r="AY242" s="35">
        <f t="shared" si="4129"/>
        <v>0</v>
      </c>
      <c r="AZ242" s="36">
        <f t="shared" si="4129"/>
        <v>0</v>
      </c>
      <c r="BA242" s="37">
        <f t="shared" si="4129"/>
        <v>0</v>
      </c>
      <c r="BB242" s="38">
        <f t="shared" si="4129"/>
        <v>0</v>
      </c>
    </row>
    <row r="243" spans="1:54" ht="15" hidden="1" customHeight="1" x14ac:dyDescent="0.2">
      <c r="B243" s="116"/>
      <c r="C243" s="117"/>
      <c r="D243" s="118"/>
      <c r="E243" s="119"/>
      <c r="F243" s="92"/>
      <c r="G243" s="190">
        <f t="shared" ref="G243" si="4130">IF(AND($B235=$B241,$B235&lt;&gt;"",$B235&lt;&gt;0),F241+G237,F241)</f>
        <v>18</v>
      </c>
      <c r="H243" s="121"/>
      <c r="I243" s="165">
        <f t="shared" si="4100"/>
        <v>0</v>
      </c>
      <c r="J243" s="195">
        <f t="shared" ref="J243" si="4131">IF($B241=$B235,COUNTIF(L243:R243,0),COUNTIF(L244:R244,0)+COUNTIF(L244:R244,""))</f>
        <v>7</v>
      </c>
      <c r="K243" s="39">
        <f t="shared" ref="K243:R243" si="4132">IF($B235=$B241,K244+K237,K244)</f>
        <v>0</v>
      </c>
      <c r="L243" s="40">
        <f t="shared" si="4132"/>
        <v>0</v>
      </c>
      <c r="M243" s="40">
        <f t="shared" si="4132"/>
        <v>0</v>
      </c>
      <c r="N243" s="40">
        <f t="shared" si="4132"/>
        <v>0</v>
      </c>
      <c r="O243" s="40">
        <f t="shared" si="4132"/>
        <v>0</v>
      </c>
      <c r="P243" s="41">
        <f t="shared" si="4132"/>
        <v>0</v>
      </c>
      <c r="Q243" s="42">
        <f t="shared" si="4132"/>
        <v>0</v>
      </c>
      <c r="R243" s="43">
        <f t="shared" si="4132"/>
        <v>0</v>
      </c>
      <c r="S243" s="195">
        <f t="shared" ref="S243" si="4133">IF($B241=$B235,COUNTIF(U243:AA243,0),COUNTIF(U244:AA244,0)+COUNTIF(U244:AA244,""))</f>
        <v>7</v>
      </c>
      <c r="T243" s="39">
        <f t="shared" ref="T243:AA243" si="4134">IF($B235=$B241,T244+T237,T244)</f>
        <v>0</v>
      </c>
      <c r="U243" s="40">
        <f t="shared" si="4134"/>
        <v>0</v>
      </c>
      <c r="V243" s="40">
        <f t="shared" si="4134"/>
        <v>0</v>
      </c>
      <c r="W243" s="40">
        <f t="shared" si="4134"/>
        <v>0</v>
      </c>
      <c r="X243" s="40">
        <f t="shared" si="4134"/>
        <v>0</v>
      </c>
      <c r="Y243" s="41">
        <f t="shared" si="4134"/>
        <v>0</v>
      </c>
      <c r="Z243" s="42">
        <f t="shared" si="4134"/>
        <v>0</v>
      </c>
      <c r="AA243" s="43">
        <f t="shared" si="4134"/>
        <v>0</v>
      </c>
      <c r="AB243" s="195">
        <f t="shared" ref="AB243" si="4135">IF($B241=$B235,COUNTIF(AD243:AJ243,0),COUNTIF(AD244:AJ244,0)+COUNTIF(AD244:AJ244,""))</f>
        <v>7</v>
      </c>
      <c r="AC243" s="39">
        <f t="shared" ref="AC243:AJ243" si="4136">IF($B235=$B241,AC244+AC237,AC244)</f>
        <v>0</v>
      </c>
      <c r="AD243" s="40">
        <f t="shared" si="4136"/>
        <v>0</v>
      </c>
      <c r="AE243" s="40">
        <f t="shared" si="4136"/>
        <v>0</v>
      </c>
      <c r="AF243" s="40">
        <f t="shared" si="4136"/>
        <v>0</v>
      </c>
      <c r="AG243" s="40">
        <f t="shared" si="4136"/>
        <v>0</v>
      </c>
      <c r="AH243" s="41">
        <f t="shared" si="4136"/>
        <v>0</v>
      </c>
      <c r="AI243" s="42">
        <f t="shared" si="4136"/>
        <v>0</v>
      </c>
      <c r="AJ243" s="43">
        <f t="shared" si="4136"/>
        <v>0</v>
      </c>
      <c r="AK243" s="195">
        <f t="shared" ref="AK243" si="4137">IF($B241=$B235,COUNTIF(AM243:AS243,0),COUNTIF(AM244:AS244,0)+COUNTIF(AM244:AS244,""))</f>
        <v>7</v>
      </c>
      <c r="AL243" s="39">
        <f t="shared" ref="AL243:AS243" si="4138">IF($B235=$B241,AL244+AL237,AL244)</f>
        <v>0</v>
      </c>
      <c r="AM243" s="40">
        <f t="shared" si="4138"/>
        <v>0</v>
      </c>
      <c r="AN243" s="40">
        <f t="shared" si="4138"/>
        <v>0</v>
      </c>
      <c r="AO243" s="40">
        <f t="shared" si="4138"/>
        <v>0</v>
      </c>
      <c r="AP243" s="40">
        <f t="shared" si="4138"/>
        <v>0</v>
      </c>
      <c r="AQ243" s="41">
        <f t="shared" si="4138"/>
        <v>0</v>
      </c>
      <c r="AR243" s="42">
        <f t="shared" si="4138"/>
        <v>0</v>
      </c>
      <c r="AS243" s="43">
        <f t="shared" si="4138"/>
        <v>0</v>
      </c>
      <c r="AT243" s="195">
        <f t="shared" ref="AT243" si="4139">IF($B241=$B235,COUNTIF(AV243:BB243,0),COUNTIF(AV244:BB244,0)+COUNTIF(AV244:BB244,""))</f>
        <v>7</v>
      </c>
      <c r="AU243" s="39">
        <f t="shared" ref="AU243:BB243" si="4140">IF($B235=$B241,AU244+AU237,AU244)</f>
        <v>0</v>
      </c>
      <c r="AV243" s="40">
        <f t="shared" si="4140"/>
        <v>0</v>
      </c>
      <c r="AW243" s="40">
        <f t="shared" si="4140"/>
        <v>0</v>
      </c>
      <c r="AX243" s="40">
        <f t="shared" si="4140"/>
        <v>0</v>
      </c>
      <c r="AY243" s="40">
        <f t="shared" si="4140"/>
        <v>0</v>
      </c>
      <c r="AZ243" s="41">
        <f t="shared" si="4140"/>
        <v>0</v>
      </c>
      <c r="BA243" s="42">
        <f t="shared" si="4140"/>
        <v>0</v>
      </c>
      <c r="BB243" s="43">
        <f t="shared" si="4140"/>
        <v>0</v>
      </c>
    </row>
    <row r="244" spans="1:54" ht="15.75" customHeight="1" x14ac:dyDescent="0.2">
      <c r="A244" s="1">
        <f t="shared" ref="A244" si="4141">A241</f>
        <v>0</v>
      </c>
      <c r="B244" s="313">
        <f t="shared" ref="B244" si="4142">B238+1</f>
        <v>38</v>
      </c>
      <c r="C244" s="314"/>
      <c r="D244" s="314"/>
      <c r="E244" s="314"/>
      <c r="F244" s="31"/>
      <c r="G244" s="183"/>
      <c r="H244" s="122">
        <f t="shared" ref="H244" si="4143">5-COUNTIF(AU241,0)-COUNTIF(AL241,0)-COUNTIF(AC241,0)-COUNTIF(T241,0)-COUNTIF(K241,0)</f>
        <v>0</v>
      </c>
      <c r="I244" s="165">
        <f t="shared" si="4100"/>
        <v>0</v>
      </c>
      <c r="J244" s="187">
        <f t="shared" ref="J244" si="4144">IF($B241=$B235,J238+IF($F241&lt;&gt;$G241,(K241+$G243-$G242)/$F241,K241/$F241),IF($F241&lt;&gt;G241,(K241+$G243-$G242)/$F241,K241/$F241))</f>
        <v>0</v>
      </c>
      <c r="K244" s="7">
        <f t="shared" ref="K244:K245" si="4145">SUM(L244:R244)</f>
        <v>0</v>
      </c>
      <c r="L244" s="26">
        <f t="shared" ref="L244:R244" si="4146">L241</f>
        <v>0</v>
      </c>
      <c r="M244" s="26">
        <f t="shared" si="4146"/>
        <v>0</v>
      </c>
      <c r="N244" s="26">
        <f t="shared" si="4146"/>
        <v>0</v>
      </c>
      <c r="O244" s="26">
        <f t="shared" si="4146"/>
        <v>0</v>
      </c>
      <c r="P244" s="26">
        <f t="shared" si="4146"/>
        <v>0</v>
      </c>
      <c r="Q244" s="29">
        <f t="shared" si="4146"/>
        <v>0</v>
      </c>
      <c r="R244" s="23">
        <f t="shared" si="4146"/>
        <v>0</v>
      </c>
      <c r="S244" s="187">
        <f t="shared" ref="S244" si="4147">IF($B241=$B235,S238+IF($F241&lt;&gt;$G241,(T241+$G243-$G242)/$F241,T241/$F241),IF($F241&lt;&gt;P241,(T241+$G243-$G242)/$F241,T241/$F241))</f>
        <v>0</v>
      </c>
      <c r="T244" s="7">
        <f t="shared" ref="T244:T245" si="4148">SUM(U244:AA244)</f>
        <v>0</v>
      </c>
      <c r="U244" s="26">
        <f t="shared" ref="U244:AA244" si="4149">U241</f>
        <v>0</v>
      </c>
      <c r="V244" s="26">
        <f t="shared" si="4149"/>
        <v>0</v>
      </c>
      <c r="W244" s="26">
        <f t="shared" si="4149"/>
        <v>0</v>
      </c>
      <c r="X244" s="26">
        <f t="shared" si="4149"/>
        <v>0</v>
      </c>
      <c r="Y244" s="113">
        <f t="shared" si="4149"/>
        <v>0</v>
      </c>
      <c r="Z244" s="29">
        <f t="shared" si="4149"/>
        <v>0</v>
      </c>
      <c r="AA244" s="23">
        <f t="shared" si="4149"/>
        <v>0</v>
      </c>
      <c r="AB244" s="187">
        <f t="shared" ref="AB244" si="4150">IF($B241=$B235,AB238+IF($F241&lt;&gt;$G241,(AC241+$G243-$G242)/$F241,AC241/$F241),IF($F241&lt;&gt;Y241,(AC241+$G243-$G242)/$F241,AC241/$F241))</f>
        <v>0</v>
      </c>
      <c r="AC244" s="7">
        <f t="shared" ref="AC244:AC245" si="4151">SUM(AD244:AJ244)</f>
        <v>0</v>
      </c>
      <c r="AD244" s="26">
        <f t="shared" ref="AD244:AJ244" si="4152">AD241</f>
        <v>0</v>
      </c>
      <c r="AE244" s="26">
        <f t="shared" si="4152"/>
        <v>0</v>
      </c>
      <c r="AF244" s="26">
        <f t="shared" si="4152"/>
        <v>0</v>
      </c>
      <c r="AG244" s="26">
        <f t="shared" si="4152"/>
        <v>0</v>
      </c>
      <c r="AH244" s="113">
        <f t="shared" si="4152"/>
        <v>0</v>
      </c>
      <c r="AI244" s="29">
        <f t="shared" si="4152"/>
        <v>0</v>
      </c>
      <c r="AJ244" s="23">
        <f t="shared" si="4152"/>
        <v>0</v>
      </c>
      <c r="AK244" s="187">
        <f t="shared" ref="AK244" si="4153">IF($B241=$B235,AK238+IF($F241&lt;&gt;$G241,(AL241+$G243-$G242)/$F241,AL241/$F241),IF($F241&lt;&gt;AH241,(AL241+$G243-$G242)/$F241,AL241/$F241))</f>
        <v>0</v>
      </c>
      <c r="AL244" s="7">
        <f t="shared" ref="AL244:AL245" si="4154">SUM(AM244:AS244)</f>
        <v>0</v>
      </c>
      <c r="AM244" s="26">
        <f t="shared" ref="AM244:AS244" si="4155">AM241</f>
        <v>0</v>
      </c>
      <c r="AN244" s="26">
        <f t="shared" si="4155"/>
        <v>0</v>
      </c>
      <c r="AO244" s="26">
        <f t="shared" si="4155"/>
        <v>0</v>
      </c>
      <c r="AP244" s="26">
        <f t="shared" si="4155"/>
        <v>0</v>
      </c>
      <c r="AQ244" s="113">
        <f t="shared" si="4155"/>
        <v>0</v>
      </c>
      <c r="AR244" s="29">
        <f t="shared" si="4155"/>
        <v>0</v>
      </c>
      <c r="AS244" s="23">
        <f t="shared" si="4155"/>
        <v>0</v>
      </c>
      <c r="AT244" s="187">
        <f t="shared" ref="AT244" si="4156">IF($B241=$B235,AT238+IF($F241&lt;&gt;$G241,(AU241+$G243-$G242)/$F241,AU241/$F241),IF($F241&lt;&gt;AQ241,(AU241+$G243-$G242)/$F241,AU241/$F241))</f>
        <v>0</v>
      </c>
      <c r="AU244" s="7">
        <f t="shared" ref="AU244:AU245" si="4157">SUM(AV244:BB244)</f>
        <v>0</v>
      </c>
      <c r="AV244" s="6">
        <f t="shared" ref="AV244" si="4158">IF(SUM($AM$9:$AS$9)=SUM($AV$9:$BB$9),AV241,IF(AND(SUM($AV$9:$BB$9)&gt;42,SUM($AV$9:$BB$9)&lt;49),AV241,0))</f>
        <v>0</v>
      </c>
      <c r="AW244" s="6">
        <f t="shared" ref="AW244:BB244" si="4159">IF(SUM($AM$9:$AS$9)=SUM($AV$9:$BB$9),AW241,IF(AND(SUM($AV$9:$BB$9)&gt;42,SUM($AV$9:$BB$9)&lt;49),AW241,0))</f>
        <v>0</v>
      </c>
      <c r="AX244" s="6">
        <f t="shared" si="4159"/>
        <v>0</v>
      </c>
      <c r="AY244" s="6">
        <f t="shared" si="4159"/>
        <v>0</v>
      </c>
      <c r="AZ244" s="26">
        <f t="shared" si="4159"/>
        <v>0</v>
      </c>
      <c r="BA244" s="29">
        <f t="shared" si="4159"/>
        <v>0</v>
      </c>
      <c r="BB244" s="23">
        <f t="shared" si="4159"/>
        <v>0</v>
      </c>
    </row>
    <row r="245" spans="1:54" ht="15.75" customHeight="1" x14ac:dyDescent="0.2">
      <c r="A245" s="1">
        <f t="shared" ref="A245:A246" si="4160">A244</f>
        <v>0</v>
      </c>
      <c r="B245" s="313"/>
      <c r="C245" s="314"/>
      <c r="D245" s="314"/>
      <c r="E245" s="314"/>
      <c r="F245" s="31"/>
      <c r="G245" s="183"/>
      <c r="H245" s="123">
        <f t="shared" ref="H245" si="4161">IF($B241=$B235,H239+F245,$F245)</f>
        <v>0</v>
      </c>
      <c r="I245" s="165">
        <f t="shared" si="4100"/>
        <v>0</v>
      </c>
      <c r="J245" s="141">
        <f t="shared" ref="J245" si="4162">IF($H244=0,0,IF($B235=$B241,IF($H246&gt;0,$H246+J239,K241+J239),IF($H246&gt;0,$H246,K241)))</f>
        <v>0</v>
      </c>
      <c r="K245" s="7">
        <f t="shared" si="4145"/>
        <v>0</v>
      </c>
      <c r="L245" s="6"/>
      <c r="M245" s="6"/>
      <c r="N245" s="6"/>
      <c r="O245" s="6"/>
      <c r="P245" s="26"/>
      <c r="Q245" s="29"/>
      <c r="R245" s="23"/>
      <c r="S245" s="141">
        <f t="shared" ref="S245" si="4163">IF($H244=0,0,IF($B235=$B241,IF($H246&gt;0,$H246+S239,T241+S239),IF($H246&gt;0,$H246,T241)))</f>
        <v>0</v>
      </c>
      <c r="T245" s="7">
        <f t="shared" si="4148"/>
        <v>0</v>
      </c>
      <c r="U245" s="6"/>
      <c r="V245" s="6"/>
      <c r="W245" s="6"/>
      <c r="X245" s="6"/>
      <c r="Y245" s="26"/>
      <c r="Z245" s="29"/>
      <c r="AA245" s="23"/>
      <c r="AB245" s="141">
        <f t="shared" ref="AB245" si="4164">IF($H244=0,0,IF($B235=$B241,IF($H246&gt;0,$H246+AB239,AC241+AB239),IF($H246&gt;0,$H246,AC241)))</f>
        <v>0</v>
      </c>
      <c r="AC245" s="7">
        <f t="shared" si="4151"/>
        <v>0</v>
      </c>
      <c r="AD245" s="6"/>
      <c r="AE245" s="6"/>
      <c r="AF245" s="6"/>
      <c r="AG245" s="6"/>
      <c r="AH245" s="26"/>
      <c r="AI245" s="29"/>
      <c r="AJ245" s="23"/>
      <c r="AK245" s="141">
        <f t="shared" ref="AK245" si="4165">IF($H244=0,0,IF($B235=$B241,IF($H246&gt;0,$H246+AK239,AL241+AK239),IF($H246&gt;0,$H246,AL241)))</f>
        <v>0</v>
      </c>
      <c r="AL245" s="7">
        <f t="shared" si="4154"/>
        <v>0</v>
      </c>
      <c r="AM245" s="6"/>
      <c r="AN245" s="6"/>
      <c r="AO245" s="6"/>
      <c r="AP245" s="6"/>
      <c r="AQ245" s="26"/>
      <c r="AR245" s="29"/>
      <c r="AS245" s="23"/>
      <c r="AT245" s="141">
        <f t="shared" ref="AT245" si="4166">IF($H244=0,0,IF($B235=$B241,IF($H246&gt;0,$H246+AT239,AU241+AT239),IF($H246&gt;0,$H246,AU241)))</f>
        <v>0</v>
      </c>
      <c r="AU245" s="7">
        <f t="shared" si="4157"/>
        <v>0</v>
      </c>
      <c r="AV245" s="6"/>
      <c r="AW245" s="6"/>
      <c r="AX245" s="6"/>
      <c r="AY245" s="6"/>
      <c r="AZ245" s="26"/>
      <c r="BA245" s="29"/>
      <c r="BB245" s="23"/>
    </row>
    <row r="246" spans="1:54" ht="18.75" customHeight="1" thickBot="1" x14ac:dyDescent="0.25">
      <c r="A246" s="1">
        <f t="shared" si="4160"/>
        <v>0</v>
      </c>
      <c r="B246" s="323" t="str">
        <f>IF(B241="",Wydruk!$AE$6,IF(J242=0,Wydruk!$AE$7,IF(AND(G242&lt;G243,B241&lt;&gt;$B247),Wydruk!$AE$13,IF(AND($B241=$B235,$B241&lt;&gt;$B247),IF(OR(OR(J246&lt;4,J246&gt;5),OR(S246&lt;4,S246&gt;5),OR(AB246&lt;4,AB246&gt;5),OR(AK246&lt;4,AK246&gt;5),OR(AND(AT246&lt;4,AT246&gt;0),AT246&gt;5)),Wydruk!$AE$8,Wydruk!$AE$9),IF($B241=$B247,IF($F245&lt;&gt;0,Wydruk!$AE$12,Wydruk!$AE$10),IF(OR(OR(J242&lt;4,J242&gt;5),OR(S242&lt;4,S242&gt;5),OR(AB242&lt;4,AB242&gt;5),OR(AK242&lt;4,AK242&gt;5),OR(AND(AT242&lt;4,AT242&gt;0),AT242&gt;5)),Wydruk!$AE$8,Wydruk!$AE$11))))))</f>
        <v>Uzupełnij liczby godzin tygodniowego planu</v>
      </c>
      <c r="C246" s="324"/>
      <c r="D246" s="324"/>
      <c r="E246" s="324"/>
      <c r="F246" s="173">
        <f>maj!F246</f>
        <v>0</v>
      </c>
      <c r="G246" s="184">
        <f>maj!G246</f>
        <v>0</v>
      </c>
      <c r="H246" s="191">
        <f t="shared" ref="H246" si="4167">IF(OR($G246=0,$F246=0,$G246="",$F246=""),0,$G246/$F246)</f>
        <v>0</v>
      </c>
      <c r="I246" s="193"/>
      <c r="J246" s="176">
        <f t="shared" ref="J246" si="4168">IF($B235=$B241,IF(L241+L236&gt;0,1,0)+IF(M241+M236&gt;0,1,0)+IF(N241+N236&gt;0,1,0)+IF(O241+O236&gt;0,1,0)+IF(P241+P236&gt;0,1,0)+IF(Q241+Q236&gt;0,1,0)+IF(R241+R236&gt;0,1,0),J242)</f>
        <v>0</v>
      </c>
      <c r="K246" s="133">
        <f t="shared" ref="K246" si="4169">IF(OR($B241=$B247,J246=0,(K242-Q246+O246)&lt;=0),0,(K242-Q246+O246)/J246)</f>
        <v>0</v>
      </c>
      <c r="L246" s="137">
        <f t="shared" ref="L246" si="4170">IF(K246*(7-J243)&lt;=0,0,K246*(7-J243))</f>
        <v>0</v>
      </c>
      <c r="M246" s="311">
        <f t="shared" ref="M246" si="4171">ROUND(IF(OR(K243-K246*(7-J243)+P246&lt;0,$B241=$B247,K246&lt;=0,K243=0),0,IF(K243-K246*(7-J243)+P246&gt;Q246-O246+P246,Q246-O246+P246,K243-K246*(7-J243)+P246)),1)</f>
        <v>0</v>
      </c>
      <c r="N246" s="312"/>
      <c r="O246" s="139">
        <f t="shared" ref="O246" si="4172">IF(OR($B241=$B247,J242=0),0,IF($B241=$B235,J241,$F241))</f>
        <v>0</v>
      </c>
      <c r="P246" s="30">
        <f t="shared" ref="P246" si="4173">IF(OR($B241=$B247,J246=0),0,$G243-$G242)</f>
        <v>0</v>
      </c>
      <c r="Q246" s="134">
        <f t="shared" ref="Q246" si="4174">IF(OR($B241=$B247,J246=0),0,J245)</f>
        <v>0</v>
      </c>
      <c r="R246" s="138">
        <f t="shared" ref="R246" si="4175">IF($B241=$B247,0,K243)</f>
        <v>0</v>
      </c>
      <c r="S246" s="176">
        <f t="shared" ref="S246" si="4176">IF($B235=$B241,IF(U241+U236&gt;0,1,0)+IF(V241+V236&gt;0,1,0)+IF(W241+W236&gt;0,1,0)+IF(X241+X236&gt;0,1,0)+IF(Y241+Y236&gt;0,1,0)+IF(Z241+Z236&gt;0,1,0)+IF(AA241+AA236&gt;0,1,0),S242)</f>
        <v>0</v>
      </c>
      <c r="T246" s="133">
        <f t="shared" ref="T246" si="4177">IF(OR($B241=$B247,S246=0,(T242-Z246+X246)&lt;=0),0,(T242-Z246+X246)/S246)</f>
        <v>0</v>
      </c>
      <c r="U246" s="137">
        <f t="shared" ref="U246" si="4178">IF(T246*(7-S243)&lt;=0,0,T246*(7-S243))</f>
        <v>0</v>
      </c>
      <c r="V246" s="311">
        <f t="shared" ref="V246" si="4179">ROUND(IF(OR(T243-T246*(7-S243)+Y246&lt;0,$B241=$B247,T246&lt;=0,T243=0),0,IF(T243-T246*(7-S243)+Y246&gt;Z246-X246+Y246,Z246-X246+Y246,T243-T246*(7-S243)+Y246)),1)</f>
        <v>0</v>
      </c>
      <c r="W246" s="312"/>
      <c r="X246" s="139">
        <f t="shared" ref="X246" si="4180">IF(OR($B241=$B247,S242=0),0,IF($B241=$B235,S241,$F241))</f>
        <v>0</v>
      </c>
      <c r="Y246" s="30">
        <f t="shared" ref="Y246" si="4181">IF(OR($B241=$B247,S246=0),0,$G243-$G242)</f>
        <v>0</v>
      </c>
      <c r="Z246" s="134">
        <f t="shared" ref="Z246" si="4182">IF(OR($B241=$B247,S246=0),0,S245)</f>
        <v>0</v>
      </c>
      <c r="AA246" s="138">
        <f t="shared" ref="AA246" si="4183">IF($B241=$B247,0,T243)</f>
        <v>0</v>
      </c>
      <c r="AB246" s="176">
        <f t="shared" ref="AB246" si="4184">IF($B235=$B241,IF(AD241+AD236&gt;0,1,0)+IF(AE241+AE236&gt;0,1,0)+IF(AF241+AF236&gt;0,1,0)+IF(AG241+AG236&gt;0,1,0)+IF(AH241+AH236&gt;0,1,0)+IF(AI241+AI236&gt;0,1,0)+IF(AJ241+AJ236&gt;0,1,0),AB242)</f>
        <v>0</v>
      </c>
      <c r="AC246" s="133">
        <f t="shared" ref="AC246" si="4185">IF(OR($B241=$B247,AB246=0,(AC242-AI246+AG246)&lt;=0),0,(AC242-AI246+AG246)/AB246)</f>
        <v>0</v>
      </c>
      <c r="AD246" s="137">
        <f t="shared" ref="AD246" si="4186">IF(AC246*(7-AB243)&lt;=0,0,AC246*(7-AB243))</f>
        <v>0</v>
      </c>
      <c r="AE246" s="311">
        <f t="shared" ref="AE246" si="4187">ROUND(IF(OR(AC243-AC246*(7-AB243)+AH246&lt;0,$B241=$B247,AC246&lt;=0,AC243=0),0,IF(AC243-AC246*(7-AB243)+AH246&gt;AI246-AG246+AH246,AI246-AG246+AH246,AC243-AC246*(7-AB243)+AH246)),1)</f>
        <v>0</v>
      </c>
      <c r="AF246" s="312"/>
      <c r="AG246" s="139">
        <f t="shared" ref="AG246" si="4188">IF(OR($B241=$B247,AB242=0),0,IF($B241=$B235,AB241,$F241))</f>
        <v>0</v>
      </c>
      <c r="AH246" s="30">
        <f t="shared" ref="AH246" si="4189">IF(OR($B241=$B247,AB246=0),0,$G243-$G242)</f>
        <v>0</v>
      </c>
      <c r="AI246" s="134">
        <f t="shared" ref="AI246" si="4190">IF(OR($B241=$B247,AB246=0),0,AB245)</f>
        <v>0</v>
      </c>
      <c r="AJ246" s="138">
        <f t="shared" ref="AJ246" si="4191">IF($B241=$B247,0,AC243)</f>
        <v>0</v>
      </c>
      <c r="AK246" s="176">
        <f t="shared" ref="AK246" si="4192">IF($B235=$B241,IF(AM241+AM236&gt;0,1,0)+IF(AN241+AN236&gt;0,1,0)+IF(AO241+AO236&gt;0,1,0)+IF(AP241+AP236&gt;0,1,0)+IF(AQ241+AQ236&gt;0,1,0)+IF(AR241+AR236&gt;0,1,0)+IF(AS241+AS236&gt;0,1,0),AK242)</f>
        <v>0</v>
      </c>
      <c r="AL246" s="133">
        <f t="shared" ref="AL246" si="4193">IF(OR($B241=$B247,AK246=0,(AL242-AR246+AP246)&lt;=0),0,(AL242-AR246+AP246)/AK246)</f>
        <v>0</v>
      </c>
      <c r="AM246" s="137">
        <f t="shared" ref="AM246" si="4194">IF(AL246*(7-AK243)&lt;=0,0,AL246*(7-AK243))</f>
        <v>0</v>
      </c>
      <c r="AN246" s="311">
        <f t="shared" ref="AN246" si="4195">ROUND(IF(OR(AL243-AL246*(7-AK243)+AQ246&lt;0,$B241=$B247,AL246&lt;=0,AL243=0),0,IF(AL243-AL246*(7-AK243)+AQ246&gt;AR246-AP246+AQ246,AR246-AP246+AQ246,AL243-AL246*(7-AK243)+AQ246)),1)</f>
        <v>0</v>
      </c>
      <c r="AO246" s="312"/>
      <c r="AP246" s="139">
        <f t="shared" ref="AP246" si="4196">IF(OR($B241=$B247,AK242=0),0,IF($B241=$B235,AK241,$F241))</f>
        <v>0</v>
      </c>
      <c r="AQ246" s="30">
        <f t="shared" ref="AQ246" si="4197">IF(OR($B241=$B247,AK246=0),0,$G243-$G242)</f>
        <v>0</v>
      </c>
      <c r="AR246" s="134">
        <f t="shared" ref="AR246" si="4198">IF(OR($B241=$B247,AK246=0),0,AK245)</f>
        <v>0</v>
      </c>
      <c r="AS246" s="138">
        <f t="shared" ref="AS246" si="4199">IF($B241=$B247,0,AL243)</f>
        <v>0</v>
      </c>
      <c r="AT246" s="176">
        <f t="shared" ref="AT246" si="4200">IF($B235=$B241,IF(AV241+AV236&gt;0,1,0)+IF(AW241+AW236&gt;0,1,0)+IF(AX241+AX236&gt;0,1,0)+IF(AY241+AY236&gt;0,1,0)+IF(AZ241+AZ236&gt;0,1,0)+IF(BA241+BA236&gt;0,1,0)+IF(BB241+BB236&gt;0,1,0),AT242)</f>
        <v>0</v>
      </c>
      <c r="AU246" s="133">
        <f t="shared" ref="AU246" si="4201">IF(OR($B241=$B247,AT246=0,(AU242-BA246+AY246)&lt;=0),0,(AU242-BA246+AY246)/AT246)</f>
        <v>0</v>
      </c>
      <c r="AV246" s="137">
        <f t="shared" ref="AV246" si="4202">IF(AU246*(7-AT243)&lt;=0,0,AU246*(7-AT243))</f>
        <v>0</v>
      </c>
      <c r="AW246" s="311">
        <f t="shared" ref="AW246" si="4203">ROUND(IF(OR(AU243-AU246*(7-AT243)+AZ246&lt;0,$B241=$B247,AU246&lt;=0,AU243=0),0,IF(AU243-AU246*(7-AT243)+AZ246&gt;BA246-AY246+AZ246,BA246-AY246+AZ246,AU243-AU246*(7-AT243)+AZ246)),1)</f>
        <v>0</v>
      </c>
      <c r="AX246" s="312"/>
      <c r="AY246" s="139">
        <f t="shared" ref="AY246" si="4204">IF(OR($B241=$B247,AT242=0),0,IF($B241=$B235,AT241,$F241))</f>
        <v>0</v>
      </c>
      <c r="AZ246" s="30">
        <f t="shared" ref="AZ246" si="4205">IF(OR($B241=$B247,AT246=0),0,$G243-$G242)</f>
        <v>0</v>
      </c>
      <c r="BA246" s="134">
        <f t="shared" ref="BA246" si="4206">IF(OR($B241=$B247,AT246=0),0,AT245)</f>
        <v>0</v>
      </c>
      <c r="BB246" s="138">
        <f t="shared" ref="BB246" si="4207">IF($B241=$B247,0,AU243)</f>
        <v>0</v>
      </c>
    </row>
    <row r="247" spans="1:54" ht="15.75" x14ac:dyDescent="0.2">
      <c r="A247" s="1">
        <f t="shared" ref="A247" si="4208">IF(B247="","1. Niewypełnione",B247)</f>
        <v>0</v>
      </c>
      <c r="B247" s="320">
        <f>maj!B247</f>
        <v>0</v>
      </c>
      <c r="C247" s="321">
        <f>maj!C247</f>
        <v>0</v>
      </c>
      <c r="D247" s="321">
        <f>maj!D247</f>
        <v>0</v>
      </c>
      <c r="E247" s="321">
        <f>maj!E247</f>
        <v>0</v>
      </c>
      <c r="F247" s="177">
        <f>maj!F247</f>
        <v>18</v>
      </c>
      <c r="G247" s="185">
        <f>maj!G247</f>
        <v>18</v>
      </c>
      <c r="H247" s="177"/>
      <c r="I247" s="192">
        <f t="shared" ref="I247:I251" si="4209">K247+T247+AC247+AL247+AU247</f>
        <v>0</v>
      </c>
      <c r="J247" s="186">
        <f t="shared" ref="J247" si="4210">IF(OR($B247=$B253,J250=0),0,ROUND((K248+P252)/J250,0))</f>
        <v>0</v>
      </c>
      <c r="K247" s="51">
        <f t="shared" ref="K247:K248" si="4211">SUM(L247:R247)</f>
        <v>0</v>
      </c>
      <c r="L247" s="52">
        <f>maj!L247</f>
        <v>0</v>
      </c>
      <c r="M247" s="52">
        <f>maj!M247</f>
        <v>0</v>
      </c>
      <c r="N247" s="52">
        <f>maj!N247</f>
        <v>0</v>
      </c>
      <c r="O247" s="52">
        <f>maj!O247</f>
        <v>0</v>
      </c>
      <c r="P247" s="53">
        <f>maj!P247</f>
        <v>0</v>
      </c>
      <c r="Q247" s="54">
        <f>maj!Q247</f>
        <v>0</v>
      </c>
      <c r="R247" s="55">
        <f>maj!R247</f>
        <v>0</v>
      </c>
      <c r="S247" s="188">
        <f t="shared" ref="S247" si="4212">IF(OR($B247=$B253,S250=0),0,ROUND((T248+Y252)/S250,0))</f>
        <v>0</v>
      </c>
      <c r="T247" s="51">
        <f t="shared" ref="T247:T248" si="4213">SUM(U247:AA247)</f>
        <v>0</v>
      </c>
      <c r="U247" s="52">
        <f>maj!U247</f>
        <v>0</v>
      </c>
      <c r="V247" s="52">
        <f>maj!V247</f>
        <v>0</v>
      </c>
      <c r="W247" s="52">
        <f>maj!W247</f>
        <v>0</v>
      </c>
      <c r="X247" s="52">
        <f>maj!X247</f>
        <v>0</v>
      </c>
      <c r="Y247" s="53">
        <f>maj!Y247</f>
        <v>0</v>
      </c>
      <c r="Z247" s="54">
        <f>maj!Z247</f>
        <v>0</v>
      </c>
      <c r="AA247" s="55">
        <f>maj!AA247</f>
        <v>0</v>
      </c>
      <c r="AB247" s="188">
        <f t="shared" ref="AB247" si="4214">IF(OR($B247=$B253,AB250=0),0,ROUND((AC248+AH252)/AB250,0))</f>
        <v>0</v>
      </c>
      <c r="AC247" s="51">
        <f t="shared" ref="AC247:AC248" si="4215">SUM(AD247:AJ247)</f>
        <v>0</v>
      </c>
      <c r="AD247" s="52">
        <f>maj!AD247</f>
        <v>0</v>
      </c>
      <c r="AE247" s="52">
        <f>maj!AE247</f>
        <v>0</v>
      </c>
      <c r="AF247" s="52">
        <f>maj!AF247</f>
        <v>0</v>
      </c>
      <c r="AG247" s="52">
        <f>maj!AG247</f>
        <v>0</v>
      </c>
      <c r="AH247" s="53">
        <f>maj!AH247</f>
        <v>0</v>
      </c>
      <c r="AI247" s="54">
        <f>maj!AI247</f>
        <v>0</v>
      </c>
      <c r="AJ247" s="55">
        <f>maj!AJ247</f>
        <v>0</v>
      </c>
      <c r="AK247" s="188">
        <f t="shared" ref="AK247" si="4216">IF(OR($B247=$B253,AK250=0),0,ROUND((AL248+AQ252)/AK250,0))</f>
        <v>0</v>
      </c>
      <c r="AL247" s="51">
        <f t="shared" ref="AL247:AL248" si="4217">SUM(AM247:AS247)</f>
        <v>0</v>
      </c>
      <c r="AM247" s="52">
        <f>maj!AM247</f>
        <v>0</v>
      </c>
      <c r="AN247" s="52">
        <f>maj!AN247</f>
        <v>0</v>
      </c>
      <c r="AO247" s="52">
        <f>maj!AO247</f>
        <v>0</v>
      </c>
      <c r="AP247" s="52">
        <f>maj!AP247</f>
        <v>0</v>
      </c>
      <c r="AQ247" s="53">
        <f>maj!AQ247</f>
        <v>0</v>
      </c>
      <c r="AR247" s="54">
        <f>maj!AR247</f>
        <v>0</v>
      </c>
      <c r="AS247" s="55">
        <f>maj!AS247</f>
        <v>0</v>
      </c>
      <c r="AT247" s="188">
        <f t="shared" ref="AT247" si="4218">IF(OR($B247=$B253,AT250=0),0,ROUND((AU248+AZ252)/AT250,0))</f>
        <v>0</v>
      </c>
      <c r="AU247" s="51">
        <f t="shared" ref="AU247:AU248" si="4219">SUM(AV247:BB247)</f>
        <v>0</v>
      </c>
      <c r="AV247" s="52">
        <f t="shared" ref="AV247" si="4220">IF(SUM($AM$9:$AS$9)=SUM($AV$9:$BB$9),AM247,IF(AND(SUM($AV$9:$BB$9)&gt;42,SUM($AV$9:$BB$9)&lt;49),AM247,0))</f>
        <v>0</v>
      </c>
      <c r="AW247" s="52">
        <f t="shared" ref="AW247" si="4221">IF(SUM($AM$9:$AS$9)=SUM($AV$9:$BB$9),AN247,IF(AND(SUM($AV$9:$BB$9)&gt;42,SUM($AV$9:$BB$9)&lt;49),AN247,0))</f>
        <v>0</v>
      </c>
      <c r="AX247" s="52">
        <f t="shared" ref="AX247" si="4222">IF(SUM($AM$9:$AS$9)=SUM($AV$9:$BB$9),AO247,IF(AND(SUM($AV$9:$BB$9)&gt;42,SUM($AV$9:$BB$9)&lt;49),AO247,0))</f>
        <v>0</v>
      </c>
      <c r="AY247" s="52">
        <f t="shared" ref="AY247" si="4223">IF(SUM($AM$9:$AS$9)=SUM($AV$9:$BB$9),AP247,IF(AND(SUM($AV$9:$BB$9)&gt;42,SUM($AV$9:$BB$9)&lt;49),AP247,0))</f>
        <v>0</v>
      </c>
      <c r="AZ247" s="53">
        <f t="shared" ref="AZ247" si="4224">IF(SUM($AM$9:$AS$9)=SUM($AV$9:$BB$9),AQ247,IF(AND(SUM($AV$9:$BB$9)&gt;42,SUM($AV$9:$BB$9)&lt;49),AQ247,0))</f>
        <v>0</v>
      </c>
      <c r="BA247" s="54">
        <f t="shared" ref="BA247" si="4225">IF(SUM($AM$9:$AS$9)=SUM($AV$9:$BB$9),AR247,IF(AND(SUM($AV$9:$BB$9)&gt;42,SUM($AV$9:$BB$9)&lt;49),AR247,0))</f>
        <v>0</v>
      </c>
      <c r="BB247" s="55">
        <f t="shared" ref="BB247" si="4226">IF(SUM($AM$9:$AS$9)=SUM($AV$9:$BB$9),AS247,IF(AND(SUM($AV$9:$BB$9)&gt;42,SUM($AV$9:$BB$9)&lt;49),AS247,0))</f>
        <v>0</v>
      </c>
    </row>
    <row r="248" spans="1:54" ht="12.75" hidden="1" customHeight="1" x14ac:dyDescent="0.2">
      <c r="B248" s="93"/>
      <c r="C248" s="94"/>
      <c r="D248" s="95"/>
      <c r="E248" s="115"/>
      <c r="F248" s="140" t="b">
        <f t="shared" ref="F248" si="4227">IF($B241=$B247,OR(F242,G247&lt;F247),G247&lt;F247)</f>
        <v>0</v>
      </c>
      <c r="G248" s="189">
        <f t="shared" ref="G248" si="4228">IF(AND($B241=$B247,$B241&lt;&gt;"",$B241&lt;&gt;0),G247+G242,G247)</f>
        <v>18</v>
      </c>
      <c r="H248" s="120"/>
      <c r="I248" s="165">
        <f t="shared" si="4209"/>
        <v>0</v>
      </c>
      <c r="J248" s="194">
        <f t="shared" ref="J248" si="4229">7-COUNTIF(L247:R247,0)-COUNTIF(L247:R247,"")</f>
        <v>0</v>
      </c>
      <c r="K248" s="22">
        <f t="shared" si="4211"/>
        <v>0</v>
      </c>
      <c r="L248" s="35">
        <f t="shared" ref="L248:R248" si="4230">IF($B241=$B247,L247+L242,L247)</f>
        <v>0</v>
      </c>
      <c r="M248" s="35">
        <f t="shared" si="4230"/>
        <v>0</v>
      </c>
      <c r="N248" s="35">
        <f t="shared" si="4230"/>
        <v>0</v>
      </c>
      <c r="O248" s="35">
        <f t="shared" si="4230"/>
        <v>0</v>
      </c>
      <c r="P248" s="36">
        <f t="shared" si="4230"/>
        <v>0</v>
      </c>
      <c r="Q248" s="37">
        <f t="shared" si="4230"/>
        <v>0</v>
      </c>
      <c r="R248" s="38">
        <f t="shared" si="4230"/>
        <v>0</v>
      </c>
      <c r="S248" s="194">
        <f t="shared" ref="S248" si="4231">7-COUNTIF(U247:AA247,0)-COUNTIF(U247:AA247,"")</f>
        <v>0</v>
      </c>
      <c r="T248" s="22">
        <f t="shared" si="4213"/>
        <v>0</v>
      </c>
      <c r="U248" s="35">
        <f t="shared" ref="U248:AA248" si="4232">IF($B241=$B247,U247+U242,U247)</f>
        <v>0</v>
      </c>
      <c r="V248" s="35">
        <f t="shared" si="4232"/>
        <v>0</v>
      </c>
      <c r="W248" s="35">
        <f t="shared" si="4232"/>
        <v>0</v>
      </c>
      <c r="X248" s="35">
        <f t="shared" si="4232"/>
        <v>0</v>
      </c>
      <c r="Y248" s="36">
        <f t="shared" si="4232"/>
        <v>0</v>
      </c>
      <c r="Z248" s="37">
        <f t="shared" si="4232"/>
        <v>0</v>
      </c>
      <c r="AA248" s="38">
        <f t="shared" si="4232"/>
        <v>0</v>
      </c>
      <c r="AB248" s="194">
        <f t="shared" ref="AB248" si="4233">7-COUNTIF(AD247:AJ247,0)-COUNTIF(AD247:AJ247,"")</f>
        <v>0</v>
      </c>
      <c r="AC248" s="22">
        <f t="shared" si="4215"/>
        <v>0</v>
      </c>
      <c r="AD248" s="35">
        <f t="shared" ref="AD248:AJ248" si="4234">IF($B241=$B247,AD247+AD242,AD247)</f>
        <v>0</v>
      </c>
      <c r="AE248" s="35">
        <f t="shared" si="4234"/>
        <v>0</v>
      </c>
      <c r="AF248" s="35">
        <f t="shared" si="4234"/>
        <v>0</v>
      </c>
      <c r="AG248" s="35">
        <f t="shared" si="4234"/>
        <v>0</v>
      </c>
      <c r="AH248" s="36">
        <f t="shared" si="4234"/>
        <v>0</v>
      </c>
      <c r="AI248" s="37">
        <f t="shared" si="4234"/>
        <v>0</v>
      </c>
      <c r="AJ248" s="38">
        <f t="shared" si="4234"/>
        <v>0</v>
      </c>
      <c r="AK248" s="194">
        <f t="shared" ref="AK248" si="4235">7-COUNTIF(AM247:AS247,0)-COUNTIF(AM247:AS247,"")</f>
        <v>0</v>
      </c>
      <c r="AL248" s="22">
        <f t="shared" si="4217"/>
        <v>0</v>
      </c>
      <c r="AM248" s="35">
        <f t="shared" ref="AM248:AS248" si="4236">IF($B241=$B247,AM247+AM242,AM247)</f>
        <v>0</v>
      </c>
      <c r="AN248" s="35">
        <f t="shared" si="4236"/>
        <v>0</v>
      </c>
      <c r="AO248" s="35">
        <f t="shared" si="4236"/>
        <v>0</v>
      </c>
      <c r="AP248" s="35">
        <f t="shared" si="4236"/>
        <v>0</v>
      </c>
      <c r="AQ248" s="36">
        <f t="shared" si="4236"/>
        <v>0</v>
      </c>
      <c r="AR248" s="37">
        <f t="shared" si="4236"/>
        <v>0</v>
      </c>
      <c r="AS248" s="38">
        <f t="shared" si="4236"/>
        <v>0</v>
      </c>
      <c r="AT248" s="194">
        <f t="shared" ref="AT248" si="4237">7-COUNTIF(AV247:BB247,0)-COUNTIF(AV247:BB247,"")</f>
        <v>0</v>
      </c>
      <c r="AU248" s="22">
        <f t="shared" si="4219"/>
        <v>0</v>
      </c>
      <c r="AV248" s="35">
        <f t="shared" ref="AV248:BB248" si="4238">IF($B241=$B247,AV247+AV242,AV247)</f>
        <v>0</v>
      </c>
      <c r="AW248" s="35">
        <f t="shared" si="4238"/>
        <v>0</v>
      </c>
      <c r="AX248" s="35">
        <f t="shared" si="4238"/>
        <v>0</v>
      </c>
      <c r="AY248" s="35">
        <f t="shared" si="4238"/>
        <v>0</v>
      </c>
      <c r="AZ248" s="36">
        <f t="shared" si="4238"/>
        <v>0</v>
      </c>
      <c r="BA248" s="37">
        <f t="shared" si="4238"/>
        <v>0</v>
      </c>
      <c r="BB248" s="38">
        <f t="shared" si="4238"/>
        <v>0</v>
      </c>
    </row>
    <row r="249" spans="1:54" ht="15" hidden="1" customHeight="1" x14ac:dyDescent="0.2">
      <c r="B249" s="116"/>
      <c r="C249" s="117"/>
      <c r="D249" s="118"/>
      <c r="E249" s="119"/>
      <c r="F249" s="92"/>
      <c r="G249" s="190">
        <f t="shared" ref="G249" si="4239">IF(AND($B241=$B247,$B241&lt;&gt;"",$B241&lt;&gt;0),F247+G243,F247)</f>
        <v>18</v>
      </c>
      <c r="H249" s="121"/>
      <c r="I249" s="165">
        <f t="shared" si="4209"/>
        <v>0</v>
      </c>
      <c r="J249" s="195">
        <f t="shared" ref="J249" si="4240">IF($B247=$B241,COUNTIF(L249:R249,0),COUNTIF(L250:R250,0)+COUNTIF(L250:R250,""))</f>
        <v>7</v>
      </c>
      <c r="K249" s="39">
        <f t="shared" ref="K249:R249" si="4241">IF($B241=$B247,K250+K243,K250)</f>
        <v>0</v>
      </c>
      <c r="L249" s="40">
        <f t="shared" si="4241"/>
        <v>0</v>
      </c>
      <c r="M249" s="40">
        <f t="shared" si="4241"/>
        <v>0</v>
      </c>
      <c r="N249" s="40">
        <f t="shared" si="4241"/>
        <v>0</v>
      </c>
      <c r="O249" s="40">
        <f t="shared" si="4241"/>
        <v>0</v>
      </c>
      <c r="P249" s="41">
        <f t="shared" si="4241"/>
        <v>0</v>
      </c>
      <c r="Q249" s="42">
        <f t="shared" si="4241"/>
        <v>0</v>
      </c>
      <c r="R249" s="43">
        <f t="shared" si="4241"/>
        <v>0</v>
      </c>
      <c r="S249" s="195">
        <f t="shared" ref="S249" si="4242">IF($B247=$B241,COUNTIF(U249:AA249,0),COUNTIF(U250:AA250,0)+COUNTIF(U250:AA250,""))</f>
        <v>7</v>
      </c>
      <c r="T249" s="39">
        <f t="shared" ref="T249:AA249" si="4243">IF($B241=$B247,T250+T243,T250)</f>
        <v>0</v>
      </c>
      <c r="U249" s="40">
        <f t="shared" si="4243"/>
        <v>0</v>
      </c>
      <c r="V249" s="40">
        <f t="shared" si="4243"/>
        <v>0</v>
      </c>
      <c r="W249" s="40">
        <f t="shared" si="4243"/>
        <v>0</v>
      </c>
      <c r="X249" s="40">
        <f t="shared" si="4243"/>
        <v>0</v>
      </c>
      <c r="Y249" s="41">
        <f t="shared" si="4243"/>
        <v>0</v>
      </c>
      <c r="Z249" s="42">
        <f t="shared" si="4243"/>
        <v>0</v>
      </c>
      <c r="AA249" s="43">
        <f t="shared" si="4243"/>
        <v>0</v>
      </c>
      <c r="AB249" s="195">
        <f t="shared" ref="AB249" si="4244">IF($B247=$B241,COUNTIF(AD249:AJ249,0),COUNTIF(AD250:AJ250,0)+COUNTIF(AD250:AJ250,""))</f>
        <v>7</v>
      </c>
      <c r="AC249" s="39">
        <f t="shared" ref="AC249:AJ249" si="4245">IF($B241=$B247,AC250+AC243,AC250)</f>
        <v>0</v>
      </c>
      <c r="AD249" s="40">
        <f t="shared" si="4245"/>
        <v>0</v>
      </c>
      <c r="AE249" s="40">
        <f t="shared" si="4245"/>
        <v>0</v>
      </c>
      <c r="AF249" s="40">
        <f t="shared" si="4245"/>
        <v>0</v>
      </c>
      <c r="AG249" s="40">
        <f t="shared" si="4245"/>
        <v>0</v>
      </c>
      <c r="AH249" s="41">
        <f t="shared" si="4245"/>
        <v>0</v>
      </c>
      <c r="AI249" s="42">
        <f t="shared" si="4245"/>
        <v>0</v>
      </c>
      <c r="AJ249" s="43">
        <f t="shared" si="4245"/>
        <v>0</v>
      </c>
      <c r="AK249" s="195">
        <f t="shared" ref="AK249" si="4246">IF($B247=$B241,COUNTIF(AM249:AS249,0),COUNTIF(AM250:AS250,0)+COUNTIF(AM250:AS250,""))</f>
        <v>7</v>
      </c>
      <c r="AL249" s="39">
        <f t="shared" ref="AL249:AS249" si="4247">IF($B241=$B247,AL250+AL243,AL250)</f>
        <v>0</v>
      </c>
      <c r="AM249" s="40">
        <f t="shared" si="4247"/>
        <v>0</v>
      </c>
      <c r="AN249" s="40">
        <f t="shared" si="4247"/>
        <v>0</v>
      </c>
      <c r="AO249" s="40">
        <f t="shared" si="4247"/>
        <v>0</v>
      </c>
      <c r="AP249" s="40">
        <f t="shared" si="4247"/>
        <v>0</v>
      </c>
      <c r="AQ249" s="41">
        <f t="shared" si="4247"/>
        <v>0</v>
      </c>
      <c r="AR249" s="42">
        <f t="shared" si="4247"/>
        <v>0</v>
      </c>
      <c r="AS249" s="43">
        <f t="shared" si="4247"/>
        <v>0</v>
      </c>
      <c r="AT249" s="195">
        <f t="shared" ref="AT249" si="4248">IF($B247=$B241,COUNTIF(AV249:BB249,0),COUNTIF(AV250:BB250,0)+COUNTIF(AV250:BB250,""))</f>
        <v>7</v>
      </c>
      <c r="AU249" s="39">
        <f t="shared" ref="AU249:BB249" si="4249">IF($B241=$B247,AU250+AU243,AU250)</f>
        <v>0</v>
      </c>
      <c r="AV249" s="40">
        <f t="shared" si="4249"/>
        <v>0</v>
      </c>
      <c r="AW249" s="40">
        <f t="shared" si="4249"/>
        <v>0</v>
      </c>
      <c r="AX249" s="40">
        <f t="shared" si="4249"/>
        <v>0</v>
      </c>
      <c r="AY249" s="40">
        <f t="shared" si="4249"/>
        <v>0</v>
      </c>
      <c r="AZ249" s="41">
        <f t="shared" si="4249"/>
        <v>0</v>
      </c>
      <c r="BA249" s="42">
        <f t="shared" si="4249"/>
        <v>0</v>
      </c>
      <c r="BB249" s="43">
        <f t="shared" si="4249"/>
        <v>0</v>
      </c>
    </row>
    <row r="250" spans="1:54" ht="15.75" customHeight="1" x14ac:dyDescent="0.2">
      <c r="A250" s="1">
        <f t="shared" ref="A250" si="4250">A247</f>
        <v>0</v>
      </c>
      <c r="B250" s="313">
        <f t="shared" ref="B250" si="4251">B244+1</f>
        <v>39</v>
      </c>
      <c r="C250" s="314"/>
      <c r="D250" s="314"/>
      <c r="E250" s="314"/>
      <c r="F250" s="31"/>
      <c r="G250" s="183"/>
      <c r="H250" s="122">
        <f t="shared" ref="H250" si="4252">5-COUNTIF(AU247,0)-COUNTIF(AL247,0)-COUNTIF(AC247,0)-COUNTIF(T247,0)-COUNTIF(K247,0)</f>
        <v>0</v>
      </c>
      <c r="I250" s="165">
        <f t="shared" si="4209"/>
        <v>0</v>
      </c>
      <c r="J250" s="187">
        <f t="shared" ref="J250" si="4253">IF($B247=$B241,J244+IF($F247&lt;&gt;$G247,(K247+$G249-$G248)/$F247,K247/$F247),IF($F247&lt;&gt;G247,(K247+$G249-$G248)/$F247,K247/$F247))</f>
        <v>0</v>
      </c>
      <c r="K250" s="7">
        <f t="shared" ref="K250:K251" si="4254">SUM(L250:R250)</f>
        <v>0</v>
      </c>
      <c r="L250" s="26">
        <f t="shared" ref="L250:R250" si="4255">L247</f>
        <v>0</v>
      </c>
      <c r="M250" s="26">
        <f t="shared" si="4255"/>
        <v>0</v>
      </c>
      <c r="N250" s="26">
        <f t="shared" si="4255"/>
        <v>0</v>
      </c>
      <c r="O250" s="26">
        <f t="shared" si="4255"/>
        <v>0</v>
      </c>
      <c r="P250" s="26">
        <f t="shared" si="4255"/>
        <v>0</v>
      </c>
      <c r="Q250" s="29">
        <f t="shared" si="4255"/>
        <v>0</v>
      </c>
      <c r="R250" s="23">
        <f t="shared" si="4255"/>
        <v>0</v>
      </c>
      <c r="S250" s="187">
        <f t="shared" ref="S250" si="4256">IF($B247=$B241,S244+IF($F247&lt;&gt;$G247,(T247+$G249-$G248)/$F247,T247/$F247),IF($F247&lt;&gt;P247,(T247+$G249-$G248)/$F247,T247/$F247))</f>
        <v>0</v>
      </c>
      <c r="T250" s="7">
        <f t="shared" ref="T250:T251" si="4257">SUM(U250:AA250)</f>
        <v>0</v>
      </c>
      <c r="U250" s="26">
        <f t="shared" ref="U250:AA250" si="4258">U247</f>
        <v>0</v>
      </c>
      <c r="V250" s="26">
        <f t="shared" si="4258"/>
        <v>0</v>
      </c>
      <c r="W250" s="26">
        <f t="shared" si="4258"/>
        <v>0</v>
      </c>
      <c r="X250" s="26">
        <f t="shared" si="4258"/>
        <v>0</v>
      </c>
      <c r="Y250" s="113">
        <f t="shared" si="4258"/>
        <v>0</v>
      </c>
      <c r="Z250" s="29">
        <f t="shared" si="4258"/>
        <v>0</v>
      </c>
      <c r="AA250" s="23">
        <f t="shared" si="4258"/>
        <v>0</v>
      </c>
      <c r="AB250" s="187">
        <f t="shared" ref="AB250" si="4259">IF($B247=$B241,AB244+IF($F247&lt;&gt;$G247,(AC247+$G249-$G248)/$F247,AC247/$F247),IF($F247&lt;&gt;Y247,(AC247+$G249-$G248)/$F247,AC247/$F247))</f>
        <v>0</v>
      </c>
      <c r="AC250" s="7">
        <f t="shared" ref="AC250:AC251" si="4260">SUM(AD250:AJ250)</f>
        <v>0</v>
      </c>
      <c r="AD250" s="26">
        <f t="shared" ref="AD250:AJ250" si="4261">AD247</f>
        <v>0</v>
      </c>
      <c r="AE250" s="26">
        <f t="shared" si="4261"/>
        <v>0</v>
      </c>
      <c r="AF250" s="26">
        <f t="shared" si="4261"/>
        <v>0</v>
      </c>
      <c r="AG250" s="26">
        <f t="shared" si="4261"/>
        <v>0</v>
      </c>
      <c r="AH250" s="113">
        <f t="shared" si="4261"/>
        <v>0</v>
      </c>
      <c r="AI250" s="29">
        <f t="shared" si="4261"/>
        <v>0</v>
      </c>
      <c r="AJ250" s="23">
        <f t="shared" si="4261"/>
        <v>0</v>
      </c>
      <c r="AK250" s="187">
        <f t="shared" ref="AK250" si="4262">IF($B247=$B241,AK244+IF($F247&lt;&gt;$G247,(AL247+$G249-$G248)/$F247,AL247/$F247),IF($F247&lt;&gt;AH247,(AL247+$G249-$G248)/$F247,AL247/$F247))</f>
        <v>0</v>
      </c>
      <c r="AL250" s="7">
        <f t="shared" ref="AL250:AL251" si="4263">SUM(AM250:AS250)</f>
        <v>0</v>
      </c>
      <c r="AM250" s="26">
        <f t="shared" ref="AM250:AS250" si="4264">AM247</f>
        <v>0</v>
      </c>
      <c r="AN250" s="26">
        <f t="shared" si="4264"/>
        <v>0</v>
      </c>
      <c r="AO250" s="26">
        <f t="shared" si="4264"/>
        <v>0</v>
      </c>
      <c r="AP250" s="26">
        <f t="shared" si="4264"/>
        <v>0</v>
      </c>
      <c r="AQ250" s="113">
        <f t="shared" si="4264"/>
        <v>0</v>
      </c>
      <c r="AR250" s="29">
        <f t="shared" si="4264"/>
        <v>0</v>
      </c>
      <c r="AS250" s="23">
        <f t="shared" si="4264"/>
        <v>0</v>
      </c>
      <c r="AT250" s="187">
        <f t="shared" ref="AT250" si="4265">IF($B247=$B241,AT244+IF($F247&lt;&gt;$G247,(AU247+$G249-$G248)/$F247,AU247/$F247),IF($F247&lt;&gt;AQ247,(AU247+$G249-$G248)/$F247,AU247/$F247))</f>
        <v>0</v>
      </c>
      <c r="AU250" s="7">
        <f t="shared" ref="AU250:AU251" si="4266">SUM(AV250:BB250)</f>
        <v>0</v>
      </c>
      <c r="AV250" s="6">
        <f t="shared" ref="AV250" si="4267">IF(SUM($AM$9:$AS$9)=SUM($AV$9:$BB$9),AV247,IF(AND(SUM($AV$9:$BB$9)&gt;42,SUM($AV$9:$BB$9)&lt;49),AV247,0))</f>
        <v>0</v>
      </c>
      <c r="AW250" s="6">
        <f t="shared" ref="AW250:BB250" si="4268">IF(SUM($AM$9:$AS$9)=SUM($AV$9:$BB$9),AW247,IF(AND(SUM($AV$9:$BB$9)&gt;42,SUM($AV$9:$BB$9)&lt;49),AW247,0))</f>
        <v>0</v>
      </c>
      <c r="AX250" s="6">
        <f t="shared" si="4268"/>
        <v>0</v>
      </c>
      <c r="AY250" s="6">
        <f t="shared" si="4268"/>
        <v>0</v>
      </c>
      <c r="AZ250" s="26">
        <f t="shared" si="4268"/>
        <v>0</v>
      </c>
      <c r="BA250" s="29">
        <f t="shared" si="4268"/>
        <v>0</v>
      </c>
      <c r="BB250" s="23">
        <f t="shared" si="4268"/>
        <v>0</v>
      </c>
    </row>
    <row r="251" spans="1:54" ht="15.75" customHeight="1" x14ac:dyDescent="0.2">
      <c r="A251" s="1">
        <f t="shared" ref="A251:A252" si="4269">A250</f>
        <v>0</v>
      </c>
      <c r="B251" s="313"/>
      <c r="C251" s="314"/>
      <c r="D251" s="314"/>
      <c r="E251" s="314"/>
      <c r="F251" s="31"/>
      <c r="G251" s="183"/>
      <c r="H251" s="123">
        <f t="shared" ref="H251" si="4270">IF($B247=$B241,H245+F251,$F251)</f>
        <v>0</v>
      </c>
      <c r="I251" s="165">
        <f t="shared" si="4209"/>
        <v>0</v>
      </c>
      <c r="J251" s="141">
        <f t="shared" ref="J251" si="4271">IF($H250=0,0,IF($B241=$B247,IF($H252&gt;0,$H252+J245,K247+J245),IF($H252&gt;0,$H252,K247)))</f>
        <v>0</v>
      </c>
      <c r="K251" s="7">
        <f t="shared" si="4254"/>
        <v>0</v>
      </c>
      <c r="L251" s="6"/>
      <c r="M251" s="6"/>
      <c r="N251" s="6"/>
      <c r="O251" s="6"/>
      <c r="P251" s="26"/>
      <c r="Q251" s="29"/>
      <c r="R251" s="23"/>
      <c r="S251" s="141">
        <f t="shared" ref="S251" si="4272">IF($H250=0,0,IF($B241=$B247,IF($H252&gt;0,$H252+S245,T247+S245),IF($H252&gt;0,$H252,T247)))</f>
        <v>0</v>
      </c>
      <c r="T251" s="7">
        <f t="shared" si="4257"/>
        <v>0</v>
      </c>
      <c r="U251" s="6"/>
      <c r="V251" s="6"/>
      <c r="W251" s="6"/>
      <c r="X251" s="6"/>
      <c r="Y251" s="26"/>
      <c r="Z251" s="29"/>
      <c r="AA251" s="23"/>
      <c r="AB251" s="141">
        <f t="shared" ref="AB251" si="4273">IF($H250=0,0,IF($B241=$B247,IF($H252&gt;0,$H252+AB245,AC247+AB245),IF($H252&gt;0,$H252,AC247)))</f>
        <v>0</v>
      </c>
      <c r="AC251" s="7">
        <f t="shared" si="4260"/>
        <v>0</v>
      </c>
      <c r="AD251" s="6"/>
      <c r="AE251" s="6"/>
      <c r="AF251" s="6"/>
      <c r="AG251" s="6"/>
      <c r="AH251" s="26"/>
      <c r="AI251" s="29"/>
      <c r="AJ251" s="23"/>
      <c r="AK251" s="141">
        <f t="shared" ref="AK251" si="4274">IF($H250=0,0,IF($B241=$B247,IF($H252&gt;0,$H252+AK245,AL247+AK245),IF($H252&gt;0,$H252,AL247)))</f>
        <v>0</v>
      </c>
      <c r="AL251" s="7">
        <f t="shared" si="4263"/>
        <v>0</v>
      </c>
      <c r="AM251" s="6"/>
      <c r="AN251" s="6"/>
      <c r="AO251" s="6"/>
      <c r="AP251" s="6"/>
      <c r="AQ251" s="26"/>
      <c r="AR251" s="29"/>
      <c r="AS251" s="23"/>
      <c r="AT251" s="141">
        <f t="shared" ref="AT251" si="4275">IF($H250=0,0,IF($B241=$B247,IF($H252&gt;0,$H252+AT245,AU247+AT245),IF($H252&gt;0,$H252,AU247)))</f>
        <v>0</v>
      </c>
      <c r="AU251" s="7">
        <f t="shared" si="4266"/>
        <v>0</v>
      </c>
      <c r="AV251" s="6"/>
      <c r="AW251" s="6"/>
      <c r="AX251" s="6"/>
      <c r="AY251" s="6"/>
      <c r="AZ251" s="26"/>
      <c r="BA251" s="29"/>
      <c r="BB251" s="23"/>
    </row>
    <row r="252" spans="1:54" ht="18.75" customHeight="1" thickBot="1" x14ac:dyDescent="0.25">
      <c r="A252" s="1">
        <f t="shared" si="4269"/>
        <v>0</v>
      </c>
      <c r="B252" s="323" t="str">
        <f>IF(B247="",Wydruk!$AE$6,IF(J248=0,Wydruk!$AE$7,IF(AND(G248&lt;G249,B247&lt;&gt;$B253),Wydruk!$AE$13,IF(AND($B247=$B241,$B247&lt;&gt;$B253),IF(OR(OR(J252&lt;4,J252&gt;5),OR(S252&lt;4,S252&gt;5),OR(AB252&lt;4,AB252&gt;5),OR(AK252&lt;4,AK252&gt;5),OR(AND(AT252&lt;4,AT252&gt;0),AT252&gt;5)),Wydruk!$AE$8,Wydruk!$AE$9),IF($B247=$B253,IF($F251&lt;&gt;0,Wydruk!$AE$12,Wydruk!$AE$10),IF(OR(OR(J248&lt;4,J248&gt;5),OR(S248&lt;4,S248&gt;5),OR(AB248&lt;4,AB248&gt;5),OR(AK248&lt;4,AK248&gt;5),OR(AND(AT248&lt;4,AT248&gt;0),AT248&gt;5)),Wydruk!$AE$8,Wydruk!$AE$11))))))</f>
        <v>Uzupełnij liczby godzin tygodniowego planu</v>
      </c>
      <c r="C252" s="324"/>
      <c r="D252" s="324"/>
      <c r="E252" s="324"/>
      <c r="F252" s="173">
        <f>maj!F252</f>
        <v>0</v>
      </c>
      <c r="G252" s="184">
        <f>maj!G252</f>
        <v>0</v>
      </c>
      <c r="H252" s="191">
        <f t="shared" ref="H252" si="4276">IF(OR($G252=0,$F252=0,$G252="",$F252=""),0,$G252/$F252)</f>
        <v>0</v>
      </c>
      <c r="I252" s="193"/>
      <c r="J252" s="176">
        <f t="shared" ref="J252" si="4277">IF($B241=$B247,IF(L247+L242&gt;0,1,0)+IF(M247+M242&gt;0,1,0)+IF(N247+N242&gt;0,1,0)+IF(O247+O242&gt;0,1,0)+IF(P247+P242&gt;0,1,0)+IF(Q247+Q242&gt;0,1,0)+IF(R247+R242&gt;0,1,0),J248)</f>
        <v>0</v>
      </c>
      <c r="K252" s="133">
        <f t="shared" ref="K252" si="4278">IF(OR($B247=$B253,J252=0,(K248-Q252+O252)&lt;=0),0,(K248-Q252+O252)/J252)</f>
        <v>0</v>
      </c>
      <c r="L252" s="137">
        <f t="shared" ref="L252" si="4279">IF(K252*(7-J249)&lt;=0,0,K252*(7-J249))</f>
        <v>0</v>
      </c>
      <c r="M252" s="311">
        <f t="shared" ref="M252" si="4280">ROUND(IF(OR(K249-K252*(7-J249)+P252&lt;0,$B247=$B253,K252&lt;=0,K249=0),0,IF(K249-K252*(7-J249)+P252&gt;Q252-O252+P252,Q252-O252+P252,K249-K252*(7-J249)+P252)),1)</f>
        <v>0</v>
      </c>
      <c r="N252" s="312"/>
      <c r="O252" s="139">
        <f t="shared" ref="O252" si="4281">IF(OR($B247=$B253,J248=0),0,IF($B247=$B241,J247,$F247))</f>
        <v>0</v>
      </c>
      <c r="P252" s="30">
        <f t="shared" ref="P252" si="4282">IF(OR($B247=$B253,J252=0),0,$G249-$G248)</f>
        <v>0</v>
      </c>
      <c r="Q252" s="134">
        <f t="shared" ref="Q252" si="4283">IF(OR($B247=$B253,J252=0),0,J251)</f>
        <v>0</v>
      </c>
      <c r="R252" s="138">
        <f t="shared" ref="R252" si="4284">IF($B247=$B253,0,K249)</f>
        <v>0</v>
      </c>
      <c r="S252" s="176">
        <f t="shared" ref="S252" si="4285">IF($B241=$B247,IF(U247+U242&gt;0,1,0)+IF(V247+V242&gt;0,1,0)+IF(W247+W242&gt;0,1,0)+IF(X247+X242&gt;0,1,0)+IF(Y247+Y242&gt;0,1,0)+IF(Z247+Z242&gt;0,1,0)+IF(AA247+AA242&gt;0,1,0),S248)</f>
        <v>0</v>
      </c>
      <c r="T252" s="133">
        <f t="shared" ref="T252" si="4286">IF(OR($B247=$B253,S252=0,(T248-Z252+X252)&lt;=0),0,(T248-Z252+X252)/S252)</f>
        <v>0</v>
      </c>
      <c r="U252" s="137">
        <f t="shared" ref="U252" si="4287">IF(T252*(7-S249)&lt;=0,0,T252*(7-S249))</f>
        <v>0</v>
      </c>
      <c r="V252" s="311">
        <f t="shared" ref="V252" si="4288">ROUND(IF(OR(T249-T252*(7-S249)+Y252&lt;0,$B247=$B253,T252&lt;=0,T249=0),0,IF(T249-T252*(7-S249)+Y252&gt;Z252-X252+Y252,Z252-X252+Y252,T249-T252*(7-S249)+Y252)),1)</f>
        <v>0</v>
      </c>
      <c r="W252" s="312"/>
      <c r="X252" s="139">
        <f t="shared" ref="X252" si="4289">IF(OR($B247=$B253,S248=0),0,IF($B247=$B241,S247,$F247))</f>
        <v>0</v>
      </c>
      <c r="Y252" s="30">
        <f t="shared" ref="Y252" si="4290">IF(OR($B247=$B253,S252=0),0,$G249-$G248)</f>
        <v>0</v>
      </c>
      <c r="Z252" s="134">
        <f t="shared" ref="Z252" si="4291">IF(OR($B247=$B253,S252=0),0,S251)</f>
        <v>0</v>
      </c>
      <c r="AA252" s="138">
        <f t="shared" ref="AA252" si="4292">IF($B247=$B253,0,T249)</f>
        <v>0</v>
      </c>
      <c r="AB252" s="176">
        <f t="shared" ref="AB252" si="4293">IF($B241=$B247,IF(AD247+AD242&gt;0,1,0)+IF(AE247+AE242&gt;0,1,0)+IF(AF247+AF242&gt;0,1,0)+IF(AG247+AG242&gt;0,1,0)+IF(AH247+AH242&gt;0,1,0)+IF(AI247+AI242&gt;0,1,0)+IF(AJ247+AJ242&gt;0,1,0),AB248)</f>
        <v>0</v>
      </c>
      <c r="AC252" s="133">
        <f t="shared" ref="AC252" si="4294">IF(OR($B247=$B253,AB252=0,(AC248-AI252+AG252)&lt;=0),0,(AC248-AI252+AG252)/AB252)</f>
        <v>0</v>
      </c>
      <c r="AD252" s="137">
        <f t="shared" ref="AD252" si="4295">IF(AC252*(7-AB249)&lt;=0,0,AC252*(7-AB249))</f>
        <v>0</v>
      </c>
      <c r="AE252" s="311">
        <f t="shared" ref="AE252" si="4296">ROUND(IF(OR(AC249-AC252*(7-AB249)+AH252&lt;0,$B247=$B253,AC252&lt;=0,AC249=0),0,IF(AC249-AC252*(7-AB249)+AH252&gt;AI252-AG252+AH252,AI252-AG252+AH252,AC249-AC252*(7-AB249)+AH252)),1)</f>
        <v>0</v>
      </c>
      <c r="AF252" s="312"/>
      <c r="AG252" s="139">
        <f t="shared" ref="AG252" si="4297">IF(OR($B247=$B253,AB248=0),0,IF($B247=$B241,AB247,$F247))</f>
        <v>0</v>
      </c>
      <c r="AH252" s="30">
        <f t="shared" ref="AH252" si="4298">IF(OR($B247=$B253,AB252=0),0,$G249-$G248)</f>
        <v>0</v>
      </c>
      <c r="AI252" s="134">
        <f t="shared" ref="AI252" si="4299">IF(OR($B247=$B253,AB252=0),0,AB251)</f>
        <v>0</v>
      </c>
      <c r="AJ252" s="138">
        <f t="shared" ref="AJ252" si="4300">IF($B247=$B253,0,AC249)</f>
        <v>0</v>
      </c>
      <c r="AK252" s="176">
        <f t="shared" ref="AK252" si="4301">IF($B241=$B247,IF(AM247+AM242&gt;0,1,0)+IF(AN247+AN242&gt;0,1,0)+IF(AO247+AO242&gt;0,1,0)+IF(AP247+AP242&gt;0,1,0)+IF(AQ247+AQ242&gt;0,1,0)+IF(AR247+AR242&gt;0,1,0)+IF(AS247+AS242&gt;0,1,0),AK248)</f>
        <v>0</v>
      </c>
      <c r="AL252" s="133">
        <f t="shared" ref="AL252" si="4302">IF(OR($B247=$B253,AK252=0,(AL248-AR252+AP252)&lt;=0),0,(AL248-AR252+AP252)/AK252)</f>
        <v>0</v>
      </c>
      <c r="AM252" s="137">
        <f t="shared" ref="AM252" si="4303">IF(AL252*(7-AK249)&lt;=0,0,AL252*(7-AK249))</f>
        <v>0</v>
      </c>
      <c r="AN252" s="311">
        <f t="shared" ref="AN252" si="4304">ROUND(IF(OR(AL249-AL252*(7-AK249)+AQ252&lt;0,$B247=$B253,AL252&lt;=0,AL249=0),0,IF(AL249-AL252*(7-AK249)+AQ252&gt;AR252-AP252+AQ252,AR252-AP252+AQ252,AL249-AL252*(7-AK249)+AQ252)),1)</f>
        <v>0</v>
      </c>
      <c r="AO252" s="312"/>
      <c r="AP252" s="139">
        <f t="shared" ref="AP252" si="4305">IF(OR($B247=$B253,AK248=0),0,IF($B247=$B241,AK247,$F247))</f>
        <v>0</v>
      </c>
      <c r="AQ252" s="30">
        <f t="shared" ref="AQ252" si="4306">IF(OR($B247=$B253,AK252=0),0,$G249-$G248)</f>
        <v>0</v>
      </c>
      <c r="AR252" s="134">
        <f t="shared" ref="AR252" si="4307">IF(OR($B247=$B253,AK252=0),0,AK251)</f>
        <v>0</v>
      </c>
      <c r="AS252" s="138">
        <f t="shared" ref="AS252" si="4308">IF($B247=$B253,0,AL249)</f>
        <v>0</v>
      </c>
      <c r="AT252" s="176">
        <f t="shared" ref="AT252" si="4309">IF($B241=$B247,IF(AV247+AV242&gt;0,1,0)+IF(AW247+AW242&gt;0,1,0)+IF(AX247+AX242&gt;0,1,0)+IF(AY247+AY242&gt;0,1,0)+IF(AZ247+AZ242&gt;0,1,0)+IF(BA247+BA242&gt;0,1,0)+IF(BB247+BB242&gt;0,1,0),AT248)</f>
        <v>0</v>
      </c>
      <c r="AU252" s="133">
        <f t="shared" ref="AU252" si="4310">IF(OR($B247=$B253,AT252=0,(AU248-BA252+AY252)&lt;=0),0,(AU248-BA252+AY252)/AT252)</f>
        <v>0</v>
      </c>
      <c r="AV252" s="137">
        <f t="shared" ref="AV252" si="4311">IF(AU252*(7-AT249)&lt;=0,0,AU252*(7-AT249))</f>
        <v>0</v>
      </c>
      <c r="AW252" s="311">
        <f t="shared" ref="AW252" si="4312">ROUND(IF(OR(AU249-AU252*(7-AT249)+AZ252&lt;0,$B247=$B253,AU252&lt;=0,AU249=0),0,IF(AU249-AU252*(7-AT249)+AZ252&gt;BA252-AY252+AZ252,BA252-AY252+AZ252,AU249-AU252*(7-AT249)+AZ252)),1)</f>
        <v>0</v>
      </c>
      <c r="AX252" s="312"/>
      <c r="AY252" s="139">
        <f t="shared" ref="AY252" si="4313">IF(OR($B247=$B253,AT248=0),0,IF($B247=$B241,AT247,$F247))</f>
        <v>0</v>
      </c>
      <c r="AZ252" s="30">
        <f t="shared" ref="AZ252" si="4314">IF(OR($B247=$B253,AT252=0),0,$G249-$G248)</f>
        <v>0</v>
      </c>
      <c r="BA252" s="134">
        <f t="shared" ref="BA252" si="4315">IF(OR($B247=$B253,AT252=0),0,AT251)</f>
        <v>0</v>
      </c>
      <c r="BB252" s="138">
        <f t="shared" ref="BB252" si="4316">IF($B247=$B253,0,AU249)</f>
        <v>0</v>
      </c>
    </row>
    <row r="253" spans="1:54" ht="15.75" x14ac:dyDescent="0.2">
      <c r="A253" s="1">
        <f t="shared" ref="A253" si="4317">IF(B253="","1. Niewypełnione",B253)</f>
        <v>0</v>
      </c>
      <c r="B253" s="320">
        <f>maj!B253</f>
        <v>0</v>
      </c>
      <c r="C253" s="321">
        <f>maj!C253</f>
        <v>0</v>
      </c>
      <c r="D253" s="321">
        <f>maj!D253</f>
        <v>0</v>
      </c>
      <c r="E253" s="321">
        <f>maj!E253</f>
        <v>0</v>
      </c>
      <c r="F253" s="177">
        <f>maj!F253</f>
        <v>18</v>
      </c>
      <c r="G253" s="185">
        <f>maj!G253</f>
        <v>18</v>
      </c>
      <c r="H253" s="177"/>
      <c r="I253" s="192">
        <f t="shared" ref="I253:I257" si="4318">K253+T253+AC253+AL253+AU253</f>
        <v>0</v>
      </c>
      <c r="J253" s="186">
        <f t="shared" ref="J253" si="4319">IF(OR($B253=$B259,J256=0),0,ROUND((K254+P258)/J256,0))</f>
        <v>0</v>
      </c>
      <c r="K253" s="51">
        <f t="shared" ref="K253:K254" si="4320">SUM(L253:R253)</f>
        <v>0</v>
      </c>
      <c r="L253" s="52">
        <f>maj!L253</f>
        <v>0</v>
      </c>
      <c r="M253" s="52">
        <f>maj!M253</f>
        <v>0</v>
      </c>
      <c r="N253" s="52">
        <f>maj!N253</f>
        <v>0</v>
      </c>
      <c r="O253" s="52">
        <f>maj!O253</f>
        <v>0</v>
      </c>
      <c r="P253" s="53">
        <f>maj!P253</f>
        <v>0</v>
      </c>
      <c r="Q253" s="54">
        <f>maj!Q253</f>
        <v>0</v>
      </c>
      <c r="R253" s="55">
        <f>maj!R253</f>
        <v>0</v>
      </c>
      <c r="S253" s="188">
        <f t="shared" ref="S253" si="4321">IF(OR($B253=$B259,S256=0),0,ROUND((T254+Y258)/S256,0))</f>
        <v>0</v>
      </c>
      <c r="T253" s="51">
        <f t="shared" ref="T253:T254" si="4322">SUM(U253:AA253)</f>
        <v>0</v>
      </c>
      <c r="U253" s="52">
        <f>maj!U253</f>
        <v>0</v>
      </c>
      <c r="V253" s="52">
        <f>maj!V253</f>
        <v>0</v>
      </c>
      <c r="W253" s="52">
        <f>maj!W253</f>
        <v>0</v>
      </c>
      <c r="X253" s="52">
        <f>maj!X253</f>
        <v>0</v>
      </c>
      <c r="Y253" s="53">
        <f>maj!Y253</f>
        <v>0</v>
      </c>
      <c r="Z253" s="54">
        <f>maj!Z253</f>
        <v>0</v>
      </c>
      <c r="AA253" s="55">
        <f>maj!AA253</f>
        <v>0</v>
      </c>
      <c r="AB253" s="188">
        <f t="shared" ref="AB253" si="4323">IF(OR($B253=$B259,AB256=0),0,ROUND((AC254+AH258)/AB256,0))</f>
        <v>0</v>
      </c>
      <c r="AC253" s="51">
        <f t="shared" ref="AC253:AC254" si="4324">SUM(AD253:AJ253)</f>
        <v>0</v>
      </c>
      <c r="AD253" s="52">
        <f>maj!AD253</f>
        <v>0</v>
      </c>
      <c r="AE253" s="52">
        <f>maj!AE253</f>
        <v>0</v>
      </c>
      <c r="AF253" s="52">
        <f>maj!AF253</f>
        <v>0</v>
      </c>
      <c r="AG253" s="52">
        <f>maj!AG253</f>
        <v>0</v>
      </c>
      <c r="AH253" s="53">
        <f>maj!AH253</f>
        <v>0</v>
      </c>
      <c r="AI253" s="54">
        <f>maj!AI253</f>
        <v>0</v>
      </c>
      <c r="AJ253" s="55">
        <f>maj!AJ253</f>
        <v>0</v>
      </c>
      <c r="AK253" s="188">
        <f t="shared" ref="AK253" si="4325">IF(OR($B253=$B259,AK256=0),0,ROUND((AL254+AQ258)/AK256,0))</f>
        <v>0</v>
      </c>
      <c r="AL253" s="51">
        <f t="shared" ref="AL253:AL254" si="4326">SUM(AM253:AS253)</f>
        <v>0</v>
      </c>
      <c r="AM253" s="52">
        <f>maj!AM253</f>
        <v>0</v>
      </c>
      <c r="AN253" s="52">
        <f>maj!AN253</f>
        <v>0</v>
      </c>
      <c r="AO253" s="52">
        <f>maj!AO253</f>
        <v>0</v>
      </c>
      <c r="AP253" s="52">
        <f>maj!AP253</f>
        <v>0</v>
      </c>
      <c r="AQ253" s="53">
        <f>maj!AQ253</f>
        <v>0</v>
      </c>
      <c r="AR253" s="54">
        <f>maj!AR253</f>
        <v>0</v>
      </c>
      <c r="AS253" s="55">
        <f>maj!AS253</f>
        <v>0</v>
      </c>
      <c r="AT253" s="188">
        <f t="shared" ref="AT253" si="4327">IF(OR($B253=$B259,AT256=0),0,ROUND((AU254+AZ258)/AT256,0))</f>
        <v>0</v>
      </c>
      <c r="AU253" s="51">
        <f t="shared" ref="AU253:AU254" si="4328">SUM(AV253:BB253)</f>
        <v>0</v>
      </c>
      <c r="AV253" s="52">
        <f t="shared" ref="AV253" si="4329">IF(SUM($AM$9:$AS$9)=SUM($AV$9:$BB$9),AM253,IF(AND(SUM($AV$9:$BB$9)&gt;42,SUM($AV$9:$BB$9)&lt;49),AM253,0))</f>
        <v>0</v>
      </c>
      <c r="AW253" s="52">
        <f t="shared" ref="AW253" si="4330">IF(SUM($AM$9:$AS$9)=SUM($AV$9:$BB$9),AN253,IF(AND(SUM($AV$9:$BB$9)&gt;42,SUM($AV$9:$BB$9)&lt;49),AN253,0))</f>
        <v>0</v>
      </c>
      <c r="AX253" s="52">
        <f t="shared" ref="AX253" si="4331">IF(SUM($AM$9:$AS$9)=SUM($AV$9:$BB$9),AO253,IF(AND(SUM($AV$9:$BB$9)&gt;42,SUM($AV$9:$BB$9)&lt;49),AO253,0))</f>
        <v>0</v>
      </c>
      <c r="AY253" s="52">
        <f t="shared" ref="AY253" si="4332">IF(SUM($AM$9:$AS$9)=SUM($AV$9:$BB$9),AP253,IF(AND(SUM($AV$9:$BB$9)&gt;42,SUM($AV$9:$BB$9)&lt;49),AP253,0))</f>
        <v>0</v>
      </c>
      <c r="AZ253" s="53">
        <f t="shared" ref="AZ253" si="4333">IF(SUM($AM$9:$AS$9)=SUM($AV$9:$BB$9),AQ253,IF(AND(SUM($AV$9:$BB$9)&gt;42,SUM($AV$9:$BB$9)&lt;49),AQ253,0))</f>
        <v>0</v>
      </c>
      <c r="BA253" s="54">
        <f t="shared" ref="BA253" si="4334">IF(SUM($AM$9:$AS$9)=SUM($AV$9:$BB$9),AR253,IF(AND(SUM($AV$9:$BB$9)&gt;42,SUM($AV$9:$BB$9)&lt;49),AR253,0))</f>
        <v>0</v>
      </c>
      <c r="BB253" s="55">
        <f t="shared" ref="BB253" si="4335">IF(SUM($AM$9:$AS$9)=SUM($AV$9:$BB$9),AS253,IF(AND(SUM($AV$9:$BB$9)&gt;42,SUM($AV$9:$BB$9)&lt;49),AS253,0))</f>
        <v>0</v>
      </c>
    </row>
    <row r="254" spans="1:54" ht="12.75" hidden="1" customHeight="1" x14ac:dyDescent="0.2">
      <c r="B254" s="93"/>
      <c r="C254" s="94"/>
      <c r="D254" s="95"/>
      <c r="E254" s="115"/>
      <c r="F254" s="140" t="b">
        <f t="shared" ref="F254" si="4336">IF($B247=$B253,OR(F248,G253&lt;F253),G253&lt;F253)</f>
        <v>0</v>
      </c>
      <c r="G254" s="189">
        <f t="shared" ref="G254" si="4337">IF(AND($B247=$B253,$B247&lt;&gt;"",$B247&lt;&gt;0),G253+G248,G253)</f>
        <v>18</v>
      </c>
      <c r="H254" s="120"/>
      <c r="I254" s="165">
        <f t="shared" si="4318"/>
        <v>0</v>
      </c>
      <c r="J254" s="194">
        <f t="shared" ref="J254" si="4338">7-COUNTIF(L253:R253,0)-COUNTIF(L253:R253,"")</f>
        <v>0</v>
      </c>
      <c r="K254" s="22">
        <f t="shared" si="4320"/>
        <v>0</v>
      </c>
      <c r="L254" s="35">
        <f t="shared" ref="L254:R254" si="4339">IF($B247=$B253,L253+L248,L253)</f>
        <v>0</v>
      </c>
      <c r="M254" s="35">
        <f t="shared" si="4339"/>
        <v>0</v>
      </c>
      <c r="N254" s="35">
        <f t="shared" si="4339"/>
        <v>0</v>
      </c>
      <c r="O254" s="35">
        <f t="shared" si="4339"/>
        <v>0</v>
      </c>
      <c r="P254" s="36">
        <f t="shared" si="4339"/>
        <v>0</v>
      </c>
      <c r="Q254" s="37">
        <f t="shared" si="4339"/>
        <v>0</v>
      </c>
      <c r="R254" s="38">
        <f t="shared" si="4339"/>
        <v>0</v>
      </c>
      <c r="S254" s="194">
        <f t="shared" ref="S254" si="4340">7-COUNTIF(U253:AA253,0)-COUNTIF(U253:AA253,"")</f>
        <v>0</v>
      </c>
      <c r="T254" s="22">
        <f t="shared" si="4322"/>
        <v>0</v>
      </c>
      <c r="U254" s="35">
        <f t="shared" ref="U254:AA254" si="4341">IF($B247=$B253,U253+U248,U253)</f>
        <v>0</v>
      </c>
      <c r="V254" s="35">
        <f t="shared" si="4341"/>
        <v>0</v>
      </c>
      <c r="W254" s="35">
        <f t="shared" si="4341"/>
        <v>0</v>
      </c>
      <c r="X254" s="35">
        <f t="shared" si="4341"/>
        <v>0</v>
      </c>
      <c r="Y254" s="36">
        <f t="shared" si="4341"/>
        <v>0</v>
      </c>
      <c r="Z254" s="37">
        <f t="shared" si="4341"/>
        <v>0</v>
      </c>
      <c r="AA254" s="38">
        <f t="shared" si="4341"/>
        <v>0</v>
      </c>
      <c r="AB254" s="194">
        <f t="shared" ref="AB254" si="4342">7-COUNTIF(AD253:AJ253,0)-COUNTIF(AD253:AJ253,"")</f>
        <v>0</v>
      </c>
      <c r="AC254" s="22">
        <f t="shared" si="4324"/>
        <v>0</v>
      </c>
      <c r="AD254" s="35">
        <f t="shared" ref="AD254:AJ254" si="4343">IF($B247=$B253,AD253+AD248,AD253)</f>
        <v>0</v>
      </c>
      <c r="AE254" s="35">
        <f t="shared" si="4343"/>
        <v>0</v>
      </c>
      <c r="AF254" s="35">
        <f t="shared" si="4343"/>
        <v>0</v>
      </c>
      <c r="AG254" s="35">
        <f t="shared" si="4343"/>
        <v>0</v>
      </c>
      <c r="AH254" s="36">
        <f t="shared" si="4343"/>
        <v>0</v>
      </c>
      <c r="AI254" s="37">
        <f t="shared" si="4343"/>
        <v>0</v>
      </c>
      <c r="AJ254" s="38">
        <f t="shared" si="4343"/>
        <v>0</v>
      </c>
      <c r="AK254" s="194">
        <f t="shared" ref="AK254" si="4344">7-COUNTIF(AM253:AS253,0)-COUNTIF(AM253:AS253,"")</f>
        <v>0</v>
      </c>
      <c r="AL254" s="22">
        <f t="shared" si="4326"/>
        <v>0</v>
      </c>
      <c r="AM254" s="35">
        <f t="shared" ref="AM254:AS254" si="4345">IF($B247=$B253,AM253+AM248,AM253)</f>
        <v>0</v>
      </c>
      <c r="AN254" s="35">
        <f t="shared" si="4345"/>
        <v>0</v>
      </c>
      <c r="AO254" s="35">
        <f t="shared" si="4345"/>
        <v>0</v>
      </c>
      <c r="AP254" s="35">
        <f t="shared" si="4345"/>
        <v>0</v>
      </c>
      <c r="AQ254" s="36">
        <f t="shared" si="4345"/>
        <v>0</v>
      </c>
      <c r="AR254" s="37">
        <f t="shared" si="4345"/>
        <v>0</v>
      </c>
      <c r="AS254" s="38">
        <f t="shared" si="4345"/>
        <v>0</v>
      </c>
      <c r="AT254" s="194">
        <f t="shared" ref="AT254" si="4346">7-COUNTIF(AV253:BB253,0)-COUNTIF(AV253:BB253,"")</f>
        <v>0</v>
      </c>
      <c r="AU254" s="22">
        <f t="shared" si="4328"/>
        <v>0</v>
      </c>
      <c r="AV254" s="35">
        <f t="shared" ref="AV254:BB254" si="4347">IF($B247=$B253,AV253+AV248,AV253)</f>
        <v>0</v>
      </c>
      <c r="AW254" s="35">
        <f t="shared" si="4347"/>
        <v>0</v>
      </c>
      <c r="AX254" s="35">
        <f t="shared" si="4347"/>
        <v>0</v>
      </c>
      <c r="AY254" s="35">
        <f t="shared" si="4347"/>
        <v>0</v>
      </c>
      <c r="AZ254" s="36">
        <f t="shared" si="4347"/>
        <v>0</v>
      </c>
      <c r="BA254" s="37">
        <f t="shared" si="4347"/>
        <v>0</v>
      </c>
      <c r="BB254" s="38">
        <f t="shared" si="4347"/>
        <v>0</v>
      </c>
    </row>
    <row r="255" spans="1:54" ht="15" hidden="1" customHeight="1" x14ac:dyDescent="0.2">
      <c r="B255" s="116"/>
      <c r="C255" s="117"/>
      <c r="D255" s="118"/>
      <c r="E255" s="119"/>
      <c r="F255" s="92"/>
      <c r="G255" s="190">
        <f t="shared" ref="G255" si="4348">IF(AND($B247=$B253,$B247&lt;&gt;"",$B247&lt;&gt;0),F253+G249,F253)</f>
        <v>18</v>
      </c>
      <c r="H255" s="121"/>
      <c r="I255" s="165">
        <f t="shared" si="4318"/>
        <v>0</v>
      </c>
      <c r="J255" s="195">
        <f t="shared" ref="J255" si="4349">IF($B253=$B247,COUNTIF(L255:R255,0),COUNTIF(L256:R256,0)+COUNTIF(L256:R256,""))</f>
        <v>7</v>
      </c>
      <c r="K255" s="39">
        <f t="shared" ref="K255:R255" si="4350">IF($B247=$B253,K256+K249,K256)</f>
        <v>0</v>
      </c>
      <c r="L255" s="40">
        <f t="shared" si="4350"/>
        <v>0</v>
      </c>
      <c r="M255" s="40">
        <f t="shared" si="4350"/>
        <v>0</v>
      </c>
      <c r="N255" s="40">
        <f t="shared" si="4350"/>
        <v>0</v>
      </c>
      <c r="O255" s="40">
        <f t="shared" si="4350"/>
        <v>0</v>
      </c>
      <c r="P255" s="41">
        <f t="shared" si="4350"/>
        <v>0</v>
      </c>
      <c r="Q255" s="42">
        <f t="shared" si="4350"/>
        <v>0</v>
      </c>
      <c r="R255" s="43">
        <f t="shared" si="4350"/>
        <v>0</v>
      </c>
      <c r="S255" s="195">
        <f t="shared" ref="S255" si="4351">IF($B253=$B247,COUNTIF(U255:AA255,0),COUNTIF(U256:AA256,0)+COUNTIF(U256:AA256,""))</f>
        <v>7</v>
      </c>
      <c r="T255" s="39">
        <f t="shared" ref="T255:AA255" si="4352">IF($B247=$B253,T256+T249,T256)</f>
        <v>0</v>
      </c>
      <c r="U255" s="40">
        <f t="shared" si="4352"/>
        <v>0</v>
      </c>
      <c r="V255" s="40">
        <f t="shared" si="4352"/>
        <v>0</v>
      </c>
      <c r="W255" s="40">
        <f t="shared" si="4352"/>
        <v>0</v>
      </c>
      <c r="X255" s="40">
        <f t="shared" si="4352"/>
        <v>0</v>
      </c>
      <c r="Y255" s="41">
        <f t="shared" si="4352"/>
        <v>0</v>
      </c>
      <c r="Z255" s="42">
        <f t="shared" si="4352"/>
        <v>0</v>
      </c>
      <c r="AA255" s="43">
        <f t="shared" si="4352"/>
        <v>0</v>
      </c>
      <c r="AB255" s="195">
        <f t="shared" ref="AB255" si="4353">IF($B253=$B247,COUNTIF(AD255:AJ255,0),COUNTIF(AD256:AJ256,0)+COUNTIF(AD256:AJ256,""))</f>
        <v>7</v>
      </c>
      <c r="AC255" s="39">
        <f t="shared" ref="AC255:AJ255" si="4354">IF($B247=$B253,AC256+AC249,AC256)</f>
        <v>0</v>
      </c>
      <c r="AD255" s="40">
        <f t="shared" si="4354"/>
        <v>0</v>
      </c>
      <c r="AE255" s="40">
        <f t="shared" si="4354"/>
        <v>0</v>
      </c>
      <c r="AF255" s="40">
        <f t="shared" si="4354"/>
        <v>0</v>
      </c>
      <c r="AG255" s="40">
        <f t="shared" si="4354"/>
        <v>0</v>
      </c>
      <c r="AH255" s="41">
        <f t="shared" si="4354"/>
        <v>0</v>
      </c>
      <c r="AI255" s="42">
        <f t="shared" si="4354"/>
        <v>0</v>
      </c>
      <c r="AJ255" s="43">
        <f t="shared" si="4354"/>
        <v>0</v>
      </c>
      <c r="AK255" s="195">
        <f t="shared" ref="AK255" si="4355">IF($B253=$B247,COUNTIF(AM255:AS255,0),COUNTIF(AM256:AS256,0)+COUNTIF(AM256:AS256,""))</f>
        <v>7</v>
      </c>
      <c r="AL255" s="39">
        <f t="shared" ref="AL255:AS255" si="4356">IF($B247=$B253,AL256+AL249,AL256)</f>
        <v>0</v>
      </c>
      <c r="AM255" s="40">
        <f t="shared" si="4356"/>
        <v>0</v>
      </c>
      <c r="AN255" s="40">
        <f t="shared" si="4356"/>
        <v>0</v>
      </c>
      <c r="AO255" s="40">
        <f t="shared" si="4356"/>
        <v>0</v>
      </c>
      <c r="AP255" s="40">
        <f t="shared" si="4356"/>
        <v>0</v>
      </c>
      <c r="AQ255" s="41">
        <f t="shared" si="4356"/>
        <v>0</v>
      </c>
      <c r="AR255" s="42">
        <f t="shared" si="4356"/>
        <v>0</v>
      </c>
      <c r="AS255" s="43">
        <f t="shared" si="4356"/>
        <v>0</v>
      </c>
      <c r="AT255" s="195">
        <f t="shared" ref="AT255" si="4357">IF($B253=$B247,COUNTIF(AV255:BB255,0),COUNTIF(AV256:BB256,0)+COUNTIF(AV256:BB256,""))</f>
        <v>7</v>
      </c>
      <c r="AU255" s="39">
        <f t="shared" ref="AU255:BB255" si="4358">IF($B247=$B253,AU256+AU249,AU256)</f>
        <v>0</v>
      </c>
      <c r="AV255" s="40">
        <f t="shared" si="4358"/>
        <v>0</v>
      </c>
      <c r="AW255" s="40">
        <f t="shared" si="4358"/>
        <v>0</v>
      </c>
      <c r="AX255" s="40">
        <f t="shared" si="4358"/>
        <v>0</v>
      </c>
      <c r="AY255" s="40">
        <f t="shared" si="4358"/>
        <v>0</v>
      </c>
      <c r="AZ255" s="41">
        <f t="shared" si="4358"/>
        <v>0</v>
      </c>
      <c r="BA255" s="42">
        <f t="shared" si="4358"/>
        <v>0</v>
      </c>
      <c r="BB255" s="43">
        <f t="shared" si="4358"/>
        <v>0</v>
      </c>
    </row>
    <row r="256" spans="1:54" ht="15.75" customHeight="1" x14ac:dyDescent="0.2">
      <c r="A256" s="1">
        <f t="shared" ref="A256" si="4359">A253</f>
        <v>0</v>
      </c>
      <c r="B256" s="313">
        <f t="shared" ref="B256" si="4360">B250+1</f>
        <v>40</v>
      </c>
      <c r="C256" s="314"/>
      <c r="D256" s="314"/>
      <c r="E256" s="314"/>
      <c r="F256" s="31"/>
      <c r="G256" s="183"/>
      <c r="H256" s="122">
        <f t="shared" ref="H256" si="4361">5-COUNTIF(AU253,0)-COUNTIF(AL253,0)-COUNTIF(AC253,0)-COUNTIF(T253,0)-COUNTIF(K253,0)</f>
        <v>0</v>
      </c>
      <c r="I256" s="165">
        <f t="shared" si="4318"/>
        <v>0</v>
      </c>
      <c r="J256" s="187">
        <f t="shared" ref="J256" si="4362">IF($B253=$B247,J250+IF($F253&lt;&gt;$G253,(K253+$G255-$G254)/$F253,K253/$F253),IF($F253&lt;&gt;G253,(K253+$G255-$G254)/$F253,K253/$F253))</f>
        <v>0</v>
      </c>
      <c r="K256" s="7">
        <f t="shared" ref="K256:K257" si="4363">SUM(L256:R256)</f>
        <v>0</v>
      </c>
      <c r="L256" s="26">
        <f t="shared" ref="L256:R256" si="4364">L253</f>
        <v>0</v>
      </c>
      <c r="M256" s="26">
        <f t="shared" si="4364"/>
        <v>0</v>
      </c>
      <c r="N256" s="26">
        <f t="shared" si="4364"/>
        <v>0</v>
      </c>
      <c r="O256" s="26">
        <f t="shared" si="4364"/>
        <v>0</v>
      </c>
      <c r="P256" s="26">
        <f t="shared" si="4364"/>
        <v>0</v>
      </c>
      <c r="Q256" s="29">
        <f t="shared" si="4364"/>
        <v>0</v>
      </c>
      <c r="R256" s="23">
        <f t="shared" si="4364"/>
        <v>0</v>
      </c>
      <c r="S256" s="187">
        <f t="shared" ref="S256" si="4365">IF($B253=$B247,S250+IF($F253&lt;&gt;$G253,(T253+$G255-$G254)/$F253,T253/$F253),IF($F253&lt;&gt;P253,(T253+$G255-$G254)/$F253,T253/$F253))</f>
        <v>0</v>
      </c>
      <c r="T256" s="7">
        <f t="shared" ref="T256:T257" si="4366">SUM(U256:AA256)</f>
        <v>0</v>
      </c>
      <c r="U256" s="26">
        <f t="shared" ref="U256:AA256" si="4367">U253</f>
        <v>0</v>
      </c>
      <c r="V256" s="26">
        <f t="shared" si="4367"/>
        <v>0</v>
      </c>
      <c r="W256" s="26">
        <f t="shared" si="4367"/>
        <v>0</v>
      </c>
      <c r="X256" s="26">
        <f t="shared" si="4367"/>
        <v>0</v>
      </c>
      <c r="Y256" s="113">
        <f t="shared" si="4367"/>
        <v>0</v>
      </c>
      <c r="Z256" s="29">
        <f t="shared" si="4367"/>
        <v>0</v>
      </c>
      <c r="AA256" s="23">
        <f t="shared" si="4367"/>
        <v>0</v>
      </c>
      <c r="AB256" s="187">
        <f t="shared" ref="AB256" si="4368">IF($B253=$B247,AB250+IF($F253&lt;&gt;$G253,(AC253+$G255-$G254)/$F253,AC253/$F253),IF($F253&lt;&gt;Y253,(AC253+$G255-$G254)/$F253,AC253/$F253))</f>
        <v>0</v>
      </c>
      <c r="AC256" s="7">
        <f t="shared" ref="AC256:AC257" si="4369">SUM(AD256:AJ256)</f>
        <v>0</v>
      </c>
      <c r="AD256" s="26">
        <f t="shared" ref="AD256:AJ256" si="4370">AD253</f>
        <v>0</v>
      </c>
      <c r="AE256" s="26">
        <f t="shared" si="4370"/>
        <v>0</v>
      </c>
      <c r="AF256" s="26">
        <f t="shared" si="4370"/>
        <v>0</v>
      </c>
      <c r="AG256" s="26">
        <f t="shared" si="4370"/>
        <v>0</v>
      </c>
      <c r="AH256" s="113">
        <f t="shared" si="4370"/>
        <v>0</v>
      </c>
      <c r="AI256" s="29">
        <f t="shared" si="4370"/>
        <v>0</v>
      </c>
      <c r="AJ256" s="23">
        <f t="shared" si="4370"/>
        <v>0</v>
      </c>
      <c r="AK256" s="187">
        <f t="shared" ref="AK256" si="4371">IF($B253=$B247,AK250+IF($F253&lt;&gt;$G253,(AL253+$G255-$G254)/$F253,AL253/$F253),IF($F253&lt;&gt;AH253,(AL253+$G255-$G254)/$F253,AL253/$F253))</f>
        <v>0</v>
      </c>
      <c r="AL256" s="7">
        <f t="shared" ref="AL256:AL257" si="4372">SUM(AM256:AS256)</f>
        <v>0</v>
      </c>
      <c r="AM256" s="26">
        <f t="shared" ref="AM256:AS256" si="4373">AM253</f>
        <v>0</v>
      </c>
      <c r="AN256" s="26">
        <f t="shared" si="4373"/>
        <v>0</v>
      </c>
      <c r="AO256" s="26">
        <f t="shared" si="4373"/>
        <v>0</v>
      </c>
      <c r="AP256" s="26">
        <f t="shared" si="4373"/>
        <v>0</v>
      </c>
      <c r="AQ256" s="113">
        <f t="shared" si="4373"/>
        <v>0</v>
      </c>
      <c r="AR256" s="29">
        <f t="shared" si="4373"/>
        <v>0</v>
      </c>
      <c r="AS256" s="23">
        <f t="shared" si="4373"/>
        <v>0</v>
      </c>
      <c r="AT256" s="187">
        <f t="shared" ref="AT256" si="4374">IF($B253=$B247,AT250+IF($F253&lt;&gt;$G253,(AU253+$G255-$G254)/$F253,AU253/$F253),IF($F253&lt;&gt;AQ253,(AU253+$G255-$G254)/$F253,AU253/$F253))</f>
        <v>0</v>
      </c>
      <c r="AU256" s="7">
        <f t="shared" ref="AU256:AU257" si="4375">SUM(AV256:BB256)</f>
        <v>0</v>
      </c>
      <c r="AV256" s="6">
        <f t="shared" ref="AV256" si="4376">IF(SUM($AM$9:$AS$9)=SUM($AV$9:$BB$9),AV253,IF(AND(SUM($AV$9:$BB$9)&gt;42,SUM($AV$9:$BB$9)&lt;49),AV253,0))</f>
        <v>0</v>
      </c>
      <c r="AW256" s="6">
        <f t="shared" ref="AW256:BB256" si="4377">IF(SUM($AM$9:$AS$9)=SUM($AV$9:$BB$9),AW253,IF(AND(SUM($AV$9:$BB$9)&gt;42,SUM($AV$9:$BB$9)&lt;49),AW253,0))</f>
        <v>0</v>
      </c>
      <c r="AX256" s="6">
        <f t="shared" si="4377"/>
        <v>0</v>
      </c>
      <c r="AY256" s="6">
        <f t="shared" si="4377"/>
        <v>0</v>
      </c>
      <c r="AZ256" s="26">
        <f t="shared" si="4377"/>
        <v>0</v>
      </c>
      <c r="BA256" s="29">
        <f t="shared" si="4377"/>
        <v>0</v>
      </c>
      <c r="BB256" s="23">
        <f t="shared" si="4377"/>
        <v>0</v>
      </c>
    </row>
    <row r="257" spans="1:54" ht="15.75" customHeight="1" x14ac:dyDescent="0.2">
      <c r="A257" s="1">
        <f t="shared" ref="A257:A258" si="4378">A256</f>
        <v>0</v>
      </c>
      <c r="B257" s="313"/>
      <c r="C257" s="314"/>
      <c r="D257" s="314"/>
      <c r="E257" s="314"/>
      <c r="F257" s="31"/>
      <c r="G257" s="183"/>
      <c r="H257" s="123">
        <f t="shared" ref="H257" si="4379">IF($B253=$B247,H251+F257,$F257)</f>
        <v>0</v>
      </c>
      <c r="I257" s="165">
        <f t="shared" si="4318"/>
        <v>0</v>
      </c>
      <c r="J257" s="141">
        <f t="shared" ref="J257" si="4380">IF($H256=0,0,IF($B247=$B253,IF($H258&gt;0,$H258+J251,K253+J251),IF($H258&gt;0,$H258,K253)))</f>
        <v>0</v>
      </c>
      <c r="K257" s="7">
        <f t="shared" si="4363"/>
        <v>0</v>
      </c>
      <c r="L257" s="6"/>
      <c r="M257" s="6"/>
      <c r="N257" s="6"/>
      <c r="O257" s="6"/>
      <c r="P257" s="26"/>
      <c r="Q257" s="29"/>
      <c r="R257" s="23"/>
      <c r="S257" s="141">
        <f t="shared" ref="S257" si="4381">IF($H256=0,0,IF($B247=$B253,IF($H258&gt;0,$H258+S251,T253+S251),IF($H258&gt;0,$H258,T253)))</f>
        <v>0</v>
      </c>
      <c r="T257" s="7">
        <f t="shared" si="4366"/>
        <v>0</v>
      </c>
      <c r="U257" s="6"/>
      <c r="V257" s="6"/>
      <c r="W257" s="6"/>
      <c r="X257" s="6"/>
      <c r="Y257" s="26"/>
      <c r="Z257" s="29"/>
      <c r="AA257" s="23"/>
      <c r="AB257" s="141">
        <f t="shared" ref="AB257" si="4382">IF($H256=0,0,IF($B247=$B253,IF($H258&gt;0,$H258+AB251,AC253+AB251),IF($H258&gt;0,$H258,AC253)))</f>
        <v>0</v>
      </c>
      <c r="AC257" s="7">
        <f t="shared" si="4369"/>
        <v>0</v>
      </c>
      <c r="AD257" s="6"/>
      <c r="AE257" s="6"/>
      <c r="AF257" s="6"/>
      <c r="AG257" s="6"/>
      <c r="AH257" s="26"/>
      <c r="AI257" s="29"/>
      <c r="AJ257" s="23"/>
      <c r="AK257" s="141">
        <f t="shared" ref="AK257" si="4383">IF($H256=0,0,IF($B247=$B253,IF($H258&gt;0,$H258+AK251,AL253+AK251),IF($H258&gt;0,$H258,AL253)))</f>
        <v>0</v>
      </c>
      <c r="AL257" s="7">
        <f t="shared" si="4372"/>
        <v>0</v>
      </c>
      <c r="AM257" s="6"/>
      <c r="AN257" s="6"/>
      <c r="AO257" s="6"/>
      <c r="AP257" s="6"/>
      <c r="AQ257" s="26"/>
      <c r="AR257" s="29"/>
      <c r="AS257" s="23"/>
      <c r="AT257" s="141">
        <f t="shared" ref="AT257" si="4384">IF($H256=0,0,IF($B247=$B253,IF($H258&gt;0,$H258+AT251,AU253+AT251),IF($H258&gt;0,$H258,AU253)))</f>
        <v>0</v>
      </c>
      <c r="AU257" s="7">
        <f t="shared" si="4375"/>
        <v>0</v>
      </c>
      <c r="AV257" s="6"/>
      <c r="AW257" s="6"/>
      <c r="AX257" s="6"/>
      <c r="AY257" s="6"/>
      <c r="AZ257" s="26"/>
      <c r="BA257" s="29"/>
      <c r="BB257" s="23"/>
    </row>
    <row r="258" spans="1:54" ht="18.75" customHeight="1" thickBot="1" x14ac:dyDescent="0.25">
      <c r="A258" s="1">
        <f t="shared" si="4378"/>
        <v>0</v>
      </c>
      <c r="B258" s="316" t="str">
        <f>IF(B253="",Wydruk!$AE$6,IF(J254=0,Wydruk!$AE$7,IF(AND(G254&lt;G255,B253&lt;&gt;$B259),Wydruk!$AE$13,IF(AND($B253=$B247,$B253&lt;&gt;$B259),IF(OR(OR(J258&lt;4,J258&gt;5),OR(S258&lt;4,S258&gt;5),OR(AB258&lt;4,AB258&gt;5),OR(AK258&lt;4,AK258&gt;5),OR(AND(AT258&lt;4,AT258&gt;0),AT258&gt;5)),Wydruk!$AE$8,Wydruk!$AE$9),IF($B253=$B259,IF($F257&lt;&gt;0,Wydruk!$AE$12,Wydruk!$AE$10),IF(OR(OR(J254&lt;4,J254&gt;5),OR(S254&lt;4,S254&gt;5),OR(AB254&lt;4,AB254&gt;5),OR(AK254&lt;4,AK254&gt;5),OR(AND(AT254&lt;4,AT254&gt;0),AT254&gt;5)),Wydruk!$AE$8,Wydruk!$AE$11))))))</f>
        <v>Uzupełnij liczby godzin tygodniowego planu</v>
      </c>
      <c r="C258" s="317"/>
      <c r="D258" s="317"/>
      <c r="E258" s="317"/>
      <c r="F258" s="203">
        <f>maj!F258</f>
        <v>0</v>
      </c>
      <c r="G258" s="204">
        <f>maj!G258</f>
        <v>0</v>
      </c>
      <c r="H258" s="205">
        <f t="shared" ref="H258" si="4385">IF(OR($G258=0,$F258=0,$G258="",$F258=""),0,$G258/$F258)</f>
        <v>0</v>
      </c>
      <c r="I258" s="206"/>
      <c r="J258" s="207">
        <f t="shared" ref="J258" si="4386">IF($B247=$B253,IF(L253+L248&gt;0,1,0)+IF(M253+M248&gt;0,1,0)+IF(N253+N248&gt;0,1,0)+IF(O253+O248&gt;0,1,0)+IF(P253+P248&gt;0,1,0)+IF(Q253+Q248&gt;0,1,0)+IF(R253+R248&gt;0,1,0),J254)</f>
        <v>0</v>
      </c>
      <c r="K258" s="208">
        <f t="shared" ref="K258" si="4387">IF(OR($B253=$B259,J258=0,(K254-Q258+O258)&lt;=0),0,(K254-Q258+O258)/J258)</f>
        <v>0</v>
      </c>
      <c r="L258" s="209">
        <f t="shared" ref="L258" si="4388">IF(K258*(7-J255)&lt;=0,0,K258*(7-J255))</f>
        <v>0</v>
      </c>
      <c r="M258" s="308">
        <f t="shared" ref="M258" si="4389">ROUND(IF(OR(K255-K258*(7-J255)+P258&lt;0,$B253=$B259,K258&lt;=0,K255=0),0,IF(K255-K258*(7-J255)+P258&gt;Q258-O258+P258,Q258-O258+P258,K255-K258*(7-J255)+P258)),1)</f>
        <v>0</v>
      </c>
      <c r="N258" s="309"/>
      <c r="O258" s="210">
        <f t="shared" ref="O258" si="4390">IF(OR($B253=$B259,J254=0),0,IF($B253=$B247,J253,$F253))</f>
        <v>0</v>
      </c>
      <c r="P258" s="211">
        <f t="shared" ref="P258" si="4391">IF(OR($B253=$B259,J258=0),0,$G255-$G254)</f>
        <v>0</v>
      </c>
      <c r="Q258" s="212">
        <f t="shared" ref="Q258" si="4392">IF(OR($B253=$B259,J258=0),0,J257)</f>
        <v>0</v>
      </c>
      <c r="R258" s="213">
        <f t="shared" ref="R258" si="4393">IF($B253=$B259,0,K255)</f>
        <v>0</v>
      </c>
      <c r="S258" s="207">
        <f t="shared" ref="S258" si="4394">IF($B247=$B253,IF(U253+U248&gt;0,1,0)+IF(V253+V248&gt;0,1,0)+IF(W253+W248&gt;0,1,0)+IF(X253+X248&gt;0,1,0)+IF(Y253+Y248&gt;0,1,0)+IF(Z253+Z248&gt;0,1,0)+IF(AA253+AA248&gt;0,1,0),S254)</f>
        <v>0</v>
      </c>
      <c r="T258" s="208">
        <f t="shared" ref="T258" si="4395">IF(OR($B253=$B259,S258=0,(T254-Z258+X258)&lt;=0),0,(T254-Z258+X258)/S258)</f>
        <v>0</v>
      </c>
      <c r="U258" s="209">
        <f t="shared" ref="U258" si="4396">IF(T258*(7-S255)&lt;=0,0,T258*(7-S255))</f>
        <v>0</v>
      </c>
      <c r="V258" s="308">
        <f t="shared" ref="V258" si="4397">ROUND(IF(OR(T255-T258*(7-S255)+Y258&lt;0,$B253=$B259,T258&lt;=0,T255=0),0,IF(T255-T258*(7-S255)+Y258&gt;Z258-X258+Y258,Z258-X258+Y258,T255-T258*(7-S255)+Y258)),1)</f>
        <v>0</v>
      </c>
      <c r="W258" s="309"/>
      <c r="X258" s="210">
        <f t="shared" ref="X258" si="4398">IF(OR($B253=$B259,S254=0),0,IF($B253=$B247,S253,$F253))</f>
        <v>0</v>
      </c>
      <c r="Y258" s="211">
        <f t="shared" ref="Y258" si="4399">IF(OR($B253=$B259,S258=0),0,$G255-$G254)</f>
        <v>0</v>
      </c>
      <c r="Z258" s="212">
        <f t="shared" ref="Z258" si="4400">IF(OR($B253=$B259,S258=0),0,S257)</f>
        <v>0</v>
      </c>
      <c r="AA258" s="213">
        <f t="shared" ref="AA258" si="4401">IF($B253=$B259,0,T255)</f>
        <v>0</v>
      </c>
      <c r="AB258" s="207">
        <f t="shared" ref="AB258" si="4402">IF($B247=$B253,IF(AD253+AD248&gt;0,1,0)+IF(AE253+AE248&gt;0,1,0)+IF(AF253+AF248&gt;0,1,0)+IF(AG253+AG248&gt;0,1,0)+IF(AH253+AH248&gt;0,1,0)+IF(AI253+AI248&gt;0,1,0)+IF(AJ253+AJ248&gt;0,1,0),AB254)</f>
        <v>0</v>
      </c>
      <c r="AC258" s="208">
        <f t="shared" ref="AC258" si="4403">IF(OR($B253=$B259,AB258=0,(AC254-AI258+AG258)&lt;=0),0,(AC254-AI258+AG258)/AB258)</f>
        <v>0</v>
      </c>
      <c r="AD258" s="209">
        <f t="shared" ref="AD258" si="4404">IF(AC258*(7-AB255)&lt;=0,0,AC258*(7-AB255))</f>
        <v>0</v>
      </c>
      <c r="AE258" s="308">
        <f t="shared" ref="AE258" si="4405">ROUND(IF(OR(AC255-AC258*(7-AB255)+AH258&lt;0,$B253=$B259,AC258&lt;=0,AC255=0),0,IF(AC255-AC258*(7-AB255)+AH258&gt;AI258-AG258+AH258,AI258-AG258+AH258,AC255-AC258*(7-AB255)+AH258)),1)</f>
        <v>0</v>
      </c>
      <c r="AF258" s="309"/>
      <c r="AG258" s="210">
        <f t="shared" ref="AG258" si="4406">IF(OR($B253=$B259,AB254=0),0,IF($B253=$B247,AB253,$F253))</f>
        <v>0</v>
      </c>
      <c r="AH258" s="211">
        <f t="shared" ref="AH258" si="4407">IF(OR($B253=$B259,AB258=0),0,$G255-$G254)</f>
        <v>0</v>
      </c>
      <c r="AI258" s="212">
        <f t="shared" ref="AI258" si="4408">IF(OR($B253=$B259,AB258=0),0,AB257)</f>
        <v>0</v>
      </c>
      <c r="AJ258" s="213">
        <f t="shared" ref="AJ258" si="4409">IF($B253=$B259,0,AC255)</f>
        <v>0</v>
      </c>
      <c r="AK258" s="207">
        <f t="shared" ref="AK258" si="4410">IF($B247=$B253,IF(AM253+AM248&gt;0,1,0)+IF(AN253+AN248&gt;0,1,0)+IF(AO253+AO248&gt;0,1,0)+IF(AP253+AP248&gt;0,1,0)+IF(AQ253+AQ248&gt;0,1,0)+IF(AR253+AR248&gt;0,1,0)+IF(AS253+AS248&gt;0,1,0),AK254)</f>
        <v>0</v>
      </c>
      <c r="AL258" s="208">
        <f t="shared" ref="AL258" si="4411">IF(OR($B253=$B259,AK258=0,(AL254-AR258+AP258)&lt;=0),0,(AL254-AR258+AP258)/AK258)</f>
        <v>0</v>
      </c>
      <c r="AM258" s="209">
        <f t="shared" ref="AM258" si="4412">IF(AL258*(7-AK255)&lt;=0,0,AL258*(7-AK255))</f>
        <v>0</v>
      </c>
      <c r="AN258" s="308">
        <f t="shared" ref="AN258" si="4413">ROUND(IF(OR(AL255-AL258*(7-AK255)+AQ258&lt;0,$B253=$B259,AL258&lt;=0,AL255=0),0,IF(AL255-AL258*(7-AK255)+AQ258&gt;AR258-AP258+AQ258,AR258-AP258+AQ258,AL255-AL258*(7-AK255)+AQ258)),1)</f>
        <v>0</v>
      </c>
      <c r="AO258" s="309"/>
      <c r="AP258" s="210">
        <f t="shared" ref="AP258" si="4414">IF(OR($B253=$B259,AK254=0),0,IF($B253=$B247,AK253,$F253))</f>
        <v>0</v>
      </c>
      <c r="AQ258" s="211">
        <f t="shared" ref="AQ258" si="4415">IF(OR($B253=$B259,AK258=0),0,$G255-$G254)</f>
        <v>0</v>
      </c>
      <c r="AR258" s="212">
        <f t="shared" ref="AR258" si="4416">IF(OR($B253=$B259,AK258=0),0,AK257)</f>
        <v>0</v>
      </c>
      <c r="AS258" s="213">
        <f t="shared" ref="AS258" si="4417">IF($B253=$B259,0,AL255)</f>
        <v>0</v>
      </c>
      <c r="AT258" s="207">
        <f t="shared" ref="AT258" si="4418">IF($B247=$B253,IF(AV253+AV248&gt;0,1,0)+IF(AW253+AW248&gt;0,1,0)+IF(AX253+AX248&gt;0,1,0)+IF(AY253+AY248&gt;0,1,0)+IF(AZ253+AZ248&gt;0,1,0)+IF(BA253+BA248&gt;0,1,0)+IF(BB253+BB248&gt;0,1,0),AT254)</f>
        <v>0</v>
      </c>
      <c r="AU258" s="208">
        <f t="shared" ref="AU258" si="4419">IF(OR($B253=$B259,AT258=0,(AU254-BA258+AY258)&lt;=0),0,(AU254-BA258+AY258)/AT258)</f>
        <v>0</v>
      </c>
      <c r="AV258" s="209">
        <f t="shared" ref="AV258" si="4420">IF(AU258*(7-AT255)&lt;=0,0,AU258*(7-AT255))</f>
        <v>0</v>
      </c>
      <c r="AW258" s="308">
        <f t="shared" ref="AW258" si="4421">ROUND(IF(OR(AU255-AU258*(7-AT255)+AZ258&lt;0,$B253=$B259,AU258&lt;=0,AU255=0),0,IF(AU255-AU258*(7-AT255)+AZ258&gt;BA258-AY258+AZ258,BA258-AY258+AZ258,AU255-AU258*(7-AT255)+AZ258)),1)</f>
        <v>0</v>
      </c>
      <c r="AX258" s="309"/>
      <c r="AY258" s="210">
        <f t="shared" ref="AY258" si="4422">IF(OR($B253=$B259,AT254=0),0,IF($B253=$B247,AT253,$F253))</f>
        <v>0</v>
      </c>
      <c r="AZ258" s="211">
        <f t="shared" ref="AZ258" si="4423">IF(OR($B253=$B259,AT258=0),0,$G255-$G254)</f>
        <v>0</v>
      </c>
      <c r="BA258" s="212">
        <f t="shared" ref="BA258" si="4424">IF(OR($B253=$B259,AT258=0),0,AT257)</f>
        <v>0</v>
      </c>
      <c r="BB258" s="213">
        <f t="shared" ref="BB258" si="4425">IF($B253=$B259,0,AU255)</f>
        <v>0</v>
      </c>
    </row>
    <row r="259" spans="1:54" ht="15.75" x14ac:dyDescent="0.2">
      <c r="A259" s="1" t="str">
        <f t="shared" ref="A259" si="4426">IF(B259="","1. Niewypełnione",B259)</f>
        <v>1. Niewypełnione</v>
      </c>
      <c r="B259" s="318"/>
      <c r="C259" s="318"/>
      <c r="D259" s="318"/>
      <c r="E259" s="318"/>
      <c r="F259" s="226"/>
      <c r="G259" s="226"/>
      <c r="H259" s="226"/>
      <c r="I259" s="214"/>
      <c r="J259" s="227"/>
      <c r="K259" s="228"/>
      <c r="L259" s="229"/>
      <c r="M259" s="229"/>
      <c r="N259" s="229"/>
      <c r="O259" s="229"/>
      <c r="P259" s="229"/>
      <c r="Q259" s="229"/>
      <c r="R259" s="229"/>
      <c r="S259" s="227"/>
      <c r="T259" s="228"/>
      <c r="U259" s="229"/>
      <c r="V259" s="229"/>
      <c r="W259" s="229"/>
      <c r="X259" s="229"/>
      <c r="Y259" s="229"/>
      <c r="Z259" s="229"/>
      <c r="AA259" s="229"/>
      <c r="AB259" s="227"/>
      <c r="AC259" s="228"/>
      <c r="AD259" s="229"/>
      <c r="AE259" s="229"/>
      <c r="AF259" s="229"/>
      <c r="AG259" s="229"/>
      <c r="AH259" s="229"/>
      <c r="AI259" s="229"/>
      <c r="AJ259" s="229"/>
      <c r="AK259" s="227"/>
      <c r="AL259" s="228"/>
      <c r="AM259" s="229"/>
      <c r="AN259" s="229"/>
      <c r="AO259" s="229"/>
      <c r="AP259" s="229"/>
      <c r="AQ259" s="229"/>
      <c r="AR259" s="229"/>
      <c r="AS259" s="229"/>
      <c r="AT259" s="227"/>
      <c r="AU259" s="228"/>
      <c r="AV259" s="229"/>
      <c r="AW259" s="229"/>
      <c r="AX259" s="229"/>
      <c r="AY259" s="229"/>
      <c r="AZ259" s="229"/>
      <c r="BA259" s="229"/>
      <c r="BB259" s="229"/>
    </row>
    <row r="260" spans="1:54" ht="12.75" hidden="1" customHeight="1" x14ac:dyDescent="0.2">
      <c r="B260" s="215"/>
      <c r="C260" s="215"/>
      <c r="D260" s="216"/>
      <c r="E260" s="230"/>
      <c r="F260" s="217"/>
      <c r="G260" s="218"/>
      <c r="H260" s="224"/>
      <c r="I260" s="219"/>
      <c r="J260" s="231"/>
      <c r="K260" s="219"/>
      <c r="L260" s="232"/>
      <c r="M260" s="232"/>
      <c r="N260" s="232"/>
      <c r="O260" s="232"/>
      <c r="P260" s="232"/>
      <c r="Q260" s="232"/>
      <c r="R260" s="232"/>
      <c r="S260" s="231"/>
      <c r="T260" s="219"/>
      <c r="U260" s="232"/>
      <c r="V260" s="232"/>
      <c r="W260" s="232"/>
      <c r="X260" s="232"/>
      <c r="Y260" s="232"/>
      <c r="Z260" s="232"/>
      <c r="AA260" s="232"/>
      <c r="AB260" s="231"/>
      <c r="AC260" s="219"/>
      <c r="AD260" s="232"/>
      <c r="AE260" s="232"/>
      <c r="AF260" s="232"/>
      <c r="AG260" s="232"/>
      <c r="AH260" s="232"/>
      <c r="AI260" s="232"/>
      <c r="AJ260" s="232"/>
      <c r="AK260" s="231"/>
      <c r="AL260" s="219"/>
      <c r="AM260" s="232"/>
      <c r="AN260" s="232"/>
      <c r="AO260" s="232"/>
      <c r="AP260" s="232"/>
      <c r="AQ260" s="232"/>
      <c r="AR260" s="232"/>
      <c r="AS260" s="232"/>
      <c r="AT260" s="231"/>
      <c r="AU260" s="219"/>
      <c r="AV260" s="232"/>
      <c r="AW260" s="232"/>
      <c r="AX260" s="232"/>
      <c r="AY260" s="232"/>
      <c r="AZ260" s="232"/>
      <c r="BA260" s="232"/>
      <c r="BB260" s="232"/>
    </row>
    <row r="261" spans="1:54" ht="15" hidden="1" customHeight="1" x14ac:dyDescent="0.2">
      <c r="B261" s="220"/>
      <c r="C261" s="221"/>
      <c r="D261" s="222"/>
      <c r="E261" s="218"/>
      <c r="F261" s="56"/>
      <c r="G261" s="223"/>
      <c r="H261" s="224"/>
      <c r="I261" s="219"/>
      <c r="J261" s="233"/>
      <c r="K261" s="232"/>
      <c r="L261" s="232"/>
      <c r="M261" s="232"/>
      <c r="N261" s="232"/>
      <c r="O261" s="232"/>
      <c r="P261" s="232"/>
      <c r="Q261" s="232"/>
      <c r="R261" s="232"/>
      <c r="S261" s="233"/>
      <c r="T261" s="232"/>
      <c r="U261" s="232"/>
      <c r="V261" s="232"/>
      <c r="W261" s="232"/>
      <c r="X261" s="232"/>
      <c r="Y261" s="232"/>
      <c r="Z261" s="232"/>
      <c r="AA261" s="232"/>
      <c r="AB261" s="233"/>
      <c r="AC261" s="232"/>
      <c r="AD261" s="232"/>
      <c r="AE261" s="232"/>
      <c r="AF261" s="232"/>
      <c r="AG261" s="232"/>
      <c r="AH261" s="232"/>
      <c r="AI261" s="232"/>
      <c r="AJ261" s="232"/>
      <c r="AK261" s="233"/>
      <c r="AL261" s="232"/>
      <c r="AM261" s="232"/>
      <c r="AN261" s="232"/>
      <c r="AO261" s="232"/>
      <c r="AP261" s="232"/>
      <c r="AQ261" s="232"/>
      <c r="AR261" s="232"/>
      <c r="AS261" s="232"/>
      <c r="AT261" s="233"/>
      <c r="AU261" s="232"/>
      <c r="AV261" s="232"/>
      <c r="AW261" s="232"/>
      <c r="AX261" s="232"/>
      <c r="AY261" s="232"/>
      <c r="AZ261" s="232"/>
      <c r="BA261" s="232"/>
      <c r="BB261" s="232"/>
    </row>
    <row r="262" spans="1:54" ht="15.75" customHeight="1" x14ac:dyDescent="0.2">
      <c r="A262" s="1" t="str">
        <f t="shared" ref="A262" si="4427">A259</f>
        <v>1. Niewypełnione</v>
      </c>
      <c r="B262" s="319"/>
      <c r="C262" s="322"/>
      <c r="D262" s="322"/>
      <c r="E262" s="322"/>
      <c r="F262" s="234"/>
      <c r="G262" s="234"/>
      <c r="H262" s="235"/>
      <c r="I262" s="219"/>
      <c r="J262" s="236"/>
      <c r="K262" s="237"/>
      <c r="L262" s="238"/>
      <c r="M262" s="238"/>
      <c r="N262" s="238"/>
      <c r="O262" s="238"/>
      <c r="P262" s="238"/>
      <c r="Q262" s="238"/>
      <c r="R262" s="238"/>
      <c r="S262" s="236"/>
      <c r="T262" s="237"/>
      <c r="U262" s="238"/>
      <c r="V262" s="238"/>
      <c r="W262" s="238"/>
      <c r="X262" s="238"/>
      <c r="Y262" s="238"/>
      <c r="Z262" s="238"/>
      <c r="AA262" s="238"/>
      <c r="AB262" s="236"/>
      <c r="AC262" s="237"/>
      <c r="AD262" s="238"/>
      <c r="AE262" s="238"/>
      <c r="AF262" s="238"/>
      <c r="AG262" s="238"/>
      <c r="AH262" s="238"/>
      <c r="AI262" s="238"/>
      <c r="AJ262" s="238"/>
      <c r="AK262" s="236"/>
      <c r="AL262" s="237"/>
      <c r="AM262" s="238"/>
      <c r="AN262" s="238"/>
      <c r="AO262" s="238"/>
      <c r="AP262" s="238"/>
      <c r="AQ262" s="238"/>
      <c r="AR262" s="238"/>
      <c r="AS262" s="238"/>
      <c r="AT262" s="236"/>
      <c r="AU262" s="237"/>
      <c r="AV262" s="238"/>
      <c r="AW262" s="238"/>
      <c r="AX262" s="238"/>
      <c r="AY262" s="238"/>
      <c r="AZ262" s="238"/>
      <c r="BA262" s="238"/>
      <c r="BB262" s="238"/>
    </row>
    <row r="263" spans="1:54" ht="15.75" customHeight="1" x14ac:dyDescent="0.2">
      <c r="A263" s="1" t="str">
        <f t="shared" ref="A263:A264" si="4428">A262</f>
        <v>1. Niewypełnione</v>
      </c>
      <c r="B263" s="319"/>
      <c r="C263" s="322"/>
      <c r="D263" s="322"/>
      <c r="E263" s="322"/>
      <c r="F263" s="234"/>
      <c r="G263" s="234"/>
      <c r="H263" s="239"/>
      <c r="I263" s="219"/>
      <c r="J263" s="240"/>
      <c r="K263" s="237"/>
      <c r="L263" s="238"/>
      <c r="M263" s="238"/>
      <c r="N263" s="238"/>
      <c r="O263" s="238"/>
      <c r="P263" s="238"/>
      <c r="Q263" s="238"/>
      <c r="R263" s="238"/>
      <c r="S263" s="240"/>
      <c r="T263" s="237"/>
      <c r="U263" s="238"/>
      <c r="V263" s="238"/>
      <c r="W263" s="238"/>
      <c r="X263" s="238"/>
      <c r="Y263" s="238"/>
      <c r="Z263" s="238"/>
      <c r="AA263" s="238"/>
      <c r="AB263" s="240"/>
      <c r="AC263" s="237"/>
      <c r="AD263" s="238"/>
      <c r="AE263" s="238"/>
      <c r="AF263" s="238"/>
      <c r="AG263" s="238"/>
      <c r="AH263" s="238"/>
      <c r="AI263" s="238"/>
      <c r="AJ263" s="238"/>
      <c r="AK263" s="240"/>
      <c r="AL263" s="237"/>
      <c r="AM263" s="238"/>
      <c r="AN263" s="238"/>
      <c r="AO263" s="238"/>
      <c r="AP263" s="238"/>
      <c r="AQ263" s="238"/>
      <c r="AR263" s="238"/>
      <c r="AS263" s="238"/>
      <c r="AT263" s="240"/>
      <c r="AU263" s="237"/>
      <c r="AV263" s="238"/>
      <c r="AW263" s="238"/>
      <c r="AX263" s="238"/>
      <c r="AY263" s="238"/>
      <c r="AZ263" s="238"/>
      <c r="BA263" s="238"/>
      <c r="BB263" s="238"/>
    </row>
    <row r="264" spans="1:54" ht="18.75" customHeight="1" x14ac:dyDescent="0.2">
      <c r="A264" s="1" t="str">
        <f t="shared" si="4428"/>
        <v>1. Niewypełnione</v>
      </c>
      <c r="B264" s="315"/>
      <c r="C264" s="315"/>
      <c r="D264" s="315"/>
      <c r="E264" s="315"/>
      <c r="F264" s="241"/>
      <c r="G264" s="242"/>
      <c r="H264" s="225"/>
      <c r="I264" s="224"/>
      <c r="J264" s="243"/>
      <c r="K264" s="244"/>
      <c r="L264" s="219"/>
      <c r="M264" s="310"/>
      <c r="N264" s="310"/>
      <c r="O264" s="239"/>
      <c r="P264" s="219"/>
      <c r="Q264" s="219"/>
      <c r="R264" s="245"/>
      <c r="S264" s="243"/>
      <c r="T264" s="244"/>
      <c r="U264" s="219"/>
      <c r="V264" s="310"/>
      <c r="W264" s="310"/>
      <c r="X264" s="239"/>
      <c r="Y264" s="219"/>
      <c r="Z264" s="219"/>
      <c r="AA264" s="245"/>
      <c r="AB264" s="243"/>
      <c r="AC264" s="244"/>
      <c r="AD264" s="219"/>
      <c r="AE264" s="310"/>
      <c r="AF264" s="310"/>
      <c r="AG264" s="239"/>
      <c r="AH264" s="219"/>
      <c r="AI264" s="219"/>
      <c r="AJ264" s="245"/>
      <c r="AK264" s="243"/>
      <c r="AL264" s="244"/>
      <c r="AM264" s="219"/>
      <c r="AN264" s="310"/>
      <c r="AO264" s="310"/>
      <c r="AP264" s="239"/>
      <c r="AQ264" s="219"/>
      <c r="AR264" s="219"/>
      <c r="AS264" s="245"/>
      <c r="AT264" s="243"/>
      <c r="AU264" s="244"/>
      <c r="AV264" s="219"/>
      <c r="AW264" s="310"/>
      <c r="AX264" s="310"/>
      <c r="AY264" s="239"/>
      <c r="AZ264" s="219"/>
      <c r="BA264" s="219"/>
      <c r="BB264" s="245"/>
    </row>
  </sheetData>
  <sheetProtection password="B0EE" sheet="1" formatCells="0" autoFilter="0"/>
  <autoFilter ref="A12:BB264">
    <filterColumn colId="0" showButton="0">
      <customFilters>
        <customFilter operator="notEqual" val=" "/>
      </customFilters>
    </filterColumn>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autoFilter>
  <mergeCells count="439">
    <mergeCell ref="B259:E259"/>
    <mergeCell ref="B262:B263"/>
    <mergeCell ref="B264:E264"/>
    <mergeCell ref="C262:E263"/>
    <mergeCell ref="M264:N264"/>
    <mergeCell ref="V264:W264"/>
    <mergeCell ref="AE264:AF264"/>
    <mergeCell ref="AN264:AO264"/>
    <mergeCell ref="AW264:AX264"/>
    <mergeCell ref="B253:E253"/>
    <mergeCell ref="B256:B257"/>
    <mergeCell ref="B258:E258"/>
    <mergeCell ref="C256:E257"/>
    <mergeCell ref="M258:N258"/>
    <mergeCell ref="V258:W258"/>
    <mergeCell ref="AE258:AF258"/>
    <mergeCell ref="AN258:AO258"/>
    <mergeCell ref="AW258:AX258"/>
    <mergeCell ref="V246:W246"/>
    <mergeCell ref="AE246:AF246"/>
    <mergeCell ref="AN246:AO246"/>
    <mergeCell ref="AW246:AX246"/>
    <mergeCell ref="M252:N252"/>
    <mergeCell ref="V252:W252"/>
    <mergeCell ref="AE252:AF252"/>
    <mergeCell ref="AN252:AO252"/>
    <mergeCell ref="AW252:AX252"/>
    <mergeCell ref="B247:E247"/>
    <mergeCell ref="B250:B251"/>
    <mergeCell ref="B252:E252"/>
    <mergeCell ref="C250:E251"/>
    <mergeCell ref="B241:E241"/>
    <mergeCell ref="B244:B245"/>
    <mergeCell ref="B246:E246"/>
    <mergeCell ref="C244:E245"/>
    <mergeCell ref="M246:N246"/>
    <mergeCell ref="B235:E235"/>
    <mergeCell ref="B238:B239"/>
    <mergeCell ref="B240:E240"/>
    <mergeCell ref="C238:E239"/>
    <mergeCell ref="M240:N240"/>
    <mergeCell ref="V240:W240"/>
    <mergeCell ref="AE240:AF240"/>
    <mergeCell ref="AN240:AO240"/>
    <mergeCell ref="AW240:AX240"/>
    <mergeCell ref="V228:W228"/>
    <mergeCell ref="AE228:AF228"/>
    <mergeCell ref="AN228:AO228"/>
    <mergeCell ref="AW228:AX228"/>
    <mergeCell ref="M234:N234"/>
    <mergeCell ref="V234:W234"/>
    <mergeCell ref="AE234:AF234"/>
    <mergeCell ref="AN234:AO234"/>
    <mergeCell ref="AW234:AX234"/>
    <mergeCell ref="B229:E229"/>
    <mergeCell ref="B232:B233"/>
    <mergeCell ref="B234:E234"/>
    <mergeCell ref="C232:E233"/>
    <mergeCell ref="B223:E223"/>
    <mergeCell ref="B226:B227"/>
    <mergeCell ref="B228:E228"/>
    <mergeCell ref="C226:E227"/>
    <mergeCell ref="M228:N228"/>
    <mergeCell ref="B217:E217"/>
    <mergeCell ref="B220:B221"/>
    <mergeCell ref="B222:E222"/>
    <mergeCell ref="C220:E221"/>
    <mergeCell ref="M222:N222"/>
    <mergeCell ref="V222:W222"/>
    <mergeCell ref="AE222:AF222"/>
    <mergeCell ref="AN222:AO222"/>
    <mergeCell ref="AW222:AX222"/>
    <mergeCell ref="V210:W210"/>
    <mergeCell ref="AE210:AF210"/>
    <mergeCell ref="AN210:AO210"/>
    <mergeCell ref="AW210:AX210"/>
    <mergeCell ref="M216:N216"/>
    <mergeCell ref="V216:W216"/>
    <mergeCell ref="AE216:AF216"/>
    <mergeCell ref="AN216:AO216"/>
    <mergeCell ref="AW216:AX216"/>
    <mergeCell ref="B211:E211"/>
    <mergeCell ref="B214:B215"/>
    <mergeCell ref="B216:E216"/>
    <mergeCell ref="C214:E215"/>
    <mergeCell ref="B205:E205"/>
    <mergeCell ref="B208:B209"/>
    <mergeCell ref="B210:E210"/>
    <mergeCell ref="C208:E209"/>
    <mergeCell ref="M210:N210"/>
    <mergeCell ref="B199:E199"/>
    <mergeCell ref="B202:B203"/>
    <mergeCell ref="B204:E204"/>
    <mergeCell ref="C202:E203"/>
    <mergeCell ref="M204:N204"/>
    <mergeCell ref="V204:W204"/>
    <mergeCell ref="AE204:AF204"/>
    <mergeCell ref="AN204:AO204"/>
    <mergeCell ref="AW204:AX204"/>
    <mergeCell ref="V192:W192"/>
    <mergeCell ref="AE192:AF192"/>
    <mergeCell ref="AN192:AO192"/>
    <mergeCell ref="AW192:AX192"/>
    <mergeCell ref="M198:N198"/>
    <mergeCell ref="V198:W198"/>
    <mergeCell ref="AE198:AF198"/>
    <mergeCell ref="AN198:AO198"/>
    <mergeCell ref="AW198:AX198"/>
    <mergeCell ref="B193:E193"/>
    <mergeCell ref="B196:B197"/>
    <mergeCell ref="B198:E198"/>
    <mergeCell ref="C196:E197"/>
    <mergeCell ref="B187:E187"/>
    <mergeCell ref="B190:B191"/>
    <mergeCell ref="B192:E192"/>
    <mergeCell ref="C190:E191"/>
    <mergeCell ref="M192:N192"/>
    <mergeCell ref="B181:E181"/>
    <mergeCell ref="B184:B185"/>
    <mergeCell ref="B186:E186"/>
    <mergeCell ref="C184:E185"/>
    <mergeCell ref="M186:N186"/>
    <mergeCell ref="V186:W186"/>
    <mergeCell ref="AE186:AF186"/>
    <mergeCell ref="AN186:AO186"/>
    <mergeCell ref="AW186:AX186"/>
    <mergeCell ref="V174:W174"/>
    <mergeCell ref="AE174:AF174"/>
    <mergeCell ref="AN174:AO174"/>
    <mergeCell ref="AW174:AX174"/>
    <mergeCell ref="M180:N180"/>
    <mergeCell ref="V180:W180"/>
    <mergeCell ref="AE180:AF180"/>
    <mergeCell ref="AN180:AO180"/>
    <mergeCell ref="AW180:AX180"/>
    <mergeCell ref="B175:E175"/>
    <mergeCell ref="B178:B179"/>
    <mergeCell ref="B180:E180"/>
    <mergeCell ref="C178:E179"/>
    <mergeCell ref="B169:E169"/>
    <mergeCell ref="B172:B173"/>
    <mergeCell ref="B174:E174"/>
    <mergeCell ref="C172:E173"/>
    <mergeCell ref="M174:N174"/>
    <mergeCell ref="B163:E163"/>
    <mergeCell ref="B166:B167"/>
    <mergeCell ref="B168:E168"/>
    <mergeCell ref="C166:E167"/>
    <mergeCell ref="M168:N168"/>
    <mergeCell ref="V168:W168"/>
    <mergeCell ref="AE168:AF168"/>
    <mergeCell ref="AN168:AO168"/>
    <mergeCell ref="AW168:AX168"/>
    <mergeCell ref="V156:W156"/>
    <mergeCell ref="AE156:AF156"/>
    <mergeCell ref="AN156:AO156"/>
    <mergeCell ref="AW156:AX156"/>
    <mergeCell ref="M162:N162"/>
    <mergeCell ref="V162:W162"/>
    <mergeCell ref="AE162:AF162"/>
    <mergeCell ref="AN162:AO162"/>
    <mergeCell ref="AW162:AX162"/>
    <mergeCell ref="B157:E157"/>
    <mergeCell ref="B160:B161"/>
    <mergeCell ref="B162:E162"/>
    <mergeCell ref="C160:E161"/>
    <mergeCell ref="B151:E151"/>
    <mergeCell ref="B154:B155"/>
    <mergeCell ref="B156:E156"/>
    <mergeCell ref="C154:E155"/>
    <mergeCell ref="M156:N156"/>
    <mergeCell ref="B145:E145"/>
    <mergeCell ref="B148:B149"/>
    <mergeCell ref="B150:E150"/>
    <mergeCell ref="C148:E149"/>
    <mergeCell ref="M150:N150"/>
    <mergeCell ref="V150:W150"/>
    <mergeCell ref="AE150:AF150"/>
    <mergeCell ref="AN150:AO150"/>
    <mergeCell ref="AW150:AX150"/>
    <mergeCell ref="V138:W138"/>
    <mergeCell ref="AE138:AF138"/>
    <mergeCell ref="AN138:AO138"/>
    <mergeCell ref="AW138:AX138"/>
    <mergeCell ref="M144:N144"/>
    <mergeCell ref="V144:W144"/>
    <mergeCell ref="AE144:AF144"/>
    <mergeCell ref="AN144:AO144"/>
    <mergeCell ref="AW144:AX144"/>
    <mergeCell ref="B139:E139"/>
    <mergeCell ref="B142:B143"/>
    <mergeCell ref="B144:E144"/>
    <mergeCell ref="C142:E143"/>
    <mergeCell ref="B133:E133"/>
    <mergeCell ref="B136:B137"/>
    <mergeCell ref="B138:E138"/>
    <mergeCell ref="C136:E137"/>
    <mergeCell ref="M138:N138"/>
    <mergeCell ref="B127:E127"/>
    <mergeCell ref="B130:B131"/>
    <mergeCell ref="B132:E132"/>
    <mergeCell ref="C130:E131"/>
    <mergeCell ref="M132:N132"/>
    <mergeCell ref="V132:W132"/>
    <mergeCell ref="AE132:AF132"/>
    <mergeCell ref="AN132:AO132"/>
    <mergeCell ref="AW132:AX132"/>
    <mergeCell ref="V120:W120"/>
    <mergeCell ref="AE120:AF120"/>
    <mergeCell ref="AN120:AO120"/>
    <mergeCell ref="AW120:AX120"/>
    <mergeCell ref="M126:N126"/>
    <mergeCell ref="V126:W126"/>
    <mergeCell ref="AE126:AF126"/>
    <mergeCell ref="AN126:AO126"/>
    <mergeCell ref="AW126:AX126"/>
    <mergeCell ref="B121:E121"/>
    <mergeCell ref="B124:B125"/>
    <mergeCell ref="B126:E126"/>
    <mergeCell ref="C124:E125"/>
    <mergeCell ref="B115:E115"/>
    <mergeCell ref="B118:B119"/>
    <mergeCell ref="B120:E120"/>
    <mergeCell ref="C118:E119"/>
    <mergeCell ref="M120:N120"/>
    <mergeCell ref="B109:E109"/>
    <mergeCell ref="B112:B113"/>
    <mergeCell ref="B114:E114"/>
    <mergeCell ref="C112:E113"/>
    <mergeCell ref="M114:N114"/>
    <mergeCell ref="V114:W114"/>
    <mergeCell ref="AE114:AF114"/>
    <mergeCell ref="AN114:AO114"/>
    <mergeCell ref="AW114:AX114"/>
    <mergeCell ref="V102:W102"/>
    <mergeCell ref="AE102:AF102"/>
    <mergeCell ref="AN102:AO102"/>
    <mergeCell ref="AW102:AX102"/>
    <mergeCell ref="M108:N108"/>
    <mergeCell ref="V108:W108"/>
    <mergeCell ref="AE108:AF108"/>
    <mergeCell ref="AN108:AO108"/>
    <mergeCell ref="AW108:AX108"/>
    <mergeCell ref="B103:E103"/>
    <mergeCell ref="B106:B107"/>
    <mergeCell ref="B108:E108"/>
    <mergeCell ref="C106:E107"/>
    <mergeCell ref="B97:E97"/>
    <mergeCell ref="B100:B101"/>
    <mergeCell ref="B102:E102"/>
    <mergeCell ref="C100:E101"/>
    <mergeCell ref="M102:N102"/>
    <mergeCell ref="B91:E91"/>
    <mergeCell ref="B94:B95"/>
    <mergeCell ref="B96:E96"/>
    <mergeCell ref="C94:E95"/>
    <mergeCell ref="M96:N96"/>
    <mergeCell ref="V96:W96"/>
    <mergeCell ref="AE96:AF96"/>
    <mergeCell ref="AN96:AO96"/>
    <mergeCell ref="AW96:AX96"/>
    <mergeCell ref="V84:W84"/>
    <mergeCell ref="AE84:AF84"/>
    <mergeCell ref="AN84:AO84"/>
    <mergeCell ref="AW84:AX84"/>
    <mergeCell ref="M90:N90"/>
    <mergeCell ref="V90:W90"/>
    <mergeCell ref="AE90:AF90"/>
    <mergeCell ref="AN90:AO90"/>
    <mergeCell ref="AW90:AX90"/>
    <mergeCell ref="B85:E85"/>
    <mergeCell ref="B88:B89"/>
    <mergeCell ref="B90:E90"/>
    <mergeCell ref="C88:E89"/>
    <mergeCell ref="B79:E79"/>
    <mergeCell ref="B82:B83"/>
    <mergeCell ref="B84:E84"/>
    <mergeCell ref="C82:E83"/>
    <mergeCell ref="M84:N84"/>
    <mergeCell ref="B73:E73"/>
    <mergeCell ref="B76:B77"/>
    <mergeCell ref="B78:E78"/>
    <mergeCell ref="C76:E77"/>
    <mergeCell ref="M78:N78"/>
    <mergeCell ref="V78:W78"/>
    <mergeCell ref="AE78:AF78"/>
    <mergeCell ref="AN78:AO78"/>
    <mergeCell ref="AW78:AX78"/>
    <mergeCell ref="V66:W66"/>
    <mergeCell ref="AE66:AF66"/>
    <mergeCell ref="AN66:AO66"/>
    <mergeCell ref="AW66:AX66"/>
    <mergeCell ref="M72:N72"/>
    <mergeCell ref="V72:W72"/>
    <mergeCell ref="AE72:AF72"/>
    <mergeCell ref="AN72:AO72"/>
    <mergeCell ref="AW72:AX72"/>
    <mergeCell ref="B67:E67"/>
    <mergeCell ref="B70:B71"/>
    <mergeCell ref="B72:E72"/>
    <mergeCell ref="C70:E71"/>
    <mergeCell ref="B61:E61"/>
    <mergeCell ref="B64:B65"/>
    <mergeCell ref="B66:E66"/>
    <mergeCell ref="C64:E65"/>
    <mergeCell ref="M66:N66"/>
    <mergeCell ref="B55:E55"/>
    <mergeCell ref="B58:B59"/>
    <mergeCell ref="B60:E60"/>
    <mergeCell ref="C58:E59"/>
    <mergeCell ref="M60:N60"/>
    <mergeCell ref="V60:W60"/>
    <mergeCell ref="AE60:AF60"/>
    <mergeCell ref="AN60:AO60"/>
    <mergeCell ref="AW60:AX60"/>
    <mergeCell ref="AN36:AO36"/>
    <mergeCell ref="AW36:AX36"/>
    <mergeCell ref="B49:E49"/>
    <mergeCell ref="B52:B53"/>
    <mergeCell ref="B54:E54"/>
    <mergeCell ref="C52:E53"/>
    <mergeCell ref="B43:E43"/>
    <mergeCell ref="B46:B47"/>
    <mergeCell ref="B48:E48"/>
    <mergeCell ref="C46:E47"/>
    <mergeCell ref="M48:N48"/>
    <mergeCell ref="V48:W48"/>
    <mergeCell ref="AE48:AF48"/>
    <mergeCell ref="AN48:AO48"/>
    <mergeCell ref="AW48:AX48"/>
    <mergeCell ref="M54:N54"/>
    <mergeCell ref="V54:W54"/>
    <mergeCell ref="AE54:AF54"/>
    <mergeCell ref="AN54:AO54"/>
    <mergeCell ref="AW54:AX54"/>
    <mergeCell ref="B37:E37"/>
    <mergeCell ref="B40:B41"/>
    <mergeCell ref="B42:E42"/>
    <mergeCell ref="C40:E41"/>
    <mergeCell ref="M42:N42"/>
    <mergeCell ref="V42:W42"/>
    <mergeCell ref="AE42:AF42"/>
    <mergeCell ref="AN42:AO42"/>
    <mergeCell ref="AW42:AX42"/>
    <mergeCell ref="C7:E8"/>
    <mergeCell ref="Y2:Y7"/>
    <mergeCell ref="Z2:Z7"/>
    <mergeCell ref="AA2:AA7"/>
    <mergeCell ref="AC2:AC8"/>
    <mergeCell ref="AE2:AE7"/>
    <mergeCell ref="B31:E31"/>
    <mergeCell ref="B34:B35"/>
    <mergeCell ref="B36:E36"/>
    <mergeCell ref="C34:E35"/>
    <mergeCell ref="B25:E25"/>
    <mergeCell ref="B28:B29"/>
    <mergeCell ref="B30:E30"/>
    <mergeCell ref="C28:E29"/>
    <mergeCell ref="AE36:AF36"/>
    <mergeCell ref="AU1:BB1"/>
    <mergeCell ref="AY2:AY7"/>
    <mergeCell ref="AZ2:AZ7"/>
    <mergeCell ref="BA2:BA7"/>
    <mergeCell ref="BB2:BB7"/>
    <mergeCell ref="AW2:AW7"/>
    <mergeCell ref="AX2:AX7"/>
    <mergeCell ref="AR2:AR7"/>
    <mergeCell ref="AS2:AS7"/>
    <mergeCell ref="AU2:AU8"/>
    <mergeCell ref="AT1:AT8"/>
    <mergeCell ref="AL1:AS1"/>
    <mergeCell ref="T1:AA1"/>
    <mergeCell ref="W2:W7"/>
    <mergeCell ref="AF2:AF7"/>
    <mergeCell ref="AG2:AG7"/>
    <mergeCell ref="AH2:AH7"/>
    <mergeCell ref="AI2:AI7"/>
    <mergeCell ref="AJ2:AJ7"/>
    <mergeCell ref="F1:G1"/>
    <mergeCell ref="I1:I8"/>
    <mergeCell ref="J1:J8"/>
    <mergeCell ref="F2:G8"/>
    <mergeCell ref="K2:K8"/>
    <mergeCell ref="L2:L7"/>
    <mergeCell ref="M2:M7"/>
    <mergeCell ref="N2:N7"/>
    <mergeCell ref="AD2:AD7"/>
    <mergeCell ref="P2:P7"/>
    <mergeCell ref="Q2:Q7"/>
    <mergeCell ref="S1:S8"/>
    <mergeCell ref="K1:R1"/>
    <mergeCell ref="R2:R7"/>
    <mergeCell ref="AB1:AB8"/>
    <mergeCell ref="AC1:AJ1"/>
    <mergeCell ref="T2:T8"/>
    <mergeCell ref="M36:N36"/>
    <mergeCell ref="V36:W36"/>
    <mergeCell ref="A12:BB12"/>
    <mergeCell ref="B13:E13"/>
    <mergeCell ref="B16:B17"/>
    <mergeCell ref="AL2:AL8"/>
    <mergeCell ref="AM2:AM7"/>
    <mergeCell ref="AN2:AN7"/>
    <mergeCell ref="AO2:AO7"/>
    <mergeCell ref="B19:E19"/>
    <mergeCell ref="B22:B23"/>
    <mergeCell ref="C16:E17"/>
    <mergeCell ref="AP2:AP7"/>
    <mergeCell ref="AQ2:AQ7"/>
    <mergeCell ref="B24:E24"/>
    <mergeCell ref="C22:E23"/>
    <mergeCell ref="B18:E18"/>
    <mergeCell ref="AK1:AK8"/>
    <mergeCell ref="B1:B8"/>
    <mergeCell ref="C4:D4"/>
    <mergeCell ref="C5:D5"/>
    <mergeCell ref="C6:D6"/>
    <mergeCell ref="C1:E2"/>
    <mergeCell ref="C3:D3"/>
    <mergeCell ref="AW24:AX24"/>
    <mergeCell ref="M18:N18"/>
    <mergeCell ref="V18:W18"/>
    <mergeCell ref="AE18:AF18"/>
    <mergeCell ref="AN18:AO18"/>
    <mergeCell ref="AW18:AX18"/>
    <mergeCell ref="M30:N30"/>
    <mergeCell ref="V30:W30"/>
    <mergeCell ref="AE30:AF30"/>
    <mergeCell ref="AN30:AO30"/>
    <mergeCell ref="AW30:AX30"/>
    <mergeCell ref="AV2:AV7"/>
    <mergeCell ref="O2:O7"/>
    <mergeCell ref="X2:X7"/>
    <mergeCell ref="U2:U7"/>
    <mergeCell ref="V2:V7"/>
    <mergeCell ref="M24:N24"/>
    <mergeCell ref="V24:W24"/>
    <mergeCell ref="AE24:AF24"/>
    <mergeCell ref="AN24:AO24"/>
  </mergeCells>
  <conditionalFormatting sqref="B24:E24">
    <cfRule type="notContainsBlanks" dxfId="29" priority="25">
      <formula>LEN(TRIM(B24))&gt;0</formula>
    </cfRule>
  </conditionalFormatting>
  <conditionalFormatting sqref="B30:E30 B36:E36 B42:E42 B48:E48 B54:E54 B60:E60 B66:E66 B72:E72 B78:E78 B84:E84 B90:E90 B96:E96 B102:E102 B108:E108 B114:E114 B120:E120 B126:E126 B132:E132 B138:E138 B144:E144 B150:E150 B156:E156 B162:E162 B168:E168 B174:E174 B180:E180 B186:E186 B192:E192 B198:E198 B204:E204 B210:E210 B216:E216 B222:E222 B228:E228 B234:E234 B240:E240 B246:E246 B252:E252 B258:E258 B264:E264">
    <cfRule type="notContainsBlanks" dxfId="28" priority="5">
      <formula>LEN(TRIM(B30))&gt;0</formula>
    </cfRule>
  </conditionalFormatting>
  <dataValidations xWindow="165" yWindow="315" count="34">
    <dataValidation allowBlank="1" showErrorMessage="1" promptTitle="KOREKTA GODZIN NOCNYCH" prompt="Wypełniać, jeśli wystapiła róznica między licbą godzin podaną w poprzednim miesięcznym wykazie a faktycną ich realizacją_x000a_- wpisać liczbę godzin korygujacych np. -3 " sqref="G16"/>
    <dataValidation allowBlank="1" showErrorMessage="1" promptTitle="KOREKTA GODZIN ZASTĘPSTW" prompt="Wypełniać, jeśli wystapiła róznica między licbą godzin podaną w poprzednim miesięcznym wykazie a faktycną ich realizacją_x000a_- wpisać liczbę godzin korygujacych np. -3 " sqref="G17"/>
    <dataValidation allowBlank="1" promptTitle="GODZINY NOCNE" prompt="Wpisać liczbę godzin nocnych przepracowanych w okresie rozliczeniowym art. 42b KN_x000a_" sqref="F16"/>
    <dataValidation allowBlank="1" promptTitle="KOREKTA GODZIN PLANOWANYCH" prompt="Wypełniać, jeśli wystapiła róznica między licbą godzin podaną w poprzednim miesięcznym wykazie a faktycną ich realizacją_x000a_- wpisać liczbę godzin korygujacych np. -3 _x000a_" sqref="F17"/>
    <dataValidation allowBlank="1" showInputMessage="1" promptTitle="GODZINY NOCNE" prompt="Wpisać liczbę godzin nocnych przepracowanych w okresie rozliczeniowym art. 42b KN_x000a_" sqref="F22 F28 F34 F40 F46 F52 F58 F64 F70 F76 F82 F88 F94 F100 F106 F112 F118 F124 F130 F136 F142 F148 F154 F160 F166 F172 F178 F184 F190 F196 F202 F208 F214 F220 F226 F232 F238 F244 F250 F256 F262"/>
    <dataValidation allowBlank="1" showInputMessage="1" showErrorMessage="1" promptTitle="KOREKTA GODZIN NOCNYCH" prompt="Wypełniać, jeśli wystapiła róznica między licbą godzin podaną w poprzednim miesięcznym wykazie a faktycną ich realizacją_x000a_- wpisać liczbę godzin korygujacych np. -3 " sqref="G22 G28 G34 G40 G46 G52 G58 G64 G70 G76 G82 G88 G94 G100 G106 G112 G118 G124 G130 G136 G142 G148 G154 G160 G166 G172 G178 G184 G190 G196 G202 G208 G214 G220 G226 G232 G238 G244 G250 G256 G262"/>
    <dataValidation allowBlank="1" showInputMessage="1" promptTitle="KOREKTA GODZIN PLANOWANYCH" prompt="Wypełniać, jeśli wystapiła róznica między licbą godzin podaną w poprzednim miesięcznym wykazie a faktycną ich realizacją_x000a_- wpisać liczbę godzin korygujacych np. -3 _x000a_" sqref="F23 F29 F35 F41 F47 F53 F59 F65 F71 F77 F83 F89 F95 F101 F107 F113 F119 F125 F131 F137 F143 F149 F155 F161 F167 F173 F179 F185 F191 F197 F203 F209 F215 F221 F227 F233 F239 F245 F251 F257 F263"/>
    <dataValidation allowBlank="1" showInputMessage="1" showErrorMessage="1" promptTitle="KOREKTA GODZIN ZASTĘPSTW" prompt="Wypełniać, jeśli wystapiła róznica między licbą godzin podaną w poprzednim miesięcznym wykazie a faktycną ich realizacją_x000a_- wpisać liczbę godzin korygujacych np. -3 " sqref="G23 G29 G35 G41 G47 G53 G59 G65 G71 G77 G83 G89 G95 G101 G107 G113 G119 G125 G131 G137 G143 G149 G155 G161 G167 G173 G179 G185 G191 G197 G203 G209 G215 G221 G227 G233 G239 G245 G251 G257 G263"/>
    <dataValidation type="decimal" allowBlank="1" showInputMessage="1" showErrorMessage="1" errorTitle="BŁĄD" error="Nieprawidłowa liczba godzin zastępstw na dany dzień" sqref="U17:AA17 L17:R17 AD17:AJ17 AM17:AS17 AV17:BB17 U23:AA23 L23:R23 AD23:AJ23 AM23:AS23 AV23:BB23 U29:AA29 U35:AA35 U41:AA41 U47:AA47 U53:AA53 U59:AA59 U65:AA65 U71:AA71 U77:AA77 U83:AA83 U89:AA89 U95:AA95 U101:AA101 U107:AA107 U113:AA113 U119:AA119 U125:AA125 U131:AA131 U137:AA137 U143:AA143 U149:AA149 U155:AA155 U161:AA161 U167:AA167 U173:AA173 U179:AA179 U185:AA185 U191:AA191 U197:AA197 U203:AA203 U209:AA209 U215:AA215 U221:AA221 U227:AA227 U233:AA233 U239:AA239 U245:AA245 U251:AA251 U257:AA257 U263:AA263 L29:R29 L35:R35 L41:R41 L47:R47 L53:R53 L59:R59 L65:R65 L71:R71 L77:R77 L83:R83 L89:R89 L95:R95 L101:R101 L107:R107 L113:R113 L119:R119 L125:R125 L131:R131 L137:R137 L143:R143 L149:R149 L155:R155 L161:R161 L167:R167 L173:R173 L179:R179 L185:R185 L191:R191 L197:R197 L203:R203 L209:R209 L215:R215 L221:R221 L227:R227 L233:R233 L239:R239 L245:R245 L251:R251 L257:R257 L263:R263 AD29:AJ29 AD35:AJ35 AD41:AJ41 AD47:AJ47 AD53:AJ53 AD59:AJ59 AD65:AJ65 AD71:AJ71 AD77:AJ77 AD83:AJ83 AD89:AJ89 AD95:AJ95 AD101:AJ101 AD107:AJ107 AD113:AJ113 AD119:AJ119 AD125:AJ125 AD131:AJ131 AD137:AJ137 AD143:AJ143 AD149:AJ149 AD155:AJ155 AD161:AJ161 AD167:AJ167 AD173:AJ173 AD179:AJ179 AD185:AJ185 AD191:AJ191 AD197:AJ197 AD203:AJ203 AD209:AJ209 AD215:AJ215 AD221:AJ221 AD227:AJ227 AD233:AJ233 AD239:AJ239 AD245:AJ245 AD251:AJ251 AD257:AJ257 AD263:AJ263 AM29:AS29 AM35:AS35 AM41:AS41 AM47:AS47 AM53:AS53 AM59:AS59 AM65:AS65 AM71:AS71 AM77:AS77 AM83:AS83 AM89:AS89 AM95:AS95 AM101:AS101 AM107:AS107 AM113:AS113 AM119:AS119 AM125:AS125 AM131:AS131 AM137:AS137 AM143:AS143 AM149:AS149 AM155:AS155 AM161:AS161 AM167:AS167 AM173:AS173 AM179:AS179 AM185:AS185 AM191:AS191 AM197:AS197 AM203:AS203 AM209:AS209 AM215:AS215 AM221:AS221 AM227:AS227 AM233:AS233 AM239:AS239 AM245:AS245 AM251:AS251 AM257:AS257 AM263:AS263 AV29:BB29 AV35:BB35 AV41:BB41 AV47:BB47 AV53:BB53 AV59:BB59 AV65:BB65 AV71:BB71 AV77:BB77 AV83:BB83 AV89:BB89 AV95:BB95 AV101:BB101 AV107:BB107 AV113:BB113 AV119:BB119 AV125:BB125 AV131:BB131 AV137:BB137 AV143:BB143 AV149:BB149 AV155:BB155 AV161:BB161 AV167:BB167 AV173:BB173 AV179:BB179 AV185:BB185 AV191:BB191 AV197:BB197 AV203:BB203 AV209:BB209 AV215:BB215 AV221:BB221 AV227:BB227 AV233:BB233 AV239:BB239 AV245:BB245 AV251:BB251 AV257:BB257 AV263:BB263">
      <formula1>0</formula1>
      <formula2>9</formula2>
    </dataValidation>
    <dataValidation type="decimal" showErrorMessage="1" errorTitle="BŁĄD" error="Liczba zrealizowanych godzin musi być w zakresie od 1 do wartości godzin zaplanowanych._x000a_W przypadku usprawiedliwionej nieobecności nauczyciela należy usunąć zawartość komórki przez użycie &quot;Delete&quot; lub wpisanie 0." sqref="U16:AA16 AV16:BB16 AD16:AJ16 AM16:AS16 L16:R16 U22:AA22 AV22:BB22 AD22:AJ22 AM22:AS22 L22:R22 U28:AA28 U34:AA34 U40:AA40 U46:AA46 U52:AA52 U58:AA58 U64:AA64 U70:AA70 U76:AA76 U82:AA82 U88:AA88 U94:AA94 U100:AA100 U106:AA106 U112:AA112 U118:AA118 U124:AA124 U130:AA130 U136:AA136 U142:AA142 U148:AA148 U154:AA154 U160:AA160 U166:AA166 U172:AA172 U178:AA178 U184:AA184 U190:AA190 U196:AA196 U202:AA202 U208:AA208 U214:AA214 U220:AA220 U226:AA226 U232:AA232 U238:AA238 U244:AA244 U250:AA250 U256:AA256 U262:AA262 AV28:BB28 AV34:BB34 AV40:BB40 AV46:BB46 AV52:BB52 AV58:BB58 AV64:BB64 AV70:BB70 AV76:BB76 AV82:BB82 AV88:BB88 AV94:BB94 AV100:BB100 AV106:BB106 AV112:BB112 AV118:BB118 AV124:BB124 AV130:BB130 AV136:BB136 AV142:BB142 AV148:BB148 AV154:BB154 AV160:BB160 AV166:BB166 AV172:BB172 AV178:BB178 AV184:BB184 AV190:BB190 AV196:BB196 AV202:BB202 AV208:BB208 AV214:BB214 AV220:BB220 AV226:BB226 AV232:BB232 AV238:BB238 AV244:BB244 AV250:BB250 AV256:BB256 AV262:BB262 AD28:AJ28 AD34:AJ34 AD40:AJ40 AD46:AJ46 AD52:AJ52 AD58:AJ58 AD64:AJ64 AD70:AJ70 AD76:AJ76 AD82:AJ82 AD88:AJ88 AD94:AJ94 AD100:AJ100 AD106:AJ106 AD112:AJ112 AD118:AJ118 AD124:AJ124 AD130:AJ130 AD136:AJ136 AD142:AJ142 AD148:AJ148 AD154:AJ154 AD160:AJ160 AD166:AJ166 AD172:AJ172 AD178:AJ178 AD184:AJ184 AD190:AJ190 AD196:AJ196 AD202:AJ202 AD208:AJ208 AD214:AJ214 AD220:AJ220 AD226:AJ226 AD232:AJ232 AD238:AJ238 AD244:AJ244 AD250:AJ250 AD256:AJ256 AD262:AJ262 AM28:AS28 AM34:AS34 AM40:AS40 AM46:AS46 AM52:AS52 AM58:AS58 AM64:AS64 AM70:AS70 AM76:AS76 AM82:AS82 AM88:AS88 AM94:AS94 AM100:AS100 AM106:AS106 AM112:AS112 AM118:AS118 AM124:AS124 AM130:AS130 AM136:AS136 AM142:AS142 AM148:AS148 AM154:AS154 AM160:AS160 AM166:AS166 AM172:AS172 AM178:AS178 AM184:AS184 AM190:AS190 AM196:AS196 AM202:AS202 AM208:AS208 AM214:AS214 AM220:AS220 AM226:AS226 AM232:AS232 AM238:AS238 AM244:AS244 AM250:AS250 AM256:AS256 AM262:AS262 L28:R28 L34:R34 L40:R40 L46:R46 L52:R52 L58:R58 L64:R64 L70:R70 L76:R76 L82:R82 L88:R88 L94:R94 L100:R100 L106:R106 L112:R112 L118:R118 L124:R124 L130:R130 L136:R136 L142:R142 L148:R148 L154:R154 L160:R160 L166:R166 L172:R172 L178:R178 L184:R184 L190:R190 L196:R196 L202:R202 L208:R208 L214:R214 L220:R220 L226:R226 L232:R232 L238:R238 L244:R244 L250:R250 L256:R256 L262:R262">
      <formula1>0</formula1>
      <formula2>L13</formula2>
    </dataValidation>
    <dataValidation type="decimal" allowBlank="1" showErrorMessage="1" errorTitle="Błąd" error="Nieprawidłowa liczba godzin planowanych na dany dzień" sqref="AM13:AS13 L13:R13 U13:AA13 AD13:AJ13 AV13:BB13 AM19:AS19 L19:R19 U19:AA19 AD19:AJ19 AV19:BB19 AM25:AS25 AM31:AS31 AM37:AS37 AM43:AS43 AM49:AS49 AM55:AS55 AM61:AS61 AM67:AS67 AM73:AS73 AM79:AS79 AM85:AS85 AM91:AS91 AM97:AS97 AM103:AS103 AM109:AS109 AM115:AS115 AM121:AS121 AM127:AS127 AM133:AS133 AM139:AS139 AM145:AS145 AM151:AS151 AM157:AS157 AM163:AS163 AM169:AS169 AM175:AS175 AM181:AS181 AM187:AS187 AM193:AS193 AM199:AS199 AM205:AS205 AM211:AS211 AM217:AS217 AM223:AS223 AM229:AS229 AM235:AS235 AM241:AS241 AM247:AS247 AM253:AS253 AM259:AS259 L25:R25 L31:R31 L37:R37 L43:R43 L49:R49 L55:R55 L61:R61 L67:R67 L73:R73 L79:R79 L85:R85 L91:R91 L97:R97 L103:R103 L109:R109 L115:R115 L121:R121 L127:R127 L133:R133 L139:R139 L145:R145 L151:R151 L157:R157 L163:R163 L169:R169 L175:R175 L181:R181 L187:R187 L193:R193 L199:R199 L205:R205 L211:R211 L217:R217 L223:R223 L229:R229 L235:R235 L241:R241 L247:R247 L253:R253 L259:R259 U25:AA25 U31:AA31 U37:AA37 U43:AA43 U49:AA49 U55:AA55 U61:AA61 U67:AA67 U73:AA73 U79:AA79 U85:AA85 U91:AA91 U97:AA97 U103:AA103 U109:AA109 U115:AA115 U121:AA121 U127:AA127 U133:AA133 U139:AA139 U145:AA145 U151:AA151 U157:AA157 U163:AA163 U169:AA169 U175:AA175 U181:AA181 U187:AA187 U193:AA193 U199:AA199 U205:AA205 U211:AA211 U217:AA217 U223:AA223 U229:AA229 U235:AA235 U241:AA241 U247:AA247 U253:AA253 U259:AA259 AD25:AJ25 AD31:AJ31 AD37:AJ37 AD43:AJ43 AD49:AJ49 AD55:AJ55 AD61:AJ61 AD67:AJ67 AD73:AJ73 AD79:AJ79 AD85:AJ85 AD91:AJ91 AD97:AJ97 AD103:AJ103 AD109:AJ109 AD115:AJ115 AD121:AJ121 AD127:AJ127 AD133:AJ133 AD139:AJ139 AD145:AJ145 AD151:AJ151 AD157:AJ157 AD163:AJ163 AD169:AJ169 AD175:AJ175 AD181:AJ181 AD187:AJ187 AD193:AJ193 AD199:AJ199 AD205:AJ205 AD211:AJ211 AD217:AJ217 AD223:AJ223 AD229:AJ229 AD235:AJ235 AD241:AJ241 AD247:AJ247 AD253:AJ253 AD259:AJ259 AV25:BB25 AV31:BB31 AV37:BB37 AV43:BB43 AV49:BB49 AV55:BB55 AV61:BB61 AV67:BB67 AV73:BB73 AV79:BB79 AV85:BB85 AV91:BB91 AV97:BB97 AV103:BB103 AV109:BB109 AV115:BB115 AV121:BB121 AV127:BB127 AV133:BB133 AV139:BB139 AV145:BB145 AV151:BB151 AV157:BB157 AV163:BB163 AV169:BB169 AV175:BB175 AV181:BB181 AV187:BB187 AV193:BB193 AV199:BB199 AV205:BB205 AV211:BB211 AV217:BB217 AV223:BB223 AV229:BB229 AV235:BB235 AV241:BB241 AV247:BB247 AV253:BB253 AV259:BB259">
      <formula1>0</formula1>
      <formula2>15</formula2>
    </dataValidation>
    <dataValidation allowBlank="1" showInputMessage="1" showErrorMessage="1" promptTitle="Tygodniowa liczba godzin planu" prompt="Wymiar zatrudnienia nauczyciela._x000a__x000a_Dla nauczycieli podlegajacych &quot;uśrednieniu&quot; - art. 42 ust.5b KN - Średni wymiar zatrudnienia." sqref="Q24 AI24 Q18 Z18 Z24 BA24 AR24 AR18 BA18 AI18 Q30 Q36 Q42 Q48 Q54 Q60 Q66 Q72 Q78 Q84 Q90 Q96 Q102 Q108 Q114 Q120 Q126 Q132 Q138 Q144 Q150 Q156 Q162 Q168 Q174 Q180 Q186 Q192 Q198 Q204 Q210 Q216 Q222 Q228 Q234 Q240 Q246 Q252 Q258 Q264 AI30 AI36 AI42 AI48 AI54 AI60 AI66 AI72 AI78 AI84 AI90 AI96 AI102 AI108 AI114 AI120 AI126 AI132 AI138 AI144 AI150 AI156 AI162 AI168 AI174 AI180 AI186 AI192 AI198 AI204 AI210 AI216 AI222 AI228 AI234 AI240 AI246 AI252 AI258 AI264 Z30 Z36 Z42 Z48 Z54 Z60 Z66 Z72 Z78 Z84 Z90 Z96 Z102 Z108 Z114 Z120 Z126 Z132 Z138 Z144 Z150 Z156 Z162 Z168 Z174 Z180 Z186 Z192 Z198 Z204 Z210 Z216 Z222 Z228 Z234 Z240 Z246 Z252 Z258 Z264 BA30 BA36 BA42 BA48 BA54 BA60 BA66 BA72 BA78 BA84 BA90 BA96 BA102 BA108 BA114 BA120 BA126 BA132 BA138 BA144 BA150 BA156 BA162 BA168 BA174 BA180 BA186 BA192 BA198 BA204 BA210 BA216 BA222 BA228 BA234 BA240 BA246 BA252 BA258 BA264 AR30 AR36 AR42 AR48 AR54 AR60 AR66 AR72 AR78 AR84 AR90 AR96 AR102 AR108 AR114 AR120 AR126 AR132 AR138 AR144 AR150 AR156 AR162 AR168 AR174 AR180 AR186 AR192 AR198 AR204 AR210 AR216 AR222 AR228 AR234 AR240 AR246 AR252 AR258 AR264"/>
    <dataValidation allowBlank="1" showInputMessage="1" showErrorMessage="1" promptTitle="Wybór placówki" prompt="Nazwę placówki należy wybrać z rozwijalnej listy w arkuszu &quot;Wydruk&quot;" sqref="F2:G8"/>
    <dataValidation errorStyle="warning" allowBlank="1" showInputMessage="1" showErrorMessage="1" errorTitle="UPEWNIJ SIĘ" error="Liczba tygodni w roku szkolnym lub w okresie zatrudnienia_x000a__x000a_Dla placówek feryjnych - 38_x000a_Dla placówek nieferyjnych - 45_x000a_Nauczyciel zatrudniony na czas określony (niepełny rok szkolny) - podać liczbę tygodni pracy" promptTitle="Roczna liczba tygodni  " prompt="Należy wypełnić wyłącznie dla nauczyciela podlegajacego &quot;uśrednieniu&quot; art. 42 ust.5b KN - liczba tygodni z arkusz organizacyjnego - dla placówek feryjnych i nieferyjnych_x000a__x000a_Wartość ta jest niezbędna, tylko gdy wypełniamy pole obok &quot;Roczna liczba godzin&quot;" sqref="F24 F30 F36 F42 F48 F54 F60 F66 F72 F78 F84 F90 F96 F102 F108 F114 F120 F126 F132 F138 F144 F150 F156 F162 F168 F174 F180 F186 F192 F198 F204 F210 F216 F222 F228 F234 F240 F246 F252 F258 F264"/>
    <dataValidation allowBlank="1" showInputMessage="1" showErrorMessage="1" promptTitle="Dzienna liczba godzin" prompt="Dzienna obowiązkowa liczba godzin nauczyciela w danym tygodniu_x000a__x000a_" sqref="K18 K24 T18 AU18 AC18 AU24 T24 AC24 AL24 AL18 K30 K36 K42 K48 K54 K60 K66 K72 K78 K84 K90 K96 K102 K108 K114 K120 K126 K132 K138 K144 K150 K156 K162 K168 K174 K180 K186 K192 K198 K204 K210 K216 K222 K228 K234 K240 K246 K252 K258 K264 AU30 AU36 AU42 AU48 AU54 AU60 AU66 AU72 AU78 AU84 AU90 AU96 AU102 AU108 AU114 AU120 AU126 AU132 AU138 AU144 AU150 AU156 AU162 AU168 AU174 AU180 AU186 AU192 AU198 AU204 AU210 AU216 AU222 AU228 AU234 AU240 AU246 AU252 AU258 AU264 T30 T36 T42 T48 T54 T60 T66 T72 T78 T84 T90 T96 T102 T108 T114 T120 T126 T132 T138 T144 T150 T156 T162 T168 T174 T180 T186 T192 T198 T204 T210 T216 T222 T228 T234 T240 T246 T252 T258 T264 AC30 AC36 AC42 AC48 AC54 AC60 AC66 AC72 AC78 AC84 AC90 AC96 AC102 AC108 AC114 AC120 AC126 AC132 AC138 AC144 AC150 AC156 AC162 AC168 AC174 AC180 AC186 AC192 AC198 AC204 AC210 AC216 AC222 AC228 AC234 AC240 AC246 AC252 AC258 AC264 AL30 AL36 AL42 AL48 AL54 AL60 AL66 AL72 AL78 AL84 AL90 AL96 AL102 AL108 AL114 AL120 AL126 AL132 AL138 AL144 AL150 AL156 AL162 AL168 AL174 AL180 AL186 AL192 AL198 AL204 AL210 AL216 AL222 AL228 AL234 AL240 AL246 AL252 AL258 AL264"/>
    <dataValidation allowBlank="1" showInputMessage="1" showErrorMessage="1" promptTitle="Pensum" prompt="lub w przypadku kilku uśrednione pensum." sqref="X18 AY18 AG24 O18 AG18 O24 AY24 X24 AP24 AP18 AG30 AG36 AG42 AG48 AG54 AG60 AG66 AG72 AG78 AG84 AG90 AG96 AG102 AG108 AG114 AG120 AG126 AG132 AG138 AG144 AG150 AG156 AG162 AG168 AG174 AG180 AG186 AG192 AG198 AG204 AG210 AG216 AG222 AG228 AG234 AG240 AG246 AG252 AG258 AG264 O30 O36 O42 O48 O54 O60 O66 O72 O78 O84 O90 O96 O102 O108 O114 O120 O126 O132 O138 O144 O150 O156 O162 O168 O174 O180 O186 O192 O198 O204 O210 O216 O222 O228 O234 O240 O246 O252 O258 O264 AY30 AY36 AY42 AY48 AY54 AY60 AY66 AY72 AY78 AY84 AY90 AY96 AY102 AY108 AY114 AY120 AY126 AY132 AY138 AY144 AY150 AY156 AY162 AY168 AY174 AY180 AY186 AY192 AY198 AY204 AY210 AY216 AY222 AY228 AY234 AY240 AY246 AY252 AY258 AY264 X30 X36 X42 X48 X54 X60 X66 X72 X78 X84 X90 X96 X102 X108 X114 X120 X126 X132 X138 X144 X150 X156 X162 X168 X174 X180 X186 X192 X198 X204 X210 X216 X222 X228 X234 X240 X246 X252 X258 X264 AP30 AP36 AP42 AP48 AP54 AP60 AP66 AP72 AP78 AP84 AP90 AP96 AP102 AP108 AP114 AP120 AP126 AP132 AP138 AP144 AP150 AP156 AP162 AP168 AP174 AP180 AP186 AP192 AP198 AP204 AP210 AP216 AP222 AP228 AP234 AP240 AP246 AP252 AP258 AP264"/>
    <dataValidation allowBlank="1" showInputMessage="1" promptTitle="Godziny ponadwymiarowe" prompt="Tygodniowa liczba godzin ponadwymiarowych" sqref="AN18 AW24 AN24 V18 M18 AE24 AW18 M24 V24 AE18 AW30 AW36 AW42 AW48 AW54 AW60 AW66 AW72 AW78 AW84 AW90 AW96 AW102 AW108 AW114 AW120 AW126 AW132 AW138 AW144 AW150 AW156 AW162 AW168 AW174 AW180 AW186 AW192 AW198 AW204 AW210 AW216 AW222 AW228 AW234 AW240 AW246 AW252 AW258 AW264 AN30 AN36 AN42 AN48 AN54 AN60 AN66 AN72 AN78 AN84 AN90 AN96 AN102 AN108 AN114 AN120 AN126 AN132 AN138 AN144 AN150 AN156 AN162 AN168 AN174 AN180 AN186 AN192 AN198 AN204 AN210 AN216 AN222 AN228 AN234 AN240 AN246 AN252 AN258 AN264 AE30 AE36 AE42 AE48 AE54 AE60 AE66 AE72 AE78 AE84 AE90 AE96 AE102 AE108 AE114 AE120 AE126 AE132 AE138 AE144 AE150 AE156 AE162 AE168 AE174 AE180 AE186 AE192 AE198 AE204 AE210 AE216 AE222 AE228 AE234 AE240 AE246 AE252 AE258 AE264 M30 M36 M42 M48 M54 M60 M66 M72 M78 M84 M90 M96 M102 M108 M114 M120 M126 M132 M138 M144 M150 M156 M162 M168 M174 M180 M186 M192 M198 M204 M210 M216 M222 M228 M234 M240 M246 M252 M258 M264 V30 V36 V42 V48 V54 V60 V66 V72 V78 V84 V90 V96 V102 V108 V114 V120 V126 V132 V138 V144 V150 V156 V162 V168 V174 V180 V186 V192 V198 V204 V210 V216 V222 V228 V234 V240 V246 V252 V258 V264"/>
    <dataValidation allowBlank="1" showInputMessage="1" promptTitle="Tygodniowa liczba godzin" prompt="zrealizowanych przez nauczyciela." sqref="AA18 BB18 AJ24 R18 AJ18 R24 AA24 BB24 AS24 AS18 AJ30 AJ36 AJ42 AJ48 AJ54 AJ60 AJ66 AJ72 AJ78 AJ84 AJ90 AJ96 AJ102 AJ108 AJ114 AJ120 AJ126 AJ132 AJ138 AJ144 AJ150 AJ156 AJ162 AJ168 AJ174 AJ180 AJ186 AJ192 AJ198 AJ204 AJ210 AJ216 AJ222 AJ228 AJ234 AJ240 AJ246 AJ252 AJ258 AJ264 R30 R36 R42 R48 R54 R60 R66 R72 R78 R84 R90 R96 R102 R108 R114 R120 R126 R132 R138 R144 R150 R156 R162 R168 R174 R180 R186 R192 R198 R204 R210 R216 R222 R228 R234 R240 R246 R252 R258 R264 AA30 AA36 AA42 AA48 AA54 AA60 AA66 AA72 AA78 AA84 AA90 AA96 AA102 AA108 AA114 AA120 AA126 AA132 AA138 AA144 AA150 AA156 AA162 AA168 AA174 AA180 AA186 AA192 AA198 AA204 AA210 AA216 AA222 AA228 AA234 AA240 AA246 AA252 AA258 AA264 BB30 BB36 BB42 BB48 BB54 BB60 BB66 BB72 BB78 BB84 BB90 BB96 BB102 BB108 BB114 BB120 BB126 BB132 BB138 BB144 BB150 BB156 BB162 BB168 BB174 BB180 BB186 BB192 BB198 BB204 BB210 BB216 BB222 BB228 BB234 BB240 BB246 BB252 BB258 BB264 AS30 AS36 AS42 AS48 AS54 AS60 AS66 AS72 AS78 AS84 AS90 AS96 AS102 AS108 AS114 AS120 AS126 AS132 AS138 AS144 AS150 AS156 AS162 AS168 AS174 AS180 AS186 AS192 AS198 AS204 AS210 AS216 AS222 AS228 AS234 AS240 AS246 AS252 AS258 AS264"/>
    <dataValidation allowBlank="1" showInputMessage="1" showErrorMessage="1" promptTitle="Uśrednione pensum" prompt=" lub dane pensum" sqref="AB19 AK13 AT19 J19 S19 AK19 AT13 J13 S13 AB13 AB25 AB31 AB37 AB43 AB49 AB55 AB61 AB67 AB73 AB79 AB85 AB91 AB97 AB103 AB109 AB115 AB121 AB127 AB133 AB139 AB145 AB151 AB157 AB163 AB169 AB175 AB181 AB187 AB193 AB199 AB205 AB211 AB217 AB223 AB229 AB235 AB241 AB247 AB253 AB259 AT25 AT31 AT37 AT43 AT49 AT55 AT61 AT67 AT73 AT79 AT85 AT91 AT97 AT103 AT109 AT115 AT121 AT127 AT133 AT139 AT145 AT151 AT157 AT163 AT169 AT175 AT181 AT187 AT193 AT199 AT205 AT211 AT217 AT223 AT229 AT235 AT241 AT247 AT253 AT259 J25 J31 J37 J43 J49 J55 J61 J67 J73 J79 J85 J91 J97 J103 J109 J115 J121 J127 J133 J139 J145 J151 J157 J163 J169 J175 J181 J187 J193 J199 J205 J211 J217 J223 J229 J235 J241 J247 J253 J259 S25 S31 S37 S43 S49 S55 S61 S67 S73 S79 S85 S91 S97 S103 S109 S115 S121 S127 S133 S139 S145 S151 S157 S163 S169 S175 S181 S187 S193 S199 S205 S211 S217 S223 S229 S235 S241 S247 S253 S259 AK25 AK31 AK37 AK43 AK49 AK55 AK61 AK67 AK73 AK79 AK85 AK91 AK97 AK103 AK109 AK115 AK121 AK127 AK133 AK139 AK145 AK151 AK157 AK163 AK169 AK175 AK181 AK187 AK193 AK199 AK205 AK211 AK217 AK223 AK229 AK235 AK241 AK247 AK253 AK259"/>
    <dataValidation allowBlank="1" showInputMessage="1" showErrorMessage="1" promptTitle="Planowane dni pracy w tygodniu" prompt="dla wszystkich pensów lub dla danego pensum" sqref="J24 S24 AB18 AT24 AB24 AK24 AT18 S18 J18 AK18 J30 J36 J42 J48 J54 J60 J66 J72 J78 J84 J90 J96 J102 J108 J114 J120 J126 J132 J138 J144 J150 J156 J162 J168 J174 J180 J186 J192 J198 J204 J210 J216 J222 J228 J234 J240 J246 J252 J258 J264 S30 S36 S42 S48 S54 S60 S66 S72 S78 S84 S90 S96 S102 S108 S114 S120 S126 S132 S138 S144 S150 S156 S162 S168 S174 S180 S186 S192 S198 S204 S210 S216 S222 S228 S234 S240 S246 S252 S258 S264 AT30 AT36 AT42 AT48 AT54 AT60 AT66 AT72 AT78 AT84 AT90 AT96 AT102 AT108 AT114 AT120 AT126 AT132 AT138 AT144 AT150 AT156 AT162 AT168 AT174 AT180 AT186 AT192 AT198 AT204 AT210 AT216 AT222 AT228 AT234 AT240 AT246 AT252 AT258 AT264 AB30 AB36 AB42 AB48 AB54 AB60 AB66 AB72 AB78 AB84 AB90 AB96 AB102 AB108 AB114 AB120 AB126 AB132 AB138 AB144 AB150 AB156 AB162 AB168 AB174 AB180 AB186 AB192 AB198 AB204 AB210 AB216 AB222 AB228 AB234 AB240 AB246 AB252 AB258 AB264 AK30 AK36 AK42 AK48 AK54 AK60 AK66 AK72 AK78 AK84 AK90 AK96 AK102 AK108 AK114 AK120 AK126 AK132 AK138 AK144 AK150 AK156 AK162 AK168 AK174 AK180 AK186 AK192 AK198 AK204 AK210 AK216 AK222 AK228 AK234 AK240 AK246 AK252 AK258 AK264"/>
    <dataValidation allowBlank="1" showInputMessage="1" showErrorMessage="1" promptTitle="Mieszięczne godziny planu" prompt="lub średnia miesięczna liczba godz przy &quot;uśrednieniu&quot; art.42 ust. 5b KN  " sqref="J23 S17 AB23 AK17 AT23 S23 AK23 AT17 J17 AB17 J29 J35 J41 J47 J53 J59 J65 J71 J77 J83 J89 J95 J101 J107 J113 J119 J125 J131 J137 J143 J149 J155 J161 J167 J173 J179 J185 J191 J197 J203 J209 J215 J221 J227 J233 J239 J245 J251 J257 J263 AB29 AB35 AB41 AB47 AB53 AB59 AB65 AB71 AB77 AB83 AB89 AB95 AB101 AB107 AB113 AB119 AB125 AB131 AB137 AB143 AB149 AB155 AB161 AB167 AB173 AB179 AB185 AB191 AB197 AB203 AB209 AB215 AB221 AB227 AB233 AB239 AB245 AB251 AB257 AB263 AT29 AT35 AT41 AT47 AT53 AT59 AT65 AT71 AT77 AT83 AT89 AT95 AT101 AT107 AT113 AT119 AT125 AT131 AT137 AT143 AT149 AT155 AT161 AT167 AT173 AT179 AT185 AT191 AT197 AT203 AT209 AT215 AT221 AT227 AT233 AT239 AT245 AT251 AT257 AT263 S29 S35 S41 S47 S53 S59 S65 S71 S77 S83 S89 S95 S101 S107 S113 S119 S125 S131 S137 S143 S149 S155 S161 S167 S173 S179 S185 S191 S197 S203 S209 S215 S221 S227 S233 S239 S245 S251 S257 S263 AK29 AK35 AK41 AK47 AK53 AK59 AK65 AK71 AK77 AK83 AK89 AK95 AK101 AK107 AK113 AK119 AK125 AK131 AK137 AK143 AK149 AK155 AK161 AK167 AK173 AK179 AK185 AK191 AK197 AK203 AK209 AK215 AK221 AK227 AK233 AK239 AK245 AK251 AK257 AK263"/>
    <dataValidation allowBlank="1" showInputMessage="1" showErrorMessage="1" promptTitle="do wyliczenia uśredn pensum" prompt="godziny plany/pensum_x000a_dla danego pensum oraz suma ilorazów wszystkich pensów_x000a_" sqref="AB22 AK16 AT22 J22 S22 AK22 AT16 J16 S16 AB16 AB28 AB34 AB40 AB46 AB52 AB58 AB64 AB70 AB76 AB82 AB88 AB94 AB100 AB106 AB112 AB118 AB124 AB130 AB136 AB142 AB148 AB154 AB160 AB166 AB172 AB178 AB184 AB190 AB196 AB202 AB208 AB214 AB220 AB226 AB232 AB238 AB244 AB250 AB256 AB262 AT28 AT34 AT40 AT46 AT52 AT58 AT64 AT70 AT76 AT82 AT88 AT94 AT100 AT106 AT112 AT118 AT124 AT130 AT136 AT142 AT148 AT154 AT160 AT166 AT172 AT178 AT184 AT190 AT196 AT202 AT208 AT214 AT220 AT226 AT232 AT238 AT244 AT250 AT256 AT262 J28 J34 J40 J46 J52 J58 J64 J70 J76 J82 J88 J94 J100 J106 J112 J118 J124 J130 J136 J142 J148 J154 J160 J166 J172 J178 J184 J190 J196 J202 J208 J214 J220 J226 J232 J238 J244 J250 J256 J262 S28 S34 S40 S46 S52 S58 S64 S70 S76 S82 S88 S94 S100 S106 S112 S118 S124 S130 S136 S142 S148 S154 S160 S166 S172 S178 S184 S190 S196 S202 S208 S214 S220 S226 S232 S238 S244 S250 S256 S262 AK28 AK34 AK40 AK46 AK52 AK58 AK64 AK70 AK76 AK82 AK88 AK94 AK100 AK106 AK112 AK118 AK124 AK130 AK136 AK142 AK148 AK154 AK160 AK166 AK172 AK178 AK184 AK190 AK196 AK202 AK208 AK214 AK220 AK226 AK232 AK238 AK244 AK250 AK256 AK262"/>
    <dataValidation allowBlank="1" showInputMessage="1" showErrorMessage="1" promptTitle="Dni wolne w wykonaniu" prompt="dla danego pensum oraz dla wszystkich pensów" sqref="AB21 AK15 AT21 J21 S21 AK21 AT15 J15 S15 AB15 AB27 AB33 AB39 AB45 AB51 AB57 AB63 AB69 AB75 AB81 AB87 AB93 AB99 AB105 AB111 AB117 AB123 AB129 AB135 AB141 AB147 AB153 AB159 AB165 AB171 AB177 AB183 AB189 AB195 AB201 AB207 AB213 AB219 AB225 AB231 AB237 AB243 AB249 AB255 AB261 AT27 AT33 AT39 AT45 AT51 AT57 AT63 AT69 AT75 AT81 AT87 AT93 AT99 AT105 AT111 AT117 AT123 AT129 AT135 AT141 AT147 AT153 AT159 AT165 AT171 AT177 AT183 AT189 AT195 AT201 AT207 AT213 AT219 AT225 AT231 AT237 AT243 AT249 AT255 AT261 J27 J33 J39 J45 J51 J57 J63 J69 J75 J81 J87 J93 J99 J105 J111 J117 J123 J129 J135 J141 J147 J153 J159 J165 J171 J177 J183 J189 J195 J201 J207 J213 J219 J225 J231 J237 J243 J249 J255 J261 S27 S33 S39 S45 S51 S57 S63 S69 S75 S81 S87 S93 S99 S105 S111 S117 S123 S129 S135 S141 S147 S153 S159 S165 S171 S177 S183 S189 S195 S201 S207 S213 S219 S225 S231 S237 S243 S249 S255 S261 AK27 AK33 AK39 AK45 AK51 AK57 AK63 AK69 AK75 AK81 AK87 AK93 AK99 AK105 AK111 AK117 AK123 AK129 AK135 AK141 AK147 AK153 AK159 AK165 AK171 AK177 AK183 AK189 AK195 AK201 AK207 AK213 AK219 AK225 AK231 AK237 AK243 AK249 AK255 AK261"/>
    <dataValidation allowBlank="1" showInputMessage="1" showErrorMessage="1" promptTitle="Liczba dni pracy planu" prompt="w danym pensum" sqref="AB20 AK14 AT20 J20 S20 AK20 AT14 J14 S14 AB14 AB26 AB32 AB38 AB44 AB50 AB56 AB62 AB68 AB74 AB80 AB86 AB92 AB98 AB104 AB110 AB116 AB122 AB128 AB134 AB140 AB146 AB152 AB158 AB164 AB170 AB176 AB182 AB188 AB194 AB200 AB206 AB212 AB218 AB224 AB230 AB236 AB242 AB248 AB254 AB260 AT26 AT32 AT38 AT44 AT50 AT56 AT62 AT68 AT74 AT80 AT86 AT92 AT98 AT104 AT110 AT116 AT122 AT128 AT134 AT140 AT146 AT152 AT158 AT164 AT170 AT176 AT182 AT188 AT194 AT200 AT206 AT212 AT218 AT224 AT230 AT236 AT242 AT248 AT254 AT260 J26 J32 J38 J44 J50 J56 J62 J68 J74 J80 J86 J92 J98 J104 J110 J116 J122 J128 J134 J140 J146 J152 J158 J164 J170 J176 J182 J188 J194 J200 J206 J212 J218 J224 J230 J236 J242 J248 J254 J260 S26 S32 S38 S44 S50 S56 S62 S68 S74 S80 S86 S92 S98 S104 S110 S116 S122 S128 S134 S140 S146 S152 S158 S164 S170 S176 S182 S188 S194 S200 S206 S212 S218 S224 S230 S236 S242 S248 S254 S260 AK26 AK32 AK38 AK44 AK50 AK56 AK62 AK68 AK74 AK80 AK86 AK92 AK98 AK104 AK110 AK116 AK122 AK128 AK134 AK140 AK146 AK152 AK158 AK164 AK170 AK176 AK182 AK188 AK194 AK200 AK206 AK212 AK218 AK224 AK230 AK236 AK242 AK248 AK254 AK260"/>
    <dataValidation allowBlank="1" showInputMessage="1" promptTitle="Średniona liczba godz w miesiącu" prompt="miesięczna liczba godzin wyliczona z podzielonia rocznej liczby godzin  przez liczbę tygodni _x000a_" sqref="H24 H18 H30 H36 H42 H48 H54 H60 H66 H72 H78 H84 H90 H96 H102 H108 H114 H120 H126 H132 H138 H144 H150 H156 H162 H168 H174 H180 H186 H192 H198 H204 H210 H216 H222 H228 H234 H240 H246 H252 H258 H264"/>
    <dataValidation allowBlank="1" showInputMessage="1" promptTitle="Korekta godzin ponadwymiarowych" prompt="Dla wszystkich pensów" sqref="H23 H17 H29 H35 H41 H47 H53 H59 H65 H71 H77 H83 H89 H95 H101 H107 H113 H119 H125 H131 H137 H143 H149 H155 H161 H167 H173 H179 H185 H191 H197 H203 H209 H215 H221 H227 H233 H239 H245 H251 H257 H263"/>
    <dataValidation allowBlank="1" showInputMessage="1" showErrorMessage="1" promptTitle="Liczba tygodni pracy" prompt="w okresie rozliczeniowym (miesiącu)" sqref="H22 H16 H28 H34 H40 H46 H52 H58 H64 H70 H76 H82 H88 H94 H100 H106 H112 H118 H124 H130 H136 H142 H148 H154 H160 H166 H172 H178 H184 H190 H196 H202 H208 H214 H220 H226 H232 H238 H244 H250 H256 H262"/>
    <dataValidation allowBlank="1" showInputMessage="1" showErrorMessage="1" promptTitle="Godziny zniżki" prompt="wynikające z:_x000a_1. uzupełnienia etat art. 22 KN_x000a_2. pełnienia funkcji kierowniczych_x000a_3. pracy w danej szkole wyłącznie w godzinach ponadwymiarowych" sqref="AZ24 P24 Y24 AH24 AQ18 Y18 AQ24 P18 AZ18 AH18 AZ30 AZ36 AZ42 AZ48 AZ54 AZ60 AZ66 AZ72 AZ78 AZ84 AZ90 AZ96 AZ102 AZ108 AZ114 AZ120 AZ126 AZ132 AZ138 AZ144 AZ150 AZ156 AZ162 AZ168 AZ174 AZ180 AZ186 AZ192 AZ198 AZ204 AZ210 AZ216 AZ222 AZ228 AZ234 AZ240 AZ246 AZ252 AZ258 AZ264 P30 P36 P42 P48 P54 P60 P66 P72 P78 P84 P90 P96 P102 P108 P114 P120 P126 P132 P138 P144 P150 P156 P162 P168 P174 P180 P186 P192 P198 P204 P210 P216 P222 P228 P234 P240 P246 P252 P258 P264 Y30 Y36 Y42 Y48 Y54 Y60 Y66 Y72 Y78 Y84 Y90 Y96 Y102 Y108 Y114 Y120 Y126 Y132 Y138 Y144 Y150 Y156 Y162 Y168 Y174 Y180 Y186 Y192 Y198 Y204 Y210 Y216 Y222 Y228 Y234 Y240 Y246 Y252 Y258 Y264 AH30 AH36 AH42 AH48 AH54 AH60 AH66 AH72 AH78 AH84 AH90 AH96 AH102 AH108 AH114 AH120 AH126 AH132 AH138 AH144 AH150 AH156 AH162 AH168 AH174 AH180 AH186 AH192 AH198 AH204 AH210 AH216 AH222 AH228 AH234 AH240 AH246 AH252 AH258 AH264 AQ30 AQ36 AQ42 AQ48 AQ54 AQ60 AQ66 AQ72 AQ78 AQ84 AQ90 AQ96 AQ102 AQ108 AQ114 AQ120 AQ126 AQ132 AQ138 AQ144 AQ150 AQ156 AQ162 AQ168 AQ174 AQ180 AQ186 AQ192 AQ198 AQ204 AQ210 AQ216 AQ222 AQ228 AQ234 AQ240 AQ246 AQ252 AQ258 AQ264"/>
    <dataValidation allowBlank="1" showInputMessage="1" showErrorMessage="1" promptTitle="Tygodniowa liczba godzin" prompt="Tygodniowa obowiązkowa liczba godzin nauczyciela_x000a_" sqref="L24 U24 AV24 AD24 AM18 AM24 AD18 AV18 L18 U18 L30 L36 L42 L48 L54 L60 L66 L72 L78 L84 L90 L96 L102 L108 L114 L120 L126 L132 L138 L144 L150 L156 L162 L168 L174 L180 L186 L192 L198 L204 L210 L216 L222 L228 L234 L240 L246 L252 L258 L264 U30 U36 U42 U48 U54 U60 U66 U72 U78 U84 U90 U96 U102 U108 U114 U120 U126 U132 U138 U144 U150 U156 U162 U168 U174 U180 U186 U192 U198 U204 U210 U216 U222 U228 U234 U240 U246 U252 U258 U264 AV30 AV36 AV42 AV48 AV54 AV60 AV66 AV72 AV78 AV84 AV90 AV96 AV102 AV108 AV114 AV120 AV126 AV132 AV138 AV144 AV150 AV156 AV162 AV168 AV174 AV180 AV186 AV192 AV198 AV204 AV210 AV216 AV222 AV228 AV234 AV240 AV246 AV252 AV258 AV264 AD30 AD36 AD42 AD48 AD54 AD60 AD66 AD72 AD78 AD84 AD90 AD96 AD102 AD108 AD114 AD120 AD126 AD132 AD138 AD144 AD150 AD156 AD162 AD168 AD174 AD180 AD186 AD192 AD198 AD204 AD210 AD216 AD222 AD228 AD234 AD240 AD246 AD252 AD258 AD264 AM30 AM36 AM42 AM48 AM54 AM60 AM66 AM72 AM78 AM84 AM90 AM96 AM102 AM108 AM114 AM120 AM126 AM132 AM138 AM144 AM150 AM156 AM162 AM168 AM174 AM180 AM186 AM192 AM198 AM204 AM210 AM216 AM222 AM228 AM234 AM240 AM246 AM252 AM258 AM264"/>
    <dataValidation type="whole" operator="lessThanOrEqual" allowBlank="1" showInputMessage="1" showErrorMessage="1" errorTitle="Błąd" error="Liczba faktycznie realizowanych godzin nie może być większa od pensum." promptTitle="Pensum bez zniżki" prompt="Liczba faktycznie realizowanych godzin_x000a_dokładne wyjaśnienie u góry - wzór_x000a__x000a_Domyślnie wartość równa wartości w polu po lewej &quot;Pensum&quot;" sqref="G19 G25 G31 G37 G43 G49 G55 G61 G67 G73 G79 G85 G91 G97 G103 G109 G115 G121 G127 G133 G139 G145 G151 G157 G163 G169 G175 G181 G187 G193 G199 G205 G211 G217 G223 G229 G235 G241 G247 G253 G259">
      <formula1>F19</formula1>
    </dataValidation>
    <dataValidation allowBlank="1" showInputMessage="1" showErrorMessage="1" promptTitle="Pensum" prompt="Obowiązkowy tygodniowy wymiar godzin pracy nauczyciela" sqref="F19 F25 F31 F37 F43 F49 F55 F61 F67 F73 F79 F85 F91 F97 F103 F109 F115 F121 F127 F133 F139 F145 F151 F157 F163 F169 F175 F181 F187 F193 F199 F205 F211 F217 F223 F229 F235 F241 F247 F253 F259"/>
    <dataValidation allowBlank="1" showInputMessage="1" showErrorMessage="1" promptTitle="Roczna liczba godzin" prompt="wypełnić wyłącznie dla nauczyciela podlegajacego uśrednieniu art. 42 ust.5b KN_x000a_-wstawić łązną realizowaną (bez zniżki) liczbę godzin planu w roku szkolnym dla danego pensum_x000a__x000a_W pozostałych przypadkach pozostawić pole puste lub wartość 0." sqref="G24 G30 G36 G42 G48 G54 G60 G66 G72 G78 G84 G90 G96 G102 G108 G114 G120 G126 G132 G138 G144 G150 G156 G162 G168 G174 G180 G186 G192 G198 G204 G210 G216 G222 G228 G234 G240 G246 G252 G258 G264"/>
    <dataValidation errorStyle="warning" allowBlank="1" showInputMessage="1" showErrorMessage="1" errorTitle="UPEWNIJ SIĘ" error="Liczba tygodni w roku szkolnym lub w okresie zatrudnienia_x000a__x000a_Dla placówek feryjnych - 38_x000a_Dla placówek nieferyjnych - 45_x000a_Nauczyciel zatrudniony na czas określony (niepełny rok szkolny) - podać liczbę tygodni pracy" promptTitle="Liczba tygodni w roku szkolnym" prompt="Należy wypełnić wyłącznie dla nauczyciela podlegajacego &quot;uśrednieniu&quot; art. 42 ust.5b KN_x000a__x000a_- liczba tygodni nauki placówki _x000a_z arkusza organizacyjnego_x000a_- wartość niezbędna, tylko gdy wypełniamy pole obok &quot;Roczna liczba godzin&quot;" sqref="F18"/>
    <dataValidation allowBlank="1" showInputMessage="1" showErrorMessage="1" promptTitle="Rzeczywista roczna liczba godzin" prompt="wypełnić wyłącznie dla nauczyciela podlegajacego uśrednieniu art. 42 ust.5b KN_x000a_-wstawić łązną realizowaną (bez zniżki) liczbę godzin planu w roku szkolnym dla danego pensum_x000a__x000a_W pozostałych przypadkach pozostawić pole puste lub wartość 0." sqref="G18"/>
  </dataValidations>
  <pageMargins left="0.75" right="0.75" top="1" bottom="1" header="0.5" footer="0.5"/>
  <pageSetup paperSize="9" orientation="portrait" horizontalDpi="4294967295"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containsText" priority="21" operator="containsText" id="{7F6D8B5A-DCBB-485F-86E0-88F84E1AAE44}">
            <xm:f>NOT(ISERROR(SEARCH(Wydruk!$AE$13,B24)))</xm:f>
            <xm:f>Wydruk!$AE$13</xm:f>
            <x14:dxf>
              <font>
                <b/>
                <i val="0"/>
                <color theme="4" tint="-0.24994659260841701"/>
              </font>
              <fill>
                <patternFill>
                  <bgColor rgb="FFFFFF66"/>
                </patternFill>
              </fill>
            </x14:dxf>
          </x14:cfRule>
          <xm:sqref>B24:E24</xm:sqref>
        </x14:conditionalFormatting>
        <x14:conditionalFormatting xmlns:xm="http://schemas.microsoft.com/office/excel/2006/main">
          <x14:cfRule type="containsText" priority="22" operator="containsText" id="{BCE08D73-1DCA-46BE-BBB6-8B71EF3C1C5A}">
            <xm:f>NOT(ISERROR(SEARCH(Wydruk!$AE$9,B24)))</xm:f>
            <xm:f>Wydruk!$AE$9</xm:f>
            <x14:dxf>
              <font>
                <b/>
                <i val="0"/>
                <color rgb="FFFF0000"/>
              </font>
              <fill>
                <patternFill>
                  <bgColor rgb="FFFFFF99"/>
                </patternFill>
              </fill>
            </x14:dxf>
          </x14:cfRule>
          <x14:cfRule type="containsText" priority="23" operator="containsText" id="{B428A5CC-F7C7-42CF-9EC3-ACB5A10FE9EB}">
            <xm:f>NOT(ISERROR(SEARCH(Wydruk!$AE$10,B24)))</xm:f>
            <xm:f>Wydruk!$AE$10</xm:f>
            <x14:dxf>
              <font>
                <b val="0"/>
                <i val="0"/>
                <color auto="1"/>
              </font>
              <fill>
                <patternFill>
                  <bgColor rgb="FFFFFF99"/>
                </patternFill>
              </fill>
            </x14:dxf>
          </x14:cfRule>
          <x14:cfRule type="cellIs" priority="24" operator="equal" id="{83A8D065-3936-4ABA-B24C-4CDA2523A4EA}">
            <xm:f>Wydruk!$AE$11</xm:f>
            <x14:dxf>
              <font>
                <b val="0"/>
                <i val="0"/>
                <color rgb="FF00B050"/>
              </font>
              <fill>
                <patternFill>
                  <bgColor rgb="FFFFFF99"/>
                </patternFill>
              </fill>
            </x14:dxf>
          </x14:cfRule>
          <xm:sqref>B24:E24</xm:sqref>
        </x14:conditionalFormatting>
        <x14:conditionalFormatting xmlns:xm="http://schemas.microsoft.com/office/excel/2006/main">
          <x14:cfRule type="containsText" priority="1" operator="containsText" id="{E1F3461D-BC2F-4028-8A08-A226F0BECD8C}">
            <xm:f>NOT(ISERROR(SEARCH(Wydruk!$AE$13,B30)))</xm:f>
            <xm:f>Wydruk!$AE$13</xm:f>
            <x14:dxf>
              <font>
                <b/>
                <i val="0"/>
                <color theme="4" tint="-0.24994659260841701"/>
              </font>
              <fill>
                <patternFill>
                  <bgColor rgb="FFFFFF66"/>
                </patternFill>
              </fill>
            </x14:dxf>
          </x14:cfRule>
          <xm:sqref>B30:E30 B36:E36 B42:E42 B48:E48 B54:E54 B60:E60 B66:E66 B72:E72 B78:E78 B84:E84 B90:E90 B96:E96 B102:E102 B108:E108 B114:E114 B120:E120 B126:E126 B132:E132 B138:E138 B144:E144 B150:E150 B156:E156 B162:E162 B168:E168 B174:E174 B180:E180 B186:E186 B192:E192 B198:E198 B204:E204 B210:E210 B216:E216 B222:E222 B228:E228 B234:E234 B240:E240 B246:E246 B252:E252 B258:E258 B264:E264</xm:sqref>
        </x14:conditionalFormatting>
        <x14:conditionalFormatting xmlns:xm="http://schemas.microsoft.com/office/excel/2006/main">
          <x14:cfRule type="containsText" priority="2" operator="containsText" id="{2224FF8E-CFDE-445E-B527-74472FF79A7C}">
            <xm:f>NOT(ISERROR(SEARCH(Wydruk!$AE$9,B30)))</xm:f>
            <xm:f>Wydruk!$AE$9</xm:f>
            <x14:dxf>
              <font>
                <b/>
                <i val="0"/>
                <color rgb="FFFF0000"/>
              </font>
              <fill>
                <patternFill>
                  <bgColor rgb="FFFFFF99"/>
                </patternFill>
              </fill>
            </x14:dxf>
          </x14:cfRule>
          <x14:cfRule type="containsText" priority="3" operator="containsText" id="{04065E7B-1560-4DDE-8C1A-1A31528A42AB}">
            <xm:f>NOT(ISERROR(SEARCH(Wydruk!$AE$10,B30)))</xm:f>
            <xm:f>Wydruk!$AE$10</xm:f>
            <x14:dxf>
              <font>
                <b val="0"/>
                <i val="0"/>
                <color auto="1"/>
              </font>
              <fill>
                <patternFill>
                  <bgColor rgb="FFFFFF99"/>
                </patternFill>
              </fill>
            </x14:dxf>
          </x14:cfRule>
          <x14:cfRule type="cellIs" priority="4" operator="equal" id="{2FE992C6-8873-44DB-AD84-C0D7C77E2EFA}">
            <xm:f>Wydruk!$AE$11</xm:f>
            <x14:dxf>
              <font>
                <b val="0"/>
                <i val="0"/>
                <color rgb="FF00B050"/>
              </font>
              <fill>
                <patternFill>
                  <bgColor rgb="FFFFFF99"/>
                </patternFill>
              </fill>
            </x14:dxf>
          </x14:cfRule>
          <xm:sqref>B30:E30 B36:E36 B42:E42 B48:E48 B54:E54 B60:E60 B66:E66 B72:E72 B78:E78 B84:E84 B90:E90 B96:E96 B102:E102 B108:E108 B114:E114 B120:E120 B126:E126 B132:E132 B138:E138 B144:E144 B150:E150 B156:E156 B162:E162 B168:E168 B174:E174 B180:E180 B186:E186 B192:E192 B198:E198 B204:E204 B210:E210 B216:E216 B222:E222 B228:E228 B234:E234 B240:E240 B246:E246 B252:E252 B258:E258 B264:E264</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2" filterMode="1"/>
  <dimension ref="A1:BC264"/>
  <sheetViews>
    <sheetView showGridLines="0" topLeftCell="B1" workbookViewId="0">
      <pane xSplit="9" ySplit="12" topLeftCell="K13" activePane="bottomRight" state="frozen"/>
      <selection activeCell="B13" sqref="B13"/>
      <selection pane="topRight" activeCell="B13" sqref="B13"/>
      <selection pane="bottomLeft" activeCell="B13" sqref="B13"/>
      <selection pane="bottomRight" activeCell="B13" sqref="B13:E13"/>
    </sheetView>
  </sheetViews>
  <sheetFormatPr defaultRowHeight="12.75" x14ac:dyDescent="0.2"/>
  <cols>
    <col min="1" max="1" width="4.85546875" style="1" customWidth="1"/>
    <col min="2" max="2" width="3.5703125" style="1" bestFit="1" customWidth="1"/>
    <col min="3" max="4" width="3.28515625" style="1" customWidth="1"/>
    <col min="5" max="5" width="15.7109375" style="1" bestFit="1" customWidth="1"/>
    <col min="6" max="7" width="5.7109375" style="1" customWidth="1"/>
    <col min="8" max="9" width="4.7109375" style="1" hidden="1" customWidth="1"/>
    <col min="10" max="11" width="4.7109375" style="1" customWidth="1"/>
    <col min="12" max="18" width="3.7109375" style="1" customWidth="1"/>
    <col min="19" max="20" width="4.7109375" style="1" customWidth="1"/>
    <col min="21" max="27" width="3.7109375" style="1" customWidth="1"/>
    <col min="28" max="29" width="4.7109375" style="1" customWidth="1"/>
    <col min="30" max="36" width="3.7109375" style="1" customWidth="1"/>
    <col min="37" max="38" width="4.7109375" style="1" customWidth="1"/>
    <col min="39" max="45" width="3.7109375" style="1" customWidth="1"/>
    <col min="46" max="47" width="4.7109375" style="1" customWidth="1"/>
    <col min="48" max="54" width="3.7109375" style="1" customWidth="1"/>
    <col min="55" max="55" width="7.85546875" style="1" hidden="1" customWidth="1"/>
    <col min="56" max="73" width="0" style="1" hidden="1" customWidth="1"/>
    <col min="74" max="16384" width="9.140625" style="1"/>
  </cols>
  <sheetData>
    <row r="1" spans="1:54" ht="23.1" customHeight="1" x14ac:dyDescent="0.2">
      <c r="B1" s="340" t="s">
        <v>0</v>
      </c>
      <c r="C1" s="360" t="str">
        <f>wrzesień!C1</f>
        <v>Oznaczenia kolorów</v>
      </c>
      <c r="D1" s="360"/>
      <c r="E1" s="360"/>
      <c r="F1" s="333">
        <f>AF2</f>
        <v>44006</v>
      </c>
      <c r="G1" s="334"/>
      <c r="H1" s="174"/>
      <c r="I1" s="362" t="s">
        <v>20</v>
      </c>
      <c r="J1" s="326" t="s">
        <v>19</v>
      </c>
      <c r="K1" s="329">
        <v>1</v>
      </c>
      <c r="L1" s="330"/>
      <c r="M1" s="330"/>
      <c r="N1" s="330"/>
      <c r="O1" s="330"/>
      <c r="P1" s="330"/>
      <c r="Q1" s="330"/>
      <c r="R1" s="331"/>
      <c r="S1" s="326" t="str">
        <f>J1</f>
        <v>podsumowanie tygodnia</v>
      </c>
      <c r="T1" s="329">
        <f>K1+1</f>
        <v>2</v>
      </c>
      <c r="U1" s="330"/>
      <c r="V1" s="330"/>
      <c r="W1" s="330"/>
      <c r="X1" s="330"/>
      <c r="Y1" s="330"/>
      <c r="Z1" s="330"/>
      <c r="AA1" s="331"/>
      <c r="AB1" s="326" t="str">
        <f>S1</f>
        <v>podsumowanie tygodnia</v>
      </c>
      <c r="AC1" s="329">
        <f>T1+1</f>
        <v>3</v>
      </c>
      <c r="AD1" s="330"/>
      <c r="AE1" s="330"/>
      <c r="AF1" s="330"/>
      <c r="AG1" s="330"/>
      <c r="AH1" s="330"/>
      <c r="AI1" s="330"/>
      <c r="AJ1" s="331"/>
      <c r="AK1" s="326" t="str">
        <f>AB1</f>
        <v>podsumowanie tygodnia</v>
      </c>
      <c r="AL1" s="329">
        <f>AC1+1</f>
        <v>4</v>
      </c>
      <c r="AM1" s="330"/>
      <c r="AN1" s="330"/>
      <c r="AO1" s="330"/>
      <c r="AP1" s="330"/>
      <c r="AQ1" s="330"/>
      <c r="AR1" s="330"/>
      <c r="AS1" s="331"/>
      <c r="AT1" s="326" t="str">
        <f>AK1</f>
        <v>podsumowanie tygodnia</v>
      </c>
      <c r="AU1" s="329">
        <f>AL1+1</f>
        <v>5</v>
      </c>
      <c r="AV1" s="330"/>
      <c r="AW1" s="330"/>
      <c r="AX1" s="330"/>
      <c r="AY1" s="330"/>
      <c r="AZ1" s="330"/>
      <c r="BA1" s="330"/>
      <c r="BB1" s="331"/>
    </row>
    <row r="2" spans="1:54" ht="9.9499999999999993" customHeight="1" x14ac:dyDescent="0.2">
      <c r="B2" s="341"/>
      <c r="C2" s="361"/>
      <c r="D2" s="361"/>
      <c r="E2" s="361"/>
      <c r="F2" s="366" t="str">
        <f>Wydruk!C5</f>
        <v>Miejskie Przedszkole nr 34 im. Kubusia Puchatka i Jego Przyjaciół z Oddziałami Integracyjnymi</v>
      </c>
      <c r="G2" s="367"/>
      <c r="H2" s="57"/>
      <c r="I2" s="363"/>
      <c r="J2" s="327"/>
      <c r="K2" s="335" t="s">
        <v>2</v>
      </c>
      <c r="L2" s="332">
        <f>IF(czerwiec!AU19=0,czerwiec!AV2,czerwiec!BB2+1)</f>
        <v>43990</v>
      </c>
      <c r="M2" s="332">
        <f t="shared" ref="M2:R2" si="0">L2+1</f>
        <v>43991</v>
      </c>
      <c r="N2" s="332">
        <f t="shared" si="0"/>
        <v>43992</v>
      </c>
      <c r="O2" s="332">
        <f t="shared" si="0"/>
        <v>43993</v>
      </c>
      <c r="P2" s="332">
        <f t="shared" si="0"/>
        <v>43994</v>
      </c>
      <c r="Q2" s="325">
        <f t="shared" si="0"/>
        <v>43995</v>
      </c>
      <c r="R2" s="349">
        <f t="shared" si="0"/>
        <v>43996</v>
      </c>
      <c r="S2" s="327"/>
      <c r="T2" s="335" t="str">
        <f>K2</f>
        <v>suma</v>
      </c>
      <c r="U2" s="332">
        <f>R2+1</f>
        <v>43997</v>
      </c>
      <c r="V2" s="332">
        <f t="shared" ref="V2:AA2" si="1">U2+1</f>
        <v>43998</v>
      </c>
      <c r="W2" s="332">
        <f t="shared" si="1"/>
        <v>43999</v>
      </c>
      <c r="X2" s="332">
        <f t="shared" si="1"/>
        <v>44000</v>
      </c>
      <c r="Y2" s="332">
        <f t="shared" si="1"/>
        <v>44001</v>
      </c>
      <c r="Z2" s="325">
        <f t="shared" si="1"/>
        <v>44002</v>
      </c>
      <c r="AA2" s="349">
        <f t="shared" si="1"/>
        <v>44003</v>
      </c>
      <c r="AB2" s="327"/>
      <c r="AC2" s="335" t="str">
        <f>T2</f>
        <v>suma</v>
      </c>
      <c r="AD2" s="332">
        <f>AA2+1</f>
        <v>44004</v>
      </c>
      <c r="AE2" s="332">
        <f t="shared" ref="AE2:AJ2" si="2">AD2+1</f>
        <v>44005</v>
      </c>
      <c r="AF2" s="332">
        <f t="shared" si="2"/>
        <v>44006</v>
      </c>
      <c r="AG2" s="332">
        <f t="shared" si="2"/>
        <v>44007</v>
      </c>
      <c r="AH2" s="332">
        <f t="shared" si="2"/>
        <v>44008</v>
      </c>
      <c r="AI2" s="325">
        <f t="shared" si="2"/>
        <v>44009</v>
      </c>
      <c r="AJ2" s="349">
        <f t="shared" si="2"/>
        <v>44010</v>
      </c>
      <c r="AK2" s="327"/>
      <c r="AL2" s="335" t="str">
        <f>AC2</f>
        <v>suma</v>
      </c>
      <c r="AM2" s="332">
        <f>AJ2+1</f>
        <v>44011</v>
      </c>
      <c r="AN2" s="332">
        <f t="shared" ref="AN2:AS2" si="3">AM2+1</f>
        <v>44012</v>
      </c>
      <c r="AO2" s="332">
        <f t="shared" si="3"/>
        <v>44013</v>
      </c>
      <c r="AP2" s="332">
        <f t="shared" si="3"/>
        <v>44014</v>
      </c>
      <c r="AQ2" s="332">
        <f t="shared" si="3"/>
        <v>44015</v>
      </c>
      <c r="AR2" s="325">
        <f t="shared" si="3"/>
        <v>44016</v>
      </c>
      <c r="AS2" s="349">
        <f t="shared" si="3"/>
        <v>44017</v>
      </c>
      <c r="AT2" s="327"/>
      <c r="AU2" s="335" t="str">
        <f>AC2</f>
        <v>suma</v>
      </c>
      <c r="AV2" s="332">
        <f>AS2+1</f>
        <v>44018</v>
      </c>
      <c r="AW2" s="332">
        <f t="shared" ref="AW2:BB2" si="4">AV2+1</f>
        <v>44019</v>
      </c>
      <c r="AX2" s="332">
        <f t="shared" si="4"/>
        <v>44020</v>
      </c>
      <c r="AY2" s="332">
        <f t="shared" si="4"/>
        <v>44021</v>
      </c>
      <c r="AZ2" s="332">
        <f t="shared" si="4"/>
        <v>44022</v>
      </c>
      <c r="BA2" s="325">
        <f t="shared" si="4"/>
        <v>44023</v>
      </c>
      <c r="BB2" s="349">
        <f t="shared" si="4"/>
        <v>44024</v>
      </c>
    </row>
    <row r="3" spans="1:54" ht="9.9499999999999993" customHeight="1" x14ac:dyDescent="0.2">
      <c r="B3" s="341"/>
      <c r="C3" s="352"/>
      <c r="D3" s="353"/>
      <c r="E3" s="60" t="str">
        <f>wrzesień!E3</f>
        <v>komórki nieaktywne</v>
      </c>
      <c r="F3" s="366"/>
      <c r="G3" s="367"/>
      <c r="H3" s="57"/>
      <c r="I3" s="363"/>
      <c r="J3" s="327"/>
      <c r="K3" s="335"/>
      <c r="L3" s="332"/>
      <c r="M3" s="332"/>
      <c r="N3" s="332"/>
      <c r="O3" s="332"/>
      <c r="P3" s="332"/>
      <c r="Q3" s="325"/>
      <c r="R3" s="349"/>
      <c r="S3" s="327"/>
      <c r="T3" s="335"/>
      <c r="U3" s="332"/>
      <c r="V3" s="332"/>
      <c r="W3" s="332"/>
      <c r="X3" s="332"/>
      <c r="Y3" s="332"/>
      <c r="Z3" s="325"/>
      <c r="AA3" s="349"/>
      <c r="AB3" s="327"/>
      <c r="AC3" s="335"/>
      <c r="AD3" s="332"/>
      <c r="AE3" s="332"/>
      <c r="AF3" s="332"/>
      <c r="AG3" s="332"/>
      <c r="AH3" s="332"/>
      <c r="AI3" s="325"/>
      <c r="AJ3" s="349"/>
      <c r="AK3" s="327"/>
      <c r="AL3" s="335"/>
      <c r="AM3" s="332"/>
      <c r="AN3" s="332"/>
      <c r="AO3" s="332"/>
      <c r="AP3" s="332"/>
      <c r="AQ3" s="332"/>
      <c r="AR3" s="325"/>
      <c r="AS3" s="349"/>
      <c r="AT3" s="327"/>
      <c r="AU3" s="335"/>
      <c r="AV3" s="332"/>
      <c r="AW3" s="332"/>
      <c r="AX3" s="332"/>
      <c r="AY3" s="332"/>
      <c r="AZ3" s="332"/>
      <c r="BA3" s="325"/>
      <c r="BB3" s="349"/>
    </row>
    <row r="4" spans="1:54" ht="9.9499999999999993" customHeight="1" x14ac:dyDescent="0.2">
      <c r="B4" s="341"/>
      <c r="C4" s="354"/>
      <c r="D4" s="355"/>
      <c r="E4" s="60" t="str">
        <f>wrzesień!E4</f>
        <v>obliczenia automatyczne</v>
      </c>
      <c r="F4" s="366"/>
      <c r="G4" s="367"/>
      <c r="H4" s="57"/>
      <c r="I4" s="363"/>
      <c r="J4" s="327"/>
      <c r="K4" s="335"/>
      <c r="L4" s="332"/>
      <c r="M4" s="332"/>
      <c r="N4" s="332"/>
      <c r="O4" s="332"/>
      <c r="P4" s="332"/>
      <c r="Q4" s="325"/>
      <c r="R4" s="349"/>
      <c r="S4" s="327"/>
      <c r="T4" s="335"/>
      <c r="U4" s="332"/>
      <c r="V4" s="332"/>
      <c r="W4" s="332"/>
      <c r="X4" s="332"/>
      <c r="Y4" s="332"/>
      <c r="Z4" s="325"/>
      <c r="AA4" s="349"/>
      <c r="AB4" s="327"/>
      <c r="AC4" s="335"/>
      <c r="AD4" s="332"/>
      <c r="AE4" s="332"/>
      <c r="AF4" s="332"/>
      <c r="AG4" s="332"/>
      <c r="AH4" s="332"/>
      <c r="AI4" s="325"/>
      <c r="AJ4" s="349"/>
      <c r="AK4" s="327"/>
      <c r="AL4" s="335"/>
      <c r="AM4" s="332"/>
      <c r="AN4" s="332"/>
      <c r="AO4" s="332"/>
      <c r="AP4" s="332"/>
      <c r="AQ4" s="332"/>
      <c r="AR4" s="325"/>
      <c r="AS4" s="349"/>
      <c r="AT4" s="327"/>
      <c r="AU4" s="335"/>
      <c r="AV4" s="332"/>
      <c r="AW4" s="332"/>
      <c r="AX4" s="332"/>
      <c r="AY4" s="332"/>
      <c r="AZ4" s="332"/>
      <c r="BA4" s="325"/>
      <c r="BB4" s="349"/>
    </row>
    <row r="5" spans="1:54" ht="9.9499999999999993" customHeight="1" x14ac:dyDescent="0.2">
      <c r="B5" s="341"/>
      <c r="C5" s="356"/>
      <c r="D5" s="357"/>
      <c r="E5" s="60" t="str">
        <f>wrzesień!E5</f>
        <v>wypełnienia raz w roku</v>
      </c>
      <c r="F5" s="366"/>
      <c r="G5" s="367"/>
      <c r="H5" s="57"/>
      <c r="I5" s="363"/>
      <c r="J5" s="327"/>
      <c r="K5" s="335"/>
      <c r="L5" s="332"/>
      <c r="M5" s="332"/>
      <c r="N5" s="332"/>
      <c r="O5" s="332"/>
      <c r="P5" s="332"/>
      <c r="Q5" s="325"/>
      <c r="R5" s="349"/>
      <c r="S5" s="327"/>
      <c r="T5" s="335"/>
      <c r="U5" s="332"/>
      <c r="V5" s="332"/>
      <c r="W5" s="332"/>
      <c r="X5" s="332"/>
      <c r="Y5" s="332"/>
      <c r="Z5" s="325"/>
      <c r="AA5" s="349"/>
      <c r="AB5" s="327"/>
      <c r="AC5" s="335"/>
      <c r="AD5" s="332"/>
      <c r="AE5" s="332"/>
      <c r="AF5" s="332"/>
      <c r="AG5" s="332"/>
      <c r="AH5" s="332"/>
      <c r="AI5" s="325"/>
      <c r="AJ5" s="349"/>
      <c r="AK5" s="327"/>
      <c r="AL5" s="335"/>
      <c r="AM5" s="332"/>
      <c r="AN5" s="332"/>
      <c r="AO5" s="332"/>
      <c r="AP5" s="332"/>
      <c r="AQ5" s="332"/>
      <c r="AR5" s="325"/>
      <c r="AS5" s="349"/>
      <c r="AT5" s="327"/>
      <c r="AU5" s="335"/>
      <c r="AV5" s="332"/>
      <c r="AW5" s="332"/>
      <c r="AX5" s="332"/>
      <c r="AY5" s="332"/>
      <c r="AZ5" s="332"/>
      <c r="BA5" s="325"/>
      <c r="BB5" s="349"/>
    </row>
    <row r="6" spans="1:54" ht="9.9499999999999993" customHeight="1" x14ac:dyDescent="0.2">
      <c r="B6" s="341"/>
      <c r="C6" s="358"/>
      <c r="D6" s="359"/>
      <c r="E6" s="60" t="str">
        <f>wrzesień!E6</f>
        <v>wypełnienia co miesiąc</v>
      </c>
      <c r="F6" s="366"/>
      <c r="G6" s="367"/>
      <c r="H6" s="57"/>
      <c r="I6" s="363"/>
      <c r="J6" s="327"/>
      <c r="K6" s="335"/>
      <c r="L6" s="332"/>
      <c r="M6" s="332"/>
      <c r="N6" s="332"/>
      <c r="O6" s="332"/>
      <c r="P6" s="332"/>
      <c r="Q6" s="325"/>
      <c r="R6" s="349"/>
      <c r="S6" s="327"/>
      <c r="T6" s="335"/>
      <c r="U6" s="332"/>
      <c r="V6" s="332"/>
      <c r="W6" s="332"/>
      <c r="X6" s="332"/>
      <c r="Y6" s="332"/>
      <c r="Z6" s="325"/>
      <c r="AA6" s="349"/>
      <c r="AB6" s="327"/>
      <c r="AC6" s="335"/>
      <c r="AD6" s="332"/>
      <c r="AE6" s="332"/>
      <c r="AF6" s="332"/>
      <c r="AG6" s="332"/>
      <c r="AH6" s="332"/>
      <c r="AI6" s="325"/>
      <c r="AJ6" s="349"/>
      <c r="AK6" s="327"/>
      <c r="AL6" s="335"/>
      <c r="AM6" s="332"/>
      <c r="AN6" s="332"/>
      <c r="AO6" s="332"/>
      <c r="AP6" s="332"/>
      <c r="AQ6" s="332"/>
      <c r="AR6" s="325"/>
      <c r="AS6" s="349"/>
      <c r="AT6" s="327"/>
      <c r="AU6" s="335"/>
      <c r="AV6" s="332"/>
      <c r="AW6" s="332"/>
      <c r="AX6" s="332"/>
      <c r="AY6" s="332"/>
      <c r="AZ6" s="332"/>
      <c r="BA6" s="325"/>
      <c r="BB6" s="349"/>
    </row>
    <row r="7" spans="1:54" s="4" customFormat="1" ht="9.9499999999999993" customHeight="1" x14ac:dyDescent="0.2">
      <c r="B7" s="341"/>
      <c r="C7" s="375"/>
      <c r="D7" s="375"/>
      <c r="E7" s="375"/>
      <c r="F7" s="366"/>
      <c r="G7" s="367"/>
      <c r="H7" s="57"/>
      <c r="I7" s="363"/>
      <c r="J7" s="327"/>
      <c r="K7" s="370"/>
      <c r="L7" s="332"/>
      <c r="M7" s="332"/>
      <c r="N7" s="332"/>
      <c r="O7" s="332"/>
      <c r="P7" s="332"/>
      <c r="Q7" s="325"/>
      <c r="R7" s="349"/>
      <c r="S7" s="327"/>
      <c r="T7" s="335"/>
      <c r="U7" s="332"/>
      <c r="V7" s="332"/>
      <c r="W7" s="332"/>
      <c r="X7" s="332"/>
      <c r="Y7" s="332"/>
      <c r="Z7" s="325"/>
      <c r="AA7" s="349"/>
      <c r="AB7" s="327"/>
      <c r="AC7" s="335"/>
      <c r="AD7" s="332"/>
      <c r="AE7" s="332"/>
      <c r="AF7" s="332"/>
      <c r="AG7" s="332"/>
      <c r="AH7" s="332"/>
      <c r="AI7" s="325"/>
      <c r="AJ7" s="349"/>
      <c r="AK7" s="327"/>
      <c r="AL7" s="335"/>
      <c r="AM7" s="332"/>
      <c r="AN7" s="332"/>
      <c r="AO7" s="332"/>
      <c r="AP7" s="332"/>
      <c r="AQ7" s="332"/>
      <c r="AR7" s="325"/>
      <c r="AS7" s="349"/>
      <c r="AT7" s="327"/>
      <c r="AU7" s="335" t="s">
        <v>2</v>
      </c>
      <c r="AV7" s="332"/>
      <c r="AW7" s="332"/>
      <c r="AX7" s="332"/>
      <c r="AY7" s="332"/>
      <c r="AZ7" s="332"/>
      <c r="BA7" s="325"/>
      <c r="BB7" s="349"/>
    </row>
    <row r="8" spans="1:54" s="5" customFormat="1" ht="13.5" customHeight="1" thickBot="1" x14ac:dyDescent="0.25">
      <c r="B8" s="342"/>
      <c r="C8" s="376"/>
      <c r="D8" s="376"/>
      <c r="E8" s="376"/>
      <c r="F8" s="368"/>
      <c r="G8" s="369"/>
      <c r="H8" s="57"/>
      <c r="I8" s="364"/>
      <c r="J8" s="328"/>
      <c r="K8" s="371"/>
      <c r="L8" s="13" t="s">
        <v>5</v>
      </c>
      <c r="M8" s="13" t="s">
        <v>6</v>
      </c>
      <c r="N8" s="13" t="s">
        <v>7</v>
      </c>
      <c r="O8" s="15" t="s">
        <v>8</v>
      </c>
      <c r="P8" s="13" t="s">
        <v>9</v>
      </c>
      <c r="Q8" s="25" t="s">
        <v>10</v>
      </c>
      <c r="R8" s="14" t="s">
        <v>11</v>
      </c>
      <c r="S8" s="328"/>
      <c r="T8" s="336"/>
      <c r="U8" s="13" t="s">
        <v>5</v>
      </c>
      <c r="V8" s="13" t="s">
        <v>6</v>
      </c>
      <c r="W8" s="13" t="s">
        <v>7</v>
      </c>
      <c r="X8" s="13" t="s">
        <v>8</v>
      </c>
      <c r="Y8" s="13" t="s">
        <v>9</v>
      </c>
      <c r="Z8" s="25" t="s">
        <v>10</v>
      </c>
      <c r="AA8" s="14" t="s">
        <v>11</v>
      </c>
      <c r="AB8" s="328"/>
      <c r="AC8" s="336"/>
      <c r="AD8" s="13" t="s">
        <v>5</v>
      </c>
      <c r="AE8" s="13" t="s">
        <v>6</v>
      </c>
      <c r="AF8" s="13" t="s">
        <v>7</v>
      </c>
      <c r="AG8" s="13" t="s">
        <v>8</v>
      </c>
      <c r="AH8" s="13" t="s">
        <v>9</v>
      </c>
      <c r="AI8" s="25" t="s">
        <v>10</v>
      </c>
      <c r="AJ8" s="14" t="s">
        <v>11</v>
      </c>
      <c r="AK8" s="328"/>
      <c r="AL8" s="336"/>
      <c r="AM8" s="13" t="s">
        <v>5</v>
      </c>
      <c r="AN8" s="13" t="s">
        <v>6</v>
      </c>
      <c r="AO8" s="13" t="s">
        <v>7</v>
      </c>
      <c r="AP8" s="13" t="s">
        <v>8</v>
      </c>
      <c r="AQ8" s="13" t="s">
        <v>9</v>
      </c>
      <c r="AR8" s="25" t="s">
        <v>10</v>
      </c>
      <c r="AS8" s="14" t="s">
        <v>11</v>
      </c>
      <c r="AT8" s="328"/>
      <c r="AU8" s="336"/>
      <c r="AV8" s="13" t="s">
        <v>5</v>
      </c>
      <c r="AW8" s="13" t="s">
        <v>6</v>
      </c>
      <c r="AX8" s="13" t="s">
        <v>7</v>
      </c>
      <c r="AY8" s="13" t="s">
        <v>8</v>
      </c>
      <c r="AZ8" s="13" t="s">
        <v>9</v>
      </c>
      <c r="BA8" s="25" t="s">
        <v>10</v>
      </c>
      <c r="BB8" s="14" t="s">
        <v>11</v>
      </c>
    </row>
    <row r="9" spans="1:54" s="5" customFormat="1" ht="15.75" hidden="1" x14ac:dyDescent="0.2">
      <c r="B9" s="8"/>
      <c r="C9" s="9"/>
      <c r="D9" s="9"/>
      <c r="E9" s="9"/>
      <c r="F9" s="71"/>
      <c r="G9" s="70"/>
      <c r="H9" s="70"/>
      <c r="I9" s="70"/>
      <c r="J9" s="12"/>
      <c r="K9" s="27"/>
      <c r="L9" s="11">
        <f>MONTH(L2)</f>
        <v>6</v>
      </c>
      <c r="M9" s="11">
        <f t="shared" ref="M9:R9" si="5">MONTH(M2)</f>
        <v>6</v>
      </c>
      <c r="N9" s="11">
        <f t="shared" si="5"/>
        <v>6</v>
      </c>
      <c r="O9" s="11">
        <f t="shared" si="5"/>
        <v>6</v>
      </c>
      <c r="P9" s="11">
        <f t="shared" si="5"/>
        <v>6</v>
      </c>
      <c r="Q9" s="11">
        <f t="shared" si="5"/>
        <v>6</v>
      </c>
      <c r="R9" s="19">
        <f t="shared" si="5"/>
        <v>6</v>
      </c>
      <c r="S9" s="21"/>
      <c r="T9" s="20"/>
      <c r="U9" s="11">
        <f t="shared" ref="U9:AA9" si="6">MONTH(U2)</f>
        <v>6</v>
      </c>
      <c r="V9" s="11">
        <f t="shared" si="6"/>
        <v>6</v>
      </c>
      <c r="W9" s="11">
        <f t="shared" si="6"/>
        <v>6</v>
      </c>
      <c r="X9" s="11">
        <f t="shared" si="6"/>
        <v>6</v>
      </c>
      <c r="Y9" s="11">
        <f t="shared" si="6"/>
        <v>6</v>
      </c>
      <c r="Z9" s="11">
        <f t="shared" si="6"/>
        <v>6</v>
      </c>
      <c r="AA9" s="19">
        <f t="shared" si="6"/>
        <v>6</v>
      </c>
      <c r="AB9" s="21"/>
      <c r="AC9" s="28"/>
      <c r="AD9" s="11">
        <f t="shared" ref="AD9:AJ9" si="7">MONTH(AD2)</f>
        <v>6</v>
      </c>
      <c r="AE9" s="11">
        <f t="shared" si="7"/>
        <v>6</v>
      </c>
      <c r="AF9" s="11">
        <f t="shared" si="7"/>
        <v>6</v>
      </c>
      <c r="AG9" s="11">
        <f t="shared" si="7"/>
        <v>6</v>
      </c>
      <c r="AH9" s="11">
        <f t="shared" si="7"/>
        <v>6</v>
      </c>
      <c r="AI9" s="11">
        <f t="shared" si="7"/>
        <v>6</v>
      </c>
      <c r="AJ9" s="19">
        <f t="shared" si="7"/>
        <v>6</v>
      </c>
      <c r="AK9" s="21"/>
      <c r="AL9" s="20"/>
      <c r="AM9" s="11">
        <f t="shared" ref="AM9:AS9" si="8">MONTH(AM2)</f>
        <v>6</v>
      </c>
      <c r="AN9" s="11">
        <f t="shared" si="8"/>
        <v>6</v>
      </c>
      <c r="AO9" s="11">
        <f t="shared" si="8"/>
        <v>7</v>
      </c>
      <c r="AP9" s="11">
        <f t="shared" si="8"/>
        <v>7</v>
      </c>
      <c r="AQ9" s="11">
        <f t="shared" si="8"/>
        <v>7</v>
      </c>
      <c r="AR9" s="11">
        <f t="shared" si="8"/>
        <v>7</v>
      </c>
      <c r="AS9" s="19">
        <f t="shared" si="8"/>
        <v>7</v>
      </c>
      <c r="AT9" s="21"/>
      <c r="AU9" s="28"/>
      <c r="AV9" s="11">
        <f t="shared" ref="AV9:BB9" si="9">MONTH(AV2)</f>
        <v>7</v>
      </c>
      <c r="AW9" s="11">
        <f t="shared" si="9"/>
        <v>7</v>
      </c>
      <c r="AX9" s="11">
        <f t="shared" si="9"/>
        <v>7</v>
      </c>
      <c r="AY9" s="11">
        <f t="shared" si="9"/>
        <v>7</v>
      </c>
      <c r="AZ9" s="11">
        <f t="shared" si="9"/>
        <v>7</v>
      </c>
      <c r="BA9" s="11">
        <f t="shared" si="9"/>
        <v>7</v>
      </c>
      <c r="BB9" s="24">
        <f t="shared" si="9"/>
        <v>7</v>
      </c>
    </row>
    <row r="10" spans="1:54" s="18" customFormat="1" hidden="1" x14ac:dyDescent="0.2">
      <c r="A10" s="72"/>
      <c r="B10" s="73">
        <v>1</v>
      </c>
      <c r="C10" s="73">
        <f>B10+1</f>
        <v>2</v>
      </c>
      <c r="D10" s="73">
        <f t="shared" ref="D10:BB10" si="10">C10+1</f>
        <v>3</v>
      </c>
      <c r="E10" s="73">
        <f t="shared" si="10"/>
        <v>4</v>
      </c>
      <c r="F10" s="73">
        <f t="shared" si="10"/>
        <v>5</v>
      </c>
      <c r="G10" s="73">
        <f t="shared" si="10"/>
        <v>6</v>
      </c>
      <c r="H10" s="73">
        <f t="shared" si="10"/>
        <v>7</v>
      </c>
      <c r="I10" s="73">
        <f t="shared" si="10"/>
        <v>8</v>
      </c>
      <c r="J10" s="73">
        <f t="shared" si="10"/>
        <v>9</v>
      </c>
      <c r="K10" s="73">
        <f t="shared" si="10"/>
        <v>10</v>
      </c>
      <c r="L10" s="73">
        <f t="shared" si="10"/>
        <v>11</v>
      </c>
      <c r="M10" s="73">
        <f t="shared" si="10"/>
        <v>12</v>
      </c>
      <c r="N10" s="73">
        <f t="shared" si="10"/>
        <v>13</v>
      </c>
      <c r="O10" s="73">
        <f t="shared" si="10"/>
        <v>14</v>
      </c>
      <c r="P10" s="73">
        <f t="shared" si="10"/>
        <v>15</v>
      </c>
      <c r="Q10" s="73">
        <f t="shared" si="10"/>
        <v>16</v>
      </c>
      <c r="R10" s="73">
        <f t="shared" si="10"/>
        <v>17</v>
      </c>
      <c r="S10" s="73">
        <f t="shared" si="10"/>
        <v>18</v>
      </c>
      <c r="T10" s="73">
        <f t="shared" si="10"/>
        <v>19</v>
      </c>
      <c r="U10" s="73">
        <f t="shared" si="10"/>
        <v>20</v>
      </c>
      <c r="V10" s="73">
        <f t="shared" si="10"/>
        <v>21</v>
      </c>
      <c r="W10" s="73">
        <f t="shared" si="10"/>
        <v>22</v>
      </c>
      <c r="X10" s="73">
        <f t="shared" si="10"/>
        <v>23</v>
      </c>
      <c r="Y10" s="73">
        <f t="shared" si="10"/>
        <v>24</v>
      </c>
      <c r="Z10" s="73">
        <f t="shared" si="10"/>
        <v>25</v>
      </c>
      <c r="AA10" s="73">
        <f t="shared" si="10"/>
        <v>26</v>
      </c>
      <c r="AB10" s="73">
        <f t="shared" si="10"/>
        <v>27</v>
      </c>
      <c r="AC10" s="73">
        <f t="shared" si="10"/>
        <v>28</v>
      </c>
      <c r="AD10" s="73">
        <f t="shared" si="10"/>
        <v>29</v>
      </c>
      <c r="AE10" s="73">
        <f t="shared" si="10"/>
        <v>30</v>
      </c>
      <c r="AF10" s="73">
        <f t="shared" si="10"/>
        <v>31</v>
      </c>
      <c r="AG10" s="73">
        <f t="shared" si="10"/>
        <v>32</v>
      </c>
      <c r="AH10" s="73">
        <f t="shared" si="10"/>
        <v>33</v>
      </c>
      <c r="AI10" s="73">
        <f t="shared" si="10"/>
        <v>34</v>
      </c>
      <c r="AJ10" s="73">
        <f t="shared" si="10"/>
        <v>35</v>
      </c>
      <c r="AK10" s="73">
        <f t="shared" si="10"/>
        <v>36</v>
      </c>
      <c r="AL10" s="73">
        <f t="shared" si="10"/>
        <v>37</v>
      </c>
      <c r="AM10" s="73">
        <f t="shared" si="10"/>
        <v>38</v>
      </c>
      <c r="AN10" s="73">
        <f t="shared" si="10"/>
        <v>39</v>
      </c>
      <c r="AO10" s="73">
        <f t="shared" si="10"/>
        <v>40</v>
      </c>
      <c r="AP10" s="73">
        <f t="shared" si="10"/>
        <v>41</v>
      </c>
      <c r="AQ10" s="73">
        <f t="shared" si="10"/>
        <v>42</v>
      </c>
      <c r="AR10" s="73">
        <f t="shared" si="10"/>
        <v>43</v>
      </c>
      <c r="AS10" s="73">
        <f t="shared" si="10"/>
        <v>44</v>
      </c>
      <c r="AT10" s="73">
        <f t="shared" si="10"/>
        <v>45</v>
      </c>
      <c r="AU10" s="73">
        <f t="shared" si="10"/>
        <v>46</v>
      </c>
      <c r="AV10" s="73">
        <f t="shared" si="10"/>
        <v>47</v>
      </c>
      <c r="AW10" s="73">
        <f t="shared" si="10"/>
        <v>48</v>
      </c>
      <c r="AX10" s="73">
        <f t="shared" si="10"/>
        <v>49</v>
      </c>
      <c r="AY10" s="73">
        <f t="shared" si="10"/>
        <v>50</v>
      </c>
      <c r="AZ10" s="73">
        <f t="shared" si="10"/>
        <v>51</v>
      </c>
      <c r="BA10" s="73">
        <f t="shared" si="10"/>
        <v>52</v>
      </c>
      <c r="BB10" s="73">
        <f t="shared" si="10"/>
        <v>53</v>
      </c>
    </row>
    <row r="11" spans="1:54" s="5" customFormat="1" ht="15.75" hidden="1" x14ac:dyDescent="0.2">
      <c r="B11" s="2"/>
      <c r="C11" s="56"/>
      <c r="D11" s="56"/>
      <c r="E11" s="56"/>
      <c r="F11" s="57"/>
      <c r="G11" s="57"/>
      <c r="H11" s="57"/>
      <c r="I11" s="57"/>
      <c r="J11" s="58"/>
      <c r="K11" s="59"/>
      <c r="L11" s="2"/>
      <c r="M11" s="2"/>
      <c r="N11" s="2"/>
      <c r="O11" s="2"/>
      <c r="P11" s="2"/>
      <c r="Q11" s="2"/>
      <c r="R11" s="2"/>
      <c r="S11" s="2"/>
      <c r="T11" s="58"/>
      <c r="U11" s="2"/>
      <c r="V11" s="2"/>
      <c r="W11" s="2"/>
      <c r="X11" s="2"/>
      <c r="Y11" s="2"/>
      <c r="Z11" s="2"/>
      <c r="AA11" s="2"/>
      <c r="AB11" s="2"/>
      <c r="AC11" s="59"/>
      <c r="AD11" s="2"/>
      <c r="AE11" s="2"/>
      <c r="AF11" s="2"/>
      <c r="AG11" s="2"/>
      <c r="AH11" s="2"/>
      <c r="AI11" s="2"/>
      <c r="AJ11" s="2"/>
      <c r="AK11" s="2"/>
      <c r="AL11" s="58"/>
      <c r="AM11" s="2"/>
      <c r="AN11" s="2"/>
      <c r="AO11" s="2"/>
      <c r="AP11" s="2"/>
      <c r="AQ11" s="2"/>
      <c r="AR11" s="2"/>
      <c r="AS11" s="2"/>
      <c r="AT11" s="2"/>
      <c r="AU11" s="59"/>
      <c r="AV11" s="2"/>
      <c r="AW11" s="2"/>
      <c r="AX11" s="2"/>
      <c r="AY11" s="2"/>
      <c r="AZ11" s="2"/>
      <c r="BA11" s="2"/>
      <c r="BB11" s="2"/>
    </row>
    <row r="12" spans="1:54" s="16" customFormat="1" ht="17.25" customHeight="1" thickBot="1" x14ac:dyDescent="0.25">
      <c r="A12" s="345" t="s">
        <v>59</v>
      </c>
      <c r="B12" s="346"/>
      <c r="C12" s="346"/>
      <c r="D12" s="346"/>
      <c r="E12" s="346"/>
      <c r="F12" s="346"/>
      <c r="G12" s="346"/>
      <c r="H12" s="346"/>
      <c r="I12" s="346"/>
      <c r="J12" s="346"/>
      <c r="K12" s="346"/>
      <c r="L12" s="346"/>
      <c r="M12" s="346"/>
      <c r="N12" s="346"/>
      <c r="O12" s="346"/>
      <c r="P12" s="346"/>
      <c r="Q12" s="346"/>
      <c r="R12" s="346"/>
      <c r="S12" s="346"/>
      <c r="T12" s="346"/>
      <c r="U12" s="346"/>
      <c r="V12" s="346"/>
      <c r="W12" s="346"/>
      <c r="X12" s="346"/>
      <c r="Y12" s="346"/>
      <c r="Z12" s="346"/>
      <c r="AA12" s="346"/>
      <c r="AB12" s="346"/>
      <c r="AC12" s="346"/>
      <c r="AD12" s="346"/>
      <c r="AE12" s="346"/>
      <c r="AF12" s="346"/>
      <c r="AG12" s="346"/>
      <c r="AH12" s="346"/>
      <c r="AI12" s="346"/>
      <c r="AJ12" s="346"/>
      <c r="AK12" s="346"/>
      <c r="AL12" s="346"/>
      <c r="AM12" s="346"/>
      <c r="AN12" s="346"/>
      <c r="AO12" s="346"/>
      <c r="AP12" s="346"/>
      <c r="AQ12" s="346"/>
      <c r="AR12" s="346"/>
      <c r="AS12" s="346"/>
      <c r="AT12" s="346"/>
      <c r="AU12" s="346"/>
      <c r="AV12" s="346"/>
      <c r="AW12" s="346"/>
      <c r="AX12" s="346"/>
      <c r="AY12" s="346"/>
      <c r="AZ12" s="346"/>
      <c r="BA12" s="346"/>
      <c r="BB12" s="347"/>
    </row>
    <row r="13" spans="1:54" ht="15.95" customHeight="1" thickTop="1" x14ac:dyDescent="0.2">
      <c r="A13" s="1" t="str">
        <f>IF(B13="","1. Niewypełnione",B13)</f>
        <v>1 Przykładowy Jan    WZÓR</v>
      </c>
      <c r="B13" s="337" t="s">
        <v>58</v>
      </c>
      <c r="C13" s="338"/>
      <c r="D13" s="338"/>
      <c r="E13" s="338"/>
      <c r="F13" s="156">
        <v>18</v>
      </c>
      <c r="G13" s="156">
        <f>F13</f>
        <v>18</v>
      </c>
      <c r="H13" s="171"/>
      <c r="I13" s="164">
        <f>K13+T13+AC13+AL13+AU13</f>
        <v>80</v>
      </c>
      <c r="J13" s="196">
        <f t="shared" ref="J13" si="11">IF(OR($B13=$B19,J16=0),0,ROUND((K14+P18)/J16,0))</f>
        <v>18</v>
      </c>
      <c r="K13" s="167">
        <f>SUM(L13:R13)</f>
        <v>20</v>
      </c>
      <c r="L13" s="143">
        <f>czerwiec!L13</f>
        <v>4</v>
      </c>
      <c r="M13" s="143">
        <f>czerwiec!M13</f>
        <v>3</v>
      </c>
      <c r="N13" s="143">
        <f>czerwiec!N13</f>
        <v>5</v>
      </c>
      <c r="O13" s="143">
        <f>czerwiec!O13</f>
        <v>2</v>
      </c>
      <c r="P13" s="144">
        <f>czerwiec!P13</f>
        <v>6</v>
      </c>
      <c r="Q13" s="145">
        <f>czerwiec!Q13</f>
        <v>0</v>
      </c>
      <c r="R13" s="147">
        <f>czerwiec!R13</f>
        <v>0</v>
      </c>
      <c r="S13" s="196">
        <f t="shared" ref="S13" si="12">IF(OR($B13=$B19,S16=0),0,ROUND((T14+Y18)/S16,0))</f>
        <v>18</v>
      </c>
      <c r="T13" s="142">
        <f>SUM(U13:AA13)</f>
        <v>20</v>
      </c>
      <c r="U13" s="143">
        <f>czerwiec!U13</f>
        <v>4</v>
      </c>
      <c r="V13" s="143">
        <f>czerwiec!V13</f>
        <v>3</v>
      </c>
      <c r="W13" s="143">
        <f>czerwiec!W13</f>
        <v>5</v>
      </c>
      <c r="X13" s="143">
        <f>czerwiec!X13</f>
        <v>2</v>
      </c>
      <c r="Y13" s="144">
        <f>czerwiec!Y13</f>
        <v>6</v>
      </c>
      <c r="Z13" s="145">
        <f>czerwiec!Z13</f>
        <v>0</v>
      </c>
      <c r="AA13" s="146">
        <f>czerwiec!AA13</f>
        <v>0</v>
      </c>
      <c r="AB13" s="196">
        <f t="shared" ref="AB13" si="13">IF(OR($B13=$B19,AB16=0),0,ROUND((AC14+AH18)/AB16,0))</f>
        <v>18</v>
      </c>
      <c r="AC13" s="142">
        <f>SUM(AD13:AJ13)</f>
        <v>20</v>
      </c>
      <c r="AD13" s="143">
        <f>czerwiec!AD13</f>
        <v>4</v>
      </c>
      <c r="AE13" s="143">
        <f>czerwiec!AE13</f>
        <v>3</v>
      </c>
      <c r="AF13" s="143">
        <f>czerwiec!AF13</f>
        <v>5</v>
      </c>
      <c r="AG13" s="143">
        <f>czerwiec!AG13</f>
        <v>2</v>
      </c>
      <c r="AH13" s="144">
        <f>czerwiec!AH13</f>
        <v>6</v>
      </c>
      <c r="AI13" s="145">
        <f>czerwiec!AI13</f>
        <v>0</v>
      </c>
      <c r="AJ13" s="146">
        <f>czerwiec!AJ13</f>
        <v>0</v>
      </c>
      <c r="AK13" s="196">
        <f t="shared" ref="AK13" si="14">IF(OR($B13=$B19,AK16=0),0,ROUND((AL14+AQ18)/AK16,0))</f>
        <v>18</v>
      </c>
      <c r="AL13" s="142">
        <f>SUM(AM13:AS13)</f>
        <v>20</v>
      </c>
      <c r="AM13" s="143">
        <f>czerwiec!AM13</f>
        <v>4</v>
      </c>
      <c r="AN13" s="143">
        <f>czerwiec!AN13</f>
        <v>3</v>
      </c>
      <c r="AO13" s="143">
        <f>czerwiec!AO13</f>
        <v>5</v>
      </c>
      <c r="AP13" s="143">
        <f>czerwiec!AP13</f>
        <v>2</v>
      </c>
      <c r="AQ13" s="144">
        <f>czerwiec!AQ13</f>
        <v>6</v>
      </c>
      <c r="AR13" s="145">
        <f>czerwiec!AR13</f>
        <v>0</v>
      </c>
      <c r="AS13" s="146">
        <f>czerwiec!AS13</f>
        <v>0</v>
      </c>
      <c r="AT13" s="196">
        <f t="shared" ref="AT13" si="15">IF(OR($B13=$B19,AT16=0),0,ROUND((AU14+AZ18)/AT16,0))</f>
        <v>0</v>
      </c>
      <c r="AU13" s="142">
        <f>SUM(AV13:BB13)</f>
        <v>0</v>
      </c>
      <c r="AV13" s="143">
        <f t="shared" ref="AV13" si="16">IF(SUM($AM$9:$AS$9)=SUM($AV$9:$BB$9),AM13,IF(AND(SUM($AV$9:$BB$9)&gt;42,SUM($AV$9:$BB$9)&lt;49),AM13,0))</f>
        <v>0</v>
      </c>
      <c r="AW13" s="143">
        <f t="shared" ref="AW13" si="17">IF(SUM($AM$9:$AS$9)=SUM($AV$9:$BB$9),AN13,IF(AND(SUM($AV$9:$BB$9)&gt;42,SUM($AV$9:$BB$9)&lt;49),AN13,0))</f>
        <v>0</v>
      </c>
      <c r="AX13" s="143">
        <f t="shared" ref="AX13" si="18">IF(SUM($AM$9:$AS$9)=SUM($AV$9:$BB$9),AO13,IF(AND(SUM($AV$9:$BB$9)&gt;42,SUM($AV$9:$BB$9)&lt;49),AO13,0))</f>
        <v>0</v>
      </c>
      <c r="AY13" s="143">
        <f t="shared" ref="AY13" si="19">IF(SUM($AM$9:$AS$9)=SUM($AV$9:$BB$9),AP13,IF(AND(SUM($AV$9:$BB$9)&gt;42,SUM($AV$9:$BB$9)&lt;49),AP13,0))</f>
        <v>0</v>
      </c>
      <c r="AZ13" s="144">
        <f t="shared" ref="AZ13" si="20">IF(SUM($AM$9:$AS$9)=SUM($AV$9:$BB$9),AQ13,IF(AND(SUM($AV$9:$BB$9)&gt;42,SUM($AV$9:$BB$9)&lt;49),AQ13,0))</f>
        <v>0</v>
      </c>
      <c r="BA13" s="145">
        <f t="shared" ref="BA13" si="21">IF(SUM($AM$9:$AS$9)=SUM($AV$9:$BB$9),AR13,IF(AND(SUM($AV$9:$BB$9)&gt;42,SUM($AV$9:$BB$9)&lt;49),AR13,0))</f>
        <v>0</v>
      </c>
      <c r="BB13" s="147">
        <f t="shared" ref="BB13" si="22">IF(SUM($AM$9:$AS$9)=SUM($AV$9:$BB$9),AS13,IF(AND(SUM($AV$9:$BB$9)&gt;42,SUM($AV$9:$BB$9)&lt;49),AS13,0))</f>
        <v>0</v>
      </c>
    </row>
    <row r="14" spans="1:54" ht="15.95" hidden="1" customHeight="1" x14ac:dyDescent="0.2">
      <c r="B14" s="157"/>
      <c r="C14" s="158"/>
      <c r="D14" s="158"/>
      <c r="E14" s="158"/>
      <c r="F14" s="121"/>
      <c r="G14" s="121"/>
      <c r="H14" s="120"/>
      <c r="I14" s="165">
        <f>K14+T14+AC14+AL14+AU14</f>
        <v>80</v>
      </c>
      <c r="J14" s="197">
        <f t="shared" ref="J14" si="23">7-COUNTIF(L13:R13,0)-COUNTIF(L13:R13,"")</f>
        <v>5</v>
      </c>
      <c r="K14" s="168">
        <f>SUM(L14:R14)</f>
        <v>20</v>
      </c>
      <c r="L14" s="35">
        <f t="shared" ref="L14:R14" si="24">IF($B7=$B13,L13+L8,L13)</f>
        <v>4</v>
      </c>
      <c r="M14" s="35">
        <f t="shared" si="24"/>
        <v>3</v>
      </c>
      <c r="N14" s="35">
        <f t="shared" si="24"/>
        <v>5</v>
      </c>
      <c r="O14" s="35">
        <f t="shared" si="24"/>
        <v>2</v>
      </c>
      <c r="P14" s="36">
        <f t="shared" si="24"/>
        <v>6</v>
      </c>
      <c r="Q14" s="37">
        <f t="shared" si="24"/>
        <v>0</v>
      </c>
      <c r="R14" s="148">
        <f t="shared" si="24"/>
        <v>0</v>
      </c>
      <c r="S14" s="197">
        <f t="shared" ref="S14" si="25">7-COUNTIF(U13:AA13,0)-COUNTIF(U13:AA13,"")</f>
        <v>5</v>
      </c>
      <c r="T14" s="168">
        <f>SUM(U14:AA14)</f>
        <v>20</v>
      </c>
      <c r="U14" s="35">
        <f t="shared" ref="U14:AA14" si="26">IF($B7=$B13,U13+U8,U13)</f>
        <v>4</v>
      </c>
      <c r="V14" s="35">
        <f t="shared" si="26"/>
        <v>3</v>
      </c>
      <c r="W14" s="35">
        <f t="shared" si="26"/>
        <v>5</v>
      </c>
      <c r="X14" s="35">
        <f t="shared" si="26"/>
        <v>2</v>
      </c>
      <c r="Y14" s="36">
        <f t="shared" si="26"/>
        <v>6</v>
      </c>
      <c r="Z14" s="37">
        <f t="shared" si="26"/>
        <v>0</v>
      </c>
      <c r="AA14" s="148">
        <f t="shared" si="26"/>
        <v>0</v>
      </c>
      <c r="AB14" s="197">
        <f t="shared" ref="AB14" si="27">7-COUNTIF(AD13:AJ13,0)-COUNTIF(AD13:AJ13,"")</f>
        <v>5</v>
      </c>
      <c r="AC14" s="168">
        <f>SUM(AD14:AJ14)</f>
        <v>20</v>
      </c>
      <c r="AD14" s="35">
        <f t="shared" ref="AD14:AJ14" si="28">IF($B7=$B13,AD13+AD8,AD13)</f>
        <v>4</v>
      </c>
      <c r="AE14" s="35">
        <f t="shared" si="28"/>
        <v>3</v>
      </c>
      <c r="AF14" s="35">
        <f t="shared" si="28"/>
        <v>5</v>
      </c>
      <c r="AG14" s="35">
        <f t="shared" si="28"/>
        <v>2</v>
      </c>
      <c r="AH14" s="36">
        <f t="shared" si="28"/>
        <v>6</v>
      </c>
      <c r="AI14" s="37">
        <f t="shared" si="28"/>
        <v>0</v>
      </c>
      <c r="AJ14" s="148">
        <f t="shared" si="28"/>
        <v>0</v>
      </c>
      <c r="AK14" s="197">
        <f t="shared" ref="AK14" si="29">7-COUNTIF(AM13:AS13,0)-COUNTIF(AM13:AS13,"")</f>
        <v>5</v>
      </c>
      <c r="AL14" s="168">
        <f>SUM(AM14:AS14)</f>
        <v>20</v>
      </c>
      <c r="AM14" s="35">
        <f t="shared" ref="AM14:AS14" si="30">IF($B7=$B13,AM13+AM8,AM13)</f>
        <v>4</v>
      </c>
      <c r="AN14" s="35">
        <f t="shared" si="30"/>
        <v>3</v>
      </c>
      <c r="AO14" s="35">
        <f t="shared" si="30"/>
        <v>5</v>
      </c>
      <c r="AP14" s="35">
        <f t="shared" si="30"/>
        <v>2</v>
      </c>
      <c r="AQ14" s="36">
        <f t="shared" si="30"/>
        <v>6</v>
      </c>
      <c r="AR14" s="37">
        <f t="shared" si="30"/>
        <v>0</v>
      </c>
      <c r="AS14" s="148">
        <f t="shared" si="30"/>
        <v>0</v>
      </c>
      <c r="AT14" s="197">
        <f t="shared" ref="AT14" si="31">7-COUNTIF(AV13:BB13,0)-COUNTIF(AV13:BB13,"")</f>
        <v>0</v>
      </c>
      <c r="AU14" s="168">
        <f>SUM(AV14:BB14)</f>
        <v>0</v>
      </c>
      <c r="AV14" s="35">
        <f t="shared" ref="AV14:BB14" si="32">IF($B7=$B13,AV13+AV8,AV13)</f>
        <v>0</v>
      </c>
      <c r="AW14" s="35">
        <f t="shared" si="32"/>
        <v>0</v>
      </c>
      <c r="AX14" s="35">
        <f t="shared" si="32"/>
        <v>0</v>
      </c>
      <c r="AY14" s="35">
        <f t="shared" si="32"/>
        <v>0</v>
      </c>
      <c r="AZ14" s="36">
        <f t="shared" si="32"/>
        <v>0</v>
      </c>
      <c r="BA14" s="37">
        <f t="shared" si="32"/>
        <v>0</v>
      </c>
      <c r="BB14" s="148">
        <f t="shared" si="32"/>
        <v>0</v>
      </c>
    </row>
    <row r="15" spans="1:54" ht="15.95" hidden="1" customHeight="1" x14ac:dyDescent="0.2">
      <c r="B15" s="159"/>
      <c r="C15" s="160"/>
      <c r="D15" s="160"/>
      <c r="E15" s="160"/>
      <c r="F15" s="121"/>
      <c r="G15" s="121"/>
      <c r="H15" s="121"/>
      <c r="I15" s="165">
        <f>K15+T15+AC15+AL15+AU15</f>
        <v>80</v>
      </c>
      <c r="J15" s="198">
        <f t="shared" ref="J15" si="33">IF($B13=$B7,COUNTIF(L15:R15,0),COUNTIF(L16:R16,0)+COUNTIF(L16:R16,""))</f>
        <v>2</v>
      </c>
      <c r="K15" s="169">
        <f>IF($B7=$B13,K16+K9,K16)</f>
        <v>20</v>
      </c>
      <c r="L15" s="40">
        <f>IF($B7=$B13,L16+L9,L16)</f>
        <v>4</v>
      </c>
      <c r="M15" s="40">
        <f t="shared" ref="M15:R15" si="34">IF($B7=$B13,M16+M9,M16)</f>
        <v>3</v>
      </c>
      <c r="N15" s="40">
        <f t="shared" si="34"/>
        <v>5</v>
      </c>
      <c r="O15" s="40">
        <f t="shared" si="34"/>
        <v>2</v>
      </c>
      <c r="P15" s="41">
        <f t="shared" si="34"/>
        <v>6</v>
      </c>
      <c r="Q15" s="42">
        <f t="shared" si="34"/>
        <v>0</v>
      </c>
      <c r="R15" s="149">
        <f t="shared" si="34"/>
        <v>0</v>
      </c>
      <c r="S15" s="198">
        <f t="shared" ref="S15" si="35">IF($B13=$B7,COUNTIF(U15:AA15,0),COUNTIF(U16:AA16,0)+COUNTIF(U16:AA16,""))</f>
        <v>2</v>
      </c>
      <c r="T15" s="169">
        <f t="shared" ref="T15:AA15" si="36">IF($B7=$B13,T16+T9,T16)</f>
        <v>20</v>
      </c>
      <c r="U15" s="40">
        <f t="shared" si="36"/>
        <v>4</v>
      </c>
      <c r="V15" s="40">
        <f t="shared" si="36"/>
        <v>3</v>
      </c>
      <c r="W15" s="40">
        <f t="shared" si="36"/>
        <v>5</v>
      </c>
      <c r="X15" s="40">
        <f t="shared" si="36"/>
        <v>2</v>
      </c>
      <c r="Y15" s="41">
        <f t="shared" si="36"/>
        <v>6</v>
      </c>
      <c r="Z15" s="42">
        <f t="shared" si="36"/>
        <v>0</v>
      </c>
      <c r="AA15" s="149">
        <f t="shared" si="36"/>
        <v>0</v>
      </c>
      <c r="AB15" s="198">
        <f t="shared" ref="AB15" si="37">IF($B13=$B7,COUNTIF(AD15:AJ15,0),COUNTIF(AD16:AJ16,0)+COUNTIF(AD16:AJ16,""))</f>
        <v>2</v>
      </c>
      <c r="AC15" s="169">
        <f t="shared" ref="AC15:AJ15" si="38">IF($B7=$B13,AC16+AC9,AC16)</f>
        <v>20</v>
      </c>
      <c r="AD15" s="40">
        <f t="shared" si="38"/>
        <v>4</v>
      </c>
      <c r="AE15" s="40">
        <f t="shared" si="38"/>
        <v>3</v>
      </c>
      <c r="AF15" s="40">
        <f t="shared" si="38"/>
        <v>5</v>
      </c>
      <c r="AG15" s="40">
        <f t="shared" si="38"/>
        <v>2</v>
      </c>
      <c r="AH15" s="41">
        <f t="shared" si="38"/>
        <v>6</v>
      </c>
      <c r="AI15" s="42">
        <f t="shared" si="38"/>
        <v>0</v>
      </c>
      <c r="AJ15" s="149">
        <f t="shared" si="38"/>
        <v>0</v>
      </c>
      <c r="AK15" s="198">
        <f t="shared" ref="AK15" si="39">IF($B13=$B7,COUNTIF(AM15:AS15,0),COUNTIF(AM16:AS16,0)+COUNTIF(AM16:AS16,""))</f>
        <v>2</v>
      </c>
      <c r="AL15" s="169">
        <f t="shared" ref="AL15:AS15" si="40">IF($B7=$B13,AL16+AL9,AL16)</f>
        <v>20</v>
      </c>
      <c r="AM15" s="40">
        <f t="shared" si="40"/>
        <v>4</v>
      </c>
      <c r="AN15" s="40">
        <f t="shared" si="40"/>
        <v>3</v>
      </c>
      <c r="AO15" s="40">
        <f t="shared" si="40"/>
        <v>5</v>
      </c>
      <c r="AP15" s="40">
        <f t="shared" si="40"/>
        <v>2</v>
      </c>
      <c r="AQ15" s="41">
        <f t="shared" si="40"/>
        <v>6</v>
      </c>
      <c r="AR15" s="42">
        <f t="shared" si="40"/>
        <v>0</v>
      </c>
      <c r="AS15" s="149">
        <f t="shared" si="40"/>
        <v>0</v>
      </c>
      <c r="AT15" s="198">
        <f t="shared" ref="AT15" si="41">IF($B13=$B7,COUNTIF(AV15:BB15,0),COUNTIF(AV16:BB16,0)+COUNTIF(AV16:BB16,""))</f>
        <v>7</v>
      </c>
      <c r="AU15" s="169">
        <f t="shared" ref="AU15:BB15" si="42">IF($B7=$B13,AU16+AU9,AU16)</f>
        <v>0</v>
      </c>
      <c r="AV15" s="40">
        <f t="shared" si="42"/>
        <v>0</v>
      </c>
      <c r="AW15" s="40">
        <f t="shared" si="42"/>
        <v>0</v>
      </c>
      <c r="AX15" s="40">
        <f t="shared" si="42"/>
        <v>0</v>
      </c>
      <c r="AY15" s="40">
        <f t="shared" si="42"/>
        <v>0</v>
      </c>
      <c r="AZ15" s="41">
        <f t="shared" si="42"/>
        <v>0</v>
      </c>
      <c r="BA15" s="42">
        <f t="shared" si="42"/>
        <v>0</v>
      </c>
      <c r="BB15" s="149">
        <f t="shared" si="42"/>
        <v>0</v>
      </c>
    </row>
    <row r="16" spans="1:54" ht="15.95" customHeight="1" x14ac:dyDescent="0.2">
      <c r="A16" s="1" t="str">
        <f>A13</f>
        <v>1 Przykładowy Jan    WZÓR</v>
      </c>
      <c r="B16" s="339">
        <v>0</v>
      </c>
      <c r="C16" s="348" t="s">
        <v>69</v>
      </c>
      <c r="D16" s="348"/>
      <c r="E16" s="348"/>
      <c r="F16" s="161">
        <f>wrzesień!F16</f>
        <v>4</v>
      </c>
      <c r="G16" s="161">
        <f>wrzesień!G16</f>
        <v>-1</v>
      </c>
      <c r="H16" s="122">
        <f>5-COUNTIF(AU13,0)-COUNTIF(AL13,0)-COUNTIF(AC13,0)-COUNTIF(T13,0)-COUNTIF(K13,0)</f>
        <v>4</v>
      </c>
      <c r="I16" s="165">
        <f>K16+T16+AC16+AL16+AU16</f>
        <v>80</v>
      </c>
      <c r="J16" s="199">
        <f t="shared" ref="J16" si="43">IF($B13=$B7,J10+IF($F13&lt;&gt;$G13,(K13+$G15-$G14)/$F13,K13/$F13),IF($F13&lt;&gt;G13,(K13+$G15-$G14)/$F13,K13/$F13))</f>
        <v>1.1111111111111112</v>
      </c>
      <c r="K16" s="170">
        <f>SUM(L16:R16)</f>
        <v>20</v>
      </c>
      <c r="L16" s="26">
        <f t="shared" ref="L16:R16" si="44">L13</f>
        <v>4</v>
      </c>
      <c r="M16" s="26">
        <f t="shared" si="44"/>
        <v>3</v>
      </c>
      <c r="N16" s="26">
        <f t="shared" si="44"/>
        <v>5</v>
      </c>
      <c r="O16" s="26">
        <f t="shared" si="44"/>
        <v>2</v>
      </c>
      <c r="P16" s="26">
        <f t="shared" si="44"/>
        <v>6</v>
      </c>
      <c r="Q16" s="29">
        <f t="shared" si="44"/>
        <v>0</v>
      </c>
      <c r="R16" s="150">
        <f t="shared" si="44"/>
        <v>0</v>
      </c>
      <c r="S16" s="199">
        <f t="shared" ref="S16" si="45">IF($B13=$B7,S10+IF($F13&lt;&gt;$G13,(T13+$G15-$G14)/$F13,T13/$F13),IF($F13&lt;&gt;P13,(T13+$G15-$G14)/$F13,T13/$F13))</f>
        <v>1.1111111111111112</v>
      </c>
      <c r="T16" s="170">
        <f>SUM(U16:AA16)</f>
        <v>20</v>
      </c>
      <c r="U16" s="26">
        <f t="shared" ref="U16:AA16" si="46">U13</f>
        <v>4</v>
      </c>
      <c r="V16" s="26">
        <f t="shared" si="46"/>
        <v>3</v>
      </c>
      <c r="W16" s="26">
        <f t="shared" si="46"/>
        <v>5</v>
      </c>
      <c r="X16" s="26">
        <f t="shared" si="46"/>
        <v>2</v>
      </c>
      <c r="Y16" s="26">
        <f t="shared" si="46"/>
        <v>6</v>
      </c>
      <c r="Z16" s="29">
        <f t="shared" si="46"/>
        <v>0</v>
      </c>
      <c r="AA16" s="150">
        <f t="shared" si="46"/>
        <v>0</v>
      </c>
      <c r="AB16" s="199">
        <f t="shared" ref="AB16" si="47">IF($B13=$B7,AB10+IF($F13&lt;&gt;$G13,(AC13+$G15-$G14)/$F13,AC13/$F13),IF($F13&lt;&gt;Y13,(AC13+$G15-$G14)/$F13,AC13/$F13))</f>
        <v>1.1111111111111112</v>
      </c>
      <c r="AC16" s="170">
        <f>SUM(AD16:AJ16)</f>
        <v>20</v>
      </c>
      <c r="AD16" s="26">
        <f t="shared" ref="AD16:AJ16" si="48">AD13</f>
        <v>4</v>
      </c>
      <c r="AE16" s="26">
        <f t="shared" si="48"/>
        <v>3</v>
      </c>
      <c r="AF16" s="26">
        <f t="shared" si="48"/>
        <v>5</v>
      </c>
      <c r="AG16" s="26">
        <f t="shared" si="48"/>
        <v>2</v>
      </c>
      <c r="AH16" s="26">
        <f t="shared" si="48"/>
        <v>6</v>
      </c>
      <c r="AI16" s="29">
        <f t="shared" si="48"/>
        <v>0</v>
      </c>
      <c r="AJ16" s="150">
        <f t="shared" si="48"/>
        <v>0</v>
      </c>
      <c r="AK16" s="199">
        <f t="shared" ref="AK16" si="49">IF($B13=$B7,AK10+IF($F13&lt;&gt;$G13,(AL13+$G15-$G14)/$F13,AL13/$F13),IF($F13&lt;&gt;AH13,(AL13+$G15-$G14)/$F13,AL13/$F13))</f>
        <v>1.1111111111111112</v>
      </c>
      <c r="AL16" s="170">
        <f>SUM(AM16:AS16)</f>
        <v>20</v>
      </c>
      <c r="AM16" s="26">
        <f t="shared" ref="AM16:AS16" si="50">AM13</f>
        <v>4</v>
      </c>
      <c r="AN16" s="26">
        <f t="shared" si="50"/>
        <v>3</v>
      </c>
      <c r="AO16" s="26">
        <f t="shared" si="50"/>
        <v>5</v>
      </c>
      <c r="AP16" s="26">
        <f t="shared" si="50"/>
        <v>2</v>
      </c>
      <c r="AQ16" s="26">
        <f t="shared" si="50"/>
        <v>6</v>
      </c>
      <c r="AR16" s="29">
        <f t="shared" si="50"/>
        <v>0</v>
      </c>
      <c r="AS16" s="150">
        <f t="shared" si="50"/>
        <v>0</v>
      </c>
      <c r="AT16" s="199">
        <f t="shared" ref="AT16" si="51">IF($B13=$B7,AT10+IF($F13&lt;&gt;$G13,(AU13+$G15-$G14)/$F13,AU13/$F13),IF($F13&lt;&gt;AQ13,(AU13+$G15-$G14)/$F13,AU13/$F13))</f>
        <v>0</v>
      </c>
      <c r="AU16" s="170">
        <f>SUM(AV16:BB16)</f>
        <v>0</v>
      </c>
      <c r="AV16" s="26">
        <f>IF(SUM($AM$9:$AS$9)=SUM($AV$9:$BB$9),AV13,IF(AND(SUM($AV$9:$BB$9)&gt;42,SUM($AV$9:$BB$9)&lt;49),AV13,0))</f>
        <v>0</v>
      </c>
      <c r="AW16" s="26">
        <f t="shared" ref="AW16:BB16" si="52">IF(SUM($AM$9:$AS$9)=SUM($AV$9:$BB$9),AW13,IF(AND(SUM($AV$9:$BB$9)&gt;42,SUM($AV$9:$BB$9)&lt;49),AW13,0))</f>
        <v>0</v>
      </c>
      <c r="AX16" s="26">
        <f t="shared" si="52"/>
        <v>0</v>
      </c>
      <c r="AY16" s="26">
        <f t="shared" si="52"/>
        <v>0</v>
      </c>
      <c r="AZ16" s="26">
        <f t="shared" si="52"/>
        <v>0</v>
      </c>
      <c r="BA16" s="29">
        <f t="shared" si="52"/>
        <v>0</v>
      </c>
      <c r="BB16" s="150">
        <f t="shared" si="52"/>
        <v>0</v>
      </c>
    </row>
    <row r="17" spans="1:54" ht="15.95" customHeight="1" x14ac:dyDescent="0.2">
      <c r="A17" s="1" t="str">
        <f>A16</f>
        <v>1 Przykładowy Jan    WZÓR</v>
      </c>
      <c r="B17" s="339"/>
      <c r="C17" s="348"/>
      <c r="D17" s="348"/>
      <c r="E17" s="348"/>
      <c r="F17" s="161">
        <f>wrzesień!F17</f>
        <v>-3</v>
      </c>
      <c r="G17" s="161">
        <f>wrzesień!G17</f>
        <v>-2</v>
      </c>
      <c r="H17" s="123">
        <f>IF($B13=$B7,H11+F17,$F17)</f>
        <v>-3</v>
      </c>
      <c r="I17" s="165">
        <f>K17+T17+AC17+AL17+AU17</f>
        <v>0</v>
      </c>
      <c r="J17" s="200">
        <f t="shared" ref="J17" si="53">IF($H16=0,0,IF($B7=$B13,IF($H18&gt;0,$H18+J11,K13+J11),IF($H18&gt;0,$H18,K13)))</f>
        <v>20</v>
      </c>
      <c r="K17" s="170">
        <f>SUM(L17:R17)</f>
        <v>0</v>
      </c>
      <c r="L17" s="6"/>
      <c r="M17" s="6"/>
      <c r="N17" s="6"/>
      <c r="O17" s="6"/>
      <c r="P17" s="26"/>
      <c r="Q17" s="29"/>
      <c r="R17" s="150"/>
      <c r="S17" s="200">
        <f t="shared" ref="S17" si="54">IF($H16=0,0,IF($B7=$B13,IF($H18&gt;0,$H18+S11,T13+S11),IF($H18&gt;0,$H18,T13)))</f>
        <v>20</v>
      </c>
      <c r="T17" s="170">
        <f>SUM(U17:AA17)</f>
        <v>0</v>
      </c>
      <c r="U17" s="6"/>
      <c r="V17" s="6"/>
      <c r="W17" s="6"/>
      <c r="X17" s="6"/>
      <c r="Y17" s="26"/>
      <c r="Z17" s="29"/>
      <c r="AA17" s="150"/>
      <c r="AB17" s="200">
        <f t="shared" ref="AB17" si="55">IF($H16=0,0,IF($B7=$B13,IF($H18&gt;0,$H18+AB11,AC13+AB11),IF($H18&gt;0,$H18,AC13)))</f>
        <v>20</v>
      </c>
      <c r="AC17" s="170">
        <f>SUM(AD17:AJ17)</f>
        <v>0</v>
      </c>
      <c r="AD17" s="6"/>
      <c r="AE17" s="6"/>
      <c r="AF17" s="6"/>
      <c r="AG17" s="6"/>
      <c r="AH17" s="26"/>
      <c r="AI17" s="29"/>
      <c r="AJ17" s="150"/>
      <c r="AK17" s="200">
        <f t="shared" ref="AK17" si="56">IF($H16=0,0,IF($B7=$B13,IF($H18&gt;0,$H18+AK11,AL13+AK11),IF($H18&gt;0,$H18,AL13)))</f>
        <v>20</v>
      </c>
      <c r="AL17" s="170">
        <f>SUM(AM17:AS17)</f>
        <v>0</v>
      </c>
      <c r="AM17" s="6"/>
      <c r="AN17" s="6"/>
      <c r="AO17" s="6"/>
      <c r="AP17" s="6"/>
      <c r="AQ17" s="26"/>
      <c r="AR17" s="29"/>
      <c r="AS17" s="150"/>
      <c r="AT17" s="200">
        <f t="shared" ref="AT17" si="57">IF($H16=0,0,IF($B7=$B13,IF($H18&gt;0,$H18+AT11,AU13+AT11),IF($H18&gt;0,$H18,AU13)))</f>
        <v>0</v>
      </c>
      <c r="AU17" s="170">
        <f>SUM(AV17:BB17)</f>
        <v>0</v>
      </c>
      <c r="AV17" s="6"/>
      <c r="AW17" s="6"/>
      <c r="AX17" s="6"/>
      <c r="AY17" s="6"/>
      <c r="AZ17" s="26"/>
      <c r="BA17" s="29"/>
      <c r="BB17" s="150"/>
    </row>
    <row r="18" spans="1:54" ht="15.95" customHeight="1" thickBot="1" x14ac:dyDescent="0.25">
      <c r="A18" s="1" t="str">
        <f>A17</f>
        <v>1 Przykładowy Jan    WZÓR</v>
      </c>
      <c r="B18" s="343" t="str">
        <f>wrzesień!B18</f>
        <v>UWAGI / OSTRZEŻENIA / BŁĘDY</v>
      </c>
      <c r="C18" s="344"/>
      <c r="D18" s="344"/>
      <c r="E18" s="344"/>
      <c r="F18" s="162"/>
      <c r="G18" s="163"/>
      <c r="H18" s="172">
        <f>IF(OR($G18=0,$F18=0,$G18="",$F18=""),0,$G18/$F18)</f>
        <v>0</v>
      </c>
      <c r="I18" s="166"/>
      <c r="J18" s="201">
        <f t="shared" ref="J18" si="58">IF($B7=$B13,IF(L13+L8&gt;0,1,0)+IF(M13+M8&gt;0,1,0)+IF(N13+N8&gt;0,1,0)+IF(O13+O8&gt;0,1,0)+IF(P13+P8&gt;0,1,0)+IF(Q13+Q8&gt;0,1,0)+IF(R13+R8&gt;0,1,0),J14)</f>
        <v>5</v>
      </c>
      <c r="K18" s="202">
        <f t="shared" ref="K18" si="59">IF(OR($B13=$B19,J18=0,(K14-Q18+O18)&lt;=0),0,(K14-Q18+O18)/J18)</f>
        <v>3.6</v>
      </c>
      <c r="L18" s="151">
        <f t="shared" ref="L18" si="60">IF(K18*(7-J15)&lt;=0,0,K18*(7-J15))</f>
        <v>18</v>
      </c>
      <c r="M18" s="350">
        <f>ROUND(IF(OR(K15-K18*(7-J15)+P18&lt;0,$B13=$B19,K18&lt;=0,K15=0),0,IF(K15-K18*(7-J15)+P18&gt;Q18-O18+P18,Q18-O18+P18,K15-K18*(7-J15)+P18)),1)</f>
        <v>2</v>
      </c>
      <c r="N18" s="351"/>
      <c r="O18" s="152">
        <f t="shared" ref="O18" si="61">IF(OR($B13=$B19,J14=0),0,IF($B13=$B7,J13,$F13))</f>
        <v>18</v>
      </c>
      <c r="P18" s="153">
        <f t="shared" ref="P18" si="62">IF(OR($B13=$B19,J18=0),0,$G15-$G14)</f>
        <v>0</v>
      </c>
      <c r="Q18" s="154">
        <f t="shared" ref="Q18" si="63">IF(OR($B13=$B19,J18=0),0,J17)</f>
        <v>20</v>
      </c>
      <c r="R18" s="155">
        <f t="shared" ref="R18" si="64">IF($B13=$B19,0,K15)</f>
        <v>20</v>
      </c>
      <c r="S18" s="201">
        <f t="shared" ref="S18" si="65">IF($B7=$B13,IF(U13+U8&gt;0,1,0)+IF(V13+V8&gt;0,1,0)+IF(W13+W8&gt;0,1,0)+IF(X13+X8&gt;0,1,0)+IF(Y13+Y8&gt;0,1,0)+IF(Z13+Z8&gt;0,1,0)+IF(AA13+AA8&gt;0,1,0),S14)</f>
        <v>5</v>
      </c>
      <c r="T18" s="202">
        <f t="shared" ref="T18" si="66">IF(OR($B13=$B19,S18=0,(T14-Z18+X18)&lt;=0),0,(T14-Z18+X18)/S18)</f>
        <v>3.6</v>
      </c>
      <c r="U18" s="151">
        <f t="shared" ref="U18" si="67">IF(T18*(7-S15)&lt;=0,0,T18*(7-S15))</f>
        <v>18</v>
      </c>
      <c r="V18" s="350">
        <f>ROUND(IF(OR(T15-T18*(7-S15)+Y18&lt;0,$B13=$B19,T18&lt;=0,T15=0),0,IF(T15-T18*(7-S15)+Y18&gt;Z18-X18+Y18,Z18-X18+Y18,T15-T18*(7-S15)+Y18)),1)</f>
        <v>2</v>
      </c>
      <c r="W18" s="351"/>
      <c r="X18" s="152">
        <f t="shared" ref="X18" si="68">IF(OR($B13=$B19,S14=0),0,IF($B13=$B7,S13,$F13))</f>
        <v>18</v>
      </c>
      <c r="Y18" s="153">
        <f t="shared" ref="Y18" si="69">IF(OR($B13=$B19,S18=0),0,$G15-$G14)</f>
        <v>0</v>
      </c>
      <c r="Z18" s="154">
        <f t="shared" ref="Z18" si="70">IF(OR($B13=$B19,S18=0),0,S17)</f>
        <v>20</v>
      </c>
      <c r="AA18" s="155">
        <f t="shared" ref="AA18" si="71">IF($B13=$B19,0,T15)</f>
        <v>20</v>
      </c>
      <c r="AB18" s="201">
        <f t="shared" ref="AB18" si="72">IF($B7=$B13,IF(AD13+AD8&gt;0,1,0)+IF(AE13+AE8&gt;0,1,0)+IF(AF13+AF8&gt;0,1,0)+IF(AG13+AG8&gt;0,1,0)+IF(AH13+AH8&gt;0,1,0)+IF(AI13+AI8&gt;0,1,0)+IF(AJ13+AJ8&gt;0,1,0),AB14)</f>
        <v>5</v>
      </c>
      <c r="AC18" s="202">
        <f t="shared" ref="AC18" si="73">IF(OR($B13=$B19,AB18=0,(AC14-AI18+AG18)&lt;=0),0,(AC14-AI18+AG18)/AB18)</f>
        <v>3.6</v>
      </c>
      <c r="AD18" s="151">
        <f t="shared" ref="AD18" si="74">IF(AC18*(7-AB15)&lt;=0,0,AC18*(7-AB15))</f>
        <v>18</v>
      </c>
      <c r="AE18" s="350">
        <f>ROUND(IF(OR(AC15-AC18*(7-AB15)+AH18&lt;0,$B13=$B19,AC18&lt;=0,AC15=0),0,IF(AC15-AC18*(7-AB15)+AH18&gt;AI18-AG18+AH18,AI18-AG18+AH18,AC15-AC18*(7-AB15)+AH18)),1)</f>
        <v>2</v>
      </c>
      <c r="AF18" s="351"/>
      <c r="AG18" s="152">
        <f t="shared" ref="AG18" si="75">IF(OR($B13=$B19,AB14=0),0,IF($B13=$B7,AB13,$F13))</f>
        <v>18</v>
      </c>
      <c r="AH18" s="153">
        <f t="shared" ref="AH18" si="76">IF(OR($B13=$B19,AB18=0),0,$G15-$G14)</f>
        <v>0</v>
      </c>
      <c r="AI18" s="154">
        <f t="shared" ref="AI18" si="77">IF(OR($B13=$B19,AB18=0),0,AB17)</f>
        <v>20</v>
      </c>
      <c r="AJ18" s="155">
        <f t="shared" ref="AJ18" si="78">IF($B13=$B19,0,AC15)</f>
        <v>20</v>
      </c>
      <c r="AK18" s="201">
        <f t="shared" ref="AK18" si="79">IF($B7=$B13,IF(AM13+AM8&gt;0,1,0)+IF(AN13+AN8&gt;0,1,0)+IF(AO13+AO8&gt;0,1,0)+IF(AP13+AP8&gt;0,1,0)+IF(AQ13+AQ8&gt;0,1,0)+IF(AR13+AR8&gt;0,1,0)+IF(AS13+AS8&gt;0,1,0),AK14)</f>
        <v>5</v>
      </c>
      <c r="AL18" s="202">
        <f t="shared" ref="AL18" si="80">IF(OR($B13=$B19,AK18=0,(AL14-AR18+AP18)&lt;=0),0,(AL14-AR18+AP18)/AK18)</f>
        <v>3.6</v>
      </c>
      <c r="AM18" s="151">
        <f t="shared" ref="AM18" si="81">IF(AL18*(7-AK15)&lt;=0,0,AL18*(7-AK15))</f>
        <v>18</v>
      </c>
      <c r="AN18" s="350">
        <f>ROUND(IF(OR(AL15-AL18*(7-AK15)+AQ18&lt;0,$B13=$B19,AL18&lt;=0,AL15=0),0,IF(AL15-AL18*(7-AK15)+AQ18&gt;AR18-AP18+AQ18,AR18-AP18+AQ18,AL15-AL18*(7-AK15)+AQ18)),1)</f>
        <v>2</v>
      </c>
      <c r="AO18" s="351"/>
      <c r="AP18" s="152">
        <f t="shared" ref="AP18" si="82">IF(OR($B13=$B19,AK14=0),0,IF($B13=$B7,AK13,$F13))</f>
        <v>18</v>
      </c>
      <c r="AQ18" s="153">
        <f t="shared" ref="AQ18" si="83">IF(OR($B13=$B19,AK18=0),0,$G15-$G14)</f>
        <v>0</v>
      </c>
      <c r="AR18" s="154">
        <f t="shared" ref="AR18" si="84">IF(OR($B13=$B19,AK18=0),0,AK17)</f>
        <v>20</v>
      </c>
      <c r="AS18" s="155">
        <f t="shared" ref="AS18" si="85">IF($B13=$B19,0,AL15)</f>
        <v>20</v>
      </c>
      <c r="AT18" s="201">
        <f t="shared" ref="AT18" si="86">IF($B7=$B13,IF(AV13+AV8&gt;0,1,0)+IF(AW13+AW8&gt;0,1,0)+IF(AX13+AX8&gt;0,1,0)+IF(AY13+AY8&gt;0,1,0)+IF(AZ13+AZ8&gt;0,1,0)+IF(BA13+BA8&gt;0,1,0)+IF(BB13+BB8&gt;0,1,0),AT14)</f>
        <v>0</v>
      </c>
      <c r="AU18" s="202">
        <f t="shared" ref="AU18" si="87">IF(OR($B13=$B19,AT18=0,(AU14-BA18+AY18)&lt;=0),0,(AU14-BA18+AY18)/AT18)</f>
        <v>0</v>
      </c>
      <c r="AV18" s="151">
        <f t="shared" ref="AV18" si="88">IF(AU18*(7-AT15)&lt;=0,0,AU18*(7-AT15))</f>
        <v>0</v>
      </c>
      <c r="AW18" s="350">
        <f>ROUND(IF(OR(AU15-AU18*(7-AT15)+AZ18&lt;0,$B13=$B19,AU18&lt;=0,AU15=0),0,IF(AU15-AU18*(7-AT15)+AZ18&gt;BA18-AY18+AZ18,BA18-AY18+AZ18,AU15-AU18*(7-AT15)+AZ18)),1)</f>
        <v>0</v>
      </c>
      <c r="AX18" s="351"/>
      <c r="AY18" s="152">
        <f t="shared" ref="AY18" si="89">IF(OR($B13=$B19,AT14=0),0,IF($B13=$B7,AT13,$F13))</f>
        <v>0</v>
      </c>
      <c r="AZ18" s="153">
        <f t="shared" ref="AZ18" si="90">IF(OR($B13=$B19,AT18=0),0,$G15-$G14)</f>
        <v>0</v>
      </c>
      <c r="BA18" s="154">
        <f t="shared" ref="BA18" si="91">IF(OR($B13=$B19,AT18=0),0,AT17)</f>
        <v>0</v>
      </c>
      <c r="BB18" s="155">
        <f t="shared" ref="BB18" si="92">IF($B13=$B19,0,AU15)</f>
        <v>0</v>
      </c>
    </row>
    <row r="19" spans="1:54" ht="16.5" thickTop="1" x14ac:dyDescent="0.2">
      <c r="A19" s="1">
        <f>IF(B19="","1. Niewypełnione",B19)</f>
        <v>0</v>
      </c>
      <c r="B19" s="320">
        <f>czerwiec!B19</f>
        <v>0</v>
      </c>
      <c r="C19" s="321">
        <f>czerwiec!C19</f>
        <v>0</v>
      </c>
      <c r="D19" s="321">
        <f>czerwiec!D19</f>
        <v>0</v>
      </c>
      <c r="E19" s="321">
        <f>czerwiec!E19</f>
        <v>0</v>
      </c>
      <c r="F19" s="177">
        <f>czerwiec!F19</f>
        <v>18</v>
      </c>
      <c r="G19" s="185">
        <f>czerwiec!G19</f>
        <v>18</v>
      </c>
      <c r="H19" s="177"/>
      <c r="I19" s="192">
        <f>K19+T19+AC19+AL19+AU19</f>
        <v>0</v>
      </c>
      <c r="J19" s="186">
        <f t="shared" ref="J19" si="93">IF(OR($B19=$B25,J22=0),0,ROUND((K20+P24)/J22,0))</f>
        <v>0</v>
      </c>
      <c r="K19" s="51">
        <f>SUM(L19:R19)</f>
        <v>0</v>
      </c>
      <c r="L19" s="52">
        <f>czerwiec!L19</f>
        <v>0</v>
      </c>
      <c r="M19" s="52">
        <f>czerwiec!M19</f>
        <v>0</v>
      </c>
      <c r="N19" s="52">
        <f>czerwiec!N19</f>
        <v>0</v>
      </c>
      <c r="O19" s="52">
        <f>czerwiec!O19</f>
        <v>0</v>
      </c>
      <c r="P19" s="53">
        <f>czerwiec!P19</f>
        <v>0</v>
      </c>
      <c r="Q19" s="54">
        <f>czerwiec!Q19</f>
        <v>0</v>
      </c>
      <c r="R19" s="55">
        <f>czerwiec!R19</f>
        <v>0</v>
      </c>
      <c r="S19" s="188">
        <f t="shared" ref="S19" si="94">IF(OR($B19=$B25,S22=0),0,ROUND((T20+Y24)/S22,0))</f>
        <v>0</v>
      </c>
      <c r="T19" s="51">
        <f>SUM(U19:AA19)</f>
        <v>0</v>
      </c>
      <c r="U19" s="52">
        <f>czerwiec!U19</f>
        <v>0</v>
      </c>
      <c r="V19" s="52">
        <f>czerwiec!V19</f>
        <v>0</v>
      </c>
      <c r="W19" s="52">
        <f>czerwiec!W19</f>
        <v>0</v>
      </c>
      <c r="X19" s="52">
        <f>czerwiec!X19</f>
        <v>0</v>
      </c>
      <c r="Y19" s="53">
        <f>czerwiec!Y19</f>
        <v>0</v>
      </c>
      <c r="Z19" s="54">
        <f>czerwiec!Z19</f>
        <v>0</v>
      </c>
      <c r="AA19" s="55">
        <f>czerwiec!AA19</f>
        <v>0</v>
      </c>
      <c r="AB19" s="188">
        <f t="shared" ref="AB19" si="95">IF(OR($B19=$B25,AB22=0),0,ROUND((AC20+AH24)/AB22,0))</f>
        <v>0</v>
      </c>
      <c r="AC19" s="51">
        <f>SUM(AD19:AJ19)</f>
        <v>0</v>
      </c>
      <c r="AD19" s="52">
        <f>czerwiec!AD19</f>
        <v>0</v>
      </c>
      <c r="AE19" s="52">
        <f>czerwiec!AE19</f>
        <v>0</v>
      </c>
      <c r="AF19" s="52">
        <f>czerwiec!AF19</f>
        <v>0</v>
      </c>
      <c r="AG19" s="52">
        <f>czerwiec!AG19</f>
        <v>0</v>
      </c>
      <c r="AH19" s="53">
        <f>czerwiec!AH19</f>
        <v>0</v>
      </c>
      <c r="AI19" s="54">
        <f>czerwiec!AI19</f>
        <v>0</v>
      </c>
      <c r="AJ19" s="55">
        <f>czerwiec!AJ19</f>
        <v>0</v>
      </c>
      <c r="AK19" s="188">
        <f t="shared" ref="AK19" si="96">IF(OR($B19=$B25,AK22=0),0,ROUND((AL20+AQ24)/AK22,0))</f>
        <v>0</v>
      </c>
      <c r="AL19" s="51">
        <f>SUM(AM19:AS19)</f>
        <v>0</v>
      </c>
      <c r="AM19" s="52">
        <f>czerwiec!AM19</f>
        <v>0</v>
      </c>
      <c r="AN19" s="52">
        <f>czerwiec!AN19</f>
        <v>0</v>
      </c>
      <c r="AO19" s="52">
        <f>czerwiec!AO19</f>
        <v>0</v>
      </c>
      <c r="AP19" s="52">
        <f>czerwiec!AP19</f>
        <v>0</v>
      </c>
      <c r="AQ19" s="53">
        <f>czerwiec!AQ19</f>
        <v>0</v>
      </c>
      <c r="AR19" s="54">
        <f>czerwiec!AR19</f>
        <v>0</v>
      </c>
      <c r="AS19" s="55">
        <f>czerwiec!AS19</f>
        <v>0</v>
      </c>
      <c r="AT19" s="188">
        <f t="shared" ref="AT19" si="97">IF(OR($B19=$B25,AT22=0),0,ROUND((AU20+AZ24)/AT22,0))</f>
        <v>0</v>
      </c>
      <c r="AU19" s="51">
        <f>SUM(AV19:BB19)</f>
        <v>0</v>
      </c>
      <c r="AV19" s="52">
        <f t="shared" ref="AV19" si="98">IF(SUM($AM$9:$AS$9)=SUM($AV$9:$BB$9),AM19,IF(AND(SUM($AV$9:$BB$9)&gt;42,SUM($AV$9:$BB$9)&lt;49),AM19,0))</f>
        <v>0</v>
      </c>
      <c r="AW19" s="52">
        <f t="shared" ref="AW19" si="99">IF(SUM($AM$9:$AS$9)=SUM($AV$9:$BB$9),AN19,IF(AND(SUM($AV$9:$BB$9)&gt;42,SUM($AV$9:$BB$9)&lt;49),AN19,0))</f>
        <v>0</v>
      </c>
      <c r="AX19" s="52">
        <f t="shared" ref="AX19" si="100">IF(SUM($AM$9:$AS$9)=SUM($AV$9:$BB$9),AO19,IF(AND(SUM($AV$9:$BB$9)&gt;42,SUM($AV$9:$BB$9)&lt;49),AO19,0))</f>
        <v>0</v>
      </c>
      <c r="AY19" s="52">
        <f t="shared" ref="AY19" si="101">IF(SUM($AM$9:$AS$9)=SUM($AV$9:$BB$9),AP19,IF(AND(SUM($AV$9:$BB$9)&gt;42,SUM($AV$9:$BB$9)&lt;49),AP19,0))</f>
        <v>0</v>
      </c>
      <c r="AZ19" s="53">
        <f t="shared" ref="AZ19" si="102">IF(SUM($AM$9:$AS$9)=SUM($AV$9:$BB$9),AQ19,IF(AND(SUM($AV$9:$BB$9)&gt;42,SUM($AV$9:$BB$9)&lt;49),AQ19,0))</f>
        <v>0</v>
      </c>
      <c r="BA19" s="54">
        <f t="shared" ref="BA19" si="103">IF(SUM($AM$9:$AS$9)=SUM($AV$9:$BB$9),AR19,IF(AND(SUM($AV$9:$BB$9)&gt;42,SUM($AV$9:$BB$9)&lt;49),AR19,0))</f>
        <v>0</v>
      </c>
      <c r="BB19" s="55">
        <f t="shared" ref="BB19" si="104">IF(SUM($AM$9:$AS$9)=SUM($AV$9:$BB$9),AS19,IF(AND(SUM($AV$9:$BB$9)&gt;42,SUM($AV$9:$BB$9)&lt;49),AS19,0))</f>
        <v>0</v>
      </c>
    </row>
    <row r="20" spans="1:54" ht="12.75" hidden="1" customHeight="1" x14ac:dyDescent="0.2">
      <c r="B20" s="93"/>
      <c r="C20" s="94"/>
      <c r="D20" s="95"/>
      <c r="E20" s="115"/>
      <c r="F20" s="140" t="b">
        <f>IF($B13=$B19,OR(F14,G19&lt;F19),G19&lt;F19)</f>
        <v>0</v>
      </c>
      <c r="G20" s="189">
        <f>IF(AND($B13=$B19,$B13&lt;&gt;"",$B13&lt;&gt;0),G19+G14,G19)</f>
        <v>18</v>
      </c>
      <c r="H20" s="120"/>
      <c r="I20" s="165">
        <f>K20+T20+AC20+AL20+AU20</f>
        <v>0</v>
      </c>
      <c r="J20" s="194">
        <f t="shared" ref="J20" si="105">7-COUNTIF(L19:R19,0)-COUNTIF(L19:R19,"")</f>
        <v>0</v>
      </c>
      <c r="K20" s="22">
        <f>SUM(L20:R20)</f>
        <v>0</v>
      </c>
      <c r="L20" s="35">
        <f t="shared" ref="L20:R20" si="106">IF($B13=$B19,L19+L14,L19)</f>
        <v>0</v>
      </c>
      <c r="M20" s="35">
        <f t="shared" si="106"/>
        <v>0</v>
      </c>
      <c r="N20" s="35">
        <f t="shared" si="106"/>
        <v>0</v>
      </c>
      <c r="O20" s="35">
        <f t="shared" si="106"/>
        <v>0</v>
      </c>
      <c r="P20" s="36">
        <f t="shared" si="106"/>
        <v>0</v>
      </c>
      <c r="Q20" s="37">
        <f t="shared" si="106"/>
        <v>0</v>
      </c>
      <c r="R20" s="38">
        <f t="shared" si="106"/>
        <v>0</v>
      </c>
      <c r="S20" s="194">
        <f t="shared" ref="S20" si="107">7-COUNTIF(U19:AA19,0)-COUNTIF(U19:AA19,"")</f>
        <v>0</v>
      </c>
      <c r="T20" s="22">
        <f>SUM(U20:AA20)</f>
        <v>0</v>
      </c>
      <c r="U20" s="35">
        <f t="shared" ref="U20:AA20" si="108">IF($B13=$B19,U19+U14,U19)</f>
        <v>0</v>
      </c>
      <c r="V20" s="35">
        <f t="shared" si="108"/>
        <v>0</v>
      </c>
      <c r="W20" s="35">
        <f t="shared" si="108"/>
        <v>0</v>
      </c>
      <c r="X20" s="35">
        <f t="shared" si="108"/>
        <v>0</v>
      </c>
      <c r="Y20" s="36">
        <f t="shared" si="108"/>
        <v>0</v>
      </c>
      <c r="Z20" s="37">
        <f t="shared" si="108"/>
        <v>0</v>
      </c>
      <c r="AA20" s="38">
        <f t="shared" si="108"/>
        <v>0</v>
      </c>
      <c r="AB20" s="194">
        <f t="shared" ref="AB20" si="109">7-COUNTIF(AD19:AJ19,0)-COUNTIF(AD19:AJ19,"")</f>
        <v>0</v>
      </c>
      <c r="AC20" s="22">
        <f>SUM(AD20:AJ20)</f>
        <v>0</v>
      </c>
      <c r="AD20" s="35">
        <f t="shared" ref="AD20:AJ20" si="110">IF($B13=$B19,AD19+AD14,AD19)</f>
        <v>0</v>
      </c>
      <c r="AE20" s="35">
        <f t="shared" si="110"/>
        <v>0</v>
      </c>
      <c r="AF20" s="35">
        <f t="shared" si="110"/>
        <v>0</v>
      </c>
      <c r="AG20" s="35">
        <f t="shared" si="110"/>
        <v>0</v>
      </c>
      <c r="AH20" s="36">
        <f t="shared" si="110"/>
        <v>0</v>
      </c>
      <c r="AI20" s="37">
        <f t="shared" si="110"/>
        <v>0</v>
      </c>
      <c r="AJ20" s="38">
        <f t="shared" si="110"/>
        <v>0</v>
      </c>
      <c r="AK20" s="194">
        <f t="shared" ref="AK20" si="111">7-COUNTIF(AM19:AS19,0)-COUNTIF(AM19:AS19,"")</f>
        <v>0</v>
      </c>
      <c r="AL20" s="22">
        <f>SUM(AM20:AS20)</f>
        <v>0</v>
      </c>
      <c r="AM20" s="35">
        <f t="shared" ref="AM20:AS20" si="112">IF($B13=$B19,AM19+AM14,AM19)</f>
        <v>0</v>
      </c>
      <c r="AN20" s="35">
        <f t="shared" si="112"/>
        <v>0</v>
      </c>
      <c r="AO20" s="35">
        <f t="shared" si="112"/>
        <v>0</v>
      </c>
      <c r="AP20" s="35">
        <f t="shared" si="112"/>
        <v>0</v>
      </c>
      <c r="AQ20" s="36">
        <f t="shared" si="112"/>
        <v>0</v>
      </c>
      <c r="AR20" s="37">
        <f t="shared" si="112"/>
        <v>0</v>
      </c>
      <c r="AS20" s="38">
        <f t="shared" si="112"/>
        <v>0</v>
      </c>
      <c r="AT20" s="194">
        <f t="shared" ref="AT20" si="113">7-COUNTIF(AV19:BB19,0)-COUNTIF(AV19:BB19,"")</f>
        <v>0</v>
      </c>
      <c r="AU20" s="22">
        <f>SUM(AV20:BB20)</f>
        <v>0</v>
      </c>
      <c r="AV20" s="35">
        <f t="shared" ref="AV20:BB20" si="114">IF($B13=$B19,AV19+AV14,AV19)</f>
        <v>0</v>
      </c>
      <c r="AW20" s="35">
        <f t="shared" si="114"/>
        <v>0</v>
      </c>
      <c r="AX20" s="35">
        <f t="shared" si="114"/>
        <v>0</v>
      </c>
      <c r="AY20" s="35">
        <f t="shared" si="114"/>
        <v>0</v>
      </c>
      <c r="AZ20" s="36">
        <f t="shared" si="114"/>
        <v>0</v>
      </c>
      <c r="BA20" s="37">
        <f t="shared" si="114"/>
        <v>0</v>
      </c>
      <c r="BB20" s="38">
        <f t="shared" si="114"/>
        <v>0</v>
      </c>
    </row>
    <row r="21" spans="1:54" ht="15" hidden="1" customHeight="1" x14ac:dyDescent="0.2">
      <c r="B21" s="116"/>
      <c r="C21" s="117"/>
      <c r="D21" s="118"/>
      <c r="E21" s="119"/>
      <c r="F21" s="92"/>
      <c r="G21" s="190">
        <f>IF(AND($B13=$B19,$B13&lt;&gt;"",$B13&lt;&gt;0),F19+G15,F19)</f>
        <v>18</v>
      </c>
      <c r="H21" s="121"/>
      <c r="I21" s="165">
        <f>K21+T21+AC21+AL21+AU21</f>
        <v>0</v>
      </c>
      <c r="J21" s="195">
        <f t="shared" ref="J21" si="115">IF($B19=$B13,COUNTIF(L21:R21,0),COUNTIF(L22:R22,0)+COUNTIF(L22:R22,""))</f>
        <v>7</v>
      </c>
      <c r="K21" s="39">
        <f>IF($B13=$B19,K22+K15,K22)</f>
        <v>0</v>
      </c>
      <c r="L21" s="40">
        <f>IF($B13=$B19,L22+L15,L22)</f>
        <v>0</v>
      </c>
      <c r="M21" s="40">
        <f t="shared" ref="M21:R21" si="116">IF($B13=$B19,M22+M15,M22)</f>
        <v>0</v>
      </c>
      <c r="N21" s="40">
        <f t="shared" si="116"/>
        <v>0</v>
      </c>
      <c r="O21" s="40">
        <f t="shared" si="116"/>
        <v>0</v>
      </c>
      <c r="P21" s="41">
        <f t="shared" si="116"/>
        <v>0</v>
      </c>
      <c r="Q21" s="42">
        <f t="shared" si="116"/>
        <v>0</v>
      </c>
      <c r="R21" s="43">
        <f t="shared" si="116"/>
        <v>0</v>
      </c>
      <c r="S21" s="195">
        <f t="shared" ref="S21" si="117">IF($B19=$B13,COUNTIF(U21:AA21,0),COUNTIF(U22:AA22,0)+COUNTIF(U22:AA22,""))</f>
        <v>7</v>
      </c>
      <c r="T21" s="39">
        <f t="shared" ref="T21:AA21" si="118">IF($B13=$B19,T22+T15,T22)</f>
        <v>0</v>
      </c>
      <c r="U21" s="40">
        <f t="shared" si="118"/>
        <v>0</v>
      </c>
      <c r="V21" s="40">
        <f t="shared" si="118"/>
        <v>0</v>
      </c>
      <c r="W21" s="40">
        <f t="shared" si="118"/>
        <v>0</v>
      </c>
      <c r="X21" s="40">
        <f t="shared" si="118"/>
        <v>0</v>
      </c>
      <c r="Y21" s="41">
        <f t="shared" si="118"/>
        <v>0</v>
      </c>
      <c r="Z21" s="42">
        <f t="shared" si="118"/>
        <v>0</v>
      </c>
      <c r="AA21" s="43">
        <f t="shared" si="118"/>
        <v>0</v>
      </c>
      <c r="AB21" s="195">
        <f t="shared" ref="AB21" si="119">IF($B19=$B13,COUNTIF(AD21:AJ21,0),COUNTIF(AD22:AJ22,0)+COUNTIF(AD22:AJ22,""))</f>
        <v>7</v>
      </c>
      <c r="AC21" s="39">
        <f t="shared" ref="AC21:AJ21" si="120">IF($B13=$B19,AC22+AC15,AC22)</f>
        <v>0</v>
      </c>
      <c r="AD21" s="40">
        <f t="shared" si="120"/>
        <v>0</v>
      </c>
      <c r="AE21" s="40">
        <f t="shared" si="120"/>
        <v>0</v>
      </c>
      <c r="AF21" s="40">
        <f t="shared" si="120"/>
        <v>0</v>
      </c>
      <c r="AG21" s="40">
        <f t="shared" si="120"/>
        <v>0</v>
      </c>
      <c r="AH21" s="41">
        <f t="shared" si="120"/>
        <v>0</v>
      </c>
      <c r="AI21" s="42">
        <f t="shared" si="120"/>
        <v>0</v>
      </c>
      <c r="AJ21" s="43">
        <f t="shared" si="120"/>
        <v>0</v>
      </c>
      <c r="AK21" s="195">
        <f t="shared" ref="AK21" si="121">IF($B19=$B13,COUNTIF(AM21:AS21,0),COUNTIF(AM22:AS22,0)+COUNTIF(AM22:AS22,""))</f>
        <v>7</v>
      </c>
      <c r="AL21" s="39">
        <f t="shared" ref="AL21:AS21" si="122">IF($B13=$B19,AL22+AL15,AL22)</f>
        <v>0</v>
      </c>
      <c r="AM21" s="40">
        <f t="shared" si="122"/>
        <v>0</v>
      </c>
      <c r="AN21" s="40">
        <f t="shared" si="122"/>
        <v>0</v>
      </c>
      <c r="AO21" s="40">
        <f t="shared" si="122"/>
        <v>0</v>
      </c>
      <c r="AP21" s="40">
        <f t="shared" si="122"/>
        <v>0</v>
      </c>
      <c r="AQ21" s="41">
        <f t="shared" si="122"/>
        <v>0</v>
      </c>
      <c r="AR21" s="42">
        <f t="shared" si="122"/>
        <v>0</v>
      </c>
      <c r="AS21" s="43">
        <f t="shared" si="122"/>
        <v>0</v>
      </c>
      <c r="AT21" s="195">
        <f t="shared" ref="AT21" si="123">IF($B19=$B13,COUNTIF(AV21:BB21,0),COUNTIF(AV22:BB22,0)+COUNTIF(AV22:BB22,""))</f>
        <v>7</v>
      </c>
      <c r="AU21" s="39">
        <f t="shared" ref="AU21:BB21" si="124">IF($B13=$B19,AU22+AU15,AU22)</f>
        <v>0</v>
      </c>
      <c r="AV21" s="40">
        <f t="shared" si="124"/>
        <v>0</v>
      </c>
      <c r="AW21" s="40">
        <f t="shared" si="124"/>
        <v>0</v>
      </c>
      <c r="AX21" s="40">
        <f t="shared" si="124"/>
        <v>0</v>
      </c>
      <c r="AY21" s="40">
        <f t="shared" si="124"/>
        <v>0</v>
      </c>
      <c r="AZ21" s="41">
        <f t="shared" si="124"/>
        <v>0</v>
      </c>
      <c r="BA21" s="42">
        <f t="shared" si="124"/>
        <v>0</v>
      </c>
      <c r="BB21" s="43">
        <f t="shared" si="124"/>
        <v>0</v>
      </c>
    </row>
    <row r="22" spans="1:54" ht="15.75" customHeight="1" x14ac:dyDescent="0.2">
      <c r="A22" s="1">
        <f>A19</f>
        <v>0</v>
      </c>
      <c r="B22" s="313">
        <f>B16+1</f>
        <v>1</v>
      </c>
      <c r="C22" s="314"/>
      <c r="D22" s="314"/>
      <c r="E22" s="314"/>
      <c r="F22" s="31"/>
      <c r="G22" s="183"/>
      <c r="H22" s="122">
        <f>5-COUNTIF(AU19,0)-COUNTIF(AL19,0)-COUNTIF(AC19,0)-COUNTIF(T19,0)-COUNTIF(K19,0)</f>
        <v>0</v>
      </c>
      <c r="I22" s="165">
        <f>K22+T22+AC22+AL22+AU22</f>
        <v>0</v>
      </c>
      <c r="J22" s="187">
        <f t="shared" ref="J22" si="125">IF($B19=$B13,J16+IF($F19&lt;&gt;$G19,(K19+$G21-$G20)/$F19,K19/$F19),IF($F19&lt;&gt;G19,(K19+$G21-$G20)/$F19,K19/$F19))</f>
        <v>0</v>
      </c>
      <c r="K22" s="7">
        <f>SUM(L22:R22)</f>
        <v>0</v>
      </c>
      <c r="L22" s="26">
        <f t="shared" ref="L22:R22" si="126">L19</f>
        <v>0</v>
      </c>
      <c r="M22" s="26">
        <f t="shared" si="126"/>
        <v>0</v>
      </c>
      <c r="N22" s="26">
        <f t="shared" si="126"/>
        <v>0</v>
      </c>
      <c r="O22" s="26">
        <f t="shared" si="126"/>
        <v>0</v>
      </c>
      <c r="P22" s="26">
        <f t="shared" si="126"/>
        <v>0</v>
      </c>
      <c r="Q22" s="29">
        <f t="shared" si="126"/>
        <v>0</v>
      </c>
      <c r="R22" s="23">
        <f t="shared" si="126"/>
        <v>0</v>
      </c>
      <c r="S22" s="187">
        <f t="shared" ref="S22" si="127">IF($B19=$B13,S16+IF($F19&lt;&gt;$G19,(T19+$G21-$G20)/$F19,T19/$F19),IF($F19&lt;&gt;P19,(T19+$G21-$G20)/$F19,T19/$F19))</f>
        <v>0</v>
      </c>
      <c r="T22" s="7">
        <f>SUM(U22:AA22)</f>
        <v>0</v>
      </c>
      <c r="U22" s="26">
        <f t="shared" ref="U22:AA22" si="128">U19</f>
        <v>0</v>
      </c>
      <c r="V22" s="26">
        <f t="shared" si="128"/>
        <v>0</v>
      </c>
      <c r="W22" s="26">
        <f t="shared" si="128"/>
        <v>0</v>
      </c>
      <c r="X22" s="26">
        <f t="shared" si="128"/>
        <v>0</v>
      </c>
      <c r="Y22" s="113">
        <f t="shared" si="128"/>
        <v>0</v>
      </c>
      <c r="Z22" s="29">
        <f t="shared" si="128"/>
        <v>0</v>
      </c>
      <c r="AA22" s="23">
        <f t="shared" si="128"/>
        <v>0</v>
      </c>
      <c r="AB22" s="187">
        <f t="shared" ref="AB22" si="129">IF($B19=$B13,AB16+IF($F19&lt;&gt;$G19,(AC19+$G21-$G20)/$F19,AC19/$F19),IF($F19&lt;&gt;Y19,(AC19+$G21-$G20)/$F19,AC19/$F19))</f>
        <v>0</v>
      </c>
      <c r="AC22" s="7">
        <f>SUM(AD22:AJ22)</f>
        <v>0</v>
      </c>
      <c r="AD22" s="26">
        <f t="shared" ref="AD22:AJ22" si="130">AD19</f>
        <v>0</v>
      </c>
      <c r="AE22" s="26">
        <f t="shared" si="130"/>
        <v>0</v>
      </c>
      <c r="AF22" s="26">
        <f t="shared" si="130"/>
        <v>0</v>
      </c>
      <c r="AG22" s="26">
        <f t="shared" si="130"/>
        <v>0</v>
      </c>
      <c r="AH22" s="113">
        <f t="shared" si="130"/>
        <v>0</v>
      </c>
      <c r="AI22" s="29">
        <f t="shared" si="130"/>
        <v>0</v>
      </c>
      <c r="AJ22" s="23">
        <f t="shared" si="130"/>
        <v>0</v>
      </c>
      <c r="AK22" s="187">
        <f t="shared" ref="AK22" si="131">IF($B19=$B13,AK16+IF($F19&lt;&gt;$G19,(AL19+$G21-$G20)/$F19,AL19/$F19),IF($F19&lt;&gt;AH19,(AL19+$G21-$G20)/$F19,AL19/$F19))</f>
        <v>0</v>
      </c>
      <c r="AL22" s="7">
        <f>SUM(AM22:AS22)</f>
        <v>0</v>
      </c>
      <c r="AM22" s="26">
        <f t="shared" ref="AM22:AS22" si="132">AM19</f>
        <v>0</v>
      </c>
      <c r="AN22" s="26">
        <f t="shared" si="132"/>
        <v>0</v>
      </c>
      <c r="AO22" s="26">
        <f t="shared" si="132"/>
        <v>0</v>
      </c>
      <c r="AP22" s="26">
        <f t="shared" si="132"/>
        <v>0</v>
      </c>
      <c r="AQ22" s="113">
        <f t="shared" si="132"/>
        <v>0</v>
      </c>
      <c r="AR22" s="29">
        <f t="shared" si="132"/>
        <v>0</v>
      </c>
      <c r="AS22" s="23">
        <f t="shared" si="132"/>
        <v>0</v>
      </c>
      <c r="AT22" s="187">
        <f t="shared" ref="AT22" si="133">IF($B19=$B13,AT16+IF($F19&lt;&gt;$G19,(AU19+$G21-$G20)/$F19,AU19/$F19),IF($F19&lt;&gt;AQ19,(AU19+$G21-$G20)/$F19,AU19/$F19))</f>
        <v>0</v>
      </c>
      <c r="AU22" s="7">
        <f>SUM(AV22:BB22)</f>
        <v>0</v>
      </c>
      <c r="AV22" s="6">
        <f>IF(SUM($AM$9:$AS$9)=SUM($AV$9:$BB$9),AV19,IF(AND(SUM($AV$9:$BB$9)&gt;42,SUM($AV$9:$BB$9)&lt;49),AV19,0))</f>
        <v>0</v>
      </c>
      <c r="AW22" s="6">
        <f t="shared" ref="AW22:BB22" si="134">IF(SUM($AM$9:$AS$9)=SUM($AV$9:$BB$9),AW19,IF(AND(SUM($AV$9:$BB$9)&gt;42,SUM($AV$9:$BB$9)&lt;49),AW19,0))</f>
        <v>0</v>
      </c>
      <c r="AX22" s="6">
        <f t="shared" si="134"/>
        <v>0</v>
      </c>
      <c r="AY22" s="6">
        <f t="shared" si="134"/>
        <v>0</v>
      </c>
      <c r="AZ22" s="26">
        <f t="shared" si="134"/>
        <v>0</v>
      </c>
      <c r="BA22" s="29">
        <f t="shared" si="134"/>
        <v>0</v>
      </c>
      <c r="BB22" s="23">
        <f t="shared" si="134"/>
        <v>0</v>
      </c>
    </row>
    <row r="23" spans="1:54" ht="15.75" customHeight="1" x14ac:dyDescent="0.2">
      <c r="A23" s="1">
        <f>A22</f>
        <v>0</v>
      </c>
      <c r="B23" s="313"/>
      <c r="C23" s="314"/>
      <c r="D23" s="314"/>
      <c r="E23" s="314"/>
      <c r="F23" s="31"/>
      <c r="G23" s="183"/>
      <c r="H23" s="123">
        <f>IF($B19=$B13,H17+F23,$F23)</f>
        <v>0</v>
      </c>
      <c r="I23" s="165">
        <f>K23+T23+AC23+AL23+AU23</f>
        <v>0</v>
      </c>
      <c r="J23" s="141">
        <f t="shared" ref="J23" si="135">IF($H22=0,0,IF($B13=$B19,IF($H24&gt;0,$H24+J17,K19+J17),IF($H24&gt;0,$H24,K19)))</f>
        <v>0</v>
      </c>
      <c r="K23" s="7">
        <f>SUM(L23:R23)</f>
        <v>0</v>
      </c>
      <c r="L23" s="6"/>
      <c r="M23" s="6"/>
      <c r="N23" s="6"/>
      <c r="O23" s="6"/>
      <c r="P23" s="26"/>
      <c r="Q23" s="29"/>
      <c r="R23" s="23"/>
      <c r="S23" s="141">
        <f t="shared" ref="S23" si="136">IF($H22=0,0,IF($B13=$B19,IF($H24&gt;0,$H24+S17,T19+S17),IF($H24&gt;0,$H24,T19)))</f>
        <v>0</v>
      </c>
      <c r="T23" s="7">
        <f>SUM(U23:AA23)</f>
        <v>0</v>
      </c>
      <c r="U23" s="6"/>
      <c r="V23" s="6"/>
      <c r="W23" s="6"/>
      <c r="X23" s="6"/>
      <c r="Y23" s="26"/>
      <c r="Z23" s="29"/>
      <c r="AA23" s="23"/>
      <c r="AB23" s="141">
        <f t="shared" ref="AB23" si="137">IF($H22=0,0,IF($B13=$B19,IF($H24&gt;0,$H24+AB17,AC19+AB17),IF($H24&gt;0,$H24,AC19)))</f>
        <v>0</v>
      </c>
      <c r="AC23" s="7">
        <f>SUM(AD23:AJ23)</f>
        <v>0</v>
      </c>
      <c r="AD23" s="6"/>
      <c r="AE23" s="6"/>
      <c r="AF23" s="6"/>
      <c r="AG23" s="6"/>
      <c r="AH23" s="26"/>
      <c r="AI23" s="29"/>
      <c r="AJ23" s="23"/>
      <c r="AK23" s="141">
        <f t="shared" ref="AK23" si="138">IF($H22=0,0,IF($B13=$B19,IF($H24&gt;0,$H24+AK17,AL19+AK17),IF($H24&gt;0,$H24,AL19)))</f>
        <v>0</v>
      </c>
      <c r="AL23" s="7">
        <f>SUM(AM23:AS23)</f>
        <v>0</v>
      </c>
      <c r="AM23" s="6"/>
      <c r="AN23" s="6"/>
      <c r="AO23" s="6"/>
      <c r="AP23" s="6"/>
      <c r="AQ23" s="26"/>
      <c r="AR23" s="29"/>
      <c r="AS23" s="23"/>
      <c r="AT23" s="141">
        <f t="shared" ref="AT23" si="139">IF($H22=0,0,IF($B13=$B19,IF($H24&gt;0,$H24+AT17,AU19+AT17),IF($H24&gt;0,$H24,AU19)))</f>
        <v>0</v>
      </c>
      <c r="AU23" s="7">
        <f>SUM(AV23:BB23)</f>
        <v>0</v>
      </c>
      <c r="AV23" s="6"/>
      <c r="AW23" s="6"/>
      <c r="AX23" s="6"/>
      <c r="AY23" s="6"/>
      <c r="AZ23" s="26"/>
      <c r="BA23" s="29"/>
      <c r="BB23" s="23"/>
    </row>
    <row r="24" spans="1:54" ht="18.75" customHeight="1" thickBot="1" x14ac:dyDescent="0.25">
      <c r="A24" s="1">
        <f>A23</f>
        <v>0</v>
      </c>
      <c r="B24" s="323" t="str">
        <f>IF(B19="",Wydruk!$AE$6,IF(J20=0,Wydruk!$AE$7,IF(AND(G20&lt;G21,B19&lt;&gt;$B25),Wydruk!$AE$13,IF(AND($B19=$B13,$B19&lt;&gt;$B25),IF(OR(OR(J24&lt;4,J24&gt;5),OR(S24&lt;4,S24&gt;5),OR(AB24&lt;4,AB24&gt;5),OR(AK24&lt;4,AK24&gt;5),OR(AND(AT24&lt;4,AT24&gt;0),AT24&gt;5)),Wydruk!$AE$8,Wydruk!$AE$9),IF($B19=$B25,IF($F23&lt;&gt;0,Wydruk!$AE$12,Wydruk!$AE$10),IF(OR(OR(J20&lt;4,J20&gt;5),OR(S20&lt;4,S20&gt;5),OR(AB20&lt;4,AB20&gt;5),OR(AK20&lt;4,AK20&gt;5),OR(AND(AT20&lt;4,AT20&gt;0),AT20&gt;5)),Wydruk!$AE$8,Wydruk!$AE$11))))))</f>
        <v>Uzupełnij liczby godzin tygodniowego planu</v>
      </c>
      <c r="C24" s="324"/>
      <c r="D24" s="324"/>
      <c r="E24" s="324"/>
      <c r="F24" s="173">
        <f>czerwiec!F24</f>
        <v>0</v>
      </c>
      <c r="G24" s="184">
        <f>czerwiec!G24</f>
        <v>0</v>
      </c>
      <c r="H24" s="191">
        <f>IF(OR($G24=0,$F24=0,$G24="",$F24=""),0,$G24/$F24)</f>
        <v>0</v>
      </c>
      <c r="I24" s="193"/>
      <c r="J24" s="176">
        <f t="shared" ref="J24" si="140">IF($B13=$B19,IF(L19+L14&gt;0,1,0)+IF(M19+M14&gt;0,1,0)+IF(N19+N14&gt;0,1,0)+IF(O19+O14&gt;0,1,0)+IF(P19+P14&gt;0,1,0)+IF(Q19+Q14&gt;0,1,0)+IF(R19+R14&gt;0,1,0),J20)</f>
        <v>0</v>
      </c>
      <c r="K24" s="133">
        <f t="shared" ref="K24" si="141">IF(OR($B19=$B25,J24=0,(K20-Q24+O24)&lt;=0),0,(K20-Q24+O24)/J24)</f>
        <v>0</v>
      </c>
      <c r="L24" s="137">
        <f t="shared" ref="L24" si="142">IF(K24*(7-J21)&lt;=0,0,K24*(7-J21))</f>
        <v>0</v>
      </c>
      <c r="M24" s="311">
        <f>ROUND(IF(OR(K21-K24*(7-J21)+P24&lt;0,$B19=$B25,K24&lt;=0,K21=0),0,IF(K21-K24*(7-J21)+P24&gt;Q24-O24+P24,Q24-O24+P24,K21-K24*(7-J21)+P24)),1)</f>
        <v>0</v>
      </c>
      <c r="N24" s="312"/>
      <c r="O24" s="139">
        <f t="shared" ref="O24" si="143">IF(OR($B19=$B25,J20=0),0,IF($B19=$B13,J19,$F19))</f>
        <v>0</v>
      </c>
      <c r="P24" s="30">
        <f t="shared" ref="P24" si="144">IF(OR($B19=$B25,J24=0),0,$G21-$G20)</f>
        <v>0</v>
      </c>
      <c r="Q24" s="134">
        <f t="shared" ref="Q24" si="145">IF(OR($B19=$B25,J24=0),0,J23)</f>
        <v>0</v>
      </c>
      <c r="R24" s="138">
        <f t="shared" ref="R24" si="146">IF($B19=$B25,0,K21)</f>
        <v>0</v>
      </c>
      <c r="S24" s="176">
        <f t="shared" ref="S24" si="147">IF($B13=$B19,IF(U19+U14&gt;0,1,0)+IF(V19+V14&gt;0,1,0)+IF(W19+W14&gt;0,1,0)+IF(X19+X14&gt;0,1,0)+IF(Y19+Y14&gt;0,1,0)+IF(Z19+Z14&gt;0,1,0)+IF(AA19+AA14&gt;0,1,0),S20)</f>
        <v>0</v>
      </c>
      <c r="T24" s="133">
        <f t="shared" ref="T24" si="148">IF(OR($B19=$B25,S24=0,(T20-Z24+X24)&lt;=0),0,(T20-Z24+X24)/S24)</f>
        <v>0</v>
      </c>
      <c r="U24" s="137">
        <f t="shared" ref="U24" si="149">IF(T24*(7-S21)&lt;=0,0,T24*(7-S21))</f>
        <v>0</v>
      </c>
      <c r="V24" s="311">
        <f>ROUND(IF(OR(T21-T24*(7-S21)+Y24&lt;0,$B19=$B25,T24&lt;=0,T21=0),0,IF(T21-T24*(7-S21)+Y24&gt;Z24-X24+Y24,Z24-X24+Y24,T21-T24*(7-S21)+Y24)),1)</f>
        <v>0</v>
      </c>
      <c r="W24" s="312"/>
      <c r="X24" s="139">
        <f t="shared" ref="X24" si="150">IF(OR($B19=$B25,S20=0),0,IF($B19=$B13,S19,$F19))</f>
        <v>0</v>
      </c>
      <c r="Y24" s="30">
        <f t="shared" ref="Y24" si="151">IF(OR($B19=$B25,S24=0),0,$G21-$G20)</f>
        <v>0</v>
      </c>
      <c r="Z24" s="134">
        <f t="shared" ref="Z24" si="152">IF(OR($B19=$B25,S24=0),0,S23)</f>
        <v>0</v>
      </c>
      <c r="AA24" s="138">
        <f t="shared" ref="AA24" si="153">IF($B19=$B25,0,T21)</f>
        <v>0</v>
      </c>
      <c r="AB24" s="176">
        <f t="shared" ref="AB24" si="154">IF($B13=$B19,IF(AD19+AD14&gt;0,1,0)+IF(AE19+AE14&gt;0,1,0)+IF(AF19+AF14&gt;0,1,0)+IF(AG19+AG14&gt;0,1,0)+IF(AH19+AH14&gt;0,1,0)+IF(AI19+AI14&gt;0,1,0)+IF(AJ19+AJ14&gt;0,1,0),AB20)</f>
        <v>0</v>
      </c>
      <c r="AC24" s="133">
        <f t="shared" ref="AC24" si="155">IF(OR($B19=$B25,AB24=0,(AC20-AI24+AG24)&lt;=0),0,(AC20-AI24+AG24)/AB24)</f>
        <v>0</v>
      </c>
      <c r="AD24" s="137">
        <f t="shared" ref="AD24" si="156">IF(AC24*(7-AB21)&lt;=0,0,AC24*(7-AB21))</f>
        <v>0</v>
      </c>
      <c r="AE24" s="311">
        <f>ROUND(IF(OR(AC21-AC24*(7-AB21)+AH24&lt;0,$B19=$B25,AC24&lt;=0,AC21=0),0,IF(AC21-AC24*(7-AB21)+AH24&gt;AI24-AG24+AH24,AI24-AG24+AH24,AC21-AC24*(7-AB21)+AH24)),1)</f>
        <v>0</v>
      </c>
      <c r="AF24" s="312"/>
      <c r="AG24" s="139">
        <f t="shared" ref="AG24" si="157">IF(OR($B19=$B25,AB20=0),0,IF($B19=$B13,AB19,$F19))</f>
        <v>0</v>
      </c>
      <c r="AH24" s="30">
        <f t="shared" ref="AH24" si="158">IF(OR($B19=$B25,AB24=0),0,$G21-$G20)</f>
        <v>0</v>
      </c>
      <c r="AI24" s="134">
        <f t="shared" ref="AI24" si="159">IF(OR($B19=$B25,AB24=0),0,AB23)</f>
        <v>0</v>
      </c>
      <c r="AJ24" s="138">
        <f t="shared" ref="AJ24" si="160">IF($B19=$B25,0,AC21)</f>
        <v>0</v>
      </c>
      <c r="AK24" s="176">
        <f t="shared" ref="AK24" si="161">IF($B13=$B19,IF(AM19+AM14&gt;0,1,0)+IF(AN19+AN14&gt;0,1,0)+IF(AO19+AO14&gt;0,1,0)+IF(AP19+AP14&gt;0,1,0)+IF(AQ19+AQ14&gt;0,1,0)+IF(AR19+AR14&gt;0,1,0)+IF(AS19+AS14&gt;0,1,0),AK20)</f>
        <v>0</v>
      </c>
      <c r="AL24" s="133">
        <f t="shared" ref="AL24" si="162">IF(OR($B19=$B25,AK24=0,(AL20-AR24+AP24)&lt;=0),0,(AL20-AR24+AP24)/AK24)</f>
        <v>0</v>
      </c>
      <c r="AM24" s="137">
        <f t="shared" ref="AM24" si="163">IF(AL24*(7-AK21)&lt;=0,0,AL24*(7-AK21))</f>
        <v>0</v>
      </c>
      <c r="AN24" s="311">
        <f>ROUND(IF(OR(AL21-AL24*(7-AK21)+AQ24&lt;0,$B19=$B25,AL24&lt;=0,AL21=0),0,IF(AL21-AL24*(7-AK21)+AQ24&gt;AR24-AP24+AQ24,AR24-AP24+AQ24,AL21-AL24*(7-AK21)+AQ24)),1)</f>
        <v>0</v>
      </c>
      <c r="AO24" s="312"/>
      <c r="AP24" s="139">
        <f t="shared" ref="AP24" si="164">IF(OR($B19=$B25,AK20=0),0,IF($B19=$B13,AK19,$F19))</f>
        <v>0</v>
      </c>
      <c r="AQ24" s="30">
        <f t="shared" ref="AQ24" si="165">IF(OR($B19=$B25,AK24=0),0,$G21-$G20)</f>
        <v>0</v>
      </c>
      <c r="AR24" s="134">
        <f t="shared" ref="AR24" si="166">IF(OR($B19=$B25,AK24=0),0,AK23)</f>
        <v>0</v>
      </c>
      <c r="AS24" s="138">
        <f t="shared" ref="AS24" si="167">IF($B19=$B25,0,AL21)</f>
        <v>0</v>
      </c>
      <c r="AT24" s="176">
        <f t="shared" ref="AT24" si="168">IF($B13=$B19,IF(AV19+AV14&gt;0,1,0)+IF(AW19+AW14&gt;0,1,0)+IF(AX19+AX14&gt;0,1,0)+IF(AY19+AY14&gt;0,1,0)+IF(AZ19+AZ14&gt;0,1,0)+IF(BA19+BA14&gt;0,1,0)+IF(BB19+BB14&gt;0,1,0),AT20)</f>
        <v>0</v>
      </c>
      <c r="AU24" s="133">
        <f t="shared" ref="AU24" si="169">IF(OR($B19=$B25,AT24=0,(AU20-BA24+AY24)&lt;=0),0,(AU20-BA24+AY24)/AT24)</f>
        <v>0</v>
      </c>
      <c r="AV24" s="137">
        <f t="shared" ref="AV24" si="170">IF(AU24*(7-AT21)&lt;=0,0,AU24*(7-AT21))</f>
        <v>0</v>
      </c>
      <c r="AW24" s="311">
        <f>ROUND(IF(OR(AU21-AU24*(7-AT21)+AZ24&lt;0,$B19=$B25,AU24&lt;=0,AU21=0),0,IF(AU21-AU24*(7-AT21)+AZ24&gt;BA24-AY24+AZ24,BA24-AY24+AZ24,AU21-AU24*(7-AT21)+AZ24)),1)</f>
        <v>0</v>
      </c>
      <c r="AX24" s="312"/>
      <c r="AY24" s="139">
        <f t="shared" ref="AY24" si="171">IF(OR($B19=$B25,AT20=0),0,IF($B19=$B13,AT19,$F19))</f>
        <v>0</v>
      </c>
      <c r="AZ24" s="30">
        <f t="shared" ref="AZ24" si="172">IF(OR($B19=$B25,AT24=0),0,$G21-$G20)</f>
        <v>0</v>
      </c>
      <c r="BA24" s="134">
        <f t="shared" ref="BA24" si="173">IF(OR($B19=$B25,AT24=0),0,AT23)</f>
        <v>0</v>
      </c>
      <c r="BB24" s="138">
        <f t="shared" ref="BB24" si="174">IF($B19=$B25,0,AU21)</f>
        <v>0</v>
      </c>
    </row>
    <row r="25" spans="1:54" ht="15.75" x14ac:dyDescent="0.2">
      <c r="A25" s="1">
        <f t="shared" ref="A25" si="175">IF(B25="","1. Niewypełnione",B25)</f>
        <v>0</v>
      </c>
      <c r="B25" s="320">
        <f>czerwiec!B25</f>
        <v>0</v>
      </c>
      <c r="C25" s="321">
        <f>czerwiec!C25</f>
        <v>0</v>
      </c>
      <c r="D25" s="321">
        <f>czerwiec!D25</f>
        <v>0</v>
      </c>
      <c r="E25" s="321">
        <f>czerwiec!E25</f>
        <v>0</v>
      </c>
      <c r="F25" s="177">
        <f>czerwiec!F25</f>
        <v>18</v>
      </c>
      <c r="G25" s="185">
        <f>czerwiec!G25</f>
        <v>18</v>
      </c>
      <c r="H25" s="177"/>
      <c r="I25" s="192">
        <f t="shared" ref="I25:I29" si="176">K25+T25+AC25+AL25+AU25</f>
        <v>0</v>
      </c>
      <c r="J25" s="186">
        <f t="shared" ref="J25" si="177">IF(OR($B25=$B31,J28=0),0,ROUND((K26+P30)/J28,0))</f>
        <v>0</v>
      </c>
      <c r="K25" s="51">
        <f t="shared" ref="K25:K26" si="178">SUM(L25:R25)</f>
        <v>0</v>
      </c>
      <c r="L25" s="52">
        <f>czerwiec!L25</f>
        <v>0</v>
      </c>
      <c r="M25" s="52">
        <f>czerwiec!M25</f>
        <v>0</v>
      </c>
      <c r="N25" s="52">
        <f>czerwiec!N25</f>
        <v>0</v>
      </c>
      <c r="O25" s="52">
        <f>czerwiec!O25</f>
        <v>0</v>
      </c>
      <c r="P25" s="53">
        <f>czerwiec!P25</f>
        <v>0</v>
      </c>
      <c r="Q25" s="54">
        <f>czerwiec!Q25</f>
        <v>0</v>
      </c>
      <c r="R25" s="55">
        <f>czerwiec!R25</f>
        <v>0</v>
      </c>
      <c r="S25" s="188">
        <f t="shared" ref="S25" si="179">IF(OR($B25=$B31,S28=0),0,ROUND((T26+Y30)/S28,0))</f>
        <v>0</v>
      </c>
      <c r="T25" s="51">
        <f t="shared" ref="T25:T26" si="180">SUM(U25:AA25)</f>
        <v>0</v>
      </c>
      <c r="U25" s="52">
        <f>czerwiec!U25</f>
        <v>0</v>
      </c>
      <c r="V25" s="52">
        <f>czerwiec!V25</f>
        <v>0</v>
      </c>
      <c r="W25" s="52">
        <f>czerwiec!W25</f>
        <v>0</v>
      </c>
      <c r="X25" s="52">
        <f>czerwiec!X25</f>
        <v>0</v>
      </c>
      <c r="Y25" s="53">
        <f>czerwiec!Y25</f>
        <v>0</v>
      </c>
      <c r="Z25" s="54">
        <f>czerwiec!Z25</f>
        <v>0</v>
      </c>
      <c r="AA25" s="55">
        <f>czerwiec!AA25</f>
        <v>0</v>
      </c>
      <c r="AB25" s="188">
        <f t="shared" ref="AB25" si="181">IF(OR($B25=$B31,AB28=0),0,ROUND((AC26+AH30)/AB28,0))</f>
        <v>0</v>
      </c>
      <c r="AC25" s="51">
        <f t="shared" ref="AC25:AC26" si="182">SUM(AD25:AJ25)</f>
        <v>0</v>
      </c>
      <c r="AD25" s="52">
        <f>czerwiec!AD25</f>
        <v>0</v>
      </c>
      <c r="AE25" s="52">
        <f>czerwiec!AE25</f>
        <v>0</v>
      </c>
      <c r="AF25" s="52">
        <f>czerwiec!AF25</f>
        <v>0</v>
      </c>
      <c r="AG25" s="52">
        <f>czerwiec!AG25</f>
        <v>0</v>
      </c>
      <c r="AH25" s="53">
        <f>czerwiec!AH25</f>
        <v>0</v>
      </c>
      <c r="AI25" s="54">
        <f>czerwiec!AI25</f>
        <v>0</v>
      </c>
      <c r="AJ25" s="55">
        <f>czerwiec!AJ25</f>
        <v>0</v>
      </c>
      <c r="AK25" s="188">
        <f t="shared" ref="AK25" si="183">IF(OR($B25=$B31,AK28=0),0,ROUND((AL26+AQ30)/AK28,0))</f>
        <v>0</v>
      </c>
      <c r="AL25" s="51">
        <f t="shared" ref="AL25:AL26" si="184">SUM(AM25:AS25)</f>
        <v>0</v>
      </c>
      <c r="AM25" s="52">
        <f>czerwiec!AM25</f>
        <v>0</v>
      </c>
      <c r="AN25" s="52">
        <f>czerwiec!AN25</f>
        <v>0</v>
      </c>
      <c r="AO25" s="52">
        <f>czerwiec!AO25</f>
        <v>0</v>
      </c>
      <c r="AP25" s="52">
        <f>czerwiec!AP25</f>
        <v>0</v>
      </c>
      <c r="AQ25" s="53">
        <f>czerwiec!AQ25</f>
        <v>0</v>
      </c>
      <c r="AR25" s="54">
        <f>czerwiec!AR25</f>
        <v>0</v>
      </c>
      <c r="AS25" s="55">
        <f>czerwiec!AS25</f>
        <v>0</v>
      </c>
      <c r="AT25" s="188">
        <f t="shared" ref="AT25" si="185">IF(OR($B25=$B31,AT28=0),0,ROUND((AU26+AZ30)/AT28,0))</f>
        <v>0</v>
      </c>
      <c r="AU25" s="51">
        <f t="shared" ref="AU25:AU26" si="186">SUM(AV25:BB25)</f>
        <v>0</v>
      </c>
      <c r="AV25" s="52">
        <f t="shared" ref="AV25" si="187">IF(SUM($AM$9:$AS$9)=SUM($AV$9:$BB$9),AM25,IF(AND(SUM($AV$9:$BB$9)&gt;42,SUM($AV$9:$BB$9)&lt;49),AM25,0))</f>
        <v>0</v>
      </c>
      <c r="AW25" s="52">
        <f t="shared" ref="AW25" si="188">IF(SUM($AM$9:$AS$9)=SUM($AV$9:$BB$9),AN25,IF(AND(SUM($AV$9:$BB$9)&gt;42,SUM($AV$9:$BB$9)&lt;49),AN25,0))</f>
        <v>0</v>
      </c>
      <c r="AX25" s="52">
        <f t="shared" ref="AX25" si="189">IF(SUM($AM$9:$AS$9)=SUM($AV$9:$BB$9),AO25,IF(AND(SUM($AV$9:$BB$9)&gt;42,SUM($AV$9:$BB$9)&lt;49),AO25,0))</f>
        <v>0</v>
      </c>
      <c r="AY25" s="52">
        <f t="shared" ref="AY25" si="190">IF(SUM($AM$9:$AS$9)=SUM($AV$9:$BB$9),AP25,IF(AND(SUM($AV$9:$BB$9)&gt;42,SUM($AV$9:$BB$9)&lt;49),AP25,0))</f>
        <v>0</v>
      </c>
      <c r="AZ25" s="53">
        <f t="shared" ref="AZ25" si="191">IF(SUM($AM$9:$AS$9)=SUM($AV$9:$BB$9),AQ25,IF(AND(SUM($AV$9:$BB$9)&gt;42,SUM($AV$9:$BB$9)&lt;49),AQ25,0))</f>
        <v>0</v>
      </c>
      <c r="BA25" s="54">
        <f t="shared" ref="BA25" si="192">IF(SUM($AM$9:$AS$9)=SUM($AV$9:$BB$9),AR25,IF(AND(SUM($AV$9:$BB$9)&gt;42,SUM($AV$9:$BB$9)&lt;49),AR25,0))</f>
        <v>0</v>
      </c>
      <c r="BB25" s="55">
        <f t="shared" ref="BB25" si="193">IF(SUM($AM$9:$AS$9)=SUM($AV$9:$BB$9),AS25,IF(AND(SUM($AV$9:$BB$9)&gt;42,SUM($AV$9:$BB$9)&lt;49),AS25,0))</f>
        <v>0</v>
      </c>
    </row>
    <row r="26" spans="1:54" ht="12.75" hidden="1" customHeight="1" x14ac:dyDescent="0.2">
      <c r="B26" s="93"/>
      <c r="C26" s="94"/>
      <c r="D26" s="95"/>
      <c r="E26" s="115"/>
      <c r="F26" s="140" t="b">
        <f t="shared" ref="F26" si="194">IF($B19=$B25,OR(F20,G25&lt;F25),G25&lt;F25)</f>
        <v>0</v>
      </c>
      <c r="G26" s="189">
        <f t="shared" ref="G26" si="195">IF(AND($B19=$B25,$B19&lt;&gt;"",$B19&lt;&gt;0),G25+G20,G25)</f>
        <v>18</v>
      </c>
      <c r="H26" s="120"/>
      <c r="I26" s="165">
        <f t="shared" si="176"/>
        <v>0</v>
      </c>
      <c r="J26" s="194">
        <f t="shared" ref="J26" si="196">7-COUNTIF(L25:R25,0)-COUNTIF(L25:R25,"")</f>
        <v>0</v>
      </c>
      <c r="K26" s="22">
        <f t="shared" si="178"/>
        <v>0</v>
      </c>
      <c r="L26" s="35">
        <f t="shared" ref="L26:R26" si="197">IF($B19=$B25,L25+L20,L25)</f>
        <v>0</v>
      </c>
      <c r="M26" s="35">
        <f t="shared" si="197"/>
        <v>0</v>
      </c>
      <c r="N26" s="35">
        <f t="shared" si="197"/>
        <v>0</v>
      </c>
      <c r="O26" s="35">
        <f t="shared" si="197"/>
        <v>0</v>
      </c>
      <c r="P26" s="36">
        <f t="shared" si="197"/>
        <v>0</v>
      </c>
      <c r="Q26" s="37">
        <f t="shared" si="197"/>
        <v>0</v>
      </c>
      <c r="R26" s="38">
        <f t="shared" si="197"/>
        <v>0</v>
      </c>
      <c r="S26" s="194">
        <f t="shared" ref="S26" si="198">7-COUNTIF(U25:AA25,0)-COUNTIF(U25:AA25,"")</f>
        <v>0</v>
      </c>
      <c r="T26" s="22">
        <f t="shared" si="180"/>
        <v>0</v>
      </c>
      <c r="U26" s="35">
        <f t="shared" ref="U26:AA26" si="199">IF($B19=$B25,U25+U20,U25)</f>
        <v>0</v>
      </c>
      <c r="V26" s="35">
        <f t="shared" si="199"/>
        <v>0</v>
      </c>
      <c r="W26" s="35">
        <f t="shared" si="199"/>
        <v>0</v>
      </c>
      <c r="X26" s="35">
        <f t="shared" si="199"/>
        <v>0</v>
      </c>
      <c r="Y26" s="36">
        <f t="shared" si="199"/>
        <v>0</v>
      </c>
      <c r="Z26" s="37">
        <f t="shared" si="199"/>
        <v>0</v>
      </c>
      <c r="AA26" s="38">
        <f t="shared" si="199"/>
        <v>0</v>
      </c>
      <c r="AB26" s="194">
        <f t="shared" ref="AB26" si="200">7-COUNTIF(AD25:AJ25,0)-COUNTIF(AD25:AJ25,"")</f>
        <v>0</v>
      </c>
      <c r="AC26" s="22">
        <f t="shared" si="182"/>
        <v>0</v>
      </c>
      <c r="AD26" s="35">
        <f t="shared" ref="AD26:AJ26" si="201">IF($B19=$B25,AD25+AD20,AD25)</f>
        <v>0</v>
      </c>
      <c r="AE26" s="35">
        <f t="shared" si="201"/>
        <v>0</v>
      </c>
      <c r="AF26" s="35">
        <f t="shared" si="201"/>
        <v>0</v>
      </c>
      <c r="AG26" s="35">
        <f t="shared" si="201"/>
        <v>0</v>
      </c>
      <c r="AH26" s="36">
        <f t="shared" si="201"/>
        <v>0</v>
      </c>
      <c r="AI26" s="37">
        <f t="shared" si="201"/>
        <v>0</v>
      </c>
      <c r="AJ26" s="38">
        <f t="shared" si="201"/>
        <v>0</v>
      </c>
      <c r="AK26" s="194">
        <f t="shared" ref="AK26" si="202">7-COUNTIF(AM25:AS25,0)-COUNTIF(AM25:AS25,"")</f>
        <v>0</v>
      </c>
      <c r="AL26" s="22">
        <f t="shared" si="184"/>
        <v>0</v>
      </c>
      <c r="AM26" s="35">
        <f t="shared" ref="AM26:AS26" si="203">IF($B19=$B25,AM25+AM20,AM25)</f>
        <v>0</v>
      </c>
      <c r="AN26" s="35">
        <f t="shared" si="203"/>
        <v>0</v>
      </c>
      <c r="AO26" s="35">
        <f t="shared" si="203"/>
        <v>0</v>
      </c>
      <c r="AP26" s="35">
        <f t="shared" si="203"/>
        <v>0</v>
      </c>
      <c r="AQ26" s="36">
        <f t="shared" si="203"/>
        <v>0</v>
      </c>
      <c r="AR26" s="37">
        <f t="shared" si="203"/>
        <v>0</v>
      </c>
      <c r="AS26" s="38">
        <f t="shared" si="203"/>
        <v>0</v>
      </c>
      <c r="AT26" s="194">
        <f t="shared" ref="AT26" si="204">7-COUNTIF(AV25:BB25,0)-COUNTIF(AV25:BB25,"")</f>
        <v>0</v>
      </c>
      <c r="AU26" s="22">
        <f t="shared" si="186"/>
        <v>0</v>
      </c>
      <c r="AV26" s="35">
        <f t="shared" ref="AV26:BB26" si="205">IF($B19=$B25,AV25+AV20,AV25)</f>
        <v>0</v>
      </c>
      <c r="AW26" s="35">
        <f t="shared" si="205"/>
        <v>0</v>
      </c>
      <c r="AX26" s="35">
        <f t="shared" si="205"/>
        <v>0</v>
      </c>
      <c r="AY26" s="35">
        <f t="shared" si="205"/>
        <v>0</v>
      </c>
      <c r="AZ26" s="36">
        <f t="shared" si="205"/>
        <v>0</v>
      </c>
      <c r="BA26" s="37">
        <f t="shared" si="205"/>
        <v>0</v>
      </c>
      <c r="BB26" s="38">
        <f t="shared" si="205"/>
        <v>0</v>
      </c>
    </row>
    <row r="27" spans="1:54" ht="15" hidden="1" customHeight="1" x14ac:dyDescent="0.2">
      <c r="B27" s="116"/>
      <c r="C27" s="117"/>
      <c r="D27" s="118"/>
      <c r="E27" s="119"/>
      <c r="F27" s="92"/>
      <c r="G27" s="190">
        <f t="shared" ref="G27" si="206">IF(AND($B19=$B25,$B19&lt;&gt;"",$B19&lt;&gt;0),F25+G21,F25)</f>
        <v>18</v>
      </c>
      <c r="H27" s="121"/>
      <c r="I27" s="165">
        <f t="shared" si="176"/>
        <v>0</v>
      </c>
      <c r="J27" s="195">
        <f t="shared" ref="J27" si="207">IF($B25=$B19,COUNTIF(L27:R27,0),COUNTIF(L28:R28,0)+COUNTIF(L28:R28,""))</f>
        <v>7</v>
      </c>
      <c r="K27" s="39">
        <f t="shared" ref="K27:R27" si="208">IF($B19=$B25,K28+K21,K28)</f>
        <v>0</v>
      </c>
      <c r="L27" s="40">
        <f t="shared" si="208"/>
        <v>0</v>
      </c>
      <c r="M27" s="40">
        <f t="shared" si="208"/>
        <v>0</v>
      </c>
      <c r="N27" s="40">
        <f t="shared" si="208"/>
        <v>0</v>
      </c>
      <c r="O27" s="40">
        <f t="shared" si="208"/>
        <v>0</v>
      </c>
      <c r="P27" s="41">
        <f t="shared" si="208"/>
        <v>0</v>
      </c>
      <c r="Q27" s="42">
        <f t="shared" si="208"/>
        <v>0</v>
      </c>
      <c r="R27" s="43">
        <f t="shared" si="208"/>
        <v>0</v>
      </c>
      <c r="S27" s="195">
        <f t="shared" ref="S27" si="209">IF($B25=$B19,COUNTIF(U27:AA27,0),COUNTIF(U28:AA28,0)+COUNTIF(U28:AA28,""))</f>
        <v>7</v>
      </c>
      <c r="T27" s="39">
        <f t="shared" ref="T27:AA27" si="210">IF($B19=$B25,T28+T21,T28)</f>
        <v>0</v>
      </c>
      <c r="U27" s="40">
        <f t="shared" si="210"/>
        <v>0</v>
      </c>
      <c r="V27" s="40">
        <f t="shared" si="210"/>
        <v>0</v>
      </c>
      <c r="W27" s="40">
        <f t="shared" si="210"/>
        <v>0</v>
      </c>
      <c r="X27" s="40">
        <f t="shared" si="210"/>
        <v>0</v>
      </c>
      <c r="Y27" s="41">
        <f t="shared" si="210"/>
        <v>0</v>
      </c>
      <c r="Z27" s="42">
        <f t="shared" si="210"/>
        <v>0</v>
      </c>
      <c r="AA27" s="43">
        <f t="shared" si="210"/>
        <v>0</v>
      </c>
      <c r="AB27" s="195">
        <f t="shared" ref="AB27" si="211">IF($B25=$B19,COUNTIF(AD27:AJ27,0),COUNTIF(AD28:AJ28,0)+COUNTIF(AD28:AJ28,""))</f>
        <v>7</v>
      </c>
      <c r="AC27" s="39">
        <f t="shared" ref="AC27:AJ27" si="212">IF($B19=$B25,AC28+AC21,AC28)</f>
        <v>0</v>
      </c>
      <c r="AD27" s="40">
        <f t="shared" si="212"/>
        <v>0</v>
      </c>
      <c r="AE27" s="40">
        <f t="shared" si="212"/>
        <v>0</v>
      </c>
      <c r="AF27" s="40">
        <f t="shared" si="212"/>
        <v>0</v>
      </c>
      <c r="AG27" s="40">
        <f t="shared" si="212"/>
        <v>0</v>
      </c>
      <c r="AH27" s="41">
        <f t="shared" si="212"/>
        <v>0</v>
      </c>
      <c r="AI27" s="42">
        <f t="shared" si="212"/>
        <v>0</v>
      </c>
      <c r="AJ27" s="43">
        <f t="shared" si="212"/>
        <v>0</v>
      </c>
      <c r="AK27" s="195">
        <f t="shared" ref="AK27" si="213">IF($B25=$B19,COUNTIF(AM27:AS27,0),COUNTIF(AM28:AS28,0)+COUNTIF(AM28:AS28,""))</f>
        <v>7</v>
      </c>
      <c r="AL27" s="39">
        <f t="shared" ref="AL27:AS27" si="214">IF($B19=$B25,AL28+AL21,AL28)</f>
        <v>0</v>
      </c>
      <c r="AM27" s="40">
        <f t="shared" si="214"/>
        <v>0</v>
      </c>
      <c r="AN27" s="40">
        <f t="shared" si="214"/>
        <v>0</v>
      </c>
      <c r="AO27" s="40">
        <f t="shared" si="214"/>
        <v>0</v>
      </c>
      <c r="AP27" s="40">
        <f t="shared" si="214"/>
        <v>0</v>
      </c>
      <c r="AQ27" s="41">
        <f t="shared" si="214"/>
        <v>0</v>
      </c>
      <c r="AR27" s="42">
        <f t="shared" si="214"/>
        <v>0</v>
      </c>
      <c r="AS27" s="43">
        <f t="shared" si="214"/>
        <v>0</v>
      </c>
      <c r="AT27" s="195">
        <f t="shared" ref="AT27" si="215">IF($B25=$B19,COUNTIF(AV27:BB27,0),COUNTIF(AV28:BB28,0)+COUNTIF(AV28:BB28,""))</f>
        <v>7</v>
      </c>
      <c r="AU27" s="39">
        <f t="shared" ref="AU27:BB27" si="216">IF($B19=$B25,AU28+AU21,AU28)</f>
        <v>0</v>
      </c>
      <c r="AV27" s="40">
        <f t="shared" si="216"/>
        <v>0</v>
      </c>
      <c r="AW27" s="40">
        <f t="shared" si="216"/>
        <v>0</v>
      </c>
      <c r="AX27" s="40">
        <f t="shared" si="216"/>
        <v>0</v>
      </c>
      <c r="AY27" s="40">
        <f t="shared" si="216"/>
        <v>0</v>
      </c>
      <c r="AZ27" s="41">
        <f t="shared" si="216"/>
        <v>0</v>
      </c>
      <c r="BA27" s="42">
        <f t="shared" si="216"/>
        <v>0</v>
      </c>
      <c r="BB27" s="43">
        <f t="shared" si="216"/>
        <v>0</v>
      </c>
    </row>
    <row r="28" spans="1:54" ht="15.75" customHeight="1" x14ac:dyDescent="0.2">
      <c r="A28" s="1">
        <f t="shared" ref="A28" si="217">A25</f>
        <v>0</v>
      </c>
      <c r="B28" s="313">
        <f t="shared" ref="B28" si="218">B22+1</f>
        <v>2</v>
      </c>
      <c r="C28" s="314"/>
      <c r="D28" s="314"/>
      <c r="E28" s="314"/>
      <c r="F28" s="31"/>
      <c r="G28" s="183"/>
      <c r="H28" s="122">
        <f t="shared" ref="H28" si="219">5-COUNTIF(AU25,0)-COUNTIF(AL25,0)-COUNTIF(AC25,0)-COUNTIF(T25,0)-COUNTIF(K25,0)</f>
        <v>0</v>
      </c>
      <c r="I28" s="165">
        <f t="shared" si="176"/>
        <v>0</v>
      </c>
      <c r="J28" s="187">
        <f t="shared" ref="J28" si="220">IF($B25=$B19,J22+IF($F25&lt;&gt;$G25,(K25+$G27-$G26)/$F25,K25/$F25),IF($F25&lt;&gt;G25,(K25+$G27-$G26)/$F25,K25/$F25))</f>
        <v>0</v>
      </c>
      <c r="K28" s="7">
        <f t="shared" ref="K28:K29" si="221">SUM(L28:R28)</f>
        <v>0</v>
      </c>
      <c r="L28" s="26">
        <f t="shared" ref="L28:R28" si="222">L25</f>
        <v>0</v>
      </c>
      <c r="M28" s="26">
        <f t="shared" si="222"/>
        <v>0</v>
      </c>
      <c r="N28" s="26">
        <f t="shared" si="222"/>
        <v>0</v>
      </c>
      <c r="O28" s="26">
        <f t="shared" si="222"/>
        <v>0</v>
      </c>
      <c r="P28" s="26">
        <f t="shared" si="222"/>
        <v>0</v>
      </c>
      <c r="Q28" s="29">
        <f t="shared" si="222"/>
        <v>0</v>
      </c>
      <c r="R28" s="23">
        <f t="shared" si="222"/>
        <v>0</v>
      </c>
      <c r="S28" s="187">
        <f t="shared" ref="S28" si="223">IF($B25=$B19,S22+IF($F25&lt;&gt;$G25,(T25+$G27-$G26)/$F25,T25/$F25),IF($F25&lt;&gt;P25,(T25+$G27-$G26)/$F25,T25/$F25))</f>
        <v>0</v>
      </c>
      <c r="T28" s="7">
        <f t="shared" ref="T28:T29" si="224">SUM(U28:AA28)</f>
        <v>0</v>
      </c>
      <c r="U28" s="26">
        <f t="shared" ref="U28:AA28" si="225">U25</f>
        <v>0</v>
      </c>
      <c r="V28" s="26">
        <f t="shared" si="225"/>
        <v>0</v>
      </c>
      <c r="W28" s="26">
        <f t="shared" si="225"/>
        <v>0</v>
      </c>
      <c r="X28" s="26">
        <f t="shared" si="225"/>
        <v>0</v>
      </c>
      <c r="Y28" s="113">
        <f t="shared" si="225"/>
        <v>0</v>
      </c>
      <c r="Z28" s="29">
        <f t="shared" si="225"/>
        <v>0</v>
      </c>
      <c r="AA28" s="23">
        <f t="shared" si="225"/>
        <v>0</v>
      </c>
      <c r="AB28" s="187">
        <f t="shared" ref="AB28" si="226">IF($B25=$B19,AB22+IF($F25&lt;&gt;$G25,(AC25+$G27-$G26)/$F25,AC25/$F25),IF($F25&lt;&gt;Y25,(AC25+$G27-$G26)/$F25,AC25/$F25))</f>
        <v>0</v>
      </c>
      <c r="AC28" s="7">
        <f t="shared" ref="AC28:AC29" si="227">SUM(AD28:AJ28)</f>
        <v>0</v>
      </c>
      <c r="AD28" s="26">
        <f t="shared" ref="AD28:AJ28" si="228">AD25</f>
        <v>0</v>
      </c>
      <c r="AE28" s="26">
        <f t="shared" si="228"/>
        <v>0</v>
      </c>
      <c r="AF28" s="26">
        <f t="shared" si="228"/>
        <v>0</v>
      </c>
      <c r="AG28" s="26">
        <f t="shared" si="228"/>
        <v>0</v>
      </c>
      <c r="AH28" s="113">
        <f t="shared" si="228"/>
        <v>0</v>
      </c>
      <c r="AI28" s="29">
        <f t="shared" si="228"/>
        <v>0</v>
      </c>
      <c r="AJ28" s="23">
        <f t="shared" si="228"/>
        <v>0</v>
      </c>
      <c r="AK28" s="187">
        <f t="shared" ref="AK28" si="229">IF($B25=$B19,AK22+IF($F25&lt;&gt;$G25,(AL25+$G27-$G26)/$F25,AL25/$F25),IF($F25&lt;&gt;AH25,(AL25+$G27-$G26)/$F25,AL25/$F25))</f>
        <v>0</v>
      </c>
      <c r="AL28" s="7">
        <f t="shared" ref="AL28:AL29" si="230">SUM(AM28:AS28)</f>
        <v>0</v>
      </c>
      <c r="AM28" s="26">
        <f t="shared" ref="AM28:AS28" si="231">AM25</f>
        <v>0</v>
      </c>
      <c r="AN28" s="26">
        <f t="shared" si="231"/>
        <v>0</v>
      </c>
      <c r="AO28" s="26">
        <f t="shared" si="231"/>
        <v>0</v>
      </c>
      <c r="AP28" s="26">
        <f t="shared" si="231"/>
        <v>0</v>
      </c>
      <c r="AQ28" s="113">
        <f t="shared" si="231"/>
        <v>0</v>
      </c>
      <c r="AR28" s="29">
        <f t="shared" si="231"/>
        <v>0</v>
      </c>
      <c r="AS28" s="23">
        <f t="shared" si="231"/>
        <v>0</v>
      </c>
      <c r="AT28" s="187">
        <f t="shared" ref="AT28" si="232">IF($B25=$B19,AT22+IF($F25&lt;&gt;$G25,(AU25+$G27-$G26)/$F25,AU25/$F25),IF($F25&lt;&gt;AQ25,(AU25+$G27-$G26)/$F25,AU25/$F25))</f>
        <v>0</v>
      </c>
      <c r="AU28" s="7">
        <f t="shared" ref="AU28:AU29" si="233">SUM(AV28:BB28)</f>
        <v>0</v>
      </c>
      <c r="AV28" s="6">
        <f t="shared" ref="AV28" si="234">IF(SUM($AM$9:$AS$9)=SUM($AV$9:$BB$9),AV25,IF(AND(SUM($AV$9:$BB$9)&gt;42,SUM($AV$9:$BB$9)&lt;49),AV25,0))</f>
        <v>0</v>
      </c>
      <c r="AW28" s="6">
        <f t="shared" ref="AW28:BB28" si="235">IF(SUM($AM$9:$AS$9)=SUM($AV$9:$BB$9),AW25,IF(AND(SUM($AV$9:$BB$9)&gt;42,SUM($AV$9:$BB$9)&lt;49),AW25,0))</f>
        <v>0</v>
      </c>
      <c r="AX28" s="6">
        <f t="shared" si="235"/>
        <v>0</v>
      </c>
      <c r="AY28" s="6">
        <f t="shared" si="235"/>
        <v>0</v>
      </c>
      <c r="AZ28" s="26">
        <f t="shared" si="235"/>
        <v>0</v>
      </c>
      <c r="BA28" s="29">
        <f t="shared" si="235"/>
        <v>0</v>
      </c>
      <c r="BB28" s="23">
        <f t="shared" si="235"/>
        <v>0</v>
      </c>
    </row>
    <row r="29" spans="1:54" ht="15.75" customHeight="1" x14ac:dyDescent="0.2">
      <c r="A29" s="1">
        <f t="shared" ref="A29:A30" si="236">A28</f>
        <v>0</v>
      </c>
      <c r="B29" s="313"/>
      <c r="C29" s="314"/>
      <c r="D29" s="314"/>
      <c r="E29" s="314"/>
      <c r="F29" s="31"/>
      <c r="G29" s="183"/>
      <c r="H29" s="123">
        <f t="shared" ref="H29" si="237">IF($B25=$B19,H23+F29,$F29)</f>
        <v>0</v>
      </c>
      <c r="I29" s="165">
        <f t="shared" si="176"/>
        <v>0</v>
      </c>
      <c r="J29" s="141">
        <f t="shared" ref="J29" si="238">IF($H28=0,0,IF($B19=$B25,IF($H30&gt;0,$H30+J23,K25+J23),IF($H30&gt;0,$H30,K25)))</f>
        <v>0</v>
      </c>
      <c r="K29" s="7">
        <f t="shared" si="221"/>
        <v>0</v>
      </c>
      <c r="L29" s="6"/>
      <c r="M29" s="6"/>
      <c r="N29" s="6"/>
      <c r="O29" s="6"/>
      <c r="P29" s="26"/>
      <c r="Q29" s="29"/>
      <c r="R29" s="23"/>
      <c r="S29" s="141">
        <f t="shared" ref="S29" si="239">IF($H28=0,0,IF($B19=$B25,IF($H30&gt;0,$H30+S23,T25+S23),IF($H30&gt;0,$H30,T25)))</f>
        <v>0</v>
      </c>
      <c r="T29" s="7">
        <f t="shared" si="224"/>
        <v>0</v>
      </c>
      <c r="U29" s="6"/>
      <c r="V29" s="6"/>
      <c r="W29" s="6"/>
      <c r="X29" s="6"/>
      <c r="Y29" s="26"/>
      <c r="Z29" s="29"/>
      <c r="AA29" s="23"/>
      <c r="AB29" s="141">
        <f t="shared" ref="AB29" si="240">IF($H28=0,0,IF($B19=$B25,IF($H30&gt;0,$H30+AB23,AC25+AB23),IF($H30&gt;0,$H30,AC25)))</f>
        <v>0</v>
      </c>
      <c r="AC29" s="7">
        <f t="shared" si="227"/>
        <v>0</v>
      </c>
      <c r="AD29" s="6"/>
      <c r="AE29" s="6"/>
      <c r="AF29" s="6"/>
      <c r="AG29" s="6"/>
      <c r="AH29" s="26"/>
      <c r="AI29" s="29"/>
      <c r="AJ29" s="23"/>
      <c r="AK29" s="141">
        <f t="shared" ref="AK29" si="241">IF($H28=0,0,IF($B19=$B25,IF($H30&gt;0,$H30+AK23,AL25+AK23),IF($H30&gt;0,$H30,AL25)))</f>
        <v>0</v>
      </c>
      <c r="AL29" s="7">
        <f t="shared" si="230"/>
        <v>0</v>
      </c>
      <c r="AM29" s="6"/>
      <c r="AN29" s="6"/>
      <c r="AO29" s="6"/>
      <c r="AP29" s="6"/>
      <c r="AQ29" s="26"/>
      <c r="AR29" s="29"/>
      <c r="AS29" s="23"/>
      <c r="AT29" s="141">
        <f t="shared" ref="AT29" si="242">IF($H28=0,0,IF($B19=$B25,IF($H30&gt;0,$H30+AT23,AU25+AT23),IF($H30&gt;0,$H30,AU25)))</f>
        <v>0</v>
      </c>
      <c r="AU29" s="7">
        <f t="shared" si="233"/>
        <v>0</v>
      </c>
      <c r="AV29" s="6"/>
      <c r="AW29" s="6"/>
      <c r="AX29" s="6"/>
      <c r="AY29" s="6"/>
      <c r="AZ29" s="26"/>
      <c r="BA29" s="29"/>
      <c r="BB29" s="23"/>
    </row>
    <row r="30" spans="1:54" ht="18.75" customHeight="1" thickBot="1" x14ac:dyDescent="0.25">
      <c r="A30" s="1">
        <f t="shared" si="236"/>
        <v>0</v>
      </c>
      <c r="B30" s="323" t="str">
        <f>IF(B25="",Wydruk!$AE$6,IF(J26=0,Wydruk!$AE$7,IF(AND(G26&lt;G27,B25&lt;&gt;$B31),Wydruk!$AE$13,IF(AND($B25=$B19,$B25&lt;&gt;$B31),IF(OR(OR(J30&lt;4,J30&gt;5),OR(S30&lt;4,S30&gt;5),OR(AB30&lt;4,AB30&gt;5),OR(AK30&lt;4,AK30&gt;5),OR(AND(AT30&lt;4,AT30&gt;0),AT30&gt;5)),Wydruk!$AE$8,Wydruk!$AE$9),IF($B25=$B31,IF($F29&lt;&gt;0,Wydruk!$AE$12,Wydruk!$AE$10),IF(OR(OR(J26&lt;4,J26&gt;5),OR(S26&lt;4,S26&gt;5),OR(AB26&lt;4,AB26&gt;5),OR(AK26&lt;4,AK26&gt;5),OR(AND(AT26&lt;4,AT26&gt;0),AT26&gt;5)),Wydruk!$AE$8,Wydruk!$AE$11))))))</f>
        <v>Uzupełnij liczby godzin tygodniowego planu</v>
      </c>
      <c r="C30" s="324"/>
      <c r="D30" s="324"/>
      <c r="E30" s="324"/>
      <c r="F30" s="173">
        <f>czerwiec!F30</f>
        <v>0</v>
      </c>
      <c r="G30" s="184">
        <f>czerwiec!G30</f>
        <v>0</v>
      </c>
      <c r="H30" s="191">
        <f t="shared" ref="H30" si="243">IF(OR($G30=0,$F30=0,$G30="",$F30=""),0,$G30/$F30)</f>
        <v>0</v>
      </c>
      <c r="I30" s="193"/>
      <c r="J30" s="176">
        <f t="shared" ref="J30" si="244">IF($B19=$B25,IF(L25+L20&gt;0,1,0)+IF(M25+M20&gt;0,1,0)+IF(N25+N20&gt;0,1,0)+IF(O25+O20&gt;0,1,0)+IF(P25+P20&gt;0,1,0)+IF(Q25+Q20&gt;0,1,0)+IF(R25+R20&gt;0,1,0),J26)</f>
        <v>0</v>
      </c>
      <c r="K30" s="133">
        <f t="shared" ref="K30" si="245">IF(OR($B25=$B31,J30=0,(K26-Q30+O30)&lt;=0),0,(K26-Q30+O30)/J30)</f>
        <v>0</v>
      </c>
      <c r="L30" s="137">
        <f t="shared" ref="L30" si="246">IF(K30*(7-J27)&lt;=0,0,K30*(7-J27))</f>
        <v>0</v>
      </c>
      <c r="M30" s="311">
        <f t="shared" ref="M30" si="247">ROUND(IF(OR(K27-K30*(7-J27)+P30&lt;0,$B25=$B31,K30&lt;=0,K27=0),0,IF(K27-K30*(7-J27)+P30&gt;Q30-O30+P30,Q30-O30+P30,K27-K30*(7-J27)+P30)),1)</f>
        <v>0</v>
      </c>
      <c r="N30" s="312"/>
      <c r="O30" s="139">
        <f t="shared" ref="O30" si="248">IF(OR($B25=$B31,J26=0),0,IF($B25=$B19,J25,$F25))</f>
        <v>0</v>
      </c>
      <c r="P30" s="30">
        <f t="shared" ref="P30" si="249">IF(OR($B25=$B31,J30=0),0,$G27-$G26)</f>
        <v>0</v>
      </c>
      <c r="Q30" s="134">
        <f t="shared" ref="Q30" si="250">IF(OR($B25=$B31,J30=0),0,J29)</f>
        <v>0</v>
      </c>
      <c r="R30" s="138">
        <f t="shared" ref="R30" si="251">IF($B25=$B31,0,K27)</f>
        <v>0</v>
      </c>
      <c r="S30" s="176">
        <f t="shared" ref="S30" si="252">IF($B19=$B25,IF(U25+U20&gt;0,1,0)+IF(V25+V20&gt;0,1,0)+IF(W25+W20&gt;0,1,0)+IF(X25+X20&gt;0,1,0)+IF(Y25+Y20&gt;0,1,0)+IF(Z25+Z20&gt;0,1,0)+IF(AA25+AA20&gt;0,1,0),S26)</f>
        <v>0</v>
      </c>
      <c r="T30" s="133">
        <f t="shared" ref="T30" si="253">IF(OR($B25=$B31,S30=0,(T26-Z30+X30)&lt;=0),0,(T26-Z30+X30)/S30)</f>
        <v>0</v>
      </c>
      <c r="U30" s="137">
        <f t="shared" ref="U30" si="254">IF(T30*(7-S27)&lt;=0,0,T30*(7-S27))</f>
        <v>0</v>
      </c>
      <c r="V30" s="311">
        <f t="shared" ref="V30" si="255">ROUND(IF(OR(T27-T30*(7-S27)+Y30&lt;0,$B25=$B31,T30&lt;=0,T27=0),0,IF(T27-T30*(7-S27)+Y30&gt;Z30-X30+Y30,Z30-X30+Y30,T27-T30*(7-S27)+Y30)),1)</f>
        <v>0</v>
      </c>
      <c r="W30" s="312"/>
      <c r="X30" s="139">
        <f t="shared" ref="X30" si="256">IF(OR($B25=$B31,S26=0),0,IF($B25=$B19,S25,$F25))</f>
        <v>0</v>
      </c>
      <c r="Y30" s="30">
        <f t="shared" ref="Y30" si="257">IF(OR($B25=$B31,S30=0),0,$G27-$G26)</f>
        <v>0</v>
      </c>
      <c r="Z30" s="134">
        <f t="shared" ref="Z30" si="258">IF(OR($B25=$B31,S30=0),0,S29)</f>
        <v>0</v>
      </c>
      <c r="AA30" s="138">
        <f t="shared" ref="AA30" si="259">IF($B25=$B31,0,T27)</f>
        <v>0</v>
      </c>
      <c r="AB30" s="176">
        <f t="shared" ref="AB30" si="260">IF($B19=$B25,IF(AD25+AD20&gt;0,1,0)+IF(AE25+AE20&gt;0,1,0)+IF(AF25+AF20&gt;0,1,0)+IF(AG25+AG20&gt;0,1,0)+IF(AH25+AH20&gt;0,1,0)+IF(AI25+AI20&gt;0,1,0)+IF(AJ25+AJ20&gt;0,1,0),AB26)</f>
        <v>0</v>
      </c>
      <c r="AC30" s="133">
        <f t="shared" ref="AC30" si="261">IF(OR($B25=$B31,AB30=0,(AC26-AI30+AG30)&lt;=0),0,(AC26-AI30+AG30)/AB30)</f>
        <v>0</v>
      </c>
      <c r="AD30" s="137">
        <f t="shared" ref="AD30" si="262">IF(AC30*(7-AB27)&lt;=0,0,AC30*(7-AB27))</f>
        <v>0</v>
      </c>
      <c r="AE30" s="311">
        <f t="shared" ref="AE30" si="263">ROUND(IF(OR(AC27-AC30*(7-AB27)+AH30&lt;0,$B25=$B31,AC30&lt;=0,AC27=0),0,IF(AC27-AC30*(7-AB27)+AH30&gt;AI30-AG30+AH30,AI30-AG30+AH30,AC27-AC30*(7-AB27)+AH30)),1)</f>
        <v>0</v>
      </c>
      <c r="AF30" s="312"/>
      <c r="AG30" s="139">
        <f t="shared" ref="AG30" si="264">IF(OR($B25=$B31,AB26=0),0,IF($B25=$B19,AB25,$F25))</f>
        <v>0</v>
      </c>
      <c r="AH30" s="30">
        <f t="shared" ref="AH30" si="265">IF(OR($B25=$B31,AB30=0),0,$G27-$G26)</f>
        <v>0</v>
      </c>
      <c r="AI30" s="134">
        <f t="shared" ref="AI30" si="266">IF(OR($B25=$B31,AB30=0),0,AB29)</f>
        <v>0</v>
      </c>
      <c r="AJ30" s="138">
        <f t="shared" ref="AJ30" si="267">IF($B25=$B31,0,AC27)</f>
        <v>0</v>
      </c>
      <c r="AK30" s="176">
        <f t="shared" ref="AK30" si="268">IF($B19=$B25,IF(AM25+AM20&gt;0,1,0)+IF(AN25+AN20&gt;0,1,0)+IF(AO25+AO20&gt;0,1,0)+IF(AP25+AP20&gt;0,1,0)+IF(AQ25+AQ20&gt;0,1,0)+IF(AR25+AR20&gt;0,1,0)+IF(AS25+AS20&gt;0,1,0),AK26)</f>
        <v>0</v>
      </c>
      <c r="AL30" s="133">
        <f t="shared" ref="AL30" si="269">IF(OR($B25=$B31,AK30=0,(AL26-AR30+AP30)&lt;=0),0,(AL26-AR30+AP30)/AK30)</f>
        <v>0</v>
      </c>
      <c r="AM30" s="137">
        <f t="shared" ref="AM30" si="270">IF(AL30*(7-AK27)&lt;=0,0,AL30*(7-AK27))</f>
        <v>0</v>
      </c>
      <c r="AN30" s="311">
        <f t="shared" ref="AN30" si="271">ROUND(IF(OR(AL27-AL30*(7-AK27)+AQ30&lt;0,$B25=$B31,AL30&lt;=0,AL27=0),0,IF(AL27-AL30*(7-AK27)+AQ30&gt;AR30-AP30+AQ30,AR30-AP30+AQ30,AL27-AL30*(7-AK27)+AQ30)),1)</f>
        <v>0</v>
      </c>
      <c r="AO30" s="312"/>
      <c r="AP30" s="139">
        <f t="shared" ref="AP30" si="272">IF(OR($B25=$B31,AK26=0),0,IF($B25=$B19,AK25,$F25))</f>
        <v>0</v>
      </c>
      <c r="AQ30" s="30">
        <f t="shared" ref="AQ30" si="273">IF(OR($B25=$B31,AK30=0),0,$G27-$G26)</f>
        <v>0</v>
      </c>
      <c r="AR30" s="134">
        <f t="shared" ref="AR30" si="274">IF(OR($B25=$B31,AK30=0),0,AK29)</f>
        <v>0</v>
      </c>
      <c r="AS30" s="138">
        <f t="shared" ref="AS30" si="275">IF($B25=$B31,0,AL27)</f>
        <v>0</v>
      </c>
      <c r="AT30" s="176">
        <f t="shared" ref="AT30" si="276">IF($B19=$B25,IF(AV25+AV20&gt;0,1,0)+IF(AW25+AW20&gt;0,1,0)+IF(AX25+AX20&gt;0,1,0)+IF(AY25+AY20&gt;0,1,0)+IF(AZ25+AZ20&gt;0,1,0)+IF(BA25+BA20&gt;0,1,0)+IF(BB25+BB20&gt;0,1,0),AT26)</f>
        <v>0</v>
      </c>
      <c r="AU30" s="133">
        <f t="shared" ref="AU30" si="277">IF(OR($B25=$B31,AT30=0,(AU26-BA30+AY30)&lt;=0),0,(AU26-BA30+AY30)/AT30)</f>
        <v>0</v>
      </c>
      <c r="AV30" s="137">
        <f t="shared" ref="AV30" si="278">IF(AU30*(7-AT27)&lt;=0,0,AU30*(7-AT27))</f>
        <v>0</v>
      </c>
      <c r="AW30" s="311">
        <f t="shared" ref="AW30" si="279">ROUND(IF(OR(AU27-AU30*(7-AT27)+AZ30&lt;0,$B25=$B31,AU30&lt;=0,AU27=0),0,IF(AU27-AU30*(7-AT27)+AZ30&gt;BA30-AY30+AZ30,BA30-AY30+AZ30,AU27-AU30*(7-AT27)+AZ30)),1)</f>
        <v>0</v>
      </c>
      <c r="AX30" s="312"/>
      <c r="AY30" s="139">
        <f t="shared" ref="AY30" si="280">IF(OR($B25=$B31,AT26=0),0,IF($B25=$B19,AT25,$F25))</f>
        <v>0</v>
      </c>
      <c r="AZ30" s="30">
        <f t="shared" ref="AZ30" si="281">IF(OR($B25=$B31,AT30=0),0,$G27-$G26)</f>
        <v>0</v>
      </c>
      <c r="BA30" s="134">
        <f t="shared" ref="BA30" si="282">IF(OR($B25=$B31,AT30=0),0,AT29)</f>
        <v>0</v>
      </c>
      <c r="BB30" s="138">
        <f t="shared" ref="BB30" si="283">IF($B25=$B31,0,AU27)</f>
        <v>0</v>
      </c>
    </row>
    <row r="31" spans="1:54" ht="15.75" x14ac:dyDescent="0.2">
      <c r="A31" s="1">
        <f t="shared" ref="A31" si="284">IF(B31="","1. Niewypełnione",B31)</f>
        <v>0</v>
      </c>
      <c r="B31" s="320">
        <f>czerwiec!B31</f>
        <v>0</v>
      </c>
      <c r="C31" s="321">
        <f>czerwiec!C31</f>
        <v>0</v>
      </c>
      <c r="D31" s="321">
        <f>czerwiec!D31</f>
        <v>0</v>
      </c>
      <c r="E31" s="321">
        <f>czerwiec!E31</f>
        <v>0</v>
      </c>
      <c r="F31" s="177">
        <f>czerwiec!F31</f>
        <v>18</v>
      </c>
      <c r="G31" s="185">
        <f>czerwiec!G31</f>
        <v>18</v>
      </c>
      <c r="H31" s="177"/>
      <c r="I31" s="192">
        <f t="shared" ref="I31:I35" si="285">K31+T31+AC31+AL31+AU31</f>
        <v>0</v>
      </c>
      <c r="J31" s="186">
        <f t="shared" ref="J31" si="286">IF(OR($B31=$B37,J34=0),0,ROUND((K32+P36)/J34,0))</f>
        <v>0</v>
      </c>
      <c r="K31" s="51">
        <f t="shared" ref="K31:K32" si="287">SUM(L31:R31)</f>
        <v>0</v>
      </c>
      <c r="L31" s="52">
        <f>czerwiec!L31</f>
        <v>0</v>
      </c>
      <c r="M31" s="52">
        <f>czerwiec!M31</f>
        <v>0</v>
      </c>
      <c r="N31" s="52">
        <f>czerwiec!N31</f>
        <v>0</v>
      </c>
      <c r="O31" s="52">
        <f>czerwiec!O31</f>
        <v>0</v>
      </c>
      <c r="P31" s="53">
        <f>czerwiec!P31</f>
        <v>0</v>
      </c>
      <c r="Q31" s="54">
        <f>czerwiec!Q31</f>
        <v>0</v>
      </c>
      <c r="R31" s="55">
        <f>czerwiec!R31</f>
        <v>0</v>
      </c>
      <c r="S31" s="188">
        <f t="shared" ref="S31" si="288">IF(OR($B31=$B37,S34=0),0,ROUND((T32+Y36)/S34,0))</f>
        <v>0</v>
      </c>
      <c r="T31" s="51">
        <f t="shared" ref="T31:T32" si="289">SUM(U31:AA31)</f>
        <v>0</v>
      </c>
      <c r="U31" s="52">
        <f>czerwiec!U31</f>
        <v>0</v>
      </c>
      <c r="V31" s="52">
        <f>czerwiec!V31</f>
        <v>0</v>
      </c>
      <c r="W31" s="52">
        <f>czerwiec!W31</f>
        <v>0</v>
      </c>
      <c r="X31" s="52">
        <f>czerwiec!X31</f>
        <v>0</v>
      </c>
      <c r="Y31" s="53">
        <f>czerwiec!Y31</f>
        <v>0</v>
      </c>
      <c r="Z31" s="54">
        <f>czerwiec!Z31</f>
        <v>0</v>
      </c>
      <c r="AA31" s="55">
        <f>czerwiec!AA31</f>
        <v>0</v>
      </c>
      <c r="AB31" s="188">
        <f t="shared" ref="AB31" si="290">IF(OR($B31=$B37,AB34=0),0,ROUND((AC32+AH36)/AB34,0))</f>
        <v>0</v>
      </c>
      <c r="AC31" s="51">
        <f t="shared" ref="AC31:AC32" si="291">SUM(AD31:AJ31)</f>
        <v>0</v>
      </c>
      <c r="AD31" s="52">
        <f>czerwiec!AD31</f>
        <v>0</v>
      </c>
      <c r="AE31" s="52">
        <f>czerwiec!AE31</f>
        <v>0</v>
      </c>
      <c r="AF31" s="52">
        <f>czerwiec!AF31</f>
        <v>0</v>
      </c>
      <c r="AG31" s="52">
        <f>czerwiec!AG31</f>
        <v>0</v>
      </c>
      <c r="AH31" s="53">
        <f>czerwiec!AH31</f>
        <v>0</v>
      </c>
      <c r="AI31" s="54">
        <f>czerwiec!AI31</f>
        <v>0</v>
      </c>
      <c r="AJ31" s="55">
        <f>czerwiec!AJ31</f>
        <v>0</v>
      </c>
      <c r="AK31" s="188">
        <f t="shared" ref="AK31" si="292">IF(OR($B31=$B37,AK34=0),0,ROUND((AL32+AQ36)/AK34,0))</f>
        <v>0</v>
      </c>
      <c r="AL31" s="51">
        <f t="shared" ref="AL31:AL32" si="293">SUM(AM31:AS31)</f>
        <v>0</v>
      </c>
      <c r="AM31" s="52">
        <f>czerwiec!AM31</f>
        <v>0</v>
      </c>
      <c r="AN31" s="52">
        <f>czerwiec!AN31</f>
        <v>0</v>
      </c>
      <c r="AO31" s="52">
        <f>czerwiec!AO31</f>
        <v>0</v>
      </c>
      <c r="AP31" s="52">
        <f>czerwiec!AP31</f>
        <v>0</v>
      </c>
      <c r="AQ31" s="53">
        <f>czerwiec!AQ31</f>
        <v>0</v>
      </c>
      <c r="AR31" s="54">
        <f>czerwiec!AR31</f>
        <v>0</v>
      </c>
      <c r="AS31" s="55">
        <f>czerwiec!AS31</f>
        <v>0</v>
      </c>
      <c r="AT31" s="188">
        <f t="shared" ref="AT31" si="294">IF(OR($B31=$B37,AT34=0),0,ROUND((AU32+AZ36)/AT34,0))</f>
        <v>0</v>
      </c>
      <c r="AU31" s="51">
        <f t="shared" ref="AU31:AU32" si="295">SUM(AV31:BB31)</f>
        <v>0</v>
      </c>
      <c r="AV31" s="52">
        <f t="shared" ref="AV31" si="296">IF(SUM($AM$9:$AS$9)=SUM($AV$9:$BB$9),AM31,IF(AND(SUM($AV$9:$BB$9)&gt;42,SUM($AV$9:$BB$9)&lt;49),AM31,0))</f>
        <v>0</v>
      </c>
      <c r="AW31" s="52">
        <f t="shared" ref="AW31" si="297">IF(SUM($AM$9:$AS$9)=SUM($AV$9:$BB$9),AN31,IF(AND(SUM($AV$9:$BB$9)&gt;42,SUM($AV$9:$BB$9)&lt;49),AN31,0))</f>
        <v>0</v>
      </c>
      <c r="AX31" s="52">
        <f t="shared" ref="AX31" si="298">IF(SUM($AM$9:$AS$9)=SUM($AV$9:$BB$9),AO31,IF(AND(SUM($AV$9:$BB$9)&gt;42,SUM($AV$9:$BB$9)&lt;49),AO31,0))</f>
        <v>0</v>
      </c>
      <c r="AY31" s="52">
        <f t="shared" ref="AY31" si="299">IF(SUM($AM$9:$AS$9)=SUM($AV$9:$BB$9),AP31,IF(AND(SUM($AV$9:$BB$9)&gt;42,SUM($AV$9:$BB$9)&lt;49),AP31,0))</f>
        <v>0</v>
      </c>
      <c r="AZ31" s="53">
        <f t="shared" ref="AZ31" si="300">IF(SUM($AM$9:$AS$9)=SUM($AV$9:$BB$9),AQ31,IF(AND(SUM($AV$9:$BB$9)&gt;42,SUM($AV$9:$BB$9)&lt;49),AQ31,0))</f>
        <v>0</v>
      </c>
      <c r="BA31" s="54">
        <f t="shared" ref="BA31" si="301">IF(SUM($AM$9:$AS$9)=SUM($AV$9:$BB$9),AR31,IF(AND(SUM($AV$9:$BB$9)&gt;42,SUM($AV$9:$BB$9)&lt;49),AR31,0))</f>
        <v>0</v>
      </c>
      <c r="BB31" s="55">
        <f t="shared" ref="BB31" si="302">IF(SUM($AM$9:$AS$9)=SUM($AV$9:$BB$9),AS31,IF(AND(SUM($AV$9:$BB$9)&gt;42,SUM($AV$9:$BB$9)&lt;49),AS31,0))</f>
        <v>0</v>
      </c>
    </row>
    <row r="32" spans="1:54" ht="12.75" hidden="1" customHeight="1" x14ac:dyDescent="0.2">
      <c r="B32" s="93"/>
      <c r="C32" s="94"/>
      <c r="D32" s="95"/>
      <c r="E32" s="115"/>
      <c r="F32" s="140" t="b">
        <f t="shared" ref="F32" si="303">IF($B25=$B31,OR(F26,G31&lt;F31),G31&lt;F31)</f>
        <v>0</v>
      </c>
      <c r="G32" s="189">
        <f t="shared" ref="G32" si="304">IF(AND($B25=$B31,$B25&lt;&gt;"",$B25&lt;&gt;0),G31+G26,G31)</f>
        <v>18</v>
      </c>
      <c r="H32" s="120"/>
      <c r="I32" s="165">
        <f t="shared" si="285"/>
        <v>0</v>
      </c>
      <c r="J32" s="194">
        <f t="shared" ref="J32" si="305">7-COUNTIF(L31:R31,0)-COUNTIF(L31:R31,"")</f>
        <v>0</v>
      </c>
      <c r="K32" s="22">
        <f t="shared" si="287"/>
        <v>0</v>
      </c>
      <c r="L32" s="35">
        <f t="shared" ref="L32:R32" si="306">IF($B25=$B31,L31+L26,L31)</f>
        <v>0</v>
      </c>
      <c r="M32" s="35">
        <f t="shared" si="306"/>
        <v>0</v>
      </c>
      <c r="N32" s="35">
        <f t="shared" si="306"/>
        <v>0</v>
      </c>
      <c r="O32" s="35">
        <f t="shared" si="306"/>
        <v>0</v>
      </c>
      <c r="P32" s="36">
        <f t="shared" si="306"/>
        <v>0</v>
      </c>
      <c r="Q32" s="37">
        <f t="shared" si="306"/>
        <v>0</v>
      </c>
      <c r="R32" s="38">
        <f t="shared" si="306"/>
        <v>0</v>
      </c>
      <c r="S32" s="194">
        <f t="shared" ref="S32" si="307">7-COUNTIF(U31:AA31,0)-COUNTIF(U31:AA31,"")</f>
        <v>0</v>
      </c>
      <c r="T32" s="22">
        <f t="shared" si="289"/>
        <v>0</v>
      </c>
      <c r="U32" s="35">
        <f t="shared" ref="U32:AA32" si="308">IF($B25=$B31,U31+U26,U31)</f>
        <v>0</v>
      </c>
      <c r="V32" s="35">
        <f t="shared" si="308"/>
        <v>0</v>
      </c>
      <c r="W32" s="35">
        <f t="shared" si="308"/>
        <v>0</v>
      </c>
      <c r="X32" s="35">
        <f t="shared" si="308"/>
        <v>0</v>
      </c>
      <c r="Y32" s="36">
        <f t="shared" si="308"/>
        <v>0</v>
      </c>
      <c r="Z32" s="37">
        <f t="shared" si="308"/>
        <v>0</v>
      </c>
      <c r="AA32" s="38">
        <f t="shared" si="308"/>
        <v>0</v>
      </c>
      <c r="AB32" s="194">
        <f t="shared" ref="AB32" si="309">7-COUNTIF(AD31:AJ31,0)-COUNTIF(AD31:AJ31,"")</f>
        <v>0</v>
      </c>
      <c r="AC32" s="22">
        <f t="shared" si="291"/>
        <v>0</v>
      </c>
      <c r="AD32" s="35">
        <f t="shared" ref="AD32:AJ32" si="310">IF($B25=$B31,AD31+AD26,AD31)</f>
        <v>0</v>
      </c>
      <c r="AE32" s="35">
        <f t="shared" si="310"/>
        <v>0</v>
      </c>
      <c r="AF32" s="35">
        <f t="shared" si="310"/>
        <v>0</v>
      </c>
      <c r="AG32" s="35">
        <f t="shared" si="310"/>
        <v>0</v>
      </c>
      <c r="AH32" s="36">
        <f t="shared" si="310"/>
        <v>0</v>
      </c>
      <c r="AI32" s="37">
        <f t="shared" si="310"/>
        <v>0</v>
      </c>
      <c r="AJ32" s="38">
        <f t="shared" si="310"/>
        <v>0</v>
      </c>
      <c r="AK32" s="194">
        <f t="shared" ref="AK32" si="311">7-COUNTIF(AM31:AS31,0)-COUNTIF(AM31:AS31,"")</f>
        <v>0</v>
      </c>
      <c r="AL32" s="22">
        <f t="shared" si="293"/>
        <v>0</v>
      </c>
      <c r="AM32" s="35">
        <f t="shared" ref="AM32:AS32" si="312">IF($B25=$B31,AM31+AM26,AM31)</f>
        <v>0</v>
      </c>
      <c r="AN32" s="35">
        <f t="shared" si="312"/>
        <v>0</v>
      </c>
      <c r="AO32" s="35">
        <f t="shared" si="312"/>
        <v>0</v>
      </c>
      <c r="AP32" s="35">
        <f t="shared" si="312"/>
        <v>0</v>
      </c>
      <c r="AQ32" s="36">
        <f t="shared" si="312"/>
        <v>0</v>
      </c>
      <c r="AR32" s="37">
        <f t="shared" si="312"/>
        <v>0</v>
      </c>
      <c r="AS32" s="38">
        <f t="shared" si="312"/>
        <v>0</v>
      </c>
      <c r="AT32" s="194">
        <f t="shared" ref="AT32" si="313">7-COUNTIF(AV31:BB31,0)-COUNTIF(AV31:BB31,"")</f>
        <v>0</v>
      </c>
      <c r="AU32" s="22">
        <f t="shared" si="295"/>
        <v>0</v>
      </c>
      <c r="AV32" s="35">
        <f t="shared" ref="AV32:BB32" si="314">IF($B25=$B31,AV31+AV26,AV31)</f>
        <v>0</v>
      </c>
      <c r="AW32" s="35">
        <f t="shared" si="314"/>
        <v>0</v>
      </c>
      <c r="AX32" s="35">
        <f t="shared" si="314"/>
        <v>0</v>
      </c>
      <c r="AY32" s="35">
        <f t="shared" si="314"/>
        <v>0</v>
      </c>
      <c r="AZ32" s="36">
        <f t="shared" si="314"/>
        <v>0</v>
      </c>
      <c r="BA32" s="37">
        <f t="shared" si="314"/>
        <v>0</v>
      </c>
      <c r="BB32" s="38">
        <f t="shared" si="314"/>
        <v>0</v>
      </c>
    </row>
    <row r="33" spans="1:54" ht="15" hidden="1" customHeight="1" x14ac:dyDescent="0.2">
      <c r="B33" s="116"/>
      <c r="C33" s="117"/>
      <c r="D33" s="118"/>
      <c r="E33" s="119"/>
      <c r="F33" s="92"/>
      <c r="G33" s="190">
        <f t="shared" ref="G33" si="315">IF(AND($B25=$B31,$B25&lt;&gt;"",$B25&lt;&gt;0),F31+G27,F31)</f>
        <v>18</v>
      </c>
      <c r="H33" s="121"/>
      <c r="I33" s="165">
        <f t="shared" si="285"/>
        <v>0</v>
      </c>
      <c r="J33" s="195">
        <f t="shared" ref="J33" si="316">IF($B31=$B25,COUNTIF(L33:R33,0),COUNTIF(L34:R34,0)+COUNTIF(L34:R34,""))</f>
        <v>7</v>
      </c>
      <c r="K33" s="39">
        <f t="shared" ref="K33:R33" si="317">IF($B25=$B31,K34+K27,K34)</f>
        <v>0</v>
      </c>
      <c r="L33" s="40">
        <f t="shared" si="317"/>
        <v>0</v>
      </c>
      <c r="M33" s="40">
        <f t="shared" si="317"/>
        <v>0</v>
      </c>
      <c r="N33" s="40">
        <f t="shared" si="317"/>
        <v>0</v>
      </c>
      <c r="O33" s="40">
        <f t="shared" si="317"/>
        <v>0</v>
      </c>
      <c r="P33" s="41">
        <f t="shared" si="317"/>
        <v>0</v>
      </c>
      <c r="Q33" s="42">
        <f t="shared" si="317"/>
        <v>0</v>
      </c>
      <c r="R33" s="43">
        <f t="shared" si="317"/>
        <v>0</v>
      </c>
      <c r="S33" s="195">
        <f t="shared" ref="S33" si="318">IF($B31=$B25,COUNTIF(U33:AA33,0),COUNTIF(U34:AA34,0)+COUNTIF(U34:AA34,""))</f>
        <v>7</v>
      </c>
      <c r="T33" s="39">
        <f t="shared" ref="T33:AA33" si="319">IF($B25=$B31,T34+T27,T34)</f>
        <v>0</v>
      </c>
      <c r="U33" s="40">
        <f t="shared" si="319"/>
        <v>0</v>
      </c>
      <c r="V33" s="40">
        <f t="shared" si="319"/>
        <v>0</v>
      </c>
      <c r="W33" s="40">
        <f t="shared" si="319"/>
        <v>0</v>
      </c>
      <c r="X33" s="40">
        <f t="shared" si="319"/>
        <v>0</v>
      </c>
      <c r="Y33" s="41">
        <f t="shared" si="319"/>
        <v>0</v>
      </c>
      <c r="Z33" s="42">
        <f t="shared" si="319"/>
        <v>0</v>
      </c>
      <c r="AA33" s="43">
        <f t="shared" si="319"/>
        <v>0</v>
      </c>
      <c r="AB33" s="195">
        <f t="shared" ref="AB33" si="320">IF($B31=$B25,COUNTIF(AD33:AJ33,0),COUNTIF(AD34:AJ34,0)+COUNTIF(AD34:AJ34,""))</f>
        <v>7</v>
      </c>
      <c r="AC33" s="39">
        <f t="shared" ref="AC33:AJ33" si="321">IF($B25=$B31,AC34+AC27,AC34)</f>
        <v>0</v>
      </c>
      <c r="AD33" s="40">
        <f t="shared" si="321"/>
        <v>0</v>
      </c>
      <c r="AE33" s="40">
        <f t="shared" si="321"/>
        <v>0</v>
      </c>
      <c r="AF33" s="40">
        <f t="shared" si="321"/>
        <v>0</v>
      </c>
      <c r="AG33" s="40">
        <f t="shared" si="321"/>
        <v>0</v>
      </c>
      <c r="AH33" s="41">
        <f t="shared" si="321"/>
        <v>0</v>
      </c>
      <c r="AI33" s="42">
        <f t="shared" si="321"/>
        <v>0</v>
      </c>
      <c r="AJ33" s="43">
        <f t="shared" si="321"/>
        <v>0</v>
      </c>
      <c r="AK33" s="195">
        <f t="shared" ref="AK33" si="322">IF($B31=$B25,COUNTIF(AM33:AS33,0),COUNTIF(AM34:AS34,0)+COUNTIF(AM34:AS34,""))</f>
        <v>7</v>
      </c>
      <c r="AL33" s="39">
        <f t="shared" ref="AL33:AS33" si="323">IF($B25=$B31,AL34+AL27,AL34)</f>
        <v>0</v>
      </c>
      <c r="AM33" s="40">
        <f t="shared" si="323"/>
        <v>0</v>
      </c>
      <c r="AN33" s="40">
        <f t="shared" si="323"/>
        <v>0</v>
      </c>
      <c r="AO33" s="40">
        <f t="shared" si="323"/>
        <v>0</v>
      </c>
      <c r="AP33" s="40">
        <f t="shared" si="323"/>
        <v>0</v>
      </c>
      <c r="AQ33" s="41">
        <f t="shared" si="323"/>
        <v>0</v>
      </c>
      <c r="AR33" s="42">
        <f t="shared" si="323"/>
        <v>0</v>
      </c>
      <c r="AS33" s="43">
        <f t="shared" si="323"/>
        <v>0</v>
      </c>
      <c r="AT33" s="195">
        <f t="shared" ref="AT33" si="324">IF($B31=$B25,COUNTIF(AV33:BB33,0),COUNTIF(AV34:BB34,0)+COUNTIF(AV34:BB34,""))</f>
        <v>7</v>
      </c>
      <c r="AU33" s="39">
        <f t="shared" ref="AU33:BB33" si="325">IF($B25=$B31,AU34+AU27,AU34)</f>
        <v>0</v>
      </c>
      <c r="AV33" s="40">
        <f t="shared" si="325"/>
        <v>0</v>
      </c>
      <c r="AW33" s="40">
        <f t="shared" si="325"/>
        <v>0</v>
      </c>
      <c r="AX33" s="40">
        <f t="shared" si="325"/>
        <v>0</v>
      </c>
      <c r="AY33" s="40">
        <f t="shared" si="325"/>
        <v>0</v>
      </c>
      <c r="AZ33" s="41">
        <f t="shared" si="325"/>
        <v>0</v>
      </c>
      <c r="BA33" s="42">
        <f t="shared" si="325"/>
        <v>0</v>
      </c>
      <c r="BB33" s="43">
        <f t="shared" si="325"/>
        <v>0</v>
      </c>
    </row>
    <row r="34" spans="1:54" ht="15.75" customHeight="1" x14ac:dyDescent="0.2">
      <c r="A34" s="1">
        <f t="shared" ref="A34" si="326">A31</f>
        <v>0</v>
      </c>
      <c r="B34" s="313">
        <f t="shared" ref="B34" si="327">B28+1</f>
        <v>3</v>
      </c>
      <c r="C34" s="314"/>
      <c r="D34" s="314"/>
      <c r="E34" s="314"/>
      <c r="F34" s="31"/>
      <c r="G34" s="183"/>
      <c r="H34" s="122">
        <f t="shared" ref="H34" si="328">5-COUNTIF(AU31,0)-COUNTIF(AL31,0)-COUNTIF(AC31,0)-COUNTIF(T31,0)-COUNTIF(K31,0)</f>
        <v>0</v>
      </c>
      <c r="I34" s="165">
        <f t="shared" si="285"/>
        <v>0</v>
      </c>
      <c r="J34" s="187">
        <f t="shared" ref="J34" si="329">IF($B31=$B25,J28+IF($F31&lt;&gt;$G31,(K31+$G33-$G32)/$F31,K31/$F31),IF($F31&lt;&gt;G31,(K31+$G33-$G32)/$F31,K31/$F31))</f>
        <v>0</v>
      </c>
      <c r="K34" s="7">
        <f t="shared" ref="K34:K35" si="330">SUM(L34:R34)</f>
        <v>0</v>
      </c>
      <c r="L34" s="26">
        <f t="shared" ref="L34:R34" si="331">L31</f>
        <v>0</v>
      </c>
      <c r="M34" s="26">
        <f t="shared" si="331"/>
        <v>0</v>
      </c>
      <c r="N34" s="26">
        <f t="shared" si="331"/>
        <v>0</v>
      </c>
      <c r="O34" s="26">
        <f t="shared" si="331"/>
        <v>0</v>
      </c>
      <c r="P34" s="26">
        <f t="shared" si="331"/>
        <v>0</v>
      </c>
      <c r="Q34" s="29">
        <f t="shared" si="331"/>
        <v>0</v>
      </c>
      <c r="R34" s="23">
        <f t="shared" si="331"/>
        <v>0</v>
      </c>
      <c r="S34" s="187">
        <f t="shared" ref="S34" si="332">IF($B31=$B25,S28+IF($F31&lt;&gt;$G31,(T31+$G33-$G32)/$F31,T31/$F31),IF($F31&lt;&gt;P31,(T31+$G33-$G32)/$F31,T31/$F31))</f>
        <v>0</v>
      </c>
      <c r="T34" s="7">
        <f t="shared" ref="T34:T35" si="333">SUM(U34:AA34)</f>
        <v>0</v>
      </c>
      <c r="U34" s="26">
        <f t="shared" ref="U34:AA34" si="334">U31</f>
        <v>0</v>
      </c>
      <c r="V34" s="26">
        <f t="shared" si="334"/>
        <v>0</v>
      </c>
      <c r="W34" s="26">
        <f t="shared" si="334"/>
        <v>0</v>
      </c>
      <c r="X34" s="26">
        <f t="shared" si="334"/>
        <v>0</v>
      </c>
      <c r="Y34" s="113">
        <f t="shared" si="334"/>
        <v>0</v>
      </c>
      <c r="Z34" s="29">
        <f t="shared" si="334"/>
        <v>0</v>
      </c>
      <c r="AA34" s="23">
        <f t="shared" si="334"/>
        <v>0</v>
      </c>
      <c r="AB34" s="187">
        <f t="shared" ref="AB34" si="335">IF($B31=$B25,AB28+IF($F31&lt;&gt;$G31,(AC31+$G33-$G32)/$F31,AC31/$F31),IF($F31&lt;&gt;Y31,(AC31+$G33-$G32)/$F31,AC31/$F31))</f>
        <v>0</v>
      </c>
      <c r="AC34" s="7">
        <f t="shared" ref="AC34:AC35" si="336">SUM(AD34:AJ34)</f>
        <v>0</v>
      </c>
      <c r="AD34" s="26">
        <f t="shared" ref="AD34:AJ34" si="337">AD31</f>
        <v>0</v>
      </c>
      <c r="AE34" s="26">
        <f t="shared" si="337"/>
        <v>0</v>
      </c>
      <c r="AF34" s="26">
        <f t="shared" si="337"/>
        <v>0</v>
      </c>
      <c r="AG34" s="26">
        <f t="shared" si="337"/>
        <v>0</v>
      </c>
      <c r="AH34" s="113">
        <f t="shared" si="337"/>
        <v>0</v>
      </c>
      <c r="AI34" s="29">
        <f t="shared" si="337"/>
        <v>0</v>
      </c>
      <c r="AJ34" s="23">
        <f t="shared" si="337"/>
        <v>0</v>
      </c>
      <c r="AK34" s="187">
        <f t="shared" ref="AK34" si="338">IF($B31=$B25,AK28+IF($F31&lt;&gt;$G31,(AL31+$G33-$G32)/$F31,AL31/$F31),IF($F31&lt;&gt;AH31,(AL31+$G33-$G32)/$F31,AL31/$F31))</f>
        <v>0</v>
      </c>
      <c r="AL34" s="7">
        <f t="shared" ref="AL34:AL35" si="339">SUM(AM34:AS34)</f>
        <v>0</v>
      </c>
      <c r="AM34" s="26">
        <f t="shared" ref="AM34:AS34" si="340">AM31</f>
        <v>0</v>
      </c>
      <c r="AN34" s="26">
        <f t="shared" si="340"/>
        <v>0</v>
      </c>
      <c r="AO34" s="26">
        <f t="shared" si="340"/>
        <v>0</v>
      </c>
      <c r="AP34" s="26">
        <f t="shared" si="340"/>
        <v>0</v>
      </c>
      <c r="AQ34" s="113">
        <f t="shared" si="340"/>
        <v>0</v>
      </c>
      <c r="AR34" s="29">
        <f t="shared" si="340"/>
        <v>0</v>
      </c>
      <c r="AS34" s="23">
        <f t="shared" si="340"/>
        <v>0</v>
      </c>
      <c r="AT34" s="187">
        <f t="shared" ref="AT34" si="341">IF($B31=$B25,AT28+IF($F31&lt;&gt;$G31,(AU31+$G33-$G32)/$F31,AU31/$F31),IF($F31&lt;&gt;AQ31,(AU31+$G33-$G32)/$F31,AU31/$F31))</f>
        <v>0</v>
      </c>
      <c r="AU34" s="7">
        <f t="shared" ref="AU34:AU35" si="342">SUM(AV34:BB34)</f>
        <v>0</v>
      </c>
      <c r="AV34" s="6">
        <f t="shared" ref="AV34" si="343">IF(SUM($AM$9:$AS$9)=SUM($AV$9:$BB$9),AV31,IF(AND(SUM($AV$9:$BB$9)&gt;42,SUM($AV$9:$BB$9)&lt;49),AV31,0))</f>
        <v>0</v>
      </c>
      <c r="AW34" s="6">
        <f t="shared" ref="AW34:BB34" si="344">IF(SUM($AM$9:$AS$9)=SUM($AV$9:$BB$9),AW31,IF(AND(SUM($AV$9:$BB$9)&gt;42,SUM($AV$9:$BB$9)&lt;49),AW31,0))</f>
        <v>0</v>
      </c>
      <c r="AX34" s="6">
        <f t="shared" si="344"/>
        <v>0</v>
      </c>
      <c r="AY34" s="6">
        <f t="shared" si="344"/>
        <v>0</v>
      </c>
      <c r="AZ34" s="26">
        <f t="shared" si="344"/>
        <v>0</v>
      </c>
      <c r="BA34" s="29">
        <f t="shared" si="344"/>
        <v>0</v>
      </c>
      <c r="BB34" s="23">
        <f t="shared" si="344"/>
        <v>0</v>
      </c>
    </row>
    <row r="35" spans="1:54" ht="15.75" customHeight="1" x14ac:dyDescent="0.2">
      <c r="A35" s="1">
        <f t="shared" ref="A35:A36" si="345">A34</f>
        <v>0</v>
      </c>
      <c r="B35" s="313"/>
      <c r="C35" s="314"/>
      <c r="D35" s="314"/>
      <c r="E35" s="314"/>
      <c r="F35" s="31"/>
      <c r="G35" s="183"/>
      <c r="H35" s="123">
        <f t="shared" ref="H35" si="346">IF($B31=$B25,H29+F35,$F35)</f>
        <v>0</v>
      </c>
      <c r="I35" s="165">
        <f t="shared" si="285"/>
        <v>0</v>
      </c>
      <c r="J35" s="141">
        <f t="shared" ref="J35" si="347">IF($H34=0,0,IF($B25=$B31,IF($H36&gt;0,$H36+J29,K31+J29),IF($H36&gt;0,$H36,K31)))</f>
        <v>0</v>
      </c>
      <c r="K35" s="7">
        <f t="shared" si="330"/>
        <v>0</v>
      </c>
      <c r="L35" s="6"/>
      <c r="M35" s="6"/>
      <c r="N35" s="6"/>
      <c r="O35" s="6"/>
      <c r="P35" s="26"/>
      <c r="Q35" s="29"/>
      <c r="R35" s="23"/>
      <c r="S35" s="141">
        <f t="shared" ref="S35" si="348">IF($H34=0,0,IF($B25=$B31,IF($H36&gt;0,$H36+S29,T31+S29),IF($H36&gt;0,$H36,T31)))</f>
        <v>0</v>
      </c>
      <c r="T35" s="7">
        <f t="shared" si="333"/>
        <v>0</v>
      </c>
      <c r="U35" s="6"/>
      <c r="V35" s="6"/>
      <c r="W35" s="6"/>
      <c r="X35" s="6"/>
      <c r="Y35" s="26"/>
      <c r="Z35" s="29"/>
      <c r="AA35" s="23"/>
      <c r="AB35" s="141">
        <f t="shared" ref="AB35" si="349">IF($H34=0,0,IF($B25=$B31,IF($H36&gt;0,$H36+AB29,AC31+AB29),IF($H36&gt;0,$H36,AC31)))</f>
        <v>0</v>
      </c>
      <c r="AC35" s="7">
        <f t="shared" si="336"/>
        <v>0</v>
      </c>
      <c r="AD35" s="6"/>
      <c r="AE35" s="6"/>
      <c r="AF35" s="6"/>
      <c r="AG35" s="6"/>
      <c r="AH35" s="26"/>
      <c r="AI35" s="29"/>
      <c r="AJ35" s="23"/>
      <c r="AK35" s="141">
        <f t="shared" ref="AK35" si="350">IF($H34=0,0,IF($B25=$B31,IF($H36&gt;0,$H36+AK29,AL31+AK29),IF($H36&gt;0,$H36,AL31)))</f>
        <v>0</v>
      </c>
      <c r="AL35" s="7">
        <f t="shared" si="339"/>
        <v>0</v>
      </c>
      <c r="AM35" s="6"/>
      <c r="AN35" s="6"/>
      <c r="AO35" s="6"/>
      <c r="AP35" s="6"/>
      <c r="AQ35" s="26"/>
      <c r="AR35" s="29"/>
      <c r="AS35" s="23"/>
      <c r="AT35" s="141">
        <f t="shared" ref="AT35" si="351">IF($H34=0,0,IF($B25=$B31,IF($H36&gt;0,$H36+AT29,AU31+AT29),IF($H36&gt;0,$H36,AU31)))</f>
        <v>0</v>
      </c>
      <c r="AU35" s="7">
        <f t="shared" si="342"/>
        <v>0</v>
      </c>
      <c r="AV35" s="6"/>
      <c r="AW35" s="6"/>
      <c r="AX35" s="6"/>
      <c r="AY35" s="6"/>
      <c r="AZ35" s="26"/>
      <c r="BA35" s="29"/>
      <c r="BB35" s="23"/>
    </row>
    <row r="36" spans="1:54" ht="18.75" customHeight="1" thickBot="1" x14ac:dyDescent="0.25">
      <c r="A36" s="1">
        <f t="shared" si="345"/>
        <v>0</v>
      </c>
      <c r="B36" s="323" t="str">
        <f>IF(B31="",Wydruk!$AE$6,IF(J32=0,Wydruk!$AE$7,IF(AND(G32&lt;G33,B31&lt;&gt;$B37),Wydruk!$AE$13,IF(AND($B31=$B25,$B31&lt;&gt;$B37),IF(OR(OR(J36&lt;4,J36&gt;5),OR(S36&lt;4,S36&gt;5),OR(AB36&lt;4,AB36&gt;5),OR(AK36&lt;4,AK36&gt;5),OR(AND(AT36&lt;4,AT36&gt;0),AT36&gt;5)),Wydruk!$AE$8,Wydruk!$AE$9),IF($B31=$B37,IF($F35&lt;&gt;0,Wydruk!$AE$12,Wydruk!$AE$10),IF(OR(OR(J32&lt;4,J32&gt;5),OR(S32&lt;4,S32&gt;5),OR(AB32&lt;4,AB32&gt;5),OR(AK32&lt;4,AK32&gt;5),OR(AND(AT32&lt;4,AT32&gt;0),AT32&gt;5)),Wydruk!$AE$8,Wydruk!$AE$11))))))</f>
        <v>Uzupełnij liczby godzin tygodniowego planu</v>
      </c>
      <c r="C36" s="324"/>
      <c r="D36" s="324"/>
      <c r="E36" s="324"/>
      <c r="F36" s="173">
        <f>czerwiec!F36</f>
        <v>0</v>
      </c>
      <c r="G36" s="184">
        <f>czerwiec!G36</f>
        <v>0</v>
      </c>
      <c r="H36" s="191">
        <f t="shared" ref="H36" si="352">IF(OR($G36=0,$F36=0,$G36="",$F36=""),0,$G36/$F36)</f>
        <v>0</v>
      </c>
      <c r="I36" s="193"/>
      <c r="J36" s="176">
        <f t="shared" ref="J36" si="353">IF($B25=$B31,IF(L31+L26&gt;0,1,0)+IF(M31+M26&gt;0,1,0)+IF(N31+N26&gt;0,1,0)+IF(O31+O26&gt;0,1,0)+IF(P31+P26&gt;0,1,0)+IF(Q31+Q26&gt;0,1,0)+IF(R31+R26&gt;0,1,0),J32)</f>
        <v>0</v>
      </c>
      <c r="K36" s="133">
        <f t="shared" ref="K36" si="354">IF(OR($B31=$B37,J36=0,(K32-Q36+O36)&lt;=0),0,(K32-Q36+O36)/J36)</f>
        <v>0</v>
      </c>
      <c r="L36" s="137">
        <f t="shared" ref="L36" si="355">IF(K36*(7-J33)&lt;=0,0,K36*(7-J33))</f>
        <v>0</v>
      </c>
      <c r="M36" s="311">
        <f t="shared" ref="M36" si="356">ROUND(IF(OR(K33-K36*(7-J33)+P36&lt;0,$B31=$B37,K36&lt;=0,K33=0),0,IF(K33-K36*(7-J33)+P36&gt;Q36-O36+P36,Q36-O36+P36,K33-K36*(7-J33)+P36)),1)</f>
        <v>0</v>
      </c>
      <c r="N36" s="312"/>
      <c r="O36" s="139">
        <f t="shared" ref="O36" si="357">IF(OR($B31=$B37,J32=0),0,IF($B31=$B25,J31,$F31))</f>
        <v>0</v>
      </c>
      <c r="P36" s="30">
        <f t="shared" ref="P36" si="358">IF(OR($B31=$B37,J36=0),0,$G33-$G32)</f>
        <v>0</v>
      </c>
      <c r="Q36" s="134">
        <f t="shared" ref="Q36" si="359">IF(OR($B31=$B37,J36=0),0,J35)</f>
        <v>0</v>
      </c>
      <c r="R36" s="138">
        <f t="shared" ref="R36" si="360">IF($B31=$B37,0,K33)</f>
        <v>0</v>
      </c>
      <c r="S36" s="176">
        <f t="shared" ref="S36" si="361">IF($B25=$B31,IF(U31+U26&gt;0,1,0)+IF(V31+V26&gt;0,1,0)+IF(W31+W26&gt;0,1,0)+IF(X31+X26&gt;0,1,0)+IF(Y31+Y26&gt;0,1,0)+IF(Z31+Z26&gt;0,1,0)+IF(AA31+AA26&gt;0,1,0),S32)</f>
        <v>0</v>
      </c>
      <c r="T36" s="133">
        <f t="shared" ref="T36" si="362">IF(OR($B31=$B37,S36=0,(T32-Z36+X36)&lt;=0),0,(T32-Z36+X36)/S36)</f>
        <v>0</v>
      </c>
      <c r="U36" s="137">
        <f t="shared" ref="U36" si="363">IF(T36*(7-S33)&lt;=0,0,T36*(7-S33))</f>
        <v>0</v>
      </c>
      <c r="V36" s="311">
        <f t="shared" ref="V36" si="364">ROUND(IF(OR(T33-T36*(7-S33)+Y36&lt;0,$B31=$B37,T36&lt;=0,T33=0),0,IF(T33-T36*(7-S33)+Y36&gt;Z36-X36+Y36,Z36-X36+Y36,T33-T36*(7-S33)+Y36)),1)</f>
        <v>0</v>
      </c>
      <c r="W36" s="312"/>
      <c r="X36" s="139">
        <f t="shared" ref="X36" si="365">IF(OR($B31=$B37,S32=0),0,IF($B31=$B25,S31,$F31))</f>
        <v>0</v>
      </c>
      <c r="Y36" s="30">
        <f t="shared" ref="Y36" si="366">IF(OR($B31=$B37,S36=0),0,$G33-$G32)</f>
        <v>0</v>
      </c>
      <c r="Z36" s="134">
        <f t="shared" ref="Z36" si="367">IF(OR($B31=$B37,S36=0),0,S35)</f>
        <v>0</v>
      </c>
      <c r="AA36" s="138">
        <f t="shared" ref="AA36" si="368">IF($B31=$B37,0,T33)</f>
        <v>0</v>
      </c>
      <c r="AB36" s="176">
        <f t="shared" ref="AB36" si="369">IF($B25=$B31,IF(AD31+AD26&gt;0,1,0)+IF(AE31+AE26&gt;0,1,0)+IF(AF31+AF26&gt;0,1,0)+IF(AG31+AG26&gt;0,1,0)+IF(AH31+AH26&gt;0,1,0)+IF(AI31+AI26&gt;0,1,0)+IF(AJ31+AJ26&gt;0,1,0),AB32)</f>
        <v>0</v>
      </c>
      <c r="AC36" s="133">
        <f t="shared" ref="AC36" si="370">IF(OR($B31=$B37,AB36=0,(AC32-AI36+AG36)&lt;=0),0,(AC32-AI36+AG36)/AB36)</f>
        <v>0</v>
      </c>
      <c r="AD36" s="137">
        <f t="shared" ref="AD36" si="371">IF(AC36*(7-AB33)&lt;=0,0,AC36*(7-AB33))</f>
        <v>0</v>
      </c>
      <c r="AE36" s="311">
        <f t="shared" ref="AE36" si="372">ROUND(IF(OR(AC33-AC36*(7-AB33)+AH36&lt;0,$B31=$B37,AC36&lt;=0,AC33=0),0,IF(AC33-AC36*(7-AB33)+AH36&gt;AI36-AG36+AH36,AI36-AG36+AH36,AC33-AC36*(7-AB33)+AH36)),1)</f>
        <v>0</v>
      </c>
      <c r="AF36" s="312"/>
      <c r="AG36" s="139">
        <f t="shared" ref="AG36" si="373">IF(OR($B31=$B37,AB32=0),0,IF($B31=$B25,AB31,$F31))</f>
        <v>0</v>
      </c>
      <c r="AH36" s="30">
        <f t="shared" ref="AH36" si="374">IF(OR($B31=$B37,AB36=0),0,$G33-$G32)</f>
        <v>0</v>
      </c>
      <c r="AI36" s="134">
        <f t="shared" ref="AI36" si="375">IF(OR($B31=$B37,AB36=0),0,AB35)</f>
        <v>0</v>
      </c>
      <c r="AJ36" s="138">
        <f t="shared" ref="AJ36" si="376">IF($B31=$B37,0,AC33)</f>
        <v>0</v>
      </c>
      <c r="AK36" s="176">
        <f t="shared" ref="AK36" si="377">IF($B25=$B31,IF(AM31+AM26&gt;0,1,0)+IF(AN31+AN26&gt;0,1,0)+IF(AO31+AO26&gt;0,1,0)+IF(AP31+AP26&gt;0,1,0)+IF(AQ31+AQ26&gt;0,1,0)+IF(AR31+AR26&gt;0,1,0)+IF(AS31+AS26&gt;0,1,0),AK32)</f>
        <v>0</v>
      </c>
      <c r="AL36" s="133">
        <f t="shared" ref="AL36" si="378">IF(OR($B31=$B37,AK36=0,(AL32-AR36+AP36)&lt;=0),0,(AL32-AR36+AP36)/AK36)</f>
        <v>0</v>
      </c>
      <c r="AM36" s="137">
        <f t="shared" ref="AM36" si="379">IF(AL36*(7-AK33)&lt;=0,0,AL36*(7-AK33))</f>
        <v>0</v>
      </c>
      <c r="AN36" s="311">
        <f t="shared" ref="AN36" si="380">ROUND(IF(OR(AL33-AL36*(7-AK33)+AQ36&lt;0,$B31=$B37,AL36&lt;=0,AL33=0),0,IF(AL33-AL36*(7-AK33)+AQ36&gt;AR36-AP36+AQ36,AR36-AP36+AQ36,AL33-AL36*(7-AK33)+AQ36)),1)</f>
        <v>0</v>
      </c>
      <c r="AO36" s="312"/>
      <c r="AP36" s="139">
        <f t="shared" ref="AP36" si="381">IF(OR($B31=$B37,AK32=0),0,IF($B31=$B25,AK31,$F31))</f>
        <v>0</v>
      </c>
      <c r="AQ36" s="30">
        <f t="shared" ref="AQ36" si="382">IF(OR($B31=$B37,AK36=0),0,$G33-$G32)</f>
        <v>0</v>
      </c>
      <c r="AR36" s="134">
        <f t="shared" ref="AR36" si="383">IF(OR($B31=$B37,AK36=0),0,AK35)</f>
        <v>0</v>
      </c>
      <c r="AS36" s="138">
        <f t="shared" ref="AS36" si="384">IF($B31=$B37,0,AL33)</f>
        <v>0</v>
      </c>
      <c r="AT36" s="176">
        <f t="shared" ref="AT36" si="385">IF($B25=$B31,IF(AV31+AV26&gt;0,1,0)+IF(AW31+AW26&gt;0,1,0)+IF(AX31+AX26&gt;0,1,0)+IF(AY31+AY26&gt;0,1,0)+IF(AZ31+AZ26&gt;0,1,0)+IF(BA31+BA26&gt;0,1,0)+IF(BB31+BB26&gt;0,1,0),AT32)</f>
        <v>0</v>
      </c>
      <c r="AU36" s="133">
        <f t="shared" ref="AU36" si="386">IF(OR($B31=$B37,AT36=0,(AU32-BA36+AY36)&lt;=0),0,(AU32-BA36+AY36)/AT36)</f>
        <v>0</v>
      </c>
      <c r="AV36" s="137">
        <f t="shared" ref="AV36" si="387">IF(AU36*(7-AT33)&lt;=0,0,AU36*(7-AT33))</f>
        <v>0</v>
      </c>
      <c r="AW36" s="311">
        <f t="shared" ref="AW36" si="388">ROUND(IF(OR(AU33-AU36*(7-AT33)+AZ36&lt;0,$B31=$B37,AU36&lt;=0,AU33=0),0,IF(AU33-AU36*(7-AT33)+AZ36&gt;BA36-AY36+AZ36,BA36-AY36+AZ36,AU33-AU36*(7-AT33)+AZ36)),1)</f>
        <v>0</v>
      </c>
      <c r="AX36" s="312"/>
      <c r="AY36" s="139">
        <f t="shared" ref="AY36" si="389">IF(OR($B31=$B37,AT32=0),0,IF($B31=$B25,AT31,$F31))</f>
        <v>0</v>
      </c>
      <c r="AZ36" s="30">
        <f t="shared" ref="AZ36" si="390">IF(OR($B31=$B37,AT36=0),0,$G33-$G32)</f>
        <v>0</v>
      </c>
      <c r="BA36" s="134">
        <f t="shared" ref="BA36" si="391">IF(OR($B31=$B37,AT36=0),0,AT35)</f>
        <v>0</v>
      </c>
      <c r="BB36" s="138">
        <f t="shared" ref="BB36" si="392">IF($B31=$B37,0,AU33)</f>
        <v>0</v>
      </c>
    </row>
    <row r="37" spans="1:54" ht="15.75" x14ac:dyDescent="0.2">
      <c r="A37" s="1">
        <f t="shared" ref="A37" si="393">IF(B37="","1. Niewypełnione",B37)</f>
        <v>0</v>
      </c>
      <c r="B37" s="320">
        <f>czerwiec!B37</f>
        <v>0</v>
      </c>
      <c r="C37" s="321">
        <f>czerwiec!C37</f>
        <v>0</v>
      </c>
      <c r="D37" s="321">
        <f>czerwiec!D37</f>
        <v>0</v>
      </c>
      <c r="E37" s="321">
        <f>czerwiec!E37</f>
        <v>0</v>
      </c>
      <c r="F37" s="177">
        <f>czerwiec!F37</f>
        <v>18</v>
      </c>
      <c r="G37" s="185">
        <f>czerwiec!G37</f>
        <v>18</v>
      </c>
      <c r="H37" s="177"/>
      <c r="I37" s="192">
        <f t="shared" ref="I37:I41" si="394">K37+T37+AC37+AL37+AU37</f>
        <v>0</v>
      </c>
      <c r="J37" s="186">
        <f t="shared" ref="J37" si="395">IF(OR($B37=$B43,J40=0),0,ROUND((K38+P42)/J40,0))</f>
        <v>0</v>
      </c>
      <c r="K37" s="51">
        <f t="shared" ref="K37:K38" si="396">SUM(L37:R37)</f>
        <v>0</v>
      </c>
      <c r="L37" s="52">
        <f>czerwiec!L37</f>
        <v>0</v>
      </c>
      <c r="M37" s="52">
        <f>czerwiec!M37</f>
        <v>0</v>
      </c>
      <c r="N37" s="52">
        <f>czerwiec!N37</f>
        <v>0</v>
      </c>
      <c r="O37" s="52">
        <f>czerwiec!O37</f>
        <v>0</v>
      </c>
      <c r="P37" s="53">
        <f>czerwiec!P37</f>
        <v>0</v>
      </c>
      <c r="Q37" s="54">
        <f>czerwiec!Q37</f>
        <v>0</v>
      </c>
      <c r="R37" s="55">
        <f>czerwiec!R37</f>
        <v>0</v>
      </c>
      <c r="S37" s="188">
        <f t="shared" ref="S37" si="397">IF(OR($B37=$B43,S40=0),0,ROUND((T38+Y42)/S40,0))</f>
        <v>0</v>
      </c>
      <c r="T37" s="51">
        <f t="shared" ref="T37:T38" si="398">SUM(U37:AA37)</f>
        <v>0</v>
      </c>
      <c r="U37" s="52">
        <f>czerwiec!U37</f>
        <v>0</v>
      </c>
      <c r="V37" s="52">
        <f>czerwiec!V37</f>
        <v>0</v>
      </c>
      <c r="W37" s="52">
        <f>czerwiec!W37</f>
        <v>0</v>
      </c>
      <c r="X37" s="52">
        <f>czerwiec!X37</f>
        <v>0</v>
      </c>
      <c r="Y37" s="53">
        <f>czerwiec!Y37</f>
        <v>0</v>
      </c>
      <c r="Z37" s="54">
        <f>czerwiec!Z37</f>
        <v>0</v>
      </c>
      <c r="AA37" s="55">
        <f>czerwiec!AA37</f>
        <v>0</v>
      </c>
      <c r="AB37" s="188">
        <f t="shared" ref="AB37" si="399">IF(OR($B37=$B43,AB40=0),0,ROUND((AC38+AH42)/AB40,0))</f>
        <v>0</v>
      </c>
      <c r="AC37" s="51">
        <f t="shared" ref="AC37:AC38" si="400">SUM(AD37:AJ37)</f>
        <v>0</v>
      </c>
      <c r="AD37" s="52">
        <f>czerwiec!AD37</f>
        <v>0</v>
      </c>
      <c r="AE37" s="52">
        <f>czerwiec!AE37</f>
        <v>0</v>
      </c>
      <c r="AF37" s="52">
        <f>czerwiec!AF37</f>
        <v>0</v>
      </c>
      <c r="AG37" s="52">
        <f>czerwiec!AG37</f>
        <v>0</v>
      </c>
      <c r="AH37" s="53">
        <f>czerwiec!AH37</f>
        <v>0</v>
      </c>
      <c r="AI37" s="54">
        <f>czerwiec!AI37</f>
        <v>0</v>
      </c>
      <c r="AJ37" s="55">
        <f>czerwiec!AJ37</f>
        <v>0</v>
      </c>
      <c r="AK37" s="188">
        <f t="shared" ref="AK37" si="401">IF(OR($B37=$B43,AK40=0),0,ROUND((AL38+AQ42)/AK40,0))</f>
        <v>0</v>
      </c>
      <c r="AL37" s="51">
        <f t="shared" ref="AL37:AL38" si="402">SUM(AM37:AS37)</f>
        <v>0</v>
      </c>
      <c r="AM37" s="52">
        <f>czerwiec!AM37</f>
        <v>0</v>
      </c>
      <c r="AN37" s="52">
        <f>czerwiec!AN37</f>
        <v>0</v>
      </c>
      <c r="AO37" s="52">
        <f>czerwiec!AO37</f>
        <v>0</v>
      </c>
      <c r="AP37" s="52">
        <f>czerwiec!AP37</f>
        <v>0</v>
      </c>
      <c r="AQ37" s="53">
        <f>czerwiec!AQ37</f>
        <v>0</v>
      </c>
      <c r="AR37" s="54">
        <f>czerwiec!AR37</f>
        <v>0</v>
      </c>
      <c r="AS37" s="55">
        <f>czerwiec!AS37</f>
        <v>0</v>
      </c>
      <c r="AT37" s="188">
        <f t="shared" ref="AT37" si="403">IF(OR($B37=$B43,AT40=0),0,ROUND((AU38+AZ42)/AT40,0))</f>
        <v>0</v>
      </c>
      <c r="AU37" s="51">
        <f t="shared" ref="AU37:AU38" si="404">SUM(AV37:BB37)</f>
        <v>0</v>
      </c>
      <c r="AV37" s="52">
        <f t="shared" ref="AV37" si="405">IF(SUM($AM$9:$AS$9)=SUM($AV$9:$BB$9),AM37,IF(AND(SUM($AV$9:$BB$9)&gt;42,SUM($AV$9:$BB$9)&lt;49),AM37,0))</f>
        <v>0</v>
      </c>
      <c r="AW37" s="52">
        <f t="shared" ref="AW37" si="406">IF(SUM($AM$9:$AS$9)=SUM($AV$9:$BB$9),AN37,IF(AND(SUM($AV$9:$BB$9)&gt;42,SUM($AV$9:$BB$9)&lt;49),AN37,0))</f>
        <v>0</v>
      </c>
      <c r="AX37" s="52">
        <f t="shared" ref="AX37" si="407">IF(SUM($AM$9:$AS$9)=SUM($AV$9:$BB$9),AO37,IF(AND(SUM($AV$9:$BB$9)&gt;42,SUM($AV$9:$BB$9)&lt;49),AO37,0))</f>
        <v>0</v>
      </c>
      <c r="AY37" s="52">
        <f t="shared" ref="AY37" si="408">IF(SUM($AM$9:$AS$9)=SUM($AV$9:$BB$9),AP37,IF(AND(SUM($AV$9:$BB$9)&gt;42,SUM($AV$9:$BB$9)&lt;49),AP37,0))</f>
        <v>0</v>
      </c>
      <c r="AZ37" s="53">
        <f t="shared" ref="AZ37" si="409">IF(SUM($AM$9:$AS$9)=SUM($AV$9:$BB$9),AQ37,IF(AND(SUM($AV$9:$BB$9)&gt;42,SUM($AV$9:$BB$9)&lt;49),AQ37,0))</f>
        <v>0</v>
      </c>
      <c r="BA37" s="54">
        <f t="shared" ref="BA37" si="410">IF(SUM($AM$9:$AS$9)=SUM($AV$9:$BB$9),AR37,IF(AND(SUM($AV$9:$BB$9)&gt;42,SUM($AV$9:$BB$9)&lt;49),AR37,0))</f>
        <v>0</v>
      </c>
      <c r="BB37" s="55">
        <f t="shared" ref="BB37" si="411">IF(SUM($AM$9:$AS$9)=SUM($AV$9:$BB$9),AS37,IF(AND(SUM($AV$9:$BB$9)&gt;42,SUM($AV$9:$BB$9)&lt;49),AS37,0))</f>
        <v>0</v>
      </c>
    </row>
    <row r="38" spans="1:54" ht="12.75" hidden="1" customHeight="1" x14ac:dyDescent="0.2">
      <c r="B38" s="93"/>
      <c r="C38" s="94"/>
      <c r="D38" s="95"/>
      <c r="E38" s="115"/>
      <c r="F38" s="140" t="b">
        <f t="shared" ref="F38" si="412">IF($B31=$B37,OR(F32,G37&lt;F37),G37&lt;F37)</f>
        <v>0</v>
      </c>
      <c r="G38" s="189">
        <f t="shared" ref="G38" si="413">IF(AND($B31=$B37,$B31&lt;&gt;"",$B31&lt;&gt;0),G37+G32,G37)</f>
        <v>18</v>
      </c>
      <c r="H38" s="120"/>
      <c r="I38" s="165">
        <f t="shared" si="394"/>
        <v>0</v>
      </c>
      <c r="J38" s="194">
        <f t="shared" ref="J38" si="414">7-COUNTIF(L37:R37,0)-COUNTIF(L37:R37,"")</f>
        <v>0</v>
      </c>
      <c r="K38" s="22">
        <f t="shared" si="396"/>
        <v>0</v>
      </c>
      <c r="L38" s="35">
        <f t="shared" ref="L38:R38" si="415">IF($B31=$B37,L37+L32,L37)</f>
        <v>0</v>
      </c>
      <c r="M38" s="35">
        <f t="shared" si="415"/>
        <v>0</v>
      </c>
      <c r="N38" s="35">
        <f t="shared" si="415"/>
        <v>0</v>
      </c>
      <c r="O38" s="35">
        <f t="shared" si="415"/>
        <v>0</v>
      </c>
      <c r="P38" s="36">
        <f t="shared" si="415"/>
        <v>0</v>
      </c>
      <c r="Q38" s="37">
        <f t="shared" si="415"/>
        <v>0</v>
      </c>
      <c r="R38" s="38">
        <f t="shared" si="415"/>
        <v>0</v>
      </c>
      <c r="S38" s="194">
        <f t="shared" ref="S38" si="416">7-COUNTIF(U37:AA37,0)-COUNTIF(U37:AA37,"")</f>
        <v>0</v>
      </c>
      <c r="T38" s="22">
        <f t="shared" si="398"/>
        <v>0</v>
      </c>
      <c r="U38" s="35">
        <f t="shared" ref="U38:AA38" si="417">IF($B31=$B37,U37+U32,U37)</f>
        <v>0</v>
      </c>
      <c r="V38" s="35">
        <f t="shared" si="417"/>
        <v>0</v>
      </c>
      <c r="W38" s="35">
        <f t="shared" si="417"/>
        <v>0</v>
      </c>
      <c r="X38" s="35">
        <f t="shared" si="417"/>
        <v>0</v>
      </c>
      <c r="Y38" s="36">
        <f t="shared" si="417"/>
        <v>0</v>
      </c>
      <c r="Z38" s="37">
        <f t="shared" si="417"/>
        <v>0</v>
      </c>
      <c r="AA38" s="38">
        <f t="shared" si="417"/>
        <v>0</v>
      </c>
      <c r="AB38" s="194">
        <f t="shared" ref="AB38" si="418">7-COUNTIF(AD37:AJ37,0)-COUNTIF(AD37:AJ37,"")</f>
        <v>0</v>
      </c>
      <c r="AC38" s="22">
        <f t="shared" si="400"/>
        <v>0</v>
      </c>
      <c r="AD38" s="35">
        <f t="shared" ref="AD38:AJ38" si="419">IF($B31=$B37,AD37+AD32,AD37)</f>
        <v>0</v>
      </c>
      <c r="AE38" s="35">
        <f t="shared" si="419"/>
        <v>0</v>
      </c>
      <c r="AF38" s="35">
        <f t="shared" si="419"/>
        <v>0</v>
      </c>
      <c r="AG38" s="35">
        <f t="shared" si="419"/>
        <v>0</v>
      </c>
      <c r="AH38" s="36">
        <f t="shared" si="419"/>
        <v>0</v>
      </c>
      <c r="AI38" s="37">
        <f t="shared" si="419"/>
        <v>0</v>
      </c>
      <c r="AJ38" s="38">
        <f t="shared" si="419"/>
        <v>0</v>
      </c>
      <c r="AK38" s="194">
        <f t="shared" ref="AK38" si="420">7-COUNTIF(AM37:AS37,0)-COUNTIF(AM37:AS37,"")</f>
        <v>0</v>
      </c>
      <c r="AL38" s="22">
        <f t="shared" si="402"/>
        <v>0</v>
      </c>
      <c r="AM38" s="35">
        <f t="shared" ref="AM38:AS38" si="421">IF($B31=$B37,AM37+AM32,AM37)</f>
        <v>0</v>
      </c>
      <c r="AN38" s="35">
        <f t="shared" si="421"/>
        <v>0</v>
      </c>
      <c r="AO38" s="35">
        <f t="shared" si="421"/>
        <v>0</v>
      </c>
      <c r="AP38" s="35">
        <f t="shared" si="421"/>
        <v>0</v>
      </c>
      <c r="AQ38" s="36">
        <f t="shared" si="421"/>
        <v>0</v>
      </c>
      <c r="AR38" s="37">
        <f t="shared" si="421"/>
        <v>0</v>
      </c>
      <c r="AS38" s="38">
        <f t="shared" si="421"/>
        <v>0</v>
      </c>
      <c r="AT38" s="194">
        <f t="shared" ref="AT38" si="422">7-COUNTIF(AV37:BB37,0)-COUNTIF(AV37:BB37,"")</f>
        <v>0</v>
      </c>
      <c r="AU38" s="22">
        <f t="shared" si="404"/>
        <v>0</v>
      </c>
      <c r="AV38" s="35">
        <f t="shared" ref="AV38:BB38" si="423">IF($B31=$B37,AV37+AV32,AV37)</f>
        <v>0</v>
      </c>
      <c r="AW38" s="35">
        <f t="shared" si="423"/>
        <v>0</v>
      </c>
      <c r="AX38" s="35">
        <f t="shared" si="423"/>
        <v>0</v>
      </c>
      <c r="AY38" s="35">
        <f t="shared" si="423"/>
        <v>0</v>
      </c>
      <c r="AZ38" s="36">
        <f t="shared" si="423"/>
        <v>0</v>
      </c>
      <c r="BA38" s="37">
        <f t="shared" si="423"/>
        <v>0</v>
      </c>
      <c r="BB38" s="38">
        <f t="shared" si="423"/>
        <v>0</v>
      </c>
    </row>
    <row r="39" spans="1:54" ht="15" hidden="1" customHeight="1" x14ac:dyDescent="0.2">
      <c r="B39" s="116"/>
      <c r="C39" s="117"/>
      <c r="D39" s="118"/>
      <c r="E39" s="119"/>
      <c r="F39" s="92"/>
      <c r="G39" s="190">
        <f t="shared" ref="G39" si="424">IF(AND($B31=$B37,$B31&lt;&gt;"",$B31&lt;&gt;0),F37+G33,F37)</f>
        <v>18</v>
      </c>
      <c r="H39" s="121"/>
      <c r="I39" s="165">
        <f t="shared" si="394"/>
        <v>0</v>
      </c>
      <c r="J39" s="195">
        <f t="shared" ref="J39" si="425">IF($B37=$B31,COUNTIF(L39:R39,0),COUNTIF(L40:R40,0)+COUNTIF(L40:R40,""))</f>
        <v>7</v>
      </c>
      <c r="K39" s="39">
        <f t="shared" ref="K39:R39" si="426">IF($B31=$B37,K40+K33,K40)</f>
        <v>0</v>
      </c>
      <c r="L39" s="40">
        <f t="shared" si="426"/>
        <v>0</v>
      </c>
      <c r="M39" s="40">
        <f t="shared" si="426"/>
        <v>0</v>
      </c>
      <c r="N39" s="40">
        <f t="shared" si="426"/>
        <v>0</v>
      </c>
      <c r="O39" s="40">
        <f t="shared" si="426"/>
        <v>0</v>
      </c>
      <c r="P39" s="41">
        <f t="shared" si="426"/>
        <v>0</v>
      </c>
      <c r="Q39" s="42">
        <f t="shared" si="426"/>
        <v>0</v>
      </c>
      <c r="R39" s="43">
        <f t="shared" si="426"/>
        <v>0</v>
      </c>
      <c r="S39" s="195">
        <f t="shared" ref="S39" si="427">IF($B37=$B31,COUNTIF(U39:AA39,0),COUNTIF(U40:AA40,0)+COUNTIF(U40:AA40,""))</f>
        <v>7</v>
      </c>
      <c r="T39" s="39">
        <f t="shared" ref="T39:AA39" si="428">IF($B31=$B37,T40+T33,T40)</f>
        <v>0</v>
      </c>
      <c r="U39" s="40">
        <f t="shared" si="428"/>
        <v>0</v>
      </c>
      <c r="V39" s="40">
        <f t="shared" si="428"/>
        <v>0</v>
      </c>
      <c r="W39" s="40">
        <f t="shared" si="428"/>
        <v>0</v>
      </c>
      <c r="X39" s="40">
        <f t="shared" si="428"/>
        <v>0</v>
      </c>
      <c r="Y39" s="41">
        <f t="shared" si="428"/>
        <v>0</v>
      </c>
      <c r="Z39" s="42">
        <f t="shared" si="428"/>
        <v>0</v>
      </c>
      <c r="AA39" s="43">
        <f t="shared" si="428"/>
        <v>0</v>
      </c>
      <c r="AB39" s="195">
        <f t="shared" ref="AB39" si="429">IF($B37=$B31,COUNTIF(AD39:AJ39,0),COUNTIF(AD40:AJ40,0)+COUNTIF(AD40:AJ40,""))</f>
        <v>7</v>
      </c>
      <c r="AC39" s="39">
        <f t="shared" ref="AC39:AJ39" si="430">IF($B31=$B37,AC40+AC33,AC40)</f>
        <v>0</v>
      </c>
      <c r="AD39" s="40">
        <f t="shared" si="430"/>
        <v>0</v>
      </c>
      <c r="AE39" s="40">
        <f t="shared" si="430"/>
        <v>0</v>
      </c>
      <c r="AF39" s="40">
        <f t="shared" si="430"/>
        <v>0</v>
      </c>
      <c r="AG39" s="40">
        <f t="shared" si="430"/>
        <v>0</v>
      </c>
      <c r="AH39" s="41">
        <f t="shared" si="430"/>
        <v>0</v>
      </c>
      <c r="AI39" s="42">
        <f t="shared" si="430"/>
        <v>0</v>
      </c>
      <c r="AJ39" s="43">
        <f t="shared" si="430"/>
        <v>0</v>
      </c>
      <c r="AK39" s="195">
        <f t="shared" ref="AK39" si="431">IF($B37=$B31,COUNTIF(AM39:AS39,0),COUNTIF(AM40:AS40,0)+COUNTIF(AM40:AS40,""))</f>
        <v>7</v>
      </c>
      <c r="AL39" s="39">
        <f t="shared" ref="AL39:AS39" si="432">IF($B31=$B37,AL40+AL33,AL40)</f>
        <v>0</v>
      </c>
      <c r="AM39" s="40">
        <f t="shared" si="432"/>
        <v>0</v>
      </c>
      <c r="AN39" s="40">
        <f t="shared" si="432"/>
        <v>0</v>
      </c>
      <c r="AO39" s="40">
        <f t="shared" si="432"/>
        <v>0</v>
      </c>
      <c r="AP39" s="40">
        <f t="shared" si="432"/>
        <v>0</v>
      </c>
      <c r="AQ39" s="41">
        <f t="shared" si="432"/>
        <v>0</v>
      </c>
      <c r="AR39" s="42">
        <f t="shared" si="432"/>
        <v>0</v>
      </c>
      <c r="AS39" s="43">
        <f t="shared" si="432"/>
        <v>0</v>
      </c>
      <c r="AT39" s="195">
        <f t="shared" ref="AT39" si="433">IF($B37=$B31,COUNTIF(AV39:BB39,0),COUNTIF(AV40:BB40,0)+COUNTIF(AV40:BB40,""))</f>
        <v>7</v>
      </c>
      <c r="AU39" s="39">
        <f t="shared" ref="AU39:BB39" si="434">IF($B31=$B37,AU40+AU33,AU40)</f>
        <v>0</v>
      </c>
      <c r="AV39" s="40">
        <f t="shared" si="434"/>
        <v>0</v>
      </c>
      <c r="AW39" s="40">
        <f t="shared" si="434"/>
        <v>0</v>
      </c>
      <c r="AX39" s="40">
        <f t="shared" si="434"/>
        <v>0</v>
      </c>
      <c r="AY39" s="40">
        <f t="shared" si="434"/>
        <v>0</v>
      </c>
      <c r="AZ39" s="41">
        <f t="shared" si="434"/>
        <v>0</v>
      </c>
      <c r="BA39" s="42">
        <f t="shared" si="434"/>
        <v>0</v>
      </c>
      <c r="BB39" s="43">
        <f t="shared" si="434"/>
        <v>0</v>
      </c>
    </row>
    <row r="40" spans="1:54" ht="15.75" customHeight="1" x14ac:dyDescent="0.2">
      <c r="A40" s="1">
        <f t="shared" ref="A40" si="435">A37</f>
        <v>0</v>
      </c>
      <c r="B40" s="313">
        <f t="shared" ref="B40" si="436">B34+1</f>
        <v>4</v>
      </c>
      <c r="C40" s="314"/>
      <c r="D40" s="314"/>
      <c r="E40" s="314"/>
      <c r="F40" s="31"/>
      <c r="G40" s="183"/>
      <c r="H40" s="122">
        <f t="shared" ref="H40" si="437">5-COUNTIF(AU37,0)-COUNTIF(AL37,0)-COUNTIF(AC37,0)-COUNTIF(T37,0)-COUNTIF(K37,0)</f>
        <v>0</v>
      </c>
      <c r="I40" s="165">
        <f t="shared" si="394"/>
        <v>0</v>
      </c>
      <c r="J40" s="187">
        <f t="shared" ref="J40" si="438">IF($B37=$B31,J34+IF($F37&lt;&gt;$G37,(K37+$G39-$G38)/$F37,K37/$F37),IF($F37&lt;&gt;G37,(K37+$G39-$G38)/$F37,K37/$F37))</f>
        <v>0</v>
      </c>
      <c r="K40" s="7">
        <f t="shared" ref="K40:K41" si="439">SUM(L40:R40)</f>
        <v>0</v>
      </c>
      <c r="L40" s="26">
        <f t="shared" ref="L40:R40" si="440">L37</f>
        <v>0</v>
      </c>
      <c r="M40" s="26">
        <f t="shared" si="440"/>
        <v>0</v>
      </c>
      <c r="N40" s="26">
        <f t="shared" si="440"/>
        <v>0</v>
      </c>
      <c r="O40" s="26">
        <f t="shared" si="440"/>
        <v>0</v>
      </c>
      <c r="P40" s="26">
        <f t="shared" si="440"/>
        <v>0</v>
      </c>
      <c r="Q40" s="29">
        <f t="shared" si="440"/>
        <v>0</v>
      </c>
      <c r="R40" s="23">
        <f t="shared" si="440"/>
        <v>0</v>
      </c>
      <c r="S40" s="187">
        <f t="shared" ref="S40" si="441">IF($B37=$B31,S34+IF($F37&lt;&gt;$G37,(T37+$G39-$G38)/$F37,T37/$F37),IF($F37&lt;&gt;P37,(T37+$G39-$G38)/$F37,T37/$F37))</f>
        <v>0</v>
      </c>
      <c r="T40" s="7">
        <f t="shared" ref="T40:T41" si="442">SUM(U40:AA40)</f>
        <v>0</v>
      </c>
      <c r="U40" s="26">
        <f t="shared" ref="U40:AA40" si="443">U37</f>
        <v>0</v>
      </c>
      <c r="V40" s="26">
        <f t="shared" si="443"/>
        <v>0</v>
      </c>
      <c r="W40" s="26">
        <f t="shared" si="443"/>
        <v>0</v>
      </c>
      <c r="X40" s="26">
        <f t="shared" si="443"/>
        <v>0</v>
      </c>
      <c r="Y40" s="113">
        <f t="shared" si="443"/>
        <v>0</v>
      </c>
      <c r="Z40" s="29">
        <f t="shared" si="443"/>
        <v>0</v>
      </c>
      <c r="AA40" s="23">
        <f t="shared" si="443"/>
        <v>0</v>
      </c>
      <c r="AB40" s="187">
        <f t="shared" ref="AB40" si="444">IF($B37=$B31,AB34+IF($F37&lt;&gt;$G37,(AC37+$G39-$G38)/$F37,AC37/$F37),IF($F37&lt;&gt;Y37,(AC37+$G39-$G38)/$F37,AC37/$F37))</f>
        <v>0</v>
      </c>
      <c r="AC40" s="7">
        <f t="shared" ref="AC40:AC41" si="445">SUM(AD40:AJ40)</f>
        <v>0</v>
      </c>
      <c r="AD40" s="26">
        <f t="shared" ref="AD40:AJ40" si="446">AD37</f>
        <v>0</v>
      </c>
      <c r="AE40" s="26">
        <f t="shared" si="446"/>
        <v>0</v>
      </c>
      <c r="AF40" s="26">
        <f t="shared" si="446"/>
        <v>0</v>
      </c>
      <c r="AG40" s="26">
        <f t="shared" si="446"/>
        <v>0</v>
      </c>
      <c r="AH40" s="113">
        <f t="shared" si="446"/>
        <v>0</v>
      </c>
      <c r="AI40" s="29">
        <f t="shared" si="446"/>
        <v>0</v>
      </c>
      <c r="AJ40" s="23">
        <f t="shared" si="446"/>
        <v>0</v>
      </c>
      <c r="AK40" s="187">
        <f t="shared" ref="AK40" si="447">IF($B37=$B31,AK34+IF($F37&lt;&gt;$G37,(AL37+$G39-$G38)/$F37,AL37/$F37),IF($F37&lt;&gt;AH37,(AL37+$G39-$G38)/$F37,AL37/$F37))</f>
        <v>0</v>
      </c>
      <c r="AL40" s="7">
        <f t="shared" ref="AL40:AL41" si="448">SUM(AM40:AS40)</f>
        <v>0</v>
      </c>
      <c r="AM40" s="26">
        <f t="shared" ref="AM40:AS40" si="449">AM37</f>
        <v>0</v>
      </c>
      <c r="AN40" s="26">
        <f t="shared" si="449"/>
        <v>0</v>
      </c>
      <c r="AO40" s="26">
        <f t="shared" si="449"/>
        <v>0</v>
      </c>
      <c r="AP40" s="26">
        <f t="shared" si="449"/>
        <v>0</v>
      </c>
      <c r="AQ40" s="113">
        <f t="shared" si="449"/>
        <v>0</v>
      </c>
      <c r="AR40" s="29">
        <f t="shared" si="449"/>
        <v>0</v>
      </c>
      <c r="AS40" s="23">
        <f t="shared" si="449"/>
        <v>0</v>
      </c>
      <c r="AT40" s="187">
        <f t="shared" ref="AT40" si="450">IF($B37=$B31,AT34+IF($F37&lt;&gt;$G37,(AU37+$G39-$G38)/$F37,AU37/$F37),IF($F37&lt;&gt;AQ37,(AU37+$G39-$G38)/$F37,AU37/$F37))</f>
        <v>0</v>
      </c>
      <c r="AU40" s="7">
        <f t="shared" ref="AU40:AU41" si="451">SUM(AV40:BB40)</f>
        <v>0</v>
      </c>
      <c r="AV40" s="6">
        <f t="shared" ref="AV40" si="452">IF(SUM($AM$9:$AS$9)=SUM($AV$9:$BB$9),AV37,IF(AND(SUM($AV$9:$BB$9)&gt;42,SUM($AV$9:$BB$9)&lt;49),AV37,0))</f>
        <v>0</v>
      </c>
      <c r="AW40" s="6">
        <f t="shared" ref="AW40:BB40" si="453">IF(SUM($AM$9:$AS$9)=SUM($AV$9:$BB$9),AW37,IF(AND(SUM($AV$9:$BB$9)&gt;42,SUM($AV$9:$BB$9)&lt;49),AW37,0))</f>
        <v>0</v>
      </c>
      <c r="AX40" s="6">
        <f t="shared" si="453"/>
        <v>0</v>
      </c>
      <c r="AY40" s="6">
        <f t="shared" si="453"/>
        <v>0</v>
      </c>
      <c r="AZ40" s="26">
        <f t="shared" si="453"/>
        <v>0</v>
      </c>
      <c r="BA40" s="29">
        <f t="shared" si="453"/>
        <v>0</v>
      </c>
      <c r="BB40" s="23">
        <f t="shared" si="453"/>
        <v>0</v>
      </c>
    </row>
    <row r="41" spans="1:54" ht="15.75" customHeight="1" x14ac:dyDescent="0.2">
      <c r="A41" s="1">
        <f t="shared" ref="A41:A42" si="454">A40</f>
        <v>0</v>
      </c>
      <c r="B41" s="313"/>
      <c r="C41" s="314"/>
      <c r="D41" s="314"/>
      <c r="E41" s="314"/>
      <c r="F41" s="31"/>
      <c r="G41" s="183"/>
      <c r="H41" s="123">
        <f t="shared" ref="H41" si="455">IF($B37=$B31,H35+F41,$F41)</f>
        <v>0</v>
      </c>
      <c r="I41" s="165">
        <f t="shared" si="394"/>
        <v>0</v>
      </c>
      <c r="J41" s="141">
        <f t="shared" ref="J41" si="456">IF($H40=0,0,IF($B31=$B37,IF($H42&gt;0,$H42+J35,K37+J35),IF($H42&gt;0,$H42,K37)))</f>
        <v>0</v>
      </c>
      <c r="K41" s="7">
        <f t="shared" si="439"/>
        <v>0</v>
      </c>
      <c r="L41" s="6"/>
      <c r="M41" s="6"/>
      <c r="N41" s="6"/>
      <c r="O41" s="6"/>
      <c r="P41" s="26"/>
      <c r="Q41" s="29"/>
      <c r="R41" s="23"/>
      <c r="S41" s="141">
        <f t="shared" ref="S41" si="457">IF($H40=0,0,IF($B31=$B37,IF($H42&gt;0,$H42+S35,T37+S35),IF($H42&gt;0,$H42,T37)))</f>
        <v>0</v>
      </c>
      <c r="T41" s="7">
        <f t="shared" si="442"/>
        <v>0</v>
      </c>
      <c r="U41" s="6"/>
      <c r="V41" s="6"/>
      <c r="W41" s="6"/>
      <c r="X41" s="6"/>
      <c r="Y41" s="26"/>
      <c r="Z41" s="29"/>
      <c r="AA41" s="23"/>
      <c r="AB41" s="141">
        <f t="shared" ref="AB41" si="458">IF($H40=0,0,IF($B31=$B37,IF($H42&gt;0,$H42+AB35,AC37+AB35),IF($H42&gt;0,$H42,AC37)))</f>
        <v>0</v>
      </c>
      <c r="AC41" s="7">
        <f t="shared" si="445"/>
        <v>0</v>
      </c>
      <c r="AD41" s="6"/>
      <c r="AE41" s="6"/>
      <c r="AF41" s="6"/>
      <c r="AG41" s="6"/>
      <c r="AH41" s="26"/>
      <c r="AI41" s="29"/>
      <c r="AJ41" s="23"/>
      <c r="AK41" s="141">
        <f t="shared" ref="AK41" si="459">IF($H40=0,0,IF($B31=$B37,IF($H42&gt;0,$H42+AK35,AL37+AK35),IF($H42&gt;0,$H42,AL37)))</f>
        <v>0</v>
      </c>
      <c r="AL41" s="7">
        <f t="shared" si="448"/>
        <v>0</v>
      </c>
      <c r="AM41" s="6"/>
      <c r="AN41" s="6"/>
      <c r="AO41" s="6"/>
      <c r="AP41" s="6"/>
      <c r="AQ41" s="26"/>
      <c r="AR41" s="29"/>
      <c r="AS41" s="23"/>
      <c r="AT41" s="141">
        <f t="shared" ref="AT41" si="460">IF($H40=0,0,IF($B31=$B37,IF($H42&gt;0,$H42+AT35,AU37+AT35),IF($H42&gt;0,$H42,AU37)))</f>
        <v>0</v>
      </c>
      <c r="AU41" s="7">
        <f t="shared" si="451"/>
        <v>0</v>
      </c>
      <c r="AV41" s="6"/>
      <c r="AW41" s="6"/>
      <c r="AX41" s="6"/>
      <c r="AY41" s="6"/>
      <c r="AZ41" s="26"/>
      <c r="BA41" s="29"/>
      <c r="BB41" s="23"/>
    </row>
    <row r="42" spans="1:54" ht="18.75" customHeight="1" thickBot="1" x14ac:dyDescent="0.25">
      <c r="A42" s="1">
        <f t="shared" si="454"/>
        <v>0</v>
      </c>
      <c r="B42" s="323" t="str">
        <f>IF(B37="",Wydruk!$AE$6,IF(J38=0,Wydruk!$AE$7,IF(AND(G38&lt;G39,B37&lt;&gt;$B43),Wydruk!$AE$13,IF(AND($B37=$B31,$B37&lt;&gt;$B43),IF(OR(OR(J42&lt;4,J42&gt;5),OR(S42&lt;4,S42&gt;5),OR(AB42&lt;4,AB42&gt;5),OR(AK42&lt;4,AK42&gt;5),OR(AND(AT42&lt;4,AT42&gt;0),AT42&gt;5)),Wydruk!$AE$8,Wydruk!$AE$9),IF($B37=$B43,IF($F41&lt;&gt;0,Wydruk!$AE$12,Wydruk!$AE$10),IF(OR(OR(J38&lt;4,J38&gt;5),OR(S38&lt;4,S38&gt;5),OR(AB38&lt;4,AB38&gt;5),OR(AK38&lt;4,AK38&gt;5),OR(AND(AT38&lt;4,AT38&gt;0),AT38&gt;5)),Wydruk!$AE$8,Wydruk!$AE$11))))))</f>
        <v>Uzupełnij liczby godzin tygodniowego planu</v>
      </c>
      <c r="C42" s="324"/>
      <c r="D42" s="324"/>
      <c r="E42" s="324"/>
      <c r="F42" s="173">
        <f>czerwiec!F42</f>
        <v>0</v>
      </c>
      <c r="G42" s="184">
        <f>czerwiec!G42</f>
        <v>0</v>
      </c>
      <c r="H42" s="191">
        <f t="shared" ref="H42" si="461">IF(OR($G42=0,$F42=0,$G42="",$F42=""),0,$G42/$F42)</f>
        <v>0</v>
      </c>
      <c r="I42" s="193"/>
      <c r="J42" s="176">
        <f t="shared" ref="J42" si="462">IF($B31=$B37,IF(L37+L32&gt;0,1,0)+IF(M37+M32&gt;0,1,0)+IF(N37+N32&gt;0,1,0)+IF(O37+O32&gt;0,1,0)+IF(P37+P32&gt;0,1,0)+IF(Q37+Q32&gt;0,1,0)+IF(R37+R32&gt;0,1,0),J38)</f>
        <v>0</v>
      </c>
      <c r="K42" s="133">
        <f t="shared" ref="K42" si="463">IF(OR($B37=$B43,J42=0,(K38-Q42+O42)&lt;=0),0,(K38-Q42+O42)/J42)</f>
        <v>0</v>
      </c>
      <c r="L42" s="137">
        <f t="shared" ref="L42" si="464">IF(K42*(7-J39)&lt;=0,0,K42*(7-J39))</f>
        <v>0</v>
      </c>
      <c r="M42" s="311">
        <f t="shared" ref="M42" si="465">ROUND(IF(OR(K39-K42*(7-J39)+P42&lt;0,$B37=$B43,K42&lt;=0,K39=0),0,IF(K39-K42*(7-J39)+P42&gt;Q42-O42+P42,Q42-O42+P42,K39-K42*(7-J39)+P42)),1)</f>
        <v>0</v>
      </c>
      <c r="N42" s="312"/>
      <c r="O42" s="139">
        <f t="shared" ref="O42" si="466">IF(OR($B37=$B43,J38=0),0,IF($B37=$B31,J37,$F37))</f>
        <v>0</v>
      </c>
      <c r="P42" s="30">
        <f t="shared" ref="P42" si="467">IF(OR($B37=$B43,J42=0),0,$G39-$G38)</f>
        <v>0</v>
      </c>
      <c r="Q42" s="134">
        <f t="shared" ref="Q42" si="468">IF(OR($B37=$B43,J42=0),0,J41)</f>
        <v>0</v>
      </c>
      <c r="R42" s="138">
        <f t="shared" ref="R42" si="469">IF($B37=$B43,0,K39)</f>
        <v>0</v>
      </c>
      <c r="S42" s="176">
        <f t="shared" ref="S42" si="470">IF($B31=$B37,IF(U37+U32&gt;0,1,0)+IF(V37+V32&gt;0,1,0)+IF(W37+W32&gt;0,1,0)+IF(X37+X32&gt;0,1,0)+IF(Y37+Y32&gt;0,1,0)+IF(Z37+Z32&gt;0,1,0)+IF(AA37+AA32&gt;0,1,0),S38)</f>
        <v>0</v>
      </c>
      <c r="T42" s="133">
        <f t="shared" ref="T42" si="471">IF(OR($B37=$B43,S42=0,(T38-Z42+X42)&lt;=0),0,(T38-Z42+X42)/S42)</f>
        <v>0</v>
      </c>
      <c r="U42" s="137">
        <f t="shared" ref="U42" si="472">IF(T42*(7-S39)&lt;=0,0,T42*(7-S39))</f>
        <v>0</v>
      </c>
      <c r="V42" s="311">
        <f t="shared" ref="V42" si="473">ROUND(IF(OR(T39-T42*(7-S39)+Y42&lt;0,$B37=$B43,T42&lt;=0,T39=0),0,IF(T39-T42*(7-S39)+Y42&gt;Z42-X42+Y42,Z42-X42+Y42,T39-T42*(7-S39)+Y42)),1)</f>
        <v>0</v>
      </c>
      <c r="W42" s="312"/>
      <c r="X42" s="139">
        <f t="shared" ref="X42" si="474">IF(OR($B37=$B43,S38=0),0,IF($B37=$B31,S37,$F37))</f>
        <v>0</v>
      </c>
      <c r="Y42" s="30">
        <f t="shared" ref="Y42" si="475">IF(OR($B37=$B43,S42=0),0,$G39-$G38)</f>
        <v>0</v>
      </c>
      <c r="Z42" s="134">
        <f t="shared" ref="Z42" si="476">IF(OR($B37=$B43,S42=0),0,S41)</f>
        <v>0</v>
      </c>
      <c r="AA42" s="138">
        <f t="shared" ref="AA42" si="477">IF($B37=$B43,0,T39)</f>
        <v>0</v>
      </c>
      <c r="AB42" s="176">
        <f t="shared" ref="AB42" si="478">IF($B31=$B37,IF(AD37+AD32&gt;0,1,0)+IF(AE37+AE32&gt;0,1,0)+IF(AF37+AF32&gt;0,1,0)+IF(AG37+AG32&gt;0,1,0)+IF(AH37+AH32&gt;0,1,0)+IF(AI37+AI32&gt;0,1,0)+IF(AJ37+AJ32&gt;0,1,0),AB38)</f>
        <v>0</v>
      </c>
      <c r="AC42" s="133">
        <f t="shared" ref="AC42" si="479">IF(OR($B37=$B43,AB42=0,(AC38-AI42+AG42)&lt;=0),0,(AC38-AI42+AG42)/AB42)</f>
        <v>0</v>
      </c>
      <c r="AD42" s="137">
        <f t="shared" ref="AD42" si="480">IF(AC42*(7-AB39)&lt;=0,0,AC42*(7-AB39))</f>
        <v>0</v>
      </c>
      <c r="AE42" s="311">
        <f t="shared" ref="AE42" si="481">ROUND(IF(OR(AC39-AC42*(7-AB39)+AH42&lt;0,$B37=$B43,AC42&lt;=0,AC39=0),0,IF(AC39-AC42*(7-AB39)+AH42&gt;AI42-AG42+AH42,AI42-AG42+AH42,AC39-AC42*(7-AB39)+AH42)),1)</f>
        <v>0</v>
      </c>
      <c r="AF42" s="312"/>
      <c r="AG42" s="139">
        <f t="shared" ref="AG42" si="482">IF(OR($B37=$B43,AB38=0),0,IF($B37=$B31,AB37,$F37))</f>
        <v>0</v>
      </c>
      <c r="AH42" s="30">
        <f t="shared" ref="AH42" si="483">IF(OR($B37=$B43,AB42=0),0,$G39-$G38)</f>
        <v>0</v>
      </c>
      <c r="AI42" s="134">
        <f t="shared" ref="AI42" si="484">IF(OR($B37=$B43,AB42=0),0,AB41)</f>
        <v>0</v>
      </c>
      <c r="AJ42" s="138">
        <f t="shared" ref="AJ42" si="485">IF($B37=$B43,0,AC39)</f>
        <v>0</v>
      </c>
      <c r="AK42" s="176">
        <f t="shared" ref="AK42" si="486">IF($B31=$B37,IF(AM37+AM32&gt;0,1,0)+IF(AN37+AN32&gt;0,1,0)+IF(AO37+AO32&gt;0,1,0)+IF(AP37+AP32&gt;0,1,0)+IF(AQ37+AQ32&gt;0,1,0)+IF(AR37+AR32&gt;0,1,0)+IF(AS37+AS32&gt;0,1,0),AK38)</f>
        <v>0</v>
      </c>
      <c r="AL42" s="133">
        <f t="shared" ref="AL42" si="487">IF(OR($B37=$B43,AK42=0,(AL38-AR42+AP42)&lt;=0),0,(AL38-AR42+AP42)/AK42)</f>
        <v>0</v>
      </c>
      <c r="AM42" s="137">
        <f t="shared" ref="AM42" si="488">IF(AL42*(7-AK39)&lt;=0,0,AL42*(7-AK39))</f>
        <v>0</v>
      </c>
      <c r="AN42" s="311">
        <f t="shared" ref="AN42" si="489">ROUND(IF(OR(AL39-AL42*(7-AK39)+AQ42&lt;0,$B37=$B43,AL42&lt;=0,AL39=0),0,IF(AL39-AL42*(7-AK39)+AQ42&gt;AR42-AP42+AQ42,AR42-AP42+AQ42,AL39-AL42*(7-AK39)+AQ42)),1)</f>
        <v>0</v>
      </c>
      <c r="AO42" s="312"/>
      <c r="AP42" s="139">
        <f t="shared" ref="AP42" si="490">IF(OR($B37=$B43,AK38=0),0,IF($B37=$B31,AK37,$F37))</f>
        <v>0</v>
      </c>
      <c r="AQ42" s="30">
        <f t="shared" ref="AQ42" si="491">IF(OR($B37=$B43,AK42=0),0,$G39-$G38)</f>
        <v>0</v>
      </c>
      <c r="AR42" s="134">
        <f t="shared" ref="AR42" si="492">IF(OR($B37=$B43,AK42=0),0,AK41)</f>
        <v>0</v>
      </c>
      <c r="AS42" s="138">
        <f t="shared" ref="AS42" si="493">IF($B37=$B43,0,AL39)</f>
        <v>0</v>
      </c>
      <c r="AT42" s="176">
        <f t="shared" ref="AT42" si="494">IF($B31=$B37,IF(AV37+AV32&gt;0,1,0)+IF(AW37+AW32&gt;0,1,0)+IF(AX37+AX32&gt;0,1,0)+IF(AY37+AY32&gt;0,1,0)+IF(AZ37+AZ32&gt;0,1,0)+IF(BA37+BA32&gt;0,1,0)+IF(BB37+BB32&gt;0,1,0),AT38)</f>
        <v>0</v>
      </c>
      <c r="AU42" s="133">
        <f t="shared" ref="AU42" si="495">IF(OR($B37=$B43,AT42=0,(AU38-BA42+AY42)&lt;=0),0,(AU38-BA42+AY42)/AT42)</f>
        <v>0</v>
      </c>
      <c r="AV42" s="137">
        <f t="shared" ref="AV42" si="496">IF(AU42*(7-AT39)&lt;=0,0,AU42*(7-AT39))</f>
        <v>0</v>
      </c>
      <c r="AW42" s="311">
        <f t="shared" ref="AW42" si="497">ROUND(IF(OR(AU39-AU42*(7-AT39)+AZ42&lt;0,$B37=$B43,AU42&lt;=0,AU39=0),0,IF(AU39-AU42*(7-AT39)+AZ42&gt;BA42-AY42+AZ42,BA42-AY42+AZ42,AU39-AU42*(7-AT39)+AZ42)),1)</f>
        <v>0</v>
      </c>
      <c r="AX42" s="312"/>
      <c r="AY42" s="139">
        <f t="shared" ref="AY42" si="498">IF(OR($B37=$B43,AT38=0),0,IF($B37=$B31,AT37,$F37))</f>
        <v>0</v>
      </c>
      <c r="AZ42" s="30">
        <f t="shared" ref="AZ42" si="499">IF(OR($B37=$B43,AT42=0),0,$G39-$G38)</f>
        <v>0</v>
      </c>
      <c r="BA42" s="134">
        <f t="shared" ref="BA42" si="500">IF(OR($B37=$B43,AT42=0),0,AT41)</f>
        <v>0</v>
      </c>
      <c r="BB42" s="138">
        <f t="shared" ref="BB42" si="501">IF($B37=$B43,0,AU39)</f>
        <v>0</v>
      </c>
    </row>
    <row r="43" spans="1:54" ht="15.75" x14ac:dyDescent="0.2">
      <c r="A43" s="1">
        <f t="shared" ref="A43" si="502">IF(B43="","1. Niewypełnione",B43)</f>
        <v>0</v>
      </c>
      <c r="B43" s="320">
        <f>czerwiec!B43</f>
        <v>0</v>
      </c>
      <c r="C43" s="321">
        <f>czerwiec!C43</f>
        <v>0</v>
      </c>
      <c r="D43" s="321">
        <f>czerwiec!D43</f>
        <v>0</v>
      </c>
      <c r="E43" s="321">
        <f>czerwiec!E43</f>
        <v>0</v>
      </c>
      <c r="F43" s="177">
        <f>czerwiec!F43</f>
        <v>18</v>
      </c>
      <c r="G43" s="185">
        <f>czerwiec!G43</f>
        <v>18</v>
      </c>
      <c r="H43" s="177"/>
      <c r="I43" s="192">
        <f t="shared" ref="I43:I47" si="503">K43+T43+AC43+AL43+AU43</f>
        <v>0</v>
      </c>
      <c r="J43" s="186">
        <f t="shared" ref="J43" si="504">IF(OR($B43=$B49,J46=0),0,ROUND((K44+P48)/J46,0))</f>
        <v>0</v>
      </c>
      <c r="K43" s="51">
        <f t="shared" ref="K43:K44" si="505">SUM(L43:R43)</f>
        <v>0</v>
      </c>
      <c r="L43" s="52">
        <f>czerwiec!L43</f>
        <v>0</v>
      </c>
      <c r="M43" s="52">
        <f>czerwiec!M43</f>
        <v>0</v>
      </c>
      <c r="N43" s="52">
        <f>czerwiec!N43</f>
        <v>0</v>
      </c>
      <c r="O43" s="52">
        <f>czerwiec!O43</f>
        <v>0</v>
      </c>
      <c r="P43" s="53">
        <f>czerwiec!P43</f>
        <v>0</v>
      </c>
      <c r="Q43" s="54">
        <f>czerwiec!Q43</f>
        <v>0</v>
      </c>
      <c r="R43" s="55">
        <f>czerwiec!R43</f>
        <v>0</v>
      </c>
      <c r="S43" s="188">
        <f t="shared" ref="S43" si="506">IF(OR($B43=$B49,S46=0),0,ROUND((T44+Y48)/S46,0))</f>
        <v>0</v>
      </c>
      <c r="T43" s="51">
        <f t="shared" ref="T43:T44" si="507">SUM(U43:AA43)</f>
        <v>0</v>
      </c>
      <c r="U43" s="52">
        <f>czerwiec!U43</f>
        <v>0</v>
      </c>
      <c r="V43" s="52">
        <f>czerwiec!V43</f>
        <v>0</v>
      </c>
      <c r="W43" s="52">
        <f>czerwiec!W43</f>
        <v>0</v>
      </c>
      <c r="X43" s="52">
        <f>czerwiec!X43</f>
        <v>0</v>
      </c>
      <c r="Y43" s="53">
        <f>czerwiec!Y43</f>
        <v>0</v>
      </c>
      <c r="Z43" s="54">
        <f>czerwiec!Z43</f>
        <v>0</v>
      </c>
      <c r="AA43" s="55">
        <f>czerwiec!AA43</f>
        <v>0</v>
      </c>
      <c r="AB43" s="188">
        <f t="shared" ref="AB43" si="508">IF(OR($B43=$B49,AB46=0),0,ROUND((AC44+AH48)/AB46,0))</f>
        <v>0</v>
      </c>
      <c r="AC43" s="51">
        <f t="shared" ref="AC43:AC44" si="509">SUM(AD43:AJ43)</f>
        <v>0</v>
      </c>
      <c r="AD43" s="52">
        <f>czerwiec!AD43</f>
        <v>0</v>
      </c>
      <c r="AE43" s="52">
        <f>czerwiec!AE43</f>
        <v>0</v>
      </c>
      <c r="AF43" s="52">
        <f>czerwiec!AF43</f>
        <v>0</v>
      </c>
      <c r="AG43" s="52">
        <f>czerwiec!AG43</f>
        <v>0</v>
      </c>
      <c r="AH43" s="53">
        <f>czerwiec!AH43</f>
        <v>0</v>
      </c>
      <c r="AI43" s="54">
        <f>czerwiec!AI43</f>
        <v>0</v>
      </c>
      <c r="AJ43" s="55">
        <f>czerwiec!AJ43</f>
        <v>0</v>
      </c>
      <c r="AK43" s="188">
        <f t="shared" ref="AK43" si="510">IF(OR($B43=$B49,AK46=0),0,ROUND((AL44+AQ48)/AK46,0))</f>
        <v>0</v>
      </c>
      <c r="AL43" s="51">
        <f t="shared" ref="AL43:AL44" si="511">SUM(AM43:AS43)</f>
        <v>0</v>
      </c>
      <c r="AM43" s="52">
        <f>czerwiec!AM43</f>
        <v>0</v>
      </c>
      <c r="AN43" s="52">
        <f>czerwiec!AN43</f>
        <v>0</v>
      </c>
      <c r="AO43" s="52">
        <f>czerwiec!AO43</f>
        <v>0</v>
      </c>
      <c r="AP43" s="52">
        <f>czerwiec!AP43</f>
        <v>0</v>
      </c>
      <c r="AQ43" s="53">
        <f>czerwiec!AQ43</f>
        <v>0</v>
      </c>
      <c r="AR43" s="54">
        <f>czerwiec!AR43</f>
        <v>0</v>
      </c>
      <c r="AS43" s="55">
        <f>czerwiec!AS43</f>
        <v>0</v>
      </c>
      <c r="AT43" s="188">
        <f t="shared" ref="AT43" si="512">IF(OR($B43=$B49,AT46=0),0,ROUND((AU44+AZ48)/AT46,0))</f>
        <v>0</v>
      </c>
      <c r="AU43" s="51">
        <f t="shared" ref="AU43:AU44" si="513">SUM(AV43:BB43)</f>
        <v>0</v>
      </c>
      <c r="AV43" s="52">
        <f t="shared" ref="AV43" si="514">IF(SUM($AM$9:$AS$9)=SUM($AV$9:$BB$9),AM43,IF(AND(SUM($AV$9:$BB$9)&gt;42,SUM($AV$9:$BB$9)&lt;49),AM43,0))</f>
        <v>0</v>
      </c>
      <c r="AW43" s="52">
        <f t="shared" ref="AW43" si="515">IF(SUM($AM$9:$AS$9)=SUM($AV$9:$BB$9),AN43,IF(AND(SUM($AV$9:$BB$9)&gt;42,SUM($AV$9:$BB$9)&lt;49),AN43,0))</f>
        <v>0</v>
      </c>
      <c r="AX43" s="52">
        <f t="shared" ref="AX43" si="516">IF(SUM($AM$9:$AS$9)=SUM($AV$9:$BB$9),AO43,IF(AND(SUM($AV$9:$BB$9)&gt;42,SUM($AV$9:$BB$9)&lt;49),AO43,0))</f>
        <v>0</v>
      </c>
      <c r="AY43" s="52">
        <f t="shared" ref="AY43" si="517">IF(SUM($AM$9:$AS$9)=SUM($AV$9:$BB$9),AP43,IF(AND(SUM($AV$9:$BB$9)&gt;42,SUM($AV$9:$BB$9)&lt;49),AP43,0))</f>
        <v>0</v>
      </c>
      <c r="AZ43" s="53">
        <f t="shared" ref="AZ43" si="518">IF(SUM($AM$9:$AS$9)=SUM($AV$9:$BB$9),AQ43,IF(AND(SUM($AV$9:$BB$9)&gt;42,SUM($AV$9:$BB$9)&lt;49),AQ43,0))</f>
        <v>0</v>
      </c>
      <c r="BA43" s="54">
        <f t="shared" ref="BA43" si="519">IF(SUM($AM$9:$AS$9)=SUM($AV$9:$BB$9),AR43,IF(AND(SUM($AV$9:$BB$9)&gt;42,SUM($AV$9:$BB$9)&lt;49),AR43,0))</f>
        <v>0</v>
      </c>
      <c r="BB43" s="55">
        <f t="shared" ref="BB43" si="520">IF(SUM($AM$9:$AS$9)=SUM($AV$9:$BB$9),AS43,IF(AND(SUM($AV$9:$BB$9)&gt;42,SUM($AV$9:$BB$9)&lt;49),AS43,0))</f>
        <v>0</v>
      </c>
    </row>
    <row r="44" spans="1:54" ht="12.75" hidden="1" customHeight="1" x14ac:dyDescent="0.2">
      <c r="B44" s="93"/>
      <c r="C44" s="94"/>
      <c r="D44" s="95"/>
      <c r="E44" s="115"/>
      <c r="F44" s="140" t="b">
        <f t="shared" ref="F44" si="521">IF($B37=$B43,OR(F38,G43&lt;F43),G43&lt;F43)</f>
        <v>0</v>
      </c>
      <c r="G44" s="189">
        <f t="shared" ref="G44" si="522">IF(AND($B37=$B43,$B37&lt;&gt;"",$B37&lt;&gt;0),G43+G38,G43)</f>
        <v>18</v>
      </c>
      <c r="H44" s="120"/>
      <c r="I44" s="165">
        <f t="shared" si="503"/>
        <v>0</v>
      </c>
      <c r="J44" s="194">
        <f t="shared" ref="J44" si="523">7-COUNTIF(L43:R43,0)-COUNTIF(L43:R43,"")</f>
        <v>0</v>
      </c>
      <c r="K44" s="22">
        <f t="shared" si="505"/>
        <v>0</v>
      </c>
      <c r="L44" s="35">
        <f t="shared" ref="L44:R44" si="524">IF($B37=$B43,L43+L38,L43)</f>
        <v>0</v>
      </c>
      <c r="M44" s="35">
        <f t="shared" si="524"/>
        <v>0</v>
      </c>
      <c r="N44" s="35">
        <f t="shared" si="524"/>
        <v>0</v>
      </c>
      <c r="O44" s="35">
        <f t="shared" si="524"/>
        <v>0</v>
      </c>
      <c r="P44" s="36">
        <f t="shared" si="524"/>
        <v>0</v>
      </c>
      <c r="Q44" s="37">
        <f t="shared" si="524"/>
        <v>0</v>
      </c>
      <c r="R44" s="38">
        <f t="shared" si="524"/>
        <v>0</v>
      </c>
      <c r="S44" s="194">
        <f t="shared" ref="S44" si="525">7-COUNTIF(U43:AA43,0)-COUNTIF(U43:AA43,"")</f>
        <v>0</v>
      </c>
      <c r="T44" s="22">
        <f t="shared" si="507"/>
        <v>0</v>
      </c>
      <c r="U44" s="35">
        <f t="shared" ref="U44:AA44" si="526">IF($B37=$B43,U43+U38,U43)</f>
        <v>0</v>
      </c>
      <c r="V44" s="35">
        <f t="shared" si="526"/>
        <v>0</v>
      </c>
      <c r="W44" s="35">
        <f t="shared" si="526"/>
        <v>0</v>
      </c>
      <c r="X44" s="35">
        <f t="shared" si="526"/>
        <v>0</v>
      </c>
      <c r="Y44" s="36">
        <f t="shared" si="526"/>
        <v>0</v>
      </c>
      <c r="Z44" s="37">
        <f t="shared" si="526"/>
        <v>0</v>
      </c>
      <c r="AA44" s="38">
        <f t="shared" si="526"/>
        <v>0</v>
      </c>
      <c r="AB44" s="194">
        <f t="shared" ref="AB44" si="527">7-COUNTIF(AD43:AJ43,0)-COUNTIF(AD43:AJ43,"")</f>
        <v>0</v>
      </c>
      <c r="AC44" s="22">
        <f t="shared" si="509"/>
        <v>0</v>
      </c>
      <c r="AD44" s="35">
        <f t="shared" ref="AD44:AJ44" si="528">IF($B37=$B43,AD43+AD38,AD43)</f>
        <v>0</v>
      </c>
      <c r="AE44" s="35">
        <f t="shared" si="528"/>
        <v>0</v>
      </c>
      <c r="AF44" s="35">
        <f t="shared" si="528"/>
        <v>0</v>
      </c>
      <c r="AG44" s="35">
        <f t="shared" si="528"/>
        <v>0</v>
      </c>
      <c r="AH44" s="36">
        <f t="shared" si="528"/>
        <v>0</v>
      </c>
      <c r="AI44" s="37">
        <f t="shared" si="528"/>
        <v>0</v>
      </c>
      <c r="AJ44" s="38">
        <f t="shared" si="528"/>
        <v>0</v>
      </c>
      <c r="AK44" s="194">
        <f t="shared" ref="AK44" si="529">7-COUNTIF(AM43:AS43,0)-COUNTIF(AM43:AS43,"")</f>
        <v>0</v>
      </c>
      <c r="AL44" s="22">
        <f t="shared" si="511"/>
        <v>0</v>
      </c>
      <c r="AM44" s="35">
        <f t="shared" ref="AM44:AS44" si="530">IF($B37=$B43,AM43+AM38,AM43)</f>
        <v>0</v>
      </c>
      <c r="AN44" s="35">
        <f t="shared" si="530"/>
        <v>0</v>
      </c>
      <c r="AO44" s="35">
        <f t="shared" si="530"/>
        <v>0</v>
      </c>
      <c r="AP44" s="35">
        <f t="shared" si="530"/>
        <v>0</v>
      </c>
      <c r="AQ44" s="36">
        <f t="shared" si="530"/>
        <v>0</v>
      </c>
      <c r="AR44" s="37">
        <f t="shared" si="530"/>
        <v>0</v>
      </c>
      <c r="AS44" s="38">
        <f t="shared" si="530"/>
        <v>0</v>
      </c>
      <c r="AT44" s="194">
        <f t="shared" ref="AT44" si="531">7-COUNTIF(AV43:BB43,0)-COUNTIF(AV43:BB43,"")</f>
        <v>0</v>
      </c>
      <c r="AU44" s="22">
        <f t="shared" si="513"/>
        <v>0</v>
      </c>
      <c r="AV44" s="35">
        <f t="shared" ref="AV44:BB44" si="532">IF($B37=$B43,AV43+AV38,AV43)</f>
        <v>0</v>
      </c>
      <c r="AW44" s="35">
        <f t="shared" si="532"/>
        <v>0</v>
      </c>
      <c r="AX44" s="35">
        <f t="shared" si="532"/>
        <v>0</v>
      </c>
      <c r="AY44" s="35">
        <f t="shared" si="532"/>
        <v>0</v>
      </c>
      <c r="AZ44" s="36">
        <f t="shared" si="532"/>
        <v>0</v>
      </c>
      <c r="BA44" s="37">
        <f t="shared" si="532"/>
        <v>0</v>
      </c>
      <c r="BB44" s="38">
        <f t="shared" si="532"/>
        <v>0</v>
      </c>
    </row>
    <row r="45" spans="1:54" ht="15" hidden="1" customHeight="1" x14ac:dyDescent="0.2">
      <c r="B45" s="116"/>
      <c r="C45" s="117"/>
      <c r="D45" s="118"/>
      <c r="E45" s="119"/>
      <c r="F45" s="92"/>
      <c r="G45" s="190">
        <f t="shared" ref="G45" si="533">IF(AND($B37=$B43,$B37&lt;&gt;"",$B37&lt;&gt;0),F43+G39,F43)</f>
        <v>18</v>
      </c>
      <c r="H45" s="121"/>
      <c r="I45" s="165">
        <f t="shared" si="503"/>
        <v>0</v>
      </c>
      <c r="J45" s="195">
        <f t="shared" ref="J45" si="534">IF($B43=$B37,COUNTIF(L45:R45,0),COUNTIF(L46:R46,0)+COUNTIF(L46:R46,""))</f>
        <v>7</v>
      </c>
      <c r="K45" s="39">
        <f t="shared" ref="K45:R45" si="535">IF($B37=$B43,K46+K39,K46)</f>
        <v>0</v>
      </c>
      <c r="L45" s="40">
        <f t="shared" si="535"/>
        <v>0</v>
      </c>
      <c r="M45" s="40">
        <f t="shared" si="535"/>
        <v>0</v>
      </c>
      <c r="N45" s="40">
        <f t="shared" si="535"/>
        <v>0</v>
      </c>
      <c r="O45" s="40">
        <f t="shared" si="535"/>
        <v>0</v>
      </c>
      <c r="P45" s="41">
        <f t="shared" si="535"/>
        <v>0</v>
      </c>
      <c r="Q45" s="42">
        <f t="shared" si="535"/>
        <v>0</v>
      </c>
      <c r="R45" s="43">
        <f t="shared" si="535"/>
        <v>0</v>
      </c>
      <c r="S45" s="195">
        <f t="shared" ref="S45" si="536">IF($B43=$B37,COUNTIF(U45:AA45,0),COUNTIF(U46:AA46,0)+COUNTIF(U46:AA46,""))</f>
        <v>7</v>
      </c>
      <c r="T45" s="39">
        <f t="shared" ref="T45:AA45" si="537">IF($B37=$B43,T46+T39,T46)</f>
        <v>0</v>
      </c>
      <c r="U45" s="40">
        <f t="shared" si="537"/>
        <v>0</v>
      </c>
      <c r="V45" s="40">
        <f t="shared" si="537"/>
        <v>0</v>
      </c>
      <c r="W45" s="40">
        <f t="shared" si="537"/>
        <v>0</v>
      </c>
      <c r="X45" s="40">
        <f t="shared" si="537"/>
        <v>0</v>
      </c>
      <c r="Y45" s="41">
        <f t="shared" si="537"/>
        <v>0</v>
      </c>
      <c r="Z45" s="42">
        <f t="shared" si="537"/>
        <v>0</v>
      </c>
      <c r="AA45" s="43">
        <f t="shared" si="537"/>
        <v>0</v>
      </c>
      <c r="AB45" s="195">
        <f t="shared" ref="AB45" si="538">IF($B43=$B37,COUNTIF(AD45:AJ45,0),COUNTIF(AD46:AJ46,0)+COUNTIF(AD46:AJ46,""))</f>
        <v>7</v>
      </c>
      <c r="AC45" s="39">
        <f t="shared" ref="AC45:AJ45" si="539">IF($B37=$B43,AC46+AC39,AC46)</f>
        <v>0</v>
      </c>
      <c r="AD45" s="40">
        <f t="shared" si="539"/>
        <v>0</v>
      </c>
      <c r="AE45" s="40">
        <f t="shared" si="539"/>
        <v>0</v>
      </c>
      <c r="AF45" s="40">
        <f t="shared" si="539"/>
        <v>0</v>
      </c>
      <c r="AG45" s="40">
        <f t="shared" si="539"/>
        <v>0</v>
      </c>
      <c r="AH45" s="41">
        <f t="shared" si="539"/>
        <v>0</v>
      </c>
      <c r="AI45" s="42">
        <f t="shared" si="539"/>
        <v>0</v>
      </c>
      <c r="AJ45" s="43">
        <f t="shared" si="539"/>
        <v>0</v>
      </c>
      <c r="AK45" s="195">
        <f t="shared" ref="AK45" si="540">IF($B43=$B37,COUNTIF(AM45:AS45,0),COUNTIF(AM46:AS46,0)+COUNTIF(AM46:AS46,""))</f>
        <v>7</v>
      </c>
      <c r="AL45" s="39">
        <f t="shared" ref="AL45:AS45" si="541">IF($B37=$B43,AL46+AL39,AL46)</f>
        <v>0</v>
      </c>
      <c r="AM45" s="40">
        <f t="shared" si="541"/>
        <v>0</v>
      </c>
      <c r="AN45" s="40">
        <f t="shared" si="541"/>
        <v>0</v>
      </c>
      <c r="AO45" s="40">
        <f t="shared" si="541"/>
        <v>0</v>
      </c>
      <c r="AP45" s="40">
        <f t="shared" si="541"/>
        <v>0</v>
      </c>
      <c r="AQ45" s="41">
        <f t="shared" si="541"/>
        <v>0</v>
      </c>
      <c r="AR45" s="42">
        <f t="shared" si="541"/>
        <v>0</v>
      </c>
      <c r="AS45" s="43">
        <f t="shared" si="541"/>
        <v>0</v>
      </c>
      <c r="AT45" s="195">
        <f t="shared" ref="AT45" si="542">IF($B43=$B37,COUNTIF(AV45:BB45,0),COUNTIF(AV46:BB46,0)+COUNTIF(AV46:BB46,""))</f>
        <v>7</v>
      </c>
      <c r="AU45" s="39">
        <f t="shared" ref="AU45:BB45" si="543">IF($B37=$B43,AU46+AU39,AU46)</f>
        <v>0</v>
      </c>
      <c r="AV45" s="40">
        <f t="shared" si="543"/>
        <v>0</v>
      </c>
      <c r="AW45" s="40">
        <f t="shared" si="543"/>
        <v>0</v>
      </c>
      <c r="AX45" s="40">
        <f t="shared" si="543"/>
        <v>0</v>
      </c>
      <c r="AY45" s="40">
        <f t="shared" si="543"/>
        <v>0</v>
      </c>
      <c r="AZ45" s="41">
        <f t="shared" si="543"/>
        <v>0</v>
      </c>
      <c r="BA45" s="42">
        <f t="shared" si="543"/>
        <v>0</v>
      </c>
      <c r="BB45" s="43">
        <f t="shared" si="543"/>
        <v>0</v>
      </c>
    </row>
    <row r="46" spans="1:54" ht="15.75" customHeight="1" x14ac:dyDescent="0.2">
      <c r="A46" s="1">
        <f t="shared" ref="A46" si="544">A43</f>
        <v>0</v>
      </c>
      <c r="B46" s="313">
        <f t="shared" ref="B46" si="545">B40+1</f>
        <v>5</v>
      </c>
      <c r="C46" s="314"/>
      <c r="D46" s="314"/>
      <c r="E46" s="314"/>
      <c r="F46" s="31"/>
      <c r="G46" s="183"/>
      <c r="H46" s="122">
        <f t="shared" ref="H46" si="546">5-COUNTIF(AU43,0)-COUNTIF(AL43,0)-COUNTIF(AC43,0)-COUNTIF(T43,0)-COUNTIF(K43,0)</f>
        <v>0</v>
      </c>
      <c r="I46" s="165">
        <f t="shared" si="503"/>
        <v>0</v>
      </c>
      <c r="J46" s="187">
        <f t="shared" ref="J46" si="547">IF($B43=$B37,J40+IF($F43&lt;&gt;$G43,(K43+$G45-$G44)/$F43,K43/$F43),IF($F43&lt;&gt;G43,(K43+$G45-$G44)/$F43,K43/$F43))</f>
        <v>0</v>
      </c>
      <c r="K46" s="7">
        <f t="shared" ref="K46:K47" si="548">SUM(L46:R46)</f>
        <v>0</v>
      </c>
      <c r="L46" s="26">
        <f t="shared" ref="L46:R46" si="549">L43</f>
        <v>0</v>
      </c>
      <c r="M46" s="26">
        <f t="shared" si="549"/>
        <v>0</v>
      </c>
      <c r="N46" s="26">
        <f t="shared" si="549"/>
        <v>0</v>
      </c>
      <c r="O46" s="26">
        <f t="shared" si="549"/>
        <v>0</v>
      </c>
      <c r="P46" s="26">
        <f t="shared" si="549"/>
        <v>0</v>
      </c>
      <c r="Q46" s="29">
        <f t="shared" si="549"/>
        <v>0</v>
      </c>
      <c r="R46" s="23">
        <f t="shared" si="549"/>
        <v>0</v>
      </c>
      <c r="S46" s="187">
        <f t="shared" ref="S46" si="550">IF($B43=$B37,S40+IF($F43&lt;&gt;$G43,(T43+$G45-$G44)/$F43,T43/$F43),IF($F43&lt;&gt;P43,(T43+$G45-$G44)/$F43,T43/$F43))</f>
        <v>0</v>
      </c>
      <c r="T46" s="7">
        <f t="shared" ref="T46:T47" si="551">SUM(U46:AA46)</f>
        <v>0</v>
      </c>
      <c r="U46" s="26">
        <f t="shared" ref="U46:AA46" si="552">U43</f>
        <v>0</v>
      </c>
      <c r="V46" s="26">
        <f t="shared" si="552"/>
        <v>0</v>
      </c>
      <c r="W46" s="26">
        <f t="shared" si="552"/>
        <v>0</v>
      </c>
      <c r="X46" s="26">
        <f t="shared" si="552"/>
        <v>0</v>
      </c>
      <c r="Y46" s="113">
        <f t="shared" si="552"/>
        <v>0</v>
      </c>
      <c r="Z46" s="29">
        <f t="shared" si="552"/>
        <v>0</v>
      </c>
      <c r="AA46" s="23">
        <f t="shared" si="552"/>
        <v>0</v>
      </c>
      <c r="AB46" s="187">
        <f t="shared" ref="AB46" si="553">IF($B43=$B37,AB40+IF($F43&lt;&gt;$G43,(AC43+$G45-$G44)/$F43,AC43/$F43),IF($F43&lt;&gt;Y43,(AC43+$G45-$G44)/$F43,AC43/$F43))</f>
        <v>0</v>
      </c>
      <c r="AC46" s="7">
        <f t="shared" ref="AC46:AC47" si="554">SUM(AD46:AJ46)</f>
        <v>0</v>
      </c>
      <c r="AD46" s="26">
        <f t="shared" ref="AD46:AJ46" si="555">AD43</f>
        <v>0</v>
      </c>
      <c r="AE46" s="26">
        <f t="shared" si="555"/>
        <v>0</v>
      </c>
      <c r="AF46" s="26">
        <f t="shared" si="555"/>
        <v>0</v>
      </c>
      <c r="AG46" s="26">
        <f t="shared" si="555"/>
        <v>0</v>
      </c>
      <c r="AH46" s="113">
        <f t="shared" si="555"/>
        <v>0</v>
      </c>
      <c r="AI46" s="29">
        <f t="shared" si="555"/>
        <v>0</v>
      </c>
      <c r="AJ46" s="23">
        <f t="shared" si="555"/>
        <v>0</v>
      </c>
      <c r="AK46" s="187">
        <f t="shared" ref="AK46" si="556">IF($B43=$B37,AK40+IF($F43&lt;&gt;$G43,(AL43+$G45-$G44)/$F43,AL43/$F43),IF($F43&lt;&gt;AH43,(AL43+$G45-$G44)/$F43,AL43/$F43))</f>
        <v>0</v>
      </c>
      <c r="AL46" s="7">
        <f t="shared" ref="AL46:AL47" si="557">SUM(AM46:AS46)</f>
        <v>0</v>
      </c>
      <c r="AM46" s="26">
        <f t="shared" ref="AM46:AS46" si="558">AM43</f>
        <v>0</v>
      </c>
      <c r="AN46" s="26">
        <f t="shared" si="558"/>
        <v>0</v>
      </c>
      <c r="AO46" s="26">
        <f t="shared" si="558"/>
        <v>0</v>
      </c>
      <c r="AP46" s="26">
        <f t="shared" si="558"/>
        <v>0</v>
      </c>
      <c r="AQ46" s="113">
        <f t="shared" si="558"/>
        <v>0</v>
      </c>
      <c r="AR46" s="29">
        <f t="shared" si="558"/>
        <v>0</v>
      </c>
      <c r="AS46" s="23">
        <f t="shared" si="558"/>
        <v>0</v>
      </c>
      <c r="AT46" s="187">
        <f t="shared" ref="AT46" si="559">IF($B43=$B37,AT40+IF($F43&lt;&gt;$G43,(AU43+$G45-$G44)/$F43,AU43/$F43),IF($F43&lt;&gt;AQ43,(AU43+$G45-$G44)/$F43,AU43/$F43))</f>
        <v>0</v>
      </c>
      <c r="AU46" s="7">
        <f t="shared" ref="AU46:AU47" si="560">SUM(AV46:BB46)</f>
        <v>0</v>
      </c>
      <c r="AV46" s="6">
        <f t="shared" ref="AV46" si="561">IF(SUM($AM$9:$AS$9)=SUM($AV$9:$BB$9),AV43,IF(AND(SUM($AV$9:$BB$9)&gt;42,SUM($AV$9:$BB$9)&lt;49),AV43,0))</f>
        <v>0</v>
      </c>
      <c r="AW46" s="6">
        <f t="shared" ref="AW46:BB46" si="562">IF(SUM($AM$9:$AS$9)=SUM($AV$9:$BB$9),AW43,IF(AND(SUM($AV$9:$BB$9)&gt;42,SUM($AV$9:$BB$9)&lt;49),AW43,0))</f>
        <v>0</v>
      </c>
      <c r="AX46" s="6">
        <f t="shared" si="562"/>
        <v>0</v>
      </c>
      <c r="AY46" s="6">
        <f t="shared" si="562"/>
        <v>0</v>
      </c>
      <c r="AZ46" s="26">
        <f t="shared" si="562"/>
        <v>0</v>
      </c>
      <c r="BA46" s="29">
        <f t="shared" si="562"/>
        <v>0</v>
      </c>
      <c r="BB46" s="23">
        <f t="shared" si="562"/>
        <v>0</v>
      </c>
    </row>
    <row r="47" spans="1:54" ht="15.75" customHeight="1" x14ac:dyDescent="0.2">
      <c r="A47" s="1">
        <f t="shared" ref="A47:A48" si="563">A46</f>
        <v>0</v>
      </c>
      <c r="B47" s="313"/>
      <c r="C47" s="314"/>
      <c r="D47" s="314"/>
      <c r="E47" s="314"/>
      <c r="F47" s="31"/>
      <c r="G47" s="183"/>
      <c r="H47" s="123">
        <f t="shared" ref="H47" si="564">IF($B43=$B37,H41+F47,$F47)</f>
        <v>0</v>
      </c>
      <c r="I47" s="165">
        <f t="shared" si="503"/>
        <v>0</v>
      </c>
      <c r="J47" s="141">
        <f t="shared" ref="J47" si="565">IF($H46=0,0,IF($B37=$B43,IF($H48&gt;0,$H48+J41,K43+J41),IF($H48&gt;0,$H48,K43)))</f>
        <v>0</v>
      </c>
      <c r="K47" s="7">
        <f t="shared" si="548"/>
        <v>0</v>
      </c>
      <c r="L47" s="6"/>
      <c r="M47" s="6"/>
      <c r="N47" s="6"/>
      <c r="O47" s="6"/>
      <c r="P47" s="26"/>
      <c r="Q47" s="29"/>
      <c r="R47" s="23"/>
      <c r="S47" s="141">
        <f t="shared" ref="S47" si="566">IF($H46=0,0,IF($B37=$B43,IF($H48&gt;0,$H48+S41,T43+S41),IF($H48&gt;0,$H48,T43)))</f>
        <v>0</v>
      </c>
      <c r="T47" s="7">
        <f t="shared" si="551"/>
        <v>0</v>
      </c>
      <c r="U47" s="6"/>
      <c r="V47" s="6"/>
      <c r="W47" s="6"/>
      <c r="X47" s="6"/>
      <c r="Y47" s="26"/>
      <c r="Z47" s="29"/>
      <c r="AA47" s="23"/>
      <c r="AB47" s="141">
        <f t="shared" ref="AB47" si="567">IF($H46=0,0,IF($B37=$B43,IF($H48&gt;0,$H48+AB41,AC43+AB41),IF($H48&gt;0,$H48,AC43)))</f>
        <v>0</v>
      </c>
      <c r="AC47" s="7">
        <f t="shared" si="554"/>
        <v>0</v>
      </c>
      <c r="AD47" s="6"/>
      <c r="AE47" s="6"/>
      <c r="AF47" s="6"/>
      <c r="AG47" s="6"/>
      <c r="AH47" s="26"/>
      <c r="AI47" s="29"/>
      <c r="AJ47" s="23"/>
      <c r="AK47" s="141">
        <f t="shared" ref="AK47" si="568">IF($H46=0,0,IF($B37=$B43,IF($H48&gt;0,$H48+AK41,AL43+AK41),IF($H48&gt;0,$H48,AL43)))</f>
        <v>0</v>
      </c>
      <c r="AL47" s="7">
        <f t="shared" si="557"/>
        <v>0</v>
      </c>
      <c r="AM47" s="6"/>
      <c r="AN47" s="6"/>
      <c r="AO47" s="6"/>
      <c r="AP47" s="6"/>
      <c r="AQ47" s="26"/>
      <c r="AR47" s="29"/>
      <c r="AS47" s="23"/>
      <c r="AT47" s="141">
        <f t="shared" ref="AT47" si="569">IF($H46=0,0,IF($B37=$B43,IF($H48&gt;0,$H48+AT41,AU43+AT41),IF($H48&gt;0,$H48,AU43)))</f>
        <v>0</v>
      </c>
      <c r="AU47" s="7">
        <f t="shared" si="560"/>
        <v>0</v>
      </c>
      <c r="AV47" s="6"/>
      <c r="AW47" s="6"/>
      <c r="AX47" s="6"/>
      <c r="AY47" s="6"/>
      <c r="AZ47" s="26"/>
      <c r="BA47" s="29"/>
      <c r="BB47" s="23"/>
    </row>
    <row r="48" spans="1:54" ht="18.75" customHeight="1" thickBot="1" x14ac:dyDescent="0.25">
      <c r="A48" s="1">
        <f t="shared" si="563"/>
        <v>0</v>
      </c>
      <c r="B48" s="323" t="str">
        <f>IF(B43="",Wydruk!$AE$6,IF(J44=0,Wydruk!$AE$7,IF(AND(G44&lt;G45,B43&lt;&gt;$B49),Wydruk!$AE$13,IF(AND($B43=$B37,$B43&lt;&gt;$B49),IF(OR(OR(J48&lt;4,J48&gt;5),OR(S48&lt;4,S48&gt;5),OR(AB48&lt;4,AB48&gt;5),OR(AK48&lt;4,AK48&gt;5),OR(AND(AT48&lt;4,AT48&gt;0),AT48&gt;5)),Wydruk!$AE$8,Wydruk!$AE$9),IF($B43=$B49,IF($F47&lt;&gt;0,Wydruk!$AE$12,Wydruk!$AE$10),IF(OR(OR(J44&lt;4,J44&gt;5),OR(S44&lt;4,S44&gt;5),OR(AB44&lt;4,AB44&gt;5),OR(AK44&lt;4,AK44&gt;5),OR(AND(AT44&lt;4,AT44&gt;0),AT44&gt;5)),Wydruk!$AE$8,Wydruk!$AE$11))))))</f>
        <v>Uzupełnij liczby godzin tygodniowego planu</v>
      </c>
      <c r="C48" s="324"/>
      <c r="D48" s="324"/>
      <c r="E48" s="324"/>
      <c r="F48" s="173">
        <f>czerwiec!F48</f>
        <v>0</v>
      </c>
      <c r="G48" s="184">
        <f>czerwiec!G48</f>
        <v>0</v>
      </c>
      <c r="H48" s="191">
        <f t="shared" ref="H48" si="570">IF(OR($G48=0,$F48=0,$G48="",$F48=""),0,$G48/$F48)</f>
        <v>0</v>
      </c>
      <c r="I48" s="193"/>
      <c r="J48" s="176">
        <f t="shared" ref="J48" si="571">IF($B37=$B43,IF(L43+L38&gt;0,1,0)+IF(M43+M38&gt;0,1,0)+IF(N43+N38&gt;0,1,0)+IF(O43+O38&gt;0,1,0)+IF(P43+P38&gt;0,1,0)+IF(Q43+Q38&gt;0,1,0)+IF(R43+R38&gt;0,1,0),J44)</f>
        <v>0</v>
      </c>
      <c r="K48" s="133">
        <f t="shared" ref="K48" si="572">IF(OR($B43=$B49,J48=0,(K44-Q48+O48)&lt;=0),0,(K44-Q48+O48)/J48)</f>
        <v>0</v>
      </c>
      <c r="L48" s="137">
        <f t="shared" ref="L48" si="573">IF(K48*(7-J45)&lt;=0,0,K48*(7-J45))</f>
        <v>0</v>
      </c>
      <c r="M48" s="311">
        <f t="shared" ref="M48" si="574">ROUND(IF(OR(K45-K48*(7-J45)+P48&lt;0,$B43=$B49,K48&lt;=0,K45=0),0,IF(K45-K48*(7-J45)+P48&gt;Q48-O48+P48,Q48-O48+P48,K45-K48*(7-J45)+P48)),1)</f>
        <v>0</v>
      </c>
      <c r="N48" s="312"/>
      <c r="O48" s="139">
        <f t="shared" ref="O48" si="575">IF(OR($B43=$B49,J44=0),0,IF($B43=$B37,J43,$F43))</f>
        <v>0</v>
      </c>
      <c r="P48" s="30">
        <f t="shared" ref="P48" si="576">IF(OR($B43=$B49,J48=0),0,$G45-$G44)</f>
        <v>0</v>
      </c>
      <c r="Q48" s="134">
        <f t="shared" ref="Q48" si="577">IF(OR($B43=$B49,J48=0),0,J47)</f>
        <v>0</v>
      </c>
      <c r="R48" s="138">
        <f t="shared" ref="R48" si="578">IF($B43=$B49,0,K45)</f>
        <v>0</v>
      </c>
      <c r="S48" s="176">
        <f t="shared" ref="S48" si="579">IF($B37=$B43,IF(U43+U38&gt;0,1,0)+IF(V43+V38&gt;0,1,0)+IF(W43+W38&gt;0,1,0)+IF(X43+X38&gt;0,1,0)+IF(Y43+Y38&gt;0,1,0)+IF(Z43+Z38&gt;0,1,0)+IF(AA43+AA38&gt;0,1,0),S44)</f>
        <v>0</v>
      </c>
      <c r="T48" s="133">
        <f t="shared" ref="T48" si="580">IF(OR($B43=$B49,S48=0,(T44-Z48+X48)&lt;=0),0,(T44-Z48+X48)/S48)</f>
        <v>0</v>
      </c>
      <c r="U48" s="137">
        <f t="shared" ref="U48" si="581">IF(T48*(7-S45)&lt;=0,0,T48*(7-S45))</f>
        <v>0</v>
      </c>
      <c r="V48" s="311">
        <f t="shared" ref="V48" si="582">ROUND(IF(OR(T45-T48*(7-S45)+Y48&lt;0,$B43=$B49,T48&lt;=0,T45=0),0,IF(T45-T48*(7-S45)+Y48&gt;Z48-X48+Y48,Z48-X48+Y48,T45-T48*(7-S45)+Y48)),1)</f>
        <v>0</v>
      </c>
      <c r="W48" s="312"/>
      <c r="X48" s="139">
        <f t="shared" ref="X48" si="583">IF(OR($B43=$B49,S44=0),0,IF($B43=$B37,S43,$F43))</f>
        <v>0</v>
      </c>
      <c r="Y48" s="30">
        <f t="shared" ref="Y48" si="584">IF(OR($B43=$B49,S48=0),0,$G45-$G44)</f>
        <v>0</v>
      </c>
      <c r="Z48" s="134">
        <f t="shared" ref="Z48" si="585">IF(OR($B43=$B49,S48=0),0,S47)</f>
        <v>0</v>
      </c>
      <c r="AA48" s="138">
        <f t="shared" ref="AA48" si="586">IF($B43=$B49,0,T45)</f>
        <v>0</v>
      </c>
      <c r="AB48" s="176">
        <f t="shared" ref="AB48" si="587">IF($B37=$B43,IF(AD43+AD38&gt;0,1,0)+IF(AE43+AE38&gt;0,1,0)+IF(AF43+AF38&gt;0,1,0)+IF(AG43+AG38&gt;0,1,0)+IF(AH43+AH38&gt;0,1,0)+IF(AI43+AI38&gt;0,1,0)+IF(AJ43+AJ38&gt;0,1,0),AB44)</f>
        <v>0</v>
      </c>
      <c r="AC48" s="133">
        <f t="shared" ref="AC48" si="588">IF(OR($B43=$B49,AB48=0,(AC44-AI48+AG48)&lt;=0),0,(AC44-AI48+AG48)/AB48)</f>
        <v>0</v>
      </c>
      <c r="AD48" s="137">
        <f t="shared" ref="AD48" si="589">IF(AC48*(7-AB45)&lt;=0,0,AC48*(7-AB45))</f>
        <v>0</v>
      </c>
      <c r="AE48" s="311">
        <f t="shared" ref="AE48" si="590">ROUND(IF(OR(AC45-AC48*(7-AB45)+AH48&lt;0,$B43=$B49,AC48&lt;=0,AC45=0),0,IF(AC45-AC48*(7-AB45)+AH48&gt;AI48-AG48+AH48,AI48-AG48+AH48,AC45-AC48*(7-AB45)+AH48)),1)</f>
        <v>0</v>
      </c>
      <c r="AF48" s="312"/>
      <c r="AG48" s="139">
        <f t="shared" ref="AG48" si="591">IF(OR($B43=$B49,AB44=0),0,IF($B43=$B37,AB43,$F43))</f>
        <v>0</v>
      </c>
      <c r="AH48" s="30">
        <f t="shared" ref="AH48" si="592">IF(OR($B43=$B49,AB48=0),0,$G45-$G44)</f>
        <v>0</v>
      </c>
      <c r="AI48" s="134">
        <f t="shared" ref="AI48" si="593">IF(OR($B43=$B49,AB48=0),0,AB47)</f>
        <v>0</v>
      </c>
      <c r="AJ48" s="138">
        <f t="shared" ref="AJ48" si="594">IF($B43=$B49,0,AC45)</f>
        <v>0</v>
      </c>
      <c r="AK48" s="176">
        <f t="shared" ref="AK48" si="595">IF($B37=$B43,IF(AM43+AM38&gt;0,1,0)+IF(AN43+AN38&gt;0,1,0)+IF(AO43+AO38&gt;0,1,0)+IF(AP43+AP38&gt;0,1,0)+IF(AQ43+AQ38&gt;0,1,0)+IF(AR43+AR38&gt;0,1,0)+IF(AS43+AS38&gt;0,1,0),AK44)</f>
        <v>0</v>
      </c>
      <c r="AL48" s="133">
        <f t="shared" ref="AL48" si="596">IF(OR($B43=$B49,AK48=0,(AL44-AR48+AP48)&lt;=0),0,(AL44-AR48+AP48)/AK48)</f>
        <v>0</v>
      </c>
      <c r="AM48" s="137">
        <f t="shared" ref="AM48" si="597">IF(AL48*(7-AK45)&lt;=0,0,AL48*(7-AK45))</f>
        <v>0</v>
      </c>
      <c r="AN48" s="311">
        <f t="shared" ref="AN48" si="598">ROUND(IF(OR(AL45-AL48*(7-AK45)+AQ48&lt;0,$B43=$B49,AL48&lt;=0,AL45=0),0,IF(AL45-AL48*(7-AK45)+AQ48&gt;AR48-AP48+AQ48,AR48-AP48+AQ48,AL45-AL48*(7-AK45)+AQ48)),1)</f>
        <v>0</v>
      </c>
      <c r="AO48" s="312"/>
      <c r="AP48" s="139">
        <f t="shared" ref="AP48" si="599">IF(OR($B43=$B49,AK44=0),0,IF($B43=$B37,AK43,$F43))</f>
        <v>0</v>
      </c>
      <c r="AQ48" s="30">
        <f t="shared" ref="AQ48" si="600">IF(OR($B43=$B49,AK48=0),0,$G45-$G44)</f>
        <v>0</v>
      </c>
      <c r="AR48" s="134">
        <f t="shared" ref="AR48" si="601">IF(OR($B43=$B49,AK48=0),0,AK47)</f>
        <v>0</v>
      </c>
      <c r="AS48" s="138">
        <f t="shared" ref="AS48" si="602">IF($B43=$B49,0,AL45)</f>
        <v>0</v>
      </c>
      <c r="AT48" s="176">
        <f t="shared" ref="AT48" si="603">IF($B37=$B43,IF(AV43+AV38&gt;0,1,0)+IF(AW43+AW38&gt;0,1,0)+IF(AX43+AX38&gt;0,1,0)+IF(AY43+AY38&gt;0,1,0)+IF(AZ43+AZ38&gt;0,1,0)+IF(BA43+BA38&gt;0,1,0)+IF(BB43+BB38&gt;0,1,0),AT44)</f>
        <v>0</v>
      </c>
      <c r="AU48" s="133">
        <f t="shared" ref="AU48" si="604">IF(OR($B43=$B49,AT48=0,(AU44-BA48+AY48)&lt;=0),0,(AU44-BA48+AY48)/AT48)</f>
        <v>0</v>
      </c>
      <c r="AV48" s="137">
        <f t="shared" ref="AV48" si="605">IF(AU48*(7-AT45)&lt;=0,0,AU48*(7-AT45))</f>
        <v>0</v>
      </c>
      <c r="AW48" s="311">
        <f t="shared" ref="AW48" si="606">ROUND(IF(OR(AU45-AU48*(7-AT45)+AZ48&lt;0,$B43=$B49,AU48&lt;=0,AU45=0),0,IF(AU45-AU48*(7-AT45)+AZ48&gt;BA48-AY48+AZ48,BA48-AY48+AZ48,AU45-AU48*(7-AT45)+AZ48)),1)</f>
        <v>0</v>
      </c>
      <c r="AX48" s="312"/>
      <c r="AY48" s="139">
        <f t="shared" ref="AY48" si="607">IF(OR($B43=$B49,AT44=0),0,IF($B43=$B37,AT43,$F43))</f>
        <v>0</v>
      </c>
      <c r="AZ48" s="30">
        <f t="shared" ref="AZ48" si="608">IF(OR($B43=$B49,AT48=0),0,$G45-$G44)</f>
        <v>0</v>
      </c>
      <c r="BA48" s="134">
        <f t="shared" ref="BA48" si="609">IF(OR($B43=$B49,AT48=0),0,AT47)</f>
        <v>0</v>
      </c>
      <c r="BB48" s="138">
        <f t="shared" ref="BB48" si="610">IF($B43=$B49,0,AU45)</f>
        <v>0</v>
      </c>
    </row>
    <row r="49" spans="1:54" ht="15.75" x14ac:dyDescent="0.2">
      <c r="A49" s="1">
        <f t="shared" ref="A49" si="611">IF(B49="","1. Niewypełnione",B49)</f>
        <v>0</v>
      </c>
      <c r="B49" s="320">
        <f>czerwiec!B49</f>
        <v>0</v>
      </c>
      <c r="C49" s="321">
        <f>czerwiec!C49</f>
        <v>0</v>
      </c>
      <c r="D49" s="321">
        <f>czerwiec!D49</f>
        <v>0</v>
      </c>
      <c r="E49" s="321">
        <f>czerwiec!E49</f>
        <v>0</v>
      </c>
      <c r="F49" s="177">
        <f>czerwiec!F49</f>
        <v>18</v>
      </c>
      <c r="G49" s="185">
        <f>czerwiec!G49</f>
        <v>18</v>
      </c>
      <c r="H49" s="177"/>
      <c r="I49" s="192">
        <f t="shared" ref="I49:I53" si="612">K49+T49+AC49+AL49+AU49</f>
        <v>0</v>
      </c>
      <c r="J49" s="186">
        <f t="shared" ref="J49" si="613">IF(OR($B49=$B55,J52=0),0,ROUND((K50+P54)/J52,0))</f>
        <v>0</v>
      </c>
      <c r="K49" s="51">
        <f t="shared" ref="K49:K50" si="614">SUM(L49:R49)</f>
        <v>0</v>
      </c>
      <c r="L49" s="52">
        <f>czerwiec!L49</f>
        <v>0</v>
      </c>
      <c r="M49" s="52">
        <f>czerwiec!M49</f>
        <v>0</v>
      </c>
      <c r="N49" s="52">
        <f>czerwiec!N49</f>
        <v>0</v>
      </c>
      <c r="O49" s="52">
        <f>czerwiec!O49</f>
        <v>0</v>
      </c>
      <c r="P49" s="53">
        <f>czerwiec!P49</f>
        <v>0</v>
      </c>
      <c r="Q49" s="54">
        <f>czerwiec!Q49</f>
        <v>0</v>
      </c>
      <c r="R49" s="55">
        <f>czerwiec!R49</f>
        <v>0</v>
      </c>
      <c r="S49" s="188">
        <f t="shared" ref="S49" si="615">IF(OR($B49=$B55,S52=0),0,ROUND((T50+Y54)/S52,0))</f>
        <v>0</v>
      </c>
      <c r="T49" s="51">
        <f t="shared" ref="T49:T50" si="616">SUM(U49:AA49)</f>
        <v>0</v>
      </c>
      <c r="U49" s="52">
        <f>czerwiec!U49</f>
        <v>0</v>
      </c>
      <c r="V49" s="52">
        <f>czerwiec!V49</f>
        <v>0</v>
      </c>
      <c r="W49" s="52">
        <f>czerwiec!W49</f>
        <v>0</v>
      </c>
      <c r="X49" s="52">
        <f>czerwiec!X49</f>
        <v>0</v>
      </c>
      <c r="Y49" s="53">
        <f>czerwiec!Y49</f>
        <v>0</v>
      </c>
      <c r="Z49" s="54">
        <f>czerwiec!Z49</f>
        <v>0</v>
      </c>
      <c r="AA49" s="55">
        <f>czerwiec!AA49</f>
        <v>0</v>
      </c>
      <c r="AB49" s="188">
        <f t="shared" ref="AB49" si="617">IF(OR($B49=$B55,AB52=0),0,ROUND((AC50+AH54)/AB52,0))</f>
        <v>0</v>
      </c>
      <c r="AC49" s="51">
        <f t="shared" ref="AC49:AC50" si="618">SUM(AD49:AJ49)</f>
        <v>0</v>
      </c>
      <c r="AD49" s="52">
        <f>czerwiec!AD49</f>
        <v>0</v>
      </c>
      <c r="AE49" s="52">
        <f>czerwiec!AE49</f>
        <v>0</v>
      </c>
      <c r="AF49" s="52">
        <f>czerwiec!AF49</f>
        <v>0</v>
      </c>
      <c r="AG49" s="52">
        <f>czerwiec!AG49</f>
        <v>0</v>
      </c>
      <c r="AH49" s="53">
        <f>czerwiec!AH49</f>
        <v>0</v>
      </c>
      <c r="AI49" s="54">
        <f>czerwiec!AI49</f>
        <v>0</v>
      </c>
      <c r="AJ49" s="55">
        <f>czerwiec!AJ49</f>
        <v>0</v>
      </c>
      <c r="AK49" s="188">
        <f t="shared" ref="AK49" si="619">IF(OR($B49=$B55,AK52=0),0,ROUND((AL50+AQ54)/AK52,0))</f>
        <v>0</v>
      </c>
      <c r="AL49" s="51">
        <f t="shared" ref="AL49:AL50" si="620">SUM(AM49:AS49)</f>
        <v>0</v>
      </c>
      <c r="AM49" s="52">
        <f>czerwiec!AM49</f>
        <v>0</v>
      </c>
      <c r="AN49" s="52">
        <f>czerwiec!AN49</f>
        <v>0</v>
      </c>
      <c r="AO49" s="52">
        <f>czerwiec!AO49</f>
        <v>0</v>
      </c>
      <c r="AP49" s="52">
        <f>czerwiec!AP49</f>
        <v>0</v>
      </c>
      <c r="AQ49" s="53">
        <f>czerwiec!AQ49</f>
        <v>0</v>
      </c>
      <c r="AR49" s="54">
        <f>czerwiec!AR49</f>
        <v>0</v>
      </c>
      <c r="AS49" s="55">
        <f>czerwiec!AS49</f>
        <v>0</v>
      </c>
      <c r="AT49" s="188">
        <f t="shared" ref="AT49" si="621">IF(OR($B49=$B55,AT52=0),0,ROUND((AU50+AZ54)/AT52,0))</f>
        <v>0</v>
      </c>
      <c r="AU49" s="51">
        <f t="shared" ref="AU49:AU50" si="622">SUM(AV49:BB49)</f>
        <v>0</v>
      </c>
      <c r="AV49" s="52">
        <f t="shared" ref="AV49" si="623">IF(SUM($AM$9:$AS$9)=SUM($AV$9:$BB$9),AM49,IF(AND(SUM($AV$9:$BB$9)&gt;42,SUM($AV$9:$BB$9)&lt;49),AM49,0))</f>
        <v>0</v>
      </c>
      <c r="AW49" s="52">
        <f t="shared" ref="AW49" si="624">IF(SUM($AM$9:$AS$9)=SUM($AV$9:$BB$9),AN49,IF(AND(SUM($AV$9:$BB$9)&gt;42,SUM($AV$9:$BB$9)&lt;49),AN49,0))</f>
        <v>0</v>
      </c>
      <c r="AX49" s="52">
        <f t="shared" ref="AX49" si="625">IF(SUM($AM$9:$AS$9)=SUM($AV$9:$BB$9),AO49,IF(AND(SUM($AV$9:$BB$9)&gt;42,SUM($AV$9:$BB$9)&lt;49),AO49,0))</f>
        <v>0</v>
      </c>
      <c r="AY49" s="52">
        <f t="shared" ref="AY49" si="626">IF(SUM($AM$9:$AS$9)=SUM($AV$9:$BB$9),AP49,IF(AND(SUM($AV$9:$BB$9)&gt;42,SUM($AV$9:$BB$9)&lt;49),AP49,0))</f>
        <v>0</v>
      </c>
      <c r="AZ49" s="53">
        <f t="shared" ref="AZ49" si="627">IF(SUM($AM$9:$AS$9)=SUM($AV$9:$BB$9),AQ49,IF(AND(SUM($AV$9:$BB$9)&gt;42,SUM($AV$9:$BB$9)&lt;49),AQ49,0))</f>
        <v>0</v>
      </c>
      <c r="BA49" s="54">
        <f t="shared" ref="BA49" si="628">IF(SUM($AM$9:$AS$9)=SUM($AV$9:$BB$9),AR49,IF(AND(SUM($AV$9:$BB$9)&gt;42,SUM($AV$9:$BB$9)&lt;49),AR49,0))</f>
        <v>0</v>
      </c>
      <c r="BB49" s="55">
        <f t="shared" ref="BB49" si="629">IF(SUM($AM$9:$AS$9)=SUM($AV$9:$BB$9),AS49,IF(AND(SUM($AV$9:$BB$9)&gt;42,SUM($AV$9:$BB$9)&lt;49),AS49,0))</f>
        <v>0</v>
      </c>
    </row>
    <row r="50" spans="1:54" ht="12.75" hidden="1" customHeight="1" x14ac:dyDescent="0.2">
      <c r="B50" s="93"/>
      <c r="C50" s="94"/>
      <c r="D50" s="95"/>
      <c r="E50" s="115"/>
      <c r="F50" s="140" t="b">
        <f t="shared" ref="F50" si="630">IF($B43=$B49,OR(F44,G49&lt;F49),G49&lt;F49)</f>
        <v>0</v>
      </c>
      <c r="G50" s="189">
        <f t="shared" ref="G50" si="631">IF(AND($B43=$B49,$B43&lt;&gt;"",$B43&lt;&gt;0),G49+G44,G49)</f>
        <v>18</v>
      </c>
      <c r="H50" s="120"/>
      <c r="I50" s="165">
        <f t="shared" si="612"/>
        <v>0</v>
      </c>
      <c r="J50" s="194">
        <f t="shared" ref="J50" si="632">7-COUNTIF(L49:R49,0)-COUNTIF(L49:R49,"")</f>
        <v>0</v>
      </c>
      <c r="K50" s="22">
        <f t="shared" si="614"/>
        <v>0</v>
      </c>
      <c r="L50" s="35">
        <f t="shared" ref="L50:R50" si="633">IF($B43=$B49,L49+L44,L49)</f>
        <v>0</v>
      </c>
      <c r="M50" s="35">
        <f t="shared" si="633"/>
        <v>0</v>
      </c>
      <c r="N50" s="35">
        <f t="shared" si="633"/>
        <v>0</v>
      </c>
      <c r="O50" s="35">
        <f t="shared" si="633"/>
        <v>0</v>
      </c>
      <c r="P50" s="36">
        <f t="shared" si="633"/>
        <v>0</v>
      </c>
      <c r="Q50" s="37">
        <f t="shared" si="633"/>
        <v>0</v>
      </c>
      <c r="R50" s="38">
        <f t="shared" si="633"/>
        <v>0</v>
      </c>
      <c r="S50" s="194">
        <f t="shared" ref="S50" si="634">7-COUNTIF(U49:AA49,0)-COUNTIF(U49:AA49,"")</f>
        <v>0</v>
      </c>
      <c r="T50" s="22">
        <f t="shared" si="616"/>
        <v>0</v>
      </c>
      <c r="U50" s="35">
        <f t="shared" ref="U50:AA50" si="635">IF($B43=$B49,U49+U44,U49)</f>
        <v>0</v>
      </c>
      <c r="V50" s="35">
        <f t="shared" si="635"/>
        <v>0</v>
      </c>
      <c r="W50" s="35">
        <f t="shared" si="635"/>
        <v>0</v>
      </c>
      <c r="X50" s="35">
        <f t="shared" si="635"/>
        <v>0</v>
      </c>
      <c r="Y50" s="36">
        <f t="shared" si="635"/>
        <v>0</v>
      </c>
      <c r="Z50" s="37">
        <f t="shared" si="635"/>
        <v>0</v>
      </c>
      <c r="AA50" s="38">
        <f t="shared" si="635"/>
        <v>0</v>
      </c>
      <c r="AB50" s="194">
        <f t="shared" ref="AB50" si="636">7-COUNTIF(AD49:AJ49,0)-COUNTIF(AD49:AJ49,"")</f>
        <v>0</v>
      </c>
      <c r="AC50" s="22">
        <f t="shared" si="618"/>
        <v>0</v>
      </c>
      <c r="AD50" s="35">
        <f t="shared" ref="AD50:AJ50" si="637">IF($B43=$B49,AD49+AD44,AD49)</f>
        <v>0</v>
      </c>
      <c r="AE50" s="35">
        <f t="shared" si="637"/>
        <v>0</v>
      </c>
      <c r="AF50" s="35">
        <f t="shared" si="637"/>
        <v>0</v>
      </c>
      <c r="AG50" s="35">
        <f t="shared" si="637"/>
        <v>0</v>
      </c>
      <c r="AH50" s="36">
        <f t="shared" si="637"/>
        <v>0</v>
      </c>
      <c r="AI50" s="37">
        <f t="shared" si="637"/>
        <v>0</v>
      </c>
      <c r="AJ50" s="38">
        <f t="shared" si="637"/>
        <v>0</v>
      </c>
      <c r="AK50" s="194">
        <f t="shared" ref="AK50" si="638">7-COUNTIF(AM49:AS49,0)-COUNTIF(AM49:AS49,"")</f>
        <v>0</v>
      </c>
      <c r="AL50" s="22">
        <f t="shared" si="620"/>
        <v>0</v>
      </c>
      <c r="AM50" s="35">
        <f t="shared" ref="AM50:AS50" si="639">IF($B43=$B49,AM49+AM44,AM49)</f>
        <v>0</v>
      </c>
      <c r="AN50" s="35">
        <f t="shared" si="639"/>
        <v>0</v>
      </c>
      <c r="AO50" s="35">
        <f t="shared" si="639"/>
        <v>0</v>
      </c>
      <c r="AP50" s="35">
        <f t="shared" si="639"/>
        <v>0</v>
      </c>
      <c r="AQ50" s="36">
        <f t="shared" si="639"/>
        <v>0</v>
      </c>
      <c r="AR50" s="37">
        <f t="shared" si="639"/>
        <v>0</v>
      </c>
      <c r="AS50" s="38">
        <f t="shared" si="639"/>
        <v>0</v>
      </c>
      <c r="AT50" s="194">
        <f t="shared" ref="AT50" si="640">7-COUNTIF(AV49:BB49,0)-COUNTIF(AV49:BB49,"")</f>
        <v>0</v>
      </c>
      <c r="AU50" s="22">
        <f t="shared" si="622"/>
        <v>0</v>
      </c>
      <c r="AV50" s="35">
        <f t="shared" ref="AV50:BB50" si="641">IF($B43=$B49,AV49+AV44,AV49)</f>
        <v>0</v>
      </c>
      <c r="AW50" s="35">
        <f t="shared" si="641"/>
        <v>0</v>
      </c>
      <c r="AX50" s="35">
        <f t="shared" si="641"/>
        <v>0</v>
      </c>
      <c r="AY50" s="35">
        <f t="shared" si="641"/>
        <v>0</v>
      </c>
      <c r="AZ50" s="36">
        <f t="shared" si="641"/>
        <v>0</v>
      </c>
      <c r="BA50" s="37">
        <f t="shared" si="641"/>
        <v>0</v>
      </c>
      <c r="BB50" s="38">
        <f t="shared" si="641"/>
        <v>0</v>
      </c>
    </row>
    <row r="51" spans="1:54" ht="15" hidden="1" customHeight="1" x14ac:dyDescent="0.2">
      <c r="B51" s="116"/>
      <c r="C51" s="117"/>
      <c r="D51" s="118"/>
      <c r="E51" s="119"/>
      <c r="F51" s="92"/>
      <c r="G51" s="190">
        <f t="shared" ref="G51" si="642">IF(AND($B43=$B49,$B43&lt;&gt;"",$B43&lt;&gt;0),F49+G45,F49)</f>
        <v>18</v>
      </c>
      <c r="H51" s="121"/>
      <c r="I51" s="165">
        <f t="shared" si="612"/>
        <v>0</v>
      </c>
      <c r="J51" s="195">
        <f t="shared" ref="J51" si="643">IF($B49=$B43,COUNTIF(L51:R51,0),COUNTIF(L52:R52,0)+COUNTIF(L52:R52,""))</f>
        <v>7</v>
      </c>
      <c r="K51" s="39">
        <f t="shared" ref="K51:R51" si="644">IF($B43=$B49,K52+K45,K52)</f>
        <v>0</v>
      </c>
      <c r="L51" s="40">
        <f t="shared" si="644"/>
        <v>0</v>
      </c>
      <c r="M51" s="40">
        <f t="shared" si="644"/>
        <v>0</v>
      </c>
      <c r="N51" s="40">
        <f t="shared" si="644"/>
        <v>0</v>
      </c>
      <c r="O51" s="40">
        <f t="shared" si="644"/>
        <v>0</v>
      </c>
      <c r="P51" s="41">
        <f t="shared" si="644"/>
        <v>0</v>
      </c>
      <c r="Q51" s="42">
        <f t="shared" si="644"/>
        <v>0</v>
      </c>
      <c r="R51" s="43">
        <f t="shared" si="644"/>
        <v>0</v>
      </c>
      <c r="S51" s="195">
        <f t="shared" ref="S51" si="645">IF($B49=$B43,COUNTIF(U51:AA51,0),COUNTIF(U52:AA52,0)+COUNTIF(U52:AA52,""))</f>
        <v>7</v>
      </c>
      <c r="T51" s="39">
        <f t="shared" ref="T51:AA51" si="646">IF($B43=$B49,T52+T45,T52)</f>
        <v>0</v>
      </c>
      <c r="U51" s="40">
        <f t="shared" si="646"/>
        <v>0</v>
      </c>
      <c r="V51" s="40">
        <f t="shared" si="646"/>
        <v>0</v>
      </c>
      <c r="W51" s="40">
        <f t="shared" si="646"/>
        <v>0</v>
      </c>
      <c r="X51" s="40">
        <f t="shared" si="646"/>
        <v>0</v>
      </c>
      <c r="Y51" s="41">
        <f t="shared" si="646"/>
        <v>0</v>
      </c>
      <c r="Z51" s="42">
        <f t="shared" si="646"/>
        <v>0</v>
      </c>
      <c r="AA51" s="43">
        <f t="shared" si="646"/>
        <v>0</v>
      </c>
      <c r="AB51" s="195">
        <f t="shared" ref="AB51" si="647">IF($B49=$B43,COUNTIF(AD51:AJ51,0),COUNTIF(AD52:AJ52,0)+COUNTIF(AD52:AJ52,""))</f>
        <v>7</v>
      </c>
      <c r="AC51" s="39">
        <f t="shared" ref="AC51:AJ51" si="648">IF($B43=$B49,AC52+AC45,AC52)</f>
        <v>0</v>
      </c>
      <c r="AD51" s="40">
        <f t="shared" si="648"/>
        <v>0</v>
      </c>
      <c r="AE51" s="40">
        <f t="shared" si="648"/>
        <v>0</v>
      </c>
      <c r="AF51" s="40">
        <f t="shared" si="648"/>
        <v>0</v>
      </c>
      <c r="AG51" s="40">
        <f t="shared" si="648"/>
        <v>0</v>
      </c>
      <c r="AH51" s="41">
        <f t="shared" si="648"/>
        <v>0</v>
      </c>
      <c r="AI51" s="42">
        <f t="shared" si="648"/>
        <v>0</v>
      </c>
      <c r="AJ51" s="43">
        <f t="shared" si="648"/>
        <v>0</v>
      </c>
      <c r="AK51" s="195">
        <f t="shared" ref="AK51" si="649">IF($B49=$B43,COUNTIF(AM51:AS51,0),COUNTIF(AM52:AS52,0)+COUNTIF(AM52:AS52,""))</f>
        <v>7</v>
      </c>
      <c r="AL51" s="39">
        <f t="shared" ref="AL51:AS51" si="650">IF($B43=$B49,AL52+AL45,AL52)</f>
        <v>0</v>
      </c>
      <c r="AM51" s="40">
        <f t="shared" si="650"/>
        <v>0</v>
      </c>
      <c r="AN51" s="40">
        <f t="shared" si="650"/>
        <v>0</v>
      </c>
      <c r="AO51" s="40">
        <f t="shared" si="650"/>
        <v>0</v>
      </c>
      <c r="AP51" s="40">
        <f t="shared" si="650"/>
        <v>0</v>
      </c>
      <c r="AQ51" s="41">
        <f t="shared" si="650"/>
        <v>0</v>
      </c>
      <c r="AR51" s="42">
        <f t="shared" si="650"/>
        <v>0</v>
      </c>
      <c r="AS51" s="43">
        <f t="shared" si="650"/>
        <v>0</v>
      </c>
      <c r="AT51" s="195">
        <f t="shared" ref="AT51" si="651">IF($B49=$B43,COUNTIF(AV51:BB51,0),COUNTIF(AV52:BB52,0)+COUNTIF(AV52:BB52,""))</f>
        <v>7</v>
      </c>
      <c r="AU51" s="39">
        <f t="shared" ref="AU51:BB51" si="652">IF($B43=$B49,AU52+AU45,AU52)</f>
        <v>0</v>
      </c>
      <c r="AV51" s="40">
        <f t="shared" si="652"/>
        <v>0</v>
      </c>
      <c r="AW51" s="40">
        <f t="shared" si="652"/>
        <v>0</v>
      </c>
      <c r="AX51" s="40">
        <f t="shared" si="652"/>
        <v>0</v>
      </c>
      <c r="AY51" s="40">
        <f t="shared" si="652"/>
        <v>0</v>
      </c>
      <c r="AZ51" s="41">
        <f t="shared" si="652"/>
        <v>0</v>
      </c>
      <c r="BA51" s="42">
        <f t="shared" si="652"/>
        <v>0</v>
      </c>
      <c r="BB51" s="43">
        <f t="shared" si="652"/>
        <v>0</v>
      </c>
    </row>
    <row r="52" spans="1:54" ht="15.75" customHeight="1" x14ac:dyDescent="0.2">
      <c r="A52" s="1">
        <f t="shared" ref="A52" si="653">A49</f>
        <v>0</v>
      </c>
      <c r="B52" s="313">
        <f t="shared" ref="B52" si="654">B46+1</f>
        <v>6</v>
      </c>
      <c r="C52" s="314"/>
      <c r="D52" s="314"/>
      <c r="E52" s="314"/>
      <c r="F52" s="31"/>
      <c r="G52" s="183"/>
      <c r="H52" s="122">
        <f t="shared" ref="H52" si="655">5-COUNTIF(AU49,0)-COUNTIF(AL49,0)-COUNTIF(AC49,0)-COUNTIF(T49,0)-COUNTIF(K49,0)</f>
        <v>0</v>
      </c>
      <c r="I52" s="165">
        <f t="shared" si="612"/>
        <v>0</v>
      </c>
      <c r="J52" s="187">
        <f t="shared" ref="J52" si="656">IF($B49=$B43,J46+IF($F49&lt;&gt;$G49,(K49+$G51-$G50)/$F49,K49/$F49),IF($F49&lt;&gt;G49,(K49+$G51-$G50)/$F49,K49/$F49))</f>
        <v>0</v>
      </c>
      <c r="K52" s="7">
        <f t="shared" ref="K52:K53" si="657">SUM(L52:R52)</f>
        <v>0</v>
      </c>
      <c r="L52" s="26">
        <f t="shared" ref="L52:R52" si="658">L49</f>
        <v>0</v>
      </c>
      <c r="M52" s="26">
        <f t="shared" si="658"/>
        <v>0</v>
      </c>
      <c r="N52" s="26">
        <f t="shared" si="658"/>
        <v>0</v>
      </c>
      <c r="O52" s="26">
        <f t="shared" si="658"/>
        <v>0</v>
      </c>
      <c r="P52" s="26">
        <f t="shared" si="658"/>
        <v>0</v>
      </c>
      <c r="Q52" s="29">
        <f t="shared" si="658"/>
        <v>0</v>
      </c>
      <c r="R52" s="23">
        <f t="shared" si="658"/>
        <v>0</v>
      </c>
      <c r="S52" s="187">
        <f t="shared" ref="S52" si="659">IF($B49=$B43,S46+IF($F49&lt;&gt;$G49,(T49+$G51-$G50)/$F49,T49/$F49),IF($F49&lt;&gt;P49,(T49+$G51-$G50)/$F49,T49/$F49))</f>
        <v>0</v>
      </c>
      <c r="T52" s="7">
        <f t="shared" ref="T52:T53" si="660">SUM(U52:AA52)</f>
        <v>0</v>
      </c>
      <c r="U52" s="26">
        <f t="shared" ref="U52:AA52" si="661">U49</f>
        <v>0</v>
      </c>
      <c r="V52" s="26">
        <f t="shared" si="661"/>
        <v>0</v>
      </c>
      <c r="W52" s="26">
        <f t="shared" si="661"/>
        <v>0</v>
      </c>
      <c r="X52" s="26">
        <f t="shared" si="661"/>
        <v>0</v>
      </c>
      <c r="Y52" s="113">
        <f t="shared" si="661"/>
        <v>0</v>
      </c>
      <c r="Z52" s="29">
        <f t="shared" si="661"/>
        <v>0</v>
      </c>
      <c r="AA52" s="23">
        <f t="shared" si="661"/>
        <v>0</v>
      </c>
      <c r="AB52" s="187">
        <f t="shared" ref="AB52" si="662">IF($B49=$B43,AB46+IF($F49&lt;&gt;$G49,(AC49+$G51-$G50)/$F49,AC49/$F49),IF($F49&lt;&gt;Y49,(AC49+$G51-$G50)/$F49,AC49/$F49))</f>
        <v>0</v>
      </c>
      <c r="AC52" s="7">
        <f t="shared" ref="AC52:AC53" si="663">SUM(AD52:AJ52)</f>
        <v>0</v>
      </c>
      <c r="AD52" s="26">
        <f t="shared" ref="AD52:AJ52" si="664">AD49</f>
        <v>0</v>
      </c>
      <c r="AE52" s="26">
        <f t="shared" si="664"/>
        <v>0</v>
      </c>
      <c r="AF52" s="26">
        <f t="shared" si="664"/>
        <v>0</v>
      </c>
      <c r="AG52" s="26">
        <f t="shared" si="664"/>
        <v>0</v>
      </c>
      <c r="AH52" s="113">
        <f t="shared" si="664"/>
        <v>0</v>
      </c>
      <c r="AI52" s="29">
        <f t="shared" si="664"/>
        <v>0</v>
      </c>
      <c r="AJ52" s="23">
        <f t="shared" si="664"/>
        <v>0</v>
      </c>
      <c r="AK52" s="187">
        <f t="shared" ref="AK52" si="665">IF($B49=$B43,AK46+IF($F49&lt;&gt;$G49,(AL49+$G51-$G50)/$F49,AL49/$F49),IF($F49&lt;&gt;AH49,(AL49+$G51-$G50)/$F49,AL49/$F49))</f>
        <v>0</v>
      </c>
      <c r="AL52" s="7">
        <f t="shared" ref="AL52:AL53" si="666">SUM(AM52:AS52)</f>
        <v>0</v>
      </c>
      <c r="AM52" s="26">
        <f t="shared" ref="AM52:AS52" si="667">AM49</f>
        <v>0</v>
      </c>
      <c r="AN52" s="26">
        <f t="shared" si="667"/>
        <v>0</v>
      </c>
      <c r="AO52" s="26">
        <f t="shared" si="667"/>
        <v>0</v>
      </c>
      <c r="AP52" s="26">
        <f t="shared" si="667"/>
        <v>0</v>
      </c>
      <c r="AQ52" s="113">
        <f t="shared" si="667"/>
        <v>0</v>
      </c>
      <c r="AR52" s="29">
        <f t="shared" si="667"/>
        <v>0</v>
      </c>
      <c r="AS52" s="23">
        <f t="shared" si="667"/>
        <v>0</v>
      </c>
      <c r="AT52" s="187">
        <f t="shared" ref="AT52" si="668">IF($B49=$B43,AT46+IF($F49&lt;&gt;$G49,(AU49+$G51-$G50)/$F49,AU49/$F49),IF($F49&lt;&gt;AQ49,(AU49+$G51-$G50)/$F49,AU49/$F49))</f>
        <v>0</v>
      </c>
      <c r="AU52" s="7">
        <f t="shared" ref="AU52:AU53" si="669">SUM(AV52:BB52)</f>
        <v>0</v>
      </c>
      <c r="AV52" s="6">
        <f t="shared" ref="AV52" si="670">IF(SUM($AM$9:$AS$9)=SUM($AV$9:$BB$9),AV49,IF(AND(SUM($AV$9:$BB$9)&gt;42,SUM($AV$9:$BB$9)&lt;49),AV49,0))</f>
        <v>0</v>
      </c>
      <c r="AW52" s="6">
        <f t="shared" ref="AW52:BB52" si="671">IF(SUM($AM$9:$AS$9)=SUM($AV$9:$BB$9),AW49,IF(AND(SUM($AV$9:$BB$9)&gt;42,SUM($AV$9:$BB$9)&lt;49),AW49,0))</f>
        <v>0</v>
      </c>
      <c r="AX52" s="6">
        <f t="shared" si="671"/>
        <v>0</v>
      </c>
      <c r="AY52" s="6">
        <f t="shared" si="671"/>
        <v>0</v>
      </c>
      <c r="AZ52" s="26">
        <f t="shared" si="671"/>
        <v>0</v>
      </c>
      <c r="BA52" s="29">
        <f t="shared" si="671"/>
        <v>0</v>
      </c>
      <c r="BB52" s="23">
        <f t="shared" si="671"/>
        <v>0</v>
      </c>
    </row>
    <row r="53" spans="1:54" ht="15.75" customHeight="1" x14ac:dyDescent="0.2">
      <c r="A53" s="1">
        <f t="shared" ref="A53:A54" si="672">A52</f>
        <v>0</v>
      </c>
      <c r="B53" s="313"/>
      <c r="C53" s="314"/>
      <c r="D53" s="314"/>
      <c r="E53" s="314"/>
      <c r="F53" s="31"/>
      <c r="G53" s="183"/>
      <c r="H53" s="123">
        <f t="shared" ref="H53" si="673">IF($B49=$B43,H47+F53,$F53)</f>
        <v>0</v>
      </c>
      <c r="I53" s="165">
        <f t="shared" si="612"/>
        <v>0</v>
      </c>
      <c r="J53" s="141">
        <f t="shared" ref="J53" si="674">IF($H52=0,0,IF($B43=$B49,IF($H54&gt;0,$H54+J47,K49+J47),IF($H54&gt;0,$H54,K49)))</f>
        <v>0</v>
      </c>
      <c r="K53" s="7">
        <f t="shared" si="657"/>
        <v>0</v>
      </c>
      <c r="L53" s="6"/>
      <c r="M53" s="6"/>
      <c r="N53" s="6"/>
      <c r="O53" s="6"/>
      <c r="P53" s="26"/>
      <c r="Q53" s="29"/>
      <c r="R53" s="23"/>
      <c r="S53" s="141">
        <f t="shared" ref="S53" si="675">IF($H52=0,0,IF($B43=$B49,IF($H54&gt;0,$H54+S47,T49+S47),IF($H54&gt;0,$H54,T49)))</f>
        <v>0</v>
      </c>
      <c r="T53" s="7">
        <f t="shared" si="660"/>
        <v>0</v>
      </c>
      <c r="U53" s="6"/>
      <c r="V53" s="6"/>
      <c r="W53" s="6"/>
      <c r="X53" s="6"/>
      <c r="Y53" s="26"/>
      <c r="Z53" s="29"/>
      <c r="AA53" s="23"/>
      <c r="AB53" s="141">
        <f t="shared" ref="AB53" si="676">IF($H52=0,0,IF($B43=$B49,IF($H54&gt;0,$H54+AB47,AC49+AB47),IF($H54&gt;0,$H54,AC49)))</f>
        <v>0</v>
      </c>
      <c r="AC53" s="7">
        <f t="shared" si="663"/>
        <v>0</v>
      </c>
      <c r="AD53" s="6"/>
      <c r="AE53" s="6"/>
      <c r="AF53" s="6"/>
      <c r="AG53" s="6"/>
      <c r="AH53" s="26"/>
      <c r="AI53" s="29"/>
      <c r="AJ53" s="23"/>
      <c r="AK53" s="141">
        <f t="shared" ref="AK53" si="677">IF($H52=0,0,IF($B43=$B49,IF($H54&gt;0,$H54+AK47,AL49+AK47),IF($H54&gt;0,$H54,AL49)))</f>
        <v>0</v>
      </c>
      <c r="AL53" s="7">
        <f t="shared" si="666"/>
        <v>0</v>
      </c>
      <c r="AM53" s="6"/>
      <c r="AN53" s="6"/>
      <c r="AO53" s="6"/>
      <c r="AP53" s="6"/>
      <c r="AQ53" s="26"/>
      <c r="AR53" s="29"/>
      <c r="AS53" s="23"/>
      <c r="AT53" s="141">
        <f t="shared" ref="AT53" si="678">IF($H52=0,0,IF($B43=$B49,IF($H54&gt;0,$H54+AT47,AU49+AT47),IF($H54&gt;0,$H54,AU49)))</f>
        <v>0</v>
      </c>
      <c r="AU53" s="7">
        <f t="shared" si="669"/>
        <v>0</v>
      </c>
      <c r="AV53" s="6"/>
      <c r="AW53" s="6"/>
      <c r="AX53" s="6"/>
      <c r="AY53" s="6"/>
      <c r="AZ53" s="26"/>
      <c r="BA53" s="29"/>
      <c r="BB53" s="23"/>
    </row>
    <row r="54" spans="1:54" ht="18.75" customHeight="1" thickBot="1" x14ac:dyDescent="0.25">
      <c r="A54" s="1">
        <f t="shared" si="672"/>
        <v>0</v>
      </c>
      <c r="B54" s="323" t="str">
        <f>IF(B49="",Wydruk!$AE$6,IF(J50=0,Wydruk!$AE$7,IF(AND(G50&lt;G51,B49&lt;&gt;$B55),Wydruk!$AE$13,IF(AND($B49=$B43,$B49&lt;&gt;$B55),IF(OR(OR(J54&lt;4,J54&gt;5),OR(S54&lt;4,S54&gt;5),OR(AB54&lt;4,AB54&gt;5),OR(AK54&lt;4,AK54&gt;5),OR(AND(AT54&lt;4,AT54&gt;0),AT54&gt;5)),Wydruk!$AE$8,Wydruk!$AE$9),IF($B49=$B55,IF($F53&lt;&gt;0,Wydruk!$AE$12,Wydruk!$AE$10),IF(OR(OR(J50&lt;4,J50&gt;5),OR(S50&lt;4,S50&gt;5),OR(AB50&lt;4,AB50&gt;5),OR(AK50&lt;4,AK50&gt;5),OR(AND(AT50&lt;4,AT50&gt;0),AT50&gt;5)),Wydruk!$AE$8,Wydruk!$AE$11))))))</f>
        <v>Uzupełnij liczby godzin tygodniowego planu</v>
      </c>
      <c r="C54" s="324"/>
      <c r="D54" s="324"/>
      <c r="E54" s="324"/>
      <c r="F54" s="173">
        <f>czerwiec!F54</f>
        <v>0</v>
      </c>
      <c r="G54" s="184">
        <f>czerwiec!G54</f>
        <v>0</v>
      </c>
      <c r="H54" s="191">
        <f t="shared" ref="H54" si="679">IF(OR($G54=0,$F54=0,$G54="",$F54=""),0,$G54/$F54)</f>
        <v>0</v>
      </c>
      <c r="I54" s="193"/>
      <c r="J54" s="176">
        <f t="shared" ref="J54" si="680">IF($B43=$B49,IF(L49+L44&gt;0,1,0)+IF(M49+M44&gt;0,1,0)+IF(N49+N44&gt;0,1,0)+IF(O49+O44&gt;0,1,0)+IF(P49+P44&gt;0,1,0)+IF(Q49+Q44&gt;0,1,0)+IF(R49+R44&gt;0,1,0),J50)</f>
        <v>0</v>
      </c>
      <c r="K54" s="133">
        <f t="shared" ref="K54" si="681">IF(OR($B49=$B55,J54=0,(K50-Q54+O54)&lt;=0),0,(K50-Q54+O54)/J54)</f>
        <v>0</v>
      </c>
      <c r="L54" s="137">
        <f t="shared" ref="L54" si="682">IF(K54*(7-J51)&lt;=0,0,K54*(7-J51))</f>
        <v>0</v>
      </c>
      <c r="M54" s="311">
        <f t="shared" ref="M54" si="683">ROUND(IF(OR(K51-K54*(7-J51)+P54&lt;0,$B49=$B55,K54&lt;=0,K51=0),0,IF(K51-K54*(7-J51)+P54&gt;Q54-O54+P54,Q54-O54+P54,K51-K54*(7-J51)+P54)),1)</f>
        <v>0</v>
      </c>
      <c r="N54" s="312"/>
      <c r="O54" s="139">
        <f t="shared" ref="O54" si="684">IF(OR($B49=$B55,J50=0),0,IF($B49=$B43,J49,$F49))</f>
        <v>0</v>
      </c>
      <c r="P54" s="30">
        <f t="shared" ref="P54" si="685">IF(OR($B49=$B55,J54=0),0,$G51-$G50)</f>
        <v>0</v>
      </c>
      <c r="Q54" s="134">
        <f t="shared" ref="Q54" si="686">IF(OR($B49=$B55,J54=0),0,J53)</f>
        <v>0</v>
      </c>
      <c r="R54" s="138">
        <f t="shared" ref="R54" si="687">IF($B49=$B55,0,K51)</f>
        <v>0</v>
      </c>
      <c r="S54" s="176">
        <f t="shared" ref="S54" si="688">IF($B43=$B49,IF(U49+U44&gt;0,1,0)+IF(V49+V44&gt;0,1,0)+IF(W49+W44&gt;0,1,0)+IF(X49+X44&gt;0,1,0)+IF(Y49+Y44&gt;0,1,0)+IF(Z49+Z44&gt;0,1,0)+IF(AA49+AA44&gt;0,1,0),S50)</f>
        <v>0</v>
      </c>
      <c r="T54" s="133">
        <f t="shared" ref="T54" si="689">IF(OR($B49=$B55,S54=0,(T50-Z54+X54)&lt;=0),0,(T50-Z54+X54)/S54)</f>
        <v>0</v>
      </c>
      <c r="U54" s="137">
        <f t="shared" ref="U54" si="690">IF(T54*(7-S51)&lt;=0,0,T54*(7-S51))</f>
        <v>0</v>
      </c>
      <c r="V54" s="311">
        <f t="shared" ref="V54" si="691">ROUND(IF(OR(T51-T54*(7-S51)+Y54&lt;0,$B49=$B55,T54&lt;=0,T51=0),0,IF(T51-T54*(7-S51)+Y54&gt;Z54-X54+Y54,Z54-X54+Y54,T51-T54*(7-S51)+Y54)),1)</f>
        <v>0</v>
      </c>
      <c r="W54" s="312"/>
      <c r="X54" s="139">
        <f t="shared" ref="X54" si="692">IF(OR($B49=$B55,S50=0),0,IF($B49=$B43,S49,$F49))</f>
        <v>0</v>
      </c>
      <c r="Y54" s="30">
        <f t="shared" ref="Y54" si="693">IF(OR($B49=$B55,S54=0),0,$G51-$G50)</f>
        <v>0</v>
      </c>
      <c r="Z54" s="134">
        <f t="shared" ref="Z54" si="694">IF(OR($B49=$B55,S54=0),0,S53)</f>
        <v>0</v>
      </c>
      <c r="AA54" s="138">
        <f t="shared" ref="AA54" si="695">IF($B49=$B55,0,T51)</f>
        <v>0</v>
      </c>
      <c r="AB54" s="176">
        <f t="shared" ref="AB54" si="696">IF($B43=$B49,IF(AD49+AD44&gt;0,1,0)+IF(AE49+AE44&gt;0,1,0)+IF(AF49+AF44&gt;0,1,0)+IF(AG49+AG44&gt;0,1,0)+IF(AH49+AH44&gt;0,1,0)+IF(AI49+AI44&gt;0,1,0)+IF(AJ49+AJ44&gt;0,1,0),AB50)</f>
        <v>0</v>
      </c>
      <c r="AC54" s="133">
        <f t="shared" ref="AC54" si="697">IF(OR($B49=$B55,AB54=0,(AC50-AI54+AG54)&lt;=0),0,(AC50-AI54+AG54)/AB54)</f>
        <v>0</v>
      </c>
      <c r="AD54" s="137">
        <f t="shared" ref="AD54" si="698">IF(AC54*(7-AB51)&lt;=0,0,AC54*(7-AB51))</f>
        <v>0</v>
      </c>
      <c r="AE54" s="311">
        <f t="shared" ref="AE54" si="699">ROUND(IF(OR(AC51-AC54*(7-AB51)+AH54&lt;0,$B49=$B55,AC54&lt;=0,AC51=0),0,IF(AC51-AC54*(7-AB51)+AH54&gt;AI54-AG54+AH54,AI54-AG54+AH54,AC51-AC54*(7-AB51)+AH54)),1)</f>
        <v>0</v>
      </c>
      <c r="AF54" s="312"/>
      <c r="AG54" s="139">
        <f t="shared" ref="AG54" si="700">IF(OR($B49=$B55,AB50=0),0,IF($B49=$B43,AB49,$F49))</f>
        <v>0</v>
      </c>
      <c r="AH54" s="30">
        <f t="shared" ref="AH54" si="701">IF(OR($B49=$B55,AB54=0),0,$G51-$G50)</f>
        <v>0</v>
      </c>
      <c r="AI54" s="134">
        <f t="shared" ref="AI54" si="702">IF(OR($B49=$B55,AB54=0),0,AB53)</f>
        <v>0</v>
      </c>
      <c r="AJ54" s="138">
        <f t="shared" ref="AJ54" si="703">IF($B49=$B55,0,AC51)</f>
        <v>0</v>
      </c>
      <c r="AK54" s="176">
        <f t="shared" ref="AK54" si="704">IF($B43=$B49,IF(AM49+AM44&gt;0,1,0)+IF(AN49+AN44&gt;0,1,0)+IF(AO49+AO44&gt;0,1,0)+IF(AP49+AP44&gt;0,1,0)+IF(AQ49+AQ44&gt;0,1,0)+IF(AR49+AR44&gt;0,1,0)+IF(AS49+AS44&gt;0,1,0),AK50)</f>
        <v>0</v>
      </c>
      <c r="AL54" s="133">
        <f t="shared" ref="AL54" si="705">IF(OR($B49=$B55,AK54=0,(AL50-AR54+AP54)&lt;=0),0,(AL50-AR54+AP54)/AK54)</f>
        <v>0</v>
      </c>
      <c r="AM54" s="137">
        <f t="shared" ref="AM54" si="706">IF(AL54*(7-AK51)&lt;=0,0,AL54*(7-AK51))</f>
        <v>0</v>
      </c>
      <c r="AN54" s="311">
        <f t="shared" ref="AN54" si="707">ROUND(IF(OR(AL51-AL54*(7-AK51)+AQ54&lt;0,$B49=$B55,AL54&lt;=0,AL51=0),0,IF(AL51-AL54*(7-AK51)+AQ54&gt;AR54-AP54+AQ54,AR54-AP54+AQ54,AL51-AL54*(7-AK51)+AQ54)),1)</f>
        <v>0</v>
      </c>
      <c r="AO54" s="312"/>
      <c r="AP54" s="139">
        <f t="shared" ref="AP54" si="708">IF(OR($B49=$B55,AK50=0),0,IF($B49=$B43,AK49,$F49))</f>
        <v>0</v>
      </c>
      <c r="AQ54" s="30">
        <f t="shared" ref="AQ54" si="709">IF(OR($B49=$B55,AK54=0),0,$G51-$G50)</f>
        <v>0</v>
      </c>
      <c r="AR54" s="134">
        <f t="shared" ref="AR54" si="710">IF(OR($B49=$B55,AK54=0),0,AK53)</f>
        <v>0</v>
      </c>
      <c r="AS54" s="138">
        <f t="shared" ref="AS54" si="711">IF($B49=$B55,0,AL51)</f>
        <v>0</v>
      </c>
      <c r="AT54" s="176">
        <f t="shared" ref="AT54" si="712">IF($B43=$B49,IF(AV49+AV44&gt;0,1,0)+IF(AW49+AW44&gt;0,1,0)+IF(AX49+AX44&gt;0,1,0)+IF(AY49+AY44&gt;0,1,0)+IF(AZ49+AZ44&gt;0,1,0)+IF(BA49+BA44&gt;0,1,0)+IF(BB49+BB44&gt;0,1,0),AT50)</f>
        <v>0</v>
      </c>
      <c r="AU54" s="133">
        <f t="shared" ref="AU54" si="713">IF(OR($B49=$B55,AT54=0,(AU50-BA54+AY54)&lt;=0),0,(AU50-BA54+AY54)/AT54)</f>
        <v>0</v>
      </c>
      <c r="AV54" s="137">
        <f t="shared" ref="AV54" si="714">IF(AU54*(7-AT51)&lt;=0,0,AU54*(7-AT51))</f>
        <v>0</v>
      </c>
      <c r="AW54" s="311">
        <f t="shared" ref="AW54" si="715">ROUND(IF(OR(AU51-AU54*(7-AT51)+AZ54&lt;0,$B49=$B55,AU54&lt;=0,AU51=0),0,IF(AU51-AU54*(7-AT51)+AZ54&gt;BA54-AY54+AZ54,BA54-AY54+AZ54,AU51-AU54*(7-AT51)+AZ54)),1)</f>
        <v>0</v>
      </c>
      <c r="AX54" s="312"/>
      <c r="AY54" s="139">
        <f t="shared" ref="AY54" si="716">IF(OR($B49=$B55,AT50=0),0,IF($B49=$B43,AT49,$F49))</f>
        <v>0</v>
      </c>
      <c r="AZ54" s="30">
        <f t="shared" ref="AZ54" si="717">IF(OR($B49=$B55,AT54=0),0,$G51-$G50)</f>
        <v>0</v>
      </c>
      <c r="BA54" s="134">
        <f t="shared" ref="BA54" si="718">IF(OR($B49=$B55,AT54=0),0,AT53)</f>
        <v>0</v>
      </c>
      <c r="BB54" s="138">
        <f t="shared" ref="BB54" si="719">IF($B49=$B55,0,AU51)</f>
        <v>0</v>
      </c>
    </row>
    <row r="55" spans="1:54" ht="15.75" x14ac:dyDescent="0.2">
      <c r="A55" s="1">
        <f t="shared" ref="A55" si="720">IF(B55="","1. Niewypełnione",B55)</f>
        <v>0</v>
      </c>
      <c r="B55" s="320">
        <f>czerwiec!B55</f>
        <v>0</v>
      </c>
      <c r="C55" s="321">
        <f>czerwiec!C55</f>
        <v>0</v>
      </c>
      <c r="D55" s="321">
        <f>czerwiec!D55</f>
        <v>0</v>
      </c>
      <c r="E55" s="321">
        <f>czerwiec!E55</f>
        <v>0</v>
      </c>
      <c r="F55" s="177">
        <f>czerwiec!F55</f>
        <v>18</v>
      </c>
      <c r="G55" s="185">
        <f>czerwiec!G55</f>
        <v>18</v>
      </c>
      <c r="H55" s="177"/>
      <c r="I55" s="192">
        <f t="shared" ref="I55:I59" si="721">K55+T55+AC55+AL55+AU55</f>
        <v>0</v>
      </c>
      <c r="J55" s="186">
        <f t="shared" ref="J55" si="722">IF(OR($B55=$B61,J58=0),0,ROUND((K56+P60)/J58,0))</f>
        <v>0</v>
      </c>
      <c r="K55" s="51">
        <f t="shared" ref="K55:K56" si="723">SUM(L55:R55)</f>
        <v>0</v>
      </c>
      <c r="L55" s="52">
        <f>czerwiec!L55</f>
        <v>0</v>
      </c>
      <c r="M55" s="52">
        <f>czerwiec!M55</f>
        <v>0</v>
      </c>
      <c r="N55" s="52">
        <f>czerwiec!N55</f>
        <v>0</v>
      </c>
      <c r="O55" s="52">
        <f>czerwiec!O55</f>
        <v>0</v>
      </c>
      <c r="P55" s="53">
        <f>czerwiec!P55</f>
        <v>0</v>
      </c>
      <c r="Q55" s="54">
        <f>czerwiec!Q55</f>
        <v>0</v>
      </c>
      <c r="R55" s="55">
        <f>czerwiec!R55</f>
        <v>0</v>
      </c>
      <c r="S55" s="188">
        <f t="shared" ref="S55" si="724">IF(OR($B55=$B61,S58=0),0,ROUND((T56+Y60)/S58,0))</f>
        <v>0</v>
      </c>
      <c r="T55" s="51">
        <f t="shared" ref="T55:T56" si="725">SUM(U55:AA55)</f>
        <v>0</v>
      </c>
      <c r="U55" s="52">
        <f>czerwiec!U55</f>
        <v>0</v>
      </c>
      <c r="V55" s="52">
        <f>czerwiec!V55</f>
        <v>0</v>
      </c>
      <c r="W55" s="52">
        <f>czerwiec!W55</f>
        <v>0</v>
      </c>
      <c r="X55" s="52">
        <f>czerwiec!X55</f>
        <v>0</v>
      </c>
      <c r="Y55" s="53">
        <f>czerwiec!Y55</f>
        <v>0</v>
      </c>
      <c r="Z55" s="54">
        <f>czerwiec!Z55</f>
        <v>0</v>
      </c>
      <c r="AA55" s="55">
        <f>czerwiec!AA55</f>
        <v>0</v>
      </c>
      <c r="AB55" s="188">
        <f t="shared" ref="AB55" si="726">IF(OR($B55=$B61,AB58=0),0,ROUND((AC56+AH60)/AB58,0))</f>
        <v>0</v>
      </c>
      <c r="AC55" s="51">
        <f t="shared" ref="AC55:AC56" si="727">SUM(AD55:AJ55)</f>
        <v>0</v>
      </c>
      <c r="AD55" s="52">
        <f>czerwiec!AD55</f>
        <v>0</v>
      </c>
      <c r="AE55" s="52">
        <f>czerwiec!AE55</f>
        <v>0</v>
      </c>
      <c r="AF55" s="52">
        <f>czerwiec!AF55</f>
        <v>0</v>
      </c>
      <c r="AG55" s="52">
        <f>czerwiec!AG55</f>
        <v>0</v>
      </c>
      <c r="AH55" s="53">
        <f>czerwiec!AH55</f>
        <v>0</v>
      </c>
      <c r="AI55" s="54">
        <f>czerwiec!AI55</f>
        <v>0</v>
      </c>
      <c r="AJ55" s="55">
        <f>czerwiec!AJ55</f>
        <v>0</v>
      </c>
      <c r="AK55" s="188">
        <f t="shared" ref="AK55" si="728">IF(OR($B55=$B61,AK58=0),0,ROUND((AL56+AQ60)/AK58,0))</f>
        <v>0</v>
      </c>
      <c r="AL55" s="51">
        <f t="shared" ref="AL55:AL56" si="729">SUM(AM55:AS55)</f>
        <v>0</v>
      </c>
      <c r="AM55" s="52">
        <f>czerwiec!AM55</f>
        <v>0</v>
      </c>
      <c r="AN55" s="52">
        <f>czerwiec!AN55</f>
        <v>0</v>
      </c>
      <c r="AO55" s="52">
        <f>czerwiec!AO55</f>
        <v>0</v>
      </c>
      <c r="AP55" s="52">
        <f>czerwiec!AP55</f>
        <v>0</v>
      </c>
      <c r="AQ55" s="53">
        <f>czerwiec!AQ55</f>
        <v>0</v>
      </c>
      <c r="AR55" s="54">
        <f>czerwiec!AR55</f>
        <v>0</v>
      </c>
      <c r="AS55" s="55">
        <f>czerwiec!AS55</f>
        <v>0</v>
      </c>
      <c r="AT55" s="188">
        <f t="shared" ref="AT55" si="730">IF(OR($B55=$B61,AT58=0),0,ROUND((AU56+AZ60)/AT58,0))</f>
        <v>0</v>
      </c>
      <c r="AU55" s="51">
        <f t="shared" ref="AU55:AU56" si="731">SUM(AV55:BB55)</f>
        <v>0</v>
      </c>
      <c r="AV55" s="52">
        <f t="shared" ref="AV55" si="732">IF(SUM($AM$9:$AS$9)=SUM($AV$9:$BB$9),AM55,IF(AND(SUM($AV$9:$BB$9)&gt;42,SUM($AV$9:$BB$9)&lt;49),AM55,0))</f>
        <v>0</v>
      </c>
      <c r="AW55" s="52">
        <f t="shared" ref="AW55" si="733">IF(SUM($AM$9:$AS$9)=SUM($AV$9:$BB$9),AN55,IF(AND(SUM($AV$9:$BB$9)&gt;42,SUM($AV$9:$BB$9)&lt;49),AN55,0))</f>
        <v>0</v>
      </c>
      <c r="AX55" s="52">
        <f t="shared" ref="AX55" si="734">IF(SUM($AM$9:$AS$9)=SUM($AV$9:$BB$9),AO55,IF(AND(SUM($AV$9:$BB$9)&gt;42,SUM($AV$9:$BB$9)&lt;49),AO55,0))</f>
        <v>0</v>
      </c>
      <c r="AY55" s="52">
        <f t="shared" ref="AY55" si="735">IF(SUM($AM$9:$AS$9)=SUM($AV$9:$BB$9),AP55,IF(AND(SUM($AV$9:$BB$9)&gt;42,SUM($AV$9:$BB$9)&lt;49),AP55,0))</f>
        <v>0</v>
      </c>
      <c r="AZ55" s="53">
        <f t="shared" ref="AZ55" si="736">IF(SUM($AM$9:$AS$9)=SUM($AV$9:$BB$9),AQ55,IF(AND(SUM($AV$9:$BB$9)&gt;42,SUM($AV$9:$BB$9)&lt;49),AQ55,0))</f>
        <v>0</v>
      </c>
      <c r="BA55" s="54">
        <f t="shared" ref="BA55" si="737">IF(SUM($AM$9:$AS$9)=SUM($AV$9:$BB$9),AR55,IF(AND(SUM($AV$9:$BB$9)&gt;42,SUM($AV$9:$BB$9)&lt;49),AR55,0))</f>
        <v>0</v>
      </c>
      <c r="BB55" s="55">
        <f t="shared" ref="BB55" si="738">IF(SUM($AM$9:$AS$9)=SUM($AV$9:$BB$9),AS55,IF(AND(SUM($AV$9:$BB$9)&gt;42,SUM($AV$9:$BB$9)&lt;49),AS55,0))</f>
        <v>0</v>
      </c>
    </row>
    <row r="56" spans="1:54" ht="12.75" hidden="1" customHeight="1" x14ac:dyDescent="0.2">
      <c r="B56" s="93"/>
      <c r="C56" s="94"/>
      <c r="D56" s="95"/>
      <c r="E56" s="115"/>
      <c r="F56" s="140" t="b">
        <f t="shared" ref="F56" si="739">IF($B49=$B55,OR(F50,G55&lt;F55),G55&lt;F55)</f>
        <v>0</v>
      </c>
      <c r="G56" s="189">
        <f t="shared" ref="G56" si="740">IF(AND($B49=$B55,$B49&lt;&gt;"",$B49&lt;&gt;0),G55+G50,G55)</f>
        <v>18</v>
      </c>
      <c r="H56" s="120"/>
      <c r="I56" s="165">
        <f t="shared" si="721"/>
        <v>0</v>
      </c>
      <c r="J56" s="194">
        <f t="shared" ref="J56" si="741">7-COUNTIF(L55:R55,0)-COUNTIF(L55:R55,"")</f>
        <v>0</v>
      </c>
      <c r="K56" s="22">
        <f t="shared" si="723"/>
        <v>0</v>
      </c>
      <c r="L56" s="35">
        <f t="shared" ref="L56:R56" si="742">IF($B49=$B55,L55+L50,L55)</f>
        <v>0</v>
      </c>
      <c r="M56" s="35">
        <f t="shared" si="742"/>
        <v>0</v>
      </c>
      <c r="N56" s="35">
        <f t="shared" si="742"/>
        <v>0</v>
      </c>
      <c r="O56" s="35">
        <f t="shared" si="742"/>
        <v>0</v>
      </c>
      <c r="P56" s="36">
        <f t="shared" si="742"/>
        <v>0</v>
      </c>
      <c r="Q56" s="37">
        <f t="shared" si="742"/>
        <v>0</v>
      </c>
      <c r="R56" s="38">
        <f t="shared" si="742"/>
        <v>0</v>
      </c>
      <c r="S56" s="194">
        <f t="shared" ref="S56" si="743">7-COUNTIF(U55:AA55,0)-COUNTIF(U55:AA55,"")</f>
        <v>0</v>
      </c>
      <c r="T56" s="22">
        <f t="shared" si="725"/>
        <v>0</v>
      </c>
      <c r="U56" s="35">
        <f t="shared" ref="U56:AA56" si="744">IF($B49=$B55,U55+U50,U55)</f>
        <v>0</v>
      </c>
      <c r="V56" s="35">
        <f t="shared" si="744"/>
        <v>0</v>
      </c>
      <c r="W56" s="35">
        <f t="shared" si="744"/>
        <v>0</v>
      </c>
      <c r="X56" s="35">
        <f t="shared" si="744"/>
        <v>0</v>
      </c>
      <c r="Y56" s="36">
        <f t="shared" si="744"/>
        <v>0</v>
      </c>
      <c r="Z56" s="37">
        <f t="shared" si="744"/>
        <v>0</v>
      </c>
      <c r="AA56" s="38">
        <f t="shared" si="744"/>
        <v>0</v>
      </c>
      <c r="AB56" s="194">
        <f t="shared" ref="AB56" si="745">7-COUNTIF(AD55:AJ55,0)-COUNTIF(AD55:AJ55,"")</f>
        <v>0</v>
      </c>
      <c r="AC56" s="22">
        <f t="shared" si="727"/>
        <v>0</v>
      </c>
      <c r="AD56" s="35">
        <f t="shared" ref="AD56:AJ56" si="746">IF($B49=$B55,AD55+AD50,AD55)</f>
        <v>0</v>
      </c>
      <c r="AE56" s="35">
        <f t="shared" si="746"/>
        <v>0</v>
      </c>
      <c r="AF56" s="35">
        <f t="shared" si="746"/>
        <v>0</v>
      </c>
      <c r="AG56" s="35">
        <f t="shared" si="746"/>
        <v>0</v>
      </c>
      <c r="AH56" s="36">
        <f t="shared" si="746"/>
        <v>0</v>
      </c>
      <c r="AI56" s="37">
        <f t="shared" si="746"/>
        <v>0</v>
      </c>
      <c r="AJ56" s="38">
        <f t="shared" si="746"/>
        <v>0</v>
      </c>
      <c r="AK56" s="194">
        <f t="shared" ref="AK56" si="747">7-COUNTIF(AM55:AS55,0)-COUNTIF(AM55:AS55,"")</f>
        <v>0</v>
      </c>
      <c r="AL56" s="22">
        <f t="shared" si="729"/>
        <v>0</v>
      </c>
      <c r="AM56" s="35">
        <f t="shared" ref="AM56:AS56" si="748">IF($B49=$B55,AM55+AM50,AM55)</f>
        <v>0</v>
      </c>
      <c r="AN56" s="35">
        <f t="shared" si="748"/>
        <v>0</v>
      </c>
      <c r="AO56" s="35">
        <f t="shared" si="748"/>
        <v>0</v>
      </c>
      <c r="AP56" s="35">
        <f t="shared" si="748"/>
        <v>0</v>
      </c>
      <c r="AQ56" s="36">
        <f t="shared" si="748"/>
        <v>0</v>
      </c>
      <c r="AR56" s="37">
        <f t="shared" si="748"/>
        <v>0</v>
      </c>
      <c r="AS56" s="38">
        <f t="shared" si="748"/>
        <v>0</v>
      </c>
      <c r="AT56" s="194">
        <f t="shared" ref="AT56" si="749">7-COUNTIF(AV55:BB55,0)-COUNTIF(AV55:BB55,"")</f>
        <v>0</v>
      </c>
      <c r="AU56" s="22">
        <f t="shared" si="731"/>
        <v>0</v>
      </c>
      <c r="AV56" s="35">
        <f t="shared" ref="AV56:BB56" si="750">IF($B49=$B55,AV55+AV50,AV55)</f>
        <v>0</v>
      </c>
      <c r="AW56" s="35">
        <f t="shared" si="750"/>
        <v>0</v>
      </c>
      <c r="AX56" s="35">
        <f t="shared" si="750"/>
        <v>0</v>
      </c>
      <c r="AY56" s="35">
        <f t="shared" si="750"/>
        <v>0</v>
      </c>
      <c r="AZ56" s="36">
        <f t="shared" si="750"/>
        <v>0</v>
      </c>
      <c r="BA56" s="37">
        <f t="shared" si="750"/>
        <v>0</v>
      </c>
      <c r="BB56" s="38">
        <f t="shared" si="750"/>
        <v>0</v>
      </c>
    </row>
    <row r="57" spans="1:54" ht="15" hidden="1" customHeight="1" x14ac:dyDescent="0.2">
      <c r="B57" s="116"/>
      <c r="C57" s="117"/>
      <c r="D57" s="118"/>
      <c r="E57" s="119"/>
      <c r="F57" s="92"/>
      <c r="G57" s="190">
        <f t="shared" ref="G57" si="751">IF(AND($B49=$B55,$B49&lt;&gt;"",$B49&lt;&gt;0),F55+G51,F55)</f>
        <v>18</v>
      </c>
      <c r="H57" s="121"/>
      <c r="I57" s="165">
        <f t="shared" si="721"/>
        <v>0</v>
      </c>
      <c r="J57" s="195">
        <f t="shared" ref="J57" si="752">IF($B55=$B49,COUNTIF(L57:R57,0),COUNTIF(L58:R58,0)+COUNTIF(L58:R58,""))</f>
        <v>7</v>
      </c>
      <c r="K57" s="39">
        <f t="shared" ref="K57:R57" si="753">IF($B49=$B55,K58+K51,K58)</f>
        <v>0</v>
      </c>
      <c r="L57" s="40">
        <f t="shared" si="753"/>
        <v>0</v>
      </c>
      <c r="M57" s="40">
        <f t="shared" si="753"/>
        <v>0</v>
      </c>
      <c r="N57" s="40">
        <f t="shared" si="753"/>
        <v>0</v>
      </c>
      <c r="O57" s="40">
        <f t="shared" si="753"/>
        <v>0</v>
      </c>
      <c r="P57" s="41">
        <f t="shared" si="753"/>
        <v>0</v>
      </c>
      <c r="Q57" s="42">
        <f t="shared" si="753"/>
        <v>0</v>
      </c>
      <c r="R57" s="43">
        <f t="shared" si="753"/>
        <v>0</v>
      </c>
      <c r="S57" s="195">
        <f t="shared" ref="S57" si="754">IF($B55=$B49,COUNTIF(U57:AA57,0),COUNTIF(U58:AA58,0)+COUNTIF(U58:AA58,""))</f>
        <v>7</v>
      </c>
      <c r="T57" s="39">
        <f t="shared" ref="T57:AA57" si="755">IF($B49=$B55,T58+T51,T58)</f>
        <v>0</v>
      </c>
      <c r="U57" s="40">
        <f t="shared" si="755"/>
        <v>0</v>
      </c>
      <c r="V57" s="40">
        <f t="shared" si="755"/>
        <v>0</v>
      </c>
      <c r="W57" s="40">
        <f t="shared" si="755"/>
        <v>0</v>
      </c>
      <c r="X57" s="40">
        <f t="shared" si="755"/>
        <v>0</v>
      </c>
      <c r="Y57" s="41">
        <f t="shared" si="755"/>
        <v>0</v>
      </c>
      <c r="Z57" s="42">
        <f t="shared" si="755"/>
        <v>0</v>
      </c>
      <c r="AA57" s="43">
        <f t="shared" si="755"/>
        <v>0</v>
      </c>
      <c r="AB57" s="195">
        <f t="shared" ref="AB57" si="756">IF($B55=$B49,COUNTIF(AD57:AJ57,0),COUNTIF(AD58:AJ58,0)+COUNTIF(AD58:AJ58,""))</f>
        <v>7</v>
      </c>
      <c r="AC57" s="39">
        <f t="shared" ref="AC57:AJ57" si="757">IF($B49=$B55,AC58+AC51,AC58)</f>
        <v>0</v>
      </c>
      <c r="AD57" s="40">
        <f t="shared" si="757"/>
        <v>0</v>
      </c>
      <c r="AE57" s="40">
        <f t="shared" si="757"/>
        <v>0</v>
      </c>
      <c r="AF57" s="40">
        <f t="shared" si="757"/>
        <v>0</v>
      </c>
      <c r="AG57" s="40">
        <f t="shared" si="757"/>
        <v>0</v>
      </c>
      <c r="AH57" s="41">
        <f t="shared" si="757"/>
        <v>0</v>
      </c>
      <c r="AI57" s="42">
        <f t="shared" si="757"/>
        <v>0</v>
      </c>
      <c r="AJ57" s="43">
        <f t="shared" si="757"/>
        <v>0</v>
      </c>
      <c r="AK57" s="195">
        <f t="shared" ref="AK57" si="758">IF($B55=$B49,COUNTIF(AM57:AS57,0),COUNTIF(AM58:AS58,0)+COUNTIF(AM58:AS58,""))</f>
        <v>7</v>
      </c>
      <c r="AL57" s="39">
        <f t="shared" ref="AL57:AS57" si="759">IF($B49=$B55,AL58+AL51,AL58)</f>
        <v>0</v>
      </c>
      <c r="AM57" s="40">
        <f t="shared" si="759"/>
        <v>0</v>
      </c>
      <c r="AN57" s="40">
        <f t="shared" si="759"/>
        <v>0</v>
      </c>
      <c r="AO57" s="40">
        <f t="shared" si="759"/>
        <v>0</v>
      </c>
      <c r="AP57" s="40">
        <f t="shared" si="759"/>
        <v>0</v>
      </c>
      <c r="AQ57" s="41">
        <f t="shared" si="759"/>
        <v>0</v>
      </c>
      <c r="AR57" s="42">
        <f t="shared" si="759"/>
        <v>0</v>
      </c>
      <c r="AS57" s="43">
        <f t="shared" si="759"/>
        <v>0</v>
      </c>
      <c r="AT57" s="195">
        <f t="shared" ref="AT57" si="760">IF($B55=$B49,COUNTIF(AV57:BB57,0),COUNTIF(AV58:BB58,0)+COUNTIF(AV58:BB58,""))</f>
        <v>7</v>
      </c>
      <c r="AU57" s="39">
        <f t="shared" ref="AU57:BB57" si="761">IF($B49=$B55,AU58+AU51,AU58)</f>
        <v>0</v>
      </c>
      <c r="AV57" s="40">
        <f t="shared" si="761"/>
        <v>0</v>
      </c>
      <c r="AW57" s="40">
        <f t="shared" si="761"/>
        <v>0</v>
      </c>
      <c r="AX57" s="40">
        <f t="shared" si="761"/>
        <v>0</v>
      </c>
      <c r="AY57" s="40">
        <f t="shared" si="761"/>
        <v>0</v>
      </c>
      <c r="AZ57" s="41">
        <f t="shared" si="761"/>
        <v>0</v>
      </c>
      <c r="BA57" s="42">
        <f t="shared" si="761"/>
        <v>0</v>
      </c>
      <c r="BB57" s="43">
        <f t="shared" si="761"/>
        <v>0</v>
      </c>
    </row>
    <row r="58" spans="1:54" ht="15.75" customHeight="1" x14ac:dyDescent="0.2">
      <c r="A58" s="1">
        <f t="shared" ref="A58" si="762">A55</f>
        <v>0</v>
      </c>
      <c r="B58" s="313">
        <f t="shared" ref="B58" si="763">B52+1</f>
        <v>7</v>
      </c>
      <c r="C58" s="314"/>
      <c r="D58" s="314"/>
      <c r="E58" s="314"/>
      <c r="F58" s="31"/>
      <c r="G58" s="183"/>
      <c r="H58" s="122">
        <f t="shared" ref="H58" si="764">5-COUNTIF(AU55,0)-COUNTIF(AL55,0)-COUNTIF(AC55,0)-COUNTIF(T55,0)-COUNTIF(K55,0)</f>
        <v>0</v>
      </c>
      <c r="I58" s="165">
        <f t="shared" si="721"/>
        <v>0</v>
      </c>
      <c r="J58" s="187">
        <f t="shared" ref="J58" si="765">IF($B55=$B49,J52+IF($F55&lt;&gt;$G55,(K55+$G57-$G56)/$F55,K55/$F55),IF($F55&lt;&gt;G55,(K55+$G57-$G56)/$F55,K55/$F55))</f>
        <v>0</v>
      </c>
      <c r="K58" s="7">
        <f t="shared" ref="K58:K59" si="766">SUM(L58:R58)</f>
        <v>0</v>
      </c>
      <c r="L58" s="26">
        <f t="shared" ref="L58:R58" si="767">L55</f>
        <v>0</v>
      </c>
      <c r="M58" s="26">
        <f t="shared" si="767"/>
        <v>0</v>
      </c>
      <c r="N58" s="26">
        <f t="shared" si="767"/>
        <v>0</v>
      </c>
      <c r="O58" s="26">
        <f t="shared" si="767"/>
        <v>0</v>
      </c>
      <c r="P58" s="26">
        <f t="shared" si="767"/>
        <v>0</v>
      </c>
      <c r="Q58" s="29">
        <f t="shared" si="767"/>
        <v>0</v>
      </c>
      <c r="R58" s="23">
        <f t="shared" si="767"/>
        <v>0</v>
      </c>
      <c r="S58" s="187">
        <f t="shared" ref="S58" si="768">IF($B55=$B49,S52+IF($F55&lt;&gt;$G55,(T55+$G57-$G56)/$F55,T55/$F55),IF($F55&lt;&gt;P55,(T55+$G57-$G56)/$F55,T55/$F55))</f>
        <v>0</v>
      </c>
      <c r="T58" s="7">
        <f t="shared" ref="T58:T59" si="769">SUM(U58:AA58)</f>
        <v>0</v>
      </c>
      <c r="U58" s="26">
        <f t="shared" ref="U58:AA58" si="770">U55</f>
        <v>0</v>
      </c>
      <c r="V58" s="26">
        <f t="shared" si="770"/>
        <v>0</v>
      </c>
      <c r="W58" s="26">
        <f t="shared" si="770"/>
        <v>0</v>
      </c>
      <c r="X58" s="26">
        <f t="shared" si="770"/>
        <v>0</v>
      </c>
      <c r="Y58" s="113">
        <f t="shared" si="770"/>
        <v>0</v>
      </c>
      <c r="Z58" s="29">
        <f t="shared" si="770"/>
        <v>0</v>
      </c>
      <c r="AA58" s="23">
        <f t="shared" si="770"/>
        <v>0</v>
      </c>
      <c r="AB58" s="187">
        <f t="shared" ref="AB58" si="771">IF($B55=$B49,AB52+IF($F55&lt;&gt;$G55,(AC55+$G57-$G56)/$F55,AC55/$F55),IF($F55&lt;&gt;Y55,(AC55+$G57-$G56)/$F55,AC55/$F55))</f>
        <v>0</v>
      </c>
      <c r="AC58" s="7">
        <f t="shared" ref="AC58:AC59" si="772">SUM(AD58:AJ58)</f>
        <v>0</v>
      </c>
      <c r="AD58" s="26">
        <f t="shared" ref="AD58:AJ58" si="773">AD55</f>
        <v>0</v>
      </c>
      <c r="AE58" s="26">
        <f t="shared" si="773"/>
        <v>0</v>
      </c>
      <c r="AF58" s="26">
        <f t="shared" si="773"/>
        <v>0</v>
      </c>
      <c r="AG58" s="26">
        <f t="shared" si="773"/>
        <v>0</v>
      </c>
      <c r="AH58" s="113">
        <f t="shared" si="773"/>
        <v>0</v>
      </c>
      <c r="AI58" s="29">
        <f t="shared" si="773"/>
        <v>0</v>
      </c>
      <c r="AJ58" s="23">
        <f t="shared" si="773"/>
        <v>0</v>
      </c>
      <c r="AK58" s="187">
        <f t="shared" ref="AK58" si="774">IF($B55=$B49,AK52+IF($F55&lt;&gt;$G55,(AL55+$G57-$G56)/$F55,AL55/$F55),IF($F55&lt;&gt;AH55,(AL55+$G57-$G56)/$F55,AL55/$F55))</f>
        <v>0</v>
      </c>
      <c r="AL58" s="7">
        <f t="shared" ref="AL58:AL59" si="775">SUM(AM58:AS58)</f>
        <v>0</v>
      </c>
      <c r="AM58" s="26">
        <f t="shared" ref="AM58:AS58" si="776">AM55</f>
        <v>0</v>
      </c>
      <c r="AN58" s="26">
        <f t="shared" si="776"/>
        <v>0</v>
      </c>
      <c r="AO58" s="26">
        <f t="shared" si="776"/>
        <v>0</v>
      </c>
      <c r="AP58" s="26">
        <f t="shared" si="776"/>
        <v>0</v>
      </c>
      <c r="AQ58" s="113">
        <f t="shared" si="776"/>
        <v>0</v>
      </c>
      <c r="AR58" s="29">
        <f t="shared" si="776"/>
        <v>0</v>
      </c>
      <c r="AS58" s="23">
        <f t="shared" si="776"/>
        <v>0</v>
      </c>
      <c r="AT58" s="187">
        <f t="shared" ref="AT58" si="777">IF($B55=$B49,AT52+IF($F55&lt;&gt;$G55,(AU55+$G57-$G56)/$F55,AU55/$F55),IF($F55&lt;&gt;AQ55,(AU55+$G57-$G56)/$F55,AU55/$F55))</f>
        <v>0</v>
      </c>
      <c r="AU58" s="7">
        <f t="shared" ref="AU58:AU59" si="778">SUM(AV58:BB58)</f>
        <v>0</v>
      </c>
      <c r="AV58" s="6">
        <f t="shared" ref="AV58" si="779">IF(SUM($AM$9:$AS$9)=SUM($AV$9:$BB$9),AV55,IF(AND(SUM($AV$9:$BB$9)&gt;42,SUM($AV$9:$BB$9)&lt;49),AV55,0))</f>
        <v>0</v>
      </c>
      <c r="AW58" s="6">
        <f t="shared" ref="AW58:BB58" si="780">IF(SUM($AM$9:$AS$9)=SUM($AV$9:$BB$9),AW55,IF(AND(SUM($AV$9:$BB$9)&gt;42,SUM($AV$9:$BB$9)&lt;49),AW55,0))</f>
        <v>0</v>
      </c>
      <c r="AX58" s="6">
        <f t="shared" si="780"/>
        <v>0</v>
      </c>
      <c r="AY58" s="6">
        <f t="shared" si="780"/>
        <v>0</v>
      </c>
      <c r="AZ58" s="26">
        <f t="shared" si="780"/>
        <v>0</v>
      </c>
      <c r="BA58" s="29">
        <f t="shared" si="780"/>
        <v>0</v>
      </c>
      <c r="BB58" s="23">
        <f t="shared" si="780"/>
        <v>0</v>
      </c>
    </row>
    <row r="59" spans="1:54" ht="15.75" customHeight="1" x14ac:dyDescent="0.2">
      <c r="A59" s="1">
        <f t="shared" ref="A59:A60" si="781">A58</f>
        <v>0</v>
      </c>
      <c r="B59" s="313"/>
      <c r="C59" s="314"/>
      <c r="D59" s="314"/>
      <c r="E59" s="314"/>
      <c r="F59" s="31"/>
      <c r="G59" s="183"/>
      <c r="H59" s="123">
        <f t="shared" ref="H59" si="782">IF($B55=$B49,H53+F59,$F59)</f>
        <v>0</v>
      </c>
      <c r="I59" s="165">
        <f t="shared" si="721"/>
        <v>0</v>
      </c>
      <c r="J59" s="141">
        <f t="shared" ref="J59" si="783">IF($H58=0,0,IF($B49=$B55,IF($H60&gt;0,$H60+J53,K55+J53),IF($H60&gt;0,$H60,K55)))</f>
        <v>0</v>
      </c>
      <c r="K59" s="7">
        <f t="shared" si="766"/>
        <v>0</v>
      </c>
      <c r="L59" s="6"/>
      <c r="M59" s="6"/>
      <c r="N59" s="6"/>
      <c r="O59" s="6"/>
      <c r="P59" s="26"/>
      <c r="Q59" s="29"/>
      <c r="R59" s="23"/>
      <c r="S59" s="141">
        <f t="shared" ref="S59" si="784">IF($H58=0,0,IF($B49=$B55,IF($H60&gt;0,$H60+S53,T55+S53),IF($H60&gt;0,$H60,T55)))</f>
        <v>0</v>
      </c>
      <c r="T59" s="7">
        <f t="shared" si="769"/>
        <v>0</v>
      </c>
      <c r="U59" s="6"/>
      <c r="V59" s="6"/>
      <c r="W59" s="6"/>
      <c r="X59" s="6"/>
      <c r="Y59" s="26"/>
      <c r="Z59" s="29"/>
      <c r="AA59" s="23"/>
      <c r="AB59" s="141">
        <f t="shared" ref="AB59" si="785">IF($H58=0,0,IF($B49=$B55,IF($H60&gt;0,$H60+AB53,AC55+AB53),IF($H60&gt;0,$H60,AC55)))</f>
        <v>0</v>
      </c>
      <c r="AC59" s="7">
        <f t="shared" si="772"/>
        <v>0</v>
      </c>
      <c r="AD59" s="6"/>
      <c r="AE59" s="6"/>
      <c r="AF59" s="6"/>
      <c r="AG59" s="6"/>
      <c r="AH59" s="26"/>
      <c r="AI59" s="29"/>
      <c r="AJ59" s="23"/>
      <c r="AK59" s="141">
        <f t="shared" ref="AK59" si="786">IF($H58=0,0,IF($B49=$B55,IF($H60&gt;0,$H60+AK53,AL55+AK53),IF($H60&gt;0,$H60,AL55)))</f>
        <v>0</v>
      </c>
      <c r="AL59" s="7">
        <f t="shared" si="775"/>
        <v>0</v>
      </c>
      <c r="AM59" s="6"/>
      <c r="AN59" s="6"/>
      <c r="AO59" s="6"/>
      <c r="AP59" s="6"/>
      <c r="AQ59" s="26"/>
      <c r="AR59" s="29"/>
      <c r="AS59" s="23"/>
      <c r="AT59" s="141">
        <f t="shared" ref="AT59" si="787">IF($H58=0,0,IF($B49=$B55,IF($H60&gt;0,$H60+AT53,AU55+AT53),IF($H60&gt;0,$H60,AU55)))</f>
        <v>0</v>
      </c>
      <c r="AU59" s="7">
        <f t="shared" si="778"/>
        <v>0</v>
      </c>
      <c r="AV59" s="6"/>
      <c r="AW59" s="6"/>
      <c r="AX59" s="6"/>
      <c r="AY59" s="6"/>
      <c r="AZ59" s="26"/>
      <c r="BA59" s="29"/>
      <c r="BB59" s="23"/>
    </row>
    <row r="60" spans="1:54" ht="18.75" customHeight="1" thickBot="1" x14ac:dyDescent="0.25">
      <c r="A60" s="1">
        <f t="shared" si="781"/>
        <v>0</v>
      </c>
      <c r="B60" s="323" t="str">
        <f>IF(B55="",Wydruk!$AE$6,IF(J56=0,Wydruk!$AE$7,IF(AND(G56&lt;G57,B55&lt;&gt;$B61),Wydruk!$AE$13,IF(AND($B55=$B49,$B55&lt;&gt;$B61),IF(OR(OR(J60&lt;4,J60&gt;5),OR(S60&lt;4,S60&gt;5),OR(AB60&lt;4,AB60&gt;5),OR(AK60&lt;4,AK60&gt;5),OR(AND(AT60&lt;4,AT60&gt;0),AT60&gt;5)),Wydruk!$AE$8,Wydruk!$AE$9),IF($B55=$B61,IF($F59&lt;&gt;0,Wydruk!$AE$12,Wydruk!$AE$10),IF(OR(OR(J56&lt;4,J56&gt;5),OR(S56&lt;4,S56&gt;5),OR(AB56&lt;4,AB56&gt;5),OR(AK56&lt;4,AK56&gt;5),OR(AND(AT56&lt;4,AT56&gt;0),AT56&gt;5)),Wydruk!$AE$8,Wydruk!$AE$11))))))</f>
        <v>Uzupełnij liczby godzin tygodniowego planu</v>
      </c>
      <c r="C60" s="324"/>
      <c r="D60" s="324"/>
      <c r="E60" s="324"/>
      <c r="F60" s="173">
        <f>czerwiec!F60</f>
        <v>0</v>
      </c>
      <c r="G60" s="184">
        <f>czerwiec!G60</f>
        <v>0</v>
      </c>
      <c r="H60" s="191">
        <f t="shared" ref="H60" si="788">IF(OR($G60=0,$F60=0,$G60="",$F60=""),0,$G60/$F60)</f>
        <v>0</v>
      </c>
      <c r="I60" s="193"/>
      <c r="J60" s="176">
        <f t="shared" ref="J60" si="789">IF($B49=$B55,IF(L55+L50&gt;0,1,0)+IF(M55+M50&gt;0,1,0)+IF(N55+N50&gt;0,1,0)+IF(O55+O50&gt;0,1,0)+IF(P55+P50&gt;0,1,0)+IF(Q55+Q50&gt;0,1,0)+IF(R55+R50&gt;0,1,0),J56)</f>
        <v>0</v>
      </c>
      <c r="K60" s="133">
        <f t="shared" ref="K60" si="790">IF(OR($B55=$B61,J60=0,(K56-Q60+O60)&lt;=0),0,(K56-Q60+O60)/J60)</f>
        <v>0</v>
      </c>
      <c r="L60" s="137">
        <f t="shared" ref="L60" si="791">IF(K60*(7-J57)&lt;=0,0,K60*(7-J57))</f>
        <v>0</v>
      </c>
      <c r="M60" s="311">
        <f t="shared" ref="M60" si="792">ROUND(IF(OR(K57-K60*(7-J57)+P60&lt;0,$B55=$B61,K60&lt;=0,K57=0),0,IF(K57-K60*(7-J57)+P60&gt;Q60-O60+P60,Q60-O60+P60,K57-K60*(7-J57)+P60)),1)</f>
        <v>0</v>
      </c>
      <c r="N60" s="312"/>
      <c r="O60" s="139">
        <f t="shared" ref="O60" si="793">IF(OR($B55=$B61,J56=0),0,IF($B55=$B49,J55,$F55))</f>
        <v>0</v>
      </c>
      <c r="P60" s="30">
        <f t="shared" ref="P60" si="794">IF(OR($B55=$B61,J60=0),0,$G57-$G56)</f>
        <v>0</v>
      </c>
      <c r="Q60" s="134">
        <f t="shared" ref="Q60" si="795">IF(OR($B55=$B61,J60=0),0,J59)</f>
        <v>0</v>
      </c>
      <c r="R60" s="138">
        <f t="shared" ref="R60" si="796">IF($B55=$B61,0,K57)</f>
        <v>0</v>
      </c>
      <c r="S60" s="176">
        <f t="shared" ref="S60" si="797">IF($B49=$B55,IF(U55+U50&gt;0,1,0)+IF(V55+V50&gt;0,1,0)+IF(W55+W50&gt;0,1,0)+IF(X55+X50&gt;0,1,0)+IF(Y55+Y50&gt;0,1,0)+IF(Z55+Z50&gt;0,1,0)+IF(AA55+AA50&gt;0,1,0),S56)</f>
        <v>0</v>
      </c>
      <c r="T60" s="133">
        <f t="shared" ref="T60" si="798">IF(OR($B55=$B61,S60=0,(T56-Z60+X60)&lt;=0),0,(T56-Z60+X60)/S60)</f>
        <v>0</v>
      </c>
      <c r="U60" s="137">
        <f t="shared" ref="U60" si="799">IF(T60*(7-S57)&lt;=0,0,T60*(7-S57))</f>
        <v>0</v>
      </c>
      <c r="V60" s="311">
        <f t="shared" ref="V60" si="800">ROUND(IF(OR(T57-T60*(7-S57)+Y60&lt;0,$B55=$B61,T60&lt;=0,T57=0),0,IF(T57-T60*(7-S57)+Y60&gt;Z60-X60+Y60,Z60-X60+Y60,T57-T60*(7-S57)+Y60)),1)</f>
        <v>0</v>
      </c>
      <c r="W60" s="312"/>
      <c r="X60" s="139">
        <f t="shared" ref="X60" si="801">IF(OR($B55=$B61,S56=0),0,IF($B55=$B49,S55,$F55))</f>
        <v>0</v>
      </c>
      <c r="Y60" s="30">
        <f t="shared" ref="Y60" si="802">IF(OR($B55=$B61,S60=0),0,$G57-$G56)</f>
        <v>0</v>
      </c>
      <c r="Z60" s="134">
        <f t="shared" ref="Z60" si="803">IF(OR($B55=$B61,S60=0),0,S59)</f>
        <v>0</v>
      </c>
      <c r="AA60" s="138">
        <f t="shared" ref="AA60" si="804">IF($B55=$B61,0,T57)</f>
        <v>0</v>
      </c>
      <c r="AB60" s="176">
        <f t="shared" ref="AB60" si="805">IF($B49=$B55,IF(AD55+AD50&gt;0,1,0)+IF(AE55+AE50&gt;0,1,0)+IF(AF55+AF50&gt;0,1,0)+IF(AG55+AG50&gt;0,1,0)+IF(AH55+AH50&gt;0,1,0)+IF(AI55+AI50&gt;0,1,0)+IF(AJ55+AJ50&gt;0,1,0),AB56)</f>
        <v>0</v>
      </c>
      <c r="AC60" s="133">
        <f t="shared" ref="AC60" si="806">IF(OR($B55=$B61,AB60=0,(AC56-AI60+AG60)&lt;=0),0,(AC56-AI60+AG60)/AB60)</f>
        <v>0</v>
      </c>
      <c r="AD60" s="137">
        <f t="shared" ref="AD60" si="807">IF(AC60*(7-AB57)&lt;=0,0,AC60*(7-AB57))</f>
        <v>0</v>
      </c>
      <c r="AE60" s="311">
        <f t="shared" ref="AE60" si="808">ROUND(IF(OR(AC57-AC60*(7-AB57)+AH60&lt;0,$B55=$B61,AC60&lt;=0,AC57=0),0,IF(AC57-AC60*(7-AB57)+AH60&gt;AI60-AG60+AH60,AI60-AG60+AH60,AC57-AC60*(7-AB57)+AH60)),1)</f>
        <v>0</v>
      </c>
      <c r="AF60" s="312"/>
      <c r="AG60" s="139">
        <f t="shared" ref="AG60" si="809">IF(OR($B55=$B61,AB56=0),0,IF($B55=$B49,AB55,$F55))</f>
        <v>0</v>
      </c>
      <c r="AH60" s="30">
        <f t="shared" ref="AH60" si="810">IF(OR($B55=$B61,AB60=0),0,$G57-$G56)</f>
        <v>0</v>
      </c>
      <c r="AI60" s="134">
        <f t="shared" ref="AI60" si="811">IF(OR($B55=$B61,AB60=0),0,AB59)</f>
        <v>0</v>
      </c>
      <c r="AJ60" s="138">
        <f t="shared" ref="AJ60" si="812">IF($B55=$B61,0,AC57)</f>
        <v>0</v>
      </c>
      <c r="AK60" s="176">
        <f t="shared" ref="AK60" si="813">IF($B49=$B55,IF(AM55+AM50&gt;0,1,0)+IF(AN55+AN50&gt;0,1,0)+IF(AO55+AO50&gt;0,1,0)+IF(AP55+AP50&gt;0,1,0)+IF(AQ55+AQ50&gt;0,1,0)+IF(AR55+AR50&gt;0,1,0)+IF(AS55+AS50&gt;0,1,0),AK56)</f>
        <v>0</v>
      </c>
      <c r="AL60" s="133">
        <f t="shared" ref="AL60" si="814">IF(OR($B55=$B61,AK60=0,(AL56-AR60+AP60)&lt;=0),0,(AL56-AR60+AP60)/AK60)</f>
        <v>0</v>
      </c>
      <c r="AM60" s="137">
        <f t="shared" ref="AM60" si="815">IF(AL60*(7-AK57)&lt;=0,0,AL60*(7-AK57))</f>
        <v>0</v>
      </c>
      <c r="AN60" s="311">
        <f t="shared" ref="AN60" si="816">ROUND(IF(OR(AL57-AL60*(7-AK57)+AQ60&lt;0,$B55=$B61,AL60&lt;=0,AL57=0),0,IF(AL57-AL60*(7-AK57)+AQ60&gt;AR60-AP60+AQ60,AR60-AP60+AQ60,AL57-AL60*(7-AK57)+AQ60)),1)</f>
        <v>0</v>
      </c>
      <c r="AO60" s="312"/>
      <c r="AP60" s="139">
        <f t="shared" ref="AP60" si="817">IF(OR($B55=$B61,AK56=0),0,IF($B55=$B49,AK55,$F55))</f>
        <v>0</v>
      </c>
      <c r="AQ60" s="30">
        <f t="shared" ref="AQ60" si="818">IF(OR($B55=$B61,AK60=0),0,$G57-$G56)</f>
        <v>0</v>
      </c>
      <c r="AR60" s="134">
        <f t="shared" ref="AR60" si="819">IF(OR($B55=$B61,AK60=0),0,AK59)</f>
        <v>0</v>
      </c>
      <c r="AS60" s="138">
        <f t="shared" ref="AS60" si="820">IF($B55=$B61,0,AL57)</f>
        <v>0</v>
      </c>
      <c r="AT60" s="176">
        <f t="shared" ref="AT60" si="821">IF($B49=$B55,IF(AV55+AV50&gt;0,1,0)+IF(AW55+AW50&gt;0,1,0)+IF(AX55+AX50&gt;0,1,0)+IF(AY55+AY50&gt;0,1,0)+IF(AZ55+AZ50&gt;0,1,0)+IF(BA55+BA50&gt;0,1,0)+IF(BB55+BB50&gt;0,1,0),AT56)</f>
        <v>0</v>
      </c>
      <c r="AU60" s="133">
        <f t="shared" ref="AU60" si="822">IF(OR($B55=$B61,AT60=0,(AU56-BA60+AY60)&lt;=0),0,(AU56-BA60+AY60)/AT60)</f>
        <v>0</v>
      </c>
      <c r="AV60" s="137">
        <f t="shared" ref="AV60" si="823">IF(AU60*(7-AT57)&lt;=0,0,AU60*(7-AT57))</f>
        <v>0</v>
      </c>
      <c r="AW60" s="311">
        <f t="shared" ref="AW60" si="824">ROUND(IF(OR(AU57-AU60*(7-AT57)+AZ60&lt;0,$B55=$B61,AU60&lt;=0,AU57=0),0,IF(AU57-AU60*(7-AT57)+AZ60&gt;BA60-AY60+AZ60,BA60-AY60+AZ60,AU57-AU60*(7-AT57)+AZ60)),1)</f>
        <v>0</v>
      </c>
      <c r="AX60" s="312"/>
      <c r="AY60" s="139">
        <f t="shared" ref="AY60" si="825">IF(OR($B55=$B61,AT56=0),0,IF($B55=$B49,AT55,$F55))</f>
        <v>0</v>
      </c>
      <c r="AZ60" s="30">
        <f t="shared" ref="AZ60" si="826">IF(OR($B55=$B61,AT60=0),0,$G57-$G56)</f>
        <v>0</v>
      </c>
      <c r="BA60" s="134">
        <f t="shared" ref="BA60" si="827">IF(OR($B55=$B61,AT60=0),0,AT59)</f>
        <v>0</v>
      </c>
      <c r="BB60" s="138">
        <f t="shared" ref="BB60" si="828">IF($B55=$B61,0,AU57)</f>
        <v>0</v>
      </c>
    </row>
    <row r="61" spans="1:54" ht="15.75" x14ac:dyDescent="0.2">
      <c r="A61" s="1">
        <f t="shared" ref="A61" si="829">IF(B61="","1. Niewypełnione",B61)</f>
        <v>0</v>
      </c>
      <c r="B61" s="320">
        <f>czerwiec!B61</f>
        <v>0</v>
      </c>
      <c r="C61" s="321">
        <f>czerwiec!C61</f>
        <v>0</v>
      </c>
      <c r="D61" s="321">
        <f>czerwiec!D61</f>
        <v>0</v>
      </c>
      <c r="E61" s="321">
        <f>czerwiec!E61</f>
        <v>0</v>
      </c>
      <c r="F61" s="177">
        <f>czerwiec!F61</f>
        <v>18</v>
      </c>
      <c r="G61" s="185">
        <f>czerwiec!G61</f>
        <v>18</v>
      </c>
      <c r="H61" s="177"/>
      <c r="I61" s="192">
        <f t="shared" ref="I61:I65" si="830">K61+T61+AC61+AL61+AU61</f>
        <v>0</v>
      </c>
      <c r="J61" s="186">
        <f t="shared" ref="J61" si="831">IF(OR($B61=$B67,J64=0),0,ROUND((K62+P66)/J64,0))</f>
        <v>0</v>
      </c>
      <c r="K61" s="51">
        <f t="shared" ref="K61:K62" si="832">SUM(L61:R61)</f>
        <v>0</v>
      </c>
      <c r="L61" s="52">
        <f>czerwiec!L61</f>
        <v>0</v>
      </c>
      <c r="M61" s="52">
        <f>czerwiec!M61</f>
        <v>0</v>
      </c>
      <c r="N61" s="52">
        <f>czerwiec!N61</f>
        <v>0</v>
      </c>
      <c r="O61" s="52">
        <f>czerwiec!O61</f>
        <v>0</v>
      </c>
      <c r="P61" s="53">
        <f>czerwiec!P61</f>
        <v>0</v>
      </c>
      <c r="Q61" s="54">
        <f>czerwiec!Q61</f>
        <v>0</v>
      </c>
      <c r="R61" s="55">
        <f>czerwiec!R61</f>
        <v>0</v>
      </c>
      <c r="S61" s="188">
        <f t="shared" ref="S61" si="833">IF(OR($B61=$B67,S64=0),0,ROUND((T62+Y66)/S64,0))</f>
        <v>0</v>
      </c>
      <c r="T61" s="51">
        <f t="shared" ref="T61:T62" si="834">SUM(U61:AA61)</f>
        <v>0</v>
      </c>
      <c r="U61" s="52">
        <f>czerwiec!U61</f>
        <v>0</v>
      </c>
      <c r="V61" s="52">
        <f>czerwiec!V61</f>
        <v>0</v>
      </c>
      <c r="W61" s="52">
        <f>czerwiec!W61</f>
        <v>0</v>
      </c>
      <c r="X61" s="52">
        <f>czerwiec!X61</f>
        <v>0</v>
      </c>
      <c r="Y61" s="53">
        <f>czerwiec!Y61</f>
        <v>0</v>
      </c>
      <c r="Z61" s="54">
        <f>czerwiec!Z61</f>
        <v>0</v>
      </c>
      <c r="AA61" s="55">
        <f>czerwiec!AA61</f>
        <v>0</v>
      </c>
      <c r="AB61" s="188">
        <f t="shared" ref="AB61" si="835">IF(OR($B61=$B67,AB64=0),0,ROUND((AC62+AH66)/AB64,0))</f>
        <v>0</v>
      </c>
      <c r="AC61" s="51">
        <f t="shared" ref="AC61:AC62" si="836">SUM(AD61:AJ61)</f>
        <v>0</v>
      </c>
      <c r="AD61" s="52">
        <f>czerwiec!AD61</f>
        <v>0</v>
      </c>
      <c r="AE61" s="52">
        <f>czerwiec!AE61</f>
        <v>0</v>
      </c>
      <c r="AF61" s="52">
        <f>czerwiec!AF61</f>
        <v>0</v>
      </c>
      <c r="AG61" s="52">
        <f>czerwiec!AG61</f>
        <v>0</v>
      </c>
      <c r="AH61" s="53">
        <f>czerwiec!AH61</f>
        <v>0</v>
      </c>
      <c r="AI61" s="54">
        <f>czerwiec!AI61</f>
        <v>0</v>
      </c>
      <c r="AJ61" s="55">
        <f>czerwiec!AJ61</f>
        <v>0</v>
      </c>
      <c r="AK61" s="188">
        <f t="shared" ref="AK61" si="837">IF(OR($B61=$B67,AK64=0),0,ROUND((AL62+AQ66)/AK64,0))</f>
        <v>0</v>
      </c>
      <c r="AL61" s="51">
        <f t="shared" ref="AL61:AL62" si="838">SUM(AM61:AS61)</f>
        <v>0</v>
      </c>
      <c r="AM61" s="52">
        <f>czerwiec!AM61</f>
        <v>0</v>
      </c>
      <c r="AN61" s="52">
        <f>czerwiec!AN61</f>
        <v>0</v>
      </c>
      <c r="AO61" s="52">
        <f>czerwiec!AO61</f>
        <v>0</v>
      </c>
      <c r="AP61" s="52">
        <f>czerwiec!AP61</f>
        <v>0</v>
      </c>
      <c r="AQ61" s="53">
        <f>czerwiec!AQ61</f>
        <v>0</v>
      </c>
      <c r="AR61" s="54">
        <f>czerwiec!AR61</f>
        <v>0</v>
      </c>
      <c r="AS61" s="55">
        <f>czerwiec!AS61</f>
        <v>0</v>
      </c>
      <c r="AT61" s="188">
        <f t="shared" ref="AT61" si="839">IF(OR($B61=$B67,AT64=0),0,ROUND((AU62+AZ66)/AT64,0))</f>
        <v>0</v>
      </c>
      <c r="AU61" s="51">
        <f t="shared" ref="AU61:AU62" si="840">SUM(AV61:BB61)</f>
        <v>0</v>
      </c>
      <c r="AV61" s="52">
        <f t="shared" ref="AV61" si="841">IF(SUM($AM$9:$AS$9)=SUM($AV$9:$BB$9),AM61,IF(AND(SUM($AV$9:$BB$9)&gt;42,SUM($AV$9:$BB$9)&lt;49),AM61,0))</f>
        <v>0</v>
      </c>
      <c r="AW61" s="52">
        <f t="shared" ref="AW61" si="842">IF(SUM($AM$9:$AS$9)=SUM($AV$9:$BB$9),AN61,IF(AND(SUM($AV$9:$BB$9)&gt;42,SUM($AV$9:$BB$9)&lt;49),AN61,0))</f>
        <v>0</v>
      </c>
      <c r="AX61" s="52">
        <f t="shared" ref="AX61" si="843">IF(SUM($AM$9:$AS$9)=SUM($AV$9:$BB$9),AO61,IF(AND(SUM($AV$9:$BB$9)&gt;42,SUM($AV$9:$BB$9)&lt;49),AO61,0))</f>
        <v>0</v>
      </c>
      <c r="AY61" s="52">
        <f t="shared" ref="AY61" si="844">IF(SUM($AM$9:$AS$9)=SUM($AV$9:$BB$9),AP61,IF(AND(SUM($AV$9:$BB$9)&gt;42,SUM($AV$9:$BB$9)&lt;49),AP61,0))</f>
        <v>0</v>
      </c>
      <c r="AZ61" s="53">
        <f t="shared" ref="AZ61" si="845">IF(SUM($AM$9:$AS$9)=SUM($AV$9:$BB$9),AQ61,IF(AND(SUM($AV$9:$BB$9)&gt;42,SUM($AV$9:$BB$9)&lt;49),AQ61,0))</f>
        <v>0</v>
      </c>
      <c r="BA61" s="54">
        <f t="shared" ref="BA61" si="846">IF(SUM($AM$9:$AS$9)=SUM($AV$9:$BB$9),AR61,IF(AND(SUM($AV$9:$BB$9)&gt;42,SUM($AV$9:$BB$9)&lt;49),AR61,0))</f>
        <v>0</v>
      </c>
      <c r="BB61" s="55">
        <f t="shared" ref="BB61" si="847">IF(SUM($AM$9:$AS$9)=SUM($AV$9:$BB$9),AS61,IF(AND(SUM($AV$9:$BB$9)&gt;42,SUM($AV$9:$BB$9)&lt;49),AS61,0))</f>
        <v>0</v>
      </c>
    </row>
    <row r="62" spans="1:54" ht="12.75" hidden="1" customHeight="1" x14ac:dyDescent="0.2">
      <c r="B62" s="93"/>
      <c r="C62" s="94"/>
      <c r="D62" s="95"/>
      <c r="E62" s="115"/>
      <c r="F62" s="140" t="b">
        <f t="shared" ref="F62" si="848">IF($B55=$B61,OR(F56,G61&lt;F61),G61&lt;F61)</f>
        <v>0</v>
      </c>
      <c r="G62" s="189">
        <f t="shared" ref="G62" si="849">IF(AND($B55=$B61,$B55&lt;&gt;"",$B55&lt;&gt;0),G61+G56,G61)</f>
        <v>18</v>
      </c>
      <c r="H62" s="120"/>
      <c r="I62" s="165">
        <f t="shared" si="830"/>
        <v>0</v>
      </c>
      <c r="J62" s="194">
        <f t="shared" ref="J62" si="850">7-COUNTIF(L61:R61,0)-COUNTIF(L61:R61,"")</f>
        <v>0</v>
      </c>
      <c r="K62" s="22">
        <f t="shared" si="832"/>
        <v>0</v>
      </c>
      <c r="L62" s="35">
        <f t="shared" ref="L62:R62" si="851">IF($B55=$B61,L61+L56,L61)</f>
        <v>0</v>
      </c>
      <c r="M62" s="35">
        <f t="shared" si="851"/>
        <v>0</v>
      </c>
      <c r="N62" s="35">
        <f t="shared" si="851"/>
        <v>0</v>
      </c>
      <c r="O62" s="35">
        <f t="shared" si="851"/>
        <v>0</v>
      </c>
      <c r="P62" s="36">
        <f t="shared" si="851"/>
        <v>0</v>
      </c>
      <c r="Q62" s="37">
        <f t="shared" si="851"/>
        <v>0</v>
      </c>
      <c r="R62" s="38">
        <f t="shared" si="851"/>
        <v>0</v>
      </c>
      <c r="S62" s="194">
        <f t="shared" ref="S62" si="852">7-COUNTIF(U61:AA61,0)-COUNTIF(U61:AA61,"")</f>
        <v>0</v>
      </c>
      <c r="T62" s="22">
        <f t="shared" si="834"/>
        <v>0</v>
      </c>
      <c r="U62" s="35">
        <f t="shared" ref="U62:AA62" si="853">IF($B55=$B61,U61+U56,U61)</f>
        <v>0</v>
      </c>
      <c r="V62" s="35">
        <f t="shared" si="853"/>
        <v>0</v>
      </c>
      <c r="W62" s="35">
        <f t="shared" si="853"/>
        <v>0</v>
      </c>
      <c r="X62" s="35">
        <f t="shared" si="853"/>
        <v>0</v>
      </c>
      <c r="Y62" s="36">
        <f t="shared" si="853"/>
        <v>0</v>
      </c>
      <c r="Z62" s="37">
        <f t="shared" si="853"/>
        <v>0</v>
      </c>
      <c r="AA62" s="38">
        <f t="shared" si="853"/>
        <v>0</v>
      </c>
      <c r="AB62" s="194">
        <f t="shared" ref="AB62" si="854">7-COUNTIF(AD61:AJ61,0)-COUNTIF(AD61:AJ61,"")</f>
        <v>0</v>
      </c>
      <c r="AC62" s="22">
        <f t="shared" si="836"/>
        <v>0</v>
      </c>
      <c r="AD62" s="35">
        <f t="shared" ref="AD62:AJ62" si="855">IF($B55=$B61,AD61+AD56,AD61)</f>
        <v>0</v>
      </c>
      <c r="AE62" s="35">
        <f t="shared" si="855"/>
        <v>0</v>
      </c>
      <c r="AF62" s="35">
        <f t="shared" si="855"/>
        <v>0</v>
      </c>
      <c r="AG62" s="35">
        <f t="shared" si="855"/>
        <v>0</v>
      </c>
      <c r="AH62" s="36">
        <f t="shared" si="855"/>
        <v>0</v>
      </c>
      <c r="AI62" s="37">
        <f t="shared" si="855"/>
        <v>0</v>
      </c>
      <c r="AJ62" s="38">
        <f t="shared" si="855"/>
        <v>0</v>
      </c>
      <c r="AK62" s="194">
        <f t="shared" ref="AK62" si="856">7-COUNTIF(AM61:AS61,0)-COUNTIF(AM61:AS61,"")</f>
        <v>0</v>
      </c>
      <c r="AL62" s="22">
        <f t="shared" si="838"/>
        <v>0</v>
      </c>
      <c r="AM62" s="35">
        <f t="shared" ref="AM62:AS62" si="857">IF($B55=$B61,AM61+AM56,AM61)</f>
        <v>0</v>
      </c>
      <c r="AN62" s="35">
        <f t="shared" si="857"/>
        <v>0</v>
      </c>
      <c r="AO62" s="35">
        <f t="shared" si="857"/>
        <v>0</v>
      </c>
      <c r="AP62" s="35">
        <f t="shared" si="857"/>
        <v>0</v>
      </c>
      <c r="AQ62" s="36">
        <f t="shared" si="857"/>
        <v>0</v>
      </c>
      <c r="AR62" s="37">
        <f t="shared" si="857"/>
        <v>0</v>
      </c>
      <c r="AS62" s="38">
        <f t="shared" si="857"/>
        <v>0</v>
      </c>
      <c r="AT62" s="194">
        <f t="shared" ref="AT62" si="858">7-COUNTIF(AV61:BB61,0)-COUNTIF(AV61:BB61,"")</f>
        <v>0</v>
      </c>
      <c r="AU62" s="22">
        <f t="shared" si="840"/>
        <v>0</v>
      </c>
      <c r="AV62" s="35">
        <f t="shared" ref="AV62:BB62" si="859">IF($B55=$B61,AV61+AV56,AV61)</f>
        <v>0</v>
      </c>
      <c r="AW62" s="35">
        <f t="shared" si="859"/>
        <v>0</v>
      </c>
      <c r="AX62" s="35">
        <f t="shared" si="859"/>
        <v>0</v>
      </c>
      <c r="AY62" s="35">
        <f t="shared" si="859"/>
        <v>0</v>
      </c>
      <c r="AZ62" s="36">
        <f t="shared" si="859"/>
        <v>0</v>
      </c>
      <c r="BA62" s="37">
        <f t="shared" si="859"/>
        <v>0</v>
      </c>
      <c r="BB62" s="38">
        <f t="shared" si="859"/>
        <v>0</v>
      </c>
    </row>
    <row r="63" spans="1:54" ht="15" hidden="1" customHeight="1" x14ac:dyDescent="0.2">
      <c r="B63" s="116"/>
      <c r="C63" s="117"/>
      <c r="D63" s="118"/>
      <c r="E63" s="119"/>
      <c r="F63" s="92"/>
      <c r="G63" s="190">
        <f t="shared" ref="G63" si="860">IF(AND($B55=$B61,$B55&lt;&gt;"",$B55&lt;&gt;0),F61+G57,F61)</f>
        <v>18</v>
      </c>
      <c r="H63" s="121"/>
      <c r="I63" s="165">
        <f t="shared" si="830"/>
        <v>0</v>
      </c>
      <c r="J63" s="195">
        <f t="shared" ref="J63" si="861">IF($B61=$B55,COUNTIF(L63:R63,0),COUNTIF(L64:R64,0)+COUNTIF(L64:R64,""))</f>
        <v>7</v>
      </c>
      <c r="K63" s="39">
        <f t="shared" ref="K63:R63" si="862">IF($B55=$B61,K64+K57,K64)</f>
        <v>0</v>
      </c>
      <c r="L63" s="40">
        <f t="shared" si="862"/>
        <v>0</v>
      </c>
      <c r="M63" s="40">
        <f t="shared" si="862"/>
        <v>0</v>
      </c>
      <c r="N63" s="40">
        <f t="shared" si="862"/>
        <v>0</v>
      </c>
      <c r="O63" s="40">
        <f t="shared" si="862"/>
        <v>0</v>
      </c>
      <c r="P63" s="41">
        <f t="shared" si="862"/>
        <v>0</v>
      </c>
      <c r="Q63" s="42">
        <f t="shared" si="862"/>
        <v>0</v>
      </c>
      <c r="R63" s="43">
        <f t="shared" si="862"/>
        <v>0</v>
      </c>
      <c r="S63" s="195">
        <f t="shared" ref="S63" si="863">IF($B61=$B55,COUNTIF(U63:AA63,0),COUNTIF(U64:AA64,0)+COUNTIF(U64:AA64,""))</f>
        <v>7</v>
      </c>
      <c r="T63" s="39">
        <f t="shared" ref="T63:AA63" si="864">IF($B55=$B61,T64+T57,T64)</f>
        <v>0</v>
      </c>
      <c r="U63" s="40">
        <f t="shared" si="864"/>
        <v>0</v>
      </c>
      <c r="V63" s="40">
        <f t="shared" si="864"/>
        <v>0</v>
      </c>
      <c r="W63" s="40">
        <f t="shared" si="864"/>
        <v>0</v>
      </c>
      <c r="X63" s="40">
        <f t="shared" si="864"/>
        <v>0</v>
      </c>
      <c r="Y63" s="41">
        <f t="shared" si="864"/>
        <v>0</v>
      </c>
      <c r="Z63" s="42">
        <f t="shared" si="864"/>
        <v>0</v>
      </c>
      <c r="AA63" s="43">
        <f t="shared" si="864"/>
        <v>0</v>
      </c>
      <c r="AB63" s="195">
        <f t="shared" ref="AB63" si="865">IF($B61=$B55,COUNTIF(AD63:AJ63,0),COUNTIF(AD64:AJ64,0)+COUNTIF(AD64:AJ64,""))</f>
        <v>7</v>
      </c>
      <c r="AC63" s="39">
        <f t="shared" ref="AC63:AJ63" si="866">IF($B55=$B61,AC64+AC57,AC64)</f>
        <v>0</v>
      </c>
      <c r="AD63" s="40">
        <f t="shared" si="866"/>
        <v>0</v>
      </c>
      <c r="AE63" s="40">
        <f t="shared" si="866"/>
        <v>0</v>
      </c>
      <c r="AF63" s="40">
        <f t="shared" si="866"/>
        <v>0</v>
      </c>
      <c r="AG63" s="40">
        <f t="shared" si="866"/>
        <v>0</v>
      </c>
      <c r="AH63" s="41">
        <f t="shared" si="866"/>
        <v>0</v>
      </c>
      <c r="AI63" s="42">
        <f t="shared" si="866"/>
        <v>0</v>
      </c>
      <c r="AJ63" s="43">
        <f t="shared" si="866"/>
        <v>0</v>
      </c>
      <c r="AK63" s="195">
        <f t="shared" ref="AK63" si="867">IF($B61=$B55,COUNTIF(AM63:AS63,0),COUNTIF(AM64:AS64,0)+COUNTIF(AM64:AS64,""))</f>
        <v>7</v>
      </c>
      <c r="AL63" s="39">
        <f t="shared" ref="AL63:AS63" si="868">IF($B55=$B61,AL64+AL57,AL64)</f>
        <v>0</v>
      </c>
      <c r="AM63" s="40">
        <f t="shared" si="868"/>
        <v>0</v>
      </c>
      <c r="AN63" s="40">
        <f t="shared" si="868"/>
        <v>0</v>
      </c>
      <c r="AO63" s="40">
        <f t="shared" si="868"/>
        <v>0</v>
      </c>
      <c r="AP63" s="40">
        <f t="shared" si="868"/>
        <v>0</v>
      </c>
      <c r="AQ63" s="41">
        <f t="shared" si="868"/>
        <v>0</v>
      </c>
      <c r="AR63" s="42">
        <f t="shared" si="868"/>
        <v>0</v>
      </c>
      <c r="AS63" s="43">
        <f t="shared" si="868"/>
        <v>0</v>
      </c>
      <c r="AT63" s="195">
        <f t="shared" ref="AT63" si="869">IF($B61=$B55,COUNTIF(AV63:BB63,0),COUNTIF(AV64:BB64,0)+COUNTIF(AV64:BB64,""))</f>
        <v>7</v>
      </c>
      <c r="AU63" s="39">
        <f t="shared" ref="AU63:BB63" si="870">IF($B55=$B61,AU64+AU57,AU64)</f>
        <v>0</v>
      </c>
      <c r="AV63" s="40">
        <f t="shared" si="870"/>
        <v>0</v>
      </c>
      <c r="AW63" s="40">
        <f t="shared" si="870"/>
        <v>0</v>
      </c>
      <c r="AX63" s="40">
        <f t="shared" si="870"/>
        <v>0</v>
      </c>
      <c r="AY63" s="40">
        <f t="shared" si="870"/>
        <v>0</v>
      </c>
      <c r="AZ63" s="41">
        <f t="shared" si="870"/>
        <v>0</v>
      </c>
      <c r="BA63" s="42">
        <f t="shared" si="870"/>
        <v>0</v>
      </c>
      <c r="BB63" s="43">
        <f t="shared" si="870"/>
        <v>0</v>
      </c>
    </row>
    <row r="64" spans="1:54" ht="15.75" customHeight="1" x14ac:dyDescent="0.2">
      <c r="A64" s="1">
        <f t="shared" ref="A64" si="871">A61</f>
        <v>0</v>
      </c>
      <c r="B64" s="313">
        <f t="shared" ref="B64" si="872">B58+1</f>
        <v>8</v>
      </c>
      <c r="C64" s="314"/>
      <c r="D64" s="314"/>
      <c r="E64" s="314"/>
      <c r="F64" s="31"/>
      <c r="G64" s="183"/>
      <c r="H64" s="122">
        <f t="shared" ref="H64" si="873">5-COUNTIF(AU61,0)-COUNTIF(AL61,0)-COUNTIF(AC61,0)-COUNTIF(T61,0)-COUNTIF(K61,0)</f>
        <v>0</v>
      </c>
      <c r="I64" s="165">
        <f t="shared" si="830"/>
        <v>0</v>
      </c>
      <c r="J64" s="187">
        <f t="shared" ref="J64" si="874">IF($B61=$B55,J58+IF($F61&lt;&gt;$G61,(K61+$G63-$G62)/$F61,K61/$F61),IF($F61&lt;&gt;G61,(K61+$G63-$G62)/$F61,K61/$F61))</f>
        <v>0</v>
      </c>
      <c r="K64" s="7">
        <f t="shared" ref="K64:K65" si="875">SUM(L64:R64)</f>
        <v>0</v>
      </c>
      <c r="L64" s="26">
        <f t="shared" ref="L64:R64" si="876">L61</f>
        <v>0</v>
      </c>
      <c r="M64" s="26">
        <f t="shared" si="876"/>
        <v>0</v>
      </c>
      <c r="N64" s="26">
        <f t="shared" si="876"/>
        <v>0</v>
      </c>
      <c r="O64" s="26">
        <f t="shared" si="876"/>
        <v>0</v>
      </c>
      <c r="P64" s="26">
        <f t="shared" si="876"/>
        <v>0</v>
      </c>
      <c r="Q64" s="29">
        <f t="shared" si="876"/>
        <v>0</v>
      </c>
      <c r="R64" s="23">
        <f t="shared" si="876"/>
        <v>0</v>
      </c>
      <c r="S64" s="187">
        <f t="shared" ref="S64" si="877">IF($B61=$B55,S58+IF($F61&lt;&gt;$G61,(T61+$G63-$G62)/$F61,T61/$F61),IF($F61&lt;&gt;P61,(T61+$G63-$G62)/$F61,T61/$F61))</f>
        <v>0</v>
      </c>
      <c r="T64" s="7">
        <f t="shared" ref="T64:T65" si="878">SUM(U64:AA64)</f>
        <v>0</v>
      </c>
      <c r="U64" s="26">
        <f t="shared" ref="U64:AA64" si="879">U61</f>
        <v>0</v>
      </c>
      <c r="V64" s="26">
        <f t="shared" si="879"/>
        <v>0</v>
      </c>
      <c r="W64" s="26">
        <f t="shared" si="879"/>
        <v>0</v>
      </c>
      <c r="X64" s="26">
        <f t="shared" si="879"/>
        <v>0</v>
      </c>
      <c r="Y64" s="113">
        <f t="shared" si="879"/>
        <v>0</v>
      </c>
      <c r="Z64" s="29">
        <f t="shared" si="879"/>
        <v>0</v>
      </c>
      <c r="AA64" s="23">
        <f t="shared" si="879"/>
        <v>0</v>
      </c>
      <c r="AB64" s="187">
        <f t="shared" ref="AB64" si="880">IF($B61=$B55,AB58+IF($F61&lt;&gt;$G61,(AC61+$G63-$G62)/$F61,AC61/$F61),IF($F61&lt;&gt;Y61,(AC61+$G63-$G62)/$F61,AC61/$F61))</f>
        <v>0</v>
      </c>
      <c r="AC64" s="7">
        <f t="shared" ref="AC64:AC65" si="881">SUM(AD64:AJ64)</f>
        <v>0</v>
      </c>
      <c r="AD64" s="26">
        <f t="shared" ref="AD64:AJ64" si="882">AD61</f>
        <v>0</v>
      </c>
      <c r="AE64" s="26">
        <f t="shared" si="882"/>
        <v>0</v>
      </c>
      <c r="AF64" s="26">
        <f t="shared" si="882"/>
        <v>0</v>
      </c>
      <c r="AG64" s="26">
        <f t="shared" si="882"/>
        <v>0</v>
      </c>
      <c r="AH64" s="113">
        <f t="shared" si="882"/>
        <v>0</v>
      </c>
      <c r="AI64" s="29">
        <f t="shared" si="882"/>
        <v>0</v>
      </c>
      <c r="AJ64" s="23">
        <f t="shared" si="882"/>
        <v>0</v>
      </c>
      <c r="AK64" s="187">
        <f t="shared" ref="AK64" si="883">IF($B61=$B55,AK58+IF($F61&lt;&gt;$G61,(AL61+$G63-$G62)/$F61,AL61/$F61),IF($F61&lt;&gt;AH61,(AL61+$G63-$G62)/$F61,AL61/$F61))</f>
        <v>0</v>
      </c>
      <c r="AL64" s="7">
        <f t="shared" ref="AL64:AL65" si="884">SUM(AM64:AS64)</f>
        <v>0</v>
      </c>
      <c r="AM64" s="26">
        <f t="shared" ref="AM64:AS64" si="885">AM61</f>
        <v>0</v>
      </c>
      <c r="AN64" s="26">
        <f t="shared" si="885"/>
        <v>0</v>
      </c>
      <c r="AO64" s="26">
        <f t="shared" si="885"/>
        <v>0</v>
      </c>
      <c r="AP64" s="26">
        <f t="shared" si="885"/>
        <v>0</v>
      </c>
      <c r="AQ64" s="113">
        <f t="shared" si="885"/>
        <v>0</v>
      </c>
      <c r="AR64" s="29">
        <f t="shared" si="885"/>
        <v>0</v>
      </c>
      <c r="AS64" s="23">
        <f t="shared" si="885"/>
        <v>0</v>
      </c>
      <c r="AT64" s="187">
        <f t="shared" ref="AT64" si="886">IF($B61=$B55,AT58+IF($F61&lt;&gt;$G61,(AU61+$G63-$G62)/$F61,AU61/$F61),IF($F61&lt;&gt;AQ61,(AU61+$G63-$G62)/$F61,AU61/$F61))</f>
        <v>0</v>
      </c>
      <c r="AU64" s="7">
        <f t="shared" ref="AU64:AU65" si="887">SUM(AV64:BB64)</f>
        <v>0</v>
      </c>
      <c r="AV64" s="6">
        <f t="shared" ref="AV64" si="888">IF(SUM($AM$9:$AS$9)=SUM($AV$9:$BB$9),AV61,IF(AND(SUM($AV$9:$BB$9)&gt;42,SUM($AV$9:$BB$9)&lt;49),AV61,0))</f>
        <v>0</v>
      </c>
      <c r="AW64" s="6">
        <f t="shared" ref="AW64:BB64" si="889">IF(SUM($AM$9:$AS$9)=SUM($AV$9:$BB$9),AW61,IF(AND(SUM($AV$9:$BB$9)&gt;42,SUM($AV$9:$BB$9)&lt;49),AW61,0))</f>
        <v>0</v>
      </c>
      <c r="AX64" s="6">
        <f t="shared" si="889"/>
        <v>0</v>
      </c>
      <c r="AY64" s="6">
        <f t="shared" si="889"/>
        <v>0</v>
      </c>
      <c r="AZ64" s="26">
        <f t="shared" si="889"/>
        <v>0</v>
      </c>
      <c r="BA64" s="29">
        <f t="shared" si="889"/>
        <v>0</v>
      </c>
      <c r="BB64" s="23">
        <f t="shared" si="889"/>
        <v>0</v>
      </c>
    </row>
    <row r="65" spans="1:54" ht="15.75" customHeight="1" x14ac:dyDescent="0.2">
      <c r="A65" s="1">
        <f t="shared" ref="A65:A66" si="890">A64</f>
        <v>0</v>
      </c>
      <c r="B65" s="313"/>
      <c r="C65" s="314"/>
      <c r="D65" s="314"/>
      <c r="E65" s="314"/>
      <c r="F65" s="31"/>
      <c r="G65" s="183"/>
      <c r="H65" s="123">
        <f t="shared" ref="H65" si="891">IF($B61=$B55,H59+F65,$F65)</f>
        <v>0</v>
      </c>
      <c r="I65" s="165">
        <f t="shared" si="830"/>
        <v>0</v>
      </c>
      <c r="J65" s="141">
        <f t="shared" ref="J65" si="892">IF($H64=0,0,IF($B55=$B61,IF($H66&gt;0,$H66+J59,K61+J59),IF($H66&gt;0,$H66,K61)))</f>
        <v>0</v>
      </c>
      <c r="K65" s="7">
        <f t="shared" si="875"/>
        <v>0</v>
      </c>
      <c r="L65" s="6"/>
      <c r="M65" s="6"/>
      <c r="N65" s="6"/>
      <c r="O65" s="6"/>
      <c r="P65" s="26"/>
      <c r="Q65" s="29"/>
      <c r="R65" s="23"/>
      <c r="S65" s="141">
        <f t="shared" ref="S65" si="893">IF($H64=0,0,IF($B55=$B61,IF($H66&gt;0,$H66+S59,T61+S59),IF($H66&gt;0,$H66,T61)))</f>
        <v>0</v>
      </c>
      <c r="T65" s="7">
        <f t="shared" si="878"/>
        <v>0</v>
      </c>
      <c r="U65" s="6"/>
      <c r="V65" s="6"/>
      <c r="W65" s="6"/>
      <c r="X65" s="6"/>
      <c r="Y65" s="26"/>
      <c r="Z65" s="29"/>
      <c r="AA65" s="23"/>
      <c r="AB65" s="141">
        <f t="shared" ref="AB65" si="894">IF($H64=0,0,IF($B55=$B61,IF($H66&gt;0,$H66+AB59,AC61+AB59),IF($H66&gt;0,$H66,AC61)))</f>
        <v>0</v>
      </c>
      <c r="AC65" s="7">
        <f t="shared" si="881"/>
        <v>0</v>
      </c>
      <c r="AD65" s="6"/>
      <c r="AE65" s="6"/>
      <c r="AF65" s="6"/>
      <c r="AG65" s="6"/>
      <c r="AH65" s="26"/>
      <c r="AI65" s="29"/>
      <c r="AJ65" s="23"/>
      <c r="AK65" s="141">
        <f t="shared" ref="AK65" si="895">IF($H64=0,0,IF($B55=$B61,IF($H66&gt;0,$H66+AK59,AL61+AK59),IF($H66&gt;0,$H66,AL61)))</f>
        <v>0</v>
      </c>
      <c r="AL65" s="7">
        <f t="shared" si="884"/>
        <v>0</v>
      </c>
      <c r="AM65" s="6"/>
      <c r="AN65" s="6"/>
      <c r="AO65" s="6"/>
      <c r="AP65" s="6"/>
      <c r="AQ65" s="26"/>
      <c r="AR65" s="29"/>
      <c r="AS65" s="23"/>
      <c r="AT65" s="141">
        <f t="shared" ref="AT65" si="896">IF($H64=0,0,IF($B55=$B61,IF($H66&gt;0,$H66+AT59,AU61+AT59),IF($H66&gt;0,$H66,AU61)))</f>
        <v>0</v>
      </c>
      <c r="AU65" s="7">
        <f t="shared" si="887"/>
        <v>0</v>
      </c>
      <c r="AV65" s="6"/>
      <c r="AW65" s="6"/>
      <c r="AX65" s="6"/>
      <c r="AY65" s="6"/>
      <c r="AZ65" s="26"/>
      <c r="BA65" s="29"/>
      <c r="BB65" s="23"/>
    </row>
    <row r="66" spans="1:54" ht="18.75" customHeight="1" thickBot="1" x14ac:dyDescent="0.25">
      <c r="A66" s="1">
        <f t="shared" si="890"/>
        <v>0</v>
      </c>
      <c r="B66" s="323" t="str">
        <f>IF(B61="",Wydruk!$AE$6,IF(J62=0,Wydruk!$AE$7,IF(AND(G62&lt;G63,B61&lt;&gt;$B67),Wydruk!$AE$13,IF(AND($B61=$B55,$B61&lt;&gt;$B67),IF(OR(OR(J66&lt;4,J66&gt;5),OR(S66&lt;4,S66&gt;5),OR(AB66&lt;4,AB66&gt;5),OR(AK66&lt;4,AK66&gt;5),OR(AND(AT66&lt;4,AT66&gt;0),AT66&gt;5)),Wydruk!$AE$8,Wydruk!$AE$9),IF($B61=$B67,IF($F65&lt;&gt;0,Wydruk!$AE$12,Wydruk!$AE$10),IF(OR(OR(J62&lt;4,J62&gt;5),OR(S62&lt;4,S62&gt;5),OR(AB62&lt;4,AB62&gt;5),OR(AK62&lt;4,AK62&gt;5),OR(AND(AT62&lt;4,AT62&gt;0),AT62&gt;5)),Wydruk!$AE$8,Wydruk!$AE$11))))))</f>
        <v>Uzupełnij liczby godzin tygodniowego planu</v>
      </c>
      <c r="C66" s="324"/>
      <c r="D66" s="324"/>
      <c r="E66" s="324"/>
      <c r="F66" s="173">
        <f>czerwiec!F66</f>
        <v>0</v>
      </c>
      <c r="G66" s="184">
        <f>czerwiec!G66</f>
        <v>0</v>
      </c>
      <c r="H66" s="191">
        <f t="shared" ref="H66" si="897">IF(OR($G66=0,$F66=0,$G66="",$F66=""),0,$G66/$F66)</f>
        <v>0</v>
      </c>
      <c r="I66" s="193"/>
      <c r="J66" s="176">
        <f t="shared" ref="J66" si="898">IF($B55=$B61,IF(L61+L56&gt;0,1,0)+IF(M61+M56&gt;0,1,0)+IF(N61+N56&gt;0,1,0)+IF(O61+O56&gt;0,1,0)+IF(P61+P56&gt;0,1,0)+IF(Q61+Q56&gt;0,1,0)+IF(R61+R56&gt;0,1,0),J62)</f>
        <v>0</v>
      </c>
      <c r="K66" s="133">
        <f t="shared" ref="K66" si="899">IF(OR($B61=$B67,J66=0,(K62-Q66+O66)&lt;=0),0,(K62-Q66+O66)/J66)</f>
        <v>0</v>
      </c>
      <c r="L66" s="137">
        <f t="shared" ref="L66" si="900">IF(K66*(7-J63)&lt;=0,0,K66*(7-J63))</f>
        <v>0</v>
      </c>
      <c r="M66" s="311">
        <f t="shared" ref="M66" si="901">ROUND(IF(OR(K63-K66*(7-J63)+P66&lt;0,$B61=$B67,K66&lt;=0,K63=0),0,IF(K63-K66*(7-J63)+P66&gt;Q66-O66+P66,Q66-O66+P66,K63-K66*(7-J63)+P66)),1)</f>
        <v>0</v>
      </c>
      <c r="N66" s="312"/>
      <c r="O66" s="139">
        <f t="shared" ref="O66" si="902">IF(OR($B61=$B67,J62=0),0,IF($B61=$B55,J61,$F61))</f>
        <v>0</v>
      </c>
      <c r="P66" s="30">
        <f t="shared" ref="P66" si="903">IF(OR($B61=$B67,J66=0),0,$G63-$G62)</f>
        <v>0</v>
      </c>
      <c r="Q66" s="134">
        <f t="shared" ref="Q66" si="904">IF(OR($B61=$B67,J66=0),0,J65)</f>
        <v>0</v>
      </c>
      <c r="R66" s="138">
        <f t="shared" ref="R66" si="905">IF($B61=$B67,0,K63)</f>
        <v>0</v>
      </c>
      <c r="S66" s="176">
        <f t="shared" ref="S66" si="906">IF($B55=$B61,IF(U61+U56&gt;0,1,0)+IF(V61+V56&gt;0,1,0)+IF(W61+W56&gt;0,1,0)+IF(X61+X56&gt;0,1,0)+IF(Y61+Y56&gt;0,1,0)+IF(Z61+Z56&gt;0,1,0)+IF(AA61+AA56&gt;0,1,0),S62)</f>
        <v>0</v>
      </c>
      <c r="T66" s="133">
        <f t="shared" ref="T66" si="907">IF(OR($B61=$B67,S66=0,(T62-Z66+X66)&lt;=0),0,(T62-Z66+X66)/S66)</f>
        <v>0</v>
      </c>
      <c r="U66" s="137">
        <f t="shared" ref="U66" si="908">IF(T66*(7-S63)&lt;=0,0,T66*(7-S63))</f>
        <v>0</v>
      </c>
      <c r="V66" s="311">
        <f t="shared" ref="V66" si="909">ROUND(IF(OR(T63-T66*(7-S63)+Y66&lt;0,$B61=$B67,T66&lt;=0,T63=0),0,IF(T63-T66*(7-S63)+Y66&gt;Z66-X66+Y66,Z66-X66+Y66,T63-T66*(7-S63)+Y66)),1)</f>
        <v>0</v>
      </c>
      <c r="W66" s="312"/>
      <c r="X66" s="139">
        <f t="shared" ref="X66" si="910">IF(OR($B61=$B67,S62=0),0,IF($B61=$B55,S61,$F61))</f>
        <v>0</v>
      </c>
      <c r="Y66" s="30">
        <f t="shared" ref="Y66" si="911">IF(OR($B61=$B67,S66=0),0,$G63-$G62)</f>
        <v>0</v>
      </c>
      <c r="Z66" s="134">
        <f t="shared" ref="Z66" si="912">IF(OR($B61=$B67,S66=0),0,S65)</f>
        <v>0</v>
      </c>
      <c r="AA66" s="138">
        <f t="shared" ref="AA66" si="913">IF($B61=$B67,0,T63)</f>
        <v>0</v>
      </c>
      <c r="AB66" s="176">
        <f t="shared" ref="AB66" si="914">IF($B55=$B61,IF(AD61+AD56&gt;0,1,0)+IF(AE61+AE56&gt;0,1,0)+IF(AF61+AF56&gt;0,1,0)+IF(AG61+AG56&gt;0,1,0)+IF(AH61+AH56&gt;0,1,0)+IF(AI61+AI56&gt;0,1,0)+IF(AJ61+AJ56&gt;0,1,0),AB62)</f>
        <v>0</v>
      </c>
      <c r="AC66" s="133">
        <f t="shared" ref="AC66" si="915">IF(OR($B61=$B67,AB66=0,(AC62-AI66+AG66)&lt;=0),0,(AC62-AI66+AG66)/AB66)</f>
        <v>0</v>
      </c>
      <c r="AD66" s="137">
        <f t="shared" ref="AD66" si="916">IF(AC66*(7-AB63)&lt;=0,0,AC66*(7-AB63))</f>
        <v>0</v>
      </c>
      <c r="AE66" s="311">
        <f t="shared" ref="AE66" si="917">ROUND(IF(OR(AC63-AC66*(7-AB63)+AH66&lt;0,$B61=$B67,AC66&lt;=0,AC63=0),0,IF(AC63-AC66*(7-AB63)+AH66&gt;AI66-AG66+AH66,AI66-AG66+AH66,AC63-AC66*(7-AB63)+AH66)),1)</f>
        <v>0</v>
      </c>
      <c r="AF66" s="312"/>
      <c r="AG66" s="139">
        <f t="shared" ref="AG66" si="918">IF(OR($B61=$B67,AB62=0),0,IF($B61=$B55,AB61,$F61))</f>
        <v>0</v>
      </c>
      <c r="AH66" s="30">
        <f t="shared" ref="AH66" si="919">IF(OR($B61=$B67,AB66=0),0,$G63-$G62)</f>
        <v>0</v>
      </c>
      <c r="AI66" s="134">
        <f t="shared" ref="AI66" si="920">IF(OR($B61=$B67,AB66=0),0,AB65)</f>
        <v>0</v>
      </c>
      <c r="AJ66" s="138">
        <f t="shared" ref="AJ66" si="921">IF($B61=$B67,0,AC63)</f>
        <v>0</v>
      </c>
      <c r="AK66" s="176">
        <f t="shared" ref="AK66" si="922">IF($B55=$B61,IF(AM61+AM56&gt;0,1,0)+IF(AN61+AN56&gt;0,1,0)+IF(AO61+AO56&gt;0,1,0)+IF(AP61+AP56&gt;0,1,0)+IF(AQ61+AQ56&gt;0,1,0)+IF(AR61+AR56&gt;0,1,0)+IF(AS61+AS56&gt;0,1,0),AK62)</f>
        <v>0</v>
      </c>
      <c r="AL66" s="133">
        <f t="shared" ref="AL66" si="923">IF(OR($B61=$B67,AK66=0,(AL62-AR66+AP66)&lt;=0),0,(AL62-AR66+AP66)/AK66)</f>
        <v>0</v>
      </c>
      <c r="AM66" s="137">
        <f t="shared" ref="AM66" si="924">IF(AL66*(7-AK63)&lt;=0,0,AL66*(7-AK63))</f>
        <v>0</v>
      </c>
      <c r="AN66" s="311">
        <f t="shared" ref="AN66" si="925">ROUND(IF(OR(AL63-AL66*(7-AK63)+AQ66&lt;0,$B61=$B67,AL66&lt;=0,AL63=0),0,IF(AL63-AL66*(7-AK63)+AQ66&gt;AR66-AP66+AQ66,AR66-AP66+AQ66,AL63-AL66*(7-AK63)+AQ66)),1)</f>
        <v>0</v>
      </c>
      <c r="AO66" s="312"/>
      <c r="AP66" s="139">
        <f t="shared" ref="AP66" si="926">IF(OR($B61=$B67,AK62=0),0,IF($B61=$B55,AK61,$F61))</f>
        <v>0</v>
      </c>
      <c r="AQ66" s="30">
        <f t="shared" ref="AQ66" si="927">IF(OR($B61=$B67,AK66=0),0,$G63-$G62)</f>
        <v>0</v>
      </c>
      <c r="AR66" s="134">
        <f t="shared" ref="AR66" si="928">IF(OR($B61=$B67,AK66=0),0,AK65)</f>
        <v>0</v>
      </c>
      <c r="AS66" s="138">
        <f t="shared" ref="AS66" si="929">IF($B61=$B67,0,AL63)</f>
        <v>0</v>
      </c>
      <c r="AT66" s="176">
        <f t="shared" ref="AT66" si="930">IF($B55=$B61,IF(AV61+AV56&gt;0,1,0)+IF(AW61+AW56&gt;0,1,0)+IF(AX61+AX56&gt;0,1,0)+IF(AY61+AY56&gt;0,1,0)+IF(AZ61+AZ56&gt;0,1,0)+IF(BA61+BA56&gt;0,1,0)+IF(BB61+BB56&gt;0,1,0),AT62)</f>
        <v>0</v>
      </c>
      <c r="AU66" s="133">
        <f t="shared" ref="AU66" si="931">IF(OR($B61=$B67,AT66=0,(AU62-BA66+AY66)&lt;=0),0,(AU62-BA66+AY66)/AT66)</f>
        <v>0</v>
      </c>
      <c r="AV66" s="137">
        <f t="shared" ref="AV66" si="932">IF(AU66*(7-AT63)&lt;=0,0,AU66*(7-AT63))</f>
        <v>0</v>
      </c>
      <c r="AW66" s="311">
        <f t="shared" ref="AW66" si="933">ROUND(IF(OR(AU63-AU66*(7-AT63)+AZ66&lt;0,$B61=$B67,AU66&lt;=0,AU63=0),0,IF(AU63-AU66*(7-AT63)+AZ66&gt;BA66-AY66+AZ66,BA66-AY66+AZ66,AU63-AU66*(7-AT63)+AZ66)),1)</f>
        <v>0</v>
      </c>
      <c r="AX66" s="312"/>
      <c r="AY66" s="139">
        <f t="shared" ref="AY66" si="934">IF(OR($B61=$B67,AT62=0),0,IF($B61=$B55,AT61,$F61))</f>
        <v>0</v>
      </c>
      <c r="AZ66" s="30">
        <f t="shared" ref="AZ66" si="935">IF(OR($B61=$B67,AT66=0),0,$G63-$G62)</f>
        <v>0</v>
      </c>
      <c r="BA66" s="134">
        <f t="shared" ref="BA66" si="936">IF(OR($B61=$B67,AT66=0),0,AT65)</f>
        <v>0</v>
      </c>
      <c r="BB66" s="138">
        <f t="shared" ref="BB66" si="937">IF($B61=$B67,0,AU63)</f>
        <v>0</v>
      </c>
    </row>
    <row r="67" spans="1:54" ht="15.75" x14ac:dyDescent="0.2">
      <c r="A67" s="1">
        <f t="shared" ref="A67" si="938">IF(B67="","1. Niewypełnione",B67)</f>
        <v>0</v>
      </c>
      <c r="B67" s="320">
        <f>czerwiec!B67</f>
        <v>0</v>
      </c>
      <c r="C67" s="321">
        <f>czerwiec!C67</f>
        <v>0</v>
      </c>
      <c r="D67" s="321">
        <f>czerwiec!D67</f>
        <v>0</v>
      </c>
      <c r="E67" s="321">
        <f>czerwiec!E67</f>
        <v>0</v>
      </c>
      <c r="F67" s="177">
        <f>czerwiec!F67</f>
        <v>18</v>
      </c>
      <c r="G67" s="185">
        <f>czerwiec!G67</f>
        <v>18</v>
      </c>
      <c r="H67" s="177"/>
      <c r="I67" s="192">
        <f t="shared" ref="I67:I71" si="939">K67+T67+AC67+AL67+AU67</f>
        <v>0</v>
      </c>
      <c r="J67" s="186">
        <f t="shared" ref="J67" si="940">IF(OR($B67=$B73,J70=0),0,ROUND((K68+P72)/J70,0))</f>
        <v>0</v>
      </c>
      <c r="K67" s="51">
        <f t="shared" ref="K67:K68" si="941">SUM(L67:R67)</f>
        <v>0</v>
      </c>
      <c r="L67" s="52">
        <f>czerwiec!L67</f>
        <v>0</v>
      </c>
      <c r="M67" s="52">
        <f>czerwiec!M67</f>
        <v>0</v>
      </c>
      <c r="N67" s="52">
        <f>czerwiec!N67</f>
        <v>0</v>
      </c>
      <c r="O67" s="52">
        <f>czerwiec!O67</f>
        <v>0</v>
      </c>
      <c r="P67" s="53">
        <f>czerwiec!P67</f>
        <v>0</v>
      </c>
      <c r="Q67" s="54">
        <f>czerwiec!Q67</f>
        <v>0</v>
      </c>
      <c r="R67" s="55">
        <f>czerwiec!R67</f>
        <v>0</v>
      </c>
      <c r="S67" s="188">
        <f t="shared" ref="S67" si="942">IF(OR($B67=$B73,S70=0),0,ROUND((T68+Y72)/S70,0))</f>
        <v>0</v>
      </c>
      <c r="T67" s="51">
        <f t="shared" ref="T67:T68" si="943">SUM(U67:AA67)</f>
        <v>0</v>
      </c>
      <c r="U67" s="52">
        <f>czerwiec!U67</f>
        <v>0</v>
      </c>
      <c r="V67" s="52">
        <f>czerwiec!V67</f>
        <v>0</v>
      </c>
      <c r="W67" s="52">
        <f>czerwiec!W67</f>
        <v>0</v>
      </c>
      <c r="X67" s="52">
        <f>czerwiec!X67</f>
        <v>0</v>
      </c>
      <c r="Y67" s="53">
        <f>czerwiec!Y67</f>
        <v>0</v>
      </c>
      <c r="Z67" s="54">
        <f>czerwiec!Z67</f>
        <v>0</v>
      </c>
      <c r="AA67" s="55">
        <f>czerwiec!AA67</f>
        <v>0</v>
      </c>
      <c r="AB67" s="188">
        <f t="shared" ref="AB67" si="944">IF(OR($B67=$B73,AB70=0),0,ROUND((AC68+AH72)/AB70,0))</f>
        <v>0</v>
      </c>
      <c r="AC67" s="51">
        <f t="shared" ref="AC67:AC68" si="945">SUM(AD67:AJ67)</f>
        <v>0</v>
      </c>
      <c r="AD67" s="52">
        <f>czerwiec!AD67</f>
        <v>0</v>
      </c>
      <c r="AE67" s="52">
        <f>czerwiec!AE67</f>
        <v>0</v>
      </c>
      <c r="AF67" s="52">
        <f>czerwiec!AF67</f>
        <v>0</v>
      </c>
      <c r="AG67" s="52">
        <f>czerwiec!AG67</f>
        <v>0</v>
      </c>
      <c r="AH67" s="53">
        <f>czerwiec!AH67</f>
        <v>0</v>
      </c>
      <c r="AI67" s="54">
        <f>czerwiec!AI67</f>
        <v>0</v>
      </c>
      <c r="AJ67" s="55">
        <f>czerwiec!AJ67</f>
        <v>0</v>
      </c>
      <c r="AK67" s="188">
        <f t="shared" ref="AK67" si="946">IF(OR($B67=$B73,AK70=0),0,ROUND((AL68+AQ72)/AK70,0))</f>
        <v>0</v>
      </c>
      <c r="AL67" s="51">
        <f t="shared" ref="AL67:AL68" si="947">SUM(AM67:AS67)</f>
        <v>0</v>
      </c>
      <c r="AM67" s="52">
        <f>czerwiec!AM67</f>
        <v>0</v>
      </c>
      <c r="AN67" s="52">
        <f>czerwiec!AN67</f>
        <v>0</v>
      </c>
      <c r="AO67" s="52">
        <f>czerwiec!AO67</f>
        <v>0</v>
      </c>
      <c r="AP67" s="52">
        <f>czerwiec!AP67</f>
        <v>0</v>
      </c>
      <c r="AQ67" s="53">
        <f>czerwiec!AQ67</f>
        <v>0</v>
      </c>
      <c r="AR67" s="54">
        <f>czerwiec!AR67</f>
        <v>0</v>
      </c>
      <c r="AS67" s="55">
        <f>czerwiec!AS67</f>
        <v>0</v>
      </c>
      <c r="AT67" s="188">
        <f t="shared" ref="AT67" si="948">IF(OR($B67=$B73,AT70=0),0,ROUND((AU68+AZ72)/AT70,0))</f>
        <v>0</v>
      </c>
      <c r="AU67" s="51">
        <f t="shared" ref="AU67:AU68" si="949">SUM(AV67:BB67)</f>
        <v>0</v>
      </c>
      <c r="AV67" s="52">
        <f t="shared" ref="AV67" si="950">IF(SUM($AM$9:$AS$9)=SUM($AV$9:$BB$9),AM67,IF(AND(SUM($AV$9:$BB$9)&gt;42,SUM($AV$9:$BB$9)&lt;49),AM67,0))</f>
        <v>0</v>
      </c>
      <c r="AW67" s="52">
        <f t="shared" ref="AW67" si="951">IF(SUM($AM$9:$AS$9)=SUM($AV$9:$BB$9),AN67,IF(AND(SUM($AV$9:$BB$9)&gt;42,SUM($AV$9:$BB$9)&lt;49),AN67,0))</f>
        <v>0</v>
      </c>
      <c r="AX67" s="52">
        <f t="shared" ref="AX67" si="952">IF(SUM($AM$9:$AS$9)=SUM($AV$9:$BB$9),AO67,IF(AND(SUM($AV$9:$BB$9)&gt;42,SUM($AV$9:$BB$9)&lt;49),AO67,0))</f>
        <v>0</v>
      </c>
      <c r="AY67" s="52">
        <f t="shared" ref="AY67" si="953">IF(SUM($AM$9:$AS$9)=SUM($AV$9:$BB$9),AP67,IF(AND(SUM($AV$9:$BB$9)&gt;42,SUM($AV$9:$BB$9)&lt;49),AP67,0))</f>
        <v>0</v>
      </c>
      <c r="AZ67" s="53">
        <f t="shared" ref="AZ67" si="954">IF(SUM($AM$9:$AS$9)=SUM($AV$9:$BB$9),AQ67,IF(AND(SUM($AV$9:$BB$9)&gt;42,SUM($AV$9:$BB$9)&lt;49),AQ67,0))</f>
        <v>0</v>
      </c>
      <c r="BA67" s="54">
        <f t="shared" ref="BA67" si="955">IF(SUM($AM$9:$AS$9)=SUM($AV$9:$BB$9),AR67,IF(AND(SUM($AV$9:$BB$9)&gt;42,SUM($AV$9:$BB$9)&lt;49),AR67,0))</f>
        <v>0</v>
      </c>
      <c r="BB67" s="55">
        <f t="shared" ref="BB67" si="956">IF(SUM($AM$9:$AS$9)=SUM($AV$9:$BB$9),AS67,IF(AND(SUM($AV$9:$BB$9)&gt;42,SUM($AV$9:$BB$9)&lt;49),AS67,0))</f>
        <v>0</v>
      </c>
    </row>
    <row r="68" spans="1:54" ht="12.75" hidden="1" customHeight="1" x14ac:dyDescent="0.2">
      <c r="B68" s="93"/>
      <c r="C68" s="94"/>
      <c r="D68" s="95"/>
      <c r="E68" s="115"/>
      <c r="F68" s="140" t="b">
        <f t="shared" ref="F68" si="957">IF($B61=$B67,OR(F62,G67&lt;F67),G67&lt;F67)</f>
        <v>0</v>
      </c>
      <c r="G68" s="189">
        <f t="shared" ref="G68" si="958">IF(AND($B61=$B67,$B61&lt;&gt;"",$B61&lt;&gt;0),G67+G62,G67)</f>
        <v>18</v>
      </c>
      <c r="H68" s="120"/>
      <c r="I68" s="165">
        <f t="shared" si="939"/>
        <v>0</v>
      </c>
      <c r="J68" s="194">
        <f t="shared" ref="J68" si="959">7-COUNTIF(L67:R67,0)-COUNTIF(L67:R67,"")</f>
        <v>0</v>
      </c>
      <c r="K68" s="22">
        <f t="shared" si="941"/>
        <v>0</v>
      </c>
      <c r="L68" s="35">
        <f t="shared" ref="L68:R68" si="960">IF($B61=$B67,L67+L62,L67)</f>
        <v>0</v>
      </c>
      <c r="M68" s="35">
        <f t="shared" si="960"/>
        <v>0</v>
      </c>
      <c r="N68" s="35">
        <f t="shared" si="960"/>
        <v>0</v>
      </c>
      <c r="O68" s="35">
        <f t="shared" si="960"/>
        <v>0</v>
      </c>
      <c r="P68" s="36">
        <f t="shared" si="960"/>
        <v>0</v>
      </c>
      <c r="Q68" s="37">
        <f t="shared" si="960"/>
        <v>0</v>
      </c>
      <c r="R68" s="38">
        <f t="shared" si="960"/>
        <v>0</v>
      </c>
      <c r="S68" s="194">
        <f t="shared" ref="S68" si="961">7-COUNTIF(U67:AA67,0)-COUNTIF(U67:AA67,"")</f>
        <v>0</v>
      </c>
      <c r="T68" s="22">
        <f t="shared" si="943"/>
        <v>0</v>
      </c>
      <c r="U68" s="35">
        <f t="shared" ref="U68:AA68" si="962">IF($B61=$B67,U67+U62,U67)</f>
        <v>0</v>
      </c>
      <c r="V68" s="35">
        <f t="shared" si="962"/>
        <v>0</v>
      </c>
      <c r="W68" s="35">
        <f t="shared" si="962"/>
        <v>0</v>
      </c>
      <c r="X68" s="35">
        <f t="shared" si="962"/>
        <v>0</v>
      </c>
      <c r="Y68" s="36">
        <f t="shared" si="962"/>
        <v>0</v>
      </c>
      <c r="Z68" s="37">
        <f t="shared" si="962"/>
        <v>0</v>
      </c>
      <c r="AA68" s="38">
        <f t="shared" si="962"/>
        <v>0</v>
      </c>
      <c r="AB68" s="194">
        <f t="shared" ref="AB68" si="963">7-COUNTIF(AD67:AJ67,0)-COUNTIF(AD67:AJ67,"")</f>
        <v>0</v>
      </c>
      <c r="AC68" s="22">
        <f t="shared" si="945"/>
        <v>0</v>
      </c>
      <c r="AD68" s="35">
        <f t="shared" ref="AD68:AJ68" si="964">IF($B61=$B67,AD67+AD62,AD67)</f>
        <v>0</v>
      </c>
      <c r="AE68" s="35">
        <f t="shared" si="964"/>
        <v>0</v>
      </c>
      <c r="AF68" s="35">
        <f t="shared" si="964"/>
        <v>0</v>
      </c>
      <c r="AG68" s="35">
        <f t="shared" si="964"/>
        <v>0</v>
      </c>
      <c r="AH68" s="36">
        <f t="shared" si="964"/>
        <v>0</v>
      </c>
      <c r="AI68" s="37">
        <f t="shared" si="964"/>
        <v>0</v>
      </c>
      <c r="AJ68" s="38">
        <f t="shared" si="964"/>
        <v>0</v>
      </c>
      <c r="AK68" s="194">
        <f t="shared" ref="AK68" si="965">7-COUNTIF(AM67:AS67,0)-COUNTIF(AM67:AS67,"")</f>
        <v>0</v>
      </c>
      <c r="AL68" s="22">
        <f t="shared" si="947"/>
        <v>0</v>
      </c>
      <c r="AM68" s="35">
        <f t="shared" ref="AM68:AS68" si="966">IF($B61=$B67,AM67+AM62,AM67)</f>
        <v>0</v>
      </c>
      <c r="AN68" s="35">
        <f t="shared" si="966"/>
        <v>0</v>
      </c>
      <c r="AO68" s="35">
        <f t="shared" si="966"/>
        <v>0</v>
      </c>
      <c r="AP68" s="35">
        <f t="shared" si="966"/>
        <v>0</v>
      </c>
      <c r="AQ68" s="36">
        <f t="shared" si="966"/>
        <v>0</v>
      </c>
      <c r="AR68" s="37">
        <f t="shared" si="966"/>
        <v>0</v>
      </c>
      <c r="AS68" s="38">
        <f t="shared" si="966"/>
        <v>0</v>
      </c>
      <c r="AT68" s="194">
        <f t="shared" ref="AT68" si="967">7-COUNTIF(AV67:BB67,0)-COUNTIF(AV67:BB67,"")</f>
        <v>0</v>
      </c>
      <c r="AU68" s="22">
        <f t="shared" si="949"/>
        <v>0</v>
      </c>
      <c r="AV68" s="35">
        <f t="shared" ref="AV68:BB68" si="968">IF($B61=$B67,AV67+AV62,AV67)</f>
        <v>0</v>
      </c>
      <c r="AW68" s="35">
        <f t="shared" si="968"/>
        <v>0</v>
      </c>
      <c r="AX68" s="35">
        <f t="shared" si="968"/>
        <v>0</v>
      </c>
      <c r="AY68" s="35">
        <f t="shared" si="968"/>
        <v>0</v>
      </c>
      <c r="AZ68" s="36">
        <f t="shared" si="968"/>
        <v>0</v>
      </c>
      <c r="BA68" s="37">
        <f t="shared" si="968"/>
        <v>0</v>
      </c>
      <c r="BB68" s="38">
        <f t="shared" si="968"/>
        <v>0</v>
      </c>
    </row>
    <row r="69" spans="1:54" ht="15" hidden="1" customHeight="1" x14ac:dyDescent="0.2">
      <c r="B69" s="116"/>
      <c r="C69" s="117"/>
      <c r="D69" s="118"/>
      <c r="E69" s="119"/>
      <c r="F69" s="92"/>
      <c r="G69" s="190">
        <f t="shared" ref="G69" si="969">IF(AND($B61=$B67,$B61&lt;&gt;"",$B61&lt;&gt;0),F67+G63,F67)</f>
        <v>18</v>
      </c>
      <c r="H69" s="121"/>
      <c r="I69" s="165">
        <f t="shared" si="939"/>
        <v>0</v>
      </c>
      <c r="J69" s="195">
        <f t="shared" ref="J69" si="970">IF($B67=$B61,COUNTIF(L69:R69,0),COUNTIF(L70:R70,0)+COUNTIF(L70:R70,""))</f>
        <v>7</v>
      </c>
      <c r="K69" s="39">
        <f t="shared" ref="K69:R69" si="971">IF($B61=$B67,K70+K63,K70)</f>
        <v>0</v>
      </c>
      <c r="L69" s="40">
        <f t="shared" si="971"/>
        <v>0</v>
      </c>
      <c r="M69" s="40">
        <f t="shared" si="971"/>
        <v>0</v>
      </c>
      <c r="N69" s="40">
        <f t="shared" si="971"/>
        <v>0</v>
      </c>
      <c r="O69" s="40">
        <f t="shared" si="971"/>
        <v>0</v>
      </c>
      <c r="P69" s="41">
        <f t="shared" si="971"/>
        <v>0</v>
      </c>
      <c r="Q69" s="42">
        <f t="shared" si="971"/>
        <v>0</v>
      </c>
      <c r="R69" s="43">
        <f t="shared" si="971"/>
        <v>0</v>
      </c>
      <c r="S69" s="195">
        <f t="shared" ref="S69" si="972">IF($B67=$B61,COUNTIF(U69:AA69,0),COUNTIF(U70:AA70,0)+COUNTIF(U70:AA70,""))</f>
        <v>7</v>
      </c>
      <c r="T69" s="39">
        <f t="shared" ref="T69:AA69" si="973">IF($B61=$B67,T70+T63,T70)</f>
        <v>0</v>
      </c>
      <c r="U69" s="40">
        <f t="shared" si="973"/>
        <v>0</v>
      </c>
      <c r="V69" s="40">
        <f t="shared" si="973"/>
        <v>0</v>
      </c>
      <c r="W69" s="40">
        <f t="shared" si="973"/>
        <v>0</v>
      </c>
      <c r="X69" s="40">
        <f t="shared" si="973"/>
        <v>0</v>
      </c>
      <c r="Y69" s="41">
        <f t="shared" si="973"/>
        <v>0</v>
      </c>
      <c r="Z69" s="42">
        <f t="shared" si="973"/>
        <v>0</v>
      </c>
      <c r="AA69" s="43">
        <f t="shared" si="973"/>
        <v>0</v>
      </c>
      <c r="AB69" s="195">
        <f t="shared" ref="AB69" si="974">IF($B67=$B61,COUNTIF(AD69:AJ69,0),COUNTIF(AD70:AJ70,0)+COUNTIF(AD70:AJ70,""))</f>
        <v>7</v>
      </c>
      <c r="AC69" s="39">
        <f t="shared" ref="AC69:AJ69" si="975">IF($B61=$B67,AC70+AC63,AC70)</f>
        <v>0</v>
      </c>
      <c r="AD69" s="40">
        <f t="shared" si="975"/>
        <v>0</v>
      </c>
      <c r="AE69" s="40">
        <f t="shared" si="975"/>
        <v>0</v>
      </c>
      <c r="AF69" s="40">
        <f t="shared" si="975"/>
        <v>0</v>
      </c>
      <c r="AG69" s="40">
        <f t="shared" si="975"/>
        <v>0</v>
      </c>
      <c r="AH69" s="41">
        <f t="shared" si="975"/>
        <v>0</v>
      </c>
      <c r="AI69" s="42">
        <f t="shared" si="975"/>
        <v>0</v>
      </c>
      <c r="AJ69" s="43">
        <f t="shared" si="975"/>
        <v>0</v>
      </c>
      <c r="AK69" s="195">
        <f t="shared" ref="AK69" si="976">IF($B67=$B61,COUNTIF(AM69:AS69,0),COUNTIF(AM70:AS70,0)+COUNTIF(AM70:AS70,""))</f>
        <v>7</v>
      </c>
      <c r="AL69" s="39">
        <f t="shared" ref="AL69:AS69" si="977">IF($B61=$B67,AL70+AL63,AL70)</f>
        <v>0</v>
      </c>
      <c r="AM69" s="40">
        <f t="shared" si="977"/>
        <v>0</v>
      </c>
      <c r="AN69" s="40">
        <f t="shared" si="977"/>
        <v>0</v>
      </c>
      <c r="AO69" s="40">
        <f t="shared" si="977"/>
        <v>0</v>
      </c>
      <c r="AP69" s="40">
        <f t="shared" si="977"/>
        <v>0</v>
      </c>
      <c r="AQ69" s="41">
        <f t="shared" si="977"/>
        <v>0</v>
      </c>
      <c r="AR69" s="42">
        <f t="shared" si="977"/>
        <v>0</v>
      </c>
      <c r="AS69" s="43">
        <f t="shared" si="977"/>
        <v>0</v>
      </c>
      <c r="AT69" s="195">
        <f t="shared" ref="AT69" si="978">IF($B67=$B61,COUNTIF(AV69:BB69,0),COUNTIF(AV70:BB70,0)+COUNTIF(AV70:BB70,""))</f>
        <v>7</v>
      </c>
      <c r="AU69" s="39">
        <f t="shared" ref="AU69:BB69" si="979">IF($B61=$B67,AU70+AU63,AU70)</f>
        <v>0</v>
      </c>
      <c r="AV69" s="40">
        <f t="shared" si="979"/>
        <v>0</v>
      </c>
      <c r="AW69" s="40">
        <f t="shared" si="979"/>
        <v>0</v>
      </c>
      <c r="AX69" s="40">
        <f t="shared" si="979"/>
        <v>0</v>
      </c>
      <c r="AY69" s="40">
        <f t="shared" si="979"/>
        <v>0</v>
      </c>
      <c r="AZ69" s="41">
        <f t="shared" si="979"/>
        <v>0</v>
      </c>
      <c r="BA69" s="42">
        <f t="shared" si="979"/>
        <v>0</v>
      </c>
      <c r="BB69" s="43">
        <f t="shared" si="979"/>
        <v>0</v>
      </c>
    </row>
    <row r="70" spans="1:54" ht="15.75" customHeight="1" x14ac:dyDescent="0.2">
      <c r="A70" s="1">
        <f t="shared" ref="A70" si="980">A67</f>
        <v>0</v>
      </c>
      <c r="B70" s="313">
        <f t="shared" ref="B70" si="981">B64+1</f>
        <v>9</v>
      </c>
      <c r="C70" s="314"/>
      <c r="D70" s="314"/>
      <c r="E70" s="314"/>
      <c r="F70" s="31"/>
      <c r="G70" s="183"/>
      <c r="H70" s="122">
        <f t="shared" ref="H70" si="982">5-COUNTIF(AU67,0)-COUNTIF(AL67,0)-COUNTIF(AC67,0)-COUNTIF(T67,0)-COUNTIF(K67,0)</f>
        <v>0</v>
      </c>
      <c r="I70" s="165">
        <f t="shared" si="939"/>
        <v>0</v>
      </c>
      <c r="J70" s="187">
        <f t="shared" ref="J70" si="983">IF($B67=$B61,J64+IF($F67&lt;&gt;$G67,(K67+$G69-$G68)/$F67,K67/$F67),IF($F67&lt;&gt;G67,(K67+$G69-$G68)/$F67,K67/$F67))</f>
        <v>0</v>
      </c>
      <c r="K70" s="7">
        <f t="shared" ref="K70:K71" si="984">SUM(L70:R70)</f>
        <v>0</v>
      </c>
      <c r="L70" s="26">
        <f t="shared" ref="L70:R70" si="985">L67</f>
        <v>0</v>
      </c>
      <c r="M70" s="26">
        <f t="shared" si="985"/>
        <v>0</v>
      </c>
      <c r="N70" s="26">
        <f t="shared" si="985"/>
        <v>0</v>
      </c>
      <c r="O70" s="26">
        <f t="shared" si="985"/>
        <v>0</v>
      </c>
      <c r="P70" s="26">
        <f t="shared" si="985"/>
        <v>0</v>
      </c>
      <c r="Q70" s="29">
        <f t="shared" si="985"/>
        <v>0</v>
      </c>
      <c r="R70" s="23">
        <f t="shared" si="985"/>
        <v>0</v>
      </c>
      <c r="S70" s="187">
        <f t="shared" ref="S70" si="986">IF($B67=$B61,S64+IF($F67&lt;&gt;$G67,(T67+$G69-$G68)/$F67,T67/$F67),IF($F67&lt;&gt;P67,(T67+$G69-$G68)/$F67,T67/$F67))</f>
        <v>0</v>
      </c>
      <c r="T70" s="7">
        <f t="shared" ref="T70:T71" si="987">SUM(U70:AA70)</f>
        <v>0</v>
      </c>
      <c r="U70" s="26">
        <f t="shared" ref="U70:AA70" si="988">U67</f>
        <v>0</v>
      </c>
      <c r="V70" s="26">
        <f t="shared" si="988"/>
        <v>0</v>
      </c>
      <c r="W70" s="26">
        <f t="shared" si="988"/>
        <v>0</v>
      </c>
      <c r="X70" s="26">
        <f t="shared" si="988"/>
        <v>0</v>
      </c>
      <c r="Y70" s="113">
        <f t="shared" si="988"/>
        <v>0</v>
      </c>
      <c r="Z70" s="29">
        <f t="shared" si="988"/>
        <v>0</v>
      </c>
      <c r="AA70" s="23">
        <f t="shared" si="988"/>
        <v>0</v>
      </c>
      <c r="AB70" s="187">
        <f t="shared" ref="AB70" si="989">IF($B67=$B61,AB64+IF($F67&lt;&gt;$G67,(AC67+$G69-$G68)/$F67,AC67/$F67),IF($F67&lt;&gt;Y67,(AC67+$G69-$G68)/$F67,AC67/$F67))</f>
        <v>0</v>
      </c>
      <c r="AC70" s="7">
        <f t="shared" ref="AC70:AC71" si="990">SUM(AD70:AJ70)</f>
        <v>0</v>
      </c>
      <c r="AD70" s="26">
        <f t="shared" ref="AD70:AJ70" si="991">AD67</f>
        <v>0</v>
      </c>
      <c r="AE70" s="26">
        <f t="shared" si="991"/>
        <v>0</v>
      </c>
      <c r="AF70" s="26">
        <f t="shared" si="991"/>
        <v>0</v>
      </c>
      <c r="AG70" s="26">
        <f t="shared" si="991"/>
        <v>0</v>
      </c>
      <c r="AH70" s="113">
        <f t="shared" si="991"/>
        <v>0</v>
      </c>
      <c r="AI70" s="29">
        <f t="shared" si="991"/>
        <v>0</v>
      </c>
      <c r="AJ70" s="23">
        <f t="shared" si="991"/>
        <v>0</v>
      </c>
      <c r="AK70" s="187">
        <f t="shared" ref="AK70" si="992">IF($B67=$B61,AK64+IF($F67&lt;&gt;$G67,(AL67+$G69-$G68)/$F67,AL67/$F67),IF($F67&lt;&gt;AH67,(AL67+$G69-$G68)/$F67,AL67/$F67))</f>
        <v>0</v>
      </c>
      <c r="AL70" s="7">
        <f t="shared" ref="AL70:AL71" si="993">SUM(AM70:AS70)</f>
        <v>0</v>
      </c>
      <c r="AM70" s="26">
        <f t="shared" ref="AM70:AS70" si="994">AM67</f>
        <v>0</v>
      </c>
      <c r="AN70" s="26">
        <f t="shared" si="994"/>
        <v>0</v>
      </c>
      <c r="AO70" s="26">
        <f t="shared" si="994"/>
        <v>0</v>
      </c>
      <c r="AP70" s="26">
        <f t="shared" si="994"/>
        <v>0</v>
      </c>
      <c r="AQ70" s="113">
        <f t="shared" si="994"/>
        <v>0</v>
      </c>
      <c r="AR70" s="29">
        <f t="shared" si="994"/>
        <v>0</v>
      </c>
      <c r="AS70" s="23">
        <f t="shared" si="994"/>
        <v>0</v>
      </c>
      <c r="AT70" s="187">
        <f t="shared" ref="AT70" si="995">IF($B67=$B61,AT64+IF($F67&lt;&gt;$G67,(AU67+$G69-$G68)/$F67,AU67/$F67),IF($F67&lt;&gt;AQ67,(AU67+$G69-$G68)/$F67,AU67/$F67))</f>
        <v>0</v>
      </c>
      <c r="AU70" s="7">
        <f t="shared" ref="AU70:AU71" si="996">SUM(AV70:BB70)</f>
        <v>0</v>
      </c>
      <c r="AV70" s="6">
        <f t="shared" ref="AV70" si="997">IF(SUM($AM$9:$AS$9)=SUM($AV$9:$BB$9),AV67,IF(AND(SUM($AV$9:$BB$9)&gt;42,SUM($AV$9:$BB$9)&lt;49),AV67,0))</f>
        <v>0</v>
      </c>
      <c r="AW70" s="6">
        <f t="shared" ref="AW70:BB70" si="998">IF(SUM($AM$9:$AS$9)=SUM($AV$9:$BB$9),AW67,IF(AND(SUM($AV$9:$BB$9)&gt;42,SUM($AV$9:$BB$9)&lt;49),AW67,0))</f>
        <v>0</v>
      </c>
      <c r="AX70" s="6">
        <f t="shared" si="998"/>
        <v>0</v>
      </c>
      <c r="AY70" s="6">
        <f t="shared" si="998"/>
        <v>0</v>
      </c>
      <c r="AZ70" s="26">
        <f t="shared" si="998"/>
        <v>0</v>
      </c>
      <c r="BA70" s="29">
        <f t="shared" si="998"/>
        <v>0</v>
      </c>
      <c r="BB70" s="23">
        <f t="shared" si="998"/>
        <v>0</v>
      </c>
    </row>
    <row r="71" spans="1:54" ht="15.75" customHeight="1" x14ac:dyDescent="0.2">
      <c r="A71" s="1">
        <f t="shared" ref="A71:A72" si="999">A70</f>
        <v>0</v>
      </c>
      <c r="B71" s="313"/>
      <c r="C71" s="314"/>
      <c r="D71" s="314"/>
      <c r="E71" s="314"/>
      <c r="F71" s="31"/>
      <c r="G71" s="183"/>
      <c r="H71" s="123">
        <f t="shared" ref="H71" si="1000">IF($B67=$B61,H65+F71,$F71)</f>
        <v>0</v>
      </c>
      <c r="I71" s="165">
        <f t="shared" si="939"/>
        <v>0</v>
      </c>
      <c r="J71" s="141">
        <f t="shared" ref="J71" si="1001">IF($H70=0,0,IF($B61=$B67,IF($H72&gt;0,$H72+J65,K67+J65),IF($H72&gt;0,$H72,K67)))</f>
        <v>0</v>
      </c>
      <c r="K71" s="7">
        <f t="shared" si="984"/>
        <v>0</v>
      </c>
      <c r="L71" s="6"/>
      <c r="M71" s="6"/>
      <c r="N71" s="6"/>
      <c r="O71" s="6"/>
      <c r="P71" s="26"/>
      <c r="Q71" s="29"/>
      <c r="R71" s="23"/>
      <c r="S71" s="141">
        <f t="shared" ref="S71" si="1002">IF($H70=0,0,IF($B61=$B67,IF($H72&gt;0,$H72+S65,T67+S65),IF($H72&gt;0,$H72,T67)))</f>
        <v>0</v>
      </c>
      <c r="T71" s="7">
        <f t="shared" si="987"/>
        <v>0</v>
      </c>
      <c r="U71" s="6"/>
      <c r="V71" s="6"/>
      <c r="W71" s="6"/>
      <c r="X71" s="6"/>
      <c r="Y71" s="26"/>
      <c r="Z71" s="29"/>
      <c r="AA71" s="23"/>
      <c r="AB71" s="141">
        <f t="shared" ref="AB71" si="1003">IF($H70=0,0,IF($B61=$B67,IF($H72&gt;0,$H72+AB65,AC67+AB65),IF($H72&gt;0,$H72,AC67)))</f>
        <v>0</v>
      </c>
      <c r="AC71" s="7">
        <f t="shared" si="990"/>
        <v>0</v>
      </c>
      <c r="AD71" s="6"/>
      <c r="AE71" s="6"/>
      <c r="AF71" s="6"/>
      <c r="AG71" s="6"/>
      <c r="AH71" s="26"/>
      <c r="AI71" s="29"/>
      <c r="AJ71" s="23"/>
      <c r="AK71" s="141">
        <f t="shared" ref="AK71" si="1004">IF($H70=0,0,IF($B61=$B67,IF($H72&gt;0,$H72+AK65,AL67+AK65),IF($H72&gt;0,$H72,AL67)))</f>
        <v>0</v>
      </c>
      <c r="AL71" s="7">
        <f t="shared" si="993"/>
        <v>0</v>
      </c>
      <c r="AM71" s="6"/>
      <c r="AN71" s="6"/>
      <c r="AO71" s="6"/>
      <c r="AP71" s="6"/>
      <c r="AQ71" s="26"/>
      <c r="AR71" s="29"/>
      <c r="AS71" s="23"/>
      <c r="AT71" s="141">
        <f t="shared" ref="AT71" si="1005">IF($H70=0,0,IF($B61=$B67,IF($H72&gt;0,$H72+AT65,AU67+AT65),IF($H72&gt;0,$H72,AU67)))</f>
        <v>0</v>
      </c>
      <c r="AU71" s="7">
        <f t="shared" si="996"/>
        <v>0</v>
      </c>
      <c r="AV71" s="6"/>
      <c r="AW71" s="6"/>
      <c r="AX71" s="6"/>
      <c r="AY71" s="6"/>
      <c r="AZ71" s="26"/>
      <c r="BA71" s="29"/>
      <c r="BB71" s="23"/>
    </row>
    <row r="72" spans="1:54" ht="18.75" customHeight="1" thickBot="1" x14ac:dyDescent="0.25">
      <c r="A72" s="1">
        <f t="shared" si="999"/>
        <v>0</v>
      </c>
      <c r="B72" s="323" t="str">
        <f>IF(B67="",Wydruk!$AE$6,IF(J68=0,Wydruk!$AE$7,IF(AND(G68&lt;G69,B67&lt;&gt;$B73),Wydruk!$AE$13,IF(AND($B67=$B61,$B67&lt;&gt;$B73),IF(OR(OR(J72&lt;4,J72&gt;5),OR(S72&lt;4,S72&gt;5),OR(AB72&lt;4,AB72&gt;5),OR(AK72&lt;4,AK72&gt;5),OR(AND(AT72&lt;4,AT72&gt;0),AT72&gt;5)),Wydruk!$AE$8,Wydruk!$AE$9),IF($B67=$B73,IF($F71&lt;&gt;0,Wydruk!$AE$12,Wydruk!$AE$10),IF(OR(OR(J68&lt;4,J68&gt;5),OR(S68&lt;4,S68&gt;5),OR(AB68&lt;4,AB68&gt;5),OR(AK68&lt;4,AK68&gt;5),OR(AND(AT68&lt;4,AT68&gt;0),AT68&gt;5)),Wydruk!$AE$8,Wydruk!$AE$11))))))</f>
        <v>Uzupełnij liczby godzin tygodniowego planu</v>
      </c>
      <c r="C72" s="324"/>
      <c r="D72" s="324"/>
      <c r="E72" s="324"/>
      <c r="F72" s="173">
        <f>czerwiec!F72</f>
        <v>0</v>
      </c>
      <c r="G72" s="184">
        <f>czerwiec!G72</f>
        <v>0</v>
      </c>
      <c r="H72" s="191">
        <f t="shared" ref="H72" si="1006">IF(OR($G72=0,$F72=0,$G72="",$F72=""),0,$G72/$F72)</f>
        <v>0</v>
      </c>
      <c r="I72" s="193"/>
      <c r="J72" s="176">
        <f t="shared" ref="J72" si="1007">IF($B61=$B67,IF(L67+L62&gt;0,1,0)+IF(M67+M62&gt;0,1,0)+IF(N67+N62&gt;0,1,0)+IF(O67+O62&gt;0,1,0)+IF(P67+P62&gt;0,1,0)+IF(Q67+Q62&gt;0,1,0)+IF(R67+R62&gt;0,1,0),J68)</f>
        <v>0</v>
      </c>
      <c r="K72" s="133">
        <f t="shared" ref="K72" si="1008">IF(OR($B67=$B73,J72=0,(K68-Q72+O72)&lt;=0),0,(K68-Q72+O72)/J72)</f>
        <v>0</v>
      </c>
      <c r="L72" s="137">
        <f t="shared" ref="L72" si="1009">IF(K72*(7-J69)&lt;=0,0,K72*(7-J69))</f>
        <v>0</v>
      </c>
      <c r="M72" s="311">
        <f t="shared" ref="M72" si="1010">ROUND(IF(OR(K69-K72*(7-J69)+P72&lt;0,$B67=$B73,K72&lt;=0,K69=0),0,IF(K69-K72*(7-J69)+P72&gt;Q72-O72+P72,Q72-O72+P72,K69-K72*(7-J69)+P72)),1)</f>
        <v>0</v>
      </c>
      <c r="N72" s="312"/>
      <c r="O72" s="139">
        <f t="shared" ref="O72" si="1011">IF(OR($B67=$B73,J68=0),0,IF($B67=$B61,J67,$F67))</f>
        <v>0</v>
      </c>
      <c r="P72" s="30">
        <f t="shared" ref="P72" si="1012">IF(OR($B67=$B73,J72=0),0,$G69-$G68)</f>
        <v>0</v>
      </c>
      <c r="Q72" s="134">
        <f t="shared" ref="Q72" si="1013">IF(OR($B67=$B73,J72=0),0,J71)</f>
        <v>0</v>
      </c>
      <c r="R72" s="138">
        <f t="shared" ref="R72" si="1014">IF($B67=$B73,0,K69)</f>
        <v>0</v>
      </c>
      <c r="S72" s="176">
        <f t="shared" ref="S72" si="1015">IF($B61=$B67,IF(U67+U62&gt;0,1,0)+IF(V67+V62&gt;0,1,0)+IF(W67+W62&gt;0,1,0)+IF(X67+X62&gt;0,1,0)+IF(Y67+Y62&gt;0,1,0)+IF(Z67+Z62&gt;0,1,0)+IF(AA67+AA62&gt;0,1,0),S68)</f>
        <v>0</v>
      </c>
      <c r="T72" s="133">
        <f t="shared" ref="T72" si="1016">IF(OR($B67=$B73,S72=0,(T68-Z72+X72)&lt;=0),0,(T68-Z72+X72)/S72)</f>
        <v>0</v>
      </c>
      <c r="U72" s="137">
        <f t="shared" ref="U72" si="1017">IF(T72*(7-S69)&lt;=0,0,T72*(7-S69))</f>
        <v>0</v>
      </c>
      <c r="V72" s="311">
        <f t="shared" ref="V72" si="1018">ROUND(IF(OR(T69-T72*(7-S69)+Y72&lt;0,$B67=$B73,T72&lt;=0,T69=0),0,IF(T69-T72*(7-S69)+Y72&gt;Z72-X72+Y72,Z72-X72+Y72,T69-T72*(7-S69)+Y72)),1)</f>
        <v>0</v>
      </c>
      <c r="W72" s="312"/>
      <c r="X72" s="139">
        <f t="shared" ref="X72" si="1019">IF(OR($B67=$B73,S68=0),0,IF($B67=$B61,S67,$F67))</f>
        <v>0</v>
      </c>
      <c r="Y72" s="30">
        <f t="shared" ref="Y72" si="1020">IF(OR($B67=$B73,S72=0),0,$G69-$G68)</f>
        <v>0</v>
      </c>
      <c r="Z72" s="134">
        <f t="shared" ref="Z72" si="1021">IF(OR($B67=$B73,S72=0),0,S71)</f>
        <v>0</v>
      </c>
      <c r="AA72" s="138">
        <f t="shared" ref="AA72" si="1022">IF($B67=$B73,0,T69)</f>
        <v>0</v>
      </c>
      <c r="AB72" s="176">
        <f t="shared" ref="AB72" si="1023">IF($B61=$B67,IF(AD67+AD62&gt;0,1,0)+IF(AE67+AE62&gt;0,1,0)+IF(AF67+AF62&gt;0,1,0)+IF(AG67+AG62&gt;0,1,0)+IF(AH67+AH62&gt;0,1,0)+IF(AI67+AI62&gt;0,1,0)+IF(AJ67+AJ62&gt;0,1,0),AB68)</f>
        <v>0</v>
      </c>
      <c r="AC72" s="133">
        <f t="shared" ref="AC72" si="1024">IF(OR($B67=$B73,AB72=0,(AC68-AI72+AG72)&lt;=0),0,(AC68-AI72+AG72)/AB72)</f>
        <v>0</v>
      </c>
      <c r="AD72" s="137">
        <f t="shared" ref="AD72" si="1025">IF(AC72*(7-AB69)&lt;=0,0,AC72*(7-AB69))</f>
        <v>0</v>
      </c>
      <c r="AE72" s="311">
        <f t="shared" ref="AE72" si="1026">ROUND(IF(OR(AC69-AC72*(7-AB69)+AH72&lt;0,$B67=$B73,AC72&lt;=0,AC69=0),0,IF(AC69-AC72*(7-AB69)+AH72&gt;AI72-AG72+AH72,AI72-AG72+AH72,AC69-AC72*(7-AB69)+AH72)),1)</f>
        <v>0</v>
      </c>
      <c r="AF72" s="312"/>
      <c r="AG72" s="139">
        <f t="shared" ref="AG72" si="1027">IF(OR($B67=$B73,AB68=0),0,IF($B67=$B61,AB67,$F67))</f>
        <v>0</v>
      </c>
      <c r="AH72" s="30">
        <f t="shared" ref="AH72" si="1028">IF(OR($B67=$B73,AB72=0),0,$G69-$G68)</f>
        <v>0</v>
      </c>
      <c r="AI72" s="134">
        <f t="shared" ref="AI72" si="1029">IF(OR($B67=$B73,AB72=0),0,AB71)</f>
        <v>0</v>
      </c>
      <c r="AJ72" s="138">
        <f t="shared" ref="AJ72" si="1030">IF($B67=$B73,0,AC69)</f>
        <v>0</v>
      </c>
      <c r="AK72" s="176">
        <f t="shared" ref="AK72" si="1031">IF($B61=$B67,IF(AM67+AM62&gt;0,1,0)+IF(AN67+AN62&gt;0,1,0)+IF(AO67+AO62&gt;0,1,0)+IF(AP67+AP62&gt;0,1,0)+IF(AQ67+AQ62&gt;0,1,0)+IF(AR67+AR62&gt;0,1,0)+IF(AS67+AS62&gt;0,1,0),AK68)</f>
        <v>0</v>
      </c>
      <c r="AL72" s="133">
        <f t="shared" ref="AL72" si="1032">IF(OR($B67=$B73,AK72=0,(AL68-AR72+AP72)&lt;=0),0,(AL68-AR72+AP72)/AK72)</f>
        <v>0</v>
      </c>
      <c r="AM72" s="137">
        <f t="shared" ref="AM72" si="1033">IF(AL72*(7-AK69)&lt;=0,0,AL72*(7-AK69))</f>
        <v>0</v>
      </c>
      <c r="AN72" s="311">
        <f t="shared" ref="AN72" si="1034">ROUND(IF(OR(AL69-AL72*(7-AK69)+AQ72&lt;0,$B67=$B73,AL72&lt;=0,AL69=0),0,IF(AL69-AL72*(7-AK69)+AQ72&gt;AR72-AP72+AQ72,AR72-AP72+AQ72,AL69-AL72*(7-AK69)+AQ72)),1)</f>
        <v>0</v>
      </c>
      <c r="AO72" s="312"/>
      <c r="AP72" s="139">
        <f t="shared" ref="AP72" si="1035">IF(OR($B67=$B73,AK68=0),0,IF($B67=$B61,AK67,$F67))</f>
        <v>0</v>
      </c>
      <c r="AQ72" s="30">
        <f t="shared" ref="AQ72" si="1036">IF(OR($B67=$B73,AK72=0),0,$G69-$G68)</f>
        <v>0</v>
      </c>
      <c r="AR72" s="134">
        <f t="shared" ref="AR72" si="1037">IF(OR($B67=$B73,AK72=0),0,AK71)</f>
        <v>0</v>
      </c>
      <c r="AS72" s="138">
        <f t="shared" ref="AS72" si="1038">IF($B67=$B73,0,AL69)</f>
        <v>0</v>
      </c>
      <c r="AT72" s="176">
        <f t="shared" ref="AT72" si="1039">IF($B61=$B67,IF(AV67+AV62&gt;0,1,0)+IF(AW67+AW62&gt;0,1,0)+IF(AX67+AX62&gt;0,1,0)+IF(AY67+AY62&gt;0,1,0)+IF(AZ67+AZ62&gt;0,1,0)+IF(BA67+BA62&gt;0,1,0)+IF(BB67+BB62&gt;0,1,0),AT68)</f>
        <v>0</v>
      </c>
      <c r="AU72" s="133">
        <f t="shared" ref="AU72" si="1040">IF(OR($B67=$B73,AT72=0,(AU68-BA72+AY72)&lt;=0),0,(AU68-BA72+AY72)/AT72)</f>
        <v>0</v>
      </c>
      <c r="AV72" s="137">
        <f t="shared" ref="AV72" si="1041">IF(AU72*(7-AT69)&lt;=0,0,AU72*(7-AT69))</f>
        <v>0</v>
      </c>
      <c r="AW72" s="311">
        <f t="shared" ref="AW72" si="1042">ROUND(IF(OR(AU69-AU72*(7-AT69)+AZ72&lt;0,$B67=$B73,AU72&lt;=0,AU69=0),0,IF(AU69-AU72*(7-AT69)+AZ72&gt;BA72-AY72+AZ72,BA72-AY72+AZ72,AU69-AU72*(7-AT69)+AZ72)),1)</f>
        <v>0</v>
      </c>
      <c r="AX72" s="312"/>
      <c r="AY72" s="139">
        <f t="shared" ref="AY72" si="1043">IF(OR($B67=$B73,AT68=0),0,IF($B67=$B61,AT67,$F67))</f>
        <v>0</v>
      </c>
      <c r="AZ72" s="30">
        <f t="shared" ref="AZ72" si="1044">IF(OR($B67=$B73,AT72=0),0,$G69-$G68)</f>
        <v>0</v>
      </c>
      <c r="BA72" s="134">
        <f t="shared" ref="BA72" si="1045">IF(OR($B67=$B73,AT72=0),0,AT71)</f>
        <v>0</v>
      </c>
      <c r="BB72" s="138">
        <f t="shared" ref="BB72" si="1046">IF($B67=$B73,0,AU69)</f>
        <v>0</v>
      </c>
    </row>
    <row r="73" spans="1:54" ht="15.75" x14ac:dyDescent="0.2">
      <c r="A73" s="1">
        <f t="shared" ref="A73" si="1047">IF(B73="","1. Niewypełnione",B73)</f>
        <v>0</v>
      </c>
      <c r="B73" s="320">
        <f>czerwiec!B73</f>
        <v>0</v>
      </c>
      <c r="C73" s="321">
        <f>czerwiec!C73</f>
        <v>0</v>
      </c>
      <c r="D73" s="321">
        <f>czerwiec!D73</f>
        <v>0</v>
      </c>
      <c r="E73" s="321">
        <f>czerwiec!E73</f>
        <v>0</v>
      </c>
      <c r="F73" s="177">
        <f>czerwiec!F73</f>
        <v>18</v>
      </c>
      <c r="G73" s="185">
        <f>czerwiec!G73</f>
        <v>18</v>
      </c>
      <c r="H73" s="177"/>
      <c r="I73" s="192">
        <f t="shared" ref="I73:I77" si="1048">K73+T73+AC73+AL73+AU73</f>
        <v>0</v>
      </c>
      <c r="J73" s="186">
        <f t="shared" ref="J73" si="1049">IF(OR($B73=$B79,J76=0),0,ROUND((K74+P78)/J76,0))</f>
        <v>0</v>
      </c>
      <c r="K73" s="51">
        <f t="shared" ref="K73:K74" si="1050">SUM(L73:R73)</f>
        <v>0</v>
      </c>
      <c r="L73" s="52">
        <f>czerwiec!L73</f>
        <v>0</v>
      </c>
      <c r="M73" s="52">
        <f>czerwiec!M73</f>
        <v>0</v>
      </c>
      <c r="N73" s="52">
        <f>czerwiec!N73</f>
        <v>0</v>
      </c>
      <c r="O73" s="52">
        <f>czerwiec!O73</f>
        <v>0</v>
      </c>
      <c r="P73" s="53">
        <f>czerwiec!P73</f>
        <v>0</v>
      </c>
      <c r="Q73" s="54">
        <f>czerwiec!Q73</f>
        <v>0</v>
      </c>
      <c r="R73" s="55">
        <f>czerwiec!R73</f>
        <v>0</v>
      </c>
      <c r="S73" s="188">
        <f t="shared" ref="S73" si="1051">IF(OR($B73=$B79,S76=0),0,ROUND((T74+Y78)/S76,0))</f>
        <v>0</v>
      </c>
      <c r="T73" s="51">
        <f t="shared" ref="T73:T74" si="1052">SUM(U73:AA73)</f>
        <v>0</v>
      </c>
      <c r="U73" s="52">
        <f>czerwiec!U73</f>
        <v>0</v>
      </c>
      <c r="V73" s="52">
        <f>czerwiec!V73</f>
        <v>0</v>
      </c>
      <c r="W73" s="52">
        <f>czerwiec!W73</f>
        <v>0</v>
      </c>
      <c r="X73" s="52">
        <f>czerwiec!X73</f>
        <v>0</v>
      </c>
      <c r="Y73" s="53">
        <f>czerwiec!Y73</f>
        <v>0</v>
      </c>
      <c r="Z73" s="54">
        <f>czerwiec!Z73</f>
        <v>0</v>
      </c>
      <c r="AA73" s="55">
        <f>czerwiec!AA73</f>
        <v>0</v>
      </c>
      <c r="AB73" s="188">
        <f t="shared" ref="AB73" si="1053">IF(OR($B73=$B79,AB76=0),0,ROUND((AC74+AH78)/AB76,0))</f>
        <v>0</v>
      </c>
      <c r="AC73" s="51">
        <f t="shared" ref="AC73:AC74" si="1054">SUM(AD73:AJ73)</f>
        <v>0</v>
      </c>
      <c r="AD73" s="52">
        <f>czerwiec!AD73</f>
        <v>0</v>
      </c>
      <c r="AE73" s="52">
        <f>czerwiec!AE73</f>
        <v>0</v>
      </c>
      <c r="AF73" s="52">
        <f>czerwiec!AF73</f>
        <v>0</v>
      </c>
      <c r="AG73" s="52">
        <f>czerwiec!AG73</f>
        <v>0</v>
      </c>
      <c r="AH73" s="53">
        <f>czerwiec!AH73</f>
        <v>0</v>
      </c>
      <c r="AI73" s="54">
        <f>czerwiec!AI73</f>
        <v>0</v>
      </c>
      <c r="AJ73" s="55">
        <f>czerwiec!AJ73</f>
        <v>0</v>
      </c>
      <c r="AK73" s="188">
        <f t="shared" ref="AK73" si="1055">IF(OR($B73=$B79,AK76=0),0,ROUND((AL74+AQ78)/AK76,0))</f>
        <v>0</v>
      </c>
      <c r="AL73" s="51">
        <f t="shared" ref="AL73:AL74" si="1056">SUM(AM73:AS73)</f>
        <v>0</v>
      </c>
      <c r="AM73" s="52">
        <f>czerwiec!AM73</f>
        <v>0</v>
      </c>
      <c r="AN73" s="52">
        <f>czerwiec!AN73</f>
        <v>0</v>
      </c>
      <c r="AO73" s="52">
        <f>czerwiec!AO73</f>
        <v>0</v>
      </c>
      <c r="AP73" s="52">
        <f>czerwiec!AP73</f>
        <v>0</v>
      </c>
      <c r="AQ73" s="53">
        <f>czerwiec!AQ73</f>
        <v>0</v>
      </c>
      <c r="AR73" s="54">
        <f>czerwiec!AR73</f>
        <v>0</v>
      </c>
      <c r="AS73" s="55">
        <f>czerwiec!AS73</f>
        <v>0</v>
      </c>
      <c r="AT73" s="188">
        <f t="shared" ref="AT73" si="1057">IF(OR($B73=$B79,AT76=0),0,ROUND((AU74+AZ78)/AT76,0))</f>
        <v>0</v>
      </c>
      <c r="AU73" s="51">
        <f t="shared" ref="AU73:AU74" si="1058">SUM(AV73:BB73)</f>
        <v>0</v>
      </c>
      <c r="AV73" s="52">
        <f t="shared" ref="AV73" si="1059">IF(SUM($AM$9:$AS$9)=SUM($AV$9:$BB$9),AM73,IF(AND(SUM($AV$9:$BB$9)&gt;42,SUM($AV$9:$BB$9)&lt;49),AM73,0))</f>
        <v>0</v>
      </c>
      <c r="AW73" s="52">
        <f t="shared" ref="AW73" si="1060">IF(SUM($AM$9:$AS$9)=SUM($AV$9:$BB$9),AN73,IF(AND(SUM($AV$9:$BB$9)&gt;42,SUM($AV$9:$BB$9)&lt;49),AN73,0))</f>
        <v>0</v>
      </c>
      <c r="AX73" s="52">
        <f t="shared" ref="AX73" si="1061">IF(SUM($AM$9:$AS$9)=SUM($AV$9:$BB$9),AO73,IF(AND(SUM($AV$9:$BB$9)&gt;42,SUM($AV$9:$BB$9)&lt;49),AO73,0))</f>
        <v>0</v>
      </c>
      <c r="AY73" s="52">
        <f t="shared" ref="AY73" si="1062">IF(SUM($AM$9:$AS$9)=SUM($AV$9:$BB$9),AP73,IF(AND(SUM($AV$9:$BB$9)&gt;42,SUM($AV$9:$BB$9)&lt;49),AP73,0))</f>
        <v>0</v>
      </c>
      <c r="AZ73" s="53">
        <f t="shared" ref="AZ73" si="1063">IF(SUM($AM$9:$AS$9)=SUM($AV$9:$BB$9),AQ73,IF(AND(SUM($AV$9:$BB$9)&gt;42,SUM($AV$9:$BB$9)&lt;49),AQ73,0))</f>
        <v>0</v>
      </c>
      <c r="BA73" s="54">
        <f t="shared" ref="BA73" si="1064">IF(SUM($AM$9:$AS$9)=SUM($AV$9:$BB$9),AR73,IF(AND(SUM($AV$9:$BB$9)&gt;42,SUM($AV$9:$BB$9)&lt;49),AR73,0))</f>
        <v>0</v>
      </c>
      <c r="BB73" s="55">
        <f t="shared" ref="BB73" si="1065">IF(SUM($AM$9:$AS$9)=SUM($AV$9:$BB$9),AS73,IF(AND(SUM($AV$9:$BB$9)&gt;42,SUM($AV$9:$BB$9)&lt;49),AS73,0))</f>
        <v>0</v>
      </c>
    </row>
    <row r="74" spans="1:54" ht="12.75" hidden="1" customHeight="1" x14ac:dyDescent="0.2">
      <c r="B74" s="93"/>
      <c r="C74" s="94"/>
      <c r="D74" s="95"/>
      <c r="E74" s="115"/>
      <c r="F74" s="140" t="b">
        <f t="shared" ref="F74" si="1066">IF($B67=$B73,OR(F68,G73&lt;F73),G73&lt;F73)</f>
        <v>0</v>
      </c>
      <c r="G74" s="189">
        <f t="shared" ref="G74" si="1067">IF(AND($B67=$B73,$B67&lt;&gt;"",$B67&lt;&gt;0),G73+G68,G73)</f>
        <v>18</v>
      </c>
      <c r="H74" s="120"/>
      <c r="I74" s="165">
        <f t="shared" si="1048"/>
        <v>0</v>
      </c>
      <c r="J74" s="194">
        <f t="shared" ref="J74" si="1068">7-COUNTIF(L73:R73,0)-COUNTIF(L73:R73,"")</f>
        <v>0</v>
      </c>
      <c r="K74" s="22">
        <f t="shared" si="1050"/>
        <v>0</v>
      </c>
      <c r="L74" s="35">
        <f t="shared" ref="L74:R74" si="1069">IF($B67=$B73,L73+L68,L73)</f>
        <v>0</v>
      </c>
      <c r="M74" s="35">
        <f t="shared" si="1069"/>
        <v>0</v>
      </c>
      <c r="N74" s="35">
        <f t="shared" si="1069"/>
        <v>0</v>
      </c>
      <c r="O74" s="35">
        <f t="shared" si="1069"/>
        <v>0</v>
      </c>
      <c r="P74" s="36">
        <f t="shared" si="1069"/>
        <v>0</v>
      </c>
      <c r="Q74" s="37">
        <f t="shared" si="1069"/>
        <v>0</v>
      </c>
      <c r="R74" s="38">
        <f t="shared" si="1069"/>
        <v>0</v>
      </c>
      <c r="S74" s="194">
        <f t="shared" ref="S74" si="1070">7-COUNTIF(U73:AA73,0)-COUNTIF(U73:AA73,"")</f>
        <v>0</v>
      </c>
      <c r="T74" s="22">
        <f t="shared" si="1052"/>
        <v>0</v>
      </c>
      <c r="U74" s="35">
        <f t="shared" ref="U74:AA74" si="1071">IF($B67=$B73,U73+U68,U73)</f>
        <v>0</v>
      </c>
      <c r="V74" s="35">
        <f t="shared" si="1071"/>
        <v>0</v>
      </c>
      <c r="W74" s="35">
        <f t="shared" si="1071"/>
        <v>0</v>
      </c>
      <c r="X74" s="35">
        <f t="shared" si="1071"/>
        <v>0</v>
      </c>
      <c r="Y74" s="36">
        <f t="shared" si="1071"/>
        <v>0</v>
      </c>
      <c r="Z74" s="37">
        <f t="shared" si="1071"/>
        <v>0</v>
      </c>
      <c r="AA74" s="38">
        <f t="shared" si="1071"/>
        <v>0</v>
      </c>
      <c r="AB74" s="194">
        <f t="shared" ref="AB74" si="1072">7-COUNTIF(AD73:AJ73,0)-COUNTIF(AD73:AJ73,"")</f>
        <v>0</v>
      </c>
      <c r="AC74" s="22">
        <f t="shared" si="1054"/>
        <v>0</v>
      </c>
      <c r="AD74" s="35">
        <f t="shared" ref="AD74:AJ74" si="1073">IF($B67=$B73,AD73+AD68,AD73)</f>
        <v>0</v>
      </c>
      <c r="AE74" s="35">
        <f t="shared" si="1073"/>
        <v>0</v>
      </c>
      <c r="AF74" s="35">
        <f t="shared" si="1073"/>
        <v>0</v>
      </c>
      <c r="AG74" s="35">
        <f t="shared" si="1073"/>
        <v>0</v>
      </c>
      <c r="AH74" s="36">
        <f t="shared" si="1073"/>
        <v>0</v>
      </c>
      <c r="AI74" s="37">
        <f t="shared" si="1073"/>
        <v>0</v>
      </c>
      <c r="AJ74" s="38">
        <f t="shared" si="1073"/>
        <v>0</v>
      </c>
      <c r="AK74" s="194">
        <f t="shared" ref="AK74" si="1074">7-COUNTIF(AM73:AS73,0)-COUNTIF(AM73:AS73,"")</f>
        <v>0</v>
      </c>
      <c r="AL74" s="22">
        <f t="shared" si="1056"/>
        <v>0</v>
      </c>
      <c r="AM74" s="35">
        <f t="shared" ref="AM74:AS74" si="1075">IF($B67=$B73,AM73+AM68,AM73)</f>
        <v>0</v>
      </c>
      <c r="AN74" s="35">
        <f t="shared" si="1075"/>
        <v>0</v>
      </c>
      <c r="AO74" s="35">
        <f t="shared" si="1075"/>
        <v>0</v>
      </c>
      <c r="AP74" s="35">
        <f t="shared" si="1075"/>
        <v>0</v>
      </c>
      <c r="AQ74" s="36">
        <f t="shared" si="1075"/>
        <v>0</v>
      </c>
      <c r="AR74" s="37">
        <f t="shared" si="1075"/>
        <v>0</v>
      </c>
      <c r="AS74" s="38">
        <f t="shared" si="1075"/>
        <v>0</v>
      </c>
      <c r="AT74" s="194">
        <f t="shared" ref="AT74" si="1076">7-COUNTIF(AV73:BB73,0)-COUNTIF(AV73:BB73,"")</f>
        <v>0</v>
      </c>
      <c r="AU74" s="22">
        <f t="shared" si="1058"/>
        <v>0</v>
      </c>
      <c r="AV74" s="35">
        <f t="shared" ref="AV74:BB74" si="1077">IF($B67=$B73,AV73+AV68,AV73)</f>
        <v>0</v>
      </c>
      <c r="AW74" s="35">
        <f t="shared" si="1077"/>
        <v>0</v>
      </c>
      <c r="AX74" s="35">
        <f t="shared" si="1077"/>
        <v>0</v>
      </c>
      <c r="AY74" s="35">
        <f t="shared" si="1077"/>
        <v>0</v>
      </c>
      <c r="AZ74" s="36">
        <f t="shared" si="1077"/>
        <v>0</v>
      </c>
      <c r="BA74" s="37">
        <f t="shared" si="1077"/>
        <v>0</v>
      </c>
      <c r="BB74" s="38">
        <f t="shared" si="1077"/>
        <v>0</v>
      </c>
    </row>
    <row r="75" spans="1:54" ht="15" hidden="1" customHeight="1" x14ac:dyDescent="0.2">
      <c r="B75" s="116"/>
      <c r="C75" s="117"/>
      <c r="D75" s="118"/>
      <c r="E75" s="119"/>
      <c r="F75" s="92"/>
      <c r="G75" s="190">
        <f t="shared" ref="G75" si="1078">IF(AND($B67=$B73,$B67&lt;&gt;"",$B67&lt;&gt;0),F73+G69,F73)</f>
        <v>18</v>
      </c>
      <c r="H75" s="121"/>
      <c r="I75" s="165">
        <f t="shared" si="1048"/>
        <v>0</v>
      </c>
      <c r="J75" s="195">
        <f t="shared" ref="J75" si="1079">IF($B73=$B67,COUNTIF(L75:R75,0),COUNTIF(L76:R76,0)+COUNTIF(L76:R76,""))</f>
        <v>7</v>
      </c>
      <c r="K75" s="39">
        <f t="shared" ref="K75:R75" si="1080">IF($B67=$B73,K76+K69,K76)</f>
        <v>0</v>
      </c>
      <c r="L75" s="40">
        <f t="shared" si="1080"/>
        <v>0</v>
      </c>
      <c r="M75" s="40">
        <f t="shared" si="1080"/>
        <v>0</v>
      </c>
      <c r="N75" s="40">
        <f t="shared" si="1080"/>
        <v>0</v>
      </c>
      <c r="O75" s="40">
        <f t="shared" si="1080"/>
        <v>0</v>
      </c>
      <c r="P75" s="41">
        <f t="shared" si="1080"/>
        <v>0</v>
      </c>
      <c r="Q75" s="42">
        <f t="shared" si="1080"/>
        <v>0</v>
      </c>
      <c r="R75" s="43">
        <f t="shared" si="1080"/>
        <v>0</v>
      </c>
      <c r="S75" s="195">
        <f t="shared" ref="S75" si="1081">IF($B73=$B67,COUNTIF(U75:AA75,0),COUNTIF(U76:AA76,0)+COUNTIF(U76:AA76,""))</f>
        <v>7</v>
      </c>
      <c r="T75" s="39">
        <f t="shared" ref="T75:AA75" si="1082">IF($B67=$B73,T76+T69,T76)</f>
        <v>0</v>
      </c>
      <c r="U75" s="40">
        <f t="shared" si="1082"/>
        <v>0</v>
      </c>
      <c r="V75" s="40">
        <f t="shared" si="1082"/>
        <v>0</v>
      </c>
      <c r="W75" s="40">
        <f t="shared" si="1082"/>
        <v>0</v>
      </c>
      <c r="X75" s="40">
        <f t="shared" si="1082"/>
        <v>0</v>
      </c>
      <c r="Y75" s="41">
        <f t="shared" si="1082"/>
        <v>0</v>
      </c>
      <c r="Z75" s="42">
        <f t="shared" si="1082"/>
        <v>0</v>
      </c>
      <c r="AA75" s="43">
        <f t="shared" si="1082"/>
        <v>0</v>
      </c>
      <c r="AB75" s="195">
        <f t="shared" ref="AB75" si="1083">IF($B73=$B67,COUNTIF(AD75:AJ75,0),COUNTIF(AD76:AJ76,0)+COUNTIF(AD76:AJ76,""))</f>
        <v>7</v>
      </c>
      <c r="AC75" s="39">
        <f t="shared" ref="AC75:AJ75" si="1084">IF($B67=$B73,AC76+AC69,AC76)</f>
        <v>0</v>
      </c>
      <c r="AD75" s="40">
        <f t="shared" si="1084"/>
        <v>0</v>
      </c>
      <c r="AE75" s="40">
        <f t="shared" si="1084"/>
        <v>0</v>
      </c>
      <c r="AF75" s="40">
        <f t="shared" si="1084"/>
        <v>0</v>
      </c>
      <c r="AG75" s="40">
        <f t="shared" si="1084"/>
        <v>0</v>
      </c>
      <c r="AH75" s="41">
        <f t="shared" si="1084"/>
        <v>0</v>
      </c>
      <c r="AI75" s="42">
        <f t="shared" si="1084"/>
        <v>0</v>
      </c>
      <c r="AJ75" s="43">
        <f t="shared" si="1084"/>
        <v>0</v>
      </c>
      <c r="AK75" s="195">
        <f t="shared" ref="AK75" si="1085">IF($B73=$B67,COUNTIF(AM75:AS75,0),COUNTIF(AM76:AS76,0)+COUNTIF(AM76:AS76,""))</f>
        <v>7</v>
      </c>
      <c r="AL75" s="39">
        <f t="shared" ref="AL75:AS75" si="1086">IF($B67=$B73,AL76+AL69,AL76)</f>
        <v>0</v>
      </c>
      <c r="AM75" s="40">
        <f t="shared" si="1086"/>
        <v>0</v>
      </c>
      <c r="AN75" s="40">
        <f t="shared" si="1086"/>
        <v>0</v>
      </c>
      <c r="AO75" s="40">
        <f t="shared" si="1086"/>
        <v>0</v>
      </c>
      <c r="AP75" s="40">
        <f t="shared" si="1086"/>
        <v>0</v>
      </c>
      <c r="AQ75" s="41">
        <f t="shared" si="1086"/>
        <v>0</v>
      </c>
      <c r="AR75" s="42">
        <f t="shared" si="1086"/>
        <v>0</v>
      </c>
      <c r="AS75" s="43">
        <f t="shared" si="1086"/>
        <v>0</v>
      </c>
      <c r="AT75" s="195">
        <f t="shared" ref="AT75" si="1087">IF($B73=$B67,COUNTIF(AV75:BB75,0),COUNTIF(AV76:BB76,0)+COUNTIF(AV76:BB76,""))</f>
        <v>7</v>
      </c>
      <c r="AU75" s="39">
        <f t="shared" ref="AU75:BB75" si="1088">IF($B67=$B73,AU76+AU69,AU76)</f>
        <v>0</v>
      </c>
      <c r="AV75" s="40">
        <f t="shared" si="1088"/>
        <v>0</v>
      </c>
      <c r="AW75" s="40">
        <f t="shared" si="1088"/>
        <v>0</v>
      </c>
      <c r="AX75" s="40">
        <f t="shared" si="1088"/>
        <v>0</v>
      </c>
      <c r="AY75" s="40">
        <f t="shared" si="1088"/>
        <v>0</v>
      </c>
      <c r="AZ75" s="41">
        <f t="shared" si="1088"/>
        <v>0</v>
      </c>
      <c r="BA75" s="42">
        <f t="shared" si="1088"/>
        <v>0</v>
      </c>
      <c r="BB75" s="43">
        <f t="shared" si="1088"/>
        <v>0</v>
      </c>
    </row>
    <row r="76" spans="1:54" ht="15.75" customHeight="1" x14ac:dyDescent="0.2">
      <c r="A76" s="1">
        <f t="shared" ref="A76" si="1089">A73</f>
        <v>0</v>
      </c>
      <c r="B76" s="313">
        <f t="shared" ref="B76" si="1090">B70+1</f>
        <v>10</v>
      </c>
      <c r="C76" s="314"/>
      <c r="D76" s="314"/>
      <c r="E76" s="314"/>
      <c r="F76" s="31"/>
      <c r="G76" s="183"/>
      <c r="H76" s="122">
        <f t="shared" ref="H76" si="1091">5-COUNTIF(AU73,0)-COUNTIF(AL73,0)-COUNTIF(AC73,0)-COUNTIF(T73,0)-COUNTIF(K73,0)</f>
        <v>0</v>
      </c>
      <c r="I76" s="165">
        <f t="shared" si="1048"/>
        <v>0</v>
      </c>
      <c r="J76" s="187">
        <f t="shared" ref="J76" si="1092">IF($B73=$B67,J70+IF($F73&lt;&gt;$G73,(K73+$G75-$G74)/$F73,K73/$F73),IF($F73&lt;&gt;G73,(K73+$G75-$G74)/$F73,K73/$F73))</f>
        <v>0</v>
      </c>
      <c r="K76" s="7">
        <f t="shared" ref="K76:K77" si="1093">SUM(L76:R76)</f>
        <v>0</v>
      </c>
      <c r="L76" s="26">
        <f t="shared" ref="L76:R76" si="1094">L73</f>
        <v>0</v>
      </c>
      <c r="M76" s="26">
        <f t="shared" si="1094"/>
        <v>0</v>
      </c>
      <c r="N76" s="26">
        <f t="shared" si="1094"/>
        <v>0</v>
      </c>
      <c r="O76" s="26">
        <f t="shared" si="1094"/>
        <v>0</v>
      </c>
      <c r="P76" s="26">
        <f t="shared" si="1094"/>
        <v>0</v>
      </c>
      <c r="Q76" s="29">
        <f t="shared" si="1094"/>
        <v>0</v>
      </c>
      <c r="R76" s="23">
        <f t="shared" si="1094"/>
        <v>0</v>
      </c>
      <c r="S76" s="187">
        <f t="shared" ref="S76" si="1095">IF($B73=$B67,S70+IF($F73&lt;&gt;$G73,(T73+$G75-$G74)/$F73,T73/$F73),IF($F73&lt;&gt;P73,(T73+$G75-$G74)/$F73,T73/$F73))</f>
        <v>0</v>
      </c>
      <c r="T76" s="7">
        <f t="shared" ref="T76:T77" si="1096">SUM(U76:AA76)</f>
        <v>0</v>
      </c>
      <c r="U76" s="26">
        <f t="shared" ref="U76:AA76" si="1097">U73</f>
        <v>0</v>
      </c>
      <c r="V76" s="26">
        <f t="shared" si="1097"/>
        <v>0</v>
      </c>
      <c r="W76" s="26">
        <f t="shared" si="1097"/>
        <v>0</v>
      </c>
      <c r="X76" s="26">
        <f t="shared" si="1097"/>
        <v>0</v>
      </c>
      <c r="Y76" s="113">
        <f t="shared" si="1097"/>
        <v>0</v>
      </c>
      <c r="Z76" s="29">
        <f t="shared" si="1097"/>
        <v>0</v>
      </c>
      <c r="AA76" s="23">
        <f t="shared" si="1097"/>
        <v>0</v>
      </c>
      <c r="AB76" s="187">
        <f t="shared" ref="AB76" si="1098">IF($B73=$B67,AB70+IF($F73&lt;&gt;$G73,(AC73+$G75-$G74)/$F73,AC73/$F73),IF($F73&lt;&gt;Y73,(AC73+$G75-$G74)/$F73,AC73/$F73))</f>
        <v>0</v>
      </c>
      <c r="AC76" s="7">
        <f t="shared" ref="AC76:AC77" si="1099">SUM(AD76:AJ76)</f>
        <v>0</v>
      </c>
      <c r="AD76" s="26">
        <f t="shared" ref="AD76:AJ76" si="1100">AD73</f>
        <v>0</v>
      </c>
      <c r="AE76" s="26">
        <f t="shared" si="1100"/>
        <v>0</v>
      </c>
      <c r="AF76" s="26">
        <f t="shared" si="1100"/>
        <v>0</v>
      </c>
      <c r="AG76" s="26">
        <f t="shared" si="1100"/>
        <v>0</v>
      </c>
      <c r="AH76" s="113">
        <f t="shared" si="1100"/>
        <v>0</v>
      </c>
      <c r="AI76" s="29">
        <f t="shared" si="1100"/>
        <v>0</v>
      </c>
      <c r="AJ76" s="23">
        <f t="shared" si="1100"/>
        <v>0</v>
      </c>
      <c r="AK76" s="187">
        <f t="shared" ref="AK76" si="1101">IF($B73=$B67,AK70+IF($F73&lt;&gt;$G73,(AL73+$G75-$G74)/$F73,AL73/$F73),IF($F73&lt;&gt;AH73,(AL73+$G75-$G74)/$F73,AL73/$F73))</f>
        <v>0</v>
      </c>
      <c r="AL76" s="7">
        <f t="shared" ref="AL76:AL77" si="1102">SUM(AM76:AS76)</f>
        <v>0</v>
      </c>
      <c r="AM76" s="26">
        <f t="shared" ref="AM76:AS76" si="1103">AM73</f>
        <v>0</v>
      </c>
      <c r="AN76" s="26">
        <f t="shared" si="1103"/>
        <v>0</v>
      </c>
      <c r="AO76" s="26">
        <f t="shared" si="1103"/>
        <v>0</v>
      </c>
      <c r="AP76" s="26">
        <f t="shared" si="1103"/>
        <v>0</v>
      </c>
      <c r="AQ76" s="113">
        <f t="shared" si="1103"/>
        <v>0</v>
      </c>
      <c r="AR76" s="29">
        <f t="shared" si="1103"/>
        <v>0</v>
      </c>
      <c r="AS76" s="23">
        <f t="shared" si="1103"/>
        <v>0</v>
      </c>
      <c r="AT76" s="187">
        <f t="shared" ref="AT76" si="1104">IF($B73=$B67,AT70+IF($F73&lt;&gt;$G73,(AU73+$G75-$G74)/$F73,AU73/$F73),IF($F73&lt;&gt;AQ73,(AU73+$G75-$G74)/$F73,AU73/$F73))</f>
        <v>0</v>
      </c>
      <c r="AU76" s="7">
        <f t="shared" ref="AU76:AU77" si="1105">SUM(AV76:BB76)</f>
        <v>0</v>
      </c>
      <c r="AV76" s="6">
        <f t="shared" ref="AV76" si="1106">IF(SUM($AM$9:$AS$9)=SUM($AV$9:$BB$9),AV73,IF(AND(SUM($AV$9:$BB$9)&gt;42,SUM($AV$9:$BB$9)&lt;49),AV73,0))</f>
        <v>0</v>
      </c>
      <c r="AW76" s="6">
        <f t="shared" ref="AW76:BB76" si="1107">IF(SUM($AM$9:$AS$9)=SUM($AV$9:$BB$9),AW73,IF(AND(SUM($AV$9:$BB$9)&gt;42,SUM($AV$9:$BB$9)&lt;49),AW73,0))</f>
        <v>0</v>
      </c>
      <c r="AX76" s="6">
        <f t="shared" si="1107"/>
        <v>0</v>
      </c>
      <c r="AY76" s="6">
        <f t="shared" si="1107"/>
        <v>0</v>
      </c>
      <c r="AZ76" s="26">
        <f t="shared" si="1107"/>
        <v>0</v>
      </c>
      <c r="BA76" s="29">
        <f t="shared" si="1107"/>
        <v>0</v>
      </c>
      <c r="BB76" s="23">
        <f t="shared" si="1107"/>
        <v>0</v>
      </c>
    </row>
    <row r="77" spans="1:54" ht="15.75" customHeight="1" x14ac:dyDescent="0.2">
      <c r="A77" s="1">
        <f t="shared" ref="A77:A78" si="1108">A76</f>
        <v>0</v>
      </c>
      <c r="B77" s="313"/>
      <c r="C77" s="314"/>
      <c r="D77" s="314"/>
      <c r="E77" s="314"/>
      <c r="F77" s="31"/>
      <c r="G77" s="183"/>
      <c r="H77" s="123">
        <f t="shared" ref="H77" si="1109">IF($B73=$B67,H71+F77,$F77)</f>
        <v>0</v>
      </c>
      <c r="I77" s="165">
        <f t="shared" si="1048"/>
        <v>0</v>
      </c>
      <c r="J77" s="141">
        <f t="shared" ref="J77" si="1110">IF($H76=0,0,IF($B67=$B73,IF($H78&gt;0,$H78+J71,K73+J71),IF($H78&gt;0,$H78,K73)))</f>
        <v>0</v>
      </c>
      <c r="K77" s="7">
        <f t="shared" si="1093"/>
        <v>0</v>
      </c>
      <c r="L77" s="6"/>
      <c r="M77" s="6"/>
      <c r="N77" s="6"/>
      <c r="O77" s="6"/>
      <c r="P77" s="26"/>
      <c r="Q77" s="29"/>
      <c r="R77" s="23"/>
      <c r="S77" s="141">
        <f t="shared" ref="S77" si="1111">IF($H76=0,0,IF($B67=$B73,IF($H78&gt;0,$H78+S71,T73+S71),IF($H78&gt;0,$H78,T73)))</f>
        <v>0</v>
      </c>
      <c r="T77" s="7">
        <f t="shared" si="1096"/>
        <v>0</v>
      </c>
      <c r="U77" s="6"/>
      <c r="V77" s="6"/>
      <c r="W77" s="6"/>
      <c r="X77" s="6"/>
      <c r="Y77" s="26"/>
      <c r="Z77" s="29"/>
      <c r="AA77" s="23"/>
      <c r="AB77" s="141">
        <f t="shared" ref="AB77" si="1112">IF($H76=0,0,IF($B67=$B73,IF($H78&gt;0,$H78+AB71,AC73+AB71),IF($H78&gt;0,$H78,AC73)))</f>
        <v>0</v>
      </c>
      <c r="AC77" s="7">
        <f t="shared" si="1099"/>
        <v>0</v>
      </c>
      <c r="AD77" s="6"/>
      <c r="AE77" s="6"/>
      <c r="AF77" s="6"/>
      <c r="AG77" s="6"/>
      <c r="AH77" s="26"/>
      <c r="AI77" s="29"/>
      <c r="AJ77" s="23"/>
      <c r="AK77" s="141">
        <f t="shared" ref="AK77" si="1113">IF($H76=0,0,IF($B67=$B73,IF($H78&gt;0,$H78+AK71,AL73+AK71),IF($H78&gt;0,$H78,AL73)))</f>
        <v>0</v>
      </c>
      <c r="AL77" s="7">
        <f t="shared" si="1102"/>
        <v>0</v>
      </c>
      <c r="AM77" s="6"/>
      <c r="AN77" s="6"/>
      <c r="AO77" s="6"/>
      <c r="AP77" s="6"/>
      <c r="AQ77" s="26"/>
      <c r="AR77" s="29"/>
      <c r="AS77" s="23"/>
      <c r="AT77" s="141">
        <f t="shared" ref="AT77" si="1114">IF($H76=0,0,IF($B67=$B73,IF($H78&gt;0,$H78+AT71,AU73+AT71),IF($H78&gt;0,$H78,AU73)))</f>
        <v>0</v>
      </c>
      <c r="AU77" s="7">
        <f t="shared" si="1105"/>
        <v>0</v>
      </c>
      <c r="AV77" s="6"/>
      <c r="AW77" s="6"/>
      <c r="AX77" s="6"/>
      <c r="AY77" s="6"/>
      <c r="AZ77" s="26"/>
      <c r="BA77" s="29"/>
      <c r="BB77" s="23"/>
    </row>
    <row r="78" spans="1:54" ht="18.75" customHeight="1" thickBot="1" x14ac:dyDescent="0.25">
      <c r="A78" s="1">
        <f t="shared" si="1108"/>
        <v>0</v>
      </c>
      <c r="B78" s="323" t="str">
        <f>IF(B73="",Wydruk!$AE$6,IF(J74=0,Wydruk!$AE$7,IF(AND(G74&lt;G75,B73&lt;&gt;$B79),Wydruk!$AE$13,IF(AND($B73=$B67,$B73&lt;&gt;$B79),IF(OR(OR(J78&lt;4,J78&gt;5),OR(S78&lt;4,S78&gt;5),OR(AB78&lt;4,AB78&gt;5),OR(AK78&lt;4,AK78&gt;5),OR(AND(AT78&lt;4,AT78&gt;0),AT78&gt;5)),Wydruk!$AE$8,Wydruk!$AE$9),IF($B73=$B79,IF($F77&lt;&gt;0,Wydruk!$AE$12,Wydruk!$AE$10),IF(OR(OR(J74&lt;4,J74&gt;5),OR(S74&lt;4,S74&gt;5),OR(AB74&lt;4,AB74&gt;5),OR(AK74&lt;4,AK74&gt;5),OR(AND(AT74&lt;4,AT74&gt;0),AT74&gt;5)),Wydruk!$AE$8,Wydruk!$AE$11))))))</f>
        <v>Uzupełnij liczby godzin tygodniowego planu</v>
      </c>
      <c r="C78" s="324"/>
      <c r="D78" s="324"/>
      <c r="E78" s="324"/>
      <c r="F78" s="173">
        <f>czerwiec!F78</f>
        <v>0</v>
      </c>
      <c r="G78" s="184">
        <f>czerwiec!G78</f>
        <v>0</v>
      </c>
      <c r="H78" s="191">
        <f t="shared" ref="H78" si="1115">IF(OR($G78=0,$F78=0,$G78="",$F78=""),0,$G78/$F78)</f>
        <v>0</v>
      </c>
      <c r="I78" s="193"/>
      <c r="J78" s="176">
        <f t="shared" ref="J78" si="1116">IF($B67=$B73,IF(L73+L68&gt;0,1,0)+IF(M73+M68&gt;0,1,0)+IF(N73+N68&gt;0,1,0)+IF(O73+O68&gt;0,1,0)+IF(P73+P68&gt;0,1,0)+IF(Q73+Q68&gt;0,1,0)+IF(R73+R68&gt;0,1,0),J74)</f>
        <v>0</v>
      </c>
      <c r="K78" s="133">
        <f t="shared" ref="K78" si="1117">IF(OR($B73=$B79,J78=0,(K74-Q78+O78)&lt;=0),0,(K74-Q78+O78)/J78)</f>
        <v>0</v>
      </c>
      <c r="L78" s="137">
        <f t="shared" ref="L78" si="1118">IF(K78*(7-J75)&lt;=0,0,K78*(7-J75))</f>
        <v>0</v>
      </c>
      <c r="M78" s="311">
        <f t="shared" ref="M78" si="1119">ROUND(IF(OR(K75-K78*(7-J75)+P78&lt;0,$B73=$B79,K78&lt;=0,K75=0),0,IF(K75-K78*(7-J75)+P78&gt;Q78-O78+P78,Q78-O78+P78,K75-K78*(7-J75)+P78)),1)</f>
        <v>0</v>
      </c>
      <c r="N78" s="312"/>
      <c r="O78" s="139">
        <f t="shared" ref="O78" si="1120">IF(OR($B73=$B79,J74=0),0,IF($B73=$B67,J73,$F73))</f>
        <v>0</v>
      </c>
      <c r="P78" s="30">
        <f t="shared" ref="P78" si="1121">IF(OR($B73=$B79,J78=0),0,$G75-$G74)</f>
        <v>0</v>
      </c>
      <c r="Q78" s="134">
        <f t="shared" ref="Q78" si="1122">IF(OR($B73=$B79,J78=0),0,J77)</f>
        <v>0</v>
      </c>
      <c r="R78" s="138">
        <f t="shared" ref="R78" si="1123">IF($B73=$B79,0,K75)</f>
        <v>0</v>
      </c>
      <c r="S78" s="176">
        <f t="shared" ref="S78" si="1124">IF($B67=$B73,IF(U73+U68&gt;0,1,0)+IF(V73+V68&gt;0,1,0)+IF(W73+W68&gt;0,1,0)+IF(X73+X68&gt;0,1,0)+IF(Y73+Y68&gt;0,1,0)+IF(Z73+Z68&gt;0,1,0)+IF(AA73+AA68&gt;0,1,0),S74)</f>
        <v>0</v>
      </c>
      <c r="T78" s="133">
        <f t="shared" ref="T78" si="1125">IF(OR($B73=$B79,S78=0,(T74-Z78+X78)&lt;=0),0,(T74-Z78+X78)/S78)</f>
        <v>0</v>
      </c>
      <c r="U78" s="137">
        <f t="shared" ref="U78" si="1126">IF(T78*(7-S75)&lt;=0,0,T78*(7-S75))</f>
        <v>0</v>
      </c>
      <c r="V78" s="311">
        <f t="shared" ref="V78" si="1127">ROUND(IF(OR(T75-T78*(7-S75)+Y78&lt;0,$B73=$B79,T78&lt;=0,T75=0),0,IF(T75-T78*(7-S75)+Y78&gt;Z78-X78+Y78,Z78-X78+Y78,T75-T78*(7-S75)+Y78)),1)</f>
        <v>0</v>
      </c>
      <c r="W78" s="312"/>
      <c r="X78" s="139">
        <f t="shared" ref="X78" si="1128">IF(OR($B73=$B79,S74=0),0,IF($B73=$B67,S73,$F73))</f>
        <v>0</v>
      </c>
      <c r="Y78" s="30">
        <f t="shared" ref="Y78" si="1129">IF(OR($B73=$B79,S78=0),0,$G75-$G74)</f>
        <v>0</v>
      </c>
      <c r="Z78" s="134">
        <f t="shared" ref="Z78" si="1130">IF(OR($B73=$B79,S78=0),0,S77)</f>
        <v>0</v>
      </c>
      <c r="AA78" s="138">
        <f t="shared" ref="AA78" si="1131">IF($B73=$B79,0,T75)</f>
        <v>0</v>
      </c>
      <c r="AB78" s="176">
        <f t="shared" ref="AB78" si="1132">IF($B67=$B73,IF(AD73+AD68&gt;0,1,0)+IF(AE73+AE68&gt;0,1,0)+IF(AF73+AF68&gt;0,1,0)+IF(AG73+AG68&gt;0,1,0)+IF(AH73+AH68&gt;0,1,0)+IF(AI73+AI68&gt;0,1,0)+IF(AJ73+AJ68&gt;0,1,0),AB74)</f>
        <v>0</v>
      </c>
      <c r="AC78" s="133">
        <f t="shared" ref="AC78" si="1133">IF(OR($B73=$B79,AB78=0,(AC74-AI78+AG78)&lt;=0),0,(AC74-AI78+AG78)/AB78)</f>
        <v>0</v>
      </c>
      <c r="AD78" s="137">
        <f t="shared" ref="AD78" si="1134">IF(AC78*(7-AB75)&lt;=0,0,AC78*(7-AB75))</f>
        <v>0</v>
      </c>
      <c r="AE78" s="311">
        <f t="shared" ref="AE78" si="1135">ROUND(IF(OR(AC75-AC78*(7-AB75)+AH78&lt;0,$B73=$B79,AC78&lt;=0,AC75=0),0,IF(AC75-AC78*(7-AB75)+AH78&gt;AI78-AG78+AH78,AI78-AG78+AH78,AC75-AC78*(7-AB75)+AH78)),1)</f>
        <v>0</v>
      </c>
      <c r="AF78" s="312"/>
      <c r="AG78" s="139">
        <f t="shared" ref="AG78" si="1136">IF(OR($B73=$B79,AB74=0),0,IF($B73=$B67,AB73,$F73))</f>
        <v>0</v>
      </c>
      <c r="AH78" s="30">
        <f t="shared" ref="AH78" si="1137">IF(OR($B73=$B79,AB78=0),0,$G75-$G74)</f>
        <v>0</v>
      </c>
      <c r="AI78" s="134">
        <f t="shared" ref="AI78" si="1138">IF(OR($B73=$B79,AB78=0),0,AB77)</f>
        <v>0</v>
      </c>
      <c r="AJ78" s="138">
        <f t="shared" ref="AJ78" si="1139">IF($B73=$B79,0,AC75)</f>
        <v>0</v>
      </c>
      <c r="AK78" s="176">
        <f t="shared" ref="AK78" si="1140">IF($B67=$B73,IF(AM73+AM68&gt;0,1,0)+IF(AN73+AN68&gt;0,1,0)+IF(AO73+AO68&gt;0,1,0)+IF(AP73+AP68&gt;0,1,0)+IF(AQ73+AQ68&gt;0,1,0)+IF(AR73+AR68&gt;0,1,0)+IF(AS73+AS68&gt;0,1,0),AK74)</f>
        <v>0</v>
      </c>
      <c r="AL78" s="133">
        <f t="shared" ref="AL78" si="1141">IF(OR($B73=$B79,AK78=0,(AL74-AR78+AP78)&lt;=0),0,(AL74-AR78+AP78)/AK78)</f>
        <v>0</v>
      </c>
      <c r="AM78" s="137">
        <f t="shared" ref="AM78" si="1142">IF(AL78*(7-AK75)&lt;=0,0,AL78*(7-AK75))</f>
        <v>0</v>
      </c>
      <c r="AN78" s="311">
        <f t="shared" ref="AN78" si="1143">ROUND(IF(OR(AL75-AL78*(7-AK75)+AQ78&lt;0,$B73=$B79,AL78&lt;=0,AL75=0),0,IF(AL75-AL78*(7-AK75)+AQ78&gt;AR78-AP78+AQ78,AR78-AP78+AQ78,AL75-AL78*(7-AK75)+AQ78)),1)</f>
        <v>0</v>
      </c>
      <c r="AO78" s="312"/>
      <c r="AP78" s="139">
        <f t="shared" ref="AP78" si="1144">IF(OR($B73=$B79,AK74=0),0,IF($B73=$B67,AK73,$F73))</f>
        <v>0</v>
      </c>
      <c r="AQ78" s="30">
        <f t="shared" ref="AQ78" si="1145">IF(OR($B73=$B79,AK78=0),0,$G75-$G74)</f>
        <v>0</v>
      </c>
      <c r="AR78" s="134">
        <f t="shared" ref="AR78" si="1146">IF(OR($B73=$B79,AK78=0),0,AK77)</f>
        <v>0</v>
      </c>
      <c r="AS78" s="138">
        <f t="shared" ref="AS78" si="1147">IF($B73=$B79,0,AL75)</f>
        <v>0</v>
      </c>
      <c r="AT78" s="176">
        <f t="shared" ref="AT78" si="1148">IF($B67=$B73,IF(AV73+AV68&gt;0,1,0)+IF(AW73+AW68&gt;0,1,0)+IF(AX73+AX68&gt;0,1,0)+IF(AY73+AY68&gt;0,1,0)+IF(AZ73+AZ68&gt;0,1,0)+IF(BA73+BA68&gt;0,1,0)+IF(BB73+BB68&gt;0,1,0),AT74)</f>
        <v>0</v>
      </c>
      <c r="AU78" s="133">
        <f t="shared" ref="AU78" si="1149">IF(OR($B73=$B79,AT78=0,(AU74-BA78+AY78)&lt;=0),0,(AU74-BA78+AY78)/AT78)</f>
        <v>0</v>
      </c>
      <c r="AV78" s="137">
        <f t="shared" ref="AV78" si="1150">IF(AU78*(7-AT75)&lt;=0,0,AU78*(7-AT75))</f>
        <v>0</v>
      </c>
      <c r="AW78" s="311">
        <f t="shared" ref="AW78" si="1151">ROUND(IF(OR(AU75-AU78*(7-AT75)+AZ78&lt;0,$B73=$B79,AU78&lt;=0,AU75=0),0,IF(AU75-AU78*(7-AT75)+AZ78&gt;BA78-AY78+AZ78,BA78-AY78+AZ78,AU75-AU78*(7-AT75)+AZ78)),1)</f>
        <v>0</v>
      </c>
      <c r="AX78" s="312"/>
      <c r="AY78" s="139">
        <f t="shared" ref="AY78" si="1152">IF(OR($B73=$B79,AT74=0),0,IF($B73=$B67,AT73,$F73))</f>
        <v>0</v>
      </c>
      <c r="AZ78" s="30">
        <f t="shared" ref="AZ78" si="1153">IF(OR($B73=$B79,AT78=0),0,$G75-$G74)</f>
        <v>0</v>
      </c>
      <c r="BA78" s="134">
        <f t="shared" ref="BA78" si="1154">IF(OR($B73=$B79,AT78=0),0,AT77)</f>
        <v>0</v>
      </c>
      <c r="BB78" s="138">
        <f t="shared" ref="BB78" si="1155">IF($B73=$B79,0,AU75)</f>
        <v>0</v>
      </c>
    </row>
    <row r="79" spans="1:54" ht="15.75" x14ac:dyDescent="0.2">
      <c r="A79" s="1">
        <f t="shared" ref="A79" si="1156">IF(B79="","1. Niewypełnione",B79)</f>
        <v>0</v>
      </c>
      <c r="B79" s="320">
        <f>czerwiec!B79</f>
        <v>0</v>
      </c>
      <c r="C79" s="321">
        <f>czerwiec!C79</f>
        <v>0</v>
      </c>
      <c r="D79" s="321">
        <f>czerwiec!D79</f>
        <v>0</v>
      </c>
      <c r="E79" s="321">
        <f>czerwiec!E79</f>
        <v>0</v>
      </c>
      <c r="F79" s="177">
        <f>czerwiec!F79</f>
        <v>18</v>
      </c>
      <c r="G79" s="185">
        <f>czerwiec!G79</f>
        <v>18</v>
      </c>
      <c r="H79" s="177"/>
      <c r="I79" s="192">
        <f t="shared" ref="I79:I83" si="1157">K79+T79+AC79+AL79+AU79</f>
        <v>0</v>
      </c>
      <c r="J79" s="186">
        <f t="shared" ref="J79" si="1158">IF(OR($B79=$B85,J82=0),0,ROUND((K80+P84)/J82,0))</f>
        <v>0</v>
      </c>
      <c r="K79" s="51">
        <f t="shared" ref="K79:K80" si="1159">SUM(L79:R79)</f>
        <v>0</v>
      </c>
      <c r="L79" s="52">
        <f>czerwiec!L79</f>
        <v>0</v>
      </c>
      <c r="M79" s="52">
        <f>czerwiec!M79</f>
        <v>0</v>
      </c>
      <c r="N79" s="52">
        <f>czerwiec!N79</f>
        <v>0</v>
      </c>
      <c r="O79" s="52">
        <f>czerwiec!O79</f>
        <v>0</v>
      </c>
      <c r="P79" s="53">
        <f>czerwiec!P79</f>
        <v>0</v>
      </c>
      <c r="Q79" s="54">
        <f>czerwiec!Q79</f>
        <v>0</v>
      </c>
      <c r="R79" s="55">
        <f>czerwiec!R79</f>
        <v>0</v>
      </c>
      <c r="S79" s="188">
        <f t="shared" ref="S79" si="1160">IF(OR($B79=$B85,S82=0),0,ROUND((T80+Y84)/S82,0))</f>
        <v>0</v>
      </c>
      <c r="T79" s="51">
        <f t="shared" ref="T79:T80" si="1161">SUM(U79:AA79)</f>
        <v>0</v>
      </c>
      <c r="U79" s="52">
        <f>czerwiec!U79</f>
        <v>0</v>
      </c>
      <c r="V79" s="52">
        <f>czerwiec!V79</f>
        <v>0</v>
      </c>
      <c r="W79" s="52">
        <f>czerwiec!W79</f>
        <v>0</v>
      </c>
      <c r="X79" s="52">
        <f>czerwiec!X79</f>
        <v>0</v>
      </c>
      <c r="Y79" s="53">
        <f>czerwiec!Y79</f>
        <v>0</v>
      </c>
      <c r="Z79" s="54">
        <f>czerwiec!Z79</f>
        <v>0</v>
      </c>
      <c r="AA79" s="55">
        <f>czerwiec!AA79</f>
        <v>0</v>
      </c>
      <c r="AB79" s="188">
        <f t="shared" ref="AB79" si="1162">IF(OR($B79=$B85,AB82=0),0,ROUND((AC80+AH84)/AB82,0))</f>
        <v>0</v>
      </c>
      <c r="AC79" s="51">
        <f t="shared" ref="AC79:AC80" si="1163">SUM(AD79:AJ79)</f>
        <v>0</v>
      </c>
      <c r="AD79" s="52">
        <f>czerwiec!AD79</f>
        <v>0</v>
      </c>
      <c r="AE79" s="52">
        <f>czerwiec!AE79</f>
        <v>0</v>
      </c>
      <c r="AF79" s="52">
        <f>czerwiec!AF79</f>
        <v>0</v>
      </c>
      <c r="AG79" s="52">
        <f>czerwiec!AG79</f>
        <v>0</v>
      </c>
      <c r="AH79" s="53">
        <f>czerwiec!AH79</f>
        <v>0</v>
      </c>
      <c r="AI79" s="54">
        <f>czerwiec!AI79</f>
        <v>0</v>
      </c>
      <c r="AJ79" s="55">
        <f>czerwiec!AJ79</f>
        <v>0</v>
      </c>
      <c r="AK79" s="188">
        <f t="shared" ref="AK79" si="1164">IF(OR($B79=$B85,AK82=0),0,ROUND((AL80+AQ84)/AK82,0))</f>
        <v>0</v>
      </c>
      <c r="AL79" s="51">
        <f t="shared" ref="AL79:AL80" si="1165">SUM(AM79:AS79)</f>
        <v>0</v>
      </c>
      <c r="AM79" s="52">
        <f>czerwiec!AM79</f>
        <v>0</v>
      </c>
      <c r="AN79" s="52">
        <f>czerwiec!AN79</f>
        <v>0</v>
      </c>
      <c r="AO79" s="52">
        <f>czerwiec!AO79</f>
        <v>0</v>
      </c>
      <c r="AP79" s="52">
        <f>czerwiec!AP79</f>
        <v>0</v>
      </c>
      <c r="AQ79" s="53">
        <f>czerwiec!AQ79</f>
        <v>0</v>
      </c>
      <c r="AR79" s="54">
        <f>czerwiec!AR79</f>
        <v>0</v>
      </c>
      <c r="AS79" s="55">
        <f>czerwiec!AS79</f>
        <v>0</v>
      </c>
      <c r="AT79" s="188">
        <f t="shared" ref="AT79" si="1166">IF(OR($B79=$B85,AT82=0),0,ROUND((AU80+AZ84)/AT82,0))</f>
        <v>0</v>
      </c>
      <c r="AU79" s="51">
        <f t="shared" ref="AU79:AU80" si="1167">SUM(AV79:BB79)</f>
        <v>0</v>
      </c>
      <c r="AV79" s="52">
        <f t="shared" ref="AV79" si="1168">IF(SUM($AM$9:$AS$9)=SUM($AV$9:$BB$9),AM79,IF(AND(SUM($AV$9:$BB$9)&gt;42,SUM($AV$9:$BB$9)&lt;49),AM79,0))</f>
        <v>0</v>
      </c>
      <c r="AW79" s="52">
        <f t="shared" ref="AW79" si="1169">IF(SUM($AM$9:$AS$9)=SUM($AV$9:$BB$9),AN79,IF(AND(SUM($AV$9:$BB$9)&gt;42,SUM($AV$9:$BB$9)&lt;49),AN79,0))</f>
        <v>0</v>
      </c>
      <c r="AX79" s="52">
        <f t="shared" ref="AX79" si="1170">IF(SUM($AM$9:$AS$9)=SUM($AV$9:$BB$9),AO79,IF(AND(SUM($AV$9:$BB$9)&gt;42,SUM($AV$9:$BB$9)&lt;49),AO79,0))</f>
        <v>0</v>
      </c>
      <c r="AY79" s="52">
        <f t="shared" ref="AY79" si="1171">IF(SUM($AM$9:$AS$9)=SUM($AV$9:$BB$9),AP79,IF(AND(SUM($AV$9:$BB$9)&gt;42,SUM($AV$9:$BB$9)&lt;49),AP79,0))</f>
        <v>0</v>
      </c>
      <c r="AZ79" s="53">
        <f t="shared" ref="AZ79" si="1172">IF(SUM($AM$9:$AS$9)=SUM($AV$9:$BB$9),AQ79,IF(AND(SUM($AV$9:$BB$9)&gt;42,SUM($AV$9:$BB$9)&lt;49),AQ79,0))</f>
        <v>0</v>
      </c>
      <c r="BA79" s="54">
        <f t="shared" ref="BA79" si="1173">IF(SUM($AM$9:$AS$9)=SUM($AV$9:$BB$9),AR79,IF(AND(SUM($AV$9:$BB$9)&gt;42,SUM($AV$9:$BB$9)&lt;49),AR79,0))</f>
        <v>0</v>
      </c>
      <c r="BB79" s="55">
        <f t="shared" ref="BB79" si="1174">IF(SUM($AM$9:$AS$9)=SUM($AV$9:$BB$9),AS79,IF(AND(SUM($AV$9:$BB$9)&gt;42,SUM($AV$9:$BB$9)&lt;49),AS79,0))</f>
        <v>0</v>
      </c>
    </row>
    <row r="80" spans="1:54" ht="12.75" hidden="1" customHeight="1" x14ac:dyDescent="0.2">
      <c r="B80" s="93"/>
      <c r="C80" s="94"/>
      <c r="D80" s="95"/>
      <c r="E80" s="115"/>
      <c r="F80" s="140" t="b">
        <f t="shared" ref="F80" si="1175">IF($B73=$B79,OR(F74,G79&lt;F79),G79&lt;F79)</f>
        <v>0</v>
      </c>
      <c r="G80" s="189">
        <f t="shared" ref="G80" si="1176">IF(AND($B73=$B79,$B73&lt;&gt;"",$B73&lt;&gt;0),G79+G74,G79)</f>
        <v>18</v>
      </c>
      <c r="H80" s="120"/>
      <c r="I80" s="165">
        <f t="shared" si="1157"/>
        <v>0</v>
      </c>
      <c r="J80" s="194">
        <f t="shared" ref="J80" si="1177">7-COUNTIF(L79:R79,0)-COUNTIF(L79:R79,"")</f>
        <v>0</v>
      </c>
      <c r="K80" s="22">
        <f t="shared" si="1159"/>
        <v>0</v>
      </c>
      <c r="L80" s="35">
        <f t="shared" ref="L80:R80" si="1178">IF($B73=$B79,L79+L74,L79)</f>
        <v>0</v>
      </c>
      <c r="M80" s="35">
        <f t="shared" si="1178"/>
        <v>0</v>
      </c>
      <c r="N80" s="35">
        <f t="shared" si="1178"/>
        <v>0</v>
      </c>
      <c r="O80" s="35">
        <f t="shared" si="1178"/>
        <v>0</v>
      </c>
      <c r="P80" s="36">
        <f t="shared" si="1178"/>
        <v>0</v>
      </c>
      <c r="Q80" s="37">
        <f t="shared" si="1178"/>
        <v>0</v>
      </c>
      <c r="R80" s="38">
        <f t="shared" si="1178"/>
        <v>0</v>
      </c>
      <c r="S80" s="194">
        <f t="shared" ref="S80" si="1179">7-COUNTIF(U79:AA79,0)-COUNTIF(U79:AA79,"")</f>
        <v>0</v>
      </c>
      <c r="T80" s="22">
        <f t="shared" si="1161"/>
        <v>0</v>
      </c>
      <c r="U80" s="35">
        <f t="shared" ref="U80:AA80" si="1180">IF($B73=$B79,U79+U74,U79)</f>
        <v>0</v>
      </c>
      <c r="V80" s="35">
        <f t="shared" si="1180"/>
        <v>0</v>
      </c>
      <c r="W80" s="35">
        <f t="shared" si="1180"/>
        <v>0</v>
      </c>
      <c r="X80" s="35">
        <f t="shared" si="1180"/>
        <v>0</v>
      </c>
      <c r="Y80" s="36">
        <f t="shared" si="1180"/>
        <v>0</v>
      </c>
      <c r="Z80" s="37">
        <f t="shared" si="1180"/>
        <v>0</v>
      </c>
      <c r="AA80" s="38">
        <f t="shared" si="1180"/>
        <v>0</v>
      </c>
      <c r="AB80" s="194">
        <f t="shared" ref="AB80" si="1181">7-COUNTIF(AD79:AJ79,0)-COUNTIF(AD79:AJ79,"")</f>
        <v>0</v>
      </c>
      <c r="AC80" s="22">
        <f t="shared" si="1163"/>
        <v>0</v>
      </c>
      <c r="AD80" s="35">
        <f t="shared" ref="AD80:AJ80" si="1182">IF($B73=$B79,AD79+AD74,AD79)</f>
        <v>0</v>
      </c>
      <c r="AE80" s="35">
        <f t="shared" si="1182"/>
        <v>0</v>
      </c>
      <c r="AF80" s="35">
        <f t="shared" si="1182"/>
        <v>0</v>
      </c>
      <c r="AG80" s="35">
        <f t="shared" si="1182"/>
        <v>0</v>
      </c>
      <c r="AH80" s="36">
        <f t="shared" si="1182"/>
        <v>0</v>
      </c>
      <c r="AI80" s="37">
        <f t="shared" si="1182"/>
        <v>0</v>
      </c>
      <c r="AJ80" s="38">
        <f t="shared" si="1182"/>
        <v>0</v>
      </c>
      <c r="AK80" s="194">
        <f t="shared" ref="AK80" si="1183">7-COUNTIF(AM79:AS79,0)-COUNTIF(AM79:AS79,"")</f>
        <v>0</v>
      </c>
      <c r="AL80" s="22">
        <f t="shared" si="1165"/>
        <v>0</v>
      </c>
      <c r="AM80" s="35">
        <f t="shared" ref="AM80:AS80" si="1184">IF($B73=$B79,AM79+AM74,AM79)</f>
        <v>0</v>
      </c>
      <c r="AN80" s="35">
        <f t="shared" si="1184"/>
        <v>0</v>
      </c>
      <c r="AO80" s="35">
        <f t="shared" si="1184"/>
        <v>0</v>
      </c>
      <c r="AP80" s="35">
        <f t="shared" si="1184"/>
        <v>0</v>
      </c>
      <c r="AQ80" s="36">
        <f t="shared" si="1184"/>
        <v>0</v>
      </c>
      <c r="AR80" s="37">
        <f t="shared" si="1184"/>
        <v>0</v>
      </c>
      <c r="AS80" s="38">
        <f t="shared" si="1184"/>
        <v>0</v>
      </c>
      <c r="AT80" s="194">
        <f t="shared" ref="AT80" si="1185">7-COUNTIF(AV79:BB79,0)-COUNTIF(AV79:BB79,"")</f>
        <v>0</v>
      </c>
      <c r="AU80" s="22">
        <f t="shared" si="1167"/>
        <v>0</v>
      </c>
      <c r="AV80" s="35">
        <f t="shared" ref="AV80:BB80" si="1186">IF($B73=$B79,AV79+AV74,AV79)</f>
        <v>0</v>
      </c>
      <c r="AW80" s="35">
        <f t="shared" si="1186"/>
        <v>0</v>
      </c>
      <c r="AX80" s="35">
        <f t="shared" si="1186"/>
        <v>0</v>
      </c>
      <c r="AY80" s="35">
        <f t="shared" si="1186"/>
        <v>0</v>
      </c>
      <c r="AZ80" s="36">
        <f t="shared" si="1186"/>
        <v>0</v>
      </c>
      <c r="BA80" s="37">
        <f t="shared" si="1186"/>
        <v>0</v>
      </c>
      <c r="BB80" s="38">
        <f t="shared" si="1186"/>
        <v>0</v>
      </c>
    </row>
    <row r="81" spans="1:54" ht="15" hidden="1" customHeight="1" x14ac:dyDescent="0.2">
      <c r="B81" s="116"/>
      <c r="C81" s="117"/>
      <c r="D81" s="118"/>
      <c r="E81" s="119"/>
      <c r="F81" s="92"/>
      <c r="G81" s="190">
        <f t="shared" ref="G81" si="1187">IF(AND($B73=$B79,$B73&lt;&gt;"",$B73&lt;&gt;0),F79+G75,F79)</f>
        <v>18</v>
      </c>
      <c r="H81" s="121"/>
      <c r="I81" s="165">
        <f t="shared" si="1157"/>
        <v>0</v>
      </c>
      <c r="J81" s="195">
        <f t="shared" ref="J81" si="1188">IF($B79=$B73,COUNTIF(L81:R81,0),COUNTIF(L82:R82,0)+COUNTIF(L82:R82,""))</f>
        <v>7</v>
      </c>
      <c r="K81" s="39">
        <f t="shared" ref="K81:R81" si="1189">IF($B73=$B79,K82+K75,K82)</f>
        <v>0</v>
      </c>
      <c r="L81" s="40">
        <f t="shared" si="1189"/>
        <v>0</v>
      </c>
      <c r="M81" s="40">
        <f t="shared" si="1189"/>
        <v>0</v>
      </c>
      <c r="N81" s="40">
        <f t="shared" si="1189"/>
        <v>0</v>
      </c>
      <c r="O81" s="40">
        <f t="shared" si="1189"/>
        <v>0</v>
      </c>
      <c r="P81" s="41">
        <f t="shared" si="1189"/>
        <v>0</v>
      </c>
      <c r="Q81" s="42">
        <f t="shared" si="1189"/>
        <v>0</v>
      </c>
      <c r="R81" s="43">
        <f t="shared" si="1189"/>
        <v>0</v>
      </c>
      <c r="S81" s="195">
        <f t="shared" ref="S81" si="1190">IF($B79=$B73,COUNTIF(U81:AA81,0),COUNTIF(U82:AA82,0)+COUNTIF(U82:AA82,""))</f>
        <v>7</v>
      </c>
      <c r="T81" s="39">
        <f t="shared" ref="T81:AA81" si="1191">IF($B73=$B79,T82+T75,T82)</f>
        <v>0</v>
      </c>
      <c r="U81" s="40">
        <f t="shared" si="1191"/>
        <v>0</v>
      </c>
      <c r="V81" s="40">
        <f t="shared" si="1191"/>
        <v>0</v>
      </c>
      <c r="W81" s="40">
        <f t="shared" si="1191"/>
        <v>0</v>
      </c>
      <c r="X81" s="40">
        <f t="shared" si="1191"/>
        <v>0</v>
      </c>
      <c r="Y81" s="41">
        <f t="shared" si="1191"/>
        <v>0</v>
      </c>
      <c r="Z81" s="42">
        <f t="shared" si="1191"/>
        <v>0</v>
      </c>
      <c r="AA81" s="43">
        <f t="shared" si="1191"/>
        <v>0</v>
      </c>
      <c r="AB81" s="195">
        <f t="shared" ref="AB81" si="1192">IF($B79=$B73,COUNTIF(AD81:AJ81,0),COUNTIF(AD82:AJ82,0)+COUNTIF(AD82:AJ82,""))</f>
        <v>7</v>
      </c>
      <c r="AC81" s="39">
        <f t="shared" ref="AC81:AJ81" si="1193">IF($B73=$B79,AC82+AC75,AC82)</f>
        <v>0</v>
      </c>
      <c r="AD81" s="40">
        <f t="shared" si="1193"/>
        <v>0</v>
      </c>
      <c r="AE81" s="40">
        <f t="shared" si="1193"/>
        <v>0</v>
      </c>
      <c r="AF81" s="40">
        <f t="shared" si="1193"/>
        <v>0</v>
      </c>
      <c r="AG81" s="40">
        <f t="shared" si="1193"/>
        <v>0</v>
      </c>
      <c r="AH81" s="41">
        <f t="shared" si="1193"/>
        <v>0</v>
      </c>
      <c r="AI81" s="42">
        <f t="shared" si="1193"/>
        <v>0</v>
      </c>
      <c r="AJ81" s="43">
        <f t="shared" si="1193"/>
        <v>0</v>
      </c>
      <c r="AK81" s="195">
        <f t="shared" ref="AK81" si="1194">IF($B79=$B73,COUNTIF(AM81:AS81,0),COUNTIF(AM82:AS82,0)+COUNTIF(AM82:AS82,""))</f>
        <v>7</v>
      </c>
      <c r="AL81" s="39">
        <f t="shared" ref="AL81:AS81" si="1195">IF($B73=$B79,AL82+AL75,AL82)</f>
        <v>0</v>
      </c>
      <c r="AM81" s="40">
        <f t="shared" si="1195"/>
        <v>0</v>
      </c>
      <c r="AN81" s="40">
        <f t="shared" si="1195"/>
        <v>0</v>
      </c>
      <c r="AO81" s="40">
        <f t="shared" si="1195"/>
        <v>0</v>
      </c>
      <c r="AP81" s="40">
        <f t="shared" si="1195"/>
        <v>0</v>
      </c>
      <c r="AQ81" s="41">
        <f t="shared" si="1195"/>
        <v>0</v>
      </c>
      <c r="AR81" s="42">
        <f t="shared" si="1195"/>
        <v>0</v>
      </c>
      <c r="AS81" s="43">
        <f t="shared" si="1195"/>
        <v>0</v>
      </c>
      <c r="AT81" s="195">
        <f t="shared" ref="AT81" si="1196">IF($B79=$B73,COUNTIF(AV81:BB81,0),COUNTIF(AV82:BB82,0)+COUNTIF(AV82:BB82,""))</f>
        <v>7</v>
      </c>
      <c r="AU81" s="39">
        <f t="shared" ref="AU81:BB81" si="1197">IF($B73=$B79,AU82+AU75,AU82)</f>
        <v>0</v>
      </c>
      <c r="AV81" s="40">
        <f t="shared" si="1197"/>
        <v>0</v>
      </c>
      <c r="AW81" s="40">
        <f t="shared" si="1197"/>
        <v>0</v>
      </c>
      <c r="AX81" s="40">
        <f t="shared" si="1197"/>
        <v>0</v>
      </c>
      <c r="AY81" s="40">
        <f t="shared" si="1197"/>
        <v>0</v>
      </c>
      <c r="AZ81" s="41">
        <f t="shared" si="1197"/>
        <v>0</v>
      </c>
      <c r="BA81" s="42">
        <f t="shared" si="1197"/>
        <v>0</v>
      </c>
      <c r="BB81" s="43">
        <f t="shared" si="1197"/>
        <v>0</v>
      </c>
    </row>
    <row r="82" spans="1:54" ht="15.75" customHeight="1" x14ac:dyDescent="0.2">
      <c r="A82" s="1">
        <f t="shared" ref="A82" si="1198">A79</f>
        <v>0</v>
      </c>
      <c r="B82" s="313">
        <f t="shared" ref="B82" si="1199">B76+1</f>
        <v>11</v>
      </c>
      <c r="C82" s="314"/>
      <c r="D82" s="314"/>
      <c r="E82" s="314"/>
      <c r="F82" s="31"/>
      <c r="G82" s="183"/>
      <c r="H82" s="122">
        <f t="shared" ref="H82" si="1200">5-COUNTIF(AU79,0)-COUNTIF(AL79,0)-COUNTIF(AC79,0)-COUNTIF(T79,0)-COUNTIF(K79,0)</f>
        <v>0</v>
      </c>
      <c r="I82" s="165">
        <f t="shared" si="1157"/>
        <v>0</v>
      </c>
      <c r="J82" s="187">
        <f t="shared" ref="J82" si="1201">IF($B79=$B73,J76+IF($F79&lt;&gt;$G79,(K79+$G81-$G80)/$F79,K79/$F79),IF($F79&lt;&gt;G79,(K79+$G81-$G80)/$F79,K79/$F79))</f>
        <v>0</v>
      </c>
      <c r="K82" s="7">
        <f t="shared" ref="K82:K83" si="1202">SUM(L82:R82)</f>
        <v>0</v>
      </c>
      <c r="L82" s="26">
        <f t="shared" ref="L82:R82" si="1203">L79</f>
        <v>0</v>
      </c>
      <c r="M82" s="26">
        <f t="shared" si="1203"/>
        <v>0</v>
      </c>
      <c r="N82" s="26">
        <f t="shared" si="1203"/>
        <v>0</v>
      </c>
      <c r="O82" s="26">
        <f t="shared" si="1203"/>
        <v>0</v>
      </c>
      <c r="P82" s="26">
        <f t="shared" si="1203"/>
        <v>0</v>
      </c>
      <c r="Q82" s="29">
        <f t="shared" si="1203"/>
        <v>0</v>
      </c>
      <c r="R82" s="23">
        <f t="shared" si="1203"/>
        <v>0</v>
      </c>
      <c r="S82" s="187">
        <f t="shared" ref="S82" si="1204">IF($B79=$B73,S76+IF($F79&lt;&gt;$G79,(T79+$G81-$G80)/$F79,T79/$F79),IF($F79&lt;&gt;P79,(T79+$G81-$G80)/$F79,T79/$F79))</f>
        <v>0</v>
      </c>
      <c r="T82" s="7">
        <f t="shared" ref="T82:T83" si="1205">SUM(U82:AA82)</f>
        <v>0</v>
      </c>
      <c r="U82" s="26">
        <f t="shared" ref="U82:AA82" si="1206">U79</f>
        <v>0</v>
      </c>
      <c r="V82" s="26">
        <f t="shared" si="1206"/>
        <v>0</v>
      </c>
      <c r="W82" s="26">
        <f t="shared" si="1206"/>
        <v>0</v>
      </c>
      <c r="X82" s="26">
        <f t="shared" si="1206"/>
        <v>0</v>
      </c>
      <c r="Y82" s="113">
        <f t="shared" si="1206"/>
        <v>0</v>
      </c>
      <c r="Z82" s="29">
        <f t="shared" si="1206"/>
        <v>0</v>
      </c>
      <c r="AA82" s="23">
        <f t="shared" si="1206"/>
        <v>0</v>
      </c>
      <c r="AB82" s="187">
        <f t="shared" ref="AB82" si="1207">IF($B79=$B73,AB76+IF($F79&lt;&gt;$G79,(AC79+$G81-$G80)/$F79,AC79/$F79),IF($F79&lt;&gt;Y79,(AC79+$G81-$G80)/$F79,AC79/$F79))</f>
        <v>0</v>
      </c>
      <c r="AC82" s="7">
        <f t="shared" ref="AC82:AC83" si="1208">SUM(AD82:AJ82)</f>
        <v>0</v>
      </c>
      <c r="AD82" s="26">
        <f t="shared" ref="AD82:AJ82" si="1209">AD79</f>
        <v>0</v>
      </c>
      <c r="AE82" s="26">
        <f t="shared" si="1209"/>
        <v>0</v>
      </c>
      <c r="AF82" s="26">
        <f t="shared" si="1209"/>
        <v>0</v>
      </c>
      <c r="AG82" s="26">
        <f t="shared" si="1209"/>
        <v>0</v>
      </c>
      <c r="AH82" s="113">
        <f t="shared" si="1209"/>
        <v>0</v>
      </c>
      <c r="AI82" s="29">
        <f t="shared" si="1209"/>
        <v>0</v>
      </c>
      <c r="AJ82" s="23">
        <f t="shared" si="1209"/>
        <v>0</v>
      </c>
      <c r="AK82" s="187">
        <f t="shared" ref="AK82" si="1210">IF($B79=$B73,AK76+IF($F79&lt;&gt;$G79,(AL79+$G81-$G80)/$F79,AL79/$F79),IF($F79&lt;&gt;AH79,(AL79+$G81-$G80)/$F79,AL79/$F79))</f>
        <v>0</v>
      </c>
      <c r="AL82" s="7">
        <f t="shared" ref="AL82:AL83" si="1211">SUM(AM82:AS82)</f>
        <v>0</v>
      </c>
      <c r="AM82" s="26">
        <f t="shared" ref="AM82:AS82" si="1212">AM79</f>
        <v>0</v>
      </c>
      <c r="AN82" s="26">
        <f t="shared" si="1212"/>
        <v>0</v>
      </c>
      <c r="AO82" s="26">
        <f t="shared" si="1212"/>
        <v>0</v>
      </c>
      <c r="AP82" s="26">
        <f t="shared" si="1212"/>
        <v>0</v>
      </c>
      <c r="AQ82" s="113">
        <f t="shared" si="1212"/>
        <v>0</v>
      </c>
      <c r="AR82" s="29">
        <f t="shared" si="1212"/>
        <v>0</v>
      </c>
      <c r="AS82" s="23">
        <f t="shared" si="1212"/>
        <v>0</v>
      </c>
      <c r="AT82" s="187">
        <f t="shared" ref="AT82" si="1213">IF($B79=$B73,AT76+IF($F79&lt;&gt;$G79,(AU79+$G81-$G80)/$F79,AU79/$F79),IF($F79&lt;&gt;AQ79,(AU79+$G81-$G80)/$F79,AU79/$F79))</f>
        <v>0</v>
      </c>
      <c r="AU82" s="7">
        <f t="shared" ref="AU82:AU83" si="1214">SUM(AV82:BB82)</f>
        <v>0</v>
      </c>
      <c r="AV82" s="6">
        <f t="shared" ref="AV82" si="1215">IF(SUM($AM$9:$AS$9)=SUM($AV$9:$BB$9),AV79,IF(AND(SUM($AV$9:$BB$9)&gt;42,SUM($AV$9:$BB$9)&lt;49),AV79,0))</f>
        <v>0</v>
      </c>
      <c r="AW82" s="6">
        <f t="shared" ref="AW82:BB82" si="1216">IF(SUM($AM$9:$AS$9)=SUM($AV$9:$BB$9),AW79,IF(AND(SUM($AV$9:$BB$9)&gt;42,SUM($AV$9:$BB$9)&lt;49),AW79,0))</f>
        <v>0</v>
      </c>
      <c r="AX82" s="6">
        <f t="shared" si="1216"/>
        <v>0</v>
      </c>
      <c r="AY82" s="6">
        <f t="shared" si="1216"/>
        <v>0</v>
      </c>
      <c r="AZ82" s="26">
        <f t="shared" si="1216"/>
        <v>0</v>
      </c>
      <c r="BA82" s="29">
        <f t="shared" si="1216"/>
        <v>0</v>
      </c>
      <c r="BB82" s="23">
        <f t="shared" si="1216"/>
        <v>0</v>
      </c>
    </row>
    <row r="83" spans="1:54" ht="15.75" customHeight="1" x14ac:dyDescent="0.2">
      <c r="A83" s="1">
        <f t="shared" ref="A83:A84" si="1217">A82</f>
        <v>0</v>
      </c>
      <c r="B83" s="313"/>
      <c r="C83" s="314"/>
      <c r="D83" s="314"/>
      <c r="E83" s="314"/>
      <c r="F83" s="31"/>
      <c r="G83" s="183"/>
      <c r="H83" s="123">
        <f t="shared" ref="H83" si="1218">IF($B79=$B73,H77+F83,$F83)</f>
        <v>0</v>
      </c>
      <c r="I83" s="165">
        <f t="shared" si="1157"/>
        <v>0</v>
      </c>
      <c r="J83" s="141">
        <f t="shared" ref="J83" si="1219">IF($H82=0,0,IF($B73=$B79,IF($H84&gt;0,$H84+J77,K79+J77),IF($H84&gt;0,$H84,K79)))</f>
        <v>0</v>
      </c>
      <c r="K83" s="7">
        <f t="shared" si="1202"/>
        <v>0</v>
      </c>
      <c r="L83" s="6"/>
      <c r="M83" s="6"/>
      <c r="N83" s="6"/>
      <c r="O83" s="6"/>
      <c r="P83" s="26"/>
      <c r="Q83" s="29"/>
      <c r="R83" s="23"/>
      <c r="S83" s="141">
        <f t="shared" ref="S83" si="1220">IF($H82=0,0,IF($B73=$B79,IF($H84&gt;0,$H84+S77,T79+S77),IF($H84&gt;0,$H84,T79)))</f>
        <v>0</v>
      </c>
      <c r="T83" s="7">
        <f t="shared" si="1205"/>
        <v>0</v>
      </c>
      <c r="U83" s="6"/>
      <c r="V83" s="6"/>
      <c r="W83" s="6"/>
      <c r="X83" s="6"/>
      <c r="Y83" s="26"/>
      <c r="Z83" s="29"/>
      <c r="AA83" s="23"/>
      <c r="AB83" s="141">
        <f t="shared" ref="AB83" si="1221">IF($H82=0,0,IF($B73=$B79,IF($H84&gt;0,$H84+AB77,AC79+AB77),IF($H84&gt;0,$H84,AC79)))</f>
        <v>0</v>
      </c>
      <c r="AC83" s="7">
        <f t="shared" si="1208"/>
        <v>0</v>
      </c>
      <c r="AD83" s="6"/>
      <c r="AE83" s="6"/>
      <c r="AF83" s="6"/>
      <c r="AG83" s="6"/>
      <c r="AH83" s="26"/>
      <c r="AI83" s="29"/>
      <c r="AJ83" s="23"/>
      <c r="AK83" s="141">
        <f t="shared" ref="AK83" si="1222">IF($H82=0,0,IF($B73=$B79,IF($H84&gt;0,$H84+AK77,AL79+AK77),IF($H84&gt;0,$H84,AL79)))</f>
        <v>0</v>
      </c>
      <c r="AL83" s="7">
        <f t="shared" si="1211"/>
        <v>0</v>
      </c>
      <c r="AM83" s="6"/>
      <c r="AN83" s="6"/>
      <c r="AO83" s="6"/>
      <c r="AP83" s="6"/>
      <c r="AQ83" s="26"/>
      <c r="AR83" s="29"/>
      <c r="AS83" s="23"/>
      <c r="AT83" s="141">
        <f t="shared" ref="AT83" si="1223">IF($H82=0,0,IF($B73=$B79,IF($H84&gt;0,$H84+AT77,AU79+AT77),IF($H84&gt;0,$H84,AU79)))</f>
        <v>0</v>
      </c>
      <c r="AU83" s="7">
        <f t="shared" si="1214"/>
        <v>0</v>
      </c>
      <c r="AV83" s="6"/>
      <c r="AW83" s="6"/>
      <c r="AX83" s="6"/>
      <c r="AY83" s="6"/>
      <c r="AZ83" s="26"/>
      <c r="BA83" s="29"/>
      <c r="BB83" s="23"/>
    </row>
    <row r="84" spans="1:54" ht="18.75" customHeight="1" thickBot="1" x14ac:dyDescent="0.25">
      <c r="A84" s="1">
        <f t="shared" si="1217"/>
        <v>0</v>
      </c>
      <c r="B84" s="323" t="str">
        <f>IF(B79="",Wydruk!$AE$6,IF(J80=0,Wydruk!$AE$7,IF(AND(G80&lt;G81,B79&lt;&gt;$B85),Wydruk!$AE$13,IF(AND($B79=$B73,$B79&lt;&gt;$B85),IF(OR(OR(J84&lt;4,J84&gt;5),OR(S84&lt;4,S84&gt;5),OR(AB84&lt;4,AB84&gt;5),OR(AK84&lt;4,AK84&gt;5),OR(AND(AT84&lt;4,AT84&gt;0),AT84&gt;5)),Wydruk!$AE$8,Wydruk!$AE$9),IF($B79=$B85,IF($F83&lt;&gt;0,Wydruk!$AE$12,Wydruk!$AE$10),IF(OR(OR(J80&lt;4,J80&gt;5),OR(S80&lt;4,S80&gt;5),OR(AB80&lt;4,AB80&gt;5),OR(AK80&lt;4,AK80&gt;5),OR(AND(AT80&lt;4,AT80&gt;0),AT80&gt;5)),Wydruk!$AE$8,Wydruk!$AE$11))))))</f>
        <v>Uzupełnij liczby godzin tygodniowego planu</v>
      </c>
      <c r="C84" s="324"/>
      <c r="D84" s="324"/>
      <c r="E84" s="324"/>
      <c r="F84" s="173">
        <f>czerwiec!F84</f>
        <v>0</v>
      </c>
      <c r="G84" s="184">
        <f>czerwiec!G84</f>
        <v>0</v>
      </c>
      <c r="H84" s="191">
        <f t="shared" ref="H84" si="1224">IF(OR($G84=0,$F84=0,$G84="",$F84=""),0,$G84/$F84)</f>
        <v>0</v>
      </c>
      <c r="I84" s="193"/>
      <c r="J84" s="176">
        <f t="shared" ref="J84" si="1225">IF($B73=$B79,IF(L79+L74&gt;0,1,0)+IF(M79+M74&gt;0,1,0)+IF(N79+N74&gt;0,1,0)+IF(O79+O74&gt;0,1,0)+IF(P79+P74&gt;0,1,0)+IF(Q79+Q74&gt;0,1,0)+IF(R79+R74&gt;0,1,0),J80)</f>
        <v>0</v>
      </c>
      <c r="K84" s="133">
        <f t="shared" ref="K84" si="1226">IF(OR($B79=$B85,J84=0,(K80-Q84+O84)&lt;=0),0,(K80-Q84+O84)/J84)</f>
        <v>0</v>
      </c>
      <c r="L84" s="137">
        <f t="shared" ref="L84" si="1227">IF(K84*(7-J81)&lt;=0,0,K84*(7-J81))</f>
        <v>0</v>
      </c>
      <c r="M84" s="311">
        <f t="shared" ref="M84" si="1228">ROUND(IF(OR(K81-K84*(7-J81)+P84&lt;0,$B79=$B85,K84&lt;=0,K81=0),0,IF(K81-K84*(7-J81)+P84&gt;Q84-O84+P84,Q84-O84+P84,K81-K84*(7-J81)+P84)),1)</f>
        <v>0</v>
      </c>
      <c r="N84" s="312"/>
      <c r="O84" s="139">
        <f t="shared" ref="O84" si="1229">IF(OR($B79=$B85,J80=0),0,IF($B79=$B73,J79,$F79))</f>
        <v>0</v>
      </c>
      <c r="P84" s="30">
        <f t="shared" ref="P84" si="1230">IF(OR($B79=$B85,J84=0),0,$G81-$G80)</f>
        <v>0</v>
      </c>
      <c r="Q84" s="134">
        <f t="shared" ref="Q84" si="1231">IF(OR($B79=$B85,J84=0),0,J83)</f>
        <v>0</v>
      </c>
      <c r="R84" s="138">
        <f t="shared" ref="R84" si="1232">IF($B79=$B85,0,K81)</f>
        <v>0</v>
      </c>
      <c r="S84" s="176">
        <f t="shared" ref="S84" si="1233">IF($B73=$B79,IF(U79+U74&gt;0,1,0)+IF(V79+V74&gt;0,1,0)+IF(W79+W74&gt;0,1,0)+IF(X79+X74&gt;0,1,0)+IF(Y79+Y74&gt;0,1,0)+IF(Z79+Z74&gt;0,1,0)+IF(AA79+AA74&gt;0,1,0),S80)</f>
        <v>0</v>
      </c>
      <c r="T84" s="133">
        <f t="shared" ref="T84" si="1234">IF(OR($B79=$B85,S84=0,(T80-Z84+X84)&lt;=0),0,(T80-Z84+X84)/S84)</f>
        <v>0</v>
      </c>
      <c r="U84" s="137">
        <f t="shared" ref="U84" si="1235">IF(T84*(7-S81)&lt;=0,0,T84*(7-S81))</f>
        <v>0</v>
      </c>
      <c r="V84" s="311">
        <f t="shared" ref="V84" si="1236">ROUND(IF(OR(T81-T84*(7-S81)+Y84&lt;0,$B79=$B85,T84&lt;=0,T81=0),0,IF(T81-T84*(7-S81)+Y84&gt;Z84-X84+Y84,Z84-X84+Y84,T81-T84*(7-S81)+Y84)),1)</f>
        <v>0</v>
      </c>
      <c r="W84" s="312"/>
      <c r="X84" s="139">
        <f t="shared" ref="X84" si="1237">IF(OR($B79=$B85,S80=0),0,IF($B79=$B73,S79,$F79))</f>
        <v>0</v>
      </c>
      <c r="Y84" s="30">
        <f t="shared" ref="Y84" si="1238">IF(OR($B79=$B85,S84=0),0,$G81-$G80)</f>
        <v>0</v>
      </c>
      <c r="Z84" s="134">
        <f t="shared" ref="Z84" si="1239">IF(OR($B79=$B85,S84=0),0,S83)</f>
        <v>0</v>
      </c>
      <c r="AA84" s="138">
        <f t="shared" ref="AA84" si="1240">IF($B79=$B85,0,T81)</f>
        <v>0</v>
      </c>
      <c r="AB84" s="176">
        <f t="shared" ref="AB84" si="1241">IF($B73=$B79,IF(AD79+AD74&gt;0,1,0)+IF(AE79+AE74&gt;0,1,0)+IF(AF79+AF74&gt;0,1,0)+IF(AG79+AG74&gt;0,1,0)+IF(AH79+AH74&gt;0,1,0)+IF(AI79+AI74&gt;0,1,0)+IF(AJ79+AJ74&gt;0,1,0),AB80)</f>
        <v>0</v>
      </c>
      <c r="AC84" s="133">
        <f t="shared" ref="AC84" si="1242">IF(OR($B79=$B85,AB84=0,(AC80-AI84+AG84)&lt;=0),0,(AC80-AI84+AG84)/AB84)</f>
        <v>0</v>
      </c>
      <c r="AD84" s="137">
        <f t="shared" ref="AD84" si="1243">IF(AC84*(7-AB81)&lt;=0,0,AC84*(7-AB81))</f>
        <v>0</v>
      </c>
      <c r="AE84" s="311">
        <f t="shared" ref="AE84" si="1244">ROUND(IF(OR(AC81-AC84*(7-AB81)+AH84&lt;0,$B79=$B85,AC84&lt;=0,AC81=0),0,IF(AC81-AC84*(7-AB81)+AH84&gt;AI84-AG84+AH84,AI84-AG84+AH84,AC81-AC84*(7-AB81)+AH84)),1)</f>
        <v>0</v>
      </c>
      <c r="AF84" s="312"/>
      <c r="AG84" s="139">
        <f t="shared" ref="AG84" si="1245">IF(OR($B79=$B85,AB80=0),0,IF($B79=$B73,AB79,$F79))</f>
        <v>0</v>
      </c>
      <c r="AH84" s="30">
        <f t="shared" ref="AH84" si="1246">IF(OR($B79=$B85,AB84=0),0,$G81-$G80)</f>
        <v>0</v>
      </c>
      <c r="AI84" s="134">
        <f t="shared" ref="AI84" si="1247">IF(OR($B79=$B85,AB84=0),0,AB83)</f>
        <v>0</v>
      </c>
      <c r="AJ84" s="138">
        <f t="shared" ref="AJ84" si="1248">IF($B79=$B85,0,AC81)</f>
        <v>0</v>
      </c>
      <c r="AK84" s="176">
        <f t="shared" ref="AK84" si="1249">IF($B73=$B79,IF(AM79+AM74&gt;0,1,0)+IF(AN79+AN74&gt;0,1,0)+IF(AO79+AO74&gt;0,1,0)+IF(AP79+AP74&gt;0,1,0)+IF(AQ79+AQ74&gt;0,1,0)+IF(AR79+AR74&gt;0,1,0)+IF(AS79+AS74&gt;0,1,0),AK80)</f>
        <v>0</v>
      </c>
      <c r="AL84" s="133">
        <f t="shared" ref="AL84" si="1250">IF(OR($B79=$B85,AK84=0,(AL80-AR84+AP84)&lt;=0),0,(AL80-AR84+AP84)/AK84)</f>
        <v>0</v>
      </c>
      <c r="AM84" s="137">
        <f t="shared" ref="AM84" si="1251">IF(AL84*(7-AK81)&lt;=0,0,AL84*(7-AK81))</f>
        <v>0</v>
      </c>
      <c r="AN84" s="311">
        <f t="shared" ref="AN84" si="1252">ROUND(IF(OR(AL81-AL84*(7-AK81)+AQ84&lt;0,$B79=$B85,AL84&lt;=0,AL81=0),0,IF(AL81-AL84*(7-AK81)+AQ84&gt;AR84-AP84+AQ84,AR84-AP84+AQ84,AL81-AL84*(7-AK81)+AQ84)),1)</f>
        <v>0</v>
      </c>
      <c r="AO84" s="312"/>
      <c r="AP84" s="139">
        <f t="shared" ref="AP84" si="1253">IF(OR($B79=$B85,AK80=0),0,IF($B79=$B73,AK79,$F79))</f>
        <v>0</v>
      </c>
      <c r="AQ84" s="30">
        <f t="shared" ref="AQ84" si="1254">IF(OR($B79=$B85,AK84=0),0,$G81-$G80)</f>
        <v>0</v>
      </c>
      <c r="AR84" s="134">
        <f t="shared" ref="AR84" si="1255">IF(OR($B79=$B85,AK84=0),0,AK83)</f>
        <v>0</v>
      </c>
      <c r="AS84" s="138">
        <f t="shared" ref="AS84" si="1256">IF($B79=$B85,0,AL81)</f>
        <v>0</v>
      </c>
      <c r="AT84" s="176">
        <f t="shared" ref="AT84" si="1257">IF($B73=$B79,IF(AV79+AV74&gt;0,1,0)+IF(AW79+AW74&gt;0,1,0)+IF(AX79+AX74&gt;0,1,0)+IF(AY79+AY74&gt;0,1,0)+IF(AZ79+AZ74&gt;0,1,0)+IF(BA79+BA74&gt;0,1,0)+IF(BB79+BB74&gt;0,1,0),AT80)</f>
        <v>0</v>
      </c>
      <c r="AU84" s="133">
        <f t="shared" ref="AU84" si="1258">IF(OR($B79=$B85,AT84=0,(AU80-BA84+AY84)&lt;=0),0,(AU80-BA84+AY84)/AT84)</f>
        <v>0</v>
      </c>
      <c r="AV84" s="137">
        <f t="shared" ref="AV84" si="1259">IF(AU84*(7-AT81)&lt;=0,0,AU84*(7-AT81))</f>
        <v>0</v>
      </c>
      <c r="AW84" s="311">
        <f t="shared" ref="AW84" si="1260">ROUND(IF(OR(AU81-AU84*(7-AT81)+AZ84&lt;0,$B79=$B85,AU84&lt;=0,AU81=0),0,IF(AU81-AU84*(7-AT81)+AZ84&gt;BA84-AY84+AZ84,BA84-AY84+AZ84,AU81-AU84*(7-AT81)+AZ84)),1)</f>
        <v>0</v>
      </c>
      <c r="AX84" s="312"/>
      <c r="AY84" s="139">
        <f t="shared" ref="AY84" si="1261">IF(OR($B79=$B85,AT80=0),0,IF($B79=$B73,AT79,$F79))</f>
        <v>0</v>
      </c>
      <c r="AZ84" s="30">
        <f t="shared" ref="AZ84" si="1262">IF(OR($B79=$B85,AT84=0),0,$G81-$G80)</f>
        <v>0</v>
      </c>
      <c r="BA84" s="134">
        <f t="shared" ref="BA84" si="1263">IF(OR($B79=$B85,AT84=0),0,AT83)</f>
        <v>0</v>
      </c>
      <c r="BB84" s="138">
        <f t="shared" ref="BB84" si="1264">IF($B79=$B85,0,AU81)</f>
        <v>0</v>
      </c>
    </row>
    <row r="85" spans="1:54" ht="15.75" x14ac:dyDescent="0.2">
      <c r="A85" s="1">
        <f t="shared" ref="A85" si="1265">IF(B85="","1. Niewypełnione",B85)</f>
        <v>0</v>
      </c>
      <c r="B85" s="320">
        <f>czerwiec!B85</f>
        <v>0</v>
      </c>
      <c r="C85" s="321">
        <f>czerwiec!C85</f>
        <v>0</v>
      </c>
      <c r="D85" s="321">
        <f>czerwiec!D85</f>
        <v>0</v>
      </c>
      <c r="E85" s="321">
        <f>czerwiec!E85</f>
        <v>0</v>
      </c>
      <c r="F85" s="177">
        <f>czerwiec!F85</f>
        <v>18</v>
      </c>
      <c r="G85" s="185">
        <f>czerwiec!G85</f>
        <v>18</v>
      </c>
      <c r="H85" s="177"/>
      <c r="I85" s="192">
        <f t="shared" ref="I85:I89" si="1266">K85+T85+AC85+AL85+AU85</f>
        <v>0</v>
      </c>
      <c r="J85" s="186">
        <f t="shared" ref="J85" si="1267">IF(OR($B85=$B91,J88=0),0,ROUND((K86+P90)/J88,0))</f>
        <v>0</v>
      </c>
      <c r="K85" s="51">
        <f t="shared" ref="K85:K86" si="1268">SUM(L85:R85)</f>
        <v>0</v>
      </c>
      <c r="L85" s="52">
        <f>czerwiec!L85</f>
        <v>0</v>
      </c>
      <c r="M85" s="52">
        <f>czerwiec!M85</f>
        <v>0</v>
      </c>
      <c r="N85" s="52">
        <f>czerwiec!N85</f>
        <v>0</v>
      </c>
      <c r="O85" s="52">
        <f>czerwiec!O85</f>
        <v>0</v>
      </c>
      <c r="P85" s="53">
        <f>czerwiec!P85</f>
        <v>0</v>
      </c>
      <c r="Q85" s="54">
        <f>czerwiec!Q85</f>
        <v>0</v>
      </c>
      <c r="R85" s="55">
        <f>czerwiec!R85</f>
        <v>0</v>
      </c>
      <c r="S85" s="188">
        <f t="shared" ref="S85" si="1269">IF(OR($B85=$B91,S88=0),0,ROUND((T86+Y90)/S88,0))</f>
        <v>0</v>
      </c>
      <c r="T85" s="51">
        <f t="shared" ref="T85:T86" si="1270">SUM(U85:AA85)</f>
        <v>0</v>
      </c>
      <c r="U85" s="52">
        <f>czerwiec!U85</f>
        <v>0</v>
      </c>
      <c r="V85" s="52">
        <f>czerwiec!V85</f>
        <v>0</v>
      </c>
      <c r="W85" s="52">
        <f>czerwiec!W85</f>
        <v>0</v>
      </c>
      <c r="X85" s="52">
        <f>czerwiec!X85</f>
        <v>0</v>
      </c>
      <c r="Y85" s="53">
        <f>czerwiec!Y85</f>
        <v>0</v>
      </c>
      <c r="Z85" s="54">
        <f>czerwiec!Z85</f>
        <v>0</v>
      </c>
      <c r="AA85" s="55">
        <f>czerwiec!AA85</f>
        <v>0</v>
      </c>
      <c r="AB85" s="188">
        <f t="shared" ref="AB85" si="1271">IF(OR($B85=$B91,AB88=0),0,ROUND((AC86+AH90)/AB88,0))</f>
        <v>0</v>
      </c>
      <c r="AC85" s="51">
        <f t="shared" ref="AC85:AC86" si="1272">SUM(AD85:AJ85)</f>
        <v>0</v>
      </c>
      <c r="AD85" s="52">
        <f>czerwiec!AD85</f>
        <v>0</v>
      </c>
      <c r="AE85" s="52">
        <f>czerwiec!AE85</f>
        <v>0</v>
      </c>
      <c r="AF85" s="52">
        <f>czerwiec!AF85</f>
        <v>0</v>
      </c>
      <c r="AG85" s="52">
        <f>czerwiec!AG85</f>
        <v>0</v>
      </c>
      <c r="AH85" s="53">
        <f>czerwiec!AH85</f>
        <v>0</v>
      </c>
      <c r="AI85" s="54">
        <f>czerwiec!AI85</f>
        <v>0</v>
      </c>
      <c r="AJ85" s="55">
        <f>czerwiec!AJ85</f>
        <v>0</v>
      </c>
      <c r="AK85" s="188">
        <f t="shared" ref="AK85" si="1273">IF(OR($B85=$B91,AK88=0),0,ROUND((AL86+AQ90)/AK88,0))</f>
        <v>0</v>
      </c>
      <c r="AL85" s="51">
        <f t="shared" ref="AL85:AL86" si="1274">SUM(AM85:AS85)</f>
        <v>0</v>
      </c>
      <c r="AM85" s="52">
        <f>czerwiec!AM85</f>
        <v>0</v>
      </c>
      <c r="AN85" s="52">
        <f>czerwiec!AN85</f>
        <v>0</v>
      </c>
      <c r="AO85" s="52">
        <f>czerwiec!AO85</f>
        <v>0</v>
      </c>
      <c r="AP85" s="52">
        <f>czerwiec!AP85</f>
        <v>0</v>
      </c>
      <c r="AQ85" s="53">
        <f>czerwiec!AQ85</f>
        <v>0</v>
      </c>
      <c r="AR85" s="54">
        <f>czerwiec!AR85</f>
        <v>0</v>
      </c>
      <c r="AS85" s="55">
        <f>czerwiec!AS85</f>
        <v>0</v>
      </c>
      <c r="AT85" s="188">
        <f t="shared" ref="AT85" si="1275">IF(OR($B85=$B91,AT88=0),0,ROUND((AU86+AZ90)/AT88,0))</f>
        <v>0</v>
      </c>
      <c r="AU85" s="51">
        <f t="shared" ref="AU85:AU86" si="1276">SUM(AV85:BB85)</f>
        <v>0</v>
      </c>
      <c r="AV85" s="52">
        <f t="shared" ref="AV85" si="1277">IF(SUM($AM$9:$AS$9)=SUM($AV$9:$BB$9),AM85,IF(AND(SUM($AV$9:$BB$9)&gt;42,SUM($AV$9:$BB$9)&lt;49),AM85,0))</f>
        <v>0</v>
      </c>
      <c r="AW85" s="52">
        <f t="shared" ref="AW85" si="1278">IF(SUM($AM$9:$AS$9)=SUM($AV$9:$BB$9),AN85,IF(AND(SUM($AV$9:$BB$9)&gt;42,SUM($AV$9:$BB$9)&lt;49),AN85,0))</f>
        <v>0</v>
      </c>
      <c r="AX85" s="52">
        <f t="shared" ref="AX85" si="1279">IF(SUM($AM$9:$AS$9)=SUM($AV$9:$BB$9),AO85,IF(AND(SUM($AV$9:$BB$9)&gt;42,SUM($AV$9:$BB$9)&lt;49),AO85,0))</f>
        <v>0</v>
      </c>
      <c r="AY85" s="52">
        <f t="shared" ref="AY85" si="1280">IF(SUM($AM$9:$AS$9)=SUM($AV$9:$BB$9),AP85,IF(AND(SUM($AV$9:$BB$9)&gt;42,SUM($AV$9:$BB$9)&lt;49),AP85,0))</f>
        <v>0</v>
      </c>
      <c r="AZ85" s="53">
        <f t="shared" ref="AZ85" si="1281">IF(SUM($AM$9:$AS$9)=SUM($AV$9:$BB$9),AQ85,IF(AND(SUM($AV$9:$BB$9)&gt;42,SUM($AV$9:$BB$9)&lt;49),AQ85,0))</f>
        <v>0</v>
      </c>
      <c r="BA85" s="54">
        <f t="shared" ref="BA85" si="1282">IF(SUM($AM$9:$AS$9)=SUM($AV$9:$BB$9),AR85,IF(AND(SUM($AV$9:$BB$9)&gt;42,SUM($AV$9:$BB$9)&lt;49),AR85,0))</f>
        <v>0</v>
      </c>
      <c r="BB85" s="55">
        <f t="shared" ref="BB85" si="1283">IF(SUM($AM$9:$AS$9)=SUM($AV$9:$BB$9),AS85,IF(AND(SUM($AV$9:$BB$9)&gt;42,SUM($AV$9:$BB$9)&lt;49),AS85,0))</f>
        <v>0</v>
      </c>
    </row>
    <row r="86" spans="1:54" ht="12.75" hidden="1" customHeight="1" x14ac:dyDescent="0.2">
      <c r="B86" s="93"/>
      <c r="C86" s="94"/>
      <c r="D86" s="95"/>
      <c r="E86" s="115"/>
      <c r="F86" s="140" t="b">
        <f t="shared" ref="F86" si="1284">IF($B79=$B85,OR(F80,G85&lt;F85),G85&lt;F85)</f>
        <v>0</v>
      </c>
      <c r="G86" s="189">
        <f t="shared" ref="G86" si="1285">IF(AND($B79=$B85,$B79&lt;&gt;"",$B79&lt;&gt;0),G85+G80,G85)</f>
        <v>18</v>
      </c>
      <c r="H86" s="120"/>
      <c r="I86" s="165">
        <f t="shared" si="1266"/>
        <v>0</v>
      </c>
      <c r="J86" s="194">
        <f t="shared" ref="J86" si="1286">7-COUNTIF(L85:R85,0)-COUNTIF(L85:R85,"")</f>
        <v>0</v>
      </c>
      <c r="K86" s="22">
        <f t="shared" si="1268"/>
        <v>0</v>
      </c>
      <c r="L86" s="35">
        <f t="shared" ref="L86:R86" si="1287">IF($B79=$B85,L85+L80,L85)</f>
        <v>0</v>
      </c>
      <c r="M86" s="35">
        <f t="shared" si="1287"/>
        <v>0</v>
      </c>
      <c r="N86" s="35">
        <f t="shared" si="1287"/>
        <v>0</v>
      </c>
      <c r="O86" s="35">
        <f t="shared" si="1287"/>
        <v>0</v>
      </c>
      <c r="P86" s="36">
        <f t="shared" si="1287"/>
        <v>0</v>
      </c>
      <c r="Q86" s="37">
        <f t="shared" si="1287"/>
        <v>0</v>
      </c>
      <c r="R86" s="38">
        <f t="shared" si="1287"/>
        <v>0</v>
      </c>
      <c r="S86" s="194">
        <f t="shared" ref="S86" si="1288">7-COUNTIF(U85:AA85,0)-COUNTIF(U85:AA85,"")</f>
        <v>0</v>
      </c>
      <c r="T86" s="22">
        <f t="shared" si="1270"/>
        <v>0</v>
      </c>
      <c r="U86" s="35">
        <f t="shared" ref="U86:AA86" si="1289">IF($B79=$B85,U85+U80,U85)</f>
        <v>0</v>
      </c>
      <c r="V86" s="35">
        <f t="shared" si="1289"/>
        <v>0</v>
      </c>
      <c r="W86" s="35">
        <f t="shared" si="1289"/>
        <v>0</v>
      </c>
      <c r="X86" s="35">
        <f t="shared" si="1289"/>
        <v>0</v>
      </c>
      <c r="Y86" s="36">
        <f t="shared" si="1289"/>
        <v>0</v>
      </c>
      <c r="Z86" s="37">
        <f t="shared" si="1289"/>
        <v>0</v>
      </c>
      <c r="AA86" s="38">
        <f t="shared" si="1289"/>
        <v>0</v>
      </c>
      <c r="AB86" s="194">
        <f t="shared" ref="AB86" si="1290">7-COUNTIF(AD85:AJ85,0)-COUNTIF(AD85:AJ85,"")</f>
        <v>0</v>
      </c>
      <c r="AC86" s="22">
        <f t="shared" si="1272"/>
        <v>0</v>
      </c>
      <c r="AD86" s="35">
        <f t="shared" ref="AD86:AJ86" si="1291">IF($B79=$B85,AD85+AD80,AD85)</f>
        <v>0</v>
      </c>
      <c r="AE86" s="35">
        <f t="shared" si="1291"/>
        <v>0</v>
      </c>
      <c r="AF86" s="35">
        <f t="shared" si="1291"/>
        <v>0</v>
      </c>
      <c r="AG86" s="35">
        <f t="shared" si="1291"/>
        <v>0</v>
      </c>
      <c r="AH86" s="36">
        <f t="shared" si="1291"/>
        <v>0</v>
      </c>
      <c r="AI86" s="37">
        <f t="shared" si="1291"/>
        <v>0</v>
      </c>
      <c r="AJ86" s="38">
        <f t="shared" si="1291"/>
        <v>0</v>
      </c>
      <c r="AK86" s="194">
        <f t="shared" ref="AK86" si="1292">7-COUNTIF(AM85:AS85,0)-COUNTIF(AM85:AS85,"")</f>
        <v>0</v>
      </c>
      <c r="AL86" s="22">
        <f t="shared" si="1274"/>
        <v>0</v>
      </c>
      <c r="AM86" s="35">
        <f t="shared" ref="AM86:AS86" si="1293">IF($B79=$B85,AM85+AM80,AM85)</f>
        <v>0</v>
      </c>
      <c r="AN86" s="35">
        <f t="shared" si="1293"/>
        <v>0</v>
      </c>
      <c r="AO86" s="35">
        <f t="shared" si="1293"/>
        <v>0</v>
      </c>
      <c r="AP86" s="35">
        <f t="shared" si="1293"/>
        <v>0</v>
      </c>
      <c r="AQ86" s="36">
        <f t="shared" si="1293"/>
        <v>0</v>
      </c>
      <c r="AR86" s="37">
        <f t="shared" si="1293"/>
        <v>0</v>
      </c>
      <c r="AS86" s="38">
        <f t="shared" si="1293"/>
        <v>0</v>
      </c>
      <c r="AT86" s="194">
        <f t="shared" ref="AT86" si="1294">7-COUNTIF(AV85:BB85,0)-COUNTIF(AV85:BB85,"")</f>
        <v>0</v>
      </c>
      <c r="AU86" s="22">
        <f t="shared" si="1276"/>
        <v>0</v>
      </c>
      <c r="AV86" s="35">
        <f t="shared" ref="AV86:BB86" si="1295">IF($B79=$B85,AV85+AV80,AV85)</f>
        <v>0</v>
      </c>
      <c r="AW86" s="35">
        <f t="shared" si="1295"/>
        <v>0</v>
      </c>
      <c r="AX86" s="35">
        <f t="shared" si="1295"/>
        <v>0</v>
      </c>
      <c r="AY86" s="35">
        <f t="shared" si="1295"/>
        <v>0</v>
      </c>
      <c r="AZ86" s="36">
        <f t="shared" si="1295"/>
        <v>0</v>
      </c>
      <c r="BA86" s="37">
        <f t="shared" si="1295"/>
        <v>0</v>
      </c>
      <c r="BB86" s="38">
        <f t="shared" si="1295"/>
        <v>0</v>
      </c>
    </row>
    <row r="87" spans="1:54" ht="15" hidden="1" customHeight="1" x14ac:dyDescent="0.2">
      <c r="B87" s="116"/>
      <c r="C87" s="117"/>
      <c r="D87" s="118"/>
      <c r="E87" s="119"/>
      <c r="F87" s="92"/>
      <c r="G87" s="190">
        <f t="shared" ref="G87" si="1296">IF(AND($B79=$B85,$B79&lt;&gt;"",$B79&lt;&gt;0),F85+G81,F85)</f>
        <v>18</v>
      </c>
      <c r="H87" s="121"/>
      <c r="I87" s="165">
        <f t="shared" si="1266"/>
        <v>0</v>
      </c>
      <c r="J87" s="195">
        <f t="shared" ref="J87" si="1297">IF($B85=$B79,COUNTIF(L87:R87,0),COUNTIF(L88:R88,0)+COUNTIF(L88:R88,""))</f>
        <v>7</v>
      </c>
      <c r="K87" s="39">
        <f t="shared" ref="K87:R87" si="1298">IF($B79=$B85,K88+K81,K88)</f>
        <v>0</v>
      </c>
      <c r="L87" s="40">
        <f t="shared" si="1298"/>
        <v>0</v>
      </c>
      <c r="M87" s="40">
        <f t="shared" si="1298"/>
        <v>0</v>
      </c>
      <c r="N87" s="40">
        <f t="shared" si="1298"/>
        <v>0</v>
      </c>
      <c r="O87" s="40">
        <f t="shared" si="1298"/>
        <v>0</v>
      </c>
      <c r="P87" s="41">
        <f t="shared" si="1298"/>
        <v>0</v>
      </c>
      <c r="Q87" s="42">
        <f t="shared" si="1298"/>
        <v>0</v>
      </c>
      <c r="R87" s="43">
        <f t="shared" si="1298"/>
        <v>0</v>
      </c>
      <c r="S87" s="195">
        <f t="shared" ref="S87" si="1299">IF($B85=$B79,COUNTIF(U87:AA87,0),COUNTIF(U88:AA88,0)+COUNTIF(U88:AA88,""))</f>
        <v>7</v>
      </c>
      <c r="T87" s="39">
        <f t="shared" ref="T87:AA87" si="1300">IF($B79=$B85,T88+T81,T88)</f>
        <v>0</v>
      </c>
      <c r="U87" s="40">
        <f t="shared" si="1300"/>
        <v>0</v>
      </c>
      <c r="V87" s="40">
        <f t="shared" si="1300"/>
        <v>0</v>
      </c>
      <c r="W87" s="40">
        <f t="shared" si="1300"/>
        <v>0</v>
      </c>
      <c r="X87" s="40">
        <f t="shared" si="1300"/>
        <v>0</v>
      </c>
      <c r="Y87" s="41">
        <f t="shared" si="1300"/>
        <v>0</v>
      </c>
      <c r="Z87" s="42">
        <f t="shared" si="1300"/>
        <v>0</v>
      </c>
      <c r="AA87" s="43">
        <f t="shared" si="1300"/>
        <v>0</v>
      </c>
      <c r="AB87" s="195">
        <f t="shared" ref="AB87" si="1301">IF($B85=$B79,COUNTIF(AD87:AJ87,0),COUNTIF(AD88:AJ88,0)+COUNTIF(AD88:AJ88,""))</f>
        <v>7</v>
      </c>
      <c r="AC87" s="39">
        <f t="shared" ref="AC87:AJ87" si="1302">IF($B79=$B85,AC88+AC81,AC88)</f>
        <v>0</v>
      </c>
      <c r="AD87" s="40">
        <f t="shared" si="1302"/>
        <v>0</v>
      </c>
      <c r="AE87" s="40">
        <f t="shared" si="1302"/>
        <v>0</v>
      </c>
      <c r="AF87" s="40">
        <f t="shared" si="1302"/>
        <v>0</v>
      </c>
      <c r="AG87" s="40">
        <f t="shared" si="1302"/>
        <v>0</v>
      </c>
      <c r="AH87" s="41">
        <f t="shared" si="1302"/>
        <v>0</v>
      </c>
      <c r="AI87" s="42">
        <f t="shared" si="1302"/>
        <v>0</v>
      </c>
      <c r="AJ87" s="43">
        <f t="shared" si="1302"/>
        <v>0</v>
      </c>
      <c r="AK87" s="195">
        <f t="shared" ref="AK87" si="1303">IF($B85=$B79,COUNTIF(AM87:AS87,0),COUNTIF(AM88:AS88,0)+COUNTIF(AM88:AS88,""))</f>
        <v>7</v>
      </c>
      <c r="AL87" s="39">
        <f t="shared" ref="AL87:AS87" si="1304">IF($B79=$B85,AL88+AL81,AL88)</f>
        <v>0</v>
      </c>
      <c r="AM87" s="40">
        <f t="shared" si="1304"/>
        <v>0</v>
      </c>
      <c r="AN87" s="40">
        <f t="shared" si="1304"/>
        <v>0</v>
      </c>
      <c r="AO87" s="40">
        <f t="shared" si="1304"/>
        <v>0</v>
      </c>
      <c r="AP87" s="40">
        <f t="shared" si="1304"/>
        <v>0</v>
      </c>
      <c r="AQ87" s="41">
        <f t="shared" si="1304"/>
        <v>0</v>
      </c>
      <c r="AR87" s="42">
        <f t="shared" si="1304"/>
        <v>0</v>
      </c>
      <c r="AS87" s="43">
        <f t="shared" si="1304"/>
        <v>0</v>
      </c>
      <c r="AT87" s="195">
        <f t="shared" ref="AT87" si="1305">IF($B85=$B79,COUNTIF(AV87:BB87,0),COUNTIF(AV88:BB88,0)+COUNTIF(AV88:BB88,""))</f>
        <v>7</v>
      </c>
      <c r="AU87" s="39">
        <f t="shared" ref="AU87:BB87" si="1306">IF($B79=$B85,AU88+AU81,AU88)</f>
        <v>0</v>
      </c>
      <c r="AV87" s="40">
        <f t="shared" si="1306"/>
        <v>0</v>
      </c>
      <c r="AW87" s="40">
        <f t="shared" si="1306"/>
        <v>0</v>
      </c>
      <c r="AX87" s="40">
        <f t="shared" si="1306"/>
        <v>0</v>
      </c>
      <c r="AY87" s="40">
        <f t="shared" si="1306"/>
        <v>0</v>
      </c>
      <c r="AZ87" s="41">
        <f t="shared" si="1306"/>
        <v>0</v>
      </c>
      <c r="BA87" s="42">
        <f t="shared" si="1306"/>
        <v>0</v>
      </c>
      <c r="BB87" s="43">
        <f t="shared" si="1306"/>
        <v>0</v>
      </c>
    </row>
    <row r="88" spans="1:54" ht="15.75" customHeight="1" x14ac:dyDescent="0.2">
      <c r="A88" s="1">
        <f t="shared" ref="A88" si="1307">A85</f>
        <v>0</v>
      </c>
      <c r="B88" s="313">
        <f t="shared" ref="B88" si="1308">B82+1</f>
        <v>12</v>
      </c>
      <c r="C88" s="314"/>
      <c r="D88" s="314"/>
      <c r="E88" s="314"/>
      <c r="F88" s="31"/>
      <c r="G88" s="183"/>
      <c r="H88" s="122">
        <f t="shared" ref="H88" si="1309">5-COUNTIF(AU85,0)-COUNTIF(AL85,0)-COUNTIF(AC85,0)-COUNTIF(T85,0)-COUNTIF(K85,0)</f>
        <v>0</v>
      </c>
      <c r="I88" s="165">
        <f t="shared" si="1266"/>
        <v>0</v>
      </c>
      <c r="J88" s="187">
        <f t="shared" ref="J88" si="1310">IF($B85=$B79,J82+IF($F85&lt;&gt;$G85,(K85+$G87-$G86)/$F85,K85/$F85),IF($F85&lt;&gt;G85,(K85+$G87-$G86)/$F85,K85/$F85))</f>
        <v>0</v>
      </c>
      <c r="K88" s="7">
        <f t="shared" ref="K88:K89" si="1311">SUM(L88:R88)</f>
        <v>0</v>
      </c>
      <c r="L88" s="26">
        <f t="shared" ref="L88:R88" si="1312">L85</f>
        <v>0</v>
      </c>
      <c r="M88" s="26">
        <f t="shared" si="1312"/>
        <v>0</v>
      </c>
      <c r="N88" s="26">
        <f t="shared" si="1312"/>
        <v>0</v>
      </c>
      <c r="O88" s="26">
        <f t="shared" si="1312"/>
        <v>0</v>
      </c>
      <c r="P88" s="26">
        <f t="shared" si="1312"/>
        <v>0</v>
      </c>
      <c r="Q88" s="29">
        <f t="shared" si="1312"/>
        <v>0</v>
      </c>
      <c r="R88" s="23">
        <f t="shared" si="1312"/>
        <v>0</v>
      </c>
      <c r="S88" s="187">
        <f t="shared" ref="S88" si="1313">IF($B85=$B79,S82+IF($F85&lt;&gt;$G85,(T85+$G87-$G86)/$F85,T85/$F85),IF($F85&lt;&gt;P85,(T85+$G87-$G86)/$F85,T85/$F85))</f>
        <v>0</v>
      </c>
      <c r="T88" s="7">
        <f t="shared" ref="T88:T89" si="1314">SUM(U88:AA88)</f>
        <v>0</v>
      </c>
      <c r="U88" s="26">
        <f t="shared" ref="U88:AA88" si="1315">U85</f>
        <v>0</v>
      </c>
      <c r="V88" s="26">
        <f t="shared" si="1315"/>
        <v>0</v>
      </c>
      <c r="W88" s="26">
        <f t="shared" si="1315"/>
        <v>0</v>
      </c>
      <c r="X88" s="26">
        <f t="shared" si="1315"/>
        <v>0</v>
      </c>
      <c r="Y88" s="113">
        <f t="shared" si="1315"/>
        <v>0</v>
      </c>
      <c r="Z88" s="29">
        <f t="shared" si="1315"/>
        <v>0</v>
      </c>
      <c r="AA88" s="23">
        <f t="shared" si="1315"/>
        <v>0</v>
      </c>
      <c r="AB88" s="187">
        <f t="shared" ref="AB88" si="1316">IF($B85=$B79,AB82+IF($F85&lt;&gt;$G85,(AC85+$G87-$G86)/$F85,AC85/$F85),IF($F85&lt;&gt;Y85,(AC85+$G87-$G86)/$F85,AC85/$F85))</f>
        <v>0</v>
      </c>
      <c r="AC88" s="7">
        <f t="shared" ref="AC88:AC89" si="1317">SUM(AD88:AJ88)</f>
        <v>0</v>
      </c>
      <c r="AD88" s="26">
        <f t="shared" ref="AD88:AJ88" si="1318">AD85</f>
        <v>0</v>
      </c>
      <c r="AE88" s="26">
        <f t="shared" si="1318"/>
        <v>0</v>
      </c>
      <c r="AF88" s="26">
        <f t="shared" si="1318"/>
        <v>0</v>
      </c>
      <c r="AG88" s="26">
        <f t="shared" si="1318"/>
        <v>0</v>
      </c>
      <c r="AH88" s="113">
        <f t="shared" si="1318"/>
        <v>0</v>
      </c>
      <c r="AI88" s="29">
        <f t="shared" si="1318"/>
        <v>0</v>
      </c>
      <c r="AJ88" s="23">
        <f t="shared" si="1318"/>
        <v>0</v>
      </c>
      <c r="AK88" s="187">
        <f t="shared" ref="AK88" si="1319">IF($B85=$B79,AK82+IF($F85&lt;&gt;$G85,(AL85+$G87-$G86)/$F85,AL85/$F85),IF($F85&lt;&gt;AH85,(AL85+$G87-$G86)/$F85,AL85/$F85))</f>
        <v>0</v>
      </c>
      <c r="AL88" s="7">
        <f t="shared" ref="AL88:AL89" si="1320">SUM(AM88:AS88)</f>
        <v>0</v>
      </c>
      <c r="AM88" s="26">
        <f t="shared" ref="AM88:AS88" si="1321">AM85</f>
        <v>0</v>
      </c>
      <c r="AN88" s="26">
        <f t="shared" si="1321"/>
        <v>0</v>
      </c>
      <c r="AO88" s="26">
        <f t="shared" si="1321"/>
        <v>0</v>
      </c>
      <c r="AP88" s="26">
        <f t="shared" si="1321"/>
        <v>0</v>
      </c>
      <c r="AQ88" s="113">
        <f t="shared" si="1321"/>
        <v>0</v>
      </c>
      <c r="AR88" s="29">
        <f t="shared" si="1321"/>
        <v>0</v>
      </c>
      <c r="AS88" s="23">
        <f t="shared" si="1321"/>
        <v>0</v>
      </c>
      <c r="AT88" s="187">
        <f t="shared" ref="AT88" si="1322">IF($B85=$B79,AT82+IF($F85&lt;&gt;$G85,(AU85+$G87-$G86)/$F85,AU85/$F85),IF($F85&lt;&gt;AQ85,(AU85+$G87-$G86)/$F85,AU85/$F85))</f>
        <v>0</v>
      </c>
      <c r="AU88" s="7">
        <f t="shared" ref="AU88:AU89" si="1323">SUM(AV88:BB88)</f>
        <v>0</v>
      </c>
      <c r="AV88" s="6">
        <f t="shared" ref="AV88" si="1324">IF(SUM($AM$9:$AS$9)=SUM($AV$9:$BB$9),AV85,IF(AND(SUM($AV$9:$BB$9)&gt;42,SUM($AV$9:$BB$9)&lt;49),AV85,0))</f>
        <v>0</v>
      </c>
      <c r="AW88" s="6">
        <f t="shared" ref="AW88:BB88" si="1325">IF(SUM($AM$9:$AS$9)=SUM($AV$9:$BB$9),AW85,IF(AND(SUM($AV$9:$BB$9)&gt;42,SUM($AV$9:$BB$9)&lt;49),AW85,0))</f>
        <v>0</v>
      </c>
      <c r="AX88" s="6">
        <f t="shared" si="1325"/>
        <v>0</v>
      </c>
      <c r="AY88" s="6">
        <f t="shared" si="1325"/>
        <v>0</v>
      </c>
      <c r="AZ88" s="26">
        <f t="shared" si="1325"/>
        <v>0</v>
      </c>
      <c r="BA88" s="29">
        <f t="shared" si="1325"/>
        <v>0</v>
      </c>
      <c r="BB88" s="23">
        <f t="shared" si="1325"/>
        <v>0</v>
      </c>
    </row>
    <row r="89" spans="1:54" ht="15.75" customHeight="1" x14ac:dyDescent="0.2">
      <c r="A89" s="1">
        <f t="shared" ref="A89:A90" si="1326">A88</f>
        <v>0</v>
      </c>
      <c r="B89" s="313"/>
      <c r="C89" s="314"/>
      <c r="D89" s="314"/>
      <c r="E89" s="314"/>
      <c r="F89" s="31"/>
      <c r="G89" s="183"/>
      <c r="H89" s="123">
        <f t="shared" ref="H89" si="1327">IF($B85=$B79,H83+F89,$F89)</f>
        <v>0</v>
      </c>
      <c r="I89" s="165">
        <f t="shared" si="1266"/>
        <v>0</v>
      </c>
      <c r="J89" s="141">
        <f t="shared" ref="J89" si="1328">IF($H88=0,0,IF($B79=$B85,IF($H90&gt;0,$H90+J83,K85+J83),IF($H90&gt;0,$H90,K85)))</f>
        <v>0</v>
      </c>
      <c r="K89" s="7">
        <f t="shared" si="1311"/>
        <v>0</v>
      </c>
      <c r="L89" s="6"/>
      <c r="M89" s="6"/>
      <c r="N89" s="6"/>
      <c r="O89" s="6"/>
      <c r="P89" s="26"/>
      <c r="Q89" s="29"/>
      <c r="R89" s="23"/>
      <c r="S89" s="141">
        <f t="shared" ref="S89" si="1329">IF($H88=0,0,IF($B79=$B85,IF($H90&gt;0,$H90+S83,T85+S83),IF($H90&gt;0,$H90,T85)))</f>
        <v>0</v>
      </c>
      <c r="T89" s="7">
        <f t="shared" si="1314"/>
        <v>0</v>
      </c>
      <c r="U89" s="6"/>
      <c r="V89" s="6"/>
      <c r="W89" s="6"/>
      <c r="X89" s="6"/>
      <c r="Y89" s="26"/>
      <c r="Z89" s="29"/>
      <c r="AA89" s="23"/>
      <c r="AB89" s="141">
        <f t="shared" ref="AB89" si="1330">IF($H88=0,0,IF($B79=$B85,IF($H90&gt;0,$H90+AB83,AC85+AB83),IF($H90&gt;0,$H90,AC85)))</f>
        <v>0</v>
      </c>
      <c r="AC89" s="7">
        <f t="shared" si="1317"/>
        <v>0</v>
      </c>
      <c r="AD89" s="6"/>
      <c r="AE89" s="6"/>
      <c r="AF89" s="6"/>
      <c r="AG89" s="6"/>
      <c r="AH89" s="26"/>
      <c r="AI89" s="29"/>
      <c r="AJ89" s="23"/>
      <c r="AK89" s="141">
        <f t="shared" ref="AK89" si="1331">IF($H88=0,0,IF($B79=$B85,IF($H90&gt;0,$H90+AK83,AL85+AK83),IF($H90&gt;0,$H90,AL85)))</f>
        <v>0</v>
      </c>
      <c r="AL89" s="7">
        <f t="shared" si="1320"/>
        <v>0</v>
      </c>
      <c r="AM89" s="6"/>
      <c r="AN89" s="6"/>
      <c r="AO89" s="6"/>
      <c r="AP89" s="6"/>
      <c r="AQ89" s="26"/>
      <c r="AR89" s="29"/>
      <c r="AS89" s="23"/>
      <c r="AT89" s="141">
        <f t="shared" ref="AT89" si="1332">IF($H88=0,0,IF($B79=$B85,IF($H90&gt;0,$H90+AT83,AU85+AT83),IF($H90&gt;0,$H90,AU85)))</f>
        <v>0</v>
      </c>
      <c r="AU89" s="7">
        <f t="shared" si="1323"/>
        <v>0</v>
      </c>
      <c r="AV89" s="6"/>
      <c r="AW89" s="6"/>
      <c r="AX89" s="6"/>
      <c r="AY89" s="6"/>
      <c r="AZ89" s="26"/>
      <c r="BA89" s="29"/>
      <c r="BB89" s="23"/>
    </row>
    <row r="90" spans="1:54" ht="18.75" customHeight="1" thickBot="1" x14ac:dyDescent="0.25">
      <c r="A90" s="1">
        <f t="shared" si="1326"/>
        <v>0</v>
      </c>
      <c r="B90" s="323" t="str">
        <f>IF(B85="",Wydruk!$AE$6,IF(J86=0,Wydruk!$AE$7,IF(AND(G86&lt;G87,B85&lt;&gt;$B91),Wydruk!$AE$13,IF(AND($B85=$B79,$B85&lt;&gt;$B91),IF(OR(OR(J90&lt;4,J90&gt;5),OR(S90&lt;4,S90&gt;5),OR(AB90&lt;4,AB90&gt;5),OR(AK90&lt;4,AK90&gt;5),OR(AND(AT90&lt;4,AT90&gt;0),AT90&gt;5)),Wydruk!$AE$8,Wydruk!$AE$9),IF($B85=$B91,IF($F89&lt;&gt;0,Wydruk!$AE$12,Wydruk!$AE$10),IF(OR(OR(J86&lt;4,J86&gt;5),OR(S86&lt;4,S86&gt;5),OR(AB86&lt;4,AB86&gt;5),OR(AK86&lt;4,AK86&gt;5),OR(AND(AT86&lt;4,AT86&gt;0),AT86&gt;5)),Wydruk!$AE$8,Wydruk!$AE$11))))))</f>
        <v>Uzupełnij liczby godzin tygodniowego planu</v>
      </c>
      <c r="C90" s="324"/>
      <c r="D90" s="324"/>
      <c r="E90" s="324"/>
      <c r="F90" s="173">
        <f>czerwiec!F90</f>
        <v>0</v>
      </c>
      <c r="G90" s="184">
        <f>czerwiec!G90</f>
        <v>0</v>
      </c>
      <c r="H90" s="191">
        <f t="shared" ref="H90" si="1333">IF(OR($G90=0,$F90=0,$G90="",$F90=""),0,$G90/$F90)</f>
        <v>0</v>
      </c>
      <c r="I90" s="193"/>
      <c r="J90" s="176">
        <f t="shared" ref="J90" si="1334">IF($B79=$B85,IF(L85+L80&gt;0,1,0)+IF(M85+M80&gt;0,1,0)+IF(N85+N80&gt;0,1,0)+IF(O85+O80&gt;0,1,0)+IF(P85+P80&gt;0,1,0)+IF(Q85+Q80&gt;0,1,0)+IF(R85+R80&gt;0,1,0),J86)</f>
        <v>0</v>
      </c>
      <c r="K90" s="133">
        <f t="shared" ref="K90" si="1335">IF(OR($B85=$B91,J90=0,(K86-Q90+O90)&lt;=0),0,(K86-Q90+O90)/J90)</f>
        <v>0</v>
      </c>
      <c r="L90" s="137">
        <f t="shared" ref="L90" si="1336">IF(K90*(7-J87)&lt;=0,0,K90*(7-J87))</f>
        <v>0</v>
      </c>
      <c r="M90" s="311">
        <f t="shared" ref="M90" si="1337">ROUND(IF(OR(K87-K90*(7-J87)+P90&lt;0,$B85=$B91,K90&lt;=0,K87=0),0,IF(K87-K90*(7-J87)+P90&gt;Q90-O90+P90,Q90-O90+P90,K87-K90*(7-J87)+P90)),1)</f>
        <v>0</v>
      </c>
      <c r="N90" s="312"/>
      <c r="O90" s="139">
        <f t="shared" ref="O90" si="1338">IF(OR($B85=$B91,J86=0),0,IF($B85=$B79,J85,$F85))</f>
        <v>0</v>
      </c>
      <c r="P90" s="30">
        <f t="shared" ref="P90" si="1339">IF(OR($B85=$B91,J90=0),0,$G87-$G86)</f>
        <v>0</v>
      </c>
      <c r="Q90" s="134">
        <f t="shared" ref="Q90" si="1340">IF(OR($B85=$B91,J90=0),0,J89)</f>
        <v>0</v>
      </c>
      <c r="R90" s="138">
        <f t="shared" ref="R90" si="1341">IF($B85=$B91,0,K87)</f>
        <v>0</v>
      </c>
      <c r="S90" s="176">
        <f t="shared" ref="S90" si="1342">IF($B79=$B85,IF(U85+U80&gt;0,1,0)+IF(V85+V80&gt;0,1,0)+IF(W85+W80&gt;0,1,0)+IF(X85+X80&gt;0,1,0)+IF(Y85+Y80&gt;0,1,0)+IF(Z85+Z80&gt;0,1,0)+IF(AA85+AA80&gt;0,1,0),S86)</f>
        <v>0</v>
      </c>
      <c r="T90" s="133">
        <f t="shared" ref="T90" si="1343">IF(OR($B85=$B91,S90=0,(T86-Z90+X90)&lt;=0),0,(T86-Z90+X90)/S90)</f>
        <v>0</v>
      </c>
      <c r="U90" s="137">
        <f t="shared" ref="U90" si="1344">IF(T90*(7-S87)&lt;=0,0,T90*(7-S87))</f>
        <v>0</v>
      </c>
      <c r="V90" s="311">
        <f t="shared" ref="V90" si="1345">ROUND(IF(OR(T87-T90*(7-S87)+Y90&lt;0,$B85=$B91,T90&lt;=0,T87=0),0,IF(T87-T90*(7-S87)+Y90&gt;Z90-X90+Y90,Z90-X90+Y90,T87-T90*(7-S87)+Y90)),1)</f>
        <v>0</v>
      </c>
      <c r="W90" s="312"/>
      <c r="X90" s="139">
        <f t="shared" ref="X90" si="1346">IF(OR($B85=$B91,S86=0),0,IF($B85=$B79,S85,$F85))</f>
        <v>0</v>
      </c>
      <c r="Y90" s="30">
        <f t="shared" ref="Y90" si="1347">IF(OR($B85=$B91,S90=0),0,$G87-$G86)</f>
        <v>0</v>
      </c>
      <c r="Z90" s="134">
        <f t="shared" ref="Z90" si="1348">IF(OR($B85=$B91,S90=0),0,S89)</f>
        <v>0</v>
      </c>
      <c r="AA90" s="138">
        <f t="shared" ref="AA90" si="1349">IF($B85=$B91,0,T87)</f>
        <v>0</v>
      </c>
      <c r="AB90" s="176">
        <f t="shared" ref="AB90" si="1350">IF($B79=$B85,IF(AD85+AD80&gt;0,1,0)+IF(AE85+AE80&gt;0,1,0)+IF(AF85+AF80&gt;0,1,0)+IF(AG85+AG80&gt;0,1,0)+IF(AH85+AH80&gt;0,1,0)+IF(AI85+AI80&gt;0,1,0)+IF(AJ85+AJ80&gt;0,1,0),AB86)</f>
        <v>0</v>
      </c>
      <c r="AC90" s="133">
        <f t="shared" ref="AC90" si="1351">IF(OR($B85=$B91,AB90=0,(AC86-AI90+AG90)&lt;=0),0,(AC86-AI90+AG90)/AB90)</f>
        <v>0</v>
      </c>
      <c r="AD90" s="137">
        <f t="shared" ref="AD90" si="1352">IF(AC90*(7-AB87)&lt;=0,0,AC90*(7-AB87))</f>
        <v>0</v>
      </c>
      <c r="AE90" s="311">
        <f t="shared" ref="AE90" si="1353">ROUND(IF(OR(AC87-AC90*(7-AB87)+AH90&lt;0,$B85=$B91,AC90&lt;=0,AC87=0),0,IF(AC87-AC90*(7-AB87)+AH90&gt;AI90-AG90+AH90,AI90-AG90+AH90,AC87-AC90*(7-AB87)+AH90)),1)</f>
        <v>0</v>
      </c>
      <c r="AF90" s="312"/>
      <c r="AG90" s="139">
        <f t="shared" ref="AG90" si="1354">IF(OR($B85=$B91,AB86=0),0,IF($B85=$B79,AB85,$F85))</f>
        <v>0</v>
      </c>
      <c r="AH90" s="30">
        <f t="shared" ref="AH90" si="1355">IF(OR($B85=$B91,AB90=0),0,$G87-$G86)</f>
        <v>0</v>
      </c>
      <c r="AI90" s="134">
        <f t="shared" ref="AI90" si="1356">IF(OR($B85=$B91,AB90=0),0,AB89)</f>
        <v>0</v>
      </c>
      <c r="AJ90" s="138">
        <f t="shared" ref="AJ90" si="1357">IF($B85=$B91,0,AC87)</f>
        <v>0</v>
      </c>
      <c r="AK90" s="176">
        <f t="shared" ref="AK90" si="1358">IF($B79=$B85,IF(AM85+AM80&gt;0,1,0)+IF(AN85+AN80&gt;0,1,0)+IF(AO85+AO80&gt;0,1,0)+IF(AP85+AP80&gt;0,1,0)+IF(AQ85+AQ80&gt;0,1,0)+IF(AR85+AR80&gt;0,1,0)+IF(AS85+AS80&gt;0,1,0),AK86)</f>
        <v>0</v>
      </c>
      <c r="AL90" s="133">
        <f t="shared" ref="AL90" si="1359">IF(OR($B85=$B91,AK90=0,(AL86-AR90+AP90)&lt;=0),0,(AL86-AR90+AP90)/AK90)</f>
        <v>0</v>
      </c>
      <c r="AM90" s="137">
        <f t="shared" ref="AM90" si="1360">IF(AL90*(7-AK87)&lt;=0,0,AL90*(7-AK87))</f>
        <v>0</v>
      </c>
      <c r="AN90" s="311">
        <f t="shared" ref="AN90" si="1361">ROUND(IF(OR(AL87-AL90*(7-AK87)+AQ90&lt;0,$B85=$B91,AL90&lt;=0,AL87=0),0,IF(AL87-AL90*(7-AK87)+AQ90&gt;AR90-AP90+AQ90,AR90-AP90+AQ90,AL87-AL90*(7-AK87)+AQ90)),1)</f>
        <v>0</v>
      </c>
      <c r="AO90" s="312"/>
      <c r="AP90" s="139">
        <f t="shared" ref="AP90" si="1362">IF(OR($B85=$B91,AK86=0),0,IF($B85=$B79,AK85,$F85))</f>
        <v>0</v>
      </c>
      <c r="AQ90" s="30">
        <f t="shared" ref="AQ90" si="1363">IF(OR($B85=$B91,AK90=0),0,$G87-$G86)</f>
        <v>0</v>
      </c>
      <c r="AR90" s="134">
        <f t="shared" ref="AR90" si="1364">IF(OR($B85=$B91,AK90=0),0,AK89)</f>
        <v>0</v>
      </c>
      <c r="AS90" s="138">
        <f t="shared" ref="AS90" si="1365">IF($B85=$B91,0,AL87)</f>
        <v>0</v>
      </c>
      <c r="AT90" s="176">
        <f t="shared" ref="AT90" si="1366">IF($B79=$B85,IF(AV85+AV80&gt;0,1,0)+IF(AW85+AW80&gt;0,1,0)+IF(AX85+AX80&gt;0,1,0)+IF(AY85+AY80&gt;0,1,0)+IF(AZ85+AZ80&gt;0,1,0)+IF(BA85+BA80&gt;0,1,0)+IF(BB85+BB80&gt;0,1,0),AT86)</f>
        <v>0</v>
      </c>
      <c r="AU90" s="133">
        <f t="shared" ref="AU90" si="1367">IF(OR($B85=$B91,AT90=0,(AU86-BA90+AY90)&lt;=0),0,(AU86-BA90+AY90)/AT90)</f>
        <v>0</v>
      </c>
      <c r="AV90" s="137">
        <f t="shared" ref="AV90" si="1368">IF(AU90*(7-AT87)&lt;=0,0,AU90*(7-AT87))</f>
        <v>0</v>
      </c>
      <c r="AW90" s="311">
        <f t="shared" ref="AW90" si="1369">ROUND(IF(OR(AU87-AU90*(7-AT87)+AZ90&lt;0,$B85=$B91,AU90&lt;=0,AU87=0),0,IF(AU87-AU90*(7-AT87)+AZ90&gt;BA90-AY90+AZ90,BA90-AY90+AZ90,AU87-AU90*(7-AT87)+AZ90)),1)</f>
        <v>0</v>
      </c>
      <c r="AX90" s="312"/>
      <c r="AY90" s="139">
        <f t="shared" ref="AY90" si="1370">IF(OR($B85=$B91,AT86=0),0,IF($B85=$B79,AT85,$F85))</f>
        <v>0</v>
      </c>
      <c r="AZ90" s="30">
        <f t="shared" ref="AZ90" si="1371">IF(OR($B85=$B91,AT90=0),0,$G87-$G86)</f>
        <v>0</v>
      </c>
      <c r="BA90" s="134">
        <f t="shared" ref="BA90" si="1372">IF(OR($B85=$B91,AT90=0),0,AT89)</f>
        <v>0</v>
      </c>
      <c r="BB90" s="138">
        <f t="shared" ref="BB90" si="1373">IF($B85=$B91,0,AU87)</f>
        <v>0</v>
      </c>
    </row>
    <row r="91" spans="1:54" ht="15.75" x14ac:dyDescent="0.2">
      <c r="A91" s="1">
        <f t="shared" ref="A91" si="1374">IF(B91="","1. Niewypełnione",B91)</f>
        <v>0</v>
      </c>
      <c r="B91" s="320">
        <f>czerwiec!B91</f>
        <v>0</v>
      </c>
      <c r="C91" s="321">
        <f>czerwiec!C91</f>
        <v>0</v>
      </c>
      <c r="D91" s="321">
        <f>czerwiec!D91</f>
        <v>0</v>
      </c>
      <c r="E91" s="321">
        <f>czerwiec!E91</f>
        <v>0</v>
      </c>
      <c r="F91" s="177">
        <f>czerwiec!F91</f>
        <v>18</v>
      </c>
      <c r="G91" s="185">
        <f>czerwiec!G91</f>
        <v>18</v>
      </c>
      <c r="H91" s="177"/>
      <c r="I91" s="192">
        <f t="shared" ref="I91:I95" si="1375">K91+T91+AC91+AL91+AU91</f>
        <v>0</v>
      </c>
      <c r="J91" s="186">
        <f t="shared" ref="J91" si="1376">IF(OR($B91=$B97,J94=0),0,ROUND((K92+P96)/J94,0))</f>
        <v>0</v>
      </c>
      <c r="K91" s="51">
        <f t="shared" ref="K91:K92" si="1377">SUM(L91:R91)</f>
        <v>0</v>
      </c>
      <c r="L91" s="52">
        <f>czerwiec!L91</f>
        <v>0</v>
      </c>
      <c r="M91" s="52">
        <f>czerwiec!M91</f>
        <v>0</v>
      </c>
      <c r="N91" s="52">
        <f>czerwiec!N91</f>
        <v>0</v>
      </c>
      <c r="O91" s="52">
        <f>czerwiec!O91</f>
        <v>0</v>
      </c>
      <c r="P91" s="53">
        <f>czerwiec!P91</f>
        <v>0</v>
      </c>
      <c r="Q91" s="54">
        <f>czerwiec!Q91</f>
        <v>0</v>
      </c>
      <c r="R91" s="55">
        <f>czerwiec!R91</f>
        <v>0</v>
      </c>
      <c r="S91" s="188">
        <f t="shared" ref="S91" si="1378">IF(OR($B91=$B97,S94=0),0,ROUND((T92+Y96)/S94,0))</f>
        <v>0</v>
      </c>
      <c r="T91" s="51">
        <f t="shared" ref="T91:T92" si="1379">SUM(U91:AA91)</f>
        <v>0</v>
      </c>
      <c r="U91" s="52">
        <f>czerwiec!U91</f>
        <v>0</v>
      </c>
      <c r="V91" s="52">
        <f>czerwiec!V91</f>
        <v>0</v>
      </c>
      <c r="W91" s="52">
        <f>czerwiec!W91</f>
        <v>0</v>
      </c>
      <c r="X91" s="52">
        <f>czerwiec!X91</f>
        <v>0</v>
      </c>
      <c r="Y91" s="53">
        <f>czerwiec!Y91</f>
        <v>0</v>
      </c>
      <c r="Z91" s="54">
        <f>czerwiec!Z91</f>
        <v>0</v>
      </c>
      <c r="AA91" s="55">
        <f>czerwiec!AA91</f>
        <v>0</v>
      </c>
      <c r="AB91" s="188">
        <f t="shared" ref="AB91" si="1380">IF(OR($B91=$B97,AB94=0),0,ROUND((AC92+AH96)/AB94,0))</f>
        <v>0</v>
      </c>
      <c r="AC91" s="51">
        <f t="shared" ref="AC91:AC92" si="1381">SUM(AD91:AJ91)</f>
        <v>0</v>
      </c>
      <c r="AD91" s="52">
        <f>czerwiec!AD91</f>
        <v>0</v>
      </c>
      <c r="AE91" s="52">
        <f>czerwiec!AE91</f>
        <v>0</v>
      </c>
      <c r="AF91" s="52">
        <f>czerwiec!AF91</f>
        <v>0</v>
      </c>
      <c r="AG91" s="52">
        <f>czerwiec!AG91</f>
        <v>0</v>
      </c>
      <c r="AH91" s="53">
        <f>czerwiec!AH91</f>
        <v>0</v>
      </c>
      <c r="AI91" s="54">
        <f>czerwiec!AI91</f>
        <v>0</v>
      </c>
      <c r="AJ91" s="55">
        <f>czerwiec!AJ91</f>
        <v>0</v>
      </c>
      <c r="AK91" s="188">
        <f t="shared" ref="AK91" si="1382">IF(OR($B91=$B97,AK94=0),0,ROUND((AL92+AQ96)/AK94,0))</f>
        <v>0</v>
      </c>
      <c r="AL91" s="51">
        <f t="shared" ref="AL91:AL92" si="1383">SUM(AM91:AS91)</f>
        <v>0</v>
      </c>
      <c r="AM91" s="52">
        <f>czerwiec!AM91</f>
        <v>0</v>
      </c>
      <c r="AN91" s="52">
        <f>czerwiec!AN91</f>
        <v>0</v>
      </c>
      <c r="AO91" s="52">
        <f>czerwiec!AO91</f>
        <v>0</v>
      </c>
      <c r="AP91" s="52">
        <f>czerwiec!AP91</f>
        <v>0</v>
      </c>
      <c r="AQ91" s="53">
        <f>czerwiec!AQ91</f>
        <v>0</v>
      </c>
      <c r="AR91" s="54">
        <f>czerwiec!AR91</f>
        <v>0</v>
      </c>
      <c r="AS91" s="55">
        <f>czerwiec!AS91</f>
        <v>0</v>
      </c>
      <c r="AT91" s="188">
        <f t="shared" ref="AT91" si="1384">IF(OR($B91=$B97,AT94=0),0,ROUND((AU92+AZ96)/AT94,0))</f>
        <v>0</v>
      </c>
      <c r="AU91" s="51">
        <f t="shared" ref="AU91:AU92" si="1385">SUM(AV91:BB91)</f>
        <v>0</v>
      </c>
      <c r="AV91" s="52">
        <f t="shared" ref="AV91" si="1386">IF(SUM($AM$9:$AS$9)=SUM($AV$9:$BB$9),AM91,IF(AND(SUM($AV$9:$BB$9)&gt;42,SUM($AV$9:$BB$9)&lt;49),AM91,0))</f>
        <v>0</v>
      </c>
      <c r="AW91" s="52">
        <f t="shared" ref="AW91" si="1387">IF(SUM($AM$9:$AS$9)=SUM($AV$9:$BB$9),AN91,IF(AND(SUM($AV$9:$BB$9)&gt;42,SUM($AV$9:$BB$9)&lt;49),AN91,0))</f>
        <v>0</v>
      </c>
      <c r="AX91" s="52">
        <f t="shared" ref="AX91" si="1388">IF(SUM($AM$9:$AS$9)=SUM($AV$9:$BB$9),AO91,IF(AND(SUM($AV$9:$BB$9)&gt;42,SUM($AV$9:$BB$9)&lt;49),AO91,0))</f>
        <v>0</v>
      </c>
      <c r="AY91" s="52">
        <f t="shared" ref="AY91" si="1389">IF(SUM($AM$9:$AS$9)=SUM($AV$9:$BB$9),AP91,IF(AND(SUM($AV$9:$BB$9)&gt;42,SUM($AV$9:$BB$9)&lt;49),AP91,0))</f>
        <v>0</v>
      </c>
      <c r="AZ91" s="53">
        <f t="shared" ref="AZ91" si="1390">IF(SUM($AM$9:$AS$9)=SUM($AV$9:$BB$9),AQ91,IF(AND(SUM($AV$9:$BB$9)&gt;42,SUM($AV$9:$BB$9)&lt;49),AQ91,0))</f>
        <v>0</v>
      </c>
      <c r="BA91" s="54">
        <f t="shared" ref="BA91" si="1391">IF(SUM($AM$9:$AS$9)=SUM($AV$9:$BB$9),AR91,IF(AND(SUM($AV$9:$BB$9)&gt;42,SUM($AV$9:$BB$9)&lt;49),AR91,0))</f>
        <v>0</v>
      </c>
      <c r="BB91" s="55">
        <f t="shared" ref="BB91" si="1392">IF(SUM($AM$9:$AS$9)=SUM($AV$9:$BB$9),AS91,IF(AND(SUM($AV$9:$BB$9)&gt;42,SUM($AV$9:$BB$9)&lt;49),AS91,0))</f>
        <v>0</v>
      </c>
    </row>
    <row r="92" spans="1:54" ht="12.75" hidden="1" customHeight="1" x14ac:dyDescent="0.2">
      <c r="B92" s="93"/>
      <c r="C92" s="94"/>
      <c r="D92" s="95"/>
      <c r="E92" s="115"/>
      <c r="F92" s="140" t="b">
        <f t="shared" ref="F92" si="1393">IF($B85=$B91,OR(F86,G91&lt;F91),G91&lt;F91)</f>
        <v>0</v>
      </c>
      <c r="G92" s="189">
        <f t="shared" ref="G92" si="1394">IF(AND($B85=$B91,$B85&lt;&gt;"",$B85&lt;&gt;0),G91+G86,G91)</f>
        <v>18</v>
      </c>
      <c r="H92" s="120"/>
      <c r="I92" s="165">
        <f t="shared" si="1375"/>
        <v>0</v>
      </c>
      <c r="J92" s="194">
        <f t="shared" ref="J92" si="1395">7-COUNTIF(L91:R91,0)-COUNTIF(L91:R91,"")</f>
        <v>0</v>
      </c>
      <c r="K92" s="22">
        <f t="shared" si="1377"/>
        <v>0</v>
      </c>
      <c r="L92" s="35">
        <f t="shared" ref="L92:R92" si="1396">IF($B85=$B91,L91+L86,L91)</f>
        <v>0</v>
      </c>
      <c r="M92" s="35">
        <f t="shared" si="1396"/>
        <v>0</v>
      </c>
      <c r="N92" s="35">
        <f t="shared" si="1396"/>
        <v>0</v>
      </c>
      <c r="O92" s="35">
        <f t="shared" si="1396"/>
        <v>0</v>
      </c>
      <c r="P92" s="36">
        <f t="shared" si="1396"/>
        <v>0</v>
      </c>
      <c r="Q92" s="37">
        <f t="shared" si="1396"/>
        <v>0</v>
      </c>
      <c r="R92" s="38">
        <f t="shared" si="1396"/>
        <v>0</v>
      </c>
      <c r="S92" s="194">
        <f t="shared" ref="S92" si="1397">7-COUNTIF(U91:AA91,0)-COUNTIF(U91:AA91,"")</f>
        <v>0</v>
      </c>
      <c r="T92" s="22">
        <f t="shared" si="1379"/>
        <v>0</v>
      </c>
      <c r="U92" s="35">
        <f t="shared" ref="U92:AA92" si="1398">IF($B85=$B91,U91+U86,U91)</f>
        <v>0</v>
      </c>
      <c r="V92" s="35">
        <f t="shared" si="1398"/>
        <v>0</v>
      </c>
      <c r="W92" s="35">
        <f t="shared" si="1398"/>
        <v>0</v>
      </c>
      <c r="X92" s="35">
        <f t="shared" si="1398"/>
        <v>0</v>
      </c>
      <c r="Y92" s="36">
        <f t="shared" si="1398"/>
        <v>0</v>
      </c>
      <c r="Z92" s="37">
        <f t="shared" si="1398"/>
        <v>0</v>
      </c>
      <c r="AA92" s="38">
        <f t="shared" si="1398"/>
        <v>0</v>
      </c>
      <c r="AB92" s="194">
        <f t="shared" ref="AB92" si="1399">7-COUNTIF(AD91:AJ91,0)-COUNTIF(AD91:AJ91,"")</f>
        <v>0</v>
      </c>
      <c r="AC92" s="22">
        <f t="shared" si="1381"/>
        <v>0</v>
      </c>
      <c r="AD92" s="35">
        <f t="shared" ref="AD92:AJ92" si="1400">IF($B85=$B91,AD91+AD86,AD91)</f>
        <v>0</v>
      </c>
      <c r="AE92" s="35">
        <f t="shared" si="1400"/>
        <v>0</v>
      </c>
      <c r="AF92" s="35">
        <f t="shared" si="1400"/>
        <v>0</v>
      </c>
      <c r="AG92" s="35">
        <f t="shared" si="1400"/>
        <v>0</v>
      </c>
      <c r="AH92" s="36">
        <f t="shared" si="1400"/>
        <v>0</v>
      </c>
      <c r="AI92" s="37">
        <f t="shared" si="1400"/>
        <v>0</v>
      </c>
      <c r="AJ92" s="38">
        <f t="shared" si="1400"/>
        <v>0</v>
      </c>
      <c r="AK92" s="194">
        <f t="shared" ref="AK92" si="1401">7-COUNTIF(AM91:AS91,0)-COUNTIF(AM91:AS91,"")</f>
        <v>0</v>
      </c>
      <c r="AL92" s="22">
        <f t="shared" si="1383"/>
        <v>0</v>
      </c>
      <c r="AM92" s="35">
        <f t="shared" ref="AM92:AS92" si="1402">IF($B85=$B91,AM91+AM86,AM91)</f>
        <v>0</v>
      </c>
      <c r="AN92" s="35">
        <f t="shared" si="1402"/>
        <v>0</v>
      </c>
      <c r="AO92" s="35">
        <f t="shared" si="1402"/>
        <v>0</v>
      </c>
      <c r="AP92" s="35">
        <f t="shared" si="1402"/>
        <v>0</v>
      </c>
      <c r="AQ92" s="36">
        <f t="shared" si="1402"/>
        <v>0</v>
      </c>
      <c r="AR92" s="37">
        <f t="shared" si="1402"/>
        <v>0</v>
      </c>
      <c r="AS92" s="38">
        <f t="shared" si="1402"/>
        <v>0</v>
      </c>
      <c r="AT92" s="194">
        <f t="shared" ref="AT92" si="1403">7-COUNTIF(AV91:BB91,0)-COUNTIF(AV91:BB91,"")</f>
        <v>0</v>
      </c>
      <c r="AU92" s="22">
        <f t="shared" si="1385"/>
        <v>0</v>
      </c>
      <c r="AV92" s="35">
        <f t="shared" ref="AV92:BB92" si="1404">IF($B85=$B91,AV91+AV86,AV91)</f>
        <v>0</v>
      </c>
      <c r="AW92" s="35">
        <f t="shared" si="1404"/>
        <v>0</v>
      </c>
      <c r="AX92" s="35">
        <f t="shared" si="1404"/>
        <v>0</v>
      </c>
      <c r="AY92" s="35">
        <f t="shared" si="1404"/>
        <v>0</v>
      </c>
      <c r="AZ92" s="36">
        <f t="shared" si="1404"/>
        <v>0</v>
      </c>
      <c r="BA92" s="37">
        <f t="shared" si="1404"/>
        <v>0</v>
      </c>
      <c r="BB92" s="38">
        <f t="shared" si="1404"/>
        <v>0</v>
      </c>
    </row>
    <row r="93" spans="1:54" ht="15" hidden="1" customHeight="1" x14ac:dyDescent="0.2">
      <c r="B93" s="116"/>
      <c r="C93" s="117"/>
      <c r="D93" s="118"/>
      <c r="E93" s="119"/>
      <c r="F93" s="92"/>
      <c r="G93" s="190">
        <f t="shared" ref="G93" si="1405">IF(AND($B85=$B91,$B85&lt;&gt;"",$B85&lt;&gt;0),F91+G87,F91)</f>
        <v>18</v>
      </c>
      <c r="H93" s="121"/>
      <c r="I93" s="165">
        <f t="shared" si="1375"/>
        <v>0</v>
      </c>
      <c r="J93" s="195">
        <f t="shared" ref="J93" si="1406">IF($B91=$B85,COUNTIF(L93:R93,0),COUNTIF(L94:R94,0)+COUNTIF(L94:R94,""))</f>
        <v>7</v>
      </c>
      <c r="K93" s="39">
        <f t="shared" ref="K93:R93" si="1407">IF($B85=$B91,K94+K87,K94)</f>
        <v>0</v>
      </c>
      <c r="L93" s="40">
        <f t="shared" si="1407"/>
        <v>0</v>
      </c>
      <c r="M93" s="40">
        <f t="shared" si="1407"/>
        <v>0</v>
      </c>
      <c r="N93" s="40">
        <f t="shared" si="1407"/>
        <v>0</v>
      </c>
      <c r="O93" s="40">
        <f t="shared" si="1407"/>
        <v>0</v>
      </c>
      <c r="P93" s="41">
        <f t="shared" si="1407"/>
        <v>0</v>
      </c>
      <c r="Q93" s="42">
        <f t="shared" si="1407"/>
        <v>0</v>
      </c>
      <c r="R93" s="43">
        <f t="shared" si="1407"/>
        <v>0</v>
      </c>
      <c r="S93" s="195">
        <f t="shared" ref="S93" si="1408">IF($B91=$B85,COUNTIF(U93:AA93,0),COUNTIF(U94:AA94,0)+COUNTIF(U94:AA94,""))</f>
        <v>7</v>
      </c>
      <c r="T93" s="39">
        <f t="shared" ref="T93:AA93" si="1409">IF($B85=$B91,T94+T87,T94)</f>
        <v>0</v>
      </c>
      <c r="U93" s="40">
        <f t="shared" si="1409"/>
        <v>0</v>
      </c>
      <c r="V93" s="40">
        <f t="shared" si="1409"/>
        <v>0</v>
      </c>
      <c r="W93" s="40">
        <f t="shared" si="1409"/>
        <v>0</v>
      </c>
      <c r="X93" s="40">
        <f t="shared" si="1409"/>
        <v>0</v>
      </c>
      <c r="Y93" s="41">
        <f t="shared" si="1409"/>
        <v>0</v>
      </c>
      <c r="Z93" s="42">
        <f t="shared" si="1409"/>
        <v>0</v>
      </c>
      <c r="AA93" s="43">
        <f t="shared" si="1409"/>
        <v>0</v>
      </c>
      <c r="AB93" s="195">
        <f t="shared" ref="AB93" si="1410">IF($B91=$B85,COUNTIF(AD93:AJ93,0),COUNTIF(AD94:AJ94,0)+COUNTIF(AD94:AJ94,""))</f>
        <v>7</v>
      </c>
      <c r="AC93" s="39">
        <f t="shared" ref="AC93:AJ93" si="1411">IF($B85=$B91,AC94+AC87,AC94)</f>
        <v>0</v>
      </c>
      <c r="AD93" s="40">
        <f t="shared" si="1411"/>
        <v>0</v>
      </c>
      <c r="AE93" s="40">
        <f t="shared" si="1411"/>
        <v>0</v>
      </c>
      <c r="AF93" s="40">
        <f t="shared" si="1411"/>
        <v>0</v>
      </c>
      <c r="AG93" s="40">
        <f t="shared" si="1411"/>
        <v>0</v>
      </c>
      <c r="AH93" s="41">
        <f t="shared" si="1411"/>
        <v>0</v>
      </c>
      <c r="AI93" s="42">
        <f t="shared" si="1411"/>
        <v>0</v>
      </c>
      <c r="AJ93" s="43">
        <f t="shared" si="1411"/>
        <v>0</v>
      </c>
      <c r="AK93" s="195">
        <f t="shared" ref="AK93" si="1412">IF($B91=$B85,COUNTIF(AM93:AS93,0),COUNTIF(AM94:AS94,0)+COUNTIF(AM94:AS94,""))</f>
        <v>7</v>
      </c>
      <c r="AL93" s="39">
        <f t="shared" ref="AL93:AS93" si="1413">IF($B85=$B91,AL94+AL87,AL94)</f>
        <v>0</v>
      </c>
      <c r="AM93" s="40">
        <f t="shared" si="1413"/>
        <v>0</v>
      </c>
      <c r="AN93" s="40">
        <f t="shared" si="1413"/>
        <v>0</v>
      </c>
      <c r="AO93" s="40">
        <f t="shared" si="1413"/>
        <v>0</v>
      </c>
      <c r="AP93" s="40">
        <f t="shared" si="1413"/>
        <v>0</v>
      </c>
      <c r="AQ93" s="41">
        <f t="shared" si="1413"/>
        <v>0</v>
      </c>
      <c r="AR93" s="42">
        <f t="shared" si="1413"/>
        <v>0</v>
      </c>
      <c r="AS93" s="43">
        <f t="shared" si="1413"/>
        <v>0</v>
      </c>
      <c r="AT93" s="195">
        <f t="shared" ref="AT93" si="1414">IF($B91=$B85,COUNTIF(AV93:BB93,0),COUNTIF(AV94:BB94,0)+COUNTIF(AV94:BB94,""))</f>
        <v>7</v>
      </c>
      <c r="AU93" s="39">
        <f t="shared" ref="AU93:BB93" si="1415">IF($B85=$B91,AU94+AU87,AU94)</f>
        <v>0</v>
      </c>
      <c r="AV93" s="40">
        <f t="shared" si="1415"/>
        <v>0</v>
      </c>
      <c r="AW93" s="40">
        <f t="shared" si="1415"/>
        <v>0</v>
      </c>
      <c r="AX93" s="40">
        <f t="shared" si="1415"/>
        <v>0</v>
      </c>
      <c r="AY93" s="40">
        <f t="shared" si="1415"/>
        <v>0</v>
      </c>
      <c r="AZ93" s="41">
        <f t="shared" si="1415"/>
        <v>0</v>
      </c>
      <c r="BA93" s="42">
        <f t="shared" si="1415"/>
        <v>0</v>
      </c>
      <c r="BB93" s="43">
        <f t="shared" si="1415"/>
        <v>0</v>
      </c>
    </row>
    <row r="94" spans="1:54" ht="15.75" customHeight="1" x14ac:dyDescent="0.2">
      <c r="A94" s="1">
        <f t="shared" ref="A94" si="1416">A91</f>
        <v>0</v>
      </c>
      <c r="B94" s="313">
        <f t="shared" ref="B94" si="1417">B88+1</f>
        <v>13</v>
      </c>
      <c r="C94" s="314"/>
      <c r="D94" s="314"/>
      <c r="E94" s="314"/>
      <c r="F94" s="31"/>
      <c r="G94" s="183"/>
      <c r="H94" s="122">
        <f t="shared" ref="H94" si="1418">5-COUNTIF(AU91,0)-COUNTIF(AL91,0)-COUNTIF(AC91,0)-COUNTIF(T91,0)-COUNTIF(K91,0)</f>
        <v>0</v>
      </c>
      <c r="I94" s="165">
        <f t="shared" si="1375"/>
        <v>0</v>
      </c>
      <c r="J94" s="187">
        <f t="shared" ref="J94" si="1419">IF($B91=$B85,J88+IF($F91&lt;&gt;$G91,(K91+$G93-$G92)/$F91,K91/$F91),IF($F91&lt;&gt;G91,(K91+$G93-$G92)/$F91,K91/$F91))</f>
        <v>0</v>
      </c>
      <c r="K94" s="7">
        <f t="shared" ref="K94:K95" si="1420">SUM(L94:R94)</f>
        <v>0</v>
      </c>
      <c r="L94" s="26">
        <f t="shared" ref="L94:R94" si="1421">L91</f>
        <v>0</v>
      </c>
      <c r="M94" s="26">
        <f t="shared" si="1421"/>
        <v>0</v>
      </c>
      <c r="N94" s="26">
        <f t="shared" si="1421"/>
        <v>0</v>
      </c>
      <c r="O94" s="26">
        <f t="shared" si="1421"/>
        <v>0</v>
      </c>
      <c r="P94" s="26">
        <f t="shared" si="1421"/>
        <v>0</v>
      </c>
      <c r="Q94" s="29">
        <f t="shared" si="1421"/>
        <v>0</v>
      </c>
      <c r="R94" s="23">
        <f t="shared" si="1421"/>
        <v>0</v>
      </c>
      <c r="S94" s="187">
        <f t="shared" ref="S94" si="1422">IF($B91=$B85,S88+IF($F91&lt;&gt;$G91,(T91+$G93-$G92)/$F91,T91/$F91),IF($F91&lt;&gt;P91,(T91+$G93-$G92)/$F91,T91/$F91))</f>
        <v>0</v>
      </c>
      <c r="T94" s="7">
        <f t="shared" ref="T94:T95" si="1423">SUM(U94:AA94)</f>
        <v>0</v>
      </c>
      <c r="U94" s="26">
        <f t="shared" ref="U94:AA94" si="1424">U91</f>
        <v>0</v>
      </c>
      <c r="V94" s="26">
        <f t="shared" si="1424"/>
        <v>0</v>
      </c>
      <c r="W94" s="26">
        <f t="shared" si="1424"/>
        <v>0</v>
      </c>
      <c r="X94" s="26">
        <f t="shared" si="1424"/>
        <v>0</v>
      </c>
      <c r="Y94" s="113">
        <f t="shared" si="1424"/>
        <v>0</v>
      </c>
      <c r="Z94" s="29">
        <f t="shared" si="1424"/>
        <v>0</v>
      </c>
      <c r="AA94" s="23">
        <f t="shared" si="1424"/>
        <v>0</v>
      </c>
      <c r="AB94" s="187">
        <f t="shared" ref="AB94" si="1425">IF($B91=$B85,AB88+IF($F91&lt;&gt;$G91,(AC91+$G93-$G92)/$F91,AC91/$F91),IF($F91&lt;&gt;Y91,(AC91+$G93-$G92)/$F91,AC91/$F91))</f>
        <v>0</v>
      </c>
      <c r="AC94" s="7">
        <f t="shared" ref="AC94:AC95" si="1426">SUM(AD94:AJ94)</f>
        <v>0</v>
      </c>
      <c r="AD94" s="26">
        <f t="shared" ref="AD94:AJ94" si="1427">AD91</f>
        <v>0</v>
      </c>
      <c r="AE94" s="26">
        <f t="shared" si="1427"/>
        <v>0</v>
      </c>
      <c r="AF94" s="26">
        <f t="shared" si="1427"/>
        <v>0</v>
      </c>
      <c r="AG94" s="26">
        <f t="shared" si="1427"/>
        <v>0</v>
      </c>
      <c r="AH94" s="113">
        <f t="shared" si="1427"/>
        <v>0</v>
      </c>
      <c r="AI94" s="29">
        <f t="shared" si="1427"/>
        <v>0</v>
      </c>
      <c r="AJ94" s="23">
        <f t="shared" si="1427"/>
        <v>0</v>
      </c>
      <c r="AK94" s="187">
        <f t="shared" ref="AK94" si="1428">IF($B91=$B85,AK88+IF($F91&lt;&gt;$G91,(AL91+$G93-$G92)/$F91,AL91/$F91),IF($F91&lt;&gt;AH91,(AL91+$G93-$G92)/$F91,AL91/$F91))</f>
        <v>0</v>
      </c>
      <c r="AL94" s="7">
        <f t="shared" ref="AL94:AL95" si="1429">SUM(AM94:AS94)</f>
        <v>0</v>
      </c>
      <c r="AM94" s="26">
        <f t="shared" ref="AM94:AS94" si="1430">AM91</f>
        <v>0</v>
      </c>
      <c r="AN94" s="26">
        <f t="shared" si="1430"/>
        <v>0</v>
      </c>
      <c r="AO94" s="26">
        <f t="shared" si="1430"/>
        <v>0</v>
      </c>
      <c r="AP94" s="26">
        <f t="shared" si="1430"/>
        <v>0</v>
      </c>
      <c r="AQ94" s="113">
        <f t="shared" si="1430"/>
        <v>0</v>
      </c>
      <c r="AR94" s="29">
        <f t="shared" si="1430"/>
        <v>0</v>
      </c>
      <c r="AS94" s="23">
        <f t="shared" si="1430"/>
        <v>0</v>
      </c>
      <c r="AT94" s="187">
        <f t="shared" ref="AT94" si="1431">IF($B91=$B85,AT88+IF($F91&lt;&gt;$G91,(AU91+$G93-$G92)/$F91,AU91/$F91),IF($F91&lt;&gt;AQ91,(AU91+$G93-$G92)/$F91,AU91/$F91))</f>
        <v>0</v>
      </c>
      <c r="AU94" s="7">
        <f t="shared" ref="AU94:AU95" si="1432">SUM(AV94:BB94)</f>
        <v>0</v>
      </c>
      <c r="AV94" s="6">
        <f t="shared" ref="AV94" si="1433">IF(SUM($AM$9:$AS$9)=SUM($AV$9:$BB$9),AV91,IF(AND(SUM($AV$9:$BB$9)&gt;42,SUM($AV$9:$BB$9)&lt;49),AV91,0))</f>
        <v>0</v>
      </c>
      <c r="AW94" s="6">
        <f t="shared" ref="AW94:BB94" si="1434">IF(SUM($AM$9:$AS$9)=SUM($AV$9:$BB$9),AW91,IF(AND(SUM($AV$9:$BB$9)&gt;42,SUM($AV$9:$BB$9)&lt;49),AW91,0))</f>
        <v>0</v>
      </c>
      <c r="AX94" s="6">
        <f t="shared" si="1434"/>
        <v>0</v>
      </c>
      <c r="AY94" s="6">
        <f t="shared" si="1434"/>
        <v>0</v>
      </c>
      <c r="AZ94" s="26">
        <f t="shared" si="1434"/>
        <v>0</v>
      </c>
      <c r="BA94" s="29">
        <f t="shared" si="1434"/>
        <v>0</v>
      </c>
      <c r="BB94" s="23">
        <f t="shared" si="1434"/>
        <v>0</v>
      </c>
    </row>
    <row r="95" spans="1:54" ht="15.75" customHeight="1" x14ac:dyDescent="0.2">
      <c r="A95" s="1">
        <f t="shared" ref="A95:A96" si="1435">A94</f>
        <v>0</v>
      </c>
      <c r="B95" s="313"/>
      <c r="C95" s="314"/>
      <c r="D95" s="314"/>
      <c r="E95" s="314"/>
      <c r="F95" s="31"/>
      <c r="G95" s="183"/>
      <c r="H95" s="123">
        <f t="shared" ref="H95" si="1436">IF($B91=$B85,H89+F95,$F95)</f>
        <v>0</v>
      </c>
      <c r="I95" s="165">
        <f t="shared" si="1375"/>
        <v>0</v>
      </c>
      <c r="J95" s="141">
        <f t="shared" ref="J95" si="1437">IF($H94=0,0,IF($B85=$B91,IF($H96&gt;0,$H96+J89,K91+J89),IF($H96&gt;0,$H96,K91)))</f>
        <v>0</v>
      </c>
      <c r="K95" s="7">
        <f t="shared" si="1420"/>
        <v>0</v>
      </c>
      <c r="L95" s="6"/>
      <c r="M95" s="6"/>
      <c r="N95" s="6"/>
      <c r="O95" s="6"/>
      <c r="P95" s="26"/>
      <c r="Q95" s="29"/>
      <c r="R95" s="23"/>
      <c r="S95" s="141">
        <f t="shared" ref="S95" si="1438">IF($H94=0,0,IF($B85=$B91,IF($H96&gt;0,$H96+S89,T91+S89),IF($H96&gt;0,$H96,T91)))</f>
        <v>0</v>
      </c>
      <c r="T95" s="7">
        <f t="shared" si="1423"/>
        <v>0</v>
      </c>
      <c r="U95" s="6"/>
      <c r="V95" s="6"/>
      <c r="W95" s="6"/>
      <c r="X95" s="6"/>
      <c r="Y95" s="26"/>
      <c r="Z95" s="29"/>
      <c r="AA95" s="23"/>
      <c r="AB95" s="141">
        <f t="shared" ref="AB95" si="1439">IF($H94=0,0,IF($B85=$B91,IF($H96&gt;0,$H96+AB89,AC91+AB89),IF($H96&gt;0,$H96,AC91)))</f>
        <v>0</v>
      </c>
      <c r="AC95" s="7">
        <f t="shared" si="1426"/>
        <v>0</v>
      </c>
      <c r="AD95" s="6"/>
      <c r="AE95" s="6"/>
      <c r="AF95" s="6"/>
      <c r="AG95" s="6"/>
      <c r="AH95" s="26"/>
      <c r="AI95" s="29"/>
      <c r="AJ95" s="23"/>
      <c r="AK95" s="141">
        <f t="shared" ref="AK95" si="1440">IF($H94=0,0,IF($B85=$B91,IF($H96&gt;0,$H96+AK89,AL91+AK89),IF($H96&gt;0,$H96,AL91)))</f>
        <v>0</v>
      </c>
      <c r="AL95" s="7">
        <f t="shared" si="1429"/>
        <v>0</v>
      </c>
      <c r="AM95" s="6"/>
      <c r="AN95" s="6"/>
      <c r="AO95" s="6"/>
      <c r="AP95" s="6"/>
      <c r="AQ95" s="26"/>
      <c r="AR95" s="29"/>
      <c r="AS95" s="23"/>
      <c r="AT95" s="141">
        <f t="shared" ref="AT95" si="1441">IF($H94=0,0,IF($B85=$B91,IF($H96&gt;0,$H96+AT89,AU91+AT89),IF($H96&gt;0,$H96,AU91)))</f>
        <v>0</v>
      </c>
      <c r="AU95" s="7">
        <f t="shared" si="1432"/>
        <v>0</v>
      </c>
      <c r="AV95" s="6"/>
      <c r="AW95" s="6"/>
      <c r="AX95" s="6"/>
      <c r="AY95" s="6"/>
      <c r="AZ95" s="26"/>
      <c r="BA95" s="29"/>
      <c r="BB95" s="23"/>
    </row>
    <row r="96" spans="1:54" ht="18.75" customHeight="1" thickBot="1" x14ac:dyDescent="0.25">
      <c r="A96" s="1">
        <f t="shared" si="1435"/>
        <v>0</v>
      </c>
      <c r="B96" s="323" t="str">
        <f>IF(B91="",Wydruk!$AE$6,IF(J92=0,Wydruk!$AE$7,IF(AND(G92&lt;G93,B91&lt;&gt;$B97),Wydruk!$AE$13,IF(AND($B91=$B85,$B91&lt;&gt;$B97),IF(OR(OR(J96&lt;4,J96&gt;5),OR(S96&lt;4,S96&gt;5),OR(AB96&lt;4,AB96&gt;5),OR(AK96&lt;4,AK96&gt;5),OR(AND(AT96&lt;4,AT96&gt;0),AT96&gt;5)),Wydruk!$AE$8,Wydruk!$AE$9),IF($B91=$B97,IF($F95&lt;&gt;0,Wydruk!$AE$12,Wydruk!$AE$10),IF(OR(OR(J92&lt;4,J92&gt;5),OR(S92&lt;4,S92&gt;5),OR(AB92&lt;4,AB92&gt;5),OR(AK92&lt;4,AK92&gt;5),OR(AND(AT92&lt;4,AT92&gt;0),AT92&gt;5)),Wydruk!$AE$8,Wydruk!$AE$11))))))</f>
        <v>Uzupełnij liczby godzin tygodniowego planu</v>
      </c>
      <c r="C96" s="324"/>
      <c r="D96" s="324"/>
      <c r="E96" s="324"/>
      <c r="F96" s="173">
        <f>czerwiec!F96</f>
        <v>0</v>
      </c>
      <c r="G96" s="184">
        <f>czerwiec!G96</f>
        <v>0</v>
      </c>
      <c r="H96" s="191">
        <f t="shared" ref="H96" si="1442">IF(OR($G96=0,$F96=0,$G96="",$F96=""),0,$G96/$F96)</f>
        <v>0</v>
      </c>
      <c r="I96" s="193"/>
      <c r="J96" s="176">
        <f t="shared" ref="J96" si="1443">IF($B85=$B91,IF(L91+L86&gt;0,1,0)+IF(M91+M86&gt;0,1,0)+IF(N91+N86&gt;0,1,0)+IF(O91+O86&gt;0,1,0)+IF(P91+P86&gt;0,1,0)+IF(Q91+Q86&gt;0,1,0)+IF(R91+R86&gt;0,1,0),J92)</f>
        <v>0</v>
      </c>
      <c r="K96" s="133">
        <f t="shared" ref="K96" si="1444">IF(OR($B91=$B97,J96=0,(K92-Q96+O96)&lt;=0),0,(K92-Q96+O96)/J96)</f>
        <v>0</v>
      </c>
      <c r="L96" s="137">
        <f t="shared" ref="L96" si="1445">IF(K96*(7-J93)&lt;=0,0,K96*(7-J93))</f>
        <v>0</v>
      </c>
      <c r="M96" s="311">
        <f t="shared" ref="M96" si="1446">ROUND(IF(OR(K93-K96*(7-J93)+P96&lt;0,$B91=$B97,K96&lt;=0,K93=0),0,IF(K93-K96*(7-J93)+P96&gt;Q96-O96+P96,Q96-O96+P96,K93-K96*(7-J93)+P96)),1)</f>
        <v>0</v>
      </c>
      <c r="N96" s="312"/>
      <c r="O96" s="139">
        <f t="shared" ref="O96" si="1447">IF(OR($B91=$B97,J92=0),0,IF($B91=$B85,J91,$F91))</f>
        <v>0</v>
      </c>
      <c r="P96" s="30">
        <f t="shared" ref="P96" si="1448">IF(OR($B91=$B97,J96=0),0,$G93-$G92)</f>
        <v>0</v>
      </c>
      <c r="Q96" s="134">
        <f t="shared" ref="Q96" si="1449">IF(OR($B91=$B97,J96=0),0,J95)</f>
        <v>0</v>
      </c>
      <c r="R96" s="138">
        <f t="shared" ref="R96" si="1450">IF($B91=$B97,0,K93)</f>
        <v>0</v>
      </c>
      <c r="S96" s="176">
        <f t="shared" ref="S96" si="1451">IF($B85=$B91,IF(U91+U86&gt;0,1,0)+IF(V91+V86&gt;0,1,0)+IF(W91+W86&gt;0,1,0)+IF(X91+X86&gt;0,1,0)+IF(Y91+Y86&gt;0,1,0)+IF(Z91+Z86&gt;0,1,0)+IF(AA91+AA86&gt;0,1,0),S92)</f>
        <v>0</v>
      </c>
      <c r="T96" s="133">
        <f t="shared" ref="T96" si="1452">IF(OR($B91=$B97,S96=0,(T92-Z96+X96)&lt;=0),0,(T92-Z96+X96)/S96)</f>
        <v>0</v>
      </c>
      <c r="U96" s="137">
        <f t="shared" ref="U96" si="1453">IF(T96*(7-S93)&lt;=0,0,T96*(7-S93))</f>
        <v>0</v>
      </c>
      <c r="V96" s="311">
        <f t="shared" ref="V96" si="1454">ROUND(IF(OR(T93-T96*(7-S93)+Y96&lt;0,$B91=$B97,T96&lt;=0,T93=0),0,IF(T93-T96*(7-S93)+Y96&gt;Z96-X96+Y96,Z96-X96+Y96,T93-T96*(7-S93)+Y96)),1)</f>
        <v>0</v>
      </c>
      <c r="W96" s="312"/>
      <c r="X96" s="139">
        <f t="shared" ref="X96" si="1455">IF(OR($B91=$B97,S92=0),0,IF($B91=$B85,S91,$F91))</f>
        <v>0</v>
      </c>
      <c r="Y96" s="30">
        <f t="shared" ref="Y96" si="1456">IF(OR($B91=$B97,S96=0),0,$G93-$G92)</f>
        <v>0</v>
      </c>
      <c r="Z96" s="134">
        <f t="shared" ref="Z96" si="1457">IF(OR($B91=$B97,S96=0),0,S95)</f>
        <v>0</v>
      </c>
      <c r="AA96" s="138">
        <f t="shared" ref="AA96" si="1458">IF($B91=$B97,0,T93)</f>
        <v>0</v>
      </c>
      <c r="AB96" s="176">
        <f t="shared" ref="AB96" si="1459">IF($B85=$B91,IF(AD91+AD86&gt;0,1,0)+IF(AE91+AE86&gt;0,1,0)+IF(AF91+AF86&gt;0,1,0)+IF(AG91+AG86&gt;0,1,0)+IF(AH91+AH86&gt;0,1,0)+IF(AI91+AI86&gt;0,1,0)+IF(AJ91+AJ86&gt;0,1,0),AB92)</f>
        <v>0</v>
      </c>
      <c r="AC96" s="133">
        <f t="shared" ref="AC96" si="1460">IF(OR($B91=$B97,AB96=0,(AC92-AI96+AG96)&lt;=0),0,(AC92-AI96+AG96)/AB96)</f>
        <v>0</v>
      </c>
      <c r="AD96" s="137">
        <f t="shared" ref="AD96" si="1461">IF(AC96*(7-AB93)&lt;=0,0,AC96*(7-AB93))</f>
        <v>0</v>
      </c>
      <c r="AE96" s="311">
        <f t="shared" ref="AE96" si="1462">ROUND(IF(OR(AC93-AC96*(7-AB93)+AH96&lt;0,$B91=$B97,AC96&lt;=0,AC93=0),0,IF(AC93-AC96*(7-AB93)+AH96&gt;AI96-AG96+AH96,AI96-AG96+AH96,AC93-AC96*(7-AB93)+AH96)),1)</f>
        <v>0</v>
      </c>
      <c r="AF96" s="312"/>
      <c r="AG96" s="139">
        <f t="shared" ref="AG96" si="1463">IF(OR($B91=$B97,AB92=0),0,IF($B91=$B85,AB91,$F91))</f>
        <v>0</v>
      </c>
      <c r="AH96" s="30">
        <f t="shared" ref="AH96" si="1464">IF(OR($B91=$B97,AB96=0),0,$G93-$G92)</f>
        <v>0</v>
      </c>
      <c r="AI96" s="134">
        <f t="shared" ref="AI96" si="1465">IF(OR($B91=$B97,AB96=0),0,AB95)</f>
        <v>0</v>
      </c>
      <c r="AJ96" s="138">
        <f t="shared" ref="AJ96" si="1466">IF($B91=$B97,0,AC93)</f>
        <v>0</v>
      </c>
      <c r="AK96" s="176">
        <f t="shared" ref="AK96" si="1467">IF($B85=$B91,IF(AM91+AM86&gt;0,1,0)+IF(AN91+AN86&gt;0,1,0)+IF(AO91+AO86&gt;0,1,0)+IF(AP91+AP86&gt;0,1,0)+IF(AQ91+AQ86&gt;0,1,0)+IF(AR91+AR86&gt;0,1,0)+IF(AS91+AS86&gt;0,1,0),AK92)</f>
        <v>0</v>
      </c>
      <c r="AL96" s="133">
        <f t="shared" ref="AL96" si="1468">IF(OR($B91=$B97,AK96=0,(AL92-AR96+AP96)&lt;=0),0,(AL92-AR96+AP96)/AK96)</f>
        <v>0</v>
      </c>
      <c r="AM96" s="137">
        <f t="shared" ref="AM96" si="1469">IF(AL96*(7-AK93)&lt;=0,0,AL96*(7-AK93))</f>
        <v>0</v>
      </c>
      <c r="AN96" s="311">
        <f t="shared" ref="AN96" si="1470">ROUND(IF(OR(AL93-AL96*(7-AK93)+AQ96&lt;0,$B91=$B97,AL96&lt;=0,AL93=0),0,IF(AL93-AL96*(7-AK93)+AQ96&gt;AR96-AP96+AQ96,AR96-AP96+AQ96,AL93-AL96*(7-AK93)+AQ96)),1)</f>
        <v>0</v>
      </c>
      <c r="AO96" s="312"/>
      <c r="AP96" s="139">
        <f t="shared" ref="AP96" si="1471">IF(OR($B91=$B97,AK92=0),0,IF($B91=$B85,AK91,$F91))</f>
        <v>0</v>
      </c>
      <c r="AQ96" s="30">
        <f t="shared" ref="AQ96" si="1472">IF(OR($B91=$B97,AK96=0),0,$G93-$G92)</f>
        <v>0</v>
      </c>
      <c r="AR96" s="134">
        <f t="shared" ref="AR96" si="1473">IF(OR($B91=$B97,AK96=0),0,AK95)</f>
        <v>0</v>
      </c>
      <c r="AS96" s="138">
        <f t="shared" ref="AS96" si="1474">IF($B91=$B97,0,AL93)</f>
        <v>0</v>
      </c>
      <c r="AT96" s="176">
        <f t="shared" ref="AT96" si="1475">IF($B85=$B91,IF(AV91+AV86&gt;0,1,0)+IF(AW91+AW86&gt;0,1,0)+IF(AX91+AX86&gt;0,1,0)+IF(AY91+AY86&gt;0,1,0)+IF(AZ91+AZ86&gt;0,1,0)+IF(BA91+BA86&gt;0,1,0)+IF(BB91+BB86&gt;0,1,0),AT92)</f>
        <v>0</v>
      </c>
      <c r="AU96" s="133">
        <f t="shared" ref="AU96" si="1476">IF(OR($B91=$B97,AT96=0,(AU92-BA96+AY96)&lt;=0),0,(AU92-BA96+AY96)/AT96)</f>
        <v>0</v>
      </c>
      <c r="AV96" s="137">
        <f t="shared" ref="AV96" si="1477">IF(AU96*(7-AT93)&lt;=0,0,AU96*(7-AT93))</f>
        <v>0</v>
      </c>
      <c r="AW96" s="311">
        <f t="shared" ref="AW96" si="1478">ROUND(IF(OR(AU93-AU96*(7-AT93)+AZ96&lt;0,$B91=$B97,AU96&lt;=0,AU93=0),0,IF(AU93-AU96*(7-AT93)+AZ96&gt;BA96-AY96+AZ96,BA96-AY96+AZ96,AU93-AU96*(7-AT93)+AZ96)),1)</f>
        <v>0</v>
      </c>
      <c r="AX96" s="312"/>
      <c r="AY96" s="139">
        <f t="shared" ref="AY96" si="1479">IF(OR($B91=$B97,AT92=0),0,IF($B91=$B85,AT91,$F91))</f>
        <v>0</v>
      </c>
      <c r="AZ96" s="30">
        <f t="shared" ref="AZ96" si="1480">IF(OR($B91=$B97,AT96=0),0,$G93-$G92)</f>
        <v>0</v>
      </c>
      <c r="BA96" s="134">
        <f t="shared" ref="BA96" si="1481">IF(OR($B91=$B97,AT96=0),0,AT95)</f>
        <v>0</v>
      </c>
      <c r="BB96" s="138">
        <f t="shared" ref="BB96" si="1482">IF($B91=$B97,0,AU93)</f>
        <v>0</v>
      </c>
    </row>
    <row r="97" spans="1:54" ht="15.75" x14ac:dyDescent="0.2">
      <c r="A97" s="1">
        <f t="shared" ref="A97" si="1483">IF(B97="","1. Niewypełnione",B97)</f>
        <v>0</v>
      </c>
      <c r="B97" s="320">
        <f>czerwiec!B97</f>
        <v>0</v>
      </c>
      <c r="C97" s="321">
        <f>czerwiec!C97</f>
        <v>0</v>
      </c>
      <c r="D97" s="321">
        <f>czerwiec!D97</f>
        <v>0</v>
      </c>
      <c r="E97" s="321">
        <f>czerwiec!E97</f>
        <v>0</v>
      </c>
      <c r="F97" s="177">
        <f>czerwiec!F97</f>
        <v>18</v>
      </c>
      <c r="G97" s="185">
        <f>czerwiec!G97</f>
        <v>18</v>
      </c>
      <c r="H97" s="177"/>
      <c r="I97" s="192">
        <f t="shared" ref="I97:I101" si="1484">K97+T97+AC97+AL97+AU97</f>
        <v>0</v>
      </c>
      <c r="J97" s="186">
        <f t="shared" ref="J97" si="1485">IF(OR($B97=$B103,J100=0),0,ROUND((K98+P102)/J100,0))</f>
        <v>0</v>
      </c>
      <c r="K97" s="51">
        <f t="shared" ref="K97:K98" si="1486">SUM(L97:R97)</f>
        <v>0</v>
      </c>
      <c r="L97" s="52">
        <f>czerwiec!L97</f>
        <v>0</v>
      </c>
      <c r="M97" s="52">
        <f>czerwiec!M97</f>
        <v>0</v>
      </c>
      <c r="N97" s="52">
        <f>czerwiec!N97</f>
        <v>0</v>
      </c>
      <c r="O97" s="52">
        <f>czerwiec!O97</f>
        <v>0</v>
      </c>
      <c r="P97" s="53">
        <f>czerwiec!P97</f>
        <v>0</v>
      </c>
      <c r="Q97" s="54">
        <f>czerwiec!Q97</f>
        <v>0</v>
      </c>
      <c r="R97" s="55">
        <f>czerwiec!R97</f>
        <v>0</v>
      </c>
      <c r="S97" s="188">
        <f t="shared" ref="S97" si="1487">IF(OR($B97=$B103,S100=0),0,ROUND((T98+Y102)/S100,0))</f>
        <v>0</v>
      </c>
      <c r="T97" s="51">
        <f t="shared" ref="T97:T98" si="1488">SUM(U97:AA97)</f>
        <v>0</v>
      </c>
      <c r="U97" s="52">
        <f>czerwiec!U97</f>
        <v>0</v>
      </c>
      <c r="V97" s="52">
        <f>czerwiec!V97</f>
        <v>0</v>
      </c>
      <c r="W97" s="52">
        <f>czerwiec!W97</f>
        <v>0</v>
      </c>
      <c r="X97" s="52">
        <f>czerwiec!X97</f>
        <v>0</v>
      </c>
      <c r="Y97" s="53">
        <f>czerwiec!Y97</f>
        <v>0</v>
      </c>
      <c r="Z97" s="54">
        <f>czerwiec!Z97</f>
        <v>0</v>
      </c>
      <c r="AA97" s="55">
        <f>czerwiec!AA97</f>
        <v>0</v>
      </c>
      <c r="AB97" s="188">
        <f t="shared" ref="AB97" si="1489">IF(OR($B97=$B103,AB100=0),0,ROUND((AC98+AH102)/AB100,0))</f>
        <v>0</v>
      </c>
      <c r="AC97" s="51">
        <f t="shared" ref="AC97:AC98" si="1490">SUM(AD97:AJ97)</f>
        <v>0</v>
      </c>
      <c r="AD97" s="52">
        <f>czerwiec!AD97</f>
        <v>0</v>
      </c>
      <c r="AE97" s="52">
        <f>czerwiec!AE97</f>
        <v>0</v>
      </c>
      <c r="AF97" s="52">
        <f>czerwiec!AF97</f>
        <v>0</v>
      </c>
      <c r="AG97" s="52">
        <f>czerwiec!AG97</f>
        <v>0</v>
      </c>
      <c r="AH97" s="53">
        <f>czerwiec!AH97</f>
        <v>0</v>
      </c>
      <c r="AI97" s="54">
        <f>czerwiec!AI97</f>
        <v>0</v>
      </c>
      <c r="AJ97" s="55">
        <f>czerwiec!AJ97</f>
        <v>0</v>
      </c>
      <c r="AK97" s="188">
        <f t="shared" ref="AK97" si="1491">IF(OR($B97=$B103,AK100=0),0,ROUND((AL98+AQ102)/AK100,0))</f>
        <v>0</v>
      </c>
      <c r="AL97" s="51">
        <f t="shared" ref="AL97:AL98" si="1492">SUM(AM97:AS97)</f>
        <v>0</v>
      </c>
      <c r="AM97" s="52">
        <f>czerwiec!AM97</f>
        <v>0</v>
      </c>
      <c r="AN97" s="52">
        <f>czerwiec!AN97</f>
        <v>0</v>
      </c>
      <c r="AO97" s="52">
        <f>czerwiec!AO97</f>
        <v>0</v>
      </c>
      <c r="AP97" s="52">
        <f>czerwiec!AP97</f>
        <v>0</v>
      </c>
      <c r="AQ97" s="53">
        <f>czerwiec!AQ97</f>
        <v>0</v>
      </c>
      <c r="AR97" s="54">
        <f>czerwiec!AR97</f>
        <v>0</v>
      </c>
      <c r="AS97" s="55">
        <f>czerwiec!AS97</f>
        <v>0</v>
      </c>
      <c r="AT97" s="188">
        <f t="shared" ref="AT97" si="1493">IF(OR($B97=$B103,AT100=0),0,ROUND((AU98+AZ102)/AT100,0))</f>
        <v>0</v>
      </c>
      <c r="AU97" s="51">
        <f t="shared" ref="AU97:AU98" si="1494">SUM(AV97:BB97)</f>
        <v>0</v>
      </c>
      <c r="AV97" s="52">
        <f t="shared" ref="AV97" si="1495">IF(SUM($AM$9:$AS$9)=SUM($AV$9:$BB$9),AM97,IF(AND(SUM($AV$9:$BB$9)&gt;42,SUM($AV$9:$BB$9)&lt;49),AM97,0))</f>
        <v>0</v>
      </c>
      <c r="AW97" s="52">
        <f t="shared" ref="AW97" si="1496">IF(SUM($AM$9:$AS$9)=SUM($AV$9:$BB$9),AN97,IF(AND(SUM($AV$9:$BB$9)&gt;42,SUM($AV$9:$BB$9)&lt;49),AN97,0))</f>
        <v>0</v>
      </c>
      <c r="AX97" s="52">
        <f t="shared" ref="AX97" si="1497">IF(SUM($AM$9:$AS$9)=SUM($AV$9:$BB$9),AO97,IF(AND(SUM($AV$9:$BB$9)&gt;42,SUM($AV$9:$BB$9)&lt;49),AO97,0))</f>
        <v>0</v>
      </c>
      <c r="AY97" s="52">
        <f t="shared" ref="AY97" si="1498">IF(SUM($AM$9:$AS$9)=SUM($AV$9:$BB$9),AP97,IF(AND(SUM($AV$9:$BB$9)&gt;42,SUM($AV$9:$BB$9)&lt;49),AP97,0))</f>
        <v>0</v>
      </c>
      <c r="AZ97" s="53">
        <f t="shared" ref="AZ97" si="1499">IF(SUM($AM$9:$AS$9)=SUM($AV$9:$BB$9),AQ97,IF(AND(SUM($AV$9:$BB$9)&gt;42,SUM($AV$9:$BB$9)&lt;49),AQ97,0))</f>
        <v>0</v>
      </c>
      <c r="BA97" s="54">
        <f t="shared" ref="BA97" si="1500">IF(SUM($AM$9:$AS$9)=SUM($AV$9:$BB$9),AR97,IF(AND(SUM($AV$9:$BB$9)&gt;42,SUM($AV$9:$BB$9)&lt;49),AR97,0))</f>
        <v>0</v>
      </c>
      <c r="BB97" s="55">
        <f t="shared" ref="BB97" si="1501">IF(SUM($AM$9:$AS$9)=SUM($AV$9:$BB$9),AS97,IF(AND(SUM($AV$9:$BB$9)&gt;42,SUM($AV$9:$BB$9)&lt;49),AS97,0))</f>
        <v>0</v>
      </c>
    </row>
    <row r="98" spans="1:54" ht="12.75" hidden="1" customHeight="1" x14ac:dyDescent="0.2">
      <c r="B98" s="93"/>
      <c r="C98" s="94"/>
      <c r="D98" s="95"/>
      <c r="E98" s="115"/>
      <c r="F98" s="140" t="b">
        <f t="shared" ref="F98" si="1502">IF($B91=$B97,OR(F92,G97&lt;F97),G97&lt;F97)</f>
        <v>0</v>
      </c>
      <c r="G98" s="189">
        <f t="shared" ref="G98" si="1503">IF(AND($B91=$B97,$B91&lt;&gt;"",$B91&lt;&gt;0),G97+G92,G97)</f>
        <v>18</v>
      </c>
      <c r="H98" s="120"/>
      <c r="I98" s="165">
        <f t="shared" si="1484"/>
        <v>0</v>
      </c>
      <c r="J98" s="194">
        <f t="shared" ref="J98" si="1504">7-COUNTIF(L97:R97,0)-COUNTIF(L97:R97,"")</f>
        <v>0</v>
      </c>
      <c r="K98" s="22">
        <f t="shared" si="1486"/>
        <v>0</v>
      </c>
      <c r="L98" s="35">
        <f t="shared" ref="L98:R98" si="1505">IF($B91=$B97,L97+L92,L97)</f>
        <v>0</v>
      </c>
      <c r="M98" s="35">
        <f t="shared" si="1505"/>
        <v>0</v>
      </c>
      <c r="N98" s="35">
        <f t="shared" si="1505"/>
        <v>0</v>
      </c>
      <c r="O98" s="35">
        <f t="shared" si="1505"/>
        <v>0</v>
      </c>
      <c r="P98" s="36">
        <f t="shared" si="1505"/>
        <v>0</v>
      </c>
      <c r="Q98" s="37">
        <f t="shared" si="1505"/>
        <v>0</v>
      </c>
      <c r="R98" s="38">
        <f t="shared" si="1505"/>
        <v>0</v>
      </c>
      <c r="S98" s="194">
        <f t="shared" ref="S98" si="1506">7-COUNTIF(U97:AA97,0)-COUNTIF(U97:AA97,"")</f>
        <v>0</v>
      </c>
      <c r="T98" s="22">
        <f t="shared" si="1488"/>
        <v>0</v>
      </c>
      <c r="U98" s="35">
        <f t="shared" ref="U98:AA98" si="1507">IF($B91=$B97,U97+U92,U97)</f>
        <v>0</v>
      </c>
      <c r="V98" s="35">
        <f t="shared" si="1507"/>
        <v>0</v>
      </c>
      <c r="W98" s="35">
        <f t="shared" si="1507"/>
        <v>0</v>
      </c>
      <c r="X98" s="35">
        <f t="shared" si="1507"/>
        <v>0</v>
      </c>
      <c r="Y98" s="36">
        <f t="shared" si="1507"/>
        <v>0</v>
      </c>
      <c r="Z98" s="37">
        <f t="shared" si="1507"/>
        <v>0</v>
      </c>
      <c r="AA98" s="38">
        <f t="shared" si="1507"/>
        <v>0</v>
      </c>
      <c r="AB98" s="194">
        <f t="shared" ref="AB98" si="1508">7-COUNTIF(AD97:AJ97,0)-COUNTIF(AD97:AJ97,"")</f>
        <v>0</v>
      </c>
      <c r="AC98" s="22">
        <f t="shared" si="1490"/>
        <v>0</v>
      </c>
      <c r="AD98" s="35">
        <f t="shared" ref="AD98:AJ98" si="1509">IF($B91=$B97,AD97+AD92,AD97)</f>
        <v>0</v>
      </c>
      <c r="AE98" s="35">
        <f t="shared" si="1509"/>
        <v>0</v>
      </c>
      <c r="AF98" s="35">
        <f t="shared" si="1509"/>
        <v>0</v>
      </c>
      <c r="AG98" s="35">
        <f t="shared" si="1509"/>
        <v>0</v>
      </c>
      <c r="AH98" s="36">
        <f t="shared" si="1509"/>
        <v>0</v>
      </c>
      <c r="AI98" s="37">
        <f t="shared" si="1509"/>
        <v>0</v>
      </c>
      <c r="AJ98" s="38">
        <f t="shared" si="1509"/>
        <v>0</v>
      </c>
      <c r="AK98" s="194">
        <f t="shared" ref="AK98" si="1510">7-COUNTIF(AM97:AS97,0)-COUNTIF(AM97:AS97,"")</f>
        <v>0</v>
      </c>
      <c r="AL98" s="22">
        <f t="shared" si="1492"/>
        <v>0</v>
      </c>
      <c r="AM98" s="35">
        <f t="shared" ref="AM98:AS98" si="1511">IF($B91=$B97,AM97+AM92,AM97)</f>
        <v>0</v>
      </c>
      <c r="AN98" s="35">
        <f t="shared" si="1511"/>
        <v>0</v>
      </c>
      <c r="AO98" s="35">
        <f t="shared" si="1511"/>
        <v>0</v>
      </c>
      <c r="AP98" s="35">
        <f t="shared" si="1511"/>
        <v>0</v>
      </c>
      <c r="AQ98" s="36">
        <f t="shared" si="1511"/>
        <v>0</v>
      </c>
      <c r="AR98" s="37">
        <f t="shared" si="1511"/>
        <v>0</v>
      </c>
      <c r="AS98" s="38">
        <f t="shared" si="1511"/>
        <v>0</v>
      </c>
      <c r="AT98" s="194">
        <f t="shared" ref="AT98" si="1512">7-COUNTIF(AV97:BB97,0)-COUNTIF(AV97:BB97,"")</f>
        <v>0</v>
      </c>
      <c r="AU98" s="22">
        <f t="shared" si="1494"/>
        <v>0</v>
      </c>
      <c r="AV98" s="35">
        <f t="shared" ref="AV98:BB98" si="1513">IF($B91=$B97,AV97+AV92,AV97)</f>
        <v>0</v>
      </c>
      <c r="AW98" s="35">
        <f t="shared" si="1513"/>
        <v>0</v>
      </c>
      <c r="AX98" s="35">
        <f t="shared" si="1513"/>
        <v>0</v>
      </c>
      <c r="AY98" s="35">
        <f t="shared" si="1513"/>
        <v>0</v>
      </c>
      <c r="AZ98" s="36">
        <f t="shared" si="1513"/>
        <v>0</v>
      </c>
      <c r="BA98" s="37">
        <f t="shared" si="1513"/>
        <v>0</v>
      </c>
      <c r="BB98" s="38">
        <f t="shared" si="1513"/>
        <v>0</v>
      </c>
    </row>
    <row r="99" spans="1:54" ht="15" hidden="1" customHeight="1" x14ac:dyDescent="0.2">
      <c r="B99" s="116"/>
      <c r="C99" s="117"/>
      <c r="D99" s="118"/>
      <c r="E99" s="119"/>
      <c r="F99" s="92"/>
      <c r="G99" s="190">
        <f t="shared" ref="G99" si="1514">IF(AND($B91=$B97,$B91&lt;&gt;"",$B91&lt;&gt;0),F97+G93,F97)</f>
        <v>18</v>
      </c>
      <c r="H99" s="121"/>
      <c r="I99" s="165">
        <f t="shared" si="1484"/>
        <v>0</v>
      </c>
      <c r="J99" s="195">
        <f t="shared" ref="J99" si="1515">IF($B97=$B91,COUNTIF(L99:R99,0),COUNTIF(L100:R100,0)+COUNTIF(L100:R100,""))</f>
        <v>7</v>
      </c>
      <c r="K99" s="39">
        <f t="shared" ref="K99:R99" si="1516">IF($B91=$B97,K100+K93,K100)</f>
        <v>0</v>
      </c>
      <c r="L99" s="40">
        <f t="shared" si="1516"/>
        <v>0</v>
      </c>
      <c r="M99" s="40">
        <f t="shared" si="1516"/>
        <v>0</v>
      </c>
      <c r="N99" s="40">
        <f t="shared" si="1516"/>
        <v>0</v>
      </c>
      <c r="O99" s="40">
        <f t="shared" si="1516"/>
        <v>0</v>
      </c>
      <c r="P99" s="41">
        <f t="shared" si="1516"/>
        <v>0</v>
      </c>
      <c r="Q99" s="42">
        <f t="shared" si="1516"/>
        <v>0</v>
      </c>
      <c r="R99" s="43">
        <f t="shared" si="1516"/>
        <v>0</v>
      </c>
      <c r="S99" s="195">
        <f t="shared" ref="S99" si="1517">IF($B97=$B91,COUNTIF(U99:AA99,0),COUNTIF(U100:AA100,0)+COUNTIF(U100:AA100,""))</f>
        <v>7</v>
      </c>
      <c r="T99" s="39">
        <f t="shared" ref="T99:AA99" si="1518">IF($B91=$B97,T100+T93,T100)</f>
        <v>0</v>
      </c>
      <c r="U99" s="40">
        <f t="shared" si="1518"/>
        <v>0</v>
      </c>
      <c r="V99" s="40">
        <f t="shared" si="1518"/>
        <v>0</v>
      </c>
      <c r="W99" s="40">
        <f t="shared" si="1518"/>
        <v>0</v>
      </c>
      <c r="X99" s="40">
        <f t="shared" si="1518"/>
        <v>0</v>
      </c>
      <c r="Y99" s="41">
        <f t="shared" si="1518"/>
        <v>0</v>
      </c>
      <c r="Z99" s="42">
        <f t="shared" si="1518"/>
        <v>0</v>
      </c>
      <c r="AA99" s="43">
        <f t="shared" si="1518"/>
        <v>0</v>
      </c>
      <c r="AB99" s="195">
        <f t="shared" ref="AB99" si="1519">IF($B97=$B91,COUNTIF(AD99:AJ99,0),COUNTIF(AD100:AJ100,0)+COUNTIF(AD100:AJ100,""))</f>
        <v>7</v>
      </c>
      <c r="AC99" s="39">
        <f t="shared" ref="AC99:AJ99" si="1520">IF($B91=$B97,AC100+AC93,AC100)</f>
        <v>0</v>
      </c>
      <c r="AD99" s="40">
        <f t="shared" si="1520"/>
        <v>0</v>
      </c>
      <c r="AE99" s="40">
        <f t="shared" si="1520"/>
        <v>0</v>
      </c>
      <c r="AF99" s="40">
        <f t="shared" si="1520"/>
        <v>0</v>
      </c>
      <c r="AG99" s="40">
        <f t="shared" si="1520"/>
        <v>0</v>
      </c>
      <c r="AH99" s="41">
        <f t="shared" si="1520"/>
        <v>0</v>
      </c>
      <c r="AI99" s="42">
        <f t="shared" si="1520"/>
        <v>0</v>
      </c>
      <c r="AJ99" s="43">
        <f t="shared" si="1520"/>
        <v>0</v>
      </c>
      <c r="AK99" s="195">
        <f t="shared" ref="AK99" si="1521">IF($B97=$B91,COUNTIF(AM99:AS99,0),COUNTIF(AM100:AS100,0)+COUNTIF(AM100:AS100,""))</f>
        <v>7</v>
      </c>
      <c r="AL99" s="39">
        <f t="shared" ref="AL99:AS99" si="1522">IF($B91=$B97,AL100+AL93,AL100)</f>
        <v>0</v>
      </c>
      <c r="AM99" s="40">
        <f t="shared" si="1522"/>
        <v>0</v>
      </c>
      <c r="AN99" s="40">
        <f t="shared" si="1522"/>
        <v>0</v>
      </c>
      <c r="AO99" s="40">
        <f t="shared" si="1522"/>
        <v>0</v>
      </c>
      <c r="AP99" s="40">
        <f t="shared" si="1522"/>
        <v>0</v>
      </c>
      <c r="AQ99" s="41">
        <f t="shared" si="1522"/>
        <v>0</v>
      </c>
      <c r="AR99" s="42">
        <f t="shared" si="1522"/>
        <v>0</v>
      </c>
      <c r="AS99" s="43">
        <f t="shared" si="1522"/>
        <v>0</v>
      </c>
      <c r="AT99" s="195">
        <f t="shared" ref="AT99" si="1523">IF($B97=$B91,COUNTIF(AV99:BB99,0),COUNTIF(AV100:BB100,0)+COUNTIF(AV100:BB100,""))</f>
        <v>7</v>
      </c>
      <c r="AU99" s="39">
        <f t="shared" ref="AU99:BB99" si="1524">IF($B91=$B97,AU100+AU93,AU100)</f>
        <v>0</v>
      </c>
      <c r="AV99" s="40">
        <f t="shared" si="1524"/>
        <v>0</v>
      </c>
      <c r="AW99" s="40">
        <f t="shared" si="1524"/>
        <v>0</v>
      </c>
      <c r="AX99" s="40">
        <f t="shared" si="1524"/>
        <v>0</v>
      </c>
      <c r="AY99" s="40">
        <f t="shared" si="1524"/>
        <v>0</v>
      </c>
      <c r="AZ99" s="41">
        <f t="shared" si="1524"/>
        <v>0</v>
      </c>
      <c r="BA99" s="42">
        <f t="shared" si="1524"/>
        <v>0</v>
      </c>
      <c r="BB99" s="43">
        <f t="shared" si="1524"/>
        <v>0</v>
      </c>
    </row>
    <row r="100" spans="1:54" ht="15.75" customHeight="1" x14ac:dyDescent="0.2">
      <c r="A100" s="1">
        <f t="shared" ref="A100" si="1525">A97</f>
        <v>0</v>
      </c>
      <c r="B100" s="313">
        <f t="shared" ref="B100" si="1526">B94+1</f>
        <v>14</v>
      </c>
      <c r="C100" s="314"/>
      <c r="D100" s="314"/>
      <c r="E100" s="314"/>
      <c r="F100" s="31"/>
      <c r="G100" s="183"/>
      <c r="H100" s="122">
        <f t="shared" ref="H100" si="1527">5-COUNTIF(AU97,0)-COUNTIF(AL97,0)-COUNTIF(AC97,0)-COUNTIF(T97,0)-COUNTIF(K97,0)</f>
        <v>0</v>
      </c>
      <c r="I100" s="165">
        <f t="shared" si="1484"/>
        <v>0</v>
      </c>
      <c r="J100" s="187">
        <f t="shared" ref="J100" si="1528">IF($B97=$B91,J94+IF($F97&lt;&gt;$G97,(K97+$G99-$G98)/$F97,K97/$F97),IF($F97&lt;&gt;G97,(K97+$G99-$G98)/$F97,K97/$F97))</f>
        <v>0</v>
      </c>
      <c r="K100" s="7">
        <f t="shared" ref="K100:K101" si="1529">SUM(L100:R100)</f>
        <v>0</v>
      </c>
      <c r="L100" s="26">
        <f t="shared" ref="L100:R100" si="1530">L97</f>
        <v>0</v>
      </c>
      <c r="M100" s="26">
        <f t="shared" si="1530"/>
        <v>0</v>
      </c>
      <c r="N100" s="26">
        <f t="shared" si="1530"/>
        <v>0</v>
      </c>
      <c r="O100" s="26">
        <f t="shared" si="1530"/>
        <v>0</v>
      </c>
      <c r="P100" s="26">
        <f t="shared" si="1530"/>
        <v>0</v>
      </c>
      <c r="Q100" s="29">
        <f t="shared" si="1530"/>
        <v>0</v>
      </c>
      <c r="R100" s="23">
        <f t="shared" si="1530"/>
        <v>0</v>
      </c>
      <c r="S100" s="187">
        <f t="shared" ref="S100" si="1531">IF($B97=$B91,S94+IF($F97&lt;&gt;$G97,(T97+$G99-$G98)/$F97,T97/$F97),IF($F97&lt;&gt;P97,(T97+$G99-$G98)/$F97,T97/$F97))</f>
        <v>0</v>
      </c>
      <c r="T100" s="7">
        <f t="shared" ref="T100:T101" si="1532">SUM(U100:AA100)</f>
        <v>0</v>
      </c>
      <c r="U100" s="26">
        <f t="shared" ref="U100:AA100" si="1533">U97</f>
        <v>0</v>
      </c>
      <c r="V100" s="26">
        <f t="shared" si="1533"/>
        <v>0</v>
      </c>
      <c r="W100" s="26">
        <f t="shared" si="1533"/>
        <v>0</v>
      </c>
      <c r="X100" s="26">
        <f t="shared" si="1533"/>
        <v>0</v>
      </c>
      <c r="Y100" s="113">
        <f t="shared" si="1533"/>
        <v>0</v>
      </c>
      <c r="Z100" s="29">
        <f t="shared" si="1533"/>
        <v>0</v>
      </c>
      <c r="AA100" s="23">
        <f t="shared" si="1533"/>
        <v>0</v>
      </c>
      <c r="AB100" s="187">
        <f t="shared" ref="AB100" si="1534">IF($B97=$B91,AB94+IF($F97&lt;&gt;$G97,(AC97+$G99-$G98)/$F97,AC97/$F97),IF($F97&lt;&gt;Y97,(AC97+$G99-$G98)/$F97,AC97/$F97))</f>
        <v>0</v>
      </c>
      <c r="AC100" s="7">
        <f t="shared" ref="AC100:AC101" si="1535">SUM(AD100:AJ100)</f>
        <v>0</v>
      </c>
      <c r="AD100" s="26">
        <f t="shared" ref="AD100:AJ100" si="1536">AD97</f>
        <v>0</v>
      </c>
      <c r="AE100" s="26">
        <f t="shared" si="1536"/>
        <v>0</v>
      </c>
      <c r="AF100" s="26">
        <f t="shared" si="1536"/>
        <v>0</v>
      </c>
      <c r="AG100" s="26">
        <f t="shared" si="1536"/>
        <v>0</v>
      </c>
      <c r="AH100" s="113">
        <f t="shared" si="1536"/>
        <v>0</v>
      </c>
      <c r="AI100" s="29">
        <f t="shared" si="1536"/>
        <v>0</v>
      </c>
      <c r="AJ100" s="23">
        <f t="shared" si="1536"/>
        <v>0</v>
      </c>
      <c r="AK100" s="187">
        <f t="shared" ref="AK100" si="1537">IF($B97=$B91,AK94+IF($F97&lt;&gt;$G97,(AL97+$G99-$G98)/$F97,AL97/$F97),IF($F97&lt;&gt;AH97,(AL97+$G99-$G98)/$F97,AL97/$F97))</f>
        <v>0</v>
      </c>
      <c r="AL100" s="7">
        <f t="shared" ref="AL100:AL101" si="1538">SUM(AM100:AS100)</f>
        <v>0</v>
      </c>
      <c r="AM100" s="26">
        <f t="shared" ref="AM100:AS100" si="1539">AM97</f>
        <v>0</v>
      </c>
      <c r="AN100" s="26">
        <f t="shared" si="1539"/>
        <v>0</v>
      </c>
      <c r="AO100" s="26">
        <f t="shared" si="1539"/>
        <v>0</v>
      </c>
      <c r="AP100" s="26">
        <f t="shared" si="1539"/>
        <v>0</v>
      </c>
      <c r="AQ100" s="113">
        <f t="shared" si="1539"/>
        <v>0</v>
      </c>
      <c r="AR100" s="29">
        <f t="shared" si="1539"/>
        <v>0</v>
      </c>
      <c r="AS100" s="23">
        <f t="shared" si="1539"/>
        <v>0</v>
      </c>
      <c r="AT100" s="187">
        <f t="shared" ref="AT100" si="1540">IF($B97=$B91,AT94+IF($F97&lt;&gt;$G97,(AU97+$G99-$G98)/$F97,AU97/$F97),IF($F97&lt;&gt;AQ97,(AU97+$G99-$G98)/$F97,AU97/$F97))</f>
        <v>0</v>
      </c>
      <c r="AU100" s="7">
        <f t="shared" ref="AU100:AU101" si="1541">SUM(AV100:BB100)</f>
        <v>0</v>
      </c>
      <c r="AV100" s="6">
        <f t="shared" ref="AV100" si="1542">IF(SUM($AM$9:$AS$9)=SUM($AV$9:$BB$9),AV97,IF(AND(SUM($AV$9:$BB$9)&gt;42,SUM($AV$9:$BB$9)&lt;49),AV97,0))</f>
        <v>0</v>
      </c>
      <c r="AW100" s="6">
        <f t="shared" ref="AW100:BB100" si="1543">IF(SUM($AM$9:$AS$9)=SUM($AV$9:$BB$9),AW97,IF(AND(SUM($AV$9:$BB$9)&gt;42,SUM($AV$9:$BB$9)&lt;49),AW97,0))</f>
        <v>0</v>
      </c>
      <c r="AX100" s="6">
        <f t="shared" si="1543"/>
        <v>0</v>
      </c>
      <c r="AY100" s="6">
        <f t="shared" si="1543"/>
        <v>0</v>
      </c>
      <c r="AZ100" s="26">
        <f t="shared" si="1543"/>
        <v>0</v>
      </c>
      <c r="BA100" s="29">
        <f t="shared" si="1543"/>
        <v>0</v>
      </c>
      <c r="BB100" s="23">
        <f t="shared" si="1543"/>
        <v>0</v>
      </c>
    </row>
    <row r="101" spans="1:54" ht="15.75" customHeight="1" x14ac:dyDescent="0.2">
      <c r="A101" s="1">
        <f t="shared" ref="A101:A102" si="1544">A100</f>
        <v>0</v>
      </c>
      <c r="B101" s="313"/>
      <c r="C101" s="314"/>
      <c r="D101" s="314"/>
      <c r="E101" s="314"/>
      <c r="F101" s="31"/>
      <c r="G101" s="183"/>
      <c r="H101" s="123">
        <f t="shared" ref="H101" si="1545">IF($B97=$B91,H95+F101,$F101)</f>
        <v>0</v>
      </c>
      <c r="I101" s="165">
        <f t="shared" si="1484"/>
        <v>0</v>
      </c>
      <c r="J101" s="141">
        <f t="shared" ref="J101" si="1546">IF($H100=0,0,IF($B91=$B97,IF($H102&gt;0,$H102+J95,K97+J95),IF($H102&gt;0,$H102,K97)))</f>
        <v>0</v>
      </c>
      <c r="K101" s="7">
        <f t="shared" si="1529"/>
        <v>0</v>
      </c>
      <c r="L101" s="6"/>
      <c r="M101" s="6"/>
      <c r="N101" s="6"/>
      <c r="O101" s="6"/>
      <c r="P101" s="26"/>
      <c r="Q101" s="29"/>
      <c r="R101" s="23"/>
      <c r="S101" s="141">
        <f t="shared" ref="S101" si="1547">IF($H100=0,0,IF($B91=$B97,IF($H102&gt;0,$H102+S95,T97+S95),IF($H102&gt;0,$H102,T97)))</f>
        <v>0</v>
      </c>
      <c r="T101" s="7">
        <f t="shared" si="1532"/>
        <v>0</v>
      </c>
      <c r="U101" s="6"/>
      <c r="V101" s="6"/>
      <c r="W101" s="6"/>
      <c r="X101" s="6"/>
      <c r="Y101" s="26"/>
      <c r="Z101" s="29"/>
      <c r="AA101" s="23"/>
      <c r="AB101" s="141">
        <f t="shared" ref="AB101" si="1548">IF($H100=0,0,IF($B91=$B97,IF($H102&gt;0,$H102+AB95,AC97+AB95),IF($H102&gt;0,$H102,AC97)))</f>
        <v>0</v>
      </c>
      <c r="AC101" s="7">
        <f t="shared" si="1535"/>
        <v>0</v>
      </c>
      <c r="AD101" s="6"/>
      <c r="AE101" s="6"/>
      <c r="AF101" s="6"/>
      <c r="AG101" s="6"/>
      <c r="AH101" s="26"/>
      <c r="AI101" s="29"/>
      <c r="AJ101" s="23"/>
      <c r="AK101" s="141">
        <f t="shared" ref="AK101" si="1549">IF($H100=0,0,IF($B91=$B97,IF($H102&gt;0,$H102+AK95,AL97+AK95),IF($H102&gt;0,$H102,AL97)))</f>
        <v>0</v>
      </c>
      <c r="AL101" s="7">
        <f t="shared" si="1538"/>
        <v>0</v>
      </c>
      <c r="AM101" s="6"/>
      <c r="AN101" s="6"/>
      <c r="AO101" s="6"/>
      <c r="AP101" s="6"/>
      <c r="AQ101" s="26"/>
      <c r="AR101" s="29"/>
      <c r="AS101" s="23"/>
      <c r="AT101" s="141">
        <f t="shared" ref="AT101" si="1550">IF($H100=0,0,IF($B91=$B97,IF($H102&gt;0,$H102+AT95,AU97+AT95),IF($H102&gt;0,$H102,AU97)))</f>
        <v>0</v>
      </c>
      <c r="AU101" s="7">
        <f t="shared" si="1541"/>
        <v>0</v>
      </c>
      <c r="AV101" s="6"/>
      <c r="AW101" s="6"/>
      <c r="AX101" s="6"/>
      <c r="AY101" s="6"/>
      <c r="AZ101" s="26"/>
      <c r="BA101" s="29"/>
      <c r="BB101" s="23"/>
    </row>
    <row r="102" spans="1:54" ht="18.75" customHeight="1" thickBot="1" x14ac:dyDescent="0.25">
      <c r="A102" s="1">
        <f t="shared" si="1544"/>
        <v>0</v>
      </c>
      <c r="B102" s="323" t="str">
        <f>IF(B97="",Wydruk!$AE$6,IF(J98=0,Wydruk!$AE$7,IF(AND(G98&lt;G99,B97&lt;&gt;$B103),Wydruk!$AE$13,IF(AND($B97=$B91,$B97&lt;&gt;$B103),IF(OR(OR(J102&lt;4,J102&gt;5),OR(S102&lt;4,S102&gt;5),OR(AB102&lt;4,AB102&gt;5),OR(AK102&lt;4,AK102&gt;5),OR(AND(AT102&lt;4,AT102&gt;0),AT102&gt;5)),Wydruk!$AE$8,Wydruk!$AE$9),IF($B97=$B103,IF($F101&lt;&gt;0,Wydruk!$AE$12,Wydruk!$AE$10),IF(OR(OR(J98&lt;4,J98&gt;5),OR(S98&lt;4,S98&gt;5),OR(AB98&lt;4,AB98&gt;5),OR(AK98&lt;4,AK98&gt;5),OR(AND(AT98&lt;4,AT98&gt;0),AT98&gt;5)),Wydruk!$AE$8,Wydruk!$AE$11))))))</f>
        <v>Uzupełnij liczby godzin tygodniowego planu</v>
      </c>
      <c r="C102" s="324"/>
      <c r="D102" s="324"/>
      <c r="E102" s="324"/>
      <c r="F102" s="173">
        <f>czerwiec!F102</f>
        <v>0</v>
      </c>
      <c r="G102" s="184">
        <f>czerwiec!G102</f>
        <v>0</v>
      </c>
      <c r="H102" s="191">
        <f t="shared" ref="H102" si="1551">IF(OR($G102=0,$F102=0,$G102="",$F102=""),0,$G102/$F102)</f>
        <v>0</v>
      </c>
      <c r="I102" s="193"/>
      <c r="J102" s="176">
        <f t="shared" ref="J102" si="1552">IF($B91=$B97,IF(L97+L92&gt;0,1,0)+IF(M97+M92&gt;0,1,0)+IF(N97+N92&gt;0,1,0)+IF(O97+O92&gt;0,1,0)+IF(P97+P92&gt;0,1,0)+IF(Q97+Q92&gt;0,1,0)+IF(R97+R92&gt;0,1,0),J98)</f>
        <v>0</v>
      </c>
      <c r="K102" s="133">
        <f t="shared" ref="K102" si="1553">IF(OR($B97=$B103,J102=0,(K98-Q102+O102)&lt;=0),0,(K98-Q102+O102)/J102)</f>
        <v>0</v>
      </c>
      <c r="L102" s="137">
        <f t="shared" ref="L102" si="1554">IF(K102*(7-J99)&lt;=0,0,K102*(7-J99))</f>
        <v>0</v>
      </c>
      <c r="M102" s="311">
        <f t="shared" ref="M102" si="1555">ROUND(IF(OR(K99-K102*(7-J99)+P102&lt;0,$B97=$B103,K102&lt;=0,K99=0),0,IF(K99-K102*(7-J99)+P102&gt;Q102-O102+P102,Q102-O102+P102,K99-K102*(7-J99)+P102)),1)</f>
        <v>0</v>
      </c>
      <c r="N102" s="312"/>
      <c r="O102" s="139">
        <f t="shared" ref="O102" si="1556">IF(OR($B97=$B103,J98=0),0,IF($B97=$B91,J97,$F97))</f>
        <v>0</v>
      </c>
      <c r="P102" s="30">
        <f t="shared" ref="P102" si="1557">IF(OR($B97=$B103,J102=0),0,$G99-$G98)</f>
        <v>0</v>
      </c>
      <c r="Q102" s="134">
        <f t="shared" ref="Q102" si="1558">IF(OR($B97=$B103,J102=0),0,J101)</f>
        <v>0</v>
      </c>
      <c r="R102" s="138">
        <f t="shared" ref="R102" si="1559">IF($B97=$B103,0,K99)</f>
        <v>0</v>
      </c>
      <c r="S102" s="176">
        <f t="shared" ref="S102" si="1560">IF($B91=$B97,IF(U97+U92&gt;0,1,0)+IF(V97+V92&gt;0,1,0)+IF(W97+W92&gt;0,1,0)+IF(X97+X92&gt;0,1,0)+IF(Y97+Y92&gt;0,1,0)+IF(Z97+Z92&gt;0,1,0)+IF(AA97+AA92&gt;0,1,0),S98)</f>
        <v>0</v>
      </c>
      <c r="T102" s="133">
        <f t="shared" ref="T102" si="1561">IF(OR($B97=$B103,S102=0,(T98-Z102+X102)&lt;=0),0,(T98-Z102+X102)/S102)</f>
        <v>0</v>
      </c>
      <c r="U102" s="137">
        <f t="shared" ref="U102" si="1562">IF(T102*(7-S99)&lt;=0,0,T102*(7-S99))</f>
        <v>0</v>
      </c>
      <c r="V102" s="311">
        <f t="shared" ref="V102" si="1563">ROUND(IF(OR(T99-T102*(7-S99)+Y102&lt;0,$B97=$B103,T102&lt;=0,T99=0),0,IF(T99-T102*(7-S99)+Y102&gt;Z102-X102+Y102,Z102-X102+Y102,T99-T102*(7-S99)+Y102)),1)</f>
        <v>0</v>
      </c>
      <c r="W102" s="312"/>
      <c r="X102" s="139">
        <f t="shared" ref="X102" si="1564">IF(OR($B97=$B103,S98=0),0,IF($B97=$B91,S97,$F97))</f>
        <v>0</v>
      </c>
      <c r="Y102" s="30">
        <f t="shared" ref="Y102" si="1565">IF(OR($B97=$B103,S102=0),0,$G99-$G98)</f>
        <v>0</v>
      </c>
      <c r="Z102" s="134">
        <f t="shared" ref="Z102" si="1566">IF(OR($B97=$B103,S102=0),0,S101)</f>
        <v>0</v>
      </c>
      <c r="AA102" s="138">
        <f t="shared" ref="AA102" si="1567">IF($B97=$B103,0,T99)</f>
        <v>0</v>
      </c>
      <c r="AB102" s="176">
        <f t="shared" ref="AB102" si="1568">IF($B91=$B97,IF(AD97+AD92&gt;0,1,0)+IF(AE97+AE92&gt;0,1,0)+IF(AF97+AF92&gt;0,1,0)+IF(AG97+AG92&gt;0,1,0)+IF(AH97+AH92&gt;0,1,0)+IF(AI97+AI92&gt;0,1,0)+IF(AJ97+AJ92&gt;0,1,0),AB98)</f>
        <v>0</v>
      </c>
      <c r="AC102" s="133">
        <f t="shared" ref="AC102" si="1569">IF(OR($B97=$B103,AB102=0,(AC98-AI102+AG102)&lt;=0),0,(AC98-AI102+AG102)/AB102)</f>
        <v>0</v>
      </c>
      <c r="AD102" s="137">
        <f t="shared" ref="AD102" si="1570">IF(AC102*(7-AB99)&lt;=0,0,AC102*(7-AB99))</f>
        <v>0</v>
      </c>
      <c r="AE102" s="311">
        <f t="shared" ref="AE102" si="1571">ROUND(IF(OR(AC99-AC102*(7-AB99)+AH102&lt;0,$B97=$B103,AC102&lt;=0,AC99=0),0,IF(AC99-AC102*(7-AB99)+AH102&gt;AI102-AG102+AH102,AI102-AG102+AH102,AC99-AC102*(7-AB99)+AH102)),1)</f>
        <v>0</v>
      </c>
      <c r="AF102" s="312"/>
      <c r="AG102" s="139">
        <f t="shared" ref="AG102" si="1572">IF(OR($B97=$B103,AB98=0),0,IF($B97=$B91,AB97,$F97))</f>
        <v>0</v>
      </c>
      <c r="AH102" s="30">
        <f t="shared" ref="AH102" si="1573">IF(OR($B97=$B103,AB102=0),0,$G99-$G98)</f>
        <v>0</v>
      </c>
      <c r="AI102" s="134">
        <f t="shared" ref="AI102" si="1574">IF(OR($B97=$B103,AB102=0),0,AB101)</f>
        <v>0</v>
      </c>
      <c r="AJ102" s="138">
        <f t="shared" ref="AJ102" si="1575">IF($B97=$B103,0,AC99)</f>
        <v>0</v>
      </c>
      <c r="AK102" s="176">
        <f t="shared" ref="AK102" si="1576">IF($B91=$B97,IF(AM97+AM92&gt;0,1,0)+IF(AN97+AN92&gt;0,1,0)+IF(AO97+AO92&gt;0,1,0)+IF(AP97+AP92&gt;0,1,0)+IF(AQ97+AQ92&gt;0,1,0)+IF(AR97+AR92&gt;0,1,0)+IF(AS97+AS92&gt;0,1,0),AK98)</f>
        <v>0</v>
      </c>
      <c r="AL102" s="133">
        <f t="shared" ref="AL102" si="1577">IF(OR($B97=$B103,AK102=0,(AL98-AR102+AP102)&lt;=0),0,(AL98-AR102+AP102)/AK102)</f>
        <v>0</v>
      </c>
      <c r="AM102" s="137">
        <f t="shared" ref="AM102" si="1578">IF(AL102*(7-AK99)&lt;=0,0,AL102*(7-AK99))</f>
        <v>0</v>
      </c>
      <c r="AN102" s="311">
        <f t="shared" ref="AN102" si="1579">ROUND(IF(OR(AL99-AL102*(7-AK99)+AQ102&lt;0,$B97=$B103,AL102&lt;=0,AL99=0),0,IF(AL99-AL102*(7-AK99)+AQ102&gt;AR102-AP102+AQ102,AR102-AP102+AQ102,AL99-AL102*(7-AK99)+AQ102)),1)</f>
        <v>0</v>
      </c>
      <c r="AO102" s="312"/>
      <c r="AP102" s="139">
        <f t="shared" ref="AP102" si="1580">IF(OR($B97=$B103,AK98=0),0,IF($B97=$B91,AK97,$F97))</f>
        <v>0</v>
      </c>
      <c r="AQ102" s="30">
        <f t="shared" ref="AQ102" si="1581">IF(OR($B97=$B103,AK102=0),0,$G99-$G98)</f>
        <v>0</v>
      </c>
      <c r="AR102" s="134">
        <f t="shared" ref="AR102" si="1582">IF(OR($B97=$B103,AK102=0),0,AK101)</f>
        <v>0</v>
      </c>
      <c r="AS102" s="138">
        <f t="shared" ref="AS102" si="1583">IF($B97=$B103,0,AL99)</f>
        <v>0</v>
      </c>
      <c r="AT102" s="176">
        <f t="shared" ref="AT102" si="1584">IF($B91=$B97,IF(AV97+AV92&gt;0,1,0)+IF(AW97+AW92&gt;0,1,0)+IF(AX97+AX92&gt;0,1,0)+IF(AY97+AY92&gt;0,1,0)+IF(AZ97+AZ92&gt;0,1,0)+IF(BA97+BA92&gt;0,1,0)+IF(BB97+BB92&gt;0,1,0),AT98)</f>
        <v>0</v>
      </c>
      <c r="AU102" s="133">
        <f t="shared" ref="AU102" si="1585">IF(OR($B97=$B103,AT102=0,(AU98-BA102+AY102)&lt;=0),0,(AU98-BA102+AY102)/AT102)</f>
        <v>0</v>
      </c>
      <c r="AV102" s="137">
        <f t="shared" ref="AV102" si="1586">IF(AU102*(7-AT99)&lt;=0,0,AU102*(7-AT99))</f>
        <v>0</v>
      </c>
      <c r="AW102" s="311">
        <f t="shared" ref="AW102" si="1587">ROUND(IF(OR(AU99-AU102*(7-AT99)+AZ102&lt;0,$B97=$B103,AU102&lt;=0,AU99=0),0,IF(AU99-AU102*(7-AT99)+AZ102&gt;BA102-AY102+AZ102,BA102-AY102+AZ102,AU99-AU102*(7-AT99)+AZ102)),1)</f>
        <v>0</v>
      </c>
      <c r="AX102" s="312"/>
      <c r="AY102" s="139">
        <f t="shared" ref="AY102" si="1588">IF(OR($B97=$B103,AT98=0),0,IF($B97=$B91,AT97,$F97))</f>
        <v>0</v>
      </c>
      <c r="AZ102" s="30">
        <f t="shared" ref="AZ102" si="1589">IF(OR($B97=$B103,AT102=0),0,$G99-$G98)</f>
        <v>0</v>
      </c>
      <c r="BA102" s="134">
        <f t="shared" ref="BA102" si="1590">IF(OR($B97=$B103,AT102=0),0,AT101)</f>
        <v>0</v>
      </c>
      <c r="BB102" s="138">
        <f t="shared" ref="BB102" si="1591">IF($B97=$B103,0,AU99)</f>
        <v>0</v>
      </c>
    </row>
    <row r="103" spans="1:54" ht="15.75" x14ac:dyDescent="0.2">
      <c r="A103" s="1">
        <f t="shared" ref="A103" si="1592">IF(B103="","1. Niewypełnione",B103)</f>
        <v>0</v>
      </c>
      <c r="B103" s="320">
        <f>czerwiec!B103</f>
        <v>0</v>
      </c>
      <c r="C103" s="321">
        <f>czerwiec!C103</f>
        <v>0</v>
      </c>
      <c r="D103" s="321">
        <f>czerwiec!D103</f>
        <v>0</v>
      </c>
      <c r="E103" s="321">
        <f>czerwiec!E103</f>
        <v>0</v>
      </c>
      <c r="F103" s="177">
        <f>czerwiec!F103</f>
        <v>18</v>
      </c>
      <c r="G103" s="185">
        <f>czerwiec!G103</f>
        <v>18</v>
      </c>
      <c r="H103" s="177"/>
      <c r="I103" s="192">
        <f t="shared" ref="I103:I107" si="1593">K103+T103+AC103+AL103+AU103</f>
        <v>0</v>
      </c>
      <c r="J103" s="186">
        <f t="shared" ref="J103" si="1594">IF(OR($B103=$B109,J106=0),0,ROUND((K104+P108)/J106,0))</f>
        <v>0</v>
      </c>
      <c r="K103" s="51">
        <f t="shared" ref="K103:K104" si="1595">SUM(L103:R103)</f>
        <v>0</v>
      </c>
      <c r="L103" s="52">
        <f>czerwiec!L103</f>
        <v>0</v>
      </c>
      <c r="M103" s="52">
        <f>czerwiec!M103</f>
        <v>0</v>
      </c>
      <c r="N103" s="52">
        <f>czerwiec!N103</f>
        <v>0</v>
      </c>
      <c r="O103" s="52">
        <f>czerwiec!O103</f>
        <v>0</v>
      </c>
      <c r="P103" s="53">
        <f>czerwiec!P103</f>
        <v>0</v>
      </c>
      <c r="Q103" s="54">
        <f>czerwiec!Q103</f>
        <v>0</v>
      </c>
      <c r="R103" s="55">
        <f>czerwiec!R103</f>
        <v>0</v>
      </c>
      <c r="S103" s="188">
        <f t="shared" ref="S103" si="1596">IF(OR($B103=$B109,S106=0),0,ROUND((T104+Y108)/S106,0))</f>
        <v>0</v>
      </c>
      <c r="T103" s="51">
        <f t="shared" ref="T103:T104" si="1597">SUM(U103:AA103)</f>
        <v>0</v>
      </c>
      <c r="U103" s="52">
        <f>czerwiec!U103</f>
        <v>0</v>
      </c>
      <c r="V103" s="52">
        <f>czerwiec!V103</f>
        <v>0</v>
      </c>
      <c r="W103" s="52">
        <f>czerwiec!W103</f>
        <v>0</v>
      </c>
      <c r="X103" s="52">
        <f>czerwiec!X103</f>
        <v>0</v>
      </c>
      <c r="Y103" s="53">
        <f>czerwiec!Y103</f>
        <v>0</v>
      </c>
      <c r="Z103" s="54">
        <f>czerwiec!Z103</f>
        <v>0</v>
      </c>
      <c r="AA103" s="55">
        <f>czerwiec!AA103</f>
        <v>0</v>
      </c>
      <c r="AB103" s="188">
        <f t="shared" ref="AB103" si="1598">IF(OR($B103=$B109,AB106=0),0,ROUND((AC104+AH108)/AB106,0))</f>
        <v>0</v>
      </c>
      <c r="AC103" s="51">
        <f t="shared" ref="AC103:AC104" si="1599">SUM(AD103:AJ103)</f>
        <v>0</v>
      </c>
      <c r="AD103" s="52">
        <f>czerwiec!AD103</f>
        <v>0</v>
      </c>
      <c r="AE103" s="52">
        <f>czerwiec!AE103</f>
        <v>0</v>
      </c>
      <c r="AF103" s="52">
        <f>czerwiec!AF103</f>
        <v>0</v>
      </c>
      <c r="AG103" s="52">
        <f>czerwiec!AG103</f>
        <v>0</v>
      </c>
      <c r="AH103" s="53">
        <f>czerwiec!AH103</f>
        <v>0</v>
      </c>
      <c r="AI103" s="54">
        <f>czerwiec!AI103</f>
        <v>0</v>
      </c>
      <c r="AJ103" s="55">
        <f>czerwiec!AJ103</f>
        <v>0</v>
      </c>
      <c r="AK103" s="188">
        <f t="shared" ref="AK103" si="1600">IF(OR($B103=$B109,AK106=0),0,ROUND((AL104+AQ108)/AK106,0))</f>
        <v>0</v>
      </c>
      <c r="AL103" s="51">
        <f t="shared" ref="AL103:AL104" si="1601">SUM(AM103:AS103)</f>
        <v>0</v>
      </c>
      <c r="AM103" s="52">
        <f>czerwiec!AM103</f>
        <v>0</v>
      </c>
      <c r="AN103" s="52">
        <f>czerwiec!AN103</f>
        <v>0</v>
      </c>
      <c r="AO103" s="52">
        <f>czerwiec!AO103</f>
        <v>0</v>
      </c>
      <c r="AP103" s="52">
        <f>czerwiec!AP103</f>
        <v>0</v>
      </c>
      <c r="AQ103" s="53">
        <f>czerwiec!AQ103</f>
        <v>0</v>
      </c>
      <c r="AR103" s="54">
        <f>czerwiec!AR103</f>
        <v>0</v>
      </c>
      <c r="AS103" s="55">
        <f>czerwiec!AS103</f>
        <v>0</v>
      </c>
      <c r="AT103" s="188">
        <f t="shared" ref="AT103" si="1602">IF(OR($B103=$B109,AT106=0),0,ROUND((AU104+AZ108)/AT106,0))</f>
        <v>0</v>
      </c>
      <c r="AU103" s="51">
        <f t="shared" ref="AU103:AU104" si="1603">SUM(AV103:BB103)</f>
        <v>0</v>
      </c>
      <c r="AV103" s="52">
        <f t="shared" ref="AV103" si="1604">IF(SUM($AM$9:$AS$9)=SUM($AV$9:$BB$9),AM103,IF(AND(SUM($AV$9:$BB$9)&gt;42,SUM($AV$9:$BB$9)&lt;49),AM103,0))</f>
        <v>0</v>
      </c>
      <c r="AW103" s="52">
        <f t="shared" ref="AW103" si="1605">IF(SUM($AM$9:$AS$9)=SUM($AV$9:$BB$9),AN103,IF(AND(SUM($AV$9:$BB$9)&gt;42,SUM($AV$9:$BB$9)&lt;49),AN103,0))</f>
        <v>0</v>
      </c>
      <c r="AX103" s="52">
        <f t="shared" ref="AX103" si="1606">IF(SUM($AM$9:$AS$9)=SUM($AV$9:$BB$9),AO103,IF(AND(SUM($AV$9:$BB$9)&gt;42,SUM($AV$9:$BB$9)&lt;49),AO103,0))</f>
        <v>0</v>
      </c>
      <c r="AY103" s="52">
        <f t="shared" ref="AY103" si="1607">IF(SUM($AM$9:$AS$9)=SUM($AV$9:$BB$9),AP103,IF(AND(SUM($AV$9:$BB$9)&gt;42,SUM($AV$9:$BB$9)&lt;49),AP103,0))</f>
        <v>0</v>
      </c>
      <c r="AZ103" s="53">
        <f t="shared" ref="AZ103" si="1608">IF(SUM($AM$9:$AS$9)=SUM($AV$9:$BB$9),AQ103,IF(AND(SUM($AV$9:$BB$9)&gt;42,SUM($AV$9:$BB$9)&lt;49),AQ103,0))</f>
        <v>0</v>
      </c>
      <c r="BA103" s="54">
        <f t="shared" ref="BA103" si="1609">IF(SUM($AM$9:$AS$9)=SUM($AV$9:$BB$9),AR103,IF(AND(SUM($AV$9:$BB$9)&gt;42,SUM($AV$9:$BB$9)&lt;49),AR103,0))</f>
        <v>0</v>
      </c>
      <c r="BB103" s="55">
        <f t="shared" ref="BB103" si="1610">IF(SUM($AM$9:$AS$9)=SUM($AV$9:$BB$9),AS103,IF(AND(SUM($AV$9:$BB$9)&gt;42,SUM($AV$9:$BB$9)&lt;49),AS103,0))</f>
        <v>0</v>
      </c>
    </row>
    <row r="104" spans="1:54" ht="12.75" hidden="1" customHeight="1" x14ac:dyDescent="0.2">
      <c r="B104" s="93"/>
      <c r="C104" s="94"/>
      <c r="D104" s="95"/>
      <c r="E104" s="115"/>
      <c r="F104" s="140" t="b">
        <f t="shared" ref="F104" si="1611">IF($B97=$B103,OR(F98,G103&lt;F103),G103&lt;F103)</f>
        <v>0</v>
      </c>
      <c r="G104" s="189">
        <f t="shared" ref="G104" si="1612">IF(AND($B97=$B103,$B97&lt;&gt;"",$B97&lt;&gt;0),G103+G98,G103)</f>
        <v>18</v>
      </c>
      <c r="H104" s="120"/>
      <c r="I104" s="165">
        <f t="shared" si="1593"/>
        <v>0</v>
      </c>
      <c r="J104" s="194">
        <f t="shared" ref="J104" si="1613">7-COUNTIF(L103:R103,0)-COUNTIF(L103:R103,"")</f>
        <v>0</v>
      </c>
      <c r="K104" s="22">
        <f t="shared" si="1595"/>
        <v>0</v>
      </c>
      <c r="L104" s="35">
        <f t="shared" ref="L104:R104" si="1614">IF($B97=$B103,L103+L98,L103)</f>
        <v>0</v>
      </c>
      <c r="M104" s="35">
        <f t="shared" si="1614"/>
        <v>0</v>
      </c>
      <c r="N104" s="35">
        <f t="shared" si="1614"/>
        <v>0</v>
      </c>
      <c r="O104" s="35">
        <f t="shared" si="1614"/>
        <v>0</v>
      </c>
      <c r="P104" s="36">
        <f t="shared" si="1614"/>
        <v>0</v>
      </c>
      <c r="Q104" s="37">
        <f t="shared" si="1614"/>
        <v>0</v>
      </c>
      <c r="R104" s="38">
        <f t="shared" si="1614"/>
        <v>0</v>
      </c>
      <c r="S104" s="194">
        <f t="shared" ref="S104" si="1615">7-COUNTIF(U103:AA103,0)-COUNTIF(U103:AA103,"")</f>
        <v>0</v>
      </c>
      <c r="T104" s="22">
        <f t="shared" si="1597"/>
        <v>0</v>
      </c>
      <c r="U104" s="35">
        <f t="shared" ref="U104:AA104" si="1616">IF($B97=$B103,U103+U98,U103)</f>
        <v>0</v>
      </c>
      <c r="V104" s="35">
        <f t="shared" si="1616"/>
        <v>0</v>
      </c>
      <c r="W104" s="35">
        <f t="shared" si="1616"/>
        <v>0</v>
      </c>
      <c r="X104" s="35">
        <f t="shared" si="1616"/>
        <v>0</v>
      </c>
      <c r="Y104" s="36">
        <f t="shared" si="1616"/>
        <v>0</v>
      </c>
      <c r="Z104" s="37">
        <f t="shared" si="1616"/>
        <v>0</v>
      </c>
      <c r="AA104" s="38">
        <f t="shared" si="1616"/>
        <v>0</v>
      </c>
      <c r="AB104" s="194">
        <f t="shared" ref="AB104" si="1617">7-COUNTIF(AD103:AJ103,0)-COUNTIF(AD103:AJ103,"")</f>
        <v>0</v>
      </c>
      <c r="AC104" s="22">
        <f t="shared" si="1599"/>
        <v>0</v>
      </c>
      <c r="AD104" s="35">
        <f t="shared" ref="AD104:AJ104" si="1618">IF($B97=$B103,AD103+AD98,AD103)</f>
        <v>0</v>
      </c>
      <c r="AE104" s="35">
        <f t="shared" si="1618"/>
        <v>0</v>
      </c>
      <c r="AF104" s="35">
        <f t="shared" si="1618"/>
        <v>0</v>
      </c>
      <c r="AG104" s="35">
        <f t="shared" si="1618"/>
        <v>0</v>
      </c>
      <c r="AH104" s="36">
        <f t="shared" si="1618"/>
        <v>0</v>
      </c>
      <c r="AI104" s="37">
        <f t="shared" si="1618"/>
        <v>0</v>
      </c>
      <c r="AJ104" s="38">
        <f t="shared" si="1618"/>
        <v>0</v>
      </c>
      <c r="AK104" s="194">
        <f t="shared" ref="AK104" si="1619">7-COUNTIF(AM103:AS103,0)-COUNTIF(AM103:AS103,"")</f>
        <v>0</v>
      </c>
      <c r="AL104" s="22">
        <f t="shared" si="1601"/>
        <v>0</v>
      </c>
      <c r="AM104" s="35">
        <f t="shared" ref="AM104:AS104" si="1620">IF($B97=$B103,AM103+AM98,AM103)</f>
        <v>0</v>
      </c>
      <c r="AN104" s="35">
        <f t="shared" si="1620"/>
        <v>0</v>
      </c>
      <c r="AO104" s="35">
        <f t="shared" si="1620"/>
        <v>0</v>
      </c>
      <c r="AP104" s="35">
        <f t="shared" si="1620"/>
        <v>0</v>
      </c>
      <c r="AQ104" s="36">
        <f t="shared" si="1620"/>
        <v>0</v>
      </c>
      <c r="AR104" s="37">
        <f t="shared" si="1620"/>
        <v>0</v>
      </c>
      <c r="AS104" s="38">
        <f t="shared" si="1620"/>
        <v>0</v>
      </c>
      <c r="AT104" s="194">
        <f t="shared" ref="AT104" si="1621">7-COUNTIF(AV103:BB103,0)-COUNTIF(AV103:BB103,"")</f>
        <v>0</v>
      </c>
      <c r="AU104" s="22">
        <f t="shared" si="1603"/>
        <v>0</v>
      </c>
      <c r="AV104" s="35">
        <f t="shared" ref="AV104:BB104" si="1622">IF($B97=$B103,AV103+AV98,AV103)</f>
        <v>0</v>
      </c>
      <c r="AW104" s="35">
        <f t="shared" si="1622"/>
        <v>0</v>
      </c>
      <c r="AX104" s="35">
        <f t="shared" si="1622"/>
        <v>0</v>
      </c>
      <c r="AY104" s="35">
        <f t="shared" si="1622"/>
        <v>0</v>
      </c>
      <c r="AZ104" s="36">
        <f t="shared" si="1622"/>
        <v>0</v>
      </c>
      <c r="BA104" s="37">
        <f t="shared" si="1622"/>
        <v>0</v>
      </c>
      <c r="BB104" s="38">
        <f t="shared" si="1622"/>
        <v>0</v>
      </c>
    </row>
    <row r="105" spans="1:54" ht="15" hidden="1" customHeight="1" x14ac:dyDescent="0.2">
      <c r="B105" s="116"/>
      <c r="C105" s="117"/>
      <c r="D105" s="118"/>
      <c r="E105" s="119"/>
      <c r="F105" s="92"/>
      <c r="G105" s="190">
        <f t="shared" ref="G105" si="1623">IF(AND($B97=$B103,$B97&lt;&gt;"",$B97&lt;&gt;0),F103+G99,F103)</f>
        <v>18</v>
      </c>
      <c r="H105" s="121"/>
      <c r="I105" s="165">
        <f t="shared" si="1593"/>
        <v>0</v>
      </c>
      <c r="J105" s="195">
        <f t="shared" ref="J105" si="1624">IF($B103=$B97,COUNTIF(L105:R105,0),COUNTIF(L106:R106,0)+COUNTIF(L106:R106,""))</f>
        <v>7</v>
      </c>
      <c r="K105" s="39">
        <f t="shared" ref="K105:R105" si="1625">IF($B97=$B103,K106+K99,K106)</f>
        <v>0</v>
      </c>
      <c r="L105" s="40">
        <f t="shared" si="1625"/>
        <v>0</v>
      </c>
      <c r="M105" s="40">
        <f t="shared" si="1625"/>
        <v>0</v>
      </c>
      <c r="N105" s="40">
        <f t="shared" si="1625"/>
        <v>0</v>
      </c>
      <c r="O105" s="40">
        <f t="shared" si="1625"/>
        <v>0</v>
      </c>
      <c r="P105" s="41">
        <f t="shared" si="1625"/>
        <v>0</v>
      </c>
      <c r="Q105" s="42">
        <f t="shared" si="1625"/>
        <v>0</v>
      </c>
      <c r="R105" s="43">
        <f t="shared" si="1625"/>
        <v>0</v>
      </c>
      <c r="S105" s="195">
        <f t="shared" ref="S105" si="1626">IF($B103=$B97,COUNTIF(U105:AA105,0),COUNTIF(U106:AA106,0)+COUNTIF(U106:AA106,""))</f>
        <v>7</v>
      </c>
      <c r="T105" s="39">
        <f t="shared" ref="T105:AA105" si="1627">IF($B97=$B103,T106+T99,T106)</f>
        <v>0</v>
      </c>
      <c r="U105" s="40">
        <f t="shared" si="1627"/>
        <v>0</v>
      </c>
      <c r="V105" s="40">
        <f t="shared" si="1627"/>
        <v>0</v>
      </c>
      <c r="W105" s="40">
        <f t="shared" si="1627"/>
        <v>0</v>
      </c>
      <c r="X105" s="40">
        <f t="shared" si="1627"/>
        <v>0</v>
      </c>
      <c r="Y105" s="41">
        <f t="shared" si="1627"/>
        <v>0</v>
      </c>
      <c r="Z105" s="42">
        <f t="shared" si="1627"/>
        <v>0</v>
      </c>
      <c r="AA105" s="43">
        <f t="shared" si="1627"/>
        <v>0</v>
      </c>
      <c r="AB105" s="195">
        <f t="shared" ref="AB105" si="1628">IF($B103=$B97,COUNTIF(AD105:AJ105,0),COUNTIF(AD106:AJ106,0)+COUNTIF(AD106:AJ106,""))</f>
        <v>7</v>
      </c>
      <c r="AC105" s="39">
        <f t="shared" ref="AC105:AJ105" si="1629">IF($B97=$B103,AC106+AC99,AC106)</f>
        <v>0</v>
      </c>
      <c r="AD105" s="40">
        <f t="shared" si="1629"/>
        <v>0</v>
      </c>
      <c r="AE105" s="40">
        <f t="shared" si="1629"/>
        <v>0</v>
      </c>
      <c r="AF105" s="40">
        <f t="shared" si="1629"/>
        <v>0</v>
      </c>
      <c r="AG105" s="40">
        <f t="shared" si="1629"/>
        <v>0</v>
      </c>
      <c r="AH105" s="41">
        <f t="shared" si="1629"/>
        <v>0</v>
      </c>
      <c r="AI105" s="42">
        <f t="shared" si="1629"/>
        <v>0</v>
      </c>
      <c r="AJ105" s="43">
        <f t="shared" si="1629"/>
        <v>0</v>
      </c>
      <c r="AK105" s="195">
        <f t="shared" ref="AK105" si="1630">IF($B103=$B97,COUNTIF(AM105:AS105,0),COUNTIF(AM106:AS106,0)+COUNTIF(AM106:AS106,""))</f>
        <v>7</v>
      </c>
      <c r="AL105" s="39">
        <f t="shared" ref="AL105:AS105" si="1631">IF($B97=$B103,AL106+AL99,AL106)</f>
        <v>0</v>
      </c>
      <c r="AM105" s="40">
        <f t="shared" si="1631"/>
        <v>0</v>
      </c>
      <c r="AN105" s="40">
        <f t="shared" si="1631"/>
        <v>0</v>
      </c>
      <c r="AO105" s="40">
        <f t="shared" si="1631"/>
        <v>0</v>
      </c>
      <c r="AP105" s="40">
        <f t="shared" si="1631"/>
        <v>0</v>
      </c>
      <c r="AQ105" s="41">
        <f t="shared" si="1631"/>
        <v>0</v>
      </c>
      <c r="AR105" s="42">
        <f t="shared" si="1631"/>
        <v>0</v>
      </c>
      <c r="AS105" s="43">
        <f t="shared" si="1631"/>
        <v>0</v>
      </c>
      <c r="AT105" s="195">
        <f t="shared" ref="AT105" si="1632">IF($B103=$B97,COUNTIF(AV105:BB105,0),COUNTIF(AV106:BB106,0)+COUNTIF(AV106:BB106,""))</f>
        <v>7</v>
      </c>
      <c r="AU105" s="39">
        <f t="shared" ref="AU105:BB105" si="1633">IF($B97=$B103,AU106+AU99,AU106)</f>
        <v>0</v>
      </c>
      <c r="AV105" s="40">
        <f t="shared" si="1633"/>
        <v>0</v>
      </c>
      <c r="AW105" s="40">
        <f t="shared" si="1633"/>
        <v>0</v>
      </c>
      <c r="AX105" s="40">
        <f t="shared" si="1633"/>
        <v>0</v>
      </c>
      <c r="AY105" s="40">
        <f t="shared" si="1633"/>
        <v>0</v>
      </c>
      <c r="AZ105" s="41">
        <f t="shared" si="1633"/>
        <v>0</v>
      </c>
      <c r="BA105" s="42">
        <f t="shared" si="1633"/>
        <v>0</v>
      </c>
      <c r="BB105" s="43">
        <f t="shared" si="1633"/>
        <v>0</v>
      </c>
    </row>
    <row r="106" spans="1:54" ht="15.75" customHeight="1" x14ac:dyDescent="0.2">
      <c r="A106" s="1">
        <f t="shared" ref="A106" si="1634">A103</f>
        <v>0</v>
      </c>
      <c r="B106" s="313">
        <f t="shared" ref="B106" si="1635">B100+1</f>
        <v>15</v>
      </c>
      <c r="C106" s="314"/>
      <c r="D106" s="314"/>
      <c r="E106" s="314"/>
      <c r="F106" s="31"/>
      <c r="G106" s="183"/>
      <c r="H106" s="122">
        <f t="shared" ref="H106" si="1636">5-COUNTIF(AU103,0)-COUNTIF(AL103,0)-COUNTIF(AC103,0)-COUNTIF(T103,0)-COUNTIF(K103,0)</f>
        <v>0</v>
      </c>
      <c r="I106" s="165">
        <f t="shared" si="1593"/>
        <v>0</v>
      </c>
      <c r="J106" s="187">
        <f t="shared" ref="J106" si="1637">IF($B103=$B97,J100+IF($F103&lt;&gt;$G103,(K103+$G105-$G104)/$F103,K103/$F103),IF($F103&lt;&gt;G103,(K103+$G105-$G104)/$F103,K103/$F103))</f>
        <v>0</v>
      </c>
      <c r="K106" s="7">
        <f t="shared" ref="K106:K107" si="1638">SUM(L106:R106)</f>
        <v>0</v>
      </c>
      <c r="L106" s="26">
        <f t="shared" ref="L106:R106" si="1639">L103</f>
        <v>0</v>
      </c>
      <c r="M106" s="26">
        <f t="shared" si="1639"/>
        <v>0</v>
      </c>
      <c r="N106" s="26">
        <f t="shared" si="1639"/>
        <v>0</v>
      </c>
      <c r="O106" s="26">
        <f t="shared" si="1639"/>
        <v>0</v>
      </c>
      <c r="P106" s="26">
        <f t="shared" si="1639"/>
        <v>0</v>
      </c>
      <c r="Q106" s="29">
        <f t="shared" si="1639"/>
        <v>0</v>
      </c>
      <c r="R106" s="23">
        <f t="shared" si="1639"/>
        <v>0</v>
      </c>
      <c r="S106" s="187">
        <f t="shared" ref="S106" si="1640">IF($B103=$B97,S100+IF($F103&lt;&gt;$G103,(T103+$G105-$G104)/$F103,T103/$F103),IF($F103&lt;&gt;P103,(T103+$G105-$G104)/$F103,T103/$F103))</f>
        <v>0</v>
      </c>
      <c r="T106" s="7">
        <f t="shared" ref="T106:T107" si="1641">SUM(U106:AA106)</f>
        <v>0</v>
      </c>
      <c r="U106" s="26">
        <f t="shared" ref="U106:AA106" si="1642">U103</f>
        <v>0</v>
      </c>
      <c r="V106" s="26">
        <f t="shared" si="1642"/>
        <v>0</v>
      </c>
      <c r="W106" s="26">
        <f t="shared" si="1642"/>
        <v>0</v>
      </c>
      <c r="X106" s="26">
        <f t="shared" si="1642"/>
        <v>0</v>
      </c>
      <c r="Y106" s="113">
        <f t="shared" si="1642"/>
        <v>0</v>
      </c>
      <c r="Z106" s="29">
        <f t="shared" si="1642"/>
        <v>0</v>
      </c>
      <c r="AA106" s="23">
        <f t="shared" si="1642"/>
        <v>0</v>
      </c>
      <c r="AB106" s="187">
        <f t="shared" ref="AB106" si="1643">IF($B103=$B97,AB100+IF($F103&lt;&gt;$G103,(AC103+$G105-$G104)/$F103,AC103/$F103),IF($F103&lt;&gt;Y103,(AC103+$G105-$G104)/$F103,AC103/$F103))</f>
        <v>0</v>
      </c>
      <c r="AC106" s="7">
        <f t="shared" ref="AC106:AC107" si="1644">SUM(AD106:AJ106)</f>
        <v>0</v>
      </c>
      <c r="AD106" s="26">
        <f t="shared" ref="AD106:AJ106" si="1645">AD103</f>
        <v>0</v>
      </c>
      <c r="AE106" s="26">
        <f t="shared" si="1645"/>
        <v>0</v>
      </c>
      <c r="AF106" s="26">
        <f t="shared" si="1645"/>
        <v>0</v>
      </c>
      <c r="AG106" s="26">
        <f t="shared" si="1645"/>
        <v>0</v>
      </c>
      <c r="AH106" s="113">
        <f t="shared" si="1645"/>
        <v>0</v>
      </c>
      <c r="AI106" s="29">
        <f t="shared" si="1645"/>
        <v>0</v>
      </c>
      <c r="AJ106" s="23">
        <f t="shared" si="1645"/>
        <v>0</v>
      </c>
      <c r="AK106" s="187">
        <f t="shared" ref="AK106" si="1646">IF($B103=$B97,AK100+IF($F103&lt;&gt;$G103,(AL103+$G105-$G104)/$F103,AL103/$F103),IF($F103&lt;&gt;AH103,(AL103+$G105-$G104)/$F103,AL103/$F103))</f>
        <v>0</v>
      </c>
      <c r="AL106" s="7">
        <f t="shared" ref="AL106:AL107" si="1647">SUM(AM106:AS106)</f>
        <v>0</v>
      </c>
      <c r="AM106" s="26">
        <f t="shared" ref="AM106:AS106" si="1648">AM103</f>
        <v>0</v>
      </c>
      <c r="AN106" s="26">
        <f t="shared" si="1648"/>
        <v>0</v>
      </c>
      <c r="AO106" s="26">
        <f t="shared" si="1648"/>
        <v>0</v>
      </c>
      <c r="AP106" s="26">
        <f t="shared" si="1648"/>
        <v>0</v>
      </c>
      <c r="AQ106" s="113">
        <f t="shared" si="1648"/>
        <v>0</v>
      </c>
      <c r="AR106" s="29">
        <f t="shared" si="1648"/>
        <v>0</v>
      </c>
      <c r="AS106" s="23">
        <f t="shared" si="1648"/>
        <v>0</v>
      </c>
      <c r="AT106" s="187">
        <f t="shared" ref="AT106" si="1649">IF($B103=$B97,AT100+IF($F103&lt;&gt;$G103,(AU103+$G105-$G104)/$F103,AU103/$F103),IF($F103&lt;&gt;AQ103,(AU103+$G105-$G104)/$F103,AU103/$F103))</f>
        <v>0</v>
      </c>
      <c r="AU106" s="7">
        <f t="shared" ref="AU106:AU107" si="1650">SUM(AV106:BB106)</f>
        <v>0</v>
      </c>
      <c r="AV106" s="6">
        <f t="shared" ref="AV106" si="1651">IF(SUM($AM$9:$AS$9)=SUM($AV$9:$BB$9),AV103,IF(AND(SUM($AV$9:$BB$9)&gt;42,SUM($AV$9:$BB$9)&lt;49),AV103,0))</f>
        <v>0</v>
      </c>
      <c r="AW106" s="6">
        <f t="shared" ref="AW106:BB106" si="1652">IF(SUM($AM$9:$AS$9)=SUM($AV$9:$BB$9),AW103,IF(AND(SUM($AV$9:$BB$9)&gt;42,SUM($AV$9:$BB$9)&lt;49),AW103,0))</f>
        <v>0</v>
      </c>
      <c r="AX106" s="6">
        <f t="shared" si="1652"/>
        <v>0</v>
      </c>
      <c r="AY106" s="6">
        <f t="shared" si="1652"/>
        <v>0</v>
      </c>
      <c r="AZ106" s="26">
        <f t="shared" si="1652"/>
        <v>0</v>
      </c>
      <c r="BA106" s="29">
        <f t="shared" si="1652"/>
        <v>0</v>
      </c>
      <c r="BB106" s="23">
        <f t="shared" si="1652"/>
        <v>0</v>
      </c>
    </row>
    <row r="107" spans="1:54" ht="15.75" customHeight="1" x14ac:dyDescent="0.2">
      <c r="A107" s="1">
        <f t="shared" ref="A107:A108" si="1653">A106</f>
        <v>0</v>
      </c>
      <c r="B107" s="313"/>
      <c r="C107" s="314"/>
      <c r="D107" s="314"/>
      <c r="E107" s="314"/>
      <c r="F107" s="31"/>
      <c r="G107" s="183"/>
      <c r="H107" s="123">
        <f t="shared" ref="H107" si="1654">IF($B103=$B97,H101+F107,$F107)</f>
        <v>0</v>
      </c>
      <c r="I107" s="165">
        <f t="shared" si="1593"/>
        <v>0</v>
      </c>
      <c r="J107" s="141">
        <f t="shared" ref="J107" si="1655">IF($H106=0,0,IF($B97=$B103,IF($H108&gt;0,$H108+J101,K103+J101),IF($H108&gt;0,$H108,K103)))</f>
        <v>0</v>
      </c>
      <c r="K107" s="7">
        <f t="shared" si="1638"/>
        <v>0</v>
      </c>
      <c r="L107" s="6"/>
      <c r="M107" s="6"/>
      <c r="N107" s="6"/>
      <c r="O107" s="6"/>
      <c r="P107" s="26"/>
      <c r="Q107" s="29"/>
      <c r="R107" s="23"/>
      <c r="S107" s="141">
        <f t="shared" ref="S107" si="1656">IF($H106=0,0,IF($B97=$B103,IF($H108&gt;0,$H108+S101,T103+S101),IF($H108&gt;0,$H108,T103)))</f>
        <v>0</v>
      </c>
      <c r="T107" s="7">
        <f t="shared" si="1641"/>
        <v>0</v>
      </c>
      <c r="U107" s="6"/>
      <c r="V107" s="6"/>
      <c r="W107" s="6"/>
      <c r="X107" s="6"/>
      <c r="Y107" s="26"/>
      <c r="Z107" s="29"/>
      <c r="AA107" s="23"/>
      <c r="AB107" s="141">
        <f t="shared" ref="AB107" si="1657">IF($H106=0,0,IF($B97=$B103,IF($H108&gt;0,$H108+AB101,AC103+AB101),IF($H108&gt;0,$H108,AC103)))</f>
        <v>0</v>
      </c>
      <c r="AC107" s="7">
        <f t="shared" si="1644"/>
        <v>0</v>
      </c>
      <c r="AD107" s="6"/>
      <c r="AE107" s="6"/>
      <c r="AF107" s="6"/>
      <c r="AG107" s="6"/>
      <c r="AH107" s="26"/>
      <c r="AI107" s="29"/>
      <c r="AJ107" s="23"/>
      <c r="AK107" s="141">
        <f t="shared" ref="AK107" si="1658">IF($H106=0,0,IF($B97=$B103,IF($H108&gt;0,$H108+AK101,AL103+AK101),IF($H108&gt;0,$H108,AL103)))</f>
        <v>0</v>
      </c>
      <c r="AL107" s="7">
        <f t="shared" si="1647"/>
        <v>0</v>
      </c>
      <c r="AM107" s="6"/>
      <c r="AN107" s="6"/>
      <c r="AO107" s="6"/>
      <c r="AP107" s="6"/>
      <c r="AQ107" s="26"/>
      <c r="AR107" s="29"/>
      <c r="AS107" s="23"/>
      <c r="AT107" s="141">
        <f t="shared" ref="AT107" si="1659">IF($H106=0,0,IF($B97=$B103,IF($H108&gt;0,$H108+AT101,AU103+AT101),IF($H108&gt;0,$H108,AU103)))</f>
        <v>0</v>
      </c>
      <c r="AU107" s="7">
        <f t="shared" si="1650"/>
        <v>0</v>
      </c>
      <c r="AV107" s="6"/>
      <c r="AW107" s="6"/>
      <c r="AX107" s="6"/>
      <c r="AY107" s="6"/>
      <c r="AZ107" s="26"/>
      <c r="BA107" s="29"/>
      <c r="BB107" s="23"/>
    </row>
    <row r="108" spans="1:54" ht="18.75" customHeight="1" thickBot="1" x14ac:dyDescent="0.25">
      <c r="A108" s="1">
        <f t="shared" si="1653"/>
        <v>0</v>
      </c>
      <c r="B108" s="323" t="str">
        <f>IF(B103="",Wydruk!$AE$6,IF(J104=0,Wydruk!$AE$7,IF(AND(G104&lt;G105,B103&lt;&gt;$B109),Wydruk!$AE$13,IF(AND($B103=$B97,$B103&lt;&gt;$B109),IF(OR(OR(J108&lt;4,J108&gt;5),OR(S108&lt;4,S108&gt;5),OR(AB108&lt;4,AB108&gt;5),OR(AK108&lt;4,AK108&gt;5),OR(AND(AT108&lt;4,AT108&gt;0),AT108&gt;5)),Wydruk!$AE$8,Wydruk!$AE$9),IF($B103=$B109,IF($F107&lt;&gt;0,Wydruk!$AE$12,Wydruk!$AE$10),IF(OR(OR(J104&lt;4,J104&gt;5),OR(S104&lt;4,S104&gt;5),OR(AB104&lt;4,AB104&gt;5),OR(AK104&lt;4,AK104&gt;5),OR(AND(AT104&lt;4,AT104&gt;0),AT104&gt;5)),Wydruk!$AE$8,Wydruk!$AE$11))))))</f>
        <v>Uzupełnij liczby godzin tygodniowego planu</v>
      </c>
      <c r="C108" s="324"/>
      <c r="D108" s="324"/>
      <c r="E108" s="324"/>
      <c r="F108" s="173">
        <f>czerwiec!F108</f>
        <v>0</v>
      </c>
      <c r="G108" s="184">
        <f>czerwiec!G108</f>
        <v>0</v>
      </c>
      <c r="H108" s="191">
        <f t="shared" ref="H108" si="1660">IF(OR($G108=0,$F108=0,$G108="",$F108=""),0,$G108/$F108)</f>
        <v>0</v>
      </c>
      <c r="I108" s="193"/>
      <c r="J108" s="176">
        <f t="shared" ref="J108" si="1661">IF($B97=$B103,IF(L103+L98&gt;0,1,0)+IF(M103+M98&gt;0,1,0)+IF(N103+N98&gt;0,1,0)+IF(O103+O98&gt;0,1,0)+IF(P103+P98&gt;0,1,0)+IF(Q103+Q98&gt;0,1,0)+IF(R103+R98&gt;0,1,0),J104)</f>
        <v>0</v>
      </c>
      <c r="K108" s="133">
        <f t="shared" ref="K108" si="1662">IF(OR($B103=$B109,J108=0,(K104-Q108+O108)&lt;=0),0,(K104-Q108+O108)/J108)</f>
        <v>0</v>
      </c>
      <c r="L108" s="137">
        <f t="shared" ref="L108" si="1663">IF(K108*(7-J105)&lt;=0,0,K108*(7-J105))</f>
        <v>0</v>
      </c>
      <c r="M108" s="311">
        <f t="shared" ref="M108" si="1664">ROUND(IF(OR(K105-K108*(7-J105)+P108&lt;0,$B103=$B109,K108&lt;=0,K105=0),0,IF(K105-K108*(7-J105)+P108&gt;Q108-O108+P108,Q108-O108+P108,K105-K108*(7-J105)+P108)),1)</f>
        <v>0</v>
      </c>
      <c r="N108" s="312"/>
      <c r="O108" s="139">
        <f t="shared" ref="O108" si="1665">IF(OR($B103=$B109,J104=0),0,IF($B103=$B97,J103,$F103))</f>
        <v>0</v>
      </c>
      <c r="P108" s="30">
        <f t="shared" ref="P108" si="1666">IF(OR($B103=$B109,J108=0),0,$G105-$G104)</f>
        <v>0</v>
      </c>
      <c r="Q108" s="134">
        <f t="shared" ref="Q108" si="1667">IF(OR($B103=$B109,J108=0),0,J107)</f>
        <v>0</v>
      </c>
      <c r="R108" s="138">
        <f t="shared" ref="R108" si="1668">IF($B103=$B109,0,K105)</f>
        <v>0</v>
      </c>
      <c r="S108" s="176">
        <f t="shared" ref="S108" si="1669">IF($B97=$B103,IF(U103+U98&gt;0,1,0)+IF(V103+V98&gt;0,1,0)+IF(W103+W98&gt;0,1,0)+IF(X103+X98&gt;0,1,0)+IF(Y103+Y98&gt;0,1,0)+IF(Z103+Z98&gt;0,1,0)+IF(AA103+AA98&gt;0,1,0),S104)</f>
        <v>0</v>
      </c>
      <c r="T108" s="133">
        <f t="shared" ref="T108" si="1670">IF(OR($B103=$B109,S108=0,(T104-Z108+X108)&lt;=0),0,(T104-Z108+X108)/S108)</f>
        <v>0</v>
      </c>
      <c r="U108" s="137">
        <f t="shared" ref="U108" si="1671">IF(T108*(7-S105)&lt;=0,0,T108*(7-S105))</f>
        <v>0</v>
      </c>
      <c r="V108" s="311">
        <f t="shared" ref="V108" si="1672">ROUND(IF(OR(T105-T108*(7-S105)+Y108&lt;0,$B103=$B109,T108&lt;=0,T105=0),0,IF(T105-T108*(7-S105)+Y108&gt;Z108-X108+Y108,Z108-X108+Y108,T105-T108*(7-S105)+Y108)),1)</f>
        <v>0</v>
      </c>
      <c r="W108" s="312"/>
      <c r="X108" s="139">
        <f t="shared" ref="X108" si="1673">IF(OR($B103=$B109,S104=0),0,IF($B103=$B97,S103,$F103))</f>
        <v>0</v>
      </c>
      <c r="Y108" s="30">
        <f t="shared" ref="Y108" si="1674">IF(OR($B103=$B109,S108=0),0,$G105-$G104)</f>
        <v>0</v>
      </c>
      <c r="Z108" s="134">
        <f t="shared" ref="Z108" si="1675">IF(OR($B103=$B109,S108=0),0,S107)</f>
        <v>0</v>
      </c>
      <c r="AA108" s="138">
        <f t="shared" ref="AA108" si="1676">IF($B103=$B109,0,T105)</f>
        <v>0</v>
      </c>
      <c r="AB108" s="176">
        <f t="shared" ref="AB108" si="1677">IF($B97=$B103,IF(AD103+AD98&gt;0,1,0)+IF(AE103+AE98&gt;0,1,0)+IF(AF103+AF98&gt;0,1,0)+IF(AG103+AG98&gt;0,1,0)+IF(AH103+AH98&gt;0,1,0)+IF(AI103+AI98&gt;0,1,0)+IF(AJ103+AJ98&gt;0,1,0),AB104)</f>
        <v>0</v>
      </c>
      <c r="AC108" s="133">
        <f t="shared" ref="AC108" si="1678">IF(OR($B103=$B109,AB108=0,(AC104-AI108+AG108)&lt;=0),0,(AC104-AI108+AG108)/AB108)</f>
        <v>0</v>
      </c>
      <c r="AD108" s="137">
        <f t="shared" ref="AD108" si="1679">IF(AC108*(7-AB105)&lt;=0,0,AC108*(7-AB105))</f>
        <v>0</v>
      </c>
      <c r="AE108" s="311">
        <f t="shared" ref="AE108" si="1680">ROUND(IF(OR(AC105-AC108*(7-AB105)+AH108&lt;0,$B103=$B109,AC108&lt;=0,AC105=0),0,IF(AC105-AC108*(7-AB105)+AH108&gt;AI108-AG108+AH108,AI108-AG108+AH108,AC105-AC108*(7-AB105)+AH108)),1)</f>
        <v>0</v>
      </c>
      <c r="AF108" s="312"/>
      <c r="AG108" s="139">
        <f t="shared" ref="AG108" si="1681">IF(OR($B103=$B109,AB104=0),0,IF($B103=$B97,AB103,$F103))</f>
        <v>0</v>
      </c>
      <c r="AH108" s="30">
        <f t="shared" ref="AH108" si="1682">IF(OR($B103=$B109,AB108=0),0,$G105-$G104)</f>
        <v>0</v>
      </c>
      <c r="AI108" s="134">
        <f t="shared" ref="AI108" si="1683">IF(OR($B103=$B109,AB108=0),0,AB107)</f>
        <v>0</v>
      </c>
      <c r="AJ108" s="138">
        <f t="shared" ref="AJ108" si="1684">IF($B103=$B109,0,AC105)</f>
        <v>0</v>
      </c>
      <c r="AK108" s="176">
        <f t="shared" ref="AK108" si="1685">IF($B97=$B103,IF(AM103+AM98&gt;0,1,0)+IF(AN103+AN98&gt;0,1,0)+IF(AO103+AO98&gt;0,1,0)+IF(AP103+AP98&gt;0,1,0)+IF(AQ103+AQ98&gt;0,1,0)+IF(AR103+AR98&gt;0,1,0)+IF(AS103+AS98&gt;0,1,0),AK104)</f>
        <v>0</v>
      </c>
      <c r="AL108" s="133">
        <f t="shared" ref="AL108" si="1686">IF(OR($B103=$B109,AK108=0,(AL104-AR108+AP108)&lt;=0),0,(AL104-AR108+AP108)/AK108)</f>
        <v>0</v>
      </c>
      <c r="AM108" s="137">
        <f t="shared" ref="AM108" si="1687">IF(AL108*(7-AK105)&lt;=0,0,AL108*(7-AK105))</f>
        <v>0</v>
      </c>
      <c r="AN108" s="311">
        <f t="shared" ref="AN108" si="1688">ROUND(IF(OR(AL105-AL108*(7-AK105)+AQ108&lt;0,$B103=$B109,AL108&lt;=0,AL105=0),0,IF(AL105-AL108*(7-AK105)+AQ108&gt;AR108-AP108+AQ108,AR108-AP108+AQ108,AL105-AL108*(7-AK105)+AQ108)),1)</f>
        <v>0</v>
      </c>
      <c r="AO108" s="312"/>
      <c r="AP108" s="139">
        <f t="shared" ref="AP108" si="1689">IF(OR($B103=$B109,AK104=0),0,IF($B103=$B97,AK103,$F103))</f>
        <v>0</v>
      </c>
      <c r="AQ108" s="30">
        <f t="shared" ref="AQ108" si="1690">IF(OR($B103=$B109,AK108=0),0,$G105-$G104)</f>
        <v>0</v>
      </c>
      <c r="AR108" s="134">
        <f t="shared" ref="AR108" si="1691">IF(OR($B103=$B109,AK108=0),0,AK107)</f>
        <v>0</v>
      </c>
      <c r="AS108" s="138">
        <f t="shared" ref="AS108" si="1692">IF($B103=$B109,0,AL105)</f>
        <v>0</v>
      </c>
      <c r="AT108" s="176">
        <f t="shared" ref="AT108" si="1693">IF($B97=$B103,IF(AV103+AV98&gt;0,1,0)+IF(AW103+AW98&gt;0,1,0)+IF(AX103+AX98&gt;0,1,0)+IF(AY103+AY98&gt;0,1,0)+IF(AZ103+AZ98&gt;0,1,0)+IF(BA103+BA98&gt;0,1,0)+IF(BB103+BB98&gt;0,1,0),AT104)</f>
        <v>0</v>
      </c>
      <c r="AU108" s="133">
        <f t="shared" ref="AU108" si="1694">IF(OR($B103=$B109,AT108=0,(AU104-BA108+AY108)&lt;=0),0,(AU104-BA108+AY108)/AT108)</f>
        <v>0</v>
      </c>
      <c r="AV108" s="137">
        <f t="shared" ref="AV108" si="1695">IF(AU108*(7-AT105)&lt;=0,0,AU108*(7-AT105))</f>
        <v>0</v>
      </c>
      <c r="AW108" s="311">
        <f t="shared" ref="AW108" si="1696">ROUND(IF(OR(AU105-AU108*(7-AT105)+AZ108&lt;0,$B103=$B109,AU108&lt;=0,AU105=0),0,IF(AU105-AU108*(7-AT105)+AZ108&gt;BA108-AY108+AZ108,BA108-AY108+AZ108,AU105-AU108*(7-AT105)+AZ108)),1)</f>
        <v>0</v>
      </c>
      <c r="AX108" s="312"/>
      <c r="AY108" s="139">
        <f t="shared" ref="AY108" si="1697">IF(OR($B103=$B109,AT104=0),0,IF($B103=$B97,AT103,$F103))</f>
        <v>0</v>
      </c>
      <c r="AZ108" s="30">
        <f t="shared" ref="AZ108" si="1698">IF(OR($B103=$B109,AT108=0),0,$G105-$G104)</f>
        <v>0</v>
      </c>
      <c r="BA108" s="134">
        <f t="shared" ref="BA108" si="1699">IF(OR($B103=$B109,AT108=0),0,AT107)</f>
        <v>0</v>
      </c>
      <c r="BB108" s="138">
        <f t="shared" ref="BB108" si="1700">IF($B103=$B109,0,AU105)</f>
        <v>0</v>
      </c>
    </row>
    <row r="109" spans="1:54" ht="15.75" x14ac:dyDescent="0.2">
      <c r="A109" s="1">
        <f t="shared" ref="A109" si="1701">IF(B109="","1. Niewypełnione",B109)</f>
        <v>0</v>
      </c>
      <c r="B109" s="320">
        <f>czerwiec!B109</f>
        <v>0</v>
      </c>
      <c r="C109" s="321">
        <f>czerwiec!C109</f>
        <v>0</v>
      </c>
      <c r="D109" s="321">
        <f>czerwiec!D109</f>
        <v>0</v>
      </c>
      <c r="E109" s="321">
        <f>czerwiec!E109</f>
        <v>0</v>
      </c>
      <c r="F109" s="177">
        <f>czerwiec!F109</f>
        <v>18</v>
      </c>
      <c r="G109" s="185">
        <f>czerwiec!G109</f>
        <v>18</v>
      </c>
      <c r="H109" s="177"/>
      <c r="I109" s="192">
        <f t="shared" ref="I109:I113" si="1702">K109+T109+AC109+AL109+AU109</f>
        <v>0</v>
      </c>
      <c r="J109" s="186">
        <f t="shared" ref="J109" si="1703">IF(OR($B109=$B115,J112=0),0,ROUND((K110+P114)/J112,0))</f>
        <v>0</v>
      </c>
      <c r="K109" s="51">
        <f t="shared" ref="K109:K110" si="1704">SUM(L109:R109)</f>
        <v>0</v>
      </c>
      <c r="L109" s="52">
        <f>czerwiec!L109</f>
        <v>0</v>
      </c>
      <c r="M109" s="52">
        <f>czerwiec!M109</f>
        <v>0</v>
      </c>
      <c r="N109" s="52">
        <f>czerwiec!N109</f>
        <v>0</v>
      </c>
      <c r="O109" s="52">
        <f>czerwiec!O109</f>
        <v>0</v>
      </c>
      <c r="P109" s="53">
        <f>czerwiec!P109</f>
        <v>0</v>
      </c>
      <c r="Q109" s="54">
        <f>czerwiec!Q109</f>
        <v>0</v>
      </c>
      <c r="R109" s="55">
        <f>czerwiec!R109</f>
        <v>0</v>
      </c>
      <c r="S109" s="188">
        <f t="shared" ref="S109" si="1705">IF(OR($B109=$B115,S112=0),0,ROUND((T110+Y114)/S112,0))</f>
        <v>0</v>
      </c>
      <c r="T109" s="51">
        <f t="shared" ref="T109:T110" si="1706">SUM(U109:AA109)</f>
        <v>0</v>
      </c>
      <c r="U109" s="52">
        <f>czerwiec!U109</f>
        <v>0</v>
      </c>
      <c r="V109" s="52">
        <f>czerwiec!V109</f>
        <v>0</v>
      </c>
      <c r="W109" s="52">
        <f>czerwiec!W109</f>
        <v>0</v>
      </c>
      <c r="X109" s="52">
        <f>czerwiec!X109</f>
        <v>0</v>
      </c>
      <c r="Y109" s="53">
        <f>czerwiec!Y109</f>
        <v>0</v>
      </c>
      <c r="Z109" s="54">
        <f>czerwiec!Z109</f>
        <v>0</v>
      </c>
      <c r="AA109" s="55">
        <f>czerwiec!AA109</f>
        <v>0</v>
      </c>
      <c r="AB109" s="188">
        <f t="shared" ref="AB109" si="1707">IF(OR($B109=$B115,AB112=0),0,ROUND((AC110+AH114)/AB112,0))</f>
        <v>0</v>
      </c>
      <c r="AC109" s="51">
        <f t="shared" ref="AC109:AC110" si="1708">SUM(AD109:AJ109)</f>
        <v>0</v>
      </c>
      <c r="AD109" s="52">
        <f>czerwiec!AD109</f>
        <v>0</v>
      </c>
      <c r="AE109" s="52">
        <f>czerwiec!AE109</f>
        <v>0</v>
      </c>
      <c r="AF109" s="52">
        <f>czerwiec!AF109</f>
        <v>0</v>
      </c>
      <c r="AG109" s="52">
        <f>czerwiec!AG109</f>
        <v>0</v>
      </c>
      <c r="AH109" s="53">
        <f>czerwiec!AH109</f>
        <v>0</v>
      </c>
      <c r="AI109" s="54">
        <f>czerwiec!AI109</f>
        <v>0</v>
      </c>
      <c r="AJ109" s="55">
        <f>czerwiec!AJ109</f>
        <v>0</v>
      </c>
      <c r="AK109" s="188">
        <f t="shared" ref="AK109" si="1709">IF(OR($B109=$B115,AK112=0),0,ROUND((AL110+AQ114)/AK112,0))</f>
        <v>0</v>
      </c>
      <c r="AL109" s="51">
        <f t="shared" ref="AL109:AL110" si="1710">SUM(AM109:AS109)</f>
        <v>0</v>
      </c>
      <c r="AM109" s="52">
        <f>czerwiec!AM109</f>
        <v>0</v>
      </c>
      <c r="AN109" s="52">
        <f>czerwiec!AN109</f>
        <v>0</v>
      </c>
      <c r="AO109" s="52">
        <f>czerwiec!AO109</f>
        <v>0</v>
      </c>
      <c r="AP109" s="52">
        <f>czerwiec!AP109</f>
        <v>0</v>
      </c>
      <c r="AQ109" s="53">
        <f>czerwiec!AQ109</f>
        <v>0</v>
      </c>
      <c r="AR109" s="54">
        <f>czerwiec!AR109</f>
        <v>0</v>
      </c>
      <c r="AS109" s="55">
        <f>czerwiec!AS109</f>
        <v>0</v>
      </c>
      <c r="AT109" s="188">
        <f t="shared" ref="AT109" si="1711">IF(OR($B109=$B115,AT112=0),0,ROUND((AU110+AZ114)/AT112,0))</f>
        <v>0</v>
      </c>
      <c r="AU109" s="51">
        <f t="shared" ref="AU109:AU110" si="1712">SUM(AV109:BB109)</f>
        <v>0</v>
      </c>
      <c r="AV109" s="52">
        <f t="shared" ref="AV109" si="1713">IF(SUM($AM$9:$AS$9)=SUM($AV$9:$BB$9),AM109,IF(AND(SUM($AV$9:$BB$9)&gt;42,SUM($AV$9:$BB$9)&lt;49),AM109,0))</f>
        <v>0</v>
      </c>
      <c r="AW109" s="52">
        <f t="shared" ref="AW109" si="1714">IF(SUM($AM$9:$AS$9)=SUM($AV$9:$BB$9),AN109,IF(AND(SUM($AV$9:$BB$9)&gt;42,SUM($AV$9:$BB$9)&lt;49),AN109,0))</f>
        <v>0</v>
      </c>
      <c r="AX109" s="52">
        <f t="shared" ref="AX109" si="1715">IF(SUM($AM$9:$AS$9)=SUM($AV$9:$BB$9),AO109,IF(AND(SUM($AV$9:$BB$9)&gt;42,SUM($AV$9:$BB$9)&lt;49),AO109,0))</f>
        <v>0</v>
      </c>
      <c r="AY109" s="52">
        <f t="shared" ref="AY109" si="1716">IF(SUM($AM$9:$AS$9)=SUM($AV$9:$BB$9),AP109,IF(AND(SUM($AV$9:$BB$9)&gt;42,SUM($AV$9:$BB$9)&lt;49),AP109,0))</f>
        <v>0</v>
      </c>
      <c r="AZ109" s="53">
        <f t="shared" ref="AZ109" si="1717">IF(SUM($AM$9:$AS$9)=SUM($AV$9:$BB$9),AQ109,IF(AND(SUM($AV$9:$BB$9)&gt;42,SUM($AV$9:$BB$9)&lt;49),AQ109,0))</f>
        <v>0</v>
      </c>
      <c r="BA109" s="54">
        <f t="shared" ref="BA109" si="1718">IF(SUM($AM$9:$AS$9)=SUM($AV$9:$BB$9),AR109,IF(AND(SUM($AV$9:$BB$9)&gt;42,SUM($AV$9:$BB$9)&lt;49),AR109,0))</f>
        <v>0</v>
      </c>
      <c r="BB109" s="55">
        <f t="shared" ref="BB109" si="1719">IF(SUM($AM$9:$AS$9)=SUM($AV$9:$BB$9),AS109,IF(AND(SUM($AV$9:$BB$9)&gt;42,SUM($AV$9:$BB$9)&lt;49),AS109,0))</f>
        <v>0</v>
      </c>
    </row>
    <row r="110" spans="1:54" ht="12.75" hidden="1" customHeight="1" x14ac:dyDescent="0.2">
      <c r="B110" s="93"/>
      <c r="C110" s="94"/>
      <c r="D110" s="95"/>
      <c r="E110" s="115"/>
      <c r="F110" s="140" t="b">
        <f t="shared" ref="F110" si="1720">IF($B103=$B109,OR(F104,G109&lt;F109),G109&lt;F109)</f>
        <v>0</v>
      </c>
      <c r="G110" s="189">
        <f t="shared" ref="G110" si="1721">IF(AND($B103=$B109,$B103&lt;&gt;"",$B103&lt;&gt;0),G109+G104,G109)</f>
        <v>18</v>
      </c>
      <c r="H110" s="120"/>
      <c r="I110" s="165">
        <f t="shared" si="1702"/>
        <v>0</v>
      </c>
      <c r="J110" s="194">
        <f t="shared" ref="J110" si="1722">7-COUNTIF(L109:R109,0)-COUNTIF(L109:R109,"")</f>
        <v>0</v>
      </c>
      <c r="K110" s="22">
        <f t="shared" si="1704"/>
        <v>0</v>
      </c>
      <c r="L110" s="35">
        <f t="shared" ref="L110:R110" si="1723">IF($B103=$B109,L109+L104,L109)</f>
        <v>0</v>
      </c>
      <c r="M110" s="35">
        <f t="shared" si="1723"/>
        <v>0</v>
      </c>
      <c r="N110" s="35">
        <f t="shared" si="1723"/>
        <v>0</v>
      </c>
      <c r="O110" s="35">
        <f t="shared" si="1723"/>
        <v>0</v>
      </c>
      <c r="P110" s="36">
        <f t="shared" si="1723"/>
        <v>0</v>
      </c>
      <c r="Q110" s="37">
        <f t="shared" si="1723"/>
        <v>0</v>
      </c>
      <c r="R110" s="38">
        <f t="shared" si="1723"/>
        <v>0</v>
      </c>
      <c r="S110" s="194">
        <f t="shared" ref="S110" si="1724">7-COUNTIF(U109:AA109,0)-COUNTIF(U109:AA109,"")</f>
        <v>0</v>
      </c>
      <c r="T110" s="22">
        <f t="shared" si="1706"/>
        <v>0</v>
      </c>
      <c r="U110" s="35">
        <f t="shared" ref="U110:AA110" si="1725">IF($B103=$B109,U109+U104,U109)</f>
        <v>0</v>
      </c>
      <c r="V110" s="35">
        <f t="shared" si="1725"/>
        <v>0</v>
      </c>
      <c r="W110" s="35">
        <f t="shared" si="1725"/>
        <v>0</v>
      </c>
      <c r="X110" s="35">
        <f t="shared" si="1725"/>
        <v>0</v>
      </c>
      <c r="Y110" s="36">
        <f t="shared" si="1725"/>
        <v>0</v>
      </c>
      <c r="Z110" s="37">
        <f t="shared" si="1725"/>
        <v>0</v>
      </c>
      <c r="AA110" s="38">
        <f t="shared" si="1725"/>
        <v>0</v>
      </c>
      <c r="AB110" s="194">
        <f t="shared" ref="AB110" si="1726">7-COUNTIF(AD109:AJ109,0)-COUNTIF(AD109:AJ109,"")</f>
        <v>0</v>
      </c>
      <c r="AC110" s="22">
        <f t="shared" si="1708"/>
        <v>0</v>
      </c>
      <c r="AD110" s="35">
        <f t="shared" ref="AD110:AJ110" si="1727">IF($B103=$B109,AD109+AD104,AD109)</f>
        <v>0</v>
      </c>
      <c r="AE110" s="35">
        <f t="shared" si="1727"/>
        <v>0</v>
      </c>
      <c r="AF110" s="35">
        <f t="shared" si="1727"/>
        <v>0</v>
      </c>
      <c r="AG110" s="35">
        <f t="shared" si="1727"/>
        <v>0</v>
      </c>
      <c r="AH110" s="36">
        <f t="shared" si="1727"/>
        <v>0</v>
      </c>
      <c r="AI110" s="37">
        <f t="shared" si="1727"/>
        <v>0</v>
      </c>
      <c r="AJ110" s="38">
        <f t="shared" si="1727"/>
        <v>0</v>
      </c>
      <c r="AK110" s="194">
        <f t="shared" ref="AK110" si="1728">7-COUNTIF(AM109:AS109,0)-COUNTIF(AM109:AS109,"")</f>
        <v>0</v>
      </c>
      <c r="AL110" s="22">
        <f t="shared" si="1710"/>
        <v>0</v>
      </c>
      <c r="AM110" s="35">
        <f t="shared" ref="AM110:AS110" si="1729">IF($B103=$B109,AM109+AM104,AM109)</f>
        <v>0</v>
      </c>
      <c r="AN110" s="35">
        <f t="shared" si="1729"/>
        <v>0</v>
      </c>
      <c r="AO110" s="35">
        <f t="shared" si="1729"/>
        <v>0</v>
      </c>
      <c r="AP110" s="35">
        <f t="shared" si="1729"/>
        <v>0</v>
      </c>
      <c r="AQ110" s="36">
        <f t="shared" si="1729"/>
        <v>0</v>
      </c>
      <c r="AR110" s="37">
        <f t="shared" si="1729"/>
        <v>0</v>
      </c>
      <c r="AS110" s="38">
        <f t="shared" si="1729"/>
        <v>0</v>
      </c>
      <c r="AT110" s="194">
        <f t="shared" ref="AT110" si="1730">7-COUNTIF(AV109:BB109,0)-COUNTIF(AV109:BB109,"")</f>
        <v>0</v>
      </c>
      <c r="AU110" s="22">
        <f t="shared" si="1712"/>
        <v>0</v>
      </c>
      <c r="AV110" s="35">
        <f t="shared" ref="AV110:BB110" si="1731">IF($B103=$B109,AV109+AV104,AV109)</f>
        <v>0</v>
      </c>
      <c r="AW110" s="35">
        <f t="shared" si="1731"/>
        <v>0</v>
      </c>
      <c r="AX110" s="35">
        <f t="shared" si="1731"/>
        <v>0</v>
      </c>
      <c r="AY110" s="35">
        <f t="shared" si="1731"/>
        <v>0</v>
      </c>
      <c r="AZ110" s="36">
        <f t="shared" si="1731"/>
        <v>0</v>
      </c>
      <c r="BA110" s="37">
        <f t="shared" si="1731"/>
        <v>0</v>
      </c>
      <c r="BB110" s="38">
        <f t="shared" si="1731"/>
        <v>0</v>
      </c>
    </row>
    <row r="111" spans="1:54" ht="15" hidden="1" customHeight="1" x14ac:dyDescent="0.2">
      <c r="B111" s="116"/>
      <c r="C111" s="117"/>
      <c r="D111" s="118"/>
      <c r="E111" s="119"/>
      <c r="F111" s="92"/>
      <c r="G111" s="190">
        <f t="shared" ref="G111" si="1732">IF(AND($B103=$B109,$B103&lt;&gt;"",$B103&lt;&gt;0),F109+G105,F109)</f>
        <v>18</v>
      </c>
      <c r="H111" s="121"/>
      <c r="I111" s="165">
        <f t="shared" si="1702"/>
        <v>0</v>
      </c>
      <c r="J111" s="195">
        <f t="shared" ref="J111" si="1733">IF($B109=$B103,COUNTIF(L111:R111,0),COUNTIF(L112:R112,0)+COUNTIF(L112:R112,""))</f>
        <v>7</v>
      </c>
      <c r="K111" s="39">
        <f t="shared" ref="K111:R111" si="1734">IF($B103=$B109,K112+K105,K112)</f>
        <v>0</v>
      </c>
      <c r="L111" s="40">
        <f t="shared" si="1734"/>
        <v>0</v>
      </c>
      <c r="M111" s="40">
        <f t="shared" si="1734"/>
        <v>0</v>
      </c>
      <c r="N111" s="40">
        <f t="shared" si="1734"/>
        <v>0</v>
      </c>
      <c r="O111" s="40">
        <f t="shared" si="1734"/>
        <v>0</v>
      </c>
      <c r="P111" s="41">
        <f t="shared" si="1734"/>
        <v>0</v>
      </c>
      <c r="Q111" s="42">
        <f t="shared" si="1734"/>
        <v>0</v>
      </c>
      <c r="R111" s="43">
        <f t="shared" si="1734"/>
        <v>0</v>
      </c>
      <c r="S111" s="195">
        <f t="shared" ref="S111" si="1735">IF($B109=$B103,COUNTIF(U111:AA111,0),COUNTIF(U112:AA112,0)+COUNTIF(U112:AA112,""))</f>
        <v>7</v>
      </c>
      <c r="T111" s="39">
        <f t="shared" ref="T111:AA111" si="1736">IF($B103=$B109,T112+T105,T112)</f>
        <v>0</v>
      </c>
      <c r="U111" s="40">
        <f t="shared" si="1736"/>
        <v>0</v>
      </c>
      <c r="V111" s="40">
        <f t="shared" si="1736"/>
        <v>0</v>
      </c>
      <c r="W111" s="40">
        <f t="shared" si="1736"/>
        <v>0</v>
      </c>
      <c r="X111" s="40">
        <f t="shared" si="1736"/>
        <v>0</v>
      </c>
      <c r="Y111" s="41">
        <f t="shared" si="1736"/>
        <v>0</v>
      </c>
      <c r="Z111" s="42">
        <f t="shared" si="1736"/>
        <v>0</v>
      </c>
      <c r="AA111" s="43">
        <f t="shared" si="1736"/>
        <v>0</v>
      </c>
      <c r="AB111" s="195">
        <f t="shared" ref="AB111" si="1737">IF($B109=$B103,COUNTIF(AD111:AJ111,0),COUNTIF(AD112:AJ112,0)+COUNTIF(AD112:AJ112,""))</f>
        <v>7</v>
      </c>
      <c r="AC111" s="39">
        <f t="shared" ref="AC111:AJ111" si="1738">IF($B103=$B109,AC112+AC105,AC112)</f>
        <v>0</v>
      </c>
      <c r="AD111" s="40">
        <f t="shared" si="1738"/>
        <v>0</v>
      </c>
      <c r="AE111" s="40">
        <f t="shared" si="1738"/>
        <v>0</v>
      </c>
      <c r="AF111" s="40">
        <f t="shared" si="1738"/>
        <v>0</v>
      </c>
      <c r="AG111" s="40">
        <f t="shared" si="1738"/>
        <v>0</v>
      </c>
      <c r="AH111" s="41">
        <f t="shared" si="1738"/>
        <v>0</v>
      </c>
      <c r="AI111" s="42">
        <f t="shared" si="1738"/>
        <v>0</v>
      </c>
      <c r="AJ111" s="43">
        <f t="shared" si="1738"/>
        <v>0</v>
      </c>
      <c r="AK111" s="195">
        <f t="shared" ref="AK111" si="1739">IF($B109=$B103,COUNTIF(AM111:AS111,0),COUNTIF(AM112:AS112,0)+COUNTIF(AM112:AS112,""))</f>
        <v>7</v>
      </c>
      <c r="AL111" s="39">
        <f t="shared" ref="AL111:AS111" si="1740">IF($B103=$B109,AL112+AL105,AL112)</f>
        <v>0</v>
      </c>
      <c r="AM111" s="40">
        <f t="shared" si="1740"/>
        <v>0</v>
      </c>
      <c r="AN111" s="40">
        <f t="shared" si="1740"/>
        <v>0</v>
      </c>
      <c r="AO111" s="40">
        <f t="shared" si="1740"/>
        <v>0</v>
      </c>
      <c r="AP111" s="40">
        <f t="shared" si="1740"/>
        <v>0</v>
      </c>
      <c r="AQ111" s="41">
        <f t="shared" si="1740"/>
        <v>0</v>
      </c>
      <c r="AR111" s="42">
        <f t="shared" si="1740"/>
        <v>0</v>
      </c>
      <c r="AS111" s="43">
        <f t="shared" si="1740"/>
        <v>0</v>
      </c>
      <c r="AT111" s="195">
        <f t="shared" ref="AT111" si="1741">IF($B109=$B103,COUNTIF(AV111:BB111,0),COUNTIF(AV112:BB112,0)+COUNTIF(AV112:BB112,""))</f>
        <v>7</v>
      </c>
      <c r="AU111" s="39">
        <f t="shared" ref="AU111:BB111" si="1742">IF($B103=$B109,AU112+AU105,AU112)</f>
        <v>0</v>
      </c>
      <c r="AV111" s="40">
        <f t="shared" si="1742"/>
        <v>0</v>
      </c>
      <c r="AW111" s="40">
        <f t="shared" si="1742"/>
        <v>0</v>
      </c>
      <c r="AX111" s="40">
        <f t="shared" si="1742"/>
        <v>0</v>
      </c>
      <c r="AY111" s="40">
        <f t="shared" si="1742"/>
        <v>0</v>
      </c>
      <c r="AZ111" s="41">
        <f t="shared" si="1742"/>
        <v>0</v>
      </c>
      <c r="BA111" s="42">
        <f t="shared" si="1742"/>
        <v>0</v>
      </c>
      <c r="BB111" s="43">
        <f t="shared" si="1742"/>
        <v>0</v>
      </c>
    </row>
    <row r="112" spans="1:54" ht="15.75" customHeight="1" x14ac:dyDescent="0.2">
      <c r="A112" s="1">
        <f t="shared" ref="A112" si="1743">A109</f>
        <v>0</v>
      </c>
      <c r="B112" s="313">
        <f t="shared" ref="B112" si="1744">B106+1</f>
        <v>16</v>
      </c>
      <c r="C112" s="314"/>
      <c r="D112" s="314"/>
      <c r="E112" s="314"/>
      <c r="F112" s="31"/>
      <c r="G112" s="183"/>
      <c r="H112" s="122">
        <f t="shared" ref="H112" si="1745">5-COUNTIF(AU109,0)-COUNTIF(AL109,0)-COUNTIF(AC109,0)-COUNTIF(T109,0)-COUNTIF(K109,0)</f>
        <v>0</v>
      </c>
      <c r="I112" s="165">
        <f t="shared" si="1702"/>
        <v>0</v>
      </c>
      <c r="J112" s="187">
        <f t="shared" ref="J112" si="1746">IF($B109=$B103,J106+IF($F109&lt;&gt;$G109,(K109+$G111-$G110)/$F109,K109/$F109),IF($F109&lt;&gt;G109,(K109+$G111-$G110)/$F109,K109/$F109))</f>
        <v>0</v>
      </c>
      <c r="K112" s="7">
        <f t="shared" ref="K112:K113" si="1747">SUM(L112:R112)</f>
        <v>0</v>
      </c>
      <c r="L112" s="26">
        <f t="shared" ref="L112:R112" si="1748">L109</f>
        <v>0</v>
      </c>
      <c r="M112" s="26">
        <f t="shared" si="1748"/>
        <v>0</v>
      </c>
      <c r="N112" s="26">
        <f t="shared" si="1748"/>
        <v>0</v>
      </c>
      <c r="O112" s="26">
        <f t="shared" si="1748"/>
        <v>0</v>
      </c>
      <c r="P112" s="26">
        <f t="shared" si="1748"/>
        <v>0</v>
      </c>
      <c r="Q112" s="29">
        <f t="shared" si="1748"/>
        <v>0</v>
      </c>
      <c r="R112" s="23">
        <f t="shared" si="1748"/>
        <v>0</v>
      </c>
      <c r="S112" s="187">
        <f t="shared" ref="S112" si="1749">IF($B109=$B103,S106+IF($F109&lt;&gt;$G109,(T109+$G111-$G110)/$F109,T109/$F109),IF($F109&lt;&gt;P109,(T109+$G111-$G110)/$F109,T109/$F109))</f>
        <v>0</v>
      </c>
      <c r="T112" s="7">
        <f t="shared" ref="T112:T113" si="1750">SUM(U112:AA112)</f>
        <v>0</v>
      </c>
      <c r="U112" s="26">
        <f t="shared" ref="U112:AA112" si="1751">U109</f>
        <v>0</v>
      </c>
      <c r="V112" s="26">
        <f t="shared" si="1751"/>
        <v>0</v>
      </c>
      <c r="W112" s="26">
        <f t="shared" si="1751"/>
        <v>0</v>
      </c>
      <c r="X112" s="26">
        <f t="shared" si="1751"/>
        <v>0</v>
      </c>
      <c r="Y112" s="113">
        <f t="shared" si="1751"/>
        <v>0</v>
      </c>
      <c r="Z112" s="29">
        <f t="shared" si="1751"/>
        <v>0</v>
      </c>
      <c r="AA112" s="23">
        <f t="shared" si="1751"/>
        <v>0</v>
      </c>
      <c r="AB112" s="187">
        <f t="shared" ref="AB112" si="1752">IF($B109=$B103,AB106+IF($F109&lt;&gt;$G109,(AC109+$G111-$G110)/$F109,AC109/$F109),IF($F109&lt;&gt;Y109,(AC109+$G111-$G110)/$F109,AC109/$F109))</f>
        <v>0</v>
      </c>
      <c r="AC112" s="7">
        <f t="shared" ref="AC112:AC113" si="1753">SUM(AD112:AJ112)</f>
        <v>0</v>
      </c>
      <c r="AD112" s="26">
        <f t="shared" ref="AD112:AJ112" si="1754">AD109</f>
        <v>0</v>
      </c>
      <c r="AE112" s="26">
        <f t="shared" si="1754"/>
        <v>0</v>
      </c>
      <c r="AF112" s="26">
        <f t="shared" si="1754"/>
        <v>0</v>
      </c>
      <c r="AG112" s="26">
        <f t="shared" si="1754"/>
        <v>0</v>
      </c>
      <c r="AH112" s="113">
        <f t="shared" si="1754"/>
        <v>0</v>
      </c>
      <c r="AI112" s="29">
        <f t="shared" si="1754"/>
        <v>0</v>
      </c>
      <c r="AJ112" s="23">
        <f t="shared" si="1754"/>
        <v>0</v>
      </c>
      <c r="AK112" s="187">
        <f t="shared" ref="AK112" si="1755">IF($B109=$B103,AK106+IF($F109&lt;&gt;$G109,(AL109+$G111-$G110)/$F109,AL109/$F109),IF($F109&lt;&gt;AH109,(AL109+$G111-$G110)/$F109,AL109/$F109))</f>
        <v>0</v>
      </c>
      <c r="AL112" s="7">
        <f t="shared" ref="AL112:AL113" si="1756">SUM(AM112:AS112)</f>
        <v>0</v>
      </c>
      <c r="AM112" s="26">
        <f t="shared" ref="AM112:AS112" si="1757">AM109</f>
        <v>0</v>
      </c>
      <c r="AN112" s="26">
        <f t="shared" si="1757"/>
        <v>0</v>
      </c>
      <c r="AO112" s="26">
        <f t="shared" si="1757"/>
        <v>0</v>
      </c>
      <c r="AP112" s="26">
        <f t="shared" si="1757"/>
        <v>0</v>
      </c>
      <c r="AQ112" s="113">
        <f t="shared" si="1757"/>
        <v>0</v>
      </c>
      <c r="AR112" s="29">
        <f t="shared" si="1757"/>
        <v>0</v>
      </c>
      <c r="AS112" s="23">
        <f t="shared" si="1757"/>
        <v>0</v>
      </c>
      <c r="AT112" s="187">
        <f t="shared" ref="AT112" si="1758">IF($B109=$B103,AT106+IF($F109&lt;&gt;$G109,(AU109+$G111-$G110)/$F109,AU109/$F109),IF($F109&lt;&gt;AQ109,(AU109+$G111-$G110)/$F109,AU109/$F109))</f>
        <v>0</v>
      </c>
      <c r="AU112" s="7">
        <f t="shared" ref="AU112:AU113" si="1759">SUM(AV112:BB112)</f>
        <v>0</v>
      </c>
      <c r="AV112" s="6">
        <f t="shared" ref="AV112" si="1760">IF(SUM($AM$9:$AS$9)=SUM($AV$9:$BB$9),AV109,IF(AND(SUM($AV$9:$BB$9)&gt;42,SUM($AV$9:$BB$9)&lt;49),AV109,0))</f>
        <v>0</v>
      </c>
      <c r="AW112" s="6">
        <f t="shared" ref="AW112:BB112" si="1761">IF(SUM($AM$9:$AS$9)=SUM($AV$9:$BB$9),AW109,IF(AND(SUM($AV$9:$BB$9)&gt;42,SUM($AV$9:$BB$9)&lt;49),AW109,0))</f>
        <v>0</v>
      </c>
      <c r="AX112" s="6">
        <f t="shared" si="1761"/>
        <v>0</v>
      </c>
      <c r="AY112" s="6">
        <f t="shared" si="1761"/>
        <v>0</v>
      </c>
      <c r="AZ112" s="26">
        <f t="shared" si="1761"/>
        <v>0</v>
      </c>
      <c r="BA112" s="29">
        <f t="shared" si="1761"/>
        <v>0</v>
      </c>
      <c r="BB112" s="23">
        <f t="shared" si="1761"/>
        <v>0</v>
      </c>
    </row>
    <row r="113" spans="1:54" ht="15.75" customHeight="1" x14ac:dyDescent="0.2">
      <c r="A113" s="1">
        <f t="shared" ref="A113:A114" si="1762">A112</f>
        <v>0</v>
      </c>
      <c r="B113" s="313"/>
      <c r="C113" s="314"/>
      <c r="D113" s="314"/>
      <c r="E113" s="314"/>
      <c r="F113" s="31"/>
      <c r="G113" s="183"/>
      <c r="H113" s="123">
        <f t="shared" ref="H113" si="1763">IF($B109=$B103,H107+F113,$F113)</f>
        <v>0</v>
      </c>
      <c r="I113" s="165">
        <f t="shared" si="1702"/>
        <v>0</v>
      </c>
      <c r="J113" s="141">
        <f t="shared" ref="J113" si="1764">IF($H112=0,0,IF($B103=$B109,IF($H114&gt;0,$H114+J107,K109+J107),IF($H114&gt;0,$H114,K109)))</f>
        <v>0</v>
      </c>
      <c r="K113" s="7">
        <f t="shared" si="1747"/>
        <v>0</v>
      </c>
      <c r="L113" s="6"/>
      <c r="M113" s="6"/>
      <c r="N113" s="6"/>
      <c r="O113" s="6"/>
      <c r="P113" s="26"/>
      <c r="Q113" s="29"/>
      <c r="R113" s="23"/>
      <c r="S113" s="141">
        <f t="shared" ref="S113" si="1765">IF($H112=0,0,IF($B103=$B109,IF($H114&gt;0,$H114+S107,T109+S107),IF($H114&gt;0,$H114,T109)))</f>
        <v>0</v>
      </c>
      <c r="T113" s="7">
        <f t="shared" si="1750"/>
        <v>0</v>
      </c>
      <c r="U113" s="6"/>
      <c r="V113" s="6"/>
      <c r="W113" s="6"/>
      <c r="X113" s="6"/>
      <c r="Y113" s="26"/>
      <c r="Z113" s="29"/>
      <c r="AA113" s="23"/>
      <c r="AB113" s="141">
        <f t="shared" ref="AB113" si="1766">IF($H112=0,0,IF($B103=$B109,IF($H114&gt;0,$H114+AB107,AC109+AB107),IF($H114&gt;0,$H114,AC109)))</f>
        <v>0</v>
      </c>
      <c r="AC113" s="7">
        <f t="shared" si="1753"/>
        <v>0</v>
      </c>
      <c r="AD113" s="6"/>
      <c r="AE113" s="6"/>
      <c r="AF113" s="6"/>
      <c r="AG113" s="6"/>
      <c r="AH113" s="26"/>
      <c r="AI113" s="29"/>
      <c r="AJ113" s="23"/>
      <c r="AK113" s="141">
        <f t="shared" ref="AK113" si="1767">IF($H112=0,0,IF($B103=$B109,IF($H114&gt;0,$H114+AK107,AL109+AK107),IF($H114&gt;0,$H114,AL109)))</f>
        <v>0</v>
      </c>
      <c r="AL113" s="7">
        <f t="shared" si="1756"/>
        <v>0</v>
      </c>
      <c r="AM113" s="6"/>
      <c r="AN113" s="6"/>
      <c r="AO113" s="6"/>
      <c r="AP113" s="6"/>
      <c r="AQ113" s="26"/>
      <c r="AR113" s="29"/>
      <c r="AS113" s="23"/>
      <c r="AT113" s="141">
        <f t="shared" ref="AT113" si="1768">IF($H112=0,0,IF($B103=$B109,IF($H114&gt;0,$H114+AT107,AU109+AT107),IF($H114&gt;0,$H114,AU109)))</f>
        <v>0</v>
      </c>
      <c r="AU113" s="7">
        <f t="shared" si="1759"/>
        <v>0</v>
      </c>
      <c r="AV113" s="6"/>
      <c r="AW113" s="6"/>
      <c r="AX113" s="6"/>
      <c r="AY113" s="6"/>
      <c r="AZ113" s="26"/>
      <c r="BA113" s="29"/>
      <c r="BB113" s="23"/>
    </row>
    <row r="114" spans="1:54" ht="18.75" customHeight="1" thickBot="1" x14ac:dyDescent="0.25">
      <c r="A114" s="1">
        <f t="shared" si="1762"/>
        <v>0</v>
      </c>
      <c r="B114" s="323" t="str">
        <f>IF(B109="",Wydruk!$AE$6,IF(J110=0,Wydruk!$AE$7,IF(AND(G110&lt;G111,B109&lt;&gt;$B115),Wydruk!$AE$13,IF(AND($B109=$B103,$B109&lt;&gt;$B115),IF(OR(OR(J114&lt;4,J114&gt;5),OR(S114&lt;4,S114&gt;5),OR(AB114&lt;4,AB114&gt;5),OR(AK114&lt;4,AK114&gt;5),OR(AND(AT114&lt;4,AT114&gt;0),AT114&gt;5)),Wydruk!$AE$8,Wydruk!$AE$9),IF($B109=$B115,IF($F113&lt;&gt;0,Wydruk!$AE$12,Wydruk!$AE$10),IF(OR(OR(J110&lt;4,J110&gt;5),OR(S110&lt;4,S110&gt;5),OR(AB110&lt;4,AB110&gt;5),OR(AK110&lt;4,AK110&gt;5),OR(AND(AT110&lt;4,AT110&gt;0),AT110&gt;5)),Wydruk!$AE$8,Wydruk!$AE$11))))))</f>
        <v>Uzupełnij liczby godzin tygodniowego planu</v>
      </c>
      <c r="C114" s="324"/>
      <c r="D114" s="324"/>
      <c r="E114" s="324"/>
      <c r="F114" s="173">
        <f>czerwiec!F114</f>
        <v>0</v>
      </c>
      <c r="G114" s="184">
        <f>czerwiec!G114</f>
        <v>0</v>
      </c>
      <c r="H114" s="191">
        <f t="shared" ref="H114" si="1769">IF(OR($G114=0,$F114=0,$G114="",$F114=""),0,$G114/$F114)</f>
        <v>0</v>
      </c>
      <c r="I114" s="193"/>
      <c r="J114" s="176">
        <f t="shared" ref="J114" si="1770">IF($B103=$B109,IF(L109+L104&gt;0,1,0)+IF(M109+M104&gt;0,1,0)+IF(N109+N104&gt;0,1,0)+IF(O109+O104&gt;0,1,0)+IF(P109+P104&gt;0,1,0)+IF(Q109+Q104&gt;0,1,0)+IF(R109+R104&gt;0,1,0),J110)</f>
        <v>0</v>
      </c>
      <c r="K114" s="133">
        <f t="shared" ref="K114" si="1771">IF(OR($B109=$B115,J114=0,(K110-Q114+O114)&lt;=0),0,(K110-Q114+O114)/J114)</f>
        <v>0</v>
      </c>
      <c r="L114" s="137">
        <f t="shared" ref="L114" si="1772">IF(K114*(7-J111)&lt;=0,0,K114*(7-J111))</f>
        <v>0</v>
      </c>
      <c r="M114" s="311">
        <f t="shared" ref="M114" si="1773">ROUND(IF(OR(K111-K114*(7-J111)+P114&lt;0,$B109=$B115,K114&lt;=0,K111=0),0,IF(K111-K114*(7-J111)+P114&gt;Q114-O114+P114,Q114-O114+P114,K111-K114*(7-J111)+P114)),1)</f>
        <v>0</v>
      </c>
      <c r="N114" s="312"/>
      <c r="O114" s="139">
        <f t="shared" ref="O114" si="1774">IF(OR($B109=$B115,J110=0),0,IF($B109=$B103,J109,$F109))</f>
        <v>0</v>
      </c>
      <c r="P114" s="30">
        <f t="shared" ref="P114" si="1775">IF(OR($B109=$B115,J114=0),0,$G111-$G110)</f>
        <v>0</v>
      </c>
      <c r="Q114" s="134">
        <f t="shared" ref="Q114" si="1776">IF(OR($B109=$B115,J114=0),0,J113)</f>
        <v>0</v>
      </c>
      <c r="R114" s="138">
        <f t="shared" ref="R114" si="1777">IF($B109=$B115,0,K111)</f>
        <v>0</v>
      </c>
      <c r="S114" s="176">
        <f t="shared" ref="S114" si="1778">IF($B103=$B109,IF(U109+U104&gt;0,1,0)+IF(V109+V104&gt;0,1,0)+IF(W109+W104&gt;0,1,0)+IF(X109+X104&gt;0,1,0)+IF(Y109+Y104&gt;0,1,0)+IF(Z109+Z104&gt;0,1,0)+IF(AA109+AA104&gt;0,1,0),S110)</f>
        <v>0</v>
      </c>
      <c r="T114" s="133">
        <f t="shared" ref="T114" si="1779">IF(OR($B109=$B115,S114=0,(T110-Z114+X114)&lt;=0),0,(T110-Z114+X114)/S114)</f>
        <v>0</v>
      </c>
      <c r="U114" s="137">
        <f t="shared" ref="U114" si="1780">IF(T114*(7-S111)&lt;=0,0,T114*(7-S111))</f>
        <v>0</v>
      </c>
      <c r="V114" s="311">
        <f t="shared" ref="V114" si="1781">ROUND(IF(OR(T111-T114*(7-S111)+Y114&lt;0,$B109=$B115,T114&lt;=0,T111=0),0,IF(T111-T114*(7-S111)+Y114&gt;Z114-X114+Y114,Z114-X114+Y114,T111-T114*(7-S111)+Y114)),1)</f>
        <v>0</v>
      </c>
      <c r="W114" s="312"/>
      <c r="X114" s="139">
        <f t="shared" ref="X114" si="1782">IF(OR($B109=$B115,S110=0),0,IF($B109=$B103,S109,$F109))</f>
        <v>0</v>
      </c>
      <c r="Y114" s="30">
        <f t="shared" ref="Y114" si="1783">IF(OR($B109=$B115,S114=0),0,$G111-$G110)</f>
        <v>0</v>
      </c>
      <c r="Z114" s="134">
        <f t="shared" ref="Z114" si="1784">IF(OR($B109=$B115,S114=0),0,S113)</f>
        <v>0</v>
      </c>
      <c r="AA114" s="138">
        <f t="shared" ref="AA114" si="1785">IF($B109=$B115,0,T111)</f>
        <v>0</v>
      </c>
      <c r="AB114" s="176">
        <f t="shared" ref="AB114" si="1786">IF($B103=$B109,IF(AD109+AD104&gt;0,1,0)+IF(AE109+AE104&gt;0,1,0)+IF(AF109+AF104&gt;0,1,0)+IF(AG109+AG104&gt;0,1,0)+IF(AH109+AH104&gt;0,1,0)+IF(AI109+AI104&gt;0,1,0)+IF(AJ109+AJ104&gt;0,1,0),AB110)</f>
        <v>0</v>
      </c>
      <c r="AC114" s="133">
        <f t="shared" ref="AC114" si="1787">IF(OR($B109=$B115,AB114=0,(AC110-AI114+AG114)&lt;=0),0,(AC110-AI114+AG114)/AB114)</f>
        <v>0</v>
      </c>
      <c r="AD114" s="137">
        <f t="shared" ref="AD114" si="1788">IF(AC114*(7-AB111)&lt;=0,0,AC114*(7-AB111))</f>
        <v>0</v>
      </c>
      <c r="AE114" s="311">
        <f t="shared" ref="AE114" si="1789">ROUND(IF(OR(AC111-AC114*(7-AB111)+AH114&lt;0,$B109=$B115,AC114&lt;=0,AC111=0),0,IF(AC111-AC114*(7-AB111)+AH114&gt;AI114-AG114+AH114,AI114-AG114+AH114,AC111-AC114*(7-AB111)+AH114)),1)</f>
        <v>0</v>
      </c>
      <c r="AF114" s="312"/>
      <c r="AG114" s="139">
        <f t="shared" ref="AG114" si="1790">IF(OR($B109=$B115,AB110=0),0,IF($B109=$B103,AB109,$F109))</f>
        <v>0</v>
      </c>
      <c r="AH114" s="30">
        <f t="shared" ref="AH114" si="1791">IF(OR($B109=$B115,AB114=0),0,$G111-$G110)</f>
        <v>0</v>
      </c>
      <c r="AI114" s="134">
        <f t="shared" ref="AI114" si="1792">IF(OR($B109=$B115,AB114=0),0,AB113)</f>
        <v>0</v>
      </c>
      <c r="AJ114" s="138">
        <f t="shared" ref="AJ114" si="1793">IF($B109=$B115,0,AC111)</f>
        <v>0</v>
      </c>
      <c r="AK114" s="176">
        <f t="shared" ref="AK114" si="1794">IF($B103=$B109,IF(AM109+AM104&gt;0,1,0)+IF(AN109+AN104&gt;0,1,0)+IF(AO109+AO104&gt;0,1,0)+IF(AP109+AP104&gt;0,1,0)+IF(AQ109+AQ104&gt;0,1,0)+IF(AR109+AR104&gt;0,1,0)+IF(AS109+AS104&gt;0,1,0),AK110)</f>
        <v>0</v>
      </c>
      <c r="AL114" s="133">
        <f t="shared" ref="AL114" si="1795">IF(OR($B109=$B115,AK114=0,(AL110-AR114+AP114)&lt;=0),0,(AL110-AR114+AP114)/AK114)</f>
        <v>0</v>
      </c>
      <c r="AM114" s="137">
        <f t="shared" ref="AM114" si="1796">IF(AL114*(7-AK111)&lt;=0,0,AL114*(7-AK111))</f>
        <v>0</v>
      </c>
      <c r="AN114" s="311">
        <f t="shared" ref="AN114" si="1797">ROUND(IF(OR(AL111-AL114*(7-AK111)+AQ114&lt;0,$B109=$B115,AL114&lt;=0,AL111=0),0,IF(AL111-AL114*(7-AK111)+AQ114&gt;AR114-AP114+AQ114,AR114-AP114+AQ114,AL111-AL114*(7-AK111)+AQ114)),1)</f>
        <v>0</v>
      </c>
      <c r="AO114" s="312"/>
      <c r="AP114" s="139">
        <f t="shared" ref="AP114" si="1798">IF(OR($B109=$B115,AK110=0),0,IF($B109=$B103,AK109,$F109))</f>
        <v>0</v>
      </c>
      <c r="AQ114" s="30">
        <f t="shared" ref="AQ114" si="1799">IF(OR($B109=$B115,AK114=0),0,$G111-$G110)</f>
        <v>0</v>
      </c>
      <c r="AR114" s="134">
        <f t="shared" ref="AR114" si="1800">IF(OR($B109=$B115,AK114=0),0,AK113)</f>
        <v>0</v>
      </c>
      <c r="AS114" s="138">
        <f t="shared" ref="AS114" si="1801">IF($B109=$B115,0,AL111)</f>
        <v>0</v>
      </c>
      <c r="AT114" s="176">
        <f t="shared" ref="AT114" si="1802">IF($B103=$B109,IF(AV109+AV104&gt;0,1,0)+IF(AW109+AW104&gt;0,1,0)+IF(AX109+AX104&gt;0,1,0)+IF(AY109+AY104&gt;0,1,0)+IF(AZ109+AZ104&gt;0,1,0)+IF(BA109+BA104&gt;0,1,0)+IF(BB109+BB104&gt;0,1,0),AT110)</f>
        <v>0</v>
      </c>
      <c r="AU114" s="133">
        <f t="shared" ref="AU114" si="1803">IF(OR($B109=$B115,AT114=0,(AU110-BA114+AY114)&lt;=0),0,(AU110-BA114+AY114)/AT114)</f>
        <v>0</v>
      </c>
      <c r="AV114" s="137">
        <f t="shared" ref="AV114" si="1804">IF(AU114*(7-AT111)&lt;=0,0,AU114*(7-AT111))</f>
        <v>0</v>
      </c>
      <c r="AW114" s="311">
        <f t="shared" ref="AW114" si="1805">ROUND(IF(OR(AU111-AU114*(7-AT111)+AZ114&lt;0,$B109=$B115,AU114&lt;=0,AU111=0),0,IF(AU111-AU114*(7-AT111)+AZ114&gt;BA114-AY114+AZ114,BA114-AY114+AZ114,AU111-AU114*(7-AT111)+AZ114)),1)</f>
        <v>0</v>
      </c>
      <c r="AX114" s="312"/>
      <c r="AY114" s="139">
        <f t="shared" ref="AY114" si="1806">IF(OR($B109=$B115,AT110=0),0,IF($B109=$B103,AT109,$F109))</f>
        <v>0</v>
      </c>
      <c r="AZ114" s="30">
        <f t="shared" ref="AZ114" si="1807">IF(OR($B109=$B115,AT114=0),0,$G111-$G110)</f>
        <v>0</v>
      </c>
      <c r="BA114" s="134">
        <f t="shared" ref="BA114" si="1808">IF(OR($B109=$B115,AT114=0),0,AT113)</f>
        <v>0</v>
      </c>
      <c r="BB114" s="138">
        <f t="shared" ref="BB114" si="1809">IF($B109=$B115,0,AU111)</f>
        <v>0</v>
      </c>
    </row>
    <row r="115" spans="1:54" ht="15.75" x14ac:dyDescent="0.2">
      <c r="A115" s="1">
        <f t="shared" ref="A115" si="1810">IF(B115="","1. Niewypełnione",B115)</f>
        <v>0</v>
      </c>
      <c r="B115" s="320">
        <f>czerwiec!B115</f>
        <v>0</v>
      </c>
      <c r="C115" s="321">
        <f>czerwiec!C115</f>
        <v>0</v>
      </c>
      <c r="D115" s="321">
        <f>czerwiec!D115</f>
        <v>0</v>
      </c>
      <c r="E115" s="321">
        <f>czerwiec!E115</f>
        <v>0</v>
      </c>
      <c r="F115" s="177">
        <f>czerwiec!F115</f>
        <v>18</v>
      </c>
      <c r="G115" s="185">
        <f>czerwiec!G115</f>
        <v>18</v>
      </c>
      <c r="H115" s="177"/>
      <c r="I115" s="192">
        <f t="shared" ref="I115:I119" si="1811">K115+T115+AC115+AL115+AU115</f>
        <v>0</v>
      </c>
      <c r="J115" s="186">
        <f t="shared" ref="J115" si="1812">IF(OR($B115=$B121,J118=0),0,ROUND((K116+P120)/J118,0))</f>
        <v>0</v>
      </c>
      <c r="K115" s="51">
        <f t="shared" ref="K115:K116" si="1813">SUM(L115:R115)</f>
        <v>0</v>
      </c>
      <c r="L115" s="52">
        <f>czerwiec!L115</f>
        <v>0</v>
      </c>
      <c r="M115" s="52">
        <f>czerwiec!M115</f>
        <v>0</v>
      </c>
      <c r="N115" s="52">
        <f>czerwiec!N115</f>
        <v>0</v>
      </c>
      <c r="O115" s="52">
        <f>czerwiec!O115</f>
        <v>0</v>
      </c>
      <c r="P115" s="53">
        <f>czerwiec!P115</f>
        <v>0</v>
      </c>
      <c r="Q115" s="54">
        <f>czerwiec!Q115</f>
        <v>0</v>
      </c>
      <c r="R115" s="55">
        <f>czerwiec!R115</f>
        <v>0</v>
      </c>
      <c r="S115" s="188">
        <f t="shared" ref="S115" si="1814">IF(OR($B115=$B121,S118=0),0,ROUND((T116+Y120)/S118,0))</f>
        <v>0</v>
      </c>
      <c r="T115" s="51">
        <f t="shared" ref="T115:T116" si="1815">SUM(U115:AA115)</f>
        <v>0</v>
      </c>
      <c r="U115" s="52">
        <f>czerwiec!U115</f>
        <v>0</v>
      </c>
      <c r="V115" s="52">
        <f>czerwiec!V115</f>
        <v>0</v>
      </c>
      <c r="W115" s="52">
        <f>czerwiec!W115</f>
        <v>0</v>
      </c>
      <c r="X115" s="52">
        <f>czerwiec!X115</f>
        <v>0</v>
      </c>
      <c r="Y115" s="53">
        <f>czerwiec!Y115</f>
        <v>0</v>
      </c>
      <c r="Z115" s="54">
        <f>czerwiec!Z115</f>
        <v>0</v>
      </c>
      <c r="AA115" s="55">
        <f>czerwiec!AA115</f>
        <v>0</v>
      </c>
      <c r="AB115" s="188">
        <f t="shared" ref="AB115" si="1816">IF(OR($B115=$B121,AB118=0),0,ROUND((AC116+AH120)/AB118,0))</f>
        <v>0</v>
      </c>
      <c r="AC115" s="51">
        <f t="shared" ref="AC115:AC116" si="1817">SUM(AD115:AJ115)</f>
        <v>0</v>
      </c>
      <c r="AD115" s="52">
        <f>czerwiec!AD115</f>
        <v>0</v>
      </c>
      <c r="AE115" s="52">
        <f>czerwiec!AE115</f>
        <v>0</v>
      </c>
      <c r="AF115" s="52">
        <f>czerwiec!AF115</f>
        <v>0</v>
      </c>
      <c r="AG115" s="52">
        <f>czerwiec!AG115</f>
        <v>0</v>
      </c>
      <c r="AH115" s="53">
        <f>czerwiec!AH115</f>
        <v>0</v>
      </c>
      <c r="AI115" s="54">
        <f>czerwiec!AI115</f>
        <v>0</v>
      </c>
      <c r="AJ115" s="55">
        <f>czerwiec!AJ115</f>
        <v>0</v>
      </c>
      <c r="AK115" s="188">
        <f t="shared" ref="AK115" si="1818">IF(OR($B115=$B121,AK118=0),0,ROUND((AL116+AQ120)/AK118,0))</f>
        <v>0</v>
      </c>
      <c r="AL115" s="51">
        <f t="shared" ref="AL115:AL116" si="1819">SUM(AM115:AS115)</f>
        <v>0</v>
      </c>
      <c r="AM115" s="52">
        <f>czerwiec!AM115</f>
        <v>0</v>
      </c>
      <c r="AN115" s="52">
        <f>czerwiec!AN115</f>
        <v>0</v>
      </c>
      <c r="AO115" s="52">
        <f>czerwiec!AO115</f>
        <v>0</v>
      </c>
      <c r="AP115" s="52">
        <f>czerwiec!AP115</f>
        <v>0</v>
      </c>
      <c r="AQ115" s="53">
        <f>czerwiec!AQ115</f>
        <v>0</v>
      </c>
      <c r="AR115" s="54">
        <f>czerwiec!AR115</f>
        <v>0</v>
      </c>
      <c r="AS115" s="55">
        <f>czerwiec!AS115</f>
        <v>0</v>
      </c>
      <c r="AT115" s="188">
        <f t="shared" ref="AT115" si="1820">IF(OR($B115=$B121,AT118=0),0,ROUND((AU116+AZ120)/AT118,0))</f>
        <v>0</v>
      </c>
      <c r="AU115" s="51">
        <f t="shared" ref="AU115:AU116" si="1821">SUM(AV115:BB115)</f>
        <v>0</v>
      </c>
      <c r="AV115" s="52">
        <f t="shared" ref="AV115" si="1822">IF(SUM($AM$9:$AS$9)=SUM($AV$9:$BB$9),AM115,IF(AND(SUM($AV$9:$BB$9)&gt;42,SUM($AV$9:$BB$9)&lt;49),AM115,0))</f>
        <v>0</v>
      </c>
      <c r="AW115" s="52">
        <f t="shared" ref="AW115" si="1823">IF(SUM($AM$9:$AS$9)=SUM($AV$9:$BB$9),AN115,IF(AND(SUM($AV$9:$BB$9)&gt;42,SUM($AV$9:$BB$9)&lt;49),AN115,0))</f>
        <v>0</v>
      </c>
      <c r="AX115" s="52">
        <f t="shared" ref="AX115" si="1824">IF(SUM($AM$9:$AS$9)=SUM($AV$9:$BB$9),AO115,IF(AND(SUM($AV$9:$BB$9)&gt;42,SUM($AV$9:$BB$9)&lt;49),AO115,0))</f>
        <v>0</v>
      </c>
      <c r="AY115" s="52">
        <f t="shared" ref="AY115" si="1825">IF(SUM($AM$9:$AS$9)=SUM($AV$9:$BB$9),AP115,IF(AND(SUM($AV$9:$BB$9)&gt;42,SUM($AV$9:$BB$9)&lt;49),AP115,0))</f>
        <v>0</v>
      </c>
      <c r="AZ115" s="53">
        <f t="shared" ref="AZ115" si="1826">IF(SUM($AM$9:$AS$9)=SUM($AV$9:$BB$9),AQ115,IF(AND(SUM($AV$9:$BB$9)&gt;42,SUM($AV$9:$BB$9)&lt;49),AQ115,0))</f>
        <v>0</v>
      </c>
      <c r="BA115" s="54">
        <f t="shared" ref="BA115" si="1827">IF(SUM($AM$9:$AS$9)=SUM($AV$9:$BB$9),AR115,IF(AND(SUM($AV$9:$BB$9)&gt;42,SUM($AV$9:$BB$9)&lt;49),AR115,0))</f>
        <v>0</v>
      </c>
      <c r="BB115" s="55">
        <f t="shared" ref="BB115" si="1828">IF(SUM($AM$9:$AS$9)=SUM($AV$9:$BB$9),AS115,IF(AND(SUM($AV$9:$BB$9)&gt;42,SUM($AV$9:$BB$9)&lt;49),AS115,0))</f>
        <v>0</v>
      </c>
    </row>
    <row r="116" spans="1:54" ht="12.75" hidden="1" customHeight="1" x14ac:dyDescent="0.2">
      <c r="B116" s="93"/>
      <c r="C116" s="94"/>
      <c r="D116" s="95"/>
      <c r="E116" s="115"/>
      <c r="F116" s="140" t="b">
        <f t="shared" ref="F116" si="1829">IF($B109=$B115,OR(F110,G115&lt;F115),G115&lt;F115)</f>
        <v>0</v>
      </c>
      <c r="G116" s="189">
        <f t="shared" ref="G116" si="1830">IF(AND($B109=$B115,$B109&lt;&gt;"",$B109&lt;&gt;0),G115+G110,G115)</f>
        <v>18</v>
      </c>
      <c r="H116" s="120"/>
      <c r="I116" s="165">
        <f t="shared" si="1811"/>
        <v>0</v>
      </c>
      <c r="J116" s="194">
        <f t="shared" ref="J116" si="1831">7-COUNTIF(L115:R115,0)-COUNTIF(L115:R115,"")</f>
        <v>0</v>
      </c>
      <c r="K116" s="22">
        <f t="shared" si="1813"/>
        <v>0</v>
      </c>
      <c r="L116" s="35">
        <f t="shared" ref="L116:R116" si="1832">IF($B109=$B115,L115+L110,L115)</f>
        <v>0</v>
      </c>
      <c r="M116" s="35">
        <f t="shared" si="1832"/>
        <v>0</v>
      </c>
      <c r="N116" s="35">
        <f t="shared" si="1832"/>
        <v>0</v>
      </c>
      <c r="O116" s="35">
        <f t="shared" si="1832"/>
        <v>0</v>
      </c>
      <c r="P116" s="36">
        <f t="shared" si="1832"/>
        <v>0</v>
      </c>
      <c r="Q116" s="37">
        <f t="shared" si="1832"/>
        <v>0</v>
      </c>
      <c r="R116" s="38">
        <f t="shared" si="1832"/>
        <v>0</v>
      </c>
      <c r="S116" s="194">
        <f t="shared" ref="S116" si="1833">7-COUNTIF(U115:AA115,0)-COUNTIF(U115:AA115,"")</f>
        <v>0</v>
      </c>
      <c r="T116" s="22">
        <f t="shared" si="1815"/>
        <v>0</v>
      </c>
      <c r="U116" s="35">
        <f t="shared" ref="U116:AA116" si="1834">IF($B109=$B115,U115+U110,U115)</f>
        <v>0</v>
      </c>
      <c r="V116" s="35">
        <f t="shared" si="1834"/>
        <v>0</v>
      </c>
      <c r="W116" s="35">
        <f t="shared" si="1834"/>
        <v>0</v>
      </c>
      <c r="X116" s="35">
        <f t="shared" si="1834"/>
        <v>0</v>
      </c>
      <c r="Y116" s="36">
        <f t="shared" si="1834"/>
        <v>0</v>
      </c>
      <c r="Z116" s="37">
        <f t="shared" si="1834"/>
        <v>0</v>
      </c>
      <c r="AA116" s="38">
        <f t="shared" si="1834"/>
        <v>0</v>
      </c>
      <c r="AB116" s="194">
        <f t="shared" ref="AB116" si="1835">7-COUNTIF(AD115:AJ115,0)-COUNTIF(AD115:AJ115,"")</f>
        <v>0</v>
      </c>
      <c r="AC116" s="22">
        <f t="shared" si="1817"/>
        <v>0</v>
      </c>
      <c r="AD116" s="35">
        <f t="shared" ref="AD116:AJ116" si="1836">IF($B109=$B115,AD115+AD110,AD115)</f>
        <v>0</v>
      </c>
      <c r="AE116" s="35">
        <f t="shared" si="1836"/>
        <v>0</v>
      </c>
      <c r="AF116" s="35">
        <f t="shared" si="1836"/>
        <v>0</v>
      </c>
      <c r="AG116" s="35">
        <f t="shared" si="1836"/>
        <v>0</v>
      </c>
      <c r="AH116" s="36">
        <f t="shared" si="1836"/>
        <v>0</v>
      </c>
      <c r="AI116" s="37">
        <f t="shared" si="1836"/>
        <v>0</v>
      </c>
      <c r="AJ116" s="38">
        <f t="shared" si="1836"/>
        <v>0</v>
      </c>
      <c r="AK116" s="194">
        <f t="shared" ref="AK116" si="1837">7-COUNTIF(AM115:AS115,0)-COUNTIF(AM115:AS115,"")</f>
        <v>0</v>
      </c>
      <c r="AL116" s="22">
        <f t="shared" si="1819"/>
        <v>0</v>
      </c>
      <c r="AM116" s="35">
        <f t="shared" ref="AM116:AS116" si="1838">IF($B109=$B115,AM115+AM110,AM115)</f>
        <v>0</v>
      </c>
      <c r="AN116" s="35">
        <f t="shared" si="1838"/>
        <v>0</v>
      </c>
      <c r="AO116" s="35">
        <f t="shared" si="1838"/>
        <v>0</v>
      </c>
      <c r="AP116" s="35">
        <f t="shared" si="1838"/>
        <v>0</v>
      </c>
      <c r="AQ116" s="36">
        <f t="shared" si="1838"/>
        <v>0</v>
      </c>
      <c r="AR116" s="37">
        <f t="shared" si="1838"/>
        <v>0</v>
      </c>
      <c r="AS116" s="38">
        <f t="shared" si="1838"/>
        <v>0</v>
      </c>
      <c r="AT116" s="194">
        <f t="shared" ref="AT116" si="1839">7-COUNTIF(AV115:BB115,0)-COUNTIF(AV115:BB115,"")</f>
        <v>0</v>
      </c>
      <c r="AU116" s="22">
        <f t="shared" si="1821"/>
        <v>0</v>
      </c>
      <c r="AV116" s="35">
        <f t="shared" ref="AV116:BB116" si="1840">IF($B109=$B115,AV115+AV110,AV115)</f>
        <v>0</v>
      </c>
      <c r="AW116" s="35">
        <f t="shared" si="1840"/>
        <v>0</v>
      </c>
      <c r="AX116" s="35">
        <f t="shared" si="1840"/>
        <v>0</v>
      </c>
      <c r="AY116" s="35">
        <f t="shared" si="1840"/>
        <v>0</v>
      </c>
      <c r="AZ116" s="36">
        <f t="shared" si="1840"/>
        <v>0</v>
      </c>
      <c r="BA116" s="37">
        <f t="shared" si="1840"/>
        <v>0</v>
      </c>
      <c r="BB116" s="38">
        <f t="shared" si="1840"/>
        <v>0</v>
      </c>
    </row>
    <row r="117" spans="1:54" ht="15" hidden="1" customHeight="1" x14ac:dyDescent="0.2">
      <c r="B117" s="116"/>
      <c r="C117" s="117"/>
      <c r="D117" s="118"/>
      <c r="E117" s="119"/>
      <c r="F117" s="92"/>
      <c r="G117" s="190">
        <f t="shared" ref="G117" si="1841">IF(AND($B109=$B115,$B109&lt;&gt;"",$B109&lt;&gt;0),F115+G111,F115)</f>
        <v>18</v>
      </c>
      <c r="H117" s="121"/>
      <c r="I117" s="165">
        <f t="shared" si="1811"/>
        <v>0</v>
      </c>
      <c r="J117" s="195">
        <f t="shared" ref="J117" si="1842">IF($B115=$B109,COUNTIF(L117:R117,0),COUNTIF(L118:R118,0)+COUNTIF(L118:R118,""))</f>
        <v>7</v>
      </c>
      <c r="K117" s="39">
        <f t="shared" ref="K117:R117" si="1843">IF($B109=$B115,K118+K111,K118)</f>
        <v>0</v>
      </c>
      <c r="L117" s="40">
        <f t="shared" si="1843"/>
        <v>0</v>
      </c>
      <c r="M117" s="40">
        <f t="shared" si="1843"/>
        <v>0</v>
      </c>
      <c r="N117" s="40">
        <f t="shared" si="1843"/>
        <v>0</v>
      </c>
      <c r="O117" s="40">
        <f t="shared" si="1843"/>
        <v>0</v>
      </c>
      <c r="P117" s="41">
        <f t="shared" si="1843"/>
        <v>0</v>
      </c>
      <c r="Q117" s="42">
        <f t="shared" si="1843"/>
        <v>0</v>
      </c>
      <c r="R117" s="43">
        <f t="shared" si="1843"/>
        <v>0</v>
      </c>
      <c r="S117" s="195">
        <f t="shared" ref="S117" si="1844">IF($B115=$B109,COUNTIF(U117:AA117,0),COUNTIF(U118:AA118,0)+COUNTIF(U118:AA118,""))</f>
        <v>7</v>
      </c>
      <c r="T117" s="39">
        <f t="shared" ref="T117:AA117" si="1845">IF($B109=$B115,T118+T111,T118)</f>
        <v>0</v>
      </c>
      <c r="U117" s="40">
        <f t="shared" si="1845"/>
        <v>0</v>
      </c>
      <c r="V117" s="40">
        <f t="shared" si="1845"/>
        <v>0</v>
      </c>
      <c r="W117" s="40">
        <f t="shared" si="1845"/>
        <v>0</v>
      </c>
      <c r="X117" s="40">
        <f t="shared" si="1845"/>
        <v>0</v>
      </c>
      <c r="Y117" s="41">
        <f t="shared" si="1845"/>
        <v>0</v>
      </c>
      <c r="Z117" s="42">
        <f t="shared" si="1845"/>
        <v>0</v>
      </c>
      <c r="AA117" s="43">
        <f t="shared" si="1845"/>
        <v>0</v>
      </c>
      <c r="AB117" s="195">
        <f t="shared" ref="AB117" si="1846">IF($B115=$B109,COUNTIF(AD117:AJ117,0),COUNTIF(AD118:AJ118,0)+COUNTIF(AD118:AJ118,""))</f>
        <v>7</v>
      </c>
      <c r="AC117" s="39">
        <f t="shared" ref="AC117:AJ117" si="1847">IF($B109=$B115,AC118+AC111,AC118)</f>
        <v>0</v>
      </c>
      <c r="AD117" s="40">
        <f t="shared" si="1847"/>
        <v>0</v>
      </c>
      <c r="AE117" s="40">
        <f t="shared" si="1847"/>
        <v>0</v>
      </c>
      <c r="AF117" s="40">
        <f t="shared" si="1847"/>
        <v>0</v>
      </c>
      <c r="AG117" s="40">
        <f t="shared" si="1847"/>
        <v>0</v>
      </c>
      <c r="AH117" s="41">
        <f t="shared" si="1847"/>
        <v>0</v>
      </c>
      <c r="AI117" s="42">
        <f t="shared" si="1847"/>
        <v>0</v>
      </c>
      <c r="AJ117" s="43">
        <f t="shared" si="1847"/>
        <v>0</v>
      </c>
      <c r="AK117" s="195">
        <f t="shared" ref="AK117" si="1848">IF($B115=$B109,COUNTIF(AM117:AS117,0),COUNTIF(AM118:AS118,0)+COUNTIF(AM118:AS118,""))</f>
        <v>7</v>
      </c>
      <c r="AL117" s="39">
        <f t="shared" ref="AL117:AS117" si="1849">IF($B109=$B115,AL118+AL111,AL118)</f>
        <v>0</v>
      </c>
      <c r="AM117" s="40">
        <f t="shared" si="1849"/>
        <v>0</v>
      </c>
      <c r="AN117" s="40">
        <f t="shared" si="1849"/>
        <v>0</v>
      </c>
      <c r="AO117" s="40">
        <f t="shared" si="1849"/>
        <v>0</v>
      </c>
      <c r="AP117" s="40">
        <f t="shared" si="1849"/>
        <v>0</v>
      </c>
      <c r="AQ117" s="41">
        <f t="shared" si="1849"/>
        <v>0</v>
      </c>
      <c r="AR117" s="42">
        <f t="shared" si="1849"/>
        <v>0</v>
      </c>
      <c r="AS117" s="43">
        <f t="shared" si="1849"/>
        <v>0</v>
      </c>
      <c r="AT117" s="195">
        <f t="shared" ref="AT117" si="1850">IF($B115=$B109,COUNTIF(AV117:BB117,0),COUNTIF(AV118:BB118,0)+COUNTIF(AV118:BB118,""))</f>
        <v>7</v>
      </c>
      <c r="AU117" s="39">
        <f t="shared" ref="AU117:BB117" si="1851">IF($B109=$B115,AU118+AU111,AU118)</f>
        <v>0</v>
      </c>
      <c r="AV117" s="40">
        <f t="shared" si="1851"/>
        <v>0</v>
      </c>
      <c r="AW117" s="40">
        <f t="shared" si="1851"/>
        <v>0</v>
      </c>
      <c r="AX117" s="40">
        <f t="shared" si="1851"/>
        <v>0</v>
      </c>
      <c r="AY117" s="40">
        <f t="shared" si="1851"/>
        <v>0</v>
      </c>
      <c r="AZ117" s="41">
        <f t="shared" si="1851"/>
        <v>0</v>
      </c>
      <c r="BA117" s="42">
        <f t="shared" si="1851"/>
        <v>0</v>
      </c>
      <c r="BB117" s="43">
        <f t="shared" si="1851"/>
        <v>0</v>
      </c>
    </row>
    <row r="118" spans="1:54" ht="15.75" customHeight="1" x14ac:dyDescent="0.2">
      <c r="A118" s="1">
        <f t="shared" ref="A118" si="1852">A115</f>
        <v>0</v>
      </c>
      <c r="B118" s="313">
        <f t="shared" ref="B118" si="1853">B112+1</f>
        <v>17</v>
      </c>
      <c r="C118" s="314"/>
      <c r="D118" s="314"/>
      <c r="E118" s="314"/>
      <c r="F118" s="31"/>
      <c r="G118" s="183"/>
      <c r="H118" s="122">
        <f t="shared" ref="H118" si="1854">5-COUNTIF(AU115,0)-COUNTIF(AL115,0)-COUNTIF(AC115,0)-COUNTIF(T115,0)-COUNTIF(K115,0)</f>
        <v>0</v>
      </c>
      <c r="I118" s="165">
        <f t="shared" si="1811"/>
        <v>0</v>
      </c>
      <c r="J118" s="187">
        <f t="shared" ref="J118" si="1855">IF($B115=$B109,J112+IF($F115&lt;&gt;$G115,(K115+$G117-$G116)/$F115,K115/$F115),IF($F115&lt;&gt;G115,(K115+$G117-$G116)/$F115,K115/$F115))</f>
        <v>0</v>
      </c>
      <c r="K118" s="7">
        <f t="shared" ref="K118:K119" si="1856">SUM(L118:R118)</f>
        <v>0</v>
      </c>
      <c r="L118" s="26">
        <f t="shared" ref="L118:R118" si="1857">L115</f>
        <v>0</v>
      </c>
      <c r="M118" s="26">
        <f t="shared" si="1857"/>
        <v>0</v>
      </c>
      <c r="N118" s="26">
        <f t="shared" si="1857"/>
        <v>0</v>
      </c>
      <c r="O118" s="26">
        <f t="shared" si="1857"/>
        <v>0</v>
      </c>
      <c r="P118" s="26">
        <f t="shared" si="1857"/>
        <v>0</v>
      </c>
      <c r="Q118" s="29">
        <f t="shared" si="1857"/>
        <v>0</v>
      </c>
      <c r="R118" s="23">
        <f t="shared" si="1857"/>
        <v>0</v>
      </c>
      <c r="S118" s="187">
        <f t="shared" ref="S118" si="1858">IF($B115=$B109,S112+IF($F115&lt;&gt;$G115,(T115+$G117-$G116)/$F115,T115/$F115),IF($F115&lt;&gt;P115,(T115+$G117-$G116)/$F115,T115/$F115))</f>
        <v>0</v>
      </c>
      <c r="T118" s="7">
        <f t="shared" ref="T118:T119" si="1859">SUM(U118:AA118)</f>
        <v>0</v>
      </c>
      <c r="U118" s="26">
        <f t="shared" ref="U118:AA118" si="1860">U115</f>
        <v>0</v>
      </c>
      <c r="V118" s="26">
        <f t="shared" si="1860"/>
        <v>0</v>
      </c>
      <c r="W118" s="26">
        <f t="shared" si="1860"/>
        <v>0</v>
      </c>
      <c r="X118" s="26">
        <f t="shared" si="1860"/>
        <v>0</v>
      </c>
      <c r="Y118" s="113">
        <f t="shared" si="1860"/>
        <v>0</v>
      </c>
      <c r="Z118" s="29">
        <f t="shared" si="1860"/>
        <v>0</v>
      </c>
      <c r="AA118" s="23">
        <f t="shared" si="1860"/>
        <v>0</v>
      </c>
      <c r="AB118" s="187">
        <f t="shared" ref="AB118" si="1861">IF($B115=$B109,AB112+IF($F115&lt;&gt;$G115,(AC115+$G117-$G116)/$F115,AC115/$F115),IF($F115&lt;&gt;Y115,(AC115+$G117-$G116)/$F115,AC115/$F115))</f>
        <v>0</v>
      </c>
      <c r="AC118" s="7">
        <f t="shared" ref="AC118:AC119" si="1862">SUM(AD118:AJ118)</f>
        <v>0</v>
      </c>
      <c r="AD118" s="26">
        <f t="shared" ref="AD118:AJ118" si="1863">AD115</f>
        <v>0</v>
      </c>
      <c r="AE118" s="26">
        <f t="shared" si="1863"/>
        <v>0</v>
      </c>
      <c r="AF118" s="26">
        <f t="shared" si="1863"/>
        <v>0</v>
      </c>
      <c r="AG118" s="26">
        <f t="shared" si="1863"/>
        <v>0</v>
      </c>
      <c r="AH118" s="113">
        <f t="shared" si="1863"/>
        <v>0</v>
      </c>
      <c r="AI118" s="29">
        <f t="shared" si="1863"/>
        <v>0</v>
      </c>
      <c r="AJ118" s="23">
        <f t="shared" si="1863"/>
        <v>0</v>
      </c>
      <c r="AK118" s="187">
        <f t="shared" ref="AK118" si="1864">IF($B115=$B109,AK112+IF($F115&lt;&gt;$G115,(AL115+$G117-$G116)/$F115,AL115/$F115),IF($F115&lt;&gt;AH115,(AL115+$G117-$G116)/$F115,AL115/$F115))</f>
        <v>0</v>
      </c>
      <c r="AL118" s="7">
        <f t="shared" ref="AL118:AL119" si="1865">SUM(AM118:AS118)</f>
        <v>0</v>
      </c>
      <c r="AM118" s="26">
        <f t="shared" ref="AM118:AS118" si="1866">AM115</f>
        <v>0</v>
      </c>
      <c r="AN118" s="26">
        <f t="shared" si="1866"/>
        <v>0</v>
      </c>
      <c r="AO118" s="26">
        <f t="shared" si="1866"/>
        <v>0</v>
      </c>
      <c r="AP118" s="26">
        <f t="shared" si="1866"/>
        <v>0</v>
      </c>
      <c r="AQ118" s="113">
        <f t="shared" si="1866"/>
        <v>0</v>
      </c>
      <c r="AR118" s="29">
        <f t="shared" si="1866"/>
        <v>0</v>
      </c>
      <c r="AS118" s="23">
        <f t="shared" si="1866"/>
        <v>0</v>
      </c>
      <c r="AT118" s="187">
        <f t="shared" ref="AT118" si="1867">IF($B115=$B109,AT112+IF($F115&lt;&gt;$G115,(AU115+$G117-$G116)/$F115,AU115/$F115),IF($F115&lt;&gt;AQ115,(AU115+$G117-$G116)/$F115,AU115/$F115))</f>
        <v>0</v>
      </c>
      <c r="AU118" s="7">
        <f t="shared" ref="AU118:AU119" si="1868">SUM(AV118:BB118)</f>
        <v>0</v>
      </c>
      <c r="AV118" s="6">
        <f t="shared" ref="AV118" si="1869">IF(SUM($AM$9:$AS$9)=SUM($AV$9:$BB$9),AV115,IF(AND(SUM($AV$9:$BB$9)&gt;42,SUM($AV$9:$BB$9)&lt;49),AV115,0))</f>
        <v>0</v>
      </c>
      <c r="AW118" s="6">
        <f t="shared" ref="AW118:BB118" si="1870">IF(SUM($AM$9:$AS$9)=SUM($AV$9:$BB$9),AW115,IF(AND(SUM($AV$9:$BB$9)&gt;42,SUM($AV$9:$BB$9)&lt;49),AW115,0))</f>
        <v>0</v>
      </c>
      <c r="AX118" s="6">
        <f t="shared" si="1870"/>
        <v>0</v>
      </c>
      <c r="AY118" s="6">
        <f t="shared" si="1870"/>
        <v>0</v>
      </c>
      <c r="AZ118" s="26">
        <f t="shared" si="1870"/>
        <v>0</v>
      </c>
      <c r="BA118" s="29">
        <f t="shared" si="1870"/>
        <v>0</v>
      </c>
      <c r="BB118" s="23">
        <f t="shared" si="1870"/>
        <v>0</v>
      </c>
    </row>
    <row r="119" spans="1:54" ht="15.75" customHeight="1" x14ac:dyDescent="0.2">
      <c r="A119" s="1">
        <f t="shared" ref="A119:A120" si="1871">A118</f>
        <v>0</v>
      </c>
      <c r="B119" s="313"/>
      <c r="C119" s="314"/>
      <c r="D119" s="314"/>
      <c r="E119" s="314"/>
      <c r="F119" s="31"/>
      <c r="G119" s="183"/>
      <c r="H119" s="123">
        <f t="shared" ref="H119" si="1872">IF($B115=$B109,H113+F119,$F119)</f>
        <v>0</v>
      </c>
      <c r="I119" s="165">
        <f t="shared" si="1811"/>
        <v>0</v>
      </c>
      <c r="J119" s="141">
        <f t="shared" ref="J119" si="1873">IF($H118=0,0,IF($B109=$B115,IF($H120&gt;0,$H120+J113,K115+J113),IF($H120&gt;0,$H120,K115)))</f>
        <v>0</v>
      </c>
      <c r="K119" s="7">
        <f t="shared" si="1856"/>
        <v>0</v>
      </c>
      <c r="L119" s="6"/>
      <c r="M119" s="6"/>
      <c r="N119" s="6"/>
      <c r="O119" s="6"/>
      <c r="P119" s="26"/>
      <c r="Q119" s="29"/>
      <c r="R119" s="23"/>
      <c r="S119" s="141">
        <f t="shared" ref="S119" si="1874">IF($H118=0,0,IF($B109=$B115,IF($H120&gt;0,$H120+S113,T115+S113),IF($H120&gt;0,$H120,T115)))</f>
        <v>0</v>
      </c>
      <c r="T119" s="7">
        <f t="shared" si="1859"/>
        <v>0</v>
      </c>
      <c r="U119" s="6"/>
      <c r="V119" s="6"/>
      <c r="W119" s="6"/>
      <c r="X119" s="6"/>
      <c r="Y119" s="26"/>
      <c r="Z119" s="29"/>
      <c r="AA119" s="23"/>
      <c r="AB119" s="141">
        <f t="shared" ref="AB119" si="1875">IF($H118=0,0,IF($B109=$B115,IF($H120&gt;0,$H120+AB113,AC115+AB113),IF($H120&gt;0,$H120,AC115)))</f>
        <v>0</v>
      </c>
      <c r="AC119" s="7">
        <f t="shared" si="1862"/>
        <v>0</v>
      </c>
      <c r="AD119" s="6"/>
      <c r="AE119" s="6"/>
      <c r="AF119" s="6"/>
      <c r="AG119" s="6"/>
      <c r="AH119" s="26"/>
      <c r="AI119" s="29"/>
      <c r="AJ119" s="23"/>
      <c r="AK119" s="141">
        <f t="shared" ref="AK119" si="1876">IF($H118=0,0,IF($B109=$B115,IF($H120&gt;0,$H120+AK113,AL115+AK113),IF($H120&gt;0,$H120,AL115)))</f>
        <v>0</v>
      </c>
      <c r="AL119" s="7">
        <f t="shared" si="1865"/>
        <v>0</v>
      </c>
      <c r="AM119" s="6"/>
      <c r="AN119" s="6"/>
      <c r="AO119" s="6"/>
      <c r="AP119" s="6"/>
      <c r="AQ119" s="26"/>
      <c r="AR119" s="29"/>
      <c r="AS119" s="23"/>
      <c r="AT119" s="141">
        <f t="shared" ref="AT119" si="1877">IF($H118=0,0,IF($B109=$B115,IF($H120&gt;0,$H120+AT113,AU115+AT113),IF($H120&gt;0,$H120,AU115)))</f>
        <v>0</v>
      </c>
      <c r="AU119" s="7">
        <f t="shared" si="1868"/>
        <v>0</v>
      </c>
      <c r="AV119" s="6"/>
      <c r="AW119" s="6"/>
      <c r="AX119" s="6"/>
      <c r="AY119" s="6"/>
      <c r="AZ119" s="26"/>
      <c r="BA119" s="29"/>
      <c r="BB119" s="23"/>
    </row>
    <row r="120" spans="1:54" ht="18.75" customHeight="1" thickBot="1" x14ac:dyDescent="0.25">
      <c r="A120" s="1">
        <f t="shared" si="1871"/>
        <v>0</v>
      </c>
      <c r="B120" s="323" t="str">
        <f>IF(B115="",Wydruk!$AE$6,IF(J116=0,Wydruk!$AE$7,IF(AND(G116&lt;G117,B115&lt;&gt;$B121),Wydruk!$AE$13,IF(AND($B115=$B109,$B115&lt;&gt;$B121),IF(OR(OR(J120&lt;4,J120&gt;5),OR(S120&lt;4,S120&gt;5),OR(AB120&lt;4,AB120&gt;5),OR(AK120&lt;4,AK120&gt;5),OR(AND(AT120&lt;4,AT120&gt;0),AT120&gt;5)),Wydruk!$AE$8,Wydruk!$AE$9),IF($B115=$B121,IF($F119&lt;&gt;0,Wydruk!$AE$12,Wydruk!$AE$10),IF(OR(OR(J116&lt;4,J116&gt;5),OR(S116&lt;4,S116&gt;5),OR(AB116&lt;4,AB116&gt;5),OR(AK116&lt;4,AK116&gt;5),OR(AND(AT116&lt;4,AT116&gt;0),AT116&gt;5)),Wydruk!$AE$8,Wydruk!$AE$11))))))</f>
        <v>Uzupełnij liczby godzin tygodniowego planu</v>
      </c>
      <c r="C120" s="324"/>
      <c r="D120" s="324"/>
      <c r="E120" s="324"/>
      <c r="F120" s="173">
        <f>czerwiec!F120</f>
        <v>0</v>
      </c>
      <c r="G120" s="184">
        <f>czerwiec!G120</f>
        <v>0</v>
      </c>
      <c r="H120" s="191">
        <f t="shared" ref="H120" si="1878">IF(OR($G120=0,$F120=0,$G120="",$F120=""),0,$G120/$F120)</f>
        <v>0</v>
      </c>
      <c r="I120" s="193"/>
      <c r="J120" s="176">
        <f t="shared" ref="J120" si="1879">IF($B109=$B115,IF(L115+L110&gt;0,1,0)+IF(M115+M110&gt;0,1,0)+IF(N115+N110&gt;0,1,0)+IF(O115+O110&gt;0,1,0)+IF(P115+P110&gt;0,1,0)+IF(Q115+Q110&gt;0,1,0)+IF(R115+R110&gt;0,1,0),J116)</f>
        <v>0</v>
      </c>
      <c r="K120" s="133">
        <f t="shared" ref="K120" si="1880">IF(OR($B115=$B121,J120=0,(K116-Q120+O120)&lt;=0),0,(K116-Q120+O120)/J120)</f>
        <v>0</v>
      </c>
      <c r="L120" s="137">
        <f t="shared" ref="L120" si="1881">IF(K120*(7-J117)&lt;=0,0,K120*(7-J117))</f>
        <v>0</v>
      </c>
      <c r="M120" s="311">
        <f t="shared" ref="M120" si="1882">ROUND(IF(OR(K117-K120*(7-J117)+P120&lt;0,$B115=$B121,K120&lt;=0,K117=0),0,IF(K117-K120*(7-J117)+P120&gt;Q120-O120+P120,Q120-O120+P120,K117-K120*(7-J117)+P120)),1)</f>
        <v>0</v>
      </c>
      <c r="N120" s="312"/>
      <c r="O120" s="139">
        <f t="shared" ref="O120" si="1883">IF(OR($B115=$B121,J116=0),0,IF($B115=$B109,J115,$F115))</f>
        <v>0</v>
      </c>
      <c r="P120" s="30">
        <f t="shared" ref="P120" si="1884">IF(OR($B115=$B121,J120=0),0,$G117-$G116)</f>
        <v>0</v>
      </c>
      <c r="Q120" s="134">
        <f t="shared" ref="Q120" si="1885">IF(OR($B115=$B121,J120=0),0,J119)</f>
        <v>0</v>
      </c>
      <c r="R120" s="138">
        <f t="shared" ref="R120" si="1886">IF($B115=$B121,0,K117)</f>
        <v>0</v>
      </c>
      <c r="S120" s="176">
        <f t="shared" ref="S120" si="1887">IF($B109=$B115,IF(U115+U110&gt;0,1,0)+IF(V115+V110&gt;0,1,0)+IF(W115+W110&gt;0,1,0)+IF(X115+X110&gt;0,1,0)+IF(Y115+Y110&gt;0,1,0)+IF(Z115+Z110&gt;0,1,0)+IF(AA115+AA110&gt;0,1,0),S116)</f>
        <v>0</v>
      </c>
      <c r="T120" s="133">
        <f t="shared" ref="T120" si="1888">IF(OR($B115=$B121,S120=0,(T116-Z120+X120)&lt;=0),0,(T116-Z120+X120)/S120)</f>
        <v>0</v>
      </c>
      <c r="U120" s="137">
        <f t="shared" ref="U120" si="1889">IF(T120*(7-S117)&lt;=0,0,T120*(7-S117))</f>
        <v>0</v>
      </c>
      <c r="V120" s="311">
        <f t="shared" ref="V120" si="1890">ROUND(IF(OR(T117-T120*(7-S117)+Y120&lt;0,$B115=$B121,T120&lt;=0,T117=0),0,IF(T117-T120*(7-S117)+Y120&gt;Z120-X120+Y120,Z120-X120+Y120,T117-T120*(7-S117)+Y120)),1)</f>
        <v>0</v>
      </c>
      <c r="W120" s="312"/>
      <c r="X120" s="139">
        <f t="shared" ref="X120" si="1891">IF(OR($B115=$B121,S116=0),0,IF($B115=$B109,S115,$F115))</f>
        <v>0</v>
      </c>
      <c r="Y120" s="30">
        <f t="shared" ref="Y120" si="1892">IF(OR($B115=$B121,S120=0),0,$G117-$G116)</f>
        <v>0</v>
      </c>
      <c r="Z120" s="134">
        <f t="shared" ref="Z120" si="1893">IF(OR($B115=$B121,S120=0),0,S119)</f>
        <v>0</v>
      </c>
      <c r="AA120" s="138">
        <f t="shared" ref="AA120" si="1894">IF($B115=$B121,0,T117)</f>
        <v>0</v>
      </c>
      <c r="AB120" s="176">
        <f t="shared" ref="AB120" si="1895">IF($B109=$B115,IF(AD115+AD110&gt;0,1,0)+IF(AE115+AE110&gt;0,1,0)+IF(AF115+AF110&gt;0,1,0)+IF(AG115+AG110&gt;0,1,0)+IF(AH115+AH110&gt;0,1,0)+IF(AI115+AI110&gt;0,1,0)+IF(AJ115+AJ110&gt;0,1,0),AB116)</f>
        <v>0</v>
      </c>
      <c r="AC120" s="133">
        <f t="shared" ref="AC120" si="1896">IF(OR($B115=$B121,AB120=0,(AC116-AI120+AG120)&lt;=0),0,(AC116-AI120+AG120)/AB120)</f>
        <v>0</v>
      </c>
      <c r="AD120" s="137">
        <f t="shared" ref="AD120" si="1897">IF(AC120*(7-AB117)&lt;=0,0,AC120*(7-AB117))</f>
        <v>0</v>
      </c>
      <c r="AE120" s="311">
        <f t="shared" ref="AE120" si="1898">ROUND(IF(OR(AC117-AC120*(7-AB117)+AH120&lt;0,$B115=$B121,AC120&lt;=0,AC117=0),0,IF(AC117-AC120*(7-AB117)+AH120&gt;AI120-AG120+AH120,AI120-AG120+AH120,AC117-AC120*(7-AB117)+AH120)),1)</f>
        <v>0</v>
      </c>
      <c r="AF120" s="312"/>
      <c r="AG120" s="139">
        <f t="shared" ref="AG120" si="1899">IF(OR($B115=$B121,AB116=0),0,IF($B115=$B109,AB115,$F115))</f>
        <v>0</v>
      </c>
      <c r="AH120" s="30">
        <f t="shared" ref="AH120" si="1900">IF(OR($B115=$B121,AB120=0),0,$G117-$G116)</f>
        <v>0</v>
      </c>
      <c r="AI120" s="134">
        <f t="shared" ref="AI120" si="1901">IF(OR($B115=$B121,AB120=0),0,AB119)</f>
        <v>0</v>
      </c>
      <c r="AJ120" s="138">
        <f t="shared" ref="AJ120" si="1902">IF($B115=$B121,0,AC117)</f>
        <v>0</v>
      </c>
      <c r="AK120" s="176">
        <f t="shared" ref="AK120" si="1903">IF($B109=$B115,IF(AM115+AM110&gt;0,1,0)+IF(AN115+AN110&gt;0,1,0)+IF(AO115+AO110&gt;0,1,0)+IF(AP115+AP110&gt;0,1,0)+IF(AQ115+AQ110&gt;0,1,0)+IF(AR115+AR110&gt;0,1,0)+IF(AS115+AS110&gt;0,1,0),AK116)</f>
        <v>0</v>
      </c>
      <c r="AL120" s="133">
        <f t="shared" ref="AL120" si="1904">IF(OR($B115=$B121,AK120=0,(AL116-AR120+AP120)&lt;=0),0,(AL116-AR120+AP120)/AK120)</f>
        <v>0</v>
      </c>
      <c r="AM120" s="137">
        <f t="shared" ref="AM120" si="1905">IF(AL120*(7-AK117)&lt;=0,0,AL120*(7-AK117))</f>
        <v>0</v>
      </c>
      <c r="AN120" s="311">
        <f t="shared" ref="AN120" si="1906">ROUND(IF(OR(AL117-AL120*(7-AK117)+AQ120&lt;0,$B115=$B121,AL120&lt;=0,AL117=0),0,IF(AL117-AL120*(7-AK117)+AQ120&gt;AR120-AP120+AQ120,AR120-AP120+AQ120,AL117-AL120*(7-AK117)+AQ120)),1)</f>
        <v>0</v>
      </c>
      <c r="AO120" s="312"/>
      <c r="AP120" s="139">
        <f t="shared" ref="AP120" si="1907">IF(OR($B115=$B121,AK116=0),0,IF($B115=$B109,AK115,$F115))</f>
        <v>0</v>
      </c>
      <c r="AQ120" s="30">
        <f t="shared" ref="AQ120" si="1908">IF(OR($B115=$B121,AK120=0),0,$G117-$G116)</f>
        <v>0</v>
      </c>
      <c r="AR120" s="134">
        <f t="shared" ref="AR120" si="1909">IF(OR($B115=$B121,AK120=0),0,AK119)</f>
        <v>0</v>
      </c>
      <c r="AS120" s="138">
        <f t="shared" ref="AS120" si="1910">IF($B115=$B121,0,AL117)</f>
        <v>0</v>
      </c>
      <c r="AT120" s="176">
        <f t="shared" ref="AT120" si="1911">IF($B109=$B115,IF(AV115+AV110&gt;0,1,0)+IF(AW115+AW110&gt;0,1,0)+IF(AX115+AX110&gt;0,1,0)+IF(AY115+AY110&gt;0,1,0)+IF(AZ115+AZ110&gt;0,1,0)+IF(BA115+BA110&gt;0,1,0)+IF(BB115+BB110&gt;0,1,0),AT116)</f>
        <v>0</v>
      </c>
      <c r="AU120" s="133">
        <f t="shared" ref="AU120" si="1912">IF(OR($B115=$B121,AT120=0,(AU116-BA120+AY120)&lt;=0),0,(AU116-BA120+AY120)/AT120)</f>
        <v>0</v>
      </c>
      <c r="AV120" s="137">
        <f t="shared" ref="AV120" si="1913">IF(AU120*(7-AT117)&lt;=0,0,AU120*(7-AT117))</f>
        <v>0</v>
      </c>
      <c r="AW120" s="311">
        <f t="shared" ref="AW120" si="1914">ROUND(IF(OR(AU117-AU120*(7-AT117)+AZ120&lt;0,$B115=$B121,AU120&lt;=0,AU117=0),0,IF(AU117-AU120*(7-AT117)+AZ120&gt;BA120-AY120+AZ120,BA120-AY120+AZ120,AU117-AU120*(7-AT117)+AZ120)),1)</f>
        <v>0</v>
      </c>
      <c r="AX120" s="312"/>
      <c r="AY120" s="139">
        <f t="shared" ref="AY120" si="1915">IF(OR($B115=$B121,AT116=0),0,IF($B115=$B109,AT115,$F115))</f>
        <v>0</v>
      </c>
      <c r="AZ120" s="30">
        <f t="shared" ref="AZ120" si="1916">IF(OR($B115=$B121,AT120=0),0,$G117-$G116)</f>
        <v>0</v>
      </c>
      <c r="BA120" s="134">
        <f t="shared" ref="BA120" si="1917">IF(OR($B115=$B121,AT120=0),0,AT119)</f>
        <v>0</v>
      </c>
      <c r="BB120" s="138">
        <f t="shared" ref="BB120" si="1918">IF($B115=$B121,0,AU117)</f>
        <v>0</v>
      </c>
    </row>
    <row r="121" spans="1:54" ht="15.75" x14ac:dyDescent="0.2">
      <c r="A121" s="1">
        <f t="shared" ref="A121" si="1919">IF(B121="","1. Niewypełnione",B121)</f>
        <v>0</v>
      </c>
      <c r="B121" s="320">
        <f>czerwiec!B121</f>
        <v>0</v>
      </c>
      <c r="C121" s="321">
        <f>czerwiec!C121</f>
        <v>0</v>
      </c>
      <c r="D121" s="321">
        <f>czerwiec!D121</f>
        <v>0</v>
      </c>
      <c r="E121" s="321">
        <f>czerwiec!E121</f>
        <v>0</v>
      </c>
      <c r="F121" s="177">
        <f>czerwiec!F121</f>
        <v>18</v>
      </c>
      <c r="G121" s="185">
        <f>czerwiec!G121</f>
        <v>18</v>
      </c>
      <c r="H121" s="177"/>
      <c r="I121" s="192">
        <f t="shared" ref="I121:I125" si="1920">K121+T121+AC121+AL121+AU121</f>
        <v>0</v>
      </c>
      <c r="J121" s="186">
        <f t="shared" ref="J121" si="1921">IF(OR($B121=$B127,J124=0),0,ROUND((K122+P126)/J124,0))</f>
        <v>0</v>
      </c>
      <c r="K121" s="51">
        <f t="shared" ref="K121:K122" si="1922">SUM(L121:R121)</f>
        <v>0</v>
      </c>
      <c r="L121" s="52">
        <f>czerwiec!L121</f>
        <v>0</v>
      </c>
      <c r="M121" s="52">
        <f>czerwiec!M121</f>
        <v>0</v>
      </c>
      <c r="N121" s="52">
        <f>czerwiec!N121</f>
        <v>0</v>
      </c>
      <c r="O121" s="52">
        <f>czerwiec!O121</f>
        <v>0</v>
      </c>
      <c r="P121" s="53">
        <f>czerwiec!P121</f>
        <v>0</v>
      </c>
      <c r="Q121" s="54">
        <f>czerwiec!Q121</f>
        <v>0</v>
      </c>
      <c r="R121" s="55">
        <f>czerwiec!R121</f>
        <v>0</v>
      </c>
      <c r="S121" s="188">
        <f t="shared" ref="S121" si="1923">IF(OR($B121=$B127,S124=0),0,ROUND((T122+Y126)/S124,0))</f>
        <v>0</v>
      </c>
      <c r="T121" s="51">
        <f t="shared" ref="T121:T122" si="1924">SUM(U121:AA121)</f>
        <v>0</v>
      </c>
      <c r="U121" s="52">
        <f>czerwiec!U121</f>
        <v>0</v>
      </c>
      <c r="V121" s="52">
        <f>czerwiec!V121</f>
        <v>0</v>
      </c>
      <c r="W121" s="52">
        <f>czerwiec!W121</f>
        <v>0</v>
      </c>
      <c r="X121" s="52">
        <f>czerwiec!X121</f>
        <v>0</v>
      </c>
      <c r="Y121" s="53">
        <f>czerwiec!Y121</f>
        <v>0</v>
      </c>
      <c r="Z121" s="54">
        <f>czerwiec!Z121</f>
        <v>0</v>
      </c>
      <c r="AA121" s="55">
        <f>czerwiec!AA121</f>
        <v>0</v>
      </c>
      <c r="AB121" s="188">
        <f t="shared" ref="AB121" si="1925">IF(OR($B121=$B127,AB124=0),0,ROUND((AC122+AH126)/AB124,0))</f>
        <v>0</v>
      </c>
      <c r="AC121" s="51">
        <f t="shared" ref="AC121:AC122" si="1926">SUM(AD121:AJ121)</f>
        <v>0</v>
      </c>
      <c r="AD121" s="52">
        <f>czerwiec!AD121</f>
        <v>0</v>
      </c>
      <c r="AE121" s="52">
        <f>czerwiec!AE121</f>
        <v>0</v>
      </c>
      <c r="AF121" s="52">
        <f>czerwiec!AF121</f>
        <v>0</v>
      </c>
      <c r="AG121" s="52">
        <f>czerwiec!AG121</f>
        <v>0</v>
      </c>
      <c r="AH121" s="53">
        <f>czerwiec!AH121</f>
        <v>0</v>
      </c>
      <c r="AI121" s="54">
        <f>czerwiec!AI121</f>
        <v>0</v>
      </c>
      <c r="AJ121" s="55">
        <f>czerwiec!AJ121</f>
        <v>0</v>
      </c>
      <c r="AK121" s="188">
        <f t="shared" ref="AK121" si="1927">IF(OR($B121=$B127,AK124=0),0,ROUND((AL122+AQ126)/AK124,0))</f>
        <v>0</v>
      </c>
      <c r="AL121" s="51">
        <f t="shared" ref="AL121:AL122" si="1928">SUM(AM121:AS121)</f>
        <v>0</v>
      </c>
      <c r="AM121" s="52">
        <f>czerwiec!AM121</f>
        <v>0</v>
      </c>
      <c r="AN121" s="52">
        <f>czerwiec!AN121</f>
        <v>0</v>
      </c>
      <c r="AO121" s="52">
        <f>czerwiec!AO121</f>
        <v>0</v>
      </c>
      <c r="AP121" s="52">
        <f>czerwiec!AP121</f>
        <v>0</v>
      </c>
      <c r="AQ121" s="53">
        <f>czerwiec!AQ121</f>
        <v>0</v>
      </c>
      <c r="AR121" s="54">
        <f>czerwiec!AR121</f>
        <v>0</v>
      </c>
      <c r="AS121" s="55">
        <f>czerwiec!AS121</f>
        <v>0</v>
      </c>
      <c r="AT121" s="188">
        <f t="shared" ref="AT121" si="1929">IF(OR($B121=$B127,AT124=0),0,ROUND((AU122+AZ126)/AT124,0))</f>
        <v>0</v>
      </c>
      <c r="AU121" s="51">
        <f t="shared" ref="AU121:AU122" si="1930">SUM(AV121:BB121)</f>
        <v>0</v>
      </c>
      <c r="AV121" s="52">
        <f t="shared" ref="AV121" si="1931">IF(SUM($AM$9:$AS$9)=SUM($AV$9:$BB$9),AM121,IF(AND(SUM($AV$9:$BB$9)&gt;42,SUM($AV$9:$BB$9)&lt;49),AM121,0))</f>
        <v>0</v>
      </c>
      <c r="AW121" s="52">
        <f t="shared" ref="AW121" si="1932">IF(SUM($AM$9:$AS$9)=SUM($AV$9:$BB$9),AN121,IF(AND(SUM($AV$9:$BB$9)&gt;42,SUM($AV$9:$BB$9)&lt;49),AN121,0))</f>
        <v>0</v>
      </c>
      <c r="AX121" s="52">
        <f t="shared" ref="AX121" si="1933">IF(SUM($AM$9:$AS$9)=SUM($AV$9:$BB$9),AO121,IF(AND(SUM($AV$9:$BB$9)&gt;42,SUM($AV$9:$BB$9)&lt;49),AO121,0))</f>
        <v>0</v>
      </c>
      <c r="AY121" s="52">
        <f t="shared" ref="AY121" si="1934">IF(SUM($AM$9:$AS$9)=SUM($AV$9:$BB$9),AP121,IF(AND(SUM($AV$9:$BB$9)&gt;42,SUM($AV$9:$BB$9)&lt;49),AP121,0))</f>
        <v>0</v>
      </c>
      <c r="AZ121" s="53">
        <f t="shared" ref="AZ121" si="1935">IF(SUM($AM$9:$AS$9)=SUM($AV$9:$BB$9),AQ121,IF(AND(SUM($AV$9:$BB$9)&gt;42,SUM($AV$9:$BB$9)&lt;49),AQ121,0))</f>
        <v>0</v>
      </c>
      <c r="BA121" s="54">
        <f t="shared" ref="BA121" si="1936">IF(SUM($AM$9:$AS$9)=SUM($AV$9:$BB$9),AR121,IF(AND(SUM($AV$9:$BB$9)&gt;42,SUM($AV$9:$BB$9)&lt;49),AR121,0))</f>
        <v>0</v>
      </c>
      <c r="BB121" s="55">
        <f t="shared" ref="BB121" si="1937">IF(SUM($AM$9:$AS$9)=SUM($AV$9:$BB$9),AS121,IF(AND(SUM($AV$9:$BB$9)&gt;42,SUM($AV$9:$BB$9)&lt;49),AS121,0))</f>
        <v>0</v>
      </c>
    </row>
    <row r="122" spans="1:54" ht="12.75" hidden="1" customHeight="1" x14ac:dyDescent="0.2">
      <c r="B122" s="93"/>
      <c r="C122" s="94"/>
      <c r="D122" s="95"/>
      <c r="E122" s="115"/>
      <c r="F122" s="140" t="b">
        <f t="shared" ref="F122" si="1938">IF($B115=$B121,OR(F116,G121&lt;F121),G121&lt;F121)</f>
        <v>0</v>
      </c>
      <c r="G122" s="189">
        <f t="shared" ref="G122" si="1939">IF(AND($B115=$B121,$B115&lt;&gt;"",$B115&lt;&gt;0),G121+G116,G121)</f>
        <v>18</v>
      </c>
      <c r="H122" s="120"/>
      <c r="I122" s="165">
        <f t="shared" si="1920"/>
        <v>0</v>
      </c>
      <c r="J122" s="194">
        <f t="shared" ref="J122" si="1940">7-COUNTIF(L121:R121,0)-COUNTIF(L121:R121,"")</f>
        <v>0</v>
      </c>
      <c r="K122" s="22">
        <f t="shared" si="1922"/>
        <v>0</v>
      </c>
      <c r="L122" s="35">
        <f t="shared" ref="L122:R122" si="1941">IF($B115=$B121,L121+L116,L121)</f>
        <v>0</v>
      </c>
      <c r="M122" s="35">
        <f t="shared" si="1941"/>
        <v>0</v>
      </c>
      <c r="N122" s="35">
        <f t="shared" si="1941"/>
        <v>0</v>
      </c>
      <c r="O122" s="35">
        <f t="shared" si="1941"/>
        <v>0</v>
      </c>
      <c r="P122" s="36">
        <f t="shared" si="1941"/>
        <v>0</v>
      </c>
      <c r="Q122" s="37">
        <f t="shared" si="1941"/>
        <v>0</v>
      </c>
      <c r="R122" s="38">
        <f t="shared" si="1941"/>
        <v>0</v>
      </c>
      <c r="S122" s="194">
        <f t="shared" ref="S122" si="1942">7-COUNTIF(U121:AA121,0)-COUNTIF(U121:AA121,"")</f>
        <v>0</v>
      </c>
      <c r="T122" s="22">
        <f t="shared" si="1924"/>
        <v>0</v>
      </c>
      <c r="U122" s="35">
        <f t="shared" ref="U122:AA122" si="1943">IF($B115=$B121,U121+U116,U121)</f>
        <v>0</v>
      </c>
      <c r="V122" s="35">
        <f t="shared" si="1943"/>
        <v>0</v>
      </c>
      <c r="W122" s="35">
        <f t="shared" si="1943"/>
        <v>0</v>
      </c>
      <c r="X122" s="35">
        <f t="shared" si="1943"/>
        <v>0</v>
      </c>
      <c r="Y122" s="36">
        <f t="shared" si="1943"/>
        <v>0</v>
      </c>
      <c r="Z122" s="37">
        <f t="shared" si="1943"/>
        <v>0</v>
      </c>
      <c r="AA122" s="38">
        <f t="shared" si="1943"/>
        <v>0</v>
      </c>
      <c r="AB122" s="194">
        <f t="shared" ref="AB122" si="1944">7-COUNTIF(AD121:AJ121,0)-COUNTIF(AD121:AJ121,"")</f>
        <v>0</v>
      </c>
      <c r="AC122" s="22">
        <f t="shared" si="1926"/>
        <v>0</v>
      </c>
      <c r="AD122" s="35">
        <f t="shared" ref="AD122:AJ122" si="1945">IF($B115=$B121,AD121+AD116,AD121)</f>
        <v>0</v>
      </c>
      <c r="AE122" s="35">
        <f t="shared" si="1945"/>
        <v>0</v>
      </c>
      <c r="AF122" s="35">
        <f t="shared" si="1945"/>
        <v>0</v>
      </c>
      <c r="AG122" s="35">
        <f t="shared" si="1945"/>
        <v>0</v>
      </c>
      <c r="AH122" s="36">
        <f t="shared" si="1945"/>
        <v>0</v>
      </c>
      <c r="AI122" s="37">
        <f t="shared" si="1945"/>
        <v>0</v>
      </c>
      <c r="AJ122" s="38">
        <f t="shared" si="1945"/>
        <v>0</v>
      </c>
      <c r="AK122" s="194">
        <f t="shared" ref="AK122" si="1946">7-COUNTIF(AM121:AS121,0)-COUNTIF(AM121:AS121,"")</f>
        <v>0</v>
      </c>
      <c r="AL122" s="22">
        <f t="shared" si="1928"/>
        <v>0</v>
      </c>
      <c r="AM122" s="35">
        <f t="shared" ref="AM122:AS122" si="1947">IF($B115=$B121,AM121+AM116,AM121)</f>
        <v>0</v>
      </c>
      <c r="AN122" s="35">
        <f t="shared" si="1947"/>
        <v>0</v>
      </c>
      <c r="AO122" s="35">
        <f t="shared" si="1947"/>
        <v>0</v>
      </c>
      <c r="AP122" s="35">
        <f t="shared" si="1947"/>
        <v>0</v>
      </c>
      <c r="AQ122" s="36">
        <f t="shared" si="1947"/>
        <v>0</v>
      </c>
      <c r="AR122" s="37">
        <f t="shared" si="1947"/>
        <v>0</v>
      </c>
      <c r="AS122" s="38">
        <f t="shared" si="1947"/>
        <v>0</v>
      </c>
      <c r="AT122" s="194">
        <f t="shared" ref="AT122" si="1948">7-COUNTIF(AV121:BB121,0)-COUNTIF(AV121:BB121,"")</f>
        <v>0</v>
      </c>
      <c r="AU122" s="22">
        <f t="shared" si="1930"/>
        <v>0</v>
      </c>
      <c r="AV122" s="35">
        <f t="shared" ref="AV122:BB122" si="1949">IF($B115=$B121,AV121+AV116,AV121)</f>
        <v>0</v>
      </c>
      <c r="AW122" s="35">
        <f t="shared" si="1949"/>
        <v>0</v>
      </c>
      <c r="AX122" s="35">
        <f t="shared" si="1949"/>
        <v>0</v>
      </c>
      <c r="AY122" s="35">
        <f t="shared" si="1949"/>
        <v>0</v>
      </c>
      <c r="AZ122" s="36">
        <f t="shared" si="1949"/>
        <v>0</v>
      </c>
      <c r="BA122" s="37">
        <f t="shared" si="1949"/>
        <v>0</v>
      </c>
      <c r="BB122" s="38">
        <f t="shared" si="1949"/>
        <v>0</v>
      </c>
    </row>
    <row r="123" spans="1:54" ht="15" hidden="1" customHeight="1" x14ac:dyDescent="0.2">
      <c r="B123" s="116"/>
      <c r="C123" s="117"/>
      <c r="D123" s="118"/>
      <c r="E123" s="119"/>
      <c r="F123" s="92"/>
      <c r="G123" s="190">
        <f t="shared" ref="G123" si="1950">IF(AND($B115=$B121,$B115&lt;&gt;"",$B115&lt;&gt;0),F121+G117,F121)</f>
        <v>18</v>
      </c>
      <c r="H123" s="121"/>
      <c r="I123" s="165">
        <f t="shared" si="1920"/>
        <v>0</v>
      </c>
      <c r="J123" s="195">
        <f t="shared" ref="J123" si="1951">IF($B121=$B115,COUNTIF(L123:R123,0),COUNTIF(L124:R124,0)+COUNTIF(L124:R124,""))</f>
        <v>7</v>
      </c>
      <c r="K123" s="39">
        <f t="shared" ref="K123:R123" si="1952">IF($B115=$B121,K124+K117,K124)</f>
        <v>0</v>
      </c>
      <c r="L123" s="40">
        <f t="shared" si="1952"/>
        <v>0</v>
      </c>
      <c r="M123" s="40">
        <f t="shared" si="1952"/>
        <v>0</v>
      </c>
      <c r="N123" s="40">
        <f t="shared" si="1952"/>
        <v>0</v>
      </c>
      <c r="O123" s="40">
        <f t="shared" si="1952"/>
        <v>0</v>
      </c>
      <c r="P123" s="41">
        <f t="shared" si="1952"/>
        <v>0</v>
      </c>
      <c r="Q123" s="42">
        <f t="shared" si="1952"/>
        <v>0</v>
      </c>
      <c r="R123" s="43">
        <f t="shared" si="1952"/>
        <v>0</v>
      </c>
      <c r="S123" s="195">
        <f t="shared" ref="S123" si="1953">IF($B121=$B115,COUNTIF(U123:AA123,0),COUNTIF(U124:AA124,0)+COUNTIF(U124:AA124,""))</f>
        <v>7</v>
      </c>
      <c r="T123" s="39">
        <f t="shared" ref="T123:AA123" si="1954">IF($B115=$B121,T124+T117,T124)</f>
        <v>0</v>
      </c>
      <c r="U123" s="40">
        <f t="shared" si="1954"/>
        <v>0</v>
      </c>
      <c r="V123" s="40">
        <f t="shared" si="1954"/>
        <v>0</v>
      </c>
      <c r="W123" s="40">
        <f t="shared" si="1954"/>
        <v>0</v>
      </c>
      <c r="X123" s="40">
        <f t="shared" si="1954"/>
        <v>0</v>
      </c>
      <c r="Y123" s="41">
        <f t="shared" si="1954"/>
        <v>0</v>
      </c>
      <c r="Z123" s="42">
        <f t="shared" si="1954"/>
        <v>0</v>
      </c>
      <c r="AA123" s="43">
        <f t="shared" si="1954"/>
        <v>0</v>
      </c>
      <c r="AB123" s="195">
        <f t="shared" ref="AB123" si="1955">IF($B121=$B115,COUNTIF(AD123:AJ123,0),COUNTIF(AD124:AJ124,0)+COUNTIF(AD124:AJ124,""))</f>
        <v>7</v>
      </c>
      <c r="AC123" s="39">
        <f t="shared" ref="AC123:AJ123" si="1956">IF($B115=$B121,AC124+AC117,AC124)</f>
        <v>0</v>
      </c>
      <c r="AD123" s="40">
        <f t="shared" si="1956"/>
        <v>0</v>
      </c>
      <c r="AE123" s="40">
        <f t="shared" si="1956"/>
        <v>0</v>
      </c>
      <c r="AF123" s="40">
        <f t="shared" si="1956"/>
        <v>0</v>
      </c>
      <c r="AG123" s="40">
        <f t="shared" si="1956"/>
        <v>0</v>
      </c>
      <c r="AH123" s="41">
        <f t="shared" si="1956"/>
        <v>0</v>
      </c>
      <c r="AI123" s="42">
        <f t="shared" si="1956"/>
        <v>0</v>
      </c>
      <c r="AJ123" s="43">
        <f t="shared" si="1956"/>
        <v>0</v>
      </c>
      <c r="AK123" s="195">
        <f t="shared" ref="AK123" si="1957">IF($B121=$B115,COUNTIF(AM123:AS123,0),COUNTIF(AM124:AS124,0)+COUNTIF(AM124:AS124,""))</f>
        <v>7</v>
      </c>
      <c r="AL123" s="39">
        <f t="shared" ref="AL123:AS123" si="1958">IF($B115=$B121,AL124+AL117,AL124)</f>
        <v>0</v>
      </c>
      <c r="AM123" s="40">
        <f t="shared" si="1958"/>
        <v>0</v>
      </c>
      <c r="AN123" s="40">
        <f t="shared" si="1958"/>
        <v>0</v>
      </c>
      <c r="AO123" s="40">
        <f t="shared" si="1958"/>
        <v>0</v>
      </c>
      <c r="AP123" s="40">
        <f t="shared" si="1958"/>
        <v>0</v>
      </c>
      <c r="AQ123" s="41">
        <f t="shared" si="1958"/>
        <v>0</v>
      </c>
      <c r="AR123" s="42">
        <f t="shared" si="1958"/>
        <v>0</v>
      </c>
      <c r="AS123" s="43">
        <f t="shared" si="1958"/>
        <v>0</v>
      </c>
      <c r="AT123" s="195">
        <f t="shared" ref="AT123" si="1959">IF($B121=$B115,COUNTIF(AV123:BB123,0),COUNTIF(AV124:BB124,0)+COUNTIF(AV124:BB124,""))</f>
        <v>7</v>
      </c>
      <c r="AU123" s="39">
        <f t="shared" ref="AU123:BB123" si="1960">IF($B115=$B121,AU124+AU117,AU124)</f>
        <v>0</v>
      </c>
      <c r="AV123" s="40">
        <f t="shared" si="1960"/>
        <v>0</v>
      </c>
      <c r="AW123" s="40">
        <f t="shared" si="1960"/>
        <v>0</v>
      </c>
      <c r="AX123" s="40">
        <f t="shared" si="1960"/>
        <v>0</v>
      </c>
      <c r="AY123" s="40">
        <f t="shared" si="1960"/>
        <v>0</v>
      </c>
      <c r="AZ123" s="41">
        <f t="shared" si="1960"/>
        <v>0</v>
      </c>
      <c r="BA123" s="42">
        <f t="shared" si="1960"/>
        <v>0</v>
      </c>
      <c r="BB123" s="43">
        <f t="shared" si="1960"/>
        <v>0</v>
      </c>
    </row>
    <row r="124" spans="1:54" ht="15.75" customHeight="1" x14ac:dyDescent="0.2">
      <c r="A124" s="1">
        <f t="shared" ref="A124" si="1961">A121</f>
        <v>0</v>
      </c>
      <c r="B124" s="313">
        <f t="shared" ref="B124" si="1962">B118+1</f>
        <v>18</v>
      </c>
      <c r="C124" s="314"/>
      <c r="D124" s="314"/>
      <c r="E124" s="314"/>
      <c r="F124" s="31"/>
      <c r="G124" s="183"/>
      <c r="H124" s="122">
        <f t="shared" ref="H124" si="1963">5-COUNTIF(AU121,0)-COUNTIF(AL121,0)-COUNTIF(AC121,0)-COUNTIF(T121,0)-COUNTIF(K121,0)</f>
        <v>0</v>
      </c>
      <c r="I124" s="165">
        <f t="shared" si="1920"/>
        <v>0</v>
      </c>
      <c r="J124" s="187">
        <f t="shared" ref="J124" si="1964">IF($B121=$B115,J118+IF($F121&lt;&gt;$G121,(K121+$G123-$G122)/$F121,K121/$F121),IF($F121&lt;&gt;G121,(K121+$G123-$G122)/$F121,K121/$F121))</f>
        <v>0</v>
      </c>
      <c r="K124" s="7">
        <f t="shared" ref="K124:K125" si="1965">SUM(L124:R124)</f>
        <v>0</v>
      </c>
      <c r="L124" s="26">
        <f t="shared" ref="L124:R124" si="1966">L121</f>
        <v>0</v>
      </c>
      <c r="M124" s="26">
        <f t="shared" si="1966"/>
        <v>0</v>
      </c>
      <c r="N124" s="26">
        <f t="shared" si="1966"/>
        <v>0</v>
      </c>
      <c r="O124" s="26">
        <f t="shared" si="1966"/>
        <v>0</v>
      </c>
      <c r="P124" s="26">
        <f t="shared" si="1966"/>
        <v>0</v>
      </c>
      <c r="Q124" s="29">
        <f t="shared" si="1966"/>
        <v>0</v>
      </c>
      <c r="R124" s="23">
        <f t="shared" si="1966"/>
        <v>0</v>
      </c>
      <c r="S124" s="187">
        <f t="shared" ref="S124" si="1967">IF($B121=$B115,S118+IF($F121&lt;&gt;$G121,(T121+$G123-$G122)/$F121,T121/$F121),IF($F121&lt;&gt;P121,(T121+$G123-$G122)/$F121,T121/$F121))</f>
        <v>0</v>
      </c>
      <c r="T124" s="7">
        <f t="shared" ref="T124:T125" si="1968">SUM(U124:AA124)</f>
        <v>0</v>
      </c>
      <c r="U124" s="26">
        <f t="shared" ref="U124:AA124" si="1969">U121</f>
        <v>0</v>
      </c>
      <c r="V124" s="26">
        <f t="shared" si="1969"/>
        <v>0</v>
      </c>
      <c r="W124" s="26">
        <f t="shared" si="1969"/>
        <v>0</v>
      </c>
      <c r="X124" s="26">
        <f t="shared" si="1969"/>
        <v>0</v>
      </c>
      <c r="Y124" s="113">
        <f t="shared" si="1969"/>
        <v>0</v>
      </c>
      <c r="Z124" s="29">
        <f t="shared" si="1969"/>
        <v>0</v>
      </c>
      <c r="AA124" s="23">
        <f t="shared" si="1969"/>
        <v>0</v>
      </c>
      <c r="AB124" s="187">
        <f t="shared" ref="AB124" si="1970">IF($B121=$B115,AB118+IF($F121&lt;&gt;$G121,(AC121+$G123-$G122)/$F121,AC121/$F121),IF($F121&lt;&gt;Y121,(AC121+$G123-$G122)/$F121,AC121/$F121))</f>
        <v>0</v>
      </c>
      <c r="AC124" s="7">
        <f t="shared" ref="AC124:AC125" si="1971">SUM(AD124:AJ124)</f>
        <v>0</v>
      </c>
      <c r="AD124" s="26">
        <f t="shared" ref="AD124:AJ124" si="1972">AD121</f>
        <v>0</v>
      </c>
      <c r="AE124" s="26">
        <f t="shared" si="1972"/>
        <v>0</v>
      </c>
      <c r="AF124" s="26">
        <f t="shared" si="1972"/>
        <v>0</v>
      </c>
      <c r="AG124" s="26">
        <f t="shared" si="1972"/>
        <v>0</v>
      </c>
      <c r="AH124" s="113">
        <f t="shared" si="1972"/>
        <v>0</v>
      </c>
      <c r="AI124" s="29">
        <f t="shared" si="1972"/>
        <v>0</v>
      </c>
      <c r="AJ124" s="23">
        <f t="shared" si="1972"/>
        <v>0</v>
      </c>
      <c r="AK124" s="187">
        <f t="shared" ref="AK124" si="1973">IF($B121=$B115,AK118+IF($F121&lt;&gt;$G121,(AL121+$G123-$G122)/$F121,AL121/$F121),IF($F121&lt;&gt;AH121,(AL121+$G123-$G122)/$F121,AL121/$F121))</f>
        <v>0</v>
      </c>
      <c r="AL124" s="7">
        <f t="shared" ref="AL124:AL125" si="1974">SUM(AM124:AS124)</f>
        <v>0</v>
      </c>
      <c r="AM124" s="26">
        <f t="shared" ref="AM124:AS124" si="1975">AM121</f>
        <v>0</v>
      </c>
      <c r="AN124" s="26">
        <f t="shared" si="1975"/>
        <v>0</v>
      </c>
      <c r="AO124" s="26">
        <f t="shared" si="1975"/>
        <v>0</v>
      </c>
      <c r="AP124" s="26">
        <f t="shared" si="1975"/>
        <v>0</v>
      </c>
      <c r="AQ124" s="113">
        <f t="shared" si="1975"/>
        <v>0</v>
      </c>
      <c r="AR124" s="29">
        <f t="shared" si="1975"/>
        <v>0</v>
      </c>
      <c r="AS124" s="23">
        <f t="shared" si="1975"/>
        <v>0</v>
      </c>
      <c r="AT124" s="187">
        <f t="shared" ref="AT124" si="1976">IF($B121=$B115,AT118+IF($F121&lt;&gt;$G121,(AU121+$G123-$G122)/$F121,AU121/$F121),IF($F121&lt;&gt;AQ121,(AU121+$G123-$G122)/$F121,AU121/$F121))</f>
        <v>0</v>
      </c>
      <c r="AU124" s="7">
        <f t="shared" ref="AU124:AU125" si="1977">SUM(AV124:BB124)</f>
        <v>0</v>
      </c>
      <c r="AV124" s="6">
        <f t="shared" ref="AV124" si="1978">IF(SUM($AM$9:$AS$9)=SUM($AV$9:$BB$9),AV121,IF(AND(SUM($AV$9:$BB$9)&gt;42,SUM($AV$9:$BB$9)&lt;49),AV121,0))</f>
        <v>0</v>
      </c>
      <c r="AW124" s="6">
        <f t="shared" ref="AW124:BB124" si="1979">IF(SUM($AM$9:$AS$9)=SUM($AV$9:$BB$9),AW121,IF(AND(SUM($AV$9:$BB$9)&gt;42,SUM($AV$9:$BB$9)&lt;49),AW121,0))</f>
        <v>0</v>
      </c>
      <c r="AX124" s="6">
        <f t="shared" si="1979"/>
        <v>0</v>
      </c>
      <c r="AY124" s="6">
        <f t="shared" si="1979"/>
        <v>0</v>
      </c>
      <c r="AZ124" s="26">
        <f t="shared" si="1979"/>
        <v>0</v>
      </c>
      <c r="BA124" s="29">
        <f t="shared" si="1979"/>
        <v>0</v>
      </c>
      <c r="BB124" s="23">
        <f t="shared" si="1979"/>
        <v>0</v>
      </c>
    </row>
    <row r="125" spans="1:54" ht="15.75" customHeight="1" x14ac:dyDescent="0.2">
      <c r="A125" s="1">
        <f t="shared" ref="A125:A126" si="1980">A124</f>
        <v>0</v>
      </c>
      <c r="B125" s="313"/>
      <c r="C125" s="314"/>
      <c r="D125" s="314"/>
      <c r="E125" s="314"/>
      <c r="F125" s="31"/>
      <c r="G125" s="183"/>
      <c r="H125" s="123">
        <f t="shared" ref="H125" si="1981">IF($B121=$B115,H119+F125,$F125)</f>
        <v>0</v>
      </c>
      <c r="I125" s="165">
        <f t="shared" si="1920"/>
        <v>0</v>
      </c>
      <c r="J125" s="141">
        <f t="shared" ref="J125" si="1982">IF($H124=0,0,IF($B115=$B121,IF($H126&gt;0,$H126+J119,K121+J119),IF($H126&gt;0,$H126,K121)))</f>
        <v>0</v>
      </c>
      <c r="K125" s="7">
        <f t="shared" si="1965"/>
        <v>0</v>
      </c>
      <c r="L125" s="6"/>
      <c r="M125" s="6"/>
      <c r="N125" s="6"/>
      <c r="O125" s="6"/>
      <c r="P125" s="26"/>
      <c r="Q125" s="29"/>
      <c r="R125" s="23"/>
      <c r="S125" s="141">
        <f t="shared" ref="S125" si="1983">IF($H124=0,0,IF($B115=$B121,IF($H126&gt;0,$H126+S119,T121+S119),IF($H126&gt;0,$H126,T121)))</f>
        <v>0</v>
      </c>
      <c r="T125" s="7">
        <f t="shared" si="1968"/>
        <v>0</v>
      </c>
      <c r="U125" s="6"/>
      <c r="V125" s="6"/>
      <c r="W125" s="6"/>
      <c r="X125" s="6"/>
      <c r="Y125" s="26"/>
      <c r="Z125" s="29"/>
      <c r="AA125" s="23"/>
      <c r="AB125" s="141">
        <f t="shared" ref="AB125" si="1984">IF($H124=0,0,IF($B115=$B121,IF($H126&gt;0,$H126+AB119,AC121+AB119),IF($H126&gt;0,$H126,AC121)))</f>
        <v>0</v>
      </c>
      <c r="AC125" s="7">
        <f t="shared" si="1971"/>
        <v>0</v>
      </c>
      <c r="AD125" s="6"/>
      <c r="AE125" s="6"/>
      <c r="AF125" s="6"/>
      <c r="AG125" s="6"/>
      <c r="AH125" s="26"/>
      <c r="AI125" s="29"/>
      <c r="AJ125" s="23"/>
      <c r="AK125" s="141">
        <f t="shared" ref="AK125" si="1985">IF($H124=0,0,IF($B115=$B121,IF($H126&gt;0,$H126+AK119,AL121+AK119),IF($H126&gt;0,$H126,AL121)))</f>
        <v>0</v>
      </c>
      <c r="AL125" s="7">
        <f t="shared" si="1974"/>
        <v>0</v>
      </c>
      <c r="AM125" s="6"/>
      <c r="AN125" s="6"/>
      <c r="AO125" s="6"/>
      <c r="AP125" s="6"/>
      <c r="AQ125" s="26"/>
      <c r="AR125" s="29"/>
      <c r="AS125" s="23"/>
      <c r="AT125" s="141">
        <f t="shared" ref="AT125" si="1986">IF($H124=0,0,IF($B115=$B121,IF($H126&gt;0,$H126+AT119,AU121+AT119),IF($H126&gt;0,$H126,AU121)))</f>
        <v>0</v>
      </c>
      <c r="AU125" s="7">
        <f t="shared" si="1977"/>
        <v>0</v>
      </c>
      <c r="AV125" s="6"/>
      <c r="AW125" s="6"/>
      <c r="AX125" s="6"/>
      <c r="AY125" s="6"/>
      <c r="AZ125" s="26"/>
      <c r="BA125" s="29"/>
      <c r="BB125" s="23"/>
    </row>
    <row r="126" spans="1:54" ht="18.75" customHeight="1" thickBot="1" x14ac:dyDescent="0.25">
      <c r="A126" s="1">
        <f t="shared" si="1980"/>
        <v>0</v>
      </c>
      <c r="B126" s="323" t="str">
        <f>IF(B121="",Wydruk!$AE$6,IF(J122=0,Wydruk!$AE$7,IF(AND(G122&lt;G123,B121&lt;&gt;$B127),Wydruk!$AE$13,IF(AND($B121=$B115,$B121&lt;&gt;$B127),IF(OR(OR(J126&lt;4,J126&gt;5),OR(S126&lt;4,S126&gt;5),OR(AB126&lt;4,AB126&gt;5),OR(AK126&lt;4,AK126&gt;5),OR(AND(AT126&lt;4,AT126&gt;0),AT126&gt;5)),Wydruk!$AE$8,Wydruk!$AE$9),IF($B121=$B127,IF($F125&lt;&gt;0,Wydruk!$AE$12,Wydruk!$AE$10),IF(OR(OR(J122&lt;4,J122&gt;5),OR(S122&lt;4,S122&gt;5),OR(AB122&lt;4,AB122&gt;5),OR(AK122&lt;4,AK122&gt;5),OR(AND(AT122&lt;4,AT122&gt;0),AT122&gt;5)),Wydruk!$AE$8,Wydruk!$AE$11))))))</f>
        <v>Uzupełnij liczby godzin tygodniowego planu</v>
      </c>
      <c r="C126" s="324"/>
      <c r="D126" s="324"/>
      <c r="E126" s="324"/>
      <c r="F126" s="173">
        <f>czerwiec!F126</f>
        <v>0</v>
      </c>
      <c r="G126" s="184">
        <f>czerwiec!G126</f>
        <v>0</v>
      </c>
      <c r="H126" s="191">
        <f t="shared" ref="H126" si="1987">IF(OR($G126=0,$F126=0,$G126="",$F126=""),0,$G126/$F126)</f>
        <v>0</v>
      </c>
      <c r="I126" s="193"/>
      <c r="J126" s="176">
        <f t="shared" ref="J126" si="1988">IF($B115=$B121,IF(L121+L116&gt;0,1,0)+IF(M121+M116&gt;0,1,0)+IF(N121+N116&gt;0,1,0)+IF(O121+O116&gt;0,1,0)+IF(P121+P116&gt;0,1,0)+IF(Q121+Q116&gt;0,1,0)+IF(R121+R116&gt;0,1,0),J122)</f>
        <v>0</v>
      </c>
      <c r="K126" s="133">
        <f t="shared" ref="K126" si="1989">IF(OR($B121=$B127,J126=0,(K122-Q126+O126)&lt;=0),0,(K122-Q126+O126)/J126)</f>
        <v>0</v>
      </c>
      <c r="L126" s="137">
        <f t="shared" ref="L126" si="1990">IF(K126*(7-J123)&lt;=0,0,K126*(7-J123))</f>
        <v>0</v>
      </c>
      <c r="M126" s="311">
        <f t="shared" ref="M126" si="1991">ROUND(IF(OR(K123-K126*(7-J123)+P126&lt;0,$B121=$B127,K126&lt;=0,K123=0),0,IF(K123-K126*(7-J123)+P126&gt;Q126-O126+P126,Q126-O126+P126,K123-K126*(7-J123)+P126)),1)</f>
        <v>0</v>
      </c>
      <c r="N126" s="312"/>
      <c r="O126" s="139">
        <f t="shared" ref="O126" si="1992">IF(OR($B121=$B127,J122=0),0,IF($B121=$B115,J121,$F121))</f>
        <v>0</v>
      </c>
      <c r="P126" s="30">
        <f t="shared" ref="P126" si="1993">IF(OR($B121=$B127,J126=0),0,$G123-$G122)</f>
        <v>0</v>
      </c>
      <c r="Q126" s="134">
        <f t="shared" ref="Q126" si="1994">IF(OR($B121=$B127,J126=0),0,J125)</f>
        <v>0</v>
      </c>
      <c r="R126" s="138">
        <f t="shared" ref="R126" si="1995">IF($B121=$B127,0,K123)</f>
        <v>0</v>
      </c>
      <c r="S126" s="176">
        <f t="shared" ref="S126" si="1996">IF($B115=$B121,IF(U121+U116&gt;0,1,0)+IF(V121+V116&gt;0,1,0)+IF(W121+W116&gt;0,1,0)+IF(X121+X116&gt;0,1,0)+IF(Y121+Y116&gt;0,1,0)+IF(Z121+Z116&gt;0,1,0)+IF(AA121+AA116&gt;0,1,0),S122)</f>
        <v>0</v>
      </c>
      <c r="T126" s="133">
        <f t="shared" ref="T126" si="1997">IF(OR($B121=$B127,S126=0,(T122-Z126+X126)&lt;=0),0,(T122-Z126+X126)/S126)</f>
        <v>0</v>
      </c>
      <c r="U126" s="137">
        <f t="shared" ref="U126" si="1998">IF(T126*(7-S123)&lt;=0,0,T126*(7-S123))</f>
        <v>0</v>
      </c>
      <c r="V126" s="311">
        <f t="shared" ref="V126" si="1999">ROUND(IF(OR(T123-T126*(7-S123)+Y126&lt;0,$B121=$B127,T126&lt;=0,T123=0),0,IF(T123-T126*(7-S123)+Y126&gt;Z126-X126+Y126,Z126-X126+Y126,T123-T126*(7-S123)+Y126)),1)</f>
        <v>0</v>
      </c>
      <c r="W126" s="312"/>
      <c r="X126" s="139">
        <f t="shared" ref="X126" si="2000">IF(OR($B121=$B127,S122=0),0,IF($B121=$B115,S121,$F121))</f>
        <v>0</v>
      </c>
      <c r="Y126" s="30">
        <f t="shared" ref="Y126" si="2001">IF(OR($B121=$B127,S126=0),0,$G123-$G122)</f>
        <v>0</v>
      </c>
      <c r="Z126" s="134">
        <f t="shared" ref="Z126" si="2002">IF(OR($B121=$B127,S126=0),0,S125)</f>
        <v>0</v>
      </c>
      <c r="AA126" s="138">
        <f t="shared" ref="AA126" si="2003">IF($B121=$B127,0,T123)</f>
        <v>0</v>
      </c>
      <c r="AB126" s="176">
        <f t="shared" ref="AB126" si="2004">IF($B115=$B121,IF(AD121+AD116&gt;0,1,0)+IF(AE121+AE116&gt;0,1,0)+IF(AF121+AF116&gt;0,1,0)+IF(AG121+AG116&gt;0,1,0)+IF(AH121+AH116&gt;0,1,0)+IF(AI121+AI116&gt;0,1,0)+IF(AJ121+AJ116&gt;0,1,0),AB122)</f>
        <v>0</v>
      </c>
      <c r="AC126" s="133">
        <f t="shared" ref="AC126" si="2005">IF(OR($B121=$B127,AB126=0,(AC122-AI126+AG126)&lt;=0),0,(AC122-AI126+AG126)/AB126)</f>
        <v>0</v>
      </c>
      <c r="AD126" s="137">
        <f t="shared" ref="AD126" si="2006">IF(AC126*(7-AB123)&lt;=0,0,AC126*(7-AB123))</f>
        <v>0</v>
      </c>
      <c r="AE126" s="311">
        <f t="shared" ref="AE126" si="2007">ROUND(IF(OR(AC123-AC126*(7-AB123)+AH126&lt;0,$B121=$B127,AC126&lt;=0,AC123=0),0,IF(AC123-AC126*(7-AB123)+AH126&gt;AI126-AG126+AH126,AI126-AG126+AH126,AC123-AC126*(7-AB123)+AH126)),1)</f>
        <v>0</v>
      </c>
      <c r="AF126" s="312"/>
      <c r="AG126" s="139">
        <f t="shared" ref="AG126" si="2008">IF(OR($B121=$B127,AB122=0),0,IF($B121=$B115,AB121,$F121))</f>
        <v>0</v>
      </c>
      <c r="AH126" s="30">
        <f t="shared" ref="AH126" si="2009">IF(OR($B121=$B127,AB126=0),0,$G123-$G122)</f>
        <v>0</v>
      </c>
      <c r="AI126" s="134">
        <f t="shared" ref="AI126" si="2010">IF(OR($B121=$B127,AB126=0),0,AB125)</f>
        <v>0</v>
      </c>
      <c r="AJ126" s="138">
        <f t="shared" ref="AJ126" si="2011">IF($B121=$B127,0,AC123)</f>
        <v>0</v>
      </c>
      <c r="AK126" s="176">
        <f t="shared" ref="AK126" si="2012">IF($B115=$B121,IF(AM121+AM116&gt;0,1,0)+IF(AN121+AN116&gt;0,1,0)+IF(AO121+AO116&gt;0,1,0)+IF(AP121+AP116&gt;0,1,0)+IF(AQ121+AQ116&gt;0,1,0)+IF(AR121+AR116&gt;0,1,0)+IF(AS121+AS116&gt;0,1,0),AK122)</f>
        <v>0</v>
      </c>
      <c r="AL126" s="133">
        <f t="shared" ref="AL126" si="2013">IF(OR($B121=$B127,AK126=0,(AL122-AR126+AP126)&lt;=0),0,(AL122-AR126+AP126)/AK126)</f>
        <v>0</v>
      </c>
      <c r="AM126" s="137">
        <f t="shared" ref="AM126" si="2014">IF(AL126*(7-AK123)&lt;=0,0,AL126*(7-AK123))</f>
        <v>0</v>
      </c>
      <c r="AN126" s="311">
        <f t="shared" ref="AN126" si="2015">ROUND(IF(OR(AL123-AL126*(7-AK123)+AQ126&lt;0,$B121=$B127,AL126&lt;=0,AL123=0),0,IF(AL123-AL126*(7-AK123)+AQ126&gt;AR126-AP126+AQ126,AR126-AP126+AQ126,AL123-AL126*(7-AK123)+AQ126)),1)</f>
        <v>0</v>
      </c>
      <c r="AO126" s="312"/>
      <c r="AP126" s="139">
        <f t="shared" ref="AP126" si="2016">IF(OR($B121=$B127,AK122=0),0,IF($B121=$B115,AK121,$F121))</f>
        <v>0</v>
      </c>
      <c r="AQ126" s="30">
        <f t="shared" ref="AQ126" si="2017">IF(OR($B121=$B127,AK126=0),0,$G123-$G122)</f>
        <v>0</v>
      </c>
      <c r="AR126" s="134">
        <f t="shared" ref="AR126" si="2018">IF(OR($B121=$B127,AK126=0),0,AK125)</f>
        <v>0</v>
      </c>
      <c r="AS126" s="138">
        <f t="shared" ref="AS126" si="2019">IF($B121=$B127,0,AL123)</f>
        <v>0</v>
      </c>
      <c r="AT126" s="176">
        <f t="shared" ref="AT126" si="2020">IF($B115=$B121,IF(AV121+AV116&gt;0,1,0)+IF(AW121+AW116&gt;0,1,0)+IF(AX121+AX116&gt;0,1,0)+IF(AY121+AY116&gt;0,1,0)+IF(AZ121+AZ116&gt;0,1,0)+IF(BA121+BA116&gt;0,1,0)+IF(BB121+BB116&gt;0,1,0),AT122)</f>
        <v>0</v>
      </c>
      <c r="AU126" s="133">
        <f t="shared" ref="AU126" si="2021">IF(OR($B121=$B127,AT126=0,(AU122-BA126+AY126)&lt;=0),0,(AU122-BA126+AY126)/AT126)</f>
        <v>0</v>
      </c>
      <c r="AV126" s="137">
        <f t="shared" ref="AV126" si="2022">IF(AU126*(7-AT123)&lt;=0,0,AU126*(7-AT123))</f>
        <v>0</v>
      </c>
      <c r="AW126" s="311">
        <f t="shared" ref="AW126" si="2023">ROUND(IF(OR(AU123-AU126*(7-AT123)+AZ126&lt;0,$B121=$B127,AU126&lt;=0,AU123=0),0,IF(AU123-AU126*(7-AT123)+AZ126&gt;BA126-AY126+AZ126,BA126-AY126+AZ126,AU123-AU126*(7-AT123)+AZ126)),1)</f>
        <v>0</v>
      </c>
      <c r="AX126" s="312"/>
      <c r="AY126" s="139">
        <f t="shared" ref="AY126" si="2024">IF(OR($B121=$B127,AT122=0),0,IF($B121=$B115,AT121,$F121))</f>
        <v>0</v>
      </c>
      <c r="AZ126" s="30">
        <f t="shared" ref="AZ126" si="2025">IF(OR($B121=$B127,AT126=0),0,$G123-$G122)</f>
        <v>0</v>
      </c>
      <c r="BA126" s="134">
        <f t="shared" ref="BA126" si="2026">IF(OR($B121=$B127,AT126=0),0,AT125)</f>
        <v>0</v>
      </c>
      <c r="BB126" s="138">
        <f t="shared" ref="BB126" si="2027">IF($B121=$B127,0,AU123)</f>
        <v>0</v>
      </c>
    </row>
    <row r="127" spans="1:54" ht="15.75" x14ac:dyDescent="0.2">
      <c r="A127" s="1">
        <f t="shared" ref="A127" si="2028">IF(B127="","1. Niewypełnione",B127)</f>
        <v>0</v>
      </c>
      <c r="B127" s="320">
        <f>czerwiec!B127</f>
        <v>0</v>
      </c>
      <c r="C127" s="321">
        <f>czerwiec!C127</f>
        <v>0</v>
      </c>
      <c r="D127" s="321">
        <f>czerwiec!D127</f>
        <v>0</v>
      </c>
      <c r="E127" s="321">
        <f>czerwiec!E127</f>
        <v>0</v>
      </c>
      <c r="F127" s="177">
        <f>czerwiec!F127</f>
        <v>18</v>
      </c>
      <c r="G127" s="185">
        <f>czerwiec!G127</f>
        <v>18</v>
      </c>
      <c r="H127" s="177"/>
      <c r="I127" s="192">
        <f t="shared" ref="I127:I131" si="2029">K127+T127+AC127+AL127+AU127</f>
        <v>0</v>
      </c>
      <c r="J127" s="186">
        <f t="shared" ref="J127" si="2030">IF(OR($B127=$B133,J130=0),0,ROUND((K128+P132)/J130,0))</f>
        <v>0</v>
      </c>
      <c r="K127" s="51">
        <f t="shared" ref="K127:K128" si="2031">SUM(L127:R127)</f>
        <v>0</v>
      </c>
      <c r="L127" s="52">
        <f>czerwiec!L127</f>
        <v>0</v>
      </c>
      <c r="M127" s="52">
        <f>czerwiec!M127</f>
        <v>0</v>
      </c>
      <c r="N127" s="52">
        <f>czerwiec!N127</f>
        <v>0</v>
      </c>
      <c r="O127" s="52">
        <f>czerwiec!O127</f>
        <v>0</v>
      </c>
      <c r="P127" s="53">
        <f>czerwiec!P127</f>
        <v>0</v>
      </c>
      <c r="Q127" s="54">
        <f>czerwiec!Q127</f>
        <v>0</v>
      </c>
      <c r="R127" s="55">
        <f>czerwiec!R127</f>
        <v>0</v>
      </c>
      <c r="S127" s="188">
        <f t="shared" ref="S127" si="2032">IF(OR($B127=$B133,S130=0),0,ROUND((T128+Y132)/S130,0))</f>
        <v>0</v>
      </c>
      <c r="T127" s="51">
        <f t="shared" ref="T127:T128" si="2033">SUM(U127:AA127)</f>
        <v>0</v>
      </c>
      <c r="U127" s="52">
        <f>czerwiec!U127</f>
        <v>0</v>
      </c>
      <c r="V127" s="52">
        <f>czerwiec!V127</f>
        <v>0</v>
      </c>
      <c r="W127" s="52">
        <f>czerwiec!W127</f>
        <v>0</v>
      </c>
      <c r="X127" s="52">
        <f>czerwiec!X127</f>
        <v>0</v>
      </c>
      <c r="Y127" s="53">
        <f>czerwiec!Y127</f>
        <v>0</v>
      </c>
      <c r="Z127" s="54">
        <f>czerwiec!Z127</f>
        <v>0</v>
      </c>
      <c r="AA127" s="55">
        <f>czerwiec!AA127</f>
        <v>0</v>
      </c>
      <c r="AB127" s="188">
        <f t="shared" ref="AB127" si="2034">IF(OR($B127=$B133,AB130=0),0,ROUND((AC128+AH132)/AB130,0))</f>
        <v>0</v>
      </c>
      <c r="AC127" s="51">
        <f t="shared" ref="AC127:AC128" si="2035">SUM(AD127:AJ127)</f>
        <v>0</v>
      </c>
      <c r="AD127" s="52">
        <f>czerwiec!AD127</f>
        <v>0</v>
      </c>
      <c r="AE127" s="52">
        <f>czerwiec!AE127</f>
        <v>0</v>
      </c>
      <c r="AF127" s="52">
        <f>czerwiec!AF127</f>
        <v>0</v>
      </c>
      <c r="AG127" s="52">
        <f>czerwiec!AG127</f>
        <v>0</v>
      </c>
      <c r="AH127" s="53">
        <f>czerwiec!AH127</f>
        <v>0</v>
      </c>
      <c r="AI127" s="54">
        <f>czerwiec!AI127</f>
        <v>0</v>
      </c>
      <c r="AJ127" s="55">
        <f>czerwiec!AJ127</f>
        <v>0</v>
      </c>
      <c r="AK127" s="188">
        <f t="shared" ref="AK127" si="2036">IF(OR($B127=$B133,AK130=0),0,ROUND((AL128+AQ132)/AK130,0))</f>
        <v>0</v>
      </c>
      <c r="AL127" s="51">
        <f t="shared" ref="AL127:AL128" si="2037">SUM(AM127:AS127)</f>
        <v>0</v>
      </c>
      <c r="AM127" s="52">
        <f>czerwiec!AM127</f>
        <v>0</v>
      </c>
      <c r="AN127" s="52">
        <f>czerwiec!AN127</f>
        <v>0</v>
      </c>
      <c r="AO127" s="52">
        <f>czerwiec!AO127</f>
        <v>0</v>
      </c>
      <c r="AP127" s="52">
        <f>czerwiec!AP127</f>
        <v>0</v>
      </c>
      <c r="AQ127" s="53">
        <f>czerwiec!AQ127</f>
        <v>0</v>
      </c>
      <c r="AR127" s="54">
        <f>czerwiec!AR127</f>
        <v>0</v>
      </c>
      <c r="AS127" s="55">
        <f>czerwiec!AS127</f>
        <v>0</v>
      </c>
      <c r="AT127" s="188">
        <f t="shared" ref="AT127" si="2038">IF(OR($B127=$B133,AT130=0),0,ROUND((AU128+AZ132)/AT130,0))</f>
        <v>0</v>
      </c>
      <c r="AU127" s="51">
        <f t="shared" ref="AU127:AU128" si="2039">SUM(AV127:BB127)</f>
        <v>0</v>
      </c>
      <c r="AV127" s="52">
        <f t="shared" ref="AV127" si="2040">IF(SUM($AM$9:$AS$9)=SUM($AV$9:$BB$9),AM127,IF(AND(SUM($AV$9:$BB$9)&gt;42,SUM($AV$9:$BB$9)&lt;49),AM127,0))</f>
        <v>0</v>
      </c>
      <c r="AW127" s="52">
        <f t="shared" ref="AW127" si="2041">IF(SUM($AM$9:$AS$9)=SUM($AV$9:$BB$9),AN127,IF(AND(SUM($AV$9:$BB$9)&gt;42,SUM($AV$9:$BB$9)&lt;49),AN127,0))</f>
        <v>0</v>
      </c>
      <c r="AX127" s="52">
        <f t="shared" ref="AX127" si="2042">IF(SUM($AM$9:$AS$9)=SUM($AV$9:$BB$9),AO127,IF(AND(SUM($AV$9:$BB$9)&gt;42,SUM($AV$9:$BB$9)&lt;49),AO127,0))</f>
        <v>0</v>
      </c>
      <c r="AY127" s="52">
        <f t="shared" ref="AY127" si="2043">IF(SUM($AM$9:$AS$9)=SUM($AV$9:$BB$9),AP127,IF(AND(SUM($AV$9:$BB$9)&gt;42,SUM($AV$9:$BB$9)&lt;49),AP127,0))</f>
        <v>0</v>
      </c>
      <c r="AZ127" s="53">
        <f t="shared" ref="AZ127" si="2044">IF(SUM($AM$9:$AS$9)=SUM($AV$9:$BB$9),AQ127,IF(AND(SUM($AV$9:$BB$9)&gt;42,SUM($AV$9:$BB$9)&lt;49),AQ127,0))</f>
        <v>0</v>
      </c>
      <c r="BA127" s="54">
        <f t="shared" ref="BA127" si="2045">IF(SUM($AM$9:$AS$9)=SUM($AV$9:$BB$9),AR127,IF(AND(SUM($AV$9:$BB$9)&gt;42,SUM($AV$9:$BB$9)&lt;49),AR127,0))</f>
        <v>0</v>
      </c>
      <c r="BB127" s="55">
        <f t="shared" ref="BB127" si="2046">IF(SUM($AM$9:$AS$9)=SUM($AV$9:$BB$9),AS127,IF(AND(SUM($AV$9:$BB$9)&gt;42,SUM($AV$9:$BB$9)&lt;49),AS127,0))</f>
        <v>0</v>
      </c>
    </row>
    <row r="128" spans="1:54" ht="12.75" hidden="1" customHeight="1" x14ac:dyDescent="0.2">
      <c r="B128" s="93"/>
      <c r="C128" s="94"/>
      <c r="D128" s="95"/>
      <c r="E128" s="115"/>
      <c r="F128" s="140" t="b">
        <f t="shared" ref="F128" si="2047">IF($B121=$B127,OR(F122,G127&lt;F127),G127&lt;F127)</f>
        <v>0</v>
      </c>
      <c r="G128" s="189">
        <f t="shared" ref="G128" si="2048">IF(AND($B121=$B127,$B121&lt;&gt;"",$B121&lt;&gt;0),G127+G122,G127)</f>
        <v>18</v>
      </c>
      <c r="H128" s="120"/>
      <c r="I128" s="165">
        <f t="shared" si="2029"/>
        <v>0</v>
      </c>
      <c r="J128" s="194">
        <f t="shared" ref="J128" si="2049">7-COUNTIF(L127:R127,0)-COUNTIF(L127:R127,"")</f>
        <v>0</v>
      </c>
      <c r="K128" s="22">
        <f t="shared" si="2031"/>
        <v>0</v>
      </c>
      <c r="L128" s="35">
        <f t="shared" ref="L128:R128" si="2050">IF($B121=$B127,L127+L122,L127)</f>
        <v>0</v>
      </c>
      <c r="M128" s="35">
        <f t="shared" si="2050"/>
        <v>0</v>
      </c>
      <c r="N128" s="35">
        <f t="shared" si="2050"/>
        <v>0</v>
      </c>
      <c r="O128" s="35">
        <f t="shared" si="2050"/>
        <v>0</v>
      </c>
      <c r="P128" s="36">
        <f t="shared" si="2050"/>
        <v>0</v>
      </c>
      <c r="Q128" s="37">
        <f t="shared" si="2050"/>
        <v>0</v>
      </c>
      <c r="R128" s="38">
        <f t="shared" si="2050"/>
        <v>0</v>
      </c>
      <c r="S128" s="194">
        <f t="shared" ref="S128" si="2051">7-COUNTIF(U127:AA127,0)-COUNTIF(U127:AA127,"")</f>
        <v>0</v>
      </c>
      <c r="T128" s="22">
        <f t="shared" si="2033"/>
        <v>0</v>
      </c>
      <c r="U128" s="35">
        <f t="shared" ref="U128:AA128" si="2052">IF($B121=$B127,U127+U122,U127)</f>
        <v>0</v>
      </c>
      <c r="V128" s="35">
        <f t="shared" si="2052"/>
        <v>0</v>
      </c>
      <c r="W128" s="35">
        <f t="shared" si="2052"/>
        <v>0</v>
      </c>
      <c r="X128" s="35">
        <f t="shared" si="2052"/>
        <v>0</v>
      </c>
      <c r="Y128" s="36">
        <f t="shared" si="2052"/>
        <v>0</v>
      </c>
      <c r="Z128" s="37">
        <f t="shared" si="2052"/>
        <v>0</v>
      </c>
      <c r="AA128" s="38">
        <f t="shared" si="2052"/>
        <v>0</v>
      </c>
      <c r="AB128" s="194">
        <f t="shared" ref="AB128" si="2053">7-COUNTIF(AD127:AJ127,0)-COUNTIF(AD127:AJ127,"")</f>
        <v>0</v>
      </c>
      <c r="AC128" s="22">
        <f t="shared" si="2035"/>
        <v>0</v>
      </c>
      <c r="AD128" s="35">
        <f t="shared" ref="AD128:AJ128" si="2054">IF($B121=$B127,AD127+AD122,AD127)</f>
        <v>0</v>
      </c>
      <c r="AE128" s="35">
        <f t="shared" si="2054"/>
        <v>0</v>
      </c>
      <c r="AF128" s="35">
        <f t="shared" si="2054"/>
        <v>0</v>
      </c>
      <c r="AG128" s="35">
        <f t="shared" si="2054"/>
        <v>0</v>
      </c>
      <c r="AH128" s="36">
        <f t="shared" si="2054"/>
        <v>0</v>
      </c>
      <c r="AI128" s="37">
        <f t="shared" si="2054"/>
        <v>0</v>
      </c>
      <c r="AJ128" s="38">
        <f t="shared" si="2054"/>
        <v>0</v>
      </c>
      <c r="AK128" s="194">
        <f t="shared" ref="AK128" si="2055">7-COUNTIF(AM127:AS127,0)-COUNTIF(AM127:AS127,"")</f>
        <v>0</v>
      </c>
      <c r="AL128" s="22">
        <f t="shared" si="2037"/>
        <v>0</v>
      </c>
      <c r="AM128" s="35">
        <f t="shared" ref="AM128:AS128" si="2056">IF($B121=$B127,AM127+AM122,AM127)</f>
        <v>0</v>
      </c>
      <c r="AN128" s="35">
        <f t="shared" si="2056"/>
        <v>0</v>
      </c>
      <c r="AO128" s="35">
        <f t="shared" si="2056"/>
        <v>0</v>
      </c>
      <c r="AP128" s="35">
        <f t="shared" si="2056"/>
        <v>0</v>
      </c>
      <c r="AQ128" s="36">
        <f t="shared" si="2056"/>
        <v>0</v>
      </c>
      <c r="AR128" s="37">
        <f t="shared" si="2056"/>
        <v>0</v>
      </c>
      <c r="AS128" s="38">
        <f t="shared" si="2056"/>
        <v>0</v>
      </c>
      <c r="AT128" s="194">
        <f t="shared" ref="AT128" si="2057">7-COUNTIF(AV127:BB127,0)-COUNTIF(AV127:BB127,"")</f>
        <v>0</v>
      </c>
      <c r="AU128" s="22">
        <f t="shared" si="2039"/>
        <v>0</v>
      </c>
      <c r="AV128" s="35">
        <f t="shared" ref="AV128:BB128" si="2058">IF($B121=$B127,AV127+AV122,AV127)</f>
        <v>0</v>
      </c>
      <c r="AW128" s="35">
        <f t="shared" si="2058"/>
        <v>0</v>
      </c>
      <c r="AX128" s="35">
        <f t="shared" si="2058"/>
        <v>0</v>
      </c>
      <c r="AY128" s="35">
        <f t="shared" si="2058"/>
        <v>0</v>
      </c>
      <c r="AZ128" s="36">
        <f t="shared" si="2058"/>
        <v>0</v>
      </c>
      <c r="BA128" s="37">
        <f t="shared" si="2058"/>
        <v>0</v>
      </c>
      <c r="BB128" s="38">
        <f t="shared" si="2058"/>
        <v>0</v>
      </c>
    </row>
    <row r="129" spans="1:54" ht="15" hidden="1" customHeight="1" x14ac:dyDescent="0.2">
      <c r="B129" s="116"/>
      <c r="C129" s="117"/>
      <c r="D129" s="118"/>
      <c r="E129" s="119"/>
      <c r="F129" s="92"/>
      <c r="G129" s="190">
        <f t="shared" ref="G129" si="2059">IF(AND($B121=$B127,$B121&lt;&gt;"",$B121&lt;&gt;0),F127+G123,F127)</f>
        <v>18</v>
      </c>
      <c r="H129" s="121"/>
      <c r="I129" s="165">
        <f t="shared" si="2029"/>
        <v>0</v>
      </c>
      <c r="J129" s="195">
        <f t="shared" ref="J129" si="2060">IF($B127=$B121,COUNTIF(L129:R129,0),COUNTIF(L130:R130,0)+COUNTIF(L130:R130,""))</f>
        <v>7</v>
      </c>
      <c r="K129" s="39">
        <f t="shared" ref="K129:R129" si="2061">IF($B121=$B127,K130+K123,K130)</f>
        <v>0</v>
      </c>
      <c r="L129" s="40">
        <f t="shared" si="2061"/>
        <v>0</v>
      </c>
      <c r="M129" s="40">
        <f t="shared" si="2061"/>
        <v>0</v>
      </c>
      <c r="N129" s="40">
        <f t="shared" si="2061"/>
        <v>0</v>
      </c>
      <c r="O129" s="40">
        <f t="shared" si="2061"/>
        <v>0</v>
      </c>
      <c r="P129" s="41">
        <f t="shared" si="2061"/>
        <v>0</v>
      </c>
      <c r="Q129" s="42">
        <f t="shared" si="2061"/>
        <v>0</v>
      </c>
      <c r="R129" s="43">
        <f t="shared" si="2061"/>
        <v>0</v>
      </c>
      <c r="S129" s="195">
        <f t="shared" ref="S129" si="2062">IF($B127=$B121,COUNTIF(U129:AA129,0),COUNTIF(U130:AA130,0)+COUNTIF(U130:AA130,""))</f>
        <v>7</v>
      </c>
      <c r="T129" s="39">
        <f t="shared" ref="T129:AA129" si="2063">IF($B121=$B127,T130+T123,T130)</f>
        <v>0</v>
      </c>
      <c r="U129" s="40">
        <f t="shared" si="2063"/>
        <v>0</v>
      </c>
      <c r="V129" s="40">
        <f t="shared" si="2063"/>
        <v>0</v>
      </c>
      <c r="W129" s="40">
        <f t="shared" si="2063"/>
        <v>0</v>
      </c>
      <c r="X129" s="40">
        <f t="shared" si="2063"/>
        <v>0</v>
      </c>
      <c r="Y129" s="41">
        <f t="shared" si="2063"/>
        <v>0</v>
      </c>
      <c r="Z129" s="42">
        <f t="shared" si="2063"/>
        <v>0</v>
      </c>
      <c r="AA129" s="43">
        <f t="shared" si="2063"/>
        <v>0</v>
      </c>
      <c r="AB129" s="195">
        <f t="shared" ref="AB129" si="2064">IF($B127=$B121,COUNTIF(AD129:AJ129,0),COUNTIF(AD130:AJ130,0)+COUNTIF(AD130:AJ130,""))</f>
        <v>7</v>
      </c>
      <c r="AC129" s="39">
        <f t="shared" ref="AC129:AJ129" si="2065">IF($B121=$B127,AC130+AC123,AC130)</f>
        <v>0</v>
      </c>
      <c r="AD129" s="40">
        <f t="shared" si="2065"/>
        <v>0</v>
      </c>
      <c r="AE129" s="40">
        <f t="shared" si="2065"/>
        <v>0</v>
      </c>
      <c r="AF129" s="40">
        <f t="shared" si="2065"/>
        <v>0</v>
      </c>
      <c r="AG129" s="40">
        <f t="shared" si="2065"/>
        <v>0</v>
      </c>
      <c r="AH129" s="41">
        <f t="shared" si="2065"/>
        <v>0</v>
      </c>
      <c r="AI129" s="42">
        <f t="shared" si="2065"/>
        <v>0</v>
      </c>
      <c r="AJ129" s="43">
        <f t="shared" si="2065"/>
        <v>0</v>
      </c>
      <c r="AK129" s="195">
        <f t="shared" ref="AK129" si="2066">IF($B127=$B121,COUNTIF(AM129:AS129,0),COUNTIF(AM130:AS130,0)+COUNTIF(AM130:AS130,""))</f>
        <v>7</v>
      </c>
      <c r="AL129" s="39">
        <f t="shared" ref="AL129:AS129" si="2067">IF($B121=$B127,AL130+AL123,AL130)</f>
        <v>0</v>
      </c>
      <c r="AM129" s="40">
        <f t="shared" si="2067"/>
        <v>0</v>
      </c>
      <c r="AN129" s="40">
        <f t="shared" si="2067"/>
        <v>0</v>
      </c>
      <c r="AO129" s="40">
        <f t="shared" si="2067"/>
        <v>0</v>
      </c>
      <c r="AP129" s="40">
        <f t="shared" si="2067"/>
        <v>0</v>
      </c>
      <c r="AQ129" s="41">
        <f t="shared" si="2067"/>
        <v>0</v>
      </c>
      <c r="AR129" s="42">
        <f t="shared" si="2067"/>
        <v>0</v>
      </c>
      <c r="AS129" s="43">
        <f t="shared" si="2067"/>
        <v>0</v>
      </c>
      <c r="AT129" s="195">
        <f t="shared" ref="AT129" si="2068">IF($B127=$B121,COUNTIF(AV129:BB129,0),COUNTIF(AV130:BB130,0)+COUNTIF(AV130:BB130,""))</f>
        <v>7</v>
      </c>
      <c r="AU129" s="39">
        <f t="shared" ref="AU129:BB129" si="2069">IF($B121=$B127,AU130+AU123,AU130)</f>
        <v>0</v>
      </c>
      <c r="AV129" s="40">
        <f t="shared" si="2069"/>
        <v>0</v>
      </c>
      <c r="AW129" s="40">
        <f t="shared" si="2069"/>
        <v>0</v>
      </c>
      <c r="AX129" s="40">
        <f t="shared" si="2069"/>
        <v>0</v>
      </c>
      <c r="AY129" s="40">
        <f t="shared" si="2069"/>
        <v>0</v>
      </c>
      <c r="AZ129" s="41">
        <f t="shared" si="2069"/>
        <v>0</v>
      </c>
      <c r="BA129" s="42">
        <f t="shared" si="2069"/>
        <v>0</v>
      </c>
      <c r="BB129" s="43">
        <f t="shared" si="2069"/>
        <v>0</v>
      </c>
    </row>
    <row r="130" spans="1:54" ht="15.75" customHeight="1" x14ac:dyDescent="0.2">
      <c r="A130" s="1">
        <f t="shared" ref="A130" si="2070">A127</f>
        <v>0</v>
      </c>
      <c r="B130" s="313">
        <f t="shared" ref="B130" si="2071">B124+1</f>
        <v>19</v>
      </c>
      <c r="C130" s="314"/>
      <c r="D130" s="314"/>
      <c r="E130" s="314"/>
      <c r="F130" s="31"/>
      <c r="G130" s="183"/>
      <c r="H130" s="122">
        <f t="shared" ref="H130" si="2072">5-COUNTIF(AU127,0)-COUNTIF(AL127,0)-COUNTIF(AC127,0)-COUNTIF(T127,0)-COUNTIF(K127,0)</f>
        <v>0</v>
      </c>
      <c r="I130" s="165">
        <f t="shared" si="2029"/>
        <v>0</v>
      </c>
      <c r="J130" s="187">
        <f t="shared" ref="J130" si="2073">IF($B127=$B121,J124+IF($F127&lt;&gt;$G127,(K127+$G129-$G128)/$F127,K127/$F127),IF($F127&lt;&gt;G127,(K127+$G129-$G128)/$F127,K127/$F127))</f>
        <v>0</v>
      </c>
      <c r="K130" s="7">
        <f t="shared" ref="K130:K131" si="2074">SUM(L130:R130)</f>
        <v>0</v>
      </c>
      <c r="L130" s="26">
        <f t="shared" ref="L130:R130" si="2075">L127</f>
        <v>0</v>
      </c>
      <c r="M130" s="26">
        <f t="shared" si="2075"/>
        <v>0</v>
      </c>
      <c r="N130" s="26">
        <f t="shared" si="2075"/>
        <v>0</v>
      </c>
      <c r="O130" s="26">
        <f t="shared" si="2075"/>
        <v>0</v>
      </c>
      <c r="P130" s="26">
        <f t="shared" si="2075"/>
        <v>0</v>
      </c>
      <c r="Q130" s="29">
        <f t="shared" si="2075"/>
        <v>0</v>
      </c>
      <c r="R130" s="23">
        <f t="shared" si="2075"/>
        <v>0</v>
      </c>
      <c r="S130" s="187">
        <f t="shared" ref="S130" si="2076">IF($B127=$B121,S124+IF($F127&lt;&gt;$G127,(T127+$G129-$G128)/$F127,T127/$F127),IF($F127&lt;&gt;P127,(T127+$G129-$G128)/$F127,T127/$F127))</f>
        <v>0</v>
      </c>
      <c r="T130" s="7">
        <f t="shared" ref="T130:T131" si="2077">SUM(U130:AA130)</f>
        <v>0</v>
      </c>
      <c r="U130" s="26">
        <f t="shared" ref="U130:AA130" si="2078">U127</f>
        <v>0</v>
      </c>
      <c r="V130" s="26">
        <f t="shared" si="2078"/>
        <v>0</v>
      </c>
      <c r="W130" s="26">
        <f t="shared" si="2078"/>
        <v>0</v>
      </c>
      <c r="X130" s="26">
        <f t="shared" si="2078"/>
        <v>0</v>
      </c>
      <c r="Y130" s="113">
        <f t="shared" si="2078"/>
        <v>0</v>
      </c>
      <c r="Z130" s="29">
        <f t="shared" si="2078"/>
        <v>0</v>
      </c>
      <c r="AA130" s="23">
        <f t="shared" si="2078"/>
        <v>0</v>
      </c>
      <c r="AB130" s="187">
        <f t="shared" ref="AB130" si="2079">IF($B127=$B121,AB124+IF($F127&lt;&gt;$G127,(AC127+$G129-$G128)/$F127,AC127/$F127),IF($F127&lt;&gt;Y127,(AC127+$G129-$G128)/$F127,AC127/$F127))</f>
        <v>0</v>
      </c>
      <c r="AC130" s="7">
        <f t="shared" ref="AC130:AC131" si="2080">SUM(AD130:AJ130)</f>
        <v>0</v>
      </c>
      <c r="AD130" s="26">
        <f t="shared" ref="AD130:AJ130" si="2081">AD127</f>
        <v>0</v>
      </c>
      <c r="AE130" s="26">
        <f t="shared" si="2081"/>
        <v>0</v>
      </c>
      <c r="AF130" s="26">
        <f t="shared" si="2081"/>
        <v>0</v>
      </c>
      <c r="AG130" s="26">
        <f t="shared" si="2081"/>
        <v>0</v>
      </c>
      <c r="AH130" s="113">
        <f t="shared" si="2081"/>
        <v>0</v>
      </c>
      <c r="AI130" s="29">
        <f t="shared" si="2081"/>
        <v>0</v>
      </c>
      <c r="AJ130" s="23">
        <f t="shared" si="2081"/>
        <v>0</v>
      </c>
      <c r="AK130" s="187">
        <f t="shared" ref="AK130" si="2082">IF($B127=$B121,AK124+IF($F127&lt;&gt;$G127,(AL127+$G129-$G128)/$F127,AL127/$F127),IF($F127&lt;&gt;AH127,(AL127+$G129-$G128)/$F127,AL127/$F127))</f>
        <v>0</v>
      </c>
      <c r="AL130" s="7">
        <f t="shared" ref="AL130:AL131" si="2083">SUM(AM130:AS130)</f>
        <v>0</v>
      </c>
      <c r="AM130" s="26">
        <f t="shared" ref="AM130:AS130" si="2084">AM127</f>
        <v>0</v>
      </c>
      <c r="AN130" s="26">
        <f t="shared" si="2084"/>
        <v>0</v>
      </c>
      <c r="AO130" s="26">
        <f t="shared" si="2084"/>
        <v>0</v>
      </c>
      <c r="AP130" s="26">
        <f t="shared" si="2084"/>
        <v>0</v>
      </c>
      <c r="AQ130" s="113">
        <f t="shared" si="2084"/>
        <v>0</v>
      </c>
      <c r="AR130" s="29">
        <f t="shared" si="2084"/>
        <v>0</v>
      </c>
      <c r="AS130" s="23">
        <f t="shared" si="2084"/>
        <v>0</v>
      </c>
      <c r="AT130" s="187">
        <f t="shared" ref="AT130" si="2085">IF($B127=$B121,AT124+IF($F127&lt;&gt;$G127,(AU127+$G129-$G128)/$F127,AU127/$F127),IF($F127&lt;&gt;AQ127,(AU127+$G129-$G128)/$F127,AU127/$F127))</f>
        <v>0</v>
      </c>
      <c r="AU130" s="7">
        <f t="shared" ref="AU130:AU131" si="2086">SUM(AV130:BB130)</f>
        <v>0</v>
      </c>
      <c r="AV130" s="6">
        <f t="shared" ref="AV130" si="2087">IF(SUM($AM$9:$AS$9)=SUM($AV$9:$BB$9),AV127,IF(AND(SUM($AV$9:$BB$9)&gt;42,SUM($AV$9:$BB$9)&lt;49),AV127,0))</f>
        <v>0</v>
      </c>
      <c r="AW130" s="6">
        <f t="shared" ref="AW130:BB130" si="2088">IF(SUM($AM$9:$AS$9)=SUM($AV$9:$BB$9),AW127,IF(AND(SUM($AV$9:$BB$9)&gt;42,SUM($AV$9:$BB$9)&lt;49),AW127,0))</f>
        <v>0</v>
      </c>
      <c r="AX130" s="6">
        <f t="shared" si="2088"/>
        <v>0</v>
      </c>
      <c r="AY130" s="6">
        <f t="shared" si="2088"/>
        <v>0</v>
      </c>
      <c r="AZ130" s="26">
        <f t="shared" si="2088"/>
        <v>0</v>
      </c>
      <c r="BA130" s="29">
        <f t="shared" si="2088"/>
        <v>0</v>
      </c>
      <c r="BB130" s="23">
        <f t="shared" si="2088"/>
        <v>0</v>
      </c>
    </row>
    <row r="131" spans="1:54" ht="15.75" customHeight="1" x14ac:dyDescent="0.2">
      <c r="A131" s="1">
        <f t="shared" ref="A131:A132" si="2089">A130</f>
        <v>0</v>
      </c>
      <c r="B131" s="313"/>
      <c r="C131" s="314"/>
      <c r="D131" s="314"/>
      <c r="E131" s="314"/>
      <c r="F131" s="31"/>
      <c r="G131" s="183"/>
      <c r="H131" s="123">
        <f t="shared" ref="H131" si="2090">IF($B127=$B121,H125+F131,$F131)</f>
        <v>0</v>
      </c>
      <c r="I131" s="165">
        <f t="shared" si="2029"/>
        <v>0</v>
      </c>
      <c r="J131" s="141">
        <f t="shared" ref="J131" si="2091">IF($H130=0,0,IF($B121=$B127,IF($H132&gt;0,$H132+J125,K127+J125),IF($H132&gt;0,$H132,K127)))</f>
        <v>0</v>
      </c>
      <c r="K131" s="7">
        <f t="shared" si="2074"/>
        <v>0</v>
      </c>
      <c r="L131" s="6"/>
      <c r="M131" s="6"/>
      <c r="N131" s="6"/>
      <c r="O131" s="6"/>
      <c r="P131" s="26"/>
      <c r="Q131" s="29"/>
      <c r="R131" s="23"/>
      <c r="S131" s="141">
        <f t="shared" ref="S131" si="2092">IF($H130=0,0,IF($B121=$B127,IF($H132&gt;0,$H132+S125,T127+S125),IF($H132&gt;0,$H132,T127)))</f>
        <v>0</v>
      </c>
      <c r="T131" s="7">
        <f t="shared" si="2077"/>
        <v>0</v>
      </c>
      <c r="U131" s="6"/>
      <c r="V131" s="6"/>
      <c r="W131" s="6"/>
      <c r="X131" s="6"/>
      <c r="Y131" s="26"/>
      <c r="Z131" s="29"/>
      <c r="AA131" s="23"/>
      <c r="AB131" s="141">
        <f t="shared" ref="AB131" si="2093">IF($H130=0,0,IF($B121=$B127,IF($H132&gt;0,$H132+AB125,AC127+AB125),IF($H132&gt;0,$H132,AC127)))</f>
        <v>0</v>
      </c>
      <c r="AC131" s="7">
        <f t="shared" si="2080"/>
        <v>0</v>
      </c>
      <c r="AD131" s="6"/>
      <c r="AE131" s="6"/>
      <c r="AF131" s="6"/>
      <c r="AG131" s="6"/>
      <c r="AH131" s="26"/>
      <c r="AI131" s="29"/>
      <c r="AJ131" s="23"/>
      <c r="AK131" s="141">
        <f t="shared" ref="AK131" si="2094">IF($H130=0,0,IF($B121=$B127,IF($H132&gt;0,$H132+AK125,AL127+AK125),IF($H132&gt;0,$H132,AL127)))</f>
        <v>0</v>
      </c>
      <c r="AL131" s="7">
        <f t="shared" si="2083"/>
        <v>0</v>
      </c>
      <c r="AM131" s="6"/>
      <c r="AN131" s="6"/>
      <c r="AO131" s="6"/>
      <c r="AP131" s="6"/>
      <c r="AQ131" s="26"/>
      <c r="AR131" s="29"/>
      <c r="AS131" s="23"/>
      <c r="AT131" s="141">
        <f t="shared" ref="AT131" si="2095">IF($H130=0,0,IF($B121=$B127,IF($H132&gt;0,$H132+AT125,AU127+AT125),IF($H132&gt;0,$H132,AU127)))</f>
        <v>0</v>
      </c>
      <c r="AU131" s="7">
        <f t="shared" si="2086"/>
        <v>0</v>
      </c>
      <c r="AV131" s="6"/>
      <c r="AW131" s="6"/>
      <c r="AX131" s="6"/>
      <c r="AY131" s="6"/>
      <c r="AZ131" s="26"/>
      <c r="BA131" s="29"/>
      <c r="BB131" s="23"/>
    </row>
    <row r="132" spans="1:54" ht="18.75" customHeight="1" thickBot="1" x14ac:dyDescent="0.25">
      <c r="A132" s="1">
        <f t="shared" si="2089"/>
        <v>0</v>
      </c>
      <c r="B132" s="323" t="str">
        <f>IF(B127="",Wydruk!$AE$6,IF(J128=0,Wydruk!$AE$7,IF(AND(G128&lt;G129,B127&lt;&gt;$B133),Wydruk!$AE$13,IF(AND($B127=$B121,$B127&lt;&gt;$B133),IF(OR(OR(J132&lt;4,J132&gt;5),OR(S132&lt;4,S132&gt;5),OR(AB132&lt;4,AB132&gt;5),OR(AK132&lt;4,AK132&gt;5),OR(AND(AT132&lt;4,AT132&gt;0),AT132&gt;5)),Wydruk!$AE$8,Wydruk!$AE$9),IF($B127=$B133,IF($F131&lt;&gt;0,Wydruk!$AE$12,Wydruk!$AE$10),IF(OR(OR(J128&lt;4,J128&gt;5),OR(S128&lt;4,S128&gt;5),OR(AB128&lt;4,AB128&gt;5),OR(AK128&lt;4,AK128&gt;5),OR(AND(AT128&lt;4,AT128&gt;0),AT128&gt;5)),Wydruk!$AE$8,Wydruk!$AE$11))))))</f>
        <v>Uzupełnij liczby godzin tygodniowego planu</v>
      </c>
      <c r="C132" s="324"/>
      <c r="D132" s="324"/>
      <c r="E132" s="324"/>
      <c r="F132" s="173">
        <f>czerwiec!F132</f>
        <v>0</v>
      </c>
      <c r="G132" s="184">
        <f>czerwiec!G132</f>
        <v>0</v>
      </c>
      <c r="H132" s="191">
        <f t="shared" ref="H132" si="2096">IF(OR($G132=0,$F132=0,$G132="",$F132=""),0,$G132/$F132)</f>
        <v>0</v>
      </c>
      <c r="I132" s="193"/>
      <c r="J132" s="176">
        <f t="shared" ref="J132" si="2097">IF($B121=$B127,IF(L127+L122&gt;0,1,0)+IF(M127+M122&gt;0,1,0)+IF(N127+N122&gt;0,1,0)+IF(O127+O122&gt;0,1,0)+IF(P127+P122&gt;0,1,0)+IF(Q127+Q122&gt;0,1,0)+IF(R127+R122&gt;0,1,0),J128)</f>
        <v>0</v>
      </c>
      <c r="K132" s="133">
        <f t="shared" ref="K132" si="2098">IF(OR($B127=$B133,J132=0,(K128-Q132+O132)&lt;=0),0,(K128-Q132+O132)/J132)</f>
        <v>0</v>
      </c>
      <c r="L132" s="137">
        <f t="shared" ref="L132" si="2099">IF(K132*(7-J129)&lt;=0,0,K132*(7-J129))</f>
        <v>0</v>
      </c>
      <c r="M132" s="311">
        <f t="shared" ref="M132" si="2100">ROUND(IF(OR(K129-K132*(7-J129)+P132&lt;0,$B127=$B133,K132&lt;=0,K129=0),0,IF(K129-K132*(7-J129)+P132&gt;Q132-O132+P132,Q132-O132+P132,K129-K132*(7-J129)+P132)),1)</f>
        <v>0</v>
      </c>
      <c r="N132" s="312"/>
      <c r="O132" s="139">
        <f t="shared" ref="O132" si="2101">IF(OR($B127=$B133,J128=0),0,IF($B127=$B121,J127,$F127))</f>
        <v>0</v>
      </c>
      <c r="P132" s="30">
        <f t="shared" ref="P132" si="2102">IF(OR($B127=$B133,J132=0),0,$G129-$G128)</f>
        <v>0</v>
      </c>
      <c r="Q132" s="134">
        <f t="shared" ref="Q132" si="2103">IF(OR($B127=$B133,J132=0),0,J131)</f>
        <v>0</v>
      </c>
      <c r="R132" s="138">
        <f t="shared" ref="R132" si="2104">IF($B127=$B133,0,K129)</f>
        <v>0</v>
      </c>
      <c r="S132" s="176">
        <f t="shared" ref="S132" si="2105">IF($B121=$B127,IF(U127+U122&gt;0,1,0)+IF(V127+V122&gt;0,1,0)+IF(W127+W122&gt;0,1,0)+IF(X127+X122&gt;0,1,0)+IF(Y127+Y122&gt;0,1,0)+IF(Z127+Z122&gt;0,1,0)+IF(AA127+AA122&gt;0,1,0),S128)</f>
        <v>0</v>
      </c>
      <c r="T132" s="133">
        <f t="shared" ref="T132" si="2106">IF(OR($B127=$B133,S132=0,(T128-Z132+X132)&lt;=0),0,(T128-Z132+X132)/S132)</f>
        <v>0</v>
      </c>
      <c r="U132" s="137">
        <f t="shared" ref="U132" si="2107">IF(T132*(7-S129)&lt;=0,0,T132*(7-S129))</f>
        <v>0</v>
      </c>
      <c r="V132" s="311">
        <f t="shared" ref="V132" si="2108">ROUND(IF(OR(T129-T132*(7-S129)+Y132&lt;0,$B127=$B133,T132&lt;=0,T129=0),0,IF(T129-T132*(7-S129)+Y132&gt;Z132-X132+Y132,Z132-X132+Y132,T129-T132*(7-S129)+Y132)),1)</f>
        <v>0</v>
      </c>
      <c r="W132" s="312"/>
      <c r="X132" s="139">
        <f t="shared" ref="X132" si="2109">IF(OR($B127=$B133,S128=0),0,IF($B127=$B121,S127,$F127))</f>
        <v>0</v>
      </c>
      <c r="Y132" s="30">
        <f t="shared" ref="Y132" si="2110">IF(OR($B127=$B133,S132=0),0,$G129-$G128)</f>
        <v>0</v>
      </c>
      <c r="Z132" s="134">
        <f t="shared" ref="Z132" si="2111">IF(OR($B127=$B133,S132=0),0,S131)</f>
        <v>0</v>
      </c>
      <c r="AA132" s="138">
        <f t="shared" ref="AA132" si="2112">IF($B127=$B133,0,T129)</f>
        <v>0</v>
      </c>
      <c r="AB132" s="176">
        <f t="shared" ref="AB132" si="2113">IF($B121=$B127,IF(AD127+AD122&gt;0,1,0)+IF(AE127+AE122&gt;0,1,0)+IF(AF127+AF122&gt;0,1,0)+IF(AG127+AG122&gt;0,1,0)+IF(AH127+AH122&gt;0,1,0)+IF(AI127+AI122&gt;0,1,0)+IF(AJ127+AJ122&gt;0,1,0),AB128)</f>
        <v>0</v>
      </c>
      <c r="AC132" s="133">
        <f t="shared" ref="AC132" si="2114">IF(OR($B127=$B133,AB132=0,(AC128-AI132+AG132)&lt;=0),0,(AC128-AI132+AG132)/AB132)</f>
        <v>0</v>
      </c>
      <c r="AD132" s="137">
        <f t="shared" ref="AD132" si="2115">IF(AC132*(7-AB129)&lt;=0,0,AC132*(7-AB129))</f>
        <v>0</v>
      </c>
      <c r="AE132" s="311">
        <f t="shared" ref="AE132" si="2116">ROUND(IF(OR(AC129-AC132*(7-AB129)+AH132&lt;0,$B127=$B133,AC132&lt;=0,AC129=0),0,IF(AC129-AC132*(7-AB129)+AH132&gt;AI132-AG132+AH132,AI132-AG132+AH132,AC129-AC132*(7-AB129)+AH132)),1)</f>
        <v>0</v>
      </c>
      <c r="AF132" s="312"/>
      <c r="AG132" s="139">
        <f t="shared" ref="AG132" si="2117">IF(OR($B127=$B133,AB128=0),0,IF($B127=$B121,AB127,$F127))</f>
        <v>0</v>
      </c>
      <c r="AH132" s="30">
        <f t="shared" ref="AH132" si="2118">IF(OR($B127=$B133,AB132=0),0,$G129-$G128)</f>
        <v>0</v>
      </c>
      <c r="AI132" s="134">
        <f t="shared" ref="AI132" si="2119">IF(OR($B127=$B133,AB132=0),0,AB131)</f>
        <v>0</v>
      </c>
      <c r="AJ132" s="138">
        <f t="shared" ref="AJ132" si="2120">IF($B127=$B133,0,AC129)</f>
        <v>0</v>
      </c>
      <c r="AK132" s="176">
        <f t="shared" ref="AK132" si="2121">IF($B121=$B127,IF(AM127+AM122&gt;0,1,0)+IF(AN127+AN122&gt;0,1,0)+IF(AO127+AO122&gt;0,1,0)+IF(AP127+AP122&gt;0,1,0)+IF(AQ127+AQ122&gt;0,1,0)+IF(AR127+AR122&gt;0,1,0)+IF(AS127+AS122&gt;0,1,0),AK128)</f>
        <v>0</v>
      </c>
      <c r="AL132" s="133">
        <f t="shared" ref="AL132" si="2122">IF(OR($B127=$B133,AK132=0,(AL128-AR132+AP132)&lt;=0),0,(AL128-AR132+AP132)/AK132)</f>
        <v>0</v>
      </c>
      <c r="AM132" s="137">
        <f t="shared" ref="AM132" si="2123">IF(AL132*(7-AK129)&lt;=0,0,AL132*(7-AK129))</f>
        <v>0</v>
      </c>
      <c r="AN132" s="311">
        <f t="shared" ref="AN132" si="2124">ROUND(IF(OR(AL129-AL132*(7-AK129)+AQ132&lt;0,$B127=$B133,AL132&lt;=0,AL129=0),0,IF(AL129-AL132*(7-AK129)+AQ132&gt;AR132-AP132+AQ132,AR132-AP132+AQ132,AL129-AL132*(7-AK129)+AQ132)),1)</f>
        <v>0</v>
      </c>
      <c r="AO132" s="312"/>
      <c r="AP132" s="139">
        <f t="shared" ref="AP132" si="2125">IF(OR($B127=$B133,AK128=0),0,IF($B127=$B121,AK127,$F127))</f>
        <v>0</v>
      </c>
      <c r="AQ132" s="30">
        <f t="shared" ref="AQ132" si="2126">IF(OR($B127=$B133,AK132=0),0,$G129-$G128)</f>
        <v>0</v>
      </c>
      <c r="AR132" s="134">
        <f t="shared" ref="AR132" si="2127">IF(OR($B127=$B133,AK132=0),0,AK131)</f>
        <v>0</v>
      </c>
      <c r="AS132" s="138">
        <f t="shared" ref="AS132" si="2128">IF($B127=$B133,0,AL129)</f>
        <v>0</v>
      </c>
      <c r="AT132" s="176">
        <f t="shared" ref="AT132" si="2129">IF($B121=$B127,IF(AV127+AV122&gt;0,1,0)+IF(AW127+AW122&gt;0,1,0)+IF(AX127+AX122&gt;0,1,0)+IF(AY127+AY122&gt;0,1,0)+IF(AZ127+AZ122&gt;0,1,0)+IF(BA127+BA122&gt;0,1,0)+IF(BB127+BB122&gt;0,1,0),AT128)</f>
        <v>0</v>
      </c>
      <c r="AU132" s="133">
        <f t="shared" ref="AU132" si="2130">IF(OR($B127=$B133,AT132=0,(AU128-BA132+AY132)&lt;=0),0,(AU128-BA132+AY132)/AT132)</f>
        <v>0</v>
      </c>
      <c r="AV132" s="137">
        <f t="shared" ref="AV132" si="2131">IF(AU132*(7-AT129)&lt;=0,0,AU132*(7-AT129))</f>
        <v>0</v>
      </c>
      <c r="AW132" s="311">
        <f t="shared" ref="AW132" si="2132">ROUND(IF(OR(AU129-AU132*(7-AT129)+AZ132&lt;0,$B127=$B133,AU132&lt;=0,AU129=0),0,IF(AU129-AU132*(7-AT129)+AZ132&gt;BA132-AY132+AZ132,BA132-AY132+AZ132,AU129-AU132*(7-AT129)+AZ132)),1)</f>
        <v>0</v>
      </c>
      <c r="AX132" s="312"/>
      <c r="AY132" s="139">
        <f t="shared" ref="AY132" si="2133">IF(OR($B127=$B133,AT128=0),0,IF($B127=$B121,AT127,$F127))</f>
        <v>0</v>
      </c>
      <c r="AZ132" s="30">
        <f t="shared" ref="AZ132" si="2134">IF(OR($B127=$B133,AT132=0),0,$G129-$G128)</f>
        <v>0</v>
      </c>
      <c r="BA132" s="134">
        <f t="shared" ref="BA132" si="2135">IF(OR($B127=$B133,AT132=0),0,AT131)</f>
        <v>0</v>
      </c>
      <c r="BB132" s="138">
        <f t="shared" ref="BB132" si="2136">IF($B127=$B133,0,AU129)</f>
        <v>0</v>
      </c>
    </row>
    <row r="133" spans="1:54" ht="15.75" x14ac:dyDescent="0.2">
      <c r="A133" s="1">
        <f t="shared" ref="A133" si="2137">IF(B133="","1. Niewypełnione",B133)</f>
        <v>0</v>
      </c>
      <c r="B133" s="320">
        <f>czerwiec!B133</f>
        <v>0</v>
      </c>
      <c r="C133" s="321">
        <f>czerwiec!C133</f>
        <v>0</v>
      </c>
      <c r="D133" s="321">
        <f>czerwiec!D133</f>
        <v>0</v>
      </c>
      <c r="E133" s="321">
        <f>czerwiec!E133</f>
        <v>0</v>
      </c>
      <c r="F133" s="177">
        <f>czerwiec!F133</f>
        <v>18</v>
      </c>
      <c r="G133" s="185">
        <f>czerwiec!G133</f>
        <v>18</v>
      </c>
      <c r="H133" s="177"/>
      <c r="I133" s="192">
        <f t="shared" ref="I133:I137" si="2138">K133+T133+AC133+AL133+AU133</f>
        <v>0</v>
      </c>
      <c r="J133" s="186">
        <f t="shared" ref="J133" si="2139">IF(OR($B133=$B139,J136=0),0,ROUND((K134+P138)/J136,0))</f>
        <v>0</v>
      </c>
      <c r="K133" s="51">
        <f t="shared" ref="K133:K134" si="2140">SUM(L133:R133)</f>
        <v>0</v>
      </c>
      <c r="L133" s="52">
        <f>czerwiec!L133</f>
        <v>0</v>
      </c>
      <c r="M133" s="52">
        <f>czerwiec!M133</f>
        <v>0</v>
      </c>
      <c r="N133" s="52">
        <f>czerwiec!N133</f>
        <v>0</v>
      </c>
      <c r="O133" s="52">
        <f>czerwiec!O133</f>
        <v>0</v>
      </c>
      <c r="P133" s="53">
        <f>czerwiec!P133</f>
        <v>0</v>
      </c>
      <c r="Q133" s="54">
        <f>czerwiec!Q133</f>
        <v>0</v>
      </c>
      <c r="R133" s="55">
        <f>czerwiec!R133</f>
        <v>0</v>
      </c>
      <c r="S133" s="188">
        <f t="shared" ref="S133" si="2141">IF(OR($B133=$B139,S136=0),0,ROUND((T134+Y138)/S136,0))</f>
        <v>0</v>
      </c>
      <c r="T133" s="51">
        <f t="shared" ref="T133:T134" si="2142">SUM(U133:AA133)</f>
        <v>0</v>
      </c>
      <c r="U133" s="52">
        <f>czerwiec!U133</f>
        <v>0</v>
      </c>
      <c r="V133" s="52">
        <f>czerwiec!V133</f>
        <v>0</v>
      </c>
      <c r="W133" s="52">
        <f>czerwiec!W133</f>
        <v>0</v>
      </c>
      <c r="X133" s="52">
        <f>czerwiec!X133</f>
        <v>0</v>
      </c>
      <c r="Y133" s="53">
        <f>czerwiec!Y133</f>
        <v>0</v>
      </c>
      <c r="Z133" s="54">
        <f>czerwiec!Z133</f>
        <v>0</v>
      </c>
      <c r="AA133" s="55">
        <f>czerwiec!AA133</f>
        <v>0</v>
      </c>
      <c r="AB133" s="188">
        <f t="shared" ref="AB133" si="2143">IF(OR($B133=$B139,AB136=0),0,ROUND((AC134+AH138)/AB136,0))</f>
        <v>0</v>
      </c>
      <c r="AC133" s="51">
        <f t="shared" ref="AC133:AC134" si="2144">SUM(AD133:AJ133)</f>
        <v>0</v>
      </c>
      <c r="AD133" s="52">
        <f>czerwiec!AD133</f>
        <v>0</v>
      </c>
      <c r="AE133" s="52">
        <f>czerwiec!AE133</f>
        <v>0</v>
      </c>
      <c r="AF133" s="52">
        <f>czerwiec!AF133</f>
        <v>0</v>
      </c>
      <c r="AG133" s="52">
        <f>czerwiec!AG133</f>
        <v>0</v>
      </c>
      <c r="AH133" s="53">
        <f>czerwiec!AH133</f>
        <v>0</v>
      </c>
      <c r="AI133" s="54">
        <f>czerwiec!AI133</f>
        <v>0</v>
      </c>
      <c r="AJ133" s="55">
        <f>czerwiec!AJ133</f>
        <v>0</v>
      </c>
      <c r="AK133" s="188">
        <f t="shared" ref="AK133" si="2145">IF(OR($B133=$B139,AK136=0),0,ROUND((AL134+AQ138)/AK136,0))</f>
        <v>0</v>
      </c>
      <c r="AL133" s="51">
        <f t="shared" ref="AL133:AL134" si="2146">SUM(AM133:AS133)</f>
        <v>0</v>
      </c>
      <c r="AM133" s="52">
        <f>czerwiec!AM133</f>
        <v>0</v>
      </c>
      <c r="AN133" s="52">
        <f>czerwiec!AN133</f>
        <v>0</v>
      </c>
      <c r="AO133" s="52">
        <f>czerwiec!AO133</f>
        <v>0</v>
      </c>
      <c r="AP133" s="52">
        <f>czerwiec!AP133</f>
        <v>0</v>
      </c>
      <c r="AQ133" s="53">
        <f>czerwiec!AQ133</f>
        <v>0</v>
      </c>
      <c r="AR133" s="54">
        <f>czerwiec!AR133</f>
        <v>0</v>
      </c>
      <c r="AS133" s="55">
        <f>czerwiec!AS133</f>
        <v>0</v>
      </c>
      <c r="AT133" s="188">
        <f t="shared" ref="AT133" si="2147">IF(OR($B133=$B139,AT136=0),0,ROUND((AU134+AZ138)/AT136,0))</f>
        <v>0</v>
      </c>
      <c r="AU133" s="51">
        <f t="shared" ref="AU133:AU134" si="2148">SUM(AV133:BB133)</f>
        <v>0</v>
      </c>
      <c r="AV133" s="52">
        <f t="shared" ref="AV133" si="2149">IF(SUM($AM$9:$AS$9)=SUM($AV$9:$BB$9),AM133,IF(AND(SUM($AV$9:$BB$9)&gt;42,SUM($AV$9:$BB$9)&lt;49),AM133,0))</f>
        <v>0</v>
      </c>
      <c r="AW133" s="52">
        <f t="shared" ref="AW133" si="2150">IF(SUM($AM$9:$AS$9)=SUM($AV$9:$BB$9),AN133,IF(AND(SUM($AV$9:$BB$9)&gt;42,SUM($AV$9:$BB$9)&lt;49),AN133,0))</f>
        <v>0</v>
      </c>
      <c r="AX133" s="52">
        <f t="shared" ref="AX133" si="2151">IF(SUM($AM$9:$AS$9)=SUM($AV$9:$BB$9),AO133,IF(AND(SUM($AV$9:$BB$9)&gt;42,SUM($AV$9:$BB$9)&lt;49),AO133,0))</f>
        <v>0</v>
      </c>
      <c r="AY133" s="52">
        <f t="shared" ref="AY133" si="2152">IF(SUM($AM$9:$AS$9)=SUM($AV$9:$BB$9),AP133,IF(AND(SUM($AV$9:$BB$9)&gt;42,SUM($AV$9:$BB$9)&lt;49),AP133,0))</f>
        <v>0</v>
      </c>
      <c r="AZ133" s="53">
        <f t="shared" ref="AZ133" si="2153">IF(SUM($AM$9:$AS$9)=SUM($AV$9:$BB$9),AQ133,IF(AND(SUM($AV$9:$BB$9)&gt;42,SUM($AV$9:$BB$9)&lt;49),AQ133,0))</f>
        <v>0</v>
      </c>
      <c r="BA133" s="54">
        <f t="shared" ref="BA133" si="2154">IF(SUM($AM$9:$AS$9)=SUM($AV$9:$BB$9),AR133,IF(AND(SUM($AV$9:$BB$9)&gt;42,SUM($AV$9:$BB$9)&lt;49),AR133,0))</f>
        <v>0</v>
      </c>
      <c r="BB133" s="55">
        <f t="shared" ref="BB133" si="2155">IF(SUM($AM$9:$AS$9)=SUM($AV$9:$BB$9),AS133,IF(AND(SUM($AV$9:$BB$9)&gt;42,SUM($AV$9:$BB$9)&lt;49),AS133,0))</f>
        <v>0</v>
      </c>
    </row>
    <row r="134" spans="1:54" ht="12.75" hidden="1" customHeight="1" x14ac:dyDescent="0.2">
      <c r="B134" s="93"/>
      <c r="C134" s="94"/>
      <c r="D134" s="95"/>
      <c r="E134" s="115"/>
      <c r="F134" s="140" t="b">
        <f t="shared" ref="F134" si="2156">IF($B127=$B133,OR(F128,G133&lt;F133),G133&lt;F133)</f>
        <v>0</v>
      </c>
      <c r="G134" s="189">
        <f t="shared" ref="G134" si="2157">IF(AND($B127=$B133,$B127&lt;&gt;"",$B127&lt;&gt;0),G133+G128,G133)</f>
        <v>18</v>
      </c>
      <c r="H134" s="120"/>
      <c r="I134" s="165">
        <f t="shared" si="2138"/>
        <v>0</v>
      </c>
      <c r="J134" s="194">
        <f t="shared" ref="J134" si="2158">7-COUNTIF(L133:R133,0)-COUNTIF(L133:R133,"")</f>
        <v>0</v>
      </c>
      <c r="K134" s="22">
        <f t="shared" si="2140"/>
        <v>0</v>
      </c>
      <c r="L134" s="35">
        <f t="shared" ref="L134:R134" si="2159">IF($B127=$B133,L133+L128,L133)</f>
        <v>0</v>
      </c>
      <c r="M134" s="35">
        <f t="shared" si="2159"/>
        <v>0</v>
      </c>
      <c r="N134" s="35">
        <f t="shared" si="2159"/>
        <v>0</v>
      </c>
      <c r="O134" s="35">
        <f t="shared" si="2159"/>
        <v>0</v>
      </c>
      <c r="P134" s="36">
        <f t="shared" si="2159"/>
        <v>0</v>
      </c>
      <c r="Q134" s="37">
        <f t="shared" si="2159"/>
        <v>0</v>
      </c>
      <c r="R134" s="38">
        <f t="shared" si="2159"/>
        <v>0</v>
      </c>
      <c r="S134" s="194">
        <f t="shared" ref="S134" si="2160">7-COUNTIF(U133:AA133,0)-COUNTIF(U133:AA133,"")</f>
        <v>0</v>
      </c>
      <c r="T134" s="22">
        <f t="shared" si="2142"/>
        <v>0</v>
      </c>
      <c r="U134" s="35">
        <f t="shared" ref="U134:AA134" si="2161">IF($B127=$B133,U133+U128,U133)</f>
        <v>0</v>
      </c>
      <c r="V134" s="35">
        <f t="shared" si="2161"/>
        <v>0</v>
      </c>
      <c r="W134" s="35">
        <f t="shared" si="2161"/>
        <v>0</v>
      </c>
      <c r="X134" s="35">
        <f t="shared" si="2161"/>
        <v>0</v>
      </c>
      <c r="Y134" s="36">
        <f t="shared" si="2161"/>
        <v>0</v>
      </c>
      <c r="Z134" s="37">
        <f t="shared" si="2161"/>
        <v>0</v>
      </c>
      <c r="AA134" s="38">
        <f t="shared" si="2161"/>
        <v>0</v>
      </c>
      <c r="AB134" s="194">
        <f t="shared" ref="AB134" si="2162">7-COUNTIF(AD133:AJ133,0)-COUNTIF(AD133:AJ133,"")</f>
        <v>0</v>
      </c>
      <c r="AC134" s="22">
        <f t="shared" si="2144"/>
        <v>0</v>
      </c>
      <c r="AD134" s="35">
        <f t="shared" ref="AD134:AJ134" si="2163">IF($B127=$B133,AD133+AD128,AD133)</f>
        <v>0</v>
      </c>
      <c r="AE134" s="35">
        <f t="shared" si="2163"/>
        <v>0</v>
      </c>
      <c r="AF134" s="35">
        <f t="shared" si="2163"/>
        <v>0</v>
      </c>
      <c r="AG134" s="35">
        <f t="shared" si="2163"/>
        <v>0</v>
      </c>
      <c r="AH134" s="36">
        <f t="shared" si="2163"/>
        <v>0</v>
      </c>
      <c r="AI134" s="37">
        <f t="shared" si="2163"/>
        <v>0</v>
      </c>
      <c r="AJ134" s="38">
        <f t="shared" si="2163"/>
        <v>0</v>
      </c>
      <c r="AK134" s="194">
        <f t="shared" ref="AK134" si="2164">7-COUNTIF(AM133:AS133,0)-COUNTIF(AM133:AS133,"")</f>
        <v>0</v>
      </c>
      <c r="AL134" s="22">
        <f t="shared" si="2146"/>
        <v>0</v>
      </c>
      <c r="AM134" s="35">
        <f t="shared" ref="AM134:AS134" si="2165">IF($B127=$B133,AM133+AM128,AM133)</f>
        <v>0</v>
      </c>
      <c r="AN134" s="35">
        <f t="shared" si="2165"/>
        <v>0</v>
      </c>
      <c r="AO134" s="35">
        <f t="shared" si="2165"/>
        <v>0</v>
      </c>
      <c r="AP134" s="35">
        <f t="shared" si="2165"/>
        <v>0</v>
      </c>
      <c r="AQ134" s="36">
        <f t="shared" si="2165"/>
        <v>0</v>
      </c>
      <c r="AR134" s="37">
        <f t="shared" si="2165"/>
        <v>0</v>
      </c>
      <c r="AS134" s="38">
        <f t="shared" si="2165"/>
        <v>0</v>
      </c>
      <c r="AT134" s="194">
        <f t="shared" ref="AT134" si="2166">7-COUNTIF(AV133:BB133,0)-COUNTIF(AV133:BB133,"")</f>
        <v>0</v>
      </c>
      <c r="AU134" s="22">
        <f t="shared" si="2148"/>
        <v>0</v>
      </c>
      <c r="AV134" s="35">
        <f t="shared" ref="AV134:BB134" si="2167">IF($B127=$B133,AV133+AV128,AV133)</f>
        <v>0</v>
      </c>
      <c r="AW134" s="35">
        <f t="shared" si="2167"/>
        <v>0</v>
      </c>
      <c r="AX134" s="35">
        <f t="shared" si="2167"/>
        <v>0</v>
      </c>
      <c r="AY134" s="35">
        <f t="shared" si="2167"/>
        <v>0</v>
      </c>
      <c r="AZ134" s="36">
        <f t="shared" si="2167"/>
        <v>0</v>
      </c>
      <c r="BA134" s="37">
        <f t="shared" si="2167"/>
        <v>0</v>
      </c>
      <c r="BB134" s="38">
        <f t="shared" si="2167"/>
        <v>0</v>
      </c>
    </row>
    <row r="135" spans="1:54" ht="15" hidden="1" customHeight="1" x14ac:dyDescent="0.2">
      <c r="B135" s="116"/>
      <c r="C135" s="117"/>
      <c r="D135" s="118"/>
      <c r="E135" s="119"/>
      <c r="F135" s="92"/>
      <c r="G135" s="190">
        <f t="shared" ref="G135" si="2168">IF(AND($B127=$B133,$B127&lt;&gt;"",$B127&lt;&gt;0),F133+G129,F133)</f>
        <v>18</v>
      </c>
      <c r="H135" s="121"/>
      <c r="I135" s="165">
        <f t="shared" si="2138"/>
        <v>0</v>
      </c>
      <c r="J135" s="195">
        <f t="shared" ref="J135" si="2169">IF($B133=$B127,COUNTIF(L135:R135,0),COUNTIF(L136:R136,0)+COUNTIF(L136:R136,""))</f>
        <v>7</v>
      </c>
      <c r="K135" s="39">
        <f t="shared" ref="K135:R135" si="2170">IF($B127=$B133,K136+K129,K136)</f>
        <v>0</v>
      </c>
      <c r="L135" s="40">
        <f t="shared" si="2170"/>
        <v>0</v>
      </c>
      <c r="M135" s="40">
        <f t="shared" si="2170"/>
        <v>0</v>
      </c>
      <c r="N135" s="40">
        <f t="shared" si="2170"/>
        <v>0</v>
      </c>
      <c r="O135" s="40">
        <f t="shared" si="2170"/>
        <v>0</v>
      </c>
      <c r="P135" s="41">
        <f t="shared" si="2170"/>
        <v>0</v>
      </c>
      <c r="Q135" s="42">
        <f t="shared" si="2170"/>
        <v>0</v>
      </c>
      <c r="R135" s="43">
        <f t="shared" si="2170"/>
        <v>0</v>
      </c>
      <c r="S135" s="195">
        <f t="shared" ref="S135" si="2171">IF($B133=$B127,COUNTIF(U135:AA135,0),COUNTIF(U136:AA136,0)+COUNTIF(U136:AA136,""))</f>
        <v>7</v>
      </c>
      <c r="T135" s="39">
        <f t="shared" ref="T135:AA135" si="2172">IF($B127=$B133,T136+T129,T136)</f>
        <v>0</v>
      </c>
      <c r="U135" s="40">
        <f t="shared" si="2172"/>
        <v>0</v>
      </c>
      <c r="V135" s="40">
        <f t="shared" si="2172"/>
        <v>0</v>
      </c>
      <c r="W135" s="40">
        <f t="shared" si="2172"/>
        <v>0</v>
      </c>
      <c r="X135" s="40">
        <f t="shared" si="2172"/>
        <v>0</v>
      </c>
      <c r="Y135" s="41">
        <f t="shared" si="2172"/>
        <v>0</v>
      </c>
      <c r="Z135" s="42">
        <f t="shared" si="2172"/>
        <v>0</v>
      </c>
      <c r="AA135" s="43">
        <f t="shared" si="2172"/>
        <v>0</v>
      </c>
      <c r="AB135" s="195">
        <f t="shared" ref="AB135" si="2173">IF($B133=$B127,COUNTIF(AD135:AJ135,0),COUNTIF(AD136:AJ136,0)+COUNTIF(AD136:AJ136,""))</f>
        <v>7</v>
      </c>
      <c r="AC135" s="39">
        <f t="shared" ref="AC135:AJ135" si="2174">IF($B127=$B133,AC136+AC129,AC136)</f>
        <v>0</v>
      </c>
      <c r="AD135" s="40">
        <f t="shared" si="2174"/>
        <v>0</v>
      </c>
      <c r="AE135" s="40">
        <f t="shared" si="2174"/>
        <v>0</v>
      </c>
      <c r="AF135" s="40">
        <f t="shared" si="2174"/>
        <v>0</v>
      </c>
      <c r="AG135" s="40">
        <f t="shared" si="2174"/>
        <v>0</v>
      </c>
      <c r="AH135" s="41">
        <f t="shared" si="2174"/>
        <v>0</v>
      </c>
      <c r="AI135" s="42">
        <f t="shared" si="2174"/>
        <v>0</v>
      </c>
      <c r="AJ135" s="43">
        <f t="shared" si="2174"/>
        <v>0</v>
      </c>
      <c r="AK135" s="195">
        <f t="shared" ref="AK135" si="2175">IF($B133=$B127,COUNTIF(AM135:AS135,0),COUNTIF(AM136:AS136,0)+COUNTIF(AM136:AS136,""))</f>
        <v>7</v>
      </c>
      <c r="AL135" s="39">
        <f t="shared" ref="AL135:AS135" si="2176">IF($B127=$B133,AL136+AL129,AL136)</f>
        <v>0</v>
      </c>
      <c r="AM135" s="40">
        <f t="shared" si="2176"/>
        <v>0</v>
      </c>
      <c r="AN135" s="40">
        <f t="shared" si="2176"/>
        <v>0</v>
      </c>
      <c r="AO135" s="40">
        <f t="shared" si="2176"/>
        <v>0</v>
      </c>
      <c r="AP135" s="40">
        <f t="shared" si="2176"/>
        <v>0</v>
      </c>
      <c r="AQ135" s="41">
        <f t="shared" si="2176"/>
        <v>0</v>
      </c>
      <c r="AR135" s="42">
        <f t="shared" si="2176"/>
        <v>0</v>
      </c>
      <c r="AS135" s="43">
        <f t="shared" si="2176"/>
        <v>0</v>
      </c>
      <c r="AT135" s="195">
        <f t="shared" ref="AT135" si="2177">IF($B133=$B127,COUNTIF(AV135:BB135,0),COUNTIF(AV136:BB136,0)+COUNTIF(AV136:BB136,""))</f>
        <v>7</v>
      </c>
      <c r="AU135" s="39">
        <f t="shared" ref="AU135:BB135" si="2178">IF($B127=$B133,AU136+AU129,AU136)</f>
        <v>0</v>
      </c>
      <c r="AV135" s="40">
        <f t="shared" si="2178"/>
        <v>0</v>
      </c>
      <c r="AW135" s="40">
        <f t="shared" si="2178"/>
        <v>0</v>
      </c>
      <c r="AX135" s="40">
        <f t="shared" si="2178"/>
        <v>0</v>
      </c>
      <c r="AY135" s="40">
        <f t="shared" si="2178"/>
        <v>0</v>
      </c>
      <c r="AZ135" s="41">
        <f t="shared" si="2178"/>
        <v>0</v>
      </c>
      <c r="BA135" s="42">
        <f t="shared" si="2178"/>
        <v>0</v>
      </c>
      <c r="BB135" s="43">
        <f t="shared" si="2178"/>
        <v>0</v>
      </c>
    </row>
    <row r="136" spans="1:54" ht="15.75" customHeight="1" x14ac:dyDescent="0.2">
      <c r="A136" s="1">
        <f t="shared" ref="A136" si="2179">A133</f>
        <v>0</v>
      </c>
      <c r="B136" s="313">
        <f t="shared" ref="B136" si="2180">B130+1</f>
        <v>20</v>
      </c>
      <c r="C136" s="314"/>
      <c r="D136" s="314"/>
      <c r="E136" s="314"/>
      <c r="F136" s="31"/>
      <c r="G136" s="183"/>
      <c r="H136" s="122">
        <f t="shared" ref="H136" si="2181">5-COUNTIF(AU133,0)-COUNTIF(AL133,0)-COUNTIF(AC133,0)-COUNTIF(T133,0)-COUNTIF(K133,0)</f>
        <v>0</v>
      </c>
      <c r="I136" s="165">
        <f t="shared" si="2138"/>
        <v>0</v>
      </c>
      <c r="J136" s="187">
        <f t="shared" ref="J136" si="2182">IF($B133=$B127,J130+IF($F133&lt;&gt;$G133,(K133+$G135-$G134)/$F133,K133/$F133),IF($F133&lt;&gt;G133,(K133+$G135-$G134)/$F133,K133/$F133))</f>
        <v>0</v>
      </c>
      <c r="K136" s="7">
        <f t="shared" ref="K136:K137" si="2183">SUM(L136:R136)</f>
        <v>0</v>
      </c>
      <c r="L136" s="26">
        <f t="shared" ref="L136:R136" si="2184">L133</f>
        <v>0</v>
      </c>
      <c r="M136" s="26">
        <f t="shared" si="2184"/>
        <v>0</v>
      </c>
      <c r="N136" s="26">
        <f t="shared" si="2184"/>
        <v>0</v>
      </c>
      <c r="O136" s="26">
        <f t="shared" si="2184"/>
        <v>0</v>
      </c>
      <c r="P136" s="26">
        <f t="shared" si="2184"/>
        <v>0</v>
      </c>
      <c r="Q136" s="29">
        <f t="shared" si="2184"/>
        <v>0</v>
      </c>
      <c r="R136" s="23">
        <f t="shared" si="2184"/>
        <v>0</v>
      </c>
      <c r="S136" s="187">
        <f t="shared" ref="S136" si="2185">IF($B133=$B127,S130+IF($F133&lt;&gt;$G133,(T133+$G135-$G134)/$F133,T133/$F133),IF($F133&lt;&gt;P133,(T133+$G135-$G134)/$F133,T133/$F133))</f>
        <v>0</v>
      </c>
      <c r="T136" s="7">
        <f t="shared" ref="T136:T137" si="2186">SUM(U136:AA136)</f>
        <v>0</v>
      </c>
      <c r="U136" s="26">
        <f t="shared" ref="U136:AA136" si="2187">U133</f>
        <v>0</v>
      </c>
      <c r="V136" s="26">
        <f t="shared" si="2187"/>
        <v>0</v>
      </c>
      <c r="W136" s="26">
        <f t="shared" si="2187"/>
        <v>0</v>
      </c>
      <c r="X136" s="26">
        <f t="shared" si="2187"/>
        <v>0</v>
      </c>
      <c r="Y136" s="113">
        <f t="shared" si="2187"/>
        <v>0</v>
      </c>
      <c r="Z136" s="29">
        <f t="shared" si="2187"/>
        <v>0</v>
      </c>
      <c r="AA136" s="23">
        <f t="shared" si="2187"/>
        <v>0</v>
      </c>
      <c r="AB136" s="187">
        <f t="shared" ref="AB136" si="2188">IF($B133=$B127,AB130+IF($F133&lt;&gt;$G133,(AC133+$G135-$G134)/$F133,AC133/$F133),IF($F133&lt;&gt;Y133,(AC133+$G135-$G134)/$F133,AC133/$F133))</f>
        <v>0</v>
      </c>
      <c r="AC136" s="7">
        <f t="shared" ref="AC136:AC137" si="2189">SUM(AD136:AJ136)</f>
        <v>0</v>
      </c>
      <c r="AD136" s="26">
        <f t="shared" ref="AD136:AJ136" si="2190">AD133</f>
        <v>0</v>
      </c>
      <c r="AE136" s="26">
        <f t="shared" si="2190"/>
        <v>0</v>
      </c>
      <c r="AF136" s="26">
        <f t="shared" si="2190"/>
        <v>0</v>
      </c>
      <c r="AG136" s="26">
        <f t="shared" si="2190"/>
        <v>0</v>
      </c>
      <c r="AH136" s="113">
        <f t="shared" si="2190"/>
        <v>0</v>
      </c>
      <c r="AI136" s="29">
        <f t="shared" si="2190"/>
        <v>0</v>
      </c>
      <c r="AJ136" s="23">
        <f t="shared" si="2190"/>
        <v>0</v>
      </c>
      <c r="AK136" s="187">
        <f t="shared" ref="AK136" si="2191">IF($B133=$B127,AK130+IF($F133&lt;&gt;$G133,(AL133+$G135-$G134)/$F133,AL133/$F133),IF($F133&lt;&gt;AH133,(AL133+$G135-$G134)/$F133,AL133/$F133))</f>
        <v>0</v>
      </c>
      <c r="AL136" s="7">
        <f t="shared" ref="AL136:AL137" si="2192">SUM(AM136:AS136)</f>
        <v>0</v>
      </c>
      <c r="AM136" s="26">
        <f t="shared" ref="AM136:AS136" si="2193">AM133</f>
        <v>0</v>
      </c>
      <c r="AN136" s="26">
        <f t="shared" si="2193"/>
        <v>0</v>
      </c>
      <c r="AO136" s="26">
        <f t="shared" si="2193"/>
        <v>0</v>
      </c>
      <c r="AP136" s="26">
        <f t="shared" si="2193"/>
        <v>0</v>
      </c>
      <c r="AQ136" s="113">
        <f t="shared" si="2193"/>
        <v>0</v>
      </c>
      <c r="AR136" s="29">
        <f t="shared" si="2193"/>
        <v>0</v>
      </c>
      <c r="AS136" s="23">
        <f t="shared" si="2193"/>
        <v>0</v>
      </c>
      <c r="AT136" s="187">
        <f t="shared" ref="AT136" si="2194">IF($B133=$B127,AT130+IF($F133&lt;&gt;$G133,(AU133+$G135-$G134)/$F133,AU133/$F133),IF($F133&lt;&gt;AQ133,(AU133+$G135-$G134)/$F133,AU133/$F133))</f>
        <v>0</v>
      </c>
      <c r="AU136" s="7">
        <f t="shared" ref="AU136:AU137" si="2195">SUM(AV136:BB136)</f>
        <v>0</v>
      </c>
      <c r="AV136" s="6">
        <f t="shared" ref="AV136" si="2196">IF(SUM($AM$9:$AS$9)=SUM($AV$9:$BB$9),AV133,IF(AND(SUM($AV$9:$BB$9)&gt;42,SUM($AV$9:$BB$9)&lt;49),AV133,0))</f>
        <v>0</v>
      </c>
      <c r="AW136" s="6">
        <f t="shared" ref="AW136:BB136" si="2197">IF(SUM($AM$9:$AS$9)=SUM($AV$9:$BB$9),AW133,IF(AND(SUM($AV$9:$BB$9)&gt;42,SUM($AV$9:$BB$9)&lt;49),AW133,0))</f>
        <v>0</v>
      </c>
      <c r="AX136" s="6">
        <f t="shared" si="2197"/>
        <v>0</v>
      </c>
      <c r="AY136" s="6">
        <f t="shared" si="2197"/>
        <v>0</v>
      </c>
      <c r="AZ136" s="26">
        <f t="shared" si="2197"/>
        <v>0</v>
      </c>
      <c r="BA136" s="29">
        <f t="shared" si="2197"/>
        <v>0</v>
      </c>
      <c r="BB136" s="23">
        <f t="shared" si="2197"/>
        <v>0</v>
      </c>
    </row>
    <row r="137" spans="1:54" ht="15.75" customHeight="1" x14ac:dyDescent="0.2">
      <c r="A137" s="1">
        <f t="shared" ref="A137:A138" si="2198">A136</f>
        <v>0</v>
      </c>
      <c r="B137" s="313"/>
      <c r="C137" s="314"/>
      <c r="D137" s="314"/>
      <c r="E137" s="314"/>
      <c r="F137" s="31"/>
      <c r="G137" s="183"/>
      <c r="H137" s="123">
        <f t="shared" ref="H137" si="2199">IF($B133=$B127,H131+F137,$F137)</f>
        <v>0</v>
      </c>
      <c r="I137" s="165">
        <f t="shared" si="2138"/>
        <v>0</v>
      </c>
      <c r="J137" s="141">
        <f t="shared" ref="J137" si="2200">IF($H136=0,0,IF($B127=$B133,IF($H138&gt;0,$H138+J131,K133+J131),IF($H138&gt;0,$H138,K133)))</f>
        <v>0</v>
      </c>
      <c r="K137" s="7">
        <f t="shared" si="2183"/>
        <v>0</v>
      </c>
      <c r="L137" s="6"/>
      <c r="M137" s="6"/>
      <c r="N137" s="6"/>
      <c r="O137" s="6"/>
      <c r="P137" s="26"/>
      <c r="Q137" s="29"/>
      <c r="R137" s="23"/>
      <c r="S137" s="141">
        <f t="shared" ref="S137" si="2201">IF($H136=0,0,IF($B127=$B133,IF($H138&gt;0,$H138+S131,T133+S131),IF($H138&gt;0,$H138,T133)))</f>
        <v>0</v>
      </c>
      <c r="T137" s="7">
        <f t="shared" si="2186"/>
        <v>0</v>
      </c>
      <c r="U137" s="6"/>
      <c r="V137" s="6"/>
      <c r="W137" s="6"/>
      <c r="X137" s="6"/>
      <c r="Y137" s="26"/>
      <c r="Z137" s="29"/>
      <c r="AA137" s="23"/>
      <c r="AB137" s="141">
        <f t="shared" ref="AB137" si="2202">IF($H136=0,0,IF($B127=$B133,IF($H138&gt;0,$H138+AB131,AC133+AB131),IF($H138&gt;0,$H138,AC133)))</f>
        <v>0</v>
      </c>
      <c r="AC137" s="7">
        <f t="shared" si="2189"/>
        <v>0</v>
      </c>
      <c r="AD137" s="6"/>
      <c r="AE137" s="6"/>
      <c r="AF137" s="6"/>
      <c r="AG137" s="6"/>
      <c r="AH137" s="26"/>
      <c r="AI137" s="29"/>
      <c r="AJ137" s="23"/>
      <c r="AK137" s="141">
        <f t="shared" ref="AK137" si="2203">IF($H136=0,0,IF($B127=$B133,IF($H138&gt;0,$H138+AK131,AL133+AK131),IF($H138&gt;0,$H138,AL133)))</f>
        <v>0</v>
      </c>
      <c r="AL137" s="7">
        <f t="shared" si="2192"/>
        <v>0</v>
      </c>
      <c r="AM137" s="6"/>
      <c r="AN137" s="6"/>
      <c r="AO137" s="6"/>
      <c r="AP137" s="6"/>
      <c r="AQ137" s="26"/>
      <c r="AR137" s="29"/>
      <c r="AS137" s="23"/>
      <c r="AT137" s="141">
        <f t="shared" ref="AT137" si="2204">IF($H136=0,0,IF($B127=$B133,IF($H138&gt;0,$H138+AT131,AU133+AT131),IF($H138&gt;0,$H138,AU133)))</f>
        <v>0</v>
      </c>
      <c r="AU137" s="7">
        <f t="shared" si="2195"/>
        <v>0</v>
      </c>
      <c r="AV137" s="6"/>
      <c r="AW137" s="6"/>
      <c r="AX137" s="6"/>
      <c r="AY137" s="6"/>
      <c r="AZ137" s="26"/>
      <c r="BA137" s="29"/>
      <c r="BB137" s="23"/>
    </row>
    <row r="138" spans="1:54" ht="18.75" customHeight="1" thickBot="1" x14ac:dyDescent="0.25">
      <c r="A138" s="1">
        <f t="shared" si="2198"/>
        <v>0</v>
      </c>
      <c r="B138" s="323" t="str">
        <f>IF(B133="",Wydruk!$AE$6,IF(J134=0,Wydruk!$AE$7,IF(AND(G134&lt;G135,B133&lt;&gt;$B139),Wydruk!$AE$13,IF(AND($B133=$B127,$B133&lt;&gt;$B139),IF(OR(OR(J138&lt;4,J138&gt;5),OR(S138&lt;4,S138&gt;5),OR(AB138&lt;4,AB138&gt;5),OR(AK138&lt;4,AK138&gt;5),OR(AND(AT138&lt;4,AT138&gt;0),AT138&gt;5)),Wydruk!$AE$8,Wydruk!$AE$9),IF($B133=$B139,IF($F137&lt;&gt;0,Wydruk!$AE$12,Wydruk!$AE$10),IF(OR(OR(J134&lt;4,J134&gt;5),OR(S134&lt;4,S134&gt;5),OR(AB134&lt;4,AB134&gt;5),OR(AK134&lt;4,AK134&gt;5),OR(AND(AT134&lt;4,AT134&gt;0),AT134&gt;5)),Wydruk!$AE$8,Wydruk!$AE$11))))))</f>
        <v>Uzupełnij liczby godzin tygodniowego planu</v>
      </c>
      <c r="C138" s="324"/>
      <c r="D138" s="324"/>
      <c r="E138" s="324"/>
      <c r="F138" s="173">
        <f>czerwiec!F138</f>
        <v>0</v>
      </c>
      <c r="G138" s="184">
        <f>czerwiec!G138</f>
        <v>0</v>
      </c>
      <c r="H138" s="191">
        <f t="shared" ref="H138" si="2205">IF(OR($G138=0,$F138=0,$G138="",$F138=""),0,$G138/$F138)</f>
        <v>0</v>
      </c>
      <c r="I138" s="193"/>
      <c r="J138" s="176">
        <f t="shared" ref="J138" si="2206">IF($B127=$B133,IF(L133+L128&gt;0,1,0)+IF(M133+M128&gt;0,1,0)+IF(N133+N128&gt;0,1,0)+IF(O133+O128&gt;0,1,0)+IF(P133+P128&gt;0,1,0)+IF(Q133+Q128&gt;0,1,0)+IF(R133+R128&gt;0,1,0),J134)</f>
        <v>0</v>
      </c>
      <c r="K138" s="133">
        <f t="shared" ref="K138" si="2207">IF(OR($B133=$B139,J138=0,(K134-Q138+O138)&lt;=0),0,(K134-Q138+O138)/J138)</f>
        <v>0</v>
      </c>
      <c r="L138" s="137">
        <f t="shared" ref="L138" si="2208">IF(K138*(7-J135)&lt;=0,0,K138*(7-J135))</f>
        <v>0</v>
      </c>
      <c r="M138" s="311">
        <f t="shared" ref="M138" si="2209">ROUND(IF(OR(K135-K138*(7-J135)+P138&lt;0,$B133=$B139,K138&lt;=0,K135=0),0,IF(K135-K138*(7-J135)+P138&gt;Q138-O138+P138,Q138-O138+P138,K135-K138*(7-J135)+P138)),1)</f>
        <v>0</v>
      </c>
      <c r="N138" s="312"/>
      <c r="O138" s="139">
        <f t="shared" ref="O138" si="2210">IF(OR($B133=$B139,J134=0),0,IF($B133=$B127,J133,$F133))</f>
        <v>0</v>
      </c>
      <c r="P138" s="30">
        <f t="shared" ref="P138" si="2211">IF(OR($B133=$B139,J138=0),0,$G135-$G134)</f>
        <v>0</v>
      </c>
      <c r="Q138" s="134">
        <f t="shared" ref="Q138" si="2212">IF(OR($B133=$B139,J138=0),0,J137)</f>
        <v>0</v>
      </c>
      <c r="R138" s="138">
        <f t="shared" ref="R138" si="2213">IF($B133=$B139,0,K135)</f>
        <v>0</v>
      </c>
      <c r="S138" s="176">
        <f t="shared" ref="S138" si="2214">IF($B127=$B133,IF(U133+U128&gt;0,1,0)+IF(V133+V128&gt;0,1,0)+IF(W133+W128&gt;0,1,0)+IF(X133+X128&gt;0,1,0)+IF(Y133+Y128&gt;0,1,0)+IF(Z133+Z128&gt;0,1,0)+IF(AA133+AA128&gt;0,1,0),S134)</f>
        <v>0</v>
      </c>
      <c r="T138" s="133">
        <f t="shared" ref="T138" si="2215">IF(OR($B133=$B139,S138=0,(T134-Z138+X138)&lt;=0),0,(T134-Z138+X138)/S138)</f>
        <v>0</v>
      </c>
      <c r="U138" s="137">
        <f t="shared" ref="U138" si="2216">IF(T138*(7-S135)&lt;=0,0,T138*(7-S135))</f>
        <v>0</v>
      </c>
      <c r="V138" s="311">
        <f t="shared" ref="V138" si="2217">ROUND(IF(OR(T135-T138*(7-S135)+Y138&lt;0,$B133=$B139,T138&lt;=0,T135=0),0,IF(T135-T138*(7-S135)+Y138&gt;Z138-X138+Y138,Z138-X138+Y138,T135-T138*(7-S135)+Y138)),1)</f>
        <v>0</v>
      </c>
      <c r="W138" s="312"/>
      <c r="X138" s="139">
        <f t="shared" ref="X138" si="2218">IF(OR($B133=$B139,S134=0),0,IF($B133=$B127,S133,$F133))</f>
        <v>0</v>
      </c>
      <c r="Y138" s="30">
        <f t="shared" ref="Y138" si="2219">IF(OR($B133=$B139,S138=0),0,$G135-$G134)</f>
        <v>0</v>
      </c>
      <c r="Z138" s="134">
        <f t="shared" ref="Z138" si="2220">IF(OR($B133=$B139,S138=0),0,S137)</f>
        <v>0</v>
      </c>
      <c r="AA138" s="138">
        <f t="shared" ref="AA138" si="2221">IF($B133=$B139,0,T135)</f>
        <v>0</v>
      </c>
      <c r="AB138" s="176">
        <f t="shared" ref="AB138" si="2222">IF($B127=$B133,IF(AD133+AD128&gt;0,1,0)+IF(AE133+AE128&gt;0,1,0)+IF(AF133+AF128&gt;0,1,0)+IF(AG133+AG128&gt;0,1,0)+IF(AH133+AH128&gt;0,1,0)+IF(AI133+AI128&gt;0,1,0)+IF(AJ133+AJ128&gt;0,1,0),AB134)</f>
        <v>0</v>
      </c>
      <c r="AC138" s="133">
        <f t="shared" ref="AC138" si="2223">IF(OR($B133=$B139,AB138=0,(AC134-AI138+AG138)&lt;=0),0,(AC134-AI138+AG138)/AB138)</f>
        <v>0</v>
      </c>
      <c r="AD138" s="137">
        <f t="shared" ref="AD138" si="2224">IF(AC138*(7-AB135)&lt;=0,0,AC138*(7-AB135))</f>
        <v>0</v>
      </c>
      <c r="AE138" s="311">
        <f t="shared" ref="AE138" si="2225">ROUND(IF(OR(AC135-AC138*(7-AB135)+AH138&lt;0,$B133=$B139,AC138&lt;=0,AC135=0),0,IF(AC135-AC138*(7-AB135)+AH138&gt;AI138-AG138+AH138,AI138-AG138+AH138,AC135-AC138*(7-AB135)+AH138)),1)</f>
        <v>0</v>
      </c>
      <c r="AF138" s="312"/>
      <c r="AG138" s="139">
        <f t="shared" ref="AG138" si="2226">IF(OR($B133=$B139,AB134=0),0,IF($B133=$B127,AB133,$F133))</f>
        <v>0</v>
      </c>
      <c r="AH138" s="30">
        <f t="shared" ref="AH138" si="2227">IF(OR($B133=$B139,AB138=0),0,$G135-$G134)</f>
        <v>0</v>
      </c>
      <c r="AI138" s="134">
        <f t="shared" ref="AI138" si="2228">IF(OR($B133=$B139,AB138=0),0,AB137)</f>
        <v>0</v>
      </c>
      <c r="AJ138" s="138">
        <f t="shared" ref="AJ138" si="2229">IF($B133=$B139,0,AC135)</f>
        <v>0</v>
      </c>
      <c r="AK138" s="176">
        <f t="shared" ref="AK138" si="2230">IF($B127=$B133,IF(AM133+AM128&gt;0,1,0)+IF(AN133+AN128&gt;0,1,0)+IF(AO133+AO128&gt;0,1,0)+IF(AP133+AP128&gt;0,1,0)+IF(AQ133+AQ128&gt;0,1,0)+IF(AR133+AR128&gt;0,1,0)+IF(AS133+AS128&gt;0,1,0),AK134)</f>
        <v>0</v>
      </c>
      <c r="AL138" s="133">
        <f t="shared" ref="AL138" si="2231">IF(OR($B133=$B139,AK138=0,(AL134-AR138+AP138)&lt;=0),0,(AL134-AR138+AP138)/AK138)</f>
        <v>0</v>
      </c>
      <c r="AM138" s="137">
        <f t="shared" ref="AM138" si="2232">IF(AL138*(7-AK135)&lt;=0,0,AL138*(7-AK135))</f>
        <v>0</v>
      </c>
      <c r="AN138" s="311">
        <f t="shared" ref="AN138" si="2233">ROUND(IF(OR(AL135-AL138*(7-AK135)+AQ138&lt;0,$B133=$B139,AL138&lt;=0,AL135=0),0,IF(AL135-AL138*(7-AK135)+AQ138&gt;AR138-AP138+AQ138,AR138-AP138+AQ138,AL135-AL138*(7-AK135)+AQ138)),1)</f>
        <v>0</v>
      </c>
      <c r="AO138" s="312"/>
      <c r="AP138" s="139">
        <f t="shared" ref="AP138" si="2234">IF(OR($B133=$B139,AK134=0),0,IF($B133=$B127,AK133,$F133))</f>
        <v>0</v>
      </c>
      <c r="AQ138" s="30">
        <f t="shared" ref="AQ138" si="2235">IF(OR($B133=$B139,AK138=0),0,$G135-$G134)</f>
        <v>0</v>
      </c>
      <c r="AR138" s="134">
        <f t="shared" ref="AR138" si="2236">IF(OR($B133=$B139,AK138=0),0,AK137)</f>
        <v>0</v>
      </c>
      <c r="AS138" s="138">
        <f t="shared" ref="AS138" si="2237">IF($B133=$B139,0,AL135)</f>
        <v>0</v>
      </c>
      <c r="AT138" s="176">
        <f t="shared" ref="AT138" si="2238">IF($B127=$B133,IF(AV133+AV128&gt;0,1,0)+IF(AW133+AW128&gt;0,1,0)+IF(AX133+AX128&gt;0,1,0)+IF(AY133+AY128&gt;0,1,0)+IF(AZ133+AZ128&gt;0,1,0)+IF(BA133+BA128&gt;0,1,0)+IF(BB133+BB128&gt;0,1,0),AT134)</f>
        <v>0</v>
      </c>
      <c r="AU138" s="133">
        <f t="shared" ref="AU138" si="2239">IF(OR($B133=$B139,AT138=0,(AU134-BA138+AY138)&lt;=0),0,(AU134-BA138+AY138)/AT138)</f>
        <v>0</v>
      </c>
      <c r="AV138" s="137">
        <f t="shared" ref="AV138" si="2240">IF(AU138*(7-AT135)&lt;=0,0,AU138*(7-AT135))</f>
        <v>0</v>
      </c>
      <c r="AW138" s="311">
        <f t="shared" ref="AW138" si="2241">ROUND(IF(OR(AU135-AU138*(7-AT135)+AZ138&lt;0,$B133=$B139,AU138&lt;=0,AU135=0),0,IF(AU135-AU138*(7-AT135)+AZ138&gt;BA138-AY138+AZ138,BA138-AY138+AZ138,AU135-AU138*(7-AT135)+AZ138)),1)</f>
        <v>0</v>
      </c>
      <c r="AX138" s="312"/>
      <c r="AY138" s="139">
        <f t="shared" ref="AY138" si="2242">IF(OR($B133=$B139,AT134=0),0,IF($B133=$B127,AT133,$F133))</f>
        <v>0</v>
      </c>
      <c r="AZ138" s="30">
        <f t="shared" ref="AZ138" si="2243">IF(OR($B133=$B139,AT138=0),0,$G135-$G134)</f>
        <v>0</v>
      </c>
      <c r="BA138" s="134">
        <f t="shared" ref="BA138" si="2244">IF(OR($B133=$B139,AT138=0),0,AT137)</f>
        <v>0</v>
      </c>
      <c r="BB138" s="138">
        <f t="shared" ref="BB138" si="2245">IF($B133=$B139,0,AU135)</f>
        <v>0</v>
      </c>
    </row>
    <row r="139" spans="1:54" ht="15.75" x14ac:dyDescent="0.2">
      <c r="A139" s="1">
        <f t="shared" ref="A139" si="2246">IF(B139="","1. Niewypełnione",B139)</f>
        <v>0</v>
      </c>
      <c r="B139" s="320">
        <f>czerwiec!B139</f>
        <v>0</v>
      </c>
      <c r="C139" s="321">
        <f>czerwiec!C139</f>
        <v>0</v>
      </c>
      <c r="D139" s="321">
        <f>czerwiec!D139</f>
        <v>0</v>
      </c>
      <c r="E139" s="321">
        <f>czerwiec!E139</f>
        <v>0</v>
      </c>
      <c r="F139" s="177">
        <f>czerwiec!F139</f>
        <v>18</v>
      </c>
      <c r="G139" s="185">
        <f>czerwiec!G139</f>
        <v>18</v>
      </c>
      <c r="H139" s="177"/>
      <c r="I139" s="192">
        <f t="shared" ref="I139:I143" si="2247">K139+T139+AC139+AL139+AU139</f>
        <v>0</v>
      </c>
      <c r="J139" s="186">
        <f t="shared" ref="J139" si="2248">IF(OR($B139=$B145,J142=0),0,ROUND((K140+P144)/J142,0))</f>
        <v>0</v>
      </c>
      <c r="K139" s="51">
        <f t="shared" ref="K139:K140" si="2249">SUM(L139:R139)</f>
        <v>0</v>
      </c>
      <c r="L139" s="52">
        <f>czerwiec!L139</f>
        <v>0</v>
      </c>
      <c r="M139" s="52">
        <f>czerwiec!M139</f>
        <v>0</v>
      </c>
      <c r="N139" s="52">
        <f>czerwiec!N139</f>
        <v>0</v>
      </c>
      <c r="O139" s="52">
        <f>czerwiec!O139</f>
        <v>0</v>
      </c>
      <c r="P139" s="53">
        <f>czerwiec!P139</f>
        <v>0</v>
      </c>
      <c r="Q139" s="54">
        <f>czerwiec!Q139</f>
        <v>0</v>
      </c>
      <c r="R139" s="55">
        <f>czerwiec!R139</f>
        <v>0</v>
      </c>
      <c r="S139" s="188">
        <f t="shared" ref="S139" si="2250">IF(OR($B139=$B145,S142=0),0,ROUND((T140+Y144)/S142,0))</f>
        <v>0</v>
      </c>
      <c r="T139" s="51">
        <f t="shared" ref="T139:T140" si="2251">SUM(U139:AA139)</f>
        <v>0</v>
      </c>
      <c r="U139" s="52">
        <f>czerwiec!U139</f>
        <v>0</v>
      </c>
      <c r="V139" s="52">
        <f>czerwiec!V139</f>
        <v>0</v>
      </c>
      <c r="W139" s="52">
        <f>czerwiec!W139</f>
        <v>0</v>
      </c>
      <c r="X139" s="52">
        <f>czerwiec!X139</f>
        <v>0</v>
      </c>
      <c r="Y139" s="53">
        <f>czerwiec!Y139</f>
        <v>0</v>
      </c>
      <c r="Z139" s="54">
        <f>czerwiec!Z139</f>
        <v>0</v>
      </c>
      <c r="AA139" s="55">
        <f>czerwiec!AA139</f>
        <v>0</v>
      </c>
      <c r="AB139" s="188">
        <f t="shared" ref="AB139" si="2252">IF(OR($B139=$B145,AB142=0),0,ROUND((AC140+AH144)/AB142,0))</f>
        <v>0</v>
      </c>
      <c r="AC139" s="51">
        <f t="shared" ref="AC139:AC140" si="2253">SUM(AD139:AJ139)</f>
        <v>0</v>
      </c>
      <c r="AD139" s="52">
        <f>czerwiec!AD139</f>
        <v>0</v>
      </c>
      <c r="AE139" s="52">
        <f>czerwiec!AE139</f>
        <v>0</v>
      </c>
      <c r="AF139" s="52">
        <f>czerwiec!AF139</f>
        <v>0</v>
      </c>
      <c r="AG139" s="52">
        <f>czerwiec!AG139</f>
        <v>0</v>
      </c>
      <c r="AH139" s="53">
        <f>czerwiec!AH139</f>
        <v>0</v>
      </c>
      <c r="AI139" s="54">
        <f>czerwiec!AI139</f>
        <v>0</v>
      </c>
      <c r="AJ139" s="55">
        <f>czerwiec!AJ139</f>
        <v>0</v>
      </c>
      <c r="AK139" s="188">
        <f t="shared" ref="AK139" si="2254">IF(OR($B139=$B145,AK142=0),0,ROUND((AL140+AQ144)/AK142,0))</f>
        <v>0</v>
      </c>
      <c r="AL139" s="51">
        <f t="shared" ref="AL139:AL140" si="2255">SUM(AM139:AS139)</f>
        <v>0</v>
      </c>
      <c r="AM139" s="52">
        <f>czerwiec!AM139</f>
        <v>0</v>
      </c>
      <c r="AN139" s="52">
        <f>czerwiec!AN139</f>
        <v>0</v>
      </c>
      <c r="AO139" s="52">
        <f>czerwiec!AO139</f>
        <v>0</v>
      </c>
      <c r="AP139" s="52">
        <f>czerwiec!AP139</f>
        <v>0</v>
      </c>
      <c r="AQ139" s="53">
        <f>czerwiec!AQ139</f>
        <v>0</v>
      </c>
      <c r="AR139" s="54">
        <f>czerwiec!AR139</f>
        <v>0</v>
      </c>
      <c r="AS139" s="55">
        <f>czerwiec!AS139</f>
        <v>0</v>
      </c>
      <c r="AT139" s="188">
        <f t="shared" ref="AT139" si="2256">IF(OR($B139=$B145,AT142=0),0,ROUND((AU140+AZ144)/AT142,0))</f>
        <v>0</v>
      </c>
      <c r="AU139" s="51">
        <f t="shared" ref="AU139:AU140" si="2257">SUM(AV139:BB139)</f>
        <v>0</v>
      </c>
      <c r="AV139" s="52">
        <f t="shared" ref="AV139" si="2258">IF(SUM($AM$9:$AS$9)=SUM($AV$9:$BB$9),AM139,IF(AND(SUM($AV$9:$BB$9)&gt;42,SUM($AV$9:$BB$9)&lt;49),AM139,0))</f>
        <v>0</v>
      </c>
      <c r="AW139" s="52">
        <f t="shared" ref="AW139" si="2259">IF(SUM($AM$9:$AS$9)=SUM($AV$9:$BB$9),AN139,IF(AND(SUM($AV$9:$BB$9)&gt;42,SUM($AV$9:$BB$9)&lt;49),AN139,0))</f>
        <v>0</v>
      </c>
      <c r="AX139" s="52">
        <f t="shared" ref="AX139" si="2260">IF(SUM($AM$9:$AS$9)=SUM($AV$9:$BB$9),AO139,IF(AND(SUM($AV$9:$BB$9)&gt;42,SUM($AV$9:$BB$9)&lt;49),AO139,0))</f>
        <v>0</v>
      </c>
      <c r="AY139" s="52">
        <f t="shared" ref="AY139" si="2261">IF(SUM($AM$9:$AS$9)=SUM($AV$9:$BB$9),AP139,IF(AND(SUM($AV$9:$BB$9)&gt;42,SUM($AV$9:$BB$9)&lt;49),AP139,0))</f>
        <v>0</v>
      </c>
      <c r="AZ139" s="53">
        <f t="shared" ref="AZ139" si="2262">IF(SUM($AM$9:$AS$9)=SUM($AV$9:$BB$9),AQ139,IF(AND(SUM($AV$9:$BB$9)&gt;42,SUM($AV$9:$BB$9)&lt;49),AQ139,0))</f>
        <v>0</v>
      </c>
      <c r="BA139" s="54">
        <f t="shared" ref="BA139" si="2263">IF(SUM($AM$9:$AS$9)=SUM($AV$9:$BB$9),AR139,IF(AND(SUM($AV$9:$BB$9)&gt;42,SUM($AV$9:$BB$9)&lt;49),AR139,0))</f>
        <v>0</v>
      </c>
      <c r="BB139" s="55">
        <f t="shared" ref="BB139" si="2264">IF(SUM($AM$9:$AS$9)=SUM($AV$9:$BB$9),AS139,IF(AND(SUM($AV$9:$BB$9)&gt;42,SUM($AV$9:$BB$9)&lt;49),AS139,0))</f>
        <v>0</v>
      </c>
    </row>
    <row r="140" spans="1:54" ht="12.75" hidden="1" customHeight="1" x14ac:dyDescent="0.2">
      <c r="B140" s="93"/>
      <c r="C140" s="94"/>
      <c r="D140" s="95"/>
      <c r="E140" s="115"/>
      <c r="F140" s="140" t="b">
        <f t="shared" ref="F140" si="2265">IF($B133=$B139,OR(F134,G139&lt;F139),G139&lt;F139)</f>
        <v>0</v>
      </c>
      <c r="G140" s="189">
        <f t="shared" ref="G140" si="2266">IF(AND($B133=$B139,$B133&lt;&gt;"",$B133&lt;&gt;0),G139+G134,G139)</f>
        <v>18</v>
      </c>
      <c r="H140" s="120"/>
      <c r="I140" s="165">
        <f t="shared" si="2247"/>
        <v>0</v>
      </c>
      <c r="J140" s="194">
        <f t="shared" ref="J140" si="2267">7-COUNTIF(L139:R139,0)-COUNTIF(L139:R139,"")</f>
        <v>0</v>
      </c>
      <c r="K140" s="22">
        <f t="shared" si="2249"/>
        <v>0</v>
      </c>
      <c r="L140" s="35">
        <f t="shared" ref="L140:R140" si="2268">IF($B133=$B139,L139+L134,L139)</f>
        <v>0</v>
      </c>
      <c r="M140" s="35">
        <f t="shared" si="2268"/>
        <v>0</v>
      </c>
      <c r="N140" s="35">
        <f t="shared" si="2268"/>
        <v>0</v>
      </c>
      <c r="O140" s="35">
        <f t="shared" si="2268"/>
        <v>0</v>
      </c>
      <c r="P140" s="36">
        <f t="shared" si="2268"/>
        <v>0</v>
      </c>
      <c r="Q140" s="37">
        <f t="shared" si="2268"/>
        <v>0</v>
      </c>
      <c r="R140" s="38">
        <f t="shared" si="2268"/>
        <v>0</v>
      </c>
      <c r="S140" s="194">
        <f t="shared" ref="S140" si="2269">7-COUNTIF(U139:AA139,0)-COUNTIF(U139:AA139,"")</f>
        <v>0</v>
      </c>
      <c r="T140" s="22">
        <f t="shared" si="2251"/>
        <v>0</v>
      </c>
      <c r="U140" s="35">
        <f t="shared" ref="U140:AA140" si="2270">IF($B133=$B139,U139+U134,U139)</f>
        <v>0</v>
      </c>
      <c r="V140" s="35">
        <f t="shared" si="2270"/>
        <v>0</v>
      </c>
      <c r="W140" s="35">
        <f t="shared" si="2270"/>
        <v>0</v>
      </c>
      <c r="X140" s="35">
        <f t="shared" si="2270"/>
        <v>0</v>
      </c>
      <c r="Y140" s="36">
        <f t="shared" si="2270"/>
        <v>0</v>
      </c>
      <c r="Z140" s="37">
        <f t="shared" si="2270"/>
        <v>0</v>
      </c>
      <c r="AA140" s="38">
        <f t="shared" si="2270"/>
        <v>0</v>
      </c>
      <c r="AB140" s="194">
        <f t="shared" ref="AB140" si="2271">7-COUNTIF(AD139:AJ139,0)-COUNTIF(AD139:AJ139,"")</f>
        <v>0</v>
      </c>
      <c r="AC140" s="22">
        <f t="shared" si="2253"/>
        <v>0</v>
      </c>
      <c r="AD140" s="35">
        <f t="shared" ref="AD140:AJ140" si="2272">IF($B133=$B139,AD139+AD134,AD139)</f>
        <v>0</v>
      </c>
      <c r="AE140" s="35">
        <f t="shared" si="2272"/>
        <v>0</v>
      </c>
      <c r="AF140" s="35">
        <f t="shared" si="2272"/>
        <v>0</v>
      </c>
      <c r="AG140" s="35">
        <f t="shared" si="2272"/>
        <v>0</v>
      </c>
      <c r="AH140" s="36">
        <f t="shared" si="2272"/>
        <v>0</v>
      </c>
      <c r="AI140" s="37">
        <f t="shared" si="2272"/>
        <v>0</v>
      </c>
      <c r="AJ140" s="38">
        <f t="shared" si="2272"/>
        <v>0</v>
      </c>
      <c r="AK140" s="194">
        <f t="shared" ref="AK140" si="2273">7-COUNTIF(AM139:AS139,0)-COUNTIF(AM139:AS139,"")</f>
        <v>0</v>
      </c>
      <c r="AL140" s="22">
        <f t="shared" si="2255"/>
        <v>0</v>
      </c>
      <c r="AM140" s="35">
        <f t="shared" ref="AM140:AS140" si="2274">IF($B133=$B139,AM139+AM134,AM139)</f>
        <v>0</v>
      </c>
      <c r="AN140" s="35">
        <f t="shared" si="2274"/>
        <v>0</v>
      </c>
      <c r="AO140" s="35">
        <f t="shared" si="2274"/>
        <v>0</v>
      </c>
      <c r="AP140" s="35">
        <f t="shared" si="2274"/>
        <v>0</v>
      </c>
      <c r="AQ140" s="36">
        <f t="shared" si="2274"/>
        <v>0</v>
      </c>
      <c r="AR140" s="37">
        <f t="shared" si="2274"/>
        <v>0</v>
      </c>
      <c r="AS140" s="38">
        <f t="shared" si="2274"/>
        <v>0</v>
      </c>
      <c r="AT140" s="194">
        <f t="shared" ref="AT140" si="2275">7-COUNTIF(AV139:BB139,0)-COUNTIF(AV139:BB139,"")</f>
        <v>0</v>
      </c>
      <c r="AU140" s="22">
        <f t="shared" si="2257"/>
        <v>0</v>
      </c>
      <c r="AV140" s="35">
        <f t="shared" ref="AV140:BB140" si="2276">IF($B133=$B139,AV139+AV134,AV139)</f>
        <v>0</v>
      </c>
      <c r="AW140" s="35">
        <f t="shared" si="2276"/>
        <v>0</v>
      </c>
      <c r="AX140" s="35">
        <f t="shared" si="2276"/>
        <v>0</v>
      </c>
      <c r="AY140" s="35">
        <f t="shared" si="2276"/>
        <v>0</v>
      </c>
      <c r="AZ140" s="36">
        <f t="shared" si="2276"/>
        <v>0</v>
      </c>
      <c r="BA140" s="37">
        <f t="shared" si="2276"/>
        <v>0</v>
      </c>
      <c r="BB140" s="38">
        <f t="shared" si="2276"/>
        <v>0</v>
      </c>
    </row>
    <row r="141" spans="1:54" ht="15" hidden="1" customHeight="1" x14ac:dyDescent="0.2">
      <c r="B141" s="116"/>
      <c r="C141" s="117"/>
      <c r="D141" s="118"/>
      <c r="E141" s="119"/>
      <c r="F141" s="92"/>
      <c r="G141" s="190">
        <f t="shared" ref="G141" si="2277">IF(AND($B133=$B139,$B133&lt;&gt;"",$B133&lt;&gt;0),F139+G135,F139)</f>
        <v>18</v>
      </c>
      <c r="H141" s="121"/>
      <c r="I141" s="165">
        <f t="shared" si="2247"/>
        <v>0</v>
      </c>
      <c r="J141" s="195">
        <f t="shared" ref="J141" si="2278">IF($B139=$B133,COUNTIF(L141:R141,0),COUNTIF(L142:R142,0)+COUNTIF(L142:R142,""))</f>
        <v>7</v>
      </c>
      <c r="K141" s="39">
        <f t="shared" ref="K141:R141" si="2279">IF($B133=$B139,K142+K135,K142)</f>
        <v>0</v>
      </c>
      <c r="L141" s="40">
        <f t="shared" si="2279"/>
        <v>0</v>
      </c>
      <c r="M141" s="40">
        <f t="shared" si="2279"/>
        <v>0</v>
      </c>
      <c r="N141" s="40">
        <f t="shared" si="2279"/>
        <v>0</v>
      </c>
      <c r="O141" s="40">
        <f t="shared" si="2279"/>
        <v>0</v>
      </c>
      <c r="P141" s="41">
        <f t="shared" si="2279"/>
        <v>0</v>
      </c>
      <c r="Q141" s="42">
        <f t="shared" si="2279"/>
        <v>0</v>
      </c>
      <c r="R141" s="43">
        <f t="shared" si="2279"/>
        <v>0</v>
      </c>
      <c r="S141" s="195">
        <f t="shared" ref="S141" si="2280">IF($B139=$B133,COUNTIF(U141:AA141,0),COUNTIF(U142:AA142,0)+COUNTIF(U142:AA142,""))</f>
        <v>7</v>
      </c>
      <c r="T141" s="39">
        <f t="shared" ref="T141:AA141" si="2281">IF($B133=$B139,T142+T135,T142)</f>
        <v>0</v>
      </c>
      <c r="U141" s="40">
        <f t="shared" si="2281"/>
        <v>0</v>
      </c>
      <c r="V141" s="40">
        <f t="shared" si="2281"/>
        <v>0</v>
      </c>
      <c r="W141" s="40">
        <f t="shared" si="2281"/>
        <v>0</v>
      </c>
      <c r="X141" s="40">
        <f t="shared" si="2281"/>
        <v>0</v>
      </c>
      <c r="Y141" s="41">
        <f t="shared" si="2281"/>
        <v>0</v>
      </c>
      <c r="Z141" s="42">
        <f t="shared" si="2281"/>
        <v>0</v>
      </c>
      <c r="AA141" s="43">
        <f t="shared" si="2281"/>
        <v>0</v>
      </c>
      <c r="AB141" s="195">
        <f t="shared" ref="AB141" si="2282">IF($B139=$B133,COUNTIF(AD141:AJ141,0),COUNTIF(AD142:AJ142,0)+COUNTIF(AD142:AJ142,""))</f>
        <v>7</v>
      </c>
      <c r="AC141" s="39">
        <f t="shared" ref="AC141:AJ141" si="2283">IF($B133=$B139,AC142+AC135,AC142)</f>
        <v>0</v>
      </c>
      <c r="AD141" s="40">
        <f t="shared" si="2283"/>
        <v>0</v>
      </c>
      <c r="AE141" s="40">
        <f t="shared" si="2283"/>
        <v>0</v>
      </c>
      <c r="AF141" s="40">
        <f t="shared" si="2283"/>
        <v>0</v>
      </c>
      <c r="AG141" s="40">
        <f t="shared" si="2283"/>
        <v>0</v>
      </c>
      <c r="AH141" s="41">
        <f t="shared" si="2283"/>
        <v>0</v>
      </c>
      <c r="AI141" s="42">
        <f t="shared" si="2283"/>
        <v>0</v>
      </c>
      <c r="AJ141" s="43">
        <f t="shared" si="2283"/>
        <v>0</v>
      </c>
      <c r="AK141" s="195">
        <f t="shared" ref="AK141" si="2284">IF($B139=$B133,COUNTIF(AM141:AS141,0),COUNTIF(AM142:AS142,0)+COUNTIF(AM142:AS142,""))</f>
        <v>7</v>
      </c>
      <c r="AL141" s="39">
        <f t="shared" ref="AL141:AS141" si="2285">IF($B133=$B139,AL142+AL135,AL142)</f>
        <v>0</v>
      </c>
      <c r="AM141" s="40">
        <f t="shared" si="2285"/>
        <v>0</v>
      </c>
      <c r="AN141" s="40">
        <f t="shared" si="2285"/>
        <v>0</v>
      </c>
      <c r="AO141" s="40">
        <f t="shared" si="2285"/>
        <v>0</v>
      </c>
      <c r="AP141" s="40">
        <f t="shared" si="2285"/>
        <v>0</v>
      </c>
      <c r="AQ141" s="41">
        <f t="shared" si="2285"/>
        <v>0</v>
      </c>
      <c r="AR141" s="42">
        <f t="shared" si="2285"/>
        <v>0</v>
      </c>
      <c r="AS141" s="43">
        <f t="shared" si="2285"/>
        <v>0</v>
      </c>
      <c r="AT141" s="195">
        <f t="shared" ref="AT141" si="2286">IF($B139=$B133,COUNTIF(AV141:BB141,0),COUNTIF(AV142:BB142,0)+COUNTIF(AV142:BB142,""))</f>
        <v>7</v>
      </c>
      <c r="AU141" s="39">
        <f t="shared" ref="AU141:BB141" si="2287">IF($B133=$B139,AU142+AU135,AU142)</f>
        <v>0</v>
      </c>
      <c r="AV141" s="40">
        <f t="shared" si="2287"/>
        <v>0</v>
      </c>
      <c r="AW141" s="40">
        <f t="shared" si="2287"/>
        <v>0</v>
      </c>
      <c r="AX141" s="40">
        <f t="shared" si="2287"/>
        <v>0</v>
      </c>
      <c r="AY141" s="40">
        <f t="shared" si="2287"/>
        <v>0</v>
      </c>
      <c r="AZ141" s="41">
        <f t="shared" si="2287"/>
        <v>0</v>
      </c>
      <c r="BA141" s="42">
        <f t="shared" si="2287"/>
        <v>0</v>
      </c>
      <c r="BB141" s="43">
        <f t="shared" si="2287"/>
        <v>0</v>
      </c>
    </row>
    <row r="142" spans="1:54" ht="15.75" customHeight="1" x14ac:dyDescent="0.2">
      <c r="A142" s="1">
        <f t="shared" ref="A142" si="2288">A139</f>
        <v>0</v>
      </c>
      <c r="B142" s="313">
        <f t="shared" ref="B142" si="2289">B136+1</f>
        <v>21</v>
      </c>
      <c r="C142" s="314"/>
      <c r="D142" s="314"/>
      <c r="E142" s="314"/>
      <c r="F142" s="31"/>
      <c r="G142" s="183"/>
      <c r="H142" s="122">
        <f t="shared" ref="H142" si="2290">5-COUNTIF(AU139,0)-COUNTIF(AL139,0)-COUNTIF(AC139,0)-COUNTIF(T139,0)-COUNTIF(K139,0)</f>
        <v>0</v>
      </c>
      <c r="I142" s="165">
        <f t="shared" si="2247"/>
        <v>0</v>
      </c>
      <c r="J142" s="187">
        <f t="shared" ref="J142" si="2291">IF($B139=$B133,J136+IF($F139&lt;&gt;$G139,(K139+$G141-$G140)/$F139,K139/$F139),IF($F139&lt;&gt;G139,(K139+$G141-$G140)/$F139,K139/$F139))</f>
        <v>0</v>
      </c>
      <c r="K142" s="7">
        <f t="shared" ref="K142:K143" si="2292">SUM(L142:R142)</f>
        <v>0</v>
      </c>
      <c r="L142" s="26">
        <f t="shared" ref="L142:R142" si="2293">L139</f>
        <v>0</v>
      </c>
      <c r="M142" s="26">
        <f t="shared" si="2293"/>
        <v>0</v>
      </c>
      <c r="N142" s="26">
        <f t="shared" si="2293"/>
        <v>0</v>
      </c>
      <c r="O142" s="26">
        <f t="shared" si="2293"/>
        <v>0</v>
      </c>
      <c r="P142" s="26">
        <f t="shared" si="2293"/>
        <v>0</v>
      </c>
      <c r="Q142" s="29">
        <f t="shared" si="2293"/>
        <v>0</v>
      </c>
      <c r="R142" s="23">
        <f t="shared" si="2293"/>
        <v>0</v>
      </c>
      <c r="S142" s="187">
        <f t="shared" ref="S142" si="2294">IF($B139=$B133,S136+IF($F139&lt;&gt;$G139,(T139+$G141-$G140)/$F139,T139/$F139),IF($F139&lt;&gt;P139,(T139+$G141-$G140)/$F139,T139/$F139))</f>
        <v>0</v>
      </c>
      <c r="T142" s="7">
        <f t="shared" ref="T142:T143" si="2295">SUM(U142:AA142)</f>
        <v>0</v>
      </c>
      <c r="U142" s="26">
        <f t="shared" ref="U142:AA142" si="2296">U139</f>
        <v>0</v>
      </c>
      <c r="V142" s="26">
        <f t="shared" si="2296"/>
        <v>0</v>
      </c>
      <c r="W142" s="26">
        <f t="shared" si="2296"/>
        <v>0</v>
      </c>
      <c r="X142" s="26">
        <f t="shared" si="2296"/>
        <v>0</v>
      </c>
      <c r="Y142" s="113">
        <f t="shared" si="2296"/>
        <v>0</v>
      </c>
      <c r="Z142" s="29">
        <f t="shared" si="2296"/>
        <v>0</v>
      </c>
      <c r="AA142" s="23">
        <f t="shared" si="2296"/>
        <v>0</v>
      </c>
      <c r="AB142" s="187">
        <f t="shared" ref="AB142" si="2297">IF($B139=$B133,AB136+IF($F139&lt;&gt;$G139,(AC139+$G141-$G140)/$F139,AC139/$F139),IF($F139&lt;&gt;Y139,(AC139+$G141-$G140)/$F139,AC139/$F139))</f>
        <v>0</v>
      </c>
      <c r="AC142" s="7">
        <f t="shared" ref="AC142:AC143" si="2298">SUM(AD142:AJ142)</f>
        <v>0</v>
      </c>
      <c r="AD142" s="26">
        <f t="shared" ref="AD142:AJ142" si="2299">AD139</f>
        <v>0</v>
      </c>
      <c r="AE142" s="26">
        <f t="shared" si="2299"/>
        <v>0</v>
      </c>
      <c r="AF142" s="26">
        <f t="shared" si="2299"/>
        <v>0</v>
      </c>
      <c r="AG142" s="26">
        <f t="shared" si="2299"/>
        <v>0</v>
      </c>
      <c r="AH142" s="113">
        <f t="shared" si="2299"/>
        <v>0</v>
      </c>
      <c r="AI142" s="29">
        <f t="shared" si="2299"/>
        <v>0</v>
      </c>
      <c r="AJ142" s="23">
        <f t="shared" si="2299"/>
        <v>0</v>
      </c>
      <c r="AK142" s="187">
        <f t="shared" ref="AK142" si="2300">IF($B139=$B133,AK136+IF($F139&lt;&gt;$G139,(AL139+$G141-$G140)/$F139,AL139/$F139),IF($F139&lt;&gt;AH139,(AL139+$G141-$G140)/$F139,AL139/$F139))</f>
        <v>0</v>
      </c>
      <c r="AL142" s="7">
        <f t="shared" ref="AL142:AL143" si="2301">SUM(AM142:AS142)</f>
        <v>0</v>
      </c>
      <c r="AM142" s="26">
        <f t="shared" ref="AM142:AS142" si="2302">AM139</f>
        <v>0</v>
      </c>
      <c r="AN142" s="26">
        <f t="shared" si="2302"/>
        <v>0</v>
      </c>
      <c r="AO142" s="26">
        <f t="shared" si="2302"/>
        <v>0</v>
      </c>
      <c r="AP142" s="26">
        <f t="shared" si="2302"/>
        <v>0</v>
      </c>
      <c r="AQ142" s="113">
        <f t="shared" si="2302"/>
        <v>0</v>
      </c>
      <c r="AR142" s="29">
        <f t="shared" si="2302"/>
        <v>0</v>
      </c>
      <c r="AS142" s="23">
        <f t="shared" si="2302"/>
        <v>0</v>
      </c>
      <c r="AT142" s="187">
        <f t="shared" ref="AT142" si="2303">IF($B139=$B133,AT136+IF($F139&lt;&gt;$G139,(AU139+$G141-$G140)/$F139,AU139/$F139),IF($F139&lt;&gt;AQ139,(AU139+$G141-$G140)/$F139,AU139/$F139))</f>
        <v>0</v>
      </c>
      <c r="AU142" s="7">
        <f t="shared" ref="AU142:AU143" si="2304">SUM(AV142:BB142)</f>
        <v>0</v>
      </c>
      <c r="AV142" s="6">
        <f t="shared" ref="AV142" si="2305">IF(SUM($AM$9:$AS$9)=SUM($AV$9:$BB$9),AV139,IF(AND(SUM($AV$9:$BB$9)&gt;42,SUM($AV$9:$BB$9)&lt;49),AV139,0))</f>
        <v>0</v>
      </c>
      <c r="AW142" s="6">
        <f t="shared" ref="AW142:BB142" si="2306">IF(SUM($AM$9:$AS$9)=SUM($AV$9:$BB$9),AW139,IF(AND(SUM($AV$9:$BB$9)&gt;42,SUM($AV$9:$BB$9)&lt;49),AW139,0))</f>
        <v>0</v>
      </c>
      <c r="AX142" s="6">
        <f t="shared" si="2306"/>
        <v>0</v>
      </c>
      <c r="AY142" s="6">
        <f t="shared" si="2306"/>
        <v>0</v>
      </c>
      <c r="AZ142" s="26">
        <f t="shared" si="2306"/>
        <v>0</v>
      </c>
      <c r="BA142" s="29">
        <f t="shared" si="2306"/>
        <v>0</v>
      </c>
      <c r="BB142" s="23">
        <f t="shared" si="2306"/>
        <v>0</v>
      </c>
    </row>
    <row r="143" spans="1:54" ht="15.75" customHeight="1" x14ac:dyDescent="0.2">
      <c r="A143" s="1">
        <f t="shared" ref="A143:A144" si="2307">A142</f>
        <v>0</v>
      </c>
      <c r="B143" s="313"/>
      <c r="C143" s="314"/>
      <c r="D143" s="314"/>
      <c r="E143" s="314"/>
      <c r="F143" s="31"/>
      <c r="G143" s="183"/>
      <c r="H143" s="123">
        <f t="shared" ref="H143" si="2308">IF($B139=$B133,H137+F143,$F143)</f>
        <v>0</v>
      </c>
      <c r="I143" s="165">
        <f t="shared" si="2247"/>
        <v>0</v>
      </c>
      <c r="J143" s="141">
        <f t="shared" ref="J143" si="2309">IF($H142=0,0,IF($B133=$B139,IF($H144&gt;0,$H144+J137,K139+J137),IF($H144&gt;0,$H144,K139)))</f>
        <v>0</v>
      </c>
      <c r="K143" s="7">
        <f t="shared" si="2292"/>
        <v>0</v>
      </c>
      <c r="L143" s="6"/>
      <c r="M143" s="6"/>
      <c r="N143" s="6"/>
      <c r="O143" s="6"/>
      <c r="P143" s="26"/>
      <c r="Q143" s="29"/>
      <c r="R143" s="23"/>
      <c r="S143" s="141">
        <f t="shared" ref="S143" si="2310">IF($H142=0,0,IF($B133=$B139,IF($H144&gt;0,$H144+S137,T139+S137),IF($H144&gt;0,$H144,T139)))</f>
        <v>0</v>
      </c>
      <c r="T143" s="7">
        <f t="shared" si="2295"/>
        <v>0</v>
      </c>
      <c r="U143" s="6"/>
      <c r="V143" s="6"/>
      <c r="W143" s="6"/>
      <c r="X143" s="6"/>
      <c r="Y143" s="26"/>
      <c r="Z143" s="29"/>
      <c r="AA143" s="23"/>
      <c r="AB143" s="141">
        <f t="shared" ref="AB143" si="2311">IF($H142=0,0,IF($B133=$B139,IF($H144&gt;0,$H144+AB137,AC139+AB137),IF($H144&gt;0,$H144,AC139)))</f>
        <v>0</v>
      </c>
      <c r="AC143" s="7">
        <f t="shared" si="2298"/>
        <v>0</v>
      </c>
      <c r="AD143" s="6"/>
      <c r="AE143" s="6"/>
      <c r="AF143" s="6"/>
      <c r="AG143" s="6"/>
      <c r="AH143" s="26"/>
      <c r="AI143" s="29"/>
      <c r="AJ143" s="23"/>
      <c r="AK143" s="141">
        <f t="shared" ref="AK143" si="2312">IF($H142=0,0,IF($B133=$B139,IF($H144&gt;0,$H144+AK137,AL139+AK137),IF($H144&gt;0,$H144,AL139)))</f>
        <v>0</v>
      </c>
      <c r="AL143" s="7">
        <f t="shared" si="2301"/>
        <v>0</v>
      </c>
      <c r="AM143" s="6"/>
      <c r="AN143" s="6"/>
      <c r="AO143" s="6"/>
      <c r="AP143" s="6"/>
      <c r="AQ143" s="26"/>
      <c r="AR143" s="29"/>
      <c r="AS143" s="23"/>
      <c r="AT143" s="141">
        <f t="shared" ref="AT143" si="2313">IF($H142=0,0,IF($B133=$B139,IF($H144&gt;0,$H144+AT137,AU139+AT137),IF($H144&gt;0,$H144,AU139)))</f>
        <v>0</v>
      </c>
      <c r="AU143" s="7">
        <f t="shared" si="2304"/>
        <v>0</v>
      </c>
      <c r="AV143" s="6"/>
      <c r="AW143" s="6"/>
      <c r="AX143" s="6"/>
      <c r="AY143" s="6"/>
      <c r="AZ143" s="26"/>
      <c r="BA143" s="29"/>
      <c r="BB143" s="23"/>
    </row>
    <row r="144" spans="1:54" ht="18.75" customHeight="1" thickBot="1" x14ac:dyDescent="0.25">
      <c r="A144" s="1">
        <f t="shared" si="2307"/>
        <v>0</v>
      </c>
      <c r="B144" s="323" t="str">
        <f>IF(B139="",Wydruk!$AE$6,IF(J140=0,Wydruk!$AE$7,IF(AND(G140&lt;G141,B139&lt;&gt;$B145),Wydruk!$AE$13,IF(AND($B139=$B133,$B139&lt;&gt;$B145),IF(OR(OR(J144&lt;4,J144&gt;5),OR(S144&lt;4,S144&gt;5),OR(AB144&lt;4,AB144&gt;5),OR(AK144&lt;4,AK144&gt;5),OR(AND(AT144&lt;4,AT144&gt;0),AT144&gt;5)),Wydruk!$AE$8,Wydruk!$AE$9),IF($B139=$B145,IF($F143&lt;&gt;0,Wydruk!$AE$12,Wydruk!$AE$10),IF(OR(OR(J140&lt;4,J140&gt;5),OR(S140&lt;4,S140&gt;5),OR(AB140&lt;4,AB140&gt;5),OR(AK140&lt;4,AK140&gt;5),OR(AND(AT140&lt;4,AT140&gt;0),AT140&gt;5)),Wydruk!$AE$8,Wydruk!$AE$11))))))</f>
        <v>Uzupełnij liczby godzin tygodniowego planu</v>
      </c>
      <c r="C144" s="324"/>
      <c r="D144" s="324"/>
      <c r="E144" s="324"/>
      <c r="F144" s="173">
        <f>czerwiec!F144</f>
        <v>0</v>
      </c>
      <c r="G144" s="184">
        <f>czerwiec!G144</f>
        <v>0</v>
      </c>
      <c r="H144" s="191">
        <f t="shared" ref="H144" si="2314">IF(OR($G144=0,$F144=0,$G144="",$F144=""),0,$G144/$F144)</f>
        <v>0</v>
      </c>
      <c r="I144" s="193"/>
      <c r="J144" s="176">
        <f t="shared" ref="J144" si="2315">IF($B133=$B139,IF(L139+L134&gt;0,1,0)+IF(M139+M134&gt;0,1,0)+IF(N139+N134&gt;0,1,0)+IF(O139+O134&gt;0,1,0)+IF(P139+P134&gt;0,1,0)+IF(Q139+Q134&gt;0,1,0)+IF(R139+R134&gt;0,1,0),J140)</f>
        <v>0</v>
      </c>
      <c r="K144" s="133">
        <f t="shared" ref="K144" si="2316">IF(OR($B139=$B145,J144=0,(K140-Q144+O144)&lt;=0),0,(K140-Q144+O144)/J144)</f>
        <v>0</v>
      </c>
      <c r="L144" s="137">
        <f t="shared" ref="L144" si="2317">IF(K144*(7-J141)&lt;=0,0,K144*(7-J141))</f>
        <v>0</v>
      </c>
      <c r="M144" s="311">
        <f t="shared" ref="M144" si="2318">ROUND(IF(OR(K141-K144*(7-J141)+P144&lt;0,$B139=$B145,K144&lt;=0,K141=0),0,IF(K141-K144*(7-J141)+P144&gt;Q144-O144+P144,Q144-O144+P144,K141-K144*(7-J141)+P144)),1)</f>
        <v>0</v>
      </c>
      <c r="N144" s="312"/>
      <c r="O144" s="139">
        <f t="shared" ref="O144" si="2319">IF(OR($B139=$B145,J140=0),0,IF($B139=$B133,J139,$F139))</f>
        <v>0</v>
      </c>
      <c r="P144" s="30">
        <f t="shared" ref="P144" si="2320">IF(OR($B139=$B145,J144=0),0,$G141-$G140)</f>
        <v>0</v>
      </c>
      <c r="Q144" s="134">
        <f t="shared" ref="Q144" si="2321">IF(OR($B139=$B145,J144=0),0,J143)</f>
        <v>0</v>
      </c>
      <c r="R144" s="138">
        <f t="shared" ref="R144" si="2322">IF($B139=$B145,0,K141)</f>
        <v>0</v>
      </c>
      <c r="S144" s="176">
        <f t="shared" ref="S144" si="2323">IF($B133=$B139,IF(U139+U134&gt;0,1,0)+IF(V139+V134&gt;0,1,0)+IF(W139+W134&gt;0,1,0)+IF(X139+X134&gt;0,1,0)+IF(Y139+Y134&gt;0,1,0)+IF(Z139+Z134&gt;0,1,0)+IF(AA139+AA134&gt;0,1,0),S140)</f>
        <v>0</v>
      </c>
      <c r="T144" s="133">
        <f t="shared" ref="T144" si="2324">IF(OR($B139=$B145,S144=0,(T140-Z144+X144)&lt;=0),0,(T140-Z144+X144)/S144)</f>
        <v>0</v>
      </c>
      <c r="U144" s="137">
        <f t="shared" ref="U144" si="2325">IF(T144*(7-S141)&lt;=0,0,T144*(7-S141))</f>
        <v>0</v>
      </c>
      <c r="V144" s="311">
        <f t="shared" ref="V144" si="2326">ROUND(IF(OR(T141-T144*(7-S141)+Y144&lt;0,$B139=$B145,T144&lt;=0,T141=0),0,IF(T141-T144*(7-S141)+Y144&gt;Z144-X144+Y144,Z144-X144+Y144,T141-T144*(7-S141)+Y144)),1)</f>
        <v>0</v>
      </c>
      <c r="W144" s="312"/>
      <c r="X144" s="139">
        <f t="shared" ref="X144" si="2327">IF(OR($B139=$B145,S140=0),0,IF($B139=$B133,S139,$F139))</f>
        <v>0</v>
      </c>
      <c r="Y144" s="30">
        <f t="shared" ref="Y144" si="2328">IF(OR($B139=$B145,S144=0),0,$G141-$G140)</f>
        <v>0</v>
      </c>
      <c r="Z144" s="134">
        <f t="shared" ref="Z144" si="2329">IF(OR($B139=$B145,S144=0),0,S143)</f>
        <v>0</v>
      </c>
      <c r="AA144" s="138">
        <f t="shared" ref="AA144" si="2330">IF($B139=$B145,0,T141)</f>
        <v>0</v>
      </c>
      <c r="AB144" s="176">
        <f t="shared" ref="AB144" si="2331">IF($B133=$B139,IF(AD139+AD134&gt;0,1,0)+IF(AE139+AE134&gt;0,1,0)+IF(AF139+AF134&gt;0,1,0)+IF(AG139+AG134&gt;0,1,0)+IF(AH139+AH134&gt;0,1,0)+IF(AI139+AI134&gt;0,1,0)+IF(AJ139+AJ134&gt;0,1,0),AB140)</f>
        <v>0</v>
      </c>
      <c r="AC144" s="133">
        <f t="shared" ref="AC144" si="2332">IF(OR($B139=$B145,AB144=0,(AC140-AI144+AG144)&lt;=0),0,(AC140-AI144+AG144)/AB144)</f>
        <v>0</v>
      </c>
      <c r="AD144" s="137">
        <f t="shared" ref="AD144" si="2333">IF(AC144*(7-AB141)&lt;=0,0,AC144*(7-AB141))</f>
        <v>0</v>
      </c>
      <c r="AE144" s="311">
        <f t="shared" ref="AE144" si="2334">ROUND(IF(OR(AC141-AC144*(7-AB141)+AH144&lt;0,$B139=$B145,AC144&lt;=0,AC141=0),0,IF(AC141-AC144*(7-AB141)+AH144&gt;AI144-AG144+AH144,AI144-AG144+AH144,AC141-AC144*(7-AB141)+AH144)),1)</f>
        <v>0</v>
      </c>
      <c r="AF144" s="312"/>
      <c r="AG144" s="139">
        <f t="shared" ref="AG144" si="2335">IF(OR($B139=$B145,AB140=0),0,IF($B139=$B133,AB139,$F139))</f>
        <v>0</v>
      </c>
      <c r="AH144" s="30">
        <f t="shared" ref="AH144" si="2336">IF(OR($B139=$B145,AB144=0),0,$G141-$G140)</f>
        <v>0</v>
      </c>
      <c r="AI144" s="134">
        <f t="shared" ref="AI144" si="2337">IF(OR($B139=$B145,AB144=0),0,AB143)</f>
        <v>0</v>
      </c>
      <c r="AJ144" s="138">
        <f t="shared" ref="AJ144" si="2338">IF($B139=$B145,0,AC141)</f>
        <v>0</v>
      </c>
      <c r="AK144" s="176">
        <f t="shared" ref="AK144" si="2339">IF($B133=$B139,IF(AM139+AM134&gt;0,1,0)+IF(AN139+AN134&gt;0,1,0)+IF(AO139+AO134&gt;0,1,0)+IF(AP139+AP134&gt;0,1,0)+IF(AQ139+AQ134&gt;0,1,0)+IF(AR139+AR134&gt;0,1,0)+IF(AS139+AS134&gt;0,1,0),AK140)</f>
        <v>0</v>
      </c>
      <c r="AL144" s="133">
        <f t="shared" ref="AL144" si="2340">IF(OR($B139=$B145,AK144=0,(AL140-AR144+AP144)&lt;=0),0,(AL140-AR144+AP144)/AK144)</f>
        <v>0</v>
      </c>
      <c r="AM144" s="137">
        <f t="shared" ref="AM144" si="2341">IF(AL144*(7-AK141)&lt;=0,0,AL144*(7-AK141))</f>
        <v>0</v>
      </c>
      <c r="AN144" s="311">
        <f t="shared" ref="AN144" si="2342">ROUND(IF(OR(AL141-AL144*(7-AK141)+AQ144&lt;0,$B139=$B145,AL144&lt;=0,AL141=0),0,IF(AL141-AL144*(7-AK141)+AQ144&gt;AR144-AP144+AQ144,AR144-AP144+AQ144,AL141-AL144*(7-AK141)+AQ144)),1)</f>
        <v>0</v>
      </c>
      <c r="AO144" s="312"/>
      <c r="AP144" s="139">
        <f t="shared" ref="AP144" si="2343">IF(OR($B139=$B145,AK140=0),0,IF($B139=$B133,AK139,$F139))</f>
        <v>0</v>
      </c>
      <c r="AQ144" s="30">
        <f t="shared" ref="AQ144" si="2344">IF(OR($B139=$B145,AK144=0),0,$G141-$G140)</f>
        <v>0</v>
      </c>
      <c r="AR144" s="134">
        <f t="shared" ref="AR144" si="2345">IF(OR($B139=$B145,AK144=0),0,AK143)</f>
        <v>0</v>
      </c>
      <c r="AS144" s="138">
        <f t="shared" ref="AS144" si="2346">IF($B139=$B145,0,AL141)</f>
        <v>0</v>
      </c>
      <c r="AT144" s="176">
        <f t="shared" ref="AT144" si="2347">IF($B133=$B139,IF(AV139+AV134&gt;0,1,0)+IF(AW139+AW134&gt;0,1,0)+IF(AX139+AX134&gt;0,1,0)+IF(AY139+AY134&gt;0,1,0)+IF(AZ139+AZ134&gt;0,1,0)+IF(BA139+BA134&gt;0,1,0)+IF(BB139+BB134&gt;0,1,0),AT140)</f>
        <v>0</v>
      </c>
      <c r="AU144" s="133">
        <f t="shared" ref="AU144" si="2348">IF(OR($B139=$B145,AT144=0,(AU140-BA144+AY144)&lt;=0),0,(AU140-BA144+AY144)/AT144)</f>
        <v>0</v>
      </c>
      <c r="AV144" s="137">
        <f t="shared" ref="AV144" si="2349">IF(AU144*(7-AT141)&lt;=0,0,AU144*(7-AT141))</f>
        <v>0</v>
      </c>
      <c r="AW144" s="311">
        <f t="shared" ref="AW144" si="2350">ROUND(IF(OR(AU141-AU144*(7-AT141)+AZ144&lt;0,$B139=$B145,AU144&lt;=0,AU141=0),0,IF(AU141-AU144*(7-AT141)+AZ144&gt;BA144-AY144+AZ144,BA144-AY144+AZ144,AU141-AU144*(7-AT141)+AZ144)),1)</f>
        <v>0</v>
      </c>
      <c r="AX144" s="312"/>
      <c r="AY144" s="139">
        <f t="shared" ref="AY144" si="2351">IF(OR($B139=$B145,AT140=0),0,IF($B139=$B133,AT139,$F139))</f>
        <v>0</v>
      </c>
      <c r="AZ144" s="30">
        <f t="shared" ref="AZ144" si="2352">IF(OR($B139=$B145,AT144=0),0,$G141-$G140)</f>
        <v>0</v>
      </c>
      <c r="BA144" s="134">
        <f t="shared" ref="BA144" si="2353">IF(OR($B139=$B145,AT144=0),0,AT143)</f>
        <v>0</v>
      </c>
      <c r="BB144" s="138">
        <f t="shared" ref="BB144" si="2354">IF($B139=$B145,0,AU141)</f>
        <v>0</v>
      </c>
    </row>
    <row r="145" spans="1:54" ht="15.75" x14ac:dyDescent="0.2">
      <c r="A145" s="1">
        <f t="shared" ref="A145" si="2355">IF(B145="","1. Niewypełnione",B145)</f>
        <v>0</v>
      </c>
      <c r="B145" s="320">
        <f>czerwiec!B145</f>
        <v>0</v>
      </c>
      <c r="C145" s="321">
        <f>czerwiec!C145</f>
        <v>0</v>
      </c>
      <c r="D145" s="321">
        <f>czerwiec!D145</f>
        <v>0</v>
      </c>
      <c r="E145" s="321">
        <f>czerwiec!E145</f>
        <v>0</v>
      </c>
      <c r="F145" s="177">
        <f>czerwiec!F145</f>
        <v>18</v>
      </c>
      <c r="G145" s="185">
        <f>czerwiec!G145</f>
        <v>18</v>
      </c>
      <c r="H145" s="177"/>
      <c r="I145" s="192">
        <f t="shared" ref="I145:I149" si="2356">K145+T145+AC145+AL145+AU145</f>
        <v>0</v>
      </c>
      <c r="J145" s="186">
        <f t="shared" ref="J145" si="2357">IF(OR($B145=$B151,J148=0),0,ROUND((K146+P150)/J148,0))</f>
        <v>0</v>
      </c>
      <c r="K145" s="51">
        <f t="shared" ref="K145:K146" si="2358">SUM(L145:R145)</f>
        <v>0</v>
      </c>
      <c r="L145" s="52">
        <f>czerwiec!L145</f>
        <v>0</v>
      </c>
      <c r="M145" s="52">
        <f>czerwiec!M145</f>
        <v>0</v>
      </c>
      <c r="N145" s="52">
        <f>czerwiec!N145</f>
        <v>0</v>
      </c>
      <c r="O145" s="52">
        <f>czerwiec!O145</f>
        <v>0</v>
      </c>
      <c r="P145" s="53">
        <f>czerwiec!P145</f>
        <v>0</v>
      </c>
      <c r="Q145" s="54">
        <f>czerwiec!Q145</f>
        <v>0</v>
      </c>
      <c r="R145" s="55">
        <f>czerwiec!R145</f>
        <v>0</v>
      </c>
      <c r="S145" s="188">
        <f t="shared" ref="S145" si="2359">IF(OR($B145=$B151,S148=0),0,ROUND((T146+Y150)/S148,0))</f>
        <v>0</v>
      </c>
      <c r="T145" s="51">
        <f t="shared" ref="T145:T146" si="2360">SUM(U145:AA145)</f>
        <v>0</v>
      </c>
      <c r="U145" s="52">
        <f>czerwiec!U145</f>
        <v>0</v>
      </c>
      <c r="V145" s="52">
        <f>czerwiec!V145</f>
        <v>0</v>
      </c>
      <c r="W145" s="52">
        <f>czerwiec!W145</f>
        <v>0</v>
      </c>
      <c r="X145" s="52">
        <f>czerwiec!X145</f>
        <v>0</v>
      </c>
      <c r="Y145" s="53">
        <f>czerwiec!Y145</f>
        <v>0</v>
      </c>
      <c r="Z145" s="54">
        <f>czerwiec!Z145</f>
        <v>0</v>
      </c>
      <c r="AA145" s="55">
        <f>czerwiec!AA145</f>
        <v>0</v>
      </c>
      <c r="AB145" s="188">
        <f t="shared" ref="AB145" si="2361">IF(OR($B145=$B151,AB148=0),0,ROUND((AC146+AH150)/AB148,0))</f>
        <v>0</v>
      </c>
      <c r="AC145" s="51">
        <f t="shared" ref="AC145:AC146" si="2362">SUM(AD145:AJ145)</f>
        <v>0</v>
      </c>
      <c r="AD145" s="52">
        <f>czerwiec!AD145</f>
        <v>0</v>
      </c>
      <c r="AE145" s="52">
        <f>czerwiec!AE145</f>
        <v>0</v>
      </c>
      <c r="AF145" s="52">
        <f>czerwiec!AF145</f>
        <v>0</v>
      </c>
      <c r="AG145" s="52">
        <f>czerwiec!AG145</f>
        <v>0</v>
      </c>
      <c r="AH145" s="53">
        <f>czerwiec!AH145</f>
        <v>0</v>
      </c>
      <c r="AI145" s="54">
        <f>czerwiec!AI145</f>
        <v>0</v>
      </c>
      <c r="AJ145" s="55">
        <f>czerwiec!AJ145</f>
        <v>0</v>
      </c>
      <c r="AK145" s="188">
        <f t="shared" ref="AK145" si="2363">IF(OR($B145=$B151,AK148=0),0,ROUND((AL146+AQ150)/AK148,0))</f>
        <v>0</v>
      </c>
      <c r="AL145" s="51">
        <f t="shared" ref="AL145:AL146" si="2364">SUM(AM145:AS145)</f>
        <v>0</v>
      </c>
      <c r="AM145" s="52">
        <f>czerwiec!AM145</f>
        <v>0</v>
      </c>
      <c r="AN145" s="52">
        <f>czerwiec!AN145</f>
        <v>0</v>
      </c>
      <c r="AO145" s="52">
        <f>czerwiec!AO145</f>
        <v>0</v>
      </c>
      <c r="AP145" s="52">
        <f>czerwiec!AP145</f>
        <v>0</v>
      </c>
      <c r="AQ145" s="53">
        <f>czerwiec!AQ145</f>
        <v>0</v>
      </c>
      <c r="AR145" s="54">
        <f>czerwiec!AR145</f>
        <v>0</v>
      </c>
      <c r="AS145" s="55">
        <f>czerwiec!AS145</f>
        <v>0</v>
      </c>
      <c r="AT145" s="188">
        <f t="shared" ref="AT145" si="2365">IF(OR($B145=$B151,AT148=0),0,ROUND((AU146+AZ150)/AT148,0))</f>
        <v>0</v>
      </c>
      <c r="AU145" s="51">
        <f t="shared" ref="AU145:AU146" si="2366">SUM(AV145:BB145)</f>
        <v>0</v>
      </c>
      <c r="AV145" s="52">
        <f t="shared" ref="AV145" si="2367">IF(SUM($AM$9:$AS$9)=SUM($AV$9:$BB$9),AM145,IF(AND(SUM($AV$9:$BB$9)&gt;42,SUM($AV$9:$BB$9)&lt;49),AM145,0))</f>
        <v>0</v>
      </c>
      <c r="AW145" s="52">
        <f t="shared" ref="AW145" si="2368">IF(SUM($AM$9:$AS$9)=SUM($AV$9:$BB$9),AN145,IF(AND(SUM($AV$9:$BB$9)&gt;42,SUM($AV$9:$BB$9)&lt;49),AN145,0))</f>
        <v>0</v>
      </c>
      <c r="AX145" s="52">
        <f t="shared" ref="AX145" si="2369">IF(SUM($AM$9:$AS$9)=SUM($AV$9:$BB$9),AO145,IF(AND(SUM($AV$9:$BB$9)&gt;42,SUM($AV$9:$BB$9)&lt;49),AO145,0))</f>
        <v>0</v>
      </c>
      <c r="AY145" s="52">
        <f t="shared" ref="AY145" si="2370">IF(SUM($AM$9:$AS$9)=SUM($AV$9:$BB$9),AP145,IF(AND(SUM($AV$9:$BB$9)&gt;42,SUM($AV$9:$BB$9)&lt;49),AP145,0))</f>
        <v>0</v>
      </c>
      <c r="AZ145" s="53">
        <f t="shared" ref="AZ145" si="2371">IF(SUM($AM$9:$AS$9)=SUM($AV$9:$BB$9),AQ145,IF(AND(SUM($AV$9:$BB$9)&gt;42,SUM($AV$9:$BB$9)&lt;49),AQ145,0))</f>
        <v>0</v>
      </c>
      <c r="BA145" s="54">
        <f t="shared" ref="BA145" si="2372">IF(SUM($AM$9:$AS$9)=SUM($AV$9:$BB$9),AR145,IF(AND(SUM($AV$9:$BB$9)&gt;42,SUM($AV$9:$BB$9)&lt;49),AR145,0))</f>
        <v>0</v>
      </c>
      <c r="BB145" s="55">
        <f t="shared" ref="BB145" si="2373">IF(SUM($AM$9:$AS$9)=SUM($AV$9:$BB$9),AS145,IF(AND(SUM($AV$9:$BB$9)&gt;42,SUM($AV$9:$BB$9)&lt;49),AS145,0))</f>
        <v>0</v>
      </c>
    </row>
    <row r="146" spans="1:54" ht="12.75" hidden="1" customHeight="1" x14ac:dyDescent="0.2">
      <c r="B146" s="93"/>
      <c r="C146" s="94"/>
      <c r="D146" s="95"/>
      <c r="E146" s="115"/>
      <c r="F146" s="140" t="b">
        <f t="shared" ref="F146" si="2374">IF($B139=$B145,OR(F140,G145&lt;F145),G145&lt;F145)</f>
        <v>0</v>
      </c>
      <c r="G146" s="189">
        <f t="shared" ref="G146" si="2375">IF(AND($B139=$B145,$B139&lt;&gt;"",$B139&lt;&gt;0),G145+G140,G145)</f>
        <v>18</v>
      </c>
      <c r="H146" s="120"/>
      <c r="I146" s="165">
        <f t="shared" si="2356"/>
        <v>0</v>
      </c>
      <c r="J146" s="194">
        <f t="shared" ref="J146" si="2376">7-COUNTIF(L145:R145,0)-COUNTIF(L145:R145,"")</f>
        <v>0</v>
      </c>
      <c r="K146" s="22">
        <f t="shared" si="2358"/>
        <v>0</v>
      </c>
      <c r="L146" s="35">
        <f t="shared" ref="L146:R146" si="2377">IF($B139=$B145,L145+L140,L145)</f>
        <v>0</v>
      </c>
      <c r="M146" s="35">
        <f t="shared" si="2377"/>
        <v>0</v>
      </c>
      <c r="N146" s="35">
        <f t="shared" si="2377"/>
        <v>0</v>
      </c>
      <c r="O146" s="35">
        <f t="shared" si="2377"/>
        <v>0</v>
      </c>
      <c r="P146" s="36">
        <f t="shared" si="2377"/>
        <v>0</v>
      </c>
      <c r="Q146" s="37">
        <f t="shared" si="2377"/>
        <v>0</v>
      </c>
      <c r="R146" s="38">
        <f t="shared" si="2377"/>
        <v>0</v>
      </c>
      <c r="S146" s="194">
        <f t="shared" ref="S146" si="2378">7-COUNTIF(U145:AA145,0)-COUNTIF(U145:AA145,"")</f>
        <v>0</v>
      </c>
      <c r="T146" s="22">
        <f t="shared" si="2360"/>
        <v>0</v>
      </c>
      <c r="U146" s="35">
        <f t="shared" ref="U146:AA146" si="2379">IF($B139=$B145,U145+U140,U145)</f>
        <v>0</v>
      </c>
      <c r="V146" s="35">
        <f t="shared" si="2379"/>
        <v>0</v>
      </c>
      <c r="W146" s="35">
        <f t="shared" si="2379"/>
        <v>0</v>
      </c>
      <c r="X146" s="35">
        <f t="shared" si="2379"/>
        <v>0</v>
      </c>
      <c r="Y146" s="36">
        <f t="shared" si="2379"/>
        <v>0</v>
      </c>
      <c r="Z146" s="37">
        <f t="shared" si="2379"/>
        <v>0</v>
      </c>
      <c r="AA146" s="38">
        <f t="shared" si="2379"/>
        <v>0</v>
      </c>
      <c r="AB146" s="194">
        <f t="shared" ref="AB146" si="2380">7-COUNTIF(AD145:AJ145,0)-COUNTIF(AD145:AJ145,"")</f>
        <v>0</v>
      </c>
      <c r="AC146" s="22">
        <f t="shared" si="2362"/>
        <v>0</v>
      </c>
      <c r="AD146" s="35">
        <f t="shared" ref="AD146:AJ146" si="2381">IF($B139=$B145,AD145+AD140,AD145)</f>
        <v>0</v>
      </c>
      <c r="AE146" s="35">
        <f t="shared" si="2381"/>
        <v>0</v>
      </c>
      <c r="AF146" s="35">
        <f t="shared" si="2381"/>
        <v>0</v>
      </c>
      <c r="AG146" s="35">
        <f t="shared" si="2381"/>
        <v>0</v>
      </c>
      <c r="AH146" s="36">
        <f t="shared" si="2381"/>
        <v>0</v>
      </c>
      <c r="AI146" s="37">
        <f t="shared" si="2381"/>
        <v>0</v>
      </c>
      <c r="AJ146" s="38">
        <f t="shared" si="2381"/>
        <v>0</v>
      </c>
      <c r="AK146" s="194">
        <f t="shared" ref="AK146" si="2382">7-COUNTIF(AM145:AS145,0)-COUNTIF(AM145:AS145,"")</f>
        <v>0</v>
      </c>
      <c r="AL146" s="22">
        <f t="shared" si="2364"/>
        <v>0</v>
      </c>
      <c r="AM146" s="35">
        <f t="shared" ref="AM146:AS146" si="2383">IF($B139=$B145,AM145+AM140,AM145)</f>
        <v>0</v>
      </c>
      <c r="AN146" s="35">
        <f t="shared" si="2383"/>
        <v>0</v>
      </c>
      <c r="AO146" s="35">
        <f t="shared" si="2383"/>
        <v>0</v>
      </c>
      <c r="AP146" s="35">
        <f t="shared" si="2383"/>
        <v>0</v>
      </c>
      <c r="AQ146" s="36">
        <f t="shared" si="2383"/>
        <v>0</v>
      </c>
      <c r="AR146" s="37">
        <f t="shared" si="2383"/>
        <v>0</v>
      </c>
      <c r="AS146" s="38">
        <f t="shared" si="2383"/>
        <v>0</v>
      </c>
      <c r="AT146" s="194">
        <f t="shared" ref="AT146" si="2384">7-COUNTIF(AV145:BB145,0)-COUNTIF(AV145:BB145,"")</f>
        <v>0</v>
      </c>
      <c r="AU146" s="22">
        <f t="shared" si="2366"/>
        <v>0</v>
      </c>
      <c r="AV146" s="35">
        <f t="shared" ref="AV146:BB146" si="2385">IF($B139=$B145,AV145+AV140,AV145)</f>
        <v>0</v>
      </c>
      <c r="AW146" s="35">
        <f t="shared" si="2385"/>
        <v>0</v>
      </c>
      <c r="AX146" s="35">
        <f t="shared" si="2385"/>
        <v>0</v>
      </c>
      <c r="AY146" s="35">
        <f t="shared" si="2385"/>
        <v>0</v>
      </c>
      <c r="AZ146" s="36">
        <f t="shared" si="2385"/>
        <v>0</v>
      </c>
      <c r="BA146" s="37">
        <f t="shared" si="2385"/>
        <v>0</v>
      </c>
      <c r="BB146" s="38">
        <f t="shared" si="2385"/>
        <v>0</v>
      </c>
    </row>
    <row r="147" spans="1:54" ht="15" hidden="1" customHeight="1" x14ac:dyDescent="0.2">
      <c r="B147" s="116"/>
      <c r="C147" s="117"/>
      <c r="D147" s="118"/>
      <c r="E147" s="119"/>
      <c r="F147" s="92"/>
      <c r="G147" s="190">
        <f t="shared" ref="G147" si="2386">IF(AND($B139=$B145,$B139&lt;&gt;"",$B139&lt;&gt;0),F145+G141,F145)</f>
        <v>18</v>
      </c>
      <c r="H147" s="121"/>
      <c r="I147" s="165">
        <f t="shared" si="2356"/>
        <v>0</v>
      </c>
      <c r="J147" s="195">
        <f t="shared" ref="J147" si="2387">IF($B145=$B139,COUNTIF(L147:R147,0),COUNTIF(L148:R148,0)+COUNTIF(L148:R148,""))</f>
        <v>7</v>
      </c>
      <c r="K147" s="39">
        <f t="shared" ref="K147:R147" si="2388">IF($B139=$B145,K148+K141,K148)</f>
        <v>0</v>
      </c>
      <c r="L147" s="40">
        <f t="shared" si="2388"/>
        <v>0</v>
      </c>
      <c r="M147" s="40">
        <f t="shared" si="2388"/>
        <v>0</v>
      </c>
      <c r="N147" s="40">
        <f t="shared" si="2388"/>
        <v>0</v>
      </c>
      <c r="O147" s="40">
        <f t="shared" si="2388"/>
        <v>0</v>
      </c>
      <c r="P147" s="41">
        <f t="shared" si="2388"/>
        <v>0</v>
      </c>
      <c r="Q147" s="42">
        <f t="shared" si="2388"/>
        <v>0</v>
      </c>
      <c r="R147" s="43">
        <f t="shared" si="2388"/>
        <v>0</v>
      </c>
      <c r="S147" s="195">
        <f t="shared" ref="S147" si="2389">IF($B145=$B139,COUNTIF(U147:AA147,0),COUNTIF(U148:AA148,0)+COUNTIF(U148:AA148,""))</f>
        <v>7</v>
      </c>
      <c r="T147" s="39">
        <f t="shared" ref="T147:AA147" si="2390">IF($B139=$B145,T148+T141,T148)</f>
        <v>0</v>
      </c>
      <c r="U147" s="40">
        <f t="shared" si="2390"/>
        <v>0</v>
      </c>
      <c r="V147" s="40">
        <f t="shared" si="2390"/>
        <v>0</v>
      </c>
      <c r="W147" s="40">
        <f t="shared" si="2390"/>
        <v>0</v>
      </c>
      <c r="X147" s="40">
        <f t="shared" si="2390"/>
        <v>0</v>
      </c>
      <c r="Y147" s="41">
        <f t="shared" si="2390"/>
        <v>0</v>
      </c>
      <c r="Z147" s="42">
        <f t="shared" si="2390"/>
        <v>0</v>
      </c>
      <c r="AA147" s="43">
        <f t="shared" si="2390"/>
        <v>0</v>
      </c>
      <c r="AB147" s="195">
        <f t="shared" ref="AB147" si="2391">IF($B145=$B139,COUNTIF(AD147:AJ147,0),COUNTIF(AD148:AJ148,0)+COUNTIF(AD148:AJ148,""))</f>
        <v>7</v>
      </c>
      <c r="AC147" s="39">
        <f t="shared" ref="AC147:AJ147" si="2392">IF($B139=$B145,AC148+AC141,AC148)</f>
        <v>0</v>
      </c>
      <c r="AD147" s="40">
        <f t="shared" si="2392"/>
        <v>0</v>
      </c>
      <c r="AE147" s="40">
        <f t="shared" si="2392"/>
        <v>0</v>
      </c>
      <c r="AF147" s="40">
        <f t="shared" si="2392"/>
        <v>0</v>
      </c>
      <c r="AG147" s="40">
        <f t="shared" si="2392"/>
        <v>0</v>
      </c>
      <c r="AH147" s="41">
        <f t="shared" si="2392"/>
        <v>0</v>
      </c>
      <c r="AI147" s="42">
        <f t="shared" si="2392"/>
        <v>0</v>
      </c>
      <c r="AJ147" s="43">
        <f t="shared" si="2392"/>
        <v>0</v>
      </c>
      <c r="AK147" s="195">
        <f t="shared" ref="AK147" si="2393">IF($B145=$B139,COUNTIF(AM147:AS147,0),COUNTIF(AM148:AS148,0)+COUNTIF(AM148:AS148,""))</f>
        <v>7</v>
      </c>
      <c r="AL147" s="39">
        <f t="shared" ref="AL147:AS147" si="2394">IF($B139=$B145,AL148+AL141,AL148)</f>
        <v>0</v>
      </c>
      <c r="AM147" s="40">
        <f t="shared" si="2394"/>
        <v>0</v>
      </c>
      <c r="AN147" s="40">
        <f t="shared" si="2394"/>
        <v>0</v>
      </c>
      <c r="AO147" s="40">
        <f t="shared" si="2394"/>
        <v>0</v>
      </c>
      <c r="AP147" s="40">
        <f t="shared" si="2394"/>
        <v>0</v>
      </c>
      <c r="AQ147" s="41">
        <f t="shared" si="2394"/>
        <v>0</v>
      </c>
      <c r="AR147" s="42">
        <f t="shared" si="2394"/>
        <v>0</v>
      </c>
      <c r="AS147" s="43">
        <f t="shared" si="2394"/>
        <v>0</v>
      </c>
      <c r="AT147" s="195">
        <f t="shared" ref="AT147" si="2395">IF($B145=$B139,COUNTIF(AV147:BB147,0),COUNTIF(AV148:BB148,0)+COUNTIF(AV148:BB148,""))</f>
        <v>7</v>
      </c>
      <c r="AU147" s="39">
        <f t="shared" ref="AU147:BB147" si="2396">IF($B139=$B145,AU148+AU141,AU148)</f>
        <v>0</v>
      </c>
      <c r="AV147" s="40">
        <f t="shared" si="2396"/>
        <v>0</v>
      </c>
      <c r="AW147" s="40">
        <f t="shared" si="2396"/>
        <v>0</v>
      </c>
      <c r="AX147" s="40">
        <f t="shared" si="2396"/>
        <v>0</v>
      </c>
      <c r="AY147" s="40">
        <f t="shared" si="2396"/>
        <v>0</v>
      </c>
      <c r="AZ147" s="41">
        <f t="shared" si="2396"/>
        <v>0</v>
      </c>
      <c r="BA147" s="42">
        <f t="shared" si="2396"/>
        <v>0</v>
      </c>
      <c r="BB147" s="43">
        <f t="shared" si="2396"/>
        <v>0</v>
      </c>
    </row>
    <row r="148" spans="1:54" ht="15.75" customHeight="1" x14ac:dyDescent="0.2">
      <c r="A148" s="1">
        <f t="shared" ref="A148" si="2397">A145</f>
        <v>0</v>
      </c>
      <c r="B148" s="313">
        <f t="shared" ref="B148" si="2398">B142+1</f>
        <v>22</v>
      </c>
      <c r="C148" s="314"/>
      <c r="D148" s="314"/>
      <c r="E148" s="314"/>
      <c r="F148" s="31"/>
      <c r="G148" s="183"/>
      <c r="H148" s="122">
        <f t="shared" ref="H148" si="2399">5-COUNTIF(AU145,0)-COUNTIF(AL145,0)-COUNTIF(AC145,0)-COUNTIF(T145,0)-COUNTIF(K145,0)</f>
        <v>0</v>
      </c>
      <c r="I148" s="165">
        <f t="shared" si="2356"/>
        <v>0</v>
      </c>
      <c r="J148" s="187">
        <f t="shared" ref="J148" si="2400">IF($B145=$B139,J142+IF($F145&lt;&gt;$G145,(K145+$G147-$G146)/$F145,K145/$F145),IF($F145&lt;&gt;G145,(K145+$G147-$G146)/$F145,K145/$F145))</f>
        <v>0</v>
      </c>
      <c r="K148" s="7">
        <f t="shared" ref="K148:K149" si="2401">SUM(L148:R148)</f>
        <v>0</v>
      </c>
      <c r="L148" s="26">
        <f t="shared" ref="L148:R148" si="2402">L145</f>
        <v>0</v>
      </c>
      <c r="M148" s="26">
        <f t="shared" si="2402"/>
        <v>0</v>
      </c>
      <c r="N148" s="26">
        <f t="shared" si="2402"/>
        <v>0</v>
      </c>
      <c r="O148" s="26">
        <f t="shared" si="2402"/>
        <v>0</v>
      </c>
      <c r="P148" s="26">
        <f t="shared" si="2402"/>
        <v>0</v>
      </c>
      <c r="Q148" s="29">
        <f t="shared" si="2402"/>
        <v>0</v>
      </c>
      <c r="R148" s="23">
        <f t="shared" si="2402"/>
        <v>0</v>
      </c>
      <c r="S148" s="187">
        <f t="shared" ref="S148" si="2403">IF($B145=$B139,S142+IF($F145&lt;&gt;$G145,(T145+$G147-$G146)/$F145,T145/$F145),IF($F145&lt;&gt;P145,(T145+$G147-$G146)/$F145,T145/$F145))</f>
        <v>0</v>
      </c>
      <c r="T148" s="7">
        <f t="shared" ref="T148:T149" si="2404">SUM(U148:AA148)</f>
        <v>0</v>
      </c>
      <c r="U148" s="26">
        <f t="shared" ref="U148:AA148" si="2405">U145</f>
        <v>0</v>
      </c>
      <c r="V148" s="26">
        <f t="shared" si="2405"/>
        <v>0</v>
      </c>
      <c r="W148" s="26">
        <f t="shared" si="2405"/>
        <v>0</v>
      </c>
      <c r="X148" s="26">
        <f t="shared" si="2405"/>
        <v>0</v>
      </c>
      <c r="Y148" s="113">
        <f t="shared" si="2405"/>
        <v>0</v>
      </c>
      <c r="Z148" s="29">
        <f t="shared" si="2405"/>
        <v>0</v>
      </c>
      <c r="AA148" s="23">
        <f t="shared" si="2405"/>
        <v>0</v>
      </c>
      <c r="AB148" s="187">
        <f t="shared" ref="AB148" si="2406">IF($B145=$B139,AB142+IF($F145&lt;&gt;$G145,(AC145+$G147-$G146)/$F145,AC145/$F145),IF($F145&lt;&gt;Y145,(AC145+$G147-$G146)/$F145,AC145/$F145))</f>
        <v>0</v>
      </c>
      <c r="AC148" s="7">
        <f t="shared" ref="AC148:AC149" si="2407">SUM(AD148:AJ148)</f>
        <v>0</v>
      </c>
      <c r="AD148" s="26">
        <f t="shared" ref="AD148:AJ148" si="2408">AD145</f>
        <v>0</v>
      </c>
      <c r="AE148" s="26">
        <f t="shared" si="2408"/>
        <v>0</v>
      </c>
      <c r="AF148" s="26">
        <f t="shared" si="2408"/>
        <v>0</v>
      </c>
      <c r="AG148" s="26">
        <f t="shared" si="2408"/>
        <v>0</v>
      </c>
      <c r="AH148" s="113">
        <f t="shared" si="2408"/>
        <v>0</v>
      </c>
      <c r="AI148" s="29">
        <f t="shared" si="2408"/>
        <v>0</v>
      </c>
      <c r="AJ148" s="23">
        <f t="shared" si="2408"/>
        <v>0</v>
      </c>
      <c r="AK148" s="187">
        <f t="shared" ref="AK148" si="2409">IF($B145=$B139,AK142+IF($F145&lt;&gt;$G145,(AL145+$G147-$G146)/$F145,AL145/$F145),IF($F145&lt;&gt;AH145,(AL145+$G147-$G146)/$F145,AL145/$F145))</f>
        <v>0</v>
      </c>
      <c r="AL148" s="7">
        <f t="shared" ref="AL148:AL149" si="2410">SUM(AM148:AS148)</f>
        <v>0</v>
      </c>
      <c r="AM148" s="26">
        <f t="shared" ref="AM148:AS148" si="2411">AM145</f>
        <v>0</v>
      </c>
      <c r="AN148" s="26">
        <f t="shared" si="2411"/>
        <v>0</v>
      </c>
      <c r="AO148" s="26">
        <f t="shared" si="2411"/>
        <v>0</v>
      </c>
      <c r="AP148" s="26">
        <f t="shared" si="2411"/>
        <v>0</v>
      </c>
      <c r="AQ148" s="113">
        <f t="shared" si="2411"/>
        <v>0</v>
      </c>
      <c r="AR148" s="29">
        <f t="shared" si="2411"/>
        <v>0</v>
      </c>
      <c r="AS148" s="23">
        <f t="shared" si="2411"/>
        <v>0</v>
      </c>
      <c r="AT148" s="187">
        <f t="shared" ref="AT148" si="2412">IF($B145=$B139,AT142+IF($F145&lt;&gt;$G145,(AU145+$G147-$G146)/$F145,AU145/$F145),IF($F145&lt;&gt;AQ145,(AU145+$G147-$G146)/$F145,AU145/$F145))</f>
        <v>0</v>
      </c>
      <c r="AU148" s="7">
        <f t="shared" ref="AU148:AU149" si="2413">SUM(AV148:BB148)</f>
        <v>0</v>
      </c>
      <c r="AV148" s="6">
        <f t="shared" ref="AV148" si="2414">IF(SUM($AM$9:$AS$9)=SUM($AV$9:$BB$9),AV145,IF(AND(SUM($AV$9:$BB$9)&gt;42,SUM($AV$9:$BB$9)&lt;49),AV145,0))</f>
        <v>0</v>
      </c>
      <c r="AW148" s="6">
        <f t="shared" ref="AW148:BB148" si="2415">IF(SUM($AM$9:$AS$9)=SUM($AV$9:$BB$9),AW145,IF(AND(SUM($AV$9:$BB$9)&gt;42,SUM($AV$9:$BB$9)&lt;49),AW145,0))</f>
        <v>0</v>
      </c>
      <c r="AX148" s="6">
        <f t="shared" si="2415"/>
        <v>0</v>
      </c>
      <c r="AY148" s="6">
        <f t="shared" si="2415"/>
        <v>0</v>
      </c>
      <c r="AZ148" s="26">
        <f t="shared" si="2415"/>
        <v>0</v>
      </c>
      <c r="BA148" s="29">
        <f t="shared" si="2415"/>
        <v>0</v>
      </c>
      <c r="BB148" s="23">
        <f t="shared" si="2415"/>
        <v>0</v>
      </c>
    </row>
    <row r="149" spans="1:54" ht="15.75" customHeight="1" x14ac:dyDescent="0.2">
      <c r="A149" s="1">
        <f t="shared" ref="A149:A150" si="2416">A148</f>
        <v>0</v>
      </c>
      <c r="B149" s="313"/>
      <c r="C149" s="314"/>
      <c r="D149" s="314"/>
      <c r="E149" s="314"/>
      <c r="F149" s="31"/>
      <c r="G149" s="183"/>
      <c r="H149" s="123">
        <f t="shared" ref="H149" si="2417">IF($B145=$B139,H143+F149,$F149)</f>
        <v>0</v>
      </c>
      <c r="I149" s="165">
        <f t="shared" si="2356"/>
        <v>0</v>
      </c>
      <c r="J149" s="141">
        <f t="shared" ref="J149" si="2418">IF($H148=0,0,IF($B139=$B145,IF($H150&gt;0,$H150+J143,K145+J143),IF($H150&gt;0,$H150,K145)))</f>
        <v>0</v>
      </c>
      <c r="K149" s="7">
        <f t="shared" si="2401"/>
        <v>0</v>
      </c>
      <c r="L149" s="6"/>
      <c r="M149" s="6"/>
      <c r="N149" s="6"/>
      <c r="O149" s="6"/>
      <c r="P149" s="26"/>
      <c r="Q149" s="29"/>
      <c r="R149" s="23"/>
      <c r="S149" s="141">
        <f t="shared" ref="S149" si="2419">IF($H148=0,0,IF($B139=$B145,IF($H150&gt;0,$H150+S143,T145+S143),IF($H150&gt;0,$H150,T145)))</f>
        <v>0</v>
      </c>
      <c r="T149" s="7">
        <f t="shared" si="2404"/>
        <v>0</v>
      </c>
      <c r="U149" s="6"/>
      <c r="V149" s="6"/>
      <c r="W149" s="6"/>
      <c r="X149" s="6"/>
      <c r="Y149" s="26"/>
      <c r="Z149" s="29"/>
      <c r="AA149" s="23"/>
      <c r="AB149" s="141">
        <f t="shared" ref="AB149" si="2420">IF($H148=0,0,IF($B139=$B145,IF($H150&gt;0,$H150+AB143,AC145+AB143),IF($H150&gt;0,$H150,AC145)))</f>
        <v>0</v>
      </c>
      <c r="AC149" s="7">
        <f t="shared" si="2407"/>
        <v>0</v>
      </c>
      <c r="AD149" s="6"/>
      <c r="AE149" s="6"/>
      <c r="AF149" s="6"/>
      <c r="AG149" s="6"/>
      <c r="AH149" s="26"/>
      <c r="AI149" s="29"/>
      <c r="AJ149" s="23"/>
      <c r="AK149" s="141">
        <f t="shared" ref="AK149" si="2421">IF($H148=0,0,IF($B139=$B145,IF($H150&gt;0,$H150+AK143,AL145+AK143),IF($H150&gt;0,$H150,AL145)))</f>
        <v>0</v>
      </c>
      <c r="AL149" s="7">
        <f t="shared" si="2410"/>
        <v>0</v>
      </c>
      <c r="AM149" s="6"/>
      <c r="AN149" s="6"/>
      <c r="AO149" s="6"/>
      <c r="AP149" s="6"/>
      <c r="AQ149" s="26"/>
      <c r="AR149" s="29"/>
      <c r="AS149" s="23"/>
      <c r="AT149" s="141">
        <f t="shared" ref="AT149" si="2422">IF($H148=0,0,IF($B139=$B145,IF($H150&gt;0,$H150+AT143,AU145+AT143),IF($H150&gt;0,$H150,AU145)))</f>
        <v>0</v>
      </c>
      <c r="AU149" s="7">
        <f t="shared" si="2413"/>
        <v>0</v>
      </c>
      <c r="AV149" s="6"/>
      <c r="AW149" s="6"/>
      <c r="AX149" s="6"/>
      <c r="AY149" s="6"/>
      <c r="AZ149" s="26"/>
      <c r="BA149" s="29"/>
      <c r="BB149" s="23"/>
    </row>
    <row r="150" spans="1:54" ht="18.75" customHeight="1" thickBot="1" x14ac:dyDescent="0.25">
      <c r="A150" s="1">
        <f t="shared" si="2416"/>
        <v>0</v>
      </c>
      <c r="B150" s="323" t="str">
        <f>IF(B145="",Wydruk!$AE$6,IF(J146=0,Wydruk!$AE$7,IF(AND(G146&lt;G147,B145&lt;&gt;$B151),Wydruk!$AE$13,IF(AND($B145=$B139,$B145&lt;&gt;$B151),IF(OR(OR(J150&lt;4,J150&gt;5),OR(S150&lt;4,S150&gt;5),OR(AB150&lt;4,AB150&gt;5),OR(AK150&lt;4,AK150&gt;5),OR(AND(AT150&lt;4,AT150&gt;0),AT150&gt;5)),Wydruk!$AE$8,Wydruk!$AE$9),IF($B145=$B151,IF($F149&lt;&gt;0,Wydruk!$AE$12,Wydruk!$AE$10),IF(OR(OR(J146&lt;4,J146&gt;5),OR(S146&lt;4,S146&gt;5),OR(AB146&lt;4,AB146&gt;5),OR(AK146&lt;4,AK146&gt;5),OR(AND(AT146&lt;4,AT146&gt;0),AT146&gt;5)),Wydruk!$AE$8,Wydruk!$AE$11))))))</f>
        <v>Uzupełnij liczby godzin tygodniowego planu</v>
      </c>
      <c r="C150" s="324"/>
      <c r="D150" s="324"/>
      <c r="E150" s="324"/>
      <c r="F150" s="173">
        <f>czerwiec!F150</f>
        <v>0</v>
      </c>
      <c r="G150" s="184">
        <f>czerwiec!G150</f>
        <v>0</v>
      </c>
      <c r="H150" s="191">
        <f t="shared" ref="H150" si="2423">IF(OR($G150=0,$F150=0,$G150="",$F150=""),0,$G150/$F150)</f>
        <v>0</v>
      </c>
      <c r="I150" s="193"/>
      <c r="J150" s="176">
        <f t="shared" ref="J150" si="2424">IF($B139=$B145,IF(L145+L140&gt;0,1,0)+IF(M145+M140&gt;0,1,0)+IF(N145+N140&gt;0,1,0)+IF(O145+O140&gt;0,1,0)+IF(P145+P140&gt;0,1,0)+IF(Q145+Q140&gt;0,1,0)+IF(R145+R140&gt;0,1,0),J146)</f>
        <v>0</v>
      </c>
      <c r="K150" s="133">
        <f t="shared" ref="K150" si="2425">IF(OR($B145=$B151,J150=0,(K146-Q150+O150)&lt;=0),0,(K146-Q150+O150)/J150)</f>
        <v>0</v>
      </c>
      <c r="L150" s="137">
        <f t="shared" ref="L150" si="2426">IF(K150*(7-J147)&lt;=0,0,K150*(7-J147))</f>
        <v>0</v>
      </c>
      <c r="M150" s="311">
        <f t="shared" ref="M150" si="2427">ROUND(IF(OR(K147-K150*(7-J147)+P150&lt;0,$B145=$B151,K150&lt;=0,K147=0),0,IF(K147-K150*(7-J147)+P150&gt;Q150-O150+P150,Q150-O150+P150,K147-K150*(7-J147)+P150)),1)</f>
        <v>0</v>
      </c>
      <c r="N150" s="312"/>
      <c r="O150" s="139">
        <f t="shared" ref="O150" si="2428">IF(OR($B145=$B151,J146=0),0,IF($B145=$B139,J145,$F145))</f>
        <v>0</v>
      </c>
      <c r="P150" s="30">
        <f t="shared" ref="P150" si="2429">IF(OR($B145=$B151,J150=0),0,$G147-$G146)</f>
        <v>0</v>
      </c>
      <c r="Q150" s="134">
        <f t="shared" ref="Q150" si="2430">IF(OR($B145=$B151,J150=0),0,J149)</f>
        <v>0</v>
      </c>
      <c r="R150" s="138">
        <f t="shared" ref="R150" si="2431">IF($B145=$B151,0,K147)</f>
        <v>0</v>
      </c>
      <c r="S150" s="176">
        <f t="shared" ref="S150" si="2432">IF($B139=$B145,IF(U145+U140&gt;0,1,0)+IF(V145+V140&gt;0,1,0)+IF(W145+W140&gt;0,1,0)+IF(X145+X140&gt;0,1,0)+IF(Y145+Y140&gt;0,1,0)+IF(Z145+Z140&gt;0,1,0)+IF(AA145+AA140&gt;0,1,0),S146)</f>
        <v>0</v>
      </c>
      <c r="T150" s="133">
        <f t="shared" ref="T150" si="2433">IF(OR($B145=$B151,S150=0,(T146-Z150+X150)&lt;=0),0,(T146-Z150+X150)/S150)</f>
        <v>0</v>
      </c>
      <c r="U150" s="137">
        <f t="shared" ref="U150" si="2434">IF(T150*(7-S147)&lt;=0,0,T150*(7-S147))</f>
        <v>0</v>
      </c>
      <c r="V150" s="311">
        <f t="shared" ref="V150" si="2435">ROUND(IF(OR(T147-T150*(7-S147)+Y150&lt;0,$B145=$B151,T150&lt;=0,T147=0),0,IF(T147-T150*(7-S147)+Y150&gt;Z150-X150+Y150,Z150-X150+Y150,T147-T150*(7-S147)+Y150)),1)</f>
        <v>0</v>
      </c>
      <c r="W150" s="312"/>
      <c r="X150" s="139">
        <f t="shared" ref="X150" si="2436">IF(OR($B145=$B151,S146=0),0,IF($B145=$B139,S145,$F145))</f>
        <v>0</v>
      </c>
      <c r="Y150" s="30">
        <f t="shared" ref="Y150" si="2437">IF(OR($B145=$B151,S150=0),0,$G147-$G146)</f>
        <v>0</v>
      </c>
      <c r="Z150" s="134">
        <f t="shared" ref="Z150" si="2438">IF(OR($B145=$B151,S150=0),0,S149)</f>
        <v>0</v>
      </c>
      <c r="AA150" s="138">
        <f t="shared" ref="AA150" si="2439">IF($B145=$B151,0,T147)</f>
        <v>0</v>
      </c>
      <c r="AB150" s="176">
        <f t="shared" ref="AB150" si="2440">IF($B139=$B145,IF(AD145+AD140&gt;0,1,0)+IF(AE145+AE140&gt;0,1,0)+IF(AF145+AF140&gt;0,1,0)+IF(AG145+AG140&gt;0,1,0)+IF(AH145+AH140&gt;0,1,0)+IF(AI145+AI140&gt;0,1,0)+IF(AJ145+AJ140&gt;0,1,0),AB146)</f>
        <v>0</v>
      </c>
      <c r="AC150" s="133">
        <f t="shared" ref="AC150" si="2441">IF(OR($B145=$B151,AB150=0,(AC146-AI150+AG150)&lt;=0),0,(AC146-AI150+AG150)/AB150)</f>
        <v>0</v>
      </c>
      <c r="AD150" s="137">
        <f t="shared" ref="AD150" si="2442">IF(AC150*(7-AB147)&lt;=0,0,AC150*(7-AB147))</f>
        <v>0</v>
      </c>
      <c r="AE150" s="311">
        <f t="shared" ref="AE150" si="2443">ROUND(IF(OR(AC147-AC150*(7-AB147)+AH150&lt;0,$B145=$B151,AC150&lt;=0,AC147=0),0,IF(AC147-AC150*(7-AB147)+AH150&gt;AI150-AG150+AH150,AI150-AG150+AH150,AC147-AC150*(7-AB147)+AH150)),1)</f>
        <v>0</v>
      </c>
      <c r="AF150" s="312"/>
      <c r="AG150" s="139">
        <f t="shared" ref="AG150" si="2444">IF(OR($B145=$B151,AB146=0),0,IF($B145=$B139,AB145,$F145))</f>
        <v>0</v>
      </c>
      <c r="AH150" s="30">
        <f t="shared" ref="AH150" si="2445">IF(OR($B145=$B151,AB150=0),0,$G147-$G146)</f>
        <v>0</v>
      </c>
      <c r="AI150" s="134">
        <f t="shared" ref="AI150" si="2446">IF(OR($B145=$B151,AB150=0),0,AB149)</f>
        <v>0</v>
      </c>
      <c r="AJ150" s="138">
        <f t="shared" ref="AJ150" si="2447">IF($B145=$B151,0,AC147)</f>
        <v>0</v>
      </c>
      <c r="AK150" s="176">
        <f t="shared" ref="AK150" si="2448">IF($B139=$B145,IF(AM145+AM140&gt;0,1,0)+IF(AN145+AN140&gt;0,1,0)+IF(AO145+AO140&gt;0,1,0)+IF(AP145+AP140&gt;0,1,0)+IF(AQ145+AQ140&gt;0,1,0)+IF(AR145+AR140&gt;0,1,0)+IF(AS145+AS140&gt;0,1,0),AK146)</f>
        <v>0</v>
      </c>
      <c r="AL150" s="133">
        <f t="shared" ref="AL150" si="2449">IF(OR($B145=$B151,AK150=0,(AL146-AR150+AP150)&lt;=0),0,(AL146-AR150+AP150)/AK150)</f>
        <v>0</v>
      </c>
      <c r="AM150" s="137">
        <f t="shared" ref="AM150" si="2450">IF(AL150*(7-AK147)&lt;=0,0,AL150*(7-AK147))</f>
        <v>0</v>
      </c>
      <c r="AN150" s="311">
        <f t="shared" ref="AN150" si="2451">ROUND(IF(OR(AL147-AL150*(7-AK147)+AQ150&lt;0,$B145=$B151,AL150&lt;=0,AL147=0),0,IF(AL147-AL150*(7-AK147)+AQ150&gt;AR150-AP150+AQ150,AR150-AP150+AQ150,AL147-AL150*(7-AK147)+AQ150)),1)</f>
        <v>0</v>
      </c>
      <c r="AO150" s="312"/>
      <c r="AP150" s="139">
        <f t="shared" ref="AP150" si="2452">IF(OR($B145=$B151,AK146=0),0,IF($B145=$B139,AK145,$F145))</f>
        <v>0</v>
      </c>
      <c r="AQ150" s="30">
        <f t="shared" ref="AQ150" si="2453">IF(OR($B145=$B151,AK150=0),0,$G147-$G146)</f>
        <v>0</v>
      </c>
      <c r="AR150" s="134">
        <f t="shared" ref="AR150" si="2454">IF(OR($B145=$B151,AK150=0),0,AK149)</f>
        <v>0</v>
      </c>
      <c r="AS150" s="138">
        <f t="shared" ref="AS150" si="2455">IF($B145=$B151,0,AL147)</f>
        <v>0</v>
      </c>
      <c r="AT150" s="176">
        <f t="shared" ref="AT150" si="2456">IF($B139=$B145,IF(AV145+AV140&gt;0,1,0)+IF(AW145+AW140&gt;0,1,0)+IF(AX145+AX140&gt;0,1,0)+IF(AY145+AY140&gt;0,1,0)+IF(AZ145+AZ140&gt;0,1,0)+IF(BA145+BA140&gt;0,1,0)+IF(BB145+BB140&gt;0,1,0),AT146)</f>
        <v>0</v>
      </c>
      <c r="AU150" s="133">
        <f t="shared" ref="AU150" si="2457">IF(OR($B145=$B151,AT150=0,(AU146-BA150+AY150)&lt;=0),0,(AU146-BA150+AY150)/AT150)</f>
        <v>0</v>
      </c>
      <c r="AV150" s="137">
        <f t="shared" ref="AV150" si="2458">IF(AU150*(7-AT147)&lt;=0,0,AU150*(7-AT147))</f>
        <v>0</v>
      </c>
      <c r="AW150" s="311">
        <f t="shared" ref="AW150" si="2459">ROUND(IF(OR(AU147-AU150*(7-AT147)+AZ150&lt;0,$B145=$B151,AU150&lt;=0,AU147=0),0,IF(AU147-AU150*(7-AT147)+AZ150&gt;BA150-AY150+AZ150,BA150-AY150+AZ150,AU147-AU150*(7-AT147)+AZ150)),1)</f>
        <v>0</v>
      </c>
      <c r="AX150" s="312"/>
      <c r="AY150" s="139">
        <f t="shared" ref="AY150" si="2460">IF(OR($B145=$B151,AT146=0),0,IF($B145=$B139,AT145,$F145))</f>
        <v>0</v>
      </c>
      <c r="AZ150" s="30">
        <f t="shared" ref="AZ150" si="2461">IF(OR($B145=$B151,AT150=0),0,$G147-$G146)</f>
        <v>0</v>
      </c>
      <c r="BA150" s="134">
        <f t="shared" ref="BA150" si="2462">IF(OR($B145=$B151,AT150=0),0,AT149)</f>
        <v>0</v>
      </c>
      <c r="BB150" s="138">
        <f t="shared" ref="BB150" si="2463">IF($B145=$B151,0,AU147)</f>
        <v>0</v>
      </c>
    </row>
    <row r="151" spans="1:54" ht="15.75" x14ac:dyDescent="0.2">
      <c r="A151" s="1">
        <f t="shared" ref="A151" si="2464">IF(B151="","1. Niewypełnione",B151)</f>
        <v>0</v>
      </c>
      <c r="B151" s="320">
        <f>czerwiec!B151</f>
        <v>0</v>
      </c>
      <c r="C151" s="321">
        <f>czerwiec!C151</f>
        <v>0</v>
      </c>
      <c r="D151" s="321">
        <f>czerwiec!D151</f>
        <v>0</v>
      </c>
      <c r="E151" s="321">
        <f>czerwiec!E151</f>
        <v>0</v>
      </c>
      <c r="F151" s="177">
        <f>czerwiec!F151</f>
        <v>18</v>
      </c>
      <c r="G151" s="185">
        <f>czerwiec!G151</f>
        <v>18</v>
      </c>
      <c r="H151" s="177"/>
      <c r="I151" s="192">
        <f t="shared" ref="I151:I155" si="2465">K151+T151+AC151+AL151+AU151</f>
        <v>0</v>
      </c>
      <c r="J151" s="186">
        <f t="shared" ref="J151" si="2466">IF(OR($B151=$B157,J154=0),0,ROUND((K152+P156)/J154,0))</f>
        <v>0</v>
      </c>
      <c r="K151" s="51">
        <f t="shared" ref="K151:K152" si="2467">SUM(L151:R151)</f>
        <v>0</v>
      </c>
      <c r="L151" s="52">
        <f>czerwiec!L151</f>
        <v>0</v>
      </c>
      <c r="M151" s="52">
        <f>czerwiec!M151</f>
        <v>0</v>
      </c>
      <c r="N151" s="52">
        <f>czerwiec!N151</f>
        <v>0</v>
      </c>
      <c r="O151" s="52">
        <f>czerwiec!O151</f>
        <v>0</v>
      </c>
      <c r="P151" s="53">
        <f>czerwiec!P151</f>
        <v>0</v>
      </c>
      <c r="Q151" s="54">
        <f>czerwiec!Q151</f>
        <v>0</v>
      </c>
      <c r="R151" s="55">
        <f>czerwiec!R151</f>
        <v>0</v>
      </c>
      <c r="S151" s="188">
        <f t="shared" ref="S151" si="2468">IF(OR($B151=$B157,S154=0),0,ROUND((T152+Y156)/S154,0))</f>
        <v>0</v>
      </c>
      <c r="T151" s="51">
        <f t="shared" ref="T151:T152" si="2469">SUM(U151:AA151)</f>
        <v>0</v>
      </c>
      <c r="U151" s="52">
        <f>czerwiec!U151</f>
        <v>0</v>
      </c>
      <c r="V151" s="52">
        <f>czerwiec!V151</f>
        <v>0</v>
      </c>
      <c r="W151" s="52">
        <f>czerwiec!W151</f>
        <v>0</v>
      </c>
      <c r="X151" s="52">
        <f>czerwiec!X151</f>
        <v>0</v>
      </c>
      <c r="Y151" s="53">
        <f>czerwiec!Y151</f>
        <v>0</v>
      </c>
      <c r="Z151" s="54">
        <f>czerwiec!Z151</f>
        <v>0</v>
      </c>
      <c r="AA151" s="55">
        <f>czerwiec!AA151</f>
        <v>0</v>
      </c>
      <c r="AB151" s="188">
        <f t="shared" ref="AB151" si="2470">IF(OR($B151=$B157,AB154=0),0,ROUND((AC152+AH156)/AB154,0))</f>
        <v>0</v>
      </c>
      <c r="AC151" s="51">
        <f t="shared" ref="AC151:AC152" si="2471">SUM(AD151:AJ151)</f>
        <v>0</v>
      </c>
      <c r="AD151" s="52">
        <f>czerwiec!AD151</f>
        <v>0</v>
      </c>
      <c r="AE151" s="52">
        <f>czerwiec!AE151</f>
        <v>0</v>
      </c>
      <c r="AF151" s="52">
        <f>czerwiec!AF151</f>
        <v>0</v>
      </c>
      <c r="AG151" s="52">
        <f>czerwiec!AG151</f>
        <v>0</v>
      </c>
      <c r="AH151" s="53">
        <f>czerwiec!AH151</f>
        <v>0</v>
      </c>
      <c r="AI151" s="54">
        <f>czerwiec!AI151</f>
        <v>0</v>
      </c>
      <c r="AJ151" s="55">
        <f>czerwiec!AJ151</f>
        <v>0</v>
      </c>
      <c r="AK151" s="188">
        <f t="shared" ref="AK151" si="2472">IF(OR($B151=$B157,AK154=0),0,ROUND((AL152+AQ156)/AK154,0))</f>
        <v>0</v>
      </c>
      <c r="AL151" s="51">
        <f t="shared" ref="AL151:AL152" si="2473">SUM(AM151:AS151)</f>
        <v>0</v>
      </c>
      <c r="AM151" s="52">
        <f>czerwiec!AM151</f>
        <v>0</v>
      </c>
      <c r="AN151" s="52">
        <f>czerwiec!AN151</f>
        <v>0</v>
      </c>
      <c r="AO151" s="52">
        <f>czerwiec!AO151</f>
        <v>0</v>
      </c>
      <c r="AP151" s="52">
        <f>czerwiec!AP151</f>
        <v>0</v>
      </c>
      <c r="AQ151" s="53">
        <f>czerwiec!AQ151</f>
        <v>0</v>
      </c>
      <c r="AR151" s="54">
        <f>czerwiec!AR151</f>
        <v>0</v>
      </c>
      <c r="AS151" s="55">
        <f>czerwiec!AS151</f>
        <v>0</v>
      </c>
      <c r="AT151" s="188">
        <f t="shared" ref="AT151" si="2474">IF(OR($B151=$B157,AT154=0),0,ROUND((AU152+AZ156)/AT154,0))</f>
        <v>0</v>
      </c>
      <c r="AU151" s="51">
        <f t="shared" ref="AU151:AU152" si="2475">SUM(AV151:BB151)</f>
        <v>0</v>
      </c>
      <c r="AV151" s="52">
        <f t="shared" ref="AV151" si="2476">IF(SUM($AM$9:$AS$9)=SUM($AV$9:$BB$9),AM151,IF(AND(SUM($AV$9:$BB$9)&gt;42,SUM($AV$9:$BB$9)&lt;49),AM151,0))</f>
        <v>0</v>
      </c>
      <c r="AW151" s="52">
        <f t="shared" ref="AW151" si="2477">IF(SUM($AM$9:$AS$9)=SUM($AV$9:$BB$9),AN151,IF(AND(SUM($AV$9:$BB$9)&gt;42,SUM($AV$9:$BB$9)&lt;49),AN151,0))</f>
        <v>0</v>
      </c>
      <c r="AX151" s="52">
        <f t="shared" ref="AX151" si="2478">IF(SUM($AM$9:$AS$9)=SUM($AV$9:$BB$9),AO151,IF(AND(SUM($AV$9:$BB$9)&gt;42,SUM($AV$9:$BB$9)&lt;49),AO151,0))</f>
        <v>0</v>
      </c>
      <c r="AY151" s="52">
        <f t="shared" ref="AY151" si="2479">IF(SUM($AM$9:$AS$9)=SUM($AV$9:$BB$9),AP151,IF(AND(SUM($AV$9:$BB$9)&gt;42,SUM($AV$9:$BB$9)&lt;49),AP151,0))</f>
        <v>0</v>
      </c>
      <c r="AZ151" s="53">
        <f t="shared" ref="AZ151" si="2480">IF(SUM($AM$9:$AS$9)=SUM($AV$9:$BB$9),AQ151,IF(AND(SUM($AV$9:$BB$9)&gt;42,SUM($AV$9:$BB$9)&lt;49),AQ151,0))</f>
        <v>0</v>
      </c>
      <c r="BA151" s="54">
        <f t="shared" ref="BA151" si="2481">IF(SUM($AM$9:$AS$9)=SUM($AV$9:$BB$9),AR151,IF(AND(SUM($AV$9:$BB$9)&gt;42,SUM($AV$9:$BB$9)&lt;49),AR151,0))</f>
        <v>0</v>
      </c>
      <c r="BB151" s="55">
        <f t="shared" ref="BB151" si="2482">IF(SUM($AM$9:$AS$9)=SUM($AV$9:$BB$9),AS151,IF(AND(SUM($AV$9:$BB$9)&gt;42,SUM($AV$9:$BB$9)&lt;49),AS151,0))</f>
        <v>0</v>
      </c>
    </row>
    <row r="152" spans="1:54" ht="12.75" hidden="1" customHeight="1" x14ac:dyDescent="0.2">
      <c r="B152" s="93"/>
      <c r="C152" s="94"/>
      <c r="D152" s="95"/>
      <c r="E152" s="115"/>
      <c r="F152" s="140" t="b">
        <f t="shared" ref="F152" si="2483">IF($B145=$B151,OR(F146,G151&lt;F151),G151&lt;F151)</f>
        <v>0</v>
      </c>
      <c r="G152" s="189">
        <f t="shared" ref="G152" si="2484">IF(AND($B145=$B151,$B145&lt;&gt;"",$B145&lt;&gt;0),G151+G146,G151)</f>
        <v>18</v>
      </c>
      <c r="H152" s="120"/>
      <c r="I152" s="165">
        <f t="shared" si="2465"/>
        <v>0</v>
      </c>
      <c r="J152" s="194">
        <f t="shared" ref="J152" si="2485">7-COUNTIF(L151:R151,0)-COUNTIF(L151:R151,"")</f>
        <v>0</v>
      </c>
      <c r="K152" s="22">
        <f t="shared" si="2467"/>
        <v>0</v>
      </c>
      <c r="L152" s="35">
        <f t="shared" ref="L152:R152" si="2486">IF($B145=$B151,L151+L146,L151)</f>
        <v>0</v>
      </c>
      <c r="M152" s="35">
        <f t="shared" si="2486"/>
        <v>0</v>
      </c>
      <c r="N152" s="35">
        <f t="shared" si="2486"/>
        <v>0</v>
      </c>
      <c r="O152" s="35">
        <f t="shared" si="2486"/>
        <v>0</v>
      </c>
      <c r="P152" s="36">
        <f t="shared" si="2486"/>
        <v>0</v>
      </c>
      <c r="Q152" s="37">
        <f t="shared" si="2486"/>
        <v>0</v>
      </c>
      <c r="R152" s="38">
        <f t="shared" si="2486"/>
        <v>0</v>
      </c>
      <c r="S152" s="194">
        <f t="shared" ref="S152" si="2487">7-COUNTIF(U151:AA151,0)-COUNTIF(U151:AA151,"")</f>
        <v>0</v>
      </c>
      <c r="T152" s="22">
        <f t="shared" si="2469"/>
        <v>0</v>
      </c>
      <c r="U152" s="35">
        <f t="shared" ref="U152:AA152" si="2488">IF($B145=$B151,U151+U146,U151)</f>
        <v>0</v>
      </c>
      <c r="V152" s="35">
        <f t="shared" si="2488"/>
        <v>0</v>
      </c>
      <c r="W152" s="35">
        <f t="shared" si="2488"/>
        <v>0</v>
      </c>
      <c r="X152" s="35">
        <f t="shared" si="2488"/>
        <v>0</v>
      </c>
      <c r="Y152" s="36">
        <f t="shared" si="2488"/>
        <v>0</v>
      </c>
      <c r="Z152" s="37">
        <f t="shared" si="2488"/>
        <v>0</v>
      </c>
      <c r="AA152" s="38">
        <f t="shared" si="2488"/>
        <v>0</v>
      </c>
      <c r="AB152" s="194">
        <f t="shared" ref="AB152" si="2489">7-COUNTIF(AD151:AJ151,0)-COUNTIF(AD151:AJ151,"")</f>
        <v>0</v>
      </c>
      <c r="AC152" s="22">
        <f t="shared" si="2471"/>
        <v>0</v>
      </c>
      <c r="AD152" s="35">
        <f t="shared" ref="AD152:AJ152" si="2490">IF($B145=$B151,AD151+AD146,AD151)</f>
        <v>0</v>
      </c>
      <c r="AE152" s="35">
        <f t="shared" si="2490"/>
        <v>0</v>
      </c>
      <c r="AF152" s="35">
        <f t="shared" si="2490"/>
        <v>0</v>
      </c>
      <c r="AG152" s="35">
        <f t="shared" si="2490"/>
        <v>0</v>
      </c>
      <c r="AH152" s="36">
        <f t="shared" si="2490"/>
        <v>0</v>
      </c>
      <c r="AI152" s="37">
        <f t="shared" si="2490"/>
        <v>0</v>
      </c>
      <c r="AJ152" s="38">
        <f t="shared" si="2490"/>
        <v>0</v>
      </c>
      <c r="AK152" s="194">
        <f t="shared" ref="AK152" si="2491">7-COUNTIF(AM151:AS151,0)-COUNTIF(AM151:AS151,"")</f>
        <v>0</v>
      </c>
      <c r="AL152" s="22">
        <f t="shared" si="2473"/>
        <v>0</v>
      </c>
      <c r="AM152" s="35">
        <f t="shared" ref="AM152:AS152" si="2492">IF($B145=$B151,AM151+AM146,AM151)</f>
        <v>0</v>
      </c>
      <c r="AN152" s="35">
        <f t="shared" si="2492"/>
        <v>0</v>
      </c>
      <c r="AO152" s="35">
        <f t="shared" si="2492"/>
        <v>0</v>
      </c>
      <c r="AP152" s="35">
        <f t="shared" si="2492"/>
        <v>0</v>
      </c>
      <c r="AQ152" s="36">
        <f t="shared" si="2492"/>
        <v>0</v>
      </c>
      <c r="AR152" s="37">
        <f t="shared" si="2492"/>
        <v>0</v>
      </c>
      <c r="AS152" s="38">
        <f t="shared" si="2492"/>
        <v>0</v>
      </c>
      <c r="AT152" s="194">
        <f t="shared" ref="AT152" si="2493">7-COUNTIF(AV151:BB151,0)-COUNTIF(AV151:BB151,"")</f>
        <v>0</v>
      </c>
      <c r="AU152" s="22">
        <f t="shared" si="2475"/>
        <v>0</v>
      </c>
      <c r="AV152" s="35">
        <f t="shared" ref="AV152:BB152" si="2494">IF($B145=$B151,AV151+AV146,AV151)</f>
        <v>0</v>
      </c>
      <c r="AW152" s="35">
        <f t="shared" si="2494"/>
        <v>0</v>
      </c>
      <c r="AX152" s="35">
        <f t="shared" si="2494"/>
        <v>0</v>
      </c>
      <c r="AY152" s="35">
        <f t="shared" si="2494"/>
        <v>0</v>
      </c>
      <c r="AZ152" s="36">
        <f t="shared" si="2494"/>
        <v>0</v>
      </c>
      <c r="BA152" s="37">
        <f t="shared" si="2494"/>
        <v>0</v>
      </c>
      <c r="BB152" s="38">
        <f t="shared" si="2494"/>
        <v>0</v>
      </c>
    </row>
    <row r="153" spans="1:54" ht="15" hidden="1" customHeight="1" x14ac:dyDescent="0.2">
      <c r="B153" s="116"/>
      <c r="C153" s="117"/>
      <c r="D153" s="118"/>
      <c r="E153" s="119"/>
      <c r="F153" s="92"/>
      <c r="G153" s="190">
        <f t="shared" ref="G153" si="2495">IF(AND($B145=$B151,$B145&lt;&gt;"",$B145&lt;&gt;0),F151+G147,F151)</f>
        <v>18</v>
      </c>
      <c r="H153" s="121"/>
      <c r="I153" s="165">
        <f t="shared" si="2465"/>
        <v>0</v>
      </c>
      <c r="J153" s="195">
        <f t="shared" ref="J153" si="2496">IF($B151=$B145,COUNTIF(L153:R153,0),COUNTIF(L154:R154,0)+COUNTIF(L154:R154,""))</f>
        <v>7</v>
      </c>
      <c r="K153" s="39">
        <f t="shared" ref="K153:R153" si="2497">IF($B145=$B151,K154+K147,K154)</f>
        <v>0</v>
      </c>
      <c r="L153" s="40">
        <f t="shared" si="2497"/>
        <v>0</v>
      </c>
      <c r="M153" s="40">
        <f t="shared" si="2497"/>
        <v>0</v>
      </c>
      <c r="N153" s="40">
        <f t="shared" si="2497"/>
        <v>0</v>
      </c>
      <c r="O153" s="40">
        <f t="shared" si="2497"/>
        <v>0</v>
      </c>
      <c r="P153" s="41">
        <f t="shared" si="2497"/>
        <v>0</v>
      </c>
      <c r="Q153" s="42">
        <f t="shared" si="2497"/>
        <v>0</v>
      </c>
      <c r="R153" s="43">
        <f t="shared" si="2497"/>
        <v>0</v>
      </c>
      <c r="S153" s="195">
        <f t="shared" ref="S153" si="2498">IF($B151=$B145,COUNTIF(U153:AA153,0),COUNTIF(U154:AA154,0)+COUNTIF(U154:AA154,""))</f>
        <v>7</v>
      </c>
      <c r="T153" s="39">
        <f t="shared" ref="T153:AA153" si="2499">IF($B145=$B151,T154+T147,T154)</f>
        <v>0</v>
      </c>
      <c r="U153" s="40">
        <f t="shared" si="2499"/>
        <v>0</v>
      </c>
      <c r="V153" s="40">
        <f t="shared" si="2499"/>
        <v>0</v>
      </c>
      <c r="W153" s="40">
        <f t="shared" si="2499"/>
        <v>0</v>
      </c>
      <c r="X153" s="40">
        <f t="shared" si="2499"/>
        <v>0</v>
      </c>
      <c r="Y153" s="41">
        <f t="shared" si="2499"/>
        <v>0</v>
      </c>
      <c r="Z153" s="42">
        <f t="shared" si="2499"/>
        <v>0</v>
      </c>
      <c r="AA153" s="43">
        <f t="shared" si="2499"/>
        <v>0</v>
      </c>
      <c r="AB153" s="195">
        <f t="shared" ref="AB153" si="2500">IF($B151=$B145,COUNTIF(AD153:AJ153,0),COUNTIF(AD154:AJ154,0)+COUNTIF(AD154:AJ154,""))</f>
        <v>7</v>
      </c>
      <c r="AC153" s="39">
        <f t="shared" ref="AC153:AJ153" si="2501">IF($B145=$B151,AC154+AC147,AC154)</f>
        <v>0</v>
      </c>
      <c r="AD153" s="40">
        <f t="shared" si="2501"/>
        <v>0</v>
      </c>
      <c r="AE153" s="40">
        <f t="shared" si="2501"/>
        <v>0</v>
      </c>
      <c r="AF153" s="40">
        <f t="shared" si="2501"/>
        <v>0</v>
      </c>
      <c r="AG153" s="40">
        <f t="shared" si="2501"/>
        <v>0</v>
      </c>
      <c r="AH153" s="41">
        <f t="shared" si="2501"/>
        <v>0</v>
      </c>
      <c r="AI153" s="42">
        <f t="shared" si="2501"/>
        <v>0</v>
      </c>
      <c r="AJ153" s="43">
        <f t="shared" si="2501"/>
        <v>0</v>
      </c>
      <c r="AK153" s="195">
        <f t="shared" ref="AK153" si="2502">IF($B151=$B145,COUNTIF(AM153:AS153,0),COUNTIF(AM154:AS154,0)+COUNTIF(AM154:AS154,""))</f>
        <v>7</v>
      </c>
      <c r="AL153" s="39">
        <f t="shared" ref="AL153:AS153" si="2503">IF($B145=$B151,AL154+AL147,AL154)</f>
        <v>0</v>
      </c>
      <c r="AM153" s="40">
        <f t="shared" si="2503"/>
        <v>0</v>
      </c>
      <c r="AN153" s="40">
        <f t="shared" si="2503"/>
        <v>0</v>
      </c>
      <c r="AO153" s="40">
        <f t="shared" si="2503"/>
        <v>0</v>
      </c>
      <c r="AP153" s="40">
        <f t="shared" si="2503"/>
        <v>0</v>
      </c>
      <c r="AQ153" s="41">
        <f t="shared" si="2503"/>
        <v>0</v>
      </c>
      <c r="AR153" s="42">
        <f t="shared" si="2503"/>
        <v>0</v>
      </c>
      <c r="AS153" s="43">
        <f t="shared" si="2503"/>
        <v>0</v>
      </c>
      <c r="AT153" s="195">
        <f t="shared" ref="AT153" si="2504">IF($B151=$B145,COUNTIF(AV153:BB153,0),COUNTIF(AV154:BB154,0)+COUNTIF(AV154:BB154,""))</f>
        <v>7</v>
      </c>
      <c r="AU153" s="39">
        <f t="shared" ref="AU153:BB153" si="2505">IF($B145=$B151,AU154+AU147,AU154)</f>
        <v>0</v>
      </c>
      <c r="AV153" s="40">
        <f t="shared" si="2505"/>
        <v>0</v>
      </c>
      <c r="AW153" s="40">
        <f t="shared" si="2505"/>
        <v>0</v>
      </c>
      <c r="AX153" s="40">
        <f t="shared" si="2505"/>
        <v>0</v>
      </c>
      <c r="AY153" s="40">
        <f t="shared" si="2505"/>
        <v>0</v>
      </c>
      <c r="AZ153" s="41">
        <f t="shared" si="2505"/>
        <v>0</v>
      </c>
      <c r="BA153" s="42">
        <f t="shared" si="2505"/>
        <v>0</v>
      </c>
      <c r="BB153" s="43">
        <f t="shared" si="2505"/>
        <v>0</v>
      </c>
    </row>
    <row r="154" spans="1:54" ht="15.75" customHeight="1" x14ac:dyDescent="0.2">
      <c r="A154" s="1">
        <f t="shared" ref="A154" si="2506">A151</f>
        <v>0</v>
      </c>
      <c r="B154" s="313">
        <f t="shared" ref="B154" si="2507">B148+1</f>
        <v>23</v>
      </c>
      <c r="C154" s="314"/>
      <c r="D154" s="314"/>
      <c r="E154" s="314"/>
      <c r="F154" s="31"/>
      <c r="G154" s="183"/>
      <c r="H154" s="122">
        <f t="shared" ref="H154" si="2508">5-COUNTIF(AU151,0)-COUNTIF(AL151,0)-COUNTIF(AC151,0)-COUNTIF(T151,0)-COUNTIF(K151,0)</f>
        <v>0</v>
      </c>
      <c r="I154" s="165">
        <f t="shared" si="2465"/>
        <v>0</v>
      </c>
      <c r="J154" s="187">
        <f t="shared" ref="J154" si="2509">IF($B151=$B145,J148+IF($F151&lt;&gt;$G151,(K151+$G153-$G152)/$F151,K151/$F151),IF($F151&lt;&gt;G151,(K151+$G153-$G152)/$F151,K151/$F151))</f>
        <v>0</v>
      </c>
      <c r="K154" s="7">
        <f t="shared" ref="K154:K155" si="2510">SUM(L154:R154)</f>
        <v>0</v>
      </c>
      <c r="L154" s="26">
        <f t="shared" ref="L154:R154" si="2511">L151</f>
        <v>0</v>
      </c>
      <c r="M154" s="26">
        <f t="shared" si="2511"/>
        <v>0</v>
      </c>
      <c r="N154" s="26">
        <f t="shared" si="2511"/>
        <v>0</v>
      </c>
      <c r="O154" s="26">
        <f t="shared" si="2511"/>
        <v>0</v>
      </c>
      <c r="P154" s="26">
        <f t="shared" si="2511"/>
        <v>0</v>
      </c>
      <c r="Q154" s="29">
        <f t="shared" si="2511"/>
        <v>0</v>
      </c>
      <c r="R154" s="23">
        <f t="shared" si="2511"/>
        <v>0</v>
      </c>
      <c r="S154" s="187">
        <f t="shared" ref="S154" si="2512">IF($B151=$B145,S148+IF($F151&lt;&gt;$G151,(T151+$G153-$G152)/$F151,T151/$F151),IF($F151&lt;&gt;P151,(T151+$G153-$G152)/$F151,T151/$F151))</f>
        <v>0</v>
      </c>
      <c r="T154" s="7">
        <f t="shared" ref="T154:T155" si="2513">SUM(U154:AA154)</f>
        <v>0</v>
      </c>
      <c r="U154" s="26">
        <f t="shared" ref="U154:AA154" si="2514">U151</f>
        <v>0</v>
      </c>
      <c r="V154" s="26">
        <f t="shared" si="2514"/>
        <v>0</v>
      </c>
      <c r="W154" s="26">
        <f t="shared" si="2514"/>
        <v>0</v>
      </c>
      <c r="X154" s="26">
        <f t="shared" si="2514"/>
        <v>0</v>
      </c>
      <c r="Y154" s="113">
        <f t="shared" si="2514"/>
        <v>0</v>
      </c>
      <c r="Z154" s="29">
        <f t="shared" si="2514"/>
        <v>0</v>
      </c>
      <c r="AA154" s="23">
        <f t="shared" si="2514"/>
        <v>0</v>
      </c>
      <c r="AB154" s="187">
        <f t="shared" ref="AB154" si="2515">IF($B151=$B145,AB148+IF($F151&lt;&gt;$G151,(AC151+$G153-$G152)/$F151,AC151/$F151),IF($F151&lt;&gt;Y151,(AC151+$G153-$G152)/$F151,AC151/$F151))</f>
        <v>0</v>
      </c>
      <c r="AC154" s="7">
        <f t="shared" ref="AC154:AC155" si="2516">SUM(AD154:AJ154)</f>
        <v>0</v>
      </c>
      <c r="AD154" s="26">
        <f t="shared" ref="AD154:AJ154" si="2517">AD151</f>
        <v>0</v>
      </c>
      <c r="AE154" s="26">
        <f t="shared" si="2517"/>
        <v>0</v>
      </c>
      <c r="AF154" s="26">
        <f t="shared" si="2517"/>
        <v>0</v>
      </c>
      <c r="AG154" s="26">
        <f t="shared" si="2517"/>
        <v>0</v>
      </c>
      <c r="AH154" s="113">
        <f t="shared" si="2517"/>
        <v>0</v>
      </c>
      <c r="AI154" s="29">
        <f t="shared" si="2517"/>
        <v>0</v>
      </c>
      <c r="AJ154" s="23">
        <f t="shared" si="2517"/>
        <v>0</v>
      </c>
      <c r="AK154" s="187">
        <f t="shared" ref="AK154" si="2518">IF($B151=$B145,AK148+IF($F151&lt;&gt;$G151,(AL151+$G153-$G152)/$F151,AL151/$F151),IF($F151&lt;&gt;AH151,(AL151+$G153-$G152)/$F151,AL151/$F151))</f>
        <v>0</v>
      </c>
      <c r="AL154" s="7">
        <f t="shared" ref="AL154:AL155" si="2519">SUM(AM154:AS154)</f>
        <v>0</v>
      </c>
      <c r="AM154" s="26">
        <f t="shared" ref="AM154:AS154" si="2520">AM151</f>
        <v>0</v>
      </c>
      <c r="AN154" s="26">
        <f t="shared" si="2520"/>
        <v>0</v>
      </c>
      <c r="AO154" s="26">
        <f t="shared" si="2520"/>
        <v>0</v>
      </c>
      <c r="AP154" s="26">
        <f t="shared" si="2520"/>
        <v>0</v>
      </c>
      <c r="AQ154" s="113">
        <f t="shared" si="2520"/>
        <v>0</v>
      </c>
      <c r="AR154" s="29">
        <f t="shared" si="2520"/>
        <v>0</v>
      </c>
      <c r="AS154" s="23">
        <f t="shared" si="2520"/>
        <v>0</v>
      </c>
      <c r="AT154" s="187">
        <f t="shared" ref="AT154" si="2521">IF($B151=$B145,AT148+IF($F151&lt;&gt;$G151,(AU151+$G153-$G152)/$F151,AU151/$F151),IF($F151&lt;&gt;AQ151,(AU151+$G153-$G152)/$F151,AU151/$F151))</f>
        <v>0</v>
      </c>
      <c r="AU154" s="7">
        <f t="shared" ref="AU154:AU155" si="2522">SUM(AV154:BB154)</f>
        <v>0</v>
      </c>
      <c r="AV154" s="6">
        <f t="shared" ref="AV154" si="2523">IF(SUM($AM$9:$AS$9)=SUM($AV$9:$BB$9),AV151,IF(AND(SUM($AV$9:$BB$9)&gt;42,SUM($AV$9:$BB$9)&lt;49),AV151,0))</f>
        <v>0</v>
      </c>
      <c r="AW154" s="6">
        <f t="shared" ref="AW154:BB154" si="2524">IF(SUM($AM$9:$AS$9)=SUM($AV$9:$BB$9),AW151,IF(AND(SUM($AV$9:$BB$9)&gt;42,SUM($AV$9:$BB$9)&lt;49),AW151,0))</f>
        <v>0</v>
      </c>
      <c r="AX154" s="6">
        <f t="shared" si="2524"/>
        <v>0</v>
      </c>
      <c r="AY154" s="6">
        <f t="shared" si="2524"/>
        <v>0</v>
      </c>
      <c r="AZ154" s="26">
        <f t="shared" si="2524"/>
        <v>0</v>
      </c>
      <c r="BA154" s="29">
        <f t="shared" si="2524"/>
        <v>0</v>
      </c>
      <c r="BB154" s="23">
        <f t="shared" si="2524"/>
        <v>0</v>
      </c>
    </row>
    <row r="155" spans="1:54" ht="15.75" customHeight="1" x14ac:dyDescent="0.2">
      <c r="A155" s="1">
        <f t="shared" ref="A155:A156" si="2525">A154</f>
        <v>0</v>
      </c>
      <c r="B155" s="313"/>
      <c r="C155" s="314"/>
      <c r="D155" s="314"/>
      <c r="E155" s="314"/>
      <c r="F155" s="31"/>
      <c r="G155" s="183"/>
      <c r="H155" s="123">
        <f t="shared" ref="H155" si="2526">IF($B151=$B145,H149+F155,$F155)</f>
        <v>0</v>
      </c>
      <c r="I155" s="165">
        <f t="shared" si="2465"/>
        <v>0</v>
      </c>
      <c r="J155" s="141">
        <f t="shared" ref="J155" si="2527">IF($H154=0,0,IF($B145=$B151,IF($H156&gt;0,$H156+J149,K151+J149),IF($H156&gt;0,$H156,K151)))</f>
        <v>0</v>
      </c>
      <c r="K155" s="7">
        <f t="shared" si="2510"/>
        <v>0</v>
      </c>
      <c r="L155" s="6"/>
      <c r="M155" s="6"/>
      <c r="N155" s="6"/>
      <c r="O155" s="6"/>
      <c r="P155" s="26"/>
      <c r="Q155" s="29"/>
      <c r="R155" s="23"/>
      <c r="S155" s="141">
        <f t="shared" ref="S155" si="2528">IF($H154=0,0,IF($B145=$B151,IF($H156&gt;0,$H156+S149,T151+S149),IF($H156&gt;0,$H156,T151)))</f>
        <v>0</v>
      </c>
      <c r="T155" s="7">
        <f t="shared" si="2513"/>
        <v>0</v>
      </c>
      <c r="U155" s="6"/>
      <c r="V155" s="6"/>
      <c r="W155" s="6"/>
      <c r="X155" s="6"/>
      <c r="Y155" s="26"/>
      <c r="Z155" s="29"/>
      <c r="AA155" s="23"/>
      <c r="AB155" s="141">
        <f t="shared" ref="AB155" si="2529">IF($H154=0,0,IF($B145=$B151,IF($H156&gt;0,$H156+AB149,AC151+AB149),IF($H156&gt;0,$H156,AC151)))</f>
        <v>0</v>
      </c>
      <c r="AC155" s="7">
        <f t="shared" si="2516"/>
        <v>0</v>
      </c>
      <c r="AD155" s="6"/>
      <c r="AE155" s="6"/>
      <c r="AF155" s="6"/>
      <c r="AG155" s="6"/>
      <c r="AH155" s="26"/>
      <c r="AI155" s="29"/>
      <c r="AJ155" s="23"/>
      <c r="AK155" s="141">
        <f t="shared" ref="AK155" si="2530">IF($H154=0,0,IF($B145=$B151,IF($H156&gt;0,$H156+AK149,AL151+AK149),IF($H156&gt;0,$H156,AL151)))</f>
        <v>0</v>
      </c>
      <c r="AL155" s="7">
        <f t="shared" si="2519"/>
        <v>0</v>
      </c>
      <c r="AM155" s="6"/>
      <c r="AN155" s="6"/>
      <c r="AO155" s="6"/>
      <c r="AP155" s="6"/>
      <c r="AQ155" s="26"/>
      <c r="AR155" s="29"/>
      <c r="AS155" s="23"/>
      <c r="AT155" s="141">
        <f t="shared" ref="AT155" si="2531">IF($H154=0,0,IF($B145=$B151,IF($H156&gt;0,$H156+AT149,AU151+AT149),IF($H156&gt;0,$H156,AU151)))</f>
        <v>0</v>
      </c>
      <c r="AU155" s="7">
        <f t="shared" si="2522"/>
        <v>0</v>
      </c>
      <c r="AV155" s="6"/>
      <c r="AW155" s="6"/>
      <c r="AX155" s="6"/>
      <c r="AY155" s="6"/>
      <c r="AZ155" s="26"/>
      <c r="BA155" s="29"/>
      <c r="BB155" s="23"/>
    </row>
    <row r="156" spans="1:54" ht="18.75" customHeight="1" thickBot="1" x14ac:dyDescent="0.25">
      <c r="A156" s="1">
        <f t="shared" si="2525"/>
        <v>0</v>
      </c>
      <c r="B156" s="323" t="str">
        <f>IF(B151="",Wydruk!$AE$6,IF(J152=0,Wydruk!$AE$7,IF(AND(G152&lt;G153,B151&lt;&gt;$B157),Wydruk!$AE$13,IF(AND($B151=$B145,$B151&lt;&gt;$B157),IF(OR(OR(J156&lt;4,J156&gt;5),OR(S156&lt;4,S156&gt;5),OR(AB156&lt;4,AB156&gt;5),OR(AK156&lt;4,AK156&gt;5),OR(AND(AT156&lt;4,AT156&gt;0),AT156&gt;5)),Wydruk!$AE$8,Wydruk!$AE$9),IF($B151=$B157,IF($F155&lt;&gt;0,Wydruk!$AE$12,Wydruk!$AE$10),IF(OR(OR(J152&lt;4,J152&gt;5),OR(S152&lt;4,S152&gt;5),OR(AB152&lt;4,AB152&gt;5),OR(AK152&lt;4,AK152&gt;5),OR(AND(AT152&lt;4,AT152&gt;0),AT152&gt;5)),Wydruk!$AE$8,Wydruk!$AE$11))))))</f>
        <v>Uzupełnij liczby godzin tygodniowego planu</v>
      </c>
      <c r="C156" s="324"/>
      <c r="D156" s="324"/>
      <c r="E156" s="324"/>
      <c r="F156" s="173">
        <f>czerwiec!F156</f>
        <v>0</v>
      </c>
      <c r="G156" s="184">
        <f>czerwiec!G156</f>
        <v>0</v>
      </c>
      <c r="H156" s="191">
        <f t="shared" ref="H156" si="2532">IF(OR($G156=0,$F156=0,$G156="",$F156=""),0,$G156/$F156)</f>
        <v>0</v>
      </c>
      <c r="I156" s="193"/>
      <c r="J156" s="176">
        <f t="shared" ref="J156" si="2533">IF($B145=$B151,IF(L151+L146&gt;0,1,0)+IF(M151+M146&gt;0,1,0)+IF(N151+N146&gt;0,1,0)+IF(O151+O146&gt;0,1,0)+IF(P151+P146&gt;0,1,0)+IF(Q151+Q146&gt;0,1,0)+IF(R151+R146&gt;0,1,0),J152)</f>
        <v>0</v>
      </c>
      <c r="K156" s="133">
        <f t="shared" ref="K156" si="2534">IF(OR($B151=$B157,J156=0,(K152-Q156+O156)&lt;=0),0,(K152-Q156+O156)/J156)</f>
        <v>0</v>
      </c>
      <c r="L156" s="137">
        <f t="shared" ref="L156" si="2535">IF(K156*(7-J153)&lt;=0,0,K156*(7-J153))</f>
        <v>0</v>
      </c>
      <c r="M156" s="311">
        <f t="shared" ref="M156" si="2536">ROUND(IF(OR(K153-K156*(7-J153)+P156&lt;0,$B151=$B157,K156&lt;=0,K153=0),0,IF(K153-K156*(7-J153)+P156&gt;Q156-O156+P156,Q156-O156+P156,K153-K156*(7-J153)+P156)),1)</f>
        <v>0</v>
      </c>
      <c r="N156" s="312"/>
      <c r="O156" s="139">
        <f t="shared" ref="O156" si="2537">IF(OR($B151=$B157,J152=0),0,IF($B151=$B145,J151,$F151))</f>
        <v>0</v>
      </c>
      <c r="P156" s="30">
        <f t="shared" ref="P156" si="2538">IF(OR($B151=$B157,J156=0),0,$G153-$G152)</f>
        <v>0</v>
      </c>
      <c r="Q156" s="134">
        <f t="shared" ref="Q156" si="2539">IF(OR($B151=$B157,J156=0),0,J155)</f>
        <v>0</v>
      </c>
      <c r="R156" s="138">
        <f t="shared" ref="R156" si="2540">IF($B151=$B157,0,K153)</f>
        <v>0</v>
      </c>
      <c r="S156" s="176">
        <f t="shared" ref="S156" si="2541">IF($B145=$B151,IF(U151+U146&gt;0,1,0)+IF(V151+V146&gt;0,1,0)+IF(W151+W146&gt;0,1,0)+IF(X151+X146&gt;0,1,0)+IF(Y151+Y146&gt;0,1,0)+IF(Z151+Z146&gt;0,1,0)+IF(AA151+AA146&gt;0,1,0),S152)</f>
        <v>0</v>
      </c>
      <c r="T156" s="133">
        <f t="shared" ref="T156" si="2542">IF(OR($B151=$B157,S156=0,(T152-Z156+X156)&lt;=0),0,(T152-Z156+X156)/S156)</f>
        <v>0</v>
      </c>
      <c r="U156" s="137">
        <f t="shared" ref="U156" si="2543">IF(T156*(7-S153)&lt;=0,0,T156*(7-S153))</f>
        <v>0</v>
      </c>
      <c r="V156" s="311">
        <f t="shared" ref="V156" si="2544">ROUND(IF(OR(T153-T156*(7-S153)+Y156&lt;0,$B151=$B157,T156&lt;=0,T153=0),0,IF(T153-T156*(7-S153)+Y156&gt;Z156-X156+Y156,Z156-X156+Y156,T153-T156*(7-S153)+Y156)),1)</f>
        <v>0</v>
      </c>
      <c r="W156" s="312"/>
      <c r="X156" s="139">
        <f t="shared" ref="X156" si="2545">IF(OR($B151=$B157,S152=0),0,IF($B151=$B145,S151,$F151))</f>
        <v>0</v>
      </c>
      <c r="Y156" s="30">
        <f t="shared" ref="Y156" si="2546">IF(OR($B151=$B157,S156=0),0,$G153-$G152)</f>
        <v>0</v>
      </c>
      <c r="Z156" s="134">
        <f t="shared" ref="Z156" si="2547">IF(OR($B151=$B157,S156=0),0,S155)</f>
        <v>0</v>
      </c>
      <c r="AA156" s="138">
        <f t="shared" ref="AA156" si="2548">IF($B151=$B157,0,T153)</f>
        <v>0</v>
      </c>
      <c r="AB156" s="176">
        <f t="shared" ref="AB156" si="2549">IF($B145=$B151,IF(AD151+AD146&gt;0,1,0)+IF(AE151+AE146&gt;0,1,0)+IF(AF151+AF146&gt;0,1,0)+IF(AG151+AG146&gt;0,1,0)+IF(AH151+AH146&gt;0,1,0)+IF(AI151+AI146&gt;0,1,0)+IF(AJ151+AJ146&gt;0,1,0),AB152)</f>
        <v>0</v>
      </c>
      <c r="AC156" s="133">
        <f t="shared" ref="AC156" si="2550">IF(OR($B151=$B157,AB156=0,(AC152-AI156+AG156)&lt;=0),0,(AC152-AI156+AG156)/AB156)</f>
        <v>0</v>
      </c>
      <c r="AD156" s="137">
        <f t="shared" ref="AD156" si="2551">IF(AC156*(7-AB153)&lt;=0,0,AC156*(7-AB153))</f>
        <v>0</v>
      </c>
      <c r="AE156" s="311">
        <f t="shared" ref="AE156" si="2552">ROUND(IF(OR(AC153-AC156*(7-AB153)+AH156&lt;0,$B151=$B157,AC156&lt;=0,AC153=0),0,IF(AC153-AC156*(7-AB153)+AH156&gt;AI156-AG156+AH156,AI156-AG156+AH156,AC153-AC156*(7-AB153)+AH156)),1)</f>
        <v>0</v>
      </c>
      <c r="AF156" s="312"/>
      <c r="AG156" s="139">
        <f t="shared" ref="AG156" si="2553">IF(OR($B151=$B157,AB152=0),0,IF($B151=$B145,AB151,$F151))</f>
        <v>0</v>
      </c>
      <c r="AH156" s="30">
        <f t="shared" ref="AH156" si="2554">IF(OR($B151=$B157,AB156=0),0,$G153-$G152)</f>
        <v>0</v>
      </c>
      <c r="AI156" s="134">
        <f t="shared" ref="AI156" si="2555">IF(OR($B151=$B157,AB156=0),0,AB155)</f>
        <v>0</v>
      </c>
      <c r="AJ156" s="138">
        <f t="shared" ref="AJ156" si="2556">IF($B151=$B157,0,AC153)</f>
        <v>0</v>
      </c>
      <c r="AK156" s="176">
        <f t="shared" ref="AK156" si="2557">IF($B145=$B151,IF(AM151+AM146&gt;0,1,0)+IF(AN151+AN146&gt;0,1,0)+IF(AO151+AO146&gt;0,1,0)+IF(AP151+AP146&gt;0,1,0)+IF(AQ151+AQ146&gt;0,1,0)+IF(AR151+AR146&gt;0,1,0)+IF(AS151+AS146&gt;0,1,0),AK152)</f>
        <v>0</v>
      </c>
      <c r="AL156" s="133">
        <f t="shared" ref="AL156" si="2558">IF(OR($B151=$B157,AK156=0,(AL152-AR156+AP156)&lt;=0),0,(AL152-AR156+AP156)/AK156)</f>
        <v>0</v>
      </c>
      <c r="AM156" s="137">
        <f t="shared" ref="AM156" si="2559">IF(AL156*(7-AK153)&lt;=0,0,AL156*(7-AK153))</f>
        <v>0</v>
      </c>
      <c r="AN156" s="311">
        <f t="shared" ref="AN156" si="2560">ROUND(IF(OR(AL153-AL156*(7-AK153)+AQ156&lt;0,$B151=$B157,AL156&lt;=0,AL153=0),0,IF(AL153-AL156*(7-AK153)+AQ156&gt;AR156-AP156+AQ156,AR156-AP156+AQ156,AL153-AL156*(7-AK153)+AQ156)),1)</f>
        <v>0</v>
      </c>
      <c r="AO156" s="312"/>
      <c r="AP156" s="139">
        <f t="shared" ref="AP156" si="2561">IF(OR($B151=$B157,AK152=0),0,IF($B151=$B145,AK151,$F151))</f>
        <v>0</v>
      </c>
      <c r="AQ156" s="30">
        <f t="shared" ref="AQ156" si="2562">IF(OR($B151=$B157,AK156=0),0,$G153-$G152)</f>
        <v>0</v>
      </c>
      <c r="AR156" s="134">
        <f t="shared" ref="AR156" si="2563">IF(OR($B151=$B157,AK156=0),0,AK155)</f>
        <v>0</v>
      </c>
      <c r="AS156" s="138">
        <f t="shared" ref="AS156" si="2564">IF($B151=$B157,0,AL153)</f>
        <v>0</v>
      </c>
      <c r="AT156" s="176">
        <f t="shared" ref="AT156" si="2565">IF($B145=$B151,IF(AV151+AV146&gt;0,1,0)+IF(AW151+AW146&gt;0,1,0)+IF(AX151+AX146&gt;0,1,0)+IF(AY151+AY146&gt;0,1,0)+IF(AZ151+AZ146&gt;0,1,0)+IF(BA151+BA146&gt;0,1,0)+IF(BB151+BB146&gt;0,1,0),AT152)</f>
        <v>0</v>
      </c>
      <c r="AU156" s="133">
        <f t="shared" ref="AU156" si="2566">IF(OR($B151=$B157,AT156=0,(AU152-BA156+AY156)&lt;=0),0,(AU152-BA156+AY156)/AT156)</f>
        <v>0</v>
      </c>
      <c r="AV156" s="137">
        <f t="shared" ref="AV156" si="2567">IF(AU156*(7-AT153)&lt;=0,0,AU156*(7-AT153))</f>
        <v>0</v>
      </c>
      <c r="AW156" s="311">
        <f t="shared" ref="AW156" si="2568">ROUND(IF(OR(AU153-AU156*(7-AT153)+AZ156&lt;0,$B151=$B157,AU156&lt;=0,AU153=0),0,IF(AU153-AU156*(7-AT153)+AZ156&gt;BA156-AY156+AZ156,BA156-AY156+AZ156,AU153-AU156*(7-AT153)+AZ156)),1)</f>
        <v>0</v>
      </c>
      <c r="AX156" s="312"/>
      <c r="AY156" s="139">
        <f t="shared" ref="AY156" si="2569">IF(OR($B151=$B157,AT152=0),0,IF($B151=$B145,AT151,$F151))</f>
        <v>0</v>
      </c>
      <c r="AZ156" s="30">
        <f t="shared" ref="AZ156" si="2570">IF(OR($B151=$B157,AT156=0),0,$G153-$G152)</f>
        <v>0</v>
      </c>
      <c r="BA156" s="134">
        <f t="shared" ref="BA156" si="2571">IF(OR($B151=$B157,AT156=0),0,AT155)</f>
        <v>0</v>
      </c>
      <c r="BB156" s="138">
        <f t="shared" ref="BB156" si="2572">IF($B151=$B157,0,AU153)</f>
        <v>0</v>
      </c>
    </row>
    <row r="157" spans="1:54" ht="15.75" x14ac:dyDescent="0.2">
      <c r="A157" s="1">
        <f t="shared" ref="A157" si="2573">IF(B157="","1. Niewypełnione",B157)</f>
        <v>0</v>
      </c>
      <c r="B157" s="320">
        <f>czerwiec!B157</f>
        <v>0</v>
      </c>
      <c r="C157" s="321">
        <f>czerwiec!C157</f>
        <v>0</v>
      </c>
      <c r="D157" s="321">
        <f>czerwiec!D157</f>
        <v>0</v>
      </c>
      <c r="E157" s="321">
        <f>czerwiec!E157</f>
        <v>0</v>
      </c>
      <c r="F157" s="177">
        <f>czerwiec!F157</f>
        <v>18</v>
      </c>
      <c r="G157" s="185">
        <f>czerwiec!G157</f>
        <v>18</v>
      </c>
      <c r="H157" s="177"/>
      <c r="I157" s="192">
        <f t="shared" ref="I157:I161" si="2574">K157+T157+AC157+AL157+AU157</f>
        <v>0</v>
      </c>
      <c r="J157" s="186">
        <f t="shared" ref="J157" si="2575">IF(OR($B157=$B163,J160=0),0,ROUND((K158+P162)/J160,0))</f>
        <v>0</v>
      </c>
      <c r="K157" s="51">
        <f t="shared" ref="K157:K158" si="2576">SUM(L157:R157)</f>
        <v>0</v>
      </c>
      <c r="L157" s="52">
        <f>czerwiec!L157</f>
        <v>0</v>
      </c>
      <c r="M157" s="52">
        <f>czerwiec!M157</f>
        <v>0</v>
      </c>
      <c r="N157" s="52">
        <f>czerwiec!N157</f>
        <v>0</v>
      </c>
      <c r="O157" s="52">
        <f>czerwiec!O157</f>
        <v>0</v>
      </c>
      <c r="P157" s="53">
        <f>czerwiec!P157</f>
        <v>0</v>
      </c>
      <c r="Q157" s="54">
        <f>czerwiec!Q157</f>
        <v>0</v>
      </c>
      <c r="R157" s="55">
        <f>czerwiec!R157</f>
        <v>0</v>
      </c>
      <c r="S157" s="188">
        <f t="shared" ref="S157" si="2577">IF(OR($B157=$B163,S160=0),0,ROUND((T158+Y162)/S160,0))</f>
        <v>0</v>
      </c>
      <c r="T157" s="51">
        <f t="shared" ref="T157:T158" si="2578">SUM(U157:AA157)</f>
        <v>0</v>
      </c>
      <c r="U157" s="52">
        <f>czerwiec!U157</f>
        <v>0</v>
      </c>
      <c r="V157" s="52">
        <f>czerwiec!V157</f>
        <v>0</v>
      </c>
      <c r="W157" s="52">
        <f>czerwiec!W157</f>
        <v>0</v>
      </c>
      <c r="X157" s="52">
        <f>czerwiec!X157</f>
        <v>0</v>
      </c>
      <c r="Y157" s="53">
        <f>czerwiec!Y157</f>
        <v>0</v>
      </c>
      <c r="Z157" s="54">
        <f>czerwiec!Z157</f>
        <v>0</v>
      </c>
      <c r="AA157" s="55">
        <f>czerwiec!AA157</f>
        <v>0</v>
      </c>
      <c r="AB157" s="188">
        <f t="shared" ref="AB157" si="2579">IF(OR($B157=$B163,AB160=0),0,ROUND((AC158+AH162)/AB160,0))</f>
        <v>0</v>
      </c>
      <c r="AC157" s="51">
        <f t="shared" ref="AC157:AC158" si="2580">SUM(AD157:AJ157)</f>
        <v>0</v>
      </c>
      <c r="AD157" s="52">
        <f>czerwiec!AD157</f>
        <v>0</v>
      </c>
      <c r="AE157" s="52">
        <f>czerwiec!AE157</f>
        <v>0</v>
      </c>
      <c r="AF157" s="52">
        <f>czerwiec!AF157</f>
        <v>0</v>
      </c>
      <c r="AG157" s="52">
        <f>czerwiec!AG157</f>
        <v>0</v>
      </c>
      <c r="AH157" s="53">
        <f>czerwiec!AH157</f>
        <v>0</v>
      </c>
      <c r="AI157" s="54">
        <f>czerwiec!AI157</f>
        <v>0</v>
      </c>
      <c r="AJ157" s="55">
        <f>czerwiec!AJ157</f>
        <v>0</v>
      </c>
      <c r="AK157" s="188">
        <f t="shared" ref="AK157" si="2581">IF(OR($B157=$B163,AK160=0),0,ROUND((AL158+AQ162)/AK160,0))</f>
        <v>0</v>
      </c>
      <c r="AL157" s="51">
        <f t="shared" ref="AL157:AL158" si="2582">SUM(AM157:AS157)</f>
        <v>0</v>
      </c>
      <c r="AM157" s="52">
        <f>czerwiec!AM157</f>
        <v>0</v>
      </c>
      <c r="AN157" s="52">
        <f>czerwiec!AN157</f>
        <v>0</v>
      </c>
      <c r="AO157" s="52">
        <f>czerwiec!AO157</f>
        <v>0</v>
      </c>
      <c r="AP157" s="52">
        <f>czerwiec!AP157</f>
        <v>0</v>
      </c>
      <c r="AQ157" s="53">
        <f>czerwiec!AQ157</f>
        <v>0</v>
      </c>
      <c r="AR157" s="54">
        <f>czerwiec!AR157</f>
        <v>0</v>
      </c>
      <c r="AS157" s="55">
        <f>czerwiec!AS157</f>
        <v>0</v>
      </c>
      <c r="AT157" s="188">
        <f t="shared" ref="AT157" si="2583">IF(OR($B157=$B163,AT160=0),0,ROUND((AU158+AZ162)/AT160,0))</f>
        <v>0</v>
      </c>
      <c r="AU157" s="51">
        <f t="shared" ref="AU157:AU158" si="2584">SUM(AV157:BB157)</f>
        <v>0</v>
      </c>
      <c r="AV157" s="52">
        <f t="shared" ref="AV157" si="2585">IF(SUM($AM$9:$AS$9)=SUM($AV$9:$BB$9),AM157,IF(AND(SUM($AV$9:$BB$9)&gt;42,SUM($AV$9:$BB$9)&lt;49),AM157,0))</f>
        <v>0</v>
      </c>
      <c r="AW157" s="52">
        <f t="shared" ref="AW157" si="2586">IF(SUM($AM$9:$AS$9)=SUM($AV$9:$BB$9),AN157,IF(AND(SUM($AV$9:$BB$9)&gt;42,SUM($AV$9:$BB$9)&lt;49),AN157,0))</f>
        <v>0</v>
      </c>
      <c r="AX157" s="52">
        <f t="shared" ref="AX157" si="2587">IF(SUM($AM$9:$AS$9)=SUM($AV$9:$BB$9),AO157,IF(AND(SUM($AV$9:$BB$9)&gt;42,SUM($AV$9:$BB$9)&lt;49),AO157,0))</f>
        <v>0</v>
      </c>
      <c r="AY157" s="52">
        <f t="shared" ref="AY157" si="2588">IF(SUM($AM$9:$AS$9)=SUM($AV$9:$BB$9),AP157,IF(AND(SUM($AV$9:$BB$9)&gt;42,SUM($AV$9:$BB$9)&lt;49),AP157,0))</f>
        <v>0</v>
      </c>
      <c r="AZ157" s="53">
        <f t="shared" ref="AZ157" si="2589">IF(SUM($AM$9:$AS$9)=SUM($AV$9:$BB$9),AQ157,IF(AND(SUM($AV$9:$BB$9)&gt;42,SUM($AV$9:$BB$9)&lt;49),AQ157,0))</f>
        <v>0</v>
      </c>
      <c r="BA157" s="54">
        <f t="shared" ref="BA157" si="2590">IF(SUM($AM$9:$AS$9)=SUM($AV$9:$BB$9),AR157,IF(AND(SUM($AV$9:$BB$9)&gt;42,SUM($AV$9:$BB$9)&lt;49),AR157,0))</f>
        <v>0</v>
      </c>
      <c r="BB157" s="55">
        <f t="shared" ref="BB157" si="2591">IF(SUM($AM$9:$AS$9)=SUM($AV$9:$BB$9),AS157,IF(AND(SUM($AV$9:$BB$9)&gt;42,SUM($AV$9:$BB$9)&lt;49),AS157,0))</f>
        <v>0</v>
      </c>
    </row>
    <row r="158" spans="1:54" ht="12.75" hidden="1" customHeight="1" x14ac:dyDescent="0.2">
      <c r="B158" s="93"/>
      <c r="C158" s="94"/>
      <c r="D158" s="95"/>
      <c r="E158" s="115"/>
      <c r="F158" s="140" t="b">
        <f t="shared" ref="F158" si="2592">IF($B151=$B157,OR(F152,G157&lt;F157),G157&lt;F157)</f>
        <v>0</v>
      </c>
      <c r="G158" s="189">
        <f t="shared" ref="G158" si="2593">IF(AND($B151=$B157,$B151&lt;&gt;"",$B151&lt;&gt;0),G157+G152,G157)</f>
        <v>18</v>
      </c>
      <c r="H158" s="120"/>
      <c r="I158" s="165">
        <f t="shared" si="2574"/>
        <v>0</v>
      </c>
      <c r="J158" s="194">
        <f t="shared" ref="J158" si="2594">7-COUNTIF(L157:R157,0)-COUNTIF(L157:R157,"")</f>
        <v>0</v>
      </c>
      <c r="K158" s="22">
        <f t="shared" si="2576"/>
        <v>0</v>
      </c>
      <c r="L158" s="35">
        <f t="shared" ref="L158:R158" si="2595">IF($B151=$B157,L157+L152,L157)</f>
        <v>0</v>
      </c>
      <c r="M158" s="35">
        <f t="shared" si="2595"/>
        <v>0</v>
      </c>
      <c r="N158" s="35">
        <f t="shared" si="2595"/>
        <v>0</v>
      </c>
      <c r="O158" s="35">
        <f t="shared" si="2595"/>
        <v>0</v>
      </c>
      <c r="P158" s="36">
        <f t="shared" si="2595"/>
        <v>0</v>
      </c>
      <c r="Q158" s="37">
        <f t="shared" si="2595"/>
        <v>0</v>
      </c>
      <c r="R158" s="38">
        <f t="shared" si="2595"/>
        <v>0</v>
      </c>
      <c r="S158" s="194">
        <f t="shared" ref="S158" si="2596">7-COUNTIF(U157:AA157,0)-COUNTIF(U157:AA157,"")</f>
        <v>0</v>
      </c>
      <c r="T158" s="22">
        <f t="shared" si="2578"/>
        <v>0</v>
      </c>
      <c r="U158" s="35">
        <f t="shared" ref="U158:AA158" si="2597">IF($B151=$B157,U157+U152,U157)</f>
        <v>0</v>
      </c>
      <c r="V158" s="35">
        <f t="shared" si="2597"/>
        <v>0</v>
      </c>
      <c r="W158" s="35">
        <f t="shared" si="2597"/>
        <v>0</v>
      </c>
      <c r="X158" s="35">
        <f t="shared" si="2597"/>
        <v>0</v>
      </c>
      <c r="Y158" s="36">
        <f t="shared" si="2597"/>
        <v>0</v>
      </c>
      <c r="Z158" s="37">
        <f t="shared" si="2597"/>
        <v>0</v>
      </c>
      <c r="AA158" s="38">
        <f t="shared" si="2597"/>
        <v>0</v>
      </c>
      <c r="AB158" s="194">
        <f t="shared" ref="AB158" si="2598">7-COUNTIF(AD157:AJ157,0)-COUNTIF(AD157:AJ157,"")</f>
        <v>0</v>
      </c>
      <c r="AC158" s="22">
        <f t="shared" si="2580"/>
        <v>0</v>
      </c>
      <c r="AD158" s="35">
        <f t="shared" ref="AD158:AJ158" si="2599">IF($B151=$B157,AD157+AD152,AD157)</f>
        <v>0</v>
      </c>
      <c r="AE158" s="35">
        <f t="shared" si="2599"/>
        <v>0</v>
      </c>
      <c r="AF158" s="35">
        <f t="shared" si="2599"/>
        <v>0</v>
      </c>
      <c r="AG158" s="35">
        <f t="shared" si="2599"/>
        <v>0</v>
      </c>
      <c r="AH158" s="36">
        <f t="shared" si="2599"/>
        <v>0</v>
      </c>
      <c r="AI158" s="37">
        <f t="shared" si="2599"/>
        <v>0</v>
      </c>
      <c r="AJ158" s="38">
        <f t="shared" si="2599"/>
        <v>0</v>
      </c>
      <c r="AK158" s="194">
        <f t="shared" ref="AK158" si="2600">7-COUNTIF(AM157:AS157,0)-COUNTIF(AM157:AS157,"")</f>
        <v>0</v>
      </c>
      <c r="AL158" s="22">
        <f t="shared" si="2582"/>
        <v>0</v>
      </c>
      <c r="AM158" s="35">
        <f t="shared" ref="AM158:AS158" si="2601">IF($B151=$B157,AM157+AM152,AM157)</f>
        <v>0</v>
      </c>
      <c r="AN158" s="35">
        <f t="shared" si="2601"/>
        <v>0</v>
      </c>
      <c r="AO158" s="35">
        <f t="shared" si="2601"/>
        <v>0</v>
      </c>
      <c r="AP158" s="35">
        <f t="shared" si="2601"/>
        <v>0</v>
      </c>
      <c r="AQ158" s="36">
        <f t="shared" si="2601"/>
        <v>0</v>
      </c>
      <c r="AR158" s="37">
        <f t="shared" si="2601"/>
        <v>0</v>
      </c>
      <c r="AS158" s="38">
        <f t="shared" si="2601"/>
        <v>0</v>
      </c>
      <c r="AT158" s="194">
        <f t="shared" ref="AT158" si="2602">7-COUNTIF(AV157:BB157,0)-COUNTIF(AV157:BB157,"")</f>
        <v>0</v>
      </c>
      <c r="AU158" s="22">
        <f t="shared" si="2584"/>
        <v>0</v>
      </c>
      <c r="AV158" s="35">
        <f t="shared" ref="AV158:BB158" si="2603">IF($B151=$B157,AV157+AV152,AV157)</f>
        <v>0</v>
      </c>
      <c r="AW158" s="35">
        <f t="shared" si="2603"/>
        <v>0</v>
      </c>
      <c r="AX158" s="35">
        <f t="shared" si="2603"/>
        <v>0</v>
      </c>
      <c r="AY158" s="35">
        <f t="shared" si="2603"/>
        <v>0</v>
      </c>
      <c r="AZ158" s="36">
        <f t="shared" si="2603"/>
        <v>0</v>
      </c>
      <c r="BA158" s="37">
        <f t="shared" si="2603"/>
        <v>0</v>
      </c>
      <c r="BB158" s="38">
        <f t="shared" si="2603"/>
        <v>0</v>
      </c>
    </row>
    <row r="159" spans="1:54" ht="15" hidden="1" customHeight="1" x14ac:dyDescent="0.2">
      <c r="B159" s="116"/>
      <c r="C159" s="117"/>
      <c r="D159" s="118"/>
      <c r="E159" s="119"/>
      <c r="F159" s="92"/>
      <c r="G159" s="190">
        <f t="shared" ref="G159" si="2604">IF(AND($B151=$B157,$B151&lt;&gt;"",$B151&lt;&gt;0),F157+G153,F157)</f>
        <v>18</v>
      </c>
      <c r="H159" s="121"/>
      <c r="I159" s="165">
        <f t="shared" si="2574"/>
        <v>0</v>
      </c>
      <c r="J159" s="195">
        <f t="shared" ref="J159" si="2605">IF($B157=$B151,COUNTIF(L159:R159,0),COUNTIF(L160:R160,0)+COUNTIF(L160:R160,""))</f>
        <v>7</v>
      </c>
      <c r="K159" s="39">
        <f t="shared" ref="K159:R159" si="2606">IF($B151=$B157,K160+K153,K160)</f>
        <v>0</v>
      </c>
      <c r="L159" s="40">
        <f t="shared" si="2606"/>
        <v>0</v>
      </c>
      <c r="M159" s="40">
        <f t="shared" si="2606"/>
        <v>0</v>
      </c>
      <c r="N159" s="40">
        <f t="shared" si="2606"/>
        <v>0</v>
      </c>
      <c r="O159" s="40">
        <f t="shared" si="2606"/>
        <v>0</v>
      </c>
      <c r="P159" s="41">
        <f t="shared" si="2606"/>
        <v>0</v>
      </c>
      <c r="Q159" s="42">
        <f t="shared" si="2606"/>
        <v>0</v>
      </c>
      <c r="R159" s="43">
        <f t="shared" si="2606"/>
        <v>0</v>
      </c>
      <c r="S159" s="195">
        <f t="shared" ref="S159" si="2607">IF($B157=$B151,COUNTIF(U159:AA159,0),COUNTIF(U160:AA160,0)+COUNTIF(U160:AA160,""))</f>
        <v>7</v>
      </c>
      <c r="T159" s="39">
        <f t="shared" ref="T159:AA159" si="2608">IF($B151=$B157,T160+T153,T160)</f>
        <v>0</v>
      </c>
      <c r="U159" s="40">
        <f t="shared" si="2608"/>
        <v>0</v>
      </c>
      <c r="V159" s="40">
        <f t="shared" si="2608"/>
        <v>0</v>
      </c>
      <c r="W159" s="40">
        <f t="shared" si="2608"/>
        <v>0</v>
      </c>
      <c r="X159" s="40">
        <f t="shared" si="2608"/>
        <v>0</v>
      </c>
      <c r="Y159" s="41">
        <f t="shared" si="2608"/>
        <v>0</v>
      </c>
      <c r="Z159" s="42">
        <f t="shared" si="2608"/>
        <v>0</v>
      </c>
      <c r="AA159" s="43">
        <f t="shared" si="2608"/>
        <v>0</v>
      </c>
      <c r="AB159" s="195">
        <f t="shared" ref="AB159" si="2609">IF($B157=$B151,COUNTIF(AD159:AJ159,0),COUNTIF(AD160:AJ160,0)+COUNTIF(AD160:AJ160,""))</f>
        <v>7</v>
      </c>
      <c r="AC159" s="39">
        <f t="shared" ref="AC159:AJ159" si="2610">IF($B151=$B157,AC160+AC153,AC160)</f>
        <v>0</v>
      </c>
      <c r="AD159" s="40">
        <f t="shared" si="2610"/>
        <v>0</v>
      </c>
      <c r="AE159" s="40">
        <f t="shared" si="2610"/>
        <v>0</v>
      </c>
      <c r="AF159" s="40">
        <f t="shared" si="2610"/>
        <v>0</v>
      </c>
      <c r="AG159" s="40">
        <f t="shared" si="2610"/>
        <v>0</v>
      </c>
      <c r="AH159" s="41">
        <f t="shared" si="2610"/>
        <v>0</v>
      </c>
      <c r="AI159" s="42">
        <f t="shared" si="2610"/>
        <v>0</v>
      </c>
      <c r="AJ159" s="43">
        <f t="shared" si="2610"/>
        <v>0</v>
      </c>
      <c r="AK159" s="195">
        <f t="shared" ref="AK159" si="2611">IF($B157=$B151,COUNTIF(AM159:AS159,0),COUNTIF(AM160:AS160,0)+COUNTIF(AM160:AS160,""))</f>
        <v>7</v>
      </c>
      <c r="AL159" s="39">
        <f t="shared" ref="AL159:AS159" si="2612">IF($B151=$B157,AL160+AL153,AL160)</f>
        <v>0</v>
      </c>
      <c r="AM159" s="40">
        <f t="shared" si="2612"/>
        <v>0</v>
      </c>
      <c r="AN159" s="40">
        <f t="shared" si="2612"/>
        <v>0</v>
      </c>
      <c r="AO159" s="40">
        <f t="shared" si="2612"/>
        <v>0</v>
      </c>
      <c r="AP159" s="40">
        <f t="shared" si="2612"/>
        <v>0</v>
      </c>
      <c r="AQ159" s="41">
        <f t="shared" si="2612"/>
        <v>0</v>
      </c>
      <c r="AR159" s="42">
        <f t="shared" si="2612"/>
        <v>0</v>
      </c>
      <c r="AS159" s="43">
        <f t="shared" si="2612"/>
        <v>0</v>
      </c>
      <c r="AT159" s="195">
        <f t="shared" ref="AT159" si="2613">IF($B157=$B151,COUNTIF(AV159:BB159,0),COUNTIF(AV160:BB160,0)+COUNTIF(AV160:BB160,""))</f>
        <v>7</v>
      </c>
      <c r="AU159" s="39">
        <f t="shared" ref="AU159:BB159" si="2614">IF($B151=$B157,AU160+AU153,AU160)</f>
        <v>0</v>
      </c>
      <c r="AV159" s="40">
        <f t="shared" si="2614"/>
        <v>0</v>
      </c>
      <c r="AW159" s="40">
        <f t="shared" si="2614"/>
        <v>0</v>
      </c>
      <c r="AX159" s="40">
        <f t="shared" si="2614"/>
        <v>0</v>
      </c>
      <c r="AY159" s="40">
        <f t="shared" si="2614"/>
        <v>0</v>
      </c>
      <c r="AZ159" s="41">
        <f t="shared" si="2614"/>
        <v>0</v>
      </c>
      <c r="BA159" s="42">
        <f t="shared" si="2614"/>
        <v>0</v>
      </c>
      <c r="BB159" s="43">
        <f t="shared" si="2614"/>
        <v>0</v>
      </c>
    </row>
    <row r="160" spans="1:54" ht="15.75" customHeight="1" x14ac:dyDescent="0.2">
      <c r="A160" s="1">
        <f t="shared" ref="A160" si="2615">A157</f>
        <v>0</v>
      </c>
      <c r="B160" s="313">
        <f t="shared" ref="B160" si="2616">B154+1</f>
        <v>24</v>
      </c>
      <c r="C160" s="314"/>
      <c r="D160" s="314"/>
      <c r="E160" s="314"/>
      <c r="F160" s="31"/>
      <c r="G160" s="183"/>
      <c r="H160" s="122">
        <f t="shared" ref="H160" si="2617">5-COUNTIF(AU157,0)-COUNTIF(AL157,0)-COUNTIF(AC157,0)-COUNTIF(T157,0)-COUNTIF(K157,0)</f>
        <v>0</v>
      </c>
      <c r="I160" s="165">
        <f t="shared" si="2574"/>
        <v>0</v>
      </c>
      <c r="J160" s="187">
        <f t="shared" ref="J160" si="2618">IF($B157=$B151,J154+IF($F157&lt;&gt;$G157,(K157+$G159-$G158)/$F157,K157/$F157),IF($F157&lt;&gt;G157,(K157+$G159-$G158)/$F157,K157/$F157))</f>
        <v>0</v>
      </c>
      <c r="K160" s="7">
        <f t="shared" ref="K160:K161" si="2619">SUM(L160:R160)</f>
        <v>0</v>
      </c>
      <c r="L160" s="26">
        <f t="shared" ref="L160:R160" si="2620">L157</f>
        <v>0</v>
      </c>
      <c r="M160" s="26">
        <f t="shared" si="2620"/>
        <v>0</v>
      </c>
      <c r="N160" s="26">
        <f t="shared" si="2620"/>
        <v>0</v>
      </c>
      <c r="O160" s="26">
        <f t="shared" si="2620"/>
        <v>0</v>
      </c>
      <c r="P160" s="26">
        <f t="shared" si="2620"/>
        <v>0</v>
      </c>
      <c r="Q160" s="29">
        <f t="shared" si="2620"/>
        <v>0</v>
      </c>
      <c r="R160" s="23">
        <f t="shared" si="2620"/>
        <v>0</v>
      </c>
      <c r="S160" s="187">
        <f t="shared" ref="S160" si="2621">IF($B157=$B151,S154+IF($F157&lt;&gt;$G157,(T157+$G159-$G158)/$F157,T157/$F157),IF($F157&lt;&gt;P157,(T157+$G159-$G158)/$F157,T157/$F157))</f>
        <v>0</v>
      </c>
      <c r="T160" s="7">
        <f t="shared" ref="T160:T161" si="2622">SUM(U160:AA160)</f>
        <v>0</v>
      </c>
      <c r="U160" s="26">
        <f t="shared" ref="U160:AA160" si="2623">U157</f>
        <v>0</v>
      </c>
      <c r="V160" s="26">
        <f t="shared" si="2623"/>
        <v>0</v>
      </c>
      <c r="W160" s="26">
        <f t="shared" si="2623"/>
        <v>0</v>
      </c>
      <c r="X160" s="26">
        <f t="shared" si="2623"/>
        <v>0</v>
      </c>
      <c r="Y160" s="113">
        <f t="shared" si="2623"/>
        <v>0</v>
      </c>
      <c r="Z160" s="29">
        <f t="shared" si="2623"/>
        <v>0</v>
      </c>
      <c r="AA160" s="23">
        <f t="shared" si="2623"/>
        <v>0</v>
      </c>
      <c r="AB160" s="187">
        <f t="shared" ref="AB160" si="2624">IF($B157=$B151,AB154+IF($F157&lt;&gt;$G157,(AC157+$G159-$G158)/$F157,AC157/$F157),IF($F157&lt;&gt;Y157,(AC157+$G159-$G158)/$F157,AC157/$F157))</f>
        <v>0</v>
      </c>
      <c r="AC160" s="7">
        <f t="shared" ref="AC160:AC161" si="2625">SUM(AD160:AJ160)</f>
        <v>0</v>
      </c>
      <c r="AD160" s="26">
        <f t="shared" ref="AD160:AJ160" si="2626">AD157</f>
        <v>0</v>
      </c>
      <c r="AE160" s="26">
        <f t="shared" si="2626"/>
        <v>0</v>
      </c>
      <c r="AF160" s="26">
        <f t="shared" si="2626"/>
        <v>0</v>
      </c>
      <c r="AG160" s="26">
        <f t="shared" si="2626"/>
        <v>0</v>
      </c>
      <c r="AH160" s="113">
        <f t="shared" si="2626"/>
        <v>0</v>
      </c>
      <c r="AI160" s="29">
        <f t="shared" si="2626"/>
        <v>0</v>
      </c>
      <c r="AJ160" s="23">
        <f t="shared" si="2626"/>
        <v>0</v>
      </c>
      <c r="AK160" s="187">
        <f t="shared" ref="AK160" si="2627">IF($B157=$B151,AK154+IF($F157&lt;&gt;$G157,(AL157+$G159-$G158)/$F157,AL157/$F157),IF($F157&lt;&gt;AH157,(AL157+$G159-$G158)/$F157,AL157/$F157))</f>
        <v>0</v>
      </c>
      <c r="AL160" s="7">
        <f t="shared" ref="AL160:AL161" si="2628">SUM(AM160:AS160)</f>
        <v>0</v>
      </c>
      <c r="AM160" s="26">
        <f t="shared" ref="AM160:AS160" si="2629">AM157</f>
        <v>0</v>
      </c>
      <c r="AN160" s="26">
        <f t="shared" si="2629"/>
        <v>0</v>
      </c>
      <c r="AO160" s="26">
        <f t="shared" si="2629"/>
        <v>0</v>
      </c>
      <c r="AP160" s="26">
        <f t="shared" si="2629"/>
        <v>0</v>
      </c>
      <c r="AQ160" s="113">
        <f t="shared" si="2629"/>
        <v>0</v>
      </c>
      <c r="AR160" s="29">
        <f t="shared" si="2629"/>
        <v>0</v>
      </c>
      <c r="AS160" s="23">
        <f t="shared" si="2629"/>
        <v>0</v>
      </c>
      <c r="AT160" s="187">
        <f t="shared" ref="AT160" si="2630">IF($B157=$B151,AT154+IF($F157&lt;&gt;$G157,(AU157+$G159-$G158)/$F157,AU157/$F157),IF($F157&lt;&gt;AQ157,(AU157+$G159-$G158)/$F157,AU157/$F157))</f>
        <v>0</v>
      </c>
      <c r="AU160" s="7">
        <f t="shared" ref="AU160:AU161" si="2631">SUM(AV160:BB160)</f>
        <v>0</v>
      </c>
      <c r="AV160" s="6">
        <f t="shared" ref="AV160" si="2632">IF(SUM($AM$9:$AS$9)=SUM($AV$9:$BB$9),AV157,IF(AND(SUM($AV$9:$BB$9)&gt;42,SUM($AV$9:$BB$9)&lt;49),AV157,0))</f>
        <v>0</v>
      </c>
      <c r="AW160" s="6">
        <f t="shared" ref="AW160:BB160" si="2633">IF(SUM($AM$9:$AS$9)=SUM($AV$9:$BB$9),AW157,IF(AND(SUM($AV$9:$BB$9)&gt;42,SUM($AV$9:$BB$9)&lt;49),AW157,0))</f>
        <v>0</v>
      </c>
      <c r="AX160" s="6">
        <f t="shared" si="2633"/>
        <v>0</v>
      </c>
      <c r="AY160" s="6">
        <f t="shared" si="2633"/>
        <v>0</v>
      </c>
      <c r="AZ160" s="26">
        <f t="shared" si="2633"/>
        <v>0</v>
      </c>
      <c r="BA160" s="29">
        <f t="shared" si="2633"/>
        <v>0</v>
      </c>
      <c r="BB160" s="23">
        <f t="shared" si="2633"/>
        <v>0</v>
      </c>
    </row>
    <row r="161" spans="1:54" ht="15.75" customHeight="1" x14ac:dyDescent="0.2">
      <c r="A161" s="1">
        <f t="shared" ref="A161:A162" si="2634">A160</f>
        <v>0</v>
      </c>
      <c r="B161" s="313"/>
      <c r="C161" s="314"/>
      <c r="D161" s="314"/>
      <c r="E161" s="314"/>
      <c r="F161" s="31"/>
      <c r="G161" s="183"/>
      <c r="H161" s="123">
        <f t="shared" ref="H161" si="2635">IF($B157=$B151,H155+F161,$F161)</f>
        <v>0</v>
      </c>
      <c r="I161" s="165">
        <f t="shared" si="2574"/>
        <v>0</v>
      </c>
      <c r="J161" s="141">
        <f t="shared" ref="J161" si="2636">IF($H160=0,0,IF($B151=$B157,IF($H162&gt;0,$H162+J155,K157+J155),IF($H162&gt;0,$H162,K157)))</f>
        <v>0</v>
      </c>
      <c r="K161" s="7">
        <f t="shared" si="2619"/>
        <v>0</v>
      </c>
      <c r="L161" s="6"/>
      <c r="M161" s="6"/>
      <c r="N161" s="6"/>
      <c r="O161" s="6"/>
      <c r="P161" s="26"/>
      <c r="Q161" s="29"/>
      <c r="R161" s="23"/>
      <c r="S161" s="141">
        <f t="shared" ref="S161" si="2637">IF($H160=0,0,IF($B151=$B157,IF($H162&gt;0,$H162+S155,T157+S155),IF($H162&gt;0,$H162,T157)))</f>
        <v>0</v>
      </c>
      <c r="T161" s="7">
        <f t="shared" si="2622"/>
        <v>0</v>
      </c>
      <c r="U161" s="6"/>
      <c r="V161" s="6"/>
      <c r="W161" s="6"/>
      <c r="X161" s="6"/>
      <c r="Y161" s="26"/>
      <c r="Z161" s="29"/>
      <c r="AA161" s="23"/>
      <c r="AB161" s="141">
        <f t="shared" ref="AB161" si="2638">IF($H160=0,0,IF($B151=$B157,IF($H162&gt;0,$H162+AB155,AC157+AB155),IF($H162&gt;0,$H162,AC157)))</f>
        <v>0</v>
      </c>
      <c r="AC161" s="7">
        <f t="shared" si="2625"/>
        <v>0</v>
      </c>
      <c r="AD161" s="6"/>
      <c r="AE161" s="6"/>
      <c r="AF161" s="6"/>
      <c r="AG161" s="6"/>
      <c r="AH161" s="26"/>
      <c r="AI161" s="29"/>
      <c r="AJ161" s="23"/>
      <c r="AK161" s="141">
        <f t="shared" ref="AK161" si="2639">IF($H160=0,0,IF($B151=$B157,IF($H162&gt;0,$H162+AK155,AL157+AK155),IF($H162&gt;0,$H162,AL157)))</f>
        <v>0</v>
      </c>
      <c r="AL161" s="7">
        <f t="shared" si="2628"/>
        <v>0</v>
      </c>
      <c r="AM161" s="6"/>
      <c r="AN161" s="6"/>
      <c r="AO161" s="6"/>
      <c r="AP161" s="6"/>
      <c r="AQ161" s="26"/>
      <c r="AR161" s="29"/>
      <c r="AS161" s="23"/>
      <c r="AT161" s="141">
        <f t="shared" ref="AT161" si="2640">IF($H160=0,0,IF($B151=$B157,IF($H162&gt;0,$H162+AT155,AU157+AT155),IF($H162&gt;0,$H162,AU157)))</f>
        <v>0</v>
      </c>
      <c r="AU161" s="7">
        <f t="shared" si="2631"/>
        <v>0</v>
      </c>
      <c r="AV161" s="6"/>
      <c r="AW161" s="6"/>
      <c r="AX161" s="6"/>
      <c r="AY161" s="6"/>
      <c r="AZ161" s="26"/>
      <c r="BA161" s="29"/>
      <c r="BB161" s="23"/>
    </row>
    <row r="162" spans="1:54" ht="18.75" customHeight="1" thickBot="1" x14ac:dyDescent="0.25">
      <c r="A162" s="1">
        <f t="shared" si="2634"/>
        <v>0</v>
      </c>
      <c r="B162" s="323" t="str">
        <f>IF(B157="",Wydruk!$AE$6,IF(J158=0,Wydruk!$AE$7,IF(AND(G158&lt;G159,B157&lt;&gt;$B163),Wydruk!$AE$13,IF(AND($B157=$B151,$B157&lt;&gt;$B163),IF(OR(OR(J162&lt;4,J162&gt;5),OR(S162&lt;4,S162&gt;5),OR(AB162&lt;4,AB162&gt;5),OR(AK162&lt;4,AK162&gt;5),OR(AND(AT162&lt;4,AT162&gt;0),AT162&gt;5)),Wydruk!$AE$8,Wydruk!$AE$9),IF($B157=$B163,IF($F161&lt;&gt;0,Wydruk!$AE$12,Wydruk!$AE$10),IF(OR(OR(J158&lt;4,J158&gt;5),OR(S158&lt;4,S158&gt;5),OR(AB158&lt;4,AB158&gt;5),OR(AK158&lt;4,AK158&gt;5),OR(AND(AT158&lt;4,AT158&gt;0),AT158&gt;5)),Wydruk!$AE$8,Wydruk!$AE$11))))))</f>
        <v>Uzupełnij liczby godzin tygodniowego planu</v>
      </c>
      <c r="C162" s="324"/>
      <c r="D162" s="324"/>
      <c r="E162" s="324"/>
      <c r="F162" s="173">
        <f>czerwiec!F162</f>
        <v>0</v>
      </c>
      <c r="G162" s="184">
        <f>czerwiec!G162</f>
        <v>0</v>
      </c>
      <c r="H162" s="191">
        <f t="shared" ref="H162" si="2641">IF(OR($G162=0,$F162=0,$G162="",$F162=""),0,$G162/$F162)</f>
        <v>0</v>
      </c>
      <c r="I162" s="193"/>
      <c r="J162" s="176">
        <f t="shared" ref="J162" si="2642">IF($B151=$B157,IF(L157+L152&gt;0,1,0)+IF(M157+M152&gt;0,1,0)+IF(N157+N152&gt;0,1,0)+IF(O157+O152&gt;0,1,0)+IF(P157+P152&gt;0,1,0)+IF(Q157+Q152&gt;0,1,0)+IF(R157+R152&gt;0,1,0),J158)</f>
        <v>0</v>
      </c>
      <c r="K162" s="133">
        <f t="shared" ref="K162" si="2643">IF(OR($B157=$B163,J162=0,(K158-Q162+O162)&lt;=0),0,(K158-Q162+O162)/J162)</f>
        <v>0</v>
      </c>
      <c r="L162" s="137">
        <f t="shared" ref="L162" si="2644">IF(K162*(7-J159)&lt;=0,0,K162*(7-J159))</f>
        <v>0</v>
      </c>
      <c r="M162" s="311">
        <f t="shared" ref="M162" si="2645">ROUND(IF(OR(K159-K162*(7-J159)+P162&lt;0,$B157=$B163,K162&lt;=0,K159=0),0,IF(K159-K162*(7-J159)+P162&gt;Q162-O162+P162,Q162-O162+P162,K159-K162*(7-J159)+P162)),1)</f>
        <v>0</v>
      </c>
      <c r="N162" s="312"/>
      <c r="O162" s="139">
        <f t="shared" ref="O162" si="2646">IF(OR($B157=$B163,J158=0),0,IF($B157=$B151,J157,$F157))</f>
        <v>0</v>
      </c>
      <c r="P162" s="30">
        <f t="shared" ref="P162" si="2647">IF(OR($B157=$B163,J162=0),0,$G159-$G158)</f>
        <v>0</v>
      </c>
      <c r="Q162" s="134">
        <f t="shared" ref="Q162" si="2648">IF(OR($B157=$B163,J162=0),0,J161)</f>
        <v>0</v>
      </c>
      <c r="R162" s="138">
        <f t="shared" ref="R162" si="2649">IF($B157=$B163,0,K159)</f>
        <v>0</v>
      </c>
      <c r="S162" s="176">
        <f t="shared" ref="S162" si="2650">IF($B151=$B157,IF(U157+U152&gt;0,1,0)+IF(V157+V152&gt;0,1,0)+IF(W157+W152&gt;0,1,0)+IF(X157+X152&gt;0,1,0)+IF(Y157+Y152&gt;0,1,0)+IF(Z157+Z152&gt;0,1,0)+IF(AA157+AA152&gt;0,1,0),S158)</f>
        <v>0</v>
      </c>
      <c r="T162" s="133">
        <f t="shared" ref="T162" si="2651">IF(OR($B157=$B163,S162=0,(T158-Z162+X162)&lt;=0),0,(T158-Z162+X162)/S162)</f>
        <v>0</v>
      </c>
      <c r="U162" s="137">
        <f t="shared" ref="U162" si="2652">IF(T162*(7-S159)&lt;=0,0,T162*(7-S159))</f>
        <v>0</v>
      </c>
      <c r="V162" s="311">
        <f t="shared" ref="V162" si="2653">ROUND(IF(OR(T159-T162*(7-S159)+Y162&lt;0,$B157=$B163,T162&lt;=0,T159=0),0,IF(T159-T162*(7-S159)+Y162&gt;Z162-X162+Y162,Z162-X162+Y162,T159-T162*(7-S159)+Y162)),1)</f>
        <v>0</v>
      </c>
      <c r="W162" s="312"/>
      <c r="X162" s="139">
        <f t="shared" ref="X162" si="2654">IF(OR($B157=$B163,S158=0),0,IF($B157=$B151,S157,$F157))</f>
        <v>0</v>
      </c>
      <c r="Y162" s="30">
        <f t="shared" ref="Y162" si="2655">IF(OR($B157=$B163,S162=0),0,$G159-$G158)</f>
        <v>0</v>
      </c>
      <c r="Z162" s="134">
        <f t="shared" ref="Z162" si="2656">IF(OR($B157=$B163,S162=0),0,S161)</f>
        <v>0</v>
      </c>
      <c r="AA162" s="138">
        <f t="shared" ref="AA162" si="2657">IF($B157=$B163,0,T159)</f>
        <v>0</v>
      </c>
      <c r="AB162" s="176">
        <f t="shared" ref="AB162" si="2658">IF($B151=$B157,IF(AD157+AD152&gt;0,1,0)+IF(AE157+AE152&gt;0,1,0)+IF(AF157+AF152&gt;0,1,0)+IF(AG157+AG152&gt;0,1,0)+IF(AH157+AH152&gt;0,1,0)+IF(AI157+AI152&gt;0,1,0)+IF(AJ157+AJ152&gt;0,1,0),AB158)</f>
        <v>0</v>
      </c>
      <c r="AC162" s="133">
        <f t="shared" ref="AC162" si="2659">IF(OR($B157=$B163,AB162=0,(AC158-AI162+AG162)&lt;=0),0,(AC158-AI162+AG162)/AB162)</f>
        <v>0</v>
      </c>
      <c r="AD162" s="137">
        <f t="shared" ref="AD162" si="2660">IF(AC162*(7-AB159)&lt;=0,0,AC162*(7-AB159))</f>
        <v>0</v>
      </c>
      <c r="AE162" s="311">
        <f t="shared" ref="AE162" si="2661">ROUND(IF(OR(AC159-AC162*(7-AB159)+AH162&lt;0,$B157=$B163,AC162&lt;=0,AC159=0),0,IF(AC159-AC162*(7-AB159)+AH162&gt;AI162-AG162+AH162,AI162-AG162+AH162,AC159-AC162*(7-AB159)+AH162)),1)</f>
        <v>0</v>
      </c>
      <c r="AF162" s="312"/>
      <c r="AG162" s="139">
        <f t="shared" ref="AG162" si="2662">IF(OR($B157=$B163,AB158=0),0,IF($B157=$B151,AB157,$F157))</f>
        <v>0</v>
      </c>
      <c r="AH162" s="30">
        <f t="shared" ref="AH162" si="2663">IF(OR($B157=$B163,AB162=0),0,$G159-$G158)</f>
        <v>0</v>
      </c>
      <c r="AI162" s="134">
        <f t="shared" ref="AI162" si="2664">IF(OR($B157=$B163,AB162=0),0,AB161)</f>
        <v>0</v>
      </c>
      <c r="AJ162" s="138">
        <f t="shared" ref="AJ162" si="2665">IF($B157=$B163,0,AC159)</f>
        <v>0</v>
      </c>
      <c r="AK162" s="176">
        <f t="shared" ref="AK162" si="2666">IF($B151=$B157,IF(AM157+AM152&gt;0,1,0)+IF(AN157+AN152&gt;0,1,0)+IF(AO157+AO152&gt;0,1,0)+IF(AP157+AP152&gt;0,1,0)+IF(AQ157+AQ152&gt;0,1,0)+IF(AR157+AR152&gt;0,1,0)+IF(AS157+AS152&gt;0,1,0),AK158)</f>
        <v>0</v>
      </c>
      <c r="AL162" s="133">
        <f t="shared" ref="AL162" si="2667">IF(OR($B157=$B163,AK162=0,(AL158-AR162+AP162)&lt;=0),0,(AL158-AR162+AP162)/AK162)</f>
        <v>0</v>
      </c>
      <c r="AM162" s="137">
        <f t="shared" ref="AM162" si="2668">IF(AL162*(7-AK159)&lt;=0,0,AL162*(7-AK159))</f>
        <v>0</v>
      </c>
      <c r="AN162" s="311">
        <f t="shared" ref="AN162" si="2669">ROUND(IF(OR(AL159-AL162*(7-AK159)+AQ162&lt;0,$B157=$B163,AL162&lt;=0,AL159=0),0,IF(AL159-AL162*(7-AK159)+AQ162&gt;AR162-AP162+AQ162,AR162-AP162+AQ162,AL159-AL162*(7-AK159)+AQ162)),1)</f>
        <v>0</v>
      </c>
      <c r="AO162" s="312"/>
      <c r="AP162" s="139">
        <f t="shared" ref="AP162" si="2670">IF(OR($B157=$B163,AK158=0),0,IF($B157=$B151,AK157,$F157))</f>
        <v>0</v>
      </c>
      <c r="AQ162" s="30">
        <f t="shared" ref="AQ162" si="2671">IF(OR($B157=$B163,AK162=0),0,$G159-$G158)</f>
        <v>0</v>
      </c>
      <c r="AR162" s="134">
        <f t="shared" ref="AR162" si="2672">IF(OR($B157=$B163,AK162=0),0,AK161)</f>
        <v>0</v>
      </c>
      <c r="AS162" s="138">
        <f t="shared" ref="AS162" si="2673">IF($B157=$B163,0,AL159)</f>
        <v>0</v>
      </c>
      <c r="AT162" s="176">
        <f t="shared" ref="AT162" si="2674">IF($B151=$B157,IF(AV157+AV152&gt;0,1,0)+IF(AW157+AW152&gt;0,1,0)+IF(AX157+AX152&gt;0,1,0)+IF(AY157+AY152&gt;0,1,0)+IF(AZ157+AZ152&gt;0,1,0)+IF(BA157+BA152&gt;0,1,0)+IF(BB157+BB152&gt;0,1,0),AT158)</f>
        <v>0</v>
      </c>
      <c r="AU162" s="133">
        <f t="shared" ref="AU162" si="2675">IF(OR($B157=$B163,AT162=0,(AU158-BA162+AY162)&lt;=0),0,(AU158-BA162+AY162)/AT162)</f>
        <v>0</v>
      </c>
      <c r="AV162" s="137">
        <f t="shared" ref="AV162" si="2676">IF(AU162*(7-AT159)&lt;=0,0,AU162*(7-AT159))</f>
        <v>0</v>
      </c>
      <c r="AW162" s="311">
        <f t="shared" ref="AW162" si="2677">ROUND(IF(OR(AU159-AU162*(7-AT159)+AZ162&lt;0,$B157=$B163,AU162&lt;=0,AU159=0),0,IF(AU159-AU162*(7-AT159)+AZ162&gt;BA162-AY162+AZ162,BA162-AY162+AZ162,AU159-AU162*(7-AT159)+AZ162)),1)</f>
        <v>0</v>
      </c>
      <c r="AX162" s="312"/>
      <c r="AY162" s="139">
        <f t="shared" ref="AY162" si="2678">IF(OR($B157=$B163,AT158=0),0,IF($B157=$B151,AT157,$F157))</f>
        <v>0</v>
      </c>
      <c r="AZ162" s="30">
        <f t="shared" ref="AZ162" si="2679">IF(OR($B157=$B163,AT162=0),0,$G159-$G158)</f>
        <v>0</v>
      </c>
      <c r="BA162" s="134">
        <f t="shared" ref="BA162" si="2680">IF(OR($B157=$B163,AT162=0),0,AT161)</f>
        <v>0</v>
      </c>
      <c r="BB162" s="138">
        <f t="shared" ref="BB162" si="2681">IF($B157=$B163,0,AU159)</f>
        <v>0</v>
      </c>
    </row>
    <row r="163" spans="1:54" ht="15.75" x14ac:dyDescent="0.2">
      <c r="A163" s="1">
        <f t="shared" ref="A163" si="2682">IF(B163="","1. Niewypełnione",B163)</f>
        <v>0</v>
      </c>
      <c r="B163" s="320">
        <f>czerwiec!B163</f>
        <v>0</v>
      </c>
      <c r="C163" s="321">
        <f>czerwiec!C163</f>
        <v>0</v>
      </c>
      <c r="D163" s="321">
        <f>czerwiec!D163</f>
        <v>0</v>
      </c>
      <c r="E163" s="321">
        <f>czerwiec!E163</f>
        <v>0</v>
      </c>
      <c r="F163" s="177">
        <f>czerwiec!F163</f>
        <v>18</v>
      </c>
      <c r="G163" s="185">
        <f>czerwiec!G163</f>
        <v>18</v>
      </c>
      <c r="H163" s="177"/>
      <c r="I163" s="192">
        <f t="shared" ref="I163:I167" si="2683">K163+T163+AC163+AL163+AU163</f>
        <v>0</v>
      </c>
      <c r="J163" s="186">
        <f t="shared" ref="J163" si="2684">IF(OR($B163=$B169,J166=0),0,ROUND((K164+P168)/J166,0))</f>
        <v>0</v>
      </c>
      <c r="K163" s="51">
        <f t="shared" ref="K163:K164" si="2685">SUM(L163:R163)</f>
        <v>0</v>
      </c>
      <c r="L163" s="52">
        <f>czerwiec!L163</f>
        <v>0</v>
      </c>
      <c r="M163" s="52">
        <f>czerwiec!M163</f>
        <v>0</v>
      </c>
      <c r="N163" s="52">
        <f>czerwiec!N163</f>
        <v>0</v>
      </c>
      <c r="O163" s="52">
        <f>czerwiec!O163</f>
        <v>0</v>
      </c>
      <c r="P163" s="53">
        <f>czerwiec!P163</f>
        <v>0</v>
      </c>
      <c r="Q163" s="54">
        <f>czerwiec!Q163</f>
        <v>0</v>
      </c>
      <c r="R163" s="55">
        <f>czerwiec!R163</f>
        <v>0</v>
      </c>
      <c r="S163" s="188">
        <f t="shared" ref="S163" si="2686">IF(OR($B163=$B169,S166=0),0,ROUND((T164+Y168)/S166,0))</f>
        <v>0</v>
      </c>
      <c r="T163" s="51">
        <f t="shared" ref="T163:T164" si="2687">SUM(U163:AA163)</f>
        <v>0</v>
      </c>
      <c r="U163" s="52">
        <f>czerwiec!U163</f>
        <v>0</v>
      </c>
      <c r="V163" s="52">
        <f>czerwiec!V163</f>
        <v>0</v>
      </c>
      <c r="W163" s="52">
        <f>czerwiec!W163</f>
        <v>0</v>
      </c>
      <c r="X163" s="52">
        <f>czerwiec!X163</f>
        <v>0</v>
      </c>
      <c r="Y163" s="53">
        <f>czerwiec!Y163</f>
        <v>0</v>
      </c>
      <c r="Z163" s="54">
        <f>czerwiec!Z163</f>
        <v>0</v>
      </c>
      <c r="AA163" s="55">
        <f>czerwiec!AA163</f>
        <v>0</v>
      </c>
      <c r="AB163" s="188">
        <f t="shared" ref="AB163" si="2688">IF(OR($B163=$B169,AB166=0),0,ROUND((AC164+AH168)/AB166,0))</f>
        <v>0</v>
      </c>
      <c r="AC163" s="51">
        <f t="shared" ref="AC163:AC164" si="2689">SUM(AD163:AJ163)</f>
        <v>0</v>
      </c>
      <c r="AD163" s="52">
        <f>czerwiec!AD163</f>
        <v>0</v>
      </c>
      <c r="AE163" s="52">
        <f>czerwiec!AE163</f>
        <v>0</v>
      </c>
      <c r="AF163" s="52">
        <f>czerwiec!AF163</f>
        <v>0</v>
      </c>
      <c r="AG163" s="52">
        <f>czerwiec!AG163</f>
        <v>0</v>
      </c>
      <c r="AH163" s="53">
        <f>czerwiec!AH163</f>
        <v>0</v>
      </c>
      <c r="AI163" s="54">
        <f>czerwiec!AI163</f>
        <v>0</v>
      </c>
      <c r="AJ163" s="55">
        <f>czerwiec!AJ163</f>
        <v>0</v>
      </c>
      <c r="AK163" s="188">
        <f t="shared" ref="AK163" si="2690">IF(OR($B163=$B169,AK166=0),0,ROUND((AL164+AQ168)/AK166,0))</f>
        <v>0</v>
      </c>
      <c r="AL163" s="51">
        <f t="shared" ref="AL163:AL164" si="2691">SUM(AM163:AS163)</f>
        <v>0</v>
      </c>
      <c r="AM163" s="52">
        <f>czerwiec!AM163</f>
        <v>0</v>
      </c>
      <c r="AN163" s="52">
        <f>czerwiec!AN163</f>
        <v>0</v>
      </c>
      <c r="AO163" s="52">
        <f>czerwiec!AO163</f>
        <v>0</v>
      </c>
      <c r="AP163" s="52">
        <f>czerwiec!AP163</f>
        <v>0</v>
      </c>
      <c r="AQ163" s="53">
        <f>czerwiec!AQ163</f>
        <v>0</v>
      </c>
      <c r="AR163" s="54">
        <f>czerwiec!AR163</f>
        <v>0</v>
      </c>
      <c r="AS163" s="55">
        <f>czerwiec!AS163</f>
        <v>0</v>
      </c>
      <c r="AT163" s="188">
        <f t="shared" ref="AT163" si="2692">IF(OR($B163=$B169,AT166=0),0,ROUND((AU164+AZ168)/AT166,0))</f>
        <v>0</v>
      </c>
      <c r="AU163" s="51">
        <f t="shared" ref="AU163:AU164" si="2693">SUM(AV163:BB163)</f>
        <v>0</v>
      </c>
      <c r="AV163" s="52">
        <f t="shared" ref="AV163" si="2694">IF(SUM($AM$9:$AS$9)=SUM($AV$9:$BB$9),AM163,IF(AND(SUM($AV$9:$BB$9)&gt;42,SUM($AV$9:$BB$9)&lt;49),AM163,0))</f>
        <v>0</v>
      </c>
      <c r="AW163" s="52">
        <f t="shared" ref="AW163" si="2695">IF(SUM($AM$9:$AS$9)=SUM($AV$9:$BB$9),AN163,IF(AND(SUM($AV$9:$BB$9)&gt;42,SUM($AV$9:$BB$9)&lt;49),AN163,0))</f>
        <v>0</v>
      </c>
      <c r="AX163" s="52">
        <f t="shared" ref="AX163" si="2696">IF(SUM($AM$9:$AS$9)=SUM($AV$9:$BB$9),AO163,IF(AND(SUM($AV$9:$BB$9)&gt;42,SUM($AV$9:$BB$9)&lt;49),AO163,0))</f>
        <v>0</v>
      </c>
      <c r="AY163" s="52">
        <f t="shared" ref="AY163" si="2697">IF(SUM($AM$9:$AS$9)=SUM($AV$9:$BB$9),AP163,IF(AND(SUM($AV$9:$BB$9)&gt;42,SUM($AV$9:$BB$9)&lt;49),AP163,0))</f>
        <v>0</v>
      </c>
      <c r="AZ163" s="53">
        <f t="shared" ref="AZ163" si="2698">IF(SUM($AM$9:$AS$9)=SUM($AV$9:$BB$9),AQ163,IF(AND(SUM($AV$9:$BB$9)&gt;42,SUM($AV$9:$BB$9)&lt;49),AQ163,0))</f>
        <v>0</v>
      </c>
      <c r="BA163" s="54">
        <f t="shared" ref="BA163" si="2699">IF(SUM($AM$9:$AS$9)=SUM($AV$9:$BB$9),AR163,IF(AND(SUM($AV$9:$BB$9)&gt;42,SUM($AV$9:$BB$9)&lt;49),AR163,0))</f>
        <v>0</v>
      </c>
      <c r="BB163" s="55">
        <f t="shared" ref="BB163" si="2700">IF(SUM($AM$9:$AS$9)=SUM($AV$9:$BB$9),AS163,IF(AND(SUM($AV$9:$BB$9)&gt;42,SUM($AV$9:$BB$9)&lt;49),AS163,0))</f>
        <v>0</v>
      </c>
    </row>
    <row r="164" spans="1:54" ht="12.75" hidden="1" customHeight="1" x14ac:dyDescent="0.2">
      <c r="B164" s="93"/>
      <c r="C164" s="94"/>
      <c r="D164" s="95"/>
      <c r="E164" s="115"/>
      <c r="F164" s="140" t="b">
        <f t="shared" ref="F164" si="2701">IF($B157=$B163,OR(F158,G163&lt;F163),G163&lt;F163)</f>
        <v>0</v>
      </c>
      <c r="G164" s="189">
        <f t="shared" ref="G164" si="2702">IF(AND($B157=$B163,$B157&lt;&gt;"",$B157&lt;&gt;0),G163+G158,G163)</f>
        <v>18</v>
      </c>
      <c r="H164" s="120"/>
      <c r="I164" s="165">
        <f t="shared" si="2683"/>
        <v>0</v>
      </c>
      <c r="J164" s="194">
        <f t="shared" ref="J164" si="2703">7-COUNTIF(L163:R163,0)-COUNTIF(L163:R163,"")</f>
        <v>0</v>
      </c>
      <c r="K164" s="22">
        <f t="shared" si="2685"/>
        <v>0</v>
      </c>
      <c r="L164" s="35">
        <f t="shared" ref="L164:R164" si="2704">IF($B157=$B163,L163+L158,L163)</f>
        <v>0</v>
      </c>
      <c r="M164" s="35">
        <f t="shared" si="2704"/>
        <v>0</v>
      </c>
      <c r="N164" s="35">
        <f t="shared" si="2704"/>
        <v>0</v>
      </c>
      <c r="O164" s="35">
        <f t="shared" si="2704"/>
        <v>0</v>
      </c>
      <c r="P164" s="36">
        <f t="shared" si="2704"/>
        <v>0</v>
      </c>
      <c r="Q164" s="37">
        <f t="shared" si="2704"/>
        <v>0</v>
      </c>
      <c r="R164" s="38">
        <f t="shared" si="2704"/>
        <v>0</v>
      </c>
      <c r="S164" s="194">
        <f t="shared" ref="S164" si="2705">7-COUNTIF(U163:AA163,0)-COUNTIF(U163:AA163,"")</f>
        <v>0</v>
      </c>
      <c r="T164" s="22">
        <f t="shared" si="2687"/>
        <v>0</v>
      </c>
      <c r="U164" s="35">
        <f t="shared" ref="U164:AA164" si="2706">IF($B157=$B163,U163+U158,U163)</f>
        <v>0</v>
      </c>
      <c r="V164" s="35">
        <f t="shared" si="2706"/>
        <v>0</v>
      </c>
      <c r="W164" s="35">
        <f t="shared" si="2706"/>
        <v>0</v>
      </c>
      <c r="X164" s="35">
        <f t="shared" si="2706"/>
        <v>0</v>
      </c>
      <c r="Y164" s="36">
        <f t="shared" si="2706"/>
        <v>0</v>
      </c>
      <c r="Z164" s="37">
        <f t="shared" si="2706"/>
        <v>0</v>
      </c>
      <c r="AA164" s="38">
        <f t="shared" si="2706"/>
        <v>0</v>
      </c>
      <c r="AB164" s="194">
        <f t="shared" ref="AB164" si="2707">7-COUNTIF(AD163:AJ163,0)-COUNTIF(AD163:AJ163,"")</f>
        <v>0</v>
      </c>
      <c r="AC164" s="22">
        <f t="shared" si="2689"/>
        <v>0</v>
      </c>
      <c r="AD164" s="35">
        <f t="shared" ref="AD164:AJ164" si="2708">IF($B157=$B163,AD163+AD158,AD163)</f>
        <v>0</v>
      </c>
      <c r="AE164" s="35">
        <f t="shared" si="2708"/>
        <v>0</v>
      </c>
      <c r="AF164" s="35">
        <f t="shared" si="2708"/>
        <v>0</v>
      </c>
      <c r="AG164" s="35">
        <f t="shared" si="2708"/>
        <v>0</v>
      </c>
      <c r="AH164" s="36">
        <f t="shared" si="2708"/>
        <v>0</v>
      </c>
      <c r="AI164" s="37">
        <f t="shared" si="2708"/>
        <v>0</v>
      </c>
      <c r="AJ164" s="38">
        <f t="shared" si="2708"/>
        <v>0</v>
      </c>
      <c r="AK164" s="194">
        <f t="shared" ref="AK164" si="2709">7-COUNTIF(AM163:AS163,0)-COUNTIF(AM163:AS163,"")</f>
        <v>0</v>
      </c>
      <c r="AL164" s="22">
        <f t="shared" si="2691"/>
        <v>0</v>
      </c>
      <c r="AM164" s="35">
        <f t="shared" ref="AM164:AS164" si="2710">IF($B157=$B163,AM163+AM158,AM163)</f>
        <v>0</v>
      </c>
      <c r="AN164" s="35">
        <f t="shared" si="2710"/>
        <v>0</v>
      </c>
      <c r="AO164" s="35">
        <f t="shared" si="2710"/>
        <v>0</v>
      </c>
      <c r="AP164" s="35">
        <f t="shared" si="2710"/>
        <v>0</v>
      </c>
      <c r="AQ164" s="36">
        <f t="shared" si="2710"/>
        <v>0</v>
      </c>
      <c r="AR164" s="37">
        <f t="shared" si="2710"/>
        <v>0</v>
      </c>
      <c r="AS164" s="38">
        <f t="shared" si="2710"/>
        <v>0</v>
      </c>
      <c r="AT164" s="194">
        <f t="shared" ref="AT164" si="2711">7-COUNTIF(AV163:BB163,0)-COUNTIF(AV163:BB163,"")</f>
        <v>0</v>
      </c>
      <c r="AU164" s="22">
        <f t="shared" si="2693"/>
        <v>0</v>
      </c>
      <c r="AV164" s="35">
        <f t="shared" ref="AV164:BB164" si="2712">IF($B157=$B163,AV163+AV158,AV163)</f>
        <v>0</v>
      </c>
      <c r="AW164" s="35">
        <f t="shared" si="2712"/>
        <v>0</v>
      </c>
      <c r="AX164" s="35">
        <f t="shared" si="2712"/>
        <v>0</v>
      </c>
      <c r="AY164" s="35">
        <f t="shared" si="2712"/>
        <v>0</v>
      </c>
      <c r="AZ164" s="36">
        <f t="shared" si="2712"/>
        <v>0</v>
      </c>
      <c r="BA164" s="37">
        <f t="shared" si="2712"/>
        <v>0</v>
      </c>
      <c r="BB164" s="38">
        <f t="shared" si="2712"/>
        <v>0</v>
      </c>
    </row>
    <row r="165" spans="1:54" ht="15" hidden="1" customHeight="1" x14ac:dyDescent="0.2">
      <c r="B165" s="116"/>
      <c r="C165" s="117"/>
      <c r="D165" s="118"/>
      <c r="E165" s="119"/>
      <c r="F165" s="92"/>
      <c r="G165" s="190">
        <f t="shared" ref="G165" si="2713">IF(AND($B157=$B163,$B157&lt;&gt;"",$B157&lt;&gt;0),F163+G159,F163)</f>
        <v>18</v>
      </c>
      <c r="H165" s="121"/>
      <c r="I165" s="165">
        <f t="shared" si="2683"/>
        <v>0</v>
      </c>
      <c r="J165" s="195">
        <f t="shared" ref="J165" si="2714">IF($B163=$B157,COUNTIF(L165:R165,0),COUNTIF(L166:R166,0)+COUNTIF(L166:R166,""))</f>
        <v>7</v>
      </c>
      <c r="K165" s="39">
        <f t="shared" ref="K165:R165" si="2715">IF($B157=$B163,K166+K159,K166)</f>
        <v>0</v>
      </c>
      <c r="L165" s="40">
        <f t="shared" si="2715"/>
        <v>0</v>
      </c>
      <c r="M165" s="40">
        <f t="shared" si="2715"/>
        <v>0</v>
      </c>
      <c r="N165" s="40">
        <f t="shared" si="2715"/>
        <v>0</v>
      </c>
      <c r="O165" s="40">
        <f t="shared" si="2715"/>
        <v>0</v>
      </c>
      <c r="P165" s="41">
        <f t="shared" si="2715"/>
        <v>0</v>
      </c>
      <c r="Q165" s="42">
        <f t="shared" si="2715"/>
        <v>0</v>
      </c>
      <c r="R165" s="43">
        <f t="shared" si="2715"/>
        <v>0</v>
      </c>
      <c r="S165" s="195">
        <f t="shared" ref="S165" si="2716">IF($B163=$B157,COUNTIF(U165:AA165,0),COUNTIF(U166:AA166,0)+COUNTIF(U166:AA166,""))</f>
        <v>7</v>
      </c>
      <c r="T165" s="39">
        <f t="shared" ref="T165:AA165" si="2717">IF($B157=$B163,T166+T159,T166)</f>
        <v>0</v>
      </c>
      <c r="U165" s="40">
        <f t="shared" si="2717"/>
        <v>0</v>
      </c>
      <c r="V165" s="40">
        <f t="shared" si="2717"/>
        <v>0</v>
      </c>
      <c r="W165" s="40">
        <f t="shared" si="2717"/>
        <v>0</v>
      </c>
      <c r="X165" s="40">
        <f t="shared" si="2717"/>
        <v>0</v>
      </c>
      <c r="Y165" s="41">
        <f t="shared" si="2717"/>
        <v>0</v>
      </c>
      <c r="Z165" s="42">
        <f t="shared" si="2717"/>
        <v>0</v>
      </c>
      <c r="AA165" s="43">
        <f t="shared" si="2717"/>
        <v>0</v>
      </c>
      <c r="AB165" s="195">
        <f t="shared" ref="AB165" si="2718">IF($B163=$B157,COUNTIF(AD165:AJ165,0),COUNTIF(AD166:AJ166,0)+COUNTIF(AD166:AJ166,""))</f>
        <v>7</v>
      </c>
      <c r="AC165" s="39">
        <f t="shared" ref="AC165:AJ165" si="2719">IF($B157=$B163,AC166+AC159,AC166)</f>
        <v>0</v>
      </c>
      <c r="AD165" s="40">
        <f t="shared" si="2719"/>
        <v>0</v>
      </c>
      <c r="AE165" s="40">
        <f t="shared" si="2719"/>
        <v>0</v>
      </c>
      <c r="AF165" s="40">
        <f t="shared" si="2719"/>
        <v>0</v>
      </c>
      <c r="AG165" s="40">
        <f t="shared" si="2719"/>
        <v>0</v>
      </c>
      <c r="AH165" s="41">
        <f t="shared" si="2719"/>
        <v>0</v>
      </c>
      <c r="AI165" s="42">
        <f t="shared" si="2719"/>
        <v>0</v>
      </c>
      <c r="AJ165" s="43">
        <f t="shared" si="2719"/>
        <v>0</v>
      </c>
      <c r="AK165" s="195">
        <f t="shared" ref="AK165" si="2720">IF($B163=$B157,COUNTIF(AM165:AS165,0),COUNTIF(AM166:AS166,0)+COUNTIF(AM166:AS166,""))</f>
        <v>7</v>
      </c>
      <c r="AL165" s="39">
        <f t="shared" ref="AL165:AS165" si="2721">IF($B157=$B163,AL166+AL159,AL166)</f>
        <v>0</v>
      </c>
      <c r="AM165" s="40">
        <f t="shared" si="2721"/>
        <v>0</v>
      </c>
      <c r="AN165" s="40">
        <f t="shared" si="2721"/>
        <v>0</v>
      </c>
      <c r="AO165" s="40">
        <f t="shared" si="2721"/>
        <v>0</v>
      </c>
      <c r="AP165" s="40">
        <f t="shared" si="2721"/>
        <v>0</v>
      </c>
      <c r="AQ165" s="41">
        <f t="shared" si="2721"/>
        <v>0</v>
      </c>
      <c r="AR165" s="42">
        <f t="shared" si="2721"/>
        <v>0</v>
      </c>
      <c r="AS165" s="43">
        <f t="shared" si="2721"/>
        <v>0</v>
      </c>
      <c r="AT165" s="195">
        <f t="shared" ref="AT165" si="2722">IF($B163=$B157,COUNTIF(AV165:BB165,0),COUNTIF(AV166:BB166,0)+COUNTIF(AV166:BB166,""))</f>
        <v>7</v>
      </c>
      <c r="AU165" s="39">
        <f t="shared" ref="AU165:BB165" si="2723">IF($B157=$B163,AU166+AU159,AU166)</f>
        <v>0</v>
      </c>
      <c r="AV165" s="40">
        <f t="shared" si="2723"/>
        <v>0</v>
      </c>
      <c r="AW165" s="40">
        <f t="shared" si="2723"/>
        <v>0</v>
      </c>
      <c r="AX165" s="40">
        <f t="shared" si="2723"/>
        <v>0</v>
      </c>
      <c r="AY165" s="40">
        <f t="shared" si="2723"/>
        <v>0</v>
      </c>
      <c r="AZ165" s="41">
        <f t="shared" si="2723"/>
        <v>0</v>
      </c>
      <c r="BA165" s="42">
        <f t="shared" si="2723"/>
        <v>0</v>
      </c>
      <c r="BB165" s="43">
        <f t="shared" si="2723"/>
        <v>0</v>
      </c>
    </row>
    <row r="166" spans="1:54" ht="15.75" customHeight="1" x14ac:dyDescent="0.2">
      <c r="A166" s="1">
        <f t="shared" ref="A166" si="2724">A163</f>
        <v>0</v>
      </c>
      <c r="B166" s="313">
        <f t="shared" ref="B166" si="2725">B160+1</f>
        <v>25</v>
      </c>
      <c r="C166" s="314"/>
      <c r="D166" s="314"/>
      <c r="E166" s="314"/>
      <c r="F166" s="31"/>
      <c r="G166" s="183"/>
      <c r="H166" s="122">
        <f t="shared" ref="H166" si="2726">5-COUNTIF(AU163,0)-COUNTIF(AL163,0)-COUNTIF(AC163,0)-COUNTIF(T163,0)-COUNTIF(K163,0)</f>
        <v>0</v>
      </c>
      <c r="I166" s="165">
        <f t="shared" si="2683"/>
        <v>0</v>
      </c>
      <c r="J166" s="187">
        <f t="shared" ref="J166" si="2727">IF($B163=$B157,J160+IF($F163&lt;&gt;$G163,(K163+$G165-$G164)/$F163,K163/$F163),IF($F163&lt;&gt;G163,(K163+$G165-$G164)/$F163,K163/$F163))</f>
        <v>0</v>
      </c>
      <c r="K166" s="7">
        <f t="shared" ref="K166:K167" si="2728">SUM(L166:R166)</f>
        <v>0</v>
      </c>
      <c r="L166" s="26">
        <f t="shared" ref="L166:R166" si="2729">L163</f>
        <v>0</v>
      </c>
      <c r="M166" s="26">
        <f t="shared" si="2729"/>
        <v>0</v>
      </c>
      <c r="N166" s="26">
        <f t="shared" si="2729"/>
        <v>0</v>
      </c>
      <c r="O166" s="26">
        <f t="shared" si="2729"/>
        <v>0</v>
      </c>
      <c r="P166" s="26">
        <f t="shared" si="2729"/>
        <v>0</v>
      </c>
      <c r="Q166" s="29">
        <f t="shared" si="2729"/>
        <v>0</v>
      </c>
      <c r="R166" s="23">
        <f t="shared" si="2729"/>
        <v>0</v>
      </c>
      <c r="S166" s="187">
        <f t="shared" ref="S166" si="2730">IF($B163=$B157,S160+IF($F163&lt;&gt;$G163,(T163+$G165-$G164)/$F163,T163/$F163),IF($F163&lt;&gt;P163,(T163+$G165-$G164)/$F163,T163/$F163))</f>
        <v>0</v>
      </c>
      <c r="T166" s="7">
        <f t="shared" ref="T166:T167" si="2731">SUM(U166:AA166)</f>
        <v>0</v>
      </c>
      <c r="U166" s="26">
        <f t="shared" ref="U166:AA166" si="2732">U163</f>
        <v>0</v>
      </c>
      <c r="V166" s="26">
        <f t="shared" si="2732"/>
        <v>0</v>
      </c>
      <c r="W166" s="26">
        <f t="shared" si="2732"/>
        <v>0</v>
      </c>
      <c r="X166" s="26">
        <f t="shared" si="2732"/>
        <v>0</v>
      </c>
      <c r="Y166" s="113">
        <f t="shared" si="2732"/>
        <v>0</v>
      </c>
      <c r="Z166" s="29">
        <f t="shared" si="2732"/>
        <v>0</v>
      </c>
      <c r="AA166" s="23">
        <f t="shared" si="2732"/>
        <v>0</v>
      </c>
      <c r="AB166" s="187">
        <f t="shared" ref="AB166" si="2733">IF($B163=$B157,AB160+IF($F163&lt;&gt;$G163,(AC163+$G165-$G164)/$F163,AC163/$F163),IF($F163&lt;&gt;Y163,(AC163+$G165-$G164)/$F163,AC163/$F163))</f>
        <v>0</v>
      </c>
      <c r="AC166" s="7">
        <f t="shared" ref="AC166:AC167" si="2734">SUM(AD166:AJ166)</f>
        <v>0</v>
      </c>
      <c r="AD166" s="26">
        <f t="shared" ref="AD166:AJ166" si="2735">AD163</f>
        <v>0</v>
      </c>
      <c r="AE166" s="26">
        <f t="shared" si="2735"/>
        <v>0</v>
      </c>
      <c r="AF166" s="26">
        <f t="shared" si="2735"/>
        <v>0</v>
      </c>
      <c r="AG166" s="26">
        <f t="shared" si="2735"/>
        <v>0</v>
      </c>
      <c r="AH166" s="113">
        <f t="shared" si="2735"/>
        <v>0</v>
      </c>
      <c r="AI166" s="29">
        <f t="shared" si="2735"/>
        <v>0</v>
      </c>
      <c r="AJ166" s="23">
        <f t="shared" si="2735"/>
        <v>0</v>
      </c>
      <c r="AK166" s="187">
        <f t="shared" ref="AK166" si="2736">IF($B163=$B157,AK160+IF($F163&lt;&gt;$G163,(AL163+$G165-$G164)/$F163,AL163/$F163),IF($F163&lt;&gt;AH163,(AL163+$G165-$G164)/$F163,AL163/$F163))</f>
        <v>0</v>
      </c>
      <c r="AL166" s="7">
        <f t="shared" ref="AL166:AL167" si="2737">SUM(AM166:AS166)</f>
        <v>0</v>
      </c>
      <c r="AM166" s="26">
        <f t="shared" ref="AM166:AS166" si="2738">AM163</f>
        <v>0</v>
      </c>
      <c r="AN166" s="26">
        <f t="shared" si="2738"/>
        <v>0</v>
      </c>
      <c r="AO166" s="26">
        <f t="shared" si="2738"/>
        <v>0</v>
      </c>
      <c r="AP166" s="26">
        <f t="shared" si="2738"/>
        <v>0</v>
      </c>
      <c r="AQ166" s="113">
        <f t="shared" si="2738"/>
        <v>0</v>
      </c>
      <c r="AR166" s="29">
        <f t="shared" si="2738"/>
        <v>0</v>
      </c>
      <c r="AS166" s="23">
        <f t="shared" si="2738"/>
        <v>0</v>
      </c>
      <c r="AT166" s="187">
        <f t="shared" ref="AT166" si="2739">IF($B163=$B157,AT160+IF($F163&lt;&gt;$G163,(AU163+$G165-$G164)/$F163,AU163/$F163),IF($F163&lt;&gt;AQ163,(AU163+$G165-$G164)/$F163,AU163/$F163))</f>
        <v>0</v>
      </c>
      <c r="AU166" s="7">
        <f t="shared" ref="AU166:AU167" si="2740">SUM(AV166:BB166)</f>
        <v>0</v>
      </c>
      <c r="AV166" s="6">
        <f t="shared" ref="AV166" si="2741">IF(SUM($AM$9:$AS$9)=SUM($AV$9:$BB$9),AV163,IF(AND(SUM($AV$9:$BB$9)&gt;42,SUM($AV$9:$BB$9)&lt;49),AV163,0))</f>
        <v>0</v>
      </c>
      <c r="AW166" s="6">
        <f t="shared" ref="AW166:BB166" si="2742">IF(SUM($AM$9:$AS$9)=SUM($AV$9:$BB$9),AW163,IF(AND(SUM($AV$9:$BB$9)&gt;42,SUM($AV$9:$BB$9)&lt;49),AW163,0))</f>
        <v>0</v>
      </c>
      <c r="AX166" s="6">
        <f t="shared" si="2742"/>
        <v>0</v>
      </c>
      <c r="AY166" s="6">
        <f t="shared" si="2742"/>
        <v>0</v>
      </c>
      <c r="AZ166" s="26">
        <f t="shared" si="2742"/>
        <v>0</v>
      </c>
      <c r="BA166" s="29">
        <f t="shared" si="2742"/>
        <v>0</v>
      </c>
      <c r="BB166" s="23">
        <f t="shared" si="2742"/>
        <v>0</v>
      </c>
    </row>
    <row r="167" spans="1:54" ht="15.75" customHeight="1" x14ac:dyDescent="0.2">
      <c r="A167" s="1">
        <f t="shared" ref="A167:A168" si="2743">A166</f>
        <v>0</v>
      </c>
      <c r="B167" s="313"/>
      <c r="C167" s="314"/>
      <c r="D167" s="314"/>
      <c r="E167" s="314"/>
      <c r="F167" s="31"/>
      <c r="G167" s="183"/>
      <c r="H167" s="123">
        <f t="shared" ref="H167" si="2744">IF($B163=$B157,H161+F167,$F167)</f>
        <v>0</v>
      </c>
      <c r="I167" s="165">
        <f t="shared" si="2683"/>
        <v>0</v>
      </c>
      <c r="J167" s="141">
        <f t="shared" ref="J167" si="2745">IF($H166=0,0,IF($B157=$B163,IF($H168&gt;0,$H168+J161,K163+J161),IF($H168&gt;0,$H168,K163)))</f>
        <v>0</v>
      </c>
      <c r="K167" s="7">
        <f t="shared" si="2728"/>
        <v>0</v>
      </c>
      <c r="L167" s="6"/>
      <c r="M167" s="6"/>
      <c r="N167" s="6"/>
      <c r="O167" s="6"/>
      <c r="P167" s="26"/>
      <c r="Q167" s="29"/>
      <c r="R167" s="23"/>
      <c r="S167" s="141">
        <f t="shared" ref="S167" si="2746">IF($H166=0,0,IF($B157=$B163,IF($H168&gt;0,$H168+S161,T163+S161),IF($H168&gt;0,$H168,T163)))</f>
        <v>0</v>
      </c>
      <c r="T167" s="7">
        <f t="shared" si="2731"/>
        <v>0</v>
      </c>
      <c r="U167" s="6"/>
      <c r="V167" s="6"/>
      <c r="W167" s="6"/>
      <c r="X167" s="6"/>
      <c r="Y167" s="26"/>
      <c r="Z167" s="29"/>
      <c r="AA167" s="23"/>
      <c r="AB167" s="141">
        <f t="shared" ref="AB167" si="2747">IF($H166=0,0,IF($B157=$B163,IF($H168&gt;0,$H168+AB161,AC163+AB161),IF($H168&gt;0,$H168,AC163)))</f>
        <v>0</v>
      </c>
      <c r="AC167" s="7">
        <f t="shared" si="2734"/>
        <v>0</v>
      </c>
      <c r="AD167" s="6"/>
      <c r="AE167" s="6"/>
      <c r="AF167" s="6"/>
      <c r="AG167" s="6"/>
      <c r="AH167" s="26"/>
      <c r="AI167" s="29"/>
      <c r="AJ167" s="23"/>
      <c r="AK167" s="141">
        <f t="shared" ref="AK167" si="2748">IF($H166=0,0,IF($B157=$B163,IF($H168&gt;0,$H168+AK161,AL163+AK161),IF($H168&gt;0,$H168,AL163)))</f>
        <v>0</v>
      </c>
      <c r="AL167" s="7">
        <f t="shared" si="2737"/>
        <v>0</v>
      </c>
      <c r="AM167" s="6"/>
      <c r="AN167" s="6"/>
      <c r="AO167" s="6"/>
      <c r="AP167" s="6"/>
      <c r="AQ167" s="26"/>
      <c r="AR167" s="29"/>
      <c r="AS167" s="23"/>
      <c r="AT167" s="141">
        <f t="shared" ref="AT167" si="2749">IF($H166=0,0,IF($B157=$B163,IF($H168&gt;0,$H168+AT161,AU163+AT161),IF($H168&gt;0,$H168,AU163)))</f>
        <v>0</v>
      </c>
      <c r="AU167" s="7">
        <f t="shared" si="2740"/>
        <v>0</v>
      </c>
      <c r="AV167" s="6"/>
      <c r="AW167" s="6"/>
      <c r="AX167" s="6"/>
      <c r="AY167" s="6"/>
      <c r="AZ167" s="26"/>
      <c r="BA167" s="29"/>
      <c r="BB167" s="23"/>
    </row>
    <row r="168" spans="1:54" ht="18.75" customHeight="1" thickBot="1" x14ac:dyDescent="0.25">
      <c r="A168" s="1">
        <f t="shared" si="2743"/>
        <v>0</v>
      </c>
      <c r="B168" s="323" t="str">
        <f>IF(B163="",Wydruk!$AE$6,IF(J164=0,Wydruk!$AE$7,IF(AND(G164&lt;G165,B163&lt;&gt;$B169),Wydruk!$AE$13,IF(AND($B163=$B157,$B163&lt;&gt;$B169),IF(OR(OR(J168&lt;4,J168&gt;5),OR(S168&lt;4,S168&gt;5),OR(AB168&lt;4,AB168&gt;5),OR(AK168&lt;4,AK168&gt;5),OR(AND(AT168&lt;4,AT168&gt;0),AT168&gt;5)),Wydruk!$AE$8,Wydruk!$AE$9),IF($B163=$B169,IF($F167&lt;&gt;0,Wydruk!$AE$12,Wydruk!$AE$10),IF(OR(OR(J164&lt;4,J164&gt;5),OR(S164&lt;4,S164&gt;5),OR(AB164&lt;4,AB164&gt;5),OR(AK164&lt;4,AK164&gt;5),OR(AND(AT164&lt;4,AT164&gt;0),AT164&gt;5)),Wydruk!$AE$8,Wydruk!$AE$11))))))</f>
        <v>Uzupełnij liczby godzin tygodniowego planu</v>
      </c>
      <c r="C168" s="324"/>
      <c r="D168" s="324"/>
      <c r="E168" s="324"/>
      <c r="F168" s="173">
        <f>czerwiec!F168</f>
        <v>0</v>
      </c>
      <c r="G168" s="184">
        <f>czerwiec!G168</f>
        <v>0</v>
      </c>
      <c r="H168" s="191">
        <f t="shared" ref="H168" si="2750">IF(OR($G168=0,$F168=0,$G168="",$F168=""),0,$G168/$F168)</f>
        <v>0</v>
      </c>
      <c r="I168" s="193"/>
      <c r="J168" s="176">
        <f t="shared" ref="J168" si="2751">IF($B157=$B163,IF(L163+L158&gt;0,1,0)+IF(M163+M158&gt;0,1,0)+IF(N163+N158&gt;0,1,0)+IF(O163+O158&gt;0,1,0)+IF(P163+P158&gt;0,1,0)+IF(Q163+Q158&gt;0,1,0)+IF(R163+R158&gt;0,1,0),J164)</f>
        <v>0</v>
      </c>
      <c r="K168" s="133">
        <f t="shared" ref="K168" si="2752">IF(OR($B163=$B169,J168=0,(K164-Q168+O168)&lt;=0),0,(K164-Q168+O168)/J168)</f>
        <v>0</v>
      </c>
      <c r="L168" s="137">
        <f t="shared" ref="L168" si="2753">IF(K168*(7-J165)&lt;=0,0,K168*(7-J165))</f>
        <v>0</v>
      </c>
      <c r="M168" s="311">
        <f t="shared" ref="M168" si="2754">ROUND(IF(OR(K165-K168*(7-J165)+P168&lt;0,$B163=$B169,K168&lt;=0,K165=0),0,IF(K165-K168*(7-J165)+P168&gt;Q168-O168+P168,Q168-O168+P168,K165-K168*(7-J165)+P168)),1)</f>
        <v>0</v>
      </c>
      <c r="N168" s="312"/>
      <c r="O168" s="139">
        <f t="shared" ref="O168" si="2755">IF(OR($B163=$B169,J164=0),0,IF($B163=$B157,J163,$F163))</f>
        <v>0</v>
      </c>
      <c r="P168" s="30">
        <f t="shared" ref="P168" si="2756">IF(OR($B163=$B169,J168=0),0,$G165-$G164)</f>
        <v>0</v>
      </c>
      <c r="Q168" s="134">
        <f t="shared" ref="Q168" si="2757">IF(OR($B163=$B169,J168=0),0,J167)</f>
        <v>0</v>
      </c>
      <c r="R168" s="138">
        <f t="shared" ref="R168" si="2758">IF($B163=$B169,0,K165)</f>
        <v>0</v>
      </c>
      <c r="S168" s="176">
        <f t="shared" ref="S168" si="2759">IF($B157=$B163,IF(U163+U158&gt;0,1,0)+IF(V163+V158&gt;0,1,0)+IF(W163+W158&gt;0,1,0)+IF(X163+X158&gt;0,1,0)+IF(Y163+Y158&gt;0,1,0)+IF(Z163+Z158&gt;0,1,0)+IF(AA163+AA158&gt;0,1,0),S164)</f>
        <v>0</v>
      </c>
      <c r="T168" s="133">
        <f t="shared" ref="T168" si="2760">IF(OR($B163=$B169,S168=0,(T164-Z168+X168)&lt;=0),0,(T164-Z168+X168)/S168)</f>
        <v>0</v>
      </c>
      <c r="U168" s="137">
        <f t="shared" ref="U168" si="2761">IF(T168*(7-S165)&lt;=0,0,T168*(7-S165))</f>
        <v>0</v>
      </c>
      <c r="V168" s="311">
        <f t="shared" ref="V168" si="2762">ROUND(IF(OR(T165-T168*(7-S165)+Y168&lt;0,$B163=$B169,T168&lt;=0,T165=0),0,IF(T165-T168*(7-S165)+Y168&gt;Z168-X168+Y168,Z168-X168+Y168,T165-T168*(7-S165)+Y168)),1)</f>
        <v>0</v>
      </c>
      <c r="W168" s="312"/>
      <c r="X168" s="139">
        <f t="shared" ref="X168" si="2763">IF(OR($B163=$B169,S164=0),0,IF($B163=$B157,S163,$F163))</f>
        <v>0</v>
      </c>
      <c r="Y168" s="30">
        <f t="shared" ref="Y168" si="2764">IF(OR($B163=$B169,S168=0),0,$G165-$G164)</f>
        <v>0</v>
      </c>
      <c r="Z168" s="134">
        <f t="shared" ref="Z168" si="2765">IF(OR($B163=$B169,S168=0),0,S167)</f>
        <v>0</v>
      </c>
      <c r="AA168" s="138">
        <f t="shared" ref="AA168" si="2766">IF($B163=$B169,0,T165)</f>
        <v>0</v>
      </c>
      <c r="AB168" s="176">
        <f t="shared" ref="AB168" si="2767">IF($B157=$B163,IF(AD163+AD158&gt;0,1,0)+IF(AE163+AE158&gt;0,1,0)+IF(AF163+AF158&gt;0,1,0)+IF(AG163+AG158&gt;0,1,0)+IF(AH163+AH158&gt;0,1,0)+IF(AI163+AI158&gt;0,1,0)+IF(AJ163+AJ158&gt;0,1,0),AB164)</f>
        <v>0</v>
      </c>
      <c r="AC168" s="133">
        <f t="shared" ref="AC168" si="2768">IF(OR($B163=$B169,AB168=0,(AC164-AI168+AG168)&lt;=0),0,(AC164-AI168+AG168)/AB168)</f>
        <v>0</v>
      </c>
      <c r="AD168" s="137">
        <f t="shared" ref="AD168" si="2769">IF(AC168*(7-AB165)&lt;=0,0,AC168*(7-AB165))</f>
        <v>0</v>
      </c>
      <c r="AE168" s="311">
        <f t="shared" ref="AE168" si="2770">ROUND(IF(OR(AC165-AC168*(7-AB165)+AH168&lt;0,$B163=$B169,AC168&lt;=0,AC165=0),0,IF(AC165-AC168*(7-AB165)+AH168&gt;AI168-AG168+AH168,AI168-AG168+AH168,AC165-AC168*(7-AB165)+AH168)),1)</f>
        <v>0</v>
      </c>
      <c r="AF168" s="312"/>
      <c r="AG168" s="139">
        <f t="shared" ref="AG168" si="2771">IF(OR($B163=$B169,AB164=0),0,IF($B163=$B157,AB163,$F163))</f>
        <v>0</v>
      </c>
      <c r="AH168" s="30">
        <f t="shared" ref="AH168" si="2772">IF(OR($B163=$B169,AB168=0),0,$G165-$G164)</f>
        <v>0</v>
      </c>
      <c r="AI168" s="134">
        <f t="shared" ref="AI168" si="2773">IF(OR($B163=$B169,AB168=0),0,AB167)</f>
        <v>0</v>
      </c>
      <c r="AJ168" s="138">
        <f t="shared" ref="AJ168" si="2774">IF($B163=$B169,0,AC165)</f>
        <v>0</v>
      </c>
      <c r="AK168" s="176">
        <f t="shared" ref="AK168" si="2775">IF($B157=$B163,IF(AM163+AM158&gt;0,1,0)+IF(AN163+AN158&gt;0,1,0)+IF(AO163+AO158&gt;0,1,0)+IF(AP163+AP158&gt;0,1,0)+IF(AQ163+AQ158&gt;0,1,0)+IF(AR163+AR158&gt;0,1,0)+IF(AS163+AS158&gt;0,1,0),AK164)</f>
        <v>0</v>
      </c>
      <c r="AL168" s="133">
        <f t="shared" ref="AL168" si="2776">IF(OR($B163=$B169,AK168=0,(AL164-AR168+AP168)&lt;=0),0,(AL164-AR168+AP168)/AK168)</f>
        <v>0</v>
      </c>
      <c r="AM168" s="137">
        <f t="shared" ref="AM168" si="2777">IF(AL168*(7-AK165)&lt;=0,0,AL168*(7-AK165))</f>
        <v>0</v>
      </c>
      <c r="AN168" s="311">
        <f t="shared" ref="AN168" si="2778">ROUND(IF(OR(AL165-AL168*(7-AK165)+AQ168&lt;0,$B163=$B169,AL168&lt;=0,AL165=0),0,IF(AL165-AL168*(7-AK165)+AQ168&gt;AR168-AP168+AQ168,AR168-AP168+AQ168,AL165-AL168*(7-AK165)+AQ168)),1)</f>
        <v>0</v>
      </c>
      <c r="AO168" s="312"/>
      <c r="AP168" s="139">
        <f t="shared" ref="AP168" si="2779">IF(OR($B163=$B169,AK164=0),0,IF($B163=$B157,AK163,$F163))</f>
        <v>0</v>
      </c>
      <c r="AQ168" s="30">
        <f t="shared" ref="AQ168" si="2780">IF(OR($B163=$B169,AK168=0),0,$G165-$G164)</f>
        <v>0</v>
      </c>
      <c r="AR168" s="134">
        <f t="shared" ref="AR168" si="2781">IF(OR($B163=$B169,AK168=0),0,AK167)</f>
        <v>0</v>
      </c>
      <c r="AS168" s="138">
        <f t="shared" ref="AS168" si="2782">IF($B163=$B169,0,AL165)</f>
        <v>0</v>
      </c>
      <c r="AT168" s="176">
        <f t="shared" ref="AT168" si="2783">IF($B157=$B163,IF(AV163+AV158&gt;0,1,0)+IF(AW163+AW158&gt;0,1,0)+IF(AX163+AX158&gt;0,1,0)+IF(AY163+AY158&gt;0,1,0)+IF(AZ163+AZ158&gt;0,1,0)+IF(BA163+BA158&gt;0,1,0)+IF(BB163+BB158&gt;0,1,0),AT164)</f>
        <v>0</v>
      </c>
      <c r="AU168" s="133">
        <f t="shared" ref="AU168" si="2784">IF(OR($B163=$B169,AT168=0,(AU164-BA168+AY168)&lt;=0),0,(AU164-BA168+AY168)/AT168)</f>
        <v>0</v>
      </c>
      <c r="AV168" s="137">
        <f t="shared" ref="AV168" si="2785">IF(AU168*(7-AT165)&lt;=0,0,AU168*(7-AT165))</f>
        <v>0</v>
      </c>
      <c r="AW168" s="311">
        <f t="shared" ref="AW168" si="2786">ROUND(IF(OR(AU165-AU168*(7-AT165)+AZ168&lt;0,$B163=$B169,AU168&lt;=0,AU165=0),0,IF(AU165-AU168*(7-AT165)+AZ168&gt;BA168-AY168+AZ168,BA168-AY168+AZ168,AU165-AU168*(7-AT165)+AZ168)),1)</f>
        <v>0</v>
      </c>
      <c r="AX168" s="312"/>
      <c r="AY168" s="139">
        <f t="shared" ref="AY168" si="2787">IF(OR($B163=$B169,AT164=0),0,IF($B163=$B157,AT163,$F163))</f>
        <v>0</v>
      </c>
      <c r="AZ168" s="30">
        <f t="shared" ref="AZ168" si="2788">IF(OR($B163=$B169,AT168=0),0,$G165-$G164)</f>
        <v>0</v>
      </c>
      <c r="BA168" s="134">
        <f t="shared" ref="BA168" si="2789">IF(OR($B163=$B169,AT168=0),0,AT167)</f>
        <v>0</v>
      </c>
      <c r="BB168" s="138">
        <f t="shared" ref="BB168" si="2790">IF($B163=$B169,0,AU165)</f>
        <v>0</v>
      </c>
    </row>
    <row r="169" spans="1:54" ht="15.75" x14ac:dyDescent="0.2">
      <c r="A169" s="1">
        <f t="shared" ref="A169" si="2791">IF(B169="","1. Niewypełnione",B169)</f>
        <v>0</v>
      </c>
      <c r="B169" s="320">
        <f>czerwiec!B169</f>
        <v>0</v>
      </c>
      <c r="C169" s="321">
        <f>czerwiec!C169</f>
        <v>0</v>
      </c>
      <c r="D169" s="321">
        <f>czerwiec!D169</f>
        <v>0</v>
      </c>
      <c r="E169" s="321">
        <f>czerwiec!E169</f>
        <v>0</v>
      </c>
      <c r="F169" s="177">
        <f>czerwiec!F169</f>
        <v>18</v>
      </c>
      <c r="G169" s="185">
        <f>czerwiec!G169</f>
        <v>18</v>
      </c>
      <c r="H169" s="177"/>
      <c r="I169" s="192">
        <f t="shared" ref="I169:I173" si="2792">K169+T169+AC169+AL169+AU169</f>
        <v>0</v>
      </c>
      <c r="J169" s="186">
        <f t="shared" ref="J169" si="2793">IF(OR($B169=$B175,J172=0),0,ROUND((K170+P174)/J172,0))</f>
        <v>0</v>
      </c>
      <c r="K169" s="51">
        <f t="shared" ref="K169:K170" si="2794">SUM(L169:R169)</f>
        <v>0</v>
      </c>
      <c r="L169" s="52">
        <f>czerwiec!L169</f>
        <v>0</v>
      </c>
      <c r="M169" s="52">
        <f>czerwiec!M169</f>
        <v>0</v>
      </c>
      <c r="N169" s="52">
        <f>czerwiec!N169</f>
        <v>0</v>
      </c>
      <c r="O169" s="52">
        <f>czerwiec!O169</f>
        <v>0</v>
      </c>
      <c r="P169" s="53">
        <f>czerwiec!P169</f>
        <v>0</v>
      </c>
      <c r="Q169" s="54">
        <f>czerwiec!Q169</f>
        <v>0</v>
      </c>
      <c r="R169" s="55">
        <f>czerwiec!R169</f>
        <v>0</v>
      </c>
      <c r="S169" s="188">
        <f t="shared" ref="S169" si="2795">IF(OR($B169=$B175,S172=0),0,ROUND((T170+Y174)/S172,0))</f>
        <v>0</v>
      </c>
      <c r="T169" s="51">
        <f t="shared" ref="T169:T170" si="2796">SUM(U169:AA169)</f>
        <v>0</v>
      </c>
      <c r="U169" s="52">
        <f>czerwiec!U169</f>
        <v>0</v>
      </c>
      <c r="V169" s="52">
        <f>czerwiec!V169</f>
        <v>0</v>
      </c>
      <c r="W169" s="52">
        <f>czerwiec!W169</f>
        <v>0</v>
      </c>
      <c r="X169" s="52">
        <f>czerwiec!X169</f>
        <v>0</v>
      </c>
      <c r="Y169" s="53">
        <f>czerwiec!Y169</f>
        <v>0</v>
      </c>
      <c r="Z169" s="54">
        <f>czerwiec!Z169</f>
        <v>0</v>
      </c>
      <c r="AA169" s="55">
        <f>czerwiec!AA169</f>
        <v>0</v>
      </c>
      <c r="AB169" s="188">
        <f t="shared" ref="AB169" si="2797">IF(OR($B169=$B175,AB172=0),0,ROUND((AC170+AH174)/AB172,0))</f>
        <v>0</v>
      </c>
      <c r="AC169" s="51">
        <f t="shared" ref="AC169:AC170" si="2798">SUM(AD169:AJ169)</f>
        <v>0</v>
      </c>
      <c r="AD169" s="52">
        <f>czerwiec!AD169</f>
        <v>0</v>
      </c>
      <c r="AE169" s="52">
        <f>czerwiec!AE169</f>
        <v>0</v>
      </c>
      <c r="AF169" s="52">
        <f>czerwiec!AF169</f>
        <v>0</v>
      </c>
      <c r="AG169" s="52">
        <f>czerwiec!AG169</f>
        <v>0</v>
      </c>
      <c r="AH169" s="53">
        <f>czerwiec!AH169</f>
        <v>0</v>
      </c>
      <c r="AI169" s="54">
        <f>czerwiec!AI169</f>
        <v>0</v>
      </c>
      <c r="AJ169" s="55">
        <f>czerwiec!AJ169</f>
        <v>0</v>
      </c>
      <c r="AK169" s="188">
        <f t="shared" ref="AK169" si="2799">IF(OR($B169=$B175,AK172=0),0,ROUND((AL170+AQ174)/AK172,0))</f>
        <v>0</v>
      </c>
      <c r="AL169" s="51">
        <f t="shared" ref="AL169:AL170" si="2800">SUM(AM169:AS169)</f>
        <v>0</v>
      </c>
      <c r="AM169" s="52">
        <f>czerwiec!AM169</f>
        <v>0</v>
      </c>
      <c r="AN169" s="52">
        <f>czerwiec!AN169</f>
        <v>0</v>
      </c>
      <c r="AO169" s="52">
        <f>czerwiec!AO169</f>
        <v>0</v>
      </c>
      <c r="AP169" s="52">
        <f>czerwiec!AP169</f>
        <v>0</v>
      </c>
      <c r="AQ169" s="53">
        <f>czerwiec!AQ169</f>
        <v>0</v>
      </c>
      <c r="AR169" s="54">
        <f>czerwiec!AR169</f>
        <v>0</v>
      </c>
      <c r="AS169" s="55">
        <f>czerwiec!AS169</f>
        <v>0</v>
      </c>
      <c r="AT169" s="188">
        <f t="shared" ref="AT169" si="2801">IF(OR($B169=$B175,AT172=0),0,ROUND((AU170+AZ174)/AT172,0))</f>
        <v>0</v>
      </c>
      <c r="AU169" s="51">
        <f t="shared" ref="AU169:AU170" si="2802">SUM(AV169:BB169)</f>
        <v>0</v>
      </c>
      <c r="AV169" s="52">
        <f t="shared" ref="AV169" si="2803">IF(SUM($AM$9:$AS$9)=SUM($AV$9:$BB$9),AM169,IF(AND(SUM($AV$9:$BB$9)&gt;42,SUM($AV$9:$BB$9)&lt;49),AM169,0))</f>
        <v>0</v>
      </c>
      <c r="AW169" s="52">
        <f t="shared" ref="AW169" si="2804">IF(SUM($AM$9:$AS$9)=SUM($AV$9:$BB$9),AN169,IF(AND(SUM($AV$9:$BB$9)&gt;42,SUM($AV$9:$BB$9)&lt;49),AN169,0))</f>
        <v>0</v>
      </c>
      <c r="AX169" s="52">
        <f t="shared" ref="AX169" si="2805">IF(SUM($AM$9:$AS$9)=SUM($AV$9:$BB$9),AO169,IF(AND(SUM($AV$9:$BB$9)&gt;42,SUM($AV$9:$BB$9)&lt;49),AO169,0))</f>
        <v>0</v>
      </c>
      <c r="AY169" s="52">
        <f t="shared" ref="AY169" si="2806">IF(SUM($AM$9:$AS$9)=SUM($AV$9:$BB$9),AP169,IF(AND(SUM($AV$9:$BB$9)&gt;42,SUM($AV$9:$BB$9)&lt;49),AP169,0))</f>
        <v>0</v>
      </c>
      <c r="AZ169" s="53">
        <f t="shared" ref="AZ169" si="2807">IF(SUM($AM$9:$AS$9)=SUM($AV$9:$BB$9),AQ169,IF(AND(SUM($AV$9:$BB$9)&gt;42,SUM($AV$9:$BB$9)&lt;49),AQ169,0))</f>
        <v>0</v>
      </c>
      <c r="BA169" s="54">
        <f t="shared" ref="BA169" si="2808">IF(SUM($AM$9:$AS$9)=SUM($AV$9:$BB$9),AR169,IF(AND(SUM($AV$9:$BB$9)&gt;42,SUM($AV$9:$BB$9)&lt;49),AR169,0))</f>
        <v>0</v>
      </c>
      <c r="BB169" s="55">
        <f t="shared" ref="BB169" si="2809">IF(SUM($AM$9:$AS$9)=SUM($AV$9:$BB$9),AS169,IF(AND(SUM($AV$9:$BB$9)&gt;42,SUM($AV$9:$BB$9)&lt;49),AS169,0))</f>
        <v>0</v>
      </c>
    </row>
    <row r="170" spans="1:54" ht="12.75" hidden="1" customHeight="1" x14ac:dyDescent="0.2">
      <c r="B170" s="93"/>
      <c r="C170" s="94"/>
      <c r="D170" s="95"/>
      <c r="E170" s="115"/>
      <c r="F170" s="140" t="b">
        <f t="shared" ref="F170" si="2810">IF($B163=$B169,OR(F164,G169&lt;F169),G169&lt;F169)</f>
        <v>0</v>
      </c>
      <c r="G170" s="189">
        <f t="shared" ref="G170" si="2811">IF(AND($B163=$B169,$B163&lt;&gt;"",$B163&lt;&gt;0),G169+G164,G169)</f>
        <v>18</v>
      </c>
      <c r="H170" s="120"/>
      <c r="I170" s="165">
        <f t="shared" si="2792"/>
        <v>0</v>
      </c>
      <c r="J170" s="194">
        <f t="shared" ref="J170" si="2812">7-COUNTIF(L169:R169,0)-COUNTIF(L169:R169,"")</f>
        <v>0</v>
      </c>
      <c r="K170" s="22">
        <f t="shared" si="2794"/>
        <v>0</v>
      </c>
      <c r="L170" s="35">
        <f t="shared" ref="L170:R170" si="2813">IF($B163=$B169,L169+L164,L169)</f>
        <v>0</v>
      </c>
      <c r="M170" s="35">
        <f t="shared" si="2813"/>
        <v>0</v>
      </c>
      <c r="N170" s="35">
        <f t="shared" si="2813"/>
        <v>0</v>
      </c>
      <c r="O170" s="35">
        <f t="shared" si="2813"/>
        <v>0</v>
      </c>
      <c r="P170" s="36">
        <f t="shared" si="2813"/>
        <v>0</v>
      </c>
      <c r="Q170" s="37">
        <f t="shared" si="2813"/>
        <v>0</v>
      </c>
      <c r="R170" s="38">
        <f t="shared" si="2813"/>
        <v>0</v>
      </c>
      <c r="S170" s="194">
        <f t="shared" ref="S170" si="2814">7-COUNTIF(U169:AA169,0)-COUNTIF(U169:AA169,"")</f>
        <v>0</v>
      </c>
      <c r="T170" s="22">
        <f t="shared" si="2796"/>
        <v>0</v>
      </c>
      <c r="U170" s="35">
        <f t="shared" ref="U170:AA170" si="2815">IF($B163=$B169,U169+U164,U169)</f>
        <v>0</v>
      </c>
      <c r="V170" s="35">
        <f t="shared" si="2815"/>
        <v>0</v>
      </c>
      <c r="W170" s="35">
        <f t="shared" si="2815"/>
        <v>0</v>
      </c>
      <c r="X170" s="35">
        <f t="shared" si="2815"/>
        <v>0</v>
      </c>
      <c r="Y170" s="36">
        <f t="shared" si="2815"/>
        <v>0</v>
      </c>
      <c r="Z170" s="37">
        <f t="shared" si="2815"/>
        <v>0</v>
      </c>
      <c r="AA170" s="38">
        <f t="shared" si="2815"/>
        <v>0</v>
      </c>
      <c r="AB170" s="194">
        <f t="shared" ref="AB170" si="2816">7-COUNTIF(AD169:AJ169,0)-COUNTIF(AD169:AJ169,"")</f>
        <v>0</v>
      </c>
      <c r="AC170" s="22">
        <f t="shared" si="2798"/>
        <v>0</v>
      </c>
      <c r="AD170" s="35">
        <f t="shared" ref="AD170:AJ170" si="2817">IF($B163=$B169,AD169+AD164,AD169)</f>
        <v>0</v>
      </c>
      <c r="AE170" s="35">
        <f t="shared" si="2817"/>
        <v>0</v>
      </c>
      <c r="AF170" s="35">
        <f t="shared" si="2817"/>
        <v>0</v>
      </c>
      <c r="AG170" s="35">
        <f t="shared" si="2817"/>
        <v>0</v>
      </c>
      <c r="AH170" s="36">
        <f t="shared" si="2817"/>
        <v>0</v>
      </c>
      <c r="AI170" s="37">
        <f t="shared" si="2817"/>
        <v>0</v>
      </c>
      <c r="AJ170" s="38">
        <f t="shared" si="2817"/>
        <v>0</v>
      </c>
      <c r="AK170" s="194">
        <f t="shared" ref="AK170" si="2818">7-COUNTIF(AM169:AS169,0)-COUNTIF(AM169:AS169,"")</f>
        <v>0</v>
      </c>
      <c r="AL170" s="22">
        <f t="shared" si="2800"/>
        <v>0</v>
      </c>
      <c r="AM170" s="35">
        <f t="shared" ref="AM170:AS170" si="2819">IF($B163=$B169,AM169+AM164,AM169)</f>
        <v>0</v>
      </c>
      <c r="AN170" s="35">
        <f t="shared" si="2819"/>
        <v>0</v>
      </c>
      <c r="AO170" s="35">
        <f t="shared" si="2819"/>
        <v>0</v>
      </c>
      <c r="AP170" s="35">
        <f t="shared" si="2819"/>
        <v>0</v>
      </c>
      <c r="AQ170" s="36">
        <f t="shared" si="2819"/>
        <v>0</v>
      </c>
      <c r="AR170" s="37">
        <f t="shared" si="2819"/>
        <v>0</v>
      </c>
      <c r="AS170" s="38">
        <f t="shared" si="2819"/>
        <v>0</v>
      </c>
      <c r="AT170" s="194">
        <f t="shared" ref="AT170" si="2820">7-COUNTIF(AV169:BB169,0)-COUNTIF(AV169:BB169,"")</f>
        <v>0</v>
      </c>
      <c r="AU170" s="22">
        <f t="shared" si="2802"/>
        <v>0</v>
      </c>
      <c r="AV170" s="35">
        <f t="shared" ref="AV170:BB170" si="2821">IF($B163=$B169,AV169+AV164,AV169)</f>
        <v>0</v>
      </c>
      <c r="AW170" s="35">
        <f t="shared" si="2821"/>
        <v>0</v>
      </c>
      <c r="AX170" s="35">
        <f t="shared" si="2821"/>
        <v>0</v>
      </c>
      <c r="AY170" s="35">
        <f t="shared" si="2821"/>
        <v>0</v>
      </c>
      <c r="AZ170" s="36">
        <f t="shared" si="2821"/>
        <v>0</v>
      </c>
      <c r="BA170" s="37">
        <f t="shared" si="2821"/>
        <v>0</v>
      </c>
      <c r="BB170" s="38">
        <f t="shared" si="2821"/>
        <v>0</v>
      </c>
    </row>
    <row r="171" spans="1:54" ht="15" hidden="1" customHeight="1" x14ac:dyDescent="0.2">
      <c r="B171" s="116"/>
      <c r="C171" s="117"/>
      <c r="D171" s="118"/>
      <c r="E171" s="119"/>
      <c r="F171" s="92"/>
      <c r="G171" s="190">
        <f t="shared" ref="G171" si="2822">IF(AND($B163=$B169,$B163&lt;&gt;"",$B163&lt;&gt;0),F169+G165,F169)</f>
        <v>18</v>
      </c>
      <c r="H171" s="121"/>
      <c r="I171" s="165">
        <f t="shared" si="2792"/>
        <v>0</v>
      </c>
      <c r="J171" s="195">
        <f t="shared" ref="J171" si="2823">IF($B169=$B163,COUNTIF(L171:R171,0),COUNTIF(L172:R172,0)+COUNTIF(L172:R172,""))</f>
        <v>7</v>
      </c>
      <c r="K171" s="39">
        <f t="shared" ref="K171:R171" si="2824">IF($B163=$B169,K172+K165,K172)</f>
        <v>0</v>
      </c>
      <c r="L171" s="40">
        <f t="shared" si="2824"/>
        <v>0</v>
      </c>
      <c r="M171" s="40">
        <f t="shared" si="2824"/>
        <v>0</v>
      </c>
      <c r="N171" s="40">
        <f t="shared" si="2824"/>
        <v>0</v>
      </c>
      <c r="O171" s="40">
        <f t="shared" si="2824"/>
        <v>0</v>
      </c>
      <c r="P171" s="41">
        <f t="shared" si="2824"/>
        <v>0</v>
      </c>
      <c r="Q171" s="42">
        <f t="shared" si="2824"/>
        <v>0</v>
      </c>
      <c r="R171" s="43">
        <f t="shared" si="2824"/>
        <v>0</v>
      </c>
      <c r="S171" s="195">
        <f t="shared" ref="S171" si="2825">IF($B169=$B163,COUNTIF(U171:AA171,0),COUNTIF(U172:AA172,0)+COUNTIF(U172:AA172,""))</f>
        <v>7</v>
      </c>
      <c r="T171" s="39">
        <f t="shared" ref="T171:AA171" si="2826">IF($B163=$B169,T172+T165,T172)</f>
        <v>0</v>
      </c>
      <c r="U171" s="40">
        <f t="shared" si="2826"/>
        <v>0</v>
      </c>
      <c r="V171" s="40">
        <f t="shared" si="2826"/>
        <v>0</v>
      </c>
      <c r="W171" s="40">
        <f t="shared" si="2826"/>
        <v>0</v>
      </c>
      <c r="X171" s="40">
        <f t="shared" si="2826"/>
        <v>0</v>
      </c>
      <c r="Y171" s="41">
        <f t="shared" si="2826"/>
        <v>0</v>
      </c>
      <c r="Z171" s="42">
        <f t="shared" si="2826"/>
        <v>0</v>
      </c>
      <c r="AA171" s="43">
        <f t="shared" si="2826"/>
        <v>0</v>
      </c>
      <c r="AB171" s="195">
        <f t="shared" ref="AB171" si="2827">IF($B169=$B163,COUNTIF(AD171:AJ171,0),COUNTIF(AD172:AJ172,0)+COUNTIF(AD172:AJ172,""))</f>
        <v>7</v>
      </c>
      <c r="AC171" s="39">
        <f t="shared" ref="AC171:AJ171" si="2828">IF($B163=$B169,AC172+AC165,AC172)</f>
        <v>0</v>
      </c>
      <c r="AD171" s="40">
        <f t="shared" si="2828"/>
        <v>0</v>
      </c>
      <c r="AE171" s="40">
        <f t="shared" si="2828"/>
        <v>0</v>
      </c>
      <c r="AF171" s="40">
        <f t="shared" si="2828"/>
        <v>0</v>
      </c>
      <c r="AG171" s="40">
        <f t="shared" si="2828"/>
        <v>0</v>
      </c>
      <c r="AH171" s="41">
        <f t="shared" si="2828"/>
        <v>0</v>
      </c>
      <c r="AI171" s="42">
        <f t="shared" si="2828"/>
        <v>0</v>
      </c>
      <c r="AJ171" s="43">
        <f t="shared" si="2828"/>
        <v>0</v>
      </c>
      <c r="AK171" s="195">
        <f t="shared" ref="AK171" si="2829">IF($B169=$B163,COUNTIF(AM171:AS171,0),COUNTIF(AM172:AS172,0)+COUNTIF(AM172:AS172,""))</f>
        <v>7</v>
      </c>
      <c r="AL171" s="39">
        <f t="shared" ref="AL171:AS171" si="2830">IF($B163=$B169,AL172+AL165,AL172)</f>
        <v>0</v>
      </c>
      <c r="AM171" s="40">
        <f t="shared" si="2830"/>
        <v>0</v>
      </c>
      <c r="AN171" s="40">
        <f t="shared" si="2830"/>
        <v>0</v>
      </c>
      <c r="AO171" s="40">
        <f t="shared" si="2830"/>
        <v>0</v>
      </c>
      <c r="AP171" s="40">
        <f t="shared" si="2830"/>
        <v>0</v>
      </c>
      <c r="AQ171" s="41">
        <f t="shared" si="2830"/>
        <v>0</v>
      </c>
      <c r="AR171" s="42">
        <f t="shared" si="2830"/>
        <v>0</v>
      </c>
      <c r="AS171" s="43">
        <f t="shared" si="2830"/>
        <v>0</v>
      </c>
      <c r="AT171" s="195">
        <f t="shared" ref="AT171" si="2831">IF($B169=$B163,COUNTIF(AV171:BB171,0),COUNTIF(AV172:BB172,0)+COUNTIF(AV172:BB172,""))</f>
        <v>7</v>
      </c>
      <c r="AU171" s="39">
        <f t="shared" ref="AU171:BB171" si="2832">IF($B163=$B169,AU172+AU165,AU172)</f>
        <v>0</v>
      </c>
      <c r="AV171" s="40">
        <f t="shared" si="2832"/>
        <v>0</v>
      </c>
      <c r="AW171" s="40">
        <f t="shared" si="2832"/>
        <v>0</v>
      </c>
      <c r="AX171" s="40">
        <f t="shared" si="2832"/>
        <v>0</v>
      </c>
      <c r="AY171" s="40">
        <f t="shared" si="2832"/>
        <v>0</v>
      </c>
      <c r="AZ171" s="41">
        <f t="shared" si="2832"/>
        <v>0</v>
      </c>
      <c r="BA171" s="42">
        <f t="shared" si="2832"/>
        <v>0</v>
      </c>
      <c r="BB171" s="43">
        <f t="shared" si="2832"/>
        <v>0</v>
      </c>
    </row>
    <row r="172" spans="1:54" ht="15.75" customHeight="1" x14ac:dyDescent="0.2">
      <c r="A172" s="1">
        <f t="shared" ref="A172" si="2833">A169</f>
        <v>0</v>
      </c>
      <c r="B172" s="313">
        <f t="shared" ref="B172" si="2834">B166+1</f>
        <v>26</v>
      </c>
      <c r="C172" s="314"/>
      <c r="D172" s="314"/>
      <c r="E172" s="314"/>
      <c r="F172" s="31"/>
      <c r="G172" s="183"/>
      <c r="H172" s="122">
        <f t="shared" ref="H172" si="2835">5-COUNTIF(AU169,0)-COUNTIF(AL169,0)-COUNTIF(AC169,0)-COUNTIF(T169,0)-COUNTIF(K169,0)</f>
        <v>0</v>
      </c>
      <c r="I172" s="165">
        <f t="shared" si="2792"/>
        <v>0</v>
      </c>
      <c r="J172" s="187">
        <f t="shared" ref="J172" si="2836">IF($B169=$B163,J166+IF($F169&lt;&gt;$G169,(K169+$G171-$G170)/$F169,K169/$F169),IF($F169&lt;&gt;G169,(K169+$G171-$G170)/$F169,K169/$F169))</f>
        <v>0</v>
      </c>
      <c r="K172" s="7">
        <f t="shared" ref="K172:K173" si="2837">SUM(L172:R172)</f>
        <v>0</v>
      </c>
      <c r="L172" s="26">
        <f t="shared" ref="L172:R172" si="2838">L169</f>
        <v>0</v>
      </c>
      <c r="M172" s="26">
        <f t="shared" si="2838"/>
        <v>0</v>
      </c>
      <c r="N172" s="26">
        <f t="shared" si="2838"/>
        <v>0</v>
      </c>
      <c r="O172" s="26">
        <f t="shared" si="2838"/>
        <v>0</v>
      </c>
      <c r="P172" s="26">
        <f t="shared" si="2838"/>
        <v>0</v>
      </c>
      <c r="Q172" s="29">
        <f t="shared" si="2838"/>
        <v>0</v>
      </c>
      <c r="R172" s="23">
        <f t="shared" si="2838"/>
        <v>0</v>
      </c>
      <c r="S172" s="187">
        <f t="shared" ref="S172" si="2839">IF($B169=$B163,S166+IF($F169&lt;&gt;$G169,(T169+$G171-$G170)/$F169,T169/$F169),IF($F169&lt;&gt;P169,(T169+$G171-$G170)/$F169,T169/$F169))</f>
        <v>0</v>
      </c>
      <c r="T172" s="7">
        <f t="shared" ref="T172:T173" si="2840">SUM(U172:AA172)</f>
        <v>0</v>
      </c>
      <c r="U172" s="26">
        <f t="shared" ref="U172:AA172" si="2841">U169</f>
        <v>0</v>
      </c>
      <c r="V172" s="26">
        <f t="shared" si="2841"/>
        <v>0</v>
      </c>
      <c r="W172" s="26">
        <f t="shared" si="2841"/>
        <v>0</v>
      </c>
      <c r="X172" s="26">
        <f t="shared" si="2841"/>
        <v>0</v>
      </c>
      <c r="Y172" s="113">
        <f t="shared" si="2841"/>
        <v>0</v>
      </c>
      <c r="Z172" s="29">
        <f t="shared" si="2841"/>
        <v>0</v>
      </c>
      <c r="AA172" s="23">
        <f t="shared" si="2841"/>
        <v>0</v>
      </c>
      <c r="AB172" s="187">
        <f t="shared" ref="AB172" si="2842">IF($B169=$B163,AB166+IF($F169&lt;&gt;$G169,(AC169+$G171-$G170)/$F169,AC169/$F169),IF($F169&lt;&gt;Y169,(AC169+$G171-$G170)/$F169,AC169/$F169))</f>
        <v>0</v>
      </c>
      <c r="AC172" s="7">
        <f t="shared" ref="AC172:AC173" si="2843">SUM(AD172:AJ172)</f>
        <v>0</v>
      </c>
      <c r="AD172" s="26">
        <f t="shared" ref="AD172:AJ172" si="2844">AD169</f>
        <v>0</v>
      </c>
      <c r="AE172" s="26">
        <f t="shared" si="2844"/>
        <v>0</v>
      </c>
      <c r="AF172" s="26">
        <f t="shared" si="2844"/>
        <v>0</v>
      </c>
      <c r="AG172" s="26">
        <f t="shared" si="2844"/>
        <v>0</v>
      </c>
      <c r="AH172" s="113">
        <f t="shared" si="2844"/>
        <v>0</v>
      </c>
      <c r="AI172" s="29">
        <f t="shared" si="2844"/>
        <v>0</v>
      </c>
      <c r="AJ172" s="23">
        <f t="shared" si="2844"/>
        <v>0</v>
      </c>
      <c r="AK172" s="187">
        <f t="shared" ref="AK172" si="2845">IF($B169=$B163,AK166+IF($F169&lt;&gt;$G169,(AL169+$G171-$G170)/$F169,AL169/$F169),IF($F169&lt;&gt;AH169,(AL169+$G171-$G170)/$F169,AL169/$F169))</f>
        <v>0</v>
      </c>
      <c r="AL172" s="7">
        <f t="shared" ref="AL172:AL173" si="2846">SUM(AM172:AS172)</f>
        <v>0</v>
      </c>
      <c r="AM172" s="26">
        <f t="shared" ref="AM172:AS172" si="2847">AM169</f>
        <v>0</v>
      </c>
      <c r="AN172" s="26">
        <f t="shared" si="2847"/>
        <v>0</v>
      </c>
      <c r="AO172" s="26">
        <f t="shared" si="2847"/>
        <v>0</v>
      </c>
      <c r="AP172" s="26">
        <f t="shared" si="2847"/>
        <v>0</v>
      </c>
      <c r="AQ172" s="113">
        <f t="shared" si="2847"/>
        <v>0</v>
      </c>
      <c r="AR172" s="29">
        <f t="shared" si="2847"/>
        <v>0</v>
      </c>
      <c r="AS172" s="23">
        <f t="shared" si="2847"/>
        <v>0</v>
      </c>
      <c r="AT172" s="187">
        <f t="shared" ref="AT172" si="2848">IF($B169=$B163,AT166+IF($F169&lt;&gt;$G169,(AU169+$G171-$G170)/$F169,AU169/$F169),IF($F169&lt;&gt;AQ169,(AU169+$G171-$G170)/$F169,AU169/$F169))</f>
        <v>0</v>
      </c>
      <c r="AU172" s="7">
        <f t="shared" ref="AU172:AU173" si="2849">SUM(AV172:BB172)</f>
        <v>0</v>
      </c>
      <c r="AV172" s="6">
        <f t="shared" ref="AV172" si="2850">IF(SUM($AM$9:$AS$9)=SUM($AV$9:$BB$9),AV169,IF(AND(SUM($AV$9:$BB$9)&gt;42,SUM($AV$9:$BB$9)&lt;49),AV169,0))</f>
        <v>0</v>
      </c>
      <c r="AW172" s="6">
        <f t="shared" ref="AW172:BB172" si="2851">IF(SUM($AM$9:$AS$9)=SUM($AV$9:$BB$9),AW169,IF(AND(SUM($AV$9:$BB$9)&gt;42,SUM($AV$9:$BB$9)&lt;49),AW169,0))</f>
        <v>0</v>
      </c>
      <c r="AX172" s="6">
        <f t="shared" si="2851"/>
        <v>0</v>
      </c>
      <c r="AY172" s="6">
        <f t="shared" si="2851"/>
        <v>0</v>
      </c>
      <c r="AZ172" s="26">
        <f t="shared" si="2851"/>
        <v>0</v>
      </c>
      <c r="BA172" s="29">
        <f t="shared" si="2851"/>
        <v>0</v>
      </c>
      <c r="BB172" s="23">
        <f t="shared" si="2851"/>
        <v>0</v>
      </c>
    </row>
    <row r="173" spans="1:54" ht="15.75" customHeight="1" x14ac:dyDescent="0.2">
      <c r="A173" s="1">
        <f t="shared" ref="A173:A174" si="2852">A172</f>
        <v>0</v>
      </c>
      <c r="B173" s="313"/>
      <c r="C173" s="314"/>
      <c r="D173" s="314"/>
      <c r="E173" s="314"/>
      <c r="F173" s="31"/>
      <c r="G173" s="183"/>
      <c r="H173" s="123">
        <f t="shared" ref="H173" si="2853">IF($B169=$B163,H167+F173,$F173)</f>
        <v>0</v>
      </c>
      <c r="I173" s="165">
        <f t="shared" si="2792"/>
        <v>0</v>
      </c>
      <c r="J173" s="141">
        <f t="shared" ref="J173" si="2854">IF($H172=0,0,IF($B163=$B169,IF($H174&gt;0,$H174+J167,K169+J167),IF($H174&gt;0,$H174,K169)))</f>
        <v>0</v>
      </c>
      <c r="K173" s="7">
        <f t="shared" si="2837"/>
        <v>0</v>
      </c>
      <c r="L173" s="6"/>
      <c r="M173" s="6"/>
      <c r="N173" s="6"/>
      <c r="O173" s="6"/>
      <c r="P173" s="26"/>
      <c r="Q173" s="29"/>
      <c r="R173" s="23"/>
      <c r="S173" s="141">
        <f t="shared" ref="S173" si="2855">IF($H172=0,0,IF($B163=$B169,IF($H174&gt;0,$H174+S167,T169+S167),IF($H174&gt;0,$H174,T169)))</f>
        <v>0</v>
      </c>
      <c r="T173" s="7">
        <f t="shared" si="2840"/>
        <v>0</v>
      </c>
      <c r="U173" s="6"/>
      <c r="V173" s="6"/>
      <c r="W173" s="6"/>
      <c r="X173" s="6"/>
      <c r="Y173" s="26"/>
      <c r="Z173" s="29"/>
      <c r="AA173" s="23"/>
      <c r="AB173" s="141">
        <f t="shared" ref="AB173" si="2856">IF($H172=0,0,IF($B163=$B169,IF($H174&gt;0,$H174+AB167,AC169+AB167),IF($H174&gt;0,$H174,AC169)))</f>
        <v>0</v>
      </c>
      <c r="AC173" s="7">
        <f t="shared" si="2843"/>
        <v>0</v>
      </c>
      <c r="AD173" s="6"/>
      <c r="AE173" s="6"/>
      <c r="AF173" s="6"/>
      <c r="AG173" s="6"/>
      <c r="AH173" s="26"/>
      <c r="AI173" s="29"/>
      <c r="AJ173" s="23"/>
      <c r="AK173" s="141">
        <f t="shared" ref="AK173" si="2857">IF($H172=0,0,IF($B163=$B169,IF($H174&gt;0,$H174+AK167,AL169+AK167),IF($H174&gt;0,$H174,AL169)))</f>
        <v>0</v>
      </c>
      <c r="AL173" s="7">
        <f t="shared" si="2846"/>
        <v>0</v>
      </c>
      <c r="AM173" s="6"/>
      <c r="AN173" s="6"/>
      <c r="AO173" s="6"/>
      <c r="AP173" s="6"/>
      <c r="AQ173" s="26"/>
      <c r="AR173" s="29"/>
      <c r="AS173" s="23"/>
      <c r="AT173" s="141">
        <f t="shared" ref="AT173" si="2858">IF($H172=0,0,IF($B163=$B169,IF($H174&gt;0,$H174+AT167,AU169+AT167),IF($H174&gt;0,$H174,AU169)))</f>
        <v>0</v>
      </c>
      <c r="AU173" s="7">
        <f t="shared" si="2849"/>
        <v>0</v>
      </c>
      <c r="AV173" s="6"/>
      <c r="AW173" s="6"/>
      <c r="AX173" s="6"/>
      <c r="AY173" s="6"/>
      <c r="AZ173" s="26"/>
      <c r="BA173" s="29"/>
      <c r="BB173" s="23"/>
    </row>
    <row r="174" spans="1:54" ht="18.75" customHeight="1" thickBot="1" x14ac:dyDescent="0.25">
      <c r="A174" s="1">
        <f t="shared" si="2852"/>
        <v>0</v>
      </c>
      <c r="B174" s="323" t="str">
        <f>IF(B169="",Wydruk!$AE$6,IF(J170=0,Wydruk!$AE$7,IF(AND(G170&lt;G171,B169&lt;&gt;$B175),Wydruk!$AE$13,IF(AND($B169=$B163,$B169&lt;&gt;$B175),IF(OR(OR(J174&lt;4,J174&gt;5),OR(S174&lt;4,S174&gt;5),OR(AB174&lt;4,AB174&gt;5),OR(AK174&lt;4,AK174&gt;5),OR(AND(AT174&lt;4,AT174&gt;0),AT174&gt;5)),Wydruk!$AE$8,Wydruk!$AE$9),IF($B169=$B175,IF($F173&lt;&gt;0,Wydruk!$AE$12,Wydruk!$AE$10),IF(OR(OR(J170&lt;4,J170&gt;5),OR(S170&lt;4,S170&gt;5),OR(AB170&lt;4,AB170&gt;5),OR(AK170&lt;4,AK170&gt;5),OR(AND(AT170&lt;4,AT170&gt;0),AT170&gt;5)),Wydruk!$AE$8,Wydruk!$AE$11))))))</f>
        <v>Uzupełnij liczby godzin tygodniowego planu</v>
      </c>
      <c r="C174" s="324"/>
      <c r="D174" s="324"/>
      <c r="E174" s="324"/>
      <c r="F174" s="173">
        <f>czerwiec!F174</f>
        <v>0</v>
      </c>
      <c r="G174" s="184">
        <f>czerwiec!G174</f>
        <v>0</v>
      </c>
      <c r="H174" s="191">
        <f t="shared" ref="H174" si="2859">IF(OR($G174=0,$F174=0,$G174="",$F174=""),0,$G174/$F174)</f>
        <v>0</v>
      </c>
      <c r="I174" s="193"/>
      <c r="J174" s="176">
        <f t="shared" ref="J174" si="2860">IF($B163=$B169,IF(L169+L164&gt;0,1,0)+IF(M169+M164&gt;0,1,0)+IF(N169+N164&gt;0,1,0)+IF(O169+O164&gt;0,1,0)+IF(P169+P164&gt;0,1,0)+IF(Q169+Q164&gt;0,1,0)+IF(R169+R164&gt;0,1,0),J170)</f>
        <v>0</v>
      </c>
      <c r="K174" s="133">
        <f t="shared" ref="K174" si="2861">IF(OR($B169=$B175,J174=0,(K170-Q174+O174)&lt;=0),0,(K170-Q174+O174)/J174)</f>
        <v>0</v>
      </c>
      <c r="L174" s="137">
        <f t="shared" ref="L174" si="2862">IF(K174*(7-J171)&lt;=0,0,K174*(7-J171))</f>
        <v>0</v>
      </c>
      <c r="M174" s="311">
        <f t="shared" ref="M174" si="2863">ROUND(IF(OR(K171-K174*(7-J171)+P174&lt;0,$B169=$B175,K174&lt;=0,K171=0),0,IF(K171-K174*(7-J171)+P174&gt;Q174-O174+P174,Q174-O174+P174,K171-K174*(7-J171)+P174)),1)</f>
        <v>0</v>
      </c>
      <c r="N174" s="312"/>
      <c r="O174" s="139">
        <f t="shared" ref="O174" si="2864">IF(OR($B169=$B175,J170=0),0,IF($B169=$B163,J169,$F169))</f>
        <v>0</v>
      </c>
      <c r="P174" s="30">
        <f t="shared" ref="P174" si="2865">IF(OR($B169=$B175,J174=0),0,$G171-$G170)</f>
        <v>0</v>
      </c>
      <c r="Q174" s="134">
        <f t="shared" ref="Q174" si="2866">IF(OR($B169=$B175,J174=0),0,J173)</f>
        <v>0</v>
      </c>
      <c r="R174" s="138">
        <f t="shared" ref="R174" si="2867">IF($B169=$B175,0,K171)</f>
        <v>0</v>
      </c>
      <c r="S174" s="176">
        <f t="shared" ref="S174" si="2868">IF($B163=$B169,IF(U169+U164&gt;0,1,0)+IF(V169+V164&gt;0,1,0)+IF(W169+W164&gt;0,1,0)+IF(X169+X164&gt;0,1,0)+IF(Y169+Y164&gt;0,1,0)+IF(Z169+Z164&gt;0,1,0)+IF(AA169+AA164&gt;0,1,0),S170)</f>
        <v>0</v>
      </c>
      <c r="T174" s="133">
        <f t="shared" ref="T174" si="2869">IF(OR($B169=$B175,S174=0,(T170-Z174+X174)&lt;=0),0,(T170-Z174+X174)/S174)</f>
        <v>0</v>
      </c>
      <c r="U174" s="137">
        <f t="shared" ref="U174" si="2870">IF(T174*(7-S171)&lt;=0,0,T174*(7-S171))</f>
        <v>0</v>
      </c>
      <c r="V174" s="311">
        <f t="shared" ref="V174" si="2871">ROUND(IF(OR(T171-T174*(7-S171)+Y174&lt;0,$B169=$B175,T174&lt;=0,T171=0),0,IF(T171-T174*(7-S171)+Y174&gt;Z174-X174+Y174,Z174-X174+Y174,T171-T174*(7-S171)+Y174)),1)</f>
        <v>0</v>
      </c>
      <c r="W174" s="312"/>
      <c r="X174" s="139">
        <f t="shared" ref="X174" si="2872">IF(OR($B169=$B175,S170=0),0,IF($B169=$B163,S169,$F169))</f>
        <v>0</v>
      </c>
      <c r="Y174" s="30">
        <f t="shared" ref="Y174" si="2873">IF(OR($B169=$B175,S174=0),0,$G171-$G170)</f>
        <v>0</v>
      </c>
      <c r="Z174" s="134">
        <f t="shared" ref="Z174" si="2874">IF(OR($B169=$B175,S174=0),0,S173)</f>
        <v>0</v>
      </c>
      <c r="AA174" s="138">
        <f t="shared" ref="AA174" si="2875">IF($B169=$B175,0,T171)</f>
        <v>0</v>
      </c>
      <c r="AB174" s="176">
        <f t="shared" ref="AB174" si="2876">IF($B163=$B169,IF(AD169+AD164&gt;0,1,0)+IF(AE169+AE164&gt;0,1,0)+IF(AF169+AF164&gt;0,1,0)+IF(AG169+AG164&gt;0,1,0)+IF(AH169+AH164&gt;0,1,0)+IF(AI169+AI164&gt;0,1,0)+IF(AJ169+AJ164&gt;0,1,0),AB170)</f>
        <v>0</v>
      </c>
      <c r="AC174" s="133">
        <f t="shared" ref="AC174" si="2877">IF(OR($B169=$B175,AB174=0,(AC170-AI174+AG174)&lt;=0),0,(AC170-AI174+AG174)/AB174)</f>
        <v>0</v>
      </c>
      <c r="AD174" s="137">
        <f t="shared" ref="AD174" si="2878">IF(AC174*(7-AB171)&lt;=0,0,AC174*(7-AB171))</f>
        <v>0</v>
      </c>
      <c r="AE174" s="311">
        <f t="shared" ref="AE174" si="2879">ROUND(IF(OR(AC171-AC174*(7-AB171)+AH174&lt;0,$B169=$B175,AC174&lt;=0,AC171=0),0,IF(AC171-AC174*(7-AB171)+AH174&gt;AI174-AG174+AH174,AI174-AG174+AH174,AC171-AC174*(7-AB171)+AH174)),1)</f>
        <v>0</v>
      </c>
      <c r="AF174" s="312"/>
      <c r="AG174" s="139">
        <f t="shared" ref="AG174" si="2880">IF(OR($B169=$B175,AB170=0),0,IF($B169=$B163,AB169,$F169))</f>
        <v>0</v>
      </c>
      <c r="AH174" s="30">
        <f t="shared" ref="AH174" si="2881">IF(OR($B169=$B175,AB174=0),0,$G171-$G170)</f>
        <v>0</v>
      </c>
      <c r="AI174" s="134">
        <f t="shared" ref="AI174" si="2882">IF(OR($B169=$B175,AB174=0),0,AB173)</f>
        <v>0</v>
      </c>
      <c r="AJ174" s="138">
        <f t="shared" ref="AJ174" si="2883">IF($B169=$B175,0,AC171)</f>
        <v>0</v>
      </c>
      <c r="AK174" s="176">
        <f t="shared" ref="AK174" si="2884">IF($B163=$B169,IF(AM169+AM164&gt;0,1,0)+IF(AN169+AN164&gt;0,1,0)+IF(AO169+AO164&gt;0,1,0)+IF(AP169+AP164&gt;0,1,0)+IF(AQ169+AQ164&gt;0,1,0)+IF(AR169+AR164&gt;0,1,0)+IF(AS169+AS164&gt;0,1,0),AK170)</f>
        <v>0</v>
      </c>
      <c r="AL174" s="133">
        <f t="shared" ref="AL174" si="2885">IF(OR($B169=$B175,AK174=0,(AL170-AR174+AP174)&lt;=0),0,(AL170-AR174+AP174)/AK174)</f>
        <v>0</v>
      </c>
      <c r="AM174" s="137">
        <f t="shared" ref="AM174" si="2886">IF(AL174*(7-AK171)&lt;=0,0,AL174*(7-AK171))</f>
        <v>0</v>
      </c>
      <c r="AN174" s="311">
        <f t="shared" ref="AN174" si="2887">ROUND(IF(OR(AL171-AL174*(7-AK171)+AQ174&lt;0,$B169=$B175,AL174&lt;=0,AL171=0),0,IF(AL171-AL174*(7-AK171)+AQ174&gt;AR174-AP174+AQ174,AR174-AP174+AQ174,AL171-AL174*(7-AK171)+AQ174)),1)</f>
        <v>0</v>
      </c>
      <c r="AO174" s="312"/>
      <c r="AP174" s="139">
        <f t="shared" ref="AP174" si="2888">IF(OR($B169=$B175,AK170=0),0,IF($B169=$B163,AK169,$F169))</f>
        <v>0</v>
      </c>
      <c r="AQ174" s="30">
        <f t="shared" ref="AQ174" si="2889">IF(OR($B169=$B175,AK174=0),0,$G171-$G170)</f>
        <v>0</v>
      </c>
      <c r="AR174" s="134">
        <f t="shared" ref="AR174" si="2890">IF(OR($B169=$B175,AK174=0),0,AK173)</f>
        <v>0</v>
      </c>
      <c r="AS174" s="138">
        <f t="shared" ref="AS174" si="2891">IF($B169=$B175,0,AL171)</f>
        <v>0</v>
      </c>
      <c r="AT174" s="176">
        <f t="shared" ref="AT174" si="2892">IF($B163=$B169,IF(AV169+AV164&gt;0,1,0)+IF(AW169+AW164&gt;0,1,0)+IF(AX169+AX164&gt;0,1,0)+IF(AY169+AY164&gt;0,1,0)+IF(AZ169+AZ164&gt;0,1,0)+IF(BA169+BA164&gt;0,1,0)+IF(BB169+BB164&gt;0,1,0),AT170)</f>
        <v>0</v>
      </c>
      <c r="AU174" s="133">
        <f t="shared" ref="AU174" si="2893">IF(OR($B169=$B175,AT174=0,(AU170-BA174+AY174)&lt;=0),0,(AU170-BA174+AY174)/AT174)</f>
        <v>0</v>
      </c>
      <c r="AV174" s="137">
        <f t="shared" ref="AV174" si="2894">IF(AU174*(7-AT171)&lt;=0,0,AU174*(7-AT171))</f>
        <v>0</v>
      </c>
      <c r="AW174" s="311">
        <f t="shared" ref="AW174" si="2895">ROUND(IF(OR(AU171-AU174*(7-AT171)+AZ174&lt;0,$B169=$B175,AU174&lt;=0,AU171=0),0,IF(AU171-AU174*(7-AT171)+AZ174&gt;BA174-AY174+AZ174,BA174-AY174+AZ174,AU171-AU174*(7-AT171)+AZ174)),1)</f>
        <v>0</v>
      </c>
      <c r="AX174" s="312"/>
      <c r="AY174" s="139">
        <f t="shared" ref="AY174" si="2896">IF(OR($B169=$B175,AT170=0),0,IF($B169=$B163,AT169,$F169))</f>
        <v>0</v>
      </c>
      <c r="AZ174" s="30">
        <f t="shared" ref="AZ174" si="2897">IF(OR($B169=$B175,AT174=0),0,$G171-$G170)</f>
        <v>0</v>
      </c>
      <c r="BA174" s="134">
        <f t="shared" ref="BA174" si="2898">IF(OR($B169=$B175,AT174=0),0,AT173)</f>
        <v>0</v>
      </c>
      <c r="BB174" s="138">
        <f t="shared" ref="BB174" si="2899">IF($B169=$B175,0,AU171)</f>
        <v>0</v>
      </c>
    </row>
    <row r="175" spans="1:54" ht="15.75" x14ac:dyDescent="0.2">
      <c r="A175" s="1">
        <f t="shared" ref="A175" si="2900">IF(B175="","1. Niewypełnione",B175)</f>
        <v>0</v>
      </c>
      <c r="B175" s="320">
        <f>czerwiec!B175</f>
        <v>0</v>
      </c>
      <c r="C175" s="321">
        <f>czerwiec!C175</f>
        <v>0</v>
      </c>
      <c r="D175" s="321">
        <f>czerwiec!D175</f>
        <v>0</v>
      </c>
      <c r="E175" s="321">
        <f>czerwiec!E175</f>
        <v>0</v>
      </c>
      <c r="F175" s="177">
        <f>czerwiec!F175</f>
        <v>18</v>
      </c>
      <c r="G175" s="185">
        <f>czerwiec!G175</f>
        <v>18</v>
      </c>
      <c r="H175" s="177"/>
      <c r="I175" s="192">
        <f t="shared" ref="I175:I179" si="2901">K175+T175+AC175+AL175+AU175</f>
        <v>0</v>
      </c>
      <c r="J175" s="186">
        <f t="shared" ref="J175" si="2902">IF(OR($B175=$B181,J178=0),0,ROUND((K176+P180)/J178,0))</f>
        <v>0</v>
      </c>
      <c r="K175" s="51">
        <f t="shared" ref="K175:K176" si="2903">SUM(L175:R175)</f>
        <v>0</v>
      </c>
      <c r="L175" s="52">
        <f>czerwiec!L175</f>
        <v>0</v>
      </c>
      <c r="M175" s="52">
        <f>czerwiec!M175</f>
        <v>0</v>
      </c>
      <c r="N175" s="52">
        <f>czerwiec!N175</f>
        <v>0</v>
      </c>
      <c r="O175" s="52">
        <f>czerwiec!O175</f>
        <v>0</v>
      </c>
      <c r="P175" s="53">
        <f>czerwiec!P175</f>
        <v>0</v>
      </c>
      <c r="Q175" s="54">
        <f>czerwiec!Q175</f>
        <v>0</v>
      </c>
      <c r="R175" s="55">
        <f>czerwiec!R175</f>
        <v>0</v>
      </c>
      <c r="S175" s="188">
        <f t="shared" ref="S175" si="2904">IF(OR($B175=$B181,S178=0),0,ROUND((T176+Y180)/S178,0))</f>
        <v>0</v>
      </c>
      <c r="T175" s="51">
        <f t="shared" ref="T175:T176" si="2905">SUM(U175:AA175)</f>
        <v>0</v>
      </c>
      <c r="U175" s="52">
        <f>czerwiec!U175</f>
        <v>0</v>
      </c>
      <c r="V175" s="52">
        <f>czerwiec!V175</f>
        <v>0</v>
      </c>
      <c r="W175" s="52">
        <f>czerwiec!W175</f>
        <v>0</v>
      </c>
      <c r="X175" s="52">
        <f>czerwiec!X175</f>
        <v>0</v>
      </c>
      <c r="Y175" s="53">
        <f>czerwiec!Y175</f>
        <v>0</v>
      </c>
      <c r="Z175" s="54">
        <f>czerwiec!Z175</f>
        <v>0</v>
      </c>
      <c r="AA175" s="55">
        <f>czerwiec!AA175</f>
        <v>0</v>
      </c>
      <c r="AB175" s="188">
        <f t="shared" ref="AB175" si="2906">IF(OR($B175=$B181,AB178=0),0,ROUND((AC176+AH180)/AB178,0))</f>
        <v>0</v>
      </c>
      <c r="AC175" s="51">
        <f t="shared" ref="AC175:AC176" si="2907">SUM(AD175:AJ175)</f>
        <v>0</v>
      </c>
      <c r="AD175" s="52">
        <f>czerwiec!AD175</f>
        <v>0</v>
      </c>
      <c r="AE175" s="52">
        <f>czerwiec!AE175</f>
        <v>0</v>
      </c>
      <c r="AF175" s="52">
        <f>czerwiec!AF175</f>
        <v>0</v>
      </c>
      <c r="AG175" s="52">
        <f>czerwiec!AG175</f>
        <v>0</v>
      </c>
      <c r="AH175" s="53">
        <f>czerwiec!AH175</f>
        <v>0</v>
      </c>
      <c r="AI175" s="54">
        <f>czerwiec!AI175</f>
        <v>0</v>
      </c>
      <c r="AJ175" s="55">
        <f>czerwiec!AJ175</f>
        <v>0</v>
      </c>
      <c r="AK175" s="188">
        <f t="shared" ref="AK175" si="2908">IF(OR($B175=$B181,AK178=0),0,ROUND((AL176+AQ180)/AK178,0))</f>
        <v>0</v>
      </c>
      <c r="AL175" s="51">
        <f t="shared" ref="AL175:AL176" si="2909">SUM(AM175:AS175)</f>
        <v>0</v>
      </c>
      <c r="AM175" s="52">
        <f>czerwiec!AM175</f>
        <v>0</v>
      </c>
      <c r="AN175" s="52">
        <f>czerwiec!AN175</f>
        <v>0</v>
      </c>
      <c r="AO175" s="52">
        <f>czerwiec!AO175</f>
        <v>0</v>
      </c>
      <c r="AP175" s="52">
        <f>czerwiec!AP175</f>
        <v>0</v>
      </c>
      <c r="AQ175" s="53">
        <f>czerwiec!AQ175</f>
        <v>0</v>
      </c>
      <c r="AR175" s="54">
        <f>czerwiec!AR175</f>
        <v>0</v>
      </c>
      <c r="AS175" s="55">
        <f>czerwiec!AS175</f>
        <v>0</v>
      </c>
      <c r="AT175" s="188">
        <f t="shared" ref="AT175" si="2910">IF(OR($B175=$B181,AT178=0),0,ROUND((AU176+AZ180)/AT178,0))</f>
        <v>0</v>
      </c>
      <c r="AU175" s="51">
        <f t="shared" ref="AU175:AU176" si="2911">SUM(AV175:BB175)</f>
        <v>0</v>
      </c>
      <c r="AV175" s="52">
        <f t="shared" ref="AV175" si="2912">IF(SUM($AM$9:$AS$9)=SUM($AV$9:$BB$9),AM175,IF(AND(SUM($AV$9:$BB$9)&gt;42,SUM($AV$9:$BB$9)&lt;49),AM175,0))</f>
        <v>0</v>
      </c>
      <c r="AW175" s="52">
        <f t="shared" ref="AW175" si="2913">IF(SUM($AM$9:$AS$9)=SUM($AV$9:$BB$9),AN175,IF(AND(SUM($AV$9:$BB$9)&gt;42,SUM($AV$9:$BB$9)&lt;49),AN175,0))</f>
        <v>0</v>
      </c>
      <c r="AX175" s="52">
        <f t="shared" ref="AX175" si="2914">IF(SUM($AM$9:$AS$9)=SUM($AV$9:$BB$9),AO175,IF(AND(SUM($AV$9:$BB$9)&gt;42,SUM($AV$9:$BB$9)&lt;49),AO175,0))</f>
        <v>0</v>
      </c>
      <c r="AY175" s="52">
        <f t="shared" ref="AY175" si="2915">IF(SUM($AM$9:$AS$9)=SUM($AV$9:$BB$9),AP175,IF(AND(SUM($AV$9:$BB$9)&gt;42,SUM($AV$9:$BB$9)&lt;49),AP175,0))</f>
        <v>0</v>
      </c>
      <c r="AZ175" s="53">
        <f t="shared" ref="AZ175" si="2916">IF(SUM($AM$9:$AS$9)=SUM($AV$9:$BB$9),AQ175,IF(AND(SUM($AV$9:$BB$9)&gt;42,SUM($AV$9:$BB$9)&lt;49),AQ175,0))</f>
        <v>0</v>
      </c>
      <c r="BA175" s="54">
        <f t="shared" ref="BA175" si="2917">IF(SUM($AM$9:$AS$9)=SUM($AV$9:$BB$9),AR175,IF(AND(SUM($AV$9:$BB$9)&gt;42,SUM($AV$9:$BB$9)&lt;49),AR175,0))</f>
        <v>0</v>
      </c>
      <c r="BB175" s="55">
        <f t="shared" ref="BB175" si="2918">IF(SUM($AM$9:$AS$9)=SUM($AV$9:$BB$9),AS175,IF(AND(SUM($AV$9:$BB$9)&gt;42,SUM($AV$9:$BB$9)&lt;49),AS175,0))</f>
        <v>0</v>
      </c>
    </row>
    <row r="176" spans="1:54" ht="12.75" hidden="1" customHeight="1" x14ac:dyDescent="0.2">
      <c r="B176" s="93"/>
      <c r="C176" s="94"/>
      <c r="D176" s="95"/>
      <c r="E176" s="115"/>
      <c r="F176" s="140" t="b">
        <f t="shared" ref="F176" si="2919">IF($B169=$B175,OR(F170,G175&lt;F175),G175&lt;F175)</f>
        <v>0</v>
      </c>
      <c r="G176" s="189">
        <f t="shared" ref="G176" si="2920">IF(AND($B169=$B175,$B169&lt;&gt;"",$B169&lt;&gt;0),G175+G170,G175)</f>
        <v>18</v>
      </c>
      <c r="H176" s="120"/>
      <c r="I176" s="165">
        <f t="shared" si="2901"/>
        <v>0</v>
      </c>
      <c r="J176" s="194">
        <f t="shared" ref="J176" si="2921">7-COUNTIF(L175:R175,0)-COUNTIF(L175:R175,"")</f>
        <v>0</v>
      </c>
      <c r="K176" s="22">
        <f t="shared" si="2903"/>
        <v>0</v>
      </c>
      <c r="L176" s="35">
        <f t="shared" ref="L176:R176" si="2922">IF($B169=$B175,L175+L170,L175)</f>
        <v>0</v>
      </c>
      <c r="M176" s="35">
        <f t="shared" si="2922"/>
        <v>0</v>
      </c>
      <c r="N176" s="35">
        <f t="shared" si="2922"/>
        <v>0</v>
      </c>
      <c r="O176" s="35">
        <f t="shared" si="2922"/>
        <v>0</v>
      </c>
      <c r="P176" s="36">
        <f t="shared" si="2922"/>
        <v>0</v>
      </c>
      <c r="Q176" s="37">
        <f t="shared" si="2922"/>
        <v>0</v>
      </c>
      <c r="R176" s="38">
        <f t="shared" si="2922"/>
        <v>0</v>
      </c>
      <c r="S176" s="194">
        <f t="shared" ref="S176" si="2923">7-COUNTIF(U175:AA175,0)-COUNTIF(U175:AA175,"")</f>
        <v>0</v>
      </c>
      <c r="T176" s="22">
        <f t="shared" si="2905"/>
        <v>0</v>
      </c>
      <c r="U176" s="35">
        <f t="shared" ref="U176:AA176" si="2924">IF($B169=$B175,U175+U170,U175)</f>
        <v>0</v>
      </c>
      <c r="V176" s="35">
        <f t="shared" si="2924"/>
        <v>0</v>
      </c>
      <c r="W176" s="35">
        <f t="shared" si="2924"/>
        <v>0</v>
      </c>
      <c r="X176" s="35">
        <f t="shared" si="2924"/>
        <v>0</v>
      </c>
      <c r="Y176" s="36">
        <f t="shared" si="2924"/>
        <v>0</v>
      </c>
      <c r="Z176" s="37">
        <f t="shared" si="2924"/>
        <v>0</v>
      </c>
      <c r="AA176" s="38">
        <f t="shared" si="2924"/>
        <v>0</v>
      </c>
      <c r="AB176" s="194">
        <f t="shared" ref="AB176" si="2925">7-COUNTIF(AD175:AJ175,0)-COUNTIF(AD175:AJ175,"")</f>
        <v>0</v>
      </c>
      <c r="AC176" s="22">
        <f t="shared" si="2907"/>
        <v>0</v>
      </c>
      <c r="AD176" s="35">
        <f t="shared" ref="AD176:AJ176" si="2926">IF($B169=$B175,AD175+AD170,AD175)</f>
        <v>0</v>
      </c>
      <c r="AE176" s="35">
        <f t="shared" si="2926"/>
        <v>0</v>
      </c>
      <c r="AF176" s="35">
        <f t="shared" si="2926"/>
        <v>0</v>
      </c>
      <c r="AG176" s="35">
        <f t="shared" si="2926"/>
        <v>0</v>
      </c>
      <c r="AH176" s="36">
        <f t="shared" si="2926"/>
        <v>0</v>
      </c>
      <c r="AI176" s="37">
        <f t="shared" si="2926"/>
        <v>0</v>
      </c>
      <c r="AJ176" s="38">
        <f t="shared" si="2926"/>
        <v>0</v>
      </c>
      <c r="AK176" s="194">
        <f t="shared" ref="AK176" si="2927">7-COUNTIF(AM175:AS175,0)-COUNTIF(AM175:AS175,"")</f>
        <v>0</v>
      </c>
      <c r="AL176" s="22">
        <f t="shared" si="2909"/>
        <v>0</v>
      </c>
      <c r="AM176" s="35">
        <f t="shared" ref="AM176:AS176" si="2928">IF($B169=$B175,AM175+AM170,AM175)</f>
        <v>0</v>
      </c>
      <c r="AN176" s="35">
        <f t="shared" si="2928"/>
        <v>0</v>
      </c>
      <c r="AO176" s="35">
        <f t="shared" si="2928"/>
        <v>0</v>
      </c>
      <c r="AP176" s="35">
        <f t="shared" si="2928"/>
        <v>0</v>
      </c>
      <c r="AQ176" s="36">
        <f t="shared" si="2928"/>
        <v>0</v>
      </c>
      <c r="AR176" s="37">
        <f t="shared" si="2928"/>
        <v>0</v>
      </c>
      <c r="AS176" s="38">
        <f t="shared" si="2928"/>
        <v>0</v>
      </c>
      <c r="AT176" s="194">
        <f t="shared" ref="AT176" si="2929">7-COUNTIF(AV175:BB175,0)-COUNTIF(AV175:BB175,"")</f>
        <v>0</v>
      </c>
      <c r="AU176" s="22">
        <f t="shared" si="2911"/>
        <v>0</v>
      </c>
      <c r="AV176" s="35">
        <f t="shared" ref="AV176:BB176" si="2930">IF($B169=$B175,AV175+AV170,AV175)</f>
        <v>0</v>
      </c>
      <c r="AW176" s="35">
        <f t="shared" si="2930"/>
        <v>0</v>
      </c>
      <c r="AX176" s="35">
        <f t="shared" si="2930"/>
        <v>0</v>
      </c>
      <c r="AY176" s="35">
        <f t="shared" si="2930"/>
        <v>0</v>
      </c>
      <c r="AZ176" s="36">
        <f t="shared" si="2930"/>
        <v>0</v>
      </c>
      <c r="BA176" s="37">
        <f t="shared" si="2930"/>
        <v>0</v>
      </c>
      <c r="BB176" s="38">
        <f t="shared" si="2930"/>
        <v>0</v>
      </c>
    </row>
    <row r="177" spans="1:54" ht="15" hidden="1" customHeight="1" x14ac:dyDescent="0.2">
      <c r="B177" s="116"/>
      <c r="C177" s="117"/>
      <c r="D177" s="118"/>
      <c r="E177" s="119"/>
      <c r="F177" s="92"/>
      <c r="G177" s="190">
        <f t="shared" ref="G177" si="2931">IF(AND($B169=$B175,$B169&lt;&gt;"",$B169&lt;&gt;0),F175+G171,F175)</f>
        <v>18</v>
      </c>
      <c r="H177" s="121"/>
      <c r="I177" s="165">
        <f t="shared" si="2901"/>
        <v>0</v>
      </c>
      <c r="J177" s="195">
        <f t="shared" ref="J177" si="2932">IF($B175=$B169,COUNTIF(L177:R177,0),COUNTIF(L178:R178,0)+COUNTIF(L178:R178,""))</f>
        <v>7</v>
      </c>
      <c r="K177" s="39">
        <f t="shared" ref="K177:R177" si="2933">IF($B169=$B175,K178+K171,K178)</f>
        <v>0</v>
      </c>
      <c r="L177" s="40">
        <f t="shared" si="2933"/>
        <v>0</v>
      </c>
      <c r="M177" s="40">
        <f t="shared" si="2933"/>
        <v>0</v>
      </c>
      <c r="N177" s="40">
        <f t="shared" si="2933"/>
        <v>0</v>
      </c>
      <c r="O177" s="40">
        <f t="shared" si="2933"/>
        <v>0</v>
      </c>
      <c r="P177" s="41">
        <f t="shared" si="2933"/>
        <v>0</v>
      </c>
      <c r="Q177" s="42">
        <f t="shared" si="2933"/>
        <v>0</v>
      </c>
      <c r="R177" s="43">
        <f t="shared" si="2933"/>
        <v>0</v>
      </c>
      <c r="S177" s="195">
        <f t="shared" ref="S177" si="2934">IF($B175=$B169,COUNTIF(U177:AA177,0),COUNTIF(U178:AA178,0)+COUNTIF(U178:AA178,""))</f>
        <v>7</v>
      </c>
      <c r="T177" s="39">
        <f t="shared" ref="T177:AA177" si="2935">IF($B169=$B175,T178+T171,T178)</f>
        <v>0</v>
      </c>
      <c r="U177" s="40">
        <f t="shared" si="2935"/>
        <v>0</v>
      </c>
      <c r="V177" s="40">
        <f t="shared" si="2935"/>
        <v>0</v>
      </c>
      <c r="W177" s="40">
        <f t="shared" si="2935"/>
        <v>0</v>
      </c>
      <c r="X177" s="40">
        <f t="shared" si="2935"/>
        <v>0</v>
      </c>
      <c r="Y177" s="41">
        <f t="shared" si="2935"/>
        <v>0</v>
      </c>
      <c r="Z177" s="42">
        <f t="shared" si="2935"/>
        <v>0</v>
      </c>
      <c r="AA177" s="43">
        <f t="shared" si="2935"/>
        <v>0</v>
      </c>
      <c r="AB177" s="195">
        <f t="shared" ref="AB177" si="2936">IF($B175=$B169,COUNTIF(AD177:AJ177,0),COUNTIF(AD178:AJ178,0)+COUNTIF(AD178:AJ178,""))</f>
        <v>7</v>
      </c>
      <c r="AC177" s="39">
        <f t="shared" ref="AC177:AJ177" si="2937">IF($B169=$B175,AC178+AC171,AC178)</f>
        <v>0</v>
      </c>
      <c r="AD177" s="40">
        <f t="shared" si="2937"/>
        <v>0</v>
      </c>
      <c r="AE177" s="40">
        <f t="shared" si="2937"/>
        <v>0</v>
      </c>
      <c r="AF177" s="40">
        <f t="shared" si="2937"/>
        <v>0</v>
      </c>
      <c r="AG177" s="40">
        <f t="shared" si="2937"/>
        <v>0</v>
      </c>
      <c r="AH177" s="41">
        <f t="shared" si="2937"/>
        <v>0</v>
      </c>
      <c r="AI177" s="42">
        <f t="shared" si="2937"/>
        <v>0</v>
      </c>
      <c r="AJ177" s="43">
        <f t="shared" si="2937"/>
        <v>0</v>
      </c>
      <c r="AK177" s="195">
        <f t="shared" ref="AK177" si="2938">IF($B175=$B169,COUNTIF(AM177:AS177,0),COUNTIF(AM178:AS178,0)+COUNTIF(AM178:AS178,""))</f>
        <v>7</v>
      </c>
      <c r="AL177" s="39">
        <f t="shared" ref="AL177:AS177" si="2939">IF($B169=$B175,AL178+AL171,AL178)</f>
        <v>0</v>
      </c>
      <c r="AM177" s="40">
        <f t="shared" si="2939"/>
        <v>0</v>
      </c>
      <c r="AN177" s="40">
        <f t="shared" si="2939"/>
        <v>0</v>
      </c>
      <c r="AO177" s="40">
        <f t="shared" si="2939"/>
        <v>0</v>
      </c>
      <c r="AP177" s="40">
        <f t="shared" si="2939"/>
        <v>0</v>
      </c>
      <c r="AQ177" s="41">
        <f t="shared" si="2939"/>
        <v>0</v>
      </c>
      <c r="AR177" s="42">
        <f t="shared" si="2939"/>
        <v>0</v>
      </c>
      <c r="AS177" s="43">
        <f t="shared" si="2939"/>
        <v>0</v>
      </c>
      <c r="AT177" s="195">
        <f t="shared" ref="AT177" si="2940">IF($B175=$B169,COUNTIF(AV177:BB177,0),COUNTIF(AV178:BB178,0)+COUNTIF(AV178:BB178,""))</f>
        <v>7</v>
      </c>
      <c r="AU177" s="39">
        <f t="shared" ref="AU177:BB177" si="2941">IF($B169=$B175,AU178+AU171,AU178)</f>
        <v>0</v>
      </c>
      <c r="AV177" s="40">
        <f t="shared" si="2941"/>
        <v>0</v>
      </c>
      <c r="AW177" s="40">
        <f t="shared" si="2941"/>
        <v>0</v>
      </c>
      <c r="AX177" s="40">
        <f t="shared" si="2941"/>
        <v>0</v>
      </c>
      <c r="AY177" s="40">
        <f t="shared" si="2941"/>
        <v>0</v>
      </c>
      <c r="AZ177" s="41">
        <f t="shared" si="2941"/>
        <v>0</v>
      </c>
      <c r="BA177" s="42">
        <f t="shared" si="2941"/>
        <v>0</v>
      </c>
      <c r="BB177" s="43">
        <f t="shared" si="2941"/>
        <v>0</v>
      </c>
    </row>
    <row r="178" spans="1:54" ht="15.75" customHeight="1" x14ac:dyDescent="0.2">
      <c r="A178" s="1">
        <f t="shared" ref="A178" si="2942">A175</f>
        <v>0</v>
      </c>
      <c r="B178" s="313">
        <f t="shared" ref="B178" si="2943">B172+1</f>
        <v>27</v>
      </c>
      <c r="C178" s="314"/>
      <c r="D178" s="314"/>
      <c r="E178" s="314"/>
      <c r="F178" s="31"/>
      <c r="G178" s="183"/>
      <c r="H178" s="122">
        <f t="shared" ref="H178" si="2944">5-COUNTIF(AU175,0)-COUNTIF(AL175,0)-COUNTIF(AC175,0)-COUNTIF(T175,0)-COUNTIF(K175,0)</f>
        <v>0</v>
      </c>
      <c r="I178" s="165">
        <f t="shared" si="2901"/>
        <v>0</v>
      </c>
      <c r="J178" s="187">
        <f t="shared" ref="J178" si="2945">IF($B175=$B169,J172+IF($F175&lt;&gt;$G175,(K175+$G177-$G176)/$F175,K175/$F175),IF($F175&lt;&gt;G175,(K175+$G177-$G176)/$F175,K175/$F175))</f>
        <v>0</v>
      </c>
      <c r="K178" s="7">
        <f t="shared" ref="K178:K179" si="2946">SUM(L178:R178)</f>
        <v>0</v>
      </c>
      <c r="L178" s="26">
        <f t="shared" ref="L178:R178" si="2947">L175</f>
        <v>0</v>
      </c>
      <c r="M178" s="26">
        <f t="shared" si="2947"/>
        <v>0</v>
      </c>
      <c r="N178" s="26">
        <f t="shared" si="2947"/>
        <v>0</v>
      </c>
      <c r="O178" s="26">
        <f t="shared" si="2947"/>
        <v>0</v>
      </c>
      <c r="P178" s="26">
        <f t="shared" si="2947"/>
        <v>0</v>
      </c>
      <c r="Q178" s="29">
        <f t="shared" si="2947"/>
        <v>0</v>
      </c>
      <c r="R178" s="23">
        <f t="shared" si="2947"/>
        <v>0</v>
      </c>
      <c r="S178" s="187">
        <f t="shared" ref="S178" si="2948">IF($B175=$B169,S172+IF($F175&lt;&gt;$G175,(T175+$G177-$G176)/$F175,T175/$F175),IF($F175&lt;&gt;P175,(T175+$G177-$G176)/$F175,T175/$F175))</f>
        <v>0</v>
      </c>
      <c r="T178" s="7">
        <f t="shared" ref="T178:T179" si="2949">SUM(U178:AA178)</f>
        <v>0</v>
      </c>
      <c r="U178" s="26">
        <f t="shared" ref="U178:AA178" si="2950">U175</f>
        <v>0</v>
      </c>
      <c r="V178" s="26">
        <f t="shared" si="2950"/>
        <v>0</v>
      </c>
      <c r="W178" s="26">
        <f t="shared" si="2950"/>
        <v>0</v>
      </c>
      <c r="X178" s="26">
        <f t="shared" si="2950"/>
        <v>0</v>
      </c>
      <c r="Y178" s="113">
        <f t="shared" si="2950"/>
        <v>0</v>
      </c>
      <c r="Z178" s="29">
        <f t="shared" si="2950"/>
        <v>0</v>
      </c>
      <c r="AA178" s="23">
        <f t="shared" si="2950"/>
        <v>0</v>
      </c>
      <c r="AB178" s="187">
        <f t="shared" ref="AB178" si="2951">IF($B175=$B169,AB172+IF($F175&lt;&gt;$G175,(AC175+$G177-$G176)/$F175,AC175/$F175),IF($F175&lt;&gt;Y175,(AC175+$G177-$G176)/$F175,AC175/$F175))</f>
        <v>0</v>
      </c>
      <c r="AC178" s="7">
        <f t="shared" ref="AC178:AC179" si="2952">SUM(AD178:AJ178)</f>
        <v>0</v>
      </c>
      <c r="AD178" s="26">
        <f t="shared" ref="AD178:AJ178" si="2953">AD175</f>
        <v>0</v>
      </c>
      <c r="AE178" s="26">
        <f t="shared" si="2953"/>
        <v>0</v>
      </c>
      <c r="AF178" s="26">
        <f t="shared" si="2953"/>
        <v>0</v>
      </c>
      <c r="AG178" s="26">
        <f t="shared" si="2953"/>
        <v>0</v>
      </c>
      <c r="AH178" s="113">
        <f t="shared" si="2953"/>
        <v>0</v>
      </c>
      <c r="AI178" s="29">
        <f t="shared" si="2953"/>
        <v>0</v>
      </c>
      <c r="AJ178" s="23">
        <f t="shared" si="2953"/>
        <v>0</v>
      </c>
      <c r="AK178" s="187">
        <f t="shared" ref="AK178" si="2954">IF($B175=$B169,AK172+IF($F175&lt;&gt;$G175,(AL175+$G177-$G176)/$F175,AL175/$F175),IF($F175&lt;&gt;AH175,(AL175+$G177-$G176)/$F175,AL175/$F175))</f>
        <v>0</v>
      </c>
      <c r="AL178" s="7">
        <f t="shared" ref="AL178:AL179" si="2955">SUM(AM178:AS178)</f>
        <v>0</v>
      </c>
      <c r="AM178" s="26">
        <f t="shared" ref="AM178:AS178" si="2956">AM175</f>
        <v>0</v>
      </c>
      <c r="AN178" s="26">
        <f t="shared" si="2956"/>
        <v>0</v>
      </c>
      <c r="AO178" s="26">
        <f t="shared" si="2956"/>
        <v>0</v>
      </c>
      <c r="AP178" s="26">
        <f t="shared" si="2956"/>
        <v>0</v>
      </c>
      <c r="AQ178" s="113">
        <f t="shared" si="2956"/>
        <v>0</v>
      </c>
      <c r="AR178" s="29">
        <f t="shared" si="2956"/>
        <v>0</v>
      </c>
      <c r="AS178" s="23">
        <f t="shared" si="2956"/>
        <v>0</v>
      </c>
      <c r="AT178" s="187">
        <f t="shared" ref="AT178" si="2957">IF($B175=$B169,AT172+IF($F175&lt;&gt;$G175,(AU175+$G177-$G176)/$F175,AU175/$F175),IF($F175&lt;&gt;AQ175,(AU175+$G177-$G176)/$F175,AU175/$F175))</f>
        <v>0</v>
      </c>
      <c r="AU178" s="7">
        <f t="shared" ref="AU178:AU179" si="2958">SUM(AV178:BB178)</f>
        <v>0</v>
      </c>
      <c r="AV178" s="6">
        <f t="shared" ref="AV178" si="2959">IF(SUM($AM$9:$AS$9)=SUM($AV$9:$BB$9),AV175,IF(AND(SUM($AV$9:$BB$9)&gt;42,SUM($AV$9:$BB$9)&lt;49),AV175,0))</f>
        <v>0</v>
      </c>
      <c r="AW178" s="6">
        <f t="shared" ref="AW178:BB178" si="2960">IF(SUM($AM$9:$AS$9)=SUM($AV$9:$BB$9),AW175,IF(AND(SUM($AV$9:$BB$9)&gt;42,SUM($AV$9:$BB$9)&lt;49),AW175,0))</f>
        <v>0</v>
      </c>
      <c r="AX178" s="6">
        <f t="shared" si="2960"/>
        <v>0</v>
      </c>
      <c r="AY178" s="6">
        <f t="shared" si="2960"/>
        <v>0</v>
      </c>
      <c r="AZ178" s="26">
        <f t="shared" si="2960"/>
        <v>0</v>
      </c>
      <c r="BA178" s="29">
        <f t="shared" si="2960"/>
        <v>0</v>
      </c>
      <c r="BB178" s="23">
        <f t="shared" si="2960"/>
        <v>0</v>
      </c>
    </row>
    <row r="179" spans="1:54" ht="15.75" customHeight="1" x14ac:dyDescent="0.2">
      <c r="A179" s="1">
        <f t="shared" ref="A179:A180" si="2961">A178</f>
        <v>0</v>
      </c>
      <c r="B179" s="313"/>
      <c r="C179" s="314"/>
      <c r="D179" s="314"/>
      <c r="E179" s="314"/>
      <c r="F179" s="31"/>
      <c r="G179" s="183"/>
      <c r="H179" s="123">
        <f t="shared" ref="H179" si="2962">IF($B175=$B169,H173+F179,$F179)</f>
        <v>0</v>
      </c>
      <c r="I179" s="165">
        <f t="shared" si="2901"/>
        <v>0</v>
      </c>
      <c r="J179" s="141">
        <f t="shared" ref="J179" si="2963">IF($H178=0,0,IF($B169=$B175,IF($H180&gt;0,$H180+J173,K175+J173),IF($H180&gt;0,$H180,K175)))</f>
        <v>0</v>
      </c>
      <c r="K179" s="7">
        <f t="shared" si="2946"/>
        <v>0</v>
      </c>
      <c r="L179" s="6"/>
      <c r="M179" s="6"/>
      <c r="N179" s="6"/>
      <c r="O179" s="6"/>
      <c r="P179" s="26"/>
      <c r="Q179" s="29"/>
      <c r="R179" s="23"/>
      <c r="S179" s="141">
        <f t="shared" ref="S179" si="2964">IF($H178=0,0,IF($B169=$B175,IF($H180&gt;0,$H180+S173,T175+S173),IF($H180&gt;0,$H180,T175)))</f>
        <v>0</v>
      </c>
      <c r="T179" s="7">
        <f t="shared" si="2949"/>
        <v>0</v>
      </c>
      <c r="U179" s="6"/>
      <c r="V179" s="6"/>
      <c r="W179" s="6"/>
      <c r="X179" s="6"/>
      <c r="Y179" s="26"/>
      <c r="Z179" s="29"/>
      <c r="AA179" s="23"/>
      <c r="AB179" s="141">
        <f t="shared" ref="AB179" si="2965">IF($H178=0,0,IF($B169=$B175,IF($H180&gt;0,$H180+AB173,AC175+AB173),IF($H180&gt;0,$H180,AC175)))</f>
        <v>0</v>
      </c>
      <c r="AC179" s="7">
        <f t="shared" si="2952"/>
        <v>0</v>
      </c>
      <c r="AD179" s="6"/>
      <c r="AE179" s="6"/>
      <c r="AF179" s="6"/>
      <c r="AG179" s="6"/>
      <c r="AH179" s="26"/>
      <c r="AI179" s="29"/>
      <c r="AJ179" s="23"/>
      <c r="AK179" s="141">
        <f t="shared" ref="AK179" si="2966">IF($H178=0,0,IF($B169=$B175,IF($H180&gt;0,$H180+AK173,AL175+AK173),IF($H180&gt;0,$H180,AL175)))</f>
        <v>0</v>
      </c>
      <c r="AL179" s="7">
        <f t="shared" si="2955"/>
        <v>0</v>
      </c>
      <c r="AM179" s="6"/>
      <c r="AN179" s="6"/>
      <c r="AO179" s="6"/>
      <c r="AP179" s="6"/>
      <c r="AQ179" s="26"/>
      <c r="AR179" s="29"/>
      <c r="AS179" s="23"/>
      <c r="AT179" s="141">
        <f t="shared" ref="AT179" si="2967">IF($H178=0,0,IF($B169=$B175,IF($H180&gt;0,$H180+AT173,AU175+AT173),IF($H180&gt;0,$H180,AU175)))</f>
        <v>0</v>
      </c>
      <c r="AU179" s="7">
        <f t="shared" si="2958"/>
        <v>0</v>
      </c>
      <c r="AV179" s="6"/>
      <c r="AW179" s="6"/>
      <c r="AX179" s="6"/>
      <c r="AY179" s="6"/>
      <c r="AZ179" s="26"/>
      <c r="BA179" s="29"/>
      <c r="BB179" s="23"/>
    </row>
    <row r="180" spans="1:54" ht="18.75" customHeight="1" thickBot="1" x14ac:dyDescent="0.25">
      <c r="A180" s="1">
        <f t="shared" si="2961"/>
        <v>0</v>
      </c>
      <c r="B180" s="323" t="str">
        <f>IF(B175="",Wydruk!$AE$6,IF(J176=0,Wydruk!$AE$7,IF(AND(G176&lt;G177,B175&lt;&gt;$B181),Wydruk!$AE$13,IF(AND($B175=$B169,$B175&lt;&gt;$B181),IF(OR(OR(J180&lt;4,J180&gt;5),OR(S180&lt;4,S180&gt;5),OR(AB180&lt;4,AB180&gt;5),OR(AK180&lt;4,AK180&gt;5),OR(AND(AT180&lt;4,AT180&gt;0),AT180&gt;5)),Wydruk!$AE$8,Wydruk!$AE$9),IF($B175=$B181,IF($F179&lt;&gt;0,Wydruk!$AE$12,Wydruk!$AE$10),IF(OR(OR(J176&lt;4,J176&gt;5),OR(S176&lt;4,S176&gt;5),OR(AB176&lt;4,AB176&gt;5),OR(AK176&lt;4,AK176&gt;5),OR(AND(AT176&lt;4,AT176&gt;0),AT176&gt;5)),Wydruk!$AE$8,Wydruk!$AE$11))))))</f>
        <v>Uzupełnij liczby godzin tygodniowego planu</v>
      </c>
      <c r="C180" s="324"/>
      <c r="D180" s="324"/>
      <c r="E180" s="324"/>
      <c r="F180" s="173">
        <f>czerwiec!F180</f>
        <v>0</v>
      </c>
      <c r="G180" s="184">
        <f>czerwiec!G180</f>
        <v>0</v>
      </c>
      <c r="H180" s="191">
        <f t="shared" ref="H180" si="2968">IF(OR($G180=0,$F180=0,$G180="",$F180=""),0,$G180/$F180)</f>
        <v>0</v>
      </c>
      <c r="I180" s="193"/>
      <c r="J180" s="176">
        <f t="shared" ref="J180" si="2969">IF($B169=$B175,IF(L175+L170&gt;0,1,0)+IF(M175+M170&gt;0,1,0)+IF(N175+N170&gt;0,1,0)+IF(O175+O170&gt;0,1,0)+IF(P175+P170&gt;0,1,0)+IF(Q175+Q170&gt;0,1,0)+IF(R175+R170&gt;0,1,0),J176)</f>
        <v>0</v>
      </c>
      <c r="K180" s="133">
        <f t="shared" ref="K180" si="2970">IF(OR($B175=$B181,J180=0,(K176-Q180+O180)&lt;=0),0,(K176-Q180+O180)/J180)</f>
        <v>0</v>
      </c>
      <c r="L180" s="137">
        <f t="shared" ref="L180" si="2971">IF(K180*(7-J177)&lt;=0,0,K180*(7-J177))</f>
        <v>0</v>
      </c>
      <c r="M180" s="311">
        <f t="shared" ref="M180" si="2972">ROUND(IF(OR(K177-K180*(7-J177)+P180&lt;0,$B175=$B181,K180&lt;=0,K177=0),0,IF(K177-K180*(7-J177)+P180&gt;Q180-O180+P180,Q180-O180+P180,K177-K180*(7-J177)+P180)),1)</f>
        <v>0</v>
      </c>
      <c r="N180" s="312"/>
      <c r="O180" s="139">
        <f t="shared" ref="O180" si="2973">IF(OR($B175=$B181,J176=0),0,IF($B175=$B169,J175,$F175))</f>
        <v>0</v>
      </c>
      <c r="P180" s="30">
        <f t="shared" ref="P180" si="2974">IF(OR($B175=$B181,J180=0),0,$G177-$G176)</f>
        <v>0</v>
      </c>
      <c r="Q180" s="134">
        <f t="shared" ref="Q180" si="2975">IF(OR($B175=$B181,J180=0),0,J179)</f>
        <v>0</v>
      </c>
      <c r="R180" s="138">
        <f t="shared" ref="R180" si="2976">IF($B175=$B181,0,K177)</f>
        <v>0</v>
      </c>
      <c r="S180" s="176">
        <f t="shared" ref="S180" si="2977">IF($B169=$B175,IF(U175+U170&gt;0,1,0)+IF(V175+V170&gt;0,1,0)+IF(W175+W170&gt;0,1,0)+IF(X175+X170&gt;0,1,0)+IF(Y175+Y170&gt;0,1,0)+IF(Z175+Z170&gt;0,1,0)+IF(AA175+AA170&gt;0,1,0),S176)</f>
        <v>0</v>
      </c>
      <c r="T180" s="133">
        <f t="shared" ref="T180" si="2978">IF(OR($B175=$B181,S180=0,(T176-Z180+X180)&lt;=0),0,(T176-Z180+X180)/S180)</f>
        <v>0</v>
      </c>
      <c r="U180" s="137">
        <f t="shared" ref="U180" si="2979">IF(T180*(7-S177)&lt;=0,0,T180*(7-S177))</f>
        <v>0</v>
      </c>
      <c r="V180" s="311">
        <f t="shared" ref="V180" si="2980">ROUND(IF(OR(T177-T180*(7-S177)+Y180&lt;0,$B175=$B181,T180&lt;=0,T177=0),0,IF(T177-T180*(7-S177)+Y180&gt;Z180-X180+Y180,Z180-X180+Y180,T177-T180*(7-S177)+Y180)),1)</f>
        <v>0</v>
      </c>
      <c r="W180" s="312"/>
      <c r="X180" s="139">
        <f t="shared" ref="X180" si="2981">IF(OR($B175=$B181,S176=0),0,IF($B175=$B169,S175,$F175))</f>
        <v>0</v>
      </c>
      <c r="Y180" s="30">
        <f t="shared" ref="Y180" si="2982">IF(OR($B175=$B181,S180=0),0,$G177-$G176)</f>
        <v>0</v>
      </c>
      <c r="Z180" s="134">
        <f t="shared" ref="Z180" si="2983">IF(OR($B175=$B181,S180=0),0,S179)</f>
        <v>0</v>
      </c>
      <c r="AA180" s="138">
        <f t="shared" ref="AA180" si="2984">IF($B175=$B181,0,T177)</f>
        <v>0</v>
      </c>
      <c r="AB180" s="176">
        <f t="shared" ref="AB180" si="2985">IF($B169=$B175,IF(AD175+AD170&gt;0,1,0)+IF(AE175+AE170&gt;0,1,0)+IF(AF175+AF170&gt;0,1,0)+IF(AG175+AG170&gt;0,1,0)+IF(AH175+AH170&gt;0,1,0)+IF(AI175+AI170&gt;0,1,0)+IF(AJ175+AJ170&gt;0,1,0),AB176)</f>
        <v>0</v>
      </c>
      <c r="AC180" s="133">
        <f t="shared" ref="AC180" si="2986">IF(OR($B175=$B181,AB180=0,(AC176-AI180+AG180)&lt;=0),0,(AC176-AI180+AG180)/AB180)</f>
        <v>0</v>
      </c>
      <c r="AD180" s="137">
        <f t="shared" ref="AD180" si="2987">IF(AC180*(7-AB177)&lt;=0,0,AC180*(7-AB177))</f>
        <v>0</v>
      </c>
      <c r="AE180" s="311">
        <f t="shared" ref="AE180" si="2988">ROUND(IF(OR(AC177-AC180*(7-AB177)+AH180&lt;0,$B175=$B181,AC180&lt;=0,AC177=0),0,IF(AC177-AC180*(7-AB177)+AH180&gt;AI180-AG180+AH180,AI180-AG180+AH180,AC177-AC180*(7-AB177)+AH180)),1)</f>
        <v>0</v>
      </c>
      <c r="AF180" s="312"/>
      <c r="AG180" s="139">
        <f t="shared" ref="AG180" si="2989">IF(OR($B175=$B181,AB176=0),0,IF($B175=$B169,AB175,$F175))</f>
        <v>0</v>
      </c>
      <c r="AH180" s="30">
        <f t="shared" ref="AH180" si="2990">IF(OR($B175=$B181,AB180=0),0,$G177-$G176)</f>
        <v>0</v>
      </c>
      <c r="AI180" s="134">
        <f t="shared" ref="AI180" si="2991">IF(OR($B175=$B181,AB180=0),0,AB179)</f>
        <v>0</v>
      </c>
      <c r="AJ180" s="138">
        <f t="shared" ref="AJ180" si="2992">IF($B175=$B181,0,AC177)</f>
        <v>0</v>
      </c>
      <c r="AK180" s="176">
        <f t="shared" ref="AK180" si="2993">IF($B169=$B175,IF(AM175+AM170&gt;0,1,0)+IF(AN175+AN170&gt;0,1,0)+IF(AO175+AO170&gt;0,1,0)+IF(AP175+AP170&gt;0,1,0)+IF(AQ175+AQ170&gt;0,1,0)+IF(AR175+AR170&gt;0,1,0)+IF(AS175+AS170&gt;0,1,0),AK176)</f>
        <v>0</v>
      </c>
      <c r="AL180" s="133">
        <f t="shared" ref="AL180" si="2994">IF(OR($B175=$B181,AK180=0,(AL176-AR180+AP180)&lt;=0),0,(AL176-AR180+AP180)/AK180)</f>
        <v>0</v>
      </c>
      <c r="AM180" s="137">
        <f t="shared" ref="AM180" si="2995">IF(AL180*(7-AK177)&lt;=0,0,AL180*(7-AK177))</f>
        <v>0</v>
      </c>
      <c r="AN180" s="311">
        <f t="shared" ref="AN180" si="2996">ROUND(IF(OR(AL177-AL180*(7-AK177)+AQ180&lt;0,$B175=$B181,AL180&lt;=0,AL177=0),0,IF(AL177-AL180*(7-AK177)+AQ180&gt;AR180-AP180+AQ180,AR180-AP180+AQ180,AL177-AL180*(7-AK177)+AQ180)),1)</f>
        <v>0</v>
      </c>
      <c r="AO180" s="312"/>
      <c r="AP180" s="139">
        <f t="shared" ref="AP180" si="2997">IF(OR($B175=$B181,AK176=0),0,IF($B175=$B169,AK175,$F175))</f>
        <v>0</v>
      </c>
      <c r="AQ180" s="30">
        <f t="shared" ref="AQ180" si="2998">IF(OR($B175=$B181,AK180=0),0,$G177-$G176)</f>
        <v>0</v>
      </c>
      <c r="AR180" s="134">
        <f t="shared" ref="AR180" si="2999">IF(OR($B175=$B181,AK180=0),0,AK179)</f>
        <v>0</v>
      </c>
      <c r="AS180" s="138">
        <f t="shared" ref="AS180" si="3000">IF($B175=$B181,0,AL177)</f>
        <v>0</v>
      </c>
      <c r="AT180" s="176">
        <f t="shared" ref="AT180" si="3001">IF($B169=$B175,IF(AV175+AV170&gt;0,1,0)+IF(AW175+AW170&gt;0,1,0)+IF(AX175+AX170&gt;0,1,0)+IF(AY175+AY170&gt;0,1,0)+IF(AZ175+AZ170&gt;0,1,0)+IF(BA175+BA170&gt;0,1,0)+IF(BB175+BB170&gt;0,1,0),AT176)</f>
        <v>0</v>
      </c>
      <c r="AU180" s="133">
        <f t="shared" ref="AU180" si="3002">IF(OR($B175=$B181,AT180=0,(AU176-BA180+AY180)&lt;=0),0,(AU176-BA180+AY180)/AT180)</f>
        <v>0</v>
      </c>
      <c r="AV180" s="137">
        <f t="shared" ref="AV180" si="3003">IF(AU180*(7-AT177)&lt;=0,0,AU180*(7-AT177))</f>
        <v>0</v>
      </c>
      <c r="AW180" s="311">
        <f t="shared" ref="AW180" si="3004">ROUND(IF(OR(AU177-AU180*(7-AT177)+AZ180&lt;0,$B175=$B181,AU180&lt;=0,AU177=0),0,IF(AU177-AU180*(7-AT177)+AZ180&gt;BA180-AY180+AZ180,BA180-AY180+AZ180,AU177-AU180*(7-AT177)+AZ180)),1)</f>
        <v>0</v>
      </c>
      <c r="AX180" s="312"/>
      <c r="AY180" s="139">
        <f t="shared" ref="AY180" si="3005">IF(OR($B175=$B181,AT176=0),0,IF($B175=$B169,AT175,$F175))</f>
        <v>0</v>
      </c>
      <c r="AZ180" s="30">
        <f t="shared" ref="AZ180" si="3006">IF(OR($B175=$B181,AT180=0),0,$G177-$G176)</f>
        <v>0</v>
      </c>
      <c r="BA180" s="134">
        <f t="shared" ref="BA180" si="3007">IF(OR($B175=$B181,AT180=0),0,AT179)</f>
        <v>0</v>
      </c>
      <c r="BB180" s="138">
        <f t="shared" ref="BB180" si="3008">IF($B175=$B181,0,AU177)</f>
        <v>0</v>
      </c>
    </row>
    <row r="181" spans="1:54" ht="15.75" x14ac:dyDescent="0.2">
      <c r="A181" s="1">
        <f t="shared" ref="A181" si="3009">IF(B181="","1. Niewypełnione",B181)</f>
        <v>0</v>
      </c>
      <c r="B181" s="320">
        <f>czerwiec!B181</f>
        <v>0</v>
      </c>
      <c r="C181" s="321">
        <f>czerwiec!C181</f>
        <v>0</v>
      </c>
      <c r="D181" s="321">
        <f>czerwiec!D181</f>
        <v>0</v>
      </c>
      <c r="E181" s="321">
        <f>czerwiec!E181</f>
        <v>0</v>
      </c>
      <c r="F181" s="177">
        <f>czerwiec!F181</f>
        <v>18</v>
      </c>
      <c r="G181" s="185">
        <f>czerwiec!G181</f>
        <v>18</v>
      </c>
      <c r="H181" s="177"/>
      <c r="I181" s="192">
        <f t="shared" ref="I181:I185" si="3010">K181+T181+AC181+AL181+AU181</f>
        <v>0</v>
      </c>
      <c r="J181" s="186">
        <f t="shared" ref="J181" si="3011">IF(OR($B181=$B187,J184=0),0,ROUND((K182+P186)/J184,0))</f>
        <v>0</v>
      </c>
      <c r="K181" s="51">
        <f t="shared" ref="K181:K182" si="3012">SUM(L181:R181)</f>
        <v>0</v>
      </c>
      <c r="L181" s="52">
        <f>czerwiec!L181</f>
        <v>0</v>
      </c>
      <c r="M181" s="52">
        <f>czerwiec!M181</f>
        <v>0</v>
      </c>
      <c r="N181" s="52">
        <f>czerwiec!N181</f>
        <v>0</v>
      </c>
      <c r="O181" s="52">
        <f>czerwiec!O181</f>
        <v>0</v>
      </c>
      <c r="P181" s="53">
        <f>czerwiec!P181</f>
        <v>0</v>
      </c>
      <c r="Q181" s="54">
        <f>czerwiec!Q181</f>
        <v>0</v>
      </c>
      <c r="R181" s="55">
        <f>czerwiec!R181</f>
        <v>0</v>
      </c>
      <c r="S181" s="188">
        <f t="shared" ref="S181" si="3013">IF(OR($B181=$B187,S184=0),0,ROUND((T182+Y186)/S184,0))</f>
        <v>0</v>
      </c>
      <c r="T181" s="51">
        <f t="shared" ref="T181:T182" si="3014">SUM(U181:AA181)</f>
        <v>0</v>
      </c>
      <c r="U181" s="52">
        <f>czerwiec!U181</f>
        <v>0</v>
      </c>
      <c r="V181" s="52">
        <f>czerwiec!V181</f>
        <v>0</v>
      </c>
      <c r="W181" s="52">
        <f>czerwiec!W181</f>
        <v>0</v>
      </c>
      <c r="X181" s="52">
        <f>czerwiec!X181</f>
        <v>0</v>
      </c>
      <c r="Y181" s="53">
        <f>czerwiec!Y181</f>
        <v>0</v>
      </c>
      <c r="Z181" s="54">
        <f>czerwiec!Z181</f>
        <v>0</v>
      </c>
      <c r="AA181" s="55">
        <f>czerwiec!AA181</f>
        <v>0</v>
      </c>
      <c r="AB181" s="188">
        <f t="shared" ref="AB181" si="3015">IF(OR($B181=$B187,AB184=0),0,ROUND((AC182+AH186)/AB184,0))</f>
        <v>0</v>
      </c>
      <c r="AC181" s="51">
        <f t="shared" ref="AC181:AC182" si="3016">SUM(AD181:AJ181)</f>
        <v>0</v>
      </c>
      <c r="AD181" s="52">
        <f>czerwiec!AD181</f>
        <v>0</v>
      </c>
      <c r="AE181" s="52">
        <f>czerwiec!AE181</f>
        <v>0</v>
      </c>
      <c r="AF181" s="52">
        <f>czerwiec!AF181</f>
        <v>0</v>
      </c>
      <c r="AG181" s="52">
        <f>czerwiec!AG181</f>
        <v>0</v>
      </c>
      <c r="AH181" s="53">
        <f>czerwiec!AH181</f>
        <v>0</v>
      </c>
      <c r="AI181" s="54">
        <f>czerwiec!AI181</f>
        <v>0</v>
      </c>
      <c r="AJ181" s="55">
        <f>czerwiec!AJ181</f>
        <v>0</v>
      </c>
      <c r="AK181" s="188">
        <f t="shared" ref="AK181" si="3017">IF(OR($B181=$B187,AK184=0),0,ROUND((AL182+AQ186)/AK184,0))</f>
        <v>0</v>
      </c>
      <c r="AL181" s="51">
        <f t="shared" ref="AL181:AL182" si="3018">SUM(AM181:AS181)</f>
        <v>0</v>
      </c>
      <c r="AM181" s="52">
        <f>czerwiec!AM181</f>
        <v>0</v>
      </c>
      <c r="AN181" s="52">
        <f>czerwiec!AN181</f>
        <v>0</v>
      </c>
      <c r="AO181" s="52">
        <f>czerwiec!AO181</f>
        <v>0</v>
      </c>
      <c r="AP181" s="52">
        <f>czerwiec!AP181</f>
        <v>0</v>
      </c>
      <c r="AQ181" s="53">
        <f>czerwiec!AQ181</f>
        <v>0</v>
      </c>
      <c r="AR181" s="54">
        <f>czerwiec!AR181</f>
        <v>0</v>
      </c>
      <c r="AS181" s="55">
        <f>czerwiec!AS181</f>
        <v>0</v>
      </c>
      <c r="AT181" s="188">
        <f t="shared" ref="AT181" si="3019">IF(OR($B181=$B187,AT184=0),0,ROUND((AU182+AZ186)/AT184,0))</f>
        <v>0</v>
      </c>
      <c r="AU181" s="51">
        <f t="shared" ref="AU181:AU182" si="3020">SUM(AV181:BB181)</f>
        <v>0</v>
      </c>
      <c r="AV181" s="52">
        <f t="shared" ref="AV181" si="3021">IF(SUM($AM$9:$AS$9)=SUM($AV$9:$BB$9),AM181,IF(AND(SUM($AV$9:$BB$9)&gt;42,SUM($AV$9:$BB$9)&lt;49),AM181,0))</f>
        <v>0</v>
      </c>
      <c r="AW181" s="52">
        <f t="shared" ref="AW181" si="3022">IF(SUM($AM$9:$AS$9)=SUM($AV$9:$BB$9),AN181,IF(AND(SUM($AV$9:$BB$9)&gt;42,SUM($AV$9:$BB$9)&lt;49),AN181,0))</f>
        <v>0</v>
      </c>
      <c r="AX181" s="52">
        <f t="shared" ref="AX181" si="3023">IF(SUM($AM$9:$AS$9)=SUM($AV$9:$BB$9),AO181,IF(AND(SUM($AV$9:$BB$9)&gt;42,SUM($AV$9:$BB$9)&lt;49),AO181,0))</f>
        <v>0</v>
      </c>
      <c r="AY181" s="52">
        <f t="shared" ref="AY181" si="3024">IF(SUM($AM$9:$AS$9)=SUM($AV$9:$BB$9),AP181,IF(AND(SUM($AV$9:$BB$9)&gt;42,SUM($AV$9:$BB$9)&lt;49),AP181,0))</f>
        <v>0</v>
      </c>
      <c r="AZ181" s="53">
        <f t="shared" ref="AZ181" si="3025">IF(SUM($AM$9:$AS$9)=SUM($AV$9:$BB$9),AQ181,IF(AND(SUM($AV$9:$BB$9)&gt;42,SUM($AV$9:$BB$9)&lt;49),AQ181,0))</f>
        <v>0</v>
      </c>
      <c r="BA181" s="54">
        <f t="shared" ref="BA181" si="3026">IF(SUM($AM$9:$AS$9)=SUM($AV$9:$BB$9),AR181,IF(AND(SUM($AV$9:$BB$9)&gt;42,SUM($AV$9:$BB$9)&lt;49),AR181,0))</f>
        <v>0</v>
      </c>
      <c r="BB181" s="55">
        <f t="shared" ref="BB181" si="3027">IF(SUM($AM$9:$AS$9)=SUM($AV$9:$BB$9),AS181,IF(AND(SUM($AV$9:$BB$9)&gt;42,SUM($AV$9:$BB$9)&lt;49),AS181,0))</f>
        <v>0</v>
      </c>
    </row>
    <row r="182" spans="1:54" ht="12.75" hidden="1" customHeight="1" x14ac:dyDescent="0.2">
      <c r="B182" s="93"/>
      <c r="C182" s="94"/>
      <c r="D182" s="95"/>
      <c r="E182" s="115"/>
      <c r="F182" s="140" t="b">
        <f t="shared" ref="F182" si="3028">IF($B175=$B181,OR(F176,G181&lt;F181),G181&lt;F181)</f>
        <v>0</v>
      </c>
      <c r="G182" s="189">
        <f t="shared" ref="G182" si="3029">IF(AND($B175=$B181,$B175&lt;&gt;"",$B175&lt;&gt;0),G181+G176,G181)</f>
        <v>18</v>
      </c>
      <c r="H182" s="120"/>
      <c r="I182" s="165">
        <f t="shared" si="3010"/>
        <v>0</v>
      </c>
      <c r="J182" s="194">
        <f t="shared" ref="J182" si="3030">7-COUNTIF(L181:R181,0)-COUNTIF(L181:R181,"")</f>
        <v>0</v>
      </c>
      <c r="K182" s="22">
        <f t="shared" si="3012"/>
        <v>0</v>
      </c>
      <c r="L182" s="35">
        <f t="shared" ref="L182:R182" si="3031">IF($B175=$B181,L181+L176,L181)</f>
        <v>0</v>
      </c>
      <c r="M182" s="35">
        <f t="shared" si="3031"/>
        <v>0</v>
      </c>
      <c r="N182" s="35">
        <f t="shared" si="3031"/>
        <v>0</v>
      </c>
      <c r="O182" s="35">
        <f t="shared" si="3031"/>
        <v>0</v>
      </c>
      <c r="P182" s="36">
        <f t="shared" si="3031"/>
        <v>0</v>
      </c>
      <c r="Q182" s="37">
        <f t="shared" si="3031"/>
        <v>0</v>
      </c>
      <c r="R182" s="38">
        <f t="shared" si="3031"/>
        <v>0</v>
      </c>
      <c r="S182" s="194">
        <f t="shared" ref="S182" si="3032">7-COUNTIF(U181:AA181,0)-COUNTIF(U181:AA181,"")</f>
        <v>0</v>
      </c>
      <c r="T182" s="22">
        <f t="shared" si="3014"/>
        <v>0</v>
      </c>
      <c r="U182" s="35">
        <f t="shared" ref="U182:AA182" si="3033">IF($B175=$B181,U181+U176,U181)</f>
        <v>0</v>
      </c>
      <c r="V182" s="35">
        <f t="shared" si="3033"/>
        <v>0</v>
      </c>
      <c r="W182" s="35">
        <f t="shared" si="3033"/>
        <v>0</v>
      </c>
      <c r="X182" s="35">
        <f t="shared" si="3033"/>
        <v>0</v>
      </c>
      <c r="Y182" s="36">
        <f t="shared" si="3033"/>
        <v>0</v>
      </c>
      <c r="Z182" s="37">
        <f t="shared" si="3033"/>
        <v>0</v>
      </c>
      <c r="AA182" s="38">
        <f t="shared" si="3033"/>
        <v>0</v>
      </c>
      <c r="AB182" s="194">
        <f t="shared" ref="AB182" si="3034">7-COUNTIF(AD181:AJ181,0)-COUNTIF(AD181:AJ181,"")</f>
        <v>0</v>
      </c>
      <c r="AC182" s="22">
        <f t="shared" si="3016"/>
        <v>0</v>
      </c>
      <c r="AD182" s="35">
        <f t="shared" ref="AD182:AJ182" si="3035">IF($B175=$B181,AD181+AD176,AD181)</f>
        <v>0</v>
      </c>
      <c r="AE182" s="35">
        <f t="shared" si="3035"/>
        <v>0</v>
      </c>
      <c r="AF182" s="35">
        <f t="shared" si="3035"/>
        <v>0</v>
      </c>
      <c r="AG182" s="35">
        <f t="shared" si="3035"/>
        <v>0</v>
      </c>
      <c r="AH182" s="36">
        <f t="shared" si="3035"/>
        <v>0</v>
      </c>
      <c r="AI182" s="37">
        <f t="shared" si="3035"/>
        <v>0</v>
      </c>
      <c r="AJ182" s="38">
        <f t="shared" si="3035"/>
        <v>0</v>
      </c>
      <c r="AK182" s="194">
        <f t="shared" ref="AK182" si="3036">7-COUNTIF(AM181:AS181,0)-COUNTIF(AM181:AS181,"")</f>
        <v>0</v>
      </c>
      <c r="AL182" s="22">
        <f t="shared" si="3018"/>
        <v>0</v>
      </c>
      <c r="AM182" s="35">
        <f t="shared" ref="AM182:AS182" si="3037">IF($B175=$B181,AM181+AM176,AM181)</f>
        <v>0</v>
      </c>
      <c r="AN182" s="35">
        <f t="shared" si="3037"/>
        <v>0</v>
      </c>
      <c r="AO182" s="35">
        <f t="shared" si="3037"/>
        <v>0</v>
      </c>
      <c r="AP182" s="35">
        <f t="shared" si="3037"/>
        <v>0</v>
      </c>
      <c r="AQ182" s="36">
        <f t="shared" si="3037"/>
        <v>0</v>
      </c>
      <c r="AR182" s="37">
        <f t="shared" si="3037"/>
        <v>0</v>
      </c>
      <c r="AS182" s="38">
        <f t="shared" si="3037"/>
        <v>0</v>
      </c>
      <c r="AT182" s="194">
        <f t="shared" ref="AT182" si="3038">7-COUNTIF(AV181:BB181,0)-COUNTIF(AV181:BB181,"")</f>
        <v>0</v>
      </c>
      <c r="AU182" s="22">
        <f t="shared" si="3020"/>
        <v>0</v>
      </c>
      <c r="AV182" s="35">
        <f t="shared" ref="AV182:BB182" si="3039">IF($B175=$B181,AV181+AV176,AV181)</f>
        <v>0</v>
      </c>
      <c r="AW182" s="35">
        <f t="shared" si="3039"/>
        <v>0</v>
      </c>
      <c r="AX182" s="35">
        <f t="shared" si="3039"/>
        <v>0</v>
      </c>
      <c r="AY182" s="35">
        <f t="shared" si="3039"/>
        <v>0</v>
      </c>
      <c r="AZ182" s="36">
        <f t="shared" si="3039"/>
        <v>0</v>
      </c>
      <c r="BA182" s="37">
        <f t="shared" si="3039"/>
        <v>0</v>
      </c>
      <c r="BB182" s="38">
        <f t="shared" si="3039"/>
        <v>0</v>
      </c>
    </row>
    <row r="183" spans="1:54" ht="15" hidden="1" customHeight="1" x14ac:dyDescent="0.2">
      <c r="B183" s="116"/>
      <c r="C183" s="117"/>
      <c r="D183" s="118"/>
      <c r="E183" s="119"/>
      <c r="F183" s="92"/>
      <c r="G183" s="190">
        <f t="shared" ref="G183" si="3040">IF(AND($B175=$B181,$B175&lt;&gt;"",$B175&lt;&gt;0),F181+G177,F181)</f>
        <v>18</v>
      </c>
      <c r="H183" s="121"/>
      <c r="I183" s="165">
        <f t="shared" si="3010"/>
        <v>0</v>
      </c>
      <c r="J183" s="195">
        <f t="shared" ref="J183" si="3041">IF($B181=$B175,COUNTIF(L183:R183,0),COUNTIF(L184:R184,0)+COUNTIF(L184:R184,""))</f>
        <v>7</v>
      </c>
      <c r="K183" s="39">
        <f t="shared" ref="K183:R183" si="3042">IF($B175=$B181,K184+K177,K184)</f>
        <v>0</v>
      </c>
      <c r="L183" s="40">
        <f t="shared" si="3042"/>
        <v>0</v>
      </c>
      <c r="M183" s="40">
        <f t="shared" si="3042"/>
        <v>0</v>
      </c>
      <c r="N183" s="40">
        <f t="shared" si="3042"/>
        <v>0</v>
      </c>
      <c r="O183" s="40">
        <f t="shared" si="3042"/>
        <v>0</v>
      </c>
      <c r="P183" s="41">
        <f t="shared" si="3042"/>
        <v>0</v>
      </c>
      <c r="Q183" s="42">
        <f t="shared" si="3042"/>
        <v>0</v>
      </c>
      <c r="R183" s="43">
        <f t="shared" si="3042"/>
        <v>0</v>
      </c>
      <c r="S183" s="195">
        <f t="shared" ref="S183" si="3043">IF($B181=$B175,COUNTIF(U183:AA183,0),COUNTIF(U184:AA184,0)+COUNTIF(U184:AA184,""))</f>
        <v>7</v>
      </c>
      <c r="T183" s="39">
        <f t="shared" ref="T183:AA183" si="3044">IF($B175=$B181,T184+T177,T184)</f>
        <v>0</v>
      </c>
      <c r="U183" s="40">
        <f t="shared" si="3044"/>
        <v>0</v>
      </c>
      <c r="V183" s="40">
        <f t="shared" si="3044"/>
        <v>0</v>
      </c>
      <c r="W183" s="40">
        <f t="shared" si="3044"/>
        <v>0</v>
      </c>
      <c r="X183" s="40">
        <f t="shared" si="3044"/>
        <v>0</v>
      </c>
      <c r="Y183" s="41">
        <f t="shared" si="3044"/>
        <v>0</v>
      </c>
      <c r="Z183" s="42">
        <f t="shared" si="3044"/>
        <v>0</v>
      </c>
      <c r="AA183" s="43">
        <f t="shared" si="3044"/>
        <v>0</v>
      </c>
      <c r="AB183" s="195">
        <f t="shared" ref="AB183" si="3045">IF($B181=$B175,COUNTIF(AD183:AJ183,0),COUNTIF(AD184:AJ184,0)+COUNTIF(AD184:AJ184,""))</f>
        <v>7</v>
      </c>
      <c r="AC183" s="39">
        <f t="shared" ref="AC183:AJ183" si="3046">IF($B175=$B181,AC184+AC177,AC184)</f>
        <v>0</v>
      </c>
      <c r="AD183" s="40">
        <f t="shared" si="3046"/>
        <v>0</v>
      </c>
      <c r="AE183" s="40">
        <f t="shared" si="3046"/>
        <v>0</v>
      </c>
      <c r="AF183" s="40">
        <f t="shared" si="3046"/>
        <v>0</v>
      </c>
      <c r="AG183" s="40">
        <f t="shared" si="3046"/>
        <v>0</v>
      </c>
      <c r="AH183" s="41">
        <f t="shared" si="3046"/>
        <v>0</v>
      </c>
      <c r="AI183" s="42">
        <f t="shared" si="3046"/>
        <v>0</v>
      </c>
      <c r="AJ183" s="43">
        <f t="shared" si="3046"/>
        <v>0</v>
      </c>
      <c r="AK183" s="195">
        <f t="shared" ref="AK183" si="3047">IF($B181=$B175,COUNTIF(AM183:AS183,0),COUNTIF(AM184:AS184,0)+COUNTIF(AM184:AS184,""))</f>
        <v>7</v>
      </c>
      <c r="AL183" s="39">
        <f t="shared" ref="AL183:AS183" si="3048">IF($B175=$B181,AL184+AL177,AL184)</f>
        <v>0</v>
      </c>
      <c r="AM183" s="40">
        <f t="shared" si="3048"/>
        <v>0</v>
      </c>
      <c r="AN183" s="40">
        <f t="shared" si="3048"/>
        <v>0</v>
      </c>
      <c r="AO183" s="40">
        <f t="shared" si="3048"/>
        <v>0</v>
      </c>
      <c r="AP183" s="40">
        <f t="shared" si="3048"/>
        <v>0</v>
      </c>
      <c r="AQ183" s="41">
        <f t="shared" si="3048"/>
        <v>0</v>
      </c>
      <c r="AR183" s="42">
        <f t="shared" si="3048"/>
        <v>0</v>
      </c>
      <c r="AS183" s="43">
        <f t="shared" si="3048"/>
        <v>0</v>
      </c>
      <c r="AT183" s="195">
        <f t="shared" ref="AT183" si="3049">IF($B181=$B175,COUNTIF(AV183:BB183,0),COUNTIF(AV184:BB184,0)+COUNTIF(AV184:BB184,""))</f>
        <v>7</v>
      </c>
      <c r="AU183" s="39">
        <f t="shared" ref="AU183:BB183" si="3050">IF($B175=$B181,AU184+AU177,AU184)</f>
        <v>0</v>
      </c>
      <c r="AV183" s="40">
        <f t="shared" si="3050"/>
        <v>0</v>
      </c>
      <c r="AW183" s="40">
        <f t="shared" si="3050"/>
        <v>0</v>
      </c>
      <c r="AX183" s="40">
        <f t="shared" si="3050"/>
        <v>0</v>
      </c>
      <c r="AY183" s="40">
        <f t="shared" si="3050"/>
        <v>0</v>
      </c>
      <c r="AZ183" s="41">
        <f t="shared" si="3050"/>
        <v>0</v>
      </c>
      <c r="BA183" s="42">
        <f t="shared" si="3050"/>
        <v>0</v>
      </c>
      <c r="BB183" s="43">
        <f t="shared" si="3050"/>
        <v>0</v>
      </c>
    </row>
    <row r="184" spans="1:54" ht="15.75" customHeight="1" x14ac:dyDescent="0.2">
      <c r="A184" s="1">
        <f t="shared" ref="A184" si="3051">A181</f>
        <v>0</v>
      </c>
      <c r="B184" s="313">
        <f t="shared" ref="B184" si="3052">B178+1</f>
        <v>28</v>
      </c>
      <c r="C184" s="314"/>
      <c r="D184" s="314"/>
      <c r="E184" s="314"/>
      <c r="F184" s="31"/>
      <c r="G184" s="183"/>
      <c r="H184" s="122">
        <f t="shared" ref="H184" si="3053">5-COUNTIF(AU181,0)-COUNTIF(AL181,0)-COUNTIF(AC181,0)-COUNTIF(T181,0)-COUNTIF(K181,0)</f>
        <v>0</v>
      </c>
      <c r="I184" s="165">
        <f t="shared" si="3010"/>
        <v>0</v>
      </c>
      <c r="J184" s="187">
        <f t="shared" ref="J184" si="3054">IF($B181=$B175,J178+IF($F181&lt;&gt;$G181,(K181+$G183-$G182)/$F181,K181/$F181),IF($F181&lt;&gt;G181,(K181+$G183-$G182)/$F181,K181/$F181))</f>
        <v>0</v>
      </c>
      <c r="K184" s="7">
        <f t="shared" ref="K184:K185" si="3055">SUM(L184:R184)</f>
        <v>0</v>
      </c>
      <c r="L184" s="26">
        <f t="shared" ref="L184:R184" si="3056">L181</f>
        <v>0</v>
      </c>
      <c r="M184" s="26">
        <f t="shared" si="3056"/>
        <v>0</v>
      </c>
      <c r="N184" s="26">
        <f t="shared" si="3056"/>
        <v>0</v>
      </c>
      <c r="O184" s="26">
        <f t="shared" si="3056"/>
        <v>0</v>
      </c>
      <c r="P184" s="26">
        <f t="shared" si="3056"/>
        <v>0</v>
      </c>
      <c r="Q184" s="29">
        <f t="shared" si="3056"/>
        <v>0</v>
      </c>
      <c r="R184" s="23">
        <f t="shared" si="3056"/>
        <v>0</v>
      </c>
      <c r="S184" s="187">
        <f t="shared" ref="S184" si="3057">IF($B181=$B175,S178+IF($F181&lt;&gt;$G181,(T181+$G183-$G182)/$F181,T181/$F181),IF($F181&lt;&gt;P181,(T181+$G183-$G182)/$F181,T181/$F181))</f>
        <v>0</v>
      </c>
      <c r="T184" s="7">
        <f t="shared" ref="T184:T185" si="3058">SUM(U184:AA184)</f>
        <v>0</v>
      </c>
      <c r="U184" s="26">
        <f t="shared" ref="U184:AA184" si="3059">U181</f>
        <v>0</v>
      </c>
      <c r="V184" s="26">
        <f t="shared" si="3059"/>
        <v>0</v>
      </c>
      <c r="W184" s="26">
        <f t="shared" si="3059"/>
        <v>0</v>
      </c>
      <c r="X184" s="26">
        <f t="shared" si="3059"/>
        <v>0</v>
      </c>
      <c r="Y184" s="113">
        <f t="shared" si="3059"/>
        <v>0</v>
      </c>
      <c r="Z184" s="29">
        <f t="shared" si="3059"/>
        <v>0</v>
      </c>
      <c r="AA184" s="23">
        <f t="shared" si="3059"/>
        <v>0</v>
      </c>
      <c r="AB184" s="187">
        <f t="shared" ref="AB184" si="3060">IF($B181=$B175,AB178+IF($F181&lt;&gt;$G181,(AC181+$G183-$G182)/$F181,AC181/$F181),IF($F181&lt;&gt;Y181,(AC181+$G183-$G182)/$F181,AC181/$F181))</f>
        <v>0</v>
      </c>
      <c r="AC184" s="7">
        <f t="shared" ref="AC184:AC185" si="3061">SUM(AD184:AJ184)</f>
        <v>0</v>
      </c>
      <c r="AD184" s="26">
        <f t="shared" ref="AD184:AJ184" si="3062">AD181</f>
        <v>0</v>
      </c>
      <c r="AE184" s="26">
        <f t="shared" si="3062"/>
        <v>0</v>
      </c>
      <c r="AF184" s="26">
        <f t="shared" si="3062"/>
        <v>0</v>
      </c>
      <c r="AG184" s="26">
        <f t="shared" si="3062"/>
        <v>0</v>
      </c>
      <c r="AH184" s="113">
        <f t="shared" si="3062"/>
        <v>0</v>
      </c>
      <c r="AI184" s="29">
        <f t="shared" si="3062"/>
        <v>0</v>
      </c>
      <c r="AJ184" s="23">
        <f t="shared" si="3062"/>
        <v>0</v>
      </c>
      <c r="AK184" s="187">
        <f t="shared" ref="AK184" si="3063">IF($B181=$B175,AK178+IF($F181&lt;&gt;$G181,(AL181+$G183-$G182)/$F181,AL181/$F181),IF($F181&lt;&gt;AH181,(AL181+$G183-$G182)/$F181,AL181/$F181))</f>
        <v>0</v>
      </c>
      <c r="AL184" s="7">
        <f t="shared" ref="AL184:AL185" si="3064">SUM(AM184:AS184)</f>
        <v>0</v>
      </c>
      <c r="AM184" s="26">
        <f t="shared" ref="AM184:AS184" si="3065">AM181</f>
        <v>0</v>
      </c>
      <c r="AN184" s="26">
        <f t="shared" si="3065"/>
        <v>0</v>
      </c>
      <c r="AO184" s="26">
        <f t="shared" si="3065"/>
        <v>0</v>
      </c>
      <c r="AP184" s="26">
        <f t="shared" si="3065"/>
        <v>0</v>
      </c>
      <c r="AQ184" s="113">
        <f t="shared" si="3065"/>
        <v>0</v>
      </c>
      <c r="AR184" s="29">
        <f t="shared" si="3065"/>
        <v>0</v>
      </c>
      <c r="AS184" s="23">
        <f t="shared" si="3065"/>
        <v>0</v>
      </c>
      <c r="AT184" s="187">
        <f t="shared" ref="AT184" si="3066">IF($B181=$B175,AT178+IF($F181&lt;&gt;$G181,(AU181+$G183-$G182)/$F181,AU181/$F181),IF($F181&lt;&gt;AQ181,(AU181+$G183-$G182)/$F181,AU181/$F181))</f>
        <v>0</v>
      </c>
      <c r="AU184" s="7">
        <f t="shared" ref="AU184:AU185" si="3067">SUM(AV184:BB184)</f>
        <v>0</v>
      </c>
      <c r="AV184" s="6">
        <f t="shared" ref="AV184" si="3068">IF(SUM($AM$9:$AS$9)=SUM($AV$9:$BB$9),AV181,IF(AND(SUM($AV$9:$BB$9)&gt;42,SUM($AV$9:$BB$9)&lt;49),AV181,0))</f>
        <v>0</v>
      </c>
      <c r="AW184" s="6">
        <f t="shared" ref="AW184:BB184" si="3069">IF(SUM($AM$9:$AS$9)=SUM($AV$9:$BB$9),AW181,IF(AND(SUM($AV$9:$BB$9)&gt;42,SUM($AV$9:$BB$9)&lt;49),AW181,0))</f>
        <v>0</v>
      </c>
      <c r="AX184" s="6">
        <f t="shared" si="3069"/>
        <v>0</v>
      </c>
      <c r="AY184" s="6">
        <f t="shared" si="3069"/>
        <v>0</v>
      </c>
      <c r="AZ184" s="26">
        <f t="shared" si="3069"/>
        <v>0</v>
      </c>
      <c r="BA184" s="29">
        <f t="shared" si="3069"/>
        <v>0</v>
      </c>
      <c r="BB184" s="23">
        <f t="shared" si="3069"/>
        <v>0</v>
      </c>
    </row>
    <row r="185" spans="1:54" ht="15.75" customHeight="1" x14ac:dyDescent="0.2">
      <c r="A185" s="1">
        <f t="shared" ref="A185:A186" si="3070">A184</f>
        <v>0</v>
      </c>
      <c r="B185" s="313"/>
      <c r="C185" s="314"/>
      <c r="D185" s="314"/>
      <c r="E185" s="314"/>
      <c r="F185" s="31"/>
      <c r="G185" s="183"/>
      <c r="H185" s="123">
        <f t="shared" ref="H185" si="3071">IF($B181=$B175,H179+F185,$F185)</f>
        <v>0</v>
      </c>
      <c r="I185" s="165">
        <f t="shared" si="3010"/>
        <v>0</v>
      </c>
      <c r="J185" s="141">
        <f t="shared" ref="J185" si="3072">IF($H184=0,0,IF($B175=$B181,IF($H186&gt;0,$H186+J179,K181+J179),IF($H186&gt;0,$H186,K181)))</f>
        <v>0</v>
      </c>
      <c r="K185" s="7">
        <f t="shared" si="3055"/>
        <v>0</v>
      </c>
      <c r="L185" s="6"/>
      <c r="M185" s="6"/>
      <c r="N185" s="6"/>
      <c r="O185" s="6"/>
      <c r="P185" s="26"/>
      <c r="Q185" s="29"/>
      <c r="R185" s="23"/>
      <c r="S185" s="141">
        <f t="shared" ref="S185" si="3073">IF($H184=0,0,IF($B175=$B181,IF($H186&gt;0,$H186+S179,T181+S179),IF($H186&gt;0,$H186,T181)))</f>
        <v>0</v>
      </c>
      <c r="T185" s="7">
        <f t="shared" si="3058"/>
        <v>0</v>
      </c>
      <c r="U185" s="6"/>
      <c r="V185" s="6"/>
      <c r="W185" s="6"/>
      <c r="X185" s="6"/>
      <c r="Y185" s="26"/>
      <c r="Z185" s="29"/>
      <c r="AA185" s="23"/>
      <c r="AB185" s="141">
        <f t="shared" ref="AB185" si="3074">IF($H184=0,0,IF($B175=$B181,IF($H186&gt;0,$H186+AB179,AC181+AB179),IF($H186&gt;0,$H186,AC181)))</f>
        <v>0</v>
      </c>
      <c r="AC185" s="7">
        <f t="shared" si="3061"/>
        <v>0</v>
      </c>
      <c r="AD185" s="6"/>
      <c r="AE185" s="6"/>
      <c r="AF185" s="6"/>
      <c r="AG185" s="6"/>
      <c r="AH185" s="26"/>
      <c r="AI185" s="29"/>
      <c r="AJ185" s="23"/>
      <c r="AK185" s="141">
        <f t="shared" ref="AK185" si="3075">IF($H184=0,0,IF($B175=$B181,IF($H186&gt;0,$H186+AK179,AL181+AK179),IF($H186&gt;0,$H186,AL181)))</f>
        <v>0</v>
      </c>
      <c r="AL185" s="7">
        <f t="shared" si="3064"/>
        <v>0</v>
      </c>
      <c r="AM185" s="6"/>
      <c r="AN185" s="6"/>
      <c r="AO185" s="6"/>
      <c r="AP185" s="6"/>
      <c r="AQ185" s="26"/>
      <c r="AR185" s="29"/>
      <c r="AS185" s="23"/>
      <c r="AT185" s="141">
        <f t="shared" ref="AT185" si="3076">IF($H184=0,0,IF($B175=$B181,IF($H186&gt;0,$H186+AT179,AU181+AT179),IF($H186&gt;0,$H186,AU181)))</f>
        <v>0</v>
      </c>
      <c r="AU185" s="7">
        <f t="shared" si="3067"/>
        <v>0</v>
      </c>
      <c r="AV185" s="6"/>
      <c r="AW185" s="6"/>
      <c r="AX185" s="6"/>
      <c r="AY185" s="6"/>
      <c r="AZ185" s="26"/>
      <c r="BA185" s="29"/>
      <c r="BB185" s="23"/>
    </row>
    <row r="186" spans="1:54" ht="18.75" customHeight="1" thickBot="1" x14ac:dyDescent="0.25">
      <c r="A186" s="1">
        <f t="shared" si="3070"/>
        <v>0</v>
      </c>
      <c r="B186" s="323" t="str">
        <f>IF(B181="",Wydruk!$AE$6,IF(J182=0,Wydruk!$AE$7,IF(AND(G182&lt;G183,B181&lt;&gt;$B187),Wydruk!$AE$13,IF(AND($B181=$B175,$B181&lt;&gt;$B187),IF(OR(OR(J186&lt;4,J186&gt;5),OR(S186&lt;4,S186&gt;5),OR(AB186&lt;4,AB186&gt;5),OR(AK186&lt;4,AK186&gt;5),OR(AND(AT186&lt;4,AT186&gt;0),AT186&gt;5)),Wydruk!$AE$8,Wydruk!$AE$9),IF($B181=$B187,IF($F185&lt;&gt;0,Wydruk!$AE$12,Wydruk!$AE$10),IF(OR(OR(J182&lt;4,J182&gt;5),OR(S182&lt;4,S182&gt;5),OR(AB182&lt;4,AB182&gt;5),OR(AK182&lt;4,AK182&gt;5),OR(AND(AT182&lt;4,AT182&gt;0),AT182&gt;5)),Wydruk!$AE$8,Wydruk!$AE$11))))))</f>
        <v>Uzupełnij liczby godzin tygodniowego planu</v>
      </c>
      <c r="C186" s="324"/>
      <c r="D186" s="324"/>
      <c r="E186" s="324"/>
      <c r="F186" s="173">
        <f>czerwiec!F186</f>
        <v>0</v>
      </c>
      <c r="G186" s="184">
        <f>czerwiec!G186</f>
        <v>0</v>
      </c>
      <c r="H186" s="191">
        <f t="shared" ref="H186" si="3077">IF(OR($G186=0,$F186=0,$G186="",$F186=""),0,$G186/$F186)</f>
        <v>0</v>
      </c>
      <c r="I186" s="193"/>
      <c r="J186" s="176">
        <f t="shared" ref="J186" si="3078">IF($B175=$B181,IF(L181+L176&gt;0,1,0)+IF(M181+M176&gt;0,1,0)+IF(N181+N176&gt;0,1,0)+IF(O181+O176&gt;0,1,0)+IF(P181+P176&gt;0,1,0)+IF(Q181+Q176&gt;0,1,0)+IF(R181+R176&gt;0,1,0),J182)</f>
        <v>0</v>
      </c>
      <c r="K186" s="133">
        <f t="shared" ref="K186" si="3079">IF(OR($B181=$B187,J186=0,(K182-Q186+O186)&lt;=0),0,(K182-Q186+O186)/J186)</f>
        <v>0</v>
      </c>
      <c r="L186" s="137">
        <f t="shared" ref="L186" si="3080">IF(K186*(7-J183)&lt;=0,0,K186*(7-J183))</f>
        <v>0</v>
      </c>
      <c r="M186" s="311">
        <f t="shared" ref="M186" si="3081">ROUND(IF(OR(K183-K186*(7-J183)+P186&lt;0,$B181=$B187,K186&lt;=0,K183=0),0,IF(K183-K186*(7-J183)+P186&gt;Q186-O186+P186,Q186-O186+P186,K183-K186*(7-J183)+P186)),1)</f>
        <v>0</v>
      </c>
      <c r="N186" s="312"/>
      <c r="O186" s="139">
        <f t="shared" ref="O186" si="3082">IF(OR($B181=$B187,J182=0),0,IF($B181=$B175,J181,$F181))</f>
        <v>0</v>
      </c>
      <c r="P186" s="30">
        <f t="shared" ref="P186" si="3083">IF(OR($B181=$B187,J186=0),0,$G183-$G182)</f>
        <v>0</v>
      </c>
      <c r="Q186" s="134">
        <f t="shared" ref="Q186" si="3084">IF(OR($B181=$B187,J186=0),0,J185)</f>
        <v>0</v>
      </c>
      <c r="R186" s="138">
        <f t="shared" ref="R186" si="3085">IF($B181=$B187,0,K183)</f>
        <v>0</v>
      </c>
      <c r="S186" s="176">
        <f t="shared" ref="S186" si="3086">IF($B175=$B181,IF(U181+U176&gt;0,1,0)+IF(V181+V176&gt;0,1,0)+IF(W181+W176&gt;0,1,0)+IF(X181+X176&gt;0,1,0)+IF(Y181+Y176&gt;0,1,0)+IF(Z181+Z176&gt;0,1,0)+IF(AA181+AA176&gt;0,1,0),S182)</f>
        <v>0</v>
      </c>
      <c r="T186" s="133">
        <f t="shared" ref="T186" si="3087">IF(OR($B181=$B187,S186=0,(T182-Z186+X186)&lt;=0),0,(T182-Z186+X186)/S186)</f>
        <v>0</v>
      </c>
      <c r="U186" s="137">
        <f t="shared" ref="U186" si="3088">IF(T186*(7-S183)&lt;=0,0,T186*(7-S183))</f>
        <v>0</v>
      </c>
      <c r="V186" s="311">
        <f t="shared" ref="V186" si="3089">ROUND(IF(OR(T183-T186*(7-S183)+Y186&lt;0,$B181=$B187,T186&lt;=0,T183=0),0,IF(T183-T186*(7-S183)+Y186&gt;Z186-X186+Y186,Z186-X186+Y186,T183-T186*(7-S183)+Y186)),1)</f>
        <v>0</v>
      </c>
      <c r="W186" s="312"/>
      <c r="X186" s="139">
        <f t="shared" ref="X186" si="3090">IF(OR($B181=$B187,S182=0),0,IF($B181=$B175,S181,$F181))</f>
        <v>0</v>
      </c>
      <c r="Y186" s="30">
        <f t="shared" ref="Y186" si="3091">IF(OR($B181=$B187,S186=0),0,$G183-$G182)</f>
        <v>0</v>
      </c>
      <c r="Z186" s="134">
        <f t="shared" ref="Z186" si="3092">IF(OR($B181=$B187,S186=0),0,S185)</f>
        <v>0</v>
      </c>
      <c r="AA186" s="138">
        <f t="shared" ref="AA186" si="3093">IF($B181=$B187,0,T183)</f>
        <v>0</v>
      </c>
      <c r="AB186" s="176">
        <f t="shared" ref="AB186" si="3094">IF($B175=$B181,IF(AD181+AD176&gt;0,1,0)+IF(AE181+AE176&gt;0,1,0)+IF(AF181+AF176&gt;0,1,0)+IF(AG181+AG176&gt;0,1,0)+IF(AH181+AH176&gt;0,1,0)+IF(AI181+AI176&gt;0,1,0)+IF(AJ181+AJ176&gt;0,1,0),AB182)</f>
        <v>0</v>
      </c>
      <c r="AC186" s="133">
        <f t="shared" ref="AC186" si="3095">IF(OR($B181=$B187,AB186=0,(AC182-AI186+AG186)&lt;=0),0,(AC182-AI186+AG186)/AB186)</f>
        <v>0</v>
      </c>
      <c r="AD186" s="137">
        <f t="shared" ref="AD186" si="3096">IF(AC186*(7-AB183)&lt;=0,0,AC186*(7-AB183))</f>
        <v>0</v>
      </c>
      <c r="AE186" s="311">
        <f t="shared" ref="AE186" si="3097">ROUND(IF(OR(AC183-AC186*(7-AB183)+AH186&lt;0,$B181=$B187,AC186&lt;=0,AC183=0),0,IF(AC183-AC186*(7-AB183)+AH186&gt;AI186-AG186+AH186,AI186-AG186+AH186,AC183-AC186*(7-AB183)+AH186)),1)</f>
        <v>0</v>
      </c>
      <c r="AF186" s="312"/>
      <c r="AG186" s="139">
        <f t="shared" ref="AG186" si="3098">IF(OR($B181=$B187,AB182=0),0,IF($B181=$B175,AB181,$F181))</f>
        <v>0</v>
      </c>
      <c r="AH186" s="30">
        <f t="shared" ref="AH186" si="3099">IF(OR($B181=$B187,AB186=0),0,$G183-$G182)</f>
        <v>0</v>
      </c>
      <c r="AI186" s="134">
        <f t="shared" ref="AI186" si="3100">IF(OR($B181=$B187,AB186=0),0,AB185)</f>
        <v>0</v>
      </c>
      <c r="AJ186" s="138">
        <f t="shared" ref="AJ186" si="3101">IF($B181=$B187,0,AC183)</f>
        <v>0</v>
      </c>
      <c r="AK186" s="176">
        <f t="shared" ref="AK186" si="3102">IF($B175=$B181,IF(AM181+AM176&gt;0,1,0)+IF(AN181+AN176&gt;0,1,0)+IF(AO181+AO176&gt;0,1,0)+IF(AP181+AP176&gt;0,1,0)+IF(AQ181+AQ176&gt;0,1,0)+IF(AR181+AR176&gt;0,1,0)+IF(AS181+AS176&gt;0,1,0),AK182)</f>
        <v>0</v>
      </c>
      <c r="AL186" s="133">
        <f t="shared" ref="AL186" si="3103">IF(OR($B181=$B187,AK186=0,(AL182-AR186+AP186)&lt;=0),0,(AL182-AR186+AP186)/AK186)</f>
        <v>0</v>
      </c>
      <c r="AM186" s="137">
        <f t="shared" ref="AM186" si="3104">IF(AL186*(7-AK183)&lt;=0,0,AL186*(7-AK183))</f>
        <v>0</v>
      </c>
      <c r="AN186" s="311">
        <f t="shared" ref="AN186" si="3105">ROUND(IF(OR(AL183-AL186*(7-AK183)+AQ186&lt;0,$B181=$B187,AL186&lt;=0,AL183=0),0,IF(AL183-AL186*(7-AK183)+AQ186&gt;AR186-AP186+AQ186,AR186-AP186+AQ186,AL183-AL186*(7-AK183)+AQ186)),1)</f>
        <v>0</v>
      </c>
      <c r="AO186" s="312"/>
      <c r="AP186" s="139">
        <f t="shared" ref="AP186" si="3106">IF(OR($B181=$B187,AK182=0),0,IF($B181=$B175,AK181,$F181))</f>
        <v>0</v>
      </c>
      <c r="AQ186" s="30">
        <f t="shared" ref="AQ186" si="3107">IF(OR($B181=$B187,AK186=0),0,$G183-$G182)</f>
        <v>0</v>
      </c>
      <c r="AR186" s="134">
        <f t="shared" ref="AR186" si="3108">IF(OR($B181=$B187,AK186=0),0,AK185)</f>
        <v>0</v>
      </c>
      <c r="AS186" s="138">
        <f t="shared" ref="AS186" si="3109">IF($B181=$B187,0,AL183)</f>
        <v>0</v>
      </c>
      <c r="AT186" s="176">
        <f t="shared" ref="AT186" si="3110">IF($B175=$B181,IF(AV181+AV176&gt;0,1,0)+IF(AW181+AW176&gt;0,1,0)+IF(AX181+AX176&gt;0,1,0)+IF(AY181+AY176&gt;0,1,0)+IF(AZ181+AZ176&gt;0,1,0)+IF(BA181+BA176&gt;0,1,0)+IF(BB181+BB176&gt;0,1,0),AT182)</f>
        <v>0</v>
      </c>
      <c r="AU186" s="133">
        <f t="shared" ref="AU186" si="3111">IF(OR($B181=$B187,AT186=0,(AU182-BA186+AY186)&lt;=0),0,(AU182-BA186+AY186)/AT186)</f>
        <v>0</v>
      </c>
      <c r="AV186" s="137">
        <f t="shared" ref="AV186" si="3112">IF(AU186*(7-AT183)&lt;=0,0,AU186*(7-AT183))</f>
        <v>0</v>
      </c>
      <c r="AW186" s="311">
        <f t="shared" ref="AW186" si="3113">ROUND(IF(OR(AU183-AU186*(7-AT183)+AZ186&lt;0,$B181=$B187,AU186&lt;=0,AU183=0),0,IF(AU183-AU186*(7-AT183)+AZ186&gt;BA186-AY186+AZ186,BA186-AY186+AZ186,AU183-AU186*(7-AT183)+AZ186)),1)</f>
        <v>0</v>
      </c>
      <c r="AX186" s="312"/>
      <c r="AY186" s="139">
        <f t="shared" ref="AY186" si="3114">IF(OR($B181=$B187,AT182=0),0,IF($B181=$B175,AT181,$F181))</f>
        <v>0</v>
      </c>
      <c r="AZ186" s="30">
        <f t="shared" ref="AZ186" si="3115">IF(OR($B181=$B187,AT186=0),0,$G183-$G182)</f>
        <v>0</v>
      </c>
      <c r="BA186" s="134">
        <f t="shared" ref="BA186" si="3116">IF(OR($B181=$B187,AT186=0),0,AT185)</f>
        <v>0</v>
      </c>
      <c r="BB186" s="138">
        <f t="shared" ref="BB186" si="3117">IF($B181=$B187,0,AU183)</f>
        <v>0</v>
      </c>
    </row>
    <row r="187" spans="1:54" ht="15.75" x14ac:dyDescent="0.2">
      <c r="A187" s="1">
        <f t="shared" ref="A187" si="3118">IF(B187="","1. Niewypełnione",B187)</f>
        <v>0</v>
      </c>
      <c r="B187" s="320">
        <f>czerwiec!B187</f>
        <v>0</v>
      </c>
      <c r="C187" s="321">
        <f>czerwiec!C187</f>
        <v>0</v>
      </c>
      <c r="D187" s="321">
        <f>czerwiec!D187</f>
        <v>0</v>
      </c>
      <c r="E187" s="321">
        <f>czerwiec!E187</f>
        <v>0</v>
      </c>
      <c r="F187" s="177">
        <f>czerwiec!F187</f>
        <v>18</v>
      </c>
      <c r="G187" s="185">
        <f>czerwiec!G187</f>
        <v>18</v>
      </c>
      <c r="H187" s="177"/>
      <c r="I187" s="192">
        <f t="shared" ref="I187:I191" si="3119">K187+T187+AC187+AL187+AU187</f>
        <v>0</v>
      </c>
      <c r="J187" s="186">
        <f t="shared" ref="J187" si="3120">IF(OR($B187=$B193,J190=0),0,ROUND((K188+P192)/J190,0))</f>
        <v>0</v>
      </c>
      <c r="K187" s="51">
        <f t="shared" ref="K187:K188" si="3121">SUM(L187:R187)</f>
        <v>0</v>
      </c>
      <c r="L187" s="52">
        <f>czerwiec!L187</f>
        <v>0</v>
      </c>
      <c r="M187" s="52">
        <f>czerwiec!M187</f>
        <v>0</v>
      </c>
      <c r="N187" s="52">
        <f>czerwiec!N187</f>
        <v>0</v>
      </c>
      <c r="O187" s="52">
        <f>czerwiec!O187</f>
        <v>0</v>
      </c>
      <c r="P187" s="53">
        <f>czerwiec!P187</f>
        <v>0</v>
      </c>
      <c r="Q187" s="54">
        <f>czerwiec!Q187</f>
        <v>0</v>
      </c>
      <c r="R187" s="55">
        <f>czerwiec!R187</f>
        <v>0</v>
      </c>
      <c r="S187" s="188">
        <f t="shared" ref="S187" si="3122">IF(OR($B187=$B193,S190=0),0,ROUND((T188+Y192)/S190,0))</f>
        <v>0</v>
      </c>
      <c r="T187" s="51">
        <f t="shared" ref="T187:T188" si="3123">SUM(U187:AA187)</f>
        <v>0</v>
      </c>
      <c r="U187" s="52">
        <f>czerwiec!U187</f>
        <v>0</v>
      </c>
      <c r="V187" s="52">
        <f>czerwiec!V187</f>
        <v>0</v>
      </c>
      <c r="W187" s="52">
        <f>czerwiec!W187</f>
        <v>0</v>
      </c>
      <c r="X187" s="52">
        <f>czerwiec!X187</f>
        <v>0</v>
      </c>
      <c r="Y187" s="53">
        <f>czerwiec!Y187</f>
        <v>0</v>
      </c>
      <c r="Z187" s="54">
        <f>czerwiec!Z187</f>
        <v>0</v>
      </c>
      <c r="AA187" s="55">
        <f>czerwiec!AA187</f>
        <v>0</v>
      </c>
      <c r="AB187" s="188">
        <f t="shared" ref="AB187" si="3124">IF(OR($B187=$B193,AB190=0),0,ROUND((AC188+AH192)/AB190,0))</f>
        <v>0</v>
      </c>
      <c r="AC187" s="51">
        <f t="shared" ref="AC187:AC188" si="3125">SUM(AD187:AJ187)</f>
        <v>0</v>
      </c>
      <c r="AD187" s="52">
        <f>czerwiec!AD187</f>
        <v>0</v>
      </c>
      <c r="AE187" s="52">
        <f>czerwiec!AE187</f>
        <v>0</v>
      </c>
      <c r="AF187" s="52">
        <f>czerwiec!AF187</f>
        <v>0</v>
      </c>
      <c r="AG187" s="52">
        <f>czerwiec!AG187</f>
        <v>0</v>
      </c>
      <c r="AH187" s="53">
        <f>czerwiec!AH187</f>
        <v>0</v>
      </c>
      <c r="AI187" s="54">
        <f>czerwiec!AI187</f>
        <v>0</v>
      </c>
      <c r="AJ187" s="55">
        <f>czerwiec!AJ187</f>
        <v>0</v>
      </c>
      <c r="AK187" s="188">
        <f t="shared" ref="AK187" si="3126">IF(OR($B187=$B193,AK190=0),0,ROUND((AL188+AQ192)/AK190,0))</f>
        <v>0</v>
      </c>
      <c r="AL187" s="51">
        <f t="shared" ref="AL187:AL188" si="3127">SUM(AM187:AS187)</f>
        <v>0</v>
      </c>
      <c r="AM187" s="52">
        <f>czerwiec!AM187</f>
        <v>0</v>
      </c>
      <c r="AN187" s="52">
        <f>czerwiec!AN187</f>
        <v>0</v>
      </c>
      <c r="AO187" s="52">
        <f>czerwiec!AO187</f>
        <v>0</v>
      </c>
      <c r="AP187" s="52">
        <f>czerwiec!AP187</f>
        <v>0</v>
      </c>
      <c r="AQ187" s="53">
        <f>czerwiec!AQ187</f>
        <v>0</v>
      </c>
      <c r="AR187" s="54">
        <f>czerwiec!AR187</f>
        <v>0</v>
      </c>
      <c r="AS187" s="55">
        <f>czerwiec!AS187</f>
        <v>0</v>
      </c>
      <c r="AT187" s="188">
        <f t="shared" ref="AT187" si="3128">IF(OR($B187=$B193,AT190=0),0,ROUND((AU188+AZ192)/AT190,0))</f>
        <v>0</v>
      </c>
      <c r="AU187" s="51">
        <f t="shared" ref="AU187:AU188" si="3129">SUM(AV187:BB187)</f>
        <v>0</v>
      </c>
      <c r="AV187" s="52">
        <f t="shared" ref="AV187" si="3130">IF(SUM($AM$9:$AS$9)=SUM($AV$9:$BB$9),AM187,IF(AND(SUM($AV$9:$BB$9)&gt;42,SUM($AV$9:$BB$9)&lt;49),AM187,0))</f>
        <v>0</v>
      </c>
      <c r="AW187" s="52">
        <f t="shared" ref="AW187" si="3131">IF(SUM($AM$9:$AS$9)=SUM($AV$9:$BB$9),AN187,IF(AND(SUM($AV$9:$BB$9)&gt;42,SUM($AV$9:$BB$9)&lt;49),AN187,0))</f>
        <v>0</v>
      </c>
      <c r="AX187" s="52">
        <f t="shared" ref="AX187" si="3132">IF(SUM($AM$9:$AS$9)=SUM($AV$9:$BB$9),AO187,IF(AND(SUM($AV$9:$BB$9)&gt;42,SUM($AV$9:$BB$9)&lt;49),AO187,0))</f>
        <v>0</v>
      </c>
      <c r="AY187" s="52">
        <f t="shared" ref="AY187" si="3133">IF(SUM($AM$9:$AS$9)=SUM($AV$9:$BB$9),AP187,IF(AND(SUM($AV$9:$BB$9)&gt;42,SUM($AV$9:$BB$9)&lt;49),AP187,0))</f>
        <v>0</v>
      </c>
      <c r="AZ187" s="53">
        <f t="shared" ref="AZ187" si="3134">IF(SUM($AM$9:$AS$9)=SUM($AV$9:$BB$9),AQ187,IF(AND(SUM($AV$9:$BB$9)&gt;42,SUM($AV$9:$BB$9)&lt;49),AQ187,0))</f>
        <v>0</v>
      </c>
      <c r="BA187" s="54">
        <f t="shared" ref="BA187" si="3135">IF(SUM($AM$9:$AS$9)=SUM($AV$9:$BB$9),AR187,IF(AND(SUM($AV$9:$BB$9)&gt;42,SUM($AV$9:$BB$9)&lt;49),AR187,0))</f>
        <v>0</v>
      </c>
      <c r="BB187" s="55">
        <f t="shared" ref="BB187" si="3136">IF(SUM($AM$9:$AS$9)=SUM($AV$9:$BB$9),AS187,IF(AND(SUM($AV$9:$BB$9)&gt;42,SUM($AV$9:$BB$9)&lt;49),AS187,0))</f>
        <v>0</v>
      </c>
    </row>
    <row r="188" spans="1:54" ht="12.75" hidden="1" customHeight="1" x14ac:dyDescent="0.2">
      <c r="B188" s="93"/>
      <c r="C188" s="94"/>
      <c r="D188" s="95"/>
      <c r="E188" s="115"/>
      <c r="F188" s="140" t="b">
        <f t="shared" ref="F188" si="3137">IF($B181=$B187,OR(F182,G187&lt;F187),G187&lt;F187)</f>
        <v>0</v>
      </c>
      <c r="G188" s="189">
        <f t="shared" ref="G188" si="3138">IF(AND($B181=$B187,$B181&lt;&gt;"",$B181&lt;&gt;0),G187+G182,G187)</f>
        <v>18</v>
      </c>
      <c r="H188" s="120"/>
      <c r="I188" s="165">
        <f t="shared" si="3119"/>
        <v>0</v>
      </c>
      <c r="J188" s="194">
        <f t="shared" ref="J188" si="3139">7-COUNTIF(L187:R187,0)-COUNTIF(L187:R187,"")</f>
        <v>0</v>
      </c>
      <c r="K188" s="22">
        <f t="shared" si="3121"/>
        <v>0</v>
      </c>
      <c r="L188" s="35">
        <f t="shared" ref="L188:R188" si="3140">IF($B181=$B187,L187+L182,L187)</f>
        <v>0</v>
      </c>
      <c r="M188" s="35">
        <f t="shared" si="3140"/>
        <v>0</v>
      </c>
      <c r="N188" s="35">
        <f t="shared" si="3140"/>
        <v>0</v>
      </c>
      <c r="O188" s="35">
        <f t="shared" si="3140"/>
        <v>0</v>
      </c>
      <c r="P188" s="36">
        <f t="shared" si="3140"/>
        <v>0</v>
      </c>
      <c r="Q188" s="37">
        <f t="shared" si="3140"/>
        <v>0</v>
      </c>
      <c r="R188" s="38">
        <f t="shared" si="3140"/>
        <v>0</v>
      </c>
      <c r="S188" s="194">
        <f t="shared" ref="S188" si="3141">7-COUNTIF(U187:AA187,0)-COUNTIF(U187:AA187,"")</f>
        <v>0</v>
      </c>
      <c r="T188" s="22">
        <f t="shared" si="3123"/>
        <v>0</v>
      </c>
      <c r="U188" s="35">
        <f t="shared" ref="U188:AA188" si="3142">IF($B181=$B187,U187+U182,U187)</f>
        <v>0</v>
      </c>
      <c r="V188" s="35">
        <f t="shared" si="3142"/>
        <v>0</v>
      </c>
      <c r="W188" s="35">
        <f t="shared" si="3142"/>
        <v>0</v>
      </c>
      <c r="X188" s="35">
        <f t="shared" si="3142"/>
        <v>0</v>
      </c>
      <c r="Y188" s="36">
        <f t="shared" si="3142"/>
        <v>0</v>
      </c>
      <c r="Z188" s="37">
        <f t="shared" si="3142"/>
        <v>0</v>
      </c>
      <c r="AA188" s="38">
        <f t="shared" si="3142"/>
        <v>0</v>
      </c>
      <c r="AB188" s="194">
        <f t="shared" ref="AB188" si="3143">7-COUNTIF(AD187:AJ187,0)-COUNTIF(AD187:AJ187,"")</f>
        <v>0</v>
      </c>
      <c r="AC188" s="22">
        <f t="shared" si="3125"/>
        <v>0</v>
      </c>
      <c r="AD188" s="35">
        <f t="shared" ref="AD188:AJ188" si="3144">IF($B181=$B187,AD187+AD182,AD187)</f>
        <v>0</v>
      </c>
      <c r="AE188" s="35">
        <f t="shared" si="3144"/>
        <v>0</v>
      </c>
      <c r="AF188" s="35">
        <f t="shared" si="3144"/>
        <v>0</v>
      </c>
      <c r="AG188" s="35">
        <f t="shared" si="3144"/>
        <v>0</v>
      </c>
      <c r="AH188" s="36">
        <f t="shared" si="3144"/>
        <v>0</v>
      </c>
      <c r="AI188" s="37">
        <f t="shared" si="3144"/>
        <v>0</v>
      </c>
      <c r="AJ188" s="38">
        <f t="shared" si="3144"/>
        <v>0</v>
      </c>
      <c r="AK188" s="194">
        <f t="shared" ref="AK188" si="3145">7-COUNTIF(AM187:AS187,0)-COUNTIF(AM187:AS187,"")</f>
        <v>0</v>
      </c>
      <c r="AL188" s="22">
        <f t="shared" si="3127"/>
        <v>0</v>
      </c>
      <c r="AM188" s="35">
        <f t="shared" ref="AM188:AS188" si="3146">IF($B181=$B187,AM187+AM182,AM187)</f>
        <v>0</v>
      </c>
      <c r="AN188" s="35">
        <f t="shared" si="3146"/>
        <v>0</v>
      </c>
      <c r="AO188" s="35">
        <f t="shared" si="3146"/>
        <v>0</v>
      </c>
      <c r="AP188" s="35">
        <f t="shared" si="3146"/>
        <v>0</v>
      </c>
      <c r="AQ188" s="36">
        <f t="shared" si="3146"/>
        <v>0</v>
      </c>
      <c r="AR188" s="37">
        <f t="shared" si="3146"/>
        <v>0</v>
      </c>
      <c r="AS188" s="38">
        <f t="shared" si="3146"/>
        <v>0</v>
      </c>
      <c r="AT188" s="194">
        <f t="shared" ref="AT188" si="3147">7-COUNTIF(AV187:BB187,0)-COUNTIF(AV187:BB187,"")</f>
        <v>0</v>
      </c>
      <c r="AU188" s="22">
        <f t="shared" si="3129"/>
        <v>0</v>
      </c>
      <c r="AV188" s="35">
        <f t="shared" ref="AV188:BB188" si="3148">IF($B181=$B187,AV187+AV182,AV187)</f>
        <v>0</v>
      </c>
      <c r="AW188" s="35">
        <f t="shared" si="3148"/>
        <v>0</v>
      </c>
      <c r="AX188" s="35">
        <f t="shared" si="3148"/>
        <v>0</v>
      </c>
      <c r="AY188" s="35">
        <f t="shared" si="3148"/>
        <v>0</v>
      </c>
      <c r="AZ188" s="36">
        <f t="shared" si="3148"/>
        <v>0</v>
      </c>
      <c r="BA188" s="37">
        <f t="shared" si="3148"/>
        <v>0</v>
      </c>
      <c r="BB188" s="38">
        <f t="shared" si="3148"/>
        <v>0</v>
      </c>
    </row>
    <row r="189" spans="1:54" ht="15" hidden="1" customHeight="1" x14ac:dyDescent="0.2">
      <c r="B189" s="116"/>
      <c r="C189" s="117"/>
      <c r="D189" s="118"/>
      <c r="E189" s="119"/>
      <c r="F189" s="92"/>
      <c r="G189" s="190">
        <f t="shared" ref="G189" si="3149">IF(AND($B181=$B187,$B181&lt;&gt;"",$B181&lt;&gt;0),F187+G183,F187)</f>
        <v>18</v>
      </c>
      <c r="H189" s="121"/>
      <c r="I189" s="165">
        <f t="shared" si="3119"/>
        <v>0</v>
      </c>
      <c r="J189" s="195">
        <f t="shared" ref="J189" si="3150">IF($B187=$B181,COUNTIF(L189:R189,0),COUNTIF(L190:R190,0)+COUNTIF(L190:R190,""))</f>
        <v>7</v>
      </c>
      <c r="K189" s="39">
        <f t="shared" ref="K189:R189" si="3151">IF($B181=$B187,K190+K183,K190)</f>
        <v>0</v>
      </c>
      <c r="L189" s="40">
        <f t="shared" si="3151"/>
        <v>0</v>
      </c>
      <c r="M189" s="40">
        <f t="shared" si="3151"/>
        <v>0</v>
      </c>
      <c r="N189" s="40">
        <f t="shared" si="3151"/>
        <v>0</v>
      </c>
      <c r="O189" s="40">
        <f t="shared" si="3151"/>
        <v>0</v>
      </c>
      <c r="P189" s="41">
        <f t="shared" si="3151"/>
        <v>0</v>
      </c>
      <c r="Q189" s="42">
        <f t="shared" si="3151"/>
        <v>0</v>
      </c>
      <c r="R189" s="43">
        <f t="shared" si="3151"/>
        <v>0</v>
      </c>
      <c r="S189" s="195">
        <f t="shared" ref="S189" si="3152">IF($B187=$B181,COUNTIF(U189:AA189,0),COUNTIF(U190:AA190,0)+COUNTIF(U190:AA190,""))</f>
        <v>7</v>
      </c>
      <c r="T189" s="39">
        <f t="shared" ref="T189:AA189" si="3153">IF($B181=$B187,T190+T183,T190)</f>
        <v>0</v>
      </c>
      <c r="U189" s="40">
        <f t="shared" si="3153"/>
        <v>0</v>
      </c>
      <c r="V189" s="40">
        <f t="shared" si="3153"/>
        <v>0</v>
      </c>
      <c r="W189" s="40">
        <f t="shared" si="3153"/>
        <v>0</v>
      </c>
      <c r="X189" s="40">
        <f t="shared" si="3153"/>
        <v>0</v>
      </c>
      <c r="Y189" s="41">
        <f t="shared" si="3153"/>
        <v>0</v>
      </c>
      <c r="Z189" s="42">
        <f t="shared" si="3153"/>
        <v>0</v>
      </c>
      <c r="AA189" s="43">
        <f t="shared" si="3153"/>
        <v>0</v>
      </c>
      <c r="AB189" s="195">
        <f t="shared" ref="AB189" si="3154">IF($B187=$B181,COUNTIF(AD189:AJ189,0),COUNTIF(AD190:AJ190,0)+COUNTIF(AD190:AJ190,""))</f>
        <v>7</v>
      </c>
      <c r="AC189" s="39">
        <f t="shared" ref="AC189:AJ189" si="3155">IF($B181=$B187,AC190+AC183,AC190)</f>
        <v>0</v>
      </c>
      <c r="AD189" s="40">
        <f t="shared" si="3155"/>
        <v>0</v>
      </c>
      <c r="AE189" s="40">
        <f t="shared" si="3155"/>
        <v>0</v>
      </c>
      <c r="AF189" s="40">
        <f t="shared" si="3155"/>
        <v>0</v>
      </c>
      <c r="AG189" s="40">
        <f t="shared" si="3155"/>
        <v>0</v>
      </c>
      <c r="AH189" s="41">
        <f t="shared" si="3155"/>
        <v>0</v>
      </c>
      <c r="AI189" s="42">
        <f t="shared" si="3155"/>
        <v>0</v>
      </c>
      <c r="AJ189" s="43">
        <f t="shared" si="3155"/>
        <v>0</v>
      </c>
      <c r="AK189" s="195">
        <f t="shared" ref="AK189" si="3156">IF($B187=$B181,COUNTIF(AM189:AS189,0),COUNTIF(AM190:AS190,0)+COUNTIF(AM190:AS190,""))</f>
        <v>7</v>
      </c>
      <c r="AL189" s="39">
        <f t="shared" ref="AL189:AS189" si="3157">IF($B181=$B187,AL190+AL183,AL190)</f>
        <v>0</v>
      </c>
      <c r="AM189" s="40">
        <f t="shared" si="3157"/>
        <v>0</v>
      </c>
      <c r="AN189" s="40">
        <f t="shared" si="3157"/>
        <v>0</v>
      </c>
      <c r="AO189" s="40">
        <f t="shared" si="3157"/>
        <v>0</v>
      </c>
      <c r="AP189" s="40">
        <f t="shared" si="3157"/>
        <v>0</v>
      </c>
      <c r="AQ189" s="41">
        <f t="shared" si="3157"/>
        <v>0</v>
      </c>
      <c r="AR189" s="42">
        <f t="shared" si="3157"/>
        <v>0</v>
      </c>
      <c r="AS189" s="43">
        <f t="shared" si="3157"/>
        <v>0</v>
      </c>
      <c r="AT189" s="195">
        <f t="shared" ref="AT189" si="3158">IF($B187=$B181,COUNTIF(AV189:BB189,0),COUNTIF(AV190:BB190,0)+COUNTIF(AV190:BB190,""))</f>
        <v>7</v>
      </c>
      <c r="AU189" s="39">
        <f t="shared" ref="AU189:BB189" si="3159">IF($B181=$B187,AU190+AU183,AU190)</f>
        <v>0</v>
      </c>
      <c r="AV189" s="40">
        <f t="shared" si="3159"/>
        <v>0</v>
      </c>
      <c r="AW189" s="40">
        <f t="shared" si="3159"/>
        <v>0</v>
      </c>
      <c r="AX189" s="40">
        <f t="shared" si="3159"/>
        <v>0</v>
      </c>
      <c r="AY189" s="40">
        <f t="shared" si="3159"/>
        <v>0</v>
      </c>
      <c r="AZ189" s="41">
        <f t="shared" si="3159"/>
        <v>0</v>
      </c>
      <c r="BA189" s="42">
        <f t="shared" si="3159"/>
        <v>0</v>
      </c>
      <c r="BB189" s="43">
        <f t="shared" si="3159"/>
        <v>0</v>
      </c>
    </row>
    <row r="190" spans="1:54" ht="15.75" customHeight="1" x14ac:dyDescent="0.2">
      <c r="A190" s="1">
        <f t="shared" ref="A190" si="3160">A187</f>
        <v>0</v>
      </c>
      <c r="B190" s="313">
        <f t="shared" ref="B190" si="3161">B184+1</f>
        <v>29</v>
      </c>
      <c r="C190" s="314"/>
      <c r="D190" s="314"/>
      <c r="E190" s="314"/>
      <c r="F190" s="31"/>
      <c r="G190" s="183"/>
      <c r="H190" s="122">
        <f t="shared" ref="H190" si="3162">5-COUNTIF(AU187,0)-COUNTIF(AL187,0)-COUNTIF(AC187,0)-COUNTIF(T187,0)-COUNTIF(K187,0)</f>
        <v>0</v>
      </c>
      <c r="I190" s="165">
        <f t="shared" si="3119"/>
        <v>0</v>
      </c>
      <c r="J190" s="187">
        <f t="shared" ref="J190" si="3163">IF($B187=$B181,J184+IF($F187&lt;&gt;$G187,(K187+$G189-$G188)/$F187,K187/$F187),IF($F187&lt;&gt;G187,(K187+$G189-$G188)/$F187,K187/$F187))</f>
        <v>0</v>
      </c>
      <c r="K190" s="7">
        <f t="shared" ref="K190:K191" si="3164">SUM(L190:R190)</f>
        <v>0</v>
      </c>
      <c r="L190" s="26">
        <f t="shared" ref="L190:R190" si="3165">L187</f>
        <v>0</v>
      </c>
      <c r="M190" s="26">
        <f t="shared" si="3165"/>
        <v>0</v>
      </c>
      <c r="N190" s="26">
        <f t="shared" si="3165"/>
        <v>0</v>
      </c>
      <c r="O190" s="26">
        <f t="shared" si="3165"/>
        <v>0</v>
      </c>
      <c r="P190" s="26">
        <f t="shared" si="3165"/>
        <v>0</v>
      </c>
      <c r="Q190" s="29">
        <f t="shared" si="3165"/>
        <v>0</v>
      </c>
      <c r="R190" s="23">
        <f t="shared" si="3165"/>
        <v>0</v>
      </c>
      <c r="S190" s="187">
        <f t="shared" ref="S190" si="3166">IF($B187=$B181,S184+IF($F187&lt;&gt;$G187,(T187+$G189-$G188)/$F187,T187/$F187),IF($F187&lt;&gt;P187,(T187+$G189-$G188)/$F187,T187/$F187))</f>
        <v>0</v>
      </c>
      <c r="T190" s="7">
        <f t="shared" ref="T190:T191" si="3167">SUM(U190:AA190)</f>
        <v>0</v>
      </c>
      <c r="U190" s="26">
        <f t="shared" ref="U190:AA190" si="3168">U187</f>
        <v>0</v>
      </c>
      <c r="V190" s="26">
        <f t="shared" si="3168"/>
        <v>0</v>
      </c>
      <c r="W190" s="26">
        <f t="shared" si="3168"/>
        <v>0</v>
      </c>
      <c r="X190" s="26">
        <f t="shared" si="3168"/>
        <v>0</v>
      </c>
      <c r="Y190" s="113">
        <f t="shared" si="3168"/>
        <v>0</v>
      </c>
      <c r="Z190" s="29">
        <f t="shared" si="3168"/>
        <v>0</v>
      </c>
      <c r="AA190" s="23">
        <f t="shared" si="3168"/>
        <v>0</v>
      </c>
      <c r="AB190" s="187">
        <f t="shared" ref="AB190" si="3169">IF($B187=$B181,AB184+IF($F187&lt;&gt;$G187,(AC187+$G189-$G188)/$F187,AC187/$F187),IF($F187&lt;&gt;Y187,(AC187+$G189-$G188)/$F187,AC187/$F187))</f>
        <v>0</v>
      </c>
      <c r="AC190" s="7">
        <f t="shared" ref="AC190:AC191" si="3170">SUM(AD190:AJ190)</f>
        <v>0</v>
      </c>
      <c r="AD190" s="26">
        <f t="shared" ref="AD190:AJ190" si="3171">AD187</f>
        <v>0</v>
      </c>
      <c r="AE190" s="26">
        <f t="shared" si="3171"/>
        <v>0</v>
      </c>
      <c r="AF190" s="26">
        <f t="shared" si="3171"/>
        <v>0</v>
      </c>
      <c r="AG190" s="26">
        <f t="shared" si="3171"/>
        <v>0</v>
      </c>
      <c r="AH190" s="113">
        <f t="shared" si="3171"/>
        <v>0</v>
      </c>
      <c r="AI190" s="29">
        <f t="shared" si="3171"/>
        <v>0</v>
      </c>
      <c r="AJ190" s="23">
        <f t="shared" si="3171"/>
        <v>0</v>
      </c>
      <c r="AK190" s="187">
        <f t="shared" ref="AK190" si="3172">IF($B187=$B181,AK184+IF($F187&lt;&gt;$G187,(AL187+$G189-$G188)/$F187,AL187/$F187),IF($F187&lt;&gt;AH187,(AL187+$G189-$G188)/$F187,AL187/$F187))</f>
        <v>0</v>
      </c>
      <c r="AL190" s="7">
        <f t="shared" ref="AL190:AL191" si="3173">SUM(AM190:AS190)</f>
        <v>0</v>
      </c>
      <c r="AM190" s="26">
        <f t="shared" ref="AM190:AS190" si="3174">AM187</f>
        <v>0</v>
      </c>
      <c r="AN190" s="26">
        <f t="shared" si="3174"/>
        <v>0</v>
      </c>
      <c r="AO190" s="26">
        <f t="shared" si="3174"/>
        <v>0</v>
      </c>
      <c r="AP190" s="26">
        <f t="shared" si="3174"/>
        <v>0</v>
      </c>
      <c r="AQ190" s="113">
        <f t="shared" si="3174"/>
        <v>0</v>
      </c>
      <c r="AR190" s="29">
        <f t="shared" si="3174"/>
        <v>0</v>
      </c>
      <c r="AS190" s="23">
        <f t="shared" si="3174"/>
        <v>0</v>
      </c>
      <c r="AT190" s="187">
        <f t="shared" ref="AT190" si="3175">IF($B187=$B181,AT184+IF($F187&lt;&gt;$G187,(AU187+$G189-$G188)/$F187,AU187/$F187),IF($F187&lt;&gt;AQ187,(AU187+$G189-$G188)/$F187,AU187/$F187))</f>
        <v>0</v>
      </c>
      <c r="AU190" s="7">
        <f t="shared" ref="AU190:AU191" si="3176">SUM(AV190:BB190)</f>
        <v>0</v>
      </c>
      <c r="AV190" s="6">
        <f t="shared" ref="AV190" si="3177">IF(SUM($AM$9:$AS$9)=SUM($AV$9:$BB$9),AV187,IF(AND(SUM($AV$9:$BB$9)&gt;42,SUM($AV$9:$BB$9)&lt;49),AV187,0))</f>
        <v>0</v>
      </c>
      <c r="AW190" s="6">
        <f t="shared" ref="AW190:BB190" si="3178">IF(SUM($AM$9:$AS$9)=SUM($AV$9:$BB$9),AW187,IF(AND(SUM($AV$9:$BB$9)&gt;42,SUM($AV$9:$BB$9)&lt;49),AW187,0))</f>
        <v>0</v>
      </c>
      <c r="AX190" s="6">
        <f t="shared" si="3178"/>
        <v>0</v>
      </c>
      <c r="AY190" s="6">
        <f t="shared" si="3178"/>
        <v>0</v>
      </c>
      <c r="AZ190" s="26">
        <f t="shared" si="3178"/>
        <v>0</v>
      </c>
      <c r="BA190" s="29">
        <f t="shared" si="3178"/>
        <v>0</v>
      </c>
      <c r="BB190" s="23">
        <f t="shared" si="3178"/>
        <v>0</v>
      </c>
    </row>
    <row r="191" spans="1:54" ht="15.75" customHeight="1" x14ac:dyDescent="0.2">
      <c r="A191" s="1">
        <f t="shared" ref="A191:A192" si="3179">A190</f>
        <v>0</v>
      </c>
      <c r="B191" s="313"/>
      <c r="C191" s="314"/>
      <c r="D191" s="314"/>
      <c r="E191" s="314"/>
      <c r="F191" s="31"/>
      <c r="G191" s="183"/>
      <c r="H191" s="123">
        <f t="shared" ref="H191" si="3180">IF($B187=$B181,H185+F191,$F191)</f>
        <v>0</v>
      </c>
      <c r="I191" s="165">
        <f t="shared" si="3119"/>
        <v>0</v>
      </c>
      <c r="J191" s="141">
        <f t="shared" ref="J191" si="3181">IF($H190=0,0,IF($B181=$B187,IF($H192&gt;0,$H192+J185,K187+J185),IF($H192&gt;0,$H192,K187)))</f>
        <v>0</v>
      </c>
      <c r="K191" s="7">
        <f t="shared" si="3164"/>
        <v>0</v>
      </c>
      <c r="L191" s="6"/>
      <c r="M191" s="6"/>
      <c r="N191" s="6"/>
      <c r="O191" s="6"/>
      <c r="P191" s="26"/>
      <c r="Q191" s="29"/>
      <c r="R191" s="23"/>
      <c r="S191" s="141">
        <f t="shared" ref="S191" si="3182">IF($H190=0,0,IF($B181=$B187,IF($H192&gt;0,$H192+S185,T187+S185),IF($H192&gt;0,$H192,T187)))</f>
        <v>0</v>
      </c>
      <c r="T191" s="7">
        <f t="shared" si="3167"/>
        <v>0</v>
      </c>
      <c r="U191" s="6"/>
      <c r="V191" s="6"/>
      <c r="W191" s="6"/>
      <c r="X191" s="6"/>
      <c r="Y191" s="26"/>
      <c r="Z191" s="29"/>
      <c r="AA191" s="23"/>
      <c r="AB191" s="141">
        <f t="shared" ref="AB191" si="3183">IF($H190=0,0,IF($B181=$B187,IF($H192&gt;0,$H192+AB185,AC187+AB185),IF($H192&gt;0,$H192,AC187)))</f>
        <v>0</v>
      </c>
      <c r="AC191" s="7">
        <f t="shared" si="3170"/>
        <v>0</v>
      </c>
      <c r="AD191" s="6"/>
      <c r="AE191" s="6"/>
      <c r="AF191" s="6"/>
      <c r="AG191" s="6"/>
      <c r="AH191" s="26"/>
      <c r="AI191" s="29"/>
      <c r="AJ191" s="23"/>
      <c r="AK191" s="141">
        <f t="shared" ref="AK191" si="3184">IF($H190=0,0,IF($B181=$B187,IF($H192&gt;0,$H192+AK185,AL187+AK185),IF($H192&gt;0,$H192,AL187)))</f>
        <v>0</v>
      </c>
      <c r="AL191" s="7">
        <f t="shared" si="3173"/>
        <v>0</v>
      </c>
      <c r="AM191" s="6"/>
      <c r="AN191" s="6"/>
      <c r="AO191" s="6"/>
      <c r="AP191" s="6"/>
      <c r="AQ191" s="26"/>
      <c r="AR191" s="29"/>
      <c r="AS191" s="23"/>
      <c r="AT191" s="141">
        <f t="shared" ref="AT191" si="3185">IF($H190=0,0,IF($B181=$B187,IF($H192&gt;0,$H192+AT185,AU187+AT185),IF($H192&gt;0,$H192,AU187)))</f>
        <v>0</v>
      </c>
      <c r="AU191" s="7">
        <f t="shared" si="3176"/>
        <v>0</v>
      </c>
      <c r="AV191" s="6"/>
      <c r="AW191" s="6"/>
      <c r="AX191" s="6"/>
      <c r="AY191" s="6"/>
      <c r="AZ191" s="26"/>
      <c r="BA191" s="29"/>
      <c r="BB191" s="23"/>
    </row>
    <row r="192" spans="1:54" ht="18.75" customHeight="1" thickBot="1" x14ac:dyDescent="0.25">
      <c r="A192" s="1">
        <f t="shared" si="3179"/>
        <v>0</v>
      </c>
      <c r="B192" s="323" t="str">
        <f>IF(B187="",Wydruk!$AE$6,IF(J188=0,Wydruk!$AE$7,IF(AND(G188&lt;G189,B187&lt;&gt;$B193),Wydruk!$AE$13,IF(AND($B187=$B181,$B187&lt;&gt;$B193),IF(OR(OR(J192&lt;4,J192&gt;5),OR(S192&lt;4,S192&gt;5),OR(AB192&lt;4,AB192&gt;5),OR(AK192&lt;4,AK192&gt;5),OR(AND(AT192&lt;4,AT192&gt;0),AT192&gt;5)),Wydruk!$AE$8,Wydruk!$AE$9),IF($B187=$B193,IF($F191&lt;&gt;0,Wydruk!$AE$12,Wydruk!$AE$10),IF(OR(OR(J188&lt;4,J188&gt;5),OR(S188&lt;4,S188&gt;5),OR(AB188&lt;4,AB188&gt;5),OR(AK188&lt;4,AK188&gt;5),OR(AND(AT188&lt;4,AT188&gt;0),AT188&gt;5)),Wydruk!$AE$8,Wydruk!$AE$11))))))</f>
        <v>Uzupełnij liczby godzin tygodniowego planu</v>
      </c>
      <c r="C192" s="324"/>
      <c r="D192" s="324"/>
      <c r="E192" s="324"/>
      <c r="F192" s="173">
        <f>czerwiec!F192</f>
        <v>0</v>
      </c>
      <c r="G192" s="184">
        <f>czerwiec!G192</f>
        <v>0</v>
      </c>
      <c r="H192" s="191">
        <f t="shared" ref="H192" si="3186">IF(OR($G192=0,$F192=0,$G192="",$F192=""),0,$G192/$F192)</f>
        <v>0</v>
      </c>
      <c r="I192" s="193"/>
      <c r="J192" s="176">
        <f t="shared" ref="J192" si="3187">IF($B181=$B187,IF(L187+L182&gt;0,1,0)+IF(M187+M182&gt;0,1,0)+IF(N187+N182&gt;0,1,0)+IF(O187+O182&gt;0,1,0)+IF(P187+P182&gt;0,1,0)+IF(Q187+Q182&gt;0,1,0)+IF(R187+R182&gt;0,1,0),J188)</f>
        <v>0</v>
      </c>
      <c r="K192" s="133">
        <f t="shared" ref="K192" si="3188">IF(OR($B187=$B193,J192=0,(K188-Q192+O192)&lt;=0),0,(K188-Q192+O192)/J192)</f>
        <v>0</v>
      </c>
      <c r="L192" s="137">
        <f t="shared" ref="L192" si="3189">IF(K192*(7-J189)&lt;=0,0,K192*(7-J189))</f>
        <v>0</v>
      </c>
      <c r="M192" s="311">
        <f t="shared" ref="M192" si="3190">ROUND(IF(OR(K189-K192*(7-J189)+P192&lt;0,$B187=$B193,K192&lt;=0,K189=0),0,IF(K189-K192*(7-J189)+P192&gt;Q192-O192+P192,Q192-O192+P192,K189-K192*(7-J189)+P192)),1)</f>
        <v>0</v>
      </c>
      <c r="N192" s="312"/>
      <c r="O192" s="139">
        <f t="shared" ref="O192" si="3191">IF(OR($B187=$B193,J188=0),0,IF($B187=$B181,J187,$F187))</f>
        <v>0</v>
      </c>
      <c r="P192" s="30">
        <f t="shared" ref="P192" si="3192">IF(OR($B187=$B193,J192=0),0,$G189-$G188)</f>
        <v>0</v>
      </c>
      <c r="Q192" s="134">
        <f t="shared" ref="Q192" si="3193">IF(OR($B187=$B193,J192=0),0,J191)</f>
        <v>0</v>
      </c>
      <c r="R192" s="138">
        <f t="shared" ref="R192" si="3194">IF($B187=$B193,0,K189)</f>
        <v>0</v>
      </c>
      <c r="S192" s="176">
        <f t="shared" ref="S192" si="3195">IF($B181=$B187,IF(U187+U182&gt;0,1,0)+IF(V187+V182&gt;0,1,0)+IF(W187+W182&gt;0,1,0)+IF(X187+X182&gt;0,1,0)+IF(Y187+Y182&gt;0,1,0)+IF(Z187+Z182&gt;0,1,0)+IF(AA187+AA182&gt;0,1,0),S188)</f>
        <v>0</v>
      </c>
      <c r="T192" s="133">
        <f t="shared" ref="T192" si="3196">IF(OR($B187=$B193,S192=0,(T188-Z192+X192)&lt;=0),0,(T188-Z192+X192)/S192)</f>
        <v>0</v>
      </c>
      <c r="U192" s="137">
        <f t="shared" ref="U192" si="3197">IF(T192*(7-S189)&lt;=0,0,T192*(7-S189))</f>
        <v>0</v>
      </c>
      <c r="V192" s="311">
        <f t="shared" ref="V192" si="3198">ROUND(IF(OR(T189-T192*(7-S189)+Y192&lt;0,$B187=$B193,T192&lt;=0,T189=0),0,IF(T189-T192*(7-S189)+Y192&gt;Z192-X192+Y192,Z192-X192+Y192,T189-T192*(7-S189)+Y192)),1)</f>
        <v>0</v>
      </c>
      <c r="W192" s="312"/>
      <c r="X192" s="139">
        <f t="shared" ref="X192" si="3199">IF(OR($B187=$B193,S188=0),0,IF($B187=$B181,S187,$F187))</f>
        <v>0</v>
      </c>
      <c r="Y192" s="30">
        <f t="shared" ref="Y192" si="3200">IF(OR($B187=$B193,S192=0),0,$G189-$G188)</f>
        <v>0</v>
      </c>
      <c r="Z192" s="134">
        <f t="shared" ref="Z192" si="3201">IF(OR($B187=$B193,S192=0),0,S191)</f>
        <v>0</v>
      </c>
      <c r="AA192" s="138">
        <f t="shared" ref="AA192" si="3202">IF($B187=$B193,0,T189)</f>
        <v>0</v>
      </c>
      <c r="AB192" s="176">
        <f t="shared" ref="AB192" si="3203">IF($B181=$B187,IF(AD187+AD182&gt;0,1,0)+IF(AE187+AE182&gt;0,1,0)+IF(AF187+AF182&gt;0,1,0)+IF(AG187+AG182&gt;0,1,0)+IF(AH187+AH182&gt;0,1,0)+IF(AI187+AI182&gt;0,1,0)+IF(AJ187+AJ182&gt;0,1,0),AB188)</f>
        <v>0</v>
      </c>
      <c r="AC192" s="133">
        <f t="shared" ref="AC192" si="3204">IF(OR($B187=$B193,AB192=0,(AC188-AI192+AG192)&lt;=0),0,(AC188-AI192+AG192)/AB192)</f>
        <v>0</v>
      </c>
      <c r="AD192" s="137">
        <f t="shared" ref="AD192" si="3205">IF(AC192*(7-AB189)&lt;=0,0,AC192*(7-AB189))</f>
        <v>0</v>
      </c>
      <c r="AE192" s="311">
        <f t="shared" ref="AE192" si="3206">ROUND(IF(OR(AC189-AC192*(7-AB189)+AH192&lt;0,$B187=$B193,AC192&lt;=0,AC189=0),0,IF(AC189-AC192*(7-AB189)+AH192&gt;AI192-AG192+AH192,AI192-AG192+AH192,AC189-AC192*(7-AB189)+AH192)),1)</f>
        <v>0</v>
      </c>
      <c r="AF192" s="312"/>
      <c r="AG192" s="139">
        <f t="shared" ref="AG192" si="3207">IF(OR($B187=$B193,AB188=0),0,IF($B187=$B181,AB187,$F187))</f>
        <v>0</v>
      </c>
      <c r="AH192" s="30">
        <f t="shared" ref="AH192" si="3208">IF(OR($B187=$B193,AB192=0),0,$G189-$G188)</f>
        <v>0</v>
      </c>
      <c r="AI192" s="134">
        <f t="shared" ref="AI192" si="3209">IF(OR($B187=$B193,AB192=0),0,AB191)</f>
        <v>0</v>
      </c>
      <c r="AJ192" s="138">
        <f t="shared" ref="AJ192" si="3210">IF($B187=$B193,0,AC189)</f>
        <v>0</v>
      </c>
      <c r="AK192" s="176">
        <f t="shared" ref="AK192" si="3211">IF($B181=$B187,IF(AM187+AM182&gt;0,1,0)+IF(AN187+AN182&gt;0,1,0)+IF(AO187+AO182&gt;0,1,0)+IF(AP187+AP182&gt;0,1,0)+IF(AQ187+AQ182&gt;0,1,0)+IF(AR187+AR182&gt;0,1,0)+IF(AS187+AS182&gt;0,1,0),AK188)</f>
        <v>0</v>
      </c>
      <c r="AL192" s="133">
        <f t="shared" ref="AL192" si="3212">IF(OR($B187=$B193,AK192=0,(AL188-AR192+AP192)&lt;=0),0,(AL188-AR192+AP192)/AK192)</f>
        <v>0</v>
      </c>
      <c r="AM192" s="137">
        <f t="shared" ref="AM192" si="3213">IF(AL192*(7-AK189)&lt;=0,0,AL192*(7-AK189))</f>
        <v>0</v>
      </c>
      <c r="AN192" s="311">
        <f t="shared" ref="AN192" si="3214">ROUND(IF(OR(AL189-AL192*(7-AK189)+AQ192&lt;0,$B187=$B193,AL192&lt;=0,AL189=0),0,IF(AL189-AL192*(7-AK189)+AQ192&gt;AR192-AP192+AQ192,AR192-AP192+AQ192,AL189-AL192*(7-AK189)+AQ192)),1)</f>
        <v>0</v>
      </c>
      <c r="AO192" s="312"/>
      <c r="AP192" s="139">
        <f t="shared" ref="AP192" si="3215">IF(OR($B187=$B193,AK188=0),0,IF($B187=$B181,AK187,$F187))</f>
        <v>0</v>
      </c>
      <c r="AQ192" s="30">
        <f t="shared" ref="AQ192" si="3216">IF(OR($B187=$B193,AK192=0),0,$G189-$G188)</f>
        <v>0</v>
      </c>
      <c r="AR192" s="134">
        <f t="shared" ref="AR192" si="3217">IF(OR($B187=$B193,AK192=0),0,AK191)</f>
        <v>0</v>
      </c>
      <c r="AS192" s="138">
        <f t="shared" ref="AS192" si="3218">IF($B187=$B193,0,AL189)</f>
        <v>0</v>
      </c>
      <c r="AT192" s="176">
        <f t="shared" ref="AT192" si="3219">IF($B181=$B187,IF(AV187+AV182&gt;0,1,0)+IF(AW187+AW182&gt;0,1,0)+IF(AX187+AX182&gt;0,1,0)+IF(AY187+AY182&gt;0,1,0)+IF(AZ187+AZ182&gt;0,1,0)+IF(BA187+BA182&gt;0,1,0)+IF(BB187+BB182&gt;0,1,0),AT188)</f>
        <v>0</v>
      </c>
      <c r="AU192" s="133">
        <f t="shared" ref="AU192" si="3220">IF(OR($B187=$B193,AT192=0,(AU188-BA192+AY192)&lt;=0),0,(AU188-BA192+AY192)/AT192)</f>
        <v>0</v>
      </c>
      <c r="AV192" s="137">
        <f t="shared" ref="AV192" si="3221">IF(AU192*(7-AT189)&lt;=0,0,AU192*(7-AT189))</f>
        <v>0</v>
      </c>
      <c r="AW192" s="311">
        <f t="shared" ref="AW192" si="3222">ROUND(IF(OR(AU189-AU192*(7-AT189)+AZ192&lt;0,$B187=$B193,AU192&lt;=0,AU189=0),0,IF(AU189-AU192*(7-AT189)+AZ192&gt;BA192-AY192+AZ192,BA192-AY192+AZ192,AU189-AU192*(7-AT189)+AZ192)),1)</f>
        <v>0</v>
      </c>
      <c r="AX192" s="312"/>
      <c r="AY192" s="139">
        <f t="shared" ref="AY192" si="3223">IF(OR($B187=$B193,AT188=0),0,IF($B187=$B181,AT187,$F187))</f>
        <v>0</v>
      </c>
      <c r="AZ192" s="30">
        <f t="shared" ref="AZ192" si="3224">IF(OR($B187=$B193,AT192=0),0,$G189-$G188)</f>
        <v>0</v>
      </c>
      <c r="BA192" s="134">
        <f t="shared" ref="BA192" si="3225">IF(OR($B187=$B193,AT192=0),0,AT191)</f>
        <v>0</v>
      </c>
      <c r="BB192" s="138">
        <f t="shared" ref="BB192" si="3226">IF($B187=$B193,0,AU189)</f>
        <v>0</v>
      </c>
    </row>
    <row r="193" spans="1:54" ht="15.75" x14ac:dyDescent="0.2">
      <c r="A193" s="1">
        <f t="shared" ref="A193" si="3227">IF(B193="","1. Niewypełnione",B193)</f>
        <v>0</v>
      </c>
      <c r="B193" s="320">
        <f>czerwiec!B193</f>
        <v>0</v>
      </c>
      <c r="C193" s="321">
        <f>czerwiec!C193</f>
        <v>0</v>
      </c>
      <c r="D193" s="321">
        <f>czerwiec!D193</f>
        <v>0</v>
      </c>
      <c r="E193" s="321">
        <f>czerwiec!E193</f>
        <v>0</v>
      </c>
      <c r="F193" s="177">
        <f>czerwiec!F193</f>
        <v>18</v>
      </c>
      <c r="G193" s="185">
        <f>czerwiec!G193</f>
        <v>18</v>
      </c>
      <c r="H193" s="177"/>
      <c r="I193" s="192">
        <f t="shared" ref="I193:I197" si="3228">K193+T193+AC193+AL193+AU193</f>
        <v>0</v>
      </c>
      <c r="J193" s="186">
        <f t="shared" ref="J193" si="3229">IF(OR($B193=$B199,J196=0),0,ROUND((K194+P198)/J196,0))</f>
        <v>0</v>
      </c>
      <c r="K193" s="51">
        <f t="shared" ref="K193:K194" si="3230">SUM(L193:R193)</f>
        <v>0</v>
      </c>
      <c r="L193" s="52">
        <f>czerwiec!L193</f>
        <v>0</v>
      </c>
      <c r="M193" s="52">
        <f>czerwiec!M193</f>
        <v>0</v>
      </c>
      <c r="N193" s="52">
        <f>czerwiec!N193</f>
        <v>0</v>
      </c>
      <c r="O193" s="52">
        <f>czerwiec!O193</f>
        <v>0</v>
      </c>
      <c r="P193" s="53">
        <f>czerwiec!P193</f>
        <v>0</v>
      </c>
      <c r="Q193" s="54">
        <f>czerwiec!Q193</f>
        <v>0</v>
      </c>
      <c r="R193" s="55">
        <f>czerwiec!R193</f>
        <v>0</v>
      </c>
      <c r="S193" s="188">
        <f t="shared" ref="S193" si="3231">IF(OR($B193=$B199,S196=0),0,ROUND((T194+Y198)/S196,0))</f>
        <v>0</v>
      </c>
      <c r="T193" s="51">
        <f t="shared" ref="T193:T194" si="3232">SUM(U193:AA193)</f>
        <v>0</v>
      </c>
      <c r="U193" s="52">
        <f>czerwiec!U193</f>
        <v>0</v>
      </c>
      <c r="V193" s="52">
        <f>czerwiec!V193</f>
        <v>0</v>
      </c>
      <c r="W193" s="52">
        <f>czerwiec!W193</f>
        <v>0</v>
      </c>
      <c r="X193" s="52">
        <f>czerwiec!X193</f>
        <v>0</v>
      </c>
      <c r="Y193" s="53">
        <f>czerwiec!Y193</f>
        <v>0</v>
      </c>
      <c r="Z193" s="54">
        <f>czerwiec!Z193</f>
        <v>0</v>
      </c>
      <c r="AA193" s="55">
        <f>czerwiec!AA193</f>
        <v>0</v>
      </c>
      <c r="AB193" s="188">
        <f t="shared" ref="AB193" si="3233">IF(OR($B193=$B199,AB196=0),0,ROUND((AC194+AH198)/AB196,0))</f>
        <v>0</v>
      </c>
      <c r="AC193" s="51">
        <f t="shared" ref="AC193:AC194" si="3234">SUM(AD193:AJ193)</f>
        <v>0</v>
      </c>
      <c r="AD193" s="52">
        <f>czerwiec!AD193</f>
        <v>0</v>
      </c>
      <c r="AE193" s="52">
        <f>czerwiec!AE193</f>
        <v>0</v>
      </c>
      <c r="AF193" s="52">
        <f>czerwiec!AF193</f>
        <v>0</v>
      </c>
      <c r="AG193" s="52">
        <f>czerwiec!AG193</f>
        <v>0</v>
      </c>
      <c r="AH193" s="53">
        <f>czerwiec!AH193</f>
        <v>0</v>
      </c>
      <c r="AI193" s="54">
        <f>czerwiec!AI193</f>
        <v>0</v>
      </c>
      <c r="AJ193" s="55">
        <f>czerwiec!AJ193</f>
        <v>0</v>
      </c>
      <c r="AK193" s="188">
        <f t="shared" ref="AK193" si="3235">IF(OR($B193=$B199,AK196=0),0,ROUND((AL194+AQ198)/AK196,0))</f>
        <v>0</v>
      </c>
      <c r="AL193" s="51">
        <f t="shared" ref="AL193:AL194" si="3236">SUM(AM193:AS193)</f>
        <v>0</v>
      </c>
      <c r="AM193" s="52">
        <f>czerwiec!AM193</f>
        <v>0</v>
      </c>
      <c r="AN193" s="52">
        <f>czerwiec!AN193</f>
        <v>0</v>
      </c>
      <c r="AO193" s="52">
        <f>czerwiec!AO193</f>
        <v>0</v>
      </c>
      <c r="AP193" s="52">
        <f>czerwiec!AP193</f>
        <v>0</v>
      </c>
      <c r="AQ193" s="53">
        <f>czerwiec!AQ193</f>
        <v>0</v>
      </c>
      <c r="AR193" s="54">
        <f>czerwiec!AR193</f>
        <v>0</v>
      </c>
      <c r="AS193" s="55">
        <f>czerwiec!AS193</f>
        <v>0</v>
      </c>
      <c r="AT193" s="188">
        <f t="shared" ref="AT193" si="3237">IF(OR($B193=$B199,AT196=0),0,ROUND((AU194+AZ198)/AT196,0))</f>
        <v>0</v>
      </c>
      <c r="AU193" s="51">
        <f t="shared" ref="AU193:AU194" si="3238">SUM(AV193:BB193)</f>
        <v>0</v>
      </c>
      <c r="AV193" s="52">
        <f t="shared" ref="AV193" si="3239">IF(SUM($AM$9:$AS$9)=SUM($AV$9:$BB$9),AM193,IF(AND(SUM($AV$9:$BB$9)&gt;42,SUM($AV$9:$BB$9)&lt;49),AM193,0))</f>
        <v>0</v>
      </c>
      <c r="AW193" s="52">
        <f t="shared" ref="AW193" si="3240">IF(SUM($AM$9:$AS$9)=SUM($AV$9:$BB$9),AN193,IF(AND(SUM($AV$9:$BB$9)&gt;42,SUM($AV$9:$BB$9)&lt;49),AN193,0))</f>
        <v>0</v>
      </c>
      <c r="AX193" s="52">
        <f t="shared" ref="AX193" si="3241">IF(SUM($AM$9:$AS$9)=SUM($AV$9:$BB$9),AO193,IF(AND(SUM($AV$9:$BB$9)&gt;42,SUM($AV$9:$BB$9)&lt;49),AO193,0))</f>
        <v>0</v>
      </c>
      <c r="AY193" s="52">
        <f t="shared" ref="AY193" si="3242">IF(SUM($AM$9:$AS$9)=SUM($AV$9:$BB$9),AP193,IF(AND(SUM($AV$9:$BB$9)&gt;42,SUM($AV$9:$BB$9)&lt;49),AP193,0))</f>
        <v>0</v>
      </c>
      <c r="AZ193" s="53">
        <f t="shared" ref="AZ193" si="3243">IF(SUM($AM$9:$AS$9)=SUM($AV$9:$BB$9),AQ193,IF(AND(SUM($AV$9:$BB$9)&gt;42,SUM($AV$9:$BB$9)&lt;49),AQ193,0))</f>
        <v>0</v>
      </c>
      <c r="BA193" s="54">
        <f t="shared" ref="BA193" si="3244">IF(SUM($AM$9:$AS$9)=SUM($AV$9:$BB$9),AR193,IF(AND(SUM($AV$9:$BB$9)&gt;42,SUM($AV$9:$BB$9)&lt;49),AR193,0))</f>
        <v>0</v>
      </c>
      <c r="BB193" s="55">
        <f t="shared" ref="BB193" si="3245">IF(SUM($AM$9:$AS$9)=SUM($AV$9:$BB$9),AS193,IF(AND(SUM($AV$9:$BB$9)&gt;42,SUM($AV$9:$BB$9)&lt;49),AS193,0))</f>
        <v>0</v>
      </c>
    </row>
    <row r="194" spans="1:54" ht="12.75" hidden="1" customHeight="1" x14ac:dyDescent="0.2">
      <c r="B194" s="93"/>
      <c r="C194" s="94"/>
      <c r="D194" s="95"/>
      <c r="E194" s="115"/>
      <c r="F194" s="140" t="b">
        <f t="shared" ref="F194" si="3246">IF($B187=$B193,OR(F188,G193&lt;F193),G193&lt;F193)</f>
        <v>0</v>
      </c>
      <c r="G194" s="189">
        <f t="shared" ref="G194" si="3247">IF(AND($B187=$B193,$B187&lt;&gt;"",$B187&lt;&gt;0),G193+G188,G193)</f>
        <v>18</v>
      </c>
      <c r="H194" s="120"/>
      <c r="I194" s="165">
        <f t="shared" si="3228"/>
        <v>0</v>
      </c>
      <c r="J194" s="194">
        <f t="shared" ref="J194" si="3248">7-COUNTIF(L193:R193,0)-COUNTIF(L193:R193,"")</f>
        <v>0</v>
      </c>
      <c r="K194" s="22">
        <f t="shared" si="3230"/>
        <v>0</v>
      </c>
      <c r="L194" s="35">
        <f t="shared" ref="L194:R194" si="3249">IF($B187=$B193,L193+L188,L193)</f>
        <v>0</v>
      </c>
      <c r="M194" s="35">
        <f t="shared" si="3249"/>
        <v>0</v>
      </c>
      <c r="N194" s="35">
        <f t="shared" si="3249"/>
        <v>0</v>
      </c>
      <c r="O194" s="35">
        <f t="shared" si="3249"/>
        <v>0</v>
      </c>
      <c r="P194" s="36">
        <f t="shared" si="3249"/>
        <v>0</v>
      </c>
      <c r="Q194" s="37">
        <f t="shared" si="3249"/>
        <v>0</v>
      </c>
      <c r="R194" s="38">
        <f t="shared" si="3249"/>
        <v>0</v>
      </c>
      <c r="S194" s="194">
        <f t="shared" ref="S194" si="3250">7-COUNTIF(U193:AA193,0)-COUNTIF(U193:AA193,"")</f>
        <v>0</v>
      </c>
      <c r="T194" s="22">
        <f t="shared" si="3232"/>
        <v>0</v>
      </c>
      <c r="U194" s="35">
        <f t="shared" ref="U194:AA194" si="3251">IF($B187=$B193,U193+U188,U193)</f>
        <v>0</v>
      </c>
      <c r="V194" s="35">
        <f t="shared" si="3251"/>
        <v>0</v>
      </c>
      <c r="W194" s="35">
        <f t="shared" si="3251"/>
        <v>0</v>
      </c>
      <c r="X194" s="35">
        <f t="shared" si="3251"/>
        <v>0</v>
      </c>
      <c r="Y194" s="36">
        <f t="shared" si="3251"/>
        <v>0</v>
      </c>
      <c r="Z194" s="37">
        <f t="shared" si="3251"/>
        <v>0</v>
      </c>
      <c r="AA194" s="38">
        <f t="shared" si="3251"/>
        <v>0</v>
      </c>
      <c r="AB194" s="194">
        <f t="shared" ref="AB194" si="3252">7-COUNTIF(AD193:AJ193,0)-COUNTIF(AD193:AJ193,"")</f>
        <v>0</v>
      </c>
      <c r="AC194" s="22">
        <f t="shared" si="3234"/>
        <v>0</v>
      </c>
      <c r="AD194" s="35">
        <f t="shared" ref="AD194:AJ194" si="3253">IF($B187=$B193,AD193+AD188,AD193)</f>
        <v>0</v>
      </c>
      <c r="AE194" s="35">
        <f t="shared" si="3253"/>
        <v>0</v>
      </c>
      <c r="AF194" s="35">
        <f t="shared" si="3253"/>
        <v>0</v>
      </c>
      <c r="AG194" s="35">
        <f t="shared" si="3253"/>
        <v>0</v>
      </c>
      <c r="AH194" s="36">
        <f t="shared" si="3253"/>
        <v>0</v>
      </c>
      <c r="AI194" s="37">
        <f t="shared" si="3253"/>
        <v>0</v>
      </c>
      <c r="AJ194" s="38">
        <f t="shared" si="3253"/>
        <v>0</v>
      </c>
      <c r="AK194" s="194">
        <f t="shared" ref="AK194" si="3254">7-COUNTIF(AM193:AS193,0)-COUNTIF(AM193:AS193,"")</f>
        <v>0</v>
      </c>
      <c r="AL194" s="22">
        <f t="shared" si="3236"/>
        <v>0</v>
      </c>
      <c r="AM194" s="35">
        <f t="shared" ref="AM194:AS194" si="3255">IF($B187=$B193,AM193+AM188,AM193)</f>
        <v>0</v>
      </c>
      <c r="AN194" s="35">
        <f t="shared" si="3255"/>
        <v>0</v>
      </c>
      <c r="AO194" s="35">
        <f t="shared" si="3255"/>
        <v>0</v>
      </c>
      <c r="AP194" s="35">
        <f t="shared" si="3255"/>
        <v>0</v>
      </c>
      <c r="AQ194" s="36">
        <f t="shared" si="3255"/>
        <v>0</v>
      </c>
      <c r="AR194" s="37">
        <f t="shared" si="3255"/>
        <v>0</v>
      </c>
      <c r="AS194" s="38">
        <f t="shared" si="3255"/>
        <v>0</v>
      </c>
      <c r="AT194" s="194">
        <f t="shared" ref="AT194" si="3256">7-COUNTIF(AV193:BB193,0)-COUNTIF(AV193:BB193,"")</f>
        <v>0</v>
      </c>
      <c r="AU194" s="22">
        <f t="shared" si="3238"/>
        <v>0</v>
      </c>
      <c r="AV194" s="35">
        <f t="shared" ref="AV194:BB194" si="3257">IF($B187=$B193,AV193+AV188,AV193)</f>
        <v>0</v>
      </c>
      <c r="AW194" s="35">
        <f t="shared" si="3257"/>
        <v>0</v>
      </c>
      <c r="AX194" s="35">
        <f t="shared" si="3257"/>
        <v>0</v>
      </c>
      <c r="AY194" s="35">
        <f t="shared" si="3257"/>
        <v>0</v>
      </c>
      <c r="AZ194" s="36">
        <f t="shared" si="3257"/>
        <v>0</v>
      </c>
      <c r="BA194" s="37">
        <f t="shared" si="3257"/>
        <v>0</v>
      </c>
      <c r="BB194" s="38">
        <f t="shared" si="3257"/>
        <v>0</v>
      </c>
    </row>
    <row r="195" spans="1:54" ht="15" hidden="1" customHeight="1" x14ac:dyDescent="0.2">
      <c r="B195" s="116"/>
      <c r="C195" s="117"/>
      <c r="D195" s="118"/>
      <c r="E195" s="119"/>
      <c r="F195" s="92"/>
      <c r="G195" s="190">
        <f t="shared" ref="G195" si="3258">IF(AND($B187=$B193,$B187&lt;&gt;"",$B187&lt;&gt;0),F193+G189,F193)</f>
        <v>18</v>
      </c>
      <c r="H195" s="121"/>
      <c r="I195" s="165">
        <f t="shared" si="3228"/>
        <v>0</v>
      </c>
      <c r="J195" s="195">
        <f t="shared" ref="J195" si="3259">IF($B193=$B187,COUNTIF(L195:R195,0),COUNTIF(L196:R196,0)+COUNTIF(L196:R196,""))</f>
        <v>7</v>
      </c>
      <c r="K195" s="39">
        <f t="shared" ref="K195:R195" si="3260">IF($B187=$B193,K196+K189,K196)</f>
        <v>0</v>
      </c>
      <c r="L195" s="40">
        <f t="shared" si="3260"/>
        <v>0</v>
      </c>
      <c r="M195" s="40">
        <f t="shared" si="3260"/>
        <v>0</v>
      </c>
      <c r="N195" s="40">
        <f t="shared" si="3260"/>
        <v>0</v>
      </c>
      <c r="O195" s="40">
        <f t="shared" si="3260"/>
        <v>0</v>
      </c>
      <c r="P195" s="41">
        <f t="shared" si="3260"/>
        <v>0</v>
      </c>
      <c r="Q195" s="42">
        <f t="shared" si="3260"/>
        <v>0</v>
      </c>
      <c r="R195" s="43">
        <f t="shared" si="3260"/>
        <v>0</v>
      </c>
      <c r="S195" s="195">
        <f t="shared" ref="S195" si="3261">IF($B193=$B187,COUNTIF(U195:AA195,0),COUNTIF(U196:AA196,0)+COUNTIF(U196:AA196,""))</f>
        <v>7</v>
      </c>
      <c r="T195" s="39">
        <f t="shared" ref="T195:AA195" si="3262">IF($B187=$B193,T196+T189,T196)</f>
        <v>0</v>
      </c>
      <c r="U195" s="40">
        <f t="shared" si="3262"/>
        <v>0</v>
      </c>
      <c r="V195" s="40">
        <f t="shared" si="3262"/>
        <v>0</v>
      </c>
      <c r="W195" s="40">
        <f t="shared" si="3262"/>
        <v>0</v>
      </c>
      <c r="X195" s="40">
        <f t="shared" si="3262"/>
        <v>0</v>
      </c>
      <c r="Y195" s="41">
        <f t="shared" si="3262"/>
        <v>0</v>
      </c>
      <c r="Z195" s="42">
        <f t="shared" si="3262"/>
        <v>0</v>
      </c>
      <c r="AA195" s="43">
        <f t="shared" si="3262"/>
        <v>0</v>
      </c>
      <c r="AB195" s="195">
        <f t="shared" ref="AB195" si="3263">IF($B193=$B187,COUNTIF(AD195:AJ195,0),COUNTIF(AD196:AJ196,0)+COUNTIF(AD196:AJ196,""))</f>
        <v>7</v>
      </c>
      <c r="AC195" s="39">
        <f t="shared" ref="AC195:AJ195" si="3264">IF($B187=$B193,AC196+AC189,AC196)</f>
        <v>0</v>
      </c>
      <c r="AD195" s="40">
        <f t="shared" si="3264"/>
        <v>0</v>
      </c>
      <c r="AE195" s="40">
        <f t="shared" si="3264"/>
        <v>0</v>
      </c>
      <c r="AF195" s="40">
        <f t="shared" si="3264"/>
        <v>0</v>
      </c>
      <c r="AG195" s="40">
        <f t="shared" si="3264"/>
        <v>0</v>
      </c>
      <c r="AH195" s="41">
        <f t="shared" si="3264"/>
        <v>0</v>
      </c>
      <c r="AI195" s="42">
        <f t="shared" si="3264"/>
        <v>0</v>
      </c>
      <c r="AJ195" s="43">
        <f t="shared" si="3264"/>
        <v>0</v>
      </c>
      <c r="AK195" s="195">
        <f t="shared" ref="AK195" si="3265">IF($B193=$B187,COUNTIF(AM195:AS195,0),COUNTIF(AM196:AS196,0)+COUNTIF(AM196:AS196,""))</f>
        <v>7</v>
      </c>
      <c r="AL195" s="39">
        <f t="shared" ref="AL195:AS195" si="3266">IF($B187=$B193,AL196+AL189,AL196)</f>
        <v>0</v>
      </c>
      <c r="AM195" s="40">
        <f t="shared" si="3266"/>
        <v>0</v>
      </c>
      <c r="AN195" s="40">
        <f t="shared" si="3266"/>
        <v>0</v>
      </c>
      <c r="AO195" s="40">
        <f t="shared" si="3266"/>
        <v>0</v>
      </c>
      <c r="AP195" s="40">
        <f t="shared" si="3266"/>
        <v>0</v>
      </c>
      <c r="AQ195" s="41">
        <f t="shared" si="3266"/>
        <v>0</v>
      </c>
      <c r="AR195" s="42">
        <f t="shared" si="3266"/>
        <v>0</v>
      </c>
      <c r="AS195" s="43">
        <f t="shared" si="3266"/>
        <v>0</v>
      </c>
      <c r="AT195" s="195">
        <f t="shared" ref="AT195" si="3267">IF($B193=$B187,COUNTIF(AV195:BB195,0),COUNTIF(AV196:BB196,0)+COUNTIF(AV196:BB196,""))</f>
        <v>7</v>
      </c>
      <c r="AU195" s="39">
        <f t="shared" ref="AU195:BB195" si="3268">IF($B187=$B193,AU196+AU189,AU196)</f>
        <v>0</v>
      </c>
      <c r="AV195" s="40">
        <f t="shared" si="3268"/>
        <v>0</v>
      </c>
      <c r="AW195" s="40">
        <f t="shared" si="3268"/>
        <v>0</v>
      </c>
      <c r="AX195" s="40">
        <f t="shared" si="3268"/>
        <v>0</v>
      </c>
      <c r="AY195" s="40">
        <f t="shared" si="3268"/>
        <v>0</v>
      </c>
      <c r="AZ195" s="41">
        <f t="shared" si="3268"/>
        <v>0</v>
      </c>
      <c r="BA195" s="42">
        <f t="shared" si="3268"/>
        <v>0</v>
      </c>
      <c r="BB195" s="43">
        <f t="shared" si="3268"/>
        <v>0</v>
      </c>
    </row>
    <row r="196" spans="1:54" ht="15.75" customHeight="1" x14ac:dyDescent="0.2">
      <c r="A196" s="1">
        <f t="shared" ref="A196" si="3269">A193</f>
        <v>0</v>
      </c>
      <c r="B196" s="313">
        <f t="shared" ref="B196" si="3270">B190+1</f>
        <v>30</v>
      </c>
      <c r="C196" s="314"/>
      <c r="D196" s="314"/>
      <c r="E196" s="314"/>
      <c r="F196" s="31"/>
      <c r="G196" s="183"/>
      <c r="H196" s="122">
        <f t="shared" ref="H196" si="3271">5-COUNTIF(AU193,0)-COUNTIF(AL193,0)-COUNTIF(AC193,0)-COUNTIF(T193,0)-COUNTIF(K193,0)</f>
        <v>0</v>
      </c>
      <c r="I196" s="165">
        <f t="shared" si="3228"/>
        <v>0</v>
      </c>
      <c r="J196" s="187">
        <f t="shared" ref="J196" si="3272">IF($B193=$B187,J190+IF($F193&lt;&gt;$G193,(K193+$G195-$G194)/$F193,K193/$F193),IF($F193&lt;&gt;G193,(K193+$G195-$G194)/$F193,K193/$F193))</f>
        <v>0</v>
      </c>
      <c r="K196" s="7">
        <f t="shared" ref="K196:K197" si="3273">SUM(L196:R196)</f>
        <v>0</v>
      </c>
      <c r="L196" s="26">
        <f t="shared" ref="L196:R196" si="3274">L193</f>
        <v>0</v>
      </c>
      <c r="M196" s="26">
        <f t="shared" si="3274"/>
        <v>0</v>
      </c>
      <c r="N196" s="26">
        <f t="shared" si="3274"/>
        <v>0</v>
      </c>
      <c r="O196" s="26">
        <f t="shared" si="3274"/>
        <v>0</v>
      </c>
      <c r="P196" s="26">
        <f t="shared" si="3274"/>
        <v>0</v>
      </c>
      <c r="Q196" s="29">
        <f t="shared" si="3274"/>
        <v>0</v>
      </c>
      <c r="R196" s="23">
        <f t="shared" si="3274"/>
        <v>0</v>
      </c>
      <c r="S196" s="187">
        <f t="shared" ref="S196" si="3275">IF($B193=$B187,S190+IF($F193&lt;&gt;$G193,(T193+$G195-$G194)/$F193,T193/$F193),IF($F193&lt;&gt;P193,(T193+$G195-$G194)/$F193,T193/$F193))</f>
        <v>0</v>
      </c>
      <c r="T196" s="7">
        <f t="shared" ref="T196:T197" si="3276">SUM(U196:AA196)</f>
        <v>0</v>
      </c>
      <c r="U196" s="26">
        <f t="shared" ref="U196:AA196" si="3277">U193</f>
        <v>0</v>
      </c>
      <c r="V196" s="26">
        <f t="shared" si="3277"/>
        <v>0</v>
      </c>
      <c r="W196" s="26">
        <f t="shared" si="3277"/>
        <v>0</v>
      </c>
      <c r="X196" s="26">
        <f t="shared" si="3277"/>
        <v>0</v>
      </c>
      <c r="Y196" s="113">
        <f t="shared" si="3277"/>
        <v>0</v>
      </c>
      <c r="Z196" s="29">
        <f t="shared" si="3277"/>
        <v>0</v>
      </c>
      <c r="AA196" s="23">
        <f t="shared" si="3277"/>
        <v>0</v>
      </c>
      <c r="AB196" s="187">
        <f t="shared" ref="AB196" si="3278">IF($B193=$B187,AB190+IF($F193&lt;&gt;$G193,(AC193+$G195-$G194)/$F193,AC193/$F193),IF($F193&lt;&gt;Y193,(AC193+$G195-$G194)/$F193,AC193/$F193))</f>
        <v>0</v>
      </c>
      <c r="AC196" s="7">
        <f t="shared" ref="AC196:AC197" si="3279">SUM(AD196:AJ196)</f>
        <v>0</v>
      </c>
      <c r="AD196" s="26">
        <f t="shared" ref="AD196:AJ196" si="3280">AD193</f>
        <v>0</v>
      </c>
      <c r="AE196" s="26">
        <f t="shared" si="3280"/>
        <v>0</v>
      </c>
      <c r="AF196" s="26">
        <f t="shared" si="3280"/>
        <v>0</v>
      </c>
      <c r="AG196" s="26">
        <f t="shared" si="3280"/>
        <v>0</v>
      </c>
      <c r="AH196" s="113">
        <f t="shared" si="3280"/>
        <v>0</v>
      </c>
      <c r="AI196" s="29">
        <f t="shared" si="3280"/>
        <v>0</v>
      </c>
      <c r="AJ196" s="23">
        <f t="shared" si="3280"/>
        <v>0</v>
      </c>
      <c r="AK196" s="187">
        <f t="shared" ref="AK196" si="3281">IF($B193=$B187,AK190+IF($F193&lt;&gt;$G193,(AL193+$G195-$G194)/$F193,AL193/$F193),IF($F193&lt;&gt;AH193,(AL193+$G195-$G194)/$F193,AL193/$F193))</f>
        <v>0</v>
      </c>
      <c r="AL196" s="7">
        <f t="shared" ref="AL196:AL197" si="3282">SUM(AM196:AS196)</f>
        <v>0</v>
      </c>
      <c r="AM196" s="26">
        <f t="shared" ref="AM196:AS196" si="3283">AM193</f>
        <v>0</v>
      </c>
      <c r="AN196" s="26">
        <f t="shared" si="3283"/>
        <v>0</v>
      </c>
      <c r="AO196" s="26">
        <f t="shared" si="3283"/>
        <v>0</v>
      </c>
      <c r="AP196" s="26">
        <f t="shared" si="3283"/>
        <v>0</v>
      </c>
      <c r="AQ196" s="113">
        <f t="shared" si="3283"/>
        <v>0</v>
      </c>
      <c r="AR196" s="29">
        <f t="shared" si="3283"/>
        <v>0</v>
      </c>
      <c r="AS196" s="23">
        <f t="shared" si="3283"/>
        <v>0</v>
      </c>
      <c r="AT196" s="187">
        <f t="shared" ref="AT196" si="3284">IF($B193=$B187,AT190+IF($F193&lt;&gt;$G193,(AU193+$G195-$G194)/$F193,AU193/$F193),IF($F193&lt;&gt;AQ193,(AU193+$G195-$G194)/$F193,AU193/$F193))</f>
        <v>0</v>
      </c>
      <c r="AU196" s="7">
        <f t="shared" ref="AU196:AU197" si="3285">SUM(AV196:BB196)</f>
        <v>0</v>
      </c>
      <c r="AV196" s="6">
        <f t="shared" ref="AV196" si="3286">IF(SUM($AM$9:$AS$9)=SUM($AV$9:$BB$9),AV193,IF(AND(SUM($AV$9:$BB$9)&gt;42,SUM($AV$9:$BB$9)&lt;49),AV193,0))</f>
        <v>0</v>
      </c>
      <c r="AW196" s="6">
        <f t="shared" ref="AW196:BB196" si="3287">IF(SUM($AM$9:$AS$9)=SUM($AV$9:$BB$9),AW193,IF(AND(SUM($AV$9:$BB$9)&gt;42,SUM($AV$9:$BB$9)&lt;49),AW193,0))</f>
        <v>0</v>
      </c>
      <c r="AX196" s="6">
        <f t="shared" si="3287"/>
        <v>0</v>
      </c>
      <c r="AY196" s="6">
        <f t="shared" si="3287"/>
        <v>0</v>
      </c>
      <c r="AZ196" s="26">
        <f t="shared" si="3287"/>
        <v>0</v>
      </c>
      <c r="BA196" s="29">
        <f t="shared" si="3287"/>
        <v>0</v>
      </c>
      <c r="BB196" s="23">
        <f t="shared" si="3287"/>
        <v>0</v>
      </c>
    </row>
    <row r="197" spans="1:54" ht="15.75" customHeight="1" x14ac:dyDescent="0.2">
      <c r="A197" s="1">
        <f t="shared" ref="A197:A198" si="3288">A196</f>
        <v>0</v>
      </c>
      <c r="B197" s="313"/>
      <c r="C197" s="314"/>
      <c r="D197" s="314"/>
      <c r="E197" s="314"/>
      <c r="F197" s="31"/>
      <c r="G197" s="183"/>
      <c r="H197" s="123">
        <f t="shared" ref="H197" si="3289">IF($B193=$B187,H191+F197,$F197)</f>
        <v>0</v>
      </c>
      <c r="I197" s="165">
        <f t="shared" si="3228"/>
        <v>0</v>
      </c>
      <c r="J197" s="141">
        <f t="shared" ref="J197" si="3290">IF($H196=0,0,IF($B187=$B193,IF($H198&gt;0,$H198+J191,K193+J191),IF($H198&gt;0,$H198,K193)))</f>
        <v>0</v>
      </c>
      <c r="K197" s="7">
        <f t="shared" si="3273"/>
        <v>0</v>
      </c>
      <c r="L197" s="6"/>
      <c r="M197" s="6"/>
      <c r="N197" s="6"/>
      <c r="O197" s="6"/>
      <c r="P197" s="26"/>
      <c r="Q197" s="29"/>
      <c r="R197" s="23"/>
      <c r="S197" s="141">
        <f t="shared" ref="S197" si="3291">IF($H196=0,0,IF($B187=$B193,IF($H198&gt;0,$H198+S191,T193+S191),IF($H198&gt;0,$H198,T193)))</f>
        <v>0</v>
      </c>
      <c r="T197" s="7">
        <f t="shared" si="3276"/>
        <v>0</v>
      </c>
      <c r="U197" s="6"/>
      <c r="V197" s="6"/>
      <c r="W197" s="6"/>
      <c r="X197" s="6"/>
      <c r="Y197" s="26"/>
      <c r="Z197" s="29"/>
      <c r="AA197" s="23"/>
      <c r="AB197" s="141">
        <f t="shared" ref="AB197" si="3292">IF($H196=0,0,IF($B187=$B193,IF($H198&gt;0,$H198+AB191,AC193+AB191),IF($H198&gt;0,$H198,AC193)))</f>
        <v>0</v>
      </c>
      <c r="AC197" s="7">
        <f t="shared" si="3279"/>
        <v>0</v>
      </c>
      <c r="AD197" s="6"/>
      <c r="AE197" s="6"/>
      <c r="AF197" s="6"/>
      <c r="AG197" s="6"/>
      <c r="AH197" s="26"/>
      <c r="AI197" s="29"/>
      <c r="AJ197" s="23"/>
      <c r="AK197" s="141">
        <f t="shared" ref="AK197" si="3293">IF($H196=0,0,IF($B187=$B193,IF($H198&gt;0,$H198+AK191,AL193+AK191),IF($H198&gt;0,$H198,AL193)))</f>
        <v>0</v>
      </c>
      <c r="AL197" s="7">
        <f t="shared" si="3282"/>
        <v>0</v>
      </c>
      <c r="AM197" s="6"/>
      <c r="AN197" s="6"/>
      <c r="AO197" s="6"/>
      <c r="AP197" s="6"/>
      <c r="AQ197" s="26"/>
      <c r="AR197" s="29"/>
      <c r="AS197" s="23"/>
      <c r="AT197" s="141">
        <f t="shared" ref="AT197" si="3294">IF($H196=0,0,IF($B187=$B193,IF($H198&gt;0,$H198+AT191,AU193+AT191),IF($H198&gt;0,$H198,AU193)))</f>
        <v>0</v>
      </c>
      <c r="AU197" s="7">
        <f t="shared" si="3285"/>
        <v>0</v>
      </c>
      <c r="AV197" s="6"/>
      <c r="AW197" s="6"/>
      <c r="AX197" s="6"/>
      <c r="AY197" s="6"/>
      <c r="AZ197" s="26"/>
      <c r="BA197" s="29"/>
      <c r="BB197" s="23"/>
    </row>
    <row r="198" spans="1:54" ht="18.75" customHeight="1" thickBot="1" x14ac:dyDescent="0.25">
      <c r="A198" s="1">
        <f t="shared" si="3288"/>
        <v>0</v>
      </c>
      <c r="B198" s="323" t="str">
        <f>IF(B193="",Wydruk!$AE$6,IF(J194=0,Wydruk!$AE$7,IF(AND(G194&lt;G195,B193&lt;&gt;$B199),Wydruk!$AE$13,IF(AND($B193=$B187,$B193&lt;&gt;$B199),IF(OR(OR(J198&lt;4,J198&gt;5),OR(S198&lt;4,S198&gt;5),OR(AB198&lt;4,AB198&gt;5),OR(AK198&lt;4,AK198&gt;5),OR(AND(AT198&lt;4,AT198&gt;0),AT198&gt;5)),Wydruk!$AE$8,Wydruk!$AE$9),IF($B193=$B199,IF($F197&lt;&gt;0,Wydruk!$AE$12,Wydruk!$AE$10),IF(OR(OR(J194&lt;4,J194&gt;5),OR(S194&lt;4,S194&gt;5),OR(AB194&lt;4,AB194&gt;5),OR(AK194&lt;4,AK194&gt;5),OR(AND(AT194&lt;4,AT194&gt;0),AT194&gt;5)),Wydruk!$AE$8,Wydruk!$AE$11))))))</f>
        <v>Uzupełnij liczby godzin tygodniowego planu</v>
      </c>
      <c r="C198" s="324"/>
      <c r="D198" s="324"/>
      <c r="E198" s="324"/>
      <c r="F198" s="173">
        <f>czerwiec!F198</f>
        <v>0</v>
      </c>
      <c r="G198" s="184">
        <f>czerwiec!G198</f>
        <v>0</v>
      </c>
      <c r="H198" s="191">
        <f t="shared" ref="H198" si="3295">IF(OR($G198=0,$F198=0,$G198="",$F198=""),0,$G198/$F198)</f>
        <v>0</v>
      </c>
      <c r="I198" s="193"/>
      <c r="J198" s="176">
        <f t="shared" ref="J198" si="3296">IF($B187=$B193,IF(L193+L188&gt;0,1,0)+IF(M193+M188&gt;0,1,0)+IF(N193+N188&gt;0,1,0)+IF(O193+O188&gt;0,1,0)+IF(P193+P188&gt;0,1,0)+IF(Q193+Q188&gt;0,1,0)+IF(R193+R188&gt;0,1,0),J194)</f>
        <v>0</v>
      </c>
      <c r="K198" s="133">
        <f t="shared" ref="K198" si="3297">IF(OR($B193=$B199,J198=0,(K194-Q198+O198)&lt;=0),0,(K194-Q198+O198)/J198)</f>
        <v>0</v>
      </c>
      <c r="L198" s="137">
        <f t="shared" ref="L198" si="3298">IF(K198*(7-J195)&lt;=0,0,K198*(7-J195))</f>
        <v>0</v>
      </c>
      <c r="M198" s="311">
        <f t="shared" ref="M198" si="3299">ROUND(IF(OR(K195-K198*(7-J195)+P198&lt;0,$B193=$B199,K198&lt;=0,K195=0),0,IF(K195-K198*(7-J195)+P198&gt;Q198-O198+P198,Q198-O198+P198,K195-K198*(7-J195)+P198)),1)</f>
        <v>0</v>
      </c>
      <c r="N198" s="312"/>
      <c r="O198" s="139">
        <f t="shared" ref="O198" si="3300">IF(OR($B193=$B199,J194=0),0,IF($B193=$B187,J193,$F193))</f>
        <v>0</v>
      </c>
      <c r="P198" s="30">
        <f t="shared" ref="P198" si="3301">IF(OR($B193=$B199,J198=0),0,$G195-$G194)</f>
        <v>0</v>
      </c>
      <c r="Q198" s="134">
        <f t="shared" ref="Q198" si="3302">IF(OR($B193=$B199,J198=0),0,J197)</f>
        <v>0</v>
      </c>
      <c r="R198" s="138">
        <f t="shared" ref="R198" si="3303">IF($B193=$B199,0,K195)</f>
        <v>0</v>
      </c>
      <c r="S198" s="176">
        <f t="shared" ref="S198" si="3304">IF($B187=$B193,IF(U193+U188&gt;0,1,0)+IF(V193+V188&gt;0,1,0)+IF(W193+W188&gt;0,1,0)+IF(X193+X188&gt;0,1,0)+IF(Y193+Y188&gt;0,1,0)+IF(Z193+Z188&gt;0,1,0)+IF(AA193+AA188&gt;0,1,0),S194)</f>
        <v>0</v>
      </c>
      <c r="T198" s="133">
        <f t="shared" ref="T198" si="3305">IF(OR($B193=$B199,S198=0,(T194-Z198+X198)&lt;=0),0,(T194-Z198+X198)/S198)</f>
        <v>0</v>
      </c>
      <c r="U198" s="137">
        <f t="shared" ref="U198" si="3306">IF(T198*(7-S195)&lt;=0,0,T198*(7-S195))</f>
        <v>0</v>
      </c>
      <c r="V198" s="311">
        <f t="shared" ref="V198" si="3307">ROUND(IF(OR(T195-T198*(7-S195)+Y198&lt;0,$B193=$B199,T198&lt;=0,T195=0),0,IF(T195-T198*(7-S195)+Y198&gt;Z198-X198+Y198,Z198-X198+Y198,T195-T198*(7-S195)+Y198)),1)</f>
        <v>0</v>
      </c>
      <c r="W198" s="312"/>
      <c r="X198" s="139">
        <f t="shared" ref="X198" si="3308">IF(OR($B193=$B199,S194=0),0,IF($B193=$B187,S193,$F193))</f>
        <v>0</v>
      </c>
      <c r="Y198" s="30">
        <f t="shared" ref="Y198" si="3309">IF(OR($B193=$B199,S198=0),0,$G195-$G194)</f>
        <v>0</v>
      </c>
      <c r="Z198" s="134">
        <f t="shared" ref="Z198" si="3310">IF(OR($B193=$B199,S198=0),0,S197)</f>
        <v>0</v>
      </c>
      <c r="AA198" s="138">
        <f t="shared" ref="AA198" si="3311">IF($B193=$B199,0,T195)</f>
        <v>0</v>
      </c>
      <c r="AB198" s="176">
        <f t="shared" ref="AB198" si="3312">IF($B187=$B193,IF(AD193+AD188&gt;0,1,0)+IF(AE193+AE188&gt;0,1,0)+IF(AF193+AF188&gt;0,1,0)+IF(AG193+AG188&gt;0,1,0)+IF(AH193+AH188&gt;0,1,0)+IF(AI193+AI188&gt;0,1,0)+IF(AJ193+AJ188&gt;0,1,0),AB194)</f>
        <v>0</v>
      </c>
      <c r="AC198" s="133">
        <f t="shared" ref="AC198" si="3313">IF(OR($B193=$B199,AB198=0,(AC194-AI198+AG198)&lt;=0),0,(AC194-AI198+AG198)/AB198)</f>
        <v>0</v>
      </c>
      <c r="AD198" s="137">
        <f t="shared" ref="AD198" si="3314">IF(AC198*(7-AB195)&lt;=0,0,AC198*(7-AB195))</f>
        <v>0</v>
      </c>
      <c r="AE198" s="311">
        <f t="shared" ref="AE198" si="3315">ROUND(IF(OR(AC195-AC198*(7-AB195)+AH198&lt;0,$B193=$B199,AC198&lt;=0,AC195=0),0,IF(AC195-AC198*(7-AB195)+AH198&gt;AI198-AG198+AH198,AI198-AG198+AH198,AC195-AC198*(7-AB195)+AH198)),1)</f>
        <v>0</v>
      </c>
      <c r="AF198" s="312"/>
      <c r="AG198" s="139">
        <f t="shared" ref="AG198" si="3316">IF(OR($B193=$B199,AB194=0),0,IF($B193=$B187,AB193,$F193))</f>
        <v>0</v>
      </c>
      <c r="AH198" s="30">
        <f t="shared" ref="AH198" si="3317">IF(OR($B193=$B199,AB198=0),0,$G195-$G194)</f>
        <v>0</v>
      </c>
      <c r="AI198" s="134">
        <f t="shared" ref="AI198" si="3318">IF(OR($B193=$B199,AB198=0),0,AB197)</f>
        <v>0</v>
      </c>
      <c r="AJ198" s="138">
        <f t="shared" ref="AJ198" si="3319">IF($B193=$B199,0,AC195)</f>
        <v>0</v>
      </c>
      <c r="AK198" s="176">
        <f t="shared" ref="AK198" si="3320">IF($B187=$B193,IF(AM193+AM188&gt;0,1,0)+IF(AN193+AN188&gt;0,1,0)+IF(AO193+AO188&gt;0,1,0)+IF(AP193+AP188&gt;0,1,0)+IF(AQ193+AQ188&gt;0,1,0)+IF(AR193+AR188&gt;0,1,0)+IF(AS193+AS188&gt;0,1,0),AK194)</f>
        <v>0</v>
      </c>
      <c r="AL198" s="133">
        <f t="shared" ref="AL198" si="3321">IF(OR($B193=$B199,AK198=0,(AL194-AR198+AP198)&lt;=0),0,(AL194-AR198+AP198)/AK198)</f>
        <v>0</v>
      </c>
      <c r="AM198" s="137">
        <f t="shared" ref="AM198" si="3322">IF(AL198*(7-AK195)&lt;=0,0,AL198*(7-AK195))</f>
        <v>0</v>
      </c>
      <c r="AN198" s="311">
        <f t="shared" ref="AN198" si="3323">ROUND(IF(OR(AL195-AL198*(7-AK195)+AQ198&lt;0,$B193=$B199,AL198&lt;=0,AL195=0),0,IF(AL195-AL198*(7-AK195)+AQ198&gt;AR198-AP198+AQ198,AR198-AP198+AQ198,AL195-AL198*(7-AK195)+AQ198)),1)</f>
        <v>0</v>
      </c>
      <c r="AO198" s="312"/>
      <c r="AP198" s="139">
        <f t="shared" ref="AP198" si="3324">IF(OR($B193=$B199,AK194=0),0,IF($B193=$B187,AK193,$F193))</f>
        <v>0</v>
      </c>
      <c r="AQ198" s="30">
        <f t="shared" ref="AQ198" si="3325">IF(OR($B193=$B199,AK198=0),0,$G195-$G194)</f>
        <v>0</v>
      </c>
      <c r="AR198" s="134">
        <f t="shared" ref="AR198" si="3326">IF(OR($B193=$B199,AK198=0),0,AK197)</f>
        <v>0</v>
      </c>
      <c r="AS198" s="138">
        <f t="shared" ref="AS198" si="3327">IF($B193=$B199,0,AL195)</f>
        <v>0</v>
      </c>
      <c r="AT198" s="176">
        <f t="shared" ref="AT198" si="3328">IF($B187=$B193,IF(AV193+AV188&gt;0,1,0)+IF(AW193+AW188&gt;0,1,0)+IF(AX193+AX188&gt;0,1,0)+IF(AY193+AY188&gt;0,1,0)+IF(AZ193+AZ188&gt;0,1,0)+IF(BA193+BA188&gt;0,1,0)+IF(BB193+BB188&gt;0,1,0),AT194)</f>
        <v>0</v>
      </c>
      <c r="AU198" s="133">
        <f t="shared" ref="AU198" si="3329">IF(OR($B193=$B199,AT198=0,(AU194-BA198+AY198)&lt;=0),0,(AU194-BA198+AY198)/AT198)</f>
        <v>0</v>
      </c>
      <c r="AV198" s="137">
        <f t="shared" ref="AV198" si="3330">IF(AU198*(7-AT195)&lt;=0,0,AU198*(7-AT195))</f>
        <v>0</v>
      </c>
      <c r="AW198" s="311">
        <f t="shared" ref="AW198" si="3331">ROUND(IF(OR(AU195-AU198*(7-AT195)+AZ198&lt;0,$B193=$B199,AU198&lt;=0,AU195=0),0,IF(AU195-AU198*(7-AT195)+AZ198&gt;BA198-AY198+AZ198,BA198-AY198+AZ198,AU195-AU198*(7-AT195)+AZ198)),1)</f>
        <v>0</v>
      </c>
      <c r="AX198" s="312"/>
      <c r="AY198" s="139">
        <f t="shared" ref="AY198" si="3332">IF(OR($B193=$B199,AT194=0),0,IF($B193=$B187,AT193,$F193))</f>
        <v>0</v>
      </c>
      <c r="AZ198" s="30">
        <f t="shared" ref="AZ198" si="3333">IF(OR($B193=$B199,AT198=0),0,$G195-$G194)</f>
        <v>0</v>
      </c>
      <c r="BA198" s="134">
        <f t="shared" ref="BA198" si="3334">IF(OR($B193=$B199,AT198=0),0,AT197)</f>
        <v>0</v>
      </c>
      <c r="BB198" s="138">
        <f t="shared" ref="BB198" si="3335">IF($B193=$B199,0,AU195)</f>
        <v>0</v>
      </c>
    </row>
    <row r="199" spans="1:54" ht="15.75" x14ac:dyDescent="0.2">
      <c r="A199" s="1">
        <f t="shared" ref="A199" si="3336">IF(B199="","1. Niewypełnione",B199)</f>
        <v>0</v>
      </c>
      <c r="B199" s="320">
        <f>czerwiec!B199</f>
        <v>0</v>
      </c>
      <c r="C199" s="321">
        <f>czerwiec!C199</f>
        <v>0</v>
      </c>
      <c r="D199" s="321">
        <f>czerwiec!D199</f>
        <v>0</v>
      </c>
      <c r="E199" s="321">
        <f>czerwiec!E199</f>
        <v>0</v>
      </c>
      <c r="F199" s="177">
        <f>czerwiec!F199</f>
        <v>18</v>
      </c>
      <c r="G199" s="185">
        <f>czerwiec!G199</f>
        <v>18</v>
      </c>
      <c r="H199" s="177"/>
      <c r="I199" s="192">
        <f t="shared" ref="I199:I203" si="3337">K199+T199+AC199+AL199+AU199</f>
        <v>0</v>
      </c>
      <c r="J199" s="186">
        <f t="shared" ref="J199" si="3338">IF(OR($B199=$B205,J202=0),0,ROUND((K200+P204)/J202,0))</f>
        <v>0</v>
      </c>
      <c r="K199" s="51">
        <f t="shared" ref="K199:K200" si="3339">SUM(L199:R199)</f>
        <v>0</v>
      </c>
      <c r="L199" s="52">
        <f>czerwiec!L199</f>
        <v>0</v>
      </c>
      <c r="M199" s="52">
        <f>czerwiec!M199</f>
        <v>0</v>
      </c>
      <c r="N199" s="52">
        <f>czerwiec!N199</f>
        <v>0</v>
      </c>
      <c r="O199" s="52">
        <f>czerwiec!O199</f>
        <v>0</v>
      </c>
      <c r="P199" s="53">
        <f>czerwiec!P199</f>
        <v>0</v>
      </c>
      <c r="Q199" s="54">
        <f>czerwiec!Q199</f>
        <v>0</v>
      </c>
      <c r="R199" s="55">
        <f>czerwiec!R199</f>
        <v>0</v>
      </c>
      <c r="S199" s="188">
        <f t="shared" ref="S199" si="3340">IF(OR($B199=$B205,S202=0),0,ROUND((T200+Y204)/S202,0))</f>
        <v>0</v>
      </c>
      <c r="T199" s="51">
        <f t="shared" ref="T199:T200" si="3341">SUM(U199:AA199)</f>
        <v>0</v>
      </c>
      <c r="U199" s="52">
        <f>czerwiec!U199</f>
        <v>0</v>
      </c>
      <c r="V199" s="52">
        <f>czerwiec!V199</f>
        <v>0</v>
      </c>
      <c r="W199" s="52">
        <f>czerwiec!W199</f>
        <v>0</v>
      </c>
      <c r="X199" s="52">
        <f>czerwiec!X199</f>
        <v>0</v>
      </c>
      <c r="Y199" s="53">
        <f>czerwiec!Y199</f>
        <v>0</v>
      </c>
      <c r="Z199" s="54">
        <f>czerwiec!Z199</f>
        <v>0</v>
      </c>
      <c r="AA199" s="55">
        <f>czerwiec!AA199</f>
        <v>0</v>
      </c>
      <c r="AB199" s="188">
        <f t="shared" ref="AB199" si="3342">IF(OR($B199=$B205,AB202=0),0,ROUND((AC200+AH204)/AB202,0))</f>
        <v>0</v>
      </c>
      <c r="AC199" s="51">
        <f t="shared" ref="AC199:AC200" si="3343">SUM(AD199:AJ199)</f>
        <v>0</v>
      </c>
      <c r="AD199" s="52">
        <f>czerwiec!AD199</f>
        <v>0</v>
      </c>
      <c r="AE199" s="52">
        <f>czerwiec!AE199</f>
        <v>0</v>
      </c>
      <c r="AF199" s="52">
        <f>czerwiec!AF199</f>
        <v>0</v>
      </c>
      <c r="AG199" s="52">
        <f>czerwiec!AG199</f>
        <v>0</v>
      </c>
      <c r="AH199" s="53">
        <f>czerwiec!AH199</f>
        <v>0</v>
      </c>
      <c r="AI199" s="54">
        <f>czerwiec!AI199</f>
        <v>0</v>
      </c>
      <c r="AJ199" s="55">
        <f>czerwiec!AJ199</f>
        <v>0</v>
      </c>
      <c r="AK199" s="188">
        <f t="shared" ref="AK199" si="3344">IF(OR($B199=$B205,AK202=0),0,ROUND((AL200+AQ204)/AK202,0))</f>
        <v>0</v>
      </c>
      <c r="AL199" s="51">
        <f t="shared" ref="AL199:AL200" si="3345">SUM(AM199:AS199)</f>
        <v>0</v>
      </c>
      <c r="AM199" s="52">
        <f>czerwiec!AM199</f>
        <v>0</v>
      </c>
      <c r="AN199" s="52">
        <f>czerwiec!AN199</f>
        <v>0</v>
      </c>
      <c r="AO199" s="52">
        <f>czerwiec!AO199</f>
        <v>0</v>
      </c>
      <c r="AP199" s="52">
        <f>czerwiec!AP199</f>
        <v>0</v>
      </c>
      <c r="AQ199" s="53">
        <f>czerwiec!AQ199</f>
        <v>0</v>
      </c>
      <c r="AR199" s="54">
        <f>czerwiec!AR199</f>
        <v>0</v>
      </c>
      <c r="AS199" s="55">
        <f>czerwiec!AS199</f>
        <v>0</v>
      </c>
      <c r="AT199" s="188">
        <f t="shared" ref="AT199" si="3346">IF(OR($B199=$B205,AT202=0),0,ROUND((AU200+AZ204)/AT202,0))</f>
        <v>0</v>
      </c>
      <c r="AU199" s="51">
        <f t="shared" ref="AU199:AU200" si="3347">SUM(AV199:BB199)</f>
        <v>0</v>
      </c>
      <c r="AV199" s="52">
        <f t="shared" ref="AV199" si="3348">IF(SUM($AM$9:$AS$9)=SUM($AV$9:$BB$9),AM199,IF(AND(SUM($AV$9:$BB$9)&gt;42,SUM($AV$9:$BB$9)&lt;49),AM199,0))</f>
        <v>0</v>
      </c>
      <c r="AW199" s="52">
        <f t="shared" ref="AW199" si="3349">IF(SUM($AM$9:$AS$9)=SUM($AV$9:$BB$9),AN199,IF(AND(SUM($AV$9:$BB$9)&gt;42,SUM($AV$9:$BB$9)&lt;49),AN199,0))</f>
        <v>0</v>
      </c>
      <c r="AX199" s="52">
        <f t="shared" ref="AX199" si="3350">IF(SUM($AM$9:$AS$9)=SUM($AV$9:$BB$9),AO199,IF(AND(SUM($AV$9:$BB$9)&gt;42,SUM($AV$9:$BB$9)&lt;49),AO199,0))</f>
        <v>0</v>
      </c>
      <c r="AY199" s="52">
        <f t="shared" ref="AY199" si="3351">IF(SUM($AM$9:$AS$9)=SUM($AV$9:$BB$9),AP199,IF(AND(SUM($AV$9:$BB$9)&gt;42,SUM($AV$9:$BB$9)&lt;49),AP199,0))</f>
        <v>0</v>
      </c>
      <c r="AZ199" s="53">
        <f t="shared" ref="AZ199" si="3352">IF(SUM($AM$9:$AS$9)=SUM($AV$9:$BB$9),AQ199,IF(AND(SUM($AV$9:$BB$9)&gt;42,SUM($AV$9:$BB$9)&lt;49),AQ199,0))</f>
        <v>0</v>
      </c>
      <c r="BA199" s="54">
        <f t="shared" ref="BA199" si="3353">IF(SUM($AM$9:$AS$9)=SUM($AV$9:$BB$9),AR199,IF(AND(SUM($AV$9:$BB$9)&gt;42,SUM($AV$9:$BB$9)&lt;49),AR199,0))</f>
        <v>0</v>
      </c>
      <c r="BB199" s="55">
        <f t="shared" ref="BB199" si="3354">IF(SUM($AM$9:$AS$9)=SUM($AV$9:$BB$9),AS199,IF(AND(SUM($AV$9:$BB$9)&gt;42,SUM($AV$9:$BB$9)&lt;49),AS199,0))</f>
        <v>0</v>
      </c>
    </row>
    <row r="200" spans="1:54" ht="12.75" hidden="1" customHeight="1" x14ac:dyDescent="0.2">
      <c r="B200" s="93"/>
      <c r="C200" s="94"/>
      <c r="D200" s="95"/>
      <c r="E200" s="115"/>
      <c r="F200" s="140" t="b">
        <f t="shared" ref="F200" si="3355">IF($B193=$B199,OR(F194,G199&lt;F199),G199&lt;F199)</f>
        <v>0</v>
      </c>
      <c r="G200" s="189">
        <f t="shared" ref="G200" si="3356">IF(AND($B193=$B199,$B193&lt;&gt;"",$B193&lt;&gt;0),G199+G194,G199)</f>
        <v>18</v>
      </c>
      <c r="H200" s="120"/>
      <c r="I200" s="165">
        <f t="shared" si="3337"/>
        <v>0</v>
      </c>
      <c r="J200" s="194">
        <f t="shared" ref="J200" si="3357">7-COUNTIF(L199:R199,0)-COUNTIF(L199:R199,"")</f>
        <v>0</v>
      </c>
      <c r="K200" s="22">
        <f t="shared" si="3339"/>
        <v>0</v>
      </c>
      <c r="L200" s="35">
        <f t="shared" ref="L200:R200" si="3358">IF($B193=$B199,L199+L194,L199)</f>
        <v>0</v>
      </c>
      <c r="M200" s="35">
        <f t="shared" si="3358"/>
        <v>0</v>
      </c>
      <c r="N200" s="35">
        <f t="shared" si="3358"/>
        <v>0</v>
      </c>
      <c r="O200" s="35">
        <f t="shared" si="3358"/>
        <v>0</v>
      </c>
      <c r="P200" s="36">
        <f t="shared" si="3358"/>
        <v>0</v>
      </c>
      <c r="Q200" s="37">
        <f t="shared" si="3358"/>
        <v>0</v>
      </c>
      <c r="R200" s="38">
        <f t="shared" si="3358"/>
        <v>0</v>
      </c>
      <c r="S200" s="194">
        <f t="shared" ref="S200" si="3359">7-COUNTIF(U199:AA199,0)-COUNTIF(U199:AA199,"")</f>
        <v>0</v>
      </c>
      <c r="T200" s="22">
        <f t="shared" si="3341"/>
        <v>0</v>
      </c>
      <c r="U200" s="35">
        <f t="shared" ref="U200:AA200" si="3360">IF($B193=$B199,U199+U194,U199)</f>
        <v>0</v>
      </c>
      <c r="V200" s="35">
        <f t="shared" si="3360"/>
        <v>0</v>
      </c>
      <c r="W200" s="35">
        <f t="shared" si="3360"/>
        <v>0</v>
      </c>
      <c r="X200" s="35">
        <f t="shared" si="3360"/>
        <v>0</v>
      </c>
      <c r="Y200" s="36">
        <f t="shared" si="3360"/>
        <v>0</v>
      </c>
      <c r="Z200" s="37">
        <f t="shared" si="3360"/>
        <v>0</v>
      </c>
      <c r="AA200" s="38">
        <f t="shared" si="3360"/>
        <v>0</v>
      </c>
      <c r="AB200" s="194">
        <f t="shared" ref="AB200" si="3361">7-COUNTIF(AD199:AJ199,0)-COUNTIF(AD199:AJ199,"")</f>
        <v>0</v>
      </c>
      <c r="AC200" s="22">
        <f t="shared" si="3343"/>
        <v>0</v>
      </c>
      <c r="AD200" s="35">
        <f t="shared" ref="AD200:AJ200" si="3362">IF($B193=$B199,AD199+AD194,AD199)</f>
        <v>0</v>
      </c>
      <c r="AE200" s="35">
        <f t="shared" si="3362"/>
        <v>0</v>
      </c>
      <c r="AF200" s="35">
        <f t="shared" si="3362"/>
        <v>0</v>
      </c>
      <c r="AG200" s="35">
        <f t="shared" si="3362"/>
        <v>0</v>
      </c>
      <c r="AH200" s="36">
        <f t="shared" si="3362"/>
        <v>0</v>
      </c>
      <c r="AI200" s="37">
        <f t="shared" si="3362"/>
        <v>0</v>
      </c>
      <c r="AJ200" s="38">
        <f t="shared" si="3362"/>
        <v>0</v>
      </c>
      <c r="AK200" s="194">
        <f t="shared" ref="AK200" si="3363">7-COUNTIF(AM199:AS199,0)-COUNTIF(AM199:AS199,"")</f>
        <v>0</v>
      </c>
      <c r="AL200" s="22">
        <f t="shared" si="3345"/>
        <v>0</v>
      </c>
      <c r="AM200" s="35">
        <f t="shared" ref="AM200:AS200" si="3364">IF($B193=$B199,AM199+AM194,AM199)</f>
        <v>0</v>
      </c>
      <c r="AN200" s="35">
        <f t="shared" si="3364"/>
        <v>0</v>
      </c>
      <c r="AO200" s="35">
        <f t="shared" si="3364"/>
        <v>0</v>
      </c>
      <c r="AP200" s="35">
        <f t="shared" si="3364"/>
        <v>0</v>
      </c>
      <c r="AQ200" s="36">
        <f t="shared" si="3364"/>
        <v>0</v>
      </c>
      <c r="AR200" s="37">
        <f t="shared" si="3364"/>
        <v>0</v>
      </c>
      <c r="AS200" s="38">
        <f t="shared" si="3364"/>
        <v>0</v>
      </c>
      <c r="AT200" s="194">
        <f t="shared" ref="AT200" si="3365">7-COUNTIF(AV199:BB199,0)-COUNTIF(AV199:BB199,"")</f>
        <v>0</v>
      </c>
      <c r="AU200" s="22">
        <f t="shared" si="3347"/>
        <v>0</v>
      </c>
      <c r="AV200" s="35">
        <f t="shared" ref="AV200:BB200" si="3366">IF($B193=$B199,AV199+AV194,AV199)</f>
        <v>0</v>
      </c>
      <c r="AW200" s="35">
        <f t="shared" si="3366"/>
        <v>0</v>
      </c>
      <c r="AX200" s="35">
        <f t="shared" si="3366"/>
        <v>0</v>
      </c>
      <c r="AY200" s="35">
        <f t="shared" si="3366"/>
        <v>0</v>
      </c>
      <c r="AZ200" s="36">
        <f t="shared" si="3366"/>
        <v>0</v>
      </c>
      <c r="BA200" s="37">
        <f t="shared" si="3366"/>
        <v>0</v>
      </c>
      <c r="BB200" s="38">
        <f t="shared" si="3366"/>
        <v>0</v>
      </c>
    </row>
    <row r="201" spans="1:54" ht="15" hidden="1" customHeight="1" x14ac:dyDescent="0.2">
      <c r="B201" s="116"/>
      <c r="C201" s="117"/>
      <c r="D201" s="118"/>
      <c r="E201" s="119"/>
      <c r="F201" s="92"/>
      <c r="G201" s="190">
        <f t="shared" ref="G201" si="3367">IF(AND($B193=$B199,$B193&lt;&gt;"",$B193&lt;&gt;0),F199+G195,F199)</f>
        <v>18</v>
      </c>
      <c r="H201" s="121"/>
      <c r="I201" s="165">
        <f t="shared" si="3337"/>
        <v>0</v>
      </c>
      <c r="J201" s="195">
        <f t="shared" ref="J201" si="3368">IF($B199=$B193,COUNTIF(L201:R201,0),COUNTIF(L202:R202,0)+COUNTIF(L202:R202,""))</f>
        <v>7</v>
      </c>
      <c r="K201" s="39">
        <f t="shared" ref="K201:R201" si="3369">IF($B193=$B199,K202+K195,K202)</f>
        <v>0</v>
      </c>
      <c r="L201" s="40">
        <f t="shared" si="3369"/>
        <v>0</v>
      </c>
      <c r="M201" s="40">
        <f t="shared" si="3369"/>
        <v>0</v>
      </c>
      <c r="N201" s="40">
        <f t="shared" si="3369"/>
        <v>0</v>
      </c>
      <c r="O201" s="40">
        <f t="shared" si="3369"/>
        <v>0</v>
      </c>
      <c r="P201" s="41">
        <f t="shared" si="3369"/>
        <v>0</v>
      </c>
      <c r="Q201" s="42">
        <f t="shared" si="3369"/>
        <v>0</v>
      </c>
      <c r="R201" s="43">
        <f t="shared" si="3369"/>
        <v>0</v>
      </c>
      <c r="S201" s="195">
        <f t="shared" ref="S201" si="3370">IF($B199=$B193,COUNTIF(U201:AA201,0),COUNTIF(U202:AA202,0)+COUNTIF(U202:AA202,""))</f>
        <v>7</v>
      </c>
      <c r="T201" s="39">
        <f t="shared" ref="T201:AA201" si="3371">IF($B193=$B199,T202+T195,T202)</f>
        <v>0</v>
      </c>
      <c r="U201" s="40">
        <f t="shared" si="3371"/>
        <v>0</v>
      </c>
      <c r="V201" s="40">
        <f t="shared" si="3371"/>
        <v>0</v>
      </c>
      <c r="W201" s="40">
        <f t="shared" si="3371"/>
        <v>0</v>
      </c>
      <c r="X201" s="40">
        <f t="shared" si="3371"/>
        <v>0</v>
      </c>
      <c r="Y201" s="41">
        <f t="shared" si="3371"/>
        <v>0</v>
      </c>
      <c r="Z201" s="42">
        <f t="shared" si="3371"/>
        <v>0</v>
      </c>
      <c r="AA201" s="43">
        <f t="shared" si="3371"/>
        <v>0</v>
      </c>
      <c r="AB201" s="195">
        <f t="shared" ref="AB201" si="3372">IF($B199=$B193,COUNTIF(AD201:AJ201,0),COUNTIF(AD202:AJ202,0)+COUNTIF(AD202:AJ202,""))</f>
        <v>7</v>
      </c>
      <c r="AC201" s="39">
        <f t="shared" ref="AC201:AJ201" si="3373">IF($B193=$B199,AC202+AC195,AC202)</f>
        <v>0</v>
      </c>
      <c r="AD201" s="40">
        <f t="shared" si="3373"/>
        <v>0</v>
      </c>
      <c r="AE201" s="40">
        <f t="shared" si="3373"/>
        <v>0</v>
      </c>
      <c r="AF201" s="40">
        <f t="shared" si="3373"/>
        <v>0</v>
      </c>
      <c r="AG201" s="40">
        <f t="shared" si="3373"/>
        <v>0</v>
      </c>
      <c r="AH201" s="41">
        <f t="shared" si="3373"/>
        <v>0</v>
      </c>
      <c r="AI201" s="42">
        <f t="shared" si="3373"/>
        <v>0</v>
      </c>
      <c r="AJ201" s="43">
        <f t="shared" si="3373"/>
        <v>0</v>
      </c>
      <c r="AK201" s="195">
        <f t="shared" ref="AK201" si="3374">IF($B199=$B193,COUNTIF(AM201:AS201,0),COUNTIF(AM202:AS202,0)+COUNTIF(AM202:AS202,""))</f>
        <v>7</v>
      </c>
      <c r="AL201" s="39">
        <f t="shared" ref="AL201:AS201" si="3375">IF($B193=$B199,AL202+AL195,AL202)</f>
        <v>0</v>
      </c>
      <c r="AM201" s="40">
        <f t="shared" si="3375"/>
        <v>0</v>
      </c>
      <c r="AN201" s="40">
        <f t="shared" si="3375"/>
        <v>0</v>
      </c>
      <c r="AO201" s="40">
        <f t="shared" si="3375"/>
        <v>0</v>
      </c>
      <c r="AP201" s="40">
        <f t="shared" si="3375"/>
        <v>0</v>
      </c>
      <c r="AQ201" s="41">
        <f t="shared" si="3375"/>
        <v>0</v>
      </c>
      <c r="AR201" s="42">
        <f t="shared" si="3375"/>
        <v>0</v>
      </c>
      <c r="AS201" s="43">
        <f t="shared" si="3375"/>
        <v>0</v>
      </c>
      <c r="AT201" s="195">
        <f t="shared" ref="AT201" si="3376">IF($B199=$B193,COUNTIF(AV201:BB201,0),COUNTIF(AV202:BB202,0)+COUNTIF(AV202:BB202,""))</f>
        <v>7</v>
      </c>
      <c r="AU201" s="39">
        <f t="shared" ref="AU201:BB201" si="3377">IF($B193=$B199,AU202+AU195,AU202)</f>
        <v>0</v>
      </c>
      <c r="AV201" s="40">
        <f t="shared" si="3377"/>
        <v>0</v>
      </c>
      <c r="AW201" s="40">
        <f t="shared" si="3377"/>
        <v>0</v>
      </c>
      <c r="AX201" s="40">
        <f t="shared" si="3377"/>
        <v>0</v>
      </c>
      <c r="AY201" s="40">
        <f t="shared" si="3377"/>
        <v>0</v>
      </c>
      <c r="AZ201" s="41">
        <f t="shared" si="3377"/>
        <v>0</v>
      </c>
      <c r="BA201" s="42">
        <f t="shared" si="3377"/>
        <v>0</v>
      </c>
      <c r="BB201" s="43">
        <f t="shared" si="3377"/>
        <v>0</v>
      </c>
    </row>
    <row r="202" spans="1:54" ht="15.75" customHeight="1" x14ac:dyDescent="0.2">
      <c r="A202" s="1">
        <f t="shared" ref="A202" si="3378">A199</f>
        <v>0</v>
      </c>
      <c r="B202" s="313">
        <f t="shared" ref="B202" si="3379">B196+1</f>
        <v>31</v>
      </c>
      <c r="C202" s="314"/>
      <c r="D202" s="314"/>
      <c r="E202" s="314"/>
      <c r="F202" s="31"/>
      <c r="G202" s="183"/>
      <c r="H202" s="122">
        <f t="shared" ref="H202" si="3380">5-COUNTIF(AU199,0)-COUNTIF(AL199,0)-COUNTIF(AC199,0)-COUNTIF(T199,0)-COUNTIF(K199,0)</f>
        <v>0</v>
      </c>
      <c r="I202" s="165">
        <f t="shared" si="3337"/>
        <v>0</v>
      </c>
      <c r="J202" s="187">
        <f t="shared" ref="J202" si="3381">IF($B199=$B193,J196+IF($F199&lt;&gt;$G199,(K199+$G201-$G200)/$F199,K199/$F199),IF($F199&lt;&gt;G199,(K199+$G201-$G200)/$F199,K199/$F199))</f>
        <v>0</v>
      </c>
      <c r="K202" s="7">
        <f t="shared" ref="K202:K203" si="3382">SUM(L202:R202)</f>
        <v>0</v>
      </c>
      <c r="L202" s="26">
        <f t="shared" ref="L202:R202" si="3383">L199</f>
        <v>0</v>
      </c>
      <c r="M202" s="26">
        <f t="shared" si="3383"/>
        <v>0</v>
      </c>
      <c r="N202" s="26">
        <f t="shared" si="3383"/>
        <v>0</v>
      </c>
      <c r="O202" s="26">
        <f t="shared" si="3383"/>
        <v>0</v>
      </c>
      <c r="P202" s="26">
        <f t="shared" si="3383"/>
        <v>0</v>
      </c>
      <c r="Q202" s="29">
        <f t="shared" si="3383"/>
        <v>0</v>
      </c>
      <c r="R202" s="23">
        <f t="shared" si="3383"/>
        <v>0</v>
      </c>
      <c r="S202" s="187">
        <f t="shared" ref="S202" si="3384">IF($B199=$B193,S196+IF($F199&lt;&gt;$G199,(T199+$G201-$G200)/$F199,T199/$F199),IF($F199&lt;&gt;P199,(T199+$G201-$G200)/$F199,T199/$F199))</f>
        <v>0</v>
      </c>
      <c r="T202" s="7">
        <f t="shared" ref="T202:T203" si="3385">SUM(U202:AA202)</f>
        <v>0</v>
      </c>
      <c r="U202" s="26">
        <f t="shared" ref="U202:AA202" si="3386">U199</f>
        <v>0</v>
      </c>
      <c r="V202" s="26">
        <f t="shared" si="3386"/>
        <v>0</v>
      </c>
      <c r="W202" s="26">
        <f t="shared" si="3386"/>
        <v>0</v>
      </c>
      <c r="X202" s="26">
        <f t="shared" si="3386"/>
        <v>0</v>
      </c>
      <c r="Y202" s="113">
        <f t="shared" si="3386"/>
        <v>0</v>
      </c>
      <c r="Z202" s="29">
        <f t="shared" si="3386"/>
        <v>0</v>
      </c>
      <c r="AA202" s="23">
        <f t="shared" si="3386"/>
        <v>0</v>
      </c>
      <c r="AB202" s="187">
        <f t="shared" ref="AB202" si="3387">IF($B199=$B193,AB196+IF($F199&lt;&gt;$G199,(AC199+$G201-$G200)/$F199,AC199/$F199),IF($F199&lt;&gt;Y199,(AC199+$G201-$G200)/$F199,AC199/$F199))</f>
        <v>0</v>
      </c>
      <c r="AC202" s="7">
        <f t="shared" ref="AC202:AC203" si="3388">SUM(AD202:AJ202)</f>
        <v>0</v>
      </c>
      <c r="AD202" s="26">
        <f t="shared" ref="AD202:AJ202" si="3389">AD199</f>
        <v>0</v>
      </c>
      <c r="AE202" s="26">
        <f t="shared" si="3389"/>
        <v>0</v>
      </c>
      <c r="AF202" s="26">
        <f t="shared" si="3389"/>
        <v>0</v>
      </c>
      <c r="AG202" s="26">
        <f t="shared" si="3389"/>
        <v>0</v>
      </c>
      <c r="AH202" s="113">
        <f t="shared" si="3389"/>
        <v>0</v>
      </c>
      <c r="AI202" s="29">
        <f t="shared" si="3389"/>
        <v>0</v>
      </c>
      <c r="AJ202" s="23">
        <f t="shared" si="3389"/>
        <v>0</v>
      </c>
      <c r="AK202" s="187">
        <f t="shared" ref="AK202" si="3390">IF($B199=$B193,AK196+IF($F199&lt;&gt;$G199,(AL199+$G201-$G200)/$F199,AL199/$F199),IF($F199&lt;&gt;AH199,(AL199+$G201-$G200)/$F199,AL199/$F199))</f>
        <v>0</v>
      </c>
      <c r="AL202" s="7">
        <f t="shared" ref="AL202:AL203" si="3391">SUM(AM202:AS202)</f>
        <v>0</v>
      </c>
      <c r="AM202" s="26">
        <f t="shared" ref="AM202:AS202" si="3392">AM199</f>
        <v>0</v>
      </c>
      <c r="AN202" s="26">
        <f t="shared" si="3392"/>
        <v>0</v>
      </c>
      <c r="AO202" s="26">
        <f t="shared" si="3392"/>
        <v>0</v>
      </c>
      <c r="AP202" s="26">
        <f t="shared" si="3392"/>
        <v>0</v>
      </c>
      <c r="AQ202" s="113">
        <f t="shared" si="3392"/>
        <v>0</v>
      </c>
      <c r="AR202" s="29">
        <f t="shared" si="3392"/>
        <v>0</v>
      </c>
      <c r="AS202" s="23">
        <f t="shared" si="3392"/>
        <v>0</v>
      </c>
      <c r="AT202" s="187">
        <f t="shared" ref="AT202" si="3393">IF($B199=$B193,AT196+IF($F199&lt;&gt;$G199,(AU199+$G201-$G200)/$F199,AU199/$F199),IF($F199&lt;&gt;AQ199,(AU199+$G201-$G200)/$F199,AU199/$F199))</f>
        <v>0</v>
      </c>
      <c r="AU202" s="7">
        <f t="shared" ref="AU202:AU203" si="3394">SUM(AV202:BB202)</f>
        <v>0</v>
      </c>
      <c r="AV202" s="6">
        <f t="shared" ref="AV202" si="3395">IF(SUM($AM$9:$AS$9)=SUM($AV$9:$BB$9),AV199,IF(AND(SUM($AV$9:$BB$9)&gt;42,SUM($AV$9:$BB$9)&lt;49),AV199,0))</f>
        <v>0</v>
      </c>
      <c r="AW202" s="6">
        <f t="shared" ref="AW202:BB202" si="3396">IF(SUM($AM$9:$AS$9)=SUM($AV$9:$BB$9),AW199,IF(AND(SUM($AV$9:$BB$9)&gt;42,SUM($AV$9:$BB$9)&lt;49),AW199,0))</f>
        <v>0</v>
      </c>
      <c r="AX202" s="6">
        <f t="shared" si="3396"/>
        <v>0</v>
      </c>
      <c r="AY202" s="6">
        <f t="shared" si="3396"/>
        <v>0</v>
      </c>
      <c r="AZ202" s="26">
        <f t="shared" si="3396"/>
        <v>0</v>
      </c>
      <c r="BA202" s="29">
        <f t="shared" si="3396"/>
        <v>0</v>
      </c>
      <c r="BB202" s="23">
        <f t="shared" si="3396"/>
        <v>0</v>
      </c>
    </row>
    <row r="203" spans="1:54" ht="15.75" customHeight="1" x14ac:dyDescent="0.2">
      <c r="A203" s="1">
        <f t="shared" ref="A203:A204" si="3397">A202</f>
        <v>0</v>
      </c>
      <c r="B203" s="313"/>
      <c r="C203" s="314"/>
      <c r="D203" s="314"/>
      <c r="E203" s="314"/>
      <c r="F203" s="31"/>
      <c r="G203" s="183"/>
      <c r="H203" s="123">
        <f t="shared" ref="H203" si="3398">IF($B199=$B193,H197+F203,$F203)</f>
        <v>0</v>
      </c>
      <c r="I203" s="165">
        <f t="shared" si="3337"/>
        <v>0</v>
      </c>
      <c r="J203" s="141">
        <f t="shared" ref="J203" si="3399">IF($H202=0,0,IF($B193=$B199,IF($H204&gt;0,$H204+J197,K199+J197),IF($H204&gt;0,$H204,K199)))</f>
        <v>0</v>
      </c>
      <c r="K203" s="7">
        <f t="shared" si="3382"/>
        <v>0</v>
      </c>
      <c r="L203" s="6"/>
      <c r="M203" s="6"/>
      <c r="N203" s="6"/>
      <c r="O203" s="6"/>
      <c r="P203" s="26"/>
      <c r="Q203" s="29"/>
      <c r="R203" s="23"/>
      <c r="S203" s="141">
        <f t="shared" ref="S203" si="3400">IF($H202=0,0,IF($B193=$B199,IF($H204&gt;0,$H204+S197,T199+S197),IF($H204&gt;0,$H204,T199)))</f>
        <v>0</v>
      </c>
      <c r="T203" s="7">
        <f t="shared" si="3385"/>
        <v>0</v>
      </c>
      <c r="U203" s="6"/>
      <c r="V203" s="6"/>
      <c r="W203" s="6"/>
      <c r="X203" s="6"/>
      <c r="Y203" s="26"/>
      <c r="Z203" s="29"/>
      <c r="AA203" s="23"/>
      <c r="AB203" s="141">
        <f t="shared" ref="AB203" si="3401">IF($H202=0,0,IF($B193=$B199,IF($H204&gt;0,$H204+AB197,AC199+AB197),IF($H204&gt;0,$H204,AC199)))</f>
        <v>0</v>
      </c>
      <c r="AC203" s="7">
        <f t="shared" si="3388"/>
        <v>0</v>
      </c>
      <c r="AD203" s="6"/>
      <c r="AE203" s="6"/>
      <c r="AF203" s="6"/>
      <c r="AG203" s="6"/>
      <c r="AH203" s="26"/>
      <c r="AI203" s="29"/>
      <c r="AJ203" s="23"/>
      <c r="AK203" s="141">
        <f t="shared" ref="AK203" si="3402">IF($H202=0,0,IF($B193=$B199,IF($H204&gt;0,$H204+AK197,AL199+AK197),IF($H204&gt;0,$H204,AL199)))</f>
        <v>0</v>
      </c>
      <c r="AL203" s="7">
        <f t="shared" si="3391"/>
        <v>0</v>
      </c>
      <c r="AM203" s="6"/>
      <c r="AN203" s="6"/>
      <c r="AO203" s="6"/>
      <c r="AP203" s="6"/>
      <c r="AQ203" s="26"/>
      <c r="AR203" s="29"/>
      <c r="AS203" s="23"/>
      <c r="AT203" s="141">
        <f t="shared" ref="AT203" si="3403">IF($H202=0,0,IF($B193=$B199,IF($H204&gt;0,$H204+AT197,AU199+AT197),IF($H204&gt;0,$H204,AU199)))</f>
        <v>0</v>
      </c>
      <c r="AU203" s="7">
        <f t="shared" si="3394"/>
        <v>0</v>
      </c>
      <c r="AV203" s="6"/>
      <c r="AW203" s="6"/>
      <c r="AX203" s="6"/>
      <c r="AY203" s="6"/>
      <c r="AZ203" s="26"/>
      <c r="BA203" s="29"/>
      <c r="BB203" s="23"/>
    </row>
    <row r="204" spans="1:54" ht="18.75" customHeight="1" thickBot="1" x14ac:dyDescent="0.25">
      <c r="A204" s="1">
        <f t="shared" si="3397"/>
        <v>0</v>
      </c>
      <c r="B204" s="323" t="str">
        <f>IF(B199="",Wydruk!$AE$6,IF(J200=0,Wydruk!$AE$7,IF(AND(G200&lt;G201,B199&lt;&gt;$B205),Wydruk!$AE$13,IF(AND($B199=$B193,$B199&lt;&gt;$B205),IF(OR(OR(J204&lt;4,J204&gt;5),OR(S204&lt;4,S204&gt;5),OR(AB204&lt;4,AB204&gt;5),OR(AK204&lt;4,AK204&gt;5),OR(AND(AT204&lt;4,AT204&gt;0),AT204&gt;5)),Wydruk!$AE$8,Wydruk!$AE$9),IF($B199=$B205,IF($F203&lt;&gt;0,Wydruk!$AE$12,Wydruk!$AE$10),IF(OR(OR(J200&lt;4,J200&gt;5),OR(S200&lt;4,S200&gt;5),OR(AB200&lt;4,AB200&gt;5),OR(AK200&lt;4,AK200&gt;5),OR(AND(AT200&lt;4,AT200&gt;0),AT200&gt;5)),Wydruk!$AE$8,Wydruk!$AE$11))))))</f>
        <v>Uzupełnij liczby godzin tygodniowego planu</v>
      </c>
      <c r="C204" s="324"/>
      <c r="D204" s="324"/>
      <c r="E204" s="324"/>
      <c r="F204" s="173">
        <f>czerwiec!F204</f>
        <v>0</v>
      </c>
      <c r="G204" s="184">
        <f>czerwiec!G204</f>
        <v>0</v>
      </c>
      <c r="H204" s="191">
        <f t="shared" ref="H204" si="3404">IF(OR($G204=0,$F204=0,$G204="",$F204=""),0,$G204/$F204)</f>
        <v>0</v>
      </c>
      <c r="I204" s="193"/>
      <c r="J204" s="176">
        <f t="shared" ref="J204" si="3405">IF($B193=$B199,IF(L199+L194&gt;0,1,0)+IF(M199+M194&gt;0,1,0)+IF(N199+N194&gt;0,1,0)+IF(O199+O194&gt;0,1,0)+IF(P199+P194&gt;0,1,0)+IF(Q199+Q194&gt;0,1,0)+IF(R199+R194&gt;0,1,0),J200)</f>
        <v>0</v>
      </c>
      <c r="K204" s="133">
        <f t="shared" ref="K204" si="3406">IF(OR($B199=$B205,J204=0,(K200-Q204+O204)&lt;=0),0,(K200-Q204+O204)/J204)</f>
        <v>0</v>
      </c>
      <c r="L204" s="137">
        <f t="shared" ref="L204" si="3407">IF(K204*(7-J201)&lt;=0,0,K204*(7-J201))</f>
        <v>0</v>
      </c>
      <c r="M204" s="311">
        <f t="shared" ref="M204" si="3408">ROUND(IF(OR(K201-K204*(7-J201)+P204&lt;0,$B199=$B205,K204&lt;=0,K201=0),0,IF(K201-K204*(7-J201)+P204&gt;Q204-O204+P204,Q204-O204+P204,K201-K204*(7-J201)+P204)),1)</f>
        <v>0</v>
      </c>
      <c r="N204" s="312"/>
      <c r="O204" s="139">
        <f t="shared" ref="O204" si="3409">IF(OR($B199=$B205,J200=0),0,IF($B199=$B193,J199,$F199))</f>
        <v>0</v>
      </c>
      <c r="P204" s="30">
        <f t="shared" ref="P204" si="3410">IF(OR($B199=$B205,J204=0),0,$G201-$G200)</f>
        <v>0</v>
      </c>
      <c r="Q204" s="134">
        <f t="shared" ref="Q204" si="3411">IF(OR($B199=$B205,J204=0),0,J203)</f>
        <v>0</v>
      </c>
      <c r="R204" s="138">
        <f t="shared" ref="R204" si="3412">IF($B199=$B205,0,K201)</f>
        <v>0</v>
      </c>
      <c r="S204" s="176">
        <f t="shared" ref="S204" si="3413">IF($B193=$B199,IF(U199+U194&gt;0,1,0)+IF(V199+V194&gt;0,1,0)+IF(W199+W194&gt;0,1,0)+IF(X199+X194&gt;0,1,0)+IF(Y199+Y194&gt;0,1,0)+IF(Z199+Z194&gt;0,1,0)+IF(AA199+AA194&gt;0,1,0),S200)</f>
        <v>0</v>
      </c>
      <c r="T204" s="133">
        <f t="shared" ref="T204" si="3414">IF(OR($B199=$B205,S204=0,(T200-Z204+X204)&lt;=0),0,(T200-Z204+X204)/S204)</f>
        <v>0</v>
      </c>
      <c r="U204" s="137">
        <f t="shared" ref="U204" si="3415">IF(T204*(7-S201)&lt;=0,0,T204*(7-S201))</f>
        <v>0</v>
      </c>
      <c r="V204" s="311">
        <f t="shared" ref="V204" si="3416">ROUND(IF(OR(T201-T204*(7-S201)+Y204&lt;0,$B199=$B205,T204&lt;=0,T201=0),0,IF(T201-T204*(7-S201)+Y204&gt;Z204-X204+Y204,Z204-X204+Y204,T201-T204*(7-S201)+Y204)),1)</f>
        <v>0</v>
      </c>
      <c r="W204" s="312"/>
      <c r="X204" s="139">
        <f t="shared" ref="X204" si="3417">IF(OR($B199=$B205,S200=0),0,IF($B199=$B193,S199,$F199))</f>
        <v>0</v>
      </c>
      <c r="Y204" s="30">
        <f t="shared" ref="Y204" si="3418">IF(OR($B199=$B205,S204=0),0,$G201-$G200)</f>
        <v>0</v>
      </c>
      <c r="Z204" s="134">
        <f t="shared" ref="Z204" si="3419">IF(OR($B199=$B205,S204=0),0,S203)</f>
        <v>0</v>
      </c>
      <c r="AA204" s="138">
        <f t="shared" ref="AA204" si="3420">IF($B199=$B205,0,T201)</f>
        <v>0</v>
      </c>
      <c r="AB204" s="176">
        <f t="shared" ref="AB204" si="3421">IF($B193=$B199,IF(AD199+AD194&gt;0,1,0)+IF(AE199+AE194&gt;0,1,0)+IF(AF199+AF194&gt;0,1,0)+IF(AG199+AG194&gt;0,1,0)+IF(AH199+AH194&gt;0,1,0)+IF(AI199+AI194&gt;0,1,0)+IF(AJ199+AJ194&gt;0,1,0),AB200)</f>
        <v>0</v>
      </c>
      <c r="AC204" s="133">
        <f t="shared" ref="AC204" si="3422">IF(OR($B199=$B205,AB204=0,(AC200-AI204+AG204)&lt;=0),0,(AC200-AI204+AG204)/AB204)</f>
        <v>0</v>
      </c>
      <c r="AD204" s="137">
        <f t="shared" ref="AD204" si="3423">IF(AC204*(7-AB201)&lt;=0,0,AC204*(7-AB201))</f>
        <v>0</v>
      </c>
      <c r="AE204" s="311">
        <f t="shared" ref="AE204" si="3424">ROUND(IF(OR(AC201-AC204*(7-AB201)+AH204&lt;0,$B199=$B205,AC204&lt;=0,AC201=0),0,IF(AC201-AC204*(7-AB201)+AH204&gt;AI204-AG204+AH204,AI204-AG204+AH204,AC201-AC204*(7-AB201)+AH204)),1)</f>
        <v>0</v>
      </c>
      <c r="AF204" s="312"/>
      <c r="AG204" s="139">
        <f t="shared" ref="AG204" si="3425">IF(OR($B199=$B205,AB200=0),0,IF($B199=$B193,AB199,$F199))</f>
        <v>0</v>
      </c>
      <c r="AH204" s="30">
        <f t="shared" ref="AH204" si="3426">IF(OR($B199=$B205,AB204=0),0,$G201-$G200)</f>
        <v>0</v>
      </c>
      <c r="AI204" s="134">
        <f t="shared" ref="AI204" si="3427">IF(OR($B199=$B205,AB204=0),0,AB203)</f>
        <v>0</v>
      </c>
      <c r="AJ204" s="138">
        <f t="shared" ref="AJ204" si="3428">IF($B199=$B205,0,AC201)</f>
        <v>0</v>
      </c>
      <c r="AK204" s="176">
        <f t="shared" ref="AK204" si="3429">IF($B193=$B199,IF(AM199+AM194&gt;0,1,0)+IF(AN199+AN194&gt;0,1,0)+IF(AO199+AO194&gt;0,1,0)+IF(AP199+AP194&gt;0,1,0)+IF(AQ199+AQ194&gt;0,1,0)+IF(AR199+AR194&gt;0,1,0)+IF(AS199+AS194&gt;0,1,0),AK200)</f>
        <v>0</v>
      </c>
      <c r="AL204" s="133">
        <f t="shared" ref="AL204" si="3430">IF(OR($B199=$B205,AK204=0,(AL200-AR204+AP204)&lt;=0),0,(AL200-AR204+AP204)/AK204)</f>
        <v>0</v>
      </c>
      <c r="AM204" s="137">
        <f t="shared" ref="AM204" si="3431">IF(AL204*(7-AK201)&lt;=0,0,AL204*(7-AK201))</f>
        <v>0</v>
      </c>
      <c r="AN204" s="311">
        <f t="shared" ref="AN204" si="3432">ROUND(IF(OR(AL201-AL204*(7-AK201)+AQ204&lt;0,$B199=$B205,AL204&lt;=0,AL201=0),0,IF(AL201-AL204*(7-AK201)+AQ204&gt;AR204-AP204+AQ204,AR204-AP204+AQ204,AL201-AL204*(7-AK201)+AQ204)),1)</f>
        <v>0</v>
      </c>
      <c r="AO204" s="312"/>
      <c r="AP204" s="139">
        <f t="shared" ref="AP204" si="3433">IF(OR($B199=$B205,AK200=0),0,IF($B199=$B193,AK199,$F199))</f>
        <v>0</v>
      </c>
      <c r="AQ204" s="30">
        <f t="shared" ref="AQ204" si="3434">IF(OR($B199=$B205,AK204=0),0,$G201-$G200)</f>
        <v>0</v>
      </c>
      <c r="AR204" s="134">
        <f t="shared" ref="AR204" si="3435">IF(OR($B199=$B205,AK204=0),0,AK203)</f>
        <v>0</v>
      </c>
      <c r="AS204" s="138">
        <f t="shared" ref="AS204" si="3436">IF($B199=$B205,0,AL201)</f>
        <v>0</v>
      </c>
      <c r="AT204" s="176">
        <f t="shared" ref="AT204" si="3437">IF($B193=$B199,IF(AV199+AV194&gt;0,1,0)+IF(AW199+AW194&gt;0,1,0)+IF(AX199+AX194&gt;0,1,0)+IF(AY199+AY194&gt;0,1,0)+IF(AZ199+AZ194&gt;0,1,0)+IF(BA199+BA194&gt;0,1,0)+IF(BB199+BB194&gt;0,1,0),AT200)</f>
        <v>0</v>
      </c>
      <c r="AU204" s="133">
        <f t="shared" ref="AU204" si="3438">IF(OR($B199=$B205,AT204=0,(AU200-BA204+AY204)&lt;=0),0,(AU200-BA204+AY204)/AT204)</f>
        <v>0</v>
      </c>
      <c r="AV204" s="137">
        <f t="shared" ref="AV204" si="3439">IF(AU204*(7-AT201)&lt;=0,0,AU204*(7-AT201))</f>
        <v>0</v>
      </c>
      <c r="AW204" s="311">
        <f t="shared" ref="AW204" si="3440">ROUND(IF(OR(AU201-AU204*(7-AT201)+AZ204&lt;0,$B199=$B205,AU204&lt;=0,AU201=0),0,IF(AU201-AU204*(7-AT201)+AZ204&gt;BA204-AY204+AZ204,BA204-AY204+AZ204,AU201-AU204*(7-AT201)+AZ204)),1)</f>
        <v>0</v>
      </c>
      <c r="AX204" s="312"/>
      <c r="AY204" s="139">
        <f t="shared" ref="AY204" si="3441">IF(OR($B199=$B205,AT200=0),0,IF($B199=$B193,AT199,$F199))</f>
        <v>0</v>
      </c>
      <c r="AZ204" s="30">
        <f t="shared" ref="AZ204" si="3442">IF(OR($B199=$B205,AT204=0),0,$G201-$G200)</f>
        <v>0</v>
      </c>
      <c r="BA204" s="134">
        <f t="shared" ref="BA204" si="3443">IF(OR($B199=$B205,AT204=0),0,AT203)</f>
        <v>0</v>
      </c>
      <c r="BB204" s="138">
        <f t="shared" ref="BB204" si="3444">IF($B199=$B205,0,AU201)</f>
        <v>0</v>
      </c>
    </row>
    <row r="205" spans="1:54" ht="15.75" x14ac:dyDescent="0.2">
      <c r="A205" s="1">
        <f t="shared" ref="A205" si="3445">IF(B205="","1. Niewypełnione",B205)</f>
        <v>0</v>
      </c>
      <c r="B205" s="320">
        <f>czerwiec!B205</f>
        <v>0</v>
      </c>
      <c r="C205" s="321">
        <f>czerwiec!C205</f>
        <v>0</v>
      </c>
      <c r="D205" s="321">
        <f>czerwiec!D205</f>
        <v>0</v>
      </c>
      <c r="E205" s="321">
        <f>czerwiec!E205</f>
        <v>0</v>
      </c>
      <c r="F205" s="177">
        <f>czerwiec!F205</f>
        <v>18</v>
      </c>
      <c r="G205" s="185">
        <f>czerwiec!G205</f>
        <v>18</v>
      </c>
      <c r="H205" s="177"/>
      <c r="I205" s="192">
        <f t="shared" ref="I205:I209" si="3446">K205+T205+AC205+AL205+AU205</f>
        <v>0</v>
      </c>
      <c r="J205" s="186">
        <f t="shared" ref="J205" si="3447">IF(OR($B205=$B211,J208=0),0,ROUND((K206+P210)/J208,0))</f>
        <v>0</v>
      </c>
      <c r="K205" s="51">
        <f t="shared" ref="K205:K206" si="3448">SUM(L205:R205)</f>
        <v>0</v>
      </c>
      <c r="L205" s="52">
        <f>czerwiec!L205</f>
        <v>0</v>
      </c>
      <c r="M205" s="52">
        <f>czerwiec!M205</f>
        <v>0</v>
      </c>
      <c r="N205" s="52">
        <f>czerwiec!N205</f>
        <v>0</v>
      </c>
      <c r="O205" s="52">
        <f>czerwiec!O205</f>
        <v>0</v>
      </c>
      <c r="P205" s="53">
        <f>czerwiec!P205</f>
        <v>0</v>
      </c>
      <c r="Q205" s="54">
        <f>czerwiec!Q205</f>
        <v>0</v>
      </c>
      <c r="R205" s="55">
        <f>czerwiec!R205</f>
        <v>0</v>
      </c>
      <c r="S205" s="188">
        <f t="shared" ref="S205" si="3449">IF(OR($B205=$B211,S208=0),0,ROUND((T206+Y210)/S208,0))</f>
        <v>0</v>
      </c>
      <c r="T205" s="51">
        <f t="shared" ref="T205:T206" si="3450">SUM(U205:AA205)</f>
        <v>0</v>
      </c>
      <c r="U205" s="52">
        <f>czerwiec!U205</f>
        <v>0</v>
      </c>
      <c r="V205" s="52">
        <f>czerwiec!V205</f>
        <v>0</v>
      </c>
      <c r="W205" s="52">
        <f>czerwiec!W205</f>
        <v>0</v>
      </c>
      <c r="X205" s="52">
        <f>czerwiec!X205</f>
        <v>0</v>
      </c>
      <c r="Y205" s="53">
        <f>czerwiec!Y205</f>
        <v>0</v>
      </c>
      <c r="Z205" s="54">
        <f>czerwiec!Z205</f>
        <v>0</v>
      </c>
      <c r="AA205" s="55">
        <f>czerwiec!AA205</f>
        <v>0</v>
      </c>
      <c r="AB205" s="188">
        <f t="shared" ref="AB205" si="3451">IF(OR($B205=$B211,AB208=0),0,ROUND((AC206+AH210)/AB208,0))</f>
        <v>0</v>
      </c>
      <c r="AC205" s="51">
        <f t="shared" ref="AC205:AC206" si="3452">SUM(AD205:AJ205)</f>
        <v>0</v>
      </c>
      <c r="AD205" s="52">
        <f>czerwiec!AD205</f>
        <v>0</v>
      </c>
      <c r="AE205" s="52">
        <f>czerwiec!AE205</f>
        <v>0</v>
      </c>
      <c r="AF205" s="52">
        <f>czerwiec!AF205</f>
        <v>0</v>
      </c>
      <c r="AG205" s="52">
        <f>czerwiec!AG205</f>
        <v>0</v>
      </c>
      <c r="AH205" s="53">
        <f>czerwiec!AH205</f>
        <v>0</v>
      </c>
      <c r="AI205" s="54">
        <f>czerwiec!AI205</f>
        <v>0</v>
      </c>
      <c r="AJ205" s="55">
        <f>czerwiec!AJ205</f>
        <v>0</v>
      </c>
      <c r="AK205" s="188">
        <f t="shared" ref="AK205" si="3453">IF(OR($B205=$B211,AK208=0),0,ROUND((AL206+AQ210)/AK208,0))</f>
        <v>0</v>
      </c>
      <c r="AL205" s="51">
        <f t="shared" ref="AL205:AL206" si="3454">SUM(AM205:AS205)</f>
        <v>0</v>
      </c>
      <c r="AM205" s="52">
        <f>czerwiec!AM205</f>
        <v>0</v>
      </c>
      <c r="AN205" s="52">
        <f>czerwiec!AN205</f>
        <v>0</v>
      </c>
      <c r="AO205" s="52">
        <f>czerwiec!AO205</f>
        <v>0</v>
      </c>
      <c r="AP205" s="52">
        <f>czerwiec!AP205</f>
        <v>0</v>
      </c>
      <c r="AQ205" s="53">
        <f>czerwiec!AQ205</f>
        <v>0</v>
      </c>
      <c r="AR205" s="54">
        <f>czerwiec!AR205</f>
        <v>0</v>
      </c>
      <c r="AS205" s="55">
        <f>czerwiec!AS205</f>
        <v>0</v>
      </c>
      <c r="AT205" s="188">
        <f t="shared" ref="AT205" si="3455">IF(OR($B205=$B211,AT208=0),0,ROUND((AU206+AZ210)/AT208,0))</f>
        <v>0</v>
      </c>
      <c r="AU205" s="51">
        <f t="shared" ref="AU205:AU206" si="3456">SUM(AV205:BB205)</f>
        <v>0</v>
      </c>
      <c r="AV205" s="52">
        <f t="shared" ref="AV205" si="3457">IF(SUM($AM$9:$AS$9)=SUM($AV$9:$BB$9),AM205,IF(AND(SUM($AV$9:$BB$9)&gt;42,SUM($AV$9:$BB$9)&lt;49),AM205,0))</f>
        <v>0</v>
      </c>
      <c r="AW205" s="52">
        <f t="shared" ref="AW205" si="3458">IF(SUM($AM$9:$AS$9)=SUM($AV$9:$BB$9),AN205,IF(AND(SUM($AV$9:$BB$9)&gt;42,SUM($AV$9:$BB$9)&lt;49),AN205,0))</f>
        <v>0</v>
      </c>
      <c r="AX205" s="52">
        <f t="shared" ref="AX205" si="3459">IF(SUM($AM$9:$AS$9)=SUM($AV$9:$BB$9),AO205,IF(AND(SUM($AV$9:$BB$9)&gt;42,SUM($AV$9:$BB$9)&lt;49),AO205,0))</f>
        <v>0</v>
      </c>
      <c r="AY205" s="52">
        <f t="shared" ref="AY205" si="3460">IF(SUM($AM$9:$AS$9)=SUM($AV$9:$BB$9),AP205,IF(AND(SUM($AV$9:$BB$9)&gt;42,SUM($AV$9:$BB$9)&lt;49),AP205,0))</f>
        <v>0</v>
      </c>
      <c r="AZ205" s="53">
        <f t="shared" ref="AZ205" si="3461">IF(SUM($AM$9:$AS$9)=SUM($AV$9:$BB$9),AQ205,IF(AND(SUM($AV$9:$BB$9)&gt;42,SUM($AV$9:$BB$9)&lt;49),AQ205,0))</f>
        <v>0</v>
      </c>
      <c r="BA205" s="54">
        <f t="shared" ref="BA205" si="3462">IF(SUM($AM$9:$AS$9)=SUM($AV$9:$BB$9),AR205,IF(AND(SUM($AV$9:$BB$9)&gt;42,SUM($AV$9:$BB$9)&lt;49),AR205,0))</f>
        <v>0</v>
      </c>
      <c r="BB205" s="55">
        <f t="shared" ref="BB205" si="3463">IF(SUM($AM$9:$AS$9)=SUM($AV$9:$BB$9),AS205,IF(AND(SUM($AV$9:$BB$9)&gt;42,SUM($AV$9:$BB$9)&lt;49),AS205,0))</f>
        <v>0</v>
      </c>
    </row>
    <row r="206" spans="1:54" ht="12.75" hidden="1" customHeight="1" x14ac:dyDescent="0.2">
      <c r="B206" s="93"/>
      <c r="C206" s="94"/>
      <c r="D206" s="95"/>
      <c r="E206" s="115"/>
      <c r="F206" s="140" t="b">
        <f t="shared" ref="F206" si="3464">IF($B199=$B205,OR(F200,G205&lt;F205),G205&lt;F205)</f>
        <v>0</v>
      </c>
      <c r="G206" s="189">
        <f t="shared" ref="G206" si="3465">IF(AND($B199=$B205,$B199&lt;&gt;"",$B199&lt;&gt;0),G205+G200,G205)</f>
        <v>18</v>
      </c>
      <c r="H206" s="120"/>
      <c r="I206" s="165">
        <f t="shared" si="3446"/>
        <v>0</v>
      </c>
      <c r="J206" s="194">
        <f t="shared" ref="J206" si="3466">7-COUNTIF(L205:R205,0)-COUNTIF(L205:R205,"")</f>
        <v>0</v>
      </c>
      <c r="K206" s="22">
        <f t="shared" si="3448"/>
        <v>0</v>
      </c>
      <c r="L206" s="35">
        <f t="shared" ref="L206:R206" si="3467">IF($B199=$B205,L205+L200,L205)</f>
        <v>0</v>
      </c>
      <c r="M206" s="35">
        <f t="shared" si="3467"/>
        <v>0</v>
      </c>
      <c r="N206" s="35">
        <f t="shared" si="3467"/>
        <v>0</v>
      </c>
      <c r="O206" s="35">
        <f t="shared" si="3467"/>
        <v>0</v>
      </c>
      <c r="P206" s="36">
        <f t="shared" si="3467"/>
        <v>0</v>
      </c>
      <c r="Q206" s="37">
        <f t="shared" si="3467"/>
        <v>0</v>
      </c>
      <c r="R206" s="38">
        <f t="shared" si="3467"/>
        <v>0</v>
      </c>
      <c r="S206" s="194">
        <f t="shared" ref="S206" si="3468">7-COUNTIF(U205:AA205,0)-COUNTIF(U205:AA205,"")</f>
        <v>0</v>
      </c>
      <c r="T206" s="22">
        <f t="shared" si="3450"/>
        <v>0</v>
      </c>
      <c r="U206" s="35">
        <f t="shared" ref="U206:AA206" si="3469">IF($B199=$B205,U205+U200,U205)</f>
        <v>0</v>
      </c>
      <c r="V206" s="35">
        <f t="shared" si="3469"/>
        <v>0</v>
      </c>
      <c r="W206" s="35">
        <f t="shared" si="3469"/>
        <v>0</v>
      </c>
      <c r="X206" s="35">
        <f t="shared" si="3469"/>
        <v>0</v>
      </c>
      <c r="Y206" s="36">
        <f t="shared" si="3469"/>
        <v>0</v>
      </c>
      <c r="Z206" s="37">
        <f t="shared" si="3469"/>
        <v>0</v>
      </c>
      <c r="AA206" s="38">
        <f t="shared" si="3469"/>
        <v>0</v>
      </c>
      <c r="AB206" s="194">
        <f t="shared" ref="AB206" si="3470">7-COUNTIF(AD205:AJ205,0)-COUNTIF(AD205:AJ205,"")</f>
        <v>0</v>
      </c>
      <c r="AC206" s="22">
        <f t="shared" si="3452"/>
        <v>0</v>
      </c>
      <c r="AD206" s="35">
        <f t="shared" ref="AD206:AJ206" si="3471">IF($B199=$B205,AD205+AD200,AD205)</f>
        <v>0</v>
      </c>
      <c r="AE206" s="35">
        <f t="shared" si="3471"/>
        <v>0</v>
      </c>
      <c r="AF206" s="35">
        <f t="shared" si="3471"/>
        <v>0</v>
      </c>
      <c r="AG206" s="35">
        <f t="shared" si="3471"/>
        <v>0</v>
      </c>
      <c r="AH206" s="36">
        <f t="shared" si="3471"/>
        <v>0</v>
      </c>
      <c r="AI206" s="37">
        <f t="shared" si="3471"/>
        <v>0</v>
      </c>
      <c r="AJ206" s="38">
        <f t="shared" si="3471"/>
        <v>0</v>
      </c>
      <c r="AK206" s="194">
        <f t="shared" ref="AK206" si="3472">7-COUNTIF(AM205:AS205,0)-COUNTIF(AM205:AS205,"")</f>
        <v>0</v>
      </c>
      <c r="AL206" s="22">
        <f t="shared" si="3454"/>
        <v>0</v>
      </c>
      <c r="AM206" s="35">
        <f t="shared" ref="AM206:AS206" si="3473">IF($B199=$B205,AM205+AM200,AM205)</f>
        <v>0</v>
      </c>
      <c r="AN206" s="35">
        <f t="shared" si="3473"/>
        <v>0</v>
      </c>
      <c r="AO206" s="35">
        <f t="shared" si="3473"/>
        <v>0</v>
      </c>
      <c r="AP206" s="35">
        <f t="shared" si="3473"/>
        <v>0</v>
      </c>
      <c r="AQ206" s="36">
        <f t="shared" si="3473"/>
        <v>0</v>
      </c>
      <c r="AR206" s="37">
        <f t="shared" si="3473"/>
        <v>0</v>
      </c>
      <c r="AS206" s="38">
        <f t="shared" si="3473"/>
        <v>0</v>
      </c>
      <c r="AT206" s="194">
        <f t="shared" ref="AT206" si="3474">7-COUNTIF(AV205:BB205,0)-COUNTIF(AV205:BB205,"")</f>
        <v>0</v>
      </c>
      <c r="AU206" s="22">
        <f t="shared" si="3456"/>
        <v>0</v>
      </c>
      <c r="AV206" s="35">
        <f t="shared" ref="AV206:BB206" si="3475">IF($B199=$B205,AV205+AV200,AV205)</f>
        <v>0</v>
      </c>
      <c r="AW206" s="35">
        <f t="shared" si="3475"/>
        <v>0</v>
      </c>
      <c r="AX206" s="35">
        <f t="shared" si="3475"/>
        <v>0</v>
      </c>
      <c r="AY206" s="35">
        <f t="shared" si="3475"/>
        <v>0</v>
      </c>
      <c r="AZ206" s="36">
        <f t="shared" si="3475"/>
        <v>0</v>
      </c>
      <c r="BA206" s="37">
        <f t="shared" si="3475"/>
        <v>0</v>
      </c>
      <c r="BB206" s="38">
        <f t="shared" si="3475"/>
        <v>0</v>
      </c>
    </row>
    <row r="207" spans="1:54" ht="15" hidden="1" customHeight="1" x14ac:dyDescent="0.2">
      <c r="B207" s="116"/>
      <c r="C207" s="117"/>
      <c r="D207" s="118"/>
      <c r="E207" s="119"/>
      <c r="F207" s="92"/>
      <c r="G207" s="190">
        <f t="shared" ref="G207" si="3476">IF(AND($B199=$B205,$B199&lt;&gt;"",$B199&lt;&gt;0),F205+G201,F205)</f>
        <v>18</v>
      </c>
      <c r="H207" s="121"/>
      <c r="I207" s="165">
        <f t="shared" si="3446"/>
        <v>0</v>
      </c>
      <c r="J207" s="195">
        <f t="shared" ref="J207" si="3477">IF($B205=$B199,COUNTIF(L207:R207,0),COUNTIF(L208:R208,0)+COUNTIF(L208:R208,""))</f>
        <v>7</v>
      </c>
      <c r="K207" s="39">
        <f t="shared" ref="K207:R207" si="3478">IF($B199=$B205,K208+K201,K208)</f>
        <v>0</v>
      </c>
      <c r="L207" s="40">
        <f t="shared" si="3478"/>
        <v>0</v>
      </c>
      <c r="M207" s="40">
        <f t="shared" si="3478"/>
        <v>0</v>
      </c>
      <c r="N207" s="40">
        <f t="shared" si="3478"/>
        <v>0</v>
      </c>
      <c r="O207" s="40">
        <f t="shared" si="3478"/>
        <v>0</v>
      </c>
      <c r="P207" s="41">
        <f t="shared" si="3478"/>
        <v>0</v>
      </c>
      <c r="Q207" s="42">
        <f t="shared" si="3478"/>
        <v>0</v>
      </c>
      <c r="R207" s="43">
        <f t="shared" si="3478"/>
        <v>0</v>
      </c>
      <c r="S207" s="195">
        <f t="shared" ref="S207" si="3479">IF($B205=$B199,COUNTIF(U207:AA207,0),COUNTIF(U208:AA208,0)+COUNTIF(U208:AA208,""))</f>
        <v>7</v>
      </c>
      <c r="T207" s="39">
        <f t="shared" ref="T207:AA207" si="3480">IF($B199=$B205,T208+T201,T208)</f>
        <v>0</v>
      </c>
      <c r="U207" s="40">
        <f t="shared" si="3480"/>
        <v>0</v>
      </c>
      <c r="V207" s="40">
        <f t="shared" si="3480"/>
        <v>0</v>
      </c>
      <c r="W207" s="40">
        <f t="shared" si="3480"/>
        <v>0</v>
      </c>
      <c r="X207" s="40">
        <f t="shared" si="3480"/>
        <v>0</v>
      </c>
      <c r="Y207" s="41">
        <f t="shared" si="3480"/>
        <v>0</v>
      </c>
      <c r="Z207" s="42">
        <f t="shared" si="3480"/>
        <v>0</v>
      </c>
      <c r="AA207" s="43">
        <f t="shared" si="3480"/>
        <v>0</v>
      </c>
      <c r="AB207" s="195">
        <f t="shared" ref="AB207" si="3481">IF($B205=$B199,COUNTIF(AD207:AJ207,0),COUNTIF(AD208:AJ208,0)+COUNTIF(AD208:AJ208,""))</f>
        <v>7</v>
      </c>
      <c r="AC207" s="39">
        <f t="shared" ref="AC207:AJ207" si="3482">IF($B199=$B205,AC208+AC201,AC208)</f>
        <v>0</v>
      </c>
      <c r="AD207" s="40">
        <f t="shared" si="3482"/>
        <v>0</v>
      </c>
      <c r="AE207" s="40">
        <f t="shared" si="3482"/>
        <v>0</v>
      </c>
      <c r="AF207" s="40">
        <f t="shared" si="3482"/>
        <v>0</v>
      </c>
      <c r="AG207" s="40">
        <f t="shared" si="3482"/>
        <v>0</v>
      </c>
      <c r="AH207" s="41">
        <f t="shared" si="3482"/>
        <v>0</v>
      </c>
      <c r="AI207" s="42">
        <f t="shared" si="3482"/>
        <v>0</v>
      </c>
      <c r="AJ207" s="43">
        <f t="shared" si="3482"/>
        <v>0</v>
      </c>
      <c r="AK207" s="195">
        <f t="shared" ref="AK207" si="3483">IF($B205=$B199,COUNTIF(AM207:AS207,0),COUNTIF(AM208:AS208,0)+COUNTIF(AM208:AS208,""))</f>
        <v>7</v>
      </c>
      <c r="AL207" s="39">
        <f t="shared" ref="AL207:AS207" si="3484">IF($B199=$B205,AL208+AL201,AL208)</f>
        <v>0</v>
      </c>
      <c r="AM207" s="40">
        <f t="shared" si="3484"/>
        <v>0</v>
      </c>
      <c r="AN207" s="40">
        <f t="shared" si="3484"/>
        <v>0</v>
      </c>
      <c r="AO207" s="40">
        <f t="shared" si="3484"/>
        <v>0</v>
      </c>
      <c r="AP207" s="40">
        <f t="shared" si="3484"/>
        <v>0</v>
      </c>
      <c r="AQ207" s="41">
        <f t="shared" si="3484"/>
        <v>0</v>
      </c>
      <c r="AR207" s="42">
        <f t="shared" si="3484"/>
        <v>0</v>
      </c>
      <c r="AS207" s="43">
        <f t="shared" si="3484"/>
        <v>0</v>
      </c>
      <c r="AT207" s="195">
        <f t="shared" ref="AT207" si="3485">IF($B205=$B199,COUNTIF(AV207:BB207,0),COUNTIF(AV208:BB208,0)+COUNTIF(AV208:BB208,""))</f>
        <v>7</v>
      </c>
      <c r="AU207" s="39">
        <f t="shared" ref="AU207:BB207" si="3486">IF($B199=$B205,AU208+AU201,AU208)</f>
        <v>0</v>
      </c>
      <c r="AV207" s="40">
        <f t="shared" si="3486"/>
        <v>0</v>
      </c>
      <c r="AW207" s="40">
        <f t="shared" si="3486"/>
        <v>0</v>
      </c>
      <c r="AX207" s="40">
        <f t="shared" si="3486"/>
        <v>0</v>
      </c>
      <c r="AY207" s="40">
        <f t="shared" si="3486"/>
        <v>0</v>
      </c>
      <c r="AZ207" s="41">
        <f t="shared" si="3486"/>
        <v>0</v>
      </c>
      <c r="BA207" s="42">
        <f t="shared" si="3486"/>
        <v>0</v>
      </c>
      <c r="BB207" s="43">
        <f t="shared" si="3486"/>
        <v>0</v>
      </c>
    </row>
    <row r="208" spans="1:54" ht="15.75" customHeight="1" x14ac:dyDescent="0.2">
      <c r="A208" s="1">
        <f t="shared" ref="A208" si="3487">A205</f>
        <v>0</v>
      </c>
      <c r="B208" s="313">
        <f t="shared" ref="B208" si="3488">B202+1</f>
        <v>32</v>
      </c>
      <c r="C208" s="314"/>
      <c r="D208" s="314"/>
      <c r="E208" s="314"/>
      <c r="F208" s="31"/>
      <c r="G208" s="183"/>
      <c r="H208" s="122">
        <f t="shared" ref="H208" si="3489">5-COUNTIF(AU205,0)-COUNTIF(AL205,0)-COUNTIF(AC205,0)-COUNTIF(T205,0)-COUNTIF(K205,0)</f>
        <v>0</v>
      </c>
      <c r="I208" s="165">
        <f t="shared" si="3446"/>
        <v>0</v>
      </c>
      <c r="J208" s="187">
        <f t="shared" ref="J208" si="3490">IF($B205=$B199,J202+IF($F205&lt;&gt;$G205,(K205+$G207-$G206)/$F205,K205/$F205),IF($F205&lt;&gt;G205,(K205+$G207-$G206)/$F205,K205/$F205))</f>
        <v>0</v>
      </c>
      <c r="K208" s="7">
        <f t="shared" ref="K208:K209" si="3491">SUM(L208:R208)</f>
        <v>0</v>
      </c>
      <c r="L208" s="26">
        <f t="shared" ref="L208:R208" si="3492">L205</f>
        <v>0</v>
      </c>
      <c r="M208" s="26">
        <f t="shared" si="3492"/>
        <v>0</v>
      </c>
      <c r="N208" s="26">
        <f t="shared" si="3492"/>
        <v>0</v>
      </c>
      <c r="O208" s="26">
        <f t="shared" si="3492"/>
        <v>0</v>
      </c>
      <c r="P208" s="26">
        <f t="shared" si="3492"/>
        <v>0</v>
      </c>
      <c r="Q208" s="29">
        <f t="shared" si="3492"/>
        <v>0</v>
      </c>
      <c r="R208" s="23">
        <f t="shared" si="3492"/>
        <v>0</v>
      </c>
      <c r="S208" s="187">
        <f t="shared" ref="S208" si="3493">IF($B205=$B199,S202+IF($F205&lt;&gt;$G205,(T205+$G207-$G206)/$F205,T205/$F205),IF($F205&lt;&gt;P205,(T205+$G207-$G206)/$F205,T205/$F205))</f>
        <v>0</v>
      </c>
      <c r="T208" s="7">
        <f t="shared" ref="T208:T209" si="3494">SUM(U208:AA208)</f>
        <v>0</v>
      </c>
      <c r="U208" s="26">
        <f t="shared" ref="U208:AA208" si="3495">U205</f>
        <v>0</v>
      </c>
      <c r="V208" s="26">
        <f t="shared" si="3495"/>
        <v>0</v>
      </c>
      <c r="W208" s="26">
        <f t="shared" si="3495"/>
        <v>0</v>
      </c>
      <c r="X208" s="26">
        <f t="shared" si="3495"/>
        <v>0</v>
      </c>
      <c r="Y208" s="113">
        <f t="shared" si="3495"/>
        <v>0</v>
      </c>
      <c r="Z208" s="29">
        <f t="shared" si="3495"/>
        <v>0</v>
      </c>
      <c r="AA208" s="23">
        <f t="shared" si="3495"/>
        <v>0</v>
      </c>
      <c r="AB208" s="187">
        <f t="shared" ref="AB208" si="3496">IF($B205=$B199,AB202+IF($F205&lt;&gt;$G205,(AC205+$G207-$G206)/$F205,AC205/$F205),IF($F205&lt;&gt;Y205,(AC205+$G207-$G206)/$F205,AC205/$F205))</f>
        <v>0</v>
      </c>
      <c r="AC208" s="7">
        <f t="shared" ref="AC208:AC209" si="3497">SUM(AD208:AJ208)</f>
        <v>0</v>
      </c>
      <c r="AD208" s="26">
        <f t="shared" ref="AD208:AJ208" si="3498">AD205</f>
        <v>0</v>
      </c>
      <c r="AE208" s="26">
        <f t="shared" si="3498"/>
        <v>0</v>
      </c>
      <c r="AF208" s="26">
        <f t="shared" si="3498"/>
        <v>0</v>
      </c>
      <c r="AG208" s="26">
        <f t="shared" si="3498"/>
        <v>0</v>
      </c>
      <c r="AH208" s="113">
        <f t="shared" si="3498"/>
        <v>0</v>
      </c>
      <c r="AI208" s="29">
        <f t="shared" si="3498"/>
        <v>0</v>
      </c>
      <c r="AJ208" s="23">
        <f t="shared" si="3498"/>
        <v>0</v>
      </c>
      <c r="AK208" s="187">
        <f t="shared" ref="AK208" si="3499">IF($B205=$B199,AK202+IF($F205&lt;&gt;$G205,(AL205+$G207-$G206)/$F205,AL205/$F205),IF($F205&lt;&gt;AH205,(AL205+$G207-$G206)/$F205,AL205/$F205))</f>
        <v>0</v>
      </c>
      <c r="AL208" s="7">
        <f t="shared" ref="AL208:AL209" si="3500">SUM(AM208:AS208)</f>
        <v>0</v>
      </c>
      <c r="AM208" s="26">
        <f t="shared" ref="AM208:AS208" si="3501">AM205</f>
        <v>0</v>
      </c>
      <c r="AN208" s="26">
        <f t="shared" si="3501"/>
        <v>0</v>
      </c>
      <c r="AO208" s="26">
        <f t="shared" si="3501"/>
        <v>0</v>
      </c>
      <c r="AP208" s="26">
        <f t="shared" si="3501"/>
        <v>0</v>
      </c>
      <c r="AQ208" s="113">
        <f t="shared" si="3501"/>
        <v>0</v>
      </c>
      <c r="AR208" s="29">
        <f t="shared" si="3501"/>
        <v>0</v>
      </c>
      <c r="AS208" s="23">
        <f t="shared" si="3501"/>
        <v>0</v>
      </c>
      <c r="AT208" s="187">
        <f t="shared" ref="AT208" si="3502">IF($B205=$B199,AT202+IF($F205&lt;&gt;$G205,(AU205+$G207-$G206)/$F205,AU205/$F205),IF($F205&lt;&gt;AQ205,(AU205+$G207-$G206)/$F205,AU205/$F205))</f>
        <v>0</v>
      </c>
      <c r="AU208" s="7">
        <f t="shared" ref="AU208:AU209" si="3503">SUM(AV208:BB208)</f>
        <v>0</v>
      </c>
      <c r="AV208" s="6">
        <f t="shared" ref="AV208" si="3504">IF(SUM($AM$9:$AS$9)=SUM($AV$9:$BB$9),AV205,IF(AND(SUM($AV$9:$BB$9)&gt;42,SUM($AV$9:$BB$9)&lt;49),AV205,0))</f>
        <v>0</v>
      </c>
      <c r="AW208" s="6">
        <f t="shared" ref="AW208:BB208" si="3505">IF(SUM($AM$9:$AS$9)=SUM($AV$9:$BB$9),AW205,IF(AND(SUM($AV$9:$BB$9)&gt;42,SUM($AV$9:$BB$9)&lt;49),AW205,0))</f>
        <v>0</v>
      </c>
      <c r="AX208" s="6">
        <f t="shared" si="3505"/>
        <v>0</v>
      </c>
      <c r="AY208" s="6">
        <f t="shared" si="3505"/>
        <v>0</v>
      </c>
      <c r="AZ208" s="26">
        <f t="shared" si="3505"/>
        <v>0</v>
      </c>
      <c r="BA208" s="29">
        <f t="shared" si="3505"/>
        <v>0</v>
      </c>
      <c r="BB208" s="23">
        <f t="shared" si="3505"/>
        <v>0</v>
      </c>
    </row>
    <row r="209" spans="1:54" ht="15.75" customHeight="1" x14ac:dyDescent="0.2">
      <c r="A209" s="1">
        <f t="shared" ref="A209:A210" si="3506">A208</f>
        <v>0</v>
      </c>
      <c r="B209" s="313"/>
      <c r="C209" s="314"/>
      <c r="D209" s="314"/>
      <c r="E209" s="314"/>
      <c r="F209" s="31"/>
      <c r="G209" s="183"/>
      <c r="H209" s="123">
        <f t="shared" ref="H209" si="3507">IF($B205=$B199,H203+F209,$F209)</f>
        <v>0</v>
      </c>
      <c r="I209" s="165">
        <f t="shared" si="3446"/>
        <v>0</v>
      </c>
      <c r="J209" s="141">
        <f t="shared" ref="J209" si="3508">IF($H208=0,0,IF($B199=$B205,IF($H210&gt;0,$H210+J203,K205+J203),IF($H210&gt;0,$H210,K205)))</f>
        <v>0</v>
      </c>
      <c r="K209" s="7">
        <f t="shared" si="3491"/>
        <v>0</v>
      </c>
      <c r="L209" s="6"/>
      <c r="M209" s="6"/>
      <c r="N209" s="6"/>
      <c r="O209" s="6"/>
      <c r="P209" s="26"/>
      <c r="Q209" s="29"/>
      <c r="R209" s="23"/>
      <c r="S209" s="141">
        <f t="shared" ref="S209" si="3509">IF($H208=0,0,IF($B199=$B205,IF($H210&gt;0,$H210+S203,T205+S203),IF($H210&gt;0,$H210,T205)))</f>
        <v>0</v>
      </c>
      <c r="T209" s="7">
        <f t="shared" si="3494"/>
        <v>0</v>
      </c>
      <c r="U209" s="6"/>
      <c r="V209" s="6"/>
      <c r="W209" s="6"/>
      <c r="X209" s="6"/>
      <c r="Y209" s="26"/>
      <c r="Z209" s="29"/>
      <c r="AA209" s="23"/>
      <c r="AB209" s="141">
        <f t="shared" ref="AB209" si="3510">IF($H208=0,0,IF($B199=$B205,IF($H210&gt;0,$H210+AB203,AC205+AB203),IF($H210&gt;0,$H210,AC205)))</f>
        <v>0</v>
      </c>
      <c r="AC209" s="7">
        <f t="shared" si="3497"/>
        <v>0</v>
      </c>
      <c r="AD209" s="6"/>
      <c r="AE209" s="6"/>
      <c r="AF209" s="6"/>
      <c r="AG209" s="6"/>
      <c r="AH209" s="26"/>
      <c r="AI209" s="29"/>
      <c r="AJ209" s="23"/>
      <c r="AK209" s="141">
        <f t="shared" ref="AK209" si="3511">IF($H208=0,0,IF($B199=$B205,IF($H210&gt;0,$H210+AK203,AL205+AK203),IF($H210&gt;0,$H210,AL205)))</f>
        <v>0</v>
      </c>
      <c r="AL209" s="7">
        <f t="shared" si="3500"/>
        <v>0</v>
      </c>
      <c r="AM209" s="6"/>
      <c r="AN209" s="6"/>
      <c r="AO209" s="6"/>
      <c r="AP209" s="6"/>
      <c r="AQ209" s="26"/>
      <c r="AR209" s="29"/>
      <c r="AS209" s="23"/>
      <c r="AT209" s="141">
        <f t="shared" ref="AT209" si="3512">IF($H208=0,0,IF($B199=$B205,IF($H210&gt;0,$H210+AT203,AU205+AT203),IF($H210&gt;0,$H210,AU205)))</f>
        <v>0</v>
      </c>
      <c r="AU209" s="7">
        <f t="shared" si="3503"/>
        <v>0</v>
      </c>
      <c r="AV209" s="6"/>
      <c r="AW209" s="6"/>
      <c r="AX209" s="6"/>
      <c r="AY209" s="6"/>
      <c r="AZ209" s="26"/>
      <c r="BA209" s="29"/>
      <c r="BB209" s="23"/>
    </row>
    <row r="210" spans="1:54" ht="18.75" customHeight="1" thickBot="1" x14ac:dyDescent="0.25">
      <c r="A210" s="1">
        <f t="shared" si="3506"/>
        <v>0</v>
      </c>
      <c r="B210" s="323" t="str">
        <f>IF(B205="",Wydruk!$AE$6,IF(J206=0,Wydruk!$AE$7,IF(AND(G206&lt;G207,B205&lt;&gt;$B211),Wydruk!$AE$13,IF(AND($B205=$B199,$B205&lt;&gt;$B211),IF(OR(OR(J210&lt;4,J210&gt;5),OR(S210&lt;4,S210&gt;5),OR(AB210&lt;4,AB210&gt;5),OR(AK210&lt;4,AK210&gt;5),OR(AND(AT210&lt;4,AT210&gt;0),AT210&gt;5)),Wydruk!$AE$8,Wydruk!$AE$9),IF($B205=$B211,IF($F209&lt;&gt;0,Wydruk!$AE$12,Wydruk!$AE$10),IF(OR(OR(J206&lt;4,J206&gt;5),OR(S206&lt;4,S206&gt;5),OR(AB206&lt;4,AB206&gt;5),OR(AK206&lt;4,AK206&gt;5),OR(AND(AT206&lt;4,AT206&gt;0),AT206&gt;5)),Wydruk!$AE$8,Wydruk!$AE$11))))))</f>
        <v>Uzupełnij liczby godzin tygodniowego planu</v>
      </c>
      <c r="C210" s="324"/>
      <c r="D210" s="324"/>
      <c r="E210" s="324"/>
      <c r="F210" s="173">
        <f>czerwiec!F210</f>
        <v>0</v>
      </c>
      <c r="G210" s="184">
        <f>czerwiec!G210</f>
        <v>0</v>
      </c>
      <c r="H210" s="191">
        <f t="shared" ref="H210" si="3513">IF(OR($G210=0,$F210=0,$G210="",$F210=""),0,$G210/$F210)</f>
        <v>0</v>
      </c>
      <c r="I210" s="193"/>
      <c r="J210" s="176">
        <f t="shared" ref="J210" si="3514">IF($B199=$B205,IF(L205+L200&gt;0,1,0)+IF(M205+M200&gt;0,1,0)+IF(N205+N200&gt;0,1,0)+IF(O205+O200&gt;0,1,0)+IF(P205+P200&gt;0,1,0)+IF(Q205+Q200&gt;0,1,0)+IF(R205+R200&gt;0,1,0),J206)</f>
        <v>0</v>
      </c>
      <c r="K210" s="133">
        <f t="shared" ref="K210" si="3515">IF(OR($B205=$B211,J210=0,(K206-Q210+O210)&lt;=0),0,(K206-Q210+O210)/J210)</f>
        <v>0</v>
      </c>
      <c r="L210" s="137">
        <f t="shared" ref="L210" si="3516">IF(K210*(7-J207)&lt;=0,0,K210*(7-J207))</f>
        <v>0</v>
      </c>
      <c r="M210" s="311">
        <f t="shared" ref="M210" si="3517">ROUND(IF(OR(K207-K210*(7-J207)+P210&lt;0,$B205=$B211,K210&lt;=0,K207=0),0,IF(K207-K210*(7-J207)+P210&gt;Q210-O210+P210,Q210-O210+P210,K207-K210*(7-J207)+P210)),1)</f>
        <v>0</v>
      </c>
      <c r="N210" s="312"/>
      <c r="O210" s="139">
        <f t="shared" ref="O210" si="3518">IF(OR($B205=$B211,J206=0),0,IF($B205=$B199,J205,$F205))</f>
        <v>0</v>
      </c>
      <c r="P210" s="30">
        <f t="shared" ref="P210" si="3519">IF(OR($B205=$B211,J210=0),0,$G207-$G206)</f>
        <v>0</v>
      </c>
      <c r="Q210" s="134">
        <f t="shared" ref="Q210" si="3520">IF(OR($B205=$B211,J210=0),0,J209)</f>
        <v>0</v>
      </c>
      <c r="R210" s="138">
        <f t="shared" ref="R210" si="3521">IF($B205=$B211,0,K207)</f>
        <v>0</v>
      </c>
      <c r="S210" s="176">
        <f t="shared" ref="S210" si="3522">IF($B199=$B205,IF(U205+U200&gt;0,1,0)+IF(V205+V200&gt;0,1,0)+IF(W205+W200&gt;0,1,0)+IF(X205+X200&gt;0,1,0)+IF(Y205+Y200&gt;0,1,0)+IF(Z205+Z200&gt;0,1,0)+IF(AA205+AA200&gt;0,1,0),S206)</f>
        <v>0</v>
      </c>
      <c r="T210" s="133">
        <f t="shared" ref="T210" si="3523">IF(OR($B205=$B211,S210=0,(T206-Z210+X210)&lt;=0),0,(T206-Z210+X210)/S210)</f>
        <v>0</v>
      </c>
      <c r="U210" s="137">
        <f t="shared" ref="U210" si="3524">IF(T210*(7-S207)&lt;=0,0,T210*(7-S207))</f>
        <v>0</v>
      </c>
      <c r="V210" s="311">
        <f t="shared" ref="V210" si="3525">ROUND(IF(OR(T207-T210*(7-S207)+Y210&lt;0,$B205=$B211,T210&lt;=0,T207=0),0,IF(T207-T210*(7-S207)+Y210&gt;Z210-X210+Y210,Z210-X210+Y210,T207-T210*(7-S207)+Y210)),1)</f>
        <v>0</v>
      </c>
      <c r="W210" s="312"/>
      <c r="X210" s="139">
        <f t="shared" ref="X210" si="3526">IF(OR($B205=$B211,S206=0),0,IF($B205=$B199,S205,$F205))</f>
        <v>0</v>
      </c>
      <c r="Y210" s="30">
        <f t="shared" ref="Y210" si="3527">IF(OR($B205=$B211,S210=0),0,$G207-$G206)</f>
        <v>0</v>
      </c>
      <c r="Z210" s="134">
        <f t="shared" ref="Z210" si="3528">IF(OR($B205=$B211,S210=0),0,S209)</f>
        <v>0</v>
      </c>
      <c r="AA210" s="138">
        <f t="shared" ref="AA210" si="3529">IF($B205=$B211,0,T207)</f>
        <v>0</v>
      </c>
      <c r="AB210" s="176">
        <f t="shared" ref="AB210" si="3530">IF($B199=$B205,IF(AD205+AD200&gt;0,1,0)+IF(AE205+AE200&gt;0,1,0)+IF(AF205+AF200&gt;0,1,0)+IF(AG205+AG200&gt;0,1,0)+IF(AH205+AH200&gt;0,1,0)+IF(AI205+AI200&gt;0,1,0)+IF(AJ205+AJ200&gt;0,1,0),AB206)</f>
        <v>0</v>
      </c>
      <c r="AC210" s="133">
        <f t="shared" ref="AC210" si="3531">IF(OR($B205=$B211,AB210=0,(AC206-AI210+AG210)&lt;=0),0,(AC206-AI210+AG210)/AB210)</f>
        <v>0</v>
      </c>
      <c r="AD210" s="137">
        <f t="shared" ref="AD210" si="3532">IF(AC210*(7-AB207)&lt;=0,0,AC210*(7-AB207))</f>
        <v>0</v>
      </c>
      <c r="AE210" s="311">
        <f t="shared" ref="AE210" si="3533">ROUND(IF(OR(AC207-AC210*(7-AB207)+AH210&lt;0,$B205=$B211,AC210&lt;=0,AC207=0),0,IF(AC207-AC210*(7-AB207)+AH210&gt;AI210-AG210+AH210,AI210-AG210+AH210,AC207-AC210*(7-AB207)+AH210)),1)</f>
        <v>0</v>
      </c>
      <c r="AF210" s="312"/>
      <c r="AG210" s="139">
        <f t="shared" ref="AG210" si="3534">IF(OR($B205=$B211,AB206=0),0,IF($B205=$B199,AB205,$F205))</f>
        <v>0</v>
      </c>
      <c r="AH210" s="30">
        <f t="shared" ref="AH210" si="3535">IF(OR($B205=$B211,AB210=0),0,$G207-$G206)</f>
        <v>0</v>
      </c>
      <c r="AI210" s="134">
        <f t="shared" ref="AI210" si="3536">IF(OR($B205=$B211,AB210=0),0,AB209)</f>
        <v>0</v>
      </c>
      <c r="AJ210" s="138">
        <f t="shared" ref="AJ210" si="3537">IF($B205=$B211,0,AC207)</f>
        <v>0</v>
      </c>
      <c r="AK210" s="176">
        <f t="shared" ref="AK210" si="3538">IF($B199=$B205,IF(AM205+AM200&gt;0,1,0)+IF(AN205+AN200&gt;0,1,0)+IF(AO205+AO200&gt;0,1,0)+IF(AP205+AP200&gt;0,1,0)+IF(AQ205+AQ200&gt;0,1,0)+IF(AR205+AR200&gt;0,1,0)+IF(AS205+AS200&gt;0,1,0),AK206)</f>
        <v>0</v>
      </c>
      <c r="AL210" s="133">
        <f t="shared" ref="AL210" si="3539">IF(OR($B205=$B211,AK210=0,(AL206-AR210+AP210)&lt;=0),0,(AL206-AR210+AP210)/AK210)</f>
        <v>0</v>
      </c>
      <c r="AM210" s="137">
        <f t="shared" ref="AM210" si="3540">IF(AL210*(7-AK207)&lt;=0,0,AL210*(7-AK207))</f>
        <v>0</v>
      </c>
      <c r="AN210" s="311">
        <f t="shared" ref="AN210" si="3541">ROUND(IF(OR(AL207-AL210*(7-AK207)+AQ210&lt;0,$B205=$B211,AL210&lt;=0,AL207=0),0,IF(AL207-AL210*(7-AK207)+AQ210&gt;AR210-AP210+AQ210,AR210-AP210+AQ210,AL207-AL210*(7-AK207)+AQ210)),1)</f>
        <v>0</v>
      </c>
      <c r="AO210" s="312"/>
      <c r="AP210" s="139">
        <f t="shared" ref="AP210" si="3542">IF(OR($B205=$B211,AK206=0),0,IF($B205=$B199,AK205,$F205))</f>
        <v>0</v>
      </c>
      <c r="AQ210" s="30">
        <f t="shared" ref="AQ210" si="3543">IF(OR($B205=$B211,AK210=0),0,$G207-$G206)</f>
        <v>0</v>
      </c>
      <c r="AR210" s="134">
        <f t="shared" ref="AR210" si="3544">IF(OR($B205=$B211,AK210=0),0,AK209)</f>
        <v>0</v>
      </c>
      <c r="AS210" s="138">
        <f t="shared" ref="AS210" si="3545">IF($B205=$B211,0,AL207)</f>
        <v>0</v>
      </c>
      <c r="AT210" s="176">
        <f t="shared" ref="AT210" si="3546">IF($B199=$B205,IF(AV205+AV200&gt;0,1,0)+IF(AW205+AW200&gt;0,1,0)+IF(AX205+AX200&gt;0,1,0)+IF(AY205+AY200&gt;0,1,0)+IF(AZ205+AZ200&gt;0,1,0)+IF(BA205+BA200&gt;0,1,0)+IF(BB205+BB200&gt;0,1,0),AT206)</f>
        <v>0</v>
      </c>
      <c r="AU210" s="133">
        <f t="shared" ref="AU210" si="3547">IF(OR($B205=$B211,AT210=0,(AU206-BA210+AY210)&lt;=0),0,(AU206-BA210+AY210)/AT210)</f>
        <v>0</v>
      </c>
      <c r="AV210" s="137">
        <f t="shared" ref="AV210" si="3548">IF(AU210*(7-AT207)&lt;=0,0,AU210*(7-AT207))</f>
        <v>0</v>
      </c>
      <c r="AW210" s="311">
        <f t="shared" ref="AW210" si="3549">ROUND(IF(OR(AU207-AU210*(7-AT207)+AZ210&lt;0,$B205=$B211,AU210&lt;=0,AU207=0),0,IF(AU207-AU210*(7-AT207)+AZ210&gt;BA210-AY210+AZ210,BA210-AY210+AZ210,AU207-AU210*(7-AT207)+AZ210)),1)</f>
        <v>0</v>
      </c>
      <c r="AX210" s="312"/>
      <c r="AY210" s="139">
        <f t="shared" ref="AY210" si="3550">IF(OR($B205=$B211,AT206=0),0,IF($B205=$B199,AT205,$F205))</f>
        <v>0</v>
      </c>
      <c r="AZ210" s="30">
        <f t="shared" ref="AZ210" si="3551">IF(OR($B205=$B211,AT210=0),0,$G207-$G206)</f>
        <v>0</v>
      </c>
      <c r="BA210" s="134">
        <f t="shared" ref="BA210" si="3552">IF(OR($B205=$B211,AT210=0),0,AT209)</f>
        <v>0</v>
      </c>
      <c r="BB210" s="138">
        <f t="shared" ref="BB210" si="3553">IF($B205=$B211,0,AU207)</f>
        <v>0</v>
      </c>
    </row>
    <row r="211" spans="1:54" ht="15.75" x14ac:dyDescent="0.2">
      <c r="A211" s="1">
        <f t="shared" ref="A211" si="3554">IF(B211="","1. Niewypełnione",B211)</f>
        <v>0</v>
      </c>
      <c r="B211" s="320">
        <f>czerwiec!B211</f>
        <v>0</v>
      </c>
      <c r="C211" s="321">
        <f>czerwiec!C211</f>
        <v>0</v>
      </c>
      <c r="D211" s="321">
        <f>czerwiec!D211</f>
        <v>0</v>
      </c>
      <c r="E211" s="321">
        <f>czerwiec!E211</f>
        <v>0</v>
      </c>
      <c r="F211" s="177">
        <f>czerwiec!F211</f>
        <v>18</v>
      </c>
      <c r="G211" s="185">
        <f>czerwiec!G211</f>
        <v>18</v>
      </c>
      <c r="H211" s="177"/>
      <c r="I211" s="192">
        <f t="shared" ref="I211:I215" si="3555">K211+T211+AC211+AL211+AU211</f>
        <v>0</v>
      </c>
      <c r="J211" s="186">
        <f t="shared" ref="J211" si="3556">IF(OR($B211=$B217,J214=0),0,ROUND((K212+P216)/J214,0))</f>
        <v>0</v>
      </c>
      <c r="K211" s="51">
        <f t="shared" ref="K211:K212" si="3557">SUM(L211:R211)</f>
        <v>0</v>
      </c>
      <c r="L211" s="52">
        <f>czerwiec!L211</f>
        <v>0</v>
      </c>
      <c r="M211" s="52">
        <f>czerwiec!M211</f>
        <v>0</v>
      </c>
      <c r="N211" s="52">
        <f>czerwiec!N211</f>
        <v>0</v>
      </c>
      <c r="O211" s="52">
        <f>czerwiec!O211</f>
        <v>0</v>
      </c>
      <c r="P211" s="53">
        <f>czerwiec!P211</f>
        <v>0</v>
      </c>
      <c r="Q211" s="54">
        <f>czerwiec!Q211</f>
        <v>0</v>
      </c>
      <c r="R211" s="55">
        <f>czerwiec!R211</f>
        <v>0</v>
      </c>
      <c r="S211" s="188">
        <f t="shared" ref="S211" si="3558">IF(OR($B211=$B217,S214=0),0,ROUND((T212+Y216)/S214,0))</f>
        <v>0</v>
      </c>
      <c r="T211" s="51">
        <f t="shared" ref="T211:T212" si="3559">SUM(U211:AA211)</f>
        <v>0</v>
      </c>
      <c r="U211" s="52">
        <f>czerwiec!U211</f>
        <v>0</v>
      </c>
      <c r="V211" s="52">
        <f>czerwiec!V211</f>
        <v>0</v>
      </c>
      <c r="W211" s="52">
        <f>czerwiec!W211</f>
        <v>0</v>
      </c>
      <c r="X211" s="52">
        <f>czerwiec!X211</f>
        <v>0</v>
      </c>
      <c r="Y211" s="53">
        <f>czerwiec!Y211</f>
        <v>0</v>
      </c>
      <c r="Z211" s="54">
        <f>czerwiec!Z211</f>
        <v>0</v>
      </c>
      <c r="AA211" s="55">
        <f>czerwiec!AA211</f>
        <v>0</v>
      </c>
      <c r="AB211" s="188">
        <f t="shared" ref="AB211" si="3560">IF(OR($B211=$B217,AB214=0),0,ROUND((AC212+AH216)/AB214,0))</f>
        <v>0</v>
      </c>
      <c r="AC211" s="51">
        <f t="shared" ref="AC211:AC212" si="3561">SUM(AD211:AJ211)</f>
        <v>0</v>
      </c>
      <c r="AD211" s="52">
        <f>czerwiec!AD211</f>
        <v>0</v>
      </c>
      <c r="AE211" s="52">
        <f>czerwiec!AE211</f>
        <v>0</v>
      </c>
      <c r="AF211" s="52">
        <f>czerwiec!AF211</f>
        <v>0</v>
      </c>
      <c r="AG211" s="52">
        <f>czerwiec!AG211</f>
        <v>0</v>
      </c>
      <c r="AH211" s="53">
        <f>czerwiec!AH211</f>
        <v>0</v>
      </c>
      <c r="AI211" s="54">
        <f>czerwiec!AI211</f>
        <v>0</v>
      </c>
      <c r="AJ211" s="55">
        <f>czerwiec!AJ211</f>
        <v>0</v>
      </c>
      <c r="AK211" s="188">
        <f t="shared" ref="AK211" si="3562">IF(OR($B211=$B217,AK214=0),0,ROUND((AL212+AQ216)/AK214,0))</f>
        <v>0</v>
      </c>
      <c r="AL211" s="51">
        <f t="shared" ref="AL211:AL212" si="3563">SUM(AM211:AS211)</f>
        <v>0</v>
      </c>
      <c r="AM211" s="52">
        <f>czerwiec!AM211</f>
        <v>0</v>
      </c>
      <c r="AN211" s="52">
        <f>czerwiec!AN211</f>
        <v>0</v>
      </c>
      <c r="AO211" s="52">
        <f>czerwiec!AO211</f>
        <v>0</v>
      </c>
      <c r="AP211" s="52">
        <f>czerwiec!AP211</f>
        <v>0</v>
      </c>
      <c r="AQ211" s="53">
        <f>czerwiec!AQ211</f>
        <v>0</v>
      </c>
      <c r="AR211" s="54">
        <f>czerwiec!AR211</f>
        <v>0</v>
      </c>
      <c r="AS211" s="55">
        <f>czerwiec!AS211</f>
        <v>0</v>
      </c>
      <c r="AT211" s="188">
        <f t="shared" ref="AT211" si="3564">IF(OR($B211=$B217,AT214=0),0,ROUND((AU212+AZ216)/AT214,0))</f>
        <v>0</v>
      </c>
      <c r="AU211" s="51">
        <f t="shared" ref="AU211:AU212" si="3565">SUM(AV211:BB211)</f>
        <v>0</v>
      </c>
      <c r="AV211" s="52">
        <f t="shared" ref="AV211" si="3566">IF(SUM($AM$9:$AS$9)=SUM($AV$9:$BB$9),AM211,IF(AND(SUM($AV$9:$BB$9)&gt;42,SUM($AV$9:$BB$9)&lt;49),AM211,0))</f>
        <v>0</v>
      </c>
      <c r="AW211" s="52">
        <f t="shared" ref="AW211" si="3567">IF(SUM($AM$9:$AS$9)=SUM($AV$9:$BB$9),AN211,IF(AND(SUM($AV$9:$BB$9)&gt;42,SUM($AV$9:$BB$9)&lt;49),AN211,0))</f>
        <v>0</v>
      </c>
      <c r="AX211" s="52">
        <f t="shared" ref="AX211" si="3568">IF(SUM($AM$9:$AS$9)=SUM($AV$9:$BB$9),AO211,IF(AND(SUM($AV$9:$BB$9)&gt;42,SUM($AV$9:$BB$9)&lt;49),AO211,0))</f>
        <v>0</v>
      </c>
      <c r="AY211" s="52">
        <f t="shared" ref="AY211" si="3569">IF(SUM($AM$9:$AS$9)=SUM($AV$9:$BB$9),AP211,IF(AND(SUM($AV$9:$BB$9)&gt;42,SUM($AV$9:$BB$9)&lt;49),AP211,0))</f>
        <v>0</v>
      </c>
      <c r="AZ211" s="53">
        <f t="shared" ref="AZ211" si="3570">IF(SUM($AM$9:$AS$9)=SUM($AV$9:$BB$9),AQ211,IF(AND(SUM($AV$9:$BB$9)&gt;42,SUM($AV$9:$BB$9)&lt;49),AQ211,0))</f>
        <v>0</v>
      </c>
      <c r="BA211" s="54">
        <f t="shared" ref="BA211" si="3571">IF(SUM($AM$9:$AS$9)=SUM($AV$9:$BB$9),AR211,IF(AND(SUM($AV$9:$BB$9)&gt;42,SUM($AV$9:$BB$9)&lt;49),AR211,0))</f>
        <v>0</v>
      </c>
      <c r="BB211" s="55">
        <f t="shared" ref="BB211" si="3572">IF(SUM($AM$9:$AS$9)=SUM($AV$9:$BB$9),AS211,IF(AND(SUM($AV$9:$BB$9)&gt;42,SUM($AV$9:$BB$9)&lt;49),AS211,0))</f>
        <v>0</v>
      </c>
    </row>
    <row r="212" spans="1:54" ht="12.75" hidden="1" customHeight="1" x14ac:dyDescent="0.2">
      <c r="B212" s="93"/>
      <c r="C212" s="94"/>
      <c r="D212" s="95"/>
      <c r="E212" s="115"/>
      <c r="F212" s="140" t="b">
        <f t="shared" ref="F212" si="3573">IF($B205=$B211,OR(F206,G211&lt;F211),G211&lt;F211)</f>
        <v>0</v>
      </c>
      <c r="G212" s="189">
        <f t="shared" ref="G212" si="3574">IF(AND($B205=$B211,$B205&lt;&gt;"",$B205&lt;&gt;0),G211+G206,G211)</f>
        <v>18</v>
      </c>
      <c r="H212" s="120"/>
      <c r="I212" s="165">
        <f t="shared" si="3555"/>
        <v>0</v>
      </c>
      <c r="J212" s="194">
        <f t="shared" ref="J212" si="3575">7-COUNTIF(L211:R211,0)-COUNTIF(L211:R211,"")</f>
        <v>0</v>
      </c>
      <c r="K212" s="22">
        <f t="shared" si="3557"/>
        <v>0</v>
      </c>
      <c r="L212" s="35">
        <f t="shared" ref="L212:R212" si="3576">IF($B205=$B211,L211+L206,L211)</f>
        <v>0</v>
      </c>
      <c r="M212" s="35">
        <f t="shared" si="3576"/>
        <v>0</v>
      </c>
      <c r="N212" s="35">
        <f t="shared" si="3576"/>
        <v>0</v>
      </c>
      <c r="O212" s="35">
        <f t="shared" si="3576"/>
        <v>0</v>
      </c>
      <c r="P212" s="36">
        <f t="shared" si="3576"/>
        <v>0</v>
      </c>
      <c r="Q212" s="37">
        <f t="shared" si="3576"/>
        <v>0</v>
      </c>
      <c r="R212" s="38">
        <f t="shared" si="3576"/>
        <v>0</v>
      </c>
      <c r="S212" s="194">
        <f t="shared" ref="S212" si="3577">7-COUNTIF(U211:AA211,0)-COUNTIF(U211:AA211,"")</f>
        <v>0</v>
      </c>
      <c r="T212" s="22">
        <f t="shared" si="3559"/>
        <v>0</v>
      </c>
      <c r="U212" s="35">
        <f t="shared" ref="U212:AA212" si="3578">IF($B205=$B211,U211+U206,U211)</f>
        <v>0</v>
      </c>
      <c r="V212" s="35">
        <f t="shared" si="3578"/>
        <v>0</v>
      </c>
      <c r="W212" s="35">
        <f t="shared" si="3578"/>
        <v>0</v>
      </c>
      <c r="X212" s="35">
        <f t="shared" si="3578"/>
        <v>0</v>
      </c>
      <c r="Y212" s="36">
        <f t="shared" si="3578"/>
        <v>0</v>
      </c>
      <c r="Z212" s="37">
        <f t="shared" si="3578"/>
        <v>0</v>
      </c>
      <c r="AA212" s="38">
        <f t="shared" si="3578"/>
        <v>0</v>
      </c>
      <c r="AB212" s="194">
        <f t="shared" ref="AB212" si="3579">7-COUNTIF(AD211:AJ211,0)-COUNTIF(AD211:AJ211,"")</f>
        <v>0</v>
      </c>
      <c r="AC212" s="22">
        <f t="shared" si="3561"/>
        <v>0</v>
      </c>
      <c r="AD212" s="35">
        <f t="shared" ref="AD212:AJ212" si="3580">IF($B205=$B211,AD211+AD206,AD211)</f>
        <v>0</v>
      </c>
      <c r="AE212" s="35">
        <f t="shared" si="3580"/>
        <v>0</v>
      </c>
      <c r="AF212" s="35">
        <f t="shared" si="3580"/>
        <v>0</v>
      </c>
      <c r="AG212" s="35">
        <f t="shared" si="3580"/>
        <v>0</v>
      </c>
      <c r="AH212" s="36">
        <f t="shared" si="3580"/>
        <v>0</v>
      </c>
      <c r="AI212" s="37">
        <f t="shared" si="3580"/>
        <v>0</v>
      </c>
      <c r="AJ212" s="38">
        <f t="shared" si="3580"/>
        <v>0</v>
      </c>
      <c r="AK212" s="194">
        <f t="shared" ref="AK212" si="3581">7-COUNTIF(AM211:AS211,0)-COUNTIF(AM211:AS211,"")</f>
        <v>0</v>
      </c>
      <c r="AL212" s="22">
        <f t="shared" si="3563"/>
        <v>0</v>
      </c>
      <c r="AM212" s="35">
        <f t="shared" ref="AM212:AS212" si="3582">IF($B205=$B211,AM211+AM206,AM211)</f>
        <v>0</v>
      </c>
      <c r="AN212" s="35">
        <f t="shared" si="3582"/>
        <v>0</v>
      </c>
      <c r="AO212" s="35">
        <f t="shared" si="3582"/>
        <v>0</v>
      </c>
      <c r="AP212" s="35">
        <f t="shared" si="3582"/>
        <v>0</v>
      </c>
      <c r="AQ212" s="36">
        <f t="shared" si="3582"/>
        <v>0</v>
      </c>
      <c r="AR212" s="37">
        <f t="shared" si="3582"/>
        <v>0</v>
      </c>
      <c r="AS212" s="38">
        <f t="shared" si="3582"/>
        <v>0</v>
      </c>
      <c r="AT212" s="194">
        <f t="shared" ref="AT212" si="3583">7-COUNTIF(AV211:BB211,0)-COUNTIF(AV211:BB211,"")</f>
        <v>0</v>
      </c>
      <c r="AU212" s="22">
        <f t="shared" si="3565"/>
        <v>0</v>
      </c>
      <c r="AV212" s="35">
        <f t="shared" ref="AV212:BB212" si="3584">IF($B205=$B211,AV211+AV206,AV211)</f>
        <v>0</v>
      </c>
      <c r="AW212" s="35">
        <f t="shared" si="3584"/>
        <v>0</v>
      </c>
      <c r="AX212" s="35">
        <f t="shared" si="3584"/>
        <v>0</v>
      </c>
      <c r="AY212" s="35">
        <f t="shared" si="3584"/>
        <v>0</v>
      </c>
      <c r="AZ212" s="36">
        <f t="shared" si="3584"/>
        <v>0</v>
      </c>
      <c r="BA212" s="37">
        <f t="shared" si="3584"/>
        <v>0</v>
      </c>
      <c r="BB212" s="38">
        <f t="shared" si="3584"/>
        <v>0</v>
      </c>
    </row>
    <row r="213" spans="1:54" ht="15" hidden="1" customHeight="1" x14ac:dyDescent="0.2">
      <c r="B213" s="116"/>
      <c r="C213" s="117"/>
      <c r="D213" s="118"/>
      <c r="E213" s="119"/>
      <c r="F213" s="92"/>
      <c r="G213" s="190">
        <f t="shared" ref="G213" si="3585">IF(AND($B205=$B211,$B205&lt;&gt;"",$B205&lt;&gt;0),F211+G207,F211)</f>
        <v>18</v>
      </c>
      <c r="H213" s="121"/>
      <c r="I213" s="165">
        <f t="shared" si="3555"/>
        <v>0</v>
      </c>
      <c r="J213" s="195">
        <f t="shared" ref="J213" si="3586">IF($B211=$B205,COUNTIF(L213:R213,0),COUNTIF(L214:R214,0)+COUNTIF(L214:R214,""))</f>
        <v>7</v>
      </c>
      <c r="K213" s="39">
        <f t="shared" ref="K213:R213" si="3587">IF($B205=$B211,K214+K207,K214)</f>
        <v>0</v>
      </c>
      <c r="L213" s="40">
        <f t="shared" si="3587"/>
        <v>0</v>
      </c>
      <c r="M213" s="40">
        <f t="shared" si="3587"/>
        <v>0</v>
      </c>
      <c r="N213" s="40">
        <f t="shared" si="3587"/>
        <v>0</v>
      </c>
      <c r="O213" s="40">
        <f t="shared" si="3587"/>
        <v>0</v>
      </c>
      <c r="P213" s="41">
        <f t="shared" si="3587"/>
        <v>0</v>
      </c>
      <c r="Q213" s="42">
        <f t="shared" si="3587"/>
        <v>0</v>
      </c>
      <c r="R213" s="43">
        <f t="shared" si="3587"/>
        <v>0</v>
      </c>
      <c r="S213" s="195">
        <f t="shared" ref="S213" si="3588">IF($B211=$B205,COUNTIF(U213:AA213,0),COUNTIF(U214:AA214,0)+COUNTIF(U214:AA214,""))</f>
        <v>7</v>
      </c>
      <c r="T213" s="39">
        <f t="shared" ref="T213:AA213" si="3589">IF($B205=$B211,T214+T207,T214)</f>
        <v>0</v>
      </c>
      <c r="U213" s="40">
        <f t="shared" si="3589"/>
        <v>0</v>
      </c>
      <c r="V213" s="40">
        <f t="shared" si="3589"/>
        <v>0</v>
      </c>
      <c r="W213" s="40">
        <f t="shared" si="3589"/>
        <v>0</v>
      </c>
      <c r="X213" s="40">
        <f t="shared" si="3589"/>
        <v>0</v>
      </c>
      <c r="Y213" s="41">
        <f t="shared" si="3589"/>
        <v>0</v>
      </c>
      <c r="Z213" s="42">
        <f t="shared" si="3589"/>
        <v>0</v>
      </c>
      <c r="AA213" s="43">
        <f t="shared" si="3589"/>
        <v>0</v>
      </c>
      <c r="AB213" s="195">
        <f t="shared" ref="AB213" si="3590">IF($B211=$B205,COUNTIF(AD213:AJ213,0),COUNTIF(AD214:AJ214,0)+COUNTIF(AD214:AJ214,""))</f>
        <v>7</v>
      </c>
      <c r="AC213" s="39">
        <f t="shared" ref="AC213:AJ213" si="3591">IF($B205=$B211,AC214+AC207,AC214)</f>
        <v>0</v>
      </c>
      <c r="AD213" s="40">
        <f t="shared" si="3591"/>
        <v>0</v>
      </c>
      <c r="AE213" s="40">
        <f t="shared" si="3591"/>
        <v>0</v>
      </c>
      <c r="AF213" s="40">
        <f t="shared" si="3591"/>
        <v>0</v>
      </c>
      <c r="AG213" s="40">
        <f t="shared" si="3591"/>
        <v>0</v>
      </c>
      <c r="AH213" s="41">
        <f t="shared" si="3591"/>
        <v>0</v>
      </c>
      <c r="AI213" s="42">
        <f t="shared" si="3591"/>
        <v>0</v>
      </c>
      <c r="AJ213" s="43">
        <f t="shared" si="3591"/>
        <v>0</v>
      </c>
      <c r="AK213" s="195">
        <f t="shared" ref="AK213" si="3592">IF($B211=$B205,COUNTIF(AM213:AS213,0),COUNTIF(AM214:AS214,0)+COUNTIF(AM214:AS214,""))</f>
        <v>7</v>
      </c>
      <c r="AL213" s="39">
        <f t="shared" ref="AL213:AS213" si="3593">IF($B205=$B211,AL214+AL207,AL214)</f>
        <v>0</v>
      </c>
      <c r="AM213" s="40">
        <f t="shared" si="3593"/>
        <v>0</v>
      </c>
      <c r="AN213" s="40">
        <f t="shared" si="3593"/>
        <v>0</v>
      </c>
      <c r="AO213" s="40">
        <f t="shared" si="3593"/>
        <v>0</v>
      </c>
      <c r="AP213" s="40">
        <f t="shared" si="3593"/>
        <v>0</v>
      </c>
      <c r="AQ213" s="41">
        <f t="shared" si="3593"/>
        <v>0</v>
      </c>
      <c r="AR213" s="42">
        <f t="shared" si="3593"/>
        <v>0</v>
      </c>
      <c r="AS213" s="43">
        <f t="shared" si="3593"/>
        <v>0</v>
      </c>
      <c r="AT213" s="195">
        <f t="shared" ref="AT213" si="3594">IF($B211=$B205,COUNTIF(AV213:BB213,0),COUNTIF(AV214:BB214,0)+COUNTIF(AV214:BB214,""))</f>
        <v>7</v>
      </c>
      <c r="AU213" s="39">
        <f t="shared" ref="AU213:BB213" si="3595">IF($B205=$B211,AU214+AU207,AU214)</f>
        <v>0</v>
      </c>
      <c r="AV213" s="40">
        <f t="shared" si="3595"/>
        <v>0</v>
      </c>
      <c r="AW213" s="40">
        <f t="shared" si="3595"/>
        <v>0</v>
      </c>
      <c r="AX213" s="40">
        <f t="shared" si="3595"/>
        <v>0</v>
      </c>
      <c r="AY213" s="40">
        <f t="shared" si="3595"/>
        <v>0</v>
      </c>
      <c r="AZ213" s="41">
        <f t="shared" si="3595"/>
        <v>0</v>
      </c>
      <c r="BA213" s="42">
        <f t="shared" si="3595"/>
        <v>0</v>
      </c>
      <c r="BB213" s="43">
        <f t="shared" si="3595"/>
        <v>0</v>
      </c>
    </row>
    <row r="214" spans="1:54" ht="15.75" customHeight="1" x14ac:dyDescent="0.2">
      <c r="A214" s="1">
        <f t="shared" ref="A214" si="3596">A211</f>
        <v>0</v>
      </c>
      <c r="B214" s="313">
        <f t="shared" ref="B214" si="3597">B208+1</f>
        <v>33</v>
      </c>
      <c r="C214" s="314"/>
      <c r="D214" s="314"/>
      <c r="E214" s="314"/>
      <c r="F214" s="31"/>
      <c r="G214" s="183"/>
      <c r="H214" s="122">
        <f t="shared" ref="H214" si="3598">5-COUNTIF(AU211,0)-COUNTIF(AL211,0)-COUNTIF(AC211,0)-COUNTIF(T211,0)-COUNTIF(K211,0)</f>
        <v>0</v>
      </c>
      <c r="I214" s="165">
        <f t="shared" si="3555"/>
        <v>0</v>
      </c>
      <c r="J214" s="187">
        <f t="shared" ref="J214" si="3599">IF($B211=$B205,J208+IF($F211&lt;&gt;$G211,(K211+$G213-$G212)/$F211,K211/$F211),IF($F211&lt;&gt;G211,(K211+$G213-$G212)/$F211,K211/$F211))</f>
        <v>0</v>
      </c>
      <c r="K214" s="7">
        <f t="shared" ref="K214:K215" si="3600">SUM(L214:R214)</f>
        <v>0</v>
      </c>
      <c r="L214" s="26">
        <f t="shared" ref="L214:R214" si="3601">L211</f>
        <v>0</v>
      </c>
      <c r="M214" s="26">
        <f t="shared" si="3601"/>
        <v>0</v>
      </c>
      <c r="N214" s="26">
        <f t="shared" si="3601"/>
        <v>0</v>
      </c>
      <c r="O214" s="26">
        <f t="shared" si="3601"/>
        <v>0</v>
      </c>
      <c r="P214" s="26">
        <f t="shared" si="3601"/>
        <v>0</v>
      </c>
      <c r="Q214" s="29">
        <f t="shared" si="3601"/>
        <v>0</v>
      </c>
      <c r="R214" s="23">
        <f t="shared" si="3601"/>
        <v>0</v>
      </c>
      <c r="S214" s="187">
        <f t="shared" ref="S214" si="3602">IF($B211=$B205,S208+IF($F211&lt;&gt;$G211,(T211+$G213-$G212)/$F211,T211/$F211),IF($F211&lt;&gt;P211,(T211+$G213-$G212)/$F211,T211/$F211))</f>
        <v>0</v>
      </c>
      <c r="T214" s="7">
        <f t="shared" ref="T214:T215" si="3603">SUM(U214:AA214)</f>
        <v>0</v>
      </c>
      <c r="U214" s="26">
        <f t="shared" ref="U214:AA214" si="3604">U211</f>
        <v>0</v>
      </c>
      <c r="V214" s="26">
        <f t="shared" si="3604"/>
        <v>0</v>
      </c>
      <c r="W214" s="26">
        <f t="shared" si="3604"/>
        <v>0</v>
      </c>
      <c r="X214" s="26">
        <f t="shared" si="3604"/>
        <v>0</v>
      </c>
      <c r="Y214" s="113">
        <f t="shared" si="3604"/>
        <v>0</v>
      </c>
      <c r="Z214" s="29">
        <f t="shared" si="3604"/>
        <v>0</v>
      </c>
      <c r="AA214" s="23">
        <f t="shared" si="3604"/>
        <v>0</v>
      </c>
      <c r="AB214" s="187">
        <f t="shared" ref="AB214" si="3605">IF($B211=$B205,AB208+IF($F211&lt;&gt;$G211,(AC211+$G213-$G212)/$F211,AC211/$F211),IF($F211&lt;&gt;Y211,(AC211+$G213-$G212)/$F211,AC211/$F211))</f>
        <v>0</v>
      </c>
      <c r="AC214" s="7">
        <f t="shared" ref="AC214:AC215" si="3606">SUM(AD214:AJ214)</f>
        <v>0</v>
      </c>
      <c r="AD214" s="26">
        <f t="shared" ref="AD214:AJ214" si="3607">AD211</f>
        <v>0</v>
      </c>
      <c r="AE214" s="26">
        <f t="shared" si="3607"/>
        <v>0</v>
      </c>
      <c r="AF214" s="26">
        <f t="shared" si="3607"/>
        <v>0</v>
      </c>
      <c r="AG214" s="26">
        <f t="shared" si="3607"/>
        <v>0</v>
      </c>
      <c r="AH214" s="113">
        <f t="shared" si="3607"/>
        <v>0</v>
      </c>
      <c r="AI214" s="29">
        <f t="shared" si="3607"/>
        <v>0</v>
      </c>
      <c r="AJ214" s="23">
        <f t="shared" si="3607"/>
        <v>0</v>
      </c>
      <c r="AK214" s="187">
        <f t="shared" ref="AK214" si="3608">IF($B211=$B205,AK208+IF($F211&lt;&gt;$G211,(AL211+$G213-$G212)/$F211,AL211/$F211),IF($F211&lt;&gt;AH211,(AL211+$G213-$G212)/$F211,AL211/$F211))</f>
        <v>0</v>
      </c>
      <c r="AL214" s="7">
        <f t="shared" ref="AL214:AL215" si="3609">SUM(AM214:AS214)</f>
        <v>0</v>
      </c>
      <c r="AM214" s="26">
        <f t="shared" ref="AM214:AS214" si="3610">AM211</f>
        <v>0</v>
      </c>
      <c r="AN214" s="26">
        <f t="shared" si="3610"/>
        <v>0</v>
      </c>
      <c r="AO214" s="26">
        <f t="shared" si="3610"/>
        <v>0</v>
      </c>
      <c r="AP214" s="26">
        <f t="shared" si="3610"/>
        <v>0</v>
      </c>
      <c r="AQ214" s="113">
        <f t="shared" si="3610"/>
        <v>0</v>
      </c>
      <c r="AR214" s="29">
        <f t="shared" si="3610"/>
        <v>0</v>
      </c>
      <c r="AS214" s="23">
        <f t="shared" si="3610"/>
        <v>0</v>
      </c>
      <c r="AT214" s="187">
        <f t="shared" ref="AT214" si="3611">IF($B211=$B205,AT208+IF($F211&lt;&gt;$G211,(AU211+$G213-$G212)/$F211,AU211/$F211),IF($F211&lt;&gt;AQ211,(AU211+$G213-$G212)/$F211,AU211/$F211))</f>
        <v>0</v>
      </c>
      <c r="AU214" s="7">
        <f t="shared" ref="AU214:AU215" si="3612">SUM(AV214:BB214)</f>
        <v>0</v>
      </c>
      <c r="AV214" s="6">
        <f t="shared" ref="AV214" si="3613">IF(SUM($AM$9:$AS$9)=SUM($AV$9:$BB$9),AV211,IF(AND(SUM($AV$9:$BB$9)&gt;42,SUM($AV$9:$BB$9)&lt;49),AV211,0))</f>
        <v>0</v>
      </c>
      <c r="AW214" s="6">
        <f t="shared" ref="AW214:BB214" si="3614">IF(SUM($AM$9:$AS$9)=SUM($AV$9:$BB$9),AW211,IF(AND(SUM($AV$9:$BB$9)&gt;42,SUM($AV$9:$BB$9)&lt;49),AW211,0))</f>
        <v>0</v>
      </c>
      <c r="AX214" s="6">
        <f t="shared" si="3614"/>
        <v>0</v>
      </c>
      <c r="AY214" s="6">
        <f t="shared" si="3614"/>
        <v>0</v>
      </c>
      <c r="AZ214" s="26">
        <f t="shared" si="3614"/>
        <v>0</v>
      </c>
      <c r="BA214" s="29">
        <f t="shared" si="3614"/>
        <v>0</v>
      </c>
      <c r="BB214" s="23">
        <f t="shared" si="3614"/>
        <v>0</v>
      </c>
    </row>
    <row r="215" spans="1:54" ht="15.75" customHeight="1" x14ac:dyDescent="0.2">
      <c r="A215" s="1">
        <f t="shared" ref="A215:A216" si="3615">A214</f>
        <v>0</v>
      </c>
      <c r="B215" s="313"/>
      <c r="C215" s="314"/>
      <c r="D215" s="314"/>
      <c r="E215" s="314"/>
      <c r="F215" s="31"/>
      <c r="G215" s="183"/>
      <c r="H215" s="123">
        <f t="shared" ref="H215" si="3616">IF($B211=$B205,H209+F215,$F215)</f>
        <v>0</v>
      </c>
      <c r="I215" s="165">
        <f t="shared" si="3555"/>
        <v>0</v>
      </c>
      <c r="J215" s="141">
        <f t="shared" ref="J215" si="3617">IF($H214=0,0,IF($B205=$B211,IF($H216&gt;0,$H216+J209,K211+J209),IF($H216&gt;0,$H216,K211)))</f>
        <v>0</v>
      </c>
      <c r="K215" s="7">
        <f t="shared" si="3600"/>
        <v>0</v>
      </c>
      <c r="L215" s="6"/>
      <c r="M215" s="6"/>
      <c r="N215" s="6"/>
      <c r="O215" s="6"/>
      <c r="P215" s="26"/>
      <c r="Q215" s="29"/>
      <c r="R215" s="23"/>
      <c r="S215" s="141">
        <f t="shared" ref="S215" si="3618">IF($H214=0,0,IF($B205=$B211,IF($H216&gt;0,$H216+S209,T211+S209),IF($H216&gt;0,$H216,T211)))</f>
        <v>0</v>
      </c>
      <c r="T215" s="7">
        <f t="shared" si="3603"/>
        <v>0</v>
      </c>
      <c r="U215" s="6"/>
      <c r="V215" s="6"/>
      <c r="W215" s="6"/>
      <c r="X215" s="6"/>
      <c r="Y215" s="26"/>
      <c r="Z215" s="29"/>
      <c r="AA215" s="23"/>
      <c r="AB215" s="141">
        <f t="shared" ref="AB215" si="3619">IF($H214=0,0,IF($B205=$B211,IF($H216&gt;0,$H216+AB209,AC211+AB209),IF($H216&gt;0,$H216,AC211)))</f>
        <v>0</v>
      </c>
      <c r="AC215" s="7">
        <f t="shared" si="3606"/>
        <v>0</v>
      </c>
      <c r="AD215" s="6"/>
      <c r="AE215" s="6"/>
      <c r="AF215" s="6"/>
      <c r="AG215" s="6"/>
      <c r="AH215" s="26"/>
      <c r="AI215" s="29"/>
      <c r="AJ215" s="23"/>
      <c r="AK215" s="141">
        <f t="shared" ref="AK215" si="3620">IF($H214=0,0,IF($B205=$B211,IF($H216&gt;0,$H216+AK209,AL211+AK209),IF($H216&gt;0,$H216,AL211)))</f>
        <v>0</v>
      </c>
      <c r="AL215" s="7">
        <f t="shared" si="3609"/>
        <v>0</v>
      </c>
      <c r="AM215" s="6"/>
      <c r="AN215" s="6"/>
      <c r="AO215" s="6"/>
      <c r="AP215" s="6"/>
      <c r="AQ215" s="26"/>
      <c r="AR215" s="29"/>
      <c r="AS215" s="23"/>
      <c r="AT215" s="141">
        <f t="shared" ref="AT215" si="3621">IF($H214=0,0,IF($B205=$B211,IF($H216&gt;0,$H216+AT209,AU211+AT209),IF($H216&gt;0,$H216,AU211)))</f>
        <v>0</v>
      </c>
      <c r="AU215" s="7">
        <f t="shared" si="3612"/>
        <v>0</v>
      </c>
      <c r="AV215" s="6"/>
      <c r="AW215" s="6"/>
      <c r="AX215" s="6"/>
      <c r="AY215" s="6"/>
      <c r="AZ215" s="26"/>
      <c r="BA215" s="29"/>
      <c r="BB215" s="23"/>
    </row>
    <row r="216" spans="1:54" ht="18.75" customHeight="1" thickBot="1" x14ac:dyDescent="0.25">
      <c r="A216" s="1">
        <f t="shared" si="3615"/>
        <v>0</v>
      </c>
      <c r="B216" s="323" t="str">
        <f>IF(B211="",Wydruk!$AE$6,IF(J212=0,Wydruk!$AE$7,IF(AND(G212&lt;G213,B211&lt;&gt;$B217),Wydruk!$AE$13,IF(AND($B211=$B205,$B211&lt;&gt;$B217),IF(OR(OR(J216&lt;4,J216&gt;5),OR(S216&lt;4,S216&gt;5),OR(AB216&lt;4,AB216&gt;5),OR(AK216&lt;4,AK216&gt;5),OR(AND(AT216&lt;4,AT216&gt;0),AT216&gt;5)),Wydruk!$AE$8,Wydruk!$AE$9),IF($B211=$B217,IF($F215&lt;&gt;0,Wydruk!$AE$12,Wydruk!$AE$10),IF(OR(OR(J212&lt;4,J212&gt;5),OR(S212&lt;4,S212&gt;5),OR(AB212&lt;4,AB212&gt;5),OR(AK212&lt;4,AK212&gt;5),OR(AND(AT212&lt;4,AT212&gt;0),AT212&gt;5)),Wydruk!$AE$8,Wydruk!$AE$11))))))</f>
        <v>Uzupełnij liczby godzin tygodniowego planu</v>
      </c>
      <c r="C216" s="324"/>
      <c r="D216" s="324"/>
      <c r="E216" s="324"/>
      <c r="F216" s="173">
        <f>czerwiec!F216</f>
        <v>0</v>
      </c>
      <c r="G216" s="184">
        <f>czerwiec!G216</f>
        <v>0</v>
      </c>
      <c r="H216" s="191">
        <f t="shared" ref="H216" si="3622">IF(OR($G216=0,$F216=0,$G216="",$F216=""),0,$G216/$F216)</f>
        <v>0</v>
      </c>
      <c r="I216" s="193"/>
      <c r="J216" s="176">
        <f t="shared" ref="J216" si="3623">IF($B205=$B211,IF(L211+L206&gt;0,1,0)+IF(M211+M206&gt;0,1,0)+IF(N211+N206&gt;0,1,0)+IF(O211+O206&gt;0,1,0)+IF(P211+P206&gt;0,1,0)+IF(Q211+Q206&gt;0,1,0)+IF(R211+R206&gt;0,1,0),J212)</f>
        <v>0</v>
      </c>
      <c r="K216" s="133">
        <f t="shared" ref="K216" si="3624">IF(OR($B211=$B217,J216=0,(K212-Q216+O216)&lt;=0),0,(K212-Q216+O216)/J216)</f>
        <v>0</v>
      </c>
      <c r="L216" s="137">
        <f t="shared" ref="L216" si="3625">IF(K216*(7-J213)&lt;=0,0,K216*(7-J213))</f>
        <v>0</v>
      </c>
      <c r="M216" s="311">
        <f t="shared" ref="M216" si="3626">ROUND(IF(OR(K213-K216*(7-J213)+P216&lt;0,$B211=$B217,K216&lt;=0,K213=0),0,IF(K213-K216*(7-J213)+P216&gt;Q216-O216+P216,Q216-O216+P216,K213-K216*(7-J213)+P216)),1)</f>
        <v>0</v>
      </c>
      <c r="N216" s="312"/>
      <c r="O216" s="139">
        <f t="shared" ref="O216" si="3627">IF(OR($B211=$B217,J212=0),0,IF($B211=$B205,J211,$F211))</f>
        <v>0</v>
      </c>
      <c r="P216" s="30">
        <f t="shared" ref="P216" si="3628">IF(OR($B211=$B217,J216=0),0,$G213-$G212)</f>
        <v>0</v>
      </c>
      <c r="Q216" s="134">
        <f t="shared" ref="Q216" si="3629">IF(OR($B211=$B217,J216=0),0,J215)</f>
        <v>0</v>
      </c>
      <c r="R216" s="138">
        <f t="shared" ref="R216" si="3630">IF($B211=$B217,0,K213)</f>
        <v>0</v>
      </c>
      <c r="S216" s="176">
        <f t="shared" ref="S216" si="3631">IF($B205=$B211,IF(U211+U206&gt;0,1,0)+IF(V211+V206&gt;0,1,0)+IF(W211+W206&gt;0,1,0)+IF(X211+X206&gt;0,1,0)+IF(Y211+Y206&gt;0,1,0)+IF(Z211+Z206&gt;0,1,0)+IF(AA211+AA206&gt;0,1,0),S212)</f>
        <v>0</v>
      </c>
      <c r="T216" s="133">
        <f t="shared" ref="T216" si="3632">IF(OR($B211=$B217,S216=0,(T212-Z216+X216)&lt;=0),0,(T212-Z216+X216)/S216)</f>
        <v>0</v>
      </c>
      <c r="U216" s="137">
        <f t="shared" ref="U216" si="3633">IF(T216*(7-S213)&lt;=0,0,T216*(7-S213))</f>
        <v>0</v>
      </c>
      <c r="V216" s="311">
        <f t="shared" ref="V216" si="3634">ROUND(IF(OR(T213-T216*(7-S213)+Y216&lt;0,$B211=$B217,T216&lt;=0,T213=0),0,IF(T213-T216*(7-S213)+Y216&gt;Z216-X216+Y216,Z216-X216+Y216,T213-T216*(7-S213)+Y216)),1)</f>
        <v>0</v>
      </c>
      <c r="W216" s="312"/>
      <c r="X216" s="139">
        <f t="shared" ref="X216" si="3635">IF(OR($B211=$B217,S212=0),0,IF($B211=$B205,S211,$F211))</f>
        <v>0</v>
      </c>
      <c r="Y216" s="30">
        <f t="shared" ref="Y216" si="3636">IF(OR($B211=$B217,S216=0),0,$G213-$G212)</f>
        <v>0</v>
      </c>
      <c r="Z216" s="134">
        <f t="shared" ref="Z216" si="3637">IF(OR($B211=$B217,S216=0),0,S215)</f>
        <v>0</v>
      </c>
      <c r="AA216" s="138">
        <f t="shared" ref="AA216" si="3638">IF($B211=$B217,0,T213)</f>
        <v>0</v>
      </c>
      <c r="AB216" s="176">
        <f t="shared" ref="AB216" si="3639">IF($B205=$B211,IF(AD211+AD206&gt;0,1,0)+IF(AE211+AE206&gt;0,1,0)+IF(AF211+AF206&gt;0,1,0)+IF(AG211+AG206&gt;0,1,0)+IF(AH211+AH206&gt;0,1,0)+IF(AI211+AI206&gt;0,1,0)+IF(AJ211+AJ206&gt;0,1,0),AB212)</f>
        <v>0</v>
      </c>
      <c r="AC216" s="133">
        <f t="shared" ref="AC216" si="3640">IF(OR($B211=$B217,AB216=0,(AC212-AI216+AG216)&lt;=0),0,(AC212-AI216+AG216)/AB216)</f>
        <v>0</v>
      </c>
      <c r="AD216" s="137">
        <f t="shared" ref="AD216" si="3641">IF(AC216*(7-AB213)&lt;=0,0,AC216*(7-AB213))</f>
        <v>0</v>
      </c>
      <c r="AE216" s="311">
        <f t="shared" ref="AE216" si="3642">ROUND(IF(OR(AC213-AC216*(7-AB213)+AH216&lt;0,$B211=$B217,AC216&lt;=0,AC213=0),0,IF(AC213-AC216*(7-AB213)+AH216&gt;AI216-AG216+AH216,AI216-AG216+AH216,AC213-AC216*(7-AB213)+AH216)),1)</f>
        <v>0</v>
      </c>
      <c r="AF216" s="312"/>
      <c r="AG216" s="139">
        <f t="shared" ref="AG216" si="3643">IF(OR($B211=$B217,AB212=0),0,IF($B211=$B205,AB211,$F211))</f>
        <v>0</v>
      </c>
      <c r="AH216" s="30">
        <f t="shared" ref="AH216" si="3644">IF(OR($B211=$B217,AB216=0),0,$G213-$G212)</f>
        <v>0</v>
      </c>
      <c r="AI216" s="134">
        <f t="shared" ref="AI216" si="3645">IF(OR($B211=$B217,AB216=0),0,AB215)</f>
        <v>0</v>
      </c>
      <c r="AJ216" s="138">
        <f t="shared" ref="AJ216" si="3646">IF($B211=$B217,0,AC213)</f>
        <v>0</v>
      </c>
      <c r="AK216" s="176">
        <f t="shared" ref="AK216" si="3647">IF($B205=$B211,IF(AM211+AM206&gt;0,1,0)+IF(AN211+AN206&gt;0,1,0)+IF(AO211+AO206&gt;0,1,0)+IF(AP211+AP206&gt;0,1,0)+IF(AQ211+AQ206&gt;0,1,0)+IF(AR211+AR206&gt;0,1,0)+IF(AS211+AS206&gt;0,1,0),AK212)</f>
        <v>0</v>
      </c>
      <c r="AL216" s="133">
        <f t="shared" ref="AL216" si="3648">IF(OR($B211=$B217,AK216=0,(AL212-AR216+AP216)&lt;=0),0,(AL212-AR216+AP216)/AK216)</f>
        <v>0</v>
      </c>
      <c r="AM216" s="137">
        <f t="shared" ref="AM216" si="3649">IF(AL216*(7-AK213)&lt;=0,0,AL216*(7-AK213))</f>
        <v>0</v>
      </c>
      <c r="AN216" s="311">
        <f t="shared" ref="AN216" si="3650">ROUND(IF(OR(AL213-AL216*(7-AK213)+AQ216&lt;0,$B211=$B217,AL216&lt;=0,AL213=0),0,IF(AL213-AL216*(7-AK213)+AQ216&gt;AR216-AP216+AQ216,AR216-AP216+AQ216,AL213-AL216*(7-AK213)+AQ216)),1)</f>
        <v>0</v>
      </c>
      <c r="AO216" s="312"/>
      <c r="AP216" s="139">
        <f t="shared" ref="AP216" si="3651">IF(OR($B211=$B217,AK212=0),0,IF($B211=$B205,AK211,$F211))</f>
        <v>0</v>
      </c>
      <c r="AQ216" s="30">
        <f t="shared" ref="AQ216" si="3652">IF(OR($B211=$B217,AK216=0),0,$G213-$G212)</f>
        <v>0</v>
      </c>
      <c r="AR216" s="134">
        <f t="shared" ref="AR216" si="3653">IF(OR($B211=$B217,AK216=0),0,AK215)</f>
        <v>0</v>
      </c>
      <c r="AS216" s="138">
        <f t="shared" ref="AS216" si="3654">IF($B211=$B217,0,AL213)</f>
        <v>0</v>
      </c>
      <c r="AT216" s="176">
        <f t="shared" ref="AT216" si="3655">IF($B205=$B211,IF(AV211+AV206&gt;0,1,0)+IF(AW211+AW206&gt;0,1,0)+IF(AX211+AX206&gt;0,1,0)+IF(AY211+AY206&gt;0,1,0)+IF(AZ211+AZ206&gt;0,1,0)+IF(BA211+BA206&gt;0,1,0)+IF(BB211+BB206&gt;0,1,0),AT212)</f>
        <v>0</v>
      </c>
      <c r="AU216" s="133">
        <f t="shared" ref="AU216" si="3656">IF(OR($B211=$B217,AT216=0,(AU212-BA216+AY216)&lt;=0),0,(AU212-BA216+AY216)/AT216)</f>
        <v>0</v>
      </c>
      <c r="AV216" s="137">
        <f t="shared" ref="AV216" si="3657">IF(AU216*(7-AT213)&lt;=0,0,AU216*(7-AT213))</f>
        <v>0</v>
      </c>
      <c r="AW216" s="311">
        <f t="shared" ref="AW216" si="3658">ROUND(IF(OR(AU213-AU216*(7-AT213)+AZ216&lt;0,$B211=$B217,AU216&lt;=0,AU213=0),0,IF(AU213-AU216*(7-AT213)+AZ216&gt;BA216-AY216+AZ216,BA216-AY216+AZ216,AU213-AU216*(7-AT213)+AZ216)),1)</f>
        <v>0</v>
      </c>
      <c r="AX216" s="312"/>
      <c r="AY216" s="139">
        <f t="shared" ref="AY216" si="3659">IF(OR($B211=$B217,AT212=0),0,IF($B211=$B205,AT211,$F211))</f>
        <v>0</v>
      </c>
      <c r="AZ216" s="30">
        <f t="shared" ref="AZ216" si="3660">IF(OR($B211=$B217,AT216=0),0,$G213-$G212)</f>
        <v>0</v>
      </c>
      <c r="BA216" s="134">
        <f t="shared" ref="BA216" si="3661">IF(OR($B211=$B217,AT216=0),0,AT215)</f>
        <v>0</v>
      </c>
      <c r="BB216" s="138">
        <f t="shared" ref="BB216" si="3662">IF($B211=$B217,0,AU213)</f>
        <v>0</v>
      </c>
    </row>
    <row r="217" spans="1:54" ht="15.75" x14ac:dyDescent="0.2">
      <c r="A217" s="1">
        <f t="shared" ref="A217" si="3663">IF(B217="","1. Niewypełnione",B217)</f>
        <v>0</v>
      </c>
      <c r="B217" s="320">
        <f>czerwiec!B217</f>
        <v>0</v>
      </c>
      <c r="C217" s="321">
        <f>czerwiec!C217</f>
        <v>0</v>
      </c>
      <c r="D217" s="321">
        <f>czerwiec!D217</f>
        <v>0</v>
      </c>
      <c r="E217" s="321">
        <f>czerwiec!E217</f>
        <v>0</v>
      </c>
      <c r="F217" s="177">
        <f>czerwiec!F217</f>
        <v>18</v>
      </c>
      <c r="G217" s="185">
        <f>czerwiec!G217</f>
        <v>18</v>
      </c>
      <c r="H217" s="177"/>
      <c r="I217" s="192">
        <f t="shared" ref="I217:I221" si="3664">K217+T217+AC217+AL217+AU217</f>
        <v>0</v>
      </c>
      <c r="J217" s="186">
        <f t="shared" ref="J217" si="3665">IF(OR($B217=$B223,J220=0),0,ROUND((K218+P222)/J220,0))</f>
        <v>0</v>
      </c>
      <c r="K217" s="51">
        <f t="shared" ref="K217:K218" si="3666">SUM(L217:R217)</f>
        <v>0</v>
      </c>
      <c r="L217" s="52">
        <f>czerwiec!L217</f>
        <v>0</v>
      </c>
      <c r="M217" s="52">
        <f>czerwiec!M217</f>
        <v>0</v>
      </c>
      <c r="N217" s="52">
        <f>czerwiec!N217</f>
        <v>0</v>
      </c>
      <c r="O217" s="52">
        <f>czerwiec!O217</f>
        <v>0</v>
      </c>
      <c r="P217" s="53">
        <f>czerwiec!P217</f>
        <v>0</v>
      </c>
      <c r="Q217" s="54">
        <f>czerwiec!Q217</f>
        <v>0</v>
      </c>
      <c r="R217" s="55">
        <f>czerwiec!R217</f>
        <v>0</v>
      </c>
      <c r="S217" s="188">
        <f t="shared" ref="S217" si="3667">IF(OR($B217=$B223,S220=0),0,ROUND((T218+Y222)/S220,0))</f>
        <v>0</v>
      </c>
      <c r="T217" s="51">
        <f t="shared" ref="T217:T218" si="3668">SUM(U217:AA217)</f>
        <v>0</v>
      </c>
      <c r="U217" s="52">
        <f>czerwiec!U217</f>
        <v>0</v>
      </c>
      <c r="V217" s="52">
        <f>czerwiec!V217</f>
        <v>0</v>
      </c>
      <c r="W217" s="52">
        <f>czerwiec!W217</f>
        <v>0</v>
      </c>
      <c r="X217" s="52">
        <f>czerwiec!X217</f>
        <v>0</v>
      </c>
      <c r="Y217" s="53">
        <f>czerwiec!Y217</f>
        <v>0</v>
      </c>
      <c r="Z217" s="54">
        <f>czerwiec!Z217</f>
        <v>0</v>
      </c>
      <c r="AA217" s="55">
        <f>czerwiec!AA217</f>
        <v>0</v>
      </c>
      <c r="AB217" s="188">
        <f t="shared" ref="AB217" si="3669">IF(OR($B217=$B223,AB220=0),0,ROUND((AC218+AH222)/AB220,0))</f>
        <v>0</v>
      </c>
      <c r="AC217" s="51">
        <f t="shared" ref="AC217:AC218" si="3670">SUM(AD217:AJ217)</f>
        <v>0</v>
      </c>
      <c r="AD217" s="52">
        <f>czerwiec!AD217</f>
        <v>0</v>
      </c>
      <c r="AE217" s="52">
        <f>czerwiec!AE217</f>
        <v>0</v>
      </c>
      <c r="AF217" s="52">
        <f>czerwiec!AF217</f>
        <v>0</v>
      </c>
      <c r="AG217" s="52">
        <f>czerwiec!AG217</f>
        <v>0</v>
      </c>
      <c r="AH217" s="53">
        <f>czerwiec!AH217</f>
        <v>0</v>
      </c>
      <c r="AI217" s="54">
        <f>czerwiec!AI217</f>
        <v>0</v>
      </c>
      <c r="AJ217" s="55">
        <f>czerwiec!AJ217</f>
        <v>0</v>
      </c>
      <c r="AK217" s="188">
        <f t="shared" ref="AK217" si="3671">IF(OR($B217=$B223,AK220=0),0,ROUND((AL218+AQ222)/AK220,0))</f>
        <v>0</v>
      </c>
      <c r="AL217" s="51">
        <f t="shared" ref="AL217:AL218" si="3672">SUM(AM217:AS217)</f>
        <v>0</v>
      </c>
      <c r="AM217" s="52">
        <f>czerwiec!AM217</f>
        <v>0</v>
      </c>
      <c r="AN217" s="52">
        <f>czerwiec!AN217</f>
        <v>0</v>
      </c>
      <c r="AO217" s="52">
        <f>czerwiec!AO217</f>
        <v>0</v>
      </c>
      <c r="AP217" s="52">
        <f>czerwiec!AP217</f>
        <v>0</v>
      </c>
      <c r="AQ217" s="53">
        <f>czerwiec!AQ217</f>
        <v>0</v>
      </c>
      <c r="AR217" s="54">
        <f>czerwiec!AR217</f>
        <v>0</v>
      </c>
      <c r="AS217" s="55">
        <f>czerwiec!AS217</f>
        <v>0</v>
      </c>
      <c r="AT217" s="188">
        <f t="shared" ref="AT217" si="3673">IF(OR($B217=$B223,AT220=0),0,ROUND((AU218+AZ222)/AT220,0))</f>
        <v>0</v>
      </c>
      <c r="AU217" s="51">
        <f t="shared" ref="AU217:AU218" si="3674">SUM(AV217:BB217)</f>
        <v>0</v>
      </c>
      <c r="AV217" s="52">
        <f t="shared" ref="AV217" si="3675">IF(SUM($AM$9:$AS$9)=SUM($AV$9:$BB$9),AM217,IF(AND(SUM($AV$9:$BB$9)&gt;42,SUM($AV$9:$BB$9)&lt;49),AM217,0))</f>
        <v>0</v>
      </c>
      <c r="AW217" s="52">
        <f t="shared" ref="AW217" si="3676">IF(SUM($AM$9:$AS$9)=SUM($AV$9:$BB$9),AN217,IF(AND(SUM($AV$9:$BB$9)&gt;42,SUM($AV$9:$BB$9)&lt;49),AN217,0))</f>
        <v>0</v>
      </c>
      <c r="AX217" s="52">
        <f t="shared" ref="AX217" si="3677">IF(SUM($AM$9:$AS$9)=SUM($AV$9:$BB$9),AO217,IF(AND(SUM($AV$9:$BB$9)&gt;42,SUM($AV$9:$BB$9)&lt;49),AO217,0))</f>
        <v>0</v>
      </c>
      <c r="AY217" s="52">
        <f t="shared" ref="AY217" si="3678">IF(SUM($AM$9:$AS$9)=SUM($AV$9:$BB$9),AP217,IF(AND(SUM($AV$9:$BB$9)&gt;42,SUM($AV$9:$BB$9)&lt;49),AP217,0))</f>
        <v>0</v>
      </c>
      <c r="AZ217" s="53">
        <f t="shared" ref="AZ217" si="3679">IF(SUM($AM$9:$AS$9)=SUM($AV$9:$BB$9),AQ217,IF(AND(SUM($AV$9:$BB$9)&gt;42,SUM($AV$9:$BB$9)&lt;49),AQ217,0))</f>
        <v>0</v>
      </c>
      <c r="BA217" s="54">
        <f t="shared" ref="BA217" si="3680">IF(SUM($AM$9:$AS$9)=SUM($AV$9:$BB$9),AR217,IF(AND(SUM($AV$9:$BB$9)&gt;42,SUM($AV$9:$BB$9)&lt;49),AR217,0))</f>
        <v>0</v>
      </c>
      <c r="BB217" s="55">
        <f t="shared" ref="BB217" si="3681">IF(SUM($AM$9:$AS$9)=SUM($AV$9:$BB$9),AS217,IF(AND(SUM($AV$9:$BB$9)&gt;42,SUM($AV$9:$BB$9)&lt;49),AS217,0))</f>
        <v>0</v>
      </c>
    </row>
    <row r="218" spans="1:54" ht="12.75" hidden="1" customHeight="1" x14ac:dyDescent="0.2">
      <c r="B218" s="93"/>
      <c r="C218" s="94"/>
      <c r="D218" s="95"/>
      <c r="E218" s="115"/>
      <c r="F218" s="140" t="b">
        <f t="shared" ref="F218" si="3682">IF($B211=$B217,OR(F212,G217&lt;F217),G217&lt;F217)</f>
        <v>0</v>
      </c>
      <c r="G218" s="189">
        <f t="shared" ref="G218" si="3683">IF(AND($B211=$B217,$B211&lt;&gt;"",$B211&lt;&gt;0),G217+G212,G217)</f>
        <v>18</v>
      </c>
      <c r="H218" s="120"/>
      <c r="I218" s="165">
        <f t="shared" si="3664"/>
        <v>0</v>
      </c>
      <c r="J218" s="194">
        <f t="shared" ref="J218" si="3684">7-COUNTIF(L217:R217,0)-COUNTIF(L217:R217,"")</f>
        <v>0</v>
      </c>
      <c r="K218" s="22">
        <f t="shared" si="3666"/>
        <v>0</v>
      </c>
      <c r="L218" s="35">
        <f t="shared" ref="L218:R218" si="3685">IF($B211=$B217,L217+L212,L217)</f>
        <v>0</v>
      </c>
      <c r="M218" s="35">
        <f t="shared" si="3685"/>
        <v>0</v>
      </c>
      <c r="N218" s="35">
        <f t="shared" si="3685"/>
        <v>0</v>
      </c>
      <c r="O218" s="35">
        <f t="shared" si="3685"/>
        <v>0</v>
      </c>
      <c r="P218" s="36">
        <f t="shared" si="3685"/>
        <v>0</v>
      </c>
      <c r="Q218" s="37">
        <f t="shared" si="3685"/>
        <v>0</v>
      </c>
      <c r="R218" s="38">
        <f t="shared" si="3685"/>
        <v>0</v>
      </c>
      <c r="S218" s="194">
        <f t="shared" ref="S218" si="3686">7-COUNTIF(U217:AA217,0)-COUNTIF(U217:AA217,"")</f>
        <v>0</v>
      </c>
      <c r="T218" s="22">
        <f t="shared" si="3668"/>
        <v>0</v>
      </c>
      <c r="U218" s="35">
        <f t="shared" ref="U218:AA218" si="3687">IF($B211=$B217,U217+U212,U217)</f>
        <v>0</v>
      </c>
      <c r="V218" s="35">
        <f t="shared" si="3687"/>
        <v>0</v>
      </c>
      <c r="W218" s="35">
        <f t="shared" si="3687"/>
        <v>0</v>
      </c>
      <c r="X218" s="35">
        <f t="shared" si="3687"/>
        <v>0</v>
      </c>
      <c r="Y218" s="36">
        <f t="shared" si="3687"/>
        <v>0</v>
      </c>
      <c r="Z218" s="37">
        <f t="shared" si="3687"/>
        <v>0</v>
      </c>
      <c r="AA218" s="38">
        <f t="shared" si="3687"/>
        <v>0</v>
      </c>
      <c r="AB218" s="194">
        <f t="shared" ref="AB218" si="3688">7-COUNTIF(AD217:AJ217,0)-COUNTIF(AD217:AJ217,"")</f>
        <v>0</v>
      </c>
      <c r="AC218" s="22">
        <f t="shared" si="3670"/>
        <v>0</v>
      </c>
      <c r="AD218" s="35">
        <f t="shared" ref="AD218:AJ218" si="3689">IF($B211=$B217,AD217+AD212,AD217)</f>
        <v>0</v>
      </c>
      <c r="AE218" s="35">
        <f t="shared" si="3689"/>
        <v>0</v>
      </c>
      <c r="AF218" s="35">
        <f t="shared" si="3689"/>
        <v>0</v>
      </c>
      <c r="AG218" s="35">
        <f t="shared" si="3689"/>
        <v>0</v>
      </c>
      <c r="AH218" s="36">
        <f t="shared" si="3689"/>
        <v>0</v>
      </c>
      <c r="AI218" s="37">
        <f t="shared" si="3689"/>
        <v>0</v>
      </c>
      <c r="AJ218" s="38">
        <f t="shared" si="3689"/>
        <v>0</v>
      </c>
      <c r="AK218" s="194">
        <f t="shared" ref="AK218" si="3690">7-COUNTIF(AM217:AS217,0)-COUNTIF(AM217:AS217,"")</f>
        <v>0</v>
      </c>
      <c r="AL218" s="22">
        <f t="shared" si="3672"/>
        <v>0</v>
      </c>
      <c r="AM218" s="35">
        <f t="shared" ref="AM218:AS218" si="3691">IF($B211=$B217,AM217+AM212,AM217)</f>
        <v>0</v>
      </c>
      <c r="AN218" s="35">
        <f t="shared" si="3691"/>
        <v>0</v>
      </c>
      <c r="AO218" s="35">
        <f t="shared" si="3691"/>
        <v>0</v>
      </c>
      <c r="AP218" s="35">
        <f t="shared" si="3691"/>
        <v>0</v>
      </c>
      <c r="AQ218" s="36">
        <f t="shared" si="3691"/>
        <v>0</v>
      </c>
      <c r="AR218" s="37">
        <f t="shared" si="3691"/>
        <v>0</v>
      </c>
      <c r="AS218" s="38">
        <f t="shared" si="3691"/>
        <v>0</v>
      </c>
      <c r="AT218" s="194">
        <f t="shared" ref="AT218" si="3692">7-COUNTIF(AV217:BB217,0)-COUNTIF(AV217:BB217,"")</f>
        <v>0</v>
      </c>
      <c r="AU218" s="22">
        <f t="shared" si="3674"/>
        <v>0</v>
      </c>
      <c r="AV218" s="35">
        <f t="shared" ref="AV218:BB218" si="3693">IF($B211=$B217,AV217+AV212,AV217)</f>
        <v>0</v>
      </c>
      <c r="AW218" s="35">
        <f t="shared" si="3693"/>
        <v>0</v>
      </c>
      <c r="AX218" s="35">
        <f t="shared" si="3693"/>
        <v>0</v>
      </c>
      <c r="AY218" s="35">
        <f t="shared" si="3693"/>
        <v>0</v>
      </c>
      <c r="AZ218" s="36">
        <f t="shared" si="3693"/>
        <v>0</v>
      </c>
      <c r="BA218" s="37">
        <f t="shared" si="3693"/>
        <v>0</v>
      </c>
      <c r="BB218" s="38">
        <f t="shared" si="3693"/>
        <v>0</v>
      </c>
    </row>
    <row r="219" spans="1:54" ht="15" hidden="1" customHeight="1" x14ac:dyDescent="0.2">
      <c r="B219" s="116"/>
      <c r="C219" s="117"/>
      <c r="D219" s="118"/>
      <c r="E219" s="119"/>
      <c r="F219" s="92"/>
      <c r="G219" s="190">
        <f t="shared" ref="G219" si="3694">IF(AND($B211=$B217,$B211&lt;&gt;"",$B211&lt;&gt;0),F217+G213,F217)</f>
        <v>18</v>
      </c>
      <c r="H219" s="121"/>
      <c r="I219" s="165">
        <f t="shared" si="3664"/>
        <v>0</v>
      </c>
      <c r="J219" s="195">
        <f t="shared" ref="J219" si="3695">IF($B217=$B211,COUNTIF(L219:R219,0),COUNTIF(L220:R220,0)+COUNTIF(L220:R220,""))</f>
        <v>7</v>
      </c>
      <c r="K219" s="39">
        <f t="shared" ref="K219:R219" si="3696">IF($B211=$B217,K220+K213,K220)</f>
        <v>0</v>
      </c>
      <c r="L219" s="40">
        <f t="shared" si="3696"/>
        <v>0</v>
      </c>
      <c r="M219" s="40">
        <f t="shared" si="3696"/>
        <v>0</v>
      </c>
      <c r="N219" s="40">
        <f t="shared" si="3696"/>
        <v>0</v>
      </c>
      <c r="O219" s="40">
        <f t="shared" si="3696"/>
        <v>0</v>
      </c>
      <c r="P219" s="41">
        <f t="shared" si="3696"/>
        <v>0</v>
      </c>
      <c r="Q219" s="42">
        <f t="shared" si="3696"/>
        <v>0</v>
      </c>
      <c r="R219" s="43">
        <f t="shared" si="3696"/>
        <v>0</v>
      </c>
      <c r="S219" s="195">
        <f t="shared" ref="S219" si="3697">IF($B217=$B211,COUNTIF(U219:AA219,0),COUNTIF(U220:AA220,0)+COUNTIF(U220:AA220,""))</f>
        <v>7</v>
      </c>
      <c r="T219" s="39">
        <f t="shared" ref="T219:AA219" si="3698">IF($B211=$B217,T220+T213,T220)</f>
        <v>0</v>
      </c>
      <c r="U219" s="40">
        <f t="shared" si="3698"/>
        <v>0</v>
      </c>
      <c r="V219" s="40">
        <f t="shared" si="3698"/>
        <v>0</v>
      </c>
      <c r="W219" s="40">
        <f t="shared" si="3698"/>
        <v>0</v>
      </c>
      <c r="X219" s="40">
        <f t="shared" si="3698"/>
        <v>0</v>
      </c>
      <c r="Y219" s="41">
        <f t="shared" si="3698"/>
        <v>0</v>
      </c>
      <c r="Z219" s="42">
        <f t="shared" si="3698"/>
        <v>0</v>
      </c>
      <c r="AA219" s="43">
        <f t="shared" si="3698"/>
        <v>0</v>
      </c>
      <c r="AB219" s="195">
        <f t="shared" ref="AB219" si="3699">IF($B217=$B211,COUNTIF(AD219:AJ219,0),COUNTIF(AD220:AJ220,0)+COUNTIF(AD220:AJ220,""))</f>
        <v>7</v>
      </c>
      <c r="AC219" s="39">
        <f t="shared" ref="AC219:AJ219" si="3700">IF($B211=$B217,AC220+AC213,AC220)</f>
        <v>0</v>
      </c>
      <c r="AD219" s="40">
        <f t="shared" si="3700"/>
        <v>0</v>
      </c>
      <c r="AE219" s="40">
        <f t="shared" si="3700"/>
        <v>0</v>
      </c>
      <c r="AF219" s="40">
        <f t="shared" si="3700"/>
        <v>0</v>
      </c>
      <c r="AG219" s="40">
        <f t="shared" si="3700"/>
        <v>0</v>
      </c>
      <c r="AH219" s="41">
        <f t="shared" si="3700"/>
        <v>0</v>
      </c>
      <c r="AI219" s="42">
        <f t="shared" si="3700"/>
        <v>0</v>
      </c>
      <c r="AJ219" s="43">
        <f t="shared" si="3700"/>
        <v>0</v>
      </c>
      <c r="AK219" s="195">
        <f t="shared" ref="AK219" si="3701">IF($B217=$B211,COUNTIF(AM219:AS219,0),COUNTIF(AM220:AS220,0)+COUNTIF(AM220:AS220,""))</f>
        <v>7</v>
      </c>
      <c r="AL219" s="39">
        <f t="shared" ref="AL219:AS219" si="3702">IF($B211=$B217,AL220+AL213,AL220)</f>
        <v>0</v>
      </c>
      <c r="AM219" s="40">
        <f t="shared" si="3702"/>
        <v>0</v>
      </c>
      <c r="AN219" s="40">
        <f t="shared" si="3702"/>
        <v>0</v>
      </c>
      <c r="AO219" s="40">
        <f t="shared" si="3702"/>
        <v>0</v>
      </c>
      <c r="AP219" s="40">
        <f t="shared" si="3702"/>
        <v>0</v>
      </c>
      <c r="AQ219" s="41">
        <f t="shared" si="3702"/>
        <v>0</v>
      </c>
      <c r="AR219" s="42">
        <f t="shared" si="3702"/>
        <v>0</v>
      </c>
      <c r="AS219" s="43">
        <f t="shared" si="3702"/>
        <v>0</v>
      </c>
      <c r="AT219" s="195">
        <f t="shared" ref="AT219" si="3703">IF($B217=$B211,COUNTIF(AV219:BB219,0),COUNTIF(AV220:BB220,0)+COUNTIF(AV220:BB220,""))</f>
        <v>7</v>
      </c>
      <c r="AU219" s="39">
        <f t="shared" ref="AU219:BB219" si="3704">IF($B211=$B217,AU220+AU213,AU220)</f>
        <v>0</v>
      </c>
      <c r="AV219" s="40">
        <f t="shared" si="3704"/>
        <v>0</v>
      </c>
      <c r="AW219" s="40">
        <f t="shared" si="3704"/>
        <v>0</v>
      </c>
      <c r="AX219" s="40">
        <f t="shared" si="3704"/>
        <v>0</v>
      </c>
      <c r="AY219" s="40">
        <f t="shared" si="3704"/>
        <v>0</v>
      </c>
      <c r="AZ219" s="41">
        <f t="shared" si="3704"/>
        <v>0</v>
      </c>
      <c r="BA219" s="42">
        <f t="shared" si="3704"/>
        <v>0</v>
      </c>
      <c r="BB219" s="43">
        <f t="shared" si="3704"/>
        <v>0</v>
      </c>
    </row>
    <row r="220" spans="1:54" ht="15.75" customHeight="1" x14ac:dyDescent="0.2">
      <c r="A220" s="1">
        <f t="shared" ref="A220" si="3705">A217</f>
        <v>0</v>
      </c>
      <c r="B220" s="313">
        <f t="shared" ref="B220" si="3706">B214+1</f>
        <v>34</v>
      </c>
      <c r="C220" s="314"/>
      <c r="D220" s="314"/>
      <c r="E220" s="314"/>
      <c r="F220" s="31"/>
      <c r="G220" s="183"/>
      <c r="H220" s="122">
        <f t="shared" ref="H220" si="3707">5-COUNTIF(AU217,0)-COUNTIF(AL217,0)-COUNTIF(AC217,0)-COUNTIF(T217,0)-COUNTIF(K217,0)</f>
        <v>0</v>
      </c>
      <c r="I220" s="165">
        <f t="shared" si="3664"/>
        <v>0</v>
      </c>
      <c r="J220" s="187">
        <f t="shared" ref="J220" si="3708">IF($B217=$B211,J214+IF($F217&lt;&gt;$G217,(K217+$G219-$G218)/$F217,K217/$F217),IF($F217&lt;&gt;G217,(K217+$G219-$G218)/$F217,K217/$F217))</f>
        <v>0</v>
      </c>
      <c r="K220" s="7">
        <f t="shared" ref="K220:K221" si="3709">SUM(L220:R220)</f>
        <v>0</v>
      </c>
      <c r="L220" s="26">
        <f t="shared" ref="L220:R220" si="3710">L217</f>
        <v>0</v>
      </c>
      <c r="M220" s="26">
        <f t="shared" si="3710"/>
        <v>0</v>
      </c>
      <c r="N220" s="26">
        <f t="shared" si="3710"/>
        <v>0</v>
      </c>
      <c r="O220" s="26">
        <f t="shared" si="3710"/>
        <v>0</v>
      </c>
      <c r="P220" s="26">
        <f t="shared" si="3710"/>
        <v>0</v>
      </c>
      <c r="Q220" s="29">
        <f t="shared" si="3710"/>
        <v>0</v>
      </c>
      <c r="R220" s="23">
        <f t="shared" si="3710"/>
        <v>0</v>
      </c>
      <c r="S220" s="187">
        <f t="shared" ref="S220" si="3711">IF($B217=$B211,S214+IF($F217&lt;&gt;$G217,(T217+$G219-$G218)/$F217,T217/$F217),IF($F217&lt;&gt;P217,(T217+$G219-$G218)/$F217,T217/$F217))</f>
        <v>0</v>
      </c>
      <c r="T220" s="7">
        <f t="shared" ref="T220:T221" si="3712">SUM(U220:AA220)</f>
        <v>0</v>
      </c>
      <c r="U220" s="26">
        <f t="shared" ref="U220:AA220" si="3713">U217</f>
        <v>0</v>
      </c>
      <c r="V220" s="26">
        <f t="shared" si="3713"/>
        <v>0</v>
      </c>
      <c r="W220" s="26">
        <f t="shared" si="3713"/>
        <v>0</v>
      </c>
      <c r="X220" s="26">
        <f t="shared" si="3713"/>
        <v>0</v>
      </c>
      <c r="Y220" s="113">
        <f t="shared" si="3713"/>
        <v>0</v>
      </c>
      <c r="Z220" s="29">
        <f t="shared" si="3713"/>
        <v>0</v>
      </c>
      <c r="AA220" s="23">
        <f t="shared" si="3713"/>
        <v>0</v>
      </c>
      <c r="AB220" s="187">
        <f t="shared" ref="AB220" si="3714">IF($B217=$B211,AB214+IF($F217&lt;&gt;$G217,(AC217+$G219-$G218)/$F217,AC217/$F217),IF($F217&lt;&gt;Y217,(AC217+$G219-$G218)/$F217,AC217/$F217))</f>
        <v>0</v>
      </c>
      <c r="AC220" s="7">
        <f t="shared" ref="AC220:AC221" si="3715">SUM(AD220:AJ220)</f>
        <v>0</v>
      </c>
      <c r="AD220" s="26">
        <f t="shared" ref="AD220:AJ220" si="3716">AD217</f>
        <v>0</v>
      </c>
      <c r="AE220" s="26">
        <f t="shared" si="3716"/>
        <v>0</v>
      </c>
      <c r="AF220" s="26">
        <f t="shared" si="3716"/>
        <v>0</v>
      </c>
      <c r="AG220" s="26">
        <f t="shared" si="3716"/>
        <v>0</v>
      </c>
      <c r="AH220" s="113">
        <f t="shared" si="3716"/>
        <v>0</v>
      </c>
      <c r="AI220" s="29">
        <f t="shared" si="3716"/>
        <v>0</v>
      </c>
      <c r="AJ220" s="23">
        <f t="shared" si="3716"/>
        <v>0</v>
      </c>
      <c r="AK220" s="187">
        <f t="shared" ref="AK220" si="3717">IF($B217=$B211,AK214+IF($F217&lt;&gt;$G217,(AL217+$G219-$G218)/$F217,AL217/$F217),IF($F217&lt;&gt;AH217,(AL217+$G219-$G218)/$F217,AL217/$F217))</f>
        <v>0</v>
      </c>
      <c r="AL220" s="7">
        <f t="shared" ref="AL220:AL221" si="3718">SUM(AM220:AS220)</f>
        <v>0</v>
      </c>
      <c r="AM220" s="26">
        <f t="shared" ref="AM220:AS220" si="3719">AM217</f>
        <v>0</v>
      </c>
      <c r="AN220" s="26">
        <f t="shared" si="3719"/>
        <v>0</v>
      </c>
      <c r="AO220" s="26">
        <f t="shared" si="3719"/>
        <v>0</v>
      </c>
      <c r="AP220" s="26">
        <f t="shared" si="3719"/>
        <v>0</v>
      </c>
      <c r="AQ220" s="113">
        <f t="shared" si="3719"/>
        <v>0</v>
      </c>
      <c r="AR220" s="29">
        <f t="shared" si="3719"/>
        <v>0</v>
      </c>
      <c r="AS220" s="23">
        <f t="shared" si="3719"/>
        <v>0</v>
      </c>
      <c r="AT220" s="187">
        <f t="shared" ref="AT220" si="3720">IF($B217=$B211,AT214+IF($F217&lt;&gt;$G217,(AU217+$G219-$G218)/$F217,AU217/$F217),IF($F217&lt;&gt;AQ217,(AU217+$G219-$G218)/$F217,AU217/$F217))</f>
        <v>0</v>
      </c>
      <c r="AU220" s="7">
        <f t="shared" ref="AU220:AU221" si="3721">SUM(AV220:BB220)</f>
        <v>0</v>
      </c>
      <c r="AV220" s="6">
        <f t="shared" ref="AV220" si="3722">IF(SUM($AM$9:$AS$9)=SUM($AV$9:$BB$9),AV217,IF(AND(SUM($AV$9:$BB$9)&gt;42,SUM($AV$9:$BB$9)&lt;49),AV217,0))</f>
        <v>0</v>
      </c>
      <c r="AW220" s="6">
        <f t="shared" ref="AW220:BB220" si="3723">IF(SUM($AM$9:$AS$9)=SUM($AV$9:$BB$9),AW217,IF(AND(SUM($AV$9:$BB$9)&gt;42,SUM($AV$9:$BB$9)&lt;49),AW217,0))</f>
        <v>0</v>
      </c>
      <c r="AX220" s="6">
        <f t="shared" si="3723"/>
        <v>0</v>
      </c>
      <c r="AY220" s="6">
        <f t="shared" si="3723"/>
        <v>0</v>
      </c>
      <c r="AZ220" s="26">
        <f t="shared" si="3723"/>
        <v>0</v>
      </c>
      <c r="BA220" s="29">
        <f t="shared" si="3723"/>
        <v>0</v>
      </c>
      <c r="BB220" s="23">
        <f t="shared" si="3723"/>
        <v>0</v>
      </c>
    </row>
    <row r="221" spans="1:54" ht="15.75" customHeight="1" x14ac:dyDescent="0.2">
      <c r="A221" s="1">
        <f t="shared" ref="A221:A222" si="3724">A220</f>
        <v>0</v>
      </c>
      <c r="B221" s="313"/>
      <c r="C221" s="314"/>
      <c r="D221" s="314"/>
      <c r="E221" s="314"/>
      <c r="F221" s="31"/>
      <c r="G221" s="183"/>
      <c r="H221" s="123">
        <f t="shared" ref="H221" si="3725">IF($B217=$B211,H215+F221,$F221)</f>
        <v>0</v>
      </c>
      <c r="I221" s="165">
        <f t="shared" si="3664"/>
        <v>0</v>
      </c>
      <c r="J221" s="141">
        <f t="shared" ref="J221" si="3726">IF($H220=0,0,IF($B211=$B217,IF($H222&gt;0,$H222+J215,K217+J215),IF($H222&gt;0,$H222,K217)))</f>
        <v>0</v>
      </c>
      <c r="K221" s="7">
        <f t="shared" si="3709"/>
        <v>0</v>
      </c>
      <c r="L221" s="6"/>
      <c r="M221" s="6"/>
      <c r="N221" s="6"/>
      <c r="O221" s="6"/>
      <c r="P221" s="26"/>
      <c r="Q221" s="29"/>
      <c r="R221" s="23"/>
      <c r="S221" s="141">
        <f t="shared" ref="S221" si="3727">IF($H220=0,0,IF($B211=$B217,IF($H222&gt;0,$H222+S215,T217+S215),IF($H222&gt;0,$H222,T217)))</f>
        <v>0</v>
      </c>
      <c r="T221" s="7">
        <f t="shared" si="3712"/>
        <v>0</v>
      </c>
      <c r="U221" s="6"/>
      <c r="V221" s="6"/>
      <c r="W221" s="6"/>
      <c r="X221" s="6"/>
      <c r="Y221" s="26"/>
      <c r="Z221" s="29"/>
      <c r="AA221" s="23"/>
      <c r="AB221" s="141">
        <f t="shared" ref="AB221" si="3728">IF($H220=0,0,IF($B211=$B217,IF($H222&gt;0,$H222+AB215,AC217+AB215),IF($H222&gt;0,$H222,AC217)))</f>
        <v>0</v>
      </c>
      <c r="AC221" s="7">
        <f t="shared" si="3715"/>
        <v>0</v>
      </c>
      <c r="AD221" s="6"/>
      <c r="AE221" s="6"/>
      <c r="AF221" s="6"/>
      <c r="AG221" s="6"/>
      <c r="AH221" s="26"/>
      <c r="AI221" s="29"/>
      <c r="AJ221" s="23"/>
      <c r="AK221" s="141">
        <f t="shared" ref="AK221" si="3729">IF($H220=0,0,IF($B211=$B217,IF($H222&gt;0,$H222+AK215,AL217+AK215),IF($H222&gt;0,$H222,AL217)))</f>
        <v>0</v>
      </c>
      <c r="AL221" s="7">
        <f t="shared" si="3718"/>
        <v>0</v>
      </c>
      <c r="AM221" s="6"/>
      <c r="AN221" s="6"/>
      <c r="AO221" s="6"/>
      <c r="AP221" s="6"/>
      <c r="AQ221" s="26"/>
      <c r="AR221" s="29"/>
      <c r="AS221" s="23"/>
      <c r="AT221" s="141">
        <f t="shared" ref="AT221" si="3730">IF($H220=0,0,IF($B211=$B217,IF($H222&gt;0,$H222+AT215,AU217+AT215),IF($H222&gt;0,$H222,AU217)))</f>
        <v>0</v>
      </c>
      <c r="AU221" s="7">
        <f t="shared" si="3721"/>
        <v>0</v>
      </c>
      <c r="AV221" s="6"/>
      <c r="AW221" s="6"/>
      <c r="AX221" s="6"/>
      <c r="AY221" s="6"/>
      <c r="AZ221" s="26"/>
      <c r="BA221" s="29"/>
      <c r="BB221" s="23"/>
    </row>
    <row r="222" spans="1:54" ht="18.75" customHeight="1" thickBot="1" x14ac:dyDescent="0.25">
      <c r="A222" s="1">
        <f t="shared" si="3724"/>
        <v>0</v>
      </c>
      <c r="B222" s="323" t="str">
        <f>IF(B217="",Wydruk!$AE$6,IF(J218=0,Wydruk!$AE$7,IF(AND(G218&lt;G219,B217&lt;&gt;$B223),Wydruk!$AE$13,IF(AND($B217=$B211,$B217&lt;&gt;$B223),IF(OR(OR(J222&lt;4,J222&gt;5),OR(S222&lt;4,S222&gt;5),OR(AB222&lt;4,AB222&gt;5),OR(AK222&lt;4,AK222&gt;5),OR(AND(AT222&lt;4,AT222&gt;0),AT222&gt;5)),Wydruk!$AE$8,Wydruk!$AE$9),IF($B217=$B223,IF($F221&lt;&gt;0,Wydruk!$AE$12,Wydruk!$AE$10),IF(OR(OR(J218&lt;4,J218&gt;5),OR(S218&lt;4,S218&gt;5),OR(AB218&lt;4,AB218&gt;5),OR(AK218&lt;4,AK218&gt;5),OR(AND(AT218&lt;4,AT218&gt;0),AT218&gt;5)),Wydruk!$AE$8,Wydruk!$AE$11))))))</f>
        <v>Uzupełnij liczby godzin tygodniowego planu</v>
      </c>
      <c r="C222" s="324"/>
      <c r="D222" s="324"/>
      <c r="E222" s="324"/>
      <c r="F222" s="173">
        <f>czerwiec!F222</f>
        <v>0</v>
      </c>
      <c r="G222" s="184">
        <f>czerwiec!G222</f>
        <v>0</v>
      </c>
      <c r="H222" s="191">
        <f t="shared" ref="H222" si="3731">IF(OR($G222=0,$F222=0,$G222="",$F222=""),0,$G222/$F222)</f>
        <v>0</v>
      </c>
      <c r="I222" s="193"/>
      <c r="J222" s="176">
        <f t="shared" ref="J222" si="3732">IF($B211=$B217,IF(L217+L212&gt;0,1,0)+IF(M217+M212&gt;0,1,0)+IF(N217+N212&gt;0,1,0)+IF(O217+O212&gt;0,1,0)+IF(P217+P212&gt;0,1,0)+IF(Q217+Q212&gt;0,1,0)+IF(R217+R212&gt;0,1,0),J218)</f>
        <v>0</v>
      </c>
      <c r="K222" s="133">
        <f t="shared" ref="K222" si="3733">IF(OR($B217=$B223,J222=0,(K218-Q222+O222)&lt;=0),0,(K218-Q222+O222)/J222)</f>
        <v>0</v>
      </c>
      <c r="L222" s="137">
        <f t="shared" ref="L222" si="3734">IF(K222*(7-J219)&lt;=0,0,K222*(7-J219))</f>
        <v>0</v>
      </c>
      <c r="M222" s="311">
        <f t="shared" ref="M222" si="3735">ROUND(IF(OR(K219-K222*(7-J219)+P222&lt;0,$B217=$B223,K222&lt;=0,K219=0),0,IF(K219-K222*(7-J219)+P222&gt;Q222-O222+P222,Q222-O222+P222,K219-K222*(7-J219)+P222)),1)</f>
        <v>0</v>
      </c>
      <c r="N222" s="312"/>
      <c r="O222" s="139">
        <f t="shared" ref="O222" si="3736">IF(OR($B217=$B223,J218=0),0,IF($B217=$B211,J217,$F217))</f>
        <v>0</v>
      </c>
      <c r="P222" s="30">
        <f t="shared" ref="P222" si="3737">IF(OR($B217=$B223,J222=0),0,$G219-$G218)</f>
        <v>0</v>
      </c>
      <c r="Q222" s="134">
        <f t="shared" ref="Q222" si="3738">IF(OR($B217=$B223,J222=0),0,J221)</f>
        <v>0</v>
      </c>
      <c r="R222" s="138">
        <f t="shared" ref="R222" si="3739">IF($B217=$B223,0,K219)</f>
        <v>0</v>
      </c>
      <c r="S222" s="176">
        <f t="shared" ref="S222" si="3740">IF($B211=$B217,IF(U217+U212&gt;0,1,0)+IF(V217+V212&gt;0,1,0)+IF(W217+W212&gt;0,1,0)+IF(X217+X212&gt;0,1,0)+IF(Y217+Y212&gt;0,1,0)+IF(Z217+Z212&gt;0,1,0)+IF(AA217+AA212&gt;0,1,0),S218)</f>
        <v>0</v>
      </c>
      <c r="T222" s="133">
        <f t="shared" ref="T222" si="3741">IF(OR($B217=$B223,S222=0,(T218-Z222+X222)&lt;=0),0,(T218-Z222+X222)/S222)</f>
        <v>0</v>
      </c>
      <c r="U222" s="137">
        <f t="shared" ref="U222" si="3742">IF(T222*(7-S219)&lt;=0,0,T222*(7-S219))</f>
        <v>0</v>
      </c>
      <c r="V222" s="311">
        <f t="shared" ref="V222" si="3743">ROUND(IF(OR(T219-T222*(7-S219)+Y222&lt;0,$B217=$B223,T222&lt;=0,T219=0),0,IF(T219-T222*(7-S219)+Y222&gt;Z222-X222+Y222,Z222-X222+Y222,T219-T222*(7-S219)+Y222)),1)</f>
        <v>0</v>
      </c>
      <c r="W222" s="312"/>
      <c r="X222" s="139">
        <f t="shared" ref="X222" si="3744">IF(OR($B217=$B223,S218=0),0,IF($B217=$B211,S217,$F217))</f>
        <v>0</v>
      </c>
      <c r="Y222" s="30">
        <f t="shared" ref="Y222" si="3745">IF(OR($B217=$B223,S222=0),0,$G219-$G218)</f>
        <v>0</v>
      </c>
      <c r="Z222" s="134">
        <f t="shared" ref="Z222" si="3746">IF(OR($B217=$B223,S222=0),0,S221)</f>
        <v>0</v>
      </c>
      <c r="AA222" s="138">
        <f t="shared" ref="AA222" si="3747">IF($B217=$B223,0,T219)</f>
        <v>0</v>
      </c>
      <c r="AB222" s="176">
        <f t="shared" ref="AB222" si="3748">IF($B211=$B217,IF(AD217+AD212&gt;0,1,0)+IF(AE217+AE212&gt;0,1,0)+IF(AF217+AF212&gt;0,1,0)+IF(AG217+AG212&gt;0,1,0)+IF(AH217+AH212&gt;0,1,0)+IF(AI217+AI212&gt;0,1,0)+IF(AJ217+AJ212&gt;0,1,0),AB218)</f>
        <v>0</v>
      </c>
      <c r="AC222" s="133">
        <f t="shared" ref="AC222" si="3749">IF(OR($B217=$B223,AB222=0,(AC218-AI222+AG222)&lt;=0),0,(AC218-AI222+AG222)/AB222)</f>
        <v>0</v>
      </c>
      <c r="AD222" s="137">
        <f t="shared" ref="AD222" si="3750">IF(AC222*(7-AB219)&lt;=0,0,AC222*(7-AB219))</f>
        <v>0</v>
      </c>
      <c r="AE222" s="311">
        <f t="shared" ref="AE222" si="3751">ROUND(IF(OR(AC219-AC222*(7-AB219)+AH222&lt;0,$B217=$B223,AC222&lt;=0,AC219=0),0,IF(AC219-AC222*(7-AB219)+AH222&gt;AI222-AG222+AH222,AI222-AG222+AH222,AC219-AC222*(7-AB219)+AH222)),1)</f>
        <v>0</v>
      </c>
      <c r="AF222" s="312"/>
      <c r="AG222" s="139">
        <f t="shared" ref="AG222" si="3752">IF(OR($B217=$B223,AB218=0),0,IF($B217=$B211,AB217,$F217))</f>
        <v>0</v>
      </c>
      <c r="AH222" s="30">
        <f t="shared" ref="AH222" si="3753">IF(OR($B217=$B223,AB222=0),0,$G219-$G218)</f>
        <v>0</v>
      </c>
      <c r="AI222" s="134">
        <f t="shared" ref="AI222" si="3754">IF(OR($B217=$B223,AB222=0),0,AB221)</f>
        <v>0</v>
      </c>
      <c r="AJ222" s="138">
        <f t="shared" ref="AJ222" si="3755">IF($B217=$B223,0,AC219)</f>
        <v>0</v>
      </c>
      <c r="AK222" s="176">
        <f t="shared" ref="AK222" si="3756">IF($B211=$B217,IF(AM217+AM212&gt;0,1,0)+IF(AN217+AN212&gt;0,1,0)+IF(AO217+AO212&gt;0,1,0)+IF(AP217+AP212&gt;0,1,0)+IF(AQ217+AQ212&gt;0,1,0)+IF(AR217+AR212&gt;0,1,0)+IF(AS217+AS212&gt;0,1,0),AK218)</f>
        <v>0</v>
      </c>
      <c r="AL222" s="133">
        <f t="shared" ref="AL222" si="3757">IF(OR($B217=$B223,AK222=0,(AL218-AR222+AP222)&lt;=0),0,(AL218-AR222+AP222)/AK222)</f>
        <v>0</v>
      </c>
      <c r="AM222" s="137">
        <f t="shared" ref="AM222" si="3758">IF(AL222*(7-AK219)&lt;=0,0,AL222*(7-AK219))</f>
        <v>0</v>
      </c>
      <c r="AN222" s="311">
        <f t="shared" ref="AN222" si="3759">ROUND(IF(OR(AL219-AL222*(7-AK219)+AQ222&lt;0,$B217=$B223,AL222&lt;=0,AL219=0),0,IF(AL219-AL222*(7-AK219)+AQ222&gt;AR222-AP222+AQ222,AR222-AP222+AQ222,AL219-AL222*(7-AK219)+AQ222)),1)</f>
        <v>0</v>
      </c>
      <c r="AO222" s="312"/>
      <c r="AP222" s="139">
        <f t="shared" ref="AP222" si="3760">IF(OR($B217=$B223,AK218=0),0,IF($B217=$B211,AK217,$F217))</f>
        <v>0</v>
      </c>
      <c r="AQ222" s="30">
        <f t="shared" ref="AQ222" si="3761">IF(OR($B217=$B223,AK222=0),0,$G219-$G218)</f>
        <v>0</v>
      </c>
      <c r="AR222" s="134">
        <f t="shared" ref="AR222" si="3762">IF(OR($B217=$B223,AK222=0),0,AK221)</f>
        <v>0</v>
      </c>
      <c r="AS222" s="138">
        <f t="shared" ref="AS222" si="3763">IF($B217=$B223,0,AL219)</f>
        <v>0</v>
      </c>
      <c r="AT222" s="176">
        <f t="shared" ref="AT222" si="3764">IF($B211=$B217,IF(AV217+AV212&gt;0,1,0)+IF(AW217+AW212&gt;0,1,0)+IF(AX217+AX212&gt;0,1,0)+IF(AY217+AY212&gt;0,1,0)+IF(AZ217+AZ212&gt;0,1,0)+IF(BA217+BA212&gt;0,1,0)+IF(BB217+BB212&gt;0,1,0),AT218)</f>
        <v>0</v>
      </c>
      <c r="AU222" s="133">
        <f t="shared" ref="AU222" si="3765">IF(OR($B217=$B223,AT222=0,(AU218-BA222+AY222)&lt;=0),0,(AU218-BA222+AY222)/AT222)</f>
        <v>0</v>
      </c>
      <c r="AV222" s="137">
        <f t="shared" ref="AV222" si="3766">IF(AU222*(7-AT219)&lt;=0,0,AU222*(7-AT219))</f>
        <v>0</v>
      </c>
      <c r="AW222" s="311">
        <f t="shared" ref="AW222" si="3767">ROUND(IF(OR(AU219-AU222*(7-AT219)+AZ222&lt;0,$B217=$B223,AU222&lt;=0,AU219=0),0,IF(AU219-AU222*(7-AT219)+AZ222&gt;BA222-AY222+AZ222,BA222-AY222+AZ222,AU219-AU222*(7-AT219)+AZ222)),1)</f>
        <v>0</v>
      </c>
      <c r="AX222" s="312"/>
      <c r="AY222" s="139">
        <f t="shared" ref="AY222" si="3768">IF(OR($B217=$B223,AT218=0),0,IF($B217=$B211,AT217,$F217))</f>
        <v>0</v>
      </c>
      <c r="AZ222" s="30">
        <f t="shared" ref="AZ222" si="3769">IF(OR($B217=$B223,AT222=0),0,$G219-$G218)</f>
        <v>0</v>
      </c>
      <c r="BA222" s="134">
        <f t="shared" ref="BA222" si="3770">IF(OR($B217=$B223,AT222=0),0,AT221)</f>
        <v>0</v>
      </c>
      <c r="BB222" s="138">
        <f t="shared" ref="BB222" si="3771">IF($B217=$B223,0,AU219)</f>
        <v>0</v>
      </c>
    </row>
    <row r="223" spans="1:54" ht="15.75" x14ac:dyDescent="0.2">
      <c r="A223" s="1">
        <f t="shared" ref="A223" si="3772">IF(B223="","1. Niewypełnione",B223)</f>
        <v>0</v>
      </c>
      <c r="B223" s="320">
        <f>czerwiec!B223</f>
        <v>0</v>
      </c>
      <c r="C223" s="321">
        <f>czerwiec!C223</f>
        <v>0</v>
      </c>
      <c r="D223" s="321">
        <f>czerwiec!D223</f>
        <v>0</v>
      </c>
      <c r="E223" s="321">
        <f>czerwiec!E223</f>
        <v>0</v>
      </c>
      <c r="F223" s="177">
        <f>czerwiec!F223</f>
        <v>18</v>
      </c>
      <c r="G223" s="185">
        <f>czerwiec!G223</f>
        <v>18</v>
      </c>
      <c r="H223" s="177"/>
      <c r="I223" s="192">
        <f t="shared" ref="I223:I227" si="3773">K223+T223+AC223+AL223+AU223</f>
        <v>0</v>
      </c>
      <c r="J223" s="186">
        <f t="shared" ref="J223" si="3774">IF(OR($B223=$B229,J226=0),0,ROUND((K224+P228)/J226,0))</f>
        <v>0</v>
      </c>
      <c r="K223" s="51">
        <f t="shared" ref="K223:K224" si="3775">SUM(L223:R223)</f>
        <v>0</v>
      </c>
      <c r="L223" s="52">
        <f>czerwiec!L223</f>
        <v>0</v>
      </c>
      <c r="M223" s="52">
        <f>czerwiec!M223</f>
        <v>0</v>
      </c>
      <c r="N223" s="52">
        <f>czerwiec!N223</f>
        <v>0</v>
      </c>
      <c r="O223" s="52">
        <f>czerwiec!O223</f>
        <v>0</v>
      </c>
      <c r="P223" s="53">
        <f>czerwiec!P223</f>
        <v>0</v>
      </c>
      <c r="Q223" s="54">
        <f>czerwiec!Q223</f>
        <v>0</v>
      </c>
      <c r="R223" s="55">
        <f>czerwiec!R223</f>
        <v>0</v>
      </c>
      <c r="S223" s="188">
        <f t="shared" ref="S223" si="3776">IF(OR($B223=$B229,S226=0),0,ROUND((T224+Y228)/S226,0))</f>
        <v>0</v>
      </c>
      <c r="T223" s="51">
        <f t="shared" ref="T223:T224" si="3777">SUM(U223:AA223)</f>
        <v>0</v>
      </c>
      <c r="U223" s="52">
        <f>czerwiec!U223</f>
        <v>0</v>
      </c>
      <c r="V223" s="52">
        <f>czerwiec!V223</f>
        <v>0</v>
      </c>
      <c r="W223" s="52">
        <f>czerwiec!W223</f>
        <v>0</v>
      </c>
      <c r="X223" s="52">
        <f>czerwiec!X223</f>
        <v>0</v>
      </c>
      <c r="Y223" s="53">
        <f>czerwiec!Y223</f>
        <v>0</v>
      </c>
      <c r="Z223" s="54">
        <f>czerwiec!Z223</f>
        <v>0</v>
      </c>
      <c r="AA223" s="55">
        <f>czerwiec!AA223</f>
        <v>0</v>
      </c>
      <c r="AB223" s="188">
        <f t="shared" ref="AB223" si="3778">IF(OR($B223=$B229,AB226=0),0,ROUND((AC224+AH228)/AB226,0))</f>
        <v>0</v>
      </c>
      <c r="AC223" s="51">
        <f t="shared" ref="AC223:AC224" si="3779">SUM(AD223:AJ223)</f>
        <v>0</v>
      </c>
      <c r="AD223" s="52">
        <f>czerwiec!AD223</f>
        <v>0</v>
      </c>
      <c r="AE223" s="52">
        <f>czerwiec!AE223</f>
        <v>0</v>
      </c>
      <c r="AF223" s="52">
        <f>czerwiec!AF223</f>
        <v>0</v>
      </c>
      <c r="AG223" s="52">
        <f>czerwiec!AG223</f>
        <v>0</v>
      </c>
      <c r="AH223" s="53">
        <f>czerwiec!AH223</f>
        <v>0</v>
      </c>
      <c r="AI223" s="54">
        <f>czerwiec!AI223</f>
        <v>0</v>
      </c>
      <c r="AJ223" s="55">
        <f>czerwiec!AJ223</f>
        <v>0</v>
      </c>
      <c r="AK223" s="188">
        <f t="shared" ref="AK223" si="3780">IF(OR($B223=$B229,AK226=0),0,ROUND((AL224+AQ228)/AK226,0))</f>
        <v>0</v>
      </c>
      <c r="AL223" s="51">
        <f t="shared" ref="AL223:AL224" si="3781">SUM(AM223:AS223)</f>
        <v>0</v>
      </c>
      <c r="AM223" s="52">
        <f>czerwiec!AM223</f>
        <v>0</v>
      </c>
      <c r="AN223" s="52">
        <f>czerwiec!AN223</f>
        <v>0</v>
      </c>
      <c r="AO223" s="52">
        <f>czerwiec!AO223</f>
        <v>0</v>
      </c>
      <c r="AP223" s="52">
        <f>czerwiec!AP223</f>
        <v>0</v>
      </c>
      <c r="AQ223" s="53">
        <f>czerwiec!AQ223</f>
        <v>0</v>
      </c>
      <c r="AR223" s="54">
        <f>czerwiec!AR223</f>
        <v>0</v>
      </c>
      <c r="AS223" s="55">
        <f>czerwiec!AS223</f>
        <v>0</v>
      </c>
      <c r="AT223" s="188">
        <f t="shared" ref="AT223" si="3782">IF(OR($B223=$B229,AT226=0),0,ROUND((AU224+AZ228)/AT226,0))</f>
        <v>0</v>
      </c>
      <c r="AU223" s="51">
        <f t="shared" ref="AU223:AU224" si="3783">SUM(AV223:BB223)</f>
        <v>0</v>
      </c>
      <c r="AV223" s="52">
        <f t="shared" ref="AV223" si="3784">IF(SUM($AM$9:$AS$9)=SUM($AV$9:$BB$9),AM223,IF(AND(SUM($AV$9:$BB$9)&gt;42,SUM($AV$9:$BB$9)&lt;49),AM223,0))</f>
        <v>0</v>
      </c>
      <c r="AW223" s="52">
        <f t="shared" ref="AW223" si="3785">IF(SUM($AM$9:$AS$9)=SUM($AV$9:$BB$9),AN223,IF(AND(SUM($AV$9:$BB$9)&gt;42,SUM($AV$9:$BB$9)&lt;49),AN223,0))</f>
        <v>0</v>
      </c>
      <c r="AX223" s="52">
        <f t="shared" ref="AX223" si="3786">IF(SUM($AM$9:$AS$9)=SUM($AV$9:$BB$9),AO223,IF(AND(SUM($AV$9:$BB$9)&gt;42,SUM($AV$9:$BB$9)&lt;49),AO223,0))</f>
        <v>0</v>
      </c>
      <c r="AY223" s="52">
        <f t="shared" ref="AY223" si="3787">IF(SUM($AM$9:$AS$9)=SUM($AV$9:$BB$9),AP223,IF(AND(SUM($AV$9:$BB$9)&gt;42,SUM($AV$9:$BB$9)&lt;49),AP223,0))</f>
        <v>0</v>
      </c>
      <c r="AZ223" s="53">
        <f t="shared" ref="AZ223" si="3788">IF(SUM($AM$9:$AS$9)=SUM($AV$9:$BB$9),AQ223,IF(AND(SUM($AV$9:$BB$9)&gt;42,SUM($AV$9:$BB$9)&lt;49),AQ223,0))</f>
        <v>0</v>
      </c>
      <c r="BA223" s="54">
        <f t="shared" ref="BA223" si="3789">IF(SUM($AM$9:$AS$9)=SUM($AV$9:$BB$9),AR223,IF(AND(SUM($AV$9:$BB$9)&gt;42,SUM($AV$9:$BB$9)&lt;49),AR223,0))</f>
        <v>0</v>
      </c>
      <c r="BB223" s="55">
        <f t="shared" ref="BB223" si="3790">IF(SUM($AM$9:$AS$9)=SUM($AV$9:$BB$9),AS223,IF(AND(SUM($AV$9:$BB$9)&gt;42,SUM($AV$9:$BB$9)&lt;49),AS223,0))</f>
        <v>0</v>
      </c>
    </row>
    <row r="224" spans="1:54" ht="12.75" hidden="1" customHeight="1" x14ac:dyDescent="0.2">
      <c r="B224" s="93"/>
      <c r="C224" s="94"/>
      <c r="D224" s="95"/>
      <c r="E224" s="115"/>
      <c r="F224" s="140" t="b">
        <f t="shared" ref="F224" si="3791">IF($B217=$B223,OR(F218,G223&lt;F223),G223&lt;F223)</f>
        <v>0</v>
      </c>
      <c r="G224" s="189">
        <f t="shared" ref="G224" si="3792">IF(AND($B217=$B223,$B217&lt;&gt;"",$B217&lt;&gt;0),G223+G218,G223)</f>
        <v>18</v>
      </c>
      <c r="H224" s="120"/>
      <c r="I224" s="165">
        <f t="shared" si="3773"/>
        <v>0</v>
      </c>
      <c r="J224" s="194">
        <f t="shared" ref="J224" si="3793">7-COUNTIF(L223:R223,0)-COUNTIF(L223:R223,"")</f>
        <v>0</v>
      </c>
      <c r="K224" s="22">
        <f t="shared" si="3775"/>
        <v>0</v>
      </c>
      <c r="L224" s="35">
        <f t="shared" ref="L224:R224" si="3794">IF($B217=$B223,L223+L218,L223)</f>
        <v>0</v>
      </c>
      <c r="M224" s="35">
        <f t="shared" si="3794"/>
        <v>0</v>
      </c>
      <c r="N224" s="35">
        <f t="shared" si="3794"/>
        <v>0</v>
      </c>
      <c r="O224" s="35">
        <f t="shared" si="3794"/>
        <v>0</v>
      </c>
      <c r="P224" s="36">
        <f t="shared" si="3794"/>
        <v>0</v>
      </c>
      <c r="Q224" s="37">
        <f t="shared" si="3794"/>
        <v>0</v>
      </c>
      <c r="R224" s="38">
        <f t="shared" si="3794"/>
        <v>0</v>
      </c>
      <c r="S224" s="194">
        <f t="shared" ref="S224" si="3795">7-COUNTIF(U223:AA223,0)-COUNTIF(U223:AA223,"")</f>
        <v>0</v>
      </c>
      <c r="T224" s="22">
        <f t="shared" si="3777"/>
        <v>0</v>
      </c>
      <c r="U224" s="35">
        <f t="shared" ref="U224:AA224" si="3796">IF($B217=$B223,U223+U218,U223)</f>
        <v>0</v>
      </c>
      <c r="V224" s="35">
        <f t="shared" si="3796"/>
        <v>0</v>
      </c>
      <c r="W224" s="35">
        <f t="shared" si="3796"/>
        <v>0</v>
      </c>
      <c r="X224" s="35">
        <f t="shared" si="3796"/>
        <v>0</v>
      </c>
      <c r="Y224" s="36">
        <f t="shared" si="3796"/>
        <v>0</v>
      </c>
      <c r="Z224" s="37">
        <f t="shared" si="3796"/>
        <v>0</v>
      </c>
      <c r="AA224" s="38">
        <f t="shared" si="3796"/>
        <v>0</v>
      </c>
      <c r="AB224" s="194">
        <f t="shared" ref="AB224" si="3797">7-COUNTIF(AD223:AJ223,0)-COUNTIF(AD223:AJ223,"")</f>
        <v>0</v>
      </c>
      <c r="AC224" s="22">
        <f t="shared" si="3779"/>
        <v>0</v>
      </c>
      <c r="AD224" s="35">
        <f t="shared" ref="AD224:AJ224" si="3798">IF($B217=$B223,AD223+AD218,AD223)</f>
        <v>0</v>
      </c>
      <c r="AE224" s="35">
        <f t="shared" si="3798"/>
        <v>0</v>
      </c>
      <c r="AF224" s="35">
        <f t="shared" si="3798"/>
        <v>0</v>
      </c>
      <c r="AG224" s="35">
        <f t="shared" si="3798"/>
        <v>0</v>
      </c>
      <c r="AH224" s="36">
        <f t="shared" si="3798"/>
        <v>0</v>
      </c>
      <c r="AI224" s="37">
        <f t="shared" si="3798"/>
        <v>0</v>
      </c>
      <c r="AJ224" s="38">
        <f t="shared" si="3798"/>
        <v>0</v>
      </c>
      <c r="AK224" s="194">
        <f t="shared" ref="AK224" si="3799">7-COUNTIF(AM223:AS223,0)-COUNTIF(AM223:AS223,"")</f>
        <v>0</v>
      </c>
      <c r="AL224" s="22">
        <f t="shared" si="3781"/>
        <v>0</v>
      </c>
      <c r="AM224" s="35">
        <f t="shared" ref="AM224:AS224" si="3800">IF($B217=$B223,AM223+AM218,AM223)</f>
        <v>0</v>
      </c>
      <c r="AN224" s="35">
        <f t="shared" si="3800"/>
        <v>0</v>
      </c>
      <c r="AO224" s="35">
        <f t="shared" si="3800"/>
        <v>0</v>
      </c>
      <c r="AP224" s="35">
        <f t="shared" si="3800"/>
        <v>0</v>
      </c>
      <c r="AQ224" s="36">
        <f t="shared" si="3800"/>
        <v>0</v>
      </c>
      <c r="AR224" s="37">
        <f t="shared" si="3800"/>
        <v>0</v>
      </c>
      <c r="AS224" s="38">
        <f t="shared" si="3800"/>
        <v>0</v>
      </c>
      <c r="AT224" s="194">
        <f t="shared" ref="AT224" si="3801">7-COUNTIF(AV223:BB223,0)-COUNTIF(AV223:BB223,"")</f>
        <v>0</v>
      </c>
      <c r="AU224" s="22">
        <f t="shared" si="3783"/>
        <v>0</v>
      </c>
      <c r="AV224" s="35">
        <f t="shared" ref="AV224:BB224" si="3802">IF($B217=$B223,AV223+AV218,AV223)</f>
        <v>0</v>
      </c>
      <c r="AW224" s="35">
        <f t="shared" si="3802"/>
        <v>0</v>
      </c>
      <c r="AX224" s="35">
        <f t="shared" si="3802"/>
        <v>0</v>
      </c>
      <c r="AY224" s="35">
        <f t="shared" si="3802"/>
        <v>0</v>
      </c>
      <c r="AZ224" s="36">
        <f t="shared" si="3802"/>
        <v>0</v>
      </c>
      <c r="BA224" s="37">
        <f t="shared" si="3802"/>
        <v>0</v>
      </c>
      <c r="BB224" s="38">
        <f t="shared" si="3802"/>
        <v>0</v>
      </c>
    </row>
    <row r="225" spans="1:54" ht="15" hidden="1" customHeight="1" x14ac:dyDescent="0.2">
      <c r="B225" s="116"/>
      <c r="C225" s="117"/>
      <c r="D225" s="118"/>
      <c r="E225" s="119"/>
      <c r="F225" s="92"/>
      <c r="G225" s="190">
        <f t="shared" ref="G225" si="3803">IF(AND($B217=$B223,$B217&lt;&gt;"",$B217&lt;&gt;0),F223+G219,F223)</f>
        <v>18</v>
      </c>
      <c r="H225" s="121"/>
      <c r="I225" s="165">
        <f t="shared" si="3773"/>
        <v>0</v>
      </c>
      <c r="J225" s="195">
        <f t="shared" ref="J225" si="3804">IF($B223=$B217,COUNTIF(L225:R225,0),COUNTIF(L226:R226,0)+COUNTIF(L226:R226,""))</f>
        <v>7</v>
      </c>
      <c r="K225" s="39">
        <f t="shared" ref="K225:R225" si="3805">IF($B217=$B223,K226+K219,K226)</f>
        <v>0</v>
      </c>
      <c r="L225" s="40">
        <f t="shared" si="3805"/>
        <v>0</v>
      </c>
      <c r="M225" s="40">
        <f t="shared" si="3805"/>
        <v>0</v>
      </c>
      <c r="N225" s="40">
        <f t="shared" si="3805"/>
        <v>0</v>
      </c>
      <c r="O225" s="40">
        <f t="shared" si="3805"/>
        <v>0</v>
      </c>
      <c r="P225" s="41">
        <f t="shared" si="3805"/>
        <v>0</v>
      </c>
      <c r="Q225" s="42">
        <f t="shared" si="3805"/>
        <v>0</v>
      </c>
      <c r="R225" s="43">
        <f t="shared" si="3805"/>
        <v>0</v>
      </c>
      <c r="S225" s="195">
        <f t="shared" ref="S225" si="3806">IF($B223=$B217,COUNTIF(U225:AA225,0),COUNTIF(U226:AA226,0)+COUNTIF(U226:AA226,""))</f>
        <v>7</v>
      </c>
      <c r="T225" s="39">
        <f t="shared" ref="T225:AA225" si="3807">IF($B217=$B223,T226+T219,T226)</f>
        <v>0</v>
      </c>
      <c r="U225" s="40">
        <f t="shared" si="3807"/>
        <v>0</v>
      </c>
      <c r="V225" s="40">
        <f t="shared" si="3807"/>
        <v>0</v>
      </c>
      <c r="W225" s="40">
        <f t="shared" si="3807"/>
        <v>0</v>
      </c>
      <c r="X225" s="40">
        <f t="shared" si="3807"/>
        <v>0</v>
      </c>
      <c r="Y225" s="41">
        <f t="shared" si="3807"/>
        <v>0</v>
      </c>
      <c r="Z225" s="42">
        <f t="shared" si="3807"/>
        <v>0</v>
      </c>
      <c r="AA225" s="43">
        <f t="shared" si="3807"/>
        <v>0</v>
      </c>
      <c r="AB225" s="195">
        <f t="shared" ref="AB225" si="3808">IF($B223=$B217,COUNTIF(AD225:AJ225,0),COUNTIF(AD226:AJ226,0)+COUNTIF(AD226:AJ226,""))</f>
        <v>7</v>
      </c>
      <c r="AC225" s="39">
        <f t="shared" ref="AC225:AJ225" si="3809">IF($B217=$B223,AC226+AC219,AC226)</f>
        <v>0</v>
      </c>
      <c r="AD225" s="40">
        <f t="shared" si="3809"/>
        <v>0</v>
      </c>
      <c r="AE225" s="40">
        <f t="shared" si="3809"/>
        <v>0</v>
      </c>
      <c r="AF225" s="40">
        <f t="shared" si="3809"/>
        <v>0</v>
      </c>
      <c r="AG225" s="40">
        <f t="shared" si="3809"/>
        <v>0</v>
      </c>
      <c r="AH225" s="41">
        <f t="shared" si="3809"/>
        <v>0</v>
      </c>
      <c r="AI225" s="42">
        <f t="shared" si="3809"/>
        <v>0</v>
      </c>
      <c r="AJ225" s="43">
        <f t="shared" si="3809"/>
        <v>0</v>
      </c>
      <c r="AK225" s="195">
        <f t="shared" ref="AK225" si="3810">IF($B223=$B217,COUNTIF(AM225:AS225,0),COUNTIF(AM226:AS226,0)+COUNTIF(AM226:AS226,""))</f>
        <v>7</v>
      </c>
      <c r="AL225" s="39">
        <f t="shared" ref="AL225:AS225" si="3811">IF($B217=$B223,AL226+AL219,AL226)</f>
        <v>0</v>
      </c>
      <c r="AM225" s="40">
        <f t="shared" si="3811"/>
        <v>0</v>
      </c>
      <c r="AN225" s="40">
        <f t="shared" si="3811"/>
        <v>0</v>
      </c>
      <c r="AO225" s="40">
        <f t="shared" si="3811"/>
        <v>0</v>
      </c>
      <c r="AP225" s="40">
        <f t="shared" si="3811"/>
        <v>0</v>
      </c>
      <c r="AQ225" s="41">
        <f t="shared" si="3811"/>
        <v>0</v>
      </c>
      <c r="AR225" s="42">
        <f t="shared" si="3811"/>
        <v>0</v>
      </c>
      <c r="AS225" s="43">
        <f t="shared" si="3811"/>
        <v>0</v>
      </c>
      <c r="AT225" s="195">
        <f t="shared" ref="AT225" si="3812">IF($B223=$B217,COUNTIF(AV225:BB225,0),COUNTIF(AV226:BB226,0)+COUNTIF(AV226:BB226,""))</f>
        <v>7</v>
      </c>
      <c r="AU225" s="39">
        <f t="shared" ref="AU225:BB225" si="3813">IF($B217=$B223,AU226+AU219,AU226)</f>
        <v>0</v>
      </c>
      <c r="AV225" s="40">
        <f t="shared" si="3813"/>
        <v>0</v>
      </c>
      <c r="AW225" s="40">
        <f t="shared" si="3813"/>
        <v>0</v>
      </c>
      <c r="AX225" s="40">
        <f t="shared" si="3813"/>
        <v>0</v>
      </c>
      <c r="AY225" s="40">
        <f t="shared" si="3813"/>
        <v>0</v>
      </c>
      <c r="AZ225" s="41">
        <f t="shared" si="3813"/>
        <v>0</v>
      </c>
      <c r="BA225" s="42">
        <f t="shared" si="3813"/>
        <v>0</v>
      </c>
      <c r="BB225" s="43">
        <f t="shared" si="3813"/>
        <v>0</v>
      </c>
    </row>
    <row r="226" spans="1:54" ht="15.75" customHeight="1" x14ac:dyDescent="0.2">
      <c r="A226" s="1">
        <f t="shared" ref="A226" si="3814">A223</f>
        <v>0</v>
      </c>
      <c r="B226" s="313">
        <f t="shared" ref="B226" si="3815">B220+1</f>
        <v>35</v>
      </c>
      <c r="C226" s="314"/>
      <c r="D226" s="314"/>
      <c r="E226" s="314"/>
      <c r="F226" s="31"/>
      <c r="G226" s="183"/>
      <c r="H226" s="122">
        <f t="shared" ref="H226" si="3816">5-COUNTIF(AU223,0)-COUNTIF(AL223,0)-COUNTIF(AC223,0)-COUNTIF(T223,0)-COUNTIF(K223,0)</f>
        <v>0</v>
      </c>
      <c r="I226" s="165">
        <f t="shared" si="3773"/>
        <v>0</v>
      </c>
      <c r="J226" s="187">
        <f t="shared" ref="J226" si="3817">IF($B223=$B217,J220+IF($F223&lt;&gt;$G223,(K223+$G225-$G224)/$F223,K223/$F223),IF($F223&lt;&gt;G223,(K223+$G225-$G224)/$F223,K223/$F223))</f>
        <v>0</v>
      </c>
      <c r="K226" s="7">
        <f t="shared" ref="K226:K227" si="3818">SUM(L226:R226)</f>
        <v>0</v>
      </c>
      <c r="L226" s="26">
        <f t="shared" ref="L226:R226" si="3819">L223</f>
        <v>0</v>
      </c>
      <c r="M226" s="26">
        <f t="shared" si="3819"/>
        <v>0</v>
      </c>
      <c r="N226" s="26">
        <f t="shared" si="3819"/>
        <v>0</v>
      </c>
      <c r="O226" s="26">
        <f t="shared" si="3819"/>
        <v>0</v>
      </c>
      <c r="P226" s="26">
        <f t="shared" si="3819"/>
        <v>0</v>
      </c>
      <c r="Q226" s="29">
        <f t="shared" si="3819"/>
        <v>0</v>
      </c>
      <c r="R226" s="23">
        <f t="shared" si="3819"/>
        <v>0</v>
      </c>
      <c r="S226" s="187">
        <f t="shared" ref="S226" si="3820">IF($B223=$B217,S220+IF($F223&lt;&gt;$G223,(T223+$G225-$G224)/$F223,T223/$F223),IF($F223&lt;&gt;P223,(T223+$G225-$G224)/$F223,T223/$F223))</f>
        <v>0</v>
      </c>
      <c r="T226" s="7">
        <f t="shared" ref="T226:T227" si="3821">SUM(U226:AA226)</f>
        <v>0</v>
      </c>
      <c r="U226" s="26">
        <f t="shared" ref="U226:AA226" si="3822">U223</f>
        <v>0</v>
      </c>
      <c r="V226" s="26">
        <f t="shared" si="3822"/>
        <v>0</v>
      </c>
      <c r="W226" s="26">
        <f t="shared" si="3822"/>
        <v>0</v>
      </c>
      <c r="X226" s="26">
        <f t="shared" si="3822"/>
        <v>0</v>
      </c>
      <c r="Y226" s="113">
        <f t="shared" si="3822"/>
        <v>0</v>
      </c>
      <c r="Z226" s="29">
        <f t="shared" si="3822"/>
        <v>0</v>
      </c>
      <c r="AA226" s="23">
        <f t="shared" si="3822"/>
        <v>0</v>
      </c>
      <c r="AB226" s="187">
        <f t="shared" ref="AB226" si="3823">IF($B223=$B217,AB220+IF($F223&lt;&gt;$G223,(AC223+$G225-$G224)/$F223,AC223/$F223),IF($F223&lt;&gt;Y223,(AC223+$G225-$G224)/$F223,AC223/$F223))</f>
        <v>0</v>
      </c>
      <c r="AC226" s="7">
        <f t="shared" ref="AC226:AC227" si="3824">SUM(AD226:AJ226)</f>
        <v>0</v>
      </c>
      <c r="AD226" s="26">
        <f t="shared" ref="AD226:AJ226" si="3825">AD223</f>
        <v>0</v>
      </c>
      <c r="AE226" s="26">
        <f t="shared" si="3825"/>
        <v>0</v>
      </c>
      <c r="AF226" s="26">
        <f t="shared" si="3825"/>
        <v>0</v>
      </c>
      <c r="AG226" s="26">
        <f t="shared" si="3825"/>
        <v>0</v>
      </c>
      <c r="AH226" s="113">
        <f t="shared" si="3825"/>
        <v>0</v>
      </c>
      <c r="AI226" s="29">
        <f t="shared" si="3825"/>
        <v>0</v>
      </c>
      <c r="AJ226" s="23">
        <f t="shared" si="3825"/>
        <v>0</v>
      </c>
      <c r="AK226" s="187">
        <f t="shared" ref="AK226" si="3826">IF($B223=$B217,AK220+IF($F223&lt;&gt;$G223,(AL223+$G225-$G224)/$F223,AL223/$F223),IF($F223&lt;&gt;AH223,(AL223+$G225-$G224)/$F223,AL223/$F223))</f>
        <v>0</v>
      </c>
      <c r="AL226" s="7">
        <f t="shared" ref="AL226:AL227" si="3827">SUM(AM226:AS226)</f>
        <v>0</v>
      </c>
      <c r="AM226" s="26">
        <f t="shared" ref="AM226:AS226" si="3828">AM223</f>
        <v>0</v>
      </c>
      <c r="AN226" s="26">
        <f t="shared" si="3828"/>
        <v>0</v>
      </c>
      <c r="AO226" s="26">
        <f t="shared" si="3828"/>
        <v>0</v>
      </c>
      <c r="AP226" s="26">
        <f t="shared" si="3828"/>
        <v>0</v>
      </c>
      <c r="AQ226" s="113">
        <f t="shared" si="3828"/>
        <v>0</v>
      </c>
      <c r="AR226" s="29">
        <f t="shared" si="3828"/>
        <v>0</v>
      </c>
      <c r="AS226" s="23">
        <f t="shared" si="3828"/>
        <v>0</v>
      </c>
      <c r="AT226" s="187">
        <f t="shared" ref="AT226" si="3829">IF($B223=$B217,AT220+IF($F223&lt;&gt;$G223,(AU223+$G225-$G224)/$F223,AU223/$F223),IF($F223&lt;&gt;AQ223,(AU223+$G225-$G224)/$F223,AU223/$F223))</f>
        <v>0</v>
      </c>
      <c r="AU226" s="7">
        <f t="shared" ref="AU226:AU227" si="3830">SUM(AV226:BB226)</f>
        <v>0</v>
      </c>
      <c r="AV226" s="6">
        <f t="shared" ref="AV226" si="3831">IF(SUM($AM$9:$AS$9)=SUM($AV$9:$BB$9),AV223,IF(AND(SUM($AV$9:$BB$9)&gt;42,SUM($AV$9:$BB$9)&lt;49),AV223,0))</f>
        <v>0</v>
      </c>
      <c r="AW226" s="6">
        <f t="shared" ref="AW226:BB226" si="3832">IF(SUM($AM$9:$AS$9)=SUM($AV$9:$BB$9),AW223,IF(AND(SUM($AV$9:$BB$9)&gt;42,SUM($AV$9:$BB$9)&lt;49),AW223,0))</f>
        <v>0</v>
      </c>
      <c r="AX226" s="6">
        <f t="shared" si="3832"/>
        <v>0</v>
      </c>
      <c r="AY226" s="6">
        <f t="shared" si="3832"/>
        <v>0</v>
      </c>
      <c r="AZ226" s="26">
        <f t="shared" si="3832"/>
        <v>0</v>
      </c>
      <c r="BA226" s="29">
        <f t="shared" si="3832"/>
        <v>0</v>
      </c>
      <c r="BB226" s="23">
        <f t="shared" si="3832"/>
        <v>0</v>
      </c>
    </row>
    <row r="227" spans="1:54" ht="15.75" customHeight="1" x14ac:dyDescent="0.2">
      <c r="A227" s="1">
        <f t="shared" ref="A227:A228" si="3833">A226</f>
        <v>0</v>
      </c>
      <c r="B227" s="313"/>
      <c r="C227" s="314"/>
      <c r="D227" s="314"/>
      <c r="E227" s="314"/>
      <c r="F227" s="31"/>
      <c r="G227" s="183"/>
      <c r="H227" s="123">
        <f t="shared" ref="H227" si="3834">IF($B223=$B217,H221+F227,$F227)</f>
        <v>0</v>
      </c>
      <c r="I227" s="165">
        <f t="shared" si="3773"/>
        <v>0</v>
      </c>
      <c r="J227" s="141">
        <f t="shared" ref="J227" si="3835">IF($H226=0,0,IF($B217=$B223,IF($H228&gt;0,$H228+J221,K223+J221),IF($H228&gt;0,$H228,K223)))</f>
        <v>0</v>
      </c>
      <c r="K227" s="7">
        <f t="shared" si="3818"/>
        <v>0</v>
      </c>
      <c r="L227" s="6"/>
      <c r="M227" s="6"/>
      <c r="N227" s="6"/>
      <c r="O227" s="6"/>
      <c r="P227" s="26"/>
      <c r="Q227" s="29"/>
      <c r="R227" s="23"/>
      <c r="S227" s="141">
        <f t="shared" ref="S227" si="3836">IF($H226=0,0,IF($B217=$B223,IF($H228&gt;0,$H228+S221,T223+S221),IF($H228&gt;0,$H228,T223)))</f>
        <v>0</v>
      </c>
      <c r="T227" s="7">
        <f t="shared" si="3821"/>
        <v>0</v>
      </c>
      <c r="U227" s="6"/>
      <c r="V227" s="6"/>
      <c r="W227" s="6"/>
      <c r="X227" s="6"/>
      <c r="Y227" s="26"/>
      <c r="Z227" s="29"/>
      <c r="AA227" s="23"/>
      <c r="AB227" s="141">
        <f t="shared" ref="AB227" si="3837">IF($H226=0,0,IF($B217=$B223,IF($H228&gt;0,$H228+AB221,AC223+AB221),IF($H228&gt;0,$H228,AC223)))</f>
        <v>0</v>
      </c>
      <c r="AC227" s="7">
        <f t="shared" si="3824"/>
        <v>0</v>
      </c>
      <c r="AD227" s="6"/>
      <c r="AE227" s="6"/>
      <c r="AF227" s="6"/>
      <c r="AG227" s="6"/>
      <c r="AH227" s="26"/>
      <c r="AI227" s="29"/>
      <c r="AJ227" s="23"/>
      <c r="AK227" s="141">
        <f t="shared" ref="AK227" si="3838">IF($H226=0,0,IF($B217=$B223,IF($H228&gt;0,$H228+AK221,AL223+AK221),IF($H228&gt;0,$H228,AL223)))</f>
        <v>0</v>
      </c>
      <c r="AL227" s="7">
        <f t="shared" si="3827"/>
        <v>0</v>
      </c>
      <c r="AM227" s="6"/>
      <c r="AN227" s="6"/>
      <c r="AO227" s="6"/>
      <c r="AP227" s="6"/>
      <c r="AQ227" s="26"/>
      <c r="AR227" s="29"/>
      <c r="AS227" s="23"/>
      <c r="AT227" s="141">
        <f t="shared" ref="AT227" si="3839">IF($H226=0,0,IF($B217=$B223,IF($H228&gt;0,$H228+AT221,AU223+AT221),IF($H228&gt;0,$H228,AU223)))</f>
        <v>0</v>
      </c>
      <c r="AU227" s="7">
        <f t="shared" si="3830"/>
        <v>0</v>
      </c>
      <c r="AV227" s="6"/>
      <c r="AW227" s="6"/>
      <c r="AX227" s="6"/>
      <c r="AY227" s="6"/>
      <c r="AZ227" s="26"/>
      <c r="BA227" s="29"/>
      <c r="BB227" s="23"/>
    </row>
    <row r="228" spans="1:54" ht="18.75" customHeight="1" thickBot="1" x14ac:dyDescent="0.25">
      <c r="A228" s="1">
        <f t="shared" si="3833"/>
        <v>0</v>
      </c>
      <c r="B228" s="323" t="str">
        <f>IF(B223="",Wydruk!$AE$6,IF(J224=0,Wydruk!$AE$7,IF(AND(G224&lt;G225,B223&lt;&gt;$B229),Wydruk!$AE$13,IF(AND($B223=$B217,$B223&lt;&gt;$B229),IF(OR(OR(J228&lt;4,J228&gt;5),OR(S228&lt;4,S228&gt;5),OR(AB228&lt;4,AB228&gt;5),OR(AK228&lt;4,AK228&gt;5),OR(AND(AT228&lt;4,AT228&gt;0),AT228&gt;5)),Wydruk!$AE$8,Wydruk!$AE$9),IF($B223=$B229,IF($F227&lt;&gt;0,Wydruk!$AE$12,Wydruk!$AE$10),IF(OR(OR(J224&lt;4,J224&gt;5),OR(S224&lt;4,S224&gt;5),OR(AB224&lt;4,AB224&gt;5),OR(AK224&lt;4,AK224&gt;5),OR(AND(AT224&lt;4,AT224&gt;0),AT224&gt;5)),Wydruk!$AE$8,Wydruk!$AE$11))))))</f>
        <v>Uzupełnij liczby godzin tygodniowego planu</v>
      </c>
      <c r="C228" s="324"/>
      <c r="D228" s="324"/>
      <c r="E228" s="324"/>
      <c r="F228" s="173">
        <f>czerwiec!F228</f>
        <v>0</v>
      </c>
      <c r="G228" s="184">
        <f>czerwiec!G228</f>
        <v>0</v>
      </c>
      <c r="H228" s="191">
        <f t="shared" ref="H228" si="3840">IF(OR($G228=0,$F228=0,$G228="",$F228=""),0,$G228/$F228)</f>
        <v>0</v>
      </c>
      <c r="I228" s="193"/>
      <c r="J228" s="176">
        <f t="shared" ref="J228" si="3841">IF($B217=$B223,IF(L223+L218&gt;0,1,0)+IF(M223+M218&gt;0,1,0)+IF(N223+N218&gt;0,1,0)+IF(O223+O218&gt;0,1,0)+IF(P223+P218&gt;0,1,0)+IF(Q223+Q218&gt;0,1,0)+IF(R223+R218&gt;0,1,0),J224)</f>
        <v>0</v>
      </c>
      <c r="K228" s="133">
        <f t="shared" ref="K228" si="3842">IF(OR($B223=$B229,J228=0,(K224-Q228+O228)&lt;=0),0,(K224-Q228+O228)/J228)</f>
        <v>0</v>
      </c>
      <c r="L228" s="137">
        <f t="shared" ref="L228" si="3843">IF(K228*(7-J225)&lt;=0,0,K228*(7-J225))</f>
        <v>0</v>
      </c>
      <c r="M228" s="311">
        <f t="shared" ref="M228" si="3844">ROUND(IF(OR(K225-K228*(7-J225)+P228&lt;0,$B223=$B229,K228&lt;=0,K225=0),0,IF(K225-K228*(7-J225)+P228&gt;Q228-O228+P228,Q228-O228+P228,K225-K228*(7-J225)+P228)),1)</f>
        <v>0</v>
      </c>
      <c r="N228" s="312"/>
      <c r="O228" s="139">
        <f t="shared" ref="O228" si="3845">IF(OR($B223=$B229,J224=0),0,IF($B223=$B217,J223,$F223))</f>
        <v>0</v>
      </c>
      <c r="P228" s="30">
        <f t="shared" ref="P228" si="3846">IF(OR($B223=$B229,J228=0),0,$G225-$G224)</f>
        <v>0</v>
      </c>
      <c r="Q228" s="134">
        <f t="shared" ref="Q228" si="3847">IF(OR($B223=$B229,J228=0),0,J227)</f>
        <v>0</v>
      </c>
      <c r="R228" s="138">
        <f t="shared" ref="R228" si="3848">IF($B223=$B229,0,K225)</f>
        <v>0</v>
      </c>
      <c r="S228" s="176">
        <f t="shared" ref="S228" si="3849">IF($B217=$B223,IF(U223+U218&gt;0,1,0)+IF(V223+V218&gt;0,1,0)+IF(W223+W218&gt;0,1,0)+IF(X223+X218&gt;0,1,0)+IF(Y223+Y218&gt;0,1,0)+IF(Z223+Z218&gt;0,1,0)+IF(AA223+AA218&gt;0,1,0),S224)</f>
        <v>0</v>
      </c>
      <c r="T228" s="133">
        <f t="shared" ref="T228" si="3850">IF(OR($B223=$B229,S228=0,(T224-Z228+X228)&lt;=0),0,(T224-Z228+X228)/S228)</f>
        <v>0</v>
      </c>
      <c r="U228" s="137">
        <f t="shared" ref="U228" si="3851">IF(T228*(7-S225)&lt;=0,0,T228*(7-S225))</f>
        <v>0</v>
      </c>
      <c r="V228" s="311">
        <f t="shared" ref="V228" si="3852">ROUND(IF(OR(T225-T228*(7-S225)+Y228&lt;0,$B223=$B229,T228&lt;=0,T225=0),0,IF(T225-T228*(7-S225)+Y228&gt;Z228-X228+Y228,Z228-X228+Y228,T225-T228*(7-S225)+Y228)),1)</f>
        <v>0</v>
      </c>
      <c r="W228" s="312"/>
      <c r="X228" s="139">
        <f t="shared" ref="X228" si="3853">IF(OR($B223=$B229,S224=0),0,IF($B223=$B217,S223,$F223))</f>
        <v>0</v>
      </c>
      <c r="Y228" s="30">
        <f t="shared" ref="Y228" si="3854">IF(OR($B223=$B229,S228=0),0,$G225-$G224)</f>
        <v>0</v>
      </c>
      <c r="Z228" s="134">
        <f t="shared" ref="Z228" si="3855">IF(OR($B223=$B229,S228=0),0,S227)</f>
        <v>0</v>
      </c>
      <c r="AA228" s="138">
        <f t="shared" ref="AA228" si="3856">IF($B223=$B229,0,T225)</f>
        <v>0</v>
      </c>
      <c r="AB228" s="176">
        <f t="shared" ref="AB228" si="3857">IF($B217=$B223,IF(AD223+AD218&gt;0,1,0)+IF(AE223+AE218&gt;0,1,0)+IF(AF223+AF218&gt;0,1,0)+IF(AG223+AG218&gt;0,1,0)+IF(AH223+AH218&gt;0,1,0)+IF(AI223+AI218&gt;0,1,0)+IF(AJ223+AJ218&gt;0,1,0),AB224)</f>
        <v>0</v>
      </c>
      <c r="AC228" s="133">
        <f t="shared" ref="AC228" si="3858">IF(OR($B223=$B229,AB228=0,(AC224-AI228+AG228)&lt;=0),0,(AC224-AI228+AG228)/AB228)</f>
        <v>0</v>
      </c>
      <c r="AD228" s="137">
        <f t="shared" ref="AD228" si="3859">IF(AC228*(7-AB225)&lt;=0,0,AC228*(7-AB225))</f>
        <v>0</v>
      </c>
      <c r="AE228" s="311">
        <f t="shared" ref="AE228" si="3860">ROUND(IF(OR(AC225-AC228*(7-AB225)+AH228&lt;0,$B223=$B229,AC228&lt;=0,AC225=0),0,IF(AC225-AC228*(7-AB225)+AH228&gt;AI228-AG228+AH228,AI228-AG228+AH228,AC225-AC228*(7-AB225)+AH228)),1)</f>
        <v>0</v>
      </c>
      <c r="AF228" s="312"/>
      <c r="AG228" s="139">
        <f t="shared" ref="AG228" si="3861">IF(OR($B223=$B229,AB224=0),0,IF($B223=$B217,AB223,$F223))</f>
        <v>0</v>
      </c>
      <c r="AH228" s="30">
        <f t="shared" ref="AH228" si="3862">IF(OR($B223=$B229,AB228=0),0,$G225-$G224)</f>
        <v>0</v>
      </c>
      <c r="AI228" s="134">
        <f t="shared" ref="AI228" si="3863">IF(OR($B223=$B229,AB228=0),0,AB227)</f>
        <v>0</v>
      </c>
      <c r="AJ228" s="138">
        <f t="shared" ref="AJ228" si="3864">IF($B223=$B229,0,AC225)</f>
        <v>0</v>
      </c>
      <c r="AK228" s="176">
        <f t="shared" ref="AK228" si="3865">IF($B217=$B223,IF(AM223+AM218&gt;0,1,0)+IF(AN223+AN218&gt;0,1,0)+IF(AO223+AO218&gt;0,1,0)+IF(AP223+AP218&gt;0,1,0)+IF(AQ223+AQ218&gt;0,1,0)+IF(AR223+AR218&gt;0,1,0)+IF(AS223+AS218&gt;0,1,0),AK224)</f>
        <v>0</v>
      </c>
      <c r="AL228" s="133">
        <f t="shared" ref="AL228" si="3866">IF(OR($B223=$B229,AK228=0,(AL224-AR228+AP228)&lt;=0),0,(AL224-AR228+AP228)/AK228)</f>
        <v>0</v>
      </c>
      <c r="AM228" s="137">
        <f t="shared" ref="AM228" si="3867">IF(AL228*(7-AK225)&lt;=0,0,AL228*(7-AK225))</f>
        <v>0</v>
      </c>
      <c r="AN228" s="311">
        <f t="shared" ref="AN228" si="3868">ROUND(IF(OR(AL225-AL228*(7-AK225)+AQ228&lt;0,$B223=$B229,AL228&lt;=0,AL225=0),0,IF(AL225-AL228*(7-AK225)+AQ228&gt;AR228-AP228+AQ228,AR228-AP228+AQ228,AL225-AL228*(7-AK225)+AQ228)),1)</f>
        <v>0</v>
      </c>
      <c r="AO228" s="312"/>
      <c r="AP228" s="139">
        <f t="shared" ref="AP228" si="3869">IF(OR($B223=$B229,AK224=0),0,IF($B223=$B217,AK223,$F223))</f>
        <v>0</v>
      </c>
      <c r="AQ228" s="30">
        <f t="shared" ref="AQ228" si="3870">IF(OR($B223=$B229,AK228=0),0,$G225-$G224)</f>
        <v>0</v>
      </c>
      <c r="AR228" s="134">
        <f t="shared" ref="AR228" si="3871">IF(OR($B223=$B229,AK228=0),0,AK227)</f>
        <v>0</v>
      </c>
      <c r="AS228" s="138">
        <f t="shared" ref="AS228" si="3872">IF($B223=$B229,0,AL225)</f>
        <v>0</v>
      </c>
      <c r="AT228" s="176">
        <f t="shared" ref="AT228" si="3873">IF($B217=$B223,IF(AV223+AV218&gt;0,1,0)+IF(AW223+AW218&gt;0,1,0)+IF(AX223+AX218&gt;0,1,0)+IF(AY223+AY218&gt;0,1,0)+IF(AZ223+AZ218&gt;0,1,0)+IF(BA223+BA218&gt;0,1,0)+IF(BB223+BB218&gt;0,1,0),AT224)</f>
        <v>0</v>
      </c>
      <c r="AU228" s="133">
        <f t="shared" ref="AU228" si="3874">IF(OR($B223=$B229,AT228=0,(AU224-BA228+AY228)&lt;=0),0,(AU224-BA228+AY228)/AT228)</f>
        <v>0</v>
      </c>
      <c r="AV228" s="137">
        <f t="shared" ref="AV228" si="3875">IF(AU228*(7-AT225)&lt;=0,0,AU228*(7-AT225))</f>
        <v>0</v>
      </c>
      <c r="AW228" s="311">
        <f t="shared" ref="AW228" si="3876">ROUND(IF(OR(AU225-AU228*(7-AT225)+AZ228&lt;0,$B223=$B229,AU228&lt;=0,AU225=0),0,IF(AU225-AU228*(7-AT225)+AZ228&gt;BA228-AY228+AZ228,BA228-AY228+AZ228,AU225-AU228*(7-AT225)+AZ228)),1)</f>
        <v>0</v>
      </c>
      <c r="AX228" s="312"/>
      <c r="AY228" s="139">
        <f t="shared" ref="AY228" si="3877">IF(OR($B223=$B229,AT224=0),0,IF($B223=$B217,AT223,$F223))</f>
        <v>0</v>
      </c>
      <c r="AZ228" s="30">
        <f t="shared" ref="AZ228" si="3878">IF(OR($B223=$B229,AT228=0),0,$G225-$G224)</f>
        <v>0</v>
      </c>
      <c r="BA228" s="134">
        <f t="shared" ref="BA228" si="3879">IF(OR($B223=$B229,AT228=0),0,AT227)</f>
        <v>0</v>
      </c>
      <c r="BB228" s="138">
        <f t="shared" ref="BB228" si="3880">IF($B223=$B229,0,AU225)</f>
        <v>0</v>
      </c>
    </row>
    <row r="229" spans="1:54" ht="15.75" x14ac:dyDescent="0.2">
      <c r="A229" s="1">
        <f t="shared" ref="A229" si="3881">IF(B229="","1. Niewypełnione",B229)</f>
        <v>0</v>
      </c>
      <c r="B229" s="320">
        <f>czerwiec!B229</f>
        <v>0</v>
      </c>
      <c r="C229" s="321">
        <f>czerwiec!C229</f>
        <v>0</v>
      </c>
      <c r="D229" s="321">
        <f>czerwiec!D229</f>
        <v>0</v>
      </c>
      <c r="E229" s="321">
        <f>czerwiec!E229</f>
        <v>0</v>
      </c>
      <c r="F229" s="177">
        <f>czerwiec!F229</f>
        <v>18</v>
      </c>
      <c r="G229" s="185">
        <f>czerwiec!G229</f>
        <v>18</v>
      </c>
      <c r="H229" s="177"/>
      <c r="I229" s="192">
        <f t="shared" ref="I229:I233" si="3882">K229+T229+AC229+AL229+AU229</f>
        <v>0</v>
      </c>
      <c r="J229" s="186">
        <f t="shared" ref="J229" si="3883">IF(OR($B229=$B235,J232=0),0,ROUND((K230+P234)/J232,0))</f>
        <v>0</v>
      </c>
      <c r="K229" s="51">
        <f t="shared" ref="K229:K230" si="3884">SUM(L229:R229)</f>
        <v>0</v>
      </c>
      <c r="L229" s="52">
        <f>czerwiec!L229</f>
        <v>0</v>
      </c>
      <c r="M229" s="52">
        <f>czerwiec!M229</f>
        <v>0</v>
      </c>
      <c r="N229" s="52">
        <f>czerwiec!N229</f>
        <v>0</v>
      </c>
      <c r="O229" s="52">
        <f>czerwiec!O229</f>
        <v>0</v>
      </c>
      <c r="P229" s="53">
        <f>czerwiec!P229</f>
        <v>0</v>
      </c>
      <c r="Q229" s="54">
        <f>czerwiec!Q229</f>
        <v>0</v>
      </c>
      <c r="R229" s="55">
        <f>czerwiec!R229</f>
        <v>0</v>
      </c>
      <c r="S229" s="188">
        <f t="shared" ref="S229" si="3885">IF(OR($B229=$B235,S232=0),0,ROUND((T230+Y234)/S232,0))</f>
        <v>0</v>
      </c>
      <c r="T229" s="51">
        <f t="shared" ref="T229:T230" si="3886">SUM(U229:AA229)</f>
        <v>0</v>
      </c>
      <c r="U229" s="52">
        <f>czerwiec!U229</f>
        <v>0</v>
      </c>
      <c r="V229" s="52">
        <f>czerwiec!V229</f>
        <v>0</v>
      </c>
      <c r="W229" s="52">
        <f>czerwiec!W229</f>
        <v>0</v>
      </c>
      <c r="X229" s="52">
        <f>czerwiec!X229</f>
        <v>0</v>
      </c>
      <c r="Y229" s="53">
        <f>czerwiec!Y229</f>
        <v>0</v>
      </c>
      <c r="Z229" s="54">
        <f>czerwiec!Z229</f>
        <v>0</v>
      </c>
      <c r="AA229" s="55">
        <f>czerwiec!AA229</f>
        <v>0</v>
      </c>
      <c r="AB229" s="188">
        <f t="shared" ref="AB229" si="3887">IF(OR($B229=$B235,AB232=0),0,ROUND((AC230+AH234)/AB232,0))</f>
        <v>0</v>
      </c>
      <c r="AC229" s="51">
        <f t="shared" ref="AC229:AC230" si="3888">SUM(AD229:AJ229)</f>
        <v>0</v>
      </c>
      <c r="AD229" s="52">
        <f>czerwiec!AD229</f>
        <v>0</v>
      </c>
      <c r="AE229" s="52">
        <f>czerwiec!AE229</f>
        <v>0</v>
      </c>
      <c r="AF229" s="52">
        <f>czerwiec!AF229</f>
        <v>0</v>
      </c>
      <c r="AG229" s="52">
        <f>czerwiec!AG229</f>
        <v>0</v>
      </c>
      <c r="AH229" s="53">
        <f>czerwiec!AH229</f>
        <v>0</v>
      </c>
      <c r="AI229" s="54">
        <f>czerwiec!AI229</f>
        <v>0</v>
      </c>
      <c r="AJ229" s="55">
        <f>czerwiec!AJ229</f>
        <v>0</v>
      </c>
      <c r="AK229" s="188">
        <f t="shared" ref="AK229" si="3889">IF(OR($B229=$B235,AK232=0),0,ROUND((AL230+AQ234)/AK232,0))</f>
        <v>0</v>
      </c>
      <c r="AL229" s="51">
        <f t="shared" ref="AL229:AL230" si="3890">SUM(AM229:AS229)</f>
        <v>0</v>
      </c>
      <c r="AM229" s="52">
        <f>czerwiec!AM229</f>
        <v>0</v>
      </c>
      <c r="AN229" s="52">
        <f>czerwiec!AN229</f>
        <v>0</v>
      </c>
      <c r="AO229" s="52">
        <f>czerwiec!AO229</f>
        <v>0</v>
      </c>
      <c r="AP229" s="52">
        <f>czerwiec!AP229</f>
        <v>0</v>
      </c>
      <c r="AQ229" s="53">
        <f>czerwiec!AQ229</f>
        <v>0</v>
      </c>
      <c r="AR229" s="54">
        <f>czerwiec!AR229</f>
        <v>0</v>
      </c>
      <c r="AS229" s="55">
        <f>czerwiec!AS229</f>
        <v>0</v>
      </c>
      <c r="AT229" s="188">
        <f t="shared" ref="AT229" si="3891">IF(OR($B229=$B235,AT232=0),0,ROUND((AU230+AZ234)/AT232,0))</f>
        <v>0</v>
      </c>
      <c r="AU229" s="51">
        <f t="shared" ref="AU229:AU230" si="3892">SUM(AV229:BB229)</f>
        <v>0</v>
      </c>
      <c r="AV229" s="52">
        <f t="shared" ref="AV229" si="3893">IF(SUM($AM$9:$AS$9)=SUM($AV$9:$BB$9),AM229,IF(AND(SUM($AV$9:$BB$9)&gt;42,SUM($AV$9:$BB$9)&lt;49),AM229,0))</f>
        <v>0</v>
      </c>
      <c r="AW229" s="52">
        <f t="shared" ref="AW229" si="3894">IF(SUM($AM$9:$AS$9)=SUM($AV$9:$BB$9),AN229,IF(AND(SUM($AV$9:$BB$9)&gt;42,SUM($AV$9:$BB$9)&lt;49),AN229,0))</f>
        <v>0</v>
      </c>
      <c r="AX229" s="52">
        <f t="shared" ref="AX229" si="3895">IF(SUM($AM$9:$AS$9)=SUM($AV$9:$BB$9),AO229,IF(AND(SUM($AV$9:$BB$9)&gt;42,SUM($AV$9:$BB$9)&lt;49),AO229,0))</f>
        <v>0</v>
      </c>
      <c r="AY229" s="52">
        <f t="shared" ref="AY229" si="3896">IF(SUM($AM$9:$AS$9)=SUM($AV$9:$BB$9),AP229,IF(AND(SUM($AV$9:$BB$9)&gt;42,SUM($AV$9:$BB$9)&lt;49),AP229,0))</f>
        <v>0</v>
      </c>
      <c r="AZ229" s="53">
        <f t="shared" ref="AZ229" si="3897">IF(SUM($AM$9:$AS$9)=SUM($AV$9:$BB$9),AQ229,IF(AND(SUM($AV$9:$BB$9)&gt;42,SUM($AV$9:$BB$9)&lt;49),AQ229,0))</f>
        <v>0</v>
      </c>
      <c r="BA229" s="54">
        <f t="shared" ref="BA229" si="3898">IF(SUM($AM$9:$AS$9)=SUM($AV$9:$BB$9),AR229,IF(AND(SUM($AV$9:$BB$9)&gt;42,SUM($AV$9:$BB$9)&lt;49),AR229,0))</f>
        <v>0</v>
      </c>
      <c r="BB229" s="55">
        <f t="shared" ref="BB229" si="3899">IF(SUM($AM$9:$AS$9)=SUM($AV$9:$BB$9),AS229,IF(AND(SUM($AV$9:$BB$9)&gt;42,SUM($AV$9:$BB$9)&lt;49),AS229,0))</f>
        <v>0</v>
      </c>
    </row>
    <row r="230" spans="1:54" ht="12.75" hidden="1" customHeight="1" x14ac:dyDescent="0.2">
      <c r="B230" s="93"/>
      <c r="C230" s="94"/>
      <c r="D230" s="95"/>
      <c r="E230" s="115"/>
      <c r="F230" s="140" t="b">
        <f t="shared" ref="F230" si="3900">IF($B223=$B229,OR(F224,G229&lt;F229),G229&lt;F229)</f>
        <v>0</v>
      </c>
      <c r="G230" s="189">
        <f t="shared" ref="G230" si="3901">IF(AND($B223=$B229,$B223&lt;&gt;"",$B223&lt;&gt;0),G229+G224,G229)</f>
        <v>18</v>
      </c>
      <c r="H230" s="120"/>
      <c r="I230" s="165">
        <f t="shared" si="3882"/>
        <v>0</v>
      </c>
      <c r="J230" s="194">
        <f t="shared" ref="J230" si="3902">7-COUNTIF(L229:R229,0)-COUNTIF(L229:R229,"")</f>
        <v>0</v>
      </c>
      <c r="K230" s="22">
        <f t="shared" si="3884"/>
        <v>0</v>
      </c>
      <c r="L230" s="35">
        <f t="shared" ref="L230:R230" si="3903">IF($B223=$B229,L229+L224,L229)</f>
        <v>0</v>
      </c>
      <c r="M230" s="35">
        <f t="shared" si="3903"/>
        <v>0</v>
      </c>
      <c r="N230" s="35">
        <f t="shared" si="3903"/>
        <v>0</v>
      </c>
      <c r="O230" s="35">
        <f t="shared" si="3903"/>
        <v>0</v>
      </c>
      <c r="P230" s="36">
        <f t="shared" si="3903"/>
        <v>0</v>
      </c>
      <c r="Q230" s="37">
        <f t="shared" si="3903"/>
        <v>0</v>
      </c>
      <c r="R230" s="38">
        <f t="shared" si="3903"/>
        <v>0</v>
      </c>
      <c r="S230" s="194">
        <f t="shared" ref="S230" si="3904">7-COUNTIF(U229:AA229,0)-COUNTIF(U229:AA229,"")</f>
        <v>0</v>
      </c>
      <c r="T230" s="22">
        <f t="shared" si="3886"/>
        <v>0</v>
      </c>
      <c r="U230" s="35">
        <f t="shared" ref="U230:AA230" si="3905">IF($B223=$B229,U229+U224,U229)</f>
        <v>0</v>
      </c>
      <c r="V230" s="35">
        <f t="shared" si="3905"/>
        <v>0</v>
      </c>
      <c r="W230" s="35">
        <f t="shared" si="3905"/>
        <v>0</v>
      </c>
      <c r="X230" s="35">
        <f t="shared" si="3905"/>
        <v>0</v>
      </c>
      <c r="Y230" s="36">
        <f t="shared" si="3905"/>
        <v>0</v>
      </c>
      <c r="Z230" s="37">
        <f t="shared" si="3905"/>
        <v>0</v>
      </c>
      <c r="AA230" s="38">
        <f t="shared" si="3905"/>
        <v>0</v>
      </c>
      <c r="AB230" s="194">
        <f t="shared" ref="AB230" si="3906">7-COUNTIF(AD229:AJ229,0)-COUNTIF(AD229:AJ229,"")</f>
        <v>0</v>
      </c>
      <c r="AC230" s="22">
        <f t="shared" si="3888"/>
        <v>0</v>
      </c>
      <c r="AD230" s="35">
        <f t="shared" ref="AD230:AJ230" si="3907">IF($B223=$B229,AD229+AD224,AD229)</f>
        <v>0</v>
      </c>
      <c r="AE230" s="35">
        <f t="shared" si="3907"/>
        <v>0</v>
      </c>
      <c r="AF230" s="35">
        <f t="shared" si="3907"/>
        <v>0</v>
      </c>
      <c r="AG230" s="35">
        <f t="shared" si="3907"/>
        <v>0</v>
      </c>
      <c r="AH230" s="36">
        <f t="shared" si="3907"/>
        <v>0</v>
      </c>
      <c r="AI230" s="37">
        <f t="shared" si="3907"/>
        <v>0</v>
      </c>
      <c r="AJ230" s="38">
        <f t="shared" si="3907"/>
        <v>0</v>
      </c>
      <c r="AK230" s="194">
        <f t="shared" ref="AK230" si="3908">7-COUNTIF(AM229:AS229,0)-COUNTIF(AM229:AS229,"")</f>
        <v>0</v>
      </c>
      <c r="AL230" s="22">
        <f t="shared" si="3890"/>
        <v>0</v>
      </c>
      <c r="AM230" s="35">
        <f t="shared" ref="AM230:AS230" si="3909">IF($B223=$B229,AM229+AM224,AM229)</f>
        <v>0</v>
      </c>
      <c r="AN230" s="35">
        <f t="shared" si="3909"/>
        <v>0</v>
      </c>
      <c r="AO230" s="35">
        <f t="shared" si="3909"/>
        <v>0</v>
      </c>
      <c r="AP230" s="35">
        <f t="shared" si="3909"/>
        <v>0</v>
      </c>
      <c r="AQ230" s="36">
        <f t="shared" si="3909"/>
        <v>0</v>
      </c>
      <c r="AR230" s="37">
        <f t="shared" si="3909"/>
        <v>0</v>
      </c>
      <c r="AS230" s="38">
        <f t="shared" si="3909"/>
        <v>0</v>
      </c>
      <c r="AT230" s="194">
        <f t="shared" ref="AT230" si="3910">7-COUNTIF(AV229:BB229,0)-COUNTIF(AV229:BB229,"")</f>
        <v>0</v>
      </c>
      <c r="AU230" s="22">
        <f t="shared" si="3892"/>
        <v>0</v>
      </c>
      <c r="AV230" s="35">
        <f t="shared" ref="AV230:BB230" si="3911">IF($B223=$B229,AV229+AV224,AV229)</f>
        <v>0</v>
      </c>
      <c r="AW230" s="35">
        <f t="shared" si="3911"/>
        <v>0</v>
      </c>
      <c r="AX230" s="35">
        <f t="shared" si="3911"/>
        <v>0</v>
      </c>
      <c r="AY230" s="35">
        <f t="shared" si="3911"/>
        <v>0</v>
      </c>
      <c r="AZ230" s="36">
        <f t="shared" si="3911"/>
        <v>0</v>
      </c>
      <c r="BA230" s="37">
        <f t="shared" si="3911"/>
        <v>0</v>
      </c>
      <c r="BB230" s="38">
        <f t="shared" si="3911"/>
        <v>0</v>
      </c>
    </row>
    <row r="231" spans="1:54" ht="15" hidden="1" customHeight="1" x14ac:dyDescent="0.2">
      <c r="B231" s="116"/>
      <c r="C231" s="117"/>
      <c r="D231" s="118"/>
      <c r="E231" s="119"/>
      <c r="F231" s="92"/>
      <c r="G231" s="190">
        <f t="shared" ref="G231" si="3912">IF(AND($B223=$B229,$B223&lt;&gt;"",$B223&lt;&gt;0),F229+G225,F229)</f>
        <v>18</v>
      </c>
      <c r="H231" s="121"/>
      <c r="I231" s="165">
        <f t="shared" si="3882"/>
        <v>0</v>
      </c>
      <c r="J231" s="195">
        <f t="shared" ref="J231" si="3913">IF($B229=$B223,COUNTIF(L231:R231,0),COUNTIF(L232:R232,0)+COUNTIF(L232:R232,""))</f>
        <v>7</v>
      </c>
      <c r="K231" s="39">
        <f t="shared" ref="K231:R231" si="3914">IF($B223=$B229,K232+K225,K232)</f>
        <v>0</v>
      </c>
      <c r="L231" s="40">
        <f t="shared" si="3914"/>
        <v>0</v>
      </c>
      <c r="M231" s="40">
        <f t="shared" si="3914"/>
        <v>0</v>
      </c>
      <c r="N231" s="40">
        <f t="shared" si="3914"/>
        <v>0</v>
      </c>
      <c r="O231" s="40">
        <f t="shared" si="3914"/>
        <v>0</v>
      </c>
      <c r="P231" s="41">
        <f t="shared" si="3914"/>
        <v>0</v>
      </c>
      <c r="Q231" s="42">
        <f t="shared" si="3914"/>
        <v>0</v>
      </c>
      <c r="R231" s="43">
        <f t="shared" si="3914"/>
        <v>0</v>
      </c>
      <c r="S231" s="195">
        <f t="shared" ref="S231" si="3915">IF($B229=$B223,COUNTIF(U231:AA231,0),COUNTIF(U232:AA232,0)+COUNTIF(U232:AA232,""))</f>
        <v>7</v>
      </c>
      <c r="T231" s="39">
        <f t="shared" ref="T231:AA231" si="3916">IF($B223=$B229,T232+T225,T232)</f>
        <v>0</v>
      </c>
      <c r="U231" s="40">
        <f t="shared" si="3916"/>
        <v>0</v>
      </c>
      <c r="V231" s="40">
        <f t="shared" si="3916"/>
        <v>0</v>
      </c>
      <c r="W231" s="40">
        <f t="shared" si="3916"/>
        <v>0</v>
      </c>
      <c r="X231" s="40">
        <f t="shared" si="3916"/>
        <v>0</v>
      </c>
      <c r="Y231" s="41">
        <f t="shared" si="3916"/>
        <v>0</v>
      </c>
      <c r="Z231" s="42">
        <f t="shared" si="3916"/>
        <v>0</v>
      </c>
      <c r="AA231" s="43">
        <f t="shared" si="3916"/>
        <v>0</v>
      </c>
      <c r="AB231" s="195">
        <f t="shared" ref="AB231" si="3917">IF($B229=$B223,COUNTIF(AD231:AJ231,0),COUNTIF(AD232:AJ232,0)+COUNTIF(AD232:AJ232,""))</f>
        <v>7</v>
      </c>
      <c r="AC231" s="39">
        <f t="shared" ref="AC231:AJ231" si="3918">IF($B223=$B229,AC232+AC225,AC232)</f>
        <v>0</v>
      </c>
      <c r="AD231" s="40">
        <f t="shared" si="3918"/>
        <v>0</v>
      </c>
      <c r="AE231" s="40">
        <f t="shared" si="3918"/>
        <v>0</v>
      </c>
      <c r="AF231" s="40">
        <f t="shared" si="3918"/>
        <v>0</v>
      </c>
      <c r="AG231" s="40">
        <f t="shared" si="3918"/>
        <v>0</v>
      </c>
      <c r="AH231" s="41">
        <f t="shared" si="3918"/>
        <v>0</v>
      </c>
      <c r="AI231" s="42">
        <f t="shared" si="3918"/>
        <v>0</v>
      </c>
      <c r="AJ231" s="43">
        <f t="shared" si="3918"/>
        <v>0</v>
      </c>
      <c r="AK231" s="195">
        <f t="shared" ref="AK231" si="3919">IF($B229=$B223,COUNTIF(AM231:AS231,0),COUNTIF(AM232:AS232,0)+COUNTIF(AM232:AS232,""))</f>
        <v>7</v>
      </c>
      <c r="AL231" s="39">
        <f t="shared" ref="AL231:AS231" si="3920">IF($B223=$B229,AL232+AL225,AL232)</f>
        <v>0</v>
      </c>
      <c r="AM231" s="40">
        <f t="shared" si="3920"/>
        <v>0</v>
      </c>
      <c r="AN231" s="40">
        <f t="shared" si="3920"/>
        <v>0</v>
      </c>
      <c r="AO231" s="40">
        <f t="shared" si="3920"/>
        <v>0</v>
      </c>
      <c r="AP231" s="40">
        <f t="shared" si="3920"/>
        <v>0</v>
      </c>
      <c r="AQ231" s="41">
        <f t="shared" si="3920"/>
        <v>0</v>
      </c>
      <c r="AR231" s="42">
        <f t="shared" si="3920"/>
        <v>0</v>
      </c>
      <c r="AS231" s="43">
        <f t="shared" si="3920"/>
        <v>0</v>
      </c>
      <c r="AT231" s="195">
        <f t="shared" ref="AT231" si="3921">IF($B229=$B223,COUNTIF(AV231:BB231,0),COUNTIF(AV232:BB232,0)+COUNTIF(AV232:BB232,""))</f>
        <v>7</v>
      </c>
      <c r="AU231" s="39">
        <f t="shared" ref="AU231:BB231" si="3922">IF($B223=$B229,AU232+AU225,AU232)</f>
        <v>0</v>
      </c>
      <c r="AV231" s="40">
        <f t="shared" si="3922"/>
        <v>0</v>
      </c>
      <c r="AW231" s="40">
        <f t="shared" si="3922"/>
        <v>0</v>
      </c>
      <c r="AX231" s="40">
        <f t="shared" si="3922"/>
        <v>0</v>
      </c>
      <c r="AY231" s="40">
        <f t="shared" si="3922"/>
        <v>0</v>
      </c>
      <c r="AZ231" s="41">
        <f t="shared" si="3922"/>
        <v>0</v>
      </c>
      <c r="BA231" s="42">
        <f t="shared" si="3922"/>
        <v>0</v>
      </c>
      <c r="BB231" s="43">
        <f t="shared" si="3922"/>
        <v>0</v>
      </c>
    </row>
    <row r="232" spans="1:54" ht="15.75" customHeight="1" x14ac:dyDescent="0.2">
      <c r="A232" s="1">
        <f t="shared" ref="A232" si="3923">A229</f>
        <v>0</v>
      </c>
      <c r="B232" s="313">
        <f t="shared" ref="B232" si="3924">B226+1</f>
        <v>36</v>
      </c>
      <c r="C232" s="314"/>
      <c r="D232" s="314"/>
      <c r="E232" s="314"/>
      <c r="F232" s="31"/>
      <c r="G232" s="183"/>
      <c r="H232" s="122">
        <f t="shared" ref="H232" si="3925">5-COUNTIF(AU229,0)-COUNTIF(AL229,0)-COUNTIF(AC229,0)-COUNTIF(T229,0)-COUNTIF(K229,0)</f>
        <v>0</v>
      </c>
      <c r="I232" s="165">
        <f t="shared" si="3882"/>
        <v>0</v>
      </c>
      <c r="J232" s="187">
        <f t="shared" ref="J232" si="3926">IF($B229=$B223,J226+IF($F229&lt;&gt;$G229,(K229+$G231-$G230)/$F229,K229/$F229),IF($F229&lt;&gt;G229,(K229+$G231-$G230)/$F229,K229/$F229))</f>
        <v>0</v>
      </c>
      <c r="K232" s="7">
        <f t="shared" ref="K232:K233" si="3927">SUM(L232:R232)</f>
        <v>0</v>
      </c>
      <c r="L232" s="26">
        <f t="shared" ref="L232:R232" si="3928">L229</f>
        <v>0</v>
      </c>
      <c r="M232" s="26">
        <f t="shared" si="3928"/>
        <v>0</v>
      </c>
      <c r="N232" s="26">
        <f t="shared" si="3928"/>
        <v>0</v>
      </c>
      <c r="O232" s="26">
        <f t="shared" si="3928"/>
        <v>0</v>
      </c>
      <c r="P232" s="26">
        <f t="shared" si="3928"/>
        <v>0</v>
      </c>
      <c r="Q232" s="29">
        <f t="shared" si="3928"/>
        <v>0</v>
      </c>
      <c r="R232" s="23">
        <f t="shared" si="3928"/>
        <v>0</v>
      </c>
      <c r="S232" s="187">
        <f t="shared" ref="S232" si="3929">IF($B229=$B223,S226+IF($F229&lt;&gt;$G229,(T229+$G231-$G230)/$F229,T229/$F229),IF($F229&lt;&gt;P229,(T229+$G231-$G230)/$F229,T229/$F229))</f>
        <v>0</v>
      </c>
      <c r="T232" s="7">
        <f t="shared" ref="T232:T233" si="3930">SUM(U232:AA232)</f>
        <v>0</v>
      </c>
      <c r="U232" s="26">
        <f t="shared" ref="U232:AA232" si="3931">U229</f>
        <v>0</v>
      </c>
      <c r="V232" s="26">
        <f t="shared" si="3931"/>
        <v>0</v>
      </c>
      <c r="W232" s="26">
        <f t="shared" si="3931"/>
        <v>0</v>
      </c>
      <c r="X232" s="26">
        <f t="shared" si="3931"/>
        <v>0</v>
      </c>
      <c r="Y232" s="113">
        <f t="shared" si="3931"/>
        <v>0</v>
      </c>
      <c r="Z232" s="29">
        <f t="shared" si="3931"/>
        <v>0</v>
      </c>
      <c r="AA232" s="23">
        <f t="shared" si="3931"/>
        <v>0</v>
      </c>
      <c r="AB232" s="187">
        <f t="shared" ref="AB232" si="3932">IF($B229=$B223,AB226+IF($F229&lt;&gt;$G229,(AC229+$G231-$G230)/$F229,AC229/$F229),IF($F229&lt;&gt;Y229,(AC229+$G231-$G230)/$F229,AC229/$F229))</f>
        <v>0</v>
      </c>
      <c r="AC232" s="7">
        <f t="shared" ref="AC232:AC233" si="3933">SUM(AD232:AJ232)</f>
        <v>0</v>
      </c>
      <c r="AD232" s="26">
        <f t="shared" ref="AD232:AJ232" si="3934">AD229</f>
        <v>0</v>
      </c>
      <c r="AE232" s="26">
        <f t="shared" si="3934"/>
        <v>0</v>
      </c>
      <c r="AF232" s="26">
        <f t="shared" si="3934"/>
        <v>0</v>
      </c>
      <c r="AG232" s="26">
        <f t="shared" si="3934"/>
        <v>0</v>
      </c>
      <c r="AH232" s="113">
        <f t="shared" si="3934"/>
        <v>0</v>
      </c>
      <c r="AI232" s="29">
        <f t="shared" si="3934"/>
        <v>0</v>
      </c>
      <c r="AJ232" s="23">
        <f t="shared" si="3934"/>
        <v>0</v>
      </c>
      <c r="AK232" s="187">
        <f t="shared" ref="AK232" si="3935">IF($B229=$B223,AK226+IF($F229&lt;&gt;$G229,(AL229+$G231-$G230)/$F229,AL229/$F229),IF($F229&lt;&gt;AH229,(AL229+$G231-$G230)/$F229,AL229/$F229))</f>
        <v>0</v>
      </c>
      <c r="AL232" s="7">
        <f t="shared" ref="AL232:AL233" si="3936">SUM(AM232:AS232)</f>
        <v>0</v>
      </c>
      <c r="AM232" s="26">
        <f t="shared" ref="AM232:AS232" si="3937">AM229</f>
        <v>0</v>
      </c>
      <c r="AN232" s="26">
        <f t="shared" si="3937"/>
        <v>0</v>
      </c>
      <c r="AO232" s="26">
        <f t="shared" si="3937"/>
        <v>0</v>
      </c>
      <c r="AP232" s="26">
        <f t="shared" si="3937"/>
        <v>0</v>
      </c>
      <c r="AQ232" s="113">
        <f t="shared" si="3937"/>
        <v>0</v>
      </c>
      <c r="AR232" s="29">
        <f t="shared" si="3937"/>
        <v>0</v>
      </c>
      <c r="AS232" s="23">
        <f t="shared" si="3937"/>
        <v>0</v>
      </c>
      <c r="AT232" s="187">
        <f t="shared" ref="AT232" si="3938">IF($B229=$B223,AT226+IF($F229&lt;&gt;$G229,(AU229+$G231-$G230)/$F229,AU229/$F229),IF($F229&lt;&gt;AQ229,(AU229+$G231-$G230)/$F229,AU229/$F229))</f>
        <v>0</v>
      </c>
      <c r="AU232" s="7">
        <f t="shared" ref="AU232:AU233" si="3939">SUM(AV232:BB232)</f>
        <v>0</v>
      </c>
      <c r="AV232" s="6">
        <f t="shared" ref="AV232" si="3940">IF(SUM($AM$9:$AS$9)=SUM($AV$9:$BB$9),AV229,IF(AND(SUM($AV$9:$BB$9)&gt;42,SUM($AV$9:$BB$9)&lt;49),AV229,0))</f>
        <v>0</v>
      </c>
      <c r="AW232" s="6">
        <f t="shared" ref="AW232:BB232" si="3941">IF(SUM($AM$9:$AS$9)=SUM($AV$9:$BB$9),AW229,IF(AND(SUM($AV$9:$BB$9)&gt;42,SUM($AV$9:$BB$9)&lt;49),AW229,0))</f>
        <v>0</v>
      </c>
      <c r="AX232" s="6">
        <f t="shared" si="3941"/>
        <v>0</v>
      </c>
      <c r="AY232" s="6">
        <f t="shared" si="3941"/>
        <v>0</v>
      </c>
      <c r="AZ232" s="26">
        <f t="shared" si="3941"/>
        <v>0</v>
      </c>
      <c r="BA232" s="29">
        <f t="shared" si="3941"/>
        <v>0</v>
      </c>
      <c r="BB232" s="23">
        <f t="shared" si="3941"/>
        <v>0</v>
      </c>
    </row>
    <row r="233" spans="1:54" ht="15.75" customHeight="1" x14ac:dyDescent="0.2">
      <c r="A233" s="1">
        <f t="shared" ref="A233:A234" si="3942">A232</f>
        <v>0</v>
      </c>
      <c r="B233" s="313"/>
      <c r="C233" s="314"/>
      <c r="D233" s="314"/>
      <c r="E233" s="314"/>
      <c r="F233" s="31"/>
      <c r="G233" s="183"/>
      <c r="H233" s="123">
        <f t="shared" ref="H233" si="3943">IF($B229=$B223,H227+F233,$F233)</f>
        <v>0</v>
      </c>
      <c r="I233" s="165">
        <f t="shared" si="3882"/>
        <v>0</v>
      </c>
      <c r="J233" s="141">
        <f t="shared" ref="J233" si="3944">IF($H232=0,0,IF($B223=$B229,IF($H234&gt;0,$H234+J227,K229+J227),IF($H234&gt;0,$H234,K229)))</f>
        <v>0</v>
      </c>
      <c r="K233" s="7">
        <f t="shared" si="3927"/>
        <v>0</v>
      </c>
      <c r="L233" s="6"/>
      <c r="M233" s="6"/>
      <c r="N233" s="6"/>
      <c r="O233" s="6"/>
      <c r="P233" s="26"/>
      <c r="Q233" s="29"/>
      <c r="R233" s="23"/>
      <c r="S233" s="141">
        <f t="shared" ref="S233" si="3945">IF($H232=0,0,IF($B223=$B229,IF($H234&gt;0,$H234+S227,T229+S227),IF($H234&gt;0,$H234,T229)))</f>
        <v>0</v>
      </c>
      <c r="T233" s="7">
        <f t="shared" si="3930"/>
        <v>0</v>
      </c>
      <c r="U233" s="6"/>
      <c r="V233" s="6"/>
      <c r="W233" s="6"/>
      <c r="X233" s="6"/>
      <c r="Y233" s="26"/>
      <c r="Z233" s="29"/>
      <c r="AA233" s="23"/>
      <c r="AB233" s="141">
        <f t="shared" ref="AB233" si="3946">IF($H232=0,0,IF($B223=$B229,IF($H234&gt;0,$H234+AB227,AC229+AB227),IF($H234&gt;0,$H234,AC229)))</f>
        <v>0</v>
      </c>
      <c r="AC233" s="7">
        <f t="shared" si="3933"/>
        <v>0</v>
      </c>
      <c r="AD233" s="6"/>
      <c r="AE233" s="6"/>
      <c r="AF233" s="6"/>
      <c r="AG233" s="6"/>
      <c r="AH233" s="26"/>
      <c r="AI233" s="29"/>
      <c r="AJ233" s="23"/>
      <c r="AK233" s="141">
        <f t="shared" ref="AK233" si="3947">IF($H232=0,0,IF($B223=$B229,IF($H234&gt;0,$H234+AK227,AL229+AK227),IF($H234&gt;0,$H234,AL229)))</f>
        <v>0</v>
      </c>
      <c r="AL233" s="7">
        <f t="shared" si="3936"/>
        <v>0</v>
      </c>
      <c r="AM233" s="6"/>
      <c r="AN233" s="6"/>
      <c r="AO233" s="6"/>
      <c r="AP233" s="6"/>
      <c r="AQ233" s="26"/>
      <c r="AR233" s="29"/>
      <c r="AS233" s="23"/>
      <c r="AT233" s="141">
        <f t="shared" ref="AT233" si="3948">IF($H232=0,0,IF($B223=$B229,IF($H234&gt;0,$H234+AT227,AU229+AT227),IF($H234&gt;0,$H234,AU229)))</f>
        <v>0</v>
      </c>
      <c r="AU233" s="7">
        <f t="shared" si="3939"/>
        <v>0</v>
      </c>
      <c r="AV233" s="6"/>
      <c r="AW233" s="6"/>
      <c r="AX233" s="6"/>
      <c r="AY233" s="6"/>
      <c r="AZ233" s="26"/>
      <c r="BA233" s="29"/>
      <c r="BB233" s="23"/>
    </row>
    <row r="234" spans="1:54" ht="18.75" customHeight="1" thickBot="1" x14ac:dyDescent="0.25">
      <c r="A234" s="1">
        <f t="shared" si="3942"/>
        <v>0</v>
      </c>
      <c r="B234" s="323" t="str">
        <f>IF(B229="",Wydruk!$AE$6,IF(J230=0,Wydruk!$AE$7,IF(AND(G230&lt;G231,B229&lt;&gt;$B235),Wydruk!$AE$13,IF(AND($B229=$B223,$B229&lt;&gt;$B235),IF(OR(OR(J234&lt;4,J234&gt;5),OR(S234&lt;4,S234&gt;5),OR(AB234&lt;4,AB234&gt;5),OR(AK234&lt;4,AK234&gt;5),OR(AND(AT234&lt;4,AT234&gt;0),AT234&gt;5)),Wydruk!$AE$8,Wydruk!$AE$9),IF($B229=$B235,IF($F233&lt;&gt;0,Wydruk!$AE$12,Wydruk!$AE$10),IF(OR(OR(J230&lt;4,J230&gt;5),OR(S230&lt;4,S230&gt;5),OR(AB230&lt;4,AB230&gt;5),OR(AK230&lt;4,AK230&gt;5),OR(AND(AT230&lt;4,AT230&gt;0),AT230&gt;5)),Wydruk!$AE$8,Wydruk!$AE$11))))))</f>
        <v>Uzupełnij liczby godzin tygodniowego planu</v>
      </c>
      <c r="C234" s="324"/>
      <c r="D234" s="324"/>
      <c r="E234" s="324"/>
      <c r="F234" s="173">
        <f>czerwiec!F234</f>
        <v>0</v>
      </c>
      <c r="G234" s="184">
        <f>czerwiec!G234</f>
        <v>0</v>
      </c>
      <c r="H234" s="191">
        <f t="shared" ref="H234" si="3949">IF(OR($G234=0,$F234=0,$G234="",$F234=""),0,$G234/$F234)</f>
        <v>0</v>
      </c>
      <c r="I234" s="193"/>
      <c r="J234" s="176">
        <f t="shared" ref="J234" si="3950">IF($B223=$B229,IF(L229+L224&gt;0,1,0)+IF(M229+M224&gt;0,1,0)+IF(N229+N224&gt;0,1,0)+IF(O229+O224&gt;0,1,0)+IF(P229+P224&gt;0,1,0)+IF(Q229+Q224&gt;0,1,0)+IF(R229+R224&gt;0,1,0),J230)</f>
        <v>0</v>
      </c>
      <c r="K234" s="133">
        <f t="shared" ref="K234" si="3951">IF(OR($B229=$B235,J234=0,(K230-Q234+O234)&lt;=0),0,(K230-Q234+O234)/J234)</f>
        <v>0</v>
      </c>
      <c r="L234" s="137">
        <f t="shared" ref="L234" si="3952">IF(K234*(7-J231)&lt;=0,0,K234*(7-J231))</f>
        <v>0</v>
      </c>
      <c r="M234" s="311">
        <f t="shared" ref="M234" si="3953">ROUND(IF(OR(K231-K234*(7-J231)+P234&lt;0,$B229=$B235,K234&lt;=0,K231=0),0,IF(K231-K234*(7-J231)+P234&gt;Q234-O234+P234,Q234-O234+P234,K231-K234*(7-J231)+P234)),1)</f>
        <v>0</v>
      </c>
      <c r="N234" s="312"/>
      <c r="O234" s="139">
        <f t="shared" ref="O234" si="3954">IF(OR($B229=$B235,J230=0),0,IF($B229=$B223,J229,$F229))</f>
        <v>0</v>
      </c>
      <c r="P234" s="30">
        <f t="shared" ref="P234" si="3955">IF(OR($B229=$B235,J234=0),0,$G231-$G230)</f>
        <v>0</v>
      </c>
      <c r="Q234" s="134">
        <f t="shared" ref="Q234" si="3956">IF(OR($B229=$B235,J234=0),0,J233)</f>
        <v>0</v>
      </c>
      <c r="R234" s="138">
        <f t="shared" ref="R234" si="3957">IF($B229=$B235,0,K231)</f>
        <v>0</v>
      </c>
      <c r="S234" s="176">
        <f t="shared" ref="S234" si="3958">IF($B223=$B229,IF(U229+U224&gt;0,1,0)+IF(V229+V224&gt;0,1,0)+IF(W229+W224&gt;0,1,0)+IF(X229+X224&gt;0,1,0)+IF(Y229+Y224&gt;0,1,0)+IF(Z229+Z224&gt;0,1,0)+IF(AA229+AA224&gt;0,1,0),S230)</f>
        <v>0</v>
      </c>
      <c r="T234" s="133">
        <f t="shared" ref="T234" si="3959">IF(OR($B229=$B235,S234=0,(T230-Z234+X234)&lt;=0),0,(T230-Z234+X234)/S234)</f>
        <v>0</v>
      </c>
      <c r="U234" s="137">
        <f t="shared" ref="U234" si="3960">IF(T234*(7-S231)&lt;=0,0,T234*(7-S231))</f>
        <v>0</v>
      </c>
      <c r="V234" s="311">
        <f t="shared" ref="V234" si="3961">ROUND(IF(OR(T231-T234*(7-S231)+Y234&lt;0,$B229=$B235,T234&lt;=0,T231=0),0,IF(T231-T234*(7-S231)+Y234&gt;Z234-X234+Y234,Z234-X234+Y234,T231-T234*(7-S231)+Y234)),1)</f>
        <v>0</v>
      </c>
      <c r="W234" s="312"/>
      <c r="X234" s="139">
        <f t="shared" ref="X234" si="3962">IF(OR($B229=$B235,S230=0),0,IF($B229=$B223,S229,$F229))</f>
        <v>0</v>
      </c>
      <c r="Y234" s="30">
        <f t="shared" ref="Y234" si="3963">IF(OR($B229=$B235,S234=0),0,$G231-$G230)</f>
        <v>0</v>
      </c>
      <c r="Z234" s="134">
        <f t="shared" ref="Z234" si="3964">IF(OR($B229=$B235,S234=0),0,S233)</f>
        <v>0</v>
      </c>
      <c r="AA234" s="138">
        <f t="shared" ref="AA234" si="3965">IF($B229=$B235,0,T231)</f>
        <v>0</v>
      </c>
      <c r="AB234" s="176">
        <f t="shared" ref="AB234" si="3966">IF($B223=$B229,IF(AD229+AD224&gt;0,1,0)+IF(AE229+AE224&gt;0,1,0)+IF(AF229+AF224&gt;0,1,0)+IF(AG229+AG224&gt;0,1,0)+IF(AH229+AH224&gt;0,1,0)+IF(AI229+AI224&gt;0,1,0)+IF(AJ229+AJ224&gt;0,1,0),AB230)</f>
        <v>0</v>
      </c>
      <c r="AC234" s="133">
        <f t="shared" ref="AC234" si="3967">IF(OR($B229=$B235,AB234=0,(AC230-AI234+AG234)&lt;=0),0,(AC230-AI234+AG234)/AB234)</f>
        <v>0</v>
      </c>
      <c r="AD234" s="137">
        <f t="shared" ref="AD234" si="3968">IF(AC234*(7-AB231)&lt;=0,0,AC234*(7-AB231))</f>
        <v>0</v>
      </c>
      <c r="AE234" s="311">
        <f t="shared" ref="AE234" si="3969">ROUND(IF(OR(AC231-AC234*(7-AB231)+AH234&lt;0,$B229=$B235,AC234&lt;=0,AC231=0),0,IF(AC231-AC234*(7-AB231)+AH234&gt;AI234-AG234+AH234,AI234-AG234+AH234,AC231-AC234*(7-AB231)+AH234)),1)</f>
        <v>0</v>
      </c>
      <c r="AF234" s="312"/>
      <c r="AG234" s="139">
        <f t="shared" ref="AG234" si="3970">IF(OR($B229=$B235,AB230=0),0,IF($B229=$B223,AB229,$F229))</f>
        <v>0</v>
      </c>
      <c r="AH234" s="30">
        <f t="shared" ref="AH234" si="3971">IF(OR($B229=$B235,AB234=0),0,$G231-$G230)</f>
        <v>0</v>
      </c>
      <c r="AI234" s="134">
        <f t="shared" ref="AI234" si="3972">IF(OR($B229=$B235,AB234=0),0,AB233)</f>
        <v>0</v>
      </c>
      <c r="AJ234" s="138">
        <f t="shared" ref="AJ234" si="3973">IF($B229=$B235,0,AC231)</f>
        <v>0</v>
      </c>
      <c r="AK234" s="176">
        <f t="shared" ref="AK234" si="3974">IF($B223=$B229,IF(AM229+AM224&gt;0,1,0)+IF(AN229+AN224&gt;0,1,0)+IF(AO229+AO224&gt;0,1,0)+IF(AP229+AP224&gt;0,1,0)+IF(AQ229+AQ224&gt;0,1,0)+IF(AR229+AR224&gt;0,1,0)+IF(AS229+AS224&gt;0,1,0),AK230)</f>
        <v>0</v>
      </c>
      <c r="AL234" s="133">
        <f t="shared" ref="AL234" si="3975">IF(OR($B229=$B235,AK234=0,(AL230-AR234+AP234)&lt;=0),0,(AL230-AR234+AP234)/AK234)</f>
        <v>0</v>
      </c>
      <c r="AM234" s="137">
        <f t="shared" ref="AM234" si="3976">IF(AL234*(7-AK231)&lt;=0,0,AL234*(7-AK231))</f>
        <v>0</v>
      </c>
      <c r="AN234" s="311">
        <f t="shared" ref="AN234" si="3977">ROUND(IF(OR(AL231-AL234*(7-AK231)+AQ234&lt;0,$B229=$B235,AL234&lt;=0,AL231=0),0,IF(AL231-AL234*(7-AK231)+AQ234&gt;AR234-AP234+AQ234,AR234-AP234+AQ234,AL231-AL234*(7-AK231)+AQ234)),1)</f>
        <v>0</v>
      </c>
      <c r="AO234" s="312"/>
      <c r="AP234" s="139">
        <f t="shared" ref="AP234" si="3978">IF(OR($B229=$B235,AK230=0),0,IF($B229=$B223,AK229,$F229))</f>
        <v>0</v>
      </c>
      <c r="AQ234" s="30">
        <f t="shared" ref="AQ234" si="3979">IF(OR($B229=$B235,AK234=0),0,$G231-$G230)</f>
        <v>0</v>
      </c>
      <c r="AR234" s="134">
        <f t="shared" ref="AR234" si="3980">IF(OR($B229=$B235,AK234=0),0,AK233)</f>
        <v>0</v>
      </c>
      <c r="AS234" s="138">
        <f t="shared" ref="AS234" si="3981">IF($B229=$B235,0,AL231)</f>
        <v>0</v>
      </c>
      <c r="AT234" s="176">
        <f t="shared" ref="AT234" si="3982">IF($B223=$B229,IF(AV229+AV224&gt;0,1,0)+IF(AW229+AW224&gt;0,1,0)+IF(AX229+AX224&gt;0,1,0)+IF(AY229+AY224&gt;0,1,0)+IF(AZ229+AZ224&gt;0,1,0)+IF(BA229+BA224&gt;0,1,0)+IF(BB229+BB224&gt;0,1,0),AT230)</f>
        <v>0</v>
      </c>
      <c r="AU234" s="133">
        <f t="shared" ref="AU234" si="3983">IF(OR($B229=$B235,AT234=0,(AU230-BA234+AY234)&lt;=0),0,(AU230-BA234+AY234)/AT234)</f>
        <v>0</v>
      </c>
      <c r="AV234" s="137">
        <f t="shared" ref="AV234" si="3984">IF(AU234*(7-AT231)&lt;=0,0,AU234*(7-AT231))</f>
        <v>0</v>
      </c>
      <c r="AW234" s="311">
        <f t="shared" ref="AW234" si="3985">ROUND(IF(OR(AU231-AU234*(7-AT231)+AZ234&lt;0,$B229=$B235,AU234&lt;=0,AU231=0),0,IF(AU231-AU234*(7-AT231)+AZ234&gt;BA234-AY234+AZ234,BA234-AY234+AZ234,AU231-AU234*(7-AT231)+AZ234)),1)</f>
        <v>0</v>
      </c>
      <c r="AX234" s="312"/>
      <c r="AY234" s="139">
        <f t="shared" ref="AY234" si="3986">IF(OR($B229=$B235,AT230=0),0,IF($B229=$B223,AT229,$F229))</f>
        <v>0</v>
      </c>
      <c r="AZ234" s="30">
        <f t="shared" ref="AZ234" si="3987">IF(OR($B229=$B235,AT234=0),0,$G231-$G230)</f>
        <v>0</v>
      </c>
      <c r="BA234" s="134">
        <f t="shared" ref="BA234" si="3988">IF(OR($B229=$B235,AT234=0),0,AT233)</f>
        <v>0</v>
      </c>
      <c r="BB234" s="138">
        <f t="shared" ref="BB234" si="3989">IF($B229=$B235,0,AU231)</f>
        <v>0</v>
      </c>
    </row>
    <row r="235" spans="1:54" ht="15.75" x14ac:dyDescent="0.2">
      <c r="A235" s="1">
        <f t="shared" ref="A235" si="3990">IF(B235="","1. Niewypełnione",B235)</f>
        <v>0</v>
      </c>
      <c r="B235" s="320">
        <f>czerwiec!B235</f>
        <v>0</v>
      </c>
      <c r="C235" s="321">
        <f>czerwiec!C235</f>
        <v>0</v>
      </c>
      <c r="D235" s="321">
        <f>czerwiec!D235</f>
        <v>0</v>
      </c>
      <c r="E235" s="321">
        <f>czerwiec!E235</f>
        <v>0</v>
      </c>
      <c r="F235" s="177">
        <f>czerwiec!F235</f>
        <v>18</v>
      </c>
      <c r="G235" s="185">
        <f>czerwiec!G235</f>
        <v>18</v>
      </c>
      <c r="H235" s="177"/>
      <c r="I235" s="192">
        <f t="shared" ref="I235:I239" si="3991">K235+T235+AC235+AL235+AU235</f>
        <v>0</v>
      </c>
      <c r="J235" s="186">
        <f t="shared" ref="J235" si="3992">IF(OR($B235=$B241,J238=0),0,ROUND((K236+P240)/J238,0))</f>
        <v>0</v>
      </c>
      <c r="K235" s="51">
        <f t="shared" ref="K235:K236" si="3993">SUM(L235:R235)</f>
        <v>0</v>
      </c>
      <c r="L235" s="52">
        <f>czerwiec!L235</f>
        <v>0</v>
      </c>
      <c r="M235" s="52">
        <f>czerwiec!M235</f>
        <v>0</v>
      </c>
      <c r="N235" s="52">
        <f>czerwiec!N235</f>
        <v>0</v>
      </c>
      <c r="O235" s="52">
        <f>czerwiec!O235</f>
        <v>0</v>
      </c>
      <c r="P235" s="53">
        <f>czerwiec!P235</f>
        <v>0</v>
      </c>
      <c r="Q235" s="54">
        <f>czerwiec!Q235</f>
        <v>0</v>
      </c>
      <c r="R235" s="55">
        <f>czerwiec!R235</f>
        <v>0</v>
      </c>
      <c r="S235" s="188">
        <f t="shared" ref="S235" si="3994">IF(OR($B235=$B241,S238=0),0,ROUND((T236+Y240)/S238,0))</f>
        <v>0</v>
      </c>
      <c r="T235" s="51">
        <f t="shared" ref="T235:T236" si="3995">SUM(U235:AA235)</f>
        <v>0</v>
      </c>
      <c r="U235" s="52">
        <f>czerwiec!U235</f>
        <v>0</v>
      </c>
      <c r="V235" s="52">
        <f>czerwiec!V235</f>
        <v>0</v>
      </c>
      <c r="W235" s="52">
        <f>czerwiec!W235</f>
        <v>0</v>
      </c>
      <c r="X235" s="52">
        <f>czerwiec!X235</f>
        <v>0</v>
      </c>
      <c r="Y235" s="53">
        <f>czerwiec!Y235</f>
        <v>0</v>
      </c>
      <c r="Z235" s="54">
        <f>czerwiec!Z235</f>
        <v>0</v>
      </c>
      <c r="AA235" s="55">
        <f>czerwiec!AA235</f>
        <v>0</v>
      </c>
      <c r="AB235" s="188">
        <f t="shared" ref="AB235" si="3996">IF(OR($B235=$B241,AB238=0),0,ROUND((AC236+AH240)/AB238,0))</f>
        <v>0</v>
      </c>
      <c r="AC235" s="51">
        <f t="shared" ref="AC235:AC236" si="3997">SUM(AD235:AJ235)</f>
        <v>0</v>
      </c>
      <c r="AD235" s="52">
        <f>czerwiec!AD235</f>
        <v>0</v>
      </c>
      <c r="AE235" s="52">
        <f>czerwiec!AE235</f>
        <v>0</v>
      </c>
      <c r="AF235" s="52">
        <f>czerwiec!AF235</f>
        <v>0</v>
      </c>
      <c r="AG235" s="52">
        <f>czerwiec!AG235</f>
        <v>0</v>
      </c>
      <c r="AH235" s="53">
        <f>czerwiec!AH235</f>
        <v>0</v>
      </c>
      <c r="AI235" s="54">
        <f>czerwiec!AI235</f>
        <v>0</v>
      </c>
      <c r="AJ235" s="55">
        <f>czerwiec!AJ235</f>
        <v>0</v>
      </c>
      <c r="AK235" s="188">
        <f t="shared" ref="AK235" si="3998">IF(OR($B235=$B241,AK238=0),0,ROUND((AL236+AQ240)/AK238,0))</f>
        <v>0</v>
      </c>
      <c r="AL235" s="51">
        <f t="shared" ref="AL235:AL236" si="3999">SUM(AM235:AS235)</f>
        <v>0</v>
      </c>
      <c r="AM235" s="52">
        <f>czerwiec!AM235</f>
        <v>0</v>
      </c>
      <c r="AN235" s="52">
        <f>czerwiec!AN235</f>
        <v>0</v>
      </c>
      <c r="AO235" s="52">
        <f>czerwiec!AO235</f>
        <v>0</v>
      </c>
      <c r="AP235" s="52">
        <f>czerwiec!AP235</f>
        <v>0</v>
      </c>
      <c r="AQ235" s="53">
        <f>czerwiec!AQ235</f>
        <v>0</v>
      </c>
      <c r="AR235" s="54">
        <f>czerwiec!AR235</f>
        <v>0</v>
      </c>
      <c r="AS235" s="55">
        <f>czerwiec!AS235</f>
        <v>0</v>
      </c>
      <c r="AT235" s="188">
        <f t="shared" ref="AT235" si="4000">IF(OR($B235=$B241,AT238=0),0,ROUND((AU236+AZ240)/AT238,0))</f>
        <v>0</v>
      </c>
      <c r="AU235" s="51">
        <f t="shared" ref="AU235:AU236" si="4001">SUM(AV235:BB235)</f>
        <v>0</v>
      </c>
      <c r="AV235" s="52">
        <f t="shared" ref="AV235" si="4002">IF(SUM($AM$9:$AS$9)=SUM($AV$9:$BB$9),AM235,IF(AND(SUM($AV$9:$BB$9)&gt;42,SUM($AV$9:$BB$9)&lt;49),AM235,0))</f>
        <v>0</v>
      </c>
      <c r="AW235" s="52">
        <f t="shared" ref="AW235" si="4003">IF(SUM($AM$9:$AS$9)=SUM($AV$9:$BB$9),AN235,IF(AND(SUM($AV$9:$BB$9)&gt;42,SUM($AV$9:$BB$9)&lt;49),AN235,0))</f>
        <v>0</v>
      </c>
      <c r="AX235" s="52">
        <f t="shared" ref="AX235" si="4004">IF(SUM($AM$9:$AS$9)=SUM($AV$9:$BB$9),AO235,IF(AND(SUM($AV$9:$BB$9)&gt;42,SUM($AV$9:$BB$9)&lt;49),AO235,0))</f>
        <v>0</v>
      </c>
      <c r="AY235" s="52">
        <f t="shared" ref="AY235" si="4005">IF(SUM($AM$9:$AS$9)=SUM($AV$9:$BB$9),AP235,IF(AND(SUM($AV$9:$BB$9)&gt;42,SUM($AV$9:$BB$9)&lt;49),AP235,0))</f>
        <v>0</v>
      </c>
      <c r="AZ235" s="53">
        <f t="shared" ref="AZ235" si="4006">IF(SUM($AM$9:$AS$9)=SUM($AV$9:$BB$9),AQ235,IF(AND(SUM($AV$9:$BB$9)&gt;42,SUM($AV$9:$BB$9)&lt;49),AQ235,0))</f>
        <v>0</v>
      </c>
      <c r="BA235" s="54">
        <f t="shared" ref="BA235" si="4007">IF(SUM($AM$9:$AS$9)=SUM($AV$9:$BB$9),AR235,IF(AND(SUM($AV$9:$BB$9)&gt;42,SUM($AV$9:$BB$9)&lt;49),AR235,0))</f>
        <v>0</v>
      </c>
      <c r="BB235" s="55">
        <f t="shared" ref="BB235" si="4008">IF(SUM($AM$9:$AS$9)=SUM($AV$9:$BB$9),AS235,IF(AND(SUM($AV$9:$BB$9)&gt;42,SUM($AV$9:$BB$9)&lt;49),AS235,0))</f>
        <v>0</v>
      </c>
    </row>
    <row r="236" spans="1:54" ht="12.75" hidden="1" customHeight="1" x14ac:dyDescent="0.2">
      <c r="B236" s="93"/>
      <c r="C236" s="94"/>
      <c r="D236" s="95"/>
      <c r="E236" s="115"/>
      <c r="F236" s="140" t="b">
        <f t="shared" ref="F236" si="4009">IF($B229=$B235,OR(F230,G235&lt;F235),G235&lt;F235)</f>
        <v>0</v>
      </c>
      <c r="G236" s="189">
        <f t="shared" ref="G236" si="4010">IF(AND($B229=$B235,$B229&lt;&gt;"",$B229&lt;&gt;0),G235+G230,G235)</f>
        <v>18</v>
      </c>
      <c r="H236" s="120"/>
      <c r="I236" s="165">
        <f t="shared" si="3991"/>
        <v>0</v>
      </c>
      <c r="J236" s="194">
        <f t="shared" ref="J236" si="4011">7-COUNTIF(L235:R235,0)-COUNTIF(L235:R235,"")</f>
        <v>0</v>
      </c>
      <c r="K236" s="22">
        <f t="shared" si="3993"/>
        <v>0</v>
      </c>
      <c r="L236" s="35">
        <f t="shared" ref="L236:R236" si="4012">IF($B229=$B235,L235+L230,L235)</f>
        <v>0</v>
      </c>
      <c r="M236" s="35">
        <f t="shared" si="4012"/>
        <v>0</v>
      </c>
      <c r="N236" s="35">
        <f t="shared" si="4012"/>
        <v>0</v>
      </c>
      <c r="O236" s="35">
        <f t="shared" si="4012"/>
        <v>0</v>
      </c>
      <c r="P236" s="36">
        <f t="shared" si="4012"/>
        <v>0</v>
      </c>
      <c r="Q236" s="37">
        <f t="shared" si="4012"/>
        <v>0</v>
      </c>
      <c r="R236" s="38">
        <f t="shared" si="4012"/>
        <v>0</v>
      </c>
      <c r="S236" s="194">
        <f t="shared" ref="S236" si="4013">7-COUNTIF(U235:AA235,0)-COUNTIF(U235:AA235,"")</f>
        <v>0</v>
      </c>
      <c r="T236" s="22">
        <f t="shared" si="3995"/>
        <v>0</v>
      </c>
      <c r="U236" s="35">
        <f t="shared" ref="U236:AA236" si="4014">IF($B229=$B235,U235+U230,U235)</f>
        <v>0</v>
      </c>
      <c r="V236" s="35">
        <f t="shared" si="4014"/>
        <v>0</v>
      </c>
      <c r="W236" s="35">
        <f t="shared" si="4014"/>
        <v>0</v>
      </c>
      <c r="X236" s="35">
        <f t="shared" si="4014"/>
        <v>0</v>
      </c>
      <c r="Y236" s="36">
        <f t="shared" si="4014"/>
        <v>0</v>
      </c>
      <c r="Z236" s="37">
        <f t="shared" si="4014"/>
        <v>0</v>
      </c>
      <c r="AA236" s="38">
        <f t="shared" si="4014"/>
        <v>0</v>
      </c>
      <c r="AB236" s="194">
        <f t="shared" ref="AB236" si="4015">7-COUNTIF(AD235:AJ235,0)-COUNTIF(AD235:AJ235,"")</f>
        <v>0</v>
      </c>
      <c r="AC236" s="22">
        <f t="shared" si="3997"/>
        <v>0</v>
      </c>
      <c r="AD236" s="35">
        <f t="shared" ref="AD236:AJ236" si="4016">IF($B229=$B235,AD235+AD230,AD235)</f>
        <v>0</v>
      </c>
      <c r="AE236" s="35">
        <f t="shared" si="4016"/>
        <v>0</v>
      </c>
      <c r="AF236" s="35">
        <f t="shared" si="4016"/>
        <v>0</v>
      </c>
      <c r="AG236" s="35">
        <f t="shared" si="4016"/>
        <v>0</v>
      </c>
      <c r="AH236" s="36">
        <f t="shared" si="4016"/>
        <v>0</v>
      </c>
      <c r="AI236" s="37">
        <f t="shared" si="4016"/>
        <v>0</v>
      </c>
      <c r="AJ236" s="38">
        <f t="shared" si="4016"/>
        <v>0</v>
      </c>
      <c r="AK236" s="194">
        <f t="shared" ref="AK236" si="4017">7-COUNTIF(AM235:AS235,0)-COUNTIF(AM235:AS235,"")</f>
        <v>0</v>
      </c>
      <c r="AL236" s="22">
        <f t="shared" si="3999"/>
        <v>0</v>
      </c>
      <c r="AM236" s="35">
        <f t="shared" ref="AM236:AS236" si="4018">IF($B229=$B235,AM235+AM230,AM235)</f>
        <v>0</v>
      </c>
      <c r="AN236" s="35">
        <f t="shared" si="4018"/>
        <v>0</v>
      </c>
      <c r="AO236" s="35">
        <f t="shared" si="4018"/>
        <v>0</v>
      </c>
      <c r="AP236" s="35">
        <f t="shared" si="4018"/>
        <v>0</v>
      </c>
      <c r="AQ236" s="36">
        <f t="shared" si="4018"/>
        <v>0</v>
      </c>
      <c r="AR236" s="37">
        <f t="shared" si="4018"/>
        <v>0</v>
      </c>
      <c r="AS236" s="38">
        <f t="shared" si="4018"/>
        <v>0</v>
      </c>
      <c r="AT236" s="194">
        <f t="shared" ref="AT236" si="4019">7-COUNTIF(AV235:BB235,0)-COUNTIF(AV235:BB235,"")</f>
        <v>0</v>
      </c>
      <c r="AU236" s="22">
        <f t="shared" si="4001"/>
        <v>0</v>
      </c>
      <c r="AV236" s="35">
        <f t="shared" ref="AV236:BB236" si="4020">IF($B229=$B235,AV235+AV230,AV235)</f>
        <v>0</v>
      </c>
      <c r="AW236" s="35">
        <f t="shared" si="4020"/>
        <v>0</v>
      </c>
      <c r="AX236" s="35">
        <f t="shared" si="4020"/>
        <v>0</v>
      </c>
      <c r="AY236" s="35">
        <f t="shared" si="4020"/>
        <v>0</v>
      </c>
      <c r="AZ236" s="36">
        <f t="shared" si="4020"/>
        <v>0</v>
      </c>
      <c r="BA236" s="37">
        <f t="shared" si="4020"/>
        <v>0</v>
      </c>
      <c r="BB236" s="38">
        <f t="shared" si="4020"/>
        <v>0</v>
      </c>
    </row>
    <row r="237" spans="1:54" ht="15" hidden="1" customHeight="1" x14ac:dyDescent="0.2">
      <c r="B237" s="116"/>
      <c r="C237" s="117"/>
      <c r="D237" s="118"/>
      <c r="E237" s="119"/>
      <c r="F237" s="92"/>
      <c r="G237" s="190">
        <f t="shared" ref="G237" si="4021">IF(AND($B229=$B235,$B229&lt;&gt;"",$B229&lt;&gt;0),F235+G231,F235)</f>
        <v>18</v>
      </c>
      <c r="H237" s="121"/>
      <c r="I237" s="165">
        <f t="shared" si="3991"/>
        <v>0</v>
      </c>
      <c r="J237" s="195">
        <f t="shared" ref="J237" si="4022">IF($B235=$B229,COUNTIF(L237:R237,0),COUNTIF(L238:R238,0)+COUNTIF(L238:R238,""))</f>
        <v>7</v>
      </c>
      <c r="K237" s="39">
        <f t="shared" ref="K237:R237" si="4023">IF($B229=$B235,K238+K231,K238)</f>
        <v>0</v>
      </c>
      <c r="L237" s="40">
        <f t="shared" si="4023"/>
        <v>0</v>
      </c>
      <c r="M237" s="40">
        <f t="shared" si="4023"/>
        <v>0</v>
      </c>
      <c r="N237" s="40">
        <f t="shared" si="4023"/>
        <v>0</v>
      </c>
      <c r="O237" s="40">
        <f t="shared" si="4023"/>
        <v>0</v>
      </c>
      <c r="P237" s="41">
        <f t="shared" si="4023"/>
        <v>0</v>
      </c>
      <c r="Q237" s="42">
        <f t="shared" si="4023"/>
        <v>0</v>
      </c>
      <c r="R237" s="43">
        <f t="shared" si="4023"/>
        <v>0</v>
      </c>
      <c r="S237" s="195">
        <f t="shared" ref="S237" si="4024">IF($B235=$B229,COUNTIF(U237:AA237,0),COUNTIF(U238:AA238,0)+COUNTIF(U238:AA238,""))</f>
        <v>7</v>
      </c>
      <c r="T237" s="39">
        <f t="shared" ref="T237:AA237" si="4025">IF($B229=$B235,T238+T231,T238)</f>
        <v>0</v>
      </c>
      <c r="U237" s="40">
        <f t="shared" si="4025"/>
        <v>0</v>
      </c>
      <c r="V237" s="40">
        <f t="shared" si="4025"/>
        <v>0</v>
      </c>
      <c r="W237" s="40">
        <f t="shared" si="4025"/>
        <v>0</v>
      </c>
      <c r="X237" s="40">
        <f t="shared" si="4025"/>
        <v>0</v>
      </c>
      <c r="Y237" s="41">
        <f t="shared" si="4025"/>
        <v>0</v>
      </c>
      <c r="Z237" s="42">
        <f t="shared" si="4025"/>
        <v>0</v>
      </c>
      <c r="AA237" s="43">
        <f t="shared" si="4025"/>
        <v>0</v>
      </c>
      <c r="AB237" s="195">
        <f t="shared" ref="AB237" si="4026">IF($B235=$B229,COUNTIF(AD237:AJ237,0),COUNTIF(AD238:AJ238,0)+COUNTIF(AD238:AJ238,""))</f>
        <v>7</v>
      </c>
      <c r="AC237" s="39">
        <f t="shared" ref="AC237:AJ237" si="4027">IF($B229=$B235,AC238+AC231,AC238)</f>
        <v>0</v>
      </c>
      <c r="AD237" s="40">
        <f t="shared" si="4027"/>
        <v>0</v>
      </c>
      <c r="AE237" s="40">
        <f t="shared" si="4027"/>
        <v>0</v>
      </c>
      <c r="AF237" s="40">
        <f t="shared" si="4027"/>
        <v>0</v>
      </c>
      <c r="AG237" s="40">
        <f t="shared" si="4027"/>
        <v>0</v>
      </c>
      <c r="AH237" s="41">
        <f t="shared" si="4027"/>
        <v>0</v>
      </c>
      <c r="AI237" s="42">
        <f t="shared" si="4027"/>
        <v>0</v>
      </c>
      <c r="AJ237" s="43">
        <f t="shared" si="4027"/>
        <v>0</v>
      </c>
      <c r="AK237" s="195">
        <f t="shared" ref="AK237" si="4028">IF($B235=$B229,COUNTIF(AM237:AS237,0),COUNTIF(AM238:AS238,0)+COUNTIF(AM238:AS238,""))</f>
        <v>7</v>
      </c>
      <c r="AL237" s="39">
        <f t="shared" ref="AL237:AS237" si="4029">IF($B229=$B235,AL238+AL231,AL238)</f>
        <v>0</v>
      </c>
      <c r="AM237" s="40">
        <f t="shared" si="4029"/>
        <v>0</v>
      </c>
      <c r="AN237" s="40">
        <f t="shared" si="4029"/>
        <v>0</v>
      </c>
      <c r="AO237" s="40">
        <f t="shared" si="4029"/>
        <v>0</v>
      </c>
      <c r="AP237" s="40">
        <f t="shared" si="4029"/>
        <v>0</v>
      </c>
      <c r="AQ237" s="41">
        <f t="shared" si="4029"/>
        <v>0</v>
      </c>
      <c r="AR237" s="42">
        <f t="shared" si="4029"/>
        <v>0</v>
      </c>
      <c r="AS237" s="43">
        <f t="shared" si="4029"/>
        <v>0</v>
      </c>
      <c r="AT237" s="195">
        <f t="shared" ref="AT237" si="4030">IF($B235=$B229,COUNTIF(AV237:BB237,0),COUNTIF(AV238:BB238,0)+COUNTIF(AV238:BB238,""))</f>
        <v>7</v>
      </c>
      <c r="AU237" s="39">
        <f t="shared" ref="AU237:BB237" si="4031">IF($B229=$B235,AU238+AU231,AU238)</f>
        <v>0</v>
      </c>
      <c r="AV237" s="40">
        <f t="shared" si="4031"/>
        <v>0</v>
      </c>
      <c r="AW237" s="40">
        <f t="shared" si="4031"/>
        <v>0</v>
      </c>
      <c r="AX237" s="40">
        <f t="shared" si="4031"/>
        <v>0</v>
      </c>
      <c r="AY237" s="40">
        <f t="shared" si="4031"/>
        <v>0</v>
      </c>
      <c r="AZ237" s="41">
        <f t="shared" si="4031"/>
        <v>0</v>
      </c>
      <c r="BA237" s="42">
        <f t="shared" si="4031"/>
        <v>0</v>
      </c>
      <c r="BB237" s="43">
        <f t="shared" si="4031"/>
        <v>0</v>
      </c>
    </row>
    <row r="238" spans="1:54" ht="15.75" customHeight="1" x14ac:dyDescent="0.2">
      <c r="A238" s="1">
        <f t="shared" ref="A238" si="4032">A235</f>
        <v>0</v>
      </c>
      <c r="B238" s="313">
        <f t="shared" ref="B238" si="4033">B232+1</f>
        <v>37</v>
      </c>
      <c r="C238" s="314"/>
      <c r="D238" s="314"/>
      <c r="E238" s="314"/>
      <c r="F238" s="31"/>
      <c r="G238" s="183"/>
      <c r="H238" s="122">
        <f t="shared" ref="H238" si="4034">5-COUNTIF(AU235,0)-COUNTIF(AL235,0)-COUNTIF(AC235,0)-COUNTIF(T235,0)-COUNTIF(K235,0)</f>
        <v>0</v>
      </c>
      <c r="I238" s="165">
        <f t="shared" si="3991"/>
        <v>0</v>
      </c>
      <c r="J238" s="187">
        <f t="shared" ref="J238" si="4035">IF($B235=$B229,J232+IF($F235&lt;&gt;$G235,(K235+$G237-$G236)/$F235,K235/$F235),IF($F235&lt;&gt;G235,(K235+$G237-$G236)/$F235,K235/$F235))</f>
        <v>0</v>
      </c>
      <c r="K238" s="7">
        <f t="shared" ref="K238:K239" si="4036">SUM(L238:R238)</f>
        <v>0</v>
      </c>
      <c r="L238" s="26">
        <f t="shared" ref="L238:R238" si="4037">L235</f>
        <v>0</v>
      </c>
      <c r="M238" s="26">
        <f t="shared" si="4037"/>
        <v>0</v>
      </c>
      <c r="N238" s="26">
        <f t="shared" si="4037"/>
        <v>0</v>
      </c>
      <c r="O238" s="26">
        <f t="shared" si="4037"/>
        <v>0</v>
      </c>
      <c r="P238" s="26">
        <f t="shared" si="4037"/>
        <v>0</v>
      </c>
      <c r="Q238" s="29">
        <f t="shared" si="4037"/>
        <v>0</v>
      </c>
      <c r="R238" s="23">
        <f t="shared" si="4037"/>
        <v>0</v>
      </c>
      <c r="S238" s="187">
        <f t="shared" ref="S238" si="4038">IF($B235=$B229,S232+IF($F235&lt;&gt;$G235,(T235+$G237-$G236)/$F235,T235/$F235),IF($F235&lt;&gt;P235,(T235+$G237-$G236)/$F235,T235/$F235))</f>
        <v>0</v>
      </c>
      <c r="T238" s="7">
        <f t="shared" ref="T238:T239" si="4039">SUM(U238:AA238)</f>
        <v>0</v>
      </c>
      <c r="U238" s="26">
        <f t="shared" ref="U238:AA238" si="4040">U235</f>
        <v>0</v>
      </c>
      <c r="V238" s="26">
        <f t="shared" si="4040"/>
        <v>0</v>
      </c>
      <c r="W238" s="26">
        <f t="shared" si="4040"/>
        <v>0</v>
      </c>
      <c r="X238" s="26">
        <f t="shared" si="4040"/>
        <v>0</v>
      </c>
      <c r="Y238" s="113">
        <f t="shared" si="4040"/>
        <v>0</v>
      </c>
      <c r="Z238" s="29">
        <f t="shared" si="4040"/>
        <v>0</v>
      </c>
      <c r="AA238" s="23">
        <f t="shared" si="4040"/>
        <v>0</v>
      </c>
      <c r="AB238" s="187">
        <f t="shared" ref="AB238" si="4041">IF($B235=$B229,AB232+IF($F235&lt;&gt;$G235,(AC235+$G237-$G236)/$F235,AC235/$F235),IF($F235&lt;&gt;Y235,(AC235+$G237-$G236)/$F235,AC235/$F235))</f>
        <v>0</v>
      </c>
      <c r="AC238" s="7">
        <f t="shared" ref="AC238:AC239" si="4042">SUM(AD238:AJ238)</f>
        <v>0</v>
      </c>
      <c r="AD238" s="26">
        <f t="shared" ref="AD238:AJ238" si="4043">AD235</f>
        <v>0</v>
      </c>
      <c r="AE238" s="26">
        <f t="shared" si="4043"/>
        <v>0</v>
      </c>
      <c r="AF238" s="26">
        <f t="shared" si="4043"/>
        <v>0</v>
      </c>
      <c r="AG238" s="26">
        <f t="shared" si="4043"/>
        <v>0</v>
      </c>
      <c r="AH238" s="113">
        <f t="shared" si="4043"/>
        <v>0</v>
      </c>
      <c r="AI238" s="29">
        <f t="shared" si="4043"/>
        <v>0</v>
      </c>
      <c r="AJ238" s="23">
        <f t="shared" si="4043"/>
        <v>0</v>
      </c>
      <c r="AK238" s="187">
        <f t="shared" ref="AK238" si="4044">IF($B235=$B229,AK232+IF($F235&lt;&gt;$G235,(AL235+$G237-$G236)/$F235,AL235/$F235),IF($F235&lt;&gt;AH235,(AL235+$G237-$G236)/$F235,AL235/$F235))</f>
        <v>0</v>
      </c>
      <c r="AL238" s="7">
        <f t="shared" ref="AL238:AL239" si="4045">SUM(AM238:AS238)</f>
        <v>0</v>
      </c>
      <c r="AM238" s="26">
        <f t="shared" ref="AM238:AS238" si="4046">AM235</f>
        <v>0</v>
      </c>
      <c r="AN238" s="26">
        <f t="shared" si="4046"/>
        <v>0</v>
      </c>
      <c r="AO238" s="26">
        <f t="shared" si="4046"/>
        <v>0</v>
      </c>
      <c r="AP238" s="26">
        <f t="shared" si="4046"/>
        <v>0</v>
      </c>
      <c r="AQ238" s="113">
        <f t="shared" si="4046"/>
        <v>0</v>
      </c>
      <c r="AR238" s="29">
        <f t="shared" si="4046"/>
        <v>0</v>
      </c>
      <c r="AS238" s="23">
        <f t="shared" si="4046"/>
        <v>0</v>
      </c>
      <c r="AT238" s="187">
        <f t="shared" ref="AT238" si="4047">IF($B235=$B229,AT232+IF($F235&lt;&gt;$G235,(AU235+$G237-$G236)/$F235,AU235/$F235),IF($F235&lt;&gt;AQ235,(AU235+$G237-$G236)/$F235,AU235/$F235))</f>
        <v>0</v>
      </c>
      <c r="AU238" s="7">
        <f t="shared" ref="AU238:AU239" si="4048">SUM(AV238:BB238)</f>
        <v>0</v>
      </c>
      <c r="AV238" s="6">
        <f t="shared" ref="AV238" si="4049">IF(SUM($AM$9:$AS$9)=SUM($AV$9:$BB$9),AV235,IF(AND(SUM($AV$9:$BB$9)&gt;42,SUM($AV$9:$BB$9)&lt;49),AV235,0))</f>
        <v>0</v>
      </c>
      <c r="AW238" s="6">
        <f t="shared" ref="AW238:BB238" si="4050">IF(SUM($AM$9:$AS$9)=SUM($AV$9:$BB$9),AW235,IF(AND(SUM($AV$9:$BB$9)&gt;42,SUM($AV$9:$BB$9)&lt;49),AW235,0))</f>
        <v>0</v>
      </c>
      <c r="AX238" s="6">
        <f t="shared" si="4050"/>
        <v>0</v>
      </c>
      <c r="AY238" s="6">
        <f t="shared" si="4050"/>
        <v>0</v>
      </c>
      <c r="AZ238" s="26">
        <f t="shared" si="4050"/>
        <v>0</v>
      </c>
      <c r="BA238" s="29">
        <f t="shared" si="4050"/>
        <v>0</v>
      </c>
      <c r="BB238" s="23">
        <f t="shared" si="4050"/>
        <v>0</v>
      </c>
    </row>
    <row r="239" spans="1:54" ht="15.75" customHeight="1" x14ac:dyDescent="0.2">
      <c r="A239" s="1">
        <f t="shared" ref="A239:A240" si="4051">A238</f>
        <v>0</v>
      </c>
      <c r="B239" s="313"/>
      <c r="C239" s="314"/>
      <c r="D239" s="314"/>
      <c r="E239" s="314"/>
      <c r="F239" s="31"/>
      <c r="G239" s="183"/>
      <c r="H239" s="123">
        <f t="shared" ref="H239" si="4052">IF($B235=$B229,H233+F239,$F239)</f>
        <v>0</v>
      </c>
      <c r="I239" s="165">
        <f t="shared" si="3991"/>
        <v>0</v>
      </c>
      <c r="J239" s="141">
        <f t="shared" ref="J239" si="4053">IF($H238=0,0,IF($B229=$B235,IF($H240&gt;0,$H240+J233,K235+J233),IF($H240&gt;0,$H240,K235)))</f>
        <v>0</v>
      </c>
      <c r="K239" s="7">
        <f t="shared" si="4036"/>
        <v>0</v>
      </c>
      <c r="L239" s="6"/>
      <c r="M239" s="6"/>
      <c r="N239" s="6"/>
      <c r="O239" s="6"/>
      <c r="P239" s="26"/>
      <c r="Q239" s="29"/>
      <c r="R239" s="23"/>
      <c r="S239" s="141">
        <f t="shared" ref="S239" si="4054">IF($H238=0,0,IF($B229=$B235,IF($H240&gt;0,$H240+S233,T235+S233),IF($H240&gt;0,$H240,T235)))</f>
        <v>0</v>
      </c>
      <c r="T239" s="7">
        <f t="shared" si="4039"/>
        <v>0</v>
      </c>
      <c r="U239" s="6"/>
      <c r="V239" s="6"/>
      <c r="W239" s="6"/>
      <c r="X239" s="6"/>
      <c r="Y239" s="26"/>
      <c r="Z239" s="29"/>
      <c r="AA239" s="23"/>
      <c r="AB239" s="141">
        <f t="shared" ref="AB239" si="4055">IF($H238=0,0,IF($B229=$B235,IF($H240&gt;0,$H240+AB233,AC235+AB233),IF($H240&gt;0,$H240,AC235)))</f>
        <v>0</v>
      </c>
      <c r="AC239" s="7">
        <f t="shared" si="4042"/>
        <v>0</v>
      </c>
      <c r="AD239" s="6"/>
      <c r="AE239" s="6"/>
      <c r="AF239" s="6"/>
      <c r="AG239" s="6"/>
      <c r="AH239" s="26"/>
      <c r="AI239" s="29"/>
      <c r="AJ239" s="23"/>
      <c r="AK239" s="141">
        <f t="shared" ref="AK239" si="4056">IF($H238=0,0,IF($B229=$B235,IF($H240&gt;0,$H240+AK233,AL235+AK233),IF($H240&gt;0,$H240,AL235)))</f>
        <v>0</v>
      </c>
      <c r="AL239" s="7">
        <f t="shared" si="4045"/>
        <v>0</v>
      </c>
      <c r="AM239" s="6"/>
      <c r="AN239" s="6"/>
      <c r="AO239" s="6"/>
      <c r="AP239" s="6"/>
      <c r="AQ239" s="26"/>
      <c r="AR239" s="29"/>
      <c r="AS239" s="23"/>
      <c r="AT239" s="141">
        <f t="shared" ref="AT239" si="4057">IF($H238=0,0,IF($B229=$B235,IF($H240&gt;0,$H240+AT233,AU235+AT233),IF($H240&gt;0,$H240,AU235)))</f>
        <v>0</v>
      </c>
      <c r="AU239" s="7">
        <f t="shared" si="4048"/>
        <v>0</v>
      </c>
      <c r="AV239" s="6"/>
      <c r="AW239" s="6"/>
      <c r="AX239" s="6"/>
      <c r="AY239" s="6"/>
      <c r="AZ239" s="26"/>
      <c r="BA239" s="29"/>
      <c r="BB239" s="23"/>
    </row>
    <row r="240" spans="1:54" ht="18.75" customHeight="1" thickBot="1" x14ac:dyDescent="0.25">
      <c r="A240" s="1">
        <f t="shared" si="4051"/>
        <v>0</v>
      </c>
      <c r="B240" s="323" t="str">
        <f>IF(B235="",Wydruk!$AE$6,IF(J236=0,Wydruk!$AE$7,IF(AND(G236&lt;G237,B235&lt;&gt;$B241),Wydruk!$AE$13,IF(AND($B235=$B229,$B235&lt;&gt;$B241),IF(OR(OR(J240&lt;4,J240&gt;5),OR(S240&lt;4,S240&gt;5),OR(AB240&lt;4,AB240&gt;5),OR(AK240&lt;4,AK240&gt;5),OR(AND(AT240&lt;4,AT240&gt;0),AT240&gt;5)),Wydruk!$AE$8,Wydruk!$AE$9),IF($B235=$B241,IF($F239&lt;&gt;0,Wydruk!$AE$12,Wydruk!$AE$10),IF(OR(OR(J236&lt;4,J236&gt;5),OR(S236&lt;4,S236&gt;5),OR(AB236&lt;4,AB236&gt;5),OR(AK236&lt;4,AK236&gt;5),OR(AND(AT236&lt;4,AT236&gt;0),AT236&gt;5)),Wydruk!$AE$8,Wydruk!$AE$11))))))</f>
        <v>Uzupełnij liczby godzin tygodniowego planu</v>
      </c>
      <c r="C240" s="324"/>
      <c r="D240" s="324"/>
      <c r="E240" s="324"/>
      <c r="F240" s="173">
        <f>czerwiec!F240</f>
        <v>0</v>
      </c>
      <c r="G240" s="184">
        <f>czerwiec!G240</f>
        <v>0</v>
      </c>
      <c r="H240" s="191">
        <f t="shared" ref="H240" si="4058">IF(OR($G240=0,$F240=0,$G240="",$F240=""),0,$G240/$F240)</f>
        <v>0</v>
      </c>
      <c r="I240" s="193"/>
      <c r="J240" s="176">
        <f t="shared" ref="J240" si="4059">IF($B229=$B235,IF(L235+L230&gt;0,1,0)+IF(M235+M230&gt;0,1,0)+IF(N235+N230&gt;0,1,0)+IF(O235+O230&gt;0,1,0)+IF(P235+P230&gt;0,1,0)+IF(Q235+Q230&gt;0,1,0)+IF(R235+R230&gt;0,1,0),J236)</f>
        <v>0</v>
      </c>
      <c r="K240" s="133">
        <f t="shared" ref="K240" si="4060">IF(OR($B235=$B241,J240=0,(K236-Q240+O240)&lt;=0),0,(K236-Q240+O240)/J240)</f>
        <v>0</v>
      </c>
      <c r="L240" s="137">
        <f t="shared" ref="L240" si="4061">IF(K240*(7-J237)&lt;=0,0,K240*(7-J237))</f>
        <v>0</v>
      </c>
      <c r="M240" s="311">
        <f t="shared" ref="M240" si="4062">ROUND(IF(OR(K237-K240*(7-J237)+P240&lt;0,$B235=$B241,K240&lt;=0,K237=0),0,IF(K237-K240*(7-J237)+P240&gt;Q240-O240+P240,Q240-O240+P240,K237-K240*(7-J237)+P240)),1)</f>
        <v>0</v>
      </c>
      <c r="N240" s="312"/>
      <c r="O240" s="139">
        <f t="shared" ref="O240" si="4063">IF(OR($B235=$B241,J236=0),0,IF($B235=$B229,J235,$F235))</f>
        <v>0</v>
      </c>
      <c r="P240" s="30">
        <f t="shared" ref="P240" si="4064">IF(OR($B235=$B241,J240=0),0,$G237-$G236)</f>
        <v>0</v>
      </c>
      <c r="Q240" s="134">
        <f t="shared" ref="Q240" si="4065">IF(OR($B235=$B241,J240=0),0,J239)</f>
        <v>0</v>
      </c>
      <c r="R240" s="138">
        <f t="shared" ref="R240" si="4066">IF($B235=$B241,0,K237)</f>
        <v>0</v>
      </c>
      <c r="S240" s="176">
        <f t="shared" ref="S240" si="4067">IF($B229=$B235,IF(U235+U230&gt;0,1,0)+IF(V235+V230&gt;0,1,0)+IF(W235+W230&gt;0,1,0)+IF(X235+X230&gt;0,1,0)+IF(Y235+Y230&gt;0,1,0)+IF(Z235+Z230&gt;0,1,0)+IF(AA235+AA230&gt;0,1,0),S236)</f>
        <v>0</v>
      </c>
      <c r="T240" s="133">
        <f t="shared" ref="T240" si="4068">IF(OR($B235=$B241,S240=0,(T236-Z240+X240)&lt;=0),0,(T236-Z240+X240)/S240)</f>
        <v>0</v>
      </c>
      <c r="U240" s="137">
        <f t="shared" ref="U240" si="4069">IF(T240*(7-S237)&lt;=0,0,T240*(7-S237))</f>
        <v>0</v>
      </c>
      <c r="V240" s="311">
        <f t="shared" ref="V240" si="4070">ROUND(IF(OR(T237-T240*(7-S237)+Y240&lt;0,$B235=$B241,T240&lt;=0,T237=0),0,IF(T237-T240*(7-S237)+Y240&gt;Z240-X240+Y240,Z240-X240+Y240,T237-T240*(7-S237)+Y240)),1)</f>
        <v>0</v>
      </c>
      <c r="W240" s="312"/>
      <c r="X240" s="139">
        <f t="shared" ref="X240" si="4071">IF(OR($B235=$B241,S236=0),0,IF($B235=$B229,S235,$F235))</f>
        <v>0</v>
      </c>
      <c r="Y240" s="30">
        <f t="shared" ref="Y240" si="4072">IF(OR($B235=$B241,S240=0),0,$G237-$G236)</f>
        <v>0</v>
      </c>
      <c r="Z240" s="134">
        <f t="shared" ref="Z240" si="4073">IF(OR($B235=$B241,S240=0),0,S239)</f>
        <v>0</v>
      </c>
      <c r="AA240" s="138">
        <f t="shared" ref="AA240" si="4074">IF($B235=$B241,0,T237)</f>
        <v>0</v>
      </c>
      <c r="AB240" s="176">
        <f t="shared" ref="AB240" si="4075">IF($B229=$B235,IF(AD235+AD230&gt;0,1,0)+IF(AE235+AE230&gt;0,1,0)+IF(AF235+AF230&gt;0,1,0)+IF(AG235+AG230&gt;0,1,0)+IF(AH235+AH230&gt;0,1,0)+IF(AI235+AI230&gt;0,1,0)+IF(AJ235+AJ230&gt;0,1,0),AB236)</f>
        <v>0</v>
      </c>
      <c r="AC240" s="133">
        <f t="shared" ref="AC240" si="4076">IF(OR($B235=$B241,AB240=0,(AC236-AI240+AG240)&lt;=0),0,(AC236-AI240+AG240)/AB240)</f>
        <v>0</v>
      </c>
      <c r="AD240" s="137">
        <f t="shared" ref="AD240" si="4077">IF(AC240*(7-AB237)&lt;=0,0,AC240*(7-AB237))</f>
        <v>0</v>
      </c>
      <c r="AE240" s="311">
        <f t="shared" ref="AE240" si="4078">ROUND(IF(OR(AC237-AC240*(7-AB237)+AH240&lt;0,$B235=$B241,AC240&lt;=0,AC237=0),0,IF(AC237-AC240*(7-AB237)+AH240&gt;AI240-AG240+AH240,AI240-AG240+AH240,AC237-AC240*(7-AB237)+AH240)),1)</f>
        <v>0</v>
      </c>
      <c r="AF240" s="312"/>
      <c r="AG240" s="139">
        <f t="shared" ref="AG240" si="4079">IF(OR($B235=$B241,AB236=0),0,IF($B235=$B229,AB235,$F235))</f>
        <v>0</v>
      </c>
      <c r="AH240" s="30">
        <f t="shared" ref="AH240" si="4080">IF(OR($B235=$B241,AB240=0),0,$G237-$G236)</f>
        <v>0</v>
      </c>
      <c r="AI240" s="134">
        <f t="shared" ref="AI240" si="4081">IF(OR($B235=$B241,AB240=0),0,AB239)</f>
        <v>0</v>
      </c>
      <c r="AJ240" s="138">
        <f t="shared" ref="AJ240" si="4082">IF($B235=$B241,0,AC237)</f>
        <v>0</v>
      </c>
      <c r="AK240" s="176">
        <f t="shared" ref="AK240" si="4083">IF($B229=$B235,IF(AM235+AM230&gt;0,1,0)+IF(AN235+AN230&gt;0,1,0)+IF(AO235+AO230&gt;0,1,0)+IF(AP235+AP230&gt;0,1,0)+IF(AQ235+AQ230&gt;0,1,0)+IF(AR235+AR230&gt;0,1,0)+IF(AS235+AS230&gt;0,1,0),AK236)</f>
        <v>0</v>
      </c>
      <c r="AL240" s="133">
        <f t="shared" ref="AL240" si="4084">IF(OR($B235=$B241,AK240=0,(AL236-AR240+AP240)&lt;=0),0,(AL236-AR240+AP240)/AK240)</f>
        <v>0</v>
      </c>
      <c r="AM240" s="137">
        <f t="shared" ref="AM240" si="4085">IF(AL240*(7-AK237)&lt;=0,0,AL240*(7-AK237))</f>
        <v>0</v>
      </c>
      <c r="AN240" s="311">
        <f t="shared" ref="AN240" si="4086">ROUND(IF(OR(AL237-AL240*(7-AK237)+AQ240&lt;0,$B235=$B241,AL240&lt;=0,AL237=0),0,IF(AL237-AL240*(7-AK237)+AQ240&gt;AR240-AP240+AQ240,AR240-AP240+AQ240,AL237-AL240*(7-AK237)+AQ240)),1)</f>
        <v>0</v>
      </c>
      <c r="AO240" s="312"/>
      <c r="AP240" s="139">
        <f t="shared" ref="AP240" si="4087">IF(OR($B235=$B241,AK236=0),0,IF($B235=$B229,AK235,$F235))</f>
        <v>0</v>
      </c>
      <c r="AQ240" s="30">
        <f t="shared" ref="AQ240" si="4088">IF(OR($B235=$B241,AK240=0),0,$G237-$G236)</f>
        <v>0</v>
      </c>
      <c r="AR240" s="134">
        <f t="shared" ref="AR240" si="4089">IF(OR($B235=$B241,AK240=0),0,AK239)</f>
        <v>0</v>
      </c>
      <c r="AS240" s="138">
        <f t="shared" ref="AS240" si="4090">IF($B235=$B241,0,AL237)</f>
        <v>0</v>
      </c>
      <c r="AT240" s="176">
        <f t="shared" ref="AT240" si="4091">IF($B229=$B235,IF(AV235+AV230&gt;0,1,0)+IF(AW235+AW230&gt;0,1,0)+IF(AX235+AX230&gt;0,1,0)+IF(AY235+AY230&gt;0,1,0)+IF(AZ235+AZ230&gt;0,1,0)+IF(BA235+BA230&gt;0,1,0)+IF(BB235+BB230&gt;0,1,0),AT236)</f>
        <v>0</v>
      </c>
      <c r="AU240" s="133">
        <f t="shared" ref="AU240" si="4092">IF(OR($B235=$B241,AT240=0,(AU236-BA240+AY240)&lt;=0),0,(AU236-BA240+AY240)/AT240)</f>
        <v>0</v>
      </c>
      <c r="AV240" s="137">
        <f t="shared" ref="AV240" si="4093">IF(AU240*(7-AT237)&lt;=0,0,AU240*(7-AT237))</f>
        <v>0</v>
      </c>
      <c r="AW240" s="311">
        <f t="shared" ref="AW240" si="4094">ROUND(IF(OR(AU237-AU240*(7-AT237)+AZ240&lt;0,$B235=$B241,AU240&lt;=0,AU237=0),0,IF(AU237-AU240*(7-AT237)+AZ240&gt;BA240-AY240+AZ240,BA240-AY240+AZ240,AU237-AU240*(7-AT237)+AZ240)),1)</f>
        <v>0</v>
      </c>
      <c r="AX240" s="312"/>
      <c r="AY240" s="139">
        <f t="shared" ref="AY240" si="4095">IF(OR($B235=$B241,AT236=0),0,IF($B235=$B229,AT235,$F235))</f>
        <v>0</v>
      </c>
      <c r="AZ240" s="30">
        <f t="shared" ref="AZ240" si="4096">IF(OR($B235=$B241,AT240=0),0,$G237-$G236)</f>
        <v>0</v>
      </c>
      <c r="BA240" s="134">
        <f t="shared" ref="BA240" si="4097">IF(OR($B235=$B241,AT240=0),0,AT239)</f>
        <v>0</v>
      </c>
      <c r="BB240" s="138">
        <f t="shared" ref="BB240" si="4098">IF($B235=$B241,0,AU237)</f>
        <v>0</v>
      </c>
    </row>
    <row r="241" spans="1:54" ht="15.75" x14ac:dyDescent="0.2">
      <c r="A241" s="1">
        <f t="shared" ref="A241" si="4099">IF(B241="","1. Niewypełnione",B241)</f>
        <v>0</v>
      </c>
      <c r="B241" s="320">
        <f>czerwiec!B241</f>
        <v>0</v>
      </c>
      <c r="C241" s="321">
        <f>czerwiec!C241</f>
        <v>0</v>
      </c>
      <c r="D241" s="321">
        <f>czerwiec!D241</f>
        <v>0</v>
      </c>
      <c r="E241" s="321">
        <f>czerwiec!E241</f>
        <v>0</v>
      </c>
      <c r="F241" s="177">
        <f>czerwiec!F241</f>
        <v>18</v>
      </c>
      <c r="G241" s="185">
        <f>czerwiec!G241</f>
        <v>18</v>
      </c>
      <c r="H241" s="177"/>
      <c r="I241" s="192">
        <f t="shared" ref="I241:I245" si="4100">K241+T241+AC241+AL241+AU241</f>
        <v>0</v>
      </c>
      <c r="J241" s="186">
        <f t="shared" ref="J241" si="4101">IF(OR($B241=$B247,J244=0),0,ROUND((K242+P246)/J244,0))</f>
        <v>0</v>
      </c>
      <c r="K241" s="51">
        <f t="shared" ref="K241:K242" si="4102">SUM(L241:R241)</f>
        <v>0</v>
      </c>
      <c r="L241" s="52">
        <f>czerwiec!L241</f>
        <v>0</v>
      </c>
      <c r="M241" s="52">
        <f>czerwiec!M241</f>
        <v>0</v>
      </c>
      <c r="N241" s="52">
        <f>czerwiec!N241</f>
        <v>0</v>
      </c>
      <c r="O241" s="52">
        <f>czerwiec!O241</f>
        <v>0</v>
      </c>
      <c r="P241" s="53">
        <f>czerwiec!P241</f>
        <v>0</v>
      </c>
      <c r="Q241" s="54">
        <f>czerwiec!Q241</f>
        <v>0</v>
      </c>
      <c r="R241" s="55">
        <f>czerwiec!R241</f>
        <v>0</v>
      </c>
      <c r="S241" s="188">
        <f t="shared" ref="S241" si="4103">IF(OR($B241=$B247,S244=0),0,ROUND((T242+Y246)/S244,0))</f>
        <v>0</v>
      </c>
      <c r="T241" s="51">
        <f t="shared" ref="T241:T242" si="4104">SUM(U241:AA241)</f>
        <v>0</v>
      </c>
      <c r="U241" s="52">
        <f>czerwiec!U241</f>
        <v>0</v>
      </c>
      <c r="V241" s="52">
        <f>czerwiec!V241</f>
        <v>0</v>
      </c>
      <c r="W241" s="52">
        <f>czerwiec!W241</f>
        <v>0</v>
      </c>
      <c r="X241" s="52">
        <f>czerwiec!X241</f>
        <v>0</v>
      </c>
      <c r="Y241" s="53">
        <f>czerwiec!Y241</f>
        <v>0</v>
      </c>
      <c r="Z241" s="54">
        <f>czerwiec!Z241</f>
        <v>0</v>
      </c>
      <c r="AA241" s="55">
        <f>czerwiec!AA241</f>
        <v>0</v>
      </c>
      <c r="AB241" s="188">
        <f t="shared" ref="AB241" si="4105">IF(OR($B241=$B247,AB244=0),0,ROUND((AC242+AH246)/AB244,0))</f>
        <v>0</v>
      </c>
      <c r="AC241" s="51">
        <f t="shared" ref="AC241:AC242" si="4106">SUM(AD241:AJ241)</f>
        <v>0</v>
      </c>
      <c r="AD241" s="52">
        <f>czerwiec!AD241</f>
        <v>0</v>
      </c>
      <c r="AE241" s="52">
        <f>czerwiec!AE241</f>
        <v>0</v>
      </c>
      <c r="AF241" s="52">
        <f>czerwiec!AF241</f>
        <v>0</v>
      </c>
      <c r="AG241" s="52">
        <f>czerwiec!AG241</f>
        <v>0</v>
      </c>
      <c r="AH241" s="53">
        <f>czerwiec!AH241</f>
        <v>0</v>
      </c>
      <c r="AI241" s="54">
        <f>czerwiec!AI241</f>
        <v>0</v>
      </c>
      <c r="AJ241" s="55">
        <f>czerwiec!AJ241</f>
        <v>0</v>
      </c>
      <c r="AK241" s="188">
        <f t="shared" ref="AK241" si="4107">IF(OR($B241=$B247,AK244=0),0,ROUND((AL242+AQ246)/AK244,0))</f>
        <v>0</v>
      </c>
      <c r="AL241" s="51">
        <f t="shared" ref="AL241:AL242" si="4108">SUM(AM241:AS241)</f>
        <v>0</v>
      </c>
      <c r="AM241" s="52">
        <f>czerwiec!AM241</f>
        <v>0</v>
      </c>
      <c r="AN241" s="52">
        <f>czerwiec!AN241</f>
        <v>0</v>
      </c>
      <c r="AO241" s="52">
        <f>czerwiec!AO241</f>
        <v>0</v>
      </c>
      <c r="AP241" s="52">
        <f>czerwiec!AP241</f>
        <v>0</v>
      </c>
      <c r="AQ241" s="53">
        <f>czerwiec!AQ241</f>
        <v>0</v>
      </c>
      <c r="AR241" s="54">
        <f>czerwiec!AR241</f>
        <v>0</v>
      </c>
      <c r="AS241" s="55">
        <f>czerwiec!AS241</f>
        <v>0</v>
      </c>
      <c r="AT241" s="188">
        <f t="shared" ref="AT241" si="4109">IF(OR($B241=$B247,AT244=0),0,ROUND((AU242+AZ246)/AT244,0))</f>
        <v>0</v>
      </c>
      <c r="AU241" s="51">
        <f t="shared" ref="AU241:AU242" si="4110">SUM(AV241:BB241)</f>
        <v>0</v>
      </c>
      <c r="AV241" s="52">
        <f t="shared" ref="AV241" si="4111">IF(SUM($AM$9:$AS$9)=SUM($AV$9:$BB$9),AM241,IF(AND(SUM($AV$9:$BB$9)&gt;42,SUM($AV$9:$BB$9)&lt;49),AM241,0))</f>
        <v>0</v>
      </c>
      <c r="AW241" s="52">
        <f t="shared" ref="AW241" si="4112">IF(SUM($AM$9:$AS$9)=SUM($AV$9:$BB$9),AN241,IF(AND(SUM($AV$9:$BB$9)&gt;42,SUM($AV$9:$BB$9)&lt;49),AN241,0))</f>
        <v>0</v>
      </c>
      <c r="AX241" s="52">
        <f t="shared" ref="AX241" si="4113">IF(SUM($AM$9:$AS$9)=SUM($AV$9:$BB$9),AO241,IF(AND(SUM($AV$9:$BB$9)&gt;42,SUM($AV$9:$BB$9)&lt;49),AO241,0))</f>
        <v>0</v>
      </c>
      <c r="AY241" s="52">
        <f t="shared" ref="AY241" si="4114">IF(SUM($AM$9:$AS$9)=SUM($AV$9:$BB$9),AP241,IF(AND(SUM($AV$9:$BB$9)&gt;42,SUM($AV$9:$BB$9)&lt;49),AP241,0))</f>
        <v>0</v>
      </c>
      <c r="AZ241" s="53">
        <f t="shared" ref="AZ241" si="4115">IF(SUM($AM$9:$AS$9)=SUM($AV$9:$BB$9),AQ241,IF(AND(SUM($AV$9:$BB$9)&gt;42,SUM($AV$9:$BB$9)&lt;49),AQ241,0))</f>
        <v>0</v>
      </c>
      <c r="BA241" s="54">
        <f t="shared" ref="BA241" si="4116">IF(SUM($AM$9:$AS$9)=SUM($AV$9:$BB$9),AR241,IF(AND(SUM($AV$9:$BB$9)&gt;42,SUM($AV$9:$BB$9)&lt;49),AR241,0))</f>
        <v>0</v>
      </c>
      <c r="BB241" s="55">
        <f t="shared" ref="BB241" si="4117">IF(SUM($AM$9:$AS$9)=SUM($AV$9:$BB$9),AS241,IF(AND(SUM($AV$9:$BB$9)&gt;42,SUM($AV$9:$BB$9)&lt;49),AS241,0))</f>
        <v>0</v>
      </c>
    </row>
    <row r="242" spans="1:54" ht="12.75" hidden="1" customHeight="1" x14ac:dyDescent="0.2">
      <c r="B242" s="93"/>
      <c r="C242" s="94"/>
      <c r="D242" s="95"/>
      <c r="E242" s="115"/>
      <c r="F242" s="140" t="b">
        <f t="shared" ref="F242" si="4118">IF($B235=$B241,OR(F236,G241&lt;F241),G241&lt;F241)</f>
        <v>0</v>
      </c>
      <c r="G242" s="189">
        <f t="shared" ref="G242" si="4119">IF(AND($B235=$B241,$B235&lt;&gt;"",$B235&lt;&gt;0),G241+G236,G241)</f>
        <v>18</v>
      </c>
      <c r="H242" s="120"/>
      <c r="I242" s="165">
        <f t="shared" si="4100"/>
        <v>0</v>
      </c>
      <c r="J242" s="194">
        <f t="shared" ref="J242" si="4120">7-COUNTIF(L241:R241,0)-COUNTIF(L241:R241,"")</f>
        <v>0</v>
      </c>
      <c r="K242" s="22">
        <f t="shared" si="4102"/>
        <v>0</v>
      </c>
      <c r="L242" s="35">
        <f t="shared" ref="L242:R242" si="4121">IF($B235=$B241,L241+L236,L241)</f>
        <v>0</v>
      </c>
      <c r="M242" s="35">
        <f t="shared" si="4121"/>
        <v>0</v>
      </c>
      <c r="N242" s="35">
        <f t="shared" si="4121"/>
        <v>0</v>
      </c>
      <c r="O242" s="35">
        <f t="shared" si="4121"/>
        <v>0</v>
      </c>
      <c r="P242" s="36">
        <f t="shared" si="4121"/>
        <v>0</v>
      </c>
      <c r="Q242" s="37">
        <f t="shared" si="4121"/>
        <v>0</v>
      </c>
      <c r="R242" s="38">
        <f t="shared" si="4121"/>
        <v>0</v>
      </c>
      <c r="S242" s="194">
        <f t="shared" ref="S242" si="4122">7-COUNTIF(U241:AA241,0)-COUNTIF(U241:AA241,"")</f>
        <v>0</v>
      </c>
      <c r="T242" s="22">
        <f t="shared" si="4104"/>
        <v>0</v>
      </c>
      <c r="U242" s="35">
        <f t="shared" ref="U242:AA242" si="4123">IF($B235=$B241,U241+U236,U241)</f>
        <v>0</v>
      </c>
      <c r="V242" s="35">
        <f t="shared" si="4123"/>
        <v>0</v>
      </c>
      <c r="W242" s="35">
        <f t="shared" si="4123"/>
        <v>0</v>
      </c>
      <c r="X242" s="35">
        <f t="shared" si="4123"/>
        <v>0</v>
      </c>
      <c r="Y242" s="36">
        <f t="shared" si="4123"/>
        <v>0</v>
      </c>
      <c r="Z242" s="37">
        <f t="shared" si="4123"/>
        <v>0</v>
      </c>
      <c r="AA242" s="38">
        <f t="shared" si="4123"/>
        <v>0</v>
      </c>
      <c r="AB242" s="194">
        <f t="shared" ref="AB242" si="4124">7-COUNTIF(AD241:AJ241,0)-COUNTIF(AD241:AJ241,"")</f>
        <v>0</v>
      </c>
      <c r="AC242" s="22">
        <f t="shared" si="4106"/>
        <v>0</v>
      </c>
      <c r="AD242" s="35">
        <f t="shared" ref="AD242:AJ242" si="4125">IF($B235=$B241,AD241+AD236,AD241)</f>
        <v>0</v>
      </c>
      <c r="AE242" s="35">
        <f t="shared" si="4125"/>
        <v>0</v>
      </c>
      <c r="AF242" s="35">
        <f t="shared" si="4125"/>
        <v>0</v>
      </c>
      <c r="AG242" s="35">
        <f t="shared" si="4125"/>
        <v>0</v>
      </c>
      <c r="AH242" s="36">
        <f t="shared" si="4125"/>
        <v>0</v>
      </c>
      <c r="AI242" s="37">
        <f t="shared" si="4125"/>
        <v>0</v>
      </c>
      <c r="AJ242" s="38">
        <f t="shared" si="4125"/>
        <v>0</v>
      </c>
      <c r="AK242" s="194">
        <f t="shared" ref="AK242" si="4126">7-COUNTIF(AM241:AS241,0)-COUNTIF(AM241:AS241,"")</f>
        <v>0</v>
      </c>
      <c r="AL242" s="22">
        <f t="shared" si="4108"/>
        <v>0</v>
      </c>
      <c r="AM242" s="35">
        <f t="shared" ref="AM242:AS242" si="4127">IF($B235=$B241,AM241+AM236,AM241)</f>
        <v>0</v>
      </c>
      <c r="AN242" s="35">
        <f t="shared" si="4127"/>
        <v>0</v>
      </c>
      <c r="AO242" s="35">
        <f t="shared" si="4127"/>
        <v>0</v>
      </c>
      <c r="AP242" s="35">
        <f t="shared" si="4127"/>
        <v>0</v>
      </c>
      <c r="AQ242" s="36">
        <f t="shared" si="4127"/>
        <v>0</v>
      </c>
      <c r="AR242" s="37">
        <f t="shared" si="4127"/>
        <v>0</v>
      </c>
      <c r="AS242" s="38">
        <f t="shared" si="4127"/>
        <v>0</v>
      </c>
      <c r="AT242" s="194">
        <f t="shared" ref="AT242" si="4128">7-COUNTIF(AV241:BB241,0)-COUNTIF(AV241:BB241,"")</f>
        <v>0</v>
      </c>
      <c r="AU242" s="22">
        <f t="shared" si="4110"/>
        <v>0</v>
      </c>
      <c r="AV242" s="35">
        <f t="shared" ref="AV242:BB242" si="4129">IF($B235=$B241,AV241+AV236,AV241)</f>
        <v>0</v>
      </c>
      <c r="AW242" s="35">
        <f t="shared" si="4129"/>
        <v>0</v>
      </c>
      <c r="AX242" s="35">
        <f t="shared" si="4129"/>
        <v>0</v>
      </c>
      <c r="AY242" s="35">
        <f t="shared" si="4129"/>
        <v>0</v>
      </c>
      <c r="AZ242" s="36">
        <f t="shared" si="4129"/>
        <v>0</v>
      </c>
      <c r="BA242" s="37">
        <f t="shared" si="4129"/>
        <v>0</v>
      </c>
      <c r="BB242" s="38">
        <f t="shared" si="4129"/>
        <v>0</v>
      </c>
    </row>
    <row r="243" spans="1:54" ht="15" hidden="1" customHeight="1" x14ac:dyDescent="0.2">
      <c r="B243" s="116"/>
      <c r="C243" s="117"/>
      <c r="D243" s="118"/>
      <c r="E243" s="119"/>
      <c r="F243" s="92"/>
      <c r="G243" s="190">
        <f t="shared" ref="G243" si="4130">IF(AND($B235=$B241,$B235&lt;&gt;"",$B235&lt;&gt;0),F241+G237,F241)</f>
        <v>18</v>
      </c>
      <c r="H243" s="121"/>
      <c r="I243" s="165">
        <f t="shared" si="4100"/>
        <v>0</v>
      </c>
      <c r="J243" s="195">
        <f t="shared" ref="J243" si="4131">IF($B241=$B235,COUNTIF(L243:R243,0),COUNTIF(L244:R244,0)+COUNTIF(L244:R244,""))</f>
        <v>7</v>
      </c>
      <c r="K243" s="39">
        <f t="shared" ref="K243:R243" si="4132">IF($B235=$B241,K244+K237,K244)</f>
        <v>0</v>
      </c>
      <c r="L243" s="40">
        <f t="shared" si="4132"/>
        <v>0</v>
      </c>
      <c r="M243" s="40">
        <f t="shared" si="4132"/>
        <v>0</v>
      </c>
      <c r="N243" s="40">
        <f t="shared" si="4132"/>
        <v>0</v>
      </c>
      <c r="O243" s="40">
        <f t="shared" si="4132"/>
        <v>0</v>
      </c>
      <c r="P243" s="41">
        <f t="shared" si="4132"/>
        <v>0</v>
      </c>
      <c r="Q243" s="42">
        <f t="shared" si="4132"/>
        <v>0</v>
      </c>
      <c r="R243" s="43">
        <f t="shared" si="4132"/>
        <v>0</v>
      </c>
      <c r="S243" s="195">
        <f t="shared" ref="S243" si="4133">IF($B241=$B235,COUNTIF(U243:AA243,0),COUNTIF(U244:AA244,0)+COUNTIF(U244:AA244,""))</f>
        <v>7</v>
      </c>
      <c r="T243" s="39">
        <f t="shared" ref="T243:AA243" si="4134">IF($B235=$B241,T244+T237,T244)</f>
        <v>0</v>
      </c>
      <c r="U243" s="40">
        <f t="shared" si="4134"/>
        <v>0</v>
      </c>
      <c r="V243" s="40">
        <f t="shared" si="4134"/>
        <v>0</v>
      </c>
      <c r="W243" s="40">
        <f t="shared" si="4134"/>
        <v>0</v>
      </c>
      <c r="X243" s="40">
        <f t="shared" si="4134"/>
        <v>0</v>
      </c>
      <c r="Y243" s="41">
        <f t="shared" si="4134"/>
        <v>0</v>
      </c>
      <c r="Z243" s="42">
        <f t="shared" si="4134"/>
        <v>0</v>
      </c>
      <c r="AA243" s="43">
        <f t="shared" si="4134"/>
        <v>0</v>
      </c>
      <c r="AB243" s="195">
        <f t="shared" ref="AB243" si="4135">IF($B241=$B235,COUNTIF(AD243:AJ243,0),COUNTIF(AD244:AJ244,0)+COUNTIF(AD244:AJ244,""))</f>
        <v>7</v>
      </c>
      <c r="AC243" s="39">
        <f t="shared" ref="AC243:AJ243" si="4136">IF($B235=$B241,AC244+AC237,AC244)</f>
        <v>0</v>
      </c>
      <c r="AD243" s="40">
        <f t="shared" si="4136"/>
        <v>0</v>
      </c>
      <c r="AE243" s="40">
        <f t="shared" si="4136"/>
        <v>0</v>
      </c>
      <c r="AF243" s="40">
        <f t="shared" si="4136"/>
        <v>0</v>
      </c>
      <c r="AG243" s="40">
        <f t="shared" si="4136"/>
        <v>0</v>
      </c>
      <c r="AH243" s="41">
        <f t="shared" si="4136"/>
        <v>0</v>
      </c>
      <c r="AI243" s="42">
        <f t="shared" si="4136"/>
        <v>0</v>
      </c>
      <c r="AJ243" s="43">
        <f t="shared" si="4136"/>
        <v>0</v>
      </c>
      <c r="AK243" s="195">
        <f t="shared" ref="AK243" si="4137">IF($B241=$B235,COUNTIF(AM243:AS243,0),COUNTIF(AM244:AS244,0)+COUNTIF(AM244:AS244,""))</f>
        <v>7</v>
      </c>
      <c r="AL243" s="39">
        <f t="shared" ref="AL243:AS243" si="4138">IF($B235=$B241,AL244+AL237,AL244)</f>
        <v>0</v>
      </c>
      <c r="AM243" s="40">
        <f t="shared" si="4138"/>
        <v>0</v>
      </c>
      <c r="AN243" s="40">
        <f t="shared" si="4138"/>
        <v>0</v>
      </c>
      <c r="AO243" s="40">
        <f t="shared" si="4138"/>
        <v>0</v>
      </c>
      <c r="AP243" s="40">
        <f t="shared" si="4138"/>
        <v>0</v>
      </c>
      <c r="AQ243" s="41">
        <f t="shared" si="4138"/>
        <v>0</v>
      </c>
      <c r="AR243" s="42">
        <f t="shared" si="4138"/>
        <v>0</v>
      </c>
      <c r="AS243" s="43">
        <f t="shared" si="4138"/>
        <v>0</v>
      </c>
      <c r="AT243" s="195">
        <f t="shared" ref="AT243" si="4139">IF($B241=$B235,COUNTIF(AV243:BB243,0),COUNTIF(AV244:BB244,0)+COUNTIF(AV244:BB244,""))</f>
        <v>7</v>
      </c>
      <c r="AU243" s="39">
        <f t="shared" ref="AU243:BB243" si="4140">IF($B235=$B241,AU244+AU237,AU244)</f>
        <v>0</v>
      </c>
      <c r="AV243" s="40">
        <f t="shared" si="4140"/>
        <v>0</v>
      </c>
      <c r="AW243" s="40">
        <f t="shared" si="4140"/>
        <v>0</v>
      </c>
      <c r="AX243" s="40">
        <f t="shared" si="4140"/>
        <v>0</v>
      </c>
      <c r="AY243" s="40">
        <f t="shared" si="4140"/>
        <v>0</v>
      </c>
      <c r="AZ243" s="41">
        <f t="shared" si="4140"/>
        <v>0</v>
      </c>
      <c r="BA243" s="42">
        <f t="shared" si="4140"/>
        <v>0</v>
      </c>
      <c r="BB243" s="43">
        <f t="shared" si="4140"/>
        <v>0</v>
      </c>
    </row>
    <row r="244" spans="1:54" ht="15.75" customHeight="1" x14ac:dyDescent="0.2">
      <c r="A244" s="1">
        <f t="shared" ref="A244" si="4141">A241</f>
        <v>0</v>
      </c>
      <c r="B244" s="313">
        <f t="shared" ref="B244" si="4142">B238+1</f>
        <v>38</v>
      </c>
      <c r="C244" s="314"/>
      <c r="D244" s="314"/>
      <c r="E244" s="314"/>
      <c r="F244" s="31"/>
      <c r="G244" s="183"/>
      <c r="H244" s="122">
        <f t="shared" ref="H244" si="4143">5-COUNTIF(AU241,0)-COUNTIF(AL241,0)-COUNTIF(AC241,0)-COUNTIF(T241,0)-COUNTIF(K241,0)</f>
        <v>0</v>
      </c>
      <c r="I244" s="165">
        <f t="shared" si="4100"/>
        <v>0</v>
      </c>
      <c r="J244" s="187">
        <f t="shared" ref="J244" si="4144">IF($B241=$B235,J238+IF($F241&lt;&gt;$G241,(K241+$G243-$G242)/$F241,K241/$F241),IF($F241&lt;&gt;G241,(K241+$G243-$G242)/$F241,K241/$F241))</f>
        <v>0</v>
      </c>
      <c r="K244" s="7">
        <f t="shared" ref="K244:K245" si="4145">SUM(L244:R244)</f>
        <v>0</v>
      </c>
      <c r="L244" s="26">
        <f t="shared" ref="L244:R244" si="4146">L241</f>
        <v>0</v>
      </c>
      <c r="M244" s="26">
        <f t="shared" si="4146"/>
        <v>0</v>
      </c>
      <c r="N244" s="26">
        <f t="shared" si="4146"/>
        <v>0</v>
      </c>
      <c r="O244" s="26">
        <f t="shared" si="4146"/>
        <v>0</v>
      </c>
      <c r="P244" s="26">
        <f t="shared" si="4146"/>
        <v>0</v>
      </c>
      <c r="Q244" s="29">
        <f t="shared" si="4146"/>
        <v>0</v>
      </c>
      <c r="R244" s="23">
        <f t="shared" si="4146"/>
        <v>0</v>
      </c>
      <c r="S244" s="187">
        <f t="shared" ref="S244" si="4147">IF($B241=$B235,S238+IF($F241&lt;&gt;$G241,(T241+$G243-$G242)/$F241,T241/$F241),IF($F241&lt;&gt;P241,(T241+$G243-$G242)/$F241,T241/$F241))</f>
        <v>0</v>
      </c>
      <c r="T244" s="7">
        <f t="shared" ref="T244:T245" si="4148">SUM(U244:AA244)</f>
        <v>0</v>
      </c>
      <c r="U244" s="26">
        <f t="shared" ref="U244:AA244" si="4149">U241</f>
        <v>0</v>
      </c>
      <c r="V244" s="26">
        <f t="shared" si="4149"/>
        <v>0</v>
      </c>
      <c r="W244" s="26">
        <f t="shared" si="4149"/>
        <v>0</v>
      </c>
      <c r="X244" s="26">
        <f t="shared" si="4149"/>
        <v>0</v>
      </c>
      <c r="Y244" s="113">
        <f t="shared" si="4149"/>
        <v>0</v>
      </c>
      <c r="Z244" s="29">
        <f t="shared" si="4149"/>
        <v>0</v>
      </c>
      <c r="AA244" s="23">
        <f t="shared" si="4149"/>
        <v>0</v>
      </c>
      <c r="AB244" s="187">
        <f t="shared" ref="AB244" si="4150">IF($B241=$B235,AB238+IF($F241&lt;&gt;$G241,(AC241+$G243-$G242)/$F241,AC241/$F241),IF($F241&lt;&gt;Y241,(AC241+$G243-$G242)/$F241,AC241/$F241))</f>
        <v>0</v>
      </c>
      <c r="AC244" s="7">
        <f t="shared" ref="AC244:AC245" si="4151">SUM(AD244:AJ244)</f>
        <v>0</v>
      </c>
      <c r="AD244" s="26">
        <f t="shared" ref="AD244:AJ244" si="4152">AD241</f>
        <v>0</v>
      </c>
      <c r="AE244" s="26">
        <f t="shared" si="4152"/>
        <v>0</v>
      </c>
      <c r="AF244" s="26">
        <f t="shared" si="4152"/>
        <v>0</v>
      </c>
      <c r="AG244" s="26">
        <f t="shared" si="4152"/>
        <v>0</v>
      </c>
      <c r="AH244" s="113">
        <f t="shared" si="4152"/>
        <v>0</v>
      </c>
      <c r="AI244" s="29">
        <f t="shared" si="4152"/>
        <v>0</v>
      </c>
      <c r="AJ244" s="23">
        <f t="shared" si="4152"/>
        <v>0</v>
      </c>
      <c r="AK244" s="187">
        <f t="shared" ref="AK244" si="4153">IF($B241=$B235,AK238+IF($F241&lt;&gt;$G241,(AL241+$G243-$G242)/$F241,AL241/$F241),IF($F241&lt;&gt;AH241,(AL241+$G243-$G242)/$F241,AL241/$F241))</f>
        <v>0</v>
      </c>
      <c r="AL244" s="7">
        <f t="shared" ref="AL244:AL245" si="4154">SUM(AM244:AS244)</f>
        <v>0</v>
      </c>
      <c r="AM244" s="26">
        <f t="shared" ref="AM244:AS244" si="4155">AM241</f>
        <v>0</v>
      </c>
      <c r="AN244" s="26">
        <f t="shared" si="4155"/>
        <v>0</v>
      </c>
      <c r="AO244" s="26">
        <f t="shared" si="4155"/>
        <v>0</v>
      </c>
      <c r="AP244" s="26">
        <f t="shared" si="4155"/>
        <v>0</v>
      </c>
      <c r="AQ244" s="113">
        <f t="shared" si="4155"/>
        <v>0</v>
      </c>
      <c r="AR244" s="29">
        <f t="shared" si="4155"/>
        <v>0</v>
      </c>
      <c r="AS244" s="23">
        <f t="shared" si="4155"/>
        <v>0</v>
      </c>
      <c r="AT244" s="187">
        <f t="shared" ref="AT244" si="4156">IF($B241=$B235,AT238+IF($F241&lt;&gt;$G241,(AU241+$G243-$G242)/$F241,AU241/$F241),IF($F241&lt;&gt;AQ241,(AU241+$G243-$G242)/$F241,AU241/$F241))</f>
        <v>0</v>
      </c>
      <c r="AU244" s="7">
        <f t="shared" ref="AU244:AU245" si="4157">SUM(AV244:BB244)</f>
        <v>0</v>
      </c>
      <c r="AV244" s="6">
        <f t="shared" ref="AV244" si="4158">IF(SUM($AM$9:$AS$9)=SUM($AV$9:$BB$9),AV241,IF(AND(SUM($AV$9:$BB$9)&gt;42,SUM($AV$9:$BB$9)&lt;49),AV241,0))</f>
        <v>0</v>
      </c>
      <c r="AW244" s="6">
        <f t="shared" ref="AW244:BB244" si="4159">IF(SUM($AM$9:$AS$9)=SUM($AV$9:$BB$9),AW241,IF(AND(SUM($AV$9:$BB$9)&gt;42,SUM($AV$9:$BB$9)&lt;49),AW241,0))</f>
        <v>0</v>
      </c>
      <c r="AX244" s="6">
        <f t="shared" si="4159"/>
        <v>0</v>
      </c>
      <c r="AY244" s="6">
        <f t="shared" si="4159"/>
        <v>0</v>
      </c>
      <c r="AZ244" s="26">
        <f t="shared" si="4159"/>
        <v>0</v>
      </c>
      <c r="BA244" s="29">
        <f t="shared" si="4159"/>
        <v>0</v>
      </c>
      <c r="BB244" s="23">
        <f t="shared" si="4159"/>
        <v>0</v>
      </c>
    </row>
    <row r="245" spans="1:54" ht="15.75" customHeight="1" x14ac:dyDescent="0.2">
      <c r="A245" s="1">
        <f t="shared" ref="A245:A246" si="4160">A244</f>
        <v>0</v>
      </c>
      <c r="B245" s="313"/>
      <c r="C245" s="314"/>
      <c r="D245" s="314"/>
      <c r="E245" s="314"/>
      <c r="F245" s="31"/>
      <c r="G245" s="183"/>
      <c r="H245" s="123">
        <f t="shared" ref="H245" si="4161">IF($B241=$B235,H239+F245,$F245)</f>
        <v>0</v>
      </c>
      <c r="I245" s="165">
        <f t="shared" si="4100"/>
        <v>0</v>
      </c>
      <c r="J245" s="141">
        <f t="shared" ref="J245" si="4162">IF($H244=0,0,IF($B235=$B241,IF($H246&gt;0,$H246+J239,K241+J239),IF($H246&gt;0,$H246,K241)))</f>
        <v>0</v>
      </c>
      <c r="K245" s="7">
        <f t="shared" si="4145"/>
        <v>0</v>
      </c>
      <c r="L245" s="6"/>
      <c r="M245" s="6"/>
      <c r="N245" s="6"/>
      <c r="O245" s="6"/>
      <c r="P245" s="26"/>
      <c r="Q245" s="29"/>
      <c r="R245" s="23"/>
      <c r="S245" s="141">
        <f t="shared" ref="S245" si="4163">IF($H244=0,0,IF($B235=$B241,IF($H246&gt;0,$H246+S239,T241+S239),IF($H246&gt;0,$H246,T241)))</f>
        <v>0</v>
      </c>
      <c r="T245" s="7">
        <f t="shared" si="4148"/>
        <v>0</v>
      </c>
      <c r="U245" s="6"/>
      <c r="V245" s="6"/>
      <c r="W245" s="6"/>
      <c r="X245" s="6"/>
      <c r="Y245" s="26"/>
      <c r="Z245" s="29"/>
      <c r="AA245" s="23"/>
      <c r="AB245" s="141">
        <f t="shared" ref="AB245" si="4164">IF($H244=0,0,IF($B235=$B241,IF($H246&gt;0,$H246+AB239,AC241+AB239),IF($H246&gt;0,$H246,AC241)))</f>
        <v>0</v>
      </c>
      <c r="AC245" s="7">
        <f t="shared" si="4151"/>
        <v>0</v>
      </c>
      <c r="AD245" s="6"/>
      <c r="AE245" s="6"/>
      <c r="AF245" s="6"/>
      <c r="AG245" s="6"/>
      <c r="AH245" s="26"/>
      <c r="AI245" s="29"/>
      <c r="AJ245" s="23"/>
      <c r="AK245" s="141">
        <f t="shared" ref="AK245" si="4165">IF($H244=0,0,IF($B235=$B241,IF($H246&gt;0,$H246+AK239,AL241+AK239),IF($H246&gt;0,$H246,AL241)))</f>
        <v>0</v>
      </c>
      <c r="AL245" s="7">
        <f t="shared" si="4154"/>
        <v>0</v>
      </c>
      <c r="AM245" s="6"/>
      <c r="AN245" s="6"/>
      <c r="AO245" s="6"/>
      <c r="AP245" s="6"/>
      <c r="AQ245" s="26"/>
      <c r="AR245" s="29"/>
      <c r="AS245" s="23"/>
      <c r="AT245" s="141">
        <f t="shared" ref="AT245" si="4166">IF($H244=0,0,IF($B235=$B241,IF($H246&gt;0,$H246+AT239,AU241+AT239),IF($H246&gt;0,$H246,AU241)))</f>
        <v>0</v>
      </c>
      <c r="AU245" s="7">
        <f t="shared" si="4157"/>
        <v>0</v>
      </c>
      <c r="AV245" s="6"/>
      <c r="AW245" s="6"/>
      <c r="AX245" s="6"/>
      <c r="AY245" s="6"/>
      <c r="AZ245" s="26"/>
      <c r="BA245" s="29"/>
      <c r="BB245" s="23"/>
    </row>
    <row r="246" spans="1:54" ht="18.75" customHeight="1" thickBot="1" x14ac:dyDescent="0.25">
      <c r="A246" s="1">
        <f t="shared" si="4160"/>
        <v>0</v>
      </c>
      <c r="B246" s="323" t="str">
        <f>IF(B241="",Wydruk!$AE$6,IF(J242=0,Wydruk!$AE$7,IF(AND(G242&lt;G243,B241&lt;&gt;$B247),Wydruk!$AE$13,IF(AND($B241=$B235,$B241&lt;&gt;$B247),IF(OR(OR(J246&lt;4,J246&gt;5),OR(S246&lt;4,S246&gt;5),OR(AB246&lt;4,AB246&gt;5),OR(AK246&lt;4,AK246&gt;5),OR(AND(AT246&lt;4,AT246&gt;0),AT246&gt;5)),Wydruk!$AE$8,Wydruk!$AE$9),IF($B241=$B247,IF($F245&lt;&gt;0,Wydruk!$AE$12,Wydruk!$AE$10),IF(OR(OR(J242&lt;4,J242&gt;5),OR(S242&lt;4,S242&gt;5),OR(AB242&lt;4,AB242&gt;5),OR(AK242&lt;4,AK242&gt;5),OR(AND(AT242&lt;4,AT242&gt;0),AT242&gt;5)),Wydruk!$AE$8,Wydruk!$AE$11))))))</f>
        <v>Uzupełnij liczby godzin tygodniowego planu</v>
      </c>
      <c r="C246" s="324"/>
      <c r="D246" s="324"/>
      <c r="E246" s="324"/>
      <c r="F246" s="173">
        <f>czerwiec!F246</f>
        <v>0</v>
      </c>
      <c r="G246" s="184">
        <f>czerwiec!G246</f>
        <v>0</v>
      </c>
      <c r="H246" s="191">
        <f t="shared" ref="H246" si="4167">IF(OR($G246=0,$F246=0,$G246="",$F246=""),0,$G246/$F246)</f>
        <v>0</v>
      </c>
      <c r="I246" s="193"/>
      <c r="J246" s="176">
        <f t="shared" ref="J246" si="4168">IF($B235=$B241,IF(L241+L236&gt;0,1,0)+IF(M241+M236&gt;0,1,0)+IF(N241+N236&gt;0,1,0)+IF(O241+O236&gt;0,1,0)+IF(P241+P236&gt;0,1,0)+IF(Q241+Q236&gt;0,1,0)+IF(R241+R236&gt;0,1,0),J242)</f>
        <v>0</v>
      </c>
      <c r="K246" s="133">
        <f t="shared" ref="K246" si="4169">IF(OR($B241=$B247,J246=0,(K242-Q246+O246)&lt;=0),0,(K242-Q246+O246)/J246)</f>
        <v>0</v>
      </c>
      <c r="L246" s="137">
        <f t="shared" ref="L246" si="4170">IF(K246*(7-J243)&lt;=0,0,K246*(7-J243))</f>
        <v>0</v>
      </c>
      <c r="M246" s="311">
        <f t="shared" ref="M246" si="4171">ROUND(IF(OR(K243-K246*(7-J243)+P246&lt;0,$B241=$B247,K246&lt;=0,K243=0),0,IF(K243-K246*(7-J243)+P246&gt;Q246-O246+P246,Q246-O246+P246,K243-K246*(7-J243)+P246)),1)</f>
        <v>0</v>
      </c>
      <c r="N246" s="312"/>
      <c r="O246" s="139">
        <f t="shared" ref="O246" si="4172">IF(OR($B241=$B247,J242=0),0,IF($B241=$B235,J241,$F241))</f>
        <v>0</v>
      </c>
      <c r="P246" s="30">
        <f t="shared" ref="P246" si="4173">IF(OR($B241=$B247,J246=0),0,$G243-$G242)</f>
        <v>0</v>
      </c>
      <c r="Q246" s="134">
        <f t="shared" ref="Q246" si="4174">IF(OR($B241=$B247,J246=0),0,J245)</f>
        <v>0</v>
      </c>
      <c r="R246" s="138">
        <f t="shared" ref="R246" si="4175">IF($B241=$B247,0,K243)</f>
        <v>0</v>
      </c>
      <c r="S246" s="176">
        <f t="shared" ref="S246" si="4176">IF($B235=$B241,IF(U241+U236&gt;0,1,0)+IF(V241+V236&gt;0,1,0)+IF(W241+W236&gt;0,1,0)+IF(X241+X236&gt;0,1,0)+IF(Y241+Y236&gt;0,1,0)+IF(Z241+Z236&gt;0,1,0)+IF(AA241+AA236&gt;0,1,0),S242)</f>
        <v>0</v>
      </c>
      <c r="T246" s="133">
        <f t="shared" ref="T246" si="4177">IF(OR($B241=$B247,S246=0,(T242-Z246+X246)&lt;=0),0,(T242-Z246+X246)/S246)</f>
        <v>0</v>
      </c>
      <c r="U246" s="137">
        <f t="shared" ref="U246" si="4178">IF(T246*(7-S243)&lt;=0,0,T246*(7-S243))</f>
        <v>0</v>
      </c>
      <c r="V246" s="311">
        <f t="shared" ref="V246" si="4179">ROUND(IF(OR(T243-T246*(7-S243)+Y246&lt;0,$B241=$B247,T246&lt;=0,T243=0),0,IF(T243-T246*(7-S243)+Y246&gt;Z246-X246+Y246,Z246-X246+Y246,T243-T246*(7-S243)+Y246)),1)</f>
        <v>0</v>
      </c>
      <c r="W246" s="312"/>
      <c r="X246" s="139">
        <f t="shared" ref="X246" si="4180">IF(OR($B241=$B247,S242=0),0,IF($B241=$B235,S241,$F241))</f>
        <v>0</v>
      </c>
      <c r="Y246" s="30">
        <f t="shared" ref="Y246" si="4181">IF(OR($B241=$B247,S246=0),0,$G243-$G242)</f>
        <v>0</v>
      </c>
      <c r="Z246" s="134">
        <f t="shared" ref="Z246" si="4182">IF(OR($B241=$B247,S246=0),0,S245)</f>
        <v>0</v>
      </c>
      <c r="AA246" s="138">
        <f t="shared" ref="AA246" si="4183">IF($B241=$B247,0,T243)</f>
        <v>0</v>
      </c>
      <c r="AB246" s="176">
        <f t="shared" ref="AB246" si="4184">IF($B235=$B241,IF(AD241+AD236&gt;0,1,0)+IF(AE241+AE236&gt;0,1,0)+IF(AF241+AF236&gt;0,1,0)+IF(AG241+AG236&gt;0,1,0)+IF(AH241+AH236&gt;0,1,0)+IF(AI241+AI236&gt;0,1,0)+IF(AJ241+AJ236&gt;0,1,0),AB242)</f>
        <v>0</v>
      </c>
      <c r="AC246" s="133">
        <f t="shared" ref="AC246" si="4185">IF(OR($B241=$B247,AB246=0,(AC242-AI246+AG246)&lt;=0),0,(AC242-AI246+AG246)/AB246)</f>
        <v>0</v>
      </c>
      <c r="AD246" s="137">
        <f t="shared" ref="AD246" si="4186">IF(AC246*(7-AB243)&lt;=0,0,AC246*(7-AB243))</f>
        <v>0</v>
      </c>
      <c r="AE246" s="311">
        <f t="shared" ref="AE246" si="4187">ROUND(IF(OR(AC243-AC246*(7-AB243)+AH246&lt;0,$B241=$B247,AC246&lt;=0,AC243=0),0,IF(AC243-AC246*(7-AB243)+AH246&gt;AI246-AG246+AH246,AI246-AG246+AH246,AC243-AC246*(7-AB243)+AH246)),1)</f>
        <v>0</v>
      </c>
      <c r="AF246" s="312"/>
      <c r="AG246" s="139">
        <f t="shared" ref="AG246" si="4188">IF(OR($B241=$B247,AB242=0),0,IF($B241=$B235,AB241,$F241))</f>
        <v>0</v>
      </c>
      <c r="AH246" s="30">
        <f t="shared" ref="AH246" si="4189">IF(OR($B241=$B247,AB246=0),0,$G243-$G242)</f>
        <v>0</v>
      </c>
      <c r="AI246" s="134">
        <f t="shared" ref="AI246" si="4190">IF(OR($B241=$B247,AB246=0),0,AB245)</f>
        <v>0</v>
      </c>
      <c r="AJ246" s="138">
        <f t="shared" ref="AJ246" si="4191">IF($B241=$B247,0,AC243)</f>
        <v>0</v>
      </c>
      <c r="AK246" s="176">
        <f t="shared" ref="AK246" si="4192">IF($B235=$B241,IF(AM241+AM236&gt;0,1,0)+IF(AN241+AN236&gt;0,1,0)+IF(AO241+AO236&gt;0,1,0)+IF(AP241+AP236&gt;0,1,0)+IF(AQ241+AQ236&gt;0,1,0)+IF(AR241+AR236&gt;0,1,0)+IF(AS241+AS236&gt;0,1,0),AK242)</f>
        <v>0</v>
      </c>
      <c r="AL246" s="133">
        <f t="shared" ref="AL246" si="4193">IF(OR($B241=$B247,AK246=0,(AL242-AR246+AP246)&lt;=0),0,(AL242-AR246+AP246)/AK246)</f>
        <v>0</v>
      </c>
      <c r="AM246" s="137">
        <f t="shared" ref="AM246" si="4194">IF(AL246*(7-AK243)&lt;=0,0,AL246*(7-AK243))</f>
        <v>0</v>
      </c>
      <c r="AN246" s="311">
        <f t="shared" ref="AN246" si="4195">ROUND(IF(OR(AL243-AL246*(7-AK243)+AQ246&lt;0,$B241=$B247,AL246&lt;=0,AL243=0),0,IF(AL243-AL246*(7-AK243)+AQ246&gt;AR246-AP246+AQ246,AR246-AP246+AQ246,AL243-AL246*(7-AK243)+AQ246)),1)</f>
        <v>0</v>
      </c>
      <c r="AO246" s="312"/>
      <c r="AP246" s="139">
        <f t="shared" ref="AP246" si="4196">IF(OR($B241=$B247,AK242=0),0,IF($B241=$B235,AK241,$F241))</f>
        <v>0</v>
      </c>
      <c r="AQ246" s="30">
        <f t="shared" ref="AQ246" si="4197">IF(OR($B241=$B247,AK246=0),0,$G243-$G242)</f>
        <v>0</v>
      </c>
      <c r="AR246" s="134">
        <f t="shared" ref="AR246" si="4198">IF(OR($B241=$B247,AK246=0),0,AK245)</f>
        <v>0</v>
      </c>
      <c r="AS246" s="138">
        <f t="shared" ref="AS246" si="4199">IF($B241=$B247,0,AL243)</f>
        <v>0</v>
      </c>
      <c r="AT246" s="176">
        <f t="shared" ref="AT246" si="4200">IF($B235=$B241,IF(AV241+AV236&gt;0,1,0)+IF(AW241+AW236&gt;0,1,0)+IF(AX241+AX236&gt;0,1,0)+IF(AY241+AY236&gt;0,1,0)+IF(AZ241+AZ236&gt;0,1,0)+IF(BA241+BA236&gt;0,1,0)+IF(BB241+BB236&gt;0,1,0),AT242)</f>
        <v>0</v>
      </c>
      <c r="AU246" s="133">
        <f t="shared" ref="AU246" si="4201">IF(OR($B241=$B247,AT246=0,(AU242-BA246+AY246)&lt;=0),0,(AU242-BA246+AY246)/AT246)</f>
        <v>0</v>
      </c>
      <c r="AV246" s="137">
        <f t="shared" ref="AV246" si="4202">IF(AU246*(7-AT243)&lt;=0,0,AU246*(7-AT243))</f>
        <v>0</v>
      </c>
      <c r="AW246" s="311">
        <f t="shared" ref="AW246" si="4203">ROUND(IF(OR(AU243-AU246*(7-AT243)+AZ246&lt;0,$B241=$B247,AU246&lt;=0,AU243=0),0,IF(AU243-AU246*(7-AT243)+AZ246&gt;BA246-AY246+AZ246,BA246-AY246+AZ246,AU243-AU246*(7-AT243)+AZ246)),1)</f>
        <v>0</v>
      </c>
      <c r="AX246" s="312"/>
      <c r="AY246" s="139">
        <f t="shared" ref="AY246" si="4204">IF(OR($B241=$B247,AT242=0),0,IF($B241=$B235,AT241,$F241))</f>
        <v>0</v>
      </c>
      <c r="AZ246" s="30">
        <f t="shared" ref="AZ246" si="4205">IF(OR($B241=$B247,AT246=0),0,$G243-$G242)</f>
        <v>0</v>
      </c>
      <c r="BA246" s="134">
        <f t="shared" ref="BA246" si="4206">IF(OR($B241=$B247,AT246=0),0,AT245)</f>
        <v>0</v>
      </c>
      <c r="BB246" s="138">
        <f t="shared" ref="BB246" si="4207">IF($B241=$B247,0,AU243)</f>
        <v>0</v>
      </c>
    </row>
    <row r="247" spans="1:54" ht="15.75" x14ac:dyDescent="0.2">
      <c r="A247" s="1">
        <f t="shared" ref="A247" si="4208">IF(B247="","1. Niewypełnione",B247)</f>
        <v>0</v>
      </c>
      <c r="B247" s="320">
        <f>czerwiec!B247</f>
        <v>0</v>
      </c>
      <c r="C247" s="321">
        <f>czerwiec!C247</f>
        <v>0</v>
      </c>
      <c r="D247" s="321">
        <f>czerwiec!D247</f>
        <v>0</v>
      </c>
      <c r="E247" s="321">
        <f>czerwiec!E247</f>
        <v>0</v>
      </c>
      <c r="F247" s="177">
        <f>czerwiec!F247</f>
        <v>18</v>
      </c>
      <c r="G247" s="185">
        <f>czerwiec!G247</f>
        <v>18</v>
      </c>
      <c r="H247" s="177"/>
      <c r="I247" s="192">
        <f t="shared" ref="I247:I251" si="4209">K247+T247+AC247+AL247+AU247</f>
        <v>0</v>
      </c>
      <c r="J247" s="186">
        <f t="shared" ref="J247" si="4210">IF(OR($B247=$B253,J250=0),0,ROUND((K248+P252)/J250,0))</f>
        <v>0</v>
      </c>
      <c r="K247" s="51">
        <f t="shared" ref="K247:K248" si="4211">SUM(L247:R247)</f>
        <v>0</v>
      </c>
      <c r="L247" s="52">
        <f>czerwiec!L247</f>
        <v>0</v>
      </c>
      <c r="M247" s="52">
        <f>czerwiec!M247</f>
        <v>0</v>
      </c>
      <c r="N247" s="52">
        <f>czerwiec!N247</f>
        <v>0</v>
      </c>
      <c r="O247" s="52">
        <f>czerwiec!O247</f>
        <v>0</v>
      </c>
      <c r="P247" s="53">
        <f>czerwiec!P247</f>
        <v>0</v>
      </c>
      <c r="Q247" s="54">
        <f>czerwiec!Q247</f>
        <v>0</v>
      </c>
      <c r="R247" s="55">
        <f>czerwiec!R247</f>
        <v>0</v>
      </c>
      <c r="S247" s="188">
        <f t="shared" ref="S247" si="4212">IF(OR($B247=$B253,S250=0),0,ROUND((T248+Y252)/S250,0))</f>
        <v>0</v>
      </c>
      <c r="T247" s="51">
        <f t="shared" ref="T247:T248" si="4213">SUM(U247:AA247)</f>
        <v>0</v>
      </c>
      <c r="U247" s="52">
        <f>czerwiec!U247</f>
        <v>0</v>
      </c>
      <c r="V247" s="52">
        <f>czerwiec!V247</f>
        <v>0</v>
      </c>
      <c r="W247" s="52">
        <f>czerwiec!W247</f>
        <v>0</v>
      </c>
      <c r="X247" s="52">
        <f>czerwiec!X247</f>
        <v>0</v>
      </c>
      <c r="Y247" s="53">
        <f>czerwiec!Y247</f>
        <v>0</v>
      </c>
      <c r="Z247" s="54">
        <f>czerwiec!Z247</f>
        <v>0</v>
      </c>
      <c r="AA247" s="55">
        <f>czerwiec!AA247</f>
        <v>0</v>
      </c>
      <c r="AB247" s="188">
        <f t="shared" ref="AB247" si="4214">IF(OR($B247=$B253,AB250=0),0,ROUND((AC248+AH252)/AB250,0))</f>
        <v>0</v>
      </c>
      <c r="AC247" s="51">
        <f t="shared" ref="AC247:AC248" si="4215">SUM(AD247:AJ247)</f>
        <v>0</v>
      </c>
      <c r="AD247" s="52">
        <f>czerwiec!AD247</f>
        <v>0</v>
      </c>
      <c r="AE247" s="52">
        <f>czerwiec!AE247</f>
        <v>0</v>
      </c>
      <c r="AF247" s="52">
        <f>czerwiec!AF247</f>
        <v>0</v>
      </c>
      <c r="AG247" s="52">
        <f>czerwiec!AG247</f>
        <v>0</v>
      </c>
      <c r="AH247" s="53">
        <f>czerwiec!AH247</f>
        <v>0</v>
      </c>
      <c r="AI247" s="54">
        <f>czerwiec!AI247</f>
        <v>0</v>
      </c>
      <c r="AJ247" s="55">
        <f>czerwiec!AJ247</f>
        <v>0</v>
      </c>
      <c r="AK247" s="188">
        <f t="shared" ref="AK247" si="4216">IF(OR($B247=$B253,AK250=0),0,ROUND((AL248+AQ252)/AK250,0))</f>
        <v>0</v>
      </c>
      <c r="AL247" s="51">
        <f t="shared" ref="AL247:AL248" si="4217">SUM(AM247:AS247)</f>
        <v>0</v>
      </c>
      <c r="AM247" s="52">
        <f>czerwiec!AM247</f>
        <v>0</v>
      </c>
      <c r="AN247" s="52">
        <f>czerwiec!AN247</f>
        <v>0</v>
      </c>
      <c r="AO247" s="52">
        <f>czerwiec!AO247</f>
        <v>0</v>
      </c>
      <c r="AP247" s="52">
        <f>czerwiec!AP247</f>
        <v>0</v>
      </c>
      <c r="AQ247" s="53">
        <f>czerwiec!AQ247</f>
        <v>0</v>
      </c>
      <c r="AR247" s="54">
        <f>czerwiec!AR247</f>
        <v>0</v>
      </c>
      <c r="AS247" s="55">
        <f>czerwiec!AS247</f>
        <v>0</v>
      </c>
      <c r="AT247" s="188">
        <f t="shared" ref="AT247" si="4218">IF(OR($B247=$B253,AT250=0),0,ROUND((AU248+AZ252)/AT250,0))</f>
        <v>0</v>
      </c>
      <c r="AU247" s="51">
        <f t="shared" ref="AU247:AU248" si="4219">SUM(AV247:BB247)</f>
        <v>0</v>
      </c>
      <c r="AV247" s="52">
        <f t="shared" ref="AV247" si="4220">IF(SUM($AM$9:$AS$9)=SUM($AV$9:$BB$9),AM247,IF(AND(SUM($AV$9:$BB$9)&gt;42,SUM($AV$9:$BB$9)&lt;49),AM247,0))</f>
        <v>0</v>
      </c>
      <c r="AW247" s="52">
        <f t="shared" ref="AW247" si="4221">IF(SUM($AM$9:$AS$9)=SUM($AV$9:$BB$9),AN247,IF(AND(SUM($AV$9:$BB$9)&gt;42,SUM($AV$9:$BB$9)&lt;49),AN247,0))</f>
        <v>0</v>
      </c>
      <c r="AX247" s="52">
        <f t="shared" ref="AX247" si="4222">IF(SUM($AM$9:$AS$9)=SUM($AV$9:$BB$9),AO247,IF(AND(SUM($AV$9:$BB$9)&gt;42,SUM($AV$9:$BB$9)&lt;49),AO247,0))</f>
        <v>0</v>
      </c>
      <c r="AY247" s="52">
        <f t="shared" ref="AY247" si="4223">IF(SUM($AM$9:$AS$9)=SUM($AV$9:$BB$9),AP247,IF(AND(SUM($AV$9:$BB$9)&gt;42,SUM($AV$9:$BB$9)&lt;49),AP247,0))</f>
        <v>0</v>
      </c>
      <c r="AZ247" s="53">
        <f t="shared" ref="AZ247" si="4224">IF(SUM($AM$9:$AS$9)=SUM($AV$9:$BB$9),AQ247,IF(AND(SUM($AV$9:$BB$9)&gt;42,SUM($AV$9:$BB$9)&lt;49),AQ247,0))</f>
        <v>0</v>
      </c>
      <c r="BA247" s="54">
        <f t="shared" ref="BA247" si="4225">IF(SUM($AM$9:$AS$9)=SUM($AV$9:$BB$9),AR247,IF(AND(SUM($AV$9:$BB$9)&gt;42,SUM($AV$9:$BB$9)&lt;49),AR247,0))</f>
        <v>0</v>
      </c>
      <c r="BB247" s="55">
        <f t="shared" ref="BB247" si="4226">IF(SUM($AM$9:$AS$9)=SUM($AV$9:$BB$9),AS247,IF(AND(SUM($AV$9:$BB$9)&gt;42,SUM($AV$9:$BB$9)&lt;49),AS247,0))</f>
        <v>0</v>
      </c>
    </row>
    <row r="248" spans="1:54" ht="12.75" hidden="1" customHeight="1" x14ac:dyDescent="0.2">
      <c r="B248" s="93"/>
      <c r="C248" s="94"/>
      <c r="D248" s="95"/>
      <c r="E248" s="115"/>
      <c r="F248" s="140" t="b">
        <f t="shared" ref="F248" si="4227">IF($B241=$B247,OR(F242,G247&lt;F247),G247&lt;F247)</f>
        <v>0</v>
      </c>
      <c r="G248" s="189">
        <f t="shared" ref="G248" si="4228">IF(AND($B241=$B247,$B241&lt;&gt;"",$B241&lt;&gt;0),G247+G242,G247)</f>
        <v>18</v>
      </c>
      <c r="H248" s="120"/>
      <c r="I248" s="165">
        <f t="shared" si="4209"/>
        <v>0</v>
      </c>
      <c r="J248" s="194">
        <f t="shared" ref="J248" si="4229">7-COUNTIF(L247:R247,0)-COUNTIF(L247:R247,"")</f>
        <v>0</v>
      </c>
      <c r="K248" s="22">
        <f t="shared" si="4211"/>
        <v>0</v>
      </c>
      <c r="L248" s="35">
        <f t="shared" ref="L248:R248" si="4230">IF($B241=$B247,L247+L242,L247)</f>
        <v>0</v>
      </c>
      <c r="M248" s="35">
        <f t="shared" si="4230"/>
        <v>0</v>
      </c>
      <c r="N248" s="35">
        <f t="shared" si="4230"/>
        <v>0</v>
      </c>
      <c r="O248" s="35">
        <f t="shared" si="4230"/>
        <v>0</v>
      </c>
      <c r="P248" s="36">
        <f t="shared" si="4230"/>
        <v>0</v>
      </c>
      <c r="Q248" s="37">
        <f t="shared" si="4230"/>
        <v>0</v>
      </c>
      <c r="R248" s="38">
        <f t="shared" si="4230"/>
        <v>0</v>
      </c>
      <c r="S248" s="194">
        <f t="shared" ref="S248" si="4231">7-COUNTIF(U247:AA247,0)-COUNTIF(U247:AA247,"")</f>
        <v>0</v>
      </c>
      <c r="T248" s="22">
        <f t="shared" si="4213"/>
        <v>0</v>
      </c>
      <c r="U248" s="35">
        <f t="shared" ref="U248:AA248" si="4232">IF($B241=$B247,U247+U242,U247)</f>
        <v>0</v>
      </c>
      <c r="V248" s="35">
        <f t="shared" si="4232"/>
        <v>0</v>
      </c>
      <c r="W248" s="35">
        <f t="shared" si="4232"/>
        <v>0</v>
      </c>
      <c r="X248" s="35">
        <f t="shared" si="4232"/>
        <v>0</v>
      </c>
      <c r="Y248" s="36">
        <f t="shared" si="4232"/>
        <v>0</v>
      </c>
      <c r="Z248" s="37">
        <f t="shared" si="4232"/>
        <v>0</v>
      </c>
      <c r="AA248" s="38">
        <f t="shared" si="4232"/>
        <v>0</v>
      </c>
      <c r="AB248" s="194">
        <f t="shared" ref="AB248" si="4233">7-COUNTIF(AD247:AJ247,0)-COUNTIF(AD247:AJ247,"")</f>
        <v>0</v>
      </c>
      <c r="AC248" s="22">
        <f t="shared" si="4215"/>
        <v>0</v>
      </c>
      <c r="AD248" s="35">
        <f t="shared" ref="AD248:AJ248" si="4234">IF($B241=$B247,AD247+AD242,AD247)</f>
        <v>0</v>
      </c>
      <c r="AE248" s="35">
        <f t="shared" si="4234"/>
        <v>0</v>
      </c>
      <c r="AF248" s="35">
        <f t="shared" si="4234"/>
        <v>0</v>
      </c>
      <c r="AG248" s="35">
        <f t="shared" si="4234"/>
        <v>0</v>
      </c>
      <c r="AH248" s="36">
        <f t="shared" si="4234"/>
        <v>0</v>
      </c>
      <c r="AI248" s="37">
        <f t="shared" si="4234"/>
        <v>0</v>
      </c>
      <c r="AJ248" s="38">
        <f t="shared" si="4234"/>
        <v>0</v>
      </c>
      <c r="AK248" s="194">
        <f t="shared" ref="AK248" si="4235">7-COUNTIF(AM247:AS247,0)-COUNTIF(AM247:AS247,"")</f>
        <v>0</v>
      </c>
      <c r="AL248" s="22">
        <f t="shared" si="4217"/>
        <v>0</v>
      </c>
      <c r="AM248" s="35">
        <f t="shared" ref="AM248:AS248" si="4236">IF($B241=$B247,AM247+AM242,AM247)</f>
        <v>0</v>
      </c>
      <c r="AN248" s="35">
        <f t="shared" si="4236"/>
        <v>0</v>
      </c>
      <c r="AO248" s="35">
        <f t="shared" si="4236"/>
        <v>0</v>
      </c>
      <c r="AP248" s="35">
        <f t="shared" si="4236"/>
        <v>0</v>
      </c>
      <c r="AQ248" s="36">
        <f t="shared" si="4236"/>
        <v>0</v>
      </c>
      <c r="AR248" s="37">
        <f t="shared" si="4236"/>
        <v>0</v>
      </c>
      <c r="AS248" s="38">
        <f t="shared" si="4236"/>
        <v>0</v>
      </c>
      <c r="AT248" s="194">
        <f t="shared" ref="AT248" si="4237">7-COUNTIF(AV247:BB247,0)-COUNTIF(AV247:BB247,"")</f>
        <v>0</v>
      </c>
      <c r="AU248" s="22">
        <f t="shared" si="4219"/>
        <v>0</v>
      </c>
      <c r="AV248" s="35">
        <f t="shared" ref="AV248:BB248" si="4238">IF($B241=$B247,AV247+AV242,AV247)</f>
        <v>0</v>
      </c>
      <c r="AW248" s="35">
        <f t="shared" si="4238"/>
        <v>0</v>
      </c>
      <c r="AX248" s="35">
        <f t="shared" si="4238"/>
        <v>0</v>
      </c>
      <c r="AY248" s="35">
        <f t="shared" si="4238"/>
        <v>0</v>
      </c>
      <c r="AZ248" s="36">
        <f t="shared" si="4238"/>
        <v>0</v>
      </c>
      <c r="BA248" s="37">
        <f t="shared" si="4238"/>
        <v>0</v>
      </c>
      <c r="BB248" s="38">
        <f t="shared" si="4238"/>
        <v>0</v>
      </c>
    </row>
    <row r="249" spans="1:54" ht="15" hidden="1" customHeight="1" x14ac:dyDescent="0.2">
      <c r="B249" s="116"/>
      <c r="C249" s="117"/>
      <c r="D249" s="118"/>
      <c r="E249" s="119"/>
      <c r="F249" s="92"/>
      <c r="G249" s="190">
        <f t="shared" ref="G249" si="4239">IF(AND($B241=$B247,$B241&lt;&gt;"",$B241&lt;&gt;0),F247+G243,F247)</f>
        <v>18</v>
      </c>
      <c r="H249" s="121"/>
      <c r="I249" s="165">
        <f t="shared" si="4209"/>
        <v>0</v>
      </c>
      <c r="J249" s="195">
        <f t="shared" ref="J249" si="4240">IF($B247=$B241,COUNTIF(L249:R249,0),COUNTIF(L250:R250,0)+COUNTIF(L250:R250,""))</f>
        <v>7</v>
      </c>
      <c r="K249" s="39">
        <f t="shared" ref="K249:R249" si="4241">IF($B241=$B247,K250+K243,K250)</f>
        <v>0</v>
      </c>
      <c r="L249" s="40">
        <f t="shared" si="4241"/>
        <v>0</v>
      </c>
      <c r="M249" s="40">
        <f t="shared" si="4241"/>
        <v>0</v>
      </c>
      <c r="N249" s="40">
        <f t="shared" si="4241"/>
        <v>0</v>
      </c>
      <c r="O249" s="40">
        <f t="shared" si="4241"/>
        <v>0</v>
      </c>
      <c r="P249" s="41">
        <f t="shared" si="4241"/>
        <v>0</v>
      </c>
      <c r="Q249" s="42">
        <f t="shared" si="4241"/>
        <v>0</v>
      </c>
      <c r="R249" s="43">
        <f t="shared" si="4241"/>
        <v>0</v>
      </c>
      <c r="S249" s="195">
        <f t="shared" ref="S249" si="4242">IF($B247=$B241,COUNTIF(U249:AA249,0),COUNTIF(U250:AA250,0)+COUNTIF(U250:AA250,""))</f>
        <v>7</v>
      </c>
      <c r="T249" s="39">
        <f t="shared" ref="T249:AA249" si="4243">IF($B241=$B247,T250+T243,T250)</f>
        <v>0</v>
      </c>
      <c r="U249" s="40">
        <f t="shared" si="4243"/>
        <v>0</v>
      </c>
      <c r="V249" s="40">
        <f t="shared" si="4243"/>
        <v>0</v>
      </c>
      <c r="W249" s="40">
        <f t="shared" si="4243"/>
        <v>0</v>
      </c>
      <c r="X249" s="40">
        <f t="shared" si="4243"/>
        <v>0</v>
      </c>
      <c r="Y249" s="41">
        <f t="shared" si="4243"/>
        <v>0</v>
      </c>
      <c r="Z249" s="42">
        <f t="shared" si="4243"/>
        <v>0</v>
      </c>
      <c r="AA249" s="43">
        <f t="shared" si="4243"/>
        <v>0</v>
      </c>
      <c r="AB249" s="195">
        <f t="shared" ref="AB249" si="4244">IF($B247=$B241,COUNTIF(AD249:AJ249,0),COUNTIF(AD250:AJ250,0)+COUNTIF(AD250:AJ250,""))</f>
        <v>7</v>
      </c>
      <c r="AC249" s="39">
        <f t="shared" ref="AC249:AJ249" si="4245">IF($B241=$B247,AC250+AC243,AC250)</f>
        <v>0</v>
      </c>
      <c r="AD249" s="40">
        <f t="shared" si="4245"/>
        <v>0</v>
      </c>
      <c r="AE249" s="40">
        <f t="shared" si="4245"/>
        <v>0</v>
      </c>
      <c r="AF249" s="40">
        <f t="shared" si="4245"/>
        <v>0</v>
      </c>
      <c r="AG249" s="40">
        <f t="shared" si="4245"/>
        <v>0</v>
      </c>
      <c r="AH249" s="41">
        <f t="shared" si="4245"/>
        <v>0</v>
      </c>
      <c r="AI249" s="42">
        <f t="shared" si="4245"/>
        <v>0</v>
      </c>
      <c r="AJ249" s="43">
        <f t="shared" si="4245"/>
        <v>0</v>
      </c>
      <c r="AK249" s="195">
        <f t="shared" ref="AK249" si="4246">IF($B247=$B241,COUNTIF(AM249:AS249,0),COUNTIF(AM250:AS250,0)+COUNTIF(AM250:AS250,""))</f>
        <v>7</v>
      </c>
      <c r="AL249" s="39">
        <f t="shared" ref="AL249:AS249" si="4247">IF($B241=$B247,AL250+AL243,AL250)</f>
        <v>0</v>
      </c>
      <c r="AM249" s="40">
        <f t="shared" si="4247"/>
        <v>0</v>
      </c>
      <c r="AN249" s="40">
        <f t="shared" si="4247"/>
        <v>0</v>
      </c>
      <c r="AO249" s="40">
        <f t="shared" si="4247"/>
        <v>0</v>
      </c>
      <c r="AP249" s="40">
        <f t="shared" si="4247"/>
        <v>0</v>
      </c>
      <c r="AQ249" s="41">
        <f t="shared" si="4247"/>
        <v>0</v>
      </c>
      <c r="AR249" s="42">
        <f t="shared" si="4247"/>
        <v>0</v>
      </c>
      <c r="AS249" s="43">
        <f t="shared" si="4247"/>
        <v>0</v>
      </c>
      <c r="AT249" s="195">
        <f t="shared" ref="AT249" si="4248">IF($B247=$B241,COUNTIF(AV249:BB249,0),COUNTIF(AV250:BB250,0)+COUNTIF(AV250:BB250,""))</f>
        <v>7</v>
      </c>
      <c r="AU249" s="39">
        <f t="shared" ref="AU249:BB249" si="4249">IF($B241=$B247,AU250+AU243,AU250)</f>
        <v>0</v>
      </c>
      <c r="AV249" s="40">
        <f t="shared" si="4249"/>
        <v>0</v>
      </c>
      <c r="AW249" s="40">
        <f t="shared" si="4249"/>
        <v>0</v>
      </c>
      <c r="AX249" s="40">
        <f t="shared" si="4249"/>
        <v>0</v>
      </c>
      <c r="AY249" s="40">
        <f t="shared" si="4249"/>
        <v>0</v>
      </c>
      <c r="AZ249" s="41">
        <f t="shared" si="4249"/>
        <v>0</v>
      </c>
      <c r="BA249" s="42">
        <f t="shared" si="4249"/>
        <v>0</v>
      </c>
      <c r="BB249" s="43">
        <f t="shared" si="4249"/>
        <v>0</v>
      </c>
    </row>
    <row r="250" spans="1:54" ht="15.75" customHeight="1" x14ac:dyDescent="0.2">
      <c r="A250" s="1">
        <f t="shared" ref="A250" si="4250">A247</f>
        <v>0</v>
      </c>
      <c r="B250" s="313">
        <f t="shared" ref="B250" si="4251">B244+1</f>
        <v>39</v>
      </c>
      <c r="C250" s="314"/>
      <c r="D250" s="314"/>
      <c r="E250" s="314"/>
      <c r="F250" s="31"/>
      <c r="G250" s="183"/>
      <c r="H250" s="122">
        <f t="shared" ref="H250" si="4252">5-COUNTIF(AU247,0)-COUNTIF(AL247,0)-COUNTIF(AC247,0)-COUNTIF(T247,0)-COUNTIF(K247,0)</f>
        <v>0</v>
      </c>
      <c r="I250" s="165">
        <f t="shared" si="4209"/>
        <v>0</v>
      </c>
      <c r="J250" s="187">
        <f t="shared" ref="J250" si="4253">IF($B247=$B241,J244+IF($F247&lt;&gt;$G247,(K247+$G249-$G248)/$F247,K247/$F247),IF($F247&lt;&gt;G247,(K247+$G249-$G248)/$F247,K247/$F247))</f>
        <v>0</v>
      </c>
      <c r="K250" s="7">
        <f t="shared" ref="K250:K251" si="4254">SUM(L250:R250)</f>
        <v>0</v>
      </c>
      <c r="L250" s="26">
        <f t="shared" ref="L250:R250" si="4255">L247</f>
        <v>0</v>
      </c>
      <c r="M250" s="26">
        <f t="shared" si="4255"/>
        <v>0</v>
      </c>
      <c r="N250" s="26">
        <f t="shared" si="4255"/>
        <v>0</v>
      </c>
      <c r="O250" s="26">
        <f t="shared" si="4255"/>
        <v>0</v>
      </c>
      <c r="P250" s="26">
        <f t="shared" si="4255"/>
        <v>0</v>
      </c>
      <c r="Q250" s="29">
        <f t="shared" si="4255"/>
        <v>0</v>
      </c>
      <c r="R250" s="23">
        <f t="shared" si="4255"/>
        <v>0</v>
      </c>
      <c r="S250" s="187">
        <f t="shared" ref="S250" si="4256">IF($B247=$B241,S244+IF($F247&lt;&gt;$G247,(T247+$G249-$G248)/$F247,T247/$F247),IF($F247&lt;&gt;P247,(T247+$G249-$G248)/$F247,T247/$F247))</f>
        <v>0</v>
      </c>
      <c r="T250" s="7">
        <f t="shared" ref="T250:T251" si="4257">SUM(U250:AA250)</f>
        <v>0</v>
      </c>
      <c r="U250" s="26">
        <f t="shared" ref="U250:AA250" si="4258">U247</f>
        <v>0</v>
      </c>
      <c r="V250" s="26">
        <f t="shared" si="4258"/>
        <v>0</v>
      </c>
      <c r="W250" s="26">
        <f t="shared" si="4258"/>
        <v>0</v>
      </c>
      <c r="X250" s="26">
        <f t="shared" si="4258"/>
        <v>0</v>
      </c>
      <c r="Y250" s="113">
        <f t="shared" si="4258"/>
        <v>0</v>
      </c>
      <c r="Z250" s="29">
        <f t="shared" si="4258"/>
        <v>0</v>
      </c>
      <c r="AA250" s="23">
        <f t="shared" si="4258"/>
        <v>0</v>
      </c>
      <c r="AB250" s="187">
        <f t="shared" ref="AB250" si="4259">IF($B247=$B241,AB244+IF($F247&lt;&gt;$G247,(AC247+$G249-$G248)/$F247,AC247/$F247),IF($F247&lt;&gt;Y247,(AC247+$G249-$G248)/$F247,AC247/$F247))</f>
        <v>0</v>
      </c>
      <c r="AC250" s="7">
        <f t="shared" ref="AC250:AC251" si="4260">SUM(AD250:AJ250)</f>
        <v>0</v>
      </c>
      <c r="AD250" s="26">
        <f t="shared" ref="AD250:AJ250" si="4261">AD247</f>
        <v>0</v>
      </c>
      <c r="AE250" s="26">
        <f t="shared" si="4261"/>
        <v>0</v>
      </c>
      <c r="AF250" s="26">
        <f t="shared" si="4261"/>
        <v>0</v>
      </c>
      <c r="AG250" s="26">
        <f t="shared" si="4261"/>
        <v>0</v>
      </c>
      <c r="AH250" s="113">
        <f t="shared" si="4261"/>
        <v>0</v>
      </c>
      <c r="AI250" s="29">
        <f t="shared" si="4261"/>
        <v>0</v>
      </c>
      <c r="AJ250" s="23">
        <f t="shared" si="4261"/>
        <v>0</v>
      </c>
      <c r="AK250" s="187">
        <f t="shared" ref="AK250" si="4262">IF($B247=$B241,AK244+IF($F247&lt;&gt;$G247,(AL247+$G249-$G248)/$F247,AL247/$F247),IF($F247&lt;&gt;AH247,(AL247+$G249-$G248)/$F247,AL247/$F247))</f>
        <v>0</v>
      </c>
      <c r="AL250" s="7">
        <f t="shared" ref="AL250:AL251" si="4263">SUM(AM250:AS250)</f>
        <v>0</v>
      </c>
      <c r="AM250" s="26">
        <f t="shared" ref="AM250:AS250" si="4264">AM247</f>
        <v>0</v>
      </c>
      <c r="AN250" s="26">
        <f t="shared" si="4264"/>
        <v>0</v>
      </c>
      <c r="AO250" s="26">
        <f t="shared" si="4264"/>
        <v>0</v>
      </c>
      <c r="AP250" s="26">
        <f t="shared" si="4264"/>
        <v>0</v>
      </c>
      <c r="AQ250" s="113">
        <f t="shared" si="4264"/>
        <v>0</v>
      </c>
      <c r="AR250" s="29">
        <f t="shared" si="4264"/>
        <v>0</v>
      </c>
      <c r="AS250" s="23">
        <f t="shared" si="4264"/>
        <v>0</v>
      </c>
      <c r="AT250" s="187">
        <f t="shared" ref="AT250" si="4265">IF($B247=$B241,AT244+IF($F247&lt;&gt;$G247,(AU247+$G249-$G248)/$F247,AU247/$F247),IF($F247&lt;&gt;AQ247,(AU247+$G249-$G248)/$F247,AU247/$F247))</f>
        <v>0</v>
      </c>
      <c r="AU250" s="7">
        <f t="shared" ref="AU250:AU251" si="4266">SUM(AV250:BB250)</f>
        <v>0</v>
      </c>
      <c r="AV250" s="6">
        <f t="shared" ref="AV250" si="4267">IF(SUM($AM$9:$AS$9)=SUM($AV$9:$BB$9),AV247,IF(AND(SUM($AV$9:$BB$9)&gt;42,SUM($AV$9:$BB$9)&lt;49),AV247,0))</f>
        <v>0</v>
      </c>
      <c r="AW250" s="6">
        <f t="shared" ref="AW250:BB250" si="4268">IF(SUM($AM$9:$AS$9)=SUM($AV$9:$BB$9),AW247,IF(AND(SUM($AV$9:$BB$9)&gt;42,SUM($AV$9:$BB$9)&lt;49),AW247,0))</f>
        <v>0</v>
      </c>
      <c r="AX250" s="6">
        <f t="shared" si="4268"/>
        <v>0</v>
      </c>
      <c r="AY250" s="6">
        <f t="shared" si="4268"/>
        <v>0</v>
      </c>
      <c r="AZ250" s="26">
        <f t="shared" si="4268"/>
        <v>0</v>
      </c>
      <c r="BA250" s="29">
        <f t="shared" si="4268"/>
        <v>0</v>
      </c>
      <c r="BB250" s="23">
        <f t="shared" si="4268"/>
        <v>0</v>
      </c>
    </row>
    <row r="251" spans="1:54" ht="15.75" customHeight="1" x14ac:dyDescent="0.2">
      <c r="A251" s="1">
        <f t="shared" ref="A251:A252" si="4269">A250</f>
        <v>0</v>
      </c>
      <c r="B251" s="313"/>
      <c r="C251" s="314"/>
      <c r="D251" s="314"/>
      <c r="E251" s="314"/>
      <c r="F251" s="31"/>
      <c r="G251" s="183"/>
      <c r="H251" s="123">
        <f t="shared" ref="H251" si="4270">IF($B247=$B241,H245+F251,$F251)</f>
        <v>0</v>
      </c>
      <c r="I251" s="165">
        <f t="shared" si="4209"/>
        <v>0</v>
      </c>
      <c r="J251" s="141">
        <f t="shared" ref="J251" si="4271">IF($H250=0,0,IF($B241=$B247,IF($H252&gt;0,$H252+J245,K247+J245),IF($H252&gt;0,$H252,K247)))</f>
        <v>0</v>
      </c>
      <c r="K251" s="7">
        <f t="shared" si="4254"/>
        <v>0</v>
      </c>
      <c r="L251" s="6"/>
      <c r="M251" s="6"/>
      <c r="N251" s="6"/>
      <c r="O251" s="6"/>
      <c r="P251" s="26"/>
      <c r="Q251" s="29"/>
      <c r="R251" s="23"/>
      <c r="S251" s="141">
        <f t="shared" ref="S251" si="4272">IF($H250=0,0,IF($B241=$B247,IF($H252&gt;0,$H252+S245,T247+S245),IF($H252&gt;0,$H252,T247)))</f>
        <v>0</v>
      </c>
      <c r="T251" s="7">
        <f t="shared" si="4257"/>
        <v>0</v>
      </c>
      <c r="U251" s="6"/>
      <c r="V251" s="6"/>
      <c r="W251" s="6"/>
      <c r="X251" s="6"/>
      <c r="Y251" s="26"/>
      <c r="Z251" s="29"/>
      <c r="AA251" s="23"/>
      <c r="AB251" s="141">
        <f t="shared" ref="AB251" si="4273">IF($H250=0,0,IF($B241=$B247,IF($H252&gt;0,$H252+AB245,AC247+AB245),IF($H252&gt;0,$H252,AC247)))</f>
        <v>0</v>
      </c>
      <c r="AC251" s="7">
        <f t="shared" si="4260"/>
        <v>0</v>
      </c>
      <c r="AD251" s="6"/>
      <c r="AE251" s="6"/>
      <c r="AF251" s="6"/>
      <c r="AG251" s="6"/>
      <c r="AH251" s="26"/>
      <c r="AI251" s="29"/>
      <c r="AJ251" s="23"/>
      <c r="AK251" s="141">
        <f t="shared" ref="AK251" si="4274">IF($H250=0,0,IF($B241=$B247,IF($H252&gt;0,$H252+AK245,AL247+AK245),IF($H252&gt;0,$H252,AL247)))</f>
        <v>0</v>
      </c>
      <c r="AL251" s="7">
        <f t="shared" si="4263"/>
        <v>0</v>
      </c>
      <c r="AM251" s="6"/>
      <c r="AN251" s="6"/>
      <c r="AO251" s="6"/>
      <c r="AP251" s="6"/>
      <c r="AQ251" s="26"/>
      <c r="AR251" s="29"/>
      <c r="AS251" s="23"/>
      <c r="AT251" s="141">
        <f t="shared" ref="AT251" si="4275">IF($H250=0,0,IF($B241=$B247,IF($H252&gt;0,$H252+AT245,AU247+AT245),IF($H252&gt;0,$H252,AU247)))</f>
        <v>0</v>
      </c>
      <c r="AU251" s="7">
        <f t="shared" si="4266"/>
        <v>0</v>
      </c>
      <c r="AV251" s="6"/>
      <c r="AW251" s="6"/>
      <c r="AX251" s="6"/>
      <c r="AY251" s="6"/>
      <c r="AZ251" s="26"/>
      <c r="BA251" s="29"/>
      <c r="BB251" s="23"/>
    </row>
    <row r="252" spans="1:54" ht="18.75" customHeight="1" thickBot="1" x14ac:dyDescent="0.25">
      <c r="A252" s="1">
        <f t="shared" si="4269"/>
        <v>0</v>
      </c>
      <c r="B252" s="323" t="str">
        <f>IF(B247="",Wydruk!$AE$6,IF(J248=0,Wydruk!$AE$7,IF(AND(G248&lt;G249,B247&lt;&gt;$B253),Wydruk!$AE$13,IF(AND($B247=$B241,$B247&lt;&gt;$B253),IF(OR(OR(J252&lt;4,J252&gt;5),OR(S252&lt;4,S252&gt;5),OR(AB252&lt;4,AB252&gt;5),OR(AK252&lt;4,AK252&gt;5),OR(AND(AT252&lt;4,AT252&gt;0),AT252&gt;5)),Wydruk!$AE$8,Wydruk!$AE$9),IF($B247=$B253,IF($F251&lt;&gt;0,Wydruk!$AE$12,Wydruk!$AE$10),IF(OR(OR(J248&lt;4,J248&gt;5),OR(S248&lt;4,S248&gt;5),OR(AB248&lt;4,AB248&gt;5),OR(AK248&lt;4,AK248&gt;5),OR(AND(AT248&lt;4,AT248&gt;0),AT248&gt;5)),Wydruk!$AE$8,Wydruk!$AE$11))))))</f>
        <v>Uzupełnij liczby godzin tygodniowego planu</v>
      </c>
      <c r="C252" s="324"/>
      <c r="D252" s="324"/>
      <c r="E252" s="324"/>
      <c r="F252" s="173">
        <f>czerwiec!F252</f>
        <v>0</v>
      </c>
      <c r="G252" s="184">
        <f>czerwiec!G252</f>
        <v>0</v>
      </c>
      <c r="H252" s="191">
        <f t="shared" ref="H252" si="4276">IF(OR($G252=0,$F252=0,$G252="",$F252=""),0,$G252/$F252)</f>
        <v>0</v>
      </c>
      <c r="I252" s="193"/>
      <c r="J252" s="176">
        <f t="shared" ref="J252" si="4277">IF($B241=$B247,IF(L247+L242&gt;0,1,0)+IF(M247+M242&gt;0,1,0)+IF(N247+N242&gt;0,1,0)+IF(O247+O242&gt;0,1,0)+IF(P247+P242&gt;0,1,0)+IF(Q247+Q242&gt;0,1,0)+IF(R247+R242&gt;0,1,0),J248)</f>
        <v>0</v>
      </c>
      <c r="K252" s="133">
        <f t="shared" ref="K252" si="4278">IF(OR($B247=$B253,J252=0,(K248-Q252+O252)&lt;=0),0,(K248-Q252+O252)/J252)</f>
        <v>0</v>
      </c>
      <c r="L252" s="137">
        <f t="shared" ref="L252" si="4279">IF(K252*(7-J249)&lt;=0,0,K252*(7-J249))</f>
        <v>0</v>
      </c>
      <c r="M252" s="311">
        <f t="shared" ref="M252" si="4280">ROUND(IF(OR(K249-K252*(7-J249)+P252&lt;0,$B247=$B253,K252&lt;=0,K249=0),0,IF(K249-K252*(7-J249)+P252&gt;Q252-O252+P252,Q252-O252+P252,K249-K252*(7-J249)+P252)),1)</f>
        <v>0</v>
      </c>
      <c r="N252" s="312"/>
      <c r="O252" s="139">
        <f t="shared" ref="O252" si="4281">IF(OR($B247=$B253,J248=0),0,IF($B247=$B241,J247,$F247))</f>
        <v>0</v>
      </c>
      <c r="P252" s="30">
        <f t="shared" ref="P252" si="4282">IF(OR($B247=$B253,J252=0),0,$G249-$G248)</f>
        <v>0</v>
      </c>
      <c r="Q252" s="134">
        <f t="shared" ref="Q252" si="4283">IF(OR($B247=$B253,J252=0),0,J251)</f>
        <v>0</v>
      </c>
      <c r="R252" s="138">
        <f t="shared" ref="R252" si="4284">IF($B247=$B253,0,K249)</f>
        <v>0</v>
      </c>
      <c r="S252" s="176">
        <f t="shared" ref="S252" si="4285">IF($B241=$B247,IF(U247+U242&gt;0,1,0)+IF(V247+V242&gt;0,1,0)+IF(W247+W242&gt;0,1,0)+IF(X247+X242&gt;0,1,0)+IF(Y247+Y242&gt;0,1,0)+IF(Z247+Z242&gt;0,1,0)+IF(AA247+AA242&gt;0,1,0),S248)</f>
        <v>0</v>
      </c>
      <c r="T252" s="133">
        <f t="shared" ref="T252" si="4286">IF(OR($B247=$B253,S252=0,(T248-Z252+X252)&lt;=0),0,(T248-Z252+X252)/S252)</f>
        <v>0</v>
      </c>
      <c r="U252" s="137">
        <f t="shared" ref="U252" si="4287">IF(T252*(7-S249)&lt;=0,0,T252*(7-S249))</f>
        <v>0</v>
      </c>
      <c r="V252" s="311">
        <f t="shared" ref="V252" si="4288">ROUND(IF(OR(T249-T252*(7-S249)+Y252&lt;0,$B247=$B253,T252&lt;=0,T249=0),0,IF(T249-T252*(7-S249)+Y252&gt;Z252-X252+Y252,Z252-X252+Y252,T249-T252*(7-S249)+Y252)),1)</f>
        <v>0</v>
      </c>
      <c r="W252" s="312"/>
      <c r="X252" s="139">
        <f t="shared" ref="X252" si="4289">IF(OR($B247=$B253,S248=0),0,IF($B247=$B241,S247,$F247))</f>
        <v>0</v>
      </c>
      <c r="Y252" s="30">
        <f t="shared" ref="Y252" si="4290">IF(OR($B247=$B253,S252=0),0,$G249-$G248)</f>
        <v>0</v>
      </c>
      <c r="Z252" s="134">
        <f t="shared" ref="Z252" si="4291">IF(OR($B247=$B253,S252=0),0,S251)</f>
        <v>0</v>
      </c>
      <c r="AA252" s="138">
        <f t="shared" ref="AA252" si="4292">IF($B247=$B253,0,T249)</f>
        <v>0</v>
      </c>
      <c r="AB252" s="176">
        <f t="shared" ref="AB252" si="4293">IF($B241=$B247,IF(AD247+AD242&gt;0,1,0)+IF(AE247+AE242&gt;0,1,0)+IF(AF247+AF242&gt;0,1,0)+IF(AG247+AG242&gt;0,1,0)+IF(AH247+AH242&gt;0,1,0)+IF(AI247+AI242&gt;0,1,0)+IF(AJ247+AJ242&gt;0,1,0),AB248)</f>
        <v>0</v>
      </c>
      <c r="AC252" s="133">
        <f t="shared" ref="AC252" si="4294">IF(OR($B247=$B253,AB252=0,(AC248-AI252+AG252)&lt;=0),0,(AC248-AI252+AG252)/AB252)</f>
        <v>0</v>
      </c>
      <c r="AD252" s="137">
        <f t="shared" ref="AD252" si="4295">IF(AC252*(7-AB249)&lt;=0,0,AC252*(7-AB249))</f>
        <v>0</v>
      </c>
      <c r="AE252" s="311">
        <f t="shared" ref="AE252" si="4296">ROUND(IF(OR(AC249-AC252*(7-AB249)+AH252&lt;0,$B247=$B253,AC252&lt;=0,AC249=0),0,IF(AC249-AC252*(7-AB249)+AH252&gt;AI252-AG252+AH252,AI252-AG252+AH252,AC249-AC252*(7-AB249)+AH252)),1)</f>
        <v>0</v>
      </c>
      <c r="AF252" s="312"/>
      <c r="AG252" s="139">
        <f t="shared" ref="AG252" si="4297">IF(OR($B247=$B253,AB248=0),0,IF($B247=$B241,AB247,$F247))</f>
        <v>0</v>
      </c>
      <c r="AH252" s="30">
        <f t="shared" ref="AH252" si="4298">IF(OR($B247=$B253,AB252=0),0,$G249-$G248)</f>
        <v>0</v>
      </c>
      <c r="AI252" s="134">
        <f t="shared" ref="AI252" si="4299">IF(OR($B247=$B253,AB252=0),0,AB251)</f>
        <v>0</v>
      </c>
      <c r="AJ252" s="138">
        <f t="shared" ref="AJ252" si="4300">IF($B247=$B253,0,AC249)</f>
        <v>0</v>
      </c>
      <c r="AK252" s="176">
        <f t="shared" ref="AK252" si="4301">IF($B241=$B247,IF(AM247+AM242&gt;0,1,0)+IF(AN247+AN242&gt;0,1,0)+IF(AO247+AO242&gt;0,1,0)+IF(AP247+AP242&gt;0,1,0)+IF(AQ247+AQ242&gt;0,1,0)+IF(AR247+AR242&gt;0,1,0)+IF(AS247+AS242&gt;0,1,0),AK248)</f>
        <v>0</v>
      </c>
      <c r="AL252" s="133">
        <f t="shared" ref="AL252" si="4302">IF(OR($B247=$B253,AK252=0,(AL248-AR252+AP252)&lt;=0),0,(AL248-AR252+AP252)/AK252)</f>
        <v>0</v>
      </c>
      <c r="AM252" s="137">
        <f t="shared" ref="AM252" si="4303">IF(AL252*(7-AK249)&lt;=0,0,AL252*(7-AK249))</f>
        <v>0</v>
      </c>
      <c r="AN252" s="311">
        <f t="shared" ref="AN252" si="4304">ROUND(IF(OR(AL249-AL252*(7-AK249)+AQ252&lt;0,$B247=$B253,AL252&lt;=0,AL249=0),0,IF(AL249-AL252*(7-AK249)+AQ252&gt;AR252-AP252+AQ252,AR252-AP252+AQ252,AL249-AL252*(7-AK249)+AQ252)),1)</f>
        <v>0</v>
      </c>
      <c r="AO252" s="312"/>
      <c r="AP252" s="139">
        <f t="shared" ref="AP252" si="4305">IF(OR($B247=$B253,AK248=0),0,IF($B247=$B241,AK247,$F247))</f>
        <v>0</v>
      </c>
      <c r="AQ252" s="30">
        <f t="shared" ref="AQ252" si="4306">IF(OR($B247=$B253,AK252=0),0,$G249-$G248)</f>
        <v>0</v>
      </c>
      <c r="AR252" s="134">
        <f t="shared" ref="AR252" si="4307">IF(OR($B247=$B253,AK252=0),0,AK251)</f>
        <v>0</v>
      </c>
      <c r="AS252" s="138">
        <f t="shared" ref="AS252" si="4308">IF($B247=$B253,0,AL249)</f>
        <v>0</v>
      </c>
      <c r="AT252" s="176">
        <f t="shared" ref="AT252" si="4309">IF($B241=$B247,IF(AV247+AV242&gt;0,1,0)+IF(AW247+AW242&gt;0,1,0)+IF(AX247+AX242&gt;0,1,0)+IF(AY247+AY242&gt;0,1,0)+IF(AZ247+AZ242&gt;0,1,0)+IF(BA247+BA242&gt;0,1,0)+IF(BB247+BB242&gt;0,1,0),AT248)</f>
        <v>0</v>
      </c>
      <c r="AU252" s="133">
        <f t="shared" ref="AU252" si="4310">IF(OR($B247=$B253,AT252=0,(AU248-BA252+AY252)&lt;=0),0,(AU248-BA252+AY252)/AT252)</f>
        <v>0</v>
      </c>
      <c r="AV252" s="137">
        <f t="shared" ref="AV252" si="4311">IF(AU252*(7-AT249)&lt;=0,0,AU252*(7-AT249))</f>
        <v>0</v>
      </c>
      <c r="AW252" s="311">
        <f t="shared" ref="AW252" si="4312">ROUND(IF(OR(AU249-AU252*(7-AT249)+AZ252&lt;0,$B247=$B253,AU252&lt;=0,AU249=0),0,IF(AU249-AU252*(7-AT249)+AZ252&gt;BA252-AY252+AZ252,BA252-AY252+AZ252,AU249-AU252*(7-AT249)+AZ252)),1)</f>
        <v>0</v>
      </c>
      <c r="AX252" s="312"/>
      <c r="AY252" s="139">
        <f t="shared" ref="AY252" si="4313">IF(OR($B247=$B253,AT248=0),0,IF($B247=$B241,AT247,$F247))</f>
        <v>0</v>
      </c>
      <c r="AZ252" s="30">
        <f t="shared" ref="AZ252" si="4314">IF(OR($B247=$B253,AT252=0),0,$G249-$G248)</f>
        <v>0</v>
      </c>
      <c r="BA252" s="134">
        <f t="shared" ref="BA252" si="4315">IF(OR($B247=$B253,AT252=0),0,AT251)</f>
        <v>0</v>
      </c>
      <c r="BB252" s="138">
        <f t="shared" ref="BB252" si="4316">IF($B247=$B253,0,AU249)</f>
        <v>0</v>
      </c>
    </row>
    <row r="253" spans="1:54" ht="15.75" x14ac:dyDescent="0.2">
      <c r="A253" s="1">
        <f t="shared" ref="A253" si="4317">IF(B253="","1. Niewypełnione",B253)</f>
        <v>0</v>
      </c>
      <c r="B253" s="320">
        <f>czerwiec!B253</f>
        <v>0</v>
      </c>
      <c r="C253" s="321">
        <f>czerwiec!C253</f>
        <v>0</v>
      </c>
      <c r="D253" s="321">
        <f>czerwiec!D253</f>
        <v>0</v>
      </c>
      <c r="E253" s="321">
        <f>czerwiec!E253</f>
        <v>0</v>
      </c>
      <c r="F253" s="177">
        <f>czerwiec!F253</f>
        <v>18</v>
      </c>
      <c r="G253" s="185">
        <f>czerwiec!G253</f>
        <v>18</v>
      </c>
      <c r="H253" s="177"/>
      <c r="I253" s="192">
        <f t="shared" ref="I253:I257" si="4318">K253+T253+AC253+AL253+AU253</f>
        <v>0</v>
      </c>
      <c r="J253" s="186">
        <f t="shared" ref="J253" si="4319">IF(OR($B253=$B259,J256=0),0,ROUND((K254+P258)/J256,0))</f>
        <v>0</v>
      </c>
      <c r="K253" s="51">
        <f t="shared" ref="K253:K254" si="4320">SUM(L253:R253)</f>
        <v>0</v>
      </c>
      <c r="L253" s="52">
        <f>czerwiec!L253</f>
        <v>0</v>
      </c>
      <c r="M253" s="52">
        <f>czerwiec!M253</f>
        <v>0</v>
      </c>
      <c r="N253" s="52">
        <f>czerwiec!N253</f>
        <v>0</v>
      </c>
      <c r="O253" s="52">
        <f>czerwiec!O253</f>
        <v>0</v>
      </c>
      <c r="P253" s="53">
        <f>czerwiec!P253</f>
        <v>0</v>
      </c>
      <c r="Q253" s="54">
        <f>czerwiec!Q253</f>
        <v>0</v>
      </c>
      <c r="R253" s="55">
        <f>czerwiec!R253</f>
        <v>0</v>
      </c>
      <c r="S253" s="188">
        <f t="shared" ref="S253" si="4321">IF(OR($B253=$B259,S256=0),0,ROUND((T254+Y258)/S256,0))</f>
        <v>0</v>
      </c>
      <c r="T253" s="51">
        <f t="shared" ref="T253:T254" si="4322">SUM(U253:AA253)</f>
        <v>0</v>
      </c>
      <c r="U253" s="52">
        <f>czerwiec!U253</f>
        <v>0</v>
      </c>
      <c r="V253" s="52">
        <f>czerwiec!V253</f>
        <v>0</v>
      </c>
      <c r="W253" s="52">
        <f>czerwiec!W253</f>
        <v>0</v>
      </c>
      <c r="X253" s="52">
        <f>czerwiec!X253</f>
        <v>0</v>
      </c>
      <c r="Y253" s="53">
        <f>czerwiec!Y253</f>
        <v>0</v>
      </c>
      <c r="Z253" s="54">
        <f>czerwiec!Z253</f>
        <v>0</v>
      </c>
      <c r="AA253" s="55">
        <f>czerwiec!AA253</f>
        <v>0</v>
      </c>
      <c r="AB253" s="188">
        <f t="shared" ref="AB253" si="4323">IF(OR($B253=$B259,AB256=0),0,ROUND((AC254+AH258)/AB256,0))</f>
        <v>0</v>
      </c>
      <c r="AC253" s="51">
        <f t="shared" ref="AC253:AC254" si="4324">SUM(AD253:AJ253)</f>
        <v>0</v>
      </c>
      <c r="AD253" s="52">
        <f>czerwiec!AD253</f>
        <v>0</v>
      </c>
      <c r="AE253" s="52">
        <f>czerwiec!AE253</f>
        <v>0</v>
      </c>
      <c r="AF253" s="52">
        <f>czerwiec!AF253</f>
        <v>0</v>
      </c>
      <c r="AG253" s="52">
        <f>czerwiec!AG253</f>
        <v>0</v>
      </c>
      <c r="AH253" s="53">
        <f>czerwiec!AH253</f>
        <v>0</v>
      </c>
      <c r="AI253" s="54">
        <f>czerwiec!AI253</f>
        <v>0</v>
      </c>
      <c r="AJ253" s="55">
        <f>czerwiec!AJ253</f>
        <v>0</v>
      </c>
      <c r="AK253" s="188">
        <f t="shared" ref="AK253" si="4325">IF(OR($B253=$B259,AK256=0),0,ROUND((AL254+AQ258)/AK256,0))</f>
        <v>0</v>
      </c>
      <c r="AL253" s="51">
        <f t="shared" ref="AL253:AL254" si="4326">SUM(AM253:AS253)</f>
        <v>0</v>
      </c>
      <c r="AM253" s="52">
        <f>czerwiec!AM253</f>
        <v>0</v>
      </c>
      <c r="AN253" s="52">
        <f>czerwiec!AN253</f>
        <v>0</v>
      </c>
      <c r="AO253" s="52">
        <f>czerwiec!AO253</f>
        <v>0</v>
      </c>
      <c r="AP253" s="52">
        <f>czerwiec!AP253</f>
        <v>0</v>
      </c>
      <c r="AQ253" s="53">
        <f>czerwiec!AQ253</f>
        <v>0</v>
      </c>
      <c r="AR253" s="54">
        <f>czerwiec!AR253</f>
        <v>0</v>
      </c>
      <c r="AS253" s="55">
        <f>czerwiec!AS253</f>
        <v>0</v>
      </c>
      <c r="AT253" s="188">
        <f t="shared" ref="AT253" si="4327">IF(OR($B253=$B259,AT256=0),0,ROUND((AU254+AZ258)/AT256,0))</f>
        <v>0</v>
      </c>
      <c r="AU253" s="51">
        <f t="shared" ref="AU253:AU254" si="4328">SUM(AV253:BB253)</f>
        <v>0</v>
      </c>
      <c r="AV253" s="52">
        <f t="shared" ref="AV253" si="4329">IF(SUM($AM$9:$AS$9)=SUM($AV$9:$BB$9),AM253,IF(AND(SUM($AV$9:$BB$9)&gt;42,SUM($AV$9:$BB$9)&lt;49),AM253,0))</f>
        <v>0</v>
      </c>
      <c r="AW253" s="52">
        <f t="shared" ref="AW253" si="4330">IF(SUM($AM$9:$AS$9)=SUM($AV$9:$BB$9),AN253,IF(AND(SUM($AV$9:$BB$9)&gt;42,SUM($AV$9:$BB$9)&lt;49),AN253,0))</f>
        <v>0</v>
      </c>
      <c r="AX253" s="52">
        <f t="shared" ref="AX253" si="4331">IF(SUM($AM$9:$AS$9)=SUM($AV$9:$BB$9),AO253,IF(AND(SUM($AV$9:$BB$9)&gt;42,SUM($AV$9:$BB$9)&lt;49),AO253,0))</f>
        <v>0</v>
      </c>
      <c r="AY253" s="52">
        <f t="shared" ref="AY253" si="4332">IF(SUM($AM$9:$AS$9)=SUM($AV$9:$BB$9),AP253,IF(AND(SUM($AV$9:$BB$9)&gt;42,SUM($AV$9:$BB$9)&lt;49),AP253,0))</f>
        <v>0</v>
      </c>
      <c r="AZ253" s="53">
        <f t="shared" ref="AZ253" si="4333">IF(SUM($AM$9:$AS$9)=SUM($AV$9:$BB$9),AQ253,IF(AND(SUM($AV$9:$BB$9)&gt;42,SUM($AV$9:$BB$9)&lt;49),AQ253,0))</f>
        <v>0</v>
      </c>
      <c r="BA253" s="54">
        <f t="shared" ref="BA253" si="4334">IF(SUM($AM$9:$AS$9)=SUM($AV$9:$BB$9),AR253,IF(AND(SUM($AV$9:$BB$9)&gt;42,SUM($AV$9:$BB$9)&lt;49),AR253,0))</f>
        <v>0</v>
      </c>
      <c r="BB253" s="55">
        <f t="shared" ref="BB253" si="4335">IF(SUM($AM$9:$AS$9)=SUM($AV$9:$BB$9),AS253,IF(AND(SUM($AV$9:$BB$9)&gt;42,SUM($AV$9:$BB$9)&lt;49),AS253,0))</f>
        <v>0</v>
      </c>
    </row>
    <row r="254" spans="1:54" ht="12.75" hidden="1" customHeight="1" x14ac:dyDescent="0.2">
      <c r="B254" s="93"/>
      <c r="C254" s="94"/>
      <c r="D254" s="95"/>
      <c r="E254" s="115"/>
      <c r="F254" s="140" t="b">
        <f t="shared" ref="F254" si="4336">IF($B247=$B253,OR(F248,G253&lt;F253),G253&lt;F253)</f>
        <v>0</v>
      </c>
      <c r="G254" s="189">
        <f t="shared" ref="G254" si="4337">IF(AND($B247=$B253,$B247&lt;&gt;"",$B247&lt;&gt;0),G253+G248,G253)</f>
        <v>18</v>
      </c>
      <c r="H254" s="120"/>
      <c r="I254" s="165">
        <f t="shared" si="4318"/>
        <v>0</v>
      </c>
      <c r="J254" s="194">
        <f t="shared" ref="J254" si="4338">7-COUNTIF(L253:R253,0)-COUNTIF(L253:R253,"")</f>
        <v>0</v>
      </c>
      <c r="K254" s="22">
        <f t="shared" si="4320"/>
        <v>0</v>
      </c>
      <c r="L254" s="35">
        <f t="shared" ref="L254:R254" si="4339">IF($B247=$B253,L253+L248,L253)</f>
        <v>0</v>
      </c>
      <c r="M254" s="35">
        <f t="shared" si="4339"/>
        <v>0</v>
      </c>
      <c r="N254" s="35">
        <f t="shared" si="4339"/>
        <v>0</v>
      </c>
      <c r="O254" s="35">
        <f t="shared" si="4339"/>
        <v>0</v>
      </c>
      <c r="P254" s="36">
        <f t="shared" si="4339"/>
        <v>0</v>
      </c>
      <c r="Q254" s="37">
        <f t="shared" si="4339"/>
        <v>0</v>
      </c>
      <c r="R254" s="38">
        <f t="shared" si="4339"/>
        <v>0</v>
      </c>
      <c r="S254" s="194">
        <f t="shared" ref="S254" si="4340">7-COUNTIF(U253:AA253,0)-COUNTIF(U253:AA253,"")</f>
        <v>0</v>
      </c>
      <c r="T254" s="22">
        <f t="shared" si="4322"/>
        <v>0</v>
      </c>
      <c r="U254" s="35">
        <f t="shared" ref="U254:AA254" si="4341">IF($B247=$B253,U253+U248,U253)</f>
        <v>0</v>
      </c>
      <c r="V254" s="35">
        <f t="shared" si="4341"/>
        <v>0</v>
      </c>
      <c r="W254" s="35">
        <f t="shared" si="4341"/>
        <v>0</v>
      </c>
      <c r="X254" s="35">
        <f t="shared" si="4341"/>
        <v>0</v>
      </c>
      <c r="Y254" s="36">
        <f t="shared" si="4341"/>
        <v>0</v>
      </c>
      <c r="Z254" s="37">
        <f t="shared" si="4341"/>
        <v>0</v>
      </c>
      <c r="AA254" s="38">
        <f t="shared" si="4341"/>
        <v>0</v>
      </c>
      <c r="AB254" s="194">
        <f t="shared" ref="AB254" si="4342">7-COUNTIF(AD253:AJ253,0)-COUNTIF(AD253:AJ253,"")</f>
        <v>0</v>
      </c>
      <c r="AC254" s="22">
        <f t="shared" si="4324"/>
        <v>0</v>
      </c>
      <c r="AD254" s="35">
        <f t="shared" ref="AD254:AJ254" si="4343">IF($B247=$B253,AD253+AD248,AD253)</f>
        <v>0</v>
      </c>
      <c r="AE254" s="35">
        <f t="shared" si="4343"/>
        <v>0</v>
      </c>
      <c r="AF254" s="35">
        <f t="shared" si="4343"/>
        <v>0</v>
      </c>
      <c r="AG254" s="35">
        <f t="shared" si="4343"/>
        <v>0</v>
      </c>
      <c r="AH254" s="36">
        <f t="shared" si="4343"/>
        <v>0</v>
      </c>
      <c r="AI254" s="37">
        <f t="shared" si="4343"/>
        <v>0</v>
      </c>
      <c r="AJ254" s="38">
        <f t="shared" si="4343"/>
        <v>0</v>
      </c>
      <c r="AK254" s="194">
        <f t="shared" ref="AK254" si="4344">7-COUNTIF(AM253:AS253,0)-COUNTIF(AM253:AS253,"")</f>
        <v>0</v>
      </c>
      <c r="AL254" s="22">
        <f t="shared" si="4326"/>
        <v>0</v>
      </c>
      <c r="AM254" s="35">
        <f t="shared" ref="AM254:AS254" si="4345">IF($B247=$B253,AM253+AM248,AM253)</f>
        <v>0</v>
      </c>
      <c r="AN254" s="35">
        <f t="shared" si="4345"/>
        <v>0</v>
      </c>
      <c r="AO254" s="35">
        <f t="shared" si="4345"/>
        <v>0</v>
      </c>
      <c r="AP254" s="35">
        <f t="shared" si="4345"/>
        <v>0</v>
      </c>
      <c r="AQ254" s="36">
        <f t="shared" si="4345"/>
        <v>0</v>
      </c>
      <c r="AR254" s="37">
        <f t="shared" si="4345"/>
        <v>0</v>
      </c>
      <c r="AS254" s="38">
        <f t="shared" si="4345"/>
        <v>0</v>
      </c>
      <c r="AT254" s="194">
        <f t="shared" ref="AT254" si="4346">7-COUNTIF(AV253:BB253,0)-COUNTIF(AV253:BB253,"")</f>
        <v>0</v>
      </c>
      <c r="AU254" s="22">
        <f t="shared" si="4328"/>
        <v>0</v>
      </c>
      <c r="AV254" s="35">
        <f t="shared" ref="AV254:BB254" si="4347">IF($B247=$B253,AV253+AV248,AV253)</f>
        <v>0</v>
      </c>
      <c r="AW254" s="35">
        <f t="shared" si="4347"/>
        <v>0</v>
      </c>
      <c r="AX254" s="35">
        <f t="shared" si="4347"/>
        <v>0</v>
      </c>
      <c r="AY254" s="35">
        <f t="shared" si="4347"/>
        <v>0</v>
      </c>
      <c r="AZ254" s="36">
        <f t="shared" si="4347"/>
        <v>0</v>
      </c>
      <c r="BA254" s="37">
        <f t="shared" si="4347"/>
        <v>0</v>
      </c>
      <c r="BB254" s="38">
        <f t="shared" si="4347"/>
        <v>0</v>
      </c>
    </row>
    <row r="255" spans="1:54" ht="15" hidden="1" customHeight="1" x14ac:dyDescent="0.2">
      <c r="B255" s="116"/>
      <c r="C255" s="117"/>
      <c r="D255" s="118"/>
      <c r="E255" s="119"/>
      <c r="F255" s="92"/>
      <c r="G255" s="190">
        <f t="shared" ref="G255" si="4348">IF(AND($B247=$B253,$B247&lt;&gt;"",$B247&lt;&gt;0),F253+G249,F253)</f>
        <v>18</v>
      </c>
      <c r="H255" s="121"/>
      <c r="I255" s="165">
        <f t="shared" si="4318"/>
        <v>0</v>
      </c>
      <c r="J255" s="195">
        <f t="shared" ref="J255" si="4349">IF($B253=$B247,COUNTIF(L255:R255,0),COUNTIF(L256:R256,0)+COUNTIF(L256:R256,""))</f>
        <v>7</v>
      </c>
      <c r="K255" s="39">
        <f t="shared" ref="K255:R255" si="4350">IF($B247=$B253,K256+K249,K256)</f>
        <v>0</v>
      </c>
      <c r="L255" s="40">
        <f t="shared" si="4350"/>
        <v>0</v>
      </c>
      <c r="M255" s="40">
        <f t="shared" si="4350"/>
        <v>0</v>
      </c>
      <c r="N255" s="40">
        <f t="shared" si="4350"/>
        <v>0</v>
      </c>
      <c r="O255" s="40">
        <f t="shared" si="4350"/>
        <v>0</v>
      </c>
      <c r="P255" s="41">
        <f t="shared" si="4350"/>
        <v>0</v>
      </c>
      <c r="Q255" s="42">
        <f t="shared" si="4350"/>
        <v>0</v>
      </c>
      <c r="R255" s="43">
        <f t="shared" si="4350"/>
        <v>0</v>
      </c>
      <c r="S255" s="195">
        <f t="shared" ref="S255" si="4351">IF($B253=$B247,COUNTIF(U255:AA255,0),COUNTIF(U256:AA256,0)+COUNTIF(U256:AA256,""))</f>
        <v>7</v>
      </c>
      <c r="T255" s="39">
        <f t="shared" ref="T255:AA255" si="4352">IF($B247=$B253,T256+T249,T256)</f>
        <v>0</v>
      </c>
      <c r="U255" s="40">
        <f t="shared" si="4352"/>
        <v>0</v>
      </c>
      <c r="V255" s="40">
        <f t="shared" si="4352"/>
        <v>0</v>
      </c>
      <c r="W255" s="40">
        <f t="shared" si="4352"/>
        <v>0</v>
      </c>
      <c r="X255" s="40">
        <f t="shared" si="4352"/>
        <v>0</v>
      </c>
      <c r="Y255" s="41">
        <f t="shared" si="4352"/>
        <v>0</v>
      </c>
      <c r="Z255" s="42">
        <f t="shared" si="4352"/>
        <v>0</v>
      </c>
      <c r="AA255" s="43">
        <f t="shared" si="4352"/>
        <v>0</v>
      </c>
      <c r="AB255" s="195">
        <f t="shared" ref="AB255" si="4353">IF($B253=$B247,COUNTIF(AD255:AJ255,0),COUNTIF(AD256:AJ256,0)+COUNTIF(AD256:AJ256,""))</f>
        <v>7</v>
      </c>
      <c r="AC255" s="39">
        <f t="shared" ref="AC255:AJ255" si="4354">IF($B247=$B253,AC256+AC249,AC256)</f>
        <v>0</v>
      </c>
      <c r="AD255" s="40">
        <f t="shared" si="4354"/>
        <v>0</v>
      </c>
      <c r="AE255" s="40">
        <f t="shared" si="4354"/>
        <v>0</v>
      </c>
      <c r="AF255" s="40">
        <f t="shared" si="4354"/>
        <v>0</v>
      </c>
      <c r="AG255" s="40">
        <f t="shared" si="4354"/>
        <v>0</v>
      </c>
      <c r="AH255" s="41">
        <f t="shared" si="4354"/>
        <v>0</v>
      </c>
      <c r="AI255" s="42">
        <f t="shared" si="4354"/>
        <v>0</v>
      </c>
      <c r="AJ255" s="43">
        <f t="shared" si="4354"/>
        <v>0</v>
      </c>
      <c r="AK255" s="195">
        <f t="shared" ref="AK255" si="4355">IF($B253=$B247,COUNTIF(AM255:AS255,0),COUNTIF(AM256:AS256,0)+COUNTIF(AM256:AS256,""))</f>
        <v>7</v>
      </c>
      <c r="AL255" s="39">
        <f t="shared" ref="AL255:AS255" si="4356">IF($B247=$B253,AL256+AL249,AL256)</f>
        <v>0</v>
      </c>
      <c r="AM255" s="40">
        <f t="shared" si="4356"/>
        <v>0</v>
      </c>
      <c r="AN255" s="40">
        <f t="shared" si="4356"/>
        <v>0</v>
      </c>
      <c r="AO255" s="40">
        <f t="shared" si="4356"/>
        <v>0</v>
      </c>
      <c r="AP255" s="40">
        <f t="shared" si="4356"/>
        <v>0</v>
      </c>
      <c r="AQ255" s="41">
        <f t="shared" si="4356"/>
        <v>0</v>
      </c>
      <c r="AR255" s="42">
        <f t="shared" si="4356"/>
        <v>0</v>
      </c>
      <c r="AS255" s="43">
        <f t="shared" si="4356"/>
        <v>0</v>
      </c>
      <c r="AT255" s="195">
        <f t="shared" ref="AT255" si="4357">IF($B253=$B247,COUNTIF(AV255:BB255,0),COUNTIF(AV256:BB256,0)+COUNTIF(AV256:BB256,""))</f>
        <v>7</v>
      </c>
      <c r="AU255" s="39">
        <f t="shared" ref="AU255:BB255" si="4358">IF($B247=$B253,AU256+AU249,AU256)</f>
        <v>0</v>
      </c>
      <c r="AV255" s="40">
        <f t="shared" si="4358"/>
        <v>0</v>
      </c>
      <c r="AW255" s="40">
        <f t="shared" si="4358"/>
        <v>0</v>
      </c>
      <c r="AX255" s="40">
        <f t="shared" si="4358"/>
        <v>0</v>
      </c>
      <c r="AY255" s="40">
        <f t="shared" si="4358"/>
        <v>0</v>
      </c>
      <c r="AZ255" s="41">
        <f t="shared" si="4358"/>
        <v>0</v>
      </c>
      <c r="BA255" s="42">
        <f t="shared" si="4358"/>
        <v>0</v>
      </c>
      <c r="BB255" s="43">
        <f t="shared" si="4358"/>
        <v>0</v>
      </c>
    </row>
    <row r="256" spans="1:54" ht="15.75" customHeight="1" x14ac:dyDescent="0.2">
      <c r="A256" s="1">
        <f t="shared" ref="A256" si="4359">A253</f>
        <v>0</v>
      </c>
      <c r="B256" s="313">
        <f t="shared" ref="B256" si="4360">B250+1</f>
        <v>40</v>
      </c>
      <c r="C256" s="314"/>
      <c r="D256" s="314"/>
      <c r="E256" s="314"/>
      <c r="F256" s="31"/>
      <c r="G256" s="183"/>
      <c r="H256" s="122">
        <f t="shared" ref="H256" si="4361">5-COUNTIF(AU253,0)-COUNTIF(AL253,0)-COUNTIF(AC253,0)-COUNTIF(T253,0)-COUNTIF(K253,0)</f>
        <v>0</v>
      </c>
      <c r="I256" s="165">
        <f t="shared" si="4318"/>
        <v>0</v>
      </c>
      <c r="J256" s="187">
        <f t="shared" ref="J256" si="4362">IF($B253=$B247,J250+IF($F253&lt;&gt;$G253,(K253+$G255-$G254)/$F253,K253/$F253),IF($F253&lt;&gt;G253,(K253+$G255-$G254)/$F253,K253/$F253))</f>
        <v>0</v>
      </c>
      <c r="K256" s="7">
        <f t="shared" ref="K256:K257" si="4363">SUM(L256:R256)</f>
        <v>0</v>
      </c>
      <c r="L256" s="26">
        <f t="shared" ref="L256:R256" si="4364">L253</f>
        <v>0</v>
      </c>
      <c r="M256" s="26">
        <f t="shared" si="4364"/>
        <v>0</v>
      </c>
      <c r="N256" s="26">
        <f t="shared" si="4364"/>
        <v>0</v>
      </c>
      <c r="O256" s="26">
        <f t="shared" si="4364"/>
        <v>0</v>
      </c>
      <c r="P256" s="26">
        <f t="shared" si="4364"/>
        <v>0</v>
      </c>
      <c r="Q256" s="29">
        <f t="shared" si="4364"/>
        <v>0</v>
      </c>
      <c r="R256" s="23">
        <f t="shared" si="4364"/>
        <v>0</v>
      </c>
      <c r="S256" s="187">
        <f t="shared" ref="S256" si="4365">IF($B253=$B247,S250+IF($F253&lt;&gt;$G253,(T253+$G255-$G254)/$F253,T253/$F253),IF($F253&lt;&gt;P253,(T253+$G255-$G254)/$F253,T253/$F253))</f>
        <v>0</v>
      </c>
      <c r="T256" s="7">
        <f t="shared" ref="T256:T257" si="4366">SUM(U256:AA256)</f>
        <v>0</v>
      </c>
      <c r="U256" s="26">
        <f t="shared" ref="U256:AA256" si="4367">U253</f>
        <v>0</v>
      </c>
      <c r="V256" s="26">
        <f t="shared" si="4367"/>
        <v>0</v>
      </c>
      <c r="W256" s="26">
        <f t="shared" si="4367"/>
        <v>0</v>
      </c>
      <c r="X256" s="26">
        <f t="shared" si="4367"/>
        <v>0</v>
      </c>
      <c r="Y256" s="113">
        <f t="shared" si="4367"/>
        <v>0</v>
      </c>
      <c r="Z256" s="29">
        <f t="shared" si="4367"/>
        <v>0</v>
      </c>
      <c r="AA256" s="23">
        <f t="shared" si="4367"/>
        <v>0</v>
      </c>
      <c r="AB256" s="187">
        <f t="shared" ref="AB256" si="4368">IF($B253=$B247,AB250+IF($F253&lt;&gt;$G253,(AC253+$G255-$G254)/$F253,AC253/$F253),IF($F253&lt;&gt;Y253,(AC253+$G255-$G254)/$F253,AC253/$F253))</f>
        <v>0</v>
      </c>
      <c r="AC256" s="7">
        <f t="shared" ref="AC256:AC257" si="4369">SUM(AD256:AJ256)</f>
        <v>0</v>
      </c>
      <c r="AD256" s="26">
        <f t="shared" ref="AD256:AJ256" si="4370">AD253</f>
        <v>0</v>
      </c>
      <c r="AE256" s="26">
        <f t="shared" si="4370"/>
        <v>0</v>
      </c>
      <c r="AF256" s="26">
        <f t="shared" si="4370"/>
        <v>0</v>
      </c>
      <c r="AG256" s="26">
        <f t="shared" si="4370"/>
        <v>0</v>
      </c>
      <c r="AH256" s="113">
        <f t="shared" si="4370"/>
        <v>0</v>
      </c>
      <c r="AI256" s="29">
        <f t="shared" si="4370"/>
        <v>0</v>
      </c>
      <c r="AJ256" s="23">
        <f t="shared" si="4370"/>
        <v>0</v>
      </c>
      <c r="AK256" s="187">
        <f t="shared" ref="AK256" si="4371">IF($B253=$B247,AK250+IF($F253&lt;&gt;$G253,(AL253+$G255-$G254)/$F253,AL253/$F253),IF($F253&lt;&gt;AH253,(AL253+$G255-$G254)/$F253,AL253/$F253))</f>
        <v>0</v>
      </c>
      <c r="AL256" s="7">
        <f t="shared" ref="AL256:AL257" si="4372">SUM(AM256:AS256)</f>
        <v>0</v>
      </c>
      <c r="AM256" s="26">
        <f t="shared" ref="AM256:AS256" si="4373">AM253</f>
        <v>0</v>
      </c>
      <c r="AN256" s="26">
        <f t="shared" si="4373"/>
        <v>0</v>
      </c>
      <c r="AO256" s="26">
        <f t="shared" si="4373"/>
        <v>0</v>
      </c>
      <c r="AP256" s="26">
        <f t="shared" si="4373"/>
        <v>0</v>
      </c>
      <c r="AQ256" s="113">
        <f t="shared" si="4373"/>
        <v>0</v>
      </c>
      <c r="AR256" s="29">
        <f t="shared" si="4373"/>
        <v>0</v>
      </c>
      <c r="AS256" s="23">
        <f t="shared" si="4373"/>
        <v>0</v>
      </c>
      <c r="AT256" s="187">
        <f t="shared" ref="AT256" si="4374">IF($B253=$B247,AT250+IF($F253&lt;&gt;$G253,(AU253+$G255-$G254)/$F253,AU253/$F253),IF($F253&lt;&gt;AQ253,(AU253+$G255-$G254)/$F253,AU253/$F253))</f>
        <v>0</v>
      </c>
      <c r="AU256" s="7">
        <f t="shared" ref="AU256:AU257" si="4375">SUM(AV256:BB256)</f>
        <v>0</v>
      </c>
      <c r="AV256" s="6">
        <f t="shared" ref="AV256" si="4376">IF(SUM($AM$9:$AS$9)=SUM($AV$9:$BB$9),AV253,IF(AND(SUM($AV$9:$BB$9)&gt;42,SUM($AV$9:$BB$9)&lt;49),AV253,0))</f>
        <v>0</v>
      </c>
      <c r="AW256" s="6">
        <f t="shared" ref="AW256:BB256" si="4377">IF(SUM($AM$9:$AS$9)=SUM($AV$9:$BB$9),AW253,IF(AND(SUM($AV$9:$BB$9)&gt;42,SUM($AV$9:$BB$9)&lt;49),AW253,0))</f>
        <v>0</v>
      </c>
      <c r="AX256" s="6">
        <f t="shared" si="4377"/>
        <v>0</v>
      </c>
      <c r="AY256" s="6">
        <f t="shared" si="4377"/>
        <v>0</v>
      </c>
      <c r="AZ256" s="26">
        <f t="shared" si="4377"/>
        <v>0</v>
      </c>
      <c r="BA256" s="29">
        <f t="shared" si="4377"/>
        <v>0</v>
      </c>
      <c r="BB256" s="23">
        <f t="shared" si="4377"/>
        <v>0</v>
      </c>
    </row>
    <row r="257" spans="1:54" ht="15.75" customHeight="1" x14ac:dyDescent="0.2">
      <c r="A257" s="1">
        <f t="shared" ref="A257:A258" si="4378">A256</f>
        <v>0</v>
      </c>
      <c r="B257" s="313"/>
      <c r="C257" s="314"/>
      <c r="D257" s="314"/>
      <c r="E257" s="314"/>
      <c r="F257" s="31"/>
      <c r="G257" s="183"/>
      <c r="H257" s="123">
        <f t="shared" ref="H257" si="4379">IF($B253=$B247,H251+F257,$F257)</f>
        <v>0</v>
      </c>
      <c r="I257" s="165">
        <f t="shared" si="4318"/>
        <v>0</v>
      </c>
      <c r="J257" s="141">
        <f t="shared" ref="J257" si="4380">IF($H256=0,0,IF($B247=$B253,IF($H258&gt;0,$H258+J251,K253+J251),IF($H258&gt;0,$H258,K253)))</f>
        <v>0</v>
      </c>
      <c r="K257" s="7">
        <f t="shared" si="4363"/>
        <v>0</v>
      </c>
      <c r="L257" s="6"/>
      <c r="M257" s="6"/>
      <c r="N257" s="6"/>
      <c r="O257" s="6"/>
      <c r="P257" s="26"/>
      <c r="Q257" s="29"/>
      <c r="R257" s="23"/>
      <c r="S257" s="141">
        <f t="shared" ref="S257" si="4381">IF($H256=0,0,IF($B247=$B253,IF($H258&gt;0,$H258+S251,T253+S251),IF($H258&gt;0,$H258,T253)))</f>
        <v>0</v>
      </c>
      <c r="T257" s="7">
        <f t="shared" si="4366"/>
        <v>0</v>
      </c>
      <c r="U257" s="6"/>
      <c r="V257" s="6"/>
      <c r="W257" s="6"/>
      <c r="X257" s="6"/>
      <c r="Y257" s="26"/>
      <c r="Z257" s="29"/>
      <c r="AA257" s="23"/>
      <c r="AB257" s="141">
        <f t="shared" ref="AB257" si="4382">IF($H256=0,0,IF($B247=$B253,IF($H258&gt;0,$H258+AB251,AC253+AB251),IF($H258&gt;0,$H258,AC253)))</f>
        <v>0</v>
      </c>
      <c r="AC257" s="7">
        <f t="shared" si="4369"/>
        <v>0</v>
      </c>
      <c r="AD257" s="6"/>
      <c r="AE257" s="6"/>
      <c r="AF257" s="6"/>
      <c r="AG257" s="6"/>
      <c r="AH257" s="26"/>
      <c r="AI257" s="29"/>
      <c r="AJ257" s="23"/>
      <c r="AK257" s="141">
        <f t="shared" ref="AK257" si="4383">IF($H256=0,0,IF($B247=$B253,IF($H258&gt;0,$H258+AK251,AL253+AK251),IF($H258&gt;0,$H258,AL253)))</f>
        <v>0</v>
      </c>
      <c r="AL257" s="7">
        <f t="shared" si="4372"/>
        <v>0</v>
      </c>
      <c r="AM257" s="6"/>
      <c r="AN257" s="6"/>
      <c r="AO257" s="6"/>
      <c r="AP257" s="6"/>
      <c r="AQ257" s="26"/>
      <c r="AR257" s="29"/>
      <c r="AS257" s="23"/>
      <c r="AT257" s="141">
        <f t="shared" ref="AT257" si="4384">IF($H256=0,0,IF($B247=$B253,IF($H258&gt;0,$H258+AT251,AU253+AT251),IF($H258&gt;0,$H258,AU253)))</f>
        <v>0</v>
      </c>
      <c r="AU257" s="7">
        <f t="shared" si="4375"/>
        <v>0</v>
      </c>
      <c r="AV257" s="6"/>
      <c r="AW257" s="6"/>
      <c r="AX257" s="6"/>
      <c r="AY257" s="6"/>
      <c r="AZ257" s="26"/>
      <c r="BA257" s="29"/>
      <c r="BB257" s="23"/>
    </row>
    <row r="258" spans="1:54" ht="18.75" customHeight="1" thickBot="1" x14ac:dyDescent="0.25">
      <c r="A258" s="1">
        <f t="shared" si="4378"/>
        <v>0</v>
      </c>
      <c r="B258" s="316" t="str">
        <f>IF(B253="",Wydruk!$AE$6,IF(J254=0,Wydruk!$AE$7,IF(AND(G254&lt;G255,B253&lt;&gt;$B259),Wydruk!$AE$13,IF(AND($B253=$B247,$B253&lt;&gt;$B259),IF(OR(OR(J258&lt;4,J258&gt;5),OR(S258&lt;4,S258&gt;5),OR(AB258&lt;4,AB258&gt;5),OR(AK258&lt;4,AK258&gt;5),OR(AND(AT258&lt;4,AT258&gt;0),AT258&gt;5)),Wydruk!$AE$8,Wydruk!$AE$9),IF($B253=$B259,IF($F257&lt;&gt;0,Wydruk!$AE$12,Wydruk!$AE$10),IF(OR(OR(J254&lt;4,J254&gt;5),OR(S254&lt;4,S254&gt;5),OR(AB254&lt;4,AB254&gt;5),OR(AK254&lt;4,AK254&gt;5),OR(AND(AT254&lt;4,AT254&gt;0),AT254&gt;5)),Wydruk!$AE$8,Wydruk!$AE$11))))))</f>
        <v>Uzupełnij liczby godzin tygodniowego planu</v>
      </c>
      <c r="C258" s="317"/>
      <c r="D258" s="317"/>
      <c r="E258" s="317"/>
      <c r="F258" s="203">
        <f>czerwiec!F258</f>
        <v>0</v>
      </c>
      <c r="G258" s="204">
        <f>czerwiec!G258</f>
        <v>0</v>
      </c>
      <c r="H258" s="205">
        <f t="shared" ref="H258" si="4385">IF(OR($G258=0,$F258=0,$G258="",$F258=""),0,$G258/$F258)</f>
        <v>0</v>
      </c>
      <c r="I258" s="206"/>
      <c r="J258" s="207">
        <f t="shared" ref="J258" si="4386">IF($B247=$B253,IF(L253+L248&gt;0,1,0)+IF(M253+M248&gt;0,1,0)+IF(N253+N248&gt;0,1,0)+IF(O253+O248&gt;0,1,0)+IF(P253+P248&gt;0,1,0)+IF(Q253+Q248&gt;0,1,0)+IF(R253+R248&gt;0,1,0),J254)</f>
        <v>0</v>
      </c>
      <c r="K258" s="208">
        <f t="shared" ref="K258" si="4387">IF(OR($B253=$B259,J258=0,(K254-Q258+O258)&lt;=0),0,(K254-Q258+O258)/J258)</f>
        <v>0</v>
      </c>
      <c r="L258" s="209">
        <f t="shared" ref="L258" si="4388">IF(K258*(7-J255)&lt;=0,0,K258*(7-J255))</f>
        <v>0</v>
      </c>
      <c r="M258" s="308">
        <f t="shared" ref="M258" si="4389">ROUND(IF(OR(K255-K258*(7-J255)+P258&lt;0,$B253=$B259,K258&lt;=0,K255=0),0,IF(K255-K258*(7-J255)+P258&gt;Q258-O258+P258,Q258-O258+P258,K255-K258*(7-J255)+P258)),1)</f>
        <v>0</v>
      </c>
      <c r="N258" s="309"/>
      <c r="O258" s="210">
        <f t="shared" ref="O258" si="4390">IF(OR($B253=$B259,J254=0),0,IF($B253=$B247,J253,$F253))</f>
        <v>0</v>
      </c>
      <c r="P258" s="211">
        <f t="shared" ref="P258" si="4391">IF(OR($B253=$B259,J258=0),0,$G255-$G254)</f>
        <v>0</v>
      </c>
      <c r="Q258" s="212">
        <f t="shared" ref="Q258" si="4392">IF(OR($B253=$B259,J258=0),0,J257)</f>
        <v>0</v>
      </c>
      <c r="R258" s="213">
        <f t="shared" ref="R258" si="4393">IF($B253=$B259,0,K255)</f>
        <v>0</v>
      </c>
      <c r="S258" s="207">
        <f t="shared" ref="S258" si="4394">IF($B247=$B253,IF(U253+U248&gt;0,1,0)+IF(V253+V248&gt;0,1,0)+IF(W253+W248&gt;0,1,0)+IF(X253+X248&gt;0,1,0)+IF(Y253+Y248&gt;0,1,0)+IF(Z253+Z248&gt;0,1,0)+IF(AA253+AA248&gt;0,1,0),S254)</f>
        <v>0</v>
      </c>
      <c r="T258" s="208">
        <f t="shared" ref="T258" si="4395">IF(OR($B253=$B259,S258=0,(T254-Z258+X258)&lt;=0),0,(T254-Z258+X258)/S258)</f>
        <v>0</v>
      </c>
      <c r="U258" s="209">
        <f t="shared" ref="U258" si="4396">IF(T258*(7-S255)&lt;=0,0,T258*(7-S255))</f>
        <v>0</v>
      </c>
      <c r="V258" s="308">
        <f t="shared" ref="V258" si="4397">ROUND(IF(OR(T255-T258*(7-S255)+Y258&lt;0,$B253=$B259,T258&lt;=0,T255=0),0,IF(T255-T258*(7-S255)+Y258&gt;Z258-X258+Y258,Z258-X258+Y258,T255-T258*(7-S255)+Y258)),1)</f>
        <v>0</v>
      </c>
      <c r="W258" s="309"/>
      <c r="X258" s="210">
        <f t="shared" ref="X258" si="4398">IF(OR($B253=$B259,S254=0),0,IF($B253=$B247,S253,$F253))</f>
        <v>0</v>
      </c>
      <c r="Y258" s="211">
        <f t="shared" ref="Y258" si="4399">IF(OR($B253=$B259,S258=0),0,$G255-$G254)</f>
        <v>0</v>
      </c>
      <c r="Z258" s="212">
        <f t="shared" ref="Z258" si="4400">IF(OR($B253=$B259,S258=0),0,S257)</f>
        <v>0</v>
      </c>
      <c r="AA258" s="213">
        <f t="shared" ref="AA258" si="4401">IF($B253=$B259,0,T255)</f>
        <v>0</v>
      </c>
      <c r="AB258" s="207">
        <f t="shared" ref="AB258" si="4402">IF($B247=$B253,IF(AD253+AD248&gt;0,1,0)+IF(AE253+AE248&gt;0,1,0)+IF(AF253+AF248&gt;0,1,0)+IF(AG253+AG248&gt;0,1,0)+IF(AH253+AH248&gt;0,1,0)+IF(AI253+AI248&gt;0,1,0)+IF(AJ253+AJ248&gt;0,1,0),AB254)</f>
        <v>0</v>
      </c>
      <c r="AC258" s="208">
        <f t="shared" ref="AC258" si="4403">IF(OR($B253=$B259,AB258=0,(AC254-AI258+AG258)&lt;=0),0,(AC254-AI258+AG258)/AB258)</f>
        <v>0</v>
      </c>
      <c r="AD258" s="209">
        <f t="shared" ref="AD258" si="4404">IF(AC258*(7-AB255)&lt;=0,0,AC258*(7-AB255))</f>
        <v>0</v>
      </c>
      <c r="AE258" s="308">
        <f t="shared" ref="AE258" si="4405">ROUND(IF(OR(AC255-AC258*(7-AB255)+AH258&lt;0,$B253=$B259,AC258&lt;=0,AC255=0),0,IF(AC255-AC258*(7-AB255)+AH258&gt;AI258-AG258+AH258,AI258-AG258+AH258,AC255-AC258*(7-AB255)+AH258)),1)</f>
        <v>0</v>
      </c>
      <c r="AF258" s="309"/>
      <c r="AG258" s="210">
        <f t="shared" ref="AG258" si="4406">IF(OR($B253=$B259,AB254=0),0,IF($B253=$B247,AB253,$F253))</f>
        <v>0</v>
      </c>
      <c r="AH258" s="211">
        <f t="shared" ref="AH258" si="4407">IF(OR($B253=$B259,AB258=0),0,$G255-$G254)</f>
        <v>0</v>
      </c>
      <c r="AI258" s="212">
        <f t="shared" ref="AI258" si="4408">IF(OR($B253=$B259,AB258=0),0,AB257)</f>
        <v>0</v>
      </c>
      <c r="AJ258" s="213">
        <f t="shared" ref="AJ258" si="4409">IF($B253=$B259,0,AC255)</f>
        <v>0</v>
      </c>
      <c r="AK258" s="207">
        <f t="shared" ref="AK258" si="4410">IF($B247=$B253,IF(AM253+AM248&gt;0,1,0)+IF(AN253+AN248&gt;0,1,0)+IF(AO253+AO248&gt;0,1,0)+IF(AP253+AP248&gt;0,1,0)+IF(AQ253+AQ248&gt;0,1,0)+IF(AR253+AR248&gt;0,1,0)+IF(AS253+AS248&gt;0,1,0),AK254)</f>
        <v>0</v>
      </c>
      <c r="AL258" s="208">
        <f t="shared" ref="AL258" si="4411">IF(OR($B253=$B259,AK258=0,(AL254-AR258+AP258)&lt;=0),0,(AL254-AR258+AP258)/AK258)</f>
        <v>0</v>
      </c>
      <c r="AM258" s="209">
        <f t="shared" ref="AM258" si="4412">IF(AL258*(7-AK255)&lt;=0,0,AL258*(7-AK255))</f>
        <v>0</v>
      </c>
      <c r="AN258" s="308">
        <f t="shared" ref="AN258" si="4413">ROUND(IF(OR(AL255-AL258*(7-AK255)+AQ258&lt;0,$B253=$B259,AL258&lt;=0,AL255=0),0,IF(AL255-AL258*(7-AK255)+AQ258&gt;AR258-AP258+AQ258,AR258-AP258+AQ258,AL255-AL258*(7-AK255)+AQ258)),1)</f>
        <v>0</v>
      </c>
      <c r="AO258" s="309"/>
      <c r="AP258" s="210">
        <f t="shared" ref="AP258" si="4414">IF(OR($B253=$B259,AK254=0),0,IF($B253=$B247,AK253,$F253))</f>
        <v>0</v>
      </c>
      <c r="AQ258" s="211">
        <f t="shared" ref="AQ258" si="4415">IF(OR($B253=$B259,AK258=0),0,$G255-$G254)</f>
        <v>0</v>
      </c>
      <c r="AR258" s="212">
        <f t="shared" ref="AR258" si="4416">IF(OR($B253=$B259,AK258=0),0,AK257)</f>
        <v>0</v>
      </c>
      <c r="AS258" s="213">
        <f t="shared" ref="AS258" si="4417">IF($B253=$B259,0,AL255)</f>
        <v>0</v>
      </c>
      <c r="AT258" s="207">
        <f t="shared" ref="AT258" si="4418">IF($B247=$B253,IF(AV253+AV248&gt;0,1,0)+IF(AW253+AW248&gt;0,1,0)+IF(AX253+AX248&gt;0,1,0)+IF(AY253+AY248&gt;0,1,0)+IF(AZ253+AZ248&gt;0,1,0)+IF(BA253+BA248&gt;0,1,0)+IF(BB253+BB248&gt;0,1,0),AT254)</f>
        <v>0</v>
      </c>
      <c r="AU258" s="208">
        <f t="shared" ref="AU258" si="4419">IF(OR($B253=$B259,AT258=0,(AU254-BA258+AY258)&lt;=0),0,(AU254-BA258+AY258)/AT258)</f>
        <v>0</v>
      </c>
      <c r="AV258" s="209">
        <f t="shared" ref="AV258" si="4420">IF(AU258*(7-AT255)&lt;=0,0,AU258*(7-AT255))</f>
        <v>0</v>
      </c>
      <c r="AW258" s="308">
        <f t="shared" ref="AW258" si="4421">ROUND(IF(OR(AU255-AU258*(7-AT255)+AZ258&lt;0,$B253=$B259,AU258&lt;=0,AU255=0),0,IF(AU255-AU258*(7-AT255)+AZ258&gt;BA258-AY258+AZ258,BA258-AY258+AZ258,AU255-AU258*(7-AT255)+AZ258)),1)</f>
        <v>0</v>
      </c>
      <c r="AX258" s="309"/>
      <c r="AY258" s="210">
        <f t="shared" ref="AY258" si="4422">IF(OR($B253=$B259,AT254=0),0,IF($B253=$B247,AT253,$F253))</f>
        <v>0</v>
      </c>
      <c r="AZ258" s="211">
        <f t="shared" ref="AZ258" si="4423">IF(OR($B253=$B259,AT258=0),0,$G255-$G254)</f>
        <v>0</v>
      </c>
      <c r="BA258" s="212">
        <f t="shared" ref="BA258" si="4424">IF(OR($B253=$B259,AT258=0),0,AT257)</f>
        <v>0</v>
      </c>
      <c r="BB258" s="213">
        <f t="shared" ref="BB258" si="4425">IF($B253=$B259,0,AU255)</f>
        <v>0</v>
      </c>
    </row>
    <row r="259" spans="1:54" ht="15.75" x14ac:dyDescent="0.2">
      <c r="A259" s="1" t="str">
        <f t="shared" ref="A259" si="4426">IF(B259="","1. Niewypełnione",B259)</f>
        <v>1. Niewypełnione</v>
      </c>
      <c r="B259" s="318"/>
      <c r="C259" s="318"/>
      <c r="D259" s="318"/>
      <c r="E259" s="318"/>
      <c r="F259" s="226"/>
      <c r="G259" s="226"/>
      <c r="H259" s="226"/>
      <c r="I259" s="214"/>
      <c r="J259" s="227"/>
      <c r="K259" s="228"/>
      <c r="L259" s="229"/>
      <c r="M259" s="229"/>
      <c r="N259" s="229"/>
      <c r="O259" s="229"/>
      <c r="P259" s="229"/>
      <c r="Q259" s="229"/>
      <c r="R259" s="229"/>
      <c r="S259" s="227"/>
      <c r="T259" s="228"/>
      <c r="U259" s="229"/>
      <c r="V259" s="229"/>
      <c r="W259" s="229"/>
      <c r="X259" s="229"/>
      <c r="Y259" s="229"/>
      <c r="Z259" s="229"/>
      <c r="AA259" s="229"/>
      <c r="AB259" s="227"/>
      <c r="AC259" s="228"/>
      <c r="AD259" s="229"/>
      <c r="AE259" s="229"/>
      <c r="AF259" s="229"/>
      <c r="AG259" s="229"/>
      <c r="AH259" s="229"/>
      <c r="AI259" s="229"/>
      <c r="AJ259" s="229"/>
      <c r="AK259" s="227"/>
      <c r="AL259" s="228"/>
      <c r="AM259" s="229"/>
      <c r="AN259" s="229"/>
      <c r="AO259" s="229"/>
      <c r="AP259" s="229"/>
      <c r="AQ259" s="229"/>
      <c r="AR259" s="229"/>
      <c r="AS259" s="229"/>
      <c r="AT259" s="227"/>
      <c r="AU259" s="228"/>
      <c r="AV259" s="229"/>
      <c r="AW259" s="229"/>
      <c r="AX259" s="229"/>
      <c r="AY259" s="229"/>
      <c r="AZ259" s="229"/>
      <c r="BA259" s="229"/>
      <c r="BB259" s="229"/>
    </row>
    <row r="260" spans="1:54" ht="12.75" hidden="1" customHeight="1" x14ac:dyDescent="0.2">
      <c r="B260" s="215"/>
      <c r="C260" s="215"/>
      <c r="D260" s="216"/>
      <c r="E260" s="230"/>
      <c r="F260" s="217"/>
      <c r="G260" s="218"/>
      <c r="H260" s="224"/>
      <c r="I260" s="219"/>
      <c r="J260" s="231"/>
      <c r="K260" s="219"/>
      <c r="L260" s="232"/>
      <c r="M260" s="232"/>
      <c r="N260" s="232"/>
      <c r="O260" s="232"/>
      <c r="P260" s="232"/>
      <c r="Q260" s="232"/>
      <c r="R260" s="232"/>
      <c r="S260" s="231"/>
      <c r="T260" s="219"/>
      <c r="U260" s="232"/>
      <c r="V260" s="232"/>
      <c r="W260" s="232"/>
      <c r="X260" s="232"/>
      <c r="Y260" s="232"/>
      <c r="Z260" s="232"/>
      <c r="AA260" s="232"/>
      <c r="AB260" s="231"/>
      <c r="AC260" s="219"/>
      <c r="AD260" s="232"/>
      <c r="AE260" s="232"/>
      <c r="AF260" s="232"/>
      <c r="AG260" s="232"/>
      <c r="AH260" s="232"/>
      <c r="AI260" s="232"/>
      <c r="AJ260" s="232"/>
      <c r="AK260" s="231"/>
      <c r="AL260" s="219"/>
      <c r="AM260" s="232"/>
      <c r="AN260" s="232"/>
      <c r="AO260" s="232"/>
      <c r="AP260" s="232"/>
      <c r="AQ260" s="232"/>
      <c r="AR260" s="232"/>
      <c r="AS260" s="232"/>
      <c r="AT260" s="231"/>
      <c r="AU260" s="219"/>
      <c r="AV260" s="232"/>
      <c r="AW260" s="232"/>
      <c r="AX260" s="232"/>
      <c r="AY260" s="232"/>
      <c r="AZ260" s="232"/>
      <c r="BA260" s="232"/>
      <c r="BB260" s="232"/>
    </row>
    <row r="261" spans="1:54" ht="15" hidden="1" customHeight="1" x14ac:dyDescent="0.2">
      <c r="B261" s="220"/>
      <c r="C261" s="221"/>
      <c r="D261" s="222"/>
      <c r="E261" s="218"/>
      <c r="F261" s="56"/>
      <c r="G261" s="223"/>
      <c r="H261" s="224"/>
      <c r="I261" s="219"/>
      <c r="J261" s="233"/>
      <c r="K261" s="232"/>
      <c r="L261" s="232"/>
      <c r="M261" s="232"/>
      <c r="N261" s="232"/>
      <c r="O261" s="232"/>
      <c r="P261" s="232"/>
      <c r="Q261" s="232"/>
      <c r="R261" s="232"/>
      <c r="S261" s="233"/>
      <c r="T261" s="232"/>
      <c r="U261" s="232"/>
      <c r="V261" s="232"/>
      <c r="W261" s="232"/>
      <c r="X261" s="232"/>
      <c r="Y261" s="232"/>
      <c r="Z261" s="232"/>
      <c r="AA261" s="232"/>
      <c r="AB261" s="233"/>
      <c r="AC261" s="232"/>
      <c r="AD261" s="232"/>
      <c r="AE261" s="232"/>
      <c r="AF261" s="232"/>
      <c r="AG261" s="232"/>
      <c r="AH261" s="232"/>
      <c r="AI261" s="232"/>
      <c r="AJ261" s="232"/>
      <c r="AK261" s="233"/>
      <c r="AL261" s="232"/>
      <c r="AM261" s="232"/>
      <c r="AN261" s="232"/>
      <c r="AO261" s="232"/>
      <c r="AP261" s="232"/>
      <c r="AQ261" s="232"/>
      <c r="AR261" s="232"/>
      <c r="AS261" s="232"/>
      <c r="AT261" s="233"/>
      <c r="AU261" s="232"/>
      <c r="AV261" s="232"/>
      <c r="AW261" s="232"/>
      <c r="AX261" s="232"/>
      <c r="AY261" s="232"/>
      <c r="AZ261" s="232"/>
      <c r="BA261" s="232"/>
      <c r="BB261" s="232"/>
    </row>
    <row r="262" spans="1:54" ht="15.75" customHeight="1" x14ac:dyDescent="0.2">
      <c r="A262" s="1" t="str">
        <f t="shared" ref="A262" si="4427">A259</f>
        <v>1. Niewypełnione</v>
      </c>
      <c r="B262" s="319"/>
      <c r="C262" s="322"/>
      <c r="D262" s="322"/>
      <c r="E262" s="322"/>
      <c r="F262" s="234"/>
      <c r="G262" s="234"/>
      <c r="H262" s="235"/>
      <c r="I262" s="219"/>
      <c r="J262" s="236"/>
      <c r="K262" s="237"/>
      <c r="L262" s="238"/>
      <c r="M262" s="238"/>
      <c r="N262" s="238"/>
      <c r="O262" s="238"/>
      <c r="P262" s="238"/>
      <c r="Q262" s="238"/>
      <c r="R262" s="238"/>
      <c r="S262" s="236"/>
      <c r="T262" s="237"/>
      <c r="U262" s="238"/>
      <c r="V262" s="238"/>
      <c r="W262" s="238"/>
      <c r="X262" s="238"/>
      <c r="Y262" s="238"/>
      <c r="Z262" s="238"/>
      <c r="AA262" s="238"/>
      <c r="AB262" s="236"/>
      <c r="AC262" s="237"/>
      <c r="AD262" s="238"/>
      <c r="AE262" s="238"/>
      <c r="AF262" s="238"/>
      <c r="AG262" s="238"/>
      <c r="AH262" s="238"/>
      <c r="AI262" s="238"/>
      <c r="AJ262" s="238"/>
      <c r="AK262" s="236"/>
      <c r="AL262" s="237"/>
      <c r="AM262" s="238"/>
      <c r="AN262" s="238"/>
      <c r="AO262" s="238"/>
      <c r="AP262" s="238"/>
      <c r="AQ262" s="238"/>
      <c r="AR262" s="238"/>
      <c r="AS262" s="238"/>
      <c r="AT262" s="236"/>
      <c r="AU262" s="237"/>
      <c r="AV262" s="238"/>
      <c r="AW262" s="238"/>
      <c r="AX262" s="238"/>
      <c r="AY262" s="238"/>
      <c r="AZ262" s="238"/>
      <c r="BA262" s="238"/>
      <c r="BB262" s="238"/>
    </row>
    <row r="263" spans="1:54" ht="15.75" customHeight="1" x14ac:dyDescent="0.2">
      <c r="A263" s="1" t="str">
        <f t="shared" ref="A263:A264" si="4428">A262</f>
        <v>1. Niewypełnione</v>
      </c>
      <c r="B263" s="319"/>
      <c r="C263" s="322"/>
      <c r="D263" s="322"/>
      <c r="E263" s="322"/>
      <c r="F263" s="234"/>
      <c r="G263" s="234"/>
      <c r="H263" s="239"/>
      <c r="I263" s="219"/>
      <c r="J263" s="240"/>
      <c r="K263" s="237"/>
      <c r="L263" s="238"/>
      <c r="M263" s="238"/>
      <c r="N263" s="238"/>
      <c r="O263" s="238"/>
      <c r="P263" s="238"/>
      <c r="Q263" s="238"/>
      <c r="R263" s="238"/>
      <c r="S263" s="240"/>
      <c r="T263" s="237"/>
      <c r="U263" s="238"/>
      <c r="V263" s="238"/>
      <c r="W263" s="238"/>
      <c r="X263" s="238"/>
      <c r="Y263" s="238"/>
      <c r="Z263" s="238"/>
      <c r="AA263" s="238"/>
      <c r="AB263" s="240"/>
      <c r="AC263" s="237"/>
      <c r="AD263" s="238"/>
      <c r="AE263" s="238"/>
      <c r="AF263" s="238"/>
      <c r="AG263" s="238"/>
      <c r="AH263" s="238"/>
      <c r="AI263" s="238"/>
      <c r="AJ263" s="238"/>
      <c r="AK263" s="240"/>
      <c r="AL263" s="237"/>
      <c r="AM263" s="238"/>
      <c r="AN263" s="238"/>
      <c r="AO263" s="238"/>
      <c r="AP263" s="238"/>
      <c r="AQ263" s="238"/>
      <c r="AR263" s="238"/>
      <c r="AS263" s="238"/>
      <c r="AT263" s="240"/>
      <c r="AU263" s="237"/>
      <c r="AV263" s="238"/>
      <c r="AW263" s="238"/>
      <c r="AX263" s="238"/>
      <c r="AY263" s="238"/>
      <c r="AZ263" s="238"/>
      <c r="BA263" s="238"/>
      <c r="BB263" s="238"/>
    </row>
    <row r="264" spans="1:54" ht="18.75" customHeight="1" x14ac:dyDescent="0.2">
      <c r="A264" s="1" t="str">
        <f t="shared" si="4428"/>
        <v>1. Niewypełnione</v>
      </c>
      <c r="B264" s="315"/>
      <c r="C264" s="315"/>
      <c r="D264" s="315"/>
      <c r="E264" s="315"/>
      <c r="F264" s="241"/>
      <c r="G264" s="242"/>
      <c r="H264" s="225"/>
      <c r="I264" s="224"/>
      <c r="J264" s="243"/>
      <c r="K264" s="244"/>
      <c r="L264" s="219"/>
      <c r="M264" s="310"/>
      <c r="N264" s="310"/>
      <c r="O264" s="239"/>
      <c r="P264" s="219"/>
      <c r="Q264" s="219"/>
      <c r="R264" s="245"/>
      <c r="S264" s="243"/>
      <c r="T264" s="244"/>
      <c r="U264" s="219"/>
      <c r="V264" s="310"/>
      <c r="W264" s="310"/>
      <c r="X264" s="239"/>
      <c r="Y264" s="219"/>
      <c r="Z264" s="219"/>
      <c r="AA264" s="245"/>
      <c r="AB264" s="243"/>
      <c r="AC264" s="244"/>
      <c r="AD264" s="219"/>
      <c r="AE264" s="310"/>
      <c r="AF264" s="310"/>
      <c r="AG264" s="239"/>
      <c r="AH264" s="219"/>
      <c r="AI264" s="219"/>
      <c r="AJ264" s="245"/>
      <c r="AK264" s="243"/>
      <c r="AL264" s="244"/>
      <c r="AM264" s="219"/>
      <c r="AN264" s="310"/>
      <c r="AO264" s="310"/>
      <c r="AP264" s="239"/>
      <c r="AQ264" s="219"/>
      <c r="AR264" s="219"/>
      <c r="AS264" s="245"/>
      <c r="AT264" s="243"/>
      <c r="AU264" s="244"/>
      <c r="AV264" s="219"/>
      <c r="AW264" s="310"/>
      <c r="AX264" s="310"/>
      <c r="AY264" s="239"/>
      <c r="AZ264" s="219"/>
      <c r="BA264" s="219"/>
      <c r="BB264" s="245"/>
    </row>
  </sheetData>
  <sheetProtection password="B0EE" sheet="1" formatCells="0" autoFilter="0"/>
  <autoFilter ref="A12:BB264">
    <filterColumn colId="0" showButton="0">
      <customFilters>
        <customFilter operator="notEqual" val=" "/>
      </customFilters>
    </filterColumn>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autoFilter>
  <mergeCells count="439">
    <mergeCell ref="B259:E259"/>
    <mergeCell ref="B262:B263"/>
    <mergeCell ref="B258:E258"/>
    <mergeCell ref="C262:E263"/>
    <mergeCell ref="B253:E253"/>
    <mergeCell ref="B256:B257"/>
    <mergeCell ref="B252:E252"/>
    <mergeCell ref="C256:E257"/>
    <mergeCell ref="B264:E264"/>
    <mergeCell ref="B238:B239"/>
    <mergeCell ref="B234:E234"/>
    <mergeCell ref="C238:E239"/>
    <mergeCell ref="B229:E229"/>
    <mergeCell ref="B232:B233"/>
    <mergeCell ref="B228:E228"/>
    <mergeCell ref="C232:E233"/>
    <mergeCell ref="B247:E247"/>
    <mergeCell ref="B250:B251"/>
    <mergeCell ref="B246:E246"/>
    <mergeCell ref="C250:E251"/>
    <mergeCell ref="B241:E241"/>
    <mergeCell ref="B244:B245"/>
    <mergeCell ref="B240:E240"/>
    <mergeCell ref="C244:E245"/>
    <mergeCell ref="B223:E223"/>
    <mergeCell ref="B226:B227"/>
    <mergeCell ref="B222:E222"/>
    <mergeCell ref="C226:E227"/>
    <mergeCell ref="B217:E217"/>
    <mergeCell ref="B220:B221"/>
    <mergeCell ref="B216:E216"/>
    <mergeCell ref="C220:E221"/>
    <mergeCell ref="B235:E235"/>
    <mergeCell ref="B214:B215"/>
    <mergeCell ref="B210:E210"/>
    <mergeCell ref="C214:E215"/>
    <mergeCell ref="B205:E205"/>
    <mergeCell ref="B208:B209"/>
    <mergeCell ref="B204:E204"/>
    <mergeCell ref="C208:E209"/>
    <mergeCell ref="M210:N210"/>
    <mergeCell ref="V210:W210"/>
    <mergeCell ref="B199:E199"/>
    <mergeCell ref="B202:B203"/>
    <mergeCell ref="B198:E198"/>
    <mergeCell ref="C202:E203"/>
    <mergeCell ref="B193:E193"/>
    <mergeCell ref="B196:B197"/>
    <mergeCell ref="B192:E192"/>
    <mergeCell ref="C196:E197"/>
    <mergeCell ref="B211:E211"/>
    <mergeCell ref="B178:B179"/>
    <mergeCell ref="B174:E174"/>
    <mergeCell ref="C178:E179"/>
    <mergeCell ref="B169:E169"/>
    <mergeCell ref="B172:B173"/>
    <mergeCell ref="B168:E168"/>
    <mergeCell ref="C172:E173"/>
    <mergeCell ref="B187:E187"/>
    <mergeCell ref="B190:B191"/>
    <mergeCell ref="B186:E186"/>
    <mergeCell ref="C190:E191"/>
    <mergeCell ref="B181:E181"/>
    <mergeCell ref="B184:B185"/>
    <mergeCell ref="B180:E180"/>
    <mergeCell ref="C184:E185"/>
    <mergeCell ref="B163:E163"/>
    <mergeCell ref="B166:B167"/>
    <mergeCell ref="B162:E162"/>
    <mergeCell ref="C166:E167"/>
    <mergeCell ref="B157:E157"/>
    <mergeCell ref="B160:B161"/>
    <mergeCell ref="B156:E156"/>
    <mergeCell ref="C160:E161"/>
    <mergeCell ref="B175:E175"/>
    <mergeCell ref="B154:B155"/>
    <mergeCell ref="B150:E150"/>
    <mergeCell ref="C154:E155"/>
    <mergeCell ref="B145:E145"/>
    <mergeCell ref="B148:B149"/>
    <mergeCell ref="B144:E144"/>
    <mergeCell ref="C148:E149"/>
    <mergeCell ref="M150:N150"/>
    <mergeCell ref="M132:N132"/>
    <mergeCell ref="B139:E139"/>
    <mergeCell ref="B142:B143"/>
    <mergeCell ref="B138:E138"/>
    <mergeCell ref="C142:E143"/>
    <mergeCell ref="B133:E133"/>
    <mergeCell ref="B136:B137"/>
    <mergeCell ref="B132:E132"/>
    <mergeCell ref="C136:E137"/>
    <mergeCell ref="B151:E151"/>
    <mergeCell ref="AN120:AO120"/>
    <mergeCell ref="AW120:AX120"/>
    <mergeCell ref="M126:N126"/>
    <mergeCell ref="M108:N108"/>
    <mergeCell ref="V108:W108"/>
    <mergeCell ref="AE108:AF108"/>
    <mergeCell ref="AN108:AO108"/>
    <mergeCell ref="AW108:AX108"/>
    <mergeCell ref="V126:W126"/>
    <mergeCell ref="AE126:AF126"/>
    <mergeCell ref="AN126:AO126"/>
    <mergeCell ref="AW126:AX126"/>
    <mergeCell ref="B127:E127"/>
    <mergeCell ref="B130:B131"/>
    <mergeCell ref="B126:E126"/>
    <mergeCell ref="B121:E121"/>
    <mergeCell ref="B124:B125"/>
    <mergeCell ref="B120:E120"/>
    <mergeCell ref="M120:N120"/>
    <mergeCell ref="V120:W120"/>
    <mergeCell ref="AE120:AF120"/>
    <mergeCell ref="C124:E125"/>
    <mergeCell ref="C130:E131"/>
    <mergeCell ref="AN96:AO96"/>
    <mergeCell ref="AW96:AX96"/>
    <mergeCell ref="M102:N102"/>
    <mergeCell ref="V102:W102"/>
    <mergeCell ref="AE102:AF102"/>
    <mergeCell ref="AN102:AO102"/>
    <mergeCell ref="AW102:AX102"/>
    <mergeCell ref="B115:E115"/>
    <mergeCell ref="B118:B119"/>
    <mergeCell ref="B114:E114"/>
    <mergeCell ref="B109:E109"/>
    <mergeCell ref="B112:B113"/>
    <mergeCell ref="B108:E108"/>
    <mergeCell ref="M114:N114"/>
    <mergeCell ref="V114:W114"/>
    <mergeCell ref="AE114:AF114"/>
    <mergeCell ref="AN114:AO114"/>
    <mergeCell ref="AW114:AX114"/>
    <mergeCell ref="C100:E101"/>
    <mergeCell ref="C106:E107"/>
    <mergeCell ref="C112:E113"/>
    <mergeCell ref="C118:E119"/>
    <mergeCell ref="B103:E103"/>
    <mergeCell ref="B106:B107"/>
    <mergeCell ref="B102:E102"/>
    <mergeCell ref="B97:E97"/>
    <mergeCell ref="B100:B101"/>
    <mergeCell ref="B96:E96"/>
    <mergeCell ref="M96:N96"/>
    <mergeCell ref="V96:W96"/>
    <mergeCell ref="AE96:AF96"/>
    <mergeCell ref="B94:B95"/>
    <mergeCell ref="B90:E90"/>
    <mergeCell ref="B85:E85"/>
    <mergeCell ref="B88:B89"/>
    <mergeCell ref="B84:E84"/>
    <mergeCell ref="M84:N84"/>
    <mergeCell ref="V84:W84"/>
    <mergeCell ref="AE84:AF84"/>
    <mergeCell ref="AN84:AO84"/>
    <mergeCell ref="M90:N90"/>
    <mergeCell ref="C88:E89"/>
    <mergeCell ref="C94:E95"/>
    <mergeCell ref="M78:N78"/>
    <mergeCell ref="V78:W78"/>
    <mergeCell ref="AE78:AF78"/>
    <mergeCell ref="AN78:AO78"/>
    <mergeCell ref="AW78:AX78"/>
    <mergeCell ref="B91:E91"/>
    <mergeCell ref="M72:N72"/>
    <mergeCell ref="V72:W72"/>
    <mergeCell ref="AE72:AF72"/>
    <mergeCell ref="AN72:AO72"/>
    <mergeCell ref="AW72:AX72"/>
    <mergeCell ref="V90:W90"/>
    <mergeCell ref="AE90:AF90"/>
    <mergeCell ref="AN90:AO90"/>
    <mergeCell ref="AW90:AX90"/>
    <mergeCell ref="AW84:AX84"/>
    <mergeCell ref="C76:E77"/>
    <mergeCell ref="C82:E83"/>
    <mergeCell ref="B70:B71"/>
    <mergeCell ref="B66:E66"/>
    <mergeCell ref="B61:E61"/>
    <mergeCell ref="B64:B65"/>
    <mergeCell ref="B60:E60"/>
    <mergeCell ref="B79:E79"/>
    <mergeCell ref="B82:B83"/>
    <mergeCell ref="B78:E78"/>
    <mergeCell ref="B73:E73"/>
    <mergeCell ref="B76:B77"/>
    <mergeCell ref="B72:E72"/>
    <mergeCell ref="C64:E65"/>
    <mergeCell ref="C70:E71"/>
    <mergeCell ref="B67:E67"/>
    <mergeCell ref="V54:W54"/>
    <mergeCell ref="AE54:AF54"/>
    <mergeCell ref="AN54:AO54"/>
    <mergeCell ref="AW54:AX54"/>
    <mergeCell ref="M60:N60"/>
    <mergeCell ref="V60:W60"/>
    <mergeCell ref="AE60:AF60"/>
    <mergeCell ref="AN60:AO60"/>
    <mergeCell ref="AW60:AX60"/>
    <mergeCell ref="M66:N66"/>
    <mergeCell ref="V66:W66"/>
    <mergeCell ref="AE66:AF66"/>
    <mergeCell ref="AN66:AO66"/>
    <mergeCell ref="AW66:AX66"/>
    <mergeCell ref="C58:E59"/>
    <mergeCell ref="AN42:AO42"/>
    <mergeCell ref="AW42:AX42"/>
    <mergeCell ref="B55:E55"/>
    <mergeCell ref="B58:B59"/>
    <mergeCell ref="B54:E54"/>
    <mergeCell ref="B49:E49"/>
    <mergeCell ref="B52:B53"/>
    <mergeCell ref="B48:E48"/>
    <mergeCell ref="M48:N48"/>
    <mergeCell ref="V48:W48"/>
    <mergeCell ref="AE48:AF48"/>
    <mergeCell ref="AN48:AO48"/>
    <mergeCell ref="AW48:AX48"/>
    <mergeCell ref="M54:N54"/>
    <mergeCell ref="C46:E47"/>
    <mergeCell ref="C52:E53"/>
    <mergeCell ref="B43:E43"/>
    <mergeCell ref="B46:B47"/>
    <mergeCell ref="B42:E42"/>
    <mergeCell ref="B37:E37"/>
    <mergeCell ref="B40:B41"/>
    <mergeCell ref="B36:E36"/>
    <mergeCell ref="M42:N42"/>
    <mergeCell ref="V42:W42"/>
    <mergeCell ref="AE42:AF42"/>
    <mergeCell ref="C40:E41"/>
    <mergeCell ref="B19:E19"/>
    <mergeCell ref="B22:B23"/>
    <mergeCell ref="B24:E24"/>
    <mergeCell ref="B31:E31"/>
    <mergeCell ref="B34:B35"/>
    <mergeCell ref="B30:E30"/>
    <mergeCell ref="C22:E23"/>
    <mergeCell ref="C28:E29"/>
    <mergeCell ref="B25:E25"/>
    <mergeCell ref="B28:B29"/>
    <mergeCell ref="C34:E35"/>
    <mergeCell ref="B18:E18"/>
    <mergeCell ref="X2:X7"/>
    <mergeCell ref="Y2:Y7"/>
    <mergeCell ref="Z2:Z7"/>
    <mergeCell ref="B1:B8"/>
    <mergeCell ref="F1:G1"/>
    <mergeCell ref="AJ2:AJ7"/>
    <mergeCell ref="I1:I8"/>
    <mergeCell ref="J1:J8"/>
    <mergeCell ref="K1:R1"/>
    <mergeCell ref="F2:G8"/>
    <mergeCell ref="C16:E17"/>
    <mergeCell ref="P2:P7"/>
    <mergeCell ref="Q2:Q7"/>
    <mergeCell ref="S1:S8"/>
    <mergeCell ref="T1:AA1"/>
    <mergeCell ref="C5:D5"/>
    <mergeCell ref="C6:D6"/>
    <mergeCell ref="C1:E2"/>
    <mergeCell ref="C3:D3"/>
    <mergeCell ref="N2:N7"/>
    <mergeCell ref="B16:B17"/>
    <mergeCell ref="AK1:AK8"/>
    <mergeCell ref="AL1:AS1"/>
    <mergeCell ref="T2:T8"/>
    <mergeCell ref="U2:U7"/>
    <mergeCell ref="V2:V7"/>
    <mergeCell ref="W2:W7"/>
    <mergeCell ref="K2:K8"/>
    <mergeCell ref="L2:L7"/>
    <mergeCell ref="M2:M7"/>
    <mergeCell ref="AN2:AN7"/>
    <mergeCell ref="AH2:AH7"/>
    <mergeCell ref="AI2:AI7"/>
    <mergeCell ref="AB1:AB8"/>
    <mergeCell ref="AC1:AJ1"/>
    <mergeCell ref="AA2:AA7"/>
    <mergeCell ref="AC2:AC8"/>
    <mergeCell ref="AD2:AD7"/>
    <mergeCell ref="R2:R7"/>
    <mergeCell ref="C4:D4"/>
    <mergeCell ref="AW36:AX36"/>
    <mergeCell ref="AY2:AY7"/>
    <mergeCell ref="AT1:AT8"/>
    <mergeCell ref="AU1:BB1"/>
    <mergeCell ref="AZ2:AZ7"/>
    <mergeCell ref="BA2:BA7"/>
    <mergeCell ref="BB2:BB7"/>
    <mergeCell ref="A12:BB12"/>
    <mergeCell ref="C7:E8"/>
    <mergeCell ref="AR2:AR7"/>
    <mergeCell ref="AS2:AS7"/>
    <mergeCell ref="AU2:AU8"/>
    <mergeCell ref="AV2:AV7"/>
    <mergeCell ref="AW2:AW7"/>
    <mergeCell ref="AX2:AX7"/>
    <mergeCell ref="AL2:AL8"/>
    <mergeCell ref="AM2:AM7"/>
    <mergeCell ref="B13:E13"/>
    <mergeCell ref="AO2:AO7"/>
    <mergeCell ref="AP2:AP7"/>
    <mergeCell ref="AQ2:AQ7"/>
    <mergeCell ref="AE2:AE7"/>
    <mergeCell ref="AF2:AF7"/>
    <mergeCell ref="AG2:AG7"/>
    <mergeCell ref="V156:W156"/>
    <mergeCell ref="AE156:AF156"/>
    <mergeCell ref="AN156:AO156"/>
    <mergeCell ref="AW156:AX156"/>
    <mergeCell ref="O2:O7"/>
    <mergeCell ref="M24:N24"/>
    <mergeCell ref="V24:W24"/>
    <mergeCell ref="AE24:AF24"/>
    <mergeCell ref="AN24:AO24"/>
    <mergeCell ref="AW24:AX24"/>
    <mergeCell ref="M18:N18"/>
    <mergeCell ref="V18:W18"/>
    <mergeCell ref="AE18:AF18"/>
    <mergeCell ref="AN18:AO18"/>
    <mergeCell ref="AW18:AX18"/>
    <mergeCell ref="M30:N30"/>
    <mergeCell ref="V30:W30"/>
    <mergeCell ref="AE30:AF30"/>
    <mergeCell ref="AN30:AO30"/>
    <mergeCell ref="AW30:AX30"/>
    <mergeCell ref="M36:N36"/>
    <mergeCell ref="V36:W36"/>
    <mergeCell ref="AE36:AF36"/>
    <mergeCell ref="AN36:AO36"/>
    <mergeCell ref="M174:N174"/>
    <mergeCell ref="V174:W174"/>
    <mergeCell ref="AE174:AF174"/>
    <mergeCell ref="AN174:AO174"/>
    <mergeCell ref="AW174:AX174"/>
    <mergeCell ref="V150:W150"/>
    <mergeCell ref="AE150:AF150"/>
    <mergeCell ref="AN150:AO150"/>
    <mergeCell ref="V132:W132"/>
    <mergeCell ref="AE132:AF132"/>
    <mergeCell ref="AN132:AO132"/>
    <mergeCell ref="AW132:AX132"/>
    <mergeCell ref="M138:N138"/>
    <mergeCell ref="V138:W138"/>
    <mergeCell ref="AE138:AF138"/>
    <mergeCell ref="AN138:AO138"/>
    <mergeCell ref="AW138:AX138"/>
    <mergeCell ref="M144:N144"/>
    <mergeCell ref="V144:W144"/>
    <mergeCell ref="AE144:AF144"/>
    <mergeCell ref="AN144:AO144"/>
    <mergeCell ref="AW144:AX144"/>
    <mergeCell ref="AW150:AX150"/>
    <mergeCell ref="M156:N156"/>
    <mergeCell ref="M162:N162"/>
    <mergeCell ref="V162:W162"/>
    <mergeCell ref="AE162:AF162"/>
    <mergeCell ref="AN162:AO162"/>
    <mergeCell ref="AW162:AX162"/>
    <mergeCell ref="M168:N168"/>
    <mergeCell ref="V168:W168"/>
    <mergeCell ref="AE168:AF168"/>
    <mergeCell ref="AN168:AO168"/>
    <mergeCell ref="AW168:AX168"/>
    <mergeCell ref="M198:N198"/>
    <mergeCell ref="V198:W198"/>
    <mergeCell ref="AE198:AF198"/>
    <mergeCell ref="AN198:AO198"/>
    <mergeCell ref="AW198:AX198"/>
    <mergeCell ref="M204:N204"/>
    <mergeCell ref="V204:W204"/>
    <mergeCell ref="AE204:AF204"/>
    <mergeCell ref="AN204:AO204"/>
    <mergeCell ref="AW204:AX204"/>
    <mergeCell ref="AW180:AX180"/>
    <mergeCell ref="M186:N186"/>
    <mergeCell ref="V186:W186"/>
    <mergeCell ref="AE186:AF186"/>
    <mergeCell ref="AN186:AO186"/>
    <mergeCell ref="AW186:AX186"/>
    <mergeCell ref="M192:N192"/>
    <mergeCell ref="V192:W192"/>
    <mergeCell ref="AE192:AF192"/>
    <mergeCell ref="AN192:AO192"/>
    <mergeCell ref="AW192:AX192"/>
    <mergeCell ref="M180:N180"/>
    <mergeCell ref="V180:W180"/>
    <mergeCell ref="AE180:AF180"/>
    <mergeCell ref="AN180:AO180"/>
    <mergeCell ref="M228:N228"/>
    <mergeCell ref="V228:W228"/>
    <mergeCell ref="AE228:AF228"/>
    <mergeCell ref="AN228:AO228"/>
    <mergeCell ref="AW228:AX228"/>
    <mergeCell ref="M234:N234"/>
    <mergeCell ref="V234:W234"/>
    <mergeCell ref="AE234:AF234"/>
    <mergeCell ref="AN234:AO234"/>
    <mergeCell ref="AW234:AX234"/>
    <mergeCell ref="AW210:AX210"/>
    <mergeCell ref="M216:N216"/>
    <mergeCell ref="V216:W216"/>
    <mergeCell ref="AE216:AF216"/>
    <mergeCell ref="AN216:AO216"/>
    <mergeCell ref="AW216:AX216"/>
    <mergeCell ref="M222:N222"/>
    <mergeCell ref="V222:W222"/>
    <mergeCell ref="AE222:AF222"/>
    <mergeCell ref="AN222:AO222"/>
    <mergeCell ref="AW222:AX222"/>
    <mergeCell ref="AE210:AF210"/>
    <mergeCell ref="AN210:AO210"/>
    <mergeCell ref="M258:N258"/>
    <mergeCell ref="V258:W258"/>
    <mergeCell ref="AE258:AF258"/>
    <mergeCell ref="AN258:AO258"/>
    <mergeCell ref="AW258:AX258"/>
    <mergeCell ref="M264:N264"/>
    <mergeCell ref="V264:W264"/>
    <mergeCell ref="AE264:AF264"/>
    <mergeCell ref="AN264:AO264"/>
    <mergeCell ref="AW264:AX264"/>
    <mergeCell ref="AW240:AX240"/>
    <mergeCell ref="M246:N246"/>
    <mergeCell ref="V246:W246"/>
    <mergeCell ref="AE246:AF246"/>
    <mergeCell ref="AN246:AO246"/>
    <mergeCell ref="AW246:AX246"/>
    <mergeCell ref="M252:N252"/>
    <mergeCell ref="V252:W252"/>
    <mergeCell ref="AE252:AF252"/>
    <mergeCell ref="AN252:AO252"/>
    <mergeCell ref="AW252:AX252"/>
    <mergeCell ref="V240:W240"/>
    <mergeCell ref="AE240:AF240"/>
    <mergeCell ref="AN240:AO240"/>
    <mergeCell ref="M240:N240"/>
  </mergeCells>
  <conditionalFormatting sqref="B24:E24">
    <cfRule type="notContainsBlanks" dxfId="19" priority="25">
      <formula>LEN(TRIM(B24))&gt;0</formula>
    </cfRule>
  </conditionalFormatting>
  <conditionalFormatting sqref="B30:E30 B36:E36 B42:E42 B48:E48 B54:E54 B60:E60 B66:E66 B72:E72 B78:E78 B84:E84 B90:E90 B96:E96 B102:E102 B108:E108 B114:E114 B120:E120 B126:E126 B132:E132 B138:E138 B144:E144 B150:E150 B156:E156 B162:E162 B168:E168 B174:E174 B180:E180 B186:E186 B192:E192 B198:E198 B204:E204 B210:E210 B216:E216 B222:E222 B228:E228 B234:E234 B240:E240 B246:E246 B252:E252 B258:E258 B264:E264">
    <cfRule type="notContainsBlanks" dxfId="18" priority="5">
      <formula>LEN(TRIM(B30))&gt;0</formula>
    </cfRule>
  </conditionalFormatting>
  <dataValidations xWindow="154" yWindow="329" count="34">
    <dataValidation allowBlank="1" showErrorMessage="1" promptTitle="KOREKTA GODZIN NOCNYCH" prompt="Wypełniać, jeśli wystapiła róznica między licbą godzin podaną w poprzednim miesięcznym wykazie a faktycną ich realizacją_x000a_- wpisać liczbę godzin korygujacych np. -3 " sqref="G16"/>
    <dataValidation allowBlank="1" showErrorMessage="1" promptTitle="KOREKTA GODZIN ZASTĘPSTW" prompt="Wypełniać, jeśli wystapiła róznica między licbą godzin podaną w poprzednim miesięcznym wykazie a faktycną ich realizacją_x000a_- wpisać liczbę godzin korygujacych np. -3 " sqref="G17"/>
    <dataValidation allowBlank="1" promptTitle="GODZINY NOCNE" prompt="Wpisać liczbę godzin nocnych przepracowanych w okresie rozliczeniowym art. 42b KN_x000a_" sqref="F16"/>
    <dataValidation allowBlank="1" promptTitle="KOREKTA GODZIN PLANOWANYCH" prompt="Wypełniać, jeśli wystapiła róznica między licbą godzin podaną w poprzednim miesięcznym wykazie a faktycną ich realizacją_x000a_- wpisać liczbę godzin korygujacych np. -3 _x000a_" sqref="F17"/>
    <dataValidation allowBlank="1" showInputMessage="1" promptTitle="GODZINY NOCNE" prompt="Wpisać liczbę godzin nocnych przepracowanych w okresie rozliczeniowym art. 42b KN_x000a_" sqref="F22 F28 F34 F40 F46 F52 F58 F64 F70 F76 F82 F88 F94 F100 F106 F112 F118 F124 F130 F136 F142 F148 F154 F160 F166 F172 F178 F184 F190 F196 F202 F208 F214 F220 F226 F232 F238 F244 F250 F256 F262"/>
    <dataValidation allowBlank="1" showInputMessage="1" showErrorMessage="1" promptTitle="KOREKTA GODZIN NOCNYCH" prompt="Wypełniać, jeśli wystapiła róznica między licbą godzin podaną w poprzednim miesięcznym wykazie a faktycną ich realizacją_x000a_- wpisać liczbę godzin korygujacych np. -3 " sqref="G22 G28 G34 G40 G46 G52 G58 G64 G70 G76 G82 G88 G94 G100 G106 G112 G118 G124 G130 G136 G142 G148 G154 G160 G166 G172 G178 G184 G190 G196 G202 G208 G214 G220 G226 G232 G238 G244 G250 G256 G262"/>
    <dataValidation allowBlank="1" showInputMessage="1" promptTitle="KOREKTA GODZIN PLANOWANYCH" prompt="Wypełniać, jeśli wystapiła róznica między licbą godzin podaną w poprzednim miesięcznym wykazie a faktycną ich realizacją_x000a_- wpisać liczbę godzin korygujacych np. -3 _x000a_" sqref="F23 F29 F35 F41 F47 F53 F59 F65 F71 F77 F83 F89 F95 F101 F107 F113 F119 F125 F131 F137 F143 F149 F155 F161 F167 F173 F179 F185 F191 F197 F203 F209 F215 F221 F227 F233 F239 F245 F251 F257 F263"/>
    <dataValidation allowBlank="1" showInputMessage="1" showErrorMessage="1" promptTitle="KOREKTA GODZIN ZASTĘPSTW" prompt="Wypełniać, jeśli wystapiła róznica między licbą godzin podaną w poprzednim miesięcznym wykazie a faktycną ich realizacją_x000a_- wpisać liczbę godzin korygujacych np. -3 " sqref="G23 G29 G35 G41 G47 G53 G59 G65 G71 G77 G83 G89 G95 G101 G107 G113 G119 G125 G131 G137 G143 G149 G155 G161 G167 G173 G179 G185 G191 G197 G203 G209 G215 G221 G227 G233 G239 G245 G251 G257 G263"/>
    <dataValidation type="decimal" allowBlank="1" showInputMessage="1" showErrorMessage="1" errorTitle="BŁĄD" error="Nieprawidłowa liczba godzin zastępstw na dany dzień" sqref="U17:AA17 L17:R17 AD17:AJ17 AM17:AS17 AV17:BB17 U23:AA23 L23:R23 AD23:AJ23 AM23:AS23 AV23:BB23 U29:AA29 U35:AA35 U41:AA41 U47:AA47 U53:AA53 U59:AA59 U65:AA65 U71:AA71 U77:AA77 U83:AA83 U89:AA89 U95:AA95 U101:AA101 U107:AA107 U113:AA113 U119:AA119 U125:AA125 U131:AA131 U137:AA137 U143:AA143 U149:AA149 U155:AA155 U161:AA161 U167:AA167 U173:AA173 U179:AA179 U185:AA185 U191:AA191 U197:AA197 U203:AA203 U209:AA209 U215:AA215 U221:AA221 U227:AA227 U233:AA233 U239:AA239 U245:AA245 U251:AA251 U257:AA257 U263:AA263 L29:R29 L35:R35 L41:R41 L47:R47 L53:R53 L59:R59 L65:R65 L71:R71 L77:R77 L83:R83 L89:R89 L95:R95 L101:R101 L107:R107 L113:R113 L119:R119 L125:R125 L131:R131 L137:R137 L143:R143 L149:R149 L155:R155 L161:R161 L167:R167 L173:R173 L179:R179 L185:R185 L191:R191 L197:R197 L203:R203 L209:R209 L215:R215 L221:R221 L227:R227 L233:R233 L239:R239 L245:R245 L251:R251 L257:R257 L263:R263 AD29:AJ29 AD35:AJ35 AD41:AJ41 AD47:AJ47 AD53:AJ53 AD59:AJ59 AD65:AJ65 AD71:AJ71 AD77:AJ77 AD83:AJ83 AD89:AJ89 AD95:AJ95 AD101:AJ101 AD107:AJ107 AD113:AJ113 AD119:AJ119 AD125:AJ125 AD131:AJ131 AD137:AJ137 AD143:AJ143 AD149:AJ149 AD155:AJ155 AD161:AJ161 AD167:AJ167 AD173:AJ173 AD179:AJ179 AD185:AJ185 AD191:AJ191 AD197:AJ197 AD203:AJ203 AD209:AJ209 AD215:AJ215 AD221:AJ221 AD227:AJ227 AD233:AJ233 AD239:AJ239 AD245:AJ245 AD251:AJ251 AD257:AJ257 AD263:AJ263 AM29:AS29 AM35:AS35 AM41:AS41 AM47:AS47 AM53:AS53 AM59:AS59 AM65:AS65 AM71:AS71 AM77:AS77 AM83:AS83 AM89:AS89 AM95:AS95 AM101:AS101 AM107:AS107 AM113:AS113 AM119:AS119 AM125:AS125 AM131:AS131 AM137:AS137 AM143:AS143 AM149:AS149 AM155:AS155 AM161:AS161 AM167:AS167 AM173:AS173 AM179:AS179 AM185:AS185 AM191:AS191 AM197:AS197 AM203:AS203 AM209:AS209 AM215:AS215 AM221:AS221 AM227:AS227 AM233:AS233 AM239:AS239 AM245:AS245 AM251:AS251 AM257:AS257 AM263:AS263 AV29:BB29 AV35:BB35 AV41:BB41 AV47:BB47 AV53:BB53 AV59:BB59 AV65:BB65 AV71:BB71 AV77:BB77 AV83:BB83 AV89:BB89 AV95:BB95 AV101:BB101 AV107:BB107 AV113:BB113 AV119:BB119 AV125:BB125 AV131:BB131 AV137:BB137 AV143:BB143 AV149:BB149 AV155:BB155 AV161:BB161 AV167:BB167 AV173:BB173 AV179:BB179 AV185:BB185 AV191:BB191 AV197:BB197 AV203:BB203 AV209:BB209 AV215:BB215 AV221:BB221 AV227:BB227 AV233:BB233 AV239:BB239 AV245:BB245 AV251:BB251 AV257:BB257 AV263:BB263">
      <formula1>0</formula1>
      <formula2>9</formula2>
    </dataValidation>
    <dataValidation type="decimal" showErrorMessage="1" errorTitle="BŁĄD" error="Liczba zrealizowanych godzin musi być w zakresie od 1 do wartości godzin zaplanowanych._x000a_W przypadku usprawiedliwionej nieobecności nauczyciela należy usunąć zawartość komórki przez użycie &quot;Delete&quot; lub wpisanie 0." sqref="U16:AA16 AV16:BB16 AD16:AJ16 AM16:AS16 L16:R16 U22:AA22 AV22:BB22 AD22:AJ22 AM22:AS22 L22:R22 U28:AA28 U34:AA34 U40:AA40 U46:AA46 U52:AA52 U58:AA58 U64:AA64 U70:AA70 U76:AA76 U82:AA82 U88:AA88 U94:AA94 U100:AA100 U106:AA106 U112:AA112 U118:AA118 U124:AA124 U130:AA130 U136:AA136 U142:AA142 U148:AA148 U154:AA154 U160:AA160 U166:AA166 U172:AA172 U178:AA178 U184:AA184 U190:AA190 U196:AA196 U202:AA202 U208:AA208 U214:AA214 U220:AA220 U226:AA226 U232:AA232 U238:AA238 U244:AA244 U250:AA250 U256:AA256 U262:AA262 AV28:BB28 AV34:BB34 AV40:BB40 AV46:BB46 AV52:BB52 AV58:BB58 AV64:BB64 AV70:BB70 AV76:BB76 AV82:BB82 AV88:BB88 AV94:BB94 AV100:BB100 AV106:BB106 AV112:BB112 AV118:BB118 AV124:BB124 AV130:BB130 AV136:BB136 AV142:BB142 AV148:BB148 AV154:BB154 AV160:BB160 AV166:BB166 AV172:BB172 AV178:BB178 AV184:BB184 AV190:BB190 AV196:BB196 AV202:BB202 AV208:BB208 AV214:BB214 AV220:BB220 AV226:BB226 AV232:BB232 AV238:BB238 AV244:BB244 AV250:BB250 AV256:BB256 AV262:BB262 AD28:AJ28 AD34:AJ34 AD40:AJ40 AD46:AJ46 AD52:AJ52 AD58:AJ58 AD64:AJ64 AD70:AJ70 AD76:AJ76 AD82:AJ82 AD88:AJ88 AD94:AJ94 AD100:AJ100 AD106:AJ106 AD112:AJ112 AD118:AJ118 AD124:AJ124 AD130:AJ130 AD136:AJ136 AD142:AJ142 AD148:AJ148 AD154:AJ154 AD160:AJ160 AD166:AJ166 AD172:AJ172 AD178:AJ178 AD184:AJ184 AD190:AJ190 AD196:AJ196 AD202:AJ202 AD208:AJ208 AD214:AJ214 AD220:AJ220 AD226:AJ226 AD232:AJ232 AD238:AJ238 AD244:AJ244 AD250:AJ250 AD256:AJ256 AD262:AJ262 AM28:AS28 AM34:AS34 AM40:AS40 AM46:AS46 AM52:AS52 AM58:AS58 AM64:AS64 AM70:AS70 AM76:AS76 AM82:AS82 AM88:AS88 AM94:AS94 AM100:AS100 AM106:AS106 AM112:AS112 AM118:AS118 AM124:AS124 AM130:AS130 AM136:AS136 AM142:AS142 AM148:AS148 AM154:AS154 AM160:AS160 AM166:AS166 AM172:AS172 AM178:AS178 AM184:AS184 AM190:AS190 AM196:AS196 AM202:AS202 AM208:AS208 AM214:AS214 AM220:AS220 AM226:AS226 AM232:AS232 AM238:AS238 AM244:AS244 AM250:AS250 AM256:AS256 AM262:AS262 L28:R28 L34:R34 L40:R40 L46:R46 L52:R52 L58:R58 L64:R64 L70:R70 L76:R76 L82:R82 L88:R88 L94:R94 L100:R100 L106:R106 L112:R112 L118:R118 L124:R124 L130:R130 L136:R136 L142:R142 L148:R148 L154:R154 L160:R160 L166:R166 L172:R172 L178:R178 L184:R184 L190:R190 L196:R196 L202:R202 L208:R208 L214:R214 L220:R220 L226:R226 L232:R232 L238:R238 L244:R244 L250:R250 L256:R256 L262:R262">
      <formula1>0</formula1>
      <formula2>L13</formula2>
    </dataValidation>
    <dataValidation type="decimal" allowBlank="1" showErrorMessage="1" errorTitle="Błąd" error="Nieprawidłowa liczba godzin planowanych na dany dzień" sqref="AM13:AS13 L13:R13 U13:AA13 AD13:AJ13 AV13:BB13 AM19:AS19 L19:R19 U19:AA19 AD19:AJ19 AV19:BB19 AM25:AS25 AM31:AS31 AM37:AS37 AM43:AS43 AM49:AS49 AM55:AS55 AM61:AS61 AM67:AS67 AM73:AS73 AM79:AS79 AM85:AS85 AM91:AS91 AM97:AS97 AM103:AS103 AM109:AS109 AM115:AS115 AM121:AS121 AM127:AS127 AM133:AS133 AM139:AS139 AM145:AS145 AM151:AS151 AM157:AS157 AM163:AS163 AM169:AS169 AM175:AS175 AM181:AS181 AM187:AS187 AM193:AS193 AM199:AS199 AM205:AS205 AM211:AS211 AM217:AS217 AM223:AS223 AM229:AS229 AM235:AS235 AM241:AS241 AM247:AS247 AM253:AS253 AM259:AS259 L25:R25 L31:R31 L37:R37 L43:R43 L49:R49 L55:R55 L61:R61 L67:R67 L73:R73 L79:R79 L85:R85 L91:R91 L97:R97 L103:R103 L109:R109 L115:R115 L121:R121 L127:R127 L133:R133 L139:R139 L145:R145 L151:R151 L157:R157 L163:R163 L169:R169 L175:R175 L181:R181 L187:R187 L193:R193 L199:R199 L205:R205 L211:R211 L217:R217 L223:R223 L229:R229 L235:R235 L241:R241 L247:R247 L253:R253 L259:R259 U25:AA25 U31:AA31 U37:AA37 U43:AA43 U49:AA49 U55:AA55 U61:AA61 U67:AA67 U73:AA73 U79:AA79 U85:AA85 U91:AA91 U97:AA97 U103:AA103 U109:AA109 U115:AA115 U121:AA121 U127:AA127 U133:AA133 U139:AA139 U145:AA145 U151:AA151 U157:AA157 U163:AA163 U169:AA169 U175:AA175 U181:AA181 U187:AA187 U193:AA193 U199:AA199 U205:AA205 U211:AA211 U217:AA217 U223:AA223 U229:AA229 U235:AA235 U241:AA241 U247:AA247 U253:AA253 U259:AA259 AD25:AJ25 AD31:AJ31 AD37:AJ37 AD43:AJ43 AD49:AJ49 AD55:AJ55 AD61:AJ61 AD67:AJ67 AD73:AJ73 AD79:AJ79 AD85:AJ85 AD91:AJ91 AD97:AJ97 AD103:AJ103 AD109:AJ109 AD115:AJ115 AD121:AJ121 AD127:AJ127 AD133:AJ133 AD139:AJ139 AD145:AJ145 AD151:AJ151 AD157:AJ157 AD163:AJ163 AD169:AJ169 AD175:AJ175 AD181:AJ181 AD187:AJ187 AD193:AJ193 AD199:AJ199 AD205:AJ205 AD211:AJ211 AD217:AJ217 AD223:AJ223 AD229:AJ229 AD235:AJ235 AD241:AJ241 AD247:AJ247 AD253:AJ253 AD259:AJ259 AV25:BB25 AV31:BB31 AV37:BB37 AV43:BB43 AV49:BB49 AV55:BB55 AV61:BB61 AV67:BB67 AV73:BB73 AV79:BB79 AV85:BB85 AV91:BB91 AV97:BB97 AV103:BB103 AV109:BB109 AV115:BB115 AV121:BB121 AV127:BB127 AV133:BB133 AV139:BB139 AV145:BB145 AV151:BB151 AV157:BB157 AV163:BB163 AV169:BB169 AV175:BB175 AV181:BB181 AV187:BB187 AV193:BB193 AV199:BB199 AV205:BB205 AV211:BB211 AV217:BB217 AV223:BB223 AV229:BB229 AV235:BB235 AV241:BB241 AV247:BB247 AV253:BB253 AV259:BB259">
      <formula1>0</formula1>
      <formula2>15</formula2>
    </dataValidation>
    <dataValidation allowBlank="1" showInputMessage="1" showErrorMessage="1" promptTitle="Tygodniowa liczba godzin planu" prompt="Wymiar zatrudnienia nauczyciela._x000a__x000a_Dla nauczycieli podlegajacych &quot;uśrednieniu&quot; - art. 42 ust.5b KN - Średni wymiar zatrudnienia." sqref="Q24 AI24 Q18 Z18 Z24 BA24 AR24 AR18 BA18 AI18 Q30 Q36 Q42 Q48 Q54 Q60 Q66 Q72 Q78 Q84 Q90 Q96 Q102 Q108 Q114 Q120 Q126 Q132 Q138 Q144 Q150 Q156 Q162 Q168 Q174 Q180 Q186 Q192 Q198 Q204 Q210 Q216 Q222 Q228 Q234 Q240 Q246 Q252 Q258 Q264 AI30 AI36 AI42 AI48 AI54 AI60 AI66 AI72 AI78 AI84 AI90 AI96 AI102 AI108 AI114 AI120 AI126 AI132 AI138 AI144 AI150 AI156 AI162 AI168 AI174 AI180 AI186 AI192 AI198 AI204 AI210 AI216 AI222 AI228 AI234 AI240 AI246 AI252 AI258 AI264 Z30 Z36 Z42 Z48 Z54 Z60 Z66 Z72 Z78 Z84 Z90 Z96 Z102 Z108 Z114 Z120 Z126 Z132 Z138 Z144 Z150 Z156 Z162 Z168 Z174 Z180 Z186 Z192 Z198 Z204 Z210 Z216 Z222 Z228 Z234 Z240 Z246 Z252 Z258 Z264 BA30 BA36 BA42 BA48 BA54 BA60 BA66 BA72 BA78 BA84 BA90 BA96 BA102 BA108 BA114 BA120 BA126 BA132 BA138 BA144 BA150 BA156 BA162 BA168 BA174 BA180 BA186 BA192 BA198 BA204 BA210 BA216 BA222 BA228 BA234 BA240 BA246 BA252 BA258 BA264 AR30 AR36 AR42 AR48 AR54 AR60 AR66 AR72 AR78 AR84 AR90 AR96 AR102 AR108 AR114 AR120 AR126 AR132 AR138 AR144 AR150 AR156 AR162 AR168 AR174 AR180 AR186 AR192 AR198 AR204 AR210 AR216 AR222 AR228 AR234 AR240 AR246 AR252 AR258 AR264"/>
    <dataValidation allowBlank="1" showInputMessage="1" showErrorMessage="1" promptTitle="Wybór placówki" prompt="Nazwę placówki należy wybrać z rozwijalnej listy w arkuszu &quot;Wydruk&quot;" sqref="F2:G8"/>
    <dataValidation errorStyle="warning" allowBlank="1" showInputMessage="1" showErrorMessage="1" errorTitle="UPEWNIJ SIĘ" error="Liczba tygodni w roku szkolnym lub w okresie zatrudnienia_x000a__x000a_Dla placówek feryjnych - 38_x000a_Dla placówek nieferyjnych - 45_x000a_Nauczyciel zatrudniony na czas określony (niepełny rok szkolny) - podać liczbę tygodni pracy" promptTitle="Roczna liczba tygodni  " prompt="Należy wypełnić wyłącznie dla nauczyciela podlegajacego &quot;uśrednieniu&quot; art. 42 ust.5b KN - liczba tygodni z arkusz organizacyjnego - dla placówek feryjnych i nieferyjnych_x000a__x000a_Wartość ta jest niezbędna, tylko gdy wypełniamy pole obok &quot;Roczna liczba godzin&quot;" sqref="F24 F30 F36 F42 F48 F54 F60 F66 F72 F78 F84 F90 F96 F102 F108 F114 F120 F126 F132 F138 F144 F150 F156 F162 F168 F174 F180 F186 F192 F198 F204 F210 F216 F222 F228 F234 F240 F246 F252 F258 F264"/>
    <dataValidation allowBlank="1" showInputMessage="1" showErrorMessage="1" promptTitle="Dzienna liczba godzin" prompt="Dzienna obowiązkowa liczba godzin nauczyciela w danym tygodniu_x000a__x000a_" sqref="K18 K24 T18 AU18 AC18 AU24 T24 AC24 AL24 AL18 K30 K36 K42 K48 K54 K60 K66 K72 K78 K84 K90 K96 K102 K108 K114 K120 K126 K132 K138 K144 K150 K156 K162 K168 K174 K180 K186 K192 K198 K204 K210 K216 K222 K228 K234 K240 K246 K252 K258 K264 AU30 AU36 AU42 AU48 AU54 AU60 AU66 AU72 AU78 AU84 AU90 AU96 AU102 AU108 AU114 AU120 AU126 AU132 AU138 AU144 AU150 AU156 AU162 AU168 AU174 AU180 AU186 AU192 AU198 AU204 AU210 AU216 AU222 AU228 AU234 AU240 AU246 AU252 AU258 AU264 T30 T36 T42 T48 T54 T60 T66 T72 T78 T84 T90 T96 T102 T108 T114 T120 T126 T132 T138 T144 T150 T156 T162 T168 T174 T180 T186 T192 T198 T204 T210 T216 T222 T228 T234 T240 T246 T252 T258 T264 AC30 AC36 AC42 AC48 AC54 AC60 AC66 AC72 AC78 AC84 AC90 AC96 AC102 AC108 AC114 AC120 AC126 AC132 AC138 AC144 AC150 AC156 AC162 AC168 AC174 AC180 AC186 AC192 AC198 AC204 AC210 AC216 AC222 AC228 AC234 AC240 AC246 AC252 AC258 AC264 AL30 AL36 AL42 AL48 AL54 AL60 AL66 AL72 AL78 AL84 AL90 AL96 AL102 AL108 AL114 AL120 AL126 AL132 AL138 AL144 AL150 AL156 AL162 AL168 AL174 AL180 AL186 AL192 AL198 AL204 AL210 AL216 AL222 AL228 AL234 AL240 AL246 AL252 AL258 AL264"/>
    <dataValidation allowBlank="1" showInputMessage="1" showErrorMessage="1" promptTitle="Pensum" prompt="lub w przypadku kilku uśrednione pensum." sqref="X18 AY18 AG24 O18 AG18 O24 AY24 X24 AP24 AP18 AG30 AG36 AG42 AG48 AG54 AG60 AG66 AG72 AG78 AG84 AG90 AG96 AG102 AG108 AG114 AG120 AG126 AG132 AG138 AG144 AG150 AG156 AG162 AG168 AG174 AG180 AG186 AG192 AG198 AG204 AG210 AG216 AG222 AG228 AG234 AG240 AG246 AG252 AG258 AG264 O30 O36 O42 O48 O54 O60 O66 O72 O78 O84 O90 O96 O102 O108 O114 O120 O126 O132 O138 O144 O150 O156 O162 O168 O174 O180 O186 O192 O198 O204 O210 O216 O222 O228 O234 O240 O246 O252 O258 O264 AY30 AY36 AY42 AY48 AY54 AY60 AY66 AY72 AY78 AY84 AY90 AY96 AY102 AY108 AY114 AY120 AY126 AY132 AY138 AY144 AY150 AY156 AY162 AY168 AY174 AY180 AY186 AY192 AY198 AY204 AY210 AY216 AY222 AY228 AY234 AY240 AY246 AY252 AY258 AY264 X30 X36 X42 X48 X54 X60 X66 X72 X78 X84 X90 X96 X102 X108 X114 X120 X126 X132 X138 X144 X150 X156 X162 X168 X174 X180 X186 X192 X198 X204 X210 X216 X222 X228 X234 X240 X246 X252 X258 X264 AP30 AP36 AP42 AP48 AP54 AP60 AP66 AP72 AP78 AP84 AP90 AP96 AP102 AP108 AP114 AP120 AP126 AP132 AP138 AP144 AP150 AP156 AP162 AP168 AP174 AP180 AP186 AP192 AP198 AP204 AP210 AP216 AP222 AP228 AP234 AP240 AP246 AP252 AP258 AP264"/>
    <dataValidation allowBlank="1" showInputMessage="1" promptTitle="Godziny ponadwymiarowe" prompt="Tygodniowa liczba godzin ponadwymiarowych" sqref="AN18 AW24 AN24 V18 M18 AE24 AW18 M24 V24 AE18 AW30 AW36 AW42 AW48 AW54 AW60 AW66 AW72 AW78 AW84 AW90 AW96 AW102 AW108 AW114 AW120 AW126 AW132 AW138 AW144 AW150 AW156 AW162 AW168 AW174 AW180 AW186 AW192 AW198 AW204 AW210 AW216 AW222 AW228 AW234 AW240 AW246 AW252 AW258 AW264 AN30 AN36 AN42 AN48 AN54 AN60 AN66 AN72 AN78 AN84 AN90 AN96 AN102 AN108 AN114 AN120 AN126 AN132 AN138 AN144 AN150 AN156 AN162 AN168 AN174 AN180 AN186 AN192 AN198 AN204 AN210 AN216 AN222 AN228 AN234 AN240 AN246 AN252 AN258 AN264 AE30 AE36 AE42 AE48 AE54 AE60 AE66 AE72 AE78 AE84 AE90 AE96 AE102 AE108 AE114 AE120 AE126 AE132 AE138 AE144 AE150 AE156 AE162 AE168 AE174 AE180 AE186 AE192 AE198 AE204 AE210 AE216 AE222 AE228 AE234 AE240 AE246 AE252 AE258 AE264 M30 M36 M42 M48 M54 M60 M66 M72 M78 M84 M90 M96 M102 M108 M114 M120 M126 M132 M138 M144 M150 M156 M162 M168 M174 M180 M186 M192 M198 M204 M210 M216 M222 M228 M234 M240 M246 M252 M258 M264 V30 V36 V42 V48 V54 V60 V66 V72 V78 V84 V90 V96 V102 V108 V114 V120 V126 V132 V138 V144 V150 V156 V162 V168 V174 V180 V186 V192 V198 V204 V210 V216 V222 V228 V234 V240 V246 V252 V258 V264"/>
    <dataValidation allowBlank="1" showInputMessage="1" promptTitle="Tygodniowa liczba godzin" prompt="zrealizowanych przez nauczyciela." sqref="AA18 BB18 AJ24 R18 AJ18 R24 AA24 BB24 AS24 AS18 AJ30 AJ36 AJ42 AJ48 AJ54 AJ60 AJ66 AJ72 AJ78 AJ84 AJ90 AJ96 AJ102 AJ108 AJ114 AJ120 AJ126 AJ132 AJ138 AJ144 AJ150 AJ156 AJ162 AJ168 AJ174 AJ180 AJ186 AJ192 AJ198 AJ204 AJ210 AJ216 AJ222 AJ228 AJ234 AJ240 AJ246 AJ252 AJ258 AJ264 R30 R36 R42 R48 R54 R60 R66 R72 R78 R84 R90 R96 R102 R108 R114 R120 R126 R132 R138 R144 R150 R156 R162 R168 R174 R180 R186 R192 R198 R204 R210 R216 R222 R228 R234 R240 R246 R252 R258 R264 AA30 AA36 AA42 AA48 AA54 AA60 AA66 AA72 AA78 AA84 AA90 AA96 AA102 AA108 AA114 AA120 AA126 AA132 AA138 AA144 AA150 AA156 AA162 AA168 AA174 AA180 AA186 AA192 AA198 AA204 AA210 AA216 AA222 AA228 AA234 AA240 AA246 AA252 AA258 AA264 BB30 BB36 BB42 BB48 BB54 BB60 BB66 BB72 BB78 BB84 BB90 BB96 BB102 BB108 BB114 BB120 BB126 BB132 BB138 BB144 BB150 BB156 BB162 BB168 BB174 BB180 BB186 BB192 BB198 BB204 BB210 BB216 BB222 BB228 BB234 BB240 BB246 BB252 BB258 BB264 AS30 AS36 AS42 AS48 AS54 AS60 AS66 AS72 AS78 AS84 AS90 AS96 AS102 AS108 AS114 AS120 AS126 AS132 AS138 AS144 AS150 AS156 AS162 AS168 AS174 AS180 AS186 AS192 AS198 AS204 AS210 AS216 AS222 AS228 AS234 AS240 AS246 AS252 AS258 AS264"/>
    <dataValidation allowBlank="1" showInputMessage="1" showErrorMessage="1" promptTitle="Uśrednione pensum" prompt=" lub dane pensum" sqref="AB19 AK13 AT19 J19 S19 AK19 AT13 J13 S13 AB13 AB25 AB31 AB37 AB43 AB49 AB55 AB61 AB67 AB73 AB79 AB85 AB91 AB97 AB103 AB109 AB115 AB121 AB127 AB133 AB139 AB145 AB151 AB157 AB163 AB169 AB175 AB181 AB187 AB193 AB199 AB205 AB211 AB217 AB223 AB229 AB235 AB241 AB247 AB253 AB259 AT25 AT31 AT37 AT43 AT49 AT55 AT61 AT67 AT73 AT79 AT85 AT91 AT97 AT103 AT109 AT115 AT121 AT127 AT133 AT139 AT145 AT151 AT157 AT163 AT169 AT175 AT181 AT187 AT193 AT199 AT205 AT211 AT217 AT223 AT229 AT235 AT241 AT247 AT253 AT259 J25 J31 J37 J43 J49 J55 J61 J67 J73 J79 J85 J91 J97 J103 J109 J115 J121 J127 J133 J139 J145 J151 J157 J163 J169 J175 J181 J187 J193 J199 J205 J211 J217 J223 J229 J235 J241 J247 J253 J259 S25 S31 S37 S43 S49 S55 S61 S67 S73 S79 S85 S91 S97 S103 S109 S115 S121 S127 S133 S139 S145 S151 S157 S163 S169 S175 S181 S187 S193 S199 S205 S211 S217 S223 S229 S235 S241 S247 S253 S259 AK25 AK31 AK37 AK43 AK49 AK55 AK61 AK67 AK73 AK79 AK85 AK91 AK97 AK103 AK109 AK115 AK121 AK127 AK133 AK139 AK145 AK151 AK157 AK163 AK169 AK175 AK181 AK187 AK193 AK199 AK205 AK211 AK217 AK223 AK229 AK235 AK241 AK247 AK253 AK259"/>
    <dataValidation allowBlank="1" showInputMessage="1" showErrorMessage="1" promptTitle="Planowane dni pracy w tygodniu" prompt="dla wszystkich pensów lub dla danego pensum" sqref="J24 S24 AB18 AT24 AB24 AK24 AT18 S18 J18 AK18 J30 J36 J42 J48 J54 J60 J66 J72 J78 J84 J90 J96 J102 J108 J114 J120 J126 J132 J138 J144 J150 J156 J162 J168 J174 J180 J186 J192 J198 J204 J210 J216 J222 J228 J234 J240 J246 J252 J258 J264 S30 S36 S42 S48 S54 S60 S66 S72 S78 S84 S90 S96 S102 S108 S114 S120 S126 S132 S138 S144 S150 S156 S162 S168 S174 S180 S186 S192 S198 S204 S210 S216 S222 S228 S234 S240 S246 S252 S258 S264 AT30 AT36 AT42 AT48 AT54 AT60 AT66 AT72 AT78 AT84 AT90 AT96 AT102 AT108 AT114 AT120 AT126 AT132 AT138 AT144 AT150 AT156 AT162 AT168 AT174 AT180 AT186 AT192 AT198 AT204 AT210 AT216 AT222 AT228 AT234 AT240 AT246 AT252 AT258 AT264 AB30 AB36 AB42 AB48 AB54 AB60 AB66 AB72 AB78 AB84 AB90 AB96 AB102 AB108 AB114 AB120 AB126 AB132 AB138 AB144 AB150 AB156 AB162 AB168 AB174 AB180 AB186 AB192 AB198 AB204 AB210 AB216 AB222 AB228 AB234 AB240 AB246 AB252 AB258 AB264 AK30 AK36 AK42 AK48 AK54 AK60 AK66 AK72 AK78 AK84 AK90 AK96 AK102 AK108 AK114 AK120 AK126 AK132 AK138 AK144 AK150 AK156 AK162 AK168 AK174 AK180 AK186 AK192 AK198 AK204 AK210 AK216 AK222 AK228 AK234 AK240 AK246 AK252 AK258 AK264"/>
    <dataValidation allowBlank="1" showInputMessage="1" showErrorMessage="1" promptTitle="Mieszięczne godziny planu" prompt="lub średnia miesięczna liczba godz przy &quot;uśrednieniu&quot; art.42 ust. 5b KN  " sqref="J23 S17 AB23 AK17 AT23 S23 AK23 AT17 J17 AB17 J29 J35 J41 J47 J53 J59 J65 J71 J77 J83 J89 J95 J101 J107 J113 J119 J125 J131 J137 J143 J149 J155 J161 J167 J173 J179 J185 J191 J197 J203 J209 J215 J221 J227 J233 J239 J245 J251 J257 J263 AB29 AB35 AB41 AB47 AB53 AB59 AB65 AB71 AB77 AB83 AB89 AB95 AB101 AB107 AB113 AB119 AB125 AB131 AB137 AB143 AB149 AB155 AB161 AB167 AB173 AB179 AB185 AB191 AB197 AB203 AB209 AB215 AB221 AB227 AB233 AB239 AB245 AB251 AB257 AB263 AT29 AT35 AT41 AT47 AT53 AT59 AT65 AT71 AT77 AT83 AT89 AT95 AT101 AT107 AT113 AT119 AT125 AT131 AT137 AT143 AT149 AT155 AT161 AT167 AT173 AT179 AT185 AT191 AT197 AT203 AT209 AT215 AT221 AT227 AT233 AT239 AT245 AT251 AT257 AT263 S29 S35 S41 S47 S53 S59 S65 S71 S77 S83 S89 S95 S101 S107 S113 S119 S125 S131 S137 S143 S149 S155 S161 S167 S173 S179 S185 S191 S197 S203 S209 S215 S221 S227 S233 S239 S245 S251 S257 S263 AK29 AK35 AK41 AK47 AK53 AK59 AK65 AK71 AK77 AK83 AK89 AK95 AK101 AK107 AK113 AK119 AK125 AK131 AK137 AK143 AK149 AK155 AK161 AK167 AK173 AK179 AK185 AK191 AK197 AK203 AK209 AK215 AK221 AK227 AK233 AK239 AK245 AK251 AK257 AK263"/>
    <dataValidation allowBlank="1" showInputMessage="1" showErrorMessage="1" promptTitle="do wyliczenia uśredn pensum" prompt="godziny plany/pensum_x000a_dla danego pensum oraz suma ilorazów wszystkich pensów_x000a_" sqref="AB22 AK16 AT22 J22 S22 AK22 AT16 J16 S16 AB16 AB28 AB34 AB40 AB46 AB52 AB58 AB64 AB70 AB76 AB82 AB88 AB94 AB100 AB106 AB112 AB118 AB124 AB130 AB136 AB142 AB148 AB154 AB160 AB166 AB172 AB178 AB184 AB190 AB196 AB202 AB208 AB214 AB220 AB226 AB232 AB238 AB244 AB250 AB256 AB262 AT28 AT34 AT40 AT46 AT52 AT58 AT64 AT70 AT76 AT82 AT88 AT94 AT100 AT106 AT112 AT118 AT124 AT130 AT136 AT142 AT148 AT154 AT160 AT166 AT172 AT178 AT184 AT190 AT196 AT202 AT208 AT214 AT220 AT226 AT232 AT238 AT244 AT250 AT256 AT262 J28 J34 J40 J46 J52 J58 J64 J70 J76 J82 J88 J94 J100 J106 J112 J118 J124 J130 J136 J142 J148 J154 J160 J166 J172 J178 J184 J190 J196 J202 J208 J214 J220 J226 J232 J238 J244 J250 J256 J262 S28 S34 S40 S46 S52 S58 S64 S70 S76 S82 S88 S94 S100 S106 S112 S118 S124 S130 S136 S142 S148 S154 S160 S166 S172 S178 S184 S190 S196 S202 S208 S214 S220 S226 S232 S238 S244 S250 S256 S262 AK28 AK34 AK40 AK46 AK52 AK58 AK64 AK70 AK76 AK82 AK88 AK94 AK100 AK106 AK112 AK118 AK124 AK130 AK136 AK142 AK148 AK154 AK160 AK166 AK172 AK178 AK184 AK190 AK196 AK202 AK208 AK214 AK220 AK226 AK232 AK238 AK244 AK250 AK256 AK262"/>
    <dataValidation allowBlank="1" showInputMessage="1" showErrorMessage="1" promptTitle="Dni wolne w wykonaniu" prompt="dla danego pensum oraz dla wszystkich pensów" sqref="AB21 AK15 AT21 J21 S21 AK21 AT15 J15 S15 AB15 AB27 AB33 AB39 AB45 AB51 AB57 AB63 AB69 AB75 AB81 AB87 AB93 AB99 AB105 AB111 AB117 AB123 AB129 AB135 AB141 AB147 AB153 AB159 AB165 AB171 AB177 AB183 AB189 AB195 AB201 AB207 AB213 AB219 AB225 AB231 AB237 AB243 AB249 AB255 AB261 AT27 AT33 AT39 AT45 AT51 AT57 AT63 AT69 AT75 AT81 AT87 AT93 AT99 AT105 AT111 AT117 AT123 AT129 AT135 AT141 AT147 AT153 AT159 AT165 AT171 AT177 AT183 AT189 AT195 AT201 AT207 AT213 AT219 AT225 AT231 AT237 AT243 AT249 AT255 AT261 J27 J33 J39 J45 J51 J57 J63 J69 J75 J81 J87 J93 J99 J105 J111 J117 J123 J129 J135 J141 J147 J153 J159 J165 J171 J177 J183 J189 J195 J201 J207 J213 J219 J225 J231 J237 J243 J249 J255 J261 S27 S33 S39 S45 S51 S57 S63 S69 S75 S81 S87 S93 S99 S105 S111 S117 S123 S129 S135 S141 S147 S153 S159 S165 S171 S177 S183 S189 S195 S201 S207 S213 S219 S225 S231 S237 S243 S249 S255 S261 AK27 AK33 AK39 AK45 AK51 AK57 AK63 AK69 AK75 AK81 AK87 AK93 AK99 AK105 AK111 AK117 AK123 AK129 AK135 AK141 AK147 AK153 AK159 AK165 AK171 AK177 AK183 AK189 AK195 AK201 AK207 AK213 AK219 AK225 AK231 AK237 AK243 AK249 AK255 AK261"/>
    <dataValidation allowBlank="1" showInputMessage="1" showErrorMessage="1" promptTitle="Liczba dni pracy planu" prompt="w danym pensum" sqref="AB20 AK14 AT20 J20 S20 AK20 AT14 J14 S14 AB14 AB26 AB32 AB38 AB44 AB50 AB56 AB62 AB68 AB74 AB80 AB86 AB92 AB98 AB104 AB110 AB116 AB122 AB128 AB134 AB140 AB146 AB152 AB158 AB164 AB170 AB176 AB182 AB188 AB194 AB200 AB206 AB212 AB218 AB224 AB230 AB236 AB242 AB248 AB254 AB260 AT26 AT32 AT38 AT44 AT50 AT56 AT62 AT68 AT74 AT80 AT86 AT92 AT98 AT104 AT110 AT116 AT122 AT128 AT134 AT140 AT146 AT152 AT158 AT164 AT170 AT176 AT182 AT188 AT194 AT200 AT206 AT212 AT218 AT224 AT230 AT236 AT242 AT248 AT254 AT260 J26 J32 J38 J44 J50 J56 J62 J68 J74 J80 J86 J92 J98 J104 J110 J116 J122 J128 J134 J140 J146 J152 J158 J164 J170 J176 J182 J188 J194 J200 J206 J212 J218 J224 J230 J236 J242 J248 J254 J260 S26 S32 S38 S44 S50 S56 S62 S68 S74 S80 S86 S92 S98 S104 S110 S116 S122 S128 S134 S140 S146 S152 S158 S164 S170 S176 S182 S188 S194 S200 S206 S212 S218 S224 S230 S236 S242 S248 S254 S260 AK26 AK32 AK38 AK44 AK50 AK56 AK62 AK68 AK74 AK80 AK86 AK92 AK98 AK104 AK110 AK116 AK122 AK128 AK134 AK140 AK146 AK152 AK158 AK164 AK170 AK176 AK182 AK188 AK194 AK200 AK206 AK212 AK218 AK224 AK230 AK236 AK242 AK248 AK254 AK260"/>
    <dataValidation allowBlank="1" showInputMessage="1" promptTitle="Średniona liczba godz w miesiącu" prompt="miesięczna liczba godzin wyliczona z podzielonia rocznej liczby godzin  przez liczbę tygodni _x000a_" sqref="H24 H18 H30 H36 H42 H48 H54 H60 H66 H72 H78 H84 H90 H96 H102 H108 H114 H120 H126 H132 H138 H144 H150 H156 H162 H168 H174 H180 H186 H192 H198 H204 H210 H216 H222 H228 H234 H240 H246 H252 H258 H264"/>
    <dataValidation allowBlank="1" showInputMessage="1" promptTitle="Korekta godzin ponadwymiarowych" prompt="Dla wszystkich pensów" sqref="H23 H17 H29 H35 H41 H47 H53 H59 H65 H71 H77 H83 H89 H95 H101 H107 H113 H119 H125 H131 H137 H143 H149 H155 H161 H167 H173 H179 H185 H191 H197 H203 H209 H215 H221 H227 H233 H239 H245 H251 H257 H263"/>
    <dataValidation allowBlank="1" showInputMessage="1" showErrorMessage="1" promptTitle="Liczba tygodni pracy" prompt="w okresie rozliczeniowym (miesiącu)" sqref="H22 H16 H28 H34 H40 H46 H52 H58 H64 H70 H76 H82 H88 H94 H100 H106 H112 H118 H124 H130 H136 H142 H148 H154 H160 H166 H172 H178 H184 H190 H196 H202 H208 H214 H220 H226 H232 H238 H244 H250 H256 H262"/>
    <dataValidation allowBlank="1" showInputMessage="1" showErrorMessage="1" promptTitle="Godziny zniżki" prompt="wynikające z:_x000a_1. uzupełnienia etat art. 22 KN_x000a_2. pełnienia funkcji kierowniczych_x000a_3. pracy w danej szkole wyłącznie w godzinach ponadwymiarowych" sqref="AZ24 P24 Y24 AH24 AQ18 Y18 AQ24 P18 AZ18 AH18 AZ30 AZ36 AZ42 AZ48 AZ54 AZ60 AZ66 AZ72 AZ78 AZ84 AZ90 AZ96 AZ102 AZ108 AZ114 AZ120 AZ126 AZ132 AZ138 AZ144 AZ150 AZ156 AZ162 AZ168 AZ174 AZ180 AZ186 AZ192 AZ198 AZ204 AZ210 AZ216 AZ222 AZ228 AZ234 AZ240 AZ246 AZ252 AZ258 AZ264 P30 P36 P42 P48 P54 P60 P66 P72 P78 P84 P90 P96 P102 P108 P114 P120 P126 P132 P138 P144 P150 P156 P162 P168 P174 P180 P186 P192 P198 P204 P210 P216 P222 P228 P234 P240 P246 P252 P258 P264 Y30 Y36 Y42 Y48 Y54 Y60 Y66 Y72 Y78 Y84 Y90 Y96 Y102 Y108 Y114 Y120 Y126 Y132 Y138 Y144 Y150 Y156 Y162 Y168 Y174 Y180 Y186 Y192 Y198 Y204 Y210 Y216 Y222 Y228 Y234 Y240 Y246 Y252 Y258 Y264 AH30 AH36 AH42 AH48 AH54 AH60 AH66 AH72 AH78 AH84 AH90 AH96 AH102 AH108 AH114 AH120 AH126 AH132 AH138 AH144 AH150 AH156 AH162 AH168 AH174 AH180 AH186 AH192 AH198 AH204 AH210 AH216 AH222 AH228 AH234 AH240 AH246 AH252 AH258 AH264 AQ30 AQ36 AQ42 AQ48 AQ54 AQ60 AQ66 AQ72 AQ78 AQ84 AQ90 AQ96 AQ102 AQ108 AQ114 AQ120 AQ126 AQ132 AQ138 AQ144 AQ150 AQ156 AQ162 AQ168 AQ174 AQ180 AQ186 AQ192 AQ198 AQ204 AQ210 AQ216 AQ222 AQ228 AQ234 AQ240 AQ246 AQ252 AQ258 AQ264"/>
    <dataValidation allowBlank="1" showInputMessage="1" showErrorMessage="1" promptTitle="Tygodniowa liczba godzin" prompt="Tygodniowa obowiązkowa liczba godzin nauczyciela_x000a_" sqref="L24 U24 AV24 AD24 AM18 AM24 AD18 AV18 L18 U18 L30 L36 L42 L48 L54 L60 L66 L72 L78 L84 L90 L96 L102 L108 L114 L120 L126 L132 L138 L144 L150 L156 L162 L168 L174 L180 L186 L192 L198 L204 L210 L216 L222 L228 L234 L240 L246 L252 L258 L264 U30 U36 U42 U48 U54 U60 U66 U72 U78 U84 U90 U96 U102 U108 U114 U120 U126 U132 U138 U144 U150 U156 U162 U168 U174 U180 U186 U192 U198 U204 U210 U216 U222 U228 U234 U240 U246 U252 U258 U264 AV30 AV36 AV42 AV48 AV54 AV60 AV66 AV72 AV78 AV84 AV90 AV96 AV102 AV108 AV114 AV120 AV126 AV132 AV138 AV144 AV150 AV156 AV162 AV168 AV174 AV180 AV186 AV192 AV198 AV204 AV210 AV216 AV222 AV228 AV234 AV240 AV246 AV252 AV258 AV264 AD30 AD36 AD42 AD48 AD54 AD60 AD66 AD72 AD78 AD84 AD90 AD96 AD102 AD108 AD114 AD120 AD126 AD132 AD138 AD144 AD150 AD156 AD162 AD168 AD174 AD180 AD186 AD192 AD198 AD204 AD210 AD216 AD222 AD228 AD234 AD240 AD246 AD252 AD258 AD264 AM30 AM36 AM42 AM48 AM54 AM60 AM66 AM72 AM78 AM84 AM90 AM96 AM102 AM108 AM114 AM120 AM126 AM132 AM138 AM144 AM150 AM156 AM162 AM168 AM174 AM180 AM186 AM192 AM198 AM204 AM210 AM216 AM222 AM228 AM234 AM240 AM246 AM252 AM258 AM264"/>
    <dataValidation type="whole" operator="lessThanOrEqual" allowBlank="1" showInputMessage="1" showErrorMessage="1" errorTitle="Błąd" error="Liczba faktycznie realizowanych godzin nie może być większa od pensum." promptTitle="Pensum bez zniżki" prompt="Liczba faktycznie realizowanych godzin_x000a_dokładne wyjaśnienie u góry - wzór_x000a__x000a_Domyślnie wartość równa wartości w polu po lewej &quot;Pensum&quot;" sqref="G19 G25 G31 G37 G43 G49 G55 G61 G67 G73 G79 G85 G91 G97 G103 G109 G115 G121 G127 G133 G139 G145 G151 G157 G163 G169 G175 G181 G187 G193 G199 G205 G211 G217 G223 G229 G235 G241 G247 G253 G259">
      <formula1>F19</formula1>
    </dataValidation>
    <dataValidation allowBlank="1" showInputMessage="1" showErrorMessage="1" promptTitle="Pensum" prompt="Obowiązkowy tygodniowy wymiar godzin pracy nauczyciela" sqref="F19 F25 F31 F37 F43 F49 F55 F61 F67 F73 F79 F85 F91 F97 F103 F109 F115 F121 F127 F133 F139 F145 F151 F157 F163 F169 F175 F181 F187 F193 F199 F205 F211 F217 F223 F229 F235 F241 F247 F253 F259"/>
    <dataValidation allowBlank="1" showInputMessage="1" showErrorMessage="1" promptTitle="Roczna liczba godzin" prompt="wypełnić wyłącznie dla nauczyciela podlegajacego uśrednieniu art. 42 ust.5b KN_x000a_-wstawić łązną realizowaną (bez zniżki) liczbę godzin planu w roku szkolnym dla danego pensum_x000a__x000a_W pozostałych przypadkach pozostawić pole puste lub wartość 0." sqref="G24 G30 G36 G42 G48 G54 G60 G66 G72 G78 G84 G90 G96 G102 G108 G114 G120 G126 G132 G138 G144 G150 G156 G162 G168 G174 G180 G186 G192 G198 G204 G210 G216 G222 G228 G234 G240 G246 G252 G258 G264"/>
    <dataValidation errorStyle="warning" allowBlank="1" showInputMessage="1" showErrorMessage="1" errorTitle="UPEWNIJ SIĘ" error="Liczba tygodni w roku szkolnym lub w okresie zatrudnienia_x000a__x000a_Dla placówek feryjnych - 38_x000a_Dla placówek nieferyjnych - 45_x000a_Nauczyciel zatrudniony na czas określony (niepełny rok szkolny) - podać liczbę tygodni pracy" promptTitle="Liczba tygodni w roku szkolnym" prompt="Należy wypełnić wyłącznie dla nauczyciela podlegajacego &quot;uśrednieniu&quot; art. 42 ust.5b KN_x000a__x000a_- liczba tygodni nauki placówki _x000a_z arkusza organizacyjnego_x000a_- wartość niezbędna, tylko gdy wypełniamy pole obok &quot;Roczna liczba godzin&quot;" sqref="F18"/>
    <dataValidation allowBlank="1" showInputMessage="1" showErrorMessage="1" promptTitle="Rzeczywista roczna liczba godzin" prompt="wypełnić wyłącznie dla nauczyciela podlegajacego uśrednieniu art. 42 ust.5b KN_x000a_-wstawić łązną realizowaną (bez zniżki) liczbę godzin planu w roku szkolnym dla danego pensum_x000a__x000a_W pozostałych przypadkach pozostawić pole puste lub wartość 0." sqref="G18"/>
  </dataValidations>
  <pageMargins left="0.75" right="0.75" top="1" bottom="1" header="0.5" footer="0.5"/>
  <pageSetup paperSize="9" orientation="portrait" horizontalDpi="4294967295"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containsText" priority="21" operator="containsText" id="{B286DA8A-832D-40DC-99E1-F882CCDA053B}">
            <xm:f>NOT(ISERROR(SEARCH(Wydruk!$AE$13,B24)))</xm:f>
            <xm:f>Wydruk!$AE$13</xm:f>
            <x14:dxf>
              <font>
                <b/>
                <i val="0"/>
                <color theme="4" tint="-0.24994659260841701"/>
              </font>
              <fill>
                <patternFill>
                  <bgColor rgb="FFFFFF66"/>
                </patternFill>
              </fill>
            </x14:dxf>
          </x14:cfRule>
          <xm:sqref>B24:E24</xm:sqref>
        </x14:conditionalFormatting>
        <x14:conditionalFormatting xmlns:xm="http://schemas.microsoft.com/office/excel/2006/main">
          <x14:cfRule type="containsText" priority="22" operator="containsText" id="{18CA88DA-8ABF-4F3C-98A6-702CE94A5426}">
            <xm:f>NOT(ISERROR(SEARCH(Wydruk!$AE$9,B24)))</xm:f>
            <xm:f>Wydruk!$AE$9</xm:f>
            <x14:dxf>
              <font>
                <b/>
                <i val="0"/>
                <color rgb="FFFF0000"/>
              </font>
              <fill>
                <patternFill>
                  <bgColor rgb="FFFFFF99"/>
                </patternFill>
              </fill>
            </x14:dxf>
          </x14:cfRule>
          <x14:cfRule type="containsText" priority="23" operator="containsText" id="{3975D534-1F61-4DE1-9D3B-0BB2878988C9}">
            <xm:f>NOT(ISERROR(SEARCH(Wydruk!$AE$10,B24)))</xm:f>
            <xm:f>Wydruk!$AE$10</xm:f>
            <x14:dxf>
              <font>
                <b val="0"/>
                <i val="0"/>
                <color auto="1"/>
              </font>
              <fill>
                <patternFill>
                  <bgColor rgb="FFFFFF99"/>
                </patternFill>
              </fill>
            </x14:dxf>
          </x14:cfRule>
          <x14:cfRule type="cellIs" priority="24" operator="equal" id="{6BEF9621-6FBA-4570-9F6C-28124387A437}">
            <xm:f>Wydruk!$AE$11</xm:f>
            <x14:dxf>
              <font>
                <b val="0"/>
                <i val="0"/>
                <color rgb="FF00B050"/>
              </font>
              <fill>
                <patternFill>
                  <bgColor rgb="FFFFFF99"/>
                </patternFill>
              </fill>
            </x14:dxf>
          </x14:cfRule>
          <xm:sqref>B24:E24</xm:sqref>
        </x14:conditionalFormatting>
        <x14:conditionalFormatting xmlns:xm="http://schemas.microsoft.com/office/excel/2006/main">
          <x14:cfRule type="containsText" priority="1" operator="containsText" id="{6B2CE79C-174A-469E-B53F-B846E1260996}">
            <xm:f>NOT(ISERROR(SEARCH(Wydruk!$AE$13,B30)))</xm:f>
            <xm:f>Wydruk!$AE$13</xm:f>
            <x14:dxf>
              <font>
                <b/>
                <i val="0"/>
                <color theme="4" tint="-0.24994659260841701"/>
              </font>
              <fill>
                <patternFill>
                  <bgColor rgb="FFFFFF66"/>
                </patternFill>
              </fill>
            </x14:dxf>
          </x14:cfRule>
          <xm:sqref>B30:E30 B36:E36 B42:E42 B48:E48 B54:E54 B60:E60 B66:E66 B72:E72 B78:E78 B84:E84 B90:E90 B96:E96 B102:E102 B108:E108 B114:E114 B120:E120 B126:E126 B132:E132 B138:E138 B144:E144 B150:E150 B156:E156 B162:E162 B168:E168 B174:E174 B180:E180 B186:E186 B192:E192 B198:E198 B204:E204 B210:E210 B216:E216 B222:E222 B228:E228 B234:E234 B240:E240 B246:E246 B252:E252 B258:E258 B264:E264</xm:sqref>
        </x14:conditionalFormatting>
        <x14:conditionalFormatting xmlns:xm="http://schemas.microsoft.com/office/excel/2006/main">
          <x14:cfRule type="containsText" priority="2" operator="containsText" id="{305BA573-D73E-4579-8A3C-121C1B47DBC0}">
            <xm:f>NOT(ISERROR(SEARCH(Wydruk!$AE$9,B30)))</xm:f>
            <xm:f>Wydruk!$AE$9</xm:f>
            <x14:dxf>
              <font>
                <b/>
                <i val="0"/>
                <color rgb="FFFF0000"/>
              </font>
              <fill>
                <patternFill>
                  <bgColor rgb="FFFFFF99"/>
                </patternFill>
              </fill>
            </x14:dxf>
          </x14:cfRule>
          <x14:cfRule type="containsText" priority="3" operator="containsText" id="{862A793E-6D06-447F-AAAF-DF1A7F2A6C64}">
            <xm:f>NOT(ISERROR(SEARCH(Wydruk!$AE$10,B30)))</xm:f>
            <xm:f>Wydruk!$AE$10</xm:f>
            <x14:dxf>
              <font>
                <b val="0"/>
                <i val="0"/>
                <color auto="1"/>
              </font>
              <fill>
                <patternFill>
                  <bgColor rgb="FFFFFF99"/>
                </patternFill>
              </fill>
            </x14:dxf>
          </x14:cfRule>
          <x14:cfRule type="cellIs" priority="4" operator="equal" id="{015C7B5E-550A-498B-9E8E-92CD6CFB8F07}">
            <xm:f>Wydruk!$AE$11</xm:f>
            <x14:dxf>
              <font>
                <b val="0"/>
                <i val="0"/>
                <color rgb="FF00B050"/>
              </font>
              <fill>
                <patternFill>
                  <bgColor rgb="FFFFFF99"/>
                </patternFill>
              </fill>
            </x14:dxf>
          </x14:cfRule>
          <xm:sqref>B30:E30 B36:E36 B42:E42 B48:E48 B54:E54 B60:E60 B66:E66 B72:E72 B78:E78 B84:E84 B90:E90 B96:E96 B102:E102 B108:E108 B114:E114 B120:E120 B126:E126 B132:E132 B138:E138 B144:E144 B150:E150 B156:E156 B162:E162 B168:E168 B174:E174 B180:E180 B186:E186 B192:E192 B198:E198 B204:E204 B210:E210 B216:E216 B222:E222 B228:E228 B234:E234 B240:E240 B246:E246 B252:E252 B258:E258 B264:E264</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3" filterMode="1"/>
  <dimension ref="A1:BC264"/>
  <sheetViews>
    <sheetView showGridLines="0" topLeftCell="B1" workbookViewId="0">
      <pane xSplit="9" ySplit="12" topLeftCell="T13" activePane="bottomRight" state="frozen"/>
      <selection activeCell="B13" sqref="B13"/>
      <selection pane="topRight" activeCell="B13" sqref="B13"/>
      <selection pane="bottomLeft" activeCell="B13" sqref="B13"/>
      <selection pane="bottomRight" activeCell="B13" sqref="B13:E13"/>
    </sheetView>
  </sheetViews>
  <sheetFormatPr defaultRowHeight="12.75" x14ac:dyDescent="0.2"/>
  <cols>
    <col min="1" max="1" width="4.85546875" style="1" customWidth="1"/>
    <col min="2" max="2" width="3.5703125" style="1" bestFit="1" customWidth="1"/>
    <col min="3" max="4" width="3.28515625" style="1" customWidth="1"/>
    <col min="5" max="5" width="15.7109375" style="1" bestFit="1" customWidth="1"/>
    <col min="6" max="7" width="5.7109375" style="1" customWidth="1"/>
    <col min="8" max="9" width="4.7109375" style="1" hidden="1" customWidth="1"/>
    <col min="10" max="11" width="4.7109375" style="1" customWidth="1"/>
    <col min="12" max="18" width="3.7109375" style="1" customWidth="1"/>
    <col min="19" max="20" width="4.7109375" style="1" customWidth="1"/>
    <col min="21" max="27" width="3.7109375" style="1" customWidth="1"/>
    <col min="28" max="29" width="4.7109375" style="1" customWidth="1"/>
    <col min="30" max="36" width="3.7109375" style="1" customWidth="1"/>
    <col min="37" max="38" width="4.7109375" style="1" customWidth="1"/>
    <col min="39" max="45" width="3.7109375" style="1" customWidth="1"/>
    <col min="46" max="47" width="4.7109375" style="1" customWidth="1"/>
    <col min="48" max="54" width="3.7109375" style="1" customWidth="1"/>
    <col min="55" max="55" width="7.85546875" style="1" hidden="1" customWidth="1"/>
    <col min="56" max="73" width="0" style="1" hidden="1" customWidth="1"/>
    <col min="74" max="16384" width="9.140625" style="1"/>
  </cols>
  <sheetData>
    <row r="1" spans="1:54" ht="23.1" customHeight="1" x14ac:dyDescent="0.2">
      <c r="B1" s="340" t="s">
        <v>0</v>
      </c>
      <c r="C1" s="360" t="str">
        <f>wrzesień!C1</f>
        <v>Oznaczenia kolorów</v>
      </c>
      <c r="D1" s="360"/>
      <c r="E1" s="360"/>
      <c r="F1" s="333">
        <f>AF2</f>
        <v>44034</v>
      </c>
      <c r="G1" s="334"/>
      <c r="H1" s="174"/>
      <c r="I1" s="362" t="s">
        <v>20</v>
      </c>
      <c r="J1" s="326" t="s">
        <v>19</v>
      </c>
      <c r="K1" s="329">
        <v>1</v>
      </c>
      <c r="L1" s="330"/>
      <c r="M1" s="330"/>
      <c r="N1" s="330"/>
      <c r="O1" s="330"/>
      <c r="P1" s="330"/>
      <c r="Q1" s="330"/>
      <c r="R1" s="331"/>
      <c r="S1" s="326" t="str">
        <f>J1</f>
        <v>podsumowanie tygodnia</v>
      </c>
      <c r="T1" s="329">
        <f>K1+1</f>
        <v>2</v>
      </c>
      <c r="U1" s="330"/>
      <c r="V1" s="330"/>
      <c r="W1" s="330"/>
      <c r="X1" s="330"/>
      <c r="Y1" s="330"/>
      <c r="Z1" s="330"/>
      <c r="AA1" s="331"/>
      <c r="AB1" s="326" t="str">
        <f>S1</f>
        <v>podsumowanie tygodnia</v>
      </c>
      <c r="AC1" s="329">
        <f>T1+1</f>
        <v>3</v>
      </c>
      <c r="AD1" s="330"/>
      <c r="AE1" s="330"/>
      <c r="AF1" s="330"/>
      <c r="AG1" s="330"/>
      <c r="AH1" s="330"/>
      <c r="AI1" s="330"/>
      <c r="AJ1" s="331"/>
      <c r="AK1" s="326" t="str">
        <f>AB1</f>
        <v>podsumowanie tygodnia</v>
      </c>
      <c r="AL1" s="329">
        <f>AC1+1</f>
        <v>4</v>
      </c>
      <c r="AM1" s="330"/>
      <c r="AN1" s="330"/>
      <c r="AO1" s="330"/>
      <c r="AP1" s="330"/>
      <c r="AQ1" s="330"/>
      <c r="AR1" s="330"/>
      <c r="AS1" s="331"/>
      <c r="AT1" s="326" t="str">
        <f>AK1</f>
        <v>podsumowanie tygodnia</v>
      </c>
      <c r="AU1" s="329">
        <f>AL1+1</f>
        <v>5</v>
      </c>
      <c r="AV1" s="330"/>
      <c r="AW1" s="330"/>
      <c r="AX1" s="330"/>
      <c r="AY1" s="330"/>
      <c r="AZ1" s="330"/>
      <c r="BA1" s="330"/>
      <c r="BB1" s="331"/>
    </row>
    <row r="2" spans="1:54" ht="9.9499999999999993" customHeight="1" x14ac:dyDescent="0.2">
      <c r="B2" s="341"/>
      <c r="C2" s="361"/>
      <c r="D2" s="361"/>
      <c r="E2" s="361"/>
      <c r="F2" s="366" t="str">
        <f>Wydruk!C5</f>
        <v>Miejskie Przedszkole nr 34 im. Kubusia Puchatka i Jego Przyjaciół z Oddziałami Integracyjnymi</v>
      </c>
      <c r="G2" s="367"/>
      <c r="H2" s="57"/>
      <c r="I2" s="363"/>
      <c r="J2" s="327"/>
      <c r="K2" s="335" t="s">
        <v>2</v>
      </c>
      <c r="L2" s="332">
        <f>IF(lipiec!AU19=0,lipiec!AV2,lipiec!BB2+1)</f>
        <v>44018</v>
      </c>
      <c r="M2" s="332">
        <f t="shared" ref="M2:R2" si="0">L2+1</f>
        <v>44019</v>
      </c>
      <c r="N2" s="332">
        <f t="shared" si="0"/>
        <v>44020</v>
      </c>
      <c r="O2" s="332">
        <f t="shared" si="0"/>
        <v>44021</v>
      </c>
      <c r="P2" s="332">
        <f t="shared" si="0"/>
        <v>44022</v>
      </c>
      <c r="Q2" s="325">
        <f t="shared" si="0"/>
        <v>44023</v>
      </c>
      <c r="R2" s="349">
        <f t="shared" si="0"/>
        <v>44024</v>
      </c>
      <c r="S2" s="327"/>
      <c r="T2" s="335" t="str">
        <f>K2</f>
        <v>suma</v>
      </c>
      <c r="U2" s="332">
        <f>R2+1</f>
        <v>44025</v>
      </c>
      <c r="V2" s="332">
        <f t="shared" ref="V2:AA2" si="1">U2+1</f>
        <v>44026</v>
      </c>
      <c r="W2" s="332">
        <f t="shared" si="1"/>
        <v>44027</v>
      </c>
      <c r="X2" s="332">
        <f t="shared" si="1"/>
        <v>44028</v>
      </c>
      <c r="Y2" s="332">
        <f t="shared" si="1"/>
        <v>44029</v>
      </c>
      <c r="Z2" s="325">
        <f t="shared" si="1"/>
        <v>44030</v>
      </c>
      <c r="AA2" s="349">
        <f t="shared" si="1"/>
        <v>44031</v>
      </c>
      <c r="AB2" s="327"/>
      <c r="AC2" s="335" t="str">
        <f>T2</f>
        <v>suma</v>
      </c>
      <c r="AD2" s="332">
        <f>AA2+1</f>
        <v>44032</v>
      </c>
      <c r="AE2" s="332">
        <f t="shared" ref="AE2:AJ2" si="2">AD2+1</f>
        <v>44033</v>
      </c>
      <c r="AF2" s="332">
        <f t="shared" si="2"/>
        <v>44034</v>
      </c>
      <c r="AG2" s="332">
        <f t="shared" si="2"/>
        <v>44035</v>
      </c>
      <c r="AH2" s="332">
        <f t="shared" si="2"/>
        <v>44036</v>
      </c>
      <c r="AI2" s="325">
        <f t="shared" si="2"/>
        <v>44037</v>
      </c>
      <c r="AJ2" s="349">
        <f t="shared" si="2"/>
        <v>44038</v>
      </c>
      <c r="AK2" s="327"/>
      <c r="AL2" s="335" t="str">
        <f>AC2</f>
        <v>suma</v>
      </c>
      <c r="AM2" s="332">
        <f>AJ2+1</f>
        <v>44039</v>
      </c>
      <c r="AN2" s="332">
        <f t="shared" ref="AN2:AS2" si="3">AM2+1</f>
        <v>44040</v>
      </c>
      <c r="AO2" s="332">
        <f t="shared" si="3"/>
        <v>44041</v>
      </c>
      <c r="AP2" s="332">
        <f t="shared" si="3"/>
        <v>44042</v>
      </c>
      <c r="AQ2" s="332">
        <f t="shared" si="3"/>
        <v>44043</v>
      </c>
      <c r="AR2" s="325">
        <f t="shared" si="3"/>
        <v>44044</v>
      </c>
      <c r="AS2" s="349">
        <f t="shared" si="3"/>
        <v>44045</v>
      </c>
      <c r="AT2" s="327"/>
      <c r="AU2" s="335" t="str">
        <f>AC2</f>
        <v>suma</v>
      </c>
      <c r="AV2" s="332">
        <f>AS2+1</f>
        <v>44046</v>
      </c>
      <c r="AW2" s="332">
        <f t="shared" ref="AW2:BB2" si="4">AV2+1</f>
        <v>44047</v>
      </c>
      <c r="AX2" s="332">
        <f t="shared" si="4"/>
        <v>44048</v>
      </c>
      <c r="AY2" s="332">
        <f t="shared" si="4"/>
        <v>44049</v>
      </c>
      <c r="AZ2" s="332">
        <f t="shared" si="4"/>
        <v>44050</v>
      </c>
      <c r="BA2" s="325">
        <f t="shared" si="4"/>
        <v>44051</v>
      </c>
      <c r="BB2" s="349">
        <f t="shared" si="4"/>
        <v>44052</v>
      </c>
    </row>
    <row r="3" spans="1:54" ht="9.9499999999999993" customHeight="1" x14ac:dyDescent="0.2">
      <c r="B3" s="341"/>
      <c r="C3" s="352"/>
      <c r="D3" s="353"/>
      <c r="E3" s="60" t="str">
        <f>wrzesień!E3</f>
        <v>komórki nieaktywne</v>
      </c>
      <c r="F3" s="366"/>
      <c r="G3" s="367"/>
      <c r="H3" s="57"/>
      <c r="I3" s="363"/>
      <c r="J3" s="327"/>
      <c r="K3" s="335"/>
      <c r="L3" s="332"/>
      <c r="M3" s="332"/>
      <c r="N3" s="332"/>
      <c r="O3" s="332"/>
      <c r="P3" s="332"/>
      <c r="Q3" s="325"/>
      <c r="R3" s="349"/>
      <c r="S3" s="327"/>
      <c r="T3" s="335"/>
      <c r="U3" s="332"/>
      <c r="V3" s="332"/>
      <c r="W3" s="332"/>
      <c r="X3" s="332"/>
      <c r="Y3" s="332"/>
      <c r="Z3" s="325"/>
      <c r="AA3" s="349"/>
      <c r="AB3" s="327"/>
      <c r="AC3" s="335"/>
      <c r="AD3" s="332"/>
      <c r="AE3" s="332"/>
      <c r="AF3" s="332"/>
      <c r="AG3" s="332"/>
      <c r="AH3" s="332"/>
      <c r="AI3" s="325"/>
      <c r="AJ3" s="349"/>
      <c r="AK3" s="327"/>
      <c r="AL3" s="335"/>
      <c r="AM3" s="332"/>
      <c r="AN3" s="332"/>
      <c r="AO3" s="332"/>
      <c r="AP3" s="332"/>
      <c r="AQ3" s="332"/>
      <c r="AR3" s="325"/>
      <c r="AS3" s="349"/>
      <c r="AT3" s="327"/>
      <c r="AU3" s="335"/>
      <c r="AV3" s="332"/>
      <c r="AW3" s="332"/>
      <c r="AX3" s="332"/>
      <c r="AY3" s="332"/>
      <c r="AZ3" s="332"/>
      <c r="BA3" s="325"/>
      <c r="BB3" s="349"/>
    </row>
    <row r="4" spans="1:54" ht="9.9499999999999993" customHeight="1" x14ac:dyDescent="0.2">
      <c r="B4" s="341"/>
      <c r="C4" s="354"/>
      <c r="D4" s="355"/>
      <c r="E4" s="60" t="str">
        <f>wrzesień!E4</f>
        <v>obliczenia automatyczne</v>
      </c>
      <c r="F4" s="366"/>
      <c r="G4" s="367"/>
      <c r="H4" s="57"/>
      <c r="I4" s="363"/>
      <c r="J4" s="327"/>
      <c r="K4" s="335"/>
      <c r="L4" s="332"/>
      <c r="M4" s="332"/>
      <c r="N4" s="332"/>
      <c r="O4" s="332"/>
      <c r="P4" s="332"/>
      <c r="Q4" s="325"/>
      <c r="R4" s="349"/>
      <c r="S4" s="327"/>
      <c r="T4" s="335"/>
      <c r="U4" s="332"/>
      <c r="V4" s="332"/>
      <c r="W4" s="332"/>
      <c r="X4" s="332"/>
      <c r="Y4" s="332"/>
      <c r="Z4" s="325"/>
      <c r="AA4" s="349"/>
      <c r="AB4" s="327"/>
      <c r="AC4" s="335"/>
      <c r="AD4" s="332"/>
      <c r="AE4" s="332"/>
      <c r="AF4" s="332"/>
      <c r="AG4" s="332"/>
      <c r="AH4" s="332"/>
      <c r="AI4" s="325"/>
      <c r="AJ4" s="349"/>
      <c r="AK4" s="327"/>
      <c r="AL4" s="335"/>
      <c r="AM4" s="332"/>
      <c r="AN4" s="332"/>
      <c r="AO4" s="332"/>
      <c r="AP4" s="332"/>
      <c r="AQ4" s="332"/>
      <c r="AR4" s="325"/>
      <c r="AS4" s="349"/>
      <c r="AT4" s="327"/>
      <c r="AU4" s="335"/>
      <c r="AV4" s="332"/>
      <c r="AW4" s="332"/>
      <c r="AX4" s="332"/>
      <c r="AY4" s="332"/>
      <c r="AZ4" s="332"/>
      <c r="BA4" s="325"/>
      <c r="BB4" s="349"/>
    </row>
    <row r="5" spans="1:54" ht="9.9499999999999993" customHeight="1" x14ac:dyDescent="0.2">
      <c r="B5" s="341"/>
      <c r="C5" s="356"/>
      <c r="D5" s="357"/>
      <c r="E5" s="60" t="str">
        <f>wrzesień!E5</f>
        <v>wypełnienia raz w roku</v>
      </c>
      <c r="F5" s="366"/>
      <c r="G5" s="367"/>
      <c r="H5" s="57"/>
      <c r="I5" s="363"/>
      <c r="J5" s="327"/>
      <c r="K5" s="335"/>
      <c r="L5" s="332"/>
      <c r="M5" s="332"/>
      <c r="N5" s="332"/>
      <c r="O5" s="332"/>
      <c r="P5" s="332"/>
      <c r="Q5" s="325"/>
      <c r="R5" s="349"/>
      <c r="S5" s="327"/>
      <c r="T5" s="335"/>
      <c r="U5" s="332"/>
      <c r="V5" s="332"/>
      <c r="W5" s="332"/>
      <c r="X5" s="332"/>
      <c r="Y5" s="332"/>
      <c r="Z5" s="325"/>
      <c r="AA5" s="349"/>
      <c r="AB5" s="327"/>
      <c r="AC5" s="335"/>
      <c r="AD5" s="332"/>
      <c r="AE5" s="332"/>
      <c r="AF5" s="332"/>
      <c r="AG5" s="332"/>
      <c r="AH5" s="332"/>
      <c r="AI5" s="325"/>
      <c r="AJ5" s="349"/>
      <c r="AK5" s="327"/>
      <c r="AL5" s="335"/>
      <c r="AM5" s="332"/>
      <c r="AN5" s="332"/>
      <c r="AO5" s="332"/>
      <c r="AP5" s="332"/>
      <c r="AQ5" s="332"/>
      <c r="AR5" s="325"/>
      <c r="AS5" s="349"/>
      <c r="AT5" s="327"/>
      <c r="AU5" s="335"/>
      <c r="AV5" s="332"/>
      <c r="AW5" s="332"/>
      <c r="AX5" s="332"/>
      <c r="AY5" s="332"/>
      <c r="AZ5" s="332"/>
      <c r="BA5" s="325"/>
      <c r="BB5" s="349"/>
    </row>
    <row r="6" spans="1:54" ht="9.9499999999999993" customHeight="1" x14ac:dyDescent="0.2">
      <c r="B6" s="341"/>
      <c r="C6" s="358"/>
      <c r="D6" s="359"/>
      <c r="E6" s="60" t="str">
        <f>wrzesień!E6</f>
        <v>wypełnienia co miesiąc</v>
      </c>
      <c r="F6" s="366"/>
      <c r="G6" s="367"/>
      <c r="H6" s="57"/>
      <c r="I6" s="363"/>
      <c r="J6" s="327"/>
      <c r="K6" s="335"/>
      <c r="L6" s="332"/>
      <c r="M6" s="332"/>
      <c r="N6" s="332"/>
      <c r="O6" s="332"/>
      <c r="P6" s="332"/>
      <c r="Q6" s="325"/>
      <c r="R6" s="349"/>
      <c r="S6" s="327"/>
      <c r="T6" s="335"/>
      <c r="U6" s="332"/>
      <c r="V6" s="332"/>
      <c r="W6" s="332"/>
      <c r="X6" s="332"/>
      <c r="Y6" s="332"/>
      <c r="Z6" s="325"/>
      <c r="AA6" s="349"/>
      <c r="AB6" s="327"/>
      <c r="AC6" s="335"/>
      <c r="AD6" s="332"/>
      <c r="AE6" s="332"/>
      <c r="AF6" s="332"/>
      <c r="AG6" s="332"/>
      <c r="AH6" s="332"/>
      <c r="AI6" s="325"/>
      <c r="AJ6" s="349"/>
      <c r="AK6" s="327"/>
      <c r="AL6" s="335"/>
      <c r="AM6" s="332"/>
      <c r="AN6" s="332"/>
      <c r="AO6" s="332"/>
      <c r="AP6" s="332"/>
      <c r="AQ6" s="332"/>
      <c r="AR6" s="325"/>
      <c r="AS6" s="349"/>
      <c r="AT6" s="327"/>
      <c r="AU6" s="335"/>
      <c r="AV6" s="332"/>
      <c r="AW6" s="332"/>
      <c r="AX6" s="332"/>
      <c r="AY6" s="332"/>
      <c r="AZ6" s="332"/>
      <c r="BA6" s="325"/>
      <c r="BB6" s="349"/>
    </row>
    <row r="7" spans="1:54" s="4" customFormat="1" ht="9.9499999999999993" customHeight="1" x14ac:dyDescent="0.2">
      <c r="B7" s="341"/>
      <c r="C7" s="375"/>
      <c r="D7" s="375"/>
      <c r="E7" s="375"/>
      <c r="F7" s="366"/>
      <c r="G7" s="367"/>
      <c r="H7" s="57"/>
      <c r="I7" s="363"/>
      <c r="J7" s="327"/>
      <c r="K7" s="370"/>
      <c r="L7" s="332"/>
      <c r="M7" s="332"/>
      <c r="N7" s="332"/>
      <c r="O7" s="332"/>
      <c r="P7" s="332"/>
      <c r="Q7" s="325"/>
      <c r="R7" s="349"/>
      <c r="S7" s="327"/>
      <c r="T7" s="335"/>
      <c r="U7" s="332"/>
      <c r="V7" s="332"/>
      <c r="W7" s="332"/>
      <c r="X7" s="332"/>
      <c r="Y7" s="332"/>
      <c r="Z7" s="325"/>
      <c r="AA7" s="349"/>
      <c r="AB7" s="327"/>
      <c r="AC7" s="335"/>
      <c r="AD7" s="332"/>
      <c r="AE7" s="332"/>
      <c r="AF7" s="332"/>
      <c r="AG7" s="332"/>
      <c r="AH7" s="332"/>
      <c r="AI7" s="325"/>
      <c r="AJ7" s="349"/>
      <c r="AK7" s="327"/>
      <c r="AL7" s="335"/>
      <c r="AM7" s="332"/>
      <c r="AN7" s="332"/>
      <c r="AO7" s="332"/>
      <c r="AP7" s="332"/>
      <c r="AQ7" s="332"/>
      <c r="AR7" s="325"/>
      <c r="AS7" s="349"/>
      <c r="AT7" s="327"/>
      <c r="AU7" s="335" t="s">
        <v>2</v>
      </c>
      <c r="AV7" s="332"/>
      <c r="AW7" s="332"/>
      <c r="AX7" s="332"/>
      <c r="AY7" s="332"/>
      <c r="AZ7" s="332"/>
      <c r="BA7" s="325"/>
      <c r="BB7" s="349"/>
    </row>
    <row r="8" spans="1:54" s="5" customFormat="1" ht="13.5" customHeight="1" thickBot="1" x14ac:dyDescent="0.25">
      <c r="B8" s="342"/>
      <c r="C8" s="376"/>
      <c r="D8" s="376"/>
      <c r="E8" s="376"/>
      <c r="F8" s="368"/>
      <c r="G8" s="369"/>
      <c r="H8" s="57"/>
      <c r="I8" s="364"/>
      <c r="J8" s="328"/>
      <c r="K8" s="371"/>
      <c r="L8" s="13" t="s">
        <v>5</v>
      </c>
      <c r="M8" s="13" t="s">
        <v>6</v>
      </c>
      <c r="N8" s="13" t="s">
        <v>7</v>
      </c>
      <c r="O8" s="15" t="s">
        <v>8</v>
      </c>
      <c r="P8" s="13" t="s">
        <v>9</v>
      </c>
      <c r="Q8" s="25" t="s">
        <v>10</v>
      </c>
      <c r="R8" s="14" t="s">
        <v>11</v>
      </c>
      <c r="S8" s="328"/>
      <c r="T8" s="336"/>
      <c r="U8" s="13" t="s">
        <v>5</v>
      </c>
      <c r="V8" s="13" t="s">
        <v>6</v>
      </c>
      <c r="W8" s="13" t="s">
        <v>7</v>
      </c>
      <c r="X8" s="13" t="s">
        <v>8</v>
      </c>
      <c r="Y8" s="13" t="s">
        <v>9</v>
      </c>
      <c r="Z8" s="25" t="s">
        <v>10</v>
      </c>
      <c r="AA8" s="14" t="s">
        <v>11</v>
      </c>
      <c r="AB8" s="328"/>
      <c r="AC8" s="336"/>
      <c r="AD8" s="13" t="s">
        <v>5</v>
      </c>
      <c r="AE8" s="13" t="s">
        <v>6</v>
      </c>
      <c r="AF8" s="13" t="s">
        <v>7</v>
      </c>
      <c r="AG8" s="13" t="s">
        <v>8</v>
      </c>
      <c r="AH8" s="13" t="s">
        <v>9</v>
      </c>
      <c r="AI8" s="25" t="s">
        <v>10</v>
      </c>
      <c r="AJ8" s="14" t="s">
        <v>11</v>
      </c>
      <c r="AK8" s="328"/>
      <c r="AL8" s="336"/>
      <c r="AM8" s="13" t="s">
        <v>5</v>
      </c>
      <c r="AN8" s="13" t="s">
        <v>6</v>
      </c>
      <c r="AO8" s="13" t="s">
        <v>7</v>
      </c>
      <c r="AP8" s="13" t="s">
        <v>8</v>
      </c>
      <c r="AQ8" s="13" t="s">
        <v>9</v>
      </c>
      <c r="AR8" s="25" t="s">
        <v>10</v>
      </c>
      <c r="AS8" s="14" t="s">
        <v>11</v>
      </c>
      <c r="AT8" s="328"/>
      <c r="AU8" s="336"/>
      <c r="AV8" s="13" t="s">
        <v>5</v>
      </c>
      <c r="AW8" s="13" t="s">
        <v>6</v>
      </c>
      <c r="AX8" s="13" t="s">
        <v>7</v>
      </c>
      <c r="AY8" s="13" t="s">
        <v>8</v>
      </c>
      <c r="AZ8" s="13" t="s">
        <v>9</v>
      </c>
      <c r="BA8" s="25" t="s">
        <v>10</v>
      </c>
      <c r="BB8" s="14" t="s">
        <v>11</v>
      </c>
    </row>
    <row r="9" spans="1:54" s="5" customFormat="1" ht="15.75" hidden="1" x14ac:dyDescent="0.2">
      <c r="B9" s="8"/>
      <c r="C9" s="9"/>
      <c r="D9" s="9"/>
      <c r="E9" s="9"/>
      <c r="F9" s="71"/>
      <c r="G9" s="70"/>
      <c r="H9" s="70"/>
      <c r="I9" s="70"/>
      <c r="J9" s="12"/>
      <c r="K9" s="27"/>
      <c r="L9" s="11">
        <f>MONTH(L2)</f>
        <v>7</v>
      </c>
      <c r="M9" s="11">
        <f t="shared" ref="M9:R9" si="5">MONTH(M2)</f>
        <v>7</v>
      </c>
      <c r="N9" s="11">
        <f t="shared" si="5"/>
        <v>7</v>
      </c>
      <c r="O9" s="11">
        <f t="shared" si="5"/>
        <v>7</v>
      </c>
      <c r="P9" s="11">
        <f t="shared" si="5"/>
        <v>7</v>
      </c>
      <c r="Q9" s="11">
        <f t="shared" si="5"/>
        <v>7</v>
      </c>
      <c r="R9" s="19">
        <f t="shared" si="5"/>
        <v>7</v>
      </c>
      <c r="S9" s="21"/>
      <c r="T9" s="20"/>
      <c r="U9" s="11">
        <f t="shared" ref="U9:AA9" si="6">MONTH(U2)</f>
        <v>7</v>
      </c>
      <c r="V9" s="11">
        <f t="shared" si="6"/>
        <v>7</v>
      </c>
      <c r="W9" s="11">
        <f t="shared" si="6"/>
        <v>7</v>
      </c>
      <c r="X9" s="11">
        <f t="shared" si="6"/>
        <v>7</v>
      </c>
      <c r="Y9" s="11">
        <f t="shared" si="6"/>
        <v>7</v>
      </c>
      <c r="Z9" s="11">
        <f t="shared" si="6"/>
        <v>7</v>
      </c>
      <c r="AA9" s="19">
        <f t="shared" si="6"/>
        <v>7</v>
      </c>
      <c r="AB9" s="21"/>
      <c r="AC9" s="28"/>
      <c r="AD9" s="11">
        <f t="shared" ref="AD9:AJ9" si="7">MONTH(AD2)</f>
        <v>7</v>
      </c>
      <c r="AE9" s="11">
        <f t="shared" si="7"/>
        <v>7</v>
      </c>
      <c r="AF9" s="11">
        <f t="shared" si="7"/>
        <v>7</v>
      </c>
      <c r="AG9" s="11">
        <f t="shared" si="7"/>
        <v>7</v>
      </c>
      <c r="AH9" s="11">
        <f t="shared" si="7"/>
        <v>7</v>
      </c>
      <c r="AI9" s="11">
        <f t="shared" si="7"/>
        <v>7</v>
      </c>
      <c r="AJ9" s="19">
        <f t="shared" si="7"/>
        <v>7</v>
      </c>
      <c r="AK9" s="21"/>
      <c r="AL9" s="20"/>
      <c r="AM9" s="11">
        <f t="shared" ref="AM9:AS9" si="8">MONTH(AM2)</f>
        <v>7</v>
      </c>
      <c r="AN9" s="11">
        <f t="shared" si="8"/>
        <v>7</v>
      </c>
      <c r="AO9" s="11">
        <f t="shared" si="8"/>
        <v>7</v>
      </c>
      <c r="AP9" s="11">
        <f t="shared" si="8"/>
        <v>7</v>
      </c>
      <c r="AQ9" s="11">
        <f t="shared" si="8"/>
        <v>7</v>
      </c>
      <c r="AR9" s="11">
        <f t="shared" si="8"/>
        <v>8</v>
      </c>
      <c r="AS9" s="19">
        <f t="shared" si="8"/>
        <v>8</v>
      </c>
      <c r="AT9" s="21"/>
      <c r="AU9" s="28"/>
      <c r="AV9" s="11">
        <f t="shared" ref="AV9:BB9" si="9">MONTH(AV2)</f>
        <v>8</v>
      </c>
      <c r="AW9" s="11">
        <f t="shared" si="9"/>
        <v>8</v>
      </c>
      <c r="AX9" s="11">
        <f t="shared" si="9"/>
        <v>8</v>
      </c>
      <c r="AY9" s="11">
        <f t="shared" si="9"/>
        <v>8</v>
      </c>
      <c r="AZ9" s="11">
        <f t="shared" si="9"/>
        <v>8</v>
      </c>
      <c r="BA9" s="11">
        <f t="shared" si="9"/>
        <v>8</v>
      </c>
      <c r="BB9" s="24">
        <f t="shared" si="9"/>
        <v>8</v>
      </c>
    </row>
    <row r="10" spans="1:54" s="18" customFormat="1" hidden="1" x14ac:dyDescent="0.2">
      <c r="A10" s="72"/>
      <c r="B10" s="73">
        <v>1</v>
      </c>
      <c r="C10" s="73">
        <f>B10+1</f>
        <v>2</v>
      </c>
      <c r="D10" s="73">
        <f t="shared" ref="D10:BB10" si="10">C10+1</f>
        <v>3</v>
      </c>
      <c r="E10" s="73">
        <f t="shared" si="10"/>
        <v>4</v>
      </c>
      <c r="F10" s="73">
        <f t="shared" si="10"/>
        <v>5</v>
      </c>
      <c r="G10" s="73">
        <f t="shared" si="10"/>
        <v>6</v>
      </c>
      <c r="H10" s="73">
        <f t="shared" si="10"/>
        <v>7</v>
      </c>
      <c r="I10" s="73">
        <f t="shared" si="10"/>
        <v>8</v>
      </c>
      <c r="J10" s="73">
        <f t="shared" si="10"/>
        <v>9</v>
      </c>
      <c r="K10" s="73">
        <f t="shared" si="10"/>
        <v>10</v>
      </c>
      <c r="L10" s="73">
        <f t="shared" si="10"/>
        <v>11</v>
      </c>
      <c r="M10" s="73">
        <f t="shared" si="10"/>
        <v>12</v>
      </c>
      <c r="N10" s="73">
        <f t="shared" si="10"/>
        <v>13</v>
      </c>
      <c r="O10" s="73">
        <f t="shared" si="10"/>
        <v>14</v>
      </c>
      <c r="P10" s="73">
        <f t="shared" si="10"/>
        <v>15</v>
      </c>
      <c r="Q10" s="73">
        <f t="shared" si="10"/>
        <v>16</v>
      </c>
      <c r="R10" s="73">
        <f t="shared" si="10"/>
        <v>17</v>
      </c>
      <c r="S10" s="73">
        <f t="shared" si="10"/>
        <v>18</v>
      </c>
      <c r="T10" s="73">
        <f t="shared" si="10"/>
        <v>19</v>
      </c>
      <c r="U10" s="73">
        <f t="shared" si="10"/>
        <v>20</v>
      </c>
      <c r="V10" s="73">
        <f t="shared" si="10"/>
        <v>21</v>
      </c>
      <c r="W10" s="73">
        <f t="shared" si="10"/>
        <v>22</v>
      </c>
      <c r="X10" s="73">
        <f t="shared" si="10"/>
        <v>23</v>
      </c>
      <c r="Y10" s="73">
        <f t="shared" si="10"/>
        <v>24</v>
      </c>
      <c r="Z10" s="73">
        <f t="shared" si="10"/>
        <v>25</v>
      </c>
      <c r="AA10" s="73">
        <f t="shared" si="10"/>
        <v>26</v>
      </c>
      <c r="AB10" s="73">
        <f t="shared" si="10"/>
        <v>27</v>
      </c>
      <c r="AC10" s="73">
        <f t="shared" si="10"/>
        <v>28</v>
      </c>
      <c r="AD10" s="73">
        <f t="shared" si="10"/>
        <v>29</v>
      </c>
      <c r="AE10" s="73">
        <f t="shared" si="10"/>
        <v>30</v>
      </c>
      <c r="AF10" s="73">
        <f t="shared" si="10"/>
        <v>31</v>
      </c>
      <c r="AG10" s="73">
        <f t="shared" si="10"/>
        <v>32</v>
      </c>
      <c r="AH10" s="73">
        <f t="shared" si="10"/>
        <v>33</v>
      </c>
      <c r="AI10" s="73">
        <f t="shared" si="10"/>
        <v>34</v>
      </c>
      <c r="AJ10" s="73">
        <f t="shared" si="10"/>
        <v>35</v>
      </c>
      <c r="AK10" s="73">
        <f t="shared" si="10"/>
        <v>36</v>
      </c>
      <c r="AL10" s="73">
        <f t="shared" si="10"/>
        <v>37</v>
      </c>
      <c r="AM10" s="73">
        <f t="shared" si="10"/>
        <v>38</v>
      </c>
      <c r="AN10" s="73">
        <f t="shared" si="10"/>
        <v>39</v>
      </c>
      <c r="AO10" s="73">
        <f t="shared" si="10"/>
        <v>40</v>
      </c>
      <c r="AP10" s="73">
        <f t="shared" si="10"/>
        <v>41</v>
      </c>
      <c r="AQ10" s="73">
        <f t="shared" si="10"/>
        <v>42</v>
      </c>
      <c r="AR10" s="73">
        <f t="shared" si="10"/>
        <v>43</v>
      </c>
      <c r="AS10" s="73">
        <f t="shared" si="10"/>
        <v>44</v>
      </c>
      <c r="AT10" s="73">
        <f t="shared" si="10"/>
        <v>45</v>
      </c>
      <c r="AU10" s="73">
        <f t="shared" si="10"/>
        <v>46</v>
      </c>
      <c r="AV10" s="73">
        <f t="shared" si="10"/>
        <v>47</v>
      </c>
      <c r="AW10" s="73">
        <f t="shared" si="10"/>
        <v>48</v>
      </c>
      <c r="AX10" s="73">
        <f t="shared" si="10"/>
        <v>49</v>
      </c>
      <c r="AY10" s="73">
        <f t="shared" si="10"/>
        <v>50</v>
      </c>
      <c r="AZ10" s="73">
        <f t="shared" si="10"/>
        <v>51</v>
      </c>
      <c r="BA10" s="73">
        <f t="shared" si="10"/>
        <v>52</v>
      </c>
      <c r="BB10" s="73">
        <f t="shared" si="10"/>
        <v>53</v>
      </c>
    </row>
    <row r="11" spans="1:54" s="5" customFormat="1" ht="15.75" hidden="1" x14ac:dyDescent="0.2">
      <c r="B11" s="2"/>
      <c r="C11" s="56"/>
      <c r="D11" s="56"/>
      <c r="E11" s="56"/>
      <c r="F11" s="57"/>
      <c r="G11" s="57"/>
      <c r="H11" s="57"/>
      <c r="I11" s="57"/>
      <c r="J11" s="58"/>
      <c r="K11" s="59"/>
      <c r="L11" s="2"/>
      <c r="M11" s="2"/>
      <c r="N11" s="2"/>
      <c r="O11" s="2"/>
      <c r="P11" s="2"/>
      <c r="Q11" s="2"/>
      <c r="R11" s="2"/>
      <c r="S11" s="2"/>
      <c r="T11" s="58"/>
      <c r="U11" s="2"/>
      <c r="V11" s="2"/>
      <c r="W11" s="2"/>
      <c r="X11" s="2"/>
      <c r="Y11" s="2"/>
      <c r="Z11" s="2"/>
      <c r="AA11" s="2"/>
      <c r="AB11" s="2"/>
      <c r="AC11" s="59"/>
      <c r="AD11" s="2"/>
      <c r="AE11" s="2"/>
      <c r="AF11" s="2"/>
      <c r="AG11" s="2"/>
      <c r="AH11" s="2"/>
      <c r="AI11" s="2"/>
      <c r="AJ11" s="2"/>
      <c r="AK11" s="2"/>
      <c r="AL11" s="58"/>
      <c r="AM11" s="2"/>
      <c r="AN11" s="2"/>
      <c r="AO11" s="2"/>
      <c r="AP11" s="2"/>
      <c r="AQ11" s="2"/>
      <c r="AR11" s="2"/>
      <c r="AS11" s="2"/>
      <c r="AT11" s="2"/>
      <c r="AU11" s="59"/>
      <c r="AV11" s="2"/>
      <c r="AW11" s="2"/>
      <c r="AX11" s="2"/>
      <c r="AY11" s="2"/>
      <c r="AZ11" s="2"/>
      <c r="BA11" s="2"/>
      <c r="BB11" s="2"/>
    </row>
    <row r="12" spans="1:54" s="16" customFormat="1" ht="17.25" customHeight="1" thickBot="1" x14ac:dyDescent="0.25">
      <c r="A12" s="345" t="s">
        <v>59</v>
      </c>
      <c r="B12" s="346"/>
      <c r="C12" s="346"/>
      <c r="D12" s="346"/>
      <c r="E12" s="346"/>
      <c r="F12" s="346"/>
      <c r="G12" s="346"/>
      <c r="H12" s="346"/>
      <c r="I12" s="346"/>
      <c r="J12" s="346"/>
      <c r="K12" s="346"/>
      <c r="L12" s="346"/>
      <c r="M12" s="346"/>
      <c r="N12" s="346"/>
      <c r="O12" s="346"/>
      <c r="P12" s="346"/>
      <c r="Q12" s="346"/>
      <c r="R12" s="346"/>
      <c r="S12" s="346"/>
      <c r="T12" s="346"/>
      <c r="U12" s="346"/>
      <c r="V12" s="346"/>
      <c r="W12" s="346"/>
      <c r="X12" s="346"/>
      <c r="Y12" s="346"/>
      <c r="Z12" s="346"/>
      <c r="AA12" s="346"/>
      <c r="AB12" s="346"/>
      <c r="AC12" s="346"/>
      <c r="AD12" s="346"/>
      <c r="AE12" s="346"/>
      <c r="AF12" s="346"/>
      <c r="AG12" s="346"/>
      <c r="AH12" s="346"/>
      <c r="AI12" s="346"/>
      <c r="AJ12" s="346"/>
      <c r="AK12" s="346"/>
      <c r="AL12" s="346"/>
      <c r="AM12" s="346"/>
      <c r="AN12" s="346"/>
      <c r="AO12" s="346"/>
      <c r="AP12" s="346"/>
      <c r="AQ12" s="346"/>
      <c r="AR12" s="346"/>
      <c r="AS12" s="346"/>
      <c r="AT12" s="346"/>
      <c r="AU12" s="346"/>
      <c r="AV12" s="346"/>
      <c r="AW12" s="346"/>
      <c r="AX12" s="346"/>
      <c r="AY12" s="346"/>
      <c r="AZ12" s="346"/>
      <c r="BA12" s="346"/>
      <c r="BB12" s="347"/>
    </row>
    <row r="13" spans="1:54" ht="15.95" customHeight="1" thickTop="1" x14ac:dyDescent="0.2">
      <c r="A13" s="1" t="str">
        <f>IF(B13="","1. Niewypełnione",B13)</f>
        <v>1 Przykładowy Jan    WZÓR</v>
      </c>
      <c r="B13" s="337" t="s">
        <v>58</v>
      </c>
      <c r="C13" s="338"/>
      <c r="D13" s="338"/>
      <c r="E13" s="338"/>
      <c r="F13" s="156">
        <v>18</v>
      </c>
      <c r="G13" s="156">
        <f>F13</f>
        <v>18</v>
      </c>
      <c r="H13" s="171"/>
      <c r="I13" s="164">
        <f>K13+T13+AC13+AL13+AU13</f>
        <v>80</v>
      </c>
      <c r="J13" s="196">
        <f t="shared" ref="J13" si="11">IF(OR($B13=$B19,J16=0),0,ROUND((K14+P18)/J16,0))</f>
        <v>18</v>
      </c>
      <c r="K13" s="167">
        <f>SUM(L13:R13)</f>
        <v>20</v>
      </c>
      <c r="L13" s="143">
        <f>lipiec!L13</f>
        <v>4</v>
      </c>
      <c r="M13" s="143">
        <f>lipiec!M13</f>
        <v>3</v>
      </c>
      <c r="N13" s="143">
        <f>lipiec!N13</f>
        <v>5</v>
      </c>
      <c r="O13" s="143">
        <f>lipiec!O13</f>
        <v>2</v>
      </c>
      <c r="P13" s="144">
        <f>lipiec!P13</f>
        <v>6</v>
      </c>
      <c r="Q13" s="145">
        <f>lipiec!Q13</f>
        <v>0</v>
      </c>
      <c r="R13" s="147">
        <f>lipiec!R13</f>
        <v>0</v>
      </c>
      <c r="S13" s="196">
        <f t="shared" ref="S13" si="12">IF(OR($B13=$B19,S16=0),0,ROUND((T14+Y18)/S16,0))</f>
        <v>18</v>
      </c>
      <c r="T13" s="142">
        <f>SUM(U13:AA13)</f>
        <v>20</v>
      </c>
      <c r="U13" s="143">
        <f>lipiec!U13</f>
        <v>4</v>
      </c>
      <c r="V13" s="143">
        <f>lipiec!V13</f>
        <v>3</v>
      </c>
      <c r="W13" s="143">
        <f>lipiec!W13</f>
        <v>5</v>
      </c>
      <c r="X13" s="143">
        <f>lipiec!X13</f>
        <v>2</v>
      </c>
      <c r="Y13" s="144">
        <f>lipiec!Y13</f>
        <v>6</v>
      </c>
      <c r="Z13" s="145">
        <f>lipiec!Z13</f>
        <v>0</v>
      </c>
      <c r="AA13" s="146">
        <f>lipiec!AA13</f>
        <v>0</v>
      </c>
      <c r="AB13" s="196">
        <f t="shared" ref="AB13" si="13">IF(OR($B13=$B19,AB16=0),0,ROUND((AC14+AH18)/AB16,0))</f>
        <v>18</v>
      </c>
      <c r="AC13" s="142">
        <f>SUM(AD13:AJ13)</f>
        <v>20</v>
      </c>
      <c r="AD13" s="143">
        <f>lipiec!AD13</f>
        <v>4</v>
      </c>
      <c r="AE13" s="143">
        <f>lipiec!AE13</f>
        <v>3</v>
      </c>
      <c r="AF13" s="143">
        <f>lipiec!AF13</f>
        <v>5</v>
      </c>
      <c r="AG13" s="143">
        <f>lipiec!AG13</f>
        <v>2</v>
      </c>
      <c r="AH13" s="144">
        <f>lipiec!AH13</f>
        <v>6</v>
      </c>
      <c r="AI13" s="145">
        <f>lipiec!AI13</f>
        <v>0</v>
      </c>
      <c r="AJ13" s="146">
        <f>lipiec!AJ13</f>
        <v>0</v>
      </c>
      <c r="AK13" s="196">
        <f t="shared" ref="AK13" si="14">IF(OR($B13=$B19,AK16=0),0,ROUND((AL14+AQ18)/AK16,0))</f>
        <v>18</v>
      </c>
      <c r="AL13" s="142">
        <f>SUM(AM13:AS13)</f>
        <v>20</v>
      </c>
      <c r="AM13" s="143">
        <f>lipiec!AM13</f>
        <v>4</v>
      </c>
      <c r="AN13" s="143">
        <f>lipiec!AN13</f>
        <v>3</v>
      </c>
      <c r="AO13" s="143">
        <f>lipiec!AO13</f>
        <v>5</v>
      </c>
      <c r="AP13" s="143">
        <f>lipiec!AP13</f>
        <v>2</v>
      </c>
      <c r="AQ13" s="144">
        <f>lipiec!AQ13</f>
        <v>6</v>
      </c>
      <c r="AR13" s="145">
        <f>lipiec!AR13</f>
        <v>0</v>
      </c>
      <c r="AS13" s="146">
        <f>lipiec!AS13</f>
        <v>0</v>
      </c>
      <c r="AT13" s="196">
        <f t="shared" ref="AT13" si="15">IF(OR($B13=$B19,AT16=0),0,ROUND((AU14+AZ18)/AT16,0))</f>
        <v>0</v>
      </c>
      <c r="AU13" s="142">
        <f>SUM(AV13:BB13)</f>
        <v>0</v>
      </c>
      <c r="AV13" s="143">
        <f t="shared" ref="AV13" si="16">IF(SUM($AM$9:$AS$9)=SUM($AV$9:$BB$9),AM13,IF(AND(SUM($AV$9:$BB$9)&gt;42,SUM($AV$9:$BB$9)&lt;49),AM13,0))</f>
        <v>0</v>
      </c>
      <c r="AW13" s="143">
        <f t="shared" ref="AW13" si="17">IF(SUM($AM$9:$AS$9)=SUM($AV$9:$BB$9),AN13,IF(AND(SUM($AV$9:$BB$9)&gt;42,SUM($AV$9:$BB$9)&lt;49),AN13,0))</f>
        <v>0</v>
      </c>
      <c r="AX13" s="143">
        <f t="shared" ref="AX13" si="18">IF(SUM($AM$9:$AS$9)=SUM($AV$9:$BB$9),AO13,IF(AND(SUM($AV$9:$BB$9)&gt;42,SUM($AV$9:$BB$9)&lt;49),AO13,0))</f>
        <v>0</v>
      </c>
      <c r="AY13" s="143">
        <f t="shared" ref="AY13" si="19">IF(SUM($AM$9:$AS$9)=SUM($AV$9:$BB$9),AP13,IF(AND(SUM($AV$9:$BB$9)&gt;42,SUM($AV$9:$BB$9)&lt;49),AP13,0))</f>
        <v>0</v>
      </c>
      <c r="AZ13" s="144">
        <f t="shared" ref="AZ13" si="20">IF(SUM($AM$9:$AS$9)=SUM($AV$9:$BB$9),AQ13,IF(AND(SUM($AV$9:$BB$9)&gt;42,SUM($AV$9:$BB$9)&lt;49),AQ13,0))</f>
        <v>0</v>
      </c>
      <c r="BA13" s="145">
        <f t="shared" ref="BA13" si="21">IF(SUM($AM$9:$AS$9)=SUM($AV$9:$BB$9),AR13,IF(AND(SUM($AV$9:$BB$9)&gt;42,SUM($AV$9:$BB$9)&lt;49),AR13,0))</f>
        <v>0</v>
      </c>
      <c r="BB13" s="147">
        <f t="shared" ref="BB13" si="22">IF(SUM($AM$9:$AS$9)=SUM($AV$9:$BB$9),AS13,IF(AND(SUM($AV$9:$BB$9)&gt;42,SUM($AV$9:$BB$9)&lt;49),AS13,0))</f>
        <v>0</v>
      </c>
    </row>
    <row r="14" spans="1:54" ht="15.95" hidden="1" customHeight="1" x14ac:dyDescent="0.2">
      <c r="B14" s="157"/>
      <c r="C14" s="158"/>
      <c r="D14" s="158"/>
      <c r="E14" s="158"/>
      <c r="F14" s="121"/>
      <c r="G14" s="121"/>
      <c r="H14" s="120"/>
      <c r="I14" s="165">
        <f>K14+T14+AC14+AL14+AU14</f>
        <v>80</v>
      </c>
      <c r="J14" s="197">
        <f t="shared" ref="J14" si="23">7-COUNTIF(L13:R13,0)-COUNTIF(L13:R13,"")</f>
        <v>5</v>
      </c>
      <c r="K14" s="168">
        <f>SUM(L14:R14)</f>
        <v>20</v>
      </c>
      <c r="L14" s="35">
        <f t="shared" ref="L14:R14" si="24">IF($B7=$B13,L13+L8,L13)</f>
        <v>4</v>
      </c>
      <c r="M14" s="35">
        <f t="shared" si="24"/>
        <v>3</v>
      </c>
      <c r="N14" s="35">
        <f t="shared" si="24"/>
        <v>5</v>
      </c>
      <c r="O14" s="35">
        <f t="shared" si="24"/>
        <v>2</v>
      </c>
      <c r="P14" s="36">
        <f t="shared" si="24"/>
        <v>6</v>
      </c>
      <c r="Q14" s="37">
        <f t="shared" si="24"/>
        <v>0</v>
      </c>
      <c r="R14" s="148">
        <f t="shared" si="24"/>
        <v>0</v>
      </c>
      <c r="S14" s="197">
        <f t="shared" ref="S14" si="25">7-COUNTIF(U13:AA13,0)-COUNTIF(U13:AA13,"")</f>
        <v>5</v>
      </c>
      <c r="T14" s="168">
        <f>SUM(U14:AA14)</f>
        <v>20</v>
      </c>
      <c r="U14" s="35">
        <f t="shared" ref="U14:AA14" si="26">IF($B7=$B13,U13+U8,U13)</f>
        <v>4</v>
      </c>
      <c r="V14" s="35">
        <f t="shared" si="26"/>
        <v>3</v>
      </c>
      <c r="W14" s="35">
        <f t="shared" si="26"/>
        <v>5</v>
      </c>
      <c r="X14" s="35">
        <f t="shared" si="26"/>
        <v>2</v>
      </c>
      <c r="Y14" s="36">
        <f t="shared" si="26"/>
        <v>6</v>
      </c>
      <c r="Z14" s="37">
        <f t="shared" si="26"/>
        <v>0</v>
      </c>
      <c r="AA14" s="148">
        <f t="shared" si="26"/>
        <v>0</v>
      </c>
      <c r="AB14" s="197">
        <f t="shared" ref="AB14" si="27">7-COUNTIF(AD13:AJ13,0)-COUNTIF(AD13:AJ13,"")</f>
        <v>5</v>
      </c>
      <c r="AC14" s="168">
        <f>SUM(AD14:AJ14)</f>
        <v>20</v>
      </c>
      <c r="AD14" s="35">
        <f t="shared" ref="AD14:AJ14" si="28">IF($B7=$B13,AD13+AD8,AD13)</f>
        <v>4</v>
      </c>
      <c r="AE14" s="35">
        <f t="shared" si="28"/>
        <v>3</v>
      </c>
      <c r="AF14" s="35">
        <f t="shared" si="28"/>
        <v>5</v>
      </c>
      <c r="AG14" s="35">
        <f t="shared" si="28"/>
        <v>2</v>
      </c>
      <c r="AH14" s="36">
        <f t="shared" si="28"/>
        <v>6</v>
      </c>
      <c r="AI14" s="37">
        <f t="shared" si="28"/>
        <v>0</v>
      </c>
      <c r="AJ14" s="148">
        <f t="shared" si="28"/>
        <v>0</v>
      </c>
      <c r="AK14" s="197">
        <f t="shared" ref="AK14" si="29">7-COUNTIF(AM13:AS13,0)-COUNTIF(AM13:AS13,"")</f>
        <v>5</v>
      </c>
      <c r="AL14" s="168">
        <f>SUM(AM14:AS14)</f>
        <v>20</v>
      </c>
      <c r="AM14" s="35">
        <f t="shared" ref="AM14:AS14" si="30">IF($B7=$B13,AM13+AM8,AM13)</f>
        <v>4</v>
      </c>
      <c r="AN14" s="35">
        <f t="shared" si="30"/>
        <v>3</v>
      </c>
      <c r="AO14" s="35">
        <f t="shared" si="30"/>
        <v>5</v>
      </c>
      <c r="AP14" s="35">
        <f t="shared" si="30"/>
        <v>2</v>
      </c>
      <c r="AQ14" s="36">
        <f t="shared" si="30"/>
        <v>6</v>
      </c>
      <c r="AR14" s="37">
        <f t="shared" si="30"/>
        <v>0</v>
      </c>
      <c r="AS14" s="148">
        <f t="shared" si="30"/>
        <v>0</v>
      </c>
      <c r="AT14" s="197">
        <f t="shared" ref="AT14" si="31">7-COUNTIF(AV13:BB13,0)-COUNTIF(AV13:BB13,"")</f>
        <v>0</v>
      </c>
      <c r="AU14" s="168">
        <f>SUM(AV14:BB14)</f>
        <v>0</v>
      </c>
      <c r="AV14" s="35">
        <f t="shared" ref="AV14:BB14" si="32">IF($B7=$B13,AV13+AV8,AV13)</f>
        <v>0</v>
      </c>
      <c r="AW14" s="35">
        <f t="shared" si="32"/>
        <v>0</v>
      </c>
      <c r="AX14" s="35">
        <f t="shared" si="32"/>
        <v>0</v>
      </c>
      <c r="AY14" s="35">
        <f t="shared" si="32"/>
        <v>0</v>
      </c>
      <c r="AZ14" s="36">
        <f t="shared" si="32"/>
        <v>0</v>
      </c>
      <c r="BA14" s="37">
        <f t="shared" si="32"/>
        <v>0</v>
      </c>
      <c r="BB14" s="148">
        <f t="shared" si="32"/>
        <v>0</v>
      </c>
    </row>
    <row r="15" spans="1:54" ht="15.95" hidden="1" customHeight="1" x14ac:dyDescent="0.2">
      <c r="B15" s="159"/>
      <c r="C15" s="160"/>
      <c r="D15" s="160"/>
      <c r="E15" s="160"/>
      <c r="F15" s="121"/>
      <c r="G15" s="121"/>
      <c r="H15" s="121"/>
      <c r="I15" s="165">
        <f>K15+T15+AC15+AL15+AU15</f>
        <v>80</v>
      </c>
      <c r="J15" s="198">
        <f t="shared" ref="J15" si="33">IF($B13=$B7,COUNTIF(L15:R15,0),COUNTIF(L16:R16,0)+COUNTIF(L16:R16,""))</f>
        <v>2</v>
      </c>
      <c r="K15" s="169">
        <f>IF($B7=$B13,K16+K9,K16)</f>
        <v>20</v>
      </c>
      <c r="L15" s="40">
        <f>IF($B7=$B13,L16+L9,L16)</f>
        <v>4</v>
      </c>
      <c r="M15" s="40">
        <f t="shared" ref="M15:R15" si="34">IF($B7=$B13,M16+M9,M16)</f>
        <v>3</v>
      </c>
      <c r="N15" s="40">
        <f t="shared" si="34"/>
        <v>5</v>
      </c>
      <c r="O15" s="40">
        <f t="shared" si="34"/>
        <v>2</v>
      </c>
      <c r="P15" s="41">
        <f t="shared" si="34"/>
        <v>6</v>
      </c>
      <c r="Q15" s="42">
        <f t="shared" si="34"/>
        <v>0</v>
      </c>
      <c r="R15" s="149">
        <f t="shared" si="34"/>
        <v>0</v>
      </c>
      <c r="S15" s="198">
        <f t="shared" ref="S15" si="35">IF($B13=$B7,COUNTIF(U15:AA15,0),COUNTIF(U16:AA16,0)+COUNTIF(U16:AA16,""))</f>
        <v>2</v>
      </c>
      <c r="T15" s="169">
        <f t="shared" ref="T15:AA15" si="36">IF($B7=$B13,T16+T9,T16)</f>
        <v>20</v>
      </c>
      <c r="U15" s="40">
        <f t="shared" si="36"/>
        <v>4</v>
      </c>
      <c r="V15" s="40">
        <f t="shared" si="36"/>
        <v>3</v>
      </c>
      <c r="W15" s="40">
        <f t="shared" si="36"/>
        <v>5</v>
      </c>
      <c r="X15" s="40">
        <f t="shared" si="36"/>
        <v>2</v>
      </c>
      <c r="Y15" s="41">
        <f t="shared" si="36"/>
        <v>6</v>
      </c>
      <c r="Z15" s="42">
        <f t="shared" si="36"/>
        <v>0</v>
      </c>
      <c r="AA15" s="149">
        <f t="shared" si="36"/>
        <v>0</v>
      </c>
      <c r="AB15" s="198">
        <f t="shared" ref="AB15" si="37">IF($B13=$B7,COUNTIF(AD15:AJ15,0),COUNTIF(AD16:AJ16,0)+COUNTIF(AD16:AJ16,""))</f>
        <v>2</v>
      </c>
      <c r="AC15" s="169">
        <f t="shared" ref="AC15:AJ15" si="38">IF($B7=$B13,AC16+AC9,AC16)</f>
        <v>20</v>
      </c>
      <c r="AD15" s="40">
        <f t="shared" si="38"/>
        <v>4</v>
      </c>
      <c r="AE15" s="40">
        <f t="shared" si="38"/>
        <v>3</v>
      </c>
      <c r="AF15" s="40">
        <f t="shared" si="38"/>
        <v>5</v>
      </c>
      <c r="AG15" s="40">
        <f t="shared" si="38"/>
        <v>2</v>
      </c>
      <c r="AH15" s="41">
        <f t="shared" si="38"/>
        <v>6</v>
      </c>
      <c r="AI15" s="42">
        <f t="shared" si="38"/>
        <v>0</v>
      </c>
      <c r="AJ15" s="149">
        <f t="shared" si="38"/>
        <v>0</v>
      </c>
      <c r="AK15" s="198">
        <f t="shared" ref="AK15" si="39">IF($B13=$B7,COUNTIF(AM15:AS15,0),COUNTIF(AM16:AS16,0)+COUNTIF(AM16:AS16,""))</f>
        <v>2</v>
      </c>
      <c r="AL15" s="169">
        <f t="shared" ref="AL15:AS15" si="40">IF($B7=$B13,AL16+AL9,AL16)</f>
        <v>20</v>
      </c>
      <c r="AM15" s="40">
        <f t="shared" si="40"/>
        <v>4</v>
      </c>
      <c r="AN15" s="40">
        <f t="shared" si="40"/>
        <v>3</v>
      </c>
      <c r="AO15" s="40">
        <f t="shared" si="40"/>
        <v>5</v>
      </c>
      <c r="AP15" s="40">
        <f t="shared" si="40"/>
        <v>2</v>
      </c>
      <c r="AQ15" s="41">
        <f t="shared" si="40"/>
        <v>6</v>
      </c>
      <c r="AR15" s="42">
        <f t="shared" si="40"/>
        <v>0</v>
      </c>
      <c r="AS15" s="149">
        <f t="shared" si="40"/>
        <v>0</v>
      </c>
      <c r="AT15" s="198">
        <f t="shared" ref="AT15" si="41">IF($B13=$B7,COUNTIF(AV15:BB15,0),COUNTIF(AV16:BB16,0)+COUNTIF(AV16:BB16,""))</f>
        <v>7</v>
      </c>
      <c r="AU15" s="169">
        <f t="shared" ref="AU15:BB15" si="42">IF($B7=$B13,AU16+AU9,AU16)</f>
        <v>0</v>
      </c>
      <c r="AV15" s="40">
        <f t="shared" si="42"/>
        <v>0</v>
      </c>
      <c r="AW15" s="40">
        <f t="shared" si="42"/>
        <v>0</v>
      </c>
      <c r="AX15" s="40">
        <f t="shared" si="42"/>
        <v>0</v>
      </c>
      <c r="AY15" s="40">
        <f t="shared" si="42"/>
        <v>0</v>
      </c>
      <c r="AZ15" s="41">
        <f t="shared" si="42"/>
        <v>0</v>
      </c>
      <c r="BA15" s="42">
        <f t="shared" si="42"/>
        <v>0</v>
      </c>
      <c r="BB15" s="149">
        <f t="shared" si="42"/>
        <v>0</v>
      </c>
    </row>
    <row r="16" spans="1:54" ht="15.95" customHeight="1" x14ac:dyDescent="0.2">
      <c r="A16" s="1" t="str">
        <f>A13</f>
        <v>1 Przykładowy Jan    WZÓR</v>
      </c>
      <c r="B16" s="339">
        <v>0</v>
      </c>
      <c r="C16" s="348" t="s">
        <v>69</v>
      </c>
      <c r="D16" s="348"/>
      <c r="E16" s="348"/>
      <c r="F16" s="161">
        <f>wrzesień!F16</f>
        <v>4</v>
      </c>
      <c r="G16" s="161">
        <f>wrzesień!G16</f>
        <v>-1</v>
      </c>
      <c r="H16" s="122">
        <f>5-COUNTIF(AU13,0)-COUNTIF(AL13,0)-COUNTIF(AC13,0)-COUNTIF(T13,0)-COUNTIF(K13,0)</f>
        <v>4</v>
      </c>
      <c r="I16" s="165">
        <f>K16+T16+AC16+AL16+AU16</f>
        <v>80</v>
      </c>
      <c r="J16" s="199">
        <f t="shared" ref="J16" si="43">IF($B13=$B7,J10+IF($F13&lt;&gt;$G13,(K13+$G15-$G14)/$F13,K13/$F13),IF($F13&lt;&gt;G13,(K13+$G15-$G14)/$F13,K13/$F13))</f>
        <v>1.1111111111111112</v>
      </c>
      <c r="K16" s="170">
        <f>SUM(L16:R16)</f>
        <v>20</v>
      </c>
      <c r="L16" s="26">
        <f t="shared" ref="L16:R16" si="44">L13</f>
        <v>4</v>
      </c>
      <c r="M16" s="26">
        <f t="shared" si="44"/>
        <v>3</v>
      </c>
      <c r="N16" s="26">
        <f t="shared" si="44"/>
        <v>5</v>
      </c>
      <c r="O16" s="26">
        <f t="shared" si="44"/>
        <v>2</v>
      </c>
      <c r="P16" s="26">
        <f t="shared" si="44"/>
        <v>6</v>
      </c>
      <c r="Q16" s="29">
        <f t="shared" si="44"/>
        <v>0</v>
      </c>
      <c r="R16" s="150">
        <f t="shared" si="44"/>
        <v>0</v>
      </c>
      <c r="S16" s="199">
        <f t="shared" ref="S16" si="45">IF($B13=$B7,S10+IF($F13&lt;&gt;$G13,(T13+$G15-$G14)/$F13,T13/$F13),IF($F13&lt;&gt;P13,(T13+$G15-$G14)/$F13,T13/$F13))</f>
        <v>1.1111111111111112</v>
      </c>
      <c r="T16" s="170">
        <f>SUM(U16:AA16)</f>
        <v>20</v>
      </c>
      <c r="U16" s="26">
        <f t="shared" ref="U16:AA16" si="46">U13</f>
        <v>4</v>
      </c>
      <c r="V16" s="26">
        <f t="shared" si="46"/>
        <v>3</v>
      </c>
      <c r="W16" s="26">
        <f t="shared" si="46"/>
        <v>5</v>
      </c>
      <c r="X16" s="26">
        <f t="shared" si="46"/>
        <v>2</v>
      </c>
      <c r="Y16" s="26">
        <f t="shared" si="46"/>
        <v>6</v>
      </c>
      <c r="Z16" s="29">
        <f t="shared" si="46"/>
        <v>0</v>
      </c>
      <c r="AA16" s="150">
        <f t="shared" si="46"/>
        <v>0</v>
      </c>
      <c r="AB16" s="199">
        <f t="shared" ref="AB16" si="47">IF($B13=$B7,AB10+IF($F13&lt;&gt;$G13,(AC13+$G15-$G14)/$F13,AC13/$F13),IF($F13&lt;&gt;Y13,(AC13+$G15-$G14)/$F13,AC13/$F13))</f>
        <v>1.1111111111111112</v>
      </c>
      <c r="AC16" s="170">
        <f>SUM(AD16:AJ16)</f>
        <v>20</v>
      </c>
      <c r="AD16" s="26">
        <f t="shared" ref="AD16:AJ16" si="48">AD13</f>
        <v>4</v>
      </c>
      <c r="AE16" s="26">
        <f t="shared" si="48"/>
        <v>3</v>
      </c>
      <c r="AF16" s="26">
        <f t="shared" si="48"/>
        <v>5</v>
      </c>
      <c r="AG16" s="26">
        <f t="shared" si="48"/>
        <v>2</v>
      </c>
      <c r="AH16" s="26">
        <f t="shared" si="48"/>
        <v>6</v>
      </c>
      <c r="AI16" s="29">
        <f t="shared" si="48"/>
        <v>0</v>
      </c>
      <c r="AJ16" s="150">
        <f t="shared" si="48"/>
        <v>0</v>
      </c>
      <c r="AK16" s="199">
        <f t="shared" ref="AK16" si="49">IF($B13=$B7,AK10+IF($F13&lt;&gt;$G13,(AL13+$G15-$G14)/$F13,AL13/$F13),IF($F13&lt;&gt;AH13,(AL13+$G15-$G14)/$F13,AL13/$F13))</f>
        <v>1.1111111111111112</v>
      </c>
      <c r="AL16" s="170">
        <f>SUM(AM16:AS16)</f>
        <v>20</v>
      </c>
      <c r="AM16" s="26">
        <f t="shared" ref="AM16:AS16" si="50">AM13</f>
        <v>4</v>
      </c>
      <c r="AN16" s="26">
        <f t="shared" si="50"/>
        <v>3</v>
      </c>
      <c r="AO16" s="26">
        <f t="shared" si="50"/>
        <v>5</v>
      </c>
      <c r="AP16" s="26">
        <f t="shared" si="50"/>
        <v>2</v>
      </c>
      <c r="AQ16" s="26">
        <f t="shared" si="50"/>
        <v>6</v>
      </c>
      <c r="AR16" s="29">
        <f t="shared" si="50"/>
        <v>0</v>
      </c>
      <c r="AS16" s="150">
        <f t="shared" si="50"/>
        <v>0</v>
      </c>
      <c r="AT16" s="199">
        <f t="shared" ref="AT16" si="51">IF($B13=$B7,AT10+IF($F13&lt;&gt;$G13,(AU13+$G15-$G14)/$F13,AU13/$F13),IF($F13&lt;&gt;AQ13,(AU13+$G15-$G14)/$F13,AU13/$F13))</f>
        <v>0</v>
      </c>
      <c r="AU16" s="170">
        <f>SUM(AV16:BB16)</f>
        <v>0</v>
      </c>
      <c r="AV16" s="26">
        <f>IF(SUM($AM$9:$AS$9)=SUM($AV$9:$BB$9),AV13,IF(AND(SUM($AV$9:$BB$9)&gt;42,SUM($AV$9:$BB$9)&lt;49),AV13,0))</f>
        <v>0</v>
      </c>
      <c r="AW16" s="26">
        <f t="shared" ref="AW16:BB16" si="52">IF(SUM($AM$9:$AS$9)=SUM($AV$9:$BB$9),AW13,IF(AND(SUM($AV$9:$BB$9)&gt;42,SUM($AV$9:$BB$9)&lt;49),AW13,0))</f>
        <v>0</v>
      </c>
      <c r="AX16" s="26">
        <f t="shared" si="52"/>
        <v>0</v>
      </c>
      <c r="AY16" s="26">
        <f t="shared" si="52"/>
        <v>0</v>
      </c>
      <c r="AZ16" s="26">
        <f t="shared" si="52"/>
        <v>0</v>
      </c>
      <c r="BA16" s="29">
        <f t="shared" si="52"/>
        <v>0</v>
      </c>
      <c r="BB16" s="150">
        <f t="shared" si="52"/>
        <v>0</v>
      </c>
    </row>
    <row r="17" spans="1:54" ht="15.95" customHeight="1" x14ac:dyDescent="0.2">
      <c r="A17" s="1" t="str">
        <f>A16</f>
        <v>1 Przykładowy Jan    WZÓR</v>
      </c>
      <c r="B17" s="339"/>
      <c r="C17" s="348"/>
      <c r="D17" s="348"/>
      <c r="E17" s="348"/>
      <c r="F17" s="161">
        <f>wrzesień!F17</f>
        <v>-3</v>
      </c>
      <c r="G17" s="161">
        <f>wrzesień!G17</f>
        <v>-2</v>
      </c>
      <c r="H17" s="123">
        <f>IF($B13=$B7,H11+F17,$F17)</f>
        <v>-3</v>
      </c>
      <c r="I17" s="165">
        <f>K17+T17+AC17+AL17+AU17</f>
        <v>0</v>
      </c>
      <c r="J17" s="200">
        <f t="shared" ref="J17" si="53">IF($H16=0,0,IF($B7=$B13,IF($H18&gt;0,$H18+J11,K13+J11),IF($H18&gt;0,$H18,K13)))</f>
        <v>20</v>
      </c>
      <c r="K17" s="170">
        <f>SUM(L17:R17)</f>
        <v>0</v>
      </c>
      <c r="L17" s="6"/>
      <c r="M17" s="6"/>
      <c r="N17" s="6"/>
      <c r="O17" s="6"/>
      <c r="P17" s="26"/>
      <c r="Q17" s="29"/>
      <c r="R17" s="150"/>
      <c r="S17" s="200">
        <f t="shared" ref="S17" si="54">IF($H16=0,0,IF($B7=$B13,IF($H18&gt;0,$H18+S11,T13+S11),IF($H18&gt;0,$H18,T13)))</f>
        <v>20</v>
      </c>
      <c r="T17" s="170">
        <f>SUM(U17:AA17)</f>
        <v>0</v>
      </c>
      <c r="U17" s="6"/>
      <c r="V17" s="6"/>
      <c r="W17" s="6"/>
      <c r="X17" s="6"/>
      <c r="Y17" s="26"/>
      <c r="Z17" s="29"/>
      <c r="AA17" s="150"/>
      <c r="AB17" s="200">
        <f t="shared" ref="AB17" si="55">IF($H16=0,0,IF($B7=$B13,IF($H18&gt;0,$H18+AB11,AC13+AB11),IF($H18&gt;0,$H18,AC13)))</f>
        <v>20</v>
      </c>
      <c r="AC17" s="170">
        <f>SUM(AD17:AJ17)</f>
        <v>0</v>
      </c>
      <c r="AD17" s="6"/>
      <c r="AE17" s="6"/>
      <c r="AF17" s="6"/>
      <c r="AG17" s="6"/>
      <c r="AH17" s="26"/>
      <c r="AI17" s="29"/>
      <c r="AJ17" s="150"/>
      <c r="AK17" s="200">
        <f t="shared" ref="AK17" si="56">IF($H16=0,0,IF($B7=$B13,IF($H18&gt;0,$H18+AK11,AL13+AK11),IF($H18&gt;0,$H18,AL13)))</f>
        <v>20</v>
      </c>
      <c r="AL17" s="170">
        <f>SUM(AM17:AS17)</f>
        <v>0</v>
      </c>
      <c r="AM17" s="6"/>
      <c r="AN17" s="6"/>
      <c r="AO17" s="6"/>
      <c r="AP17" s="6"/>
      <c r="AQ17" s="26"/>
      <c r="AR17" s="29"/>
      <c r="AS17" s="150"/>
      <c r="AT17" s="200">
        <f t="shared" ref="AT17" si="57">IF($H16=0,0,IF($B7=$B13,IF($H18&gt;0,$H18+AT11,AU13+AT11),IF($H18&gt;0,$H18,AU13)))</f>
        <v>0</v>
      </c>
      <c r="AU17" s="170">
        <f>SUM(AV17:BB17)</f>
        <v>0</v>
      </c>
      <c r="AV17" s="6"/>
      <c r="AW17" s="6"/>
      <c r="AX17" s="6"/>
      <c r="AY17" s="6"/>
      <c r="AZ17" s="26"/>
      <c r="BA17" s="29"/>
      <c r="BB17" s="150"/>
    </row>
    <row r="18" spans="1:54" ht="15.95" customHeight="1" thickBot="1" x14ac:dyDescent="0.25">
      <c r="A18" s="1" t="str">
        <f>A17</f>
        <v>1 Przykładowy Jan    WZÓR</v>
      </c>
      <c r="B18" s="343" t="str">
        <f>wrzesień!B18</f>
        <v>UWAGI / OSTRZEŻENIA / BŁĘDY</v>
      </c>
      <c r="C18" s="344"/>
      <c r="D18" s="344"/>
      <c r="E18" s="344"/>
      <c r="F18" s="162"/>
      <c r="G18" s="163"/>
      <c r="H18" s="172">
        <f>IF(OR($G18=0,$F18=0,$G18="",$F18=""),0,$G18/$F18)</f>
        <v>0</v>
      </c>
      <c r="I18" s="166"/>
      <c r="J18" s="201">
        <f t="shared" ref="J18" si="58">IF($B7=$B13,IF(L13+L8&gt;0,1,0)+IF(M13+M8&gt;0,1,0)+IF(N13+N8&gt;0,1,0)+IF(O13+O8&gt;0,1,0)+IF(P13+P8&gt;0,1,0)+IF(Q13+Q8&gt;0,1,0)+IF(R13+R8&gt;0,1,0),J14)</f>
        <v>5</v>
      </c>
      <c r="K18" s="202">
        <f t="shared" ref="K18" si="59">IF(OR($B13=$B19,J18=0,(K14-Q18+O18)&lt;=0),0,(K14-Q18+O18)/J18)</f>
        <v>3.6</v>
      </c>
      <c r="L18" s="151">
        <f t="shared" ref="L18" si="60">IF(K18*(7-J15)&lt;=0,0,K18*(7-J15))</f>
        <v>18</v>
      </c>
      <c r="M18" s="350">
        <f>ROUND(IF(OR(K15-K18*(7-J15)+P18&lt;0,$B13=$B19,K18&lt;=0,K15=0),0,IF(K15-K18*(7-J15)+P18&gt;Q18-O18+P18,Q18-O18+P18,K15-K18*(7-J15)+P18)),1)</f>
        <v>2</v>
      </c>
      <c r="N18" s="351"/>
      <c r="O18" s="152">
        <f t="shared" ref="O18" si="61">IF(OR($B13=$B19,J14=0),0,IF($B13=$B7,J13,$F13))</f>
        <v>18</v>
      </c>
      <c r="P18" s="153">
        <f t="shared" ref="P18" si="62">IF(OR($B13=$B19,J18=0),0,$G15-$G14)</f>
        <v>0</v>
      </c>
      <c r="Q18" s="154">
        <f t="shared" ref="Q18" si="63">IF(OR($B13=$B19,J18=0),0,J17)</f>
        <v>20</v>
      </c>
      <c r="R18" s="155">
        <f t="shared" ref="R18" si="64">IF($B13=$B19,0,K15)</f>
        <v>20</v>
      </c>
      <c r="S18" s="201">
        <f t="shared" ref="S18" si="65">IF($B7=$B13,IF(U13+U8&gt;0,1,0)+IF(V13+V8&gt;0,1,0)+IF(W13+W8&gt;0,1,0)+IF(X13+X8&gt;0,1,0)+IF(Y13+Y8&gt;0,1,0)+IF(Z13+Z8&gt;0,1,0)+IF(AA13+AA8&gt;0,1,0),S14)</f>
        <v>5</v>
      </c>
      <c r="T18" s="202">
        <f t="shared" ref="T18" si="66">IF(OR($B13=$B19,S18=0,(T14-Z18+X18)&lt;=0),0,(T14-Z18+X18)/S18)</f>
        <v>3.6</v>
      </c>
      <c r="U18" s="151">
        <f t="shared" ref="U18" si="67">IF(T18*(7-S15)&lt;=0,0,T18*(7-S15))</f>
        <v>18</v>
      </c>
      <c r="V18" s="350">
        <f>ROUND(IF(OR(T15-T18*(7-S15)+Y18&lt;0,$B13=$B19,T18&lt;=0,T15=0),0,IF(T15-T18*(7-S15)+Y18&gt;Z18-X18+Y18,Z18-X18+Y18,T15-T18*(7-S15)+Y18)),1)</f>
        <v>2</v>
      </c>
      <c r="W18" s="351"/>
      <c r="X18" s="152">
        <f t="shared" ref="X18" si="68">IF(OR($B13=$B19,S14=0),0,IF($B13=$B7,S13,$F13))</f>
        <v>18</v>
      </c>
      <c r="Y18" s="153">
        <f t="shared" ref="Y18" si="69">IF(OR($B13=$B19,S18=0),0,$G15-$G14)</f>
        <v>0</v>
      </c>
      <c r="Z18" s="154">
        <f t="shared" ref="Z18" si="70">IF(OR($B13=$B19,S18=0),0,S17)</f>
        <v>20</v>
      </c>
      <c r="AA18" s="155">
        <f t="shared" ref="AA18" si="71">IF($B13=$B19,0,T15)</f>
        <v>20</v>
      </c>
      <c r="AB18" s="201">
        <f t="shared" ref="AB18" si="72">IF($B7=$B13,IF(AD13+AD8&gt;0,1,0)+IF(AE13+AE8&gt;0,1,0)+IF(AF13+AF8&gt;0,1,0)+IF(AG13+AG8&gt;0,1,0)+IF(AH13+AH8&gt;0,1,0)+IF(AI13+AI8&gt;0,1,0)+IF(AJ13+AJ8&gt;0,1,0),AB14)</f>
        <v>5</v>
      </c>
      <c r="AC18" s="202">
        <f t="shared" ref="AC18" si="73">IF(OR($B13=$B19,AB18=0,(AC14-AI18+AG18)&lt;=0),0,(AC14-AI18+AG18)/AB18)</f>
        <v>3.6</v>
      </c>
      <c r="AD18" s="151">
        <f t="shared" ref="AD18" si="74">IF(AC18*(7-AB15)&lt;=0,0,AC18*(7-AB15))</f>
        <v>18</v>
      </c>
      <c r="AE18" s="350">
        <f>ROUND(IF(OR(AC15-AC18*(7-AB15)+AH18&lt;0,$B13=$B19,AC18&lt;=0,AC15=0),0,IF(AC15-AC18*(7-AB15)+AH18&gt;AI18-AG18+AH18,AI18-AG18+AH18,AC15-AC18*(7-AB15)+AH18)),1)</f>
        <v>2</v>
      </c>
      <c r="AF18" s="351"/>
      <c r="AG18" s="152">
        <f t="shared" ref="AG18" si="75">IF(OR($B13=$B19,AB14=0),0,IF($B13=$B7,AB13,$F13))</f>
        <v>18</v>
      </c>
      <c r="AH18" s="153">
        <f t="shared" ref="AH18" si="76">IF(OR($B13=$B19,AB18=0),0,$G15-$G14)</f>
        <v>0</v>
      </c>
      <c r="AI18" s="154">
        <f t="shared" ref="AI18" si="77">IF(OR($B13=$B19,AB18=0),0,AB17)</f>
        <v>20</v>
      </c>
      <c r="AJ18" s="155">
        <f t="shared" ref="AJ18" si="78">IF($B13=$B19,0,AC15)</f>
        <v>20</v>
      </c>
      <c r="AK18" s="201">
        <f t="shared" ref="AK18" si="79">IF($B7=$B13,IF(AM13+AM8&gt;0,1,0)+IF(AN13+AN8&gt;0,1,0)+IF(AO13+AO8&gt;0,1,0)+IF(AP13+AP8&gt;0,1,0)+IF(AQ13+AQ8&gt;0,1,0)+IF(AR13+AR8&gt;0,1,0)+IF(AS13+AS8&gt;0,1,0),AK14)</f>
        <v>5</v>
      </c>
      <c r="AL18" s="202">
        <f t="shared" ref="AL18" si="80">IF(OR($B13=$B19,AK18=0,(AL14-AR18+AP18)&lt;=0),0,(AL14-AR18+AP18)/AK18)</f>
        <v>3.6</v>
      </c>
      <c r="AM18" s="151">
        <f t="shared" ref="AM18" si="81">IF(AL18*(7-AK15)&lt;=0,0,AL18*(7-AK15))</f>
        <v>18</v>
      </c>
      <c r="AN18" s="350">
        <f>ROUND(IF(OR(AL15-AL18*(7-AK15)+AQ18&lt;0,$B13=$B19,AL18&lt;=0,AL15=0),0,IF(AL15-AL18*(7-AK15)+AQ18&gt;AR18-AP18+AQ18,AR18-AP18+AQ18,AL15-AL18*(7-AK15)+AQ18)),1)</f>
        <v>2</v>
      </c>
      <c r="AO18" s="351"/>
      <c r="AP18" s="152">
        <f t="shared" ref="AP18" si="82">IF(OR($B13=$B19,AK14=0),0,IF($B13=$B7,AK13,$F13))</f>
        <v>18</v>
      </c>
      <c r="AQ18" s="153">
        <f t="shared" ref="AQ18" si="83">IF(OR($B13=$B19,AK18=0),0,$G15-$G14)</f>
        <v>0</v>
      </c>
      <c r="AR18" s="154">
        <f t="shared" ref="AR18" si="84">IF(OR($B13=$B19,AK18=0),0,AK17)</f>
        <v>20</v>
      </c>
      <c r="AS18" s="155">
        <f t="shared" ref="AS18" si="85">IF($B13=$B19,0,AL15)</f>
        <v>20</v>
      </c>
      <c r="AT18" s="201">
        <f t="shared" ref="AT18" si="86">IF($B7=$B13,IF(AV13+AV8&gt;0,1,0)+IF(AW13+AW8&gt;0,1,0)+IF(AX13+AX8&gt;0,1,0)+IF(AY13+AY8&gt;0,1,0)+IF(AZ13+AZ8&gt;0,1,0)+IF(BA13+BA8&gt;0,1,0)+IF(BB13+BB8&gt;0,1,0),AT14)</f>
        <v>0</v>
      </c>
      <c r="AU18" s="202">
        <f t="shared" ref="AU18" si="87">IF(OR($B13=$B19,AT18=0,(AU14-BA18+AY18)&lt;=0),0,(AU14-BA18+AY18)/AT18)</f>
        <v>0</v>
      </c>
      <c r="AV18" s="151">
        <f t="shared" ref="AV18" si="88">IF(AU18*(7-AT15)&lt;=0,0,AU18*(7-AT15))</f>
        <v>0</v>
      </c>
      <c r="AW18" s="350">
        <f>ROUND(IF(OR(AU15-AU18*(7-AT15)+AZ18&lt;0,$B13=$B19,AU18&lt;=0,AU15=0),0,IF(AU15-AU18*(7-AT15)+AZ18&gt;BA18-AY18+AZ18,BA18-AY18+AZ18,AU15-AU18*(7-AT15)+AZ18)),1)</f>
        <v>0</v>
      </c>
      <c r="AX18" s="351"/>
      <c r="AY18" s="152">
        <f t="shared" ref="AY18" si="89">IF(OR($B13=$B19,AT14=0),0,IF($B13=$B7,AT13,$F13))</f>
        <v>0</v>
      </c>
      <c r="AZ18" s="153">
        <f t="shared" ref="AZ18" si="90">IF(OR($B13=$B19,AT18=0),0,$G15-$G14)</f>
        <v>0</v>
      </c>
      <c r="BA18" s="154">
        <f t="shared" ref="BA18" si="91">IF(OR($B13=$B19,AT18=0),0,AT17)</f>
        <v>0</v>
      </c>
      <c r="BB18" s="155">
        <f t="shared" ref="BB18" si="92">IF($B13=$B19,0,AU15)</f>
        <v>0</v>
      </c>
    </row>
    <row r="19" spans="1:54" ht="16.5" thickTop="1" x14ac:dyDescent="0.2">
      <c r="A19" s="1">
        <f>IF(B19="","1. Niewypełnione",B19)</f>
        <v>0</v>
      </c>
      <c r="B19" s="320">
        <f>lipiec!B19</f>
        <v>0</v>
      </c>
      <c r="C19" s="321">
        <f>lipiec!C19</f>
        <v>0</v>
      </c>
      <c r="D19" s="321">
        <f>lipiec!D19</f>
        <v>0</v>
      </c>
      <c r="E19" s="321">
        <f>lipiec!E19</f>
        <v>0</v>
      </c>
      <c r="F19" s="177">
        <f>lipiec!F19</f>
        <v>18</v>
      </c>
      <c r="G19" s="185">
        <f>lipiec!G19</f>
        <v>18</v>
      </c>
      <c r="H19" s="177"/>
      <c r="I19" s="192">
        <f>K19+T19+AC19+AL19+AU19</f>
        <v>0</v>
      </c>
      <c r="J19" s="186">
        <f t="shared" ref="J19" si="93">IF(OR($B19=$B25,J22=0),0,ROUND((K20+P24)/J22,0))</f>
        <v>0</v>
      </c>
      <c r="K19" s="51">
        <f>SUM(L19:R19)</f>
        <v>0</v>
      </c>
      <c r="L19" s="52">
        <f>lipiec!L19</f>
        <v>0</v>
      </c>
      <c r="M19" s="52">
        <f>lipiec!M19</f>
        <v>0</v>
      </c>
      <c r="N19" s="52">
        <f>lipiec!N19</f>
        <v>0</v>
      </c>
      <c r="O19" s="52">
        <f>lipiec!O19</f>
        <v>0</v>
      </c>
      <c r="P19" s="53">
        <f>lipiec!P19</f>
        <v>0</v>
      </c>
      <c r="Q19" s="54">
        <f>lipiec!Q19</f>
        <v>0</v>
      </c>
      <c r="R19" s="55">
        <f>lipiec!R19</f>
        <v>0</v>
      </c>
      <c r="S19" s="188">
        <f t="shared" ref="S19" si="94">IF(OR($B19=$B25,S22=0),0,ROUND((T20+Y24)/S22,0))</f>
        <v>0</v>
      </c>
      <c r="T19" s="51">
        <f>SUM(U19:AA19)</f>
        <v>0</v>
      </c>
      <c r="U19" s="52">
        <f>lipiec!U19</f>
        <v>0</v>
      </c>
      <c r="V19" s="52">
        <f>lipiec!V19</f>
        <v>0</v>
      </c>
      <c r="W19" s="52">
        <f>lipiec!W19</f>
        <v>0</v>
      </c>
      <c r="X19" s="52">
        <f>lipiec!X19</f>
        <v>0</v>
      </c>
      <c r="Y19" s="53">
        <f>lipiec!Y19</f>
        <v>0</v>
      </c>
      <c r="Z19" s="54">
        <f>lipiec!Z19</f>
        <v>0</v>
      </c>
      <c r="AA19" s="55">
        <f>lipiec!AA19</f>
        <v>0</v>
      </c>
      <c r="AB19" s="188">
        <f t="shared" ref="AB19" si="95">IF(OR($B19=$B25,AB22=0),0,ROUND((AC20+AH24)/AB22,0))</f>
        <v>0</v>
      </c>
      <c r="AC19" s="51">
        <f>SUM(AD19:AJ19)</f>
        <v>0</v>
      </c>
      <c r="AD19" s="52">
        <f>lipiec!AD19</f>
        <v>0</v>
      </c>
      <c r="AE19" s="52">
        <f>lipiec!AE19</f>
        <v>0</v>
      </c>
      <c r="AF19" s="52">
        <f>lipiec!AF19</f>
        <v>0</v>
      </c>
      <c r="AG19" s="52">
        <f>lipiec!AG19</f>
        <v>0</v>
      </c>
      <c r="AH19" s="53">
        <f>lipiec!AH19</f>
        <v>0</v>
      </c>
      <c r="AI19" s="54">
        <f>lipiec!AI19</f>
        <v>0</v>
      </c>
      <c r="AJ19" s="55">
        <f>lipiec!AJ19</f>
        <v>0</v>
      </c>
      <c r="AK19" s="188">
        <f t="shared" ref="AK19" si="96">IF(OR($B19=$B25,AK22=0),0,ROUND((AL20+AQ24)/AK22,0))</f>
        <v>0</v>
      </c>
      <c r="AL19" s="51">
        <f>SUM(AM19:AS19)</f>
        <v>0</v>
      </c>
      <c r="AM19" s="52">
        <f>lipiec!AM19</f>
        <v>0</v>
      </c>
      <c r="AN19" s="52">
        <f>lipiec!AN19</f>
        <v>0</v>
      </c>
      <c r="AO19" s="52">
        <f>lipiec!AO19</f>
        <v>0</v>
      </c>
      <c r="AP19" s="52">
        <f>lipiec!AP19</f>
        <v>0</v>
      </c>
      <c r="AQ19" s="53">
        <f>lipiec!AQ19</f>
        <v>0</v>
      </c>
      <c r="AR19" s="54">
        <f>lipiec!AR19</f>
        <v>0</v>
      </c>
      <c r="AS19" s="55">
        <f>lipiec!AS19</f>
        <v>0</v>
      </c>
      <c r="AT19" s="188">
        <f t="shared" ref="AT19" si="97">IF(OR($B19=$B25,AT22=0),0,ROUND((AU20+AZ24)/AT22,0))</f>
        <v>0</v>
      </c>
      <c r="AU19" s="51">
        <f>SUM(AV19:BB19)</f>
        <v>0</v>
      </c>
      <c r="AV19" s="52">
        <f t="shared" ref="AV19" si="98">IF(SUM($AM$9:$AS$9)=SUM($AV$9:$BB$9),AM19,IF(AND(SUM($AV$9:$BB$9)&gt;42,SUM($AV$9:$BB$9)&lt;49),AM19,0))</f>
        <v>0</v>
      </c>
      <c r="AW19" s="52">
        <f t="shared" ref="AW19" si="99">IF(SUM($AM$9:$AS$9)=SUM($AV$9:$BB$9),AN19,IF(AND(SUM($AV$9:$BB$9)&gt;42,SUM($AV$9:$BB$9)&lt;49),AN19,0))</f>
        <v>0</v>
      </c>
      <c r="AX19" s="52">
        <f t="shared" ref="AX19" si="100">IF(SUM($AM$9:$AS$9)=SUM($AV$9:$BB$9),AO19,IF(AND(SUM($AV$9:$BB$9)&gt;42,SUM($AV$9:$BB$9)&lt;49),AO19,0))</f>
        <v>0</v>
      </c>
      <c r="AY19" s="52">
        <f t="shared" ref="AY19" si="101">IF(SUM($AM$9:$AS$9)=SUM($AV$9:$BB$9),AP19,IF(AND(SUM($AV$9:$BB$9)&gt;42,SUM($AV$9:$BB$9)&lt;49),AP19,0))</f>
        <v>0</v>
      </c>
      <c r="AZ19" s="53">
        <f t="shared" ref="AZ19" si="102">IF(SUM($AM$9:$AS$9)=SUM($AV$9:$BB$9),AQ19,IF(AND(SUM($AV$9:$BB$9)&gt;42,SUM($AV$9:$BB$9)&lt;49),AQ19,0))</f>
        <v>0</v>
      </c>
      <c r="BA19" s="54">
        <f t="shared" ref="BA19" si="103">IF(SUM($AM$9:$AS$9)=SUM($AV$9:$BB$9),AR19,IF(AND(SUM($AV$9:$BB$9)&gt;42,SUM($AV$9:$BB$9)&lt;49),AR19,0))</f>
        <v>0</v>
      </c>
      <c r="BB19" s="55">
        <f t="shared" ref="BB19" si="104">IF(SUM($AM$9:$AS$9)=SUM($AV$9:$BB$9),AS19,IF(AND(SUM($AV$9:$BB$9)&gt;42,SUM($AV$9:$BB$9)&lt;49),AS19,0))</f>
        <v>0</v>
      </c>
    </row>
    <row r="20" spans="1:54" ht="12.75" hidden="1" customHeight="1" x14ac:dyDescent="0.2">
      <c r="B20" s="93"/>
      <c r="C20" s="94"/>
      <c r="D20" s="95"/>
      <c r="E20" s="115"/>
      <c r="F20" s="140" t="b">
        <f>IF($B13=$B19,OR(F14,G19&lt;F19),G19&lt;F19)</f>
        <v>0</v>
      </c>
      <c r="G20" s="189">
        <f>IF(AND($B13=$B19,$B13&lt;&gt;"",$B13&lt;&gt;0),G19+G14,G19)</f>
        <v>18</v>
      </c>
      <c r="H20" s="120"/>
      <c r="I20" s="165">
        <f>K20+T20+AC20+AL20+AU20</f>
        <v>0</v>
      </c>
      <c r="J20" s="194">
        <f t="shared" ref="J20" si="105">7-COUNTIF(L19:R19,0)-COUNTIF(L19:R19,"")</f>
        <v>0</v>
      </c>
      <c r="K20" s="22">
        <f>SUM(L20:R20)</f>
        <v>0</v>
      </c>
      <c r="L20" s="35">
        <f t="shared" ref="L20:R20" si="106">IF($B13=$B19,L19+L14,L19)</f>
        <v>0</v>
      </c>
      <c r="M20" s="35">
        <f t="shared" si="106"/>
        <v>0</v>
      </c>
      <c r="N20" s="35">
        <f t="shared" si="106"/>
        <v>0</v>
      </c>
      <c r="O20" s="35">
        <f t="shared" si="106"/>
        <v>0</v>
      </c>
      <c r="P20" s="36">
        <f t="shared" si="106"/>
        <v>0</v>
      </c>
      <c r="Q20" s="37">
        <f t="shared" si="106"/>
        <v>0</v>
      </c>
      <c r="R20" s="38">
        <f t="shared" si="106"/>
        <v>0</v>
      </c>
      <c r="S20" s="194">
        <f t="shared" ref="S20" si="107">7-COUNTIF(U19:AA19,0)-COUNTIF(U19:AA19,"")</f>
        <v>0</v>
      </c>
      <c r="T20" s="22">
        <f>SUM(U20:AA20)</f>
        <v>0</v>
      </c>
      <c r="U20" s="35">
        <f t="shared" ref="U20:AA20" si="108">IF($B13=$B19,U19+U14,U19)</f>
        <v>0</v>
      </c>
      <c r="V20" s="35">
        <f t="shared" si="108"/>
        <v>0</v>
      </c>
      <c r="W20" s="35">
        <f t="shared" si="108"/>
        <v>0</v>
      </c>
      <c r="X20" s="35">
        <f t="shared" si="108"/>
        <v>0</v>
      </c>
      <c r="Y20" s="36">
        <f t="shared" si="108"/>
        <v>0</v>
      </c>
      <c r="Z20" s="37">
        <f t="shared" si="108"/>
        <v>0</v>
      </c>
      <c r="AA20" s="38">
        <f t="shared" si="108"/>
        <v>0</v>
      </c>
      <c r="AB20" s="194">
        <f t="shared" ref="AB20" si="109">7-COUNTIF(AD19:AJ19,0)-COUNTIF(AD19:AJ19,"")</f>
        <v>0</v>
      </c>
      <c r="AC20" s="22">
        <f>SUM(AD20:AJ20)</f>
        <v>0</v>
      </c>
      <c r="AD20" s="35">
        <f t="shared" ref="AD20:AJ20" si="110">IF($B13=$B19,AD19+AD14,AD19)</f>
        <v>0</v>
      </c>
      <c r="AE20" s="35">
        <f t="shared" si="110"/>
        <v>0</v>
      </c>
      <c r="AF20" s="35">
        <f t="shared" si="110"/>
        <v>0</v>
      </c>
      <c r="AG20" s="35">
        <f t="shared" si="110"/>
        <v>0</v>
      </c>
      <c r="AH20" s="36">
        <f t="shared" si="110"/>
        <v>0</v>
      </c>
      <c r="AI20" s="37">
        <f t="shared" si="110"/>
        <v>0</v>
      </c>
      <c r="AJ20" s="38">
        <f t="shared" si="110"/>
        <v>0</v>
      </c>
      <c r="AK20" s="194">
        <f t="shared" ref="AK20" si="111">7-COUNTIF(AM19:AS19,0)-COUNTIF(AM19:AS19,"")</f>
        <v>0</v>
      </c>
      <c r="AL20" s="22">
        <f>SUM(AM20:AS20)</f>
        <v>0</v>
      </c>
      <c r="AM20" s="35">
        <f t="shared" ref="AM20:AS20" si="112">IF($B13=$B19,AM19+AM14,AM19)</f>
        <v>0</v>
      </c>
      <c r="AN20" s="35">
        <f t="shared" si="112"/>
        <v>0</v>
      </c>
      <c r="AO20" s="35">
        <f t="shared" si="112"/>
        <v>0</v>
      </c>
      <c r="AP20" s="35">
        <f t="shared" si="112"/>
        <v>0</v>
      </c>
      <c r="AQ20" s="36">
        <f t="shared" si="112"/>
        <v>0</v>
      </c>
      <c r="AR20" s="37">
        <f t="shared" si="112"/>
        <v>0</v>
      </c>
      <c r="AS20" s="38">
        <f t="shared" si="112"/>
        <v>0</v>
      </c>
      <c r="AT20" s="194">
        <f t="shared" ref="AT20" si="113">7-COUNTIF(AV19:BB19,0)-COUNTIF(AV19:BB19,"")</f>
        <v>0</v>
      </c>
      <c r="AU20" s="22">
        <f>SUM(AV20:BB20)</f>
        <v>0</v>
      </c>
      <c r="AV20" s="35">
        <f t="shared" ref="AV20:BB20" si="114">IF($B13=$B19,AV19+AV14,AV19)</f>
        <v>0</v>
      </c>
      <c r="AW20" s="35">
        <f t="shared" si="114"/>
        <v>0</v>
      </c>
      <c r="AX20" s="35">
        <f t="shared" si="114"/>
        <v>0</v>
      </c>
      <c r="AY20" s="35">
        <f t="shared" si="114"/>
        <v>0</v>
      </c>
      <c r="AZ20" s="36">
        <f t="shared" si="114"/>
        <v>0</v>
      </c>
      <c r="BA20" s="37">
        <f t="shared" si="114"/>
        <v>0</v>
      </c>
      <c r="BB20" s="38">
        <f t="shared" si="114"/>
        <v>0</v>
      </c>
    </row>
    <row r="21" spans="1:54" ht="15" hidden="1" customHeight="1" x14ac:dyDescent="0.2">
      <c r="B21" s="116"/>
      <c r="C21" s="117"/>
      <c r="D21" s="118"/>
      <c r="E21" s="119"/>
      <c r="F21" s="92"/>
      <c r="G21" s="190">
        <f>IF(AND($B13=$B19,$B13&lt;&gt;"",$B13&lt;&gt;0),F19+G15,F19)</f>
        <v>18</v>
      </c>
      <c r="H21" s="121"/>
      <c r="I21" s="165">
        <f>K21+T21+AC21+AL21+AU21</f>
        <v>0</v>
      </c>
      <c r="J21" s="195">
        <f t="shared" ref="J21" si="115">IF($B19=$B13,COUNTIF(L21:R21,0),COUNTIF(L22:R22,0)+COUNTIF(L22:R22,""))</f>
        <v>7</v>
      </c>
      <c r="K21" s="39">
        <f>IF($B13=$B19,K22+K15,K22)</f>
        <v>0</v>
      </c>
      <c r="L21" s="40">
        <f>IF($B13=$B19,L22+L15,L22)</f>
        <v>0</v>
      </c>
      <c r="M21" s="40">
        <f t="shared" ref="M21:R21" si="116">IF($B13=$B19,M22+M15,M22)</f>
        <v>0</v>
      </c>
      <c r="N21" s="40">
        <f t="shared" si="116"/>
        <v>0</v>
      </c>
      <c r="O21" s="40">
        <f t="shared" si="116"/>
        <v>0</v>
      </c>
      <c r="P21" s="41">
        <f t="shared" si="116"/>
        <v>0</v>
      </c>
      <c r="Q21" s="42">
        <f t="shared" si="116"/>
        <v>0</v>
      </c>
      <c r="R21" s="43">
        <f t="shared" si="116"/>
        <v>0</v>
      </c>
      <c r="S21" s="195">
        <f t="shared" ref="S21" si="117">IF($B19=$B13,COUNTIF(U21:AA21,0),COUNTIF(U22:AA22,0)+COUNTIF(U22:AA22,""))</f>
        <v>7</v>
      </c>
      <c r="T21" s="39">
        <f t="shared" ref="T21:AA21" si="118">IF($B13=$B19,T22+T15,T22)</f>
        <v>0</v>
      </c>
      <c r="U21" s="40">
        <f t="shared" si="118"/>
        <v>0</v>
      </c>
      <c r="V21" s="40">
        <f t="shared" si="118"/>
        <v>0</v>
      </c>
      <c r="W21" s="40">
        <f t="shared" si="118"/>
        <v>0</v>
      </c>
      <c r="X21" s="40">
        <f t="shared" si="118"/>
        <v>0</v>
      </c>
      <c r="Y21" s="41">
        <f t="shared" si="118"/>
        <v>0</v>
      </c>
      <c r="Z21" s="42">
        <f t="shared" si="118"/>
        <v>0</v>
      </c>
      <c r="AA21" s="43">
        <f t="shared" si="118"/>
        <v>0</v>
      </c>
      <c r="AB21" s="195">
        <f t="shared" ref="AB21" si="119">IF($B19=$B13,COUNTIF(AD21:AJ21,0),COUNTIF(AD22:AJ22,0)+COUNTIF(AD22:AJ22,""))</f>
        <v>7</v>
      </c>
      <c r="AC21" s="39">
        <f t="shared" ref="AC21:AJ21" si="120">IF($B13=$B19,AC22+AC15,AC22)</f>
        <v>0</v>
      </c>
      <c r="AD21" s="40">
        <f t="shared" si="120"/>
        <v>0</v>
      </c>
      <c r="AE21" s="40">
        <f t="shared" si="120"/>
        <v>0</v>
      </c>
      <c r="AF21" s="40">
        <f t="shared" si="120"/>
        <v>0</v>
      </c>
      <c r="AG21" s="40">
        <f t="shared" si="120"/>
        <v>0</v>
      </c>
      <c r="AH21" s="41">
        <f t="shared" si="120"/>
        <v>0</v>
      </c>
      <c r="AI21" s="42">
        <f t="shared" si="120"/>
        <v>0</v>
      </c>
      <c r="AJ21" s="43">
        <f t="shared" si="120"/>
        <v>0</v>
      </c>
      <c r="AK21" s="195">
        <f t="shared" ref="AK21" si="121">IF($B19=$B13,COUNTIF(AM21:AS21,0),COUNTIF(AM22:AS22,0)+COUNTIF(AM22:AS22,""))</f>
        <v>7</v>
      </c>
      <c r="AL21" s="39">
        <f t="shared" ref="AL21:AS21" si="122">IF($B13=$B19,AL22+AL15,AL22)</f>
        <v>0</v>
      </c>
      <c r="AM21" s="40">
        <f t="shared" si="122"/>
        <v>0</v>
      </c>
      <c r="AN21" s="40">
        <f t="shared" si="122"/>
        <v>0</v>
      </c>
      <c r="AO21" s="40">
        <f t="shared" si="122"/>
        <v>0</v>
      </c>
      <c r="AP21" s="40">
        <f t="shared" si="122"/>
        <v>0</v>
      </c>
      <c r="AQ21" s="41">
        <f t="shared" si="122"/>
        <v>0</v>
      </c>
      <c r="AR21" s="42">
        <f t="shared" si="122"/>
        <v>0</v>
      </c>
      <c r="AS21" s="43">
        <f t="shared" si="122"/>
        <v>0</v>
      </c>
      <c r="AT21" s="195">
        <f t="shared" ref="AT21" si="123">IF($B19=$B13,COUNTIF(AV21:BB21,0),COUNTIF(AV22:BB22,0)+COUNTIF(AV22:BB22,""))</f>
        <v>7</v>
      </c>
      <c r="AU21" s="39">
        <f t="shared" ref="AU21:BB21" si="124">IF($B13=$B19,AU22+AU15,AU22)</f>
        <v>0</v>
      </c>
      <c r="AV21" s="40">
        <f t="shared" si="124"/>
        <v>0</v>
      </c>
      <c r="AW21" s="40">
        <f t="shared" si="124"/>
        <v>0</v>
      </c>
      <c r="AX21" s="40">
        <f t="shared" si="124"/>
        <v>0</v>
      </c>
      <c r="AY21" s="40">
        <f t="shared" si="124"/>
        <v>0</v>
      </c>
      <c r="AZ21" s="41">
        <f t="shared" si="124"/>
        <v>0</v>
      </c>
      <c r="BA21" s="42">
        <f t="shared" si="124"/>
        <v>0</v>
      </c>
      <c r="BB21" s="43">
        <f t="shared" si="124"/>
        <v>0</v>
      </c>
    </row>
    <row r="22" spans="1:54" ht="15.75" customHeight="1" x14ac:dyDescent="0.2">
      <c r="A22" s="1">
        <f>A19</f>
        <v>0</v>
      </c>
      <c r="B22" s="313">
        <f>B16+1</f>
        <v>1</v>
      </c>
      <c r="C22" s="314"/>
      <c r="D22" s="314"/>
      <c r="E22" s="314"/>
      <c r="F22" s="31"/>
      <c r="G22" s="183"/>
      <c r="H22" s="122">
        <f>5-COUNTIF(AU19,0)-COUNTIF(AL19,0)-COUNTIF(AC19,0)-COUNTIF(T19,0)-COUNTIF(K19,0)</f>
        <v>0</v>
      </c>
      <c r="I22" s="165">
        <f>K22+T22+AC22+AL22+AU22</f>
        <v>0</v>
      </c>
      <c r="J22" s="187">
        <f t="shared" ref="J22" si="125">IF($B19=$B13,J16+IF($F19&lt;&gt;$G19,(K19+$G21-$G20)/$F19,K19/$F19),IF($F19&lt;&gt;G19,(K19+$G21-$G20)/$F19,K19/$F19))</f>
        <v>0</v>
      </c>
      <c r="K22" s="7">
        <f>SUM(L22:R22)</f>
        <v>0</v>
      </c>
      <c r="L22" s="26">
        <f t="shared" ref="L22:R22" si="126">L19</f>
        <v>0</v>
      </c>
      <c r="M22" s="26">
        <f t="shared" si="126"/>
        <v>0</v>
      </c>
      <c r="N22" s="26">
        <f t="shared" si="126"/>
        <v>0</v>
      </c>
      <c r="O22" s="26">
        <f t="shared" si="126"/>
        <v>0</v>
      </c>
      <c r="P22" s="26">
        <f t="shared" si="126"/>
        <v>0</v>
      </c>
      <c r="Q22" s="29">
        <f t="shared" si="126"/>
        <v>0</v>
      </c>
      <c r="R22" s="23">
        <f t="shared" si="126"/>
        <v>0</v>
      </c>
      <c r="S22" s="187">
        <f t="shared" ref="S22" si="127">IF($B19=$B13,S16+IF($F19&lt;&gt;$G19,(T19+$G21-$G20)/$F19,T19/$F19),IF($F19&lt;&gt;P19,(T19+$G21-$G20)/$F19,T19/$F19))</f>
        <v>0</v>
      </c>
      <c r="T22" s="7">
        <f>SUM(U22:AA22)</f>
        <v>0</v>
      </c>
      <c r="U22" s="26">
        <f t="shared" ref="U22:AA22" si="128">U19</f>
        <v>0</v>
      </c>
      <c r="V22" s="26">
        <f t="shared" si="128"/>
        <v>0</v>
      </c>
      <c r="W22" s="26">
        <f t="shared" si="128"/>
        <v>0</v>
      </c>
      <c r="X22" s="26">
        <f t="shared" si="128"/>
        <v>0</v>
      </c>
      <c r="Y22" s="113">
        <f t="shared" si="128"/>
        <v>0</v>
      </c>
      <c r="Z22" s="29">
        <f t="shared" si="128"/>
        <v>0</v>
      </c>
      <c r="AA22" s="23">
        <f t="shared" si="128"/>
        <v>0</v>
      </c>
      <c r="AB22" s="187">
        <f t="shared" ref="AB22" si="129">IF($B19=$B13,AB16+IF($F19&lt;&gt;$G19,(AC19+$G21-$G20)/$F19,AC19/$F19),IF($F19&lt;&gt;Y19,(AC19+$G21-$G20)/$F19,AC19/$F19))</f>
        <v>0</v>
      </c>
      <c r="AC22" s="7">
        <f>SUM(AD22:AJ22)</f>
        <v>0</v>
      </c>
      <c r="AD22" s="26">
        <f t="shared" ref="AD22:AJ22" si="130">AD19</f>
        <v>0</v>
      </c>
      <c r="AE22" s="26">
        <f t="shared" si="130"/>
        <v>0</v>
      </c>
      <c r="AF22" s="26">
        <f t="shared" si="130"/>
        <v>0</v>
      </c>
      <c r="AG22" s="26">
        <f t="shared" si="130"/>
        <v>0</v>
      </c>
      <c r="AH22" s="113">
        <f t="shared" si="130"/>
        <v>0</v>
      </c>
      <c r="AI22" s="29">
        <f t="shared" si="130"/>
        <v>0</v>
      </c>
      <c r="AJ22" s="23">
        <f t="shared" si="130"/>
        <v>0</v>
      </c>
      <c r="AK22" s="187">
        <f t="shared" ref="AK22" si="131">IF($B19=$B13,AK16+IF($F19&lt;&gt;$G19,(AL19+$G21-$G20)/$F19,AL19/$F19),IF($F19&lt;&gt;AH19,(AL19+$G21-$G20)/$F19,AL19/$F19))</f>
        <v>0</v>
      </c>
      <c r="AL22" s="7">
        <f>SUM(AM22:AS22)</f>
        <v>0</v>
      </c>
      <c r="AM22" s="26">
        <f t="shared" ref="AM22:AS22" si="132">AM19</f>
        <v>0</v>
      </c>
      <c r="AN22" s="26">
        <f t="shared" si="132"/>
        <v>0</v>
      </c>
      <c r="AO22" s="26">
        <f t="shared" si="132"/>
        <v>0</v>
      </c>
      <c r="AP22" s="26">
        <f t="shared" si="132"/>
        <v>0</v>
      </c>
      <c r="AQ22" s="113">
        <f t="shared" si="132"/>
        <v>0</v>
      </c>
      <c r="AR22" s="29">
        <f t="shared" si="132"/>
        <v>0</v>
      </c>
      <c r="AS22" s="23">
        <f t="shared" si="132"/>
        <v>0</v>
      </c>
      <c r="AT22" s="187">
        <f t="shared" ref="AT22" si="133">IF($B19=$B13,AT16+IF($F19&lt;&gt;$G19,(AU19+$G21-$G20)/$F19,AU19/$F19),IF($F19&lt;&gt;AQ19,(AU19+$G21-$G20)/$F19,AU19/$F19))</f>
        <v>0</v>
      </c>
      <c r="AU22" s="7">
        <f>SUM(AV22:BB22)</f>
        <v>0</v>
      </c>
      <c r="AV22" s="6">
        <f>IF(SUM($AM$9:$AS$9)=SUM($AV$9:$BB$9),AV19,IF(AND(SUM($AV$9:$BB$9)&gt;42,SUM($AV$9:$BB$9)&lt;49),AV19,0))</f>
        <v>0</v>
      </c>
      <c r="AW22" s="6">
        <f t="shared" ref="AW22:BB22" si="134">IF(SUM($AM$9:$AS$9)=SUM($AV$9:$BB$9),AW19,IF(AND(SUM($AV$9:$BB$9)&gt;42,SUM($AV$9:$BB$9)&lt;49),AW19,0))</f>
        <v>0</v>
      </c>
      <c r="AX22" s="6">
        <f t="shared" si="134"/>
        <v>0</v>
      </c>
      <c r="AY22" s="6">
        <f t="shared" si="134"/>
        <v>0</v>
      </c>
      <c r="AZ22" s="26">
        <f t="shared" si="134"/>
        <v>0</v>
      </c>
      <c r="BA22" s="29">
        <f t="shared" si="134"/>
        <v>0</v>
      </c>
      <c r="BB22" s="23">
        <f t="shared" si="134"/>
        <v>0</v>
      </c>
    </row>
    <row r="23" spans="1:54" ht="15.75" customHeight="1" x14ac:dyDescent="0.2">
      <c r="A23" s="1">
        <f>A22</f>
        <v>0</v>
      </c>
      <c r="B23" s="313"/>
      <c r="C23" s="314"/>
      <c r="D23" s="314"/>
      <c r="E23" s="314"/>
      <c r="F23" s="31"/>
      <c r="G23" s="183"/>
      <c r="H23" s="123">
        <f>IF($B19=$B13,H17+F23,$F23)</f>
        <v>0</v>
      </c>
      <c r="I23" s="165">
        <f>K23+T23+AC23+AL23+AU23</f>
        <v>0</v>
      </c>
      <c r="J23" s="141">
        <f t="shared" ref="J23" si="135">IF($H22=0,0,IF($B13=$B19,IF($H24&gt;0,$H24+J17,K19+J17),IF($H24&gt;0,$H24,K19)))</f>
        <v>0</v>
      </c>
      <c r="K23" s="7">
        <f>SUM(L23:R23)</f>
        <v>0</v>
      </c>
      <c r="L23" s="6"/>
      <c r="M23" s="6"/>
      <c r="N23" s="6"/>
      <c r="O23" s="6"/>
      <c r="P23" s="26"/>
      <c r="Q23" s="29"/>
      <c r="R23" s="23"/>
      <c r="S23" s="141">
        <f t="shared" ref="S23" si="136">IF($H22=0,0,IF($B13=$B19,IF($H24&gt;0,$H24+S17,T19+S17),IF($H24&gt;0,$H24,T19)))</f>
        <v>0</v>
      </c>
      <c r="T23" s="7">
        <f>SUM(U23:AA23)</f>
        <v>0</v>
      </c>
      <c r="U23" s="6"/>
      <c r="V23" s="6"/>
      <c r="W23" s="6"/>
      <c r="X23" s="6"/>
      <c r="Y23" s="26"/>
      <c r="Z23" s="29"/>
      <c r="AA23" s="23"/>
      <c r="AB23" s="141">
        <f t="shared" ref="AB23" si="137">IF($H22=0,0,IF($B13=$B19,IF($H24&gt;0,$H24+AB17,AC19+AB17),IF($H24&gt;0,$H24,AC19)))</f>
        <v>0</v>
      </c>
      <c r="AC23" s="7">
        <f>SUM(AD23:AJ23)</f>
        <v>0</v>
      </c>
      <c r="AD23" s="6"/>
      <c r="AE23" s="6"/>
      <c r="AF23" s="6"/>
      <c r="AG23" s="6"/>
      <c r="AH23" s="26"/>
      <c r="AI23" s="29"/>
      <c r="AJ23" s="23"/>
      <c r="AK23" s="141">
        <f t="shared" ref="AK23" si="138">IF($H22=0,0,IF($B13=$B19,IF($H24&gt;0,$H24+AK17,AL19+AK17),IF($H24&gt;0,$H24,AL19)))</f>
        <v>0</v>
      </c>
      <c r="AL23" s="7">
        <f>SUM(AM23:AS23)</f>
        <v>0</v>
      </c>
      <c r="AM23" s="6"/>
      <c r="AN23" s="6"/>
      <c r="AO23" s="6"/>
      <c r="AP23" s="6"/>
      <c r="AQ23" s="26"/>
      <c r="AR23" s="29"/>
      <c r="AS23" s="23"/>
      <c r="AT23" s="141">
        <f t="shared" ref="AT23" si="139">IF($H22=0,0,IF($B13=$B19,IF($H24&gt;0,$H24+AT17,AU19+AT17),IF($H24&gt;0,$H24,AU19)))</f>
        <v>0</v>
      </c>
      <c r="AU23" s="7">
        <f>SUM(AV23:BB23)</f>
        <v>0</v>
      </c>
      <c r="AV23" s="6"/>
      <c r="AW23" s="6"/>
      <c r="AX23" s="6"/>
      <c r="AY23" s="6"/>
      <c r="AZ23" s="26"/>
      <c r="BA23" s="29"/>
      <c r="BB23" s="23"/>
    </row>
    <row r="24" spans="1:54" ht="18.75" customHeight="1" thickBot="1" x14ac:dyDescent="0.25">
      <c r="A24" s="1">
        <f>A23</f>
        <v>0</v>
      </c>
      <c r="B24" s="323" t="str">
        <f>IF(B19="",Wydruk!$AE$6,IF(J20=0,Wydruk!$AE$7,IF(AND(G20&lt;G21,B19&lt;&gt;$B25),Wydruk!$AE$13,IF(AND($B19=$B13,$B19&lt;&gt;$B25),IF(OR(OR(J24&lt;4,J24&gt;5),OR(S24&lt;4,S24&gt;5),OR(AB24&lt;4,AB24&gt;5),OR(AK24&lt;4,AK24&gt;5),OR(AND(AT24&lt;4,AT24&gt;0),AT24&gt;5)),Wydruk!$AE$8,Wydruk!$AE$9),IF($B19=$B25,IF($F23&lt;&gt;0,Wydruk!$AE$12,Wydruk!$AE$10),IF(OR(OR(J20&lt;4,J20&gt;5),OR(S20&lt;4,S20&gt;5),OR(AB20&lt;4,AB20&gt;5),OR(AK20&lt;4,AK20&gt;5),OR(AND(AT20&lt;4,AT20&gt;0),AT20&gt;5)),Wydruk!$AE$8,Wydruk!$AE$11))))))</f>
        <v>Uzupełnij liczby godzin tygodniowego planu</v>
      </c>
      <c r="C24" s="324"/>
      <c r="D24" s="324"/>
      <c r="E24" s="324"/>
      <c r="F24" s="173">
        <f>lipiec!F24</f>
        <v>0</v>
      </c>
      <c r="G24" s="184">
        <f>lipiec!G24</f>
        <v>0</v>
      </c>
      <c r="H24" s="191">
        <f>IF(OR($G24=0,$F24=0,$G24="",$F24=""),0,$G24/$F24)</f>
        <v>0</v>
      </c>
      <c r="I24" s="193"/>
      <c r="J24" s="176">
        <f t="shared" ref="J24" si="140">IF($B13=$B19,IF(L19+L14&gt;0,1,0)+IF(M19+M14&gt;0,1,0)+IF(N19+N14&gt;0,1,0)+IF(O19+O14&gt;0,1,0)+IF(P19+P14&gt;0,1,0)+IF(Q19+Q14&gt;0,1,0)+IF(R19+R14&gt;0,1,0),J20)</f>
        <v>0</v>
      </c>
      <c r="K24" s="133">
        <f t="shared" ref="K24" si="141">IF(OR($B19=$B25,J24=0,(K20-Q24+O24)&lt;=0),0,(K20-Q24+O24)/J24)</f>
        <v>0</v>
      </c>
      <c r="L24" s="137">
        <f t="shared" ref="L24" si="142">IF(K24*(7-J21)&lt;=0,0,K24*(7-J21))</f>
        <v>0</v>
      </c>
      <c r="M24" s="311">
        <f>ROUND(IF(OR(K21-K24*(7-J21)+P24&lt;0,$B19=$B25,K24&lt;=0,K21=0),0,IF(K21-K24*(7-J21)+P24&gt;Q24-O24+P24,Q24-O24+P24,K21-K24*(7-J21)+P24)),1)</f>
        <v>0</v>
      </c>
      <c r="N24" s="312"/>
      <c r="O24" s="139">
        <f t="shared" ref="O24" si="143">IF(OR($B19=$B25,J20=0),0,IF($B19=$B13,J19,$F19))</f>
        <v>0</v>
      </c>
      <c r="P24" s="30">
        <f t="shared" ref="P24" si="144">IF(OR($B19=$B25,J24=0),0,$G21-$G20)</f>
        <v>0</v>
      </c>
      <c r="Q24" s="134">
        <f t="shared" ref="Q24" si="145">IF(OR($B19=$B25,J24=0),0,J23)</f>
        <v>0</v>
      </c>
      <c r="R24" s="138">
        <f t="shared" ref="R24" si="146">IF($B19=$B25,0,K21)</f>
        <v>0</v>
      </c>
      <c r="S24" s="176">
        <f t="shared" ref="S24" si="147">IF($B13=$B19,IF(U19+U14&gt;0,1,0)+IF(V19+V14&gt;0,1,0)+IF(W19+W14&gt;0,1,0)+IF(X19+X14&gt;0,1,0)+IF(Y19+Y14&gt;0,1,0)+IF(Z19+Z14&gt;0,1,0)+IF(AA19+AA14&gt;0,1,0),S20)</f>
        <v>0</v>
      </c>
      <c r="T24" s="133">
        <f t="shared" ref="T24" si="148">IF(OR($B19=$B25,S24=0,(T20-Z24+X24)&lt;=0),0,(T20-Z24+X24)/S24)</f>
        <v>0</v>
      </c>
      <c r="U24" s="137">
        <f t="shared" ref="U24" si="149">IF(T24*(7-S21)&lt;=0,0,T24*(7-S21))</f>
        <v>0</v>
      </c>
      <c r="V24" s="311">
        <f>ROUND(IF(OR(T21-T24*(7-S21)+Y24&lt;0,$B19=$B25,T24&lt;=0,T21=0),0,IF(T21-T24*(7-S21)+Y24&gt;Z24-X24+Y24,Z24-X24+Y24,T21-T24*(7-S21)+Y24)),1)</f>
        <v>0</v>
      </c>
      <c r="W24" s="312"/>
      <c r="X24" s="139">
        <f t="shared" ref="X24" si="150">IF(OR($B19=$B25,S20=0),0,IF($B19=$B13,S19,$F19))</f>
        <v>0</v>
      </c>
      <c r="Y24" s="30">
        <f t="shared" ref="Y24" si="151">IF(OR($B19=$B25,S24=0),0,$G21-$G20)</f>
        <v>0</v>
      </c>
      <c r="Z24" s="134">
        <f t="shared" ref="Z24" si="152">IF(OR($B19=$B25,S24=0),0,S23)</f>
        <v>0</v>
      </c>
      <c r="AA24" s="138">
        <f t="shared" ref="AA24" si="153">IF($B19=$B25,0,T21)</f>
        <v>0</v>
      </c>
      <c r="AB24" s="176">
        <f t="shared" ref="AB24" si="154">IF($B13=$B19,IF(AD19+AD14&gt;0,1,0)+IF(AE19+AE14&gt;0,1,0)+IF(AF19+AF14&gt;0,1,0)+IF(AG19+AG14&gt;0,1,0)+IF(AH19+AH14&gt;0,1,0)+IF(AI19+AI14&gt;0,1,0)+IF(AJ19+AJ14&gt;0,1,0),AB20)</f>
        <v>0</v>
      </c>
      <c r="AC24" s="133">
        <f t="shared" ref="AC24" si="155">IF(OR($B19=$B25,AB24=0,(AC20-AI24+AG24)&lt;=0),0,(AC20-AI24+AG24)/AB24)</f>
        <v>0</v>
      </c>
      <c r="AD24" s="137">
        <f t="shared" ref="AD24" si="156">IF(AC24*(7-AB21)&lt;=0,0,AC24*(7-AB21))</f>
        <v>0</v>
      </c>
      <c r="AE24" s="311">
        <f>ROUND(IF(OR(AC21-AC24*(7-AB21)+AH24&lt;0,$B19=$B25,AC24&lt;=0,AC21=0),0,IF(AC21-AC24*(7-AB21)+AH24&gt;AI24-AG24+AH24,AI24-AG24+AH24,AC21-AC24*(7-AB21)+AH24)),1)</f>
        <v>0</v>
      </c>
      <c r="AF24" s="312"/>
      <c r="AG24" s="139">
        <f t="shared" ref="AG24" si="157">IF(OR($B19=$B25,AB20=0),0,IF($B19=$B13,AB19,$F19))</f>
        <v>0</v>
      </c>
      <c r="AH24" s="30">
        <f t="shared" ref="AH24" si="158">IF(OR($B19=$B25,AB24=0),0,$G21-$G20)</f>
        <v>0</v>
      </c>
      <c r="AI24" s="134">
        <f t="shared" ref="AI24" si="159">IF(OR($B19=$B25,AB24=0),0,AB23)</f>
        <v>0</v>
      </c>
      <c r="AJ24" s="138">
        <f t="shared" ref="AJ24" si="160">IF($B19=$B25,0,AC21)</f>
        <v>0</v>
      </c>
      <c r="AK24" s="176">
        <f t="shared" ref="AK24" si="161">IF($B13=$B19,IF(AM19+AM14&gt;0,1,0)+IF(AN19+AN14&gt;0,1,0)+IF(AO19+AO14&gt;0,1,0)+IF(AP19+AP14&gt;0,1,0)+IF(AQ19+AQ14&gt;0,1,0)+IF(AR19+AR14&gt;0,1,0)+IF(AS19+AS14&gt;0,1,0),AK20)</f>
        <v>0</v>
      </c>
      <c r="AL24" s="133">
        <f t="shared" ref="AL24" si="162">IF(OR($B19=$B25,AK24=0,(AL20-AR24+AP24)&lt;=0),0,(AL20-AR24+AP24)/AK24)</f>
        <v>0</v>
      </c>
      <c r="AM24" s="137">
        <f t="shared" ref="AM24" si="163">IF(AL24*(7-AK21)&lt;=0,0,AL24*(7-AK21))</f>
        <v>0</v>
      </c>
      <c r="AN24" s="311">
        <f>ROUND(IF(OR(AL21-AL24*(7-AK21)+AQ24&lt;0,$B19=$B25,AL24&lt;=0,AL21=0),0,IF(AL21-AL24*(7-AK21)+AQ24&gt;AR24-AP24+AQ24,AR24-AP24+AQ24,AL21-AL24*(7-AK21)+AQ24)),1)</f>
        <v>0</v>
      </c>
      <c r="AO24" s="312"/>
      <c r="AP24" s="139">
        <f t="shared" ref="AP24" si="164">IF(OR($B19=$B25,AK20=0),0,IF($B19=$B13,AK19,$F19))</f>
        <v>0</v>
      </c>
      <c r="AQ24" s="30">
        <f t="shared" ref="AQ24" si="165">IF(OR($B19=$B25,AK24=0),0,$G21-$G20)</f>
        <v>0</v>
      </c>
      <c r="AR24" s="134">
        <f t="shared" ref="AR24" si="166">IF(OR($B19=$B25,AK24=0),0,AK23)</f>
        <v>0</v>
      </c>
      <c r="AS24" s="138">
        <f t="shared" ref="AS24" si="167">IF($B19=$B25,0,AL21)</f>
        <v>0</v>
      </c>
      <c r="AT24" s="176">
        <f t="shared" ref="AT24" si="168">IF($B13=$B19,IF(AV19+AV14&gt;0,1,0)+IF(AW19+AW14&gt;0,1,0)+IF(AX19+AX14&gt;0,1,0)+IF(AY19+AY14&gt;0,1,0)+IF(AZ19+AZ14&gt;0,1,0)+IF(BA19+BA14&gt;0,1,0)+IF(BB19+BB14&gt;0,1,0),AT20)</f>
        <v>0</v>
      </c>
      <c r="AU24" s="133">
        <f t="shared" ref="AU24" si="169">IF(OR($B19=$B25,AT24=0,(AU20-BA24+AY24)&lt;=0),0,(AU20-BA24+AY24)/AT24)</f>
        <v>0</v>
      </c>
      <c r="AV24" s="137">
        <f t="shared" ref="AV24" si="170">IF(AU24*(7-AT21)&lt;=0,0,AU24*(7-AT21))</f>
        <v>0</v>
      </c>
      <c r="AW24" s="311">
        <f>ROUND(IF(OR(AU21-AU24*(7-AT21)+AZ24&lt;0,$B19=$B25,AU24&lt;=0,AU21=0),0,IF(AU21-AU24*(7-AT21)+AZ24&gt;BA24-AY24+AZ24,BA24-AY24+AZ24,AU21-AU24*(7-AT21)+AZ24)),1)</f>
        <v>0</v>
      </c>
      <c r="AX24" s="312"/>
      <c r="AY24" s="139">
        <f t="shared" ref="AY24" si="171">IF(OR($B19=$B25,AT20=0),0,IF($B19=$B13,AT19,$F19))</f>
        <v>0</v>
      </c>
      <c r="AZ24" s="30">
        <f t="shared" ref="AZ24" si="172">IF(OR($B19=$B25,AT24=0),0,$G21-$G20)</f>
        <v>0</v>
      </c>
      <c r="BA24" s="134">
        <f t="shared" ref="BA24" si="173">IF(OR($B19=$B25,AT24=0),0,AT23)</f>
        <v>0</v>
      </c>
      <c r="BB24" s="138">
        <f t="shared" ref="BB24" si="174">IF($B19=$B25,0,AU21)</f>
        <v>0</v>
      </c>
    </row>
    <row r="25" spans="1:54" ht="15.75" x14ac:dyDescent="0.2">
      <c r="A25" s="1">
        <f t="shared" ref="A25" si="175">IF(B25="","1. Niewypełnione",B25)</f>
        <v>0</v>
      </c>
      <c r="B25" s="320">
        <f>lipiec!B25</f>
        <v>0</v>
      </c>
      <c r="C25" s="321">
        <f>lipiec!C25</f>
        <v>0</v>
      </c>
      <c r="D25" s="321">
        <f>lipiec!D25</f>
        <v>0</v>
      </c>
      <c r="E25" s="321">
        <f>lipiec!E25</f>
        <v>0</v>
      </c>
      <c r="F25" s="177">
        <f>lipiec!F25</f>
        <v>18</v>
      </c>
      <c r="G25" s="185">
        <f>lipiec!G25</f>
        <v>18</v>
      </c>
      <c r="H25" s="177"/>
      <c r="I25" s="192">
        <f t="shared" ref="I25:I29" si="176">K25+T25+AC25+AL25+AU25</f>
        <v>0</v>
      </c>
      <c r="J25" s="186">
        <f t="shared" ref="J25" si="177">IF(OR($B25=$B31,J28=0),0,ROUND((K26+P30)/J28,0))</f>
        <v>0</v>
      </c>
      <c r="K25" s="51">
        <f t="shared" ref="K25:K26" si="178">SUM(L25:R25)</f>
        <v>0</v>
      </c>
      <c r="L25" s="52">
        <f>lipiec!L25</f>
        <v>0</v>
      </c>
      <c r="M25" s="52">
        <f>lipiec!M25</f>
        <v>0</v>
      </c>
      <c r="N25" s="52">
        <f>lipiec!N25</f>
        <v>0</v>
      </c>
      <c r="O25" s="52">
        <f>lipiec!O25</f>
        <v>0</v>
      </c>
      <c r="P25" s="53">
        <f>lipiec!P25</f>
        <v>0</v>
      </c>
      <c r="Q25" s="54">
        <f>lipiec!Q25</f>
        <v>0</v>
      </c>
      <c r="R25" s="55">
        <f>lipiec!R25</f>
        <v>0</v>
      </c>
      <c r="S25" s="188">
        <f t="shared" ref="S25" si="179">IF(OR($B25=$B31,S28=0),0,ROUND((T26+Y30)/S28,0))</f>
        <v>0</v>
      </c>
      <c r="T25" s="51">
        <f t="shared" ref="T25:T26" si="180">SUM(U25:AA25)</f>
        <v>0</v>
      </c>
      <c r="U25" s="52">
        <f>lipiec!U25</f>
        <v>0</v>
      </c>
      <c r="V25" s="52">
        <f>lipiec!V25</f>
        <v>0</v>
      </c>
      <c r="W25" s="52">
        <f>lipiec!W25</f>
        <v>0</v>
      </c>
      <c r="X25" s="52">
        <f>lipiec!X25</f>
        <v>0</v>
      </c>
      <c r="Y25" s="53">
        <f>lipiec!Y25</f>
        <v>0</v>
      </c>
      <c r="Z25" s="54">
        <f>lipiec!Z25</f>
        <v>0</v>
      </c>
      <c r="AA25" s="55">
        <f>lipiec!AA25</f>
        <v>0</v>
      </c>
      <c r="AB25" s="188">
        <f t="shared" ref="AB25" si="181">IF(OR($B25=$B31,AB28=0),0,ROUND((AC26+AH30)/AB28,0))</f>
        <v>0</v>
      </c>
      <c r="AC25" s="51">
        <f t="shared" ref="AC25:AC26" si="182">SUM(AD25:AJ25)</f>
        <v>0</v>
      </c>
      <c r="AD25" s="52">
        <f>lipiec!AD25</f>
        <v>0</v>
      </c>
      <c r="AE25" s="52">
        <f>lipiec!AE25</f>
        <v>0</v>
      </c>
      <c r="AF25" s="52">
        <f>lipiec!AF25</f>
        <v>0</v>
      </c>
      <c r="AG25" s="52">
        <f>lipiec!AG25</f>
        <v>0</v>
      </c>
      <c r="AH25" s="53">
        <f>lipiec!AH25</f>
        <v>0</v>
      </c>
      <c r="AI25" s="54">
        <f>lipiec!AI25</f>
        <v>0</v>
      </c>
      <c r="AJ25" s="55">
        <f>lipiec!AJ25</f>
        <v>0</v>
      </c>
      <c r="AK25" s="188">
        <f t="shared" ref="AK25" si="183">IF(OR($B25=$B31,AK28=0),0,ROUND((AL26+AQ30)/AK28,0))</f>
        <v>0</v>
      </c>
      <c r="AL25" s="51">
        <f t="shared" ref="AL25:AL26" si="184">SUM(AM25:AS25)</f>
        <v>0</v>
      </c>
      <c r="AM25" s="52">
        <f>lipiec!AM25</f>
        <v>0</v>
      </c>
      <c r="AN25" s="52">
        <f>lipiec!AN25</f>
        <v>0</v>
      </c>
      <c r="AO25" s="52">
        <f>lipiec!AO25</f>
        <v>0</v>
      </c>
      <c r="AP25" s="52">
        <f>lipiec!AP25</f>
        <v>0</v>
      </c>
      <c r="AQ25" s="53">
        <f>lipiec!AQ25</f>
        <v>0</v>
      </c>
      <c r="AR25" s="54">
        <f>lipiec!AR25</f>
        <v>0</v>
      </c>
      <c r="AS25" s="55">
        <f>lipiec!AS25</f>
        <v>0</v>
      </c>
      <c r="AT25" s="188">
        <f t="shared" ref="AT25" si="185">IF(OR($B25=$B31,AT28=0),0,ROUND((AU26+AZ30)/AT28,0))</f>
        <v>0</v>
      </c>
      <c r="AU25" s="51">
        <f t="shared" ref="AU25:AU26" si="186">SUM(AV25:BB25)</f>
        <v>0</v>
      </c>
      <c r="AV25" s="52">
        <f t="shared" ref="AV25" si="187">IF(SUM($AM$9:$AS$9)=SUM($AV$9:$BB$9),AM25,IF(AND(SUM($AV$9:$BB$9)&gt;42,SUM($AV$9:$BB$9)&lt;49),AM25,0))</f>
        <v>0</v>
      </c>
      <c r="AW25" s="52">
        <f t="shared" ref="AW25" si="188">IF(SUM($AM$9:$AS$9)=SUM($AV$9:$BB$9),AN25,IF(AND(SUM($AV$9:$BB$9)&gt;42,SUM($AV$9:$BB$9)&lt;49),AN25,0))</f>
        <v>0</v>
      </c>
      <c r="AX25" s="52">
        <f t="shared" ref="AX25" si="189">IF(SUM($AM$9:$AS$9)=SUM($AV$9:$BB$9),AO25,IF(AND(SUM($AV$9:$BB$9)&gt;42,SUM($AV$9:$BB$9)&lt;49),AO25,0))</f>
        <v>0</v>
      </c>
      <c r="AY25" s="52">
        <f t="shared" ref="AY25" si="190">IF(SUM($AM$9:$AS$9)=SUM($AV$9:$BB$9),AP25,IF(AND(SUM($AV$9:$BB$9)&gt;42,SUM($AV$9:$BB$9)&lt;49),AP25,0))</f>
        <v>0</v>
      </c>
      <c r="AZ25" s="53">
        <f t="shared" ref="AZ25" si="191">IF(SUM($AM$9:$AS$9)=SUM($AV$9:$BB$9),AQ25,IF(AND(SUM($AV$9:$BB$9)&gt;42,SUM($AV$9:$BB$9)&lt;49),AQ25,0))</f>
        <v>0</v>
      </c>
      <c r="BA25" s="54">
        <f t="shared" ref="BA25" si="192">IF(SUM($AM$9:$AS$9)=SUM($AV$9:$BB$9),AR25,IF(AND(SUM($AV$9:$BB$9)&gt;42,SUM($AV$9:$BB$9)&lt;49),AR25,0))</f>
        <v>0</v>
      </c>
      <c r="BB25" s="55">
        <f t="shared" ref="BB25" si="193">IF(SUM($AM$9:$AS$9)=SUM($AV$9:$BB$9),AS25,IF(AND(SUM($AV$9:$BB$9)&gt;42,SUM($AV$9:$BB$9)&lt;49),AS25,0))</f>
        <v>0</v>
      </c>
    </row>
    <row r="26" spans="1:54" ht="12.75" hidden="1" customHeight="1" x14ac:dyDescent="0.2">
      <c r="B26" s="93"/>
      <c r="C26" s="94"/>
      <c r="D26" s="95"/>
      <c r="E26" s="115"/>
      <c r="F26" s="140" t="b">
        <f t="shared" ref="F26" si="194">IF($B19=$B25,OR(F20,G25&lt;F25),G25&lt;F25)</f>
        <v>0</v>
      </c>
      <c r="G26" s="189">
        <f t="shared" ref="G26" si="195">IF(AND($B19=$B25,$B19&lt;&gt;"",$B19&lt;&gt;0),G25+G20,G25)</f>
        <v>18</v>
      </c>
      <c r="H26" s="120"/>
      <c r="I26" s="165">
        <f t="shared" si="176"/>
        <v>0</v>
      </c>
      <c r="J26" s="194">
        <f t="shared" ref="J26" si="196">7-COUNTIF(L25:R25,0)-COUNTIF(L25:R25,"")</f>
        <v>0</v>
      </c>
      <c r="K26" s="22">
        <f t="shared" si="178"/>
        <v>0</v>
      </c>
      <c r="L26" s="35">
        <f t="shared" ref="L26:R26" si="197">IF($B19=$B25,L25+L20,L25)</f>
        <v>0</v>
      </c>
      <c r="M26" s="35">
        <f t="shared" si="197"/>
        <v>0</v>
      </c>
      <c r="N26" s="35">
        <f t="shared" si="197"/>
        <v>0</v>
      </c>
      <c r="O26" s="35">
        <f t="shared" si="197"/>
        <v>0</v>
      </c>
      <c r="P26" s="36">
        <f t="shared" si="197"/>
        <v>0</v>
      </c>
      <c r="Q26" s="37">
        <f t="shared" si="197"/>
        <v>0</v>
      </c>
      <c r="R26" s="38">
        <f t="shared" si="197"/>
        <v>0</v>
      </c>
      <c r="S26" s="194">
        <f t="shared" ref="S26" si="198">7-COUNTIF(U25:AA25,0)-COUNTIF(U25:AA25,"")</f>
        <v>0</v>
      </c>
      <c r="T26" s="22">
        <f t="shared" si="180"/>
        <v>0</v>
      </c>
      <c r="U26" s="35">
        <f t="shared" ref="U26:AA26" si="199">IF($B19=$B25,U25+U20,U25)</f>
        <v>0</v>
      </c>
      <c r="V26" s="35">
        <f t="shared" si="199"/>
        <v>0</v>
      </c>
      <c r="W26" s="35">
        <f t="shared" si="199"/>
        <v>0</v>
      </c>
      <c r="X26" s="35">
        <f t="shared" si="199"/>
        <v>0</v>
      </c>
      <c r="Y26" s="36">
        <f t="shared" si="199"/>
        <v>0</v>
      </c>
      <c r="Z26" s="37">
        <f t="shared" si="199"/>
        <v>0</v>
      </c>
      <c r="AA26" s="38">
        <f t="shared" si="199"/>
        <v>0</v>
      </c>
      <c r="AB26" s="194">
        <f t="shared" ref="AB26" si="200">7-COUNTIF(AD25:AJ25,0)-COUNTIF(AD25:AJ25,"")</f>
        <v>0</v>
      </c>
      <c r="AC26" s="22">
        <f t="shared" si="182"/>
        <v>0</v>
      </c>
      <c r="AD26" s="35">
        <f t="shared" ref="AD26:AJ26" si="201">IF($B19=$B25,AD25+AD20,AD25)</f>
        <v>0</v>
      </c>
      <c r="AE26" s="35">
        <f t="shared" si="201"/>
        <v>0</v>
      </c>
      <c r="AF26" s="35">
        <f t="shared" si="201"/>
        <v>0</v>
      </c>
      <c r="AG26" s="35">
        <f t="shared" si="201"/>
        <v>0</v>
      </c>
      <c r="AH26" s="36">
        <f t="shared" si="201"/>
        <v>0</v>
      </c>
      <c r="AI26" s="37">
        <f t="shared" si="201"/>
        <v>0</v>
      </c>
      <c r="AJ26" s="38">
        <f t="shared" si="201"/>
        <v>0</v>
      </c>
      <c r="AK26" s="194">
        <f t="shared" ref="AK26" si="202">7-COUNTIF(AM25:AS25,0)-COUNTIF(AM25:AS25,"")</f>
        <v>0</v>
      </c>
      <c r="AL26" s="22">
        <f t="shared" si="184"/>
        <v>0</v>
      </c>
      <c r="AM26" s="35">
        <f t="shared" ref="AM26:AS26" si="203">IF($B19=$B25,AM25+AM20,AM25)</f>
        <v>0</v>
      </c>
      <c r="AN26" s="35">
        <f t="shared" si="203"/>
        <v>0</v>
      </c>
      <c r="AO26" s="35">
        <f t="shared" si="203"/>
        <v>0</v>
      </c>
      <c r="AP26" s="35">
        <f t="shared" si="203"/>
        <v>0</v>
      </c>
      <c r="AQ26" s="36">
        <f t="shared" si="203"/>
        <v>0</v>
      </c>
      <c r="AR26" s="37">
        <f t="shared" si="203"/>
        <v>0</v>
      </c>
      <c r="AS26" s="38">
        <f t="shared" si="203"/>
        <v>0</v>
      </c>
      <c r="AT26" s="194">
        <f t="shared" ref="AT26" si="204">7-COUNTIF(AV25:BB25,0)-COUNTIF(AV25:BB25,"")</f>
        <v>0</v>
      </c>
      <c r="AU26" s="22">
        <f t="shared" si="186"/>
        <v>0</v>
      </c>
      <c r="AV26" s="35">
        <f t="shared" ref="AV26:BB26" si="205">IF($B19=$B25,AV25+AV20,AV25)</f>
        <v>0</v>
      </c>
      <c r="AW26" s="35">
        <f t="shared" si="205"/>
        <v>0</v>
      </c>
      <c r="AX26" s="35">
        <f t="shared" si="205"/>
        <v>0</v>
      </c>
      <c r="AY26" s="35">
        <f t="shared" si="205"/>
        <v>0</v>
      </c>
      <c r="AZ26" s="36">
        <f t="shared" si="205"/>
        <v>0</v>
      </c>
      <c r="BA26" s="37">
        <f t="shared" si="205"/>
        <v>0</v>
      </c>
      <c r="BB26" s="38">
        <f t="shared" si="205"/>
        <v>0</v>
      </c>
    </row>
    <row r="27" spans="1:54" ht="15" hidden="1" customHeight="1" x14ac:dyDescent="0.2">
      <c r="B27" s="116"/>
      <c r="C27" s="117"/>
      <c r="D27" s="118"/>
      <c r="E27" s="119"/>
      <c r="F27" s="92"/>
      <c r="G27" s="190">
        <f t="shared" ref="G27" si="206">IF(AND($B19=$B25,$B19&lt;&gt;"",$B19&lt;&gt;0),F25+G21,F25)</f>
        <v>18</v>
      </c>
      <c r="H27" s="121"/>
      <c r="I27" s="165">
        <f t="shared" si="176"/>
        <v>0</v>
      </c>
      <c r="J27" s="195">
        <f t="shared" ref="J27" si="207">IF($B25=$B19,COUNTIF(L27:R27,0),COUNTIF(L28:R28,0)+COUNTIF(L28:R28,""))</f>
        <v>7</v>
      </c>
      <c r="K27" s="39">
        <f t="shared" ref="K27:R27" si="208">IF($B19=$B25,K28+K21,K28)</f>
        <v>0</v>
      </c>
      <c r="L27" s="40">
        <f t="shared" si="208"/>
        <v>0</v>
      </c>
      <c r="M27" s="40">
        <f t="shared" si="208"/>
        <v>0</v>
      </c>
      <c r="N27" s="40">
        <f t="shared" si="208"/>
        <v>0</v>
      </c>
      <c r="O27" s="40">
        <f t="shared" si="208"/>
        <v>0</v>
      </c>
      <c r="P27" s="41">
        <f t="shared" si="208"/>
        <v>0</v>
      </c>
      <c r="Q27" s="42">
        <f t="shared" si="208"/>
        <v>0</v>
      </c>
      <c r="R27" s="43">
        <f t="shared" si="208"/>
        <v>0</v>
      </c>
      <c r="S27" s="195">
        <f t="shared" ref="S27" si="209">IF($B25=$B19,COUNTIF(U27:AA27,0),COUNTIF(U28:AA28,0)+COUNTIF(U28:AA28,""))</f>
        <v>7</v>
      </c>
      <c r="T27" s="39">
        <f t="shared" ref="T27:AA27" si="210">IF($B19=$B25,T28+T21,T28)</f>
        <v>0</v>
      </c>
      <c r="U27" s="40">
        <f t="shared" si="210"/>
        <v>0</v>
      </c>
      <c r="V27" s="40">
        <f t="shared" si="210"/>
        <v>0</v>
      </c>
      <c r="W27" s="40">
        <f t="shared" si="210"/>
        <v>0</v>
      </c>
      <c r="X27" s="40">
        <f t="shared" si="210"/>
        <v>0</v>
      </c>
      <c r="Y27" s="41">
        <f t="shared" si="210"/>
        <v>0</v>
      </c>
      <c r="Z27" s="42">
        <f t="shared" si="210"/>
        <v>0</v>
      </c>
      <c r="AA27" s="43">
        <f t="shared" si="210"/>
        <v>0</v>
      </c>
      <c r="AB27" s="195">
        <f t="shared" ref="AB27" si="211">IF($B25=$B19,COUNTIF(AD27:AJ27,0),COUNTIF(AD28:AJ28,0)+COUNTIF(AD28:AJ28,""))</f>
        <v>7</v>
      </c>
      <c r="AC27" s="39">
        <f t="shared" ref="AC27:AJ27" si="212">IF($B19=$B25,AC28+AC21,AC28)</f>
        <v>0</v>
      </c>
      <c r="AD27" s="40">
        <f t="shared" si="212"/>
        <v>0</v>
      </c>
      <c r="AE27" s="40">
        <f t="shared" si="212"/>
        <v>0</v>
      </c>
      <c r="AF27" s="40">
        <f t="shared" si="212"/>
        <v>0</v>
      </c>
      <c r="AG27" s="40">
        <f t="shared" si="212"/>
        <v>0</v>
      </c>
      <c r="AH27" s="41">
        <f t="shared" si="212"/>
        <v>0</v>
      </c>
      <c r="AI27" s="42">
        <f t="shared" si="212"/>
        <v>0</v>
      </c>
      <c r="AJ27" s="43">
        <f t="shared" si="212"/>
        <v>0</v>
      </c>
      <c r="AK27" s="195">
        <f t="shared" ref="AK27" si="213">IF($B25=$B19,COUNTIF(AM27:AS27,0),COUNTIF(AM28:AS28,0)+COUNTIF(AM28:AS28,""))</f>
        <v>7</v>
      </c>
      <c r="AL27" s="39">
        <f t="shared" ref="AL27:AS27" si="214">IF($B19=$B25,AL28+AL21,AL28)</f>
        <v>0</v>
      </c>
      <c r="AM27" s="40">
        <f t="shared" si="214"/>
        <v>0</v>
      </c>
      <c r="AN27" s="40">
        <f t="shared" si="214"/>
        <v>0</v>
      </c>
      <c r="AO27" s="40">
        <f t="shared" si="214"/>
        <v>0</v>
      </c>
      <c r="AP27" s="40">
        <f t="shared" si="214"/>
        <v>0</v>
      </c>
      <c r="AQ27" s="41">
        <f t="shared" si="214"/>
        <v>0</v>
      </c>
      <c r="AR27" s="42">
        <f t="shared" si="214"/>
        <v>0</v>
      </c>
      <c r="AS27" s="43">
        <f t="shared" si="214"/>
        <v>0</v>
      </c>
      <c r="AT27" s="195">
        <f t="shared" ref="AT27" si="215">IF($B25=$B19,COUNTIF(AV27:BB27,0),COUNTIF(AV28:BB28,0)+COUNTIF(AV28:BB28,""))</f>
        <v>7</v>
      </c>
      <c r="AU27" s="39">
        <f t="shared" ref="AU27:BB27" si="216">IF($B19=$B25,AU28+AU21,AU28)</f>
        <v>0</v>
      </c>
      <c r="AV27" s="40">
        <f t="shared" si="216"/>
        <v>0</v>
      </c>
      <c r="AW27" s="40">
        <f t="shared" si="216"/>
        <v>0</v>
      </c>
      <c r="AX27" s="40">
        <f t="shared" si="216"/>
        <v>0</v>
      </c>
      <c r="AY27" s="40">
        <f t="shared" si="216"/>
        <v>0</v>
      </c>
      <c r="AZ27" s="41">
        <f t="shared" si="216"/>
        <v>0</v>
      </c>
      <c r="BA27" s="42">
        <f t="shared" si="216"/>
        <v>0</v>
      </c>
      <c r="BB27" s="43">
        <f t="shared" si="216"/>
        <v>0</v>
      </c>
    </row>
    <row r="28" spans="1:54" ht="15.75" customHeight="1" x14ac:dyDescent="0.2">
      <c r="A28" s="1">
        <f t="shared" ref="A28" si="217">A25</f>
        <v>0</v>
      </c>
      <c r="B28" s="313">
        <f t="shared" ref="B28" si="218">B22+1</f>
        <v>2</v>
      </c>
      <c r="C28" s="314"/>
      <c r="D28" s="314"/>
      <c r="E28" s="314"/>
      <c r="F28" s="31"/>
      <c r="G28" s="183"/>
      <c r="H28" s="122">
        <f t="shared" ref="H28" si="219">5-COUNTIF(AU25,0)-COUNTIF(AL25,0)-COUNTIF(AC25,0)-COUNTIF(T25,0)-COUNTIF(K25,0)</f>
        <v>0</v>
      </c>
      <c r="I28" s="165">
        <f t="shared" si="176"/>
        <v>0</v>
      </c>
      <c r="J28" s="187">
        <f t="shared" ref="J28" si="220">IF($B25=$B19,J22+IF($F25&lt;&gt;$G25,(K25+$G27-$G26)/$F25,K25/$F25),IF($F25&lt;&gt;G25,(K25+$G27-$G26)/$F25,K25/$F25))</f>
        <v>0</v>
      </c>
      <c r="K28" s="7">
        <f t="shared" ref="K28:K29" si="221">SUM(L28:R28)</f>
        <v>0</v>
      </c>
      <c r="L28" s="26">
        <f t="shared" ref="L28:R28" si="222">L25</f>
        <v>0</v>
      </c>
      <c r="M28" s="26">
        <f t="shared" si="222"/>
        <v>0</v>
      </c>
      <c r="N28" s="26">
        <f t="shared" si="222"/>
        <v>0</v>
      </c>
      <c r="O28" s="26">
        <f t="shared" si="222"/>
        <v>0</v>
      </c>
      <c r="P28" s="26">
        <f t="shared" si="222"/>
        <v>0</v>
      </c>
      <c r="Q28" s="29">
        <f t="shared" si="222"/>
        <v>0</v>
      </c>
      <c r="R28" s="23">
        <f t="shared" si="222"/>
        <v>0</v>
      </c>
      <c r="S28" s="187">
        <f t="shared" ref="S28" si="223">IF($B25=$B19,S22+IF($F25&lt;&gt;$G25,(T25+$G27-$G26)/$F25,T25/$F25),IF($F25&lt;&gt;P25,(T25+$G27-$G26)/$F25,T25/$F25))</f>
        <v>0</v>
      </c>
      <c r="T28" s="7">
        <f t="shared" ref="T28:T29" si="224">SUM(U28:AA28)</f>
        <v>0</v>
      </c>
      <c r="U28" s="26">
        <f t="shared" ref="U28:AA28" si="225">U25</f>
        <v>0</v>
      </c>
      <c r="V28" s="26">
        <f t="shared" si="225"/>
        <v>0</v>
      </c>
      <c r="W28" s="26">
        <f t="shared" si="225"/>
        <v>0</v>
      </c>
      <c r="X28" s="26">
        <f t="shared" si="225"/>
        <v>0</v>
      </c>
      <c r="Y28" s="113">
        <f t="shared" si="225"/>
        <v>0</v>
      </c>
      <c r="Z28" s="29">
        <f t="shared" si="225"/>
        <v>0</v>
      </c>
      <c r="AA28" s="23">
        <f t="shared" si="225"/>
        <v>0</v>
      </c>
      <c r="AB28" s="187">
        <f t="shared" ref="AB28" si="226">IF($B25=$B19,AB22+IF($F25&lt;&gt;$G25,(AC25+$G27-$G26)/$F25,AC25/$F25),IF($F25&lt;&gt;Y25,(AC25+$G27-$G26)/$F25,AC25/$F25))</f>
        <v>0</v>
      </c>
      <c r="AC28" s="7">
        <f t="shared" ref="AC28:AC29" si="227">SUM(AD28:AJ28)</f>
        <v>0</v>
      </c>
      <c r="AD28" s="26">
        <f t="shared" ref="AD28:AJ28" si="228">AD25</f>
        <v>0</v>
      </c>
      <c r="AE28" s="26">
        <f t="shared" si="228"/>
        <v>0</v>
      </c>
      <c r="AF28" s="26">
        <f t="shared" si="228"/>
        <v>0</v>
      </c>
      <c r="AG28" s="26">
        <f t="shared" si="228"/>
        <v>0</v>
      </c>
      <c r="AH28" s="113">
        <f t="shared" si="228"/>
        <v>0</v>
      </c>
      <c r="AI28" s="29">
        <f t="shared" si="228"/>
        <v>0</v>
      </c>
      <c r="AJ28" s="23">
        <f t="shared" si="228"/>
        <v>0</v>
      </c>
      <c r="AK28" s="187">
        <f t="shared" ref="AK28" si="229">IF($B25=$B19,AK22+IF($F25&lt;&gt;$G25,(AL25+$G27-$G26)/$F25,AL25/$F25),IF($F25&lt;&gt;AH25,(AL25+$G27-$G26)/$F25,AL25/$F25))</f>
        <v>0</v>
      </c>
      <c r="AL28" s="7">
        <f t="shared" ref="AL28:AL29" si="230">SUM(AM28:AS28)</f>
        <v>0</v>
      </c>
      <c r="AM28" s="26">
        <f t="shared" ref="AM28:AS28" si="231">AM25</f>
        <v>0</v>
      </c>
      <c r="AN28" s="26">
        <f t="shared" si="231"/>
        <v>0</v>
      </c>
      <c r="AO28" s="26">
        <f t="shared" si="231"/>
        <v>0</v>
      </c>
      <c r="AP28" s="26">
        <f t="shared" si="231"/>
        <v>0</v>
      </c>
      <c r="AQ28" s="113">
        <f t="shared" si="231"/>
        <v>0</v>
      </c>
      <c r="AR28" s="29">
        <f t="shared" si="231"/>
        <v>0</v>
      </c>
      <c r="AS28" s="23">
        <f t="shared" si="231"/>
        <v>0</v>
      </c>
      <c r="AT28" s="187">
        <f t="shared" ref="AT28" si="232">IF($B25=$B19,AT22+IF($F25&lt;&gt;$G25,(AU25+$G27-$G26)/$F25,AU25/$F25),IF($F25&lt;&gt;AQ25,(AU25+$G27-$G26)/$F25,AU25/$F25))</f>
        <v>0</v>
      </c>
      <c r="AU28" s="7">
        <f t="shared" ref="AU28:AU29" si="233">SUM(AV28:BB28)</f>
        <v>0</v>
      </c>
      <c r="AV28" s="6">
        <f t="shared" ref="AV28" si="234">IF(SUM($AM$9:$AS$9)=SUM($AV$9:$BB$9),AV25,IF(AND(SUM($AV$9:$BB$9)&gt;42,SUM($AV$9:$BB$9)&lt;49),AV25,0))</f>
        <v>0</v>
      </c>
      <c r="AW28" s="6">
        <f t="shared" ref="AW28:BB28" si="235">IF(SUM($AM$9:$AS$9)=SUM($AV$9:$BB$9),AW25,IF(AND(SUM($AV$9:$BB$9)&gt;42,SUM($AV$9:$BB$9)&lt;49),AW25,0))</f>
        <v>0</v>
      </c>
      <c r="AX28" s="6">
        <f t="shared" si="235"/>
        <v>0</v>
      </c>
      <c r="AY28" s="6">
        <f t="shared" si="235"/>
        <v>0</v>
      </c>
      <c r="AZ28" s="26">
        <f t="shared" si="235"/>
        <v>0</v>
      </c>
      <c r="BA28" s="29">
        <f t="shared" si="235"/>
        <v>0</v>
      </c>
      <c r="BB28" s="23">
        <f t="shared" si="235"/>
        <v>0</v>
      </c>
    </row>
    <row r="29" spans="1:54" ht="15.75" customHeight="1" x14ac:dyDescent="0.2">
      <c r="A29" s="1">
        <f t="shared" ref="A29:A30" si="236">A28</f>
        <v>0</v>
      </c>
      <c r="B29" s="313"/>
      <c r="C29" s="314"/>
      <c r="D29" s="314"/>
      <c r="E29" s="314"/>
      <c r="F29" s="31"/>
      <c r="G29" s="183"/>
      <c r="H29" s="123">
        <f t="shared" ref="H29" si="237">IF($B25=$B19,H23+F29,$F29)</f>
        <v>0</v>
      </c>
      <c r="I29" s="165">
        <f t="shared" si="176"/>
        <v>0</v>
      </c>
      <c r="J29" s="141">
        <f t="shared" ref="J29" si="238">IF($H28=0,0,IF($B19=$B25,IF($H30&gt;0,$H30+J23,K25+J23),IF($H30&gt;0,$H30,K25)))</f>
        <v>0</v>
      </c>
      <c r="K29" s="7">
        <f t="shared" si="221"/>
        <v>0</v>
      </c>
      <c r="L29" s="6"/>
      <c r="M29" s="6"/>
      <c r="N29" s="6"/>
      <c r="O29" s="6"/>
      <c r="P29" s="26"/>
      <c r="Q29" s="29"/>
      <c r="R29" s="23"/>
      <c r="S29" s="141">
        <f t="shared" ref="S29" si="239">IF($H28=0,0,IF($B19=$B25,IF($H30&gt;0,$H30+S23,T25+S23),IF($H30&gt;0,$H30,T25)))</f>
        <v>0</v>
      </c>
      <c r="T29" s="7">
        <f t="shared" si="224"/>
        <v>0</v>
      </c>
      <c r="U29" s="6"/>
      <c r="V29" s="6"/>
      <c r="W29" s="6"/>
      <c r="X29" s="6"/>
      <c r="Y29" s="26"/>
      <c r="Z29" s="29"/>
      <c r="AA29" s="23"/>
      <c r="AB29" s="141">
        <f t="shared" ref="AB29" si="240">IF($H28=0,0,IF($B19=$B25,IF($H30&gt;0,$H30+AB23,AC25+AB23),IF($H30&gt;0,$H30,AC25)))</f>
        <v>0</v>
      </c>
      <c r="AC29" s="7">
        <f t="shared" si="227"/>
        <v>0</v>
      </c>
      <c r="AD29" s="6"/>
      <c r="AE29" s="6"/>
      <c r="AF29" s="6"/>
      <c r="AG29" s="6"/>
      <c r="AH29" s="26"/>
      <c r="AI29" s="29"/>
      <c r="AJ29" s="23"/>
      <c r="AK29" s="141">
        <f t="shared" ref="AK29" si="241">IF($H28=0,0,IF($B19=$B25,IF($H30&gt;0,$H30+AK23,AL25+AK23),IF($H30&gt;0,$H30,AL25)))</f>
        <v>0</v>
      </c>
      <c r="AL29" s="7">
        <f t="shared" si="230"/>
        <v>0</v>
      </c>
      <c r="AM29" s="6"/>
      <c r="AN29" s="6"/>
      <c r="AO29" s="6"/>
      <c r="AP29" s="6"/>
      <c r="AQ29" s="26"/>
      <c r="AR29" s="29"/>
      <c r="AS29" s="23"/>
      <c r="AT29" s="141">
        <f t="shared" ref="AT29" si="242">IF($H28=0,0,IF($B19=$B25,IF($H30&gt;0,$H30+AT23,AU25+AT23),IF($H30&gt;0,$H30,AU25)))</f>
        <v>0</v>
      </c>
      <c r="AU29" s="7">
        <f t="shared" si="233"/>
        <v>0</v>
      </c>
      <c r="AV29" s="6"/>
      <c r="AW29" s="6"/>
      <c r="AX29" s="6"/>
      <c r="AY29" s="6"/>
      <c r="AZ29" s="26"/>
      <c r="BA29" s="29"/>
      <c r="BB29" s="23"/>
    </row>
    <row r="30" spans="1:54" ht="18.75" customHeight="1" thickBot="1" x14ac:dyDescent="0.25">
      <c r="A30" s="1">
        <f t="shared" si="236"/>
        <v>0</v>
      </c>
      <c r="B30" s="323" t="str">
        <f>IF(B25="",Wydruk!$AE$6,IF(J26=0,Wydruk!$AE$7,IF(AND(G26&lt;G27,B25&lt;&gt;$B31),Wydruk!$AE$13,IF(AND($B25=$B19,$B25&lt;&gt;$B31),IF(OR(OR(J30&lt;4,J30&gt;5),OR(S30&lt;4,S30&gt;5),OR(AB30&lt;4,AB30&gt;5),OR(AK30&lt;4,AK30&gt;5),OR(AND(AT30&lt;4,AT30&gt;0),AT30&gt;5)),Wydruk!$AE$8,Wydruk!$AE$9),IF($B25=$B31,IF($F29&lt;&gt;0,Wydruk!$AE$12,Wydruk!$AE$10),IF(OR(OR(J26&lt;4,J26&gt;5),OR(S26&lt;4,S26&gt;5),OR(AB26&lt;4,AB26&gt;5),OR(AK26&lt;4,AK26&gt;5),OR(AND(AT26&lt;4,AT26&gt;0),AT26&gt;5)),Wydruk!$AE$8,Wydruk!$AE$11))))))</f>
        <v>Uzupełnij liczby godzin tygodniowego planu</v>
      </c>
      <c r="C30" s="324"/>
      <c r="D30" s="324"/>
      <c r="E30" s="324"/>
      <c r="F30" s="173">
        <f>lipiec!F30</f>
        <v>0</v>
      </c>
      <c r="G30" s="184">
        <f>lipiec!G30</f>
        <v>0</v>
      </c>
      <c r="H30" s="191">
        <f t="shared" ref="H30" si="243">IF(OR($G30=0,$F30=0,$G30="",$F30=""),0,$G30/$F30)</f>
        <v>0</v>
      </c>
      <c r="I30" s="193"/>
      <c r="J30" s="176">
        <f t="shared" ref="J30" si="244">IF($B19=$B25,IF(L25+L20&gt;0,1,0)+IF(M25+M20&gt;0,1,0)+IF(N25+N20&gt;0,1,0)+IF(O25+O20&gt;0,1,0)+IF(P25+P20&gt;0,1,0)+IF(Q25+Q20&gt;0,1,0)+IF(R25+R20&gt;0,1,0),J26)</f>
        <v>0</v>
      </c>
      <c r="K30" s="133">
        <f t="shared" ref="K30" si="245">IF(OR($B25=$B31,J30=0,(K26-Q30+O30)&lt;=0),0,(K26-Q30+O30)/J30)</f>
        <v>0</v>
      </c>
      <c r="L30" s="137">
        <f t="shared" ref="L30" si="246">IF(K30*(7-J27)&lt;=0,0,K30*(7-J27))</f>
        <v>0</v>
      </c>
      <c r="M30" s="311">
        <f t="shared" ref="M30" si="247">ROUND(IF(OR(K27-K30*(7-J27)+P30&lt;0,$B25=$B31,K30&lt;=0,K27=0),0,IF(K27-K30*(7-J27)+P30&gt;Q30-O30+P30,Q30-O30+P30,K27-K30*(7-J27)+P30)),1)</f>
        <v>0</v>
      </c>
      <c r="N30" s="312"/>
      <c r="O30" s="139">
        <f t="shared" ref="O30" si="248">IF(OR($B25=$B31,J26=0),0,IF($B25=$B19,J25,$F25))</f>
        <v>0</v>
      </c>
      <c r="P30" s="30">
        <f t="shared" ref="P30" si="249">IF(OR($B25=$B31,J30=0),0,$G27-$G26)</f>
        <v>0</v>
      </c>
      <c r="Q30" s="134">
        <f t="shared" ref="Q30" si="250">IF(OR($B25=$B31,J30=0),0,J29)</f>
        <v>0</v>
      </c>
      <c r="R30" s="138">
        <f t="shared" ref="R30" si="251">IF($B25=$B31,0,K27)</f>
        <v>0</v>
      </c>
      <c r="S30" s="176">
        <f t="shared" ref="S30" si="252">IF($B19=$B25,IF(U25+U20&gt;0,1,0)+IF(V25+V20&gt;0,1,0)+IF(W25+W20&gt;0,1,0)+IF(X25+X20&gt;0,1,0)+IF(Y25+Y20&gt;0,1,0)+IF(Z25+Z20&gt;0,1,0)+IF(AA25+AA20&gt;0,1,0),S26)</f>
        <v>0</v>
      </c>
      <c r="T30" s="133">
        <f t="shared" ref="T30" si="253">IF(OR($B25=$B31,S30=0,(T26-Z30+X30)&lt;=0),0,(T26-Z30+X30)/S30)</f>
        <v>0</v>
      </c>
      <c r="U30" s="137">
        <f t="shared" ref="U30" si="254">IF(T30*(7-S27)&lt;=0,0,T30*(7-S27))</f>
        <v>0</v>
      </c>
      <c r="V30" s="311">
        <f t="shared" ref="V30" si="255">ROUND(IF(OR(T27-T30*(7-S27)+Y30&lt;0,$B25=$B31,T30&lt;=0,T27=0),0,IF(T27-T30*(7-S27)+Y30&gt;Z30-X30+Y30,Z30-X30+Y30,T27-T30*(7-S27)+Y30)),1)</f>
        <v>0</v>
      </c>
      <c r="W30" s="312"/>
      <c r="X30" s="139">
        <f t="shared" ref="X30" si="256">IF(OR($B25=$B31,S26=0),0,IF($B25=$B19,S25,$F25))</f>
        <v>0</v>
      </c>
      <c r="Y30" s="30">
        <f t="shared" ref="Y30" si="257">IF(OR($B25=$B31,S30=0),0,$G27-$G26)</f>
        <v>0</v>
      </c>
      <c r="Z30" s="134">
        <f t="shared" ref="Z30" si="258">IF(OR($B25=$B31,S30=0),0,S29)</f>
        <v>0</v>
      </c>
      <c r="AA30" s="138">
        <f t="shared" ref="AA30" si="259">IF($B25=$B31,0,T27)</f>
        <v>0</v>
      </c>
      <c r="AB30" s="176">
        <f t="shared" ref="AB30" si="260">IF($B19=$B25,IF(AD25+AD20&gt;0,1,0)+IF(AE25+AE20&gt;0,1,0)+IF(AF25+AF20&gt;0,1,0)+IF(AG25+AG20&gt;0,1,0)+IF(AH25+AH20&gt;0,1,0)+IF(AI25+AI20&gt;0,1,0)+IF(AJ25+AJ20&gt;0,1,0),AB26)</f>
        <v>0</v>
      </c>
      <c r="AC30" s="133">
        <f t="shared" ref="AC30" si="261">IF(OR($B25=$B31,AB30=0,(AC26-AI30+AG30)&lt;=0),0,(AC26-AI30+AG30)/AB30)</f>
        <v>0</v>
      </c>
      <c r="AD30" s="137">
        <f t="shared" ref="AD30" si="262">IF(AC30*(7-AB27)&lt;=0,0,AC30*(7-AB27))</f>
        <v>0</v>
      </c>
      <c r="AE30" s="311">
        <f t="shared" ref="AE30" si="263">ROUND(IF(OR(AC27-AC30*(7-AB27)+AH30&lt;0,$B25=$B31,AC30&lt;=0,AC27=0),0,IF(AC27-AC30*(7-AB27)+AH30&gt;AI30-AG30+AH30,AI30-AG30+AH30,AC27-AC30*(7-AB27)+AH30)),1)</f>
        <v>0</v>
      </c>
      <c r="AF30" s="312"/>
      <c r="AG30" s="139">
        <f t="shared" ref="AG30" si="264">IF(OR($B25=$B31,AB26=0),0,IF($B25=$B19,AB25,$F25))</f>
        <v>0</v>
      </c>
      <c r="AH30" s="30">
        <f t="shared" ref="AH30" si="265">IF(OR($B25=$B31,AB30=0),0,$G27-$G26)</f>
        <v>0</v>
      </c>
      <c r="AI30" s="134">
        <f t="shared" ref="AI30" si="266">IF(OR($B25=$B31,AB30=0),0,AB29)</f>
        <v>0</v>
      </c>
      <c r="AJ30" s="138">
        <f t="shared" ref="AJ30" si="267">IF($B25=$B31,0,AC27)</f>
        <v>0</v>
      </c>
      <c r="AK30" s="176">
        <f t="shared" ref="AK30" si="268">IF($B19=$B25,IF(AM25+AM20&gt;0,1,0)+IF(AN25+AN20&gt;0,1,0)+IF(AO25+AO20&gt;0,1,0)+IF(AP25+AP20&gt;0,1,0)+IF(AQ25+AQ20&gt;0,1,0)+IF(AR25+AR20&gt;0,1,0)+IF(AS25+AS20&gt;0,1,0),AK26)</f>
        <v>0</v>
      </c>
      <c r="AL30" s="133">
        <f t="shared" ref="AL30" si="269">IF(OR($B25=$B31,AK30=0,(AL26-AR30+AP30)&lt;=0),0,(AL26-AR30+AP30)/AK30)</f>
        <v>0</v>
      </c>
      <c r="AM30" s="137">
        <f t="shared" ref="AM30" si="270">IF(AL30*(7-AK27)&lt;=0,0,AL30*(7-AK27))</f>
        <v>0</v>
      </c>
      <c r="AN30" s="311">
        <f t="shared" ref="AN30" si="271">ROUND(IF(OR(AL27-AL30*(7-AK27)+AQ30&lt;0,$B25=$B31,AL30&lt;=0,AL27=0),0,IF(AL27-AL30*(7-AK27)+AQ30&gt;AR30-AP30+AQ30,AR30-AP30+AQ30,AL27-AL30*(7-AK27)+AQ30)),1)</f>
        <v>0</v>
      </c>
      <c r="AO30" s="312"/>
      <c r="AP30" s="139">
        <f t="shared" ref="AP30" si="272">IF(OR($B25=$B31,AK26=0),0,IF($B25=$B19,AK25,$F25))</f>
        <v>0</v>
      </c>
      <c r="AQ30" s="30">
        <f t="shared" ref="AQ30" si="273">IF(OR($B25=$B31,AK30=0),0,$G27-$G26)</f>
        <v>0</v>
      </c>
      <c r="AR30" s="134">
        <f t="shared" ref="AR30" si="274">IF(OR($B25=$B31,AK30=0),0,AK29)</f>
        <v>0</v>
      </c>
      <c r="AS30" s="138">
        <f t="shared" ref="AS30" si="275">IF($B25=$B31,0,AL27)</f>
        <v>0</v>
      </c>
      <c r="AT30" s="176">
        <f t="shared" ref="AT30" si="276">IF($B19=$B25,IF(AV25+AV20&gt;0,1,0)+IF(AW25+AW20&gt;0,1,0)+IF(AX25+AX20&gt;0,1,0)+IF(AY25+AY20&gt;0,1,0)+IF(AZ25+AZ20&gt;0,1,0)+IF(BA25+BA20&gt;0,1,0)+IF(BB25+BB20&gt;0,1,0),AT26)</f>
        <v>0</v>
      </c>
      <c r="AU30" s="133">
        <f t="shared" ref="AU30" si="277">IF(OR($B25=$B31,AT30=0,(AU26-BA30+AY30)&lt;=0),0,(AU26-BA30+AY30)/AT30)</f>
        <v>0</v>
      </c>
      <c r="AV30" s="137">
        <f t="shared" ref="AV30" si="278">IF(AU30*(7-AT27)&lt;=0,0,AU30*(7-AT27))</f>
        <v>0</v>
      </c>
      <c r="AW30" s="311">
        <f t="shared" ref="AW30" si="279">ROUND(IF(OR(AU27-AU30*(7-AT27)+AZ30&lt;0,$B25=$B31,AU30&lt;=0,AU27=0),0,IF(AU27-AU30*(7-AT27)+AZ30&gt;BA30-AY30+AZ30,BA30-AY30+AZ30,AU27-AU30*(7-AT27)+AZ30)),1)</f>
        <v>0</v>
      </c>
      <c r="AX30" s="312"/>
      <c r="AY30" s="139">
        <f t="shared" ref="AY30" si="280">IF(OR($B25=$B31,AT26=0),0,IF($B25=$B19,AT25,$F25))</f>
        <v>0</v>
      </c>
      <c r="AZ30" s="30">
        <f t="shared" ref="AZ30" si="281">IF(OR($B25=$B31,AT30=0),0,$G27-$G26)</f>
        <v>0</v>
      </c>
      <c r="BA30" s="134">
        <f t="shared" ref="BA30" si="282">IF(OR($B25=$B31,AT30=0),0,AT29)</f>
        <v>0</v>
      </c>
      <c r="BB30" s="138">
        <f t="shared" ref="BB30" si="283">IF($B25=$B31,0,AU27)</f>
        <v>0</v>
      </c>
    </row>
    <row r="31" spans="1:54" ht="15.75" x14ac:dyDescent="0.2">
      <c r="A31" s="1">
        <f t="shared" ref="A31" si="284">IF(B31="","1. Niewypełnione",B31)</f>
        <v>0</v>
      </c>
      <c r="B31" s="320">
        <f>lipiec!B31</f>
        <v>0</v>
      </c>
      <c r="C31" s="321">
        <f>lipiec!C31</f>
        <v>0</v>
      </c>
      <c r="D31" s="321">
        <f>lipiec!D31</f>
        <v>0</v>
      </c>
      <c r="E31" s="321">
        <f>lipiec!E31</f>
        <v>0</v>
      </c>
      <c r="F31" s="177">
        <f>lipiec!F31</f>
        <v>18</v>
      </c>
      <c r="G31" s="185">
        <f>lipiec!G31</f>
        <v>18</v>
      </c>
      <c r="H31" s="177"/>
      <c r="I31" s="192">
        <f t="shared" ref="I31:I35" si="285">K31+T31+AC31+AL31+AU31</f>
        <v>0</v>
      </c>
      <c r="J31" s="186">
        <f t="shared" ref="J31" si="286">IF(OR($B31=$B37,J34=0),0,ROUND((K32+P36)/J34,0))</f>
        <v>0</v>
      </c>
      <c r="K31" s="51">
        <f t="shared" ref="K31:K32" si="287">SUM(L31:R31)</f>
        <v>0</v>
      </c>
      <c r="L31" s="52">
        <f>lipiec!L31</f>
        <v>0</v>
      </c>
      <c r="M31" s="52">
        <f>lipiec!M31</f>
        <v>0</v>
      </c>
      <c r="N31" s="52">
        <f>lipiec!N31</f>
        <v>0</v>
      </c>
      <c r="O31" s="52">
        <f>lipiec!O31</f>
        <v>0</v>
      </c>
      <c r="P31" s="53">
        <f>lipiec!P31</f>
        <v>0</v>
      </c>
      <c r="Q31" s="54">
        <f>lipiec!Q31</f>
        <v>0</v>
      </c>
      <c r="R31" s="55">
        <f>lipiec!R31</f>
        <v>0</v>
      </c>
      <c r="S31" s="188">
        <f t="shared" ref="S31" si="288">IF(OR($B31=$B37,S34=0),0,ROUND((T32+Y36)/S34,0))</f>
        <v>0</v>
      </c>
      <c r="T31" s="51">
        <f t="shared" ref="T31:T32" si="289">SUM(U31:AA31)</f>
        <v>0</v>
      </c>
      <c r="U31" s="52">
        <f>lipiec!U31</f>
        <v>0</v>
      </c>
      <c r="V31" s="52">
        <f>lipiec!V31</f>
        <v>0</v>
      </c>
      <c r="W31" s="52">
        <f>lipiec!W31</f>
        <v>0</v>
      </c>
      <c r="X31" s="52">
        <f>lipiec!X31</f>
        <v>0</v>
      </c>
      <c r="Y31" s="53">
        <f>lipiec!Y31</f>
        <v>0</v>
      </c>
      <c r="Z31" s="54">
        <f>lipiec!Z31</f>
        <v>0</v>
      </c>
      <c r="AA31" s="55">
        <f>lipiec!AA31</f>
        <v>0</v>
      </c>
      <c r="AB31" s="188">
        <f t="shared" ref="AB31" si="290">IF(OR($B31=$B37,AB34=0),0,ROUND((AC32+AH36)/AB34,0))</f>
        <v>0</v>
      </c>
      <c r="AC31" s="51">
        <f t="shared" ref="AC31:AC32" si="291">SUM(AD31:AJ31)</f>
        <v>0</v>
      </c>
      <c r="AD31" s="52">
        <f>lipiec!AD31</f>
        <v>0</v>
      </c>
      <c r="AE31" s="52">
        <f>lipiec!AE31</f>
        <v>0</v>
      </c>
      <c r="AF31" s="52">
        <f>lipiec!AF31</f>
        <v>0</v>
      </c>
      <c r="AG31" s="52">
        <f>lipiec!AG31</f>
        <v>0</v>
      </c>
      <c r="AH31" s="53">
        <f>lipiec!AH31</f>
        <v>0</v>
      </c>
      <c r="AI31" s="54">
        <f>lipiec!AI31</f>
        <v>0</v>
      </c>
      <c r="AJ31" s="55">
        <f>lipiec!AJ31</f>
        <v>0</v>
      </c>
      <c r="AK31" s="188">
        <f t="shared" ref="AK31" si="292">IF(OR($B31=$B37,AK34=0),0,ROUND((AL32+AQ36)/AK34,0))</f>
        <v>0</v>
      </c>
      <c r="AL31" s="51">
        <f t="shared" ref="AL31:AL32" si="293">SUM(AM31:AS31)</f>
        <v>0</v>
      </c>
      <c r="AM31" s="52">
        <f>lipiec!AM31</f>
        <v>0</v>
      </c>
      <c r="AN31" s="52">
        <f>lipiec!AN31</f>
        <v>0</v>
      </c>
      <c r="AO31" s="52">
        <f>lipiec!AO31</f>
        <v>0</v>
      </c>
      <c r="AP31" s="52">
        <f>lipiec!AP31</f>
        <v>0</v>
      </c>
      <c r="AQ31" s="53">
        <f>lipiec!AQ31</f>
        <v>0</v>
      </c>
      <c r="AR31" s="54">
        <f>lipiec!AR31</f>
        <v>0</v>
      </c>
      <c r="AS31" s="55">
        <f>lipiec!AS31</f>
        <v>0</v>
      </c>
      <c r="AT31" s="188">
        <f t="shared" ref="AT31" si="294">IF(OR($B31=$B37,AT34=0),0,ROUND((AU32+AZ36)/AT34,0))</f>
        <v>0</v>
      </c>
      <c r="AU31" s="51">
        <f t="shared" ref="AU31:AU32" si="295">SUM(AV31:BB31)</f>
        <v>0</v>
      </c>
      <c r="AV31" s="52">
        <f t="shared" ref="AV31" si="296">IF(SUM($AM$9:$AS$9)=SUM($AV$9:$BB$9),AM31,IF(AND(SUM($AV$9:$BB$9)&gt;42,SUM($AV$9:$BB$9)&lt;49),AM31,0))</f>
        <v>0</v>
      </c>
      <c r="AW31" s="52">
        <f t="shared" ref="AW31" si="297">IF(SUM($AM$9:$AS$9)=SUM($AV$9:$BB$9),AN31,IF(AND(SUM($AV$9:$BB$9)&gt;42,SUM($AV$9:$BB$9)&lt;49),AN31,0))</f>
        <v>0</v>
      </c>
      <c r="AX31" s="52">
        <f t="shared" ref="AX31" si="298">IF(SUM($AM$9:$AS$9)=SUM($AV$9:$BB$9),AO31,IF(AND(SUM($AV$9:$BB$9)&gt;42,SUM($AV$9:$BB$9)&lt;49),AO31,0))</f>
        <v>0</v>
      </c>
      <c r="AY31" s="52">
        <f t="shared" ref="AY31" si="299">IF(SUM($AM$9:$AS$9)=SUM($AV$9:$BB$9),AP31,IF(AND(SUM($AV$9:$BB$9)&gt;42,SUM($AV$9:$BB$9)&lt;49),AP31,0))</f>
        <v>0</v>
      </c>
      <c r="AZ31" s="53">
        <f t="shared" ref="AZ31" si="300">IF(SUM($AM$9:$AS$9)=SUM($AV$9:$BB$9),AQ31,IF(AND(SUM($AV$9:$BB$9)&gt;42,SUM($AV$9:$BB$9)&lt;49),AQ31,0))</f>
        <v>0</v>
      </c>
      <c r="BA31" s="54">
        <f t="shared" ref="BA31" si="301">IF(SUM($AM$9:$AS$9)=SUM($AV$9:$BB$9),AR31,IF(AND(SUM($AV$9:$BB$9)&gt;42,SUM($AV$9:$BB$9)&lt;49),AR31,0))</f>
        <v>0</v>
      </c>
      <c r="BB31" s="55">
        <f t="shared" ref="BB31" si="302">IF(SUM($AM$9:$AS$9)=SUM($AV$9:$BB$9),AS31,IF(AND(SUM($AV$9:$BB$9)&gt;42,SUM($AV$9:$BB$9)&lt;49),AS31,0))</f>
        <v>0</v>
      </c>
    </row>
    <row r="32" spans="1:54" ht="12.75" hidden="1" customHeight="1" x14ac:dyDescent="0.2">
      <c r="B32" s="93"/>
      <c r="C32" s="94"/>
      <c r="D32" s="95"/>
      <c r="E32" s="115"/>
      <c r="F32" s="140" t="b">
        <f t="shared" ref="F32" si="303">IF($B25=$B31,OR(F26,G31&lt;F31),G31&lt;F31)</f>
        <v>0</v>
      </c>
      <c r="G32" s="189">
        <f t="shared" ref="G32" si="304">IF(AND($B25=$B31,$B25&lt;&gt;"",$B25&lt;&gt;0),G31+G26,G31)</f>
        <v>18</v>
      </c>
      <c r="H32" s="120"/>
      <c r="I32" s="165">
        <f t="shared" si="285"/>
        <v>0</v>
      </c>
      <c r="J32" s="194">
        <f t="shared" ref="J32" si="305">7-COUNTIF(L31:R31,0)-COUNTIF(L31:R31,"")</f>
        <v>0</v>
      </c>
      <c r="K32" s="22">
        <f t="shared" si="287"/>
        <v>0</v>
      </c>
      <c r="L32" s="35">
        <f t="shared" ref="L32:R32" si="306">IF($B25=$B31,L31+L26,L31)</f>
        <v>0</v>
      </c>
      <c r="M32" s="35">
        <f t="shared" si="306"/>
        <v>0</v>
      </c>
      <c r="N32" s="35">
        <f t="shared" si="306"/>
        <v>0</v>
      </c>
      <c r="O32" s="35">
        <f t="shared" si="306"/>
        <v>0</v>
      </c>
      <c r="P32" s="36">
        <f t="shared" si="306"/>
        <v>0</v>
      </c>
      <c r="Q32" s="37">
        <f t="shared" si="306"/>
        <v>0</v>
      </c>
      <c r="R32" s="38">
        <f t="shared" si="306"/>
        <v>0</v>
      </c>
      <c r="S32" s="194">
        <f t="shared" ref="S32" si="307">7-COUNTIF(U31:AA31,0)-COUNTIF(U31:AA31,"")</f>
        <v>0</v>
      </c>
      <c r="T32" s="22">
        <f t="shared" si="289"/>
        <v>0</v>
      </c>
      <c r="U32" s="35">
        <f t="shared" ref="U32:AA32" si="308">IF($B25=$B31,U31+U26,U31)</f>
        <v>0</v>
      </c>
      <c r="V32" s="35">
        <f t="shared" si="308"/>
        <v>0</v>
      </c>
      <c r="W32" s="35">
        <f t="shared" si="308"/>
        <v>0</v>
      </c>
      <c r="X32" s="35">
        <f t="shared" si="308"/>
        <v>0</v>
      </c>
      <c r="Y32" s="36">
        <f t="shared" si="308"/>
        <v>0</v>
      </c>
      <c r="Z32" s="37">
        <f t="shared" si="308"/>
        <v>0</v>
      </c>
      <c r="AA32" s="38">
        <f t="shared" si="308"/>
        <v>0</v>
      </c>
      <c r="AB32" s="194">
        <f t="shared" ref="AB32" si="309">7-COUNTIF(AD31:AJ31,0)-COUNTIF(AD31:AJ31,"")</f>
        <v>0</v>
      </c>
      <c r="AC32" s="22">
        <f t="shared" si="291"/>
        <v>0</v>
      </c>
      <c r="AD32" s="35">
        <f t="shared" ref="AD32:AJ32" si="310">IF($B25=$B31,AD31+AD26,AD31)</f>
        <v>0</v>
      </c>
      <c r="AE32" s="35">
        <f t="shared" si="310"/>
        <v>0</v>
      </c>
      <c r="AF32" s="35">
        <f t="shared" si="310"/>
        <v>0</v>
      </c>
      <c r="AG32" s="35">
        <f t="shared" si="310"/>
        <v>0</v>
      </c>
      <c r="AH32" s="36">
        <f t="shared" si="310"/>
        <v>0</v>
      </c>
      <c r="AI32" s="37">
        <f t="shared" si="310"/>
        <v>0</v>
      </c>
      <c r="AJ32" s="38">
        <f t="shared" si="310"/>
        <v>0</v>
      </c>
      <c r="AK32" s="194">
        <f t="shared" ref="AK32" si="311">7-COUNTIF(AM31:AS31,0)-COUNTIF(AM31:AS31,"")</f>
        <v>0</v>
      </c>
      <c r="AL32" s="22">
        <f t="shared" si="293"/>
        <v>0</v>
      </c>
      <c r="AM32" s="35">
        <f t="shared" ref="AM32:AS32" si="312">IF($B25=$B31,AM31+AM26,AM31)</f>
        <v>0</v>
      </c>
      <c r="AN32" s="35">
        <f t="shared" si="312"/>
        <v>0</v>
      </c>
      <c r="AO32" s="35">
        <f t="shared" si="312"/>
        <v>0</v>
      </c>
      <c r="AP32" s="35">
        <f t="shared" si="312"/>
        <v>0</v>
      </c>
      <c r="AQ32" s="36">
        <f t="shared" si="312"/>
        <v>0</v>
      </c>
      <c r="AR32" s="37">
        <f t="shared" si="312"/>
        <v>0</v>
      </c>
      <c r="AS32" s="38">
        <f t="shared" si="312"/>
        <v>0</v>
      </c>
      <c r="AT32" s="194">
        <f t="shared" ref="AT32" si="313">7-COUNTIF(AV31:BB31,0)-COUNTIF(AV31:BB31,"")</f>
        <v>0</v>
      </c>
      <c r="AU32" s="22">
        <f t="shared" si="295"/>
        <v>0</v>
      </c>
      <c r="AV32" s="35">
        <f t="shared" ref="AV32:BB32" si="314">IF($B25=$B31,AV31+AV26,AV31)</f>
        <v>0</v>
      </c>
      <c r="AW32" s="35">
        <f t="shared" si="314"/>
        <v>0</v>
      </c>
      <c r="AX32" s="35">
        <f t="shared" si="314"/>
        <v>0</v>
      </c>
      <c r="AY32" s="35">
        <f t="shared" si="314"/>
        <v>0</v>
      </c>
      <c r="AZ32" s="36">
        <f t="shared" si="314"/>
        <v>0</v>
      </c>
      <c r="BA32" s="37">
        <f t="shared" si="314"/>
        <v>0</v>
      </c>
      <c r="BB32" s="38">
        <f t="shared" si="314"/>
        <v>0</v>
      </c>
    </row>
    <row r="33" spans="1:54" ht="15" hidden="1" customHeight="1" x14ac:dyDescent="0.2">
      <c r="B33" s="116"/>
      <c r="C33" s="117"/>
      <c r="D33" s="118"/>
      <c r="E33" s="119"/>
      <c r="F33" s="92"/>
      <c r="G33" s="190">
        <f t="shared" ref="G33" si="315">IF(AND($B25=$B31,$B25&lt;&gt;"",$B25&lt;&gt;0),F31+G27,F31)</f>
        <v>18</v>
      </c>
      <c r="H33" s="121"/>
      <c r="I33" s="165">
        <f t="shared" si="285"/>
        <v>0</v>
      </c>
      <c r="J33" s="195">
        <f t="shared" ref="J33" si="316">IF($B31=$B25,COUNTIF(L33:R33,0),COUNTIF(L34:R34,0)+COUNTIF(L34:R34,""))</f>
        <v>7</v>
      </c>
      <c r="K33" s="39">
        <f t="shared" ref="K33:R33" si="317">IF($B25=$B31,K34+K27,K34)</f>
        <v>0</v>
      </c>
      <c r="L33" s="40">
        <f t="shared" si="317"/>
        <v>0</v>
      </c>
      <c r="M33" s="40">
        <f t="shared" si="317"/>
        <v>0</v>
      </c>
      <c r="N33" s="40">
        <f t="shared" si="317"/>
        <v>0</v>
      </c>
      <c r="O33" s="40">
        <f t="shared" si="317"/>
        <v>0</v>
      </c>
      <c r="P33" s="41">
        <f t="shared" si="317"/>
        <v>0</v>
      </c>
      <c r="Q33" s="42">
        <f t="shared" si="317"/>
        <v>0</v>
      </c>
      <c r="R33" s="43">
        <f t="shared" si="317"/>
        <v>0</v>
      </c>
      <c r="S33" s="195">
        <f t="shared" ref="S33" si="318">IF($B31=$B25,COUNTIF(U33:AA33,0),COUNTIF(U34:AA34,0)+COUNTIF(U34:AA34,""))</f>
        <v>7</v>
      </c>
      <c r="T33" s="39">
        <f t="shared" ref="T33:AA33" si="319">IF($B25=$B31,T34+T27,T34)</f>
        <v>0</v>
      </c>
      <c r="U33" s="40">
        <f t="shared" si="319"/>
        <v>0</v>
      </c>
      <c r="V33" s="40">
        <f t="shared" si="319"/>
        <v>0</v>
      </c>
      <c r="W33" s="40">
        <f t="shared" si="319"/>
        <v>0</v>
      </c>
      <c r="X33" s="40">
        <f t="shared" si="319"/>
        <v>0</v>
      </c>
      <c r="Y33" s="41">
        <f t="shared" si="319"/>
        <v>0</v>
      </c>
      <c r="Z33" s="42">
        <f t="shared" si="319"/>
        <v>0</v>
      </c>
      <c r="AA33" s="43">
        <f t="shared" si="319"/>
        <v>0</v>
      </c>
      <c r="AB33" s="195">
        <f t="shared" ref="AB33" si="320">IF($B31=$B25,COUNTIF(AD33:AJ33,0),COUNTIF(AD34:AJ34,0)+COUNTIF(AD34:AJ34,""))</f>
        <v>7</v>
      </c>
      <c r="AC33" s="39">
        <f t="shared" ref="AC33:AJ33" si="321">IF($B25=$B31,AC34+AC27,AC34)</f>
        <v>0</v>
      </c>
      <c r="AD33" s="40">
        <f t="shared" si="321"/>
        <v>0</v>
      </c>
      <c r="AE33" s="40">
        <f t="shared" si="321"/>
        <v>0</v>
      </c>
      <c r="AF33" s="40">
        <f t="shared" si="321"/>
        <v>0</v>
      </c>
      <c r="AG33" s="40">
        <f t="shared" si="321"/>
        <v>0</v>
      </c>
      <c r="AH33" s="41">
        <f t="shared" si="321"/>
        <v>0</v>
      </c>
      <c r="AI33" s="42">
        <f t="shared" si="321"/>
        <v>0</v>
      </c>
      <c r="AJ33" s="43">
        <f t="shared" si="321"/>
        <v>0</v>
      </c>
      <c r="AK33" s="195">
        <f t="shared" ref="AK33" si="322">IF($B31=$B25,COUNTIF(AM33:AS33,0),COUNTIF(AM34:AS34,0)+COUNTIF(AM34:AS34,""))</f>
        <v>7</v>
      </c>
      <c r="AL33" s="39">
        <f t="shared" ref="AL33:AS33" si="323">IF($B25=$B31,AL34+AL27,AL34)</f>
        <v>0</v>
      </c>
      <c r="AM33" s="40">
        <f t="shared" si="323"/>
        <v>0</v>
      </c>
      <c r="AN33" s="40">
        <f t="shared" si="323"/>
        <v>0</v>
      </c>
      <c r="AO33" s="40">
        <f t="shared" si="323"/>
        <v>0</v>
      </c>
      <c r="AP33" s="40">
        <f t="shared" si="323"/>
        <v>0</v>
      </c>
      <c r="AQ33" s="41">
        <f t="shared" si="323"/>
        <v>0</v>
      </c>
      <c r="AR33" s="42">
        <f t="shared" si="323"/>
        <v>0</v>
      </c>
      <c r="AS33" s="43">
        <f t="shared" si="323"/>
        <v>0</v>
      </c>
      <c r="AT33" s="195">
        <f t="shared" ref="AT33" si="324">IF($B31=$B25,COUNTIF(AV33:BB33,0),COUNTIF(AV34:BB34,0)+COUNTIF(AV34:BB34,""))</f>
        <v>7</v>
      </c>
      <c r="AU33" s="39">
        <f t="shared" ref="AU33:BB33" si="325">IF($B25=$B31,AU34+AU27,AU34)</f>
        <v>0</v>
      </c>
      <c r="AV33" s="40">
        <f t="shared" si="325"/>
        <v>0</v>
      </c>
      <c r="AW33" s="40">
        <f t="shared" si="325"/>
        <v>0</v>
      </c>
      <c r="AX33" s="40">
        <f t="shared" si="325"/>
        <v>0</v>
      </c>
      <c r="AY33" s="40">
        <f t="shared" si="325"/>
        <v>0</v>
      </c>
      <c r="AZ33" s="41">
        <f t="shared" si="325"/>
        <v>0</v>
      </c>
      <c r="BA33" s="42">
        <f t="shared" si="325"/>
        <v>0</v>
      </c>
      <c r="BB33" s="43">
        <f t="shared" si="325"/>
        <v>0</v>
      </c>
    </row>
    <row r="34" spans="1:54" ht="15.75" customHeight="1" x14ac:dyDescent="0.2">
      <c r="A34" s="1">
        <f t="shared" ref="A34" si="326">A31</f>
        <v>0</v>
      </c>
      <c r="B34" s="313">
        <f t="shared" ref="B34" si="327">B28+1</f>
        <v>3</v>
      </c>
      <c r="C34" s="314"/>
      <c r="D34" s="314"/>
      <c r="E34" s="314"/>
      <c r="F34" s="31"/>
      <c r="G34" s="183"/>
      <c r="H34" s="122">
        <f t="shared" ref="H34" si="328">5-COUNTIF(AU31,0)-COUNTIF(AL31,0)-COUNTIF(AC31,0)-COUNTIF(T31,0)-COUNTIF(K31,0)</f>
        <v>0</v>
      </c>
      <c r="I34" s="165">
        <f t="shared" si="285"/>
        <v>0</v>
      </c>
      <c r="J34" s="187">
        <f t="shared" ref="J34" si="329">IF($B31=$B25,J28+IF($F31&lt;&gt;$G31,(K31+$G33-$G32)/$F31,K31/$F31),IF($F31&lt;&gt;G31,(K31+$G33-$G32)/$F31,K31/$F31))</f>
        <v>0</v>
      </c>
      <c r="K34" s="7">
        <f t="shared" ref="K34:K35" si="330">SUM(L34:R34)</f>
        <v>0</v>
      </c>
      <c r="L34" s="26">
        <f t="shared" ref="L34:R34" si="331">L31</f>
        <v>0</v>
      </c>
      <c r="M34" s="26">
        <f t="shared" si="331"/>
        <v>0</v>
      </c>
      <c r="N34" s="26">
        <f t="shared" si="331"/>
        <v>0</v>
      </c>
      <c r="O34" s="26">
        <f t="shared" si="331"/>
        <v>0</v>
      </c>
      <c r="P34" s="26">
        <f t="shared" si="331"/>
        <v>0</v>
      </c>
      <c r="Q34" s="29">
        <f t="shared" si="331"/>
        <v>0</v>
      </c>
      <c r="R34" s="23">
        <f t="shared" si="331"/>
        <v>0</v>
      </c>
      <c r="S34" s="187">
        <f t="shared" ref="S34" si="332">IF($B31=$B25,S28+IF($F31&lt;&gt;$G31,(T31+$G33-$G32)/$F31,T31/$F31),IF($F31&lt;&gt;P31,(T31+$G33-$G32)/$F31,T31/$F31))</f>
        <v>0</v>
      </c>
      <c r="T34" s="7">
        <f t="shared" ref="T34:T35" si="333">SUM(U34:AA34)</f>
        <v>0</v>
      </c>
      <c r="U34" s="26">
        <f t="shared" ref="U34:AA34" si="334">U31</f>
        <v>0</v>
      </c>
      <c r="V34" s="26">
        <f t="shared" si="334"/>
        <v>0</v>
      </c>
      <c r="W34" s="26">
        <f t="shared" si="334"/>
        <v>0</v>
      </c>
      <c r="X34" s="26">
        <f t="shared" si="334"/>
        <v>0</v>
      </c>
      <c r="Y34" s="113">
        <f t="shared" si="334"/>
        <v>0</v>
      </c>
      <c r="Z34" s="29">
        <f t="shared" si="334"/>
        <v>0</v>
      </c>
      <c r="AA34" s="23">
        <f t="shared" si="334"/>
        <v>0</v>
      </c>
      <c r="AB34" s="187">
        <f t="shared" ref="AB34" si="335">IF($B31=$B25,AB28+IF($F31&lt;&gt;$G31,(AC31+$G33-$G32)/$F31,AC31/$F31),IF($F31&lt;&gt;Y31,(AC31+$G33-$G32)/$F31,AC31/$F31))</f>
        <v>0</v>
      </c>
      <c r="AC34" s="7">
        <f t="shared" ref="AC34:AC35" si="336">SUM(AD34:AJ34)</f>
        <v>0</v>
      </c>
      <c r="AD34" s="26">
        <f t="shared" ref="AD34:AJ34" si="337">AD31</f>
        <v>0</v>
      </c>
      <c r="AE34" s="26">
        <f t="shared" si="337"/>
        <v>0</v>
      </c>
      <c r="AF34" s="26">
        <f t="shared" si="337"/>
        <v>0</v>
      </c>
      <c r="AG34" s="26">
        <f t="shared" si="337"/>
        <v>0</v>
      </c>
      <c r="AH34" s="113">
        <f t="shared" si="337"/>
        <v>0</v>
      </c>
      <c r="AI34" s="29">
        <f t="shared" si="337"/>
        <v>0</v>
      </c>
      <c r="AJ34" s="23">
        <f t="shared" si="337"/>
        <v>0</v>
      </c>
      <c r="AK34" s="187">
        <f t="shared" ref="AK34" si="338">IF($B31=$B25,AK28+IF($F31&lt;&gt;$G31,(AL31+$G33-$G32)/$F31,AL31/$F31),IF($F31&lt;&gt;AH31,(AL31+$G33-$G32)/$F31,AL31/$F31))</f>
        <v>0</v>
      </c>
      <c r="AL34" s="7">
        <f t="shared" ref="AL34:AL35" si="339">SUM(AM34:AS34)</f>
        <v>0</v>
      </c>
      <c r="AM34" s="26">
        <f t="shared" ref="AM34:AS34" si="340">AM31</f>
        <v>0</v>
      </c>
      <c r="AN34" s="26">
        <f t="shared" si="340"/>
        <v>0</v>
      </c>
      <c r="AO34" s="26">
        <f t="shared" si="340"/>
        <v>0</v>
      </c>
      <c r="AP34" s="26">
        <f t="shared" si="340"/>
        <v>0</v>
      </c>
      <c r="AQ34" s="113">
        <f t="shared" si="340"/>
        <v>0</v>
      </c>
      <c r="AR34" s="29">
        <f t="shared" si="340"/>
        <v>0</v>
      </c>
      <c r="AS34" s="23">
        <f t="shared" si="340"/>
        <v>0</v>
      </c>
      <c r="AT34" s="187">
        <f t="shared" ref="AT34" si="341">IF($B31=$B25,AT28+IF($F31&lt;&gt;$G31,(AU31+$G33-$G32)/$F31,AU31/$F31),IF($F31&lt;&gt;AQ31,(AU31+$G33-$G32)/$F31,AU31/$F31))</f>
        <v>0</v>
      </c>
      <c r="AU34" s="7">
        <f t="shared" ref="AU34:AU35" si="342">SUM(AV34:BB34)</f>
        <v>0</v>
      </c>
      <c r="AV34" s="6">
        <f t="shared" ref="AV34" si="343">IF(SUM($AM$9:$AS$9)=SUM($AV$9:$BB$9),AV31,IF(AND(SUM($AV$9:$BB$9)&gt;42,SUM($AV$9:$BB$9)&lt;49),AV31,0))</f>
        <v>0</v>
      </c>
      <c r="AW34" s="6">
        <f t="shared" ref="AW34:BB34" si="344">IF(SUM($AM$9:$AS$9)=SUM($AV$9:$BB$9),AW31,IF(AND(SUM($AV$9:$BB$9)&gt;42,SUM($AV$9:$BB$9)&lt;49),AW31,0))</f>
        <v>0</v>
      </c>
      <c r="AX34" s="6">
        <f t="shared" si="344"/>
        <v>0</v>
      </c>
      <c r="AY34" s="6">
        <f t="shared" si="344"/>
        <v>0</v>
      </c>
      <c r="AZ34" s="26">
        <f t="shared" si="344"/>
        <v>0</v>
      </c>
      <c r="BA34" s="29">
        <f t="shared" si="344"/>
        <v>0</v>
      </c>
      <c r="BB34" s="23">
        <f t="shared" si="344"/>
        <v>0</v>
      </c>
    </row>
    <row r="35" spans="1:54" ht="15.75" customHeight="1" x14ac:dyDescent="0.2">
      <c r="A35" s="1">
        <f t="shared" ref="A35:A36" si="345">A34</f>
        <v>0</v>
      </c>
      <c r="B35" s="313"/>
      <c r="C35" s="314"/>
      <c r="D35" s="314"/>
      <c r="E35" s="314"/>
      <c r="F35" s="31"/>
      <c r="G35" s="183"/>
      <c r="H35" s="123">
        <f t="shared" ref="H35" si="346">IF($B31=$B25,H29+F35,$F35)</f>
        <v>0</v>
      </c>
      <c r="I35" s="165">
        <f t="shared" si="285"/>
        <v>0</v>
      </c>
      <c r="J35" s="141">
        <f t="shared" ref="J35" si="347">IF($H34=0,0,IF($B25=$B31,IF($H36&gt;0,$H36+J29,K31+J29),IF($H36&gt;0,$H36,K31)))</f>
        <v>0</v>
      </c>
      <c r="K35" s="7">
        <f t="shared" si="330"/>
        <v>0</v>
      </c>
      <c r="L35" s="6"/>
      <c r="M35" s="6"/>
      <c r="N35" s="6"/>
      <c r="O35" s="6"/>
      <c r="P35" s="26"/>
      <c r="Q35" s="29"/>
      <c r="R35" s="23"/>
      <c r="S35" s="141">
        <f t="shared" ref="S35" si="348">IF($H34=0,0,IF($B25=$B31,IF($H36&gt;0,$H36+S29,T31+S29),IF($H36&gt;0,$H36,T31)))</f>
        <v>0</v>
      </c>
      <c r="T35" s="7">
        <f t="shared" si="333"/>
        <v>0</v>
      </c>
      <c r="U35" s="6"/>
      <c r="V35" s="6"/>
      <c r="W35" s="6"/>
      <c r="X35" s="6"/>
      <c r="Y35" s="26"/>
      <c r="Z35" s="29"/>
      <c r="AA35" s="23"/>
      <c r="AB35" s="141">
        <f t="shared" ref="AB35" si="349">IF($H34=0,0,IF($B25=$B31,IF($H36&gt;0,$H36+AB29,AC31+AB29),IF($H36&gt;0,$H36,AC31)))</f>
        <v>0</v>
      </c>
      <c r="AC35" s="7">
        <f t="shared" si="336"/>
        <v>0</v>
      </c>
      <c r="AD35" s="6"/>
      <c r="AE35" s="6"/>
      <c r="AF35" s="6"/>
      <c r="AG35" s="6"/>
      <c r="AH35" s="26"/>
      <c r="AI35" s="29"/>
      <c r="AJ35" s="23"/>
      <c r="AK35" s="141">
        <f t="shared" ref="AK35" si="350">IF($H34=0,0,IF($B25=$B31,IF($H36&gt;0,$H36+AK29,AL31+AK29),IF($H36&gt;0,$H36,AL31)))</f>
        <v>0</v>
      </c>
      <c r="AL35" s="7">
        <f t="shared" si="339"/>
        <v>0</v>
      </c>
      <c r="AM35" s="6"/>
      <c r="AN35" s="6"/>
      <c r="AO35" s="6"/>
      <c r="AP35" s="6"/>
      <c r="AQ35" s="26"/>
      <c r="AR35" s="29"/>
      <c r="AS35" s="23"/>
      <c r="AT35" s="141">
        <f t="shared" ref="AT35" si="351">IF($H34=0,0,IF($B25=$B31,IF($H36&gt;0,$H36+AT29,AU31+AT29),IF($H36&gt;0,$H36,AU31)))</f>
        <v>0</v>
      </c>
      <c r="AU35" s="7">
        <f t="shared" si="342"/>
        <v>0</v>
      </c>
      <c r="AV35" s="6"/>
      <c r="AW35" s="6"/>
      <c r="AX35" s="6"/>
      <c r="AY35" s="6"/>
      <c r="AZ35" s="26"/>
      <c r="BA35" s="29"/>
      <c r="BB35" s="23"/>
    </row>
    <row r="36" spans="1:54" ht="18.75" customHeight="1" thickBot="1" x14ac:dyDescent="0.25">
      <c r="A36" s="1">
        <f t="shared" si="345"/>
        <v>0</v>
      </c>
      <c r="B36" s="323" t="str">
        <f>IF(B31="",Wydruk!$AE$6,IF(J32=0,Wydruk!$AE$7,IF(AND(G32&lt;G33,B31&lt;&gt;$B37),Wydruk!$AE$13,IF(AND($B31=$B25,$B31&lt;&gt;$B37),IF(OR(OR(J36&lt;4,J36&gt;5),OR(S36&lt;4,S36&gt;5),OR(AB36&lt;4,AB36&gt;5),OR(AK36&lt;4,AK36&gt;5),OR(AND(AT36&lt;4,AT36&gt;0),AT36&gt;5)),Wydruk!$AE$8,Wydruk!$AE$9),IF($B31=$B37,IF($F35&lt;&gt;0,Wydruk!$AE$12,Wydruk!$AE$10),IF(OR(OR(J32&lt;4,J32&gt;5),OR(S32&lt;4,S32&gt;5),OR(AB32&lt;4,AB32&gt;5),OR(AK32&lt;4,AK32&gt;5),OR(AND(AT32&lt;4,AT32&gt;0),AT32&gt;5)),Wydruk!$AE$8,Wydruk!$AE$11))))))</f>
        <v>Uzupełnij liczby godzin tygodniowego planu</v>
      </c>
      <c r="C36" s="324"/>
      <c r="D36" s="324"/>
      <c r="E36" s="324"/>
      <c r="F36" s="173">
        <f>lipiec!F36</f>
        <v>0</v>
      </c>
      <c r="G36" s="184">
        <f>lipiec!G36</f>
        <v>0</v>
      </c>
      <c r="H36" s="191">
        <f t="shared" ref="H36" si="352">IF(OR($G36=0,$F36=0,$G36="",$F36=""),0,$G36/$F36)</f>
        <v>0</v>
      </c>
      <c r="I36" s="193"/>
      <c r="J36" s="176">
        <f t="shared" ref="J36" si="353">IF($B25=$B31,IF(L31+L26&gt;0,1,0)+IF(M31+M26&gt;0,1,0)+IF(N31+N26&gt;0,1,0)+IF(O31+O26&gt;0,1,0)+IF(P31+P26&gt;0,1,0)+IF(Q31+Q26&gt;0,1,0)+IF(R31+R26&gt;0,1,0),J32)</f>
        <v>0</v>
      </c>
      <c r="K36" s="133">
        <f t="shared" ref="K36" si="354">IF(OR($B31=$B37,J36=0,(K32-Q36+O36)&lt;=0),0,(K32-Q36+O36)/J36)</f>
        <v>0</v>
      </c>
      <c r="L36" s="137">
        <f t="shared" ref="L36" si="355">IF(K36*(7-J33)&lt;=0,0,K36*(7-J33))</f>
        <v>0</v>
      </c>
      <c r="M36" s="311">
        <f t="shared" ref="M36" si="356">ROUND(IF(OR(K33-K36*(7-J33)+P36&lt;0,$B31=$B37,K36&lt;=0,K33=0),0,IF(K33-K36*(7-J33)+P36&gt;Q36-O36+P36,Q36-O36+P36,K33-K36*(7-J33)+P36)),1)</f>
        <v>0</v>
      </c>
      <c r="N36" s="312"/>
      <c r="O36" s="139">
        <f t="shared" ref="O36" si="357">IF(OR($B31=$B37,J32=0),0,IF($B31=$B25,J31,$F31))</f>
        <v>0</v>
      </c>
      <c r="P36" s="30">
        <f t="shared" ref="P36" si="358">IF(OR($B31=$B37,J36=0),0,$G33-$G32)</f>
        <v>0</v>
      </c>
      <c r="Q36" s="134">
        <f t="shared" ref="Q36" si="359">IF(OR($B31=$B37,J36=0),0,J35)</f>
        <v>0</v>
      </c>
      <c r="R36" s="138">
        <f t="shared" ref="R36" si="360">IF($B31=$B37,0,K33)</f>
        <v>0</v>
      </c>
      <c r="S36" s="176">
        <f t="shared" ref="S36" si="361">IF($B25=$B31,IF(U31+U26&gt;0,1,0)+IF(V31+V26&gt;0,1,0)+IF(W31+W26&gt;0,1,0)+IF(X31+X26&gt;0,1,0)+IF(Y31+Y26&gt;0,1,0)+IF(Z31+Z26&gt;0,1,0)+IF(AA31+AA26&gt;0,1,0),S32)</f>
        <v>0</v>
      </c>
      <c r="T36" s="133">
        <f t="shared" ref="T36" si="362">IF(OR($B31=$B37,S36=0,(T32-Z36+X36)&lt;=0),0,(T32-Z36+X36)/S36)</f>
        <v>0</v>
      </c>
      <c r="U36" s="137">
        <f t="shared" ref="U36" si="363">IF(T36*(7-S33)&lt;=0,0,T36*(7-S33))</f>
        <v>0</v>
      </c>
      <c r="V36" s="311">
        <f t="shared" ref="V36" si="364">ROUND(IF(OR(T33-T36*(7-S33)+Y36&lt;0,$B31=$B37,T36&lt;=0,T33=0),0,IF(T33-T36*(7-S33)+Y36&gt;Z36-X36+Y36,Z36-X36+Y36,T33-T36*(7-S33)+Y36)),1)</f>
        <v>0</v>
      </c>
      <c r="W36" s="312"/>
      <c r="X36" s="139">
        <f t="shared" ref="X36" si="365">IF(OR($B31=$B37,S32=0),0,IF($B31=$B25,S31,$F31))</f>
        <v>0</v>
      </c>
      <c r="Y36" s="30">
        <f t="shared" ref="Y36" si="366">IF(OR($B31=$B37,S36=0),0,$G33-$G32)</f>
        <v>0</v>
      </c>
      <c r="Z36" s="134">
        <f t="shared" ref="Z36" si="367">IF(OR($B31=$B37,S36=0),0,S35)</f>
        <v>0</v>
      </c>
      <c r="AA36" s="138">
        <f t="shared" ref="AA36" si="368">IF($B31=$B37,0,T33)</f>
        <v>0</v>
      </c>
      <c r="AB36" s="176">
        <f t="shared" ref="AB36" si="369">IF($B25=$B31,IF(AD31+AD26&gt;0,1,0)+IF(AE31+AE26&gt;0,1,0)+IF(AF31+AF26&gt;0,1,0)+IF(AG31+AG26&gt;0,1,0)+IF(AH31+AH26&gt;0,1,0)+IF(AI31+AI26&gt;0,1,0)+IF(AJ31+AJ26&gt;0,1,0),AB32)</f>
        <v>0</v>
      </c>
      <c r="AC36" s="133">
        <f t="shared" ref="AC36" si="370">IF(OR($B31=$B37,AB36=0,(AC32-AI36+AG36)&lt;=0),0,(AC32-AI36+AG36)/AB36)</f>
        <v>0</v>
      </c>
      <c r="AD36" s="137">
        <f t="shared" ref="AD36" si="371">IF(AC36*(7-AB33)&lt;=0,0,AC36*(7-AB33))</f>
        <v>0</v>
      </c>
      <c r="AE36" s="311">
        <f t="shared" ref="AE36" si="372">ROUND(IF(OR(AC33-AC36*(7-AB33)+AH36&lt;0,$B31=$B37,AC36&lt;=0,AC33=0),0,IF(AC33-AC36*(7-AB33)+AH36&gt;AI36-AG36+AH36,AI36-AG36+AH36,AC33-AC36*(7-AB33)+AH36)),1)</f>
        <v>0</v>
      </c>
      <c r="AF36" s="312"/>
      <c r="AG36" s="139">
        <f t="shared" ref="AG36" si="373">IF(OR($B31=$B37,AB32=0),0,IF($B31=$B25,AB31,$F31))</f>
        <v>0</v>
      </c>
      <c r="AH36" s="30">
        <f t="shared" ref="AH36" si="374">IF(OR($B31=$B37,AB36=0),0,$G33-$G32)</f>
        <v>0</v>
      </c>
      <c r="AI36" s="134">
        <f t="shared" ref="AI36" si="375">IF(OR($B31=$B37,AB36=0),0,AB35)</f>
        <v>0</v>
      </c>
      <c r="AJ36" s="138">
        <f t="shared" ref="AJ36" si="376">IF($B31=$B37,0,AC33)</f>
        <v>0</v>
      </c>
      <c r="AK36" s="176">
        <f t="shared" ref="AK36" si="377">IF($B25=$B31,IF(AM31+AM26&gt;0,1,0)+IF(AN31+AN26&gt;0,1,0)+IF(AO31+AO26&gt;0,1,0)+IF(AP31+AP26&gt;0,1,0)+IF(AQ31+AQ26&gt;0,1,0)+IF(AR31+AR26&gt;0,1,0)+IF(AS31+AS26&gt;0,1,0),AK32)</f>
        <v>0</v>
      </c>
      <c r="AL36" s="133">
        <f t="shared" ref="AL36" si="378">IF(OR($B31=$B37,AK36=0,(AL32-AR36+AP36)&lt;=0),0,(AL32-AR36+AP36)/AK36)</f>
        <v>0</v>
      </c>
      <c r="AM36" s="137">
        <f t="shared" ref="AM36" si="379">IF(AL36*(7-AK33)&lt;=0,0,AL36*(7-AK33))</f>
        <v>0</v>
      </c>
      <c r="AN36" s="311">
        <f t="shared" ref="AN36" si="380">ROUND(IF(OR(AL33-AL36*(7-AK33)+AQ36&lt;0,$B31=$B37,AL36&lt;=0,AL33=0),0,IF(AL33-AL36*(7-AK33)+AQ36&gt;AR36-AP36+AQ36,AR36-AP36+AQ36,AL33-AL36*(7-AK33)+AQ36)),1)</f>
        <v>0</v>
      </c>
      <c r="AO36" s="312"/>
      <c r="AP36" s="139">
        <f t="shared" ref="AP36" si="381">IF(OR($B31=$B37,AK32=0),0,IF($B31=$B25,AK31,$F31))</f>
        <v>0</v>
      </c>
      <c r="AQ36" s="30">
        <f t="shared" ref="AQ36" si="382">IF(OR($B31=$B37,AK36=0),0,$G33-$G32)</f>
        <v>0</v>
      </c>
      <c r="AR36" s="134">
        <f t="shared" ref="AR36" si="383">IF(OR($B31=$B37,AK36=0),0,AK35)</f>
        <v>0</v>
      </c>
      <c r="AS36" s="138">
        <f t="shared" ref="AS36" si="384">IF($B31=$B37,0,AL33)</f>
        <v>0</v>
      </c>
      <c r="AT36" s="176">
        <f t="shared" ref="AT36" si="385">IF($B25=$B31,IF(AV31+AV26&gt;0,1,0)+IF(AW31+AW26&gt;0,1,0)+IF(AX31+AX26&gt;0,1,0)+IF(AY31+AY26&gt;0,1,0)+IF(AZ31+AZ26&gt;0,1,0)+IF(BA31+BA26&gt;0,1,0)+IF(BB31+BB26&gt;0,1,0),AT32)</f>
        <v>0</v>
      </c>
      <c r="AU36" s="133">
        <f t="shared" ref="AU36" si="386">IF(OR($B31=$B37,AT36=0,(AU32-BA36+AY36)&lt;=0),0,(AU32-BA36+AY36)/AT36)</f>
        <v>0</v>
      </c>
      <c r="AV36" s="137">
        <f t="shared" ref="AV36" si="387">IF(AU36*(7-AT33)&lt;=0,0,AU36*(7-AT33))</f>
        <v>0</v>
      </c>
      <c r="AW36" s="311">
        <f t="shared" ref="AW36" si="388">ROUND(IF(OR(AU33-AU36*(7-AT33)+AZ36&lt;0,$B31=$B37,AU36&lt;=0,AU33=0),0,IF(AU33-AU36*(7-AT33)+AZ36&gt;BA36-AY36+AZ36,BA36-AY36+AZ36,AU33-AU36*(7-AT33)+AZ36)),1)</f>
        <v>0</v>
      </c>
      <c r="AX36" s="312"/>
      <c r="AY36" s="139">
        <f t="shared" ref="AY36" si="389">IF(OR($B31=$B37,AT32=0),0,IF($B31=$B25,AT31,$F31))</f>
        <v>0</v>
      </c>
      <c r="AZ36" s="30">
        <f t="shared" ref="AZ36" si="390">IF(OR($B31=$B37,AT36=0),0,$G33-$G32)</f>
        <v>0</v>
      </c>
      <c r="BA36" s="134">
        <f t="shared" ref="BA36" si="391">IF(OR($B31=$B37,AT36=0),0,AT35)</f>
        <v>0</v>
      </c>
      <c r="BB36" s="138">
        <f t="shared" ref="BB36" si="392">IF($B31=$B37,0,AU33)</f>
        <v>0</v>
      </c>
    </row>
    <row r="37" spans="1:54" ht="15.75" x14ac:dyDescent="0.2">
      <c r="A37" s="1">
        <f t="shared" ref="A37" si="393">IF(B37="","1. Niewypełnione",B37)</f>
        <v>0</v>
      </c>
      <c r="B37" s="320">
        <f>lipiec!B37</f>
        <v>0</v>
      </c>
      <c r="C37" s="321">
        <f>lipiec!C37</f>
        <v>0</v>
      </c>
      <c r="D37" s="321">
        <f>lipiec!D37</f>
        <v>0</v>
      </c>
      <c r="E37" s="321">
        <f>lipiec!E37</f>
        <v>0</v>
      </c>
      <c r="F37" s="177">
        <f>lipiec!F37</f>
        <v>18</v>
      </c>
      <c r="G37" s="185">
        <f>lipiec!G37</f>
        <v>18</v>
      </c>
      <c r="H37" s="177"/>
      <c r="I37" s="192">
        <f t="shared" ref="I37:I41" si="394">K37+T37+AC37+AL37+AU37</f>
        <v>0</v>
      </c>
      <c r="J37" s="186">
        <f t="shared" ref="J37" si="395">IF(OR($B37=$B43,J40=0),0,ROUND((K38+P42)/J40,0))</f>
        <v>0</v>
      </c>
      <c r="K37" s="51">
        <f t="shared" ref="K37:K38" si="396">SUM(L37:R37)</f>
        <v>0</v>
      </c>
      <c r="L37" s="52">
        <f>lipiec!L37</f>
        <v>0</v>
      </c>
      <c r="M37" s="52">
        <f>lipiec!M37</f>
        <v>0</v>
      </c>
      <c r="N37" s="52">
        <f>lipiec!N37</f>
        <v>0</v>
      </c>
      <c r="O37" s="52">
        <f>lipiec!O37</f>
        <v>0</v>
      </c>
      <c r="P37" s="53">
        <f>lipiec!P37</f>
        <v>0</v>
      </c>
      <c r="Q37" s="54">
        <f>lipiec!Q37</f>
        <v>0</v>
      </c>
      <c r="R37" s="55">
        <f>lipiec!R37</f>
        <v>0</v>
      </c>
      <c r="S37" s="188">
        <f t="shared" ref="S37" si="397">IF(OR($B37=$B43,S40=0),0,ROUND((T38+Y42)/S40,0))</f>
        <v>0</v>
      </c>
      <c r="T37" s="51">
        <f t="shared" ref="T37:T38" si="398">SUM(U37:AA37)</f>
        <v>0</v>
      </c>
      <c r="U37" s="52">
        <f>lipiec!U37</f>
        <v>0</v>
      </c>
      <c r="V37" s="52">
        <f>lipiec!V37</f>
        <v>0</v>
      </c>
      <c r="W37" s="52">
        <f>lipiec!W37</f>
        <v>0</v>
      </c>
      <c r="X37" s="52">
        <f>lipiec!X37</f>
        <v>0</v>
      </c>
      <c r="Y37" s="53">
        <f>lipiec!Y37</f>
        <v>0</v>
      </c>
      <c r="Z37" s="54">
        <f>lipiec!Z37</f>
        <v>0</v>
      </c>
      <c r="AA37" s="55">
        <f>lipiec!AA37</f>
        <v>0</v>
      </c>
      <c r="AB37" s="188">
        <f t="shared" ref="AB37" si="399">IF(OR($B37=$B43,AB40=0),0,ROUND((AC38+AH42)/AB40,0))</f>
        <v>0</v>
      </c>
      <c r="AC37" s="51">
        <f t="shared" ref="AC37:AC38" si="400">SUM(AD37:AJ37)</f>
        <v>0</v>
      </c>
      <c r="AD37" s="52">
        <f>lipiec!AD37</f>
        <v>0</v>
      </c>
      <c r="AE37" s="52">
        <f>lipiec!AE37</f>
        <v>0</v>
      </c>
      <c r="AF37" s="52">
        <f>lipiec!AF37</f>
        <v>0</v>
      </c>
      <c r="AG37" s="52">
        <f>lipiec!AG37</f>
        <v>0</v>
      </c>
      <c r="AH37" s="53">
        <f>lipiec!AH37</f>
        <v>0</v>
      </c>
      <c r="AI37" s="54">
        <f>lipiec!AI37</f>
        <v>0</v>
      </c>
      <c r="AJ37" s="55">
        <f>lipiec!AJ37</f>
        <v>0</v>
      </c>
      <c r="AK37" s="188">
        <f t="shared" ref="AK37" si="401">IF(OR($B37=$B43,AK40=0),0,ROUND((AL38+AQ42)/AK40,0))</f>
        <v>0</v>
      </c>
      <c r="AL37" s="51">
        <f t="shared" ref="AL37:AL38" si="402">SUM(AM37:AS37)</f>
        <v>0</v>
      </c>
      <c r="AM37" s="52">
        <f>lipiec!AM37</f>
        <v>0</v>
      </c>
      <c r="AN37" s="52">
        <f>lipiec!AN37</f>
        <v>0</v>
      </c>
      <c r="AO37" s="52">
        <f>lipiec!AO37</f>
        <v>0</v>
      </c>
      <c r="AP37" s="52">
        <f>lipiec!AP37</f>
        <v>0</v>
      </c>
      <c r="AQ37" s="53">
        <f>lipiec!AQ37</f>
        <v>0</v>
      </c>
      <c r="AR37" s="54">
        <f>lipiec!AR37</f>
        <v>0</v>
      </c>
      <c r="AS37" s="55">
        <f>lipiec!AS37</f>
        <v>0</v>
      </c>
      <c r="AT37" s="188">
        <f t="shared" ref="AT37" si="403">IF(OR($B37=$B43,AT40=0),0,ROUND((AU38+AZ42)/AT40,0))</f>
        <v>0</v>
      </c>
      <c r="AU37" s="51">
        <f t="shared" ref="AU37:AU38" si="404">SUM(AV37:BB37)</f>
        <v>0</v>
      </c>
      <c r="AV37" s="52">
        <f t="shared" ref="AV37" si="405">IF(SUM($AM$9:$AS$9)=SUM($AV$9:$BB$9),AM37,IF(AND(SUM($AV$9:$BB$9)&gt;42,SUM($AV$9:$BB$9)&lt;49),AM37,0))</f>
        <v>0</v>
      </c>
      <c r="AW37" s="52">
        <f t="shared" ref="AW37" si="406">IF(SUM($AM$9:$AS$9)=SUM($AV$9:$BB$9),AN37,IF(AND(SUM($AV$9:$BB$9)&gt;42,SUM($AV$9:$BB$9)&lt;49),AN37,0))</f>
        <v>0</v>
      </c>
      <c r="AX37" s="52">
        <f t="shared" ref="AX37" si="407">IF(SUM($AM$9:$AS$9)=SUM($AV$9:$BB$9),AO37,IF(AND(SUM($AV$9:$BB$9)&gt;42,SUM($AV$9:$BB$9)&lt;49),AO37,0))</f>
        <v>0</v>
      </c>
      <c r="AY37" s="52">
        <f t="shared" ref="AY37" si="408">IF(SUM($AM$9:$AS$9)=SUM($AV$9:$BB$9),AP37,IF(AND(SUM($AV$9:$BB$9)&gt;42,SUM($AV$9:$BB$9)&lt;49),AP37,0))</f>
        <v>0</v>
      </c>
      <c r="AZ37" s="53">
        <f t="shared" ref="AZ37" si="409">IF(SUM($AM$9:$AS$9)=SUM($AV$9:$BB$9),AQ37,IF(AND(SUM($AV$9:$BB$9)&gt;42,SUM($AV$9:$BB$9)&lt;49),AQ37,0))</f>
        <v>0</v>
      </c>
      <c r="BA37" s="54">
        <f t="shared" ref="BA37" si="410">IF(SUM($AM$9:$AS$9)=SUM($AV$9:$BB$9),AR37,IF(AND(SUM($AV$9:$BB$9)&gt;42,SUM($AV$9:$BB$9)&lt;49),AR37,0))</f>
        <v>0</v>
      </c>
      <c r="BB37" s="55">
        <f t="shared" ref="BB37" si="411">IF(SUM($AM$9:$AS$9)=SUM($AV$9:$BB$9),AS37,IF(AND(SUM($AV$9:$BB$9)&gt;42,SUM($AV$9:$BB$9)&lt;49),AS37,0))</f>
        <v>0</v>
      </c>
    </row>
    <row r="38" spans="1:54" ht="12.75" hidden="1" customHeight="1" x14ac:dyDescent="0.2">
      <c r="B38" s="93"/>
      <c r="C38" s="94"/>
      <c r="D38" s="95"/>
      <c r="E38" s="115"/>
      <c r="F38" s="140" t="b">
        <f t="shared" ref="F38" si="412">IF($B31=$B37,OR(F32,G37&lt;F37),G37&lt;F37)</f>
        <v>0</v>
      </c>
      <c r="G38" s="189">
        <f t="shared" ref="G38" si="413">IF(AND($B31=$B37,$B31&lt;&gt;"",$B31&lt;&gt;0),G37+G32,G37)</f>
        <v>18</v>
      </c>
      <c r="H38" s="120"/>
      <c r="I38" s="165">
        <f t="shared" si="394"/>
        <v>0</v>
      </c>
      <c r="J38" s="194">
        <f t="shared" ref="J38" si="414">7-COUNTIF(L37:R37,0)-COUNTIF(L37:R37,"")</f>
        <v>0</v>
      </c>
      <c r="K38" s="22">
        <f t="shared" si="396"/>
        <v>0</v>
      </c>
      <c r="L38" s="35">
        <f t="shared" ref="L38:R38" si="415">IF($B31=$B37,L37+L32,L37)</f>
        <v>0</v>
      </c>
      <c r="M38" s="35">
        <f t="shared" si="415"/>
        <v>0</v>
      </c>
      <c r="N38" s="35">
        <f t="shared" si="415"/>
        <v>0</v>
      </c>
      <c r="O38" s="35">
        <f t="shared" si="415"/>
        <v>0</v>
      </c>
      <c r="P38" s="36">
        <f t="shared" si="415"/>
        <v>0</v>
      </c>
      <c r="Q38" s="37">
        <f t="shared" si="415"/>
        <v>0</v>
      </c>
      <c r="R38" s="38">
        <f t="shared" si="415"/>
        <v>0</v>
      </c>
      <c r="S38" s="194">
        <f t="shared" ref="S38" si="416">7-COUNTIF(U37:AA37,0)-COUNTIF(U37:AA37,"")</f>
        <v>0</v>
      </c>
      <c r="T38" s="22">
        <f t="shared" si="398"/>
        <v>0</v>
      </c>
      <c r="U38" s="35">
        <f t="shared" ref="U38:AA38" si="417">IF($B31=$B37,U37+U32,U37)</f>
        <v>0</v>
      </c>
      <c r="V38" s="35">
        <f t="shared" si="417"/>
        <v>0</v>
      </c>
      <c r="W38" s="35">
        <f t="shared" si="417"/>
        <v>0</v>
      </c>
      <c r="X38" s="35">
        <f t="shared" si="417"/>
        <v>0</v>
      </c>
      <c r="Y38" s="36">
        <f t="shared" si="417"/>
        <v>0</v>
      </c>
      <c r="Z38" s="37">
        <f t="shared" si="417"/>
        <v>0</v>
      </c>
      <c r="AA38" s="38">
        <f t="shared" si="417"/>
        <v>0</v>
      </c>
      <c r="AB38" s="194">
        <f t="shared" ref="AB38" si="418">7-COUNTIF(AD37:AJ37,0)-COUNTIF(AD37:AJ37,"")</f>
        <v>0</v>
      </c>
      <c r="AC38" s="22">
        <f t="shared" si="400"/>
        <v>0</v>
      </c>
      <c r="AD38" s="35">
        <f t="shared" ref="AD38:AJ38" si="419">IF($B31=$B37,AD37+AD32,AD37)</f>
        <v>0</v>
      </c>
      <c r="AE38" s="35">
        <f t="shared" si="419"/>
        <v>0</v>
      </c>
      <c r="AF38" s="35">
        <f t="shared" si="419"/>
        <v>0</v>
      </c>
      <c r="AG38" s="35">
        <f t="shared" si="419"/>
        <v>0</v>
      </c>
      <c r="AH38" s="36">
        <f t="shared" si="419"/>
        <v>0</v>
      </c>
      <c r="AI38" s="37">
        <f t="shared" si="419"/>
        <v>0</v>
      </c>
      <c r="AJ38" s="38">
        <f t="shared" si="419"/>
        <v>0</v>
      </c>
      <c r="AK38" s="194">
        <f t="shared" ref="AK38" si="420">7-COUNTIF(AM37:AS37,0)-COUNTIF(AM37:AS37,"")</f>
        <v>0</v>
      </c>
      <c r="AL38" s="22">
        <f t="shared" si="402"/>
        <v>0</v>
      </c>
      <c r="AM38" s="35">
        <f t="shared" ref="AM38:AS38" si="421">IF($B31=$B37,AM37+AM32,AM37)</f>
        <v>0</v>
      </c>
      <c r="AN38" s="35">
        <f t="shared" si="421"/>
        <v>0</v>
      </c>
      <c r="AO38" s="35">
        <f t="shared" si="421"/>
        <v>0</v>
      </c>
      <c r="AP38" s="35">
        <f t="shared" si="421"/>
        <v>0</v>
      </c>
      <c r="AQ38" s="36">
        <f t="shared" si="421"/>
        <v>0</v>
      </c>
      <c r="AR38" s="37">
        <f t="shared" si="421"/>
        <v>0</v>
      </c>
      <c r="AS38" s="38">
        <f t="shared" si="421"/>
        <v>0</v>
      </c>
      <c r="AT38" s="194">
        <f t="shared" ref="AT38" si="422">7-COUNTIF(AV37:BB37,0)-COUNTIF(AV37:BB37,"")</f>
        <v>0</v>
      </c>
      <c r="AU38" s="22">
        <f t="shared" si="404"/>
        <v>0</v>
      </c>
      <c r="AV38" s="35">
        <f t="shared" ref="AV38:BB38" si="423">IF($B31=$B37,AV37+AV32,AV37)</f>
        <v>0</v>
      </c>
      <c r="AW38" s="35">
        <f t="shared" si="423"/>
        <v>0</v>
      </c>
      <c r="AX38" s="35">
        <f t="shared" si="423"/>
        <v>0</v>
      </c>
      <c r="AY38" s="35">
        <f t="shared" si="423"/>
        <v>0</v>
      </c>
      <c r="AZ38" s="36">
        <f t="shared" si="423"/>
        <v>0</v>
      </c>
      <c r="BA38" s="37">
        <f t="shared" si="423"/>
        <v>0</v>
      </c>
      <c r="BB38" s="38">
        <f t="shared" si="423"/>
        <v>0</v>
      </c>
    </row>
    <row r="39" spans="1:54" ht="15" hidden="1" customHeight="1" x14ac:dyDescent="0.2">
      <c r="B39" s="116"/>
      <c r="C39" s="117"/>
      <c r="D39" s="118"/>
      <c r="E39" s="119"/>
      <c r="F39" s="92"/>
      <c r="G39" s="190">
        <f t="shared" ref="G39" si="424">IF(AND($B31=$B37,$B31&lt;&gt;"",$B31&lt;&gt;0),F37+G33,F37)</f>
        <v>18</v>
      </c>
      <c r="H39" s="121"/>
      <c r="I39" s="165">
        <f t="shared" si="394"/>
        <v>0</v>
      </c>
      <c r="J39" s="195">
        <f t="shared" ref="J39" si="425">IF($B37=$B31,COUNTIF(L39:R39,0),COUNTIF(L40:R40,0)+COUNTIF(L40:R40,""))</f>
        <v>7</v>
      </c>
      <c r="K39" s="39">
        <f t="shared" ref="K39:R39" si="426">IF($B31=$B37,K40+K33,K40)</f>
        <v>0</v>
      </c>
      <c r="L39" s="40">
        <f t="shared" si="426"/>
        <v>0</v>
      </c>
      <c r="M39" s="40">
        <f t="shared" si="426"/>
        <v>0</v>
      </c>
      <c r="N39" s="40">
        <f t="shared" si="426"/>
        <v>0</v>
      </c>
      <c r="O39" s="40">
        <f t="shared" si="426"/>
        <v>0</v>
      </c>
      <c r="P39" s="41">
        <f t="shared" si="426"/>
        <v>0</v>
      </c>
      <c r="Q39" s="42">
        <f t="shared" si="426"/>
        <v>0</v>
      </c>
      <c r="R39" s="43">
        <f t="shared" si="426"/>
        <v>0</v>
      </c>
      <c r="S39" s="195">
        <f t="shared" ref="S39" si="427">IF($B37=$B31,COUNTIF(U39:AA39,0),COUNTIF(U40:AA40,0)+COUNTIF(U40:AA40,""))</f>
        <v>7</v>
      </c>
      <c r="T39" s="39">
        <f t="shared" ref="T39:AA39" si="428">IF($B31=$B37,T40+T33,T40)</f>
        <v>0</v>
      </c>
      <c r="U39" s="40">
        <f t="shared" si="428"/>
        <v>0</v>
      </c>
      <c r="V39" s="40">
        <f t="shared" si="428"/>
        <v>0</v>
      </c>
      <c r="W39" s="40">
        <f t="shared" si="428"/>
        <v>0</v>
      </c>
      <c r="X39" s="40">
        <f t="shared" si="428"/>
        <v>0</v>
      </c>
      <c r="Y39" s="41">
        <f t="shared" si="428"/>
        <v>0</v>
      </c>
      <c r="Z39" s="42">
        <f t="shared" si="428"/>
        <v>0</v>
      </c>
      <c r="AA39" s="43">
        <f t="shared" si="428"/>
        <v>0</v>
      </c>
      <c r="AB39" s="195">
        <f t="shared" ref="AB39" si="429">IF($B37=$B31,COUNTIF(AD39:AJ39,0),COUNTIF(AD40:AJ40,0)+COUNTIF(AD40:AJ40,""))</f>
        <v>7</v>
      </c>
      <c r="AC39" s="39">
        <f t="shared" ref="AC39:AJ39" si="430">IF($B31=$B37,AC40+AC33,AC40)</f>
        <v>0</v>
      </c>
      <c r="AD39" s="40">
        <f t="shared" si="430"/>
        <v>0</v>
      </c>
      <c r="AE39" s="40">
        <f t="shared" si="430"/>
        <v>0</v>
      </c>
      <c r="AF39" s="40">
        <f t="shared" si="430"/>
        <v>0</v>
      </c>
      <c r="AG39" s="40">
        <f t="shared" si="430"/>
        <v>0</v>
      </c>
      <c r="AH39" s="41">
        <f t="shared" si="430"/>
        <v>0</v>
      </c>
      <c r="AI39" s="42">
        <f t="shared" si="430"/>
        <v>0</v>
      </c>
      <c r="AJ39" s="43">
        <f t="shared" si="430"/>
        <v>0</v>
      </c>
      <c r="AK39" s="195">
        <f t="shared" ref="AK39" si="431">IF($B37=$B31,COUNTIF(AM39:AS39,0),COUNTIF(AM40:AS40,0)+COUNTIF(AM40:AS40,""))</f>
        <v>7</v>
      </c>
      <c r="AL39" s="39">
        <f t="shared" ref="AL39:AS39" si="432">IF($B31=$B37,AL40+AL33,AL40)</f>
        <v>0</v>
      </c>
      <c r="AM39" s="40">
        <f t="shared" si="432"/>
        <v>0</v>
      </c>
      <c r="AN39" s="40">
        <f t="shared" si="432"/>
        <v>0</v>
      </c>
      <c r="AO39" s="40">
        <f t="shared" si="432"/>
        <v>0</v>
      </c>
      <c r="AP39" s="40">
        <f t="shared" si="432"/>
        <v>0</v>
      </c>
      <c r="AQ39" s="41">
        <f t="shared" si="432"/>
        <v>0</v>
      </c>
      <c r="AR39" s="42">
        <f t="shared" si="432"/>
        <v>0</v>
      </c>
      <c r="AS39" s="43">
        <f t="shared" si="432"/>
        <v>0</v>
      </c>
      <c r="AT39" s="195">
        <f t="shared" ref="AT39" si="433">IF($B37=$B31,COUNTIF(AV39:BB39,0),COUNTIF(AV40:BB40,0)+COUNTIF(AV40:BB40,""))</f>
        <v>7</v>
      </c>
      <c r="AU39" s="39">
        <f t="shared" ref="AU39:BB39" si="434">IF($B31=$B37,AU40+AU33,AU40)</f>
        <v>0</v>
      </c>
      <c r="AV39" s="40">
        <f t="shared" si="434"/>
        <v>0</v>
      </c>
      <c r="AW39" s="40">
        <f t="shared" si="434"/>
        <v>0</v>
      </c>
      <c r="AX39" s="40">
        <f t="shared" si="434"/>
        <v>0</v>
      </c>
      <c r="AY39" s="40">
        <f t="shared" si="434"/>
        <v>0</v>
      </c>
      <c r="AZ39" s="41">
        <f t="shared" si="434"/>
        <v>0</v>
      </c>
      <c r="BA39" s="42">
        <f t="shared" si="434"/>
        <v>0</v>
      </c>
      <c r="BB39" s="43">
        <f t="shared" si="434"/>
        <v>0</v>
      </c>
    </row>
    <row r="40" spans="1:54" ht="15.75" customHeight="1" x14ac:dyDescent="0.2">
      <c r="A40" s="1">
        <f t="shared" ref="A40" si="435">A37</f>
        <v>0</v>
      </c>
      <c r="B40" s="313">
        <f t="shared" ref="B40" si="436">B34+1</f>
        <v>4</v>
      </c>
      <c r="C40" s="314"/>
      <c r="D40" s="314"/>
      <c r="E40" s="314"/>
      <c r="F40" s="31"/>
      <c r="G40" s="183"/>
      <c r="H40" s="122">
        <f t="shared" ref="H40" si="437">5-COUNTIF(AU37,0)-COUNTIF(AL37,0)-COUNTIF(AC37,0)-COUNTIF(T37,0)-COUNTIF(K37,0)</f>
        <v>0</v>
      </c>
      <c r="I40" s="165">
        <f t="shared" si="394"/>
        <v>0</v>
      </c>
      <c r="J40" s="187">
        <f t="shared" ref="J40" si="438">IF($B37=$B31,J34+IF($F37&lt;&gt;$G37,(K37+$G39-$G38)/$F37,K37/$F37),IF($F37&lt;&gt;G37,(K37+$G39-$G38)/$F37,K37/$F37))</f>
        <v>0</v>
      </c>
      <c r="K40" s="7">
        <f t="shared" ref="K40:K41" si="439">SUM(L40:R40)</f>
        <v>0</v>
      </c>
      <c r="L40" s="26">
        <f t="shared" ref="L40:R40" si="440">L37</f>
        <v>0</v>
      </c>
      <c r="M40" s="26">
        <f t="shared" si="440"/>
        <v>0</v>
      </c>
      <c r="N40" s="26">
        <f t="shared" si="440"/>
        <v>0</v>
      </c>
      <c r="O40" s="26">
        <f t="shared" si="440"/>
        <v>0</v>
      </c>
      <c r="P40" s="26">
        <f t="shared" si="440"/>
        <v>0</v>
      </c>
      <c r="Q40" s="29">
        <f t="shared" si="440"/>
        <v>0</v>
      </c>
      <c r="R40" s="23">
        <f t="shared" si="440"/>
        <v>0</v>
      </c>
      <c r="S40" s="187">
        <f t="shared" ref="S40" si="441">IF($B37=$B31,S34+IF($F37&lt;&gt;$G37,(T37+$G39-$G38)/$F37,T37/$F37),IF($F37&lt;&gt;P37,(T37+$G39-$G38)/$F37,T37/$F37))</f>
        <v>0</v>
      </c>
      <c r="T40" s="7">
        <f t="shared" ref="T40:T41" si="442">SUM(U40:AA40)</f>
        <v>0</v>
      </c>
      <c r="U40" s="26">
        <f t="shared" ref="U40:AA40" si="443">U37</f>
        <v>0</v>
      </c>
      <c r="V40" s="26">
        <f t="shared" si="443"/>
        <v>0</v>
      </c>
      <c r="W40" s="26">
        <f t="shared" si="443"/>
        <v>0</v>
      </c>
      <c r="X40" s="26">
        <f t="shared" si="443"/>
        <v>0</v>
      </c>
      <c r="Y40" s="113">
        <f t="shared" si="443"/>
        <v>0</v>
      </c>
      <c r="Z40" s="29">
        <f t="shared" si="443"/>
        <v>0</v>
      </c>
      <c r="AA40" s="23">
        <f t="shared" si="443"/>
        <v>0</v>
      </c>
      <c r="AB40" s="187">
        <f t="shared" ref="AB40" si="444">IF($B37=$B31,AB34+IF($F37&lt;&gt;$G37,(AC37+$G39-$G38)/$F37,AC37/$F37),IF($F37&lt;&gt;Y37,(AC37+$G39-$G38)/$F37,AC37/$F37))</f>
        <v>0</v>
      </c>
      <c r="AC40" s="7">
        <f t="shared" ref="AC40:AC41" si="445">SUM(AD40:AJ40)</f>
        <v>0</v>
      </c>
      <c r="AD40" s="26">
        <f t="shared" ref="AD40:AJ40" si="446">AD37</f>
        <v>0</v>
      </c>
      <c r="AE40" s="26">
        <f t="shared" si="446"/>
        <v>0</v>
      </c>
      <c r="AF40" s="26">
        <f t="shared" si="446"/>
        <v>0</v>
      </c>
      <c r="AG40" s="26">
        <f t="shared" si="446"/>
        <v>0</v>
      </c>
      <c r="AH40" s="113">
        <f t="shared" si="446"/>
        <v>0</v>
      </c>
      <c r="AI40" s="29">
        <f t="shared" si="446"/>
        <v>0</v>
      </c>
      <c r="AJ40" s="23">
        <f t="shared" si="446"/>
        <v>0</v>
      </c>
      <c r="AK40" s="187">
        <f t="shared" ref="AK40" si="447">IF($B37=$B31,AK34+IF($F37&lt;&gt;$G37,(AL37+$G39-$G38)/$F37,AL37/$F37),IF($F37&lt;&gt;AH37,(AL37+$G39-$G38)/$F37,AL37/$F37))</f>
        <v>0</v>
      </c>
      <c r="AL40" s="7">
        <f t="shared" ref="AL40:AL41" si="448">SUM(AM40:AS40)</f>
        <v>0</v>
      </c>
      <c r="AM40" s="26">
        <f t="shared" ref="AM40:AS40" si="449">AM37</f>
        <v>0</v>
      </c>
      <c r="AN40" s="26">
        <f t="shared" si="449"/>
        <v>0</v>
      </c>
      <c r="AO40" s="26">
        <f t="shared" si="449"/>
        <v>0</v>
      </c>
      <c r="AP40" s="26">
        <f t="shared" si="449"/>
        <v>0</v>
      </c>
      <c r="AQ40" s="113">
        <f t="shared" si="449"/>
        <v>0</v>
      </c>
      <c r="AR40" s="29">
        <f t="shared" si="449"/>
        <v>0</v>
      </c>
      <c r="AS40" s="23">
        <f t="shared" si="449"/>
        <v>0</v>
      </c>
      <c r="AT40" s="187">
        <f t="shared" ref="AT40" si="450">IF($B37=$B31,AT34+IF($F37&lt;&gt;$G37,(AU37+$G39-$G38)/$F37,AU37/$F37),IF($F37&lt;&gt;AQ37,(AU37+$G39-$G38)/$F37,AU37/$F37))</f>
        <v>0</v>
      </c>
      <c r="AU40" s="7">
        <f t="shared" ref="AU40:AU41" si="451">SUM(AV40:BB40)</f>
        <v>0</v>
      </c>
      <c r="AV40" s="6">
        <f t="shared" ref="AV40" si="452">IF(SUM($AM$9:$AS$9)=SUM($AV$9:$BB$9),AV37,IF(AND(SUM($AV$9:$BB$9)&gt;42,SUM($AV$9:$BB$9)&lt;49),AV37,0))</f>
        <v>0</v>
      </c>
      <c r="AW40" s="6">
        <f t="shared" ref="AW40:BB40" si="453">IF(SUM($AM$9:$AS$9)=SUM($AV$9:$BB$9),AW37,IF(AND(SUM($AV$9:$BB$9)&gt;42,SUM($AV$9:$BB$9)&lt;49),AW37,0))</f>
        <v>0</v>
      </c>
      <c r="AX40" s="6">
        <f t="shared" si="453"/>
        <v>0</v>
      </c>
      <c r="AY40" s="6">
        <f t="shared" si="453"/>
        <v>0</v>
      </c>
      <c r="AZ40" s="26">
        <f t="shared" si="453"/>
        <v>0</v>
      </c>
      <c r="BA40" s="29">
        <f t="shared" si="453"/>
        <v>0</v>
      </c>
      <c r="BB40" s="23">
        <f t="shared" si="453"/>
        <v>0</v>
      </c>
    </row>
    <row r="41" spans="1:54" ht="15.75" customHeight="1" x14ac:dyDescent="0.2">
      <c r="A41" s="1">
        <f t="shared" ref="A41:A42" si="454">A40</f>
        <v>0</v>
      </c>
      <c r="B41" s="313"/>
      <c r="C41" s="314"/>
      <c r="D41" s="314"/>
      <c r="E41" s="314"/>
      <c r="F41" s="31"/>
      <c r="G41" s="183"/>
      <c r="H41" s="123">
        <f t="shared" ref="H41" si="455">IF($B37=$B31,H35+F41,$F41)</f>
        <v>0</v>
      </c>
      <c r="I41" s="165">
        <f t="shared" si="394"/>
        <v>0</v>
      </c>
      <c r="J41" s="141">
        <f t="shared" ref="J41" si="456">IF($H40=0,0,IF($B31=$B37,IF($H42&gt;0,$H42+J35,K37+J35),IF($H42&gt;0,$H42,K37)))</f>
        <v>0</v>
      </c>
      <c r="K41" s="7">
        <f t="shared" si="439"/>
        <v>0</v>
      </c>
      <c r="L41" s="6"/>
      <c r="M41" s="6"/>
      <c r="N41" s="6"/>
      <c r="O41" s="6"/>
      <c r="P41" s="26"/>
      <c r="Q41" s="29"/>
      <c r="R41" s="23"/>
      <c r="S41" s="141">
        <f t="shared" ref="S41" si="457">IF($H40=0,0,IF($B31=$B37,IF($H42&gt;0,$H42+S35,T37+S35),IF($H42&gt;0,$H42,T37)))</f>
        <v>0</v>
      </c>
      <c r="T41" s="7">
        <f t="shared" si="442"/>
        <v>0</v>
      </c>
      <c r="U41" s="6"/>
      <c r="V41" s="6"/>
      <c r="W41" s="6"/>
      <c r="X41" s="6"/>
      <c r="Y41" s="26"/>
      <c r="Z41" s="29"/>
      <c r="AA41" s="23"/>
      <c r="AB41" s="141">
        <f t="shared" ref="AB41" si="458">IF($H40=0,0,IF($B31=$B37,IF($H42&gt;0,$H42+AB35,AC37+AB35),IF($H42&gt;0,$H42,AC37)))</f>
        <v>0</v>
      </c>
      <c r="AC41" s="7">
        <f t="shared" si="445"/>
        <v>0</v>
      </c>
      <c r="AD41" s="6"/>
      <c r="AE41" s="6"/>
      <c r="AF41" s="6"/>
      <c r="AG41" s="6"/>
      <c r="AH41" s="26"/>
      <c r="AI41" s="29"/>
      <c r="AJ41" s="23"/>
      <c r="AK41" s="141">
        <f t="shared" ref="AK41" si="459">IF($H40=0,0,IF($B31=$B37,IF($H42&gt;0,$H42+AK35,AL37+AK35),IF($H42&gt;0,$H42,AL37)))</f>
        <v>0</v>
      </c>
      <c r="AL41" s="7">
        <f t="shared" si="448"/>
        <v>0</v>
      </c>
      <c r="AM41" s="6"/>
      <c r="AN41" s="6"/>
      <c r="AO41" s="6"/>
      <c r="AP41" s="6"/>
      <c r="AQ41" s="26"/>
      <c r="AR41" s="29"/>
      <c r="AS41" s="23"/>
      <c r="AT41" s="141">
        <f t="shared" ref="AT41" si="460">IF($H40=0,0,IF($B31=$B37,IF($H42&gt;0,$H42+AT35,AU37+AT35),IF($H42&gt;0,$H42,AU37)))</f>
        <v>0</v>
      </c>
      <c r="AU41" s="7">
        <f t="shared" si="451"/>
        <v>0</v>
      </c>
      <c r="AV41" s="6"/>
      <c r="AW41" s="6"/>
      <c r="AX41" s="6"/>
      <c r="AY41" s="6"/>
      <c r="AZ41" s="26"/>
      <c r="BA41" s="29"/>
      <c r="BB41" s="23"/>
    </row>
    <row r="42" spans="1:54" ht="18.75" customHeight="1" thickBot="1" x14ac:dyDescent="0.25">
      <c r="A42" s="1">
        <f t="shared" si="454"/>
        <v>0</v>
      </c>
      <c r="B42" s="323" t="str">
        <f>IF(B37="",Wydruk!$AE$6,IF(J38=0,Wydruk!$AE$7,IF(AND(G38&lt;G39,B37&lt;&gt;$B43),Wydruk!$AE$13,IF(AND($B37=$B31,$B37&lt;&gt;$B43),IF(OR(OR(J42&lt;4,J42&gt;5),OR(S42&lt;4,S42&gt;5),OR(AB42&lt;4,AB42&gt;5),OR(AK42&lt;4,AK42&gt;5),OR(AND(AT42&lt;4,AT42&gt;0),AT42&gt;5)),Wydruk!$AE$8,Wydruk!$AE$9),IF($B37=$B43,IF($F41&lt;&gt;0,Wydruk!$AE$12,Wydruk!$AE$10),IF(OR(OR(J38&lt;4,J38&gt;5),OR(S38&lt;4,S38&gt;5),OR(AB38&lt;4,AB38&gt;5),OR(AK38&lt;4,AK38&gt;5),OR(AND(AT38&lt;4,AT38&gt;0),AT38&gt;5)),Wydruk!$AE$8,Wydruk!$AE$11))))))</f>
        <v>Uzupełnij liczby godzin tygodniowego planu</v>
      </c>
      <c r="C42" s="324"/>
      <c r="D42" s="324"/>
      <c r="E42" s="324"/>
      <c r="F42" s="173">
        <f>lipiec!F42</f>
        <v>0</v>
      </c>
      <c r="G42" s="184">
        <f>lipiec!G42</f>
        <v>0</v>
      </c>
      <c r="H42" s="191">
        <f t="shared" ref="H42" si="461">IF(OR($G42=0,$F42=0,$G42="",$F42=""),0,$G42/$F42)</f>
        <v>0</v>
      </c>
      <c r="I42" s="193"/>
      <c r="J42" s="176">
        <f t="shared" ref="J42" si="462">IF($B31=$B37,IF(L37+L32&gt;0,1,0)+IF(M37+M32&gt;0,1,0)+IF(N37+N32&gt;0,1,0)+IF(O37+O32&gt;0,1,0)+IF(P37+P32&gt;0,1,0)+IF(Q37+Q32&gt;0,1,0)+IF(R37+R32&gt;0,1,0),J38)</f>
        <v>0</v>
      </c>
      <c r="K42" s="133">
        <f t="shared" ref="K42" si="463">IF(OR($B37=$B43,J42=0,(K38-Q42+O42)&lt;=0),0,(K38-Q42+O42)/J42)</f>
        <v>0</v>
      </c>
      <c r="L42" s="137">
        <f t="shared" ref="L42" si="464">IF(K42*(7-J39)&lt;=0,0,K42*(7-J39))</f>
        <v>0</v>
      </c>
      <c r="M42" s="311">
        <f t="shared" ref="M42" si="465">ROUND(IF(OR(K39-K42*(7-J39)+P42&lt;0,$B37=$B43,K42&lt;=0,K39=0),0,IF(K39-K42*(7-J39)+P42&gt;Q42-O42+P42,Q42-O42+P42,K39-K42*(7-J39)+P42)),1)</f>
        <v>0</v>
      </c>
      <c r="N42" s="312"/>
      <c r="O42" s="139">
        <f t="shared" ref="O42" si="466">IF(OR($B37=$B43,J38=0),0,IF($B37=$B31,J37,$F37))</f>
        <v>0</v>
      </c>
      <c r="P42" s="30">
        <f t="shared" ref="P42" si="467">IF(OR($B37=$B43,J42=0),0,$G39-$G38)</f>
        <v>0</v>
      </c>
      <c r="Q42" s="134">
        <f t="shared" ref="Q42" si="468">IF(OR($B37=$B43,J42=0),0,J41)</f>
        <v>0</v>
      </c>
      <c r="R42" s="138">
        <f t="shared" ref="R42" si="469">IF($B37=$B43,0,K39)</f>
        <v>0</v>
      </c>
      <c r="S42" s="176">
        <f t="shared" ref="S42" si="470">IF($B31=$B37,IF(U37+U32&gt;0,1,0)+IF(V37+V32&gt;0,1,0)+IF(W37+W32&gt;0,1,0)+IF(X37+X32&gt;0,1,0)+IF(Y37+Y32&gt;0,1,0)+IF(Z37+Z32&gt;0,1,0)+IF(AA37+AA32&gt;0,1,0),S38)</f>
        <v>0</v>
      </c>
      <c r="T42" s="133">
        <f t="shared" ref="T42" si="471">IF(OR($B37=$B43,S42=0,(T38-Z42+X42)&lt;=0),0,(T38-Z42+X42)/S42)</f>
        <v>0</v>
      </c>
      <c r="U42" s="137">
        <f t="shared" ref="U42" si="472">IF(T42*(7-S39)&lt;=0,0,T42*(7-S39))</f>
        <v>0</v>
      </c>
      <c r="V42" s="311">
        <f t="shared" ref="V42" si="473">ROUND(IF(OR(T39-T42*(7-S39)+Y42&lt;0,$B37=$B43,T42&lt;=0,T39=0),0,IF(T39-T42*(7-S39)+Y42&gt;Z42-X42+Y42,Z42-X42+Y42,T39-T42*(7-S39)+Y42)),1)</f>
        <v>0</v>
      </c>
      <c r="W42" s="312"/>
      <c r="X42" s="139">
        <f t="shared" ref="X42" si="474">IF(OR($B37=$B43,S38=0),0,IF($B37=$B31,S37,$F37))</f>
        <v>0</v>
      </c>
      <c r="Y42" s="30">
        <f t="shared" ref="Y42" si="475">IF(OR($B37=$B43,S42=0),0,$G39-$G38)</f>
        <v>0</v>
      </c>
      <c r="Z42" s="134">
        <f t="shared" ref="Z42" si="476">IF(OR($B37=$B43,S42=0),0,S41)</f>
        <v>0</v>
      </c>
      <c r="AA42" s="138">
        <f t="shared" ref="AA42" si="477">IF($B37=$B43,0,T39)</f>
        <v>0</v>
      </c>
      <c r="AB42" s="176">
        <f t="shared" ref="AB42" si="478">IF($B31=$B37,IF(AD37+AD32&gt;0,1,0)+IF(AE37+AE32&gt;0,1,0)+IF(AF37+AF32&gt;0,1,0)+IF(AG37+AG32&gt;0,1,0)+IF(AH37+AH32&gt;0,1,0)+IF(AI37+AI32&gt;0,1,0)+IF(AJ37+AJ32&gt;0,1,0),AB38)</f>
        <v>0</v>
      </c>
      <c r="AC42" s="133">
        <f t="shared" ref="AC42" si="479">IF(OR($B37=$B43,AB42=0,(AC38-AI42+AG42)&lt;=0),0,(AC38-AI42+AG42)/AB42)</f>
        <v>0</v>
      </c>
      <c r="AD42" s="137">
        <f t="shared" ref="AD42" si="480">IF(AC42*(7-AB39)&lt;=0,0,AC42*(7-AB39))</f>
        <v>0</v>
      </c>
      <c r="AE42" s="311">
        <f t="shared" ref="AE42" si="481">ROUND(IF(OR(AC39-AC42*(7-AB39)+AH42&lt;0,$B37=$B43,AC42&lt;=0,AC39=0),0,IF(AC39-AC42*(7-AB39)+AH42&gt;AI42-AG42+AH42,AI42-AG42+AH42,AC39-AC42*(7-AB39)+AH42)),1)</f>
        <v>0</v>
      </c>
      <c r="AF42" s="312"/>
      <c r="AG42" s="139">
        <f t="shared" ref="AG42" si="482">IF(OR($B37=$B43,AB38=0),0,IF($B37=$B31,AB37,$F37))</f>
        <v>0</v>
      </c>
      <c r="AH42" s="30">
        <f t="shared" ref="AH42" si="483">IF(OR($B37=$B43,AB42=0),0,$G39-$G38)</f>
        <v>0</v>
      </c>
      <c r="AI42" s="134">
        <f t="shared" ref="AI42" si="484">IF(OR($B37=$B43,AB42=0),0,AB41)</f>
        <v>0</v>
      </c>
      <c r="AJ42" s="138">
        <f t="shared" ref="AJ42" si="485">IF($B37=$B43,0,AC39)</f>
        <v>0</v>
      </c>
      <c r="AK42" s="176">
        <f t="shared" ref="AK42" si="486">IF($B31=$B37,IF(AM37+AM32&gt;0,1,0)+IF(AN37+AN32&gt;0,1,0)+IF(AO37+AO32&gt;0,1,0)+IF(AP37+AP32&gt;0,1,0)+IF(AQ37+AQ32&gt;0,1,0)+IF(AR37+AR32&gt;0,1,0)+IF(AS37+AS32&gt;0,1,0),AK38)</f>
        <v>0</v>
      </c>
      <c r="AL42" s="133">
        <f t="shared" ref="AL42" si="487">IF(OR($B37=$B43,AK42=0,(AL38-AR42+AP42)&lt;=0),0,(AL38-AR42+AP42)/AK42)</f>
        <v>0</v>
      </c>
      <c r="AM42" s="137">
        <f t="shared" ref="AM42" si="488">IF(AL42*(7-AK39)&lt;=0,0,AL42*(7-AK39))</f>
        <v>0</v>
      </c>
      <c r="AN42" s="311">
        <f t="shared" ref="AN42" si="489">ROUND(IF(OR(AL39-AL42*(7-AK39)+AQ42&lt;0,$B37=$B43,AL42&lt;=0,AL39=0),0,IF(AL39-AL42*(7-AK39)+AQ42&gt;AR42-AP42+AQ42,AR42-AP42+AQ42,AL39-AL42*(7-AK39)+AQ42)),1)</f>
        <v>0</v>
      </c>
      <c r="AO42" s="312"/>
      <c r="AP42" s="139">
        <f t="shared" ref="AP42" si="490">IF(OR($B37=$B43,AK38=0),0,IF($B37=$B31,AK37,$F37))</f>
        <v>0</v>
      </c>
      <c r="AQ42" s="30">
        <f t="shared" ref="AQ42" si="491">IF(OR($B37=$B43,AK42=0),0,$G39-$G38)</f>
        <v>0</v>
      </c>
      <c r="AR42" s="134">
        <f t="shared" ref="AR42" si="492">IF(OR($B37=$B43,AK42=0),0,AK41)</f>
        <v>0</v>
      </c>
      <c r="AS42" s="138">
        <f t="shared" ref="AS42" si="493">IF($B37=$B43,0,AL39)</f>
        <v>0</v>
      </c>
      <c r="AT42" s="176">
        <f t="shared" ref="AT42" si="494">IF($B31=$B37,IF(AV37+AV32&gt;0,1,0)+IF(AW37+AW32&gt;0,1,0)+IF(AX37+AX32&gt;0,1,0)+IF(AY37+AY32&gt;0,1,0)+IF(AZ37+AZ32&gt;0,1,0)+IF(BA37+BA32&gt;0,1,0)+IF(BB37+BB32&gt;0,1,0),AT38)</f>
        <v>0</v>
      </c>
      <c r="AU42" s="133">
        <f t="shared" ref="AU42" si="495">IF(OR($B37=$B43,AT42=0,(AU38-BA42+AY42)&lt;=0),0,(AU38-BA42+AY42)/AT42)</f>
        <v>0</v>
      </c>
      <c r="AV42" s="137">
        <f t="shared" ref="AV42" si="496">IF(AU42*(7-AT39)&lt;=0,0,AU42*(7-AT39))</f>
        <v>0</v>
      </c>
      <c r="AW42" s="311">
        <f t="shared" ref="AW42" si="497">ROUND(IF(OR(AU39-AU42*(7-AT39)+AZ42&lt;0,$B37=$B43,AU42&lt;=0,AU39=0),0,IF(AU39-AU42*(7-AT39)+AZ42&gt;BA42-AY42+AZ42,BA42-AY42+AZ42,AU39-AU42*(7-AT39)+AZ42)),1)</f>
        <v>0</v>
      </c>
      <c r="AX42" s="312"/>
      <c r="AY42" s="139">
        <f t="shared" ref="AY42" si="498">IF(OR($B37=$B43,AT38=0),0,IF($B37=$B31,AT37,$F37))</f>
        <v>0</v>
      </c>
      <c r="AZ42" s="30">
        <f t="shared" ref="AZ42" si="499">IF(OR($B37=$B43,AT42=0),0,$G39-$G38)</f>
        <v>0</v>
      </c>
      <c r="BA42" s="134">
        <f t="shared" ref="BA42" si="500">IF(OR($B37=$B43,AT42=0),0,AT41)</f>
        <v>0</v>
      </c>
      <c r="BB42" s="138">
        <f t="shared" ref="BB42" si="501">IF($B37=$B43,0,AU39)</f>
        <v>0</v>
      </c>
    </row>
    <row r="43" spans="1:54" ht="15.75" x14ac:dyDescent="0.2">
      <c r="A43" s="1">
        <f t="shared" ref="A43" si="502">IF(B43="","1. Niewypełnione",B43)</f>
        <v>0</v>
      </c>
      <c r="B43" s="320">
        <f>lipiec!B43</f>
        <v>0</v>
      </c>
      <c r="C43" s="321">
        <f>lipiec!C43</f>
        <v>0</v>
      </c>
      <c r="D43" s="321">
        <f>lipiec!D43</f>
        <v>0</v>
      </c>
      <c r="E43" s="321">
        <f>lipiec!E43</f>
        <v>0</v>
      </c>
      <c r="F43" s="177">
        <f>lipiec!F43</f>
        <v>18</v>
      </c>
      <c r="G43" s="185">
        <f>lipiec!G43</f>
        <v>18</v>
      </c>
      <c r="H43" s="177"/>
      <c r="I43" s="192">
        <f t="shared" ref="I43:I47" si="503">K43+T43+AC43+AL43+AU43</f>
        <v>0</v>
      </c>
      <c r="J43" s="186">
        <f t="shared" ref="J43" si="504">IF(OR($B43=$B49,J46=0),0,ROUND((K44+P48)/J46,0))</f>
        <v>0</v>
      </c>
      <c r="K43" s="51">
        <f t="shared" ref="K43:K44" si="505">SUM(L43:R43)</f>
        <v>0</v>
      </c>
      <c r="L43" s="52">
        <f>lipiec!L43</f>
        <v>0</v>
      </c>
      <c r="M43" s="52">
        <f>lipiec!M43</f>
        <v>0</v>
      </c>
      <c r="N43" s="52">
        <f>lipiec!N43</f>
        <v>0</v>
      </c>
      <c r="O43" s="52">
        <f>lipiec!O43</f>
        <v>0</v>
      </c>
      <c r="P43" s="53">
        <f>lipiec!P43</f>
        <v>0</v>
      </c>
      <c r="Q43" s="54">
        <f>lipiec!Q43</f>
        <v>0</v>
      </c>
      <c r="R43" s="55">
        <f>lipiec!R43</f>
        <v>0</v>
      </c>
      <c r="S43" s="188">
        <f t="shared" ref="S43" si="506">IF(OR($B43=$B49,S46=0),0,ROUND((T44+Y48)/S46,0))</f>
        <v>0</v>
      </c>
      <c r="T43" s="51">
        <f t="shared" ref="T43:T44" si="507">SUM(U43:AA43)</f>
        <v>0</v>
      </c>
      <c r="U43" s="52">
        <f>lipiec!U43</f>
        <v>0</v>
      </c>
      <c r="V43" s="52">
        <f>lipiec!V43</f>
        <v>0</v>
      </c>
      <c r="W43" s="52">
        <f>lipiec!W43</f>
        <v>0</v>
      </c>
      <c r="X43" s="52">
        <f>lipiec!X43</f>
        <v>0</v>
      </c>
      <c r="Y43" s="53">
        <f>lipiec!Y43</f>
        <v>0</v>
      </c>
      <c r="Z43" s="54">
        <f>lipiec!Z43</f>
        <v>0</v>
      </c>
      <c r="AA43" s="55">
        <f>lipiec!AA43</f>
        <v>0</v>
      </c>
      <c r="AB43" s="188">
        <f t="shared" ref="AB43" si="508">IF(OR($B43=$B49,AB46=0),0,ROUND((AC44+AH48)/AB46,0))</f>
        <v>0</v>
      </c>
      <c r="AC43" s="51">
        <f t="shared" ref="AC43:AC44" si="509">SUM(AD43:AJ43)</f>
        <v>0</v>
      </c>
      <c r="AD43" s="52">
        <f>lipiec!AD43</f>
        <v>0</v>
      </c>
      <c r="AE43" s="52">
        <f>lipiec!AE43</f>
        <v>0</v>
      </c>
      <c r="AF43" s="52">
        <f>lipiec!AF43</f>
        <v>0</v>
      </c>
      <c r="AG43" s="52">
        <f>lipiec!AG43</f>
        <v>0</v>
      </c>
      <c r="AH43" s="53">
        <f>lipiec!AH43</f>
        <v>0</v>
      </c>
      <c r="AI43" s="54">
        <f>lipiec!AI43</f>
        <v>0</v>
      </c>
      <c r="AJ43" s="55">
        <f>lipiec!AJ43</f>
        <v>0</v>
      </c>
      <c r="AK43" s="188">
        <f t="shared" ref="AK43" si="510">IF(OR($B43=$B49,AK46=0),0,ROUND((AL44+AQ48)/AK46,0))</f>
        <v>0</v>
      </c>
      <c r="AL43" s="51">
        <f t="shared" ref="AL43:AL44" si="511">SUM(AM43:AS43)</f>
        <v>0</v>
      </c>
      <c r="AM43" s="52">
        <f>lipiec!AM43</f>
        <v>0</v>
      </c>
      <c r="AN43" s="52">
        <f>lipiec!AN43</f>
        <v>0</v>
      </c>
      <c r="AO43" s="52">
        <f>lipiec!AO43</f>
        <v>0</v>
      </c>
      <c r="AP43" s="52">
        <f>lipiec!AP43</f>
        <v>0</v>
      </c>
      <c r="AQ43" s="53">
        <f>lipiec!AQ43</f>
        <v>0</v>
      </c>
      <c r="AR43" s="54">
        <f>lipiec!AR43</f>
        <v>0</v>
      </c>
      <c r="AS43" s="55">
        <f>lipiec!AS43</f>
        <v>0</v>
      </c>
      <c r="AT43" s="188">
        <f t="shared" ref="AT43" si="512">IF(OR($B43=$B49,AT46=0),0,ROUND((AU44+AZ48)/AT46,0))</f>
        <v>0</v>
      </c>
      <c r="AU43" s="51">
        <f t="shared" ref="AU43:AU44" si="513">SUM(AV43:BB43)</f>
        <v>0</v>
      </c>
      <c r="AV43" s="52">
        <f t="shared" ref="AV43" si="514">IF(SUM($AM$9:$AS$9)=SUM($AV$9:$BB$9),AM43,IF(AND(SUM($AV$9:$BB$9)&gt;42,SUM($AV$9:$BB$9)&lt;49),AM43,0))</f>
        <v>0</v>
      </c>
      <c r="AW43" s="52">
        <f t="shared" ref="AW43" si="515">IF(SUM($AM$9:$AS$9)=SUM($AV$9:$BB$9),AN43,IF(AND(SUM($AV$9:$BB$9)&gt;42,SUM($AV$9:$BB$9)&lt;49),AN43,0))</f>
        <v>0</v>
      </c>
      <c r="AX43" s="52">
        <f t="shared" ref="AX43" si="516">IF(SUM($AM$9:$AS$9)=SUM($AV$9:$BB$9),AO43,IF(AND(SUM($AV$9:$BB$9)&gt;42,SUM($AV$9:$BB$9)&lt;49),AO43,0))</f>
        <v>0</v>
      </c>
      <c r="AY43" s="52">
        <f t="shared" ref="AY43" si="517">IF(SUM($AM$9:$AS$9)=SUM($AV$9:$BB$9),AP43,IF(AND(SUM($AV$9:$BB$9)&gt;42,SUM($AV$9:$BB$9)&lt;49),AP43,0))</f>
        <v>0</v>
      </c>
      <c r="AZ43" s="53">
        <f t="shared" ref="AZ43" si="518">IF(SUM($AM$9:$AS$9)=SUM($AV$9:$BB$9),AQ43,IF(AND(SUM($AV$9:$BB$9)&gt;42,SUM($AV$9:$BB$9)&lt;49),AQ43,0))</f>
        <v>0</v>
      </c>
      <c r="BA43" s="54">
        <f t="shared" ref="BA43" si="519">IF(SUM($AM$9:$AS$9)=SUM($AV$9:$BB$9),AR43,IF(AND(SUM($AV$9:$BB$9)&gt;42,SUM($AV$9:$BB$9)&lt;49),AR43,0))</f>
        <v>0</v>
      </c>
      <c r="BB43" s="55">
        <f t="shared" ref="BB43" si="520">IF(SUM($AM$9:$AS$9)=SUM($AV$9:$BB$9),AS43,IF(AND(SUM($AV$9:$BB$9)&gt;42,SUM($AV$9:$BB$9)&lt;49),AS43,0))</f>
        <v>0</v>
      </c>
    </row>
    <row r="44" spans="1:54" ht="12.75" hidden="1" customHeight="1" x14ac:dyDescent="0.2">
      <c r="B44" s="93"/>
      <c r="C44" s="94"/>
      <c r="D44" s="95"/>
      <c r="E44" s="115"/>
      <c r="F44" s="140" t="b">
        <f t="shared" ref="F44" si="521">IF($B37=$B43,OR(F38,G43&lt;F43),G43&lt;F43)</f>
        <v>0</v>
      </c>
      <c r="G44" s="189">
        <f t="shared" ref="G44" si="522">IF(AND($B37=$B43,$B37&lt;&gt;"",$B37&lt;&gt;0),G43+G38,G43)</f>
        <v>18</v>
      </c>
      <c r="H44" s="120"/>
      <c r="I44" s="165">
        <f t="shared" si="503"/>
        <v>0</v>
      </c>
      <c r="J44" s="194">
        <f t="shared" ref="J44" si="523">7-COUNTIF(L43:R43,0)-COUNTIF(L43:R43,"")</f>
        <v>0</v>
      </c>
      <c r="K44" s="22">
        <f t="shared" si="505"/>
        <v>0</v>
      </c>
      <c r="L44" s="35">
        <f t="shared" ref="L44:R44" si="524">IF($B37=$B43,L43+L38,L43)</f>
        <v>0</v>
      </c>
      <c r="M44" s="35">
        <f t="shared" si="524"/>
        <v>0</v>
      </c>
      <c r="N44" s="35">
        <f t="shared" si="524"/>
        <v>0</v>
      </c>
      <c r="O44" s="35">
        <f t="shared" si="524"/>
        <v>0</v>
      </c>
      <c r="P44" s="36">
        <f t="shared" si="524"/>
        <v>0</v>
      </c>
      <c r="Q44" s="37">
        <f t="shared" si="524"/>
        <v>0</v>
      </c>
      <c r="R44" s="38">
        <f t="shared" si="524"/>
        <v>0</v>
      </c>
      <c r="S44" s="194">
        <f t="shared" ref="S44" si="525">7-COUNTIF(U43:AA43,0)-COUNTIF(U43:AA43,"")</f>
        <v>0</v>
      </c>
      <c r="T44" s="22">
        <f t="shared" si="507"/>
        <v>0</v>
      </c>
      <c r="U44" s="35">
        <f t="shared" ref="U44:AA44" si="526">IF($B37=$B43,U43+U38,U43)</f>
        <v>0</v>
      </c>
      <c r="V44" s="35">
        <f t="shared" si="526"/>
        <v>0</v>
      </c>
      <c r="W44" s="35">
        <f t="shared" si="526"/>
        <v>0</v>
      </c>
      <c r="X44" s="35">
        <f t="shared" si="526"/>
        <v>0</v>
      </c>
      <c r="Y44" s="36">
        <f t="shared" si="526"/>
        <v>0</v>
      </c>
      <c r="Z44" s="37">
        <f t="shared" si="526"/>
        <v>0</v>
      </c>
      <c r="AA44" s="38">
        <f t="shared" si="526"/>
        <v>0</v>
      </c>
      <c r="AB44" s="194">
        <f t="shared" ref="AB44" si="527">7-COUNTIF(AD43:AJ43,0)-COUNTIF(AD43:AJ43,"")</f>
        <v>0</v>
      </c>
      <c r="AC44" s="22">
        <f t="shared" si="509"/>
        <v>0</v>
      </c>
      <c r="AD44" s="35">
        <f t="shared" ref="AD44:AJ44" si="528">IF($B37=$B43,AD43+AD38,AD43)</f>
        <v>0</v>
      </c>
      <c r="AE44" s="35">
        <f t="shared" si="528"/>
        <v>0</v>
      </c>
      <c r="AF44" s="35">
        <f t="shared" si="528"/>
        <v>0</v>
      </c>
      <c r="AG44" s="35">
        <f t="shared" si="528"/>
        <v>0</v>
      </c>
      <c r="AH44" s="36">
        <f t="shared" si="528"/>
        <v>0</v>
      </c>
      <c r="AI44" s="37">
        <f t="shared" si="528"/>
        <v>0</v>
      </c>
      <c r="AJ44" s="38">
        <f t="shared" si="528"/>
        <v>0</v>
      </c>
      <c r="AK44" s="194">
        <f t="shared" ref="AK44" si="529">7-COUNTIF(AM43:AS43,0)-COUNTIF(AM43:AS43,"")</f>
        <v>0</v>
      </c>
      <c r="AL44" s="22">
        <f t="shared" si="511"/>
        <v>0</v>
      </c>
      <c r="AM44" s="35">
        <f t="shared" ref="AM44:AS44" si="530">IF($B37=$B43,AM43+AM38,AM43)</f>
        <v>0</v>
      </c>
      <c r="AN44" s="35">
        <f t="shared" si="530"/>
        <v>0</v>
      </c>
      <c r="AO44" s="35">
        <f t="shared" si="530"/>
        <v>0</v>
      </c>
      <c r="AP44" s="35">
        <f t="shared" si="530"/>
        <v>0</v>
      </c>
      <c r="AQ44" s="36">
        <f t="shared" si="530"/>
        <v>0</v>
      </c>
      <c r="AR44" s="37">
        <f t="shared" si="530"/>
        <v>0</v>
      </c>
      <c r="AS44" s="38">
        <f t="shared" si="530"/>
        <v>0</v>
      </c>
      <c r="AT44" s="194">
        <f t="shared" ref="AT44" si="531">7-COUNTIF(AV43:BB43,0)-COUNTIF(AV43:BB43,"")</f>
        <v>0</v>
      </c>
      <c r="AU44" s="22">
        <f t="shared" si="513"/>
        <v>0</v>
      </c>
      <c r="AV44" s="35">
        <f t="shared" ref="AV44:BB44" si="532">IF($B37=$B43,AV43+AV38,AV43)</f>
        <v>0</v>
      </c>
      <c r="AW44" s="35">
        <f t="shared" si="532"/>
        <v>0</v>
      </c>
      <c r="AX44" s="35">
        <f t="shared" si="532"/>
        <v>0</v>
      </c>
      <c r="AY44" s="35">
        <f t="shared" si="532"/>
        <v>0</v>
      </c>
      <c r="AZ44" s="36">
        <f t="shared" si="532"/>
        <v>0</v>
      </c>
      <c r="BA44" s="37">
        <f t="shared" si="532"/>
        <v>0</v>
      </c>
      <c r="BB44" s="38">
        <f t="shared" si="532"/>
        <v>0</v>
      </c>
    </row>
    <row r="45" spans="1:54" ht="15" hidden="1" customHeight="1" x14ac:dyDescent="0.2">
      <c r="B45" s="116"/>
      <c r="C45" s="117"/>
      <c r="D45" s="118"/>
      <c r="E45" s="119"/>
      <c r="F45" s="92"/>
      <c r="G45" s="190">
        <f t="shared" ref="G45" si="533">IF(AND($B37=$B43,$B37&lt;&gt;"",$B37&lt;&gt;0),F43+G39,F43)</f>
        <v>18</v>
      </c>
      <c r="H45" s="121"/>
      <c r="I45" s="165">
        <f t="shared" si="503"/>
        <v>0</v>
      </c>
      <c r="J45" s="195">
        <f t="shared" ref="J45" si="534">IF($B43=$B37,COUNTIF(L45:R45,0),COUNTIF(L46:R46,0)+COUNTIF(L46:R46,""))</f>
        <v>7</v>
      </c>
      <c r="K45" s="39">
        <f t="shared" ref="K45:R45" si="535">IF($B37=$B43,K46+K39,K46)</f>
        <v>0</v>
      </c>
      <c r="L45" s="40">
        <f t="shared" si="535"/>
        <v>0</v>
      </c>
      <c r="M45" s="40">
        <f t="shared" si="535"/>
        <v>0</v>
      </c>
      <c r="N45" s="40">
        <f t="shared" si="535"/>
        <v>0</v>
      </c>
      <c r="O45" s="40">
        <f t="shared" si="535"/>
        <v>0</v>
      </c>
      <c r="P45" s="41">
        <f t="shared" si="535"/>
        <v>0</v>
      </c>
      <c r="Q45" s="42">
        <f t="shared" si="535"/>
        <v>0</v>
      </c>
      <c r="R45" s="43">
        <f t="shared" si="535"/>
        <v>0</v>
      </c>
      <c r="S45" s="195">
        <f t="shared" ref="S45" si="536">IF($B43=$B37,COUNTIF(U45:AA45,0),COUNTIF(U46:AA46,0)+COUNTIF(U46:AA46,""))</f>
        <v>7</v>
      </c>
      <c r="T45" s="39">
        <f t="shared" ref="T45:AA45" si="537">IF($B37=$B43,T46+T39,T46)</f>
        <v>0</v>
      </c>
      <c r="U45" s="40">
        <f t="shared" si="537"/>
        <v>0</v>
      </c>
      <c r="V45" s="40">
        <f t="shared" si="537"/>
        <v>0</v>
      </c>
      <c r="W45" s="40">
        <f t="shared" si="537"/>
        <v>0</v>
      </c>
      <c r="X45" s="40">
        <f t="shared" si="537"/>
        <v>0</v>
      </c>
      <c r="Y45" s="41">
        <f t="shared" si="537"/>
        <v>0</v>
      </c>
      <c r="Z45" s="42">
        <f t="shared" si="537"/>
        <v>0</v>
      </c>
      <c r="AA45" s="43">
        <f t="shared" si="537"/>
        <v>0</v>
      </c>
      <c r="AB45" s="195">
        <f t="shared" ref="AB45" si="538">IF($B43=$B37,COUNTIF(AD45:AJ45,0),COUNTIF(AD46:AJ46,0)+COUNTIF(AD46:AJ46,""))</f>
        <v>7</v>
      </c>
      <c r="AC45" s="39">
        <f t="shared" ref="AC45:AJ45" si="539">IF($B37=$B43,AC46+AC39,AC46)</f>
        <v>0</v>
      </c>
      <c r="AD45" s="40">
        <f t="shared" si="539"/>
        <v>0</v>
      </c>
      <c r="AE45" s="40">
        <f t="shared" si="539"/>
        <v>0</v>
      </c>
      <c r="AF45" s="40">
        <f t="shared" si="539"/>
        <v>0</v>
      </c>
      <c r="AG45" s="40">
        <f t="shared" si="539"/>
        <v>0</v>
      </c>
      <c r="AH45" s="41">
        <f t="shared" si="539"/>
        <v>0</v>
      </c>
      <c r="AI45" s="42">
        <f t="shared" si="539"/>
        <v>0</v>
      </c>
      <c r="AJ45" s="43">
        <f t="shared" si="539"/>
        <v>0</v>
      </c>
      <c r="AK45" s="195">
        <f t="shared" ref="AK45" si="540">IF($B43=$B37,COUNTIF(AM45:AS45,0),COUNTIF(AM46:AS46,0)+COUNTIF(AM46:AS46,""))</f>
        <v>7</v>
      </c>
      <c r="AL45" s="39">
        <f t="shared" ref="AL45:AS45" si="541">IF($B37=$B43,AL46+AL39,AL46)</f>
        <v>0</v>
      </c>
      <c r="AM45" s="40">
        <f t="shared" si="541"/>
        <v>0</v>
      </c>
      <c r="AN45" s="40">
        <f t="shared" si="541"/>
        <v>0</v>
      </c>
      <c r="AO45" s="40">
        <f t="shared" si="541"/>
        <v>0</v>
      </c>
      <c r="AP45" s="40">
        <f t="shared" si="541"/>
        <v>0</v>
      </c>
      <c r="AQ45" s="41">
        <f t="shared" si="541"/>
        <v>0</v>
      </c>
      <c r="AR45" s="42">
        <f t="shared" si="541"/>
        <v>0</v>
      </c>
      <c r="AS45" s="43">
        <f t="shared" si="541"/>
        <v>0</v>
      </c>
      <c r="AT45" s="195">
        <f t="shared" ref="AT45" si="542">IF($B43=$B37,COUNTIF(AV45:BB45,0),COUNTIF(AV46:BB46,0)+COUNTIF(AV46:BB46,""))</f>
        <v>7</v>
      </c>
      <c r="AU45" s="39">
        <f t="shared" ref="AU45:BB45" si="543">IF($B37=$B43,AU46+AU39,AU46)</f>
        <v>0</v>
      </c>
      <c r="AV45" s="40">
        <f t="shared" si="543"/>
        <v>0</v>
      </c>
      <c r="AW45" s="40">
        <f t="shared" si="543"/>
        <v>0</v>
      </c>
      <c r="AX45" s="40">
        <f t="shared" si="543"/>
        <v>0</v>
      </c>
      <c r="AY45" s="40">
        <f t="shared" si="543"/>
        <v>0</v>
      </c>
      <c r="AZ45" s="41">
        <f t="shared" si="543"/>
        <v>0</v>
      </c>
      <c r="BA45" s="42">
        <f t="shared" si="543"/>
        <v>0</v>
      </c>
      <c r="BB45" s="43">
        <f t="shared" si="543"/>
        <v>0</v>
      </c>
    </row>
    <row r="46" spans="1:54" ht="15.75" customHeight="1" x14ac:dyDescent="0.2">
      <c r="A46" s="1">
        <f t="shared" ref="A46" si="544">A43</f>
        <v>0</v>
      </c>
      <c r="B46" s="313">
        <f t="shared" ref="B46" si="545">B40+1</f>
        <v>5</v>
      </c>
      <c r="C46" s="314"/>
      <c r="D46" s="314"/>
      <c r="E46" s="314"/>
      <c r="F46" s="31"/>
      <c r="G46" s="183"/>
      <c r="H46" s="122">
        <f t="shared" ref="H46" si="546">5-COUNTIF(AU43,0)-COUNTIF(AL43,0)-COUNTIF(AC43,0)-COUNTIF(T43,0)-COUNTIF(K43,0)</f>
        <v>0</v>
      </c>
      <c r="I46" s="165">
        <f t="shared" si="503"/>
        <v>0</v>
      </c>
      <c r="J46" s="187">
        <f t="shared" ref="J46" si="547">IF($B43=$B37,J40+IF($F43&lt;&gt;$G43,(K43+$G45-$G44)/$F43,K43/$F43),IF($F43&lt;&gt;G43,(K43+$G45-$G44)/$F43,K43/$F43))</f>
        <v>0</v>
      </c>
      <c r="K46" s="7">
        <f t="shared" ref="K46:K47" si="548">SUM(L46:R46)</f>
        <v>0</v>
      </c>
      <c r="L46" s="26">
        <f t="shared" ref="L46:R46" si="549">L43</f>
        <v>0</v>
      </c>
      <c r="M46" s="26">
        <f t="shared" si="549"/>
        <v>0</v>
      </c>
      <c r="N46" s="26">
        <f t="shared" si="549"/>
        <v>0</v>
      </c>
      <c r="O46" s="26">
        <f t="shared" si="549"/>
        <v>0</v>
      </c>
      <c r="P46" s="26">
        <f t="shared" si="549"/>
        <v>0</v>
      </c>
      <c r="Q46" s="29">
        <f t="shared" si="549"/>
        <v>0</v>
      </c>
      <c r="R46" s="23">
        <f t="shared" si="549"/>
        <v>0</v>
      </c>
      <c r="S46" s="187">
        <f t="shared" ref="S46" si="550">IF($B43=$B37,S40+IF($F43&lt;&gt;$G43,(T43+$G45-$G44)/$F43,T43/$F43),IF($F43&lt;&gt;P43,(T43+$G45-$G44)/$F43,T43/$F43))</f>
        <v>0</v>
      </c>
      <c r="T46" s="7">
        <f t="shared" ref="T46:T47" si="551">SUM(U46:AA46)</f>
        <v>0</v>
      </c>
      <c r="U46" s="26">
        <f t="shared" ref="U46:AA46" si="552">U43</f>
        <v>0</v>
      </c>
      <c r="V46" s="26">
        <f t="shared" si="552"/>
        <v>0</v>
      </c>
      <c r="W46" s="26">
        <f t="shared" si="552"/>
        <v>0</v>
      </c>
      <c r="X46" s="26">
        <f t="shared" si="552"/>
        <v>0</v>
      </c>
      <c r="Y46" s="113">
        <f t="shared" si="552"/>
        <v>0</v>
      </c>
      <c r="Z46" s="29">
        <f t="shared" si="552"/>
        <v>0</v>
      </c>
      <c r="AA46" s="23">
        <f t="shared" si="552"/>
        <v>0</v>
      </c>
      <c r="AB46" s="187">
        <f t="shared" ref="AB46" si="553">IF($B43=$B37,AB40+IF($F43&lt;&gt;$G43,(AC43+$G45-$G44)/$F43,AC43/$F43),IF($F43&lt;&gt;Y43,(AC43+$G45-$G44)/$F43,AC43/$F43))</f>
        <v>0</v>
      </c>
      <c r="AC46" s="7">
        <f t="shared" ref="AC46:AC47" si="554">SUM(AD46:AJ46)</f>
        <v>0</v>
      </c>
      <c r="AD46" s="26">
        <f t="shared" ref="AD46:AJ46" si="555">AD43</f>
        <v>0</v>
      </c>
      <c r="AE46" s="26">
        <f t="shared" si="555"/>
        <v>0</v>
      </c>
      <c r="AF46" s="26">
        <f t="shared" si="555"/>
        <v>0</v>
      </c>
      <c r="AG46" s="26">
        <f t="shared" si="555"/>
        <v>0</v>
      </c>
      <c r="AH46" s="113">
        <f t="shared" si="555"/>
        <v>0</v>
      </c>
      <c r="AI46" s="29">
        <f t="shared" si="555"/>
        <v>0</v>
      </c>
      <c r="AJ46" s="23">
        <f t="shared" si="555"/>
        <v>0</v>
      </c>
      <c r="AK46" s="187">
        <f t="shared" ref="AK46" si="556">IF($B43=$B37,AK40+IF($F43&lt;&gt;$G43,(AL43+$G45-$G44)/$F43,AL43/$F43),IF($F43&lt;&gt;AH43,(AL43+$G45-$G44)/$F43,AL43/$F43))</f>
        <v>0</v>
      </c>
      <c r="AL46" s="7">
        <f t="shared" ref="AL46:AL47" si="557">SUM(AM46:AS46)</f>
        <v>0</v>
      </c>
      <c r="AM46" s="26">
        <f t="shared" ref="AM46:AS46" si="558">AM43</f>
        <v>0</v>
      </c>
      <c r="AN46" s="26">
        <f t="shared" si="558"/>
        <v>0</v>
      </c>
      <c r="AO46" s="26">
        <f t="shared" si="558"/>
        <v>0</v>
      </c>
      <c r="AP46" s="26">
        <f t="shared" si="558"/>
        <v>0</v>
      </c>
      <c r="AQ46" s="113">
        <f t="shared" si="558"/>
        <v>0</v>
      </c>
      <c r="AR46" s="29">
        <f t="shared" si="558"/>
        <v>0</v>
      </c>
      <c r="AS46" s="23">
        <f t="shared" si="558"/>
        <v>0</v>
      </c>
      <c r="AT46" s="187">
        <f t="shared" ref="AT46" si="559">IF($B43=$B37,AT40+IF($F43&lt;&gt;$G43,(AU43+$G45-$G44)/$F43,AU43/$F43),IF($F43&lt;&gt;AQ43,(AU43+$G45-$G44)/$F43,AU43/$F43))</f>
        <v>0</v>
      </c>
      <c r="AU46" s="7">
        <f t="shared" ref="AU46:AU47" si="560">SUM(AV46:BB46)</f>
        <v>0</v>
      </c>
      <c r="AV46" s="6">
        <f t="shared" ref="AV46" si="561">IF(SUM($AM$9:$AS$9)=SUM($AV$9:$BB$9),AV43,IF(AND(SUM($AV$9:$BB$9)&gt;42,SUM($AV$9:$BB$9)&lt;49),AV43,0))</f>
        <v>0</v>
      </c>
      <c r="AW46" s="6">
        <f t="shared" ref="AW46:BB46" si="562">IF(SUM($AM$9:$AS$9)=SUM($AV$9:$BB$9),AW43,IF(AND(SUM($AV$9:$BB$9)&gt;42,SUM($AV$9:$BB$9)&lt;49),AW43,0))</f>
        <v>0</v>
      </c>
      <c r="AX46" s="6">
        <f t="shared" si="562"/>
        <v>0</v>
      </c>
      <c r="AY46" s="6">
        <f t="shared" si="562"/>
        <v>0</v>
      </c>
      <c r="AZ46" s="26">
        <f t="shared" si="562"/>
        <v>0</v>
      </c>
      <c r="BA46" s="29">
        <f t="shared" si="562"/>
        <v>0</v>
      </c>
      <c r="BB46" s="23">
        <f t="shared" si="562"/>
        <v>0</v>
      </c>
    </row>
    <row r="47" spans="1:54" ht="15.75" customHeight="1" x14ac:dyDescent="0.2">
      <c r="A47" s="1">
        <f t="shared" ref="A47:A48" si="563">A46</f>
        <v>0</v>
      </c>
      <c r="B47" s="313"/>
      <c r="C47" s="314"/>
      <c r="D47" s="314"/>
      <c r="E47" s="314"/>
      <c r="F47" s="31"/>
      <c r="G47" s="183"/>
      <c r="H47" s="123">
        <f t="shared" ref="H47" si="564">IF($B43=$B37,H41+F47,$F47)</f>
        <v>0</v>
      </c>
      <c r="I47" s="165">
        <f t="shared" si="503"/>
        <v>0</v>
      </c>
      <c r="J47" s="141">
        <f t="shared" ref="J47" si="565">IF($H46=0,0,IF($B37=$B43,IF($H48&gt;0,$H48+J41,K43+J41),IF($H48&gt;0,$H48,K43)))</f>
        <v>0</v>
      </c>
      <c r="K47" s="7">
        <f t="shared" si="548"/>
        <v>0</v>
      </c>
      <c r="L47" s="6"/>
      <c r="M47" s="6"/>
      <c r="N47" s="6"/>
      <c r="O47" s="6"/>
      <c r="P47" s="26"/>
      <c r="Q47" s="29"/>
      <c r="R47" s="23"/>
      <c r="S47" s="141">
        <f t="shared" ref="S47" si="566">IF($H46=0,0,IF($B37=$B43,IF($H48&gt;0,$H48+S41,T43+S41),IF($H48&gt;0,$H48,T43)))</f>
        <v>0</v>
      </c>
      <c r="T47" s="7">
        <f t="shared" si="551"/>
        <v>0</v>
      </c>
      <c r="U47" s="6"/>
      <c r="V47" s="6"/>
      <c r="W47" s="6"/>
      <c r="X47" s="6"/>
      <c r="Y47" s="26"/>
      <c r="Z47" s="29"/>
      <c r="AA47" s="23"/>
      <c r="AB47" s="141">
        <f t="shared" ref="AB47" si="567">IF($H46=0,0,IF($B37=$B43,IF($H48&gt;0,$H48+AB41,AC43+AB41),IF($H48&gt;0,$H48,AC43)))</f>
        <v>0</v>
      </c>
      <c r="AC47" s="7">
        <f t="shared" si="554"/>
        <v>0</v>
      </c>
      <c r="AD47" s="6"/>
      <c r="AE47" s="6"/>
      <c r="AF47" s="6"/>
      <c r="AG47" s="6"/>
      <c r="AH47" s="26"/>
      <c r="AI47" s="29"/>
      <c r="AJ47" s="23"/>
      <c r="AK47" s="141">
        <f t="shared" ref="AK47" si="568">IF($H46=0,0,IF($B37=$B43,IF($H48&gt;0,$H48+AK41,AL43+AK41),IF($H48&gt;0,$H48,AL43)))</f>
        <v>0</v>
      </c>
      <c r="AL47" s="7">
        <f t="shared" si="557"/>
        <v>0</v>
      </c>
      <c r="AM47" s="6"/>
      <c r="AN47" s="6"/>
      <c r="AO47" s="6"/>
      <c r="AP47" s="6"/>
      <c r="AQ47" s="26"/>
      <c r="AR47" s="29"/>
      <c r="AS47" s="23"/>
      <c r="AT47" s="141">
        <f t="shared" ref="AT47" si="569">IF($H46=0,0,IF($B37=$B43,IF($H48&gt;0,$H48+AT41,AU43+AT41),IF($H48&gt;0,$H48,AU43)))</f>
        <v>0</v>
      </c>
      <c r="AU47" s="7">
        <f t="shared" si="560"/>
        <v>0</v>
      </c>
      <c r="AV47" s="6"/>
      <c r="AW47" s="6"/>
      <c r="AX47" s="6"/>
      <c r="AY47" s="6"/>
      <c r="AZ47" s="26"/>
      <c r="BA47" s="29"/>
      <c r="BB47" s="23"/>
    </row>
    <row r="48" spans="1:54" ht="18.75" customHeight="1" thickBot="1" x14ac:dyDescent="0.25">
      <c r="A48" s="1">
        <f t="shared" si="563"/>
        <v>0</v>
      </c>
      <c r="B48" s="323" t="str">
        <f>IF(B43="",Wydruk!$AE$6,IF(J44=0,Wydruk!$AE$7,IF(AND(G44&lt;G45,B43&lt;&gt;$B49),Wydruk!$AE$13,IF(AND($B43=$B37,$B43&lt;&gt;$B49),IF(OR(OR(J48&lt;4,J48&gt;5),OR(S48&lt;4,S48&gt;5),OR(AB48&lt;4,AB48&gt;5),OR(AK48&lt;4,AK48&gt;5),OR(AND(AT48&lt;4,AT48&gt;0),AT48&gt;5)),Wydruk!$AE$8,Wydruk!$AE$9),IF($B43=$B49,IF($F47&lt;&gt;0,Wydruk!$AE$12,Wydruk!$AE$10),IF(OR(OR(J44&lt;4,J44&gt;5),OR(S44&lt;4,S44&gt;5),OR(AB44&lt;4,AB44&gt;5),OR(AK44&lt;4,AK44&gt;5),OR(AND(AT44&lt;4,AT44&gt;0),AT44&gt;5)),Wydruk!$AE$8,Wydruk!$AE$11))))))</f>
        <v>Uzupełnij liczby godzin tygodniowego planu</v>
      </c>
      <c r="C48" s="324"/>
      <c r="D48" s="324"/>
      <c r="E48" s="324"/>
      <c r="F48" s="173">
        <f>lipiec!F48</f>
        <v>0</v>
      </c>
      <c r="G48" s="184">
        <f>lipiec!G48</f>
        <v>0</v>
      </c>
      <c r="H48" s="191">
        <f t="shared" ref="H48" si="570">IF(OR($G48=0,$F48=0,$G48="",$F48=""),0,$G48/$F48)</f>
        <v>0</v>
      </c>
      <c r="I48" s="193"/>
      <c r="J48" s="176">
        <f t="shared" ref="J48" si="571">IF($B37=$B43,IF(L43+L38&gt;0,1,0)+IF(M43+M38&gt;0,1,0)+IF(N43+N38&gt;0,1,0)+IF(O43+O38&gt;0,1,0)+IF(P43+P38&gt;0,1,0)+IF(Q43+Q38&gt;0,1,0)+IF(R43+R38&gt;0,1,0),J44)</f>
        <v>0</v>
      </c>
      <c r="K48" s="133">
        <f t="shared" ref="K48" si="572">IF(OR($B43=$B49,J48=0,(K44-Q48+O48)&lt;=0),0,(K44-Q48+O48)/J48)</f>
        <v>0</v>
      </c>
      <c r="L48" s="137">
        <f t="shared" ref="L48" si="573">IF(K48*(7-J45)&lt;=0,0,K48*(7-J45))</f>
        <v>0</v>
      </c>
      <c r="M48" s="311">
        <f t="shared" ref="M48" si="574">ROUND(IF(OR(K45-K48*(7-J45)+P48&lt;0,$B43=$B49,K48&lt;=0,K45=0),0,IF(K45-K48*(7-J45)+P48&gt;Q48-O48+P48,Q48-O48+P48,K45-K48*(7-J45)+P48)),1)</f>
        <v>0</v>
      </c>
      <c r="N48" s="312"/>
      <c r="O48" s="139">
        <f t="shared" ref="O48" si="575">IF(OR($B43=$B49,J44=0),0,IF($B43=$B37,J43,$F43))</f>
        <v>0</v>
      </c>
      <c r="P48" s="30">
        <f t="shared" ref="P48" si="576">IF(OR($B43=$B49,J48=0),0,$G45-$G44)</f>
        <v>0</v>
      </c>
      <c r="Q48" s="134">
        <f t="shared" ref="Q48" si="577">IF(OR($B43=$B49,J48=0),0,J47)</f>
        <v>0</v>
      </c>
      <c r="R48" s="138">
        <f t="shared" ref="R48" si="578">IF($B43=$B49,0,K45)</f>
        <v>0</v>
      </c>
      <c r="S48" s="176">
        <f t="shared" ref="S48" si="579">IF($B37=$B43,IF(U43+U38&gt;0,1,0)+IF(V43+V38&gt;0,1,0)+IF(W43+W38&gt;0,1,0)+IF(X43+X38&gt;0,1,0)+IF(Y43+Y38&gt;0,1,0)+IF(Z43+Z38&gt;0,1,0)+IF(AA43+AA38&gt;0,1,0),S44)</f>
        <v>0</v>
      </c>
      <c r="T48" s="133">
        <f t="shared" ref="T48" si="580">IF(OR($B43=$B49,S48=0,(T44-Z48+X48)&lt;=0),0,(T44-Z48+X48)/S48)</f>
        <v>0</v>
      </c>
      <c r="U48" s="137">
        <f t="shared" ref="U48" si="581">IF(T48*(7-S45)&lt;=0,0,T48*(7-S45))</f>
        <v>0</v>
      </c>
      <c r="V48" s="311">
        <f t="shared" ref="V48" si="582">ROUND(IF(OR(T45-T48*(7-S45)+Y48&lt;0,$B43=$B49,T48&lt;=0,T45=0),0,IF(T45-T48*(7-S45)+Y48&gt;Z48-X48+Y48,Z48-X48+Y48,T45-T48*(7-S45)+Y48)),1)</f>
        <v>0</v>
      </c>
      <c r="W48" s="312"/>
      <c r="X48" s="139">
        <f t="shared" ref="X48" si="583">IF(OR($B43=$B49,S44=0),0,IF($B43=$B37,S43,$F43))</f>
        <v>0</v>
      </c>
      <c r="Y48" s="30">
        <f t="shared" ref="Y48" si="584">IF(OR($B43=$B49,S48=0),0,$G45-$G44)</f>
        <v>0</v>
      </c>
      <c r="Z48" s="134">
        <f t="shared" ref="Z48" si="585">IF(OR($B43=$B49,S48=0),0,S47)</f>
        <v>0</v>
      </c>
      <c r="AA48" s="138">
        <f t="shared" ref="AA48" si="586">IF($B43=$B49,0,T45)</f>
        <v>0</v>
      </c>
      <c r="AB48" s="176">
        <f t="shared" ref="AB48" si="587">IF($B37=$B43,IF(AD43+AD38&gt;0,1,0)+IF(AE43+AE38&gt;0,1,0)+IF(AF43+AF38&gt;0,1,0)+IF(AG43+AG38&gt;0,1,0)+IF(AH43+AH38&gt;0,1,0)+IF(AI43+AI38&gt;0,1,0)+IF(AJ43+AJ38&gt;0,1,0),AB44)</f>
        <v>0</v>
      </c>
      <c r="AC48" s="133">
        <f t="shared" ref="AC48" si="588">IF(OR($B43=$B49,AB48=0,(AC44-AI48+AG48)&lt;=0),0,(AC44-AI48+AG48)/AB48)</f>
        <v>0</v>
      </c>
      <c r="AD48" s="137">
        <f t="shared" ref="AD48" si="589">IF(AC48*(7-AB45)&lt;=0,0,AC48*(7-AB45))</f>
        <v>0</v>
      </c>
      <c r="AE48" s="311">
        <f t="shared" ref="AE48" si="590">ROUND(IF(OR(AC45-AC48*(7-AB45)+AH48&lt;0,$B43=$B49,AC48&lt;=0,AC45=0),0,IF(AC45-AC48*(7-AB45)+AH48&gt;AI48-AG48+AH48,AI48-AG48+AH48,AC45-AC48*(7-AB45)+AH48)),1)</f>
        <v>0</v>
      </c>
      <c r="AF48" s="312"/>
      <c r="AG48" s="139">
        <f t="shared" ref="AG48" si="591">IF(OR($B43=$B49,AB44=0),0,IF($B43=$B37,AB43,$F43))</f>
        <v>0</v>
      </c>
      <c r="AH48" s="30">
        <f t="shared" ref="AH48" si="592">IF(OR($B43=$B49,AB48=0),0,$G45-$G44)</f>
        <v>0</v>
      </c>
      <c r="AI48" s="134">
        <f t="shared" ref="AI48" si="593">IF(OR($B43=$B49,AB48=0),0,AB47)</f>
        <v>0</v>
      </c>
      <c r="AJ48" s="138">
        <f t="shared" ref="AJ48" si="594">IF($B43=$B49,0,AC45)</f>
        <v>0</v>
      </c>
      <c r="AK48" s="176">
        <f t="shared" ref="AK48" si="595">IF($B37=$B43,IF(AM43+AM38&gt;0,1,0)+IF(AN43+AN38&gt;0,1,0)+IF(AO43+AO38&gt;0,1,0)+IF(AP43+AP38&gt;0,1,0)+IF(AQ43+AQ38&gt;0,1,0)+IF(AR43+AR38&gt;0,1,0)+IF(AS43+AS38&gt;0,1,0),AK44)</f>
        <v>0</v>
      </c>
      <c r="AL48" s="133">
        <f t="shared" ref="AL48" si="596">IF(OR($B43=$B49,AK48=0,(AL44-AR48+AP48)&lt;=0),0,(AL44-AR48+AP48)/AK48)</f>
        <v>0</v>
      </c>
      <c r="AM48" s="137">
        <f t="shared" ref="AM48" si="597">IF(AL48*(7-AK45)&lt;=0,0,AL48*(7-AK45))</f>
        <v>0</v>
      </c>
      <c r="AN48" s="311">
        <f t="shared" ref="AN48" si="598">ROUND(IF(OR(AL45-AL48*(7-AK45)+AQ48&lt;0,$B43=$B49,AL48&lt;=0,AL45=0),0,IF(AL45-AL48*(7-AK45)+AQ48&gt;AR48-AP48+AQ48,AR48-AP48+AQ48,AL45-AL48*(7-AK45)+AQ48)),1)</f>
        <v>0</v>
      </c>
      <c r="AO48" s="312"/>
      <c r="AP48" s="139">
        <f t="shared" ref="AP48" si="599">IF(OR($B43=$B49,AK44=0),0,IF($B43=$B37,AK43,$F43))</f>
        <v>0</v>
      </c>
      <c r="AQ48" s="30">
        <f t="shared" ref="AQ48" si="600">IF(OR($B43=$B49,AK48=0),0,$G45-$G44)</f>
        <v>0</v>
      </c>
      <c r="AR48" s="134">
        <f t="shared" ref="AR48" si="601">IF(OR($B43=$B49,AK48=0),0,AK47)</f>
        <v>0</v>
      </c>
      <c r="AS48" s="138">
        <f t="shared" ref="AS48" si="602">IF($B43=$B49,0,AL45)</f>
        <v>0</v>
      </c>
      <c r="AT48" s="176">
        <f t="shared" ref="AT48" si="603">IF($B37=$B43,IF(AV43+AV38&gt;0,1,0)+IF(AW43+AW38&gt;0,1,0)+IF(AX43+AX38&gt;0,1,0)+IF(AY43+AY38&gt;0,1,0)+IF(AZ43+AZ38&gt;0,1,0)+IF(BA43+BA38&gt;0,1,0)+IF(BB43+BB38&gt;0,1,0),AT44)</f>
        <v>0</v>
      </c>
      <c r="AU48" s="133">
        <f t="shared" ref="AU48" si="604">IF(OR($B43=$B49,AT48=0,(AU44-BA48+AY48)&lt;=0),0,(AU44-BA48+AY48)/AT48)</f>
        <v>0</v>
      </c>
      <c r="AV48" s="137">
        <f t="shared" ref="AV48" si="605">IF(AU48*(7-AT45)&lt;=0,0,AU48*(7-AT45))</f>
        <v>0</v>
      </c>
      <c r="AW48" s="311">
        <f t="shared" ref="AW48" si="606">ROUND(IF(OR(AU45-AU48*(7-AT45)+AZ48&lt;0,$B43=$B49,AU48&lt;=0,AU45=0),0,IF(AU45-AU48*(7-AT45)+AZ48&gt;BA48-AY48+AZ48,BA48-AY48+AZ48,AU45-AU48*(7-AT45)+AZ48)),1)</f>
        <v>0</v>
      </c>
      <c r="AX48" s="312"/>
      <c r="AY48" s="139">
        <f t="shared" ref="AY48" si="607">IF(OR($B43=$B49,AT44=0),0,IF($B43=$B37,AT43,$F43))</f>
        <v>0</v>
      </c>
      <c r="AZ48" s="30">
        <f t="shared" ref="AZ48" si="608">IF(OR($B43=$B49,AT48=0),0,$G45-$G44)</f>
        <v>0</v>
      </c>
      <c r="BA48" s="134">
        <f t="shared" ref="BA48" si="609">IF(OR($B43=$B49,AT48=0),0,AT47)</f>
        <v>0</v>
      </c>
      <c r="BB48" s="138">
        <f t="shared" ref="BB48" si="610">IF($B43=$B49,0,AU45)</f>
        <v>0</v>
      </c>
    </row>
    <row r="49" spans="1:54" ht="15.75" x14ac:dyDescent="0.2">
      <c r="A49" s="1">
        <f t="shared" ref="A49" si="611">IF(B49="","1. Niewypełnione",B49)</f>
        <v>0</v>
      </c>
      <c r="B49" s="320">
        <f>lipiec!B49</f>
        <v>0</v>
      </c>
      <c r="C49" s="321">
        <f>lipiec!C49</f>
        <v>0</v>
      </c>
      <c r="D49" s="321">
        <f>lipiec!D49</f>
        <v>0</v>
      </c>
      <c r="E49" s="321">
        <f>lipiec!E49</f>
        <v>0</v>
      </c>
      <c r="F49" s="177">
        <f>lipiec!F49</f>
        <v>18</v>
      </c>
      <c r="G49" s="185">
        <f>lipiec!G49</f>
        <v>18</v>
      </c>
      <c r="H49" s="177"/>
      <c r="I49" s="192">
        <f t="shared" ref="I49:I53" si="612">K49+T49+AC49+AL49+AU49</f>
        <v>0</v>
      </c>
      <c r="J49" s="186">
        <f t="shared" ref="J49" si="613">IF(OR($B49=$B55,J52=0),0,ROUND((K50+P54)/J52,0))</f>
        <v>0</v>
      </c>
      <c r="K49" s="51">
        <f t="shared" ref="K49:K50" si="614">SUM(L49:R49)</f>
        <v>0</v>
      </c>
      <c r="L49" s="52">
        <f>lipiec!L49</f>
        <v>0</v>
      </c>
      <c r="M49" s="52">
        <f>lipiec!M49</f>
        <v>0</v>
      </c>
      <c r="N49" s="52">
        <f>lipiec!N49</f>
        <v>0</v>
      </c>
      <c r="O49" s="52">
        <f>lipiec!O49</f>
        <v>0</v>
      </c>
      <c r="P49" s="53">
        <f>lipiec!P49</f>
        <v>0</v>
      </c>
      <c r="Q49" s="54">
        <f>lipiec!Q49</f>
        <v>0</v>
      </c>
      <c r="R49" s="55">
        <f>lipiec!R49</f>
        <v>0</v>
      </c>
      <c r="S49" s="188">
        <f t="shared" ref="S49" si="615">IF(OR($B49=$B55,S52=0),0,ROUND((T50+Y54)/S52,0))</f>
        <v>0</v>
      </c>
      <c r="T49" s="51">
        <f t="shared" ref="T49:T50" si="616">SUM(U49:AA49)</f>
        <v>0</v>
      </c>
      <c r="U49" s="52">
        <f>lipiec!U49</f>
        <v>0</v>
      </c>
      <c r="V49" s="52">
        <f>lipiec!V49</f>
        <v>0</v>
      </c>
      <c r="W49" s="52">
        <f>lipiec!W49</f>
        <v>0</v>
      </c>
      <c r="X49" s="52">
        <f>lipiec!X49</f>
        <v>0</v>
      </c>
      <c r="Y49" s="53">
        <f>lipiec!Y49</f>
        <v>0</v>
      </c>
      <c r="Z49" s="54">
        <f>lipiec!Z49</f>
        <v>0</v>
      </c>
      <c r="AA49" s="55">
        <f>lipiec!AA49</f>
        <v>0</v>
      </c>
      <c r="AB49" s="188">
        <f t="shared" ref="AB49" si="617">IF(OR($B49=$B55,AB52=0),0,ROUND((AC50+AH54)/AB52,0))</f>
        <v>0</v>
      </c>
      <c r="AC49" s="51">
        <f t="shared" ref="AC49:AC50" si="618">SUM(AD49:AJ49)</f>
        <v>0</v>
      </c>
      <c r="AD49" s="52">
        <f>lipiec!AD49</f>
        <v>0</v>
      </c>
      <c r="AE49" s="52">
        <f>lipiec!AE49</f>
        <v>0</v>
      </c>
      <c r="AF49" s="52">
        <f>lipiec!AF49</f>
        <v>0</v>
      </c>
      <c r="AG49" s="52">
        <f>lipiec!AG49</f>
        <v>0</v>
      </c>
      <c r="AH49" s="53">
        <f>lipiec!AH49</f>
        <v>0</v>
      </c>
      <c r="AI49" s="54">
        <f>lipiec!AI49</f>
        <v>0</v>
      </c>
      <c r="AJ49" s="55">
        <f>lipiec!AJ49</f>
        <v>0</v>
      </c>
      <c r="AK49" s="188">
        <f t="shared" ref="AK49" si="619">IF(OR($B49=$B55,AK52=0),0,ROUND((AL50+AQ54)/AK52,0))</f>
        <v>0</v>
      </c>
      <c r="AL49" s="51">
        <f t="shared" ref="AL49:AL50" si="620">SUM(AM49:AS49)</f>
        <v>0</v>
      </c>
      <c r="AM49" s="52">
        <f>lipiec!AM49</f>
        <v>0</v>
      </c>
      <c r="AN49" s="52">
        <f>lipiec!AN49</f>
        <v>0</v>
      </c>
      <c r="AO49" s="52">
        <f>lipiec!AO49</f>
        <v>0</v>
      </c>
      <c r="AP49" s="52">
        <f>lipiec!AP49</f>
        <v>0</v>
      </c>
      <c r="AQ49" s="53">
        <f>lipiec!AQ49</f>
        <v>0</v>
      </c>
      <c r="AR49" s="54">
        <f>lipiec!AR49</f>
        <v>0</v>
      </c>
      <c r="AS49" s="55">
        <f>lipiec!AS49</f>
        <v>0</v>
      </c>
      <c r="AT49" s="188">
        <f t="shared" ref="AT49" si="621">IF(OR($B49=$B55,AT52=0),0,ROUND((AU50+AZ54)/AT52,0))</f>
        <v>0</v>
      </c>
      <c r="AU49" s="51">
        <f t="shared" ref="AU49:AU50" si="622">SUM(AV49:BB49)</f>
        <v>0</v>
      </c>
      <c r="AV49" s="52">
        <f t="shared" ref="AV49" si="623">IF(SUM($AM$9:$AS$9)=SUM($AV$9:$BB$9),AM49,IF(AND(SUM($AV$9:$BB$9)&gt;42,SUM($AV$9:$BB$9)&lt;49),AM49,0))</f>
        <v>0</v>
      </c>
      <c r="AW49" s="52">
        <f t="shared" ref="AW49" si="624">IF(SUM($AM$9:$AS$9)=SUM($AV$9:$BB$9),AN49,IF(AND(SUM($AV$9:$BB$9)&gt;42,SUM($AV$9:$BB$9)&lt;49),AN49,0))</f>
        <v>0</v>
      </c>
      <c r="AX49" s="52">
        <f t="shared" ref="AX49" si="625">IF(SUM($AM$9:$AS$9)=SUM($AV$9:$BB$9),AO49,IF(AND(SUM($AV$9:$BB$9)&gt;42,SUM($AV$9:$BB$9)&lt;49),AO49,0))</f>
        <v>0</v>
      </c>
      <c r="AY49" s="52">
        <f t="shared" ref="AY49" si="626">IF(SUM($AM$9:$AS$9)=SUM($AV$9:$BB$9),AP49,IF(AND(SUM($AV$9:$BB$9)&gt;42,SUM($AV$9:$BB$9)&lt;49),AP49,0))</f>
        <v>0</v>
      </c>
      <c r="AZ49" s="53">
        <f t="shared" ref="AZ49" si="627">IF(SUM($AM$9:$AS$9)=SUM($AV$9:$BB$9),AQ49,IF(AND(SUM($AV$9:$BB$9)&gt;42,SUM($AV$9:$BB$9)&lt;49),AQ49,0))</f>
        <v>0</v>
      </c>
      <c r="BA49" s="54">
        <f t="shared" ref="BA49" si="628">IF(SUM($AM$9:$AS$9)=SUM($AV$9:$BB$9),AR49,IF(AND(SUM($AV$9:$BB$9)&gt;42,SUM($AV$9:$BB$9)&lt;49),AR49,0))</f>
        <v>0</v>
      </c>
      <c r="BB49" s="55">
        <f t="shared" ref="BB49" si="629">IF(SUM($AM$9:$AS$9)=SUM($AV$9:$BB$9),AS49,IF(AND(SUM($AV$9:$BB$9)&gt;42,SUM($AV$9:$BB$9)&lt;49),AS49,0))</f>
        <v>0</v>
      </c>
    </row>
    <row r="50" spans="1:54" ht="12.75" hidden="1" customHeight="1" x14ac:dyDescent="0.2">
      <c r="B50" s="93"/>
      <c r="C50" s="94"/>
      <c r="D50" s="95"/>
      <c r="E50" s="115"/>
      <c r="F50" s="140" t="b">
        <f t="shared" ref="F50" si="630">IF($B43=$B49,OR(F44,G49&lt;F49),G49&lt;F49)</f>
        <v>0</v>
      </c>
      <c r="G50" s="189">
        <f t="shared" ref="G50" si="631">IF(AND($B43=$B49,$B43&lt;&gt;"",$B43&lt;&gt;0),G49+G44,G49)</f>
        <v>18</v>
      </c>
      <c r="H50" s="120"/>
      <c r="I50" s="165">
        <f t="shared" si="612"/>
        <v>0</v>
      </c>
      <c r="J50" s="194">
        <f t="shared" ref="J50" si="632">7-COUNTIF(L49:R49,0)-COUNTIF(L49:R49,"")</f>
        <v>0</v>
      </c>
      <c r="K50" s="22">
        <f t="shared" si="614"/>
        <v>0</v>
      </c>
      <c r="L50" s="35">
        <f t="shared" ref="L50:R50" si="633">IF($B43=$B49,L49+L44,L49)</f>
        <v>0</v>
      </c>
      <c r="M50" s="35">
        <f t="shared" si="633"/>
        <v>0</v>
      </c>
      <c r="N50" s="35">
        <f t="shared" si="633"/>
        <v>0</v>
      </c>
      <c r="O50" s="35">
        <f t="shared" si="633"/>
        <v>0</v>
      </c>
      <c r="P50" s="36">
        <f t="shared" si="633"/>
        <v>0</v>
      </c>
      <c r="Q50" s="37">
        <f t="shared" si="633"/>
        <v>0</v>
      </c>
      <c r="R50" s="38">
        <f t="shared" si="633"/>
        <v>0</v>
      </c>
      <c r="S50" s="194">
        <f t="shared" ref="S50" si="634">7-COUNTIF(U49:AA49,0)-COUNTIF(U49:AA49,"")</f>
        <v>0</v>
      </c>
      <c r="T50" s="22">
        <f t="shared" si="616"/>
        <v>0</v>
      </c>
      <c r="U50" s="35">
        <f t="shared" ref="U50:AA50" si="635">IF($B43=$B49,U49+U44,U49)</f>
        <v>0</v>
      </c>
      <c r="V50" s="35">
        <f t="shared" si="635"/>
        <v>0</v>
      </c>
      <c r="W50" s="35">
        <f t="shared" si="635"/>
        <v>0</v>
      </c>
      <c r="X50" s="35">
        <f t="shared" si="635"/>
        <v>0</v>
      </c>
      <c r="Y50" s="36">
        <f t="shared" si="635"/>
        <v>0</v>
      </c>
      <c r="Z50" s="37">
        <f t="shared" si="635"/>
        <v>0</v>
      </c>
      <c r="AA50" s="38">
        <f t="shared" si="635"/>
        <v>0</v>
      </c>
      <c r="AB50" s="194">
        <f t="shared" ref="AB50" si="636">7-COUNTIF(AD49:AJ49,0)-COUNTIF(AD49:AJ49,"")</f>
        <v>0</v>
      </c>
      <c r="AC50" s="22">
        <f t="shared" si="618"/>
        <v>0</v>
      </c>
      <c r="AD50" s="35">
        <f t="shared" ref="AD50:AJ50" si="637">IF($B43=$B49,AD49+AD44,AD49)</f>
        <v>0</v>
      </c>
      <c r="AE50" s="35">
        <f t="shared" si="637"/>
        <v>0</v>
      </c>
      <c r="AF50" s="35">
        <f t="shared" si="637"/>
        <v>0</v>
      </c>
      <c r="AG50" s="35">
        <f t="shared" si="637"/>
        <v>0</v>
      </c>
      <c r="AH50" s="36">
        <f t="shared" si="637"/>
        <v>0</v>
      </c>
      <c r="AI50" s="37">
        <f t="shared" si="637"/>
        <v>0</v>
      </c>
      <c r="AJ50" s="38">
        <f t="shared" si="637"/>
        <v>0</v>
      </c>
      <c r="AK50" s="194">
        <f t="shared" ref="AK50" si="638">7-COUNTIF(AM49:AS49,0)-COUNTIF(AM49:AS49,"")</f>
        <v>0</v>
      </c>
      <c r="AL50" s="22">
        <f t="shared" si="620"/>
        <v>0</v>
      </c>
      <c r="AM50" s="35">
        <f t="shared" ref="AM50:AS50" si="639">IF($B43=$B49,AM49+AM44,AM49)</f>
        <v>0</v>
      </c>
      <c r="AN50" s="35">
        <f t="shared" si="639"/>
        <v>0</v>
      </c>
      <c r="AO50" s="35">
        <f t="shared" si="639"/>
        <v>0</v>
      </c>
      <c r="AP50" s="35">
        <f t="shared" si="639"/>
        <v>0</v>
      </c>
      <c r="AQ50" s="36">
        <f t="shared" si="639"/>
        <v>0</v>
      </c>
      <c r="AR50" s="37">
        <f t="shared" si="639"/>
        <v>0</v>
      </c>
      <c r="AS50" s="38">
        <f t="shared" si="639"/>
        <v>0</v>
      </c>
      <c r="AT50" s="194">
        <f t="shared" ref="AT50" si="640">7-COUNTIF(AV49:BB49,0)-COUNTIF(AV49:BB49,"")</f>
        <v>0</v>
      </c>
      <c r="AU50" s="22">
        <f t="shared" si="622"/>
        <v>0</v>
      </c>
      <c r="AV50" s="35">
        <f t="shared" ref="AV50:BB50" si="641">IF($B43=$B49,AV49+AV44,AV49)</f>
        <v>0</v>
      </c>
      <c r="AW50" s="35">
        <f t="shared" si="641"/>
        <v>0</v>
      </c>
      <c r="AX50" s="35">
        <f t="shared" si="641"/>
        <v>0</v>
      </c>
      <c r="AY50" s="35">
        <f t="shared" si="641"/>
        <v>0</v>
      </c>
      <c r="AZ50" s="36">
        <f t="shared" si="641"/>
        <v>0</v>
      </c>
      <c r="BA50" s="37">
        <f t="shared" si="641"/>
        <v>0</v>
      </c>
      <c r="BB50" s="38">
        <f t="shared" si="641"/>
        <v>0</v>
      </c>
    </row>
    <row r="51" spans="1:54" ht="15" hidden="1" customHeight="1" x14ac:dyDescent="0.2">
      <c r="B51" s="116"/>
      <c r="C51" s="117"/>
      <c r="D51" s="118"/>
      <c r="E51" s="119"/>
      <c r="F51" s="92"/>
      <c r="G51" s="190">
        <f t="shared" ref="G51" si="642">IF(AND($B43=$B49,$B43&lt;&gt;"",$B43&lt;&gt;0),F49+G45,F49)</f>
        <v>18</v>
      </c>
      <c r="H51" s="121"/>
      <c r="I51" s="165">
        <f t="shared" si="612"/>
        <v>0</v>
      </c>
      <c r="J51" s="195">
        <f t="shared" ref="J51" si="643">IF($B49=$B43,COUNTIF(L51:R51,0),COUNTIF(L52:R52,0)+COUNTIF(L52:R52,""))</f>
        <v>7</v>
      </c>
      <c r="K51" s="39">
        <f t="shared" ref="K51:R51" si="644">IF($B43=$B49,K52+K45,K52)</f>
        <v>0</v>
      </c>
      <c r="L51" s="40">
        <f t="shared" si="644"/>
        <v>0</v>
      </c>
      <c r="M51" s="40">
        <f t="shared" si="644"/>
        <v>0</v>
      </c>
      <c r="N51" s="40">
        <f t="shared" si="644"/>
        <v>0</v>
      </c>
      <c r="O51" s="40">
        <f t="shared" si="644"/>
        <v>0</v>
      </c>
      <c r="P51" s="41">
        <f t="shared" si="644"/>
        <v>0</v>
      </c>
      <c r="Q51" s="42">
        <f t="shared" si="644"/>
        <v>0</v>
      </c>
      <c r="R51" s="43">
        <f t="shared" si="644"/>
        <v>0</v>
      </c>
      <c r="S51" s="195">
        <f t="shared" ref="S51" si="645">IF($B49=$B43,COUNTIF(U51:AA51,0),COUNTIF(U52:AA52,0)+COUNTIF(U52:AA52,""))</f>
        <v>7</v>
      </c>
      <c r="T51" s="39">
        <f t="shared" ref="T51:AA51" si="646">IF($B43=$B49,T52+T45,T52)</f>
        <v>0</v>
      </c>
      <c r="U51" s="40">
        <f t="shared" si="646"/>
        <v>0</v>
      </c>
      <c r="V51" s="40">
        <f t="shared" si="646"/>
        <v>0</v>
      </c>
      <c r="W51" s="40">
        <f t="shared" si="646"/>
        <v>0</v>
      </c>
      <c r="X51" s="40">
        <f t="shared" si="646"/>
        <v>0</v>
      </c>
      <c r="Y51" s="41">
        <f t="shared" si="646"/>
        <v>0</v>
      </c>
      <c r="Z51" s="42">
        <f t="shared" si="646"/>
        <v>0</v>
      </c>
      <c r="AA51" s="43">
        <f t="shared" si="646"/>
        <v>0</v>
      </c>
      <c r="AB51" s="195">
        <f t="shared" ref="AB51" si="647">IF($B49=$B43,COUNTIF(AD51:AJ51,0),COUNTIF(AD52:AJ52,0)+COUNTIF(AD52:AJ52,""))</f>
        <v>7</v>
      </c>
      <c r="AC51" s="39">
        <f t="shared" ref="AC51:AJ51" si="648">IF($B43=$B49,AC52+AC45,AC52)</f>
        <v>0</v>
      </c>
      <c r="AD51" s="40">
        <f t="shared" si="648"/>
        <v>0</v>
      </c>
      <c r="AE51" s="40">
        <f t="shared" si="648"/>
        <v>0</v>
      </c>
      <c r="AF51" s="40">
        <f t="shared" si="648"/>
        <v>0</v>
      </c>
      <c r="AG51" s="40">
        <f t="shared" si="648"/>
        <v>0</v>
      </c>
      <c r="AH51" s="41">
        <f t="shared" si="648"/>
        <v>0</v>
      </c>
      <c r="AI51" s="42">
        <f t="shared" si="648"/>
        <v>0</v>
      </c>
      <c r="AJ51" s="43">
        <f t="shared" si="648"/>
        <v>0</v>
      </c>
      <c r="AK51" s="195">
        <f t="shared" ref="AK51" si="649">IF($B49=$B43,COUNTIF(AM51:AS51,0),COUNTIF(AM52:AS52,0)+COUNTIF(AM52:AS52,""))</f>
        <v>7</v>
      </c>
      <c r="AL51" s="39">
        <f t="shared" ref="AL51:AS51" si="650">IF($B43=$B49,AL52+AL45,AL52)</f>
        <v>0</v>
      </c>
      <c r="AM51" s="40">
        <f t="shared" si="650"/>
        <v>0</v>
      </c>
      <c r="AN51" s="40">
        <f t="shared" si="650"/>
        <v>0</v>
      </c>
      <c r="AO51" s="40">
        <f t="shared" si="650"/>
        <v>0</v>
      </c>
      <c r="AP51" s="40">
        <f t="shared" si="650"/>
        <v>0</v>
      </c>
      <c r="AQ51" s="41">
        <f t="shared" si="650"/>
        <v>0</v>
      </c>
      <c r="AR51" s="42">
        <f t="shared" si="650"/>
        <v>0</v>
      </c>
      <c r="AS51" s="43">
        <f t="shared" si="650"/>
        <v>0</v>
      </c>
      <c r="AT51" s="195">
        <f t="shared" ref="AT51" si="651">IF($B49=$B43,COUNTIF(AV51:BB51,0),COUNTIF(AV52:BB52,0)+COUNTIF(AV52:BB52,""))</f>
        <v>7</v>
      </c>
      <c r="AU51" s="39">
        <f t="shared" ref="AU51:BB51" si="652">IF($B43=$B49,AU52+AU45,AU52)</f>
        <v>0</v>
      </c>
      <c r="AV51" s="40">
        <f t="shared" si="652"/>
        <v>0</v>
      </c>
      <c r="AW51" s="40">
        <f t="shared" si="652"/>
        <v>0</v>
      </c>
      <c r="AX51" s="40">
        <f t="shared" si="652"/>
        <v>0</v>
      </c>
      <c r="AY51" s="40">
        <f t="shared" si="652"/>
        <v>0</v>
      </c>
      <c r="AZ51" s="41">
        <f t="shared" si="652"/>
        <v>0</v>
      </c>
      <c r="BA51" s="42">
        <f t="shared" si="652"/>
        <v>0</v>
      </c>
      <c r="BB51" s="43">
        <f t="shared" si="652"/>
        <v>0</v>
      </c>
    </row>
    <row r="52" spans="1:54" ht="15.75" customHeight="1" x14ac:dyDescent="0.2">
      <c r="A52" s="1">
        <f t="shared" ref="A52" si="653">A49</f>
        <v>0</v>
      </c>
      <c r="B52" s="313">
        <f t="shared" ref="B52" si="654">B46+1</f>
        <v>6</v>
      </c>
      <c r="C52" s="314"/>
      <c r="D52" s="314"/>
      <c r="E52" s="314"/>
      <c r="F52" s="31"/>
      <c r="G52" s="183"/>
      <c r="H52" s="122">
        <f t="shared" ref="H52" si="655">5-COUNTIF(AU49,0)-COUNTIF(AL49,0)-COUNTIF(AC49,0)-COUNTIF(T49,0)-COUNTIF(K49,0)</f>
        <v>0</v>
      </c>
      <c r="I52" s="165">
        <f t="shared" si="612"/>
        <v>0</v>
      </c>
      <c r="J52" s="187">
        <f t="shared" ref="J52" si="656">IF($B49=$B43,J46+IF($F49&lt;&gt;$G49,(K49+$G51-$G50)/$F49,K49/$F49),IF($F49&lt;&gt;G49,(K49+$G51-$G50)/$F49,K49/$F49))</f>
        <v>0</v>
      </c>
      <c r="K52" s="7">
        <f t="shared" ref="K52:K53" si="657">SUM(L52:R52)</f>
        <v>0</v>
      </c>
      <c r="L52" s="26">
        <f t="shared" ref="L52:R52" si="658">L49</f>
        <v>0</v>
      </c>
      <c r="M52" s="26">
        <f t="shared" si="658"/>
        <v>0</v>
      </c>
      <c r="N52" s="26">
        <f t="shared" si="658"/>
        <v>0</v>
      </c>
      <c r="O52" s="26">
        <f t="shared" si="658"/>
        <v>0</v>
      </c>
      <c r="P52" s="26">
        <f t="shared" si="658"/>
        <v>0</v>
      </c>
      <c r="Q52" s="29">
        <f t="shared" si="658"/>
        <v>0</v>
      </c>
      <c r="R52" s="23">
        <f t="shared" si="658"/>
        <v>0</v>
      </c>
      <c r="S52" s="187">
        <f t="shared" ref="S52" si="659">IF($B49=$B43,S46+IF($F49&lt;&gt;$G49,(T49+$G51-$G50)/$F49,T49/$F49),IF($F49&lt;&gt;P49,(T49+$G51-$G50)/$F49,T49/$F49))</f>
        <v>0</v>
      </c>
      <c r="T52" s="7">
        <f t="shared" ref="T52:T53" si="660">SUM(U52:AA52)</f>
        <v>0</v>
      </c>
      <c r="U52" s="26">
        <f t="shared" ref="U52:AA52" si="661">U49</f>
        <v>0</v>
      </c>
      <c r="V52" s="26">
        <f t="shared" si="661"/>
        <v>0</v>
      </c>
      <c r="W52" s="26">
        <f t="shared" si="661"/>
        <v>0</v>
      </c>
      <c r="X52" s="26">
        <f t="shared" si="661"/>
        <v>0</v>
      </c>
      <c r="Y52" s="113">
        <f t="shared" si="661"/>
        <v>0</v>
      </c>
      <c r="Z52" s="29">
        <f t="shared" si="661"/>
        <v>0</v>
      </c>
      <c r="AA52" s="23">
        <f t="shared" si="661"/>
        <v>0</v>
      </c>
      <c r="AB52" s="187">
        <f t="shared" ref="AB52" si="662">IF($B49=$B43,AB46+IF($F49&lt;&gt;$G49,(AC49+$G51-$G50)/$F49,AC49/$F49),IF($F49&lt;&gt;Y49,(AC49+$G51-$G50)/$F49,AC49/$F49))</f>
        <v>0</v>
      </c>
      <c r="AC52" s="7">
        <f t="shared" ref="AC52:AC53" si="663">SUM(AD52:AJ52)</f>
        <v>0</v>
      </c>
      <c r="AD52" s="26">
        <f t="shared" ref="AD52:AJ52" si="664">AD49</f>
        <v>0</v>
      </c>
      <c r="AE52" s="26">
        <f t="shared" si="664"/>
        <v>0</v>
      </c>
      <c r="AF52" s="26">
        <f t="shared" si="664"/>
        <v>0</v>
      </c>
      <c r="AG52" s="26">
        <f t="shared" si="664"/>
        <v>0</v>
      </c>
      <c r="AH52" s="113">
        <f t="shared" si="664"/>
        <v>0</v>
      </c>
      <c r="AI52" s="29">
        <f t="shared" si="664"/>
        <v>0</v>
      </c>
      <c r="AJ52" s="23">
        <f t="shared" si="664"/>
        <v>0</v>
      </c>
      <c r="AK52" s="187">
        <f t="shared" ref="AK52" si="665">IF($B49=$B43,AK46+IF($F49&lt;&gt;$G49,(AL49+$G51-$G50)/$F49,AL49/$F49),IF($F49&lt;&gt;AH49,(AL49+$G51-$G50)/$F49,AL49/$F49))</f>
        <v>0</v>
      </c>
      <c r="AL52" s="7">
        <f t="shared" ref="AL52:AL53" si="666">SUM(AM52:AS52)</f>
        <v>0</v>
      </c>
      <c r="AM52" s="26">
        <f t="shared" ref="AM52:AS52" si="667">AM49</f>
        <v>0</v>
      </c>
      <c r="AN52" s="26">
        <f t="shared" si="667"/>
        <v>0</v>
      </c>
      <c r="AO52" s="26">
        <f t="shared" si="667"/>
        <v>0</v>
      </c>
      <c r="AP52" s="26">
        <f t="shared" si="667"/>
        <v>0</v>
      </c>
      <c r="AQ52" s="113">
        <f t="shared" si="667"/>
        <v>0</v>
      </c>
      <c r="AR52" s="29">
        <f t="shared" si="667"/>
        <v>0</v>
      </c>
      <c r="AS52" s="23">
        <f t="shared" si="667"/>
        <v>0</v>
      </c>
      <c r="AT52" s="187">
        <f t="shared" ref="AT52" si="668">IF($B49=$B43,AT46+IF($F49&lt;&gt;$G49,(AU49+$G51-$G50)/$F49,AU49/$F49),IF($F49&lt;&gt;AQ49,(AU49+$G51-$G50)/$F49,AU49/$F49))</f>
        <v>0</v>
      </c>
      <c r="AU52" s="7">
        <f t="shared" ref="AU52:AU53" si="669">SUM(AV52:BB52)</f>
        <v>0</v>
      </c>
      <c r="AV52" s="6">
        <f t="shared" ref="AV52" si="670">IF(SUM($AM$9:$AS$9)=SUM($AV$9:$BB$9),AV49,IF(AND(SUM($AV$9:$BB$9)&gt;42,SUM($AV$9:$BB$9)&lt;49),AV49,0))</f>
        <v>0</v>
      </c>
      <c r="AW52" s="6">
        <f t="shared" ref="AW52:BB52" si="671">IF(SUM($AM$9:$AS$9)=SUM($AV$9:$BB$9),AW49,IF(AND(SUM($AV$9:$BB$9)&gt;42,SUM($AV$9:$BB$9)&lt;49),AW49,0))</f>
        <v>0</v>
      </c>
      <c r="AX52" s="6">
        <f t="shared" si="671"/>
        <v>0</v>
      </c>
      <c r="AY52" s="6">
        <f t="shared" si="671"/>
        <v>0</v>
      </c>
      <c r="AZ52" s="26">
        <f t="shared" si="671"/>
        <v>0</v>
      </c>
      <c r="BA52" s="29">
        <f t="shared" si="671"/>
        <v>0</v>
      </c>
      <c r="BB52" s="23">
        <f t="shared" si="671"/>
        <v>0</v>
      </c>
    </row>
    <row r="53" spans="1:54" ht="15.75" customHeight="1" x14ac:dyDescent="0.2">
      <c r="A53" s="1">
        <f t="shared" ref="A53:A54" si="672">A52</f>
        <v>0</v>
      </c>
      <c r="B53" s="313"/>
      <c r="C53" s="314"/>
      <c r="D53" s="314"/>
      <c r="E53" s="314"/>
      <c r="F53" s="31"/>
      <c r="G53" s="183"/>
      <c r="H53" s="123">
        <f t="shared" ref="H53" si="673">IF($B49=$B43,H47+F53,$F53)</f>
        <v>0</v>
      </c>
      <c r="I53" s="165">
        <f t="shared" si="612"/>
        <v>0</v>
      </c>
      <c r="J53" s="141">
        <f t="shared" ref="J53" si="674">IF($H52=0,0,IF($B43=$B49,IF($H54&gt;0,$H54+J47,K49+J47),IF($H54&gt;0,$H54,K49)))</f>
        <v>0</v>
      </c>
      <c r="K53" s="7">
        <f t="shared" si="657"/>
        <v>0</v>
      </c>
      <c r="L53" s="6"/>
      <c r="M53" s="6"/>
      <c r="N53" s="6"/>
      <c r="O53" s="6"/>
      <c r="P53" s="26"/>
      <c r="Q53" s="29"/>
      <c r="R53" s="23"/>
      <c r="S53" s="141">
        <f t="shared" ref="S53" si="675">IF($H52=0,0,IF($B43=$B49,IF($H54&gt;0,$H54+S47,T49+S47),IF($H54&gt;0,$H54,T49)))</f>
        <v>0</v>
      </c>
      <c r="T53" s="7">
        <f t="shared" si="660"/>
        <v>0</v>
      </c>
      <c r="U53" s="6"/>
      <c r="V53" s="6"/>
      <c r="W53" s="6"/>
      <c r="X53" s="6"/>
      <c r="Y53" s="26"/>
      <c r="Z53" s="29"/>
      <c r="AA53" s="23"/>
      <c r="AB53" s="141">
        <f t="shared" ref="AB53" si="676">IF($H52=0,0,IF($B43=$B49,IF($H54&gt;0,$H54+AB47,AC49+AB47),IF($H54&gt;0,$H54,AC49)))</f>
        <v>0</v>
      </c>
      <c r="AC53" s="7">
        <f t="shared" si="663"/>
        <v>0</v>
      </c>
      <c r="AD53" s="6"/>
      <c r="AE53" s="6"/>
      <c r="AF53" s="6"/>
      <c r="AG53" s="6"/>
      <c r="AH53" s="26"/>
      <c r="AI53" s="29"/>
      <c r="AJ53" s="23"/>
      <c r="AK53" s="141">
        <f t="shared" ref="AK53" si="677">IF($H52=0,0,IF($B43=$B49,IF($H54&gt;0,$H54+AK47,AL49+AK47),IF($H54&gt;0,$H54,AL49)))</f>
        <v>0</v>
      </c>
      <c r="AL53" s="7">
        <f t="shared" si="666"/>
        <v>0</v>
      </c>
      <c r="AM53" s="6"/>
      <c r="AN53" s="6"/>
      <c r="AO53" s="6"/>
      <c r="AP53" s="6"/>
      <c r="AQ53" s="26"/>
      <c r="AR53" s="29"/>
      <c r="AS53" s="23"/>
      <c r="AT53" s="141">
        <f t="shared" ref="AT53" si="678">IF($H52=0,0,IF($B43=$B49,IF($H54&gt;0,$H54+AT47,AU49+AT47),IF($H54&gt;0,$H54,AU49)))</f>
        <v>0</v>
      </c>
      <c r="AU53" s="7">
        <f t="shared" si="669"/>
        <v>0</v>
      </c>
      <c r="AV53" s="6"/>
      <c r="AW53" s="6"/>
      <c r="AX53" s="6"/>
      <c r="AY53" s="6"/>
      <c r="AZ53" s="26"/>
      <c r="BA53" s="29"/>
      <c r="BB53" s="23"/>
    </row>
    <row r="54" spans="1:54" ht="18.75" customHeight="1" thickBot="1" x14ac:dyDescent="0.25">
      <c r="A54" s="1">
        <f t="shared" si="672"/>
        <v>0</v>
      </c>
      <c r="B54" s="323" t="str">
        <f>IF(B49="",Wydruk!$AE$6,IF(J50=0,Wydruk!$AE$7,IF(AND(G50&lt;G51,B49&lt;&gt;$B55),Wydruk!$AE$13,IF(AND($B49=$B43,$B49&lt;&gt;$B55),IF(OR(OR(J54&lt;4,J54&gt;5),OR(S54&lt;4,S54&gt;5),OR(AB54&lt;4,AB54&gt;5),OR(AK54&lt;4,AK54&gt;5),OR(AND(AT54&lt;4,AT54&gt;0),AT54&gt;5)),Wydruk!$AE$8,Wydruk!$AE$9),IF($B49=$B55,IF($F53&lt;&gt;0,Wydruk!$AE$12,Wydruk!$AE$10),IF(OR(OR(J50&lt;4,J50&gt;5),OR(S50&lt;4,S50&gt;5),OR(AB50&lt;4,AB50&gt;5),OR(AK50&lt;4,AK50&gt;5),OR(AND(AT50&lt;4,AT50&gt;0),AT50&gt;5)),Wydruk!$AE$8,Wydruk!$AE$11))))))</f>
        <v>Uzupełnij liczby godzin tygodniowego planu</v>
      </c>
      <c r="C54" s="324"/>
      <c r="D54" s="324"/>
      <c r="E54" s="324"/>
      <c r="F54" s="173">
        <f>lipiec!F54</f>
        <v>0</v>
      </c>
      <c r="G54" s="184">
        <f>lipiec!G54</f>
        <v>0</v>
      </c>
      <c r="H54" s="191">
        <f t="shared" ref="H54" si="679">IF(OR($G54=0,$F54=0,$G54="",$F54=""),0,$G54/$F54)</f>
        <v>0</v>
      </c>
      <c r="I54" s="193"/>
      <c r="J54" s="176">
        <f t="shared" ref="J54" si="680">IF($B43=$B49,IF(L49+L44&gt;0,1,0)+IF(M49+M44&gt;0,1,0)+IF(N49+N44&gt;0,1,0)+IF(O49+O44&gt;0,1,0)+IF(P49+P44&gt;0,1,0)+IF(Q49+Q44&gt;0,1,0)+IF(R49+R44&gt;0,1,0),J50)</f>
        <v>0</v>
      </c>
      <c r="K54" s="133">
        <f t="shared" ref="K54" si="681">IF(OR($B49=$B55,J54=0,(K50-Q54+O54)&lt;=0),0,(K50-Q54+O54)/J54)</f>
        <v>0</v>
      </c>
      <c r="L54" s="137">
        <f t="shared" ref="L54" si="682">IF(K54*(7-J51)&lt;=0,0,K54*(7-J51))</f>
        <v>0</v>
      </c>
      <c r="M54" s="311">
        <f t="shared" ref="M54" si="683">ROUND(IF(OR(K51-K54*(7-J51)+P54&lt;0,$B49=$B55,K54&lt;=0,K51=0),0,IF(K51-K54*(7-J51)+P54&gt;Q54-O54+P54,Q54-O54+P54,K51-K54*(7-J51)+P54)),1)</f>
        <v>0</v>
      </c>
      <c r="N54" s="312"/>
      <c r="O54" s="139">
        <f t="shared" ref="O54" si="684">IF(OR($B49=$B55,J50=0),0,IF($B49=$B43,J49,$F49))</f>
        <v>0</v>
      </c>
      <c r="P54" s="30">
        <f t="shared" ref="P54" si="685">IF(OR($B49=$B55,J54=0),0,$G51-$G50)</f>
        <v>0</v>
      </c>
      <c r="Q54" s="134">
        <f t="shared" ref="Q54" si="686">IF(OR($B49=$B55,J54=0),0,J53)</f>
        <v>0</v>
      </c>
      <c r="R54" s="138">
        <f t="shared" ref="R54" si="687">IF($B49=$B55,0,K51)</f>
        <v>0</v>
      </c>
      <c r="S54" s="176">
        <f t="shared" ref="S54" si="688">IF($B43=$B49,IF(U49+U44&gt;0,1,0)+IF(V49+V44&gt;0,1,0)+IF(W49+W44&gt;0,1,0)+IF(X49+X44&gt;0,1,0)+IF(Y49+Y44&gt;0,1,0)+IF(Z49+Z44&gt;0,1,0)+IF(AA49+AA44&gt;0,1,0),S50)</f>
        <v>0</v>
      </c>
      <c r="T54" s="133">
        <f t="shared" ref="T54" si="689">IF(OR($B49=$B55,S54=0,(T50-Z54+X54)&lt;=0),0,(T50-Z54+X54)/S54)</f>
        <v>0</v>
      </c>
      <c r="U54" s="137">
        <f t="shared" ref="U54" si="690">IF(T54*(7-S51)&lt;=0,0,T54*(7-S51))</f>
        <v>0</v>
      </c>
      <c r="V54" s="311">
        <f t="shared" ref="V54" si="691">ROUND(IF(OR(T51-T54*(7-S51)+Y54&lt;0,$B49=$B55,T54&lt;=0,T51=0),0,IF(T51-T54*(7-S51)+Y54&gt;Z54-X54+Y54,Z54-X54+Y54,T51-T54*(7-S51)+Y54)),1)</f>
        <v>0</v>
      </c>
      <c r="W54" s="312"/>
      <c r="X54" s="139">
        <f t="shared" ref="X54" si="692">IF(OR($B49=$B55,S50=0),0,IF($B49=$B43,S49,$F49))</f>
        <v>0</v>
      </c>
      <c r="Y54" s="30">
        <f t="shared" ref="Y54" si="693">IF(OR($B49=$B55,S54=0),0,$G51-$G50)</f>
        <v>0</v>
      </c>
      <c r="Z54" s="134">
        <f t="shared" ref="Z54" si="694">IF(OR($B49=$B55,S54=0),0,S53)</f>
        <v>0</v>
      </c>
      <c r="AA54" s="138">
        <f t="shared" ref="AA54" si="695">IF($B49=$B55,0,T51)</f>
        <v>0</v>
      </c>
      <c r="AB54" s="176">
        <f t="shared" ref="AB54" si="696">IF($B43=$B49,IF(AD49+AD44&gt;0,1,0)+IF(AE49+AE44&gt;0,1,0)+IF(AF49+AF44&gt;0,1,0)+IF(AG49+AG44&gt;0,1,0)+IF(AH49+AH44&gt;0,1,0)+IF(AI49+AI44&gt;0,1,0)+IF(AJ49+AJ44&gt;0,1,0),AB50)</f>
        <v>0</v>
      </c>
      <c r="AC54" s="133">
        <f t="shared" ref="AC54" si="697">IF(OR($B49=$B55,AB54=0,(AC50-AI54+AG54)&lt;=0),0,(AC50-AI54+AG54)/AB54)</f>
        <v>0</v>
      </c>
      <c r="AD54" s="137">
        <f t="shared" ref="AD54" si="698">IF(AC54*(7-AB51)&lt;=0,0,AC54*(7-AB51))</f>
        <v>0</v>
      </c>
      <c r="AE54" s="311">
        <f t="shared" ref="AE54" si="699">ROUND(IF(OR(AC51-AC54*(7-AB51)+AH54&lt;0,$B49=$B55,AC54&lt;=0,AC51=0),0,IF(AC51-AC54*(7-AB51)+AH54&gt;AI54-AG54+AH54,AI54-AG54+AH54,AC51-AC54*(7-AB51)+AH54)),1)</f>
        <v>0</v>
      </c>
      <c r="AF54" s="312"/>
      <c r="AG54" s="139">
        <f t="shared" ref="AG54" si="700">IF(OR($B49=$B55,AB50=0),0,IF($B49=$B43,AB49,$F49))</f>
        <v>0</v>
      </c>
      <c r="AH54" s="30">
        <f t="shared" ref="AH54" si="701">IF(OR($B49=$B55,AB54=0),0,$G51-$G50)</f>
        <v>0</v>
      </c>
      <c r="AI54" s="134">
        <f t="shared" ref="AI54" si="702">IF(OR($B49=$B55,AB54=0),0,AB53)</f>
        <v>0</v>
      </c>
      <c r="AJ54" s="138">
        <f t="shared" ref="AJ54" si="703">IF($B49=$B55,0,AC51)</f>
        <v>0</v>
      </c>
      <c r="AK54" s="176">
        <f t="shared" ref="AK54" si="704">IF($B43=$B49,IF(AM49+AM44&gt;0,1,0)+IF(AN49+AN44&gt;0,1,0)+IF(AO49+AO44&gt;0,1,0)+IF(AP49+AP44&gt;0,1,0)+IF(AQ49+AQ44&gt;0,1,0)+IF(AR49+AR44&gt;0,1,0)+IF(AS49+AS44&gt;0,1,0),AK50)</f>
        <v>0</v>
      </c>
      <c r="AL54" s="133">
        <f t="shared" ref="AL54" si="705">IF(OR($B49=$B55,AK54=0,(AL50-AR54+AP54)&lt;=0),0,(AL50-AR54+AP54)/AK54)</f>
        <v>0</v>
      </c>
      <c r="AM54" s="137">
        <f t="shared" ref="AM54" si="706">IF(AL54*(7-AK51)&lt;=0,0,AL54*(7-AK51))</f>
        <v>0</v>
      </c>
      <c r="AN54" s="311">
        <f t="shared" ref="AN54" si="707">ROUND(IF(OR(AL51-AL54*(7-AK51)+AQ54&lt;0,$B49=$B55,AL54&lt;=0,AL51=0),0,IF(AL51-AL54*(7-AK51)+AQ54&gt;AR54-AP54+AQ54,AR54-AP54+AQ54,AL51-AL54*(7-AK51)+AQ54)),1)</f>
        <v>0</v>
      </c>
      <c r="AO54" s="312"/>
      <c r="AP54" s="139">
        <f t="shared" ref="AP54" si="708">IF(OR($B49=$B55,AK50=0),0,IF($B49=$B43,AK49,$F49))</f>
        <v>0</v>
      </c>
      <c r="AQ54" s="30">
        <f t="shared" ref="AQ54" si="709">IF(OR($B49=$B55,AK54=0),0,$G51-$G50)</f>
        <v>0</v>
      </c>
      <c r="AR54" s="134">
        <f t="shared" ref="AR54" si="710">IF(OR($B49=$B55,AK54=0),0,AK53)</f>
        <v>0</v>
      </c>
      <c r="AS54" s="138">
        <f t="shared" ref="AS54" si="711">IF($B49=$B55,0,AL51)</f>
        <v>0</v>
      </c>
      <c r="AT54" s="176">
        <f t="shared" ref="AT54" si="712">IF($B43=$B49,IF(AV49+AV44&gt;0,1,0)+IF(AW49+AW44&gt;0,1,0)+IF(AX49+AX44&gt;0,1,0)+IF(AY49+AY44&gt;0,1,0)+IF(AZ49+AZ44&gt;0,1,0)+IF(BA49+BA44&gt;0,1,0)+IF(BB49+BB44&gt;0,1,0),AT50)</f>
        <v>0</v>
      </c>
      <c r="AU54" s="133">
        <f t="shared" ref="AU54" si="713">IF(OR($B49=$B55,AT54=0,(AU50-BA54+AY54)&lt;=0),0,(AU50-BA54+AY54)/AT54)</f>
        <v>0</v>
      </c>
      <c r="AV54" s="137">
        <f t="shared" ref="AV54" si="714">IF(AU54*(7-AT51)&lt;=0,0,AU54*(7-AT51))</f>
        <v>0</v>
      </c>
      <c r="AW54" s="311">
        <f t="shared" ref="AW54" si="715">ROUND(IF(OR(AU51-AU54*(7-AT51)+AZ54&lt;0,$B49=$B55,AU54&lt;=0,AU51=0),0,IF(AU51-AU54*(7-AT51)+AZ54&gt;BA54-AY54+AZ54,BA54-AY54+AZ54,AU51-AU54*(7-AT51)+AZ54)),1)</f>
        <v>0</v>
      </c>
      <c r="AX54" s="312"/>
      <c r="AY54" s="139">
        <f t="shared" ref="AY54" si="716">IF(OR($B49=$B55,AT50=0),0,IF($B49=$B43,AT49,$F49))</f>
        <v>0</v>
      </c>
      <c r="AZ54" s="30">
        <f t="shared" ref="AZ54" si="717">IF(OR($B49=$B55,AT54=0),0,$G51-$G50)</f>
        <v>0</v>
      </c>
      <c r="BA54" s="134">
        <f t="shared" ref="BA54" si="718">IF(OR($B49=$B55,AT54=0),0,AT53)</f>
        <v>0</v>
      </c>
      <c r="BB54" s="138">
        <f t="shared" ref="BB54" si="719">IF($B49=$B55,0,AU51)</f>
        <v>0</v>
      </c>
    </row>
    <row r="55" spans="1:54" ht="15.75" x14ac:dyDescent="0.2">
      <c r="A55" s="1">
        <f t="shared" ref="A55" si="720">IF(B55="","1. Niewypełnione",B55)</f>
        <v>0</v>
      </c>
      <c r="B55" s="320">
        <f>lipiec!B55</f>
        <v>0</v>
      </c>
      <c r="C55" s="321">
        <f>lipiec!C55</f>
        <v>0</v>
      </c>
      <c r="D55" s="321">
        <f>lipiec!D55</f>
        <v>0</v>
      </c>
      <c r="E55" s="321">
        <f>lipiec!E55</f>
        <v>0</v>
      </c>
      <c r="F55" s="177">
        <f>lipiec!F55</f>
        <v>18</v>
      </c>
      <c r="G55" s="185">
        <f>lipiec!G55</f>
        <v>18</v>
      </c>
      <c r="H55" s="177"/>
      <c r="I55" s="192">
        <f t="shared" ref="I55:I59" si="721">K55+T55+AC55+AL55+AU55</f>
        <v>0</v>
      </c>
      <c r="J55" s="186">
        <f t="shared" ref="J55" si="722">IF(OR($B55=$B61,J58=0),0,ROUND((K56+P60)/J58,0))</f>
        <v>0</v>
      </c>
      <c r="K55" s="51">
        <f t="shared" ref="K55:K56" si="723">SUM(L55:R55)</f>
        <v>0</v>
      </c>
      <c r="L55" s="52">
        <f>lipiec!L55</f>
        <v>0</v>
      </c>
      <c r="M55" s="52">
        <f>lipiec!M55</f>
        <v>0</v>
      </c>
      <c r="N55" s="52">
        <f>lipiec!N55</f>
        <v>0</v>
      </c>
      <c r="O55" s="52">
        <f>lipiec!O55</f>
        <v>0</v>
      </c>
      <c r="P55" s="53">
        <f>lipiec!P55</f>
        <v>0</v>
      </c>
      <c r="Q55" s="54">
        <f>lipiec!Q55</f>
        <v>0</v>
      </c>
      <c r="R55" s="55">
        <f>lipiec!R55</f>
        <v>0</v>
      </c>
      <c r="S55" s="188">
        <f t="shared" ref="S55" si="724">IF(OR($B55=$B61,S58=0),0,ROUND((T56+Y60)/S58,0))</f>
        <v>0</v>
      </c>
      <c r="T55" s="51">
        <f t="shared" ref="T55:T56" si="725">SUM(U55:AA55)</f>
        <v>0</v>
      </c>
      <c r="U55" s="52">
        <f>lipiec!U55</f>
        <v>0</v>
      </c>
      <c r="V55" s="52">
        <f>lipiec!V55</f>
        <v>0</v>
      </c>
      <c r="W55" s="52">
        <f>lipiec!W55</f>
        <v>0</v>
      </c>
      <c r="X55" s="52">
        <f>lipiec!X55</f>
        <v>0</v>
      </c>
      <c r="Y55" s="53">
        <f>lipiec!Y55</f>
        <v>0</v>
      </c>
      <c r="Z55" s="54">
        <f>lipiec!Z55</f>
        <v>0</v>
      </c>
      <c r="AA55" s="55">
        <f>lipiec!AA55</f>
        <v>0</v>
      </c>
      <c r="AB55" s="188">
        <f t="shared" ref="AB55" si="726">IF(OR($B55=$B61,AB58=0),0,ROUND((AC56+AH60)/AB58,0))</f>
        <v>0</v>
      </c>
      <c r="AC55" s="51">
        <f t="shared" ref="AC55:AC56" si="727">SUM(AD55:AJ55)</f>
        <v>0</v>
      </c>
      <c r="AD55" s="52">
        <f>lipiec!AD55</f>
        <v>0</v>
      </c>
      <c r="AE55" s="52">
        <f>lipiec!AE55</f>
        <v>0</v>
      </c>
      <c r="AF55" s="52">
        <f>lipiec!AF55</f>
        <v>0</v>
      </c>
      <c r="AG55" s="52">
        <f>lipiec!AG55</f>
        <v>0</v>
      </c>
      <c r="AH55" s="53">
        <f>lipiec!AH55</f>
        <v>0</v>
      </c>
      <c r="AI55" s="54">
        <f>lipiec!AI55</f>
        <v>0</v>
      </c>
      <c r="AJ55" s="55">
        <f>lipiec!AJ55</f>
        <v>0</v>
      </c>
      <c r="AK55" s="188">
        <f t="shared" ref="AK55" si="728">IF(OR($B55=$B61,AK58=0),0,ROUND((AL56+AQ60)/AK58,0))</f>
        <v>0</v>
      </c>
      <c r="AL55" s="51">
        <f t="shared" ref="AL55:AL56" si="729">SUM(AM55:AS55)</f>
        <v>0</v>
      </c>
      <c r="AM55" s="52">
        <f>lipiec!AM55</f>
        <v>0</v>
      </c>
      <c r="AN55" s="52">
        <f>lipiec!AN55</f>
        <v>0</v>
      </c>
      <c r="AO55" s="52">
        <f>lipiec!AO55</f>
        <v>0</v>
      </c>
      <c r="AP55" s="52">
        <f>lipiec!AP55</f>
        <v>0</v>
      </c>
      <c r="AQ55" s="53">
        <f>lipiec!AQ55</f>
        <v>0</v>
      </c>
      <c r="AR55" s="54">
        <f>lipiec!AR55</f>
        <v>0</v>
      </c>
      <c r="AS55" s="55">
        <f>lipiec!AS55</f>
        <v>0</v>
      </c>
      <c r="AT55" s="188">
        <f t="shared" ref="AT55" si="730">IF(OR($B55=$B61,AT58=0),0,ROUND((AU56+AZ60)/AT58,0))</f>
        <v>0</v>
      </c>
      <c r="AU55" s="51">
        <f t="shared" ref="AU55:AU56" si="731">SUM(AV55:BB55)</f>
        <v>0</v>
      </c>
      <c r="AV55" s="52">
        <f t="shared" ref="AV55" si="732">IF(SUM($AM$9:$AS$9)=SUM($AV$9:$BB$9),AM55,IF(AND(SUM($AV$9:$BB$9)&gt;42,SUM($AV$9:$BB$9)&lt;49),AM55,0))</f>
        <v>0</v>
      </c>
      <c r="AW55" s="52">
        <f t="shared" ref="AW55" si="733">IF(SUM($AM$9:$AS$9)=SUM($AV$9:$BB$9),AN55,IF(AND(SUM($AV$9:$BB$9)&gt;42,SUM($AV$9:$BB$9)&lt;49),AN55,0))</f>
        <v>0</v>
      </c>
      <c r="AX55" s="52">
        <f t="shared" ref="AX55" si="734">IF(SUM($AM$9:$AS$9)=SUM($AV$9:$BB$9),AO55,IF(AND(SUM($AV$9:$BB$9)&gt;42,SUM($AV$9:$BB$9)&lt;49),AO55,0))</f>
        <v>0</v>
      </c>
      <c r="AY55" s="52">
        <f t="shared" ref="AY55" si="735">IF(SUM($AM$9:$AS$9)=SUM($AV$9:$BB$9),AP55,IF(AND(SUM($AV$9:$BB$9)&gt;42,SUM($AV$9:$BB$9)&lt;49),AP55,0))</f>
        <v>0</v>
      </c>
      <c r="AZ55" s="53">
        <f t="shared" ref="AZ55" si="736">IF(SUM($AM$9:$AS$9)=SUM($AV$9:$BB$9),AQ55,IF(AND(SUM($AV$9:$BB$9)&gt;42,SUM($AV$9:$BB$9)&lt;49),AQ55,0))</f>
        <v>0</v>
      </c>
      <c r="BA55" s="54">
        <f t="shared" ref="BA55" si="737">IF(SUM($AM$9:$AS$9)=SUM($AV$9:$BB$9),AR55,IF(AND(SUM($AV$9:$BB$9)&gt;42,SUM($AV$9:$BB$9)&lt;49),AR55,0))</f>
        <v>0</v>
      </c>
      <c r="BB55" s="55">
        <f t="shared" ref="BB55" si="738">IF(SUM($AM$9:$AS$9)=SUM($AV$9:$BB$9),AS55,IF(AND(SUM($AV$9:$BB$9)&gt;42,SUM($AV$9:$BB$9)&lt;49),AS55,0))</f>
        <v>0</v>
      </c>
    </row>
    <row r="56" spans="1:54" ht="12.75" hidden="1" customHeight="1" x14ac:dyDescent="0.2">
      <c r="B56" s="93"/>
      <c r="C56" s="94"/>
      <c r="D56" s="95"/>
      <c r="E56" s="115"/>
      <c r="F56" s="140" t="b">
        <f t="shared" ref="F56" si="739">IF($B49=$B55,OR(F50,G55&lt;F55),G55&lt;F55)</f>
        <v>0</v>
      </c>
      <c r="G56" s="189">
        <f t="shared" ref="G56" si="740">IF(AND($B49=$B55,$B49&lt;&gt;"",$B49&lt;&gt;0),G55+G50,G55)</f>
        <v>18</v>
      </c>
      <c r="H56" s="120"/>
      <c r="I56" s="165">
        <f t="shared" si="721"/>
        <v>0</v>
      </c>
      <c r="J56" s="194">
        <f t="shared" ref="J56" si="741">7-COUNTIF(L55:R55,0)-COUNTIF(L55:R55,"")</f>
        <v>0</v>
      </c>
      <c r="K56" s="22">
        <f t="shared" si="723"/>
        <v>0</v>
      </c>
      <c r="L56" s="35">
        <f t="shared" ref="L56:R56" si="742">IF($B49=$B55,L55+L50,L55)</f>
        <v>0</v>
      </c>
      <c r="M56" s="35">
        <f t="shared" si="742"/>
        <v>0</v>
      </c>
      <c r="N56" s="35">
        <f t="shared" si="742"/>
        <v>0</v>
      </c>
      <c r="O56" s="35">
        <f t="shared" si="742"/>
        <v>0</v>
      </c>
      <c r="P56" s="36">
        <f t="shared" si="742"/>
        <v>0</v>
      </c>
      <c r="Q56" s="37">
        <f t="shared" si="742"/>
        <v>0</v>
      </c>
      <c r="R56" s="38">
        <f t="shared" si="742"/>
        <v>0</v>
      </c>
      <c r="S56" s="194">
        <f t="shared" ref="S56" si="743">7-COUNTIF(U55:AA55,0)-COUNTIF(U55:AA55,"")</f>
        <v>0</v>
      </c>
      <c r="T56" s="22">
        <f t="shared" si="725"/>
        <v>0</v>
      </c>
      <c r="U56" s="35">
        <f t="shared" ref="U56:AA56" si="744">IF($B49=$B55,U55+U50,U55)</f>
        <v>0</v>
      </c>
      <c r="V56" s="35">
        <f t="shared" si="744"/>
        <v>0</v>
      </c>
      <c r="W56" s="35">
        <f t="shared" si="744"/>
        <v>0</v>
      </c>
      <c r="X56" s="35">
        <f t="shared" si="744"/>
        <v>0</v>
      </c>
      <c r="Y56" s="36">
        <f t="shared" si="744"/>
        <v>0</v>
      </c>
      <c r="Z56" s="37">
        <f t="shared" si="744"/>
        <v>0</v>
      </c>
      <c r="AA56" s="38">
        <f t="shared" si="744"/>
        <v>0</v>
      </c>
      <c r="AB56" s="194">
        <f t="shared" ref="AB56" si="745">7-COUNTIF(AD55:AJ55,0)-COUNTIF(AD55:AJ55,"")</f>
        <v>0</v>
      </c>
      <c r="AC56" s="22">
        <f t="shared" si="727"/>
        <v>0</v>
      </c>
      <c r="AD56" s="35">
        <f t="shared" ref="AD56:AJ56" si="746">IF($B49=$B55,AD55+AD50,AD55)</f>
        <v>0</v>
      </c>
      <c r="AE56" s="35">
        <f t="shared" si="746"/>
        <v>0</v>
      </c>
      <c r="AF56" s="35">
        <f t="shared" si="746"/>
        <v>0</v>
      </c>
      <c r="AG56" s="35">
        <f t="shared" si="746"/>
        <v>0</v>
      </c>
      <c r="AH56" s="36">
        <f t="shared" si="746"/>
        <v>0</v>
      </c>
      <c r="AI56" s="37">
        <f t="shared" si="746"/>
        <v>0</v>
      </c>
      <c r="AJ56" s="38">
        <f t="shared" si="746"/>
        <v>0</v>
      </c>
      <c r="AK56" s="194">
        <f t="shared" ref="AK56" si="747">7-COUNTIF(AM55:AS55,0)-COUNTIF(AM55:AS55,"")</f>
        <v>0</v>
      </c>
      <c r="AL56" s="22">
        <f t="shared" si="729"/>
        <v>0</v>
      </c>
      <c r="AM56" s="35">
        <f t="shared" ref="AM56:AS56" si="748">IF($B49=$B55,AM55+AM50,AM55)</f>
        <v>0</v>
      </c>
      <c r="AN56" s="35">
        <f t="shared" si="748"/>
        <v>0</v>
      </c>
      <c r="AO56" s="35">
        <f t="shared" si="748"/>
        <v>0</v>
      </c>
      <c r="AP56" s="35">
        <f t="shared" si="748"/>
        <v>0</v>
      </c>
      <c r="AQ56" s="36">
        <f t="shared" si="748"/>
        <v>0</v>
      </c>
      <c r="AR56" s="37">
        <f t="shared" si="748"/>
        <v>0</v>
      </c>
      <c r="AS56" s="38">
        <f t="shared" si="748"/>
        <v>0</v>
      </c>
      <c r="AT56" s="194">
        <f t="shared" ref="AT56" si="749">7-COUNTIF(AV55:BB55,0)-COUNTIF(AV55:BB55,"")</f>
        <v>0</v>
      </c>
      <c r="AU56" s="22">
        <f t="shared" si="731"/>
        <v>0</v>
      </c>
      <c r="AV56" s="35">
        <f t="shared" ref="AV56:BB56" si="750">IF($B49=$B55,AV55+AV50,AV55)</f>
        <v>0</v>
      </c>
      <c r="AW56" s="35">
        <f t="shared" si="750"/>
        <v>0</v>
      </c>
      <c r="AX56" s="35">
        <f t="shared" si="750"/>
        <v>0</v>
      </c>
      <c r="AY56" s="35">
        <f t="shared" si="750"/>
        <v>0</v>
      </c>
      <c r="AZ56" s="36">
        <f t="shared" si="750"/>
        <v>0</v>
      </c>
      <c r="BA56" s="37">
        <f t="shared" si="750"/>
        <v>0</v>
      </c>
      <c r="BB56" s="38">
        <f t="shared" si="750"/>
        <v>0</v>
      </c>
    </row>
    <row r="57" spans="1:54" ht="15" hidden="1" customHeight="1" x14ac:dyDescent="0.2">
      <c r="B57" s="116"/>
      <c r="C57" s="117"/>
      <c r="D57" s="118"/>
      <c r="E57" s="119"/>
      <c r="F57" s="92"/>
      <c r="G57" s="190">
        <f t="shared" ref="G57" si="751">IF(AND($B49=$B55,$B49&lt;&gt;"",$B49&lt;&gt;0),F55+G51,F55)</f>
        <v>18</v>
      </c>
      <c r="H57" s="121"/>
      <c r="I57" s="165">
        <f t="shared" si="721"/>
        <v>0</v>
      </c>
      <c r="J57" s="195">
        <f t="shared" ref="J57" si="752">IF($B55=$B49,COUNTIF(L57:R57,0),COUNTIF(L58:R58,0)+COUNTIF(L58:R58,""))</f>
        <v>7</v>
      </c>
      <c r="K57" s="39">
        <f t="shared" ref="K57:R57" si="753">IF($B49=$B55,K58+K51,K58)</f>
        <v>0</v>
      </c>
      <c r="L57" s="40">
        <f t="shared" si="753"/>
        <v>0</v>
      </c>
      <c r="M57" s="40">
        <f t="shared" si="753"/>
        <v>0</v>
      </c>
      <c r="N57" s="40">
        <f t="shared" si="753"/>
        <v>0</v>
      </c>
      <c r="O57" s="40">
        <f t="shared" si="753"/>
        <v>0</v>
      </c>
      <c r="P57" s="41">
        <f t="shared" si="753"/>
        <v>0</v>
      </c>
      <c r="Q57" s="42">
        <f t="shared" si="753"/>
        <v>0</v>
      </c>
      <c r="R57" s="43">
        <f t="shared" si="753"/>
        <v>0</v>
      </c>
      <c r="S57" s="195">
        <f t="shared" ref="S57" si="754">IF($B55=$B49,COUNTIF(U57:AA57,0),COUNTIF(U58:AA58,0)+COUNTIF(U58:AA58,""))</f>
        <v>7</v>
      </c>
      <c r="T57" s="39">
        <f t="shared" ref="T57:AA57" si="755">IF($B49=$B55,T58+T51,T58)</f>
        <v>0</v>
      </c>
      <c r="U57" s="40">
        <f t="shared" si="755"/>
        <v>0</v>
      </c>
      <c r="V57" s="40">
        <f t="shared" si="755"/>
        <v>0</v>
      </c>
      <c r="W57" s="40">
        <f t="shared" si="755"/>
        <v>0</v>
      </c>
      <c r="X57" s="40">
        <f t="shared" si="755"/>
        <v>0</v>
      </c>
      <c r="Y57" s="41">
        <f t="shared" si="755"/>
        <v>0</v>
      </c>
      <c r="Z57" s="42">
        <f t="shared" si="755"/>
        <v>0</v>
      </c>
      <c r="AA57" s="43">
        <f t="shared" si="755"/>
        <v>0</v>
      </c>
      <c r="AB57" s="195">
        <f t="shared" ref="AB57" si="756">IF($B55=$B49,COUNTIF(AD57:AJ57,0),COUNTIF(AD58:AJ58,0)+COUNTIF(AD58:AJ58,""))</f>
        <v>7</v>
      </c>
      <c r="AC57" s="39">
        <f t="shared" ref="AC57:AJ57" si="757">IF($B49=$B55,AC58+AC51,AC58)</f>
        <v>0</v>
      </c>
      <c r="AD57" s="40">
        <f t="shared" si="757"/>
        <v>0</v>
      </c>
      <c r="AE57" s="40">
        <f t="shared" si="757"/>
        <v>0</v>
      </c>
      <c r="AF57" s="40">
        <f t="shared" si="757"/>
        <v>0</v>
      </c>
      <c r="AG57" s="40">
        <f t="shared" si="757"/>
        <v>0</v>
      </c>
      <c r="AH57" s="41">
        <f t="shared" si="757"/>
        <v>0</v>
      </c>
      <c r="AI57" s="42">
        <f t="shared" si="757"/>
        <v>0</v>
      </c>
      <c r="AJ57" s="43">
        <f t="shared" si="757"/>
        <v>0</v>
      </c>
      <c r="AK57" s="195">
        <f t="shared" ref="AK57" si="758">IF($B55=$B49,COUNTIF(AM57:AS57,0),COUNTIF(AM58:AS58,0)+COUNTIF(AM58:AS58,""))</f>
        <v>7</v>
      </c>
      <c r="AL57" s="39">
        <f t="shared" ref="AL57:AS57" si="759">IF($B49=$B55,AL58+AL51,AL58)</f>
        <v>0</v>
      </c>
      <c r="AM57" s="40">
        <f t="shared" si="759"/>
        <v>0</v>
      </c>
      <c r="AN57" s="40">
        <f t="shared" si="759"/>
        <v>0</v>
      </c>
      <c r="AO57" s="40">
        <f t="shared" si="759"/>
        <v>0</v>
      </c>
      <c r="AP57" s="40">
        <f t="shared" si="759"/>
        <v>0</v>
      </c>
      <c r="AQ57" s="41">
        <f t="shared" si="759"/>
        <v>0</v>
      </c>
      <c r="AR57" s="42">
        <f t="shared" si="759"/>
        <v>0</v>
      </c>
      <c r="AS57" s="43">
        <f t="shared" si="759"/>
        <v>0</v>
      </c>
      <c r="AT57" s="195">
        <f t="shared" ref="AT57" si="760">IF($B55=$B49,COUNTIF(AV57:BB57,0),COUNTIF(AV58:BB58,0)+COUNTIF(AV58:BB58,""))</f>
        <v>7</v>
      </c>
      <c r="AU57" s="39">
        <f t="shared" ref="AU57:BB57" si="761">IF($B49=$B55,AU58+AU51,AU58)</f>
        <v>0</v>
      </c>
      <c r="AV57" s="40">
        <f t="shared" si="761"/>
        <v>0</v>
      </c>
      <c r="AW57" s="40">
        <f t="shared" si="761"/>
        <v>0</v>
      </c>
      <c r="AX57" s="40">
        <f t="shared" si="761"/>
        <v>0</v>
      </c>
      <c r="AY57" s="40">
        <f t="shared" si="761"/>
        <v>0</v>
      </c>
      <c r="AZ57" s="41">
        <f t="shared" si="761"/>
        <v>0</v>
      </c>
      <c r="BA57" s="42">
        <f t="shared" si="761"/>
        <v>0</v>
      </c>
      <c r="BB57" s="43">
        <f t="shared" si="761"/>
        <v>0</v>
      </c>
    </row>
    <row r="58" spans="1:54" ht="15.75" customHeight="1" x14ac:dyDescent="0.2">
      <c r="A58" s="1">
        <f t="shared" ref="A58" si="762">A55</f>
        <v>0</v>
      </c>
      <c r="B58" s="313">
        <f t="shared" ref="B58" si="763">B52+1</f>
        <v>7</v>
      </c>
      <c r="C58" s="314"/>
      <c r="D58" s="314"/>
      <c r="E58" s="314"/>
      <c r="F58" s="31"/>
      <c r="G58" s="183"/>
      <c r="H58" s="122">
        <f t="shared" ref="H58" si="764">5-COUNTIF(AU55,0)-COUNTIF(AL55,0)-COUNTIF(AC55,0)-COUNTIF(T55,0)-COUNTIF(K55,0)</f>
        <v>0</v>
      </c>
      <c r="I58" s="165">
        <f t="shared" si="721"/>
        <v>0</v>
      </c>
      <c r="J58" s="187">
        <f t="shared" ref="J58" si="765">IF($B55=$B49,J52+IF($F55&lt;&gt;$G55,(K55+$G57-$G56)/$F55,K55/$F55),IF($F55&lt;&gt;G55,(K55+$G57-$G56)/$F55,K55/$F55))</f>
        <v>0</v>
      </c>
      <c r="K58" s="7">
        <f t="shared" ref="K58:K59" si="766">SUM(L58:R58)</f>
        <v>0</v>
      </c>
      <c r="L58" s="26">
        <f t="shared" ref="L58:R58" si="767">L55</f>
        <v>0</v>
      </c>
      <c r="M58" s="26">
        <f t="shared" si="767"/>
        <v>0</v>
      </c>
      <c r="N58" s="26">
        <f t="shared" si="767"/>
        <v>0</v>
      </c>
      <c r="O58" s="26">
        <f t="shared" si="767"/>
        <v>0</v>
      </c>
      <c r="P58" s="26">
        <f t="shared" si="767"/>
        <v>0</v>
      </c>
      <c r="Q58" s="29">
        <f t="shared" si="767"/>
        <v>0</v>
      </c>
      <c r="R58" s="23">
        <f t="shared" si="767"/>
        <v>0</v>
      </c>
      <c r="S58" s="187">
        <f t="shared" ref="S58" si="768">IF($B55=$B49,S52+IF($F55&lt;&gt;$G55,(T55+$G57-$G56)/$F55,T55/$F55),IF($F55&lt;&gt;P55,(T55+$G57-$G56)/$F55,T55/$F55))</f>
        <v>0</v>
      </c>
      <c r="T58" s="7">
        <f t="shared" ref="T58:T59" si="769">SUM(U58:AA58)</f>
        <v>0</v>
      </c>
      <c r="U58" s="26">
        <f t="shared" ref="U58:AA58" si="770">U55</f>
        <v>0</v>
      </c>
      <c r="V58" s="26">
        <f t="shared" si="770"/>
        <v>0</v>
      </c>
      <c r="W58" s="26">
        <f t="shared" si="770"/>
        <v>0</v>
      </c>
      <c r="X58" s="26">
        <f t="shared" si="770"/>
        <v>0</v>
      </c>
      <c r="Y58" s="113">
        <f t="shared" si="770"/>
        <v>0</v>
      </c>
      <c r="Z58" s="29">
        <f t="shared" si="770"/>
        <v>0</v>
      </c>
      <c r="AA58" s="23">
        <f t="shared" si="770"/>
        <v>0</v>
      </c>
      <c r="AB58" s="187">
        <f t="shared" ref="AB58" si="771">IF($B55=$B49,AB52+IF($F55&lt;&gt;$G55,(AC55+$G57-$G56)/$F55,AC55/$F55),IF($F55&lt;&gt;Y55,(AC55+$G57-$G56)/$F55,AC55/$F55))</f>
        <v>0</v>
      </c>
      <c r="AC58" s="7">
        <f t="shared" ref="AC58:AC59" si="772">SUM(AD58:AJ58)</f>
        <v>0</v>
      </c>
      <c r="AD58" s="26">
        <f t="shared" ref="AD58:AJ58" si="773">AD55</f>
        <v>0</v>
      </c>
      <c r="AE58" s="26">
        <f t="shared" si="773"/>
        <v>0</v>
      </c>
      <c r="AF58" s="26">
        <f t="shared" si="773"/>
        <v>0</v>
      </c>
      <c r="AG58" s="26">
        <f t="shared" si="773"/>
        <v>0</v>
      </c>
      <c r="AH58" s="113">
        <f t="shared" si="773"/>
        <v>0</v>
      </c>
      <c r="AI58" s="29">
        <f t="shared" si="773"/>
        <v>0</v>
      </c>
      <c r="AJ58" s="23">
        <f t="shared" si="773"/>
        <v>0</v>
      </c>
      <c r="AK58" s="187">
        <f t="shared" ref="AK58" si="774">IF($B55=$B49,AK52+IF($F55&lt;&gt;$G55,(AL55+$G57-$G56)/$F55,AL55/$F55),IF($F55&lt;&gt;AH55,(AL55+$G57-$G56)/$F55,AL55/$F55))</f>
        <v>0</v>
      </c>
      <c r="AL58" s="7">
        <f t="shared" ref="AL58:AL59" si="775">SUM(AM58:AS58)</f>
        <v>0</v>
      </c>
      <c r="AM58" s="26">
        <f t="shared" ref="AM58:AS58" si="776">AM55</f>
        <v>0</v>
      </c>
      <c r="AN58" s="26">
        <f t="shared" si="776"/>
        <v>0</v>
      </c>
      <c r="AO58" s="26">
        <f t="shared" si="776"/>
        <v>0</v>
      </c>
      <c r="AP58" s="26">
        <f t="shared" si="776"/>
        <v>0</v>
      </c>
      <c r="AQ58" s="113">
        <f t="shared" si="776"/>
        <v>0</v>
      </c>
      <c r="AR58" s="29">
        <f t="shared" si="776"/>
        <v>0</v>
      </c>
      <c r="AS58" s="23">
        <f t="shared" si="776"/>
        <v>0</v>
      </c>
      <c r="AT58" s="187">
        <f t="shared" ref="AT58" si="777">IF($B55=$B49,AT52+IF($F55&lt;&gt;$G55,(AU55+$G57-$G56)/$F55,AU55/$F55),IF($F55&lt;&gt;AQ55,(AU55+$G57-$G56)/$F55,AU55/$F55))</f>
        <v>0</v>
      </c>
      <c r="AU58" s="7">
        <f t="shared" ref="AU58:AU59" si="778">SUM(AV58:BB58)</f>
        <v>0</v>
      </c>
      <c r="AV58" s="6">
        <f t="shared" ref="AV58" si="779">IF(SUM($AM$9:$AS$9)=SUM($AV$9:$BB$9),AV55,IF(AND(SUM($AV$9:$BB$9)&gt;42,SUM($AV$9:$BB$9)&lt;49),AV55,0))</f>
        <v>0</v>
      </c>
      <c r="AW58" s="6">
        <f t="shared" ref="AW58:BB58" si="780">IF(SUM($AM$9:$AS$9)=SUM($AV$9:$BB$9),AW55,IF(AND(SUM($AV$9:$BB$9)&gt;42,SUM($AV$9:$BB$9)&lt;49),AW55,0))</f>
        <v>0</v>
      </c>
      <c r="AX58" s="6">
        <f t="shared" si="780"/>
        <v>0</v>
      </c>
      <c r="AY58" s="6">
        <f t="shared" si="780"/>
        <v>0</v>
      </c>
      <c r="AZ58" s="26">
        <f t="shared" si="780"/>
        <v>0</v>
      </c>
      <c r="BA58" s="29">
        <f t="shared" si="780"/>
        <v>0</v>
      </c>
      <c r="BB58" s="23">
        <f t="shared" si="780"/>
        <v>0</v>
      </c>
    </row>
    <row r="59" spans="1:54" ht="15.75" customHeight="1" x14ac:dyDescent="0.2">
      <c r="A59" s="1">
        <f t="shared" ref="A59:A60" si="781">A58</f>
        <v>0</v>
      </c>
      <c r="B59" s="313"/>
      <c r="C59" s="314"/>
      <c r="D59" s="314"/>
      <c r="E59" s="314"/>
      <c r="F59" s="31"/>
      <c r="G59" s="183"/>
      <c r="H59" s="123">
        <f t="shared" ref="H59" si="782">IF($B55=$B49,H53+F59,$F59)</f>
        <v>0</v>
      </c>
      <c r="I59" s="165">
        <f t="shared" si="721"/>
        <v>0</v>
      </c>
      <c r="J59" s="141">
        <f t="shared" ref="J59" si="783">IF($H58=0,0,IF($B49=$B55,IF($H60&gt;0,$H60+J53,K55+J53),IF($H60&gt;0,$H60,K55)))</f>
        <v>0</v>
      </c>
      <c r="K59" s="7">
        <f t="shared" si="766"/>
        <v>0</v>
      </c>
      <c r="L59" s="6"/>
      <c r="M59" s="6"/>
      <c r="N59" s="6"/>
      <c r="O59" s="6"/>
      <c r="P59" s="26"/>
      <c r="Q59" s="29"/>
      <c r="R59" s="23"/>
      <c r="S59" s="141">
        <f t="shared" ref="S59" si="784">IF($H58=0,0,IF($B49=$B55,IF($H60&gt;0,$H60+S53,T55+S53),IF($H60&gt;0,$H60,T55)))</f>
        <v>0</v>
      </c>
      <c r="T59" s="7">
        <f t="shared" si="769"/>
        <v>0</v>
      </c>
      <c r="U59" s="6"/>
      <c r="V59" s="6"/>
      <c r="W59" s="6"/>
      <c r="X59" s="6"/>
      <c r="Y59" s="26"/>
      <c r="Z59" s="29"/>
      <c r="AA59" s="23"/>
      <c r="AB59" s="141">
        <f t="shared" ref="AB59" si="785">IF($H58=0,0,IF($B49=$B55,IF($H60&gt;0,$H60+AB53,AC55+AB53),IF($H60&gt;0,$H60,AC55)))</f>
        <v>0</v>
      </c>
      <c r="AC59" s="7">
        <f t="shared" si="772"/>
        <v>0</v>
      </c>
      <c r="AD59" s="6"/>
      <c r="AE59" s="6"/>
      <c r="AF59" s="6"/>
      <c r="AG59" s="6"/>
      <c r="AH59" s="26"/>
      <c r="AI59" s="29"/>
      <c r="AJ59" s="23"/>
      <c r="AK59" s="141">
        <f t="shared" ref="AK59" si="786">IF($H58=0,0,IF($B49=$B55,IF($H60&gt;0,$H60+AK53,AL55+AK53),IF($H60&gt;0,$H60,AL55)))</f>
        <v>0</v>
      </c>
      <c r="AL59" s="7">
        <f t="shared" si="775"/>
        <v>0</v>
      </c>
      <c r="AM59" s="6"/>
      <c r="AN59" s="6"/>
      <c r="AO59" s="6"/>
      <c r="AP59" s="6"/>
      <c r="AQ59" s="26"/>
      <c r="AR59" s="29"/>
      <c r="AS59" s="23"/>
      <c r="AT59" s="141">
        <f t="shared" ref="AT59" si="787">IF($H58=0,0,IF($B49=$B55,IF($H60&gt;0,$H60+AT53,AU55+AT53),IF($H60&gt;0,$H60,AU55)))</f>
        <v>0</v>
      </c>
      <c r="AU59" s="7">
        <f t="shared" si="778"/>
        <v>0</v>
      </c>
      <c r="AV59" s="6"/>
      <c r="AW59" s="6"/>
      <c r="AX59" s="6"/>
      <c r="AY59" s="6"/>
      <c r="AZ59" s="26"/>
      <c r="BA59" s="29"/>
      <c r="BB59" s="23"/>
    </row>
    <row r="60" spans="1:54" ht="18.75" customHeight="1" thickBot="1" x14ac:dyDescent="0.25">
      <c r="A60" s="1">
        <f t="shared" si="781"/>
        <v>0</v>
      </c>
      <c r="B60" s="323" t="str">
        <f>IF(B55="",Wydruk!$AE$6,IF(J56=0,Wydruk!$AE$7,IF(AND(G56&lt;G57,B55&lt;&gt;$B61),Wydruk!$AE$13,IF(AND($B55=$B49,$B55&lt;&gt;$B61),IF(OR(OR(J60&lt;4,J60&gt;5),OR(S60&lt;4,S60&gt;5),OR(AB60&lt;4,AB60&gt;5),OR(AK60&lt;4,AK60&gt;5),OR(AND(AT60&lt;4,AT60&gt;0),AT60&gt;5)),Wydruk!$AE$8,Wydruk!$AE$9),IF($B55=$B61,IF($F59&lt;&gt;0,Wydruk!$AE$12,Wydruk!$AE$10),IF(OR(OR(J56&lt;4,J56&gt;5),OR(S56&lt;4,S56&gt;5),OR(AB56&lt;4,AB56&gt;5),OR(AK56&lt;4,AK56&gt;5),OR(AND(AT56&lt;4,AT56&gt;0),AT56&gt;5)),Wydruk!$AE$8,Wydruk!$AE$11))))))</f>
        <v>Uzupełnij liczby godzin tygodniowego planu</v>
      </c>
      <c r="C60" s="324"/>
      <c r="D60" s="324"/>
      <c r="E60" s="324"/>
      <c r="F60" s="173">
        <f>lipiec!F60</f>
        <v>0</v>
      </c>
      <c r="G60" s="184">
        <f>lipiec!G60</f>
        <v>0</v>
      </c>
      <c r="H60" s="191">
        <f t="shared" ref="H60" si="788">IF(OR($G60=0,$F60=0,$G60="",$F60=""),0,$G60/$F60)</f>
        <v>0</v>
      </c>
      <c r="I60" s="193"/>
      <c r="J60" s="176">
        <f t="shared" ref="J60" si="789">IF($B49=$B55,IF(L55+L50&gt;0,1,0)+IF(M55+M50&gt;0,1,0)+IF(N55+N50&gt;0,1,0)+IF(O55+O50&gt;0,1,0)+IF(P55+P50&gt;0,1,0)+IF(Q55+Q50&gt;0,1,0)+IF(R55+R50&gt;0,1,0),J56)</f>
        <v>0</v>
      </c>
      <c r="K60" s="133">
        <f t="shared" ref="K60" si="790">IF(OR($B55=$B61,J60=0,(K56-Q60+O60)&lt;=0),0,(K56-Q60+O60)/J60)</f>
        <v>0</v>
      </c>
      <c r="L60" s="137">
        <f t="shared" ref="L60" si="791">IF(K60*(7-J57)&lt;=0,0,K60*(7-J57))</f>
        <v>0</v>
      </c>
      <c r="M60" s="311">
        <f t="shared" ref="M60" si="792">ROUND(IF(OR(K57-K60*(7-J57)+P60&lt;0,$B55=$B61,K60&lt;=0,K57=0),0,IF(K57-K60*(7-J57)+P60&gt;Q60-O60+P60,Q60-O60+P60,K57-K60*(7-J57)+P60)),1)</f>
        <v>0</v>
      </c>
      <c r="N60" s="312"/>
      <c r="O60" s="139">
        <f t="shared" ref="O60" si="793">IF(OR($B55=$B61,J56=0),0,IF($B55=$B49,J55,$F55))</f>
        <v>0</v>
      </c>
      <c r="P60" s="30">
        <f t="shared" ref="P60" si="794">IF(OR($B55=$B61,J60=0),0,$G57-$G56)</f>
        <v>0</v>
      </c>
      <c r="Q60" s="134">
        <f t="shared" ref="Q60" si="795">IF(OR($B55=$B61,J60=0),0,J59)</f>
        <v>0</v>
      </c>
      <c r="R60" s="138">
        <f t="shared" ref="R60" si="796">IF($B55=$B61,0,K57)</f>
        <v>0</v>
      </c>
      <c r="S60" s="176">
        <f t="shared" ref="S60" si="797">IF($B49=$B55,IF(U55+U50&gt;0,1,0)+IF(V55+V50&gt;0,1,0)+IF(W55+W50&gt;0,1,0)+IF(X55+X50&gt;0,1,0)+IF(Y55+Y50&gt;0,1,0)+IF(Z55+Z50&gt;0,1,0)+IF(AA55+AA50&gt;0,1,0),S56)</f>
        <v>0</v>
      </c>
      <c r="T60" s="133">
        <f t="shared" ref="T60" si="798">IF(OR($B55=$B61,S60=0,(T56-Z60+X60)&lt;=0),0,(T56-Z60+X60)/S60)</f>
        <v>0</v>
      </c>
      <c r="U60" s="137">
        <f t="shared" ref="U60" si="799">IF(T60*(7-S57)&lt;=0,0,T60*(7-S57))</f>
        <v>0</v>
      </c>
      <c r="V60" s="311">
        <f t="shared" ref="V60" si="800">ROUND(IF(OR(T57-T60*(7-S57)+Y60&lt;0,$B55=$B61,T60&lt;=0,T57=0),0,IF(T57-T60*(7-S57)+Y60&gt;Z60-X60+Y60,Z60-X60+Y60,T57-T60*(7-S57)+Y60)),1)</f>
        <v>0</v>
      </c>
      <c r="W60" s="312"/>
      <c r="X60" s="139">
        <f t="shared" ref="X60" si="801">IF(OR($B55=$B61,S56=0),0,IF($B55=$B49,S55,$F55))</f>
        <v>0</v>
      </c>
      <c r="Y60" s="30">
        <f t="shared" ref="Y60" si="802">IF(OR($B55=$B61,S60=0),0,$G57-$G56)</f>
        <v>0</v>
      </c>
      <c r="Z60" s="134">
        <f t="shared" ref="Z60" si="803">IF(OR($B55=$B61,S60=0),0,S59)</f>
        <v>0</v>
      </c>
      <c r="AA60" s="138">
        <f t="shared" ref="AA60" si="804">IF($B55=$B61,0,T57)</f>
        <v>0</v>
      </c>
      <c r="AB60" s="176">
        <f t="shared" ref="AB60" si="805">IF($B49=$B55,IF(AD55+AD50&gt;0,1,0)+IF(AE55+AE50&gt;0,1,0)+IF(AF55+AF50&gt;0,1,0)+IF(AG55+AG50&gt;0,1,0)+IF(AH55+AH50&gt;0,1,0)+IF(AI55+AI50&gt;0,1,0)+IF(AJ55+AJ50&gt;0,1,0),AB56)</f>
        <v>0</v>
      </c>
      <c r="AC60" s="133">
        <f t="shared" ref="AC60" si="806">IF(OR($B55=$B61,AB60=0,(AC56-AI60+AG60)&lt;=0),0,(AC56-AI60+AG60)/AB60)</f>
        <v>0</v>
      </c>
      <c r="AD60" s="137">
        <f t="shared" ref="AD60" si="807">IF(AC60*(7-AB57)&lt;=0,0,AC60*(7-AB57))</f>
        <v>0</v>
      </c>
      <c r="AE60" s="311">
        <f t="shared" ref="AE60" si="808">ROUND(IF(OR(AC57-AC60*(7-AB57)+AH60&lt;0,$B55=$B61,AC60&lt;=0,AC57=0),0,IF(AC57-AC60*(7-AB57)+AH60&gt;AI60-AG60+AH60,AI60-AG60+AH60,AC57-AC60*(7-AB57)+AH60)),1)</f>
        <v>0</v>
      </c>
      <c r="AF60" s="312"/>
      <c r="AG60" s="139">
        <f t="shared" ref="AG60" si="809">IF(OR($B55=$B61,AB56=0),0,IF($B55=$B49,AB55,$F55))</f>
        <v>0</v>
      </c>
      <c r="AH60" s="30">
        <f t="shared" ref="AH60" si="810">IF(OR($B55=$B61,AB60=0),0,$G57-$G56)</f>
        <v>0</v>
      </c>
      <c r="AI60" s="134">
        <f t="shared" ref="AI60" si="811">IF(OR($B55=$B61,AB60=0),0,AB59)</f>
        <v>0</v>
      </c>
      <c r="AJ60" s="138">
        <f t="shared" ref="AJ60" si="812">IF($B55=$B61,0,AC57)</f>
        <v>0</v>
      </c>
      <c r="AK60" s="176">
        <f t="shared" ref="AK60" si="813">IF($B49=$B55,IF(AM55+AM50&gt;0,1,0)+IF(AN55+AN50&gt;0,1,0)+IF(AO55+AO50&gt;0,1,0)+IF(AP55+AP50&gt;0,1,0)+IF(AQ55+AQ50&gt;0,1,0)+IF(AR55+AR50&gt;0,1,0)+IF(AS55+AS50&gt;0,1,0),AK56)</f>
        <v>0</v>
      </c>
      <c r="AL60" s="133">
        <f t="shared" ref="AL60" si="814">IF(OR($B55=$B61,AK60=0,(AL56-AR60+AP60)&lt;=0),0,(AL56-AR60+AP60)/AK60)</f>
        <v>0</v>
      </c>
      <c r="AM60" s="137">
        <f t="shared" ref="AM60" si="815">IF(AL60*(7-AK57)&lt;=0,0,AL60*(7-AK57))</f>
        <v>0</v>
      </c>
      <c r="AN60" s="311">
        <f t="shared" ref="AN60" si="816">ROUND(IF(OR(AL57-AL60*(7-AK57)+AQ60&lt;0,$B55=$B61,AL60&lt;=0,AL57=0),0,IF(AL57-AL60*(7-AK57)+AQ60&gt;AR60-AP60+AQ60,AR60-AP60+AQ60,AL57-AL60*(7-AK57)+AQ60)),1)</f>
        <v>0</v>
      </c>
      <c r="AO60" s="312"/>
      <c r="AP60" s="139">
        <f t="shared" ref="AP60" si="817">IF(OR($B55=$B61,AK56=0),0,IF($B55=$B49,AK55,$F55))</f>
        <v>0</v>
      </c>
      <c r="AQ60" s="30">
        <f t="shared" ref="AQ60" si="818">IF(OR($B55=$B61,AK60=0),0,$G57-$G56)</f>
        <v>0</v>
      </c>
      <c r="AR60" s="134">
        <f t="shared" ref="AR60" si="819">IF(OR($B55=$B61,AK60=0),0,AK59)</f>
        <v>0</v>
      </c>
      <c r="AS60" s="138">
        <f t="shared" ref="AS60" si="820">IF($B55=$B61,0,AL57)</f>
        <v>0</v>
      </c>
      <c r="AT60" s="176">
        <f t="shared" ref="AT60" si="821">IF($B49=$B55,IF(AV55+AV50&gt;0,1,0)+IF(AW55+AW50&gt;0,1,0)+IF(AX55+AX50&gt;0,1,0)+IF(AY55+AY50&gt;0,1,0)+IF(AZ55+AZ50&gt;0,1,0)+IF(BA55+BA50&gt;0,1,0)+IF(BB55+BB50&gt;0,1,0),AT56)</f>
        <v>0</v>
      </c>
      <c r="AU60" s="133">
        <f t="shared" ref="AU60" si="822">IF(OR($B55=$B61,AT60=0,(AU56-BA60+AY60)&lt;=0),0,(AU56-BA60+AY60)/AT60)</f>
        <v>0</v>
      </c>
      <c r="AV60" s="137">
        <f t="shared" ref="AV60" si="823">IF(AU60*(7-AT57)&lt;=0,0,AU60*(7-AT57))</f>
        <v>0</v>
      </c>
      <c r="AW60" s="311">
        <f t="shared" ref="AW60" si="824">ROUND(IF(OR(AU57-AU60*(7-AT57)+AZ60&lt;0,$B55=$B61,AU60&lt;=0,AU57=0),0,IF(AU57-AU60*(7-AT57)+AZ60&gt;BA60-AY60+AZ60,BA60-AY60+AZ60,AU57-AU60*(7-AT57)+AZ60)),1)</f>
        <v>0</v>
      </c>
      <c r="AX60" s="312"/>
      <c r="AY60" s="139">
        <f t="shared" ref="AY60" si="825">IF(OR($B55=$B61,AT56=0),0,IF($B55=$B49,AT55,$F55))</f>
        <v>0</v>
      </c>
      <c r="AZ60" s="30">
        <f t="shared" ref="AZ60" si="826">IF(OR($B55=$B61,AT60=0),0,$G57-$G56)</f>
        <v>0</v>
      </c>
      <c r="BA60" s="134">
        <f t="shared" ref="BA60" si="827">IF(OR($B55=$B61,AT60=0),0,AT59)</f>
        <v>0</v>
      </c>
      <c r="BB60" s="138">
        <f t="shared" ref="BB60" si="828">IF($B55=$B61,0,AU57)</f>
        <v>0</v>
      </c>
    </row>
    <row r="61" spans="1:54" ht="15.75" x14ac:dyDescent="0.2">
      <c r="A61" s="1">
        <f t="shared" ref="A61" si="829">IF(B61="","1. Niewypełnione",B61)</f>
        <v>0</v>
      </c>
      <c r="B61" s="320">
        <f>lipiec!B61</f>
        <v>0</v>
      </c>
      <c r="C61" s="321">
        <f>lipiec!C61</f>
        <v>0</v>
      </c>
      <c r="D61" s="321">
        <f>lipiec!D61</f>
        <v>0</v>
      </c>
      <c r="E61" s="321">
        <f>lipiec!E61</f>
        <v>0</v>
      </c>
      <c r="F61" s="177">
        <f>lipiec!F61</f>
        <v>18</v>
      </c>
      <c r="G61" s="185">
        <f>lipiec!G61</f>
        <v>18</v>
      </c>
      <c r="H61" s="177"/>
      <c r="I61" s="192">
        <f t="shared" ref="I61:I65" si="830">K61+T61+AC61+AL61+AU61</f>
        <v>0</v>
      </c>
      <c r="J61" s="186">
        <f t="shared" ref="J61" si="831">IF(OR($B61=$B67,J64=0),0,ROUND((K62+P66)/J64,0))</f>
        <v>0</v>
      </c>
      <c r="K61" s="51">
        <f t="shared" ref="K61:K62" si="832">SUM(L61:R61)</f>
        <v>0</v>
      </c>
      <c r="L61" s="52">
        <f>lipiec!L61</f>
        <v>0</v>
      </c>
      <c r="M61" s="52">
        <f>lipiec!M61</f>
        <v>0</v>
      </c>
      <c r="N61" s="52">
        <f>lipiec!N61</f>
        <v>0</v>
      </c>
      <c r="O61" s="52">
        <f>lipiec!O61</f>
        <v>0</v>
      </c>
      <c r="P61" s="53">
        <f>lipiec!P61</f>
        <v>0</v>
      </c>
      <c r="Q61" s="54">
        <f>lipiec!Q61</f>
        <v>0</v>
      </c>
      <c r="R61" s="55">
        <f>lipiec!R61</f>
        <v>0</v>
      </c>
      <c r="S61" s="188">
        <f t="shared" ref="S61" si="833">IF(OR($B61=$B67,S64=0),0,ROUND((T62+Y66)/S64,0))</f>
        <v>0</v>
      </c>
      <c r="T61" s="51">
        <f t="shared" ref="T61:T62" si="834">SUM(U61:AA61)</f>
        <v>0</v>
      </c>
      <c r="U61" s="52">
        <f>lipiec!U61</f>
        <v>0</v>
      </c>
      <c r="V61" s="52">
        <f>lipiec!V61</f>
        <v>0</v>
      </c>
      <c r="W61" s="52">
        <f>lipiec!W61</f>
        <v>0</v>
      </c>
      <c r="X61" s="52">
        <f>lipiec!X61</f>
        <v>0</v>
      </c>
      <c r="Y61" s="53">
        <f>lipiec!Y61</f>
        <v>0</v>
      </c>
      <c r="Z61" s="54">
        <f>lipiec!Z61</f>
        <v>0</v>
      </c>
      <c r="AA61" s="55">
        <f>lipiec!AA61</f>
        <v>0</v>
      </c>
      <c r="AB61" s="188">
        <f t="shared" ref="AB61" si="835">IF(OR($B61=$B67,AB64=0),0,ROUND((AC62+AH66)/AB64,0))</f>
        <v>0</v>
      </c>
      <c r="AC61" s="51">
        <f t="shared" ref="AC61:AC62" si="836">SUM(AD61:AJ61)</f>
        <v>0</v>
      </c>
      <c r="AD61" s="52">
        <f>lipiec!AD61</f>
        <v>0</v>
      </c>
      <c r="AE61" s="52">
        <f>lipiec!AE61</f>
        <v>0</v>
      </c>
      <c r="AF61" s="52">
        <f>lipiec!AF61</f>
        <v>0</v>
      </c>
      <c r="AG61" s="52">
        <f>lipiec!AG61</f>
        <v>0</v>
      </c>
      <c r="AH61" s="53">
        <f>lipiec!AH61</f>
        <v>0</v>
      </c>
      <c r="AI61" s="54">
        <f>lipiec!AI61</f>
        <v>0</v>
      </c>
      <c r="AJ61" s="55">
        <f>lipiec!AJ61</f>
        <v>0</v>
      </c>
      <c r="AK61" s="188">
        <f t="shared" ref="AK61" si="837">IF(OR($B61=$B67,AK64=0),0,ROUND((AL62+AQ66)/AK64,0))</f>
        <v>0</v>
      </c>
      <c r="AL61" s="51">
        <f t="shared" ref="AL61:AL62" si="838">SUM(AM61:AS61)</f>
        <v>0</v>
      </c>
      <c r="AM61" s="52">
        <f>lipiec!AM61</f>
        <v>0</v>
      </c>
      <c r="AN61" s="52">
        <f>lipiec!AN61</f>
        <v>0</v>
      </c>
      <c r="AO61" s="52">
        <f>lipiec!AO61</f>
        <v>0</v>
      </c>
      <c r="AP61" s="52">
        <f>lipiec!AP61</f>
        <v>0</v>
      </c>
      <c r="AQ61" s="53">
        <f>lipiec!AQ61</f>
        <v>0</v>
      </c>
      <c r="AR61" s="54">
        <f>lipiec!AR61</f>
        <v>0</v>
      </c>
      <c r="AS61" s="55">
        <f>lipiec!AS61</f>
        <v>0</v>
      </c>
      <c r="AT61" s="188">
        <f t="shared" ref="AT61" si="839">IF(OR($B61=$B67,AT64=0),0,ROUND((AU62+AZ66)/AT64,0))</f>
        <v>0</v>
      </c>
      <c r="AU61" s="51">
        <f t="shared" ref="AU61:AU62" si="840">SUM(AV61:BB61)</f>
        <v>0</v>
      </c>
      <c r="AV61" s="52">
        <f t="shared" ref="AV61" si="841">IF(SUM($AM$9:$AS$9)=SUM($AV$9:$BB$9),AM61,IF(AND(SUM($AV$9:$BB$9)&gt;42,SUM($AV$9:$BB$9)&lt;49),AM61,0))</f>
        <v>0</v>
      </c>
      <c r="AW61" s="52">
        <f t="shared" ref="AW61" si="842">IF(SUM($AM$9:$AS$9)=SUM($AV$9:$BB$9),AN61,IF(AND(SUM($AV$9:$BB$9)&gt;42,SUM($AV$9:$BB$9)&lt;49),AN61,0))</f>
        <v>0</v>
      </c>
      <c r="AX61" s="52">
        <f t="shared" ref="AX61" si="843">IF(SUM($AM$9:$AS$9)=SUM($AV$9:$BB$9),AO61,IF(AND(SUM($AV$9:$BB$9)&gt;42,SUM($AV$9:$BB$9)&lt;49),AO61,0))</f>
        <v>0</v>
      </c>
      <c r="AY61" s="52">
        <f t="shared" ref="AY61" si="844">IF(SUM($AM$9:$AS$9)=SUM($AV$9:$BB$9),AP61,IF(AND(SUM($AV$9:$BB$9)&gt;42,SUM($AV$9:$BB$9)&lt;49),AP61,0))</f>
        <v>0</v>
      </c>
      <c r="AZ61" s="53">
        <f t="shared" ref="AZ61" si="845">IF(SUM($AM$9:$AS$9)=SUM($AV$9:$BB$9),AQ61,IF(AND(SUM($AV$9:$BB$9)&gt;42,SUM($AV$9:$BB$9)&lt;49),AQ61,0))</f>
        <v>0</v>
      </c>
      <c r="BA61" s="54">
        <f t="shared" ref="BA61" si="846">IF(SUM($AM$9:$AS$9)=SUM($AV$9:$BB$9),AR61,IF(AND(SUM($AV$9:$BB$9)&gt;42,SUM($AV$9:$BB$9)&lt;49),AR61,0))</f>
        <v>0</v>
      </c>
      <c r="BB61" s="55">
        <f t="shared" ref="BB61" si="847">IF(SUM($AM$9:$AS$9)=SUM($AV$9:$BB$9),AS61,IF(AND(SUM($AV$9:$BB$9)&gt;42,SUM($AV$9:$BB$9)&lt;49),AS61,0))</f>
        <v>0</v>
      </c>
    </row>
    <row r="62" spans="1:54" ht="12.75" hidden="1" customHeight="1" x14ac:dyDescent="0.2">
      <c r="B62" s="93"/>
      <c r="C62" s="94"/>
      <c r="D62" s="95"/>
      <c r="E62" s="115"/>
      <c r="F62" s="140" t="b">
        <f t="shared" ref="F62" si="848">IF($B55=$B61,OR(F56,G61&lt;F61),G61&lt;F61)</f>
        <v>0</v>
      </c>
      <c r="G62" s="189">
        <f t="shared" ref="G62" si="849">IF(AND($B55=$B61,$B55&lt;&gt;"",$B55&lt;&gt;0),G61+G56,G61)</f>
        <v>18</v>
      </c>
      <c r="H62" s="120"/>
      <c r="I62" s="165">
        <f t="shared" si="830"/>
        <v>0</v>
      </c>
      <c r="J62" s="194">
        <f t="shared" ref="J62" si="850">7-COUNTIF(L61:R61,0)-COUNTIF(L61:R61,"")</f>
        <v>0</v>
      </c>
      <c r="K62" s="22">
        <f t="shared" si="832"/>
        <v>0</v>
      </c>
      <c r="L62" s="35">
        <f t="shared" ref="L62:R62" si="851">IF($B55=$B61,L61+L56,L61)</f>
        <v>0</v>
      </c>
      <c r="M62" s="35">
        <f t="shared" si="851"/>
        <v>0</v>
      </c>
      <c r="N62" s="35">
        <f t="shared" si="851"/>
        <v>0</v>
      </c>
      <c r="O62" s="35">
        <f t="shared" si="851"/>
        <v>0</v>
      </c>
      <c r="P62" s="36">
        <f t="shared" si="851"/>
        <v>0</v>
      </c>
      <c r="Q62" s="37">
        <f t="shared" si="851"/>
        <v>0</v>
      </c>
      <c r="R62" s="38">
        <f t="shared" si="851"/>
        <v>0</v>
      </c>
      <c r="S62" s="194">
        <f t="shared" ref="S62" si="852">7-COUNTIF(U61:AA61,0)-COUNTIF(U61:AA61,"")</f>
        <v>0</v>
      </c>
      <c r="T62" s="22">
        <f t="shared" si="834"/>
        <v>0</v>
      </c>
      <c r="U62" s="35">
        <f t="shared" ref="U62:AA62" si="853">IF($B55=$B61,U61+U56,U61)</f>
        <v>0</v>
      </c>
      <c r="V62" s="35">
        <f t="shared" si="853"/>
        <v>0</v>
      </c>
      <c r="W62" s="35">
        <f t="shared" si="853"/>
        <v>0</v>
      </c>
      <c r="X62" s="35">
        <f t="shared" si="853"/>
        <v>0</v>
      </c>
      <c r="Y62" s="36">
        <f t="shared" si="853"/>
        <v>0</v>
      </c>
      <c r="Z62" s="37">
        <f t="shared" si="853"/>
        <v>0</v>
      </c>
      <c r="AA62" s="38">
        <f t="shared" si="853"/>
        <v>0</v>
      </c>
      <c r="AB62" s="194">
        <f t="shared" ref="AB62" si="854">7-COUNTIF(AD61:AJ61,0)-COUNTIF(AD61:AJ61,"")</f>
        <v>0</v>
      </c>
      <c r="AC62" s="22">
        <f t="shared" si="836"/>
        <v>0</v>
      </c>
      <c r="AD62" s="35">
        <f t="shared" ref="AD62:AJ62" si="855">IF($B55=$B61,AD61+AD56,AD61)</f>
        <v>0</v>
      </c>
      <c r="AE62" s="35">
        <f t="shared" si="855"/>
        <v>0</v>
      </c>
      <c r="AF62" s="35">
        <f t="shared" si="855"/>
        <v>0</v>
      </c>
      <c r="AG62" s="35">
        <f t="shared" si="855"/>
        <v>0</v>
      </c>
      <c r="AH62" s="36">
        <f t="shared" si="855"/>
        <v>0</v>
      </c>
      <c r="AI62" s="37">
        <f t="shared" si="855"/>
        <v>0</v>
      </c>
      <c r="AJ62" s="38">
        <f t="shared" si="855"/>
        <v>0</v>
      </c>
      <c r="AK62" s="194">
        <f t="shared" ref="AK62" si="856">7-COUNTIF(AM61:AS61,0)-COUNTIF(AM61:AS61,"")</f>
        <v>0</v>
      </c>
      <c r="AL62" s="22">
        <f t="shared" si="838"/>
        <v>0</v>
      </c>
      <c r="AM62" s="35">
        <f t="shared" ref="AM62:AS62" si="857">IF($B55=$B61,AM61+AM56,AM61)</f>
        <v>0</v>
      </c>
      <c r="AN62" s="35">
        <f t="shared" si="857"/>
        <v>0</v>
      </c>
      <c r="AO62" s="35">
        <f t="shared" si="857"/>
        <v>0</v>
      </c>
      <c r="AP62" s="35">
        <f t="shared" si="857"/>
        <v>0</v>
      </c>
      <c r="AQ62" s="36">
        <f t="shared" si="857"/>
        <v>0</v>
      </c>
      <c r="AR62" s="37">
        <f t="shared" si="857"/>
        <v>0</v>
      </c>
      <c r="AS62" s="38">
        <f t="shared" si="857"/>
        <v>0</v>
      </c>
      <c r="AT62" s="194">
        <f t="shared" ref="AT62" si="858">7-COUNTIF(AV61:BB61,0)-COUNTIF(AV61:BB61,"")</f>
        <v>0</v>
      </c>
      <c r="AU62" s="22">
        <f t="shared" si="840"/>
        <v>0</v>
      </c>
      <c r="AV62" s="35">
        <f t="shared" ref="AV62:BB62" si="859">IF($B55=$B61,AV61+AV56,AV61)</f>
        <v>0</v>
      </c>
      <c r="AW62" s="35">
        <f t="shared" si="859"/>
        <v>0</v>
      </c>
      <c r="AX62" s="35">
        <f t="shared" si="859"/>
        <v>0</v>
      </c>
      <c r="AY62" s="35">
        <f t="shared" si="859"/>
        <v>0</v>
      </c>
      <c r="AZ62" s="36">
        <f t="shared" si="859"/>
        <v>0</v>
      </c>
      <c r="BA62" s="37">
        <f t="shared" si="859"/>
        <v>0</v>
      </c>
      <c r="BB62" s="38">
        <f t="shared" si="859"/>
        <v>0</v>
      </c>
    </row>
    <row r="63" spans="1:54" ht="15" hidden="1" customHeight="1" x14ac:dyDescent="0.2">
      <c r="B63" s="116"/>
      <c r="C63" s="117"/>
      <c r="D63" s="118"/>
      <c r="E63" s="119"/>
      <c r="F63" s="92"/>
      <c r="G63" s="190">
        <f t="shared" ref="G63" si="860">IF(AND($B55=$B61,$B55&lt;&gt;"",$B55&lt;&gt;0),F61+G57,F61)</f>
        <v>18</v>
      </c>
      <c r="H63" s="121"/>
      <c r="I63" s="165">
        <f t="shared" si="830"/>
        <v>0</v>
      </c>
      <c r="J63" s="195">
        <f t="shared" ref="J63" si="861">IF($B61=$B55,COUNTIF(L63:R63,0),COUNTIF(L64:R64,0)+COUNTIF(L64:R64,""))</f>
        <v>7</v>
      </c>
      <c r="K63" s="39">
        <f t="shared" ref="K63:R63" si="862">IF($B55=$B61,K64+K57,K64)</f>
        <v>0</v>
      </c>
      <c r="L63" s="40">
        <f t="shared" si="862"/>
        <v>0</v>
      </c>
      <c r="M63" s="40">
        <f t="shared" si="862"/>
        <v>0</v>
      </c>
      <c r="N63" s="40">
        <f t="shared" si="862"/>
        <v>0</v>
      </c>
      <c r="O63" s="40">
        <f t="shared" si="862"/>
        <v>0</v>
      </c>
      <c r="P63" s="41">
        <f t="shared" si="862"/>
        <v>0</v>
      </c>
      <c r="Q63" s="42">
        <f t="shared" si="862"/>
        <v>0</v>
      </c>
      <c r="R63" s="43">
        <f t="shared" si="862"/>
        <v>0</v>
      </c>
      <c r="S63" s="195">
        <f t="shared" ref="S63" si="863">IF($B61=$B55,COUNTIF(U63:AA63,0),COUNTIF(U64:AA64,0)+COUNTIF(U64:AA64,""))</f>
        <v>7</v>
      </c>
      <c r="T63" s="39">
        <f t="shared" ref="T63:AA63" si="864">IF($B55=$B61,T64+T57,T64)</f>
        <v>0</v>
      </c>
      <c r="U63" s="40">
        <f t="shared" si="864"/>
        <v>0</v>
      </c>
      <c r="V63" s="40">
        <f t="shared" si="864"/>
        <v>0</v>
      </c>
      <c r="W63" s="40">
        <f t="shared" si="864"/>
        <v>0</v>
      </c>
      <c r="X63" s="40">
        <f t="shared" si="864"/>
        <v>0</v>
      </c>
      <c r="Y63" s="41">
        <f t="shared" si="864"/>
        <v>0</v>
      </c>
      <c r="Z63" s="42">
        <f t="shared" si="864"/>
        <v>0</v>
      </c>
      <c r="AA63" s="43">
        <f t="shared" si="864"/>
        <v>0</v>
      </c>
      <c r="AB63" s="195">
        <f t="shared" ref="AB63" si="865">IF($B61=$B55,COUNTIF(AD63:AJ63,0),COUNTIF(AD64:AJ64,0)+COUNTIF(AD64:AJ64,""))</f>
        <v>7</v>
      </c>
      <c r="AC63" s="39">
        <f t="shared" ref="AC63:AJ63" si="866">IF($B55=$B61,AC64+AC57,AC64)</f>
        <v>0</v>
      </c>
      <c r="AD63" s="40">
        <f t="shared" si="866"/>
        <v>0</v>
      </c>
      <c r="AE63" s="40">
        <f t="shared" si="866"/>
        <v>0</v>
      </c>
      <c r="AF63" s="40">
        <f t="shared" si="866"/>
        <v>0</v>
      </c>
      <c r="AG63" s="40">
        <f t="shared" si="866"/>
        <v>0</v>
      </c>
      <c r="AH63" s="41">
        <f t="shared" si="866"/>
        <v>0</v>
      </c>
      <c r="AI63" s="42">
        <f t="shared" si="866"/>
        <v>0</v>
      </c>
      <c r="AJ63" s="43">
        <f t="shared" si="866"/>
        <v>0</v>
      </c>
      <c r="AK63" s="195">
        <f t="shared" ref="AK63" si="867">IF($B61=$B55,COUNTIF(AM63:AS63,0),COUNTIF(AM64:AS64,0)+COUNTIF(AM64:AS64,""))</f>
        <v>7</v>
      </c>
      <c r="AL63" s="39">
        <f t="shared" ref="AL63:AS63" si="868">IF($B55=$B61,AL64+AL57,AL64)</f>
        <v>0</v>
      </c>
      <c r="AM63" s="40">
        <f t="shared" si="868"/>
        <v>0</v>
      </c>
      <c r="AN63" s="40">
        <f t="shared" si="868"/>
        <v>0</v>
      </c>
      <c r="AO63" s="40">
        <f t="shared" si="868"/>
        <v>0</v>
      </c>
      <c r="AP63" s="40">
        <f t="shared" si="868"/>
        <v>0</v>
      </c>
      <c r="AQ63" s="41">
        <f t="shared" si="868"/>
        <v>0</v>
      </c>
      <c r="AR63" s="42">
        <f t="shared" si="868"/>
        <v>0</v>
      </c>
      <c r="AS63" s="43">
        <f t="shared" si="868"/>
        <v>0</v>
      </c>
      <c r="AT63" s="195">
        <f t="shared" ref="AT63" si="869">IF($B61=$B55,COUNTIF(AV63:BB63,0),COUNTIF(AV64:BB64,0)+COUNTIF(AV64:BB64,""))</f>
        <v>7</v>
      </c>
      <c r="AU63" s="39">
        <f t="shared" ref="AU63:BB63" si="870">IF($B55=$B61,AU64+AU57,AU64)</f>
        <v>0</v>
      </c>
      <c r="AV63" s="40">
        <f t="shared" si="870"/>
        <v>0</v>
      </c>
      <c r="AW63" s="40">
        <f t="shared" si="870"/>
        <v>0</v>
      </c>
      <c r="AX63" s="40">
        <f t="shared" si="870"/>
        <v>0</v>
      </c>
      <c r="AY63" s="40">
        <f t="shared" si="870"/>
        <v>0</v>
      </c>
      <c r="AZ63" s="41">
        <f t="shared" si="870"/>
        <v>0</v>
      </c>
      <c r="BA63" s="42">
        <f t="shared" si="870"/>
        <v>0</v>
      </c>
      <c r="BB63" s="43">
        <f t="shared" si="870"/>
        <v>0</v>
      </c>
    </row>
    <row r="64" spans="1:54" ht="15.75" customHeight="1" x14ac:dyDescent="0.2">
      <c r="A64" s="1">
        <f t="shared" ref="A64" si="871">A61</f>
        <v>0</v>
      </c>
      <c r="B64" s="313">
        <f t="shared" ref="B64" si="872">B58+1</f>
        <v>8</v>
      </c>
      <c r="C64" s="314"/>
      <c r="D64" s="314"/>
      <c r="E64" s="314"/>
      <c r="F64" s="31"/>
      <c r="G64" s="183"/>
      <c r="H64" s="122">
        <f t="shared" ref="H64" si="873">5-COUNTIF(AU61,0)-COUNTIF(AL61,0)-COUNTIF(AC61,0)-COUNTIF(T61,0)-COUNTIF(K61,0)</f>
        <v>0</v>
      </c>
      <c r="I64" s="165">
        <f t="shared" si="830"/>
        <v>0</v>
      </c>
      <c r="J64" s="187">
        <f t="shared" ref="J64" si="874">IF($B61=$B55,J58+IF($F61&lt;&gt;$G61,(K61+$G63-$G62)/$F61,K61/$F61),IF($F61&lt;&gt;G61,(K61+$G63-$G62)/$F61,K61/$F61))</f>
        <v>0</v>
      </c>
      <c r="K64" s="7">
        <f t="shared" ref="K64:K65" si="875">SUM(L64:R64)</f>
        <v>0</v>
      </c>
      <c r="L64" s="26">
        <f t="shared" ref="L64:R64" si="876">L61</f>
        <v>0</v>
      </c>
      <c r="M64" s="26">
        <f t="shared" si="876"/>
        <v>0</v>
      </c>
      <c r="N64" s="26">
        <f t="shared" si="876"/>
        <v>0</v>
      </c>
      <c r="O64" s="26">
        <f t="shared" si="876"/>
        <v>0</v>
      </c>
      <c r="P64" s="26">
        <f t="shared" si="876"/>
        <v>0</v>
      </c>
      <c r="Q64" s="29">
        <f t="shared" si="876"/>
        <v>0</v>
      </c>
      <c r="R64" s="23">
        <f t="shared" si="876"/>
        <v>0</v>
      </c>
      <c r="S64" s="187">
        <f t="shared" ref="S64" si="877">IF($B61=$B55,S58+IF($F61&lt;&gt;$G61,(T61+$G63-$G62)/$F61,T61/$F61),IF($F61&lt;&gt;P61,(T61+$G63-$G62)/$F61,T61/$F61))</f>
        <v>0</v>
      </c>
      <c r="T64" s="7">
        <f t="shared" ref="T64:T65" si="878">SUM(U64:AA64)</f>
        <v>0</v>
      </c>
      <c r="U64" s="26">
        <f t="shared" ref="U64:AA64" si="879">U61</f>
        <v>0</v>
      </c>
      <c r="V64" s="26">
        <f t="shared" si="879"/>
        <v>0</v>
      </c>
      <c r="W64" s="26">
        <f t="shared" si="879"/>
        <v>0</v>
      </c>
      <c r="X64" s="26">
        <f t="shared" si="879"/>
        <v>0</v>
      </c>
      <c r="Y64" s="113">
        <f t="shared" si="879"/>
        <v>0</v>
      </c>
      <c r="Z64" s="29">
        <f t="shared" si="879"/>
        <v>0</v>
      </c>
      <c r="AA64" s="23">
        <f t="shared" si="879"/>
        <v>0</v>
      </c>
      <c r="AB64" s="187">
        <f t="shared" ref="AB64" si="880">IF($B61=$B55,AB58+IF($F61&lt;&gt;$G61,(AC61+$G63-$G62)/$F61,AC61/$F61),IF($F61&lt;&gt;Y61,(AC61+$G63-$G62)/$F61,AC61/$F61))</f>
        <v>0</v>
      </c>
      <c r="AC64" s="7">
        <f t="shared" ref="AC64:AC65" si="881">SUM(AD64:AJ64)</f>
        <v>0</v>
      </c>
      <c r="AD64" s="26">
        <f t="shared" ref="AD64:AJ64" si="882">AD61</f>
        <v>0</v>
      </c>
      <c r="AE64" s="26">
        <f t="shared" si="882"/>
        <v>0</v>
      </c>
      <c r="AF64" s="26">
        <f t="shared" si="882"/>
        <v>0</v>
      </c>
      <c r="AG64" s="26">
        <f t="shared" si="882"/>
        <v>0</v>
      </c>
      <c r="AH64" s="113">
        <f t="shared" si="882"/>
        <v>0</v>
      </c>
      <c r="AI64" s="29">
        <f t="shared" si="882"/>
        <v>0</v>
      </c>
      <c r="AJ64" s="23">
        <f t="shared" si="882"/>
        <v>0</v>
      </c>
      <c r="AK64" s="187">
        <f t="shared" ref="AK64" si="883">IF($B61=$B55,AK58+IF($F61&lt;&gt;$G61,(AL61+$G63-$G62)/$F61,AL61/$F61),IF($F61&lt;&gt;AH61,(AL61+$G63-$G62)/$F61,AL61/$F61))</f>
        <v>0</v>
      </c>
      <c r="AL64" s="7">
        <f t="shared" ref="AL64:AL65" si="884">SUM(AM64:AS64)</f>
        <v>0</v>
      </c>
      <c r="AM64" s="26">
        <f t="shared" ref="AM64:AS64" si="885">AM61</f>
        <v>0</v>
      </c>
      <c r="AN64" s="26">
        <f t="shared" si="885"/>
        <v>0</v>
      </c>
      <c r="AO64" s="26">
        <f t="shared" si="885"/>
        <v>0</v>
      </c>
      <c r="AP64" s="26">
        <f t="shared" si="885"/>
        <v>0</v>
      </c>
      <c r="AQ64" s="113">
        <f t="shared" si="885"/>
        <v>0</v>
      </c>
      <c r="AR64" s="29">
        <f t="shared" si="885"/>
        <v>0</v>
      </c>
      <c r="AS64" s="23">
        <f t="shared" si="885"/>
        <v>0</v>
      </c>
      <c r="AT64" s="187">
        <f t="shared" ref="AT64" si="886">IF($B61=$B55,AT58+IF($F61&lt;&gt;$G61,(AU61+$G63-$G62)/$F61,AU61/$F61),IF($F61&lt;&gt;AQ61,(AU61+$G63-$G62)/$F61,AU61/$F61))</f>
        <v>0</v>
      </c>
      <c r="AU64" s="7">
        <f t="shared" ref="AU64:AU65" si="887">SUM(AV64:BB64)</f>
        <v>0</v>
      </c>
      <c r="AV64" s="6">
        <f t="shared" ref="AV64" si="888">IF(SUM($AM$9:$AS$9)=SUM($AV$9:$BB$9),AV61,IF(AND(SUM($AV$9:$BB$9)&gt;42,SUM($AV$9:$BB$9)&lt;49),AV61,0))</f>
        <v>0</v>
      </c>
      <c r="AW64" s="6">
        <f t="shared" ref="AW64:BB64" si="889">IF(SUM($AM$9:$AS$9)=SUM($AV$9:$BB$9),AW61,IF(AND(SUM($AV$9:$BB$9)&gt;42,SUM($AV$9:$BB$9)&lt;49),AW61,0))</f>
        <v>0</v>
      </c>
      <c r="AX64" s="6">
        <f t="shared" si="889"/>
        <v>0</v>
      </c>
      <c r="AY64" s="6">
        <f t="shared" si="889"/>
        <v>0</v>
      </c>
      <c r="AZ64" s="26">
        <f t="shared" si="889"/>
        <v>0</v>
      </c>
      <c r="BA64" s="29">
        <f t="shared" si="889"/>
        <v>0</v>
      </c>
      <c r="BB64" s="23">
        <f t="shared" si="889"/>
        <v>0</v>
      </c>
    </row>
    <row r="65" spans="1:54" ht="15.75" customHeight="1" x14ac:dyDescent="0.2">
      <c r="A65" s="1">
        <f t="shared" ref="A65:A66" si="890">A64</f>
        <v>0</v>
      </c>
      <c r="B65" s="313"/>
      <c r="C65" s="314"/>
      <c r="D65" s="314"/>
      <c r="E65" s="314"/>
      <c r="F65" s="31"/>
      <c r="G65" s="183"/>
      <c r="H65" s="123">
        <f t="shared" ref="H65" si="891">IF($B61=$B55,H59+F65,$F65)</f>
        <v>0</v>
      </c>
      <c r="I65" s="165">
        <f t="shared" si="830"/>
        <v>0</v>
      </c>
      <c r="J65" s="141">
        <f t="shared" ref="J65" si="892">IF($H64=0,0,IF($B55=$B61,IF($H66&gt;0,$H66+J59,K61+J59),IF($H66&gt;0,$H66,K61)))</f>
        <v>0</v>
      </c>
      <c r="K65" s="7">
        <f t="shared" si="875"/>
        <v>0</v>
      </c>
      <c r="L65" s="6"/>
      <c r="M65" s="6"/>
      <c r="N65" s="6"/>
      <c r="O65" s="6"/>
      <c r="P65" s="26"/>
      <c r="Q65" s="29"/>
      <c r="R65" s="23"/>
      <c r="S65" s="141">
        <f t="shared" ref="S65" si="893">IF($H64=0,0,IF($B55=$B61,IF($H66&gt;0,$H66+S59,T61+S59),IF($H66&gt;0,$H66,T61)))</f>
        <v>0</v>
      </c>
      <c r="T65" s="7">
        <f t="shared" si="878"/>
        <v>0</v>
      </c>
      <c r="U65" s="6"/>
      <c r="V65" s="6"/>
      <c r="W65" s="6"/>
      <c r="X65" s="6"/>
      <c r="Y65" s="26"/>
      <c r="Z65" s="29"/>
      <c r="AA65" s="23"/>
      <c r="AB65" s="141">
        <f t="shared" ref="AB65" si="894">IF($H64=0,0,IF($B55=$B61,IF($H66&gt;0,$H66+AB59,AC61+AB59),IF($H66&gt;0,$H66,AC61)))</f>
        <v>0</v>
      </c>
      <c r="AC65" s="7">
        <f t="shared" si="881"/>
        <v>0</v>
      </c>
      <c r="AD65" s="6"/>
      <c r="AE65" s="6"/>
      <c r="AF65" s="6"/>
      <c r="AG65" s="6"/>
      <c r="AH65" s="26"/>
      <c r="AI65" s="29"/>
      <c r="AJ65" s="23"/>
      <c r="AK65" s="141">
        <f t="shared" ref="AK65" si="895">IF($H64=0,0,IF($B55=$B61,IF($H66&gt;0,$H66+AK59,AL61+AK59),IF($H66&gt;0,$H66,AL61)))</f>
        <v>0</v>
      </c>
      <c r="AL65" s="7">
        <f t="shared" si="884"/>
        <v>0</v>
      </c>
      <c r="AM65" s="6"/>
      <c r="AN65" s="6"/>
      <c r="AO65" s="6"/>
      <c r="AP65" s="6"/>
      <c r="AQ65" s="26"/>
      <c r="AR65" s="29"/>
      <c r="AS65" s="23"/>
      <c r="AT65" s="141">
        <f t="shared" ref="AT65" si="896">IF($H64=0,0,IF($B55=$B61,IF($H66&gt;0,$H66+AT59,AU61+AT59),IF($H66&gt;0,$H66,AU61)))</f>
        <v>0</v>
      </c>
      <c r="AU65" s="7">
        <f t="shared" si="887"/>
        <v>0</v>
      </c>
      <c r="AV65" s="6"/>
      <c r="AW65" s="6"/>
      <c r="AX65" s="6"/>
      <c r="AY65" s="6"/>
      <c r="AZ65" s="26"/>
      <c r="BA65" s="29"/>
      <c r="BB65" s="23"/>
    </row>
    <row r="66" spans="1:54" ht="18.75" customHeight="1" thickBot="1" x14ac:dyDescent="0.25">
      <c r="A66" s="1">
        <f t="shared" si="890"/>
        <v>0</v>
      </c>
      <c r="B66" s="323" t="str">
        <f>IF(B61="",Wydruk!$AE$6,IF(J62=0,Wydruk!$AE$7,IF(AND(G62&lt;G63,B61&lt;&gt;$B67),Wydruk!$AE$13,IF(AND($B61=$B55,$B61&lt;&gt;$B67),IF(OR(OR(J66&lt;4,J66&gt;5),OR(S66&lt;4,S66&gt;5),OR(AB66&lt;4,AB66&gt;5),OR(AK66&lt;4,AK66&gt;5),OR(AND(AT66&lt;4,AT66&gt;0),AT66&gt;5)),Wydruk!$AE$8,Wydruk!$AE$9),IF($B61=$B67,IF($F65&lt;&gt;0,Wydruk!$AE$12,Wydruk!$AE$10),IF(OR(OR(J62&lt;4,J62&gt;5),OR(S62&lt;4,S62&gt;5),OR(AB62&lt;4,AB62&gt;5),OR(AK62&lt;4,AK62&gt;5),OR(AND(AT62&lt;4,AT62&gt;0),AT62&gt;5)),Wydruk!$AE$8,Wydruk!$AE$11))))))</f>
        <v>Uzupełnij liczby godzin tygodniowego planu</v>
      </c>
      <c r="C66" s="324"/>
      <c r="D66" s="324"/>
      <c r="E66" s="324"/>
      <c r="F66" s="173">
        <f>lipiec!F66</f>
        <v>0</v>
      </c>
      <c r="G66" s="184">
        <f>lipiec!G66</f>
        <v>0</v>
      </c>
      <c r="H66" s="191">
        <f t="shared" ref="H66" si="897">IF(OR($G66=0,$F66=0,$G66="",$F66=""),0,$G66/$F66)</f>
        <v>0</v>
      </c>
      <c r="I66" s="193"/>
      <c r="J66" s="176">
        <f t="shared" ref="J66" si="898">IF($B55=$B61,IF(L61+L56&gt;0,1,0)+IF(M61+M56&gt;0,1,0)+IF(N61+N56&gt;0,1,0)+IF(O61+O56&gt;0,1,0)+IF(P61+P56&gt;0,1,0)+IF(Q61+Q56&gt;0,1,0)+IF(R61+R56&gt;0,1,0),J62)</f>
        <v>0</v>
      </c>
      <c r="K66" s="133">
        <f t="shared" ref="K66" si="899">IF(OR($B61=$B67,J66=0,(K62-Q66+O66)&lt;=0),0,(K62-Q66+O66)/J66)</f>
        <v>0</v>
      </c>
      <c r="L66" s="137">
        <f t="shared" ref="L66" si="900">IF(K66*(7-J63)&lt;=0,0,K66*(7-J63))</f>
        <v>0</v>
      </c>
      <c r="M66" s="311">
        <f t="shared" ref="M66" si="901">ROUND(IF(OR(K63-K66*(7-J63)+P66&lt;0,$B61=$B67,K66&lt;=0,K63=0),0,IF(K63-K66*(7-J63)+P66&gt;Q66-O66+P66,Q66-O66+P66,K63-K66*(7-J63)+P66)),1)</f>
        <v>0</v>
      </c>
      <c r="N66" s="312"/>
      <c r="O66" s="139">
        <f t="shared" ref="O66" si="902">IF(OR($B61=$B67,J62=0),0,IF($B61=$B55,J61,$F61))</f>
        <v>0</v>
      </c>
      <c r="P66" s="30">
        <f t="shared" ref="P66" si="903">IF(OR($B61=$B67,J66=0),0,$G63-$G62)</f>
        <v>0</v>
      </c>
      <c r="Q66" s="134">
        <f t="shared" ref="Q66" si="904">IF(OR($B61=$B67,J66=0),0,J65)</f>
        <v>0</v>
      </c>
      <c r="R66" s="138">
        <f t="shared" ref="R66" si="905">IF($B61=$B67,0,K63)</f>
        <v>0</v>
      </c>
      <c r="S66" s="176">
        <f t="shared" ref="S66" si="906">IF($B55=$B61,IF(U61+U56&gt;0,1,0)+IF(V61+V56&gt;0,1,0)+IF(W61+W56&gt;0,1,0)+IF(X61+X56&gt;0,1,0)+IF(Y61+Y56&gt;0,1,0)+IF(Z61+Z56&gt;0,1,0)+IF(AA61+AA56&gt;0,1,0),S62)</f>
        <v>0</v>
      </c>
      <c r="T66" s="133">
        <f t="shared" ref="T66" si="907">IF(OR($B61=$B67,S66=0,(T62-Z66+X66)&lt;=0),0,(T62-Z66+X66)/S66)</f>
        <v>0</v>
      </c>
      <c r="U66" s="137">
        <f t="shared" ref="U66" si="908">IF(T66*(7-S63)&lt;=0,0,T66*(7-S63))</f>
        <v>0</v>
      </c>
      <c r="V66" s="311">
        <f t="shared" ref="V66" si="909">ROUND(IF(OR(T63-T66*(7-S63)+Y66&lt;0,$B61=$B67,T66&lt;=0,T63=0),0,IF(T63-T66*(7-S63)+Y66&gt;Z66-X66+Y66,Z66-X66+Y66,T63-T66*(7-S63)+Y66)),1)</f>
        <v>0</v>
      </c>
      <c r="W66" s="312"/>
      <c r="X66" s="139">
        <f t="shared" ref="X66" si="910">IF(OR($B61=$B67,S62=0),0,IF($B61=$B55,S61,$F61))</f>
        <v>0</v>
      </c>
      <c r="Y66" s="30">
        <f t="shared" ref="Y66" si="911">IF(OR($B61=$B67,S66=0),0,$G63-$G62)</f>
        <v>0</v>
      </c>
      <c r="Z66" s="134">
        <f t="shared" ref="Z66" si="912">IF(OR($B61=$B67,S66=0),0,S65)</f>
        <v>0</v>
      </c>
      <c r="AA66" s="138">
        <f t="shared" ref="AA66" si="913">IF($B61=$B67,0,T63)</f>
        <v>0</v>
      </c>
      <c r="AB66" s="176">
        <f t="shared" ref="AB66" si="914">IF($B55=$B61,IF(AD61+AD56&gt;0,1,0)+IF(AE61+AE56&gt;0,1,0)+IF(AF61+AF56&gt;0,1,0)+IF(AG61+AG56&gt;0,1,0)+IF(AH61+AH56&gt;0,1,0)+IF(AI61+AI56&gt;0,1,0)+IF(AJ61+AJ56&gt;0,1,0),AB62)</f>
        <v>0</v>
      </c>
      <c r="AC66" s="133">
        <f t="shared" ref="AC66" si="915">IF(OR($B61=$B67,AB66=0,(AC62-AI66+AG66)&lt;=0),0,(AC62-AI66+AG66)/AB66)</f>
        <v>0</v>
      </c>
      <c r="AD66" s="137">
        <f t="shared" ref="AD66" si="916">IF(AC66*(7-AB63)&lt;=0,0,AC66*(7-AB63))</f>
        <v>0</v>
      </c>
      <c r="AE66" s="311">
        <f t="shared" ref="AE66" si="917">ROUND(IF(OR(AC63-AC66*(7-AB63)+AH66&lt;0,$B61=$B67,AC66&lt;=0,AC63=0),0,IF(AC63-AC66*(7-AB63)+AH66&gt;AI66-AG66+AH66,AI66-AG66+AH66,AC63-AC66*(7-AB63)+AH66)),1)</f>
        <v>0</v>
      </c>
      <c r="AF66" s="312"/>
      <c r="AG66" s="139">
        <f t="shared" ref="AG66" si="918">IF(OR($B61=$B67,AB62=0),0,IF($B61=$B55,AB61,$F61))</f>
        <v>0</v>
      </c>
      <c r="AH66" s="30">
        <f t="shared" ref="AH66" si="919">IF(OR($B61=$B67,AB66=0),0,$G63-$G62)</f>
        <v>0</v>
      </c>
      <c r="AI66" s="134">
        <f t="shared" ref="AI66" si="920">IF(OR($B61=$B67,AB66=0),0,AB65)</f>
        <v>0</v>
      </c>
      <c r="AJ66" s="138">
        <f t="shared" ref="AJ66" si="921">IF($B61=$B67,0,AC63)</f>
        <v>0</v>
      </c>
      <c r="AK66" s="176">
        <f t="shared" ref="AK66" si="922">IF($B55=$B61,IF(AM61+AM56&gt;0,1,0)+IF(AN61+AN56&gt;0,1,0)+IF(AO61+AO56&gt;0,1,0)+IF(AP61+AP56&gt;0,1,0)+IF(AQ61+AQ56&gt;0,1,0)+IF(AR61+AR56&gt;0,1,0)+IF(AS61+AS56&gt;0,1,0),AK62)</f>
        <v>0</v>
      </c>
      <c r="AL66" s="133">
        <f t="shared" ref="AL66" si="923">IF(OR($B61=$B67,AK66=0,(AL62-AR66+AP66)&lt;=0),0,(AL62-AR66+AP66)/AK66)</f>
        <v>0</v>
      </c>
      <c r="AM66" s="137">
        <f t="shared" ref="AM66" si="924">IF(AL66*(7-AK63)&lt;=0,0,AL66*(7-AK63))</f>
        <v>0</v>
      </c>
      <c r="AN66" s="311">
        <f t="shared" ref="AN66" si="925">ROUND(IF(OR(AL63-AL66*(7-AK63)+AQ66&lt;0,$B61=$B67,AL66&lt;=0,AL63=0),0,IF(AL63-AL66*(7-AK63)+AQ66&gt;AR66-AP66+AQ66,AR66-AP66+AQ66,AL63-AL66*(7-AK63)+AQ66)),1)</f>
        <v>0</v>
      </c>
      <c r="AO66" s="312"/>
      <c r="AP66" s="139">
        <f t="shared" ref="AP66" si="926">IF(OR($B61=$B67,AK62=0),0,IF($B61=$B55,AK61,$F61))</f>
        <v>0</v>
      </c>
      <c r="AQ66" s="30">
        <f t="shared" ref="AQ66" si="927">IF(OR($B61=$B67,AK66=0),0,$G63-$G62)</f>
        <v>0</v>
      </c>
      <c r="AR66" s="134">
        <f t="shared" ref="AR66" si="928">IF(OR($B61=$B67,AK66=0),0,AK65)</f>
        <v>0</v>
      </c>
      <c r="AS66" s="138">
        <f t="shared" ref="AS66" si="929">IF($B61=$B67,0,AL63)</f>
        <v>0</v>
      </c>
      <c r="AT66" s="176">
        <f t="shared" ref="AT66" si="930">IF($B55=$B61,IF(AV61+AV56&gt;0,1,0)+IF(AW61+AW56&gt;0,1,0)+IF(AX61+AX56&gt;0,1,0)+IF(AY61+AY56&gt;0,1,0)+IF(AZ61+AZ56&gt;0,1,0)+IF(BA61+BA56&gt;0,1,0)+IF(BB61+BB56&gt;0,1,0),AT62)</f>
        <v>0</v>
      </c>
      <c r="AU66" s="133">
        <f t="shared" ref="AU66" si="931">IF(OR($B61=$B67,AT66=0,(AU62-BA66+AY66)&lt;=0),0,(AU62-BA66+AY66)/AT66)</f>
        <v>0</v>
      </c>
      <c r="AV66" s="137">
        <f t="shared" ref="AV66" si="932">IF(AU66*(7-AT63)&lt;=0,0,AU66*(7-AT63))</f>
        <v>0</v>
      </c>
      <c r="AW66" s="311">
        <f t="shared" ref="AW66" si="933">ROUND(IF(OR(AU63-AU66*(7-AT63)+AZ66&lt;0,$B61=$B67,AU66&lt;=0,AU63=0),0,IF(AU63-AU66*(7-AT63)+AZ66&gt;BA66-AY66+AZ66,BA66-AY66+AZ66,AU63-AU66*(7-AT63)+AZ66)),1)</f>
        <v>0</v>
      </c>
      <c r="AX66" s="312"/>
      <c r="AY66" s="139">
        <f t="shared" ref="AY66" si="934">IF(OR($B61=$B67,AT62=0),0,IF($B61=$B55,AT61,$F61))</f>
        <v>0</v>
      </c>
      <c r="AZ66" s="30">
        <f t="shared" ref="AZ66" si="935">IF(OR($B61=$B67,AT66=0),0,$G63-$G62)</f>
        <v>0</v>
      </c>
      <c r="BA66" s="134">
        <f t="shared" ref="BA66" si="936">IF(OR($B61=$B67,AT66=0),0,AT65)</f>
        <v>0</v>
      </c>
      <c r="BB66" s="138">
        <f t="shared" ref="BB66" si="937">IF($B61=$B67,0,AU63)</f>
        <v>0</v>
      </c>
    </row>
    <row r="67" spans="1:54" ht="15.75" x14ac:dyDescent="0.2">
      <c r="A67" s="1">
        <f t="shared" ref="A67" si="938">IF(B67="","1. Niewypełnione",B67)</f>
        <v>0</v>
      </c>
      <c r="B67" s="320">
        <f>lipiec!B67</f>
        <v>0</v>
      </c>
      <c r="C67" s="321">
        <f>lipiec!C67</f>
        <v>0</v>
      </c>
      <c r="D67" s="321">
        <f>lipiec!D67</f>
        <v>0</v>
      </c>
      <c r="E67" s="321">
        <f>lipiec!E67</f>
        <v>0</v>
      </c>
      <c r="F67" s="177">
        <f>lipiec!F67</f>
        <v>18</v>
      </c>
      <c r="G67" s="185">
        <f>lipiec!G67</f>
        <v>18</v>
      </c>
      <c r="H67" s="177"/>
      <c r="I67" s="192">
        <f t="shared" ref="I67:I71" si="939">K67+T67+AC67+AL67+AU67</f>
        <v>0</v>
      </c>
      <c r="J67" s="186">
        <f t="shared" ref="J67" si="940">IF(OR($B67=$B73,J70=0),0,ROUND((K68+P72)/J70,0))</f>
        <v>0</v>
      </c>
      <c r="K67" s="51">
        <f t="shared" ref="K67:K68" si="941">SUM(L67:R67)</f>
        <v>0</v>
      </c>
      <c r="L67" s="52">
        <f>lipiec!L67</f>
        <v>0</v>
      </c>
      <c r="M67" s="52">
        <f>lipiec!M67</f>
        <v>0</v>
      </c>
      <c r="N67" s="52">
        <f>lipiec!N67</f>
        <v>0</v>
      </c>
      <c r="O67" s="52">
        <f>lipiec!O67</f>
        <v>0</v>
      </c>
      <c r="P67" s="53">
        <f>lipiec!P67</f>
        <v>0</v>
      </c>
      <c r="Q67" s="54">
        <f>lipiec!Q67</f>
        <v>0</v>
      </c>
      <c r="R67" s="55">
        <f>lipiec!R67</f>
        <v>0</v>
      </c>
      <c r="S67" s="188">
        <f t="shared" ref="S67" si="942">IF(OR($B67=$B73,S70=0),0,ROUND((T68+Y72)/S70,0))</f>
        <v>0</v>
      </c>
      <c r="T67" s="51">
        <f t="shared" ref="T67:T68" si="943">SUM(U67:AA67)</f>
        <v>0</v>
      </c>
      <c r="U67" s="52">
        <f>lipiec!U67</f>
        <v>0</v>
      </c>
      <c r="V67" s="52">
        <f>lipiec!V67</f>
        <v>0</v>
      </c>
      <c r="W67" s="52">
        <f>lipiec!W67</f>
        <v>0</v>
      </c>
      <c r="X67" s="52">
        <f>lipiec!X67</f>
        <v>0</v>
      </c>
      <c r="Y67" s="53">
        <f>lipiec!Y67</f>
        <v>0</v>
      </c>
      <c r="Z67" s="54">
        <f>lipiec!Z67</f>
        <v>0</v>
      </c>
      <c r="AA67" s="55">
        <f>lipiec!AA67</f>
        <v>0</v>
      </c>
      <c r="AB67" s="188">
        <f t="shared" ref="AB67" si="944">IF(OR($B67=$B73,AB70=0),0,ROUND((AC68+AH72)/AB70,0))</f>
        <v>0</v>
      </c>
      <c r="AC67" s="51">
        <f t="shared" ref="AC67:AC68" si="945">SUM(AD67:AJ67)</f>
        <v>0</v>
      </c>
      <c r="AD67" s="52">
        <f>lipiec!AD67</f>
        <v>0</v>
      </c>
      <c r="AE67" s="52">
        <f>lipiec!AE67</f>
        <v>0</v>
      </c>
      <c r="AF67" s="52">
        <f>lipiec!AF67</f>
        <v>0</v>
      </c>
      <c r="AG67" s="52">
        <f>lipiec!AG67</f>
        <v>0</v>
      </c>
      <c r="AH67" s="53">
        <f>lipiec!AH67</f>
        <v>0</v>
      </c>
      <c r="AI67" s="54">
        <f>lipiec!AI67</f>
        <v>0</v>
      </c>
      <c r="AJ67" s="55">
        <f>lipiec!AJ67</f>
        <v>0</v>
      </c>
      <c r="AK67" s="188">
        <f t="shared" ref="AK67" si="946">IF(OR($B67=$B73,AK70=0),0,ROUND((AL68+AQ72)/AK70,0))</f>
        <v>0</v>
      </c>
      <c r="AL67" s="51">
        <f t="shared" ref="AL67:AL68" si="947">SUM(AM67:AS67)</f>
        <v>0</v>
      </c>
      <c r="AM67" s="52">
        <f>lipiec!AM67</f>
        <v>0</v>
      </c>
      <c r="AN67" s="52">
        <f>lipiec!AN67</f>
        <v>0</v>
      </c>
      <c r="AO67" s="52">
        <f>lipiec!AO67</f>
        <v>0</v>
      </c>
      <c r="AP67" s="52">
        <f>lipiec!AP67</f>
        <v>0</v>
      </c>
      <c r="AQ67" s="53">
        <f>lipiec!AQ67</f>
        <v>0</v>
      </c>
      <c r="AR67" s="54">
        <f>lipiec!AR67</f>
        <v>0</v>
      </c>
      <c r="AS67" s="55">
        <f>lipiec!AS67</f>
        <v>0</v>
      </c>
      <c r="AT67" s="188">
        <f t="shared" ref="AT67" si="948">IF(OR($B67=$B73,AT70=0),0,ROUND((AU68+AZ72)/AT70,0))</f>
        <v>0</v>
      </c>
      <c r="AU67" s="51">
        <f t="shared" ref="AU67:AU68" si="949">SUM(AV67:BB67)</f>
        <v>0</v>
      </c>
      <c r="AV67" s="52">
        <f t="shared" ref="AV67" si="950">IF(SUM($AM$9:$AS$9)=SUM($AV$9:$BB$9),AM67,IF(AND(SUM($AV$9:$BB$9)&gt;42,SUM($AV$9:$BB$9)&lt;49),AM67,0))</f>
        <v>0</v>
      </c>
      <c r="AW67" s="52">
        <f t="shared" ref="AW67" si="951">IF(SUM($AM$9:$AS$9)=SUM($AV$9:$BB$9),AN67,IF(AND(SUM($AV$9:$BB$9)&gt;42,SUM($AV$9:$BB$9)&lt;49),AN67,0))</f>
        <v>0</v>
      </c>
      <c r="AX67" s="52">
        <f t="shared" ref="AX67" si="952">IF(SUM($AM$9:$AS$9)=SUM($AV$9:$BB$9),AO67,IF(AND(SUM($AV$9:$BB$9)&gt;42,SUM($AV$9:$BB$9)&lt;49),AO67,0))</f>
        <v>0</v>
      </c>
      <c r="AY67" s="52">
        <f t="shared" ref="AY67" si="953">IF(SUM($AM$9:$AS$9)=SUM($AV$9:$BB$9),AP67,IF(AND(SUM($AV$9:$BB$9)&gt;42,SUM($AV$9:$BB$9)&lt;49),AP67,0))</f>
        <v>0</v>
      </c>
      <c r="AZ67" s="53">
        <f t="shared" ref="AZ67" si="954">IF(SUM($AM$9:$AS$9)=SUM($AV$9:$BB$9),AQ67,IF(AND(SUM($AV$9:$BB$9)&gt;42,SUM($AV$9:$BB$9)&lt;49),AQ67,0))</f>
        <v>0</v>
      </c>
      <c r="BA67" s="54">
        <f t="shared" ref="BA67" si="955">IF(SUM($AM$9:$AS$9)=SUM($AV$9:$BB$9),AR67,IF(AND(SUM($AV$9:$BB$9)&gt;42,SUM($AV$9:$BB$9)&lt;49),AR67,0))</f>
        <v>0</v>
      </c>
      <c r="BB67" s="55">
        <f t="shared" ref="BB67" si="956">IF(SUM($AM$9:$AS$9)=SUM($AV$9:$BB$9),AS67,IF(AND(SUM($AV$9:$BB$9)&gt;42,SUM($AV$9:$BB$9)&lt;49),AS67,0))</f>
        <v>0</v>
      </c>
    </row>
    <row r="68" spans="1:54" ht="12.75" hidden="1" customHeight="1" x14ac:dyDescent="0.2">
      <c r="B68" s="93"/>
      <c r="C68" s="94"/>
      <c r="D68" s="95"/>
      <c r="E68" s="115"/>
      <c r="F68" s="140" t="b">
        <f t="shared" ref="F68" si="957">IF($B61=$B67,OR(F62,G67&lt;F67),G67&lt;F67)</f>
        <v>0</v>
      </c>
      <c r="G68" s="189">
        <f t="shared" ref="G68" si="958">IF(AND($B61=$B67,$B61&lt;&gt;"",$B61&lt;&gt;0),G67+G62,G67)</f>
        <v>18</v>
      </c>
      <c r="H68" s="120"/>
      <c r="I68" s="165">
        <f t="shared" si="939"/>
        <v>0</v>
      </c>
      <c r="J68" s="194">
        <f t="shared" ref="J68" si="959">7-COUNTIF(L67:R67,0)-COUNTIF(L67:R67,"")</f>
        <v>0</v>
      </c>
      <c r="K68" s="22">
        <f t="shared" si="941"/>
        <v>0</v>
      </c>
      <c r="L68" s="35">
        <f t="shared" ref="L68:R68" si="960">IF($B61=$B67,L67+L62,L67)</f>
        <v>0</v>
      </c>
      <c r="M68" s="35">
        <f t="shared" si="960"/>
        <v>0</v>
      </c>
      <c r="N68" s="35">
        <f t="shared" si="960"/>
        <v>0</v>
      </c>
      <c r="O68" s="35">
        <f t="shared" si="960"/>
        <v>0</v>
      </c>
      <c r="P68" s="36">
        <f t="shared" si="960"/>
        <v>0</v>
      </c>
      <c r="Q68" s="37">
        <f t="shared" si="960"/>
        <v>0</v>
      </c>
      <c r="R68" s="38">
        <f t="shared" si="960"/>
        <v>0</v>
      </c>
      <c r="S68" s="194">
        <f t="shared" ref="S68" si="961">7-COUNTIF(U67:AA67,0)-COUNTIF(U67:AA67,"")</f>
        <v>0</v>
      </c>
      <c r="T68" s="22">
        <f t="shared" si="943"/>
        <v>0</v>
      </c>
      <c r="U68" s="35">
        <f t="shared" ref="U68:AA68" si="962">IF($B61=$B67,U67+U62,U67)</f>
        <v>0</v>
      </c>
      <c r="V68" s="35">
        <f t="shared" si="962"/>
        <v>0</v>
      </c>
      <c r="W68" s="35">
        <f t="shared" si="962"/>
        <v>0</v>
      </c>
      <c r="X68" s="35">
        <f t="shared" si="962"/>
        <v>0</v>
      </c>
      <c r="Y68" s="36">
        <f t="shared" si="962"/>
        <v>0</v>
      </c>
      <c r="Z68" s="37">
        <f t="shared" si="962"/>
        <v>0</v>
      </c>
      <c r="AA68" s="38">
        <f t="shared" si="962"/>
        <v>0</v>
      </c>
      <c r="AB68" s="194">
        <f t="shared" ref="AB68" si="963">7-COUNTIF(AD67:AJ67,0)-COUNTIF(AD67:AJ67,"")</f>
        <v>0</v>
      </c>
      <c r="AC68" s="22">
        <f t="shared" si="945"/>
        <v>0</v>
      </c>
      <c r="AD68" s="35">
        <f t="shared" ref="AD68:AJ68" si="964">IF($B61=$B67,AD67+AD62,AD67)</f>
        <v>0</v>
      </c>
      <c r="AE68" s="35">
        <f t="shared" si="964"/>
        <v>0</v>
      </c>
      <c r="AF68" s="35">
        <f t="shared" si="964"/>
        <v>0</v>
      </c>
      <c r="AG68" s="35">
        <f t="shared" si="964"/>
        <v>0</v>
      </c>
      <c r="AH68" s="36">
        <f t="shared" si="964"/>
        <v>0</v>
      </c>
      <c r="AI68" s="37">
        <f t="shared" si="964"/>
        <v>0</v>
      </c>
      <c r="AJ68" s="38">
        <f t="shared" si="964"/>
        <v>0</v>
      </c>
      <c r="AK68" s="194">
        <f t="shared" ref="AK68" si="965">7-COUNTIF(AM67:AS67,0)-COUNTIF(AM67:AS67,"")</f>
        <v>0</v>
      </c>
      <c r="AL68" s="22">
        <f t="shared" si="947"/>
        <v>0</v>
      </c>
      <c r="AM68" s="35">
        <f t="shared" ref="AM68:AS68" si="966">IF($B61=$B67,AM67+AM62,AM67)</f>
        <v>0</v>
      </c>
      <c r="AN68" s="35">
        <f t="shared" si="966"/>
        <v>0</v>
      </c>
      <c r="AO68" s="35">
        <f t="shared" si="966"/>
        <v>0</v>
      </c>
      <c r="AP68" s="35">
        <f t="shared" si="966"/>
        <v>0</v>
      </c>
      <c r="AQ68" s="36">
        <f t="shared" si="966"/>
        <v>0</v>
      </c>
      <c r="AR68" s="37">
        <f t="shared" si="966"/>
        <v>0</v>
      </c>
      <c r="AS68" s="38">
        <f t="shared" si="966"/>
        <v>0</v>
      </c>
      <c r="AT68" s="194">
        <f t="shared" ref="AT68" si="967">7-COUNTIF(AV67:BB67,0)-COUNTIF(AV67:BB67,"")</f>
        <v>0</v>
      </c>
      <c r="AU68" s="22">
        <f t="shared" si="949"/>
        <v>0</v>
      </c>
      <c r="AV68" s="35">
        <f t="shared" ref="AV68:BB68" si="968">IF($B61=$B67,AV67+AV62,AV67)</f>
        <v>0</v>
      </c>
      <c r="AW68" s="35">
        <f t="shared" si="968"/>
        <v>0</v>
      </c>
      <c r="AX68" s="35">
        <f t="shared" si="968"/>
        <v>0</v>
      </c>
      <c r="AY68" s="35">
        <f t="shared" si="968"/>
        <v>0</v>
      </c>
      <c r="AZ68" s="36">
        <f t="shared" si="968"/>
        <v>0</v>
      </c>
      <c r="BA68" s="37">
        <f t="shared" si="968"/>
        <v>0</v>
      </c>
      <c r="BB68" s="38">
        <f t="shared" si="968"/>
        <v>0</v>
      </c>
    </row>
    <row r="69" spans="1:54" ht="15" hidden="1" customHeight="1" x14ac:dyDescent="0.2">
      <c r="B69" s="116"/>
      <c r="C69" s="117"/>
      <c r="D69" s="118"/>
      <c r="E69" s="119"/>
      <c r="F69" s="92"/>
      <c r="G69" s="190">
        <f t="shared" ref="G69" si="969">IF(AND($B61=$B67,$B61&lt;&gt;"",$B61&lt;&gt;0),F67+G63,F67)</f>
        <v>18</v>
      </c>
      <c r="H69" s="121"/>
      <c r="I69" s="165">
        <f t="shared" si="939"/>
        <v>0</v>
      </c>
      <c r="J69" s="195">
        <f t="shared" ref="J69" si="970">IF($B67=$B61,COUNTIF(L69:R69,0),COUNTIF(L70:R70,0)+COUNTIF(L70:R70,""))</f>
        <v>7</v>
      </c>
      <c r="K69" s="39">
        <f t="shared" ref="K69:R69" si="971">IF($B61=$B67,K70+K63,K70)</f>
        <v>0</v>
      </c>
      <c r="L69" s="40">
        <f t="shared" si="971"/>
        <v>0</v>
      </c>
      <c r="M69" s="40">
        <f t="shared" si="971"/>
        <v>0</v>
      </c>
      <c r="N69" s="40">
        <f t="shared" si="971"/>
        <v>0</v>
      </c>
      <c r="O69" s="40">
        <f t="shared" si="971"/>
        <v>0</v>
      </c>
      <c r="P69" s="41">
        <f t="shared" si="971"/>
        <v>0</v>
      </c>
      <c r="Q69" s="42">
        <f t="shared" si="971"/>
        <v>0</v>
      </c>
      <c r="R69" s="43">
        <f t="shared" si="971"/>
        <v>0</v>
      </c>
      <c r="S69" s="195">
        <f t="shared" ref="S69" si="972">IF($B67=$B61,COUNTIF(U69:AA69,0),COUNTIF(U70:AA70,0)+COUNTIF(U70:AA70,""))</f>
        <v>7</v>
      </c>
      <c r="T69" s="39">
        <f t="shared" ref="T69:AA69" si="973">IF($B61=$B67,T70+T63,T70)</f>
        <v>0</v>
      </c>
      <c r="U69" s="40">
        <f t="shared" si="973"/>
        <v>0</v>
      </c>
      <c r="V69" s="40">
        <f t="shared" si="973"/>
        <v>0</v>
      </c>
      <c r="W69" s="40">
        <f t="shared" si="973"/>
        <v>0</v>
      </c>
      <c r="X69" s="40">
        <f t="shared" si="973"/>
        <v>0</v>
      </c>
      <c r="Y69" s="41">
        <f t="shared" si="973"/>
        <v>0</v>
      </c>
      <c r="Z69" s="42">
        <f t="shared" si="973"/>
        <v>0</v>
      </c>
      <c r="AA69" s="43">
        <f t="shared" si="973"/>
        <v>0</v>
      </c>
      <c r="AB69" s="195">
        <f t="shared" ref="AB69" si="974">IF($B67=$B61,COUNTIF(AD69:AJ69,0),COUNTIF(AD70:AJ70,0)+COUNTIF(AD70:AJ70,""))</f>
        <v>7</v>
      </c>
      <c r="AC69" s="39">
        <f t="shared" ref="AC69:AJ69" si="975">IF($B61=$B67,AC70+AC63,AC70)</f>
        <v>0</v>
      </c>
      <c r="AD69" s="40">
        <f t="shared" si="975"/>
        <v>0</v>
      </c>
      <c r="AE69" s="40">
        <f t="shared" si="975"/>
        <v>0</v>
      </c>
      <c r="AF69" s="40">
        <f t="shared" si="975"/>
        <v>0</v>
      </c>
      <c r="AG69" s="40">
        <f t="shared" si="975"/>
        <v>0</v>
      </c>
      <c r="AH69" s="41">
        <f t="shared" si="975"/>
        <v>0</v>
      </c>
      <c r="AI69" s="42">
        <f t="shared" si="975"/>
        <v>0</v>
      </c>
      <c r="AJ69" s="43">
        <f t="shared" si="975"/>
        <v>0</v>
      </c>
      <c r="AK69" s="195">
        <f t="shared" ref="AK69" si="976">IF($B67=$B61,COUNTIF(AM69:AS69,0),COUNTIF(AM70:AS70,0)+COUNTIF(AM70:AS70,""))</f>
        <v>7</v>
      </c>
      <c r="AL69" s="39">
        <f t="shared" ref="AL69:AS69" si="977">IF($B61=$B67,AL70+AL63,AL70)</f>
        <v>0</v>
      </c>
      <c r="AM69" s="40">
        <f t="shared" si="977"/>
        <v>0</v>
      </c>
      <c r="AN69" s="40">
        <f t="shared" si="977"/>
        <v>0</v>
      </c>
      <c r="AO69" s="40">
        <f t="shared" si="977"/>
        <v>0</v>
      </c>
      <c r="AP69" s="40">
        <f t="shared" si="977"/>
        <v>0</v>
      </c>
      <c r="AQ69" s="41">
        <f t="shared" si="977"/>
        <v>0</v>
      </c>
      <c r="AR69" s="42">
        <f t="shared" si="977"/>
        <v>0</v>
      </c>
      <c r="AS69" s="43">
        <f t="shared" si="977"/>
        <v>0</v>
      </c>
      <c r="AT69" s="195">
        <f t="shared" ref="AT69" si="978">IF($B67=$B61,COUNTIF(AV69:BB69,0),COUNTIF(AV70:BB70,0)+COUNTIF(AV70:BB70,""))</f>
        <v>7</v>
      </c>
      <c r="AU69" s="39">
        <f t="shared" ref="AU69:BB69" si="979">IF($B61=$B67,AU70+AU63,AU70)</f>
        <v>0</v>
      </c>
      <c r="AV69" s="40">
        <f t="shared" si="979"/>
        <v>0</v>
      </c>
      <c r="AW69" s="40">
        <f t="shared" si="979"/>
        <v>0</v>
      </c>
      <c r="AX69" s="40">
        <f t="shared" si="979"/>
        <v>0</v>
      </c>
      <c r="AY69" s="40">
        <f t="shared" si="979"/>
        <v>0</v>
      </c>
      <c r="AZ69" s="41">
        <f t="shared" si="979"/>
        <v>0</v>
      </c>
      <c r="BA69" s="42">
        <f t="shared" si="979"/>
        <v>0</v>
      </c>
      <c r="BB69" s="43">
        <f t="shared" si="979"/>
        <v>0</v>
      </c>
    </row>
    <row r="70" spans="1:54" ht="15.75" customHeight="1" x14ac:dyDescent="0.2">
      <c r="A70" s="1">
        <f t="shared" ref="A70" si="980">A67</f>
        <v>0</v>
      </c>
      <c r="B70" s="313">
        <f t="shared" ref="B70" si="981">B64+1</f>
        <v>9</v>
      </c>
      <c r="C70" s="314"/>
      <c r="D70" s="314"/>
      <c r="E70" s="314"/>
      <c r="F70" s="31"/>
      <c r="G70" s="183"/>
      <c r="H70" s="122">
        <f t="shared" ref="H70" si="982">5-COUNTIF(AU67,0)-COUNTIF(AL67,0)-COUNTIF(AC67,0)-COUNTIF(T67,0)-COUNTIF(K67,0)</f>
        <v>0</v>
      </c>
      <c r="I70" s="165">
        <f t="shared" si="939"/>
        <v>0</v>
      </c>
      <c r="J70" s="187">
        <f t="shared" ref="J70" si="983">IF($B67=$B61,J64+IF($F67&lt;&gt;$G67,(K67+$G69-$G68)/$F67,K67/$F67),IF($F67&lt;&gt;G67,(K67+$G69-$G68)/$F67,K67/$F67))</f>
        <v>0</v>
      </c>
      <c r="K70" s="7">
        <f t="shared" ref="K70:K71" si="984">SUM(L70:R70)</f>
        <v>0</v>
      </c>
      <c r="L70" s="26">
        <f t="shared" ref="L70:R70" si="985">L67</f>
        <v>0</v>
      </c>
      <c r="M70" s="26">
        <f t="shared" si="985"/>
        <v>0</v>
      </c>
      <c r="N70" s="26">
        <f t="shared" si="985"/>
        <v>0</v>
      </c>
      <c r="O70" s="26">
        <f t="shared" si="985"/>
        <v>0</v>
      </c>
      <c r="P70" s="26">
        <f t="shared" si="985"/>
        <v>0</v>
      </c>
      <c r="Q70" s="29">
        <f t="shared" si="985"/>
        <v>0</v>
      </c>
      <c r="R70" s="23">
        <f t="shared" si="985"/>
        <v>0</v>
      </c>
      <c r="S70" s="187">
        <f t="shared" ref="S70" si="986">IF($B67=$B61,S64+IF($F67&lt;&gt;$G67,(T67+$G69-$G68)/$F67,T67/$F67),IF($F67&lt;&gt;P67,(T67+$G69-$G68)/$F67,T67/$F67))</f>
        <v>0</v>
      </c>
      <c r="T70" s="7">
        <f t="shared" ref="T70:T71" si="987">SUM(U70:AA70)</f>
        <v>0</v>
      </c>
      <c r="U70" s="26">
        <f t="shared" ref="U70:AA70" si="988">U67</f>
        <v>0</v>
      </c>
      <c r="V70" s="26">
        <f t="shared" si="988"/>
        <v>0</v>
      </c>
      <c r="W70" s="26">
        <f t="shared" si="988"/>
        <v>0</v>
      </c>
      <c r="X70" s="26">
        <f t="shared" si="988"/>
        <v>0</v>
      </c>
      <c r="Y70" s="113">
        <f t="shared" si="988"/>
        <v>0</v>
      </c>
      <c r="Z70" s="29">
        <f t="shared" si="988"/>
        <v>0</v>
      </c>
      <c r="AA70" s="23">
        <f t="shared" si="988"/>
        <v>0</v>
      </c>
      <c r="AB70" s="187">
        <f t="shared" ref="AB70" si="989">IF($B67=$B61,AB64+IF($F67&lt;&gt;$G67,(AC67+$G69-$G68)/$F67,AC67/$F67),IF($F67&lt;&gt;Y67,(AC67+$G69-$G68)/$F67,AC67/$F67))</f>
        <v>0</v>
      </c>
      <c r="AC70" s="7">
        <f t="shared" ref="AC70:AC71" si="990">SUM(AD70:AJ70)</f>
        <v>0</v>
      </c>
      <c r="AD70" s="26">
        <f t="shared" ref="AD70:AJ70" si="991">AD67</f>
        <v>0</v>
      </c>
      <c r="AE70" s="26">
        <f t="shared" si="991"/>
        <v>0</v>
      </c>
      <c r="AF70" s="26">
        <f t="shared" si="991"/>
        <v>0</v>
      </c>
      <c r="AG70" s="26">
        <f t="shared" si="991"/>
        <v>0</v>
      </c>
      <c r="AH70" s="113">
        <f t="shared" si="991"/>
        <v>0</v>
      </c>
      <c r="AI70" s="29">
        <f t="shared" si="991"/>
        <v>0</v>
      </c>
      <c r="AJ70" s="23">
        <f t="shared" si="991"/>
        <v>0</v>
      </c>
      <c r="AK70" s="187">
        <f t="shared" ref="AK70" si="992">IF($B67=$B61,AK64+IF($F67&lt;&gt;$G67,(AL67+$G69-$G68)/$F67,AL67/$F67),IF($F67&lt;&gt;AH67,(AL67+$G69-$G68)/$F67,AL67/$F67))</f>
        <v>0</v>
      </c>
      <c r="AL70" s="7">
        <f t="shared" ref="AL70:AL71" si="993">SUM(AM70:AS70)</f>
        <v>0</v>
      </c>
      <c r="AM70" s="26">
        <f t="shared" ref="AM70:AS70" si="994">AM67</f>
        <v>0</v>
      </c>
      <c r="AN70" s="26">
        <f t="shared" si="994"/>
        <v>0</v>
      </c>
      <c r="AO70" s="26">
        <f t="shared" si="994"/>
        <v>0</v>
      </c>
      <c r="AP70" s="26">
        <f t="shared" si="994"/>
        <v>0</v>
      </c>
      <c r="AQ70" s="113">
        <f t="shared" si="994"/>
        <v>0</v>
      </c>
      <c r="AR70" s="29">
        <f t="shared" si="994"/>
        <v>0</v>
      </c>
      <c r="AS70" s="23">
        <f t="shared" si="994"/>
        <v>0</v>
      </c>
      <c r="AT70" s="187">
        <f t="shared" ref="AT70" si="995">IF($B67=$B61,AT64+IF($F67&lt;&gt;$G67,(AU67+$G69-$G68)/$F67,AU67/$F67),IF($F67&lt;&gt;AQ67,(AU67+$G69-$G68)/$F67,AU67/$F67))</f>
        <v>0</v>
      </c>
      <c r="AU70" s="7">
        <f t="shared" ref="AU70:AU71" si="996">SUM(AV70:BB70)</f>
        <v>0</v>
      </c>
      <c r="AV70" s="6">
        <f t="shared" ref="AV70" si="997">IF(SUM($AM$9:$AS$9)=SUM($AV$9:$BB$9),AV67,IF(AND(SUM($AV$9:$BB$9)&gt;42,SUM($AV$9:$BB$9)&lt;49),AV67,0))</f>
        <v>0</v>
      </c>
      <c r="AW70" s="6">
        <f t="shared" ref="AW70:BB70" si="998">IF(SUM($AM$9:$AS$9)=SUM($AV$9:$BB$9),AW67,IF(AND(SUM($AV$9:$BB$9)&gt;42,SUM($AV$9:$BB$9)&lt;49),AW67,0))</f>
        <v>0</v>
      </c>
      <c r="AX70" s="6">
        <f t="shared" si="998"/>
        <v>0</v>
      </c>
      <c r="AY70" s="6">
        <f t="shared" si="998"/>
        <v>0</v>
      </c>
      <c r="AZ70" s="26">
        <f t="shared" si="998"/>
        <v>0</v>
      </c>
      <c r="BA70" s="29">
        <f t="shared" si="998"/>
        <v>0</v>
      </c>
      <c r="BB70" s="23">
        <f t="shared" si="998"/>
        <v>0</v>
      </c>
    </row>
    <row r="71" spans="1:54" ht="15.75" customHeight="1" x14ac:dyDescent="0.2">
      <c r="A71" s="1">
        <f t="shared" ref="A71:A72" si="999">A70</f>
        <v>0</v>
      </c>
      <c r="B71" s="313"/>
      <c r="C71" s="314"/>
      <c r="D71" s="314"/>
      <c r="E71" s="314"/>
      <c r="F71" s="31"/>
      <c r="G71" s="183"/>
      <c r="H71" s="123">
        <f t="shared" ref="H71" si="1000">IF($B67=$B61,H65+F71,$F71)</f>
        <v>0</v>
      </c>
      <c r="I71" s="165">
        <f t="shared" si="939"/>
        <v>0</v>
      </c>
      <c r="J71" s="141">
        <f t="shared" ref="J71" si="1001">IF($H70=0,0,IF($B61=$B67,IF($H72&gt;0,$H72+J65,K67+J65),IF($H72&gt;0,$H72,K67)))</f>
        <v>0</v>
      </c>
      <c r="K71" s="7">
        <f t="shared" si="984"/>
        <v>0</v>
      </c>
      <c r="L71" s="6"/>
      <c r="M71" s="6"/>
      <c r="N71" s="6"/>
      <c r="O71" s="6"/>
      <c r="P71" s="26"/>
      <c r="Q71" s="29"/>
      <c r="R71" s="23"/>
      <c r="S71" s="141">
        <f t="shared" ref="S71" si="1002">IF($H70=0,0,IF($B61=$B67,IF($H72&gt;0,$H72+S65,T67+S65),IF($H72&gt;0,$H72,T67)))</f>
        <v>0</v>
      </c>
      <c r="T71" s="7">
        <f t="shared" si="987"/>
        <v>0</v>
      </c>
      <c r="U71" s="6"/>
      <c r="V71" s="6"/>
      <c r="W71" s="6"/>
      <c r="X71" s="6"/>
      <c r="Y71" s="26"/>
      <c r="Z71" s="29"/>
      <c r="AA71" s="23"/>
      <c r="AB71" s="141">
        <f t="shared" ref="AB71" si="1003">IF($H70=0,0,IF($B61=$B67,IF($H72&gt;0,$H72+AB65,AC67+AB65),IF($H72&gt;0,$H72,AC67)))</f>
        <v>0</v>
      </c>
      <c r="AC71" s="7">
        <f t="shared" si="990"/>
        <v>0</v>
      </c>
      <c r="AD71" s="6"/>
      <c r="AE71" s="6"/>
      <c r="AF71" s="6"/>
      <c r="AG71" s="6"/>
      <c r="AH71" s="26"/>
      <c r="AI71" s="29"/>
      <c r="AJ71" s="23"/>
      <c r="AK71" s="141">
        <f t="shared" ref="AK71" si="1004">IF($H70=0,0,IF($B61=$B67,IF($H72&gt;0,$H72+AK65,AL67+AK65),IF($H72&gt;0,$H72,AL67)))</f>
        <v>0</v>
      </c>
      <c r="AL71" s="7">
        <f t="shared" si="993"/>
        <v>0</v>
      </c>
      <c r="AM71" s="6"/>
      <c r="AN71" s="6"/>
      <c r="AO71" s="6"/>
      <c r="AP71" s="6"/>
      <c r="AQ71" s="26"/>
      <c r="AR71" s="29"/>
      <c r="AS71" s="23"/>
      <c r="AT71" s="141">
        <f t="shared" ref="AT71" si="1005">IF($H70=0,0,IF($B61=$B67,IF($H72&gt;0,$H72+AT65,AU67+AT65),IF($H72&gt;0,$H72,AU67)))</f>
        <v>0</v>
      </c>
      <c r="AU71" s="7">
        <f t="shared" si="996"/>
        <v>0</v>
      </c>
      <c r="AV71" s="6"/>
      <c r="AW71" s="6"/>
      <c r="AX71" s="6"/>
      <c r="AY71" s="6"/>
      <c r="AZ71" s="26"/>
      <c r="BA71" s="29"/>
      <c r="BB71" s="23"/>
    </row>
    <row r="72" spans="1:54" ht="18.75" customHeight="1" thickBot="1" x14ac:dyDescent="0.25">
      <c r="A72" s="1">
        <f t="shared" si="999"/>
        <v>0</v>
      </c>
      <c r="B72" s="323" t="str">
        <f>IF(B67="",Wydruk!$AE$6,IF(J68=0,Wydruk!$AE$7,IF(AND(G68&lt;G69,B67&lt;&gt;$B73),Wydruk!$AE$13,IF(AND($B67=$B61,$B67&lt;&gt;$B73),IF(OR(OR(J72&lt;4,J72&gt;5),OR(S72&lt;4,S72&gt;5),OR(AB72&lt;4,AB72&gt;5),OR(AK72&lt;4,AK72&gt;5),OR(AND(AT72&lt;4,AT72&gt;0),AT72&gt;5)),Wydruk!$AE$8,Wydruk!$AE$9),IF($B67=$B73,IF($F71&lt;&gt;0,Wydruk!$AE$12,Wydruk!$AE$10),IF(OR(OR(J68&lt;4,J68&gt;5),OR(S68&lt;4,S68&gt;5),OR(AB68&lt;4,AB68&gt;5),OR(AK68&lt;4,AK68&gt;5),OR(AND(AT68&lt;4,AT68&gt;0),AT68&gt;5)),Wydruk!$AE$8,Wydruk!$AE$11))))))</f>
        <v>Uzupełnij liczby godzin tygodniowego planu</v>
      </c>
      <c r="C72" s="324"/>
      <c r="D72" s="324"/>
      <c r="E72" s="324"/>
      <c r="F72" s="173">
        <f>lipiec!F72</f>
        <v>0</v>
      </c>
      <c r="G72" s="184">
        <f>lipiec!G72</f>
        <v>0</v>
      </c>
      <c r="H72" s="191">
        <f t="shared" ref="H72" si="1006">IF(OR($G72=0,$F72=0,$G72="",$F72=""),0,$G72/$F72)</f>
        <v>0</v>
      </c>
      <c r="I72" s="193"/>
      <c r="J72" s="176">
        <f t="shared" ref="J72" si="1007">IF($B61=$B67,IF(L67+L62&gt;0,1,0)+IF(M67+M62&gt;0,1,0)+IF(N67+N62&gt;0,1,0)+IF(O67+O62&gt;0,1,0)+IF(P67+P62&gt;0,1,0)+IF(Q67+Q62&gt;0,1,0)+IF(R67+R62&gt;0,1,0),J68)</f>
        <v>0</v>
      </c>
      <c r="K72" s="133">
        <f t="shared" ref="K72" si="1008">IF(OR($B67=$B73,J72=0,(K68-Q72+O72)&lt;=0),0,(K68-Q72+O72)/J72)</f>
        <v>0</v>
      </c>
      <c r="L72" s="137">
        <f t="shared" ref="L72" si="1009">IF(K72*(7-J69)&lt;=0,0,K72*(7-J69))</f>
        <v>0</v>
      </c>
      <c r="M72" s="311">
        <f t="shared" ref="M72" si="1010">ROUND(IF(OR(K69-K72*(7-J69)+P72&lt;0,$B67=$B73,K72&lt;=0,K69=0),0,IF(K69-K72*(7-J69)+P72&gt;Q72-O72+P72,Q72-O72+P72,K69-K72*(7-J69)+P72)),1)</f>
        <v>0</v>
      </c>
      <c r="N72" s="312"/>
      <c r="O72" s="139">
        <f t="shared" ref="O72" si="1011">IF(OR($B67=$B73,J68=0),0,IF($B67=$B61,J67,$F67))</f>
        <v>0</v>
      </c>
      <c r="P72" s="30">
        <f t="shared" ref="P72" si="1012">IF(OR($B67=$B73,J72=0),0,$G69-$G68)</f>
        <v>0</v>
      </c>
      <c r="Q72" s="134">
        <f t="shared" ref="Q72" si="1013">IF(OR($B67=$B73,J72=0),0,J71)</f>
        <v>0</v>
      </c>
      <c r="R72" s="138">
        <f t="shared" ref="R72" si="1014">IF($B67=$B73,0,K69)</f>
        <v>0</v>
      </c>
      <c r="S72" s="176">
        <f t="shared" ref="S72" si="1015">IF($B61=$B67,IF(U67+U62&gt;0,1,0)+IF(V67+V62&gt;0,1,0)+IF(W67+W62&gt;0,1,0)+IF(X67+X62&gt;0,1,0)+IF(Y67+Y62&gt;0,1,0)+IF(Z67+Z62&gt;0,1,0)+IF(AA67+AA62&gt;0,1,0),S68)</f>
        <v>0</v>
      </c>
      <c r="T72" s="133">
        <f t="shared" ref="T72" si="1016">IF(OR($B67=$B73,S72=0,(T68-Z72+X72)&lt;=0),0,(T68-Z72+X72)/S72)</f>
        <v>0</v>
      </c>
      <c r="U72" s="137">
        <f t="shared" ref="U72" si="1017">IF(T72*(7-S69)&lt;=0,0,T72*(7-S69))</f>
        <v>0</v>
      </c>
      <c r="V72" s="311">
        <f t="shared" ref="V72" si="1018">ROUND(IF(OR(T69-T72*(7-S69)+Y72&lt;0,$B67=$B73,T72&lt;=0,T69=0),0,IF(T69-T72*(7-S69)+Y72&gt;Z72-X72+Y72,Z72-X72+Y72,T69-T72*(7-S69)+Y72)),1)</f>
        <v>0</v>
      </c>
      <c r="W72" s="312"/>
      <c r="X72" s="139">
        <f t="shared" ref="X72" si="1019">IF(OR($B67=$B73,S68=0),0,IF($B67=$B61,S67,$F67))</f>
        <v>0</v>
      </c>
      <c r="Y72" s="30">
        <f t="shared" ref="Y72" si="1020">IF(OR($B67=$B73,S72=0),0,$G69-$G68)</f>
        <v>0</v>
      </c>
      <c r="Z72" s="134">
        <f t="shared" ref="Z72" si="1021">IF(OR($B67=$B73,S72=0),0,S71)</f>
        <v>0</v>
      </c>
      <c r="AA72" s="138">
        <f t="shared" ref="AA72" si="1022">IF($B67=$B73,0,T69)</f>
        <v>0</v>
      </c>
      <c r="AB72" s="176">
        <f t="shared" ref="AB72" si="1023">IF($B61=$B67,IF(AD67+AD62&gt;0,1,0)+IF(AE67+AE62&gt;0,1,0)+IF(AF67+AF62&gt;0,1,0)+IF(AG67+AG62&gt;0,1,0)+IF(AH67+AH62&gt;0,1,0)+IF(AI67+AI62&gt;0,1,0)+IF(AJ67+AJ62&gt;0,1,0),AB68)</f>
        <v>0</v>
      </c>
      <c r="AC72" s="133">
        <f t="shared" ref="AC72" si="1024">IF(OR($B67=$B73,AB72=0,(AC68-AI72+AG72)&lt;=0),0,(AC68-AI72+AG72)/AB72)</f>
        <v>0</v>
      </c>
      <c r="AD72" s="137">
        <f t="shared" ref="AD72" si="1025">IF(AC72*(7-AB69)&lt;=0,0,AC72*(7-AB69))</f>
        <v>0</v>
      </c>
      <c r="AE72" s="311">
        <f t="shared" ref="AE72" si="1026">ROUND(IF(OR(AC69-AC72*(7-AB69)+AH72&lt;0,$B67=$B73,AC72&lt;=0,AC69=0),0,IF(AC69-AC72*(7-AB69)+AH72&gt;AI72-AG72+AH72,AI72-AG72+AH72,AC69-AC72*(7-AB69)+AH72)),1)</f>
        <v>0</v>
      </c>
      <c r="AF72" s="312"/>
      <c r="AG72" s="139">
        <f t="shared" ref="AG72" si="1027">IF(OR($B67=$B73,AB68=0),0,IF($B67=$B61,AB67,$F67))</f>
        <v>0</v>
      </c>
      <c r="AH72" s="30">
        <f t="shared" ref="AH72" si="1028">IF(OR($B67=$B73,AB72=0),0,$G69-$G68)</f>
        <v>0</v>
      </c>
      <c r="AI72" s="134">
        <f t="shared" ref="AI72" si="1029">IF(OR($B67=$B73,AB72=0),0,AB71)</f>
        <v>0</v>
      </c>
      <c r="AJ72" s="138">
        <f t="shared" ref="AJ72" si="1030">IF($B67=$B73,0,AC69)</f>
        <v>0</v>
      </c>
      <c r="AK72" s="176">
        <f t="shared" ref="AK72" si="1031">IF($B61=$B67,IF(AM67+AM62&gt;0,1,0)+IF(AN67+AN62&gt;0,1,0)+IF(AO67+AO62&gt;0,1,0)+IF(AP67+AP62&gt;0,1,0)+IF(AQ67+AQ62&gt;0,1,0)+IF(AR67+AR62&gt;0,1,0)+IF(AS67+AS62&gt;0,1,0),AK68)</f>
        <v>0</v>
      </c>
      <c r="AL72" s="133">
        <f t="shared" ref="AL72" si="1032">IF(OR($B67=$B73,AK72=0,(AL68-AR72+AP72)&lt;=0),0,(AL68-AR72+AP72)/AK72)</f>
        <v>0</v>
      </c>
      <c r="AM72" s="137">
        <f t="shared" ref="AM72" si="1033">IF(AL72*(7-AK69)&lt;=0,0,AL72*(7-AK69))</f>
        <v>0</v>
      </c>
      <c r="AN72" s="311">
        <f t="shared" ref="AN72" si="1034">ROUND(IF(OR(AL69-AL72*(7-AK69)+AQ72&lt;0,$B67=$B73,AL72&lt;=0,AL69=0),0,IF(AL69-AL72*(7-AK69)+AQ72&gt;AR72-AP72+AQ72,AR72-AP72+AQ72,AL69-AL72*(7-AK69)+AQ72)),1)</f>
        <v>0</v>
      </c>
      <c r="AO72" s="312"/>
      <c r="AP72" s="139">
        <f t="shared" ref="AP72" si="1035">IF(OR($B67=$B73,AK68=0),0,IF($B67=$B61,AK67,$F67))</f>
        <v>0</v>
      </c>
      <c r="AQ72" s="30">
        <f t="shared" ref="AQ72" si="1036">IF(OR($B67=$B73,AK72=0),0,$G69-$G68)</f>
        <v>0</v>
      </c>
      <c r="AR72" s="134">
        <f t="shared" ref="AR72" si="1037">IF(OR($B67=$B73,AK72=0),0,AK71)</f>
        <v>0</v>
      </c>
      <c r="AS72" s="138">
        <f t="shared" ref="AS72" si="1038">IF($B67=$B73,0,AL69)</f>
        <v>0</v>
      </c>
      <c r="AT72" s="176">
        <f t="shared" ref="AT72" si="1039">IF($B61=$B67,IF(AV67+AV62&gt;0,1,0)+IF(AW67+AW62&gt;0,1,0)+IF(AX67+AX62&gt;0,1,0)+IF(AY67+AY62&gt;0,1,0)+IF(AZ67+AZ62&gt;0,1,0)+IF(BA67+BA62&gt;0,1,0)+IF(BB67+BB62&gt;0,1,0),AT68)</f>
        <v>0</v>
      </c>
      <c r="AU72" s="133">
        <f t="shared" ref="AU72" si="1040">IF(OR($B67=$B73,AT72=0,(AU68-BA72+AY72)&lt;=0),0,(AU68-BA72+AY72)/AT72)</f>
        <v>0</v>
      </c>
      <c r="AV72" s="137">
        <f t="shared" ref="AV72" si="1041">IF(AU72*(7-AT69)&lt;=0,0,AU72*(7-AT69))</f>
        <v>0</v>
      </c>
      <c r="AW72" s="311">
        <f t="shared" ref="AW72" si="1042">ROUND(IF(OR(AU69-AU72*(7-AT69)+AZ72&lt;0,$B67=$B73,AU72&lt;=0,AU69=0),0,IF(AU69-AU72*(7-AT69)+AZ72&gt;BA72-AY72+AZ72,BA72-AY72+AZ72,AU69-AU72*(7-AT69)+AZ72)),1)</f>
        <v>0</v>
      </c>
      <c r="AX72" s="312"/>
      <c r="AY72" s="139">
        <f t="shared" ref="AY72" si="1043">IF(OR($B67=$B73,AT68=0),0,IF($B67=$B61,AT67,$F67))</f>
        <v>0</v>
      </c>
      <c r="AZ72" s="30">
        <f t="shared" ref="AZ72" si="1044">IF(OR($B67=$B73,AT72=0),0,$G69-$G68)</f>
        <v>0</v>
      </c>
      <c r="BA72" s="134">
        <f t="shared" ref="BA72" si="1045">IF(OR($B67=$B73,AT72=0),0,AT71)</f>
        <v>0</v>
      </c>
      <c r="BB72" s="138">
        <f t="shared" ref="BB72" si="1046">IF($B67=$B73,0,AU69)</f>
        <v>0</v>
      </c>
    </row>
    <row r="73" spans="1:54" ht="15.75" x14ac:dyDescent="0.2">
      <c r="A73" s="1">
        <f t="shared" ref="A73" si="1047">IF(B73="","1. Niewypełnione",B73)</f>
        <v>0</v>
      </c>
      <c r="B73" s="320">
        <f>lipiec!B73</f>
        <v>0</v>
      </c>
      <c r="C73" s="321">
        <f>lipiec!C73</f>
        <v>0</v>
      </c>
      <c r="D73" s="321">
        <f>lipiec!D73</f>
        <v>0</v>
      </c>
      <c r="E73" s="321">
        <f>lipiec!E73</f>
        <v>0</v>
      </c>
      <c r="F73" s="177">
        <f>lipiec!F73</f>
        <v>18</v>
      </c>
      <c r="G73" s="185">
        <f>lipiec!G73</f>
        <v>18</v>
      </c>
      <c r="H73" s="177"/>
      <c r="I73" s="192">
        <f t="shared" ref="I73:I77" si="1048">K73+T73+AC73+AL73+AU73</f>
        <v>0</v>
      </c>
      <c r="J73" s="186">
        <f t="shared" ref="J73" si="1049">IF(OR($B73=$B79,J76=0),0,ROUND((K74+P78)/J76,0))</f>
        <v>0</v>
      </c>
      <c r="K73" s="51">
        <f t="shared" ref="K73:K74" si="1050">SUM(L73:R73)</f>
        <v>0</v>
      </c>
      <c r="L73" s="52">
        <f>lipiec!L73</f>
        <v>0</v>
      </c>
      <c r="M73" s="52">
        <f>lipiec!M73</f>
        <v>0</v>
      </c>
      <c r="N73" s="52">
        <f>lipiec!N73</f>
        <v>0</v>
      </c>
      <c r="O73" s="52">
        <f>lipiec!O73</f>
        <v>0</v>
      </c>
      <c r="P73" s="53">
        <f>lipiec!P73</f>
        <v>0</v>
      </c>
      <c r="Q73" s="54">
        <f>lipiec!Q73</f>
        <v>0</v>
      </c>
      <c r="R73" s="55">
        <f>lipiec!R73</f>
        <v>0</v>
      </c>
      <c r="S73" s="188">
        <f t="shared" ref="S73" si="1051">IF(OR($B73=$B79,S76=0),0,ROUND((T74+Y78)/S76,0))</f>
        <v>0</v>
      </c>
      <c r="T73" s="51">
        <f t="shared" ref="T73:T74" si="1052">SUM(U73:AA73)</f>
        <v>0</v>
      </c>
      <c r="U73" s="52">
        <f>lipiec!U73</f>
        <v>0</v>
      </c>
      <c r="V73" s="52">
        <f>lipiec!V73</f>
        <v>0</v>
      </c>
      <c r="W73" s="52">
        <f>lipiec!W73</f>
        <v>0</v>
      </c>
      <c r="X73" s="52">
        <f>lipiec!X73</f>
        <v>0</v>
      </c>
      <c r="Y73" s="53">
        <f>lipiec!Y73</f>
        <v>0</v>
      </c>
      <c r="Z73" s="54">
        <f>lipiec!Z73</f>
        <v>0</v>
      </c>
      <c r="AA73" s="55">
        <f>lipiec!AA73</f>
        <v>0</v>
      </c>
      <c r="AB73" s="188">
        <f t="shared" ref="AB73" si="1053">IF(OR($B73=$B79,AB76=0),0,ROUND((AC74+AH78)/AB76,0))</f>
        <v>0</v>
      </c>
      <c r="AC73" s="51">
        <f t="shared" ref="AC73:AC74" si="1054">SUM(AD73:AJ73)</f>
        <v>0</v>
      </c>
      <c r="AD73" s="52">
        <f>lipiec!AD73</f>
        <v>0</v>
      </c>
      <c r="AE73" s="52">
        <f>lipiec!AE73</f>
        <v>0</v>
      </c>
      <c r="AF73" s="52">
        <f>lipiec!AF73</f>
        <v>0</v>
      </c>
      <c r="AG73" s="52">
        <f>lipiec!AG73</f>
        <v>0</v>
      </c>
      <c r="AH73" s="53">
        <f>lipiec!AH73</f>
        <v>0</v>
      </c>
      <c r="AI73" s="54">
        <f>lipiec!AI73</f>
        <v>0</v>
      </c>
      <c r="AJ73" s="55">
        <f>lipiec!AJ73</f>
        <v>0</v>
      </c>
      <c r="AK73" s="188">
        <f t="shared" ref="AK73" si="1055">IF(OR($B73=$B79,AK76=0),0,ROUND((AL74+AQ78)/AK76,0))</f>
        <v>0</v>
      </c>
      <c r="AL73" s="51">
        <f t="shared" ref="AL73:AL74" si="1056">SUM(AM73:AS73)</f>
        <v>0</v>
      </c>
      <c r="AM73" s="52">
        <f>lipiec!AM73</f>
        <v>0</v>
      </c>
      <c r="AN73" s="52">
        <f>lipiec!AN73</f>
        <v>0</v>
      </c>
      <c r="AO73" s="52">
        <f>lipiec!AO73</f>
        <v>0</v>
      </c>
      <c r="AP73" s="52">
        <f>lipiec!AP73</f>
        <v>0</v>
      </c>
      <c r="AQ73" s="53">
        <f>lipiec!AQ73</f>
        <v>0</v>
      </c>
      <c r="AR73" s="54">
        <f>lipiec!AR73</f>
        <v>0</v>
      </c>
      <c r="AS73" s="55">
        <f>lipiec!AS73</f>
        <v>0</v>
      </c>
      <c r="AT73" s="188">
        <f t="shared" ref="AT73" si="1057">IF(OR($B73=$B79,AT76=0),0,ROUND((AU74+AZ78)/AT76,0))</f>
        <v>0</v>
      </c>
      <c r="AU73" s="51">
        <f t="shared" ref="AU73:AU74" si="1058">SUM(AV73:BB73)</f>
        <v>0</v>
      </c>
      <c r="AV73" s="52">
        <f t="shared" ref="AV73" si="1059">IF(SUM($AM$9:$AS$9)=SUM($AV$9:$BB$9),AM73,IF(AND(SUM($AV$9:$BB$9)&gt;42,SUM($AV$9:$BB$9)&lt;49),AM73,0))</f>
        <v>0</v>
      </c>
      <c r="AW73" s="52">
        <f t="shared" ref="AW73" si="1060">IF(SUM($AM$9:$AS$9)=SUM($AV$9:$BB$9),AN73,IF(AND(SUM($AV$9:$BB$9)&gt;42,SUM($AV$9:$BB$9)&lt;49),AN73,0))</f>
        <v>0</v>
      </c>
      <c r="AX73" s="52">
        <f t="shared" ref="AX73" si="1061">IF(SUM($AM$9:$AS$9)=SUM($AV$9:$BB$9),AO73,IF(AND(SUM($AV$9:$BB$9)&gt;42,SUM($AV$9:$BB$9)&lt;49),AO73,0))</f>
        <v>0</v>
      </c>
      <c r="AY73" s="52">
        <f t="shared" ref="AY73" si="1062">IF(SUM($AM$9:$AS$9)=SUM($AV$9:$BB$9),AP73,IF(AND(SUM($AV$9:$BB$9)&gt;42,SUM($AV$9:$BB$9)&lt;49),AP73,0))</f>
        <v>0</v>
      </c>
      <c r="AZ73" s="53">
        <f t="shared" ref="AZ73" si="1063">IF(SUM($AM$9:$AS$9)=SUM($AV$9:$BB$9),AQ73,IF(AND(SUM($AV$9:$BB$9)&gt;42,SUM($AV$9:$BB$9)&lt;49),AQ73,0))</f>
        <v>0</v>
      </c>
      <c r="BA73" s="54">
        <f t="shared" ref="BA73" si="1064">IF(SUM($AM$9:$AS$9)=SUM($AV$9:$BB$9),AR73,IF(AND(SUM($AV$9:$BB$9)&gt;42,SUM($AV$9:$BB$9)&lt;49),AR73,0))</f>
        <v>0</v>
      </c>
      <c r="BB73" s="55">
        <f t="shared" ref="BB73" si="1065">IF(SUM($AM$9:$AS$9)=SUM($AV$9:$BB$9),AS73,IF(AND(SUM($AV$9:$BB$9)&gt;42,SUM($AV$9:$BB$9)&lt;49),AS73,0))</f>
        <v>0</v>
      </c>
    </row>
    <row r="74" spans="1:54" ht="12.75" hidden="1" customHeight="1" x14ac:dyDescent="0.2">
      <c r="B74" s="93"/>
      <c r="C74" s="94"/>
      <c r="D74" s="95"/>
      <c r="E74" s="115"/>
      <c r="F74" s="140" t="b">
        <f t="shared" ref="F74" si="1066">IF($B67=$B73,OR(F68,G73&lt;F73),G73&lt;F73)</f>
        <v>0</v>
      </c>
      <c r="G74" s="189">
        <f t="shared" ref="G74" si="1067">IF(AND($B67=$B73,$B67&lt;&gt;"",$B67&lt;&gt;0),G73+G68,G73)</f>
        <v>18</v>
      </c>
      <c r="H74" s="120"/>
      <c r="I74" s="165">
        <f t="shared" si="1048"/>
        <v>0</v>
      </c>
      <c r="J74" s="194">
        <f t="shared" ref="J74" si="1068">7-COUNTIF(L73:R73,0)-COUNTIF(L73:R73,"")</f>
        <v>0</v>
      </c>
      <c r="K74" s="22">
        <f t="shared" si="1050"/>
        <v>0</v>
      </c>
      <c r="L74" s="35">
        <f t="shared" ref="L74:R74" si="1069">IF($B67=$B73,L73+L68,L73)</f>
        <v>0</v>
      </c>
      <c r="M74" s="35">
        <f t="shared" si="1069"/>
        <v>0</v>
      </c>
      <c r="N74" s="35">
        <f t="shared" si="1069"/>
        <v>0</v>
      </c>
      <c r="O74" s="35">
        <f t="shared" si="1069"/>
        <v>0</v>
      </c>
      <c r="P74" s="36">
        <f t="shared" si="1069"/>
        <v>0</v>
      </c>
      <c r="Q74" s="37">
        <f t="shared" si="1069"/>
        <v>0</v>
      </c>
      <c r="R74" s="38">
        <f t="shared" si="1069"/>
        <v>0</v>
      </c>
      <c r="S74" s="194">
        <f t="shared" ref="S74" si="1070">7-COUNTIF(U73:AA73,0)-COUNTIF(U73:AA73,"")</f>
        <v>0</v>
      </c>
      <c r="T74" s="22">
        <f t="shared" si="1052"/>
        <v>0</v>
      </c>
      <c r="U74" s="35">
        <f t="shared" ref="U74:AA74" si="1071">IF($B67=$B73,U73+U68,U73)</f>
        <v>0</v>
      </c>
      <c r="V74" s="35">
        <f t="shared" si="1071"/>
        <v>0</v>
      </c>
      <c r="W74" s="35">
        <f t="shared" si="1071"/>
        <v>0</v>
      </c>
      <c r="X74" s="35">
        <f t="shared" si="1071"/>
        <v>0</v>
      </c>
      <c r="Y74" s="36">
        <f t="shared" si="1071"/>
        <v>0</v>
      </c>
      <c r="Z74" s="37">
        <f t="shared" si="1071"/>
        <v>0</v>
      </c>
      <c r="AA74" s="38">
        <f t="shared" si="1071"/>
        <v>0</v>
      </c>
      <c r="AB74" s="194">
        <f t="shared" ref="AB74" si="1072">7-COUNTIF(AD73:AJ73,0)-COUNTIF(AD73:AJ73,"")</f>
        <v>0</v>
      </c>
      <c r="AC74" s="22">
        <f t="shared" si="1054"/>
        <v>0</v>
      </c>
      <c r="AD74" s="35">
        <f t="shared" ref="AD74:AJ74" si="1073">IF($B67=$B73,AD73+AD68,AD73)</f>
        <v>0</v>
      </c>
      <c r="AE74" s="35">
        <f t="shared" si="1073"/>
        <v>0</v>
      </c>
      <c r="AF74" s="35">
        <f t="shared" si="1073"/>
        <v>0</v>
      </c>
      <c r="AG74" s="35">
        <f t="shared" si="1073"/>
        <v>0</v>
      </c>
      <c r="AH74" s="36">
        <f t="shared" si="1073"/>
        <v>0</v>
      </c>
      <c r="AI74" s="37">
        <f t="shared" si="1073"/>
        <v>0</v>
      </c>
      <c r="AJ74" s="38">
        <f t="shared" si="1073"/>
        <v>0</v>
      </c>
      <c r="AK74" s="194">
        <f t="shared" ref="AK74" si="1074">7-COUNTIF(AM73:AS73,0)-COUNTIF(AM73:AS73,"")</f>
        <v>0</v>
      </c>
      <c r="AL74" s="22">
        <f t="shared" si="1056"/>
        <v>0</v>
      </c>
      <c r="AM74" s="35">
        <f t="shared" ref="AM74:AS74" si="1075">IF($B67=$B73,AM73+AM68,AM73)</f>
        <v>0</v>
      </c>
      <c r="AN74" s="35">
        <f t="shared" si="1075"/>
        <v>0</v>
      </c>
      <c r="AO74" s="35">
        <f t="shared" si="1075"/>
        <v>0</v>
      </c>
      <c r="AP74" s="35">
        <f t="shared" si="1075"/>
        <v>0</v>
      </c>
      <c r="AQ74" s="36">
        <f t="shared" si="1075"/>
        <v>0</v>
      </c>
      <c r="AR74" s="37">
        <f t="shared" si="1075"/>
        <v>0</v>
      </c>
      <c r="AS74" s="38">
        <f t="shared" si="1075"/>
        <v>0</v>
      </c>
      <c r="AT74" s="194">
        <f t="shared" ref="AT74" si="1076">7-COUNTIF(AV73:BB73,0)-COUNTIF(AV73:BB73,"")</f>
        <v>0</v>
      </c>
      <c r="AU74" s="22">
        <f t="shared" si="1058"/>
        <v>0</v>
      </c>
      <c r="AV74" s="35">
        <f t="shared" ref="AV74:BB74" si="1077">IF($B67=$B73,AV73+AV68,AV73)</f>
        <v>0</v>
      </c>
      <c r="AW74" s="35">
        <f t="shared" si="1077"/>
        <v>0</v>
      </c>
      <c r="AX74" s="35">
        <f t="shared" si="1077"/>
        <v>0</v>
      </c>
      <c r="AY74" s="35">
        <f t="shared" si="1077"/>
        <v>0</v>
      </c>
      <c r="AZ74" s="36">
        <f t="shared" si="1077"/>
        <v>0</v>
      </c>
      <c r="BA74" s="37">
        <f t="shared" si="1077"/>
        <v>0</v>
      </c>
      <c r="BB74" s="38">
        <f t="shared" si="1077"/>
        <v>0</v>
      </c>
    </row>
    <row r="75" spans="1:54" ht="15" hidden="1" customHeight="1" x14ac:dyDescent="0.2">
      <c r="B75" s="116"/>
      <c r="C75" s="117"/>
      <c r="D75" s="118"/>
      <c r="E75" s="119"/>
      <c r="F75" s="92"/>
      <c r="G75" s="190">
        <f t="shared" ref="G75" si="1078">IF(AND($B67=$B73,$B67&lt;&gt;"",$B67&lt;&gt;0),F73+G69,F73)</f>
        <v>18</v>
      </c>
      <c r="H75" s="121"/>
      <c r="I75" s="165">
        <f t="shared" si="1048"/>
        <v>0</v>
      </c>
      <c r="J75" s="195">
        <f t="shared" ref="J75" si="1079">IF($B73=$B67,COUNTIF(L75:R75,0),COUNTIF(L76:R76,0)+COUNTIF(L76:R76,""))</f>
        <v>7</v>
      </c>
      <c r="K75" s="39">
        <f t="shared" ref="K75:R75" si="1080">IF($B67=$B73,K76+K69,K76)</f>
        <v>0</v>
      </c>
      <c r="L75" s="40">
        <f t="shared" si="1080"/>
        <v>0</v>
      </c>
      <c r="M75" s="40">
        <f t="shared" si="1080"/>
        <v>0</v>
      </c>
      <c r="N75" s="40">
        <f t="shared" si="1080"/>
        <v>0</v>
      </c>
      <c r="O75" s="40">
        <f t="shared" si="1080"/>
        <v>0</v>
      </c>
      <c r="P75" s="41">
        <f t="shared" si="1080"/>
        <v>0</v>
      </c>
      <c r="Q75" s="42">
        <f t="shared" si="1080"/>
        <v>0</v>
      </c>
      <c r="R75" s="43">
        <f t="shared" si="1080"/>
        <v>0</v>
      </c>
      <c r="S75" s="195">
        <f t="shared" ref="S75" si="1081">IF($B73=$B67,COUNTIF(U75:AA75,0),COUNTIF(U76:AA76,0)+COUNTIF(U76:AA76,""))</f>
        <v>7</v>
      </c>
      <c r="T75" s="39">
        <f t="shared" ref="T75:AA75" si="1082">IF($B67=$B73,T76+T69,T76)</f>
        <v>0</v>
      </c>
      <c r="U75" s="40">
        <f t="shared" si="1082"/>
        <v>0</v>
      </c>
      <c r="V75" s="40">
        <f t="shared" si="1082"/>
        <v>0</v>
      </c>
      <c r="W75" s="40">
        <f t="shared" si="1082"/>
        <v>0</v>
      </c>
      <c r="X75" s="40">
        <f t="shared" si="1082"/>
        <v>0</v>
      </c>
      <c r="Y75" s="41">
        <f t="shared" si="1082"/>
        <v>0</v>
      </c>
      <c r="Z75" s="42">
        <f t="shared" si="1082"/>
        <v>0</v>
      </c>
      <c r="AA75" s="43">
        <f t="shared" si="1082"/>
        <v>0</v>
      </c>
      <c r="AB75" s="195">
        <f t="shared" ref="AB75" si="1083">IF($B73=$B67,COUNTIF(AD75:AJ75,0),COUNTIF(AD76:AJ76,0)+COUNTIF(AD76:AJ76,""))</f>
        <v>7</v>
      </c>
      <c r="AC75" s="39">
        <f t="shared" ref="AC75:AJ75" si="1084">IF($B67=$B73,AC76+AC69,AC76)</f>
        <v>0</v>
      </c>
      <c r="AD75" s="40">
        <f t="shared" si="1084"/>
        <v>0</v>
      </c>
      <c r="AE75" s="40">
        <f t="shared" si="1084"/>
        <v>0</v>
      </c>
      <c r="AF75" s="40">
        <f t="shared" si="1084"/>
        <v>0</v>
      </c>
      <c r="AG75" s="40">
        <f t="shared" si="1084"/>
        <v>0</v>
      </c>
      <c r="AH75" s="41">
        <f t="shared" si="1084"/>
        <v>0</v>
      </c>
      <c r="AI75" s="42">
        <f t="shared" si="1084"/>
        <v>0</v>
      </c>
      <c r="AJ75" s="43">
        <f t="shared" si="1084"/>
        <v>0</v>
      </c>
      <c r="AK75" s="195">
        <f t="shared" ref="AK75" si="1085">IF($B73=$B67,COUNTIF(AM75:AS75,0),COUNTIF(AM76:AS76,0)+COUNTIF(AM76:AS76,""))</f>
        <v>7</v>
      </c>
      <c r="AL75" s="39">
        <f t="shared" ref="AL75:AS75" si="1086">IF($B67=$B73,AL76+AL69,AL76)</f>
        <v>0</v>
      </c>
      <c r="AM75" s="40">
        <f t="shared" si="1086"/>
        <v>0</v>
      </c>
      <c r="AN75" s="40">
        <f t="shared" si="1086"/>
        <v>0</v>
      </c>
      <c r="AO75" s="40">
        <f t="shared" si="1086"/>
        <v>0</v>
      </c>
      <c r="AP75" s="40">
        <f t="shared" si="1086"/>
        <v>0</v>
      </c>
      <c r="AQ75" s="41">
        <f t="shared" si="1086"/>
        <v>0</v>
      </c>
      <c r="AR75" s="42">
        <f t="shared" si="1086"/>
        <v>0</v>
      </c>
      <c r="AS75" s="43">
        <f t="shared" si="1086"/>
        <v>0</v>
      </c>
      <c r="AT75" s="195">
        <f t="shared" ref="AT75" si="1087">IF($B73=$B67,COUNTIF(AV75:BB75,0),COUNTIF(AV76:BB76,0)+COUNTIF(AV76:BB76,""))</f>
        <v>7</v>
      </c>
      <c r="AU75" s="39">
        <f t="shared" ref="AU75:BB75" si="1088">IF($B67=$B73,AU76+AU69,AU76)</f>
        <v>0</v>
      </c>
      <c r="AV75" s="40">
        <f t="shared" si="1088"/>
        <v>0</v>
      </c>
      <c r="AW75" s="40">
        <f t="shared" si="1088"/>
        <v>0</v>
      </c>
      <c r="AX75" s="40">
        <f t="shared" si="1088"/>
        <v>0</v>
      </c>
      <c r="AY75" s="40">
        <f t="shared" si="1088"/>
        <v>0</v>
      </c>
      <c r="AZ75" s="41">
        <f t="shared" si="1088"/>
        <v>0</v>
      </c>
      <c r="BA75" s="42">
        <f t="shared" si="1088"/>
        <v>0</v>
      </c>
      <c r="BB75" s="43">
        <f t="shared" si="1088"/>
        <v>0</v>
      </c>
    </row>
    <row r="76" spans="1:54" ht="15.75" customHeight="1" x14ac:dyDescent="0.2">
      <c r="A76" s="1">
        <f t="shared" ref="A76" si="1089">A73</f>
        <v>0</v>
      </c>
      <c r="B76" s="313">
        <f t="shared" ref="B76" si="1090">B70+1</f>
        <v>10</v>
      </c>
      <c r="C76" s="314"/>
      <c r="D76" s="314"/>
      <c r="E76" s="314"/>
      <c r="F76" s="31"/>
      <c r="G76" s="183"/>
      <c r="H76" s="122">
        <f t="shared" ref="H76" si="1091">5-COUNTIF(AU73,0)-COUNTIF(AL73,0)-COUNTIF(AC73,0)-COUNTIF(T73,0)-COUNTIF(K73,0)</f>
        <v>0</v>
      </c>
      <c r="I76" s="165">
        <f t="shared" si="1048"/>
        <v>0</v>
      </c>
      <c r="J76" s="187">
        <f t="shared" ref="J76" si="1092">IF($B73=$B67,J70+IF($F73&lt;&gt;$G73,(K73+$G75-$G74)/$F73,K73/$F73),IF($F73&lt;&gt;G73,(K73+$G75-$G74)/$F73,K73/$F73))</f>
        <v>0</v>
      </c>
      <c r="K76" s="7">
        <f t="shared" ref="K76:K77" si="1093">SUM(L76:R76)</f>
        <v>0</v>
      </c>
      <c r="L76" s="26">
        <f t="shared" ref="L76:R76" si="1094">L73</f>
        <v>0</v>
      </c>
      <c r="M76" s="26">
        <f t="shared" si="1094"/>
        <v>0</v>
      </c>
      <c r="N76" s="26">
        <f t="shared" si="1094"/>
        <v>0</v>
      </c>
      <c r="O76" s="26">
        <f t="shared" si="1094"/>
        <v>0</v>
      </c>
      <c r="P76" s="26">
        <f t="shared" si="1094"/>
        <v>0</v>
      </c>
      <c r="Q76" s="29">
        <f t="shared" si="1094"/>
        <v>0</v>
      </c>
      <c r="R76" s="23">
        <f t="shared" si="1094"/>
        <v>0</v>
      </c>
      <c r="S76" s="187">
        <f t="shared" ref="S76" si="1095">IF($B73=$B67,S70+IF($F73&lt;&gt;$G73,(T73+$G75-$G74)/$F73,T73/$F73),IF($F73&lt;&gt;P73,(T73+$G75-$G74)/$F73,T73/$F73))</f>
        <v>0</v>
      </c>
      <c r="T76" s="7">
        <f t="shared" ref="T76:T77" si="1096">SUM(U76:AA76)</f>
        <v>0</v>
      </c>
      <c r="U76" s="26">
        <f t="shared" ref="U76:AA76" si="1097">U73</f>
        <v>0</v>
      </c>
      <c r="V76" s="26">
        <f t="shared" si="1097"/>
        <v>0</v>
      </c>
      <c r="W76" s="26">
        <f t="shared" si="1097"/>
        <v>0</v>
      </c>
      <c r="X76" s="26">
        <f t="shared" si="1097"/>
        <v>0</v>
      </c>
      <c r="Y76" s="113">
        <f t="shared" si="1097"/>
        <v>0</v>
      </c>
      <c r="Z76" s="29">
        <f t="shared" si="1097"/>
        <v>0</v>
      </c>
      <c r="AA76" s="23">
        <f t="shared" si="1097"/>
        <v>0</v>
      </c>
      <c r="AB76" s="187">
        <f t="shared" ref="AB76" si="1098">IF($B73=$B67,AB70+IF($F73&lt;&gt;$G73,(AC73+$G75-$G74)/$F73,AC73/$F73),IF($F73&lt;&gt;Y73,(AC73+$G75-$G74)/$F73,AC73/$F73))</f>
        <v>0</v>
      </c>
      <c r="AC76" s="7">
        <f t="shared" ref="AC76:AC77" si="1099">SUM(AD76:AJ76)</f>
        <v>0</v>
      </c>
      <c r="AD76" s="26">
        <f t="shared" ref="AD76:AJ76" si="1100">AD73</f>
        <v>0</v>
      </c>
      <c r="AE76" s="26">
        <f t="shared" si="1100"/>
        <v>0</v>
      </c>
      <c r="AF76" s="26">
        <f t="shared" si="1100"/>
        <v>0</v>
      </c>
      <c r="AG76" s="26">
        <f t="shared" si="1100"/>
        <v>0</v>
      </c>
      <c r="AH76" s="113">
        <f t="shared" si="1100"/>
        <v>0</v>
      </c>
      <c r="AI76" s="29">
        <f t="shared" si="1100"/>
        <v>0</v>
      </c>
      <c r="AJ76" s="23">
        <f t="shared" si="1100"/>
        <v>0</v>
      </c>
      <c r="AK76" s="187">
        <f t="shared" ref="AK76" si="1101">IF($B73=$B67,AK70+IF($F73&lt;&gt;$G73,(AL73+$G75-$G74)/$F73,AL73/$F73),IF($F73&lt;&gt;AH73,(AL73+$G75-$G74)/$F73,AL73/$F73))</f>
        <v>0</v>
      </c>
      <c r="AL76" s="7">
        <f t="shared" ref="AL76:AL77" si="1102">SUM(AM76:AS76)</f>
        <v>0</v>
      </c>
      <c r="AM76" s="26">
        <f t="shared" ref="AM76:AS76" si="1103">AM73</f>
        <v>0</v>
      </c>
      <c r="AN76" s="26">
        <f t="shared" si="1103"/>
        <v>0</v>
      </c>
      <c r="AO76" s="26">
        <f t="shared" si="1103"/>
        <v>0</v>
      </c>
      <c r="AP76" s="26">
        <f t="shared" si="1103"/>
        <v>0</v>
      </c>
      <c r="AQ76" s="113">
        <f t="shared" si="1103"/>
        <v>0</v>
      </c>
      <c r="AR76" s="29">
        <f t="shared" si="1103"/>
        <v>0</v>
      </c>
      <c r="AS76" s="23">
        <f t="shared" si="1103"/>
        <v>0</v>
      </c>
      <c r="AT76" s="187">
        <f t="shared" ref="AT76" si="1104">IF($B73=$B67,AT70+IF($F73&lt;&gt;$G73,(AU73+$G75-$G74)/$F73,AU73/$F73),IF($F73&lt;&gt;AQ73,(AU73+$G75-$G74)/$F73,AU73/$F73))</f>
        <v>0</v>
      </c>
      <c r="AU76" s="7">
        <f t="shared" ref="AU76:AU77" si="1105">SUM(AV76:BB76)</f>
        <v>0</v>
      </c>
      <c r="AV76" s="6">
        <f t="shared" ref="AV76" si="1106">IF(SUM($AM$9:$AS$9)=SUM($AV$9:$BB$9),AV73,IF(AND(SUM($AV$9:$BB$9)&gt;42,SUM($AV$9:$BB$9)&lt;49),AV73,0))</f>
        <v>0</v>
      </c>
      <c r="AW76" s="6">
        <f t="shared" ref="AW76:BB76" si="1107">IF(SUM($AM$9:$AS$9)=SUM($AV$9:$BB$9),AW73,IF(AND(SUM($AV$9:$BB$9)&gt;42,SUM($AV$9:$BB$9)&lt;49),AW73,0))</f>
        <v>0</v>
      </c>
      <c r="AX76" s="6">
        <f t="shared" si="1107"/>
        <v>0</v>
      </c>
      <c r="AY76" s="6">
        <f t="shared" si="1107"/>
        <v>0</v>
      </c>
      <c r="AZ76" s="26">
        <f t="shared" si="1107"/>
        <v>0</v>
      </c>
      <c r="BA76" s="29">
        <f t="shared" si="1107"/>
        <v>0</v>
      </c>
      <c r="BB76" s="23">
        <f t="shared" si="1107"/>
        <v>0</v>
      </c>
    </row>
    <row r="77" spans="1:54" ht="15.75" customHeight="1" x14ac:dyDescent="0.2">
      <c r="A77" s="1">
        <f t="shared" ref="A77:A78" si="1108">A76</f>
        <v>0</v>
      </c>
      <c r="B77" s="313"/>
      <c r="C77" s="314"/>
      <c r="D77" s="314"/>
      <c r="E77" s="314"/>
      <c r="F77" s="31"/>
      <c r="G77" s="183"/>
      <c r="H77" s="123">
        <f t="shared" ref="H77" si="1109">IF($B73=$B67,H71+F77,$F77)</f>
        <v>0</v>
      </c>
      <c r="I77" s="165">
        <f t="shared" si="1048"/>
        <v>0</v>
      </c>
      <c r="J77" s="141">
        <f t="shared" ref="J77" si="1110">IF($H76=0,0,IF($B67=$B73,IF($H78&gt;0,$H78+J71,K73+J71),IF($H78&gt;0,$H78,K73)))</f>
        <v>0</v>
      </c>
      <c r="K77" s="7">
        <f t="shared" si="1093"/>
        <v>0</v>
      </c>
      <c r="L77" s="6"/>
      <c r="M77" s="6"/>
      <c r="N77" s="6"/>
      <c r="O77" s="6"/>
      <c r="P77" s="26"/>
      <c r="Q77" s="29"/>
      <c r="R77" s="23"/>
      <c r="S77" s="141">
        <f t="shared" ref="S77" si="1111">IF($H76=0,0,IF($B67=$B73,IF($H78&gt;0,$H78+S71,T73+S71),IF($H78&gt;0,$H78,T73)))</f>
        <v>0</v>
      </c>
      <c r="T77" s="7">
        <f t="shared" si="1096"/>
        <v>0</v>
      </c>
      <c r="U77" s="6"/>
      <c r="V77" s="6"/>
      <c r="W77" s="6"/>
      <c r="X77" s="6"/>
      <c r="Y77" s="26"/>
      <c r="Z77" s="29"/>
      <c r="AA77" s="23"/>
      <c r="AB77" s="141">
        <f t="shared" ref="AB77" si="1112">IF($H76=0,0,IF($B67=$B73,IF($H78&gt;0,$H78+AB71,AC73+AB71),IF($H78&gt;0,$H78,AC73)))</f>
        <v>0</v>
      </c>
      <c r="AC77" s="7">
        <f t="shared" si="1099"/>
        <v>0</v>
      </c>
      <c r="AD77" s="6"/>
      <c r="AE77" s="6"/>
      <c r="AF77" s="6"/>
      <c r="AG77" s="6"/>
      <c r="AH77" s="26"/>
      <c r="AI77" s="29"/>
      <c r="AJ77" s="23"/>
      <c r="AK77" s="141">
        <f t="shared" ref="AK77" si="1113">IF($H76=0,0,IF($B67=$B73,IF($H78&gt;0,$H78+AK71,AL73+AK71),IF($H78&gt;0,$H78,AL73)))</f>
        <v>0</v>
      </c>
      <c r="AL77" s="7">
        <f t="shared" si="1102"/>
        <v>0</v>
      </c>
      <c r="AM77" s="6"/>
      <c r="AN77" s="6"/>
      <c r="AO77" s="6"/>
      <c r="AP77" s="6"/>
      <c r="AQ77" s="26"/>
      <c r="AR77" s="29"/>
      <c r="AS77" s="23"/>
      <c r="AT77" s="141">
        <f t="shared" ref="AT77" si="1114">IF($H76=0,0,IF($B67=$B73,IF($H78&gt;0,$H78+AT71,AU73+AT71),IF($H78&gt;0,$H78,AU73)))</f>
        <v>0</v>
      </c>
      <c r="AU77" s="7">
        <f t="shared" si="1105"/>
        <v>0</v>
      </c>
      <c r="AV77" s="6"/>
      <c r="AW77" s="6"/>
      <c r="AX77" s="6"/>
      <c r="AY77" s="6"/>
      <c r="AZ77" s="26"/>
      <c r="BA77" s="29"/>
      <c r="BB77" s="23"/>
    </row>
    <row r="78" spans="1:54" ht="18.75" customHeight="1" thickBot="1" x14ac:dyDescent="0.25">
      <c r="A78" s="1">
        <f t="shared" si="1108"/>
        <v>0</v>
      </c>
      <c r="B78" s="323" t="str">
        <f>IF(B73="",Wydruk!$AE$6,IF(J74=0,Wydruk!$AE$7,IF(AND(G74&lt;G75,B73&lt;&gt;$B79),Wydruk!$AE$13,IF(AND($B73=$B67,$B73&lt;&gt;$B79),IF(OR(OR(J78&lt;4,J78&gt;5),OR(S78&lt;4,S78&gt;5),OR(AB78&lt;4,AB78&gt;5),OR(AK78&lt;4,AK78&gt;5),OR(AND(AT78&lt;4,AT78&gt;0),AT78&gt;5)),Wydruk!$AE$8,Wydruk!$AE$9),IF($B73=$B79,IF($F77&lt;&gt;0,Wydruk!$AE$12,Wydruk!$AE$10),IF(OR(OR(J74&lt;4,J74&gt;5),OR(S74&lt;4,S74&gt;5),OR(AB74&lt;4,AB74&gt;5),OR(AK74&lt;4,AK74&gt;5),OR(AND(AT74&lt;4,AT74&gt;0),AT74&gt;5)),Wydruk!$AE$8,Wydruk!$AE$11))))))</f>
        <v>Uzupełnij liczby godzin tygodniowego planu</v>
      </c>
      <c r="C78" s="324"/>
      <c r="D78" s="324"/>
      <c r="E78" s="324"/>
      <c r="F78" s="173">
        <f>lipiec!F78</f>
        <v>0</v>
      </c>
      <c r="G78" s="184">
        <f>lipiec!G78</f>
        <v>0</v>
      </c>
      <c r="H78" s="191">
        <f t="shared" ref="H78" si="1115">IF(OR($G78=0,$F78=0,$G78="",$F78=""),0,$G78/$F78)</f>
        <v>0</v>
      </c>
      <c r="I78" s="193"/>
      <c r="J78" s="176">
        <f t="shared" ref="J78" si="1116">IF($B67=$B73,IF(L73+L68&gt;0,1,0)+IF(M73+M68&gt;0,1,0)+IF(N73+N68&gt;0,1,0)+IF(O73+O68&gt;0,1,0)+IF(P73+P68&gt;0,1,0)+IF(Q73+Q68&gt;0,1,0)+IF(R73+R68&gt;0,1,0),J74)</f>
        <v>0</v>
      </c>
      <c r="K78" s="133">
        <f t="shared" ref="K78" si="1117">IF(OR($B73=$B79,J78=0,(K74-Q78+O78)&lt;=0),0,(K74-Q78+O78)/J78)</f>
        <v>0</v>
      </c>
      <c r="L78" s="137">
        <f t="shared" ref="L78" si="1118">IF(K78*(7-J75)&lt;=0,0,K78*(7-J75))</f>
        <v>0</v>
      </c>
      <c r="M78" s="311">
        <f t="shared" ref="M78" si="1119">ROUND(IF(OR(K75-K78*(7-J75)+P78&lt;0,$B73=$B79,K78&lt;=0,K75=0),0,IF(K75-K78*(7-J75)+P78&gt;Q78-O78+P78,Q78-O78+P78,K75-K78*(7-J75)+P78)),1)</f>
        <v>0</v>
      </c>
      <c r="N78" s="312"/>
      <c r="O78" s="139">
        <f t="shared" ref="O78" si="1120">IF(OR($B73=$B79,J74=0),0,IF($B73=$B67,J73,$F73))</f>
        <v>0</v>
      </c>
      <c r="P78" s="30">
        <f t="shared" ref="P78" si="1121">IF(OR($B73=$B79,J78=0),0,$G75-$G74)</f>
        <v>0</v>
      </c>
      <c r="Q78" s="134">
        <f t="shared" ref="Q78" si="1122">IF(OR($B73=$B79,J78=0),0,J77)</f>
        <v>0</v>
      </c>
      <c r="R78" s="138">
        <f t="shared" ref="R78" si="1123">IF($B73=$B79,0,K75)</f>
        <v>0</v>
      </c>
      <c r="S78" s="176">
        <f t="shared" ref="S78" si="1124">IF($B67=$B73,IF(U73+U68&gt;0,1,0)+IF(V73+V68&gt;0,1,0)+IF(W73+W68&gt;0,1,0)+IF(X73+X68&gt;0,1,0)+IF(Y73+Y68&gt;0,1,0)+IF(Z73+Z68&gt;0,1,0)+IF(AA73+AA68&gt;0,1,0),S74)</f>
        <v>0</v>
      </c>
      <c r="T78" s="133">
        <f t="shared" ref="T78" si="1125">IF(OR($B73=$B79,S78=0,(T74-Z78+X78)&lt;=0),0,(T74-Z78+X78)/S78)</f>
        <v>0</v>
      </c>
      <c r="U78" s="137">
        <f t="shared" ref="U78" si="1126">IF(T78*(7-S75)&lt;=0,0,T78*(7-S75))</f>
        <v>0</v>
      </c>
      <c r="V78" s="311">
        <f t="shared" ref="V78" si="1127">ROUND(IF(OR(T75-T78*(7-S75)+Y78&lt;0,$B73=$B79,T78&lt;=0,T75=0),0,IF(T75-T78*(7-S75)+Y78&gt;Z78-X78+Y78,Z78-X78+Y78,T75-T78*(7-S75)+Y78)),1)</f>
        <v>0</v>
      </c>
      <c r="W78" s="312"/>
      <c r="X78" s="139">
        <f t="shared" ref="X78" si="1128">IF(OR($B73=$B79,S74=0),0,IF($B73=$B67,S73,$F73))</f>
        <v>0</v>
      </c>
      <c r="Y78" s="30">
        <f t="shared" ref="Y78" si="1129">IF(OR($B73=$B79,S78=0),0,$G75-$G74)</f>
        <v>0</v>
      </c>
      <c r="Z78" s="134">
        <f t="shared" ref="Z78" si="1130">IF(OR($B73=$B79,S78=0),0,S77)</f>
        <v>0</v>
      </c>
      <c r="AA78" s="138">
        <f t="shared" ref="AA78" si="1131">IF($B73=$B79,0,T75)</f>
        <v>0</v>
      </c>
      <c r="AB78" s="176">
        <f t="shared" ref="AB78" si="1132">IF($B67=$B73,IF(AD73+AD68&gt;0,1,0)+IF(AE73+AE68&gt;0,1,0)+IF(AF73+AF68&gt;0,1,0)+IF(AG73+AG68&gt;0,1,0)+IF(AH73+AH68&gt;0,1,0)+IF(AI73+AI68&gt;0,1,0)+IF(AJ73+AJ68&gt;0,1,0),AB74)</f>
        <v>0</v>
      </c>
      <c r="AC78" s="133">
        <f t="shared" ref="AC78" si="1133">IF(OR($B73=$B79,AB78=0,(AC74-AI78+AG78)&lt;=0),0,(AC74-AI78+AG78)/AB78)</f>
        <v>0</v>
      </c>
      <c r="AD78" s="137">
        <f t="shared" ref="AD78" si="1134">IF(AC78*(7-AB75)&lt;=0,0,AC78*(7-AB75))</f>
        <v>0</v>
      </c>
      <c r="AE78" s="311">
        <f t="shared" ref="AE78" si="1135">ROUND(IF(OR(AC75-AC78*(7-AB75)+AH78&lt;0,$B73=$B79,AC78&lt;=0,AC75=0),0,IF(AC75-AC78*(7-AB75)+AH78&gt;AI78-AG78+AH78,AI78-AG78+AH78,AC75-AC78*(7-AB75)+AH78)),1)</f>
        <v>0</v>
      </c>
      <c r="AF78" s="312"/>
      <c r="AG78" s="139">
        <f t="shared" ref="AG78" si="1136">IF(OR($B73=$B79,AB74=0),0,IF($B73=$B67,AB73,$F73))</f>
        <v>0</v>
      </c>
      <c r="AH78" s="30">
        <f t="shared" ref="AH78" si="1137">IF(OR($B73=$B79,AB78=0),0,$G75-$G74)</f>
        <v>0</v>
      </c>
      <c r="AI78" s="134">
        <f t="shared" ref="AI78" si="1138">IF(OR($B73=$B79,AB78=0),0,AB77)</f>
        <v>0</v>
      </c>
      <c r="AJ78" s="138">
        <f t="shared" ref="AJ78" si="1139">IF($B73=$B79,0,AC75)</f>
        <v>0</v>
      </c>
      <c r="AK78" s="176">
        <f t="shared" ref="AK78" si="1140">IF($B67=$B73,IF(AM73+AM68&gt;0,1,0)+IF(AN73+AN68&gt;0,1,0)+IF(AO73+AO68&gt;0,1,0)+IF(AP73+AP68&gt;0,1,0)+IF(AQ73+AQ68&gt;0,1,0)+IF(AR73+AR68&gt;0,1,0)+IF(AS73+AS68&gt;0,1,0),AK74)</f>
        <v>0</v>
      </c>
      <c r="AL78" s="133">
        <f t="shared" ref="AL78" si="1141">IF(OR($B73=$B79,AK78=0,(AL74-AR78+AP78)&lt;=0),0,(AL74-AR78+AP78)/AK78)</f>
        <v>0</v>
      </c>
      <c r="AM78" s="137">
        <f t="shared" ref="AM78" si="1142">IF(AL78*(7-AK75)&lt;=0,0,AL78*(7-AK75))</f>
        <v>0</v>
      </c>
      <c r="AN78" s="311">
        <f t="shared" ref="AN78" si="1143">ROUND(IF(OR(AL75-AL78*(7-AK75)+AQ78&lt;0,$B73=$B79,AL78&lt;=0,AL75=0),0,IF(AL75-AL78*(7-AK75)+AQ78&gt;AR78-AP78+AQ78,AR78-AP78+AQ78,AL75-AL78*(7-AK75)+AQ78)),1)</f>
        <v>0</v>
      </c>
      <c r="AO78" s="312"/>
      <c r="AP78" s="139">
        <f t="shared" ref="AP78" si="1144">IF(OR($B73=$B79,AK74=0),0,IF($B73=$B67,AK73,$F73))</f>
        <v>0</v>
      </c>
      <c r="AQ78" s="30">
        <f t="shared" ref="AQ78" si="1145">IF(OR($B73=$B79,AK78=0),0,$G75-$G74)</f>
        <v>0</v>
      </c>
      <c r="AR78" s="134">
        <f t="shared" ref="AR78" si="1146">IF(OR($B73=$B79,AK78=0),0,AK77)</f>
        <v>0</v>
      </c>
      <c r="AS78" s="138">
        <f t="shared" ref="AS78" si="1147">IF($B73=$B79,0,AL75)</f>
        <v>0</v>
      </c>
      <c r="AT78" s="176">
        <f t="shared" ref="AT78" si="1148">IF($B67=$B73,IF(AV73+AV68&gt;0,1,0)+IF(AW73+AW68&gt;0,1,0)+IF(AX73+AX68&gt;0,1,0)+IF(AY73+AY68&gt;0,1,0)+IF(AZ73+AZ68&gt;0,1,0)+IF(BA73+BA68&gt;0,1,0)+IF(BB73+BB68&gt;0,1,0),AT74)</f>
        <v>0</v>
      </c>
      <c r="AU78" s="133">
        <f t="shared" ref="AU78" si="1149">IF(OR($B73=$B79,AT78=0,(AU74-BA78+AY78)&lt;=0),0,(AU74-BA78+AY78)/AT78)</f>
        <v>0</v>
      </c>
      <c r="AV78" s="137">
        <f t="shared" ref="AV78" si="1150">IF(AU78*(7-AT75)&lt;=0,0,AU78*(7-AT75))</f>
        <v>0</v>
      </c>
      <c r="AW78" s="311">
        <f t="shared" ref="AW78" si="1151">ROUND(IF(OR(AU75-AU78*(7-AT75)+AZ78&lt;0,$B73=$B79,AU78&lt;=0,AU75=0),0,IF(AU75-AU78*(7-AT75)+AZ78&gt;BA78-AY78+AZ78,BA78-AY78+AZ78,AU75-AU78*(7-AT75)+AZ78)),1)</f>
        <v>0</v>
      </c>
      <c r="AX78" s="312"/>
      <c r="AY78" s="139">
        <f t="shared" ref="AY78" si="1152">IF(OR($B73=$B79,AT74=0),0,IF($B73=$B67,AT73,$F73))</f>
        <v>0</v>
      </c>
      <c r="AZ78" s="30">
        <f t="shared" ref="AZ78" si="1153">IF(OR($B73=$B79,AT78=0),0,$G75-$G74)</f>
        <v>0</v>
      </c>
      <c r="BA78" s="134">
        <f t="shared" ref="BA78" si="1154">IF(OR($B73=$B79,AT78=0),0,AT77)</f>
        <v>0</v>
      </c>
      <c r="BB78" s="138">
        <f t="shared" ref="BB78" si="1155">IF($B73=$B79,0,AU75)</f>
        <v>0</v>
      </c>
    </row>
    <row r="79" spans="1:54" ht="15.75" x14ac:dyDescent="0.2">
      <c r="A79" s="1">
        <f t="shared" ref="A79" si="1156">IF(B79="","1. Niewypełnione",B79)</f>
        <v>0</v>
      </c>
      <c r="B79" s="320">
        <f>lipiec!B79</f>
        <v>0</v>
      </c>
      <c r="C79" s="321">
        <f>lipiec!C79</f>
        <v>0</v>
      </c>
      <c r="D79" s="321">
        <f>lipiec!D79</f>
        <v>0</v>
      </c>
      <c r="E79" s="321">
        <f>lipiec!E79</f>
        <v>0</v>
      </c>
      <c r="F79" s="177">
        <f>lipiec!F79</f>
        <v>18</v>
      </c>
      <c r="G79" s="185">
        <f>lipiec!G79</f>
        <v>18</v>
      </c>
      <c r="H79" s="177"/>
      <c r="I79" s="192">
        <f t="shared" ref="I79:I83" si="1157">K79+T79+AC79+AL79+AU79</f>
        <v>0</v>
      </c>
      <c r="J79" s="186">
        <f t="shared" ref="J79" si="1158">IF(OR($B79=$B85,J82=0),0,ROUND((K80+P84)/J82,0))</f>
        <v>0</v>
      </c>
      <c r="K79" s="51">
        <f t="shared" ref="K79:K80" si="1159">SUM(L79:R79)</f>
        <v>0</v>
      </c>
      <c r="L79" s="52">
        <f>lipiec!L79</f>
        <v>0</v>
      </c>
      <c r="M79" s="52">
        <f>lipiec!M79</f>
        <v>0</v>
      </c>
      <c r="N79" s="52">
        <f>lipiec!N79</f>
        <v>0</v>
      </c>
      <c r="O79" s="52">
        <f>lipiec!O79</f>
        <v>0</v>
      </c>
      <c r="P79" s="53">
        <f>lipiec!P79</f>
        <v>0</v>
      </c>
      <c r="Q79" s="54">
        <f>lipiec!Q79</f>
        <v>0</v>
      </c>
      <c r="R79" s="55">
        <f>lipiec!R79</f>
        <v>0</v>
      </c>
      <c r="S79" s="188">
        <f t="shared" ref="S79" si="1160">IF(OR($B79=$B85,S82=0),0,ROUND((T80+Y84)/S82,0))</f>
        <v>0</v>
      </c>
      <c r="T79" s="51">
        <f t="shared" ref="T79:T80" si="1161">SUM(U79:AA79)</f>
        <v>0</v>
      </c>
      <c r="U79" s="52">
        <f>lipiec!U79</f>
        <v>0</v>
      </c>
      <c r="V79" s="52">
        <f>lipiec!V79</f>
        <v>0</v>
      </c>
      <c r="W79" s="52">
        <f>lipiec!W79</f>
        <v>0</v>
      </c>
      <c r="X79" s="52">
        <f>lipiec!X79</f>
        <v>0</v>
      </c>
      <c r="Y79" s="53">
        <f>lipiec!Y79</f>
        <v>0</v>
      </c>
      <c r="Z79" s="54">
        <f>lipiec!Z79</f>
        <v>0</v>
      </c>
      <c r="AA79" s="55">
        <f>lipiec!AA79</f>
        <v>0</v>
      </c>
      <c r="AB79" s="188">
        <f t="shared" ref="AB79" si="1162">IF(OR($B79=$B85,AB82=0),0,ROUND((AC80+AH84)/AB82,0))</f>
        <v>0</v>
      </c>
      <c r="AC79" s="51">
        <f t="shared" ref="AC79:AC80" si="1163">SUM(AD79:AJ79)</f>
        <v>0</v>
      </c>
      <c r="AD79" s="52">
        <f>lipiec!AD79</f>
        <v>0</v>
      </c>
      <c r="AE79" s="52">
        <f>lipiec!AE79</f>
        <v>0</v>
      </c>
      <c r="AF79" s="52">
        <f>lipiec!AF79</f>
        <v>0</v>
      </c>
      <c r="AG79" s="52">
        <f>lipiec!AG79</f>
        <v>0</v>
      </c>
      <c r="AH79" s="53">
        <f>lipiec!AH79</f>
        <v>0</v>
      </c>
      <c r="AI79" s="54">
        <f>lipiec!AI79</f>
        <v>0</v>
      </c>
      <c r="AJ79" s="55">
        <f>lipiec!AJ79</f>
        <v>0</v>
      </c>
      <c r="AK79" s="188">
        <f t="shared" ref="AK79" si="1164">IF(OR($B79=$B85,AK82=0),0,ROUND((AL80+AQ84)/AK82,0))</f>
        <v>0</v>
      </c>
      <c r="AL79" s="51">
        <f t="shared" ref="AL79:AL80" si="1165">SUM(AM79:AS79)</f>
        <v>0</v>
      </c>
      <c r="AM79" s="52">
        <f>lipiec!AM79</f>
        <v>0</v>
      </c>
      <c r="AN79" s="52">
        <f>lipiec!AN79</f>
        <v>0</v>
      </c>
      <c r="AO79" s="52">
        <f>lipiec!AO79</f>
        <v>0</v>
      </c>
      <c r="AP79" s="52">
        <f>lipiec!AP79</f>
        <v>0</v>
      </c>
      <c r="AQ79" s="53">
        <f>lipiec!AQ79</f>
        <v>0</v>
      </c>
      <c r="AR79" s="54">
        <f>lipiec!AR79</f>
        <v>0</v>
      </c>
      <c r="AS79" s="55">
        <f>lipiec!AS79</f>
        <v>0</v>
      </c>
      <c r="AT79" s="188">
        <f t="shared" ref="AT79" si="1166">IF(OR($B79=$B85,AT82=0),0,ROUND((AU80+AZ84)/AT82,0))</f>
        <v>0</v>
      </c>
      <c r="AU79" s="51">
        <f t="shared" ref="AU79:AU80" si="1167">SUM(AV79:BB79)</f>
        <v>0</v>
      </c>
      <c r="AV79" s="52">
        <f t="shared" ref="AV79" si="1168">IF(SUM($AM$9:$AS$9)=SUM($AV$9:$BB$9),AM79,IF(AND(SUM($AV$9:$BB$9)&gt;42,SUM($AV$9:$BB$9)&lt;49),AM79,0))</f>
        <v>0</v>
      </c>
      <c r="AW79" s="52">
        <f t="shared" ref="AW79" si="1169">IF(SUM($AM$9:$AS$9)=SUM($AV$9:$BB$9),AN79,IF(AND(SUM($AV$9:$BB$9)&gt;42,SUM($AV$9:$BB$9)&lt;49),AN79,0))</f>
        <v>0</v>
      </c>
      <c r="AX79" s="52">
        <f t="shared" ref="AX79" si="1170">IF(SUM($AM$9:$AS$9)=SUM($AV$9:$BB$9),AO79,IF(AND(SUM($AV$9:$BB$9)&gt;42,SUM($AV$9:$BB$9)&lt;49),AO79,0))</f>
        <v>0</v>
      </c>
      <c r="AY79" s="52">
        <f t="shared" ref="AY79" si="1171">IF(SUM($AM$9:$AS$9)=SUM($AV$9:$BB$9),AP79,IF(AND(SUM($AV$9:$BB$9)&gt;42,SUM($AV$9:$BB$9)&lt;49),AP79,0))</f>
        <v>0</v>
      </c>
      <c r="AZ79" s="53">
        <f t="shared" ref="AZ79" si="1172">IF(SUM($AM$9:$AS$9)=SUM($AV$9:$BB$9),AQ79,IF(AND(SUM($AV$9:$BB$9)&gt;42,SUM($AV$9:$BB$9)&lt;49),AQ79,0))</f>
        <v>0</v>
      </c>
      <c r="BA79" s="54">
        <f t="shared" ref="BA79" si="1173">IF(SUM($AM$9:$AS$9)=SUM($AV$9:$BB$9),AR79,IF(AND(SUM($AV$9:$BB$9)&gt;42,SUM($AV$9:$BB$9)&lt;49),AR79,0))</f>
        <v>0</v>
      </c>
      <c r="BB79" s="55">
        <f t="shared" ref="BB79" si="1174">IF(SUM($AM$9:$AS$9)=SUM($AV$9:$BB$9),AS79,IF(AND(SUM($AV$9:$BB$9)&gt;42,SUM($AV$9:$BB$9)&lt;49),AS79,0))</f>
        <v>0</v>
      </c>
    </row>
    <row r="80" spans="1:54" ht="12.75" hidden="1" customHeight="1" x14ac:dyDescent="0.2">
      <c r="B80" s="93"/>
      <c r="C80" s="94"/>
      <c r="D80" s="95"/>
      <c r="E80" s="115"/>
      <c r="F80" s="140" t="b">
        <f t="shared" ref="F80" si="1175">IF($B73=$B79,OR(F74,G79&lt;F79),G79&lt;F79)</f>
        <v>0</v>
      </c>
      <c r="G80" s="189">
        <f t="shared" ref="G80" si="1176">IF(AND($B73=$B79,$B73&lt;&gt;"",$B73&lt;&gt;0),G79+G74,G79)</f>
        <v>18</v>
      </c>
      <c r="H80" s="120"/>
      <c r="I80" s="165">
        <f t="shared" si="1157"/>
        <v>0</v>
      </c>
      <c r="J80" s="194">
        <f t="shared" ref="J80" si="1177">7-COUNTIF(L79:R79,0)-COUNTIF(L79:R79,"")</f>
        <v>0</v>
      </c>
      <c r="K80" s="22">
        <f t="shared" si="1159"/>
        <v>0</v>
      </c>
      <c r="L80" s="35">
        <f t="shared" ref="L80:R80" si="1178">IF($B73=$B79,L79+L74,L79)</f>
        <v>0</v>
      </c>
      <c r="M80" s="35">
        <f t="shared" si="1178"/>
        <v>0</v>
      </c>
      <c r="N80" s="35">
        <f t="shared" si="1178"/>
        <v>0</v>
      </c>
      <c r="O80" s="35">
        <f t="shared" si="1178"/>
        <v>0</v>
      </c>
      <c r="P80" s="36">
        <f t="shared" si="1178"/>
        <v>0</v>
      </c>
      <c r="Q80" s="37">
        <f t="shared" si="1178"/>
        <v>0</v>
      </c>
      <c r="R80" s="38">
        <f t="shared" si="1178"/>
        <v>0</v>
      </c>
      <c r="S80" s="194">
        <f t="shared" ref="S80" si="1179">7-COUNTIF(U79:AA79,0)-COUNTIF(U79:AA79,"")</f>
        <v>0</v>
      </c>
      <c r="T80" s="22">
        <f t="shared" si="1161"/>
        <v>0</v>
      </c>
      <c r="U80" s="35">
        <f t="shared" ref="U80:AA80" si="1180">IF($B73=$B79,U79+U74,U79)</f>
        <v>0</v>
      </c>
      <c r="V80" s="35">
        <f t="shared" si="1180"/>
        <v>0</v>
      </c>
      <c r="W80" s="35">
        <f t="shared" si="1180"/>
        <v>0</v>
      </c>
      <c r="X80" s="35">
        <f t="shared" si="1180"/>
        <v>0</v>
      </c>
      <c r="Y80" s="36">
        <f t="shared" si="1180"/>
        <v>0</v>
      </c>
      <c r="Z80" s="37">
        <f t="shared" si="1180"/>
        <v>0</v>
      </c>
      <c r="AA80" s="38">
        <f t="shared" si="1180"/>
        <v>0</v>
      </c>
      <c r="AB80" s="194">
        <f t="shared" ref="AB80" si="1181">7-COUNTIF(AD79:AJ79,0)-COUNTIF(AD79:AJ79,"")</f>
        <v>0</v>
      </c>
      <c r="AC80" s="22">
        <f t="shared" si="1163"/>
        <v>0</v>
      </c>
      <c r="AD80" s="35">
        <f t="shared" ref="AD80:AJ80" si="1182">IF($B73=$B79,AD79+AD74,AD79)</f>
        <v>0</v>
      </c>
      <c r="AE80" s="35">
        <f t="shared" si="1182"/>
        <v>0</v>
      </c>
      <c r="AF80" s="35">
        <f t="shared" si="1182"/>
        <v>0</v>
      </c>
      <c r="AG80" s="35">
        <f t="shared" si="1182"/>
        <v>0</v>
      </c>
      <c r="AH80" s="36">
        <f t="shared" si="1182"/>
        <v>0</v>
      </c>
      <c r="AI80" s="37">
        <f t="shared" si="1182"/>
        <v>0</v>
      </c>
      <c r="AJ80" s="38">
        <f t="shared" si="1182"/>
        <v>0</v>
      </c>
      <c r="AK80" s="194">
        <f t="shared" ref="AK80" si="1183">7-COUNTIF(AM79:AS79,0)-COUNTIF(AM79:AS79,"")</f>
        <v>0</v>
      </c>
      <c r="AL80" s="22">
        <f t="shared" si="1165"/>
        <v>0</v>
      </c>
      <c r="AM80" s="35">
        <f t="shared" ref="AM80:AS80" si="1184">IF($B73=$B79,AM79+AM74,AM79)</f>
        <v>0</v>
      </c>
      <c r="AN80" s="35">
        <f t="shared" si="1184"/>
        <v>0</v>
      </c>
      <c r="AO80" s="35">
        <f t="shared" si="1184"/>
        <v>0</v>
      </c>
      <c r="AP80" s="35">
        <f t="shared" si="1184"/>
        <v>0</v>
      </c>
      <c r="AQ80" s="36">
        <f t="shared" si="1184"/>
        <v>0</v>
      </c>
      <c r="AR80" s="37">
        <f t="shared" si="1184"/>
        <v>0</v>
      </c>
      <c r="AS80" s="38">
        <f t="shared" si="1184"/>
        <v>0</v>
      </c>
      <c r="AT80" s="194">
        <f t="shared" ref="AT80" si="1185">7-COUNTIF(AV79:BB79,0)-COUNTIF(AV79:BB79,"")</f>
        <v>0</v>
      </c>
      <c r="AU80" s="22">
        <f t="shared" si="1167"/>
        <v>0</v>
      </c>
      <c r="AV80" s="35">
        <f t="shared" ref="AV80:BB80" si="1186">IF($B73=$B79,AV79+AV74,AV79)</f>
        <v>0</v>
      </c>
      <c r="AW80" s="35">
        <f t="shared" si="1186"/>
        <v>0</v>
      </c>
      <c r="AX80" s="35">
        <f t="shared" si="1186"/>
        <v>0</v>
      </c>
      <c r="AY80" s="35">
        <f t="shared" si="1186"/>
        <v>0</v>
      </c>
      <c r="AZ80" s="36">
        <f t="shared" si="1186"/>
        <v>0</v>
      </c>
      <c r="BA80" s="37">
        <f t="shared" si="1186"/>
        <v>0</v>
      </c>
      <c r="BB80" s="38">
        <f t="shared" si="1186"/>
        <v>0</v>
      </c>
    </row>
    <row r="81" spans="1:54" ht="15" hidden="1" customHeight="1" x14ac:dyDescent="0.2">
      <c r="B81" s="116"/>
      <c r="C81" s="117"/>
      <c r="D81" s="118"/>
      <c r="E81" s="119"/>
      <c r="F81" s="92"/>
      <c r="G81" s="190">
        <f t="shared" ref="G81" si="1187">IF(AND($B73=$B79,$B73&lt;&gt;"",$B73&lt;&gt;0),F79+G75,F79)</f>
        <v>18</v>
      </c>
      <c r="H81" s="121"/>
      <c r="I81" s="165">
        <f t="shared" si="1157"/>
        <v>0</v>
      </c>
      <c r="J81" s="195">
        <f t="shared" ref="J81" si="1188">IF($B79=$B73,COUNTIF(L81:R81,0),COUNTIF(L82:R82,0)+COUNTIF(L82:R82,""))</f>
        <v>7</v>
      </c>
      <c r="K81" s="39">
        <f t="shared" ref="K81:R81" si="1189">IF($B73=$B79,K82+K75,K82)</f>
        <v>0</v>
      </c>
      <c r="L81" s="40">
        <f t="shared" si="1189"/>
        <v>0</v>
      </c>
      <c r="M81" s="40">
        <f t="shared" si="1189"/>
        <v>0</v>
      </c>
      <c r="N81" s="40">
        <f t="shared" si="1189"/>
        <v>0</v>
      </c>
      <c r="O81" s="40">
        <f t="shared" si="1189"/>
        <v>0</v>
      </c>
      <c r="P81" s="41">
        <f t="shared" si="1189"/>
        <v>0</v>
      </c>
      <c r="Q81" s="42">
        <f t="shared" si="1189"/>
        <v>0</v>
      </c>
      <c r="R81" s="43">
        <f t="shared" si="1189"/>
        <v>0</v>
      </c>
      <c r="S81" s="195">
        <f t="shared" ref="S81" si="1190">IF($B79=$B73,COUNTIF(U81:AA81,0),COUNTIF(U82:AA82,0)+COUNTIF(U82:AA82,""))</f>
        <v>7</v>
      </c>
      <c r="T81" s="39">
        <f t="shared" ref="T81:AA81" si="1191">IF($B73=$B79,T82+T75,T82)</f>
        <v>0</v>
      </c>
      <c r="U81" s="40">
        <f t="shared" si="1191"/>
        <v>0</v>
      </c>
      <c r="V81" s="40">
        <f t="shared" si="1191"/>
        <v>0</v>
      </c>
      <c r="W81" s="40">
        <f t="shared" si="1191"/>
        <v>0</v>
      </c>
      <c r="X81" s="40">
        <f t="shared" si="1191"/>
        <v>0</v>
      </c>
      <c r="Y81" s="41">
        <f t="shared" si="1191"/>
        <v>0</v>
      </c>
      <c r="Z81" s="42">
        <f t="shared" si="1191"/>
        <v>0</v>
      </c>
      <c r="AA81" s="43">
        <f t="shared" si="1191"/>
        <v>0</v>
      </c>
      <c r="AB81" s="195">
        <f t="shared" ref="AB81" si="1192">IF($B79=$B73,COUNTIF(AD81:AJ81,0),COUNTIF(AD82:AJ82,0)+COUNTIF(AD82:AJ82,""))</f>
        <v>7</v>
      </c>
      <c r="AC81" s="39">
        <f t="shared" ref="AC81:AJ81" si="1193">IF($B73=$B79,AC82+AC75,AC82)</f>
        <v>0</v>
      </c>
      <c r="AD81" s="40">
        <f t="shared" si="1193"/>
        <v>0</v>
      </c>
      <c r="AE81" s="40">
        <f t="shared" si="1193"/>
        <v>0</v>
      </c>
      <c r="AF81" s="40">
        <f t="shared" si="1193"/>
        <v>0</v>
      </c>
      <c r="AG81" s="40">
        <f t="shared" si="1193"/>
        <v>0</v>
      </c>
      <c r="AH81" s="41">
        <f t="shared" si="1193"/>
        <v>0</v>
      </c>
      <c r="AI81" s="42">
        <f t="shared" si="1193"/>
        <v>0</v>
      </c>
      <c r="AJ81" s="43">
        <f t="shared" si="1193"/>
        <v>0</v>
      </c>
      <c r="AK81" s="195">
        <f t="shared" ref="AK81" si="1194">IF($B79=$B73,COUNTIF(AM81:AS81,0),COUNTIF(AM82:AS82,0)+COUNTIF(AM82:AS82,""))</f>
        <v>7</v>
      </c>
      <c r="AL81" s="39">
        <f t="shared" ref="AL81:AS81" si="1195">IF($B73=$B79,AL82+AL75,AL82)</f>
        <v>0</v>
      </c>
      <c r="AM81" s="40">
        <f t="shared" si="1195"/>
        <v>0</v>
      </c>
      <c r="AN81" s="40">
        <f t="shared" si="1195"/>
        <v>0</v>
      </c>
      <c r="AO81" s="40">
        <f t="shared" si="1195"/>
        <v>0</v>
      </c>
      <c r="AP81" s="40">
        <f t="shared" si="1195"/>
        <v>0</v>
      </c>
      <c r="AQ81" s="41">
        <f t="shared" si="1195"/>
        <v>0</v>
      </c>
      <c r="AR81" s="42">
        <f t="shared" si="1195"/>
        <v>0</v>
      </c>
      <c r="AS81" s="43">
        <f t="shared" si="1195"/>
        <v>0</v>
      </c>
      <c r="AT81" s="195">
        <f t="shared" ref="AT81" si="1196">IF($B79=$B73,COUNTIF(AV81:BB81,0),COUNTIF(AV82:BB82,0)+COUNTIF(AV82:BB82,""))</f>
        <v>7</v>
      </c>
      <c r="AU81" s="39">
        <f t="shared" ref="AU81:BB81" si="1197">IF($B73=$B79,AU82+AU75,AU82)</f>
        <v>0</v>
      </c>
      <c r="AV81" s="40">
        <f t="shared" si="1197"/>
        <v>0</v>
      </c>
      <c r="AW81" s="40">
        <f t="shared" si="1197"/>
        <v>0</v>
      </c>
      <c r="AX81" s="40">
        <f t="shared" si="1197"/>
        <v>0</v>
      </c>
      <c r="AY81" s="40">
        <f t="shared" si="1197"/>
        <v>0</v>
      </c>
      <c r="AZ81" s="41">
        <f t="shared" si="1197"/>
        <v>0</v>
      </c>
      <c r="BA81" s="42">
        <f t="shared" si="1197"/>
        <v>0</v>
      </c>
      <c r="BB81" s="43">
        <f t="shared" si="1197"/>
        <v>0</v>
      </c>
    </row>
    <row r="82" spans="1:54" ht="15.75" customHeight="1" x14ac:dyDescent="0.2">
      <c r="A82" s="1">
        <f t="shared" ref="A82" si="1198">A79</f>
        <v>0</v>
      </c>
      <c r="B82" s="313">
        <f t="shared" ref="B82" si="1199">B76+1</f>
        <v>11</v>
      </c>
      <c r="C82" s="314"/>
      <c r="D82" s="314"/>
      <c r="E82" s="314"/>
      <c r="F82" s="31"/>
      <c r="G82" s="183"/>
      <c r="H82" s="122">
        <f t="shared" ref="H82" si="1200">5-COUNTIF(AU79,0)-COUNTIF(AL79,0)-COUNTIF(AC79,0)-COUNTIF(T79,0)-COUNTIF(K79,0)</f>
        <v>0</v>
      </c>
      <c r="I82" s="165">
        <f t="shared" si="1157"/>
        <v>0</v>
      </c>
      <c r="J82" s="187">
        <f t="shared" ref="J82" si="1201">IF($B79=$B73,J76+IF($F79&lt;&gt;$G79,(K79+$G81-$G80)/$F79,K79/$F79),IF($F79&lt;&gt;G79,(K79+$G81-$G80)/$F79,K79/$F79))</f>
        <v>0</v>
      </c>
      <c r="K82" s="7">
        <f t="shared" ref="K82:K83" si="1202">SUM(L82:R82)</f>
        <v>0</v>
      </c>
      <c r="L82" s="26">
        <f t="shared" ref="L82:R82" si="1203">L79</f>
        <v>0</v>
      </c>
      <c r="M82" s="26">
        <f t="shared" si="1203"/>
        <v>0</v>
      </c>
      <c r="N82" s="26">
        <f t="shared" si="1203"/>
        <v>0</v>
      </c>
      <c r="O82" s="26">
        <f t="shared" si="1203"/>
        <v>0</v>
      </c>
      <c r="P82" s="26">
        <f t="shared" si="1203"/>
        <v>0</v>
      </c>
      <c r="Q82" s="29">
        <f t="shared" si="1203"/>
        <v>0</v>
      </c>
      <c r="R82" s="23">
        <f t="shared" si="1203"/>
        <v>0</v>
      </c>
      <c r="S82" s="187">
        <f t="shared" ref="S82" si="1204">IF($B79=$B73,S76+IF($F79&lt;&gt;$G79,(T79+$G81-$G80)/$F79,T79/$F79),IF($F79&lt;&gt;P79,(T79+$G81-$G80)/$F79,T79/$F79))</f>
        <v>0</v>
      </c>
      <c r="T82" s="7">
        <f t="shared" ref="T82:T83" si="1205">SUM(U82:AA82)</f>
        <v>0</v>
      </c>
      <c r="U82" s="26">
        <f t="shared" ref="U82:AA82" si="1206">U79</f>
        <v>0</v>
      </c>
      <c r="V82" s="26">
        <f t="shared" si="1206"/>
        <v>0</v>
      </c>
      <c r="W82" s="26">
        <f t="shared" si="1206"/>
        <v>0</v>
      </c>
      <c r="X82" s="26">
        <f t="shared" si="1206"/>
        <v>0</v>
      </c>
      <c r="Y82" s="113">
        <f t="shared" si="1206"/>
        <v>0</v>
      </c>
      <c r="Z82" s="29">
        <f t="shared" si="1206"/>
        <v>0</v>
      </c>
      <c r="AA82" s="23">
        <f t="shared" si="1206"/>
        <v>0</v>
      </c>
      <c r="AB82" s="187">
        <f t="shared" ref="AB82" si="1207">IF($B79=$B73,AB76+IF($F79&lt;&gt;$G79,(AC79+$G81-$G80)/$F79,AC79/$F79),IF($F79&lt;&gt;Y79,(AC79+$G81-$G80)/$F79,AC79/$F79))</f>
        <v>0</v>
      </c>
      <c r="AC82" s="7">
        <f t="shared" ref="AC82:AC83" si="1208">SUM(AD82:AJ82)</f>
        <v>0</v>
      </c>
      <c r="AD82" s="26">
        <f t="shared" ref="AD82:AJ82" si="1209">AD79</f>
        <v>0</v>
      </c>
      <c r="AE82" s="26">
        <f t="shared" si="1209"/>
        <v>0</v>
      </c>
      <c r="AF82" s="26">
        <f t="shared" si="1209"/>
        <v>0</v>
      </c>
      <c r="AG82" s="26">
        <f t="shared" si="1209"/>
        <v>0</v>
      </c>
      <c r="AH82" s="113">
        <f t="shared" si="1209"/>
        <v>0</v>
      </c>
      <c r="AI82" s="29">
        <f t="shared" si="1209"/>
        <v>0</v>
      </c>
      <c r="AJ82" s="23">
        <f t="shared" si="1209"/>
        <v>0</v>
      </c>
      <c r="AK82" s="187">
        <f t="shared" ref="AK82" si="1210">IF($B79=$B73,AK76+IF($F79&lt;&gt;$G79,(AL79+$G81-$G80)/$F79,AL79/$F79),IF($F79&lt;&gt;AH79,(AL79+$G81-$G80)/$F79,AL79/$F79))</f>
        <v>0</v>
      </c>
      <c r="AL82" s="7">
        <f t="shared" ref="AL82:AL83" si="1211">SUM(AM82:AS82)</f>
        <v>0</v>
      </c>
      <c r="AM82" s="26">
        <f t="shared" ref="AM82:AS82" si="1212">AM79</f>
        <v>0</v>
      </c>
      <c r="AN82" s="26">
        <f t="shared" si="1212"/>
        <v>0</v>
      </c>
      <c r="AO82" s="26">
        <f t="shared" si="1212"/>
        <v>0</v>
      </c>
      <c r="AP82" s="26">
        <f t="shared" si="1212"/>
        <v>0</v>
      </c>
      <c r="AQ82" s="113">
        <f t="shared" si="1212"/>
        <v>0</v>
      </c>
      <c r="AR82" s="29">
        <f t="shared" si="1212"/>
        <v>0</v>
      </c>
      <c r="AS82" s="23">
        <f t="shared" si="1212"/>
        <v>0</v>
      </c>
      <c r="AT82" s="187">
        <f t="shared" ref="AT82" si="1213">IF($B79=$B73,AT76+IF($F79&lt;&gt;$G79,(AU79+$G81-$G80)/$F79,AU79/$F79),IF($F79&lt;&gt;AQ79,(AU79+$G81-$G80)/$F79,AU79/$F79))</f>
        <v>0</v>
      </c>
      <c r="AU82" s="7">
        <f t="shared" ref="AU82:AU83" si="1214">SUM(AV82:BB82)</f>
        <v>0</v>
      </c>
      <c r="AV82" s="6">
        <f t="shared" ref="AV82" si="1215">IF(SUM($AM$9:$AS$9)=SUM($AV$9:$BB$9),AV79,IF(AND(SUM($AV$9:$BB$9)&gt;42,SUM($AV$9:$BB$9)&lt;49),AV79,0))</f>
        <v>0</v>
      </c>
      <c r="AW82" s="6">
        <f t="shared" ref="AW82:BB82" si="1216">IF(SUM($AM$9:$AS$9)=SUM($AV$9:$BB$9),AW79,IF(AND(SUM($AV$9:$BB$9)&gt;42,SUM($AV$9:$BB$9)&lt;49),AW79,0))</f>
        <v>0</v>
      </c>
      <c r="AX82" s="6">
        <f t="shared" si="1216"/>
        <v>0</v>
      </c>
      <c r="AY82" s="6">
        <f t="shared" si="1216"/>
        <v>0</v>
      </c>
      <c r="AZ82" s="26">
        <f t="shared" si="1216"/>
        <v>0</v>
      </c>
      <c r="BA82" s="29">
        <f t="shared" si="1216"/>
        <v>0</v>
      </c>
      <c r="BB82" s="23">
        <f t="shared" si="1216"/>
        <v>0</v>
      </c>
    </row>
    <row r="83" spans="1:54" ht="15.75" customHeight="1" x14ac:dyDescent="0.2">
      <c r="A83" s="1">
        <f t="shared" ref="A83:A84" si="1217">A82</f>
        <v>0</v>
      </c>
      <c r="B83" s="313"/>
      <c r="C83" s="314"/>
      <c r="D83" s="314"/>
      <c r="E83" s="314"/>
      <c r="F83" s="31"/>
      <c r="G83" s="183"/>
      <c r="H83" s="123">
        <f t="shared" ref="H83" si="1218">IF($B79=$B73,H77+F83,$F83)</f>
        <v>0</v>
      </c>
      <c r="I83" s="165">
        <f t="shared" si="1157"/>
        <v>0</v>
      </c>
      <c r="J83" s="141">
        <f t="shared" ref="J83" si="1219">IF($H82=0,0,IF($B73=$B79,IF($H84&gt;0,$H84+J77,K79+J77),IF($H84&gt;0,$H84,K79)))</f>
        <v>0</v>
      </c>
      <c r="K83" s="7">
        <f t="shared" si="1202"/>
        <v>0</v>
      </c>
      <c r="L83" s="6"/>
      <c r="M83" s="6"/>
      <c r="N83" s="6"/>
      <c r="O83" s="6"/>
      <c r="P83" s="26"/>
      <c r="Q83" s="29"/>
      <c r="R83" s="23"/>
      <c r="S83" s="141">
        <f t="shared" ref="S83" si="1220">IF($H82=0,0,IF($B73=$B79,IF($H84&gt;0,$H84+S77,T79+S77),IF($H84&gt;0,$H84,T79)))</f>
        <v>0</v>
      </c>
      <c r="T83" s="7">
        <f t="shared" si="1205"/>
        <v>0</v>
      </c>
      <c r="U83" s="6"/>
      <c r="V83" s="6"/>
      <c r="W83" s="6"/>
      <c r="X83" s="6"/>
      <c r="Y83" s="26"/>
      <c r="Z83" s="29"/>
      <c r="AA83" s="23"/>
      <c r="AB83" s="141">
        <f t="shared" ref="AB83" si="1221">IF($H82=0,0,IF($B73=$B79,IF($H84&gt;0,$H84+AB77,AC79+AB77),IF($H84&gt;0,$H84,AC79)))</f>
        <v>0</v>
      </c>
      <c r="AC83" s="7">
        <f t="shared" si="1208"/>
        <v>0</v>
      </c>
      <c r="AD83" s="6"/>
      <c r="AE83" s="6"/>
      <c r="AF83" s="6"/>
      <c r="AG83" s="6"/>
      <c r="AH83" s="26"/>
      <c r="AI83" s="29"/>
      <c r="AJ83" s="23"/>
      <c r="AK83" s="141">
        <f t="shared" ref="AK83" si="1222">IF($H82=0,0,IF($B73=$B79,IF($H84&gt;0,$H84+AK77,AL79+AK77),IF($H84&gt;0,$H84,AL79)))</f>
        <v>0</v>
      </c>
      <c r="AL83" s="7">
        <f t="shared" si="1211"/>
        <v>0</v>
      </c>
      <c r="AM83" s="6"/>
      <c r="AN83" s="6"/>
      <c r="AO83" s="6"/>
      <c r="AP83" s="6"/>
      <c r="AQ83" s="26"/>
      <c r="AR83" s="29"/>
      <c r="AS83" s="23"/>
      <c r="AT83" s="141">
        <f t="shared" ref="AT83" si="1223">IF($H82=0,0,IF($B73=$B79,IF($H84&gt;0,$H84+AT77,AU79+AT77),IF($H84&gt;0,$H84,AU79)))</f>
        <v>0</v>
      </c>
      <c r="AU83" s="7">
        <f t="shared" si="1214"/>
        <v>0</v>
      </c>
      <c r="AV83" s="6"/>
      <c r="AW83" s="6"/>
      <c r="AX83" s="6"/>
      <c r="AY83" s="6"/>
      <c r="AZ83" s="26"/>
      <c r="BA83" s="29"/>
      <c r="BB83" s="23"/>
    </row>
    <row r="84" spans="1:54" ht="18.75" customHeight="1" thickBot="1" x14ac:dyDescent="0.25">
      <c r="A84" s="1">
        <f t="shared" si="1217"/>
        <v>0</v>
      </c>
      <c r="B84" s="323" t="str">
        <f>IF(B79="",Wydruk!$AE$6,IF(J80=0,Wydruk!$AE$7,IF(AND(G80&lt;G81,B79&lt;&gt;$B85),Wydruk!$AE$13,IF(AND($B79=$B73,$B79&lt;&gt;$B85),IF(OR(OR(J84&lt;4,J84&gt;5),OR(S84&lt;4,S84&gt;5),OR(AB84&lt;4,AB84&gt;5),OR(AK84&lt;4,AK84&gt;5),OR(AND(AT84&lt;4,AT84&gt;0),AT84&gt;5)),Wydruk!$AE$8,Wydruk!$AE$9),IF($B79=$B85,IF($F83&lt;&gt;0,Wydruk!$AE$12,Wydruk!$AE$10),IF(OR(OR(J80&lt;4,J80&gt;5),OR(S80&lt;4,S80&gt;5),OR(AB80&lt;4,AB80&gt;5),OR(AK80&lt;4,AK80&gt;5),OR(AND(AT80&lt;4,AT80&gt;0),AT80&gt;5)),Wydruk!$AE$8,Wydruk!$AE$11))))))</f>
        <v>Uzupełnij liczby godzin tygodniowego planu</v>
      </c>
      <c r="C84" s="324"/>
      <c r="D84" s="324"/>
      <c r="E84" s="324"/>
      <c r="F84" s="173">
        <f>lipiec!F84</f>
        <v>0</v>
      </c>
      <c r="G84" s="184">
        <f>lipiec!G84</f>
        <v>0</v>
      </c>
      <c r="H84" s="191">
        <f t="shared" ref="H84" si="1224">IF(OR($G84=0,$F84=0,$G84="",$F84=""),0,$G84/$F84)</f>
        <v>0</v>
      </c>
      <c r="I84" s="193"/>
      <c r="J84" s="176">
        <f t="shared" ref="J84" si="1225">IF($B73=$B79,IF(L79+L74&gt;0,1,0)+IF(M79+M74&gt;0,1,0)+IF(N79+N74&gt;0,1,0)+IF(O79+O74&gt;0,1,0)+IF(P79+P74&gt;0,1,0)+IF(Q79+Q74&gt;0,1,0)+IF(R79+R74&gt;0,1,0),J80)</f>
        <v>0</v>
      </c>
      <c r="K84" s="133">
        <f t="shared" ref="K84" si="1226">IF(OR($B79=$B85,J84=0,(K80-Q84+O84)&lt;=0),0,(K80-Q84+O84)/J84)</f>
        <v>0</v>
      </c>
      <c r="L84" s="137">
        <f t="shared" ref="L84" si="1227">IF(K84*(7-J81)&lt;=0,0,K84*(7-J81))</f>
        <v>0</v>
      </c>
      <c r="M84" s="311">
        <f t="shared" ref="M84" si="1228">ROUND(IF(OR(K81-K84*(7-J81)+P84&lt;0,$B79=$B85,K84&lt;=0,K81=0),0,IF(K81-K84*(7-J81)+P84&gt;Q84-O84+P84,Q84-O84+P84,K81-K84*(7-J81)+P84)),1)</f>
        <v>0</v>
      </c>
      <c r="N84" s="312"/>
      <c r="O84" s="139">
        <f t="shared" ref="O84" si="1229">IF(OR($B79=$B85,J80=0),0,IF($B79=$B73,J79,$F79))</f>
        <v>0</v>
      </c>
      <c r="P84" s="30">
        <f t="shared" ref="P84" si="1230">IF(OR($B79=$B85,J84=0),0,$G81-$G80)</f>
        <v>0</v>
      </c>
      <c r="Q84" s="134">
        <f t="shared" ref="Q84" si="1231">IF(OR($B79=$B85,J84=0),0,J83)</f>
        <v>0</v>
      </c>
      <c r="R84" s="138">
        <f t="shared" ref="R84" si="1232">IF($B79=$B85,0,K81)</f>
        <v>0</v>
      </c>
      <c r="S84" s="176">
        <f t="shared" ref="S84" si="1233">IF($B73=$B79,IF(U79+U74&gt;0,1,0)+IF(V79+V74&gt;0,1,0)+IF(W79+W74&gt;0,1,0)+IF(X79+X74&gt;0,1,0)+IF(Y79+Y74&gt;0,1,0)+IF(Z79+Z74&gt;0,1,0)+IF(AA79+AA74&gt;0,1,0),S80)</f>
        <v>0</v>
      </c>
      <c r="T84" s="133">
        <f t="shared" ref="T84" si="1234">IF(OR($B79=$B85,S84=0,(T80-Z84+X84)&lt;=0),0,(T80-Z84+X84)/S84)</f>
        <v>0</v>
      </c>
      <c r="U84" s="137">
        <f t="shared" ref="U84" si="1235">IF(T84*(7-S81)&lt;=0,0,T84*(7-S81))</f>
        <v>0</v>
      </c>
      <c r="V84" s="311">
        <f t="shared" ref="V84" si="1236">ROUND(IF(OR(T81-T84*(7-S81)+Y84&lt;0,$B79=$B85,T84&lt;=0,T81=0),0,IF(T81-T84*(7-S81)+Y84&gt;Z84-X84+Y84,Z84-X84+Y84,T81-T84*(7-S81)+Y84)),1)</f>
        <v>0</v>
      </c>
      <c r="W84" s="312"/>
      <c r="X84" s="139">
        <f t="shared" ref="X84" si="1237">IF(OR($B79=$B85,S80=0),0,IF($B79=$B73,S79,$F79))</f>
        <v>0</v>
      </c>
      <c r="Y84" s="30">
        <f t="shared" ref="Y84" si="1238">IF(OR($B79=$B85,S84=0),0,$G81-$G80)</f>
        <v>0</v>
      </c>
      <c r="Z84" s="134">
        <f t="shared" ref="Z84" si="1239">IF(OR($B79=$B85,S84=0),0,S83)</f>
        <v>0</v>
      </c>
      <c r="AA84" s="138">
        <f t="shared" ref="AA84" si="1240">IF($B79=$B85,0,T81)</f>
        <v>0</v>
      </c>
      <c r="AB84" s="176">
        <f t="shared" ref="AB84" si="1241">IF($B73=$B79,IF(AD79+AD74&gt;0,1,0)+IF(AE79+AE74&gt;0,1,0)+IF(AF79+AF74&gt;0,1,0)+IF(AG79+AG74&gt;0,1,0)+IF(AH79+AH74&gt;0,1,0)+IF(AI79+AI74&gt;0,1,0)+IF(AJ79+AJ74&gt;0,1,0),AB80)</f>
        <v>0</v>
      </c>
      <c r="AC84" s="133">
        <f t="shared" ref="AC84" si="1242">IF(OR($B79=$B85,AB84=0,(AC80-AI84+AG84)&lt;=0),0,(AC80-AI84+AG84)/AB84)</f>
        <v>0</v>
      </c>
      <c r="AD84" s="137">
        <f t="shared" ref="AD84" si="1243">IF(AC84*(7-AB81)&lt;=0,0,AC84*(7-AB81))</f>
        <v>0</v>
      </c>
      <c r="AE84" s="311">
        <f t="shared" ref="AE84" si="1244">ROUND(IF(OR(AC81-AC84*(7-AB81)+AH84&lt;0,$B79=$B85,AC84&lt;=0,AC81=0),0,IF(AC81-AC84*(7-AB81)+AH84&gt;AI84-AG84+AH84,AI84-AG84+AH84,AC81-AC84*(7-AB81)+AH84)),1)</f>
        <v>0</v>
      </c>
      <c r="AF84" s="312"/>
      <c r="AG84" s="139">
        <f t="shared" ref="AG84" si="1245">IF(OR($B79=$B85,AB80=0),0,IF($B79=$B73,AB79,$F79))</f>
        <v>0</v>
      </c>
      <c r="AH84" s="30">
        <f t="shared" ref="AH84" si="1246">IF(OR($B79=$B85,AB84=0),0,$G81-$G80)</f>
        <v>0</v>
      </c>
      <c r="AI84" s="134">
        <f t="shared" ref="AI84" si="1247">IF(OR($B79=$B85,AB84=0),0,AB83)</f>
        <v>0</v>
      </c>
      <c r="AJ84" s="138">
        <f t="shared" ref="AJ84" si="1248">IF($B79=$B85,0,AC81)</f>
        <v>0</v>
      </c>
      <c r="AK84" s="176">
        <f t="shared" ref="AK84" si="1249">IF($B73=$B79,IF(AM79+AM74&gt;0,1,0)+IF(AN79+AN74&gt;0,1,0)+IF(AO79+AO74&gt;0,1,0)+IF(AP79+AP74&gt;0,1,0)+IF(AQ79+AQ74&gt;0,1,0)+IF(AR79+AR74&gt;0,1,0)+IF(AS79+AS74&gt;0,1,0),AK80)</f>
        <v>0</v>
      </c>
      <c r="AL84" s="133">
        <f t="shared" ref="AL84" si="1250">IF(OR($B79=$B85,AK84=0,(AL80-AR84+AP84)&lt;=0),0,(AL80-AR84+AP84)/AK84)</f>
        <v>0</v>
      </c>
      <c r="AM84" s="137">
        <f t="shared" ref="AM84" si="1251">IF(AL84*(7-AK81)&lt;=0,0,AL84*(7-AK81))</f>
        <v>0</v>
      </c>
      <c r="AN84" s="311">
        <f t="shared" ref="AN84" si="1252">ROUND(IF(OR(AL81-AL84*(7-AK81)+AQ84&lt;0,$B79=$B85,AL84&lt;=0,AL81=0),0,IF(AL81-AL84*(7-AK81)+AQ84&gt;AR84-AP84+AQ84,AR84-AP84+AQ84,AL81-AL84*(7-AK81)+AQ84)),1)</f>
        <v>0</v>
      </c>
      <c r="AO84" s="312"/>
      <c r="AP84" s="139">
        <f t="shared" ref="AP84" si="1253">IF(OR($B79=$B85,AK80=0),0,IF($B79=$B73,AK79,$F79))</f>
        <v>0</v>
      </c>
      <c r="AQ84" s="30">
        <f t="shared" ref="AQ84" si="1254">IF(OR($B79=$B85,AK84=0),0,$G81-$G80)</f>
        <v>0</v>
      </c>
      <c r="AR84" s="134">
        <f t="shared" ref="AR84" si="1255">IF(OR($B79=$B85,AK84=0),0,AK83)</f>
        <v>0</v>
      </c>
      <c r="AS84" s="138">
        <f t="shared" ref="AS84" si="1256">IF($B79=$B85,0,AL81)</f>
        <v>0</v>
      </c>
      <c r="AT84" s="176">
        <f t="shared" ref="AT84" si="1257">IF($B73=$B79,IF(AV79+AV74&gt;0,1,0)+IF(AW79+AW74&gt;0,1,0)+IF(AX79+AX74&gt;0,1,0)+IF(AY79+AY74&gt;0,1,0)+IF(AZ79+AZ74&gt;0,1,0)+IF(BA79+BA74&gt;0,1,0)+IF(BB79+BB74&gt;0,1,0),AT80)</f>
        <v>0</v>
      </c>
      <c r="AU84" s="133">
        <f t="shared" ref="AU84" si="1258">IF(OR($B79=$B85,AT84=0,(AU80-BA84+AY84)&lt;=0),0,(AU80-BA84+AY84)/AT84)</f>
        <v>0</v>
      </c>
      <c r="AV84" s="137">
        <f t="shared" ref="AV84" si="1259">IF(AU84*(7-AT81)&lt;=0,0,AU84*(7-AT81))</f>
        <v>0</v>
      </c>
      <c r="AW84" s="311">
        <f t="shared" ref="AW84" si="1260">ROUND(IF(OR(AU81-AU84*(7-AT81)+AZ84&lt;0,$B79=$B85,AU84&lt;=0,AU81=0),0,IF(AU81-AU84*(7-AT81)+AZ84&gt;BA84-AY84+AZ84,BA84-AY84+AZ84,AU81-AU84*(7-AT81)+AZ84)),1)</f>
        <v>0</v>
      </c>
      <c r="AX84" s="312"/>
      <c r="AY84" s="139">
        <f t="shared" ref="AY84" si="1261">IF(OR($B79=$B85,AT80=0),0,IF($B79=$B73,AT79,$F79))</f>
        <v>0</v>
      </c>
      <c r="AZ84" s="30">
        <f t="shared" ref="AZ84" si="1262">IF(OR($B79=$B85,AT84=0),0,$G81-$G80)</f>
        <v>0</v>
      </c>
      <c r="BA84" s="134">
        <f t="shared" ref="BA84" si="1263">IF(OR($B79=$B85,AT84=0),0,AT83)</f>
        <v>0</v>
      </c>
      <c r="BB84" s="138">
        <f t="shared" ref="BB84" si="1264">IF($B79=$B85,0,AU81)</f>
        <v>0</v>
      </c>
    </row>
    <row r="85" spans="1:54" ht="15.75" x14ac:dyDescent="0.2">
      <c r="A85" s="1">
        <f t="shared" ref="A85" si="1265">IF(B85="","1. Niewypełnione",B85)</f>
        <v>0</v>
      </c>
      <c r="B85" s="320">
        <f>lipiec!B85</f>
        <v>0</v>
      </c>
      <c r="C85" s="321">
        <f>lipiec!C85</f>
        <v>0</v>
      </c>
      <c r="D85" s="321">
        <f>lipiec!D85</f>
        <v>0</v>
      </c>
      <c r="E85" s="321">
        <f>lipiec!E85</f>
        <v>0</v>
      </c>
      <c r="F85" s="177">
        <f>lipiec!F85</f>
        <v>18</v>
      </c>
      <c r="G85" s="185">
        <f>lipiec!G85</f>
        <v>18</v>
      </c>
      <c r="H85" s="177"/>
      <c r="I85" s="192">
        <f t="shared" ref="I85:I89" si="1266">K85+T85+AC85+AL85+AU85</f>
        <v>0</v>
      </c>
      <c r="J85" s="186">
        <f t="shared" ref="J85" si="1267">IF(OR($B85=$B91,J88=0),0,ROUND((K86+P90)/J88,0))</f>
        <v>0</v>
      </c>
      <c r="K85" s="51">
        <f t="shared" ref="K85:K86" si="1268">SUM(L85:R85)</f>
        <v>0</v>
      </c>
      <c r="L85" s="52">
        <f>lipiec!L85</f>
        <v>0</v>
      </c>
      <c r="M85" s="52">
        <f>lipiec!M85</f>
        <v>0</v>
      </c>
      <c r="N85" s="52">
        <f>lipiec!N85</f>
        <v>0</v>
      </c>
      <c r="O85" s="52">
        <f>lipiec!O85</f>
        <v>0</v>
      </c>
      <c r="P85" s="53">
        <f>lipiec!P85</f>
        <v>0</v>
      </c>
      <c r="Q85" s="54">
        <f>lipiec!Q85</f>
        <v>0</v>
      </c>
      <c r="R85" s="55">
        <f>lipiec!R85</f>
        <v>0</v>
      </c>
      <c r="S85" s="188">
        <f t="shared" ref="S85" si="1269">IF(OR($B85=$B91,S88=0),0,ROUND((T86+Y90)/S88,0))</f>
        <v>0</v>
      </c>
      <c r="T85" s="51">
        <f t="shared" ref="T85:T86" si="1270">SUM(U85:AA85)</f>
        <v>0</v>
      </c>
      <c r="U85" s="52">
        <f>lipiec!U85</f>
        <v>0</v>
      </c>
      <c r="V85" s="52">
        <f>lipiec!V85</f>
        <v>0</v>
      </c>
      <c r="W85" s="52">
        <f>lipiec!W85</f>
        <v>0</v>
      </c>
      <c r="X85" s="52">
        <f>lipiec!X85</f>
        <v>0</v>
      </c>
      <c r="Y85" s="53">
        <f>lipiec!Y85</f>
        <v>0</v>
      </c>
      <c r="Z85" s="54">
        <f>lipiec!Z85</f>
        <v>0</v>
      </c>
      <c r="AA85" s="55">
        <f>lipiec!AA85</f>
        <v>0</v>
      </c>
      <c r="AB85" s="188">
        <f t="shared" ref="AB85" si="1271">IF(OR($B85=$B91,AB88=0),0,ROUND((AC86+AH90)/AB88,0))</f>
        <v>0</v>
      </c>
      <c r="AC85" s="51">
        <f t="shared" ref="AC85:AC86" si="1272">SUM(AD85:AJ85)</f>
        <v>0</v>
      </c>
      <c r="AD85" s="52">
        <f>lipiec!AD85</f>
        <v>0</v>
      </c>
      <c r="AE85" s="52">
        <f>lipiec!AE85</f>
        <v>0</v>
      </c>
      <c r="AF85" s="52">
        <f>lipiec!AF85</f>
        <v>0</v>
      </c>
      <c r="AG85" s="52">
        <f>lipiec!AG85</f>
        <v>0</v>
      </c>
      <c r="AH85" s="53">
        <f>lipiec!AH85</f>
        <v>0</v>
      </c>
      <c r="AI85" s="54">
        <f>lipiec!AI85</f>
        <v>0</v>
      </c>
      <c r="AJ85" s="55">
        <f>lipiec!AJ85</f>
        <v>0</v>
      </c>
      <c r="AK85" s="188">
        <f t="shared" ref="AK85" si="1273">IF(OR($B85=$B91,AK88=0),0,ROUND((AL86+AQ90)/AK88,0))</f>
        <v>0</v>
      </c>
      <c r="AL85" s="51">
        <f t="shared" ref="AL85:AL86" si="1274">SUM(AM85:AS85)</f>
        <v>0</v>
      </c>
      <c r="AM85" s="52">
        <f>lipiec!AM85</f>
        <v>0</v>
      </c>
      <c r="AN85" s="52">
        <f>lipiec!AN85</f>
        <v>0</v>
      </c>
      <c r="AO85" s="52">
        <f>lipiec!AO85</f>
        <v>0</v>
      </c>
      <c r="AP85" s="52">
        <f>lipiec!AP85</f>
        <v>0</v>
      </c>
      <c r="AQ85" s="53">
        <f>lipiec!AQ85</f>
        <v>0</v>
      </c>
      <c r="AR85" s="54">
        <f>lipiec!AR85</f>
        <v>0</v>
      </c>
      <c r="AS85" s="55">
        <f>lipiec!AS85</f>
        <v>0</v>
      </c>
      <c r="AT85" s="188">
        <f t="shared" ref="AT85" si="1275">IF(OR($B85=$B91,AT88=0),0,ROUND((AU86+AZ90)/AT88,0))</f>
        <v>0</v>
      </c>
      <c r="AU85" s="51">
        <f t="shared" ref="AU85:AU86" si="1276">SUM(AV85:BB85)</f>
        <v>0</v>
      </c>
      <c r="AV85" s="52">
        <f t="shared" ref="AV85" si="1277">IF(SUM($AM$9:$AS$9)=SUM($AV$9:$BB$9),AM85,IF(AND(SUM($AV$9:$BB$9)&gt;42,SUM($AV$9:$BB$9)&lt;49),AM85,0))</f>
        <v>0</v>
      </c>
      <c r="AW85" s="52">
        <f t="shared" ref="AW85" si="1278">IF(SUM($AM$9:$AS$9)=SUM($AV$9:$BB$9),AN85,IF(AND(SUM($AV$9:$BB$9)&gt;42,SUM($AV$9:$BB$9)&lt;49),AN85,0))</f>
        <v>0</v>
      </c>
      <c r="AX85" s="52">
        <f t="shared" ref="AX85" si="1279">IF(SUM($AM$9:$AS$9)=SUM($AV$9:$BB$9),AO85,IF(AND(SUM($AV$9:$BB$9)&gt;42,SUM($AV$9:$BB$9)&lt;49),AO85,0))</f>
        <v>0</v>
      </c>
      <c r="AY85" s="52">
        <f t="shared" ref="AY85" si="1280">IF(SUM($AM$9:$AS$9)=SUM($AV$9:$BB$9),AP85,IF(AND(SUM($AV$9:$BB$9)&gt;42,SUM($AV$9:$BB$9)&lt;49),AP85,0))</f>
        <v>0</v>
      </c>
      <c r="AZ85" s="53">
        <f t="shared" ref="AZ85" si="1281">IF(SUM($AM$9:$AS$9)=SUM($AV$9:$BB$9),AQ85,IF(AND(SUM($AV$9:$BB$9)&gt;42,SUM($AV$9:$BB$9)&lt;49),AQ85,0))</f>
        <v>0</v>
      </c>
      <c r="BA85" s="54">
        <f t="shared" ref="BA85" si="1282">IF(SUM($AM$9:$AS$9)=SUM($AV$9:$BB$9),AR85,IF(AND(SUM($AV$9:$BB$9)&gt;42,SUM($AV$9:$BB$9)&lt;49),AR85,0))</f>
        <v>0</v>
      </c>
      <c r="BB85" s="55">
        <f t="shared" ref="BB85" si="1283">IF(SUM($AM$9:$AS$9)=SUM($AV$9:$BB$9),AS85,IF(AND(SUM($AV$9:$BB$9)&gt;42,SUM($AV$9:$BB$9)&lt;49),AS85,0))</f>
        <v>0</v>
      </c>
    </row>
    <row r="86" spans="1:54" ht="12.75" hidden="1" customHeight="1" x14ac:dyDescent="0.2">
      <c r="B86" s="93"/>
      <c r="C86" s="94"/>
      <c r="D86" s="95"/>
      <c r="E86" s="115"/>
      <c r="F86" s="140" t="b">
        <f t="shared" ref="F86" si="1284">IF($B79=$B85,OR(F80,G85&lt;F85),G85&lt;F85)</f>
        <v>0</v>
      </c>
      <c r="G86" s="189">
        <f t="shared" ref="G86" si="1285">IF(AND($B79=$B85,$B79&lt;&gt;"",$B79&lt;&gt;0),G85+G80,G85)</f>
        <v>18</v>
      </c>
      <c r="H86" s="120"/>
      <c r="I86" s="165">
        <f t="shared" si="1266"/>
        <v>0</v>
      </c>
      <c r="J86" s="194">
        <f t="shared" ref="J86" si="1286">7-COUNTIF(L85:R85,0)-COUNTIF(L85:R85,"")</f>
        <v>0</v>
      </c>
      <c r="K86" s="22">
        <f t="shared" si="1268"/>
        <v>0</v>
      </c>
      <c r="L86" s="35">
        <f t="shared" ref="L86:R86" si="1287">IF($B79=$B85,L85+L80,L85)</f>
        <v>0</v>
      </c>
      <c r="M86" s="35">
        <f t="shared" si="1287"/>
        <v>0</v>
      </c>
      <c r="N86" s="35">
        <f t="shared" si="1287"/>
        <v>0</v>
      </c>
      <c r="O86" s="35">
        <f t="shared" si="1287"/>
        <v>0</v>
      </c>
      <c r="P86" s="36">
        <f t="shared" si="1287"/>
        <v>0</v>
      </c>
      <c r="Q86" s="37">
        <f t="shared" si="1287"/>
        <v>0</v>
      </c>
      <c r="R86" s="38">
        <f t="shared" si="1287"/>
        <v>0</v>
      </c>
      <c r="S86" s="194">
        <f t="shared" ref="S86" si="1288">7-COUNTIF(U85:AA85,0)-COUNTIF(U85:AA85,"")</f>
        <v>0</v>
      </c>
      <c r="T86" s="22">
        <f t="shared" si="1270"/>
        <v>0</v>
      </c>
      <c r="U86" s="35">
        <f t="shared" ref="U86:AA86" si="1289">IF($B79=$B85,U85+U80,U85)</f>
        <v>0</v>
      </c>
      <c r="V86" s="35">
        <f t="shared" si="1289"/>
        <v>0</v>
      </c>
      <c r="W86" s="35">
        <f t="shared" si="1289"/>
        <v>0</v>
      </c>
      <c r="X86" s="35">
        <f t="shared" si="1289"/>
        <v>0</v>
      </c>
      <c r="Y86" s="36">
        <f t="shared" si="1289"/>
        <v>0</v>
      </c>
      <c r="Z86" s="37">
        <f t="shared" si="1289"/>
        <v>0</v>
      </c>
      <c r="AA86" s="38">
        <f t="shared" si="1289"/>
        <v>0</v>
      </c>
      <c r="AB86" s="194">
        <f t="shared" ref="AB86" si="1290">7-COUNTIF(AD85:AJ85,0)-COUNTIF(AD85:AJ85,"")</f>
        <v>0</v>
      </c>
      <c r="AC86" s="22">
        <f t="shared" si="1272"/>
        <v>0</v>
      </c>
      <c r="AD86" s="35">
        <f t="shared" ref="AD86:AJ86" si="1291">IF($B79=$B85,AD85+AD80,AD85)</f>
        <v>0</v>
      </c>
      <c r="AE86" s="35">
        <f t="shared" si="1291"/>
        <v>0</v>
      </c>
      <c r="AF86" s="35">
        <f t="shared" si="1291"/>
        <v>0</v>
      </c>
      <c r="AG86" s="35">
        <f t="shared" si="1291"/>
        <v>0</v>
      </c>
      <c r="AH86" s="36">
        <f t="shared" si="1291"/>
        <v>0</v>
      </c>
      <c r="AI86" s="37">
        <f t="shared" si="1291"/>
        <v>0</v>
      </c>
      <c r="AJ86" s="38">
        <f t="shared" si="1291"/>
        <v>0</v>
      </c>
      <c r="AK86" s="194">
        <f t="shared" ref="AK86" si="1292">7-COUNTIF(AM85:AS85,0)-COUNTIF(AM85:AS85,"")</f>
        <v>0</v>
      </c>
      <c r="AL86" s="22">
        <f t="shared" si="1274"/>
        <v>0</v>
      </c>
      <c r="AM86" s="35">
        <f t="shared" ref="AM86:AS86" si="1293">IF($B79=$B85,AM85+AM80,AM85)</f>
        <v>0</v>
      </c>
      <c r="AN86" s="35">
        <f t="shared" si="1293"/>
        <v>0</v>
      </c>
      <c r="AO86" s="35">
        <f t="shared" si="1293"/>
        <v>0</v>
      </c>
      <c r="AP86" s="35">
        <f t="shared" si="1293"/>
        <v>0</v>
      </c>
      <c r="AQ86" s="36">
        <f t="shared" si="1293"/>
        <v>0</v>
      </c>
      <c r="AR86" s="37">
        <f t="shared" si="1293"/>
        <v>0</v>
      </c>
      <c r="AS86" s="38">
        <f t="shared" si="1293"/>
        <v>0</v>
      </c>
      <c r="AT86" s="194">
        <f t="shared" ref="AT86" si="1294">7-COUNTIF(AV85:BB85,0)-COUNTIF(AV85:BB85,"")</f>
        <v>0</v>
      </c>
      <c r="AU86" s="22">
        <f t="shared" si="1276"/>
        <v>0</v>
      </c>
      <c r="AV86" s="35">
        <f t="shared" ref="AV86:BB86" si="1295">IF($B79=$B85,AV85+AV80,AV85)</f>
        <v>0</v>
      </c>
      <c r="AW86" s="35">
        <f t="shared" si="1295"/>
        <v>0</v>
      </c>
      <c r="AX86" s="35">
        <f t="shared" si="1295"/>
        <v>0</v>
      </c>
      <c r="AY86" s="35">
        <f t="shared" si="1295"/>
        <v>0</v>
      </c>
      <c r="AZ86" s="36">
        <f t="shared" si="1295"/>
        <v>0</v>
      </c>
      <c r="BA86" s="37">
        <f t="shared" si="1295"/>
        <v>0</v>
      </c>
      <c r="BB86" s="38">
        <f t="shared" si="1295"/>
        <v>0</v>
      </c>
    </row>
    <row r="87" spans="1:54" ht="15" hidden="1" customHeight="1" x14ac:dyDescent="0.2">
      <c r="B87" s="116"/>
      <c r="C87" s="117"/>
      <c r="D87" s="118"/>
      <c r="E87" s="119"/>
      <c r="F87" s="92"/>
      <c r="G87" s="190">
        <f t="shared" ref="G87" si="1296">IF(AND($B79=$B85,$B79&lt;&gt;"",$B79&lt;&gt;0),F85+G81,F85)</f>
        <v>18</v>
      </c>
      <c r="H87" s="121"/>
      <c r="I87" s="165">
        <f t="shared" si="1266"/>
        <v>0</v>
      </c>
      <c r="J87" s="195">
        <f t="shared" ref="J87" si="1297">IF($B85=$B79,COUNTIF(L87:R87,0),COUNTIF(L88:R88,0)+COUNTIF(L88:R88,""))</f>
        <v>7</v>
      </c>
      <c r="K87" s="39">
        <f t="shared" ref="K87:R87" si="1298">IF($B79=$B85,K88+K81,K88)</f>
        <v>0</v>
      </c>
      <c r="L87" s="40">
        <f t="shared" si="1298"/>
        <v>0</v>
      </c>
      <c r="M87" s="40">
        <f t="shared" si="1298"/>
        <v>0</v>
      </c>
      <c r="N87" s="40">
        <f t="shared" si="1298"/>
        <v>0</v>
      </c>
      <c r="O87" s="40">
        <f t="shared" si="1298"/>
        <v>0</v>
      </c>
      <c r="P87" s="41">
        <f t="shared" si="1298"/>
        <v>0</v>
      </c>
      <c r="Q87" s="42">
        <f t="shared" si="1298"/>
        <v>0</v>
      </c>
      <c r="R87" s="43">
        <f t="shared" si="1298"/>
        <v>0</v>
      </c>
      <c r="S87" s="195">
        <f t="shared" ref="S87" si="1299">IF($B85=$B79,COUNTIF(U87:AA87,0),COUNTIF(U88:AA88,0)+COUNTIF(U88:AA88,""))</f>
        <v>7</v>
      </c>
      <c r="T87" s="39">
        <f t="shared" ref="T87:AA87" si="1300">IF($B79=$B85,T88+T81,T88)</f>
        <v>0</v>
      </c>
      <c r="U87" s="40">
        <f t="shared" si="1300"/>
        <v>0</v>
      </c>
      <c r="V87" s="40">
        <f t="shared" si="1300"/>
        <v>0</v>
      </c>
      <c r="W87" s="40">
        <f t="shared" si="1300"/>
        <v>0</v>
      </c>
      <c r="X87" s="40">
        <f t="shared" si="1300"/>
        <v>0</v>
      </c>
      <c r="Y87" s="41">
        <f t="shared" si="1300"/>
        <v>0</v>
      </c>
      <c r="Z87" s="42">
        <f t="shared" si="1300"/>
        <v>0</v>
      </c>
      <c r="AA87" s="43">
        <f t="shared" si="1300"/>
        <v>0</v>
      </c>
      <c r="AB87" s="195">
        <f t="shared" ref="AB87" si="1301">IF($B85=$B79,COUNTIF(AD87:AJ87,0),COUNTIF(AD88:AJ88,0)+COUNTIF(AD88:AJ88,""))</f>
        <v>7</v>
      </c>
      <c r="AC87" s="39">
        <f t="shared" ref="AC87:AJ87" si="1302">IF($B79=$B85,AC88+AC81,AC88)</f>
        <v>0</v>
      </c>
      <c r="AD87" s="40">
        <f t="shared" si="1302"/>
        <v>0</v>
      </c>
      <c r="AE87" s="40">
        <f t="shared" si="1302"/>
        <v>0</v>
      </c>
      <c r="AF87" s="40">
        <f t="shared" si="1302"/>
        <v>0</v>
      </c>
      <c r="AG87" s="40">
        <f t="shared" si="1302"/>
        <v>0</v>
      </c>
      <c r="AH87" s="41">
        <f t="shared" si="1302"/>
        <v>0</v>
      </c>
      <c r="AI87" s="42">
        <f t="shared" si="1302"/>
        <v>0</v>
      </c>
      <c r="AJ87" s="43">
        <f t="shared" si="1302"/>
        <v>0</v>
      </c>
      <c r="AK87" s="195">
        <f t="shared" ref="AK87" si="1303">IF($B85=$B79,COUNTIF(AM87:AS87,0),COUNTIF(AM88:AS88,0)+COUNTIF(AM88:AS88,""))</f>
        <v>7</v>
      </c>
      <c r="AL87" s="39">
        <f t="shared" ref="AL87:AS87" si="1304">IF($B79=$B85,AL88+AL81,AL88)</f>
        <v>0</v>
      </c>
      <c r="AM87" s="40">
        <f t="shared" si="1304"/>
        <v>0</v>
      </c>
      <c r="AN87" s="40">
        <f t="shared" si="1304"/>
        <v>0</v>
      </c>
      <c r="AO87" s="40">
        <f t="shared" si="1304"/>
        <v>0</v>
      </c>
      <c r="AP87" s="40">
        <f t="shared" si="1304"/>
        <v>0</v>
      </c>
      <c r="AQ87" s="41">
        <f t="shared" si="1304"/>
        <v>0</v>
      </c>
      <c r="AR87" s="42">
        <f t="shared" si="1304"/>
        <v>0</v>
      </c>
      <c r="AS87" s="43">
        <f t="shared" si="1304"/>
        <v>0</v>
      </c>
      <c r="AT87" s="195">
        <f t="shared" ref="AT87" si="1305">IF($B85=$B79,COUNTIF(AV87:BB87,0),COUNTIF(AV88:BB88,0)+COUNTIF(AV88:BB88,""))</f>
        <v>7</v>
      </c>
      <c r="AU87" s="39">
        <f t="shared" ref="AU87:BB87" si="1306">IF($B79=$B85,AU88+AU81,AU88)</f>
        <v>0</v>
      </c>
      <c r="AV87" s="40">
        <f t="shared" si="1306"/>
        <v>0</v>
      </c>
      <c r="AW87" s="40">
        <f t="shared" si="1306"/>
        <v>0</v>
      </c>
      <c r="AX87" s="40">
        <f t="shared" si="1306"/>
        <v>0</v>
      </c>
      <c r="AY87" s="40">
        <f t="shared" si="1306"/>
        <v>0</v>
      </c>
      <c r="AZ87" s="41">
        <f t="shared" si="1306"/>
        <v>0</v>
      </c>
      <c r="BA87" s="42">
        <f t="shared" si="1306"/>
        <v>0</v>
      </c>
      <c r="BB87" s="43">
        <f t="shared" si="1306"/>
        <v>0</v>
      </c>
    </row>
    <row r="88" spans="1:54" ht="15.75" customHeight="1" x14ac:dyDescent="0.2">
      <c r="A88" s="1">
        <f t="shared" ref="A88" si="1307">A85</f>
        <v>0</v>
      </c>
      <c r="B88" s="313">
        <f t="shared" ref="B88" si="1308">B82+1</f>
        <v>12</v>
      </c>
      <c r="C88" s="314"/>
      <c r="D88" s="314"/>
      <c r="E88" s="314"/>
      <c r="F88" s="31"/>
      <c r="G88" s="183"/>
      <c r="H88" s="122">
        <f t="shared" ref="H88" si="1309">5-COUNTIF(AU85,0)-COUNTIF(AL85,0)-COUNTIF(AC85,0)-COUNTIF(T85,0)-COUNTIF(K85,0)</f>
        <v>0</v>
      </c>
      <c r="I88" s="165">
        <f t="shared" si="1266"/>
        <v>0</v>
      </c>
      <c r="J88" s="187">
        <f t="shared" ref="J88" si="1310">IF($B85=$B79,J82+IF($F85&lt;&gt;$G85,(K85+$G87-$G86)/$F85,K85/$F85),IF($F85&lt;&gt;G85,(K85+$G87-$G86)/$F85,K85/$F85))</f>
        <v>0</v>
      </c>
      <c r="K88" s="7">
        <f t="shared" ref="K88:K89" si="1311">SUM(L88:R88)</f>
        <v>0</v>
      </c>
      <c r="L88" s="26">
        <f t="shared" ref="L88:R88" si="1312">L85</f>
        <v>0</v>
      </c>
      <c r="M88" s="26">
        <f t="shared" si="1312"/>
        <v>0</v>
      </c>
      <c r="N88" s="26">
        <f t="shared" si="1312"/>
        <v>0</v>
      </c>
      <c r="O88" s="26">
        <f t="shared" si="1312"/>
        <v>0</v>
      </c>
      <c r="P88" s="26">
        <f t="shared" si="1312"/>
        <v>0</v>
      </c>
      <c r="Q88" s="29">
        <f t="shared" si="1312"/>
        <v>0</v>
      </c>
      <c r="R88" s="23">
        <f t="shared" si="1312"/>
        <v>0</v>
      </c>
      <c r="S88" s="187">
        <f t="shared" ref="S88" si="1313">IF($B85=$B79,S82+IF($F85&lt;&gt;$G85,(T85+$G87-$G86)/$F85,T85/$F85),IF($F85&lt;&gt;P85,(T85+$G87-$G86)/$F85,T85/$F85))</f>
        <v>0</v>
      </c>
      <c r="T88" s="7">
        <f t="shared" ref="T88:T89" si="1314">SUM(U88:AA88)</f>
        <v>0</v>
      </c>
      <c r="U88" s="26">
        <f t="shared" ref="U88:AA88" si="1315">U85</f>
        <v>0</v>
      </c>
      <c r="V88" s="26">
        <f t="shared" si="1315"/>
        <v>0</v>
      </c>
      <c r="W88" s="26">
        <f t="shared" si="1315"/>
        <v>0</v>
      </c>
      <c r="X88" s="26">
        <f t="shared" si="1315"/>
        <v>0</v>
      </c>
      <c r="Y88" s="113">
        <f t="shared" si="1315"/>
        <v>0</v>
      </c>
      <c r="Z88" s="29">
        <f t="shared" si="1315"/>
        <v>0</v>
      </c>
      <c r="AA88" s="23">
        <f t="shared" si="1315"/>
        <v>0</v>
      </c>
      <c r="AB88" s="187">
        <f t="shared" ref="AB88" si="1316">IF($B85=$B79,AB82+IF($F85&lt;&gt;$G85,(AC85+$G87-$G86)/$F85,AC85/$F85),IF($F85&lt;&gt;Y85,(AC85+$G87-$G86)/$F85,AC85/$F85))</f>
        <v>0</v>
      </c>
      <c r="AC88" s="7">
        <f t="shared" ref="AC88:AC89" si="1317">SUM(AD88:AJ88)</f>
        <v>0</v>
      </c>
      <c r="AD88" s="26">
        <f t="shared" ref="AD88:AJ88" si="1318">AD85</f>
        <v>0</v>
      </c>
      <c r="AE88" s="26">
        <f t="shared" si="1318"/>
        <v>0</v>
      </c>
      <c r="AF88" s="26">
        <f t="shared" si="1318"/>
        <v>0</v>
      </c>
      <c r="AG88" s="26">
        <f t="shared" si="1318"/>
        <v>0</v>
      </c>
      <c r="AH88" s="113">
        <f t="shared" si="1318"/>
        <v>0</v>
      </c>
      <c r="AI88" s="29">
        <f t="shared" si="1318"/>
        <v>0</v>
      </c>
      <c r="AJ88" s="23">
        <f t="shared" si="1318"/>
        <v>0</v>
      </c>
      <c r="AK88" s="187">
        <f t="shared" ref="AK88" si="1319">IF($B85=$B79,AK82+IF($F85&lt;&gt;$G85,(AL85+$G87-$G86)/$F85,AL85/$F85),IF($F85&lt;&gt;AH85,(AL85+$G87-$G86)/$F85,AL85/$F85))</f>
        <v>0</v>
      </c>
      <c r="AL88" s="7">
        <f t="shared" ref="AL88:AL89" si="1320">SUM(AM88:AS88)</f>
        <v>0</v>
      </c>
      <c r="AM88" s="26">
        <f t="shared" ref="AM88:AS88" si="1321">AM85</f>
        <v>0</v>
      </c>
      <c r="AN88" s="26">
        <f t="shared" si="1321"/>
        <v>0</v>
      </c>
      <c r="AO88" s="26">
        <f t="shared" si="1321"/>
        <v>0</v>
      </c>
      <c r="AP88" s="26">
        <f t="shared" si="1321"/>
        <v>0</v>
      </c>
      <c r="AQ88" s="113">
        <f t="shared" si="1321"/>
        <v>0</v>
      </c>
      <c r="AR88" s="29">
        <f t="shared" si="1321"/>
        <v>0</v>
      </c>
      <c r="AS88" s="23">
        <f t="shared" si="1321"/>
        <v>0</v>
      </c>
      <c r="AT88" s="187">
        <f t="shared" ref="AT88" si="1322">IF($B85=$B79,AT82+IF($F85&lt;&gt;$G85,(AU85+$G87-$G86)/$F85,AU85/$F85),IF($F85&lt;&gt;AQ85,(AU85+$G87-$G86)/$F85,AU85/$F85))</f>
        <v>0</v>
      </c>
      <c r="AU88" s="7">
        <f t="shared" ref="AU88:AU89" si="1323">SUM(AV88:BB88)</f>
        <v>0</v>
      </c>
      <c r="AV88" s="6">
        <f t="shared" ref="AV88" si="1324">IF(SUM($AM$9:$AS$9)=SUM($AV$9:$BB$9),AV85,IF(AND(SUM($AV$9:$BB$9)&gt;42,SUM($AV$9:$BB$9)&lt;49),AV85,0))</f>
        <v>0</v>
      </c>
      <c r="AW88" s="6">
        <f t="shared" ref="AW88:BB88" si="1325">IF(SUM($AM$9:$AS$9)=SUM($AV$9:$BB$9),AW85,IF(AND(SUM($AV$9:$BB$9)&gt;42,SUM($AV$9:$BB$9)&lt;49),AW85,0))</f>
        <v>0</v>
      </c>
      <c r="AX88" s="6">
        <f t="shared" si="1325"/>
        <v>0</v>
      </c>
      <c r="AY88" s="6">
        <f t="shared" si="1325"/>
        <v>0</v>
      </c>
      <c r="AZ88" s="26">
        <f t="shared" si="1325"/>
        <v>0</v>
      </c>
      <c r="BA88" s="29">
        <f t="shared" si="1325"/>
        <v>0</v>
      </c>
      <c r="BB88" s="23">
        <f t="shared" si="1325"/>
        <v>0</v>
      </c>
    </row>
    <row r="89" spans="1:54" ht="15.75" customHeight="1" x14ac:dyDescent="0.2">
      <c r="A89" s="1">
        <f t="shared" ref="A89:A90" si="1326">A88</f>
        <v>0</v>
      </c>
      <c r="B89" s="313"/>
      <c r="C89" s="314"/>
      <c r="D89" s="314"/>
      <c r="E89" s="314"/>
      <c r="F89" s="31"/>
      <c r="G89" s="183"/>
      <c r="H89" s="123">
        <f t="shared" ref="H89" si="1327">IF($B85=$B79,H83+F89,$F89)</f>
        <v>0</v>
      </c>
      <c r="I89" s="165">
        <f t="shared" si="1266"/>
        <v>0</v>
      </c>
      <c r="J89" s="141">
        <f t="shared" ref="J89" si="1328">IF($H88=0,0,IF($B79=$B85,IF($H90&gt;0,$H90+J83,K85+J83),IF($H90&gt;0,$H90,K85)))</f>
        <v>0</v>
      </c>
      <c r="K89" s="7">
        <f t="shared" si="1311"/>
        <v>0</v>
      </c>
      <c r="L89" s="6"/>
      <c r="M89" s="6"/>
      <c r="N89" s="6"/>
      <c r="O89" s="6"/>
      <c r="P89" s="26"/>
      <c r="Q89" s="29"/>
      <c r="R89" s="23"/>
      <c r="S89" s="141">
        <f t="shared" ref="S89" si="1329">IF($H88=0,0,IF($B79=$B85,IF($H90&gt;0,$H90+S83,T85+S83),IF($H90&gt;0,$H90,T85)))</f>
        <v>0</v>
      </c>
      <c r="T89" s="7">
        <f t="shared" si="1314"/>
        <v>0</v>
      </c>
      <c r="U89" s="6"/>
      <c r="V89" s="6"/>
      <c r="W89" s="6"/>
      <c r="X89" s="6"/>
      <c r="Y89" s="26"/>
      <c r="Z89" s="29"/>
      <c r="AA89" s="23"/>
      <c r="AB89" s="141">
        <f t="shared" ref="AB89" si="1330">IF($H88=0,0,IF($B79=$B85,IF($H90&gt;0,$H90+AB83,AC85+AB83),IF($H90&gt;0,$H90,AC85)))</f>
        <v>0</v>
      </c>
      <c r="AC89" s="7">
        <f t="shared" si="1317"/>
        <v>0</v>
      </c>
      <c r="AD89" s="6"/>
      <c r="AE89" s="6"/>
      <c r="AF89" s="6"/>
      <c r="AG89" s="6"/>
      <c r="AH89" s="26"/>
      <c r="AI89" s="29"/>
      <c r="AJ89" s="23"/>
      <c r="AK89" s="141">
        <f t="shared" ref="AK89" si="1331">IF($H88=0,0,IF($B79=$B85,IF($H90&gt;0,$H90+AK83,AL85+AK83),IF($H90&gt;0,$H90,AL85)))</f>
        <v>0</v>
      </c>
      <c r="AL89" s="7">
        <f t="shared" si="1320"/>
        <v>0</v>
      </c>
      <c r="AM89" s="6"/>
      <c r="AN89" s="6"/>
      <c r="AO89" s="6"/>
      <c r="AP89" s="6"/>
      <c r="AQ89" s="26"/>
      <c r="AR89" s="29"/>
      <c r="AS89" s="23"/>
      <c r="AT89" s="141">
        <f t="shared" ref="AT89" si="1332">IF($H88=0,0,IF($B79=$B85,IF($H90&gt;0,$H90+AT83,AU85+AT83),IF($H90&gt;0,$H90,AU85)))</f>
        <v>0</v>
      </c>
      <c r="AU89" s="7">
        <f t="shared" si="1323"/>
        <v>0</v>
      </c>
      <c r="AV89" s="6"/>
      <c r="AW89" s="6"/>
      <c r="AX89" s="6"/>
      <c r="AY89" s="6"/>
      <c r="AZ89" s="26"/>
      <c r="BA89" s="29"/>
      <c r="BB89" s="23"/>
    </row>
    <row r="90" spans="1:54" ht="18.75" customHeight="1" thickBot="1" x14ac:dyDescent="0.25">
      <c r="A90" s="1">
        <f t="shared" si="1326"/>
        <v>0</v>
      </c>
      <c r="B90" s="323" t="str">
        <f>IF(B85="",Wydruk!$AE$6,IF(J86=0,Wydruk!$AE$7,IF(AND(G86&lt;G87,B85&lt;&gt;$B91),Wydruk!$AE$13,IF(AND($B85=$B79,$B85&lt;&gt;$B91),IF(OR(OR(J90&lt;4,J90&gt;5),OR(S90&lt;4,S90&gt;5),OR(AB90&lt;4,AB90&gt;5),OR(AK90&lt;4,AK90&gt;5),OR(AND(AT90&lt;4,AT90&gt;0),AT90&gt;5)),Wydruk!$AE$8,Wydruk!$AE$9),IF($B85=$B91,IF($F89&lt;&gt;0,Wydruk!$AE$12,Wydruk!$AE$10),IF(OR(OR(J86&lt;4,J86&gt;5),OR(S86&lt;4,S86&gt;5),OR(AB86&lt;4,AB86&gt;5),OR(AK86&lt;4,AK86&gt;5),OR(AND(AT86&lt;4,AT86&gt;0),AT86&gt;5)),Wydruk!$AE$8,Wydruk!$AE$11))))))</f>
        <v>Uzupełnij liczby godzin tygodniowego planu</v>
      </c>
      <c r="C90" s="324"/>
      <c r="D90" s="324"/>
      <c r="E90" s="324"/>
      <c r="F90" s="173">
        <f>lipiec!F90</f>
        <v>0</v>
      </c>
      <c r="G90" s="184">
        <f>lipiec!G90</f>
        <v>0</v>
      </c>
      <c r="H90" s="191">
        <f t="shared" ref="H90" si="1333">IF(OR($G90=0,$F90=0,$G90="",$F90=""),0,$G90/$F90)</f>
        <v>0</v>
      </c>
      <c r="I90" s="193"/>
      <c r="J90" s="176">
        <f t="shared" ref="J90" si="1334">IF($B79=$B85,IF(L85+L80&gt;0,1,0)+IF(M85+M80&gt;0,1,0)+IF(N85+N80&gt;0,1,0)+IF(O85+O80&gt;0,1,0)+IF(P85+P80&gt;0,1,0)+IF(Q85+Q80&gt;0,1,0)+IF(R85+R80&gt;0,1,0),J86)</f>
        <v>0</v>
      </c>
      <c r="K90" s="133">
        <f t="shared" ref="K90" si="1335">IF(OR($B85=$B91,J90=0,(K86-Q90+O90)&lt;=0),0,(K86-Q90+O90)/J90)</f>
        <v>0</v>
      </c>
      <c r="L90" s="137">
        <f t="shared" ref="L90" si="1336">IF(K90*(7-J87)&lt;=0,0,K90*(7-J87))</f>
        <v>0</v>
      </c>
      <c r="M90" s="311">
        <f t="shared" ref="M90" si="1337">ROUND(IF(OR(K87-K90*(7-J87)+P90&lt;0,$B85=$B91,K90&lt;=0,K87=0),0,IF(K87-K90*(7-J87)+P90&gt;Q90-O90+P90,Q90-O90+P90,K87-K90*(7-J87)+P90)),1)</f>
        <v>0</v>
      </c>
      <c r="N90" s="312"/>
      <c r="O90" s="139">
        <f t="shared" ref="O90" si="1338">IF(OR($B85=$B91,J86=0),0,IF($B85=$B79,J85,$F85))</f>
        <v>0</v>
      </c>
      <c r="P90" s="30">
        <f t="shared" ref="P90" si="1339">IF(OR($B85=$B91,J90=0),0,$G87-$G86)</f>
        <v>0</v>
      </c>
      <c r="Q90" s="134">
        <f t="shared" ref="Q90" si="1340">IF(OR($B85=$B91,J90=0),0,J89)</f>
        <v>0</v>
      </c>
      <c r="R90" s="138">
        <f t="shared" ref="R90" si="1341">IF($B85=$B91,0,K87)</f>
        <v>0</v>
      </c>
      <c r="S90" s="176">
        <f t="shared" ref="S90" si="1342">IF($B79=$B85,IF(U85+U80&gt;0,1,0)+IF(V85+V80&gt;0,1,0)+IF(W85+W80&gt;0,1,0)+IF(X85+X80&gt;0,1,0)+IF(Y85+Y80&gt;0,1,0)+IF(Z85+Z80&gt;0,1,0)+IF(AA85+AA80&gt;0,1,0),S86)</f>
        <v>0</v>
      </c>
      <c r="T90" s="133">
        <f t="shared" ref="T90" si="1343">IF(OR($B85=$B91,S90=0,(T86-Z90+X90)&lt;=0),0,(T86-Z90+X90)/S90)</f>
        <v>0</v>
      </c>
      <c r="U90" s="137">
        <f t="shared" ref="U90" si="1344">IF(T90*(7-S87)&lt;=0,0,T90*(7-S87))</f>
        <v>0</v>
      </c>
      <c r="V90" s="311">
        <f t="shared" ref="V90" si="1345">ROUND(IF(OR(T87-T90*(7-S87)+Y90&lt;0,$B85=$B91,T90&lt;=0,T87=0),0,IF(T87-T90*(7-S87)+Y90&gt;Z90-X90+Y90,Z90-X90+Y90,T87-T90*(7-S87)+Y90)),1)</f>
        <v>0</v>
      </c>
      <c r="W90" s="312"/>
      <c r="X90" s="139">
        <f t="shared" ref="X90" si="1346">IF(OR($B85=$B91,S86=0),0,IF($B85=$B79,S85,$F85))</f>
        <v>0</v>
      </c>
      <c r="Y90" s="30">
        <f t="shared" ref="Y90" si="1347">IF(OR($B85=$B91,S90=0),0,$G87-$G86)</f>
        <v>0</v>
      </c>
      <c r="Z90" s="134">
        <f t="shared" ref="Z90" si="1348">IF(OR($B85=$B91,S90=0),0,S89)</f>
        <v>0</v>
      </c>
      <c r="AA90" s="138">
        <f t="shared" ref="AA90" si="1349">IF($B85=$B91,0,T87)</f>
        <v>0</v>
      </c>
      <c r="AB90" s="176">
        <f t="shared" ref="AB90" si="1350">IF($B79=$B85,IF(AD85+AD80&gt;0,1,0)+IF(AE85+AE80&gt;0,1,0)+IF(AF85+AF80&gt;0,1,0)+IF(AG85+AG80&gt;0,1,0)+IF(AH85+AH80&gt;0,1,0)+IF(AI85+AI80&gt;0,1,0)+IF(AJ85+AJ80&gt;0,1,0),AB86)</f>
        <v>0</v>
      </c>
      <c r="AC90" s="133">
        <f t="shared" ref="AC90" si="1351">IF(OR($B85=$B91,AB90=0,(AC86-AI90+AG90)&lt;=0),0,(AC86-AI90+AG90)/AB90)</f>
        <v>0</v>
      </c>
      <c r="AD90" s="137">
        <f t="shared" ref="AD90" si="1352">IF(AC90*(7-AB87)&lt;=0,0,AC90*(7-AB87))</f>
        <v>0</v>
      </c>
      <c r="AE90" s="311">
        <f t="shared" ref="AE90" si="1353">ROUND(IF(OR(AC87-AC90*(7-AB87)+AH90&lt;0,$B85=$B91,AC90&lt;=0,AC87=0),0,IF(AC87-AC90*(7-AB87)+AH90&gt;AI90-AG90+AH90,AI90-AG90+AH90,AC87-AC90*(7-AB87)+AH90)),1)</f>
        <v>0</v>
      </c>
      <c r="AF90" s="312"/>
      <c r="AG90" s="139">
        <f t="shared" ref="AG90" si="1354">IF(OR($B85=$B91,AB86=0),0,IF($B85=$B79,AB85,$F85))</f>
        <v>0</v>
      </c>
      <c r="AH90" s="30">
        <f t="shared" ref="AH90" si="1355">IF(OR($B85=$B91,AB90=0),0,$G87-$G86)</f>
        <v>0</v>
      </c>
      <c r="AI90" s="134">
        <f t="shared" ref="AI90" si="1356">IF(OR($B85=$B91,AB90=0),0,AB89)</f>
        <v>0</v>
      </c>
      <c r="AJ90" s="138">
        <f t="shared" ref="AJ90" si="1357">IF($B85=$B91,0,AC87)</f>
        <v>0</v>
      </c>
      <c r="AK90" s="176">
        <f t="shared" ref="AK90" si="1358">IF($B79=$B85,IF(AM85+AM80&gt;0,1,0)+IF(AN85+AN80&gt;0,1,0)+IF(AO85+AO80&gt;0,1,0)+IF(AP85+AP80&gt;0,1,0)+IF(AQ85+AQ80&gt;0,1,0)+IF(AR85+AR80&gt;0,1,0)+IF(AS85+AS80&gt;0,1,0),AK86)</f>
        <v>0</v>
      </c>
      <c r="AL90" s="133">
        <f t="shared" ref="AL90" si="1359">IF(OR($B85=$B91,AK90=0,(AL86-AR90+AP90)&lt;=0),0,(AL86-AR90+AP90)/AK90)</f>
        <v>0</v>
      </c>
      <c r="AM90" s="137">
        <f t="shared" ref="AM90" si="1360">IF(AL90*(7-AK87)&lt;=0,0,AL90*(7-AK87))</f>
        <v>0</v>
      </c>
      <c r="AN90" s="311">
        <f t="shared" ref="AN90" si="1361">ROUND(IF(OR(AL87-AL90*(7-AK87)+AQ90&lt;0,$B85=$B91,AL90&lt;=0,AL87=0),0,IF(AL87-AL90*(7-AK87)+AQ90&gt;AR90-AP90+AQ90,AR90-AP90+AQ90,AL87-AL90*(7-AK87)+AQ90)),1)</f>
        <v>0</v>
      </c>
      <c r="AO90" s="312"/>
      <c r="AP90" s="139">
        <f t="shared" ref="AP90" si="1362">IF(OR($B85=$B91,AK86=0),0,IF($B85=$B79,AK85,$F85))</f>
        <v>0</v>
      </c>
      <c r="AQ90" s="30">
        <f t="shared" ref="AQ90" si="1363">IF(OR($B85=$B91,AK90=0),0,$G87-$G86)</f>
        <v>0</v>
      </c>
      <c r="AR90" s="134">
        <f t="shared" ref="AR90" si="1364">IF(OR($B85=$B91,AK90=0),0,AK89)</f>
        <v>0</v>
      </c>
      <c r="AS90" s="138">
        <f t="shared" ref="AS90" si="1365">IF($B85=$B91,0,AL87)</f>
        <v>0</v>
      </c>
      <c r="AT90" s="176">
        <f t="shared" ref="AT90" si="1366">IF($B79=$B85,IF(AV85+AV80&gt;0,1,0)+IF(AW85+AW80&gt;0,1,0)+IF(AX85+AX80&gt;0,1,0)+IF(AY85+AY80&gt;0,1,0)+IF(AZ85+AZ80&gt;0,1,0)+IF(BA85+BA80&gt;0,1,0)+IF(BB85+BB80&gt;0,1,0),AT86)</f>
        <v>0</v>
      </c>
      <c r="AU90" s="133">
        <f t="shared" ref="AU90" si="1367">IF(OR($B85=$B91,AT90=0,(AU86-BA90+AY90)&lt;=0),0,(AU86-BA90+AY90)/AT90)</f>
        <v>0</v>
      </c>
      <c r="AV90" s="137">
        <f t="shared" ref="AV90" si="1368">IF(AU90*(7-AT87)&lt;=0,0,AU90*(7-AT87))</f>
        <v>0</v>
      </c>
      <c r="AW90" s="311">
        <f t="shared" ref="AW90" si="1369">ROUND(IF(OR(AU87-AU90*(7-AT87)+AZ90&lt;0,$B85=$B91,AU90&lt;=0,AU87=0),0,IF(AU87-AU90*(7-AT87)+AZ90&gt;BA90-AY90+AZ90,BA90-AY90+AZ90,AU87-AU90*(7-AT87)+AZ90)),1)</f>
        <v>0</v>
      </c>
      <c r="AX90" s="312"/>
      <c r="AY90" s="139">
        <f t="shared" ref="AY90" si="1370">IF(OR($B85=$B91,AT86=0),0,IF($B85=$B79,AT85,$F85))</f>
        <v>0</v>
      </c>
      <c r="AZ90" s="30">
        <f t="shared" ref="AZ90" si="1371">IF(OR($B85=$B91,AT90=0),0,$G87-$G86)</f>
        <v>0</v>
      </c>
      <c r="BA90" s="134">
        <f t="shared" ref="BA90" si="1372">IF(OR($B85=$B91,AT90=0),0,AT89)</f>
        <v>0</v>
      </c>
      <c r="BB90" s="138">
        <f t="shared" ref="BB90" si="1373">IF($B85=$B91,0,AU87)</f>
        <v>0</v>
      </c>
    </row>
    <row r="91" spans="1:54" ht="15.75" x14ac:dyDescent="0.2">
      <c r="A91" s="1">
        <f t="shared" ref="A91" si="1374">IF(B91="","1. Niewypełnione",B91)</f>
        <v>0</v>
      </c>
      <c r="B91" s="320">
        <f>lipiec!B91</f>
        <v>0</v>
      </c>
      <c r="C91" s="321">
        <f>lipiec!C91</f>
        <v>0</v>
      </c>
      <c r="D91" s="321">
        <f>lipiec!D91</f>
        <v>0</v>
      </c>
      <c r="E91" s="321">
        <f>lipiec!E91</f>
        <v>0</v>
      </c>
      <c r="F91" s="177">
        <f>lipiec!F91</f>
        <v>18</v>
      </c>
      <c r="G91" s="185">
        <f>lipiec!G91</f>
        <v>18</v>
      </c>
      <c r="H91" s="177"/>
      <c r="I91" s="192">
        <f t="shared" ref="I91:I95" si="1375">K91+T91+AC91+AL91+AU91</f>
        <v>0</v>
      </c>
      <c r="J91" s="186">
        <f t="shared" ref="J91" si="1376">IF(OR($B91=$B97,J94=0),0,ROUND((K92+P96)/J94,0))</f>
        <v>0</v>
      </c>
      <c r="K91" s="51">
        <f t="shared" ref="K91:K92" si="1377">SUM(L91:R91)</f>
        <v>0</v>
      </c>
      <c r="L91" s="52">
        <f>lipiec!L91</f>
        <v>0</v>
      </c>
      <c r="M91" s="52">
        <f>lipiec!M91</f>
        <v>0</v>
      </c>
      <c r="N91" s="52">
        <f>lipiec!N91</f>
        <v>0</v>
      </c>
      <c r="O91" s="52">
        <f>lipiec!O91</f>
        <v>0</v>
      </c>
      <c r="P91" s="53">
        <f>lipiec!P91</f>
        <v>0</v>
      </c>
      <c r="Q91" s="54">
        <f>lipiec!Q91</f>
        <v>0</v>
      </c>
      <c r="R91" s="55">
        <f>lipiec!R91</f>
        <v>0</v>
      </c>
      <c r="S91" s="188">
        <f t="shared" ref="S91" si="1378">IF(OR($B91=$B97,S94=0),0,ROUND((T92+Y96)/S94,0))</f>
        <v>0</v>
      </c>
      <c r="T91" s="51">
        <f t="shared" ref="T91:T92" si="1379">SUM(U91:AA91)</f>
        <v>0</v>
      </c>
      <c r="U91" s="52">
        <f>lipiec!U91</f>
        <v>0</v>
      </c>
      <c r="V91" s="52">
        <f>lipiec!V91</f>
        <v>0</v>
      </c>
      <c r="W91" s="52">
        <f>lipiec!W91</f>
        <v>0</v>
      </c>
      <c r="X91" s="52">
        <f>lipiec!X91</f>
        <v>0</v>
      </c>
      <c r="Y91" s="53">
        <f>lipiec!Y91</f>
        <v>0</v>
      </c>
      <c r="Z91" s="54">
        <f>lipiec!Z91</f>
        <v>0</v>
      </c>
      <c r="AA91" s="55">
        <f>lipiec!AA91</f>
        <v>0</v>
      </c>
      <c r="AB91" s="188">
        <f t="shared" ref="AB91" si="1380">IF(OR($B91=$B97,AB94=0),0,ROUND((AC92+AH96)/AB94,0))</f>
        <v>0</v>
      </c>
      <c r="AC91" s="51">
        <f t="shared" ref="AC91:AC92" si="1381">SUM(AD91:AJ91)</f>
        <v>0</v>
      </c>
      <c r="AD91" s="52">
        <f>lipiec!AD91</f>
        <v>0</v>
      </c>
      <c r="AE91" s="52">
        <f>lipiec!AE91</f>
        <v>0</v>
      </c>
      <c r="AF91" s="52">
        <f>lipiec!AF91</f>
        <v>0</v>
      </c>
      <c r="AG91" s="52">
        <f>lipiec!AG91</f>
        <v>0</v>
      </c>
      <c r="AH91" s="53">
        <f>lipiec!AH91</f>
        <v>0</v>
      </c>
      <c r="AI91" s="54">
        <f>lipiec!AI91</f>
        <v>0</v>
      </c>
      <c r="AJ91" s="55">
        <f>lipiec!AJ91</f>
        <v>0</v>
      </c>
      <c r="AK91" s="188">
        <f t="shared" ref="AK91" si="1382">IF(OR($B91=$B97,AK94=0),0,ROUND((AL92+AQ96)/AK94,0))</f>
        <v>0</v>
      </c>
      <c r="AL91" s="51">
        <f t="shared" ref="AL91:AL92" si="1383">SUM(AM91:AS91)</f>
        <v>0</v>
      </c>
      <c r="AM91" s="52">
        <f>lipiec!AM91</f>
        <v>0</v>
      </c>
      <c r="AN91" s="52">
        <f>lipiec!AN91</f>
        <v>0</v>
      </c>
      <c r="AO91" s="52">
        <f>lipiec!AO91</f>
        <v>0</v>
      </c>
      <c r="AP91" s="52">
        <f>lipiec!AP91</f>
        <v>0</v>
      </c>
      <c r="AQ91" s="53">
        <f>lipiec!AQ91</f>
        <v>0</v>
      </c>
      <c r="AR91" s="54">
        <f>lipiec!AR91</f>
        <v>0</v>
      </c>
      <c r="AS91" s="55">
        <f>lipiec!AS91</f>
        <v>0</v>
      </c>
      <c r="AT91" s="188">
        <f t="shared" ref="AT91" si="1384">IF(OR($B91=$B97,AT94=0),0,ROUND((AU92+AZ96)/AT94,0))</f>
        <v>0</v>
      </c>
      <c r="AU91" s="51">
        <f t="shared" ref="AU91:AU92" si="1385">SUM(AV91:BB91)</f>
        <v>0</v>
      </c>
      <c r="AV91" s="52">
        <f t="shared" ref="AV91" si="1386">IF(SUM($AM$9:$AS$9)=SUM($AV$9:$BB$9),AM91,IF(AND(SUM($AV$9:$BB$9)&gt;42,SUM($AV$9:$BB$9)&lt;49),AM91,0))</f>
        <v>0</v>
      </c>
      <c r="AW91" s="52">
        <f t="shared" ref="AW91" si="1387">IF(SUM($AM$9:$AS$9)=SUM($AV$9:$BB$9),AN91,IF(AND(SUM($AV$9:$BB$9)&gt;42,SUM($AV$9:$BB$9)&lt;49),AN91,0))</f>
        <v>0</v>
      </c>
      <c r="AX91" s="52">
        <f t="shared" ref="AX91" si="1388">IF(SUM($AM$9:$AS$9)=SUM($AV$9:$BB$9),AO91,IF(AND(SUM($AV$9:$BB$9)&gt;42,SUM($AV$9:$BB$9)&lt;49),AO91,0))</f>
        <v>0</v>
      </c>
      <c r="AY91" s="52">
        <f t="shared" ref="AY91" si="1389">IF(SUM($AM$9:$AS$9)=SUM($AV$9:$BB$9),AP91,IF(AND(SUM($AV$9:$BB$9)&gt;42,SUM($AV$9:$BB$9)&lt;49),AP91,0))</f>
        <v>0</v>
      </c>
      <c r="AZ91" s="53">
        <f t="shared" ref="AZ91" si="1390">IF(SUM($AM$9:$AS$9)=SUM($AV$9:$BB$9),AQ91,IF(AND(SUM($AV$9:$BB$9)&gt;42,SUM($AV$9:$BB$9)&lt;49),AQ91,0))</f>
        <v>0</v>
      </c>
      <c r="BA91" s="54">
        <f t="shared" ref="BA91" si="1391">IF(SUM($AM$9:$AS$9)=SUM($AV$9:$BB$9),AR91,IF(AND(SUM($AV$9:$BB$9)&gt;42,SUM($AV$9:$BB$9)&lt;49),AR91,0))</f>
        <v>0</v>
      </c>
      <c r="BB91" s="55">
        <f t="shared" ref="BB91" si="1392">IF(SUM($AM$9:$AS$9)=SUM($AV$9:$BB$9),AS91,IF(AND(SUM($AV$9:$BB$9)&gt;42,SUM($AV$9:$BB$9)&lt;49),AS91,0))</f>
        <v>0</v>
      </c>
    </row>
    <row r="92" spans="1:54" ht="12.75" hidden="1" customHeight="1" x14ac:dyDescent="0.2">
      <c r="B92" s="93"/>
      <c r="C92" s="94"/>
      <c r="D92" s="95"/>
      <c r="E92" s="115"/>
      <c r="F92" s="140" t="b">
        <f t="shared" ref="F92" si="1393">IF($B85=$B91,OR(F86,G91&lt;F91),G91&lt;F91)</f>
        <v>0</v>
      </c>
      <c r="G92" s="189">
        <f t="shared" ref="G92" si="1394">IF(AND($B85=$B91,$B85&lt;&gt;"",$B85&lt;&gt;0),G91+G86,G91)</f>
        <v>18</v>
      </c>
      <c r="H92" s="120"/>
      <c r="I92" s="165">
        <f t="shared" si="1375"/>
        <v>0</v>
      </c>
      <c r="J92" s="194">
        <f t="shared" ref="J92" si="1395">7-COUNTIF(L91:R91,0)-COUNTIF(L91:R91,"")</f>
        <v>0</v>
      </c>
      <c r="K92" s="22">
        <f t="shared" si="1377"/>
        <v>0</v>
      </c>
      <c r="L92" s="35">
        <f t="shared" ref="L92:R92" si="1396">IF($B85=$B91,L91+L86,L91)</f>
        <v>0</v>
      </c>
      <c r="M92" s="35">
        <f t="shared" si="1396"/>
        <v>0</v>
      </c>
      <c r="N92" s="35">
        <f t="shared" si="1396"/>
        <v>0</v>
      </c>
      <c r="O92" s="35">
        <f t="shared" si="1396"/>
        <v>0</v>
      </c>
      <c r="P92" s="36">
        <f t="shared" si="1396"/>
        <v>0</v>
      </c>
      <c r="Q92" s="37">
        <f t="shared" si="1396"/>
        <v>0</v>
      </c>
      <c r="R92" s="38">
        <f t="shared" si="1396"/>
        <v>0</v>
      </c>
      <c r="S92" s="194">
        <f t="shared" ref="S92" si="1397">7-COUNTIF(U91:AA91,0)-COUNTIF(U91:AA91,"")</f>
        <v>0</v>
      </c>
      <c r="T92" s="22">
        <f t="shared" si="1379"/>
        <v>0</v>
      </c>
      <c r="U92" s="35">
        <f t="shared" ref="U92:AA92" si="1398">IF($B85=$B91,U91+U86,U91)</f>
        <v>0</v>
      </c>
      <c r="V92" s="35">
        <f t="shared" si="1398"/>
        <v>0</v>
      </c>
      <c r="W92" s="35">
        <f t="shared" si="1398"/>
        <v>0</v>
      </c>
      <c r="X92" s="35">
        <f t="shared" si="1398"/>
        <v>0</v>
      </c>
      <c r="Y92" s="36">
        <f t="shared" si="1398"/>
        <v>0</v>
      </c>
      <c r="Z92" s="37">
        <f t="shared" si="1398"/>
        <v>0</v>
      </c>
      <c r="AA92" s="38">
        <f t="shared" si="1398"/>
        <v>0</v>
      </c>
      <c r="AB92" s="194">
        <f t="shared" ref="AB92" si="1399">7-COUNTIF(AD91:AJ91,0)-COUNTIF(AD91:AJ91,"")</f>
        <v>0</v>
      </c>
      <c r="AC92" s="22">
        <f t="shared" si="1381"/>
        <v>0</v>
      </c>
      <c r="AD92" s="35">
        <f t="shared" ref="AD92:AJ92" si="1400">IF($B85=$B91,AD91+AD86,AD91)</f>
        <v>0</v>
      </c>
      <c r="AE92" s="35">
        <f t="shared" si="1400"/>
        <v>0</v>
      </c>
      <c r="AF92" s="35">
        <f t="shared" si="1400"/>
        <v>0</v>
      </c>
      <c r="AG92" s="35">
        <f t="shared" si="1400"/>
        <v>0</v>
      </c>
      <c r="AH92" s="36">
        <f t="shared" si="1400"/>
        <v>0</v>
      </c>
      <c r="AI92" s="37">
        <f t="shared" si="1400"/>
        <v>0</v>
      </c>
      <c r="AJ92" s="38">
        <f t="shared" si="1400"/>
        <v>0</v>
      </c>
      <c r="AK92" s="194">
        <f t="shared" ref="AK92" si="1401">7-COUNTIF(AM91:AS91,0)-COUNTIF(AM91:AS91,"")</f>
        <v>0</v>
      </c>
      <c r="AL92" s="22">
        <f t="shared" si="1383"/>
        <v>0</v>
      </c>
      <c r="AM92" s="35">
        <f t="shared" ref="AM92:AS92" si="1402">IF($B85=$B91,AM91+AM86,AM91)</f>
        <v>0</v>
      </c>
      <c r="AN92" s="35">
        <f t="shared" si="1402"/>
        <v>0</v>
      </c>
      <c r="AO92" s="35">
        <f t="shared" si="1402"/>
        <v>0</v>
      </c>
      <c r="AP92" s="35">
        <f t="shared" si="1402"/>
        <v>0</v>
      </c>
      <c r="AQ92" s="36">
        <f t="shared" si="1402"/>
        <v>0</v>
      </c>
      <c r="AR92" s="37">
        <f t="shared" si="1402"/>
        <v>0</v>
      </c>
      <c r="AS92" s="38">
        <f t="shared" si="1402"/>
        <v>0</v>
      </c>
      <c r="AT92" s="194">
        <f t="shared" ref="AT92" si="1403">7-COUNTIF(AV91:BB91,0)-COUNTIF(AV91:BB91,"")</f>
        <v>0</v>
      </c>
      <c r="AU92" s="22">
        <f t="shared" si="1385"/>
        <v>0</v>
      </c>
      <c r="AV92" s="35">
        <f t="shared" ref="AV92:BB92" si="1404">IF($B85=$B91,AV91+AV86,AV91)</f>
        <v>0</v>
      </c>
      <c r="AW92" s="35">
        <f t="shared" si="1404"/>
        <v>0</v>
      </c>
      <c r="AX92" s="35">
        <f t="shared" si="1404"/>
        <v>0</v>
      </c>
      <c r="AY92" s="35">
        <f t="shared" si="1404"/>
        <v>0</v>
      </c>
      <c r="AZ92" s="36">
        <f t="shared" si="1404"/>
        <v>0</v>
      </c>
      <c r="BA92" s="37">
        <f t="shared" si="1404"/>
        <v>0</v>
      </c>
      <c r="BB92" s="38">
        <f t="shared" si="1404"/>
        <v>0</v>
      </c>
    </row>
    <row r="93" spans="1:54" ht="15" hidden="1" customHeight="1" x14ac:dyDescent="0.2">
      <c r="B93" s="116"/>
      <c r="C93" s="117"/>
      <c r="D93" s="118"/>
      <c r="E93" s="119"/>
      <c r="F93" s="92"/>
      <c r="G93" s="190">
        <f t="shared" ref="G93" si="1405">IF(AND($B85=$B91,$B85&lt;&gt;"",$B85&lt;&gt;0),F91+G87,F91)</f>
        <v>18</v>
      </c>
      <c r="H93" s="121"/>
      <c r="I93" s="165">
        <f t="shared" si="1375"/>
        <v>0</v>
      </c>
      <c r="J93" s="195">
        <f t="shared" ref="J93" si="1406">IF($B91=$B85,COUNTIF(L93:R93,0),COUNTIF(L94:R94,0)+COUNTIF(L94:R94,""))</f>
        <v>7</v>
      </c>
      <c r="K93" s="39">
        <f t="shared" ref="K93:R93" si="1407">IF($B85=$B91,K94+K87,K94)</f>
        <v>0</v>
      </c>
      <c r="L93" s="40">
        <f t="shared" si="1407"/>
        <v>0</v>
      </c>
      <c r="M93" s="40">
        <f t="shared" si="1407"/>
        <v>0</v>
      </c>
      <c r="N93" s="40">
        <f t="shared" si="1407"/>
        <v>0</v>
      </c>
      <c r="O93" s="40">
        <f t="shared" si="1407"/>
        <v>0</v>
      </c>
      <c r="P93" s="41">
        <f t="shared" si="1407"/>
        <v>0</v>
      </c>
      <c r="Q93" s="42">
        <f t="shared" si="1407"/>
        <v>0</v>
      </c>
      <c r="R93" s="43">
        <f t="shared" si="1407"/>
        <v>0</v>
      </c>
      <c r="S93" s="195">
        <f t="shared" ref="S93" si="1408">IF($B91=$B85,COUNTIF(U93:AA93,0),COUNTIF(U94:AA94,0)+COUNTIF(U94:AA94,""))</f>
        <v>7</v>
      </c>
      <c r="T93" s="39">
        <f t="shared" ref="T93:AA93" si="1409">IF($B85=$B91,T94+T87,T94)</f>
        <v>0</v>
      </c>
      <c r="U93" s="40">
        <f t="shared" si="1409"/>
        <v>0</v>
      </c>
      <c r="V93" s="40">
        <f t="shared" si="1409"/>
        <v>0</v>
      </c>
      <c r="W93" s="40">
        <f t="shared" si="1409"/>
        <v>0</v>
      </c>
      <c r="X93" s="40">
        <f t="shared" si="1409"/>
        <v>0</v>
      </c>
      <c r="Y93" s="41">
        <f t="shared" si="1409"/>
        <v>0</v>
      </c>
      <c r="Z93" s="42">
        <f t="shared" si="1409"/>
        <v>0</v>
      </c>
      <c r="AA93" s="43">
        <f t="shared" si="1409"/>
        <v>0</v>
      </c>
      <c r="AB93" s="195">
        <f t="shared" ref="AB93" si="1410">IF($B91=$B85,COUNTIF(AD93:AJ93,0),COUNTIF(AD94:AJ94,0)+COUNTIF(AD94:AJ94,""))</f>
        <v>7</v>
      </c>
      <c r="AC93" s="39">
        <f t="shared" ref="AC93:AJ93" si="1411">IF($B85=$B91,AC94+AC87,AC94)</f>
        <v>0</v>
      </c>
      <c r="AD93" s="40">
        <f t="shared" si="1411"/>
        <v>0</v>
      </c>
      <c r="AE93" s="40">
        <f t="shared" si="1411"/>
        <v>0</v>
      </c>
      <c r="AF93" s="40">
        <f t="shared" si="1411"/>
        <v>0</v>
      </c>
      <c r="AG93" s="40">
        <f t="shared" si="1411"/>
        <v>0</v>
      </c>
      <c r="AH93" s="41">
        <f t="shared" si="1411"/>
        <v>0</v>
      </c>
      <c r="AI93" s="42">
        <f t="shared" si="1411"/>
        <v>0</v>
      </c>
      <c r="AJ93" s="43">
        <f t="shared" si="1411"/>
        <v>0</v>
      </c>
      <c r="AK93" s="195">
        <f t="shared" ref="AK93" si="1412">IF($B91=$B85,COUNTIF(AM93:AS93,0),COUNTIF(AM94:AS94,0)+COUNTIF(AM94:AS94,""))</f>
        <v>7</v>
      </c>
      <c r="AL93" s="39">
        <f t="shared" ref="AL93:AS93" si="1413">IF($B85=$B91,AL94+AL87,AL94)</f>
        <v>0</v>
      </c>
      <c r="AM93" s="40">
        <f t="shared" si="1413"/>
        <v>0</v>
      </c>
      <c r="AN93" s="40">
        <f t="shared" si="1413"/>
        <v>0</v>
      </c>
      <c r="AO93" s="40">
        <f t="shared" si="1413"/>
        <v>0</v>
      </c>
      <c r="AP93" s="40">
        <f t="shared" si="1413"/>
        <v>0</v>
      </c>
      <c r="AQ93" s="41">
        <f t="shared" si="1413"/>
        <v>0</v>
      </c>
      <c r="AR93" s="42">
        <f t="shared" si="1413"/>
        <v>0</v>
      </c>
      <c r="AS93" s="43">
        <f t="shared" si="1413"/>
        <v>0</v>
      </c>
      <c r="AT93" s="195">
        <f t="shared" ref="AT93" si="1414">IF($B91=$B85,COUNTIF(AV93:BB93,0),COUNTIF(AV94:BB94,0)+COUNTIF(AV94:BB94,""))</f>
        <v>7</v>
      </c>
      <c r="AU93" s="39">
        <f t="shared" ref="AU93:BB93" si="1415">IF($B85=$B91,AU94+AU87,AU94)</f>
        <v>0</v>
      </c>
      <c r="AV93" s="40">
        <f t="shared" si="1415"/>
        <v>0</v>
      </c>
      <c r="AW93" s="40">
        <f t="shared" si="1415"/>
        <v>0</v>
      </c>
      <c r="AX93" s="40">
        <f t="shared" si="1415"/>
        <v>0</v>
      </c>
      <c r="AY93" s="40">
        <f t="shared" si="1415"/>
        <v>0</v>
      </c>
      <c r="AZ93" s="41">
        <f t="shared" si="1415"/>
        <v>0</v>
      </c>
      <c r="BA93" s="42">
        <f t="shared" si="1415"/>
        <v>0</v>
      </c>
      <c r="BB93" s="43">
        <f t="shared" si="1415"/>
        <v>0</v>
      </c>
    </row>
    <row r="94" spans="1:54" ht="15.75" customHeight="1" x14ac:dyDescent="0.2">
      <c r="A94" s="1">
        <f t="shared" ref="A94" si="1416">A91</f>
        <v>0</v>
      </c>
      <c r="B94" s="313">
        <f t="shared" ref="B94" si="1417">B88+1</f>
        <v>13</v>
      </c>
      <c r="C94" s="314"/>
      <c r="D94" s="314"/>
      <c r="E94" s="314"/>
      <c r="F94" s="31"/>
      <c r="G94" s="183"/>
      <c r="H94" s="122">
        <f t="shared" ref="H94" si="1418">5-COUNTIF(AU91,0)-COUNTIF(AL91,0)-COUNTIF(AC91,0)-COUNTIF(T91,0)-COUNTIF(K91,0)</f>
        <v>0</v>
      </c>
      <c r="I94" s="165">
        <f t="shared" si="1375"/>
        <v>0</v>
      </c>
      <c r="J94" s="187">
        <f t="shared" ref="J94" si="1419">IF($B91=$B85,J88+IF($F91&lt;&gt;$G91,(K91+$G93-$G92)/$F91,K91/$F91),IF($F91&lt;&gt;G91,(K91+$G93-$G92)/$F91,K91/$F91))</f>
        <v>0</v>
      </c>
      <c r="K94" s="7">
        <f t="shared" ref="K94:K95" si="1420">SUM(L94:R94)</f>
        <v>0</v>
      </c>
      <c r="L94" s="26">
        <f t="shared" ref="L94:R94" si="1421">L91</f>
        <v>0</v>
      </c>
      <c r="M94" s="26">
        <f t="shared" si="1421"/>
        <v>0</v>
      </c>
      <c r="N94" s="26">
        <f t="shared" si="1421"/>
        <v>0</v>
      </c>
      <c r="O94" s="26">
        <f t="shared" si="1421"/>
        <v>0</v>
      </c>
      <c r="P94" s="26">
        <f t="shared" si="1421"/>
        <v>0</v>
      </c>
      <c r="Q94" s="29">
        <f t="shared" si="1421"/>
        <v>0</v>
      </c>
      <c r="R94" s="23">
        <f t="shared" si="1421"/>
        <v>0</v>
      </c>
      <c r="S94" s="187">
        <f t="shared" ref="S94" si="1422">IF($B91=$B85,S88+IF($F91&lt;&gt;$G91,(T91+$G93-$G92)/$F91,T91/$F91),IF($F91&lt;&gt;P91,(T91+$G93-$G92)/$F91,T91/$F91))</f>
        <v>0</v>
      </c>
      <c r="T94" s="7">
        <f t="shared" ref="T94:T95" si="1423">SUM(U94:AA94)</f>
        <v>0</v>
      </c>
      <c r="U94" s="26">
        <f t="shared" ref="U94:AA94" si="1424">U91</f>
        <v>0</v>
      </c>
      <c r="V94" s="26">
        <f t="shared" si="1424"/>
        <v>0</v>
      </c>
      <c r="W94" s="26">
        <f t="shared" si="1424"/>
        <v>0</v>
      </c>
      <c r="X94" s="26">
        <f t="shared" si="1424"/>
        <v>0</v>
      </c>
      <c r="Y94" s="113">
        <f t="shared" si="1424"/>
        <v>0</v>
      </c>
      <c r="Z94" s="29">
        <f t="shared" si="1424"/>
        <v>0</v>
      </c>
      <c r="AA94" s="23">
        <f t="shared" si="1424"/>
        <v>0</v>
      </c>
      <c r="AB94" s="187">
        <f t="shared" ref="AB94" si="1425">IF($B91=$B85,AB88+IF($F91&lt;&gt;$G91,(AC91+$G93-$G92)/$F91,AC91/$F91),IF($F91&lt;&gt;Y91,(AC91+$G93-$G92)/$F91,AC91/$F91))</f>
        <v>0</v>
      </c>
      <c r="AC94" s="7">
        <f t="shared" ref="AC94:AC95" si="1426">SUM(AD94:AJ94)</f>
        <v>0</v>
      </c>
      <c r="AD94" s="26">
        <f t="shared" ref="AD94:AJ94" si="1427">AD91</f>
        <v>0</v>
      </c>
      <c r="AE94" s="26">
        <f t="shared" si="1427"/>
        <v>0</v>
      </c>
      <c r="AF94" s="26">
        <f t="shared" si="1427"/>
        <v>0</v>
      </c>
      <c r="AG94" s="26">
        <f t="shared" si="1427"/>
        <v>0</v>
      </c>
      <c r="AH94" s="113">
        <f t="shared" si="1427"/>
        <v>0</v>
      </c>
      <c r="AI94" s="29">
        <f t="shared" si="1427"/>
        <v>0</v>
      </c>
      <c r="AJ94" s="23">
        <f t="shared" si="1427"/>
        <v>0</v>
      </c>
      <c r="AK94" s="187">
        <f t="shared" ref="AK94" si="1428">IF($B91=$B85,AK88+IF($F91&lt;&gt;$G91,(AL91+$G93-$G92)/$F91,AL91/$F91),IF($F91&lt;&gt;AH91,(AL91+$G93-$G92)/$F91,AL91/$F91))</f>
        <v>0</v>
      </c>
      <c r="AL94" s="7">
        <f t="shared" ref="AL94:AL95" si="1429">SUM(AM94:AS94)</f>
        <v>0</v>
      </c>
      <c r="AM94" s="26">
        <f t="shared" ref="AM94:AS94" si="1430">AM91</f>
        <v>0</v>
      </c>
      <c r="AN94" s="26">
        <f t="shared" si="1430"/>
        <v>0</v>
      </c>
      <c r="AO94" s="26">
        <f t="shared" si="1430"/>
        <v>0</v>
      </c>
      <c r="AP94" s="26">
        <f t="shared" si="1430"/>
        <v>0</v>
      </c>
      <c r="AQ94" s="113">
        <f t="shared" si="1430"/>
        <v>0</v>
      </c>
      <c r="AR94" s="29">
        <f t="shared" si="1430"/>
        <v>0</v>
      </c>
      <c r="AS94" s="23">
        <f t="shared" si="1430"/>
        <v>0</v>
      </c>
      <c r="AT94" s="187">
        <f t="shared" ref="AT94" si="1431">IF($B91=$B85,AT88+IF($F91&lt;&gt;$G91,(AU91+$G93-$G92)/$F91,AU91/$F91),IF($F91&lt;&gt;AQ91,(AU91+$G93-$G92)/$F91,AU91/$F91))</f>
        <v>0</v>
      </c>
      <c r="AU94" s="7">
        <f t="shared" ref="AU94:AU95" si="1432">SUM(AV94:BB94)</f>
        <v>0</v>
      </c>
      <c r="AV94" s="6">
        <f t="shared" ref="AV94" si="1433">IF(SUM($AM$9:$AS$9)=SUM($AV$9:$BB$9),AV91,IF(AND(SUM($AV$9:$BB$9)&gt;42,SUM($AV$9:$BB$9)&lt;49),AV91,0))</f>
        <v>0</v>
      </c>
      <c r="AW94" s="6">
        <f t="shared" ref="AW94:BB94" si="1434">IF(SUM($AM$9:$AS$9)=SUM($AV$9:$BB$9),AW91,IF(AND(SUM($AV$9:$BB$9)&gt;42,SUM($AV$9:$BB$9)&lt;49),AW91,0))</f>
        <v>0</v>
      </c>
      <c r="AX94" s="6">
        <f t="shared" si="1434"/>
        <v>0</v>
      </c>
      <c r="AY94" s="6">
        <f t="shared" si="1434"/>
        <v>0</v>
      </c>
      <c r="AZ94" s="26">
        <f t="shared" si="1434"/>
        <v>0</v>
      </c>
      <c r="BA94" s="29">
        <f t="shared" si="1434"/>
        <v>0</v>
      </c>
      <c r="BB94" s="23">
        <f t="shared" si="1434"/>
        <v>0</v>
      </c>
    </row>
    <row r="95" spans="1:54" ht="15.75" customHeight="1" x14ac:dyDescent="0.2">
      <c r="A95" s="1">
        <f t="shared" ref="A95:A96" si="1435">A94</f>
        <v>0</v>
      </c>
      <c r="B95" s="313"/>
      <c r="C95" s="314"/>
      <c r="D95" s="314"/>
      <c r="E95" s="314"/>
      <c r="F95" s="31"/>
      <c r="G95" s="183"/>
      <c r="H95" s="123">
        <f t="shared" ref="H95" si="1436">IF($B91=$B85,H89+F95,$F95)</f>
        <v>0</v>
      </c>
      <c r="I95" s="165">
        <f t="shared" si="1375"/>
        <v>0</v>
      </c>
      <c r="J95" s="141">
        <f t="shared" ref="J95" si="1437">IF($H94=0,0,IF($B85=$B91,IF($H96&gt;0,$H96+J89,K91+J89),IF($H96&gt;0,$H96,K91)))</f>
        <v>0</v>
      </c>
      <c r="K95" s="7">
        <f t="shared" si="1420"/>
        <v>0</v>
      </c>
      <c r="L95" s="6"/>
      <c r="M95" s="6"/>
      <c r="N95" s="6"/>
      <c r="O95" s="6"/>
      <c r="P95" s="26"/>
      <c r="Q95" s="29"/>
      <c r="R95" s="23"/>
      <c r="S95" s="141">
        <f t="shared" ref="S95" si="1438">IF($H94=0,0,IF($B85=$B91,IF($H96&gt;0,$H96+S89,T91+S89),IF($H96&gt;0,$H96,T91)))</f>
        <v>0</v>
      </c>
      <c r="T95" s="7">
        <f t="shared" si="1423"/>
        <v>0</v>
      </c>
      <c r="U95" s="6"/>
      <c r="V95" s="6"/>
      <c r="W95" s="6"/>
      <c r="X95" s="6"/>
      <c r="Y95" s="26"/>
      <c r="Z95" s="29"/>
      <c r="AA95" s="23"/>
      <c r="AB95" s="141">
        <f t="shared" ref="AB95" si="1439">IF($H94=0,0,IF($B85=$B91,IF($H96&gt;0,$H96+AB89,AC91+AB89),IF($H96&gt;0,$H96,AC91)))</f>
        <v>0</v>
      </c>
      <c r="AC95" s="7">
        <f t="shared" si="1426"/>
        <v>0</v>
      </c>
      <c r="AD95" s="6"/>
      <c r="AE95" s="6"/>
      <c r="AF95" s="6"/>
      <c r="AG95" s="6"/>
      <c r="AH95" s="26"/>
      <c r="AI95" s="29"/>
      <c r="AJ95" s="23"/>
      <c r="AK95" s="141">
        <f t="shared" ref="AK95" si="1440">IF($H94=0,0,IF($B85=$B91,IF($H96&gt;0,$H96+AK89,AL91+AK89),IF($H96&gt;0,$H96,AL91)))</f>
        <v>0</v>
      </c>
      <c r="AL95" s="7">
        <f t="shared" si="1429"/>
        <v>0</v>
      </c>
      <c r="AM95" s="6"/>
      <c r="AN95" s="6"/>
      <c r="AO95" s="6"/>
      <c r="AP95" s="6"/>
      <c r="AQ95" s="26"/>
      <c r="AR95" s="29"/>
      <c r="AS95" s="23"/>
      <c r="AT95" s="141">
        <f t="shared" ref="AT95" si="1441">IF($H94=0,0,IF($B85=$B91,IF($H96&gt;0,$H96+AT89,AU91+AT89),IF($H96&gt;0,$H96,AU91)))</f>
        <v>0</v>
      </c>
      <c r="AU95" s="7">
        <f t="shared" si="1432"/>
        <v>0</v>
      </c>
      <c r="AV95" s="6"/>
      <c r="AW95" s="6"/>
      <c r="AX95" s="6"/>
      <c r="AY95" s="6"/>
      <c r="AZ95" s="26"/>
      <c r="BA95" s="29"/>
      <c r="BB95" s="23"/>
    </row>
    <row r="96" spans="1:54" ht="18.75" customHeight="1" thickBot="1" x14ac:dyDescent="0.25">
      <c r="A96" s="1">
        <f t="shared" si="1435"/>
        <v>0</v>
      </c>
      <c r="B96" s="323" t="str">
        <f>IF(B91="",Wydruk!$AE$6,IF(J92=0,Wydruk!$AE$7,IF(AND(G92&lt;G93,B91&lt;&gt;$B97),Wydruk!$AE$13,IF(AND($B91=$B85,$B91&lt;&gt;$B97),IF(OR(OR(J96&lt;4,J96&gt;5),OR(S96&lt;4,S96&gt;5),OR(AB96&lt;4,AB96&gt;5),OR(AK96&lt;4,AK96&gt;5),OR(AND(AT96&lt;4,AT96&gt;0),AT96&gt;5)),Wydruk!$AE$8,Wydruk!$AE$9),IF($B91=$B97,IF($F95&lt;&gt;0,Wydruk!$AE$12,Wydruk!$AE$10),IF(OR(OR(J92&lt;4,J92&gt;5),OR(S92&lt;4,S92&gt;5),OR(AB92&lt;4,AB92&gt;5),OR(AK92&lt;4,AK92&gt;5),OR(AND(AT92&lt;4,AT92&gt;0),AT92&gt;5)),Wydruk!$AE$8,Wydruk!$AE$11))))))</f>
        <v>Uzupełnij liczby godzin tygodniowego planu</v>
      </c>
      <c r="C96" s="324"/>
      <c r="D96" s="324"/>
      <c r="E96" s="324"/>
      <c r="F96" s="173">
        <f>lipiec!F96</f>
        <v>0</v>
      </c>
      <c r="G96" s="184">
        <f>lipiec!G96</f>
        <v>0</v>
      </c>
      <c r="H96" s="191">
        <f t="shared" ref="H96" si="1442">IF(OR($G96=0,$F96=0,$G96="",$F96=""),0,$G96/$F96)</f>
        <v>0</v>
      </c>
      <c r="I96" s="193"/>
      <c r="J96" s="176">
        <f t="shared" ref="J96" si="1443">IF($B85=$B91,IF(L91+L86&gt;0,1,0)+IF(M91+M86&gt;0,1,0)+IF(N91+N86&gt;0,1,0)+IF(O91+O86&gt;0,1,0)+IF(P91+P86&gt;0,1,0)+IF(Q91+Q86&gt;0,1,0)+IF(R91+R86&gt;0,1,0),J92)</f>
        <v>0</v>
      </c>
      <c r="K96" s="133">
        <f t="shared" ref="K96" si="1444">IF(OR($B91=$B97,J96=0,(K92-Q96+O96)&lt;=0),0,(K92-Q96+O96)/J96)</f>
        <v>0</v>
      </c>
      <c r="L96" s="137">
        <f t="shared" ref="L96" si="1445">IF(K96*(7-J93)&lt;=0,0,K96*(7-J93))</f>
        <v>0</v>
      </c>
      <c r="M96" s="311">
        <f t="shared" ref="M96" si="1446">ROUND(IF(OR(K93-K96*(7-J93)+P96&lt;0,$B91=$B97,K96&lt;=0,K93=0),0,IF(K93-K96*(7-J93)+P96&gt;Q96-O96+P96,Q96-O96+P96,K93-K96*(7-J93)+P96)),1)</f>
        <v>0</v>
      </c>
      <c r="N96" s="312"/>
      <c r="O96" s="139">
        <f t="shared" ref="O96" si="1447">IF(OR($B91=$B97,J92=0),0,IF($B91=$B85,J91,$F91))</f>
        <v>0</v>
      </c>
      <c r="P96" s="30">
        <f t="shared" ref="P96" si="1448">IF(OR($B91=$B97,J96=0),0,$G93-$G92)</f>
        <v>0</v>
      </c>
      <c r="Q96" s="134">
        <f t="shared" ref="Q96" si="1449">IF(OR($B91=$B97,J96=0),0,J95)</f>
        <v>0</v>
      </c>
      <c r="R96" s="138">
        <f t="shared" ref="R96" si="1450">IF($B91=$B97,0,K93)</f>
        <v>0</v>
      </c>
      <c r="S96" s="176">
        <f t="shared" ref="S96" si="1451">IF($B85=$B91,IF(U91+U86&gt;0,1,0)+IF(V91+V86&gt;0,1,0)+IF(W91+W86&gt;0,1,0)+IF(X91+X86&gt;0,1,0)+IF(Y91+Y86&gt;0,1,0)+IF(Z91+Z86&gt;0,1,0)+IF(AA91+AA86&gt;0,1,0),S92)</f>
        <v>0</v>
      </c>
      <c r="T96" s="133">
        <f t="shared" ref="T96" si="1452">IF(OR($B91=$B97,S96=0,(T92-Z96+X96)&lt;=0),0,(T92-Z96+X96)/S96)</f>
        <v>0</v>
      </c>
      <c r="U96" s="137">
        <f t="shared" ref="U96" si="1453">IF(T96*(7-S93)&lt;=0,0,T96*(7-S93))</f>
        <v>0</v>
      </c>
      <c r="V96" s="311">
        <f t="shared" ref="V96" si="1454">ROUND(IF(OR(T93-T96*(7-S93)+Y96&lt;0,$B91=$B97,T96&lt;=0,T93=0),0,IF(T93-T96*(7-S93)+Y96&gt;Z96-X96+Y96,Z96-X96+Y96,T93-T96*(7-S93)+Y96)),1)</f>
        <v>0</v>
      </c>
      <c r="W96" s="312"/>
      <c r="X96" s="139">
        <f t="shared" ref="X96" si="1455">IF(OR($B91=$B97,S92=0),0,IF($B91=$B85,S91,$F91))</f>
        <v>0</v>
      </c>
      <c r="Y96" s="30">
        <f t="shared" ref="Y96" si="1456">IF(OR($B91=$B97,S96=0),0,$G93-$G92)</f>
        <v>0</v>
      </c>
      <c r="Z96" s="134">
        <f t="shared" ref="Z96" si="1457">IF(OR($B91=$B97,S96=0),0,S95)</f>
        <v>0</v>
      </c>
      <c r="AA96" s="138">
        <f t="shared" ref="AA96" si="1458">IF($B91=$B97,0,T93)</f>
        <v>0</v>
      </c>
      <c r="AB96" s="176">
        <f t="shared" ref="AB96" si="1459">IF($B85=$B91,IF(AD91+AD86&gt;0,1,0)+IF(AE91+AE86&gt;0,1,0)+IF(AF91+AF86&gt;0,1,0)+IF(AG91+AG86&gt;0,1,0)+IF(AH91+AH86&gt;0,1,0)+IF(AI91+AI86&gt;0,1,0)+IF(AJ91+AJ86&gt;0,1,0),AB92)</f>
        <v>0</v>
      </c>
      <c r="AC96" s="133">
        <f t="shared" ref="AC96" si="1460">IF(OR($B91=$B97,AB96=0,(AC92-AI96+AG96)&lt;=0),0,(AC92-AI96+AG96)/AB96)</f>
        <v>0</v>
      </c>
      <c r="AD96" s="137">
        <f t="shared" ref="AD96" si="1461">IF(AC96*(7-AB93)&lt;=0,0,AC96*(7-AB93))</f>
        <v>0</v>
      </c>
      <c r="AE96" s="311">
        <f t="shared" ref="AE96" si="1462">ROUND(IF(OR(AC93-AC96*(7-AB93)+AH96&lt;0,$B91=$B97,AC96&lt;=0,AC93=0),0,IF(AC93-AC96*(7-AB93)+AH96&gt;AI96-AG96+AH96,AI96-AG96+AH96,AC93-AC96*(7-AB93)+AH96)),1)</f>
        <v>0</v>
      </c>
      <c r="AF96" s="312"/>
      <c r="AG96" s="139">
        <f t="shared" ref="AG96" si="1463">IF(OR($B91=$B97,AB92=0),0,IF($B91=$B85,AB91,$F91))</f>
        <v>0</v>
      </c>
      <c r="AH96" s="30">
        <f t="shared" ref="AH96" si="1464">IF(OR($B91=$B97,AB96=0),0,$G93-$G92)</f>
        <v>0</v>
      </c>
      <c r="AI96" s="134">
        <f t="shared" ref="AI96" si="1465">IF(OR($B91=$B97,AB96=0),0,AB95)</f>
        <v>0</v>
      </c>
      <c r="AJ96" s="138">
        <f t="shared" ref="AJ96" si="1466">IF($B91=$B97,0,AC93)</f>
        <v>0</v>
      </c>
      <c r="AK96" s="176">
        <f t="shared" ref="AK96" si="1467">IF($B85=$B91,IF(AM91+AM86&gt;0,1,0)+IF(AN91+AN86&gt;0,1,0)+IF(AO91+AO86&gt;0,1,0)+IF(AP91+AP86&gt;0,1,0)+IF(AQ91+AQ86&gt;0,1,0)+IF(AR91+AR86&gt;0,1,0)+IF(AS91+AS86&gt;0,1,0),AK92)</f>
        <v>0</v>
      </c>
      <c r="AL96" s="133">
        <f t="shared" ref="AL96" si="1468">IF(OR($B91=$B97,AK96=0,(AL92-AR96+AP96)&lt;=0),0,(AL92-AR96+AP96)/AK96)</f>
        <v>0</v>
      </c>
      <c r="AM96" s="137">
        <f t="shared" ref="AM96" si="1469">IF(AL96*(7-AK93)&lt;=0,0,AL96*(7-AK93))</f>
        <v>0</v>
      </c>
      <c r="AN96" s="311">
        <f t="shared" ref="AN96" si="1470">ROUND(IF(OR(AL93-AL96*(7-AK93)+AQ96&lt;0,$B91=$B97,AL96&lt;=0,AL93=0),0,IF(AL93-AL96*(7-AK93)+AQ96&gt;AR96-AP96+AQ96,AR96-AP96+AQ96,AL93-AL96*(7-AK93)+AQ96)),1)</f>
        <v>0</v>
      </c>
      <c r="AO96" s="312"/>
      <c r="AP96" s="139">
        <f t="shared" ref="AP96" si="1471">IF(OR($B91=$B97,AK92=0),0,IF($B91=$B85,AK91,$F91))</f>
        <v>0</v>
      </c>
      <c r="AQ96" s="30">
        <f t="shared" ref="AQ96" si="1472">IF(OR($B91=$B97,AK96=0),0,$G93-$G92)</f>
        <v>0</v>
      </c>
      <c r="AR96" s="134">
        <f t="shared" ref="AR96" si="1473">IF(OR($B91=$B97,AK96=0),0,AK95)</f>
        <v>0</v>
      </c>
      <c r="AS96" s="138">
        <f t="shared" ref="AS96" si="1474">IF($B91=$B97,0,AL93)</f>
        <v>0</v>
      </c>
      <c r="AT96" s="176">
        <f t="shared" ref="AT96" si="1475">IF($B85=$B91,IF(AV91+AV86&gt;0,1,0)+IF(AW91+AW86&gt;0,1,0)+IF(AX91+AX86&gt;0,1,0)+IF(AY91+AY86&gt;0,1,0)+IF(AZ91+AZ86&gt;0,1,0)+IF(BA91+BA86&gt;0,1,0)+IF(BB91+BB86&gt;0,1,0),AT92)</f>
        <v>0</v>
      </c>
      <c r="AU96" s="133">
        <f t="shared" ref="AU96" si="1476">IF(OR($B91=$B97,AT96=0,(AU92-BA96+AY96)&lt;=0),0,(AU92-BA96+AY96)/AT96)</f>
        <v>0</v>
      </c>
      <c r="AV96" s="137">
        <f t="shared" ref="AV96" si="1477">IF(AU96*(7-AT93)&lt;=0,0,AU96*(7-AT93))</f>
        <v>0</v>
      </c>
      <c r="AW96" s="311">
        <f t="shared" ref="AW96" si="1478">ROUND(IF(OR(AU93-AU96*(7-AT93)+AZ96&lt;0,$B91=$B97,AU96&lt;=0,AU93=0),0,IF(AU93-AU96*(7-AT93)+AZ96&gt;BA96-AY96+AZ96,BA96-AY96+AZ96,AU93-AU96*(7-AT93)+AZ96)),1)</f>
        <v>0</v>
      </c>
      <c r="AX96" s="312"/>
      <c r="AY96" s="139">
        <f t="shared" ref="AY96" si="1479">IF(OR($B91=$B97,AT92=0),0,IF($B91=$B85,AT91,$F91))</f>
        <v>0</v>
      </c>
      <c r="AZ96" s="30">
        <f t="shared" ref="AZ96" si="1480">IF(OR($B91=$B97,AT96=0),0,$G93-$G92)</f>
        <v>0</v>
      </c>
      <c r="BA96" s="134">
        <f t="shared" ref="BA96" si="1481">IF(OR($B91=$B97,AT96=0),0,AT95)</f>
        <v>0</v>
      </c>
      <c r="BB96" s="138">
        <f t="shared" ref="BB96" si="1482">IF($B91=$B97,0,AU93)</f>
        <v>0</v>
      </c>
    </row>
    <row r="97" spans="1:54" ht="15.75" x14ac:dyDescent="0.2">
      <c r="A97" s="1">
        <f t="shared" ref="A97" si="1483">IF(B97="","1. Niewypełnione",B97)</f>
        <v>0</v>
      </c>
      <c r="B97" s="320">
        <f>lipiec!B97</f>
        <v>0</v>
      </c>
      <c r="C97" s="321">
        <f>lipiec!C97</f>
        <v>0</v>
      </c>
      <c r="D97" s="321">
        <f>lipiec!D97</f>
        <v>0</v>
      </c>
      <c r="E97" s="321">
        <f>lipiec!E97</f>
        <v>0</v>
      </c>
      <c r="F97" s="177">
        <f>lipiec!F97</f>
        <v>18</v>
      </c>
      <c r="G97" s="185">
        <f>lipiec!G97</f>
        <v>18</v>
      </c>
      <c r="H97" s="177"/>
      <c r="I97" s="192">
        <f t="shared" ref="I97:I101" si="1484">K97+T97+AC97+AL97+AU97</f>
        <v>0</v>
      </c>
      <c r="J97" s="186">
        <f t="shared" ref="J97" si="1485">IF(OR($B97=$B103,J100=0),0,ROUND((K98+P102)/J100,0))</f>
        <v>0</v>
      </c>
      <c r="K97" s="51">
        <f t="shared" ref="K97:K98" si="1486">SUM(L97:R97)</f>
        <v>0</v>
      </c>
      <c r="L97" s="52">
        <f>lipiec!L97</f>
        <v>0</v>
      </c>
      <c r="M97" s="52">
        <f>lipiec!M97</f>
        <v>0</v>
      </c>
      <c r="N97" s="52">
        <f>lipiec!N97</f>
        <v>0</v>
      </c>
      <c r="O97" s="52">
        <f>lipiec!O97</f>
        <v>0</v>
      </c>
      <c r="P97" s="53">
        <f>lipiec!P97</f>
        <v>0</v>
      </c>
      <c r="Q97" s="54">
        <f>lipiec!Q97</f>
        <v>0</v>
      </c>
      <c r="R97" s="55">
        <f>lipiec!R97</f>
        <v>0</v>
      </c>
      <c r="S97" s="188">
        <f t="shared" ref="S97" si="1487">IF(OR($B97=$B103,S100=0),0,ROUND((T98+Y102)/S100,0))</f>
        <v>0</v>
      </c>
      <c r="T97" s="51">
        <f t="shared" ref="T97:T98" si="1488">SUM(U97:AA97)</f>
        <v>0</v>
      </c>
      <c r="U97" s="52">
        <f>lipiec!U97</f>
        <v>0</v>
      </c>
      <c r="V97" s="52">
        <f>lipiec!V97</f>
        <v>0</v>
      </c>
      <c r="W97" s="52">
        <f>lipiec!W97</f>
        <v>0</v>
      </c>
      <c r="X97" s="52">
        <f>lipiec!X97</f>
        <v>0</v>
      </c>
      <c r="Y97" s="53">
        <f>lipiec!Y97</f>
        <v>0</v>
      </c>
      <c r="Z97" s="54">
        <f>lipiec!Z97</f>
        <v>0</v>
      </c>
      <c r="AA97" s="55">
        <f>lipiec!AA97</f>
        <v>0</v>
      </c>
      <c r="AB97" s="188">
        <f t="shared" ref="AB97" si="1489">IF(OR($B97=$B103,AB100=0),0,ROUND((AC98+AH102)/AB100,0))</f>
        <v>0</v>
      </c>
      <c r="AC97" s="51">
        <f t="shared" ref="AC97:AC98" si="1490">SUM(AD97:AJ97)</f>
        <v>0</v>
      </c>
      <c r="AD97" s="52">
        <f>lipiec!AD97</f>
        <v>0</v>
      </c>
      <c r="AE97" s="52">
        <f>lipiec!AE97</f>
        <v>0</v>
      </c>
      <c r="AF97" s="52">
        <f>lipiec!AF97</f>
        <v>0</v>
      </c>
      <c r="AG97" s="52">
        <f>lipiec!AG97</f>
        <v>0</v>
      </c>
      <c r="AH97" s="53">
        <f>lipiec!AH97</f>
        <v>0</v>
      </c>
      <c r="AI97" s="54">
        <f>lipiec!AI97</f>
        <v>0</v>
      </c>
      <c r="AJ97" s="55">
        <f>lipiec!AJ97</f>
        <v>0</v>
      </c>
      <c r="AK97" s="188">
        <f t="shared" ref="AK97" si="1491">IF(OR($B97=$B103,AK100=0),0,ROUND((AL98+AQ102)/AK100,0))</f>
        <v>0</v>
      </c>
      <c r="AL97" s="51">
        <f t="shared" ref="AL97:AL98" si="1492">SUM(AM97:AS97)</f>
        <v>0</v>
      </c>
      <c r="AM97" s="52">
        <f>lipiec!AM97</f>
        <v>0</v>
      </c>
      <c r="AN97" s="52">
        <f>lipiec!AN97</f>
        <v>0</v>
      </c>
      <c r="AO97" s="52">
        <f>lipiec!AO97</f>
        <v>0</v>
      </c>
      <c r="AP97" s="52">
        <f>lipiec!AP97</f>
        <v>0</v>
      </c>
      <c r="AQ97" s="53">
        <f>lipiec!AQ97</f>
        <v>0</v>
      </c>
      <c r="AR97" s="54">
        <f>lipiec!AR97</f>
        <v>0</v>
      </c>
      <c r="AS97" s="55">
        <f>lipiec!AS97</f>
        <v>0</v>
      </c>
      <c r="AT97" s="188">
        <f t="shared" ref="AT97" si="1493">IF(OR($B97=$B103,AT100=0),0,ROUND((AU98+AZ102)/AT100,0))</f>
        <v>0</v>
      </c>
      <c r="AU97" s="51">
        <f t="shared" ref="AU97:AU98" si="1494">SUM(AV97:BB97)</f>
        <v>0</v>
      </c>
      <c r="AV97" s="52">
        <f t="shared" ref="AV97" si="1495">IF(SUM($AM$9:$AS$9)=SUM($AV$9:$BB$9),AM97,IF(AND(SUM($AV$9:$BB$9)&gt;42,SUM($AV$9:$BB$9)&lt;49),AM97,0))</f>
        <v>0</v>
      </c>
      <c r="AW97" s="52">
        <f t="shared" ref="AW97" si="1496">IF(SUM($AM$9:$AS$9)=SUM($AV$9:$BB$9),AN97,IF(AND(SUM($AV$9:$BB$9)&gt;42,SUM($AV$9:$BB$9)&lt;49),AN97,0))</f>
        <v>0</v>
      </c>
      <c r="AX97" s="52">
        <f t="shared" ref="AX97" si="1497">IF(SUM($AM$9:$AS$9)=SUM($AV$9:$BB$9),AO97,IF(AND(SUM($AV$9:$BB$9)&gt;42,SUM($AV$9:$BB$9)&lt;49),AO97,0))</f>
        <v>0</v>
      </c>
      <c r="AY97" s="52">
        <f t="shared" ref="AY97" si="1498">IF(SUM($AM$9:$AS$9)=SUM($AV$9:$BB$9),AP97,IF(AND(SUM($AV$9:$BB$9)&gt;42,SUM($AV$9:$BB$9)&lt;49),AP97,0))</f>
        <v>0</v>
      </c>
      <c r="AZ97" s="53">
        <f t="shared" ref="AZ97" si="1499">IF(SUM($AM$9:$AS$9)=SUM($AV$9:$BB$9),AQ97,IF(AND(SUM($AV$9:$BB$9)&gt;42,SUM($AV$9:$BB$9)&lt;49),AQ97,0))</f>
        <v>0</v>
      </c>
      <c r="BA97" s="54">
        <f t="shared" ref="BA97" si="1500">IF(SUM($AM$9:$AS$9)=SUM($AV$9:$BB$9),AR97,IF(AND(SUM($AV$9:$BB$9)&gt;42,SUM($AV$9:$BB$9)&lt;49),AR97,0))</f>
        <v>0</v>
      </c>
      <c r="BB97" s="55">
        <f t="shared" ref="BB97" si="1501">IF(SUM($AM$9:$AS$9)=SUM($AV$9:$BB$9),AS97,IF(AND(SUM($AV$9:$BB$9)&gt;42,SUM($AV$9:$BB$9)&lt;49),AS97,0))</f>
        <v>0</v>
      </c>
    </row>
    <row r="98" spans="1:54" ht="12.75" hidden="1" customHeight="1" x14ac:dyDescent="0.2">
      <c r="B98" s="93"/>
      <c r="C98" s="94"/>
      <c r="D98" s="95"/>
      <c r="E98" s="115"/>
      <c r="F98" s="140" t="b">
        <f t="shared" ref="F98" si="1502">IF($B91=$B97,OR(F92,G97&lt;F97),G97&lt;F97)</f>
        <v>0</v>
      </c>
      <c r="G98" s="189">
        <f t="shared" ref="G98" si="1503">IF(AND($B91=$B97,$B91&lt;&gt;"",$B91&lt;&gt;0),G97+G92,G97)</f>
        <v>18</v>
      </c>
      <c r="H98" s="120"/>
      <c r="I98" s="165">
        <f t="shared" si="1484"/>
        <v>0</v>
      </c>
      <c r="J98" s="194">
        <f t="shared" ref="J98" si="1504">7-COUNTIF(L97:R97,0)-COUNTIF(L97:R97,"")</f>
        <v>0</v>
      </c>
      <c r="K98" s="22">
        <f t="shared" si="1486"/>
        <v>0</v>
      </c>
      <c r="L98" s="35">
        <f t="shared" ref="L98:R98" si="1505">IF($B91=$B97,L97+L92,L97)</f>
        <v>0</v>
      </c>
      <c r="M98" s="35">
        <f t="shared" si="1505"/>
        <v>0</v>
      </c>
      <c r="N98" s="35">
        <f t="shared" si="1505"/>
        <v>0</v>
      </c>
      <c r="O98" s="35">
        <f t="shared" si="1505"/>
        <v>0</v>
      </c>
      <c r="P98" s="36">
        <f t="shared" si="1505"/>
        <v>0</v>
      </c>
      <c r="Q98" s="37">
        <f t="shared" si="1505"/>
        <v>0</v>
      </c>
      <c r="R98" s="38">
        <f t="shared" si="1505"/>
        <v>0</v>
      </c>
      <c r="S98" s="194">
        <f t="shared" ref="S98" si="1506">7-COUNTIF(U97:AA97,0)-COUNTIF(U97:AA97,"")</f>
        <v>0</v>
      </c>
      <c r="T98" s="22">
        <f t="shared" si="1488"/>
        <v>0</v>
      </c>
      <c r="U98" s="35">
        <f t="shared" ref="U98:AA98" si="1507">IF($B91=$B97,U97+U92,U97)</f>
        <v>0</v>
      </c>
      <c r="V98" s="35">
        <f t="shared" si="1507"/>
        <v>0</v>
      </c>
      <c r="W98" s="35">
        <f t="shared" si="1507"/>
        <v>0</v>
      </c>
      <c r="X98" s="35">
        <f t="shared" si="1507"/>
        <v>0</v>
      </c>
      <c r="Y98" s="36">
        <f t="shared" si="1507"/>
        <v>0</v>
      </c>
      <c r="Z98" s="37">
        <f t="shared" si="1507"/>
        <v>0</v>
      </c>
      <c r="AA98" s="38">
        <f t="shared" si="1507"/>
        <v>0</v>
      </c>
      <c r="AB98" s="194">
        <f t="shared" ref="AB98" si="1508">7-COUNTIF(AD97:AJ97,0)-COUNTIF(AD97:AJ97,"")</f>
        <v>0</v>
      </c>
      <c r="AC98" s="22">
        <f t="shared" si="1490"/>
        <v>0</v>
      </c>
      <c r="AD98" s="35">
        <f t="shared" ref="AD98:AJ98" si="1509">IF($B91=$B97,AD97+AD92,AD97)</f>
        <v>0</v>
      </c>
      <c r="AE98" s="35">
        <f t="shared" si="1509"/>
        <v>0</v>
      </c>
      <c r="AF98" s="35">
        <f t="shared" si="1509"/>
        <v>0</v>
      </c>
      <c r="AG98" s="35">
        <f t="shared" si="1509"/>
        <v>0</v>
      </c>
      <c r="AH98" s="36">
        <f t="shared" si="1509"/>
        <v>0</v>
      </c>
      <c r="AI98" s="37">
        <f t="shared" si="1509"/>
        <v>0</v>
      </c>
      <c r="AJ98" s="38">
        <f t="shared" si="1509"/>
        <v>0</v>
      </c>
      <c r="AK98" s="194">
        <f t="shared" ref="AK98" si="1510">7-COUNTIF(AM97:AS97,0)-COUNTIF(AM97:AS97,"")</f>
        <v>0</v>
      </c>
      <c r="AL98" s="22">
        <f t="shared" si="1492"/>
        <v>0</v>
      </c>
      <c r="AM98" s="35">
        <f t="shared" ref="AM98:AS98" si="1511">IF($B91=$B97,AM97+AM92,AM97)</f>
        <v>0</v>
      </c>
      <c r="AN98" s="35">
        <f t="shared" si="1511"/>
        <v>0</v>
      </c>
      <c r="AO98" s="35">
        <f t="shared" si="1511"/>
        <v>0</v>
      </c>
      <c r="AP98" s="35">
        <f t="shared" si="1511"/>
        <v>0</v>
      </c>
      <c r="AQ98" s="36">
        <f t="shared" si="1511"/>
        <v>0</v>
      </c>
      <c r="AR98" s="37">
        <f t="shared" si="1511"/>
        <v>0</v>
      </c>
      <c r="AS98" s="38">
        <f t="shared" si="1511"/>
        <v>0</v>
      </c>
      <c r="AT98" s="194">
        <f t="shared" ref="AT98" si="1512">7-COUNTIF(AV97:BB97,0)-COUNTIF(AV97:BB97,"")</f>
        <v>0</v>
      </c>
      <c r="AU98" s="22">
        <f t="shared" si="1494"/>
        <v>0</v>
      </c>
      <c r="AV98" s="35">
        <f t="shared" ref="AV98:BB98" si="1513">IF($B91=$B97,AV97+AV92,AV97)</f>
        <v>0</v>
      </c>
      <c r="AW98" s="35">
        <f t="shared" si="1513"/>
        <v>0</v>
      </c>
      <c r="AX98" s="35">
        <f t="shared" si="1513"/>
        <v>0</v>
      </c>
      <c r="AY98" s="35">
        <f t="shared" si="1513"/>
        <v>0</v>
      </c>
      <c r="AZ98" s="36">
        <f t="shared" si="1513"/>
        <v>0</v>
      </c>
      <c r="BA98" s="37">
        <f t="shared" si="1513"/>
        <v>0</v>
      </c>
      <c r="BB98" s="38">
        <f t="shared" si="1513"/>
        <v>0</v>
      </c>
    </row>
    <row r="99" spans="1:54" ht="15" hidden="1" customHeight="1" x14ac:dyDescent="0.2">
      <c r="B99" s="116"/>
      <c r="C99" s="117"/>
      <c r="D99" s="118"/>
      <c r="E99" s="119"/>
      <c r="F99" s="92"/>
      <c r="G99" s="190">
        <f t="shared" ref="G99" si="1514">IF(AND($B91=$B97,$B91&lt;&gt;"",$B91&lt;&gt;0),F97+G93,F97)</f>
        <v>18</v>
      </c>
      <c r="H99" s="121"/>
      <c r="I99" s="165">
        <f t="shared" si="1484"/>
        <v>0</v>
      </c>
      <c r="J99" s="195">
        <f t="shared" ref="J99" si="1515">IF($B97=$B91,COUNTIF(L99:R99,0),COUNTIF(L100:R100,0)+COUNTIF(L100:R100,""))</f>
        <v>7</v>
      </c>
      <c r="K99" s="39">
        <f t="shared" ref="K99:R99" si="1516">IF($B91=$B97,K100+K93,K100)</f>
        <v>0</v>
      </c>
      <c r="L99" s="40">
        <f t="shared" si="1516"/>
        <v>0</v>
      </c>
      <c r="M99" s="40">
        <f t="shared" si="1516"/>
        <v>0</v>
      </c>
      <c r="N99" s="40">
        <f t="shared" si="1516"/>
        <v>0</v>
      </c>
      <c r="O99" s="40">
        <f t="shared" si="1516"/>
        <v>0</v>
      </c>
      <c r="P99" s="41">
        <f t="shared" si="1516"/>
        <v>0</v>
      </c>
      <c r="Q99" s="42">
        <f t="shared" si="1516"/>
        <v>0</v>
      </c>
      <c r="R99" s="43">
        <f t="shared" si="1516"/>
        <v>0</v>
      </c>
      <c r="S99" s="195">
        <f t="shared" ref="S99" si="1517">IF($B97=$B91,COUNTIF(U99:AA99,0),COUNTIF(U100:AA100,0)+COUNTIF(U100:AA100,""))</f>
        <v>7</v>
      </c>
      <c r="T99" s="39">
        <f t="shared" ref="T99:AA99" si="1518">IF($B91=$B97,T100+T93,T100)</f>
        <v>0</v>
      </c>
      <c r="U99" s="40">
        <f t="shared" si="1518"/>
        <v>0</v>
      </c>
      <c r="V99" s="40">
        <f t="shared" si="1518"/>
        <v>0</v>
      </c>
      <c r="W99" s="40">
        <f t="shared" si="1518"/>
        <v>0</v>
      </c>
      <c r="X99" s="40">
        <f t="shared" si="1518"/>
        <v>0</v>
      </c>
      <c r="Y99" s="41">
        <f t="shared" si="1518"/>
        <v>0</v>
      </c>
      <c r="Z99" s="42">
        <f t="shared" si="1518"/>
        <v>0</v>
      </c>
      <c r="AA99" s="43">
        <f t="shared" si="1518"/>
        <v>0</v>
      </c>
      <c r="AB99" s="195">
        <f t="shared" ref="AB99" si="1519">IF($B97=$B91,COUNTIF(AD99:AJ99,0),COUNTIF(AD100:AJ100,0)+COUNTIF(AD100:AJ100,""))</f>
        <v>7</v>
      </c>
      <c r="AC99" s="39">
        <f t="shared" ref="AC99:AJ99" si="1520">IF($B91=$B97,AC100+AC93,AC100)</f>
        <v>0</v>
      </c>
      <c r="AD99" s="40">
        <f t="shared" si="1520"/>
        <v>0</v>
      </c>
      <c r="AE99" s="40">
        <f t="shared" si="1520"/>
        <v>0</v>
      </c>
      <c r="AF99" s="40">
        <f t="shared" si="1520"/>
        <v>0</v>
      </c>
      <c r="AG99" s="40">
        <f t="shared" si="1520"/>
        <v>0</v>
      </c>
      <c r="AH99" s="41">
        <f t="shared" si="1520"/>
        <v>0</v>
      </c>
      <c r="AI99" s="42">
        <f t="shared" si="1520"/>
        <v>0</v>
      </c>
      <c r="AJ99" s="43">
        <f t="shared" si="1520"/>
        <v>0</v>
      </c>
      <c r="AK99" s="195">
        <f t="shared" ref="AK99" si="1521">IF($B97=$B91,COUNTIF(AM99:AS99,0),COUNTIF(AM100:AS100,0)+COUNTIF(AM100:AS100,""))</f>
        <v>7</v>
      </c>
      <c r="AL99" s="39">
        <f t="shared" ref="AL99:AS99" si="1522">IF($B91=$B97,AL100+AL93,AL100)</f>
        <v>0</v>
      </c>
      <c r="AM99" s="40">
        <f t="shared" si="1522"/>
        <v>0</v>
      </c>
      <c r="AN99" s="40">
        <f t="shared" si="1522"/>
        <v>0</v>
      </c>
      <c r="AO99" s="40">
        <f t="shared" si="1522"/>
        <v>0</v>
      </c>
      <c r="AP99" s="40">
        <f t="shared" si="1522"/>
        <v>0</v>
      </c>
      <c r="AQ99" s="41">
        <f t="shared" si="1522"/>
        <v>0</v>
      </c>
      <c r="AR99" s="42">
        <f t="shared" si="1522"/>
        <v>0</v>
      </c>
      <c r="AS99" s="43">
        <f t="shared" si="1522"/>
        <v>0</v>
      </c>
      <c r="AT99" s="195">
        <f t="shared" ref="AT99" si="1523">IF($B97=$B91,COUNTIF(AV99:BB99,0),COUNTIF(AV100:BB100,0)+COUNTIF(AV100:BB100,""))</f>
        <v>7</v>
      </c>
      <c r="AU99" s="39">
        <f t="shared" ref="AU99:BB99" si="1524">IF($B91=$B97,AU100+AU93,AU100)</f>
        <v>0</v>
      </c>
      <c r="AV99" s="40">
        <f t="shared" si="1524"/>
        <v>0</v>
      </c>
      <c r="AW99" s="40">
        <f t="shared" si="1524"/>
        <v>0</v>
      </c>
      <c r="AX99" s="40">
        <f t="shared" si="1524"/>
        <v>0</v>
      </c>
      <c r="AY99" s="40">
        <f t="shared" si="1524"/>
        <v>0</v>
      </c>
      <c r="AZ99" s="41">
        <f t="shared" si="1524"/>
        <v>0</v>
      </c>
      <c r="BA99" s="42">
        <f t="shared" si="1524"/>
        <v>0</v>
      </c>
      <c r="BB99" s="43">
        <f t="shared" si="1524"/>
        <v>0</v>
      </c>
    </row>
    <row r="100" spans="1:54" ht="15.75" customHeight="1" x14ac:dyDescent="0.2">
      <c r="A100" s="1">
        <f t="shared" ref="A100" si="1525">A97</f>
        <v>0</v>
      </c>
      <c r="B100" s="313">
        <f t="shared" ref="B100" si="1526">B94+1</f>
        <v>14</v>
      </c>
      <c r="C100" s="314"/>
      <c r="D100" s="314"/>
      <c r="E100" s="314"/>
      <c r="F100" s="31"/>
      <c r="G100" s="183"/>
      <c r="H100" s="122">
        <f t="shared" ref="H100" si="1527">5-COUNTIF(AU97,0)-COUNTIF(AL97,0)-COUNTIF(AC97,0)-COUNTIF(T97,0)-COUNTIF(K97,0)</f>
        <v>0</v>
      </c>
      <c r="I100" s="165">
        <f t="shared" si="1484"/>
        <v>0</v>
      </c>
      <c r="J100" s="187">
        <f t="shared" ref="J100" si="1528">IF($B97=$B91,J94+IF($F97&lt;&gt;$G97,(K97+$G99-$G98)/$F97,K97/$F97),IF($F97&lt;&gt;G97,(K97+$G99-$G98)/$F97,K97/$F97))</f>
        <v>0</v>
      </c>
      <c r="K100" s="7">
        <f t="shared" ref="K100:K101" si="1529">SUM(L100:R100)</f>
        <v>0</v>
      </c>
      <c r="L100" s="26">
        <f t="shared" ref="L100:R100" si="1530">L97</f>
        <v>0</v>
      </c>
      <c r="M100" s="26">
        <f t="shared" si="1530"/>
        <v>0</v>
      </c>
      <c r="N100" s="26">
        <f t="shared" si="1530"/>
        <v>0</v>
      </c>
      <c r="O100" s="26">
        <f t="shared" si="1530"/>
        <v>0</v>
      </c>
      <c r="P100" s="26">
        <f t="shared" si="1530"/>
        <v>0</v>
      </c>
      <c r="Q100" s="29">
        <f t="shared" si="1530"/>
        <v>0</v>
      </c>
      <c r="R100" s="23">
        <f t="shared" si="1530"/>
        <v>0</v>
      </c>
      <c r="S100" s="187">
        <f t="shared" ref="S100" si="1531">IF($B97=$B91,S94+IF($F97&lt;&gt;$G97,(T97+$G99-$G98)/$F97,T97/$F97),IF($F97&lt;&gt;P97,(T97+$G99-$G98)/$F97,T97/$F97))</f>
        <v>0</v>
      </c>
      <c r="T100" s="7">
        <f t="shared" ref="T100:T101" si="1532">SUM(U100:AA100)</f>
        <v>0</v>
      </c>
      <c r="U100" s="26">
        <f t="shared" ref="U100:AA100" si="1533">U97</f>
        <v>0</v>
      </c>
      <c r="V100" s="26">
        <f t="shared" si="1533"/>
        <v>0</v>
      </c>
      <c r="W100" s="26">
        <f t="shared" si="1533"/>
        <v>0</v>
      </c>
      <c r="X100" s="26">
        <f t="shared" si="1533"/>
        <v>0</v>
      </c>
      <c r="Y100" s="113">
        <f t="shared" si="1533"/>
        <v>0</v>
      </c>
      <c r="Z100" s="29">
        <f t="shared" si="1533"/>
        <v>0</v>
      </c>
      <c r="AA100" s="23">
        <f t="shared" si="1533"/>
        <v>0</v>
      </c>
      <c r="AB100" s="187">
        <f t="shared" ref="AB100" si="1534">IF($B97=$B91,AB94+IF($F97&lt;&gt;$G97,(AC97+$G99-$G98)/$F97,AC97/$F97),IF($F97&lt;&gt;Y97,(AC97+$G99-$G98)/$F97,AC97/$F97))</f>
        <v>0</v>
      </c>
      <c r="AC100" s="7">
        <f t="shared" ref="AC100:AC101" si="1535">SUM(AD100:AJ100)</f>
        <v>0</v>
      </c>
      <c r="AD100" s="26">
        <f t="shared" ref="AD100:AJ100" si="1536">AD97</f>
        <v>0</v>
      </c>
      <c r="AE100" s="26">
        <f t="shared" si="1536"/>
        <v>0</v>
      </c>
      <c r="AF100" s="26">
        <f t="shared" si="1536"/>
        <v>0</v>
      </c>
      <c r="AG100" s="26">
        <f t="shared" si="1536"/>
        <v>0</v>
      </c>
      <c r="AH100" s="113">
        <f t="shared" si="1536"/>
        <v>0</v>
      </c>
      <c r="AI100" s="29">
        <f t="shared" si="1536"/>
        <v>0</v>
      </c>
      <c r="AJ100" s="23">
        <f t="shared" si="1536"/>
        <v>0</v>
      </c>
      <c r="AK100" s="187">
        <f t="shared" ref="AK100" si="1537">IF($B97=$B91,AK94+IF($F97&lt;&gt;$G97,(AL97+$G99-$G98)/$F97,AL97/$F97),IF($F97&lt;&gt;AH97,(AL97+$G99-$G98)/$F97,AL97/$F97))</f>
        <v>0</v>
      </c>
      <c r="AL100" s="7">
        <f t="shared" ref="AL100:AL101" si="1538">SUM(AM100:AS100)</f>
        <v>0</v>
      </c>
      <c r="AM100" s="26">
        <f t="shared" ref="AM100:AS100" si="1539">AM97</f>
        <v>0</v>
      </c>
      <c r="AN100" s="26">
        <f t="shared" si="1539"/>
        <v>0</v>
      </c>
      <c r="AO100" s="26">
        <f t="shared" si="1539"/>
        <v>0</v>
      </c>
      <c r="AP100" s="26">
        <f t="shared" si="1539"/>
        <v>0</v>
      </c>
      <c r="AQ100" s="113">
        <f t="shared" si="1539"/>
        <v>0</v>
      </c>
      <c r="AR100" s="29">
        <f t="shared" si="1539"/>
        <v>0</v>
      </c>
      <c r="AS100" s="23">
        <f t="shared" si="1539"/>
        <v>0</v>
      </c>
      <c r="AT100" s="187">
        <f t="shared" ref="AT100" si="1540">IF($B97=$B91,AT94+IF($F97&lt;&gt;$G97,(AU97+$G99-$G98)/$F97,AU97/$F97),IF($F97&lt;&gt;AQ97,(AU97+$G99-$G98)/$F97,AU97/$F97))</f>
        <v>0</v>
      </c>
      <c r="AU100" s="7">
        <f t="shared" ref="AU100:AU101" si="1541">SUM(AV100:BB100)</f>
        <v>0</v>
      </c>
      <c r="AV100" s="6">
        <f t="shared" ref="AV100" si="1542">IF(SUM($AM$9:$AS$9)=SUM($AV$9:$BB$9),AV97,IF(AND(SUM($AV$9:$BB$9)&gt;42,SUM($AV$9:$BB$9)&lt;49),AV97,0))</f>
        <v>0</v>
      </c>
      <c r="AW100" s="6">
        <f t="shared" ref="AW100:BB100" si="1543">IF(SUM($AM$9:$AS$9)=SUM($AV$9:$BB$9),AW97,IF(AND(SUM($AV$9:$BB$9)&gt;42,SUM($AV$9:$BB$9)&lt;49),AW97,0))</f>
        <v>0</v>
      </c>
      <c r="AX100" s="6">
        <f t="shared" si="1543"/>
        <v>0</v>
      </c>
      <c r="AY100" s="6">
        <f t="shared" si="1543"/>
        <v>0</v>
      </c>
      <c r="AZ100" s="26">
        <f t="shared" si="1543"/>
        <v>0</v>
      </c>
      <c r="BA100" s="29">
        <f t="shared" si="1543"/>
        <v>0</v>
      </c>
      <c r="BB100" s="23">
        <f t="shared" si="1543"/>
        <v>0</v>
      </c>
    </row>
    <row r="101" spans="1:54" ht="15.75" customHeight="1" x14ac:dyDescent="0.2">
      <c r="A101" s="1">
        <f t="shared" ref="A101:A102" si="1544">A100</f>
        <v>0</v>
      </c>
      <c r="B101" s="313"/>
      <c r="C101" s="314"/>
      <c r="D101" s="314"/>
      <c r="E101" s="314"/>
      <c r="F101" s="31"/>
      <c r="G101" s="183"/>
      <c r="H101" s="123">
        <f t="shared" ref="H101" si="1545">IF($B97=$B91,H95+F101,$F101)</f>
        <v>0</v>
      </c>
      <c r="I101" s="165">
        <f t="shared" si="1484"/>
        <v>0</v>
      </c>
      <c r="J101" s="141">
        <f t="shared" ref="J101" si="1546">IF($H100=0,0,IF($B91=$B97,IF($H102&gt;0,$H102+J95,K97+J95),IF($H102&gt;0,$H102,K97)))</f>
        <v>0</v>
      </c>
      <c r="K101" s="7">
        <f t="shared" si="1529"/>
        <v>0</v>
      </c>
      <c r="L101" s="6"/>
      <c r="M101" s="6"/>
      <c r="N101" s="6"/>
      <c r="O101" s="6"/>
      <c r="P101" s="26"/>
      <c r="Q101" s="29"/>
      <c r="R101" s="23"/>
      <c r="S101" s="141">
        <f t="shared" ref="S101" si="1547">IF($H100=0,0,IF($B91=$B97,IF($H102&gt;0,$H102+S95,T97+S95),IF($H102&gt;0,$H102,T97)))</f>
        <v>0</v>
      </c>
      <c r="T101" s="7">
        <f t="shared" si="1532"/>
        <v>0</v>
      </c>
      <c r="U101" s="6"/>
      <c r="V101" s="6"/>
      <c r="W101" s="6"/>
      <c r="X101" s="6"/>
      <c r="Y101" s="26"/>
      <c r="Z101" s="29"/>
      <c r="AA101" s="23"/>
      <c r="AB101" s="141">
        <f t="shared" ref="AB101" si="1548">IF($H100=0,0,IF($B91=$B97,IF($H102&gt;0,$H102+AB95,AC97+AB95),IF($H102&gt;0,$H102,AC97)))</f>
        <v>0</v>
      </c>
      <c r="AC101" s="7">
        <f t="shared" si="1535"/>
        <v>0</v>
      </c>
      <c r="AD101" s="6"/>
      <c r="AE101" s="6"/>
      <c r="AF101" s="6"/>
      <c r="AG101" s="6"/>
      <c r="AH101" s="26"/>
      <c r="AI101" s="29"/>
      <c r="AJ101" s="23"/>
      <c r="AK101" s="141">
        <f t="shared" ref="AK101" si="1549">IF($H100=0,0,IF($B91=$B97,IF($H102&gt;0,$H102+AK95,AL97+AK95),IF($H102&gt;0,$H102,AL97)))</f>
        <v>0</v>
      </c>
      <c r="AL101" s="7">
        <f t="shared" si="1538"/>
        <v>0</v>
      </c>
      <c r="AM101" s="6"/>
      <c r="AN101" s="6"/>
      <c r="AO101" s="6"/>
      <c r="AP101" s="6"/>
      <c r="AQ101" s="26"/>
      <c r="AR101" s="29"/>
      <c r="AS101" s="23"/>
      <c r="AT101" s="141">
        <f t="shared" ref="AT101" si="1550">IF($H100=0,0,IF($B91=$B97,IF($H102&gt;0,$H102+AT95,AU97+AT95),IF($H102&gt;0,$H102,AU97)))</f>
        <v>0</v>
      </c>
      <c r="AU101" s="7">
        <f t="shared" si="1541"/>
        <v>0</v>
      </c>
      <c r="AV101" s="6"/>
      <c r="AW101" s="6"/>
      <c r="AX101" s="6"/>
      <c r="AY101" s="6"/>
      <c r="AZ101" s="26"/>
      <c r="BA101" s="29"/>
      <c r="BB101" s="23"/>
    </row>
    <row r="102" spans="1:54" ht="18.75" customHeight="1" thickBot="1" x14ac:dyDescent="0.25">
      <c r="A102" s="1">
        <f t="shared" si="1544"/>
        <v>0</v>
      </c>
      <c r="B102" s="323" t="str">
        <f>IF(B97="",Wydruk!$AE$6,IF(J98=0,Wydruk!$AE$7,IF(AND(G98&lt;G99,B97&lt;&gt;$B103),Wydruk!$AE$13,IF(AND($B97=$B91,$B97&lt;&gt;$B103),IF(OR(OR(J102&lt;4,J102&gt;5),OR(S102&lt;4,S102&gt;5),OR(AB102&lt;4,AB102&gt;5),OR(AK102&lt;4,AK102&gt;5),OR(AND(AT102&lt;4,AT102&gt;0),AT102&gt;5)),Wydruk!$AE$8,Wydruk!$AE$9),IF($B97=$B103,IF($F101&lt;&gt;0,Wydruk!$AE$12,Wydruk!$AE$10),IF(OR(OR(J98&lt;4,J98&gt;5),OR(S98&lt;4,S98&gt;5),OR(AB98&lt;4,AB98&gt;5),OR(AK98&lt;4,AK98&gt;5),OR(AND(AT98&lt;4,AT98&gt;0),AT98&gt;5)),Wydruk!$AE$8,Wydruk!$AE$11))))))</f>
        <v>Uzupełnij liczby godzin tygodniowego planu</v>
      </c>
      <c r="C102" s="324"/>
      <c r="D102" s="324"/>
      <c r="E102" s="324"/>
      <c r="F102" s="173">
        <f>lipiec!F102</f>
        <v>0</v>
      </c>
      <c r="G102" s="184">
        <f>lipiec!G102</f>
        <v>0</v>
      </c>
      <c r="H102" s="191">
        <f t="shared" ref="H102" si="1551">IF(OR($G102=0,$F102=0,$G102="",$F102=""),0,$G102/$F102)</f>
        <v>0</v>
      </c>
      <c r="I102" s="193"/>
      <c r="J102" s="176">
        <f t="shared" ref="J102" si="1552">IF($B91=$B97,IF(L97+L92&gt;0,1,0)+IF(M97+M92&gt;0,1,0)+IF(N97+N92&gt;0,1,0)+IF(O97+O92&gt;0,1,0)+IF(P97+P92&gt;0,1,0)+IF(Q97+Q92&gt;0,1,0)+IF(R97+R92&gt;0,1,0),J98)</f>
        <v>0</v>
      </c>
      <c r="K102" s="133">
        <f t="shared" ref="K102" si="1553">IF(OR($B97=$B103,J102=0,(K98-Q102+O102)&lt;=0),0,(K98-Q102+O102)/J102)</f>
        <v>0</v>
      </c>
      <c r="L102" s="137">
        <f t="shared" ref="L102" si="1554">IF(K102*(7-J99)&lt;=0,0,K102*(7-J99))</f>
        <v>0</v>
      </c>
      <c r="M102" s="311">
        <f t="shared" ref="M102" si="1555">ROUND(IF(OR(K99-K102*(7-J99)+P102&lt;0,$B97=$B103,K102&lt;=0,K99=0),0,IF(K99-K102*(7-J99)+P102&gt;Q102-O102+P102,Q102-O102+P102,K99-K102*(7-J99)+P102)),1)</f>
        <v>0</v>
      </c>
      <c r="N102" s="312"/>
      <c r="O102" s="139">
        <f t="shared" ref="O102" si="1556">IF(OR($B97=$B103,J98=0),0,IF($B97=$B91,J97,$F97))</f>
        <v>0</v>
      </c>
      <c r="P102" s="30">
        <f t="shared" ref="P102" si="1557">IF(OR($B97=$B103,J102=0),0,$G99-$G98)</f>
        <v>0</v>
      </c>
      <c r="Q102" s="134">
        <f t="shared" ref="Q102" si="1558">IF(OR($B97=$B103,J102=0),0,J101)</f>
        <v>0</v>
      </c>
      <c r="R102" s="138">
        <f t="shared" ref="R102" si="1559">IF($B97=$B103,0,K99)</f>
        <v>0</v>
      </c>
      <c r="S102" s="176">
        <f t="shared" ref="S102" si="1560">IF($B91=$B97,IF(U97+U92&gt;0,1,0)+IF(V97+V92&gt;0,1,0)+IF(W97+W92&gt;0,1,0)+IF(X97+X92&gt;0,1,0)+IF(Y97+Y92&gt;0,1,0)+IF(Z97+Z92&gt;0,1,0)+IF(AA97+AA92&gt;0,1,0),S98)</f>
        <v>0</v>
      </c>
      <c r="T102" s="133">
        <f t="shared" ref="T102" si="1561">IF(OR($B97=$B103,S102=0,(T98-Z102+X102)&lt;=0),0,(T98-Z102+X102)/S102)</f>
        <v>0</v>
      </c>
      <c r="U102" s="137">
        <f t="shared" ref="U102" si="1562">IF(T102*(7-S99)&lt;=0,0,T102*(7-S99))</f>
        <v>0</v>
      </c>
      <c r="V102" s="311">
        <f t="shared" ref="V102" si="1563">ROUND(IF(OR(T99-T102*(7-S99)+Y102&lt;0,$B97=$B103,T102&lt;=0,T99=0),0,IF(T99-T102*(7-S99)+Y102&gt;Z102-X102+Y102,Z102-X102+Y102,T99-T102*(7-S99)+Y102)),1)</f>
        <v>0</v>
      </c>
      <c r="W102" s="312"/>
      <c r="X102" s="139">
        <f t="shared" ref="X102" si="1564">IF(OR($B97=$B103,S98=0),0,IF($B97=$B91,S97,$F97))</f>
        <v>0</v>
      </c>
      <c r="Y102" s="30">
        <f t="shared" ref="Y102" si="1565">IF(OR($B97=$B103,S102=0),0,$G99-$G98)</f>
        <v>0</v>
      </c>
      <c r="Z102" s="134">
        <f t="shared" ref="Z102" si="1566">IF(OR($B97=$B103,S102=0),0,S101)</f>
        <v>0</v>
      </c>
      <c r="AA102" s="138">
        <f t="shared" ref="AA102" si="1567">IF($B97=$B103,0,T99)</f>
        <v>0</v>
      </c>
      <c r="AB102" s="176">
        <f t="shared" ref="AB102" si="1568">IF($B91=$B97,IF(AD97+AD92&gt;0,1,0)+IF(AE97+AE92&gt;0,1,0)+IF(AF97+AF92&gt;0,1,0)+IF(AG97+AG92&gt;0,1,0)+IF(AH97+AH92&gt;0,1,0)+IF(AI97+AI92&gt;0,1,0)+IF(AJ97+AJ92&gt;0,1,0),AB98)</f>
        <v>0</v>
      </c>
      <c r="AC102" s="133">
        <f t="shared" ref="AC102" si="1569">IF(OR($B97=$B103,AB102=0,(AC98-AI102+AG102)&lt;=0),0,(AC98-AI102+AG102)/AB102)</f>
        <v>0</v>
      </c>
      <c r="AD102" s="137">
        <f t="shared" ref="AD102" si="1570">IF(AC102*(7-AB99)&lt;=0,0,AC102*(7-AB99))</f>
        <v>0</v>
      </c>
      <c r="AE102" s="311">
        <f t="shared" ref="AE102" si="1571">ROUND(IF(OR(AC99-AC102*(7-AB99)+AH102&lt;0,$B97=$B103,AC102&lt;=0,AC99=0),0,IF(AC99-AC102*(7-AB99)+AH102&gt;AI102-AG102+AH102,AI102-AG102+AH102,AC99-AC102*(7-AB99)+AH102)),1)</f>
        <v>0</v>
      </c>
      <c r="AF102" s="312"/>
      <c r="AG102" s="139">
        <f t="shared" ref="AG102" si="1572">IF(OR($B97=$B103,AB98=0),0,IF($B97=$B91,AB97,$F97))</f>
        <v>0</v>
      </c>
      <c r="AH102" s="30">
        <f t="shared" ref="AH102" si="1573">IF(OR($B97=$B103,AB102=0),0,$G99-$G98)</f>
        <v>0</v>
      </c>
      <c r="AI102" s="134">
        <f t="shared" ref="AI102" si="1574">IF(OR($B97=$B103,AB102=0),0,AB101)</f>
        <v>0</v>
      </c>
      <c r="AJ102" s="138">
        <f t="shared" ref="AJ102" si="1575">IF($B97=$B103,0,AC99)</f>
        <v>0</v>
      </c>
      <c r="AK102" s="176">
        <f t="shared" ref="AK102" si="1576">IF($B91=$B97,IF(AM97+AM92&gt;0,1,0)+IF(AN97+AN92&gt;0,1,0)+IF(AO97+AO92&gt;0,1,0)+IF(AP97+AP92&gt;0,1,0)+IF(AQ97+AQ92&gt;0,1,0)+IF(AR97+AR92&gt;0,1,0)+IF(AS97+AS92&gt;0,1,0),AK98)</f>
        <v>0</v>
      </c>
      <c r="AL102" s="133">
        <f t="shared" ref="AL102" si="1577">IF(OR($B97=$B103,AK102=0,(AL98-AR102+AP102)&lt;=0),0,(AL98-AR102+AP102)/AK102)</f>
        <v>0</v>
      </c>
      <c r="AM102" s="137">
        <f t="shared" ref="AM102" si="1578">IF(AL102*(7-AK99)&lt;=0,0,AL102*(7-AK99))</f>
        <v>0</v>
      </c>
      <c r="AN102" s="311">
        <f t="shared" ref="AN102" si="1579">ROUND(IF(OR(AL99-AL102*(7-AK99)+AQ102&lt;0,$B97=$B103,AL102&lt;=0,AL99=0),0,IF(AL99-AL102*(7-AK99)+AQ102&gt;AR102-AP102+AQ102,AR102-AP102+AQ102,AL99-AL102*(7-AK99)+AQ102)),1)</f>
        <v>0</v>
      </c>
      <c r="AO102" s="312"/>
      <c r="AP102" s="139">
        <f t="shared" ref="AP102" si="1580">IF(OR($B97=$B103,AK98=0),0,IF($B97=$B91,AK97,$F97))</f>
        <v>0</v>
      </c>
      <c r="AQ102" s="30">
        <f t="shared" ref="AQ102" si="1581">IF(OR($B97=$B103,AK102=0),0,$G99-$G98)</f>
        <v>0</v>
      </c>
      <c r="AR102" s="134">
        <f t="shared" ref="AR102" si="1582">IF(OR($B97=$B103,AK102=0),0,AK101)</f>
        <v>0</v>
      </c>
      <c r="AS102" s="138">
        <f t="shared" ref="AS102" si="1583">IF($B97=$B103,0,AL99)</f>
        <v>0</v>
      </c>
      <c r="AT102" s="176">
        <f t="shared" ref="AT102" si="1584">IF($B91=$B97,IF(AV97+AV92&gt;0,1,0)+IF(AW97+AW92&gt;0,1,0)+IF(AX97+AX92&gt;0,1,0)+IF(AY97+AY92&gt;0,1,0)+IF(AZ97+AZ92&gt;0,1,0)+IF(BA97+BA92&gt;0,1,0)+IF(BB97+BB92&gt;0,1,0),AT98)</f>
        <v>0</v>
      </c>
      <c r="AU102" s="133">
        <f t="shared" ref="AU102" si="1585">IF(OR($B97=$B103,AT102=0,(AU98-BA102+AY102)&lt;=0),0,(AU98-BA102+AY102)/AT102)</f>
        <v>0</v>
      </c>
      <c r="AV102" s="137">
        <f t="shared" ref="AV102" si="1586">IF(AU102*(7-AT99)&lt;=0,0,AU102*(7-AT99))</f>
        <v>0</v>
      </c>
      <c r="AW102" s="311">
        <f t="shared" ref="AW102" si="1587">ROUND(IF(OR(AU99-AU102*(7-AT99)+AZ102&lt;0,$B97=$B103,AU102&lt;=0,AU99=0),0,IF(AU99-AU102*(7-AT99)+AZ102&gt;BA102-AY102+AZ102,BA102-AY102+AZ102,AU99-AU102*(7-AT99)+AZ102)),1)</f>
        <v>0</v>
      </c>
      <c r="AX102" s="312"/>
      <c r="AY102" s="139">
        <f t="shared" ref="AY102" si="1588">IF(OR($B97=$B103,AT98=0),0,IF($B97=$B91,AT97,$F97))</f>
        <v>0</v>
      </c>
      <c r="AZ102" s="30">
        <f t="shared" ref="AZ102" si="1589">IF(OR($B97=$B103,AT102=0),0,$G99-$G98)</f>
        <v>0</v>
      </c>
      <c r="BA102" s="134">
        <f t="shared" ref="BA102" si="1590">IF(OR($B97=$B103,AT102=0),0,AT101)</f>
        <v>0</v>
      </c>
      <c r="BB102" s="138">
        <f t="shared" ref="BB102" si="1591">IF($B97=$B103,0,AU99)</f>
        <v>0</v>
      </c>
    </row>
    <row r="103" spans="1:54" ht="15.75" x14ac:dyDescent="0.2">
      <c r="A103" s="1">
        <f t="shared" ref="A103" si="1592">IF(B103="","1. Niewypełnione",B103)</f>
        <v>0</v>
      </c>
      <c r="B103" s="320">
        <f>lipiec!B103</f>
        <v>0</v>
      </c>
      <c r="C103" s="321">
        <f>lipiec!C103</f>
        <v>0</v>
      </c>
      <c r="D103" s="321">
        <f>lipiec!D103</f>
        <v>0</v>
      </c>
      <c r="E103" s="321">
        <f>lipiec!E103</f>
        <v>0</v>
      </c>
      <c r="F103" s="177">
        <f>lipiec!F103</f>
        <v>18</v>
      </c>
      <c r="G103" s="185">
        <f>lipiec!G103</f>
        <v>18</v>
      </c>
      <c r="H103" s="177"/>
      <c r="I103" s="192">
        <f t="shared" ref="I103:I107" si="1593">K103+T103+AC103+AL103+AU103</f>
        <v>0</v>
      </c>
      <c r="J103" s="186">
        <f t="shared" ref="J103" si="1594">IF(OR($B103=$B109,J106=0),0,ROUND((K104+P108)/J106,0))</f>
        <v>0</v>
      </c>
      <c r="K103" s="51">
        <f t="shared" ref="K103:K104" si="1595">SUM(L103:R103)</f>
        <v>0</v>
      </c>
      <c r="L103" s="52">
        <f>lipiec!L103</f>
        <v>0</v>
      </c>
      <c r="M103" s="52">
        <f>lipiec!M103</f>
        <v>0</v>
      </c>
      <c r="N103" s="52">
        <f>lipiec!N103</f>
        <v>0</v>
      </c>
      <c r="O103" s="52">
        <f>lipiec!O103</f>
        <v>0</v>
      </c>
      <c r="P103" s="53">
        <f>lipiec!P103</f>
        <v>0</v>
      </c>
      <c r="Q103" s="54">
        <f>lipiec!Q103</f>
        <v>0</v>
      </c>
      <c r="R103" s="55">
        <f>lipiec!R103</f>
        <v>0</v>
      </c>
      <c r="S103" s="188">
        <f t="shared" ref="S103" si="1596">IF(OR($B103=$B109,S106=0),0,ROUND((T104+Y108)/S106,0))</f>
        <v>0</v>
      </c>
      <c r="T103" s="51">
        <f t="shared" ref="T103:T104" si="1597">SUM(U103:AA103)</f>
        <v>0</v>
      </c>
      <c r="U103" s="52">
        <f>lipiec!U103</f>
        <v>0</v>
      </c>
      <c r="V103" s="52">
        <f>lipiec!V103</f>
        <v>0</v>
      </c>
      <c r="W103" s="52">
        <f>lipiec!W103</f>
        <v>0</v>
      </c>
      <c r="X103" s="52">
        <f>lipiec!X103</f>
        <v>0</v>
      </c>
      <c r="Y103" s="53">
        <f>lipiec!Y103</f>
        <v>0</v>
      </c>
      <c r="Z103" s="54">
        <f>lipiec!Z103</f>
        <v>0</v>
      </c>
      <c r="AA103" s="55">
        <f>lipiec!AA103</f>
        <v>0</v>
      </c>
      <c r="AB103" s="188">
        <f t="shared" ref="AB103" si="1598">IF(OR($B103=$B109,AB106=0),0,ROUND((AC104+AH108)/AB106,0))</f>
        <v>0</v>
      </c>
      <c r="AC103" s="51">
        <f t="shared" ref="AC103:AC104" si="1599">SUM(AD103:AJ103)</f>
        <v>0</v>
      </c>
      <c r="AD103" s="52">
        <f>lipiec!AD103</f>
        <v>0</v>
      </c>
      <c r="AE103" s="52">
        <f>lipiec!AE103</f>
        <v>0</v>
      </c>
      <c r="AF103" s="52">
        <f>lipiec!AF103</f>
        <v>0</v>
      </c>
      <c r="AG103" s="52">
        <f>lipiec!AG103</f>
        <v>0</v>
      </c>
      <c r="AH103" s="53">
        <f>lipiec!AH103</f>
        <v>0</v>
      </c>
      <c r="AI103" s="54">
        <f>lipiec!AI103</f>
        <v>0</v>
      </c>
      <c r="AJ103" s="55">
        <f>lipiec!AJ103</f>
        <v>0</v>
      </c>
      <c r="AK103" s="188">
        <f t="shared" ref="AK103" si="1600">IF(OR($B103=$B109,AK106=0),0,ROUND((AL104+AQ108)/AK106,0))</f>
        <v>0</v>
      </c>
      <c r="AL103" s="51">
        <f t="shared" ref="AL103:AL104" si="1601">SUM(AM103:AS103)</f>
        <v>0</v>
      </c>
      <c r="AM103" s="52">
        <f>lipiec!AM103</f>
        <v>0</v>
      </c>
      <c r="AN103" s="52">
        <f>lipiec!AN103</f>
        <v>0</v>
      </c>
      <c r="AO103" s="52">
        <f>lipiec!AO103</f>
        <v>0</v>
      </c>
      <c r="AP103" s="52">
        <f>lipiec!AP103</f>
        <v>0</v>
      </c>
      <c r="AQ103" s="53">
        <f>lipiec!AQ103</f>
        <v>0</v>
      </c>
      <c r="AR103" s="54">
        <f>lipiec!AR103</f>
        <v>0</v>
      </c>
      <c r="AS103" s="55">
        <f>lipiec!AS103</f>
        <v>0</v>
      </c>
      <c r="AT103" s="188">
        <f t="shared" ref="AT103" si="1602">IF(OR($B103=$B109,AT106=0),0,ROUND((AU104+AZ108)/AT106,0))</f>
        <v>0</v>
      </c>
      <c r="AU103" s="51">
        <f t="shared" ref="AU103:AU104" si="1603">SUM(AV103:BB103)</f>
        <v>0</v>
      </c>
      <c r="AV103" s="52">
        <f t="shared" ref="AV103" si="1604">IF(SUM($AM$9:$AS$9)=SUM($AV$9:$BB$9),AM103,IF(AND(SUM($AV$9:$BB$9)&gt;42,SUM($AV$9:$BB$9)&lt;49),AM103,0))</f>
        <v>0</v>
      </c>
      <c r="AW103" s="52">
        <f t="shared" ref="AW103" si="1605">IF(SUM($AM$9:$AS$9)=SUM($AV$9:$BB$9),AN103,IF(AND(SUM($AV$9:$BB$9)&gt;42,SUM($AV$9:$BB$9)&lt;49),AN103,0))</f>
        <v>0</v>
      </c>
      <c r="AX103" s="52">
        <f t="shared" ref="AX103" si="1606">IF(SUM($AM$9:$AS$9)=SUM($AV$9:$BB$9),AO103,IF(AND(SUM($AV$9:$BB$9)&gt;42,SUM($AV$9:$BB$9)&lt;49),AO103,0))</f>
        <v>0</v>
      </c>
      <c r="AY103" s="52">
        <f t="shared" ref="AY103" si="1607">IF(SUM($AM$9:$AS$9)=SUM($AV$9:$BB$9),AP103,IF(AND(SUM($AV$9:$BB$9)&gt;42,SUM($AV$9:$BB$9)&lt;49),AP103,0))</f>
        <v>0</v>
      </c>
      <c r="AZ103" s="53">
        <f t="shared" ref="AZ103" si="1608">IF(SUM($AM$9:$AS$9)=SUM($AV$9:$BB$9),AQ103,IF(AND(SUM($AV$9:$BB$9)&gt;42,SUM($AV$9:$BB$9)&lt;49),AQ103,0))</f>
        <v>0</v>
      </c>
      <c r="BA103" s="54">
        <f t="shared" ref="BA103" si="1609">IF(SUM($AM$9:$AS$9)=SUM($AV$9:$BB$9),AR103,IF(AND(SUM($AV$9:$BB$9)&gt;42,SUM($AV$9:$BB$9)&lt;49),AR103,0))</f>
        <v>0</v>
      </c>
      <c r="BB103" s="55">
        <f t="shared" ref="BB103" si="1610">IF(SUM($AM$9:$AS$9)=SUM($AV$9:$BB$9),AS103,IF(AND(SUM($AV$9:$BB$9)&gt;42,SUM($AV$9:$BB$9)&lt;49),AS103,0))</f>
        <v>0</v>
      </c>
    </row>
    <row r="104" spans="1:54" ht="12.75" hidden="1" customHeight="1" x14ac:dyDescent="0.2">
      <c r="B104" s="93"/>
      <c r="C104" s="94"/>
      <c r="D104" s="95"/>
      <c r="E104" s="115"/>
      <c r="F104" s="140" t="b">
        <f t="shared" ref="F104" si="1611">IF($B97=$B103,OR(F98,G103&lt;F103),G103&lt;F103)</f>
        <v>0</v>
      </c>
      <c r="G104" s="189">
        <f t="shared" ref="G104" si="1612">IF(AND($B97=$B103,$B97&lt;&gt;"",$B97&lt;&gt;0),G103+G98,G103)</f>
        <v>18</v>
      </c>
      <c r="H104" s="120"/>
      <c r="I104" s="165">
        <f t="shared" si="1593"/>
        <v>0</v>
      </c>
      <c r="J104" s="194">
        <f t="shared" ref="J104" si="1613">7-COUNTIF(L103:R103,0)-COUNTIF(L103:R103,"")</f>
        <v>0</v>
      </c>
      <c r="K104" s="22">
        <f t="shared" si="1595"/>
        <v>0</v>
      </c>
      <c r="L104" s="35">
        <f t="shared" ref="L104:R104" si="1614">IF($B97=$B103,L103+L98,L103)</f>
        <v>0</v>
      </c>
      <c r="M104" s="35">
        <f t="shared" si="1614"/>
        <v>0</v>
      </c>
      <c r="N104" s="35">
        <f t="shared" si="1614"/>
        <v>0</v>
      </c>
      <c r="O104" s="35">
        <f t="shared" si="1614"/>
        <v>0</v>
      </c>
      <c r="P104" s="36">
        <f t="shared" si="1614"/>
        <v>0</v>
      </c>
      <c r="Q104" s="37">
        <f t="shared" si="1614"/>
        <v>0</v>
      </c>
      <c r="R104" s="38">
        <f t="shared" si="1614"/>
        <v>0</v>
      </c>
      <c r="S104" s="194">
        <f t="shared" ref="S104" si="1615">7-COUNTIF(U103:AA103,0)-COUNTIF(U103:AA103,"")</f>
        <v>0</v>
      </c>
      <c r="T104" s="22">
        <f t="shared" si="1597"/>
        <v>0</v>
      </c>
      <c r="U104" s="35">
        <f t="shared" ref="U104:AA104" si="1616">IF($B97=$B103,U103+U98,U103)</f>
        <v>0</v>
      </c>
      <c r="V104" s="35">
        <f t="shared" si="1616"/>
        <v>0</v>
      </c>
      <c r="W104" s="35">
        <f t="shared" si="1616"/>
        <v>0</v>
      </c>
      <c r="X104" s="35">
        <f t="shared" si="1616"/>
        <v>0</v>
      </c>
      <c r="Y104" s="36">
        <f t="shared" si="1616"/>
        <v>0</v>
      </c>
      <c r="Z104" s="37">
        <f t="shared" si="1616"/>
        <v>0</v>
      </c>
      <c r="AA104" s="38">
        <f t="shared" si="1616"/>
        <v>0</v>
      </c>
      <c r="AB104" s="194">
        <f t="shared" ref="AB104" si="1617">7-COUNTIF(AD103:AJ103,0)-COUNTIF(AD103:AJ103,"")</f>
        <v>0</v>
      </c>
      <c r="AC104" s="22">
        <f t="shared" si="1599"/>
        <v>0</v>
      </c>
      <c r="AD104" s="35">
        <f t="shared" ref="AD104:AJ104" si="1618">IF($B97=$B103,AD103+AD98,AD103)</f>
        <v>0</v>
      </c>
      <c r="AE104" s="35">
        <f t="shared" si="1618"/>
        <v>0</v>
      </c>
      <c r="AF104" s="35">
        <f t="shared" si="1618"/>
        <v>0</v>
      </c>
      <c r="AG104" s="35">
        <f t="shared" si="1618"/>
        <v>0</v>
      </c>
      <c r="AH104" s="36">
        <f t="shared" si="1618"/>
        <v>0</v>
      </c>
      <c r="AI104" s="37">
        <f t="shared" si="1618"/>
        <v>0</v>
      </c>
      <c r="AJ104" s="38">
        <f t="shared" si="1618"/>
        <v>0</v>
      </c>
      <c r="AK104" s="194">
        <f t="shared" ref="AK104" si="1619">7-COUNTIF(AM103:AS103,0)-COUNTIF(AM103:AS103,"")</f>
        <v>0</v>
      </c>
      <c r="AL104" s="22">
        <f t="shared" si="1601"/>
        <v>0</v>
      </c>
      <c r="AM104" s="35">
        <f t="shared" ref="AM104:AS104" si="1620">IF($B97=$B103,AM103+AM98,AM103)</f>
        <v>0</v>
      </c>
      <c r="AN104" s="35">
        <f t="shared" si="1620"/>
        <v>0</v>
      </c>
      <c r="AO104" s="35">
        <f t="shared" si="1620"/>
        <v>0</v>
      </c>
      <c r="AP104" s="35">
        <f t="shared" si="1620"/>
        <v>0</v>
      </c>
      <c r="AQ104" s="36">
        <f t="shared" si="1620"/>
        <v>0</v>
      </c>
      <c r="AR104" s="37">
        <f t="shared" si="1620"/>
        <v>0</v>
      </c>
      <c r="AS104" s="38">
        <f t="shared" si="1620"/>
        <v>0</v>
      </c>
      <c r="AT104" s="194">
        <f t="shared" ref="AT104" si="1621">7-COUNTIF(AV103:BB103,0)-COUNTIF(AV103:BB103,"")</f>
        <v>0</v>
      </c>
      <c r="AU104" s="22">
        <f t="shared" si="1603"/>
        <v>0</v>
      </c>
      <c r="AV104" s="35">
        <f t="shared" ref="AV104:BB104" si="1622">IF($B97=$B103,AV103+AV98,AV103)</f>
        <v>0</v>
      </c>
      <c r="AW104" s="35">
        <f t="shared" si="1622"/>
        <v>0</v>
      </c>
      <c r="AX104" s="35">
        <f t="shared" si="1622"/>
        <v>0</v>
      </c>
      <c r="AY104" s="35">
        <f t="shared" si="1622"/>
        <v>0</v>
      </c>
      <c r="AZ104" s="36">
        <f t="shared" si="1622"/>
        <v>0</v>
      </c>
      <c r="BA104" s="37">
        <f t="shared" si="1622"/>
        <v>0</v>
      </c>
      <c r="BB104" s="38">
        <f t="shared" si="1622"/>
        <v>0</v>
      </c>
    </row>
    <row r="105" spans="1:54" ht="15" hidden="1" customHeight="1" x14ac:dyDescent="0.2">
      <c r="B105" s="116"/>
      <c r="C105" s="117"/>
      <c r="D105" s="118"/>
      <c r="E105" s="119"/>
      <c r="F105" s="92"/>
      <c r="G105" s="190">
        <f t="shared" ref="G105" si="1623">IF(AND($B97=$B103,$B97&lt;&gt;"",$B97&lt;&gt;0),F103+G99,F103)</f>
        <v>18</v>
      </c>
      <c r="H105" s="121"/>
      <c r="I105" s="165">
        <f t="shared" si="1593"/>
        <v>0</v>
      </c>
      <c r="J105" s="195">
        <f t="shared" ref="J105" si="1624">IF($B103=$B97,COUNTIF(L105:R105,0),COUNTIF(L106:R106,0)+COUNTIF(L106:R106,""))</f>
        <v>7</v>
      </c>
      <c r="K105" s="39">
        <f t="shared" ref="K105:R105" si="1625">IF($B97=$B103,K106+K99,K106)</f>
        <v>0</v>
      </c>
      <c r="L105" s="40">
        <f t="shared" si="1625"/>
        <v>0</v>
      </c>
      <c r="M105" s="40">
        <f t="shared" si="1625"/>
        <v>0</v>
      </c>
      <c r="N105" s="40">
        <f t="shared" si="1625"/>
        <v>0</v>
      </c>
      <c r="O105" s="40">
        <f t="shared" si="1625"/>
        <v>0</v>
      </c>
      <c r="P105" s="41">
        <f t="shared" si="1625"/>
        <v>0</v>
      </c>
      <c r="Q105" s="42">
        <f t="shared" si="1625"/>
        <v>0</v>
      </c>
      <c r="R105" s="43">
        <f t="shared" si="1625"/>
        <v>0</v>
      </c>
      <c r="S105" s="195">
        <f t="shared" ref="S105" si="1626">IF($B103=$B97,COUNTIF(U105:AA105,0),COUNTIF(U106:AA106,0)+COUNTIF(U106:AA106,""))</f>
        <v>7</v>
      </c>
      <c r="T105" s="39">
        <f t="shared" ref="T105:AA105" si="1627">IF($B97=$B103,T106+T99,T106)</f>
        <v>0</v>
      </c>
      <c r="U105" s="40">
        <f t="shared" si="1627"/>
        <v>0</v>
      </c>
      <c r="V105" s="40">
        <f t="shared" si="1627"/>
        <v>0</v>
      </c>
      <c r="W105" s="40">
        <f t="shared" si="1627"/>
        <v>0</v>
      </c>
      <c r="X105" s="40">
        <f t="shared" si="1627"/>
        <v>0</v>
      </c>
      <c r="Y105" s="41">
        <f t="shared" si="1627"/>
        <v>0</v>
      </c>
      <c r="Z105" s="42">
        <f t="shared" si="1627"/>
        <v>0</v>
      </c>
      <c r="AA105" s="43">
        <f t="shared" si="1627"/>
        <v>0</v>
      </c>
      <c r="AB105" s="195">
        <f t="shared" ref="AB105" si="1628">IF($B103=$B97,COUNTIF(AD105:AJ105,0),COUNTIF(AD106:AJ106,0)+COUNTIF(AD106:AJ106,""))</f>
        <v>7</v>
      </c>
      <c r="AC105" s="39">
        <f t="shared" ref="AC105:AJ105" si="1629">IF($B97=$B103,AC106+AC99,AC106)</f>
        <v>0</v>
      </c>
      <c r="AD105" s="40">
        <f t="shared" si="1629"/>
        <v>0</v>
      </c>
      <c r="AE105" s="40">
        <f t="shared" si="1629"/>
        <v>0</v>
      </c>
      <c r="AF105" s="40">
        <f t="shared" si="1629"/>
        <v>0</v>
      </c>
      <c r="AG105" s="40">
        <f t="shared" si="1629"/>
        <v>0</v>
      </c>
      <c r="AH105" s="41">
        <f t="shared" si="1629"/>
        <v>0</v>
      </c>
      <c r="AI105" s="42">
        <f t="shared" si="1629"/>
        <v>0</v>
      </c>
      <c r="AJ105" s="43">
        <f t="shared" si="1629"/>
        <v>0</v>
      </c>
      <c r="AK105" s="195">
        <f t="shared" ref="AK105" si="1630">IF($B103=$B97,COUNTIF(AM105:AS105,0),COUNTIF(AM106:AS106,0)+COUNTIF(AM106:AS106,""))</f>
        <v>7</v>
      </c>
      <c r="AL105" s="39">
        <f t="shared" ref="AL105:AS105" si="1631">IF($B97=$B103,AL106+AL99,AL106)</f>
        <v>0</v>
      </c>
      <c r="AM105" s="40">
        <f t="shared" si="1631"/>
        <v>0</v>
      </c>
      <c r="AN105" s="40">
        <f t="shared" si="1631"/>
        <v>0</v>
      </c>
      <c r="AO105" s="40">
        <f t="shared" si="1631"/>
        <v>0</v>
      </c>
      <c r="AP105" s="40">
        <f t="shared" si="1631"/>
        <v>0</v>
      </c>
      <c r="AQ105" s="41">
        <f t="shared" si="1631"/>
        <v>0</v>
      </c>
      <c r="AR105" s="42">
        <f t="shared" si="1631"/>
        <v>0</v>
      </c>
      <c r="AS105" s="43">
        <f t="shared" si="1631"/>
        <v>0</v>
      </c>
      <c r="AT105" s="195">
        <f t="shared" ref="AT105" si="1632">IF($B103=$B97,COUNTIF(AV105:BB105,0),COUNTIF(AV106:BB106,0)+COUNTIF(AV106:BB106,""))</f>
        <v>7</v>
      </c>
      <c r="AU105" s="39">
        <f t="shared" ref="AU105:BB105" si="1633">IF($B97=$B103,AU106+AU99,AU106)</f>
        <v>0</v>
      </c>
      <c r="AV105" s="40">
        <f t="shared" si="1633"/>
        <v>0</v>
      </c>
      <c r="AW105" s="40">
        <f t="shared" si="1633"/>
        <v>0</v>
      </c>
      <c r="AX105" s="40">
        <f t="shared" si="1633"/>
        <v>0</v>
      </c>
      <c r="AY105" s="40">
        <f t="shared" si="1633"/>
        <v>0</v>
      </c>
      <c r="AZ105" s="41">
        <f t="shared" si="1633"/>
        <v>0</v>
      </c>
      <c r="BA105" s="42">
        <f t="shared" si="1633"/>
        <v>0</v>
      </c>
      <c r="BB105" s="43">
        <f t="shared" si="1633"/>
        <v>0</v>
      </c>
    </row>
    <row r="106" spans="1:54" ht="15.75" customHeight="1" x14ac:dyDescent="0.2">
      <c r="A106" s="1">
        <f t="shared" ref="A106" si="1634">A103</f>
        <v>0</v>
      </c>
      <c r="B106" s="313">
        <f t="shared" ref="B106" si="1635">B100+1</f>
        <v>15</v>
      </c>
      <c r="C106" s="314"/>
      <c r="D106" s="314"/>
      <c r="E106" s="314"/>
      <c r="F106" s="31"/>
      <c r="G106" s="183"/>
      <c r="H106" s="122">
        <f t="shared" ref="H106" si="1636">5-COUNTIF(AU103,0)-COUNTIF(AL103,0)-COUNTIF(AC103,0)-COUNTIF(T103,0)-COUNTIF(K103,0)</f>
        <v>0</v>
      </c>
      <c r="I106" s="165">
        <f t="shared" si="1593"/>
        <v>0</v>
      </c>
      <c r="J106" s="187">
        <f t="shared" ref="J106" si="1637">IF($B103=$B97,J100+IF($F103&lt;&gt;$G103,(K103+$G105-$G104)/$F103,K103/$F103),IF($F103&lt;&gt;G103,(K103+$G105-$G104)/$F103,K103/$F103))</f>
        <v>0</v>
      </c>
      <c r="K106" s="7">
        <f t="shared" ref="K106:K107" si="1638">SUM(L106:R106)</f>
        <v>0</v>
      </c>
      <c r="L106" s="26">
        <f t="shared" ref="L106:R106" si="1639">L103</f>
        <v>0</v>
      </c>
      <c r="M106" s="26">
        <f t="shared" si="1639"/>
        <v>0</v>
      </c>
      <c r="N106" s="26">
        <f t="shared" si="1639"/>
        <v>0</v>
      </c>
      <c r="O106" s="26">
        <f t="shared" si="1639"/>
        <v>0</v>
      </c>
      <c r="P106" s="26">
        <f t="shared" si="1639"/>
        <v>0</v>
      </c>
      <c r="Q106" s="29">
        <f t="shared" si="1639"/>
        <v>0</v>
      </c>
      <c r="R106" s="23">
        <f t="shared" si="1639"/>
        <v>0</v>
      </c>
      <c r="S106" s="187">
        <f t="shared" ref="S106" si="1640">IF($B103=$B97,S100+IF($F103&lt;&gt;$G103,(T103+$G105-$G104)/$F103,T103/$F103),IF($F103&lt;&gt;P103,(T103+$G105-$G104)/$F103,T103/$F103))</f>
        <v>0</v>
      </c>
      <c r="T106" s="7">
        <f t="shared" ref="T106:T107" si="1641">SUM(U106:AA106)</f>
        <v>0</v>
      </c>
      <c r="U106" s="26">
        <f t="shared" ref="U106:AA106" si="1642">U103</f>
        <v>0</v>
      </c>
      <c r="V106" s="26">
        <f t="shared" si="1642"/>
        <v>0</v>
      </c>
      <c r="W106" s="26">
        <f t="shared" si="1642"/>
        <v>0</v>
      </c>
      <c r="X106" s="26">
        <f t="shared" si="1642"/>
        <v>0</v>
      </c>
      <c r="Y106" s="113">
        <f t="shared" si="1642"/>
        <v>0</v>
      </c>
      <c r="Z106" s="29">
        <f t="shared" si="1642"/>
        <v>0</v>
      </c>
      <c r="AA106" s="23">
        <f t="shared" si="1642"/>
        <v>0</v>
      </c>
      <c r="AB106" s="187">
        <f t="shared" ref="AB106" si="1643">IF($B103=$B97,AB100+IF($F103&lt;&gt;$G103,(AC103+$G105-$G104)/$F103,AC103/$F103),IF($F103&lt;&gt;Y103,(AC103+$G105-$G104)/$F103,AC103/$F103))</f>
        <v>0</v>
      </c>
      <c r="AC106" s="7">
        <f t="shared" ref="AC106:AC107" si="1644">SUM(AD106:AJ106)</f>
        <v>0</v>
      </c>
      <c r="AD106" s="26">
        <f t="shared" ref="AD106:AJ106" si="1645">AD103</f>
        <v>0</v>
      </c>
      <c r="AE106" s="26">
        <f t="shared" si="1645"/>
        <v>0</v>
      </c>
      <c r="AF106" s="26">
        <f t="shared" si="1645"/>
        <v>0</v>
      </c>
      <c r="AG106" s="26">
        <f t="shared" si="1645"/>
        <v>0</v>
      </c>
      <c r="AH106" s="113">
        <f t="shared" si="1645"/>
        <v>0</v>
      </c>
      <c r="AI106" s="29">
        <f t="shared" si="1645"/>
        <v>0</v>
      </c>
      <c r="AJ106" s="23">
        <f t="shared" si="1645"/>
        <v>0</v>
      </c>
      <c r="AK106" s="187">
        <f t="shared" ref="AK106" si="1646">IF($B103=$B97,AK100+IF($F103&lt;&gt;$G103,(AL103+$G105-$G104)/$F103,AL103/$F103),IF($F103&lt;&gt;AH103,(AL103+$G105-$G104)/$F103,AL103/$F103))</f>
        <v>0</v>
      </c>
      <c r="AL106" s="7">
        <f t="shared" ref="AL106:AL107" si="1647">SUM(AM106:AS106)</f>
        <v>0</v>
      </c>
      <c r="AM106" s="26">
        <f t="shared" ref="AM106:AS106" si="1648">AM103</f>
        <v>0</v>
      </c>
      <c r="AN106" s="26">
        <f t="shared" si="1648"/>
        <v>0</v>
      </c>
      <c r="AO106" s="26">
        <f t="shared" si="1648"/>
        <v>0</v>
      </c>
      <c r="AP106" s="26">
        <f t="shared" si="1648"/>
        <v>0</v>
      </c>
      <c r="AQ106" s="113">
        <f t="shared" si="1648"/>
        <v>0</v>
      </c>
      <c r="AR106" s="29">
        <f t="shared" si="1648"/>
        <v>0</v>
      </c>
      <c r="AS106" s="23">
        <f t="shared" si="1648"/>
        <v>0</v>
      </c>
      <c r="AT106" s="187">
        <f t="shared" ref="AT106" si="1649">IF($B103=$B97,AT100+IF($F103&lt;&gt;$G103,(AU103+$G105-$G104)/$F103,AU103/$F103),IF($F103&lt;&gt;AQ103,(AU103+$G105-$G104)/$F103,AU103/$F103))</f>
        <v>0</v>
      </c>
      <c r="AU106" s="7">
        <f t="shared" ref="AU106:AU107" si="1650">SUM(AV106:BB106)</f>
        <v>0</v>
      </c>
      <c r="AV106" s="6">
        <f t="shared" ref="AV106" si="1651">IF(SUM($AM$9:$AS$9)=SUM($AV$9:$BB$9),AV103,IF(AND(SUM($AV$9:$BB$9)&gt;42,SUM($AV$9:$BB$9)&lt;49),AV103,0))</f>
        <v>0</v>
      </c>
      <c r="AW106" s="6">
        <f t="shared" ref="AW106:BB106" si="1652">IF(SUM($AM$9:$AS$9)=SUM($AV$9:$BB$9),AW103,IF(AND(SUM($AV$9:$BB$9)&gt;42,SUM($AV$9:$BB$9)&lt;49),AW103,0))</f>
        <v>0</v>
      </c>
      <c r="AX106" s="6">
        <f t="shared" si="1652"/>
        <v>0</v>
      </c>
      <c r="AY106" s="6">
        <f t="shared" si="1652"/>
        <v>0</v>
      </c>
      <c r="AZ106" s="26">
        <f t="shared" si="1652"/>
        <v>0</v>
      </c>
      <c r="BA106" s="29">
        <f t="shared" si="1652"/>
        <v>0</v>
      </c>
      <c r="BB106" s="23">
        <f t="shared" si="1652"/>
        <v>0</v>
      </c>
    </row>
    <row r="107" spans="1:54" ht="15.75" customHeight="1" x14ac:dyDescent="0.2">
      <c r="A107" s="1">
        <f t="shared" ref="A107:A108" si="1653">A106</f>
        <v>0</v>
      </c>
      <c r="B107" s="313"/>
      <c r="C107" s="314"/>
      <c r="D107" s="314"/>
      <c r="E107" s="314"/>
      <c r="F107" s="31"/>
      <c r="G107" s="183"/>
      <c r="H107" s="123">
        <f t="shared" ref="H107" si="1654">IF($B103=$B97,H101+F107,$F107)</f>
        <v>0</v>
      </c>
      <c r="I107" s="165">
        <f t="shared" si="1593"/>
        <v>0</v>
      </c>
      <c r="J107" s="141">
        <f t="shared" ref="J107" si="1655">IF($H106=0,0,IF($B97=$B103,IF($H108&gt;0,$H108+J101,K103+J101),IF($H108&gt;0,$H108,K103)))</f>
        <v>0</v>
      </c>
      <c r="K107" s="7">
        <f t="shared" si="1638"/>
        <v>0</v>
      </c>
      <c r="L107" s="6"/>
      <c r="M107" s="6"/>
      <c r="N107" s="6"/>
      <c r="O107" s="6"/>
      <c r="P107" s="26"/>
      <c r="Q107" s="29"/>
      <c r="R107" s="23"/>
      <c r="S107" s="141">
        <f t="shared" ref="S107" si="1656">IF($H106=0,0,IF($B97=$B103,IF($H108&gt;0,$H108+S101,T103+S101),IF($H108&gt;0,$H108,T103)))</f>
        <v>0</v>
      </c>
      <c r="T107" s="7">
        <f t="shared" si="1641"/>
        <v>0</v>
      </c>
      <c r="U107" s="6"/>
      <c r="V107" s="6"/>
      <c r="W107" s="6"/>
      <c r="X107" s="6"/>
      <c r="Y107" s="26"/>
      <c r="Z107" s="29"/>
      <c r="AA107" s="23"/>
      <c r="AB107" s="141">
        <f t="shared" ref="AB107" si="1657">IF($H106=0,0,IF($B97=$B103,IF($H108&gt;0,$H108+AB101,AC103+AB101),IF($H108&gt;0,$H108,AC103)))</f>
        <v>0</v>
      </c>
      <c r="AC107" s="7">
        <f t="shared" si="1644"/>
        <v>0</v>
      </c>
      <c r="AD107" s="6"/>
      <c r="AE107" s="6"/>
      <c r="AF107" s="6"/>
      <c r="AG107" s="6"/>
      <c r="AH107" s="26"/>
      <c r="AI107" s="29"/>
      <c r="AJ107" s="23"/>
      <c r="AK107" s="141">
        <f t="shared" ref="AK107" si="1658">IF($H106=0,0,IF($B97=$B103,IF($H108&gt;0,$H108+AK101,AL103+AK101),IF($H108&gt;0,$H108,AL103)))</f>
        <v>0</v>
      </c>
      <c r="AL107" s="7">
        <f t="shared" si="1647"/>
        <v>0</v>
      </c>
      <c r="AM107" s="6"/>
      <c r="AN107" s="6"/>
      <c r="AO107" s="6"/>
      <c r="AP107" s="6"/>
      <c r="AQ107" s="26"/>
      <c r="AR107" s="29"/>
      <c r="AS107" s="23"/>
      <c r="AT107" s="141">
        <f t="shared" ref="AT107" si="1659">IF($H106=0,0,IF($B97=$B103,IF($H108&gt;0,$H108+AT101,AU103+AT101),IF($H108&gt;0,$H108,AU103)))</f>
        <v>0</v>
      </c>
      <c r="AU107" s="7">
        <f t="shared" si="1650"/>
        <v>0</v>
      </c>
      <c r="AV107" s="6"/>
      <c r="AW107" s="6"/>
      <c r="AX107" s="6"/>
      <c r="AY107" s="6"/>
      <c r="AZ107" s="26"/>
      <c r="BA107" s="29"/>
      <c r="BB107" s="23"/>
    </row>
    <row r="108" spans="1:54" ht="18.75" customHeight="1" thickBot="1" x14ac:dyDescent="0.25">
      <c r="A108" s="1">
        <f t="shared" si="1653"/>
        <v>0</v>
      </c>
      <c r="B108" s="323" t="str">
        <f>IF(B103="",Wydruk!$AE$6,IF(J104=0,Wydruk!$AE$7,IF(AND(G104&lt;G105,B103&lt;&gt;$B109),Wydruk!$AE$13,IF(AND($B103=$B97,$B103&lt;&gt;$B109),IF(OR(OR(J108&lt;4,J108&gt;5),OR(S108&lt;4,S108&gt;5),OR(AB108&lt;4,AB108&gt;5),OR(AK108&lt;4,AK108&gt;5),OR(AND(AT108&lt;4,AT108&gt;0),AT108&gt;5)),Wydruk!$AE$8,Wydruk!$AE$9),IF($B103=$B109,IF($F107&lt;&gt;0,Wydruk!$AE$12,Wydruk!$AE$10),IF(OR(OR(J104&lt;4,J104&gt;5),OR(S104&lt;4,S104&gt;5),OR(AB104&lt;4,AB104&gt;5),OR(AK104&lt;4,AK104&gt;5),OR(AND(AT104&lt;4,AT104&gt;0),AT104&gt;5)),Wydruk!$AE$8,Wydruk!$AE$11))))))</f>
        <v>Uzupełnij liczby godzin tygodniowego planu</v>
      </c>
      <c r="C108" s="324"/>
      <c r="D108" s="324"/>
      <c r="E108" s="324"/>
      <c r="F108" s="173">
        <f>lipiec!F108</f>
        <v>0</v>
      </c>
      <c r="G108" s="184">
        <f>lipiec!G108</f>
        <v>0</v>
      </c>
      <c r="H108" s="191">
        <f t="shared" ref="H108" si="1660">IF(OR($G108=0,$F108=0,$G108="",$F108=""),0,$G108/$F108)</f>
        <v>0</v>
      </c>
      <c r="I108" s="193"/>
      <c r="J108" s="176">
        <f t="shared" ref="J108" si="1661">IF($B97=$B103,IF(L103+L98&gt;0,1,0)+IF(M103+M98&gt;0,1,0)+IF(N103+N98&gt;0,1,0)+IF(O103+O98&gt;0,1,0)+IF(P103+P98&gt;0,1,0)+IF(Q103+Q98&gt;0,1,0)+IF(R103+R98&gt;0,1,0),J104)</f>
        <v>0</v>
      </c>
      <c r="K108" s="133">
        <f t="shared" ref="K108" si="1662">IF(OR($B103=$B109,J108=0,(K104-Q108+O108)&lt;=0),0,(K104-Q108+O108)/J108)</f>
        <v>0</v>
      </c>
      <c r="L108" s="137">
        <f t="shared" ref="L108" si="1663">IF(K108*(7-J105)&lt;=0,0,K108*(7-J105))</f>
        <v>0</v>
      </c>
      <c r="M108" s="311">
        <f t="shared" ref="M108" si="1664">ROUND(IF(OR(K105-K108*(7-J105)+P108&lt;0,$B103=$B109,K108&lt;=0,K105=0),0,IF(K105-K108*(7-J105)+P108&gt;Q108-O108+P108,Q108-O108+P108,K105-K108*(7-J105)+P108)),1)</f>
        <v>0</v>
      </c>
      <c r="N108" s="312"/>
      <c r="O108" s="139">
        <f t="shared" ref="O108" si="1665">IF(OR($B103=$B109,J104=0),0,IF($B103=$B97,J103,$F103))</f>
        <v>0</v>
      </c>
      <c r="P108" s="30">
        <f t="shared" ref="P108" si="1666">IF(OR($B103=$B109,J108=0),0,$G105-$G104)</f>
        <v>0</v>
      </c>
      <c r="Q108" s="134">
        <f t="shared" ref="Q108" si="1667">IF(OR($B103=$B109,J108=0),0,J107)</f>
        <v>0</v>
      </c>
      <c r="R108" s="138">
        <f t="shared" ref="R108" si="1668">IF($B103=$B109,0,K105)</f>
        <v>0</v>
      </c>
      <c r="S108" s="176">
        <f t="shared" ref="S108" si="1669">IF($B97=$B103,IF(U103+U98&gt;0,1,0)+IF(V103+V98&gt;0,1,0)+IF(W103+W98&gt;0,1,0)+IF(X103+X98&gt;0,1,0)+IF(Y103+Y98&gt;0,1,0)+IF(Z103+Z98&gt;0,1,0)+IF(AA103+AA98&gt;0,1,0),S104)</f>
        <v>0</v>
      </c>
      <c r="T108" s="133">
        <f t="shared" ref="T108" si="1670">IF(OR($B103=$B109,S108=0,(T104-Z108+X108)&lt;=0),0,(T104-Z108+X108)/S108)</f>
        <v>0</v>
      </c>
      <c r="U108" s="137">
        <f t="shared" ref="U108" si="1671">IF(T108*(7-S105)&lt;=0,0,T108*(7-S105))</f>
        <v>0</v>
      </c>
      <c r="V108" s="311">
        <f t="shared" ref="V108" si="1672">ROUND(IF(OR(T105-T108*(7-S105)+Y108&lt;0,$B103=$B109,T108&lt;=0,T105=0),0,IF(T105-T108*(7-S105)+Y108&gt;Z108-X108+Y108,Z108-X108+Y108,T105-T108*(7-S105)+Y108)),1)</f>
        <v>0</v>
      </c>
      <c r="W108" s="312"/>
      <c r="X108" s="139">
        <f t="shared" ref="X108" si="1673">IF(OR($B103=$B109,S104=0),0,IF($B103=$B97,S103,$F103))</f>
        <v>0</v>
      </c>
      <c r="Y108" s="30">
        <f t="shared" ref="Y108" si="1674">IF(OR($B103=$B109,S108=0),0,$G105-$G104)</f>
        <v>0</v>
      </c>
      <c r="Z108" s="134">
        <f t="shared" ref="Z108" si="1675">IF(OR($B103=$B109,S108=0),0,S107)</f>
        <v>0</v>
      </c>
      <c r="AA108" s="138">
        <f t="shared" ref="AA108" si="1676">IF($B103=$B109,0,T105)</f>
        <v>0</v>
      </c>
      <c r="AB108" s="176">
        <f t="shared" ref="AB108" si="1677">IF($B97=$B103,IF(AD103+AD98&gt;0,1,0)+IF(AE103+AE98&gt;0,1,0)+IF(AF103+AF98&gt;0,1,0)+IF(AG103+AG98&gt;0,1,0)+IF(AH103+AH98&gt;0,1,0)+IF(AI103+AI98&gt;0,1,0)+IF(AJ103+AJ98&gt;0,1,0),AB104)</f>
        <v>0</v>
      </c>
      <c r="AC108" s="133">
        <f t="shared" ref="AC108" si="1678">IF(OR($B103=$B109,AB108=0,(AC104-AI108+AG108)&lt;=0),0,(AC104-AI108+AG108)/AB108)</f>
        <v>0</v>
      </c>
      <c r="AD108" s="137">
        <f t="shared" ref="AD108" si="1679">IF(AC108*(7-AB105)&lt;=0,0,AC108*(7-AB105))</f>
        <v>0</v>
      </c>
      <c r="AE108" s="311">
        <f t="shared" ref="AE108" si="1680">ROUND(IF(OR(AC105-AC108*(7-AB105)+AH108&lt;0,$B103=$B109,AC108&lt;=0,AC105=0),0,IF(AC105-AC108*(7-AB105)+AH108&gt;AI108-AG108+AH108,AI108-AG108+AH108,AC105-AC108*(7-AB105)+AH108)),1)</f>
        <v>0</v>
      </c>
      <c r="AF108" s="312"/>
      <c r="AG108" s="139">
        <f t="shared" ref="AG108" si="1681">IF(OR($B103=$B109,AB104=0),0,IF($B103=$B97,AB103,$F103))</f>
        <v>0</v>
      </c>
      <c r="AH108" s="30">
        <f t="shared" ref="AH108" si="1682">IF(OR($B103=$B109,AB108=0),0,$G105-$G104)</f>
        <v>0</v>
      </c>
      <c r="AI108" s="134">
        <f t="shared" ref="AI108" si="1683">IF(OR($B103=$B109,AB108=0),0,AB107)</f>
        <v>0</v>
      </c>
      <c r="AJ108" s="138">
        <f t="shared" ref="AJ108" si="1684">IF($B103=$B109,0,AC105)</f>
        <v>0</v>
      </c>
      <c r="AK108" s="176">
        <f t="shared" ref="AK108" si="1685">IF($B97=$B103,IF(AM103+AM98&gt;0,1,0)+IF(AN103+AN98&gt;0,1,0)+IF(AO103+AO98&gt;0,1,0)+IF(AP103+AP98&gt;0,1,0)+IF(AQ103+AQ98&gt;0,1,0)+IF(AR103+AR98&gt;0,1,0)+IF(AS103+AS98&gt;0,1,0),AK104)</f>
        <v>0</v>
      </c>
      <c r="AL108" s="133">
        <f t="shared" ref="AL108" si="1686">IF(OR($B103=$B109,AK108=0,(AL104-AR108+AP108)&lt;=0),0,(AL104-AR108+AP108)/AK108)</f>
        <v>0</v>
      </c>
      <c r="AM108" s="137">
        <f t="shared" ref="AM108" si="1687">IF(AL108*(7-AK105)&lt;=0,0,AL108*(7-AK105))</f>
        <v>0</v>
      </c>
      <c r="AN108" s="311">
        <f t="shared" ref="AN108" si="1688">ROUND(IF(OR(AL105-AL108*(7-AK105)+AQ108&lt;0,$B103=$B109,AL108&lt;=0,AL105=0),0,IF(AL105-AL108*(7-AK105)+AQ108&gt;AR108-AP108+AQ108,AR108-AP108+AQ108,AL105-AL108*(7-AK105)+AQ108)),1)</f>
        <v>0</v>
      </c>
      <c r="AO108" s="312"/>
      <c r="AP108" s="139">
        <f t="shared" ref="AP108" si="1689">IF(OR($B103=$B109,AK104=0),0,IF($B103=$B97,AK103,$F103))</f>
        <v>0</v>
      </c>
      <c r="AQ108" s="30">
        <f t="shared" ref="AQ108" si="1690">IF(OR($B103=$B109,AK108=0),0,$G105-$G104)</f>
        <v>0</v>
      </c>
      <c r="AR108" s="134">
        <f t="shared" ref="AR108" si="1691">IF(OR($B103=$B109,AK108=0),0,AK107)</f>
        <v>0</v>
      </c>
      <c r="AS108" s="138">
        <f t="shared" ref="AS108" si="1692">IF($B103=$B109,0,AL105)</f>
        <v>0</v>
      </c>
      <c r="AT108" s="176">
        <f t="shared" ref="AT108" si="1693">IF($B97=$B103,IF(AV103+AV98&gt;0,1,0)+IF(AW103+AW98&gt;0,1,0)+IF(AX103+AX98&gt;0,1,0)+IF(AY103+AY98&gt;0,1,0)+IF(AZ103+AZ98&gt;0,1,0)+IF(BA103+BA98&gt;0,1,0)+IF(BB103+BB98&gt;0,1,0),AT104)</f>
        <v>0</v>
      </c>
      <c r="AU108" s="133">
        <f t="shared" ref="AU108" si="1694">IF(OR($B103=$B109,AT108=0,(AU104-BA108+AY108)&lt;=0),0,(AU104-BA108+AY108)/AT108)</f>
        <v>0</v>
      </c>
      <c r="AV108" s="137">
        <f t="shared" ref="AV108" si="1695">IF(AU108*(7-AT105)&lt;=0,0,AU108*(7-AT105))</f>
        <v>0</v>
      </c>
      <c r="AW108" s="311">
        <f t="shared" ref="AW108" si="1696">ROUND(IF(OR(AU105-AU108*(7-AT105)+AZ108&lt;0,$B103=$B109,AU108&lt;=0,AU105=0),0,IF(AU105-AU108*(7-AT105)+AZ108&gt;BA108-AY108+AZ108,BA108-AY108+AZ108,AU105-AU108*(7-AT105)+AZ108)),1)</f>
        <v>0</v>
      </c>
      <c r="AX108" s="312"/>
      <c r="AY108" s="139">
        <f t="shared" ref="AY108" si="1697">IF(OR($B103=$B109,AT104=0),0,IF($B103=$B97,AT103,$F103))</f>
        <v>0</v>
      </c>
      <c r="AZ108" s="30">
        <f t="shared" ref="AZ108" si="1698">IF(OR($B103=$B109,AT108=0),0,$G105-$G104)</f>
        <v>0</v>
      </c>
      <c r="BA108" s="134">
        <f t="shared" ref="BA108" si="1699">IF(OR($B103=$B109,AT108=0),0,AT107)</f>
        <v>0</v>
      </c>
      <c r="BB108" s="138">
        <f t="shared" ref="BB108" si="1700">IF($B103=$B109,0,AU105)</f>
        <v>0</v>
      </c>
    </row>
    <row r="109" spans="1:54" ht="15.75" x14ac:dyDescent="0.2">
      <c r="A109" s="1">
        <f t="shared" ref="A109" si="1701">IF(B109="","1. Niewypełnione",B109)</f>
        <v>0</v>
      </c>
      <c r="B109" s="320">
        <f>lipiec!B109</f>
        <v>0</v>
      </c>
      <c r="C109" s="321">
        <f>lipiec!C109</f>
        <v>0</v>
      </c>
      <c r="D109" s="321">
        <f>lipiec!D109</f>
        <v>0</v>
      </c>
      <c r="E109" s="321">
        <f>lipiec!E109</f>
        <v>0</v>
      </c>
      <c r="F109" s="177">
        <f>lipiec!F109</f>
        <v>18</v>
      </c>
      <c r="G109" s="185">
        <f>lipiec!G109</f>
        <v>18</v>
      </c>
      <c r="H109" s="177"/>
      <c r="I109" s="192">
        <f t="shared" ref="I109:I113" si="1702">K109+T109+AC109+AL109+AU109</f>
        <v>0</v>
      </c>
      <c r="J109" s="186">
        <f t="shared" ref="J109" si="1703">IF(OR($B109=$B115,J112=0),0,ROUND((K110+P114)/J112,0))</f>
        <v>0</v>
      </c>
      <c r="K109" s="51">
        <f t="shared" ref="K109:K110" si="1704">SUM(L109:R109)</f>
        <v>0</v>
      </c>
      <c r="L109" s="52">
        <f>lipiec!L109</f>
        <v>0</v>
      </c>
      <c r="M109" s="52">
        <f>lipiec!M109</f>
        <v>0</v>
      </c>
      <c r="N109" s="52">
        <f>lipiec!N109</f>
        <v>0</v>
      </c>
      <c r="O109" s="52">
        <f>lipiec!O109</f>
        <v>0</v>
      </c>
      <c r="P109" s="53">
        <f>lipiec!P109</f>
        <v>0</v>
      </c>
      <c r="Q109" s="54">
        <f>lipiec!Q109</f>
        <v>0</v>
      </c>
      <c r="R109" s="55">
        <f>lipiec!R109</f>
        <v>0</v>
      </c>
      <c r="S109" s="188">
        <f t="shared" ref="S109" si="1705">IF(OR($B109=$B115,S112=0),0,ROUND((T110+Y114)/S112,0))</f>
        <v>0</v>
      </c>
      <c r="T109" s="51">
        <f t="shared" ref="T109:T110" si="1706">SUM(U109:AA109)</f>
        <v>0</v>
      </c>
      <c r="U109" s="52">
        <f>lipiec!U109</f>
        <v>0</v>
      </c>
      <c r="V109" s="52">
        <f>lipiec!V109</f>
        <v>0</v>
      </c>
      <c r="W109" s="52">
        <f>lipiec!W109</f>
        <v>0</v>
      </c>
      <c r="X109" s="52">
        <f>lipiec!X109</f>
        <v>0</v>
      </c>
      <c r="Y109" s="53">
        <f>lipiec!Y109</f>
        <v>0</v>
      </c>
      <c r="Z109" s="54">
        <f>lipiec!Z109</f>
        <v>0</v>
      </c>
      <c r="AA109" s="55">
        <f>lipiec!AA109</f>
        <v>0</v>
      </c>
      <c r="AB109" s="188">
        <f t="shared" ref="AB109" si="1707">IF(OR($B109=$B115,AB112=0),0,ROUND((AC110+AH114)/AB112,0))</f>
        <v>0</v>
      </c>
      <c r="AC109" s="51">
        <f t="shared" ref="AC109:AC110" si="1708">SUM(AD109:AJ109)</f>
        <v>0</v>
      </c>
      <c r="AD109" s="52">
        <f>lipiec!AD109</f>
        <v>0</v>
      </c>
      <c r="AE109" s="52">
        <f>lipiec!AE109</f>
        <v>0</v>
      </c>
      <c r="AF109" s="52">
        <f>lipiec!AF109</f>
        <v>0</v>
      </c>
      <c r="AG109" s="52">
        <f>lipiec!AG109</f>
        <v>0</v>
      </c>
      <c r="AH109" s="53">
        <f>lipiec!AH109</f>
        <v>0</v>
      </c>
      <c r="AI109" s="54">
        <f>lipiec!AI109</f>
        <v>0</v>
      </c>
      <c r="AJ109" s="55">
        <f>lipiec!AJ109</f>
        <v>0</v>
      </c>
      <c r="AK109" s="188">
        <f t="shared" ref="AK109" si="1709">IF(OR($B109=$B115,AK112=0),0,ROUND((AL110+AQ114)/AK112,0))</f>
        <v>0</v>
      </c>
      <c r="AL109" s="51">
        <f t="shared" ref="AL109:AL110" si="1710">SUM(AM109:AS109)</f>
        <v>0</v>
      </c>
      <c r="AM109" s="52">
        <f>lipiec!AM109</f>
        <v>0</v>
      </c>
      <c r="AN109" s="52">
        <f>lipiec!AN109</f>
        <v>0</v>
      </c>
      <c r="AO109" s="52">
        <f>lipiec!AO109</f>
        <v>0</v>
      </c>
      <c r="AP109" s="52">
        <f>lipiec!AP109</f>
        <v>0</v>
      </c>
      <c r="AQ109" s="53">
        <f>lipiec!AQ109</f>
        <v>0</v>
      </c>
      <c r="AR109" s="54">
        <f>lipiec!AR109</f>
        <v>0</v>
      </c>
      <c r="AS109" s="55">
        <f>lipiec!AS109</f>
        <v>0</v>
      </c>
      <c r="AT109" s="188">
        <f t="shared" ref="AT109" si="1711">IF(OR($B109=$B115,AT112=0),0,ROUND((AU110+AZ114)/AT112,0))</f>
        <v>0</v>
      </c>
      <c r="AU109" s="51">
        <f t="shared" ref="AU109:AU110" si="1712">SUM(AV109:BB109)</f>
        <v>0</v>
      </c>
      <c r="AV109" s="52">
        <f t="shared" ref="AV109" si="1713">IF(SUM($AM$9:$AS$9)=SUM($AV$9:$BB$9),AM109,IF(AND(SUM($AV$9:$BB$9)&gt;42,SUM($AV$9:$BB$9)&lt;49),AM109,0))</f>
        <v>0</v>
      </c>
      <c r="AW109" s="52">
        <f t="shared" ref="AW109" si="1714">IF(SUM($AM$9:$AS$9)=SUM($AV$9:$BB$9),AN109,IF(AND(SUM($AV$9:$BB$9)&gt;42,SUM($AV$9:$BB$9)&lt;49),AN109,0))</f>
        <v>0</v>
      </c>
      <c r="AX109" s="52">
        <f t="shared" ref="AX109" si="1715">IF(SUM($AM$9:$AS$9)=SUM($AV$9:$BB$9),AO109,IF(AND(SUM($AV$9:$BB$9)&gt;42,SUM($AV$9:$BB$9)&lt;49),AO109,0))</f>
        <v>0</v>
      </c>
      <c r="AY109" s="52">
        <f t="shared" ref="AY109" si="1716">IF(SUM($AM$9:$AS$9)=SUM($AV$9:$BB$9),AP109,IF(AND(SUM($AV$9:$BB$9)&gt;42,SUM($AV$9:$BB$9)&lt;49),AP109,0))</f>
        <v>0</v>
      </c>
      <c r="AZ109" s="53">
        <f t="shared" ref="AZ109" si="1717">IF(SUM($AM$9:$AS$9)=SUM($AV$9:$BB$9),AQ109,IF(AND(SUM($AV$9:$BB$9)&gt;42,SUM($AV$9:$BB$9)&lt;49),AQ109,0))</f>
        <v>0</v>
      </c>
      <c r="BA109" s="54">
        <f t="shared" ref="BA109" si="1718">IF(SUM($AM$9:$AS$9)=SUM($AV$9:$BB$9),AR109,IF(AND(SUM($AV$9:$BB$9)&gt;42,SUM($AV$9:$BB$9)&lt;49),AR109,0))</f>
        <v>0</v>
      </c>
      <c r="BB109" s="55">
        <f t="shared" ref="BB109" si="1719">IF(SUM($AM$9:$AS$9)=SUM($AV$9:$BB$9),AS109,IF(AND(SUM($AV$9:$BB$9)&gt;42,SUM($AV$9:$BB$9)&lt;49),AS109,0))</f>
        <v>0</v>
      </c>
    </row>
    <row r="110" spans="1:54" ht="12.75" hidden="1" customHeight="1" x14ac:dyDescent="0.2">
      <c r="B110" s="93"/>
      <c r="C110" s="94"/>
      <c r="D110" s="95"/>
      <c r="E110" s="115"/>
      <c r="F110" s="140" t="b">
        <f t="shared" ref="F110" si="1720">IF($B103=$B109,OR(F104,G109&lt;F109),G109&lt;F109)</f>
        <v>0</v>
      </c>
      <c r="G110" s="189">
        <f t="shared" ref="G110" si="1721">IF(AND($B103=$B109,$B103&lt;&gt;"",$B103&lt;&gt;0),G109+G104,G109)</f>
        <v>18</v>
      </c>
      <c r="H110" s="120"/>
      <c r="I110" s="165">
        <f t="shared" si="1702"/>
        <v>0</v>
      </c>
      <c r="J110" s="194">
        <f t="shared" ref="J110" si="1722">7-COUNTIF(L109:R109,0)-COUNTIF(L109:R109,"")</f>
        <v>0</v>
      </c>
      <c r="K110" s="22">
        <f t="shared" si="1704"/>
        <v>0</v>
      </c>
      <c r="L110" s="35">
        <f t="shared" ref="L110:R110" si="1723">IF($B103=$B109,L109+L104,L109)</f>
        <v>0</v>
      </c>
      <c r="M110" s="35">
        <f t="shared" si="1723"/>
        <v>0</v>
      </c>
      <c r="N110" s="35">
        <f t="shared" si="1723"/>
        <v>0</v>
      </c>
      <c r="O110" s="35">
        <f t="shared" si="1723"/>
        <v>0</v>
      </c>
      <c r="P110" s="36">
        <f t="shared" si="1723"/>
        <v>0</v>
      </c>
      <c r="Q110" s="37">
        <f t="shared" si="1723"/>
        <v>0</v>
      </c>
      <c r="R110" s="38">
        <f t="shared" si="1723"/>
        <v>0</v>
      </c>
      <c r="S110" s="194">
        <f t="shared" ref="S110" si="1724">7-COUNTIF(U109:AA109,0)-COUNTIF(U109:AA109,"")</f>
        <v>0</v>
      </c>
      <c r="T110" s="22">
        <f t="shared" si="1706"/>
        <v>0</v>
      </c>
      <c r="U110" s="35">
        <f t="shared" ref="U110:AA110" si="1725">IF($B103=$B109,U109+U104,U109)</f>
        <v>0</v>
      </c>
      <c r="V110" s="35">
        <f t="shared" si="1725"/>
        <v>0</v>
      </c>
      <c r="W110" s="35">
        <f t="shared" si="1725"/>
        <v>0</v>
      </c>
      <c r="X110" s="35">
        <f t="shared" si="1725"/>
        <v>0</v>
      </c>
      <c r="Y110" s="36">
        <f t="shared" si="1725"/>
        <v>0</v>
      </c>
      <c r="Z110" s="37">
        <f t="shared" si="1725"/>
        <v>0</v>
      </c>
      <c r="AA110" s="38">
        <f t="shared" si="1725"/>
        <v>0</v>
      </c>
      <c r="AB110" s="194">
        <f t="shared" ref="AB110" si="1726">7-COUNTIF(AD109:AJ109,0)-COUNTIF(AD109:AJ109,"")</f>
        <v>0</v>
      </c>
      <c r="AC110" s="22">
        <f t="shared" si="1708"/>
        <v>0</v>
      </c>
      <c r="AD110" s="35">
        <f t="shared" ref="AD110:AJ110" si="1727">IF($B103=$B109,AD109+AD104,AD109)</f>
        <v>0</v>
      </c>
      <c r="AE110" s="35">
        <f t="shared" si="1727"/>
        <v>0</v>
      </c>
      <c r="AF110" s="35">
        <f t="shared" si="1727"/>
        <v>0</v>
      </c>
      <c r="AG110" s="35">
        <f t="shared" si="1727"/>
        <v>0</v>
      </c>
      <c r="AH110" s="36">
        <f t="shared" si="1727"/>
        <v>0</v>
      </c>
      <c r="AI110" s="37">
        <f t="shared" si="1727"/>
        <v>0</v>
      </c>
      <c r="AJ110" s="38">
        <f t="shared" si="1727"/>
        <v>0</v>
      </c>
      <c r="AK110" s="194">
        <f t="shared" ref="AK110" si="1728">7-COUNTIF(AM109:AS109,0)-COUNTIF(AM109:AS109,"")</f>
        <v>0</v>
      </c>
      <c r="AL110" s="22">
        <f t="shared" si="1710"/>
        <v>0</v>
      </c>
      <c r="AM110" s="35">
        <f t="shared" ref="AM110:AS110" si="1729">IF($B103=$B109,AM109+AM104,AM109)</f>
        <v>0</v>
      </c>
      <c r="AN110" s="35">
        <f t="shared" si="1729"/>
        <v>0</v>
      </c>
      <c r="AO110" s="35">
        <f t="shared" si="1729"/>
        <v>0</v>
      </c>
      <c r="AP110" s="35">
        <f t="shared" si="1729"/>
        <v>0</v>
      </c>
      <c r="AQ110" s="36">
        <f t="shared" si="1729"/>
        <v>0</v>
      </c>
      <c r="AR110" s="37">
        <f t="shared" si="1729"/>
        <v>0</v>
      </c>
      <c r="AS110" s="38">
        <f t="shared" si="1729"/>
        <v>0</v>
      </c>
      <c r="AT110" s="194">
        <f t="shared" ref="AT110" si="1730">7-COUNTIF(AV109:BB109,0)-COUNTIF(AV109:BB109,"")</f>
        <v>0</v>
      </c>
      <c r="AU110" s="22">
        <f t="shared" si="1712"/>
        <v>0</v>
      </c>
      <c r="AV110" s="35">
        <f t="shared" ref="AV110:BB110" si="1731">IF($B103=$B109,AV109+AV104,AV109)</f>
        <v>0</v>
      </c>
      <c r="AW110" s="35">
        <f t="shared" si="1731"/>
        <v>0</v>
      </c>
      <c r="AX110" s="35">
        <f t="shared" si="1731"/>
        <v>0</v>
      </c>
      <c r="AY110" s="35">
        <f t="shared" si="1731"/>
        <v>0</v>
      </c>
      <c r="AZ110" s="36">
        <f t="shared" si="1731"/>
        <v>0</v>
      </c>
      <c r="BA110" s="37">
        <f t="shared" si="1731"/>
        <v>0</v>
      </c>
      <c r="BB110" s="38">
        <f t="shared" si="1731"/>
        <v>0</v>
      </c>
    </row>
    <row r="111" spans="1:54" ht="15" hidden="1" customHeight="1" x14ac:dyDescent="0.2">
      <c r="B111" s="116"/>
      <c r="C111" s="117"/>
      <c r="D111" s="118"/>
      <c r="E111" s="119"/>
      <c r="F111" s="92"/>
      <c r="G111" s="190">
        <f t="shared" ref="G111" si="1732">IF(AND($B103=$B109,$B103&lt;&gt;"",$B103&lt;&gt;0),F109+G105,F109)</f>
        <v>18</v>
      </c>
      <c r="H111" s="121"/>
      <c r="I111" s="165">
        <f t="shared" si="1702"/>
        <v>0</v>
      </c>
      <c r="J111" s="195">
        <f t="shared" ref="J111" si="1733">IF($B109=$B103,COUNTIF(L111:R111,0),COUNTIF(L112:R112,0)+COUNTIF(L112:R112,""))</f>
        <v>7</v>
      </c>
      <c r="K111" s="39">
        <f t="shared" ref="K111:R111" si="1734">IF($B103=$B109,K112+K105,K112)</f>
        <v>0</v>
      </c>
      <c r="L111" s="40">
        <f t="shared" si="1734"/>
        <v>0</v>
      </c>
      <c r="M111" s="40">
        <f t="shared" si="1734"/>
        <v>0</v>
      </c>
      <c r="N111" s="40">
        <f t="shared" si="1734"/>
        <v>0</v>
      </c>
      <c r="O111" s="40">
        <f t="shared" si="1734"/>
        <v>0</v>
      </c>
      <c r="P111" s="41">
        <f t="shared" si="1734"/>
        <v>0</v>
      </c>
      <c r="Q111" s="42">
        <f t="shared" si="1734"/>
        <v>0</v>
      </c>
      <c r="R111" s="43">
        <f t="shared" si="1734"/>
        <v>0</v>
      </c>
      <c r="S111" s="195">
        <f t="shared" ref="S111" si="1735">IF($B109=$B103,COUNTIF(U111:AA111,0),COUNTIF(U112:AA112,0)+COUNTIF(U112:AA112,""))</f>
        <v>7</v>
      </c>
      <c r="T111" s="39">
        <f t="shared" ref="T111:AA111" si="1736">IF($B103=$B109,T112+T105,T112)</f>
        <v>0</v>
      </c>
      <c r="U111" s="40">
        <f t="shared" si="1736"/>
        <v>0</v>
      </c>
      <c r="V111" s="40">
        <f t="shared" si="1736"/>
        <v>0</v>
      </c>
      <c r="W111" s="40">
        <f t="shared" si="1736"/>
        <v>0</v>
      </c>
      <c r="X111" s="40">
        <f t="shared" si="1736"/>
        <v>0</v>
      </c>
      <c r="Y111" s="41">
        <f t="shared" si="1736"/>
        <v>0</v>
      </c>
      <c r="Z111" s="42">
        <f t="shared" si="1736"/>
        <v>0</v>
      </c>
      <c r="AA111" s="43">
        <f t="shared" si="1736"/>
        <v>0</v>
      </c>
      <c r="AB111" s="195">
        <f t="shared" ref="AB111" si="1737">IF($B109=$B103,COUNTIF(AD111:AJ111,0),COUNTIF(AD112:AJ112,0)+COUNTIF(AD112:AJ112,""))</f>
        <v>7</v>
      </c>
      <c r="AC111" s="39">
        <f t="shared" ref="AC111:AJ111" si="1738">IF($B103=$B109,AC112+AC105,AC112)</f>
        <v>0</v>
      </c>
      <c r="AD111" s="40">
        <f t="shared" si="1738"/>
        <v>0</v>
      </c>
      <c r="AE111" s="40">
        <f t="shared" si="1738"/>
        <v>0</v>
      </c>
      <c r="AF111" s="40">
        <f t="shared" si="1738"/>
        <v>0</v>
      </c>
      <c r="AG111" s="40">
        <f t="shared" si="1738"/>
        <v>0</v>
      </c>
      <c r="AH111" s="41">
        <f t="shared" si="1738"/>
        <v>0</v>
      </c>
      <c r="AI111" s="42">
        <f t="shared" si="1738"/>
        <v>0</v>
      </c>
      <c r="AJ111" s="43">
        <f t="shared" si="1738"/>
        <v>0</v>
      </c>
      <c r="AK111" s="195">
        <f t="shared" ref="AK111" si="1739">IF($B109=$B103,COUNTIF(AM111:AS111,0),COUNTIF(AM112:AS112,0)+COUNTIF(AM112:AS112,""))</f>
        <v>7</v>
      </c>
      <c r="AL111" s="39">
        <f t="shared" ref="AL111:AS111" si="1740">IF($B103=$B109,AL112+AL105,AL112)</f>
        <v>0</v>
      </c>
      <c r="AM111" s="40">
        <f t="shared" si="1740"/>
        <v>0</v>
      </c>
      <c r="AN111" s="40">
        <f t="shared" si="1740"/>
        <v>0</v>
      </c>
      <c r="AO111" s="40">
        <f t="shared" si="1740"/>
        <v>0</v>
      </c>
      <c r="AP111" s="40">
        <f t="shared" si="1740"/>
        <v>0</v>
      </c>
      <c r="AQ111" s="41">
        <f t="shared" si="1740"/>
        <v>0</v>
      </c>
      <c r="AR111" s="42">
        <f t="shared" si="1740"/>
        <v>0</v>
      </c>
      <c r="AS111" s="43">
        <f t="shared" si="1740"/>
        <v>0</v>
      </c>
      <c r="AT111" s="195">
        <f t="shared" ref="AT111" si="1741">IF($B109=$B103,COUNTIF(AV111:BB111,0),COUNTIF(AV112:BB112,0)+COUNTIF(AV112:BB112,""))</f>
        <v>7</v>
      </c>
      <c r="AU111" s="39">
        <f t="shared" ref="AU111:BB111" si="1742">IF($B103=$B109,AU112+AU105,AU112)</f>
        <v>0</v>
      </c>
      <c r="AV111" s="40">
        <f t="shared" si="1742"/>
        <v>0</v>
      </c>
      <c r="AW111" s="40">
        <f t="shared" si="1742"/>
        <v>0</v>
      </c>
      <c r="AX111" s="40">
        <f t="shared" si="1742"/>
        <v>0</v>
      </c>
      <c r="AY111" s="40">
        <f t="shared" si="1742"/>
        <v>0</v>
      </c>
      <c r="AZ111" s="41">
        <f t="shared" si="1742"/>
        <v>0</v>
      </c>
      <c r="BA111" s="42">
        <f t="shared" si="1742"/>
        <v>0</v>
      </c>
      <c r="BB111" s="43">
        <f t="shared" si="1742"/>
        <v>0</v>
      </c>
    </row>
    <row r="112" spans="1:54" ht="15.75" customHeight="1" x14ac:dyDescent="0.2">
      <c r="A112" s="1">
        <f t="shared" ref="A112" si="1743">A109</f>
        <v>0</v>
      </c>
      <c r="B112" s="313">
        <f t="shared" ref="B112" si="1744">B106+1</f>
        <v>16</v>
      </c>
      <c r="C112" s="314"/>
      <c r="D112" s="314"/>
      <c r="E112" s="314"/>
      <c r="F112" s="31"/>
      <c r="G112" s="183"/>
      <c r="H112" s="122">
        <f t="shared" ref="H112" si="1745">5-COUNTIF(AU109,0)-COUNTIF(AL109,0)-COUNTIF(AC109,0)-COUNTIF(T109,0)-COUNTIF(K109,0)</f>
        <v>0</v>
      </c>
      <c r="I112" s="165">
        <f t="shared" si="1702"/>
        <v>0</v>
      </c>
      <c r="J112" s="187">
        <f t="shared" ref="J112" si="1746">IF($B109=$B103,J106+IF($F109&lt;&gt;$G109,(K109+$G111-$G110)/$F109,K109/$F109),IF($F109&lt;&gt;G109,(K109+$G111-$G110)/$F109,K109/$F109))</f>
        <v>0</v>
      </c>
      <c r="K112" s="7">
        <f t="shared" ref="K112:K113" si="1747">SUM(L112:R112)</f>
        <v>0</v>
      </c>
      <c r="L112" s="26">
        <f t="shared" ref="L112:R112" si="1748">L109</f>
        <v>0</v>
      </c>
      <c r="M112" s="26">
        <f t="shared" si="1748"/>
        <v>0</v>
      </c>
      <c r="N112" s="26">
        <f t="shared" si="1748"/>
        <v>0</v>
      </c>
      <c r="O112" s="26">
        <f t="shared" si="1748"/>
        <v>0</v>
      </c>
      <c r="P112" s="26">
        <f t="shared" si="1748"/>
        <v>0</v>
      </c>
      <c r="Q112" s="29">
        <f t="shared" si="1748"/>
        <v>0</v>
      </c>
      <c r="R112" s="23">
        <f t="shared" si="1748"/>
        <v>0</v>
      </c>
      <c r="S112" s="187">
        <f t="shared" ref="S112" si="1749">IF($B109=$B103,S106+IF($F109&lt;&gt;$G109,(T109+$G111-$G110)/$F109,T109/$F109),IF($F109&lt;&gt;P109,(T109+$G111-$G110)/$F109,T109/$F109))</f>
        <v>0</v>
      </c>
      <c r="T112" s="7">
        <f t="shared" ref="T112:T113" si="1750">SUM(U112:AA112)</f>
        <v>0</v>
      </c>
      <c r="U112" s="26">
        <f t="shared" ref="U112:AA112" si="1751">U109</f>
        <v>0</v>
      </c>
      <c r="V112" s="26">
        <f t="shared" si="1751"/>
        <v>0</v>
      </c>
      <c r="W112" s="26">
        <f t="shared" si="1751"/>
        <v>0</v>
      </c>
      <c r="X112" s="26">
        <f t="shared" si="1751"/>
        <v>0</v>
      </c>
      <c r="Y112" s="113">
        <f t="shared" si="1751"/>
        <v>0</v>
      </c>
      <c r="Z112" s="29">
        <f t="shared" si="1751"/>
        <v>0</v>
      </c>
      <c r="AA112" s="23">
        <f t="shared" si="1751"/>
        <v>0</v>
      </c>
      <c r="AB112" s="187">
        <f t="shared" ref="AB112" si="1752">IF($B109=$B103,AB106+IF($F109&lt;&gt;$G109,(AC109+$G111-$G110)/$F109,AC109/$F109),IF($F109&lt;&gt;Y109,(AC109+$G111-$G110)/$F109,AC109/$F109))</f>
        <v>0</v>
      </c>
      <c r="AC112" s="7">
        <f t="shared" ref="AC112:AC113" si="1753">SUM(AD112:AJ112)</f>
        <v>0</v>
      </c>
      <c r="AD112" s="26">
        <f t="shared" ref="AD112:AJ112" si="1754">AD109</f>
        <v>0</v>
      </c>
      <c r="AE112" s="26">
        <f t="shared" si="1754"/>
        <v>0</v>
      </c>
      <c r="AF112" s="26">
        <f t="shared" si="1754"/>
        <v>0</v>
      </c>
      <c r="AG112" s="26">
        <f t="shared" si="1754"/>
        <v>0</v>
      </c>
      <c r="AH112" s="113">
        <f t="shared" si="1754"/>
        <v>0</v>
      </c>
      <c r="AI112" s="29">
        <f t="shared" si="1754"/>
        <v>0</v>
      </c>
      <c r="AJ112" s="23">
        <f t="shared" si="1754"/>
        <v>0</v>
      </c>
      <c r="AK112" s="187">
        <f t="shared" ref="AK112" si="1755">IF($B109=$B103,AK106+IF($F109&lt;&gt;$G109,(AL109+$G111-$G110)/$F109,AL109/$F109),IF($F109&lt;&gt;AH109,(AL109+$G111-$G110)/$F109,AL109/$F109))</f>
        <v>0</v>
      </c>
      <c r="AL112" s="7">
        <f t="shared" ref="AL112:AL113" si="1756">SUM(AM112:AS112)</f>
        <v>0</v>
      </c>
      <c r="AM112" s="26">
        <f t="shared" ref="AM112:AS112" si="1757">AM109</f>
        <v>0</v>
      </c>
      <c r="AN112" s="26">
        <f t="shared" si="1757"/>
        <v>0</v>
      </c>
      <c r="AO112" s="26">
        <f t="shared" si="1757"/>
        <v>0</v>
      </c>
      <c r="AP112" s="26">
        <f t="shared" si="1757"/>
        <v>0</v>
      </c>
      <c r="AQ112" s="113">
        <f t="shared" si="1757"/>
        <v>0</v>
      </c>
      <c r="AR112" s="29">
        <f t="shared" si="1757"/>
        <v>0</v>
      </c>
      <c r="AS112" s="23">
        <f t="shared" si="1757"/>
        <v>0</v>
      </c>
      <c r="AT112" s="187">
        <f t="shared" ref="AT112" si="1758">IF($B109=$B103,AT106+IF($F109&lt;&gt;$G109,(AU109+$G111-$G110)/$F109,AU109/$F109),IF($F109&lt;&gt;AQ109,(AU109+$G111-$G110)/$F109,AU109/$F109))</f>
        <v>0</v>
      </c>
      <c r="AU112" s="7">
        <f t="shared" ref="AU112:AU113" si="1759">SUM(AV112:BB112)</f>
        <v>0</v>
      </c>
      <c r="AV112" s="6">
        <f t="shared" ref="AV112" si="1760">IF(SUM($AM$9:$AS$9)=SUM($AV$9:$BB$9),AV109,IF(AND(SUM($AV$9:$BB$9)&gt;42,SUM($AV$9:$BB$9)&lt;49),AV109,0))</f>
        <v>0</v>
      </c>
      <c r="AW112" s="6">
        <f t="shared" ref="AW112:BB112" si="1761">IF(SUM($AM$9:$AS$9)=SUM($AV$9:$BB$9),AW109,IF(AND(SUM($AV$9:$BB$9)&gt;42,SUM($AV$9:$BB$9)&lt;49),AW109,0))</f>
        <v>0</v>
      </c>
      <c r="AX112" s="6">
        <f t="shared" si="1761"/>
        <v>0</v>
      </c>
      <c r="AY112" s="6">
        <f t="shared" si="1761"/>
        <v>0</v>
      </c>
      <c r="AZ112" s="26">
        <f t="shared" si="1761"/>
        <v>0</v>
      </c>
      <c r="BA112" s="29">
        <f t="shared" si="1761"/>
        <v>0</v>
      </c>
      <c r="BB112" s="23">
        <f t="shared" si="1761"/>
        <v>0</v>
      </c>
    </row>
    <row r="113" spans="1:54" ht="15.75" customHeight="1" x14ac:dyDescent="0.2">
      <c r="A113" s="1">
        <f t="shared" ref="A113:A114" si="1762">A112</f>
        <v>0</v>
      </c>
      <c r="B113" s="313"/>
      <c r="C113" s="314"/>
      <c r="D113" s="314"/>
      <c r="E113" s="314"/>
      <c r="F113" s="31"/>
      <c r="G113" s="183"/>
      <c r="H113" s="123">
        <f t="shared" ref="H113" si="1763">IF($B109=$B103,H107+F113,$F113)</f>
        <v>0</v>
      </c>
      <c r="I113" s="165">
        <f t="shared" si="1702"/>
        <v>0</v>
      </c>
      <c r="J113" s="141">
        <f t="shared" ref="J113" si="1764">IF($H112=0,0,IF($B103=$B109,IF($H114&gt;0,$H114+J107,K109+J107),IF($H114&gt;0,$H114,K109)))</f>
        <v>0</v>
      </c>
      <c r="K113" s="7">
        <f t="shared" si="1747"/>
        <v>0</v>
      </c>
      <c r="L113" s="6"/>
      <c r="M113" s="6"/>
      <c r="N113" s="6"/>
      <c r="O113" s="6"/>
      <c r="P113" s="26"/>
      <c r="Q113" s="29"/>
      <c r="R113" s="23"/>
      <c r="S113" s="141">
        <f t="shared" ref="S113" si="1765">IF($H112=0,0,IF($B103=$B109,IF($H114&gt;0,$H114+S107,T109+S107),IF($H114&gt;0,$H114,T109)))</f>
        <v>0</v>
      </c>
      <c r="T113" s="7">
        <f t="shared" si="1750"/>
        <v>0</v>
      </c>
      <c r="U113" s="6"/>
      <c r="V113" s="6"/>
      <c r="W113" s="6"/>
      <c r="X113" s="6"/>
      <c r="Y113" s="26"/>
      <c r="Z113" s="29"/>
      <c r="AA113" s="23"/>
      <c r="AB113" s="141">
        <f t="shared" ref="AB113" si="1766">IF($H112=0,0,IF($B103=$B109,IF($H114&gt;0,$H114+AB107,AC109+AB107),IF($H114&gt;0,$H114,AC109)))</f>
        <v>0</v>
      </c>
      <c r="AC113" s="7">
        <f t="shared" si="1753"/>
        <v>0</v>
      </c>
      <c r="AD113" s="6"/>
      <c r="AE113" s="6"/>
      <c r="AF113" s="6"/>
      <c r="AG113" s="6"/>
      <c r="AH113" s="26"/>
      <c r="AI113" s="29"/>
      <c r="AJ113" s="23"/>
      <c r="AK113" s="141">
        <f t="shared" ref="AK113" si="1767">IF($H112=0,0,IF($B103=$B109,IF($H114&gt;0,$H114+AK107,AL109+AK107),IF($H114&gt;0,$H114,AL109)))</f>
        <v>0</v>
      </c>
      <c r="AL113" s="7">
        <f t="shared" si="1756"/>
        <v>0</v>
      </c>
      <c r="AM113" s="6"/>
      <c r="AN113" s="6"/>
      <c r="AO113" s="6"/>
      <c r="AP113" s="6"/>
      <c r="AQ113" s="26"/>
      <c r="AR113" s="29"/>
      <c r="AS113" s="23"/>
      <c r="AT113" s="141">
        <f t="shared" ref="AT113" si="1768">IF($H112=0,0,IF($B103=$B109,IF($H114&gt;0,$H114+AT107,AU109+AT107),IF($H114&gt;0,$H114,AU109)))</f>
        <v>0</v>
      </c>
      <c r="AU113" s="7">
        <f t="shared" si="1759"/>
        <v>0</v>
      </c>
      <c r="AV113" s="6"/>
      <c r="AW113" s="6"/>
      <c r="AX113" s="6"/>
      <c r="AY113" s="6"/>
      <c r="AZ113" s="26"/>
      <c r="BA113" s="29"/>
      <c r="BB113" s="23"/>
    </row>
    <row r="114" spans="1:54" ht="18.75" customHeight="1" thickBot="1" x14ac:dyDescent="0.25">
      <c r="A114" s="1">
        <f t="shared" si="1762"/>
        <v>0</v>
      </c>
      <c r="B114" s="323" t="str">
        <f>IF(B109="",Wydruk!$AE$6,IF(J110=0,Wydruk!$AE$7,IF(AND(G110&lt;G111,B109&lt;&gt;$B115),Wydruk!$AE$13,IF(AND($B109=$B103,$B109&lt;&gt;$B115),IF(OR(OR(J114&lt;4,J114&gt;5),OR(S114&lt;4,S114&gt;5),OR(AB114&lt;4,AB114&gt;5),OR(AK114&lt;4,AK114&gt;5),OR(AND(AT114&lt;4,AT114&gt;0),AT114&gt;5)),Wydruk!$AE$8,Wydruk!$AE$9),IF($B109=$B115,IF($F113&lt;&gt;0,Wydruk!$AE$12,Wydruk!$AE$10),IF(OR(OR(J110&lt;4,J110&gt;5),OR(S110&lt;4,S110&gt;5),OR(AB110&lt;4,AB110&gt;5),OR(AK110&lt;4,AK110&gt;5),OR(AND(AT110&lt;4,AT110&gt;0),AT110&gt;5)),Wydruk!$AE$8,Wydruk!$AE$11))))))</f>
        <v>Uzupełnij liczby godzin tygodniowego planu</v>
      </c>
      <c r="C114" s="324"/>
      <c r="D114" s="324"/>
      <c r="E114" s="324"/>
      <c r="F114" s="173">
        <f>lipiec!F114</f>
        <v>0</v>
      </c>
      <c r="G114" s="184">
        <f>lipiec!G114</f>
        <v>0</v>
      </c>
      <c r="H114" s="191">
        <f t="shared" ref="H114" si="1769">IF(OR($G114=0,$F114=0,$G114="",$F114=""),0,$G114/$F114)</f>
        <v>0</v>
      </c>
      <c r="I114" s="193"/>
      <c r="J114" s="176">
        <f t="shared" ref="J114" si="1770">IF($B103=$B109,IF(L109+L104&gt;0,1,0)+IF(M109+M104&gt;0,1,0)+IF(N109+N104&gt;0,1,0)+IF(O109+O104&gt;0,1,0)+IF(P109+P104&gt;0,1,0)+IF(Q109+Q104&gt;0,1,0)+IF(R109+R104&gt;0,1,0),J110)</f>
        <v>0</v>
      </c>
      <c r="K114" s="133">
        <f t="shared" ref="K114" si="1771">IF(OR($B109=$B115,J114=0,(K110-Q114+O114)&lt;=0),0,(K110-Q114+O114)/J114)</f>
        <v>0</v>
      </c>
      <c r="L114" s="137">
        <f t="shared" ref="L114" si="1772">IF(K114*(7-J111)&lt;=0,0,K114*(7-J111))</f>
        <v>0</v>
      </c>
      <c r="M114" s="311">
        <f t="shared" ref="M114" si="1773">ROUND(IF(OR(K111-K114*(7-J111)+P114&lt;0,$B109=$B115,K114&lt;=0,K111=0),0,IF(K111-K114*(7-J111)+P114&gt;Q114-O114+P114,Q114-O114+P114,K111-K114*(7-J111)+P114)),1)</f>
        <v>0</v>
      </c>
      <c r="N114" s="312"/>
      <c r="O114" s="139">
        <f t="shared" ref="O114" si="1774">IF(OR($B109=$B115,J110=0),0,IF($B109=$B103,J109,$F109))</f>
        <v>0</v>
      </c>
      <c r="P114" s="30">
        <f t="shared" ref="P114" si="1775">IF(OR($B109=$B115,J114=0),0,$G111-$G110)</f>
        <v>0</v>
      </c>
      <c r="Q114" s="134">
        <f t="shared" ref="Q114" si="1776">IF(OR($B109=$B115,J114=0),0,J113)</f>
        <v>0</v>
      </c>
      <c r="R114" s="138">
        <f t="shared" ref="R114" si="1777">IF($B109=$B115,0,K111)</f>
        <v>0</v>
      </c>
      <c r="S114" s="176">
        <f t="shared" ref="S114" si="1778">IF($B103=$B109,IF(U109+U104&gt;0,1,0)+IF(V109+V104&gt;0,1,0)+IF(W109+W104&gt;0,1,0)+IF(X109+X104&gt;0,1,0)+IF(Y109+Y104&gt;0,1,0)+IF(Z109+Z104&gt;0,1,0)+IF(AA109+AA104&gt;0,1,0),S110)</f>
        <v>0</v>
      </c>
      <c r="T114" s="133">
        <f t="shared" ref="T114" si="1779">IF(OR($B109=$B115,S114=0,(T110-Z114+X114)&lt;=0),0,(T110-Z114+X114)/S114)</f>
        <v>0</v>
      </c>
      <c r="U114" s="137">
        <f t="shared" ref="U114" si="1780">IF(T114*(7-S111)&lt;=0,0,T114*(7-S111))</f>
        <v>0</v>
      </c>
      <c r="V114" s="311">
        <f t="shared" ref="V114" si="1781">ROUND(IF(OR(T111-T114*(7-S111)+Y114&lt;0,$B109=$B115,T114&lt;=0,T111=0),0,IF(T111-T114*(7-S111)+Y114&gt;Z114-X114+Y114,Z114-X114+Y114,T111-T114*(7-S111)+Y114)),1)</f>
        <v>0</v>
      </c>
      <c r="W114" s="312"/>
      <c r="X114" s="139">
        <f t="shared" ref="X114" si="1782">IF(OR($B109=$B115,S110=0),0,IF($B109=$B103,S109,$F109))</f>
        <v>0</v>
      </c>
      <c r="Y114" s="30">
        <f t="shared" ref="Y114" si="1783">IF(OR($B109=$B115,S114=0),0,$G111-$G110)</f>
        <v>0</v>
      </c>
      <c r="Z114" s="134">
        <f t="shared" ref="Z114" si="1784">IF(OR($B109=$B115,S114=0),0,S113)</f>
        <v>0</v>
      </c>
      <c r="AA114" s="138">
        <f t="shared" ref="AA114" si="1785">IF($B109=$B115,0,T111)</f>
        <v>0</v>
      </c>
      <c r="AB114" s="176">
        <f t="shared" ref="AB114" si="1786">IF($B103=$B109,IF(AD109+AD104&gt;0,1,0)+IF(AE109+AE104&gt;0,1,0)+IF(AF109+AF104&gt;0,1,0)+IF(AG109+AG104&gt;0,1,0)+IF(AH109+AH104&gt;0,1,0)+IF(AI109+AI104&gt;0,1,0)+IF(AJ109+AJ104&gt;0,1,0),AB110)</f>
        <v>0</v>
      </c>
      <c r="AC114" s="133">
        <f t="shared" ref="AC114" si="1787">IF(OR($B109=$B115,AB114=0,(AC110-AI114+AG114)&lt;=0),0,(AC110-AI114+AG114)/AB114)</f>
        <v>0</v>
      </c>
      <c r="AD114" s="137">
        <f t="shared" ref="AD114" si="1788">IF(AC114*(7-AB111)&lt;=0,0,AC114*(7-AB111))</f>
        <v>0</v>
      </c>
      <c r="AE114" s="311">
        <f t="shared" ref="AE114" si="1789">ROUND(IF(OR(AC111-AC114*(7-AB111)+AH114&lt;0,$B109=$B115,AC114&lt;=0,AC111=0),0,IF(AC111-AC114*(7-AB111)+AH114&gt;AI114-AG114+AH114,AI114-AG114+AH114,AC111-AC114*(7-AB111)+AH114)),1)</f>
        <v>0</v>
      </c>
      <c r="AF114" s="312"/>
      <c r="AG114" s="139">
        <f t="shared" ref="AG114" si="1790">IF(OR($B109=$B115,AB110=0),0,IF($B109=$B103,AB109,$F109))</f>
        <v>0</v>
      </c>
      <c r="AH114" s="30">
        <f t="shared" ref="AH114" si="1791">IF(OR($B109=$B115,AB114=0),0,$G111-$G110)</f>
        <v>0</v>
      </c>
      <c r="AI114" s="134">
        <f t="shared" ref="AI114" si="1792">IF(OR($B109=$B115,AB114=0),0,AB113)</f>
        <v>0</v>
      </c>
      <c r="AJ114" s="138">
        <f t="shared" ref="AJ114" si="1793">IF($B109=$B115,0,AC111)</f>
        <v>0</v>
      </c>
      <c r="AK114" s="176">
        <f t="shared" ref="AK114" si="1794">IF($B103=$B109,IF(AM109+AM104&gt;0,1,0)+IF(AN109+AN104&gt;0,1,0)+IF(AO109+AO104&gt;0,1,0)+IF(AP109+AP104&gt;0,1,0)+IF(AQ109+AQ104&gt;0,1,0)+IF(AR109+AR104&gt;0,1,0)+IF(AS109+AS104&gt;0,1,0),AK110)</f>
        <v>0</v>
      </c>
      <c r="AL114" s="133">
        <f t="shared" ref="AL114" si="1795">IF(OR($B109=$B115,AK114=0,(AL110-AR114+AP114)&lt;=0),0,(AL110-AR114+AP114)/AK114)</f>
        <v>0</v>
      </c>
      <c r="AM114" s="137">
        <f t="shared" ref="AM114" si="1796">IF(AL114*(7-AK111)&lt;=0,0,AL114*(7-AK111))</f>
        <v>0</v>
      </c>
      <c r="AN114" s="311">
        <f t="shared" ref="AN114" si="1797">ROUND(IF(OR(AL111-AL114*(7-AK111)+AQ114&lt;0,$B109=$B115,AL114&lt;=0,AL111=0),0,IF(AL111-AL114*(7-AK111)+AQ114&gt;AR114-AP114+AQ114,AR114-AP114+AQ114,AL111-AL114*(7-AK111)+AQ114)),1)</f>
        <v>0</v>
      </c>
      <c r="AO114" s="312"/>
      <c r="AP114" s="139">
        <f t="shared" ref="AP114" si="1798">IF(OR($B109=$B115,AK110=0),0,IF($B109=$B103,AK109,$F109))</f>
        <v>0</v>
      </c>
      <c r="AQ114" s="30">
        <f t="shared" ref="AQ114" si="1799">IF(OR($B109=$B115,AK114=0),0,$G111-$G110)</f>
        <v>0</v>
      </c>
      <c r="AR114" s="134">
        <f t="shared" ref="AR114" si="1800">IF(OR($B109=$B115,AK114=0),0,AK113)</f>
        <v>0</v>
      </c>
      <c r="AS114" s="138">
        <f t="shared" ref="AS114" si="1801">IF($B109=$B115,0,AL111)</f>
        <v>0</v>
      </c>
      <c r="AT114" s="176">
        <f t="shared" ref="AT114" si="1802">IF($B103=$B109,IF(AV109+AV104&gt;0,1,0)+IF(AW109+AW104&gt;0,1,0)+IF(AX109+AX104&gt;0,1,0)+IF(AY109+AY104&gt;0,1,0)+IF(AZ109+AZ104&gt;0,1,0)+IF(BA109+BA104&gt;0,1,0)+IF(BB109+BB104&gt;0,1,0),AT110)</f>
        <v>0</v>
      </c>
      <c r="AU114" s="133">
        <f t="shared" ref="AU114" si="1803">IF(OR($B109=$B115,AT114=0,(AU110-BA114+AY114)&lt;=0),0,(AU110-BA114+AY114)/AT114)</f>
        <v>0</v>
      </c>
      <c r="AV114" s="137">
        <f t="shared" ref="AV114" si="1804">IF(AU114*(7-AT111)&lt;=0,0,AU114*(7-AT111))</f>
        <v>0</v>
      </c>
      <c r="AW114" s="311">
        <f t="shared" ref="AW114" si="1805">ROUND(IF(OR(AU111-AU114*(7-AT111)+AZ114&lt;0,$B109=$B115,AU114&lt;=0,AU111=0),0,IF(AU111-AU114*(7-AT111)+AZ114&gt;BA114-AY114+AZ114,BA114-AY114+AZ114,AU111-AU114*(7-AT111)+AZ114)),1)</f>
        <v>0</v>
      </c>
      <c r="AX114" s="312"/>
      <c r="AY114" s="139">
        <f t="shared" ref="AY114" si="1806">IF(OR($B109=$B115,AT110=0),0,IF($B109=$B103,AT109,$F109))</f>
        <v>0</v>
      </c>
      <c r="AZ114" s="30">
        <f t="shared" ref="AZ114" si="1807">IF(OR($B109=$B115,AT114=0),0,$G111-$G110)</f>
        <v>0</v>
      </c>
      <c r="BA114" s="134">
        <f t="shared" ref="BA114" si="1808">IF(OR($B109=$B115,AT114=0),0,AT113)</f>
        <v>0</v>
      </c>
      <c r="BB114" s="138">
        <f t="shared" ref="BB114" si="1809">IF($B109=$B115,0,AU111)</f>
        <v>0</v>
      </c>
    </row>
    <row r="115" spans="1:54" ht="15.75" x14ac:dyDescent="0.2">
      <c r="A115" s="1">
        <f t="shared" ref="A115" si="1810">IF(B115="","1. Niewypełnione",B115)</f>
        <v>0</v>
      </c>
      <c r="B115" s="320">
        <f>lipiec!B115</f>
        <v>0</v>
      </c>
      <c r="C115" s="321">
        <f>lipiec!C115</f>
        <v>0</v>
      </c>
      <c r="D115" s="321">
        <f>lipiec!D115</f>
        <v>0</v>
      </c>
      <c r="E115" s="321">
        <f>lipiec!E115</f>
        <v>0</v>
      </c>
      <c r="F115" s="177">
        <f>lipiec!F115</f>
        <v>18</v>
      </c>
      <c r="G115" s="185">
        <f>lipiec!G115</f>
        <v>18</v>
      </c>
      <c r="H115" s="177"/>
      <c r="I115" s="192">
        <f t="shared" ref="I115:I119" si="1811">K115+T115+AC115+AL115+AU115</f>
        <v>0</v>
      </c>
      <c r="J115" s="186">
        <f t="shared" ref="J115" si="1812">IF(OR($B115=$B121,J118=0),0,ROUND((K116+P120)/J118,0))</f>
        <v>0</v>
      </c>
      <c r="K115" s="51">
        <f t="shared" ref="K115:K116" si="1813">SUM(L115:R115)</f>
        <v>0</v>
      </c>
      <c r="L115" s="52">
        <f>lipiec!L115</f>
        <v>0</v>
      </c>
      <c r="M115" s="52">
        <f>lipiec!M115</f>
        <v>0</v>
      </c>
      <c r="N115" s="52">
        <f>lipiec!N115</f>
        <v>0</v>
      </c>
      <c r="O115" s="52">
        <f>lipiec!O115</f>
        <v>0</v>
      </c>
      <c r="P115" s="53">
        <f>lipiec!P115</f>
        <v>0</v>
      </c>
      <c r="Q115" s="54">
        <f>lipiec!Q115</f>
        <v>0</v>
      </c>
      <c r="R115" s="55">
        <f>lipiec!R115</f>
        <v>0</v>
      </c>
      <c r="S115" s="188">
        <f t="shared" ref="S115" si="1814">IF(OR($B115=$B121,S118=0),0,ROUND((T116+Y120)/S118,0))</f>
        <v>0</v>
      </c>
      <c r="T115" s="51">
        <f t="shared" ref="T115:T116" si="1815">SUM(U115:AA115)</f>
        <v>0</v>
      </c>
      <c r="U115" s="52">
        <f>lipiec!U115</f>
        <v>0</v>
      </c>
      <c r="V115" s="52">
        <f>lipiec!V115</f>
        <v>0</v>
      </c>
      <c r="W115" s="52">
        <f>lipiec!W115</f>
        <v>0</v>
      </c>
      <c r="X115" s="52">
        <f>lipiec!X115</f>
        <v>0</v>
      </c>
      <c r="Y115" s="53">
        <f>lipiec!Y115</f>
        <v>0</v>
      </c>
      <c r="Z115" s="54">
        <f>lipiec!Z115</f>
        <v>0</v>
      </c>
      <c r="AA115" s="55">
        <f>lipiec!AA115</f>
        <v>0</v>
      </c>
      <c r="AB115" s="188">
        <f t="shared" ref="AB115" si="1816">IF(OR($B115=$B121,AB118=0),0,ROUND((AC116+AH120)/AB118,0))</f>
        <v>0</v>
      </c>
      <c r="AC115" s="51">
        <f t="shared" ref="AC115:AC116" si="1817">SUM(AD115:AJ115)</f>
        <v>0</v>
      </c>
      <c r="AD115" s="52">
        <f>lipiec!AD115</f>
        <v>0</v>
      </c>
      <c r="AE115" s="52">
        <f>lipiec!AE115</f>
        <v>0</v>
      </c>
      <c r="AF115" s="52">
        <f>lipiec!AF115</f>
        <v>0</v>
      </c>
      <c r="AG115" s="52">
        <f>lipiec!AG115</f>
        <v>0</v>
      </c>
      <c r="AH115" s="53">
        <f>lipiec!AH115</f>
        <v>0</v>
      </c>
      <c r="AI115" s="54">
        <f>lipiec!AI115</f>
        <v>0</v>
      </c>
      <c r="AJ115" s="55">
        <f>lipiec!AJ115</f>
        <v>0</v>
      </c>
      <c r="AK115" s="188">
        <f t="shared" ref="AK115" si="1818">IF(OR($B115=$B121,AK118=0),0,ROUND((AL116+AQ120)/AK118,0))</f>
        <v>0</v>
      </c>
      <c r="AL115" s="51">
        <f t="shared" ref="AL115:AL116" si="1819">SUM(AM115:AS115)</f>
        <v>0</v>
      </c>
      <c r="AM115" s="52">
        <f>lipiec!AM115</f>
        <v>0</v>
      </c>
      <c r="AN115" s="52">
        <f>lipiec!AN115</f>
        <v>0</v>
      </c>
      <c r="AO115" s="52">
        <f>lipiec!AO115</f>
        <v>0</v>
      </c>
      <c r="AP115" s="52">
        <f>lipiec!AP115</f>
        <v>0</v>
      </c>
      <c r="AQ115" s="53">
        <f>lipiec!AQ115</f>
        <v>0</v>
      </c>
      <c r="AR115" s="54">
        <f>lipiec!AR115</f>
        <v>0</v>
      </c>
      <c r="AS115" s="55">
        <f>lipiec!AS115</f>
        <v>0</v>
      </c>
      <c r="AT115" s="188">
        <f t="shared" ref="AT115" si="1820">IF(OR($B115=$B121,AT118=0),0,ROUND((AU116+AZ120)/AT118,0))</f>
        <v>0</v>
      </c>
      <c r="AU115" s="51">
        <f t="shared" ref="AU115:AU116" si="1821">SUM(AV115:BB115)</f>
        <v>0</v>
      </c>
      <c r="AV115" s="52">
        <f t="shared" ref="AV115" si="1822">IF(SUM($AM$9:$AS$9)=SUM($AV$9:$BB$9),AM115,IF(AND(SUM($AV$9:$BB$9)&gt;42,SUM($AV$9:$BB$9)&lt;49),AM115,0))</f>
        <v>0</v>
      </c>
      <c r="AW115" s="52">
        <f t="shared" ref="AW115" si="1823">IF(SUM($AM$9:$AS$9)=SUM($AV$9:$BB$9),AN115,IF(AND(SUM($AV$9:$BB$9)&gt;42,SUM($AV$9:$BB$9)&lt;49),AN115,0))</f>
        <v>0</v>
      </c>
      <c r="AX115" s="52">
        <f t="shared" ref="AX115" si="1824">IF(SUM($AM$9:$AS$9)=SUM($AV$9:$BB$9),AO115,IF(AND(SUM($AV$9:$BB$9)&gt;42,SUM($AV$9:$BB$9)&lt;49),AO115,0))</f>
        <v>0</v>
      </c>
      <c r="AY115" s="52">
        <f t="shared" ref="AY115" si="1825">IF(SUM($AM$9:$AS$9)=SUM($AV$9:$BB$9),AP115,IF(AND(SUM($AV$9:$BB$9)&gt;42,SUM($AV$9:$BB$9)&lt;49),AP115,0))</f>
        <v>0</v>
      </c>
      <c r="AZ115" s="53">
        <f t="shared" ref="AZ115" si="1826">IF(SUM($AM$9:$AS$9)=SUM($AV$9:$BB$9),AQ115,IF(AND(SUM($AV$9:$BB$9)&gt;42,SUM($AV$9:$BB$9)&lt;49),AQ115,0))</f>
        <v>0</v>
      </c>
      <c r="BA115" s="54">
        <f t="shared" ref="BA115" si="1827">IF(SUM($AM$9:$AS$9)=SUM($AV$9:$BB$9),AR115,IF(AND(SUM($AV$9:$BB$9)&gt;42,SUM($AV$9:$BB$9)&lt;49),AR115,0))</f>
        <v>0</v>
      </c>
      <c r="BB115" s="55">
        <f t="shared" ref="BB115" si="1828">IF(SUM($AM$9:$AS$9)=SUM($AV$9:$BB$9),AS115,IF(AND(SUM($AV$9:$BB$9)&gt;42,SUM($AV$9:$BB$9)&lt;49),AS115,0))</f>
        <v>0</v>
      </c>
    </row>
    <row r="116" spans="1:54" ht="12.75" hidden="1" customHeight="1" x14ac:dyDescent="0.2">
      <c r="B116" s="93"/>
      <c r="C116" s="94"/>
      <c r="D116" s="95"/>
      <c r="E116" s="115"/>
      <c r="F116" s="140" t="b">
        <f t="shared" ref="F116" si="1829">IF($B109=$B115,OR(F110,G115&lt;F115),G115&lt;F115)</f>
        <v>0</v>
      </c>
      <c r="G116" s="189">
        <f t="shared" ref="G116" si="1830">IF(AND($B109=$B115,$B109&lt;&gt;"",$B109&lt;&gt;0),G115+G110,G115)</f>
        <v>18</v>
      </c>
      <c r="H116" s="120"/>
      <c r="I116" s="165">
        <f t="shared" si="1811"/>
        <v>0</v>
      </c>
      <c r="J116" s="194">
        <f t="shared" ref="J116" si="1831">7-COUNTIF(L115:R115,0)-COUNTIF(L115:R115,"")</f>
        <v>0</v>
      </c>
      <c r="K116" s="22">
        <f t="shared" si="1813"/>
        <v>0</v>
      </c>
      <c r="L116" s="35">
        <f t="shared" ref="L116:R116" si="1832">IF($B109=$B115,L115+L110,L115)</f>
        <v>0</v>
      </c>
      <c r="M116" s="35">
        <f t="shared" si="1832"/>
        <v>0</v>
      </c>
      <c r="N116" s="35">
        <f t="shared" si="1832"/>
        <v>0</v>
      </c>
      <c r="O116" s="35">
        <f t="shared" si="1832"/>
        <v>0</v>
      </c>
      <c r="P116" s="36">
        <f t="shared" si="1832"/>
        <v>0</v>
      </c>
      <c r="Q116" s="37">
        <f t="shared" si="1832"/>
        <v>0</v>
      </c>
      <c r="R116" s="38">
        <f t="shared" si="1832"/>
        <v>0</v>
      </c>
      <c r="S116" s="194">
        <f t="shared" ref="S116" si="1833">7-COUNTIF(U115:AA115,0)-COUNTIF(U115:AA115,"")</f>
        <v>0</v>
      </c>
      <c r="T116" s="22">
        <f t="shared" si="1815"/>
        <v>0</v>
      </c>
      <c r="U116" s="35">
        <f t="shared" ref="U116:AA116" si="1834">IF($B109=$B115,U115+U110,U115)</f>
        <v>0</v>
      </c>
      <c r="V116" s="35">
        <f t="shared" si="1834"/>
        <v>0</v>
      </c>
      <c r="W116" s="35">
        <f t="shared" si="1834"/>
        <v>0</v>
      </c>
      <c r="X116" s="35">
        <f t="shared" si="1834"/>
        <v>0</v>
      </c>
      <c r="Y116" s="36">
        <f t="shared" si="1834"/>
        <v>0</v>
      </c>
      <c r="Z116" s="37">
        <f t="shared" si="1834"/>
        <v>0</v>
      </c>
      <c r="AA116" s="38">
        <f t="shared" si="1834"/>
        <v>0</v>
      </c>
      <c r="AB116" s="194">
        <f t="shared" ref="AB116" si="1835">7-COUNTIF(AD115:AJ115,0)-COUNTIF(AD115:AJ115,"")</f>
        <v>0</v>
      </c>
      <c r="AC116" s="22">
        <f t="shared" si="1817"/>
        <v>0</v>
      </c>
      <c r="AD116" s="35">
        <f t="shared" ref="AD116:AJ116" si="1836">IF($B109=$B115,AD115+AD110,AD115)</f>
        <v>0</v>
      </c>
      <c r="AE116" s="35">
        <f t="shared" si="1836"/>
        <v>0</v>
      </c>
      <c r="AF116" s="35">
        <f t="shared" si="1836"/>
        <v>0</v>
      </c>
      <c r="AG116" s="35">
        <f t="shared" si="1836"/>
        <v>0</v>
      </c>
      <c r="AH116" s="36">
        <f t="shared" si="1836"/>
        <v>0</v>
      </c>
      <c r="AI116" s="37">
        <f t="shared" si="1836"/>
        <v>0</v>
      </c>
      <c r="AJ116" s="38">
        <f t="shared" si="1836"/>
        <v>0</v>
      </c>
      <c r="AK116" s="194">
        <f t="shared" ref="AK116" si="1837">7-COUNTIF(AM115:AS115,0)-COUNTIF(AM115:AS115,"")</f>
        <v>0</v>
      </c>
      <c r="AL116" s="22">
        <f t="shared" si="1819"/>
        <v>0</v>
      </c>
      <c r="AM116" s="35">
        <f t="shared" ref="AM116:AS116" si="1838">IF($B109=$B115,AM115+AM110,AM115)</f>
        <v>0</v>
      </c>
      <c r="AN116" s="35">
        <f t="shared" si="1838"/>
        <v>0</v>
      </c>
      <c r="AO116" s="35">
        <f t="shared" si="1838"/>
        <v>0</v>
      </c>
      <c r="AP116" s="35">
        <f t="shared" si="1838"/>
        <v>0</v>
      </c>
      <c r="AQ116" s="36">
        <f t="shared" si="1838"/>
        <v>0</v>
      </c>
      <c r="AR116" s="37">
        <f t="shared" si="1838"/>
        <v>0</v>
      </c>
      <c r="AS116" s="38">
        <f t="shared" si="1838"/>
        <v>0</v>
      </c>
      <c r="AT116" s="194">
        <f t="shared" ref="AT116" si="1839">7-COUNTIF(AV115:BB115,0)-COUNTIF(AV115:BB115,"")</f>
        <v>0</v>
      </c>
      <c r="AU116" s="22">
        <f t="shared" si="1821"/>
        <v>0</v>
      </c>
      <c r="AV116" s="35">
        <f t="shared" ref="AV116:BB116" si="1840">IF($B109=$B115,AV115+AV110,AV115)</f>
        <v>0</v>
      </c>
      <c r="AW116" s="35">
        <f t="shared" si="1840"/>
        <v>0</v>
      </c>
      <c r="AX116" s="35">
        <f t="shared" si="1840"/>
        <v>0</v>
      </c>
      <c r="AY116" s="35">
        <f t="shared" si="1840"/>
        <v>0</v>
      </c>
      <c r="AZ116" s="36">
        <f t="shared" si="1840"/>
        <v>0</v>
      </c>
      <c r="BA116" s="37">
        <f t="shared" si="1840"/>
        <v>0</v>
      </c>
      <c r="BB116" s="38">
        <f t="shared" si="1840"/>
        <v>0</v>
      </c>
    </row>
    <row r="117" spans="1:54" ht="15" hidden="1" customHeight="1" x14ac:dyDescent="0.2">
      <c r="B117" s="116"/>
      <c r="C117" s="117"/>
      <c r="D117" s="118"/>
      <c r="E117" s="119"/>
      <c r="F117" s="92"/>
      <c r="G117" s="190">
        <f t="shared" ref="G117" si="1841">IF(AND($B109=$B115,$B109&lt;&gt;"",$B109&lt;&gt;0),F115+G111,F115)</f>
        <v>18</v>
      </c>
      <c r="H117" s="121"/>
      <c r="I117" s="165">
        <f t="shared" si="1811"/>
        <v>0</v>
      </c>
      <c r="J117" s="195">
        <f t="shared" ref="J117" si="1842">IF($B115=$B109,COUNTIF(L117:R117,0),COUNTIF(L118:R118,0)+COUNTIF(L118:R118,""))</f>
        <v>7</v>
      </c>
      <c r="K117" s="39">
        <f t="shared" ref="K117:R117" si="1843">IF($B109=$B115,K118+K111,K118)</f>
        <v>0</v>
      </c>
      <c r="L117" s="40">
        <f t="shared" si="1843"/>
        <v>0</v>
      </c>
      <c r="M117" s="40">
        <f t="shared" si="1843"/>
        <v>0</v>
      </c>
      <c r="N117" s="40">
        <f t="shared" si="1843"/>
        <v>0</v>
      </c>
      <c r="O117" s="40">
        <f t="shared" si="1843"/>
        <v>0</v>
      </c>
      <c r="P117" s="41">
        <f t="shared" si="1843"/>
        <v>0</v>
      </c>
      <c r="Q117" s="42">
        <f t="shared" si="1843"/>
        <v>0</v>
      </c>
      <c r="R117" s="43">
        <f t="shared" si="1843"/>
        <v>0</v>
      </c>
      <c r="S117" s="195">
        <f t="shared" ref="S117" si="1844">IF($B115=$B109,COUNTIF(U117:AA117,0),COUNTIF(U118:AA118,0)+COUNTIF(U118:AA118,""))</f>
        <v>7</v>
      </c>
      <c r="T117" s="39">
        <f t="shared" ref="T117:AA117" si="1845">IF($B109=$B115,T118+T111,T118)</f>
        <v>0</v>
      </c>
      <c r="U117" s="40">
        <f t="shared" si="1845"/>
        <v>0</v>
      </c>
      <c r="V117" s="40">
        <f t="shared" si="1845"/>
        <v>0</v>
      </c>
      <c r="W117" s="40">
        <f t="shared" si="1845"/>
        <v>0</v>
      </c>
      <c r="X117" s="40">
        <f t="shared" si="1845"/>
        <v>0</v>
      </c>
      <c r="Y117" s="41">
        <f t="shared" si="1845"/>
        <v>0</v>
      </c>
      <c r="Z117" s="42">
        <f t="shared" si="1845"/>
        <v>0</v>
      </c>
      <c r="AA117" s="43">
        <f t="shared" si="1845"/>
        <v>0</v>
      </c>
      <c r="AB117" s="195">
        <f t="shared" ref="AB117" si="1846">IF($B115=$B109,COUNTIF(AD117:AJ117,0),COUNTIF(AD118:AJ118,0)+COUNTIF(AD118:AJ118,""))</f>
        <v>7</v>
      </c>
      <c r="AC117" s="39">
        <f t="shared" ref="AC117:AJ117" si="1847">IF($B109=$B115,AC118+AC111,AC118)</f>
        <v>0</v>
      </c>
      <c r="AD117" s="40">
        <f t="shared" si="1847"/>
        <v>0</v>
      </c>
      <c r="AE117" s="40">
        <f t="shared" si="1847"/>
        <v>0</v>
      </c>
      <c r="AF117" s="40">
        <f t="shared" si="1847"/>
        <v>0</v>
      </c>
      <c r="AG117" s="40">
        <f t="shared" si="1847"/>
        <v>0</v>
      </c>
      <c r="AH117" s="41">
        <f t="shared" si="1847"/>
        <v>0</v>
      </c>
      <c r="AI117" s="42">
        <f t="shared" si="1847"/>
        <v>0</v>
      </c>
      <c r="AJ117" s="43">
        <f t="shared" si="1847"/>
        <v>0</v>
      </c>
      <c r="AK117" s="195">
        <f t="shared" ref="AK117" si="1848">IF($B115=$B109,COUNTIF(AM117:AS117,0),COUNTIF(AM118:AS118,0)+COUNTIF(AM118:AS118,""))</f>
        <v>7</v>
      </c>
      <c r="AL117" s="39">
        <f t="shared" ref="AL117:AS117" si="1849">IF($B109=$B115,AL118+AL111,AL118)</f>
        <v>0</v>
      </c>
      <c r="AM117" s="40">
        <f t="shared" si="1849"/>
        <v>0</v>
      </c>
      <c r="AN117" s="40">
        <f t="shared" si="1849"/>
        <v>0</v>
      </c>
      <c r="AO117" s="40">
        <f t="shared" si="1849"/>
        <v>0</v>
      </c>
      <c r="AP117" s="40">
        <f t="shared" si="1849"/>
        <v>0</v>
      </c>
      <c r="AQ117" s="41">
        <f t="shared" si="1849"/>
        <v>0</v>
      </c>
      <c r="AR117" s="42">
        <f t="shared" si="1849"/>
        <v>0</v>
      </c>
      <c r="AS117" s="43">
        <f t="shared" si="1849"/>
        <v>0</v>
      </c>
      <c r="AT117" s="195">
        <f t="shared" ref="AT117" si="1850">IF($B115=$B109,COUNTIF(AV117:BB117,0),COUNTIF(AV118:BB118,0)+COUNTIF(AV118:BB118,""))</f>
        <v>7</v>
      </c>
      <c r="AU117" s="39">
        <f t="shared" ref="AU117:BB117" si="1851">IF($B109=$B115,AU118+AU111,AU118)</f>
        <v>0</v>
      </c>
      <c r="AV117" s="40">
        <f t="shared" si="1851"/>
        <v>0</v>
      </c>
      <c r="AW117" s="40">
        <f t="shared" si="1851"/>
        <v>0</v>
      </c>
      <c r="AX117" s="40">
        <f t="shared" si="1851"/>
        <v>0</v>
      </c>
      <c r="AY117" s="40">
        <f t="shared" si="1851"/>
        <v>0</v>
      </c>
      <c r="AZ117" s="41">
        <f t="shared" si="1851"/>
        <v>0</v>
      </c>
      <c r="BA117" s="42">
        <f t="shared" si="1851"/>
        <v>0</v>
      </c>
      <c r="BB117" s="43">
        <f t="shared" si="1851"/>
        <v>0</v>
      </c>
    </row>
    <row r="118" spans="1:54" ht="15.75" customHeight="1" x14ac:dyDescent="0.2">
      <c r="A118" s="1">
        <f t="shared" ref="A118" si="1852">A115</f>
        <v>0</v>
      </c>
      <c r="B118" s="313">
        <f t="shared" ref="B118" si="1853">B112+1</f>
        <v>17</v>
      </c>
      <c r="C118" s="314"/>
      <c r="D118" s="314"/>
      <c r="E118" s="314"/>
      <c r="F118" s="31"/>
      <c r="G118" s="183"/>
      <c r="H118" s="122">
        <f t="shared" ref="H118" si="1854">5-COUNTIF(AU115,0)-COUNTIF(AL115,0)-COUNTIF(AC115,0)-COUNTIF(T115,0)-COUNTIF(K115,0)</f>
        <v>0</v>
      </c>
      <c r="I118" s="165">
        <f t="shared" si="1811"/>
        <v>0</v>
      </c>
      <c r="J118" s="187">
        <f t="shared" ref="J118" si="1855">IF($B115=$B109,J112+IF($F115&lt;&gt;$G115,(K115+$G117-$G116)/$F115,K115/$F115),IF($F115&lt;&gt;G115,(K115+$G117-$G116)/$F115,K115/$F115))</f>
        <v>0</v>
      </c>
      <c r="K118" s="7">
        <f t="shared" ref="K118:K119" si="1856">SUM(L118:R118)</f>
        <v>0</v>
      </c>
      <c r="L118" s="26">
        <f t="shared" ref="L118:R118" si="1857">L115</f>
        <v>0</v>
      </c>
      <c r="M118" s="26">
        <f t="shared" si="1857"/>
        <v>0</v>
      </c>
      <c r="N118" s="26">
        <f t="shared" si="1857"/>
        <v>0</v>
      </c>
      <c r="O118" s="26">
        <f t="shared" si="1857"/>
        <v>0</v>
      </c>
      <c r="P118" s="26">
        <f t="shared" si="1857"/>
        <v>0</v>
      </c>
      <c r="Q118" s="29">
        <f t="shared" si="1857"/>
        <v>0</v>
      </c>
      <c r="R118" s="23">
        <f t="shared" si="1857"/>
        <v>0</v>
      </c>
      <c r="S118" s="187">
        <f t="shared" ref="S118" si="1858">IF($B115=$B109,S112+IF($F115&lt;&gt;$G115,(T115+$G117-$G116)/$F115,T115/$F115),IF($F115&lt;&gt;P115,(T115+$G117-$G116)/$F115,T115/$F115))</f>
        <v>0</v>
      </c>
      <c r="T118" s="7">
        <f t="shared" ref="T118:T119" si="1859">SUM(U118:AA118)</f>
        <v>0</v>
      </c>
      <c r="U118" s="26">
        <f t="shared" ref="U118:AA118" si="1860">U115</f>
        <v>0</v>
      </c>
      <c r="V118" s="26">
        <f t="shared" si="1860"/>
        <v>0</v>
      </c>
      <c r="W118" s="26">
        <f t="shared" si="1860"/>
        <v>0</v>
      </c>
      <c r="X118" s="26">
        <f t="shared" si="1860"/>
        <v>0</v>
      </c>
      <c r="Y118" s="113">
        <f t="shared" si="1860"/>
        <v>0</v>
      </c>
      <c r="Z118" s="29">
        <f t="shared" si="1860"/>
        <v>0</v>
      </c>
      <c r="AA118" s="23">
        <f t="shared" si="1860"/>
        <v>0</v>
      </c>
      <c r="AB118" s="187">
        <f t="shared" ref="AB118" si="1861">IF($B115=$B109,AB112+IF($F115&lt;&gt;$G115,(AC115+$G117-$G116)/$F115,AC115/$F115),IF($F115&lt;&gt;Y115,(AC115+$G117-$G116)/$F115,AC115/$F115))</f>
        <v>0</v>
      </c>
      <c r="AC118" s="7">
        <f t="shared" ref="AC118:AC119" si="1862">SUM(AD118:AJ118)</f>
        <v>0</v>
      </c>
      <c r="AD118" s="26">
        <f t="shared" ref="AD118:AJ118" si="1863">AD115</f>
        <v>0</v>
      </c>
      <c r="AE118" s="26">
        <f t="shared" si="1863"/>
        <v>0</v>
      </c>
      <c r="AF118" s="26">
        <f t="shared" si="1863"/>
        <v>0</v>
      </c>
      <c r="AG118" s="26">
        <f t="shared" si="1863"/>
        <v>0</v>
      </c>
      <c r="AH118" s="113">
        <f t="shared" si="1863"/>
        <v>0</v>
      </c>
      <c r="AI118" s="29">
        <f t="shared" si="1863"/>
        <v>0</v>
      </c>
      <c r="AJ118" s="23">
        <f t="shared" si="1863"/>
        <v>0</v>
      </c>
      <c r="AK118" s="187">
        <f t="shared" ref="AK118" si="1864">IF($B115=$B109,AK112+IF($F115&lt;&gt;$G115,(AL115+$G117-$G116)/$F115,AL115/$F115),IF($F115&lt;&gt;AH115,(AL115+$G117-$G116)/$F115,AL115/$F115))</f>
        <v>0</v>
      </c>
      <c r="AL118" s="7">
        <f t="shared" ref="AL118:AL119" si="1865">SUM(AM118:AS118)</f>
        <v>0</v>
      </c>
      <c r="AM118" s="26">
        <f t="shared" ref="AM118:AS118" si="1866">AM115</f>
        <v>0</v>
      </c>
      <c r="AN118" s="26">
        <f t="shared" si="1866"/>
        <v>0</v>
      </c>
      <c r="AO118" s="26">
        <f t="shared" si="1866"/>
        <v>0</v>
      </c>
      <c r="AP118" s="26">
        <f t="shared" si="1866"/>
        <v>0</v>
      </c>
      <c r="AQ118" s="113">
        <f t="shared" si="1866"/>
        <v>0</v>
      </c>
      <c r="AR118" s="29">
        <f t="shared" si="1866"/>
        <v>0</v>
      </c>
      <c r="AS118" s="23">
        <f t="shared" si="1866"/>
        <v>0</v>
      </c>
      <c r="AT118" s="187">
        <f t="shared" ref="AT118" si="1867">IF($B115=$B109,AT112+IF($F115&lt;&gt;$G115,(AU115+$G117-$G116)/$F115,AU115/$F115),IF($F115&lt;&gt;AQ115,(AU115+$G117-$G116)/$F115,AU115/$F115))</f>
        <v>0</v>
      </c>
      <c r="AU118" s="7">
        <f t="shared" ref="AU118:AU119" si="1868">SUM(AV118:BB118)</f>
        <v>0</v>
      </c>
      <c r="AV118" s="6">
        <f t="shared" ref="AV118" si="1869">IF(SUM($AM$9:$AS$9)=SUM($AV$9:$BB$9),AV115,IF(AND(SUM($AV$9:$BB$9)&gt;42,SUM($AV$9:$BB$9)&lt;49),AV115,0))</f>
        <v>0</v>
      </c>
      <c r="AW118" s="6">
        <f t="shared" ref="AW118:BB118" si="1870">IF(SUM($AM$9:$AS$9)=SUM($AV$9:$BB$9),AW115,IF(AND(SUM($AV$9:$BB$9)&gt;42,SUM($AV$9:$BB$9)&lt;49),AW115,0))</f>
        <v>0</v>
      </c>
      <c r="AX118" s="6">
        <f t="shared" si="1870"/>
        <v>0</v>
      </c>
      <c r="AY118" s="6">
        <f t="shared" si="1870"/>
        <v>0</v>
      </c>
      <c r="AZ118" s="26">
        <f t="shared" si="1870"/>
        <v>0</v>
      </c>
      <c r="BA118" s="29">
        <f t="shared" si="1870"/>
        <v>0</v>
      </c>
      <c r="BB118" s="23">
        <f t="shared" si="1870"/>
        <v>0</v>
      </c>
    </row>
    <row r="119" spans="1:54" ht="15.75" customHeight="1" x14ac:dyDescent="0.2">
      <c r="A119" s="1">
        <f t="shared" ref="A119:A120" si="1871">A118</f>
        <v>0</v>
      </c>
      <c r="B119" s="313"/>
      <c r="C119" s="314"/>
      <c r="D119" s="314"/>
      <c r="E119" s="314"/>
      <c r="F119" s="31"/>
      <c r="G119" s="183"/>
      <c r="H119" s="123">
        <f t="shared" ref="H119" si="1872">IF($B115=$B109,H113+F119,$F119)</f>
        <v>0</v>
      </c>
      <c r="I119" s="165">
        <f t="shared" si="1811"/>
        <v>0</v>
      </c>
      <c r="J119" s="141">
        <f t="shared" ref="J119" si="1873">IF($H118=0,0,IF($B109=$B115,IF($H120&gt;0,$H120+J113,K115+J113),IF($H120&gt;0,$H120,K115)))</f>
        <v>0</v>
      </c>
      <c r="K119" s="7">
        <f t="shared" si="1856"/>
        <v>0</v>
      </c>
      <c r="L119" s="6"/>
      <c r="M119" s="6"/>
      <c r="N119" s="6"/>
      <c r="O119" s="6"/>
      <c r="P119" s="26"/>
      <c r="Q119" s="29"/>
      <c r="R119" s="23"/>
      <c r="S119" s="141">
        <f t="shared" ref="S119" si="1874">IF($H118=0,0,IF($B109=$B115,IF($H120&gt;0,$H120+S113,T115+S113),IF($H120&gt;0,$H120,T115)))</f>
        <v>0</v>
      </c>
      <c r="T119" s="7">
        <f t="shared" si="1859"/>
        <v>0</v>
      </c>
      <c r="U119" s="6"/>
      <c r="V119" s="6"/>
      <c r="W119" s="6"/>
      <c r="X119" s="6"/>
      <c r="Y119" s="26"/>
      <c r="Z119" s="29"/>
      <c r="AA119" s="23"/>
      <c r="AB119" s="141">
        <f t="shared" ref="AB119" si="1875">IF($H118=0,0,IF($B109=$B115,IF($H120&gt;0,$H120+AB113,AC115+AB113),IF($H120&gt;0,$H120,AC115)))</f>
        <v>0</v>
      </c>
      <c r="AC119" s="7">
        <f t="shared" si="1862"/>
        <v>0</v>
      </c>
      <c r="AD119" s="6"/>
      <c r="AE119" s="6"/>
      <c r="AF119" s="6"/>
      <c r="AG119" s="6"/>
      <c r="AH119" s="26"/>
      <c r="AI119" s="29"/>
      <c r="AJ119" s="23"/>
      <c r="AK119" s="141">
        <f t="shared" ref="AK119" si="1876">IF($H118=0,0,IF($B109=$B115,IF($H120&gt;0,$H120+AK113,AL115+AK113),IF($H120&gt;0,$H120,AL115)))</f>
        <v>0</v>
      </c>
      <c r="AL119" s="7">
        <f t="shared" si="1865"/>
        <v>0</v>
      </c>
      <c r="AM119" s="6"/>
      <c r="AN119" s="6"/>
      <c r="AO119" s="6"/>
      <c r="AP119" s="6"/>
      <c r="AQ119" s="26"/>
      <c r="AR119" s="29"/>
      <c r="AS119" s="23"/>
      <c r="AT119" s="141">
        <f t="shared" ref="AT119" si="1877">IF($H118=0,0,IF($B109=$B115,IF($H120&gt;0,$H120+AT113,AU115+AT113),IF($H120&gt;0,$H120,AU115)))</f>
        <v>0</v>
      </c>
      <c r="AU119" s="7">
        <f t="shared" si="1868"/>
        <v>0</v>
      </c>
      <c r="AV119" s="6"/>
      <c r="AW119" s="6"/>
      <c r="AX119" s="6"/>
      <c r="AY119" s="6"/>
      <c r="AZ119" s="26"/>
      <c r="BA119" s="29"/>
      <c r="BB119" s="23"/>
    </row>
    <row r="120" spans="1:54" ht="18.75" customHeight="1" thickBot="1" x14ac:dyDescent="0.25">
      <c r="A120" s="1">
        <f t="shared" si="1871"/>
        <v>0</v>
      </c>
      <c r="B120" s="323" t="str">
        <f>IF(B115="",Wydruk!$AE$6,IF(J116=0,Wydruk!$AE$7,IF(AND(G116&lt;G117,B115&lt;&gt;$B121),Wydruk!$AE$13,IF(AND($B115=$B109,$B115&lt;&gt;$B121),IF(OR(OR(J120&lt;4,J120&gt;5),OR(S120&lt;4,S120&gt;5),OR(AB120&lt;4,AB120&gt;5),OR(AK120&lt;4,AK120&gt;5),OR(AND(AT120&lt;4,AT120&gt;0),AT120&gt;5)),Wydruk!$AE$8,Wydruk!$AE$9),IF($B115=$B121,IF($F119&lt;&gt;0,Wydruk!$AE$12,Wydruk!$AE$10),IF(OR(OR(J116&lt;4,J116&gt;5),OR(S116&lt;4,S116&gt;5),OR(AB116&lt;4,AB116&gt;5),OR(AK116&lt;4,AK116&gt;5),OR(AND(AT116&lt;4,AT116&gt;0),AT116&gt;5)),Wydruk!$AE$8,Wydruk!$AE$11))))))</f>
        <v>Uzupełnij liczby godzin tygodniowego planu</v>
      </c>
      <c r="C120" s="324"/>
      <c r="D120" s="324"/>
      <c r="E120" s="324"/>
      <c r="F120" s="173">
        <f>lipiec!F120</f>
        <v>0</v>
      </c>
      <c r="G120" s="184">
        <f>lipiec!G120</f>
        <v>0</v>
      </c>
      <c r="H120" s="191">
        <f t="shared" ref="H120" si="1878">IF(OR($G120=0,$F120=0,$G120="",$F120=""),0,$G120/$F120)</f>
        <v>0</v>
      </c>
      <c r="I120" s="193"/>
      <c r="J120" s="176">
        <f t="shared" ref="J120" si="1879">IF($B109=$B115,IF(L115+L110&gt;0,1,0)+IF(M115+M110&gt;0,1,0)+IF(N115+N110&gt;0,1,0)+IF(O115+O110&gt;0,1,0)+IF(P115+P110&gt;0,1,0)+IF(Q115+Q110&gt;0,1,0)+IF(R115+R110&gt;0,1,0),J116)</f>
        <v>0</v>
      </c>
      <c r="K120" s="133">
        <f t="shared" ref="K120" si="1880">IF(OR($B115=$B121,J120=0,(K116-Q120+O120)&lt;=0),0,(K116-Q120+O120)/J120)</f>
        <v>0</v>
      </c>
      <c r="L120" s="137">
        <f t="shared" ref="L120" si="1881">IF(K120*(7-J117)&lt;=0,0,K120*(7-J117))</f>
        <v>0</v>
      </c>
      <c r="M120" s="311">
        <f t="shared" ref="M120" si="1882">ROUND(IF(OR(K117-K120*(7-J117)+P120&lt;0,$B115=$B121,K120&lt;=0,K117=0),0,IF(K117-K120*(7-J117)+P120&gt;Q120-O120+P120,Q120-O120+P120,K117-K120*(7-J117)+P120)),1)</f>
        <v>0</v>
      </c>
      <c r="N120" s="312"/>
      <c r="O120" s="139">
        <f t="shared" ref="O120" si="1883">IF(OR($B115=$B121,J116=0),0,IF($B115=$B109,J115,$F115))</f>
        <v>0</v>
      </c>
      <c r="P120" s="30">
        <f t="shared" ref="P120" si="1884">IF(OR($B115=$B121,J120=0),0,$G117-$G116)</f>
        <v>0</v>
      </c>
      <c r="Q120" s="134">
        <f t="shared" ref="Q120" si="1885">IF(OR($B115=$B121,J120=0),0,J119)</f>
        <v>0</v>
      </c>
      <c r="R120" s="138">
        <f t="shared" ref="R120" si="1886">IF($B115=$B121,0,K117)</f>
        <v>0</v>
      </c>
      <c r="S120" s="176">
        <f t="shared" ref="S120" si="1887">IF($B109=$B115,IF(U115+U110&gt;0,1,0)+IF(V115+V110&gt;0,1,0)+IF(W115+W110&gt;0,1,0)+IF(X115+X110&gt;0,1,0)+IF(Y115+Y110&gt;0,1,0)+IF(Z115+Z110&gt;0,1,0)+IF(AA115+AA110&gt;0,1,0),S116)</f>
        <v>0</v>
      </c>
      <c r="T120" s="133">
        <f t="shared" ref="T120" si="1888">IF(OR($B115=$B121,S120=0,(T116-Z120+X120)&lt;=0),0,(T116-Z120+X120)/S120)</f>
        <v>0</v>
      </c>
      <c r="U120" s="137">
        <f t="shared" ref="U120" si="1889">IF(T120*(7-S117)&lt;=0,0,T120*(7-S117))</f>
        <v>0</v>
      </c>
      <c r="V120" s="311">
        <f t="shared" ref="V120" si="1890">ROUND(IF(OR(T117-T120*(7-S117)+Y120&lt;0,$B115=$B121,T120&lt;=0,T117=0),0,IF(T117-T120*(7-S117)+Y120&gt;Z120-X120+Y120,Z120-X120+Y120,T117-T120*(7-S117)+Y120)),1)</f>
        <v>0</v>
      </c>
      <c r="W120" s="312"/>
      <c r="X120" s="139">
        <f t="shared" ref="X120" si="1891">IF(OR($B115=$B121,S116=0),0,IF($B115=$B109,S115,$F115))</f>
        <v>0</v>
      </c>
      <c r="Y120" s="30">
        <f t="shared" ref="Y120" si="1892">IF(OR($B115=$B121,S120=0),0,$G117-$G116)</f>
        <v>0</v>
      </c>
      <c r="Z120" s="134">
        <f t="shared" ref="Z120" si="1893">IF(OR($B115=$B121,S120=0),0,S119)</f>
        <v>0</v>
      </c>
      <c r="AA120" s="138">
        <f t="shared" ref="AA120" si="1894">IF($B115=$B121,0,T117)</f>
        <v>0</v>
      </c>
      <c r="AB120" s="176">
        <f t="shared" ref="AB120" si="1895">IF($B109=$B115,IF(AD115+AD110&gt;0,1,0)+IF(AE115+AE110&gt;0,1,0)+IF(AF115+AF110&gt;0,1,0)+IF(AG115+AG110&gt;0,1,0)+IF(AH115+AH110&gt;0,1,0)+IF(AI115+AI110&gt;0,1,0)+IF(AJ115+AJ110&gt;0,1,0),AB116)</f>
        <v>0</v>
      </c>
      <c r="AC120" s="133">
        <f t="shared" ref="AC120" si="1896">IF(OR($B115=$B121,AB120=0,(AC116-AI120+AG120)&lt;=0),0,(AC116-AI120+AG120)/AB120)</f>
        <v>0</v>
      </c>
      <c r="AD120" s="137">
        <f t="shared" ref="AD120" si="1897">IF(AC120*(7-AB117)&lt;=0,0,AC120*(7-AB117))</f>
        <v>0</v>
      </c>
      <c r="AE120" s="311">
        <f t="shared" ref="AE120" si="1898">ROUND(IF(OR(AC117-AC120*(7-AB117)+AH120&lt;0,$B115=$B121,AC120&lt;=0,AC117=0),0,IF(AC117-AC120*(7-AB117)+AH120&gt;AI120-AG120+AH120,AI120-AG120+AH120,AC117-AC120*(7-AB117)+AH120)),1)</f>
        <v>0</v>
      </c>
      <c r="AF120" s="312"/>
      <c r="AG120" s="139">
        <f t="shared" ref="AG120" si="1899">IF(OR($B115=$B121,AB116=0),0,IF($B115=$B109,AB115,$F115))</f>
        <v>0</v>
      </c>
      <c r="AH120" s="30">
        <f t="shared" ref="AH120" si="1900">IF(OR($B115=$B121,AB120=0),0,$G117-$G116)</f>
        <v>0</v>
      </c>
      <c r="AI120" s="134">
        <f t="shared" ref="AI120" si="1901">IF(OR($B115=$B121,AB120=0),0,AB119)</f>
        <v>0</v>
      </c>
      <c r="AJ120" s="138">
        <f t="shared" ref="AJ120" si="1902">IF($B115=$B121,0,AC117)</f>
        <v>0</v>
      </c>
      <c r="AK120" s="176">
        <f t="shared" ref="AK120" si="1903">IF($B109=$B115,IF(AM115+AM110&gt;0,1,0)+IF(AN115+AN110&gt;0,1,0)+IF(AO115+AO110&gt;0,1,0)+IF(AP115+AP110&gt;0,1,0)+IF(AQ115+AQ110&gt;0,1,0)+IF(AR115+AR110&gt;0,1,0)+IF(AS115+AS110&gt;0,1,0),AK116)</f>
        <v>0</v>
      </c>
      <c r="AL120" s="133">
        <f t="shared" ref="AL120" si="1904">IF(OR($B115=$B121,AK120=0,(AL116-AR120+AP120)&lt;=0),0,(AL116-AR120+AP120)/AK120)</f>
        <v>0</v>
      </c>
      <c r="AM120" s="137">
        <f t="shared" ref="AM120" si="1905">IF(AL120*(7-AK117)&lt;=0,0,AL120*(7-AK117))</f>
        <v>0</v>
      </c>
      <c r="AN120" s="311">
        <f t="shared" ref="AN120" si="1906">ROUND(IF(OR(AL117-AL120*(7-AK117)+AQ120&lt;0,$B115=$B121,AL120&lt;=0,AL117=0),0,IF(AL117-AL120*(7-AK117)+AQ120&gt;AR120-AP120+AQ120,AR120-AP120+AQ120,AL117-AL120*(7-AK117)+AQ120)),1)</f>
        <v>0</v>
      </c>
      <c r="AO120" s="312"/>
      <c r="AP120" s="139">
        <f t="shared" ref="AP120" si="1907">IF(OR($B115=$B121,AK116=0),0,IF($B115=$B109,AK115,$F115))</f>
        <v>0</v>
      </c>
      <c r="AQ120" s="30">
        <f t="shared" ref="AQ120" si="1908">IF(OR($B115=$B121,AK120=0),0,$G117-$G116)</f>
        <v>0</v>
      </c>
      <c r="AR120" s="134">
        <f t="shared" ref="AR120" si="1909">IF(OR($B115=$B121,AK120=0),0,AK119)</f>
        <v>0</v>
      </c>
      <c r="AS120" s="138">
        <f t="shared" ref="AS120" si="1910">IF($B115=$B121,0,AL117)</f>
        <v>0</v>
      </c>
      <c r="AT120" s="176">
        <f t="shared" ref="AT120" si="1911">IF($B109=$B115,IF(AV115+AV110&gt;0,1,0)+IF(AW115+AW110&gt;0,1,0)+IF(AX115+AX110&gt;0,1,0)+IF(AY115+AY110&gt;0,1,0)+IF(AZ115+AZ110&gt;0,1,0)+IF(BA115+BA110&gt;0,1,0)+IF(BB115+BB110&gt;0,1,0),AT116)</f>
        <v>0</v>
      </c>
      <c r="AU120" s="133">
        <f t="shared" ref="AU120" si="1912">IF(OR($B115=$B121,AT120=0,(AU116-BA120+AY120)&lt;=0),0,(AU116-BA120+AY120)/AT120)</f>
        <v>0</v>
      </c>
      <c r="AV120" s="137">
        <f t="shared" ref="AV120" si="1913">IF(AU120*(7-AT117)&lt;=0,0,AU120*(7-AT117))</f>
        <v>0</v>
      </c>
      <c r="AW120" s="311">
        <f t="shared" ref="AW120" si="1914">ROUND(IF(OR(AU117-AU120*(7-AT117)+AZ120&lt;0,$B115=$B121,AU120&lt;=0,AU117=0),0,IF(AU117-AU120*(7-AT117)+AZ120&gt;BA120-AY120+AZ120,BA120-AY120+AZ120,AU117-AU120*(7-AT117)+AZ120)),1)</f>
        <v>0</v>
      </c>
      <c r="AX120" s="312"/>
      <c r="AY120" s="139">
        <f t="shared" ref="AY120" si="1915">IF(OR($B115=$B121,AT116=0),0,IF($B115=$B109,AT115,$F115))</f>
        <v>0</v>
      </c>
      <c r="AZ120" s="30">
        <f t="shared" ref="AZ120" si="1916">IF(OR($B115=$B121,AT120=0),0,$G117-$G116)</f>
        <v>0</v>
      </c>
      <c r="BA120" s="134">
        <f t="shared" ref="BA120" si="1917">IF(OR($B115=$B121,AT120=0),0,AT119)</f>
        <v>0</v>
      </c>
      <c r="BB120" s="138">
        <f t="shared" ref="BB120" si="1918">IF($B115=$B121,0,AU117)</f>
        <v>0</v>
      </c>
    </row>
    <row r="121" spans="1:54" ht="15.75" x14ac:dyDescent="0.2">
      <c r="A121" s="1">
        <f t="shared" ref="A121" si="1919">IF(B121="","1. Niewypełnione",B121)</f>
        <v>0</v>
      </c>
      <c r="B121" s="320">
        <f>lipiec!B121</f>
        <v>0</v>
      </c>
      <c r="C121" s="321">
        <f>lipiec!C121</f>
        <v>0</v>
      </c>
      <c r="D121" s="321">
        <f>lipiec!D121</f>
        <v>0</v>
      </c>
      <c r="E121" s="321">
        <f>lipiec!E121</f>
        <v>0</v>
      </c>
      <c r="F121" s="177">
        <f>lipiec!F121</f>
        <v>18</v>
      </c>
      <c r="G121" s="185">
        <f>lipiec!G121</f>
        <v>18</v>
      </c>
      <c r="H121" s="177"/>
      <c r="I121" s="192">
        <f t="shared" ref="I121:I125" si="1920">K121+T121+AC121+AL121+AU121</f>
        <v>0</v>
      </c>
      <c r="J121" s="186">
        <f t="shared" ref="J121" si="1921">IF(OR($B121=$B127,J124=0),0,ROUND((K122+P126)/J124,0))</f>
        <v>0</v>
      </c>
      <c r="K121" s="51">
        <f t="shared" ref="K121:K122" si="1922">SUM(L121:R121)</f>
        <v>0</v>
      </c>
      <c r="L121" s="52">
        <f>lipiec!L121</f>
        <v>0</v>
      </c>
      <c r="M121" s="52">
        <f>lipiec!M121</f>
        <v>0</v>
      </c>
      <c r="N121" s="52">
        <f>lipiec!N121</f>
        <v>0</v>
      </c>
      <c r="O121" s="52">
        <f>lipiec!O121</f>
        <v>0</v>
      </c>
      <c r="P121" s="53">
        <f>lipiec!P121</f>
        <v>0</v>
      </c>
      <c r="Q121" s="54">
        <f>lipiec!Q121</f>
        <v>0</v>
      </c>
      <c r="R121" s="55">
        <f>lipiec!R121</f>
        <v>0</v>
      </c>
      <c r="S121" s="188">
        <f t="shared" ref="S121" si="1923">IF(OR($B121=$B127,S124=0),0,ROUND((T122+Y126)/S124,0))</f>
        <v>0</v>
      </c>
      <c r="T121" s="51">
        <f t="shared" ref="T121:T122" si="1924">SUM(U121:AA121)</f>
        <v>0</v>
      </c>
      <c r="U121" s="52">
        <f>lipiec!U121</f>
        <v>0</v>
      </c>
      <c r="V121" s="52">
        <f>lipiec!V121</f>
        <v>0</v>
      </c>
      <c r="W121" s="52">
        <f>lipiec!W121</f>
        <v>0</v>
      </c>
      <c r="X121" s="52">
        <f>lipiec!X121</f>
        <v>0</v>
      </c>
      <c r="Y121" s="53">
        <f>lipiec!Y121</f>
        <v>0</v>
      </c>
      <c r="Z121" s="54">
        <f>lipiec!Z121</f>
        <v>0</v>
      </c>
      <c r="AA121" s="55">
        <f>lipiec!AA121</f>
        <v>0</v>
      </c>
      <c r="AB121" s="188">
        <f t="shared" ref="AB121" si="1925">IF(OR($B121=$B127,AB124=0),0,ROUND((AC122+AH126)/AB124,0))</f>
        <v>0</v>
      </c>
      <c r="AC121" s="51">
        <f t="shared" ref="AC121:AC122" si="1926">SUM(AD121:AJ121)</f>
        <v>0</v>
      </c>
      <c r="AD121" s="52">
        <f>lipiec!AD121</f>
        <v>0</v>
      </c>
      <c r="AE121" s="52">
        <f>lipiec!AE121</f>
        <v>0</v>
      </c>
      <c r="AF121" s="52">
        <f>lipiec!AF121</f>
        <v>0</v>
      </c>
      <c r="AG121" s="52">
        <f>lipiec!AG121</f>
        <v>0</v>
      </c>
      <c r="AH121" s="53">
        <f>lipiec!AH121</f>
        <v>0</v>
      </c>
      <c r="AI121" s="54">
        <f>lipiec!AI121</f>
        <v>0</v>
      </c>
      <c r="AJ121" s="55">
        <f>lipiec!AJ121</f>
        <v>0</v>
      </c>
      <c r="AK121" s="188">
        <f t="shared" ref="AK121" si="1927">IF(OR($B121=$B127,AK124=0),0,ROUND((AL122+AQ126)/AK124,0))</f>
        <v>0</v>
      </c>
      <c r="AL121" s="51">
        <f t="shared" ref="AL121:AL122" si="1928">SUM(AM121:AS121)</f>
        <v>0</v>
      </c>
      <c r="AM121" s="52">
        <f>lipiec!AM121</f>
        <v>0</v>
      </c>
      <c r="AN121" s="52">
        <f>lipiec!AN121</f>
        <v>0</v>
      </c>
      <c r="AO121" s="52">
        <f>lipiec!AO121</f>
        <v>0</v>
      </c>
      <c r="AP121" s="52">
        <f>lipiec!AP121</f>
        <v>0</v>
      </c>
      <c r="AQ121" s="53">
        <f>lipiec!AQ121</f>
        <v>0</v>
      </c>
      <c r="AR121" s="54">
        <f>lipiec!AR121</f>
        <v>0</v>
      </c>
      <c r="AS121" s="55">
        <f>lipiec!AS121</f>
        <v>0</v>
      </c>
      <c r="AT121" s="188">
        <f t="shared" ref="AT121" si="1929">IF(OR($B121=$B127,AT124=0),0,ROUND((AU122+AZ126)/AT124,0))</f>
        <v>0</v>
      </c>
      <c r="AU121" s="51">
        <f t="shared" ref="AU121:AU122" si="1930">SUM(AV121:BB121)</f>
        <v>0</v>
      </c>
      <c r="AV121" s="52">
        <f t="shared" ref="AV121" si="1931">IF(SUM($AM$9:$AS$9)=SUM($AV$9:$BB$9),AM121,IF(AND(SUM($AV$9:$BB$9)&gt;42,SUM($AV$9:$BB$9)&lt;49),AM121,0))</f>
        <v>0</v>
      </c>
      <c r="AW121" s="52">
        <f t="shared" ref="AW121" si="1932">IF(SUM($AM$9:$AS$9)=SUM($AV$9:$BB$9),AN121,IF(AND(SUM($AV$9:$BB$9)&gt;42,SUM($AV$9:$BB$9)&lt;49),AN121,0))</f>
        <v>0</v>
      </c>
      <c r="AX121" s="52">
        <f t="shared" ref="AX121" si="1933">IF(SUM($AM$9:$AS$9)=SUM($AV$9:$BB$9),AO121,IF(AND(SUM($AV$9:$BB$9)&gt;42,SUM($AV$9:$BB$9)&lt;49),AO121,0))</f>
        <v>0</v>
      </c>
      <c r="AY121" s="52">
        <f t="shared" ref="AY121" si="1934">IF(SUM($AM$9:$AS$9)=SUM($AV$9:$BB$9),AP121,IF(AND(SUM($AV$9:$BB$9)&gt;42,SUM($AV$9:$BB$9)&lt;49),AP121,0))</f>
        <v>0</v>
      </c>
      <c r="AZ121" s="53">
        <f t="shared" ref="AZ121" si="1935">IF(SUM($AM$9:$AS$9)=SUM($AV$9:$BB$9),AQ121,IF(AND(SUM($AV$9:$BB$9)&gt;42,SUM($AV$9:$BB$9)&lt;49),AQ121,0))</f>
        <v>0</v>
      </c>
      <c r="BA121" s="54">
        <f t="shared" ref="BA121" si="1936">IF(SUM($AM$9:$AS$9)=SUM($AV$9:$BB$9),AR121,IF(AND(SUM($AV$9:$BB$9)&gt;42,SUM($AV$9:$BB$9)&lt;49),AR121,0))</f>
        <v>0</v>
      </c>
      <c r="BB121" s="55">
        <f t="shared" ref="BB121" si="1937">IF(SUM($AM$9:$AS$9)=SUM($AV$9:$BB$9),AS121,IF(AND(SUM($AV$9:$BB$9)&gt;42,SUM($AV$9:$BB$9)&lt;49),AS121,0))</f>
        <v>0</v>
      </c>
    </row>
    <row r="122" spans="1:54" ht="12.75" hidden="1" customHeight="1" x14ac:dyDescent="0.2">
      <c r="B122" s="93"/>
      <c r="C122" s="94"/>
      <c r="D122" s="95"/>
      <c r="E122" s="115"/>
      <c r="F122" s="140" t="b">
        <f t="shared" ref="F122" si="1938">IF($B115=$B121,OR(F116,G121&lt;F121),G121&lt;F121)</f>
        <v>0</v>
      </c>
      <c r="G122" s="189">
        <f t="shared" ref="G122" si="1939">IF(AND($B115=$B121,$B115&lt;&gt;"",$B115&lt;&gt;0),G121+G116,G121)</f>
        <v>18</v>
      </c>
      <c r="H122" s="120"/>
      <c r="I122" s="165">
        <f t="shared" si="1920"/>
        <v>0</v>
      </c>
      <c r="J122" s="194">
        <f t="shared" ref="J122" si="1940">7-COUNTIF(L121:R121,0)-COUNTIF(L121:R121,"")</f>
        <v>0</v>
      </c>
      <c r="K122" s="22">
        <f t="shared" si="1922"/>
        <v>0</v>
      </c>
      <c r="L122" s="35">
        <f t="shared" ref="L122:R122" si="1941">IF($B115=$B121,L121+L116,L121)</f>
        <v>0</v>
      </c>
      <c r="M122" s="35">
        <f t="shared" si="1941"/>
        <v>0</v>
      </c>
      <c r="N122" s="35">
        <f t="shared" si="1941"/>
        <v>0</v>
      </c>
      <c r="O122" s="35">
        <f t="shared" si="1941"/>
        <v>0</v>
      </c>
      <c r="P122" s="36">
        <f t="shared" si="1941"/>
        <v>0</v>
      </c>
      <c r="Q122" s="37">
        <f t="shared" si="1941"/>
        <v>0</v>
      </c>
      <c r="R122" s="38">
        <f t="shared" si="1941"/>
        <v>0</v>
      </c>
      <c r="S122" s="194">
        <f t="shared" ref="S122" si="1942">7-COUNTIF(U121:AA121,0)-COUNTIF(U121:AA121,"")</f>
        <v>0</v>
      </c>
      <c r="T122" s="22">
        <f t="shared" si="1924"/>
        <v>0</v>
      </c>
      <c r="U122" s="35">
        <f t="shared" ref="U122:AA122" si="1943">IF($B115=$B121,U121+U116,U121)</f>
        <v>0</v>
      </c>
      <c r="V122" s="35">
        <f t="shared" si="1943"/>
        <v>0</v>
      </c>
      <c r="W122" s="35">
        <f t="shared" si="1943"/>
        <v>0</v>
      </c>
      <c r="X122" s="35">
        <f t="shared" si="1943"/>
        <v>0</v>
      </c>
      <c r="Y122" s="36">
        <f t="shared" si="1943"/>
        <v>0</v>
      </c>
      <c r="Z122" s="37">
        <f t="shared" si="1943"/>
        <v>0</v>
      </c>
      <c r="AA122" s="38">
        <f t="shared" si="1943"/>
        <v>0</v>
      </c>
      <c r="AB122" s="194">
        <f t="shared" ref="AB122" si="1944">7-COUNTIF(AD121:AJ121,0)-COUNTIF(AD121:AJ121,"")</f>
        <v>0</v>
      </c>
      <c r="AC122" s="22">
        <f t="shared" si="1926"/>
        <v>0</v>
      </c>
      <c r="AD122" s="35">
        <f t="shared" ref="AD122:AJ122" si="1945">IF($B115=$B121,AD121+AD116,AD121)</f>
        <v>0</v>
      </c>
      <c r="AE122" s="35">
        <f t="shared" si="1945"/>
        <v>0</v>
      </c>
      <c r="AF122" s="35">
        <f t="shared" si="1945"/>
        <v>0</v>
      </c>
      <c r="AG122" s="35">
        <f t="shared" si="1945"/>
        <v>0</v>
      </c>
      <c r="AH122" s="36">
        <f t="shared" si="1945"/>
        <v>0</v>
      </c>
      <c r="AI122" s="37">
        <f t="shared" si="1945"/>
        <v>0</v>
      </c>
      <c r="AJ122" s="38">
        <f t="shared" si="1945"/>
        <v>0</v>
      </c>
      <c r="AK122" s="194">
        <f t="shared" ref="AK122" si="1946">7-COUNTIF(AM121:AS121,0)-COUNTIF(AM121:AS121,"")</f>
        <v>0</v>
      </c>
      <c r="AL122" s="22">
        <f t="shared" si="1928"/>
        <v>0</v>
      </c>
      <c r="AM122" s="35">
        <f t="shared" ref="AM122:AS122" si="1947">IF($B115=$B121,AM121+AM116,AM121)</f>
        <v>0</v>
      </c>
      <c r="AN122" s="35">
        <f t="shared" si="1947"/>
        <v>0</v>
      </c>
      <c r="AO122" s="35">
        <f t="shared" si="1947"/>
        <v>0</v>
      </c>
      <c r="AP122" s="35">
        <f t="shared" si="1947"/>
        <v>0</v>
      </c>
      <c r="AQ122" s="36">
        <f t="shared" si="1947"/>
        <v>0</v>
      </c>
      <c r="AR122" s="37">
        <f t="shared" si="1947"/>
        <v>0</v>
      </c>
      <c r="AS122" s="38">
        <f t="shared" si="1947"/>
        <v>0</v>
      </c>
      <c r="AT122" s="194">
        <f t="shared" ref="AT122" si="1948">7-COUNTIF(AV121:BB121,0)-COUNTIF(AV121:BB121,"")</f>
        <v>0</v>
      </c>
      <c r="AU122" s="22">
        <f t="shared" si="1930"/>
        <v>0</v>
      </c>
      <c r="AV122" s="35">
        <f t="shared" ref="AV122:BB122" si="1949">IF($B115=$B121,AV121+AV116,AV121)</f>
        <v>0</v>
      </c>
      <c r="AW122" s="35">
        <f t="shared" si="1949"/>
        <v>0</v>
      </c>
      <c r="AX122" s="35">
        <f t="shared" si="1949"/>
        <v>0</v>
      </c>
      <c r="AY122" s="35">
        <f t="shared" si="1949"/>
        <v>0</v>
      </c>
      <c r="AZ122" s="36">
        <f t="shared" si="1949"/>
        <v>0</v>
      </c>
      <c r="BA122" s="37">
        <f t="shared" si="1949"/>
        <v>0</v>
      </c>
      <c r="BB122" s="38">
        <f t="shared" si="1949"/>
        <v>0</v>
      </c>
    </row>
    <row r="123" spans="1:54" ht="15" hidden="1" customHeight="1" x14ac:dyDescent="0.2">
      <c r="B123" s="116"/>
      <c r="C123" s="117"/>
      <c r="D123" s="118"/>
      <c r="E123" s="119"/>
      <c r="F123" s="92"/>
      <c r="G123" s="190">
        <f t="shared" ref="G123" si="1950">IF(AND($B115=$B121,$B115&lt;&gt;"",$B115&lt;&gt;0),F121+G117,F121)</f>
        <v>18</v>
      </c>
      <c r="H123" s="121"/>
      <c r="I123" s="165">
        <f t="shared" si="1920"/>
        <v>0</v>
      </c>
      <c r="J123" s="195">
        <f t="shared" ref="J123" si="1951">IF($B121=$B115,COUNTIF(L123:R123,0),COUNTIF(L124:R124,0)+COUNTIF(L124:R124,""))</f>
        <v>7</v>
      </c>
      <c r="K123" s="39">
        <f t="shared" ref="K123:R123" si="1952">IF($B115=$B121,K124+K117,K124)</f>
        <v>0</v>
      </c>
      <c r="L123" s="40">
        <f t="shared" si="1952"/>
        <v>0</v>
      </c>
      <c r="M123" s="40">
        <f t="shared" si="1952"/>
        <v>0</v>
      </c>
      <c r="N123" s="40">
        <f t="shared" si="1952"/>
        <v>0</v>
      </c>
      <c r="O123" s="40">
        <f t="shared" si="1952"/>
        <v>0</v>
      </c>
      <c r="P123" s="41">
        <f t="shared" si="1952"/>
        <v>0</v>
      </c>
      <c r="Q123" s="42">
        <f t="shared" si="1952"/>
        <v>0</v>
      </c>
      <c r="R123" s="43">
        <f t="shared" si="1952"/>
        <v>0</v>
      </c>
      <c r="S123" s="195">
        <f t="shared" ref="S123" si="1953">IF($B121=$B115,COUNTIF(U123:AA123,0),COUNTIF(U124:AA124,0)+COUNTIF(U124:AA124,""))</f>
        <v>7</v>
      </c>
      <c r="T123" s="39">
        <f t="shared" ref="T123:AA123" si="1954">IF($B115=$B121,T124+T117,T124)</f>
        <v>0</v>
      </c>
      <c r="U123" s="40">
        <f t="shared" si="1954"/>
        <v>0</v>
      </c>
      <c r="V123" s="40">
        <f t="shared" si="1954"/>
        <v>0</v>
      </c>
      <c r="W123" s="40">
        <f t="shared" si="1954"/>
        <v>0</v>
      </c>
      <c r="X123" s="40">
        <f t="shared" si="1954"/>
        <v>0</v>
      </c>
      <c r="Y123" s="41">
        <f t="shared" si="1954"/>
        <v>0</v>
      </c>
      <c r="Z123" s="42">
        <f t="shared" si="1954"/>
        <v>0</v>
      </c>
      <c r="AA123" s="43">
        <f t="shared" si="1954"/>
        <v>0</v>
      </c>
      <c r="AB123" s="195">
        <f t="shared" ref="AB123" si="1955">IF($B121=$B115,COUNTIF(AD123:AJ123,0),COUNTIF(AD124:AJ124,0)+COUNTIF(AD124:AJ124,""))</f>
        <v>7</v>
      </c>
      <c r="AC123" s="39">
        <f t="shared" ref="AC123:AJ123" si="1956">IF($B115=$B121,AC124+AC117,AC124)</f>
        <v>0</v>
      </c>
      <c r="AD123" s="40">
        <f t="shared" si="1956"/>
        <v>0</v>
      </c>
      <c r="AE123" s="40">
        <f t="shared" si="1956"/>
        <v>0</v>
      </c>
      <c r="AF123" s="40">
        <f t="shared" si="1956"/>
        <v>0</v>
      </c>
      <c r="AG123" s="40">
        <f t="shared" si="1956"/>
        <v>0</v>
      </c>
      <c r="AH123" s="41">
        <f t="shared" si="1956"/>
        <v>0</v>
      </c>
      <c r="AI123" s="42">
        <f t="shared" si="1956"/>
        <v>0</v>
      </c>
      <c r="AJ123" s="43">
        <f t="shared" si="1956"/>
        <v>0</v>
      </c>
      <c r="AK123" s="195">
        <f t="shared" ref="AK123" si="1957">IF($B121=$B115,COUNTIF(AM123:AS123,0),COUNTIF(AM124:AS124,0)+COUNTIF(AM124:AS124,""))</f>
        <v>7</v>
      </c>
      <c r="AL123" s="39">
        <f t="shared" ref="AL123:AS123" si="1958">IF($B115=$B121,AL124+AL117,AL124)</f>
        <v>0</v>
      </c>
      <c r="AM123" s="40">
        <f t="shared" si="1958"/>
        <v>0</v>
      </c>
      <c r="AN123" s="40">
        <f t="shared" si="1958"/>
        <v>0</v>
      </c>
      <c r="AO123" s="40">
        <f t="shared" si="1958"/>
        <v>0</v>
      </c>
      <c r="AP123" s="40">
        <f t="shared" si="1958"/>
        <v>0</v>
      </c>
      <c r="AQ123" s="41">
        <f t="shared" si="1958"/>
        <v>0</v>
      </c>
      <c r="AR123" s="42">
        <f t="shared" si="1958"/>
        <v>0</v>
      </c>
      <c r="AS123" s="43">
        <f t="shared" si="1958"/>
        <v>0</v>
      </c>
      <c r="AT123" s="195">
        <f t="shared" ref="AT123" si="1959">IF($B121=$B115,COUNTIF(AV123:BB123,0),COUNTIF(AV124:BB124,0)+COUNTIF(AV124:BB124,""))</f>
        <v>7</v>
      </c>
      <c r="AU123" s="39">
        <f t="shared" ref="AU123:BB123" si="1960">IF($B115=$B121,AU124+AU117,AU124)</f>
        <v>0</v>
      </c>
      <c r="AV123" s="40">
        <f t="shared" si="1960"/>
        <v>0</v>
      </c>
      <c r="AW123" s="40">
        <f t="shared" si="1960"/>
        <v>0</v>
      </c>
      <c r="AX123" s="40">
        <f t="shared" si="1960"/>
        <v>0</v>
      </c>
      <c r="AY123" s="40">
        <f t="shared" si="1960"/>
        <v>0</v>
      </c>
      <c r="AZ123" s="41">
        <f t="shared" si="1960"/>
        <v>0</v>
      </c>
      <c r="BA123" s="42">
        <f t="shared" si="1960"/>
        <v>0</v>
      </c>
      <c r="BB123" s="43">
        <f t="shared" si="1960"/>
        <v>0</v>
      </c>
    </row>
    <row r="124" spans="1:54" ht="15.75" customHeight="1" x14ac:dyDescent="0.2">
      <c r="A124" s="1">
        <f t="shared" ref="A124" si="1961">A121</f>
        <v>0</v>
      </c>
      <c r="B124" s="313">
        <f t="shared" ref="B124" si="1962">B118+1</f>
        <v>18</v>
      </c>
      <c r="C124" s="314"/>
      <c r="D124" s="314"/>
      <c r="E124" s="314"/>
      <c r="F124" s="31"/>
      <c r="G124" s="183"/>
      <c r="H124" s="122">
        <f t="shared" ref="H124" si="1963">5-COUNTIF(AU121,0)-COUNTIF(AL121,0)-COUNTIF(AC121,0)-COUNTIF(T121,0)-COUNTIF(K121,0)</f>
        <v>0</v>
      </c>
      <c r="I124" s="165">
        <f t="shared" si="1920"/>
        <v>0</v>
      </c>
      <c r="J124" s="187">
        <f t="shared" ref="J124" si="1964">IF($B121=$B115,J118+IF($F121&lt;&gt;$G121,(K121+$G123-$G122)/$F121,K121/$F121),IF($F121&lt;&gt;G121,(K121+$G123-$G122)/$F121,K121/$F121))</f>
        <v>0</v>
      </c>
      <c r="K124" s="7">
        <f t="shared" ref="K124:K125" si="1965">SUM(L124:R124)</f>
        <v>0</v>
      </c>
      <c r="L124" s="26">
        <f t="shared" ref="L124:R124" si="1966">L121</f>
        <v>0</v>
      </c>
      <c r="M124" s="26">
        <f t="shared" si="1966"/>
        <v>0</v>
      </c>
      <c r="N124" s="26">
        <f t="shared" si="1966"/>
        <v>0</v>
      </c>
      <c r="O124" s="26">
        <f t="shared" si="1966"/>
        <v>0</v>
      </c>
      <c r="P124" s="26">
        <f t="shared" si="1966"/>
        <v>0</v>
      </c>
      <c r="Q124" s="29">
        <f t="shared" si="1966"/>
        <v>0</v>
      </c>
      <c r="R124" s="23">
        <f t="shared" si="1966"/>
        <v>0</v>
      </c>
      <c r="S124" s="187">
        <f t="shared" ref="S124" si="1967">IF($B121=$B115,S118+IF($F121&lt;&gt;$G121,(T121+$G123-$G122)/$F121,T121/$F121),IF($F121&lt;&gt;P121,(T121+$G123-$G122)/$F121,T121/$F121))</f>
        <v>0</v>
      </c>
      <c r="T124" s="7">
        <f t="shared" ref="T124:T125" si="1968">SUM(U124:AA124)</f>
        <v>0</v>
      </c>
      <c r="U124" s="26">
        <f t="shared" ref="U124:AA124" si="1969">U121</f>
        <v>0</v>
      </c>
      <c r="V124" s="26">
        <f t="shared" si="1969"/>
        <v>0</v>
      </c>
      <c r="W124" s="26">
        <f t="shared" si="1969"/>
        <v>0</v>
      </c>
      <c r="X124" s="26">
        <f t="shared" si="1969"/>
        <v>0</v>
      </c>
      <c r="Y124" s="113">
        <f t="shared" si="1969"/>
        <v>0</v>
      </c>
      <c r="Z124" s="29">
        <f t="shared" si="1969"/>
        <v>0</v>
      </c>
      <c r="AA124" s="23">
        <f t="shared" si="1969"/>
        <v>0</v>
      </c>
      <c r="AB124" s="187">
        <f t="shared" ref="AB124" si="1970">IF($B121=$B115,AB118+IF($F121&lt;&gt;$G121,(AC121+$G123-$G122)/$F121,AC121/$F121),IF($F121&lt;&gt;Y121,(AC121+$G123-$G122)/$F121,AC121/$F121))</f>
        <v>0</v>
      </c>
      <c r="AC124" s="7">
        <f t="shared" ref="AC124:AC125" si="1971">SUM(AD124:AJ124)</f>
        <v>0</v>
      </c>
      <c r="AD124" s="26">
        <f t="shared" ref="AD124:AJ124" si="1972">AD121</f>
        <v>0</v>
      </c>
      <c r="AE124" s="26">
        <f t="shared" si="1972"/>
        <v>0</v>
      </c>
      <c r="AF124" s="26">
        <f t="shared" si="1972"/>
        <v>0</v>
      </c>
      <c r="AG124" s="26">
        <f t="shared" si="1972"/>
        <v>0</v>
      </c>
      <c r="AH124" s="113">
        <f t="shared" si="1972"/>
        <v>0</v>
      </c>
      <c r="AI124" s="29">
        <f t="shared" si="1972"/>
        <v>0</v>
      </c>
      <c r="AJ124" s="23">
        <f t="shared" si="1972"/>
        <v>0</v>
      </c>
      <c r="AK124" s="187">
        <f t="shared" ref="AK124" si="1973">IF($B121=$B115,AK118+IF($F121&lt;&gt;$G121,(AL121+$G123-$G122)/$F121,AL121/$F121),IF($F121&lt;&gt;AH121,(AL121+$G123-$G122)/$F121,AL121/$F121))</f>
        <v>0</v>
      </c>
      <c r="AL124" s="7">
        <f t="shared" ref="AL124:AL125" si="1974">SUM(AM124:AS124)</f>
        <v>0</v>
      </c>
      <c r="AM124" s="26">
        <f t="shared" ref="AM124:AS124" si="1975">AM121</f>
        <v>0</v>
      </c>
      <c r="AN124" s="26">
        <f t="shared" si="1975"/>
        <v>0</v>
      </c>
      <c r="AO124" s="26">
        <f t="shared" si="1975"/>
        <v>0</v>
      </c>
      <c r="AP124" s="26">
        <f t="shared" si="1975"/>
        <v>0</v>
      </c>
      <c r="AQ124" s="113">
        <f t="shared" si="1975"/>
        <v>0</v>
      </c>
      <c r="AR124" s="29">
        <f t="shared" si="1975"/>
        <v>0</v>
      </c>
      <c r="AS124" s="23">
        <f t="shared" si="1975"/>
        <v>0</v>
      </c>
      <c r="AT124" s="187">
        <f t="shared" ref="AT124" si="1976">IF($B121=$B115,AT118+IF($F121&lt;&gt;$G121,(AU121+$G123-$G122)/$F121,AU121/$F121),IF($F121&lt;&gt;AQ121,(AU121+$G123-$G122)/$F121,AU121/$F121))</f>
        <v>0</v>
      </c>
      <c r="AU124" s="7">
        <f t="shared" ref="AU124:AU125" si="1977">SUM(AV124:BB124)</f>
        <v>0</v>
      </c>
      <c r="AV124" s="6">
        <f t="shared" ref="AV124" si="1978">IF(SUM($AM$9:$AS$9)=SUM($AV$9:$BB$9),AV121,IF(AND(SUM($AV$9:$BB$9)&gt;42,SUM($AV$9:$BB$9)&lt;49),AV121,0))</f>
        <v>0</v>
      </c>
      <c r="AW124" s="6">
        <f t="shared" ref="AW124:BB124" si="1979">IF(SUM($AM$9:$AS$9)=SUM($AV$9:$BB$9),AW121,IF(AND(SUM($AV$9:$BB$9)&gt;42,SUM($AV$9:$BB$9)&lt;49),AW121,0))</f>
        <v>0</v>
      </c>
      <c r="AX124" s="6">
        <f t="shared" si="1979"/>
        <v>0</v>
      </c>
      <c r="AY124" s="6">
        <f t="shared" si="1979"/>
        <v>0</v>
      </c>
      <c r="AZ124" s="26">
        <f t="shared" si="1979"/>
        <v>0</v>
      </c>
      <c r="BA124" s="29">
        <f t="shared" si="1979"/>
        <v>0</v>
      </c>
      <c r="BB124" s="23">
        <f t="shared" si="1979"/>
        <v>0</v>
      </c>
    </row>
    <row r="125" spans="1:54" ht="15.75" customHeight="1" x14ac:dyDescent="0.2">
      <c r="A125" s="1">
        <f t="shared" ref="A125:A126" si="1980">A124</f>
        <v>0</v>
      </c>
      <c r="B125" s="313"/>
      <c r="C125" s="314"/>
      <c r="D125" s="314"/>
      <c r="E125" s="314"/>
      <c r="F125" s="31"/>
      <c r="G125" s="183"/>
      <c r="H125" s="123">
        <f t="shared" ref="H125" si="1981">IF($B121=$B115,H119+F125,$F125)</f>
        <v>0</v>
      </c>
      <c r="I125" s="165">
        <f t="shared" si="1920"/>
        <v>0</v>
      </c>
      <c r="J125" s="141">
        <f t="shared" ref="J125" si="1982">IF($H124=0,0,IF($B115=$B121,IF($H126&gt;0,$H126+J119,K121+J119),IF($H126&gt;0,$H126,K121)))</f>
        <v>0</v>
      </c>
      <c r="K125" s="7">
        <f t="shared" si="1965"/>
        <v>0</v>
      </c>
      <c r="L125" s="6"/>
      <c r="M125" s="6"/>
      <c r="N125" s="6"/>
      <c r="O125" s="6"/>
      <c r="P125" s="26"/>
      <c r="Q125" s="29"/>
      <c r="R125" s="23"/>
      <c r="S125" s="141">
        <f t="shared" ref="S125" si="1983">IF($H124=0,0,IF($B115=$B121,IF($H126&gt;0,$H126+S119,T121+S119),IF($H126&gt;0,$H126,T121)))</f>
        <v>0</v>
      </c>
      <c r="T125" s="7">
        <f t="shared" si="1968"/>
        <v>0</v>
      </c>
      <c r="U125" s="6"/>
      <c r="V125" s="6"/>
      <c r="W125" s="6"/>
      <c r="X125" s="6"/>
      <c r="Y125" s="26"/>
      <c r="Z125" s="29"/>
      <c r="AA125" s="23"/>
      <c r="AB125" s="141">
        <f t="shared" ref="AB125" si="1984">IF($H124=0,0,IF($B115=$B121,IF($H126&gt;0,$H126+AB119,AC121+AB119),IF($H126&gt;0,$H126,AC121)))</f>
        <v>0</v>
      </c>
      <c r="AC125" s="7">
        <f t="shared" si="1971"/>
        <v>0</v>
      </c>
      <c r="AD125" s="6"/>
      <c r="AE125" s="6"/>
      <c r="AF125" s="6"/>
      <c r="AG125" s="6"/>
      <c r="AH125" s="26"/>
      <c r="AI125" s="29"/>
      <c r="AJ125" s="23"/>
      <c r="AK125" s="141">
        <f t="shared" ref="AK125" si="1985">IF($H124=0,0,IF($B115=$B121,IF($H126&gt;0,$H126+AK119,AL121+AK119),IF($H126&gt;0,$H126,AL121)))</f>
        <v>0</v>
      </c>
      <c r="AL125" s="7">
        <f t="shared" si="1974"/>
        <v>0</v>
      </c>
      <c r="AM125" s="6"/>
      <c r="AN125" s="6"/>
      <c r="AO125" s="6"/>
      <c r="AP125" s="6"/>
      <c r="AQ125" s="26"/>
      <c r="AR125" s="29"/>
      <c r="AS125" s="23"/>
      <c r="AT125" s="141">
        <f t="shared" ref="AT125" si="1986">IF($H124=0,0,IF($B115=$B121,IF($H126&gt;0,$H126+AT119,AU121+AT119),IF($H126&gt;0,$H126,AU121)))</f>
        <v>0</v>
      </c>
      <c r="AU125" s="7">
        <f t="shared" si="1977"/>
        <v>0</v>
      </c>
      <c r="AV125" s="6"/>
      <c r="AW125" s="6"/>
      <c r="AX125" s="6"/>
      <c r="AY125" s="6"/>
      <c r="AZ125" s="26"/>
      <c r="BA125" s="29"/>
      <c r="BB125" s="23"/>
    </row>
    <row r="126" spans="1:54" ht="18.75" customHeight="1" thickBot="1" x14ac:dyDescent="0.25">
      <c r="A126" s="1">
        <f t="shared" si="1980"/>
        <v>0</v>
      </c>
      <c r="B126" s="323" t="str">
        <f>IF(B121="",Wydruk!$AE$6,IF(J122=0,Wydruk!$AE$7,IF(AND(G122&lt;G123,B121&lt;&gt;$B127),Wydruk!$AE$13,IF(AND($B121=$B115,$B121&lt;&gt;$B127),IF(OR(OR(J126&lt;4,J126&gt;5),OR(S126&lt;4,S126&gt;5),OR(AB126&lt;4,AB126&gt;5),OR(AK126&lt;4,AK126&gt;5),OR(AND(AT126&lt;4,AT126&gt;0),AT126&gt;5)),Wydruk!$AE$8,Wydruk!$AE$9),IF($B121=$B127,IF($F125&lt;&gt;0,Wydruk!$AE$12,Wydruk!$AE$10),IF(OR(OR(J122&lt;4,J122&gt;5),OR(S122&lt;4,S122&gt;5),OR(AB122&lt;4,AB122&gt;5),OR(AK122&lt;4,AK122&gt;5),OR(AND(AT122&lt;4,AT122&gt;0),AT122&gt;5)),Wydruk!$AE$8,Wydruk!$AE$11))))))</f>
        <v>Uzupełnij liczby godzin tygodniowego planu</v>
      </c>
      <c r="C126" s="324"/>
      <c r="D126" s="324"/>
      <c r="E126" s="324"/>
      <c r="F126" s="173">
        <f>lipiec!F126</f>
        <v>0</v>
      </c>
      <c r="G126" s="184">
        <f>lipiec!G126</f>
        <v>0</v>
      </c>
      <c r="H126" s="191">
        <f t="shared" ref="H126" si="1987">IF(OR($G126=0,$F126=0,$G126="",$F126=""),0,$G126/$F126)</f>
        <v>0</v>
      </c>
      <c r="I126" s="193"/>
      <c r="J126" s="176">
        <f t="shared" ref="J126" si="1988">IF($B115=$B121,IF(L121+L116&gt;0,1,0)+IF(M121+M116&gt;0,1,0)+IF(N121+N116&gt;0,1,0)+IF(O121+O116&gt;0,1,0)+IF(P121+P116&gt;0,1,0)+IF(Q121+Q116&gt;0,1,0)+IF(R121+R116&gt;0,1,0),J122)</f>
        <v>0</v>
      </c>
      <c r="K126" s="133">
        <f t="shared" ref="K126" si="1989">IF(OR($B121=$B127,J126=0,(K122-Q126+O126)&lt;=0),0,(K122-Q126+O126)/J126)</f>
        <v>0</v>
      </c>
      <c r="L126" s="137">
        <f t="shared" ref="L126" si="1990">IF(K126*(7-J123)&lt;=0,0,K126*(7-J123))</f>
        <v>0</v>
      </c>
      <c r="M126" s="311">
        <f t="shared" ref="M126" si="1991">ROUND(IF(OR(K123-K126*(7-J123)+P126&lt;0,$B121=$B127,K126&lt;=0,K123=0),0,IF(K123-K126*(7-J123)+P126&gt;Q126-O126+P126,Q126-O126+P126,K123-K126*(7-J123)+P126)),1)</f>
        <v>0</v>
      </c>
      <c r="N126" s="312"/>
      <c r="O126" s="139">
        <f t="shared" ref="O126" si="1992">IF(OR($B121=$B127,J122=0),0,IF($B121=$B115,J121,$F121))</f>
        <v>0</v>
      </c>
      <c r="P126" s="30">
        <f t="shared" ref="P126" si="1993">IF(OR($B121=$B127,J126=0),0,$G123-$G122)</f>
        <v>0</v>
      </c>
      <c r="Q126" s="134">
        <f t="shared" ref="Q126" si="1994">IF(OR($B121=$B127,J126=0),0,J125)</f>
        <v>0</v>
      </c>
      <c r="R126" s="138">
        <f t="shared" ref="R126" si="1995">IF($B121=$B127,0,K123)</f>
        <v>0</v>
      </c>
      <c r="S126" s="176">
        <f t="shared" ref="S126" si="1996">IF($B115=$B121,IF(U121+U116&gt;0,1,0)+IF(V121+V116&gt;0,1,0)+IF(W121+W116&gt;0,1,0)+IF(X121+X116&gt;0,1,0)+IF(Y121+Y116&gt;0,1,0)+IF(Z121+Z116&gt;0,1,0)+IF(AA121+AA116&gt;0,1,0),S122)</f>
        <v>0</v>
      </c>
      <c r="T126" s="133">
        <f t="shared" ref="T126" si="1997">IF(OR($B121=$B127,S126=0,(T122-Z126+X126)&lt;=0),0,(T122-Z126+X126)/S126)</f>
        <v>0</v>
      </c>
      <c r="U126" s="137">
        <f t="shared" ref="U126" si="1998">IF(T126*(7-S123)&lt;=0,0,T126*(7-S123))</f>
        <v>0</v>
      </c>
      <c r="V126" s="311">
        <f t="shared" ref="V126" si="1999">ROUND(IF(OR(T123-T126*(7-S123)+Y126&lt;0,$B121=$B127,T126&lt;=0,T123=0),0,IF(T123-T126*(7-S123)+Y126&gt;Z126-X126+Y126,Z126-X126+Y126,T123-T126*(7-S123)+Y126)),1)</f>
        <v>0</v>
      </c>
      <c r="W126" s="312"/>
      <c r="X126" s="139">
        <f t="shared" ref="X126" si="2000">IF(OR($B121=$B127,S122=0),0,IF($B121=$B115,S121,$F121))</f>
        <v>0</v>
      </c>
      <c r="Y126" s="30">
        <f t="shared" ref="Y126" si="2001">IF(OR($B121=$B127,S126=0),0,$G123-$G122)</f>
        <v>0</v>
      </c>
      <c r="Z126" s="134">
        <f t="shared" ref="Z126" si="2002">IF(OR($B121=$B127,S126=0),0,S125)</f>
        <v>0</v>
      </c>
      <c r="AA126" s="138">
        <f t="shared" ref="AA126" si="2003">IF($B121=$B127,0,T123)</f>
        <v>0</v>
      </c>
      <c r="AB126" s="176">
        <f t="shared" ref="AB126" si="2004">IF($B115=$B121,IF(AD121+AD116&gt;0,1,0)+IF(AE121+AE116&gt;0,1,0)+IF(AF121+AF116&gt;0,1,0)+IF(AG121+AG116&gt;0,1,0)+IF(AH121+AH116&gt;0,1,0)+IF(AI121+AI116&gt;0,1,0)+IF(AJ121+AJ116&gt;0,1,0),AB122)</f>
        <v>0</v>
      </c>
      <c r="AC126" s="133">
        <f t="shared" ref="AC126" si="2005">IF(OR($B121=$B127,AB126=0,(AC122-AI126+AG126)&lt;=0),0,(AC122-AI126+AG126)/AB126)</f>
        <v>0</v>
      </c>
      <c r="AD126" s="137">
        <f t="shared" ref="AD126" si="2006">IF(AC126*(7-AB123)&lt;=0,0,AC126*(7-AB123))</f>
        <v>0</v>
      </c>
      <c r="AE126" s="311">
        <f t="shared" ref="AE126" si="2007">ROUND(IF(OR(AC123-AC126*(7-AB123)+AH126&lt;0,$B121=$B127,AC126&lt;=0,AC123=0),0,IF(AC123-AC126*(7-AB123)+AH126&gt;AI126-AG126+AH126,AI126-AG126+AH126,AC123-AC126*(7-AB123)+AH126)),1)</f>
        <v>0</v>
      </c>
      <c r="AF126" s="312"/>
      <c r="AG126" s="139">
        <f t="shared" ref="AG126" si="2008">IF(OR($B121=$B127,AB122=0),0,IF($B121=$B115,AB121,$F121))</f>
        <v>0</v>
      </c>
      <c r="AH126" s="30">
        <f t="shared" ref="AH126" si="2009">IF(OR($B121=$B127,AB126=0),0,$G123-$G122)</f>
        <v>0</v>
      </c>
      <c r="AI126" s="134">
        <f t="shared" ref="AI126" si="2010">IF(OR($B121=$B127,AB126=0),0,AB125)</f>
        <v>0</v>
      </c>
      <c r="AJ126" s="138">
        <f t="shared" ref="AJ126" si="2011">IF($B121=$B127,0,AC123)</f>
        <v>0</v>
      </c>
      <c r="AK126" s="176">
        <f t="shared" ref="AK126" si="2012">IF($B115=$B121,IF(AM121+AM116&gt;0,1,0)+IF(AN121+AN116&gt;0,1,0)+IF(AO121+AO116&gt;0,1,0)+IF(AP121+AP116&gt;0,1,0)+IF(AQ121+AQ116&gt;0,1,0)+IF(AR121+AR116&gt;0,1,0)+IF(AS121+AS116&gt;0,1,0),AK122)</f>
        <v>0</v>
      </c>
      <c r="AL126" s="133">
        <f t="shared" ref="AL126" si="2013">IF(OR($B121=$B127,AK126=0,(AL122-AR126+AP126)&lt;=0),0,(AL122-AR126+AP126)/AK126)</f>
        <v>0</v>
      </c>
      <c r="AM126" s="137">
        <f t="shared" ref="AM126" si="2014">IF(AL126*(7-AK123)&lt;=0,0,AL126*(7-AK123))</f>
        <v>0</v>
      </c>
      <c r="AN126" s="311">
        <f t="shared" ref="AN126" si="2015">ROUND(IF(OR(AL123-AL126*(7-AK123)+AQ126&lt;0,$B121=$B127,AL126&lt;=0,AL123=0),0,IF(AL123-AL126*(7-AK123)+AQ126&gt;AR126-AP126+AQ126,AR126-AP126+AQ126,AL123-AL126*(7-AK123)+AQ126)),1)</f>
        <v>0</v>
      </c>
      <c r="AO126" s="312"/>
      <c r="AP126" s="139">
        <f t="shared" ref="AP126" si="2016">IF(OR($B121=$B127,AK122=0),0,IF($B121=$B115,AK121,$F121))</f>
        <v>0</v>
      </c>
      <c r="AQ126" s="30">
        <f t="shared" ref="AQ126" si="2017">IF(OR($B121=$B127,AK126=0),0,$G123-$G122)</f>
        <v>0</v>
      </c>
      <c r="AR126" s="134">
        <f t="shared" ref="AR126" si="2018">IF(OR($B121=$B127,AK126=0),0,AK125)</f>
        <v>0</v>
      </c>
      <c r="AS126" s="138">
        <f t="shared" ref="AS126" si="2019">IF($B121=$B127,0,AL123)</f>
        <v>0</v>
      </c>
      <c r="AT126" s="176">
        <f t="shared" ref="AT126" si="2020">IF($B115=$B121,IF(AV121+AV116&gt;0,1,0)+IF(AW121+AW116&gt;0,1,0)+IF(AX121+AX116&gt;0,1,0)+IF(AY121+AY116&gt;0,1,0)+IF(AZ121+AZ116&gt;0,1,0)+IF(BA121+BA116&gt;0,1,0)+IF(BB121+BB116&gt;0,1,0),AT122)</f>
        <v>0</v>
      </c>
      <c r="AU126" s="133">
        <f t="shared" ref="AU126" si="2021">IF(OR($B121=$B127,AT126=0,(AU122-BA126+AY126)&lt;=0),0,(AU122-BA126+AY126)/AT126)</f>
        <v>0</v>
      </c>
      <c r="AV126" s="137">
        <f t="shared" ref="AV126" si="2022">IF(AU126*(7-AT123)&lt;=0,0,AU126*(7-AT123))</f>
        <v>0</v>
      </c>
      <c r="AW126" s="311">
        <f t="shared" ref="AW126" si="2023">ROUND(IF(OR(AU123-AU126*(7-AT123)+AZ126&lt;0,$B121=$B127,AU126&lt;=0,AU123=0),0,IF(AU123-AU126*(7-AT123)+AZ126&gt;BA126-AY126+AZ126,BA126-AY126+AZ126,AU123-AU126*(7-AT123)+AZ126)),1)</f>
        <v>0</v>
      </c>
      <c r="AX126" s="312"/>
      <c r="AY126" s="139">
        <f t="shared" ref="AY126" si="2024">IF(OR($B121=$B127,AT122=0),0,IF($B121=$B115,AT121,$F121))</f>
        <v>0</v>
      </c>
      <c r="AZ126" s="30">
        <f t="shared" ref="AZ126" si="2025">IF(OR($B121=$B127,AT126=0),0,$G123-$G122)</f>
        <v>0</v>
      </c>
      <c r="BA126" s="134">
        <f t="shared" ref="BA126" si="2026">IF(OR($B121=$B127,AT126=0),0,AT125)</f>
        <v>0</v>
      </c>
      <c r="BB126" s="138">
        <f t="shared" ref="BB126" si="2027">IF($B121=$B127,0,AU123)</f>
        <v>0</v>
      </c>
    </row>
    <row r="127" spans="1:54" ht="15.75" x14ac:dyDescent="0.2">
      <c r="A127" s="1">
        <f t="shared" ref="A127" si="2028">IF(B127="","1. Niewypełnione",B127)</f>
        <v>0</v>
      </c>
      <c r="B127" s="320">
        <f>lipiec!B127</f>
        <v>0</v>
      </c>
      <c r="C127" s="321">
        <f>lipiec!C127</f>
        <v>0</v>
      </c>
      <c r="D127" s="321">
        <f>lipiec!D127</f>
        <v>0</v>
      </c>
      <c r="E127" s="321">
        <f>lipiec!E127</f>
        <v>0</v>
      </c>
      <c r="F127" s="177">
        <f>lipiec!F127</f>
        <v>18</v>
      </c>
      <c r="G127" s="185">
        <f>lipiec!G127</f>
        <v>18</v>
      </c>
      <c r="H127" s="177"/>
      <c r="I127" s="192">
        <f t="shared" ref="I127:I131" si="2029">K127+T127+AC127+AL127+AU127</f>
        <v>0</v>
      </c>
      <c r="J127" s="186">
        <f t="shared" ref="J127" si="2030">IF(OR($B127=$B133,J130=0),0,ROUND((K128+P132)/J130,0))</f>
        <v>0</v>
      </c>
      <c r="K127" s="51">
        <f t="shared" ref="K127:K128" si="2031">SUM(L127:R127)</f>
        <v>0</v>
      </c>
      <c r="L127" s="52">
        <f>lipiec!L127</f>
        <v>0</v>
      </c>
      <c r="M127" s="52">
        <f>lipiec!M127</f>
        <v>0</v>
      </c>
      <c r="N127" s="52">
        <f>lipiec!N127</f>
        <v>0</v>
      </c>
      <c r="O127" s="52">
        <f>lipiec!O127</f>
        <v>0</v>
      </c>
      <c r="P127" s="53">
        <f>lipiec!P127</f>
        <v>0</v>
      </c>
      <c r="Q127" s="54">
        <f>lipiec!Q127</f>
        <v>0</v>
      </c>
      <c r="R127" s="55">
        <f>lipiec!R127</f>
        <v>0</v>
      </c>
      <c r="S127" s="188">
        <f t="shared" ref="S127" si="2032">IF(OR($B127=$B133,S130=0),0,ROUND((T128+Y132)/S130,0))</f>
        <v>0</v>
      </c>
      <c r="T127" s="51">
        <f t="shared" ref="T127:T128" si="2033">SUM(U127:AA127)</f>
        <v>0</v>
      </c>
      <c r="U127" s="52">
        <f>lipiec!U127</f>
        <v>0</v>
      </c>
      <c r="V127" s="52">
        <f>lipiec!V127</f>
        <v>0</v>
      </c>
      <c r="W127" s="52">
        <f>lipiec!W127</f>
        <v>0</v>
      </c>
      <c r="X127" s="52">
        <f>lipiec!X127</f>
        <v>0</v>
      </c>
      <c r="Y127" s="53">
        <f>lipiec!Y127</f>
        <v>0</v>
      </c>
      <c r="Z127" s="54">
        <f>lipiec!Z127</f>
        <v>0</v>
      </c>
      <c r="AA127" s="55">
        <f>lipiec!AA127</f>
        <v>0</v>
      </c>
      <c r="AB127" s="188">
        <f t="shared" ref="AB127" si="2034">IF(OR($B127=$B133,AB130=0),0,ROUND((AC128+AH132)/AB130,0))</f>
        <v>0</v>
      </c>
      <c r="AC127" s="51">
        <f t="shared" ref="AC127:AC128" si="2035">SUM(AD127:AJ127)</f>
        <v>0</v>
      </c>
      <c r="AD127" s="52">
        <f>lipiec!AD127</f>
        <v>0</v>
      </c>
      <c r="AE127" s="52">
        <f>lipiec!AE127</f>
        <v>0</v>
      </c>
      <c r="AF127" s="52">
        <f>lipiec!AF127</f>
        <v>0</v>
      </c>
      <c r="AG127" s="52">
        <f>lipiec!AG127</f>
        <v>0</v>
      </c>
      <c r="AH127" s="53">
        <f>lipiec!AH127</f>
        <v>0</v>
      </c>
      <c r="AI127" s="54">
        <f>lipiec!AI127</f>
        <v>0</v>
      </c>
      <c r="AJ127" s="55">
        <f>lipiec!AJ127</f>
        <v>0</v>
      </c>
      <c r="AK127" s="188">
        <f t="shared" ref="AK127" si="2036">IF(OR($B127=$B133,AK130=0),0,ROUND((AL128+AQ132)/AK130,0))</f>
        <v>0</v>
      </c>
      <c r="AL127" s="51">
        <f t="shared" ref="AL127:AL128" si="2037">SUM(AM127:AS127)</f>
        <v>0</v>
      </c>
      <c r="AM127" s="52">
        <f>lipiec!AM127</f>
        <v>0</v>
      </c>
      <c r="AN127" s="52">
        <f>lipiec!AN127</f>
        <v>0</v>
      </c>
      <c r="AO127" s="52">
        <f>lipiec!AO127</f>
        <v>0</v>
      </c>
      <c r="AP127" s="52">
        <f>lipiec!AP127</f>
        <v>0</v>
      </c>
      <c r="AQ127" s="53">
        <f>lipiec!AQ127</f>
        <v>0</v>
      </c>
      <c r="AR127" s="54">
        <f>lipiec!AR127</f>
        <v>0</v>
      </c>
      <c r="AS127" s="55">
        <f>lipiec!AS127</f>
        <v>0</v>
      </c>
      <c r="AT127" s="188">
        <f t="shared" ref="AT127" si="2038">IF(OR($B127=$B133,AT130=0),0,ROUND((AU128+AZ132)/AT130,0))</f>
        <v>0</v>
      </c>
      <c r="AU127" s="51">
        <f t="shared" ref="AU127:AU128" si="2039">SUM(AV127:BB127)</f>
        <v>0</v>
      </c>
      <c r="AV127" s="52">
        <f t="shared" ref="AV127" si="2040">IF(SUM($AM$9:$AS$9)=SUM($AV$9:$BB$9),AM127,IF(AND(SUM($AV$9:$BB$9)&gt;42,SUM($AV$9:$BB$9)&lt;49),AM127,0))</f>
        <v>0</v>
      </c>
      <c r="AW127" s="52">
        <f t="shared" ref="AW127" si="2041">IF(SUM($AM$9:$AS$9)=SUM($AV$9:$BB$9),AN127,IF(AND(SUM($AV$9:$BB$9)&gt;42,SUM($AV$9:$BB$9)&lt;49),AN127,0))</f>
        <v>0</v>
      </c>
      <c r="AX127" s="52">
        <f t="shared" ref="AX127" si="2042">IF(SUM($AM$9:$AS$9)=SUM($AV$9:$BB$9),AO127,IF(AND(SUM($AV$9:$BB$9)&gt;42,SUM($AV$9:$BB$9)&lt;49),AO127,0))</f>
        <v>0</v>
      </c>
      <c r="AY127" s="52">
        <f t="shared" ref="AY127" si="2043">IF(SUM($AM$9:$AS$9)=SUM($AV$9:$BB$9),AP127,IF(AND(SUM($AV$9:$BB$9)&gt;42,SUM($AV$9:$BB$9)&lt;49),AP127,0))</f>
        <v>0</v>
      </c>
      <c r="AZ127" s="53">
        <f t="shared" ref="AZ127" si="2044">IF(SUM($AM$9:$AS$9)=SUM($AV$9:$BB$9),AQ127,IF(AND(SUM($AV$9:$BB$9)&gt;42,SUM($AV$9:$BB$9)&lt;49),AQ127,0))</f>
        <v>0</v>
      </c>
      <c r="BA127" s="54">
        <f t="shared" ref="BA127" si="2045">IF(SUM($AM$9:$AS$9)=SUM($AV$9:$BB$9),AR127,IF(AND(SUM($AV$9:$BB$9)&gt;42,SUM($AV$9:$BB$9)&lt;49),AR127,0))</f>
        <v>0</v>
      </c>
      <c r="BB127" s="55">
        <f t="shared" ref="BB127" si="2046">IF(SUM($AM$9:$AS$9)=SUM($AV$9:$BB$9),AS127,IF(AND(SUM($AV$9:$BB$9)&gt;42,SUM($AV$9:$BB$9)&lt;49),AS127,0))</f>
        <v>0</v>
      </c>
    </row>
    <row r="128" spans="1:54" ht="12.75" hidden="1" customHeight="1" x14ac:dyDescent="0.2">
      <c r="B128" s="93"/>
      <c r="C128" s="94"/>
      <c r="D128" s="95"/>
      <c r="E128" s="115"/>
      <c r="F128" s="140" t="b">
        <f t="shared" ref="F128" si="2047">IF($B121=$B127,OR(F122,G127&lt;F127),G127&lt;F127)</f>
        <v>0</v>
      </c>
      <c r="G128" s="189">
        <f t="shared" ref="G128" si="2048">IF(AND($B121=$B127,$B121&lt;&gt;"",$B121&lt;&gt;0),G127+G122,G127)</f>
        <v>18</v>
      </c>
      <c r="H128" s="120"/>
      <c r="I128" s="165">
        <f t="shared" si="2029"/>
        <v>0</v>
      </c>
      <c r="J128" s="194">
        <f t="shared" ref="J128" si="2049">7-COUNTIF(L127:R127,0)-COUNTIF(L127:R127,"")</f>
        <v>0</v>
      </c>
      <c r="K128" s="22">
        <f t="shared" si="2031"/>
        <v>0</v>
      </c>
      <c r="L128" s="35">
        <f t="shared" ref="L128:R128" si="2050">IF($B121=$B127,L127+L122,L127)</f>
        <v>0</v>
      </c>
      <c r="M128" s="35">
        <f t="shared" si="2050"/>
        <v>0</v>
      </c>
      <c r="N128" s="35">
        <f t="shared" si="2050"/>
        <v>0</v>
      </c>
      <c r="O128" s="35">
        <f t="shared" si="2050"/>
        <v>0</v>
      </c>
      <c r="P128" s="36">
        <f t="shared" si="2050"/>
        <v>0</v>
      </c>
      <c r="Q128" s="37">
        <f t="shared" si="2050"/>
        <v>0</v>
      </c>
      <c r="R128" s="38">
        <f t="shared" si="2050"/>
        <v>0</v>
      </c>
      <c r="S128" s="194">
        <f t="shared" ref="S128" si="2051">7-COUNTIF(U127:AA127,0)-COUNTIF(U127:AA127,"")</f>
        <v>0</v>
      </c>
      <c r="T128" s="22">
        <f t="shared" si="2033"/>
        <v>0</v>
      </c>
      <c r="U128" s="35">
        <f t="shared" ref="U128:AA128" si="2052">IF($B121=$B127,U127+U122,U127)</f>
        <v>0</v>
      </c>
      <c r="V128" s="35">
        <f t="shared" si="2052"/>
        <v>0</v>
      </c>
      <c r="W128" s="35">
        <f t="shared" si="2052"/>
        <v>0</v>
      </c>
      <c r="X128" s="35">
        <f t="shared" si="2052"/>
        <v>0</v>
      </c>
      <c r="Y128" s="36">
        <f t="shared" si="2052"/>
        <v>0</v>
      </c>
      <c r="Z128" s="37">
        <f t="shared" si="2052"/>
        <v>0</v>
      </c>
      <c r="AA128" s="38">
        <f t="shared" si="2052"/>
        <v>0</v>
      </c>
      <c r="AB128" s="194">
        <f t="shared" ref="AB128" si="2053">7-COUNTIF(AD127:AJ127,0)-COUNTIF(AD127:AJ127,"")</f>
        <v>0</v>
      </c>
      <c r="AC128" s="22">
        <f t="shared" si="2035"/>
        <v>0</v>
      </c>
      <c r="AD128" s="35">
        <f t="shared" ref="AD128:AJ128" si="2054">IF($B121=$B127,AD127+AD122,AD127)</f>
        <v>0</v>
      </c>
      <c r="AE128" s="35">
        <f t="shared" si="2054"/>
        <v>0</v>
      </c>
      <c r="AF128" s="35">
        <f t="shared" si="2054"/>
        <v>0</v>
      </c>
      <c r="AG128" s="35">
        <f t="shared" si="2054"/>
        <v>0</v>
      </c>
      <c r="AH128" s="36">
        <f t="shared" si="2054"/>
        <v>0</v>
      </c>
      <c r="AI128" s="37">
        <f t="shared" si="2054"/>
        <v>0</v>
      </c>
      <c r="AJ128" s="38">
        <f t="shared" si="2054"/>
        <v>0</v>
      </c>
      <c r="AK128" s="194">
        <f t="shared" ref="AK128" si="2055">7-COUNTIF(AM127:AS127,0)-COUNTIF(AM127:AS127,"")</f>
        <v>0</v>
      </c>
      <c r="AL128" s="22">
        <f t="shared" si="2037"/>
        <v>0</v>
      </c>
      <c r="AM128" s="35">
        <f t="shared" ref="AM128:AS128" si="2056">IF($B121=$B127,AM127+AM122,AM127)</f>
        <v>0</v>
      </c>
      <c r="AN128" s="35">
        <f t="shared" si="2056"/>
        <v>0</v>
      </c>
      <c r="AO128" s="35">
        <f t="shared" si="2056"/>
        <v>0</v>
      </c>
      <c r="AP128" s="35">
        <f t="shared" si="2056"/>
        <v>0</v>
      </c>
      <c r="AQ128" s="36">
        <f t="shared" si="2056"/>
        <v>0</v>
      </c>
      <c r="AR128" s="37">
        <f t="shared" si="2056"/>
        <v>0</v>
      </c>
      <c r="AS128" s="38">
        <f t="shared" si="2056"/>
        <v>0</v>
      </c>
      <c r="AT128" s="194">
        <f t="shared" ref="AT128" si="2057">7-COUNTIF(AV127:BB127,0)-COUNTIF(AV127:BB127,"")</f>
        <v>0</v>
      </c>
      <c r="AU128" s="22">
        <f t="shared" si="2039"/>
        <v>0</v>
      </c>
      <c r="AV128" s="35">
        <f t="shared" ref="AV128:BB128" si="2058">IF($B121=$B127,AV127+AV122,AV127)</f>
        <v>0</v>
      </c>
      <c r="AW128" s="35">
        <f t="shared" si="2058"/>
        <v>0</v>
      </c>
      <c r="AX128" s="35">
        <f t="shared" si="2058"/>
        <v>0</v>
      </c>
      <c r="AY128" s="35">
        <f t="shared" si="2058"/>
        <v>0</v>
      </c>
      <c r="AZ128" s="36">
        <f t="shared" si="2058"/>
        <v>0</v>
      </c>
      <c r="BA128" s="37">
        <f t="shared" si="2058"/>
        <v>0</v>
      </c>
      <c r="BB128" s="38">
        <f t="shared" si="2058"/>
        <v>0</v>
      </c>
    </row>
    <row r="129" spans="1:54" ht="15" hidden="1" customHeight="1" x14ac:dyDescent="0.2">
      <c r="B129" s="116"/>
      <c r="C129" s="117"/>
      <c r="D129" s="118"/>
      <c r="E129" s="119"/>
      <c r="F129" s="92"/>
      <c r="G129" s="190">
        <f t="shared" ref="G129" si="2059">IF(AND($B121=$B127,$B121&lt;&gt;"",$B121&lt;&gt;0),F127+G123,F127)</f>
        <v>18</v>
      </c>
      <c r="H129" s="121"/>
      <c r="I129" s="165">
        <f t="shared" si="2029"/>
        <v>0</v>
      </c>
      <c r="J129" s="195">
        <f t="shared" ref="J129" si="2060">IF($B127=$B121,COUNTIF(L129:R129,0),COUNTIF(L130:R130,0)+COUNTIF(L130:R130,""))</f>
        <v>7</v>
      </c>
      <c r="K129" s="39">
        <f t="shared" ref="K129:R129" si="2061">IF($B121=$B127,K130+K123,K130)</f>
        <v>0</v>
      </c>
      <c r="L129" s="40">
        <f t="shared" si="2061"/>
        <v>0</v>
      </c>
      <c r="M129" s="40">
        <f t="shared" si="2061"/>
        <v>0</v>
      </c>
      <c r="N129" s="40">
        <f t="shared" si="2061"/>
        <v>0</v>
      </c>
      <c r="O129" s="40">
        <f t="shared" si="2061"/>
        <v>0</v>
      </c>
      <c r="P129" s="41">
        <f t="shared" si="2061"/>
        <v>0</v>
      </c>
      <c r="Q129" s="42">
        <f t="shared" si="2061"/>
        <v>0</v>
      </c>
      <c r="R129" s="43">
        <f t="shared" si="2061"/>
        <v>0</v>
      </c>
      <c r="S129" s="195">
        <f t="shared" ref="S129" si="2062">IF($B127=$B121,COUNTIF(U129:AA129,0),COUNTIF(U130:AA130,0)+COUNTIF(U130:AA130,""))</f>
        <v>7</v>
      </c>
      <c r="T129" s="39">
        <f t="shared" ref="T129:AA129" si="2063">IF($B121=$B127,T130+T123,T130)</f>
        <v>0</v>
      </c>
      <c r="U129" s="40">
        <f t="shared" si="2063"/>
        <v>0</v>
      </c>
      <c r="V129" s="40">
        <f t="shared" si="2063"/>
        <v>0</v>
      </c>
      <c r="W129" s="40">
        <f t="shared" si="2063"/>
        <v>0</v>
      </c>
      <c r="X129" s="40">
        <f t="shared" si="2063"/>
        <v>0</v>
      </c>
      <c r="Y129" s="41">
        <f t="shared" si="2063"/>
        <v>0</v>
      </c>
      <c r="Z129" s="42">
        <f t="shared" si="2063"/>
        <v>0</v>
      </c>
      <c r="AA129" s="43">
        <f t="shared" si="2063"/>
        <v>0</v>
      </c>
      <c r="AB129" s="195">
        <f t="shared" ref="AB129" si="2064">IF($B127=$B121,COUNTIF(AD129:AJ129,0),COUNTIF(AD130:AJ130,0)+COUNTIF(AD130:AJ130,""))</f>
        <v>7</v>
      </c>
      <c r="AC129" s="39">
        <f t="shared" ref="AC129:AJ129" si="2065">IF($B121=$B127,AC130+AC123,AC130)</f>
        <v>0</v>
      </c>
      <c r="AD129" s="40">
        <f t="shared" si="2065"/>
        <v>0</v>
      </c>
      <c r="AE129" s="40">
        <f t="shared" si="2065"/>
        <v>0</v>
      </c>
      <c r="AF129" s="40">
        <f t="shared" si="2065"/>
        <v>0</v>
      </c>
      <c r="AG129" s="40">
        <f t="shared" si="2065"/>
        <v>0</v>
      </c>
      <c r="AH129" s="41">
        <f t="shared" si="2065"/>
        <v>0</v>
      </c>
      <c r="AI129" s="42">
        <f t="shared" si="2065"/>
        <v>0</v>
      </c>
      <c r="AJ129" s="43">
        <f t="shared" si="2065"/>
        <v>0</v>
      </c>
      <c r="AK129" s="195">
        <f t="shared" ref="AK129" si="2066">IF($B127=$B121,COUNTIF(AM129:AS129,0),COUNTIF(AM130:AS130,0)+COUNTIF(AM130:AS130,""))</f>
        <v>7</v>
      </c>
      <c r="AL129" s="39">
        <f t="shared" ref="AL129:AS129" si="2067">IF($B121=$B127,AL130+AL123,AL130)</f>
        <v>0</v>
      </c>
      <c r="AM129" s="40">
        <f t="shared" si="2067"/>
        <v>0</v>
      </c>
      <c r="AN129" s="40">
        <f t="shared" si="2067"/>
        <v>0</v>
      </c>
      <c r="AO129" s="40">
        <f t="shared" si="2067"/>
        <v>0</v>
      </c>
      <c r="AP129" s="40">
        <f t="shared" si="2067"/>
        <v>0</v>
      </c>
      <c r="AQ129" s="41">
        <f t="shared" si="2067"/>
        <v>0</v>
      </c>
      <c r="AR129" s="42">
        <f t="shared" si="2067"/>
        <v>0</v>
      </c>
      <c r="AS129" s="43">
        <f t="shared" si="2067"/>
        <v>0</v>
      </c>
      <c r="AT129" s="195">
        <f t="shared" ref="AT129" si="2068">IF($B127=$B121,COUNTIF(AV129:BB129,0),COUNTIF(AV130:BB130,0)+COUNTIF(AV130:BB130,""))</f>
        <v>7</v>
      </c>
      <c r="AU129" s="39">
        <f t="shared" ref="AU129:BB129" si="2069">IF($B121=$B127,AU130+AU123,AU130)</f>
        <v>0</v>
      </c>
      <c r="AV129" s="40">
        <f t="shared" si="2069"/>
        <v>0</v>
      </c>
      <c r="AW129" s="40">
        <f t="shared" si="2069"/>
        <v>0</v>
      </c>
      <c r="AX129" s="40">
        <f t="shared" si="2069"/>
        <v>0</v>
      </c>
      <c r="AY129" s="40">
        <f t="shared" si="2069"/>
        <v>0</v>
      </c>
      <c r="AZ129" s="41">
        <f t="shared" si="2069"/>
        <v>0</v>
      </c>
      <c r="BA129" s="42">
        <f t="shared" si="2069"/>
        <v>0</v>
      </c>
      <c r="BB129" s="43">
        <f t="shared" si="2069"/>
        <v>0</v>
      </c>
    </row>
    <row r="130" spans="1:54" ht="15.75" customHeight="1" x14ac:dyDescent="0.2">
      <c r="A130" s="1">
        <f t="shared" ref="A130" si="2070">A127</f>
        <v>0</v>
      </c>
      <c r="B130" s="313">
        <f t="shared" ref="B130" si="2071">B124+1</f>
        <v>19</v>
      </c>
      <c r="C130" s="314"/>
      <c r="D130" s="314"/>
      <c r="E130" s="314"/>
      <c r="F130" s="31"/>
      <c r="G130" s="183"/>
      <c r="H130" s="122">
        <f t="shared" ref="H130" si="2072">5-COUNTIF(AU127,0)-COUNTIF(AL127,0)-COUNTIF(AC127,0)-COUNTIF(T127,0)-COUNTIF(K127,0)</f>
        <v>0</v>
      </c>
      <c r="I130" s="165">
        <f t="shared" si="2029"/>
        <v>0</v>
      </c>
      <c r="J130" s="187">
        <f t="shared" ref="J130" si="2073">IF($B127=$B121,J124+IF($F127&lt;&gt;$G127,(K127+$G129-$G128)/$F127,K127/$F127),IF($F127&lt;&gt;G127,(K127+$G129-$G128)/$F127,K127/$F127))</f>
        <v>0</v>
      </c>
      <c r="K130" s="7">
        <f t="shared" ref="K130:K131" si="2074">SUM(L130:R130)</f>
        <v>0</v>
      </c>
      <c r="L130" s="26">
        <f t="shared" ref="L130:R130" si="2075">L127</f>
        <v>0</v>
      </c>
      <c r="M130" s="26">
        <f t="shared" si="2075"/>
        <v>0</v>
      </c>
      <c r="N130" s="26">
        <f t="shared" si="2075"/>
        <v>0</v>
      </c>
      <c r="O130" s="26">
        <f t="shared" si="2075"/>
        <v>0</v>
      </c>
      <c r="P130" s="26">
        <f t="shared" si="2075"/>
        <v>0</v>
      </c>
      <c r="Q130" s="29">
        <f t="shared" si="2075"/>
        <v>0</v>
      </c>
      <c r="R130" s="23">
        <f t="shared" si="2075"/>
        <v>0</v>
      </c>
      <c r="S130" s="187">
        <f t="shared" ref="S130" si="2076">IF($B127=$B121,S124+IF($F127&lt;&gt;$G127,(T127+$G129-$G128)/$F127,T127/$F127),IF($F127&lt;&gt;P127,(T127+$G129-$G128)/$F127,T127/$F127))</f>
        <v>0</v>
      </c>
      <c r="T130" s="7">
        <f t="shared" ref="T130:T131" si="2077">SUM(U130:AA130)</f>
        <v>0</v>
      </c>
      <c r="U130" s="26">
        <f t="shared" ref="U130:AA130" si="2078">U127</f>
        <v>0</v>
      </c>
      <c r="V130" s="26">
        <f t="shared" si="2078"/>
        <v>0</v>
      </c>
      <c r="W130" s="26">
        <f t="shared" si="2078"/>
        <v>0</v>
      </c>
      <c r="X130" s="26">
        <f t="shared" si="2078"/>
        <v>0</v>
      </c>
      <c r="Y130" s="113">
        <f t="shared" si="2078"/>
        <v>0</v>
      </c>
      <c r="Z130" s="29">
        <f t="shared" si="2078"/>
        <v>0</v>
      </c>
      <c r="AA130" s="23">
        <f t="shared" si="2078"/>
        <v>0</v>
      </c>
      <c r="AB130" s="187">
        <f t="shared" ref="AB130" si="2079">IF($B127=$B121,AB124+IF($F127&lt;&gt;$G127,(AC127+$G129-$G128)/$F127,AC127/$F127),IF($F127&lt;&gt;Y127,(AC127+$G129-$G128)/$F127,AC127/$F127))</f>
        <v>0</v>
      </c>
      <c r="AC130" s="7">
        <f t="shared" ref="AC130:AC131" si="2080">SUM(AD130:AJ130)</f>
        <v>0</v>
      </c>
      <c r="AD130" s="26">
        <f t="shared" ref="AD130:AJ130" si="2081">AD127</f>
        <v>0</v>
      </c>
      <c r="AE130" s="26">
        <f t="shared" si="2081"/>
        <v>0</v>
      </c>
      <c r="AF130" s="26">
        <f t="shared" si="2081"/>
        <v>0</v>
      </c>
      <c r="AG130" s="26">
        <f t="shared" si="2081"/>
        <v>0</v>
      </c>
      <c r="AH130" s="113">
        <f t="shared" si="2081"/>
        <v>0</v>
      </c>
      <c r="AI130" s="29">
        <f t="shared" si="2081"/>
        <v>0</v>
      </c>
      <c r="AJ130" s="23">
        <f t="shared" si="2081"/>
        <v>0</v>
      </c>
      <c r="AK130" s="187">
        <f t="shared" ref="AK130" si="2082">IF($B127=$B121,AK124+IF($F127&lt;&gt;$G127,(AL127+$G129-$G128)/$F127,AL127/$F127),IF($F127&lt;&gt;AH127,(AL127+$G129-$G128)/$F127,AL127/$F127))</f>
        <v>0</v>
      </c>
      <c r="AL130" s="7">
        <f t="shared" ref="AL130:AL131" si="2083">SUM(AM130:AS130)</f>
        <v>0</v>
      </c>
      <c r="AM130" s="26">
        <f t="shared" ref="AM130:AS130" si="2084">AM127</f>
        <v>0</v>
      </c>
      <c r="AN130" s="26">
        <f t="shared" si="2084"/>
        <v>0</v>
      </c>
      <c r="AO130" s="26">
        <f t="shared" si="2084"/>
        <v>0</v>
      </c>
      <c r="AP130" s="26">
        <f t="shared" si="2084"/>
        <v>0</v>
      </c>
      <c r="AQ130" s="113">
        <f t="shared" si="2084"/>
        <v>0</v>
      </c>
      <c r="AR130" s="29">
        <f t="shared" si="2084"/>
        <v>0</v>
      </c>
      <c r="AS130" s="23">
        <f t="shared" si="2084"/>
        <v>0</v>
      </c>
      <c r="AT130" s="187">
        <f t="shared" ref="AT130" si="2085">IF($B127=$B121,AT124+IF($F127&lt;&gt;$G127,(AU127+$G129-$G128)/$F127,AU127/$F127),IF($F127&lt;&gt;AQ127,(AU127+$G129-$G128)/$F127,AU127/$F127))</f>
        <v>0</v>
      </c>
      <c r="AU130" s="7">
        <f t="shared" ref="AU130:AU131" si="2086">SUM(AV130:BB130)</f>
        <v>0</v>
      </c>
      <c r="AV130" s="6">
        <f t="shared" ref="AV130" si="2087">IF(SUM($AM$9:$AS$9)=SUM($AV$9:$BB$9),AV127,IF(AND(SUM($AV$9:$BB$9)&gt;42,SUM($AV$9:$BB$9)&lt;49),AV127,0))</f>
        <v>0</v>
      </c>
      <c r="AW130" s="6">
        <f t="shared" ref="AW130:BB130" si="2088">IF(SUM($AM$9:$AS$9)=SUM($AV$9:$BB$9),AW127,IF(AND(SUM($AV$9:$BB$9)&gt;42,SUM($AV$9:$BB$9)&lt;49),AW127,0))</f>
        <v>0</v>
      </c>
      <c r="AX130" s="6">
        <f t="shared" si="2088"/>
        <v>0</v>
      </c>
      <c r="AY130" s="6">
        <f t="shared" si="2088"/>
        <v>0</v>
      </c>
      <c r="AZ130" s="26">
        <f t="shared" si="2088"/>
        <v>0</v>
      </c>
      <c r="BA130" s="29">
        <f t="shared" si="2088"/>
        <v>0</v>
      </c>
      <c r="BB130" s="23">
        <f t="shared" si="2088"/>
        <v>0</v>
      </c>
    </row>
    <row r="131" spans="1:54" ht="15.75" customHeight="1" x14ac:dyDescent="0.2">
      <c r="A131" s="1">
        <f t="shared" ref="A131:A132" si="2089">A130</f>
        <v>0</v>
      </c>
      <c r="B131" s="313"/>
      <c r="C131" s="314"/>
      <c r="D131" s="314"/>
      <c r="E131" s="314"/>
      <c r="F131" s="31"/>
      <c r="G131" s="183"/>
      <c r="H131" s="123">
        <f t="shared" ref="H131" si="2090">IF($B127=$B121,H125+F131,$F131)</f>
        <v>0</v>
      </c>
      <c r="I131" s="165">
        <f t="shared" si="2029"/>
        <v>0</v>
      </c>
      <c r="J131" s="141">
        <f t="shared" ref="J131" si="2091">IF($H130=0,0,IF($B121=$B127,IF($H132&gt;0,$H132+J125,K127+J125),IF($H132&gt;0,$H132,K127)))</f>
        <v>0</v>
      </c>
      <c r="K131" s="7">
        <f t="shared" si="2074"/>
        <v>0</v>
      </c>
      <c r="L131" s="6"/>
      <c r="M131" s="6"/>
      <c r="N131" s="6"/>
      <c r="O131" s="6"/>
      <c r="P131" s="26"/>
      <c r="Q131" s="29"/>
      <c r="R131" s="23"/>
      <c r="S131" s="141">
        <f t="shared" ref="S131" si="2092">IF($H130=0,0,IF($B121=$B127,IF($H132&gt;0,$H132+S125,T127+S125),IF($H132&gt;0,$H132,T127)))</f>
        <v>0</v>
      </c>
      <c r="T131" s="7">
        <f t="shared" si="2077"/>
        <v>0</v>
      </c>
      <c r="U131" s="6"/>
      <c r="V131" s="6"/>
      <c r="W131" s="6"/>
      <c r="X131" s="6"/>
      <c r="Y131" s="26"/>
      <c r="Z131" s="29"/>
      <c r="AA131" s="23"/>
      <c r="AB131" s="141">
        <f t="shared" ref="AB131" si="2093">IF($H130=0,0,IF($B121=$B127,IF($H132&gt;0,$H132+AB125,AC127+AB125),IF($H132&gt;0,$H132,AC127)))</f>
        <v>0</v>
      </c>
      <c r="AC131" s="7">
        <f t="shared" si="2080"/>
        <v>0</v>
      </c>
      <c r="AD131" s="6"/>
      <c r="AE131" s="6"/>
      <c r="AF131" s="6"/>
      <c r="AG131" s="6"/>
      <c r="AH131" s="26"/>
      <c r="AI131" s="29"/>
      <c r="AJ131" s="23"/>
      <c r="AK131" s="141">
        <f t="shared" ref="AK131" si="2094">IF($H130=0,0,IF($B121=$B127,IF($H132&gt;0,$H132+AK125,AL127+AK125),IF($H132&gt;0,$H132,AL127)))</f>
        <v>0</v>
      </c>
      <c r="AL131" s="7">
        <f t="shared" si="2083"/>
        <v>0</v>
      </c>
      <c r="AM131" s="6"/>
      <c r="AN131" s="6"/>
      <c r="AO131" s="6"/>
      <c r="AP131" s="6"/>
      <c r="AQ131" s="26"/>
      <c r="AR131" s="29"/>
      <c r="AS131" s="23"/>
      <c r="AT131" s="141">
        <f t="shared" ref="AT131" si="2095">IF($H130=0,0,IF($B121=$B127,IF($H132&gt;0,$H132+AT125,AU127+AT125),IF($H132&gt;0,$H132,AU127)))</f>
        <v>0</v>
      </c>
      <c r="AU131" s="7">
        <f t="shared" si="2086"/>
        <v>0</v>
      </c>
      <c r="AV131" s="6"/>
      <c r="AW131" s="6"/>
      <c r="AX131" s="6"/>
      <c r="AY131" s="6"/>
      <c r="AZ131" s="26"/>
      <c r="BA131" s="29"/>
      <c r="BB131" s="23"/>
    </row>
    <row r="132" spans="1:54" ht="18.75" customHeight="1" thickBot="1" x14ac:dyDescent="0.25">
      <c r="A132" s="1">
        <f t="shared" si="2089"/>
        <v>0</v>
      </c>
      <c r="B132" s="323" t="str">
        <f>IF(B127="",Wydruk!$AE$6,IF(J128=0,Wydruk!$AE$7,IF(AND(G128&lt;G129,B127&lt;&gt;$B133),Wydruk!$AE$13,IF(AND($B127=$B121,$B127&lt;&gt;$B133),IF(OR(OR(J132&lt;4,J132&gt;5),OR(S132&lt;4,S132&gt;5),OR(AB132&lt;4,AB132&gt;5),OR(AK132&lt;4,AK132&gt;5),OR(AND(AT132&lt;4,AT132&gt;0),AT132&gt;5)),Wydruk!$AE$8,Wydruk!$AE$9),IF($B127=$B133,IF($F131&lt;&gt;0,Wydruk!$AE$12,Wydruk!$AE$10),IF(OR(OR(J128&lt;4,J128&gt;5),OR(S128&lt;4,S128&gt;5),OR(AB128&lt;4,AB128&gt;5),OR(AK128&lt;4,AK128&gt;5),OR(AND(AT128&lt;4,AT128&gt;0),AT128&gt;5)),Wydruk!$AE$8,Wydruk!$AE$11))))))</f>
        <v>Uzupełnij liczby godzin tygodniowego planu</v>
      </c>
      <c r="C132" s="324"/>
      <c r="D132" s="324"/>
      <c r="E132" s="324"/>
      <c r="F132" s="173">
        <f>lipiec!F132</f>
        <v>0</v>
      </c>
      <c r="G132" s="184">
        <f>lipiec!G132</f>
        <v>0</v>
      </c>
      <c r="H132" s="191">
        <f t="shared" ref="H132" si="2096">IF(OR($G132=0,$F132=0,$G132="",$F132=""),0,$G132/$F132)</f>
        <v>0</v>
      </c>
      <c r="I132" s="193"/>
      <c r="J132" s="176">
        <f t="shared" ref="J132" si="2097">IF($B121=$B127,IF(L127+L122&gt;0,1,0)+IF(M127+M122&gt;0,1,0)+IF(N127+N122&gt;0,1,0)+IF(O127+O122&gt;0,1,0)+IF(P127+P122&gt;0,1,0)+IF(Q127+Q122&gt;0,1,0)+IF(R127+R122&gt;0,1,0),J128)</f>
        <v>0</v>
      </c>
      <c r="K132" s="133">
        <f t="shared" ref="K132" si="2098">IF(OR($B127=$B133,J132=0,(K128-Q132+O132)&lt;=0),0,(K128-Q132+O132)/J132)</f>
        <v>0</v>
      </c>
      <c r="L132" s="137">
        <f t="shared" ref="L132" si="2099">IF(K132*(7-J129)&lt;=0,0,K132*(7-J129))</f>
        <v>0</v>
      </c>
      <c r="M132" s="311">
        <f t="shared" ref="M132" si="2100">ROUND(IF(OR(K129-K132*(7-J129)+P132&lt;0,$B127=$B133,K132&lt;=0,K129=0),0,IF(K129-K132*(7-J129)+P132&gt;Q132-O132+P132,Q132-O132+P132,K129-K132*(7-J129)+P132)),1)</f>
        <v>0</v>
      </c>
      <c r="N132" s="312"/>
      <c r="O132" s="139">
        <f t="shared" ref="O132" si="2101">IF(OR($B127=$B133,J128=0),0,IF($B127=$B121,J127,$F127))</f>
        <v>0</v>
      </c>
      <c r="P132" s="30">
        <f t="shared" ref="P132" si="2102">IF(OR($B127=$B133,J132=0),0,$G129-$G128)</f>
        <v>0</v>
      </c>
      <c r="Q132" s="134">
        <f t="shared" ref="Q132" si="2103">IF(OR($B127=$B133,J132=0),0,J131)</f>
        <v>0</v>
      </c>
      <c r="R132" s="138">
        <f t="shared" ref="R132" si="2104">IF($B127=$B133,0,K129)</f>
        <v>0</v>
      </c>
      <c r="S132" s="176">
        <f t="shared" ref="S132" si="2105">IF($B121=$B127,IF(U127+U122&gt;0,1,0)+IF(V127+V122&gt;0,1,0)+IF(W127+W122&gt;0,1,0)+IF(X127+X122&gt;0,1,0)+IF(Y127+Y122&gt;0,1,0)+IF(Z127+Z122&gt;0,1,0)+IF(AA127+AA122&gt;0,1,0),S128)</f>
        <v>0</v>
      </c>
      <c r="T132" s="133">
        <f t="shared" ref="T132" si="2106">IF(OR($B127=$B133,S132=0,(T128-Z132+X132)&lt;=0),0,(T128-Z132+X132)/S132)</f>
        <v>0</v>
      </c>
      <c r="U132" s="137">
        <f t="shared" ref="U132" si="2107">IF(T132*(7-S129)&lt;=0,0,T132*(7-S129))</f>
        <v>0</v>
      </c>
      <c r="V132" s="311">
        <f t="shared" ref="V132" si="2108">ROUND(IF(OR(T129-T132*(7-S129)+Y132&lt;0,$B127=$B133,T132&lt;=0,T129=0),0,IF(T129-T132*(7-S129)+Y132&gt;Z132-X132+Y132,Z132-X132+Y132,T129-T132*(7-S129)+Y132)),1)</f>
        <v>0</v>
      </c>
      <c r="W132" s="312"/>
      <c r="X132" s="139">
        <f t="shared" ref="X132" si="2109">IF(OR($B127=$B133,S128=0),0,IF($B127=$B121,S127,$F127))</f>
        <v>0</v>
      </c>
      <c r="Y132" s="30">
        <f t="shared" ref="Y132" si="2110">IF(OR($B127=$B133,S132=0),0,$G129-$G128)</f>
        <v>0</v>
      </c>
      <c r="Z132" s="134">
        <f t="shared" ref="Z132" si="2111">IF(OR($B127=$B133,S132=0),0,S131)</f>
        <v>0</v>
      </c>
      <c r="AA132" s="138">
        <f t="shared" ref="AA132" si="2112">IF($B127=$B133,0,T129)</f>
        <v>0</v>
      </c>
      <c r="AB132" s="176">
        <f t="shared" ref="AB132" si="2113">IF($B121=$B127,IF(AD127+AD122&gt;0,1,0)+IF(AE127+AE122&gt;0,1,0)+IF(AF127+AF122&gt;0,1,0)+IF(AG127+AG122&gt;0,1,0)+IF(AH127+AH122&gt;0,1,0)+IF(AI127+AI122&gt;0,1,0)+IF(AJ127+AJ122&gt;0,1,0),AB128)</f>
        <v>0</v>
      </c>
      <c r="AC132" s="133">
        <f t="shared" ref="AC132" si="2114">IF(OR($B127=$B133,AB132=0,(AC128-AI132+AG132)&lt;=0),0,(AC128-AI132+AG132)/AB132)</f>
        <v>0</v>
      </c>
      <c r="AD132" s="137">
        <f t="shared" ref="AD132" si="2115">IF(AC132*(7-AB129)&lt;=0,0,AC132*(7-AB129))</f>
        <v>0</v>
      </c>
      <c r="AE132" s="311">
        <f t="shared" ref="AE132" si="2116">ROUND(IF(OR(AC129-AC132*(7-AB129)+AH132&lt;0,$B127=$B133,AC132&lt;=0,AC129=0),0,IF(AC129-AC132*(7-AB129)+AH132&gt;AI132-AG132+AH132,AI132-AG132+AH132,AC129-AC132*(7-AB129)+AH132)),1)</f>
        <v>0</v>
      </c>
      <c r="AF132" s="312"/>
      <c r="AG132" s="139">
        <f t="shared" ref="AG132" si="2117">IF(OR($B127=$B133,AB128=0),0,IF($B127=$B121,AB127,$F127))</f>
        <v>0</v>
      </c>
      <c r="AH132" s="30">
        <f t="shared" ref="AH132" si="2118">IF(OR($B127=$B133,AB132=0),0,$G129-$G128)</f>
        <v>0</v>
      </c>
      <c r="AI132" s="134">
        <f t="shared" ref="AI132" si="2119">IF(OR($B127=$B133,AB132=0),0,AB131)</f>
        <v>0</v>
      </c>
      <c r="AJ132" s="138">
        <f t="shared" ref="AJ132" si="2120">IF($B127=$B133,0,AC129)</f>
        <v>0</v>
      </c>
      <c r="AK132" s="176">
        <f t="shared" ref="AK132" si="2121">IF($B121=$B127,IF(AM127+AM122&gt;0,1,0)+IF(AN127+AN122&gt;0,1,0)+IF(AO127+AO122&gt;0,1,0)+IF(AP127+AP122&gt;0,1,0)+IF(AQ127+AQ122&gt;0,1,0)+IF(AR127+AR122&gt;0,1,0)+IF(AS127+AS122&gt;0,1,0),AK128)</f>
        <v>0</v>
      </c>
      <c r="AL132" s="133">
        <f t="shared" ref="AL132" si="2122">IF(OR($B127=$B133,AK132=0,(AL128-AR132+AP132)&lt;=0),0,(AL128-AR132+AP132)/AK132)</f>
        <v>0</v>
      </c>
      <c r="AM132" s="137">
        <f t="shared" ref="AM132" si="2123">IF(AL132*(7-AK129)&lt;=0,0,AL132*(7-AK129))</f>
        <v>0</v>
      </c>
      <c r="AN132" s="311">
        <f t="shared" ref="AN132" si="2124">ROUND(IF(OR(AL129-AL132*(7-AK129)+AQ132&lt;0,$B127=$B133,AL132&lt;=0,AL129=0),0,IF(AL129-AL132*(7-AK129)+AQ132&gt;AR132-AP132+AQ132,AR132-AP132+AQ132,AL129-AL132*(7-AK129)+AQ132)),1)</f>
        <v>0</v>
      </c>
      <c r="AO132" s="312"/>
      <c r="AP132" s="139">
        <f t="shared" ref="AP132" si="2125">IF(OR($B127=$B133,AK128=0),0,IF($B127=$B121,AK127,$F127))</f>
        <v>0</v>
      </c>
      <c r="AQ132" s="30">
        <f t="shared" ref="AQ132" si="2126">IF(OR($B127=$B133,AK132=0),0,$G129-$G128)</f>
        <v>0</v>
      </c>
      <c r="AR132" s="134">
        <f t="shared" ref="AR132" si="2127">IF(OR($B127=$B133,AK132=0),0,AK131)</f>
        <v>0</v>
      </c>
      <c r="AS132" s="138">
        <f t="shared" ref="AS132" si="2128">IF($B127=$B133,0,AL129)</f>
        <v>0</v>
      </c>
      <c r="AT132" s="176">
        <f t="shared" ref="AT132" si="2129">IF($B121=$B127,IF(AV127+AV122&gt;0,1,0)+IF(AW127+AW122&gt;0,1,0)+IF(AX127+AX122&gt;0,1,0)+IF(AY127+AY122&gt;0,1,0)+IF(AZ127+AZ122&gt;0,1,0)+IF(BA127+BA122&gt;0,1,0)+IF(BB127+BB122&gt;0,1,0),AT128)</f>
        <v>0</v>
      </c>
      <c r="AU132" s="133">
        <f t="shared" ref="AU132" si="2130">IF(OR($B127=$B133,AT132=0,(AU128-BA132+AY132)&lt;=0),0,(AU128-BA132+AY132)/AT132)</f>
        <v>0</v>
      </c>
      <c r="AV132" s="137">
        <f t="shared" ref="AV132" si="2131">IF(AU132*(7-AT129)&lt;=0,0,AU132*(7-AT129))</f>
        <v>0</v>
      </c>
      <c r="AW132" s="311">
        <f t="shared" ref="AW132" si="2132">ROUND(IF(OR(AU129-AU132*(7-AT129)+AZ132&lt;0,$B127=$B133,AU132&lt;=0,AU129=0),0,IF(AU129-AU132*(7-AT129)+AZ132&gt;BA132-AY132+AZ132,BA132-AY132+AZ132,AU129-AU132*(7-AT129)+AZ132)),1)</f>
        <v>0</v>
      </c>
      <c r="AX132" s="312"/>
      <c r="AY132" s="139">
        <f t="shared" ref="AY132" si="2133">IF(OR($B127=$B133,AT128=0),0,IF($B127=$B121,AT127,$F127))</f>
        <v>0</v>
      </c>
      <c r="AZ132" s="30">
        <f t="shared" ref="AZ132" si="2134">IF(OR($B127=$B133,AT132=0),0,$G129-$G128)</f>
        <v>0</v>
      </c>
      <c r="BA132" s="134">
        <f t="shared" ref="BA132" si="2135">IF(OR($B127=$B133,AT132=0),0,AT131)</f>
        <v>0</v>
      </c>
      <c r="BB132" s="138">
        <f t="shared" ref="BB132" si="2136">IF($B127=$B133,0,AU129)</f>
        <v>0</v>
      </c>
    </row>
    <row r="133" spans="1:54" ht="15.75" x14ac:dyDescent="0.2">
      <c r="A133" s="1">
        <f t="shared" ref="A133" si="2137">IF(B133="","1. Niewypełnione",B133)</f>
        <v>0</v>
      </c>
      <c r="B133" s="320">
        <f>lipiec!B133</f>
        <v>0</v>
      </c>
      <c r="C133" s="321">
        <f>lipiec!C133</f>
        <v>0</v>
      </c>
      <c r="D133" s="321">
        <f>lipiec!D133</f>
        <v>0</v>
      </c>
      <c r="E133" s="321">
        <f>lipiec!E133</f>
        <v>0</v>
      </c>
      <c r="F133" s="177">
        <f>lipiec!F133</f>
        <v>18</v>
      </c>
      <c r="G133" s="185">
        <f>lipiec!G133</f>
        <v>18</v>
      </c>
      <c r="H133" s="177"/>
      <c r="I133" s="192">
        <f t="shared" ref="I133:I137" si="2138">K133+T133+AC133+AL133+AU133</f>
        <v>0</v>
      </c>
      <c r="J133" s="186">
        <f t="shared" ref="J133" si="2139">IF(OR($B133=$B139,J136=0),0,ROUND((K134+P138)/J136,0))</f>
        <v>0</v>
      </c>
      <c r="K133" s="51">
        <f t="shared" ref="K133:K134" si="2140">SUM(L133:R133)</f>
        <v>0</v>
      </c>
      <c r="L133" s="52">
        <f>lipiec!L133</f>
        <v>0</v>
      </c>
      <c r="M133" s="52">
        <f>lipiec!M133</f>
        <v>0</v>
      </c>
      <c r="N133" s="52">
        <f>lipiec!N133</f>
        <v>0</v>
      </c>
      <c r="O133" s="52">
        <f>lipiec!O133</f>
        <v>0</v>
      </c>
      <c r="P133" s="53">
        <f>lipiec!P133</f>
        <v>0</v>
      </c>
      <c r="Q133" s="54">
        <f>lipiec!Q133</f>
        <v>0</v>
      </c>
      <c r="R133" s="55">
        <f>lipiec!R133</f>
        <v>0</v>
      </c>
      <c r="S133" s="188">
        <f t="shared" ref="S133" si="2141">IF(OR($B133=$B139,S136=0),0,ROUND((T134+Y138)/S136,0))</f>
        <v>0</v>
      </c>
      <c r="T133" s="51">
        <f t="shared" ref="T133:T134" si="2142">SUM(U133:AA133)</f>
        <v>0</v>
      </c>
      <c r="U133" s="52">
        <f>lipiec!U133</f>
        <v>0</v>
      </c>
      <c r="V133" s="52">
        <f>lipiec!V133</f>
        <v>0</v>
      </c>
      <c r="W133" s="52">
        <f>lipiec!W133</f>
        <v>0</v>
      </c>
      <c r="X133" s="52">
        <f>lipiec!X133</f>
        <v>0</v>
      </c>
      <c r="Y133" s="53">
        <f>lipiec!Y133</f>
        <v>0</v>
      </c>
      <c r="Z133" s="54">
        <f>lipiec!Z133</f>
        <v>0</v>
      </c>
      <c r="AA133" s="55">
        <f>lipiec!AA133</f>
        <v>0</v>
      </c>
      <c r="AB133" s="188">
        <f t="shared" ref="AB133" si="2143">IF(OR($B133=$B139,AB136=0),0,ROUND((AC134+AH138)/AB136,0))</f>
        <v>0</v>
      </c>
      <c r="AC133" s="51">
        <f t="shared" ref="AC133:AC134" si="2144">SUM(AD133:AJ133)</f>
        <v>0</v>
      </c>
      <c r="AD133" s="52">
        <f>lipiec!AD133</f>
        <v>0</v>
      </c>
      <c r="AE133" s="52">
        <f>lipiec!AE133</f>
        <v>0</v>
      </c>
      <c r="AF133" s="52">
        <f>lipiec!AF133</f>
        <v>0</v>
      </c>
      <c r="AG133" s="52">
        <f>lipiec!AG133</f>
        <v>0</v>
      </c>
      <c r="AH133" s="53">
        <f>lipiec!AH133</f>
        <v>0</v>
      </c>
      <c r="AI133" s="54">
        <f>lipiec!AI133</f>
        <v>0</v>
      </c>
      <c r="AJ133" s="55">
        <f>lipiec!AJ133</f>
        <v>0</v>
      </c>
      <c r="AK133" s="188">
        <f t="shared" ref="AK133" si="2145">IF(OR($B133=$B139,AK136=0),0,ROUND((AL134+AQ138)/AK136,0))</f>
        <v>0</v>
      </c>
      <c r="AL133" s="51">
        <f t="shared" ref="AL133:AL134" si="2146">SUM(AM133:AS133)</f>
        <v>0</v>
      </c>
      <c r="AM133" s="52">
        <f>lipiec!AM133</f>
        <v>0</v>
      </c>
      <c r="AN133" s="52">
        <f>lipiec!AN133</f>
        <v>0</v>
      </c>
      <c r="AO133" s="52">
        <f>lipiec!AO133</f>
        <v>0</v>
      </c>
      <c r="AP133" s="52">
        <f>lipiec!AP133</f>
        <v>0</v>
      </c>
      <c r="AQ133" s="53">
        <f>lipiec!AQ133</f>
        <v>0</v>
      </c>
      <c r="AR133" s="54">
        <f>lipiec!AR133</f>
        <v>0</v>
      </c>
      <c r="AS133" s="55">
        <f>lipiec!AS133</f>
        <v>0</v>
      </c>
      <c r="AT133" s="188">
        <f t="shared" ref="AT133" si="2147">IF(OR($B133=$B139,AT136=0),0,ROUND((AU134+AZ138)/AT136,0))</f>
        <v>0</v>
      </c>
      <c r="AU133" s="51">
        <f t="shared" ref="AU133:AU134" si="2148">SUM(AV133:BB133)</f>
        <v>0</v>
      </c>
      <c r="AV133" s="52">
        <f t="shared" ref="AV133" si="2149">IF(SUM($AM$9:$AS$9)=SUM($AV$9:$BB$9),AM133,IF(AND(SUM($AV$9:$BB$9)&gt;42,SUM($AV$9:$BB$9)&lt;49),AM133,0))</f>
        <v>0</v>
      </c>
      <c r="AW133" s="52">
        <f t="shared" ref="AW133" si="2150">IF(SUM($AM$9:$AS$9)=SUM($AV$9:$BB$9),AN133,IF(AND(SUM($AV$9:$BB$9)&gt;42,SUM($AV$9:$BB$9)&lt;49),AN133,0))</f>
        <v>0</v>
      </c>
      <c r="AX133" s="52">
        <f t="shared" ref="AX133" si="2151">IF(SUM($AM$9:$AS$9)=SUM($AV$9:$BB$9),AO133,IF(AND(SUM($AV$9:$BB$9)&gt;42,SUM($AV$9:$BB$9)&lt;49),AO133,0))</f>
        <v>0</v>
      </c>
      <c r="AY133" s="52">
        <f t="shared" ref="AY133" si="2152">IF(SUM($AM$9:$AS$9)=SUM($AV$9:$BB$9),AP133,IF(AND(SUM($AV$9:$BB$9)&gt;42,SUM($AV$9:$BB$9)&lt;49),AP133,0))</f>
        <v>0</v>
      </c>
      <c r="AZ133" s="53">
        <f t="shared" ref="AZ133" si="2153">IF(SUM($AM$9:$AS$9)=SUM($AV$9:$BB$9),AQ133,IF(AND(SUM($AV$9:$BB$9)&gt;42,SUM($AV$9:$BB$9)&lt;49),AQ133,0))</f>
        <v>0</v>
      </c>
      <c r="BA133" s="54">
        <f t="shared" ref="BA133" si="2154">IF(SUM($AM$9:$AS$9)=SUM($AV$9:$BB$9),AR133,IF(AND(SUM($AV$9:$BB$9)&gt;42,SUM($AV$9:$BB$9)&lt;49),AR133,0))</f>
        <v>0</v>
      </c>
      <c r="BB133" s="55">
        <f t="shared" ref="BB133" si="2155">IF(SUM($AM$9:$AS$9)=SUM($AV$9:$BB$9),AS133,IF(AND(SUM($AV$9:$BB$9)&gt;42,SUM($AV$9:$BB$9)&lt;49),AS133,0))</f>
        <v>0</v>
      </c>
    </row>
    <row r="134" spans="1:54" ht="12.75" hidden="1" customHeight="1" x14ac:dyDescent="0.2">
      <c r="B134" s="93"/>
      <c r="C134" s="94"/>
      <c r="D134" s="95"/>
      <c r="E134" s="115"/>
      <c r="F134" s="140" t="b">
        <f t="shared" ref="F134" si="2156">IF($B127=$B133,OR(F128,G133&lt;F133),G133&lt;F133)</f>
        <v>0</v>
      </c>
      <c r="G134" s="189">
        <f t="shared" ref="G134" si="2157">IF(AND($B127=$B133,$B127&lt;&gt;"",$B127&lt;&gt;0),G133+G128,G133)</f>
        <v>18</v>
      </c>
      <c r="H134" s="120"/>
      <c r="I134" s="165">
        <f t="shared" si="2138"/>
        <v>0</v>
      </c>
      <c r="J134" s="194">
        <f t="shared" ref="J134" si="2158">7-COUNTIF(L133:R133,0)-COUNTIF(L133:R133,"")</f>
        <v>0</v>
      </c>
      <c r="K134" s="22">
        <f t="shared" si="2140"/>
        <v>0</v>
      </c>
      <c r="L134" s="35">
        <f t="shared" ref="L134:R134" si="2159">IF($B127=$B133,L133+L128,L133)</f>
        <v>0</v>
      </c>
      <c r="M134" s="35">
        <f t="shared" si="2159"/>
        <v>0</v>
      </c>
      <c r="N134" s="35">
        <f t="shared" si="2159"/>
        <v>0</v>
      </c>
      <c r="O134" s="35">
        <f t="shared" si="2159"/>
        <v>0</v>
      </c>
      <c r="P134" s="36">
        <f t="shared" si="2159"/>
        <v>0</v>
      </c>
      <c r="Q134" s="37">
        <f t="shared" si="2159"/>
        <v>0</v>
      </c>
      <c r="R134" s="38">
        <f t="shared" si="2159"/>
        <v>0</v>
      </c>
      <c r="S134" s="194">
        <f t="shared" ref="S134" si="2160">7-COUNTIF(U133:AA133,0)-COUNTIF(U133:AA133,"")</f>
        <v>0</v>
      </c>
      <c r="T134" s="22">
        <f t="shared" si="2142"/>
        <v>0</v>
      </c>
      <c r="U134" s="35">
        <f t="shared" ref="U134:AA134" si="2161">IF($B127=$B133,U133+U128,U133)</f>
        <v>0</v>
      </c>
      <c r="V134" s="35">
        <f t="shared" si="2161"/>
        <v>0</v>
      </c>
      <c r="W134" s="35">
        <f t="shared" si="2161"/>
        <v>0</v>
      </c>
      <c r="X134" s="35">
        <f t="shared" si="2161"/>
        <v>0</v>
      </c>
      <c r="Y134" s="36">
        <f t="shared" si="2161"/>
        <v>0</v>
      </c>
      <c r="Z134" s="37">
        <f t="shared" si="2161"/>
        <v>0</v>
      </c>
      <c r="AA134" s="38">
        <f t="shared" si="2161"/>
        <v>0</v>
      </c>
      <c r="AB134" s="194">
        <f t="shared" ref="AB134" si="2162">7-COUNTIF(AD133:AJ133,0)-COUNTIF(AD133:AJ133,"")</f>
        <v>0</v>
      </c>
      <c r="AC134" s="22">
        <f t="shared" si="2144"/>
        <v>0</v>
      </c>
      <c r="AD134" s="35">
        <f t="shared" ref="AD134:AJ134" si="2163">IF($B127=$B133,AD133+AD128,AD133)</f>
        <v>0</v>
      </c>
      <c r="AE134" s="35">
        <f t="shared" si="2163"/>
        <v>0</v>
      </c>
      <c r="AF134" s="35">
        <f t="shared" si="2163"/>
        <v>0</v>
      </c>
      <c r="AG134" s="35">
        <f t="shared" si="2163"/>
        <v>0</v>
      </c>
      <c r="AH134" s="36">
        <f t="shared" si="2163"/>
        <v>0</v>
      </c>
      <c r="AI134" s="37">
        <f t="shared" si="2163"/>
        <v>0</v>
      </c>
      <c r="AJ134" s="38">
        <f t="shared" si="2163"/>
        <v>0</v>
      </c>
      <c r="AK134" s="194">
        <f t="shared" ref="AK134" si="2164">7-COUNTIF(AM133:AS133,0)-COUNTIF(AM133:AS133,"")</f>
        <v>0</v>
      </c>
      <c r="AL134" s="22">
        <f t="shared" si="2146"/>
        <v>0</v>
      </c>
      <c r="AM134" s="35">
        <f t="shared" ref="AM134:AS134" si="2165">IF($B127=$B133,AM133+AM128,AM133)</f>
        <v>0</v>
      </c>
      <c r="AN134" s="35">
        <f t="shared" si="2165"/>
        <v>0</v>
      </c>
      <c r="AO134" s="35">
        <f t="shared" si="2165"/>
        <v>0</v>
      </c>
      <c r="AP134" s="35">
        <f t="shared" si="2165"/>
        <v>0</v>
      </c>
      <c r="AQ134" s="36">
        <f t="shared" si="2165"/>
        <v>0</v>
      </c>
      <c r="AR134" s="37">
        <f t="shared" si="2165"/>
        <v>0</v>
      </c>
      <c r="AS134" s="38">
        <f t="shared" si="2165"/>
        <v>0</v>
      </c>
      <c r="AT134" s="194">
        <f t="shared" ref="AT134" si="2166">7-COUNTIF(AV133:BB133,0)-COUNTIF(AV133:BB133,"")</f>
        <v>0</v>
      </c>
      <c r="AU134" s="22">
        <f t="shared" si="2148"/>
        <v>0</v>
      </c>
      <c r="AV134" s="35">
        <f t="shared" ref="AV134:BB134" si="2167">IF($B127=$B133,AV133+AV128,AV133)</f>
        <v>0</v>
      </c>
      <c r="AW134" s="35">
        <f t="shared" si="2167"/>
        <v>0</v>
      </c>
      <c r="AX134" s="35">
        <f t="shared" si="2167"/>
        <v>0</v>
      </c>
      <c r="AY134" s="35">
        <f t="shared" si="2167"/>
        <v>0</v>
      </c>
      <c r="AZ134" s="36">
        <f t="shared" si="2167"/>
        <v>0</v>
      </c>
      <c r="BA134" s="37">
        <f t="shared" si="2167"/>
        <v>0</v>
      </c>
      <c r="BB134" s="38">
        <f t="shared" si="2167"/>
        <v>0</v>
      </c>
    </row>
    <row r="135" spans="1:54" ht="15" hidden="1" customHeight="1" x14ac:dyDescent="0.2">
      <c r="B135" s="116"/>
      <c r="C135" s="117"/>
      <c r="D135" s="118"/>
      <c r="E135" s="119"/>
      <c r="F135" s="92"/>
      <c r="G135" s="190">
        <f t="shared" ref="G135" si="2168">IF(AND($B127=$B133,$B127&lt;&gt;"",$B127&lt;&gt;0),F133+G129,F133)</f>
        <v>18</v>
      </c>
      <c r="H135" s="121"/>
      <c r="I135" s="165">
        <f t="shared" si="2138"/>
        <v>0</v>
      </c>
      <c r="J135" s="195">
        <f t="shared" ref="J135" si="2169">IF($B133=$B127,COUNTIF(L135:R135,0),COUNTIF(L136:R136,0)+COUNTIF(L136:R136,""))</f>
        <v>7</v>
      </c>
      <c r="K135" s="39">
        <f t="shared" ref="K135:R135" si="2170">IF($B127=$B133,K136+K129,K136)</f>
        <v>0</v>
      </c>
      <c r="L135" s="40">
        <f t="shared" si="2170"/>
        <v>0</v>
      </c>
      <c r="M135" s="40">
        <f t="shared" si="2170"/>
        <v>0</v>
      </c>
      <c r="N135" s="40">
        <f t="shared" si="2170"/>
        <v>0</v>
      </c>
      <c r="O135" s="40">
        <f t="shared" si="2170"/>
        <v>0</v>
      </c>
      <c r="P135" s="41">
        <f t="shared" si="2170"/>
        <v>0</v>
      </c>
      <c r="Q135" s="42">
        <f t="shared" si="2170"/>
        <v>0</v>
      </c>
      <c r="R135" s="43">
        <f t="shared" si="2170"/>
        <v>0</v>
      </c>
      <c r="S135" s="195">
        <f t="shared" ref="S135" si="2171">IF($B133=$B127,COUNTIF(U135:AA135,0),COUNTIF(U136:AA136,0)+COUNTIF(U136:AA136,""))</f>
        <v>7</v>
      </c>
      <c r="T135" s="39">
        <f t="shared" ref="T135:AA135" si="2172">IF($B127=$B133,T136+T129,T136)</f>
        <v>0</v>
      </c>
      <c r="U135" s="40">
        <f t="shared" si="2172"/>
        <v>0</v>
      </c>
      <c r="V135" s="40">
        <f t="shared" si="2172"/>
        <v>0</v>
      </c>
      <c r="W135" s="40">
        <f t="shared" si="2172"/>
        <v>0</v>
      </c>
      <c r="X135" s="40">
        <f t="shared" si="2172"/>
        <v>0</v>
      </c>
      <c r="Y135" s="41">
        <f t="shared" si="2172"/>
        <v>0</v>
      </c>
      <c r="Z135" s="42">
        <f t="shared" si="2172"/>
        <v>0</v>
      </c>
      <c r="AA135" s="43">
        <f t="shared" si="2172"/>
        <v>0</v>
      </c>
      <c r="AB135" s="195">
        <f t="shared" ref="AB135" si="2173">IF($B133=$B127,COUNTIF(AD135:AJ135,0),COUNTIF(AD136:AJ136,0)+COUNTIF(AD136:AJ136,""))</f>
        <v>7</v>
      </c>
      <c r="AC135" s="39">
        <f t="shared" ref="AC135:AJ135" si="2174">IF($B127=$B133,AC136+AC129,AC136)</f>
        <v>0</v>
      </c>
      <c r="AD135" s="40">
        <f t="shared" si="2174"/>
        <v>0</v>
      </c>
      <c r="AE135" s="40">
        <f t="shared" si="2174"/>
        <v>0</v>
      </c>
      <c r="AF135" s="40">
        <f t="shared" si="2174"/>
        <v>0</v>
      </c>
      <c r="AG135" s="40">
        <f t="shared" si="2174"/>
        <v>0</v>
      </c>
      <c r="AH135" s="41">
        <f t="shared" si="2174"/>
        <v>0</v>
      </c>
      <c r="AI135" s="42">
        <f t="shared" si="2174"/>
        <v>0</v>
      </c>
      <c r="AJ135" s="43">
        <f t="shared" si="2174"/>
        <v>0</v>
      </c>
      <c r="AK135" s="195">
        <f t="shared" ref="AK135" si="2175">IF($B133=$B127,COUNTIF(AM135:AS135,0),COUNTIF(AM136:AS136,0)+COUNTIF(AM136:AS136,""))</f>
        <v>7</v>
      </c>
      <c r="AL135" s="39">
        <f t="shared" ref="AL135:AS135" si="2176">IF($B127=$B133,AL136+AL129,AL136)</f>
        <v>0</v>
      </c>
      <c r="AM135" s="40">
        <f t="shared" si="2176"/>
        <v>0</v>
      </c>
      <c r="AN135" s="40">
        <f t="shared" si="2176"/>
        <v>0</v>
      </c>
      <c r="AO135" s="40">
        <f t="shared" si="2176"/>
        <v>0</v>
      </c>
      <c r="AP135" s="40">
        <f t="shared" si="2176"/>
        <v>0</v>
      </c>
      <c r="AQ135" s="41">
        <f t="shared" si="2176"/>
        <v>0</v>
      </c>
      <c r="AR135" s="42">
        <f t="shared" si="2176"/>
        <v>0</v>
      </c>
      <c r="AS135" s="43">
        <f t="shared" si="2176"/>
        <v>0</v>
      </c>
      <c r="AT135" s="195">
        <f t="shared" ref="AT135" si="2177">IF($B133=$B127,COUNTIF(AV135:BB135,0),COUNTIF(AV136:BB136,0)+COUNTIF(AV136:BB136,""))</f>
        <v>7</v>
      </c>
      <c r="AU135" s="39">
        <f t="shared" ref="AU135:BB135" si="2178">IF($B127=$B133,AU136+AU129,AU136)</f>
        <v>0</v>
      </c>
      <c r="AV135" s="40">
        <f t="shared" si="2178"/>
        <v>0</v>
      </c>
      <c r="AW135" s="40">
        <f t="shared" si="2178"/>
        <v>0</v>
      </c>
      <c r="AX135" s="40">
        <f t="shared" si="2178"/>
        <v>0</v>
      </c>
      <c r="AY135" s="40">
        <f t="shared" si="2178"/>
        <v>0</v>
      </c>
      <c r="AZ135" s="41">
        <f t="shared" si="2178"/>
        <v>0</v>
      </c>
      <c r="BA135" s="42">
        <f t="shared" si="2178"/>
        <v>0</v>
      </c>
      <c r="BB135" s="43">
        <f t="shared" si="2178"/>
        <v>0</v>
      </c>
    </row>
    <row r="136" spans="1:54" ht="15.75" customHeight="1" x14ac:dyDescent="0.2">
      <c r="A136" s="1">
        <f t="shared" ref="A136" si="2179">A133</f>
        <v>0</v>
      </c>
      <c r="B136" s="313">
        <f t="shared" ref="B136" si="2180">B130+1</f>
        <v>20</v>
      </c>
      <c r="C136" s="314"/>
      <c r="D136" s="314"/>
      <c r="E136" s="314"/>
      <c r="F136" s="31"/>
      <c r="G136" s="183"/>
      <c r="H136" s="122">
        <f t="shared" ref="H136" si="2181">5-COUNTIF(AU133,0)-COUNTIF(AL133,0)-COUNTIF(AC133,0)-COUNTIF(T133,0)-COUNTIF(K133,0)</f>
        <v>0</v>
      </c>
      <c r="I136" s="165">
        <f t="shared" si="2138"/>
        <v>0</v>
      </c>
      <c r="J136" s="187">
        <f t="shared" ref="J136" si="2182">IF($B133=$B127,J130+IF($F133&lt;&gt;$G133,(K133+$G135-$G134)/$F133,K133/$F133),IF($F133&lt;&gt;G133,(K133+$G135-$G134)/$F133,K133/$F133))</f>
        <v>0</v>
      </c>
      <c r="K136" s="7">
        <f t="shared" ref="K136:K137" si="2183">SUM(L136:R136)</f>
        <v>0</v>
      </c>
      <c r="L136" s="26">
        <f t="shared" ref="L136:R136" si="2184">L133</f>
        <v>0</v>
      </c>
      <c r="M136" s="26">
        <f t="shared" si="2184"/>
        <v>0</v>
      </c>
      <c r="N136" s="26">
        <f t="shared" si="2184"/>
        <v>0</v>
      </c>
      <c r="O136" s="26">
        <f t="shared" si="2184"/>
        <v>0</v>
      </c>
      <c r="P136" s="26">
        <f t="shared" si="2184"/>
        <v>0</v>
      </c>
      <c r="Q136" s="29">
        <f t="shared" si="2184"/>
        <v>0</v>
      </c>
      <c r="R136" s="23">
        <f t="shared" si="2184"/>
        <v>0</v>
      </c>
      <c r="S136" s="187">
        <f t="shared" ref="S136" si="2185">IF($B133=$B127,S130+IF($F133&lt;&gt;$G133,(T133+$G135-$G134)/$F133,T133/$F133),IF($F133&lt;&gt;P133,(T133+$G135-$G134)/$F133,T133/$F133))</f>
        <v>0</v>
      </c>
      <c r="T136" s="7">
        <f t="shared" ref="T136:T137" si="2186">SUM(U136:AA136)</f>
        <v>0</v>
      </c>
      <c r="U136" s="26">
        <f t="shared" ref="U136:AA136" si="2187">U133</f>
        <v>0</v>
      </c>
      <c r="V136" s="26">
        <f t="shared" si="2187"/>
        <v>0</v>
      </c>
      <c r="W136" s="26">
        <f t="shared" si="2187"/>
        <v>0</v>
      </c>
      <c r="X136" s="26">
        <f t="shared" si="2187"/>
        <v>0</v>
      </c>
      <c r="Y136" s="113">
        <f t="shared" si="2187"/>
        <v>0</v>
      </c>
      <c r="Z136" s="29">
        <f t="shared" si="2187"/>
        <v>0</v>
      </c>
      <c r="AA136" s="23">
        <f t="shared" si="2187"/>
        <v>0</v>
      </c>
      <c r="AB136" s="187">
        <f t="shared" ref="AB136" si="2188">IF($B133=$B127,AB130+IF($F133&lt;&gt;$G133,(AC133+$G135-$G134)/$F133,AC133/$F133),IF($F133&lt;&gt;Y133,(AC133+$G135-$G134)/$F133,AC133/$F133))</f>
        <v>0</v>
      </c>
      <c r="AC136" s="7">
        <f t="shared" ref="AC136:AC137" si="2189">SUM(AD136:AJ136)</f>
        <v>0</v>
      </c>
      <c r="AD136" s="26">
        <f t="shared" ref="AD136:AJ136" si="2190">AD133</f>
        <v>0</v>
      </c>
      <c r="AE136" s="26">
        <f t="shared" si="2190"/>
        <v>0</v>
      </c>
      <c r="AF136" s="26">
        <f t="shared" si="2190"/>
        <v>0</v>
      </c>
      <c r="AG136" s="26">
        <f t="shared" si="2190"/>
        <v>0</v>
      </c>
      <c r="AH136" s="113">
        <f t="shared" si="2190"/>
        <v>0</v>
      </c>
      <c r="AI136" s="29">
        <f t="shared" si="2190"/>
        <v>0</v>
      </c>
      <c r="AJ136" s="23">
        <f t="shared" si="2190"/>
        <v>0</v>
      </c>
      <c r="AK136" s="187">
        <f t="shared" ref="AK136" si="2191">IF($B133=$B127,AK130+IF($F133&lt;&gt;$G133,(AL133+$G135-$G134)/$F133,AL133/$F133),IF($F133&lt;&gt;AH133,(AL133+$G135-$G134)/$F133,AL133/$F133))</f>
        <v>0</v>
      </c>
      <c r="AL136" s="7">
        <f t="shared" ref="AL136:AL137" si="2192">SUM(AM136:AS136)</f>
        <v>0</v>
      </c>
      <c r="AM136" s="26">
        <f t="shared" ref="AM136:AS136" si="2193">AM133</f>
        <v>0</v>
      </c>
      <c r="AN136" s="26">
        <f t="shared" si="2193"/>
        <v>0</v>
      </c>
      <c r="AO136" s="26">
        <f t="shared" si="2193"/>
        <v>0</v>
      </c>
      <c r="AP136" s="26">
        <f t="shared" si="2193"/>
        <v>0</v>
      </c>
      <c r="AQ136" s="113">
        <f t="shared" si="2193"/>
        <v>0</v>
      </c>
      <c r="AR136" s="29">
        <f t="shared" si="2193"/>
        <v>0</v>
      </c>
      <c r="AS136" s="23">
        <f t="shared" si="2193"/>
        <v>0</v>
      </c>
      <c r="AT136" s="187">
        <f t="shared" ref="AT136" si="2194">IF($B133=$B127,AT130+IF($F133&lt;&gt;$G133,(AU133+$G135-$G134)/$F133,AU133/$F133),IF($F133&lt;&gt;AQ133,(AU133+$G135-$G134)/$F133,AU133/$F133))</f>
        <v>0</v>
      </c>
      <c r="AU136" s="7">
        <f t="shared" ref="AU136:AU137" si="2195">SUM(AV136:BB136)</f>
        <v>0</v>
      </c>
      <c r="AV136" s="6">
        <f t="shared" ref="AV136" si="2196">IF(SUM($AM$9:$AS$9)=SUM($AV$9:$BB$9),AV133,IF(AND(SUM($AV$9:$BB$9)&gt;42,SUM($AV$9:$BB$9)&lt;49),AV133,0))</f>
        <v>0</v>
      </c>
      <c r="AW136" s="6">
        <f t="shared" ref="AW136:BB136" si="2197">IF(SUM($AM$9:$AS$9)=SUM($AV$9:$BB$9),AW133,IF(AND(SUM($AV$9:$BB$9)&gt;42,SUM($AV$9:$BB$9)&lt;49),AW133,0))</f>
        <v>0</v>
      </c>
      <c r="AX136" s="6">
        <f t="shared" si="2197"/>
        <v>0</v>
      </c>
      <c r="AY136" s="6">
        <f t="shared" si="2197"/>
        <v>0</v>
      </c>
      <c r="AZ136" s="26">
        <f t="shared" si="2197"/>
        <v>0</v>
      </c>
      <c r="BA136" s="29">
        <f t="shared" si="2197"/>
        <v>0</v>
      </c>
      <c r="BB136" s="23">
        <f t="shared" si="2197"/>
        <v>0</v>
      </c>
    </row>
    <row r="137" spans="1:54" ht="15.75" customHeight="1" x14ac:dyDescent="0.2">
      <c r="A137" s="1">
        <f t="shared" ref="A137:A138" si="2198">A136</f>
        <v>0</v>
      </c>
      <c r="B137" s="313"/>
      <c r="C137" s="314"/>
      <c r="D137" s="314"/>
      <c r="E137" s="314"/>
      <c r="F137" s="31"/>
      <c r="G137" s="183"/>
      <c r="H137" s="123">
        <f t="shared" ref="H137" si="2199">IF($B133=$B127,H131+F137,$F137)</f>
        <v>0</v>
      </c>
      <c r="I137" s="165">
        <f t="shared" si="2138"/>
        <v>0</v>
      </c>
      <c r="J137" s="141">
        <f t="shared" ref="J137" si="2200">IF($H136=0,0,IF($B127=$B133,IF($H138&gt;0,$H138+J131,K133+J131),IF($H138&gt;0,$H138,K133)))</f>
        <v>0</v>
      </c>
      <c r="K137" s="7">
        <f t="shared" si="2183"/>
        <v>0</v>
      </c>
      <c r="L137" s="6"/>
      <c r="M137" s="6"/>
      <c r="N137" s="6"/>
      <c r="O137" s="6"/>
      <c r="P137" s="26"/>
      <c r="Q137" s="29"/>
      <c r="R137" s="23"/>
      <c r="S137" s="141">
        <f t="shared" ref="S137" si="2201">IF($H136=0,0,IF($B127=$B133,IF($H138&gt;0,$H138+S131,T133+S131),IF($H138&gt;0,$H138,T133)))</f>
        <v>0</v>
      </c>
      <c r="T137" s="7">
        <f t="shared" si="2186"/>
        <v>0</v>
      </c>
      <c r="U137" s="6"/>
      <c r="V137" s="6"/>
      <c r="W137" s="6"/>
      <c r="X137" s="6"/>
      <c r="Y137" s="26"/>
      <c r="Z137" s="29"/>
      <c r="AA137" s="23"/>
      <c r="AB137" s="141">
        <f t="shared" ref="AB137" si="2202">IF($H136=0,0,IF($B127=$B133,IF($H138&gt;0,$H138+AB131,AC133+AB131),IF($H138&gt;0,$H138,AC133)))</f>
        <v>0</v>
      </c>
      <c r="AC137" s="7">
        <f t="shared" si="2189"/>
        <v>0</v>
      </c>
      <c r="AD137" s="6"/>
      <c r="AE137" s="6"/>
      <c r="AF137" s="6"/>
      <c r="AG137" s="6"/>
      <c r="AH137" s="26"/>
      <c r="AI137" s="29"/>
      <c r="AJ137" s="23"/>
      <c r="AK137" s="141">
        <f t="shared" ref="AK137" si="2203">IF($H136=0,0,IF($B127=$B133,IF($H138&gt;0,$H138+AK131,AL133+AK131),IF($H138&gt;0,$H138,AL133)))</f>
        <v>0</v>
      </c>
      <c r="AL137" s="7">
        <f t="shared" si="2192"/>
        <v>0</v>
      </c>
      <c r="AM137" s="6"/>
      <c r="AN137" s="6"/>
      <c r="AO137" s="6"/>
      <c r="AP137" s="6"/>
      <c r="AQ137" s="26"/>
      <c r="AR137" s="29"/>
      <c r="AS137" s="23"/>
      <c r="AT137" s="141">
        <f t="shared" ref="AT137" si="2204">IF($H136=0,0,IF($B127=$B133,IF($H138&gt;0,$H138+AT131,AU133+AT131),IF($H138&gt;0,$H138,AU133)))</f>
        <v>0</v>
      </c>
      <c r="AU137" s="7">
        <f t="shared" si="2195"/>
        <v>0</v>
      </c>
      <c r="AV137" s="6"/>
      <c r="AW137" s="6"/>
      <c r="AX137" s="6"/>
      <c r="AY137" s="6"/>
      <c r="AZ137" s="26"/>
      <c r="BA137" s="29"/>
      <c r="BB137" s="23"/>
    </row>
    <row r="138" spans="1:54" ht="18.75" customHeight="1" thickBot="1" x14ac:dyDescent="0.25">
      <c r="A138" s="1">
        <f t="shared" si="2198"/>
        <v>0</v>
      </c>
      <c r="B138" s="323" t="str">
        <f>IF(B133="",Wydruk!$AE$6,IF(J134=0,Wydruk!$AE$7,IF(AND(G134&lt;G135,B133&lt;&gt;$B139),Wydruk!$AE$13,IF(AND($B133=$B127,$B133&lt;&gt;$B139),IF(OR(OR(J138&lt;4,J138&gt;5),OR(S138&lt;4,S138&gt;5),OR(AB138&lt;4,AB138&gt;5),OR(AK138&lt;4,AK138&gt;5),OR(AND(AT138&lt;4,AT138&gt;0),AT138&gt;5)),Wydruk!$AE$8,Wydruk!$AE$9),IF($B133=$B139,IF($F137&lt;&gt;0,Wydruk!$AE$12,Wydruk!$AE$10),IF(OR(OR(J134&lt;4,J134&gt;5),OR(S134&lt;4,S134&gt;5),OR(AB134&lt;4,AB134&gt;5),OR(AK134&lt;4,AK134&gt;5),OR(AND(AT134&lt;4,AT134&gt;0),AT134&gt;5)),Wydruk!$AE$8,Wydruk!$AE$11))))))</f>
        <v>Uzupełnij liczby godzin tygodniowego planu</v>
      </c>
      <c r="C138" s="324"/>
      <c r="D138" s="324"/>
      <c r="E138" s="324"/>
      <c r="F138" s="173">
        <f>lipiec!F138</f>
        <v>0</v>
      </c>
      <c r="G138" s="184">
        <f>lipiec!G138</f>
        <v>0</v>
      </c>
      <c r="H138" s="191">
        <f t="shared" ref="H138" si="2205">IF(OR($G138=0,$F138=0,$G138="",$F138=""),0,$G138/$F138)</f>
        <v>0</v>
      </c>
      <c r="I138" s="193"/>
      <c r="J138" s="176">
        <f t="shared" ref="J138" si="2206">IF($B127=$B133,IF(L133+L128&gt;0,1,0)+IF(M133+M128&gt;0,1,0)+IF(N133+N128&gt;0,1,0)+IF(O133+O128&gt;0,1,0)+IF(P133+P128&gt;0,1,0)+IF(Q133+Q128&gt;0,1,0)+IF(R133+R128&gt;0,1,0),J134)</f>
        <v>0</v>
      </c>
      <c r="K138" s="133">
        <f t="shared" ref="K138" si="2207">IF(OR($B133=$B139,J138=0,(K134-Q138+O138)&lt;=0),0,(K134-Q138+O138)/J138)</f>
        <v>0</v>
      </c>
      <c r="L138" s="137">
        <f t="shared" ref="L138" si="2208">IF(K138*(7-J135)&lt;=0,0,K138*(7-J135))</f>
        <v>0</v>
      </c>
      <c r="M138" s="311">
        <f t="shared" ref="M138" si="2209">ROUND(IF(OR(K135-K138*(7-J135)+P138&lt;0,$B133=$B139,K138&lt;=0,K135=0),0,IF(K135-K138*(7-J135)+P138&gt;Q138-O138+P138,Q138-O138+P138,K135-K138*(7-J135)+P138)),1)</f>
        <v>0</v>
      </c>
      <c r="N138" s="312"/>
      <c r="O138" s="139">
        <f t="shared" ref="O138" si="2210">IF(OR($B133=$B139,J134=0),0,IF($B133=$B127,J133,$F133))</f>
        <v>0</v>
      </c>
      <c r="P138" s="30">
        <f t="shared" ref="P138" si="2211">IF(OR($B133=$B139,J138=0),0,$G135-$G134)</f>
        <v>0</v>
      </c>
      <c r="Q138" s="134">
        <f t="shared" ref="Q138" si="2212">IF(OR($B133=$B139,J138=0),0,J137)</f>
        <v>0</v>
      </c>
      <c r="R138" s="138">
        <f t="shared" ref="R138" si="2213">IF($B133=$B139,0,K135)</f>
        <v>0</v>
      </c>
      <c r="S138" s="176">
        <f t="shared" ref="S138" si="2214">IF($B127=$B133,IF(U133+U128&gt;0,1,0)+IF(V133+V128&gt;0,1,0)+IF(W133+W128&gt;0,1,0)+IF(X133+X128&gt;0,1,0)+IF(Y133+Y128&gt;0,1,0)+IF(Z133+Z128&gt;0,1,0)+IF(AA133+AA128&gt;0,1,0),S134)</f>
        <v>0</v>
      </c>
      <c r="T138" s="133">
        <f t="shared" ref="T138" si="2215">IF(OR($B133=$B139,S138=0,(T134-Z138+X138)&lt;=0),0,(T134-Z138+X138)/S138)</f>
        <v>0</v>
      </c>
      <c r="U138" s="137">
        <f t="shared" ref="U138" si="2216">IF(T138*(7-S135)&lt;=0,0,T138*(7-S135))</f>
        <v>0</v>
      </c>
      <c r="V138" s="311">
        <f t="shared" ref="V138" si="2217">ROUND(IF(OR(T135-T138*(7-S135)+Y138&lt;0,$B133=$B139,T138&lt;=0,T135=0),0,IF(T135-T138*(7-S135)+Y138&gt;Z138-X138+Y138,Z138-X138+Y138,T135-T138*(7-S135)+Y138)),1)</f>
        <v>0</v>
      </c>
      <c r="W138" s="312"/>
      <c r="X138" s="139">
        <f t="shared" ref="X138" si="2218">IF(OR($B133=$B139,S134=0),0,IF($B133=$B127,S133,$F133))</f>
        <v>0</v>
      </c>
      <c r="Y138" s="30">
        <f t="shared" ref="Y138" si="2219">IF(OR($B133=$B139,S138=0),0,$G135-$G134)</f>
        <v>0</v>
      </c>
      <c r="Z138" s="134">
        <f t="shared" ref="Z138" si="2220">IF(OR($B133=$B139,S138=0),0,S137)</f>
        <v>0</v>
      </c>
      <c r="AA138" s="138">
        <f t="shared" ref="AA138" si="2221">IF($B133=$B139,0,T135)</f>
        <v>0</v>
      </c>
      <c r="AB138" s="176">
        <f t="shared" ref="AB138" si="2222">IF($B127=$B133,IF(AD133+AD128&gt;0,1,0)+IF(AE133+AE128&gt;0,1,0)+IF(AF133+AF128&gt;0,1,0)+IF(AG133+AG128&gt;0,1,0)+IF(AH133+AH128&gt;0,1,0)+IF(AI133+AI128&gt;0,1,0)+IF(AJ133+AJ128&gt;0,1,0),AB134)</f>
        <v>0</v>
      </c>
      <c r="AC138" s="133">
        <f t="shared" ref="AC138" si="2223">IF(OR($B133=$B139,AB138=0,(AC134-AI138+AG138)&lt;=0),0,(AC134-AI138+AG138)/AB138)</f>
        <v>0</v>
      </c>
      <c r="AD138" s="137">
        <f t="shared" ref="AD138" si="2224">IF(AC138*(7-AB135)&lt;=0,0,AC138*(7-AB135))</f>
        <v>0</v>
      </c>
      <c r="AE138" s="311">
        <f t="shared" ref="AE138" si="2225">ROUND(IF(OR(AC135-AC138*(7-AB135)+AH138&lt;0,$B133=$B139,AC138&lt;=0,AC135=0),0,IF(AC135-AC138*(7-AB135)+AH138&gt;AI138-AG138+AH138,AI138-AG138+AH138,AC135-AC138*(7-AB135)+AH138)),1)</f>
        <v>0</v>
      </c>
      <c r="AF138" s="312"/>
      <c r="AG138" s="139">
        <f t="shared" ref="AG138" si="2226">IF(OR($B133=$B139,AB134=0),0,IF($B133=$B127,AB133,$F133))</f>
        <v>0</v>
      </c>
      <c r="AH138" s="30">
        <f t="shared" ref="AH138" si="2227">IF(OR($B133=$B139,AB138=0),0,$G135-$G134)</f>
        <v>0</v>
      </c>
      <c r="AI138" s="134">
        <f t="shared" ref="AI138" si="2228">IF(OR($B133=$B139,AB138=0),0,AB137)</f>
        <v>0</v>
      </c>
      <c r="AJ138" s="138">
        <f t="shared" ref="AJ138" si="2229">IF($B133=$B139,0,AC135)</f>
        <v>0</v>
      </c>
      <c r="AK138" s="176">
        <f t="shared" ref="AK138" si="2230">IF($B127=$B133,IF(AM133+AM128&gt;0,1,0)+IF(AN133+AN128&gt;0,1,0)+IF(AO133+AO128&gt;0,1,0)+IF(AP133+AP128&gt;0,1,0)+IF(AQ133+AQ128&gt;0,1,0)+IF(AR133+AR128&gt;0,1,0)+IF(AS133+AS128&gt;0,1,0),AK134)</f>
        <v>0</v>
      </c>
      <c r="AL138" s="133">
        <f t="shared" ref="AL138" si="2231">IF(OR($B133=$B139,AK138=0,(AL134-AR138+AP138)&lt;=0),0,(AL134-AR138+AP138)/AK138)</f>
        <v>0</v>
      </c>
      <c r="AM138" s="137">
        <f t="shared" ref="AM138" si="2232">IF(AL138*(7-AK135)&lt;=0,0,AL138*(7-AK135))</f>
        <v>0</v>
      </c>
      <c r="AN138" s="311">
        <f t="shared" ref="AN138" si="2233">ROUND(IF(OR(AL135-AL138*(7-AK135)+AQ138&lt;0,$B133=$B139,AL138&lt;=0,AL135=0),0,IF(AL135-AL138*(7-AK135)+AQ138&gt;AR138-AP138+AQ138,AR138-AP138+AQ138,AL135-AL138*(7-AK135)+AQ138)),1)</f>
        <v>0</v>
      </c>
      <c r="AO138" s="312"/>
      <c r="AP138" s="139">
        <f t="shared" ref="AP138" si="2234">IF(OR($B133=$B139,AK134=0),0,IF($B133=$B127,AK133,$F133))</f>
        <v>0</v>
      </c>
      <c r="AQ138" s="30">
        <f t="shared" ref="AQ138" si="2235">IF(OR($B133=$B139,AK138=0),0,$G135-$G134)</f>
        <v>0</v>
      </c>
      <c r="AR138" s="134">
        <f t="shared" ref="AR138" si="2236">IF(OR($B133=$B139,AK138=0),0,AK137)</f>
        <v>0</v>
      </c>
      <c r="AS138" s="138">
        <f t="shared" ref="AS138" si="2237">IF($B133=$B139,0,AL135)</f>
        <v>0</v>
      </c>
      <c r="AT138" s="176">
        <f t="shared" ref="AT138" si="2238">IF($B127=$B133,IF(AV133+AV128&gt;0,1,0)+IF(AW133+AW128&gt;0,1,0)+IF(AX133+AX128&gt;0,1,0)+IF(AY133+AY128&gt;0,1,0)+IF(AZ133+AZ128&gt;0,1,0)+IF(BA133+BA128&gt;0,1,0)+IF(BB133+BB128&gt;0,1,0),AT134)</f>
        <v>0</v>
      </c>
      <c r="AU138" s="133">
        <f t="shared" ref="AU138" si="2239">IF(OR($B133=$B139,AT138=0,(AU134-BA138+AY138)&lt;=0),0,(AU134-BA138+AY138)/AT138)</f>
        <v>0</v>
      </c>
      <c r="AV138" s="137">
        <f t="shared" ref="AV138" si="2240">IF(AU138*(7-AT135)&lt;=0,0,AU138*(7-AT135))</f>
        <v>0</v>
      </c>
      <c r="AW138" s="311">
        <f t="shared" ref="AW138" si="2241">ROUND(IF(OR(AU135-AU138*(7-AT135)+AZ138&lt;0,$B133=$B139,AU138&lt;=0,AU135=0),0,IF(AU135-AU138*(7-AT135)+AZ138&gt;BA138-AY138+AZ138,BA138-AY138+AZ138,AU135-AU138*(7-AT135)+AZ138)),1)</f>
        <v>0</v>
      </c>
      <c r="AX138" s="312"/>
      <c r="AY138" s="139">
        <f t="shared" ref="AY138" si="2242">IF(OR($B133=$B139,AT134=0),0,IF($B133=$B127,AT133,$F133))</f>
        <v>0</v>
      </c>
      <c r="AZ138" s="30">
        <f t="shared" ref="AZ138" si="2243">IF(OR($B133=$B139,AT138=0),0,$G135-$G134)</f>
        <v>0</v>
      </c>
      <c r="BA138" s="134">
        <f t="shared" ref="BA138" si="2244">IF(OR($B133=$B139,AT138=0),0,AT137)</f>
        <v>0</v>
      </c>
      <c r="BB138" s="138">
        <f t="shared" ref="BB138" si="2245">IF($B133=$B139,0,AU135)</f>
        <v>0</v>
      </c>
    </row>
    <row r="139" spans="1:54" ht="15.75" x14ac:dyDescent="0.2">
      <c r="A139" s="1">
        <f t="shared" ref="A139" si="2246">IF(B139="","1. Niewypełnione",B139)</f>
        <v>0</v>
      </c>
      <c r="B139" s="320">
        <f>lipiec!B139</f>
        <v>0</v>
      </c>
      <c r="C139" s="321">
        <f>lipiec!C139</f>
        <v>0</v>
      </c>
      <c r="D139" s="321">
        <f>lipiec!D139</f>
        <v>0</v>
      </c>
      <c r="E139" s="321">
        <f>lipiec!E139</f>
        <v>0</v>
      </c>
      <c r="F139" s="177">
        <f>lipiec!F139</f>
        <v>18</v>
      </c>
      <c r="G139" s="185">
        <f>lipiec!G139</f>
        <v>18</v>
      </c>
      <c r="H139" s="177"/>
      <c r="I139" s="192">
        <f t="shared" ref="I139:I143" si="2247">K139+T139+AC139+AL139+AU139</f>
        <v>0</v>
      </c>
      <c r="J139" s="186">
        <f t="shared" ref="J139" si="2248">IF(OR($B139=$B145,J142=0),0,ROUND((K140+P144)/J142,0))</f>
        <v>0</v>
      </c>
      <c r="K139" s="51">
        <f t="shared" ref="K139:K140" si="2249">SUM(L139:R139)</f>
        <v>0</v>
      </c>
      <c r="L139" s="52">
        <f>lipiec!L139</f>
        <v>0</v>
      </c>
      <c r="M139" s="52">
        <f>lipiec!M139</f>
        <v>0</v>
      </c>
      <c r="N139" s="52">
        <f>lipiec!N139</f>
        <v>0</v>
      </c>
      <c r="O139" s="52">
        <f>lipiec!O139</f>
        <v>0</v>
      </c>
      <c r="P139" s="53">
        <f>lipiec!P139</f>
        <v>0</v>
      </c>
      <c r="Q139" s="54">
        <f>lipiec!Q139</f>
        <v>0</v>
      </c>
      <c r="R139" s="55">
        <f>lipiec!R139</f>
        <v>0</v>
      </c>
      <c r="S139" s="188">
        <f t="shared" ref="S139" si="2250">IF(OR($B139=$B145,S142=0),0,ROUND((T140+Y144)/S142,0))</f>
        <v>0</v>
      </c>
      <c r="T139" s="51">
        <f t="shared" ref="T139:T140" si="2251">SUM(U139:AA139)</f>
        <v>0</v>
      </c>
      <c r="U139" s="52">
        <f>lipiec!U139</f>
        <v>0</v>
      </c>
      <c r="V139" s="52">
        <f>lipiec!V139</f>
        <v>0</v>
      </c>
      <c r="W139" s="52">
        <f>lipiec!W139</f>
        <v>0</v>
      </c>
      <c r="X139" s="52">
        <f>lipiec!X139</f>
        <v>0</v>
      </c>
      <c r="Y139" s="53">
        <f>lipiec!Y139</f>
        <v>0</v>
      </c>
      <c r="Z139" s="54">
        <f>lipiec!Z139</f>
        <v>0</v>
      </c>
      <c r="AA139" s="55">
        <f>lipiec!AA139</f>
        <v>0</v>
      </c>
      <c r="AB139" s="188">
        <f t="shared" ref="AB139" si="2252">IF(OR($B139=$B145,AB142=0),0,ROUND((AC140+AH144)/AB142,0))</f>
        <v>0</v>
      </c>
      <c r="AC139" s="51">
        <f t="shared" ref="AC139:AC140" si="2253">SUM(AD139:AJ139)</f>
        <v>0</v>
      </c>
      <c r="AD139" s="52">
        <f>lipiec!AD139</f>
        <v>0</v>
      </c>
      <c r="AE139" s="52">
        <f>lipiec!AE139</f>
        <v>0</v>
      </c>
      <c r="AF139" s="52">
        <f>lipiec!AF139</f>
        <v>0</v>
      </c>
      <c r="AG139" s="52">
        <f>lipiec!AG139</f>
        <v>0</v>
      </c>
      <c r="AH139" s="53">
        <f>lipiec!AH139</f>
        <v>0</v>
      </c>
      <c r="AI139" s="54">
        <f>lipiec!AI139</f>
        <v>0</v>
      </c>
      <c r="AJ139" s="55">
        <f>lipiec!AJ139</f>
        <v>0</v>
      </c>
      <c r="AK139" s="188">
        <f t="shared" ref="AK139" si="2254">IF(OR($B139=$B145,AK142=0),0,ROUND((AL140+AQ144)/AK142,0))</f>
        <v>0</v>
      </c>
      <c r="AL139" s="51">
        <f t="shared" ref="AL139:AL140" si="2255">SUM(AM139:AS139)</f>
        <v>0</v>
      </c>
      <c r="AM139" s="52">
        <f>lipiec!AM139</f>
        <v>0</v>
      </c>
      <c r="AN139" s="52">
        <f>lipiec!AN139</f>
        <v>0</v>
      </c>
      <c r="AO139" s="52">
        <f>lipiec!AO139</f>
        <v>0</v>
      </c>
      <c r="AP139" s="52">
        <f>lipiec!AP139</f>
        <v>0</v>
      </c>
      <c r="AQ139" s="53">
        <f>lipiec!AQ139</f>
        <v>0</v>
      </c>
      <c r="AR139" s="54">
        <f>lipiec!AR139</f>
        <v>0</v>
      </c>
      <c r="AS139" s="55">
        <f>lipiec!AS139</f>
        <v>0</v>
      </c>
      <c r="AT139" s="188">
        <f t="shared" ref="AT139" si="2256">IF(OR($B139=$B145,AT142=0),0,ROUND((AU140+AZ144)/AT142,0))</f>
        <v>0</v>
      </c>
      <c r="AU139" s="51">
        <f t="shared" ref="AU139:AU140" si="2257">SUM(AV139:BB139)</f>
        <v>0</v>
      </c>
      <c r="AV139" s="52">
        <f t="shared" ref="AV139" si="2258">IF(SUM($AM$9:$AS$9)=SUM($AV$9:$BB$9),AM139,IF(AND(SUM($AV$9:$BB$9)&gt;42,SUM($AV$9:$BB$9)&lt;49),AM139,0))</f>
        <v>0</v>
      </c>
      <c r="AW139" s="52">
        <f t="shared" ref="AW139" si="2259">IF(SUM($AM$9:$AS$9)=SUM($AV$9:$BB$9),AN139,IF(AND(SUM($AV$9:$BB$9)&gt;42,SUM($AV$9:$BB$9)&lt;49),AN139,0))</f>
        <v>0</v>
      </c>
      <c r="AX139" s="52">
        <f t="shared" ref="AX139" si="2260">IF(SUM($AM$9:$AS$9)=SUM($AV$9:$BB$9),AO139,IF(AND(SUM($AV$9:$BB$9)&gt;42,SUM($AV$9:$BB$9)&lt;49),AO139,0))</f>
        <v>0</v>
      </c>
      <c r="AY139" s="52">
        <f t="shared" ref="AY139" si="2261">IF(SUM($AM$9:$AS$9)=SUM($AV$9:$BB$9),AP139,IF(AND(SUM($AV$9:$BB$9)&gt;42,SUM($AV$9:$BB$9)&lt;49),AP139,0))</f>
        <v>0</v>
      </c>
      <c r="AZ139" s="53">
        <f t="shared" ref="AZ139" si="2262">IF(SUM($AM$9:$AS$9)=SUM($AV$9:$BB$9),AQ139,IF(AND(SUM($AV$9:$BB$9)&gt;42,SUM($AV$9:$BB$9)&lt;49),AQ139,0))</f>
        <v>0</v>
      </c>
      <c r="BA139" s="54">
        <f t="shared" ref="BA139" si="2263">IF(SUM($AM$9:$AS$9)=SUM($AV$9:$BB$9),AR139,IF(AND(SUM($AV$9:$BB$9)&gt;42,SUM($AV$9:$BB$9)&lt;49),AR139,0))</f>
        <v>0</v>
      </c>
      <c r="BB139" s="55">
        <f t="shared" ref="BB139" si="2264">IF(SUM($AM$9:$AS$9)=SUM($AV$9:$BB$9),AS139,IF(AND(SUM($AV$9:$BB$9)&gt;42,SUM($AV$9:$BB$9)&lt;49),AS139,0))</f>
        <v>0</v>
      </c>
    </row>
    <row r="140" spans="1:54" ht="12.75" hidden="1" customHeight="1" x14ac:dyDescent="0.2">
      <c r="B140" s="93"/>
      <c r="C140" s="94"/>
      <c r="D140" s="95"/>
      <c r="E140" s="115"/>
      <c r="F140" s="140" t="b">
        <f t="shared" ref="F140" si="2265">IF($B133=$B139,OR(F134,G139&lt;F139),G139&lt;F139)</f>
        <v>0</v>
      </c>
      <c r="G140" s="189">
        <f t="shared" ref="G140" si="2266">IF(AND($B133=$B139,$B133&lt;&gt;"",$B133&lt;&gt;0),G139+G134,G139)</f>
        <v>18</v>
      </c>
      <c r="H140" s="120"/>
      <c r="I140" s="165">
        <f t="shared" si="2247"/>
        <v>0</v>
      </c>
      <c r="J140" s="194">
        <f t="shared" ref="J140" si="2267">7-COUNTIF(L139:R139,0)-COUNTIF(L139:R139,"")</f>
        <v>0</v>
      </c>
      <c r="K140" s="22">
        <f t="shared" si="2249"/>
        <v>0</v>
      </c>
      <c r="L140" s="35">
        <f t="shared" ref="L140:R140" si="2268">IF($B133=$B139,L139+L134,L139)</f>
        <v>0</v>
      </c>
      <c r="M140" s="35">
        <f t="shared" si="2268"/>
        <v>0</v>
      </c>
      <c r="N140" s="35">
        <f t="shared" si="2268"/>
        <v>0</v>
      </c>
      <c r="O140" s="35">
        <f t="shared" si="2268"/>
        <v>0</v>
      </c>
      <c r="P140" s="36">
        <f t="shared" si="2268"/>
        <v>0</v>
      </c>
      <c r="Q140" s="37">
        <f t="shared" si="2268"/>
        <v>0</v>
      </c>
      <c r="R140" s="38">
        <f t="shared" si="2268"/>
        <v>0</v>
      </c>
      <c r="S140" s="194">
        <f t="shared" ref="S140" si="2269">7-COUNTIF(U139:AA139,0)-COUNTIF(U139:AA139,"")</f>
        <v>0</v>
      </c>
      <c r="T140" s="22">
        <f t="shared" si="2251"/>
        <v>0</v>
      </c>
      <c r="U140" s="35">
        <f t="shared" ref="U140:AA140" si="2270">IF($B133=$B139,U139+U134,U139)</f>
        <v>0</v>
      </c>
      <c r="V140" s="35">
        <f t="shared" si="2270"/>
        <v>0</v>
      </c>
      <c r="W140" s="35">
        <f t="shared" si="2270"/>
        <v>0</v>
      </c>
      <c r="X140" s="35">
        <f t="shared" si="2270"/>
        <v>0</v>
      </c>
      <c r="Y140" s="36">
        <f t="shared" si="2270"/>
        <v>0</v>
      </c>
      <c r="Z140" s="37">
        <f t="shared" si="2270"/>
        <v>0</v>
      </c>
      <c r="AA140" s="38">
        <f t="shared" si="2270"/>
        <v>0</v>
      </c>
      <c r="AB140" s="194">
        <f t="shared" ref="AB140" si="2271">7-COUNTIF(AD139:AJ139,0)-COUNTIF(AD139:AJ139,"")</f>
        <v>0</v>
      </c>
      <c r="AC140" s="22">
        <f t="shared" si="2253"/>
        <v>0</v>
      </c>
      <c r="AD140" s="35">
        <f t="shared" ref="AD140:AJ140" si="2272">IF($B133=$B139,AD139+AD134,AD139)</f>
        <v>0</v>
      </c>
      <c r="AE140" s="35">
        <f t="shared" si="2272"/>
        <v>0</v>
      </c>
      <c r="AF140" s="35">
        <f t="shared" si="2272"/>
        <v>0</v>
      </c>
      <c r="AG140" s="35">
        <f t="shared" si="2272"/>
        <v>0</v>
      </c>
      <c r="AH140" s="36">
        <f t="shared" si="2272"/>
        <v>0</v>
      </c>
      <c r="AI140" s="37">
        <f t="shared" si="2272"/>
        <v>0</v>
      </c>
      <c r="AJ140" s="38">
        <f t="shared" si="2272"/>
        <v>0</v>
      </c>
      <c r="AK140" s="194">
        <f t="shared" ref="AK140" si="2273">7-COUNTIF(AM139:AS139,0)-COUNTIF(AM139:AS139,"")</f>
        <v>0</v>
      </c>
      <c r="AL140" s="22">
        <f t="shared" si="2255"/>
        <v>0</v>
      </c>
      <c r="AM140" s="35">
        <f t="shared" ref="AM140:AS140" si="2274">IF($B133=$B139,AM139+AM134,AM139)</f>
        <v>0</v>
      </c>
      <c r="AN140" s="35">
        <f t="shared" si="2274"/>
        <v>0</v>
      </c>
      <c r="AO140" s="35">
        <f t="shared" si="2274"/>
        <v>0</v>
      </c>
      <c r="AP140" s="35">
        <f t="shared" si="2274"/>
        <v>0</v>
      </c>
      <c r="AQ140" s="36">
        <f t="shared" si="2274"/>
        <v>0</v>
      </c>
      <c r="AR140" s="37">
        <f t="shared" si="2274"/>
        <v>0</v>
      </c>
      <c r="AS140" s="38">
        <f t="shared" si="2274"/>
        <v>0</v>
      </c>
      <c r="AT140" s="194">
        <f t="shared" ref="AT140" si="2275">7-COUNTIF(AV139:BB139,0)-COUNTIF(AV139:BB139,"")</f>
        <v>0</v>
      </c>
      <c r="AU140" s="22">
        <f t="shared" si="2257"/>
        <v>0</v>
      </c>
      <c r="AV140" s="35">
        <f t="shared" ref="AV140:BB140" si="2276">IF($B133=$B139,AV139+AV134,AV139)</f>
        <v>0</v>
      </c>
      <c r="AW140" s="35">
        <f t="shared" si="2276"/>
        <v>0</v>
      </c>
      <c r="AX140" s="35">
        <f t="shared" si="2276"/>
        <v>0</v>
      </c>
      <c r="AY140" s="35">
        <f t="shared" si="2276"/>
        <v>0</v>
      </c>
      <c r="AZ140" s="36">
        <f t="shared" si="2276"/>
        <v>0</v>
      </c>
      <c r="BA140" s="37">
        <f t="shared" si="2276"/>
        <v>0</v>
      </c>
      <c r="BB140" s="38">
        <f t="shared" si="2276"/>
        <v>0</v>
      </c>
    </row>
    <row r="141" spans="1:54" ht="15" hidden="1" customHeight="1" x14ac:dyDescent="0.2">
      <c r="B141" s="116"/>
      <c r="C141" s="117"/>
      <c r="D141" s="118"/>
      <c r="E141" s="119"/>
      <c r="F141" s="92"/>
      <c r="G141" s="190">
        <f t="shared" ref="G141" si="2277">IF(AND($B133=$B139,$B133&lt;&gt;"",$B133&lt;&gt;0),F139+G135,F139)</f>
        <v>18</v>
      </c>
      <c r="H141" s="121"/>
      <c r="I141" s="165">
        <f t="shared" si="2247"/>
        <v>0</v>
      </c>
      <c r="J141" s="195">
        <f t="shared" ref="J141" si="2278">IF($B139=$B133,COUNTIF(L141:R141,0),COUNTIF(L142:R142,0)+COUNTIF(L142:R142,""))</f>
        <v>7</v>
      </c>
      <c r="K141" s="39">
        <f t="shared" ref="K141:R141" si="2279">IF($B133=$B139,K142+K135,K142)</f>
        <v>0</v>
      </c>
      <c r="L141" s="40">
        <f t="shared" si="2279"/>
        <v>0</v>
      </c>
      <c r="M141" s="40">
        <f t="shared" si="2279"/>
        <v>0</v>
      </c>
      <c r="N141" s="40">
        <f t="shared" si="2279"/>
        <v>0</v>
      </c>
      <c r="O141" s="40">
        <f t="shared" si="2279"/>
        <v>0</v>
      </c>
      <c r="P141" s="41">
        <f t="shared" si="2279"/>
        <v>0</v>
      </c>
      <c r="Q141" s="42">
        <f t="shared" si="2279"/>
        <v>0</v>
      </c>
      <c r="R141" s="43">
        <f t="shared" si="2279"/>
        <v>0</v>
      </c>
      <c r="S141" s="195">
        <f t="shared" ref="S141" si="2280">IF($B139=$B133,COUNTIF(U141:AA141,0),COUNTIF(U142:AA142,0)+COUNTIF(U142:AA142,""))</f>
        <v>7</v>
      </c>
      <c r="T141" s="39">
        <f t="shared" ref="T141:AA141" si="2281">IF($B133=$B139,T142+T135,T142)</f>
        <v>0</v>
      </c>
      <c r="U141" s="40">
        <f t="shared" si="2281"/>
        <v>0</v>
      </c>
      <c r="V141" s="40">
        <f t="shared" si="2281"/>
        <v>0</v>
      </c>
      <c r="W141" s="40">
        <f t="shared" si="2281"/>
        <v>0</v>
      </c>
      <c r="X141" s="40">
        <f t="shared" si="2281"/>
        <v>0</v>
      </c>
      <c r="Y141" s="41">
        <f t="shared" si="2281"/>
        <v>0</v>
      </c>
      <c r="Z141" s="42">
        <f t="shared" si="2281"/>
        <v>0</v>
      </c>
      <c r="AA141" s="43">
        <f t="shared" si="2281"/>
        <v>0</v>
      </c>
      <c r="AB141" s="195">
        <f t="shared" ref="AB141" si="2282">IF($B139=$B133,COUNTIF(AD141:AJ141,0),COUNTIF(AD142:AJ142,0)+COUNTIF(AD142:AJ142,""))</f>
        <v>7</v>
      </c>
      <c r="AC141" s="39">
        <f t="shared" ref="AC141:AJ141" si="2283">IF($B133=$B139,AC142+AC135,AC142)</f>
        <v>0</v>
      </c>
      <c r="AD141" s="40">
        <f t="shared" si="2283"/>
        <v>0</v>
      </c>
      <c r="AE141" s="40">
        <f t="shared" si="2283"/>
        <v>0</v>
      </c>
      <c r="AF141" s="40">
        <f t="shared" si="2283"/>
        <v>0</v>
      </c>
      <c r="AG141" s="40">
        <f t="shared" si="2283"/>
        <v>0</v>
      </c>
      <c r="AH141" s="41">
        <f t="shared" si="2283"/>
        <v>0</v>
      </c>
      <c r="AI141" s="42">
        <f t="shared" si="2283"/>
        <v>0</v>
      </c>
      <c r="AJ141" s="43">
        <f t="shared" si="2283"/>
        <v>0</v>
      </c>
      <c r="AK141" s="195">
        <f t="shared" ref="AK141" si="2284">IF($B139=$B133,COUNTIF(AM141:AS141,0),COUNTIF(AM142:AS142,0)+COUNTIF(AM142:AS142,""))</f>
        <v>7</v>
      </c>
      <c r="AL141" s="39">
        <f t="shared" ref="AL141:AS141" si="2285">IF($B133=$B139,AL142+AL135,AL142)</f>
        <v>0</v>
      </c>
      <c r="AM141" s="40">
        <f t="shared" si="2285"/>
        <v>0</v>
      </c>
      <c r="AN141" s="40">
        <f t="shared" si="2285"/>
        <v>0</v>
      </c>
      <c r="AO141" s="40">
        <f t="shared" si="2285"/>
        <v>0</v>
      </c>
      <c r="AP141" s="40">
        <f t="shared" si="2285"/>
        <v>0</v>
      </c>
      <c r="AQ141" s="41">
        <f t="shared" si="2285"/>
        <v>0</v>
      </c>
      <c r="AR141" s="42">
        <f t="shared" si="2285"/>
        <v>0</v>
      </c>
      <c r="AS141" s="43">
        <f t="shared" si="2285"/>
        <v>0</v>
      </c>
      <c r="AT141" s="195">
        <f t="shared" ref="AT141" si="2286">IF($B139=$B133,COUNTIF(AV141:BB141,0),COUNTIF(AV142:BB142,0)+COUNTIF(AV142:BB142,""))</f>
        <v>7</v>
      </c>
      <c r="AU141" s="39">
        <f t="shared" ref="AU141:BB141" si="2287">IF($B133=$B139,AU142+AU135,AU142)</f>
        <v>0</v>
      </c>
      <c r="AV141" s="40">
        <f t="shared" si="2287"/>
        <v>0</v>
      </c>
      <c r="AW141" s="40">
        <f t="shared" si="2287"/>
        <v>0</v>
      </c>
      <c r="AX141" s="40">
        <f t="shared" si="2287"/>
        <v>0</v>
      </c>
      <c r="AY141" s="40">
        <f t="shared" si="2287"/>
        <v>0</v>
      </c>
      <c r="AZ141" s="41">
        <f t="shared" si="2287"/>
        <v>0</v>
      </c>
      <c r="BA141" s="42">
        <f t="shared" si="2287"/>
        <v>0</v>
      </c>
      <c r="BB141" s="43">
        <f t="shared" si="2287"/>
        <v>0</v>
      </c>
    </row>
    <row r="142" spans="1:54" ht="15.75" customHeight="1" x14ac:dyDescent="0.2">
      <c r="A142" s="1">
        <f t="shared" ref="A142" si="2288">A139</f>
        <v>0</v>
      </c>
      <c r="B142" s="313">
        <f t="shared" ref="B142" si="2289">B136+1</f>
        <v>21</v>
      </c>
      <c r="C142" s="314"/>
      <c r="D142" s="314"/>
      <c r="E142" s="314"/>
      <c r="F142" s="31"/>
      <c r="G142" s="183"/>
      <c r="H142" s="122">
        <f t="shared" ref="H142" si="2290">5-COUNTIF(AU139,0)-COUNTIF(AL139,0)-COUNTIF(AC139,0)-COUNTIF(T139,0)-COUNTIF(K139,0)</f>
        <v>0</v>
      </c>
      <c r="I142" s="165">
        <f t="shared" si="2247"/>
        <v>0</v>
      </c>
      <c r="J142" s="187">
        <f t="shared" ref="J142" si="2291">IF($B139=$B133,J136+IF($F139&lt;&gt;$G139,(K139+$G141-$G140)/$F139,K139/$F139),IF($F139&lt;&gt;G139,(K139+$G141-$G140)/$F139,K139/$F139))</f>
        <v>0</v>
      </c>
      <c r="K142" s="7">
        <f t="shared" ref="K142:K143" si="2292">SUM(L142:R142)</f>
        <v>0</v>
      </c>
      <c r="L142" s="26">
        <f t="shared" ref="L142:R142" si="2293">L139</f>
        <v>0</v>
      </c>
      <c r="M142" s="26">
        <f t="shared" si="2293"/>
        <v>0</v>
      </c>
      <c r="N142" s="26">
        <f t="shared" si="2293"/>
        <v>0</v>
      </c>
      <c r="O142" s="26">
        <f t="shared" si="2293"/>
        <v>0</v>
      </c>
      <c r="P142" s="26">
        <f t="shared" si="2293"/>
        <v>0</v>
      </c>
      <c r="Q142" s="29">
        <f t="shared" si="2293"/>
        <v>0</v>
      </c>
      <c r="R142" s="23">
        <f t="shared" si="2293"/>
        <v>0</v>
      </c>
      <c r="S142" s="187">
        <f t="shared" ref="S142" si="2294">IF($B139=$B133,S136+IF($F139&lt;&gt;$G139,(T139+$G141-$G140)/$F139,T139/$F139),IF($F139&lt;&gt;P139,(T139+$G141-$G140)/$F139,T139/$F139))</f>
        <v>0</v>
      </c>
      <c r="T142" s="7">
        <f t="shared" ref="T142:T143" si="2295">SUM(U142:AA142)</f>
        <v>0</v>
      </c>
      <c r="U142" s="26">
        <f t="shared" ref="U142:AA142" si="2296">U139</f>
        <v>0</v>
      </c>
      <c r="V142" s="26">
        <f t="shared" si="2296"/>
        <v>0</v>
      </c>
      <c r="W142" s="26">
        <f t="shared" si="2296"/>
        <v>0</v>
      </c>
      <c r="X142" s="26">
        <f t="shared" si="2296"/>
        <v>0</v>
      </c>
      <c r="Y142" s="113">
        <f t="shared" si="2296"/>
        <v>0</v>
      </c>
      <c r="Z142" s="29">
        <f t="shared" si="2296"/>
        <v>0</v>
      </c>
      <c r="AA142" s="23">
        <f t="shared" si="2296"/>
        <v>0</v>
      </c>
      <c r="AB142" s="187">
        <f t="shared" ref="AB142" si="2297">IF($B139=$B133,AB136+IF($F139&lt;&gt;$G139,(AC139+$G141-$G140)/$F139,AC139/$F139),IF($F139&lt;&gt;Y139,(AC139+$G141-$G140)/$F139,AC139/$F139))</f>
        <v>0</v>
      </c>
      <c r="AC142" s="7">
        <f t="shared" ref="AC142:AC143" si="2298">SUM(AD142:AJ142)</f>
        <v>0</v>
      </c>
      <c r="AD142" s="26">
        <f t="shared" ref="AD142:AJ142" si="2299">AD139</f>
        <v>0</v>
      </c>
      <c r="AE142" s="26">
        <f t="shared" si="2299"/>
        <v>0</v>
      </c>
      <c r="AF142" s="26">
        <f t="shared" si="2299"/>
        <v>0</v>
      </c>
      <c r="AG142" s="26">
        <f t="shared" si="2299"/>
        <v>0</v>
      </c>
      <c r="AH142" s="113">
        <f t="shared" si="2299"/>
        <v>0</v>
      </c>
      <c r="AI142" s="29">
        <f t="shared" si="2299"/>
        <v>0</v>
      </c>
      <c r="AJ142" s="23">
        <f t="shared" si="2299"/>
        <v>0</v>
      </c>
      <c r="AK142" s="187">
        <f t="shared" ref="AK142" si="2300">IF($B139=$B133,AK136+IF($F139&lt;&gt;$G139,(AL139+$G141-$G140)/$F139,AL139/$F139),IF($F139&lt;&gt;AH139,(AL139+$G141-$G140)/$F139,AL139/$F139))</f>
        <v>0</v>
      </c>
      <c r="AL142" s="7">
        <f t="shared" ref="AL142:AL143" si="2301">SUM(AM142:AS142)</f>
        <v>0</v>
      </c>
      <c r="AM142" s="26">
        <f t="shared" ref="AM142:AS142" si="2302">AM139</f>
        <v>0</v>
      </c>
      <c r="AN142" s="26">
        <f t="shared" si="2302"/>
        <v>0</v>
      </c>
      <c r="AO142" s="26">
        <f t="shared" si="2302"/>
        <v>0</v>
      </c>
      <c r="AP142" s="26">
        <f t="shared" si="2302"/>
        <v>0</v>
      </c>
      <c r="AQ142" s="113">
        <f t="shared" si="2302"/>
        <v>0</v>
      </c>
      <c r="AR142" s="29">
        <f t="shared" si="2302"/>
        <v>0</v>
      </c>
      <c r="AS142" s="23">
        <f t="shared" si="2302"/>
        <v>0</v>
      </c>
      <c r="AT142" s="187">
        <f t="shared" ref="AT142" si="2303">IF($B139=$B133,AT136+IF($F139&lt;&gt;$G139,(AU139+$G141-$G140)/$F139,AU139/$F139),IF($F139&lt;&gt;AQ139,(AU139+$G141-$G140)/$F139,AU139/$F139))</f>
        <v>0</v>
      </c>
      <c r="AU142" s="7">
        <f t="shared" ref="AU142:AU143" si="2304">SUM(AV142:BB142)</f>
        <v>0</v>
      </c>
      <c r="AV142" s="6">
        <f t="shared" ref="AV142" si="2305">IF(SUM($AM$9:$AS$9)=SUM($AV$9:$BB$9),AV139,IF(AND(SUM($AV$9:$BB$9)&gt;42,SUM($AV$9:$BB$9)&lt;49),AV139,0))</f>
        <v>0</v>
      </c>
      <c r="AW142" s="6">
        <f t="shared" ref="AW142:BB142" si="2306">IF(SUM($AM$9:$AS$9)=SUM($AV$9:$BB$9),AW139,IF(AND(SUM($AV$9:$BB$9)&gt;42,SUM($AV$9:$BB$9)&lt;49),AW139,0))</f>
        <v>0</v>
      </c>
      <c r="AX142" s="6">
        <f t="shared" si="2306"/>
        <v>0</v>
      </c>
      <c r="AY142" s="6">
        <f t="shared" si="2306"/>
        <v>0</v>
      </c>
      <c r="AZ142" s="26">
        <f t="shared" si="2306"/>
        <v>0</v>
      </c>
      <c r="BA142" s="29">
        <f t="shared" si="2306"/>
        <v>0</v>
      </c>
      <c r="BB142" s="23">
        <f t="shared" si="2306"/>
        <v>0</v>
      </c>
    </row>
    <row r="143" spans="1:54" ht="15.75" customHeight="1" x14ac:dyDescent="0.2">
      <c r="A143" s="1">
        <f t="shared" ref="A143:A144" si="2307">A142</f>
        <v>0</v>
      </c>
      <c r="B143" s="313"/>
      <c r="C143" s="314"/>
      <c r="D143" s="314"/>
      <c r="E143" s="314"/>
      <c r="F143" s="31"/>
      <c r="G143" s="183"/>
      <c r="H143" s="123">
        <f t="shared" ref="H143" si="2308">IF($B139=$B133,H137+F143,$F143)</f>
        <v>0</v>
      </c>
      <c r="I143" s="165">
        <f t="shared" si="2247"/>
        <v>0</v>
      </c>
      <c r="J143" s="141">
        <f t="shared" ref="J143" si="2309">IF($H142=0,0,IF($B133=$B139,IF($H144&gt;0,$H144+J137,K139+J137),IF($H144&gt;0,$H144,K139)))</f>
        <v>0</v>
      </c>
      <c r="K143" s="7">
        <f t="shared" si="2292"/>
        <v>0</v>
      </c>
      <c r="L143" s="6"/>
      <c r="M143" s="6"/>
      <c r="N143" s="6"/>
      <c r="O143" s="6"/>
      <c r="P143" s="26"/>
      <c r="Q143" s="29"/>
      <c r="R143" s="23"/>
      <c r="S143" s="141">
        <f t="shared" ref="S143" si="2310">IF($H142=0,0,IF($B133=$B139,IF($H144&gt;0,$H144+S137,T139+S137),IF($H144&gt;0,$H144,T139)))</f>
        <v>0</v>
      </c>
      <c r="T143" s="7">
        <f t="shared" si="2295"/>
        <v>0</v>
      </c>
      <c r="U143" s="6"/>
      <c r="V143" s="6"/>
      <c r="W143" s="6"/>
      <c r="X143" s="6"/>
      <c r="Y143" s="26"/>
      <c r="Z143" s="29"/>
      <c r="AA143" s="23"/>
      <c r="AB143" s="141">
        <f t="shared" ref="AB143" si="2311">IF($H142=0,0,IF($B133=$B139,IF($H144&gt;0,$H144+AB137,AC139+AB137),IF($H144&gt;0,$H144,AC139)))</f>
        <v>0</v>
      </c>
      <c r="AC143" s="7">
        <f t="shared" si="2298"/>
        <v>0</v>
      </c>
      <c r="AD143" s="6"/>
      <c r="AE143" s="6"/>
      <c r="AF143" s="6"/>
      <c r="AG143" s="6"/>
      <c r="AH143" s="26"/>
      <c r="AI143" s="29"/>
      <c r="AJ143" s="23"/>
      <c r="AK143" s="141">
        <f t="shared" ref="AK143" si="2312">IF($H142=0,0,IF($B133=$B139,IF($H144&gt;0,$H144+AK137,AL139+AK137),IF($H144&gt;0,$H144,AL139)))</f>
        <v>0</v>
      </c>
      <c r="AL143" s="7">
        <f t="shared" si="2301"/>
        <v>0</v>
      </c>
      <c r="AM143" s="6"/>
      <c r="AN143" s="6"/>
      <c r="AO143" s="6"/>
      <c r="AP143" s="6"/>
      <c r="AQ143" s="26"/>
      <c r="AR143" s="29"/>
      <c r="AS143" s="23"/>
      <c r="AT143" s="141">
        <f t="shared" ref="AT143" si="2313">IF($H142=0,0,IF($B133=$B139,IF($H144&gt;0,$H144+AT137,AU139+AT137),IF($H144&gt;0,$H144,AU139)))</f>
        <v>0</v>
      </c>
      <c r="AU143" s="7">
        <f t="shared" si="2304"/>
        <v>0</v>
      </c>
      <c r="AV143" s="6"/>
      <c r="AW143" s="6"/>
      <c r="AX143" s="6"/>
      <c r="AY143" s="6"/>
      <c r="AZ143" s="26"/>
      <c r="BA143" s="29"/>
      <c r="BB143" s="23"/>
    </row>
    <row r="144" spans="1:54" ht="18.75" customHeight="1" thickBot="1" x14ac:dyDescent="0.25">
      <c r="A144" s="1">
        <f t="shared" si="2307"/>
        <v>0</v>
      </c>
      <c r="B144" s="323" t="str">
        <f>IF(B139="",Wydruk!$AE$6,IF(J140=0,Wydruk!$AE$7,IF(AND(G140&lt;G141,B139&lt;&gt;$B145),Wydruk!$AE$13,IF(AND($B139=$B133,$B139&lt;&gt;$B145),IF(OR(OR(J144&lt;4,J144&gt;5),OR(S144&lt;4,S144&gt;5),OR(AB144&lt;4,AB144&gt;5),OR(AK144&lt;4,AK144&gt;5),OR(AND(AT144&lt;4,AT144&gt;0),AT144&gt;5)),Wydruk!$AE$8,Wydruk!$AE$9),IF($B139=$B145,IF($F143&lt;&gt;0,Wydruk!$AE$12,Wydruk!$AE$10),IF(OR(OR(J140&lt;4,J140&gt;5),OR(S140&lt;4,S140&gt;5),OR(AB140&lt;4,AB140&gt;5),OR(AK140&lt;4,AK140&gt;5),OR(AND(AT140&lt;4,AT140&gt;0),AT140&gt;5)),Wydruk!$AE$8,Wydruk!$AE$11))))))</f>
        <v>Uzupełnij liczby godzin tygodniowego planu</v>
      </c>
      <c r="C144" s="324"/>
      <c r="D144" s="324"/>
      <c r="E144" s="324"/>
      <c r="F144" s="173">
        <f>lipiec!F144</f>
        <v>0</v>
      </c>
      <c r="G144" s="184">
        <f>lipiec!G144</f>
        <v>0</v>
      </c>
      <c r="H144" s="191">
        <f t="shared" ref="H144" si="2314">IF(OR($G144=0,$F144=0,$G144="",$F144=""),0,$G144/$F144)</f>
        <v>0</v>
      </c>
      <c r="I144" s="193"/>
      <c r="J144" s="176">
        <f t="shared" ref="J144" si="2315">IF($B133=$B139,IF(L139+L134&gt;0,1,0)+IF(M139+M134&gt;0,1,0)+IF(N139+N134&gt;0,1,0)+IF(O139+O134&gt;0,1,0)+IF(P139+P134&gt;0,1,0)+IF(Q139+Q134&gt;0,1,0)+IF(R139+R134&gt;0,1,0),J140)</f>
        <v>0</v>
      </c>
      <c r="K144" s="133">
        <f t="shared" ref="K144" si="2316">IF(OR($B139=$B145,J144=0,(K140-Q144+O144)&lt;=0),0,(K140-Q144+O144)/J144)</f>
        <v>0</v>
      </c>
      <c r="L144" s="137">
        <f t="shared" ref="L144" si="2317">IF(K144*(7-J141)&lt;=0,0,K144*(7-J141))</f>
        <v>0</v>
      </c>
      <c r="M144" s="311">
        <f t="shared" ref="M144" si="2318">ROUND(IF(OR(K141-K144*(7-J141)+P144&lt;0,$B139=$B145,K144&lt;=0,K141=0),0,IF(K141-K144*(7-J141)+P144&gt;Q144-O144+P144,Q144-O144+P144,K141-K144*(7-J141)+P144)),1)</f>
        <v>0</v>
      </c>
      <c r="N144" s="312"/>
      <c r="O144" s="139">
        <f t="shared" ref="O144" si="2319">IF(OR($B139=$B145,J140=0),0,IF($B139=$B133,J139,$F139))</f>
        <v>0</v>
      </c>
      <c r="P144" s="30">
        <f t="shared" ref="P144" si="2320">IF(OR($B139=$B145,J144=0),0,$G141-$G140)</f>
        <v>0</v>
      </c>
      <c r="Q144" s="134">
        <f t="shared" ref="Q144" si="2321">IF(OR($B139=$B145,J144=0),0,J143)</f>
        <v>0</v>
      </c>
      <c r="R144" s="138">
        <f t="shared" ref="R144" si="2322">IF($B139=$B145,0,K141)</f>
        <v>0</v>
      </c>
      <c r="S144" s="176">
        <f t="shared" ref="S144" si="2323">IF($B133=$B139,IF(U139+U134&gt;0,1,0)+IF(V139+V134&gt;0,1,0)+IF(W139+W134&gt;0,1,0)+IF(X139+X134&gt;0,1,0)+IF(Y139+Y134&gt;0,1,0)+IF(Z139+Z134&gt;0,1,0)+IF(AA139+AA134&gt;0,1,0),S140)</f>
        <v>0</v>
      </c>
      <c r="T144" s="133">
        <f t="shared" ref="T144" si="2324">IF(OR($B139=$B145,S144=0,(T140-Z144+X144)&lt;=0),0,(T140-Z144+X144)/S144)</f>
        <v>0</v>
      </c>
      <c r="U144" s="137">
        <f t="shared" ref="U144" si="2325">IF(T144*(7-S141)&lt;=0,0,T144*(7-S141))</f>
        <v>0</v>
      </c>
      <c r="V144" s="311">
        <f t="shared" ref="V144" si="2326">ROUND(IF(OR(T141-T144*(7-S141)+Y144&lt;0,$B139=$B145,T144&lt;=0,T141=0),0,IF(T141-T144*(7-S141)+Y144&gt;Z144-X144+Y144,Z144-X144+Y144,T141-T144*(7-S141)+Y144)),1)</f>
        <v>0</v>
      </c>
      <c r="W144" s="312"/>
      <c r="X144" s="139">
        <f t="shared" ref="X144" si="2327">IF(OR($B139=$B145,S140=0),0,IF($B139=$B133,S139,$F139))</f>
        <v>0</v>
      </c>
      <c r="Y144" s="30">
        <f t="shared" ref="Y144" si="2328">IF(OR($B139=$B145,S144=0),0,$G141-$G140)</f>
        <v>0</v>
      </c>
      <c r="Z144" s="134">
        <f t="shared" ref="Z144" si="2329">IF(OR($B139=$B145,S144=0),0,S143)</f>
        <v>0</v>
      </c>
      <c r="AA144" s="138">
        <f t="shared" ref="AA144" si="2330">IF($B139=$B145,0,T141)</f>
        <v>0</v>
      </c>
      <c r="AB144" s="176">
        <f t="shared" ref="AB144" si="2331">IF($B133=$B139,IF(AD139+AD134&gt;0,1,0)+IF(AE139+AE134&gt;0,1,0)+IF(AF139+AF134&gt;0,1,0)+IF(AG139+AG134&gt;0,1,0)+IF(AH139+AH134&gt;0,1,0)+IF(AI139+AI134&gt;0,1,0)+IF(AJ139+AJ134&gt;0,1,0),AB140)</f>
        <v>0</v>
      </c>
      <c r="AC144" s="133">
        <f t="shared" ref="AC144" si="2332">IF(OR($B139=$B145,AB144=0,(AC140-AI144+AG144)&lt;=0),0,(AC140-AI144+AG144)/AB144)</f>
        <v>0</v>
      </c>
      <c r="AD144" s="137">
        <f t="shared" ref="AD144" si="2333">IF(AC144*(7-AB141)&lt;=0,0,AC144*(7-AB141))</f>
        <v>0</v>
      </c>
      <c r="AE144" s="311">
        <f t="shared" ref="AE144" si="2334">ROUND(IF(OR(AC141-AC144*(7-AB141)+AH144&lt;0,$B139=$B145,AC144&lt;=0,AC141=0),0,IF(AC141-AC144*(7-AB141)+AH144&gt;AI144-AG144+AH144,AI144-AG144+AH144,AC141-AC144*(7-AB141)+AH144)),1)</f>
        <v>0</v>
      </c>
      <c r="AF144" s="312"/>
      <c r="AG144" s="139">
        <f t="shared" ref="AG144" si="2335">IF(OR($B139=$B145,AB140=0),0,IF($B139=$B133,AB139,$F139))</f>
        <v>0</v>
      </c>
      <c r="AH144" s="30">
        <f t="shared" ref="AH144" si="2336">IF(OR($B139=$B145,AB144=0),0,$G141-$G140)</f>
        <v>0</v>
      </c>
      <c r="AI144" s="134">
        <f t="shared" ref="AI144" si="2337">IF(OR($B139=$B145,AB144=0),0,AB143)</f>
        <v>0</v>
      </c>
      <c r="AJ144" s="138">
        <f t="shared" ref="AJ144" si="2338">IF($B139=$B145,0,AC141)</f>
        <v>0</v>
      </c>
      <c r="AK144" s="176">
        <f t="shared" ref="AK144" si="2339">IF($B133=$B139,IF(AM139+AM134&gt;0,1,0)+IF(AN139+AN134&gt;0,1,0)+IF(AO139+AO134&gt;0,1,0)+IF(AP139+AP134&gt;0,1,0)+IF(AQ139+AQ134&gt;0,1,0)+IF(AR139+AR134&gt;0,1,0)+IF(AS139+AS134&gt;0,1,0),AK140)</f>
        <v>0</v>
      </c>
      <c r="AL144" s="133">
        <f t="shared" ref="AL144" si="2340">IF(OR($B139=$B145,AK144=0,(AL140-AR144+AP144)&lt;=0),0,(AL140-AR144+AP144)/AK144)</f>
        <v>0</v>
      </c>
      <c r="AM144" s="137">
        <f t="shared" ref="AM144" si="2341">IF(AL144*(7-AK141)&lt;=0,0,AL144*(7-AK141))</f>
        <v>0</v>
      </c>
      <c r="AN144" s="311">
        <f t="shared" ref="AN144" si="2342">ROUND(IF(OR(AL141-AL144*(7-AK141)+AQ144&lt;0,$B139=$B145,AL144&lt;=0,AL141=0),0,IF(AL141-AL144*(7-AK141)+AQ144&gt;AR144-AP144+AQ144,AR144-AP144+AQ144,AL141-AL144*(7-AK141)+AQ144)),1)</f>
        <v>0</v>
      </c>
      <c r="AO144" s="312"/>
      <c r="AP144" s="139">
        <f t="shared" ref="AP144" si="2343">IF(OR($B139=$B145,AK140=0),0,IF($B139=$B133,AK139,$F139))</f>
        <v>0</v>
      </c>
      <c r="AQ144" s="30">
        <f t="shared" ref="AQ144" si="2344">IF(OR($B139=$B145,AK144=0),0,$G141-$G140)</f>
        <v>0</v>
      </c>
      <c r="AR144" s="134">
        <f t="shared" ref="AR144" si="2345">IF(OR($B139=$B145,AK144=0),0,AK143)</f>
        <v>0</v>
      </c>
      <c r="AS144" s="138">
        <f t="shared" ref="AS144" si="2346">IF($B139=$B145,0,AL141)</f>
        <v>0</v>
      </c>
      <c r="AT144" s="176">
        <f t="shared" ref="AT144" si="2347">IF($B133=$B139,IF(AV139+AV134&gt;0,1,0)+IF(AW139+AW134&gt;0,1,0)+IF(AX139+AX134&gt;0,1,0)+IF(AY139+AY134&gt;0,1,0)+IF(AZ139+AZ134&gt;0,1,0)+IF(BA139+BA134&gt;0,1,0)+IF(BB139+BB134&gt;0,1,0),AT140)</f>
        <v>0</v>
      </c>
      <c r="AU144" s="133">
        <f t="shared" ref="AU144" si="2348">IF(OR($B139=$B145,AT144=0,(AU140-BA144+AY144)&lt;=0),0,(AU140-BA144+AY144)/AT144)</f>
        <v>0</v>
      </c>
      <c r="AV144" s="137">
        <f t="shared" ref="AV144" si="2349">IF(AU144*(7-AT141)&lt;=0,0,AU144*(7-AT141))</f>
        <v>0</v>
      </c>
      <c r="AW144" s="311">
        <f t="shared" ref="AW144" si="2350">ROUND(IF(OR(AU141-AU144*(7-AT141)+AZ144&lt;0,$B139=$B145,AU144&lt;=0,AU141=0),0,IF(AU141-AU144*(7-AT141)+AZ144&gt;BA144-AY144+AZ144,BA144-AY144+AZ144,AU141-AU144*(7-AT141)+AZ144)),1)</f>
        <v>0</v>
      </c>
      <c r="AX144" s="312"/>
      <c r="AY144" s="139">
        <f t="shared" ref="AY144" si="2351">IF(OR($B139=$B145,AT140=0),0,IF($B139=$B133,AT139,$F139))</f>
        <v>0</v>
      </c>
      <c r="AZ144" s="30">
        <f t="shared" ref="AZ144" si="2352">IF(OR($B139=$B145,AT144=0),0,$G141-$G140)</f>
        <v>0</v>
      </c>
      <c r="BA144" s="134">
        <f t="shared" ref="BA144" si="2353">IF(OR($B139=$B145,AT144=0),0,AT143)</f>
        <v>0</v>
      </c>
      <c r="BB144" s="138">
        <f t="shared" ref="BB144" si="2354">IF($B139=$B145,0,AU141)</f>
        <v>0</v>
      </c>
    </row>
    <row r="145" spans="1:54" ht="15.75" x14ac:dyDescent="0.2">
      <c r="A145" s="1">
        <f t="shared" ref="A145" si="2355">IF(B145="","1. Niewypełnione",B145)</f>
        <v>0</v>
      </c>
      <c r="B145" s="320">
        <f>lipiec!B145</f>
        <v>0</v>
      </c>
      <c r="C145" s="321">
        <f>lipiec!C145</f>
        <v>0</v>
      </c>
      <c r="D145" s="321">
        <f>lipiec!D145</f>
        <v>0</v>
      </c>
      <c r="E145" s="321">
        <f>lipiec!E145</f>
        <v>0</v>
      </c>
      <c r="F145" s="177">
        <f>lipiec!F145</f>
        <v>18</v>
      </c>
      <c r="G145" s="185">
        <f>lipiec!G145</f>
        <v>18</v>
      </c>
      <c r="H145" s="177"/>
      <c r="I145" s="192">
        <f t="shared" ref="I145:I149" si="2356">K145+T145+AC145+AL145+AU145</f>
        <v>0</v>
      </c>
      <c r="J145" s="186">
        <f t="shared" ref="J145" si="2357">IF(OR($B145=$B151,J148=0),0,ROUND((K146+P150)/J148,0))</f>
        <v>0</v>
      </c>
      <c r="K145" s="51">
        <f t="shared" ref="K145:K146" si="2358">SUM(L145:R145)</f>
        <v>0</v>
      </c>
      <c r="L145" s="52">
        <f>lipiec!L145</f>
        <v>0</v>
      </c>
      <c r="M145" s="52">
        <f>lipiec!M145</f>
        <v>0</v>
      </c>
      <c r="N145" s="52">
        <f>lipiec!N145</f>
        <v>0</v>
      </c>
      <c r="O145" s="52">
        <f>lipiec!O145</f>
        <v>0</v>
      </c>
      <c r="P145" s="53">
        <f>lipiec!P145</f>
        <v>0</v>
      </c>
      <c r="Q145" s="54">
        <f>lipiec!Q145</f>
        <v>0</v>
      </c>
      <c r="R145" s="55">
        <f>lipiec!R145</f>
        <v>0</v>
      </c>
      <c r="S145" s="188">
        <f t="shared" ref="S145" si="2359">IF(OR($B145=$B151,S148=0),0,ROUND((T146+Y150)/S148,0))</f>
        <v>0</v>
      </c>
      <c r="T145" s="51">
        <f t="shared" ref="T145:T146" si="2360">SUM(U145:AA145)</f>
        <v>0</v>
      </c>
      <c r="U145" s="52">
        <f>lipiec!U145</f>
        <v>0</v>
      </c>
      <c r="V145" s="52">
        <f>lipiec!V145</f>
        <v>0</v>
      </c>
      <c r="W145" s="52">
        <f>lipiec!W145</f>
        <v>0</v>
      </c>
      <c r="X145" s="52">
        <f>lipiec!X145</f>
        <v>0</v>
      </c>
      <c r="Y145" s="53">
        <f>lipiec!Y145</f>
        <v>0</v>
      </c>
      <c r="Z145" s="54">
        <f>lipiec!Z145</f>
        <v>0</v>
      </c>
      <c r="AA145" s="55">
        <f>lipiec!AA145</f>
        <v>0</v>
      </c>
      <c r="AB145" s="188">
        <f t="shared" ref="AB145" si="2361">IF(OR($B145=$B151,AB148=0),0,ROUND((AC146+AH150)/AB148,0))</f>
        <v>0</v>
      </c>
      <c r="AC145" s="51">
        <f t="shared" ref="AC145:AC146" si="2362">SUM(AD145:AJ145)</f>
        <v>0</v>
      </c>
      <c r="AD145" s="52">
        <f>lipiec!AD145</f>
        <v>0</v>
      </c>
      <c r="AE145" s="52">
        <f>lipiec!AE145</f>
        <v>0</v>
      </c>
      <c r="AF145" s="52">
        <f>lipiec!AF145</f>
        <v>0</v>
      </c>
      <c r="AG145" s="52">
        <f>lipiec!AG145</f>
        <v>0</v>
      </c>
      <c r="AH145" s="53">
        <f>lipiec!AH145</f>
        <v>0</v>
      </c>
      <c r="AI145" s="54">
        <f>lipiec!AI145</f>
        <v>0</v>
      </c>
      <c r="AJ145" s="55">
        <f>lipiec!AJ145</f>
        <v>0</v>
      </c>
      <c r="AK145" s="188">
        <f t="shared" ref="AK145" si="2363">IF(OR($B145=$B151,AK148=0),0,ROUND((AL146+AQ150)/AK148,0))</f>
        <v>0</v>
      </c>
      <c r="AL145" s="51">
        <f t="shared" ref="AL145:AL146" si="2364">SUM(AM145:AS145)</f>
        <v>0</v>
      </c>
      <c r="AM145" s="52">
        <f>lipiec!AM145</f>
        <v>0</v>
      </c>
      <c r="AN145" s="52">
        <f>lipiec!AN145</f>
        <v>0</v>
      </c>
      <c r="AO145" s="52">
        <f>lipiec!AO145</f>
        <v>0</v>
      </c>
      <c r="AP145" s="52">
        <f>lipiec!AP145</f>
        <v>0</v>
      </c>
      <c r="AQ145" s="53">
        <f>lipiec!AQ145</f>
        <v>0</v>
      </c>
      <c r="AR145" s="54">
        <f>lipiec!AR145</f>
        <v>0</v>
      </c>
      <c r="AS145" s="55">
        <f>lipiec!AS145</f>
        <v>0</v>
      </c>
      <c r="AT145" s="188">
        <f t="shared" ref="AT145" si="2365">IF(OR($B145=$B151,AT148=0),0,ROUND((AU146+AZ150)/AT148,0))</f>
        <v>0</v>
      </c>
      <c r="AU145" s="51">
        <f t="shared" ref="AU145:AU146" si="2366">SUM(AV145:BB145)</f>
        <v>0</v>
      </c>
      <c r="AV145" s="52">
        <f t="shared" ref="AV145" si="2367">IF(SUM($AM$9:$AS$9)=SUM($AV$9:$BB$9),AM145,IF(AND(SUM($AV$9:$BB$9)&gt;42,SUM($AV$9:$BB$9)&lt;49),AM145,0))</f>
        <v>0</v>
      </c>
      <c r="AW145" s="52">
        <f t="shared" ref="AW145" si="2368">IF(SUM($AM$9:$AS$9)=SUM($AV$9:$BB$9),AN145,IF(AND(SUM($AV$9:$BB$9)&gt;42,SUM($AV$9:$BB$9)&lt;49),AN145,0))</f>
        <v>0</v>
      </c>
      <c r="AX145" s="52">
        <f t="shared" ref="AX145" si="2369">IF(SUM($AM$9:$AS$9)=SUM($AV$9:$BB$9),AO145,IF(AND(SUM($AV$9:$BB$9)&gt;42,SUM($AV$9:$BB$9)&lt;49),AO145,0))</f>
        <v>0</v>
      </c>
      <c r="AY145" s="52">
        <f t="shared" ref="AY145" si="2370">IF(SUM($AM$9:$AS$9)=SUM($AV$9:$BB$9),AP145,IF(AND(SUM($AV$9:$BB$9)&gt;42,SUM($AV$9:$BB$9)&lt;49),AP145,0))</f>
        <v>0</v>
      </c>
      <c r="AZ145" s="53">
        <f t="shared" ref="AZ145" si="2371">IF(SUM($AM$9:$AS$9)=SUM($AV$9:$BB$9),AQ145,IF(AND(SUM($AV$9:$BB$9)&gt;42,SUM($AV$9:$BB$9)&lt;49),AQ145,0))</f>
        <v>0</v>
      </c>
      <c r="BA145" s="54">
        <f t="shared" ref="BA145" si="2372">IF(SUM($AM$9:$AS$9)=SUM($AV$9:$BB$9),AR145,IF(AND(SUM($AV$9:$BB$9)&gt;42,SUM($AV$9:$BB$9)&lt;49),AR145,0))</f>
        <v>0</v>
      </c>
      <c r="BB145" s="55">
        <f t="shared" ref="BB145" si="2373">IF(SUM($AM$9:$AS$9)=SUM($AV$9:$BB$9),AS145,IF(AND(SUM($AV$9:$BB$9)&gt;42,SUM($AV$9:$BB$9)&lt;49),AS145,0))</f>
        <v>0</v>
      </c>
    </row>
    <row r="146" spans="1:54" ht="12.75" hidden="1" customHeight="1" x14ac:dyDescent="0.2">
      <c r="B146" s="93"/>
      <c r="C146" s="94"/>
      <c r="D146" s="95"/>
      <c r="E146" s="115"/>
      <c r="F146" s="140" t="b">
        <f t="shared" ref="F146" si="2374">IF($B139=$B145,OR(F140,G145&lt;F145),G145&lt;F145)</f>
        <v>0</v>
      </c>
      <c r="G146" s="189">
        <f t="shared" ref="G146" si="2375">IF(AND($B139=$B145,$B139&lt;&gt;"",$B139&lt;&gt;0),G145+G140,G145)</f>
        <v>18</v>
      </c>
      <c r="H146" s="120"/>
      <c r="I146" s="165">
        <f t="shared" si="2356"/>
        <v>0</v>
      </c>
      <c r="J146" s="194">
        <f t="shared" ref="J146" si="2376">7-COUNTIF(L145:R145,0)-COUNTIF(L145:R145,"")</f>
        <v>0</v>
      </c>
      <c r="K146" s="22">
        <f t="shared" si="2358"/>
        <v>0</v>
      </c>
      <c r="L146" s="35">
        <f t="shared" ref="L146:R146" si="2377">IF($B139=$B145,L145+L140,L145)</f>
        <v>0</v>
      </c>
      <c r="M146" s="35">
        <f t="shared" si="2377"/>
        <v>0</v>
      </c>
      <c r="N146" s="35">
        <f t="shared" si="2377"/>
        <v>0</v>
      </c>
      <c r="O146" s="35">
        <f t="shared" si="2377"/>
        <v>0</v>
      </c>
      <c r="P146" s="36">
        <f t="shared" si="2377"/>
        <v>0</v>
      </c>
      <c r="Q146" s="37">
        <f t="shared" si="2377"/>
        <v>0</v>
      </c>
      <c r="R146" s="38">
        <f t="shared" si="2377"/>
        <v>0</v>
      </c>
      <c r="S146" s="194">
        <f t="shared" ref="S146" si="2378">7-COUNTIF(U145:AA145,0)-COUNTIF(U145:AA145,"")</f>
        <v>0</v>
      </c>
      <c r="T146" s="22">
        <f t="shared" si="2360"/>
        <v>0</v>
      </c>
      <c r="U146" s="35">
        <f t="shared" ref="U146:AA146" si="2379">IF($B139=$B145,U145+U140,U145)</f>
        <v>0</v>
      </c>
      <c r="V146" s="35">
        <f t="shared" si="2379"/>
        <v>0</v>
      </c>
      <c r="W146" s="35">
        <f t="shared" si="2379"/>
        <v>0</v>
      </c>
      <c r="X146" s="35">
        <f t="shared" si="2379"/>
        <v>0</v>
      </c>
      <c r="Y146" s="36">
        <f t="shared" si="2379"/>
        <v>0</v>
      </c>
      <c r="Z146" s="37">
        <f t="shared" si="2379"/>
        <v>0</v>
      </c>
      <c r="AA146" s="38">
        <f t="shared" si="2379"/>
        <v>0</v>
      </c>
      <c r="AB146" s="194">
        <f t="shared" ref="AB146" si="2380">7-COUNTIF(AD145:AJ145,0)-COUNTIF(AD145:AJ145,"")</f>
        <v>0</v>
      </c>
      <c r="AC146" s="22">
        <f t="shared" si="2362"/>
        <v>0</v>
      </c>
      <c r="AD146" s="35">
        <f t="shared" ref="AD146:AJ146" si="2381">IF($B139=$B145,AD145+AD140,AD145)</f>
        <v>0</v>
      </c>
      <c r="AE146" s="35">
        <f t="shared" si="2381"/>
        <v>0</v>
      </c>
      <c r="AF146" s="35">
        <f t="shared" si="2381"/>
        <v>0</v>
      </c>
      <c r="AG146" s="35">
        <f t="shared" si="2381"/>
        <v>0</v>
      </c>
      <c r="AH146" s="36">
        <f t="shared" si="2381"/>
        <v>0</v>
      </c>
      <c r="AI146" s="37">
        <f t="shared" si="2381"/>
        <v>0</v>
      </c>
      <c r="AJ146" s="38">
        <f t="shared" si="2381"/>
        <v>0</v>
      </c>
      <c r="AK146" s="194">
        <f t="shared" ref="AK146" si="2382">7-COUNTIF(AM145:AS145,0)-COUNTIF(AM145:AS145,"")</f>
        <v>0</v>
      </c>
      <c r="AL146" s="22">
        <f t="shared" si="2364"/>
        <v>0</v>
      </c>
      <c r="AM146" s="35">
        <f t="shared" ref="AM146:AS146" si="2383">IF($B139=$B145,AM145+AM140,AM145)</f>
        <v>0</v>
      </c>
      <c r="AN146" s="35">
        <f t="shared" si="2383"/>
        <v>0</v>
      </c>
      <c r="AO146" s="35">
        <f t="shared" si="2383"/>
        <v>0</v>
      </c>
      <c r="AP146" s="35">
        <f t="shared" si="2383"/>
        <v>0</v>
      </c>
      <c r="AQ146" s="36">
        <f t="shared" si="2383"/>
        <v>0</v>
      </c>
      <c r="AR146" s="37">
        <f t="shared" si="2383"/>
        <v>0</v>
      </c>
      <c r="AS146" s="38">
        <f t="shared" si="2383"/>
        <v>0</v>
      </c>
      <c r="AT146" s="194">
        <f t="shared" ref="AT146" si="2384">7-COUNTIF(AV145:BB145,0)-COUNTIF(AV145:BB145,"")</f>
        <v>0</v>
      </c>
      <c r="AU146" s="22">
        <f t="shared" si="2366"/>
        <v>0</v>
      </c>
      <c r="AV146" s="35">
        <f t="shared" ref="AV146:BB146" si="2385">IF($B139=$B145,AV145+AV140,AV145)</f>
        <v>0</v>
      </c>
      <c r="AW146" s="35">
        <f t="shared" si="2385"/>
        <v>0</v>
      </c>
      <c r="AX146" s="35">
        <f t="shared" si="2385"/>
        <v>0</v>
      </c>
      <c r="AY146" s="35">
        <f t="shared" si="2385"/>
        <v>0</v>
      </c>
      <c r="AZ146" s="36">
        <f t="shared" si="2385"/>
        <v>0</v>
      </c>
      <c r="BA146" s="37">
        <f t="shared" si="2385"/>
        <v>0</v>
      </c>
      <c r="BB146" s="38">
        <f t="shared" si="2385"/>
        <v>0</v>
      </c>
    </row>
    <row r="147" spans="1:54" ht="15" hidden="1" customHeight="1" x14ac:dyDescent="0.2">
      <c r="B147" s="116"/>
      <c r="C147" s="117"/>
      <c r="D147" s="118"/>
      <c r="E147" s="119"/>
      <c r="F147" s="92"/>
      <c r="G147" s="190">
        <f t="shared" ref="G147" si="2386">IF(AND($B139=$B145,$B139&lt;&gt;"",$B139&lt;&gt;0),F145+G141,F145)</f>
        <v>18</v>
      </c>
      <c r="H147" s="121"/>
      <c r="I147" s="165">
        <f t="shared" si="2356"/>
        <v>0</v>
      </c>
      <c r="J147" s="195">
        <f t="shared" ref="J147" si="2387">IF($B145=$B139,COUNTIF(L147:R147,0),COUNTIF(L148:R148,0)+COUNTIF(L148:R148,""))</f>
        <v>7</v>
      </c>
      <c r="K147" s="39">
        <f t="shared" ref="K147:R147" si="2388">IF($B139=$B145,K148+K141,K148)</f>
        <v>0</v>
      </c>
      <c r="L147" s="40">
        <f t="shared" si="2388"/>
        <v>0</v>
      </c>
      <c r="M147" s="40">
        <f t="shared" si="2388"/>
        <v>0</v>
      </c>
      <c r="N147" s="40">
        <f t="shared" si="2388"/>
        <v>0</v>
      </c>
      <c r="O147" s="40">
        <f t="shared" si="2388"/>
        <v>0</v>
      </c>
      <c r="P147" s="41">
        <f t="shared" si="2388"/>
        <v>0</v>
      </c>
      <c r="Q147" s="42">
        <f t="shared" si="2388"/>
        <v>0</v>
      </c>
      <c r="R147" s="43">
        <f t="shared" si="2388"/>
        <v>0</v>
      </c>
      <c r="S147" s="195">
        <f t="shared" ref="S147" si="2389">IF($B145=$B139,COUNTIF(U147:AA147,0),COUNTIF(U148:AA148,0)+COUNTIF(U148:AA148,""))</f>
        <v>7</v>
      </c>
      <c r="T147" s="39">
        <f t="shared" ref="T147:AA147" si="2390">IF($B139=$B145,T148+T141,T148)</f>
        <v>0</v>
      </c>
      <c r="U147" s="40">
        <f t="shared" si="2390"/>
        <v>0</v>
      </c>
      <c r="V147" s="40">
        <f t="shared" si="2390"/>
        <v>0</v>
      </c>
      <c r="W147" s="40">
        <f t="shared" si="2390"/>
        <v>0</v>
      </c>
      <c r="X147" s="40">
        <f t="shared" si="2390"/>
        <v>0</v>
      </c>
      <c r="Y147" s="41">
        <f t="shared" si="2390"/>
        <v>0</v>
      </c>
      <c r="Z147" s="42">
        <f t="shared" si="2390"/>
        <v>0</v>
      </c>
      <c r="AA147" s="43">
        <f t="shared" si="2390"/>
        <v>0</v>
      </c>
      <c r="AB147" s="195">
        <f t="shared" ref="AB147" si="2391">IF($B145=$B139,COUNTIF(AD147:AJ147,0),COUNTIF(AD148:AJ148,0)+COUNTIF(AD148:AJ148,""))</f>
        <v>7</v>
      </c>
      <c r="AC147" s="39">
        <f t="shared" ref="AC147:AJ147" si="2392">IF($B139=$B145,AC148+AC141,AC148)</f>
        <v>0</v>
      </c>
      <c r="AD147" s="40">
        <f t="shared" si="2392"/>
        <v>0</v>
      </c>
      <c r="AE147" s="40">
        <f t="shared" si="2392"/>
        <v>0</v>
      </c>
      <c r="AF147" s="40">
        <f t="shared" si="2392"/>
        <v>0</v>
      </c>
      <c r="AG147" s="40">
        <f t="shared" si="2392"/>
        <v>0</v>
      </c>
      <c r="AH147" s="41">
        <f t="shared" si="2392"/>
        <v>0</v>
      </c>
      <c r="AI147" s="42">
        <f t="shared" si="2392"/>
        <v>0</v>
      </c>
      <c r="AJ147" s="43">
        <f t="shared" si="2392"/>
        <v>0</v>
      </c>
      <c r="AK147" s="195">
        <f t="shared" ref="AK147" si="2393">IF($B145=$B139,COUNTIF(AM147:AS147,0),COUNTIF(AM148:AS148,0)+COUNTIF(AM148:AS148,""))</f>
        <v>7</v>
      </c>
      <c r="AL147" s="39">
        <f t="shared" ref="AL147:AS147" si="2394">IF($B139=$B145,AL148+AL141,AL148)</f>
        <v>0</v>
      </c>
      <c r="AM147" s="40">
        <f t="shared" si="2394"/>
        <v>0</v>
      </c>
      <c r="AN147" s="40">
        <f t="shared" si="2394"/>
        <v>0</v>
      </c>
      <c r="AO147" s="40">
        <f t="shared" si="2394"/>
        <v>0</v>
      </c>
      <c r="AP147" s="40">
        <f t="shared" si="2394"/>
        <v>0</v>
      </c>
      <c r="AQ147" s="41">
        <f t="shared" si="2394"/>
        <v>0</v>
      </c>
      <c r="AR147" s="42">
        <f t="shared" si="2394"/>
        <v>0</v>
      </c>
      <c r="AS147" s="43">
        <f t="shared" si="2394"/>
        <v>0</v>
      </c>
      <c r="AT147" s="195">
        <f t="shared" ref="AT147" si="2395">IF($B145=$B139,COUNTIF(AV147:BB147,0),COUNTIF(AV148:BB148,0)+COUNTIF(AV148:BB148,""))</f>
        <v>7</v>
      </c>
      <c r="AU147" s="39">
        <f t="shared" ref="AU147:BB147" si="2396">IF($B139=$B145,AU148+AU141,AU148)</f>
        <v>0</v>
      </c>
      <c r="AV147" s="40">
        <f t="shared" si="2396"/>
        <v>0</v>
      </c>
      <c r="AW147" s="40">
        <f t="shared" si="2396"/>
        <v>0</v>
      </c>
      <c r="AX147" s="40">
        <f t="shared" si="2396"/>
        <v>0</v>
      </c>
      <c r="AY147" s="40">
        <f t="shared" si="2396"/>
        <v>0</v>
      </c>
      <c r="AZ147" s="41">
        <f t="shared" si="2396"/>
        <v>0</v>
      </c>
      <c r="BA147" s="42">
        <f t="shared" si="2396"/>
        <v>0</v>
      </c>
      <c r="BB147" s="43">
        <f t="shared" si="2396"/>
        <v>0</v>
      </c>
    </row>
    <row r="148" spans="1:54" ht="15.75" customHeight="1" x14ac:dyDescent="0.2">
      <c r="A148" s="1">
        <f t="shared" ref="A148" si="2397">A145</f>
        <v>0</v>
      </c>
      <c r="B148" s="313">
        <f t="shared" ref="B148" si="2398">B142+1</f>
        <v>22</v>
      </c>
      <c r="C148" s="314"/>
      <c r="D148" s="314"/>
      <c r="E148" s="314"/>
      <c r="F148" s="31"/>
      <c r="G148" s="183"/>
      <c r="H148" s="122">
        <f t="shared" ref="H148" si="2399">5-COUNTIF(AU145,0)-COUNTIF(AL145,0)-COUNTIF(AC145,0)-COUNTIF(T145,0)-COUNTIF(K145,0)</f>
        <v>0</v>
      </c>
      <c r="I148" s="165">
        <f t="shared" si="2356"/>
        <v>0</v>
      </c>
      <c r="J148" s="187">
        <f t="shared" ref="J148" si="2400">IF($B145=$B139,J142+IF($F145&lt;&gt;$G145,(K145+$G147-$G146)/$F145,K145/$F145),IF($F145&lt;&gt;G145,(K145+$G147-$G146)/$F145,K145/$F145))</f>
        <v>0</v>
      </c>
      <c r="K148" s="7">
        <f t="shared" ref="K148:K149" si="2401">SUM(L148:R148)</f>
        <v>0</v>
      </c>
      <c r="L148" s="26">
        <f t="shared" ref="L148:R148" si="2402">L145</f>
        <v>0</v>
      </c>
      <c r="M148" s="26">
        <f t="shared" si="2402"/>
        <v>0</v>
      </c>
      <c r="N148" s="26">
        <f t="shared" si="2402"/>
        <v>0</v>
      </c>
      <c r="O148" s="26">
        <f t="shared" si="2402"/>
        <v>0</v>
      </c>
      <c r="P148" s="26">
        <f t="shared" si="2402"/>
        <v>0</v>
      </c>
      <c r="Q148" s="29">
        <f t="shared" si="2402"/>
        <v>0</v>
      </c>
      <c r="R148" s="23">
        <f t="shared" si="2402"/>
        <v>0</v>
      </c>
      <c r="S148" s="187">
        <f t="shared" ref="S148" si="2403">IF($B145=$B139,S142+IF($F145&lt;&gt;$G145,(T145+$G147-$G146)/$F145,T145/$F145),IF($F145&lt;&gt;P145,(T145+$G147-$G146)/$F145,T145/$F145))</f>
        <v>0</v>
      </c>
      <c r="T148" s="7">
        <f t="shared" ref="T148:T149" si="2404">SUM(U148:AA148)</f>
        <v>0</v>
      </c>
      <c r="U148" s="26">
        <f t="shared" ref="U148:AA148" si="2405">U145</f>
        <v>0</v>
      </c>
      <c r="V148" s="26">
        <f t="shared" si="2405"/>
        <v>0</v>
      </c>
      <c r="W148" s="26">
        <f t="shared" si="2405"/>
        <v>0</v>
      </c>
      <c r="X148" s="26">
        <f t="shared" si="2405"/>
        <v>0</v>
      </c>
      <c r="Y148" s="113">
        <f t="shared" si="2405"/>
        <v>0</v>
      </c>
      <c r="Z148" s="29">
        <f t="shared" si="2405"/>
        <v>0</v>
      </c>
      <c r="AA148" s="23">
        <f t="shared" si="2405"/>
        <v>0</v>
      </c>
      <c r="AB148" s="187">
        <f t="shared" ref="AB148" si="2406">IF($B145=$B139,AB142+IF($F145&lt;&gt;$G145,(AC145+$G147-$G146)/$F145,AC145/$F145),IF($F145&lt;&gt;Y145,(AC145+$G147-$G146)/$F145,AC145/$F145))</f>
        <v>0</v>
      </c>
      <c r="AC148" s="7">
        <f t="shared" ref="AC148:AC149" si="2407">SUM(AD148:AJ148)</f>
        <v>0</v>
      </c>
      <c r="AD148" s="26">
        <f t="shared" ref="AD148:AJ148" si="2408">AD145</f>
        <v>0</v>
      </c>
      <c r="AE148" s="26">
        <f t="shared" si="2408"/>
        <v>0</v>
      </c>
      <c r="AF148" s="26">
        <f t="shared" si="2408"/>
        <v>0</v>
      </c>
      <c r="AG148" s="26">
        <f t="shared" si="2408"/>
        <v>0</v>
      </c>
      <c r="AH148" s="113">
        <f t="shared" si="2408"/>
        <v>0</v>
      </c>
      <c r="AI148" s="29">
        <f t="shared" si="2408"/>
        <v>0</v>
      </c>
      <c r="AJ148" s="23">
        <f t="shared" si="2408"/>
        <v>0</v>
      </c>
      <c r="AK148" s="187">
        <f t="shared" ref="AK148" si="2409">IF($B145=$B139,AK142+IF($F145&lt;&gt;$G145,(AL145+$G147-$G146)/$F145,AL145/$F145),IF($F145&lt;&gt;AH145,(AL145+$G147-$G146)/$F145,AL145/$F145))</f>
        <v>0</v>
      </c>
      <c r="AL148" s="7">
        <f t="shared" ref="AL148:AL149" si="2410">SUM(AM148:AS148)</f>
        <v>0</v>
      </c>
      <c r="AM148" s="26">
        <f t="shared" ref="AM148:AS148" si="2411">AM145</f>
        <v>0</v>
      </c>
      <c r="AN148" s="26">
        <f t="shared" si="2411"/>
        <v>0</v>
      </c>
      <c r="AO148" s="26">
        <f t="shared" si="2411"/>
        <v>0</v>
      </c>
      <c r="AP148" s="26">
        <f t="shared" si="2411"/>
        <v>0</v>
      </c>
      <c r="AQ148" s="113">
        <f t="shared" si="2411"/>
        <v>0</v>
      </c>
      <c r="AR148" s="29">
        <f t="shared" si="2411"/>
        <v>0</v>
      </c>
      <c r="AS148" s="23">
        <f t="shared" si="2411"/>
        <v>0</v>
      </c>
      <c r="AT148" s="187">
        <f t="shared" ref="AT148" si="2412">IF($B145=$B139,AT142+IF($F145&lt;&gt;$G145,(AU145+$G147-$G146)/$F145,AU145/$F145),IF($F145&lt;&gt;AQ145,(AU145+$G147-$G146)/$F145,AU145/$F145))</f>
        <v>0</v>
      </c>
      <c r="AU148" s="7">
        <f t="shared" ref="AU148:AU149" si="2413">SUM(AV148:BB148)</f>
        <v>0</v>
      </c>
      <c r="AV148" s="6">
        <f t="shared" ref="AV148" si="2414">IF(SUM($AM$9:$AS$9)=SUM($AV$9:$BB$9),AV145,IF(AND(SUM($AV$9:$BB$9)&gt;42,SUM($AV$9:$BB$9)&lt;49),AV145,0))</f>
        <v>0</v>
      </c>
      <c r="AW148" s="6">
        <f t="shared" ref="AW148:BB148" si="2415">IF(SUM($AM$9:$AS$9)=SUM($AV$9:$BB$9),AW145,IF(AND(SUM($AV$9:$BB$9)&gt;42,SUM($AV$9:$BB$9)&lt;49),AW145,0))</f>
        <v>0</v>
      </c>
      <c r="AX148" s="6">
        <f t="shared" si="2415"/>
        <v>0</v>
      </c>
      <c r="AY148" s="6">
        <f t="shared" si="2415"/>
        <v>0</v>
      </c>
      <c r="AZ148" s="26">
        <f t="shared" si="2415"/>
        <v>0</v>
      </c>
      <c r="BA148" s="29">
        <f t="shared" si="2415"/>
        <v>0</v>
      </c>
      <c r="BB148" s="23">
        <f t="shared" si="2415"/>
        <v>0</v>
      </c>
    </row>
    <row r="149" spans="1:54" ht="15.75" customHeight="1" x14ac:dyDescent="0.2">
      <c r="A149" s="1">
        <f t="shared" ref="A149:A150" si="2416">A148</f>
        <v>0</v>
      </c>
      <c r="B149" s="313"/>
      <c r="C149" s="314"/>
      <c r="D149" s="314"/>
      <c r="E149" s="314"/>
      <c r="F149" s="31"/>
      <c r="G149" s="183"/>
      <c r="H149" s="123">
        <f t="shared" ref="H149" si="2417">IF($B145=$B139,H143+F149,$F149)</f>
        <v>0</v>
      </c>
      <c r="I149" s="165">
        <f t="shared" si="2356"/>
        <v>0</v>
      </c>
      <c r="J149" s="141">
        <f t="shared" ref="J149" si="2418">IF($H148=0,0,IF($B139=$B145,IF($H150&gt;0,$H150+J143,K145+J143),IF($H150&gt;0,$H150,K145)))</f>
        <v>0</v>
      </c>
      <c r="K149" s="7">
        <f t="shared" si="2401"/>
        <v>0</v>
      </c>
      <c r="L149" s="6"/>
      <c r="M149" s="6"/>
      <c r="N149" s="6"/>
      <c r="O149" s="6"/>
      <c r="P149" s="26"/>
      <c r="Q149" s="29"/>
      <c r="R149" s="23"/>
      <c r="S149" s="141">
        <f t="shared" ref="S149" si="2419">IF($H148=0,0,IF($B139=$B145,IF($H150&gt;0,$H150+S143,T145+S143),IF($H150&gt;0,$H150,T145)))</f>
        <v>0</v>
      </c>
      <c r="T149" s="7">
        <f t="shared" si="2404"/>
        <v>0</v>
      </c>
      <c r="U149" s="6"/>
      <c r="V149" s="6"/>
      <c r="W149" s="6"/>
      <c r="X149" s="6"/>
      <c r="Y149" s="26"/>
      <c r="Z149" s="29"/>
      <c r="AA149" s="23"/>
      <c r="AB149" s="141">
        <f t="shared" ref="AB149" si="2420">IF($H148=0,0,IF($B139=$B145,IF($H150&gt;0,$H150+AB143,AC145+AB143),IF($H150&gt;0,$H150,AC145)))</f>
        <v>0</v>
      </c>
      <c r="AC149" s="7">
        <f t="shared" si="2407"/>
        <v>0</v>
      </c>
      <c r="AD149" s="6"/>
      <c r="AE149" s="6"/>
      <c r="AF149" s="6"/>
      <c r="AG149" s="6"/>
      <c r="AH149" s="26"/>
      <c r="AI149" s="29"/>
      <c r="AJ149" s="23"/>
      <c r="AK149" s="141">
        <f t="shared" ref="AK149" si="2421">IF($H148=0,0,IF($B139=$B145,IF($H150&gt;0,$H150+AK143,AL145+AK143),IF($H150&gt;0,$H150,AL145)))</f>
        <v>0</v>
      </c>
      <c r="AL149" s="7">
        <f t="shared" si="2410"/>
        <v>0</v>
      </c>
      <c r="AM149" s="6"/>
      <c r="AN149" s="6"/>
      <c r="AO149" s="6"/>
      <c r="AP149" s="6"/>
      <c r="AQ149" s="26"/>
      <c r="AR149" s="29"/>
      <c r="AS149" s="23"/>
      <c r="AT149" s="141">
        <f t="shared" ref="AT149" si="2422">IF($H148=0,0,IF($B139=$B145,IF($H150&gt;0,$H150+AT143,AU145+AT143),IF($H150&gt;0,$H150,AU145)))</f>
        <v>0</v>
      </c>
      <c r="AU149" s="7">
        <f t="shared" si="2413"/>
        <v>0</v>
      </c>
      <c r="AV149" s="6"/>
      <c r="AW149" s="6"/>
      <c r="AX149" s="6"/>
      <c r="AY149" s="6"/>
      <c r="AZ149" s="26"/>
      <c r="BA149" s="29"/>
      <c r="BB149" s="23"/>
    </row>
    <row r="150" spans="1:54" ht="18.75" customHeight="1" thickBot="1" x14ac:dyDescent="0.25">
      <c r="A150" s="1">
        <f t="shared" si="2416"/>
        <v>0</v>
      </c>
      <c r="B150" s="323" t="str">
        <f>IF(B145="",Wydruk!$AE$6,IF(J146=0,Wydruk!$AE$7,IF(AND(G146&lt;G147,B145&lt;&gt;$B151),Wydruk!$AE$13,IF(AND($B145=$B139,$B145&lt;&gt;$B151),IF(OR(OR(J150&lt;4,J150&gt;5),OR(S150&lt;4,S150&gt;5),OR(AB150&lt;4,AB150&gt;5),OR(AK150&lt;4,AK150&gt;5),OR(AND(AT150&lt;4,AT150&gt;0),AT150&gt;5)),Wydruk!$AE$8,Wydruk!$AE$9),IF($B145=$B151,IF($F149&lt;&gt;0,Wydruk!$AE$12,Wydruk!$AE$10),IF(OR(OR(J146&lt;4,J146&gt;5),OR(S146&lt;4,S146&gt;5),OR(AB146&lt;4,AB146&gt;5),OR(AK146&lt;4,AK146&gt;5),OR(AND(AT146&lt;4,AT146&gt;0),AT146&gt;5)),Wydruk!$AE$8,Wydruk!$AE$11))))))</f>
        <v>Uzupełnij liczby godzin tygodniowego planu</v>
      </c>
      <c r="C150" s="324"/>
      <c r="D150" s="324"/>
      <c r="E150" s="324"/>
      <c r="F150" s="173">
        <f>lipiec!F150</f>
        <v>0</v>
      </c>
      <c r="G150" s="184">
        <f>lipiec!G150</f>
        <v>0</v>
      </c>
      <c r="H150" s="191">
        <f t="shared" ref="H150" si="2423">IF(OR($G150=0,$F150=0,$G150="",$F150=""),0,$G150/$F150)</f>
        <v>0</v>
      </c>
      <c r="I150" s="193"/>
      <c r="J150" s="176">
        <f t="shared" ref="J150" si="2424">IF($B139=$B145,IF(L145+L140&gt;0,1,0)+IF(M145+M140&gt;0,1,0)+IF(N145+N140&gt;0,1,0)+IF(O145+O140&gt;0,1,0)+IF(P145+P140&gt;0,1,0)+IF(Q145+Q140&gt;0,1,0)+IF(R145+R140&gt;0,1,0),J146)</f>
        <v>0</v>
      </c>
      <c r="K150" s="133">
        <f t="shared" ref="K150" si="2425">IF(OR($B145=$B151,J150=0,(K146-Q150+O150)&lt;=0),0,(K146-Q150+O150)/J150)</f>
        <v>0</v>
      </c>
      <c r="L150" s="137">
        <f t="shared" ref="L150" si="2426">IF(K150*(7-J147)&lt;=0,0,K150*(7-J147))</f>
        <v>0</v>
      </c>
      <c r="M150" s="311">
        <f t="shared" ref="M150" si="2427">ROUND(IF(OR(K147-K150*(7-J147)+P150&lt;0,$B145=$B151,K150&lt;=0,K147=0),0,IF(K147-K150*(7-J147)+P150&gt;Q150-O150+P150,Q150-O150+P150,K147-K150*(7-J147)+P150)),1)</f>
        <v>0</v>
      </c>
      <c r="N150" s="312"/>
      <c r="O150" s="139">
        <f t="shared" ref="O150" si="2428">IF(OR($B145=$B151,J146=0),0,IF($B145=$B139,J145,$F145))</f>
        <v>0</v>
      </c>
      <c r="P150" s="30">
        <f t="shared" ref="P150" si="2429">IF(OR($B145=$B151,J150=0),0,$G147-$G146)</f>
        <v>0</v>
      </c>
      <c r="Q150" s="134">
        <f t="shared" ref="Q150" si="2430">IF(OR($B145=$B151,J150=0),0,J149)</f>
        <v>0</v>
      </c>
      <c r="R150" s="138">
        <f t="shared" ref="R150" si="2431">IF($B145=$B151,0,K147)</f>
        <v>0</v>
      </c>
      <c r="S150" s="176">
        <f t="shared" ref="S150" si="2432">IF($B139=$B145,IF(U145+U140&gt;0,1,0)+IF(V145+V140&gt;0,1,0)+IF(W145+W140&gt;0,1,0)+IF(X145+X140&gt;0,1,0)+IF(Y145+Y140&gt;0,1,0)+IF(Z145+Z140&gt;0,1,0)+IF(AA145+AA140&gt;0,1,0),S146)</f>
        <v>0</v>
      </c>
      <c r="T150" s="133">
        <f t="shared" ref="T150" si="2433">IF(OR($B145=$B151,S150=0,(T146-Z150+X150)&lt;=0),0,(T146-Z150+X150)/S150)</f>
        <v>0</v>
      </c>
      <c r="U150" s="137">
        <f t="shared" ref="U150" si="2434">IF(T150*(7-S147)&lt;=0,0,T150*(7-S147))</f>
        <v>0</v>
      </c>
      <c r="V150" s="311">
        <f t="shared" ref="V150" si="2435">ROUND(IF(OR(T147-T150*(7-S147)+Y150&lt;0,$B145=$B151,T150&lt;=0,T147=0),0,IF(T147-T150*(7-S147)+Y150&gt;Z150-X150+Y150,Z150-X150+Y150,T147-T150*(7-S147)+Y150)),1)</f>
        <v>0</v>
      </c>
      <c r="W150" s="312"/>
      <c r="X150" s="139">
        <f t="shared" ref="X150" si="2436">IF(OR($B145=$B151,S146=0),0,IF($B145=$B139,S145,$F145))</f>
        <v>0</v>
      </c>
      <c r="Y150" s="30">
        <f t="shared" ref="Y150" si="2437">IF(OR($B145=$B151,S150=0),0,$G147-$G146)</f>
        <v>0</v>
      </c>
      <c r="Z150" s="134">
        <f t="shared" ref="Z150" si="2438">IF(OR($B145=$B151,S150=0),0,S149)</f>
        <v>0</v>
      </c>
      <c r="AA150" s="138">
        <f t="shared" ref="AA150" si="2439">IF($B145=$B151,0,T147)</f>
        <v>0</v>
      </c>
      <c r="AB150" s="176">
        <f t="shared" ref="AB150" si="2440">IF($B139=$B145,IF(AD145+AD140&gt;0,1,0)+IF(AE145+AE140&gt;0,1,0)+IF(AF145+AF140&gt;0,1,0)+IF(AG145+AG140&gt;0,1,0)+IF(AH145+AH140&gt;0,1,0)+IF(AI145+AI140&gt;0,1,0)+IF(AJ145+AJ140&gt;0,1,0),AB146)</f>
        <v>0</v>
      </c>
      <c r="AC150" s="133">
        <f t="shared" ref="AC150" si="2441">IF(OR($B145=$B151,AB150=0,(AC146-AI150+AG150)&lt;=0),0,(AC146-AI150+AG150)/AB150)</f>
        <v>0</v>
      </c>
      <c r="AD150" s="137">
        <f t="shared" ref="AD150" si="2442">IF(AC150*(7-AB147)&lt;=0,0,AC150*(7-AB147))</f>
        <v>0</v>
      </c>
      <c r="AE150" s="311">
        <f t="shared" ref="AE150" si="2443">ROUND(IF(OR(AC147-AC150*(7-AB147)+AH150&lt;0,$B145=$B151,AC150&lt;=0,AC147=0),0,IF(AC147-AC150*(7-AB147)+AH150&gt;AI150-AG150+AH150,AI150-AG150+AH150,AC147-AC150*(7-AB147)+AH150)),1)</f>
        <v>0</v>
      </c>
      <c r="AF150" s="312"/>
      <c r="AG150" s="139">
        <f t="shared" ref="AG150" si="2444">IF(OR($B145=$B151,AB146=0),0,IF($B145=$B139,AB145,$F145))</f>
        <v>0</v>
      </c>
      <c r="AH150" s="30">
        <f t="shared" ref="AH150" si="2445">IF(OR($B145=$B151,AB150=0),0,$G147-$G146)</f>
        <v>0</v>
      </c>
      <c r="AI150" s="134">
        <f t="shared" ref="AI150" si="2446">IF(OR($B145=$B151,AB150=0),0,AB149)</f>
        <v>0</v>
      </c>
      <c r="AJ150" s="138">
        <f t="shared" ref="AJ150" si="2447">IF($B145=$B151,0,AC147)</f>
        <v>0</v>
      </c>
      <c r="AK150" s="176">
        <f t="shared" ref="AK150" si="2448">IF($B139=$B145,IF(AM145+AM140&gt;0,1,0)+IF(AN145+AN140&gt;0,1,0)+IF(AO145+AO140&gt;0,1,0)+IF(AP145+AP140&gt;0,1,0)+IF(AQ145+AQ140&gt;0,1,0)+IF(AR145+AR140&gt;0,1,0)+IF(AS145+AS140&gt;0,1,0),AK146)</f>
        <v>0</v>
      </c>
      <c r="AL150" s="133">
        <f t="shared" ref="AL150" si="2449">IF(OR($B145=$B151,AK150=0,(AL146-AR150+AP150)&lt;=0),0,(AL146-AR150+AP150)/AK150)</f>
        <v>0</v>
      </c>
      <c r="AM150" s="137">
        <f t="shared" ref="AM150" si="2450">IF(AL150*(7-AK147)&lt;=0,0,AL150*(7-AK147))</f>
        <v>0</v>
      </c>
      <c r="AN150" s="311">
        <f t="shared" ref="AN150" si="2451">ROUND(IF(OR(AL147-AL150*(7-AK147)+AQ150&lt;0,$B145=$B151,AL150&lt;=0,AL147=0),0,IF(AL147-AL150*(7-AK147)+AQ150&gt;AR150-AP150+AQ150,AR150-AP150+AQ150,AL147-AL150*(7-AK147)+AQ150)),1)</f>
        <v>0</v>
      </c>
      <c r="AO150" s="312"/>
      <c r="AP150" s="139">
        <f t="shared" ref="AP150" si="2452">IF(OR($B145=$B151,AK146=0),0,IF($B145=$B139,AK145,$F145))</f>
        <v>0</v>
      </c>
      <c r="AQ150" s="30">
        <f t="shared" ref="AQ150" si="2453">IF(OR($B145=$B151,AK150=0),0,$G147-$G146)</f>
        <v>0</v>
      </c>
      <c r="AR150" s="134">
        <f t="shared" ref="AR150" si="2454">IF(OR($B145=$B151,AK150=0),0,AK149)</f>
        <v>0</v>
      </c>
      <c r="AS150" s="138">
        <f t="shared" ref="AS150" si="2455">IF($B145=$B151,0,AL147)</f>
        <v>0</v>
      </c>
      <c r="AT150" s="176">
        <f t="shared" ref="AT150" si="2456">IF($B139=$B145,IF(AV145+AV140&gt;0,1,0)+IF(AW145+AW140&gt;0,1,0)+IF(AX145+AX140&gt;0,1,0)+IF(AY145+AY140&gt;0,1,0)+IF(AZ145+AZ140&gt;0,1,0)+IF(BA145+BA140&gt;0,1,0)+IF(BB145+BB140&gt;0,1,0),AT146)</f>
        <v>0</v>
      </c>
      <c r="AU150" s="133">
        <f t="shared" ref="AU150" si="2457">IF(OR($B145=$B151,AT150=0,(AU146-BA150+AY150)&lt;=0),0,(AU146-BA150+AY150)/AT150)</f>
        <v>0</v>
      </c>
      <c r="AV150" s="137">
        <f t="shared" ref="AV150" si="2458">IF(AU150*(7-AT147)&lt;=0,0,AU150*(7-AT147))</f>
        <v>0</v>
      </c>
      <c r="AW150" s="311">
        <f t="shared" ref="AW150" si="2459">ROUND(IF(OR(AU147-AU150*(7-AT147)+AZ150&lt;0,$B145=$B151,AU150&lt;=0,AU147=0),0,IF(AU147-AU150*(7-AT147)+AZ150&gt;BA150-AY150+AZ150,BA150-AY150+AZ150,AU147-AU150*(7-AT147)+AZ150)),1)</f>
        <v>0</v>
      </c>
      <c r="AX150" s="312"/>
      <c r="AY150" s="139">
        <f t="shared" ref="AY150" si="2460">IF(OR($B145=$B151,AT146=0),0,IF($B145=$B139,AT145,$F145))</f>
        <v>0</v>
      </c>
      <c r="AZ150" s="30">
        <f t="shared" ref="AZ150" si="2461">IF(OR($B145=$B151,AT150=0),0,$G147-$G146)</f>
        <v>0</v>
      </c>
      <c r="BA150" s="134">
        <f t="shared" ref="BA150" si="2462">IF(OR($B145=$B151,AT150=0),0,AT149)</f>
        <v>0</v>
      </c>
      <c r="BB150" s="138">
        <f t="shared" ref="BB150" si="2463">IF($B145=$B151,0,AU147)</f>
        <v>0</v>
      </c>
    </row>
    <row r="151" spans="1:54" ht="15.75" x14ac:dyDescent="0.2">
      <c r="A151" s="1">
        <f t="shared" ref="A151" si="2464">IF(B151="","1. Niewypełnione",B151)</f>
        <v>0</v>
      </c>
      <c r="B151" s="320">
        <f>lipiec!B151</f>
        <v>0</v>
      </c>
      <c r="C151" s="321">
        <f>lipiec!C151</f>
        <v>0</v>
      </c>
      <c r="D151" s="321">
        <f>lipiec!D151</f>
        <v>0</v>
      </c>
      <c r="E151" s="321">
        <f>lipiec!E151</f>
        <v>0</v>
      </c>
      <c r="F151" s="177">
        <f>lipiec!F151</f>
        <v>18</v>
      </c>
      <c r="G151" s="185">
        <f>lipiec!G151</f>
        <v>18</v>
      </c>
      <c r="H151" s="177"/>
      <c r="I151" s="192">
        <f t="shared" ref="I151:I155" si="2465">K151+T151+AC151+AL151+AU151</f>
        <v>0</v>
      </c>
      <c r="J151" s="186">
        <f t="shared" ref="J151" si="2466">IF(OR($B151=$B157,J154=0),0,ROUND((K152+P156)/J154,0))</f>
        <v>0</v>
      </c>
      <c r="K151" s="51">
        <f t="shared" ref="K151:K152" si="2467">SUM(L151:R151)</f>
        <v>0</v>
      </c>
      <c r="L151" s="52">
        <f>lipiec!L151</f>
        <v>0</v>
      </c>
      <c r="M151" s="52">
        <f>lipiec!M151</f>
        <v>0</v>
      </c>
      <c r="N151" s="52">
        <f>lipiec!N151</f>
        <v>0</v>
      </c>
      <c r="O151" s="52">
        <f>lipiec!O151</f>
        <v>0</v>
      </c>
      <c r="P151" s="53">
        <f>lipiec!P151</f>
        <v>0</v>
      </c>
      <c r="Q151" s="54">
        <f>lipiec!Q151</f>
        <v>0</v>
      </c>
      <c r="R151" s="55">
        <f>lipiec!R151</f>
        <v>0</v>
      </c>
      <c r="S151" s="188">
        <f t="shared" ref="S151" si="2468">IF(OR($B151=$B157,S154=0),0,ROUND((T152+Y156)/S154,0))</f>
        <v>0</v>
      </c>
      <c r="T151" s="51">
        <f t="shared" ref="T151:T152" si="2469">SUM(U151:AA151)</f>
        <v>0</v>
      </c>
      <c r="U151" s="52">
        <f>lipiec!U151</f>
        <v>0</v>
      </c>
      <c r="V151" s="52">
        <f>lipiec!V151</f>
        <v>0</v>
      </c>
      <c r="W151" s="52">
        <f>lipiec!W151</f>
        <v>0</v>
      </c>
      <c r="X151" s="52">
        <f>lipiec!X151</f>
        <v>0</v>
      </c>
      <c r="Y151" s="53">
        <f>lipiec!Y151</f>
        <v>0</v>
      </c>
      <c r="Z151" s="54">
        <f>lipiec!Z151</f>
        <v>0</v>
      </c>
      <c r="AA151" s="55">
        <f>lipiec!AA151</f>
        <v>0</v>
      </c>
      <c r="AB151" s="188">
        <f t="shared" ref="AB151" si="2470">IF(OR($B151=$B157,AB154=0),0,ROUND((AC152+AH156)/AB154,0))</f>
        <v>0</v>
      </c>
      <c r="AC151" s="51">
        <f t="shared" ref="AC151:AC152" si="2471">SUM(AD151:AJ151)</f>
        <v>0</v>
      </c>
      <c r="AD151" s="52">
        <f>lipiec!AD151</f>
        <v>0</v>
      </c>
      <c r="AE151" s="52">
        <f>lipiec!AE151</f>
        <v>0</v>
      </c>
      <c r="AF151" s="52">
        <f>lipiec!AF151</f>
        <v>0</v>
      </c>
      <c r="AG151" s="52">
        <f>lipiec!AG151</f>
        <v>0</v>
      </c>
      <c r="AH151" s="53">
        <f>lipiec!AH151</f>
        <v>0</v>
      </c>
      <c r="AI151" s="54">
        <f>lipiec!AI151</f>
        <v>0</v>
      </c>
      <c r="AJ151" s="55">
        <f>lipiec!AJ151</f>
        <v>0</v>
      </c>
      <c r="AK151" s="188">
        <f t="shared" ref="AK151" si="2472">IF(OR($B151=$B157,AK154=0),0,ROUND((AL152+AQ156)/AK154,0))</f>
        <v>0</v>
      </c>
      <c r="AL151" s="51">
        <f t="shared" ref="AL151:AL152" si="2473">SUM(AM151:AS151)</f>
        <v>0</v>
      </c>
      <c r="AM151" s="52">
        <f>lipiec!AM151</f>
        <v>0</v>
      </c>
      <c r="AN151" s="52">
        <f>lipiec!AN151</f>
        <v>0</v>
      </c>
      <c r="AO151" s="52">
        <f>lipiec!AO151</f>
        <v>0</v>
      </c>
      <c r="AP151" s="52">
        <f>lipiec!AP151</f>
        <v>0</v>
      </c>
      <c r="AQ151" s="53">
        <f>lipiec!AQ151</f>
        <v>0</v>
      </c>
      <c r="AR151" s="54">
        <f>lipiec!AR151</f>
        <v>0</v>
      </c>
      <c r="AS151" s="55">
        <f>lipiec!AS151</f>
        <v>0</v>
      </c>
      <c r="AT151" s="188">
        <f t="shared" ref="AT151" si="2474">IF(OR($B151=$B157,AT154=0),0,ROUND((AU152+AZ156)/AT154,0))</f>
        <v>0</v>
      </c>
      <c r="AU151" s="51">
        <f t="shared" ref="AU151:AU152" si="2475">SUM(AV151:BB151)</f>
        <v>0</v>
      </c>
      <c r="AV151" s="52">
        <f t="shared" ref="AV151" si="2476">IF(SUM($AM$9:$AS$9)=SUM($AV$9:$BB$9),AM151,IF(AND(SUM($AV$9:$BB$9)&gt;42,SUM($AV$9:$BB$9)&lt;49),AM151,0))</f>
        <v>0</v>
      </c>
      <c r="AW151" s="52">
        <f t="shared" ref="AW151" si="2477">IF(SUM($AM$9:$AS$9)=SUM($AV$9:$BB$9),AN151,IF(AND(SUM($AV$9:$BB$9)&gt;42,SUM($AV$9:$BB$9)&lt;49),AN151,0))</f>
        <v>0</v>
      </c>
      <c r="AX151" s="52">
        <f t="shared" ref="AX151" si="2478">IF(SUM($AM$9:$AS$9)=SUM($AV$9:$BB$9),AO151,IF(AND(SUM($AV$9:$BB$9)&gt;42,SUM($AV$9:$BB$9)&lt;49),AO151,0))</f>
        <v>0</v>
      </c>
      <c r="AY151" s="52">
        <f t="shared" ref="AY151" si="2479">IF(SUM($AM$9:$AS$9)=SUM($AV$9:$BB$9),AP151,IF(AND(SUM($AV$9:$BB$9)&gt;42,SUM($AV$9:$BB$9)&lt;49),AP151,0))</f>
        <v>0</v>
      </c>
      <c r="AZ151" s="53">
        <f t="shared" ref="AZ151" si="2480">IF(SUM($AM$9:$AS$9)=SUM($AV$9:$BB$9),AQ151,IF(AND(SUM($AV$9:$BB$9)&gt;42,SUM($AV$9:$BB$9)&lt;49),AQ151,0))</f>
        <v>0</v>
      </c>
      <c r="BA151" s="54">
        <f t="shared" ref="BA151" si="2481">IF(SUM($AM$9:$AS$9)=SUM($AV$9:$BB$9),AR151,IF(AND(SUM($AV$9:$BB$9)&gt;42,SUM($AV$9:$BB$9)&lt;49),AR151,0))</f>
        <v>0</v>
      </c>
      <c r="BB151" s="55">
        <f t="shared" ref="BB151" si="2482">IF(SUM($AM$9:$AS$9)=SUM($AV$9:$BB$9),AS151,IF(AND(SUM($AV$9:$BB$9)&gt;42,SUM($AV$9:$BB$9)&lt;49),AS151,0))</f>
        <v>0</v>
      </c>
    </row>
    <row r="152" spans="1:54" ht="12.75" hidden="1" customHeight="1" x14ac:dyDescent="0.2">
      <c r="B152" s="93"/>
      <c r="C152" s="94"/>
      <c r="D152" s="95"/>
      <c r="E152" s="115"/>
      <c r="F152" s="140" t="b">
        <f t="shared" ref="F152" si="2483">IF($B145=$B151,OR(F146,G151&lt;F151),G151&lt;F151)</f>
        <v>0</v>
      </c>
      <c r="G152" s="189">
        <f t="shared" ref="G152" si="2484">IF(AND($B145=$B151,$B145&lt;&gt;"",$B145&lt;&gt;0),G151+G146,G151)</f>
        <v>18</v>
      </c>
      <c r="H152" s="120"/>
      <c r="I152" s="165">
        <f t="shared" si="2465"/>
        <v>0</v>
      </c>
      <c r="J152" s="194">
        <f t="shared" ref="J152" si="2485">7-COUNTIF(L151:R151,0)-COUNTIF(L151:R151,"")</f>
        <v>0</v>
      </c>
      <c r="K152" s="22">
        <f t="shared" si="2467"/>
        <v>0</v>
      </c>
      <c r="L152" s="35">
        <f t="shared" ref="L152:R152" si="2486">IF($B145=$B151,L151+L146,L151)</f>
        <v>0</v>
      </c>
      <c r="M152" s="35">
        <f t="shared" si="2486"/>
        <v>0</v>
      </c>
      <c r="N152" s="35">
        <f t="shared" si="2486"/>
        <v>0</v>
      </c>
      <c r="O152" s="35">
        <f t="shared" si="2486"/>
        <v>0</v>
      </c>
      <c r="P152" s="36">
        <f t="shared" si="2486"/>
        <v>0</v>
      </c>
      <c r="Q152" s="37">
        <f t="shared" si="2486"/>
        <v>0</v>
      </c>
      <c r="R152" s="38">
        <f t="shared" si="2486"/>
        <v>0</v>
      </c>
      <c r="S152" s="194">
        <f t="shared" ref="S152" si="2487">7-COUNTIF(U151:AA151,0)-COUNTIF(U151:AA151,"")</f>
        <v>0</v>
      </c>
      <c r="T152" s="22">
        <f t="shared" si="2469"/>
        <v>0</v>
      </c>
      <c r="U152" s="35">
        <f t="shared" ref="U152:AA152" si="2488">IF($B145=$B151,U151+U146,U151)</f>
        <v>0</v>
      </c>
      <c r="V152" s="35">
        <f t="shared" si="2488"/>
        <v>0</v>
      </c>
      <c r="W152" s="35">
        <f t="shared" si="2488"/>
        <v>0</v>
      </c>
      <c r="X152" s="35">
        <f t="shared" si="2488"/>
        <v>0</v>
      </c>
      <c r="Y152" s="36">
        <f t="shared" si="2488"/>
        <v>0</v>
      </c>
      <c r="Z152" s="37">
        <f t="shared" si="2488"/>
        <v>0</v>
      </c>
      <c r="AA152" s="38">
        <f t="shared" si="2488"/>
        <v>0</v>
      </c>
      <c r="AB152" s="194">
        <f t="shared" ref="AB152" si="2489">7-COUNTIF(AD151:AJ151,0)-COUNTIF(AD151:AJ151,"")</f>
        <v>0</v>
      </c>
      <c r="AC152" s="22">
        <f t="shared" si="2471"/>
        <v>0</v>
      </c>
      <c r="AD152" s="35">
        <f t="shared" ref="AD152:AJ152" si="2490">IF($B145=$B151,AD151+AD146,AD151)</f>
        <v>0</v>
      </c>
      <c r="AE152" s="35">
        <f t="shared" si="2490"/>
        <v>0</v>
      </c>
      <c r="AF152" s="35">
        <f t="shared" si="2490"/>
        <v>0</v>
      </c>
      <c r="AG152" s="35">
        <f t="shared" si="2490"/>
        <v>0</v>
      </c>
      <c r="AH152" s="36">
        <f t="shared" si="2490"/>
        <v>0</v>
      </c>
      <c r="AI152" s="37">
        <f t="shared" si="2490"/>
        <v>0</v>
      </c>
      <c r="AJ152" s="38">
        <f t="shared" si="2490"/>
        <v>0</v>
      </c>
      <c r="AK152" s="194">
        <f t="shared" ref="AK152" si="2491">7-COUNTIF(AM151:AS151,0)-COUNTIF(AM151:AS151,"")</f>
        <v>0</v>
      </c>
      <c r="AL152" s="22">
        <f t="shared" si="2473"/>
        <v>0</v>
      </c>
      <c r="AM152" s="35">
        <f t="shared" ref="AM152:AS152" si="2492">IF($B145=$B151,AM151+AM146,AM151)</f>
        <v>0</v>
      </c>
      <c r="AN152" s="35">
        <f t="shared" si="2492"/>
        <v>0</v>
      </c>
      <c r="AO152" s="35">
        <f t="shared" si="2492"/>
        <v>0</v>
      </c>
      <c r="AP152" s="35">
        <f t="shared" si="2492"/>
        <v>0</v>
      </c>
      <c r="AQ152" s="36">
        <f t="shared" si="2492"/>
        <v>0</v>
      </c>
      <c r="AR152" s="37">
        <f t="shared" si="2492"/>
        <v>0</v>
      </c>
      <c r="AS152" s="38">
        <f t="shared" si="2492"/>
        <v>0</v>
      </c>
      <c r="AT152" s="194">
        <f t="shared" ref="AT152" si="2493">7-COUNTIF(AV151:BB151,0)-COUNTIF(AV151:BB151,"")</f>
        <v>0</v>
      </c>
      <c r="AU152" s="22">
        <f t="shared" si="2475"/>
        <v>0</v>
      </c>
      <c r="AV152" s="35">
        <f t="shared" ref="AV152:BB152" si="2494">IF($B145=$B151,AV151+AV146,AV151)</f>
        <v>0</v>
      </c>
      <c r="AW152" s="35">
        <f t="shared" si="2494"/>
        <v>0</v>
      </c>
      <c r="AX152" s="35">
        <f t="shared" si="2494"/>
        <v>0</v>
      </c>
      <c r="AY152" s="35">
        <f t="shared" si="2494"/>
        <v>0</v>
      </c>
      <c r="AZ152" s="36">
        <f t="shared" si="2494"/>
        <v>0</v>
      </c>
      <c r="BA152" s="37">
        <f t="shared" si="2494"/>
        <v>0</v>
      </c>
      <c r="BB152" s="38">
        <f t="shared" si="2494"/>
        <v>0</v>
      </c>
    </row>
    <row r="153" spans="1:54" ht="15" hidden="1" customHeight="1" x14ac:dyDescent="0.2">
      <c r="B153" s="116"/>
      <c r="C153" s="117"/>
      <c r="D153" s="118"/>
      <c r="E153" s="119"/>
      <c r="F153" s="92"/>
      <c r="G153" s="190">
        <f t="shared" ref="G153" si="2495">IF(AND($B145=$B151,$B145&lt;&gt;"",$B145&lt;&gt;0),F151+G147,F151)</f>
        <v>18</v>
      </c>
      <c r="H153" s="121"/>
      <c r="I153" s="165">
        <f t="shared" si="2465"/>
        <v>0</v>
      </c>
      <c r="J153" s="195">
        <f t="shared" ref="J153" si="2496">IF($B151=$B145,COUNTIF(L153:R153,0),COUNTIF(L154:R154,0)+COUNTIF(L154:R154,""))</f>
        <v>7</v>
      </c>
      <c r="K153" s="39">
        <f t="shared" ref="K153:R153" si="2497">IF($B145=$B151,K154+K147,K154)</f>
        <v>0</v>
      </c>
      <c r="L153" s="40">
        <f t="shared" si="2497"/>
        <v>0</v>
      </c>
      <c r="M153" s="40">
        <f t="shared" si="2497"/>
        <v>0</v>
      </c>
      <c r="N153" s="40">
        <f t="shared" si="2497"/>
        <v>0</v>
      </c>
      <c r="O153" s="40">
        <f t="shared" si="2497"/>
        <v>0</v>
      </c>
      <c r="P153" s="41">
        <f t="shared" si="2497"/>
        <v>0</v>
      </c>
      <c r="Q153" s="42">
        <f t="shared" si="2497"/>
        <v>0</v>
      </c>
      <c r="R153" s="43">
        <f t="shared" si="2497"/>
        <v>0</v>
      </c>
      <c r="S153" s="195">
        <f t="shared" ref="S153" si="2498">IF($B151=$B145,COUNTIF(U153:AA153,0),COUNTIF(U154:AA154,0)+COUNTIF(U154:AA154,""))</f>
        <v>7</v>
      </c>
      <c r="T153" s="39">
        <f t="shared" ref="T153:AA153" si="2499">IF($B145=$B151,T154+T147,T154)</f>
        <v>0</v>
      </c>
      <c r="U153" s="40">
        <f t="shared" si="2499"/>
        <v>0</v>
      </c>
      <c r="V153" s="40">
        <f t="shared" si="2499"/>
        <v>0</v>
      </c>
      <c r="W153" s="40">
        <f t="shared" si="2499"/>
        <v>0</v>
      </c>
      <c r="X153" s="40">
        <f t="shared" si="2499"/>
        <v>0</v>
      </c>
      <c r="Y153" s="41">
        <f t="shared" si="2499"/>
        <v>0</v>
      </c>
      <c r="Z153" s="42">
        <f t="shared" si="2499"/>
        <v>0</v>
      </c>
      <c r="AA153" s="43">
        <f t="shared" si="2499"/>
        <v>0</v>
      </c>
      <c r="AB153" s="195">
        <f t="shared" ref="AB153" si="2500">IF($B151=$B145,COUNTIF(AD153:AJ153,0),COUNTIF(AD154:AJ154,0)+COUNTIF(AD154:AJ154,""))</f>
        <v>7</v>
      </c>
      <c r="AC153" s="39">
        <f t="shared" ref="AC153:AJ153" si="2501">IF($B145=$B151,AC154+AC147,AC154)</f>
        <v>0</v>
      </c>
      <c r="AD153" s="40">
        <f t="shared" si="2501"/>
        <v>0</v>
      </c>
      <c r="AE153" s="40">
        <f t="shared" si="2501"/>
        <v>0</v>
      </c>
      <c r="AF153" s="40">
        <f t="shared" si="2501"/>
        <v>0</v>
      </c>
      <c r="AG153" s="40">
        <f t="shared" si="2501"/>
        <v>0</v>
      </c>
      <c r="AH153" s="41">
        <f t="shared" si="2501"/>
        <v>0</v>
      </c>
      <c r="AI153" s="42">
        <f t="shared" si="2501"/>
        <v>0</v>
      </c>
      <c r="AJ153" s="43">
        <f t="shared" si="2501"/>
        <v>0</v>
      </c>
      <c r="AK153" s="195">
        <f t="shared" ref="AK153" si="2502">IF($B151=$B145,COUNTIF(AM153:AS153,0),COUNTIF(AM154:AS154,0)+COUNTIF(AM154:AS154,""))</f>
        <v>7</v>
      </c>
      <c r="AL153" s="39">
        <f t="shared" ref="AL153:AS153" si="2503">IF($B145=$B151,AL154+AL147,AL154)</f>
        <v>0</v>
      </c>
      <c r="AM153" s="40">
        <f t="shared" si="2503"/>
        <v>0</v>
      </c>
      <c r="AN153" s="40">
        <f t="shared" si="2503"/>
        <v>0</v>
      </c>
      <c r="AO153" s="40">
        <f t="shared" si="2503"/>
        <v>0</v>
      </c>
      <c r="AP153" s="40">
        <f t="shared" si="2503"/>
        <v>0</v>
      </c>
      <c r="AQ153" s="41">
        <f t="shared" si="2503"/>
        <v>0</v>
      </c>
      <c r="AR153" s="42">
        <f t="shared" si="2503"/>
        <v>0</v>
      </c>
      <c r="AS153" s="43">
        <f t="shared" si="2503"/>
        <v>0</v>
      </c>
      <c r="AT153" s="195">
        <f t="shared" ref="AT153" si="2504">IF($B151=$B145,COUNTIF(AV153:BB153,0),COUNTIF(AV154:BB154,0)+COUNTIF(AV154:BB154,""))</f>
        <v>7</v>
      </c>
      <c r="AU153" s="39">
        <f t="shared" ref="AU153:BB153" si="2505">IF($B145=$B151,AU154+AU147,AU154)</f>
        <v>0</v>
      </c>
      <c r="AV153" s="40">
        <f t="shared" si="2505"/>
        <v>0</v>
      </c>
      <c r="AW153" s="40">
        <f t="shared" si="2505"/>
        <v>0</v>
      </c>
      <c r="AX153" s="40">
        <f t="shared" si="2505"/>
        <v>0</v>
      </c>
      <c r="AY153" s="40">
        <f t="shared" si="2505"/>
        <v>0</v>
      </c>
      <c r="AZ153" s="41">
        <f t="shared" si="2505"/>
        <v>0</v>
      </c>
      <c r="BA153" s="42">
        <f t="shared" si="2505"/>
        <v>0</v>
      </c>
      <c r="BB153" s="43">
        <f t="shared" si="2505"/>
        <v>0</v>
      </c>
    </row>
    <row r="154" spans="1:54" ht="15.75" customHeight="1" x14ac:dyDescent="0.2">
      <c r="A154" s="1">
        <f t="shared" ref="A154" si="2506">A151</f>
        <v>0</v>
      </c>
      <c r="B154" s="313">
        <f t="shared" ref="B154" si="2507">B148+1</f>
        <v>23</v>
      </c>
      <c r="C154" s="314"/>
      <c r="D154" s="314"/>
      <c r="E154" s="314"/>
      <c r="F154" s="31"/>
      <c r="G154" s="183"/>
      <c r="H154" s="122">
        <f t="shared" ref="H154" si="2508">5-COUNTIF(AU151,0)-COUNTIF(AL151,0)-COUNTIF(AC151,0)-COUNTIF(T151,0)-COUNTIF(K151,0)</f>
        <v>0</v>
      </c>
      <c r="I154" s="165">
        <f t="shared" si="2465"/>
        <v>0</v>
      </c>
      <c r="J154" s="187">
        <f t="shared" ref="J154" si="2509">IF($B151=$B145,J148+IF($F151&lt;&gt;$G151,(K151+$G153-$G152)/$F151,K151/$F151),IF($F151&lt;&gt;G151,(K151+$G153-$G152)/$F151,K151/$F151))</f>
        <v>0</v>
      </c>
      <c r="K154" s="7">
        <f t="shared" ref="K154:K155" si="2510">SUM(L154:R154)</f>
        <v>0</v>
      </c>
      <c r="L154" s="26">
        <f t="shared" ref="L154:R154" si="2511">L151</f>
        <v>0</v>
      </c>
      <c r="M154" s="26">
        <f t="shared" si="2511"/>
        <v>0</v>
      </c>
      <c r="N154" s="26">
        <f t="shared" si="2511"/>
        <v>0</v>
      </c>
      <c r="O154" s="26">
        <f t="shared" si="2511"/>
        <v>0</v>
      </c>
      <c r="P154" s="26">
        <f t="shared" si="2511"/>
        <v>0</v>
      </c>
      <c r="Q154" s="29">
        <f t="shared" si="2511"/>
        <v>0</v>
      </c>
      <c r="R154" s="23">
        <f t="shared" si="2511"/>
        <v>0</v>
      </c>
      <c r="S154" s="187">
        <f t="shared" ref="S154" si="2512">IF($B151=$B145,S148+IF($F151&lt;&gt;$G151,(T151+$G153-$G152)/$F151,T151/$F151),IF($F151&lt;&gt;P151,(T151+$G153-$G152)/$F151,T151/$F151))</f>
        <v>0</v>
      </c>
      <c r="T154" s="7">
        <f t="shared" ref="T154:T155" si="2513">SUM(U154:AA154)</f>
        <v>0</v>
      </c>
      <c r="U154" s="26">
        <f t="shared" ref="U154:AA154" si="2514">U151</f>
        <v>0</v>
      </c>
      <c r="V154" s="26">
        <f t="shared" si="2514"/>
        <v>0</v>
      </c>
      <c r="W154" s="26">
        <f t="shared" si="2514"/>
        <v>0</v>
      </c>
      <c r="X154" s="26">
        <f t="shared" si="2514"/>
        <v>0</v>
      </c>
      <c r="Y154" s="113">
        <f t="shared" si="2514"/>
        <v>0</v>
      </c>
      <c r="Z154" s="29">
        <f t="shared" si="2514"/>
        <v>0</v>
      </c>
      <c r="AA154" s="23">
        <f t="shared" si="2514"/>
        <v>0</v>
      </c>
      <c r="AB154" s="187">
        <f t="shared" ref="AB154" si="2515">IF($B151=$B145,AB148+IF($F151&lt;&gt;$G151,(AC151+$G153-$G152)/$F151,AC151/$F151),IF($F151&lt;&gt;Y151,(AC151+$G153-$G152)/$F151,AC151/$F151))</f>
        <v>0</v>
      </c>
      <c r="AC154" s="7">
        <f t="shared" ref="AC154:AC155" si="2516">SUM(AD154:AJ154)</f>
        <v>0</v>
      </c>
      <c r="AD154" s="26">
        <f t="shared" ref="AD154:AJ154" si="2517">AD151</f>
        <v>0</v>
      </c>
      <c r="AE154" s="26">
        <f t="shared" si="2517"/>
        <v>0</v>
      </c>
      <c r="AF154" s="26">
        <f t="shared" si="2517"/>
        <v>0</v>
      </c>
      <c r="AG154" s="26">
        <f t="shared" si="2517"/>
        <v>0</v>
      </c>
      <c r="AH154" s="113">
        <f t="shared" si="2517"/>
        <v>0</v>
      </c>
      <c r="AI154" s="29">
        <f t="shared" si="2517"/>
        <v>0</v>
      </c>
      <c r="AJ154" s="23">
        <f t="shared" si="2517"/>
        <v>0</v>
      </c>
      <c r="AK154" s="187">
        <f t="shared" ref="AK154" si="2518">IF($B151=$B145,AK148+IF($F151&lt;&gt;$G151,(AL151+$G153-$G152)/$F151,AL151/$F151),IF($F151&lt;&gt;AH151,(AL151+$G153-$G152)/$F151,AL151/$F151))</f>
        <v>0</v>
      </c>
      <c r="AL154" s="7">
        <f t="shared" ref="AL154:AL155" si="2519">SUM(AM154:AS154)</f>
        <v>0</v>
      </c>
      <c r="AM154" s="26">
        <f t="shared" ref="AM154:AS154" si="2520">AM151</f>
        <v>0</v>
      </c>
      <c r="AN154" s="26">
        <f t="shared" si="2520"/>
        <v>0</v>
      </c>
      <c r="AO154" s="26">
        <f t="shared" si="2520"/>
        <v>0</v>
      </c>
      <c r="AP154" s="26">
        <f t="shared" si="2520"/>
        <v>0</v>
      </c>
      <c r="AQ154" s="113">
        <f t="shared" si="2520"/>
        <v>0</v>
      </c>
      <c r="AR154" s="29">
        <f t="shared" si="2520"/>
        <v>0</v>
      </c>
      <c r="AS154" s="23">
        <f t="shared" si="2520"/>
        <v>0</v>
      </c>
      <c r="AT154" s="187">
        <f t="shared" ref="AT154" si="2521">IF($B151=$B145,AT148+IF($F151&lt;&gt;$G151,(AU151+$G153-$G152)/$F151,AU151/$F151),IF($F151&lt;&gt;AQ151,(AU151+$G153-$G152)/$F151,AU151/$F151))</f>
        <v>0</v>
      </c>
      <c r="AU154" s="7">
        <f t="shared" ref="AU154:AU155" si="2522">SUM(AV154:BB154)</f>
        <v>0</v>
      </c>
      <c r="AV154" s="6">
        <f t="shared" ref="AV154" si="2523">IF(SUM($AM$9:$AS$9)=SUM($AV$9:$BB$9),AV151,IF(AND(SUM($AV$9:$BB$9)&gt;42,SUM($AV$9:$BB$9)&lt;49),AV151,0))</f>
        <v>0</v>
      </c>
      <c r="AW154" s="6">
        <f t="shared" ref="AW154:BB154" si="2524">IF(SUM($AM$9:$AS$9)=SUM($AV$9:$BB$9),AW151,IF(AND(SUM($AV$9:$BB$9)&gt;42,SUM($AV$9:$BB$9)&lt;49),AW151,0))</f>
        <v>0</v>
      </c>
      <c r="AX154" s="6">
        <f t="shared" si="2524"/>
        <v>0</v>
      </c>
      <c r="AY154" s="6">
        <f t="shared" si="2524"/>
        <v>0</v>
      </c>
      <c r="AZ154" s="26">
        <f t="shared" si="2524"/>
        <v>0</v>
      </c>
      <c r="BA154" s="29">
        <f t="shared" si="2524"/>
        <v>0</v>
      </c>
      <c r="BB154" s="23">
        <f t="shared" si="2524"/>
        <v>0</v>
      </c>
    </row>
    <row r="155" spans="1:54" ht="15.75" customHeight="1" x14ac:dyDescent="0.2">
      <c r="A155" s="1">
        <f t="shared" ref="A155:A156" si="2525">A154</f>
        <v>0</v>
      </c>
      <c r="B155" s="313"/>
      <c r="C155" s="314"/>
      <c r="D155" s="314"/>
      <c r="E155" s="314"/>
      <c r="F155" s="31"/>
      <c r="G155" s="183"/>
      <c r="H155" s="123">
        <f t="shared" ref="H155" si="2526">IF($B151=$B145,H149+F155,$F155)</f>
        <v>0</v>
      </c>
      <c r="I155" s="165">
        <f t="shared" si="2465"/>
        <v>0</v>
      </c>
      <c r="J155" s="141">
        <f t="shared" ref="J155" si="2527">IF($H154=0,0,IF($B145=$B151,IF($H156&gt;0,$H156+J149,K151+J149),IF($H156&gt;0,$H156,K151)))</f>
        <v>0</v>
      </c>
      <c r="K155" s="7">
        <f t="shared" si="2510"/>
        <v>0</v>
      </c>
      <c r="L155" s="6"/>
      <c r="M155" s="6"/>
      <c r="N155" s="6"/>
      <c r="O155" s="6"/>
      <c r="P155" s="26"/>
      <c r="Q155" s="29"/>
      <c r="R155" s="23"/>
      <c r="S155" s="141">
        <f t="shared" ref="S155" si="2528">IF($H154=0,0,IF($B145=$B151,IF($H156&gt;0,$H156+S149,T151+S149),IF($H156&gt;0,$H156,T151)))</f>
        <v>0</v>
      </c>
      <c r="T155" s="7">
        <f t="shared" si="2513"/>
        <v>0</v>
      </c>
      <c r="U155" s="6"/>
      <c r="V155" s="6"/>
      <c r="W155" s="6"/>
      <c r="X155" s="6"/>
      <c r="Y155" s="26"/>
      <c r="Z155" s="29"/>
      <c r="AA155" s="23"/>
      <c r="AB155" s="141">
        <f t="shared" ref="AB155" si="2529">IF($H154=0,0,IF($B145=$B151,IF($H156&gt;0,$H156+AB149,AC151+AB149),IF($H156&gt;0,$H156,AC151)))</f>
        <v>0</v>
      </c>
      <c r="AC155" s="7">
        <f t="shared" si="2516"/>
        <v>0</v>
      </c>
      <c r="AD155" s="6"/>
      <c r="AE155" s="6"/>
      <c r="AF155" s="6"/>
      <c r="AG155" s="6"/>
      <c r="AH155" s="26"/>
      <c r="AI155" s="29"/>
      <c r="AJ155" s="23"/>
      <c r="AK155" s="141">
        <f t="shared" ref="AK155" si="2530">IF($H154=0,0,IF($B145=$B151,IF($H156&gt;0,$H156+AK149,AL151+AK149),IF($H156&gt;0,$H156,AL151)))</f>
        <v>0</v>
      </c>
      <c r="AL155" s="7">
        <f t="shared" si="2519"/>
        <v>0</v>
      </c>
      <c r="AM155" s="6"/>
      <c r="AN155" s="6"/>
      <c r="AO155" s="6"/>
      <c r="AP155" s="6"/>
      <c r="AQ155" s="26"/>
      <c r="AR155" s="29"/>
      <c r="AS155" s="23"/>
      <c r="AT155" s="141">
        <f t="shared" ref="AT155" si="2531">IF($H154=0,0,IF($B145=$B151,IF($H156&gt;0,$H156+AT149,AU151+AT149),IF($H156&gt;0,$H156,AU151)))</f>
        <v>0</v>
      </c>
      <c r="AU155" s="7">
        <f t="shared" si="2522"/>
        <v>0</v>
      </c>
      <c r="AV155" s="6"/>
      <c r="AW155" s="6"/>
      <c r="AX155" s="6"/>
      <c r="AY155" s="6"/>
      <c r="AZ155" s="26"/>
      <c r="BA155" s="29"/>
      <c r="BB155" s="23"/>
    </row>
    <row r="156" spans="1:54" ht="18.75" customHeight="1" thickBot="1" x14ac:dyDescent="0.25">
      <c r="A156" s="1">
        <f t="shared" si="2525"/>
        <v>0</v>
      </c>
      <c r="B156" s="323" t="str">
        <f>IF(B151="",Wydruk!$AE$6,IF(J152=0,Wydruk!$AE$7,IF(AND(G152&lt;G153,B151&lt;&gt;$B157),Wydruk!$AE$13,IF(AND($B151=$B145,$B151&lt;&gt;$B157),IF(OR(OR(J156&lt;4,J156&gt;5),OR(S156&lt;4,S156&gt;5),OR(AB156&lt;4,AB156&gt;5),OR(AK156&lt;4,AK156&gt;5),OR(AND(AT156&lt;4,AT156&gt;0),AT156&gt;5)),Wydruk!$AE$8,Wydruk!$AE$9),IF($B151=$B157,IF($F155&lt;&gt;0,Wydruk!$AE$12,Wydruk!$AE$10),IF(OR(OR(J152&lt;4,J152&gt;5),OR(S152&lt;4,S152&gt;5),OR(AB152&lt;4,AB152&gt;5),OR(AK152&lt;4,AK152&gt;5),OR(AND(AT152&lt;4,AT152&gt;0),AT152&gt;5)),Wydruk!$AE$8,Wydruk!$AE$11))))))</f>
        <v>Uzupełnij liczby godzin tygodniowego planu</v>
      </c>
      <c r="C156" s="324"/>
      <c r="D156" s="324"/>
      <c r="E156" s="324"/>
      <c r="F156" s="173">
        <f>lipiec!F156</f>
        <v>0</v>
      </c>
      <c r="G156" s="184">
        <f>lipiec!G156</f>
        <v>0</v>
      </c>
      <c r="H156" s="191">
        <f t="shared" ref="H156" si="2532">IF(OR($G156=0,$F156=0,$G156="",$F156=""),0,$G156/$F156)</f>
        <v>0</v>
      </c>
      <c r="I156" s="193"/>
      <c r="J156" s="176">
        <f t="shared" ref="J156" si="2533">IF($B145=$B151,IF(L151+L146&gt;0,1,0)+IF(M151+M146&gt;0,1,0)+IF(N151+N146&gt;0,1,0)+IF(O151+O146&gt;0,1,0)+IF(P151+P146&gt;0,1,0)+IF(Q151+Q146&gt;0,1,0)+IF(R151+R146&gt;0,1,0),J152)</f>
        <v>0</v>
      </c>
      <c r="K156" s="133">
        <f t="shared" ref="K156" si="2534">IF(OR($B151=$B157,J156=0,(K152-Q156+O156)&lt;=0),0,(K152-Q156+O156)/J156)</f>
        <v>0</v>
      </c>
      <c r="L156" s="137">
        <f t="shared" ref="L156" si="2535">IF(K156*(7-J153)&lt;=0,0,K156*(7-J153))</f>
        <v>0</v>
      </c>
      <c r="M156" s="311">
        <f t="shared" ref="M156" si="2536">ROUND(IF(OR(K153-K156*(7-J153)+P156&lt;0,$B151=$B157,K156&lt;=0,K153=0),0,IF(K153-K156*(7-J153)+P156&gt;Q156-O156+P156,Q156-O156+P156,K153-K156*(7-J153)+P156)),1)</f>
        <v>0</v>
      </c>
      <c r="N156" s="312"/>
      <c r="O156" s="139">
        <f t="shared" ref="O156" si="2537">IF(OR($B151=$B157,J152=0),0,IF($B151=$B145,J151,$F151))</f>
        <v>0</v>
      </c>
      <c r="P156" s="30">
        <f t="shared" ref="P156" si="2538">IF(OR($B151=$B157,J156=0),0,$G153-$G152)</f>
        <v>0</v>
      </c>
      <c r="Q156" s="134">
        <f t="shared" ref="Q156" si="2539">IF(OR($B151=$B157,J156=0),0,J155)</f>
        <v>0</v>
      </c>
      <c r="R156" s="138">
        <f t="shared" ref="R156" si="2540">IF($B151=$B157,0,K153)</f>
        <v>0</v>
      </c>
      <c r="S156" s="176">
        <f t="shared" ref="S156" si="2541">IF($B145=$B151,IF(U151+U146&gt;0,1,0)+IF(V151+V146&gt;0,1,0)+IF(W151+W146&gt;0,1,0)+IF(X151+X146&gt;0,1,0)+IF(Y151+Y146&gt;0,1,0)+IF(Z151+Z146&gt;0,1,0)+IF(AA151+AA146&gt;0,1,0),S152)</f>
        <v>0</v>
      </c>
      <c r="T156" s="133">
        <f t="shared" ref="T156" si="2542">IF(OR($B151=$B157,S156=0,(T152-Z156+X156)&lt;=0),0,(T152-Z156+X156)/S156)</f>
        <v>0</v>
      </c>
      <c r="U156" s="137">
        <f t="shared" ref="U156" si="2543">IF(T156*(7-S153)&lt;=0,0,T156*(7-S153))</f>
        <v>0</v>
      </c>
      <c r="V156" s="311">
        <f t="shared" ref="V156" si="2544">ROUND(IF(OR(T153-T156*(7-S153)+Y156&lt;0,$B151=$B157,T156&lt;=0,T153=0),0,IF(T153-T156*(7-S153)+Y156&gt;Z156-X156+Y156,Z156-X156+Y156,T153-T156*(7-S153)+Y156)),1)</f>
        <v>0</v>
      </c>
      <c r="W156" s="312"/>
      <c r="X156" s="139">
        <f t="shared" ref="X156" si="2545">IF(OR($B151=$B157,S152=0),0,IF($B151=$B145,S151,$F151))</f>
        <v>0</v>
      </c>
      <c r="Y156" s="30">
        <f t="shared" ref="Y156" si="2546">IF(OR($B151=$B157,S156=0),0,$G153-$G152)</f>
        <v>0</v>
      </c>
      <c r="Z156" s="134">
        <f t="shared" ref="Z156" si="2547">IF(OR($B151=$B157,S156=0),0,S155)</f>
        <v>0</v>
      </c>
      <c r="AA156" s="138">
        <f t="shared" ref="AA156" si="2548">IF($B151=$B157,0,T153)</f>
        <v>0</v>
      </c>
      <c r="AB156" s="176">
        <f t="shared" ref="AB156" si="2549">IF($B145=$B151,IF(AD151+AD146&gt;0,1,0)+IF(AE151+AE146&gt;0,1,0)+IF(AF151+AF146&gt;0,1,0)+IF(AG151+AG146&gt;0,1,0)+IF(AH151+AH146&gt;0,1,0)+IF(AI151+AI146&gt;0,1,0)+IF(AJ151+AJ146&gt;0,1,0),AB152)</f>
        <v>0</v>
      </c>
      <c r="AC156" s="133">
        <f t="shared" ref="AC156" si="2550">IF(OR($B151=$B157,AB156=0,(AC152-AI156+AG156)&lt;=0),0,(AC152-AI156+AG156)/AB156)</f>
        <v>0</v>
      </c>
      <c r="AD156" s="137">
        <f t="shared" ref="AD156" si="2551">IF(AC156*(7-AB153)&lt;=0,0,AC156*(7-AB153))</f>
        <v>0</v>
      </c>
      <c r="AE156" s="311">
        <f t="shared" ref="AE156" si="2552">ROUND(IF(OR(AC153-AC156*(7-AB153)+AH156&lt;0,$B151=$B157,AC156&lt;=0,AC153=0),0,IF(AC153-AC156*(7-AB153)+AH156&gt;AI156-AG156+AH156,AI156-AG156+AH156,AC153-AC156*(7-AB153)+AH156)),1)</f>
        <v>0</v>
      </c>
      <c r="AF156" s="312"/>
      <c r="AG156" s="139">
        <f t="shared" ref="AG156" si="2553">IF(OR($B151=$B157,AB152=0),0,IF($B151=$B145,AB151,$F151))</f>
        <v>0</v>
      </c>
      <c r="AH156" s="30">
        <f t="shared" ref="AH156" si="2554">IF(OR($B151=$B157,AB156=0),0,$G153-$G152)</f>
        <v>0</v>
      </c>
      <c r="AI156" s="134">
        <f t="shared" ref="AI156" si="2555">IF(OR($B151=$B157,AB156=0),0,AB155)</f>
        <v>0</v>
      </c>
      <c r="AJ156" s="138">
        <f t="shared" ref="AJ156" si="2556">IF($B151=$B157,0,AC153)</f>
        <v>0</v>
      </c>
      <c r="AK156" s="176">
        <f t="shared" ref="AK156" si="2557">IF($B145=$B151,IF(AM151+AM146&gt;0,1,0)+IF(AN151+AN146&gt;0,1,0)+IF(AO151+AO146&gt;0,1,0)+IF(AP151+AP146&gt;0,1,0)+IF(AQ151+AQ146&gt;0,1,0)+IF(AR151+AR146&gt;0,1,0)+IF(AS151+AS146&gt;0,1,0),AK152)</f>
        <v>0</v>
      </c>
      <c r="AL156" s="133">
        <f t="shared" ref="AL156" si="2558">IF(OR($B151=$B157,AK156=0,(AL152-AR156+AP156)&lt;=0),0,(AL152-AR156+AP156)/AK156)</f>
        <v>0</v>
      </c>
      <c r="AM156" s="137">
        <f t="shared" ref="AM156" si="2559">IF(AL156*(7-AK153)&lt;=0,0,AL156*(7-AK153))</f>
        <v>0</v>
      </c>
      <c r="AN156" s="311">
        <f t="shared" ref="AN156" si="2560">ROUND(IF(OR(AL153-AL156*(7-AK153)+AQ156&lt;0,$B151=$B157,AL156&lt;=0,AL153=0),0,IF(AL153-AL156*(7-AK153)+AQ156&gt;AR156-AP156+AQ156,AR156-AP156+AQ156,AL153-AL156*(7-AK153)+AQ156)),1)</f>
        <v>0</v>
      </c>
      <c r="AO156" s="312"/>
      <c r="AP156" s="139">
        <f t="shared" ref="AP156" si="2561">IF(OR($B151=$B157,AK152=0),0,IF($B151=$B145,AK151,$F151))</f>
        <v>0</v>
      </c>
      <c r="AQ156" s="30">
        <f t="shared" ref="AQ156" si="2562">IF(OR($B151=$B157,AK156=0),0,$G153-$G152)</f>
        <v>0</v>
      </c>
      <c r="AR156" s="134">
        <f t="shared" ref="AR156" si="2563">IF(OR($B151=$B157,AK156=0),0,AK155)</f>
        <v>0</v>
      </c>
      <c r="AS156" s="138">
        <f t="shared" ref="AS156" si="2564">IF($B151=$B157,0,AL153)</f>
        <v>0</v>
      </c>
      <c r="AT156" s="176">
        <f t="shared" ref="AT156" si="2565">IF($B145=$B151,IF(AV151+AV146&gt;0,1,0)+IF(AW151+AW146&gt;0,1,0)+IF(AX151+AX146&gt;0,1,0)+IF(AY151+AY146&gt;0,1,0)+IF(AZ151+AZ146&gt;0,1,0)+IF(BA151+BA146&gt;0,1,0)+IF(BB151+BB146&gt;0,1,0),AT152)</f>
        <v>0</v>
      </c>
      <c r="AU156" s="133">
        <f t="shared" ref="AU156" si="2566">IF(OR($B151=$B157,AT156=0,(AU152-BA156+AY156)&lt;=0),0,(AU152-BA156+AY156)/AT156)</f>
        <v>0</v>
      </c>
      <c r="AV156" s="137">
        <f t="shared" ref="AV156" si="2567">IF(AU156*(7-AT153)&lt;=0,0,AU156*(7-AT153))</f>
        <v>0</v>
      </c>
      <c r="AW156" s="311">
        <f t="shared" ref="AW156" si="2568">ROUND(IF(OR(AU153-AU156*(7-AT153)+AZ156&lt;0,$B151=$B157,AU156&lt;=0,AU153=0),0,IF(AU153-AU156*(7-AT153)+AZ156&gt;BA156-AY156+AZ156,BA156-AY156+AZ156,AU153-AU156*(7-AT153)+AZ156)),1)</f>
        <v>0</v>
      </c>
      <c r="AX156" s="312"/>
      <c r="AY156" s="139">
        <f t="shared" ref="AY156" si="2569">IF(OR($B151=$B157,AT152=0),0,IF($B151=$B145,AT151,$F151))</f>
        <v>0</v>
      </c>
      <c r="AZ156" s="30">
        <f t="shared" ref="AZ156" si="2570">IF(OR($B151=$B157,AT156=0),0,$G153-$G152)</f>
        <v>0</v>
      </c>
      <c r="BA156" s="134">
        <f t="shared" ref="BA156" si="2571">IF(OR($B151=$B157,AT156=0),0,AT155)</f>
        <v>0</v>
      </c>
      <c r="BB156" s="138">
        <f t="shared" ref="BB156" si="2572">IF($B151=$B157,0,AU153)</f>
        <v>0</v>
      </c>
    </row>
    <row r="157" spans="1:54" ht="15.75" x14ac:dyDescent="0.2">
      <c r="A157" s="1">
        <f t="shared" ref="A157" si="2573">IF(B157="","1. Niewypełnione",B157)</f>
        <v>0</v>
      </c>
      <c r="B157" s="320">
        <f>lipiec!B157</f>
        <v>0</v>
      </c>
      <c r="C157" s="321">
        <f>lipiec!C157</f>
        <v>0</v>
      </c>
      <c r="D157" s="321">
        <f>lipiec!D157</f>
        <v>0</v>
      </c>
      <c r="E157" s="321">
        <f>lipiec!E157</f>
        <v>0</v>
      </c>
      <c r="F157" s="177">
        <f>lipiec!F157</f>
        <v>18</v>
      </c>
      <c r="G157" s="185">
        <f>lipiec!G157</f>
        <v>18</v>
      </c>
      <c r="H157" s="177"/>
      <c r="I157" s="192">
        <f t="shared" ref="I157:I161" si="2574">K157+T157+AC157+AL157+AU157</f>
        <v>0</v>
      </c>
      <c r="J157" s="186">
        <f t="shared" ref="J157" si="2575">IF(OR($B157=$B163,J160=0),0,ROUND((K158+P162)/J160,0))</f>
        <v>0</v>
      </c>
      <c r="K157" s="51">
        <f t="shared" ref="K157:K158" si="2576">SUM(L157:R157)</f>
        <v>0</v>
      </c>
      <c r="L157" s="52">
        <f>lipiec!L157</f>
        <v>0</v>
      </c>
      <c r="M157" s="52">
        <f>lipiec!M157</f>
        <v>0</v>
      </c>
      <c r="N157" s="52">
        <f>lipiec!N157</f>
        <v>0</v>
      </c>
      <c r="O157" s="52">
        <f>lipiec!O157</f>
        <v>0</v>
      </c>
      <c r="P157" s="53">
        <f>lipiec!P157</f>
        <v>0</v>
      </c>
      <c r="Q157" s="54">
        <f>lipiec!Q157</f>
        <v>0</v>
      </c>
      <c r="R157" s="55">
        <f>lipiec!R157</f>
        <v>0</v>
      </c>
      <c r="S157" s="188">
        <f t="shared" ref="S157" si="2577">IF(OR($B157=$B163,S160=0),0,ROUND((T158+Y162)/S160,0))</f>
        <v>0</v>
      </c>
      <c r="T157" s="51">
        <f t="shared" ref="T157:T158" si="2578">SUM(U157:AA157)</f>
        <v>0</v>
      </c>
      <c r="U157" s="52">
        <f>lipiec!U157</f>
        <v>0</v>
      </c>
      <c r="V157" s="52">
        <f>lipiec!V157</f>
        <v>0</v>
      </c>
      <c r="W157" s="52">
        <f>lipiec!W157</f>
        <v>0</v>
      </c>
      <c r="X157" s="52">
        <f>lipiec!X157</f>
        <v>0</v>
      </c>
      <c r="Y157" s="53">
        <f>lipiec!Y157</f>
        <v>0</v>
      </c>
      <c r="Z157" s="54">
        <f>lipiec!Z157</f>
        <v>0</v>
      </c>
      <c r="AA157" s="55">
        <f>lipiec!AA157</f>
        <v>0</v>
      </c>
      <c r="AB157" s="188">
        <f t="shared" ref="AB157" si="2579">IF(OR($B157=$B163,AB160=0),0,ROUND((AC158+AH162)/AB160,0))</f>
        <v>0</v>
      </c>
      <c r="AC157" s="51">
        <f t="shared" ref="AC157:AC158" si="2580">SUM(AD157:AJ157)</f>
        <v>0</v>
      </c>
      <c r="AD157" s="52">
        <f>lipiec!AD157</f>
        <v>0</v>
      </c>
      <c r="AE157" s="52">
        <f>lipiec!AE157</f>
        <v>0</v>
      </c>
      <c r="AF157" s="52">
        <f>lipiec!AF157</f>
        <v>0</v>
      </c>
      <c r="AG157" s="52">
        <f>lipiec!AG157</f>
        <v>0</v>
      </c>
      <c r="AH157" s="53">
        <f>lipiec!AH157</f>
        <v>0</v>
      </c>
      <c r="AI157" s="54">
        <f>lipiec!AI157</f>
        <v>0</v>
      </c>
      <c r="AJ157" s="55">
        <f>lipiec!AJ157</f>
        <v>0</v>
      </c>
      <c r="AK157" s="188">
        <f t="shared" ref="AK157" si="2581">IF(OR($B157=$B163,AK160=0),0,ROUND((AL158+AQ162)/AK160,0))</f>
        <v>0</v>
      </c>
      <c r="AL157" s="51">
        <f t="shared" ref="AL157:AL158" si="2582">SUM(AM157:AS157)</f>
        <v>0</v>
      </c>
      <c r="AM157" s="52">
        <f>lipiec!AM157</f>
        <v>0</v>
      </c>
      <c r="AN157" s="52">
        <f>lipiec!AN157</f>
        <v>0</v>
      </c>
      <c r="AO157" s="52">
        <f>lipiec!AO157</f>
        <v>0</v>
      </c>
      <c r="AP157" s="52">
        <f>lipiec!AP157</f>
        <v>0</v>
      </c>
      <c r="AQ157" s="53">
        <f>lipiec!AQ157</f>
        <v>0</v>
      </c>
      <c r="AR157" s="54">
        <f>lipiec!AR157</f>
        <v>0</v>
      </c>
      <c r="AS157" s="55">
        <f>lipiec!AS157</f>
        <v>0</v>
      </c>
      <c r="AT157" s="188">
        <f t="shared" ref="AT157" si="2583">IF(OR($B157=$B163,AT160=0),0,ROUND((AU158+AZ162)/AT160,0))</f>
        <v>0</v>
      </c>
      <c r="AU157" s="51">
        <f t="shared" ref="AU157:AU158" si="2584">SUM(AV157:BB157)</f>
        <v>0</v>
      </c>
      <c r="AV157" s="52">
        <f t="shared" ref="AV157" si="2585">IF(SUM($AM$9:$AS$9)=SUM($AV$9:$BB$9),AM157,IF(AND(SUM($AV$9:$BB$9)&gt;42,SUM($AV$9:$BB$9)&lt;49),AM157,0))</f>
        <v>0</v>
      </c>
      <c r="AW157" s="52">
        <f t="shared" ref="AW157" si="2586">IF(SUM($AM$9:$AS$9)=SUM($AV$9:$BB$9),AN157,IF(AND(SUM($AV$9:$BB$9)&gt;42,SUM($AV$9:$BB$9)&lt;49),AN157,0))</f>
        <v>0</v>
      </c>
      <c r="AX157" s="52">
        <f t="shared" ref="AX157" si="2587">IF(SUM($AM$9:$AS$9)=SUM($AV$9:$BB$9),AO157,IF(AND(SUM($AV$9:$BB$9)&gt;42,SUM($AV$9:$BB$9)&lt;49),AO157,0))</f>
        <v>0</v>
      </c>
      <c r="AY157" s="52">
        <f t="shared" ref="AY157" si="2588">IF(SUM($AM$9:$AS$9)=SUM($AV$9:$BB$9),AP157,IF(AND(SUM($AV$9:$BB$9)&gt;42,SUM($AV$9:$BB$9)&lt;49),AP157,0))</f>
        <v>0</v>
      </c>
      <c r="AZ157" s="53">
        <f t="shared" ref="AZ157" si="2589">IF(SUM($AM$9:$AS$9)=SUM($AV$9:$BB$9),AQ157,IF(AND(SUM($AV$9:$BB$9)&gt;42,SUM($AV$9:$BB$9)&lt;49),AQ157,0))</f>
        <v>0</v>
      </c>
      <c r="BA157" s="54">
        <f t="shared" ref="BA157" si="2590">IF(SUM($AM$9:$AS$9)=SUM($AV$9:$BB$9),AR157,IF(AND(SUM($AV$9:$BB$9)&gt;42,SUM($AV$9:$BB$9)&lt;49),AR157,0))</f>
        <v>0</v>
      </c>
      <c r="BB157" s="55">
        <f t="shared" ref="BB157" si="2591">IF(SUM($AM$9:$AS$9)=SUM($AV$9:$BB$9),AS157,IF(AND(SUM($AV$9:$BB$9)&gt;42,SUM($AV$9:$BB$9)&lt;49),AS157,0))</f>
        <v>0</v>
      </c>
    </row>
    <row r="158" spans="1:54" ht="12.75" hidden="1" customHeight="1" x14ac:dyDescent="0.2">
      <c r="B158" s="93"/>
      <c r="C158" s="94"/>
      <c r="D158" s="95"/>
      <c r="E158" s="115"/>
      <c r="F158" s="140" t="b">
        <f t="shared" ref="F158" si="2592">IF($B151=$B157,OR(F152,G157&lt;F157),G157&lt;F157)</f>
        <v>0</v>
      </c>
      <c r="G158" s="189">
        <f t="shared" ref="G158" si="2593">IF(AND($B151=$B157,$B151&lt;&gt;"",$B151&lt;&gt;0),G157+G152,G157)</f>
        <v>18</v>
      </c>
      <c r="H158" s="120"/>
      <c r="I158" s="165">
        <f t="shared" si="2574"/>
        <v>0</v>
      </c>
      <c r="J158" s="194">
        <f t="shared" ref="J158" si="2594">7-COUNTIF(L157:R157,0)-COUNTIF(L157:R157,"")</f>
        <v>0</v>
      </c>
      <c r="K158" s="22">
        <f t="shared" si="2576"/>
        <v>0</v>
      </c>
      <c r="L158" s="35">
        <f t="shared" ref="L158:R158" si="2595">IF($B151=$B157,L157+L152,L157)</f>
        <v>0</v>
      </c>
      <c r="M158" s="35">
        <f t="shared" si="2595"/>
        <v>0</v>
      </c>
      <c r="N158" s="35">
        <f t="shared" si="2595"/>
        <v>0</v>
      </c>
      <c r="O158" s="35">
        <f t="shared" si="2595"/>
        <v>0</v>
      </c>
      <c r="P158" s="36">
        <f t="shared" si="2595"/>
        <v>0</v>
      </c>
      <c r="Q158" s="37">
        <f t="shared" si="2595"/>
        <v>0</v>
      </c>
      <c r="R158" s="38">
        <f t="shared" si="2595"/>
        <v>0</v>
      </c>
      <c r="S158" s="194">
        <f t="shared" ref="S158" si="2596">7-COUNTIF(U157:AA157,0)-COUNTIF(U157:AA157,"")</f>
        <v>0</v>
      </c>
      <c r="T158" s="22">
        <f t="shared" si="2578"/>
        <v>0</v>
      </c>
      <c r="U158" s="35">
        <f t="shared" ref="U158:AA158" si="2597">IF($B151=$B157,U157+U152,U157)</f>
        <v>0</v>
      </c>
      <c r="V158" s="35">
        <f t="shared" si="2597"/>
        <v>0</v>
      </c>
      <c r="W158" s="35">
        <f t="shared" si="2597"/>
        <v>0</v>
      </c>
      <c r="X158" s="35">
        <f t="shared" si="2597"/>
        <v>0</v>
      </c>
      <c r="Y158" s="36">
        <f t="shared" si="2597"/>
        <v>0</v>
      </c>
      <c r="Z158" s="37">
        <f t="shared" si="2597"/>
        <v>0</v>
      </c>
      <c r="AA158" s="38">
        <f t="shared" si="2597"/>
        <v>0</v>
      </c>
      <c r="AB158" s="194">
        <f t="shared" ref="AB158" si="2598">7-COUNTIF(AD157:AJ157,0)-COUNTIF(AD157:AJ157,"")</f>
        <v>0</v>
      </c>
      <c r="AC158" s="22">
        <f t="shared" si="2580"/>
        <v>0</v>
      </c>
      <c r="AD158" s="35">
        <f t="shared" ref="AD158:AJ158" si="2599">IF($B151=$B157,AD157+AD152,AD157)</f>
        <v>0</v>
      </c>
      <c r="AE158" s="35">
        <f t="shared" si="2599"/>
        <v>0</v>
      </c>
      <c r="AF158" s="35">
        <f t="shared" si="2599"/>
        <v>0</v>
      </c>
      <c r="AG158" s="35">
        <f t="shared" si="2599"/>
        <v>0</v>
      </c>
      <c r="AH158" s="36">
        <f t="shared" si="2599"/>
        <v>0</v>
      </c>
      <c r="AI158" s="37">
        <f t="shared" si="2599"/>
        <v>0</v>
      </c>
      <c r="AJ158" s="38">
        <f t="shared" si="2599"/>
        <v>0</v>
      </c>
      <c r="AK158" s="194">
        <f t="shared" ref="AK158" si="2600">7-COUNTIF(AM157:AS157,0)-COUNTIF(AM157:AS157,"")</f>
        <v>0</v>
      </c>
      <c r="AL158" s="22">
        <f t="shared" si="2582"/>
        <v>0</v>
      </c>
      <c r="AM158" s="35">
        <f t="shared" ref="AM158:AS158" si="2601">IF($B151=$B157,AM157+AM152,AM157)</f>
        <v>0</v>
      </c>
      <c r="AN158" s="35">
        <f t="shared" si="2601"/>
        <v>0</v>
      </c>
      <c r="AO158" s="35">
        <f t="shared" si="2601"/>
        <v>0</v>
      </c>
      <c r="AP158" s="35">
        <f t="shared" si="2601"/>
        <v>0</v>
      </c>
      <c r="AQ158" s="36">
        <f t="shared" si="2601"/>
        <v>0</v>
      </c>
      <c r="AR158" s="37">
        <f t="shared" si="2601"/>
        <v>0</v>
      </c>
      <c r="AS158" s="38">
        <f t="shared" si="2601"/>
        <v>0</v>
      </c>
      <c r="AT158" s="194">
        <f t="shared" ref="AT158" si="2602">7-COUNTIF(AV157:BB157,0)-COUNTIF(AV157:BB157,"")</f>
        <v>0</v>
      </c>
      <c r="AU158" s="22">
        <f t="shared" si="2584"/>
        <v>0</v>
      </c>
      <c r="AV158" s="35">
        <f t="shared" ref="AV158:BB158" si="2603">IF($B151=$B157,AV157+AV152,AV157)</f>
        <v>0</v>
      </c>
      <c r="AW158" s="35">
        <f t="shared" si="2603"/>
        <v>0</v>
      </c>
      <c r="AX158" s="35">
        <f t="shared" si="2603"/>
        <v>0</v>
      </c>
      <c r="AY158" s="35">
        <f t="shared" si="2603"/>
        <v>0</v>
      </c>
      <c r="AZ158" s="36">
        <f t="shared" si="2603"/>
        <v>0</v>
      </c>
      <c r="BA158" s="37">
        <f t="shared" si="2603"/>
        <v>0</v>
      </c>
      <c r="BB158" s="38">
        <f t="shared" si="2603"/>
        <v>0</v>
      </c>
    </row>
    <row r="159" spans="1:54" ht="15" hidden="1" customHeight="1" x14ac:dyDescent="0.2">
      <c r="B159" s="116"/>
      <c r="C159" s="117"/>
      <c r="D159" s="118"/>
      <c r="E159" s="119"/>
      <c r="F159" s="92"/>
      <c r="G159" s="190">
        <f t="shared" ref="G159" si="2604">IF(AND($B151=$B157,$B151&lt;&gt;"",$B151&lt;&gt;0),F157+G153,F157)</f>
        <v>18</v>
      </c>
      <c r="H159" s="121"/>
      <c r="I159" s="165">
        <f t="shared" si="2574"/>
        <v>0</v>
      </c>
      <c r="J159" s="195">
        <f t="shared" ref="J159" si="2605">IF($B157=$B151,COUNTIF(L159:R159,0),COUNTIF(L160:R160,0)+COUNTIF(L160:R160,""))</f>
        <v>7</v>
      </c>
      <c r="K159" s="39">
        <f t="shared" ref="K159:R159" si="2606">IF($B151=$B157,K160+K153,K160)</f>
        <v>0</v>
      </c>
      <c r="L159" s="40">
        <f t="shared" si="2606"/>
        <v>0</v>
      </c>
      <c r="M159" s="40">
        <f t="shared" si="2606"/>
        <v>0</v>
      </c>
      <c r="N159" s="40">
        <f t="shared" si="2606"/>
        <v>0</v>
      </c>
      <c r="O159" s="40">
        <f t="shared" si="2606"/>
        <v>0</v>
      </c>
      <c r="P159" s="41">
        <f t="shared" si="2606"/>
        <v>0</v>
      </c>
      <c r="Q159" s="42">
        <f t="shared" si="2606"/>
        <v>0</v>
      </c>
      <c r="R159" s="43">
        <f t="shared" si="2606"/>
        <v>0</v>
      </c>
      <c r="S159" s="195">
        <f t="shared" ref="S159" si="2607">IF($B157=$B151,COUNTIF(U159:AA159,0),COUNTIF(U160:AA160,0)+COUNTIF(U160:AA160,""))</f>
        <v>7</v>
      </c>
      <c r="T159" s="39">
        <f t="shared" ref="T159:AA159" si="2608">IF($B151=$B157,T160+T153,T160)</f>
        <v>0</v>
      </c>
      <c r="U159" s="40">
        <f t="shared" si="2608"/>
        <v>0</v>
      </c>
      <c r="V159" s="40">
        <f t="shared" si="2608"/>
        <v>0</v>
      </c>
      <c r="W159" s="40">
        <f t="shared" si="2608"/>
        <v>0</v>
      </c>
      <c r="X159" s="40">
        <f t="shared" si="2608"/>
        <v>0</v>
      </c>
      <c r="Y159" s="41">
        <f t="shared" si="2608"/>
        <v>0</v>
      </c>
      <c r="Z159" s="42">
        <f t="shared" si="2608"/>
        <v>0</v>
      </c>
      <c r="AA159" s="43">
        <f t="shared" si="2608"/>
        <v>0</v>
      </c>
      <c r="AB159" s="195">
        <f t="shared" ref="AB159" si="2609">IF($B157=$B151,COUNTIF(AD159:AJ159,0),COUNTIF(AD160:AJ160,0)+COUNTIF(AD160:AJ160,""))</f>
        <v>7</v>
      </c>
      <c r="AC159" s="39">
        <f t="shared" ref="AC159:AJ159" si="2610">IF($B151=$B157,AC160+AC153,AC160)</f>
        <v>0</v>
      </c>
      <c r="AD159" s="40">
        <f t="shared" si="2610"/>
        <v>0</v>
      </c>
      <c r="AE159" s="40">
        <f t="shared" si="2610"/>
        <v>0</v>
      </c>
      <c r="AF159" s="40">
        <f t="shared" si="2610"/>
        <v>0</v>
      </c>
      <c r="AG159" s="40">
        <f t="shared" si="2610"/>
        <v>0</v>
      </c>
      <c r="AH159" s="41">
        <f t="shared" si="2610"/>
        <v>0</v>
      </c>
      <c r="AI159" s="42">
        <f t="shared" si="2610"/>
        <v>0</v>
      </c>
      <c r="AJ159" s="43">
        <f t="shared" si="2610"/>
        <v>0</v>
      </c>
      <c r="AK159" s="195">
        <f t="shared" ref="AK159" si="2611">IF($B157=$B151,COUNTIF(AM159:AS159,0),COUNTIF(AM160:AS160,0)+COUNTIF(AM160:AS160,""))</f>
        <v>7</v>
      </c>
      <c r="AL159" s="39">
        <f t="shared" ref="AL159:AS159" si="2612">IF($B151=$B157,AL160+AL153,AL160)</f>
        <v>0</v>
      </c>
      <c r="AM159" s="40">
        <f t="shared" si="2612"/>
        <v>0</v>
      </c>
      <c r="AN159" s="40">
        <f t="shared" si="2612"/>
        <v>0</v>
      </c>
      <c r="AO159" s="40">
        <f t="shared" si="2612"/>
        <v>0</v>
      </c>
      <c r="AP159" s="40">
        <f t="shared" si="2612"/>
        <v>0</v>
      </c>
      <c r="AQ159" s="41">
        <f t="shared" si="2612"/>
        <v>0</v>
      </c>
      <c r="AR159" s="42">
        <f t="shared" si="2612"/>
        <v>0</v>
      </c>
      <c r="AS159" s="43">
        <f t="shared" si="2612"/>
        <v>0</v>
      </c>
      <c r="AT159" s="195">
        <f t="shared" ref="AT159" si="2613">IF($B157=$B151,COUNTIF(AV159:BB159,0),COUNTIF(AV160:BB160,0)+COUNTIF(AV160:BB160,""))</f>
        <v>7</v>
      </c>
      <c r="AU159" s="39">
        <f t="shared" ref="AU159:BB159" si="2614">IF($B151=$B157,AU160+AU153,AU160)</f>
        <v>0</v>
      </c>
      <c r="AV159" s="40">
        <f t="shared" si="2614"/>
        <v>0</v>
      </c>
      <c r="AW159" s="40">
        <f t="shared" si="2614"/>
        <v>0</v>
      </c>
      <c r="AX159" s="40">
        <f t="shared" si="2614"/>
        <v>0</v>
      </c>
      <c r="AY159" s="40">
        <f t="shared" si="2614"/>
        <v>0</v>
      </c>
      <c r="AZ159" s="41">
        <f t="shared" si="2614"/>
        <v>0</v>
      </c>
      <c r="BA159" s="42">
        <f t="shared" si="2614"/>
        <v>0</v>
      </c>
      <c r="BB159" s="43">
        <f t="shared" si="2614"/>
        <v>0</v>
      </c>
    </row>
    <row r="160" spans="1:54" ht="15.75" customHeight="1" x14ac:dyDescent="0.2">
      <c r="A160" s="1">
        <f t="shared" ref="A160" si="2615">A157</f>
        <v>0</v>
      </c>
      <c r="B160" s="313">
        <f t="shared" ref="B160" si="2616">B154+1</f>
        <v>24</v>
      </c>
      <c r="C160" s="314"/>
      <c r="D160" s="314"/>
      <c r="E160" s="314"/>
      <c r="F160" s="31"/>
      <c r="G160" s="183"/>
      <c r="H160" s="122">
        <f t="shared" ref="H160" si="2617">5-COUNTIF(AU157,0)-COUNTIF(AL157,0)-COUNTIF(AC157,0)-COUNTIF(T157,0)-COUNTIF(K157,0)</f>
        <v>0</v>
      </c>
      <c r="I160" s="165">
        <f t="shared" si="2574"/>
        <v>0</v>
      </c>
      <c r="J160" s="187">
        <f t="shared" ref="J160" si="2618">IF($B157=$B151,J154+IF($F157&lt;&gt;$G157,(K157+$G159-$G158)/$F157,K157/$F157),IF($F157&lt;&gt;G157,(K157+$G159-$G158)/$F157,K157/$F157))</f>
        <v>0</v>
      </c>
      <c r="K160" s="7">
        <f t="shared" ref="K160:K161" si="2619">SUM(L160:R160)</f>
        <v>0</v>
      </c>
      <c r="L160" s="26">
        <f t="shared" ref="L160:R160" si="2620">L157</f>
        <v>0</v>
      </c>
      <c r="M160" s="26">
        <f t="shared" si="2620"/>
        <v>0</v>
      </c>
      <c r="N160" s="26">
        <f t="shared" si="2620"/>
        <v>0</v>
      </c>
      <c r="O160" s="26">
        <f t="shared" si="2620"/>
        <v>0</v>
      </c>
      <c r="P160" s="26">
        <f t="shared" si="2620"/>
        <v>0</v>
      </c>
      <c r="Q160" s="29">
        <f t="shared" si="2620"/>
        <v>0</v>
      </c>
      <c r="R160" s="23">
        <f t="shared" si="2620"/>
        <v>0</v>
      </c>
      <c r="S160" s="187">
        <f t="shared" ref="S160" si="2621">IF($B157=$B151,S154+IF($F157&lt;&gt;$G157,(T157+$G159-$G158)/$F157,T157/$F157),IF($F157&lt;&gt;P157,(T157+$G159-$G158)/$F157,T157/$F157))</f>
        <v>0</v>
      </c>
      <c r="T160" s="7">
        <f t="shared" ref="T160:T161" si="2622">SUM(U160:AA160)</f>
        <v>0</v>
      </c>
      <c r="U160" s="26">
        <f t="shared" ref="U160:AA160" si="2623">U157</f>
        <v>0</v>
      </c>
      <c r="V160" s="26">
        <f t="shared" si="2623"/>
        <v>0</v>
      </c>
      <c r="W160" s="26">
        <f t="shared" si="2623"/>
        <v>0</v>
      </c>
      <c r="X160" s="26">
        <f t="shared" si="2623"/>
        <v>0</v>
      </c>
      <c r="Y160" s="113">
        <f t="shared" si="2623"/>
        <v>0</v>
      </c>
      <c r="Z160" s="29">
        <f t="shared" si="2623"/>
        <v>0</v>
      </c>
      <c r="AA160" s="23">
        <f t="shared" si="2623"/>
        <v>0</v>
      </c>
      <c r="AB160" s="187">
        <f t="shared" ref="AB160" si="2624">IF($B157=$B151,AB154+IF($F157&lt;&gt;$G157,(AC157+$G159-$G158)/$F157,AC157/$F157),IF($F157&lt;&gt;Y157,(AC157+$G159-$G158)/$F157,AC157/$F157))</f>
        <v>0</v>
      </c>
      <c r="AC160" s="7">
        <f t="shared" ref="AC160:AC161" si="2625">SUM(AD160:AJ160)</f>
        <v>0</v>
      </c>
      <c r="AD160" s="26">
        <f t="shared" ref="AD160:AJ160" si="2626">AD157</f>
        <v>0</v>
      </c>
      <c r="AE160" s="26">
        <f t="shared" si="2626"/>
        <v>0</v>
      </c>
      <c r="AF160" s="26">
        <f t="shared" si="2626"/>
        <v>0</v>
      </c>
      <c r="AG160" s="26">
        <f t="shared" si="2626"/>
        <v>0</v>
      </c>
      <c r="AH160" s="113">
        <f t="shared" si="2626"/>
        <v>0</v>
      </c>
      <c r="AI160" s="29">
        <f t="shared" si="2626"/>
        <v>0</v>
      </c>
      <c r="AJ160" s="23">
        <f t="shared" si="2626"/>
        <v>0</v>
      </c>
      <c r="AK160" s="187">
        <f t="shared" ref="AK160" si="2627">IF($B157=$B151,AK154+IF($F157&lt;&gt;$G157,(AL157+$G159-$G158)/$F157,AL157/$F157),IF($F157&lt;&gt;AH157,(AL157+$G159-$G158)/$F157,AL157/$F157))</f>
        <v>0</v>
      </c>
      <c r="AL160" s="7">
        <f t="shared" ref="AL160:AL161" si="2628">SUM(AM160:AS160)</f>
        <v>0</v>
      </c>
      <c r="AM160" s="26">
        <f t="shared" ref="AM160:AS160" si="2629">AM157</f>
        <v>0</v>
      </c>
      <c r="AN160" s="26">
        <f t="shared" si="2629"/>
        <v>0</v>
      </c>
      <c r="AO160" s="26">
        <f t="shared" si="2629"/>
        <v>0</v>
      </c>
      <c r="AP160" s="26">
        <f t="shared" si="2629"/>
        <v>0</v>
      </c>
      <c r="AQ160" s="113">
        <f t="shared" si="2629"/>
        <v>0</v>
      </c>
      <c r="AR160" s="29">
        <f t="shared" si="2629"/>
        <v>0</v>
      </c>
      <c r="AS160" s="23">
        <f t="shared" si="2629"/>
        <v>0</v>
      </c>
      <c r="AT160" s="187">
        <f t="shared" ref="AT160" si="2630">IF($B157=$B151,AT154+IF($F157&lt;&gt;$G157,(AU157+$G159-$G158)/$F157,AU157/$F157),IF($F157&lt;&gt;AQ157,(AU157+$G159-$G158)/$F157,AU157/$F157))</f>
        <v>0</v>
      </c>
      <c r="AU160" s="7">
        <f t="shared" ref="AU160:AU161" si="2631">SUM(AV160:BB160)</f>
        <v>0</v>
      </c>
      <c r="AV160" s="6">
        <f t="shared" ref="AV160" si="2632">IF(SUM($AM$9:$AS$9)=SUM($AV$9:$BB$9),AV157,IF(AND(SUM($AV$9:$BB$9)&gt;42,SUM($AV$9:$BB$9)&lt;49),AV157,0))</f>
        <v>0</v>
      </c>
      <c r="AW160" s="6">
        <f t="shared" ref="AW160:BB160" si="2633">IF(SUM($AM$9:$AS$9)=SUM($AV$9:$BB$9),AW157,IF(AND(SUM($AV$9:$BB$9)&gt;42,SUM($AV$9:$BB$9)&lt;49),AW157,0))</f>
        <v>0</v>
      </c>
      <c r="AX160" s="6">
        <f t="shared" si="2633"/>
        <v>0</v>
      </c>
      <c r="AY160" s="6">
        <f t="shared" si="2633"/>
        <v>0</v>
      </c>
      <c r="AZ160" s="26">
        <f t="shared" si="2633"/>
        <v>0</v>
      </c>
      <c r="BA160" s="29">
        <f t="shared" si="2633"/>
        <v>0</v>
      </c>
      <c r="BB160" s="23">
        <f t="shared" si="2633"/>
        <v>0</v>
      </c>
    </row>
    <row r="161" spans="1:54" ht="15.75" customHeight="1" x14ac:dyDescent="0.2">
      <c r="A161" s="1">
        <f t="shared" ref="A161:A162" si="2634">A160</f>
        <v>0</v>
      </c>
      <c r="B161" s="313"/>
      <c r="C161" s="314"/>
      <c r="D161" s="314"/>
      <c r="E161" s="314"/>
      <c r="F161" s="31"/>
      <c r="G161" s="183"/>
      <c r="H161" s="123">
        <f t="shared" ref="H161" si="2635">IF($B157=$B151,H155+F161,$F161)</f>
        <v>0</v>
      </c>
      <c r="I161" s="165">
        <f t="shared" si="2574"/>
        <v>0</v>
      </c>
      <c r="J161" s="141">
        <f t="shared" ref="J161" si="2636">IF($H160=0,0,IF($B151=$B157,IF($H162&gt;0,$H162+J155,K157+J155),IF($H162&gt;0,$H162,K157)))</f>
        <v>0</v>
      </c>
      <c r="K161" s="7">
        <f t="shared" si="2619"/>
        <v>0</v>
      </c>
      <c r="L161" s="6"/>
      <c r="M161" s="6"/>
      <c r="N161" s="6"/>
      <c r="O161" s="6"/>
      <c r="P161" s="26"/>
      <c r="Q161" s="29"/>
      <c r="R161" s="23"/>
      <c r="S161" s="141">
        <f t="shared" ref="S161" si="2637">IF($H160=0,0,IF($B151=$B157,IF($H162&gt;0,$H162+S155,T157+S155),IF($H162&gt;0,$H162,T157)))</f>
        <v>0</v>
      </c>
      <c r="T161" s="7">
        <f t="shared" si="2622"/>
        <v>0</v>
      </c>
      <c r="U161" s="6"/>
      <c r="V161" s="6"/>
      <c r="W161" s="6"/>
      <c r="X161" s="6"/>
      <c r="Y161" s="26"/>
      <c r="Z161" s="29"/>
      <c r="AA161" s="23"/>
      <c r="AB161" s="141">
        <f t="shared" ref="AB161" si="2638">IF($H160=0,0,IF($B151=$B157,IF($H162&gt;0,$H162+AB155,AC157+AB155),IF($H162&gt;0,$H162,AC157)))</f>
        <v>0</v>
      </c>
      <c r="AC161" s="7">
        <f t="shared" si="2625"/>
        <v>0</v>
      </c>
      <c r="AD161" s="6"/>
      <c r="AE161" s="6"/>
      <c r="AF161" s="6"/>
      <c r="AG161" s="6"/>
      <c r="AH161" s="26"/>
      <c r="AI161" s="29"/>
      <c r="AJ161" s="23"/>
      <c r="AK161" s="141">
        <f t="shared" ref="AK161" si="2639">IF($H160=0,0,IF($B151=$B157,IF($H162&gt;0,$H162+AK155,AL157+AK155),IF($H162&gt;0,$H162,AL157)))</f>
        <v>0</v>
      </c>
      <c r="AL161" s="7">
        <f t="shared" si="2628"/>
        <v>0</v>
      </c>
      <c r="AM161" s="6"/>
      <c r="AN161" s="6"/>
      <c r="AO161" s="6"/>
      <c r="AP161" s="6"/>
      <c r="AQ161" s="26"/>
      <c r="AR161" s="29"/>
      <c r="AS161" s="23"/>
      <c r="AT161" s="141">
        <f t="shared" ref="AT161" si="2640">IF($H160=0,0,IF($B151=$B157,IF($H162&gt;0,$H162+AT155,AU157+AT155),IF($H162&gt;0,$H162,AU157)))</f>
        <v>0</v>
      </c>
      <c r="AU161" s="7">
        <f t="shared" si="2631"/>
        <v>0</v>
      </c>
      <c r="AV161" s="6"/>
      <c r="AW161" s="6"/>
      <c r="AX161" s="6"/>
      <c r="AY161" s="6"/>
      <c r="AZ161" s="26"/>
      <c r="BA161" s="29"/>
      <c r="BB161" s="23"/>
    </row>
    <row r="162" spans="1:54" ht="18.75" customHeight="1" thickBot="1" x14ac:dyDescent="0.25">
      <c r="A162" s="1">
        <f t="shared" si="2634"/>
        <v>0</v>
      </c>
      <c r="B162" s="323" t="str">
        <f>IF(B157="",Wydruk!$AE$6,IF(J158=0,Wydruk!$AE$7,IF(AND(G158&lt;G159,B157&lt;&gt;$B163),Wydruk!$AE$13,IF(AND($B157=$B151,$B157&lt;&gt;$B163),IF(OR(OR(J162&lt;4,J162&gt;5),OR(S162&lt;4,S162&gt;5),OR(AB162&lt;4,AB162&gt;5),OR(AK162&lt;4,AK162&gt;5),OR(AND(AT162&lt;4,AT162&gt;0),AT162&gt;5)),Wydruk!$AE$8,Wydruk!$AE$9),IF($B157=$B163,IF($F161&lt;&gt;0,Wydruk!$AE$12,Wydruk!$AE$10),IF(OR(OR(J158&lt;4,J158&gt;5),OR(S158&lt;4,S158&gt;5),OR(AB158&lt;4,AB158&gt;5),OR(AK158&lt;4,AK158&gt;5),OR(AND(AT158&lt;4,AT158&gt;0),AT158&gt;5)),Wydruk!$AE$8,Wydruk!$AE$11))))))</f>
        <v>Uzupełnij liczby godzin tygodniowego planu</v>
      </c>
      <c r="C162" s="324"/>
      <c r="D162" s="324"/>
      <c r="E162" s="324"/>
      <c r="F162" s="173">
        <f>lipiec!F162</f>
        <v>0</v>
      </c>
      <c r="G162" s="184">
        <f>lipiec!G162</f>
        <v>0</v>
      </c>
      <c r="H162" s="191">
        <f t="shared" ref="H162" si="2641">IF(OR($G162=0,$F162=0,$G162="",$F162=""),0,$G162/$F162)</f>
        <v>0</v>
      </c>
      <c r="I162" s="193"/>
      <c r="J162" s="176">
        <f t="shared" ref="J162" si="2642">IF($B151=$B157,IF(L157+L152&gt;0,1,0)+IF(M157+M152&gt;0,1,0)+IF(N157+N152&gt;0,1,0)+IF(O157+O152&gt;0,1,0)+IF(P157+P152&gt;0,1,0)+IF(Q157+Q152&gt;0,1,0)+IF(R157+R152&gt;0,1,0),J158)</f>
        <v>0</v>
      </c>
      <c r="K162" s="133">
        <f t="shared" ref="K162" si="2643">IF(OR($B157=$B163,J162=0,(K158-Q162+O162)&lt;=0),0,(K158-Q162+O162)/J162)</f>
        <v>0</v>
      </c>
      <c r="L162" s="137">
        <f t="shared" ref="L162" si="2644">IF(K162*(7-J159)&lt;=0,0,K162*(7-J159))</f>
        <v>0</v>
      </c>
      <c r="M162" s="311">
        <f t="shared" ref="M162" si="2645">ROUND(IF(OR(K159-K162*(7-J159)+P162&lt;0,$B157=$B163,K162&lt;=0,K159=0),0,IF(K159-K162*(7-J159)+P162&gt;Q162-O162+P162,Q162-O162+P162,K159-K162*(7-J159)+P162)),1)</f>
        <v>0</v>
      </c>
      <c r="N162" s="312"/>
      <c r="O162" s="139">
        <f t="shared" ref="O162" si="2646">IF(OR($B157=$B163,J158=0),0,IF($B157=$B151,J157,$F157))</f>
        <v>0</v>
      </c>
      <c r="P162" s="30">
        <f t="shared" ref="P162" si="2647">IF(OR($B157=$B163,J162=0),0,$G159-$G158)</f>
        <v>0</v>
      </c>
      <c r="Q162" s="134">
        <f t="shared" ref="Q162" si="2648">IF(OR($B157=$B163,J162=0),0,J161)</f>
        <v>0</v>
      </c>
      <c r="R162" s="138">
        <f t="shared" ref="R162" si="2649">IF($B157=$B163,0,K159)</f>
        <v>0</v>
      </c>
      <c r="S162" s="176">
        <f t="shared" ref="S162" si="2650">IF($B151=$B157,IF(U157+U152&gt;0,1,0)+IF(V157+V152&gt;0,1,0)+IF(W157+W152&gt;0,1,0)+IF(X157+X152&gt;0,1,0)+IF(Y157+Y152&gt;0,1,0)+IF(Z157+Z152&gt;0,1,0)+IF(AA157+AA152&gt;0,1,0),S158)</f>
        <v>0</v>
      </c>
      <c r="T162" s="133">
        <f t="shared" ref="T162" si="2651">IF(OR($B157=$B163,S162=0,(T158-Z162+X162)&lt;=0),0,(T158-Z162+X162)/S162)</f>
        <v>0</v>
      </c>
      <c r="U162" s="137">
        <f t="shared" ref="U162" si="2652">IF(T162*(7-S159)&lt;=0,0,T162*(7-S159))</f>
        <v>0</v>
      </c>
      <c r="V162" s="311">
        <f t="shared" ref="V162" si="2653">ROUND(IF(OR(T159-T162*(7-S159)+Y162&lt;0,$B157=$B163,T162&lt;=0,T159=0),0,IF(T159-T162*(7-S159)+Y162&gt;Z162-X162+Y162,Z162-X162+Y162,T159-T162*(7-S159)+Y162)),1)</f>
        <v>0</v>
      </c>
      <c r="W162" s="312"/>
      <c r="X162" s="139">
        <f t="shared" ref="X162" si="2654">IF(OR($B157=$B163,S158=0),0,IF($B157=$B151,S157,$F157))</f>
        <v>0</v>
      </c>
      <c r="Y162" s="30">
        <f t="shared" ref="Y162" si="2655">IF(OR($B157=$B163,S162=0),0,$G159-$G158)</f>
        <v>0</v>
      </c>
      <c r="Z162" s="134">
        <f t="shared" ref="Z162" si="2656">IF(OR($B157=$B163,S162=0),0,S161)</f>
        <v>0</v>
      </c>
      <c r="AA162" s="138">
        <f t="shared" ref="AA162" si="2657">IF($B157=$B163,0,T159)</f>
        <v>0</v>
      </c>
      <c r="AB162" s="176">
        <f t="shared" ref="AB162" si="2658">IF($B151=$B157,IF(AD157+AD152&gt;0,1,0)+IF(AE157+AE152&gt;0,1,0)+IF(AF157+AF152&gt;0,1,0)+IF(AG157+AG152&gt;0,1,0)+IF(AH157+AH152&gt;0,1,0)+IF(AI157+AI152&gt;0,1,0)+IF(AJ157+AJ152&gt;0,1,0),AB158)</f>
        <v>0</v>
      </c>
      <c r="AC162" s="133">
        <f t="shared" ref="AC162" si="2659">IF(OR($B157=$B163,AB162=0,(AC158-AI162+AG162)&lt;=0),0,(AC158-AI162+AG162)/AB162)</f>
        <v>0</v>
      </c>
      <c r="AD162" s="137">
        <f t="shared" ref="AD162" si="2660">IF(AC162*(7-AB159)&lt;=0,0,AC162*(7-AB159))</f>
        <v>0</v>
      </c>
      <c r="AE162" s="311">
        <f t="shared" ref="AE162" si="2661">ROUND(IF(OR(AC159-AC162*(7-AB159)+AH162&lt;0,$B157=$B163,AC162&lt;=0,AC159=0),0,IF(AC159-AC162*(7-AB159)+AH162&gt;AI162-AG162+AH162,AI162-AG162+AH162,AC159-AC162*(7-AB159)+AH162)),1)</f>
        <v>0</v>
      </c>
      <c r="AF162" s="312"/>
      <c r="AG162" s="139">
        <f t="shared" ref="AG162" si="2662">IF(OR($B157=$B163,AB158=0),0,IF($B157=$B151,AB157,$F157))</f>
        <v>0</v>
      </c>
      <c r="AH162" s="30">
        <f t="shared" ref="AH162" si="2663">IF(OR($B157=$B163,AB162=0),0,$G159-$G158)</f>
        <v>0</v>
      </c>
      <c r="AI162" s="134">
        <f t="shared" ref="AI162" si="2664">IF(OR($B157=$B163,AB162=0),0,AB161)</f>
        <v>0</v>
      </c>
      <c r="AJ162" s="138">
        <f t="shared" ref="AJ162" si="2665">IF($B157=$B163,0,AC159)</f>
        <v>0</v>
      </c>
      <c r="AK162" s="176">
        <f t="shared" ref="AK162" si="2666">IF($B151=$B157,IF(AM157+AM152&gt;0,1,0)+IF(AN157+AN152&gt;0,1,0)+IF(AO157+AO152&gt;0,1,0)+IF(AP157+AP152&gt;0,1,0)+IF(AQ157+AQ152&gt;0,1,0)+IF(AR157+AR152&gt;0,1,0)+IF(AS157+AS152&gt;0,1,0),AK158)</f>
        <v>0</v>
      </c>
      <c r="AL162" s="133">
        <f t="shared" ref="AL162" si="2667">IF(OR($B157=$B163,AK162=0,(AL158-AR162+AP162)&lt;=0),0,(AL158-AR162+AP162)/AK162)</f>
        <v>0</v>
      </c>
      <c r="AM162" s="137">
        <f t="shared" ref="AM162" si="2668">IF(AL162*(7-AK159)&lt;=0,0,AL162*(7-AK159))</f>
        <v>0</v>
      </c>
      <c r="AN162" s="311">
        <f t="shared" ref="AN162" si="2669">ROUND(IF(OR(AL159-AL162*(7-AK159)+AQ162&lt;0,$B157=$B163,AL162&lt;=0,AL159=0),0,IF(AL159-AL162*(7-AK159)+AQ162&gt;AR162-AP162+AQ162,AR162-AP162+AQ162,AL159-AL162*(7-AK159)+AQ162)),1)</f>
        <v>0</v>
      </c>
      <c r="AO162" s="312"/>
      <c r="AP162" s="139">
        <f t="shared" ref="AP162" si="2670">IF(OR($B157=$B163,AK158=0),0,IF($B157=$B151,AK157,$F157))</f>
        <v>0</v>
      </c>
      <c r="AQ162" s="30">
        <f t="shared" ref="AQ162" si="2671">IF(OR($B157=$B163,AK162=0),0,$G159-$G158)</f>
        <v>0</v>
      </c>
      <c r="AR162" s="134">
        <f t="shared" ref="AR162" si="2672">IF(OR($B157=$B163,AK162=0),0,AK161)</f>
        <v>0</v>
      </c>
      <c r="AS162" s="138">
        <f t="shared" ref="AS162" si="2673">IF($B157=$B163,0,AL159)</f>
        <v>0</v>
      </c>
      <c r="AT162" s="176">
        <f t="shared" ref="AT162" si="2674">IF($B151=$B157,IF(AV157+AV152&gt;0,1,0)+IF(AW157+AW152&gt;0,1,0)+IF(AX157+AX152&gt;0,1,0)+IF(AY157+AY152&gt;0,1,0)+IF(AZ157+AZ152&gt;0,1,0)+IF(BA157+BA152&gt;0,1,0)+IF(BB157+BB152&gt;0,1,0),AT158)</f>
        <v>0</v>
      </c>
      <c r="AU162" s="133">
        <f t="shared" ref="AU162" si="2675">IF(OR($B157=$B163,AT162=0,(AU158-BA162+AY162)&lt;=0),0,(AU158-BA162+AY162)/AT162)</f>
        <v>0</v>
      </c>
      <c r="AV162" s="137">
        <f t="shared" ref="AV162" si="2676">IF(AU162*(7-AT159)&lt;=0,0,AU162*(7-AT159))</f>
        <v>0</v>
      </c>
      <c r="AW162" s="311">
        <f t="shared" ref="AW162" si="2677">ROUND(IF(OR(AU159-AU162*(7-AT159)+AZ162&lt;0,$B157=$B163,AU162&lt;=0,AU159=0),0,IF(AU159-AU162*(7-AT159)+AZ162&gt;BA162-AY162+AZ162,BA162-AY162+AZ162,AU159-AU162*(7-AT159)+AZ162)),1)</f>
        <v>0</v>
      </c>
      <c r="AX162" s="312"/>
      <c r="AY162" s="139">
        <f t="shared" ref="AY162" si="2678">IF(OR($B157=$B163,AT158=0),0,IF($B157=$B151,AT157,$F157))</f>
        <v>0</v>
      </c>
      <c r="AZ162" s="30">
        <f t="shared" ref="AZ162" si="2679">IF(OR($B157=$B163,AT162=0),0,$G159-$G158)</f>
        <v>0</v>
      </c>
      <c r="BA162" s="134">
        <f t="shared" ref="BA162" si="2680">IF(OR($B157=$B163,AT162=0),0,AT161)</f>
        <v>0</v>
      </c>
      <c r="BB162" s="138">
        <f t="shared" ref="BB162" si="2681">IF($B157=$B163,0,AU159)</f>
        <v>0</v>
      </c>
    </row>
    <row r="163" spans="1:54" ht="15.75" x14ac:dyDescent="0.2">
      <c r="A163" s="1">
        <f t="shared" ref="A163" si="2682">IF(B163="","1. Niewypełnione",B163)</f>
        <v>0</v>
      </c>
      <c r="B163" s="320">
        <f>lipiec!B163</f>
        <v>0</v>
      </c>
      <c r="C163" s="321">
        <f>lipiec!C163</f>
        <v>0</v>
      </c>
      <c r="D163" s="321">
        <f>lipiec!D163</f>
        <v>0</v>
      </c>
      <c r="E163" s="321">
        <f>lipiec!E163</f>
        <v>0</v>
      </c>
      <c r="F163" s="177">
        <f>lipiec!F163</f>
        <v>18</v>
      </c>
      <c r="G163" s="185">
        <f>lipiec!G163</f>
        <v>18</v>
      </c>
      <c r="H163" s="177"/>
      <c r="I163" s="192">
        <f t="shared" ref="I163:I167" si="2683">K163+T163+AC163+AL163+AU163</f>
        <v>0</v>
      </c>
      <c r="J163" s="186">
        <f t="shared" ref="J163" si="2684">IF(OR($B163=$B169,J166=0),0,ROUND((K164+P168)/J166,0))</f>
        <v>0</v>
      </c>
      <c r="K163" s="51">
        <f t="shared" ref="K163:K164" si="2685">SUM(L163:R163)</f>
        <v>0</v>
      </c>
      <c r="L163" s="52">
        <f>lipiec!L163</f>
        <v>0</v>
      </c>
      <c r="M163" s="52">
        <f>lipiec!M163</f>
        <v>0</v>
      </c>
      <c r="N163" s="52">
        <f>lipiec!N163</f>
        <v>0</v>
      </c>
      <c r="O163" s="52">
        <f>lipiec!O163</f>
        <v>0</v>
      </c>
      <c r="P163" s="53">
        <f>lipiec!P163</f>
        <v>0</v>
      </c>
      <c r="Q163" s="54">
        <f>lipiec!Q163</f>
        <v>0</v>
      </c>
      <c r="R163" s="55">
        <f>lipiec!R163</f>
        <v>0</v>
      </c>
      <c r="S163" s="188">
        <f t="shared" ref="S163" si="2686">IF(OR($B163=$B169,S166=0),0,ROUND((T164+Y168)/S166,0))</f>
        <v>0</v>
      </c>
      <c r="T163" s="51">
        <f t="shared" ref="T163:T164" si="2687">SUM(U163:AA163)</f>
        <v>0</v>
      </c>
      <c r="U163" s="52">
        <f>lipiec!U163</f>
        <v>0</v>
      </c>
      <c r="V163" s="52">
        <f>lipiec!V163</f>
        <v>0</v>
      </c>
      <c r="W163" s="52">
        <f>lipiec!W163</f>
        <v>0</v>
      </c>
      <c r="X163" s="52">
        <f>lipiec!X163</f>
        <v>0</v>
      </c>
      <c r="Y163" s="53">
        <f>lipiec!Y163</f>
        <v>0</v>
      </c>
      <c r="Z163" s="54">
        <f>lipiec!Z163</f>
        <v>0</v>
      </c>
      <c r="AA163" s="55">
        <f>lipiec!AA163</f>
        <v>0</v>
      </c>
      <c r="AB163" s="188">
        <f t="shared" ref="AB163" si="2688">IF(OR($B163=$B169,AB166=0),0,ROUND((AC164+AH168)/AB166,0))</f>
        <v>0</v>
      </c>
      <c r="AC163" s="51">
        <f t="shared" ref="AC163:AC164" si="2689">SUM(AD163:AJ163)</f>
        <v>0</v>
      </c>
      <c r="AD163" s="52">
        <f>lipiec!AD163</f>
        <v>0</v>
      </c>
      <c r="AE163" s="52">
        <f>lipiec!AE163</f>
        <v>0</v>
      </c>
      <c r="AF163" s="52">
        <f>lipiec!AF163</f>
        <v>0</v>
      </c>
      <c r="AG163" s="52">
        <f>lipiec!AG163</f>
        <v>0</v>
      </c>
      <c r="AH163" s="53">
        <f>lipiec!AH163</f>
        <v>0</v>
      </c>
      <c r="AI163" s="54">
        <f>lipiec!AI163</f>
        <v>0</v>
      </c>
      <c r="AJ163" s="55">
        <f>lipiec!AJ163</f>
        <v>0</v>
      </c>
      <c r="AK163" s="188">
        <f t="shared" ref="AK163" si="2690">IF(OR($B163=$B169,AK166=0),0,ROUND((AL164+AQ168)/AK166,0))</f>
        <v>0</v>
      </c>
      <c r="AL163" s="51">
        <f t="shared" ref="AL163:AL164" si="2691">SUM(AM163:AS163)</f>
        <v>0</v>
      </c>
      <c r="AM163" s="52">
        <f>lipiec!AM163</f>
        <v>0</v>
      </c>
      <c r="AN163" s="52">
        <f>lipiec!AN163</f>
        <v>0</v>
      </c>
      <c r="AO163" s="52">
        <f>lipiec!AO163</f>
        <v>0</v>
      </c>
      <c r="AP163" s="52">
        <f>lipiec!AP163</f>
        <v>0</v>
      </c>
      <c r="AQ163" s="53">
        <f>lipiec!AQ163</f>
        <v>0</v>
      </c>
      <c r="AR163" s="54">
        <f>lipiec!AR163</f>
        <v>0</v>
      </c>
      <c r="AS163" s="55">
        <f>lipiec!AS163</f>
        <v>0</v>
      </c>
      <c r="AT163" s="188">
        <f t="shared" ref="AT163" si="2692">IF(OR($B163=$B169,AT166=0),0,ROUND((AU164+AZ168)/AT166,0))</f>
        <v>0</v>
      </c>
      <c r="AU163" s="51">
        <f t="shared" ref="AU163:AU164" si="2693">SUM(AV163:BB163)</f>
        <v>0</v>
      </c>
      <c r="AV163" s="52">
        <f t="shared" ref="AV163" si="2694">IF(SUM($AM$9:$AS$9)=SUM($AV$9:$BB$9),AM163,IF(AND(SUM($AV$9:$BB$9)&gt;42,SUM($AV$9:$BB$9)&lt;49),AM163,0))</f>
        <v>0</v>
      </c>
      <c r="AW163" s="52">
        <f t="shared" ref="AW163" si="2695">IF(SUM($AM$9:$AS$9)=SUM($AV$9:$BB$9),AN163,IF(AND(SUM($AV$9:$BB$9)&gt;42,SUM($AV$9:$BB$9)&lt;49),AN163,0))</f>
        <v>0</v>
      </c>
      <c r="AX163" s="52">
        <f t="shared" ref="AX163" si="2696">IF(SUM($AM$9:$AS$9)=SUM($AV$9:$BB$9),AO163,IF(AND(SUM($AV$9:$BB$9)&gt;42,SUM($AV$9:$BB$9)&lt;49),AO163,0))</f>
        <v>0</v>
      </c>
      <c r="AY163" s="52">
        <f t="shared" ref="AY163" si="2697">IF(SUM($AM$9:$AS$9)=SUM($AV$9:$BB$9),AP163,IF(AND(SUM($AV$9:$BB$9)&gt;42,SUM($AV$9:$BB$9)&lt;49),AP163,0))</f>
        <v>0</v>
      </c>
      <c r="AZ163" s="53">
        <f t="shared" ref="AZ163" si="2698">IF(SUM($AM$9:$AS$9)=SUM($AV$9:$BB$9),AQ163,IF(AND(SUM($AV$9:$BB$9)&gt;42,SUM($AV$9:$BB$9)&lt;49),AQ163,0))</f>
        <v>0</v>
      </c>
      <c r="BA163" s="54">
        <f t="shared" ref="BA163" si="2699">IF(SUM($AM$9:$AS$9)=SUM($AV$9:$BB$9),AR163,IF(AND(SUM($AV$9:$BB$9)&gt;42,SUM($AV$9:$BB$9)&lt;49),AR163,0))</f>
        <v>0</v>
      </c>
      <c r="BB163" s="55">
        <f t="shared" ref="BB163" si="2700">IF(SUM($AM$9:$AS$9)=SUM($AV$9:$BB$9),AS163,IF(AND(SUM($AV$9:$BB$9)&gt;42,SUM($AV$9:$BB$9)&lt;49),AS163,0))</f>
        <v>0</v>
      </c>
    </row>
    <row r="164" spans="1:54" ht="12.75" hidden="1" customHeight="1" x14ac:dyDescent="0.2">
      <c r="B164" s="93"/>
      <c r="C164" s="94"/>
      <c r="D164" s="95"/>
      <c r="E164" s="115"/>
      <c r="F164" s="140" t="b">
        <f t="shared" ref="F164" si="2701">IF($B157=$B163,OR(F158,G163&lt;F163),G163&lt;F163)</f>
        <v>0</v>
      </c>
      <c r="G164" s="189">
        <f t="shared" ref="G164" si="2702">IF(AND($B157=$B163,$B157&lt;&gt;"",$B157&lt;&gt;0),G163+G158,G163)</f>
        <v>18</v>
      </c>
      <c r="H164" s="120"/>
      <c r="I164" s="165">
        <f t="shared" si="2683"/>
        <v>0</v>
      </c>
      <c r="J164" s="194">
        <f t="shared" ref="J164" si="2703">7-COUNTIF(L163:R163,0)-COUNTIF(L163:R163,"")</f>
        <v>0</v>
      </c>
      <c r="K164" s="22">
        <f t="shared" si="2685"/>
        <v>0</v>
      </c>
      <c r="L164" s="35">
        <f t="shared" ref="L164:R164" si="2704">IF($B157=$B163,L163+L158,L163)</f>
        <v>0</v>
      </c>
      <c r="M164" s="35">
        <f t="shared" si="2704"/>
        <v>0</v>
      </c>
      <c r="N164" s="35">
        <f t="shared" si="2704"/>
        <v>0</v>
      </c>
      <c r="O164" s="35">
        <f t="shared" si="2704"/>
        <v>0</v>
      </c>
      <c r="P164" s="36">
        <f t="shared" si="2704"/>
        <v>0</v>
      </c>
      <c r="Q164" s="37">
        <f t="shared" si="2704"/>
        <v>0</v>
      </c>
      <c r="R164" s="38">
        <f t="shared" si="2704"/>
        <v>0</v>
      </c>
      <c r="S164" s="194">
        <f t="shared" ref="S164" si="2705">7-COUNTIF(U163:AA163,0)-COUNTIF(U163:AA163,"")</f>
        <v>0</v>
      </c>
      <c r="T164" s="22">
        <f t="shared" si="2687"/>
        <v>0</v>
      </c>
      <c r="U164" s="35">
        <f t="shared" ref="U164:AA164" si="2706">IF($B157=$B163,U163+U158,U163)</f>
        <v>0</v>
      </c>
      <c r="V164" s="35">
        <f t="shared" si="2706"/>
        <v>0</v>
      </c>
      <c r="W164" s="35">
        <f t="shared" si="2706"/>
        <v>0</v>
      </c>
      <c r="X164" s="35">
        <f t="shared" si="2706"/>
        <v>0</v>
      </c>
      <c r="Y164" s="36">
        <f t="shared" si="2706"/>
        <v>0</v>
      </c>
      <c r="Z164" s="37">
        <f t="shared" si="2706"/>
        <v>0</v>
      </c>
      <c r="AA164" s="38">
        <f t="shared" si="2706"/>
        <v>0</v>
      </c>
      <c r="AB164" s="194">
        <f t="shared" ref="AB164" si="2707">7-COUNTIF(AD163:AJ163,0)-COUNTIF(AD163:AJ163,"")</f>
        <v>0</v>
      </c>
      <c r="AC164" s="22">
        <f t="shared" si="2689"/>
        <v>0</v>
      </c>
      <c r="AD164" s="35">
        <f t="shared" ref="AD164:AJ164" si="2708">IF($B157=$B163,AD163+AD158,AD163)</f>
        <v>0</v>
      </c>
      <c r="AE164" s="35">
        <f t="shared" si="2708"/>
        <v>0</v>
      </c>
      <c r="AF164" s="35">
        <f t="shared" si="2708"/>
        <v>0</v>
      </c>
      <c r="AG164" s="35">
        <f t="shared" si="2708"/>
        <v>0</v>
      </c>
      <c r="AH164" s="36">
        <f t="shared" si="2708"/>
        <v>0</v>
      </c>
      <c r="AI164" s="37">
        <f t="shared" si="2708"/>
        <v>0</v>
      </c>
      <c r="AJ164" s="38">
        <f t="shared" si="2708"/>
        <v>0</v>
      </c>
      <c r="AK164" s="194">
        <f t="shared" ref="AK164" si="2709">7-COUNTIF(AM163:AS163,0)-COUNTIF(AM163:AS163,"")</f>
        <v>0</v>
      </c>
      <c r="AL164" s="22">
        <f t="shared" si="2691"/>
        <v>0</v>
      </c>
      <c r="AM164" s="35">
        <f t="shared" ref="AM164:AS164" si="2710">IF($B157=$B163,AM163+AM158,AM163)</f>
        <v>0</v>
      </c>
      <c r="AN164" s="35">
        <f t="shared" si="2710"/>
        <v>0</v>
      </c>
      <c r="AO164" s="35">
        <f t="shared" si="2710"/>
        <v>0</v>
      </c>
      <c r="AP164" s="35">
        <f t="shared" si="2710"/>
        <v>0</v>
      </c>
      <c r="AQ164" s="36">
        <f t="shared" si="2710"/>
        <v>0</v>
      </c>
      <c r="AR164" s="37">
        <f t="shared" si="2710"/>
        <v>0</v>
      </c>
      <c r="AS164" s="38">
        <f t="shared" si="2710"/>
        <v>0</v>
      </c>
      <c r="AT164" s="194">
        <f t="shared" ref="AT164" si="2711">7-COUNTIF(AV163:BB163,0)-COUNTIF(AV163:BB163,"")</f>
        <v>0</v>
      </c>
      <c r="AU164" s="22">
        <f t="shared" si="2693"/>
        <v>0</v>
      </c>
      <c r="AV164" s="35">
        <f t="shared" ref="AV164:BB164" si="2712">IF($B157=$B163,AV163+AV158,AV163)</f>
        <v>0</v>
      </c>
      <c r="AW164" s="35">
        <f t="shared" si="2712"/>
        <v>0</v>
      </c>
      <c r="AX164" s="35">
        <f t="shared" si="2712"/>
        <v>0</v>
      </c>
      <c r="AY164" s="35">
        <f t="shared" si="2712"/>
        <v>0</v>
      </c>
      <c r="AZ164" s="36">
        <f t="shared" si="2712"/>
        <v>0</v>
      </c>
      <c r="BA164" s="37">
        <f t="shared" si="2712"/>
        <v>0</v>
      </c>
      <c r="BB164" s="38">
        <f t="shared" si="2712"/>
        <v>0</v>
      </c>
    </row>
    <row r="165" spans="1:54" ht="15" hidden="1" customHeight="1" x14ac:dyDescent="0.2">
      <c r="B165" s="116"/>
      <c r="C165" s="117"/>
      <c r="D165" s="118"/>
      <c r="E165" s="119"/>
      <c r="F165" s="92"/>
      <c r="G165" s="190">
        <f t="shared" ref="G165" si="2713">IF(AND($B157=$B163,$B157&lt;&gt;"",$B157&lt;&gt;0),F163+G159,F163)</f>
        <v>18</v>
      </c>
      <c r="H165" s="121"/>
      <c r="I165" s="165">
        <f t="shared" si="2683"/>
        <v>0</v>
      </c>
      <c r="J165" s="195">
        <f t="shared" ref="J165" si="2714">IF($B163=$B157,COUNTIF(L165:R165,0),COUNTIF(L166:R166,0)+COUNTIF(L166:R166,""))</f>
        <v>7</v>
      </c>
      <c r="K165" s="39">
        <f t="shared" ref="K165:R165" si="2715">IF($B157=$B163,K166+K159,K166)</f>
        <v>0</v>
      </c>
      <c r="L165" s="40">
        <f t="shared" si="2715"/>
        <v>0</v>
      </c>
      <c r="M165" s="40">
        <f t="shared" si="2715"/>
        <v>0</v>
      </c>
      <c r="N165" s="40">
        <f t="shared" si="2715"/>
        <v>0</v>
      </c>
      <c r="O165" s="40">
        <f t="shared" si="2715"/>
        <v>0</v>
      </c>
      <c r="P165" s="41">
        <f t="shared" si="2715"/>
        <v>0</v>
      </c>
      <c r="Q165" s="42">
        <f t="shared" si="2715"/>
        <v>0</v>
      </c>
      <c r="R165" s="43">
        <f t="shared" si="2715"/>
        <v>0</v>
      </c>
      <c r="S165" s="195">
        <f t="shared" ref="S165" si="2716">IF($B163=$B157,COUNTIF(U165:AA165,0),COUNTIF(U166:AA166,0)+COUNTIF(U166:AA166,""))</f>
        <v>7</v>
      </c>
      <c r="T165" s="39">
        <f t="shared" ref="T165:AA165" si="2717">IF($B157=$B163,T166+T159,T166)</f>
        <v>0</v>
      </c>
      <c r="U165" s="40">
        <f t="shared" si="2717"/>
        <v>0</v>
      </c>
      <c r="V165" s="40">
        <f t="shared" si="2717"/>
        <v>0</v>
      </c>
      <c r="W165" s="40">
        <f t="shared" si="2717"/>
        <v>0</v>
      </c>
      <c r="X165" s="40">
        <f t="shared" si="2717"/>
        <v>0</v>
      </c>
      <c r="Y165" s="41">
        <f t="shared" si="2717"/>
        <v>0</v>
      </c>
      <c r="Z165" s="42">
        <f t="shared" si="2717"/>
        <v>0</v>
      </c>
      <c r="AA165" s="43">
        <f t="shared" si="2717"/>
        <v>0</v>
      </c>
      <c r="AB165" s="195">
        <f t="shared" ref="AB165" si="2718">IF($B163=$B157,COUNTIF(AD165:AJ165,0),COUNTIF(AD166:AJ166,0)+COUNTIF(AD166:AJ166,""))</f>
        <v>7</v>
      </c>
      <c r="AC165" s="39">
        <f t="shared" ref="AC165:AJ165" si="2719">IF($B157=$B163,AC166+AC159,AC166)</f>
        <v>0</v>
      </c>
      <c r="AD165" s="40">
        <f t="shared" si="2719"/>
        <v>0</v>
      </c>
      <c r="AE165" s="40">
        <f t="shared" si="2719"/>
        <v>0</v>
      </c>
      <c r="AF165" s="40">
        <f t="shared" si="2719"/>
        <v>0</v>
      </c>
      <c r="AG165" s="40">
        <f t="shared" si="2719"/>
        <v>0</v>
      </c>
      <c r="AH165" s="41">
        <f t="shared" si="2719"/>
        <v>0</v>
      </c>
      <c r="AI165" s="42">
        <f t="shared" si="2719"/>
        <v>0</v>
      </c>
      <c r="AJ165" s="43">
        <f t="shared" si="2719"/>
        <v>0</v>
      </c>
      <c r="AK165" s="195">
        <f t="shared" ref="AK165" si="2720">IF($B163=$B157,COUNTIF(AM165:AS165,0),COUNTIF(AM166:AS166,0)+COUNTIF(AM166:AS166,""))</f>
        <v>7</v>
      </c>
      <c r="AL165" s="39">
        <f t="shared" ref="AL165:AS165" si="2721">IF($B157=$B163,AL166+AL159,AL166)</f>
        <v>0</v>
      </c>
      <c r="AM165" s="40">
        <f t="shared" si="2721"/>
        <v>0</v>
      </c>
      <c r="AN165" s="40">
        <f t="shared" si="2721"/>
        <v>0</v>
      </c>
      <c r="AO165" s="40">
        <f t="shared" si="2721"/>
        <v>0</v>
      </c>
      <c r="AP165" s="40">
        <f t="shared" si="2721"/>
        <v>0</v>
      </c>
      <c r="AQ165" s="41">
        <f t="shared" si="2721"/>
        <v>0</v>
      </c>
      <c r="AR165" s="42">
        <f t="shared" si="2721"/>
        <v>0</v>
      </c>
      <c r="AS165" s="43">
        <f t="shared" si="2721"/>
        <v>0</v>
      </c>
      <c r="AT165" s="195">
        <f t="shared" ref="AT165" si="2722">IF($B163=$B157,COUNTIF(AV165:BB165,0),COUNTIF(AV166:BB166,0)+COUNTIF(AV166:BB166,""))</f>
        <v>7</v>
      </c>
      <c r="AU165" s="39">
        <f t="shared" ref="AU165:BB165" si="2723">IF($B157=$B163,AU166+AU159,AU166)</f>
        <v>0</v>
      </c>
      <c r="AV165" s="40">
        <f t="shared" si="2723"/>
        <v>0</v>
      </c>
      <c r="AW165" s="40">
        <f t="shared" si="2723"/>
        <v>0</v>
      </c>
      <c r="AX165" s="40">
        <f t="shared" si="2723"/>
        <v>0</v>
      </c>
      <c r="AY165" s="40">
        <f t="shared" si="2723"/>
        <v>0</v>
      </c>
      <c r="AZ165" s="41">
        <f t="shared" si="2723"/>
        <v>0</v>
      </c>
      <c r="BA165" s="42">
        <f t="shared" si="2723"/>
        <v>0</v>
      </c>
      <c r="BB165" s="43">
        <f t="shared" si="2723"/>
        <v>0</v>
      </c>
    </row>
    <row r="166" spans="1:54" ht="15.75" customHeight="1" x14ac:dyDescent="0.2">
      <c r="A166" s="1">
        <f t="shared" ref="A166" si="2724">A163</f>
        <v>0</v>
      </c>
      <c r="B166" s="313">
        <f t="shared" ref="B166" si="2725">B160+1</f>
        <v>25</v>
      </c>
      <c r="C166" s="314"/>
      <c r="D166" s="314"/>
      <c r="E166" s="314"/>
      <c r="F166" s="31"/>
      <c r="G166" s="183"/>
      <c r="H166" s="122">
        <f t="shared" ref="H166" si="2726">5-COUNTIF(AU163,0)-COUNTIF(AL163,0)-COUNTIF(AC163,0)-COUNTIF(T163,0)-COUNTIF(K163,0)</f>
        <v>0</v>
      </c>
      <c r="I166" s="165">
        <f t="shared" si="2683"/>
        <v>0</v>
      </c>
      <c r="J166" s="187">
        <f t="shared" ref="J166" si="2727">IF($B163=$B157,J160+IF($F163&lt;&gt;$G163,(K163+$G165-$G164)/$F163,K163/$F163),IF($F163&lt;&gt;G163,(K163+$G165-$G164)/$F163,K163/$F163))</f>
        <v>0</v>
      </c>
      <c r="K166" s="7">
        <f t="shared" ref="K166:K167" si="2728">SUM(L166:R166)</f>
        <v>0</v>
      </c>
      <c r="L166" s="26">
        <f t="shared" ref="L166:R166" si="2729">L163</f>
        <v>0</v>
      </c>
      <c r="M166" s="26">
        <f t="shared" si="2729"/>
        <v>0</v>
      </c>
      <c r="N166" s="26">
        <f t="shared" si="2729"/>
        <v>0</v>
      </c>
      <c r="O166" s="26">
        <f t="shared" si="2729"/>
        <v>0</v>
      </c>
      <c r="P166" s="26">
        <f t="shared" si="2729"/>
        <v>0</v>
      </c>
      <c r="Q166" s="29">
        <f t="shared" si="2729"/>
        <v>0</v>
      </c>
      <c r="R166" s="23">
        <f t="shared" si="2729"/>
        <v>0</v>
      </c>
      <c r="S166" s="187">
        <f t="shared" ref="S166" si="2730">IF($B163=$B157,S160+IF($F163&lt;&gt;$G163,(T163+$G165-$G164)/$F163,T163/$F163),IF($F163&lt;&gt;P163,(T163+$G165-$G164)/$F163,T163/$F163))</f>
        <v>0</v>
      </c>
      <c r="T166" s="7">
        <f t="shared" ref="T166:T167" si="2731">SUM(U166:AA166)</f>
        <v>0</v>
      </c>
      <c r="U166" s="26">
        <f t="shared" ref="U166:AA166" si="2732">U163</f>
        <v>0</v>
      </c>
      <c r="V166" s="26">
        <f t="shared" si="2732"/>
        <v>0</v>
      </c>
      <c r="W166" s="26">
        <f t="shared" si="2732"/>
        <v>0</v>
      </c>
      <c r="X166" s="26">
        <f t="shared" si="2732"/>
        <v>0</v>
      </c>
      <c r="Y166" s="113">
        <f t="shared" si="2732"/>
        <v>0</v>
      </c>
      <c r="Z166" s="29">
        <f t="shared" si="2732"/>
        <v>0</v>
      </c>
      <c r="AA166" s="23">
        <f t="shared" si="2732"/>
        <v>0</v>
      </c>
      <c r="AB166" s="187">
        <f t="shared" ref="AB166" si="2733">IF($B163=$B157,AB160+IF($F163&lt;&gt;$G163,(AC163+$G165-$G164)/$F163,AC163/$F163),IF($F163&lt;&gt;Y163,(AC163+$G165-$G164)/$F163,AC163/$F163))</f>
        <v>0</v>
      </c>
      <c r="AC166" s="7">
        <f t="shared" ref="AC166:AC167" si="2734">SUM(AD166:AJ166)</f>
        <v>0</v>
      </c>
      <c r="AD166" s="26">
        <f t="shared" ref="AD166:AJ166" si="2735">AD163</f>
        <v>0</v>
      </c>
      <c r="AE166" s="26">
        <f t="shared" si="2735"/>
        <v>0</v>
      </c>
      <c r="AF166" s="26">
        <f t="shared" si="2735"/>
        <v>0</v>
      </c>
      <c r="AG166" s="26">
        <f t="shared" si="2735"/>
        <v>0</v>
      </c>
      <c r="AH166" s="113">
        <f t="shared" si="2735"/>
        <v>0</v>
      </c>
      <c r="AI166" s="29">
        <f t="shared" si="2735"/>
        <v>0</v>
      </c>
      <c r="AJ166" s="23">
        <f t="shared" si="2735"/>
        <v>0</v>
      </c>
      <c r="AK166" s="187">
        <f t="shared" ref="AK166" si="2736">IF($B163=$B157,AK160+IF($F163&lt;&gt;$G163,(AL163+$G165-$G164)/$F163,AL163/$F163),IF($F163&lt;&gt;AH163,(AL163+$G165-$G164)/$F163,AL163/$F163))</f>
        <v>0</v>
      </c>
      <c r="AL166" s="7">
        <f t="shared" ref="AL166:AL167" si="2737">SUM(AM166:AS166)</f>
        <v>0</v>
      </c>
      <c r="AM166" s="26">
        <f t="shared" ref="AM166:AS166" si="2738">AM163</f>
        <v>0</v>
      </c>
      <c r="AN166" s="26">
        <f t="shared" si="2738"/>
        <v>0</v>
      </c>
      <c r="AO166" s="26">
        <f t="shared" si="2738"/>
        <v>0</v>
      </c>
      <c r="AP166" s="26">
        <f t="shared" si="2738"/>
        <v>0</v>
      </c>
      <c r="AQ166" s="113">
        <f t="shared" si="2738"/>
        <v>0</v>
      </c>
      <c r="AR166" s="29">
        <f t="shared" si="2738"/>
        <v>0</v>
      </c>
      <c r="AS166" s="23">
        <f t="shared" si="2738"/>
        <v>0</v>
      </c>
      <c r="AT166" s="187">
        <f t="shared" ref="AT166" si="2739">IF($B163=$B157,AT160+IF($F163&lt;&gt;$G163,(AU163+$G165-$G164)/$F163,AU163/$F163),IF($F163&lt;&gt;AQ163,(AU163+$G165-$G164)/$F163,AU163/$F163))</f>
        <v>0</v>
      </c>
      <c r="AU166" s="7">
        <f t="shared" ref="AU166:AU167" si="2740">SUM(AV166:BB166)</f>
        <v>0</v>
      </c>
      <c r="AV166" s="6">
        <f t="shared" ref="AV166" si="2741">IF(SUM($AM$9:$AS$9)=SUM($AV$9:$BB$9),AV163,IF(AND(SUM($AV$9:$BB$9)&gt;42,SUM($AV$9:$BB$9)&lt;49),AV163,0))</f>
        <v>0</v>
      </c>
      <c r="AW166" s="6">
        <f t="shared" ref="AW166:BB166" si="2742">IF(SUM($AM$9:$AS$9)=SUM($AV$9:$BB$9),AW163,IF(AND(SUM($AV$9:$BB$9)&gt;42,SUM($AV$9:$BB$9)&lt;49),AW163,0))</f>
        <v>0</v>
      </c>
      <c r="AX166" s="6">
        <f t="shared" si="2742"/>
        <v>0</v>
      </c>
      <c r="AY166" s="6">
        <f t="shared" si="2742"/>
        <v>0</v>
      </c>
      <c r="AZ166" s="26">
        <f t="shared" si="2742"/>
        <v>0</v>
      </c>
      <c r="BA166" s="29">
        <f t="shared" si="2742"/>
        <v>0</v>
      </c>
      <c r="BB166" s="23">
        <f t="shared" si="2742"/>
        <v>0</v>
      </c>
    </row>
    <row r="167" spans="1:54" ht="15.75" customHeight="1" x14ac:dyDescent="0.2">
      <c r="A167" s="1">
        <f t="shared" ref="A167:A168" si="2743">A166</f>
        <v>0</v>
      </c>
      <c r="B167" s="313"/>
      <c r="C167" s="314"/>
      <c r="D167" s="314"/>
      <c r="E167" s="314"/>
      <c r="F167" s="31"/>
      <c r="G167" s="183"/>
      <c r="H167" s="123">
        <f t="shared" ref="H167" si="2744">IF($B163=$B157,H161+F167,$F167)</f>
        <v>0</v>
      </c>
      <c r="I167" s="165">
        <f t="shared" si="2683"/>
        <v>0</v>
      </c>
      <c r="J167" s="141">
        <f t="shared" ref="J167" si="2745">IF($H166=0,0,IF($B157=$B163,IF($H168&gt;0,$H168+J161,K163+J161),IF($H168&gt;0,$H168,K163)))</f>
        <v>0</v>
      </c>
      <c r="K167" s="7">
        <f t="shared" si="2728"/>
        <v>0</v>
      </c>
      <c r="L167" s="6"/>
      <c r="M167" s="6"/>
      <c r="N167" s="6"/>
      <c r="O167" s="6"/>
      <c r="P167" s="26"/>
      <c r="Q167" s="29"/>
      <c r="R167" s="23"/>
      <c r="S167" s="141">
        <f t="shared" ref="S167" si="2746">IF($H166=0,0,IF($B157=$B163,IF($H168&gt;0,$H168+S161,T163+S161),IF($H168&gt;0,$H168,T163)))</f>
        <v>0</v>
      </c>
      <c r="T167" s="7">
        <f t="shared" si="2731"/>
        <v>0</v>
      </c>
      <c r="U167" s="6"/>
      <c r="V167" s="6"/>
      <c r="W167" s="6"/>
      <c r="X167" s="6"/>
      <c r="Y167" s="26"/>
      <c r="Z167" s="29"/>
      <c r="AA167" s="23"/>
      <c r="AB167" s="141">
        <f t="shared" ref="AB167" si="2747">IF($H166=0,0,IF($B157=$B163,IF($H168&gt;0,$H168+AB161,AC163+AB161),IF($H168&gt;0,$H168,AC163)))</f>
        <v>0</v>
      </c>
      <c r="AC167" s="7">
        <f t="shared" si="2734"/>
        <v>0</v>
      </c>
      <c r="AD167" s="6"/>
      <c r="AE167" s="6"/>
      <c r="AF167" s="6"/>
      <c r="AG167" s="6"/>
      <c r="AH167" s="26"/>
      <c r="AI167" s="29"/>
      <c r="AJ167" s="23"/>
      <c r="AK167" s="141">
        <f t="shared" ref="AK167" si="2748">IF($H166=0,0,IF($B157=$B163,IF($H168&gt;0,$H168+AK161,AL163+AK161),IF($H168&gt;0,$H168,AL163)))</f>
        <v>0</v>
      </c>
      <c r="AL167" s="7">
        <f t="shared" si="2737"/>
        <v>0</v>
      </c>
      <c r="AM167" s="6"/>
      <c r="AN167" s="6"/>
      <c r="AO167" s="6"/>
      <c r="AP167" s="6"/>
      <c r="AQ167" s="26"/>
      <c r="AR167" s="29"/>
      <c r="AS167" s="23"/>
      <c r="AT167" s="141">
        <f t="shared" ref="AT167" si="2749">IF($H166=0,0,IF($B157=$B163,IF($H168&gt;0,$H168+AT161,AU163+AT161),IF($H168&gt;0,$H168,AU163)))</f>
        <v>0</v>
      </c>
      <c r="AU167" s="7">
        <f t="shared" si="2740"/>
        <v>0</v>
      </c>
      <c r="AV167" s="6"/>
      <c r="AW167" s="6"/>
      <c r="AX167" s="6"/>
      <c r="AY167" s="6"/>
      <c r="AZ167" s="26"/>
      <c r="BA167" s="29"/>
      <c r="BB167" s="23"/>
    </row>
    <row r="168" spans="1:54" ht="18.75" customHeight="1" thickBot="1" x14ac:dyDescent="0.25">
      <c r="A168" s="1">
        <f t="shared" si="2743"/>
        <v>0</v>
      </c>
      <c r="B168" s="323" t="str">
        <f>IF(B163="",Wydruk!$AE$6,IF(J164=0,Wydruk!$AE$7,IF(AND(G164&lt;G165,B163&lt;&gt;$B169),Wydruk!$AE$13,IF(AND($B163=$B157,$B163&lt;&gt;$B169),IF(OR(OR(J168&lt;4,J168&gt;5),OR(S168&lt;4,S168&gt;5),OR(AB168&lt;4,AB168&gt;5),OR(AK168&lt;4,AK168&gt;5),OR(AND(AT168&lt;4,AT168&gt;0),AT168&gt;5)),Wydruk!$AE$8,Wydruk!$AE$9),IF($B163=$B169,IF($F167&lt;&gt;0,Wydruk!$AE$12,Wydruk!$AE$10),IF(OR(OR(J164&lt;4,J164&gt;5),OR(S164&lt;4,S164&gt;5),OR(AB164&lt;4,AB164&gt;5),OR(AK164&lt;4,AK164&gt;5),OR(AND(AT164&lt;4,AT164&gt;0),AT164&gt;5)),Wydruk!$AE$8,Wydruk!$AE$11))))))</f>
        <v>Uzupełnij liczby godzin tygodniowego planu</v>
      </c>
      <c r="C168" s="324"/>
      <c r="D168" s="324"/>
      <c r="E168" s="324"/>
      <c r="F168" s="173">
        <f>lipiec!F168</f>
        <v>0</v>
      </c>
      <c r="G168" s="184">
        <f>lipiec!G168</f>
        <v>0</v>
      </c>
      <c r="H168" s="191">
        <f t="shared" ref="H168" si="2750">IF(OR($G168=0,$F168=0,$G168="",$F168=""),0,$G168/$F168)</f>
        <v>0</v>
      </c>
      <c r="I168" s="193"/>
      <c r="J168" s="176">
        <f t="shared" ref="J168" si="2751">IF($B157=$B163,IF(L163+L158&gt;0,1,0)+IF(M163+M158&gt;0,1,0)+IF(N163+N158&gt;0,1,0)+IF(O163+O158&gt;0,1,0)+IF(P163+P158&gt;0,1,0)+IF(Q163+Q158&gt;0,1,0)+IF(R163+R158&gt;0,1,0),J164)</f>
        <v>0</v>
      </c>
      <c r="K168" s="133">
        <f t="shared" ref="K168" si="2752">IF(OR($B163=$B169,J168=0,(K164-Q168+O168)&lt;=0),0,(K164-Q168+O168)/J168)</f>
        <v>0</v>
      </c>
      <c r="L168" s="137">
        <f t="shared" ref="L168" si="2753">IF(K168*(7-J165)&lt;=0,0,K168*(7-J165))</f>
        <v>0</v>
      </c>
      <c r="M168" s="311">
        <f t="shared" ref="M168" si="2754">ROUND(IF(OR(K165-K168*(7-J165)+P168&lt;0,$B163=$B169,K168&lt;=0,K165=0),0,IF(K165-K168*(7-J165)+P168&gt;Q168-O168+P168,Q168-O168+P168,K165-K168*(7-J165)+P168)),1)</f>
        <v>0</v>
      </c>
      <c r="N168" s="312"/>
      <c r="O168" s="139">
        <f t="shared" ref="O168" si="2755">IF(OR($B163=$B169,J164=0),0,IF($B163=$B157,J163,$F163))</f>
        <v>0</v>
      </c>
      <c r="P168" s="30">
        <f t="shared" ref="P168" si="2756">IF(OR($B163=$B169,J168=0),0,$G165-$G164)</f>
        <v>0</v>
      </c>
      <c r="Q168" s="134">
        <f t="shared" ref="Q168" si="2757">IF(OR($B163=$B169,J168=0),0,J167)</f>
        <v>0</v>
      </c>
      <c r="R168" s="138">
        <f t="shared" ref="R168" si="2758">IF($B163=$B169,0,K165)</f>
        <v>0</v>
      </c>
      <c r="S168" s="176">
        <f t="shared" ref="S168" si="2759">IF($B157=$B163,IF(U163+U158&gt;0,1,0)+IF(V163+V158&gt;0,1,0)+IF(W163+W158&gt;0,1,0)+IF(X163+X158&gt;0,1,0)+IF(Y163+Y158&gt;0,1,0)+IF(Z163+Z158&gt;0,1,0)+IF(AA163+AA158&gt;0,1,0),S164)</f>
        <v>0</v>
      </c>
      <c r="T168" s="133">
        <f t="shared" ref="T168" si="2760">IF(OR($B163=$B169,S168=0,(T164-Z168+X168)&lt;=0),0,(T164-Z168+X168)/S168)</f>
        <v>0</v>
      </c>
      <c r="U168" s="137">
        <f t="shared" ref="U168" si="2761">IF(T168*(7-S165)&lt;=0,0,T168*(7-S165))</f>
        <v>0</v>
      </c>
      <c r="V168" s="311">
        <f t="shared" ref="V168" si="2762">ROUND(IF(OR(T165-T168*(7-S165)+Y168&lt;0,$B163=$B169,T168&lt;=0,T165=0),0,IF(T165-T168*(7-S165)+Y168&gt;Z168-X168+Y168,Z168-X168+Y168,T165-T168*(7-S165)+Y168)),1)</f>
        <v>0</v>
      </c>
      <c r="W168" s="312"/>
      <c r="X168" s="139">
        <f t="shared" ref="X168" si="2763">IF(OR($B163=$B169,S164=0),0,IF($B163=$B157,S163,$F163))</f>
        <v>0</v>
      </c>
      <c r="Y168" s="30">
        <f t="shared" ref="Y168" si="2764">IF(OR($B163=$B169,S168=0),0,$G165-$G164)</f>
        <v>0</v>
      </c>
      <c r="Z168" s="134">
        <f t="shared" ref="Z168" si="2765">IF(OR($B163=$B169,S168=0),0,S167)</f>
        <v>0</v>
      </c>
      <c r="AA168" s="138">
        <f t="shared" ref="AA168" si="2766">IF($B163=$B169,0,T165)</f>
        <v>0</v>
      </c>
      <c r="AB168" s="176">
        <f t="shared" ref="AB168" si="2767">IF($B157=$B163,IF(AD163+AD158&gt;0,1,0)+IF(AE163+AE158&gt;0,1,0)+IF(AF163+AF158&gt;0,1,0)+IF(AG163+AG158&gt;0,1,0)+IF(AH163+AH158&gt;0,1,0)+IF(AI163+AI158&gt;0,1,0)+IF(AJ163+AJ158&gt;0,1,0),AB164)</f>
        <v>0</v>
      </c>
      <c r="AC168" s="133">
        <f t="shared" ref="AC168" si="2768">IF(OR($B163=$B169,AB168=0,(AC164-AI168+AG168)&lt;=0),0,(AC164-AI168+AG168)/AB168)</f>
        <v>0</v>
      </c>
      <c r="AD168" s="137">
        <f t="shared" ref="AD168" si="2769">IF(AC168*(7-AB165)&lt;=0,0,AC168*(7-AB165))</f>
        <v>0</v>
      </c>
      <c r="AE168" s="311">
        <f t="shared" ref="AE168" si="2770">ROUND(IF(OR(AC165-AC168*(7-AB165)+AH168&lt;0,$B163=$B169,AC168&lt;=0,AC165=0),0,IF(AC165-AC168*(7-AB165)+AH168&gt;AI168-AG168+AH168,AI168-AG168+AH168,AC165-AC168*(7-AB165)+AH168)),1)</f>
        <v>0</v>
      </c>
      <c r="AF168" s="312"/>
      <c r="AG168" s="139">
        <f t="shared" ref="AG168" si="2771">IF(OR($B163=$B169,AB164=0),0,IF($B163=$B157,AB163,$F163))</f>
        <v>0</v>
      </c>
      <c r="AH168" s="30">
        <f t="shared" ref="AH168" si="2772">IF(OR($B163=$B169,AB168=0),0,$G165-$G164)</f>
        <v>0</v>
      </c>
      <c r="AI168" s="134">
        <f t="shared" ref="AI168" si="2773">IF(OR($B163=$B169,AB168=0),0,AB167)</f>
        <v>0</v>
      </c>
      <c r="AJ168" s="138">
        <f t="shared" ref="AJ168" si="2774">IF($B163=$B169,0,AC165)</f>
        <v>0</v>
      </c>
      <c r="AK168" s="176">
        <f t="shared" ref="AK168" si="2775">IF($B157=$B163,IF(AM163+AM158&gt;0,1,0)+IF(AN163+AN158&gt;0,1,0)+IF(AO163+AO158&gt;0,1,0)+IF(AP163+AP158&gt;0,1,0)+IF(AQ163+AQ158&gt;0,1,0)+IF(AR163+AR158&gt;0,1,0)+IF(AS163+AS158&gt;0,1,0),AK164)</f>
        <v>0</v>
      </c>
      <c r="AL168" s="133">
        <f t="shared" ref="AL168" si="2776">IF(OR($B163=$B169,AK168=0,(AL164-AR168+AP168)&lt;=0),0,(AL164-AR168+AP168)/AK168)</f>
        <v>0</v>
      </c>
      <c r="AM168" s="137">
        <f t="shared" ref="AM168" si="2777">IF(AL168*(7-AK165)&lt;=0,0,AL168*(7-AK165))</f>
        <v>0</v>
      </c>
      <c r="AN168" s="311">
        <f t="shared" ref="AN168" si="2778">ROUND(IF(OR(AL165-AL168*(7-AK165)+AQ168&lt;0,$B163=$B169,AL168&lt;=0,AL165=0),0,IF(AL165-AL168*(7-AK165)+AQ168&gt;AR168-AP168+AQ168,AR168-AP168+AQ168,AL165-AL168*(7-AK165)+AQ168)),1)</f>
        <v>0</v>
      </c>
      <c r="AO168" s="312"/>
      <c r="AP168" s="139">
        <f t="shared" ref="AP168" si="2779">IF(OR($B163=$B169,AK164=0),0,IF($B163=$B157,AK163,$F163))</f>
        <v>0</v>
      </c>
      <c r="AQ168" s="30">
        <f t="shared" ref="AQ168" si="2780">IF(OR($B163=$B169,AK168=0),0,$G165-$G164)</f>
        <v>0</v>
      </c>
      <c r="AR168" s="134">
        <f t="shared" ref="AR168" si="2781">IF(OR($B163=$B169,AK168=0),0,AK167)</f>
        <v>0</v>
      </c>
      <c r="AS168" s="138">
        <f t="shared" ref="AS168" si="2782">IF($B163=$B169,0,AL165)</f>
        <v>0</v>
      </c>
      <c r="AT168" s="176">
        <f t="shared" ref="AT168" si="2783">IF($B157=$B163,IF(AV163+AV158&gt;0,1,0)+IF(AW163+AW158&gt;0,1,0)+IF(AX163+AX158&gt;0,1,0)+IF(AY163+AY158&gt;0,1,0)+IF(AZ163+AZ158&gt;0,1,0)+IF(BA163+BA158&gt;0,1,0)+IF(BB163+BB158&gt;0,1,0),AT164)</f>
        <v>0</v>
      </c>
      <c r="AU168" s="133">
        <f t="shared" ref="AU168" si="2784">IF(OR($B163=$B169,AT168=0,(AU164-BA168+AY168)&lt;=0),0,(AU164-BA168+AY168)/AT168)</f>
        <v>0</v>
      </c>
      <c r="AV168" s="137">
        <f t="shared" ref="AV168" si="2785">IF(AU168*(7-AT165)&lt;=0,0,AU168*(7-AT165))</f>
        <v>0</v>
      </c>
      <c r="AW168" s="311">
        <f t="shared" ref="AW168" si="2786">ROUND(IF(OR(AU165-AU168*(7-AT165)+AZ168&lt;0,$B163=$B169,AU168&lt;=0,AU165=0),0,IF(AU165-AU168*(7-AT165)+AZ168&gt;BA168-AY168+AZ168,BA168-AY168+AZ168,AU165-AU168*(7-AT165)+AZ168)),1)</f>
        <v>0</v>
      </c>
      <c r="AX168" s="312"/>
      <c r="AY168" s="139">
        <f t="shared" ref="AY168" si="2787">IF(OR($B163=$B169,AT164=0),0,IF($B163=$B157,AT163,$F163))</f>
        <v>0</v>
      </c>
      <c r="AZ168" s="30">
        <f t="shared" ref="AZ168" si="2788">IF(OR($B163=$B169,AT168=0),0,$G165-$G164)</f>
        <v>0</v>
      </c>
      <c r="BA168" s="134">
        <f t="shared" ref="BA168" si="2789">IF(OR($B163=$B169,AT168=0),0,AT167)</f>
        <v>0</v>
      </c>
      <c r="BB168" s="138">
        <f t="shared" ref="BB168" si="2790">IF($B163=$B169,0,AU165)</f>
        <v>0</v>
      </c>
    </row>
    <row r="169" spans="1:54" ht="15.75" x14ac:dyDescent="0.2">
      <c r="A169" s="1">
        <f t="shared" ref="A169" si="2791">IF(B169="","1. Niewypełnione",B169)</f>
        <v>0</v>
      </c>
      <c r="B169" s="320">
        <f>lipiec!B169</f>
        <v>0</v>
      </c>
      <c r="C169" s="321">
        <f>lipiec!C169</f>
        <v>0</v>
      </c>
      <c r="D169" s="321">
        <f>lipiec!D169</f>
        <v>0</v>
      </c>
      <c r="E169" s="321">
        <f>lipiec!E169</f>
        <v>0</v>
      </c>
      <c r="F169" s="177">
        <f>lipiec!F169</f>
        <v>18</v>
      </c>
      <c r="G169" s="185">
        <f>lipiec!G169</f>
        <v>18</v>
      </c>
      <c r="H169" s="177"/>
      <c r="I169" s="192">
        <f t="shared" ref="I169:I173" si="2792">K169+T169+AC169+AL169+AU169</f>
        <v>0</v>
      </c>
      <c r="J169" s="186">
        <f t="shared" ref="J169" si="2793">IF(OR($B169=$B175,J172=0),0,ROUND((K170+P174)/J172,0))</f>
        <v>0</v>
      </c>
      <c r="K169" s="51">
        <f t="shared" ref="K169:K170" si="2794">SUM(L169:R169)</f>
        <v>0</v>
      </c>
      <c r="L169" s="52">
        <f>lipiec!L169</f>
        <v>0</v>
      </c>
      <c r="M169" s="52">
        <f>lipiec!M169</f>
        <v>0</v>
      </c>
      <c r="N169" s="52">
        <f>lipiec!N169</f>
        <v>0</v>
      </c>
      <c r="O169" s="52">
        <f>lipiec!O169</f>
        <v>0</v>
      </c>
      <c r="P169" s="53">
        <f>lipiec!P169</f>
        <v>0</v>
      </c>
      <c r="Q169" s="54">
        <f>lipiec!Q169</f>
        <v>0</v>
      </c>
      <c r="R169" s="55">
        <f>lipiec!R169</f>
        <v>0</v>
      </c>
      <c r="S169" s="188">
        <f t="shared" ref="S169" si="2795">IF(OR($B169=$B175,S172=0),0,ROUND((T170+Y174)/S172,0))</f>
        <v>0</v>
      </c>
      <c r="T169" s="51">
        <f t="shared" ref="T169:T170" si="2796">SUM(U169:AA169)</f>
        <v>0</v>
      </c>
      <c r="U169" s="52">
        <f>lipiec!U169</f>
        <v>0</v>
      </c>
      <c r="V169" s="52">
        <f>lipiec!V169</f>
        <v>0</v>
      </c>
      <c r="W169" s="52">
        <f>lipiec!W169</f>
        <v>0</v>
      </c>
      <c r="X169" s="52">
        <f>lipiec!X169</f>
        <v>0</v>
      </c>
      <c r="Y169" s="53">
        <f>lipiec!Y169</f>
        <v>0</v>
      </c>
      <c r="Z169" s="54">
        <f>lipiec!Z169</f>
        <v>0</v>
      </c>
      <c r="AA169" s="55">
        <f>lipiec!AA169</f>
        <v>0</v>
      </c>
      <c r="AB169" s="188">
        <f t="shared" ref="AB169" si="2797">IF(OR($B169=$B175,AB172=0),0,ROUND((AC170+AH174)/AB172,0))</f>
        <v>0</v>
      </c>
      <c r="AC169" s="51">
        <f t="shared" ref="AC169:AC170" si="2798">SUM(AD169:AJ169)</f>
        <v>0</v>
      </c>
      <c r="AD169" s="52">
        <f>lipiec!AD169</f>
        <v>0</v>
      </c>
      <c r="AE169" s="52">
        <f>lipiec!AE169</f>
        <v>0</v>
      </c>
      <c r="AF169" s="52">
        <f>lipiec!AF169</f>
        <v>0</v>
      </c>
      <c r="AG169" s="52">
        <f>lipiec!AG169</f>
        <v>0</v>
      </c>
      <c r="AH169" s="53">
        <f>lipiec!AH169</f>
        <v>0</v>
      </c>
      <c r="AI169" s="54">
        <f>lipiec!AI169</f>
        <v>0</v>
      </c>
      <c r="AJ169" s="55">
        <f>lipiec!AJ169</f>
        <v>0</v>
      </c>
      <c r="AK169" s="188">
        <f t="shared" ref="AK169" si="2799">IF(OR($B169=$B175,AK172=0),0,ROUND((AL170+AQ174)/AK172,0))</f>
        <v>0</v>
      </c>
      <c r="AL169" s="51">
        <f t="shared" ref="AL169:AL170" si="2800">SUM(AM169:AS169)</f>
        <v>0</v>
      </c>
      <c r="AM169" s="52">
        <f>lipiec!AM169</f>
        <v>0</v>
      </c>
      <c r="AN169" s="52">
        <f>lipiec!AN169</f>
        <v>0</v>
      </c>
      <c r="AO169" s="52">
        <f>lipiec!AO169</f>
        <v>0</v>
      </c>
      <c r="AP169" s="52">
        <f>lipiec!AP169</f>
        <v>0</v>
      </c>
      <c r="AQ169" s="53">
        <f>lipiec!AQ169</f>
        <v>0</v>
      </c>
      <c r="AR169" s="54">
        <f>lipiec!AR169</f>
        <v>0</v>
      </c>
      <c r="AS169" s="55">
        <f>lipiec!AS169</f>
        <v>0</v>
      </c>
      <c r="AT169" s="188">
        <f t="shared" ref="AT169" si="2801">IF(OR($B169=$B175,AT172=0),0,ROUND((AU170+AZ174)/AT172,0))</f>
        <v>0</v>
      </c>
      <c r="AU169" s="51">
        <f t="shared" ref="AU169:AU170" si="2802">SUM(AV169:BB169)</f>
        <v>0</v>
      </c>
      <c r="AV169" s="52">
        <f t="shared" ref="AV169" si="2803">IF(SUM($AM$9:$AS$9)=SUM($AV$9:$BB$9),AM169,IF(AND(SUM($AV$9:$BB$9)&gt;42,SUM($AV$9:$BB$9)&lt;49),AM169,0))</f>
        <v>0</v>
      </c>
      <c r="AW169" s="52">
        <f t="shared" ref="AW169" si="2804">IF(SUM($AM$9:$AS$9)=SUM($AV$9:$BB$9),AN169,IF(AND(SUM($AV$9:$BB$9)&gt;42,SUM($AV$9:$BB$9)&lt;49),AN169,0))</f>
        <v>0</v>
      </c>
      <c r="AX169" s="52">
        <f t="shared" ref="AX169" si="2805">IF(SUM($AM$9:$AS$9)=SUM($AV$9:$BB$9),AO169,IF(AND(SUM($AV$9:$BB$9)&gt;42,SUM($AV$9:$BB$9)&lt;49),AO169,0))</f>
        <v>0</v>
      </c>
      <c r="AY169" s="52">
        <f t="shared" ref="AY169" si="2806">IF(SUM($AM$9:$AS$9)=SUM($AV$9:$BB$9),AP169,IF(AND(SUM($AV$9:$BB$9)&gt;42,SUM($AV$9:$BB$9)&lt;49),AP169,0))</f>
        <v>0</v>
      </c>
      <c r="AZ169" s="53">
        <f t="shared" ref="AZ169" si="2807">IF(SUM($AM$9:$AS$9)=SUM($AV$9:$BB$9),AQ169,IF(AND(SUM($AV$9:$BB$9)&gt;42,SUM($AV$9:$BB$9)&lt;49),AQ169,0))</f>
        <v>0</v>
      </c>
      <c r="BA169" s="54">
        <f t="shared" ref="BA169" si="2808">IF(SUM($AM$9:$AS$9)=SUM($AV$9:$BB$9),AR169,IF(AND(SUM($AV$9:$BB$9)&gt;42,SUM($AV$9:$BB$9)&lt;49),AR169,0))</f>
        <v>0</v>
      </c>
      <c r="BB169" s="55">
        <f t="shared" ref="BB169" si="2809">IF(SUM($AM$9:$AS$9)=SUM($AV$9:$BB$9),AS169,IF(AND(SUM($AV$9:$BB$9)&gt;42,SUM($AV$9:$BB$9)&lt;49),AS169,0))</f>
        <v>0</v>
      </c>
    </row>
    <row r="170" spans="1:54" ht="12.75" hidden="1" customHeight="1" x14ac:dyDescent="0.2">
      <c r="B170" s="93"/>
      <c r="C170" s="94"/>
      <c r="D170" s="95"/>
      <c r="E170" s="115"/>
      <c r="F170" s="140" t="b">
        <f t="shared" ref="F170" si="2810">IF($B163=$B169,OR(F164,G169&lt;F169),G169&lt;F169)</f>
        <v>0</v>
      </c>
      <c r="G170" s="189">
        <f t="shared" ref="G170" si="2811">IF(AND($B163=$B169,$B163&lt;&gt;"",$B163&lt;&gt;0),G169+G164,G169)</f>
        <v>18</v>
      </c>
      <c r="H170" s="120"/>
      <c r="I170" s="165">
        <f t="shared" si="2792"/>
        <v>0</v>
      </c>
      <c r="J170" s="194">
        <f t="shared" ref="J170" si="2812">7-COUNTIF(L169:R169,0)-COUNTIF(L169:R169,"")</f>
        <v>0</v>
      </c>
      <c r="K170" s="22">
        <f t="shared" si="2794"/>
        <v>0</v>
      </c>
      <c r="L170" s="35">
        <f t="shared" ref="L170:R170" si="2813">IF($B163=$B169,L169+L164,L169)</f>
        <v>0</v>
      </c>
      <c r="M170" s="35">
        <f t="shared" si="2813"/>
        <v>0</v>
      </c>
      <c r="N170" s="35">
        <f t="shared" si="2813"/>
        <v>0</v>
      </c>
      <c r="O170" s="35">
        <f t="shared" si="2813"/>
        <v>0</v>
      </c>
      <c r="P170" s="36">
        <f t="shared" si="2813"/>
        <v>0</v>
      </c>
      <c r="Q170" s="37">
        <f t="shared" si="2813"/>
        <v>0</v>
      </c>
      <c r="R170" s="38">
        <f t="shared" si="2813"/>
        <v>0</v>
      </c>
      <c r="S170" s="194">
        <f t="shared" ref="S170" si="2814">7-COUNTIF(U169:AA169,0)-COUNTIF(U169:AA169,"")</f>
        <v>0</v>
      </c>
      <c r="T170" s="22">
        <f t="shared" si="2796"/>
        <v>0</v>
      </c>
      <c r="U170" s="35">
        <f t="shared" ref="U170:AA170" si="2815">IF($B163=$B169,U169+U164,U169)</f>
        <v>0</v>
      </c>
      <c r="V170" s="35">
        <f t="shared" si="2815"/>
        <v>0</v>
      </c>
      <c r="W170" s="35">
        <f t="shared" si="2815"/>
        <v>0</v>
      </c>
      <c r="X170" s="35">
        <f t="shared" si="2815"/>
        <v>0</v>
      </c>
      <c r="Y170" s="36">
        <f t="shared" si="2815"/>
        <v>0</v>
      </c>
      <c r="Z170" s="37">
        <f t="shared" si="2815"/>
        <v>0</v>
      </c>
      <c r="AA170" s="38">
        <f t="shared" si="2815"/>
        <v>0</v>
      </c>
      <c r="AB170" s="194">
        <f t="shared" ref="AB170" si="2816">7-COUNTIF(AD169:AJ169,0)-COUNTIF(AD169:AJ169,"")</f>
        <v>0</v>
      </c>
      <c r="AC170" s="22">
        <f t="shared" si="2798"/>
        <v>0</v>
      </c>
      <c r="AD170" s="35">
        <f t="shared" ref="AD170:AJ170" si="2817">IF($B163=$B169,AD169+AD164,AD169)</f>
        <v>0</v>
      </c>
      <c r="AE170" s="35">
        <f t="shared" si="2817"/>
        <v>0</v>
      </c>
      <c r="AF170" s="35">
        <f t="shared" si="2817"/>
        <v>0</v>
      </c>
      <c r="AG170" s="35">
        <f t="shared" si="2817"/>
        <v>0</v>
      </c>
      <c r="AH170" s="36">
        <f t="shared" si="2817"/>
        <v>0</v>
      </c>
      <c r="AI170" s="37">
        <f t="shared" si="2817"/>
        <v>0</v>
      </c>
      <c r="AJ170" s="38">
        <f t="shared" si="2817"/>
        <v>0</v>
      </c>
      <c r="AK170" s="194">
        <f t="shared" ref="AK170" si="2818">7-COUNTIF(AM169:AS169,0)-COUNTIF(AM169:AS169,"")</f>
        <v>0</v>
      </c>
      <c r="AL170" s="22">
        <f t="shared" si="2800"/>
        <v>0</v>
      </c>
      <c r="AM170" s="35">
        <f t="shared" ref="AM170:AS170" si="2819">IF($B163=$B169,AM169+AM164,AM169)</f>
        <v>0</v>
      </c>
      <c r="AN170" s="35">
        <f t="shared" si="2819"/>
        <v>0</v>
      </c>
      <c r="AO170" s="35">
        <f t="shared" si="2819"/>
        <v>0</v>
      </c>
      <c r="AP170" s="35">
        <f t="shared" si="2819"/>
        <v>0</v>
      </c>
      <c r="AQ170" s="36">
        <f t="shared" si="2819"/>
        <v>0</v>
      </c>
      <c r="AR170" s="37">
        <f t="shared" si="2819"/>
        <v>0</v>
      </c>
      <c r="AS170" s="38">
        <f t="shared" si="2819"/>
        <v>0</v>
      </c>
      <c r="AT170" s="194">
        <f t="shared" ref="AT170" si="2820">7-COUNTIF(AV169:BB169,0)-COUNTIF(AV169:BB169,"")</f>
        <v>0</v>
      </c>
      <c r="AU170" s="22">
        <f t="shared" si="2802"/>
        <v>0</v>
      </c>
      <c r="AV170" s="35">
        <f t="shared" ref="AV170:BB170" si="2821">IF($B163=$B169,AV169+AV164,AV169)</f>
        <v>0</v>
      </c>
      <c r="AW170" s="35">
        <f t="shared" si="2821"/>
        <v>0</v>
      </c>
      <c r="AX170" s="35">
        <f t="shared" si="2821"/>
        <v>0</v>
      </c>
      <c r="AY170" s="35">
        <f t="shared" si="2821"/>
        <v>0</v>
      </c>
      <c r="AZ170" s="36">
        <f t="shared" si="2821"/>
        <v>0</v>
      </c>
      <c r="BA170" s="37">
        <f t="shared" si="2821"/>
        <v>0</v>
      </c>
      <c r="BB170" s="38">
        <f t="shared" si="2821"/>
        <v>0</v>
      </c>
    </row>
    <row r="171" spans="1:54" ht="15" hidden="1" customHeight="1" x14ac:dyDescent="0.2">
      <c r="B171" s="116"/>
      <c r="C171" s="117"/>
      <c r="D171" s="118"/>
      <c r="E171" s="119"/>
      <c r="F171" s="92"/>
      <c r="G171" s="190">
        <f t="shared" ref="G171" si="2822">IF(AND($B163=$B169,$B163&lt;&gt;"",$B163&lt;&gt;0),F169+G165,F169)</f>
        <v>18</v>
      </c>
      <c r="H171" s="121"/>
      <c r="I171" s="165">
        <f t="shared" si="2792"/>
        <v>0</v>
      </c>
      <c r="J171" s="195">
        <f t="shared" ref="J171" si="2823">IF($B169=$B163,COUNTIF(L171:R171,0),COUNTIF(L172:R172,0)+COUNTIF(L172:R172,""))</f>
        <v>7</v>
      </c>
      <c r="K171" s="39">
        <f t="shared" ref="K171:R171" si="2824">IF($B163=$B169,K172+K165,K172)</f>
        <v>0</v>
      </c>
      <c r="L171" s="40">
        <f t="shared" si="2824"/>
        <v>0</v>
      </c>
      <c r="M171" s="40">
        <f t="shared" si="2824"/>
        <v>0</v>
      </c>
      <c r="N171" s="40">
        <f t="shared" si="2824"/>
        <v>0</v>
      </c>
      <c r="O171" s="40">
        <f t="shared" si="2824"/>
        <v>0</v>
      </c>
      <c r="P171" s="41">
        <f t="shared" si="2824"/>
        <v>0</v>
      </c>
      <c r="Q171" s="42">
        <f t="shared" si="2824"/>
        <v>0</v>
      </c>
      <c r="R171" s="43">
        <f t="shared" si="2824"/>
        <v>0</v>
      </c>
      <c r="S171" s="195">
        <f t="shared" ref="S171" si="2825">IF($B169=$B163,COUNTIF(U171:AA171,0),COUNTIF(U172:AA172,0)+COUNTIF(U172:AA172,""))</f>
        <v>7</v>
      </c>
      <c r="T171" s="39">
        <f t="shared" ref="T171:AA171" si="2826">IF($B163=$B169,T172+T165,T172)</f>
        <v>0</v>
      </c>
      <c r="U171" s="40">
        <f t="shared" si="2826"/>
        <v>0</v>
      </c>
      <c r="V171" s="40">
        <f t="shared" si="2826"/>
        <v>0</v>
      </c>
      <c r="W171" s="40">
        <f t="shared" si="2826"/>
        <v>0</v>
      </c>
      <c r="X171" s="40">
        <f t="shared" si="2826"/>
        <v>0</v>
      </c>
      <c r="Y171" s="41">
        <f t="shared" si="2826"/>
        <v>0</v>
      </c>
      <c r="Z171" s="42">
        <f t="shared" si="2826"/>
        <v>0</v>
      </c>
      <c r="AA171" s="43">
        <f t="shared" si="2826"/>
        <v>0</v>
      </c>
      <c r="AB171" s="195">
        <f t="shared" ref="AB171" si="2827">IF($B169=$B163,COUNTIF(AD171:AJ171,0),COUNTIF(AD172:AJ172,0)+COUNTIF(AD172:AJ172,""))</f>
        <v>7</v>
      </c>
      <c r="AC171" s="39">
        <f t="shared" ref="AC171:AJ171" si="2828">IF($B163=$B169,AC172+AC165,AC172)</f>
        <v>0</v>
      </c>
      <c r="AD171" s="40">
        <f t="shared" si="2828"/>
        <v>0</v>
      </c>
      <c r="AE171" s="40">
        <f t="shared" si="2828"/>
        <v>0</v>
      </c>
      <c r="AF171" s="40">
        <f t="shared" si="2828"/>
        <v>0</v>
      </c>
      <c r="AG171" s="40">
        <f t="shared" si="2828"/>
        <v>0</v>
      </c>
      <c r="AH171" s="41">
        <f t="shared" si="2828"/>
        <v>0</v>
      </c>
      <c r="AI171" s="42">
        <f t="shared" si="2828"/>
        <v>0</v>
      </c>
      <c r="AJ171" s="43">
        <f t="shared" si="2828"/>
        <v>0</v>
      </c>
      <c r="AK171" s="195">
        <f t="shared" ref="AK171" si="2829">IF($B169=$B163,COUNTIF(AM171:AS171,0),COUNTIF(AM172:AS172,0)+COUNTIF(AM172:AS172,""))</f>
        <v>7</v>
      </c>
      <c r="AL171" s="39">
        <f t="shared" ref="AL171:AS171" si="2830">IF($B163=$B169,AL172+AL165,AL172)</f>
        <v>0</v>
      </c>
      <c r="AM171" s="40">
        <f t="shared" si="2830"/>
        <v>0</v>
      </c>
      <c r="AN171" s="40">
        <f t="shared" si="2830"/>
        <v>0</v>
      </c>
      <c r="AO171" s="40">
        <f t="shared" si="2830"/>
        <v>0</v>
      </c>
      <c r="AP171" s="40">
        <f t="shared" si="2830"/>
        <v>0</v>
      </c>
      <c r="AQ171" s="41">
        <f t="shared" si="2830"/>
        <v>0</v>
      </c>
      <c r="AR171" s="42">
        <f t="shared" si="2830"/>
        <v>0</v>
      </c>
      <c r="AS171" s="43">
        <f t="shared" si="2830"/>
        <v>0</v>
      </c>
      <c r="AT171" s="195">
        <f t="shared" ref="AT171" si="2831">IF($B169=$B163,COUNTIF(AV171:BB171,0),COUNTIF(AV172:BB172,0)+COUNTIF(AV172:BB172,""))</f>
        <v>7</v>
      </c>
      <c r="AU171" s="39">
        <f t="shared" ref="AU171:BB171" si="2832">IF($B163=$B169,AU172+AU165,AU172)</f>
        <v>0</v>
      </c>
      <c r="AV171" s="40">
        <f t="shared" si="2832"/>
        <v>0</v>
      </c>
      <c r="AW171" s="40">
        <f t="shared" si="2832"/>
        <v>0</v>
      </c>
      <c r="AX171" s="40">
        <f t="shared" si="2832"/>
        <v>0</v>
      </c>
      <c r="AY171" s="40">
        <f t="shared" si="2832"/>
        <v>0</v>
      </c>
      <c r="AZ171" s="41">
        <f t="shared" si="2832"/>
        <v>0</v>
      </c>
      <c r="BA171" s="42">
        <f t="shared" si="2832"/>
        <v>0</v>
      </c>
      <c r="BB171" s="43">
        <f t="shared" si="2832"/>
        <v>0</v>
      </c>
    </row>
    <row r="172" spans="1:54" ht="15.75" customHeight="1" x14ac:dyDescent="0.2">
      <c r="A172" s="1">
        <f t="shared" ref="A172" si="2833">A169</f>
        <v>0</v>
      </c>
      <c r="B172" s="313">
        <f t="shared" ref="B172" si="2834">B166+1</f>
        <v>26</v>
      </c>
      <c r="C172" s="314"/>
      <c r="D172" s="314"/>
      <c r="E172" s="314"/>
      <c r="F172" s="31"/>
      <c r="G172" s="183"/>
      <c r="H172" s="122">
        <f t="shared" ref="H172" si="2835">5-COUNTIF(AU169,0)-COUNTIF(AL169,0)-COUNTIF(AC169,0)-COUNTIF(T169,0)-COUNTIF(K169,0)</f>
        <v>0</v>
      </c>
      <c r="I172" s="165">
        <f t="shared" si="2792"/>
        <v>0</v>
      </c>
      <c r="J172" s="187">
        <f t="shared" ref="J172" si="2836">IF($B169=$B163,J166+IF($F169&lt;&gt;$G169,(K169+$G171-$G170)/$F169,K169/$F169),IF($F169&lt;&gt;G169,(K169+$G171-$G170)/$F169,K169/$F169))</f>
        <v>0</v>
      </c>
      <c r="K172" s="7">
        <f t="shared" ref="K172:K173" si="2837">SUM(L172:R172)</f>
        <v>0</v>
      </c>
      <c r="L172" s="26">
        <f t="shared" ref="L172:R172" si="2838">L169</f>
        <v>0</v>
      </c>
      <c r="M172" s="26">
        <f t="shared" si="2838"/>
        <v>0</v>
      </c>
      <c r="N172" s="26">
        <f t="shared" si="2838"/>
        <v>0</v>
      </c>
      <c r="O172" s="26">
        <f t="shared" si="2838"/>
        <v>0</v>
      </c>
      <c r="P172" s="26">
        <f t="shared" si="2838"/>
        <v>0</v>
      </c>
      <c r="Q172" s="29">
        <f t="shared" si="2838"/>
        <v>0</v>
      </c>
      <c r="R172" s="23">
        <f t="shared" si="2838"/>
        <v>0</v>
      </c>
      <c r="S172" s="187">
        <f t="shared" ref="S172" si="2839">IF($B169=$B163,S166+IF($F169&lt;&gt;$G169,(T169+$G171-$G170)/$F169,T169/$F169),IF($F169&lt;&gt;P169,(T169+$G171-$G170)/$F169,T169/$F169))</f>
        <v>0</v>
      </c>
      <c r="T172" s="7">
        <f t="shared" ref="T172:T173" si="2840">SUM(U172:AA172)</f>
        <v>0</v>
      </c>
      <c r="U172" s="26">
        <f t="shared" ref="U172:AA172" si="2841">U169</f>
        <v>0</v>
      </c>
      <c r="V172" s="26">
        <f t="shared" si="2841"/>
        <v>0</v>
      </c>
      <c r="W172" s="26">
        <f t="shared" si="2841"/>
        <v>0</v>
      </c>
      <c r="X172" s="26">
        <f t="shared" si="2841"/>
        <v>0</v>
      </c>
      <c r="Y172" s="113">
        <f t="shared" si="2841"/>
        <v>0</v>
      </c>
      <c r="Z172" s="29">
        <f t="shared" si="2841"/>
        <v>0</v>
      </c>
      <c r="AA172" s="23">
        <f t="shared" si="2841"/>
        <v>0</v>
      </c>
      <c r="AB172" s="187">
        <f t="shared" ref="AB172" si="2842">IF($B169=$B163,AB166+IF($F169&lt;&gt;$G169,(AC169+$G171-$G170)/$F169,AC169/$F169),IF($F169&lt;&gt;Y169,(AC169+$G171-$G170)/$F169,AC169/$F169))</f>
        <v>0</v>
      </c>
      <c r="AC172" s="7">
        <f t="shared" ref="AC172:AC173" si="2843">SUM(AD172:AJ172)</f>
        <v>0</v>
      </c>
      <c r="AD172" s="26">
        <f t="shared" ref="AD172:AJ172" si="2844">AD169</f>
        <v>0</v>
      </c>
      <c r="AE172" s="26">
        <f t="shared" si="2844"/>
        <v>0</v>
      </c>
      <c r="AF172" s="26">
        <f t="shared" si="2844"/>
        <v>0</v>
      </c>
      <c r="AG172" s="26">
        <f t="shared" si="2844"/>
        <v>0</v>
      </c>
      <c r="AH172" s="113">
        <f t="shared" si="2844"/>
        <v>0</v>
      </c>
      <c r="AI172" s="29">
        <f t="shared" si="2844"/>
        <v>0</v>
      </c>
      <c r="AJ172" s="23">
        <f t="shared" si="2844"/>
        <v>0</v>
      </c>
      <c r="AK172" s="187">
        <f t="shared" ref="AK172" si="2845">IF($B169=$B163,AK166+IF($F169&lt;&gt;$G169,(AL169+$G171-$G170)/$F169,AL169/$F169),IF($F169&lt;&gt;AH169,(AL169+$G171-$G170)/$F169,AL169/$F169))</f>
        <v>0</v>
      </c>
      <c r="AL172" s="7">
        <f t="shared" ref="AL172:AL173" si="2846">SUM(AM172:AS172)</f>
        <v>0</v>
      </c>
      <c r="AM172" s="26">
        <f t="shared" ref="AM172:AS172" si="2847">AM169</f>
        <v>0</v>
      </c>
      <c r="AN172" s="26">
        <f t="shared" si="2847"/>
        <v>0</v>
      </c>
      <c r="AO172" s="26">
        <f t="shared" si="2847"/>
        <v>0</v>
      </c>
      <c r="AP172" s="26">
        <f t="shared" si="2847"/>
        <v>0</v>
      </c>
      <c r="AQ172" s="113">
        <f t="shared" si="2847"/>
        <v>0</v>
      </c>
      <c r="AR172" s="29">
        <f t="shared" si="2847"/>
        <v>0</v>
      </c>
      <c r="AS172" s="23">
        <f t="shared" si="2847"/>
        <v>0</v>
      </c>
      <c r="AT172" s="187">
        <f t="shared" ref="AT172" si="2848">IF($B169=$B163,AT166+IF($F169&lt;&gt;$G169,(AU169+$G171-$G170)/$F169,AU169/$F169),IF($F169&lt;&gt;AQ169,(AU169+$G171-$G170)/$F169,AU169/$F169))</f>
        <v>0</v>
      </c>
      <c r="AU172" s="7">
        <f t="shared" ref="AU172:AU173" si="2849">SUM(AV172:BB172)</f>
        <v>0</v>
      </c>
      <c r="AV172" s="6">
        <f t="shared" ref="AV172" si="2850">IF(SUM($AM$9:$AS$9)=SUM($AV$9:$BB$9),AV169,IF(AND(SUM($AV$9:$BB$9)&gt;42,SUM($AV$9:$BB$9)&lt;49),AV169,0))</f>
        <v>0</v>
      </c>
      <c r="AW172" s="6">
        <f t="shared" ref="AW172:BB172" si="2851">IF(SUM($AM$9:$AS$9)=SUM($AV$9:$BB$9),AW169,IF(AND(SUM($AV$9:$BB$9)&gt;42,SUM($AV$9:$BB$9)&lt;49),AW169,0))</f>
        <v>0</v>
      </c>
      <c r="AX172" s="6">
        <f t="shared" si="2851"/>
        <v>0</v>
      </c>
      <c r="AY172" s="6">
        <f t="shared" si="2851"/>
        <v>0</v>
      </c>
      <c r="AZ172" s="26">
        <f t="shared" si="2851"/>
        <v>0</v>
      </c>
      <c r="BA172" s="29">
        <f t="shared" si="2851"/>
        <v>0</v>
      </c>
      <c r="BB172" s="23">
        <f t="shared" si="2851"/>
        <v>0</v>
      </c>
    </row>
    <row r="173" spans="1:54" ht="15.75" customHeight="1" x14ac:dyDescent="0.2">
      <c r="A173" s="1">
        <f t="shared" ref="A173:A174" si="2852">A172</f>
        <v>0</v>
      </c>
      <c r="B173" s="313"/>
      <c r="C173" s="314"/>
      <c r="D173" s="314"/>
      <c r="E173" s="314"/>
      <c r="F173" s="31"/>
      <c r="G173" s="183"/>
      <c r="H173" s="123">
        <f t="shared" ref="H173" si="2853">IF($B169=$B163,H167+F173,$F173)</f>
        <v>0</v>
      </c>
      <c r="I173" s="165">
        <f t="shared" si="2792"/>
        <v>0</v>
      </c>
      <c r="J173" s="141">
        <f t="shared" ref="J173" si="2854">IF($H172=0,0,IF($B163=$B169,IF($H174&gt;0,$H174+J167,K169+J167),IF($H174&gt;0,$H174,K169)))</f>
        <v>0</v>
      </c>
      <c r="K173" s="7">
        <f t="shared" si="2837"/>
        <v>0</v>
      </c>
      <c r="L173" s="6"/>
      <c r="M173" s="6"/>
      <c r="N173" s="6"/>
      <c r="O173" s="6"/>
      <c r="P173" s="26"/>
      <c r="Q173" s="29"/>
      <c r="R173" s="23"/>
      <c r="S173" s="141">
        <f t="shared" ref="S173" si="2855">IF($H172=0,0,IF($B163=$B169,IF($H174&gt;0,$H174+S167,T169+S167),IF($H174&gt;0,$H174,T169)))</f>
        <v>0</v>
      </c>
      <c r="T173" s="7">
        <f t="shared" si="2840"/>
        <v>0</v>
      </c>
      <c r="U173" s="6"/>
      <c r="V173" s="6"/>
      <c r="W173" s="6"/>
      <c r="X173" s="6"/>
      <c r="Y173" s="26"/>
      <c r="Z173" s="29"/>
      <c r="AA173" s="23"/>
      <c r="AB173" s="141">
        <f t="shared" ref="AB173" si="2856">IF($H172=0,0,IF($B163=$B169,IF($H174&gt;0,$H174+AB167,AC169+AB167),IF($H174&gt;0,$H174,AC169)))</f>
        <v>0</v>
      </c>
      <c r="AC173" s="7">
        <f t="shared" si="2843"/>
        <v>0</v>
      </c>
      <c r="AD173" s="6"/>
      <c r="AE173" s="6"/>
      <c r="AF173" s="6"/>
      <c r="AG173" s="6"/>
      <c r="AH173" s="26"/>
      <c r="AI173" s="29"/>
      <c r="AJ173" s="23"/>
      <c r="AK173" s="141">
        <f t="shared" ref="AK173" si="2857">IF($H172=0,0,IF($B163=$B169,IF($H174&gt;0,$H174+AK167,AL169+AK167),IF($H174&gt;0,$H174,AL169)))</f>
        <v>0</v>
      </c>
      <c r="AL173" s="7">
        <f t="shared" si="2846"/>
        <v>0</v>
      </c>
      <c r="AM173" s="6"/>
      <c r="AN173" s="6"/>
      <c r="AO173" s="6"/>
      <c r="AP173" s="6"/>
      <c r="AQ173" s="26"/>
      <c r="AR173" s="29"/>
      <c r="AS173" s="23"/>
      <c r="AT173" s="141">
        <f t="shared" ref="AT173" si="2858">IF($H172=0,0,IF($B163=$B169,IF($H174&gt;0,$H174+AT167,AU169+AT167),IF($H174&gt;0,$H174,AU169)))</f>
        <v>0</v>
      </c>
      <c r="AU173" s="7">
        <f t="shared" si="2849"/>
        <v>0</v>
      </c>
      <c r="AV173" s="6"/>
      <c r="AW173" s="6"/>
      <c r="AX173" s="6"/>
      <c r="AY173" s="6"/>
      <c r="AZ173" s="26"/>
      <c r="BA173" s="29"/>
      <c r="BB173" s="23"/>
    </row>
    <row r="174" spans="1:54" ht="18.75" customHeight="1" thickBot="1" x14ac:dyDescent="0.25">
      <c r="A174" s="1">
        <f t="shared" si="2852"/>
        <v>0</v>
      </c>
      <c r="B174" s="323" t="str">
        <f>IF(B169="",Wydruk!$AE$6,IF(J170=0,Wydruk!$AE$7,IF(AND(G170&lt;G171,B169&lt;&gt;$B175),Wydruk!$AE$13,IF(AND($B169=$B163,$B169&lt;&gt;$B175),IF(OR(OR(J174&lt;4,J174&gt;5),OR(S174&lt;4,S174&gt;5),OR(AB174&lt;4,AB174&gt;5),OR(AK174&lt;4,AK174&gt;5),OR(AND(AT174&lt;4,AT174&gt;0),AT174&gt;5)),Wydruk!$AE$8,Wydruk!$AE$9),IF($B169=$B175,IF($F173&lt;&gt;0,Wydruk!$AE$12,Wydruk!$AE$10),IF(OR(OR(J170&lt;4,J170&gt;5),OR(S170&lt;4,S170&gt;5),OR(AB170&lt;4,AB170&gt;5),OR(AK170&lt;4,AK170&gt;5),OR(AND(AT170&lt;4,AT170&gt;0),AT170&gt;5)),Wydruk!$AE$8,Wydruk!$AE$11))))))</f>
        <v>Uzupełnij liczby godzin tygodniowego planu</v>
      </c>
      <c r="C174" s="324"/>
      <c r="D174" s="324"/>
      <c r="E174" s="324"/>
      <c r="F174" s="173">
        <f>lipiec!F174</f>
        <v>0</v>
      </c>
      <c r="G174" s="184">
        <f>lipiec!G174</f>
        <v>0</v>
      </c>
      <c r="H174" s="191">
        <f t="shared" ref="H174" si="2859">IF(OR($G174=0,$F174=0,$G174="",$F174=""),0,$G174/$F174)</f>
        <v>0</v>
      </c>
      <c r="I174" s="193"/>
      <c r="J174" s="176">
        <f t="shared" ref="J174" si="2860">IF($B163=$B169,IF(L169+L164&gt;0,1,0)+IF(M169+M164&gt;0,1,0)+IF(N169+N164&gt;0,1,0)+IF(O169+O164&gt;0,1,0)+IF(P169+P164&gt;0,1,0)+IF(Q169+Q164&gt;0,1,0)+IF(R169+R164&gt;0,1,0),J170)</f>
        <v>0</v>
      </c>
      <c r="K174" s="133">
        <f t="shared" ref="K174" si="2861">IF(OR($B169=$B175,J174=0,(K170-Q174+O174)&lt;=0),0,(K170-Q174+O174)/J174)</f>
        <v>0</v>
      </c>
      <c r="L174" s="137">
        <f t="shared" ref="L174" si="2862">IF(K174*(7-J171)&lt;=0,0,K174*(7-J171))</f>
        <v>0</v>
      </c>
      <c r="M174" s="311">
        <f t="shared" ref="M174" si="2863">ROUND(IF(OR(K171-K174*(7-J171)+P174&lt;0,$B169=$B175,K174&lt;=0,K171=0),0,IF(K171-K174*(7-J171)+P174&gt;Q174-O174+P174,Q174-O174+P174,K171-K174*(7-J171)+P174)),1)</f>
        <v>0</v>
      </c>
      <c r="N174" s="312"/>
      <c r="O174" s="139">
        <f t="shared" ref="O174" si="2864">IF(OR($B169=$B175,J170=0),0,IF($B169=$B163,J169,$F169))</f>
        <v>0</v>
      </c>
      <c r="P174" s="30">
        <f t="shared" ref="P174" si="2865">IF(OR($B169=$B175,J174=0),0,$G171-$G170)</f>
        <v>0</v>
      </c>
      <c r="Q174" s="134">
        <f t="shared" ref="Q174" si="2866">IF(OR($B169=$B175,J174=0),0,J173)</f>
        <v>0</v>
      </c>
      <c r="R174" s="138">
        <f t="shared" ref="R174" si="2867">IF($B169=$B175,0,K171)</f>
        <v>0</v>
      </c>
      <c r="S174" s="176">
        <f t="shared" ref="S174" si="2868">IF($B163=$B169,IF(U169+U164&gt;0,1,0)+IF(V169+V164&gt;0,1,0)+IF(W169+W164&gt;0,1,0)+IF(X169+X164&gt;0,1,0)+IF(Y169+Y164&gt;0,1,0)+IF(Z169+Z164&gt;0,1,0)+IF(AA169+AA164&gt;0,1,0),S170)</f>
        <v>0</v>
      </c>
      <c r="T174" s="133">
        <f t="shared" ref="T174" si="2869">IF(OR($B169=$B175,S174=0,(T170-Z174+X174)&lt;=0),0,(T170-Z174+X174)/S174)</f>
        <v>0</v>
      </c>
      <c r="U174" s="137">
        <f t="shared" ref="U174" si="2870">IF(T174*(7-S171)&lt;=0,0,T174*(7-S171))</f>
        <v>0</v>
      </c>
      <c r="V174" s="311">
        <f t="shared" ref="V174" si="2871">ROUND(IF(OR(T171-T174*(7-S171)+Y174&lt;0,$B169=$B175,T174&lt;=0,T171=0),0,IF(T171-T174*(7-S171)+Y174&gt;Z174-X174+Y174,Z174-X174+Y174,T171-T174*(7-S171)+Y174)),1)</f>
        <v>0</v>
      </c>
      <c r="W174" s="312"/>
      <c r="X174" s="139">
        <f t="shared" ref="X174" si="2872">IF(OR($B169=$B175,S170=0),0,IF($B169=$B163,S169,$F169))</f>
        <v>0</v>
      </c>
      <c r="Y174" s="30">
        <f t="shared" ref="Y174" si="2873">IF(OR($B169=$B175,S174=0),0,$G171-$G170)</f>
        <v>0</v>
      </c>
      <c r="Z174" s="134">
        <f t="shared" ref="Z174" si="2874">IF(OR($B169=$B175,S174=0),0,S173)</f>
        <v>0</v>
      </c>
      <c r="AA174" s="138">
        <f t="shared" ref="AA174" si="2875">IF($B169=$B175,0,T171)</f>
        <v>0</v>
      </c>
      <c r="AB174" s="176">
        <f t="shared" ref="AB174" si="2876">IF($B163=$B169,IF(AD169+AD164&gt;0,1,0)+IF(AE169+AE164&gt;0,1,0)+IF(AF169+AF164&gt;0,1,0)+IF(AG169+AG164&gt;0,1,0)+IF(AH169+AH164&gt;0,1,0)+IF(AI169+AI164&gt;0,1,0)+IF(AJ169+AJ164&gt;0,1,0),AB170)</f>
        <v>0</v>
      </c>
      <c r="AC174" s="133">
        <f t="shared" ref="AC174" si="2877">IF(OR($B169=$B175,AB174=0,(AC170-AI174+AG174)&lt;=0),0,(AC170-AI174+AG174)/AB174)</f>
        <v>0</v>
      </c>
      <c r="AD174" s="137">
        <f t="shared" ref="AD174" si="2878">IF(AC174*(7-AB171)&lt;=0,0,AC174*(7-AB171))</f>
        <v>0</v>
      </c>
      <c r="AE174" s="311">
        <f t="shared" ref="AE174" si="2879">ROUND(IF(OR(AC171-AC174*(7-AB171)+AH174&lt;0,$B169=$B175,AC174&lt;=0,AC171=0),0,IF(AC171-AC174*(7-AB171)+AH174&gt;AI174-AG174+AH174,AI174-AG174+AH174,AC171-AC174*(7-AB171)+AH174)),1)</f>
        <v>0</v>
      </c>
      <c r="AF174" s="312"/>
      <c r="AG174" s="139">
        <f t="shared" ref="AG174" si="2880">IF(OR($B169=$B175,AB170=0),0,IF($B169=$B163,AB169,$F169))</f>
        <v>0</v>
      </c>
      <c r="AH174" s="30">
        <f t="shared" ref="AH174" si="2881">IF(OR($B169=$B175,AB174=0),0,$G171-$G170)</f>
        <v>0</v>
      </c>
      <c r="AI174" s="134">
        <f t="shared" ref="AI174" si="2882">IF(OR($B169=$B175,AB174=0),0,AB173)</f>
        <v>0</v>
      </c>
      <c r="AJ174" s="138">
        <f t="shared" ref="AJ174" si="2883">IF($B169=$B175,0,AC171)</f>
        <v>0</v>
      </c>
      <c r="AK174" s="176">
        <f t="shared" ref="AK174" si="2884">IF($B163=$B169,IF(AM169+AM164&gt;0,1,0)+IF(AN169+AN164&gt;0,1,0)+IF(AO169+AO164&gt;0,1,0)+IF(AP169+AP164&gt;0,1,0)+IF(AQ169+AQ164&gt;0,1,0)+IF(AR169+AR164&gt;0,1,0)+IF(AS169+AS164&gt;0,1,0),AK170)</f>
        <v>0</v>
      </c>
      <c r="AL174" s="133">
        <f t="shared" ref="AL174" si="2885">IF(OR($B169=$B175,AK174=0,(AL170-AR174+AP174)&lt;=0),0,(AL170-AR174+AP174)/AK174)</f>
        <v>0</v>
      </c>
      <c r="AM174" s="137">
        <f t="shared" ref="AM174" si="2886">IF(AL174*(7-AK171)&lt;=0,0,AL174*(7-AK171))</f>
        <v>0</v>
      </c>
      <c r="AN174" s="311">
        <f t="shared" ref="AN174" si="2887">ROUND(IF(OR(AL171-AL174*(7-AK171)+AQ174&lt;0,$B169=$B175,AL174&lt;=0,AL171=0),0,IF(AL171-AL174*(7-AK171)+AQ174&gt;AR174-AP174+AQ174,AR174-AP174+AQ174,AL171-AL174*(7-AK171)+AQ174)),1)</f>
        <v>0</v>
      </c>
      <c r="AO174" s="312"/>
      <c r="AP174" s="139">
        <f t="shared" ref="AP174" si="2888">IF(OR($B169=$B175,AK170=0),0,IF($B169=$B163,AK169,$F169))</f>
        <v>0</v>
      </c>
      <c r="AQ174" s="30">
        <f t="shared" ref="AQ174" si="2889">IF(OR($B169=$B175,AK174=0),0,$G171-$G170)</f>
        <v>0</v>
      </c>
      <c r="AR174" s="134">
        <f t="shared" ref="AR174" si="2890">IF(OR($B169=$B175,AK174=0),0,AK173)</f>
        <v>0</v>
      </c>
      <c r="AS174" s="138">
        <f t="shared" ref="AS174" si="2891">IF($B169=$B175,0,AL171)</f>
        <v>0</v>
      </c>
      <c r="AT174" s="176">
        <f t="shared" ref="AT174" si="2892">IF($B163=$B169,IF(AV169+AV164&gt;0,1,0)+IF(AW169+AW164&gt;0,1,0)+IF(AX169+AX164&gt;0,1,0)+IF(AY169+AY164&gt;0,1,0)+IF(AZ169+AZ164&gt;0,1,0)+IF(BA169+BA164&gt;0,1,0)+IF(BB169+BB164&gt;0,1,0),AT170)</f>
        <v>0</v>
      </c>
      <c r="AU174" s="133">
        <f t="shared" ref="AU174" si="2893">IF(OR($B169=$B175,AT174=0,(AU170-BA174+AY174)&lt;=0),0,(AU170-BA174+AY174)/AT174)</f>
        <v>0</v>
      </c>
      <c r="AV174" s="137">
        <f t="shared" ref="AV174" si="2894">IF(AU174*(7-AT171)&lt;=0,0,AU174*(7-AT171))</f>
        <v>0</v>
      </c>
      <c r="AW174" s="311">
        <f t="shared" ref="AW174" si="2895">ROUND(IF(OR(AU171-AU174*(7-AT171)+AZ174&lt;0,$B169=$B175,AU174&lt;=0,AU171=0),0,IF(AU171-AU174*(7-AT171)+AZ174&gt;BA174-AY174+AZ174,BA174-AY174+AZ174,AU171-AU174*(7-AT171)+AZ174)),1)</f>
        <v>0</v>
      </c>
      <c r="AX174" s="312"/>
      <c r="AY174" s="139">
        <f t="shared" ref="AY174" si="2896">IF(OR($B169=$B175,AT170=0),0,IF($B169=$B163,AT169,$F169))</f>
        <v>0</v>
      </c>
      <c r="AZ174" s="30">
        <f t="shared" ref="AZ174" si="2897">IF(OR($B169=$B175,AT174=0),0,$G171-$G170)</f>
        <v>0</v>
      </c>
      <c r="BA174" s="134">
        <f t="shared" ref="BA174" si="2898">IF(OR($B169=$B175,AT174=0),0,AT173)</f>
        <v>0</v>
      </c>
      <c r="BB174" s="138">
        <f t="shared" ref="BB174" si="2899">IF($B169=$B175,0,AU171)</f>
        <v>0</v>
      </c>
    </row>
    <row r="175" spans="1:54" ht="15.75" x14ac:dyDescent="0.2">
      <c r="A175" s="1">
        <f t="shared" ref="A175" si="2900">IF(B175="","1. Niewypełnione",B175)</f>
        <v>0</v>
      </c>
      <c r="B175" s="320">
        <f>lipiec!B175</f>
        <v>0</v>
      </c>
      <c r="C175" s="321">
        <f>lipiec!C175</f>
        <v>0</v>
      </c>
      <c r="D175" s="321">
        <f>lipiec!D175</f>
        <v>0</v>
      </c>
      <c r="E175" s="321">
        <f>lipiec!E175</f>
        <v>0</v>
      </c>
      <c r="F175" s="177">
        <f>lipiec!F175</f>
        <v>18</v>
      </c>
      <c r="G175" s="185">
        <f>lipiec!G175</f>
        <v>18</v>
      </c>
      <c r="H175" s="177"/>
      <c r="I175" s="192">
        <f t="shared" ref="I175:I179" si="2901">K175+T175+AC175+AL175+AU175</f>
        <v>0</v>
      </c>
      <c r="J175" s="186">
        <f t="shared" ref="J175" si="2902">IF(OR($B175=$B181,J178=0),0,ROUND((K176+P180)/J178,0))</f>
        <v>0</v>
      </c>
      <c r="K175" s="51">
        <f t="shared" ref="K175:K176" si="2903">SUM(L175:R175)</f>
        <v>0</v>
      </c>
      <c r="L175" s="52">
        <f>lipiec!L175</f>
        <v>0</v>
      </c>
      <c r="M175" s="52">
        <f>lipiec!M175</f>
        <v>0</v>
      </c>
      <c r="N175" s="52">
        <f>lipiec!N175</f>
        <v>0</v>
      </c>
      <c r="O175" s="52">
        <f>lipiec!O175</f>
        <v>0</v>
      </c>
      <c r="P175" s="53">
        <f>lipiec!P175</f>
        <v>0</v>
      </c>
      <c r="Q175" s="54">
        <f>lipiec!Q175</f>
        <v>0</v>
      </c>
      <c r="R175" s="55">
        <f>lipiec!R175</f>
        <v>0</v>
      </c>
      <c r="S175" s="188">
        <f t="shared" ref="S175" si="2904">IF(OR($B175=$B181,S178=0),0,ROUND((T176+Y180)/S178,0))</f>
        <v>0</v>
      </c>
      <c r="T175" s="51">
        <f t="shared" ref="T175:T176" si="2905">SUM(U175:AA175)</f>
        <v>0</v>
      </c>
      <c r="U175" s="52">
        <f>lipiec!U175</f>
        <v>0</v>
      </c>
      <c r="V175" s="52">
        <f>lipiec!V175</f>
        <v>0</v>
      </c>
      <c r="W175" s="52">
        <f>lipiec!W175</f>
        <v>0</v>
      </c>
      <c r="X175" s="52">
        <f>lipiec!X175</f>
        <v>0</v>
      </c>
      <c r="Y175" s="53">
        <f>lipiec!Y175</f>
        <v>0</v>
      </c>
      <c r="Z175" s="54">
        <f>lipiec!Z175</f>
        <v>0</v>
      </c>
      <c r="AA175" s="55">
        <f>lipiec!AA175</f>
        <v>0</v>
      </c>
      <c r="AB175" s="188">
        <f t="shared" ref="AB175" si="2906">IF(OR($B175=$B181,AB178=0),0,ROUND((AC176+AH180)/AB178,0))</f>
        <v>0</v>
      </c>
      <c r="AC175" s="51">
        <f t="shared" ref="AC175:AC176" si="2907">SUM(AD175:AJ175)</f>
        <v>0</v>
      </c>
      <c r="AD175" s="52">
        <f>lipiec!AD175</f>
        <v>0</v>
      </c>
      <c r="AE175" s="52">
        <f>lipiec!AE175</f>
        <v>0</v>
      </c>
      <c r="AF175" s="52">
        <f>lipiec!AF175</f>
        <v>0</v>
      </c>
      <c r="AG175" s="52">
        <f>lipiec!AG175</f>
        <v>0</v>
      </c>
      <c r="AH175" s="53">
        <f>lipiec!AH175</f>
        <v>0</v>
      </c>
      <c r="AI175" s="54">
        <f>lipiec!AI175</f>
        <v>0</v>
      </c>
      <c r="AJ175" s="55">
        <f>lipiec!AJ175</f>
        <v>0</v>
      </c>
      <c r="AK175" s="188">
        <f t="shared" ref="AK175" si="2908">IF(OR($B175=$B181,AK178=0),0,ROUND((AL176+AQ180)/AK178,0))</f>
        <v>0</v>
      </c>
      <c r="AL175" s="51">
        <f t="shared" ref="AL175:AL176" si="2909">SUM(AM175:AS175)</f>
        <v>0</v>
      </c>
      <c r="AM175" s="52">
        <f>lipiec!AM175</f>
        <v>0</v>
      </c>
      <c r="AN175" s="52">
        <f>lipiec!AN175</f>
        <v>0</v>
      </c>
      <c r="AO175" s="52">
        <f>lipiec!AO175</f>
        <v>0</v>
      </c>
      <c r="AP175" s="52">
        <f>lipiec!AP175</f>
        <v>0</v>
      </c>
      <c r="AQ175" s="53">
        <f>lipiec!AQ175</f>
        <v>0</v>
      </c>
      <c r="AR175" s="54">
        <f>lipiec!AR175</f>
        <v>0</v>
      </c>
      <c r="AS175" s="55">
        <f>lipiec!AS175</f>
        <v>0</v>
      </c>
      <c r="AT175" s="188">
        <f t="shared" ref="AT175" si="2910">IF(OR($B175=$B181,AT178=0),0,ROUND((AU176+AZ180)/AT178,0))</f>
        <v>0</v>
      </c>
      <c r="AU175" s="51">
        <f t="shared" ref="AU175:AU176" si="2911">SUM(AV175:BB175)</f>
        <v>0</v>
      </c>
      <c r="AV175" s="52">
        <f t="shared" ref="AV175" si="2912">IF(SUM($AM$9:$AS$9)=SUM($AV$9:$BB$9),AM175,IF(AND(SUM($AV$9:$BB$9)&gt;42,SUM($AV$9:$BB$9)&lt;49),AM175,0))</f>
        <v>0</v>
      </c>
      <c r="AW175" s="52">
        <f t="shared" ref="AW175" si="2913">IF(SUM($AM$9:$AS$9)=SUM($AV$9:$BB$9),AN175,IF(AND(SUM($AV$9:$BB$9)&gt;42,SUM($AV$9:$BB$9)&lt;49),AN175,0))</f>
        <v>0</v>
      </c>
      <c r="AX175" s="52">
        <f t="shared" ref="AX175" si="2914">IF(SUM($AM$9:$AS$9)=SUM($AV$9:$BB$9),AO175,IF(AND(SUM($AV$9:$BB$9)&gt;42,SUM($AV$9:$BB$9)&lt;49),AO175,0))</f>
        <v>0</v>
      </c>
      <c r="AY175" s="52">
        <f t="shared" ref="AY175" si="2915">IF(SUM($AM$9:$AS$9)=SUM($AV$9:$BB$9),AP175,IF(AND(SUM($AV$9:$BB$9)&gt;42,SUM($AV$9:$BB$9)&lt;49),AP175,0))</f>
        <v>0</v>
      </c>
      <c r="AZ175" s="53">
        <f t="shared" ref="AZ175" si="2916">IF(SUM($AM$9:$AS$9)=SUM($AV$9:$BB$9),AQ175,IF(AND(SUM($AV$9:$BB$9)&gt;42,SUM($AV$9:$BB$9)&lt;49),AQ175,0))</f>
        <v>0</v>
      </c>
      <c r="BA175" s="54">
        <f t="shared" ref="BA175" si="2917">IF(SUM($AM$9:$AS$9)=SUM($AV$9:$BB$9),AR175,IF(AND(SUM($AV$9:$BB$9)&gt;42,SUM($AV$9:$BB$9)&lt;49),AR175,0))</f>
        <v>0</v>
      </c>
      <c r="BB175" s="55">
        <f t="shared" ref="BB175" si="2918">IF(SUM($AM$9:$AS$9)=SUM($AV$9:$BB$9),AS175,IF(AND(SUM($AV$9:$BB$9)&gt;42,SUM($AV$9:$BB$9)&lt;49),AS175,0))</f>
        <v>0</v>
      </c>
    </row>
    <row r="176" spans="1:54" ht="12.75" hidden="1" customHeight="1" x14ac:dyDescent="0.2">
      <c r="B176" s="93"/>
      <c r="C176" s="94"/>
      <c r="D176" s="95"/>
      <c r="E176" s="115"/>
      <c r="F176" s="140" t="b">
        <f t="shared" ref="F176" si="2919">IF($B169=$B175,OR(F170,G175&lt;F175),G175&lt;F175)</f>
        <v>0</v>
      </c>
      <c r="G176" s="189">
        <f t="shared" ref="G176" si="2920">IF(AND($B169=$B175,$B169&lt;&gt;"",$B169&lt;&gt;0),G175+G170,G175)</f>
        <v>18</v>
      </c>
      <c r="H176" s="120"/>
      <c r="I176" s="165">
        <f t="shared" si="2901"/>
        <v>0</v>
      </c>
      <c r="J176" s="194">
        <f t="shared" ref="J176" si="2921">7-COUNTIF(L175:R175,0)-COUNTIF(L175:R175,"")</f>
        <v>0</v>
      </c>
      <c r="K176" s="22">
        <f t="shared" si="2903"/>
        <v>0</v>
      </c>
      <c r="L176" s="35">
        <f t="shared" ref="L176:R176" si="2922">IF($B169=$B175,L175+L170,L175)</f>
        <v>0</v>
      </c>
      <c r="M176" s="35">
        <f t="shared" si="2922"/>
        <v>0</v>
      </c>
      <c r="N176" s="35">
        <f t="shared" si="2922"/>
        <v>0</v>
      </c>
      <c r="O176" s="35">
        <f t="shared" si="2922"/>
        <v>0</v>
      </c>
      <c r="P176" s="36">
        <f t="shared" si="2922"/>
        <v>0</v>
      </c>
      <c r="Q176" s="37">
        <f t="shared" si="2922"/>
        <v>0</v>
      </c>
      <c r="R176" s="38">
        <f t="shared" si="2922"/>
        <v>0</v>
      </c>
      <c r="S176" s="194">
        <f t="shared" ref="S176" si="2923">7-COUNTIF(U175:AA175,0)-COUNTIF(U175:AA175,"")</f>
        <v>0</v>
      </c>
      <c r="T176" s="22">
        <f t="shared" si="2905"/>
        <v>0</v>
      </c>
      <c r="U176" s="35">
        <f t="shared" ref="U176:AA176" si="2924">IF($B169=$B175,U175+U170,U175)</f>
        <v>0</v>
      </c>
      <c r="V176" s="35">
        <f t="shared" si="2924"/>
        <v>0</v>
      </c>
      <c r="W176" s="35">
        <f t="shared" si="2924"/>
        <v>0</v>
      </c>
      <c r="X176" s="35">
        <f t="shared" si="2924"/>
        <v>0</v>
      </c>
      <c r="Y176" s="36">
        <f t="shared" si="2924"/>
        <v>0</v>
      </c>
      <c r="Z176" s="37">
        <f t="shared" si="2924"/>
        <v>0</v>
      </c>
      <c r="AA176" s="38">
        <f t="shared" si="2924"/>
        <v>0</v>
      </c>
      <c r="AB176" s="194">
        <f t="shared" ref="AB176" si="2925">7-COUNTIF(AD175:AJ175,0)-COUNTIF(AD175:AJ175,"")</f>
        <v>0</v>
      </c>
      <c r="AC176" s="22">
        <f t="shared" si="2907"/>
        <v>0</v>
      </c>
      <c r="AD176" s="35">
        <f t="shared" ref="AD176:AJ176" si="2926">IF($B169=$B175,AD175+AD170,AD175)</f>
        <v>0</v>
      </c>
      <c r="AE176" s="35">
        <f t="shared" si="2926"/>
        <v>0</v>
      </c>
      <c r="AF176" s="35">
        <f t="shared" si="2926"/>
        <v>0</v>
      </c>
      <c r="AG176" s="35">
        <f t="shared" si="2926"/>
        <v>0</v>
      </c>
      <c r="AH176" s="36">
        <f t="shared" si="2926"/>
        <v>0</v>
      </c>
      <c r="AI176" s="37">
        <f t="shared" si="2926"/>
        <v>0</v>
      </c>
      <c r="AJ176" s="38">
        <f t="shared" si="2926"/>
        <v>0</v>
      </c>
      <c r="AK176" s="194">
        <f t="shared" ref="AK176" si="2927">7-COUNTIF(AM175:AS175,0)-COUNTIF(AM175:AS175,"")</f>
        <v>0</v>
      </c>
      <c r="AL176" s="22">
        <f t="shared" si="2909"/>
        <v>0</v>
      </c>
      <c r="AM176" s="35">
        <f t="shared" ref="AM176:AS176" si="2928">IF($B169=$B175,AM175+AM170,AM175)</f>
        <v>0</v>
      </c>
      <c r="AN176" s="35">
        <f t="shared" si="2928"/>
        <v>0</v>
      </c>
      <c r="AO176" s="35">
        <f t="shared" si="2928"/>
        <v>0</v>
      </c>
      <c r="AP176" s="35">
        <f t="shared" si="2928"/>
        <v>0</v>
      </c>
      <c r="AQ176" s="36">
        <f t="shared" si="2928"/>
        <v>0</v>
      </c>
      <c r="AR176" s="37">
        <f t="shared" si="2928"/>
        <v>0</v>
      </c>
      <c r="AS176" s="38">
        <f t="shared" si="2928"/>
        <v>0</v>
      </c>
      <c r="AT176" s="194">
        <f t="shared" ref="AT176" si="2929">7-COUNTIF(AV175:BB175,0)-COUNTIF(AV175:BB175,"")</f>
        <v>0</v>
      </c>
      <c r="AU176" s="22">
        <f t="shared" si="2911"/>
        <v>0</v>
      </c>
      <c r="AV176" s="35">
        <f t="shared" ref="AV176:BB176" si="2930">IF($B169=$B175,AV175+AV170,AV175)</f>
        <v>0</v>
      </c>
      <c r="AW176" s="35">
        <f t="shared" si="2930"/>
        <v>0</v>
      </c>
      <c r="AX176" s="35">
        <f t="shared" si="2930"/>
        <v>0</v>
      </c>
      <c r="AY176" s="35">
        <f t="shared" si="2930"/>
        <v>0</v>
      </c>
      <c r="AZ176" s="36">
        <f t="shared" si="2930"/>
        <v>0</v>
      </c>
      <c r="BA176" s="37">
        <f t="shared" si="2930"/>
        <v>0</v>
      </c>
      <c r="BB176" s="38">
        <f t="shared" si="2930"/>
        <v>0</v>
      </c>
    </row>
    <row r="177" spans="1:54" ht="15" hidden="1" customHeight="1" x14ac:dyDescent="0.2">
      <c r="B177" s="116"/>
      <c r="C177" s="117"/>
      <c r="D177" s="118"/>
      <c r="E177" s="119"/>
      <c r="F177" s="92"/>
      <c r="G177" s="190">
        <f t="shared" ref="G177" si="2931">IF(AND($B169=$B175,$B169&lt;&gt;"",$B169&lt;&gt;0),F175+G171,F175)</f>
        <v>18</v>
      </c>
      <c r="H177" s="121"/>
      <c r="I177" s="165">
        <f t="shared" si="2901"/>
        <v>0</v>
      </c>
      <c r="J177" s="195">
        <f t="shared" ref="J177" si="2932">IF($B175=$B169,COUNTIF(L177:R177,0),COUNTIF(L178:R178,0)+COUNTIF(L178:R178,""))</f>
        <v>7</v>
      </c>
      <c r="K177" s="39">
        <f t="shared" ref="K177:R177" si="2933">IF($B169=$B175,K178+K171,K178)</f>
        <v>0</v>
      </c>
      <c r="L177" s="40">
        <f t="shared" si="2933"/>
        <v>0</v>
      </c>
      <c r="M177" s="40">
        <f t="shared" si="2933"/>
        <v>0</v>
      </c>
      <c r="N177" s="40">
        <f t="shared" si="2933"/>
        <v>0</v>
      </c>
      <c r="O177" s="40">
        <f t="shared" si="2933"/>
        <v>0</v>
      </c>
      <c r="P177" s="41">
        <f t="shared" si="2933"/>
        <v>0</v>
      </c>
      <c r="Q177" s="42">
        <f t="shared" si="2933"/>
        <v>0</v>
      </c>
      <c r="R177" s="43">
        <f t="shared" si="2933"/>
        <v>0</v>
      </c>
      <c r="S177" s="195">
        <f t="shared" ref="S177" si="2934">IF($B175=$B169,COUNTIF(U177:AA177,0),COUNTIF(U178:AA178,0)+COUNTIF(U178:AA178,""))</f>
        <v>7</v>
      </c>
      <c r="T177" s="39">
        <f t="shared" ref="T177:AA177" si="2935">IF($B169=$B175,T178+T171,T178)</f>
        <v>0</v>
      </c>
      <c r="U177" s="40">
        <f t="shared" si="2935"/>
        <v>0</v>
      </c>
      <c r="V177" s="40">
        <f t="shared" si="2935"/>
        <v>0</v>
      </c>
      <c r="W177" s="40">
        <f t="shared" si="2935"/>
        <v>0</v>
      </c>
      <c r="X177" s="40">
        <f t="shared" si="2935"/>
        <v>0</v>
      </c>
      <c r="Y177" s="41">
        <f t="shared" si="2935"/>
        <v>0</v>
      </c>
      <c r="Z177" s="42">
        <f t="shared" si="2935"/>
        <v>0</v>
      </c>
      <c r="AA177" s="43">
        <f t="shared" si="2935"/>
        <v>0</v>
      </c>
      <c r="AB177" s="195">
        <f t="shared" ref="AB177" si="2936">IF($B175=$B169,COUNTIF(AD177:AJ177,0),COUNTIF(AD178:AJ178,0)+COUNTIF(AD178:AJ178,""))</f>
        <v>7</v>
      </c>
      <c r="AC177" s="39">
        <f t="shared" ref="AC177:AJ177" si="2937">IF($B169=$B175,AC178+AC171,AC178)</f>
        <v>0</v>
      </c>
      <c r="AD177" s="40">
        <f t="shared" si="2937"/>
        <v>0</v>
      </c>
      <c r="AE177" s="40">
        <f t="shared" si="2937"/>
        <v>0</v>
      </c>
      <c r="AF177" s="40">
        <f t="shared" si="2937"/>
        <v>0</v>
      </c>
      <c r="AG177" s="40">
        <f t="shared" si="2937"/>
        <v>0</v>
      </c>
      <c r="AH177" s="41">
        <f t="shared" si="2937"/>
        <v>0</v>
      </c>
      <c r="AI177" s="42">
        <f t="shared" si="2937"/>
        <v>0</v>
      </c>
      <c r="AJ177" s="43">
        <f t="shared" si="2937"/>
        <v>0</v>
      </c>
      <c r="AK177" s="195">
        <f t="shared" ref="AK177" si="2938">IF($B175=$B169,COUNTIF(AM177:AS177,0),COUNTIF(AM178:AS178,0)+COUNTIF(AM178:AS178,""))</f>
        <v>7</v>
      </c>
      <c r="AL177" s="39">
        <f t="shared" ref="AL177:AS177" si="2939">IF($B169=$B175,AL178+AL171,AL178)</f>
        <v>0</v>
      </c>
      <c r="AM177" s="40">
        <f t="shared" si="2939"/>
        <v>0</v>
      </c>
      <c r="AN177" s="40">
        <f t="shared" si="2939"/>
        <v>0</v>
      </c>
      <c r="AO177" s="40">
        <f t="shared" si="2939"/>
        <v>0</v>
      </c>
      <c r="AP177" s="40">
        <f t="shared" si="2939"/>
        <v>0</v>
      </c>
      <c r="AQ177" s="41">
        <f t="shared" si="2939"/>
        <v>0</v>
      </c>
      <c r="AR177" s="42">
        <f t="shared" si="2939"/>
        <v>0</v>
      </c>
      <c r="AS177" s="43">
        <f t="shared" si="2939"/>
        <v>0</v>
      </c>
      <c r="AT177" s="195">
        <f t="shared" ref="AT177" si="2940">IF($B175=$B169,COUNTIF(AV177:BB177,0),COUNTIF(AV178:BB178,0)+COUNTIF(AV178:BB178,""))</f>
        <v>7</v>
      </c>
      <c r="AU177" s="39">
        <f t="shared" ref="AU177:BB177" si="2941">IF($B169=$B175,AU178+AU171,AU178)</f>
        <v>0</v>
      </c>
      <c r="AV177" s="40">
        <f t="shared" si="2941"/>
        <v>0</v>
      </c>
      <c r="AW177" s="40">
        <f t="shared" si="2941"/>
        <v>0</v>
      </c>
      <c r="AX177" s="40">
        <f t="shared" si="2941"/>
        <v>0</v>
      </c>
      <c r="AY177" s="40">
        <f t="shared" si="2941"/>
        <v>0</v>
      </c>
      <c r="AZ177" s="41">
        <f t="shared" si="2941"/>
        <v>0</v>
      </c>
      <c r="BA177" s="42">
        <f t="shared" si="2941"/>
        <v>0</v>
      </c>
      <c r="BB177" s="43">
        <f t="shared" si="2941"/>
        <v>0</v>
      </c>
    </row>
    <row r="178" spans="1:54" ht="15.75" customHeight="1" x14ac:dyDescent="0.2">
      <c r="A178" s="1">
        <f t="shared" ref="A178" si="2942">A175</f>
        <v>0</v>
      </c>
      <c r="B178" s="313">
        <f t="shared" ref="B178" si="2943">B172+1</f>
        <v>27</v>
      </c>
      <c r="C178" s="314"/>
      <c r="D178" s="314"/>
      <c r="E178" s="314"/>
      <c r="F178" s="31"/>
      <c r="G178" s="183"/>
      <c r="H178" s="122">
        <f t="shared" ref="H178" si="2944">5-COUNTIF(AU175,0)-COUNTIF(AL175,0)-COUNTIF(AC175,0)-COUNTIF(T175,0)-COUNTIF(K175,0)</f>
        <v>0</v>
      </c>
      <c r="I178" s="165">
        <f t="shared" si="2901"/>
        <v>0</v>
      </c>
      <c r="J178" s="187">
        <f t="shared" ref="J178" si="2945">IF($B175=$B169,J172+IF($F175&lt;&gt;$G175,(K175+$G177-$G176)/$F175,K175/$F175),IF($F175&lt;&gt;G175,(K175+$G177-$G176)/$F175,K175/$F175))</f>
        <v>0</v>
      </c>
      <c r="K178" s="7">
        <f t="shared" ref="K178:K179" si="2946">SUM(L178:R178)</f>
        <v>0</v>
      </c>
      <c r="L178" s="26">
        <f t="shared" ref="L178:R178" si="2947">L175</f>
        <v>0</v>
      </c>
      <c r="M178" s="26">
        <f t="shared" si="2947"/>
        <v>0</v>
      </c>
      <c r="N178" s="26">
        <f t="shared" si="2947"/>
        <v>0</v>
      </c>
      <c r="O178" s="26">
        <f t="shared" si="2947"/>
        <v>0</v>
      </c>
      <c r="P178" s="26">
        <f t="shared" si="2947"/>
        <v>0</v>
      </c>
      <c r="Q178" s="29">
        <f t="shared" si="2947"/>
        <v>0</v>
      </c>
      <c r="R178" s="23">
        <f t="shared" si="2947"/>
        <v>0</v>
      </c>
      <c r="S178" s="187">
        <f t="shared" ref="S178" si="2948">IF($B175=$B169,S172+IF($F175&lt;&gt;$G175,(T175+$G177-$G176)/$F175,T175/$F175),IF($F175&lt;&gt;P175,(T175+$G177-$G176)/$F175,T175/$F175))</f>
        <v>0</v>
      </c>
      <c r="T178" s="7">
        <f t="shared" ref="T178:T179" si="2949">SUM(U178:AA178)</f>
        <v>0</v>
      </c>
      <c r="U178" s="26">
        <f t="shared" ref="U178:AA178" si="2950">U175</f>
        <v>0</v>
      </c>
      <c r="V178" s="26">
        <f t="shared" si="2950"/>
        <v>0</v>
      </c>
      <c r="W178" s="26">
        <f t="shared" si="2950"/>
        <v>0</v>
      </c>
      <c r="X178" s="26">
        <f t="shared" si="2950"/>
        <v>0</v>
      </c>
      <c r="Y178" s="113">
        <f t="shared" si="2950"/>
        <v>0</v>
      </c>
      <c r="Z178" s="29">
        <f t="shared" si="2950"/>
        <v>0</v>
      </c>
      <c r="AA178" s="23">
        <f t="shared" si="2950"/>
        <v>0</v>
      </c>
      <c r="AB178" s="187">
        <f t="shared" ref="AB178" si="2951">IF($B175=$B169,AB172+IF($F175&lt;&gt;$G175,(AC175+$G177-$G176)/$F175,AC175/$F175),IF($F175&lt;&gt;Y175,(AC175+$G177-$G176)/$F175,AC175/$F175))</f>
        <v>0</v>
      </c>
      <c r="AC178" s="7">
        <f t="shared" ref="AC178:AC179" si="2952">SUM(AD178:AJ178)</f>
        <v>0</v>
      </c>
      <c r="AD178" s="26">
        <f t="shared" ref="AD178:AJ178" si="2953">AD175</f>
        <v>0</v>
      </c>
      <c r="AE178" s="26">
        <f t="shared" si="2953"/>
        <v>0</v>
      </c>
      <c r="AF178" s="26">
        <f t="shared" si="2953"/>
        <v>0</v>
      </c>
      <c r="AG178" s="26">
        <f t="shared" si="2953"/>
        <v>0</v>
      </c>
      <c r="AH178" s="113">
        <f t="shared" si="2953"/>
        <v>0</v>
      </c>
      <c r="AI178" s="29">
        <f t="shared" si="2953"/>
        <v>0</v>
      </c>
      <c r="AJ178" s="23">
        <f t="shared" si="2953"/>
        <v>0</v>
      </c>
      <c r="AK178" s="187">
        <f t="shared" ref="AK178" si="2954">IF($B175=$B169,AK172+IF($F175&lt;&gt;$G175,(AL175+$G177-$G176)/$F175,AL175/$F175),IF($F175&lt;&gt;AH175,(AL175+$G177-$G176)/$F175,AL175/$F175))</f>
        <v>0</v>
      </c>
      <c r="AL178" s="7">
        <f t="shared" ref="AL178:AL179" si="2955">SUM(AM178:AS178)</f>
        <v>0</v>
      </c>
      <c r="AM178" s="26">
        <f t="shared" ref="AM178:AS178" si="2956">AM175</f>
        <v>0</v>
      </c>
      <c r="AN178" s="26">
        <f t="shared" si="2956"/>
        <v>0</v>
      </c>
      <c r="AO178" s="26">
        <f t="shared" si="2956"/>
        <v>0</v>
      </c>
      <c r="AP178" s="26">
        <f t="shared" si="2956"/>
        <v>0</v>
      </c>
      <c r="AQ178" s="113">
        <f t="shared" si="2956"/>
        <v>0</v>
      </c>
      <c r="AR178" s="29">
        <f t="shared" si="2956"/>
        <v>0</v>
      </c>
      <c r="AS178" s="23">
        <f t="shared" si="2956"/>
        <v>0</v>
      </c>
      <c r="AT178" s="187">
        <f t="shared" ref="AT178" si="2957">IF($B175=$B169,AT172+IF($F175&lt;&gt;$G175,(AU175+$G177-$G176)/$F175,AU175/$F175),IF($F175&lt;&gt;AQ175,(AU175+$G177-$G176)/$F175,AU175/$F175))</f>
        <v>0</v>
      </c>
      <c r="AU178" s="7">
        <f t="shared" ref="AU178:AU179" si="2958">SUM(AV178:BB178)</f>
        <v>0</v>
      </c>
      <c r="AV178" s="6">
        <f t="shared" ref="AV178" si="2959">IF(SUM($AM$9:$AS$9)=SUM($AV$9:$BB$9),AV175,IF(AND(SUM($AV$9:$BB$9)&gt;42,SUM($AV$9:$BB$9)&lt;49),AV175,0))</f>
        <v>0</v>
      </c>
      <c r="AW178" s="6">
        <f t="shared" ref="AW178:BB178" si="2960">IF(SUM($AM$9:$AS$9)=SUM($AV$9:$BB$9),AW175,IF(AND(SUM($AV$9:$BB$9)&gt;42,SUM($AV$9:$BB$9)&lt;49),AW175,0))</f>
        <v>0</v>
      </c>
      <c r="AX178" s="6">
        <f t="shared" si="2960"/>
        <v>0</v>
      </c>
      <c r="AY178" s="6">
        <f t="shared" si="2960"/>
        <v>0</v>
      </c>
      <c r="AZ178" s="26">
        <f t="shared" si="2960"/>
        <v>0</v>
      </c>
      <c r="BA178" s="29">
        <f t="shared" si="2960"/>
        <v>0</v>
      </c>
      <c r="BB178" s="23">
        <f t="shared" si="2960"/>
        <v>0</v>
      </c>
    </row>
    <row r="179" spans="1:54" ht="15.75" customHeight="1" x14ac:dyDescent="0.2">
      <c r="A179" s="1">
        <f t="shared" ref="A179:A180" si="2961">A178</f>
        <v>0</v>
      </c>
      <c r="B179" s="313"/>
      <c r="C179" s="314"/>
      <c r="D179" s="314"/>
      <c r="E179" s="314"/>
      <c r="F179" s="31"/>
      <c r="G179" s="183"/>
      <c r="H179" s="123">
        <f t="shared" ref="H179" si="2962">IF($B175=$B169,H173+F179,$F179)</f>
        <v>0</v>
      </c>
      <c r="I179" s="165">
        <f t="shared" si="2901"/>
        <v>0</v>
      </c>
      <c r="J179" s="141">
        <f t="shared" ref="J179" si="2963">IF($H178=0,0,IF($B169=$B175,IF($H180&gt;0,$H180+J173,K175+J173),IF($H180&gt;0,$H180,K175)))</f>
        <v>0</v>
      </c>
      <c r="K179" s="7">
        <f t="shared" si="2946"/>
        <v>0</v>
      </c>
      <c r="L179" s="6"/>
      <c r="M179" s="6"/>
      <c r="N179" s="6"/>
      <c r="O179" s="6"/>
      <c r="P179" s="26"/>
      <c r="Q179" s="29"/>
      <c r="R179" s="23"/>
      <c r="S179" s="141">
        <f t="shared" ref="S179" si="2964">IF($H178=0,0,IF($B169=$B175,IF($H180&gt;0,$H180+S173,T175+S173),IF($H180&gt;0,$H180,T175)))</f>
        <v>0</v>
      </c>
      <c r="T179" s="7">
        <f t="shared" si="2949"/>
        <v>0</v>
      </c>
      <c r="U179" s="6"/>
      <c r="V179" s="6"/>
      <c r="W179" s="6"/>
      <c r="X179" s="6"/>
      <c r="Y179" s="26"/>
      <c r="Z179" s="29"/>
      <c r="AA179" s="23"/>
      <c r="AB179" s="141">
        <f t="shared" ref="AB179" si="2965">IF($H178=0,0,IF($B169=$B175,IF($H180&gt;0,$H180+AB173,AC175+AB173),IF($H180&gt;0,$H180,AC175)))</f>
        <v>0</v>
      </c>
      <c r="AC179" s="7">
        <f t="shared" si="2952"/>
        <v>0</v>
      </c>
      <c r="AD179" s="6"/>
      <c r="AE179" s="6"/>
      <c r="AF179" s="6"/>
      <c r="AG179" s="6"/>
      <c r="AH179" s="26"/>
      <c r="AI179" s="29"/>
      <c r="AJ179" s="23"/>
      <c r="AK179" s="141">
        <f t="shared" ref="AK179" si="2966">IF($H178=0,0,IF($B169=$B175,IF($H180&gt;0,$H180+AK173,AL175+AK173),IF($H180&gt;0,$H180,AL175)))</f>
        <v>0</v>
      </c>
      <c r="AL179" s="7">
        <f t="shared" si="2955"/>
        <v>0</v>
      </c>
      <c r="AM179" s="6"/>
      <c r="AN179" s="6"/>
      <c r="AO179" s="6"/>
      <c r="AP179" s="6"/>
      <c r="AQ179" s="26"/>
      <c r="AR179" s="29"/>
      <c r="AS179" s="23"/>
      <c r="AT179" s="141">
        <f t="shared" ref="AT179" si="2967">IF($H178=0,0,IF($B169=$B175,IF($H180&gt;0,$H180+AT173,AU175+AT173),IF($H180&gt;0,$H180,AU175)))</f>
        <v>0</v>
      </c>
      <c r="AU179" s="7">
        <f t="shared" si="2958"/>
        <v>0</v>
      </c>
      <c r="AV179" s="6"/>
      <c r="AW179" s="6"/>
      <c r="AX179" s="6"/>
      <c r="AY179" s="6"/>
      <c r="AZ179" s="26"/>
      <c r="BA179" s="29"/>
      <c r="BB179" s="23"/>
    </row>
    <row r="180" spans="1:54" ht="18.75" customHeight="1" thickBot="1" x14ac:dyDescent="0.25">
      <c r="A180" s="1">
        <f t="shared" si="2961"/>
        <v>0</v>
      </c>
      <c r="B180" s="323" t="str">
        <f>IF(B175="",Wydruk!$AE$6,IF(J176=0,Wydruk!$AE$7,IF(AND(G176&lt;G177,B175&lt;&gt;$B181),Wydruk!$AE$13,IF(AND($B175=$B169,$B175&lt;&gt;$B181),IF(OR(OR(J180&lt;4,J180&gt;5),OR(S180&lt;4,S180&gt;5),OR(AB180&lt;4,AB180&gt;5),OR(AK180&lt;4,AK180&gt;5),OR(AND(AT180&lt;4,AT180&gt;0),AT180&gt;5)),Wydruk!$AE$8,Wydruk!$AE$9),IF($B175=$B181,IF($F179&lt;&gt;0,Wydruk!$AE$12,Wydruk!$AE$10),IF(OR(OR(J176&lt;4,J176&gt;5),OR(S176&lt;4,S176&gt;5),OR(AB176&lt;4,AB176&gt;5),OR(AK176&lt;4,AK176&gt;5),OR(AND(AT176&lt;4,AT176&gt;0),AT176&gt;5)),Wydruk!$AE$8,Wydruk!$AE$11))))))</f>
        <v>Uzupełnij liczby godzin tygodniowego planu</v>
      </c>
      <c r="C180" s="324"/>
      <c r="D180" s="324"/>
      <c r="E180" s="324"/>
      <c r="F180" s="173">
        <f>lipiec!F180</f>
        <v>0</v>
      </c>
      <c r="G180" s="184">
        <f>lipiec!G180</f>
        <v>0</v>
      </c>
      <c r="H180" s="191">
        <f t="shared" ref="H180" si="2968">IF(OR($G180=0,$F180=0,$G180="",$F180=""),0,$G180/$F180)</f>
        <v>0</v>
      </c>
      <c r="I180" s="193"/>
      <c r="J180" s="176">
        <f t="shared" ref="J180" si="2969">IF($B169=$B175,IF(L175+L170&gt;0,1,0)+IF(M175+M170&gt;0,1,0)+IF(N175+N170&gt;0,1,0)+IF(O175+O170&gt;0,1,0)+IF(P175+P170&gt;0,1,0)+IF(Q175+Q170&gt;0,1,0)+IF(R175+R170&gt;0,1,0),J176)</f>
        <v>0</v>
      </c>
      <c r="K180" s="133">
        <f t="shared" ref="K180" si="2970">IF(OR($B175=$B181,J180=0,(K176-Q180+O180)&lt;=0),0,(K176-Q180+O180)/J180)</f>
        <v>0</v>
      </c>
      <c r="L180" s="137">
        <f t="shared" ref="L180" si="2971">IF(K180*(7-J177)&lt;=0,0,K180*(7-J177))</f>
        <v>0</v>
      </c>
      <c r="M180" s="311">
        <f t="shared" ref="M180" si="2972">ROUND(IF(OR(K177-K180*(7-J177)+P180&lt;0,$B175=$B181,K180&lt;=0,K177=0),0,IF(K177-K180*(7-J177)+P180&gt;Q180-O180+P180,Q180-O180+P180,K177-K180*(7-J177)+P180)),1)</f>
        <v>0</v>
      </c>
      <c r="N180" s="312"/>
      <c r="O180" s="139">
        <f t="shared" ref="O180" si="2973">IF(OR($B175=$B181,J176=0),0,IF($B175=$B169,J175,$F175))</f>
        <v>0</v>
      </c>
      <c r="P180" s="30">
        <f t="shared" ref="P180" si="2974">IF(OR($B175=$B181,J180=0),0,$G177-$G176)</f>
        <v>0</v>
      </c>
      <c r="Q180" s="134">
        <f t="shared" ref="Q180" si="2975">IF(OR($B175=$B181,J180=0),0,J179)</f>
        <v>0</v>
      </c>
      <c r="R180" s="138">
        <f t="shared" ref="R180" si="2976">IF($B175=$B181,0,K177)</f>
        <v>0</v>
      </c>
      <c r="S180" s="176">
        <f t="shared" ref="S180" si="2977">IF($B169=$B175,IF(U175+U170&gt;0,1,0)+IF(V175+V170&gt;0,1,0)+IF(W175+W170&gt;0,1,0)+IF(X175+X170&gt;0,1,0)+IF(Y175+Y170&gt;0,1,0)+IF(Z175+Z170&gt;0,1,0)+IF(AA175+AA170&gt;0,1,0),S176)</f>
        <v>0</v>
      </c>
      <c r="T180" s="133">
        <f t="shared" ref="T180" si="2978">IF(OR($B175=$B181,S180=0,(T176-Z180+X180)&lt;=0),0,(T176-Z180+X180)/S180)</f>
        <v>0</v>
      </c>
      <c r="U180" s="137">
        <f t="shared" ref="U180" si="2979">IF(T180*(7-S177)&lt;=0,0,T180*(7-S177))</f>
        <v>0</v>
      </c>
      <c r="V180" s="311">
        <f t="shared" ref="V180" si="2980">ROUND(IF(OR(T177-T180*(7-S177)+Y180&lt;0,$B175=$B181,T180&lt;=0,T177=0),0,IF(T177-T180*(7-S177)+Y180&gt;Z180-X180+Y180,Z180-X180+Y180,T177-T180*(7-S177)+Y180)),1)</f>
        <v>0</v>
      </c>
      <c r="W180" s="312"/>
      <c r="X180" s="139">
        <f t="shared" ref="X180" si="2981">IF(OR($B175=$B181,S176=0),0,IF($B175=$B169,S175,$F175))</f>
        <v>0</v>
      </c>
      <c r="Y180" s="30">
        <f t="shared" ref="Y180" si="2982">IF(OR($B175=$B181,S180=0),0,$G177-$G176)</f>
        <v>0</v>
      </c>
      <c r="Z180" s="134">
        <f t="shared" ref="Z180" si="2983">IF(OR($B175=$B181,S180=0),0,S179)</f>
        <v>0</v>
      </c>
      <c r="AA180" s="138">
        <f t="shared" ref="AA180" si="2984">IF($B175=$B181,0,T177)</f>
        <v>0</v>
      </c>
      <c r="AB180" s="176">
        <f t="shared" ref="AB180" si="2985">IF($B169=$B175,IF(AD175+AD170&gt;0,1,0)+IF(AE175+AE170&gt;0,1,0)+IF(AF175+AF170&gt;0,1,0)+IF(AG175+AG170&gt;0,1,0)+IF(AH175+AH170&gt;0,1,0)+IF(AI175+AI170&gt;0,1,0)+IF(AJ175+AJ170&gt;0,1,0),AB176)</f>
        <v>0</v>
      </c>
      <c r="AC180" s="133">
        <f t="shared" ref="AC180" si="2986">IF(OR($B175=$B181,AB180=0,(AC176-AI180+AG180)&lt;=0),0,(AC176-AI180+AG180)/AB180)</f>
        <v>0</v>
      </c>
      <c r="AD180" s="137">
        <f t="shared" ref="AD180" si="2987">IF(AC180*(7-AB177)&lt;=0,0,AC180*(7-AB177))</f>
        <v>0</v>
      </c>
      <c r="AE180" s="311">
        <f t="shared" ref="AE180" si="2988">ROUND(IF(OR(AC177-AC180*(7-AB177)+AH180&lt;0,$B175=$B181,AC180&lt;=0,AC177=0),0,IF(AC177-AC180*(7-AB177)+AH180&gt;AI180-AG180+AH180,AI180-AG180+AH180,AC177-AC180*(7-AB177)+AH180)),1)</f>
        <v>0</v>
      </c>
      <c r="AF180" s="312"/>
      <c r="AG180" s="139">
        <f t="shared" ref="AG180" si="2989">IF(OR($B175=$B181,AB176=0),0,IF($B175=$B169,AB175,$F175))</f>
        <v>0</v>
      </c>
      <c r="AH180" s="30">
        <f t="shared" ref="AH180" si="2990">IF(OR($B175=$B181,AB180=0),0,$G177-$G176)</f>
        <v>0</v>
      </c>
      <c r="AI180" s="134">
        <f t="shared" ref="AI180" si="2991">IF(OR($B175=$B181,AB180=0),0,AB179)</f>
        <v>0</v>
      </c>
      <c r="AJ180" s="138">
        <f t="shared" ref="AJ180" si="2992">IF($B175=$B181,0,AC177)</f>
        <v>0</v>
      </c>
      <c r="AK180" s="176">
        <f t="shared" ref="AK180" si="2993">IF($B169=$B175,IF(AM175+AM170&gt;0,1,0)+IF(AN175+AN170&gt;0,1,0)+IF(AO175+AO170&gt;0,1,0)+IF(AP175+AP170&gt;0,1,0)+IF(AQ175+AQ170&gt;0,1,0)+IF(AR175+AR170&gt;0,1,0)+IF(AS175+AS170&gt;0,1,0),AK176)</f>
        <v>0</v>
      </c>
      <c r="AL180" s="133">
        <f t="shared" ref="AL180" si="2994">IF(OR($B175=$B181,AK180=0,(AL176-AR180+AP180)&lt;=0),0,(AL176-AR180+AP180)/AK180)</f>
        <v>0</v>
      </c>
      <c r="AM180" s="137">
        <f t="shared" ref="AM180" si="2995">IF(AL180*(7-AK177)&lt;=0,0,AL180*(7-AK177))</f>
        <v>0</v>
      </c>
      <c r="AN180" s="311">
        <f t="shared" ref="AN180" si="2996">ROUND(IF(OR(AL177-AL180*(7-AK177)+AQ180&lt;0,$B175=$B181,AL180&lt;=0,AL177=0),0,IF(AL177-AL180*(7-AK177)+AQ180&gt;AR180-AP180+AQ180,AR180-AP180+AQ180,AL177-AL180*(7-AK177)+AQ180)),1)</f>
        <v>0</v>
      </c>
      <c r="AO180" s="312"/>
      <c r="AP180" s="139">
        <f t="shared" ref="AP180" si="2997">IF(OR($B175=$B181,AK176=0),0,IF($B175=$B169,AK175,$F175))</f>
        <v>0</v>
      </c>
      <c r="AQ180" s="30">
        <f t="shared" ref="AQ180" si="2998">IF(OR($B175=$B181,AK180=0),0,$G177-$G176)</f>
        <v>0</v>
      </c>
      <c r="AR180" s="134">
        <f t="shared" ref="AR180" si="2999">IF(OR($B175=$B181,AK180=0),0,AK179)</f>
        <v>0</v>
      </c>
      <c r="AS180" s="138">
        <f t="shared" ref="AS180" si="3000">IF($B175=$B181,0,AL177)</f>
        <v>0</v>
      </c>
      <c r="AT180" s="176">
        <f t="shared" ref="AT180" si="3001">IF($B169=$B175,IF(AV175+AV170&gt;0,1,0)+IF(AW175+AW170&gt;0,1,0)+IF(AX175+AX170&gt;0,1,0)+IF(AY175+AY170&gt;0,1,0)+IF(AZ175+AZ170&gt;0,1,0)+IF(BA175+BA170&gt;0,1,0)+IF(BB175+BB170&gt;0,1,0),AT176)</f>
        <v>0</v>
      </c>
      <c r="AU180" s="133">
        <f t="shared" ref="AU180" si="3002">IF(OR($B175=$B181,AT180=0,(AU176-BA180+AY180)&lt;=0),0,(AU176-BA180+AY180)/AT180)</f>
        <v>0</v>
      </c>
      <c r="AV180" s="137">
        <f t="shared" ref="AV180" si="3003">IF(AU180*(7-AT177)&lt;=0,0,AU180*(7-AT177))</f>
        <v>0</v>
      </c>
      <c r="AW180" s="311">
        <f t="shared" ref="AW180" si="3004">ROUND(IF(OR(AU177-AU180*(7-AT177)+AZ180&lt;0,$B175=$B181,AU180&lt;=0,AU177=0),0,IF(AU177-AU180*(7-AT177)+AZ180&gt;BA180-AY180+AZ180,BA180-AY180+AZ180,AU177-AU180*(7-AT177)+AZ180)),1)</f>
        <v>0</v>
      </c>
      <c r="AX180" s="312"/>
      <c r="AY180" s="139">
        <f t="shared" ref="AY180" si="3005">IF(OR($B175=$B181,AT176=0),0,IF($B175=$B169,AT175,$F175))</f>
        <v>0</v>
      </c>
      <c r="AZ180" s="30">
        <f t="shared" ref="AZ180" si="3006">IF(OR($B175=$B181,AT180=0),0,$G177-$G176)</f>
        <v>0</v>
      </c>
      <c r="BA180" s="134">
        <f t="shared" ref="BA180" si="3007">IF(OR($B175=$B181,AT180=0),0,AT179)</f>
        <v>0</v>
      </c>
      <c r="BB180" s="138">
        <f t="shared" ref="BB180" si="3008">IF($B175=$B181,0,AU177)</f>
        <v>0</v>
      </c>
    </row>
    <row r="181" spans="1:54" ht="15.75" x14ac:dyDescent="0.2">
      <c r="A181" s="1">
        <f t="shared" ref="A181" si="3009">IF(B181="","1. Niewypełnione",B181)</f>
        <v>0</v>
      </c>
      <c r="B181" s="320">
        <f>lipiec!B181</f>
        <v>0</v>
      </c>
      <c r="C181" s="321">
        <f>lipiec!C181</f>
        <v>0</v>
      </c>
      <c r="D181" s="321">
        <f>lipiec!D181</f>
        <v>0</v>
      </c>
      <c r="E181" s="321">
        <f>lipiec!E181</f>
        <v>0</v>
      </c>
      <c r="F181" s="177">
        <f>lipiec!F181</f>
        <v>18</v>
      </c>
      <c r="G181" s="185">
        <f>lipiec!G181</f>
        <v>18</v>
      </c>
      <c r="H181" s="177"/>
      <c r="I181" s="192">
        <f t="shared" ref="I181:I185" si="3010">K181+T181+AC181+AL181+AU181</f>
        <v>0</v>
      </c>
      <c r="J181" s="186">
        <f t="shared" ref="J181" si="3011">IF(OR($B181=$B187,J184=0),0,ROUND((K182+P186)/J184,0))</f>
        <v>0</v>
      </c>
      <c r="K181" s="51">
        <f t="shared" ref="K181:K182" si="3012">SUM(L181:R181)</f>
        <v>0</v>
      </c>
      <c r="L181" s="52">
        <f>lipiec!L181</f>
        <v>0</v>
      </c>
      <c r="M181" s="52">
        <f>lipiec!M181</f>
        <v>0</v>
      </c>
      <c r="N181" s="52">
        <f>lipiec!N181</f>
        <v>0</v>
      </c>
      <c r="O181" s="52">
        <f>lipiec!O181</f>
        <v>0</v>
      </c>
      <c r="P181" s="53">
        <f>lipiec!P181</f>
        <v>0</v>
      </c>
      <c r="Q181" s="54">
        <f>lipiec!Q181</f>
        <v>0</v>
      </c>
      <c r="R181" s="55">
        <f>lipiec!R181</f>
        <v>0</v>
      </c>
      <c r="S181" s="188">
        <f t="shared" ref="S181" si="3013">IF(OR($B181=$B187,S184=0),0,ROUND((T182+Y186)/S184,0))</f>
        <v>0</v>
      </c>
      <c r="T181" s="51">
        <f t="shared" ref="T181:T182" si="3014">SUM(U181:AA181)</f>
        <v>0</v>
      </c>
      <c r="U181" s="52">
        <f>lipiec!U181</f>
        <v>0</v>
      </c>
      <c r="V181" s="52">
        <f>lipiec!V181</f>
        <v>0</v>
      </c>
      <c r="W181" s="52">
        <f>lipiec!W181</f>
        <v>0</v>
      </c>
      <c r="X181" s="52">
        <f>lipiec!X181</f>
        <v>0</v>
      </c>
      <c r="Y181" s="53">
        <f>lipiec!Y181</f>
        <v>0</v>
      </c>
      <c r="Z181" s="54">
        <f>lipiec!Z181</f>
        <v>0</v>
      </c>
      <c r="AA181" s="55">
        <f>lipiec!AA181</f>
        <v>0</v>
      </c>
      <c r="AB181" s="188">
        <f t="shared" ref="AB181" si="3015">IF(OR($B181=$B187,AB184=0),0,ROUND((AC182+AH186)/AB184,0))</f>
        <v>0</v>
      </c>
      <c r="AC181" s="51">
        <f t="shared" ref="AC181:AC182" si="3016">SUM(AD181:AJ181)</f>
        <v>0</v>
      </c>
      <c r="AD181" s="52">
        <f>lipiec!AD181</f>
        <v>0</v>
      </c>
      <c r="AE181" s="52">
        <f>lipiec!AE181</f>
        <v>0</v>
      </c>
      <c r="AF181" s="52">
        <f>lipiec!AF181</f>
        <v>0</v>
      </c>
      <c r="AG181" s="52">
        <f>lipiec!AG181</f>
        <v>0</v>
      </c>
      <c r="AH181" s="53">
        <f>lipiec!AH181</f>
        <v>0</v>
      </c>
      <c r="AI181" s="54">
        <f>lipiec!AI181</f>
        <v>0</v>
      </c>
      <c r="AJ181" s="55">
        <f>lipiec!AJ181</f>
        <v>0</v>
      </c>
      <c r="AK181" s="188">
        <f t="shared" ref="AK181" si="3017">IF(OR($B181=$B187,AK184=0),0,ROUND((AL182+AQ186)/AK184,0))</f>
        <v>0</v>
      </c>
      <c r="AL181" s="51">
        <f t="shared" ref="AL181:AL182" si="3018">SUM(AM181:AS181)</f>
        <v>0</v>
      </c>
      <c r="AM181" s="52">
        <f>lipiec!AM181</f>
        <v>0</v>
      </c>
      <c r="AN181" s="52">
        <f>lipiec!AN181</f>
        <v>0</v>
      </c>
      <c r="AO181" s="52">
        <f>lipiec!AO181</f>
        <v>0</v>
      </c>
      <c r="AP181" s="52">
        <f>lipiec!AP181</f>
        <v>0</v>
      </c>
      <c r="AQ181" s="53">
        <f>lipiec!AQ181</f>
        <v>0</v>
      </c>
      <c r="AR181" s="54">
        <f>lipiec!AR181</f>
        <v>0</v>
      </c>
      <c r="AS181" s="55">
        <f>lipiec!AS181</f>
        <v>0</v>
      </c>
      <c r="AT181" s="188">
        <f t="shared" ref="AT181" si="3019">IF(OR($B181=$B187,AT184=0),0,ROUND((AU182+AZ186)/AT184,0))</f>
        <v>0</v>
      </c>
      <c r="AU181" s="51">
        <f t="shared" ref="AU181:AU182" si="3020">SUM(AV181:BB181)</f>
        <v>0</v>
      </c>
      <c r="AV181" s="52">
        <f t="shared" ref="AV181" si="3021">IF(SUM($AM$9:$AS$9)=SUM($AV$9:$BB$9),AM181,IF(AND(SUM($AV$9:$BB$9)&gt;42,SUM($AV$9:$BB$9)&lt;49),AM181,0))</f>
        <v>0</v>
      </c>
      <c r="AW181" s="52">
        <f t="shared" ref="AW181" si="3022">IF(SUM($AM$9:$AS$9)=SUM($AV$9:$BB$9),AN181,IF(AND(SUM($AV$9:$BB$9)&gt;42,SUM($AV$9:$BB$9)&lt;49),AN181,0))</f>
        <v>0</v>
      </c>
      <c r="AX181" s="52">
        <f t="shared" ref="AX181" si="3023">IF(SUM($AM$9:$AS$9)=SUM($AV$9:$BB$9),AO181,IF(AND(SUM($AV$9:$BB$9)&gt;42,SUM($AV$9:$BB$9)&lt;49),AO181,0))</f>
        <v>0</v>
      </c>
      <c r="AY181" s="52">
        <f t="shared" ref="AY181" si="3024">IF(SUM($AM$9:$AS$9)=SUM($AV$9:$BB$9),AP181,IF(AND(SUM($AV$9:$BB$9)&gt;42,SUM($AV$9:$BB$9)&lt;49),AP181,0))</f>
        <v>0</v>
      </c>
      <c r="AZ181" s="53">
        <f t="shared" ref="AZ181" si="3025">IF(SUM($AM$9:$AS$9)=SUM($AV$9:$BB$9),AQ181,IF(AND(SUM($AV$9:$BB$9)&gt;42,SUM($AV$9:$BB$9)&lt;49),AQ181,0))</f>
        <v>0</v>
      </c>
      <c r="BA181" s="54">
        <f t="shared" ref="BA181" si="3026">IF(SUM($AM$9:$AS$9)=SUM($AV$9:$BB$9),AR181,IF(AND(SUM($AV$9:$BB$9)&gt;42,SUM($AV$9:$BB$9)&lt;49),AR181,0))</f>
        <v>0</v>
      </c>
      <c r="BB181" s="55">
        <f t="shared" ref="BB181" si="3027">IF(SUM($AM$9:$AS$9)=SUM($AV$9:$BB$9),AS181,IF(AND(SUM($AV$9:$BB$9)&gt;42,SUM($AV$9:$BB$9)&lt;49),AS181,0))</f>
        <v>0</v>
      </c>
    </row>
    <row r="182" spans="1:54" ht="12.75" hidden="1" customHeight="1" x14ac:dyDescent="0.2">
      <c r="B182" s="93"/>
      <c r="C182" s="94"/>
      <c r="D182" s="95"/>
      <c r="E182" s="115"/>
      <c r="F182" s="140" t="b">
        <f t="shared" ref="F182" si="3028">IF($B175=$B181,OR(F176,G181&lt;F181),G181&lt;F181)</f>
        <v>0</v>
      </c>
      <c r="G182" s="189">
        <f t="shared" ref="G182" si="3029">IF(AND($B175=$B181,$B175&lt;&gt;"",$B175&lt;&gt;0),G181+G176,G181)</f>
        <v>18</v>
      </c>
      <c r="H182" s="120"/>
      <c r="I182" s="165">
        <f t="shared" si="3010"/>
        <v>0</v>
      </c>
      <c r="J182" s="194">
        <f t="shared" ref="J182" si="3030">7-COUNTIF(L181:R181,0)-COUNTIF(L181:R181,"")</f>
        <v>0</v>
      </c>
      <c r="K182" s="22">
        <f t="shared" si="3012"/>
        <v>0</v>
      </c>
      <c r="L182" s="35">
        <f t="shared" ref="L182:R182" si="3031">IF($B175=$B181,L181+L176,L181)</f>
        <v>0</v>
      </c>
      <c r="M182" s="35">
        <f t="shared" si="3031"/>
        <v>0</v>
      </c>
      <c r="N182" s="35">
        <f t="shared" si="3031"/>
        <v>0</v>
      </c>
      <c r="O182" s="35">
        <f t="shared" si="3031"/>
        <v>0</v>
      </c>
      <c r="P182" s="36">
        <f t="shared" si="3031"/>
        <v>0</v>
      </c>
      <c r="Q182" s="37">
        <f t="shared" si="3031"/>
        <v>0</v>
      </c>
      <c r="R182" s="38">
        <f t="shared" si="3031"/>
        <v>0</v>
      </c>
      <c r="S182" s="194">
        <f t="shared" ref="S182" si="3032">7-COUNTIF(U181:AA181,0)-COUNTIF(U181:AA181,"")</f>
        <v>0</v>
      </c>
      <c r="T182" s="22">
        <f t="shared" si="3014"/>
        <v>0</v>
      </c>
      <c r="U182" s="35">
        <f t="shared" ref="U182:AA182" si="3033">IF($B175=$B181,U181+U176,U181)</f>
        <v>0</v>
      </c>
      <c r="V182" s="35">
        <f t="shared" si="3033"/>
        <v>0</v>
      </c>
      <c r="W182" s="35">
        <f t="shared" si="3033"/>
        <v>0</v>
      </c>
      <c r="X182" s="35">
        <f t="shared" si="3033"/>
        <v>0</v>
      </c>
      <c r="Y182" s="36">
        <f t="shared" si="3033"/>
        <v>0</v>
      </c>
      <c r="Z182" s="37">
        <f t="shared" si="3033"/>
        <v>0</v>
      </c>
      <c r="AA182" s="38">
        <f t="shared" si="3033"/>
        <v>0</v>
      </c>
      <c r="AB182" s="194">
        <f t="shared" ref="AB182" si="3034">7-COUNTIF(AD181:AJ181,0)-COUNTIF(AD181:AJ181,"")</f>
        <v>0</v>
      </c>
      <c r="AC182" s="22">
        <f t="shared" si="3016"/>
        <v>0</v>
      </c>
      <c r="AD182" s="35">
        <f t="shared" ref="AD182:AJ182" si="3035">IF($B175=$B181,AD181+AD176,AD181)</f>
        <v>0</v>
      </c>
      <c r="AE182" s="35">
        <f t="shared" si="3035"/>
        <v>0</v>
      </c>
      <c r="AF182" s="35">
        <f t="shared" si="3035"/>
        <v>0</v>
      </c>
      <c r="AG182" s="35">
        <f t="shared" si="3035"/>
        <v>0</v>
      </c>
      <c r="AH182" s="36">
        <f t="shared" si="3035"/>
        <v>0</v>
      </c>
      <c r="AI182" s="37">
        <f t="shared" si="3035"/>
        <v>0</v>
      </c>
      <c r="AJ182" s="38">
        <f t="shared" si="3035"/>
        <v>0</v>
      </c>
      <c r="AK182" s="194">
        <f t="shared" ref="AK182" si="3036">7-COUNTIF(AM181:AS181,0)-COUNTIF(AM181:AS181,"")</f>
        <v>0</v>
      </c>
      <c r="AL182" s="22">
        <f t="shared" si="3018"/>
        <v>0</v>
      </c>
      <c r="AM182" s="35">
        <f t="shared" ref="AM182:AS182" si="3037">IF($B175=$B181,AM181+AM176,AM181)</f>
        <v>0</v>
      </c>
      <c r="AN182" s="35">
        <f t="shared" si="3037"/>
        <v>0</v>
      </c>
      <c r="AO182" s="35">
        <f t="shared" si="3037"/>
        <v>0</v>
      </c>
      <c r="AP182" s="35">
        <f t="shared" si="3037"/>
        <v>0</v>
      </c>
      <c r="AQ182" s="36">
        <f t="shared" si="3037"/>
        <v>0</v>
      </c>
      <c r="AR182" s="37">
        <f t="shared" si="3037"/>
        <v>0</v>
      </c>
      <c r="AS182" s="38">
        <f t="shared" si="3037"/>
        <v>0</v>
      </c>
      <c r="AT182" s="194">
        <f t="shared" ref="AT182" si="3038">7-COUNTIF(AV181:BB181,0)-COUNTIF(AV181:BB181,"")</f>
        <v>0</v>
      </c>
      <c r="AU182" s="22">
        <f t="shared" si="3020"/>
        <v>0</v>
      </c>
      <c r="AV182" s="35">
        <f t="shared" ref="AV182:BB182" si="3039">IF($B175=$B181,AV181+AV176,AV181)</f>
        <v>0</v>
      </c>
      <c r="AW182" s="35">
        <f t="shared" si="3039"/>
        <v>0</v>
      </c>
      <c r="AX182" s="35">
        <f t="shared" si="3039"/>
        <v>0</v>
      </c>
      <c r="AY182" s="35">
        <f t="shared" si="3039"/>
        <v>0</v>
      </c>
      <c r="AZ182" s="36">
        <f t="shared" si="3039"/>
        <v>0</v>
      </c>
      <c r="BA182" s="37">
        <f t="shared" si="3039"/>
        <v>0</v>
      </c>
      <c r="BB182" s="38">
        <f t="shared" si="3039"/>
        <v>0</v>
      </c>
    </row>
    <row r="183" spans="1:54" ht="15" hidden="1" customHeight="1" x14ac:dyDescent="0.2">
      <c r="B183" s="116"/>
      <c r="C183" s="117"/>
      <c r="D183" s="118"/>
      <c r="E183" s="119"/>
      <c r="F183" s="92"/>
      <c r="G183" s="190">
        <f t="shared" ref="G183" si="3040">IF(AND($B175=$B181,$B175&lt;&gt;"",$B175&lt;&gt;0),F181+G177,F181)</f>
        <v>18</v>
      </c>
      <c r="H183" s="121"/>
      <c r="I183" s="165">
        <f t="shared" si="3010"/>
        <v>0</v>
      </c>
      <c r="J183" s="195">
        <f t="shared" ref="J183" si="3041">IF($B181=$B175,COUNTIF(L183:R183,0),COUNTIF(L184:R184,0)+COUNTIF(L184:R184,""))</f>
        <v>7</v>
      </c>
      <c r="K183" s="39">
        <f t="shared" ref="K183:R183" si="3042">IF($B175=$B181,K184+K177,K184)</f>
        <v>0</v>
      </c>
      <c r="L183" s="40">
        <f t="shared" si="3042"/>
        <v>0</v>
      </c>
      <c r="M183" s="40">
        <f t="shared" si="3042"/>
        <v>0</v>
      </c>
      <c r="N183" s="40">
        <f t="shared" si="3042"/>
        <v>0</v>
      </c>
      <c r="O183" s="40">
        <f t="shared" si="3042"/>
        <v>0</v>
      </c>
      <c r="P183" s="41">
        <f t="shared" si="3042"/>
        <v>0</v>
      </c>
      <c r="Q183" s="42">
        <f t="shared" si="3042"/>
        <v>0</v>
      </c>
      <c r="R183" s="43">
        <f t="shared" si="3042"/>
        <v>0</v>
      </c>
      <c r="S183" s="195">
        <f t="shared" ref="S183" si="3043">IF($B181=$B175,COUNTIF(U183:AA183,0),COUNTIF(U184:AA184,0)+COUNTIF(U184:AA184,""))</f>
        <v>7</v>
      </c>
      <c r="T183" s="39">
        <f t="shared" ref="T183:AA183" si="3044">IF($B175=$B181,T184+T177,T184)</f>
        <v>0</v>
      </c>
      <c r="U183" s="40">
        <f t="shared" si="3044"/>
        <v>0</v>
      </c>
      <c r="V183" s="40">
        <f t="shared" si="3044"/>
        <v>0</v>
      </c>
      <c r="W183" s="40">
        <f t="shared" si="3044"/>
        <v>0</v>
      </c>
      <c r="X183" s="40">
        <f t="shared" si="3044"/>
        <v>0</v>
      </c>
      <c r="Y183" s="41">
        <f t="shared" si="3044"/>
        <v>0</v>
      </c>
      <c r="Z183" s="42">
        <f t="shared" si="3044"/>
        <v>0</v>
      </c>
      <c r="AA183" s="43">
        <f t="shared" si="3044"/>
        <v>0</v>
      </c>
      <c r="AB183" s="195">
        <f t="shared" ref="AB183" si="3045">IF($B181=$B175,COUNTIF(AD183:AJ183,0),COUNTIF(AD184:AJ184,0)+COUNTIF(AD184:AJ184,""))</f>
        <v>7</v>
      </c>
      <c r="AC183" s="39">
        <f t="shared" ref="AC183:AJ183" si="3046">IF($B175=$B181,AC184+AC177,AC184)</f>
        <v>0</v>
      </c>
      <c r="AD183" s="40">
        <f t="shared" si="3046"/>
        <v>0</v>
      </c>
      <c r="AE183" s="40">
        <f t="shared" si="3046"/>
        <v>0</v>
      </c>
      <c r="AF183" s="40">
        <f t="shared" si="3046"/>
        <v>0</v>
      </c>
      <c r="AG183" s="40">
        <f t="shared" si="3046"/>
        <v>0</v>
      </c>
      <c r="AH183" s="41">
        <f t="shared" si="3046"/>
        <v>0</v>
      </c>
      <c r="AI183" s="42">
        <f t="shared" si="3046"/>
        <v>0</v>
      </c>
      <c r="AJ183" s="43">
        <f t="shared" si="3046"/>
        <v>0</v>
      </c>
      <c r="AK183" s="195">
        <f t="shared" ref="AK183" si="3047">IF($B181=$B175,COUNTIF(AM183:AS183,0),COUNTIF(AM184:AS184,0)+COUNTIF(AM184:AS184,""))</f>
        <v>7</v>
      </c>
      <c r="AL183" s="39">
        <f t="shared" ref="AL183:AS183" si="3048">IF($B175=$B181,AL184+AL177,AL184)</f>
        <v>0</v>
      </c>
      <c r="AM183" s="40">
        <f t="shared" si="3048"/>
        <v>0</v>
      </c>
      <c r="AN183" s="40">
        <f t="shared" si="3048"/>
        <v>0</v>
      </c>
      <c r="AO183" s="40">
        <f t="shared" si="3048"/>
        <v>0</v>
      </c>
      <c r="AP183" s="40">
        <f t="shared" si="3048"/>
        <v>0</v>
      </c>
      <c r="AQ183" s="41">
        <f t="shared" si="3048"/>
        <v>0</v>
      </c>
      <c r="AR183" s="42">
        <f t="shared" si="3048"/>
        <v>0</v>
      </c>
      <c r="AS183" s="43">
        <f t="shared" si="3048"/>
        <v>0</v>
      </c>
      <c r="AT183" s="195">
        <f t="shared" ref="AT183" si="3049">IF($B181=$B175,COUNTIF(AV183:BB183,0),COUNTIF(AV184:BB184,0)+COUNTIF(AV184:BB184,""))</f>
        <v>7</v>
      </c>
      <c r="AU183" s="39">
        <f t="shared" ref="AU183:BB183" si="3050">IF($B175=$B181,AU184+AU177,AU184)</f>
        <v>0</v>
      </c>
      <c r="AV183" s="40">
        <f t="shared" si="3050"/>
        <v>0</v>
      </c>
      <c r="AW183" s="40">
        <f t="shared" si="3050"/>
        <v>0</v>
      </c>
      <c r="AX183" s="40">
        <f t="shared" si="3050"/>
        <v>0</v>
      </c>
      <c r="AY183" s="40">
        <f t="shared" si="3050"/>
        <v>0</v>
      </c>
      <c r="AZ183" s="41">
        <f t="shared" si="3050"/>
        <v>0</v>
      </c>
      <c r="BA183" s="42">
        <f t="shared" si="3050"/>
        <v>0</v>
      </c>
      <c r="BB183" s="43">
        <f t="shared" si="3050"/>
        <v>0</v>
      </c>
    </row>
    <row r="184" spans="1:54" ht="15.75" customHeight="1" x14ac:dyDescent="0.2">
      <c r="A184" s="1">
        <f t="shared" ref="A184" si="3051">A181</f>
        <v>0</v>
      </c>
      <c r="B184" s="313">
        <f t="shared" ref="B184" si="3052">B178+1</f>
        <v>28</v>
      </c>
      <c r="C184" s="314"/>
      <c r="D184" s="314"/>
      <c r="E184" s="314"/>
      <c r="F184" s="31"/>
      <c r="G184" s="183"/>
      <c r="H184" s="122">
        <f t="shared" ref="H184" si="3053">5-COUNTIF(AU181,0)-COUNTIF(AL181,0)-COUNTIF(AC181,0)-COUNTIF(T181,0)-COUNTIF(K181,0)</f>
        <v>0</v>
      </c>
      <c r="I184" s="165">
        <f t="shared" si="3010"/>
        <v>0</v>
      </c>
      <c r="J184" s="187">
        <f t="shared" ref="J184" si="3054">IF($B181=$B175,J178+IF($F181&lt;&gt;$G181,(K181+$G183-$G182)/$F181,K181/$F181),IF($F181&lt;&gt;G181,(K181+$G183-$G182)/$F181,K181/$F181))</f>
        <v>0</v>
      </c>
      <c r="K184" s="7">
        <f t="shared" ref="K184:K185" si="3055">SUM(L184:R184)</f>
        <v>0</v>
      </c>
      <c r="L184" s="26">
        <f t="shared" ref="L184:R184" si="3056">L181</f>
        <v>0</v>
      </c>
      <c r="M184" s="26">
        <f t="shared" si="3056"/>
        <v>0</v>
      </c>
      <c r="N184" s="26">
        <f t="shared" si="3056"/>
        <v>0</v>
      </c>
      <c r="O184" s="26">
        <f t="shared" si="3056"/>
        <v>0</v>
      </c>
      <c r="P184" s="26">
        <f t="shared" si="3056"/>
        <v>0</v>
      </c>
      <c r="Q184" s="29">
        <f t="shared" si="3056"/>
        <v>0</v>
      </c>
      <c r="R184" s="23">
        <f t="shared" si="3056"/>
        <v>0</v>
      </c>
      <c r="S184" s="187">
        <f t="shared" ref="S184" si="3057">IF($B181=$B175,S178+IF($F181&lt;&gt;$G181,(T181+$G183-$G182)/$F181,T181/$F181),IF($F181&lt;&gt;P181,(T181+$G183-$G182)/$F181,T181/$F181))</f>
        <v>0</v>
      </c>
      <c r="T184" s="7">
        <f t="shared" ref="T184:T185" si="3058">SUM(U184:AA184)</f>
        <v>0</v>
      </c>
      <c r="U184" s="26">
        <f t="shared" ref="U184:AA184" si="3059">U181</f>
        <v>0</v>
      </c>
      <c r="V184" s="26">
        <f t="shared" si="3059"/>
        <v>0</v>
      </c>
      <c r="W184" s="26">
        <f t="shared" si="3059"/>
        <v>0</v>
      </c>
      <c r="X184" s="26">
        <f t="shared" si="3059"/>
        <v>0</v>
      </c>
      <c r="Y184" s="113">
        <f t="shared" si="3059"/>
        <v>0</v>
      </c>
      <c r="Z184" s="29">
        <f t="shared" si="3059"/>
        <v>0</v>
      </c>
      <c r="AA184" s="23">
        <f t="shared" si="3059"/>
        <v>0</v>
      </c>
      <c r="AB184" s="187">
        <f t="shared" ref="AB184" si="3060">IF($B181=$B175,AB178+IF($F181&lt;&gt;$G181,(AC181+$G183-$G182)/$F181,AC181/$F181),IF($F181&lt;&gt;Y181,(AC181+$G183-$G182)/$F181,AC181/$F181))</f>
        <v>0</v>
      </c>
      <c r="AC184" s="7">
        <f t="shared" ref="AC184:AC185" si="3061">SUM(AD184:AJ184)</f>
        <v>0</v>
      </c>
      <c r="AD184" s="26">
        <f t="shared" ref="AD184:AJ184" si="3062">AD181</f>
        <v>0</v>
      </c>
      <c r="AE184" s="26">
        <f t="shared" si="3062"/>
        <v>0</v>
      </c>
      <c r="AF184" s="26">
        <f t="shared" si="3062"/>
        <v>0</v>
      </c>
      <c r="AG184" s="26">
        <f t="shared" si="3062"/>
        <v>0</v>
      </c>
      <c r="AH184" s="113">
        <f t="shared" si="3062"/>
        <v>0</v>
      </c>
      <c r="AI184" s="29">
        <f t="shared" si="3062"/>
        <v>0</v>
      </c>
      <c r="AJ184" s="23">
        <f t="shared" si="3062"/>
        <v>0</v>
      </c>
      <c r="AK184" s="187">
        <f t="shared" ref="AK184" si="3063">IF($B181=$B175,AK178+IF($F181&lt;&gt;$G181,(AL181+$G183-$G182)/$F181,AL181/$F181),IF($F181&lt;&gt;AH181,(AL181+$G183-$G182)/$F181,AL181/$F181))</f>
        <v>0</v>
      </c>
      <c r="AL184" s="7">
        <f t="shared" ref="AL184:AL185" si="3064">SUM(AM184:AS184)</f>
        <v>0</v>
      </c>
      <c r="AM184" s="26">
        <f t="shared" ref="AM184:AS184" si="3065">AM181</f>
        <v>0</v>
      </c>
      <c r="AN184" s="26">
        <f t="shared" si="3065"/>
        <v>0</v>
      </c>
      <c r="AO184" s="26">
        <f t="shared" si="3065"/>
        <v>0</v>
      </c>
      <c r="AP184" s="26">
        <f t="shared" si="3065"/>
        <v>0</v>
      </c>
      <c r="AQ184" s="113">
        <f t="shared" si="3065"/>
        <v>0</v>
      </c>
      <c r="AR184" s="29">
        <f t="shared" si="3065"/>
        <v>0</v>
      </c>
      <c r="AS184" s="23">
        <f t="shared" si="3065"/>
        <v>0</v>
      </c>
      <c r="AT184" s="187">
        <f t="shared" ref="AT184" si="3066">IF($B181=$B175,AT178+IF($F181&lt;&gt;$G181,(AU181+$G183-$G182)/$F181,AU181/$F181),IF($F181&lt;&gt;AQ181,(AU181+$G183-$G182)/$F181,AU181/$F181))</f>
        <v>0</v>
      </c>
      <c r="AU184" s="7">
        <f t="shared" ref="AU184:AU185" si="3067">SUM(AV184:BB184)</f>
        <v>0</v>
      </c>
      <c r="AV184" s="6">
        <f t="shared" ref="AV184" si="3068">IF(SUM($AM$9:$AS$9)=SUM($AV$9:$BB$9),AV181,IF(AND(SUM($AV$9:$BB$9)&gt;42,SUM($AV$9:$BB$9)&lt;49),AV181,0))</f>
        <v>0</v>
      </c>
      <c r="AW184" s="6">
        <f t="shared" ref="AW184:BB184" si="3069">IF(SUM($AM$9:$AS$9)=SUM($AV$9:$BB$9),AW181,IF(AND(SUM($AV$9:$BB$9)&gt;42,SUM($AV$9:$BB$9)&lt;49),AW181,0))</f>
        <v>0</v>
      </c>
      <c r="AX184" s="6">
        <f t="shared" si="3069"/>
        <v>0</v>
      </c>
      <c r="AY184" s="6">
        <f t="shared" si="3069"/>
        <v>0</v>
      </c>
      <c r="AZ184" s="26">
        <f t="shared" si="3069"/>
        <v>0</v>
      </c>
      <c r="BA184" s="29">
        <f t="shared" si="3069"/>
        <v>0</v>
      </c>
      <c r="BB184" s="23">
        <f t="shared" si="3069"/>
        <v>0</v>
      </c>
    </row>
    <row r="185" spans="1:54" ht="15.75" customHeight="1" x14ac:dyDescent="0.2">
      <c r="A185" s="1">
        <f t="shared" ref="A185:A186" si="3070">A184</f>
        <v>0</v>
      </c>
      <c r="B185" s="313"/>
      <c r="C185" s="314"/>
      <c r="D185" s="314"/>
      <c r="E185" s="314"/>
      <c r="F185" s="31"/>
      <c r="G185" s="183"/>
      <c r="H185" s="123">
        <f t="shared" ref="H185" si="3071">IF($B181=$B175,H179+F185,$F185)</f>
        <v>0</v>
      </c>
      <c r="I185" s="165">
        <f t="shared" si="3010"/>
        <v>0</v>
      </c>
      <c r="J185" s="141">
        <f t="shared" ref="J185" si="3072">IF($H184=0,0,IF($B175=$B181,IF($H186&gt;0,$H186+J179,K181+J179),IF($H186&gt;0,$H186,K181)))</f>
        <v>0</v>
      </c>
      <c r="K185" s="7">
        <f t="shared" si="3055"/>
        <v>0</v>
      </c>
      <c r="L185" s="6"/>
      <c r="M185" s="6"/>
      <c r="N185" s="6"/>
      <c r="O185" s="6"/>
      <c r="P185" s="26"/>
      <c r="Q185" s="29"/>
      <c r="R185" s="23"/>
      <c r="S185" s="141">
        <f t="shared" ref="S185" si="3073">IF($H184=0,0,IF($B175=$B181,IF($H186&gt;0,$H186+S179,T181+S179),IF($H186&gt;0,$H186,T181)))</f>
        <v>0</v>
      </c>
      <c r="T185" s="7">
        <f t="shared" si="3058"/>
        <v>0</v>
      </c>
      <c r="U185" s="6"/>
      <c r="V185" s="6"/>
      <c r="W185" s="6"/>
      <c r="X185" s="6"/>
      <c r="Y185" s="26"/>
      <c r="Z185" s="29"/>
      <c r="AA185" s="23"/>
      <c r="AB185" s="141">
        <f t="shared" ref="AB185" si="3074">IF($H184=0,0,IF($B175=$B181,IF($H186&gt;0,$H186+AB179,AC181+AB179),IF($H186&gt;0,$H186,AC181)))</f>
        <v>0</v>
      </c>
      <c r="AC185" s="7">
        <f t="shared" si="3061"/>
        <v>0</v>
      </c>
      <c r="AD185" s="6"/>
      <c r="AE185" s="6"/>
      <c r="AF185" s="6"/>
      <c r="AG185" s="6"/>
      <c r="AH185" s="26"/>
      <c r="AI185" s="29"/>
      <c r="AJ185" s="23"/>
      <c r="AK185" s="141">
        <f t="shared" ref="AK185" si="3075">IF($H184=0,0,IF($B175=$B181,IF($H186&gt;0,$H186+AK179,AL181+AK179),IF($H186&gt;0,$H186,AL181)))</f>
        <v>0</v>
      </c>
      <c r="AL185" s="7">
        <f t="shared" si="3064"/>
        <v>0</v>
      </c>
      <c r="AM185" s="6"/>
      <c r="AN185" s="6"/>
      <c r="AO185" s="6"/>
      <c r="AP185" s="6"/>
      <c r="AQ185" s="26"/>
      <c r="AR185" s="29"/>
      <c r="AS185" s="23"/>
      <c r="AT185" s="141">
        <f t="shared" ref="AT185" si="3076">IF($H184=0,0,IF($B175=$B181,IF($H186&gt;0,$H186+AT179,AU181+AT179),IF($H186&gt;0,$H186,AU181)))</f>
        <v>0</v>
      </c>
      <c r="AU185" s="7">
        <f t="shared" si="3067"/>
        <v>0</v>
      </c>
      <c r="AV185" s="6"/>
      <c r="AW185" s="6"/>
      <c r="AX185" s="6"/>
      <c r="AY185" s="6"/>
      <c r="AZ185" s="26"/>
      <c r="BA185" s="29"/>
      <c r="BB185" s="23"/>
    </row>
    <row r="186" spans="1:54" ht="18.75" customHeight="1" thickBot="1" x14ac:dyDescent="0.25">
      <c r="A186" s="1">
        <f t="shared" si="3070"/>
        <v>0</v>
      </c>
      <c r="B186" s="323" t="str">
        <f>IF(B181="",Wydruk!$AE$6,IF(J182=0,Wydruk!$AE$7,IF(AND(G182&lt;G183,B181&lt;&gt;$B187),Wydruk!$AE$13,IF(AND($B181=$B175,$B181&lt;&gt;$B187),IF(OR(OR(J186&lt;4,J186&gt;5),OR(S186&lt;4,S186&gt;5),OR(AB186&lt;4,AB186&gt;5),OR(AK186&lt;4,AK186&gt;5),OR(AND(AT186&lt;4,AT186&gt;0),AT186&gt;5)),Wydruk!$AE$8,Wydruk!$AE$9),IF($B181=$B187,IF($F185&lt;&gt;0,Wydruk!$AE$12,Wydruk!$AE$10),IF(OR(OR(J182&lt;4,J182&gt;5),OR(S182&lt;4,S182&gt;5),OR(AB182&lt;4,AB182&gt;5),OR(AK182&lt;4,AK182&gt;5),OR(AND(AT182&lt;4,AT182&gt;0),AT182&gt;5)),Wydruk!$AE$8,Wydruk!$AE$11))))))</f>
        <v>Uzupełnij liczby godzin tygodniowego planu</v>
      </c>
      <c r="C186" s="324"/>
      <c r="D186" s="324"/>
      <c r="E186" s="324"/>
      <c r="F186" s="173">
        <f>lipiec!F186</f>
        <v>0</v>
      </c>
      <c r="G186" s="184">
        <f>lipiec!G186</f>
        <v>0</v>
      </c>
      <c r="H186" s="191">
        <f t="shared" ref="H186" si="3077">IF(OR($G186=0,$F186=0,$G186="",$F186=""),0,$G186/$F186)</f>
        <v>0</v>
      </c>
      <c r="I186" s="193"/>
      <c r="J186" s="176">
        <f t="shared" ref="J186" si="3078">IF($B175=$B181,IF(L181+L176&gt;0,1,0)+IF(M181+M176&gt;0,1,0)+IF(N181+N176&gt;0,1,0)+IF(O181+O176&gt;0,1,0)+IF(P181+P176&gt;0,1,0)+IF(Q181+Q176&gt;0,1,0)+IF(R181+R176&gt;0,1,0),J182)</f>
        <v>0</v>
      </c>
      <c r="K186" s="133">
        <f t="shared" ref="K186" si="3079">IF(OR($B181=$B187,J186=0,(K182-Q186+O186)&lt;=0),0,(K182-Q186+O186)/J186)</f>
        <v>0</v>
      </c>
      <c r="L186" s="137">
        <f t="shared" ref="L186" si="3080">IF(K186*(7-J183)&lt;=0,0,K186*(7-J183))</f>
        <v>0</v>
      </c>
      <c r="M186" s="311">
        <f t="shared" ref="M186" si="3081">ROUND(IF(OR(K183-K186*(7-J183)+P186&lt;0,$B181=$B187,K186&lt;=0,K183=0),0,IF(K183-K186*(7-J183)+P186&gt;Q186-O186+P186,Q186-O186+P186,K183-K186*(7-J183)+P186)),1)</f>
        <v>0</v>
      </c>
      <c r="N186" s="312"/>
      <c r="O186" s="139">
        <f t="shared" ref="O186" si="3082">IF(OR($B181=$B187,J182=0),0,IF($B181=$B175,J181,$F181))</f>
        <v>0</v>
      </c>
      <c r="P186" s="30">
        <f t="shared" ref="P186" si="3083">IF(OR($B181=$B187,J186=0),0,$G183-$G182)</f>
        <v>0</v>
      </c>
      <c r="Q186" s="134">
        <f t="shared" ref="Q186" si="3084">IF(OR($B181=$B187,J186=0),0,J185)</f>
        <v>0</v>
      </c>
      <c r="R186" s="138">
        <f t="shared" ref="R186" si="3085">IF($B181=$B187,0,K183)</f>
        <v>0</v>
      </c>
      <c r="S186" s="176">
        <f t="shared" ref="S186" si="3086">IF($B175=$B181,IF(U181+U176&gt;0,1,0)+IF(V181+V176&gt;0,1,0)+IF(W181+W176&gt;0,1,0)+IF(X181+X176&gt;0,1,0)+IF(Y181+Y176&gt;0,1,0)+IF(Z181+Z176&gt;0,1,0)+IF(AA181+AA176&gt;0,1,0),S182)</f>
        <v>0</v>
      </c>
      <c r="T186" s="133">
        <f t="shared" ref="T186" si="3087">IF(OR($B181=$B187,S186=0,(T182-Z186+X186)&lt;=0),0,(T182-Z186+X186)/S186)</f>
        <v>0</v>
      </c>
      <c r="U186" s="137">
        <f t="shared" ref="U186" si="3088">IF(T186*(7-S183)&lt;=0,0,T186*(7-S183))</f>
        <v>0</v>
      </c>
      <c r="V186" s="311">
        <f t="shared" ref="V186" si="3089">ROUND(IF(OR(T183-T186*(7-S183)+Y186&lt;0,$B181=$B187,T186&lt;=0,T183=0),0,IF(T183-T186*(7-S183)+Y186&gt;Z186-X186+Y186,Z186-X186+Y186,T183-T186*(7-S183)+Y186)),1)</f>
        <v>0</v>
      </c>
      <c r="W186" s="312"/>
      <c r="X186" s="139">
        <f t="shared" ref="X186" si="3090">IF(OR($B181=$B187,S182=0),0,IF($B181=$B175,S181,$F181))</f>
        <v>0</v>
      </c>
      <c r="Y186" s="30">
        <f t="shared" ref="Y186" si="3091">IF(OR($B181=$B187,S186=0),0,$G183-$G182)</f>
        <v>0</v>
      </c>
      <c r="Z186" s="134">
        <f t="shared" ref="Z186" si="3092">IF(OR($B181=$B187,S186=0),0,S185)</f>
        <v>0</v>
      </c>
      <c r="AA186" s="138">
        <f t="shared" ref="AA186" si="3093">IF($B181=$B187,0,T183)</f>
        <v>0</v>
      </c>
      <c r="AB186" s="176">
        <f t="shared" ref="AB186" si="3094">IF($B175=$B181,IF(AD181+AD176&gt;0,1,0)+IF(AE181+AE176&gt;0,1,0)+IF(AF181+AF176&gt;0,1,0)+IF(AG181+AG176&gt;0,1,0)+IF(AH181+AH176&gt;0,1,0)+IF(AI181+AI176&gt;0,1,0)+IF(AJ181+AJ176&gt;0,1,0),AB182)</f>
        <v>0</v>
      </c>
      <c r="AC186" s="133">
        <f t="shared" ref="AC186" si="3095">IF(OR($B181=$B187,AB186=0,(AC182-AI186+AG186)&lt;=0),0,(AC182-AI186+AG186)/AB186)</f>
        <v>0</v>
      </c>
      <c r="AD186" s="137">
        <f t="shared" ref="AD186" si="3096">IF(AC186*(7-AB183)&lt;=0,0,AC186*(7-AB183))</f>
        <v>0</v>
      </c>
      <c r="AE186" s="311">
        <f t="shared" ref="AE186" si="3097">ROUND(IF(OR(AC183-AC186*(7-AB183)+AH186&lt;0,$B181=$B187,AC186&lt;=0,AC183=0),0,IF(AC183-AC186*(7-AB183)+AH186&gt;AI186-AG186+AH186,AI186-AG186+AH186,AC183-AC186*(7-AB183)+AH186)),1)</f>
        <v>0</v>
      </c>
      <c r="AF186" s="312"/>
      <c r="AG186" s="139">
        <f t="shared" ref="AG186" si="3098">IF(OR($B181=$B187,AB182=0),0,IF($B181=$B175,AB181,$F181))</f>
        <v>0</v>
      </c>
      <c r="AH186" s="30">
        <f t="shared" ref="AH186" si="3099">IF(OR($B181=$B187,AB186=0),0,$G183-$G182)</f>
        <v>0</v>
      </c>
      <c r="AI186" s="134">
        <f t="shared" ref="AI186" si="3100">IF(OR($B181=$B187,AB186=0),0,AB185)</f>
        <v>0</v>
      </c>
      <c r="AJ186" s="138">
        <f t="shared" ref="AJ186" si="3101">IF($B181=$B187,0,AC183)</f>
        <v>0</v>
      </c>
      <c r="AK186" s="176">
        <f t="shared" ref="AK186" si="3102">IF($B175=$B181,IF(AM181+AM176&gt;0,1,0)+IF(AN181+AN176&gt;0,1,0)+IF(AO181+AO176&gt;0,1,0)+IF(AP181+AP176&gt;0,1,0)+IF(AQ181+AQ176&gt;0,1,0)+IF(AR181+AR176&gt;0,1,0)+IF(AS181+AS176&gt;0,1,0),AK182)</f>
        <v>0</v>
      </c>
      <c r="AL186" s="133">
        <f t="shared" ref="AL186" si="3103">IF(OR($B181=$B187,AK186=0,(AL182-AR186+AP186)&lt;=0),0,(AL182-AR186+AP186)/AK186)</f>
        <v>0</v>
      </c>
      <c r="AM186" s="137">
        <f t="shared" ref="AM186" si="3104">IF(AL186*(7-AK183)&lt;=0,0,AL186*(7-AK183))</f>
        <v>0</v>
      </c>
      <c r="AN186" s="311">
        <f t="shared" ref="AN186" si="3105">ROUND(IF(OR(AL183-AL186*(7-AK183)+AQ186&lt;0,$B181=$B187,AL186&lt;=0,AL183=0),0,IF(AL183-AL186*(7-AK183)+AQ186&gt;AR186-AP186+AQ186,AR186-AP186+AQ186,AL183-AL186*(7-AK183)+AQ186)),1)</f>
        <v>0</v>
      </c>
      <c r="AO186" s="312"/>
      <c r="AP186" s="139">
        <f t="shared" ref="AP186" si="3106">IF(OR($B181=$B187,AK182=0),0,IF($B181=$B175,AK181,$F181))</f>
        <v>0</v>
      </c>
      <c r="AQ186" s="30">
        <f t="shared" ref="AQ186" si="3107">IF(OR($B181=$B187,AK186=0),0,$G183-$G182)</f>
        <v>0</v>
      </c>
      <c r="AR186" s="134">
        <f t="shared" ref="AR186" si="3108">IF(OR($B181=$B187,AK186=0),0,AK185)</f>
        <v>0</v>
      </c>
      <c r="AS186" s="138">
        <f t="shared" ref="AS186" si="3109">IF($B181=$B187,0,AL183)</f>
        <v>0</v>
      </c>
      <c r="AT186" s="176">
        <f t="shared" ref="AT186" si="3110">IF($B175=$B181,IF(AV181+AV176&gt;0,1,0)+IF(AW181+AW176&gt;0,1,0)+IF(AX181+AX176&gt;0,1,0)+IF(AY181+AY176&gt;0,1,0)+IF(AZ181+AZ176&gt;0,1,0)+IF(BA181+BA176&gt;0,1,0)+IF(BB181+BB176&gt;0,1,0),AT182)</f>
        <v>0</v>
      </c>
      <c r="AU186" s="133">
        <f t="shared" ref="AU186" si="3111">IF(OR($B181=$B187,AT186=0,(AU182-BA186+AY186)&lt;=0),0,(AU182-BA186+AY186)/AT186)</f>
        <v>0</v>
      </c>
      <c r="AV186" s="137">
        <f t="shared" ref="AV186" si="3112">IF(AU186*(7-AT183)&lt;=0,0,AU186*(7-AT183))</f>
        <v>0</v>
      </c>
      <c r="AW186" s="311">
        <f t="shared" ref="AW186" si="3113">ROUND(IF(OR(AU183-AU186*(7-AT183)+AZ186&lt;0,$B181=$B187,AU186&lt;=0,AU183=0),0,IF(AU183-AU186*(7-AT183)+AZ186&gt;BA186-AY186+AZ186,BA186-AY186+AZ186,AU183-AU186*(7-AT183)+AZ186)),1)</f>
        <v>0</v>
      </c>
      <c r="AX186" s="312"/>
      <c r="AY186" s="139">
        <f t="shared" ref="AY186" si="3114">IF(OR($B181=$B187,AT182=0),0,IF($B181=$B175,AT181,$F181))</f>
        <v>0</v>
      </c>
      <c r="AZ186" s="30">
        <f t="shared" ref="AZ186" si="3115">IF(OR($B181=$B187,AT186=0),0,$G183-$G182)</f>
        <v>0</v>
      </c>
      <c r="BA186" s="134">
        <f t="shared" ref="BA186" si="3116">IF(OR($B181=$B187,AT186=0),0,AT185)</f>
        <v>0</v>
      </c>
      <c r="BB186" s="138">
        <f t="shared" ref="BB186" si="3117">IF($B181=$B187,0,AU183)</f>
        <v>0</v>
      </c>
    </row>
    <row r="187" spans="1:54" ht="15.75" x14ac:dyDescent="0.2">
      <c r="A187" s="1">
        <f t="shared" ref="A187" si="3118">IF(B187="","1. Niewypełnione",B187)</f>
        <v>0</v>
      </c>
      <c r="B187" s="320">
        <f>lipiec!B187</f>
        <v>0</v>
      </c>
      <c r="C187" s="321">
        <f>lipiec!C187</f>
        <v>0</v>
      </c>
      <c r="D187" s="321">
        <f>lipiec!D187</f>
        <v>0</v>
      </c>
      <c r="E187" s="321">
        <f>lipiec!E187</f>
        <v>0</v>
      </c>
      <c r="F187" s="177">
        <f>lipiec!F187</f>
        <v>18</v>
      </c>
      <c r="G187" s="185">
        <f>lipiec!G187</f>
        <v>18</v>
      </c>
      <c r="H187" s="177"/>
      <c r="I187" s="192">
        <f t="shared" ref="I187:I191" si="3119">K187+T187+AC187+AL187+AU187</f>
        <v>0</v>
      </c>
      <c r="J187" s="186">
        <f t="shared" ref="J187" si="3120">IF(OR($B187=$B193,J190=0),0,ROUND((K188+P192)/J190,0))</f>
        <v>0</v>
      </c>
      <c r="K187" s="51">
        <f t="shared" ref="K187:K188" si="3121">SUM(L187:R187)</f>
        <v>0</v>
      </c>
      <c r="L187" s="52">
        <f>lipiec!L187</f>
        <v>0</v>
      </c>
      <c r="M187" s="52">
        <f>lipiec!M187</f>
        <v>0</v>
      </c>
      <c r="N187" s="52">
        <f>lipiec!N187</f>
        <v>0</v>
      </c>
      <c r="O187" s="52">
        <f>lipiec!O187</f>
        <v>0</v>
      </c>
      <c r="P187" s="53">
        <f>lipiec!P187</f>
        <v>0</v>
      </c>
      <c r="Q187" s="54">
        <f>lipiec!Q187</f>
        <v>0</v>
      </c>
      <c r="R187" s="55">
        <f>lipiec!R187</f>
        <v>0</v>
      </c>
      <c r="S187" s="188">
        <f t="shared" ref="S187" si="3122">IF(OR($B187=$B193,S190=0),0,ROUND((T188+Y192)/S190,0))</f>
        <v>0</v>
      </c>
      <c r="T187" s="51">
        <f t="shared" ref="T187:T188" si="3123">SUM(U187:AA187)</f>
        <v>0</v>
      </c>
      <c r="U187" s="52">
        <f>lipiec!U187</f>
        <v>0</v>
      </c>
      <c r="V187" s="52">
        <f>lipiec!V187</f>
        <v>0</v>
      </c>
      <c r="W187" s="52">
        <f>lipiec!W187</f>
        <v>0</v>
      </c>
      <c r="X187" s="52">
        <f>lipiec!X187</f>
        <v>0</v>
      </c>
      <c r="Y187" s="53">
        <f>lipiec!Y187</f>
        <v>0</v>
      </c>
      <c r="Z187" s="54">
        <f>lipiec!Z187</f>
        <v>0</v>
      </c>
      <c r="AA187" s="55">
        <f>lipiec!AA187</f>
        <v>0</v>
      </c>
      <c r="AB187" s="188">
        <f t="shared" ref="AB187" si="3124">IF(OR($B187=$B193,AB190=0),0,ROUND((AC188+AH192)/AB190,0))</f>
        <v>0</v>
      </c>
      <c r="AC187" s="51">
        <f t="shared" ref="AC187:AC188" si="3125">SUM(AD187:AJ187)</f>
        <v>0</v>
      </c>
      <c r="AD187" s="52">
        <f>lipiec!AD187</f>
        <v>0</v>
      </c>
      <c r="AE187" s="52">
        <f>lipiec!AE187</f>
        <v>0</v>
      </c>
      <c r="AF187" s="52">
        <f>lipiec!AF187</f>
        <v>0</v>
      </c>
      <c r="AG187" s="52">
        <f>lipiec!AG187</f>
        <v>0</v>
      </c>
      <c r="AH187" s="53">
        <f>lipiec!AH187</f>
        <v>0</v>
      </c>
      <c r="AI187" s="54">
        <f>lipiec!AI187</f>
        <v>0</v>
      </c>
      <c r="AJ187" s="55">
        <f>lipiec!AJ187</f>
        <v>0</v>
      </c>
      <c r="AK187" s="188">
        <f t="shared" ref="AK187" si="3126">IF(OR($B187=$B193,AK190=0),0,ROUND((AL188+AQ192)/AK190,0))</f>
        <v>0</v>
      </c>
      <c r="AL187" s="51">
        <f t="shared" ref="AL187:AL188" si="3127">SUM(AM187:AS187)</f>
        <v>0</v>
      </c>
      <c r="AM187" s="52">
        <f>lipiec!AM187</f>
        <v>0</v>
      </c>
      <c r="AN187" s="52">
        <f>lipiec!AN187</f>
        <v>0</v>
      </c>
      <c r="AO187" s="52">
        <f>lipiec!AO187</f>
        <v>0</v>
      </c>
      <c r="AP187" s="52">
        <f>lipiec!AP187</f>
        <v>0</v>
      </c>
      <c r="AQ187" s="53">
        <f>lipiec!AQ187</f>
        <v>0</v>
      </c>
      <c r="AR187" s="54">
        <f>lipiec!AR187</f>
        <v>0</v>
      </c>
      <c r="AS187" s="55">
        <f>lipiec!AS187</f>
        <v>0</v>
      </c>
      <c r="AT187" s="188">
        <f t="shared" ref="AT187" si="3128">IF(OR($B187=$B193,AT190=0),0,ROUND((AU188+AZ192)/AT190,0))</f>
        <v>0</v>
      </c>
      <c r="AU187" s="51">
        <f t="shared" ref="AU187:AU188" si="3129">SUM(AV187:BB187)</f>
        <v>0</v>
      </c>
      <c r="AV187" s="52">
        <f t="shared" ref="AV187" si="3130">IF(SUM($AM$9:$AS$9)=SUM($AV$9:$BB$9),AM187,IF(AND(SUM($AV$9:$BB$9)&gt;42,SUM($AV$9:$BB$9)&lt;49),AM187,0))</f>
        <v>0</v>
      </c>
      <c r="AW187" s="52">
        <f t="shared" ref="AW187" si="3131">IF(SUM($AM$9:$AS$9)=SUM($AV$9:$BB$9),AN187,IF(AND(SUM($AV$9:$BB$9)&gt;42,SUM($AV$9:$BB$9)&lt;49),AN187,0))</f>
        <v>0</v>
      </c>
      <c r="AX187" s="52">
        <f t="shared" ref="AX187" si="3132">IF(SUM($AM$9:$AS$9)=SUM($AV$9:$BB$9),AO187,IF(AND(SUM($AV$9:$BB$9)&gt;42,SUM($AV$9:$BB$9)&lt;49),AO187,0))</f>
        <v>0</v>
      </c>
      <c r="AY187" s="52">
        <f t="shared" ref="AY187" si="3133">IF(SUM($AM$9:$AS$9)=SUM($AV$9:$BB$9),AP187,IF(AND(SUM($AV$9:$BB$9)&gt;42,SUM($AV$9:$BB$9)&lt;49),AP187,0))</f>
        <v>0</v>
      </c>
      <c r="AZ187" s="53">
        <f t="shared" ref="AZ187" si="3134">IF(SUM($AM$9:$AS$9)=SUM($AV$9:$BB$9),AQ187,IF(AND(SUM($AV$9:$BB$9)&gt;42,SUM($AV$9:$BB$9)&lt;49),AQ187,0))</f>
        <v>0</v>
      </c>
      <c r="BA187" s="54">
        <f t="shared" ref="BA187" si="3135">IF(SUM($AM$9:$AS$9)=SUM($AV$9:$BB$9),AR187,IF(AND(SUM($AV$9:$BB$9)&gt;42,SUM($AV$9:$BB$9)&lt;49),AR187,0))</f>
        <v>0</v>
      </c>
      <c r="BB187" s="55">
        <f t="shared" ref="BB187" si="3136">IF(SUM($AM$9:$AS$9)=SUM($AV$9:$BB$9),AS187,IF(AND(SUM($AV$9:$BB$9)&gt;42,SUM($AV$9:$BB$9)&lt;49),AS187,0))</f>
        <v>0</v>
      </c>
    </row>
    <row r="188" spans="1:54" ht="12.75" hidden="1" customHeight="1" x14ac:dyDescent="0.2">
      <c r="B188" s="93"/>
      <c r="C188" s="94"/>
      <c r="D188" s="95"/>
      <c r="E188" s="115"/>
      <c r="F188" s="140" t="b">
        <f t="shared" ref="F188" si="3137">IF($B181=$B187,OR(F182,G187&lt;F187),G187&lt;F187)</f>
        <v>0</v>
      </c>
      <c r="G188" s="189">
        <f t="shared" ref="G188" si="3138">IF(AND($B181=$B187,$B181&lt;&gt;"",$B181&lt;&gt;0),G187+G182,G187)</f>
        <v>18</v>
      </c>
      <c r="H188" s="120"/>
      <c r="I188" s="165">
        <f t="shared" si="3119"/>
        <v>0</v>
      </c>
      <c r="J188" s="194">
        <f t="shared" ref="J188" si="3139">7-COUNTIF(L187:R187,0)-COUNTIF(L187:R187,"")</f>
        <v>0</v>
      </c>
      <c r="K188" s="22">
        <f t="shared" si="3121"/>
        <v>0</v>
      </c>
      <c r="L188" s="35">
        <f t="shared" ref="L188:R188" si="3140">IF($B181=$B187,L187+L182,L187)</f>
        <v>0</v>
      </c>
      <c r="M188" s="35">
        <f t="shared" si="3140"/>
        <v>0</v>
      </c>
      <c r="N188" s="35">
        <f t="shared" si="3140"/>
        <v>0</v>
      </c>
      <c r="O188" s="35">
        <f t="shared" si="3140"/>
        <v>0</v>
      </c>
      <c r="P188" s="36">
        <f t="shared" si="3140"/>
        <v>0</v>
      </c>
      <c r="Q188" s="37">
        <f t="shared" si="3140"/>
        <v>0</v>
      </c>
      <c r="R188" s="38">
        <f t="shared" si="3140"/>
        <v>0</v>
      </c>
      <c r="S188" s="194">
        <f t="shared" ref="S188" si="3141">7-COUNTIF(U187:AA187,0)-COUNTIF(U187:AA187,"")</f>
        <v>0</v>
      </c>
      <c r="T188" s="22">
        <f t="shared" si="3123"/>
        <v>0</v>
      </c>
      <c r="U188" s="35">
        <f t="shared" ref="U188:AA188" si="3142">IF($B181=$B187,U187+U182,U187)</f>
        <v>0</v>
      </c>
      <c r="V188" s="35">
        <f t="shared" si="3142"/>
        <v>0</v>
      </c>
      <c r="W188" s="35">
        <f t="shared" si="3142"/>
        <v>0</v>
      </c>
      <c r="X188" s="35">
        <f t="shared" si="3142"/>
        <v>0</v>
      </c>
      <c r="Y188" s="36">
        <f t="shared" si="3142"/>
        <v>0</v>
      </c>
      <c r="Z188" s="37">
        <f t="shared" si="3142"/>
        <v>0</v>
      </c>
      <c r="AA188" s="38">
        <f t="shared" si="3142"/>
        <v>0</v>
      </c>
      <c r="AB188" s="194">
        <f t="shared" ref="AB188" si="3143">7-COUNTIF(AD187:AJ187,0)-COUNTIF(AD187:AJ187,"")</f>
        <v>0</v>
      </c>
      <c r="AC188" s="22">
        <f t="shared" si="3125"/>
        <v>0</v>
      </c>
      <c r="AD188" s="35">
        <f t="shared" ref="AD188:AJ188" si="3144">IF($B181=$B187,AD187+AD182,AD187)</f>
        <v>0</v>
      </c>
      <c r="AE188" s="35">
        <f t="shared" si="3144"/>
        <v>0</v>
      </c>
      <c r="AF188" s="35">
        <f t="shared" si="3144"/>
        <v>0</v>
      </c>
      <c r="AG188" s="35">
        <f t="shared" si="3144"/>
        <v>0</v>
      </c>
      <c r="AH188" s="36">
        <f t="shared" si="3144"/>
        <v>0</v>
      </c>
      <c r="AI188" s="37">
        <f t="shared" si="3144"/>
        <v>0</v>
      </c>
      <c r="AJ188" s="38">
        <f t="shared" si="3144"/>
        <v>0</v>
      </c>
      <c r="AK188" s="194">
        <f t="shared" ref="AK188" si="3145">7-COUNTIF(AM187:AS187,0)-COUNTIF(AM187:AS187,"")</f>
        <v>0</v>
      </c>
      <c r="AL188" s="22">
        <f t="shared" si="3127"/>
        <v>0</v>
      </c>
      <c r="AM188" s="35">
        <f t="shared" ref="AM188:AS188" si="3146">IF($B181=$B187,AM187+AM182,AM187)</f>
        <v>0</v>
      </c>
      <c r="AN188" s="35">
        <f t="shared" si="3146"/>
        <v>0</v>
      </c>
      <c r="AO188" s="35">
        <f t="shared" si="3146"/>
        <v>0</v>
      </c>
      <c r="AP188" s="35">
        <f t="shared" si="3146"/>
        <v>0</v>
      </c>
      <c r="AQ188" s="36">
        <f t="shared" si="3146"/>
        <v>0</v>
      </c>
      <c r="AR188" s="37">
        <f t="shared" si="3146"/>
        <v>0</v>
      </c>
      <c r="AS188" s="38">
        <f t="shared" si="3146"/>
        <v>0</v>
      </c>
      <c r="AT188" s="194">
        <f t="shared" ref="AT188" si="3147">7-COUNTIF(AV187:BB187,0)-COUNTIF(AV187:BB187,"")</f>
        <v>0</v>
      </c>
      <c r="AU188" s="22">
        <f t="shared" si="3129"/>
        <v>0</v>
      </c>
      <c r="AV188" s="35">
        <f t="shared" ref="AV188:BB188" si="3148">IF($B181=$B187,AV187+AV182,AV187)</f>
        <v>0</v>
      </c>
      <c r="AW188" s="35">
        <f t="shared" si="3148"/>
        <v>0</v>
      </c>
      <c r="AX188" s="35">
        <f t="shared" si="3148"/>
        <v>0</v>
      </c>
      <c r="AY188" s="35">
        <f t="shared" si="3148"/>
        <v>0</v>
      </c>
      <c r="AZ188" s="36">
        <f t="shared" si="3148"/>
        <v>0</v>
      </c>
      <c r="BA188" s="37">
        <f t="shared" si="3148"/>
        <v>0</v>
      </c>
      <c r="BB188" s="38">
        <f t="shared" si="3148"/>
        <v>0</v>
      </c>
    </row>
    <row r="189" spans="1:54" ht="15" hidden="1" customHeight="1" x14ac:dyDescent="0.2">
      <c r="B189" s="116"/>
      <c r="C189" s="117"/>
      <c r="D189" s="118"/>
      <c r="E189" s="119"/>
      <c r="F189" s="92"/>
      <c r="G189" s="190">
        <f t="shared" ref="G189" si="3149">IF(AND($B181=$B187,$B181&lt;&gt;"",$B181&lt;&gt;0),F187+G183,F187)</f>
        <v>18</v>
      </c>
      <c r="H189" s="121"/>
      <c r="I189" s="165">
        <f t="shared" si="3119"/>
        <v>0</v>
      </c>
      <c r="J189" s="195">
        <f t="shared" ref="J189" si="3150">IF($B187=$B181,COUNTIF(L189:R189,0),COUNTIF(L190:R190,0)+COUNTIF(L190:R190,""))</f>
        <v>7</v>
      </c>
      <c r="K189" s="39">
        <f t="shared" ref="K189:R189" si="3151">IF($B181=$B187,K190+K183,K190)</f>
        <v>0</v>
      </c>
      <c r="L189" s="40">
        <f t="shared" si="3151"/>
        <v>0</v>
      </c>
      <c r="M189" s="40">
        <f t="shared" si="3151"/>
        <v>0</v>
      </c>
      <c r="N189" s="40">
        <f t="shared" si="3151"/>
        <v>0</v>
      </c>
      <c r="O189" s="40">
        <f t="shared" si="3151"/>
        <v>0</v>
      </c>
      <c r="P189" s="41">
        <f t="shared" si="3151"/>
        <v>0</v>
      </c>
      <c r="Q189" s="42">
        <f t="shared" si="3151"/>
        <v>0</v>
      </c>
      <c r="R189" s="43">
        <f t="shared" si="3151"/>
        <v>0</v>
      </c>
      <c r="S189" s="195">
        <f t="shared" ref="S189" si="3152">IF($B187=$B181,COUNTIF(U189:AA189,0),COUNTIF(U190:AA190,0)+COUNTIF(U190:AA190,""))</f>
        <v>7</v>
      </c>
      <c r="T189" s="39">
        <f t="shared" ref="T189:AA189" si="3153">IF($B181=$B187,T190+T183,T190)</f>
        <v>0</v>
      </c>
      <c r="U189" s="40">
        <f t="shared" si="3153"/>
        <v>0</v>
      </c>
      <c r="V189" s="40">
        <f t="shared" si="3153"/>
        <v>0</v>
      </c>
      <c r="W189" s="40">
        <f t="shared" si="3153"/>
        <v>0</v>
      </c>
      <c r="X189" s="40">
        <f t="shared" si="3153"/>
        <v>0</v>
      </c>
      <c r="Y189" s="41">
        <f t="shared" si="3153"/>
        <v>0</v>
      </c>
      <c r="Z189" s="42">
        <f t="shared" si="3153"/>
        <v>0</v>
      </c>
      <c r="AA189" s="43">
        <f t="shared" si="3153"/>
        <v>0</v>
      </c>
      <c r="AB189" s="195">
        <f t="shared" ref="AB189" si="3154">IF($B187=$B181,COUNTIF(AD189:AJ189,0),COUNTIF(AD190:AJ190,0)+COUNTIF(AD190:AJ190,""))</f>
        <v>7</v>
      </c>
      <c r="AC189" s="39">
        <f t="shared" ref="AC189:AJ189" si="3155">IF($B181=$B187,AC190+AC183,AC190)</f>
        <v>0</v>
      </c>
      <c r="AD189" s="40">
        <f t="shared" si="3155"/>
        <v>0</v>
      </c>
      <c r="AE189" s="40">
        <f t="shared" si="3155"/>
        <v>0</v>
      </c>
      <c r="AF189" s="40">
        <f t="shared" si="3155"/>
        <v>0</v>
      </c>
      <c r="AG189" s="40">
        <f t="shared" si="3155"/>
        <v>0</v>
      </c>
      <c r="AH189" s="41">
        <f t="shared" si="3155"/>
        <v>0</v>
      </c>
      <c r="AI189" s="42">
        <f t="shared" si="3155"/>
        <v>0</v>
      </c>
      <c r="AJ189" s="43">
        <f t="shared" si="3155"/>
        <v>0</v>
      </c>
      <c r="AK189" s="195">
        <f t="shared" ref="AK189" si="3156">IF($B187=$B181,COUNTIF(AM189:AS189,0),COUNTIF(AM190:AS190,0)+COUNTIF(AM190:AS190,""))</f>
        <v>7</v>
      </c>
      <c r="AL189" s="39">
        <f t="shared" ref="AL189:AS189" si="3157">IF($B181=$B187,AL190+AL183,AL190)</f>
        <v>0</v>
      </c>
      <c r="AM189" s="40">
        <f t="shared" si="3157"/>
        <v>0</v>
      </c>
      <c r="AN189" s="40">
        <f t="shared" si="3157"/>
        <v>0</v>
      </c>
      <c r="AO189" s="40">
        <f t="shared" si="3157"/>
        <v>0</v>
      </c>
      <c r="AP189" s="40">
        <f t="shared" si="3157"/>
        <v>0</v>
      </c>
      <c r="AQ189" s="41">
        <f t="shared" si="3157"/>
        <v>0</v>
      </c>
      <c r="AR189" s="42">
        <f t="shared" si="3157"/>
        <v>0</v>
      </c>
      <c r="AS189" s="43">
        <f t="shared" si="3157"/>
        <v>0</v>
      </c>
      <c r="AT189" s="195">
        <f t="shared" ref="AT189" si="3158">IF($B187=$B181,COUNTIF(AV189:BB189,0),COUNTIF(AV190:BB190,0)+COUNTIF(AV190:BB190,""))</f>
        <v>7</v>
      </c>
      <c r="AU189" s="39">
        <f t="shared" ref="AU189:BB189" si="3159">IF($B181=$B187,AU190+AU183,AU190)</f>
        <v>0</v>
      </c>
      <c r="AV189" s="40">
        <f t="shared" si="3159"/>
        <v>0</v>
      </c>
      <c r="AW189" s="40">
        <f t="shared" si="3159"/>
        <v>0</v>
      </c>
      <c r="AX189" s="40">
        <f t="shared" si="3159"/>
        <v>0</v>
      </c>
      <c r="AY189" s="40">
        <f t="shared" si="3159"/>
        <v>0</v>
      </c>
      <c r="AZ189" s="41">
        <f t="shared" si="3159"/>
        <v>0</v>
      </c>
      <c r="BA189" s="42">
        <f t="shared" si="3159"/>
        <v>0</v>
      </c>
      <c r="BB189" s="43">
        <f t="shared" si="3159"/>
        <v>0</v>
      </c>
    </row>
    <row r="190" spans="1:54" ht="15.75" customHeight="1" x14ac:dyDescent="0.2">
      <c r="A190" s="1">
        <f t="shared" ref="A190" si="3160">A187</f>
        <v>0</v>
      </c>
      <c r="B190" s="313">
        <f t="shared" ref="B190" si="3161">B184+1</f>
        <v>29</v>
      </c>
      <c r="C190" s="314"/>
      <c r="D190" s="314"/>
      <c r="E190" s="314"/>
      <c r="F190" s="31"/>
      <c r="G190" s="183"/>
      <c r="H190" s="122">
        <f t="shared" ref="H190" si="3162">5-COUNTIF(AU187,0)-COUNTIF(AL187,0)-COUNTIF(AC187,0)-COUNTIF(T187,0)-COUNTIF(K187,0)</f>
        <v>0</v>
      </c>
      <c r="I190" s="165">
        <f t="shared" si="3119"/>
        <v>0</v>
      </c>
      <c r="J190" s="187">
        <f t="shared" ref="J190" si="3163">IF($B187=$B181,J184+IF($F187&lt;&gt;$G187,(K187+$G189-$G188)/$F187,K187/$F187),IF($F187&lt;&gt;G187,(K187+$G189-$G188)/$F187,K187/$F187))</f>
        <v>0</v>
      </c>
      <c r="K190" s="7">
        <f t="shared" ref="K190:K191" si="3164">SUM(L190:R190)</f>
        <v>0</v>
      </c>
      <c r="L190" s="26">
        <f t="shared" ref="L190:R190" si="3165">L187</f>
        <v>0</v>
      </c>
      <c r="M190" s="26">
        <f t="shared" si="3165"/>
        <v>0</v>
      </c>
      <c r="N190" s="26">
        <f t="shared" si="3165"/>
        <v>0</v>
      </c>
      <c r="O190" s="26">
        <f t="shared" si="3165"/>
        <v>0</v>
      </c>
      <c r="P190" s="26">
        <f t="shared" si="3165"/>
        <v>0</v>
      </c>
      <c r="Q190" s="29">
        <f t="shared" si="3165"/>
        <v>0</v>
      </c>
      <c r="R190" s="23">
        <f t="shared" si="3165"/>
        <v>0</v>
      </c>
      <c r="S190" s="187">
        <f t="shared" ref="S190" si="3166">IF($B187=$B181,S184+IF($F187&lt;&gt;$G187,(T187+$G189-$G188)/$F187,T187/$F187),IF($F187&lt;&gt;P187,(T187+$G189-$G188)/$F187,T187/$F187))</f>
        <v>0</v>
      </c>
      <c r="T190" s="7">
        <f t="shared" ref="T190:T191" si="3167">SUM(U190:AA190)</f>
        <v>0</v>
      </c>
      <c r="U190" s="26">
        <f t="shared" ref="U190:AA190" si="3168">U187</f>
        <v>0</v>
      </c>
      <c r="V190" s="26">
        <f t="shared" si="3168"/>
        <v>0</v>
      </c>
      <c r="W190" s="26">
        <f t="shared" si="3168"/>
        <v>0</v>
      </c>
      <c r="X190" s="26">
        <f t="shared" si="3168"/>
        <v>0</v>
      </c>
      <c r="Y190" s="113">
        <f t="shared" si="3168"/>
        <v>0</v>
      </c>
      <c r="Z190" s="29">
        <f t="shared" si="3168"/>
        <v>0</v>
      </c>
      <c r="AA190" s="23">
        <f t="shared" si="3168"/>
        <v>0</v>
      </c>
      <c r="AB190" s="187">
        <f t="shared" ref="AB190" si="3169">IF($B187=$B181,AB184+IF($F187&lt;&gt;$G187,(AC187+$G189-$G188)/$F187,AC187/$F187),IF($F187&lt;&gt;Y187,(AC187+$G189-$G188)/$F187,AC187/$F187))</f>
        <v>0</v>
      </c>
      <c r="AC190" s="7">
        <f t="shared" ref="AC190:AC191" si="3170">SUM(AD190:AJ190)</f>
        <v>0</v>
      </c>
      <c r="AD190" s="26">
        <f t="shared" ref="AD190:AJ190" si="3171">AD187</f>
        <v>0</v>
      </c>
      <c r="AE190" s="26">
        <f t="shared" si="3171"/>
        <v>0</v>
      </c>
      <c r="AF190" s="26">
        <f t="shared" si="3171"/>
        <v>0</v>
      </c>
      <c r="AG190" s="26">
        <f t="shared" si="3171"/>
        <v>0</v>
      </c>
      <c r="AH190" s="113">
        <f t="shared" si="3171"/>
        <v>0</v>
      </c>
      <c r="AI190" s="29">
        <f t="shared" si="3171"/>
        <v>0</v>
      </c>
      <c r="AJ190" s="23">
        <f t="shared" si="3171"/>
        <v>0</v>
      </c>
      <c r="AK190" s="187">
        <f t="shared" ref="AK190" si="3172">IF($B187=$B181,AK184+IF($F187&lt;&gt;$G187,(AL187+$G189-$G188)/$F187,AL187/$F187),IF($F187&lt;&gt;AH187,(AL187+$G189-$G188)/$F187,AL187/$F187))</f>
        <v>0</v>
      </c>
      <c r="AL190" s="7">
        <f t="shared" ref="AL190:AL191" si="3173">SUM(AM190:AS190)</f>
        <v>0</v>
      </c>
      <c r="AM190" s="26">
        <f t="shared" ref="AM190:AS190" si="3174">AM187</f>
        <v>0</v>
      </c>
      <c r="AN190" s="26">
        <f t="shared" si="3174"/>
        <v>0</v>
      </c>
      <c r="AO190" s="26">
        <f t="shared" si="3174"/>
        <v>0</v>
      </c>
      <c r="AP190" s="26">
        <f t="shared" si="3174"/>
        <v>0</v>
      </c>
      <c r="AQ190" s="113">
        <f t="shared" si="3174"/>
        <v>0</v>
      </c>
      <c r="AR190" s="29">
        <f t="shared" si="3174"/>
        <v>0</v>
      </c>
      <c r="AS190" s="23">
        <f t="shared" si="3174"/>
        <v>0</v>
      </c>
      <c r="AT190" s="187">
        <f t="shared" ref="AT190" si="3175">IF($B187=$B181,AT184+IF($F187&lt;&gt;$G187,(AU187+$G189-$G188)/$F187,AU187/$F187),IF($F187&lt;&gt;AQ187,(AU187+$G189-$G188)/$F187,AU187/$F187))</f>
        <v>0</v>
      </c>
      <c r="AU190" s="7">
        <f t="shared" ref="AU190:AU191" si="3176">SUM(AV190:BB190)</f>
        <v>0</v>
      </c>
      <c r="AV190" s="6">
        <f t="shared" ref="AV190" si="3177">IF(SUM($AM$9:$AS$9)=SUM($AV$9:$BB$9),AV187,IF(AND(SUM($AV$9:$BB$9)&gt;42,SUM($AV$9:$BB$9)&lt;49),AV187,0))</f>
        <v>0</v>
      </c>
      <c r="AW190" s="6">
        <f t="shared" ref="AW190:BB190" si="3178">IF(SUM($AM$9:$AS$9)=SUM($AV$9:$BB$9),AW187,IF(AND(SUM($AV$9:$BB$9)&gt;42,SUM($AV$9:$BB$9)&lt;49),AW187,0))</f>
        <v>0</v>
      </c>
      <c r="AX190" s="6">
        <f t="shared" si="3178"/>
        <v>0</v>
      </c>
      <c r="AY190" s="6">
        <f t="shared" si="3178"/>
        <v>0</v>
      </c>
      <c r="AZ190" s="26">
        <f t="shared" si="3178"/>
        <v>0</v>
      </c>
      <c r="BA190" s="29">
        <f t="shared" si="3178"/>
        <v>0</v>
      </c>
      <c r="BB190" s="23">
        <f t="shared" si="3178"/>
        <v>0</v>
      </c>
    </row>
    <row r="191" spans="1:54" ht="15.75" customHeight="1" x14ac:dyDescent="0.2">
      <c r="A191" s="1">
        <f t="shared" ref="A191:A192" si="3179">A190</f>
        <v>0</v>
      </c>
      <c r="B191" s="313"/>
      <c r="C191" s="314"/>
      <c r="D191" s="314"/>
      <c r="E191" s="314"/>
      <c r="F191" s="31"/>
      <c r="G191" s="183"/>
      <c r="H191" s="123">
        <f t="shared" ref="H191" si="3180">IF($B187=$B181,H185+F191,$F191)</f>
        <v>0</v>
      </c>
      <c r="I191" s="165">
        <f t="shared" si="3119"/>
        <v>0</v>
      </c>
      <c r="J191" s="141">
        <f t="shared" ref="J191" si="3181">IF($H190=0,0,IF($B181=$B187,IF($H192&gt;0,$H192+J185,K187+J185),IF($H192&gt;0,$H192,K187)))</f>
        <v>0</v>
      </c>
      <c r="K191" s="7">
        <f t="shared" si="3164"/>
        <v>0</v>
      </c>
      <c r="L191" s="6"/>
      <c r="M191" s="6"/>
      <c r="N191" s="6"/>
      <c r="O191" s="6"/>
      <c r="P191" s="26"/>
      <c r="Q191" s="29"/>
      <c r="R191" s="23"/>
      <c r="S191" s="141">
        <f t="shared" ref="S191" si="3182">IF($H190=0,0,IF($B181=$B187,IF($H192&gt;0,$H192+S185,T187+S185),IF($H192&gt;0,$H192,T187)))</f>
        <v>0</v>
      </c>
      <c r="T191" s="7">
        <f t="shared" si="3167"/>
        <v>0</v>
      </c>
      <c r="U191" s="6"/>
      <c r="V191" s="6"/>
      <c r="W191" s="6"/>
      <c r="X191" s="6"/>
      <c r="Y191" s="26"/>
      <c r="Z191" s="29"/>
      <c r="AA191" s="23"/>
      <c r="AB191" s="141">
        <f t="shared" ref="AB191" si="3183">IF($H190=0,0,IF($B181=$B187,IF($H192&gt;0,$H192+AB185,AC187+AB185),IF($H192&gt;0,$H192,AC187)))</f>
        <v>0</v>
      </c>
      <c r="AC191" s="7">
        <f t="shared" si="3170"/>
        <v>0</v>
      </c>
      <c r="AD191" s="6"/>
      <c r="AE191" s="6"/>
      <c r="AF191" s="6"/>
      <c r="AG191" s="6"/>
      <c r="AH191" s="26"/>
      <c r="AI191" s="29"/>
      <c r="AJ191" s="23"/>
      <c r="AK191" s="141">
        <f t="shared" ref="AK191" si="3184">IF($H190=0,0,IF($B181=$B187,IF($H192&gt;0,$H192+AK185,AL187+AK185),IF($H192&gt;0,$H192,AL187)))</f>
        <v>0</v>
      </c>
      <c r="AL191" s="7">
        <f t="shared" si="3173"/>
        <v>0</v>
      </c>
      <c r="AM191" s="6"/>
      <c r="AN191" s="6"/>
      <c r="AO191" s="6"/>
      <c r="AP191" s="6"/>
      <c r="AQ191" s="26"/>
      <c r="AR191" s="29"/>
      <c r="AS191" s="23"/>
      <c r="AT191" s="141">
        <f t="shared" ref="AT191" si="3185">IF($H190=0,0,IF($B181=$B187,IF($H192&gt;0,$H192+AT185,AU187+AT185),IF($H192&gt;0,$H192,AU187)))</f>
        <v>0</v>
      </c>
      <c r="AU191" s="7">
        <f t="shared" si="3176"/>
        <v>0</v>
      </c>
      <c r="AV191" s="6"/>
      <c r="AW191" s="6"/>
      <c r="AX191" s="6"/>
      <c r="AY191" s="6"/>
      <c r="AZ191" s="26"/>
      <c r="BA191" s="29"/>
      <c r="BB191" s="23"/>
    </row>
    <row r="192" spans="1:54" ht="18.75" customHeight="1" thickBot="1" x14ac:dyDescent="0.25">
      <c r="A192" s="1">
        <f t="shared" si="3179"/>
        <v>0</v>
      </c>
      <c r="B192" s="323" t="str">
        <f>IF(B187="",Wydruk!$AE$6,IF(J188=0,Wydruk!$AE$7,IF(AND(G188&lt;G189,B187&lt;&gt;$B193),Wydruk!$AE$13,IF(AND($B187=$B181,$B187&lt;&gt;$B193),IF(OR(OR(J192&lt;4,J192&gt;5),OR(S192&lt;4,S192&gt;5),OR(AB192&lt;4,AB192&gt;5),OR(AK192&lt;4,AK192&gt;5),OR(AND(AT192&lt;4,AT192&gt;0),AT192&gt;5)),Wydruk!$AE$8,Wydruk!$AE$9),IF($B187=$B193,IF($F191&lt;&gt;0,Wydruk!$AE$12,Wydruk!$AE$10),IF(OR(OR(J188&lt;4,J188&gt;5),OR(S188&lt;4,S188&gt;5),OR(AB188&lt;4,AB188&gt;5),OR(AK188&lt;4,AK188&gt;5),OR(AND(AT188&lt;4,AT188&gt;0),AT188&gt;5)),Wydruk!$AE$8,Wydruk!$AE$11))))))</f>
        <v>Uzupełnij liczby godzin tygodniowego planu</v>
      </c>
      <c r="C192" s="324"/>
      <c r="D192" s="324"/>
      <c r="E192" s="324"/>
      <c r="F192" s="173">
        <f>lipiec!F192</f>
        <v>0</v>
      </c>
      <c r="G192" s="184">
        <f>lipiec!G192</f>
        <v>0</v>
      </c>
      <c r="H192" s="191">
        <f t="shared" ref="H192" si="3186">IF(OR($G192=0,$F192=0,$G192="",$F192=""),0,$G192/$F192)</f>
        <v>0</v>
      </c>
      <c r="I192" s="193"/>
      <c r="J192" s="176">
        <f t="shared" ref="J192" si="3187">IF($B181=$B187,IF(L187+L182&gt;0,1,0)+IF(M187+M182&gt;0,1,0)+IF(N187+N182&gt;0,1,0)+IF(O187+O182&gt;0,1,0)+IF(P187+P182&gt;0,1,0)+IF(Q187+Q182&gt;0,1,0)+IF(R187+R182&gt;0,1,0),J188)</f>
        <v>0</v>
      </c>
      <c r="K192" s="133">
        <f t="shared" ref="K192" si="3188">IF(OR($B187=$B193,J192=0,(K188-Q192+O192)&lt;=0),0,(K188-Q192+O192)/J192)</f>
        <v>0</v>
      </c>
      <c r="L192" s="137">
        <f t="shared" ref="L192" si="3189">IF(K192*(7-J189)&lt;=0,0,K192*(7-J189))</f>
        <v>0</v>
      </c>
      <c r="M192" s="311">
        <f t="shared" ref="M192" si="3190">ROUND(IF(OR(K189-K192*(7-J189)+P192&lt;0,$B187=$B193,K192&lt;=0,K189=0),0,IF(K189-K192*(7-J189)+P192&gt;Q192-O192+P192,Q192-O192+P192,K189-K192*(7-J189)+P192)),1)</f>
        <v>0</v>
      </c>
      <c r="N192" s="312"/>
      <c r="O192" s="139">
        <f t="shared" ref="O192" si="3191">IF(OR($B187=$B193,J188=0),0,IF($B187=$B181,J187,$F187))</f>
        <v>0</v>
      </c>
      <c r="P192" s="30">
        <f t="shared" ref="P192" si="3192">IF(OR($B187=$B193,J192=0),0,$G189-$G188)</f>
        <v>0</v>
      </c>
      <c r="Q192" s="134">
        <f t="shared" ref="Q192" si="3193">IF(OR($B187=$B193,J192=0),0,J191)</f>
        <v>0</v>
      </c>
      <c r="R192" s="138">
        <f t="shared" ref="R192" si="3194">IF($B187=$B193,0,K189)</f>
        <v>0</v>
      </c>
      <c r="S192" s="176">
        <f t="shared" ref="S192" si="3195">IF($B181=$B187,IF(U187+U182&gt;0,1,0)+IF(V187+V182&gt;0,1,0)+IF(W187+W182&gt;0,1,0)+IF(X187+X182&gt;0,1,0)+IF(Y187+Y182&gt;0,1,0)+IF(Z187+Z182&gt;0,1,0)+IF(AA187+AA182&gt;0,1,0),S188)</f>
        <v>0</v>
      </c>
      <c r="T192" s="133">
        <f t="shared" ref="T192" si="3196">IF(OR($B187=$B193,S192=0,(T188-Z192+X192)&lt;=0),0,(T188-Z192+X192)/S192)</f>
        <v>0</v>
      </c>
      <c r="U192" s="137">
        <f t="shared" ref="U192" si="3197">IF(T192*(7-S189)&lt;=0,0,T192*(7-S189))</f>
        <v>0</v>
      </c>
      <c r="V192" s="311">
        <f t="shared" ref="V192" si="3198">ROUND(IF(OR(T189-T192*(7-S189)+Y192&lt;0,$B187=$B193,T192&lt;=0,T189=0),0,IF(T189-T192*(7-S189)+Y192&gt;Z192-X192+Y192,Z192-X192+Y192,T189-T192*(7-S189)+Y192)),1)</f>
        <v>0</v>
      </c>
      <c r="W192" s="312"/>
      <c r="X192" s="139">
        <f t="shared" ref="X192" si="3199">IF(OR($B187=$B193,S188=0),0,IF($B187=$B181,S187,$F187))</f>
        <v>0</v>
      </c>
      <c r="Y192" s="30">
        <f t="shared" ref="Y192" si="3200">IF(OR($B187=$B193,S192=0),0,$G189-$G188)</f>
        <v>0</v>
      </c>
      <c r="Z192" s="134">
        <f t="shared" ref="Z192" si="3201">IF(OR($B187=$B193,S192=0),0,S191)</f>
        <v>0</v>
      </c>
      <c r="AA192" s="138">
        <f t="shared" ref="AA192" si="3202">IF($B187=$B193,0,T189)</f>
        <v>0</v>
      </c>
      <c r="AB192" s="176">
        <f t="shared" ref="AB192" si="3203">IF($B181=$B187,IF(AD187+AD182&gt;0,1,0)+IF(AE187+AE182&gt;0,1,0)+IF(AF187+AF182&gt;0,1,0)+IF(AG187+AG182&gt;0,1,0)+IF(AH187+AH182&gt;0,1,0)+IF(AI187+AI182&gt;0,1,0)+IF(AJ187+AJ182&gt;0,1,0),AB188)</f>
        <v>0</v>
      </c>
      <c r="AC192" s="133">
        <f t="shared" ref="AC192" si="3204">IF(OR($B187=$B193,AB192=0,(AC188-AI192+AG192)&lt;=0),0,(AC188-AI192+AG192)/AB192)</f>
        <v>0</v>
      </c>
      <c r="AD192" s="137">
        <f t="shared" ref="AD192" si="3205">IF(AC192*(7-AB189)&lt;=0,0,AC192*(7-AB189))</f>
        <v>0</v>
      </c>
      <c r="AE192" s="311">
        <f t="shared" ref="AE192" si="3206">ROUND(IF(OR(AC189-AC192*(7-AB189)+AH192&lt;0,$B187=$B193,AC192&lt;=0,AC189=0),0,IF(AC189-AC192*(7-AB189)+AH192&gt;AI192-AG192+AH192,AI192-AG192+AH192,AC189-AC192*(7-AB189)+AH192)),1)</f>
        <v>0</v>
      </c>
      <c r="AF192" s="312"/>
      <c r="AG192" s="139">
        <f t="shared" ref="AG192" si="3207">IF(OR($B187=$B193,AB188=0),0,IF($B187=$B181,AB187,$F187))</f>
        <v>0</v>
      </c>
      <c r="AH192" s="30">
        <f t="shared" ref="AH192" si="3208">IF(OR($B187=$B193,AB192=0),0,$G189-$G188)</f>
        <v>0</v>
      </c>
      <c r="AI192" s="134">
        <f t="shared" ref="AI192" si="3209">IF(OR($B187=$B193,AB192=0),0,AB191)</f>
        <v>0</v>
      </c>
      <c r="AJ192" s="138">
        <f t="shared" ref="AJ192" si="3210">IF($B187=$B193,0,AC189)</f>
        <v>0</v>
      </c>
      <c r="AK192" s="176">
        <f t="shared" ref="AK192" si="3211">IF($B181=$B187,IF(AM187+AM182&gt;0,1,0)+IF(AN187+AN182&gt;0,1,0)+IF(AO187+AO182&gt;0,1,0)+IF(AP187+AP182&gt;0,1,0)+IF(AQ187+AQ182&gt;0,1,0)+IF(AR187+AR182&gt;0,1,0)+IF(AS187+AS182&gt;0,1,0),AK188)</f>
        <v>0</v>
      </c>
      <c r="AL192" s="133">
        <f t="shared" ref="AL192" si="3212">IF(OR($B187=$B193,AK192=0,(AL188-AR192+AP192)&lt;=0),0,(AL188-AR192+AP192)/AK192)</f>
        <v>0</v>
      </c>
      <c r="AM192" s="137">
        <f t="shared" ref="AM192" si="3213">IF(AL192*(7-AK189)&lt;=0,0,AL192*(7-AK189))</f>
        <v>0</v>
      </c>
      <c r="AN192" s="311">
        <f t="shared" ref="AN192" si="3214">ROUND(IF(OR(AL189-AL192*(7-AK189)+AQ192&lt;0,$B187=$B193,AL192&lt;=0,AL189=0),0,IF(AL189-AL192*(7-AK189)+AQ192&gt;AR192-AP192+AQ192,AR192-AP192+AQ192,AL189-AL192*(7-AK189)+AQ192)),1)</f>
        <v>0</v>
      </c>
      <c r="AO192" s="312"/>
      <c r="AP192" s="139">
        <f t="shared" ref="AP192" si="3215">IF(OR($B187=$B193,AK188=0),0,IF($B187=$B181,AK187,$F187))</f>
        <v>0</v>
      </c>
      <c r="AQ192" s="30">
        <f t="shared" ref="AQ192" si="3216">IF(OR($B187=$B193,AK192=0),0,$G189-$G188)</f>
        <v>0</v>
      </c>
      <c r="AR192" s="134">
        <f t="shared" ref="AR192" si="3217">IF(OR($B187=$B193,AK192=0),0,AK191)</f>
        <v>0</v>
      </c>
      <c r="AS192" s="138">
        <f t="shared" ref="AS192" si="3218">IF($B187=$B193,0,AL189)</f>
        <v>0</v>
      </c>
      <c r="AT192" s="176">
        <f t="shared" ref="AT192" si="3219">IF($B181=$B187,IF(AV187+AV182&gt;0,1,0)+IF(AW187+AW182&gt;0,1,0)+IF(AX187+AX182&gt;0,1,0)+IF(AY187+AY182&gt;0,1,0)+IF(AZ187+AZ182&gt;0,1,0)+IF(BA187+BA182&gt;0,1,0)+IF(BB187+BB182&gt;0,1,0),AT188)</f>
        <v>0</v>
      </c>
      <c r="AU192" s="133">
        <f t="shared" ref="AU192" si="3220">IF(OR($B187=$B193,AT192=0,(AU188-BA192+AY192)&lt;=0),0,(AU188-BA192+AY192)/AT192)</f>
        <v>0</v>
      </c>
      <c r="AV192" s="137">
        <f t="shared" ref="AV192" si="3221">IF(AU192*(7-AT189)&lt;=0,0,AU192*(7-AT189))</f>
        <v>0</v>
      </c>
      <c r="AW192" s="311">
        <f t="shared" ref="AW192" si="3222">ROUND(IF(OR(AU189-AU192*(7-AT189)+AZ192&lt;0,$B187=$B193,AU192&lt;=0,AU189=0),0,IF(AU189-AU192*(7-AT189)+AZ192&gt;BA192-AY192+AZ192,BA192-AY192+AZ192,AU189-AU192*(7-AT189)+AZ192)),1)</f>
        <v>0</v>
      </c>
      <c r="AX192" s="312"/>
      <c r="AY192" s="139">
        <f t="shared" ref="AY192" si="3223">IF(OR($B187=$B193,AT188=0),0,IF($B187=$B181,AT187,$F187))</f>
        <v>0</v>
      </c>
      <c r="AZ192" s="30">
        <f t="shared" ref="AZ192" si="3224">IF(OR($B187=$B193,AT192=0),0,$G189-$G188)</f>
        <v>0</v>
      </c>
      <c r="BA192" s="134">
        <f t="shared" ref="BA192" si="3225">IF(OR($B187=$B193,AT192=0),0,AT191)</f>
        <v>0</v>
      </c>
      <c r="BB192" s="138">
        <f t="shared" ref="BB192" si="3226">IF($B187=$B193,0,AU189)</f>
        <v>0</v>
      </c>
    </row>
    <row r="193" spans="1:54" ht="15.75" x14ac:dyDescent="0.2">
      <c r="A193" s="1">
        <f t="shared" ref="A193" si="3227">IF(B193="","1. Niewypełnione",B193)</f>
        <v>0</v>
      </c>
      <c r="B193" s="320">
        <f>lipiec!B193</f>
        <v>0</v>
      </c>
      <c r="C193" s="321">
        <f>lipiec!C193</f>
        <v>0</v>
      </c>
      <c r="D193" s="321">
        <f>lipiec!D193</f>
        <v>0</v>
      </c>
      <c r="E193" s="321">
        <f>lipiec!E193</f>
        <v>0</v>
      </c>
      <c r="F193" s="177">
        <f>lipiec!F193</f>
        <v>18</v>
      </c>
      <c r="G193" s="185">
        <f>lipiec!G193</f>
        <v>18</v>
      </c>
      <c r="H193" s="177"/>
      <c r="I193" s="192">
        <f t="shared" ref="I193:I197" si="3228">K193+T193+AC193+AL193+AU193</f>
        <v>0</v>
      </c>
      <c r="J193" s="186">
        <f t="shared" ref="J193" si="3229">IF(OR($B193=$B199,J196=0),0,ROUND((K194+P198)/J196,0))</f>
        <v>0</v>
      </c>
      <c r="K193" s="51">
        <f t="shared" ref="K193:K194" si="3230">SUM(L193:R193)</f>
        <v>0</v>
      </c>
      <c r="L193" s="52">
        <f>lipiec!L193</f>
        <v>0</v>
      </c>
      <c r="M193" s="52">
        <f>lipiec!M193</f>
        <v>0</v>
      </c>
      <c r="N193" s="52">
        <f>lipiec!N193</f>
        <v>0</v>
      </c>
      <c r="O193" s="52">
        <f>lipiec!O193</f>
        <v>0</v>
      </c>
      <c r="P193" s="53">
        <f>lipiec!P193</f>
        <v>0</v>
      </c>
      <c r="Q193" s="54">
        <f>lipiec!Q193</f>
        <v>0</v>
      </c>
      <c r="R193" s="55">
        <f>lipiec!R193</f>
        <v>0</v>
      </c>
      <c r="S193" s="188">
        <f t="shared" ref="S193" si="3231">IF(OR($B193=$B199,S196=0),0,ROUND((T194+Y198)/S196,0))</f>
        <v>0</v>
      </c>
      <c r="T193" s="51">
        <f t="shared" ref="T193:T194" si="3232">SUM(U193:AA193)</f>
        <v>0</v>
      </c>
      <c r="U193" s="52">
        <f>lipiec!U193</f>
        <v>0</v>
      </c>
      <c r="V193" s="52">
        <f>lipiec!V193</f>
        <v>0</v>
      </c>
      <c r="W193" s="52">
        <f>lipiec!W193</f>
        <v>0</v>
      </c>
      <c r="X193" s="52">
        <f>lipiec!X193</f>
        <v>0</v>
      </c>
      <c r="Y193" s="53">
        <f>lipiec!Y193</f>
        <v>0</v>
      </c>
      <c r="Z193" s="54">
        <f>lipiec!Z193</f>
        <v>0</v>
      </c>
      <c r="AA193" s="55">
        <f>lipiec!AA193</f>
        <v>0</v>
      </c>
      <c r="AB193" s="188">
        <f t="shared" ref="AB193" si="3233">IF(OR($B193=$B199,AB196=0),0,ROUND((AC194+AH198)/AB196,0))</f>
        <v>0</v>
      </c>
      <c r="AC193" s="51">
        <f t="shared" ref="AC193:AC194" si="3234">SUM(AD193:AJ193)</f>
        <v>0</v>
      </c>
      <c r="AD193" s="52">
        <f>lipiec!AD193</f>
        <v>0</v>
      </c>
      <c r="AE193" s="52">
        <f>lipiec!AE193</f>
        <v>0</v>
      </c>
      <c r="AF193" s="52">
        <f>lipiec!AF193</f>
        <v>0</v>
      </c>
      <c r="AG193" s="52">
        <f>lipiec!AG193</f>
        <v>0</v>
      </c>
      <c r="AH193" s="53">
        <f>lipiec!AH193</f>
        <v>0</v>
      </c>
      <c r="AI193" s="54">
        <f>lipiec!AI193</f>
        <v>0</v>
      </c>
      <c r="AJ193" s="55">
        <f>lipiec!AJ193</f>
        <v>0</v>
      </c>
      <c r="AK193" s="188">
        <f t="shared" ref="AK193" si="3235">IF(OR($B193=$B199,AK196=0),0,ROUND((AL194+AQ198)/AK196,0))</f>
        <v>0</v>
      </c>
      <c r="AL193" s="51">
        <f t="shared" ref="AL193:AL194" si="3236">SUM(AM193:AS193)</f>
        <v>0</v>
      </c>
      <c r="AM193" s="52">
        <f>lipiec!AM193</f>
        <v>0</v>
      </c>
      <c r="AN193" s="52">
        <f>lipiec!AN193</f>
        <v>0</v>
      </c>
      <c r="AO193" s="52">
        <f>lipiec!AO193</f>
        <v>0</v>
      </c>
      <c r="AP193" s="52">
        <f>lipiec!AP193</f>
        <v>0</v>
      </c>
      <c r="AQ193" s="53">
        <f>lipiec!AQ193</f>
        <v>0</v>
      </c>
      <c r="AR193" s="54">
        <f>lipiec!AR193</f>
        <v>0</v>
      </c>
      <c r="AS193" s="55">
        <f>lipiec!AS193</f>
        <v>0</v>
      </c>
      <c r="AT193" s="188">
        <f t="shared" ref="AT193" si="3237">IF(OR($B193=$B199,AT196=0),0,ROUND((AU194+AZ198)/AT196,0))</f>
        <v>0</v>
      </c>
      <c r="AU193" s="51">
        <f t="shared" ref="AU193:AU194" si="3238">SUM(AV193:BB193)</f>
        <v>0</v>
      </c>
      <c r="AV193" s="52">
        <f t="shared" ref="AV193" si="3239">IF(SUM($AM$9:$AS$9)=SUM($AV$9:$BB$9),AM193,IF(AND(SUM($AV$9:$BB$9)&gt;42,SUM($AV$9:$BB$9)&lt;49),AM193,0))</f>
        <v>0</v>
      </c>
      <c r="AW193" s="52">
        <f t="shared" ref="AW193" si="3240">IF(SUM($AM$9:$AS$9)=SUM($AV$9:$BB$9),AN193,IF(AND(SUM($AV$9:$BB$9)&gt;42,SUM($AV$9:$BB$9)&lt;49),AN193,0))</f>
        <v>0</v>
      </c>
      <c r="AX193" s="52">
        <f t="shared" ref="AX193" si="3241">IF(SUM($AM$9:$AS$9)=SUM($AV$9:$BB$9),AO193,IF(AND(SUM($AV$9:$BB$9)&gt;42,SUM($AV$9:$BB$9)&lt;49),AO193,0))</f>
        <v>0</v>
      </c>
      <c r="AY193" s="52">
        <f t="shared" ref="AY193" si="3242">IF(SUM($AM$9:$AS$9)=SUM($AV$9:$BB$9),AP193,IF(AND(SUM($AV$9:$BB$9)&gt;42,SUM($AV$9:$BB$9)&lt;49),AP193,0))</f>
        <v>0</v>
      </c>
      <c r="AZ193" s="53">
        <f t="shared" ref="AZ193" si="3243">IF(SUM($AM$9:$AS$9)=SUM($AV$9:$BB$9),AQ193,IF(AND(SUM($AV$9:$BB$9)&gt;42,SUM($AV$9:$BB$9)&lt;49),AQ193,0))</f>
        <v>0</v>
      </c>
      <c r="BA193" s="54">
        <f t="shared" ref="BA193" si="3244">IF(SUM($AM$9:$AS$9)=SUM($AV$9:$BB$9),AR193,IF(AND(SUM($AV$9:$BB$9)&gt;42,SUM($AV$9:$BB$9)&lt;49),AR193,0))</f>
        <v>0</v>
      </c>
      <c r="BB193" s="55">
        <f t="shared" ref="BB193" si="3245">IF(SUM($AM$9:$AS$9)=SUM($AV$9:$BB$9),AS193,IF(AND(SUM($AV$9:$BB$9)&gt;42,SUM($AV$9:$BB$9)&lt;49),AS193,0))</f>
        <v>0</v>
      </c>
    </row>
    <row r="194" spans="1:54" ht="12.75" hidden="1" customHeight="1" x14ac:dyDescent="0.2">
      <c r="B194" s="93"/>
      <c r="C194" s="94"/>
      <c r="D194" s="95"/>
      <c r="E194" s="115"/>
      <c r="F194" s="140" t="b">
        <f t="shared" ref="F194" si="3246">IF($B187=$B193,OR(F188,G193&lt;F193),G193&lt;F193)</f>
        <v>0</v>
      </c>
      <c r="G194" s="189">
        <f t="shared" ref="G194" si="3247">IF(AND($B187=$B193,$B187&lt;&gt;"",$B187&lt;&gt;0),G193+G188,G193)</f>
        <v>18</v>
      </c>
      <c r="H194" s="120"/>
      <c r="I194" s="165">
        <f t="shared" si="3228"/>
        <v>0</v>
      </c>
      <c r="J194" s="194">
        <f t="shared" ref="J194" si="3248">7-COUNTIF(L193:R193,0)-COUNTIF(L193:R193,"")</f>
        <v>0</v>
      </c>
      <c r="K194" s="22">
        <f t="shared" si="3230"/>
        <v>0</v>
      </c>
      <c r="L194" s="35">
        <f t="shared" ref="L194:R194" si="3249">IF($B187=$B193,L193+L188,L193)</f>
        <v>0</v>
      </c>
      <c r="M194" s="35">
        <f t="shared" si="3249"/>
        <v>0</v>
      </c>
      <c r="N194" s="35">
        <f t="shared" si="3249"/>
        <v>0</v>
      </c>
      <c r="O194" s="35">
        <f t="shared" si="3249"/>
        <v>0</v>
      </c>
      <c r="P194" s="36">
        <f t="shared" si="3249"/>
        <v>0</v>
      </c>
      <c r="Q194" s="37">
        <f t="shared" si="3249"/>
        <v>0</v>
      </c>
      <c r="R194" s="38">
        <f t="shared" si="3249"/>
        <v>0</v>
      </c>
      <c r="S194" s="194">
        <f t="shared" ref="S194" si="3250">7-COUNTIF(U193:AA193,0)-COUNTIF(U193:AA193,"")</f>
        <v>0</v>
      </c>
      <c r="T194" s="22">
        <f t="shared" si="3232"/>
        <v>0</v>
      </c>
      <c r="U194" s="35">
        <f t="shared" ref="U194:AA194" si="3251">IF($B187=$B193,U193+U188,U193)</f>
        <v>0</v>
      </c>
      <c r="V194" s="35">
        <f t="shared" si="3251"/>
        <v>0</v>
      </c>
      <c r="W194" s="35">
        <f t="shared" si="3251"/>
        <v>0</v>
      </c>
      <c r="X194" s="35">
        <f t="shared" si="3251"/>
        <v>0</v>
      </c>
      <c r="Y194" s="36">
        <f t="shared" si="3251"/>
        <v>0</v>
      </c>
      <c r="Z194" s="37">
        <f t="shared" si="3251"/>
        <v>0</v>
      </c>
      <c r="AA194" s="38">
        <f t="shared" si="3251"/>
        <v>0</v>
      </c>
      <c r="AB194" s="194">
        <f t="shared" ref="AB194" si="3252">7-COUNTIF(AD193:AJ193,0)-COUNTIF(AD193:AJ193,"")</f>
        <v>0</v>
      </c>
      <c r="AC194" s="22">
        <f t="shared" si="3234"/>
        <v>0</v>
      </c>
      <c r="AD194" s="35">
        <f t="shared" ref="AD194:AJ194" si="3253">IF($B187=$B193,AD193+AD188,AD193)</f>
        <v>0</v>
      </c>
      <c r="AE194" s="35">
        <f t="shared" si="3253"/>
        <v>0</v>
      </c>
      <c r="AF194" s="35">
        <f t="shared" si="3253"/>
        <v>0</v>
      </c>
      <c r="AG194" s="35">
        <f t="shared" si="3253"/>
        <v>0</v>
      </c>
      <c r="AH194" s="36">
        <f t="shared" si="3253"/>
        <v>0</v>
      </c>
      <c r="AI194" s="37">
        <f t="shared" si="3253"/>
        <v>0</v>
      </c>
      <c r="AJ194" s="38">
        <f t="shared" si="3253"/>
        <v>0</v>
      </c>
      <c r="AK194" s="194">
        <f t="shared" ref="AK194" si="3254">7-COUNTIF(AM193:AS193,0)-COUNTIF(AM193:AS193,"")</f>
        <v>0</v>
      </c>
      <c r="AL194" s="22">
        <f t="shared" si="3236"/>
        <v>0</v>
      </c>
      <c r="AM194" s="35">
        <f t="shared" ref="AM194:AS194" si="3255">IF($B187=$B193,AM193+AM188,AM193)</f>
        <v>0</v>
      </c>
      <c r="AN194" s="35">
        <f t="shared" si="3255"/>
        <v>0</v>
      </c>
      <c r="AO194" s="35">
        <f t="shared" si="3255"/>
        <v>0</v>
      </c>
      <c r="AP194" s="35">
        <f t="shared" si="3255"/>
        <v>0</v>
      </c>
      <c r="AQ194" s="36">
        <f t="shared" si="3255"/>
        <v>0</v>
      </c>
      <c r="AR194" s="37">
        <f t="shared" si="3255"/>
        <v>0</v>
      </c>
      <c r="AS194" s="38">
        <f t="shared" si="3255"/>
        <v>0</v>
      </c>
      <c r="AT194" s="194">
        <f t="shared" ref="AT194" si="3256">7-COUNTIF(AV193:BB193,0)-COUNTIF(AV193:BB193,"")</f>
        <v>0</v>
      </c>
      <c r="AU194" s="22">
        <f t="shared" si="3238"/>
        <v>0</v>
      </c>
      <c r="AV194" s="35">
        <f t="shared" ref="AV194:BB194" si="3257">IF($B187=$B193,AV193+AV188,AV193)</f>
        <v>0</v>
      </c>
      <c r="AW194" s="35">
        <f t="shared" si="3257"/>
        <v>0</v>
      </c>
      <c r="AX194" s="35">
        <f t="shared" si="3257"/>
        <v>0</v>
      </c>
      <c r="AY194" s="35">
        <f t="shared" si="3257"/>
        <v>0</v>
      </c>
      <c r="AZ194" s="36">
        <f t="shared" si="3257"/>
        <v>0</v>
      </c>
      <c r="BA194" s="37">
        <f t="shared" si="3257"/>
        <v>0</v>
      </c>
      <c r="BB194" s="38">
        <f t="shared" si="3257"/>
        <v>0</v>
      </c>
    </row>
    <row r="195" spans="1:54" ht="15" hidden="1" customHeight="1" x14ac:dyDescent="0.2">
      <c r="B195" s="116"/>
      <c r="C195" s="117"/>
      <c r="D195" s="118"/>
      <c r="E195" s="119"/>
      <c r="F195" s="92"/>
      <c r="G195" s="190">
        <f t="shared" ref="G195" si="3258">IF(AND($B187=$B193,$B187&lt;&gt;"",$B187&lt;&gt;0),F193+G189,F193)</f>
        <v>18</v>
      </c>
      <c r="H195" s="121"/>
      <c r="I195" s="165">
        <f t="shared" si="3228"/>
        <v>0</v>
      </c>
      <c r="J195" s="195">
        <f t="shared" ref="J195" si="3259">IF($B193=$B187,COUNTIF(L195:R195,0),COUNTIF(L196:R196,0)+COUNTIF(L196:R196,""))</f>
        <v>7</v>
      </c>
      <c r="K195" s="39">
        <f t="shared" ref="K195:R195" si="3260">IF($B187=$B193,K196+K189,K196)</f>
        <v>0</v>
      </c>
      <c r="L195" s="40">
        <f t="shared" si="3260"/>
        <v>0</v>
      </c>
      <c r="M195" s="40">
        <f t="shared" si="3260"/>
        <v>0</v>
      </c>
      <c r="N195" s="40">
        <f t="shared" si="3260"/>
        <v>0</v>
      </c>
      <c r="O195" s="40">
        <f t="shared" si="3260"/>
        <v>0</v>
      </c>
      <c r="P195" s="41">
        <f t="shared" si="3260"/>
        <v>0</v>
      </c>
      <c r="Q195" s="42">
        <f t="shared" si="3260"/>
        <v>0</v>
      </c>
      <c r="R195" s="43">
        <f t="shared" si="3260"/>
        <v>0</v>
      </c>
      <c r="S195" s="195">
        <f t="shared" ref="S195" si="3261">IF($B193=$B187,COUNTIF(U195:AA195,0),COUNTIF(U196:AA196,0)+COUNTIF(U196:AA196,""))</f>
        <v>7</v>
      </c>
      <c r="T195" s="39">
        <f t="shared" ref="T195:AA195" si="3262">IF($B187=$B193,T196+T189,T196)</f>
        <v>0</v>
      </c>
      <c r="U195" s="40">
        <f t="shared" si="3262"/>
        <v>0</v>
      </c>
      <c r="V195" s="40">
        <f t="shared" si="3262"/>
        <v>0</v>
      </c>
      <c r="W195" s="40">
        <f t="shared" si="3262"/>
        <v>0</v>
      </c>
      <c r="X195" s="40">
        <f t="shared" si="3262"/>
        <v>0</v>
      </c>
      <c r="Y195" s="41">
        <f t="shared" si="3262"/>
        <v>0</v>
      </c>
      <c r="Z195" s="42">
        <f t="shared" si="3262"/>
        <v>0</v>
      </c>
      <c r="AA195" s="43">
        <f t="shared" si="3262"/>
        <v>0</v>
      </c>
      <c r="AB195" s="195">
        <f t="shared" ref="AB195" si="3263">IF($B193=$B187,COUNTIF(AD195:AJ195,0),COUNTIF(AD196:AJ196,0)+COUNTIF(AD196:AJ196,""))</f>
        <v>7</v>
      </c>
      <c r="AC195" s="39">
        <f t="shared" ref="AC195:AJ195" si="3264">IF($B187=$B193,AC196+AC189,AC196)</f>
        <v>0</v>
      </c>
      <c r="AD195" s="40">
        <f t="shared" si="3264"/>
        <v>0</v>
      </c>
      <c r="AE195" s="40">
        <f t="shared" si="3264"/>
        <v>0</v>
      </c>
      <c r="AF195" s="40">
        <f t="shared" si="3264"/>
        <v>0</v>
      </c>
      <c r="AG195" s="40">
        <f t="shared" si="3264"/>
        <v>0</v>
      </c>
      <c r="AH195" s="41">
        <f t="shared" si="3264"/>
        <v>0</v>
      </c>
      <c r="AI195" s="42">
        <f t="shared" si="3264"/>
        <v>0</v>
      </c>
      <c r="AJ195" s="43">
        <f t="shared" si="3264"/>
        <v>0</v>
      </c>
      <c r="AK195" s="195">
        <f t="shared" ref="AK195" si="3265">IF($B193=$B187,COUNTIF(AM195:AS195,0),COUNTIF(AM196:AS196,0)+COUNTIF(AM196:AS196,""))</f>
        <v>7</v>
      </c>
      <c r="AL195" s="39">
        <f t="shared" ref="AL195:AS195" si="3266">IF($B187=$B193,AL196+AL189,AL196)</f>
        <v>0</v>
      </c>
      <c r="AM195" s="40">
        <f t="shared" si="3266"/>
        <v>0</v>
      </c>
      <c r="AN195" s="40">
        <f t="shared" si="3266"/>
        <v>0</v>
      </c>
      <c r="AO195" s="40">
        <f t="shared" si="3266"/>
        <v>0</v>
      </c>
      <c r="AP195" s="40">
        <f t="shared" si="3266"/>
        <v>0</v>
      </c>
      <c r="AQ195" s="41">
        <f t="shared" si="3266"/>
        <v>0</v>
      </c>
      <c r="AR195" s="42">
        <f t="shared" si="3266"/>
        <v>0</v>
      </c>
      <c r="AS195" s="43">
        <f t="shared" si="3266"/>
        <v>0</v>
      </c>
      <c r="AT195" s="195">
        <f t="shared" ref="AT195" si="3267">IF($B193=$B187,COUNTIF(AV195:BB195,0),COUNTIF(AV196:BB196,0)+COUNTIF(AV196:BB196,""))</f>
        <v>7</v>
      </c>
      <c r="AU195" s="39">
        <f t="shared" ref="AU195:BB195" si="3268">IF($B187=$B193,AU196+AU189,AU196)</f>
        <v>0</v>
      </c>
      <c r="AV195" s="40">
        <f t="shared" si="3268"/>
        <v>0</v>
      </c>
      <c r="AW195" s="40">
        <f t="shared" si="3268"/>
        <v>0</v>
      </c>
      <c r="AX195" s="40">
        <f t="shared" si="3268"/>
        <v>0</v>
      </c>
      <c r="AY195" s="40">
        <f t="shared" si="3268"/>
        <v>0</v>
      </c>
      <c r="AZ195" s="41">
        <f t="shared" si="3268"/>
        <v>0</v>
      </c>
      <c r="BA195" s="42">
        <f t="shared" si="3268"/>
        <v>0</v>
      </c>
      <c r="BB195" s="43">
        <f t="shared" si="3268"/>
        <v>0</v>
      </c>
    </row>
    <row r="196" spans="1:54" ht="15.75" customHeight="1" x14ac:dyDescent="0.2">
      <c r="A196" s="1">
        <f t="shared" ref="A196" si="3269">A193</f>
        <v>0</v>
      </c>
      <c r="B196" s="313">
        <f t="shared" ref="B196" si="3270">B190+1</f>
        <v>30</v>
      </c>
      <c r="C196" s="314"/>
      <c r="D196" s="314"/>
      <c r="E196" s="314"/>
      <c r="F196" s="31"/>
      <c r="G196" s="183"/>
      <c r="H196" s="122">
        <f t="shared" ref="H196" si="3271">5-COUNTIF(AU193,0)-COUNTIF(AL193,0)-COUNTIF(AC193,0)-COUNTIF(T193,0)-COUNTIF(K193,0)</f>
        <v>0</v>
      </c>
      <c r="I196" s="165">
        <f t="shared" si="3228"/>
        <v>0</v>
      </c>
      <c r="J196" s="187">
        <f t="shared" ref="J196" si="3272">IF($B193=$B187,J190+IF($F193&lt;&gt;$G193,(K193+$G195-$G194)/$F193,K193/$F193),IF($F193&lt;&gt;G193,(K193+$G195-$G194)/$F193,K193/$F193))</f>
        <v>0</v>
      </c>
      <c r="K196" s="7">
        <f t="shared" ref="K196:K197" si="3273">SUM(L196:R196)</f>
        <v>0</v>
      </c>
      <c r="L196" s="26">
        <f t="shared" ref="L196:R196" si="3274">L193</f>
        <v>0</v>
      </c>
      <c r="M196" s="26">
        <f t="shared" si="3274"/>
        <v>0</v>
      </c>
      <c r="N196" s="26">
        <f t="shared" si="3274"/>
        <v>0</v>
      </c>
      <c r="O196" s="26">
        <f t="shared" si="3274"/>
        <v>0</v>
      </c>
      <c r="P196" s="26">
        <f t="shared" si="3274"/>
        <v>0</v>
      </c>
      <c r="Q196" s="29">
        <f t="shared" si="3274"/>
        <v>0</v>
      </c>
      <c r="R196" s="23">
        <f t="shared" si="3274"/>
        <v>0</v>
      </c>
      <c r="S196" s="187">
        <f t="shared" ref="S196" si="3275">IF($B193=$B187,S190+IF($F193&lt;&gt;$G193,(T193+$G195-$G194)/$F193,T193/$F193),IF($F193&lt;&gt;P193,(T193+$G195-$G194)/$F193,T193/$F193))</f>
        <v>0</v>
      </c>
      <c r="T196" s="7">
        <f t="shared" ref="T196:T197" si="3276">SUM(U196:AA196)</f>
        <v>0</v>
      </c>
      <c r="U196" s="26">
        <f t="shared" ref="U196:AA196" si="3277">U193</f>
        <v>0</v>
      </c>
      <c r="V196" s="26">
        <f t="shared" si="3277"/>
        <v>0</v>
      </c>
      <c r="W196" s="26">
        <f t="shared" si="3277"/>
        <v>0</v>
      </c>
      <c r="X196" s="26">
        <f t="shared" si="3277"/>
        <v>0</v>
      </c>
      <c r="Y196" s="113">
        <f t="shared" si="3277"/>
        <v>0</v>
      </c>
      <c r="Z196" s="29">
        <f t="shared" si="3277"/>
        <v>0</v>
      </c>
      <c r="AA196" s="23">
        <f t="shared" si="3277"/>
        <v>0</v>
      </c>
      <c r="AB196" s="187">
        <f t="shared" ref="AB196" si="3278">IF($B193=$B187,AB190+IF($F193&lt;&gt;$G193,(AC193+$G195-$G194)/$F193,AC193/$F193),IF($F193&lt;&gt;Y193,(AC193+$G195-$G194)/$F193,AC193/$F193))</f>
        <v>0</v>
      </c>
      <c r="AC196" s="7">
        <f t="shared" ref="AC196:AC197" si="3279">SUM(AD196:AJ196)</f>
        <v>0</v>
      </c>
      <c r="AD196" s="26">
        <f t="shared" ref="AD196:AJ196" si="3280">AD193</f>
        <v>0</v>
      </c>
      <c r="AE196" s="26">
        <f t="shared" si="3280"/>
        <v>0</v>
      </c>
      <c r="AF196" s="26">
        <f t="shared" si="3280"/>
        <v>0</v>
      </c>
      <c r="AG196" s="26">
        <f t="shared" si="3280"/>
        <v>0</v>
      </c>
      <c r="AH196" s="113">
        <f t="shared" si="3280"/>
        <v>0</v>
      </c>
      <c r="AI196" s="29">
        <f t="shared" si="3280"/>
        <v>0</v>
      </c>
      <c r="AJ196" s="23">
        <f t="shared" si="3280"/>
        <v>0</v>
      </c>
      <c r="AK196" s="187">
        <f t="shared" ref="AK196" si="3281">IF($B193=$B187,AK190+IF($F193&lt;&gt;$G193,(AL193+$G195-$G194)/$F193,AL193/$F193),IF($F193&lt;&gt;AH193,(AL193+$G195-$G194)/$F193,AL193/$F193))</f>
        <v>0</v>
      </c>
      <c r="AL196" s="7">
        <f t="shared" ref="AL196:AL197" si="3282">SUM(AM196:AS196)</f>
        <v>0</v>
      </c>
      <c r="AM196" s="26">
        <f t="shared" ref="AM196:AS196" si="3283">AM193</f>
        <v>0</v>
      </c>
      <c r="AN196" s="26">
        <f t="shared" si="3283"/>
        <v>0</v>
      </c>
      <c r="AO196" s="26">
        <f t="shared" si="3283"/>
        <v>0</v>
      </c>
      <c r="AP196" s="26">
        <f t="shared" si="3283"/>
        <v>0</v>
      </c>
      <c r="AQ196" s="113">
        <f t="shared" si="3283"/>
        <v>0</v>
      </c>
      <c r="AR196" s="29">
        <f t="shared" si="3283"/>
        <v>0</v>
      </c>
      <c r="AS196" s="23">
        <f t="shared" si="3283"/>
        <v>0</v>
      </c>
      <c r="AT196" s="187">
        <f t="shared" ref="AT196" si="3284">IF($B193=$B187,AT190+IF($F193&lt;&gt;$G193,(AU193+$G195-$G194)/$F193,AU193/$F193),IF($F193&lt;&gt;AQ193,(AU193+$G195-$G194)/$F193,AU193/$F193))</f>
        <v>0</v>
      </c>
      <c r="AU196" s="7">
        <f t="shared" ref="AU196:AU197" si="3285">SUM(AV196:BB196)</f>
        <v>0</v>
      </c>
      <c r="AV196" s="6">
        <f t="shared" ref="AV196" si="3286">IF(SUM($AM$9:$AS$9)=SUM($AV$9:$BB$9),AV193,IF(AND(SUM($AV$9:$BB$9)&gt;42,SUM($AV$9:$BB$9)&lt;49),AV193,0))</f>
        <v>0</v>
      </c>
      <c r="AW196" s="6">
        <f t="shared" ref="AW196:BB196" si="3287">IF(SUM($AM$9:$AS$9)=SUM($AV$9:$BB$9),AW193,IF(AND(SUM($AV$9:$BB$9)&gt;42,SUM($AV$9:$BB$9)&lt;49),AW193,0))</f>
        <v>0</v>
      </c>
      <c r="AX196" s="6">
        <f t="shared" si="3287"/>
        <v>0</v>
      </c>
      <c r="AY196" s="6">
        <f t="shared" si="3287"/>
        <v>0</v>
      </c>
      <c r="AZ196" s="26">
        <f t="shared" si="3287"/>
        <v>0</v>
      </c>
      <c r="BA196" s="29">
        <f t="shared" si="3287"/>
        <v>0</v>
      </c>
      <c r="BB196" s="23">
        <f t="shared" si="3287"/>
        <v>0</v>
      </c>
    </row>
    <row r="197" spans="1:54" ht="15.75" customHeight="1" x14ac:dyDescent="0.2">
      <c r="A197" s="1">
        <f t="shared" ref="A197:A198" si="3288">A196</f>
        <v>0</v>
      </c>
      <c r="B197" s="313"/>
      <c r="C197" s="314"/>
      <c r="D197" s="314"/>
      <c r="E197" s="314"/>
      <c r="F197" s="31"/>
      <c r="G197" s="183"/>
      <c r="H197" s="123">
        <f t="shared" ref="H197" si="3289">IF($B193=$B187,H191+F197,$F197)</f>
        <v>0</v>
      </c>
      <c r="I197" s="165">
        <f t="shared" si="3228"/>
        <v>0</v>
      </c>
      <c r="J197" s="141">
        <f t="shared" ref="J197" si="3290">IF($H196=0,0,IF($B187=$B193,IF($H198&gt;0,$H198+J191,K193+J191),IF($H198&gt;0,$H198,K193)))</f>
        <v>0</v>
      </c>
      <c r="K197" s="7">
        <f t="shared" si="3273"/>
        <v>0</v>
      </c>
      <c r="L197" s="6"/>
      <c r="M197" s="6"/>
      <c r="N197" s="6"/>
      <c r="O197" s="6"/>
      <c r="P197" s="26"/>
      <c r="Q197" s="29"/>
      <c r="R197" s="23"/>
      <c r="S197" s="141">
        <f t="shared" ref="S197" si="3291">IF($H196=0,0,IF($B187=$B193,IF($H198&gt;0,$H198+S191,T193+S191),IF($H198&gt;0,$H198,T193)))</f>
        <v>0</v>
      </c>
      <c r="T197" s="7">
        <f t="shared" si="3276"/>
        <v>0</v>
      </c>
      <c r="U197" s="6"/>
      <c r="V197" s="6"/>
      <c r="W197" s="6"/>
      <c r="X197" s="6"/>
      <c r="Y197" s="26"/>
      <c r="Z197" s="29"/>
      <c r="AA197" s="23"/>
      <c r="AB197" s="141">
        <f t="shared" ref="AB197" si="3292">IF($H196=0,0,IF($B187=$B193,IF($H198&gt;0,$H198+AB191,AC193+AB191),IF($H198&gt;0,$H198,AC193)))</f>
        <v>0</v>
      </c>
      <c r="AC197" s="7">
        <f t="shared" si="3279"/>
        <v>0</v>
      </c>
      <c r="AD197" s="6"/>
      <c r="AE197" s="6"/>
      <c r="AF197" s="6"/>
      <c r="AG197" s="6"/>
      <c r="AH197" s="26"/>
      <c r="AI197" s="29"/>
      <c r="AJ197" s="23"/>
      <c r="AK197" s="141">
        <f t="shared" ref="AK197" si="3293">IF($H196=0,0,IF($B187=$B193,IF($H198&gt;0,$H198+AK191,AL193+AK191),IF($H198&gt;0,$H198,AL193)))</f>
        <v>0</v>
      </c>
      <c r="AL197" s="7">
        <f t="shared" si="3282"/>
        <v>0</v>
      </c>
      <c r="AM197" s="6"/>
      <c r="AN197" s="6"/>
      <c r="AO197" s="6"/>
      <c r="AP197" s="6"/>
      <c r="AQ197" s="26"/>
      <c r="AR197" s="29"/>
      <c r="AS197" s="23"/>
      <c r="AT197" s="141">
        <f t="shared" ref="AT197" si="3294">IF($H196=0,0,IF($B187=$B193,IF($H198&gt;0,$H198+AT191,AU193+AT191),IF($H198&gt;0,$H198,AU193)))</f>
        <v>0</v>
      </c>
      <c r="AU197" s="7">
        <f t="shared" si="3285"/>
        <v>0</v>
      </c>
      <c r="AV197" s="6"/>
      <c r="AW197" s="6"/>
      <c r="AX197" s="6"/>
      <c r="AY197" s="6"/>
      <c r="AZ197" s="26"/>
      <c r="BA197" s="29"/>
      <c r="BB197" s="23"/>
    </row>
    <row r="198" spans="1:54" ht="18.75" customHeight="1" thickBot="1" x14ac:dyDescent="0.25">
      <c r="A198" s="1">
        <f t="shared" si="3288"/>
        <v>0</v>
      </c>
      <c r="B198" s="323" t="str">
        <f>IF(B193="",Wydruk!$AE$6,IF(J194=0,Wydruk!$AE$7,IF(AND(G194&lt;G195,B193&lt;&gt;$B199),Wydruk!$AE$13,IF(AND($B193=$B187,$B193&lt;&gt;$B199),IF(OR(OR(J198&lt;4,J198&gt;5),OR(S198&lt;4,S198&gt;5),OR(AB198&lt;4,AB198&gt;5),OR(AK198&lt;4,AK198&gt;5),OR(AND(AT198&lt;4,AT198&gt;0),AT198&gt;5)),Wydruk!$AE$8,Wydruk!$AE$9),IF($B193=$B199,IF($F197&lt;&gt;0,Wydruk!$AE$12,Wydruk!$AE$10),IF(OR(OR(J194&lt;4,J194&gt;5),OR(S194&lt;4,S194&gt;5),OR(AB194&lt;4,AB194&gt;5),OR(AK194&lt;4,AK194&gt;5),OR(AND(AT194&lt;4,AT194&gt;0),AT194&gt;5)),Wydruk!$AE$8,Wydruk!$AE$11))))))</f>
        <v>Uzupełnij liczby godzin tygodniowego planu</v>
      </c>
      <c r="C198" s="324"/>
      <c r="D198" s="324"/>
      <c r="E198" s="324"/>
      <c r="F198" s="173">
        <f>lipiec!F198</f>
        <v>0</v>
      </c>
      <c r="G198" s="184">
        <f>lipiec!G198</f>
        <v>0</v>
      </c>
      <c r="H198" s="191">
        <f t="shared" ref="H198" si="3295">IF(OR($G198=0,$F198=0,$G198="",$F198=""),0,$G198/$F198)</f>
        <v>0</v>
      </c>
      <c r="I198" s="193"/>
      <c r="J198" s="176">
        <f t="shared" ref="J198" si="3296">IF($B187=$B193,IF(L193+L188&gt;0,1,0)+IF(M193+M188&gt;0,1,0)+IF(N193+N188&gt;0,1,0)+IF(O193+O188&gt;0,1,0)+IF(P193+P188&gt;0,1,0)+IF(Q193+Q188&gt;0,1,0)+IF(R193+R188&gt;0,1,0),J194)</f>
        <v>0</v>
      </c>
      <c r="K198" s="133">
        <f t="shared" ref="K198" si="3297">IF(OR($B193=$B199,J198=0,(K194-Q198+O198)&lt;=0),0,(K194-Q198+O198)/J198)</f>
        <v>0</v>
      </c>
      <c r="L198" s="137">
        <f t="shared" ref="L198" si="3298">IF(K198*(7-J195)&lt;=0,0,K198*(7-J195))</f>
        <v>0</v>
      </c>
      <c r="M198" s="311">
        <f t="shared" ref="M198" si="3299">ROUND(IF(OR(K195-K198*(7-J195)+P198&lt;0,$B193=$B199,K198&lt;=0,K195=0),0,IF(K195-K198*(7-J195)+P198&gt;Q198-O198+P198,Q198-O198+P198,K195-K198*(7-J195)+P198)),1)</f>
        <v>0</v>
      </c>
      <c r="N198" s="312"/>
      <c r="O198" s="139">
        <f t="shared" ref="O198" si="3300">IF(OR($B193=$B199,J194=0),0,IF($B193=$B187,J193,$F193))</f>
        <v>0</v>
      </c>
      <c r="P198" s="30">
        <f t="shared" ref="P198" si="3301">IF(OR($B193=$B199,J198=0),0,$G195-$G194)</f>
        <v>0</v>
      </c>
      <c r="Q198" s="134">
        <f t="shared" ref="Q198" si="3302">IF(OR($B193=$B199,J198=0),0,J197)</f>
        <v>0</v>
      </c>
      <c r="R198" s="138">
        <f t="shared" ref="R198" si="3303">IF($B193=$B199,0,K195)</f>
        <v>0</v>
      </c>
      <c r="S198" s="176">
        <f t="shared" ref="S198" si="3304">IF($B187=$B193,IF(U193+U188&gt;0,1,0)+IF(V193+V188&gt;0,1,0)+IF(W193+W188&gt;0,1,0)+IF(X193+X188&gt;0,1,0)+IF(Y193+Y188&gt;0,1,0)+IF(Z193+Z188&gt;0,1,0)+IF(AA193+AA188&gt;0,1,0),S194)</f>
        <v>0</v>
      </c>
      <c r="T198" s="133">
        <f t="shared" ref="T198" si="3305">IF(OR($B193=$B199,S198=0,(T194-Z198+X198)&lt;=0),0,(T194-Z198+X198)/S198)</f>
        <v>0</v>
      </c>
      <c r="U198" s="137">
        <f t="shared" ref="U198" si="3306">IF(T198*(7-S195)&lt;=0,0,T198*(7-S195))</f>
        <v>0</v>
      </c>
      <c r="V198" s="311">
        <f t="shared" ref="V198" si="3307">ROUND(IF(OR(T195-T198*(7-S195)+Y198&lt;0,$B193=$B199,T198&lt;=0,T195=0),0,IF(T195-T198*(7-S195)+Y198&gt;Z198-X198+Y198,Z198-X198+Y198,T195-T198*(7-S195)+Y198)),1)</f>
        <v>0</v>
      </c>
      <c r="W198" s="312"/>
      <c r="X198" s="139">
        <f t="shared" ref="X198" si="3308">IF(OR($B193=$B199,S194=0),0,IF($B193=$B187,S193,$F193))</f>
        <v>0</v>
      </c>
      <c r="Y198" s="30">
        <f t="shared" ref="Y198" si="3309">IF(OR($B193=$B199,S198=0),0,$G195-$G194)</f>
        <v>0</v>
      </c>
      <c r="Z198" s="134">
        <f t="shared" ref="Z198" si="3310">IF(OR($B193=$B199,S198=0),0,S197)</f>
        <v>0</v>
      </c>
      <c r="AA198" s="138">
        <f t="shared" ref="AA198" si="3311">IF($B193=$B199,0,T195)</f>
        <v>0</v>
      </c>
      <c r="AB198" s="176">
        <f t="shared" ref="AB198" si="3312">IF($B187=$B193,IF(AD193+AD188&gt;0,1,0)+IF(AE193+AE188&gt;0,1,0)+IF(AF193+AF188&gt;0,1,0)+IF(AG193+AG188&gt;0,1,0)+IF(AH193+AH188&gt;0,1,0)+IF(AI193+AI188&gt;0,1,0)+IF(AJ193+AJ188&gt;0,1,0),AB194)</f>
        <v>0</v>
      </c>
      <c r="AC198" s="133">
        <f t="shared" ref="AC198" si="3313">IF(OR($B193=$B199,AB198=0,(AC194-AI198+AG198)&lt;=0),0,(AC194-AI198+AG198)/AB198)</f>
        <v>0</v>
      </c>
      <c r="AD198" s="137">
        <f t="shared" ref="AD198" si="3314">IF(AC198*(7-AB195)&lt;=0,0,AC198*(7-AB195))</f>
        <v>0</v>
      </c>
      <c r="AE198" s="311">
        <f t="shared" ref="AE198" si="3315">ROUND(IF(OR(AC195-AC198*(7-AB195)+AH198&lt;0,$B193=$B199,AC198&lt;=0,AC195=0),0,IF(AC195-AC198*(7-AB195)+AH198&gt;AI198-AG198+AH198,AI198-AG198+AH198,AC195-AC198*(7-AB195)+AH198)),1)</f>
        <v>0</v>
      </c>
      <c r="AF198" s="312"/>
      <c r="AG198" s="139">
        <f t="shared" ref="AG198" si="3316">IF(OR($B193=$B199,AB194=0),0,IF($B193=$B187,AB193,$F193))</f>
        <v>0</v>
      </c>
      <c r="AH198" s="30">
        <f t="shared" ref="AH198" si="3317">IF(OR($B193=$B199,AB198=0),0,$G195-$G194)</f>
        <v>0</v>
      </c>
      <c r="AI198" s="134">
        <f t="shared" ref="AI198" si="3318">IF(OR($B193=$B199,AB198=0),0,AB197)</f>
        <v>0</v>
      </c>
      <c r="AJ198" s="138">
        <f t="shared" ref="AJ198" si="3319">IF($B193=$B199,0,AC195)</f>
        <v>0</v>
      </c>
      <c r="AK198" s="176">
        <f t="shared" ref="AK198" si="3320">IF($B187=$B193,IF(AM193+AM188&gt;0,1,0)+IF(AN193+AN188&gt;0,1,0)+IF(AO193+AO188&gt;0,1,0)+IF(AP193+AP188&gt;0,1,0)+IF(AQ193+AQ188&gt;0,1,0)+IF(AR193+AR188&gt;0,1,0)+IF(AS193+AS188&gt;0,1,0),AK194)</f>
        <v>0</v>
      </c>
      <c r="AL198" s="133">
        <f t="shared" ref="AL198" si="3321">IF(OR($B193=$B199,AK198=0,(AL194-AR198+AP198)&lt;=0),0,(AL194-AR198+AP198)/AK198)</f>
        <v>0</v>
      </c>
      <c r="AM198" s="137">
        <f t="shared" ref="AM198" si="3322">IF(AL198*(7-AK195)&lt;=0,0,AL198*(7-AK195))</f>
        <v>0</v>
      </c>
      <c r="AN198" s="311">
        <f t="shared" ref="AN198" si="3323">ROUND(IF(OR(AL195-AL198*(7-AK195)+AQ198&lt;0,$B193=$B199,AL198&lt;=0,AL195=0),0,IF(AL195-AL198*(7-AK195)+AQ198&gt;AR198-AP198+AQ198,AR198-AP198+AQ198,AL195-AL198*(7-AK195)+AQ198)),1)</f>
        <v>0</v>
      </c>
      <c r="AO198" s="312"/>
      <c r="AP198" s="139">
        <f t="shared" ref="AP198" si="3324">IF(OR($B193=$B199,AK194=0),0,IF($B193=$B187,AK193,$F193))</f>
        <v>0</v>
      </c>
      <c r="AQ198" s="30">
        <f t="shared" ref="AQ198" si="3325">IF(OR($B193=$B199,AK198=0),0,$G195-$G194)</f>
        <v>0</v>
      </c>
      <c r="AR198" s="134">
        <f t="shared" ref="AR198" si="3326">IF(OR($B193=$B199,AK198=0),0,AK197)</f>
        <v>0</v>
      </c>
      <c r="AS198" s="138">
        <f t="shared" ref="AS198" si="3327">IF($B193=$B199,0,AL195)</f>
        <v>0</v>
      </c>
      <c r="AT198" s="176">
        <f t="shared" ref="AT198" si="3328">IF($B187=$B193,IF(AV193+AV188&gt;0,1,0)+IF(AW193+AW188&gt;0,1,0)+IF(AX193+AX188&gt;0,1,0)+IF(AY193+AY188&gt;0,1,0)+IF(AZ193+AZ188&gt;0,1,0)+IF(BA193+BA188&gt;0,1,0)+IF(BB193+BB188&gt;0,1,0),AT194)</f>
        <v>0</v>
      </c>
      <c r="AU198" s="133">
        <f t="shared" ref="AU198" si="3329">IF(OR($B193=$B199,AT198=0,(AU194-BA198+AY198)&lt;=0),0,(AU194-BA198+AY198)/AT198)</f>
        <v>0</v>
      </c>
      <c r="AV198" s="137">
        <f t="shared" ref="AV198" si="3330">IF(AU198*(7-AT195)&lt;=0,0,AU198*(7-AT195))</f>
        <v>0</v>
      </c>
      <c r="AW198" s="311">
        <f t="shared" ref="AW198" si="3331">ROUND(IF(OR(AU195-AU198*(7-AT195)+AZ198&lt;0,$B193=$B199,AU198&lt;=0,AU195=0),0,IF(AU195-AU198*(7-AT195)+AZ198&gt;BA198-AY198+AZ198,BA198-AY198+AZ198,AU195-AU198*(7-AT195)+AZ198)),1)</f>
        <v>0</v>
      </c>
      <c r="AX198" s="312"/>
      <c r="AY198" s="139">
        <f t="shared" ref="AY198" si="3332">IF(OR($B193=$B199,AT194=0),0,IF($B193=$B187,AT193,$F193))</f>
        <v>0</v>
      </c>
      <c r="AZ198" s="30">
        <f t="shared" ref="AZ198" si="3333">IF(OR($B193=$B199,AT198=0),0,$G195-$G194)</f>
        <v>0</v>
      </c>
      <c r="BA198" s="134">
        <f t="shared" ref="BA198" si="3334">IF(OR($B193=$B199,AT198=0),0,AT197)</f>
        <v>0</v>
      </c>
      <c r="BB198" s="138">
        <f t="shared" ref="BB198" si="3335">IF($B193=$B199,0,AU195)</f>
        <v>0</v>
      </c>
    </row>
    <row r="199" spans="1:54" ht="15.75" x14ac:dyDescent="0.2">
      <c r="A199" s="1">
        <f t="shared" ref="A199" si="3336">IF(B199="","1. Niewypełnione",B199)</f>
        <v>0</v>
      </c>
      <c r="B199" s="320">
        <f>lipiec!B199</f>
        <v>0</v>
      </c>
      <c r="C199" s="321">
        <f>lipiec!C199</f>
        <v>0</v>
      </c>
      <c r="D199" s="321">
        <f>lipiec!D199</f>
        <v>0</v>
      </c>
      <c r="E199" s="321">
        <f>lipiec!E199</f>
        <v>0</v>
      </c>
      <c r="F199" s="177">
        <f>lipiec!F199</f>
        <v>18</v>
      </c>
      <c r="G199" s="185">
        <f>lipiec!G199</f>
        <v>18</v>
      </c>
      <c r="H199" s="177"/>
      <c r="I199" s="192">
        <f t="shared" ref="I199:I203" si="3337">K199+T199+AC199+AL199+AU199</f>
        <v>0</v>
      </c>
      <c r="J199" s="186">
        <f t="shared" ref="J199" si="3338">IF(OR($B199=$B205,J202=0),0,ROUND((K200+P204)/J202,0))</f>
        <v>0</v>
      </c>
      <c r="K199" s="51">
        <f t="shared" ref="K199:K200" si="3339">SUM(L199:R199)</f>
        <v>0</v>
      </c>
      <c r="L199" s="52">
        <f>lipiec!L199</f>
        <v>0</v>
      </c>
      <c r="M199" s="52">
        <f>lipiec!M199</f>
        <v>0</v>
      </c>
      <c r="N199" s="52">
        <f>lipiec!N199</f>
        <v>0</v>
      </c>
      <c r="O199" s="52">
        <f>lipiec!O199</f>
        <v>0</v>
      </c>
      <c r="P199" s="53">
        <f>lipiec!P199</f>
        <v>0</v>
      </c>
      <c r="Q199" s="54">
        <f>lipiec!Q199</f>
        <v>0</v>
      </c>
      <c r="R199" s="55">
        <f>lipiec!R199</f>
        <v>0</v>
      </c>
      <c r="S199" s="188">
        <f t="shared" ref="S199" si="3340">IF(OR($B199=$B205,S202=0),0,ROUND((T200+Y204)/S202,0))</f>
        <v>0</v>
      </c>
      <c r="T199" s="51">
        <f t="shared" ref="T199:T200" si="3341">SUM(U199:AA199)</f>
        <v>0</v>
      </c>
      <c r="U199" s="52">
        <f>lipiec!U199</f>
        <v>0</v>
      </c>
      <c r="V199" s="52">
        <f>lipiec!V199</f>
        <v>0</v>
      </c>
      <c r="W199" s="52">
        <f>lipiec!W199</f>
        <v>0</v>
      </c>
      <c r="X199" s="52">
        <f>lipiec!X199</f>
        <v>0</v>
      </c>
      <c r="Y199" s="53">
        <f>lipiec!Y199</f>
        <v>0</v>
      </c>
      <c r="Z199" s="54">
        <f>lipiec!Z199</f>
        <v>0</v>
      </c>
      <c r="AA199" s="55">
        <f>lipiec!AA199</f>
        <v>0</v>
      </c>
      <c r="AB199" s="188">
        <f t="shared" ref="AB199" si="3342">IF(OR($B199=$B205,AB202=0),0,ROUND((AC200+AH204)/AB202,0))</f>
        <v>0</v>
      </c>
      <c r="AC199" s="51">
        <f t="shared" ref="AC199:AC200" si="3343">SUM(AD199:AJ199)</f>
        <v>0</v>
      </c>
      <c r="AD199" s="52">
        <f>lipiec!AD199</f>
        <v>0</v>
      </c>
      <c r="AE199" s="52">
        <f>lipiec!AE199</f>
        <v>0</v>
      </c>
      <c r="AF199" s="52">
        <f>lipiec!AF199</f>
        <v>0</v>
      </c>
      <c r="AG199" s="52">
        <f>lipiec!AG199</f>
        <v>0</v>
      </c>
      <c r="AH199" s="53">
        <f>lipiec!AH199</f>
        <v>0</v>
      </c>
      <c r="AI199" s="54">
        <f>lipiec!AI199</f>
        <v>0</v>
      </c>
      <c r="AJ199" s="55">
        <f>lipiec!AJ199</f>
        <v>0</v>
      </c>
      <c r="AK199" s="188">
        <f t="shared" ref="AK199" si="3344">IF(OR($B199=$B205,AK202=0),0,ROUND((AL200+AQ204)/AK202,0))</f>
        <v>0</v>
      </c>
      <c r="AL199" s="51">
        <f t="shared" ref="AL199:AL200" si="3345">SUM(AM199:AS199)</f>
        <v>0</v>
      </c>
      <c r="AM199" s="52">
        <f>lipiec!AM199</f>
        <v>0</v>
      </c>
      <c r="AN199" s="52">
        <f>lipiec!AN199</f>
        <v>0</v>
      </c>
      <c r="AO199" s="52">
        <f>lipiec!AO199</f>
        <v>0</v>
      </c>
      <c r="AP199" s="52">
        <f>lipiec!AP199</f>
        <v>0</v>
      </c>
      <c r="AQ199" s="53">
        <f>lipiec!AQ199</f>
        <v>0</v>
      </c>
      <c r="AR199" s="54">
        <f>lipiec!AR199</f>
        <v>0</v>
      </c>
      <c r="AS199" s="55">
        <f>lipiec!AS199</f>
        <v>0</v>
      </c>
      <c r="AT199" s="188">
        <f t="shared" ref="AT199" si="3346">IF(OR($B199=$B205,AT202=0),0,ROUND((AU200+AZ204)/AT202,0))</f>
        <v>0</v>
      </c>
      <c r="AU199" s="51">
        <f t="shared" ref="AU199:AU200" si="3347">SUM(AV199:BB199)</f>
        <v>0</v>
      </c>
      <c r="AV199" s="52">
        <f t="shared" ref="AV199" si="3348">IF(SUM($AM$9:$AS$9)=SUM($AV$9:$BB$9),AM199,IF(AND(SUM($AV$9:$BB$9)&gt;42,SUM($AV$9:$BB$9)&lt;49),AM199,0))</f>
        <v>0</v>
      </c>
      <c r="AW199" s="52">
        <f t="shared" ref="AW199" si="3349">IF(SUM($AM$9:$AS$9)=SUM($AV$9:$BB$9),AN199,IF(AND(SUM($AV$9:$BB$9)&gt;42,SUM($AV$9:$BB$9)&lt;49),AN199,0))</f>
        <v>0</v>
      </c>
      <c r="AX199" s="52">
        <f t="shared" ref="AX199" si="3350">IF(SUM($AM$9:$AS$9)=SUM($AV$9:$BB$9),AO199,IF(AND(SUM($AV$9:$BB$9)&gt;42,SUM($AV$9:$BB$9)&lt;49),AO199,0))</f>
        <v>0</v>
      </c>
      <c r="AY199" s="52">
        <f t="shared" ref="AY199" si="3351">IF(SUM($AM$9:$AS$9)=SUM($AV$9:$BB$9),AP199,IF(AND(SUM($AV$9:$BB$9)&gt;42,SUM($AV$9:$BB$9)&lt;49),AP199,0))</f>
        <v>0</v>
      </c>
      <c r="AZ199" s="53">
        <f t="shared" ref="AZ199" si="3352">IF(SUM($AM$9:$AS$9)=SUM($AV$9:$BB$9),AQ199,IF(AND(SUM($AV$9:$BB$9)&gt;42,SUM($AV$9:$BB$9)&lt;49),AQ199,0))</f>
        <v>0</v>
      </c>
      <c r="BA199" s="54">
        <f t="shared" ref="BA199" si="3353">IF(SUM($AM$9:$AS$9)=SUM($AV$9:$BB$9),AR199,IF(AND(SUM($AV$9:$BB$9)&gt;42,SUM($AV$9:$BB$9)&lt;49),AR199,0))</f>
        <v>0</v>
      </c>
      <c r="BB199" s="55">
        <f t="shared" ref="BB199" si="3354">IF(SUM($AM$9:$AS$9)=SUM($AV$9:$BB$9),AS199,IF(AND(SUM($AV$9:$BB$9)&gt;42,SUM($AV$9:$BB$9)&lt;49),AS199,0))</f>
        <v>0</v>
      </c>
    </row>
    <row r="200" spans="1:54" ht="12.75" hidden="1" customHeight="1" x14ac:dyDescent="0.2">
      <c r="B200" s="93"/>
      <c r="C200" s="94"/>
      <c r="D200" s="95"/>
      <c r="E200" s="115"/>
      <c r="F200" s="140" t="b">
        <f t="shared" ref="F200" si="3355">IF($B193=$B199,OR(F194,G199&lt;F199),G199&lt;F199)</f>
        <v>0</v>
      </c>
      <c r="G200" s="189">
        <f t="shared" ref="G200" si="3356">IF(AND($B193=$B199,$B193&lt;&gt;"",$B193&lt;&gt;0),G199+G194,G199)</f>
        <v>18</v>
      </c>
      <c r="H200" s="120"/>
      <c r="I200" s="165">
        <f t="shared" si="3337"/>
        <v>0</v>
      </c>
      <c r="J200" s="194">
        <f t="shared" ref="J200" si="3357">7-COUNTIF(L199:R199,0)-COUNTIF(L199:R199,"")</f>
        <v>0</v>
      </c>
      <c r="K200" s="22">
        <f t="shared" si="3339"/>
        <v>0</v>
      </c>
      <c r="L200" s="35">
        <f t="shared" ref="L200:R200" si="3358">IF($B193=$B199,L199+L194,L199)</f>
        <v>0</v>
      </c>
      <c r="M200" s="35">
        <f t="shared" si="3358"/>
        <v>0</v>
      </c>
      <c r="N200" s="35">
        <f t="shared" si="3358"/>
        <v>0</v>
      </c>
      <c r="O200" s="35">
        <f t="shared" si="3358"/>
        <v>0</v>
      </c>
      <c r="P200" s="36">
        <f t="shared" si="3358"/>
        <v>0</v>
      </c>
      <c r="Q200" s="37">
        <f t="shared" si="3358"/>
        <v>0</v>
      </c>
      <c r="R200" s="38">
        <f t="shared" si="3358"/>
        <v>0</v>
      </c>
      <c r="S200" s="194">
        <f t="shared" ref="S200" si="3359">7-COUNTIF(U199:AA199,0)-COUNTIF(U199:AA199,"")</f>
        <v>0</v>
      </c>
      <c r="T200" s="22">
        <f t="shared" si="3341"/>
        <v>0</v>
      </c>
      <c r="U200" s="35">
        <f t="shared" ref="U200:AA200" si="3360">IF($B193=$B199,U199+U194,U199)</f>
        <v>0</v>
      </c>
      <c r="V200" s="35">
        <f t="shared" si="3360"/>
        <v>0</v>
      </c>
      <c r="W200" s="35">
        <f t="shared" si="3360"/>
        <v>0</v>
      </c>
      <c r="X200" s="35">
        <f t="shared" si="3360"/>
        <v>0</v>
      </c>
      <c r="Y200" s="36">
        <f t="shared" si="3360"/>
        <v>0</v>
      </c>
      <c r="Z200" s="37">
        <f t="shared" si="3360"/>
        <v>0</v>
      </c>
      <c r="AA200" s="38">
        <f t="shared" si="3360"/>
        <v>0</v>
      </c>
      <c r="AB200" s="194">
        <f t="shared" ref="AB200" si="3361">7-COUNTIF(AD199:AJ199,0)-COUNTIF(AD199:AJ199,"")</f>
        <v>0</v>
      </c>
      <c r="AC200" s="22">
        <f t="shared" si="3343"/>
        <v>0</v>
      </c>
      <c r="AD200" s="35">
        <f t="shared" ref="AD200:AJ200" si="3362">IF($B193=$B199,AD199+AD194,AD199)</f>
        <v>0</v>
      </c>
      <c r="AE200" s="35">
        <f t="shared" si="3362"/>
        <v>0</v>
      </c>
      <c r="AF200" s="35">
        <f t="shared" si="3362"/>
        <v>0</v>
      </c>
      <c r="AG200" s="35">
        <f t="shared" si="3362"/>
        <v>0</v>
      </c>
      <c r="AH200" s="36">
        <f t="shared" si="3362"/>
        <v>0</v>
      </c>
      <c r="AI200" s="37">
        <f t="shared" si="3362"/>
        <v>0</v>
      </c>
      <c r="AJ200" s="38">
        <f t="shared" si="3362"/>
        <v>0</v>
      </c>
      <c r="AK200" s="194">
        <f t="shared" ref="AK200" si="3363">7-COUNTIF(AM199:AS199,0)-COUNTIF(AM199:AS199,"")</f>
        <v>0</v>
      </c>
      <c r="AL200" s="22">
        <f t="shared" si="3345"/>
        <v>0</v>
      </c>
      <c r="AM200" s="35">
        <f t="shared" ref="AM200:AS200" si="3364">IF($B193=$B199,AM199+AM194,AM199)</f>
        <v>0</v>
      </c>
      <c r="AN200" s="35">
        <f t="shared" si="3364"/>
        <v>0</v>
      </c>
      <c r="AO200" s="35">
        <f t="shared" si="3364"/>
        <v>0</v>
      </c>
      <c r="AP200" s="35">
        <f t="shared" si="3364"/>
        <v>0</v>
      </c>
      <c r="AQ200" s="36">
        <f t="shared" si="3364"/>
        <v>0</v>
      </c>
      <c r="AR200" s="37">
        <f t="shared" si="3364"/>
        <v>0</v>
      </c>
      <c r="AS200" s="38">
        <f t="shared" si="3364"/>
        <v>0</v>
      </c>
      <c r="AT200" s="194">
        <f t="shared" ref="AT200" si="3365">7-COUNTIF(AV199:BB199,0)-COUNTIF(AV199:BB199,"")</f>
        <v>0</v>
      </c>
      <c r="AU200" s="22">
        <f t="shared" si="3347"/>
        <v>0</v>
      </c>
      <c r="AV200" s="35">
        <f t="shared" ref="AV200:BB200" si="3366">IF($B193=$B199,AV199+AV194,AV199)</f>
        <v>0</v>
      </c>
      <c r="AW200" s="35">
        <f t="shared" si="3366"/>
        <v>0</v>
      </c>
      <c r="AX200" s="35">
        <f t="shared" si="3366"/>
        <v>0</v>
      </c>
      <c r="AY200" s="35">
        <f t="shared" si="3366"/>
        <v>0</v>
      </c>
      <c r="AZ200" s="36">
        <f t="shared" si="3366"/>
        <v>0</v>
      </c>
      <c r="BA200" s="37">
        <f t="shared" si="3366"/>
        <v>0</v>
      </c>
      <c r="BB200" s="38">
        <f t="shared" si="3366"/>
        <v>0</v>
      </c>
    </row>
    <row r="201" spans="1:54" ht="15" hidden="1" customHeight="1" x14ac:dyDescent="0.2">
      <c r="B201" s="116"/>
      <c r="C201" s="117"/>
      <c r="D201" s="118"/>
      <c r="E201" s="119"/>
      <c r="F201" s="92"/>
      <c r="G201" s="190">
        <f t="shared" ref="G201" si="3367">IF(AND($B193=$B199,$B193&lt;&gt;"",$B193&lt;&gt;0),F199+G195,F199)</f>
        <v>18</v>
      </c>
      <c r="H201" s="121"/>
      <c r="I201" s="165">
        <f t="shared" si="3337"/>
        <v>0</v>
      </c>
      <c r="J201" s="195">
        <f t="shared" ref="J201" si="3368">IF($B199=$B193,COUNTIF(L201:R201,0),COUNTIF(L202:R202,0)+COUNTIF(L202:R202,""))</f>
        <v>7</v>
      </c>
      <c r="K201" s="39">
        <f t="shared" ref="K201:R201" si="3369">IF($B193=$B199,K202+K195,K202)</f>
        <v>0</v>
      </c>
      <c r="L201" s="40">
        <f t="shared" si="3369"/>
        <v>0</v>
      </c>
      <c r="M201" s="40">
        <f t="shared" si="3369"/>
        <v>0</v>
      </c>
      <c r="N201" s="40">
        <f t="shared" si="3369"/>
        <v>0</v>
      </c>
      <c r="O201" s="40">
        <f t="shared" si="3369"/>
        <v>0</v>
      </c>
      <c r="P201" s="41">
        <f t="shared" si="3369"/>
        <v>0</v>
      </c>
      <c r="Q201" s="42">
        <f t="shared" si="3369"/>
        <v>0</v>
      </c>
      <c r="R201" s="43">
        <f t="shared" si="3369"/>
        <v>0</v>
      </c>
      <c r="S201" s="195">
        <f t="shared" ref="S201" si="3370">IF($B199=$B193,COUNTIF(U201:AA201,0),COUNTIF(U202:AA202,0)+COUNTIF(U202:AA202,""))</f>
        <v>7</v>
      </c>
      <c r="T201" s="39">
        <f t="shared" ref="T201:AA201" si="3371">IF($B193=$B199,T202+T195,T202)</f>
        <v>0</v>
      </c>
      <c r="U201" s="40">
        <f t="shared" si="3371"/>
        <v>0</v>
      </c>
      <c r="V201" s="40">
        <f t="shared" si="3371"/>
        <v>0</v>
      </c>
      <c r="W201" s="40">
        <f t="shared" si="3371"/>
        <v>0</v>
      </c>
      <c r="X201" s="40">
        <f t="shared" si="3371"/>
        <v>0</v>
      </c>
      <c r="Y201" s="41">
        <f t="shared" si="3371"/>
        <v>0</v>
      </c>
      <c r="Z201" s="42">
        <f t="shared" si="3371"/>
        <v>0</v>
      </c>
      <c r="AA201" s="43">
        <f t="shared" si="3371"/>
        <v>0</v>
      </c>
      <c r="AB201" s="195">
        <f t="shared" ref="AB201" si="3372">IF($B199=$B193,COUNTIF(AD201:AJ201,0),COUNTIF(AD202:AJ202,0)+COUNTIF(AD202:AJ202,""))</f>
        <v>7</v>
      </c>
      <c r="AC201" s="39">
        <f t="shared" ref="AC201:AJ201" si="3373">IF($B193=$B199,AC202+AC195,AC202)</f>
        <v>0</v>
      </c>
      <c r="AD201" s="40">
        <f t="shared" si="3373"/>
        <v>0</v>
      </c>
      <c r="AE201" s="40">
        <f t="shared" si="3373"/>
        <v>0</v>
      </c>
      <c r="AF201" s="40">
        <f t="shared" si="3373"/>
        <v>0</v>
      </c>
      <c r="AG201" s="40">
        <f t="shared" si="3373"/>
        <v>0</v>
      </c>
      <c r="AH201" s="41">
        <f t="shared" si="3373"/>
        <v>0</v>
      </c>
      <c r="AI201" s="42">
        <f t="shared" si="3373"/>
        <v>0</v>
      </c>
      <c r="AJ201" s="43">
        <f t="shared" si="3373"/>
        <v>0</v>
      </c>
      <c r="AK201" s="195">
        <f t="shared" ref="AK201" si="3374">IF($B199=$B193,COUNTIF(AM201:AS201,0),COUNTIF(AM202:AS202,0)+COUNTIF(AM202:AS202,""))</f>
        <v>7</v>
      </c>
      <c r="AL201" s="39">
        <f t="shared" ref="AL201:AS201" si="3375">IF($B193=$B199,AL202+AL195,AL202)</f>
        <v>0</v>
      </c>
      <c r="AM201" s="40">
        <f t="shared" si="3375"/>
        <v>0</v>
      </c>
      <c r="AN201" s="40">
        <f t="shared" si="3375"/>
        <v>0</v>
      </c>
      <c r="AO201" s="40">
        <f t="shared" si="3375"/>
        <v>0</v>
      </c>
      <c r="AP201" s="40">
        <f t="shared" si="3375"/>
        <v>0</v>
      </c>
      <c r="AQ201" s="41">
        <f t="shared" si="3375"/>
        <v>0</v>
      </c>
      <c r="AR201" s="42">
        <f t="shared" si="3375"/>
        <v>0</v>
      </c>
      <c r="AS201" s="43">
        <f t="shared" si="3375"/>
        <v>0</v>
      </c>
      <c r="AT201" s="195">
        <f t="shared" ref="AT201" si="3376">IF($B199=$B193,COUNTIF(AV201:BB201,0),COUNTIF(AV202:BB202,0)+COUNTIF(AV202:BB202,""))</f>
        <v>7</v>
      </c>
      <c r="AU201" s="39">
        <f t="shared" ref="AU201:BB201" si="3377">IF($B193=$B199,AU202+AU195,AU202)</f>
        <v>0</v>
      </c>
      <c r="AV201" s="40">
        <f t="shared" si="3377"/>
        <v>0</v>
      </c>
      <c r="AW201" s="40">
        <f t="shared" si="3377"/>
        <v>0</v>
      </c>
      <c r="AX201" s="40">
        <f t="shared" si="3377"/>
        <v>0</v>
      </c>
      <c r="AY201" s="40">
        <f t="shared" si="3377"/>
        <v>0</v>
      </c>
      <c r="AZ201" s="41">
        <f t="shared" si="3377"/>
        <v>0</v>
      </c>
      <c r="BA201" s="42">
        <f t="shared" si="3377"/>
        <v>0</v>
      </c>
      <c r="BB201" s="43">
        <f t="shared" si="3377"/>
        <v>0</v>
      </c>
    </row>
    <row r="202" spans="1:54" ht="15.75" customHeight="1" x14ac:dyDescent="0.2">
      <c r="A202" s="1">
        <f t="shared" ref="A202" si="3378">A199</f>
        <v>0</v>
      </c>
      <c r="B202" s="313">
        <f t="shared" ref="B202" si="3379">B196+1</f>
        <v>31</v>
      </c>
      <c r="C202" s="314"/>
      <c r="D202" s="314"/>
      <c r="E202" s="314"/>
      <c r="F202" s="31"/>
      <c r="G202" s="183"/>
      <c r="H202" s="122">
        <f t="shared" ref="H202" si="3380">5-COUNTIF(AU199,0)-COUNTIF(AL199,0)-COUNTIF(AC199,0)-COUNTIF(T199,0)-COUNTIF(K199,0)</f>
        <v>0</v>
      </c>
      <c r="I202" s="165">
        <f t="shared" si="3337"/>
        <v>0</v>
      </c>
      <c r="J202" s="187">
        <f t="shared" ref="J202" si="3381">IF($B199=$B193,J196+IF($F199&lt;&gt;$G199,(K199+$G201-$G200)/$F199,K199/$F199),IF($F199&lt;&gt;G199,(K199+$G201-$G200)/$F199,K199/$F199))</f>
        <v>0</v>
      </c>
      <c r="K202" s="7">
        <f t="shared" ref="K202:K203" si="3382">SUM(L202:R202)</f>
        <v>0</v>
      </c>
      <c r="L202" s="26">
        <f t="shared" ref="L202:R202" si="3383">L199</f>
        <v>0</v>
      </c>
      <c r="M202" s="26">
        <f t="shared" si="3383"/>
        <v>0</v>
      </c>
      <c r="N202" s="26">
        <f t="shared" si="3383"/>
        <v>0</v>
      </c>
      <c r="O202" s="26">
        <f t="shared" si="3383"/>
        <v>0</v>
      </c>
      <c r="P202" s="26">
        <f t="shared" si="3383"/>
        <v>0</v>
      </c>
      <c r="Q202" s="29">
        <f t="shared" si="3383"/>
        <v>0</v>
      </c>
      <c r="R202" s="23">
        <f t="shared" si="3383"/>
        <v>0</v>
      </c>
      <c r="S202" s="187">
        <f t="shared" ref="S202" si="3384">IF($B199=$B193,S196+IF($F199&lt;&gt;$G199,(T199+$G201-$G200)/$F199,T199/$F199),IF($F199&lt;&gt;P199,(T199+$G201-$G200)/$F199,T199/$F199))</f>
        <v>0</v>
      </c>
      <c r="T202" s="7">
        <f t="shared" ref="T202:T203" si="3385">SUM(U202:AA202)</f>
        <v>0</v>
      </c>
      <c r="U202" s="26">
        <f t="shared" ref="U202:AA202" si="3386">U199</f>
        <v>0</v>
      </c>
      <c r="V202" s="26">
        <f t="shared" si="3386"/>
        <v>0</v>
      </c>
      <c r="W202" s="26">
        <f t="shared" si="3386"/>
        <v>0</v>
      </c>
      <c r="X202" s="26">
        <f t="shared" si="3386"/>
        <v>0</v>
      </c>
      <c r="Y202" s="113">
        <f t="shared" si="3386"/>
        <v>0</v>
      </c>
      <c r="Z202" s="29">
        <f t="shared" si="3386"/>
        <v>0</v>
      </c>
      <c r="AA202" s="23">
        <f t="shared" si="3386"/>
        <v>0</v>
      </c>
      <c r="AB202" s="187">
        <f t="shared" ref="AB202" si="3387">IF($B199=$B193,AB196+IF($F199&lt;&gt;$G199,(AC199+$G201-$G200)/$F199,AC199/$F199),IF($F199&lt;&gt;Y199,(AC199+$G201-$G200)/$F199,AC199/$F199))</f>
        <v>0</v>
      </c>
      <c r="AC202" s="7">
        <f t="shared" ref="AC202:AC203" si="3388">SUM(AD202:AJ202)</f>
        <v>0</v>
      </c>
      <c r="AD202" s="26">
        <f t="shared" ref="AD202:AJ202" si="3389">AD199</f>
        <v>0</v>
      </c>
      <c r="AE202" s="26">
        <f t="shared" si="3389"/>
        <v>0</v>
      </c>
      <c r="AF202" s="26">
        <f t="shared" si="3389"/>
        <v>0</v>
      </c>
      <c r="AG202" s="26">
        <f t="shared" si="3389"/>
        <v>0</v>
      </c>
      <c r="AH202" s="113">
        <f t="shared" si="3389"/>
        <v>0</v>
      </c>
      <c r="AI202" s="29">
        <f t="shared" si="3389"/>
        <v>0</v>
      </c>
      <c r="AJ202" s="23">
        <f t="shared" si="3389"/>
        <v>0</v>
      </c>
      <c r="AK202" s="187">
        <f t="shared" ref="AK202" si="3390">IF($B199=$B193,AK196+IF($F199&lt;&gt;$G199,(AL199+$G201-$G200)/$F199,AL199/$F199),IF($F199&lt;&gt;AH199,(AL199+$G201-$G200)/$F199,AL199/$F199))</f>
        <v>0</v>
      </c>
      <c r="AL202" s="7">
        <f t="shared" ref="AL202:AL203" si="3391">SUM(AM202:AS202)</f>
        <v>0</v>
      </c>
      <c r="AM202" s="26">
        <f t="shared" ref="AM202:AS202" si="3392">AM199</f>
        <v>0</v>
      </c>
      <c r="AN202" s="26">
        <f t="shared" si="3392"/>
        <v>0</v>
      </c>
      <c r="AO202" s="26">
        <f t="shared" si="3392"/>
        <v>0</v>
      </c>
      <c r="AP202" s="26">
        <f t="shared" si="3392"/>
        <v>0</v>
      </c>
      <c r="AQ202" s="113">
        <f t="shared" si="3392"/>
        <v>0</v>
      </c>
      <c r="AR202" s="29">
        <f t="shared" si="3392"/>
        <v>0</v>
      </c>
      <c r="AS202" s="23">
        <f t="shared" si="3392"/>
        <v>0</v>
      </c>
      <c r="AT202" s="187">
        <f t="shared" ref="AT202" si="3393">IF($B199=$B193,AT196+IF($F199&lt;&gt;$G199,(AU199+$G201-$G200)/$F199,AU199/$F199),IF($F199&lt;&gt;AQ199,(AU199+$G201-$G200)/$F199,AU199/$F199))</f>
        <v>0</v>
      </c>
      <c r="AU202" s="7">
        <f t="shared" ref="AU202:AU203" si="3394">SUM(AV202:BB202)</f>
        <v>0</v>
      </c>
      <c r="AV202" s="6">
        <f t="shared" ref="AV202" si="3395">IF(SUM($AM$9:$AS$9)=SUM($AV$9:$BB$9),AV199,IF(AND(SUM($AV$9:$BB$9)&gt;42,SUM($AV$9:$BB$9)&lt;49),AV199,0))</f>
        <v>0</v>
      </c>
      <c r="AW202" s="6">
        <f t="shared" ref="AW202:BB202" si="3396">IF(SUM($AM$9:$AS$9)=SUM($AV$9:$BB$9),AW199,IF(AND(SUM($AV$9:$BB$9)&gt;42,SUM($AV$9:$BB$9)&lt;49),AW199,0))</f>
        <v>0</v>
      </c>
      <c r="AX202" s="6">
        <f t="shared" si="3396"/>
        <v>0</v>
      </c>
      <c r="AY202" s="6">
        <f t="shared" si="3396"/>
        <v>0</v>
      </c>
      <c r="AZ202" s="26">
        <f t="shared" si="3396"/>
        <v>0</v>
      </c>
      <c r="BA202" s="29">
        <f t="shared" si="3396"/>
        <v>0</v>
      </c>
      <c r="BB202" s="23">
        <f t="shared" si="3396"/>
        <v>0</v>
      </c>
    </row>
    <row r="203" spans="1:54" ht="15.75" customHeight="1" x14ac:dyDescent="0.2">
      <c r="A203" s="1">
        <f t="shared" ref="A203:A204" si="3397">A202</f>
        <v>0</v>
      </c>
      <c r="B203" s="313"/>
      <c r="C203" s="314"/>
      <c r="D203" s="314"/>
      <c r="E203" s="314"/>
      <c r="F203" s="31"/>
      <c r="G203" s="183"/>
      <c r="H203" s="123">
        <f t="shared" ref="H203" si="3398">IF($B199=$B193,H197+F203,$F203)</f>
        <v>0</v>
      </c>
      <c r="I203" s="165">
        <f t="shared" si="3337"/>
        <v>0</v>
      </c>
      <c r="J203" s="141">
        <f t="shared" ref="J203" si="3399">IF($H202=0,0,IF($B193=$B199,IF($H204&gt;0,$H204+J197,K199+J197),IF($H204&gt;0,$H204,K199)))</f>
        <v>0</v>
      </c>
      <c r="K203" s="7">
        <f t="shared" si="3382"/>
        <v>0</v>
      </c>
      <c r="L203" s="6"/>
      <c r="M203" s="6"/>
      <c r="N203" s="6"/>
      <c r="O203" s="6"/>
      <c r="P203" s="26"/>
      <c r="Q203" s="29"/>
      <c r="R203" s="23"/>
      <c r="S203" s="141">
        <f t="shared" ref="S203" si="3400">IF($H202=0,0,IF($B193=$B199,IF($H204&gt;0,$H204+S197,T199+S197),IF($H204&gt;0,$H204,T199)))</f>
        <v>0</v>
      </c>
      <c r="T203" s="7">
        <f t="shared" si="3385"/>
        <v>0</v>
      </c>
      <c r="U203" s="6"/>
      <c r="V203" s="6"/>
      <c r="W203" s="6"/>
      <c r="X203" s="6"/>
      <c r="Y203" s="26"/>
      <c r="Z203" s="29"/>
      <c r="AA203" s="23"/>
      <c r="AB203" s="141">
        <f t="shared" ref="AB203" si="3401">IF($H202=0,0,IF($B193=$B199,IF($H204&gt;0,$H204+AB197,AC199+AB197),IF($H204&gt;0,$H204,AC199)))</f>
        <v>0</v>
      </c>
      <c r="AC203" s="7">
        <f t="shared" si="3388"/>
        <v>0</v>
      </c>
      <c r="AD203" s="6"/>
      <c r="AE203" s="6"/>
      <c r="AF203" s="6"/>
      <c r="AG203" s="6"/>
      <c r="AH203" s="26"/>
      <c r="AI203" s="29"/>
      <c r="AJ203" s="23"/>
      <c r="AK203" s="141">
        <f t="shared" ref="AK203" si="3402">IF($H202=0,0,IF($B193=$B199,IF($H204&gt;0,$H204+AK197,AL199+AK197),IF($H204&gt;0,$H204,AL199)))</f>
        <v>0</v>
      </c>
      <c r="AL203" s="7">
        <f t="shared" si="3391"/>
        <v>0</v>
      </c>
      <c r="AM203" s="6"/>
      <c r="AN203" s="6"/>
      <c r="AO203" s="6"/>
      <c r="AP203" s="6"/>
      <c r="AQ203" s="26"/>
      <c r="AR203" s="29"/>
      <c r="AS203" s="23"/>
      <c r="AT203" s="141">
        <f t="shared" ref="AT203" si="3403">IF($H202=0,0,IF($B193=$B199,IF($H204&gt;0,$H204+AT197,AU199+AT197),IF($H204&gt;0,$H204,AU199)))</f>
        <v>0</v>
      </c>
      <c r="AU203" s="7">
        <f t="shared" si="3394"/>
        <v>0</v>
      </c>
      <c r="AV203" s="6"/>
      <c r="AW203" s="6"/>
      <c r="AX203" s="6"/>
      <c r="AY203" s="6"/>
      <c r="AZ203" s="26"/>
      <c r="BA203" s="29"/>
      <c r="BB203" s="23"/>
    </row>
    <row r="204" spans="1:54" ht="18.75" customHeight="1" thickBot="1" x14ac:dyDescent="0.25">
      <c r="A204" s="1">
        <f t="shared" si="3397"/>
        <v>0</v>
      </c>
      <c r="B204" s="323" t="str">
        <f>IF(B199="",Wydruk!$AE$6,IF(J200=0,Wydruk!$AE$7,IF(AND(G200&lt;G201,B199&lt;&gt;$B205),Wydruk!$AE$13,IF(AND($B199=$B193,$B199&lt;&gt;$B205),IF(OR(OR(J204&lt;4,J204&gt;5),OR(S204&lt;4,S204&gt;5),OR(AB204&lt;4,AB204&gt;5),OR(AK204&lt;4,AK204&gt;5),OR(AND(AT204&lt;4,AT204&gt;0),AT204&gt;5)),Wydruk!$AE$8,Wydruk!$AE$9),IF($B199=$B205,IF($F203&lt;&gt;0,Wydruk!$AE$12,Wydruk!$AE$10),IF(OR(OR(J200&lt;4,J200&gt;5),OR(S200&lt;4,S200&gt;5),OR(AB200&lt;4,AB200&gt;5),OR(AK200&lt;4,AK200&gt;5),OR(AND(AT200&lt;4,AT200&gt;0),AT200&gt;5)),Wydruk!$AE$8,Wydruk!$AE$11))))))</f>
        <v>Uzupełnij liczby godzin tygodniowego planu</v>
      </c>
      <c r="C204" s="324"/>
      <c r="D204" s="324"/>
      <c r="E204" s="324"/>
      <c r="F204" s="173">
        <f>lipiec!F204</f>
        <v>0</v>
      </c>
      <c r="G204" s="184">
        <f>lipiec!G204</f>
        <v>0</v>
      </c>
      <c r="H204" s="191">
        <f t="shared" ref="H204" si="3404">IF(OR($G204=0,$F204=0,$G204="",$F204=""),0,$G204/$F204)</f>
        <v>0</v>
      </c>
      <c r="I204" s="193"/>
      <c r="J204" s="176">
        <f t="shared" ref="J204" si="3405">IF($B193=$B199,IF(L199+L194&gt;0,1,0)+IF(M199+M194&gt;0,1,0)+IF(N199+N194&gt;0,1,0)+IF(O199+O194&gt;0,1,0)+IF(P199+P194&gt;0,1,0)+IF(Q199+Q194&gt;0,1,0)+IF(R199+R194&gt;0,1,0),J200)</f>
        <v>0</v>
      </c>
      <c r="K204" s="133">
        <f t="shared" ref="K204" si="3406">IF(OR($B199=$B205,J204=0,(K200-Q204+O204)&lt;=0),0,(K200-Q204+O204)/J204)</f>
        <v>0</v>
      </c>
      <c r="L204" s="137">
        <f t="shared" ref="L204" si="3407">IF(K204*(7-J201)&lt;=0,0,K204*(7-J201))</f>
        <v>0</v>
      </c>
      <c r="M204" s="311">
        <f t="shared" ref="M204" si="3408">ROUND(IF(OR(K201-K204*(7-J201)+P204&lt;0,$B199=$B205,K204&lt;=0,K201=0),0,IF(K201-K204*(7-J201)+P204&gt;Q204-O204+P204,Q204-O204+P204,K201-K204*(7-J201)+P204)),1)</f>
        <v>0</v>
      </c>
      <c r="N204" s="312"/>
      <c r="O204" s="139">
        <f t="shared" ref="O204" si="3409">IF(OR($B199=$B205,J200=0),0,IF($B199=$B193,J199,$F199))</f>
        <v>0</v>
      </c>
      <c r="P204" s="30">
        <f t="shared" ref="P204" si="3410">IF(OR($B199=$B205,J204=0),0,$G201-$G200)</f>
        <v>0</v>
      </c>
      <c r="Q204" s="134">
        <f t="shared" ref="Q204" si="3411">IF(OR($B199=$B205,J204=0),0,J203)</f>
        <v>0</v>
      </c>
      <c r="R204" s="138">
        <f t="shared" ref="R204" si="3412">IF($B199=$B205,0,K201)</f>
        <v>0</v>
      </c>
      <c r="S204" s="176">
        <f t="shared" ref="S204" si="3413">IF($B193=$B199,IF(U199+U194&gt;0,1,0)+IF(V199+V194&gt;0,1,0)+IF(W199+W194&gt;0,1,0)+IF(X199+X194&gt;0,1,0)+IF(Y199+Y194&gt;0,1,0)+IF(Z199+Z194&gt;0,1,0)+IF(AA199+AA194&gt;0,1,0),S200)</f>
        <v>0</v>
      </c>
      <c r="T204" s="133">
        <f t="shared" ref="T204" si="3414">IF(OR($B199=$B205,S204=0,(T200-Z204+X204)&lt;=0),0,(T200-Z204+X204)/S204)</f>
        <v>0</v>
      </c>
      <c r="U204" s="137">
        <f t="shared" ref="U204" si="3415">IF(T204*(7-S201)&lt;=0,0,T204*(7-S201))</f>
        <v>0</v>
      </c>
      <c r="V204" s="311">
        <f t="shared" ref="V204" si="3416">ROUND(IF(OR(T201-T204*(7-S201)+Y204&lt;0,$B199=$B205,T204&lt;=0,T201=0),0,IF(T201-T204*(7-S201)+Y204&gt;Z204-X204+Y204,Z204-X204+Y204,T201-T204*(7-S201)+Y204)),1)</f>
        <v>0</v>
      </c>
      <c r="W204" s="312"/>
      <c r="X204" s="139">
        <f t="shared" ref="X204" si="3417">IF(OR($B199=$B205,S200=0),0,IF($B199=$B193,S199,$F199))</f>
        <v>0</v>
      </c>
      <c r="Y204" s="30">
        <f t="shared" ref="Y204" si="3418">IF(OR($B199=$B205,S204=0),0,$G201-$G200)</f>
        <v>0</v>
      </c>
      <c r="Z204" s="134">
        <f t="shared" ref="Z204" si="3419">IF(OR($B199=$B205,S204=0),0,S203)</f>
        <v>0</v>
      </c>
      <c r="AA204" s="138">
        <f t="shared" ref="AA204" si="3420">IF($B199=$B205,0,T201)</f>
        <v>0</v>
      </c>
      <c r="AB204" s="176">
        <f t="shared" ref="AB204" si="3421">IF($B193=$B199,IF(AD199+AD194&gt;0,1,0)+IF(AE199+AE194&gt;0,1,0)+IF(AF199+AF194&gt;0,1,0)+IF(AG199+AG194&gt;0,1,0)+IF(AH199+AH194&gt;0,1,0)+IF(AI199+AI194&gt;0,1,0)+IF(AJ199+AJ194&gt;0,1,0),AB200)</f>
        <v>0</v>
      </c>
      <c r="AC204" s="133">
        <f t="shared" ref="AC204" si="3422">IF(OR($B199=$B205,AB204=0,(AC200-AI204+AG204)&lt;=0),0,(AC200-AI204+AG204)/AB204)</f>
        <v>0</v>
      </c>
      <c r="AD204" s="137">
        <f t="shared" ref="AD204" si="3423">IF(AC204*(7-AB201)&lt;=0,0,AC204*(7-AB201))</f>
        <v>0</v>
      </c>
      <c r="AE204" s="311">
        <f t="shared" ref="AE204" si="3424">ROUND(IF(OR(AC201-AC204*(7-AB201)+AH204&lt;0,$B199=$B205,AC204&lt;=0,AC201=0),0,IF(AC201-AC204*(7-AB201)+AH204&gt;AI204-AG204+AH204,AI204-AG204+AH204,AC201-AC204*(7-AB201)+AH204)),1)</f>
        <v>0</v>
      </c>
      <c r="AF204" s="312"/>
      <c r="AG204" s="139">
        <f t="shared" ref="AG204" si="3425">IF(OR($B199=$B205,AB200=0),0,IF($B199=$B193,AB199,$F199))</f>
        <v>0</v>
      </c>
      <c r="AH204" s="30">
        <f t="shared" ref="AH204" si="3426">IF(OR($B199=$B205,AB204=0),0,$G201-$G200)</f>
        <v>0</v>
      </c>
      <c r="AI204" s="134">
        <f t="shared" ref="AI204" si="3427">IF(OR($B199=$B205,AB204=0),0,AB203)</f>
        <v>0</v>
      </c>
      <c r="AJ204" s="138">
        <f t="shared" ref="AJ204" si="3428">IF($B199=$B205,0,AC201)</f>
        <v>0</v>
      </c>
      <c r="AK204" s="176">
        <f t="shared" ref="AK204" si="3429">IF($B193=$B199,IF(AM199+AM194&gt;0,1,0)+IF(AN199+AN194&gt;0,1,0)+IF(AO199+AO194&gt;0,1,0)+IF(AP199+AP194&gt;0,1,0)+IF(AQ199+AQ194&gt;0,1,0)+IF(AR199+AR194&gt;0,1,0)+IF(AS199+AS194&gt;0,1,0),AK200)</f>
        <v>0</v>
      </c>
      <c r="AL204" s="133">
        <f t="shared" ref="AL204" si="3430">IF(OR($B199=$B205,AK204=0,(AL200-AR204+AP204)&lt;=0),0,(AL200-AR204+AP204)/AK204)</f>
        <v>0</v>
      </c>
      <c r="AM204" s="137">
        <f t="shared" ref="AM204" si="3431">IF(AL204*(7-AK201)&lt;=0,0,AL204*(7-AK201))</f>
        <v>0</v>
      </c>
      <c r="AN204" s="311">
        <f t="shared" ref="AN204" si="3432">ROUND(IF(OR(AL201-AL204*(7-AK201)+AQ204&lt;0,$B199=$B205,AL204&lt;=0,AL201=0),0,IF(AL201-AL204*(7-AK201)+AQ204&gt;AR204-AP204+AQ204,AR204-AP204+AQ204,AL201-AL204*(7-AK201)+AQ204)),1)</f>
        <v>0</v>
      </c>
      <c r="AO204" s="312"/>
      <c r="AP204" s="139">
        <f t="shared" ref="AP204" si="3433">IF(OR($B199=$B205,AK200=0),0,IF($B199=$B193,AK199,$F199))</f>
        <v>0</v>
      </c>
      <c r="AQ204" s="30">
        <f t="shared" ref="AQ204" si="3434">IF(OR($B199=$B205,AK204=0),0,$G201-$G200)</f>
        <v>0</v>
      </c>
      <c r="AR204" s="134">
        <f t="shared" ref="AR204" si="3435">IF(OR($B199=$B205,AK204=0),0,AK203)</f>
        <v>0</v>
      </c>
      <c r="AS204" s="138">
        <f t="shared" ref="AS204" si="3436">IF($B199=$B205,0,AL201)</f>
        <v>0</v>
      </c>
      <c r="AT204" s="176">
        <f t="shared" ref="AT204" si="3437">IF($B193=$B199,IF(AV199+AV194&gt;0,1,0)+IF(AW199+AW194&gt;0,1,0)+IF(AX199+AX194&gt;0,1,0)+IF(AY199+AY194&gt;0,1,0)+IF(AZ199+AZ194&gt;0,1,0)+IF(BA199+BA194&gt;0,1,0)+IF(BB199+BB194&gt;0,1,0),AT200)</f>
        <v>0</v>
      </c>
      <c r="AU204" s="133">
        <f t="shared" ref="AU204" si="3438">IF(OR($B199=$B205,AT204=0,(AU200-BA204+AY204)&lt;=0),0,(AU200-BA204+AY204)/AT204)</f>
        <v>0</v>
      </c>
      <c r="AV204" s="137">
        <f t="shared" ref="AV204" si="3439">IF(AU204*(7-AT201)&lt;=0,0,AU204*(7-AT201))</f>
        <v>0</v>
      </c>
      <c r="AW204" s="311">
        <f t="shared" ref="AW204" si="3440">ROUND(IF(OR(AU201-AU204*(7-AT201)+AZ204&lt;0,$B199=$B205,AU204&lt;=0,AU201=0),0,IF(AU201-AU204*(7-AT201)+AZ204&gt;BA204-AY204+AZ204,BA204-AY204+AZ204,AU201-AU204*(7-AT201)+AZ204)),1)</f>
        <v>0</v>
      </c>
      <c r="AX204" s="312"/>
      <c r="AY204" s="139">
        <f t="shared" ref="AY204" si="3441">IF(OR($B199=$B205,AT200=0),0,IF($B199=$B193,AT199,$F199))</f>
        <v>0</v>
      </c>
      <c r="AZ204" s="30">
        <f t="shared" ref="AZ204" si="3442">IF(OR($B199=$B205,AT204=0),0,$G201-$G200)</f>
        <v>0</v>
      </c>
      <c r="BA204" s="134">
        <f t="shared" ref="BA204" si="3443">IF(OR($B199=$B205,AT204=0),0,AT203)</f>
        <v>0</v>
      </c>
      <c r="BB204" s="138">
        <f t="shared" ref="BB204" si="3444">IF($B199=$B205,0,AU201)</f>
        <v>0</v>
      </c>
    </row>
    <row r="205" spans="1:54" ht="15.75" x14ac:dyDescent="0.2">
      <c r="A205" s="1">
        <f t="shared" ref="A205" si="3445">IF(B205="","1. Niewypełnione",B205)</f>
        <v>0</v>
      </c>
      <c r="B205" s="320">
        <f>lipiec!B205</f>
        <v>0</v>
      </c>
      <c r="C205" s="321">
        <f>lipiec!C205</f>
        <v>0</v>
      </c>
      <c r="D205" s="321">
        <f>lipiec!D205</f>
        <v>0</v>
      </c>
      <c r="E205" s="321">
        <f>lipiec!E205</f>
        <v>0</v>
      </c>
      <c r="F205" s="177">
        <f>lipiec!F205</f>
        <v>18</v>
      </c>
      <c r="G205" s="185">
        <f>lipiec!G205</f>
        <v>18</v>
      </c>
      <c r="H205" s="177"/>
      <c r="I205" s="192">
        <f t="shared" ref="I205:I209" si="3446">K205+T205+AC205+AL205+AU205</f>
        <v>0</v>
      </c>
      <c r="J205" s="186">
        <f t="shared" ref="J205" si="3447">IF(OR($B205=$B211,J208=0),0,ROUND((K206+P210)/J208,0))</f>
        <v>0</v>
      </c>
      <c r="K205" s="51">
        <f t="shared" ref="K205:K206" si="3448">SUM(L205:R205)</f>
        <v>0</v>
      </c>
      <c r="L205" s="52">
        <f>lipiec!L205</f>
        <v>0</v>
      </c>
      <c r="M205" s="52">
        <f>lipiec!M205</f>
        <v>0</v>
      </c>
      <c r="N205" s="52">
        <f>lipiec!N205</f>
        <v>0</v>
      </c>
      <c r="O205" s="52">
        <f>lipiec!O205</f>
        <v>0</v>
      </c>
      <c r="P205" s="53">
        <f>lipiec!P205</f>
        <v>0</v>
      </c>
      <c r="Q205" s="54">
        <f>lipiec!Q205</f>
        <v>0</v>
      </c>
      <c r="R205" s="55">
        <f>lipiec!R205</f>
        <v>0</v>
      </c>
      <c r="S205" s="188">
        <f t="shared" ref="S205" si="3449">IF(OR($B205=$B211,S208=0),0,ROUND((T206+Y210)/S208,0))</f>
        <v>0</v>
      </c>
      <c r="T205" s="51">
        <f t="shared" ref="T205:T206" si="3450">SUM(U205:AA205)</f>
        <v>0</v>
      </c>
      <c r="U205" s="52">
        <f>lipiec!U205</f>
        <v>0</v>
      </c>
      <c r="V205" s="52">
        <f>lipiec!V205</f>
        <v>0</v>
      </c>
      <c r="W205" s="52">
        <f>lipiec!W205</f>
        <v>0</v>
      </c>
      <c r="X205" s="52">
        <f>lipiec!X205</f>
        <v>0</v>
      </c>
      <c r="Y205" s="53">
        <f>lipiec!Y205</f>
        <v>0</v>
      </c>
      <c r="Z205" s="54">
        <f>lipiec!Z205</f>
        <v>0</v>
      </c>
      <c r="AA205" s="55">
        <f>lipiec!AA205</f>
        <v>0</v>
      </c>
      <c r="AB205" s="188">
        <f t="shared" ref="AB205" si="3451">IF(OR($B205=$B211,AB208=0),0,ROUND((AC206+AH210)/AB208,0))</f>
        <v>0</v>
      </c>
      <c r="AC205" s="51">
        <f t="shared" ref="AC205:AC206" si="3452">SUM(AD205:AJ205)</f>
        <v>0</v>
      </c>
      <c r="AD205" s="52">
        <f>lipiec!AD205</f>
        <v>0</v>
      </c>
      <c r="AE205" s="52">
        <f>lipiec!AE205</f>
        <v>0</v>
      </c>
      <c r="AF205" s="52">
        <f>lipiec!AF205</f>
        <v>0</v>
      </c>
      <c r="AG205" s="52">
        <f>lipiec!AG205</f>
        <v>0</v>
      </c>
      <c r="AH205" s="53">
        <f>lipiec!AH205</f>
        <v>0</v>
      </c>
      <c r="AI205" s="54">
        <f>lipiec!AI205</f>
        <v>0</v>
      </c>
      <c r="AJ205" s="55">
        <f>lipiec!AJ205</f>
        <v>0</v>
      </c>
      <c r="AK205" s="188">
        <f t="shared" ref="AK205" si="3453">IF(OR($B205=$B211,AK208=0),0,ROUND((AL206+AQ210)/AK208,0))</f>
        <v>0</v>
      </c>
      <c r="AL205" s="51">
        <f t="shared" ref="AL205:AL206" si="3454">SUM(AM205:AS205)</f>
        <v>0</v>
      </c>
      <c r="AM205" s="52">
        <f>lipiec!AM205</f>
        <v>0</v>
      </c>
      <c r="AN205" s="52">
        <f>lipiec!AN205</f>
        <v>0</v>
      </c>
      <c r="AO205" s="52">
        <f>lipiec!AO205</f>
        <v>0</v>
      </c>
      <c r="AP205" s="52">
        <f>lipiec!AP205</f>
        <v>0</v>
      </c>
      <c r="AQ205" s="53">
        <f>lipiec!AQ205</f>
        <v>0</v>
      </c>
      <c r="AR205" s="54">
        <f>lipiec!AR205</f>
        <v>0</v>
      </c>
      <c r="AS205" s="55">
        <f>lipiec!AS205</f>
        <v>0</v>
      </c>
      <c r="AT205" s="188">
        <f t="shared" ref="AT205" si="3455">IF(OR($B205=$B211,AT208=0),0,ROUND((AU206+AZ210)/AT208,0))</f>
        <v>0</v>
      </c>
      <c r="AU205" s="51">
        <f t="shared" ref="AU205:AU206" si="3456">SUM(AV205:BB205)</f>
        <v>0</v>
      </c>
      <c r="AV205" s="52">
        <f t="shared" ref="AV205" si="3457">IF(SUM($AM$9:$AS$9)=SUM($AV$9:$BB$9),AM205,IF(AND(SUM($AV$9:$BB$9)&gt;42,SUM($AV$9:$BB$9)&lt;49),AM205,0))</f>
        <v>0</v>
      </c>
      <c r="AW205" s="52">
        <f t="shared" ref="AW205" si="3458">IF(SUM($AM$9:$AS$9)=SUM($AV$9:$BB$9),AN205,IF(AND(SUM($AV$9:$BB$9)&gt;42,SUM($AV$9:$BB$9)&lt;49),AN205,0))</f>
        <v>0</v>
      </c>
      <c r="AX205" s="52">
        <f t="shared" ref="AX205" si="3459">IF(SUM($AM$9:$AS$9)=SUM($AV$9:$BB$9),AO205,IF(AND(SUM($AV$9:$BB$9)&gt;42,SUM($AV$9:$BB$9)&lt;49),AO205,0))</f>
        <v>0</v>
      </c>
      <c r="AY205" s="52">
        <f t="shared" ref="AY205" si="3460">IF(SUM($AM$9:$AS$9)=SUM($AV$9:$BB$9),AP205,IF(AND(SUM($AV$9:$BB$9)&gt;42,SUM($AV$9:$BB$9)&lt;49),AP205,0))</f>
        <v>0</v>
      </c>
      <c r="AZ205" s="53">
        <f t="shared" ref="AZ205" si="3461">IF(SUM($AM$9:$AS$9)=SUM($AV$9:$BB$9),AQ205,IF(AND(SUM($AV$9:$BB$9)&gt;42,SUM($AV$9:$BB$9)&lt;49),AQ205,0))</f>
        <v>0</v>
      </c>
      <c r="BA205" s="54">
        <f t="shared" ref="BA205" si="3462">IF(SUM($AM$9:$AS$9)=SUM($AV$9:$BB$9),AR205,IF(AND(SUM($AV$9:$BB$9)&gt;42,SUM($AV$9:$BB$9)&lt;49),AR205,0))</f>
        <v>0</v>
      </c>
      <c r="BB205" s="55">
        <f t="shared" ref="BB205" si="3463">IF(SUM($AM$9:$AS$9)=SUM($AV$9:$BB$9),AS205,IF(AND(SUM($AV$9:$BB$9)&gt;42,SUM($AV$9:$BB$9)&lt;49),AS205,0))</f>
        <v>0</v>
      </c>
    </row>
    <row r="206" spans="1:54" ht="12.75" hidden="1" customHeight="1" x14ac:dyDescent="0.2">
      <c r="B206" s="93"/>
      <c r="C206" s="94"/>
      <c r="D206" s="95"/>
      <c r="E206" s="115"/>
      <c r="F206" s="140" t="b">
        <f t="shared" ref="F206" si="3464">IF($B199=$B205,OR(F200,G205&lt;F205),G205&lt;F205)</f>
        <v>0</v>
      </c>
      <c r="G206" s="189">
        <f t="shared" ref="G206" si="3465">IF(AND($B199=$B205,$B199&lt;&gt;"",$B199&lt;&gt;0),G205+G200,G205)</f>
        <v>18</v>
      </c>
      <c r="H206" s="120"/>
      <c r="I206" s="165">
        <f t="shared" si="3446"/>
        <v>0</v>
      </c>
      <c r="J206" s="194">
        <f t="shared" ref="J206" si="3466">7-COUNTIF(L205:R205,0)-COUNTIF(L205:R205,"")</f>
        <v>0</v>
      </c>
      <c r="K206" s="22">
        <f t="shared" si="3448"/>
        <v>0</v>
      </c>
      <c r="L206" s="35">
        <f t="shared" ref="L206:R206" si="3467">IF($B199=$B205,L205+L200,L205)</f>
        <v>0</v>
      </c>
      <c r="M206" s="35">
        <f t="shared" si="3467"/>
        <v>0</v>
      </c>
      <c r="N206" s="35">
        <f t="shared" si="3467"/>
        <v>0</v>
      </c>
      <c r="O206" s="35">
        <f t="shared" si="3467"/>
        <v>0</v>
      </c>
      <c r="P206" s="36">
        <f t="shared" si="3467"/>
        <v>0</v>
      </c>
      <c r="Q206" s="37">
        <f t="shared" si="3467"/>
        <v>0</v>
      </c>
      <c r="R206" s="38">
        <f t="shared" si="3467"/>
        <v>0</v>
      </c>
      <c r="S206" s="194">
        <f t="shared" ref="S206" si="3468">7-COUNTIF(U205:AA205,0)-COUNTIF(U205:AA205,"")</f>
        <v>0</v>
      </c>
      <c r="T206" s="22">
        <f t="shared" si="3450"/>
        <v>0</v>
      </c>
      <c r="U206" s="35">
        <f t="shared" ref="U206:AA206" si="3469">IF($B199=$B205,U205+U200,U205)</f>
        <v>0</v>
      </c>
      <c r="V206" s="35">
        <f t="shared" si="3469"/>
        <v>0</v>
      </c>
      <c r="W206" s="35">
        <f t="shared" si="3469"/>
        <v>0</v>
      </c>
      <c r="X206" s="35">
        <f t="shared" si="3469"/>
        <v>0</v>
      </c>
      <c r="Y206" s="36">
        <f t="shared" si="3469"/>
        <v>0</v>
      </c>
      <c r="Z206" s="37">
        <f t="shared" si="3469"/>
        <v>0</v>
      </c>
      <c r="AA206" s="38">
        <f t="shared" si="3469"/>
        <v>0</v>
      </c>
      <c r="AB206" s="194">
        <f t="shared" ref="AB206" si="3470">7-COUNTIF(AD205:AJ205,0)-COUNTIF(AD205:AJ205,"")</f>
        <v>0</v>
      </c>
      <c r="AC206" s="22">
        <f t="shared" si="3452"/>
        <v>0</v>
      </c>
      <c r="AD206" s="35">
        <f t="shared" ref="AD206:AJ206" si="3471">IF($B199=$B205,AD205+AD200,AD205)</f>
        <v>0</v>
      </c>
      <c r="AE206" s="35">
        <f t="shared" si="3471"/>
        <v>0</v>
      </c>
      <c r="AF206" s="35">
        <f t="shared" si="3471"/>
        <v>0</v>
      </c>
      <c r="AG206" s="35">
        <f t="shared" si="3471"/>
        <v>0</v>
      </c>
      <c r="AH206" s="36">
        <f t="shared" si="3471"/>
        <v>0</v>
      </c>
      <c r="AI206" s="37">
        <f t="shared" si="3471"/>
        <v>0</v>
      </c>
      <c r="AJ206" s="38">
        <f t="shared" si="3471"/>
        <v>0</v>
      </c>
      <c r="AK206" s="194">
        <f t="shared" ref="AK206" si="3472">7-COUNTIF(AM205:AS205,0)-COUNTIF(AM205:AS205,"")</f>
        <v>0</v>
      </c>
      <c r="AL206" s="22">
        <f t="shared" si="3454"/>
        <v>0</v>
      </c>
      <c r="AM206" s="35">
        <f t="shared" ref="AM206:AS206" si="3473">IF($B199=$B205,AM205+AM200,AM205)</f>
        <v>0</v>
      </c>
      <c r="AN206" s="35">
        <f t="shared" si="3473"/>
        <v>0</v>
      </c>
      <c r="AO206" s="35">
        <f t="shared" si="3473"/>
        <v>0</v>
      </c>
      <c r="AP206" s="35">
        <f t="shared" si="3473"/>
        <v>0</v>
      </c>
      <c r="AQ206" s="36">
        <f t="shared" si="3473"/>
        <v>0</v>
      </c>
      <c r="AR206" s="37">
        <f t="shared" si="3473"/>
        <v>0</v>
      </c>
      <c r="AS206" s="38">
        <f t="shared" si="3473"/>
        <v>0</v>
      </c>
      <c r="AT206" s="194">
        <f t="shared" ref="AT206" si="3474">7-COUNTIF(AV205:BB205,0)-COUNTIF(AV205:BB205,"")</f>
        <v>0</v>
      </c>
      <c r="AU206" s="22">
        <f t="shared" si="3456"/>
        <v>0</v>
      </c>
      <c r="AV206" s="35">
        <f t="shared" ref="AV206:BB206" si="3475">IF($B199=$B205,AV205+AV200,AV205)</f>
        <v>0</v>
      </c>
      <c r="AW206" s="35">
        <f t="shared" si="3475"/>
        <v>0</v>
      </c>
      <c r="AX206" s="35">
        <f t="shared" si="3475"/>
        <v>0</v>
      </c>
      <c r="AY206" s="35">
        <f t="shared" si="3475"/>
        <v>0</v>
      </c>
      <c r="AZ206" s="36">
        <f t="shared" si="3475"/>
        <v>0</v>
      </c>
      <c r="BA206" s="37">
        <f t="shared" si="3475"/>
        <v>0</v>
      </c>
      <c r="BB206" s="38">
        <f t="shared" si="3475"/>
        <v>0</v>
      </c>
    </row>
    <row r="207" spans="1:54" ht="15" hidden="1" customHeight="1" x14ac:dyDescent="0.2">
      <c r="B207" s="116"/>
      <c r="C207" s="117"/>
      <c r="D207" s="118"/>
      <c r="E207" s="119"/>
      <c r="F207" s="92"/>
      <c r="G207" s="190">
        <f t="shared" ref="G207" si="3476">IF(AND($B199=$B205,$B199&lt;&gt;"",$B199&lt;&gt;0),F205+G201,F205)</f>
        <v>18</v>
      </c>
      <c r="H207" s="121"/>
      <c r="I207" s="165">
        <f t="shared" si="3446"/>
        <v>0</v>
      </c>
      <c r="J207" s="195">
        <f t="shared" ref="J207" si="3477">IF($B205=$B199,COUNTIF(L207:R207,0),COUNTIF(L208:R208,0)+COUNTIF(L208:R208,""))</f>
        <v>7</v>
      </c>
      <c r="K207" s="39">
        <f t="shared" ref="K207:R207" si="3478">IF($B199=$B205,K208+K201,K208)</f>
        <v>0</v>
      </c>
      <c r="L207" s="40">
        <f t="shared" si="3478"/>
        <v>0</v>
      </c>
      <c r="M207" s="40">
        <f t="shared" si="3478"/>
        <v>0</v>
      </c>
      <c r="N207" s="40">
        <f t="shared" si="3478"/>
        <v>0</v>
      </c>
      <c r="O207" s="40">
        <f t="shared" si="3478"/>
        <v>0</v>
      </c>
      <c r="P207" s="41">
        <f t="shared" si="3478"/>
        <v>0</v>
      </c>
      <c r="Q207" s="42">
        <f t="shared" si="3478"/>
        <v>0</v>
      </c>
      <c r="R207" s="43">
        <f t="shared" si="3478"/>
        <v>0</v>
      </c>
      <c r="S207" s="195">
        <f t="shared" ref="S207" si="3479">IF($B205=$B199,COUNTIF(U207:AA207,0),COUNTIF(U208:AA208,0)+COUNTIF(U208:AA208,""))</f>
        <v>7</v>
      </c>
      <c r="T207" s="39">
        <f t="shared" ref="T207:AA207" si="3480">IF($B199=$B205,T208+T201,T208)</f>
        <v>0</v>
      </c>
      <c r="U207" s="40">
        <f t="shared" si="3480"/>
        <v>0</v>
      </c>
      <c r="V207" s="40">
        <f t="shared" si="3480"/>
        <v>0</v>
      </c>
      <c r="W207" s="40">
        <f t="shared" si="3480"/>
        <v>0</v>
      </c>
      <c r="X207" s="40">
        <f t="shared" si="3480"/>
        <v>0</v>
      </c>
      <c r="Y207" s="41">
        <f t="shared" si="3480"/>
        <v>0</v>
      </c>
      <c r="Z207" s="42">
        <f t="shared" si="3480"/>
        <v>0</v>
      </c>
      <c r="AA207" s="43">
        <f t="shared" si="3480"/>
        <v>0</v>
      </c>
      <c r="AB207" s="195">
        <f t="shared" ref="AB207" si="3481">IF($B205=$B199,COUNTIF(AD207:AJ207,0),COUNTIF(AD208:AJ208,0)+COUNTIF(AD208:AJ208,""))</f>
        <v>7</v>
      </c>
      <c r="AC207" s="39">
        <f t="shared" ref="AC207:AJ207" si="3482">IF($B199=$B205,AC208+AC201,AC208)</f>
        <v>0</v>
      </c>
      <c r="AD207" s="40">
        <f t="shared" si="3482"/>
        <v>0</v>
      </c>
      <c r="AE207" s="40">
        <f t="shared" si="3482"/>
        <v>0</v>
      </c>
      <c r="AF207" s="40">
        <f t="shared" si="3482"/>
        <v>0</v>
      </c>
      <c r="AG207" s="40">
        <f t="shared" si="3482"/>
        <v>0</v>
      </c>
      <c r="AH207" s="41">
        <f t="shared" si="3482"/>
        <v>0</v>
      </c>
      <c r="AI207" s="42">
        <f t="shared" si="3482"/>
        <v>0</v>
      </c>
      <c r="AJ207" s="43">
        <f t="shared" si="3482"/>
        <v>0</v>
      </c>
      <c r="AK207" s="195">
        <f t="shared" ref="AK207" si="3483">IF($B205=$B199,COUNTIF(AM207:AS207,0),COUNTIF(AM208:AS208,0)+COUNTIF(AM208:AS208,""))</f>
        <v>7</v>
      </c>
      <c r="AL207" s="39">
        <f t="shared" ref="AL207:AS207" si="3484">IF($B199=$B205,AL208+AL201,AL208)</f>
        <v>0</v>
      </c>
      <c r="AM207" s="40">
        <f t="shared" si="3484"/>
        <v>0</v>
      </c>
      <c r="AN207" s="40">
        <f t="shared" si="3484"/>
        <v>0</v>
      </c>
      <c r="AO207" s="40">
        <f t="shared" si="3484"/>
        <v>0</v>
      </c>
      <c r="AP207" s="40">
        <f t="shared" si="3484"/>
        <v>0</v>
      </c>
      <c r="AQ207" s="41">
        <f t="shared" si="3484"/>
        <v>0</v>
      </c>
      <c r="AR207" s="42">
        <f t="shared" si="3484"/>
        <v>0</v>
      </c>
      <c r="AS207" s="43">
        <f t="shared" si="3484"/>
        <v>0</v>
      </c>
      <c r="AT207" s="195">
        <f t="shared" ref="AT207" si="3485">IF($B205=$B199,COUNTIF(AV207:BB207,0),COUNTIF(AV208:BB208,0)+COUNTIF(AV208:BB208,""))</f>
        <v>7</v>
      </c>
      <c r="AU207" s="39">
        <f t="shared" ref="AU207:BB207" si="3486">IF($B199=$B205,AU208+AU201,AU208)</f>
        <v>0</v>
      </c>
      <c r="AV207" s="40">
        <f t="shared" si="3486"/>
        <v>0</v>
      </c>
      <c r="AW207" s="40">
        <f t="shared" si="3486"/>
        <v>0</v>
      </c>
      <c r="AX207" s="40">
        <f t="shared" si="3486"/>
        <v>0</v>
      </c>
      <c r="AY207" s="40">
        <f t="shared" si="3486"/>
        <v>0</v>
      </c>
      <c r="AZ207" s="41">
        <f t="shared" si="3486"/>
        <v>0</v>
      </c>
      <c r="BA207" s="42">
        <f t="shared" si="3486"/>
        <v>0</v>
      </c>
      <c r="BB207" s="43">
        <f t="shared" si="3486"/>
        <v>0</v>
      </c>
    </row>
    <row r="208" spans="1:54" ht="15.75" customHeight="1" x14ac:dyDescent="0.2">
      <c r="A208" s="1">
        <f t="shared" ref="A208" si="3487">A205</f>
        <v>0</v>
      </c>
      <c r="B208" s="313">
        <f t="shared" ref="B208" si="3488">B202+1</f>
        <v>32</v>
      </c>
      <c r="C208" s="314"/>
      <c r="D208" s="314"/>
      <c r="E208" s="314"/>
      <c r="F208" s="31"/>
      <c r="G208" s="183"/>
      <c r="H208" s="122">
        <f t="shared" ref="H208" si="3489">5-COUNTIF(AU205,0)-COUNTIF(AL205,0)-COUNTIF(AC205,0)-COUNTIF(T205,0)-COUNTIF(K205,0)</f>
        <v>0</v>
      </c>
      <c r="I208" s="165">
        <f t="shared" si="3446"/>
        <v>0</v>
      </c>
      <c r="J208" s="187">
        <f t="shared" ref="J208" si="3490">IF($B205=$B199,J202+IF($F205&lt;&gt;$G205,(K205+$G207-$G206)/$F205,K205/$F205),IF($F205&lt;&gt;G205,(K205+$G207-$G206)/$F205,K205/$F205))</f>
        <v>0</v>
      </c>
      <c r="K208" s="7">
        <f t="shared" ref="K208:K209" si="3491">SUM(L208:R208)</f>
        <v>0</v>
      </c>
      <c r="L208" s="26">
        <f t="shared" ref="L208:R208" si="3492">L205</f>
        <v>0</v>
      </c>
      <c r="M208" s="26">
        <f t="shared" si="3492"/>
        <v>0</v>
      </c>
      <c r="N208" s="26">
        <f t="shared" si="3492"/>
        <v>0</v>
      </c>
      <c r="O208" s="26">
        <f t="shared" si="3492"/>
        <v>0</v>
      </c>
      <c r="P208" s="26">
        <f t="shared" si="3492"/>
        <v>0</v>
      </c>
      <c r="Q208" s="29">
        <f t="shared" si="3492"/>
        <v>0</v>
      </c>
      <c r="R208" s="23">
        <f t="shared" si="3492"/>
        <v>0</v>
      </c>
      <c r="S208" s="187">
        <f t="shared" ref="S208" si="3493">IF($B205=$B199,S202+IF($F205&lt;&gt;$G205,(T205+$G207-$G206)/$F205,T205/$F205),IF($F205&lt;&gt;P205,(T205+$G207-$G206)/$F205,T205/$F205))</f>
        <v>0</v>
      </c>
      <c r="T208" s="7">
        <f t="shared" ref="T208:T209" si="3494">SUM(U208:AA208)</f>
        <v>0</v>
      </c>
      <c r="U208" s="26">
        <f t="shared" ref="U208:AA208" si="3495">U205</f>
        <v>0</v>
      </c>
      <c r="V208" s="26">
        <f t="shared" si="3495"/>
        <v>0</v>
      </c>
      <c r="W208" s="26">
        <f t="shared" si="3495"/>
        <v>0</v>
      </c>
      <c r="X208" s="26">
        <f t="shared" si="3495"/>
        <v>0</v>
      </c>
      <c r="Y208" s="113">
        <f t="shared" si="3495"/>
        <v>0</v>
      </c>
      <c r="Z208" s="29">
        <f t="shared" si="3495"/>
        <v>0</v>
      </c>
      <c r="AA208" s="23">
        <f t="shared" si="3495"/>
        <v>0</v>
      </c>
      <c r="AB208" s="187">
        <f t="shared" ref="AB208" si="3496">IF($B205=$B199,AB202+IF($F205&lt;&gt;$G205,(AC205+$G207-$G206)/$F205,AC205/$F205),IF($F205&lt;&gt;Y205,(AC205+$G207-$G206)/$F205,AC205/$F205))</f>
        <v>0</v>
      </c>
      <c r="AC208" s="7">
        <f t="shared" ref="AC208:AC209" si="3497">SUM(AD208:AJ208)</f>
        <v>0</v>
      </c>
      <c r="AD208" s="26">
        <f t="shared" ref="AD208:AJ208" si="3498">AD205</f>
        <v>0</v>
      </c>
      <c r="AE208" s="26">
        <f t="shared" si="3498"/>
        <v>0</v>
      </c>
      <c r="AF208" s="26">
        <f t="shared" si="3498"/>
        <v>0</v>
      </c>
      <c r="AG208" s="26">
        <f t="shared" si="3498"/>
        <v>0</v>
      </c>
      <c r="AH208" s="113">
        <f t="shared" si="3498"/>
        <v>0</v>
      </c>
      <c r="AI208" s="29">
        <f t="shared" si="3498"/>
        <v>0</v>
      </c>
      <c r="AJ208" s="23">
        <f t="shared" si="3498"/>
        <v>0</v>
      </c>
      <c r="AK208" s="187">
        <f t="shared" ref="AK208" si="3499">IF($B205=$B199,AK202+IF($F205&lt;&gt;$G205,(AL205+$G207-$G206)/$F205,AL205/$F205),IF($F205&lt;&gt;AH205,(AL205+$G207-$G206)/$F205,AL205/$F205))</f>
        <v>0</v>
      </c>
      <c r="AL208" s="7">
        <f t="shared" ref="AL208:AL209" si="3500">SUM(AM208:AS208)</f>
        <v>0</v>
      </c>
      <c r="AM208" s="26">
        <f t="shared" ref="AM208:AS208" si="3501">AM205</f>
        <v>0</v>
      </c>
      <c r="AN208" s="26">
        <f t="shared" si="3501"/>
        <v>0</v>
      </c>
      <c r="AO208" s="26">
        <f t="shared" si="3501"/>
        <v>0</v>
      </c>
      <c r="AP208" s="26">
        <f t="shared" si="3501"/>
        <v>0</v>
      </c>
      <c r="AQ208" s="113">
        <f t="shared" si="3501"/>
        <v>0</v>
      </c>
      <c r="AR208" s="29">
        <f t="shared" si="3501"/>
        <v>0</v>
      </c>
      <c r="AS208" s="23">
        <f t="shared" si="3501"/>
        <v>0</v>
      </c>
      <c r="AT208" s="187">
        <f t="shared" ref="AT208" si="3502">IF($B205=$B199,AT202+IF($F205&lt;&gt;$G205,(AU205+$G207-$G206)/$F205,AU205/$F205),IF($F205&lt;&gt;AQ205,(AU205+$G207-$G206)/$F205,AU205/$F205))</f>
        <v>0</v>
      </c>
      <c r="AU208" s="7">
        <f t="shared" ref="AU208:AU209" si="3503">SUM(AV208:BB208)</f>
        <v>0</v>
      </c>
      <c r="AV208" s="6">
        <f t="shared" ref="AV208" si="3504">IF(SUM($AM$9:$AS$9)=SUM($AV$9:$BB$9),AV205,IF(AND(SUM($AV$9:$BB$9)&gt;42,SUM($AV$9:$BB$9)&lt;49),AV205,0))</f>
        <v>0</v>
      </c>
      <c r="AW208" s="6">
        <f t="shared" ref="AW208:BB208" si="3505">IF(SUM($AM$9:$AS$9)=SUM($AV$9:$BB$9),AW205,IF(AND(SUM($AV$9:$BB$9)&gt;42,SUM($AV$9:$BB$9)&lt;49),AW205,0))</f>
        <v>0</v>
      </c>
      <c r="AX208" s="6">
        <f t="shared" si="3505"/>
        <v>0</v>
      </c>
      <c r="AY208" s="6">
        <f t="shared" si="3505"/>
        <v>0</v>
      </c>
      <c r="AZ208" s="26">
        <f t="shared" si="3505"/>
        <v>0</v>
      </c>
      <c r="BA208" s="29">
        <f t="shared" si="3505"/>
        <v>0</v>
      </c>
      <c r="BB208" s="23">
        <f t="shared" si="3505"/>
        <v>0</v>
      </c>
    </row>
    <row r="209" spans="1:54" ht="15.75" customHeight="1" x14ac:dyDescent="0.2">
      <c r="A209" s="1">
        <f t="shared" ref="A209:A210" si="3506">A208</f>
        <v>0</v>
      </c>
      <c r="B209" s="313"/>
      <c r="C209" s="314"/>
      <c r="D209" s="314"/>
      <c r="E209" s="314"/>
      <c r="F209" s="31"/>
      <c r="G209" s="183"/>
      <c r="H209" s="123">
        <f t="shared" ref="H209" si="3507">IF($B205=$B199,H203+F209,$F209)</f>
        <v>0</v>
      </c>
      <c r="I209" s="165">
        <f t="shared" si="3446"/>
        <v>0</v>
      </c>
      <c r="J209" s="141">
        <f t="shared" ref="J209" si="3508">IF($H208=0,0,IF($B199=$B205,IF($H210&gt;0,$H210+J203,K205+J203),IF($H210&gt;0,$H210,K205)))</f>
        <v>0</v>
      </c>
      <c r="K209" s="7">
        <f t="shared" si="3491"/>
        <v>0</v>
      </c>
      <c r="L209" s="6"/>
      <c r="M209" s="6"/>
      <c r="N209" s="6"/>
      <c r="O209" s="6"/>
      <c r="P209" s="26"/>
      <c r="Q209" s="29"/>
      <c r="R209" s="23"/>
      <c r="S209" s="141">
        <f t="shared" ref="S209" si="3509">IF($H208=0,0,IF($B199=$B205,IF($H210&gt;0,$H210+S203,T205+S203),IF($H210&gt;0,$H210,T205)))</f>
        <v>0</v>
      </c>
      <c r="T209" s="7">
        <f t="shared" si="3494"/>
        <v>0</v>
      </c>
      <c r="U209" s="6"/>
      <c r="V209" s="6"/>
      <c r="W209" s="6"/>
      <c r="X209" s="6"/>
      <c r="Y209" s="26"/>
      <c r="Z209" s="29"/>
      <c r="AA209" s="23"/>
      <c r="AB209" s="141">
        <f t="shared" ref="AB209" si="3510">IF($H208=0,0,IF($B199=$B205,IF($H210&gt;0,$H210+AB203,AC205+AB203),IF($H210&gt;0,$H210,AC205)))</f>
        <v>0</v>
      </c>
      <c r="AC209" s="7">
        <f t="shared" si="3497"/>
        <v>0</v>
      </c>
      <c r="AD209" s="6"/>
      <c r="AE209" s="6"/>
      <c r="AF209" s="6"/>
      <c r="AG209" s="6"/>
      <c r="AH209" s="26"/>
      <c r="AI209" s="29"/>
      <c r="AJ209" s="23"/>
      <c r="AK209" s="141">
        <f t="shared" ref="AK209" si="3511">IF($H208=0,0,IF($B199=$B205,IF($H210&gt;0,$H210+AK203,AL205+AK203),IF($H210&gt;0,$H210,AL205)))</f>
        <v>0</v>
      </c>
      <c r="AL209" s="7">
        <f t="shared" si="3500"/>
        <v>0</v>
      </c>
      <c r="AM209" s="6"/>
      <c r="AN209" s="6"/>
      <c r="AO209" s="6"/>
      <c r="AP209" s="6"/>
      <c r="AQ209" s="26"/>
      <c r="AR209" s="29"/>
      <c r="AS209" s="23"/>
      <c r="AT209" s="141">
        <f t="shared" ref="AT209" si="3512">IF($H208=0,0,IF($B199=$B205,IF($H210&gt;0,$H210+AT203,AU205+AT203),IF($H210&gt;0,$H210,AU205)))</f>
        <v>0</v>
      </c>
      <c r="AU209" s="7">
        <f t="shared" si="3503"/>
        <v>0</v>
      </c>
      <c r="AV209" s="6"/>
      <c r="AW209" s="6"/>
      <c r="AX209" s="6"/>
      <c r="AY209" s="6"/>
      <c r="AZ209" s="26"/>
      <c r="BA209" s="29"/>
      <c r="BB209" s="23"/>
    </row>
    <row r="210" spans="1:54" ht="18.75" customHeight="1" thickBot="1" x14ac:dyDescent="0.25">
      <c r="A210" s="1">
        <f t="shared" si="3506"/>
        <v>0</v>
      </c>
      <c r="B210" s="323" t="str">
        <f>IF(B205="",Wydruk!$AE$6,IF(J206=0,Wydruk!$AE$7,IF(AND(G206&lt;G207,B205&lt;&gt;$B211),Wydruk!$AE$13,IF(AND($B205=$B199,$B205&lt;&gt;$B211),IF(OR(OR(J210&lt;4,J210&gt;5),OR(S210&lt;4,S210&gt;5),OR(AB210&lt;4,AB210&gt;5),OR(AK210&lt;4,AK210&gt;5),OR(AND(AT210&lt;4,AT210&gt;0),AT210&gt;5)),Wydruk!$AE$8,Wydruk!$AE$9),IF($B205=$B211,IF($F209&lt;&gt;0,Wydruk!$AE$12,Wydruk!$AE$10),IF(OR(OR(J206&lt;4,J206&gt;5),OR(S206&lt;4,S206&gt;5),OR(AB206&lt;4,AB206&gt;5),OR(AK206&lt;4,AK206&gt;5),OR(AND(AT206&lt;4,AT206&gt;0),AT206&gt;5)),Wydruk!$AE$8,Wydruk!$AE$11))))))</f>
        <v>Uzupełnij liczby godzin tygodniowego planu</v>
      </c>
      <c r="C210" s="324"/>
      <c r="D210" s="324"/>
      <c r="E210" s="324"/>
      <c r="F210" s="173">
        <f>lipiec!F210</f>
        <v>0</v>
      </c>
      <c r="G210" s="184">
        <f>lipiec!G210</f>
        <v>0</v>
      </c>
      <c r="H210" s="191">
        <f t="shared" ref="H210" si="3513">IF(OR($G210=0,$F210=0,$G210="",$F210=""),0,$G210/$F210)</f>
        <v>0</v>
      </c>
      <c r="I210" s="193"/>
      <c r="J210" s="176">
        <f t="shared" ref="J210" si="3514">IF($B199=$B205,IF(L205+L200&gt;0,1,0)+IF(M205+M200&gt;0,1,0)+IF(N205+N200&gt;0,1,0)+IF(O205+O200&gt;0,1,0)+IF(P205+P200&gt;0,1,0)+IF(Q205+Q200&gt;0,1,0)+IF(R205+R200&gt;0,1,0),J206)</f>
        <v>0</v>
      </c>
      <c r="K210" s="133">
        <f t="shared" ref="K210" si="3515">IF(OR($B205=$B211,J210=0,(K206-Q210+O210)&lt;=0),0,(K206-Q210+O210)/J210)</f>
        <v>0</v>
      </c>
      <c r="L210" s="137">
        <f t="shared" ref="L210" si="3516">IF(K210*(7-J207)&lt;=0,0,K210*(7-J207))</f>
        <v>0</v>
      </c>
      <c r="M210" s="311">
        <f t="shared" ref="M210" si="3517">ROUND(IF(OR(K207-K210*(7-J207)+P210&lt;0,$B205=$B211,K210&lt;=0,K207=0),0,IF(K207-K210*(7-J207)+P210&gt;Q210-O210+P210,Q210-O210+P210,K207-K210*(7-J207)+P210)),1)</f>
        <v>0</v>
      </c>
      <c r="N210" s="312"/>
      <c r="O210" s="139">
        <f t="shared" ref="O210" si="3518">IF(OR($B205=$B211,J206=0),0,IF($B205=$B199,J205,$F205))</f>
        <v>0</v>
      </c>
      <c r="P210" s="30">
        <f t="shared" ref="P210" si="3519">IF(OR($B205=$B211,J210=0),0,$G207-$G206)</f>
        <v>0</v>
      </c>
      <c r="Q210" s="134">
        <f t="shared" ref="Q210" si="3520">IF(OR($B205=$B211,J210=0),0,J209)</f>
        <v>0</v>
      </c>
      <c r="R210" s="138">
        <f t="shared" ref="R210" si="3521">IF($B205=$B211,0,K207)</f>
        <v>0</v>
      </c>
      <c r="S210" s="176">
        <f t="shared" ref="S210" si="3522">IF($B199=$B205,IF(U205+U200&gt;0,1,0)+IF(V205+V200&gt;0,1,0)+IF(W205+W200&gt;0,1,0)+IF(X205+X200&gt;0,1,0)+IF(Y205+Y200&gt;0,1,0)+IF(Z205+Z200&gt;0,1,0)+IF(AA205+AA200&gt;0,1,0),S206)</f>
        <v>0</v>
      </c>
      <c r="T210" s="133">
        <f t="shared" ref="T210" si="3523">IF(OR($B205=$B211,S210=0,(T206-Z210+X210)&lt;=0),0,(T206-Z210+X210)/S210)</f>
        <v>0</v>
      </c>
      <c r="U210" s="137">
        <f t="shared" ref="U210" si="3524">IF(T210*(7-S207)&lt;=0,0,T210*(7-S207))</f>
        <v>0</v>
      </c>
      <c r="V210" s="311">
        <f t="shared" ref="V210" si="3525">ROUND(IF(OR(T207-T210*(7-S207)+Y210&lt;0,$B205=$B211,T210&lt;=0,T207=0),0,IF(T207-T210*(7-S207)+Y210&gt;Z210-X210+Y210,Z210-X210+Y210,T207-T210*(7-S207)+Y210)),1)</f>
        <v>0</v>
      </c>
      <c r="W210" s="312"/>
      <c r="X210" s="139">
        <f t="shared" ref="X210" si="3526">IF(OR($B205=$B211,S206=0),0,IF($B205=$B199,S205,$F205))</f>
        <v>0</v>
      </c>
      <c r="Y210" s="30">
        <f t="shared" ref="Y210" si="3527">IF(OR($B205=$B211,S210=0),0,$G207-$G206)</f>
        <v>0</v>
      </c>
      <c r="Z210" s="134">
        <f t="shared" ref="Z210" si="3528">IF(OR($B205=$B211,S210=0),0,S209)</f>
        <v>0</v>
      </c>
      <c r="AA210" s="138">
        <f t="shared" ref="AA210" si="3529">IF($B205=$B211,0,T207)</f>
        <v>0</v>
      </c>
      <c r="AB210" s="176">
        <f t="shared" ref="AB210" si="3530">IF($B199=$B205,IF(AD205+AD200&gt;0,1,0)+IF(AE205+AE200&gt;0,1,0)+IF(AF205+AF200&gt;0,1,0)+IF(AG205+AG200&gt;0,1,0)+IF(AH205+AH200&gt;0,1,0)+IF(AI205+AI200&gt;0,1,0)+IF(AJ205+AJ200&gt;0,1,0),AB206)</f>
        <v>0</v>
      </c>
      <c r="AC210" s="133">
        <f t="shared" ref="AC210" si="3531">IF(OR($B205=$B211,AB210=0,(AC206-AI210+AG210)&lt;=0),0,(AC206-AI210+AG210)/AB210)</f>
        <v>0</v>
      </c>
      <c r="AD210" s="137">
        <f t="shared" ref="AD210" si="3532">IF(AC210*(7-AB207)&lt;=0,0,AC210*(7-AB207))</f>
        <v>0</v>
      </c>
      <c r="AE210" s="311">
        <f t="shared" ref="AE210" si="3533">ROUND(IF(OR(AC207-AC210*(7-AB207)+AH210&lt;0,$B205=$B211,AC210&lt;=0,AC207=0),0,IF(AC207-AC210*(7-AB207)+AH210&gt;AI210-AG210+AH210,AI210-AG210+AH210,AC207-AC210*(7-AB207)+AH210)),1)</f>
        <v>0</v>
      </c>
      <c r="AF210" s="312"/>
      <c r="AG210" s="139">
        <f t="shared" ref="AG210" si="3534">IF(OR($B205=$B211,AB206=0),0,IF($B205=$B199,AB205,$F205))</f>
        <v>0</v>
      </c>
      <c r="AH210" s="30">
        <f t="shared" ref="AH210" si="3535">IF(OR($B205=$B211,AB210=0),0,$G207-$G206)</f>
        <v>0</v>
      </c>
      <c r="AI210" s="134">
        <f t="shared" ref="AI210" si="3536">IF(OR($B205=$B211,AB210=0),0,AB209)</f>
        <v>0</v>
      </c>
      <c r="AJ210" s="138">
        <f t="shared" ref="AJ210" si="3537">IF($B205=$B211,0,AC207)</f>
        <v>0</v>
      </c>
      <c r="AK210" s="176">
        <f t="shared" ref="AK210" si="3538">IF($B199=$B205,IF(AM205+AM200&gt;0,1,0)+IF(AN205+AN200&gt;0,1,0)+IF(AO205+AO200&gt;0,1,0)+IF(AP205+AP200&gt;0,1,0)+IF(AQ205+AQ200&gt;0,1,0)+IF(AR205+AR200&gt;0,1,0)+IF(AS205+AS200&gt;0,1,0),AK206)</f>
        <v>0</v>
      </c>
      <c r="AL210" s="133">
        <f t="shared" ref="AL210" si="3539">IF(OR($B205=$B211,AK210=0,(AL206-AR210+AP210)&lt;=0),0,(AL206-AR210+AP210)/AK210)</f>
        <v>0</v>
      </c>
      <c r="AM210" s="137">
        <f t="shared" ref="AM210" si="3540">IF(AL210*(7-AK207)&lt;=0,0,AL210*(7-AK207))</f>
        <v>0</v>
      </c>
      <c r="AN210" s="311">
        <f t="shared" ref="AN210" si="3541">ROUND(IF(OR(AL207-AL210*(7-AK207)+AQ210&lt;0,$B205=$B211,AL210&lt;=0,AL207=0),0,IF(AL207-AL210*(7-AK207)+AQ210&gt;AR210-AP210+AQ210,AR210-AP210+AQ210,AL207-AL210*(7-AK207)+AQ210)),1)</f>
        <v>0</v>
      </c>
      <c r="AO210" s="312"/>
      <c r="AP210" s="139">
        <f t="shared" ref="AP210" si="3542">IF(OR($B205=$B211,AK206=0),0,IF($B205=$B199,AK205,$F205))</f>
        <v>0</v>
      </c>
      <c r="AQ210" s="30">
        <f t="shared" ref="AQ210" si="3543">IF(OR($B205=$B211,AK210=0),0,$G207-$G206)</f>
        <v>0</v>
      </c>
      <c r="AR210" s="134">
        <f t="shared" ref="AR210" si="3544">IF(OR($B205=$B211,AK210=0),0,AK209)</f>
        <v>0</v>
      </c>
      <c r="AS210" s="138">
        <f t="shared" ref="AS210" si="3545">IF($B205=$B211,0,AL207)</f>
        <v>0</v>
      </c>
      <c r="AT210" s="176">
        <f t="shared" ref="AT210" si="3546">IF($B199=$B205,IF(AV205+AV200&gt;0,1,0)+IF(AW205+AW200&gt;0,1,0)+IF(AX205+AX200&gt;0,1,0)+IF(AY205+AY200&gt;0,1,0)+IF(AZ205+AZ200&gt;0,1,0)+IF(BA205+BA200&gt;0,1,0)+IF(BB205+BB200&gt;0,1,0),AT206)</f>
        <v>0</v>
      </c>
      <c r="AU210" s="133">
        <f t="shared" ref="AU210" si="3547">IF(OR($B205=$B211,AT210=0,(AU206-BA210+AY210)&lt;=0),0,(AU206-BA210+AY210)/AT210)</f>
        <v>0</v>
      </c>
      <c r="AV210" s="137">
        <f t="shared" ref="AV210" si="3548">IF(AU210*(7-AT207)&lt;=0,0,AU210*(7-AT207))</f>
        <v>0</v>
      </c>
      <c r="AW210" s="311">
        <f t="shared" ref="AW210" si="3549">ROUND(IF(OR(AU207-AU210*(7-AT207)+AZ210&lt;0,$B205=$B211,AU210&lt;=0,AU207=0),0,IF(AU207-AU210*(7-AT207)+AZ210&gt;BA210-AY210+AZ210,BA210-AY210+AZ210,AU207-AU210*(7-AT207)+AZ210)),1)</f>
        <v>0</v>
      </c>
      <c r="AX210" s="312"/>
      <c r="AY210" s="139">
        <f t="shared" ref="AY210" si="3550">IF(OR($B205=$B211,AT206=0),0,IF($B205=$B199,AT205,$F205))</f>
        <v>0</v>
      </c>
      <c r="AZ210" s="30">
        <f t="shared" ref="AZ210" si="3551">IF(OR($B205=$B211,AT210=0),0,$G207-$G206)</f>
        <v>0</v>
      </c>
      <c r="BA210" s="134">
        <f t="shared" ref="BA210" si="3552">IF(OR($B205=$B211,AT210=0),0,AT209)</f>
        <v>0</v>
      </c>
      <c r="BB210" s="138">
        <f t="shared" ref="BB210" si="3553">IF($B205=$B211,0,AU207)</f>
        <v>0</v>
      </c>
    </row>
    <row r="211" spans="1:54" ht="15.75" x14ac:dyDescent="0.2">
      <c r="A211" s="1">
        <f t="shared" ref="A211" si="3554">IF(B211="","1. Niewypełnione",B211)</f>
        <v>0</v>
      </c>
      <c r="B211" s="320">
        <f>lipiec!B211</f>
        <v>0</v>
      </c>
      <c r="C211" s="321">
        <f>lipiec!C211</f>
        <v>0</v>
      </c>
      <c r="D211" s="321">
        <f>lipiec!D211</f>
        <v>0</v>
      </c>
      <c r="E211" s="321">
        <f>lipiec!E211</f>
        <v>0</v>
      </c>
      <c r="F211" s="177">
        <f>lipiec!F211</f>
        <v>18</v>
      </c>
      <c r="G211" s="185">
        <f>lipiec!G211</f>
        <v>18</v>
      </c>
      <c r="H211" s="177"/>
      <c r="I211" s="192">
        <f t="shared" ref="I211:I215" si="3555">K211+T211+AC211+AL211+AU211</f>
        <v>0</v>
      </c>
      <c r="J211" s="186">
        <f t="shared" ref="J211" si="3556">IF(OR($B211=$B217,J214=0),0,ROUND((K212+P216)/J214,0))</f>
        <v>0</v>
      </c>
      <c r="K211" s="51">
        <f t="shared" ref="K211:K212" si="3557">SUM(L211:R211)</f>
        <v>0</v>
      </c>
      <c r="L211" s="52">
        <f>lipiec!L211</f>
        <v>0</v>
      </c>
      <c r="M211" s="52">
        <f>lipiec!M211</f>
        <v>0</v>
      </c>
      <c r="N211" s="52">
        <f>lipiec!N211</f>
        <v>0</v>
      </c>
      <c r="O211" s="52">
        <f>lipiec!O211</f>
        <v>0</v>
      </c>
      <c r="P211" s="53">
        <f>lipiec!P211</f>
        <v>0</v>
      </c>
      <c r="Q211" s="54">
        <f>lipiec!Q211</f>
        <v>0</v>
      </c>
      <c r="R211" s="55">
        <f>lipiec!R211</f>
        <v>0</v>
      </c>
      <c r="S211" s="188">
        <f t="shared" ref="S211" si="3558">IF(OR($B211=$B217,S214=0),0,ROUND((T212+Y216)/S214,0))</f>
        <v>0</v>
      </c>
      <c r="T211" s="51">
        <f t="shared" ref="T211:T212" si="3559">SUM(U211:AA211)</f>
        <v>0</v>
      </c>
      <c r="U211" s="52">
        <f>lipiec!U211</f>
        <v>0</v>
      </c>
      <c r="V211" s="52">
        <f>lipiec!V211</f>
        <v>0</v>
      </c>
      <c r="W211" s="52">
        <f>lipiec!W211</f>
        <v>0</v>
      </c>
      <c r="X211" s="52">
        <f>lipiec!X211</f>
        <v>0</v>
      </c>
      <c r="Y211" s="53">
        <f>lipiec!Y211</f>
        <v>0</v>
      </c>
      <c r="Z211" s="54">
        <f>lipiec!Z211</f>
        <v>0</v>
      </c>
      <c r="AA211" s="55">
        <f>lipiec!AA211</f>
        <v>0</v>
      </c>
      <c r="AB211" s="188">
        <f t="shared" ref="AB211" si="3560">IF(OR($B211=$B217,AB214=0),0,ROUND((AC212+AH216)/AB214,0))</f>
        <v>0</v>
      </c>
      <c r="AC211" s="51">
        <f t="shared" ref="AC211:AC212" si="3561">SUM(AD211:AJ211)</f>
        <v>0</v>
      </c>
      <c r="AD211" s="52">
        <f>lipiec!AD211</f>
        <v>0</v>
      </c>
      <c r="AE211" s="52">
        <f>lipiec!AE211</f>
        <v>0</v>
      </c>
      <c r="AF211" s="52">
        <f>lipiec!AF211</f>
        <v>0</v>
      </c>
      <c r="AG211" s="52">
        <f>lipiec!AG211</f>
        <v>0</v>
      </c>
      <c r="AH211" s="53">
        <f>lipiec!AH211</f>
        <v>0</v>
      </c>
      <c r="AI211" s="54">
        <f>lipiec!AI211</f>
        <v>0</v>
      </c>
      <c r="AJ211" s="55">
        <f>lipiec!AJ211</f>
        <v>0</v>
      </c>
      <c r="AK211" s="188">
        <f t="shared" ref="AK211" si="3562">IF(OR($B211=$B217,AK214=0),0,ROUND((AL212+AQ216)/AK214,0))</f>
        <v>0</v>
      </c>
      <c r="AL211" s="51">
        <f t="shared" ref="AL211:AL212" si="3563">SUM(AM211:AS211)</f>
        <v>0</v>
      </c>
      <c r="AM211" s="52">
        <f>lipiec!AM211</f>
        <v>0</v>
      </c>
      <c r="AN211" s="52">
        <f>lipiec!AN211</f>
        <v>0</v>
      </c>
      <c r="AO211" s="52">
        <f>lipiec!AO211</f>
        <v>0</v>
      </c>
      <c r="AP211" s="52">
        <f>lipiec!AP211</f>
        <v>0</v>
      </c>
      <c r="AQ211" s="53">
        <f>lipiec!AQ211</f>
        <v>0</v>
      </c>
      <c r="AR211" s="54">
        <f>lipiec!AR211</f>
        <v>0</v>
      </c>
      <c r="AS211" s="55">
        <f>lipiec!AS211</f>
        <v>0</v>
      </c>
      <c r="AT211" s="188">
        <f t="shared" ref="AT211" si="3564">IF(OR($B211=$B217,AT214=0),0,ROUND((AU212+AZ216)/AT214,0))</f>
        <v>0</v>
      </c>
      <c r="AU211" s="51">
        <f t="shared" ref="AU211:AU212" si="3565">SUM(AV211:BB211)</f>
        <v>0</v>
      </c>
      <c r="AV211" s="52">
        <f t="shared" ref="AV211" si="3566">IF(SUM($AM$9:$AS$9)=SUM($AV$9:$BB$9),AM211,IF(AND(SUM($AV$9:$BB$9)&gt;42,SUM($AV$9:$BB$9)&lt;49),AM211,0))</f>
        <v>0</v>
      </c>
      <c r="AW211" s="52">
        <f t="shared" ref="AW211" si="3567">IF(SUM($AM$9:$AS$9)=SUM($AV$9:$BB$9),AN211,IF(AND(SUM($AV$9:$BB$9)&gt;42,SUM($AV$9:$BB$9)&lt;49),AN211,0))</f>
        <v>0</v>
      </c>
      <c r="AX211" s="52">
        <f t="shared" ref="AX211" si="3568">IF(SUM($AM$9:$AS$9)=SUM($AV$9:$BB$9),AO211,IF(AND(SUM($AV$9:$BB$9)&gt;42,SUM($AV$9:$BB$9)&lt;49),AO211,0))</f>
        <v>0</v>
      </c>
      <c r="AY211" s="52">
        <f t="shared" ref="AY211" si="3569">IF(SUM($AM$9:$AS$9)=SUM($AV$9:$BB$9),AP211,IF(AND(SUM($AV$9:$BB$9)&gt;42,SUM($AV$9:$BB$9)&lt;49),AP211,0))</f>
        <v>0</v>
      </c>
      <c r="AZ211" s="53">
        <f t="shared" ref="AZ211" si="3570">IF(SUM($AM$9:$AS$9)=SUM($AV$9:$BB$9),AQ211,IF(AND(SUM($AV$9:$BB$9)&gt;42,SUM($AV$9:$BB$9)&lt;49),AQ211,0))</f>
        <v>0</v>
      </c>
      <c r="BA211" s="54">
        <f t="shared" ref="BA211" si="3571">IF(SUM($AM$9:$AS$9)=SUM($AV$9:$BB$9),AR211,IF(AND(SUM($AV$9:$BB$9)&gt;42,SUM($AV$9:$BB$9)&lt;49),AR211,0))</f>
        <v>0</v>
      </c>
      <c r="BB211" s="55">
        <f t="shared" ref="BB211" si="3572">IF(SUM($AM$9:$AS$9)=SUM($AV$9:$BB$9),AS211,IF(AND(SUM($AV$9:$BB$9)&gt;42,SUM($AV$9:$BB$9)&lt;49),AS211,0))</f>
        <v>0</v>
      </c>
    </row>
    <row r="212" spans="1:54" ht="12.75" hidden="1" customHeight="1" x14ac:dyDescent="0.2">
      <c r="B212" s="93"/>
      <c r="C212" s="94"/>
      <c r="D212" s="95"/>
      <c r="E212" s="115"/>
      <c r="F212" s="140" t="b">
        <f t="shared" ref="F212" si="3573">IF($B205=$B211,OR(F206,G211&lt;F211),G211&lt;F211)</f>
        <v>0</v>
      </c>
      <c r="G212" s="189">
        <f t="shared" ref="G212" si="3574">IF(AND($B205=$B211,$B205&lt;&gt;"",$B205&lt;&gt;0),G211+G206,G211)</f>
        <v>18</v>
      </c>
      <c r="H212" s="120"/>
      <c r="I212" s="165">
        <f t="shared" si="3555"/>
        <v>0</v>
      </c>
      <c r="J212" s="194">
        <f t="shared" ref="J212" si="3575">7-COUNTIF(L211:R211,0)-COUNTIF(L211:R211,"")</f>
        <v>0</v>
      </c>
      <c r="K212" s="22">
        <f t="shared" si="3557"/>
        <v>0</v>
      </c>
      <c r="L212" s="35">
        <f t="shared" ref="L212:R212" si="3576">IF($B205=$B211,L211+L206,L211)</f>
        <v>0</v>
      </c>
      <c r="M212" s="35">
        <f t="shared" si="3576"/>
        <v>0</v>
      </c>
      <c r="N212" s="35">
        <f t="shared" si="3576"/>
        <v>0</v>
      </c>
      <c r="O212" s="35">
        <f t="shared" si="3576"/>
        <v>0</v>
      </c>
      <c r="P212" s="36">
        <f t="shared" si="3576"/>
        <v>0</v>
      </c>
      <c r="Q212" s="37">
        <f t="shared" si="3576"/>
        <v>0</v>
      </c>
      <c r="R212" s="38">
        <f t="shared" si="3576"/>
        <v>0</v>
      </c>
      <c r="S212" s="194">
        <f t="shared" ref="S212" si="3577">7-COUNTIF(U211:AA211,0)-COUNTIF(U211:AA211,"")</f>
        <v>0</v>
      </c>
      <c r="T212" s="22">
        <f t="shared" si="3559"/>
        <v>0</v>
      </c>
      <c r="U212" s="35">
        <f t="shared" ref="U212:AA212" si="3578">IF($B205=$B211,U211+U206,U211)</f>
        <v>0</v>
      </c>
      <c r="V212" s="35">
        <f t="shared" si="3578"/>
        <v>0</v>
      </c>
      <c r="W212" s="35">
        <f t="shared" si="3578"/>
        <v>0</v>
      </c>
      <c r="X212" s="35">
        <f t="shared" si="3578"/>
        <v>0</v>
      </c>
      <c r="Y212" s="36">
        <f t="shared" si="3578"/>
        <v>0</v>
      </c>
      <c r="Z212" s="37">
        <f t="shared" si="3578"/>
        <v>0</v>
      </c>
      <c r="AA212" s="38">
        <f t="shared" si="3578"/>
        <v>0</v>
      </c>
      <c r="AB212" s="194">
        <f t="shared" ref="AB212" si="3579">7-COUNTIF(AD211:AJ211,0)-COUNTIF(AD211:AJ211,"")</f>
        <v>0</v>
      </c>
      <c r="AC212" s="22">
        <f t="shared" si="3561"/>
        <v>0</v>
      </c>
      <c r="AD212" s="35">
        <f t="shared" ref="AD212:AJ212" si="3580">IF($B205=$B211,AD211+AD206,AD211)</f>
        <v>0</v>
      </c>
      <c r="AE212" s="35">
        <f t="shared" si="3580"/>
        <v>0</v>
      </c>
      <c r="AF212" s="35">
        <f t="shared" si="3580"/>
        <v>0</v>
      </c>
      <c r="AG212" s="35">
        <f t="shared" si="3580"/>
        <v>0</v>
      </c>
      <c r="AH212" s="36">
        <f t="shared" si="3580"/>
        <v>0</v>
      </c>
      <c r="AI212" s="37">
        <f t="shared" si="3580"/>
        <v>0</v>
      </c>
      <c r="AJ212" s="38">
        <f t="shared" si="3580"/>
        <v>0</v>
      </c>
      <c r="AK212" s="194">
        <f t="shared" ref="AK212" si="3581">7-COUNTIF(AM211:AS211,0)-COUNTIF(AM211:AS211,"")</f>
        <v>0</v>
      </c>
      <c r="AL212" s="22">
        <f t="shared" si="3563"/>
        <v>0</v>
      </c>
      <c r="AM212" s="35">
        <f t="shared" ref="AM212:AS212" si="3582">IF($B205=$B211,AM211+AM206,AM211)</f>
        <v>0</v>
      </c>
      <c r="AN212" s="35">
        <f t="shared" si="3582"/>
        <v>0</v>
      </c>
      <c r="AO212" s="35">
        <f t="shared" si="3582"/>
        <v>0</v>
      </c>
      <c r="AP212" s="35">
        <f t="shared" si="3582"/>
        <v>0</v>
      </c>
      <c r="AQ212" s="36">
        <f t="shared" si="3582"/>
        <v>0</v>
      </c>
      <c r="AR212" s="37">
        <f t="shared" si="3582"/>
        <v>0</v>
      </c>
      <c r="AS212" s="38">
        <f t="shared" si="3582"/>
        <v>0</v>
      </c>
      <c r="AT212" s="194">
        <f t="shared" ref="AT212" si="3583">7-COUNTIF(AV211:BB211,0)-COUNTIF(AV211:BB211,"")</f>
        <v>0</v>
      </c>
      <c r="AU212" s="22">
        <f t="shared" si="3565"/>
        <v>0</v>
      </c>
      <c r="AV212" s="35">
        <f t="shared" ref="AV212:BB212" si="3584">IF($B205=$B211,AV211+AV206,AV211)</f>
        <v>0</v>
      </c>
      <c r="AW212" s="35">
        <f t="shared" si="3584"/>
        <v>0</v>
      </c>
      <c r="AX212" s="35">
        <f t="shared" si="3584"/>
        <v>0</v>
      </c>
      <c r="AY212" s="35">
        <f t="shared" si="3584"/>
        <v>0</v>
      </c>
      <c r="AZ212" s="36">
        <f t="shared" si="3584"/>
        <v>0</v>
      </c>
      <c r="BA212" s="37">
        <f t="shared" si="3584"/>
        <v>0</v>
      </c>
      <c r="BB212" s="38">
        <f t="shared" si="3584"/>
        <v>0</v>
      </c>
    </row>
    <row r="213" spans="1:54" ht="15" hidden="1" customHeight="1" x14ac:dyDescent="0.2">
      <c r="B213" s="116"/>
      <c r="C213" s="117"/>
      <c r="D213" s="118"/>
      <c r="E213" s="119"/>
      <c r="F213" s="92"/>
      <c r="G213" s="190">
        <f t="shared" ref="G213" si="3585">IF(AND($B205=$B211,$B205&lt;&gt;"",$B205&lt;&gt;0),F211+G207,F211)</f>
        <v>18</v>
      </c>
      <c r="H213" s="121"/>
      <c r="I213" s="165">
        <f t="shared" si="3555"/>
        <v>0</v>
      </c>
      <c r="J213" s="195">
        <f t="shared" ref="J213" si="3586">IF($B211=$B205,COUNTIF(L213:R213,0),COUNTIF(L214:R214,0)+COUNTIF(L214:R214,""))</f>
        <v>7</v>
      </c>
      <c r="K213" s="39">
        <f t="shared" ref="K213:R213" si="3587">IF($B205=$B211,K214+K207,K214)</f>
        <v>0</v>
      </c>
      <c r="L213" s="40">
        <f t="shared" si="3587"/>
        <v>0</v>
      </c>
      <c r="M213" s="40">
        <f t="shared" si="3587"/>
        <v>0</v>
      </c>
      <c r="N213" s="40">
        <f t="shared" si="3587"/>
        <v>0</v>
      </c>
      <c r="O213" s="40">
        <f t="shared" si="3587"/>
        <v>0</v>
      </c>
      <c r="P213" s="41">
        <f t="shared" si="3587"/>
        <v>0</v>
      </c>
      <c r="Q213" s="42">
        <f t="shared" si="3587"/>
        <v>0</v>
      </c>
      <c r="R213" s="43">
        <f t="shared" si="3587"/>
        <v>0</v>
      </c>
      <c r="S213" s="195">
        <f t="shared" ref="S213" si="3588">IF($B211=$B205,COUNTIF(U213:AA213,0),COUNTIF(U214:AA214,0)+COUNTIF(U214:AA214,""))</f>
        <v>7</v>
      </c>
      <c r="T213" s="39">
        <f t="shared" ref="T213:AA213" si="3589">IF($B205=$B211,T214+T207,T214)</f>
        <v>0</v>
      </c>
      <c r="U213" s="40">
        <f t="shared" si="3589"/>
        <v>0</v>
      </c>
      <c r="V213" s="40">
        <f t="shared" si="3589"/>
        <v>0</v>
      </c>
      <c r="W213" s="40">
        <f t="shared" si="3589"/>
        <v>0</v>
      </c>
      <c r="X213" s="40">
        <f t="shared" si="3589"/>
        <v>0</v>
      </c>
      <c r="Y213" s="41">
        <f t="shared" si="3589"/>
        <v>0</v>
      </c>
      <c r="Z213" s="42">
        <f t="shared" si="3589"/>
        <v>0</v>
      </c>
      <c r="AA213" s="43">
        <f t="shared" si="3589"/>
        <v>0</v>
      </c>
      <c r="AB213" s="195">
        <f t="shared" ref="AB213" si="3590">IF($B211=$B205,COUNTIF(AD213:AJ213,0),COUNTIF(AD214:AJ214,0)+COUNTIF(AD214:AJ214,""))</f>
        <v>7</v>
      </c>
      <c r="AC213" s="39">
        <f t="shared" ref="AC213:AJ213" si="3591">IF($B205=$B211,AC214+AC207,AC214)</f>
        <v>0</v>
      </c>
      <c r="AD213" s="40">
        <f t="shared" si="3591"/>
        <v>0</v>
      </c>
      <c r="AE213" s="40">
        <f t="shared" si="3591"/>
        <v>0</v>
      </c>
      <c r="AF213" s="40">
        <f t="shared" si="3591"/>
        <v>0</v>
      </c>
      <c r="AG213" s="40">
        <f t="shared" si="3591"/>
        <v>0</v>
      </c>
      <c r="AH213" s="41">
        <f t="shared" si="3591"/>
        <v>0</v>
      </c>
      <c r="AI213" s="42">
        <f t="shared" si="3591"/>
        <v>0</v>
      </c>
      <c r="AJ213" s="43">
        <f t="shared" si="3591"/>
        <v>0</v>
      </c>
      <c r="AK213" s="195">
        <f t="shared" ref="AK213" si="3592">IF($B211=$B205,COUNTIF(AM213:AS213,0),COUNTIF(AM214:AS214,0)+COUNTIF(AM214:AS214,""))</f>
        <v>7</v>
      </c>
      <c r="AL213" s="39">
        <f t="shared" ref="AL213:AS213" si="3593">IF($B205=$B211,AL214+AL207,AL214)</f>
        <v>0</v>
      </c>
      <c r="AM213" s="40">
        <f t="shared" si="3593"/>
        <v>0</v>
      </c>
      <c r="AN213" s="40">
        <f t="shared" si="3593"/>
        <v>0</v>
      </c>
      <c r="AO213" s="40">
        <f t="shared" si="3593"/>
        <v>0</v>
      </c>
      <c r="AP213" s="40">
        <f t="shared" si="3593"/>
        <v>0</v>
      </c>
      <c r="AQ213" s="41">
        <f t="shared" si="3593"/>
        <v>0</v>
      </c>
      <c r="AR213" s="42">
        <f t="shared" si="3593"/>
        <v>0</v>
      </c>
      <c r="AS213" s="43">
        <f t="shared" si="3593"/>
        <v>0</v>
      </c>
      <c r="AT213" s="195">
        <f t="shared" ref="AT213" si="3594">IF($B211=$B205,COUNTIF(AV213:BB213,0),COUNTIF(AV214:BB214,0)+COUNTIF(AV214:BB214,""))</f>
        <v>7</v>
      </c>
      <c r="AU213" s="39">
        <f t="shared" ref="AU213:BB213" si="3595">IF($B205=$B211,AU214+AU207,AU214)</f>
        <v>0</v>
      </c>
      <c r="AV213" s="40">
        <f t="shared" si="3595"/>
        <v>0</v>
      </c>
      <c r="AW213" s="40">
        <f t="shared" si="3595"/>
        <v>0</v>
      </c>
      <c r="AX213" s="40">
        <f t="shared" si="3595"/>
        <v>0</v>
      </c>
      <c r="AY213" s="40">
        <f t="shared" si="3595"/>
        <v>0</v>
      </c>
      <c r="AZ213" s="41">
        <f t="shared" si="3595"/>
        <v>0</v>
      </c>
      <c r="BA213" s="42">
        <f t="shared" si="3595"/>
        <v>0</v>
      </c>
      <c r="BB213" s="43">
        <f t="shared" si="3595"/>
        <v>0</v>
      </c>
    </row>
    <row r="214" spans="1:54" ht="15.75" customHeight="1" x14ac:dyDescent="0.2">
      <c r="A214" s="1">
        <f t="shared" ref="A214" si="3596">A211</f>
        <v>0</v>
      </c>
      <c r="B214" s="313">
        <f t="shared" ref="B214" si="3597">B208+1</f>
        <v>33</v>
      </c>
      <c r="C214" s="314"/>
      <c r="D214" s="314"/>
      <c r="E214" s="314"/>
      <c r="F214" s="31"/>
      <c r="G214" s="183"/>
      <c r="H214" s="122">
        <f t="shared" ref="H214" si="3598">5-COUNTIF(AU211,0)-COUNTIF(AL211,0)-COUNTIF(AC211,0)-COUNTIF(T211,0)-COUNTIF(K211,0)</f>
        <v>0</v>
      </c>
      <c r="I214" s="165">
        <f t="shared" si="3555"/>
        <v>0</v>
      </c>
      <c r="J214" s="187">
        <f t="shared" ref="J214" si="3599">IF($B211=$B205,J208+IF($F211&lt;&gt;$G211,(K211+$G213-$G212)/$F211,K211/$F211),IF($F211&lt;&gt;G211,(K211+$G213-$G212)/$F211,K211/$F211))</f>
        <v>0</v>
      </c>
      <c r="K214" s="7">
        <f t="shared" ref="K214:K215" si="3600">SUM(L214:R214)</f>
        <v>0</v>
      </c>
      <c r="L214" s="26">
        <f t="shared" ref="L214:R214" si="3601">L211</f>
        <v>0</v>
      </c>
      <c r="M214" s="26">
        <f t="shared" si="3601"/>
        <v>0</v>
      </c>
      <c r="N214" s="26">
        <f t="shared" si="3601"/>
        <v>0</v>
      </c>
      <c r="O214" s="26">
        <f t="shared" si="3601"/>
        <v>0</v>
      </c>
      <c r="P214" s="26">
        <f t="shared" si="3601"/>
        <v>0</v>
      </c>
      <c r="Q214" s="29">
        <f t="shared" si="3601"/>
        <v>0</v>
      </c>
      <c r="R214" s="23">
        <f t="shared" si="3601"/>
        <v>0</v>
      </c>
      <c r="S214" s="187">
        <f t="shared" ref="S214" si="3602">IF($B211=$B205,S208+IF($F211&lt;&gt;$G211,(T211+$G213-$G212)/$F211,T211/$F211),IF($F211&lt;&gt;P211,(T211+$G213-$G212)/$F211,T211/$F211))</f>
        <v>0</v>
      </c>
      <c r="T214" s="7">
        <f t="shared" ref="T214:T215" si="3603">SUM(U214:AA214)</f>
        <v>0</v>
      </c>
      <c r="U214" s="26">
        <f t="shared" ref="U214:AA214" si="3604">U211</f>
        <v>0</v>
      </c>
      <c r="V214" s="26">
        <f t="shared" si="3604"/>
        <v>0</v>
      </c>
      <c r="W214" s="26">
        <f t="shared" si="3604"/>
        <v>0</v>
      </c>
      <c r="X214" s="26">
        <f t="shared" si="3604"/>
        <v>0</v>
      </c>
      <c r="Y214" s="113">
        <f t="shared" si="3604"/>
        <v>0</v>
      </c>
      <c r="Z214" s="29">
        <f t="shared" si="3604"/>
        <v>0</v>
      </c>
      <c r="AA214" s="23">
        <f t="shared" si="3604"/>
        <v>0</v>
      </c>
      <c r="AB214" s="187">
        <f t="shared" ref="AB214" si="3605">IF($B211=$B205,AB208+IF($F211&lt;&gt;$G211,(AC211+$G213-$G212)/$F211,AC211/$F211),IF($F211&lt;&gt;Y211,(AC211+$G213-$G212)/$F211,AC211/$F211))</f>
        <v>0</v>
      </c>
      <c r="AC214" s="7">
        <f t="shared" ref="AC214:AC215" si="3606">SUM(AD214:AJ214)</f>
        <v>0</v>
      </c>
      <c r="AD214" s="26">
        <f t="shared" ref="AD214:AJ214" si="3607">AD211</f>
        <v>0</v>
      </c>
      <c r="AE214" s="26">
        <f t="shared" si="3607"/>
        <v>0</v>
      </c>
      <c r="AF214" s="26">
        <f t="shared" si="3607"/>
        <v>0</v>
      </c>
      <c r="AG214" s="26">
        <f t="shared" si="3607"/>
        <v>0</v>
      </c>
      <c r="AH214" s="113">
        <f t="shared" si="3607"/>
        <v>0</v>
      </c>
      <c r="AI214" s="29">
        <f t="shared" si="3607"/>
        <v>0</v>
      </c>
      <c r="AJ214" s="23">
        <f t="shared" si="3607"/>
        <v>0</v>
      </c>
      <c r="AK214" s="187">
        <f t="shared" ref="AK214" si="3608">IF($B211=$B205,AK208+IF($F211&lt;&gt;$G211,(AL211+$G213-$G212)/$F211,AL211/$F211),IF($F211&lt;&gt;AH211,(AL211+$G213-$G212)/$F211,AL211/$F211))</f>
        <v>0</v>
      </c>
      <c r="AL214" s="7">
        <f t="shared" ref="AL214:AL215" si="3609">SUM(AM214:AS214)</f>
        <v>0</v>
      </c>
      <c r="AM214" s="26">
        <f t="shared" ref="AM214:AS214" si="3610">AM211</f>
        <v>0</v>
      </c>
      <c r="AN214" s="26">
        <f t="shared" si="3610"/>
        <v>0</v>
      </c>
      <c r="AO214" s="26">
        <f t="shared" si="3610"/>
        <v>0</v>
      </c>
      <c r="AP214" s="26">
        <f t="shared" si="3610"/>
        <v>0</v>
      </c>
      <c r="AQ214" s="113">
        <f t="shared" si="3610"/>
        <v>0</v>
      </c>
      <c r="AR214" s="29">
        <f t="shared" si="3610"/>
        <v>0</v>
      </c>
      <c r="AS214" s="23">
        <f t="shared" si="3610"/>
        <v>0</v>
      </c>
      <c r="AT214" s="187">
        <f t="shared" ref="AT214" si="3611">IF($B211=$B205,AT208+IF($F211&lt;&gt;$G211,(AU211+$G213-$G212)/$F211,AU211/$F211),IF($F211&lt;&gt;AQ211,(AU211+$G213-$G212)/$F211,AU211/$F211))</f>
        <v>0</v>
      </c>
      <c r="AU214" s="7">
        <f t="shared" ref="AU214:AU215" si="3612">SUM(AV214:BB214)</f>
        <v>0</v>
      </c>
      <c r="AV214" s="6">
        <f t="shared" ref="AV214" si="3613">IF(SUM($AM$9:$AS$9)=SUM($AV$9:$BB$9),AV211,IF(AND(SUM($AV$9:$BB$9)&gt;42,SUM($AV$9:$BB$9)&lt;49),AV211,0))</f>
        <v>0</v>
      </c>
      <c r="AW214" s="6">
        <f t="shared" ref="AW214:BB214" si="3614">IF(SUM($AM$9:$AS$9)=SUM($AV$9:$BB$9),AW211,IF(AND(SUM($AV$9:$BB$9)&gt;42,SUM($AV$9:$BB$9)&lt;49),AW211,0))</f>
        <v>0</v>
      </c>
      <c r="AX214" s="6">
        <f t="shared" si="3614"/>
        <v>0</v>
      </c>
      <c r="AY214" s="6">
        <f t="shared" si="3614"/>
        <v>0</v>
      </c>
      <c r="AZ214" s="26">
        <f t="shared" si="3614"/>
        <v>0</v>
      </c>
      <c r="BA214" s="29">
        <f t="shared" si="3614"/>
        <v>0</v>
      </c>
      <c r="BB214" s="23">
        <f t="shared" si="3614"/>
        <v>0</v>
      </c>
    </row>
    <row r="215" spans="1:54" ht="15.75" customHeight="1" x14ac:dyDescent="0.2">
      <c r="A215" s="1">
        <f t="shared" ref="A215:A216" si="3615">A214</f>
        <v>0</v>
      </c>
      <c r="B215" s="313"/>
      <c r="C215" s="314"/>
      <c r="D215" s="314"/>
      <c r="E215" s="314"/>
      <c r="F215" s="31"/>
      <c r="G215" s="183"/>
      <c r="H215" s="123">
        <f t="shared" ref="H215" si="3616">IF($B211=$B205,H209+F215,$F215)</f>
        <v>0</v>
      </c>
      <c r="I215" s="165">
        <f t="shared" si="3555"/>
        <v>0</v>
      </c>
      <c r="J215" s="141">
        <f t="shared" ref="J215" si="3617">IF($H214=0,0,IF($B205=$B211,IF($H216&gt;0,$H216+J209,K211+J209),IF($H216&gt;0,$H216,K211)))</f>
        <v>0</v>
      </c>
      <c r="K215" s="7">
        <f t="shared" si="3600"/>
        <v>0</v>
      </c>
      <c r="L215" s="6"/>
      <c r="M215" s="6"/>
      <c r="N215" s="6"/>
      <c r="O215" s="6"/>
      <c r="P215" s="26"/>
      <c r="Q215" s="29"/>
      <c r="R215" s="23"/>
      <c r="S215" s="141">
        <f t="shared" ref="S215" si="3618">IF($H214=0,0,IF($B205=$B211,IF($H216&gt;0,$H216+S209,T211+S209),IF($H216&gt;0,$H216,T211)))</f>
        <v>0</v>
      </c>
      <c r="T215" s="7">
        <f t="shared" si="3603"/>
        <v>0</v>
      </c>
      <c r="U215" s="6"/>
      <c r="V215" s="6"/>
      <c r="W215" s="6"/>
      <c r="X215" s="6"/>
      <c r="Y215" s="26"/>
      <c r="Z215" s="29"/>
      <c r="AA215" s="23"/>
      <c r="AB215" s="141">
        <f t="shared" ref="AB215" si="3619">IF($H214=0,0,IF($B205=$B211,IF($H216&gt;0,$H216+AB209,AC211+AB209),IF($H216&gt;0,$H216,AC211)))</f>
        <v>0</v>
      </c>
      <c r="AC215" s="7">
        <f t="shared" si="3606"/>
        <v>0</v>
      </c>
      <c r="AD215" s="6"/>
      <c r="AE215" s="6"/>
      <c r="AF215" s="6"/>
      <c r="AG215" s="6"/>
      <c r="AH215" s="26"/>
      <c r="AI215" s="29"/>
      <c r="AJ215" s="23"/>
      <c r="AK215" s="141">
        <f t="shared" ref="AK215" si="3620">IF($H214=0,0,IF($B205=$B211,IF($H216&gt;0,$H216+AK209,AL211+AK209),IF($H216&gt;0,$H216,AL211)))</f>
        <v>0</v>
      </c>
      <c r="AL215" s="7">
        <f t="shared" si="3609"/>
        <v>0</v>
      </c>
      <c r="AM215" s="6"/>
      <c r="AN215" s="6"/>
      <c r="AO215" s="6"/>
      <c r="AP215" s="6"/>
      <c r="AQ215" s="26"/>
      <c r="AR215" s="29"/>
      <c r="AS215" s="23"/>
      <c r="AT215" s="141">
        <f t="shared" ref="AT215" si="3621">IF($H214=0,0,IF($B205=$B211,IF($H216&gt;0,$H216+AT209,AU211+AT209),IF($H216&gt;0,$H216,AU211)))</f>
        <v>0</v>
      </c>
      <c r="AU215" s="7">
        <f t="shared" si="3612"/>
        <v>0</v>
      </c>
      <c r="AV215" s="6"/>
      <c r="AW215" s="6"/>
      <c r="AX215" s="6"/>
      <c r="AY215" s="6"/>
      <c r="AZ215" s="26"/>
      <c r="BA215" s="29"/>
      <c r="BB215" s="23"/>
    </row>
    <row r="216" spans="1:54" ht="18.75" customHeight="1" thickBot="1" x14ac:dyDescent="0.25">
      <c r="A216" s="1">
        <f t="shared" si="3615"/>
        <v>0</v>
      </c>
      <c r="B216" s="323" t="str">
        <f>IF(B211="",Wydruk!$AE$6,IF(J212=0,Wydruk!$AE$7,IF(AND(G212&lt;G213,B211&lt;&gt;$B217),Wydruk!$AE$13,IF(AND($B211=$B205,$B211&lt;&gt;$B217),IF(OR(OR(J216&lt;4,J216&gt;5),OR(S216&lt;4,S216&gt;5),OR(AB216&lt;4,AB216&gt;5),OR(AK216&lt;4,AK216&gt;5),OR(AND(AT216&lt;4,AT216&gt;0),AT216&gt;5)),Wydruk!$AE$8,Wydruk!$AE$9),IF($B211=$B217,IF($F215&lt;&gt;0,Wydruk!$AE$12,Wydruk!$AE$10),IF(OR(OR(J212&lt;4,J212&gt;5),OR(S212&lt;4,S212&gt;5),OR(AB212&lt;4,AB212&gt;5),OR(AK212&lt;4,AK212&gt;5),OR(AND(AT212&lt;4,AT212&gt;0),AT212&gt;5)),Wydruk!$AE$8,Wydruk!$AE$11))))))</f>
        <v>Uzupełnij liczby godzin tygodniowego planu</v>
      </c>
      <c r="C216" s="324"/>
      <c r="D216" s="324"/>
      <c r="E216" s="324"/>
      <c r="F216" s="173">
        <f>lipiec!F216</f>
        <v>0</v>
      </c>
      <c r="G216" s="184">
        <f>lipiec!G216</f>
        <v>0</v>
      </c>
      <c r="H216" s="191">
        <f t="shared" ref="H216" si="3622">IF(OR($G216=0,$F216=0,$G216="",$F216=""),0,$G216/$F216)</f>
        <v>0</v>
      </c>
      <c r="I216" s="193"/>
      <c r="J216" s="176">
        <f t="shared" ref="J216" si="3623">IF($B205=$B211,IF(L211+L206&gt;0,1,0)+IF(M211+M206&gt;0,1,0)+IF(N211+N206&gt;0,1,0)+IF(O211+O206&gt;0,1,0)+IF(P211+P206&gt;0,1,0)+IF(Q211+Q206&gt;0,1,0)+IF(R211+R206&gt;0,1,0),J212)</f>
        <v>0</v>
      </c>
      <c r="K216" s="133">
        <f t="shared" ref="K216" si="3624">IF(OR($B211=$B217,J216=0,(K212-Q216+O216)&lt;=0),0,(K212-Q216+O216)/J216)</f>
        <v>0</v>
      </c>
      <c r="L216" s="137">
        <f t="shared" ref="L216" si="3625">IF(K216*(7-J213)&lt;=0,0,K216*(7-J213))</f>
        <v>0</v>
      </c>
      <c r="M216" s="311">
        <f t="shared" ref="M216" si="3626">ROUND(IF(OR(K213-K216*(7-J213)+P216&lt;0,$B211=$B217,K216&lt;=0,K213=0),0,IF(K213-K216*(7-J213)+P216&gt;Q216-O216+P216,Q216-O216+P216,K213-K216*(7-J213)+P216)),1)</f>
        <v>0</v>
      </c>
      <c r="N216" s="312"/>
      <c r="O216" s="139">
        <f t="shared" ref="O216" si="3627">IF(OR($B211=$B217,J212=0),0,IF($B211=$B205,J211,$F211))</f>
        <v>0</v>
      </c>
      <c r="P216" s="30">
        <f t="shared" ref="P216" si="3628">IF(OR($B211=$B217,J216=0),0,$G213-$G212)</f>
        <v>0</v>
      </c>
      <c r="Q216" s="134">
        <f t="shared" ref="Q216" si="3629">IF(OR($B211=$B217,J216=0),0,J215)</f>
        <v>0</v>
      </c>
      <c r="R216" s="138">
        <f t="shared" ref="R216" si="3630">IF($B211=$B217,0,K213)</f>
        <v>0</v>
      </c>
      <c r="S216" s="176">
        <f t="shared" ref="S216" si="3631">IF($B205=$B211,IF(U211+U206&gt;0,1,0)+IF(V211+V206&gt;0,1,0)+IF(W211+W206&gt;0,1,0)+IF(X211+X206&gt;0,1,0)+IF(Y211+Y206&gt;0,1,0)+IF(Z211+Z206&gt;0,1,0)+IF(AA211+AA206&gt;0,1,0),S212)</f>
        <v>0</v>
      </c>
      <c r="T216" s="133">
        <f t="shared" ref="T216" si="3632">IF(OR($B211=$B217,S216=0,(T212-Z216+X216)&lt;=0),0,(T212-Z216+X216)/S216)</f>
        <v>0</v>
      </c>
      <c r="U216" s="137">
        <f t="shared" ref="U216" si="3633">IF(T216*(7-S213)&lt;=0,0,T216*(7-S213))</f>
        <v>0</v>
      </c>
      <c r="V216" s="311">
        <f t="shared" ref="V216" si="3634">ROUND(IF(OR(T213-T216*(7-S213)+Y216&lt;0,$B211=$B217,T216&lt;=0,T213=0),0,IF(T213-T216*(7-S213)+Y216&gt;Z216-X216+Y216,Z216-X216+Y216,T213-T216*(7-S213)+Y216)),1)</f>
        <v>0</v>
      </c>
      <c r="W216" s="312"/>
      <c r="X216" s="139">
        <f t="shared" ref="X216" si="3635">IF(OR($B211=$B217,S212=0),0,IF($B211=$B205,S211,$F211))</f>
        <v>0</v>
      </c>
      <c r="Y216" s="30">
        <f t="shared" ref="Y216" si="3636">IF(OR($B211=$B217,S216=0),0,$G213-$G212)</f>
        <v>0</v>
      </c>
      <c r="Z216" s="134">
        <f t="shared" ref="Z216" si="3637">IF(OR($B211=$B217,S216=0),0,S215)</f>
        <v>0</v>
      </c>
      <c r="AA216" s="138">
        <f t="shared" ref="AA216" si="3638">IF($B211=$B217,0,T213)</f>
        <v>0</v>
      </c>
      <c r="AB216" s="176">
        <f t="shared" ref="AB216" si="3639">IF($B205=$B211,IF(AD211+AD206&gt;0,1,0)+IF(AE211+AE206&gt;0,1,0)+IF(AF211+AF206&gt;0,1,0)+IF(AG211+AG206&gt;0,1,0)+IF(AH211+AH206&gt;0,1,0)+IF(AI211+AI206&gt;0,1,0)+IF(AJ211+AJ206&gt;0,1,0),AB212)</f>
        <v>0</v>
      </c>
      <c r="AC216" s="133">
        <f t="shared" ref="AC216" si="3640">IF(OR($B211=$B217,AB216=0,(AC212-AI216+AG216)&lt;=0),0,(AC212-AI216+AG216)/AB216)</f>
        <v>0</v>
      </c>
      <c r="AD216" s="137">
        <f t="shared" ref="AD216" si="3641">IF(AC216*(7-AB213)&lt;=0,0,AC216*(7-AB213))</f>
        <v>0</v>
      </c>
      <c r="AE216" s="311">
        <f t="shared" ref="AE216" si="3642">ROUND(IF(OR(AC213-AC216*(7-AB213)+AH216&lt;0,$B211=$B217,AC216&lt;=0,AC213=0),0,IF(AC213-AC216*(7-AB213)+AH216&gt;AI216-AG216+AH216,AI216-AG216+AH216,AC213-AC216*(7-AB213)+AH216)),1)</f>
        <v>0</v>
      </c>
      <c r="AF216" s="312"/>
      <c r="AG216" s="139">
        <f t="shared" ref="AG216" si="3643">IF(OR($B211=$B217,AB212=0),0,IF($B211=$B205,AB211,$F211))</f>
        <v>0</v>
      </c>
      <c r="AH216" s="30">
        <f t="shared" ref="AH216" si="3644">IF(OR($B211=$B217,AB216=0),0,$G213-$G212)</f>
        <v>0</v>
      </c>
      <c r="AI216" s="134">
        <f t="shared" ref="AI216" si="3645">IF(OR($B211=$B217,AB216=0),0,AB215)</f>
        <v>0</v>
      </c>
      <c r="AJ216" s="138">
        <f t="shared" ref="AJ216" si="3646">IF($B211=$B217,0,AC213)</f>
        <v>0</v>
      </c>
      <c r="AK216" s="176">
        <f t="shared" ref="AK216" si="3647">IF($B205=$B211,IF(AM211+AM206&gt;0,1,0)+IF(AN211+AN206&gt;0,1,0)+IF(AO211+AO206&gt;0,1,0)+IF(AP211+AP206&gt;0,1,0)+IF(AQ211+AQ206&gt;0,1,0)+IF(AR211+AR206&gt;0,1,0)+IF(AS211+AS206&gt;0,1,0),AK212)</f>
        <v>0</v>
      </c>
      <c r="AL216" s="133">
        <f t="shared" ref="AL216" si="3648">IF(OR($B211=$B217,AK216=0,(AL212-AR216+AP216)&lt;=0),0,(AL212-AR216+AP216)/AK216)</f>
        <v>0</v>
      </c>
      <c r="AM216" s="137">
        <f t="shared" ref="AM216" si="3649">IF(AL216*(7-AK213)&lt;=0,0,AL216*(7-AK213))</f>
        <v>0</v>
      </c>
      <c r="AN216" s="311">
        <f t="shared" ref="AN216" si="3650">ROUND(IF(OR(AL213-AL216*(7-AK213)+AQ216&lt;0,$B211=$B217,AL216&lt;=0,AL213=0),0,IF(AL213-AL216*(7-AK213)+AQ216&gt;AR216-AP216+AQ216,AR216-AP216+AQ216,AL213-AL216*(7-AK213)+AQ216)),1)</f>
        <v>0</v>
      </c>
      <c r="AO216" s="312"/>
      <c r="AP216" s="139">
        <f t="shared" ref="AP216" si="3651">IF(OR($B211=$B217,AK212=0),0,IF($B211=$B205,AK211,$F211))</f>
        <v>0</v>
      </c>
      <c r="AQ216" s="30">
        <f t="shared" ref="AQ216" si="3652">IF(OR($B211=$B217,AK216=0),0,$G213-$G212)</f>
        <v>0</v>
      </c>
      <c r="AR216" s="134">
        <f t="shared" ref="AR216" si="3653">IF(OR($B211=$B217,AK216=0),0,AK215)</f>
        <v>0</v>
      </c>
      <c r="AS216" s="138">
        <f t="shared" ref="AS216" si="3654">IF($B211=$B217,0,AL213)</f>
        <v>0</v>
      </c>
      <c r="AT216" s="176">
        <f t="shared" ref="AT216" si="3655">IF($B205=$B211,IF(AV211+AV206&gt;0,1,0)+IF(AW211+AW206&gt;0,1,0)+IF(AX211+AX206&gt;0,1,0)+IF(AY211+AY206&gt;0,1,0)+IF(AZ211+AZ206&gt;0,1,0)+IF(BA211+BA206&gt;0,1,0)+IF(BB211+BB206&gt;0,1,0),AT212)</f>
        <v>0</v>
      </c>
      <c r="AU216" s="133">
        <f t="shared" ref="AU216" si="3656">IF(OR($B211=$B217,AT216=0,(AU212-BA216+AY216)&lt;=0),0,(AU212-BA216+AY216)/AT216)</f>
        <v>0</v>
      </c>
      <c r="AV216" s="137">
        <f t="shared" ref="AV216" si="3657">IF(AU216*(7-AT213)&lt;=0,0,AU216*(7-AT213))</f>
        <v>0</v>
      </c>
      <c r="AW216" s="311">
        <f t="shared" ref="AW216" si="3658">ROUND(IF(OR(AU213-AU216*(7-AT213)+AZ216&lt;0,$B211=$B217,AU216&lt;=0,AU213=0),0,IF(AU213-AU216*(7-AT213)+AZ216&gt;BA216-AY216+AZ216,BA216-AY216+AZ216,AU213-AU216*(7-AT213)+AZ216)),1)</f>
        <v>0</v>
      </c>
      <c r="AX216" s="312"/>
      <c r="AY216" s="139">
        <f t="shared" ref="AY216" si="3659">IF(OR($B211=$B217,AT212=0),0,IF($B211=$B205,AT211,$F211))</f>
        <v>0</v>
      </c>
      <c r="AZ216" s="30">
        <f t="shared" ref="AZ216" si="3660">IF(OR($B211=$B217,AT216=0),0,$G213-$G212)</f>
        <v>0</v>
      </c>
      <c r="BA216" s="134">
        <f t="shared" ref="BA216" si="3661">IF(OR($B211=$B217,AT216=0),0,AT215)</f>
        <v>0</v>
      </c>
      <c r="BB216" s="138">
        <f t="shared" ref="BB216" si="3662">IF($B211=$B217,0,AU213)</f>
        <v>0</v>
      </c>
    </row>
    <row r="217" spans="1:54" ht="15.75" x14ac:dyDescent="0.2">
      <c r="A217" s="1">
        <f t="shared" ref="A217" si="3663">IF(B217="","1. Niewypełnione",B217)</f>
        <v>0</v>
      </c>
      <c r="B217" s="320">
        <f>lipiec!B217</f>
        <v>0</v>
      </c>
      <c r="C217" s="321">
        <f>lipiec!C217</f>
        <v>0</v>
      </c>
      <c r="D217" s="321">
        <f>lipiec!D217</f>
        <v>0</v>
      </c>
      <c r="E217" s="321">
        <f>lipiec!E217</f>
        <v>0</v>
      </c>
      <c r="F217" s="177">
        <f>lipiec!F217</f>
        <v>18</v>
      </c>
      <c r="G217" s="185">
        <f>lipiec!G217</f>
        <v>18</v>
      </c>
      <c r="H217" s="177"/>
      <c r="I217" s="192">
        <f t="shared" ref="I217:I221" si="3664">K217+T217+AC217+AL217+AU217</f>
        <v>0</v>
      </c>
      <c r="J217" s="186">
        <f t="shared" ref="J217" si="3665">IF(OR($B217=$B223,J220=0),0,ROUND((K218+P222)/J220,0))</f>
        <v>0</v>
      </c>
      <c r="K217" s="51">
        <f t="shared" ref="K217:K218" si="3666">SUM(L217:R217)</f>
        <v>0</v>
      </c>
      <c r="L217" s="52">
        <f>lipiec!L217</f>
        <v>0</v>
      </c>
      <c r="M217" s="52">
        <f>lipiec!M217</f>
        <v>0</v>
      </c>
      <c r="N217" s="52">
        <f>lipiec!N217</f>
        <v>0</v>
      </c>
      <c r="O217" s="52">
        <f>lipiec!O217</f>
        <v>0</v>
      </c>
      <c r="P217" s="53">
        <f>lipiec!P217</f>
        <v>0</v>
      </c>
      <c r="Q217" s="54">
        <f>lipiec!Q217</f>
        <v>0</v>
      </c>
      <c r="R217" s="55">
        <f>lipiec!R217</f>
        <v>0</v>
      </c>
      <c r="S217" s="188">
        <f t="shared" ref="S217" si="3667">IF(OR($B217=$B223,S220=0),0,ROUND((T218+Y222)/S220,0))</f>
        <v>0</v>
      </c>
      <c r="T217" s="51">
        <f t="shared" ref="T217:T218" si="3668">SUM(U217:AA217)</f>
        <v>0</v>
      </c>
      <c r="U217" s="52">
        <f>lipiec!U217</f>
        <v>0</v>
      </c>
      <c r="V217" s="52">
        <f>lipiec!V217</f>
        <v>0</v>
      </c>
      <c r="W217" s="52">
        <f>lipiec!W217</f>
        <v>0</v>
      </c>
      <c r="X217" s="52">
        <f>lipiec!X217</f>
        <v>0</v>
      </c>
      <c r="Y217" s="53">
        <f>lipiec!Y217</f>
        <v>0</v>
      </c>
      <c r="Z217" s="54">
        <f>lipiec!Z217</f>
        <v>0</v>
      </c>
      <c r="AA217" s="55">
        <f>lipiec!AA217</f>
        <v>0</v>
      </c>
      <c r="AB217" s="188">
        <f t="shared" ref="AB217" si="3669">IF(OR($B217=$B223,AB220=0),0,ROUND((AC218+AH222)/AB220,0))</f>
        <v>0</v>
      </c>
      <c r="AC217" s="51">
        <f t="shared" ref="AC217:AC218" si="3670">SUM(AD217:AJ217)</f>
        <v>0</v>
      </c>
      <c r="AD217" s="52">
        <f>lipiec!AD217</f>
        <v>0</v>
      </c>
      <c r="AE217" s="52">
        <f>lipiec!AE217</f>
        <v>0</v>
      </c>
      <c r="AF217" s="52">
        <f>lipiec!AF217</f>
        <v>0</v>
      </c>
      <c r="AG217" s="52">
        <f>lipiec!AG217</f>
        <v>0</v>
      </c>
      <c r="AH217" s="53">
        <f>lipiec!AH217</f>
        <v>0</v>
      </c>
      <c r="AI217" s="54">
        <f>lipiec!AI217</f>
        <v>0</v>
      </c>
      <c r="AJ217" s="55">
        <f>lipiec!AJ217</f>
        <v>0</v>
      </c>
      <c r="AK217" s="188">
        <f t="shared" ref="AK217" si="3671">IF(OR($B217=$B223,AK220=0),0,ROUND((AL218+AQ222)/AK220,0))</f>
        <v>0</v>
      </c>
      <c r="AL217" s="51">
        <f t="shared" ref="AL217:AL218" si="3672">SUM(AM217:AS217)</f>
        <v>0</v>
      </c>
      <c r="AM217" s="52">
        <f>lipiec!AM217</f>
        <v>0</v>
      </c>
      <c r="AN217" s="52">
        <f>lipiec!AN217</f>
        <v>0</v>
      </c>
      <c r="AO217" s="52">
        <f>lipiec!AO217</f>
        <v>0</v>
      </c>
      <c r="AP217" s="52">
        <f>lipiec!AP217</f>
        <v>0</v>
      </c>
      <c r="AQ217" s="53">
        <f>lipiec!AQ217</f>
        <v>0</v>
      </c>
      <c r="AR217" s="54">
        <f>lipiec!AR217</f>
        <v>0</v>
      </c>
      <c r="AS217" s="55">
        <f>lipiec!AS217</f>
        <v>0</v>
      </c>
      <c r="AT217" s="188">
        <f t="shared" ref="AT217" si="3673">IF(OR($B217=$B223,AT220=0),0,ROUND((AU218+AZ222)/AT220,0))</f>
        <v>0</v>
      </c>
      <c r="AU217" s="51">
        <f t="shared" ref="AU217:AU218" si="3674">SUM(AV217:BB217)</f>
        <v>0</v>
      </c>
      <c r="AV217" s="52">
        <f t="shared" ref="AV217" si="3675">IF(SUM($AM$9:$AS$9)=SUM($AV$9:$BB$9),AM217,IF(AND(SUM($AV$9:$BB$9)&gt;42,SUM($AV$9:$BB$9)&lt;49),AM217,0))</f>
        <v>0</v>
      </c>
      <c r="AW217" s="52">
        <f t="shared" ref="AW217" si="3676">IF(SUM($AM$9:$AS$9)=SUM($AV$9:$BB$9),AN217,IF(AND(SUM($AV$9:$BB$9)&gt;42,SUM($AV$9:$BB$9)&lt;49),AN217,0))</f>
        <v>0</v>
      </c>
      <c r="AX217" s="52">
        <f t="shared" ref="AX217" si="3677">IF(SUM($AM$9:$AS$9)=SUM($AV$9:$BB$9),AO217,IF(AND(SUM($AV$9:$BB$9)&gt;42,SUM($AV$9:$BB$9)&lt;49),AO217,0))</f>
        <v>0</v>
      </c>
      <c r="AY217" s="52">
        <f t="shared" ref="AY217" si="3678">IF(SUM($AM$9:$AS$9)=SUM($AV$9:$BB$9),AP217,IF(AND(SUM($AV$9:$BB$9)&gt;42,SUM($AV$9:$BB$9)&lt;49),AP217,0))</f>
        <v>0</v>
      </c>
      <c r="AZ217" s="53">
        <f t="shared" ref="AZ217" si="3679">IF(SUM($AM$9:$AS$9)=SUM($AV$9:$BB$9),AQ217,IF(AND(SUM($AV$9:$BB$9)&gt;42,SUM($AV$9:$BB$9)&lt;49),AQ217,0))</f>
        <v>0</v>
      </c>
      <c r="BA217" s="54">
        <f t="shared" ref="BA217" si="3680">IF(SUM($AM$9:$AS$9)=SUM($AV$9:$BB$9),AR217,IF(AND(SUM($AV$9:$BB$9)&gt;42,SUM($AV$9:$BB$9)&lt;49),AR217,0))</f>
        <v>0</v>
      </c>
      <c r="BB217" s="55">
        <f t="shared" ref="BB217" si="3681">IF(SUM($AM$9:$AS$9)=SUM($AV$9:$BB$9),AS217,IF(AND(SUM($AV$9:$BB$9)&gt;42,SUM($AV$9:$BB$9)&lt;49),AS217,0))</f>
        <v>0</v>
      </c>
    </row>
    <row r="218" spans="1:54" ht="12.75" hidden="1" customHeight="1" x14ac:dyDescent="0.2">
      <c r="B218" s="93"/>
      <c r="C218" s="94"/>
      <c r="D218" s="95"/>
      <c r="E218" s="115"/>
      <c r="F218" s="140" t="b">
        <f t="shared" ref="F218" si="3682">IF($B211=$B217,OR(F212,G217&lt;F217),G217&lt;F217)</f>
        <v>0</v>
      </c>
      <c r="G218" s="189">
        <f t="shared" ref="G218" si="3683">IF(AND($B211=$B217,$B211&lt;&gt;"",$B211&lt;&gt;0),G217+G212,G217)</f>
        <v>18</v>
      </c>
      <c r="H218" s="120"/>
      <c r="I218" s="165">
        <f t="shared" si="3664"/>
        <v>0</v>
      </c>
      <c r="J218" s="194">
        <f t="shared" ref="J218" si="3684">7-COUNTIF(L217:R217,0)-COUNTIF(L217:R217,"")</f>
        <v>0</v>
      </c>
      <c r="K218" s="22">
        <f t="shared" si="3666"/>
        <v>0</v>
      </c>
      <c r="L218" s="35">
        <f t="shared" ref="L218:R218" si="3685">IF($B211=$B217,L217+L212,L217)</f>
        <v>0</v>
      </c>
      <c r="M218" s="35">
        <f t="shared" si="3685"/>
        <v>0</v>
      </c>
      <c r="N218" s="35">
        <f t="shared" si="3685"/>
        <v>0</v>
      </c>
      <c r="O218" s="35">
        <f t="shared" si="3685"/>
        <v>0</v>
      </c>
      <c r="P218" s="36">
        <f t="shared" si="3685"/>
        <v>0</v>
      </c>
      <c r="Q218" s="37">
        <f t="shared" si="3685"/>
        <v>0</v>
      </c>
      <c r="R218" s="38">
        <f t="shared" si="3685"/>
        <v>0</v>
      </c>
      <c r="S218" s="194">
        <f t="shared" ref="S218" si="3686">7-COUNTIF(U217:AA217,0)-COUNTIF(U217:AA217,"")</f>
        <v>0</v>
      </c>
      <c r="T218" s="22">
        <f t="shared" si="3668"/>
        <v>0</v>
      </c>
      <c r="U218" s="35">
        <f t="shared" ref="U218:AA218" si="3687">IF($B211=$B217,U217+U212,U217)</f>
        <v>0</v>
      </c>
      <c r="V218" s="35">
        <f t="shared" si="3687"/>
        <v>0</v>
      </c>
      <c r="W218" s="35">
        <f t="shared" si="3687"/>
        <v>0</v>
      </c>
      <c r="X218" s="35">
        <f t="shared" si="3687"/>
        <v>0</v>
      </c>
      <c r="Y218" s="36">
        <f t="shared" si="3687"/>
        <v>0</v>
      </c>
      <c r="Z218" s="37">
        <f t="shared" si="3687"/>
        <v>0</v>
      </c>
      <c r="AA218" s="38">
        <f t="shared" si="3687"/>
        <v>0</v>
      </c>
      <c r="AB218" s="194">
        <f t="shared" ref="AB218" si="3688">7-COUNTIF(AD217:AJ217,0)-COUNTIF(AD217:AJ217,"")</f>
        <v>0</v>
      </c>
      <c r="AC218" s="22">
        <f t="shared" si="3670"/>
        <v>0</v>
      </c>
      <c r="AD218" s="35">
        <f t="shared" ref="AD218:AJ218" si="3689">IF($B211=$B217,AD217+AD212,AD217)</f>
        <v>0</v>
      </c>
      <c r="AE218" s="35">
        <f t="shared" si="3689"/>
        <v>0</v>
      </c>
      <c r="AF218" s="35">
        <f t="shared" si="3689"/>
        <v>0</v>
      </c>
      <c r="AG218" s="35">
        <f t="shared" si="3689"/>
        <v>0</v>
      </c>
      <c r="AH218" s="36">
        <f t="shared" si="3689"/>
        <v>0</v>
      </c>
      <c r="AI218" s="37">
        <f t="shared" si="3689"/>
        <v>0</v>
      </c>
      <c r="AJ218" s="38">
        <f t="shared" si="3689"/>
        <v>0</v>
      </c>
      <c r="AK218" s="194">
        <f t="shared" ref="AK218" si="3690">7-COUNTIF(AM217:AS217,0)-COUNTIF(AM217:AS217,"")</f>
        <v>0</v>
      </c>
      <c r="AL218" s="22">
        <f t="shared" si="3672"/>
        <v>0</v>
      </c>
      <c r="AM218" s="35">
        <f t="shared" ref="AM218:AS218" si="3691">IF($B211=$B217,AM217+AM212,AM217)</f>
        <v>0</v>
      </c>
      <c r="AN218" s="35">
        <f t="shared" si="3691"/>
        <v>0</v>
      </c>
      <c r="AO218" s="35">
        <f t="shared" si="3691"/>
        <v>0</v>
      </c>
      <c r="AP218" s="35">
        <f t="shared" si="3691"/>
        <v>0</v>
      </c>
      <c r="AQ218" s="36">
        <f t="shared" si="3691"/>
        <v>0</v>
      </c>
      <c r="AR218" s="37">
        <f t="shared" si="3691"/>
        <v>0</v>
      </c>
      <c r="AS218" s="38">
        <f t="shared" si="3691"/>
        <v>0</v>
      </c>
      <c r="AT218" s="194">
        <f t="shared" ref="AT218" si="3692">7-COUNTIF(AV217:BB217,0)-COUNTIF(AV217:BB217,"")</f>
        <v>0</v>
      </c>
      <c r="AU218" s="22">
        <f t="shared" si="3674"/>
        <v>0</v>
      </c>
      <c r="AV218" s="35">
        <f t="shared" ref="AV218:BB218" si="3693">IF($B211=$B217,AV217+AV212,AV217)</f>
        <v>0</v>
      </c>
      <c r="AW218" s="35">
        <f t="shared" si="3693"/>
        <v>0</v>
      </c>
      <c r="AX218" s="35">
        <f t="shared" si="3693"/>
        <v>0</v>
      </c>
      <c r="AY218" s="35">
        <f t="shared" si="3693"/>
        <v>0</v>
      </c>
      <c r="AZ218" s="36">
        <f t="shared" si="3693"/>
        <v>0</v>
      </c>
      <c r="BA218" s="37">
        <f t="shared" si="3693"/>
        <v>0</v>
      </c>
      <c r="BB218" s="38">
        <f t="shared" si="3693"/>
        <v>0</v>
      </c>
    </row>
    <row r="219" spans="1:54" ht="15" hidden="1" customHeight="1" x14ac:dyDescent="0.2">
      <c r="B219" s="116"/>
      <c r="C219" s="117"/>
      <c r="D219" s="118"/>
      <c r="E219" s="119"/>
      <c r="F219" s="92"/>
      <c r="G219" s="190">
        <f t="shared" ref="G219" si="3694">IF(AND($B211=$B217,$B211&lt;&gt;"",$B211&lt;&gt;0),F217+G213,F217)</f>
        <v>18</v>
      </c>
      <c r="H219" s="121"/>
      <c r="I219" s="165">
        <f t="shared" si="3664"/>
        <v>0</v>
      </c>
      <c r="J219" s="195">
        <f t="shared" ref="J219" si="3695">IF($B217=$B211,COUNTIF(L219:R219,0),COUNTIF(L220:R220,0)+COUNTIF(L220:R220,""))</f>
        <v>7</v>
      </c>
      <c r="K219" s="39">
        <f t="shared" ref="K219:R219" si="3696">IF($B211=$B217,K220+K213,K220)</f>
        <v>0</v>
      </c>
      <c r="L219" s="40">
        <f t="shared" si="3696"/>
        <v>0</v>
      </c>
      <c r="M219" s="40">
        <f t="shared" si="3696"/>
        <v>0</v>
      </c>
      <c r="N219" s="40">
        <f t="shared" si="3696"/>
        <v>0</v>
      </c>
      <c r="O219" s="40">
        <f t="shared" si="3696"/>
        <v>0</v>
      </c>
      <c r="P219" s="41">
        <f t="shared" si="3696"/>
        <v>0</v>
      </c>
      <c r="Q219" s="42">
        <f t="shared" si="3696"/>
        <v>0</v>
      </c>
      <c r="R219" s="43">
        <f t="shared" si="3696"/>
        <v>0</v>
      </c>
      <c r="S219" s="195">
        <f t="shared" ref="S219" si="3697">IF($B217=$B211,COUNTIF(U219:AA219,0),COUNTIF(U220:AA220,0)+COUNTIF(U220:AA220,""))</f>
        <v>7</v>
      </c>
      <c r="T219" s="39">
        <f t="shared" ref="T219:AA219" si="3698">IF($B211=$B217,T220+T213,T220)</f>
        <v>0</v>
      </c>
      <c r="U219" s="40">
        <f t="shared" si="3698"/>
        <v>0</v>
      </c>
      <c r="V219" s="40">
        <f t="shared" si="3698"/>
        <v>0</v>
      </c>
      <c r="W219" s="40">
        <f t="shared" si="3698"/>
        <v>0</v>
      </c>
      <c r="X219" s="40">
        <f t="shared" si="3698"/>
        <v>0</v>
      </c>
      <c r="Y219" s="41">
        <f t="shared" si="3698"/>
        <v>0</v>
      </c>
      <c r="Z219" s="42">
        <f t="shared" si="3698"/>
        <v>0</v>
      </c>
      <c r="AA219" s="43">
        <f t="shared" si="3698"/>
        <v>0</v>
      </c>
      <c r="AB219" s="195">
        <f t="shared" ref="AB219" si="3699">IF($B217=$B211,COUNTIF(AD219:AJ219,0),COUNTIF(AD220:AJ220,0)+COUNTIF(AD220:AJ220,""))</f>
        <v>7</v>
      </c>
      <c r="AC219" s="39">
        <f t="shared" ref="AC219:AJ219" si="3700">IF($B211=$B217,AC220+AC213,AC220)</f>
        <v>0</v>
      </c>
      <c r="AD219" s="40">
        <f t="shared" si="3700"/>
        <v>0</v>
      </c>
      <c r="AE219" s="40">
        <f t="shared" si="3700"/>
        <v>0</v>
      </c>
      <c r="AF219" s="40">
        <f t="shared" si="3700"/>
        <v>0</v>
      </c>
      <c r="AG219" s="40">
        <f t="shared" si="3700"/>
        <v>0</v>
      </c>
      <c r="AH219" s="41">
        <f t="shared" si="3700"/>
        <v>0</v>
      </c>
      <c r="AI219" s="42">
        <f t="shared" si="3700"/>
        <v>0</v>
      </c>
      <c r="AJ219" s="43">
        <f t="shared" si="3700"/>
        <v>0</v>
      </c>
      <c r="AK219" s="195">
        <f t="shared" ref="AK219" si="3701">IF($B217=$B211,COUNTIF(AM219:AS219,0),COUNTIF(AM220:AS220,0)+COUNTIF(AM220:AS220,""))</f>
        <v>7</v>
      </c>
      <c r="AL219" s="39">
        <f t="shared" ref="AL219:AS219" si="3702">IF($B211=$B217,AL220+AL213,AL220)</f>
        <v>0</v>
      </c>
      <c r="AM219" s="40">
        <f t="shared" si="3702"/>
        <v>0</v>
      </c>
      <c r="AN219" s="40">
        <f t="shared" si="3702"/>
        <v>0</v>
      </c>
      <c r="AO219" s="40">
        <f t="shared" si="3702"/>
        <v>0</v>
      </c>
      <c r="AP219" s="40">
        <f t="shared" si="3702"/>
        <v>0</v>
      </c>
      <c r="AQ219" s="41">
        <f t="shared" si="3702"/>
        <v>0</v>
      </c>
      <c r="AR219" s="42">
        <f t="shared" si="3702"/>
        <v>0</v>
      </c>
      <c r="AS219" s="43">
        <f t="shared" si="3702"/>
        <v>0</v>
      </c>
      <c r="AT219" s="195">
        <f t="shared" ref="AT219" si="3703">IF($B217=$B211,COUNTIF(AV219:BB219,0),COUNTIF(AV220:BB220,0)+COUNTIF(AV220:BB220,""))</f>
        <v>7</v>
      </c>
      <c r="AU219" s="39">
        <f t="shared" ref="AU219:BB219" si="3704">IF($B211=$B217,AU220+AU213,AU220)</f>
        <v>0</v>
      </c>
      <c r="AV219" s="40">
        <f t="shared" si="3704"/>
        <v>0</v>
      </c>
      <c r="AW219" s="40">
        <f t="shared" si="3704"/>
        <v>0</v>
      </c>
      <c r="AX219" s="40">
        <f t="shared" si="3704"/>
        <v>0</v>
      </c>
      <c r="AY219" s="40">
        <f t="shared" si="3704"/>
        <v>0</v>
      </c>
      <c r="AZ219" s="41">
        <f t="shared" si="3704"/>
        <v>0</v>
      </c>
      <c r="BA219" s="42">
        <f t="shared" si="3704"/>
        <v>0</v>
      </c>
      <c r="BB219" s="43">
        <f t="shared" si="3704"/>
        <v>0</v>
      </c>
    </row>
    <row r="220" spans="1:54" ht="15.75" customHeight="1" x14ac:dyDescent="0.2">
      <c r="A220" s="1">
        <f t="shared" ref="A220" si="3705">A217</f>
        <v>0</v>
      </c>
      <c r="B220" s="313">
        <f t="shared" ref="B220" si="3706">B214+1</f>
        <v>34</v>
      </c>
      <c r="C220" s="314"/>
      <c r="D220" s="314"/>
      <c r="E220" s="314"/>
      <c r="F220" s="31"/>
      <c r="G220" s="183"/>
      <c r="H220" s="122">
        <f t="shared" ref="H220" si="3707">5-COUNTIF(AU217,0)-COUNTIF(AL217,0)-COUNTIF(AC217,0)-COUNTIF(T217,0)-COUNTIF(K217,0)</f>
        <v>0</v>
      </c>
      <c r="I220" s="165">
        <f t="shared" si="3664"/>
        <v>0</v>
      </c>
      <c r="J220" s="187">
        <f t="shared" ref="J220" si="3708">IF($B217=$B211,J214+IF($F217&lt;&gt;$G217,(K217+$G219-$G218)/$F217,K217/$F217),IF($F217&lt;&gt;G217,(K217+$G219-$G218)/$F217,K217/$F217))</f>
        <v>0</v>
      </c>
      <c r="K220" s="7">
        <f t="shared" ref="K220:K221" si="3709">SUM(L220:R220)</f>
        <v>0</v>
      </c>
      <c r="L220" s="26">
        <f t="shared" ref="L220:R220" si="3710">L217</f>
        <v>0</v>
      </c>
      <c r="M220" s="26">
        <f t="shared" si="3710"/>
        <v>0</v>
      </c>
      <c r="N220" s="26">
        <f t="shared" si="3710"/>
        <v>0</v>
      </c>
      <c r="O220" s="26">
        <f t="shared" si="3710"/>
        <v>0</v>
      </c>
      <c r="P220" s="26">
        <f t="shared" si="3710"/>
        <v>0</v>
      </c>
      <c r="Q220" s="29">
        <f t="shared" si="3710"/>
        <v>0</v>
      </c>
      <c r="R220" s="23">
        <f t="shared" si="3710"/>
        <v>0</v>
      </c>
      <c r="S220" s="187">
        <f t="shared" ref="S220" si="3711">IF($B217=$B211,S214+IF($F217&lt;&gt;$G217,(T217+$G219-$G218)/$F217,T217/$F217),IF($F217&lt;&gt;P217,(T217+$G219-$G218)/$F217,T217/$F217))</f>
        <v>0</v>
      </c>
      <c r="T220" s="7">
        <f t="shared" ref="T220:T221" si="3712">SUM(U220:AA220)</f>
        <v>0</v>
      </c>
      <c r="U220" s="26">
        <f t="shared" ref="U220:AA220" si="3713">U217</f>
        <v>0</v>
      </c>
      <c r="V220" s="26">
        <f t="shared" si="3713"/>
        <v>0</v>
      </c>
      <c r="W220" s="26">
        <f t="shared" si="3713"/>
        <v>0</v>
      </c>
      <c r="X220" s="26">
        <f t="shared" si="3713"/>
        <v>0</v>
      </c>
      <c r="Y220" s="113">
        <f t="shared" si="3713"/>
        <v>0</v>
      </c>
      <c r="Z220" s="29">
        <f t="shared" si="3713"/>
        <v>0</v>
      </c>
      <c r="AA220" s="23">
        <f t="shared" si="3713"/>
        <v>0</v>
      </c>
      <c r="AB220" s="187">
        <f t="shared" ref="AB220" si="3714">IF($B217=$B211,AB214+IF($F217&lt;&gt;$G217,(AC217+$G219-$G218)/$F217,AC217/$F217),IF($F217&lt;&gt;Y217,(AC217+$G219-$G218)/$F217,AC217/$F217))</f>
        <v>0</v>
      </c>
      <c r="AC220" s="7">
        <f t="shared" ref="AC220:AC221" si="3715">SUM(AD220:AJ220)</f>
        <v>0</v>
      </c>
      <c r="AD220" s="26">
        <f t="shared" ref="AD220:AJ220" si="3716">AD217</f>
        <v>0</v>
      </c>
      <c r="AE220" s="26">
        <f t="shared" si="3716"/>
        <v>0</v>
      </c>
      <c r="AF220" s="26">
        <f t="shared" si="3716"/>
        <v>0</v>
      </c>
      <c r="AG220" s="26">
        <f t="shared" si="3716"/>
        <v>0</v>
      </c>
      <c r="AH220" s="113">
        <f t="shared" si="3716"/>
        <v>0</v>
      </c>
      <c r="AI220" s="29">
        <f t="shared" si="3716"/>
        <v>0</v>
      </c>
      <c r="AJ220" s="23">
        <f t="shared" si="3716"/>
        <v>0</v>
      </c>
      <c r="AK220" s="187">
        <f t="shared" ref="AK220" si="3717">IF($B217=$B211,AK214+IF($F217&lt;&gt;$G217,(AL217+$G219-$G218)/$F217,AL217/$F217),IF($F217&lt;&gt;AH217,(AL217+$G219-$G218)/$F217,AL217/$F217))</f>
        <v>0</v>
      </c>
      <c r="AL220" s="7">
        <f t="shared" ref="AL220:AL221" si="3718">SUM(AM220:AS220)</f>
        <v>0</v>
      </c>
      <c r="AM220" s="26">
        <f t="shared" ref="AM220:AS220" si="3719">AM217</f>
        <v>0</v>
      </c>
      <c r="AN220" s="26">
        <f t="shared" si="3719"/>
        <v>0</v>
      </c>
      <c r="AO220" s="26">
        <f t="shared" si="3719"/>
        <v>0</v>
      </c>
      <c r="AP220" s="26">
        <f t="shared" si="3719"/>
        <v>0</v>
      </c>
      <c r="AQ220" s="113">
        <f t="shared" si="3719"/>
        <v>0</v>
      </c>
      <c r="AR220" s="29">
        <f t="shared" si="3719"/>
        <v>0</v>
      </c>
      <c r="AS220" s="23">
        <f t="shared" si="3719"/>
        <v>0</v>
      </c>
      <c r="AT220" s="187">
        <f t="shared" ref="AT220" si="3720">IF($B217=$B211,AT214+IF($F217&lt;&gt;$G217,(AU217+$G219-$G218)/$F217,AU217/$F217),IF($F217&lt;&gt;AQ217,(AU217+$G219-$G218)/$F217,AU217/$F217))</f>
        <v>0</v>
      </c>
      <c r="AU220" s="7">
        <f t="shared" ref="AU220:AU221" si="3721">SUM(AV220:BB220)</f>
        <v>0</v>
      </c>
      <c r="AV220" s="6">
        <f t="shared" ref="AV220" si="3722">IF(SUM($AM$9:$AS$9)=SUM($AV$9:$BB$9),AV217,IF(AND(SUM($AV$9:$BB$9)&gt;42,SUM($AV$9:$BB$9)&lt;49),AV217,0))</f>
        <v>0</v>
      </c>
      <c r="AW220" s="6">
        <f t="shared" ref="AW220:BB220" si="3723">IF(SUM($AM$9:$AS$9)=SUM($AV$9:$BB$9),AW217,IF(AND(SUM($AV$9:$BB$9)&gt;42,SUM($AV$9:$BB$9)&lt;49),AW217,0))</f>
        <v>0</v>
      </c>
      <c r="AX220" s="6">
        <f t="shared" si="3723"/>
        <v>0</v>
      </c>
      <c r="AY220" s="6">
        <f t="shared" si="3723"/>
        <v>0</v>
      </c>
      <c r="AZ220" s="26">
        <f t="shared" si="3723"/>
        <v>0</v>
      </c>
      <c r="BA220" s="29">
        <f t="shared" si="3723"/>
        <v>0</v>
      </c>
      <c r="BB220" s="23">
        <f t="shared" si="3723"/>
        <v>0</v>
      </c>
    </row>
    <row r="221" spans="1:54" ht="15.75" customHeight="1" x14ac:dyDescent="0.2">
      <c r="A221" s="1">
        <f t="shared" ref="A221:A222" si="3724">A220</f>
        <v>0</v>
      </c>
      <c r="B221" s="313"/>
      <c r="C221" s="314"/>
      <c r="D221" s="314"/>
      <c r="E221" s="314"/>
      <c r="F221" s="31"/>
      <c r="G221" s="183"/>
      <c r="H221" s="123">
        <f t="shared" ref="H221" si="3725">IF($B217=$B211,H215+F221,$F221)</f>
        <v>0</v>
      </c>
      <c r="I221" s="165">
        <f t="shared" si="3664"/>
        <v>0</v>
      </c>
      <c r="J221" s="141">
        <f t="shared" ref="J221" si="3726">IF($H220=0,0,IF($B211=$B217,IF($H222&gt;0,$H222+J215,K217+J215),IF($H222&gt;0,$H222,K217)))</f>
        <v>0</v>
      </c>
      <c r="K221" s="7">
        <f t="shared" si="3709"/>
        <v>0</v>
      </c>
      <c r="L221" s="6"/>
      <c r="M221" s="6"/>
      <c r="N221" s="6"/>
      <c r="O221" s="6"/>
      <c r="P221" s="26"/>
      <c r="Q221" s="29"/>
      <c r="R221" s="23"/>
      <c r="S221" s="141">
        <f t="shared" ref="S221" si="3727">IF($H220=0,0,IF($B211=$B217,IF($H222&gt;0,$H222+S215,T217+S215),IF($H222&gt;0,$H222,T217)))</f>
        <v>0</v>
      </c>
      <c r="T221" s="7">
        <f t="shared" si="3712"/>
        <v>0</v>
      </c>
      <c r="U221" s="6"/>
      <c r="V221" s="6"/>
      <c r="W221" s="6"/>
      <c r="X221" s="6"/>
      <c r="Y221" s="26"/>
      <c r="Z221" s="29"/>
      <c r="AA221" s="23"/>
      <c r="AB221" s="141">
        <f t="shared" ref="AB221" si="3728">IF($H220=0,0,IF($B211=$B217,IF($H222&gt;0,$H222+AB215,AC217+AB215),IF($H222&gt;0,$H222,AC217)))</f>
        <v>0</v>
      </c>
      <c r="AC221" s="7">
        <f t="shared" si="3715"/>
        <v>0</v>
      </c>
      <c r="AD221" s="6"/>
      <c r="AE221" s="6"/>
      <c r="AF221" s="6"/>
      <c r="AG221" s="6"/>
      <c r="AH221" s="26"/>
      <c r="AI221" s="29"/>
      <c r="AJ221" s="23"/>
      <c r="AK221" s="141">
        <f t="shared" ref="AK221" si="3729">IF($H220=0,0,IF($B211=$B217,IF($H222&gt;0,$H222+AK215,AL217+AK215),IF($H222&gt;0,$H222,AL217)))</f>
        <v>0</v>
      </c>
      <c r="AL221" s="7">
        <f t="shared" si="3718"/>
        <v>0</v>
      </c>
      <c r="AM221" s="6"/>
      <c r="AN221" s="6"/>
      <c r="AO221" s="6"/>
      <c r="AP221" s="6"/>
      <c r="AQ221" s="26"/>
      <c r="AR221" s="29"/>
      <c r="AS221" s="23"/>
      <c r="AT221" s="141">
        <f t="shared" ref="AT221" si="3730">IF($H220=0,0,IF($B211=$B217,IF($H222&gt;0,$H222+AT215,AU217+AT215),IF($H222&gt;0,$H222,AU217)))</f>
        <v>0</v>
      </c>
      <c r="AU221" s="7">
        <f t="shared" si="3721"/>
        <v>0</v>
      </c>
      <c r="AV221" s="6"/>
      <c r="AW221" s="6"/>
      <c r="AX221" s="6"/>
      <c r="AY221" s="6"/>
      <c r="AZ221" s="26"/>
      <c r="BA221" s="29"/>
      <c r="BB221" s="23"/>
    </row>
    <row r="222" spans="1:54" ht="18.75" customHeight="1" thickBot="1" x14ac:dyDescent="0.25">
      <c r="A222" s="1">
        <f t="shared" si="3724"/>
        <v>0</v>
      </c>
      <c r="B222" s="323" t="str">
        <f>IF(B217="",Wydruk!$AE$6,IF(J218=0,Wydruk!$AE$7,IF(AND(G218&lt;G219,B217&lt;&gt;$B223),Wydruk!$AE$13,IF(AND($B217=$B211,$B217&lt;&gt;$B223),IF(OR(OR(J222&lt;4,J222&gt;5),OR(S222&lt;4,S222&gt;5),OR(AB222&lt;4,AB222&gt;5),OR(AK222&lt;4,AK222&gt;5),OR(AND(AT222&lt;4,AT222&gt;0),AT222&gt;5)),Wydruk!$AE$8,Wydruk!$AE$9),IF($B217=$B223,IF($F221&lt;&gt;0,Wydruk!$AE$12,Wydruk!$AE$10),IF(OR(OR(J218&lt;4,J218&gt;5),OR(S218&lt;4,S218&gt;5),OR(AB218&lt;4,AB218&gt;5),OR(AK218&lt;4,AK218&gt;5),OR(AND(AT218&lt;4,AT218&gt;0),AT218&gt;5)),Wydruk!$AE$8,Wydruk!$AE$11))))))</f>
        <v>Uzupełnij liczby godzin tygodniowego planu</v>
      </c>
      <c r="C222" s="324"/>
      <c r="D222" s="324"/>
      <c r="E222" s="324"/>
      <c r="F222" s="173">
        <f>lipiec!F222</f>
        <v>0</v>
      </c>
      <c r="G222" s="184">
        <f>lipiec!G222</f>
        <v>0</v>
      </c>
      <c r="H222" s="191">
        <f t="shared" ref="H222" si="3731">IF(OR($G222=0,$F222=0,$G222="",$F222=""),0,$G222/$F222)</f>
        <v>0</v>
      </c>
      <c r="I222" s="193"/>
      <c r="J222" s="176">
        <f t="shared" ref="J222" si="3732">IF($B211=$B217,IF(L217+L212&gt;0,1,0)+IF(M217+M212&gt;0,1,0)+IF(N217+N212&gt;0,1,0)+IF(O217+O212&gt;0,1,0)+IF(P217+P212&gt;0,1,0)+IF(Q217+Q212&gt;0,1,0)+IF(R217+R212&gt;0,1,0),J218)</f>
        <v>0</v>
      </c>
      <c r="K222" s="133">
        <f t="shared" ref="K222" si="3733">IF(OR($B217=$B223,J222=0,(K218-Q222+O222)&lt;=0),0,(K218-Q222+O222)/J222)</f>
        <v>0</v>
      </c>
      <c r="L222" s="137">
        <f t="shared" ref="L222" si="3734">IF(K222*(7-J219)&lt;=0,0,K222*(7-J219))</f>
        <v>0</v>
      </c>
      <c r="M222" s="311">
        <f t="shared" ref="M222" si="3735">ROUND(IF(OR(K219-K222*(7-J219)+P222&lt;0,$B217=$B223,K222&lt;=0,K219=0),0,IF(K219-K222*(7-J219)+P222&gt;Q222-O222+P222,Q222-O222+P222,K219-K222*(7-J219)+P222)),1)</f>
        <v>0</v>
      </c>
      <c r="N222" s="312"/>
      <c r="O222" s="139">
        <f t="shared" ref="O222" si="3736">IF(OR($B217=$B223,J218=0),0,IF($B217=$B211,J217,$F217))</f>
        <v>0</v>
      </c>
      <c r="P222" s="30">
        <f t="shared" ref="P222" si="3737">IF(OR($B217=$B223,J222=0),0,$G219-$G218)</f>
        <v>0</v>
      </c>
      <c r="Q222" s="134">
        <f t="shared" ref="Q222" si="3738">IF(OR($B217=$B223,J222=0),0,J221)</f>
        <v>0</v>
      </c>
      <c r="R222" s="138">
        <f t="shared" ref="R222" si="3739">IF($B217=$B223,0,K219)</f>
        <v>0</v>
      </c>
      <c r="S222" s="176">
        <f t="shared" ref="S222" si="3740">IF($B211=$B217,IF(U217+U212&gt;0,1,0)+IF(V217+V212&gt;0,1,0)+IF(W217+W212&gt;0,1,0)+IF(X217+X212&gt;0,1,0)+IF(Y217+Y212&gt;0,1,0)+IF(Z217+Z212&gt;0,1,0)+IF(AA217+AA212&gt;0,1,0),S218)</f>
        <v>0</v>
      </c>
      <c r="T222" s="133">
        <f t="shared" ref="T222" si="3741">IF(OR($B217=$B223,S222=0,(T218-Z222+X222)&lt;=0),0,(T218-Z222+X222)/S222)</f>
        <v>0</v>
      </c>
      <c r="U222" s="137">
        <f t="shared" ref="U222" si="3742">IF(T222*(7-S219)&lt;=0,0,T222*(7-S219))</f>
        <v>0</v>
      </c>
      <c r="V222" s="311">
        <f t="shared" ref="V222" si="3743">ROUND(IF(OR(T219-T222*(7-S219)+Y222&lt;0,$B217=$B223,T222&lt;=0,T219=0),0,IF(T219-T222*(7-S219)+Y222&gt;Z222-X222+Y222,Z222-X222+Y222,T219-T222*(7-S219)+Y222)),1)</f>
        <v>0</v>
      </c>
      <c r="W222" s="312"/>
      <c r="X222" s="139">
        <f t="shared" ref="X222" si="3744">IF(OR($B217=$B223,S218=0),0,IF($B217=$B211,S217,$F217))</f>
        <v>0</v>
      </c>
      <c r="Y222" s="30">
        <f t="shared" ref="Y222" si="3745">IF(OR($B217=$B223,S222=0),0,$G219-$G218)</f>
        <v>0</v>
      </c>
      <c r="Z222" s="134">
        <f t="shared" ref="Z222" si="3746">IF(OR($B217=$B223,S222=0),0,S221)</f>
        <v>0</v>
      </c>
      <c r="AA222" s="138">
        <f t="shared" ref="AA222" si="3747">IF($B217=$B223,0,T219)</f>
        <v>0</v>
      </c>
      <c r="AB222" s="176">
        <f t="shared" ref="AB222" si="3748">IF($B211=$B217,IF(AD217+AD212&gt;0,1,0)+IF(AE217+AE212&gt;0,1,0)+IF(AF217+AF212&gt;0,1,0)+IF(AG217+AG212&gt;0,1,0)+IF(AH217+AH212&gt;0,1,0)+IF(AI217+AI212&gt;0,1,0)+IF(AJ217+AJ212&gt;0,1,0),AB218)</f>
        <v>0</v>
      </c>
      <c r="AC222" s="133">
        <f t="shared" ref="AC222" si="3749">IF(OR($B217=$B223,AB222=0,(AC218-AI222+AG222)&lt;=0),0,(AC218-AI222+AG222)/AB222)</f>
        <v>0</v>
      </c>
      <c r="AD222" s="137">
        <f t="shared" ref="AD222" si="3750">IF(AC222*(7-AB219)&lt;=0,0,AC222*(7-AB219))</f>
        <v>0</v>
      </c>
      <c r="AE222" s="311">
        <f t="shared" ref="AE222" si="3751">ROUND(IF(OR(AC219-AC222*(7-AB219)+AH222&lt;0,$B217=$B223,AC222&lt;=0,AC219=0),0,IF(AC219-AC222*(7-AB219)+AH222&gt;AI222-AG222+AH222,AI222-AG222+AH222,AC219-AC222*(7-AB219)+AH222)),1)</f>
        <v>0</v>
      </c>
      <c r="AF222" s="312"/>
      <c r="AG222" s="139">
        <f t="shared" ref="AG222" si="3752">IF(OR($B217=$B223,AB218=0),0,IF($B217=$B211,AB217,$F217))</f>
        <v>0</v>
      </c>
      <c r="AH222" s="30">
        <f t="shared" ref="AH222" si="3753">IF(OR($B217=$B223,AB222=0),0,$G219-$G218)</f>
        <v>0</v>
      </c>
      <c r="AI222" s="134">
        <f t="shared" ref="AI222" si="3754">IF(OR($B217=$B223,AB222=0),0,AB221)</f>
        <v>0</v>
      </c>
      <c r="AJ222" s="138">
        <f t="shared" ref="AJ222" si="3755">IF($B217=$B223,0,AC219)</f>
        <v>0</v>
      </c>
      <c r="AK222" s="176">
        <f t="shared" ref="AK222" si="3756">IF($B211=$B217,IF(AM217+AM212&gt;0,1,0)+IF(AN217+AN212&gt;0,1,0)+IF(AO217+AO212&gt;0,1,0)+IF(AP217+AP212&gt;0,1,0)+IF(AQ217+AQ212&gt;0,1,0)+IF(AR217+AR212&gt;0,1,0)+IF(AS217+AS212&gt;0,1,0),AK218)</f>
        <v>0</v>
      </c>
      <c r="AL222" s="133">
        <f t="shared" ref="AL222" si="3757">IF(OR($B217=$B223,AK222=0,(AL218-AR222+AP222)&lt;=0),0,(AL218-AR222+AP222)/AK222)</f>
        <v>0</v>
      </c>
      <c r="AM222" s="137">
        <f t="shared" ref="AM222" si="3758">IF(AL222*(7-AK219)&lt;=0,0,AL222*(7-AK219))</f>
        <v>0</v>
      </c>
      <c r="AN222" s="311">
        <f t="shared" ref="AN222" si="3759">ROUND(IF(OR(AL219-AL222*(7-AK219)+AQ222&lt;0,$B217=$B223,AL222&lt;=0,AL219=0),0,IF(AL219-AL222*(7-AK219)+AQ222&gt;AR222-AP222+AQ222,AR222-AP222+AQ222,AL219-AL222*(7-AK219)+AQ222)),1)</f>
        <v>0</v>
      </c>
      <c r="AO222" s="312"/>
      <c r="AP222" s="139">
        <f t="shared" ref="AP222" si="3760">IF(OR($B217=$B223,AK218=0),0,IF($B217=$B211,AK217,$F217))</f>
        <v>0</v>
      </c>
      <c r="AQ222" s="30">
        <f t="shared" ref="AQ222" si="3761">IF(OR($B217=$B223,AK222=0),0,$G219-$G218)</f>
        <v>0</v>
      </c>
      <c r="AR222" s="134">
        <f t="shared" ref="AR222" si="3762">IF(OR($B217=$B223,AK222=0),0,AK221)</f>
        <v>0</v>
      </c>
      <c r="AS222" s="138">
        <f t="shared" ref="AS222" si="3763">IF($B217=$B223,0,AL219)</f>
        <v>0</v>
      </c>
      <c r="AT222" s="176">
        <f t="shared" ref="AT222" si="3764">IF($B211=$B217,IF(AV217+AV212&gt;0,1,0)+IF(AW217+AW212&gt;0,1,0)+IF(AX217+AX212&gt;0,1,0)+IF(AY217+AY212&gt;0,1,0)+IF(AZ217+AZ212&gt;0,1,0)+IF(BA217+BA212&gt;0,1,0)+IF(BB217+BB212&gt;0,1,0),AT218)</f>
        <v>0</v>
      </c>
      <c r="AU222" s="133">
        <f t="shared" ref="AU222" si="3765">IF(OR($B217=$B223,AT222=0,(AU218-BA222+AY222)&lt;=0),0,(AU218-BA222+AY222)/AT222)</f>
        <v>0</v>
      </c>
      <c r="AV222" s="137">
        <f t="shared" ref="AV222" si="3766">IF(AU222*(7-AT219)&lt;=0,0,AU222*(7-AT219))</f>
        <v>0</v>
      </c>
      <c r="AW222" s="311">
        <f t="shared" ref="AW222" si="3767">ROUND(IF(OR(AU219-AU222*(7-AT219)+AZ222&lt;0,$B217=$B223,AU222&lt;=0,AU219=0),0,IF(AU219-AU222*(7-AT219)+AZ222&gt;BA222-AY222+AZ222,BA222-AY222+AZ222,AU219-AU222*(7-AT219)+AZ222)),1)</f>
        <v>0</v>
      </c>
      <c r="AX222" s="312"/>
      <c r="AY222" s="139">
        <f t="shared" ref="AY222" si="3768">IF(OR($B217=$B223,AT218=0),0,IF($B217=$B211,AT217,$F217))</f>
        <v>0</v>
      </c>
      <c r="AZ222" s="30">
        <f t="shared" ref="AZ222" si="3769">IF(OR($B217=$B223,AT222=0),0,$G219-$G218)</f>
        <v>0</v>
      </c>
      <c r="BA222" s="134">
        <f t="shared" ref="BA222" si="3770">IF(OR($B217=$B223,AT222=0),0,AT221)</f>
        <v>0</v>
      </c>
      <c r="BB222" s="138">
        <f t="shared" ref="BB222" si="3771">IF($B217=$B223,0,AU219)</f>
        <v>0</v>
      </c>
    </row>
    <row r="223" spans="1:54" ht="15.75" x14ac:dyDescent="0.2">
      <c r="A223" s="1">
        <f t="shared" ref="A223" si="3772">IF(B223="","1. Niewypełnione",B223)</f>
        <v>0</v>
      </c>
      <c r="B223" s="320">
        <f>lipiec!B223</f>
        <v>0</v>
      </c>
      <c r="C223" s="321">
        <f>lipiec!C223</f>
        <v>0</v>
      </c>
      <c r="D223" s="321">
        <f>lipiec!D223</f>
        <v>0</v>
      </c>
      <c r="E223" s="321">
        <f>lipiec!E223</f>
        <v>0</v>
      </c>
      <c r="F223" s="177">
        <f>lipiec!F223</f>
        <v>18</v>
      </c>
      <c r="G223" s="185">
        <f>lipiec!G223</f>
        <v>18</v>
      </c>
      <c r="H223" s="177"/>
      <c r="I223" s="192">
        <f t="shared" ref="I223:I227" si="3773">K223+T223+AC223+AL223+AU223</f>
        <v>0</v>
      </c>
      <c r="J223" s="186">
        <f t="shared" ref="J223" si="3774">IF(OR($B223=$B229,J226=0),0,ROUND((K224+P228)/J226,0))</f>
        <v>0</v>
      </c>
      <c r="K223" s="51">
        <f t="shared" ref="K223:K224" si="3775">SUM(L223:R223)</f>
        <v>0</v>
      </c>
      <c r="L223" s="52">
        <f>lipiec!L223</f>
        <v>0</v>
      </c>
      <c r="M223" s="52">
        <f>lipiec!M223</f>
        <v>0</v>
      </c>
      <c r="N223" s="52">
        <f>lipiec!N223</f>
        <v>0</v>
      </c>
      <c r="O223" s="52">
        <f>lipiec!O223</f>
        <v>0</v>
      </c>
      <c r="P223" s="53">
        <f>lipiec!P223</f>
        <v>0</v>
      </c>
      <c r="Q223" s="54">
        <f>lipiec!Q223</f>
        <v>0</v>
      </c>
      <c r="R223" s="55">
        <f>lipiec!R223</f>
        <v>0</v>
      </c>
      <c r="S223" s="188">
        <f t="shared" ref="S223" si="3776">IF(OR($B223=$B229,S226=0),0,ROUND((T224+Y228)/S226,0))</f>
        <v>0</v>
      </c>
      <c r="T223" s="51">
        <f t="shared" ref="T223:T224" si="3777">SUM(U223:AA223)</f>
        <v>0</v>
      </c>
      <c r="U223" s="52">
        <f>lipiec!U223</f>
        <v>0</v>
      </c>
      <c r="V223" s="52">
        <f>lipiec!V223</f>
        <v>0</v>
      </c>
      <c r="W223" s="52">
        <f>lipiec!W223</f>
        <v>0</v>
      </c>
      <c r="X223" s="52">
        <f>lipiec!X223</f>
        <v>0</v>
      </c>
      <c r="Y223" s="53">
        <f>lipiec!Y223</f>
        <v>0</v>
      </c>
      <c r="Z223" s="54">
        <f>lipiec!Z223</f>
        <v>0</v>
      </c>
      <c r="AA223" s="55">
        <f>lipiec!AA223</f>
        <v>0</v>
      </c>
      <c r="AB223" s="188">
        <f t="shared" ref="AB223" si="3778">IF(OR($B223=$B229,AB226=0),0,ROUND((AC224+AH228)/AB226,0))</f>
        <v>0</v>
      </c>
      <c r="AC223" s="51">
        <f t="shared" ref="AC223:AC224" si="3779">SUM(AD223:AJ223)</f>
        <v>0</v>
      </c>
      <c r="AD223" s="52">
        <f>lipiec!AD223</f>
        <v>0</v>
      </c>
      <c r="AE223" s="52">
        <f>lipiec!AE223</f>
        <v>0</v>
      </c>
      <c r="AF223" s="52">
        <f>lipiec!AF223</f>
        <v>0</v>
      </c>
      <c r="AG223" s="52">
        <f>lipiec!AG223</f>
        <v>0</v>
      </c>
      <c r="AH223" s="53">
        <f>lipiec!AH223</f>
        <v>0</v>
      </c>
      <c r="AI223" s="54">
        <f>lipiec!AI223</f>
        <v>0</v>
      </c>
      <c r="AJ223" s="55">
        <f>lipiec!AJ223</f>
        <v>0</v>
      </c>
      <c r="AK223" s="188">
        <f t="shared" ref="AK223" si="3780">IF(OR($B223=$B229,AK226=0),0,ROUND((AL224+AQ228)/AK226,0))</f>
        <v>0</v>
      </c>
      <c r="AL223" s="51">
        <f t="shared" ref="AL223:AL224" si="3781">SUM(AM223:AS223)</f>
        <v>0</v>
      </c>
      <c r="AM223" s="52">
        <f>lipiec!AM223</f>
        <v>0</v>
      </c>
      <c r="AN223" s="52">
        <f>lipiec!AN223</f>
        <v>0</v>
      </c>
      <c r="AO223" s="52">
        <f>lipiec!AO223</f>
        <v>0</v>
      </c>
      <c r="AP223" s="52">
        <f>lipiec!AP223</f>
        <v>0</v>
      </c>
      <c r="AQ223" s="53">
        <f>lipiec!AQ223</f>
        <v>0</v>
      </c>
      <c r="AR223" s="54">
        <f>lipiec!AR223</f>
        <v>0</v>
      </c>
      <c r="AS223" s="55">
        <f>lipiec!AS223</f>
        <v>0</v>
      </c>
      <c r="AT223" s="188">
        <f t="shared" ref="AT223" si="3782">IF(OR($B223=$B229,AT226=0),0,ROUND((AU224+AZ228)/AT226,0))</f>
        <v>0</v>
      </c>
      <c r="AU223" s="51">
        <f t="shared" ref="AU223:AU224" si="3783">SUM(AV223:BB223)</f>
        <v>0</v>
      </c>
      <c r="AV223" s="52">
        <f t="shared" ref="AV223" si="3784">IF(SUM($AM$9:$AS$9)=SUM($AV$9:$BB$9),AM223,IF(AND(SUM($AV$9:$BB$9)&gt;42,SUM($AV$9:$BB$9)&lt;49),AM223,0))</f>
        <v>0</v>
      </c>
      <c r="AW223" s="52">
        <f t="shared" ref="AW223" si="3785">IF(SUM($AM$9:$AS$9)=SUM($AV$9:$BB$9),AN223,IF(AND(SUM($AV$9:$BB$9)&gt;42,SUM($AV$9:$BB$9)&lt;49),AN223,0))</f>
        <v>0</v>
      </c>
      <c r="AX223" s="52">
        <f t="shared" ref="AX223" si="3786">IF(SUM($AM$9:$AS$9)=SUM($AV$9:$BB$9),AO223,IF(AND(SUM($AV$9:$BB$9)&gt;42,SUM($AV$9:$BB$9)&lt;49),AO223,0))</f>
        <v>0</v>
      </c>
      <c r="AY223" s="52">
        <f t="shared" ref="AY223" si="3787">IF(SUM($AM$9:$AS$9)=SUM($AV$9:$BB$9),AP223,IF(AND(SUM($AV$9:$BB$9)&gt;42,SUM($AV$9:$BB$9)&lt;49),AP223,0))</f>
        <v>0</v>
      </c>
      <c r="AZ223" s="53">
        <f t="shared" ref="AZ223" si="3788">IF(SUM($AM$9:$AS$9)=SUM($AV$9:$BB$9),AQ223,IF(AND(SUM($AV$9:$BB$9)&gt;42,SUM($AV$9:$BB$9)&lt;49),AQ223,0))</f>
        <v>0</v>
      </c>
      <c r="BA223" s="54">
        <f t="shared" ref="BA223" si="3789">IF(SUM($AM$9:$AS$9)=SUM($AV$9:$BB$9),AR223,IF(AND(SUM($AV$9:$BB$9)&gt;42,SUM($AV$9:$BB$9)&lt;49),AR223,0))</f>
        <v>0</v>
      </c>
      <c r="BB223" s="55">
        <f t="shared" ref="BB223" si="3790">IF(SUM($AM$9:$AS$9)=SUM($AV$9:$BB$9),AS223,IF(AND(SUM($AV$9:$BB$9)&gt;42,SUM($AV$9:$BB$9)&lt;49),AS223,0))</f>
        <v>0</v>
      </c>
    </row>
    <row r="224" spans="1:54" ht="12.75" hidden="1" customHeight="1" x14ac:dyDescent="0.2">
      <c r="B224" s="93"/>
      <c r="C224" s="94"/>
      <c r="D224" s="95"/>
      <c r="E224" s="115"/>
      <c r="F224" s="140" t="b">
        <f t="shared" ref="F224" si="3791">IF($B217=$B223,OR(F218,G223&lt;F223),G223&lt;F223)</f>
        <v>0</v>
      </c>
      <c r="G224" s="189">
        <f t="shared" ref="G224" si="3792">IF(AND($B217=$B223,$B217&lt;&gt;"",$B217&lt;&gt;0),G223+G218,G223)</f>
        <v>18</v>
      </c>
      <c r="H224" s="120"/>
      <c r="I224" s="165">
        <f t="shared" si="3773"/>
        <v>0</v>
      </c>
      <c r="J224" s="194">
        <f t="shared" ref="J224" si="3793">7-COUNTIF(L223:R223,0)-COUNTIF(L223:R223,"")</f>
        <v>0</v>
      </c>
      <c r="K224" s="22">
        <f t="shared" si="3775"/>
        <v>0</v>
      </c>
      <c r="L224" s="35">
        <f t="shared" ref="L224:R224" si="3794">IF($B217=$B223,L223+L218,L223)</f>
        <v>0</v>
      </c>
      <c r="M224" s="35">
        <f t="shared" si="3794"/>
        <v>0</v>
      </c>
      <c r="N224" s="35">
        <f t="shared" si="3794"/>
        <v>0</v>
      </c>
      <c r="O224" s="35">
        <f t="shared" si="3794"/>
        <v>0</v>
      </c>
      <c r="P224" s="36">
        <f t="shared" si="3794"/>
        <v>0</v>
      </c>
      <c r="Q224" s="37">
        <f t="shared" si="3794"/>
        <v>0</v>
      </c>
      <c r="R224" s="38">
        <f t="shared" si="3794"/>
        <v>0</v>
      </c>
      <c r="S224" s="194">
        <f t="shared" ref="S224" si="3795">7-COUNTIF(U223:AA223,0)-COUNTIF(U223:AA223,"")</f>
        <v>0</v>
      </c>
      <c r="T224" s="22">
        <f t="shared" si="3777"/>
        <v>0</v>
      </c>
      <c r="U224" s="35">
        <f t="shared" ref="U224:AA224" si="3796">IF($B217=$B223,U223+U218,U223)</f>
        <v>0</v>
      </c>
      <c r="V224" s="35">
        <f t="shared" si="3796"/>
        <v>0</v>
      </c>
      <c r="W224" s="35">
        <f t="shared" si="3796"/>
        <v>0</v>
      </c>
      <c r="X224" s="35">
        <f t="shared" si="3796"/>
        <v>0</v>
      </c>
      <c r="Y224" s="36">
        <f t="shared" si="3796"/>
        <v>0</v>
      </c>
      <c r="Z224" s="37">
        <f t="shared" si="3796"/>
        <v>0</v>
      </c>
      <c r="AA224" s="38">
        <f t="shared" si="3796"/>
        <v>0</v>
      </c>
      <c r="AB224" s="194">
        <f t="shared" ref="AB224" si="3797">7-COUNTIF(AD223:AJ223,0)-COUNTIF(AD223:AJ223,"")</f>
        <v>0</v>
      </c>
      <c r="AC224" s="22">
        <f t="shared" si="3779"/>
        <v>0</v>
      </c>
      <c r="AD224" s="35">
        <f t="shared" ref="AD224:AJ224" si="3798">IF($B217=$B223,AD223+AD218,AD223)</f>
        <v>0</v>
      </c>
      <c r="AE224" s="35">
        <f t="shared" si="3798"/>
        <v>0</v>
      </c>
      <c r="AF224" s="35">
        <f t="shared" si="3798"/>
        <v>0</v>
      </c>
      <c r="AG224" s="35">
        <f t="shared" si="3798"/>
        <v>0</v>
      </c>
      <c r="AH224" s="36">
        <f t="shared" si="3798"/>
        <v>0</v>
      </c>
      <c r="AI224" s="37">
        <f t="shared" si="3798"/>
        <v>0</v>
      </c>
      <c r="AJ224" s="38">
        <f t="shared" si="3798"/>
        <v>0</v>
      </c>
      <c r="AK224" s="194">
        <f t="shared" ref="AK224" si="3799">7-COUNTIF(AM223:AS223,0)-COUNTIF(AM223:AS223,"")</f>
        <v>0</v>
      </c>
      <c r="AL224" s="22">
        <f t="shared" si="3781"/>
        <v>0</v>
      </c>
      <c r="AM224" s="35">
        <f t="shared" ref="AM224:AS224" si="3800">IF($B217=$B223,AM223+AM218,AM223)</f>
        <v>0</v>
      </c>
      <c r="AN224" s="35">
        <f t="shared" si="3800"/>
        <v>0</v>
      </c>
      <c r="AO224" s="35">
        <f t="shared" si="3800"/>
        <v>0</v>
      </c>
      <c r="AP224" s="35">
        <f t="shared" si="3800"/>
        <v>0</v>
      </c>
      <c r="AQ224" s="36">
        <f t="shared" si="3800"/>
        <v>0</v>
      </c>
      <c r="AR224" s="37">
        <f t="shared" si="3800"/>
        <v>0</v>
      </c>
      <c r="AS224" s="38">
        <f t="shared" si="3800"/>
        <v>0</v>
      </c>
      <c r="AT224" s="194">
        <f t="shared" ref="AT224" si="3801">7-COUNTIF(AV223:BB223,0)-COUNTIF(AV223:BB223,"")</f>
        <v>0</v>
      </c>
      <c r="AU224" s="22">
        <f t="shared" si="3783"/>
        <v>0</v>
      </c>
      <c r="AV224" s="35">
        <f t="shared" ref="AV224:BB224" si="3802">IF($B217=$B223,AV223+AV218,AV223)</f>
        <v>0</v>
      </c>
      <c r="AW224" s="35">
        <f t="shared" si="3802"/>
        <v>0</v>
      </c>
      <c r="AX224" s="35">
        <f t="shared" si="3802"/>
        <v>0</v>
      </c>
      <c r="AY224" s="35">
        <f t="shared" si="3802"/>
        <v>0</v>
      </c>
      <c r="AZ224" s="36">
        <f t="shared" si="3802"/>
        <v>0</v>
      </c>
      <c r="BA224" s="37">
        <f t="shared" si="3802"/>
        <v>0</v>
      </c>
      <c r="BB224" s="38">
        <f t="shared" si="3802"/>
        <v>0</v>
      </c>
    </row>
    <row r="225" spans="1:54" ht="15" hidden="1" customHeight="1" x14ac:dyDescent="0.2">
      <c r="B225" s="116"/>
      <c r="C225" s="117"/>
      <c r="D225" s="118"/>
      <c r="E225" s="119"/>
      <c r="F225" s="92"/>
      <c r="G225" s="190">
        <f t="shared" ref="G225" si="3803">IF(AND($B217=$B223,$B217&lt;&gt;"",$B217&lt;&gt;0),F223+G219,F223)</f>
        <v>18</v>
      </c>
      <c r="H225" s="121"/>
      <c r="I225" s="165">
        <f t="shared" si="3773"/>
        <v>0</v>
      </c>
      <c r="J225" s="195">
        <f t="shared" ref="J225" si="3804">IF($B223=$B217,COUNTIF(L225:R225,0),COUNTIF(L226:R226,0)+COUNTIF(L226:R226,""))</f>
        <v>7</v>
      </c>
      <c r="K225" s="39">
        <f t="shared" ref="K225:R225" si="3805">IF($B217=$B223,K226+K219,K226)</f>
        <v>0</v>
      </c>
      <c r="L225" s="40">
        <f t="shared" si="3805"/>
        <v>0</v>
      </c>
      <c r="M225" s="40">
        <f t="shared" si="3805"/>
        <v>0</v>
      </c>
      <c r="N225" s="40">
        <f t="shared" si="3805"/>
        <v>0</v>
      </c>
      <c r="O225" s="40">
        <f t="shared" si="3805"/>
        <v>0</v>
      </c>
      <c r="P225" s="41">
        <f t="shared" si="3805"/>
        <v>0</v>
      </c>
      <c r="Q225" s="42">
        <f t="shared" si="3805"/>
        <v>0</v>
      </c>
      <c r="R225" s="43">
        <f t="shared" si="3805"/>
        <v>0</v>
      </c>
      <c r="S225" s="195">
        <f t="shared" ref="S225" si="3806">IF($B223=$B217,COUNTIF(U225:AA225,0),COUNTIF(U226:AA226,0)+COUNTIF(U226:AA226,""))</f>
        <v>7</v>
      </c>
      <c r="T225" s="39">
        <f t="shared" ref="T225:AA225" si="3807">IF($B217=$B223,T226+T219,T226)</f>
        <v>0</v>
      </c>
      <c r="U225" s="40">
        <f t="shared" si="3807"/>
        <v>0</v>
      </c>
      <c r="V225" s="40">
        <f t="shared" si="3807"/>
        <v>0</v>
      </c>
      <c r="W225" s="40">
        <f t="shared" si="3807"/>
        <v>0</v>
      </c>
      <c r="X225" s="40">
        <f t="shared" si="3807"/>
        <v>0</v>
      </c>
      <c r="Y225" s="41">
        <f t="shared" si="3807"/>
        <v>0</v>
      </c>
      <c r="Z225" s="42">
        <f t="shared" si="3807"/>
        <v>0</v>
      </c>
      <c r="AA225" s="43">
        <f t="shared" si="3807"/>
        <v>0</v>
      </c>
      <c r="AB225" s="195">
        <f t="shared" ref="AB225" si="3808">IF($B223=$B217,COUNTIF(AD225:AJ225,0),COUNTIF(AD226:AJ226,0)+COUNTIF(AD226:AJ226,""))</f>
        <v>7</v>
      </c>
      <c r="AC225" s="39">
        <f t="shared" ref="AC225:AJ225" si="3809">IF($B217=$B223,AC226+AC219,AC226)</f>
        <v>0</v>
      </c>
      <c r="AD225" s="40">
        <f t="shared" si="3809"/>
        <v>0</v>
      </c>
      <c r="AE225" s="40">
        <f t="shared" si="3809"/>
        <v>0</v>
      </c>
      <c r="AF225" s="40">
        <f t="shared" si="3809"/>
        <v>0</v>
      </c>
      <c r="AG225" s="40">
        <f t="shared" si="3809"/>
        <v>0</v>
      </c>
      <c r="AH225" s="41">
        <f t="shared" si="3809"/>
        <v>0</v>
      </c>
      <c r="AI225" s="42">
        <f t="shared" si="3809"/>
        <v>0</v>
      </c>
      <c r="AJ225" s="43">
        <f t="shared" si="3809"/>
        <v>0</v>
      </c>
      <c r="AK225" s="195">
        <f t="shared" ref="AK225" si="3810">IF($B223=$B217,COUNTIF(AM225:AS225,0),COUNTIF(AM226:AS226,0)+COUNTIF(AM226:AS226,""))</f>
        <v>7</v>
      </c>
      <c r="AL225" s="39">
        <f t="shared" ref="AL225:AS225" si="3811">IF($B217=$B223,AL226+AL219,AL226)</f>
        <v>0</v>
      </c>
      <c r="AM225" s="40">
        <f t="shared" si="3811"/>
        <v>0</v>
      </c>
      <c r="AN225" s="40">
        <f t="shared" si="3811"/>
        <v>0</v>
      </c>
      <c r="AO225" s="40">
        <f t="shared" si="3811"/>
        <v>0</v>
      </c>
      <c r="AP225" s="40">
        <f t="shared" si="3811"/>
        <v>0</v>
      </c>
      <c r="AQ225" s="41">
        <f t="shared" si="3811"/>
        <v>0</v>
      </c>
      <c r="AR225" s="42">
        <f t="shared" si="3811"/>
        <v>0</v>
      </c>
      <c r="AS225" s="43">
        <f t="shared" si="3811"/>
        <v>0</v>
      </c>
      <c r="AT225" s="195">
        <f t="shared" ref="AT225" si="3812">IF($B223=$B217,COUNTIF(AV225:BB225,0),COUNTIF(AV226:BB226,0)+COUNTIF(AV226:BB226,""))</f>
        <v>7</v>
      </c>
      <c r="AU225" s="39">
        <f t="shared" ref="AU225:BB225" si="3813">IF($B217=$B223,AU226+AU219,AU226)</f>
        <v>0</v>
      </c>
      <c r="AV225" s="40">
        <f t="shared" si="3813"/>
        <v>0</v>
      </c>
      <c r="AW225" s="40">
        <f t="shared" si="3813"/>
        <v>0</v>
      </c>
      <c r="AX225" s="40">
        <f t="shared" si="3813"/>
        <v>0</v>
      </c>
      <c r="AY225" s="40">
        <f t="shared" si="3813"/>
        <v>0</v>
      </c>
      <c r="AZ225" s="41">
        <f t="shared" si="3813"/>
        <v>0</v>
      </c>
      <c r="BA225" s="42">
        <f t="shared" si="3813"/>
        <v>0</v>
      </c>
      <c r="BB225" s="43">
        <f t="shared" si="3813"/>
        <v>0</v>
      </c>
    </row>
    <row r="226" spans="1:54" ht="15.75" customHeight="1" x14ac:dyDescent="0.2">
      <c r="A226" s="1">
        <f t="shared" ref="A226" si="3814">A223</f>
        <v>0</v>
      </c>
      <c r="B226" s="313">
        <f t="shared" ref="B226" si="3815">B220+1</f>
        <v>35</v>
      </c>
      <c r="C226" s="314"/>
      <c r="D226" s="314"/>
      <c r="E226" s="314"/>
      <c r="F226" s="31"/>
      <c r="G226" s="183"/>
      <c r="H226" s="122">
        <f t="shared" ref="H226" si="3816">5-COUNTIF(AU223,0)-COUNTIF(AL223,0)-COUNTIF(AC223,0)-COUNTIF(T223,0)-COUNTIF(K223,0)</f>
        <v>0</v>
      </c>
      <c r="I226" s="165">
        <f t="shared" si="3773"/>
        <v>0</v>
      </c>
      <c r="J226" s="187">
        <f t="shared" ref="J226" si="3817">IF($B223=$B217,J220+IF($F223&lt;&gt;$G223,(K223+$G225-$G224)/$F223,K223/$F223),IF($F223&lt;&gt;G223,(K223+$G225-$G224)/$F223,K223/$F223))</f>
        <v>0</v>
      </c>
      <c r="K226" s="7">
        <f t="shared" ref="K226:K227" si="3818">SUM(L226:R226)</f>
        <v>0</v>
      </c>
      <c r="L226" s="26">
        <f t="shared" ref="L226:R226" si="3819">L223</f>
        <v>0</v>
      </c>
      <c r="M226" s="26">
        <f t="shared" si="3819"/>
        <v>0</v>
      </c>
      <c r="N226" s="26">
        <f t="shared" si="3819"/>
        <v>0</v>
      </c>
      <c r="O226" s="26">
        <f t="shared" si="3819"/>
        <v>0</v>
      </c>
      <c r="P226" s="26">
        <f t="shared" si="3819"/>
        <v>0</v>
      </c>
      <c r="Q226" s="29">
        <f t="shared" si="3819"/>
        <v>0</v>
      </c>
      <c r="R226" s="23">
        <f t="shared" si="3819"/>
        <v>0</v>
      </c>
      <c r="S226" s="187">
        <f t="shared" ref="S226" si="3820">IF($B223=$B217,S220+IF($F223&lt;&gt;$G223,(T223+$G225-$G224)/$F223,T223/$F223),IF($F223&lt;&gt;P223,(T223+$G225-$G224)/$F223,T223/$F223))</f>
        <v>0</v>
      </c>
      <c r="T226" s="7">
        <f t="shared" ref="T226:T227" si="3821">SUM(U226:AA226)</f>
        <v>0</v>
      </c>
      <c r="U226" s="26">
        <f t="shared" ref="U226:AA226" si="3822">U223</f>
        <v>0</v>
      </c>
      <c r="V226" s="26">
        <f t="shared" si="3822"/>
        <v>0</v>
      </c>
      <c r="W226" s="26">
        <f t="shared" si="3822"/>
        <v>0</v>
      </c>
      <c r="X226" s="26">
        <f t="shared" si="3822"/>
        <v>0</v>
      </c>
      <c r="Y226" s="113">
        <f t="shared" si="3822"/>
        <v>0</v>
      </c>
      <c r="Z226" s="29">
        <f t="shared" si="3822"/>
        <v>0</v>
      </c>
      <c r="AA226" s="23">
        <f t="shared" si="3822"/>
        <v>0</v>
      </c>
      <c r="AB226" s="187">
        <f t="shared" ref="AB226" si="3823">IF($B223=$B217,AB220+IF($F223&lt;&gt;$G223,(AC223+$G225-$G224)/$F223,AC223/$F223),IF($F223&lt;&gt;Y223,(AC223+$G225-$G224)/$F223,AC223/$F223))</f>
        <v>0</v>
      </c>
      <c r="AC226" s="7">
        <f t="shared" ref="AC226:AC227" si="3824">SUM(AD226:AJ226)</f>
        <v>0</v>
      </c>
      <c r="AD226" s="26">
        <f t="shared" ref="AD226:AJ226" si="3825">AD223</f>
        <v>0</v>
      </c>
      <c r="AE226" s="26">
        <f t="shared" si="3825"/>
        <v>0</v>
      </c>
      <c r="AF226" s="26">
        <f t="shared" si="3825"/>
        <v>0</v>
      </c>
      <c r="AG226" s="26">
        <f t="shared" si="3825"/>
        <v>0</v>
      </c>
      <c r="AH226" s="113">
        <f t="shared" si="3825"/>
        <v>0</v>
      </c>
      <c r="AI226" s="29">
        <f t="shared" si="3825"/>
        <v>0</v>
      </c>
      <c r="AJ226" s="23">
        <f t="shared" si="3825"/>
        <v>0</v>
      </c>
      <c r="AK226" s="187">
        <f t="shared" ref="AK226" si="3826">IF($B223=$B217,AK220+IF($F223&lt;&gt;$G223,(AL223+$G225-$G224)/$F223,AL223/$F223),IF($F223&lt;&gt;AH223,(AL223+$G225-$G224)/$F223,AL223/$F223))</f>
        <v>0</v>
      </c>
      <c r="AL226" s="7">
        <f t="shared" ref="AL226:AL227" si="3827">SUM(AM226:AS226)</f>
        <v>0</v>
      </c>
      <c r="AM226" s="26">
        <f t="shared" ref="AM226:AS226" si="3828">AM223</f>
        <v>0</v>
      </c>
      <c r="AN226" s="26">
        <f t="shared" si="3828"/>
        <v>0</v>
      </c>
      <c r="AO226" s="26">
        <f t="shared" si="3828"/>
        <v>0</v>
      </c>
      <c r="AP226" s="26">
        <f t="shared" si="3828"/>
        <v>0</v>
      </c>
      <c r="AQ226" s="113">
        <f t="shared" si="3828"/>
        <v>0</v>
      </c>
      <c r="AR226" s="29">
        <f t="shared" si="3828"/>
        <v>0</v>
      </c>
      <c r="AS226" s="23">
        <f t="shared" si="3828"/>
        <v>0</v>
      </c>
      <c r="AT226" s="187">
        <f t="shared" ref="AT226" si="3829">IF($B223=$B217,AT220+IF($F223&lt;&gt;$G223,(AU223+$G225-$G224)/$F223,AU223/$F223),IF($F223&lt;&gt;AQ223,(AU223+$G225-$G224)/$F223,AU223/$F223))</f>
        <v>0</v>
      </c>
      <c r="AU226" s="7">
        <f t="shared" ref="AU226:AU227" si="3830">SUM(AV226:BB226)</f>
        <v>0</v>
      </c>
      <c r="AV226" s="6">
        <f t="shared" ref="AV226" si="3831">IF(SUM($AM$9:$AS$9)=SUM($AV$9:$BB$9),AV223,IF(AND(SUM($AV$9:$BB$9)&gt;42,SUM($AV$9:$BB$9)&lt;49),AV223,0))</f>
        <v>0</v>
      </c>
      <c r="AW226" s="6">
        <f t="shared" ref="AW226:BB226" si="3832">IF(SUM($AM$9:$AS$9)=SUM($AV$9:$BB$9),AW223,IF(AND(SUM($AV$9:$BB$9)&gt;42,SUM($AV$9:$BB$9)&lt;49),AW223,0))</f>
        <v>0</v>
      </c>
      <c r="AX226" s="6">
        <f t="shared" si="3832"/>
        <v>0</v>
      </c>
      <c r="AY226" s="6">
        <f t="shared" si="3832"/>
        <v>0</v>
      </c>
      <c r="AZ226" s="26">
        <f t="shared" si="3832"/>
        <v>0</v>
      </c>
      <c r="BA226" s="29">
        <f t="shared" si="3832"/>
        <v>0</v>
      </c>
      <c r="BB226" s="23">
        <f t="shared" si="3832"/>
        <v>0</v>
      </c>
    </row>
    <row r="227" spans="1:54" ht="15.75" customHeight="1" x14ac:dyDescent="0.2">
      <c r="A227" s="1">
        <f t="shared" ref="A227:A228" si="3833">A226</f>
        <v>0</v>
      </c>
      <c r="B227" s="313"/>
      <c r="C227" s="314"/>
      <c r="D227" s="314"/>
      <c r="E227" s="314"/>
      <c r="F227" s="31"/>
      <c r="G227" s="183"/>
      <c r="H227" s="123">
        <f t="shared" ref="H227" si="3834">IF($B223=$B217,H221+F227,$F227)</f>
        <v>0</v>
      </c>
      <c r="I227" s="165">
        <f t="shared" si="3773"/>
        <v>0</v>
      </c>
      <c r="J227" s="141">
        <f t="shared" ref="J227" si="3835">IF($H226=0,0,IF($B217=$B223,IF($H228&gt;0,$H228+J221,K223+J221),IF($H228&gt;0,$H228,K223)))</f>
        <v>0</v>
      </c>
      <c r="K227" s="7">
        <f t="shared" si="3818"/>
        <v>0</v>
      </c>
      <c r="L227" s="6"/>
      <c r="M227" s="6"/>
      <c r="N227" s="6"/>
      <c r="O227" s="6"/>
      <c r="P227" s="26"/>
      <c r="Q227" s="29"/>
      <c r="R227" s="23"/>
      <c r="S227" s="141">
        <f t="shared" ref="S227" si="3836">IF($H226=0,0,IF($B217=$B223,IF($H228&gt;0,$H228+S221,T223+S221),IF($H228&gt;0,$H228,T223)))</f>
        <v>0</v>
      </c>
      <c r="T227" s="7">
        <f t="shared" si="3821"/>
        <v>0</v>
      </c>
      <c r="U227" s="6"/>
      <c r="V227" s="6"/>
      <c r="W227" s="6"/>
      <c r="X227" s="6"/>
      <c r="Y227" s="26"/>
      <c r="Z227" s="29"/>
      <c r="AA227" s="23"/>
      <c r="AB227" s="141">
        <f t="shared" ref="AB227" si="3837">IF($H226=0,0,IF($B217=$B223,IF($H228&gt;0,$H228+AB221,AC223+AB221),IF($H228&gt;0,$H228,AC223)))</f>
        <v>0</v>
      </c>
      <c r="AC227" s="7">
        <f t="shared" si="3824"/>
        <v>0</v>
      </c>
      <c r="AD227" s="6"/>
      <c r="AE227" s="6"/>
      <c r="AF227" s="6"/>
      <c r="AG227" s="6"/>
      <c r="AH227" s="26"/>
      <c r="AI227" s="29"/>
      <c r="AJ227" s="23"/>
      <c r="AK227" s="141">
        <f t="shared" ref="AK227" si="3838">IF($H226=0,0,IF($B217=$B223,IF($H228&gt;0,$H228+AK221,AL223+AK221),IF($H228&gt;0,$H228,AL223)))</f>
        <v>0</v>
      </c>
      <c r="AL227" s="7">
        <f t="shared" si="3827"/>
        <v>0</v>
      </c>
      <c r="AM227" s="6"/>
      <c r="AN227" s="6"/>
      <c r="AO227" s="6"/>
      <c r="AP227" s="6"/>
      <c r="AQ227" s="26"/>
      <c r="AR227" s="29"/>
      <c r="AS227" s="23"/>
      <c r="AT227" s="141">
        <f t="shared" ref="AT227" si="3839">IF($H226=0,0,IF($B217=$B223,IF($H228&gt;0,$H228+AT221,AU223+AT221),IF($H228&gt;0,$H228,AU223)))</f>
        <v>0</v>
      </c>
      <c r="AU227" s="7">
        <f t="shared" si="3830"/>
        <v>0</v>
      </c>
      <c r="AV227" s="6"/>
      <c r="AW227" s="6"/>
      <c r="AX227" s="6"/>
      <c r="AY227" s="6"/>
      <c r="AZ227" s="26"/>
      <c r="BA227" s="29"/>
      <c r="BB227" s="23"/>
    </row>
    <row r="228" spans="1:54" ht="18.75" customHeight="1" thickBot="1" x14ac:dyDescent="0.25">
      <c r="A228" s="1">
        <f t="shared" si="3833"/>
        <v>0</v>
      </c>
      <c r="B228" s="323" t="str">
        <f>IF(B223="",Wydruk!$AE$6,IF(J224=0,Wydruk!$AE$7,IF(AND(G224&lt;G225,B223&lt;&gt;$B229),Wydruk!$AE$13,IF(AND($B223=$B217,$B223&lt;&gt;$B229),IF(OR(OR(J228&lt;4,J228&gt;5),OR(S228&lt;4,S228&gt;5),OR(AB228&lt;4,AB228&gt;5),OR(AK228&lt;4,AK228&gt;5),OR(AND(AT228&lt;4,AT228&gt;0),AT228&gt;5)),Wydruk!$AE$8,Wydruk!$AE$9),IF($B223=$B229,IF($F227&lt;&gt;0,Wydruk!$AE$12,Wydruk!$AE$10),IF(OR(OR(J224&lt;4,J224&gt;5),OR(S224&lt;4,S224&gt;5),OR(AB224&lt;4,AB224&gt;5),OR(AK224&lt;4,AK224&gt;5),OR(AND(AT224&lt;4,AT224&gt;0),AT224&gt;5)),Wydruk!$AE$8,Wydruk!$AE$11))))))</f>
        <v>Uzupełnij liczby godzin tygodniowego planu</v>
      </c>
      <c r="C228" s="324"/>
      <c r="D228" s="324"/>
      <c r="E228" s="324"/>
      <c r="F228" s="173">
        <f>lipiec!F228</f>
        <v>0</v>
      </c>
      <c r="G228" s="184">
        <f>lipiec!G228</f>
        <v>0</v>
      </c>
      <c r="H228" s="191">
        <f t="shared" ref="H228" si="3840">IF(OR($G228=0,$F228=0,$G228="",$F228=""),0,$G228/$F228)</f>
        <v>0</v>
      </c>
      <c r="I228" s="193"/>
      <c r="J228" s="176">
        <f t="shared" ref="J228" si="3841">IF($B217=$B223,IF(L223+L218&gt;0,1,0)+IF(M223+M218&gt;0,1,0)+IF(N223+N218&gt;0,1,0)+IF(O223+O218&gt;0,1,0)+IF(P223+P218&gt;0,1,0)+IF(Q223+Q218&gt;0,1,0)+IF(R223+R218&gt;0,1,0),J224)</f>
        <v>0</v>
      </c>
      <c r="K228" s="133">
        <f t="shared" ref="K228" si="3842">IF(OR($B223=$B229,J228=0,(K224-Q228+O228)&lt;=0),0,(K224-Q228+O228)/J228)</f>
        <v>0</v>
      </c>
      <c r="L228" s="137">
        <f t="shared" ref="L228" si="3843">IF(K228*(7-J225)&lt;=0,0,K228*(7-J225))</f>
        <v>0</v>
      </c>
      <c r="M228" s="311">
        <f t="shared" ref="M228" si="3844">ROUND(IF(OR(K225-K228*(7-J225)+P228&lt;0,$B223=$B229,K228&lt;=0,K225=0),0,IF(K225-K228*(7-J225)+P228&gt;Q228-O228+P228,Q228-O228+P228,K225-K228*(7-J225)+P228)),1)</f>
        <v>0</v>
      </c>
      <c r="N228" s="312"/>
      <c r="O228" s="139">
        <f t="shared" ref="O228" si="3845">IF(OR($B223=$B229,J224=0),0,IF($B223=$B217,J223,$F223))</f>
        <v>0</v>
      </c>
      <c r="P228" s="30">
        <f t="shared" ref="P228" si="3846">IF(OR($B223=$B229,J228=0),0,$G225-$G224)</f>
        <v>0</v>
      </c>
      <c r="Q228" s="134">
        <f t="shared" ref="Q228" si="3847">IF(OR($B223=$B229,J228=0),0,J227)</f>
        <v>0</v>
      </c>
      <c r="R228" s="138">
        <f t="shared" ref="R228" si="3848">IF($B223=$B229,0,K225)</f>
        <v>0</v>
      </c>
      <c r="S228" s="176">
        <f t="shared" ref="S228" si="3849">IF($B217=$B223,IF(U223+U218&gt;0,1,0)+IF(V223+V218&gt;0,1,0)+IF(W223+W218&gt;0,1,0)+IF(X223+X218&gt;0,1,0)+IF(Y223+Y218&gt;0,1,0)+IF(Z223+Z218&gt;0,1,0)+IF(AA223+AA218&gt;0,1,0),S224)</f>
        <v>0</v>
      </c>
      <c r="T228" s="133">
        <f t="shared" ref="T228" si="3850">IF(OR($B223=$B229,S228=0,(T224-Z228+X228)&lt;=0),0,(T224-Z228+X228)/S228)</f>
        <v>0</v>
      </c>
      <c r="U228" s="137">
        <f t="shared" ref="U228" si="3851">IF(T228*(7-S225)&lt;=0,0,T228*(7-S225))</f>
        <v>0</v>
      </c>
      <c r="V228" s="311">
        <f t="shared" ref="V228" si="3852">ROUND(IF(OR(T225-T228*(7-S225)+Y228&lt;0,$B223=$B229,T228&lt;=0,T225=0),0,IF(T225-T228*(7-S225)+Y228&gt;Z228-X228+Y228,Z228-X228+Y228,T225-T228*(7-S225)+Y228)),1)</f>
        <v>0</v>
      </c>
      <c r="W228" s="312"/>
      <c r="X228" s="139">
        <f t="shared" ref="X228" si="3853">IF(OR($B223=$B229,S224=0),0,IF($B223=$B217,S223,$F223))</f>
        <v>0</v>
      </c>
      <c r="Y228" s="30">
        <f t="shared" ref="Y228" si="3854">IF(OR($B223=$B229,S228=0),0,$G225-$G224)</f>
        <v>0</v>
      </c>
      <c r="Z228" s="134">
        <f t="shared" ref="Z228" si="3855">IF(OR($B223=$B229,S228=0),0,S227)</f>
        <v>0</v>
      </c>
      <c r="AA228" s="138">
        <f t="shared" ref="AA228" si="3856">IF($B223=$B229,0,T225)</f>
        <v>0</v>
      </c>
      <c r="AB228" s="176">
        <f t="shared" ref="AB228" si="3857">IF($B217=$B223,IF(AD223+AD218&gt;0,1,0)+IF(AE223+AE218&gt;0,1,0)+IF(AF223+AF218&gt;0,1,0)+IF(AG223+AG218&gt;0,1,0)+IF(AH223+AH218&gt;0,1,0)+IF(AI223+AI218&gt;0,1,0)+IF(AJ223+AJ218&gt;0,1,0),AB224)</f>
        <v>0</v>
      </c>
      <c r="AC228" s="133">
        <f t="shared" ref="AC228" si="3858">IF(OR($B223=$B229,AB228=0,(AC224-AI228+AG228)&lt;=0),0,(AC224-AI228+AG228)/AB228)</f>
        <v>0</v>
      </c>
      <c r="AD228" s="137">
        <f t="shared" ref="AD228" si="3859">IF(AC228*(7-AB225)&lt;=0,0,AC228*(7-AB225))</f>
        <v>0</v>
      </c>
      <c r="AE228" s="311">
        <f t="shared" ref="AE228" si="3860">ROUND(IF(OR(AC225-AC228*(7-AB225)+AH228&lt;0,$B223=$B229,AC228&lt;=0,AC225=0),0,IF(AC225-AC228*(7-AB225)+AH228&gt;AI228-AG228+AH228,AI228-AG228+AH228,AC225-AC228*(7-AB225)+AH228)),1)</f>
        <v>0</v>
      </c>
      <c r="AF228" s="312"/>
      <c r="AG228" s="139">
        <f t="shared" ref="AG228" si="3861">IF(OR($B223=$B229,AB224=0),0,IF($B223=$B217,AB223,$F223))</f>
        <v>0</v>
      </c>
      <c r="AH228" s="30">
        <f t="shared" ref="AH228" si="3862">IF(OR($B223=$B229,AB228=0),0,$G225-$G224)</f>
        <v>0</v>
      </c>
      <c r="AI228" s="134">
        <f t="shared" ref="AI228" si="3863">IF(OR($B223=$B229,AB228=0),0,AB227)</f>
        <v>0</v>
      </c>
      <c r="AJ228" s="138">
        <f t="shared" ref="AJ228" si="3864">IF($B223=$B229,0,AC225)</f>
        <v>0</v>
      </c>
      <c r="AK228" s="176">
        <f t="shared" ref="AK228" si="3865">IF($B217=$B223,IF(AM223+AM218&gt;0,1,0)+IF(AN223+AN218&gt;0,1,0)+IF(AO223+AO218&gt;0,1,0)+IF(AP223+AP218&gt;0,1,0)+IF(AQ223+AQ218&gt;0,1,0)+IF(AR223+AR218&gt;0,1,0)+IF(AS223+AS218&gt;0,1,0),AK224)</f>
        <v>0</v>
      </c>
      <c r="AL228" s="133">
        <f t="shared" ref="AL228" si="3866">IF(OR($B223=$B229,AK228=0,(AL224-AR228+AP228)&lt;=0),0,(AL224-AR228+AP228)/AK228)</f>
        <v>0</v>
      </c>
      <c r="AM228" s="137">
        <f t="shared" ref="AM228" si="3867">IF(AL228*(7-AK225)&lt;=0,0,AL228*(7-AK225))</f>
        <v>0</v>
      </c>
      <c r="AN228" s="311">
        <f t="shared" ref="AN228" si="3868">ROUND(IF(OR(AL225-AL228*(7-AK225)+AQ228&lt;0,$B223=$B229,AL228&lt;=0,AL225=0),0,IF(AL225-AL228*(7-AK225)+AQ228&gt;AR228-AP228+AQ228,AR228-AP228+AQ228,AL225-AL228*(7-AK225)+AQ228)),1)</f>
        <v>0</v>
      </c>
      <c r="AO228" s="312"/>
      <c r="AP228" s="139">
        <f t="shared" ref="AP228" si="3869">IF(OR($B223=$B229,AK224=0),0,IF($B223=$B217,AK223,$F223))</f>
        <v>0</v>
      </c>
      <c r="AQ228" s="30">
        <f t="shared" ref="AQ228" si="3870">IF(OR($B223=$B229,AK228=0),0,$G225-$G224)</f>
        <v>0</v>
      </c>
      <c r="AR228" s="134">
        <f t="shared" ref="AR228" si="3871">IF(OR($B223=$B229,AK228=0),0,AK227)</f>
        <v>0</v>
      </c>
      <c r="AS228" s="138">
        <f t="shared" ref="AS228" si="3872">IF($B223=$B229,0,AL225)</f>
        <v>0</v>
      </c>
      <c r="AT228" s="176">
        <f t="shared" ref="AT228" si="3873">IF($B217=$B223,IF(AV223+AV218&gt;0,1,0)+IF(AW223+AW218&gt;0,1,0)+IF(AX223+AX218&gt;0,1,0)+IF(AY223+AY218&gt;0,1,0)+IF(AZ223+AZ218&gt;0,1,0)+IF(BA223+BA218&gt;0,1,0)+IF(BB223+BB218&gt;0,1,0),AT224)</f>
        <v>0</v>
      </c>
      <c r="AU228" s="133">
        <f t="shared" ref="AU228" si="3874">IF(OR($B223=$B229,AT228=0,(AU224-BA228+AY228)&lt;=0),0,(AU224-BA228+AY228)/AT228)</f>
        <v>0</v>
      </c>
      <c r="AV228" s="137">
        <f t="shared" ref="AV228" si="3875">IF(AU228*(7-AT225)&lt;=0,0,AU228*(7-AT225))</f>
        <v>0</v>
      </c>
      <c r="AW228" s="311">
        <f t="shared" ref="AW228" si="3876">ROUND(IF(OR(AU225-AU228*(7-AT225)+AZ228&lt;0,$B223=$B229,AU228&lt;=0,AU225=0),0,IF(AU225-AU228*(7-AT225)+AZ228&gt;BA228-AY228+AZ228,BA228-AY228+AZ228,AU225-AU228*(7-AT225)+AZ228)),1)</f>
        <v>0</v>
      </c>
      <c r="AX228" s="312"/>
      <c r="AY228" s="139">
        <f t="shared" ref="AY228" si="3877">IF(OR($B223=$B229,AT224=0),0,IF($B223=$B217,AT223,$F223))</f>
        <v>0</v>
      </c>
      <c r="AZ228" s="30">
        <f t="shared" ref="AZ228" si="3878">IF(OR($B223=$B229,AT228=0),0,$G225-$G224)</f>
        <v>0</v>
      </c>
      <c r="BA228" s="134">
        <f t="shared" ref="BA228" si="3879">IF(OR($B223=$B229,AT228=0),0,AT227)</f>
        <v>0</v>
      </c>
      <c r="BB228" s="138">
        <f t="shared" ref="BB228" si="3880">IF($B223=$B229,0,AU225)</f>
        <v>0</v>
      </c>
    </row>
    <row r="229" spans="1:54" ht="15.75" x14ac:dyDescent="0.2">
      <c r="A229" s="1">
        <f t="shared" ref="A229" si="3881">IF(B229="","1. Niewypełnione",B229)</f>
        <v>0</v>
      </c>
      <c r="B229" s="320">
        <f>lipiec!B229</f>
        <v>0</v>
      </c>
      <c r="C229" s="321">
        <f>lipiec!C229</f>
        <v>0</v>
      </c>
      <c r="D229" s="321">
        <f>lipiec!D229</f>
        <v>0</v>
      </c>
      <c r="E229" s="321">
        <f>lipiec!E229</f>
        <v>0</v>
      </c>
      <c r="F229" s="177">
        <f>lipiec!F229</f>
        <v>18</v>
      </c>
      <c r="G229" s="185">
        <f>lipiec!G229</f>
        <v>18</v>
      </c>
      <c r="H229" s="177"/>
      <c r="I229" s="192">
        <f t="shared" ref="I229:I233" si="3882">K229+T229+AC229+AL229+AU229</f>
        <v>0</v>
      </c>
      <c r="J229" s="186">
        <f t="shared" ref="J229" si="3883">IF(OR($B229=$B235,J232=0),0,ROUND((K230+P234)/J232,0))</f>
        <v>0</v>
      </c>
      <c r="K229" s="51">
        <f t="shared" ref="K229:K230" si="3884">SUM(L229:R229)</f>
        <v>0</v>
      </c>
      <c r="L229" s="52">
        <f>lipiec!L229</f>
        <v>0</v>
      </c>
      <c r="M229" s="52">
        <f>lipiec!M229</f>
        <v>0</v>
      </c>
      <c r="N229" s="52">
        <f>lipiec!N229</f>
        <v>0</v>
      </c>
      <c r="O229" s="52">
        <f>lipiec!O229</f>
        <v>0</v>
      </c>
      <c r="P229" s="53">
        <f>lipiec!P229</f>
        <v>0</v>
      </c>
      <c r="Q229" s="54">
        <f>lipiec!Q229</f>
        <v>0</v>
      </c>
      <c r="R229" s="55">
        <f>lipiec!R229</f>
        <v>0</v>
      </c>
      <c r="S229" s="188">
        <f t="shared" ref="S229" si="3885">IF(OR($B229=$B235,S232=0),0,ROUND((T230+Y234)/S232,0))</f>
        <v>0</v>
      </c>
      <c r="T229" s="51">
        <f t="shared" ref="T229:T230" si="3886">SUM(U229:AA229)</f>
        <v>0</v>
      </c>
      <c r="U229" s="52">
        <f>lipiec!U229</f>
        <v>0</v>
      </c>
      <c r="V229" s="52">
        <f>lipiec!V229</f>
        <v>0</v>
      </c>
      <c r="W229" s="52">
        <f>lipiec!W229</f>
        <v>0</v>
      </c>
      <c r="X229" s="52">
        <f>lipiec!X229</f>
        <v>0</v>
      </c>
      <c r="Y229" s="53">
        <f>lipiec!Y229</f>
        <v>0</v>
      </c>
      <c r="Z229" s="54">
        <f>lipiec!Z229</f>
        <v>0</v>
      </c>
      <c r="AA229" s="55">
        <f>lipiec!AA229</f>
        <v>0</v>
      </c>
      <c r="AB229" s="188">
        <f t="shared" ref="AB229" si="3887">IF(OR($B229=$B235,AB232=0),0,ROUND((AC230+AH234)/AB232,0))</f>
        <v>0</v>
      </c>
      <c r="AC229" s="51">
        <f t="shared" ref="AC229:AC230" si="3888">SUM(AD229:AJ229)</f>
        <v>0</v>
      </c>
      <c r="AD229" s="52">
        <f>lipiec!AD229</f>
        <v>0</v>
      </c>
      <c r="AE229" s="52">
        <f>lipiec!AE229</f>
        <v>0</v>
      </c>
      <c r="AF229" s="52">
        <f>lipiec!AF229</f>
        <v>0</v>
      </c>
      <c r="AG229" s="52">
        <f>lipiec!AG229</f>
        <v>0</v>
      </c>
      <c r="AH229" s="53">
        <f>lipiec!AH229</f>
        <v>0</v>
      </c>
      <c r="AI229" s="54">
        <f>lipiec!AI229</f>
        <v>0</v>
      </c>
      <c r="AJ229" s="55">
        <f>lipiec!AJ229</f>
        <v>0</v>
      </c>
      <c r="AK229" s="188">
        <f t="shared" ref="AK229" si="3889">IF(OR($B229=$B235,AK232=0),0,ROUND((AL230+AQ234)/AK232,0))</f>
        <v>0</v>
      </c>
      <c r="AL229" s="51">
        <f t="shared" ref="AL229:AL230" si="3890">SUM(AM229:AS229)</f>
        <v>0</v>
      </c>
      <c r="AM229" s="52">
        <f>lipiec!AM229</f>
        <v>0</v>
      </c>
      <c r="AN229" s="52">
        <f>lipiec!AN229</f>
        <v>0</v>
      </c>
      <c r="AO229" s="52">
        <f>lipiec!AO229</f>
        <v>0</v>
      </c>
      <c r="AP229" s="52">
        <f>lipiec!AP229</f>
        <v>0</v>
      </c>
      <c r="AQ229" s="53">
        <f>lipiec!AQ229</f>
        <v>0</v>
      </c>
      <c r="AR229" s="54">
        <f>lipiec!AR229</f>
        <v>0</v>
      </c>
      <c r="AS229" s="55">
        <f>lipiec!AS229</f>
        <v>0</v>
      </c>
      <c r="AT229" s="188">
        <f t="shared" ref="AT229" si="3891">IF(OR($B229=$B235,AT232=0),0,ROUND((AU230+AZ234)/AT232,0))</f>
        <v>0</v>
      </c>
      <c r="AU229" s="51">
        <f t="shared" ref="AU229:AU230" si="3892">SUM(AV229:BB229)</f>
        <v>0</v>
      </c>
      <c r="AV229" s="52">
        <f t="shared" ref="AV229" si="3893">IF(SUM($AM$9:$AS$9)=SUM($AV$9:$BB$9),AM229,IF(AND(SUM($AV$9:$BB$9)&gt;42,SUM($AV$9:$BB$9)&lt;49),AM229,0))</f>
        <v>0</v>
      </c>
      <c r="AW229" s="52">
        <f t="shared" ref="AW229" si="3894">IF(SUM($AM$9:$AS$9)=SUM($AV$9:$BB$9),AN229,IF(AND(SUM($AV$9:$BB$9)&gt;42,SUM($AV$9:$BB$9)&lt;49),AN229,0))</f>
        <v>0</v>
      </c>
      <c r="AX229" s="52">
        <f t="shared" ref="AX229" si="3895">IF(SUM($AM$9:$AS$9)=SUM($AV$9:$BB$9),AO229,IF(AND(SUM($AV$9:$BB$9)&gt;42,SUM($AV$9:$BB$9)&lt;49),AO229,0))</f>
        <v>0</v>
      </c>
      <c r="AY229" s="52">
        <f t="shared" ref="AY229" si="3896">IF(SUM($AM$9:$AS$9)=SUM($AV$9:$BB$9),AP229,IF(AND(SUM($AV$9:$BB$9)&gt;42,SUM($AV$9:$BB$9)&lt;49),AP229,0))</f>
        <v>0</v>
      </c>
      <c r="AZ229" s="53">
        <f t="shared" ref="AZ229" si="3897">IF(SUM($AM$9:$AS$9)=SUM($AV$9:$BB$9),AQ229,IF(AND(SUM($AV$9:$BB$9)&gt;42,SUM($AV$9:$BB$9)&lt;49),AQ229,0))</f>
        <v>0</v>
      </c>
      <c r="BA229" s="54">
        <f t="shared" ref="BA229" si="3898">IF(SUM($AM$9:$AS$9)=SUM($AV$9:$BB$9),AR229,IF(AND(SUM($AV$9:$BB$9)&gt;42,SUM($AV$9:$BB$9)&lt;49),AR229,0))</f>
        <v>0</v>
      </c>
      <c r="BB229" s="55">
        <f t="shared" ref="BB229" si="3899">IF(SUM($AM$9:$AS$9)=SUM($AV$9:$BB$9),AS229,IF(AND(SUM($AV$9:$BB$9)&gt;42,SUM($AV$9:$BB$9)&lt;49),AS229,0))</f>
        <v>0</v>
      </c>
    </row>
    <row r="230" spans="1:54" ht="12.75" hidden="1" customHeight="1" x14ac:dyDescent="0.2">
      <c r="B230" s="93"/>
      <c r="C230" s="94"/>
      <c r="D230" s="95"/>
      <c r="E230" s="115"/>
      <c r="F230" s="140" t="b">
        <f t="shared" ref="F230" si="3900">IF($B223=$B229,OR(F224,G229&lt;F229),G229&lt;F229)</f>
        <v>0</v>
      </c>
      <c r="G230" s="189">
        <f t="shared" ref="G230" si="3901">IF(AND($B223=$B229,$B223&lt;&gt;"",$B223&lt;&gt;0),G229+G224,G229)</f>
        <v>18</v>
      </c>
      <c r="H230" s="120"/>
      <c r="I230" s="165">
        <f t="shared" si="3882"/>
        <v>0</v>
      </c>
      <c r="J230" s="194">
        <f t="shared" ref="J230" si="3902">7-COUNTIF(L229:R229,0)-COUNTIF(L229:R229,"")</f>
        <v>0</v>
      </c>
      <c r="K230" s="22">
        <f t="shared" si="3884"/>
        <v>0</v>
      </c>
      <c r="L230" s="35">
        <f t="shared" ref="L230:R230" si="3903">IF($B223=$B229,L229+L224,L229)</f>
        <v>0</v>
      </c>
      <c r="M230" s="35">
        <f t="shared" si="3903"/>
        <v>0</v>
      </c>
      <c r="N230" s="35">
        <f t="shared" si="3903"/>
        <v>0</v>
      </c>
      <c r="O230" s="35">
        <f t="shared" si="3903"/>
        <v>0</v>
      </c>
      <c r="P230" s="36">
        <f t="shared" si="3903"/>
        <v>0</v>
      </c>
      <c r="Q230" s="37">
        <f t="shared" si="3903"/>
        <v>0</v>
      </c>
      <c r="R230" s="38">
        <f t="shared" si="3903"/>
        <v>0</v>
      </c>
      <c r="S230" s="194">
        <f t="shared" ref="S230" si="3904">7-COUNTIF(U229:AA229,0)-COUNTIF(U229:AA229,"")</f>
        <v>0</v>
      </c>
      <c r="T230" s="22">
        <f t="shared" si="3886"/>
        <v>0</v>
      </c>
      <c r="U230" s="35">
        <f t="shared" ref="U230:AA230" si="3905">IF($B223=$B229,U229+U224,U229)</f>
        <v>0</v>
      </c>
      <c r="V230" s="35">
        <f t="shared" si="3905"/>
        <v>0</v>
      </c>
      <c r="W230" s="35">
        <f t="shared" si="3905"/>
        <v>0</v>
      </c>
      <c r="X230" s="35">
        <f t="shared" si="3905"/>
        <v>0</v>
      </c>
      <c r="Y230" s="36">
        <f t="shared" si="3905"/>
        <v>0</v>
      </c>
      <c r="Z230" s="37">
        <f t="shared" si="3905"/>
        <v>0</v>
      </c>
      <c r="AA230" s="38">
        <f t="shared" si="3905"/>
        <v>0</v>
      </c>
      <c r="AB230" s="194">
        <f t="shared" ref="AB230" si="3906">7-COUNTIF(AD229:AJ229,0)-COUNTIF(AD229:AJ229,"")</f>
        <v>0</v>
      </c>
      <c r="AC230" s="22">
        <f t="shared" si="3888"/>
        <v>0</v>
      </c>
      <c r="AD230" s="35">
        <f t="shared" ref="AD230:AJ230" si="3907">IF($B223=$B229,AD229+AD224,AD229)</f>
        <v>0</v>
      </c>
      <c r="AE230" s="35">
        <f t="shared" si="3907"/>
        <v>0</v>
      </c>
      <c r="AF230" s="35">
        <f t="shared" si="3907"/>
        <v>0</v>
      </c>
      <c r="AG230" s="35">
        <f t="shared" si="3907"/>
        <v>0</v>
      </c>
      <c r="AH230" s="36">
        <f t="shared" si="3907"/>
        <v>0</v>
      </c>
      <c r="AI230" s="37">
        <f t="shared" si="3907"/>
        <v>0</v>
      </c>
      <c r="AJ230" s="38">
        <f t="shared" si="3907"/>
        <v>0</v>
      </c>
      <c r="AK230" s="194">
        <f t="shared" ref="AK230" si="3908">7-COUNTIF(AM229:AS229,0)-COUNTIF(AM229:AS229,"")</f>
        <v>0</v>
      </c>
      <c r="AL230" s="22">
        <f t="shared" si="3890"/>
        <v>0</v>
      </c>
      <c r="AM230" s="35">
        <f t="shared" ref="AM230:AS230" si="3909">IF($B223=$B229,AM229+AM224,AM229)</f>
        <v>0</v>
      </c>
      <c r="AN230" s="35">
        <f t="shared" si="3909"/>
        <v>0</v>
      </c>
      <c r="AO230" s="35">
        <f t="shared" si="3909"/>
        <v>0</v>
      </c>
      <c r="AP230" s="35">
        <f t="shared" si="3909"/>
        <v>0</v>
      </c>
      <c r="AQ230" s="36">
        <f t="shared" si="3909"/>
        <v>0</v>
      </c>
      <c r="AR230" s="37">
        <f t="shared" si="3909"/>
        <v>0</v>
      </c>
      <c r="AS230" s="38">
        <f t="shared" si="3909"/>
        <v>0</v>
      </c>
      <c r="AT230" s="194">
        <f t="shared" ref="AT230" si="3910">7-COUNTIF(AV229:BB229,0)-COUNTIF(AV229:BB229,"")</f>
        <v>0</v>
      </c>
      <c r="AU230" s="22">
        <f t="shared" si="3892"/>
        <v>0</v>
      </c>
      <c r="AV230" s="35">
        <f t="shared" ref="AV230:BB230" si="3911">IF($B223=$B229,AV229+AV224,AV229)</f>
        <v>0</v>
      </c>
      <c r="AW230" s="35">
        <f t="shared" si="3911"/>
        <v>0</v>
      </c>
      <c r="AX230" s="35">
        <f t="shared" si="3911"/>
        <v>0</v>
      </c>
      <c r="AY230" s="35">
        <f t="shared" si="3911"/>
        <v>0</v>
      </c>
      <c r="AZ230" s="36">
        <f t="shared" si="3911"/>
        <v>0</v>
      </c>
      <c r="BA230" s="37">
        <f t="shared" si="3911"/>
        <v>0</v>
      </c>
      <c r="BB230" s="38">
        <f t="shared" si="3911"/>
        <v>0</v>
      </c>
    </row>
    <row r="231" spans="1:54" ht="15" hidden="1" customHeight="1" x14ac:dyDescent="0.2">
      <c r="B231" s="116"/>
      <c r="C231" s="117"/>
      <c r="D231" s="118"/>
      <c r="E231" s="119"/>
      <c r="F231" s="92"/>
      <c r="G231" s="190">
        <f t="shared" ref="G231" si="3912">IF(AND($B223=$B229,$B223&lt;&gt;"",$B223&lt;&gt;0),F229+G225,F229)</f>
        <v>18</v>
      </c>
      <c r="H231" s="121"/>
      <c r="I231" s="165">
        <f t="shared" si="3882"/>
        <v>0</v>
      </c>
      <c r="J231" s="195">
        <f t="shared" ref="J231" si="3913">IF($B229=$B223,COUNTIF(L231:R231,0),COUNTIF(L232:R232,0)+COUNTIF(L232:R232,""))</f>
        <v>7</v>
      </c>
      <c r="K231" s="39">
        <f t="shared" ref="K231:R231" si="3914">IF($B223=$B229,K232+K225,K232)</f>
        <v>0</v>
      </c>
      <c r="L231" s="40">
        <f t="shared" si="3914"/>
        <v>0</v>
      </c>
      <c r="M231" s="40">
        <f t="shared" si="3914"/>
        <v>0</v>
      </c>
      <c r="N231" s="40">
        <f t="shared" si="3914"/>
        <v>0</v>
      </c>
      <c r="O231" s="40">
        <f t="shared" si="3914"/>
        <v>0</v>
      </c>
      <c r="P231" s="41">
        <f t="shared" si="3914"/>
        <v>0</v>
      </c>
      <c r="Q231" s="42">
        <f t="shared" si="3914"/>
        <v>0</v>
      </c>
      <c r="R231" s="43">
        <f t="shared" si="3914"/>
        <v>0</v>
      </c>
      <c r="S231" s="195">
        <f t="shared" ref="S231" si="3915">IF($B229=$B223,COUNTIF(U231:AA231,0),COUNTIF(U232:AA232,0)+COUNTIF(U232:AA232,""))</f>
        <v>7</v>
      </c>
      <c r="T231" s="39">
        <f t="shared" ref="T231:AA231" si="3916">IF($B223=$B229,T232+T225,T232)</f>
        <v>0</v>
      </c>
      <c r="U231" s="40">
        <f t="shared" si="3916"/>
        <v>0</v>
      </c>
      <c r="V231" s="40">
        <f t="shared" si="3916"/>
        <v>0</v>
      </c>
      <c r="W231" s="40">
        <f t="shared" si="3916"/>
        <v>0</v>
      </c>
      <c r="X231" s="40">
        <f t="shared" si="3916"/>
        <v>0</v>
      </c>
      <c r="Y231" s="41">
        <f t="shared" si="3916"/>
        <v>0</v>
      </c>
      <c r="Z231" s="42">
        <f t="shared" si="3916"/>
        <v>0</v>
      </c>
      <c r="AA231" s="43">
        <f t="shared" si="3916"/>
        <v>0</v>
      </c>
      <c r="AB231" s="195">
        <f t="shared" ref="AB231" si="3917">IF($B229=$B223,COUNTIF(AD231:AJ231,0),COUNTIF(AD232:AJ232,0)+COUNTIF(AD232:AJ232,""))</f>
        <v>7</v>
      </c>
      <c r="AC231" s="39">
        <f t="shared" ref="AC231:AJ231" si="3918">IF($B223=$B229,AC232+AC225,AC232)</f>
        <v>0</v>
      </c>
      <c r="AD231" s="40">
        <f t="shared" si="3918"/>
        <v>0</v>
      </c>
      <c r="AE231" s="40">
        <f t="shared" si="3918"/>
        <v>0</v>
      </c>
      <c r="AF231" s="40">
        <f t="shared" si="3918"/>
        <v>0</v>
      </c>
      <c r="AG231" s="40">
        <f t="shared" si="3918"/>
        <v>0</v>
      </c>
      <c r="AH231" s="41">
        <f t="shared" si="3918"/>
        <v>0</v>
      </c>
      <c r="AI231" s="42">
        <f t="shared" si="3918"/>
        <v>0</v>
      </c>
      <c r="AJ231" s="43">
        <f t="shared" si="3918"/>
        <v>0</v>
      </c>
      <c r="AK231" s="195">
        <f t="shared" ref="AK231" si="3919">IF($B229=$B223,COUNTIF(AM231:AS231,0),COUNTIF(AM232:AS232,0)+COUNTIF(AM232:AS232,""))</f>
        <v>7</v>
      </c>
      <c r="AL231" s="39">
        <f t="shared" ref="AL231:AS231" si="3920">IF($B223=$B229,AL232+AL225,AL232)</f>
        <v>0</v>
      </c>
      <c r="AM231" s="40">
        <f t="shared" si="3920"/>
        <v>0</v>
      </c>
      <c r="AN231" s="40">
        <f t="shared" si="3920"/>
        <v>0</v>
      </c>
      <c r="AO231" s="40">
        <f t="shared" si="3920"/>
        <v>0</v>
      </c>
      <c r="AP231" s="40">
        <f t="shared" si="3920"/>
        <v>0</v>
      </c>
      <c r="AQ231" s="41">
        <f t="shared" si="3920"/>
        <v>0</v>
      </c>
      <c r="AR231" s="42">
        <f t="shared" si="3920"/>
        <v>0</v>
      </c>
      <c r="AS231" s="43">
        <f t="shared" si="3920"/>
        <v>0</v>
      </c>
      <c r="AT231" s="195">
        <f t="shared" ref="AT231" si="3921">IF($B229=$B223,COUNTIF(AV231:BB231,0),COUNTIF(AV232:BB232,0)+COUNTIF(AV232:BB232,""))</f>
        <v>7</v>
      </c>
      <c r="AU231" s="39">
        <f t="shared" ref="AU231:BB231" si="3922">IF($B223=$B229,AU232+AU225,AU232)</f>
        <v>0</v>
      </c>
      <c r="AV231" s="40">
        <f t="shared" si="3922"/>
        <v>0</v>
      </c>
      <c r="AW231" s="40">
        <f t="shared" si="3922"/>
        <v>0</v>
      </c>
      <c r="AX231" s="40">
        <f t="shared" si="3922"/>
        <v>0</v>
      </c>
      <c r="AY231" s="40">
        <f t="shared" si="3922"/>
        <v>0</v>
      </c>
      <c r="AZ231" s="41">
        <f t="shared" si="3922"/>
        <v>0</v>
      </c>
      <c r="BA231" s="42">
        <f t="shared" si="3922"/>
        <v>0</v>
      </c>
      <c r="BB231" s="43">
        <f t="shared" si="3922"/>
        <v>0</v>
      </c>
    </row>
    <row r="232" spans="1:54" ht="15.75" customHeight="1" x14ac:dyDescent="0.2">
      <c r="A232" s="1">
        <f t="shared" ref="A232" si="3923">A229</f>
        <v>0</v>
      </c>
      <c r="B232" s="313">
        <f t="shared" ref="B232" si="3924">B226+1</f>
        <v>36</v>
      </c>
      <c r="C232" s="314"/>
      <c r="D232" s="314"/>
      <c r="E232" s="314"/>
      <c r="F232" s="31"/>
      <c r="G232" s="183"/>
      <c r="H232" s="122">
        <f t="shared" ref="H232" si="3925">5-COUNTIF(AU229,0)-COUNTIF(AL229,0)-COUNTIF(AC229,0)-COUNTIF(T229,0)-COUNTIF(K229,0)</f>
        <v>0</v>
      </c>
      <c r="I232" s="165">
        <f t="shared" si="3882"/>
        <v>0</v>
      </c>
      <c r="J232" s="187">
        <f t="shared" ref="J232" si="3926">IF($B229=$B223,J226+IF($F229&lt;&gt;$G229,(K229+$G231-$G230)/$F229,K229/$F229),IF($F229&lt;&gt;G229,(K229+$G231-$G230)/$F229,K229/$F229))</f>
        <v>0</v>
      </c>
      <c r="K232" s="7">
        <f t="shared" ref="K232:K233" si="3927">SUM(L232:R232)</f>
        <v>0</v>
      </c>
      <c r="L232" s="26">
        <f t="shared" ref="L232:R232" si="3928">L229</f>
        <v>0</v>
      </c>
      <c r="M232" s="26">
        <f t="shared" si="3928"/>
        <v>0</v>
      </c>
      <c r="N232" s="26">
        <f t="shared" si="3928"/>
        <v>0</v>
      </c>
      <c r="O232" s="26">
        <f t="shared" si="3928"/>
        <v>0</v>
      </c>
      <c r="P232" s="26">
        <f t="shared" si="3928"/>
        <v>0</v>
      </c>
      <c r="Q232" s="29">
        <f t="shared" si="3928"/>
        <v>0</v>
      </c>
      <c r="R232" s="23">
        <f t="shared" si="3928"/>
        <v>0</v>
      </c>
      <c r="S232" s="187">
        <f t="shared" ref="S232" si="3929">IF($B229=$B223,S226+IF($F229&lt;&gt;$G229,(T229+$G231-$G230)/$F229,T229/$F229),IF($F229&lt;&gt;P229,(T229+$G231-$G230)/$F229,T229/$F229))</f>
        <v>0</v>
      </c>
      <c r="T232" s="7">
        <f t="shared" ref="T232:T233" si="3930">SUM(U232:AA232)</f>
        <v>0</v>
      </c>
      <c r="U232" s="26">
        <f t="shared" ref="U232:AA232" si="3931">U229</f>
        <v>0</v>
      </c>
      <c r="V232" s="26">
        <f t="shared" si="3931"/>
        <v>0</v>
      </c>
      <c r="W232" s="26">
        <f t="shared" si="3931"/>
        <v>0</v>
      </c>
      <c r="X232" s="26">
        <f t="shared" si="3931"/>
        <v>0</v>
      </c>
      <c r="Y232" s="113">
        <f t="shared" si="3931"/>
        <v>0</v>
      </c>
      <c r="Z232" s="29">
        <f t="shared" si="3931"/>
        <v>0</v>
      </c>
      <c r="AA232" s="23">
        <f t="shared" si="3931"/>
        <v>0</v>
      </c>
      <c r="AB232" s="187">
        <f t="shared" ref="AB232" si="3932">IF($B229=$B223,AB226+IF($F229&lt;&gt;$G229,(AC229+$G231-$G230)/$F229,AC229/$F229),IF($F229&lt;&gt;Y229,(AC229+$G231-$G230)/$F229,AC229/$F229))</f>
        <v>0</v>
      </c>
      <c r="AC232" s="7">
        <f t="shared" ref="AC232:AC233" si="3933">SUM(AD232:AJ232)</f>
        <v>0</v>
      </c>
      <c r="AD232" s="26">
        <f t="shared" ref="AD232:AJ232" si="3934">AD229</f>
        <v>0</v>
      </c>
      <c r="AE232" s="26">
        <f t="shared" si="3934"/>
        <v>0</v>
      </c>
      <c r="AF232" s="26">
        <f t="shared" si="3934"/>
        <v>0</v>
      </c>
      <c r="AG232" s="26">
        <f t="shared" si="3934"/>
        <v>0</v>
      </c>
      <c r="AH232" s="113">
        <f t="shared" si="3934"/>
        <v>0</v>
      </c>
      <c r="AI232" s="29">
        <f t="shared" si="3934"/>
        <v>0</v>
      </c>
      <c r="AJ232" s="23">
        <f t="shared" si="3934"/>
        <v>0</v>
      </c>
      <c r="AK232" s="187">
        <f t="shared" ref="AK232" si="3935">IF($B229=$B223,AK226+IF($F229&lt;&gt;$G229,(AL229+$G231-$G230)/$F229,AL229/$F229),IF($F229&lt;&gt;AH229,(AL229+$G231-$G230)/$F229,AL229/$F229))</f>
        <v>0</v>
      </c>
      <c r="AL232" s="7">
        <f t="shared" ref="AL232:AL233" si="3936">SUM(AM232:AS232)</f>
        <v>0</v>
      </c>
      <c r="AM232" s="26">
        <f t="shared" ref="AM232:AS232" si="3937">AM229</f>
        <v>0</v>
      </c>
      <c r="AN232" s="26">
        <f t="shared" si="3937"/>
        <v>0</v>
      </c>
      <c r="AO232" s="26">
        <f t="shared" si="3937"/>
        <v>0</v>
      </c>
      <c r="AP232" s="26">
        <f t="shared" si="3937"/>
        <v>0</v>
      </c>
      <c r="AQ232" s="113">
        <f t="shared" si="3937"/>
        <v>0</v>
      </c>
      <c r="AR232" s="29">
        <f t="shared" si="3937"/>
        <v>0</v>
      </c>
      <c r="AS232" s="23">
        <f t="shared" si="3937"/>
        <v>0</v>
      </c>
      <c r="AT232" s="187">
        <f t="shared" ref="AT232" si="3938">IF($B229=$B223,AT226+IF($F229&lt;&gt;$G229,(AU229+$G231-$G230)/$F229,AU229/$F229),IF($F229&lt;&gt;AQ229,(AU229+$G231-$G230)/$F229,AU229/$F229))</f>
        <v>0</v>
      </c>
      <c r="AU232" s="7">
        <f t="shared" ref="AU232:AU233" si="3939">SUM(AV232:BB232)</f>
        <v>0</v>
      </c>
      <c r="AV232" s="6">
        <f t="shared" ref="AV232" si="3940">IF(SUM($AM$9:$AS$9)=SUM($AV$9:$BB$9),AV229,IF(AND(SUM($AV$9:$BB$9)&gt;42,SUM($AV$9:$BB$9)&lt;49),AV229,0))</f>
        <v>0</v>
      </c>
      <c r="AW232" s="6">
        <f t="shared" ref="AW232:BB232" si="3941">IF(SUM($AM$9:$AS$9)=SUM($AV$9:$BB$9),AW229,IF(AND(SUM($AV$9:$BB$9)&gt;42,SUM($AV$9:$BB$9)&lt;49),AW229,0))</f>
        <v>0</v>
      </c>
      <c r="AX232" s="6">
        <f t="shared" si="3941"/>
        <v>0</v>
      </c>
      <c r="AY232" s="6">
        <f t="shared" si="3941"/>
        <v>0</v>
      </c>
      <c r="AZ232" s="26">
        <f t="shared" si="3941"/>
        <v>0</v>
      </c>
      <c r="BA232" s="29">
        <f t="shared" si="3941"/>
        <v>0</v>
      </c>
      <c r="BB232" s="23">
        <f t="shared" si="3941"/>
        <v>0</v>
      </c>
    </row>
    <row r="233" spans="1:54" ht="15.75" customHeight="1" x14ac:dyDescent="0.2">
      <c r="A233" s="1">
        <f t="shared" ref="A233:A234" si="3942">A232</f>
        <v>0</v>
      </c>
      <c r="B233" s="313"/>
      <c r="C233" s="314"/>
      <c r="D233" s="314"/>
      <c r="E233" s="314"/>
      <c r="F233" s="31"/>
      <c r="G233" s="183"/>
      <c r="H233" s="123">
        <f t="shared" ref="H233" si="3943">IF($B229=$B223,H227+F233,$F233)</f>
        <v>0</v>
      </c>
      <c r="I233" s="165">
        <f t="shared" si="3882"/>
        <v>0</v>
      </c>
      <c r="J233" s="141">
        <f t="shared" ref="J233" si="3944">IF($H232=0,0,IF($B223=$B229,IF($H234&gt;0,$H234+J227,K229+J227),IF($H234&gt;0,$H234,K229)))</f>
        <v>0</v>
      </c>
      <c r="K233" s="7">
        <f t="shared" si="3927"/>
        <v>0</v>
      </c>
      <c r="L233" s="6"/>
      <c r="M233" s="6"/>
      <c r="N233" s="6"/>
      <c r="O233" s="6"/>
      <c r="P233" s="26"/>
      <c r="Q233" s="29"/>
      <c r="R233" s="23"/>
      <c r="S233" s="141">
        <f t="shared" ref="S233" si="3945">IF($H232=0,0,IF($B223=$B229,IF($H234&gt;0,$H234+S227,T229+S227),IF($H234&gt;0,$H234,T229)))</f>
        <v>0</v>
      </c>
      <c r="T233" s="7">
        <f t="shared" si="3930"/>
        <v>0</v>
      </c>
      <c r="U233" s="6"/>
      <c r="V233" s="6"/>
      <c r="W233" s="6"/>
      <c r="X233" s="6"/>
      <c r="Y233" s="26"/>
      <c r="Z233" s="29"/>
      <c r="AA233" s="23"/>
      <c r="AB233" s="141">
        <f t="shared" ref="AB233" si="3946">IF($H232=0,0,IF($B223=$B229,IF($H234&gt;0,$H234+AB227,AC229+AB227),IF($H234&gt;0,$H234,AC229)))</f>
        <v>0</v>
      </c>
      <c r="AC233" s="7">
        <f t="shared" si="3933"/>
        <v>0</v>
      </c>
      <c r="AD233" s="6"/>
      <c r="AE233" s="6"/>
      <c r="AF233" s="6"/>
      <c r="AG233" s="6"/>
      <c r="AH233" s="26"/>
      <c r="AI233" s="29"/>
      <c r="AJ233" s="23"/>
      <c r="AK233" s="141">
        <f t="shared" ref="AK233" si="3947">IF($H232=0,0,IF($B223=$B229,IF($H234&gt;0,$H234+AK227,AL229+AK227),IF($H234&gt;0,$H234,AL229)))</f>
        <v>0</v>
      </c>
      <c r="AL233" s="7">
        <f t="shared" si="3936"/>
        <v>0</v>
      </c>
      <c r="AM233" s="6"/>
      <c r="AN233" s="6"/>
      <c r="AO233" s="6"/>
      <c r="AP233" s="6"/>
      <c r="AQ233" s="26"/>
      <c r="AR233" s="29"/>
      <c r="AS233" s="23"/>
      <c r="AT233" s="141">
        <f t="shared" ref="AT233" si="3948">IF($H232=0,0,IF($B223=$B229,IF($H234&gt;0,$H234+AT227,AU229+AT227),IF($H234&gt;0,$H234,AU229)))</f>
        <v>0</v>
      </c>
      <c r="AU233" s="7">
        <f t="shared" si="3939"/>
        <v>0</v>
      </c>
      <c r="AV233" s="6"/>
      <c r="AW233" s="6"/>
      <c r="AX233" s="6"/>
      <c r="AY233" s="6"/>
      <c r="AZ233" s="26"/>
      <c r="BA233" s="29"/>
      <c r="BB233" s="23"/>
    </row>
    <row r="234" spans="1:54" ht="18.75" customHeight="1" thickBot="1" x14ac:dyDescent="0.25">
      <c r="A234" s="1">
        <f t="shared" si="3942"/>
        <v>0</v>
      </c>
      <c r="B234" s="323" t="str">
        <f>IF(B229="",Wydruk!$AE$6,IF(J230=0,Wydruk!$AE$7,IF(AND(G230&lt;G231,B229&lt;&gt;$B235),Wydruk!$AE$13,IF(AND($B229=$B223,$B229&lt;&gt;$B235),IF(OR(OR(J234&lt;4,J234&gt;5),OR(S234&lt;4,S234&gt;5),OR(AB234&lt;4,AB234&gt;5),OR(AK234&lt;4,AK234&gt;5),OR(AND(AT234&lt;4,AT234&gt;0),AT234&gt;5)),Wydruk!$AE$8,Wydruk!$AE$9),IF($B229=$B235,IF($F233&lt;&gt;0,Wydruk!$AE$12,Wydruk!$AE$10),IF(OR(OR(J230&lt;4,J230&gt;5),OR(S230&lt;4,S230&gt;5),OR(AB230&lt;4,AB230&gt;5),OR(AK230&lt;4,AK230&gt;5),OR(AND(AT230&lt;4,AT230&gt;0),AT230&gt;5)),Wydruk!$AE$8,Wydruk!$AE$11))))))</f>
        <v>Uzupełnij liczby godzin tygodniowego planu</v>
      </c>
      <c r="C234" s="324"/>
      <c r="D234" s="324"/>
      <c r="E234" s="324"/>
      <c r="F234" s="173">
        <f>lipiec!F234</f>
        <v>0</v>
      </c>
      <c r="G234" s="184">
        <f>lipiec!G234</f>
        <v>0</v>
      </c>
      <c r="H234" s="191">
        <f t="shared" ref="H234" si="3949">IF(OR($G234=0,$F234=0,$G234="",$F234=""),0,$G234/$F234)</f>
        <v>0</v>
      </c>
      <c r="I234" s="193"/>
      <c r="J234" s="176">
        <f t="shared" ref="J234" si="3950">IF($B223=$B229,IF(L229+L224&gt;0,1,0)+IF(M229+M224&gt;0,1,0)+IF(N229+N224&gt;0,1,0)+IF(O229+O224&gt;0,1,0)+IF(P229+P224&gt;0,1,0)+IF(Q229+Q224&gt;0,1,0)+IF(R229+R224&gt;0,1,0),J230)</f>
        <v>0</v>
      </c>
      <c r="K234" s="133">
        <f t="shared" ref="K234" si="3951">IF(OR($B229=$B235,J234=0,(K230-Q234+O234)&lt;=0),0,(K230-Q234+O234)/J234)</f>
        <v>0</v>
      </c>
      <c r="L234" s="137">
        <f t="shared" ref="L234" si="3952">IF(K234*(7-J231)&lt;=0,0,K234*(7-J231))</f>
        <v>0</v>
      </c>
      <c r="M234" s="311">
        <f t="shared" ref="M234" si="3953">ROUND(IF(OR(K231-K234*(7-J231)+P234&lt;0,$B229=$B235,K234&lt;=0,K231=0),0,IF(K231-K234*(7-J231)+P234&gt;Q234-O234+P234,Q234-O234+P234,K231-K234*(7-J231)+P234)),1)</f>
        <v>0</v>
      </c>
      <c r="N234" s="312"/>
      <c r="O234" s="139">
        <f t="shared" ref="O234" si="3954">IF(OR($B229=$B235,J230=0),0,IF($B229=$B223,J229,$F229))</f>
        <v>0</v>
      </c>
      <c r="P234" s="30">
        <f t="shared" ref="P234" si="3955">IF(OR($B229=$B235,J234=0),0,$G231-$G230)</f>
        <v>0</v>
      </c>
      <c r="Q234" s="134">
        <f t="shared" ref="Q234" si="3956">IF(OR($B229=$B235,J234=0),0,J233)</f>
        <v>0</v>
      </c>
      <c r="R234" s="138">
        <f t="shared" ref="R234" si="3957">IF($B229=$B235,0,K231)</f>
        <v>0</v>
      </c>
      <c r="S234" s="176">
        <f t="shared" ref="S234" si="3958">IF($B223=$B229,IF(U229+U224&gt;0,1,0)+IF(V229+V224&gt;0,1,0)+IF(W229+W224&gt;0,1,0)+IF(X229+X224&gt;0,1,0)+IF(Y229+Y224&gt;0,1,0)+IF(Z229+Z224&gt;0,1,0)+IF(AA229+AA224&gt;0,1,0),S230)</f>
        <v>0</v>
      </c>
      <c r="T234" s="133">
        <f t="shared" ref="T234" si="3959">IF(OR($B229=$B235,S234=0,(T230-Z234+X234)&lt;=0),0,(T230-Z234+X234)/S234)</f>
        <v>0</v>
      </c>
      <c r="U234" s="137">
        <f t="shared" ref="U234" si="3960">IF(T234*(7-S231)&lt;=0,0,T234*(7-S231))</f>
        <v>0</v>
      </c>
      <c r="V234" s="311">
        <f t="shared" ref="V234" si="3961">ROUND(IF(OR(T231-T234*(7-S231)+Y234&lt;0,$B229=$B235,T234&lt;=0,T231=0),0,IF(T231-T234*(7-S231)+Y234&gt;Z234-X234+Y234,Z234-X234+Y234,T231-T234*(7-S231)+Y234)),1)</f>
        <v>0</v>
      </c>
      <c r="W234" s="312"/>
      <c r="X234" s="139">
        <f t="shared" ref="X234" si="3962">IF(OR($B229=$B235,S230=0),0,IF($B229=$B223,S229,$F229))</f>
        <v>0</v>
      </c>
      <c r="Y234" s="30">
        <f t="shared" ref="Y234" si="3963">IF(OR($B229=$B235,S234=0),0,$G231-$G230)</f>
        <v>0</v>
      </c>
      <c r="Z234" s="134">
        <f t="shared" ref="Z234" si="3964">IF(OR($B229=$B235,S234=0),0,S233)</f>
        <v>0</v>
      </c>
      <c r="AA234" s="138">
        <f t="shared" ref="AA234" si="3965">IF($B229=$B235,0,T231)</f>
        <v>0</v>
      </c>
      <c r="AB234" s="176">
        <f t="shared" ref="AB234" si="3966">IF($B223=$B229,IF(AD229+AD224&gt;0,1,0)+IF(AE229+AE224&gt;0,1,0)+IF(AF229+AF224&gt;0,1,0)+IF(AG229+AG224&gt;0,1,0)+IF(AH229+AH224&gt;0,1,0)+IF(AI229+AI224&gt;0,1,0)+IF(AJ229+AJ224&gt;0,1,0),AB230)</f>
        <v>0</v>
      </c>
      <c r="AC234" s="133">
        <f t="shared" ref="AC234" si="3967">IF(OR($B229=$B235,AB234=0,(AC230-AI234+AG234)&lt;=0),0,(AC230-AI234+AG234)/AB234)</f>
        <v>0</v>
      </c>
      <c r="AD234" s="137">
        <f t="shared" ref="AD234" si="3968">IF(AC234*(7-AB231)&lt;=0,0,AC234*(7-AB231))</f>
        <v>0</v>
      </c>
      <c r="AE234" s="311">
        <f t="shared" ref="AE234" si="3969">ROUND(IF(OR(AC231-AC234*(7-AB231)+AH234&lt;0,$B229=$B235,AC234&lt;=0,AC231=0),0,IF(AC231-AC234*(7-AB231)+AH234&gt;AI234-AG234+AH234,AI234-AG234+AH234,AC231-AC234*(7-AB231)+AH234)),1)</f>
        <v>0</v>
      </c>
      <c r="AF234" s="312"/>
      <c r="AG234" s="139">
        <f t="shared" ref="AG234" si="3970">IF(OR($B229=$B235,AB230=0),0,IF($B229=$B223,AB229,$F229))</f>
        <v>0</v>
      </c>
      <c r="AH234" s="30">
        <f t="shared" ref="AH234" si="3971">IF(OR($B229=$B235,AB234=0),0,$G231-$G230)</f>
        <v>0</v>
      </c>
      <c r="AI234" s="134">
        <f t="shared" ref="AI234" si="3972">IF(OR($B229=$B235,AB234=0),0,AB233)</f>
        <v>0</v>
      </c>
      <c r="AJ234" s="138">
        <f t="shared" ref="AJ234" si="3973">IF($B229=$B235,0,AC231)</f>
        <v>0</v>
      </c>
      <c r="AK234" s="176">
        <f t="shared" ref="AK234" si="3974">IF($B223=$B229,IF(AM229+AM224&gt;0,1,0)+IF(AN229+AN224&gt;0,1,0)+IF(AO229+AO224&gt;0,1,0)+IF(AP229+AP224&gt;0,1,0)+IF(AQ229+AQ224&gt;0,1,0)+IF(AR229+AR224&gt;0,1,0)+IF(AS229+AS224&gt;0,1,0),AK230)</f>
        <v>0</v>
      </c>
      <c r="AL234" s="133">
        <f t="shared" ref="AL234" si="3975">IF(OR($B229=$B235,AK234=0,(AL230-AR234+AP234)&lt;=0),0,(AL230-AR234+AP234)/AK234)</f>
        <v>0</v>
      </c>
      <c r="AM234" s="137">
        <f t="shared" ref="AM234" si="3976">IF(AL234*(7-AK231)&lt;=0,0,AL234*(7-AK231))</f>
        <v>0</v>
      </c>
      <c r="AN234" s="311">
        <f t="shared" ref="AN234" si="3977">ROUND(IF(OR(AL231-AL234*(7-AK231)+AQ234&lt;0,$B229=$B235,AL234&lt;=0,AL231=0),0,IF(AL231-AL234*(7-AK231)+AQ234&gt;AR234-AP234+AQ234,AR234-AP234+AQ234,AL231-AL234*(7-AK231)+AQ234)),1)</f>
        <v>0</v>
      </c>
      <c r="AO234" s="312"/>
      <c r="AP234" s="139">
        <f t="shared" ref="AP234" si="3978">IF(OR($B229=$B235,AK230=0),0,IF($B229=$B223,AK229,$F229))</f>
        <v>0</v>
      </c>
      <c r="AQ234" s="30">
        <f t="shared" ref="AQ234" si="3979">IF(OR($B229=$B235,AK234=0),0,$G231-$G230)</f>
        <v>0</v>
      </c>
      <c r="AR234" s="134">
        <f t="shared" ref="AR234" si="3980">IF(OR($B229=$B235,AK234=0),0,AK233)</f>
        <v>0</v>
      </c>
      <c r="AS234" s="138">
        <f t="shared" ref="AS234" si="3981">IF($B229=$B235,0,AL231)</f>
        <v>0</v>
      </c>
      <c r="AT234" s="176">
        <f t="shared" ref="AT234" si="3982">IF($B223=$B229,IF(AV229+AV224&gt;0,1,0)+IF(AW229+AW224&gt;0,1,0)+IF(AX229+AX224&gt;0,1,0)+IF(AY229+AY224&gt;0,1,0)+IF(AZ229+AZ224&gt;0,1,0)+IF(BA229+BA224&gt;0,1,0)+IF(BB229+BB224&gt;0,1,0),AT230)</f>
        <v>0</v>
      </c>
      <c r="AU234" s="133">
        <f t="shared" ref="AU234" si="3983">IF(OR($B229=$B235,AT234=0,(AU230-BA234+AY234)&lt;=0),0,(AU230-BA234+AY234)/AT234)</f>
        <v>0</v>
      </c>
      <c r="AV234" s="137">
        <f t="shared" ref="AV234" si="3984">IF(AU234*(7-AT231)&lt;=0,0,AU234*(7-AT231))</f>
        <v>0</v>
      </c>
      <c r="AW234" s="311">
        <f t="shared" ref="AW234" si="3985">ROUND(IF(OR(AU231-AU234*(7-AT231)+AZ234&lt;0,$B229=$B235,AU234&lt;=0,AU231=0),0,IF(AU231-AU234*(7-AT231)+AZ234&gt;BA234-AY234+AZ234,BA234-AY234+AZ234,AU231-AU234*(7-AT231)+AZ234)),1)</f>
        <v>0</v>
      </c>
      <c r="AX234" s="312"/>
      <c r="AY234" s="139">
        <f t="shared" ref="AY234" si="3986">IF(OR($B229=$B235,AT230=0),0,IF($B229=$B223,AT229,$F229))</f>
        <v>0</v>
      </c>
      <c r="AZ234" s="30">
        <f t="shared" ref="AZ234" si="3987">IF(OR($B229=$B235,AT234=0),0,$G231-$G230)</f>
        <v>0</v>
      </c>
      <c r="BA234" s="134">
        <f t="shared" ref="BA234" si="3988">IF(OR($B229=$B235,AT234=0),0,AT233)</f>
        <v>0</v>
      </c>
      <c r="BB234" s="138">
        <f t="shared" ref="BB234" si="3989">IF($B229=$B235,0,AU231)</f>
        <v>0</v>
      </c>
    </row>
    <row r="235" spans="1:54" ht="15.75" x14ac:dyDescent="0.2">
      <c r="A235" s="1">
        <f t="shared" ref="A235" si="3990">IF(B235="","1. Niewypełnione",B235)</f>
        <v>0</v>
      </c>
      <c r="B235" s="320">
        <f>lipiec!B235</f>
        <v>0</v>
      </c>
      <c r="C235" s="321">
        <f>lipiec!C235</f>
        <v>0</v>
      </c>
      <c r="D235" s="321">
        <f>lipiec!D235</f>
        <v>0</v>
      </c>
      <c r="E235" s="321">
        <f>lipiec!E235</f>
        <v>0</v>
      </c>
      <c r="F235" s="177">
        <f>lipiec!F235</f>
        <v>18</v>
      </c>
      <c r="G235" s="185">
        <f>lipiec!G235</f>
        <v>18</v>
      </c>
      <c r="H235" s="177"/>
      <c r="I235" s="192">
        <f t="shared" ref="I235:I239" si="3991">K235+T235+AC235+AL235+AU235</f>
        <v>0</v>
      </c>
      <c r="J235" s="186">
        <f t="shared" ref="J235" si="3992">IF(OR($B235=$B241,J238=0),0,ROUND((K236+P240)/J238,0))</f>
        <v>0</v>
      </c>
      <c r="K235" s="51">
        <f t="shared" ref="K235:K236" si="3993">SUM(L235:R235)</f>
        <v>0</v>
      </c>
      <c r="L235" s="52">
        <f>lipiec!L235</f>
        <v>0</v>
      </c>
      <c r="M235" s="52">
        <f>lipiec!M235</f>
        <v>0</v>
      </c>
      <c r="N235" s="52">
        <f>lipiec!N235</f>
        <v>0</v>
      </c>
      <c r="O235" s="52">
        <f>lipiec!O235</f>
        <v>0</v>
      </c>
      <c r="P235" s="53">
        <f>lipiec!P235</f>
        <v>0</v>
      </c>
      <c r="Q235" s="54">
        <f>lipiec!Q235</f>
        <v>0</v>
      </c>
      <c r="R235" s="55">
        <f>lipiec!R235</f>
        <v>0</v>
      </c>
      <c r="S235" s="188">
        <f t="shared" ref="S235" si="3994">IF(OR($B235=$B241,S238=0),0,ROUND((T236+Y240)/S238,0))</f>
        <v>0</v>
      </c>
      <c r="T235" s="51">
        <f t="shared" ref="T235:T236" si="3995">SUM(U235:AA235)</f>
        <v>0</v>
      </c>
      <c r="U235" s="52">
        <f>lipiec!U235</f>
        <v>0</v>
      </c>
      <c r="V235" s="52">
        <f>lipiec!V235</f>
        <v>0</v>
      </c>
      <c r="W235" s="52">
        <f>lipiec!W235</f>
        <v>0</v>
      </c>
      <c r="X235" s="52">
        <f>lipiec!X235</f>
        <v>0</v>
      </c>
      <c r="Y235" s="53">
        <f>lipiec!Y235</f>
        <v>0</v>
      </c>
      <c r="Z235" s="54">
        <f>lipiec!Z235</f>
        <v>0</v>
      </c>
      <c r="AA235" s="55">
        <f>lipiec!AA235</f>
        <v>0</v>
      </c>
      <c r="AB235" s="188">
        <f t="shared" ref="AB235" si="3996">IF(OR($B235=$B241,AB238=0),0,ROUND((AC236+AH240)/AB238,0))</f>
        <v>0</v>
      </c>
      <c r="AC235" s="51">
        <f t="shared" ref="AC235:AC236" si="3997">SUM(AD235:AJ235)</f>
        <v>0</v>
      </c>
      <c r="AD235" s="52">
        <f>lipiec!AD235</f>
        <v>0</v>
      </c>
      <c r="AE235" s="52">
        <f>lipiec!AE235</f>
        <v>0</v>
      </c>
      <c r="AF235" s="52">
        <f>lipiec!AF235</f>
        <v>0</v>
      </c>
      <c r="AG235" s="52">
        <f>lipiec!AG235</f>
        <v>0</v>
      </c>
      <c r="AH235" s="53">
        <f>lipiec!AH235</f>
        <v>0</v>
      </c>
      <c r="AI235" s="54">
        <f>lipiec!AI235</f>
        <v>0</v>
      </c>
      <c r="AJ235" s="55">
        <f>lipiec!AJ235</f>
        <v>0</v>
      </c>
      <c r="AK235" s="188">
        <f t="shared" ref="AK235" si="3998">IF(OR($B235=$B241,AK238=0),0,ROUND((AL236+AQ240)/AK238,0))</f>
        <v>0</v>
      </c>
      <c r="AL235" s="51">
        <f t="shared" ref="AL235:AL236" si="3999">SUM(AM235:AS235)</f>
        <v>0</v>
      </c>
      <c r="AM235" s="52">
        <f>lipiec!AM235</f>
        <v>0</v>
      </c>
      <c r="AN235" s="52">
        <f>lipiec!AN235</f>
        <v>0</v>
      </c>
      <c r="AO235" s="52">
        <f>lipiec!AO235</f>
        <v>0</v>
      </c>
      <c r="AP235" s="52">
        <f>lipiec!AP235</f>
        <v>0</v>
      </c>
      <c r="AQ235" s="53">
        <f>lipiec!AQ235</f>
        <v>0</v>
      </c>
      <c r="AR235" s="54">
        <f>lipiec!AR235</f>
        <v>0</v>
      </c>
      <c r="AS235" s="55">
        <f>lipiec!AS235</f>
        <v>0</v>
      </c>
      <c r="AT235" s="188">
        <f t="shared" ref="AT235" si="4000">IF(OR($B235=$B241,AT238=0),0,ROUND((AU236+AZ240)/AT238,0))</f>
        <v>0</v>
      </c>
      <c r="AU235" s="51">
        <f t="shared" ref="AU235:AU236" si="4001">SUM(AV235:BB235)</f>
        <v>0</v>
      </c>
      <c r="AV235" s="52">
        <f t="shared" ref="AV235" si="4002">IF(SUM($AM$9:$AS$9)=SUM($AV$9:$BB$9),AM235,IF(AND(SUM($AV$9:$BB$9)&gt;42,SUM($AV$9:$BB$9)&lt;49),AM235,0))</f>
        <v>0</v>
      </c>
      <c r="AW235" s="52">
        <f t="shared" ref="AW235" si="4003">IF(SUM($AM$9:$AS$9)=SUM($AV$9:$BB$9),AN235,IF(AND(SUM($AV$9:$BB$9)&gt;42,SUM($AV$9:$BB$9)&lt;49),AN235,0))</f>
        <v>0</v>
      </c>
      <c r="AX235" s="52">
        <f t="shared" ref="AX235" si="4004">IF(SUM($AM$9:$AS$9)=SUM($AV$9:$BB$9),AO235,IF(AND(SUM($AV$9:$BB$9)&gt;42,SUM($AV$9:$BB$9)&lt;49),AO235,0))</f>
        <v>0</v>
      </c>
      <c r="AY235" s="52">
        <f t="shared" ref="AY235" si="4005">IF(SUM($AM$9:$AS$9)=SUM($AV$9:$BB$9),AP235,IF(AND(SUM($AV$9:$BB$9)&gt;42,SUM($AV$9:$BB$9)&lt;49),AP235,0))</f>
        <v>0</v>
      </c>
      <c r="AZ235" s="53">
        <f t="shared" ref="AZ235" si="4006">IF(SUM($AM$9:$AS$9)=SUM($AV$9:$BB$9),AQ235,IF(AND(SUM($AV$9:$BB$9)&gt;42,SUM($AV$9:$BB$9)&lt;49),AQ235,0))</f>
        <v>0</v>
      </c>
      <c r="BA235" s="54">
        <f t="shared" ref="BA235" si="4007">IF(SUM($AM$9:$AS$9)=SUM($AV$9:$BB$9),AR235,IF(AND(SUM($AV$9:$BB$9)&gt;42,SUM($AV$9:$BB$9)&lt;49),AR235,0))</f>
        <v>0</v>
      </c>
      <c r="BB235" s="55">
        <f t="shared" ref="BB235" si="4008">IF(SUM($AM$9:$AS$9)=SUM($AV$9:$BB$9),AS235,IF(AND(SUM($AV$9:$BB$9)&gt;42,SUM($AV$9:$BB$9)&lt;49),AS235,0))</f>
        <v>0</v>
      </c>
    </row>
    <row r="236" spans="1:54" ht="12.75" hidden="1" customHeight="1" x14ac:dyDescent="0.2">
      <c r="B236" s="93"/>
      <c r="C236" s="94"/>
      <c r="D236" s="95"/>
      <c r="E236" s="115"/>
      <c r="F236" s="140" t="b">
        <f t="shared" ref="F236" si="4009">IF($B229=$B235,OR(F230,G235&lt;F235),G235&lt;F235)</f>
        <v>0</v>
      </c>
      <c r="G236" s="189">
        <f t="shared" ref="G236" si="4010">IF(AND($B229=$B235,$B229&lt;&gt;"",$B229&lt;&gt;0),G235+G230,G235)</f>
        <v>18</v>
      </c>
      <c r="H236" s="120"/>
      <c r="I236" s="165">
        <f t="shared" si="3991"/>
        <v>0</v>
      </c>
      <c r="J236" s="194">
        <f t="shared" ref="J236" si="4011">7-COUNTIF(L235:R235,0)-COUNTIF(L235:R235,"")</f>
        <v>0</v>
      </c>
      <c r="K236" s="22">
        <f t="shared" si="3993"/>
        <v>0</v>
      </c>
      <c r="L236" s="35">
        <f t="shared" ref="L236:R236" si="4012">IF($B229=$B235,L235+L230,L235)</f>
        <v>0</v>
      </c>
      <c r="M236" s="35">
        <f t="shared" si="4012"/>
        <v>0</v>
      </c>
      <c r="N236" s="35">
        <f t="shared" si="4012"/>
        <v>0</v>
      </c>
      <c r="O236" s="35">
        <f t="shared" si="4012"/>
        <v>0</v>
      </c>
      <c r="P236" s="36">
        <f t="shared" si="4012"/>
        <v>0</v>
      </c>
      <c r="Q236" s="37">
        <f t="shared" si="4012"/>
        <v>0</v>
      </c>
      <c r="R236" s="38">
        <f t="shared" si="4012"/>
        <v>0</v>
      </c>
      <c r="S236" s="194">
        <f t="shared" ref="S236" si="4013">7-COUNTIF(U235:AA235,0)-COUNTIF(U235:AA235,"")</f>
        <v>0</v>
      </c>
      <c r="T236" s="22">
        <f t="shared" si="3995"/>
        <v>0</v>
      </c>
      <c r="U236" s="35">
        <f t="shared" ref="U236:AA236" si="4014">IF($B229=$B235,U235+U230,U235)</f>
        <v>0</v>
      </c>
      <c r="V236" s="35">
        <f t="shared" si="4014"/>
        <v>0</v>
      </c>
      <c r="W236" s="35">
        <f t="shared" si="4014"/>
        <v>0</v>
      </c>
      <c r="X236" s="35">
        <f t="shared" si="4014"/>
        <v>0</v>
      </c>
      <c r="Y236" s="36">
        <f t="shared" si="4014"/>
        <v>0</v>
      </c>
      <c r="Z236" s="37">
        <f t="shared" si="4014"/>
        <v>0</v>
      </c>
      <c r="AA236" s="38">
        <f t="shared" si="4014"/>
        <v>0</v>
      </c>
      <c r="AB236" s="194">
        <f t="shared" ref="AB236" si="4015">7-COUNTIF(AD235:AJ235,0)-COUNTIF(AD235:AJ235,"")</f>
        <v>0</v>
      </c>
      <c r="AC236" s="22">
        <f t="shared" si="3997"/>
        <v>0</v>
      </c>
      <c r="AD236" s="35">
        <f t="shared" ref="AD236:AJ236" si="4016">IF($B229=$B235,AD235+AD230,AD235)</f>
        <v>0</v>
      </c>
      <c r="AE236" s="35">
        <f t="shared" si="4016"/>
        <v>0</v>
      </c>
      <c r="AF236" s="35">
        <f t="shared" si="4016"/>
        <v>0</v>
      </c>
      <c r="AG236" s="35">
        <f t="shared" si="4016"/>
        <v>0</v>
      </c>
      <c r="AH236" s="36">
        <f t="shared" si="4016"/>
        <v>0</v>
      </c>
      <c r="AI236" s="37">
        <f t="shared" si="4016"/>
        <v>0</v>
      </c>
      <c r="AJ236" s="38">
        <f t="shared" si="4016"/>
        <v>0</v>
      </c>
      <c r="AK236" s="194">
        <f t="shared" ref="AK236" si="4017">7-COUNTIF(AM235:AS235,0)-COUNTIF(AM235:AS235,"")</f>
        <v>0</v>
      </c>
      <c r="AL236" s="22">
        <f t="shared" si="3999"/>
        <v>0</v>
      </c>
      <c r="AM236" s="35">
        <f t="shared" ref="AM236:AS236" si="4018">IF($B229=$B235,AM235+AM230,AM235)</f>
        <v>0</v>
      </c>
      <c r="AN236" s="35">
        <f t="shared" si="4018"/>
        <v>0</v>
      </c>
      <c r="AO236" s="35">
        <f t="shared" si="4018"/>
        <v>0</v>
      </c>
      <c r="AP236" s="35">
        <f t="shared" si="4018"/>
        <v>0</v>
      </c>
      <c r="AQ236" s="36">
        <f t="shared" si="4018"/>
        <v>0</v>
      </c>
      <c r="AR236" s="37">
        <f t="shared" si="4018"/>
        <v>0</v>
      </c>
      <c r="AS236" s="38">
        <f t="shared" si="4018"/>
        <v>0</v>
      </c>
      <c r="AT236" s="194">
        <f t="shared" ref="AT236" si="4019">7-COUNTIF(AV235:BB235,0)-COUNTIF(AV235:BB235,"")</f>
        <v>0</v>
      </c>
      <c r="AU236" s="22">
        <f t="shared" si="4001"/>
        <v>0</v>
      </c>
      <c r="AV236" s="35">
        <f t="shared" ref="AV236:BB236" si="4020">IF($B229=$B235,AV235+AV230,AV235)</f>
        <v>0</v>
      </c>
      <c r="AW236" s="35">
        <f t="shared" si="4020"/>
        <v>0</v>
      </c>
      <c r="AX236" s="35">
        <f t="shared" si="4020"/>
        <v>0</v>
      </c>
      <c r="AY236" s="35">
        <f t="shared" si="4020"/>
        <v>0</v>
      </c>
      <c r="AZ236" s="36">
        <f t="shared" si="4020"/>
        <v>0</v>
      </c>
      <c r="BA236" s="37">
        <f t="shared" si="4020"/>
        <v>0</v>
      </c>
      <c r="BB236" s="38">
        <f t="shared" si="4020"/>
        <v>0</v>
      </c>
    </row>
    <row r="237" spans="1:54" ht="15" hidden="1" customHeight="1" x14ac:dyDescent="0.2">
      <c r="B237" s="116"/>
      <c r="C237" s="117"/>
      <c r="D237" s="118"/>
      <c r="E237" s="119"/>
      <c r="F237" s="92"/>
      <c r="G237" s="190">
        <f t="shared" ref="G237" si="4021">IF(AND($B229=$B235,$B229&lt;&gt;"",$B229&lt;&gt;0),F235+G231,F235)</f>
        <v>18</v>
      </c>
      <c r="H237" s="121"/>
      <c r="I237" s="165">
        <f t="shared" si="3991"/>
        <v>0</v>
      </c>
      <c r="J237" s="195">
        <f t="shared" ref="J237" si="4022">IF($B235=$B229,COUNTIF(L237:R237,0),COUNTIF(L238:R238,0)+COUNTIF(L238:R238,""))</f>
        <v>7</v>
      </c>
      <c r="K237" s="39">
        <f t="shared" ref="K237:R237" si="4023">IF($B229=$B235,K238+K231,K238)</f>
        <v>0</v>
      </c>
      <c r="L237" s="40">
        <f t="shared" si="4023"/>
        <v>0</v>
      </c>
      <c r="M237" s="40">
        <f t="shared" si="4023"/>
        <v>0</v>
      </c>
      <c r="N237" s="40">
        <f t="shared" si="4023"/>
        <v>0</v>
      </c>
      <c r="O237" s="40">
        <f t="shared" si="4023"/>
        <v>0</v>
      </c>
      <c r="P237" s="41">
        <f t="shared" si="4023"/>
        <v>0</v>
      </c>
      <c r="Q237" s="42">
        <f t="shared" si="4023"/>
        <v>0</v>
      </c>
      <c r="R237" s="43">
        <f t="shared" si="4023"/>
        <v>0</v>
      </c>
      <c r="S237" s="195">
        <f t="shared" ref="S237" si="4024">IF($B235=$B229,COUNTIF(U237:AA237,0),COUNTIF(U238:AA238,0)+COUNTIF(U238:AA238,""))</f>
        <v>7</v>
      </c>
      <c r="T237" s="39">
        <f t="shared" ref="T237:AA237" si="4025">IF($B229=$B235,T238+T231,T238)</f>
        <v>0</v>
      </c>
      <c r="U237" s="40">
        <f t="shared" si="4025"/>
        <v>0</v>
      </c>
      <c r="V237" s="40">
        <f t="shared" si="4025"/>
        <v>0</v>
      </c>
      <c r="W237" s="40">
        <f t="shared" si="4025"/>
        <v>0</v>
      </c>
      <c r="X237" s="40">
        <f t="shared" si="4025"/>
        <v>0</v>
      </c>
      <c r="Y237" s="41">
        <f t="shared" si="4025"/>
        <v>0</v>
      </c>
      <c r="Z237" s="42">
        <f t="shared" si="4025"/>
        <v>0</v>
      </c>
      <c r="AA237" s="43">
        <f t="shared" si="4025"/>
        <v>0</v>
      </c>
      <c r="AB237" s="195">
        <f t="shared" ref="AB237" si="4026">IF($B235=$B229,COUNTIF(AD237:AJ237,0),COUNTIF(AD238:AJ238,0)+COUNTIF(AD238:AJ238,""))</f>
        <v>7</v>
      </c>
      <c r="AC237" s="39">
        <f t="shared" ref="AC237:AJ237" si="4027">IF($B229=$B235,AC238+AC231,AC238)</f>
        <v>0</v>
      </c>
      <c r="AD237" s="40">
        <f t="shared" si="4027"/>
        <v>0</v>
      </c>
      <c r="AE237" s="40">
        <f t="shared" si="4027"/>
        <v>0</v>
      </c>
      <c r="AF237" s="40">
        <f t="shared" si="4027"/>
        <v>0</v>
      </c>
      <c r="AG237" s="40">
        <f t="shared" si="4027"/>
        <v>0</v>
      </c>
      <c r="AH237" s="41">
        <f t="shared" si="4027"/>
        <v>0</v>
      </c>
      <c r="AI237" s="42">
        <f t="shared" si="4027"/>
        <v>0</v>
      </c>
      <c r="AJ237" s="43">
        <f t="shared" si="4027"/>
        <v>0</v>
      </c>
      <c r="AK237" s="195">
        <f t="shared" ref="AK237" si="4028">IF($B235=$B229,COUNTIF(AM237:AS237,0),COUNTIF(AM238:AS238,0)+COUNTIF(AM238:AS238,""))</f>
        <v>7</v>
      </c>
      <c r="AL237" s="39">
        <f t="shared" ref="AL237:AS237" si="4029">IF($B229=$B235,AL238+AL231,AL238)</f>
        <v>0</v>
      </c>
      <c r="AM237" s="40">
        <f t="shared" si="4029"/>
        <v>0</v>
      </c>
      <c r="AN237" s="40">
        <f t="shared" si="4029"/>
        <v>0</v>
      </c>
      <c r="AO237" s="40">
        <f t="shared" si="4029"/>
        <v>0</v>
      </c>
      <c r="AP237" s="40">
        <f t="shared" si="4029"/>
        <v>0</v>
      </c>
      <c r="AQ237" s="41">
        <f t="shared" si="4029"/>
        <v>0</v>
      </c>
      <c r="AR237" s="42">
        <f t="shared" si="4029"/>
        <v>0</v>
      </c>
      <c r="AS237" s="43">
        <f t="shared" si="4029"/>
        <v>0</v>
      </c>
      <c r="AT237" s="195">
        <f t="shared" ref="AT237" si="4030">IF($B235=$B229,COUNTIF(AV237:BB237,0),COUNTIF(AV238:BB238,0)+COUNTIF(AV238:BB238,""))</f>
        <v>7</v>
      </c>
      <c r="AU237" s="39">
        <f t="shared" ref="AU237:BB237" si="4031">IF($B229=$B235,AU238+AU231,AU238)</f>
        <v>0</v>
      </c>
      <c r="AV237" s="40">
        <f t="shared" si="4031"/>
        <v>0</v>
      </c>
      <c r="AW237" s="40">
        <f t="shared" si="4031"/>
        <v>0</v>
      </c>
      <c r="AX237" s="40">
        <f t="shared" si="4031"/>
        <v>0</v>
      </c>
      <c r="AY237" s="40">
        <f t="shared" si="4031"/>
        <v>0</v>
      </c>
      <c r="AZ237" s="41">
        <f t="shared" si="4031"/>
        <v>0</v>
      </c>
      <c r="BA237" s="42">
        <f t="shared" si="4031"/>
        <v>0</v>
      </c>
      <c r="BB237" s="43">
        <f t="shared" si="4031"/>
        <v>0</v>
      </c>
    </row>
    <row r="238" spans="1:54" ht="15.75" customHeight="1" x14ac:dyDescent="0.2">
      <c r="A238" s="1">
        <f t="shared" ref="A238" si="4032">A235</f>
        <v>0</v>
      </c>
      <c r="B238" s="313">
        <f t="shared" ref="B238" si="4033">B232+1</f>
        <v>37</v>
      </c>
      <c r="C238" s="314"/>
      <c r="D238" s="314"/>
      <c r="E238" s="314"/>
      <c r="F238" s="31"/>
      <c r="G238" s="183"/>
      <c r="H238" s="122">
        <f t="shared" ref="H238" si="4034">5-COUNTIF(AU235,0)-COUNTIF(AL235,0)-COUNTIF(AC235,0)-COUNTIF(T235,0)-COUNTIF(K235,0)</f>
        <v>0</v>
      </c>
      <c r="I238" s="165">
        <f t="shared" si="3991"/>
        <v>0</v>
      </c>
      <c r="J238" s="187">
        <f t="shared" ref="J238" si="4035">IF($B235=$B229,J232+IF($F235&lt;&gt;$G235,(K235+$G237-$G236)/$F235,K235/$F235),IF($F235&lt;&gt;G235,(K235+$G237-$G236)/$F235,K235/$F235))</f>
        <v>0</v>
      </c>
      <c r="K238" s="7">
        <f t="shared" ref="K238:K239" si="4036">SUM(L238:R238)</f>
        <v>0</v>
      </c>
      <c r="L238" s="26">
        <f t="shared" ref="L238:R238" si="4037">L235</f>
        <v>0</v>
      </c>
      <c r="M238" s="26">
        <f t="shared" si="4037"/>
        <v>0</v>
      </c>
      <c r="N238" s="26">
        <f t="shared" si="4037"/>
        <v>0</v>
      </c>
      <c r="O238" s="26">
        <f t="shared" si="4037"/>
        <v>0</v>
      </c>
      <c r="P238" s="26">
        <f t="shared" si="4037"/>
        <v>0</v>
      </c>
      <c r="Q238" s="29">
        <f t="shared" si="4037"/>
        <v>0</v>
      </c>
      <c r="R238" s="23">
        <f t="shared" si="4037"/>
        <v>0</v>
      </c>
      <c r="S238" s="187">
        <f t="shared" ref="S238" si="4038">IF($B235=$B229,S232+IF($F235&lt;&gt;$G235,(T235+$G237-$G236)/$F235,T235/$F235),IF($F235&lt;&gt;P235,(T235+$G237-$G236)/$F235,T235/$F235))</f>
        <v>0</v>
      </c>
      <c r="T238" s="7">
        <f t="shared" ref="T238:T239" si="4039">SUM(U238:AA238)</f>
        <v>0</v>
      </c>
      <c r="U238" s="26">
        <f t="shared" ref="U238:AA238" si="4040">U235</f>
        <v>0</v>
      </c>
      <c r="V238" s="26">
        <f t="shared" si="4040"/>
        <v>0</v>
      </c>
      <c r="W238" s="26">
        <f t="shared" si="4040"/>
        <v>0</v>
      </c>
      <c r="X238" s="26">
        <f t="shared" si="4040"/>
        <v>0</v>
      </c>
      <c r="Y238" s="113">
        <f t="shared" si="4040"/>
        <v>0</v>
      </c>
      <c r="Z238" s="29">
        <f t="shared" si="4040"/>
        <v>0</v>
      </c>
      <c r="AA238" s="23">
        <f t="shared" si="4040"/>
        <v>0</v>
      </c>
      <c r="AB238" s="187">
        <f t="shared" ref="AB238" si="4041">IF($B235=$B229,AB232+IF($F235&lt;&gt;$G235,(AC235+$G237-$G236)/$F235,AC235/$F235),IF($F235&lt;&gt;Y235,(AC235+$G237-$G236)/$F235,AC235/$F235))</f>
        <v>0</v>
      </c>
      <c r="AC238" s="7">
        <f t="shared" ref="AC238:AC239" si="4042">SUM(AD238:AJ238)</f>
        <v>0</v>
      </c>
      <c r="AD238" s="26">
        <f t="shared" ref="AD238:AJ238" si="4043">AD235</f>
        <v>0</v>
      </c>
      <c r="AE238" s="26">
        <f t="shared" si="4043"/>
        <v>0</v>
      </c>
      <c r="AF238" s="26">
        <f t="shared" si="4043"/>
        <v>0</v>
      </c>
      <c r="AG238" s="26">
        <f t="shared" si="4043"/>
        <v>0</v>
      </c>
      <c r="AH238" s="113">
        <f t="shared" si="4043"/>
        <v>0</v>
      </c>
      <c r="AI238" s="29">
        <f t="shared" si="4043"/>
        <v>0</v>
      </c>
      <c r="AJ238" s="23">
        <f t="shared" si="4043"/>
        <v>0</v>
      </c>
      <c r="AK238" s="187">
        <f t="shared" ref="AK238" si="4044">IF($B235=$B229,AK232+IF($F235&lt;&gt;$G235,(AL235+$G237-$G236)/$F235,AL235/$F235),IF($F235&lt;&gt;AH235,(AL235+$G237-$G236)/$F235,AL235/$F235))</f>
        <v>0</v>
      </c>
      <c r="AL238" s="7">
        <f t="shared" ref="AL238:AL239" si="4045">SUM(AM238:AS238)</f>
        <v>0</v>
      </c>
      <c r="AM238" s="26">
        <f t="shared" ref="AM238:AS238" si="4046">AM235</f>
        <v>0</v>
      </c>
      <c r="AN238" s="26">
        <f t="shared" si="4046"/>
        <v>0</v>
      </c>
      <c r="AO238" s="26">
        <f t="shared" si="4046"/>
        <v>0</v>
      </c>
      <c r="AP238" s="26">
        <f t="shared" si="4046"/>
        <v>0</v>
      </c>
      <c r="AQ238" s="113">
        <f t="shared" si="4046"/>
        <v>0</v>
      </c>
      <c r="AR238" s="29">
        <f t="shared" si="4046"/>
        <v>0</v>
      </c>
      <c r="AS238" s="23">
        <f t="shared" si="4046"/>
        <v>0</v>
      </c>
      <c r="AT238" s="187">
        <f t="shared" ref="AT238" si="4047">IF($B235=$B229,AT232+IF($F235&lt;&gt;$G235,(AU235+$G237-$G236)/$F235,AU235/$F235),IF($F235&lt;&gt;AQ235,(AU235+$G237-$G236)/$F235,AU235/$F235))</f>
        <v>0</v>
      </c>
      <c r="AU238" s="7">
        <f t="shared" ref="AU238:AU239" si="4048">SUM(AV238:BB238)</f>
        <v>0</v>
      </c>
      <c r="AV238" s="6">
        <f t="shared" ref="AV238" si="4049">IF(SUM($AM$9:$AS$9)=SUM($AV$9:$BB$9),AV235,IF(AND(SUM($AV$9:$BB$9)&gt;42,SUM($AV$9:$BB$9)&lt;49),AV235,0))</f>
        <v>0</v>
      </c>
      <c r="AW238" s="6">
        <f t="shared" ref="AW238:BB238" si="4050">IF(SUM($AM$9:$AS$9)=SUM($AV$9:$BB$9),AW235,IF(AND(SUM($AV$9:$BB$9)&gt;42,SUM($AV$9:$BB$9)&lt;49),AW235,0))</f>
        <v>0</v>
      </c>
      <c r="AX238" s="6">
        <f t="shared" si="4050"/>
        <v>0</v>
      </c>
      <c r="AY238" s="6">
        <f t="shared" si="4050"/>
        <v>0</v>
      </c>
      <c r="AZ238" s="26">
        <f t="shared" si="4050"/>
        <v>0</v>
      </c>
      <c r="BA238" s="29">
        <f t="shared" si="4050"/>
        <v>0</v>
      </c>
      <c r="BB238" s="23">
        <f t="shared" si="4050"/>
        <v>0</v>
      </c>
    </row>
    <row r="239" spans="1:54" ht="15.75" customHeight="1" x14ac:dyDescent="0.2">
      <c r="A239" s="1">
        <f t="shared" ref="A239:A240" si="4051">A238</f>
        <v>0</v>
      </c>
      <c r="B239" s="313"/>
      <c r="C239" s="314"/>
      <c r="D239" s="314"/>
      <c r="E239" s="314"/>
      <c r="F239" s="31"/>
      <c r="G239" s="183"/>
      <c r="H239" s="123">
        <f t="shared" ref="H239" si="4052">IF($B235=$B229,H233+F239,$F239)</f>
        <v>0</v>
      </c>
      <c r="I239" s="165">
        <f t="shared" si="3991"/>
        <v>0</v>
      </c>
      <c r="J239" s="141">
        <f t="shared" ref="J239" si="4053">IF($H238=0,0,IF($B229=$B235,IF($H240&gt;0,$H240+J233,K235+J233),IF($H240&gt;0,$H240,K235)))</f>
        <v>0</v>
      </c>
      <c r="K239" s="7">
        <f t="shared" si="4036"/>
        <v>0</v>
      </c>
      <c r="L239" s="6"/>
      <c r="M239" s="6"/>
      <c r="N239" s="6"/>
      <c r="O239" s="6"/>
      <c r="P239" s="26"/>
      <c r="Q239" s="29"/>
      <c r="R239" s="23"/>
      <c r="S239" s="141">
        <f t="shared" ref="S239" si="4054">IF($H238=0,0,IF($B229=$B235,IF($H240&gt;0,$H240+S233,T235+S233),IF($H240&gt;0,$H240,T235)))</f>
        <v>0</v>
      </c>
      <c r="T239" s="7">
        <f t="shared" si="4039"/>
        <v>0</v>
      </c>
      <c r="U239" s="6"/>
      <c r="V239" s="6"/>
      <c r="W239" s="6"/>
      <c r="X239" s="6"/>
      <c r="Y239" s="26"/>
      <c r="Z239" s="29"/>
      <c r="AA239" s="23"/>
      <c r="AB239" s="141">
        <f t="shared" ref="AB239" si="4055">IF($H238=0,0,IF($B229=$B235,IF($H240&gt;0,$H240+AB233,AC235+AB233),IF($H240&gt;0,$H240,AC235)))</f>
        <v>0</v>
      </c>
      <c r="AC239" s="7">
        <f t="shared" si="4042"/>
        <v>0</v>
      </c>
      <c r="AD239" s="6"/>
      <c r="AE239" s="6"/>
      <c r="AF239" s="6"/>
      <c r="AG239" s="6"/>
      <c r="AH239" s="26"/>
      <c r="AI239" s="29"/>
      <c r="AJ239" s="23"/>
      <c r="AK239" s="141">
        <f t="shared" ref="AK239" si="4056">IF($H238=0,0,IF($B229=$B235,IF($H240&gt;0,$H240+AK233,AL235+AK233),IF($H240&gt;0,$H240,AL235)))</f>
        <v>0</v>
      </c>
      <c r="AL239" s="7">
        <f t="shared" si="4045"/>
        <v>0</v>
      </c>
      <c r="AM239" s="6"/>
      <c r="AN239" s="6"/>
      <c r="AO239" s="6"/>
      <c r="AP239" s="6"/>
      <c r="AQ239" s="26"/>
      <c r="AR239" s="29"/>
      <c r="AS239" s="23"/>
      <c r="AT239" s="141">
        <f t="shared" ref="AT239" si="4057">IF($H238=0,0,IF($B229=$B235,IF($H240&gt;0,$H240+AT233,AU235+AT233),IF($H240&gt;0,$H240,AU235)))</f>
        <v>0</v>
      </c>
      <c r="AU239" s="7">
        <f t="shared" si="4048"/>
        <v>0</v>
      </c>
      <c r="AV239" s="6"/>
      <c r="AW239" s="6"/>
      <c r="AX239" s="6"/>
      <c r="AY239" s="6"/>
      <c r="AZ239" s="26"/>
      <c r="BA239" s="29"/>
      <c r="BB239" s="23"/>
    </row>
    <row r="240" spans="1:54" ht="18.75" customHeight="1" thickBot="1" x14ac:dyDescent="0.25">
      <c r="A240" s="1">
        <f t="shared" si="4051"/>
        <v>0</v>
      </c>
      <c r="B240" s="323" t="str">
        <f>IF(B235="",Wydruk!$AE$6,IF(J236=0,Wydruk!$AE$7,IF(AND(G236&lt;G237,B235&lt;&gt;$B241),Wydruk!$AE$13,IF(AND($B235=$B229,$B235&lt;&gt;$B241),IF(OR(OR(J240&lt;4,J240&gt;5),OR(S240&lt;4,S240&gt;5),OR(AB240&lt;4,AB240&gt;5),OR(AK240&lt;4,AK240&gt;5),OR(AND(AT240&lt;4,AT240&gt;0),AT240&gt;5)),Wydruk!$AE$8,Wydruk!$AE$9),IF($B235=$B241,IF($F239&lt;&gt;0,Wydruk!$AE$12,Wydruk!$AE$10),IF(OR(OR(J236&lt;4,J236&gt;5),OR(S236&lt;4,S236&gt;5),OR(AB236&lt;4,AB236&gt;5),OR(AK236&lt;4,AK236&gt;5),OR(AND(AT236&lt;4,AT236&gt;0),AT236&gt;5)),Wydruk!$AE$8,Wydruk!$AE$11))))))</f>
        <v>Uzupełnij liczby godzin tygodniowego planu</v>
      </c>
      <c r="C240" s="324"/>
      <c r="D240" s="324"/>
      <c r="E240" s="324"/>
      <c r="F240" s="173">
        <f>lipiec!F240</f>
        <v>0</v>
      </c>
      <c r="G240" s="184">
        <f>lipiec!G240</f>
        <v>0</v>
      </c>
      <c r="H240" s="191">
        <f t="shared" ref="H240" si="4058">IF(OR($G240=0,$F240=0,$G240="",$F240=""),0,$G240/$F240)</f>
        <v>0</v>
      </c>
      <c r="I240" s="193"/>
      <c r="J240" s="176">
        <f t="shared" ref="J240" si="4059">IF($B229=$B235,IF(L235+L230&gt;0,1,0)+IF(M235+M230&gt;0,1,0)+IF(N235+N230&gt;0,1,0)+IF(O235+O230&gt;0,1,0)+IF(P235+P230&gt;0,1,0)+IF(Q235+Q230&gt;0,1,0)+IF(R235+R230&gt;0,1,0),J236)</f>
        <v>0</v>
      </c>
      <c r="K240" s="133">
        <f t="shared" ref="K240" si="4060">IF(OR($B235=$B241,J240=0,(K236-Q240+O240)&lt;=0),0,(K236-Q240+O240)/J240)</f>
        <v>0</v>
      </c>
      <c r="L240" s="137">
        <f t="shared" ref="L240" si="4061">IF(K240*(7-J237)&lt;=0,0,K240*(7-J237))</f>
        <v>0</v>
      </c>
      <c r="M240" s="311">
        <f t="shared" ref="M240" si="4062">ROUND(IF(OR(K237-K240*(7-J237)+P240&lt;0,$B235=$B241,K240&lt;=0,K237=0),0,IF(K237-K240*(7-J237)+P240&gt;Q240-O240+P240,Q240-O240+P240,K237-K240*(7-J237)+P240)),1)</f>
        <v>0</v>
      </c>
      <c r="N240" s="312"/>
      <c r="O240" s="139">
        <f t="shared" ref="O240" si="4063">IF(OR($B235=$B241,J236=0),0,IF($B235=$B229,J235,$F235))</f>
        <v>0</v>
      </c>
      <c r="P240" s="30">
        <f t="shared" ref="P240" si="4064">IF(OR($B235=$B241,J240=0),0,$G237-$G236)</f>
        <v>0</v>
      </c>
      <c r="Q240" s="134">
        <f t="shared" ref="Q240" si="4065">IF(OR($B235=$B241,J240=0),0,J239)</f>
        <v>0</v>
      </c>
      <c r="R240" s="138">
        <f t="shared" ref="R240" si="4066">IF($B235=$B241,0,K237)</f>
        <v>0</v>
      </c>
      <c r="S240" s="176">
        <f t="shared" ref="S240" si="4067">IF($B229=$B235,IF(U235+U230&gt;0,1,0)+IF(V235+V230&gt;0,1,0)+IF(W235+W230&gt;0,1,0)+IF(X235+X230&gt;0,1,0)+IF(Y235+Y230&gt;0,1,0)+IF(Z235+Z230&gt;0,1,0)+IF(AA235+AA230&gt;0,1,0),S236)</f>
        <v>0</v>
      </c>
      <c r="T240" s="133">
        <f t="shared" ref="T240" si="4068">IF(OR($B235=$B241,S240=0,(T236-Z240+X240)&lt;=0),0,(T236-Z240+X240)/S240)</f>
        <v>0</v>
      </c>
      <c r="U240" s="137">
        <f t="shared" ref="U240" si="4069">IF(T240*(7-S237)&lt;=0,0,T240*(7-S237))</f>
        <v>0</v>
      </c>
      <c r="V240" s="311">
        <f t="shared" ref="V240" si="4070">ROUND(IF(OR(T237-T240*(7-S237)+Y240&lt;0,$B235=$B241,T240&lt;=0,T237=0),0,IF(T237-T240*(7-S237)+Y240&gt;Z240-X240+Y240,Z240-X240+Y240,T237-T240*(7-S237)+Y240)),1)</f>
        <v>0</v>
      </c>
      <c r="W240" s="312"/>
      <c r="X240" s="139">
        <f t="shared" ref="X240" si="4071">IF(OR($B235=$B241,S236=0),0,IF($B235=$B229,S235,$F235))</f>
        <v>0</v>
      </c>
      <c r="Y240" s="30">
        <f t="shared" ref="Y240" si="4072">IF(OR($B235=$B241,S240=0),0,$G237-$G236)</f>
        <v>0</v>
      </c>
      <c r="Z240" s="134">
        <f t="shared" ref="Z240" si="4073">IF(OR($B235=$B241,S240=0),0,S239)</f>
        <v>0</v>
      </c>
      <c r="AA240" s="138">
        <f t="shared" ref="AA240" si="4074">IF($B235=$B241,0,T237)</f>
        <v>0</v>
      </c>
      <c r="AB240" s="176">
        <f t="shared" ref="AB240" si="4075">IF($B229=$B235,IF(AD235+AD230&gt;0,1,0)+IF(AE235+AE230&gt;0,1,0)+IF(AF235+AF230&gt;0,1,0)+IF(AG235+AG230&gt;0,1,0)+IF(AH235+AH230&gt;0,1,0)+IF(AI235+AI230&gt;0,1,0)+IF(AJ235+AJ230&gt;0,1,0),AB236)</f>
        <v>0</v>
      </c>
      <c r="AC240" s="133">
        <f t="shared" ref="AC240" si="4076">IF(OR($B235=$B241,AB240=0,(AC236-AI240+AG240)&lt;=0),0,(AC236-AI240+AG240)/AB240)</f>
        <v>0</v>
      </c>
      <c r="AD240" s="137">
        <f t="shared" ref="AD240" si="4077">IF(AC240*(7-AB237)&lt;=0,0,AC240*(7-AB237))</f>
        <v>0</v>
      </c>
      <c r="AE240" s="311">
        <f t="shared" ref="AE240" si="4078">ROUND(IF(OR(AC237-AC240*(7-AB237)+AH240&lt;0,$B235=$B241,AC240&lt;=0,AC237=0),0,IF(AC237-AC240*(7-AB237)+AH240&gt;AI240-AG240+AH240,AI240-AG240+AH240,AC237-AC240*(7-AB237)+AH240)),1)</f>
        <v>0</v>
      </c>
      <c r="AF240" s="312"/>
      <c r="AG240" s="139">
        <f t="shared" ref="AG240" si="4079">IF(OR($B235=$B241,AB236=0),0,IF($B235=$B229,AB235,$F235))</f>
        <v>0</v>
      </c>
      <c r="AH240" s="30">
        <f t="shared" ref="AH240" si="4080">IF(OR($B235=$B241,AB240=0),0,$G237-$G236)</f>
        <v>0</v>
      </c>
      <c r="AI240" s="134">
        <f t="shared" ref="AI240" si="4081">IF(OR($B235=$B241,AB240=0),0,AB239)</f>
        <v>0</v>
      </c>
      <c r="AJ240" s="138">
        <f t="shared" ref="AJ240" si="4082">IF($B235=$B241,0,AC237)</f>
        <v>0</v>
      </c>
      <c r="AK240" s="176">
        <f t="shared" ref="AK240" si="4083">IF($B229=$B235,IF(AM235+AM230&gt;0,1,0)+IF(AN235+AN230&gt;0,1,0)+IF(AO235+AO230&gt;0,1,0)+IF(AP235+AP230&gt;0,1,0)+IF(AQ235+AQ230&gt;0,1,0)+IF(AR235+AR230&gt;0,1,0)+IF(AS235+AS230&gt;0,1,0),AK236)</f>
        <v>0</v>
      </c>
      <c r="AL240" s="133">
        <f t="shared" ref="AL240" si="4084">IF(OR($B235=$B241,AK240=0,(AL236-AR240+AP240)&lt;=0),0,(AL236-AR240+AP240)/AK240)</f>
        <v>0</v>
      </c>
      <c r="AM240" s="137">
        <f t="shared" ref="AM240" si="4085">IF(AL240*(7-AK237)&lt;=0,0,AL240*(7-AK237))</f>
        <v>0</v>
      </c>
      <c r="AN240" s="311">
        <f t="shared" ref="AN240" si="4086">ROUND(IF(OR(AL237-AL240*(7-AK237)+AQ240&lt;0,$B235=$B241,AL240&lt;=0,AL237=0),0,IF(AL237-AL240*(7-AK237)+AQ240&gt;AR240-AP240+AQ240,AR240-AP240+AQ240,AL237-AL240*(7-AK237)+AQ240)),1)</f>
        <v>0</v>
      </c>
      <c r="AO240" s="312"/>
      <c r="AP240" s="139">
        <f t="shared" ref="AP240" si="4087">IF(OR($B235=$B241,AK236=0),0,IF($B235=$B229,AK235,$F235))</f>
        <v>0</v>
      </c>
      <c r="AQ240" s="30">
        <f t="shared" ref="AQ240" si="4088">IF(OR($B235=$B241,AK240=0),0,$G237-$G236)</f>
        <v>0</v>
      </c>
      <c r="AR240" s="134">
        <f t="shared" ref="AR240" si="4089">IF(OR($B235=$B241,AK240=0),0,AK239)</f>
        <v>0</v>
      </c>
      <c r="AS240" s="138">
        <f t="shared" ref="AS240" si="4090">IF($B235=$B241,0,AL237)</f>
        <v>0</v>
      </c>
      <c r="AT240" s="176">
        <f t="shared" ref="AT240" si="4091">IF($B229=$B235,IF(AV235+AV230&gt;0,1,0)+IF(AW235+AW230&gt;0,1,0)+IF(AX235+AX230&gt;0,1,0)+IF(AY235+AY230&gt;0,1,0)+IF(AZ235+AZ230&gt;0,1,0)+IF(BA235+BA230&gt;0,1,0)+IF(BB235+BB230&gt;0,1,0),AT236)</f>
        <v>0</v>
      </c>
      <c r="AU240" s="133">
        <f t="shared" ref="AU240" si="4092">IF(OR($B235=$B241,AT240=0,(AU236-BA240+AY240)&lt;=0),0,(AU236-BA240+AY240)/AT240)</f>
        <v>0</v>
      </c>
      <c r="AV240" s="137">
        <f t="shared" ref="AV240" si="4093">IF(AU240*(7-AT237)&lt;=0,0,AU240*(7-AT237))</f>
        <v>0</v>
      </c>
      <c r="AW240" s="311">
        <f t="shared" ref="AW240" si="4094">ROUND(IF(OR(AU237-AU240*(7-AT237)+AZ240&lt;0,$B235=$B241,AU240&lt;=0,AU237=0),0,IF(AU237-AU240*(7-AT237)+AZ240&gt;BA240-AY240+AZ240,BA240-AY240+AZ240,AU237-AU240*(7-AT237)+AZ240)),1)</f>
        <v>0</v>
      </c>
      <c r="AX240" s="312"/>
      <c r="AY240" s="139">
        <f t="shared" ref="AY240" si="4095">IF(OR($B235=$B241,AT236=0),0,IF($B235=$B229,AT235,$F235))</f>
        <v>0</v>
      </c>
      <c r="AZ240" s="30">
        <f t="shared" ref="AZ240" si="4096">IF(OR($B235=$B241,AT240=0),0,$G237-$G236)</f>
        <v>0</v>
      </c>
      <c r="BA240" s="134">
        <f t="shared" ref="BA240" si="4097">IF(OR($B235=$B241,AT240=0),0,AT239)</f>
        <v>0</v>
      </c>
      <c r="BB240" s="138">
        <f t="shared" ref="BB240" si="4098">IF($B235=$B241,0,AU237)</f>
        <v>0</v>
      </c>
    </row>
    <row r="241" spans="1:54" ht="15.75" x14ac:dyDescent="0.2">
      <c r="A241" s="1">
        <f t="shared" ref="A241" si="4099">IF(B241="","1. Niewypełnione",B241)</f>
        <v>0</v>
      </c>
      <c r="B241" s="320">
        <f>lipiec!B241</f>
        <v>0</v>
      </c>
      <c r="C241" s="321">
        <f>lipiec!C241</f>
        <v>0</v>
      </c>
      <c r="D241" s="321">
        <f>lipiec!D241</f>
        <v>0</v>
      </c>
      <c r="E241" s="321">
        <f>lipiec!E241</f>
        <v>0</v>
      </c>
      <c r="F241" s="177">
        <f>lipiec!F241</f>
        <v>18</v>
      </c>
      <c r="G241" s="185">
        <f>lipiec!G241</f>
        <v>18</v>
      </c>
      <c r="H241" s="177"/>
      <c r="I241" s="192">
        <f t="shared" ref="I241:I245" si="4100">K241+T241+AC241+AL241+AU241</f>
        <v>0</v>
      </c>
      <c r="J241" s="186">
        <f t="shared" ref="J241" si="4101">IF(OR($B241=$B247,J244=0),0,ROUND((K242+P246)/J244,0))</f>
        <v>0</v>
      </c>
      <c r="K241" s="51">
        <f t="shared" ref="K241:K242" si="4102">SUM(L241:R241)</f>
        <v>0</v>
      </c>
      <c r="L241" s="52">
        <f>lipiec!L241</f>
        <v>0</v>
      </c>
      <c r="M241" s="52">
        <f>lipiec!M241</f>
        <v>0</v>
      </c>
      <c r="N241" s="52">
        <f>lipiec!N241</f>
        <v>0</v>
      </c>
      <c r="O241" s="52">
        <f>lipiec!O241</f>
        <v>0</v>
      </c>
      <c r="P241" s="53">
        <f>lipiec!P241</f>
        <v>0</v>
      </c>
      <c r="Q241" s="54">
        <f>lipiec!Q241</f>
        <v>0</v>
      </c>
      <c r="R241" s="55">
        <f>lipiec!R241</f>
        <v>0</v>
      </c>
      <c r="S241" s="188">
        <f t="shared" ref="S241" si="4103">IF(OR($B241=$B247,S244=0),0,ROUND((T242+Y246)/S244,0))</f>
        <v>0</v>
      </c>
      <c r="T241" s="51">
        <f t="shared" ref="T241:T242" si="4104">SUM(U241:AA241)</f>
        <v>0</v>
      </c>
      <c r="U241" s="52">
        <f>lipiec!U241</f>
        <v>0</v>
      </c>
      <c r="V241" s="52">
        <f>lipiec!V241</f>
        <v>0</v>
      </c>
      <c r="W241" s="52">
        <f>lipiec!W241</f>
        <v>0</v>
      </c>
      <c r="X241" s="52">
        <f>lipiec!X241</f>
        <v>0</v>
      </c>
      <c r="Y241" s="53">
        <f>lipiec!Y241</f>
        <v>0</v>
      </c>
      <c r="Z241" s="54">
        <f>lipiec!Z241</f>
        <v>0</v>
      </c>
      <c r="AA241" s="55">
        <f>lipiec!AA241</f>
        <v>0</v>
      </c>
      <c r="AB241" s="188">
        <f t="shared" ref="AB241" si="4105">IF(OR($B241=$B247,AB244=0),0,ROUND((AC242+AH246)/AB244,0))</f>
        <v>0</v>
      </c>
      <c r="AC241" s="51">
        <f t="shared" ref="AC241:AC242" si="4106">SUM(AD241:AJ241)</f>
        <v>0</v>
      </c>
      <c r="AD241" s="52">
        <f>lipiec!AD241</f>
        <v>0</v>
      </c>
      <c r="AE241" s="52">
        <f>lipiec!AE241</f>
        <v>0</v>
      </c>
      <c r="AF241" s="52">
        <f>lipiec!AF241</f>
        <v>0</v>
      </c>
      <c r="AG241" s="52">
        <f>lipiec!AG241</f>
        <v>0</v>
      </c>
      <c r="AH241" s="53">
        <f>lipiec!AH241</f>
        <v>0</v>
      </c>
      <c r="AI241" s="54">
        <f>lipiec!AI241</f>
        <v>0</v>
      </c>
      <c r="AJ241" s="55">
        <f>lipiec!AJ241</f>
        <v>0</v>
      </c>
      <c r="AK241" s="188">
        <f t="shared" ref="AK241" si="4107">IF(OR($B241=$B247,AK244=0),0,ROUND((AL242+AQ246)/AK244,0))</f>
        <v>0</v>
      </c>
      <c r="AL241" s="51">
        <f t="shared" ref="AL241:AL242" si="4108">SUM(AM241:AS241)</f>
        <v>0</v>
      </c>
      <c r="AM241" s="52">
        <f>lipiec!AM241</f>
        <v>0</v>
      </c>
      <c r="AN241" s="52">
        <f>lipiec!AN241</f>
        <v>0</v>
      </c>
      <c r="AO241" s="52">
        <f>lipiec!AO241</f>
        <v>0</v>
      </c>
      <c r="AP241" s="52">
        <f>lipiec!AP241</f>
        <v>0</v>
      </c>
      <c r="AQ241" s="53">
        <f>lipiec!AQ241</f>
        <v>0</v>
      </c>
      <c r="AR241" s="54">
        <f>lipiec!AR241</f>
        <v>0</v>
      </c>
      <c r="AS241" s="55">
        <f>lipiec!AS241</f>
        <v>0</v>
      </c>
      <c r="AT241" s="188">
        <f t="shared" ref="AT241" si="4109">IF(OR($B241=$B247,AT244=0),0,ROUND((AU242+AZ246)/AT244,0))</f>
        <v>0</v>
      </c>
      <c r="AU241" s="51">
        <f t="shared" ref="AU241:AU242" si="4110">SUM(AV241:BB241)</f>
        <v>0</v>
      </c>
      <c r="AV241" s="52">
        <f t="shared" ref="AV241" si="4111">IF(SUM($AM$9:$AS$9)=SUM($AV$9:$BB$9),AM241,IF(AND(SUM($AV$9:$BB$9)&gt;42,SUM($AV$9:$BB$9)&lt;49),AM241,0))</f>
        <v>0</v>
      </c>
      <c r="AW241" s="52">
        <f t="shared" ref="AW241" si="4112">IF(SUM($AM$9:$AS$9)=SUM($AV$9:$BB$9),AN241,IF(AND(SUM($AV$9:$BB$9)&gt;42,SUM($AV$9:$BB$9)&lt;49),AN241,0))</f>
        <v>0</v>
      </c>
      <c r="AX241" s="52">
        <f t="shared" ref="AX241" si="4113">IF(SUM($AM$9:$AS$9)=SUM($AV$9:$BB$9),AO241,IF(AND(SUM($AV$9:$BB$9)&gt;42,SUM($AV$9:$BB$9)&lt;49),AO241,0))</f>
        <v>0</v>
      </c>
      <c r="AY241" s="52">
        <f t="shared" ref="AY241" si="4114">IF(SUM($AM$9:$AS$9)=SUM($AV$9:$BB$9),AP241,IF(AND(SUM($AV$9:$BB$9)&gt;42,SUM($AV$9:$BB$9)&lt;49),AP241,0))</f>
        <v>0</v>
      </c>
      <c r="AZ241" s="53">
        <f t="shared" ref="AZ241" si="4115">IF(SUM($AM$9:$AS$9)=SUM($AV$9:$BB$9),AQ241,IF(AND(SUM($AV$9:$BB$9)&gt;42,SUM($AV$9:$BB$9)&lt;49),AQ241,0))</f>
        <v>0</v>
      </c>
      <c r="BA241" s="54">
        <f t="shared" ref="BA241" si="4116">IF(SUM($AM$9:$AS$9)=SUM($AV$9:$BB$9),AR241,IF(AND(SUM($AV$9:$BB$9)&gt;42,SUM($AV$9:$BB$9)&lt;49),AR241,0))</f>
        <v>0</v>
      </c>
      <c r="BB241" s="55">
        <f t="shared" ref="BB241" si="4117">IF(SUM($AM$9:$AS$9)=SUM($AV$9:$BB$9),AS241,IF(AND(SUM($AV$9:$BB$9)&gt;42,SUM($AV$9:$BB$9)&lt;49),AS241,0))</f>
        <v>0</v>
      </c>
    </row>
    <row r="242" spans="1:54" ht="12.75" hidden="1" customHeight="1" x14ac:dyDescent="0.2">
      <c r="B242" s="93"/>
      <c r="C242" s="94"/>
      <c r="D242" s="95"/>
      <c r="E242" s="115"/>
      <c r="F242" s="140" t="b">
        <f t="shared" ref="F242" si="4118">IF($B235=$B241,OR(F236,G241&lt;F241),G241&lt;F241)</f>
        <v>0</v>
      </c>
      <c r="G242" s="189">
        <f t="shared" ref="G242" si="4119">IF(AND($B235=$B241,$B235&lt;&gt;"",$B235&lt;&gt;0),G241+G236,G241)</f>
        <v>18</v>
      </c>
      <c r="H242" s="120"/>
      <c r="I242" s="165">
        <f t="shared" si="4100"/>
        <v>0</v>
      </c>
      <c r="J242" s="194">
        <f t="shared" ref="J242" si="4120">7-COUNTIF(L241:R241,0)-COUNTIF(L241:R241,"")</f>
        <v>0</v>
      </c>
      <c r="K242" s="22">
        <f t="shared" si="4102"/>
        <v>0</v>
      </c>
      <c r="L242" s="35">
        <f t="shared" ref="L242:R242" si="4121">IF($B235=$B241,L241+L236,L241)</f>
        <v>0</v>
      </c>
      <c r="M242" s="35">
        <f t="shared" si="4121"/>
        <v>0</v>
      </c>
      <c r="N242" s="35">
        <f t="shared" si="4121"/>
        <v>0</v>
      </c>
      <c r="O242" s="35">
        <f t="shared" si="4121"/>
        <v>0</v>
      </c>
      <c r="P242" s="36">
        <f t="shared" si="4121"/>
        <v>0</v>
      </c>
      <c r="Q242" s="37">
        <f t="shared" si="4121"/>
        <v>0</v>
      </c>
      <c r="R242" s="38">
        <f t="shared" si="4121"/>
        <v>0</v>
      </c>
      <c r="S242" s="194">
        <f t="shared" ref="S242" si="4122">7-COUNTIF(U241:AA241,0)-COUNTIF(U241:AA241,"")</f>
        <v>0</v>
      </c>
      <c r="T242" s="22">
        <f t="shared" si="4104"/>
        <v>0</v>
      </c>
      <c r="U242" s="35">
        <f t="shared" ref="U242:AA242" si="4123">IF($B235=$B241,U241+U236,U241)</f>
        <v>0</v>
      </c>
      <c r="V242" s="35">
        <f t="shared" si="4123"/>
        <v>0</v>
      </c>
      <c r="W242" s="35">
        <f t="shared" si="4123"/>
        <v>0</v>
      </c>
      <c r="X242" s="35">
        <f t="shared" si="4123"/>
        <v>0</v>
      </c>
      <c r="Y242" s="36">
        <f t="shared" si="4123"/>
        <v>0</v>
      </c>
      <c r="Z242" s="37">
        <f t="shared" si="4123"/>
        <v>0</v>
      </c>
      <c r="AA242" s="38">
        <f t="shared" si="4123"/>
        <v>0</v>
      </c>
      <c r="AB242" s="194">
        <f t="shared" ref="AB242" si="4124">7-COUNTIF(AD241:AJ241,0)-COUNTIF(AD241:AJ241,"")</f>
        <v>0</v>
      </c>
      <c r="AC242" s="22">
        <f t="shared" si="4106"/>
        <v>0</v>
      </c>
      <c r="AD242" s="35">
        <f t="shared" ref="AD242:AJ242" si="4125">IF($B235=$B241,AD241+AD236,AD241)</f>
        <v>0</v>
      </c>
      <c r="AE242" s="35">
        <f t="shared" si="4125"/>
        <v>0</v>
      </c>
      <c r="AF242" s="35">
        <f t="shared" si="4125"/>
        <v>0</v>
      </c>
      <c r="AG242" s="35">
        <f t="shared" si="4125"/>
        <v>0</v>
      </c>
      <c r="AH242" s="36">
        <f t="shared" si="4125"/>
        <v>0</v>
      </c>
      <c r="AI242" s="37">
        <f t="shared" si="4125"/>
        <v>0</v>
      </c>
      <c r="AJ242" s="38">
        <f t="shared" si="4125"/>
        <v>0</v>
      </c>
      <c r="AK242" s="194">
        <f t="shared" ref="AK242" si="4126">7-COUNTIF(AM241:AS241,0)-COUNTIF(AM241:AS241,"")</f>
        <v>0</v>
      </c>
      <c r="AL242" s="22">
        <f t="shared" si="4108"/>
        <v>0</v>
      </c>
      <c r="AM242" s="35">
        <f t="shared" ref="AM242:AS242" si="4127">IF($B235=$B241,AM241+AM236,AM241)</f>
        <v>0</v>
      </c>
      <c r="AN242" s="35">
        <f t="shared" si="4127"/>
        <v>0</v>
      </c>
      <c r="AO242" s="35">
        <f t="shared" si="4127"/>
        <v>0</v>
      </c>
      <c r="AP242" s="35">
        <f t="shared" si="4127"/>
        <v>0</v>
      </c>
      <c r="AQ242" s="36">
        <f t="shared" si="4127"/>
        <v>0</v>
      </c>
      <c r="AR242" s="37">
        <f t="shared" si="4127"/>
        <v>0</v>
      </c>
      <c r="AS242" s="38">
        <f t="shared" si="4127"/>
        <v>0</v>
      </c>
      <c r="AT242" s="194">
        <f t="shared" ref="AT242" si="4128">7-COUNTIF(AV241:BB241,0)-COUNTIF(AV241:BB241,"")</f>
        <v>0</v>
      </c>
      <c r="AU242" s="22">
        <f t="shared" si="4110"/>
        <v>0</v>
      </c>
      <c r="AV242" s="35">
        <f t="shared" ref="AV242:BB242" si="4129">IF($B235=$B241,AV241+AV236,AV241)</f>
        <v>0</v>
      </c>
      <c r="AW242" s="35">
        <f t="shared" si="4129"/>
        <v>0</v>
      </c>
      <c r="AX242" s="35">
        <f t="shared" si="4129"/>
        <v>0</v>
      </c>
      <c r="AY242" s="35">
        <f t="shared" si="4129"/>
        <v>0</v>
      </c>
      <c r="AZ242" s="36">
        <f t="shared" si="4129"/>
        <v>0</v>
      </c>
      <c r="BA242" s="37">
        <f t="shared" si="4129"/>
        <v>0</v>
      </c>
      <c r="BB242" s="38">
        <f t="shared" si="4129"/>
        <v>0</v>
      </c>
    </row>
    <row r="243" spans="1:54" ht="15" hidden="1" customHeight="1" x14ac:dyDescent="0.2">
      <c r="B243" s="116"/>
      <c r="C243" s="117"/>
      <c r="D243" s="118"/>
      <c r="E243" s="119"/>
      <c r="F243" s="92"/>
      <c r="G243" s="190">
        <f t="shared" ref="G243" si="4130">IF(AND($B235=$B241,$B235&lt;&gt;"",$B235&lt;&gt;0),F241+G237,F241)</f>
        <v>18</v>
      </c>
      <c r="H243" s="121"/>
      <c r="I243" s="165">
        <f t="shared" si="4100"/>
        <v>0</v>
      </c>
      <c r="J243" s="195">
        <f t="shared" ref="J243" si="4131">IF($B241=$B235,COUNTIF(L243:R243,0),COUNTIF(L244:R244,0)+COUNTIF(L244:R244,""))</f>
        <v>7</v>
      </c>
      <c r="K243" s="39">
        <f t="shared" ref="K243:R243" si="4132">IF($B235=$B241,K244+K237,K244)</f>
        <v>0</v>
      </c>
      <c r="L243" s="40">
        <f t="shared" si="4132"/>
        <v>0</v>
      </c>
      <c r="M243" s="40">
        <f t="shared" si="4132"/>
        <v>0</v>
      </c>
      <c r="N243" s="40">
        <f t="shared" si="4132"/>
        <v>0</v>
      </c>
      <c r="O243" s="40">
        <f t="shared" si="4132"/>
        <v>0</v>
      </c>
      <c r="P243" s="41">
        <f t="shared" si="4132"/>
        <v>0</v>
      </c>
      <c r="Q243" s="42">
        <f t="shared" si="4132"/>
        <v>0</v>
      </c>
      <c r="R243" s="43">
        <f t="shared" si="4132"/>
        <v>0</v>
      </c>
      <c r="S243" s="195">
        <f t="shared" ref="S243" si="4133">IF($B241=$B235,COUNTIF(U243:AA243,0),COUNTIF(U244:AA244,0)+COUNTIF(U244:AA244,""))</f>
        <v>7</v>
      </c>
      <c r="T243" s="39">
        <f t="shared" ref="T243:AA243" si="4134">IF($B235=$B241,T244+T237,T244)</f>
        <v>0</v>
      </c>
      <c r="U243" s="40">
        <f t="shared" si="4134"/>
        <v>0</v>
      </c>
      <c r="V243" s="40">
        <f t="shared" si="4134"/>
        <v>0</v>
      </c>
      <c r="W243" s="40">
        <f t="shared" si="4134"/>
        <v>0</v>
      </c>
      <c r="X243" s="40">
        <f t="shared" si="4134"/>
        <v>0</v>
      </c>
      <c r="Y243" s="41">
        <f t="shared" si="4134"/>
        <v>0</v>
      </c>
      <c r="Z243" s="42">
        <f t="shared" si="4134"/>
        <v>0</v>
      </c>
      <c r="AA243" s="43">
        <f t="shared" si="4134"/>
        <v>0</v>
      </c>
      <c r="AB243" s="195">
        <f t="shared" ref="AB243" si="4135">IF($B241=$B235,COUNTIF(AD243:AJ243,0),COUNTIF(AD244:AJ244,0)+COUNTIF(AD244:AJ244,""))</f>
        <v>7</v>
      </c>
      <c r="AC243" s="39">
        <f t="shared" ref="AC243:AJ243" si="4136">IF($B235=$B241,AC244+AC237,AC244)</f>
        <v>0</v>
      </c>
      <c r="AD243" s="40">
        <f t="shared" si="4136"/>
        <v>0</v>
      </c>
      <c r="AE243" s="40">
        <f t="shared" si="4136"/>
        <v>0</v>
      </c>
      <c r="AF243" s="40">
        <f t="shared" si="4136"/>
        <v>0</v>
      </c>
      <c r="AG243" s="40">
        <f t="shared" si="4136"/>
        <v>0</v>
      </c>
      <c r="AH243" s="41">
        <f t="shared" si="4136"/>
        <v>0</v>
      </c>
      <c r="AI243" s="42">
        <f t="shared" si="4136"/>
        <v>0</v>
      </c>
      <c r="AJ243" s="43">
        <f t="shared" si="4136"/>
        <v>0</v>
      </c>
      <c r="AK243" s="195">
        <f t="shared" ref="AK243" si="4137">IF($B241=$B235,COUNTIF(AM243:AS243,0),COUNTIF(AM244:AS244,0)+COUNTIF(AM244:AS244,""))</f>
        <v>7</v>
      </c>
      <c r="AL243" s="39">
        <f t="shared" ref="AL243:AS243" si="4138">IF($B235=$B241,AL244+AL237,AL244)</f>
        <v>0</v>
      </c>
      <c r="AM243" s="40">
        <f t="shared" si="4138"/>
        <v>0</v>
      </c>
      <c r="AN243" s="40">
        <f t="shared" si="4138"/>
        <v>0</v>
      </c>
      <c r="AO243" s="40">
        <f t="shared" si="4138"/>
        <v>0</v>
      </c>
      <c r="AP243" s="40">
        <f t="shared" si="4138"/>
        <v>0</v>
      </c>
      <c r="AQ243" s="41">
        <f t="shared" si="4138"/>
        <v>0</v>
      </c>
      <c r="AR243" s="42">
        <f t="shared" si="4138"/>
        <v>0</v>
      </c>
      <c r="AS243" s="43">
        <f t="shared" si="4138"/>
        <v>0</v>
      </c>
      <c r="AT243" s="195">
        <f t="shared" ref="AT243" si="4139">IF($B241=$B235,COUNTIF(AV243:BB243,0),COUNTIF(AV244:BB244,0)+COUNTIF(AV244:BB244,""))</f>
        <v>7</v>
      </c>
      <c r="AU243" s="39">
        <f t="shared" ref="AU243:BB243" si="4140">IF($B235=$B241,AU244+AU237,AU244)</f>
        <v>0</v>
      </c>
      <c r="AV243" s="40">
        <f t="shared" si="4140"/>
        <v>0</v>
      </c>
      <c r="AW243" s="40">
        <f t="shared" si="4140"/>
        <v>0</v>
      </c>
      <c r="AX243" s="40">
        <f t="shared" si="4140"/>
        <v>0</v>
      </c>
      <c r="AY243" s="40">
        <f t="shared" si="4140"/>
        <v>0</v>
      </c>
      <c r="AZ243" s="41">
        <f t="shared" si="4140"/>
        <v>0</v>
      </c>
      <c r="BA243" s="42">
        <f t="shared" si="4140"/>
        <v>0</v>
      </c>
      <c r="BB243" s="43">
        <f t="shared" si="4140"/>
        <v>0</v>
      </c>
    </row>
    <row r="244" spans="1:54" ht="15.75" customHeight="1" x14ac:dyDescent="0.2">
      <c r="A244" s="1">
        <f t="shared" ref="A244" si="4141">A241</f>
        <v>0</v>
      </c>
      <c r="B244" s="313">
        <f t="shared" ref="B244" si="4142">B238+1</f>
        <v>38</v>
      </c>
      <c r="C244" s="314"/>
      <c r="D244" s="314"/>
      <c r="E244" s="314"/>
      <c r="F244" s="31"/>
      <c r="G244" s="183"/>
      <c r="H244" s="122">
        <f t="shared" ref="H244" si="4143">5-COUNTIF(AU241,0)-COUNTIF(AL241,0)-COUNTIF(AC241,0)-COUNTIF(T241,0)-COUNTIF(K241,0)</f>
        <v>0</v>
      </c>
      <c r="I244" s="165">
        <f t="shared" si="4100"/>
        <v>0</v>
      </c>
      <c r="J244" s="187">
        <f t="shared" ref="J244" si="4144">IF($B241=$B235,J238+IF($F241&lt;&gt;$G241,(K241+$G243-$G242)/$F241,K241/$F241),IF($F241&lt;&gt;G241,(K241+$G243-$G242)/$F241,K241/$F241))</f>
        <v>0</v>
      </c>
      <c r="K244" s="7">
        <f t="shared" ref="K244:K245" si="4145">SUM(L244:R244)</f>
        <v>0</v>
      </c>
      <c r="L244" s="26">
        <f t="shared" ref="L244:R244" si="4146">L241</f>
        <v>0</v>
      </c>
      <c r="M244" s="26">
        <f t="shared" si="4146"/>
        <v>0</v>
      </c>
      <c r="N244" s="26">
        <f t="shared" si="4146"/>
        <v>0</v>
      </c>
      <c r="O244" s="26">
        <f t="shared" si="4146"/>
        <v>0</v>
      </c>
      <c r="P244" s="26">
        <f t="shared" si="4146"/>
        <v>0</v>
      </c>
      <c r="Q244" s="29">
        <f t="shared" si="4146"/>
        <v>0</v>
      </c>
      <c r="R244" s="23">
        <f t="shared" si="4146"/>
        <v>0</v>
      </c>
      <c r="S244" s="187">
        <f t="shared" ref="S244" si="4147">IF($B241=$B235,S238+IF($F241&lt;&gt;$G241,(T241+$G243-$G242)/$F241,T241/$F241),IF($F241&lt;&gt;P241,(T241+$G243-$G242)/$F241,T241/$F241))</f>
        <v>0</v>
      </c>
      <c r="T244" s="7">
        <f t="shared" ref="T244:T245" si="4148">SUM(U244:AA244)</f>
        <v>0</v>
      </c>
      <c r="U244" s="26">
        <f t="shared" ref="U244:AA244" si="4149">U241</f>
        <v>0</v>
      </c>
      <c r="V244" s="26">
        <f t="shared" si="4149"/>
        <v>0</v>
      </c>
      <c r="W244" s="26">
        <f t="shared" si="4149"/>
        <v>0</v>
      </c>
      <c r="X244" s="26">
        <f t="shared" si="4149"/>
        <v>0</v>
      </c>
      <c r="Y244" s="113">
        <f t="shared" si="4149"/>
        <v>0</v>
      </c>
      <c r="Z244" s="29">
        <f t="shared" si="4149"/>
        <v>0</v>
      </c>
      <c r="AA244" s="23">
        <f t="shared" si="4149"/>
        <v>0</v>
      </c>
      <c r="AB244" s="187">
        <f t="shared" ref="AB244" si="4150">IF($B241=$B235,AB238+IF($F241&lt;&gt;$G241,(AC241+$G243-$G242)/$F241,AC241/$F241),IF($F241&lt;&gt;Y241,(AC241+$G243-$G242)/$F241,AC241/$F241))</f>
        <v>0</v>
      </c>
      <c r="AC244" s="7">
        <f t="shared" ref="AC244:AC245" si="4151">SUM(AD244:AJ244)</f>
        <v>0</v>
      </c>
      <c r="AD244" s="26">
        <f t="shared" ref="AD244:AJ244" si="4152">AD241</f>
        <v>0</v>
      </c>
      <c r="AE244" s="26">
        <f t="shared" si="4152"/>
        <v>0</v>
      </c>
      <c r="AF244" s="26">
        <f t="shared" si="4152"/>
        <v>0</v>
      </c>
      <c r="AG244" s="26">
        <f t="shared" si="4152"/>
        <v>0</v>
      </c>
      <c r="AH244" s="113">
        <f t="shared" si="4152"/>
        <v>0</v>
      </c>
      <c r="AI244" s="29">
        <f t="shared" si="4152"/>
        <v>0</v>
      </c>
      <c r="AJ244" s="23">
        <f t="shared" si="4152"/>
        <v>0</v>
      </c>
      <c r="AK244" s="187">
        <f t="shared" ref="AK244" si="4153">IF($B241=$B235,AK238+IF($F241&lt;&gt;$G241,(AL241+$G243-$G242)/$F241,AL241/$F241),IF($F241&lt;&gt;AH241,(AL241+$G243-$G242)/$F241,AL241/$F241))</f>
        <v>0</v>
      </c>
      <c r="AL244" s="7">
        <f t="shared" ref="AL244:AL245" si="4154">SUM(AM244:AS244)</f>
        <v>0</v>
      </c>
      <c r="AM244" s="26">
        <f t="shared" ref="AM244:AS244" si="4155">AM241</f>
        <v>0</v>
      </c>
      <c r="AN244" s="26">
        <f t="shared" si="4155"/>
        <v>0</v>
      </c>
      <c r="AO244" s="26">
        <f t="shared" si="4155"/>
        <v>0</v>
      </c>
      <c r="AP244" s="26">
        <f t="shared" si="4155"/>
        <v>0</v>
      </c>
      <c r="AQ244" s="113">
        <f t="shared" si="4155"/>
        <v>0</v>
      </c>
      <c r="AR244" s="29">
        <f t="shared" si="4155"/>
        <v>0</v>
      </c>
      <c r="AS244" s="23">
        <f t="shared" si="4155"/>
        <v>0</v>
      </c>
      <c r="AT244" s="187">
        <f t="shared" ref="AT244" si="4156">IF($B241=$B235,AT238+IF($F241&lt;&gt;$G241,(AU241+$G243-$G242)/$F241,AU241/$F241),IF($F241&lt;&gt;AQ241,(AU241+$G243-$G242)/$F241,AU241/$F241))</f>
        <v>0</v>
      </c>
      <c r="AU244" s="7">
        <f t="shared" ref="AU244:AU245" si="4157">SUM(AV244:BB244)</f>
        <v>0</v>
      </c>
      <c r="AV244" s="6">
        <f t="shared" ref="AV244" si="4158">IF(SUM($AM$9:$AS$9)=SUM($AV$9:$BB$9),AV241,IF(AND(SUM($AV$9:$BB$9)&gt;42,SUM($AV$9:$BB$9)&lt;49),AV241,0))</f>
        <v>0</v>
      </c>
      <c r="AW244" s="6">
        <f t="shared" ref="AW244:BB244" si="4159">IF(SUM($AM$9:$AS$9)=SUM($AV$9:$BB$9),AW241,IF(AND(SUM($AV$9:$BB$9)&gt;42,SUM($AV$9:$BB$9)&lt;49),AW241,0))</f>
        <v>0</v>
      </c>
      <c r="AX244" s="6">
        <f t="shared" si="4159"/>
        <v>0</v>
      </c>
      <c r="AY244" s="6">
        <f t="shared" si="4159"/>
        <v>0</v>
      </c>
      <c r="AZ244" s="26">
        <f t="shared" si="4159"/>
        <v>0</v>
      </c>
      <c r="BA244" s="29">
        <f t="shared" si="4159"/>
        <v>0</v>
      </c>
      <c r="BB244" s="23">
        <f t="shared" si="4159"/>
        <v>0</v>
      </c>
    </row>
    <row r="245" spans="1:54" ht="15.75" customHeight="1" x14ac:dyDescent="0.2">
      <c r="A245" s="1">
        <f t="shared" ref="A245:A246" si="4160">A244</f>
        <v>0</v>
      </c>
      <c r="B245" s="313"/>
      <c r="C245" s="314"/>
      <c r="D245" s="314"/>
      <c r="E245" s="314"/>
      <c r="F245" s="31"/>
      <c r="G245" s="183"/>
      <c r="H245" s="123">
        <f t="shared" ref="H245" si="4161">IF($B241=$B235,H239+F245,$F245)</f>
        <v>0</v>
      </c>
      <c r="I245" s="165">
        <f t="shared" si="4100"/>
        <v>0</v>
      </c>
      <c r="J245" s="141">
        <f t="shared" ref="J245" si="4162">IF($H244=0,0,IF($B235=$B241,IF($H246&gt;0,$H246+J239,K241+J239),IF($H246&gt;0,$H246,K241)))</f>
        <v>0</v>
      </c>
      <c r="K245" s="7">
        <f t="shared" si="4145"/>
        <v>0</v>
      </c>
      <c r="L245" s="6"/>
      <c r="M245" s="6"/>
      <c r="N245" s="6"/>
      <c r="O245" s="6"/>
      <c r="P245" s="26"/>
      <c r="Q245" s="29"/>
      <c r="R245" s="23"/>
      <c r="S245" s="141">
        <f t="shared" ref="S245" si="4163">IF($H244=0,0,IF($B235=$B241,IF($H246&gt;0,$H246+S239,T241+S239),IF($H246&gt;0,$H246,T241)))</f>
        <v>0</v>
      </c>
      <c r="T245" s="7">
        <f t="shared" si="4148"/>
        <v>0</v>
      </c>
      <c r="U245" s="6"/>
      <c r="V245" s="6"/>
      <c r="W245" s="6"/>
      <c r="X245" s="6"/>
      <c r="Y245" s="26"/>
      <c r="Z245" s="29"/>
      <c r="AA245" s="23"/>
      <c r="AB245" s="141">
        <f t="shared" ref="AB245" si="4164">IF($H244=0,0,IF($B235=$B241,IF($H246&gt;0,$H246+AB239,AC241+AB239),IF($H246&gt;0,$H246,AC241)))</f>
        <v>0</v>
      </c>
      <c r="AC245" s="7">
        <f t="shared" si="4151"/>
        <v>0</v>
      </c>
      <c r="AD245" s="6"/>
      <c r="AE245" s="6"/>
      <c r="AF245" s="6"/>
      <c r="AG245" s="6"/>
      <c r="AH245" s="26"/>
      <c r="AI245" s="29"/>
      <c r="AJ245" s="23"/>
      <c r="AK245" s="141">
        <f t="shared" ref="AK245" si="4165">IF($H244=0,0,IF($B235=$B241,IF($H246&gt;0,$H246+AK239,AL241+AK239),IF($H246&gt;0,$H246,AL241)))</f>
        <v>0</v>
      </c>
      <c r="AL245" s="7">
        <f t="shared" si="4154"/>
        <v>0</v>
      </c>
      <c r="AM245" s="6"/>
      <c r="AN245" s="6"/>
      <c r="AO245" s="6"/>
      <c r="AP245" s="6"/>
      <c r="AQ245" s="26"/>
      <c r="AR245" s="29"/>
      <c r="AS245" s="23"/>
      <c r="AT245" s="141">
        <f t="shared" ref="AT245" si="4166">IF($H244=0,0,IF($B235=$B241,IF($H246&gt;0,$H246+AT239,AU241+AT239),IF($H246&gt;0,$H246,AU241)))</f>
        <v>0</v>
      </c>
      <c r="AU245" s="7">
        <f t="shared" si="4157"/>
        <v>0</v>
      </c>
      <c r="AV245" s="6"/>
      <c r="AW245" s="6"/>
      <c r="AX245" s="6"/>
      <c r="AY245" s="6"/>
      <c r="AZ245" s="26"/>
      <c r="BA245" s="29"/>
      <c r="BB245" s="23"/>
    </row>
    <row r="246" spans="1:54" ht="18.75" customHeight="1" thickBot="1" x14ac:dyDescent="0.25">
      <c r="A246" s="1">
        <f t="shared" si="4160"/>
        <v>0</v>
      </c>
      <c r="B246" s="323" t="str">
        <f>IF(B241="",Wydruk!$AE$6,IF(J242=0,Wydruk!$AE$7,IF(AND(G242&lt;G243,B241&lt;&gt;$B247),Wydruk!$AE$13,IF(AND($B241=$B235,$B241&lt;&gt;$B247),IF(OR(OR(J246&lt;4,J246&gt;5),OR(S246&lt;4,S246&gt;5),OR(AB246&lt;4,AB246&gt;5),OR(AK246&lt;4,AK246&gt;5),OR(AND(AT246&lt;4,AT246&gt;0),AT246&gt;5)),Wydruk!$AE$8,Wydruk!$AE$9),IF($B241=$B247,IF($F245&lt;&gt;0,Wydruk!$AE$12,Wydruk!$AE$10),IF(OR(OR(J242&lt;4,J242&gt;5),OR(S242&lt;4,S242&gt;5),OR(AB242&lt;4,AB242&gt;5),OR(AK242&lt;4,AK242&gt;5),OR(AND(AT242&lt;4,AT242&gt;0),AT242&gt;5)),Wydruk!$AE$8,Wydruk!$AE$11))))))</f>
        <v>Uzupełnij liczby godzin tygodniowego planu</v>
      </c>
      <c r="C246" s="324"/>
      <c r="D246" s="324"/>
      <c r="E246" s="324"/>
      <c r="F246" s="173">
        <f>lipiec!F246</f>
        <v>0</v>
      </c>
      <c r="G246" s="184">
        <f>lipiec!G246</f>
        <v>0</v>
      </c>
      <c r="H246" s="191">
        <f t="shared" ref="H246" si="4167">IF(OR($G246=0,$F246=0,$G246="",$F246=""),0,$G246/$F246)</f>
        <v>0</v>
      </c>
      <c r="I246" s="193"/>
      <c r="J246" s="176">
        <f t="shared" ref="J246" si="4168">IF($B235=$B241,IF(L241+L236&gt;0,1,0)+IF(M241+M236&gt;0,1,0)+IF(N241+N236&gt;0,1,0)+IF(O241+O236&gt;0,1,0)+IF(P241+P236&gt;0,1,0)+IF(Q241+Q236&gt;0,1,0)+IF(R241+R236&gt;0,1,0),J242)</f>
        <v>0</v>
      </c>
      <c r="K246" s="133">
        <f t="shared" ref="K246" si="4169">IF(OR($B241=$B247,J246=0,(K242-Q246+O246)&lt;=0),0,(K242-Q246+O246)/J246)</f>
        <v>0</v>
      </c>
      <c r="L246" s="137">
        <f t="shared" ref="L246" si="4170">IF(K246*(7-J243)&lt;=0,0,K246*(7-J243))</f>
        <v>0</v>
      </c>
      <c r="M246" s="311">
        <f t="shared" ref="M246" si="4171">ROUND(IF(OR(K243-K246*(7-J243)+P246&lt;0,$B241=$B247,K246&lt;=0,K243=0),0,IF(K243-K246*(7-J243)+P246&gt;Q246-O246+P246,Q246-O246+P246,K243-K246*(7-J243)+P246)),1)</f>
        <v>0</v>
      </c>
      <c r="N246" s="312"/>
      <c r="O246" s="139">
        <f t="shared" ref="O246" si="4172">IF(OR($B241=$B247,J242=0),0,IF($B241=$B235,J241,$F241))</f>
        <v>0</v>
      </c>
      <c r="P246" s="30">
        <f t="shared" ref="P246" si="4173">IF(OR($B241=$B247,J246=0),0,$G243-$G242)</f>
        <v>0</v>
      </c>
      <c r="Q246" s="134">
        <f t="shared" ref="Q246" si="4174">IF(OR($B241=$B247,J246=0),0,J245)</f>
        <v>0</v>
      </c>
      <c r="R246" s="138">
        <f t="shared" ref="R246" si="4175">IF($B241=$B247,0,K243)</f>
        <v>0</v>
      </c>
      <c r="S246" s="176">
        <f t="shared" ref="S246" si="4176">IF($B235=$B241,IF(U241+U236&gt;0,1,0)+IF(V241+V236&gt;0,1,0)+IF(W241+W236&gt;0,1,0)+IF(X241+X236&gt;0,1,0)+IF(Y241+Y236&gt;0,1,0)+IF(Z241+Z236&gt;0,1,0)+IF(AA241+AA236&gt;0,1,0),S242)</f>
        <v>0</v>
      </c>
      <c r="T246" s="133">
        <f t="shared" ref="T246" si="4177">IF(OR($B241=$B247,S246=0,(T242-Z246+X246)&lt;=0),0,(T242-Z246+X246)/S246)</f>
        <v>0</v>
      </c>
      <c r="U246" s="137">
        <f t="shared" ref="U246" si="4178">IF(T246*(7-S243)&lt;=0,0,T246*(7-S243))</f>
        <v>0</v>
      </c>
      <c r="V246" s="311">
        <f t="shared" ref="V246" si="4179">ROUND(IF(OR(T243-T246*(7-S243)+Y246&lt;0,$B241=$B247,T246&lt;=0,T243=0),0,IF(T243-T246*(7-S243)+Y246&gt;Z246-X246+Y246,Z246-X246+Y246,T243-T246*(7-S243)+Y246)),1)</f>
        <v>0</v>
      </c>
      <c r="W246" s="312"/>
      <c r="X246" s="139">
        <f t="shared" ref="X246" si="4180">IF(OR($B241=$B247,S242=0),0,IF($B241=$B235,S241,$F241))</f>
        <v>0</v>
      </c>
      <c r="Y246" s="30">
        <f t="shared" ref="Y246" si="4181">IF(OR($B241=$B247,S246=0),0,$G243-$G242)</f>
        <v>0</v>
      </c>
      <c r="Z246" s="134">
        <f t="shared" ref="Z246" si="4182">IF(OR($B241=$B247,S246=0),0,S245)</f>
        <v>0</v>
      </c>
      <c r="AA246" s="138">
        <f t="shared" ref="AA246" si="4183">IF($B241=$B247,0,T243)</f>
        <v>0</v>
      </c>
      <c r="AB246" s="176">
        <f t="shared" ref="AB246" si="4184">IF($B235=$B241,IF(AD241+AD236&gt;0,1,0)+IF(AE241+AE236&gt;0,1,0)+IF(AF241+AF236&gt;0,1,0)+IF(AG241+AG236&gt;0,1,0)+IF(AH241+AH236&gt;0,1,0)+IF(AI241+AI236&gt;0,1,0)+IF(AJ241+AJ236&gt;0,1,0),AB242)</f>
        <v>0</v>
      </c>
      <c r="AC246" s="133">
        <f t="shared" ref="AC246" si="4185">IF(OR($B241=$B247,AB246=0,(AC242-AI246+AG246)&lt;=0),0,(AC242-AI246+AG246)/AB246)</f>
        <v>0</v>
      </c>
      <c r="AD246" s="137">
        <f t="shared" ref="AD246" si="4186">IF(AC246*(7-AB243)&lt;=0,0,AC246*(7-AB243))</f>
        <v>0</v>
      </c>
      <c r="AE246" s="311">
        <f t="shared" ref="AE246" si="4187">ROUND(IF(OR(AC243-AC246*(7-AB243)+AH246&lt;0,$B241=$B247,AC246&lt;=0,AC243=0),0,IF(AC243-AC246*(7-AB243)+AH246&gt;AI246-AG246+AH246,AI246-AG246+AH246,AC243-AC246*(7-AB243)+AH246)),1)</f>
        <v>0</v>
      </c>
      <c r="AF246" s="312"/>
      <c r="AG246" s="139">
        <f t="shared" ref="AG246" si="4188">IF(OR($B241=$B247,AB242=0),0,IF($B241=$B235,AB241,$F241))</f>
        <v>0</v>
      </c>
      <c r="AH246" s="30">
        <f t="shared" ref="AH246" si="4189">IF(OR($B241=$B247,AB246=0),0,$G243-$G242)</f>
        <v>0</v>
      </c>
      <c r="AI246" s="134">
        <f t="shared" ref="AI246" si="4190">IF(OR($B241=$B247,AB246=0),0,AB245)</f>
        <v>0</v>
      </c>
      <c r="AJ246" s="138">
        <f t="shared" ref="AJ246" si="4191">IF($B241=$B247,0,AC243)</f>
        <v>0</v>
      </c>
      <c r="AK246" s="176">
        <f t="shared" ref="AK246" si="4192">IF($B235=$B241,IF(AM241+AM236&gt;0,1,0)+IF(AN241+AN236&gt;0,1,0)+IF(AO241+AO236&gt;0,1,0)+IF(AP241+AP236&gt;0,1,0)+IF(AQ241+AQ236&gt;0,1,0)+IF(AR241+AR236&gt;0,1,0)+IF(AS241+AS236&gt;0,1,0),AK242)</f>
        <v>0</v>
      </c>
      <c r="AL246" s="133">
        <f t="shared" ref="AL246" si="4193">IF(OR($B241=$B247,AK246=0,(AL242-AR246+AP246)&lt;=0),0,(AL242-AR246+AP246)/AK246)</f>
        <v>0</v>
      </c>
      <c r="AM246" s="137">
        <f t="shared" ref="AM246" si="4194">IF(AL246*(7-AK243)&lt;=0,0,AL246*(7-AK243))</f>
        <v>0</v>
      </c>
      <c r="AN246" s="311">
        <f t="shared" ref="AN246" si="4195">ROUND(IF(OR(AL243-AL246*(7-AK243)+AQ246&lt;0,$B241=$B247,AL246&lt;=0,AL243=0),0,IF(AL243-AL246*(7-AK243)+AQ246&gt;AR246-AP246+AQ246,AR246-AP246+AQ246,AL243-AL246*(7-AK243)+AQ246)),1)</f>
        <v>0</v>
      </c>
      <c r="AO246" s="312"/>
      <c r="AP246" s="139">
        <f t="shared" ref="AP246" si="4196">IF(OR($B241=$B247,AK242=0),0,IF($B241=$B235,AK241,$F241))</f>
        <v>0</v>
      </c>
      <c r="AQ246" s="30">
        <f t="shared" ref="AQ246" si="4197">IF(OR($B241=$B247,AK246=0),0,$G243-$G242)</f>
        <v>0</v>
      </c>
      <c r="AR246" s="134">
        <f t="shared" ref="AR246" si="4198">IF(OR($B241=$B247,AK246=0),0,AK245)</f>
        <v>0</v>
      </c>
      <c r="AS246" s="138">
        <f t="shared" ref="AS246" si="4199">IF($B241=$B247,0,AL243)</f>
        <v>0</v>
      </c>
      <c r="AT246" s="176">
        <f t="shared" ref="AT246" si="4200">IF($B235=$B241,IF(AV241+AV236&gt;0,1,0)+IF(AW241+AW236&gt;0,1,0)+IF(AX241+AX236&gt;0,1,0)+IF(AY241+AY236&gt;0,1,0)+IF(AZ241+AZ236&gt;0,1,0)+IF(BA241+BA236&gt;0,1,0)+IF(BB241+BB236&gt;0,1,0),AT242)</f>
        <v>0</v>
      </c>
      <c r="AU246" s="133">
        <f t="shared" ref="AU246" si="4201">IF(OR($B241=$B247,AT246=0,(AU242-BA246+AY246)&lt;=0),0,(AU242-BA246+AY246)/AT246)</f>
        <v>0</v>
      </c>
      <c r="AV246" s="137">
        <f t="shared" ref="AV246" si="4202">IF(AU246*(7-AT243)&lt;=0,0,AU246*(7-AT243))</f>
        <v>0</v>
      </c>
      <c r="AW246" s="311">
        <f t="shared" ref="AW246" si="4203">ROUND(IF(OR(AU243-AU246*(7-AT243)+AZ246&lt;0,$B241=$B247,AU246&lt;=0,AU243=0),0,IF(AU243-AU246*(7-AT243)+AZ246&gt;BA246-AY246+AZ246,BA246-AY246+AZ246,AU243-AU246*(7-AT243)+AZ246)),1)</f>
        <v>0</v>
      </c>
      <c r="AX246" s="312"/>
      <c r="AY246" s="139">
        <f t="shared" ref="AY246" si="4204">IF(OR($B241=$B247,AT242=0),0,IF($B241=$B235,AT241,$F241))</f>
        <v>0</v>
      </c>
      <c r="AZ246" s="30">
        <f t="shared" ref="AZ246" si="4205">IF(OR($B241=$B247,AT246=0),0,$G243-$G242)</f>
        <v>0</v>
      </c>
      <c r="BA246" s="134">
        <f t="shared" ref="BA246" si="4206">IF(OR($B241=$B247,AT246=0),0,AT245)</f>
        <v>0</v>
      </c>
      <c r="BB246" s="138">
        <f t="shared" ref="BB246" si="4207">IF($B241=$B247,0,AU243)</f>
        <v>0</v>
      </c>
    </row>
    <row r="247" spans="1:54" ht="15.75" x14ac:dyDescent="0.2">
      <c r="A247" s="1">
        <f t="shared" ref="A247" si="4208">IF(B247="","1. Niewypełnione",B247)</f>
        <v>0</v>
      </c>
      <c r="B247" s="320">
        <f>lipiec!B247</f>
        <v>0</v>
      </c>
      <c r="C247" s="321">
        <f>lipiec!C247</f>
        <v>0</v>
      </c>
      <c r="D247" s="321">
        <f>lipiec!D247</f>
        <v>0</v>
      </c>
      <c r="E247" s="321">
        <f>lipiec!E247</f>
        <v>0</v>
      </c>
      <c r="F247" s="177">
        <f>lipiec!F247</f>
        <v>18</v>
      </c>
      <c r="G247" s="185">
        <f>lipiec!G247</f>
        <v>18</v>
      </c>
      <c r="H247" s="177"/>
      <c r="I247" s="192">
        <f t="shared" ref="I247:I251" si="4209">K247+T247+AC247+AL247+AU247</f>
        <v>0</v>
      </c>
      <c r="J247" s="186">
        <f t="shared" ref="J247" si="4210">IF(OR($B247=$B253,J250=0),0,ROUND((K248+P252)/J250,0))</f>
        <v>0</v>
      </c>
      <c r="K247" s="51">
        <f t="shared" ref="K247:K248" si="4211">SUM(L247:R247)</f>
        <v>0</v>
      </c>
      <c r="L247" s="52">
        <f>lipiec!L247</f>
        <v>0</v>
      </c>
      <c r="M247" s="52">
        <f>lipiec!M247</f>
        <v>0</v>
      </c>
      <c r="N247" s="52">
        <f>lipiec!N247</f>
        <v>0</v>
      </c>
      <c r="O247" s="52">
        <f>lipiec!O247</f>
        <v>0</v>
      </c>
      <c r="P247" s="53">
        <f>lipiec!P247</f>
        <v>0</v>
      </c>
      <c r="Q247" s="54">
        <f>lipiec!Q247</f>
        <v>0</v>
      </c>
      <c r="R247" s="55">
        <f>lipiec!R247</f>
        <v>0</v>
      </c>
      <c r="S247" s="188">
        <f t="shared" ref="S247" si="4212">IF(OR($B247=$B253,S250=0),0,ROUND((T248+Y252)/S250,0))</f>
        <v>0</v>
      </c>
      <c r="T247" s="51">
        <f t="shared" ref="T247:T248" si="4213">SUM(U247:AA247)</f>
        <v>0</v>
      </c>
      <c r="U247" s="52">
        <f>lipiec!U247</f>
        <v>0</v>
      </c>
      <c r="V247" s="52">
        <f>lipiec!V247</f>
        <v>0</v>
      </c>
      <c r="W247" s="52">
        <f>lipiec!W247</f>
        <v>0</v>
      </c>
      <c r="X247" s="52">
        <f>lipiec!X247</f>
        <v>0</v>
      </c>
      <c r="Y247" s="53">
        <f>lipiec!Y247</f>
        <v>0</v>
      </c>
      <c r="Z247" s="54">
        <f>lipiec!Z247</f>
        <v>0</v>
      </c>
      <c r="AA247" s="55">
        <f>lipiec!AA247</f>
        <v>0</v>
      </c>
      <c r="AB247" s="188">
        <f t="shared" ref="AB247" si="4214">IF(OR($B247=$B253,AB250=0),0,ROUND((AC248+AH252)/AB250,0))</f>
        <v>0</v>
      </c>
      <c r="AC247" s="51">
        <f t="shared" ref="AC247:AC248" si="4215">SUM(AD247:AJ247)</f>
        <v>0</v>
      </c>
      <c r="AD247" s="52">
        <f>lipiec!AD247</f>
        <v>0</v>
      </c>
      <c r="AE247" s="52">
        <f>lipiec!AE247</f>
        <v>0</v>
      </c>
      <c r="AF247" s="52">
        <f>lipiec!AF247</f>
        <v>0</v>
      </c>
      <c r="AG247" s="52">
        <f>lipiec!AG247</f>
        <v>0</v>
      </c>
      <c r="AH247" s="53">
        <f>lipiec!AH247</f>
        <v>0</v>
      </c>
      <c r="AI247" s="54">
        <f>lipiec!AI247</f>
        <v>0</v>
      </c>
      <c r="AJ247" s="55">
        <f>lipiec!AJ247</f>
        <v>0</v>
      </c>
      <c r="AK247" s="188">
        <f t="shared" ref="AK247" si="4216">IF(OR($B247=$B253,AK250=0),0,ROUND((AL248+AQ252)/AK250,0))</f>
        <v>0</v>
      </c>
      <c r="AL247" s="51">
        <f t="shared" ref="AL247:AL248" si="4217">SUM(AM247:AS247)</f>
        <v>0</v>
      </c>
      <c r="AM247" s="52">
        <f>lipiec!AM247</f>
        <v>0</v>
      </c>
      <c r="AN247" s="52">
        <f>lipiec!AN247</f>
        <v>0</v>
      </c>
      <c r="AO247" s="52">
        <f>lipiec!AO247</f>
        <v>0</v>
      </c>
      <c r="AP247" s="52">
        <f>lipiec!AP247</f>
        <v>0</v>
      </c>
      <c r="AQ247" s="53">
        <f>lipiec!AQ247</f>
        <v>0</v>
      </c>
      <c r="AR247" s="54">
        <f>lipiec!AR247</f>
        <v>0</v>
      </c>
      <c r="AS247" s="55">
        <f>lipiec!AS247</f>
        <v>0</v>
      </c>
      <c r="AT247" s="188">
        <f t="shared" ref="AT247" si="4218">IF(OR($B247=$B253,AT250=0),0,ROUND((AU248+AZ252)/AT250,0))</f>
        <v>0</v>
      </c>
      <c r="AU247" s="51">
        <f t="shared" ref="AU247:AU248" si="4219">SUM(AV247:BB247)</f>
        <v>0</v>
      </c>
      <c r="AV247" s="52">
        <f t="shared" ref="AV247" si="4220">IF(SUM($AM$9:$AS$9)=SUM($AV$9:$BB$9),AM247,IF(AND(SUM($AV$9:$BB$9)&gt;42,SUM($AV$9:$BB$9)&lt;49),AM247,0))</f>
        <v>0</v>
      </c>
      <c r="AW247" s="52">
        <f t="shared" ref="AW247" si="4221">IF(SUM($AM$9:$AS$9)=SUM($AV$9:$BB$9),AN247,IF(AND(SUM($AV$9:$BB$9)&gt;42,SUM($AV$9:$BB$9)&lt;49),AN247,0))</f>
        <v>0</v>
      </c>
      <c r="AX247" s="52">
        <f t="shared" ref="AX247" si="4222">IF(SUM($AM$9:$AS$9)=SUM($AV$9:$BB$9),AO247,IF(AND(SUM($AV$9:$BB$9)&gt;42,SUM($AV$9:$BB$9)&lt;49),AO247,0))</f>
        <v>0</v>
      </c>
      <c r="AY247" s="52">
        <f t="shared" ref="AY247" si="4223">IF(SUM($AM$9:$AS$9)=SUM($AV$9:$BB$9),AP247,IF(AND(SUM($AV$9:$BB$9)&gt;42,SUM($AV$9:$BB$9)&lt;49),AP247,0))</f>
        <v>0</v>
      </c>
      <c r="AZ247" s="53">
        <f t="shared" ref="AZ247" si="4224">IF(SUM($AM$9:$AS$9)=SUM($AV$9:$BB$9),AQ247,IF(AND(SUM($AV$9:$BB$9)&gt;42,SUM($AV$9:$BB$9)&lt;49),AQ247,0))</f>
        <v>0</v>
      </c>
      <c r="BA247" s="54">
        <f t="shared" ref="BA247" si="4225">IF(SUM($AM$9:$AS$9)=SUM($AV$9:$BB$9),AR247,IF(AND(SUM($AV$9:$BB$9)&gt;42,SUM($AV$9:$BB$9)&lt;49),AR247,0))</f>
        <v>0</v>
      </c>
      <c r="BB247" s="55">
        <f t="shared" ref="BB247" si="4226">IF(SUM($AM$9:$AS$9)=SUM($AV$9:$BB$9),AS247,IF(AND(SUM($AV$9:$BB$9)&gt;42,SUM($AV$9:$BB$9)&lt;49),AS247,0))</f>
        <v>0</v>
      </c>
    </row>
    <row r="248" spans="1:54" ht="12.75" hidden="1" customHeight="1" x14ac:dyDescent="0.2">
      <c r="B248" s="93"/>
      <c r="C248" s="94"/>
      <c r="D248" s="95"/>
      <c r="E248" s="115"/>
      <c r="F248" s="140" t="b">
        <f t="shared" ref="F248" si="4227">IF($B241=$B247,OR(F242,G247&lt;F247),G247&lt;F247)</f>
        <v>0</v>
      </c>
      <c r="G248" s="189">
        <f t="shared" ref="G248" si="4228">IF(AND($B241=$B247,$B241&lt;&gt;"",$B241&lt;&gt;0),G247+G242,G247)</f>
        <v>18</v>
      </c>
      <c r="H248" s="120"/>
      <c r="I248" s="165">
        <f t="shared" si="4209"/>
        <v>0</v>
      </c>
      <c r="J248" s="194">
        <f t="shared" ref="J248" si="4229">7-COUNTIF(L247:R247,0)-COUNTIF(L247:R247,"")</f>
        <v>0</v>
      </c>
      <c r="K248" s="22">
        <f t="shared" si="4211"/>
        <v>0</v>
      </c>
      <c r="L248" s="35">
        <f t="shared" ref="L248:R248" si="4230">IF($B241=$B247,L247+L242,L247)</f>
        <v>0</v>
      </c>
      <c r="M248" s="35">
        <f t="shared" si="4230"/>
        <v>0</v>
      </c>
      <c r="N248" s="35">
        <f t="shared" si="4230"/>
        <v>0</v>
      </c>
      <c r="O248" s="35">
        <f t="shared" si="4230"/>
        <v>0</v>
      </c>
      <c r="P248" s="36">
        <f t="shared" si="4230"/>
        <v>0</v>
      </c>
      <c r="Q248" s="37">
        <f t="shared" si="4230"/>
        <v>0</v>
      </c>
      <c r="R248" s="38">
        <f t="shared" si="4230"/>
        <v>0</v>
      </c>
      <c r="S248" s="194">
        <f t="shared" ref="S248" si="4231">7-COUNTIF(U247:AA247,0)-COUNTIF(U247:AA247,"")</f>
        <v>0</v>
      </c>
      <c r="T248" s="22">
        <f t="shared" si="4213"/>
        <v>0</v>
      </c>
      <c r="U248" s="35">
        <f t="shared" ref="U248:AA248" si="4232">IF($B241=$B247,U247+U242,U247)</f>
        <v>0</v>
      </c>
      <c r="V248" s="35">
        <f t="shared" si="4232"/>
        <v>0</v>
      </c>
      <c r="W248" s="35">
        <f t="shared" si="4232"/>
        <v>0</v>
      </c>
      <c r="X248" s="35">
        <f t="shared" si="4232"/>
        <v>0</v>
      </c>
      <c r="Y248" s="36">
        <f t="shared" si="4232"/>
        <v>0</v>
      </c>
      <c r="Z248" s="37">
        <f t="shared" si="4232"/>
        <v>0</v>
      </c>
      <c r="AA248" s="38">
        <f t="shared" si="4232"/>
        <v>0</v>
      </c>
      <c r="AB248" s="194">
        <f t="shared" ref="AB248" si="4233">7-COUNTIF(AD247:AJ247,0)-COUNTIF(AD247:AJ247,"")</f>
        <v>0</v>
      </c>
      <c r="AC248" s="22">
        <f t="shared" si="4215"/>
        <v>0</v>
      </c>
      <c r="AD248" s="35">
        <f t="shared" ref="AD248:AJ248" si="4234">IF($B241=$B247,AD247+AD242,AD247)</f>
        <v>0</v>
      </c>
      <c r="AE248" s="35">
        <f t="shared" si="4234"/>
        <v>0</v>
      </c>
      <c r="AF248" s="35">
        <f t="shared" si="4234"/>
        <v>0</v>
      </c>
      <c r="AG248" s="35">
        <f t="shared" si="4234"/>
        <v>0</v>
      </c>
      <c r="AH248" s="36">
        <f t="shared" si="4234"/>
        <v>0</v>
      </c>
      <c r="AI248" s="37">
        <f t="shared" si="4234"/>
        <v>0</v>
      </c>
      <c r="AJ248" s="38">
        <f t="shared" si="4234"/>
        <v>0</v>
      </c>
      <c r="AK248" s="194">
        <f t="shared" ref="AK248" si="4235">7-COUNTIF(AM247:AS247,0)-COUNTIF(AM247:AS247,"")</f>
        <v>0</v>
      </c>
      <c r="AL248" s="22">
        <f t="shared" si="4217"/>
        <v>0</v>
      </c>
      <c r="AM248" s="35">
        <f t="shared" ref="AM248:AS248" si="4236">IF($B241=$B247,AM247+AM242,AM247)</f>
        <v>0</v>
      </c>
      <c r="AN248" s="35">
        <f t="shared" si="4236"/>
        <v>0</v>
      </c>
      <c r="AO248" s="35">
        <f t="shared" si="4236"/>
        <v>0</v>
      </c>
      <c r="AP248" s="35">
        <f t="shared" si="4236"/>
        <v>0</v>
      </c>
      <c r="AQ248" s="36">
        <f t="shared" si="4236"/>
        <v>0</v>
      </c>
      <c r="AR248" s="37">
        <f t="shared" si="4236"/>
        <v>0</v>
      </c>
      <c r="AS248" s="38">
        <f t="shared" si="4236"/>
        <v>0</v>
      </c>
      <c r="AT248" s="194">
        <f t="shared" ref="AT248" si="4237">7-COUNTIF(AV247:BB247,0)-COUNTIF(AV247:BB247,"")</f>
        <v>0</v>
      </c>
      <c r="AU248" s="22">
        <f t="shared" si="4219"/>
        <v>0</v>
      </c>
      <c r="AV248" s="35">
        <f t="shared" ref="AV248:BB248" si="4238">IF($B241=$B247,AV247+AV242,AV247)</f>
        <v>0</v>
      </c>
      <c r="AW248" s="35">
        <f t="shared" si="4238"/>
        <v>0</v>
      </c>
      <c r="AX248" s="35">
        <f t="shared" si="4238"/>
        <v>0</v>
      </c>
      <c r="AY248" s="35">
        <f t="shared" si="4238"/>
        <v>0</v>
      </c>
      <c r="AZ248" s="36">
        <f t="shared" si="4238"/>
        <v>0</v>
      </c>
      <c r="BA248" s="37">
        <f t="shared" si="4238"/>
        <v>0</v>
      </c>
      <c r="BB248" s="38">
        <f t="shared" si="4238"/>
        <v>0</v>
      </c>
    </row>
    <row r="249" spans="1:54" ht="15" hidden="1" customHeight="1" x14ac:dyDescent="0.2">
      <c r="B249" s="116"/>
      <c r="C249" s="117"/>
      <c r="D249" s="118"/>
      <c r="E249" s="119"/>
      <c r="F249" s="92"/>
      <c r="G249" s="190">
        <f t="shared" ref="G249" si="4239">IF(AND($B241=$B247,$B241&lt;&gt;"",$B241&lt;&gt;0),F247+G243,F247)</f>
        <v>18</v>
      </c>
      <c r="H249" s="121"/>
      <c r="I249" s="165">
        <f t="shared" si="4209"/>
        <v>0</v>
      </c>
      <c r="J249" s="195">
        <f t="shared" ref="J249" si="4240">IF($B247=$B241,COUNTIF(L249:R249,0),COUNTIF(L250:R250,0)+COUNTIF(L250:R250,""))</f>
        <v>7</v>
      </c>
      <c r="K249" s="39">
        <f t="shared" ref="K249:R249" si="4241">IF($B241=$B247,K250+K243,K250)</f>
        <v>0</v>
      </c>
      <c r="L249" s="40">
        <f t="shared" si="4241"/>
        <v>0</v>
      </c>
      <c r="M249" s="40">
        <f t="shared" si="4241"/>
        <v>0</v>
      </c>
      <c r="N249" s="40">
        <f t="shared" si="4241"/>
        <v>0</v>
      </c>
      <c r="O249" s="40">
        <f t="shared" si="4241"/>
        <v>0</v>
      </c>
      <c r="P249" s="41">
        <f t="shared" si="4241"/>
        <v>0</v>
      </c>
      <c r="Q249" s="42">
        <f t="shared" si="4241"/>
        <v>0</v>
      </c>
      <c r="R249" s="43">
        <f t="shared" si="4241"/>
        <v>0</v>
      </c>
      <c r="S249" s="195">
        <f t="shared" ref="S249" si="4242">IF($B247=$B241,COUNTIF(U249:AA249,0),COUNTIF(U250:AA250,0)+COUNTIF(U250:AA250,""))</f>
        <v>7</v>
      </c>
      <c r="T249" s="39">
        <f t="shared" ref="T249:AA249" si="4243">IF($B241=$B247,T250+T243,T250)</f>
        <v>0</v>
      </c>
      <c r="U249" s="40">
        <f t="shared" si="4243"/>
        <v>0</v>
      </c>
      <c r="V249" s="40">
        <f t="shared" si="4243"/>
        <v>0</v>
      </c>
      <c r="W249" s="40">
        <f t="shared" si="4243"/>
        <v>0</v>
      </c>
      <c r="X249" s="40">
        <f t="shared" si="4243"/>
        <v>0</v>
      </c>
      <c r="Y249" s="41">
        <f t="shared" si="4243"/>
        <v>0</v>
      </c>
      <c r="Z249" s="42">
        <f t="shared" si="4243"/>
        <v>0</v>
      </c>
      <c r="AA249" s="43">
        <f t="shared" si="4243"/>
        <v>0</v>
      </c>
      <c r="AB249" s="195">
        <f t="shared" ref="AB249" si="4244">IF($B247=$B241,COUNTIF(AD249:AJ249,0),COUNTIF(AD250:AJ250,0)+COUNTIF(AD250:AJ250,""))</f>
        <v>7</v>
      </c>
      <c r="AC249" s="39">
        <f t="shared" ref="AC249:AJ249" si="4245">IF($B241=$B247,AC250+AC243,AC250)</f>
        <v>0</v>
      </c>
      <c r="AD249" s="40">
        <f t="shared" si="4245"/>
        <v>0</v>
      </c>
      <c r="AE249" s="40">
        <f t="shared" si="4245"/>
        <v>0</v>
      </c>
      <c r="AF249" s="40">
        <f t="shared" si="4245"/>
        <v>0</v>
      </c>
      <c r="AG249" s="40">
        <f t="shared" si="4245"/>
        <v>0</v>
      </c>
      <c r="AH249" s="41">
        <f t="shared" si="4245"/>
        <v>0</v>
      </c>
      <c r="AI249" s="42">
        <f t="shared" si="4245"/>
        <v>0</v>
      </c>
      <c r="AJ249" s="43">
        <f t="shared" si="4245"/>
        <v>0</v>
      </c>
      <c r="AK249" s="195">
        <f t="shared" ref="AK249" si="4246">IF($B247=$B241,COUNTIF(AM249:AS249,0),COUNTIF(AM250:AS250,0)+COUNTIF(AM250:AS250,""))</f>
        <v>7</v>
      </c>
      <c r="AL249" s="39">
        <f t="shared" ref="AL249:AS249" si="4247">IF($B241=$B247,AL250+AL243,AL250)</f>
        <v>0</v>
      </c>
      <c r="AM249" s="40">
        <f t="shared" si="4247"/>
        <v>0</v>
      </c>
      <c r="AN249" s="40">
        <f t="shared" si="4247"/>
        <v>0</v>
      </c>
      <c r="AO249" s="40">
        <f t="shared" si="4247"/>
        <v>0</v>
      </c>
      <c r="AP249" s="40">
        <f t="shared" si="4247"/>
        <v>0</v>
      </c>
      <c r="AQ249" s="41">
        <f t="shared" si="4247"/>
        <v>0</v>
      </c>
      <c r="AR249" s="42">
        <f t="shared" si="4247"/>
        <v>0</v>
      </c>
      <c r="AS249" s="43">
        <f t="shared" si="4247"/>
        <v>0</v>
      </c>
      <c r="AT249" s="195">
        <f t="shared" ref="AT249" si="4248">IF($B247=$B241,COUNTIF(AV249:BB249,0),COUNTIF(AV250:BB250,0)+COUNTIF(AV250:BB250,""))</f>
        <v>7</v>
      </c>
      <c r="AU249" s="39">
        <f t="shared" ref="AU249:BB249" si="4249">IF($B241=$B247,AU250+AU243,AU250)</f>
        <v>0</v>
      </c>
      <c r="AV249" s="40">
        <f t="shared" si="4249"/>
        <v>0</v>
      </c>
      <c r="AW249" s="40">
        <f t="shared" si="4249"/>
        <v>0</v>
      </c>
      <c r="AX249" s="40">
        <f t="shared" si="4249"/>
        <v>0</v>
      </c>
      <c r="AY249" s="40">
        <f t="shared" si="4249"/>
        <v>0</v>
      </c>
      <c r="AZ249" s="41">
        <f t="shared" si="4249"/>
        <v>0</v>
      </c>
      <c r="BA249" s="42">
        <f t="shared" si="4249"/>
        <v>0</v>
      </c>
      <c r="BB249" s="43">
        <f t="shared" si="4249"/>
        <v>0</v>
      </c>
    </row>
    <row r="250" spans="1:54" ht="15.75" customHeight="1" x14ac:dyDescent="0.2">
      <c r="A250" s="1">
        <f t="shared" ref="A250" si="4250">A247</f>
        <v>0</v>
      </c>
      <c r="B250" s="313">
        <f t="shared" ref="B250" si="4251">B244+1</f>
        <v>39</v>
      </c>
      <c r="C250" s="314"/>
      <c r="D250" s="314"/>
      <c r="E250" s="314"/>
      <c r="F250" s="31"/>
      <c r="G250" s="183"/>
      <c r="H250" s="122">
        <f t="shared" ref="H250" si="4252">5-COUNTIF(AU247,0)-COUNTIF(AL247,0)-COUNTIF(AC247,0)-COUNTIF(T247,0)-COUNTIF(K247,0)</f>
        <v>0</v>
      </c>
      <c r="I250" s="165">
        <f t="shared" si="4209"/>
        <v>0</v>
      </c>
      <c r="J250" s="187">
        <f t="shared" ref="J250" si="4253">IF($B247=$B241,J244+IF($F247&lt;&gt;$G247,(K247+$G249-$G248)/$F247,K247/$F247),IF($F247&lt;&gt;G247,(K247+$G249-$G248)/$F247,K247/$F247))</f>
        <v>0</v>
      </c>
      <c r="K250" s="7">
        <f t="shared" ref="K250:K251" si="4254">SUM(L250:R250)</f>
        <v>0</v>
      </c>
      <c r="L250" s="26">
        <f t="shared" ref="L250:R250" si="4255">L247</f>
        <v>0</v>
      </c>
      <c r="M250" s="26">
        <f t="shared" si="4255"/>
        <v>0</v>
      </c>
      <c r="N250" s="26">
        <f t="shared" si="4255"/>
        <v>0</v>
      </c>
      <c r="O250" s="26">
        <f t="shared" si="4255"/>
        <v>0</v>
      </c>
      <c r="P250" s="26">
        <f t="shared" si="4255"/>
        <v>0</v>
      </c>
      <c r="Q250" s="29">
        <f t="shared" si="4255"/>
        <v>0</v>
      </c>
      <c r="R250" s="23">
        <f t="shared" si="4255"/>
        <v>0</v>
      </c>
      <c r="S250" s="187">
        <f t="shared" ref="S250" si="4256">IF($B247=$B241,S244+IF($F247&lt;&gt;$G247,(T247+$G249-$G248)/$F247,T247/$F247),IF($F247&lt;&gt;P247,(T247+$G249-$G248)/$F247,T247/$F247))</f>
        <v>0</v>
      </c>
      <c r="T250" s="7">
        <f t="shared" ref="T250:T251" si="4257">SUM(U250:AA250)</f>
        <v>0</v>
      </c>
      <c r="U250" s="26">
        <f t="shared" ref="U250:AA250" si="4258">U247</f>
        <v>0</v>
      </c>
      <c r="V250" s="26">
        <f t="shared" si="4258"/>
        <v>0</v>
      </c>
      <c r="W250" s="26">
        <f t="shared" si="4258"/>
        <v>0</v>
      </c>
      <c r="X250" s="26">
        <f t="shared" si="4258"/>
        <v>0</v>
      </c>
      <c r="Y250" s="113">
        <f t="shared" si="4258"/>
        <v>0</v>
      </c>
      <c r="Z250" s="29">
        <f t="shared" si="4258"/>
        <v>0</v>
      </c>
      <c r="AA250" s="23">
        <f t="shared" si="4258"/>
        <v>0</v>
      </c>
      <c r="AB250" s="187">
        <f t="shared" ref="AB250" si="4259">IF($B247=$B241,AB244+IF($F247&lt;&gt;$G247,(AC247+$G249-$G248)/$F247,AC247/$F247),IF($F247&lt;&gt;Y247,(AC247+$G249-$G248)/$F247,AC247/$F247))</f>
        <v>0</v>
      </c>
      <c r="AC250" s="7">
        <f t="shared" ref="AC250:AC251" si="4260">SUM(AD250:AJ250)</f>
        <v>0</v>
      </c>
      <c r="AD250" s="26">
        <f t="shared" ref="AD250:AJ250" si="4261">AD247</f>
        <v>0</v>
      </c>
      <c r="AE250" s="26">
        <f t="shared" si="4261"/>
        <v>0</v>
      </c>
      <c r="AF250" s="26">
        <f t="shared" si="4261"/>
        <v>0</v>
      </c>
      <c r="AG250" s="26">
        <f t="shared" si="4261"/>
        <v>0</v>
      </c>
      <c r="AH250" s="113">
        <f t="shared" si="4261"/>
        <v>0</v>
      </c>
      <c r="AI250" s="29">
        <f t="shared" si="4261"/>
        <v>0</v>
      </c>
      <c r="AJ250" s="23">
        <f t="shared" si="4261"/>
        <v>0</v>
      </c>
      <c r="AK250" s="187">
        <f t="shared" ref="AK250" si="4262">IF($B247=$B241,AK244+IF($F247&lt;&gt;$G247,(AL247+$G249-$G248)/$F247,AL247/$F247),IF($F247&lt;&gt;AH247,(AL247+$G249-$G248)/$F247,AL247/$F247))</f>
        <v>0</v>
      </c>
      <c r="AL250" s="7">
        <f t="shared" ref="AL250:AL251" si="4263">SUM(AM250:AS250)</f>
        <v>0</v>
      </c>
      <c r="AM250" s="26">
        <f t="shared" ref="AM250:AS250" si="4264">AM247</f>
        <v>0</v>
      </c>
      <c r="AN250" s="26">
        <f t="shared" si="4264"/>
        <v>0</v>
      </c>
      <c r="AO250" s="26">
        <f t="shared" si="4264"/>
        <v>0</v>
      </c>
      <c r="AP250" s="26">
        <f t="shared" si="4264"/>
        <v>0</v>
      </c>
      <c r="AQ250" s="113">
        <f t="shared" si="4264"/>
        <v>0</v>
      </c>
      <c r="AR250" s="29">
        <f t="shared" si="4264"/>
        <v>0</v>
      </c>
      <c r="AS250" s="23">
        <f t="shared" si="4264"/>
        <v>0</v>
      </c>
      <c r="AT250" s="187">
        <f t="shared" ref="AT250" si="4265">IF($B247=$B241,AT244+IF($F247&lt;&gt;$G247,(AU247+$G249-$G248)/$F247,AU247/$F247),IF($F247&lt;&gt;AQ247,(AU247+$G249-$G248)/$F247,AU247/$F247))</f>
        <v>0</v>
      </c>
      <c r="AU250" s="7">
        <f t="shared" ref="AU250:AU251" si="4266">SUM(AV250:BB250)</f>
        <v>0</v>
      </c>
      <c r="AV250" s="6">
        <f t="shared" ref="AV250" si="4267">IF(SUM($AM$9:$AS$9)=SUM($AV$9:$BB$9),AV247,IF(AND(SUM($AV$9:$BB$9)&gt;42,SUM($AV$9:$BB$9)&lt;49),AV247,0))</f>
        <v>0</v>
      </c>
      <c r="AW250" s="6">
        <f t="shared" ref="AW250:BB250" si="4268">IF(SUM($AM$9:$AS$9)=SUM($AV$9:$BB$9),AW247,IF(AND(SUM($AV$9:$BB$9)&gt;42,SUM($AV$9:$BB$9)&lt;49),AW247,0))</f>
        <v>0</v>
      </c>
      <c r="AX250" s="6">
        <f t="shared" si="4268"/>
        <v>0</v>
      </c>
      <c r="AY250" s="6">
        <f t="shared" si="4268"/>
        <v>0</v>
      </c>
      <c r="AZ250" s="26">
        <f t="shared" si="4268"/>
        <v>0</v>
      </c>
      <c r="BA250" s="29">
        <f t="shared" si="4268"/>
        <v>0</v>
      </c>
      <c r="BB250" s="23">
        <f t="shared" si="4268"/>
        <v>0</v>
      </c>
    </row>
    <row r="251" spans="1:54" ht="15.75" customHeight="1" x14ac:dyDescent="0.2">
      <c r="A251" s="1">
        <f t="shared" ref="A251:A252" si="4269">A250</f>
        <v>0</v>
      </c>
      <c r="B251" s="313"/>
      <c r="C251" s="314"/>
      <c r="D251" s="314"/>
      <c r="E251" s="314"/>
      <c r="F251" s="31"/>
      <c r="G251" s="183"/>
      <c r="H251" s="123">
        <f t="shared" ref="H251" si="4270">IF($B247=$B241,H245+F251,$F251)</f>
        <v>0</v>
      </c>
      <c r="I251" s="165">
        <f t="shared" si="4209"/>
        <v>0</v>
      </c>
      <c r="J251" s="141">
        <f t="shared" ref="J251" si="4271">IF($H250=0,0,IF($B241=$B247,IF($H252&gt;0,$H252+J245,K247+J245),IF($H252&gt;0,$H252,K247)))</f>
        <v>0</v>
      </c>
      <c r="K251" s="7">
        <f t="shared" si="4254"/>
        <v>0</v>
      </c>
      <c r="L251" s="6"/>
      <c r="M251" s="6"/>
      <c r="N251" s="6"/>
      <c r="O251" s="6"/>
      <c r="P251" s="26"/>
      <c r="Q251" s="29"/>
      <c r="R251" s="23"/>
      <c r="S251" s="141">
        <f t="shared" ref="S251" si="4272">IF($H250=0,0,IF($B241=$B247,IF($H252&gt;0,$H252+S245,T247+S245),IF($H252&gt;0,$H252,T247)))</f>
        <v>0</v>
      </c>
      <c r="T251" s="7">
        <f t="shared" si="4257"/>
        <v>0</v>
      </c>
      <c r="U251" s="6"/>
      <c r="V251" s="6"/>
      <c r="W251" s="6"/>
      <c r="X251" s="6"/>
      <c r="Y251" s="26"/>
      <c r="Z251" s="29"/>
      <c r="AA251" s="23"/>
      <c r="AB251" s="141">
        <f t="shared" ref="AB251" si="4273">IF($H250=0,0,IF($B241=$B247,IF($H252&gt;0,$H252+AB245,AC247+AB245),IF($H252&gt;0,$H252,AC247)))</f>
        <v>0</v>
      </c>
      <c r="AC251" s="7">
        <f t="shared" si="4260"/>
        <v>0</v>
      </c>
      <c r="AD251" s="6"/>
      <c r="AE251" s="6"/>
      <c r="AF251" s="6"/>
      <c r="AG251" s="6"/>
      <c r="AH251" s="26"/>
      <c r="AI251" s="29"/>
      <c r="AJ251" s="23"/>
      <c r="AK251" s="141">
        <f t="shared" ref="AK251" si="4274">IF($H250=0,0,IF($B241=$B247,IF($H252&gt;0,$H252+AK245,AL247+AK245),IF($H252&gt;0,$H252,AL247)))</f>
        <v>0</v>
      </c>
      <c r="AL251" s="7">
        <f t="shared" si="4263"/>
        <v>0</v>
      </c>
      <c r="AM251" s="6"/>
      <c r="AN251" s="6"/>
      <c r="AO251" s="6"/>
      <c r="AP251" s="6"/>
      <c r="AQ251" s="26"/>
      <c r="AR251" s="29"/>
      <c r="AS251" s="23"/>
      <c r="AT251" s="141">
        <f t="shared" ref="AT251" si="4275">IF($H250=0,0,IF($B241=$B247,IF($H252&gt;0,$H252+AT245,AU247+AT245),IF($H252&gt;0,$H252,AU247)))</f>
        <v>0</v>
      </c>
      <c r="AU251" s="7">
        <f t="shared" si="4266"/>
        <v>0</v>
      </c>
      <c r="AV251" s="6"/>
      <c r="AW251" s="6"/>
      <c r="AX251" s="6"/>
      <c r="AY251" s="6"/>
      <c r="AZ251" s="26"/>
      <c r="BA251" s="29"/>
      <c r="BB251" s="23"/>
    </row>
    <row r="252" spans="1:54" ht="18.75" customHeight="1" thickBot="1" x14ac:dyDescent="0.25">
      <c r="A252" s="1">
        <f t="shared" si="4269"/>
        <v>0</v>
      </c>
      <c r="B252" s="323" t="str">
        <f>IF(B247="",Wydruk!$AE$6,IF(J248=0,Wydruk!$AE$7,IF(AND(G248&lt;G249,B247&lt;&gt;$B253),Wydruk!$AE$13,IF(AND($B247=$B241,$B247&lt;&gt;$B253),IF(OR(OR(J252&lt;4,J252&gt;5),OR(S252&lt;4,S252&gt;5),OR(AB252&lt;4,AB252&gt;5),OR(AK252&lt;4,AK252&gt;5),OR(AND(AT252&lt;4,AT252&gt;0),AT252&gt;5)),Wydruk!$AE$8,Wydruk!$AE$9),IF($B247=$B253,IF($F251&lt;&gt;0,Wydruk!$AE$12,Wydruk!$AE$10),IF(OR(OR(J248&lt;4,J248&gt;5),OR(S248&lt;4,S248&gt;5),OR(AB248&lt;4,AB248&gt;5),OR(AK248&lt;4,AK248&gt;5),OR(AND(AT248&lt;4,AT248&gt;0),AT248&gt;5)),Wydruk!$AE$8,Wydruk!$AE$11))))))</f>
        <v>Uzupełnij liczby godzin tygodniowego planu</v>
      </c>
      <c r="C252" s="324"/>
      <c r="D252" s="324"/>
      <c r="E252" s="324"/>
      <c r="F252" s="173">
        <f>lipiec!F252</f>
        <v>0</v>
      </c>
      <c r="G252" s="184">
        <f>lipiec!G252</f>
        <v>0</v>
      </c>
      <c r="H252" s="191">
        <f t="shared" ref="H252" si="4276">IF(OR($G252=0,$F252=0,$G252="",$F252=""),0,$G252/$F252)</f>
        <v>0</v>
      </c>
      <c r="I252" s="193"/>
      <c r="J252" s="176">
        <f t="shared" ref="J252" si="4277">IF($B241=$B247,IF(L247+L242&gt;0,1,0)+IF(M247+M242&gt;0,1,0)+IF(N247+N242&gt;0,1,0)+IF(O247+O242&gt;0,1,0)+IF(P247+P242&gt;0,1,0)+IF(Q247+Q242&gt;0,1,0)+IF(R247+R242&gt;0,1,0),J248)</f>
        <v>0</v>
      </c>
      <c r="K252" s="133">
        <f t="shared" ref="K252" si="4278">IF(OR($B247=$B253,J252=0,(K248-Q252+O252)&lt;=0),0,(K248-Q252+O252)/J252)</f>
        <v>0</v>
      </c>
      <c r="L252" s="137">
        <f t="shared" ref="L252" si="4279">IF(K252*(7-J249)&lt;=0,0,K252*(7-J249))</f>
        <v>0</v>
      </c>
      <c r="M252" s="311">
        <f t="shared" ref="M252" si="4280">ROUND(IF(OR(K249-K252*(7-J249)+P252&lt;0,$B247=$B253,K252&lt;=0,K249=0),0,IF(K249-K252*(7-J249)+P252&gt;Q252-O252+P252,Q252-O252+P252,K249-K252*(7-J249)+P252)),1)</f>
        <v>0</v>
      </c>
      <c r="N252" s="312"/>
      <c r="O252" s="139">
        <f t="shared" ref="O252" si="4281">IF(OR($B247=$B253,J248=0),0,IF($B247=$B241,J247,$F247))</f>
        <v>0</v>
      </c>
      <c r="P252" s="30">
        <f t="shared" ref="P252" si="4282">IF(OR($B247=$B253,J252=0),0,$G249-$G248)</f>
        <v>0</v>
      </c>
      <c r="Q252" s="134">
        <f t="shared" ref="Q252" si="4283">IF(OR($B247=$B253,J252=0),0,J251)</f>
        <v>0</v>
      </c>
      <c r="R252" s="138">
        <f t="shared" ref="R252" si="4284">IF($B247=$B253,0,K249)</f>
        <v>0</v>
      </c>
      <c r="S252" s="176">
        <f t="shared" ref="S252" si="4285">IF($B241=$B247,IF(U247+U242&gt;0,1,0)+IF(V247+V242&gt;0,1,0)+IF(W247+W242&gt;0,1,0)+IF(X247+X242&gt;0,1,0)+IF(Y247+Y242&gt;0,1,0)+IF(Z247+Z242&gt;0,1,0)+IF(AA247+AA242&gt;0,1,0),S248)</f>
        <v>0</v>
      </c>
      <c r="T252" s="133">
        <f t="shared" ref="T252" si="4286">IF(OR($B247=$B253,S252=0,(T248-Z252+X252)&lt;=0),0,(T248-Z252+X252)/S252)</f>
        <v>0</v>
      </c>
      <c r="U252" s="137">
        <f t="shared" ref="U252" si="4287">IF(T252*(7-S249)&lt;=0,0,T252*(7-S249))</f>
        <v>0</v>
      </c>
      <c r="V252" s="311">
        <f t="shared" ref="V252" si="4288">ROUND(IF(OR(T249-T252*(7-S249)+Y252&lt;0,$B247=$B253,T252&lt;=0,T249=0),0,IF(T249-T252*(7-S249)+Y252&gt;Z252-X252+Y252,Z252-X252+Y252,T249-T252*(7-S249)+Y252)),1)</f>
        <v>0</v>
      </c>
      <c r="W252" s="312"/>
      <c r="X252" s="139">
        <f t="shared" ref="X252" si="4289">IF(OR($B247=$B253,S248=0),0,IF($B247=$B241,S247,$F247))</f>
        <v>0</v>
      </c>
      <c r="Y252" s="30">
        <f t="shared" ref="Y252" si="4290">IF(OR($B247=$B253,S252=0),0,$G249-$G248)</f>
        <v>0</v>
      </c>
      <c r="Z252" s="134">
        <f t="shared" ref="Z252" si="4291">IF(OR($B247=$B253,S252=0),0,S251)</f>
        <v>0</v>
      </c>
      <c r="AA252" s="138">
        <f t="shared" ref="AA252" si="4292">IF($B247=$B253,0,T249)</f>
        <v>0</v>
      </c>
      <c r="AB252" s="176">
        <f t="shared" ref="AB252" si="4293">IF($B241=$B247,IF(AD247+AD242&gt;0,1,0)+IF(AE247+AE242&gt;0,1,0)+IF(AF247+AF242&gt;0,1,0)+IF(AG247+AG242&gt;0,1,0)+IF(AH247+AH242&gt;0,1,0)+IF(AI247+AI242&gt;0,1,0)+IF(AJ247+AJ242&gt;0,1,0),AB248)</f>
        <v>0</v>
      </c>
      <c r="AC252" s="133">
        <f t="shared" ref="AC252" si="4294">IF(OR($B247=$B253,AB252=0,(AC248-AI252+AG252)&lt;=0),0,(AC248-AI252+AG252)/AB252)</f>
        <v>0</v>
      </c>
      <c r="AD252" s="137">
        <f t="shared" ref="AD252" si="4295">IF(AC252*(7-AB249)&lt;=0,0,AC252*(7-AB249))</f>
        <v>0</v>
      </c>
      <c r="AE252" s="311">
        <f t="shared" ref="AE252" si="4296">ROUND(IF(OR(AC249-AC252*(7-AB249)+AH252&lt;0,$B247=$B253,AC252&lt;=0,AC249=0),0,IF(AC249-AC252*(7-AB249)+AH252&gt;AI252-AG252+AH252,AI252-AG252+AH252,AC249-AC252*(7-AB249)+AH252)),1)</f>
        <v>0</v>
      </c>
      <c r="AF252" s="312"/>
      <c r="AG252" s="139">
        <f t="shared" ref="AG252" si="4297">IF(OR($B247=$B253,AB248=0),0,IF($B247=$B241,AB247,$F247))</f>
        <v>0</v>
      </c>
      <c r="AH252" s="30">
        <f t="shared" ref="AH252" si="4298">IF(OR($B247=$B253,AB252=0),0,$G249-$G248)</f>
        <v>0</v>
      </c>
      <c r="AI252" s="134">
        <f t="shared" ref="AI252" si="4299">IF(OR($B247=$B253,AB252=0),0,AB251)</f>
        <v>0</v>
      </c>
      <c r="AJ252" s="138">
        <f t="shared" ref="AJ252" si="4300">IF($B247=$B253,0,AC249)</f>
        <v>0</v>
      </c>
      <c r="AK252" s="176">
        <f t="shared" ref="AK252" si="4301">IF($B241=$B247,IF(AM247+AM242&gt;0,1,0)+IF(AN247+AN242&gt;0,1,0)+IF(AO247+AO242&gt;0,1,0)+IF(AP247+AP242&gt;0,1,0)+IF(AQ247+AQ242&gt;0,1,0)+IF(AR247+AR242&gt;0,1,0)+IF(AS247+AS242&gt;0,1,0),AK248)</f>
        <v>0</v>
      </c>
      <c r="AL252" s="133">
        <f t="shared" ref="AL252" si="4302">IF(OR($B247=$B253,AK252=0,(AL248-AR252+AP252)&lt;=0),0,(AL248-AR252+AP252)/AK252)</f>
        <v>0</v>
      </c>
      <c r="AM252" s="137">
        <f t="shared" ref="AM252" si="4303">IF(AL252*(7-AK249)&lt;=0,0,AL252*(7-AK249))</f>
        <v>0</v>
      </c>
      <c r="AN252" s="311">
        <f t="shared" ref="AN252" si="4304">ROUND(IF(OR(AL249-AL252*(7-AK249)+AQ252&lt;0,$B247=$B253,AL252&lt;=0,AL249=0),0,IF(AL249-AL252*(7-AK249)+AQ252&gt;AR252-AP252+AQ252,AR252-AP252+AQ252,AL249-AL252*(7-AK249)+AQ252)),1)</f>
        <v>0</v>
      </c>
      <c r="AO252" s="312"/>
      <c r="AP252" s="139">
        <f t="shared" ref="AP252" si="4305">IF(OR($B247=$B253,AK248=0),0,IF($B247=$B241,AK247,$F247))</f>
        <v>0</v>
      </c>
      <c r="AQ252" s="30">
        <f t="shared" ref="AQ252" si="4306">IF(OR($B247=$B253,AK252=0),0,$G249-$G248)</f>
        <v>0</v>
      </c>
      <c r="AR252" s="134">
        <f t="shared" ref="AR252" si="4307">IF(OR($B247=$B253,AK252=0),0,AK251)</f>
        <v>0</v>
      </c>
      <c r="AS252" s="138">
        <f t="shared" ref="AS252" si="4308">IF($B247=$B253,0,AL249)</f>
        <v>0</v>
      </c>
      <c r="AT252" s="176">
        <f t="shared" ref="AT252" si="4309">IF($B241=$B247,IF(AV247+AV242&gt;0,1,0)+IF(AW247+AW242&gt;0,1,0)+IF(AX247+AX242&gt;0,1,0)+IF(AY247+AY242&gt;0,1,0)+IF(AZ247+AZ242&gt;0,1,0)+IF(BA247+BA242&gt;0,1,0)+IF(BB247+BB242&gt;0,1,0),AT248)</f>
        <v>0</v>
      </c>
      <c r="AU252" s="133">
        <f t="shared" ref="AU252" si="4310">IF(OR($B247=$B253,AT252=0,(AU248-BA252+AY252)&lt;=0),0,(AU248-BA252+AY252)/AT252)</f>
        <v>0</v>
      </c>
      <c r="AV252" s="137">
        <f t="shared" ref="AV252" si="4311">IF(AU252*(7-AT249)&lt;=0,0,AU252*(7-AT249))</f>
        <v>0</v>
      </c>
      <c r="AW252" s="311">
        <f t="shared" ref="AW252" si="4312">ROUND(IF(OR(AU249-AU252*(7-AT249)+AZ252&lt;0,$B247=$B253,AU252&lt;=0,AU249=0),0,IF(AU249-AU252*(7-AT249)+AZ252&gt;BA252-AY252+AZ252,BA252-AY252+AZ252,AU249-AU252*(7-AT249)+AZ252)),1)</f>
        <v>0</v>
      </c>
      <c r="AX252" s="312"/>
      <c r="AY252" s="139">
        <f t="shared" ref="AY252" si="4313">IF(OR($B247=$B253,AT248=0),0,IF($B247=$B241,AT247,$F247))</f>
        <v>0</v>
      </c>
      <c r="AZ252" s="30">
        <f t="shared" ref="AZ252" si="4314">IF(OR($B247=$B253,AT252=0),0,$G249-$G248)</f>
        <v>0</v>
      </c>
      <c r="BA252" s="134">
        <f t="shared" ref="BA252" si="4315">IF(OR($B247=$B253,AT252=0),0,AT251)</f>
        <v>0</v>
      </c>
      <c r="BB252" s="138">
        <f t="shared" ref="BB252" si="4316">IF($B247=$B253,0,AU249)</f>
        <v>0</v>
      </c>
    </row>
    <row r="253" spans="1:54" ht="15.75" x14ac:dyDescent="0.2">
      <c r="A253" s="1">
        <f t="shared" ref="A253" si="4317">IF(B253="","1. Niewypełnione",B253)</f>
        <v>0</v>
      </c>
      <c r="B253" s="320">
        <f>lipiec!B253</f>
        <v>0</v>
      </c>
      <c r="C253" s="321">
        <f>lipiec!C253</f>
        <v>0</v>
      </c>
      <c r="D253" s="321">
        <f>lipiec!D253</f>
        <v>0</v>
      </c>
      <c r="E253" s="321">
        <f>lipiec!E253</f>
        <v>0</v>
      </c>
      <c r="F253" s="177">
        <f>lipiec!F253</f>
        <v>18</v>
      </c>
      <c r="G253" s="185">
        <f>lipiec!G253</f>
        <v>18</v>
      </c>
      <c r="H253" s="177"/>
      <c r="I253" s="192">
        <f t="shared" ref="I253:I257" si="4318">K253+T253+AC253+AL253+AU253</f>
        <v>0</v>
      </c>
      <c r="J253" s="186">
        <f t="shared" ref="J253" si="4319">IF(OR($B253=$B259,J256=0),0,ROUND((K254+P258)/J256,0))</f>
        <v>0</v>
      </c>
      <c r="K253" s="51">
        <f t="shared" ref="K253:K254" si="4320">SUM(L253:R253)</f>
        <v>0</v>
      </c>
      <c r="L253" s="52">
        <f>lipiec!L253</f>
        <v>0</v>
      </c>
      <c r="M253" s="52">
        <f>lipiec!M253</f>
        <v>0</v>
      </c>
      <c r="N253" s="52">
        <f>lipiec!N253</f>
        <v>0</v>
      </c>
      <c r="O253" s="52">
        <f>lipiec!O253</f>
        <v>0</v>
      </c>
      <c r="P253" s="53">
        <f>lipiec!P253</f>
        <v>0</v>
      </c>
      <c r="Q253" s="54">
        <f>lipiec!Q253</f>
        <v>0</v>
      </c>
      <c r="R253" s="55">
        <f>lipiec!R253</f>
        <v>0</v>
      </c>
      <c r="S253" s="188">
        <f t="shared" ref="S253" si="4321">IF(OR($B253=$B259,S256=0),0,ROUND((T254+Y258)/S256,0))</f>
        <v>0</v>
      </c>
      <c r="T253" s="51">
        <f t="shared" ref="T253:T254" si="4322">SUM(U253:AA253)</f>
        <v>0</v>
      </c>
      <c r="U253" s="52">
        <f>lipiec!U253</f>
        <v>0</v>
      </c>
      <c r="V253" s="52">
        <f>lipiec!V253</f>
        <v>0</v>
      </c>
      <c r="W253" s="52">
        <f>lipiec!W253</f>
        <v>0</v>
      </c>
      <c r="X253" s="52">
        <f>lipiec!X253</f>
        <v>0</v>
      </c>
      <c r="Y253" s="53">
        <f>lipiec!Y253</f>
        <v>0</v>
      </c>
      <c r="Z253" s="54">
        <f>lipiec!Z253</f>
        <v>0</v>
      </c>
      <c r="AA253" s="55">
        <f>lipiec!AA253</f>
        <v>0</v>
      </c>
      <c r="AB253" s="188">
        <f t="shared" ref="AB253" si="4323">IF(OR($B253=$B259,AB256=0),0,ROUND((AC254+AH258)/AB256,0))</f>
        <v>0</v>
      </c>
      <c r="AC253" s="51">
        <f t="shared" ref="AC253:AC254" si="4324">SUM(AD253:AJ253)</f>
        <v>0</v>
      </c>
      <c r="AD253" s="52">
        <f>lipiec!AD253</f>
        <v>0</v>
      </c>
      <c r="AE253" s="52">
        <f>lipiec!AE253</f>
        <v>0</v>
      </c>
      <c r="AF253" s="52">
        <f>lipiec!AF253</f>
        <v>0</v>
      </c>
      <c r="AG253" s="52">
        <f>lipiec!AG253</f>
        <v>0</v>
      </c>
      <c r="AH253" s="53">
        <f>lipiec!AH253</f>
        <v>0</v>
      </c>
      <c r="AI253" s="54">
        <f>lipiec!AI253</f>
        <v>0</v>
      </c>
      <c r="AJ253" s="55">
        <f>lipiec!AJ253</f>
        <v>0</v>
      </c>
      <c r="AK253" s="188">
        <f t="shared" ref="AK253" si="4325">IF(OR($B253=$B259,AK256=0),0,ROUND((AL254+AQ258)/AK256,0))</f>
        <v>0</v>
      </c>
      <c r="AL253" s="51">
        <f t="shared" ref="AL253:AL254" si="4326">SUM(AM253:AS253)</f>
        <v>0</v>
      </c>
      <c r="AM253" s="52">
        <f>lipiec!AM253</f>
        <v>0</v>
      </c>
      <c r="AN253" s="52">
        <f>lipiec!AN253</f>
        <v>0</v>
      </c>
      <c r="AO253" s="52">
        <f>lipiec!AO253</f>
        <v>0</v>
      </c>
      <c r="AP253" s="52">
        <f>lipiec!AP253</f>
        <v>0</v>
      </c>
      <c r="AQ253" s="53">
        <f>lipiec!AQ253</f>
        <v>0</v>
      </c>
      <c r="AR253" s="54">
        <f>lipiec!AR253</f>
        <v>0</v>
      </c>
      <c r="AS253" s="55">
        <f>lipiec!AS253</f>
        <v>0</v>
      </c>
      <c r="AT253" s="188">
        <f t="shared" ref="AT253" si="4327">IF(OR($B253=$B259,AT256=0),0,ROUND((AU254+AZ258)/AT256,0))</f>
        <v>0</v>
      </c>
      <c r="AU253" s="51">
        <f t="shared" ref="AU253:AU254" si="4328">SUM(AV253:BB253)</f>
        <v>0</v>
      </c>
      <c r="AV253" s="52">
        <f t="shared" ref="AV253" si="4329">IF(SUM($AM$9:$AS$9)=SUM($AV$9:$BB$9),AM253,IF(AND(SUM($AV$9:$BB$9)&gt;42,SUM($AV$9:$BB$9)&lt;49),AM253,0))</f>
        <v>0</v>
      </c>
      <c r="AW253" s="52">
        <f t="shared" ref="AW253" si="4330">IF(SUM($AM$9:$AS$9)=SUM($AV$9:$BB$9),AN253,IF(AND(SUM($AV$9:$BB$9)&gt;42,SUM($AV$9:$BB$9)&lt;49),AN253,0))</f>
        <v>0</v>
      </c>
      <c r="AX253" s="52">
        <f t="shared" ref="AX253" si="4331">IF(SUM($AM$9:$AS$9)=SUM($AV$9:$BB$9),AO253,IF(AND(SUM($AV$9:$BB$9)&gt;42,SUM($AV$9:$BB$9)&lt;49),AO253,0))</f>
        <v>0</v>
      </c>
      <c r="AY253" s="52">
        <f t="shared" ref="AY253" si="4332">IF(SUM($AM$9:$AS$9)=SUM($AV$9:$BB$9),AP253,IF(AND(SUM($AV$9:$BB$9)&gt;42,SUM($AV$9:$BB$9)&lt;49),AP253,0))</f>
        <v>0</v>
      </c>
      <c r="AZ253" s="53">
        <f t="shared" ref="AZ253" si="4333">IF(SUM($AM$9:$AS$9)=SUM($AV$9:$BB$9),AQ253,IF(AND(SUM($AV$9:$BB$9)&gt;42,SUM($AV$9:$BB$9)&lt;49),AQ253,0))</f>
        <v>0</v>
      </c>
      <c r="BA253" s="54">
        <f t="shared" ref="BA253" si="4334">IF(SUM($AM$9:$AS$9)=SUM($AV$9:$BB$9),AR253,IF(AND(SUM($AV$9:$BB$9)&gt;42,SUM($AV$9:$BB$9)&lt;49),AR253,0))</f>
        <v>0</v>
      </c>
      <c r="BB253" s="55">
        <f t="shared" ref="BB253" si="4335">IF(SUM($AM$9:$AS$9)=SUM($AV$9:$BB$9),AS253,IF(AND(SUM($AV$9:$BB$9)&gt;42,SUM($AV$9:$BB$9)&lt;49),AS253,0))</f>
        <v>0</v>
      </c>
    </row>
    <row r="254" spans="1:54" ht="12.75" hidden="1" customHeight="1" x14ac:dyDescent="0.2">
      <c r="B254" s="93"/>
      <c r="C254" s="94"/>
      <c r="D254" s="95"/>
      <c r="E254" s="115"/>
      <c r="F254" s="140" t="b">
        <f t="shared" ref="F254" si="4336">IF($B247=$B253,OR(F248,G253&lt;F253),G253&lt;F253)</f>
        <v>0</v>
      </c>
      <c r="G254" s="189">
        <f t="shared" ref="G254" si="4337">IF(AND($B247=$B253,$B247&lt;&gt;"",$B247&lt;&gt;0),G253+G248,G253)</f>
        <v>18</v>
      </c>
      <c r="H254" s="120"/>
      <c r="I254" s="165">
        <f t="shared" si="4318"/>
        <v>0</v>
      </c>
      <c r="J254" s="194">
        <f t="shared" ref="J254" si="4338">7-COUNTIF(L253:R253,0)-COUNTIF(L253:R253,"")</f>
        <v>0</v>
      </c>
      <c r="K254" s="22">
        <f t="shared" si="4320"/>
        <v>0</v>
      </c>
      <c r="L254" s="35">
        <f t="shared" ref="L254:R254" si="4339">IF($B247=$B253,L253+L248,L253)</f>
        <v>0</v>
      </c>
      <c r="M254" s="35">
        <f t="shared" si="4339"/>
        <v>0</v>
      </c>
      <c r="N254" s="35">
        <f t="shared" si="4339"/>
        <v>0</v>
      </c>
      <c r="O254" s="35">
        <f t="shared" si="4339"/>
        <v>0</v>
      </c>
      <c r="P254" s="36">
        <f t="shared" si="4339"/>
        <v>0</v>
      </c>
      <c r="Q254" s="37">
        <f t="shared" si="4339"/>
        <v>0</v>
      </c>
      <c r="R254" s="38">
        <f t="shared" si="4339"/>
        <v>0</v>
      </c>
      <c r="S254" s="194">
        <f t="shared" ref="S254" si="4340">7-COUNTIF(U253:AA253,0)-COUNTIF(U253:AA253,"")</f>
        <v>0</v>
      </c>
      <c r="T254" s="22">
        <f t="shared" si="4322"/>
        <v>0</v>
      </c>
      <c r="U254" s="35">
        <f t="shared" ref="U254:AA254" si="4341">IF($B247=$B253,U253+U248,U253)</f>
        <v>0</v>
      </c>
      <c r="V254" s="35">
        <f t="shared" si="4341"/>
        <v>0</v>
      </c>
      <c r="W254" s="35">
        <f t="shared" si="4341"/>
        <v>0</v>
      </c>
      <c r="X254" s="35">
        <f t="shared" si="4341"/>
        <v>0</v>
      </c>
      <c r="Y254" s="36">
        <f t="shared" si="4341"/>
        <v>0</v>
      </c>
      <c r="Z254" s="37">
        <f t="shared" si="4341"/>
        <v>0</v>
      </c>
      <c r="AA254" s="38">
        <f t="shared" si="4341"/>
        <v>0</v>
      </c>
      <c r="AB254" s="194">
        <f t="shared" ref="AB254" si="4342">7-COUNTIF(AD253:AJ253,0)-COUNTIF(AD253:AJ253,"")</f>
        <v>0</v>
      </c>
      <c r="AC254" s="22">
        <f t="shared" si="4324"/>
        <v>0</v>
      </c>
      <c r="AD254" s="35">
        <f t="shared" ref="AD254:AJ254" si="4343">IF($B247=$B253,AD253+AD248,AD253)</f>
        <v>0</v>
      </c>
      <c r="AE254" s="35">
        <f t="shared" si="4343"/>
        <v>0</v>
      </c>
      <c r="AF254" s="35">
        <f t="shared" si="4343"/>
        <v>0</v>
      </c>
      <c r="AG254" s="35">
        <f t="shared" si="4343"/>
        <v>0</v>
      </c>
      <c r="AH254" s="36">
        <f t="shared" si="4343"/>
        <v>0</v>
      </c>
      <c r="AI254" s="37">
        <f t="shared" si="4343"/>
        <v>0</v>
      </c>
      <c r="AJ254" s="38">
        <f t="shared" si="4343"/>
        <v>0</v>
      </c>
      <c r="AK254" s="194">
        <f t="shared" ref="AK254" si="4344">7-COUNTIF(AM253:AS253,0)-COUNTIF(AM253:AS253,"")</f>
        <v>0</v>
      </c>
      <c r="AL254" s="22">
        <f t="shared" si="4326"/>
        <v>0</v>
      </c>
      <c r="AM254" s="35">
        <f t="shared" ref="AM254:AS254" si="4345">IF($B247=$B253,AM253+AM248,AM253)</f>
        <v>0</v>
      </c>
      <c r="AN254" s="35">
        <f t="shared" si="4345"/>
        <v>0</v>
      </c>
      <c r="AO254" s="35">
        <f t="shared" si="4345"/>
        <v>0</v>
      </c>
      <c r="AP254" s="35">
        <f t="shared" si="4345"/>
        <v>0</v>
      </c>
      <c r="AQ254" s="36">
        <f t="shared" si="4345"/>
        <v>0</v>
      </c>
      <c r="AR254" s="37">
        <f t="shared" si="4345"/>
        <v>0</v>
      </c>
      <c r="AS254" s="38">
        <f t="shared" si="4345"/>
        <v>0</v>
      </c>
      <c r="AT254" s="194">
        <f t="shared" ref="AT254" si="4346">7-COUNTIF(AV253:BB253,0)-COUNTIF(AV253:BB253,"")</f>
        <v>0</v>
      </c>
      <c r="AU254" s="22">
        <f t="shared" si="4328"/>
        <v>0</v>
      </c>
      <c r="AV254" s="35">
        <f t="shared" ref="AV254:BB254" si="4347">IF($B247=$B253,AV253+AV248,AV253)</f>
        <v>0</v>
      </c>
      <c r="AW254" s="35">
        <f t="shared" si="4347"/>
        <v>0</v>
      </c>
      <c r="AX254" s="35">
        <f t="shared" si="4347"/>
        <v>0</v>
      </c>
      <c r="AY254" s="35">
        <f t="shared" si="4347"/>
        <v>0</v>
      </c>
      <c r="AZ254" s="36">
        <f t="shared" si="4347"/>
        <v>0</v>
      </c>
      <c r="BA254" s="37">
        <f t="shared" si="4347"/>
        <v>0</v>
      </c>
      <c r="BB254" s="38">
        <f t="shared" si="4347"/>
        <v>0</v>
      </c>
    </row>
    <row r="255" spans="1:54" ht="15" hidden="1" customHeight="1" x14ac:dyDescent="0.2">
      <c r="B255" s="116"/>
      <c r="C255" s="117"/>
      <c r="D255" s="118"/>
      <c r="E255" s="119"/>
      <c r="F255" s="92"/>
      <c r="G255" s="190">
        <f t="shared" ref="G255" si="4348">IF(AND($B247=$B253,$B247&lt;&gt;"",$B247&lt;&gt;0),F253+G249,F253)</f>
        <v>18</v>
      </c>
      <c r="H255" s="121"/>
      <c r="I255" s="165">
        <f t="shared" si="4318"/>
        <v>0</v>
      </c>
      <c r="J255" s="195">
        <f t="shared" ref="J255" si="4349">IF($B253=$B247,COUNTIF(L255:R255,0),COUNTIF(L256:R256,0)+COUNTIF(L256:R256,""))</f>
        <v>7</v>
      </c>
      <c r="K255" s="39">
        <f t="shared" ref="K255:R255" si="4350">IF($B247=$B253,K256+K249,K256)</f>
        <v>0</v>
      </c>
      <c r="L255" s="40">
        <f t="shared" si="4350"/>
        <v>0</v>
      </c>
      <c r="M255" s="40">
        <f t="shared" si="4350"/>
        <v>0</v>
      </c>
      <c r="N255" s="40">
        <f t="shared" si="4350"/>
        <v>0</v>
      </c>
      <c r="O255" s="40">
        <f t="shared" si="4350"/>
        <v>0</v>
      </c>
      <c r="P255" s="41">
        <f t="shared" si="4350"/>
        <v>0</v>
      </c>
      <c r="Q255" s="42">
        <f t="shared" si="4350"/>
        <v>0</v>
      </c>
      <c r="R255" s="43">
        <f t="shared" si="4350"/>
        <v>0</v>
      </c>
      <c r="S255" s="195">
        <f t="shared" ref="S255" si="4351">IF($B253=$B247,COUNTIF(U255:AA255,0),COUNTIF(U256:AA256,0)+COUNTIF(U256:AA256,""))</f>
        <v>7</v>
      </c>
      <c r="T255" s="39">
        <f t="shared" ref="T255:AA255" si="4352">IF($B247=$B253,T256+T249,T256)</f>
        <v>0</v>
      </c>
      <c r="U255" s="40">
        <f t="shared" si="4352"/>
        <v>0</v>
      </c>
      <c r="V255" s="40">
        <f t="shared" si="4352"/>
        <v>0</v>
      </c>
      <c r="W255" s="40">
        <f t="shared" si="4352"/>
        <v>0</v>
      </c>
      <c r="X255" s="40">
        <f t="shared" si="4352"/>
        <v>0</v>
      </c>
      <c r="Y255" s="41">
        <f t="shared" si="4352"/>
        <v>0</v>
      </c>
      <c r="Z255" s="42">
        <f t="shared" si="4352"/>
        <v>0</v>
      </c>
      <c r="AA255" s="43">
        <f t="shared" si="4352"/>
        <v>0</v>
      </c>
      <c r="AB255" s="195">
        <f t="shared" ref="AB255" si="4353">IF($B253=$B247,COUNTIF(AD255:AJ255,0),COUNTIF(AD256:AJ256,0)+COUNTIF(AD256:AJ256,""))</f>
        <v>7</v>
      </c>
      <c r="AC255" s="39">
        <f t="shared" ref="AC255:AJ255" si="4354">IF($B247=$B253,AC256+AC249,AC256)</f>
        <v>0</v>
      </c>
      <c r="AD255" s="40">
        <f t="shared" si="4354"/>
        <v>0</v>
      </c>
      <c r="AE255" s="40">
        <f t="shared" si="4354"/>
        <v>0</v>
      </c>
      <c r="AF255" s="40">
        <f t="shared" si="4354"/>
        <v>0</v>
      </c>
      <c r="AG255" s="40">
        <f t="shared" si="4354"/>
        <v>0</v>
      </c>
      <c r="AH255" s="41">
        <f t="shared" si="4354"/>
        <v>0</v>
      </c>
      <c r="AI255" s="42">
        <f t="shared" si="4354"/>
        <v>0</v>
      </c>
      <c r="AJ255" s="43">
        <f t="shared" si="4354"/>
        <v>0</v>
      </c>
      <c r="AK255" s="195">
        <f t="shared" ref="AK255" si="4355">IF($B253=$B247,COUNTIF(AM255:AS255,0),COUNTIF(AM256:AS256,0)+COUNTIF(AM256:AS256,""))</f>
        <v>7</v>
      </c>
      <c r="AL255" s="39">
        <f t="shared" ref="AL255:AS255" si="4356">IF($B247=$B253,AL256+AL249,AL256)</f>
        <v>0</v>
      </c>
      <c r="AM255" s="40">
        <f t="shared" si="4356"/>
        <v>0</v>
      </c>
      <c r="AN255" s="40">
        <f t="shared" si="4356"/>
        <v>0</v>
      </c>
      <c r="AO255" s="40">
        <f t="shared" si="4356"/>
        <v>0</v>
      </c>
      <c r="AP255" s="40">
        <f t="shared" si="4356"/>
        <v>0</v>
      </c>
      <c r="AQ255" s="41">
        <f t="shared" si="4356"/>
        <v>0</v>
      </c>
      <c r="AR255" s="42">
        <f t="shared" si="4356"/>
        <v>0</v>
      </c>
      <c r="AS255" s="43">
        <f t="shared" si="4356"/>
        <v>0</v>
      </c>
      <c r="AT255" s="195">
        <f t="shared" ref="AT255" si="4357">IF($B253=$B247,COUNTIF(AV255:BB255,0),COUNTIF(AV256:BB256,0)+COUNTIF(AV256:BB256,""))</f>
        <v>7</v>
      </c>
      <c r="AU255" s="39">
        <f t="shared" ref="AU255:BB255" si="4358">IF($B247=$B253,AU256+AU249,AU256)</f>
        <v>0</v>
      </c>
      <c r="AV255" s="40">
        <f t="shared" si="4358"/>
        <v>0</v>
      </c>
      <c r="AW255" s="40">
        <f t="shared" si="4358"/>
        <v>0</v>
      </c>
      <c r="AX255" s="40">
        <f t="shared" si="4358"/>
        <v>0</v>
      </c>
      <c r="AY255" s="40">
        <f t="shared" si="4358"/>
        <v>0</v>
      </c>
      <c r="AZ255" s="41">
        <f t="shared" si="4358"/>
        <v>0</v>
      </c>
      <c r="BA255" s="42">
        <f t="shared" si="4358"/>
        <v>0</v>
      </c>
      <c r="BB255" s="43">
        <f t="shared" si="4358"/>
        <v>0</v>
      </c>
    </row>
    <row r="256" spans="1:54" ht="15.75" customHeight="1" x14ac:dyDescent="0.2">
      <c r="A256" s="1">
        <f t="shared" ref="A256" si="4359">A253</f>
        <v>0</v>
      </c>
      <c r="B256" s="313">
        <f t="shared" ref="B256" si="4360">B250+1</f>
        <v>40</v>
      </c>
      <c r="C256" s="314"/>
      <c r="D256" s="314"/>
      <c r="E256" s="314"/>
      <c r="F256" s="31"/>
      <c r="G256" s="183"/>
      <c r="H256" s="122">
        <f t="shared" ref="H256" si="4361">5-COUNTIF(AU253,0)-COUNTIF(AL253,0)-COUNTIF(AC253,0)-COUNTIF(T253,0)-COUNTIF(K253,0)</f>
        <v>0</v>
      </c>
      <c r="I256" s="165">
        <f t="shared" si="4318"/>
        <v>0</v>
      </c>
      <c r="J256" s="187">
        <f t="shared" ref="J256" si="4362">IF($B253=$B247,J250+IF($F253&lt;&gt;$G253,(K253+$G255-$G254)/$F253,K253/$F253),IF($F253&lt;&gt;G253,(K253+$G255-$G254)/$F253,K253/$F253))</f>
        <v>0</v>
      </c>
      <c r="K256" s="7">
        <f t="shared" ref="K256:K257" si="4363">SUM(L256:R256)</f>
        <v>0</v>
      </c>
      <c r="L256" s="26">
        <f t="shared" ref="L256:R256" si="4364">L253</f>
        <v>0</v>
      </c>
      <c r="M256" s="26">
        <f t="shared" si="4364"/>
        <v>0</v>
      </c>
      <c r="N256" s="26">
        <f t="shared" si="4364"/>
        <v>0</v>
      </c>
      <c r="O256" s="26">
        <f t="shared" si="4364"/>
        <v>0</v>
      </c>
      <c r="P256" s="26">
        <f t="shared" si="4364"/>
        <v>0</v>
      </c>
      <c r="Q256" s="29">
        <f t="shared" si="4364"/>
        <v>0</v>
      </c>
      <c r="R256" s="23">
        <f t="shared" si="4364"/>
        <v>0</v>
      </c>
      <c r="S256" s="187">
        <f t="shared" ref="S256" si="4365">IF($B253=$B247,S250+IF($F253&lt;&gt;$G253,(T253+$G255-$G254)/$F253,T253/$F253),IF($F253&lt;&gt;P253,(T253+$G255-$G254)/$F253,T253/$F253))</f>
        <v>0</v>
      </c>
      <c r="T256" s="7">
        <f t="shared" ref="T256:T257" si="4366">SUM(U256:AA256)</f>
        <v>0</v>
      </c>
      <c r="U256" s="26">
        <f t="shared" ref="U256:AA256" si="4367">U253</f>
        <v>0</v>
      </c>
      <c r="V256" s="26">
        <f t="shared" si="4367"/>
        <v>0</v>
      </c>
      <c r="W256" s="26">
        <f t="shared" si="4367"/>
        <v>0</v>
      </c>
      <c r="X256" s="26">
        <f t="shared" si="4367"/>
        <v>0</v>
      </c>
      <c r="Y256" s="113">
        <f t="shared" si="4367"/>
        <v>0</v>
      </c>
      <c r="Z256" s="29">
        <f t="shared" si="4367"/>
        <v>0</v>
      </c>
      <c r="AA256" s="23">
        <f t="shared" si="4367"/>
        <v>0</v>
      </c>
      <c r="AB256" s="187">
        <f t="shared" ref="AB256" si="4368">IF($B253=$B247,AB250+IF($F253&lt;&gt;$G253,(AC253+$G255-$G254)/$F253,AC253/$F253),IF($F253&lt;&gt;Y253,(AC253+$G255-$G254)/$F253,AC253/$F253))</f>
        <v>0</v>
      </c>
      <c r="AC256" s="7">
        <f t="shared" ref="AC256:AC257" si="4369">SUM(AD256:AJ256)</f>
        <v>0</v>
      </c>
      <c r="AD256" s="26">
        <f t="shared" ref="AD256:AJ256" si="4370">AD253</f>
        <v>0</v>
      </c>
      <c r="AE256" s="26">
        <f t="shared" si="4370"/>
        <v>0</v>
      </c>
      <c r="AF256" s="26">
        <f t="shared" si="4370"/>
        <v>0</v>
      </c>
      <c r="AG256" s="26">
        <f t="shared" si="4370"/>
        <v>0</v>
      </c>
      <c r="AH256" s="113">
        <f t="shared" si="4370"/>
        <v>0</v>
      </c>
      <c r="AI256" s="29">
        <f t="shared" si="4370"/>
        <v>0</v>
      </c>
      <c r="AJ256" s="23">
        <f t="shared" si="4370"/>
        <v>0</v>
      </c>
      <c r="AK256" s="187">
        <f t="shared" ref="AK256" si="4371">IF($B253=$B247,AK250+IF($F253&lt;&gt;$G253,(AL253+$G255-$G254)/$F253,AL253/$F253),IF($F253&lt;&gt;AH253,(AL253+$G255-$G254)/$F253,AL253/$F253))</f>
        <v>0</v>
      </c>
      <c r="AL256" s="7">
        <f t="shared" ref="AL256:AL257" si="4372">SUM(AM256:AS256)</f>
        <v>0</v>
      </c>
      <c r="AM256" s="26">
        <f t="shared" ref="AM256:AS256" si="4373">AM253</f>
        <v>0</v>
      </c>
      <c r="AN256" s="26">
        <f t="shared" si="4373"/>
        <v>0</v>
      </c>
      <c r="AO256" s="26">
        <f t="shared" si="4373"/>
        <v>0</v>
      </c>
      <c r="AP256" s="26">
        <f t="shared" si="4373"/>
        <v>0</v>
      </c>
      <c r="AQ256" s="113">
        <f t="shared" si="4373"/>
        <v>0</v>
      </c>
      <c r="AR256" s="29">
        <f t="shared" si="4373"/>
        <v>0</v>
      </c>
      <c r="AS256" s="23">
        <f t="shared" si="4373"/>
        <v>0</v>
      </c>
      <c r="AT256" s="187">
        <f t="shared" ref="AT256" si="4374">IF($B253=$B247,AT250+IF($F253&lt;&gt;$G253,(AU253+$G255-$G254)/$F253,AU253/$F253),IF($F253&lt;&gt;AQ253,(AU253+$G255-$G254)/$F253,AU253/$F253))</f>
        <v>0</v>
      </c>
      <c r="AU256" s="7">
        <f t="shared" ref="AU256:AU257" si="4375">SUM(AV256:BB256)</f>
        <v>0</v>
      </c>
      <c r="AV256" s="6">
        <f t="shared" ref="AV256" si="4376">IF(SUM($AM$9:$AS$9)=SUM($AV$9:$BB$9),AV253,IF(AND(SUM($AV$9:$BB$9)&gt;42,SUM($AV$9:$BB$9)&lt;49),AV253,0))</f>
        <v>0</v>
      </c>
      <c r="AW256" s="6">
        <f t="shared" ref="AW256:BB256" si="4377">IF(SUM($AM$9:$AS$9)=SUM($AV$9:$BB$9),AW253,IF(AND(SUM($AV$9:$BB$9)&gt;42,SUM($AV$9:$BB$9)&lt;49),AW253,0))</f>
        <v>0</v>
      </c>
      <c r="AX256" s="6">
        <f t="shared" si="4377"/>
        <v>0</v>
      </c>
      <c r="AY256" s="6">
        <f t="shared" si="4377"/>
        <v>0</v>
      </c>
      <c r="AZ256" s="26">
        <f t="shared" si="4377"/>
        <v>0</v>
      </c>
      <c r="BA256" s="29">
        <f t="shared" si="4377"/>
        <v>0</v>
      </c>
      <c r="BB256" s="23">
        <f t="shared" si="4377"/>
        <v>0</v>
      </c>
    </row>
    <row r="257" spans="1:54" ht="15.75" customHeight="1" x14ac:dyDescent="0.2">
      <c r="A257" s="1">
        <f t="shared" ref="A257:A258" si="4378">A256</f>
        <v>0</v>
      </c>
      <c r="B257" s="313"/>
      <c r="C257" s="314"/>
      <c r="D257" s="314"/>
      <c r="E257" s="314"/>
      <c r="F257" s="31"/>
      <c r="G257" s="183"/>
      <c r="H257" s="123">
        <f t="shared" ref="H257" si="4379">IF($B253=$B247,H251+F257,$F257)</f>
        <v>0</v>
      </c>
      <c r="I257" s="165">
        <f t="shared" si="4318"/>
        <v>0</v>
      </c>
      <c r="J257" s="141">
        <f t="shared" ref="J257" si="4380">IF($H256=0,0,IF($B247=$B253,IF($H258&gt;0,$H258+J251,K253+J251),IF($H258&gt;0,$H258,K253)))</f>
        <v>0</v>
      </c>
      <c r="K257" s="7">
        <f t="shared" si="4363"/>
        <v>0</v>
      </c>
      <c r="L257" s="6"/>
      <c r="M257" s="6"/>
      <c r="N257" s="6"/>
      <c r="O257" s="6"/>
      <c r="P257" s="26"/>
      <c r="Q257" s="29"/>
      <c r="R257" s="23"/>
      <c r="S257" s="141">
        <f t="shared" ref="S257" si="4381">IF($H256=0,0,IF($B247=$B253,IF($H258&gt;0,$H258+S251,T253+S251),IF($H258&gt;0,$H258,T253)))</f>
        <v>0</v>
      </c>
      <c r="T257" s="7">
        <f t="shared" si="4366"/>
        <v>0</v>
      </c>
      <c r="U257" s="6"/>
      <c r="V257" s="6"/>
      <c r="W257" s="6"/>
      <c r="X257" s="6"/>
      <c r="Y257" s="26"/>
      <c r="Z257" s="29"/>
      <c r="AA257" s="23"/>
      <c r="AB257" s="141">
        <f t="shared" ref="AB257" si="4382">IF($H256=0,0,IF($B247=$B253,IF($H258&gt;0,$H258+AB251,AC253+AB251),IF($H258&gt;0,$H258,AC253)))</f>
        <v>0</v>
      </c>
      <c r="AC257" s="7">
        <f t="shared" si="4369"/>
        <v>0</v>
      </c>
      <c r="AD257" s="6"/>
      <c r="AE257" s="6"/>
      <c r="AF257" s="6"/>
      <c r="AG257" s="6"/>
      <c r="AH257" s="26"/>
      <c r="AI257" s="29"/>
      <c r="AJ257" s="23"/>
      <c r="AK257" s="141">
        <f t="shared" ref="AK257" si="4383">IF($H256=0,0,IF($B247=$B253,IF($H258&gt;0,$H258+AK251,AL253+AK251),IF($H258&gt;0,$H258,AL253)))</f>
        <v>0</v>
      </c>
      <c r="AL257" s="7">
        <f t="shared" si="4372"/>
        <v>0</v>
      </c>
      <c r="AM257" s="6"/>
      <c r="AN257" s="6"/>
      <c r="AO257" s="6"/>
      <c r="AP257" s="6"/>
      <c r="AQ257" s="26"/>
      <c r="AR257" s="29"/>
      <c r="AS257" s="23"/>
      <c r="AT257" s="141">
        <f t="shared" ref="AT257" si="4384">IF($H256=0,0,IF($B247=$B253,IF($H258&gt;0,$H258+AT251,AU253+AT251),IF($H258&gt;0,$H258,AU253)))</f>
        <v>0</v>
      </c>
      <c r="AU257" s="7">
        <f t="shared" si="4375"/>
        <v>0</v>
      </c>
      <c r="AV257" s="6"/>
      <c r="AW257" s="6"/>
      <c r="AX257" s="6"/>
      <c r="AY257" s="6"/>
      <c r="AZ257" s="26"/>
      <c r="BA257" s="29"/>
      <c r="BB257" s="23"/>
    </row>
    <row r="258" spans="1:54" ht="18.75" customHeight="1" thickBot="1" x14ac:dyDescent="0.25">
      <c r="A258" s="1">
        <f t="shared" si="4378"/>
        <v>0</v>
      </c>
      <c r="B258" s="316" t="str">
        <f>IF(B253="",Wydruk!$AE$6,IF(J254=0,Wydruk!$AE$7,IF(AND(G254&lt;G255,B253&lt;&gt;$B259),Wydruk!$AE$13,IF(AND($B253=$B247,$B253&lt;&gt;$B259),IF(OR(OR(J258&lt;4,J258&gt;5),OR(S258&lt;4,S258&gt;5),OR(AB258&lt;4,AB258&gt;5),OR(AK258&lt;4,AK258&gt;5),OR(AND(AT258&lt;4,AT258&gt;0),AT258&gt;5)),Wydruk!$AE$8,Wydruk!$AE$9),IF($B253=$B259,IF($F257&lt;&gt;0,Wydruk!$AE$12,Wydruk!$AE$10),IF(OR(OR(J254&lt;4,J254&gt;5),OR(S254&lt;4,S254&gt;5),OR(AB254&lt;4,AB254&gt;5),OR(AK254&lt;4,AK254&gt;5),OR(AND(AT254&lt;4,AT254&gt;0),AT254&gt;5)),Wydruk!$AE$8,Wydruk!$AE$11))))))</f>
        <v>Uzupełnij liczby godzin tygodniowego planu</v>
      </c>
      <c r="C258" s="317"/>
      <c r="D258" s="317"/>
      <c r="E258" s="317"/>
      <c r="F258" s="203">
        <f>lipiec!F258</f>
        <v>0</v>
      </c>
      <c r="G258" s="204">
        <f>lipiec!G258</f>
        <v>0</v>
      </c>
      <c r="H258" s="205">
        <f t="shared" ref="H258" si="4385">IF(OR($G258=0,$F258=0,$G258="",$F258=""),0,$G258/$F258)</f>
        <v>0</v>
      </c>
      <c r="I258" s="206"/>
      <c r="J258" s="207">
        <f t="shared" ref="J258" si="4386">IF($B247=$B253,IF(L253+L248&gt;0,1,0)+IF(M253+M248&gt;0,1,0)+IF(N253+N248&gt;0,1,0)+IF(O253+O248&gt;0,1,0)+IF(P253+P248&gt;0,1,0)+IF(Q253+Q248&gt;0,1,0)+IF(R253+R248&gt;0,1,0),J254)</f>
        <v>0</v>
      </c>
      <c r="K258" s="208">
        <f t="shared" ref="K258" si="4387">IF(OR($B253=$B259,J258=0,(K254-Q258+O258)&lt;=0),0,(K254-Q258+O258)/J258)</f>
        <v>0</v>
      </c>
      <c r="L258" s="209">
        <f t="shared" ref="L258" si="4388">IF(K258*(7-J255)&lt;=0,0,K258*(7-J255))</f>
        <v>0</v>
      </c>
      <c r="M258" s="308">
        <f t="shared" ref="M258" si="4389">ROUND(IF(OR(K255-K258*(7-J255)+P258&lt;0,$B253=$B259,K258&lt;=0,K255=0),0,IF(K255-K258*(7-J255)+P258&gt;Q258-O258+P258,Q258-O258+P258,K255-K258*(7-J255)+P258)),1)</f>
        <v>0</v>
      </c>
      <c r="N258" s="309"/>
      <c r="O258" s="210">
        <f t="shared" ref="O258" si="4390">IF(OR($B253=$B259,J254=0),0,IF($B253=$B247,J253,$F253))</f>
        <v>0</v>
      </c>
      <c r="P258" s="211">
        <f t="shared" ref="P258" si="4391">IF(OR($B253=$B259,J258=0),0,$G255-$G254)</f>
        <v>0</v>
      </c>
      <c r="Q258" s="212">
        <f t="shared" ref="Q258" si="4392">IF(OR($B253=$B259,J258=0),0,J257)</f>
        <v>0</v>
      </c>
      <c r="R258" s="213">
        <f t="shared" ref="R258" si="4393">IF($B253=$B259,0,K255)</f>
        <v>0</v>
      </c>
      <c r="S258" s="207">
        <f t="shared" ref="S258" si="4394">IF($B247=$B253,IF(U253+U248&gt;0,1,0)+IF(V253+V248&gt;0,1,0)+IF(W253+W248&gt;0,1,0)+IF(X253+X248&gt;0,1,0)+IF(Y253+Y248&gt;0,1,0)+IF(Z253+Z248&gt;0,1,0)+IF(AA253+AA248&gt;0,1,0),S254)</f>
        <v>0</v>
      </c>
      <c r="T258" s="208">
        <f t="shared" ref="T258" si="4395">IF(OR($B253=$B259,S258=0,(T254-Z258+X258)&lt;=0),0,(T254-Z258+X258)/S258)</f>
        <v>0</v>
      </c>
      <c r="U258" s="209">
        <f t="shared" ref="U258" si="4396">IF(T258*(7-S255)&lt;=0,0,T258*(7-S255))</f>
        <v>0</v>
      </c>
      <c r="V258" s="308">
        <f t="shared" ref="V258" si="4397">ROUND(IF(OR(T255-T258*(7-S255)+Y258&lt;0,$B253=$B259,T258&lt;=0,T255=0),0,IF(T255-T258*(7-S255)+Y258&gt;Z258-X258+Y258,Z258-X258+Y258,T255-T258*(7-S255)+Y258)),1)</f>
        <v>0</v>
      </c>
      <c r="W258" s="309"/>
      <c r="X258" s="210">
        <f t="shared" ref="X258" si="4398">IF(OR($B253=$B259,S254=0),0,IF($B253=$B247,S253,$F253))</f>
        <v>0</v>
      </c>
      <c r="Y258" s="211">
        <f t="shared" ref="Y258" si="4399">IF(OR($B253=$B259,S258=0),0,$G255-$G254)</f>
        <v>0</v>
      </c>
      <c r="Z258" s="212">
        <f t="shared" ref="Z258" si="4400">IF(OR($B253=$B259,S258=0),0,S257)</f>
        <v>0</v>
      </c>
      <c r="AA258" s="213">
        <f t="shared" ref="AA258" si="4401">IF($B253=$B259,0,T255)</f>
        <v>0</v>
      </c>
      <c r="AB258" s="207">
        <f t="shared" ref="AB258" si="4402">IF($B247=$B253,IF(AD253+AD248&gt;0,1,0)+IF(AE253+AE248&gt;0,1,0)+IF(AF253+AF248&gt;0,1,0)+IF(AG253+AG248&gt;0,1,0)+IF(AH253+AH248&gt;0,1,0)+IF(AI253+AI248&gt;0,1,0)+IF(AJ253+AJ248&gt;0,1,0),AB254)</f>
        <v>0</v>
      </c>
      <c r="AC258" s="208">
        <f t="shared" ref="AC258" si="4403">IF(OR($B253=$B259,AB258=0,(AC254-AI258+AG258)&lt;=0),0,(AC254-AI258+AG258)/AB258)</f>
        <v>0</v>
      </c>
      <c r="AD258" s="209">
        <f t="shared" ref="AD258" si="4404">IF(AC258*(7-AB255)&lt;=0,0,AC258*(7-AB255))</f>
        <v>0</v>
      </c>
      <c r="AE258" s="308">
        <f t="shared" ref="AE258" si="4405">ROUND(IF(OR(AC255-AC258*(7-AB255)+AH258&lt;0,$B253=$B259,AC258&lt;=0,AC255=0),0,IF(AC255-AC258*(7-AB255)+AH258&gt;AI258-AG258+AH258,AI258-AG258+AH258,AC255-AC258*(7-AB255)+AH258)),1)</f>
        <v>0</v>
      </c>
      <c r="AF258" s="309"/>
      <c r="AG258" s="210">
        <f t="shared" ref="AG258" si="4406">IF(OR($B253=$B259,AB254=0),0,IF($B253=$B247,AB253,$F253))</f>
        <v>0</v>
      </c>
      <c r="AH258" s="211">
        <f t="shared" ref="AH258" si="4407">IF(OR($B253=$B259,AB258=0),0,$G255-$G254)</f>
        <v>0</v>
      </c>
      <c r="AI258" s="212">
        <f t="shared" ref="AI258" si="4408">IF(OR($B253=$B259,AB258=0),0,AB257)</f>
        <v>0</v>
      </c>
      <c r="AJ258" s="213">
        <f t="shared" ref="AJ258" si="4409">IF($B253=$B259,0,AC255)</f>
        <v>0</v>
      </c>
      <c r="AK258" s="207">
        <f t="shared" ref="AK258" si="4410">IF($B247=$B253,IF(AM253+AM248&gt;0,1,0)+IF(AN253+AN248&gt;0,1,0)+IF(AO253+AO248&gt;0,1,0)+IF(AP253+AP248&gt;0,1,0)+IF(AQ253+AQ248&gt;0,1,0)+IF(AR253+AR248&gt;0,1,0)+IF(AS253+AS248&gt;0,1,0),AK254)</f>
        <v>0</v>
      </c>
      <c r="AL258" s="208">
        <f t="shared" ref="AL258" si="4411">IF(OR($B253=$B259,AK258=0,(AL254-AR258+AP258)&lt;=0),0,(AL254-AR258+AP258)/AK258)</f>
        <v>0</v>
      </c>
      <c r="AM258" s="209">
        <f t="shared" ref="AM258" si="4412">IF(AL258*(7-AK255)&lt;=0,0,AL258*(7-AK255))</f>
        <v>0</v>
      </c>
      <c r="AN258" s="308">
        <f t="shared" ref="AN258" si="4413">ROUND(IF(OR(AL255-AL258*(7-AK255)+AQ258&lt;0,$B253=$B259,AL258&lt;=0,AL255=0),0,IF(AL255-AL258*(7-AK255)+AQ258&gt;AR258-AP258+AQ258,AR258-AP258+AQ258,AL255-AL258*(7-AK255)+AQ258)),1)</f>
        <v>0</v>
      </c>
      <c r="AO258" s="309"/>
      <c r="AP258" s="210">
        <f t="shared" ref="AP258" si="4414">IF(OR($B253=$B259,AK254=0),0,IF($B253=$B247,AK253,$F253))</f>
        <v>0</v>
      </c>
      <c r="AQ258" s="211">
        <f t="shared" ref="AQ258" si="4415">IF(OR($B253=$B259,AK258=0),0,$G255-$G254)</f>
        <v>0</v>
      </c>
      <c r="AR258" s="212">
        <f t="shared" ref="AR258" si="4416">IF(OR($B253=$B259,AK258=0),0,AK257)</f>
        <v>0</v>
      </c>
      <c r="AS258" s="213">
        <f t="shared" ref="AS258" si="4417">IF($B253=$B259,0,AL255)</f>
        <v>0</v>
      </c>
      <c r="AT258" s="207">
        <f t="shared" ref="AT258" si="4418">IF($B247=$B253,IF(AV253+AV248&gt;0,1,0)+IF(AW253+AW248&gt;0,1,0)+IF(AX253+AX248&gt;0,1,0)+IF(AY253+AY248&gt;0,1,0)+IF(AZ253+AZ248&gt;0,1,0)+IF(BA253+BA248&gt;0,1,0)+IF(BB253+BB248&gt;0,1,0),AT254)</f>
        <v>0</v>
      </c>
      <c r="AU258" s="208">
        <f t="shared" ref="AU258" si="4419">IF(OR($B253=$B259,AT258=0,(AU254-BA258+AY258)&lt;=0),0,(AU254-BA258+AY258)/AT258)</f>
        <v>0</v>
      </c>
      <c r="AV258" s="209">
        <f t="shared" ref="AV258" si="4420">IF(AU258*(7-AT255)&lt;=0,0,AU258*(7-AT255))</f>
        <v>0</v>
      </c>
      <c r="AW258" s="308">
        <f t="shared" ref="AW258" si="4421">ROUND(IF(OR(AU255-AU258*(7-AT255)+AZ258&lt;0,$B253=$B259,AU258&lt;=0,AU255=0),0,IF(AU255-AU258*(7-AT255)+AZ258&gt;BA258-AY258+AZ258,BA258-AY258+AZ258,AU255-AU258*(7-AT255)+AZ258)),1)</f>
        <v>0</v>
      </c>
      <c r="AX258" s="309"/>
      <c r="AY258" s="210">
        <f t="shared" ref="AY258" si="4422">IF(OR($B253=$B259,AT254=0),0,IF($B253=$B247,AT253,$F253))</f>
        <v>0</v>
      </c>
      <c r="AZ258" s="211">
        <f t="shared" ref="AZ258" si="4423">IF(OR($B253=$B259,AT258=0),0,$G255-$G254)</f>
        <v>0</v>
      </c>
      <c r="BA258" s="212">
        <f t="shared" ref="BA258" si="4424">IF(OR($B253=$B259,AT258=0),0,AT257)</f>
        <v>0</v>
      </c>
      <c r="BB258" s="213">
        <f t="shared" ref="BB258" si="4425">IF($B253=$B259,0,AU255)</f>
        <v>0</v>
      </c>
    </row>
    <row r="259" spans="1:54" ht="15.75" x14ac:dyDescent="0.2">
      <c r="A259" s="1" t="str">
        <f t="shared" ref="A259" si="4426">IF(B259="","1. Niewypełnione",B259)</f>
        <v>1. Niewypełnione</v>
      </c>
      <c r="B259" s="318"/>
      <c r="C259" s="318"/>
      <c r="D259" s="318"/>
      <c r="E259" s="318"/>
      <c r="F259" s="226"/>
      <c r="G259" s="226"/>
      <c r="H259" s="226"/>
      <c r="I259" s="214"/>
      <c r="J259" s="227"/>
      <c r="K259" s="228"/>
      <c r="L259" s="229"/>
      <c r="M259" s="229"/>
      <c r="N259" s="229"/>
      <c r="O259" s="229"/>
      <c r="P259" s="229"/>
      <c r="Q259" s="229"/>
      <c r="R259" s="229"/>
      <c r="S259" s="227"/>
      <c r="T259" s="228"/>
      <c r="U259" s="229"/>
      <c r="V259" s="229"/>
      <c r="W259" s="229"/>
      <c r="X259" s="229"/>
      <c r="Y259" s="229"/>
      <c r="Z259" s="229"/>
      <c r="AA259" s="229"/>
      <c r="AB259" s="227"/>
      <c r="AC259" s="228"/>
      <c r="AD259" s="229"/>
      <c r="AE259" s="229"/>
      <c r="AF259" s="229"/>
      <c r="AG259" s="229"/>
      <c r="AH259" s="229"/>
      <c r="AI259" s="229"/>
      <c r="AJ259" s="229"/>
      <c r="AK259" s="227"/>
      <c r="AL259" s="228"/>
      <c r="AM259" s="229"/>
      <c r="AN259" s="229"/>
      <c r="AO259" s="229"/>
      <c r="AP259" s="229"/>
      <c r="AQ259" s="229"/>
      <c r="AR259" s="229"/>
      <c r="AS259" s="229"/>
      <c r="AT259" s="227"/>
      <c r="AU259" s="228"/>
      <c r="AV259" s="229"/>
      <c r="AW259" s="229"/>
      <c r="AX259" s="229"/>
      <c r="AY259" s="229"/>
      <c r="AZ259" s="229"/>
      <c r="BA259" s="229"/>
      <c r="BB259" s="229"/>
    </row>
    <row r="260" spans="1:54" ht="12.75" hidden="1" customHeight="1" x14ac:dyDescent="0.2">
      <c r="B260" s="215"/>
      <c r="C260" s="215"/>
      <c r="D260" s="216"/>
      <c r="E260" s="230"/>
      <c r="F260" s="217"/>
      <c r="G260" s="218"/>
      <c r="H260" s="224"/>
      <c r="I260" s="219"/>
      <c r="J260" s="231"/>
      <c r="K260" s="219"/>
      <c r="L260" s="232"/>
      <c r="M260" s="232"/>
      <c r="N260" s="232"/>
      <c r="O260" s="232"/>
      <c r="P260" s="232"/>
      <c r="Q260" s="232"/>
      <c r="R260" s="232"/>
      <c r="S260" s="231"/>
      <c r="T260" s="219"/>
      <c r="U260" s="232"/>
      <c r="V260" s="232"/>
      <c r="W260" s="232"/>
      <c r="X260" s="232"/>
      <c r="Y260" s="232"/>
      <c r="Z260" s="232"/>
      <c r="AA260" s="232"/>
      <c r="AB260" s="231"/>
      <c r="AC260" s="219"/>
      <c r="AD260" s="232"/>
      <c r="AE260" s="232"/>
      <c r="AF260" s="232"/>
      <c r="AG260" s="232"/>
      <c r="AH260" s="232"/>
      <c r="AI260" s="232"/>
      <c r="AJ260" s="232"/>
      <c r="AK260" s="231"/>
      <c r="AL260" s="219"/>
      <c r="AM260" s="232"/>
      <c r="AN260" s="232"/>
      <c r="AO260" s="232"/>
      <c r="AP260" s="232"/>
      <c r="AQ260" s="232"/>
      <c r="AR260" s="232"/>
      <c r="AS260" s="232"/>
      <c r="AT260" s="231"/>
      <c r="AU260" s="219"/>
      <c r="AV260" s="232"/>
      <c r="AW260" s="232"/>
      <c r="AX260" s="232"/>
      <c r="AY260" s="232"/>
      <c r="AZ260" s="232"/>
      <c r="BA260" s="232"/>
      <c r="BB260" s="232"/>
    </row>
    <row r="261" spans="1:54" ht="15" hidden="1" customHeight="1" x14ac:dyDescent="0.2">
      <c r="B261" s="220"/>
      <c r="C261" s="221"/>
      <c r="D261" s="222"/>
      <c r="E261" s="218"/>
      <c r="F261" s="56"/>
      <c r="G261" s="223"/>
      <c r="H261" s="224"/>
      <c r="I261" s="219"/>
      <c r="J261" s="233"/>
      <c r="K261" s="232"/>
      <c r="L261" s="232"/>
      <c r="M261" s="232"/>
      <c r="N261" s="232"/>
      <c r="O261" s="232"/>
      <c r="P261" s="232"/>
      <c r="Q261" s="232"/>
      <c r="R261" s="232"/>
      <c r="S261" s="233"/>
      <c r="T261" s="232"/>
      <c r="U261" s="232"/>
      <c r="V261" s="232"/>
      <c r="W261" s="232"/>
      <c r="X261" s="232"/>
      <c r="Y261" s="232"/>
      <c r="Z261" s="232"/>
      <c r="AA261" s="232"/>
      <c r="AB261" s="233"/>
      <c r="AC261" s="232"/>
      <c r="AD261" s="232"/>
      <c r="AE261" s="232"/>
      <c r="AF261" s="232"/>
      <c r="AG261" s="232"/>
      <c r="AH261" s="232"/>
      <c r="AI261" s="232"/>
      <c r="AJ261" s="232"/>
      <c r="AK261" s="233"/>
      <c r="AL261" s="232"/>
      <c r="AM261" s="232"/>
      <c r="AN261" s="232"/>
      <c r="AO261" s="232"/>
      <c r="AP261" s="232"/>
      <c r="AQ261" s="232"/>
      <c r="AR261" s="232"/>
      <c r="AS261" s="232"/>
      <c r="AT261" s="233"/>
      <c r="AU261" s="232"/>
      <c r="AV261" s="232"/>
      <c r="AW261" s="232"/>
      <c r="AX261" s="232"/>
      <c r="AY261" s="232"/>
      <c r="AZ261" s="232"/>
      <c r="BA261" s="232"/>
      <c r="BB261" s="232"/>
    </row>
    <row r="262" spans="1:54" ht="15.75" customHeight="1" x14ac:dyDescent="0.2">
      <c r="A262" s="1" t="str">
        <f t="shared" ref="A262" si="4427">A259</f>
        <v>1. Niewypełnione</v>
      </c>
      <c r="B262" s="319"/>
      <c r="C262" s="322"/>
      <c r="D262" s="322"/>
      <c r="E262" s="322"/>
      <c r="F262" s="234"/>
      <c r="G262" s="234"/>
      <c r="H262" s="235"/>
      <c r="I262" s="219"/>
      <c r="J262" s="236"/>
      <c r="K262" s="237"/>
      <c r="L262" s="238"/>
      <c r="M262" s="238"/>
      <c r="N262" s="238"/>
      <c r="O262" s="238"/>
      <c r="P262" s="238"/>
      <c r="Q262" s="238"/>
      <c r="R262" s="238"/>
      <c r="S262" s="236"/>
      <c r="T262" s="237"/>
      <c r="U262" s="238"/>
      <c r="V262" s="238"/>
      <c r="W262" s="238"/>
      <c r="X262" s="238"/>
      <c r="Y262" s="238"/>
      <c r="Z262" s="238"/>
      <c r="AA262" s="238"/>
      <c r="AB262" s="236"/>
      <c r="AC262" s="237"/>
      <c r="AD262" s="238"/>
      <c r="AE262" s="238"/>
      <c r="AF262" s="238"/>
      <c r="AG262" s="238"/>
      <c r="AH262" s="238"/>
      <c r="AI262" s="238"/>
      <c r="AJ262" s="238"/>
      <c r="AK262" s="236"/>
      <c r="AL262" s="237"/>
      <c r="AM262" s="238"/>
      <c r="AN262" s="238"/>
      <c r="AO262" s="238"/>
      <c r="AP262" s="238"/>
      <c r="AQ262" s="238"/>
      <c r="AR262" s="238"/>
      <c r="AS262" s="238"/>
      <c r="AT262" s="236"/>
      <c r="AU262" s="237"/>
      <c r="AV262" s="238"/>
      <c r="AW262" s="238"/>
      <c r="AX262" s="238"/>
      <c r="AY262" s="238"/>
      <c r="AZ262" s="238"/>
      <c r="BA262" s="238"/>
      <c r="BB262" s="238"/>
    </row>
    <row r="263" spans="1:54" ht="15.75" customHeight="1" x14ac:dyDescent="0.2">
      <c r="A263" s="1" t="str">
        <f t="shared" ref="A263:A264" si="4428">A262</f>
        <v>1. Niewypełnione</v>
      </c>
      <c r="B263" s="319"/>
      <c r="C263" s="322"/>
      <c r="D263" s="322"/>
      <c r="E263" s="322"/>
      <c r="F263" s="234"/>
      <c r="G263" s="234"/>
      <c r="H263" s="239"/>
      <c r="I263" s="219"/>
      <c r="J263" s="240"/>
      <c r="K263" s="237"/>
      <c r="L263" s="238"/>
      <c r="M263" s="238"/>
      <c r="N263" s="238"/>
      <c r="O263" s="238"/>
      <c r="P263" s="238"/>
      <c r="Q263" s="238"/>
      <c r="R263" s="238"/>
      <c r="S263" s="240"/>
      <c r="T263" s="237"/>
      <c r="U263" s="238"/>
      <c r="V263" s="238"/>
      <c r="W263" s="238"/>
      <c r="X263" s="238"/>
      <c r="Y263" s="238"/>
      <c r="Z263" s="238"/>
      <c r="AA263" s="238"/>
      <c r="AB263" s="240"/>
      <c r="AC263" s="237"/>
      <c r="AD263" s="238"/>
      <c r="AE263" s="238"/>
      <c r="AF263" s="238"/>
      <c r="AG263" s="238"/>
      <c r="AH263" s="238"/>
      <c r="AI263" s="238"/>
      <c r="AJ263" s="238"/>
      <c r="AK263" s="240"/>
      <c r="AL263" s="237"/>
      <c r="AM263" s="238"/>
      <c r="AN263" s="238"/>
      <c r="AO263" s="238"/>
      <c r="AP263" s="238"/>
      <c r="AQ263" s="238"/>
      <c r="AR263" s="238"/>
      <c r="AS263" s="238"/>
      <c r="AT263" s="240"/>
      <c r="AU263" s="237"/>
      <c r="AV263" s="238"/>
      <c r="AW263" s="238"/>
      <c r="AX263" s="238"/>
      <c r="AY263" s="238"/>
      <c r="AZ263" s="238"/>
      <c r="BA263" s="238"/>
      <c r="BB263" s="238"/>
    </row>
    <row r="264" spans="1:54" ht="18.75" customHeight="1" x14ac:dyDescent="0.2">
      <c r="A264" s="1" t="str">
        <f t="shared" si="4428"/>
        <v>1. Niewypełnione</v>
      </c>
      <c r="B264" s="315"/>
      <c r="C264" s="315"/>
      <c r="D264" s="315"/>
      <c r="E264" s="315"/>
      <c r="F264" s="241"/>
      <c r="G264" s="242"/>
      <c r="H264" s="225"/>
      <c r="I264" s="224"/>
      <c r="J264" s="243"/>
      <c r="K264" s="244"/>
      <c r="L264" s="219"/>
      <c r="M264" s="310"/>
      <c r="N264" s="310"/>
      <c r="O264" s="239"/>
      <c r="P264" s="219"/>
      <c r="Q264" s="219"/>
      <c r="R264" s="245"/>
      <c r="S264" s="243"/>
      <c r="T264" s="244"/>
      <c r="U264" s="219"/>
      <c r="V264" s="310"/>
      <c r="W264" s="310"/>
      <c r="X264" s="239"/>
      <c r="Y264" s="219"/>
      <c r="Z264" s="219"/>
      <c r="AA264" s="245"/>
      <c r="AB264" s="243"/>
      <c r="AC264" s="244"/>
      <c r="AD264" s="219"/>
      <c r="AE264" s="310"/>
      <c r="AF264" s="310"/>
      <c r="AG264" s="239"/>
      <c r="AH264" s="219"/>
      <c r="AI264" s="219"/>
      <c r="AJ264" s="245"/>
      <c r="AK264" s="243"/>
      <c r="AL264" s="244"/>
      <c r="AM264" s="219"/>
      <c r="AN264" s="310"/>
      <c r="AO264" s="310"/>
      <c r="AP264" s="239"/>
      <c r="AQ264" s="219"/>
      <c r="AR264" s="219"/>
      <c r="AS264" s="245"/>
      <c r="AT264" s="243"/>
      <c r="AU264" s="244"/>
      <c r="AV264" s="219"/>
      <c r="AW264" s="310"/>
      <c r="AX264" s="310"/>
      <c r="AY264" s="239"/>
      <c r="AZ264" s="219"/>
      <c r="BA264" s="219"/>
      <c r="BB264" s="245"/>
    </row>
  </sheetData>
  <sheetProtection password="B0EE" sheet="1" formatCells="0" autoFilter="0"/>
  <autoFilter ref="A12:BB264">
    <filterColumn colId="0" showButton="0">
      <customFilters>
        <customFilter operator="notEqual" val=" "/>
      </customFilters>
    </filterColumn>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autoFilter>
  <mergeCells count="439">
    <mergeCell ref="B259:E259"/>
    <mergeCell ref="B262:B263"/>
    <mergeCell ref="B258:E258"/>
    <mergeCell ref="C262:E263"/>
    <mergeCell ref="B253:E253"/>
    <mergeCell ref="B256:B257"/>
    <mergeCell ref="B252:E252"/>
    <mergeCell ref="C256:E257"/>
    <mergeCell ref="B264:E264"/>
    <mergeCell ref="B238:B239"/>
    <mergeCell ref="B234:E234"/>
    <mergeCell ref="C238:E239"/>
    <mergeCell ref="B229:E229"/>
    <mergeCell ref="B232:B233"/>
    <mergeCell ref="B228:E228"/>
    <mergeCell ref="C232:E233"/>
    <mergeCell ref="B247:E247"/>
    <mergeCell ref="B250:B251"/>
    <mergeCell ref="B246:E246"/>
    <mergeCell ref="C250:E251"/>
    <mergeCell ref="B241:E241"/>
    <mergeCell ref="B244:B245"/>
    <mergeCell ref="B240:E240"/>
    <mergeCell ref="C244:E245"/>
    <mergeCell ref="B223:E223"/>
    <mergeCell ref="B226:B227"/>
    <mergeCell ref="B222:E222"/>
    <mergeCell ref="C226:E227"/>
    <mergeCell ref="B217:E217"/>
    <mergeCell ref="B220:B221"/>
    <mergeCell ref="B216:E216"/>
    <mergeCell ref="C220:E221"/>
    <mergeCell ref="B235:E235"/>
    <mergeCell ref="B214:B215"/>
    <mergeCell ref="B210:E210"/>
    <mergeCell ref="C214:E215"/>
    <mergeCell ref="B205:E205"/>
    <mergeCell ref="B208:B209"/>
    <mergeCell ref="B204:E204"/>
    <mergeCell ref="C208:E209"/>
    <mergeCell ref="M210:N210"/>
    <mergeCell ref="V210:W210"/>
    <mergeCell ref="B199:E199"/>
    <mergeCell ref="B202:B203"/>
    <mergeCell ref="B198:E198"/>
    <mergeCell ref="C202:E203"/>
    <mergeCell ref="B193:E193"/>
    <mergeCell ref="B196:B197"/>
    <mergeCell ref="B192:E192"/>
    <mergeCell ref="C196:E197"/>
    <mergeCell ref="B211:E211"/>
    <mergeCell ref="B178:B179"/>
    <mergeCell ref="B174:E174"/>
    <mergeCell ref="C178:E179"/>
    <mergeCell ref="B169:E169"/>
    <mergeCell ref="B172:B173"/>
    <mergeCell ref="B168:E168"/>
    <mergeCell ref="C172:E173"/>
    <mergeCell ref="B187:E187"/>
    <mergeCell ref="B190:B191"/>
    <mergeCell ref="B186:E186"/>
    <mergeCell ref="C190:E191"/>
    <mergeCell ref="B181:E181"/>
    <mergeCell ref="B184:B185"/>
    <mergeCell ref="B180:E180"/>
    <mergeCell ref="C184:E185"/>
    <mergeCell ref="B163:E163"/>
    <mergeCell ref="B166:B167"/>
    <mergeCell ref="B162:E162"/>
    <mergeCell ref="C166:E167"/>
    <mergeCell ref="B157:E157"/>
    <mergeCell ref="B160:B161"/>
    <mergeCell ref="B156:E156"/>
    <mergeCell ref="C160:E161"/>
    <mergeCell ref="B175:E175"/>
    <mergeCell ref="B154:B155"/>
    <mergeCell ref="B150:E150"/>
    <mergeCell ref="C154:E155"/>
    <mergeCell ref="B145:E145"/>
    <mergeCell ref="B148:B149"/>
    <mergeCell ref="B144:E144"/>
    <mergeCell ref="C148:E149"/>
    <mergeCell ref="M150:N150"/>
    <mergeCell ref="M132:N132"/>
    <mergeCell ref="B139:E139"/>
    <mergeCell ref="B142:B143"/>
    <mergeCell ref="B138:E138"/>
    <mergeCell ref="C142:E143"/>
    <mergeCell ref="B133:E133"/>
    <mergeCell ref="B136:B137"/>
    <mergeCell ref="B132:E132"/>
    <mergeCell ref="C136:E137"/>
    <mergeCell ref="B151:E151"/>
    <mergeCell ref="AN120:AO120"/>
    <mergeCell ref="AW120:AX120"/>
    <mergeCell ref="M126:N126"/>
    <mergeCell ref="M108:N108"/>
    <mergeCell ref="V108:W108"/>
    <mergeCell ref="AE108:AF108"/>
    <mergeCell ref="AN108:AO108"/>
    <mergeCell ref="AW108:AX108"/>
    <mergeCell ref="V126:W126"/>
    <mergeCell ref="AE126:AF126"/>
    <mergeCell ref="AN126:AO126"/>
    <mergeCell ref="AW126:AX126"/>
    <mergeCell ref="B127:E127"/>
    <mergeCell ref="B130:B131"/>
    <mergeCell ref="B126:E126"/>
    <mergeCell ref="B121:E121"/>
    <mergeCell ref="B124:B125"/>
    <mergeCell ref="B120:E120"/>
    <mergeCell ref="M120:N120"/>
    <mergeCell ref="V120:W120"/>
    <mergeCell ref="AE120:AF120"/>
    <mergeCell ref="C124:E125"/>
    <mergeCell ref="C130:E131"/>
    <mergeCell ref="AN96:AO96"/>
    <mergeCell ref="AW96:AX96"/>
    <mergeCell ref="M102:N102"/>
    <mergeCell ref="V102:W102"/>
    <mergeCell ref="AE102:AF102"/>
    <mergeCell ref="AN102:AO102"/>
    <mergeCell ref="AW102:AX102"/>
    <mergeCell ref="B115:E115"/>
    <mergeCell ref="B118:B119"/>
    <mergeCell ref="B114:E114"/>
    <mergeCell ref="B109:E109"/>
    <mergeCell ref="B112:B113"/>
    <mergeCell ref="B108:E108"/>
    <mergeCell ref="M114:N114"/>
    <mergeCell ref="V114:W114"/>
    <mergeCell ref="AE114:AF114"/>
    <mergeCell ref="AN114:AO114"/>
    <mergeCell ref="AW114:AX114"/>
    <mergeCell ref="C100:E101"/>
    <mergeCell ref="C106:E107"/>
    <mergeCell ref="C112:E113"/>
    <mergeCell ref="C118:E119"/>
    <mergeCell ref="B103:E103"/>
    <mergeCell ref="B106:B107"/>
    <mergeCell ref="B102:E102"/>
    <mergeCell ref="B97:E97"/>
    <mergeCell ref="B100:B101"/>
    <mergeCell ref="B96:E96"/>
    <mergeCell ref="M96:N96"/>
    <mergeCell ref="V96:W96"/>
    <mergeCell ref="AE96:AF96"/>
    <mergeCell ref="B94:B95"/>
    <mergeCell ref="B90:E90"/>
    <mergeCell ref="B85:E85"/>
    <mergeCell ref="B88:B89"/>
    <mergeCell ref="B84:E84"/>
    <mergeCell ref="M84:N84"/>
    <mergeCell ref="V84:W84"/>
    <mergeCell ref="AE84:AF84"/>
    <mergeCell ref="AN84:AO84"/>
    <mergeCell ref="M90:N90"/>
    <mergeCell ref="C88:E89"/>
    <mergeCell ref="C94:E95"/>
    <mergeCell ref="M78:N78"/>
    <mergeCell ref="V78:W78"/>
    <mergeCell ref="AE78:AF78"/>
    <mergeCell ref="AN78:AO78"/>
    <mergeCell ref="AW78:AX78"/>
    <mergeCell ref="B91:E91"/>
    <mergeCell ref="M72:N72"/>
    <mergeCell ref="V72:W72"/>
    <mergeCell ref="AE72:AF72"/>
    <mergeCell ref="AN72:AO72"/>
    <mergeCell ref="AW72:AX72"/>
    <mergeCell ref="V90:W90"/>
    <mergeCell ref="AE90:AF90"/>
    <mergeCell ref="AN90:AO90"/>
    <mergeCell ref="AW90:AX90"/>
    <mergeCell ref="AW84:AX84"/>
    <mergeCell ref="C76:E77"/>
    <mergeCell ref="C82:E83"/>
    <mergeCell ref="B70:B71"/>
    <mergeCell ref="B66:E66"/>
    <mergeCell ref="B61:E61"/>
    <mergeCell ref="B64:B65"/>
    <mergeCell ref="B60:E60"/>
    <mergeCell ref="B79:E79"/>
    <mergeCell ref="B82:B83"/>
    <mergeCell ref="B78:E78"/>
    <mergeCell ref="B73:E73"/>
    <mergeCell ref="B76:B77"/>
    <mergeCell ref="B72:E72"/>
    <mergeCell ref="C64:E65"/>
    <mergeCell ref="C70:E71"/>
    <mergeCell ref="B67:E67"/>
    <mergeCell ref="V54:W54"/>
    <mergeCell ref="AE54:AF54"/>
    <mergeCell ref="AN54:AO54"/>
    <mergeCell ref="AW54:AX54"/>
    <mergeCell ref="M60:N60"/>
    <mergeCell ref="V60:W60"/>
    <mergeCell ref="AE60:AF60"/>
    <mergeCell ref="AN60:AO60"/>
    <mergeCell ref="AW60:AX60"/>
    <mergeCell ref="M66:N66"/>
    <mergeCell ref="V66:W66"/>
    <mergeCell ref="AE66:AF66"/>
    <mergeCell ref="AN66:AO66"/>
    <mergeCell ref="AW66:AX66"/>
    <mergeCell ref="C58:E59"/>
    <mergeCell ref="AN42:AO42"/>
    <mergeCell ref="AW42:AX42"/>
    <mergeCell ref="B55:E55"/>
    <mergeCell ref="B58:B59"/>
    <mergeCell ref="B54:E54"/>
    <mergeCell ref="B49:E49"/>
    <mergeCell ref="B52:B53"/>
    <mergeCell ref="B48:E48"/>
    <mergeCell ref="M48:N48"/>
    <mergeCell ref="V48:W48"/>
    <mergeCell ref="AE48:AF48"/>
    <mergeCell ref="AN48:AO48"/>
    <mergeCell ref="AW48:AX48"/>
    <mergeCell ref="M54:N54"/>
    <mergeCell ref="C46:E47"/>
    <mergeCell ref="C52:E53"/>
    <mergeCell ref="B43:E43"/>
    <mergeCell ref="B46:B47"/>
    <mergeCell ref="B42:E42"/>
    <mergeCell ref="B37:E37"/>
    <mergeCell ref="B40:B41"/>
    <mergeCell ref="B36:E36"/>
    <mergeCell ref="M42:N42"/>
    <mergeCell ref="V42:W42"/>
    <mergeCell ref="AE42:AF42"/>
    <mergeCell ref="C40:E41"/>
    <mergeCell ref="B19:E19"/>
    <mergeCell ref="B22:B23"/>
    <mergeCell ref="B24:E24"/>
    <mergeCell ref="B31:E31"/>
    <mergeCell ref="B34:B35"/>
    <mergeCell ref="B30:E30"/>
    <mergeCell ref="C22:E23"/>
    <mergeCell ref="C28:E29"/>
    <mergeCell ref="B25:E25"/>
    <mergeCell ref="B28:B29"/>
    <mergeCell ref="C34:E35"/>
    <mergeCell ref="B18:E18"/>
    <mergeCell ref="X2:X7"/>
    <mergeCell ref="Y2:Y7"/>
    <mergeCell ref="Z2:Z7"/>
    <mergeCell ref="B1:B8"/>
    <mergeCell ref="F1:G1"/>
    <mergeCell ref="AJ2:AJ7"/>
    <mergeCell ref="I1:I8"/>
    <mergeCell ref="J1:J8"/>
    <mergeCell ref="K1:R1"/>
    <mergeCell ref="F2:G8"/>
    <mergeCell ref="C16:E17"/>
    <mergeCell ref="P2:P7"/>
    <mergeCell ref="Q2:Q7"/>
    <mergeCell ref="S1:S8"/>
    <mergeCell ref="T1:AA1"/>
    <mergeCell ref="C5:D5"/>
    <mergeCell ref="C6:D6"/>
    <mergeCell ref="C1:E2"/>
    <mergeCell ref="C3:D3"/>
    <mergeCell ref="N2:N7"/>
    <mergeCell ref="B16:B17"/>
    <mergeCell ref="AK1:AK8"/>
    <mergeCell ref="AL1:AS1"/>
    <mergeCell ref="T2:T8"/>
    <mergeCell ref="U2:U7"/>
    <mergeCell ref="V2:V7"/>
    <mergeCell ref="W2:W7"/>
    <mergeCell ref="K2:K8"/>
    <mergeCell ref="L2:L7"/>
    <mergeCell ref="M2:M7"/>
    <mergeCell ref="AN2:AN7"/>
    <mergeCell ref="AH2:AH7"/>
    <mergeCell ref="AI2:AI7"/>
    <mergeCell ref="AB1:AB8"/>
    <mergeCell ref="AC1:AJ1"/>
    <mergeCell ref="AA2:AA7"/>
    <mergeCell ref="AC2:AC8"/>
    <mergeCell ref="AD2:AD7"/>
    <mergeCell ref="R2:R7"/>
    <mergeCell ref="C4:D4"/>
    <mergeCell ref="AW36:AX36"/>
    <mergeCell ref="AY2:AY7"/>
    <mergeCell ref="AT1:AT8"/>
    <mergeCell ref="AU1:BB1"/>
    <mergeCell ref="AZ2:AZ7"/>
    <mergeCell ref="BA2:BA7"/>
    <mergeCell ref="BB2:BB7"/>
    <mergeCell ref="A12:BB12"/>
    <mergeCell ref="C7:E8"/>
    <mergeCell ref="AR2:AR7"/>
    <mergeCell ref="AS2:AS7"/>
    <mergeCell ref="AU2:AU8"/>
    <mergeCell ref="AV2:AV7"/>
    <mergeCell ref="AW2:AW7"/>
    <mergeCell ref="AX2:AX7"/>
    <mergeCell ref="AL2:AL8"/>
    <mergeCell ref="AM2:AM7"/>
    <mergeCell ref="B13:E13"/>
    <mergeCell ref="AO2:AO7"/>
    <mergeCell ref="AP2:AP7"/>
    <mergeCell ref="AQ2:AQ7"/>
    <mergeCell ref="AE2:AE7"/>
    <mergeCell ref="AF2:AF7"/>
    <mergeCell ref="AG2:AG7"/>
    <mergeCell ref="V156:W156"/>
    <mergeCell ref="AE156:AF156"/>
    <mergeCell ref="AN156:AO156"/>
    <mergeCell ref="AW156:AX156"/>
    <mergeCell ref="O2:O7"/>
    <mergeCell ref="M24:N24"/>
    <mergeCell ref="V24:W24"/>
    <mergeCell ref="AE24:AF24"/>
    <mergeCell ref="AN24:AO24"/>
    <mergeCell ref="AW24:AX24"/>
    <mergeCell ref="M18:N18"/>
    <mergeCell ref="V18:W18"/>
    <mergeCell ref="AE18:AF18"/>
    <mergeCell ref="AN18:AO18"/>
    <mergeCell ref="AW18:AX18"/>
    <mergeCell ref="M30:N30"/>
    <mergeCell ref="V30:W30"/>
    <mergeCell ref="AE30:AF30"/>
    <mergeCell ref="AN30:AO30"/>
    <mergeCell ref="AW30:AX30"/>
    <mergeCell ref="M36:N36"/>
    <mergeCell ref="V36:W36"/>
    <mergeCell ref="AE36:AF36"/>
    <mergeCell ref="AN36:AO36"/>
    <mergeCell ref="M174:N174"/>
    <mergeCell ref="V174:W174"/>
    <mergeCell ref="AE174:AF174"/>
    <mergeCell ref="AN174:AO174"/>
    <mergeCell ref="AW174:AX174"/>
    <mergeCell ref="V150:W150"/>
    <mergeCell ref="AE150:AF150"/>
    <mergeCell ref="AN150:AO150"/>
    <mergeCell ref="V132:W132"/>
    <mergeCell ref="AE132:AF132"/>
    <mergeCell ref="AN132:AO132"/>
    <mergeCell ref="AW132:AX132"/>
    <mergeCell ref="M138:N138"/>
    <mergeCell ref="V138:W138"/>
    <mergeCell ref="AE138:AF138"/>
    <mergeCell ref="AN138:AO138"/>
    <mergeCell ref="AW138:AX138"/>
    <mergeCell ref="M144:N144"/>
    <mergeCell ref="V144:W144"/>
    <mergeCell ref="AE144:AF144"/>
    <mergeCell ref="AN144:AO144"/>
    <mergeCell ref="AW144:AX144"/>
    <mergeCell ref="AW150:AX150"/>
    <mergeCell ref="M156:N156"/>
    <mergeCell ref="M162:N162"/>
    <mergeCell ref="V162:W162"/>
    <mergeCell ref="AE162:AF162"/>
    <mergeCell ref="AN162:AO162"/>
    <mergeCell ref="AW162:AX162"/>
    <mergeCell ref="M168:N168"/>
    <mergeCell ref="V168:W168"/>
    <mergeCell ref="AE168:AF168"/>
    <mergeCell ref="AN168:AO168"/>
    <mergeCell ref="AW168:AX168"/>
    <mergeCell ref="M198:N198"/>
    <mergeCell ref="V198:W198"/>
    <mergeCell ref="AE198:AF198"/>
    <mergeCell ref="AN198:AO198"/>
    <mergeCell ref="AW198:AX198"/>
    <mergeCell ref="M204:N204"/>
    <mergeCell ref="V204:W204"/>
    <mergeCell ref="AE204:AF204"/>
    <mergeCell ref="AN204:AO204"/>
    <mergeCell ref="AW204:AX204"/>
    <mergeCell ref="AW180:AX180"/>
    <mergeCell ref="M186:N186"/>
    <mergeCell ref="V186:W186"/>
    <mergeCell ref="AE186:AF186"/>
    <mergeCell ref="AN186:AO186"/>
    <mergeCell ref="AW186:AX186"/>
    <mergeCell ref="M192:N192"/>
    <mergeCell ref="V192:W192"/>
    <mergeCell ref="AE192:AF192"/>
    <mergeCell ref="AN192:AO192"/>
    <mergeCell ref="AW192:AX192"/>
    <mergeCell ref="M180:N180"/>
    <mergeCell ref="V180:W180"/>
    <mergeCell ref="AE180:AF180"/>
    <mergeCell ref="AN180:AO180"/>
    <mergeCell ref="M228:N228"/>
    <mergeCell ref="V228:W228"/>
    <mergeCell ref="AE228:AF228"/>
    <mergeCell ref="AN228:AO228"/>
    <mergeCell ref="AW228:AX228"/>
    <mergeCell ref="M234:N234"/>
    <mergeCell ref="V234:W234"/>
    <mergeCell ref="AE234:AF234"/>
    <mergeCell ref="AN234:AO234"/>
    <mergeCell ref="AW234:AX234"/>
    <mergeCell ref="AW210:AX210"/>
    <mergeCell ref="M216:N216"/>
    <mergeCell ref="V216:W216"/>
    <mergeCell ref="AE216:AF216"/>
    <mergeCell ref="AN216:AO216"/>
    <mergeCell ref="AW216:AX216"/>
    <mergeCell ref="M222:N222"/>
    <mergeCell ref="V222:W222"/>
    <mergeCell ref="AE222:AF222"/>
    <mergeCell ref="AN222:AO222"/>
    <mergeCell ref="AW222:AX222"/>
    <mergeCell ref="AE210:AF210"/>
    <mergeCell ref="AN210:AO210"/>
    <mergeCell ref="M258:N258"/>
    <mergeCell ref="V258:W258"/>
    <mergeCell ref="AE258:AF258"/>
    <mergeCell ref="AN258:AO258"/>
    <mergeCell ref="AW258:AX258"/>
    <mergeCell ref="M264:N264"/>
    <mergeCell ref="V264:W264"/>
    <mergeCell ref="AE264:AF264"/>
    <mergeCell ref="AN264:AO264"/>
    <mergeCell ref="AW264:AX264"/>
    <mergeCell ref="AW240:AX240"/>
    <mergeCell ref="M246:N246"/>
    <mergeCell ref="V246:W246"/>
    <mergeCell ref="AE246:AF246"/>
    <mergeCell ref="AN246:AO246"/>
    <mergeCell ref="AW246:AX246"/>
    <mergeCell ref="M252:N252"/>
    <mergeCell ref="V252:W252"/>
    <mergeCell ref="AE252:AF252"/>
    <mergeCell ref="AN252:AO252"/>
    <mergeCell ref="AW252:AX252"/>
    <mergeCell ref="V240:W240"/>
    <mergeCell ref="AE240:AF240"/>
    <mergeCell ref="AN240:AO240"/>
    <mergeCell ref="M240:N240"/>
  </mergeCells>
  <conditionalFormatting sqref="B24:E24">
    <cfRule type="notContainsBlanks" dxfId="9" priority="25">
      <formula>LEN(TRIM(B24))&gt;0</formula>
    </cfRule>
  </conditionalFormatting>
  <conditionalFormatting sqref="B30:E30 B36:E36 B42:E42 B48:E48 B54:E54 B60:E60 B66:E66 B72:E72 B78:E78 B84:E84 B90:E90 B96:E96 B102:E102 B108:E108 B114:E114 B120:E120 B126:E126 B132:E132 B138:E138 B144:E144 B150:E150 B156:E156 B162:E162 B168:E168 B174:E174 B180:E180 B186:E186 B192:E192 B198:E198 B204:E204 B210:E210 B216:E216 B222:E222 B228:E228 B234:E234 B240:E240 B246:E246 B252:E252 B258:E258 B264:E264">
    <cfRule type="notContainsBlanks" dxfId="8" priority="5">
      <formula>LEN(TRIM(B30))&gt;0</formula>
    </cfRule>
  </conditionalFormatting>
  <dataValidations xWindow="1093" yWindow="597" count="34">
    <dataValidation allowBlank="1" showErrorMessage="1" promptTitle="KOREKTA GODZIN NOCNYCH" prompt="Wypełniać, jeśli wystapiła róznica między licbą godzin podaną w poprzednim miesięcznym wykazie a faktycną ich realizacją_x000a_- wpisać liczbę godzin korygujacych np. -3 " sqref="G16"/>
    <dataValidation allowBlank="1" showErrorMessage="1" promptTitle="KOREKTA GODZIN ZASTĘPSTW" prompt="Wypełniać, jeśli wystapiła róznica między licbą godzin podaną w poprzednim miesięcznym wykazie a faktycną ich realizacją_x000a_- wpisać liczbę godzin korygujacych np. -3 " sqref="G17"/>
    <dataValidation allowBlank="1" promptTitle="GODZINY NOCNE" prompt="Wpisać liczbę godzin nocnych przepracowanych w okresie rozliczeniowym art. 42b KN_x000a_" sqref="F16"/>
    <dataValidation allowBlank="1" promptTitle="KOREKTA GODZIN PLANOWANYCH" prompt="Wypełniać, jeśli wystapiła róznica między licbą godzin podaną w poprzednim miesięcznym wykazie a faktycną ich realizacją_x000a_- wpisać liczbę godzin korygujacych np. -3 _x000a_" sqref="F17"/>
    <dataValidation allowBlank="1" showInputMessage="1" promptTitle="GODZINY NOCNE" prompt="Wpisać liczbę godzin nocnych przepracowanych w okresie rozliczeniowym art. 42b KN_x000a_" sqref="F22 F28 F34 F40 F46 F52 F58 F64 F70 F76 F82 F88 F94 F100 F106 F112 F118 F124 F130 F136 F142 F148 F154 F160 F166 F172 F178 F184 F190 F196 F202 F208 F214 F220 F226 F232 F238 F244 F250 F256 F262"/>
    <dataValidation allowBlank="1" showInputMessage="1" showErrorMessage="1" promptTitle="KOREKTA GODZIN NOCNYCH" prompt="Wypełniać, jeśli wystapiła róznica między licbą godzin podaną w poprzednim miesięcznym wykazie a faktycną ich realizacją_x000a_- wpisać liczbę godzin korygujacych np. -3 " sqref="G22 G28 G34 G40 G46 G52 G58 G64 G70 G76 G82 G88 G94 G100 G106 G112 G118 G124 G130 G136 G142 G148 G154 G160 G166 G172 G178 G184 G190 G196 G202 G208 G214 G220 G226 G232 G238 G244 G250 G256 G262"/>
    <dataValidation allowBlank="1" showInputMessage="1" promptTitle="KOREKTA GODZIN PLANOWANYCH" prompt="Wypełniać, jeśli wystapiła róznica między licbą godzin podaną w poprzednim miesięcznym wykazie a faktycną ich realizacją_x000a_- wpisać liczbę godzin korygujacych np. -3 _x000a_" sqref="F23 F29 F35 F41 F47 F53 F59 F65 F71 F77 F83 F89 F95 F101 F107 F113 F119 F125 F131 F137 F143 F149 F155 F161 F167 F173 F179 F185 F191 F197 F203 F209 F215 F221 F227 F233 F239 F245 F251 F257 F263"/>
    <dataValidation allowBlank="1" showInputMessage="1" showErrorMessage="1" promptTitle="KOREKTA GODZIN ZASTĘPSTW" prompt="Wypełniać, jeśli wystapiła róznica między licbą godzin podaną w poprzednim miesięcznym wykazie a faktycną ich realizacją_x000a_- wpisać liczbę godzin korygujacych np. -3 " sqref="G23 G29 G35 G41 G47 G53 G59 G65 G71 G77 G83 G89 G95 G101 G107 G113 G119 G125 G131 G137 G143 G149 G155 G161 G167 G173 G179 G185 G191 G197 G203 G209 G215 G221 G227 G233 G239 G245 G251 G257 G263"/>
    <dataValidation type="decimal" allowBlank="1" showInputMessage="1" showErrorMessage="1" errorTitle="BŁĄD" error="Nieprawidłowa liczba godzin zastępstw na dany dzień" sqref="U17:AA17 L17:R17 AD17:AJ17 AM17:AS17 AV17:BB17 U23:AA23 L23:R23 AD23:AJ23 AM23:AS23 AV23:BB23 U29:AA29 U35:AA35 U41:AA41 U47:AA47 U53:AA53 U59:AA59 U65:AA65 U71:AA71 U77:AA77 U83:AA83 U89:AA89 U95:AA95 U101:AA101 U107:AA107 U113:AA113 U119:AA119 U125:AA125 U131:AA131 U137:AA137 U143:AA143 U149:AA149 U155:AA155 U161:AA161 U167:AA167 U173:AA173 U179:AA179 U185:AA185 U191:AA191 U197:AA197 U203:AA203 U209:AA209 U215:AA215 U221:AA221 U227:AA227 U233:AA233 U239:AA239 U245:AA245 U251:AA251 U257:AA257 U263:AA263 L29:R29 L35:R35 L41:R41 L47:R47 L53:R53 L59:R59 L65:R65 L71:R71 L77:R77 L83:R83 L89:R89 L95:R95 L101:R101 L107:R107 L113:R113 L119:R119 L125:R125 L131:R131 L137:R137 L143:R143 L149:R149 L155:R155 L161:R161 L167:R167 L173:R173 L179:R179 L185:R185 L191:R191 L197:R197 L203:R203 L209:R209 L215:R215 L221:R221 L227:R227 L233:R233 L239:R239 L245:R245 L251:R251 L257:R257 L263:R263 AD29:AJ29 AD35:AJ35 AD41:AJ41 AD47:AJ47 AD53:AJ53 AD59:AJ59 AD65:AJ65 AD71:AJ71 AD77:AJ77 AD83:AJ83 AD89:AJ89 AD95:AJ95 AD101:AJ101 AD107:AJ107 AD113:AJ113 AD119:AJ119 AD125:AJ125 AD131:AJ131 AD137:AJ137 AD143:AJ143 AD149:AJ149 AD155:AJ155 AD161:AJ161 AD167:AJ167 AD173:AJ173 AD179:AJ179 AD185:AJ185 AD191:AJ191 AD197:AJ197 AD203:AJ203 AD209:AJ209 AD215:AJ215 AD221:AJ221 AD227:AJ227 AD233:AJ233 AD239:AJ239 AD245:AJ245 AD251:AJ251 AD257:AJ257 AD263:AJ263 AM29:AS29 AM35:AS35 AM41:AS41 AM47:AS47 AM53:AS53 AM59:AS59 AM65:AS65 AM71:AS71 AM77:AS77 AM83:AS83 AM89:AS89 AM95:AS95 AM101:AS101 AM107:AS107 AM113:AS113 AM119:AS119 AM125:AS125 AM131:AS131 AM137:AS137 AM143:AS143 AM149:AS149 AM155:AS155 AM161:AS161 AM167:AS167 AM173:AS173 AM179:AS179 AM185:AS185 AM191:AS191 AM197:AS197 AM203:AS203 AM209:AS209 AM215:AS215 AM221:AS221 AM227:AS227 AM233:AS233 AM239:AS239 AM245:AS245 AM251:AS251 AM257:AS257 AM263:AS263 AV29:BB29 AV35:BB35 AV41:BB41 AV47:BB47 AV53:BB53 AV59:BB59 AV65:BB65 AV71:BB71 AV77:BB77 AV83:BB83 AV89:BB89 AV95:BB95 AV101:BB101 AV107:BB107 AV113:BB113 AV119:BB119 AV125:BB125 AV131:BB131 AV137:BB137 AV143:BB143 AV149:BB149 AV155:BB155 AV161:BB161 AV167:BB167 AV173:BB173 AV179:BB179 AV185:BB185 AV191:BB191 AV197:BB197 AV203:BB203 AV209:BB209 AV215:BB215 AV221:BB221 AV227:BB227 AV233:BB233 AV239:BB239 AV245:BB245 AV251:BB251 AV257:BB257 AV263:BB263">
      <formula1>0</formula1>
      <formula2>9</formula2>
    </dataValidation>
    <dataValidation type="decimal" showErrorMessage="1" errorTitle="BŁĄD" error="Liczba zrealizowanych godzin musi być w zakresie od 1 do wartości godzin zaplanowanych._x000a_W przypadku usprawiedliwionej nieobecności nauczyciela należy usunąć zawartość komórki przez użycie &quot;Delete&quot; lub wpisanie 0." sqref="U16:AA16 AV16:BB16 AD16:AJ16 AM16:AS16 L16:R16 U22:AA22 AV22:BB22 AD22:AJ22 AM22:AS22 L22:R22 U28:AA28 U34:AA34 U40:AA40 U46:AA46 U52:AA52 U58:AA58 U64:AA64 U70:AA70 U76:AA76 U82:AA82 U88:AA88 U94:AA94 U100:AA100 U106:AA106 U112:AA112 U118:AA118 U124:AA124 U130:AA130 U136:AA136 U142:AA142 U148:AA148 U154:AA154 U160:AA160 U166:AA166 U172:AA172 U178:AA178 U184:AA184 U190:AA190 U196:AA196 U202:AA202 U208:AA208 U214:AA214 U220:AA220 U226:AA226 U232:AA232 U238:AA238 U244:AA244 U250:AA250 U256:AA256 U262:AA262 AV28:BB28 AV34:BB34 AV40:BB40 AV46:BB46 AV52:BB52 AV58:BB58 AV64:BB64 AV70:BB70 AV76:BB76 AV82:BB82 AV88:BB88 AV94:BB94 AV100:BB100 AV106:BB106 AV112:BB112 AV118:BB118 AV124:BB124 AV130:BB130 AV136:BB136 AV142:BB142 AV148:BB148 AV154:BB154 AV160:BB160 AV166:BB166 AV172:BB172 AV178:BB178 AV184:BB184 AV190:BB190 AV196:BB196 AV202:BB202 AV208:BB208 AV214:BB214 AV220:BB220 AV226:BB226 AV232:BB232 AV238:BB238 AV244:BB244 AV250:BB250 AV256:BB256 AV262:BB262 AD28:AJ28 AD34:AJ34 AD40:AJ40 AD46:AJ46 AD52:AJ52 AD58:AJ58 AD64:AJ64 AD70:AJ70 AD76:AJ76 AD82:AJ82 AD88:AJ88 AD94:AJ94 AD100:AJ100 AD106:AJ106 AD112:AJ112 AD118:AJ118 AD124:AJ124 AD130:AJ130 AD136:AJ136 AD142:AJ142 AD148:AJ148 AD154:AJ154 AD160:AJ160 AD166:AJ166 AD172:AJ172 AD178:AJ178 AD184:AJ184 AD190:AJ190 AD196:AJ196 AD202:AJ202 AD208:AJ208 AD214:AJ214 AD220:AJ220 AD226:AJ226 AD232:AJ232 AD238:AJ238 AD244:AJ244 AD250:AJ250 AD256:AJ256 AD262:AJ262 AM28:AS28 AM34:AS34 AM40:AS40 AM46:AS46 AM52:AS52 AM58:AS58 AM64:AS64 AM70:AS70 AM76:AS76 AM82:AS82 AM88:AS88 AM94:AS94 AM100:AS100 AM106:AS106 AM112:AS112 AM118:AS118 AM124:AS124 AM130:AS130 AM136:AS136 AM142:AS142 AM148:AS148 AM154:AS154 AM160:AS160 AM166:AS166 AM172:AS172 AM178:AS178 AM184:AS184 AM190:AS190 AM196:AS196 AM202:AS202 AM208:AS208 AM214:AS214 AM220:AS220 AM226:AS226 AM232:AS232 AM238:AS238 AM244:AS244 AM250:AS250 AM256:AS256 AM262:AS262 L28:R28 L34:R34 L40:R40 L46:R46 L52:R52 L58:R58 L64:R64 L70:R70 L76:R76 L82:R82 L88:R88 L94:R94 L100:R100 L106:R106 L112:R112 L118:R118 L124:R124 L130:R130 L136:R136 L142:R142 L148:R148 L154:R154 L160:R160 L166:R166 L172:R172 L178:R178 L184:R184 L190:R190 L196:R196 L202:R202 L208:R208 L214:R214 L220:R220 L226:R226 L232:R232 L238:R238 L244:R244 L250:R250 L256:R256 L262:R262">
      <formula1>0</formula1>
      <formula2>L13</formula2>
    </dataValidation>
    <dataValidation type="decimal" allowBlank="1" showErrorMessage="1" errorTitle="Błąd" error="Nieprawidłowa liczba godzin planowanych na dany dzień" sqref="AM13:AS13 L13:R13 U13:AA13 AD13:AJ13 AV13:BB13 AM19:AS19 L19:R19 U19:AA19 AD19:AJ19 AV19:BB19 AM25:AS25 AM31:AS31 AM37:AS37 AM43:AS43 AM49:AS49 AM55:AS55 AM61:AS61 AM67:AS67 AM73:AS73 AM79:AS79 AM85:AS85 AM91:AS91 AM97:AS97 AM103:AS103 AM109:AS109 AM115:AS115 AM121:AS121 AM127:AS127 AM133:AS133 AM139:AS139 AM145:AS145 AM151:AS151 AM157:AS157 AM163:AS163 AM169:AS169 AM175:AS175 AM181:AS181 AM187:AS187 AM193:AS193 AM199:AS199 AM205:AS205 AM211:AS211 AM217:AS217 AM223:AS223 AM229:AS229 AM235:AS235 AM241:AS241 AM247:AS247 AM253:AS253 AM259:AS259 L25:R25 L31:R31 L37:R37 L43:R43 L49:R49 L55:R55 L61:R61 L67:R67 L73:R73 L79:R79 L85:R85 L91:R91 L97:R97 L103:R103 L109:R109 L115:R115 L121:R121 L127:R127 L133:R133 L139:R139 L145:R145 L151:R151 L157:R157 L163:R163 L169:R169 L175:R175 L181:R181 L187:R187 L193:R193 L199:R199 L205:R205 L211:R211 L217:R217 L223:R223 L229:R229 L235:R235 L241:R241 L247:R247 L253:R253 L259:R259 U25:AA25 U31:AA31 U37:AA37 U43:AA43 U49:AA49 U55:AA55 U61:AA61 U67:AA67 U73:AA73 U79:AA79 U85:AA85 U91:AA91 U97:AA97 U103:AA103 U109:AA109 U115:AA115 U121:AA121 U127:AA127 U133:AA133 U139:AA139 U145:AA145 U151:AA151 U157:AA157 U163:AA163 U169:AA169 U175:AA175 U181:AA181 U187:AA187 U193:AA193 U199:AA199 U205:AA205 U211:AA211 U217:AA217 U223:AA223 U229:AA229 U235:AA235 U241:AA241 U247:AA247 U253:AA253 U259:AA259 AD25:AJ25 AD31:AJ31 AD37:AJ37 AD43:AJ43 AD49:AJ49 AD55:AJ55 AD61:AJ61 AD67:AJ67 AD73:AJ73 AD79:AJ79 AD85:AJ85 AD91:AJ91 AD97:AJ97 AD103:AJ103 AD109:AJ109 AD115:AJ115 AD121:AJ121 AD127:AJ127 AD133:AJ133 AD139:AJ139 AD145:AJ145 AD151:AJ151 AD157:AJ157 AD163:AJ163 AD169:AJ169 AD175:AJ175 AD181:AJ181 AD187:AJ187 AD193:AJ193 AD199:AJ199 AD205:AJ205 AD211:AJ211 AD217:AJ217 AD223:AJ223 AD229:AJ229 AD235:AJ235 AD241:AJ241 AD247:AJ247 AD253:AJ253 AD259:AJ259 AV25:BB25 AV31:BB31 AV37:BB37 AV43:BB43 AV49:BB49 AV55:BB55 AV61:BB61 AV67:BB67 AV73:BB73 AV79:BB79 AV85:BB85 AV91:BB91 AV97:BB97 AV103:BB103 AV109:BB109 AV115:BB115 AV121:BB121 AV127:BB127 AV133:BB133 AV139:BB139 AV145:BB145 AV151:BB151 AV157:BB157 AV163:BB163 AV169:BB169 AV175:BB175 AV181:BB181 AV187:BB187 AV193:BB193 AV199:BB199 AV205:BB205 AV211:BB211 AV217:BB217 AV223:BB223 AV229:BB229 AV235:BB235 AV241:BB241 AV247:BB247 AV253:BB253 AV259:BB259">
      <formula1>0</formula1>
      <formula2>15</formula2>
    </dataValidation>
    <dataValidation allowBlank="1" showInputMessage="1" showErrorMessage="1" promptTitle="Tygodniowa liczba godzin planu" prompt="Wymiar zatrudnienia nauczyciela._x000a__x000a_Dla nauczycieli podlegajacych &quot;uśrednieniu&quot; - art. 42 ust.5b KN - Średni wymiar zatrudnienia." sqref="Q24 AI24 Q18 Z18 Z24 BA24 AR24 AR18 BA18 AI18 Q30 Q36 Q42 Q48 Q54 Q60 Q66 Q72 Q78 Q84 Q90 Q96 Q102 Q108 Q114 Q120 Q126 Q132 Q138 Q144 Q150 Q156 Q162 Q168 Q174 Q180 Q186 Q192 Q198 Q204 Q210 Q216 Q222 Q228 Q234 Q240 Q246 Q252 Q258 Q264 AI30 AI36 AI42 AI48 AI54 AI60 AI66 AI72 AI78 AI84 AI90 AI96 AI102 AI108 AI114 AI120 AI126 AI132 AI138 AI144 AI150 AI156 AI162 AI168 AI174 AI180 AI186 AI192 AI198 AI204 AI210 AI216 AI222 AI228 AI234 AI240 AI246 AI252 AI258 AI264 Z30 Z36 Z42 Z48 Z54 Z60 Z66 Z72 Z78 Z84 Z90 Z96 Z102 Z108 Z114 Z120 Z126 Z132 Z138 Z144 Z150 Z156 Z162 Z168 Z174 Z180 Z186 Z192 Z198 Z204 Z210 Z216 Z222 Z228 Z234 Z240 Z246 Z252 Z258 Z264 BA30 BA36 BA42 BA48 BA54 BA60 BA66 BA72 BA78 BA84 BA90 BA96 BA102 BA108 BA114 BA120 BA126 BA132 BA138 BA144 BA150 BA156 BA162 BA168 BA174 BA180 BA186 BA192 BA198 BA204 BA210 BA216 BA222 BA228 BA234 BA240 BA246 BA252 BA258 BA264 AR30 AR36 AR42 AR48 AR54 AR60 AR66 AR72 AR78 AR84 AR90 AR96 AR102 AR108 AR114 AR120 AR126 AR132 AR138 AR144 AR150 AR156 AR162 AR168 AR174 AR180 AR186 AR192 AR198 AR204 AR210 AR216 AR222 AR228 AR234 AR240 AR246 AR252 AR258 AR264"/>
    <dataValidation allowBlank="1" showInputMessage="1" showErrorMessage="1" promptTitle="Wybór placówki" prompt="Nazwę placówki należy wybrać z rozwijalnej listy w arkuszu &quot;Wydruk&quot;" sqref="F2:G8"/>
    <dataValidation errorStyle="warning" allowBlank="1" showInputMessage="1" showErrorMessage="1" errorTitle="UPEWNIJ SIĘ" error="Liczba tygodni w roku szkolnym lub w okresie zatrudnienia_x000a__x000a_Dla placówek feryjnych - 38_x000a_Dla placówek nieferyjnych - 45_x000a_Nauczyciel zatrudniony na czas określony (niepełny rok szkolny) - podać liczbę tygodni pracy" promptTitle="Roczna liczba tygodni  " prompt="Należy wypełnić wyłącznie dla nauczyciela podlegajacego &quot;uśrednieniu&quot; art. 42 ust.5b KN - liczba tygodni z arkusz organizacyjnego - dla placówek feryjnych i nieferyjnych_x000a__x000a_Wartość ta jest niezbędna, tylko gdy wypełniamy pole obok &quot;Roczna liczba godzin&quot;" sqref="F24 F30 F36 F42 F48 F54 F60 F66 F72 F78 F84 F90 F96 F102 F108 F114 F120 F126 F132 F138 F144 F150 F156 F162 F168 F174 F180 F186 F192 F198 F204 F210 F216 F222 F228 F234 F240 F246 F252 F258 F264"/>
    <dataValidation allowBlank="1" showInputMessage="1" showErrorMessage="1" promptTitle="Dzienna liczba godzin" prompt="Dzienna obowiązkowa liczba godzin nauczyciela w danym tygodniu_x000a__x000a_" sqref="K18 K24 T18 AU18 AC18 AU24 T24 AC24 AL24 AL18 K30 K36 K42 K48 K54 K60 K66 K72 K78 K84 K90 K96 K102 K108 K114 K120 K126 K132 K138 K144 K150 K156 K162 K168 K174 K180 K186 K192 K198 K204 K210 K216 K222 K228 K234 K240 K246 K252 K258 K264 AU30 AU36 AU42 AU48 AU54 AU60 AU66 AU72 AU78 AU84 AU90 AU96 AU102 AU108 AU114 AU120 AU126 AU132 AU138 AU144 AU150 AU156 AU162 AU168 AU174 AU180 AU186 AU192 AU198 AU204 AU210 AU216 AU222 AU228 AU234 AU240 AU246 AU252 AU258 AU264 T30 T36 T42 T48 T54 T60 T66 T72 T78 T84 T90 T96 T102 T108 T114 T120 T126 T132 T138 T144 T150 T156 T162 T168 T174 T180 T186 T192 T198 T204 T210 T216 T222 T228 T234 T240 T246 T252 T258 T264 AC30 AC36 AC42 AC48 AC54 AC60 AC66 AC72 AC78 AC84 AC90 AC96 AC102 AC108 AC114 AC120 AC126 AC132 AC138 AC144 AC150 AC156 AC162 AC168 AC174 AC180 AC186 AC192 AC198 AC204 AC210 AC216 AC222 AC228 AC234 AC240 AC246 AC252 AC258 AC264 AL30 AL36 AL42 AL48 AL54 AL60 AL66 AL72 AL78 AL84 AL90 AL96 AL102 AL108 AL114 AL120 AL126 AL132 AL138 AL144 AL150 AL156 AL162 AL168 AL174 AL180 AL186 AL192 AL198 AL204 AL210 AL216 AL222 AL228 AL234 AL240 AL246 AL252 AL258 AL264"/>
    <dataValidation allowBlank="1" showInputMessage="1" showErrorMessage="1" promptTitle="Pensum" prompt="lub w przypadku kilku uśrednione pensum." sqref="X18 AY18 AG24 O18 AG18 O24 AY24 X24 AP24 AP18 AG30 AG36 AG42 AG48 AG54 AG60 AG66 AG72 AG78 AG84 AG90 AG96 AG102 AG108 AG114 AG120 AG126 AG132 AG138 AG144 AG150 AG156 AG162 AG168 AG174 AG180 AG186 AG192 AG198 AG204 AG210 AG216 AG222 AG228 AG234 AG240 AG246 AG252 AG258 AG264 O30 O36 O42 O48 O54 O60 O66 O72 O78 O84 O90 O96 O102 O108 O114 O120 O126 O132 O138 O144 O150 O156 O162 O168 O174 O180 O186 O192 O198 O204 O210 O216 O222 O228 O234 O240 O246 O252 O258 O264 AY30 AY36 AY42 AY48 AY54 AY60 AY66 AY72 AY78 AY84 AY90 AY96 AY102 AY108 AY114 AY120 AY126 AY132 AY138 AY144 AY150 AY156 AY162 AY168 AY174 AY180 AY186 AY192 AY198 AY204 AY210 AY216 AY222 AY228 AY234 AY240 AY246 AY252 AY258 AY264 X30 X36 X42 X48 X54 X60 X66 X72 X78 X84 X90 X96 X102 X108 X114 X120 X126 X132 X138 X144 X150 X156 X162 X168 X174 X180 X186 X192 X198 X204 X210 X216 X222 X228 X234 X240 X246 X252 X258 X264 AP30 AP36 AP42 AP48 AP54 AP60 AP66 AP72 AP78 AP84 AP90 AP96 AP102 AP108 AP114 AP120 AP126 AP132 AP138 AP144 AP150 AP156 AP162 AP168 AP174 AP180 AP186 AP192 AP198 AP204 AP210 AP216 AP222 AP228 AP234 AP240 AP246 AP252 AP258 AP264"/>
    <dataValidation allowBlank="1" showInputMessage="1" promptTitle="Godziny ponadwymiarowe" prompt="Tygodniowa liczba godzin ponadwymiarowych" sqref="AN18 AW24 AN24 V18 M18 AE24 AW18 M24 V24 AE18 AW30 AW36 AW42 AW48 AW54 AW60 AW66 AW72 AW78 AW84 AW90 AW96 AW102 AW108 AW114 AW120 AW126 AW132 AW138 AW144 AW150 AW156 AW162 AW168 AW174 AW180 AW186 AW192 AW198 AW204 AW210 AW216 AW222 AW228 AW234 AW240 AW246 AW252 AW258 AW264 AN30 AN36 AN42 AN48 AN54 AN60 AN66 AN72 AN78 AN84 AN90 AN96 AN102 AN108 AN114 AN120 AN126 AN132 AN138 AN144 AN150 AN156 AN162 AN168 AN174 AN180 AN186 AN192 AN198 AN204 AN210 AN216 AN222 AN228 AN234 AN240 AN246 AN252 AN258 AN264 AE30 AE36 AE42 AE48 AE54 AE60 AE66 AE72 AE78 AE84 AE90 AE96 AE102 AE108 AE114 AE120 AE126 AE132 AE138 AE144 AE150 AE156 AE162 AE168 AE174 AE180 AE186 AE192 AE198 AE204 AE210 AE216 AE222 AE228 AE234 AE240 AE246 AE252 AE258 AE264 M30 M36 M42 M48 M54 M60 M66 M72 M78 M84 M90 M96 M102 M108 M114 M120 M126 M132 M138 M144 M150 M156 M162 M168 M174 M180 M186 M192 M198 M204 M210 M216 M222 M228 M234 M240 M246 M252 M258 M264 V30 V36 V42 V48 V54 V60 V66 V72 V78 V84 V90 V96 V102 V108 V114 V120 V126 V132 V138 V144 V150 V156 V162 V168 V174 V180 V186 V192 V198 V204 V210 V216 V222 V228 V234 V240 V246 V252 V258 V264"/>
    <dataValidation allowBlank="1" showInputMessage="1" promptTitle="Tygodniowa liczba godzin" prompt="zrealizowanych przez nauczyciela." sqref="AA18 BB18 AJ24 R18 AJ18 R24 AA24 BB24 AS24 AS18 AJ30 AJ36 AJ42 AJ48 AJ54 AJ60 AJ66 AJ72 AJ78 AJ84 AJ90 AJ96 AJ102 AJ108 AJ114 AJ120 AJ126 AJ132 AJ138 AJ144 AJ150 AJ156 AJ162 AJ168 AJ174 AJ180 AJ186 AJ192 AJ198 AJ204 AJ210 AJ216 AJ222 AJ228 AJ234 AJ240 AJ246 AJ252 AJ258 AJ264 R30 R36 R42 R48 R54 R60 R66 R72 R78 R84 R90 R96 R102 R108 R114 R120 R126 R132 R138 R144 R150 R156 R162 R168 R174 R180 R186 R192 R198 R204 R210 R216 R222 R228 R234 R240 R246 R252 R258 R264 AA30 AA36 AA42 AA48 AA54 AA60 AA66 AA72 AA78 AA84 AA90 AA96 AA102 AA108 AA114 AA120 AA126 AA132 AA138 AA144 AA150 AA156 AA162 AA168 AA174 AA180 AA186 AA192 AA198 AA204 AA210 AA216 AA222 AA228 AA234 AA240 AA246 AA252 AA258 AA264 BB30 BB36 BB42 BB48 BB54 BB60 BB66 BB72 BB78 BB84 BB90 BB96 BB102 BB108 BB114 BB120 BB126 BB132 BB138 BB144 BB150 BB156 BB162 BB168 BB174 BB180 BB186 BB192 BB198 BB204 BB210 BB216 BB222 BB228 BB234 BB240 BB246 BB252 BB258 BB264 AS30 AS36 AS42 AS48 AS54 AS60 AS66 AS72 AS78 AS84 AS90 AS96 AS102 AS108 AS114 AS120 AS126 AS132 AS138 AS144 AS150 AS156 AS162 AS168 AS174 AS180 AS186 AS192 AS198 AS204 AS210 AS216 AS222 AS228 AS234 AS240 AS246 AS252 AS258 AS264"/>
    <dataValidation allowBlank="1" showInputMessage="1" showErrorMessage="1" promptTitle="Uśrednione pensum" prompt=" lub dane pensum" sqref="AB19 AK13 AT19 J19 S19 AK19 AT13 J13 S13 AB13 AB25 AB31 AB37 AB43 AB49 AB55 AB61 AB67 AB73 AB79 AB85 AB91 AB97 AB103 AB109 AB115 AB121 AB127 AB133 AB139 AB145 AB151 AB157 AB163 AB169 AB175 AB181 AB187 AB193 AB199 AB205 AB211 AB217 AB223 AB229 AB235 AB241 AB247 AB253 AB259 AT25 AT31 AT37 AT43 AT49 AT55 AT61 AT67 AT73 AT79 AT85 AT91 AT97 AT103 AT109 AT115 AT121 AT127 AT133 AT139 AT145 AT151 AT157 AT163 AT169 AT175 AT181 AT187 AT193 AT199 AT205 AT211 AT217 AT223 AT229 AT235 AT241 AT247 AT253 AT259 J25 J31 J37 J43 J49 J55 J61 J67 J73 J79 J85 J91 J97 J103 J109 J115 J121 J127 J133 J139 J145 J151 J157 J163 J169 J175 J181 J187 J193 J199 J205 J211 J217 J223 J229 J235 J241 J247 J253 J259 S25 S31 S37 S43 S49 S55 S61 S67 S73 S79 S85 S91 S97 S103 S109 S115 S121 S127 S133 S139 S145 S151 S157 S163 S169 S175 S181 S187 S193 S199 S205 S211 S217 S223 S229 S235 S241 S247 S253 S259 AK25 AK31 AK37 AK43 AK49 AK55 AK61 AK67 AK73 AK79 AK85 AK91 AK97 AK103 AK109 AK115 AK121 AK127 AK133 AK139 AK145 AK151 AK157 AK163 AK169 AK175 AK181 AK187 AK193 AK199 AK205 AK211 AK217 AK223 AK229 AK235 AK241 AK247 AK253 AK259"/>
    <dataValidation allowBlank="1" showInputMessage="1" showErrorMessage="1" promptTitle="Planowane dni pracy w tygodniu" prompt="dla wszystkich pensów lub dla danego pensum" sqref="J24 S24 AB18 AT24 AB24 AK24 AT18 S18 J18 AK18 J30 J36 J42 J48 J54 J60 J66 J72 J78 J84 J90 J96 J102 J108 J114 J120 J126 J132 J138 J144 J150 J156 J162 J168 J174 J180 J186 J192 J198 J204 J210 J216 J222 J228 J234 J240 J246 J252 J258 J264 S30 S36 S42 S48 S54 S60 S66 S72 S78 S84 S90 S96 S102 S108 S114 S120 S126 S132 S138 S144 S150 S156 S162 S168 S174 S180 S186 S192 S198 S204 S210 S216 S222 S228 S234 S240 S246 S252 S258 S264 AT30 AT36 AT42 AT48 AT54 AT60 AT66 AT72 AT78 AT84 AT90 AT96 AT102 AT108 AT114 AT120 AT126 AT132 AT138 AT144 AT150 AT156 AT162 AT168 AT174 AT180 AT186 AT192 AT198 AT204 AT210 AT216 AT222 AT228 AT234 AT240 AT246 AT252 AT258 AT264 AB30 AB36 AB42 AB48 AB54 AB60 AB66 AB72 AB78 AB84 AB90 AB96 AB102 AB108 AB114 AB120 AB126 AB132 AB138 AB144 AB150 AB156 AB162 AB168 AB174 AB180 AB186 AB192 AB198 AB204 AB210 AB216 AB222 AB228 AB234 AB240 AB246 AB252 AB258 AB264 AK30 AK36 AK42 AK48 AK54 AK60 AK66 AK72 AK78 AK84 AK90 AK96 AK102 AK108 AK114 AK120 AK126 AK132 AK138 AK144 AK150 AK156 AK162 AK168 AK174 AK180 AK186 AK192 AK198 AK204 AK210 AK216 AK222 AK228 AK234 AK240 AK246 AK252 AK258 AK264"/>
    <dataValidation allowBlank="1" showInputMessage="1" showErrorMessage="1" promptTitle="Mieszięczne godziny planu" prompt="lub średnia miesięczna liczba godz przy &quot;uśrednieniu&quot; art.42 ust. 5b KN  " sqref="J23 S17 AB23 AK17 AT23 S23 AK23 AT17 J17 AB17 J29 J35 J41 J47 J53 J59 J65 J71 J77 J83 J89 J95 J101 J107 J113 J119 J125 J131 J137 J143 J149 J155 J161 J167 J173 J179 J185 J191 J197 J203 J209 J215 J221 J227 J233 J239 J245 J251 J257 J263 AB29 AB35 AB41 AB47 AB53 AB59 AB65 AB71 AB77 AB83 AB89 AB95 AB101 AB107 AB113 AB119 AB125 AB131 AB137 AB143 AB149 AB155 AB161 AB167 AB173 AB179 AB185 AB191 AB197 AB203 AB209 AB215 AB221 AB227 AB233 AB239 AB245 AB251 AB257 AB263 AT29 AT35 AT41 AT47 AT53 AT59 AT65 AT71 AT77 AT83 AT89 AT95 AT101 AT107 AT113 AT119 AT125 AT131 AT137 AT143 AT149 AT155 AT161 AT167 AT173 AT179 AT185 AT191 AT197 AT203 AT209 AT215 AT221 AT227 AT233 AT239 AT245 AT251 AT257 AT263 S29 S35 S41 S47 S53 S59 S65 S71 S77 S83 S89 S95 S101 S107 S113 S119 S125 S131 S137 S143 S149 S155 S161 S167 S173 S179 S185 S191 S197 S203 S209 S215 S221 S227 S233 S239 S245 S251 S257 S263 AK29 AK35 AK41 AK47 AK53 AK59 AK65 AK71 AK77 AK83 AK89 AK95 AK101 AK107 AK113 AK119 AK125 AK131 AK137 AK143 AK149 AK155 AK161 AK167 AK173 AK179 AK185 AK191 AK197 AK203 AK209 AK215 AK221 AK227 AK233 AK239 AK245 AK251 AK257 AK263"/>
    <dataValidation allowBlank="1" showInputMessage="1" showErrorMessage="1" promptTitle="do wyliczenia uśredn pensum" prompt="godziny plany/pensum_x000a_dla danego pensum oraz suma ilorazów wszystkich pensów_x000a_" sqref="AB22 AK16 AT22 J22 S22 AK22 AT16 J16 S16 AB16 AB28 AB34 AB40 AB46 AB52 AB58 AB64 AB70 AB76 AB82 AB88 AB94 AB100 AB106 AB112 AB118 AB124 AB130 AB136 AB142 AB148 AB154 AB160 AB166 AB172 AB178 AB184 AB190 AB196 AB202 AB208 AB214 AB220 AB226 AB232 AB238 AB244 AB250 AB256 AB262 AT28 AT34 AT40 AT46 AT52 AT58 AT64 AT70 AT76 AT82 AT88 AT94 AT100 AT106 AT112 AT118 AT124 AT130 AT136 AT142 AT148 AT154 AT160 AT166 AT172 AT178 AT184 AT190 AT196 AT202 AT208 AT214 AT220 AT226 AT232 AT238 AT244 AT250 AT256 AT262 J28 J34 J40 J46 J52 J58 J64 J70 J76 J82 J88 J94 J100 J106 J112 J118 J124 J130 J136 J142 J148 J154 J160 J166 J172 J178 J184 J190 J196 J202 J208 J214 J220 J226 J232 J238 J244 J250 J256 J262 S28 S34 S40 S46 S52 S58 S64 S70 S76 S82 S88 S94 S100 S106 S112 S118 S124 S130 S136 S142 S148 S154 S160 S166 S172 S178 S184 S190 S196 S202 S208 S214 S220 S226 S232 S238 S244 S250 S256 S262 AK28 AK34 AK40 AK46 AK52 AK58 AK64 AK70 AK76 AK82 AK88 AK94 AK100 AK106 AK112 AK118 AK124 AK130 AK136 AK142 AK148 AK154 AK160 AK166 AK172 AK178 AK184 AK190 AK196 AK202 AK208 AK214 AK220 AK226 AK232 AK238 AK244 AK250 AK256 AK262"/>
    <dataValidation allowBlank="1" showInputMessage="1" showErrorMessage="1" promptTitle="Dni wolne w wykonaniu" prompt="dla danego pensum oraz dla wszystkich pensów" sqref="AB21 AK15 AT21 J21 S21 AK21 AT15 J15 S15 AB15 AB27 AB33 AB39 AB45 AB51 AB57 AB63 AB69 AB75 AB81 AB87 AB93 AB99 AB105 AB111 AB117 AB123 AB129 AB135 AB141 AB147 AB153 AB159 AB165 AB171 AB177 AB183 AB189 AB195 AB201 AB207 AB213 AB219 AB225 AB231 AB237 AB243 AB249 AB255 AB261 AT27 AT33 AT39 AT45 AT51 AT57 AT63 AT69 AT75 AT81 AT87 AT93 AT99 AT105 AT111 AT117 AT123 AT129 AT135 AT141 AT147 AT153 AT159 AT165 AT171 AT177 AT183 AT189 AT195 AT201 AT207 AT213 AT219 AT225 AT231 AT237 AT243 AT249 AT255 AT261 J27 J33 J39 J45 J51 J57 J63 J69 J75 J81 J87 J93 J99 J105 J111 J117 J123 J129 J135 J141 J147 J153 J159 J165 J171 J177 J183 J189 J195 J201 J207 J213 J219 J225 J231 J237 J243 J249 J255 J261 S27 S33 S39 S45 S51 S57 S63 S69 S75 S81 S87 S93 S99 S105 S111 S117 S123 S129 S135 S141 S147 S153 S159 S165 S171 S177 S183 S189 S195 S201 S207 S213 S219 S225 S231 S237 S243 S249 S255 S261 AK27 AK33 AK39 AK45 AK51 AK57 AK63 AK69 AK75 AK81 AK87 AK93 AK99 AK105 AK111 AK117 AK123 AK129 AK135 AK141 AK147 AK153 AK159 AK165 AK171 AK177 AK183 AK189 AK195 AK201 AK207 AK213 AK219 AK225 AK231 AK237 AK243 AK249 AK255 AK261"/>
    <dataValidation allowBlank="1" showInputMessage="1" showErrorMessage="1" promptTitle="Liczba dni pracy planu" prompt="w danym pensum" sqref="AB20 AK14 AT20 J20 S20 AK20 AT14 J14 S14 AB14 AB26 AB32 AB38 AB44 AB50 AB56 AB62 AB68 AB74 AB80 AB86 AB92 AB98 AB104 AB110 AB116 AB122 AB128 AB134 AB140 AB146 AB152 AB158 AB164 AB170 AB176 AB182 AB188 AB194 AB200 AB206 AB212 AB218 AB224 AB230 AB236 AB242 AB248 AB254 AB260 AT26 AT32 AT38 AT44 AT50 AT56 AT62 AT68 AT74 AT80 AT86 AT92 AT98 AT104 AT110 AT116 AT122 AT128 AT134 AT140 AT146 AT152 AT158 AT164 AT170 AT176 AT182 AT188 AT194 AT200 AT206 AT212 AT218 AT224 AT230 AT236 AT242 AT248 AT254 AT260 J26 J32 J38 J44 J50 J56 J62 J68 J74 J80 J86 J92 J98 J104 J110 J116 J122 J128 J134 J140 J146 J152 J158 J164 J170 J176 J182 J188 J194 J200 J206 J212 J218 J224 J230 J236 J242 J248 J254 J260 S26 S32 S38 S44 S50 S56 S62 S68 S74 S80 S86 S92 S98 S104 S110 S116 S122 S128 S134 S140 S146 S152 S158 S164 S170 S176 S182 S188 S194 S200 S206 S212 S218 S224 S230 S236 S242 S248 S254 S260 AK26 AK32 AK38 AK44 AK50 AK56 AK62 AK68 AK74 AK80 AK86 AK92 AK98 AK104 AK110 AK116 AK122 AK128 AK134 AK140 AK146 AK152 AK158 AK164 AK170 AK176 AK182 AK188 AK194 AK200 AK206 AK212 AK218 AK224 AK230 AK236 AK242 AK248 AK254 AK260"/>
    <dataValidation allowBlank="1" showInputMessage="1" promptTitle="Średniona liczba godz w miesiącu" prompt="miesięczna liczba godzin wyliczona z podzielonia rocznej liczby godzin  przez liczbę tygodni _x000a_" sqref="H24 H18 H30 H36 H42 H48 H54 H60 H66 H72 H78 H84 H90 H96 H102 H108 H114 H120 H126 H132 H138 H144 H150 H156 H162 H168 H174 H180 H186 H192 H198 H204 H210 H216 H222 H228 H234 H240 H246 H252 H258 H264"/>
    <dataValidation allowBlank="1" showInputMessage="1" promptTitle="Korekta godzin ponadwymiarowych" prompt="Dla wszystkich pensów" sqref="H23 H17 H29 H35 H41 H47 H53 H59 H65 H71 H77 H83 H89 H95 H101 H107 H113 H119 H125 H131 H137 H143 H149 H155 H161 H167 H173 H179 H185 H191 H197 H203 H209 H215 H221 H227 H233 H239 H245 H251 H257 H263"/>
    <dataValidation allowBlank="1" showInputMessage="1" showErrorMessage="1" promptTitle="Liczba tygodni pracy" prompt="w okresie rozliczeniowym (miesiącu)" sqref="H22 H16 H28 H34 H40 H46 H52 H58 H64 H70 H76 H82 H88 H94 H100 H106 H112 H118 H124 H130 H136 H142 H148 H154 H160 H166 H172 H178 H184 H190 H196 H202 H208 H214 H220 H226 H232 H238 H244 H250 H256 H262"/>
    <dataValidation allowBlank="1" showInputMessage="1" showErrorMessage="1" promptTitle="Godziny zniżki" prompt="wynikające z:_x000a_1. uzupełnienia etat art. 22 KN_x000a_2. pełnienia funkcji kierowniczych_x000a_3. pracy w danej szkole wyłącznie w godzinach ponadwymiarowych" sqref="AZ24 P24 Y24 AH24 AQ18 Y18 AQ24 P18 AZ18 AH18 AZ30 AZ36 AZ42 AZ48 AZ54 AZ60 AZ66 AZ72 AZ78 AZ84 AZ90 AZ96 AZ102 AZ108 AZ114 AZ120 AZ126 AZ132 AZ138 AZ144 AZ150 AZ156 AZ162 AZ168 AZ174 AZ180 AZ186 AZ192 AZ198 AZ204 AZ210 AZ216 AZ222 AZ228 AZ234 AZ240 AZ246 AZ252 AZ258 AZ264 P30 P36 P42 P48 P54 P60 P66 P72 P78 P84 P90 P96 P102 P108 P114 P120 P126 P132 P138 P144 P150 P156 P162 P168 P174 P180 P186 P192 P198 P204 P210 P216 P222 P228 P234 P240 P246 P252 P258 P264 Y30 Y36 Y42 Y48 Y54 Y60 Y66 Y72 Y78 Y84 Y90 Y96 Y102 Y108 Y114 Y120 Y126 Y132 Y138 Y144 Y150 Y156 Y162 Y168 Y174 Y180 Y186 Y192 Y198 Y204 Y210 Y216 Y222 Y228 Y234 Y240 Y246 Y252 Y258 Y264 AH30 AH36 AH42 AH48 AH54 AH60 AH66 AH72 AH78 AH84 AH90 AH96 AH102 AH108 AH114 AH120 AH126 AH132 AH138 AH144 AH150 AH156 AH162 AH168 AH174 AH180 AH186 AH192 AH198 AH204 AH210 AH216 AH222 AH228 AH234 AH240 AH246 AH252 AH258 AH264 AQ30 AQ36 AQ42 AQ48 AQ54 AQ60 AQ66 AQ72 AQ78 AQ84 AQ90 AQ96 AQ102 AQ108 AQ114 AQ120 AQ126 AQ132 AQ138 AQ144 AQ150 AQ156 AQ162 AQ168 AQ174 AQ180 AQ186 AQ192 AQ198 AQ204 AQ210 AQ216 AQ222 AQ228 AQ234 AQ240 AQ246 AQ252 AQ258 AQ264"/>
    <dataValidation allowBlank="1" showInputMessage="1" showErrorMessage="1" promptTitle="Tygodniowa liczba godzin" prompt="Tygodniowa obowiązkowa liczba godzin nauczyciela_x000a_" sqref="L24 U24 AV24 AD24 AM18 AM24 AD18 AV18 L18 U18 L30 L36 L42 L48 L54 L60 L66 L72 L78 L84 L90 L96 L102 L108 L114 L120 L126 L132 L138 L144 L150 L156 L162 L168 L174 L180 L186 L192 L198 L204 L210 L216 L222 L228 L234 L240 L246 L252 L258 L264 U30 U36 U42 U48 U54 U60 U66 U72 U78 U84 U90 U96 U102 U108 U114 U120 U126 U132 U138 U144 U150 U156 U162 U168 U174 U180 U186 U192 U198 U204 U210 U216 U222 U228 U234 U240 U246 U252 U258 U264 AV30 AV36 AV42 AV48 AV54 AV60 AV66 AV72 AV78 AV84 AV90 AV96 AV102 AV108 AV114 AV120 AV126 AV132 AV138 AV144 AV150 AV156 AV162 AV168 AV174 AV180 AV186 AV192 AV198 AV204 AV210 AV216 AV222 AV228 AV234 AV240 AV246 AV252 AV258 AV264 AD30 AD36 AD42 AD48 AD54 AD60 AD66 AD72 AD78 AD84 AD90 AD96 AD102 AD108 AD114 AD120 AD126 AD132 AD138 AD144 AD150 AD156 AD162 AD168 AD174 AD180 AD186 AD192 AD198 AD204 AD210 AD216 AD222 AD228 AD234 AD240 AD246 AD252 AD258 AD264 AM30 AM36 AM42 AM48 AM54 AM60 AM66 AM72 AM78 AM84 AM90 AM96 AM102 AM108 AM114 AM120 AM126 AM132 AM138 AM144 AM150 AM156 AM162 AM168 AM174 AM180 AM186 AM192 AM198 AM204 AM210 AM216 AM222 AM228 AM234 AM240 AM246 AM252 AM258 AM264"/>
    <dataValidation type="whole" operator="lessThanOrEqual" allowBlank="1" showInputMessage="1" showErrorMessage="1" errorTitle="Błąd" error="Liczba faktycznie realizowanych godzin nie może być większa od pensum." promptTitle="Pensum bez zniżki" prompt="Liczba faktycznie realizowanych godzin_x000a_dokładne wyjaśnienie u góry - wzór_x000a__x000a_Domyślnie wartość równa wartości w polu po lewej &quot;Pensum&quot;" sqref="G19 G25 G31 G37 G43 G49 G55 G61 G67 G73 G79 G85 G91 G97 G103 G109 G115 G121 G127 G133 G139 G145 G151 G157 G163 G169 G175 G181 G187 G193 G199 G205 G211 G217 G223 G229 G235 G241 G247 G253 G259">
      <formula1>F19</formula1>
    </dataValidation>
    <dataValidation allowBlank="1" showInputMessage="1" showErrorMessage="1" promptTitle="Pensum" prompt="Obowiązkowy tygodniowy wymiar godzin pracy nauczyciela" sqref="F19 F25 F31 F37 F43 F49 F55 F61 F67 F73 F79 F85 F91 F97 F103 F109 F115 F121 F127 F133 F139 F145 F151 F157 F163 F169 F175 F181 F187 F193 F199 F205 F211 F217 F223 F229 F235 F241 F247 F253 F259"/>
    <dataValidation allowBlank="1" showInputMessage="1" showErrorMessage="1" promptTitle="Roczna liczba godzin" prompt="wypełnić wyłącznie dla nauczyciela podlegajacego uśrednieniu art. 42 ust.5b KN_x000a_-wstawić łązną realizowaną (bez zniżki) liczbę godzin planu w roku szkolnym dla danego pensum_x000a__x000a_W pozostałych przypadkach pozostawić pole puste lub wartość 0." sqref="G24 G30 G36 G42 G48 G54 G60 G66 G72 G78 G84 G90 G96 G102 G108 G114 G120 G126 G132 G138 G144 G150 G156 G162 G168 G174 G180 G186 G192 G198 G204 G210 G216 G222 G228 G234 G240 G246 G252 G258 G264"/>
    <dataValidation errorStyle="warning" allowBlank="1" showInputMessage="1" showErrorMessage="1" errorTitle="UPEWNIJ SIĘ" error="Liczba tygodni w roku szkolnym lub w okresie zatrudnienia_x000a__x000a_Dla placówek feryjnych - 38_x000a_Dla placówek nieferyjnych - 45_x000a_Nauczyciel zatrudniony na czas określony (niepełny rok szkolny) - podać liczbę tygodni pracy" promptTitle="Liczba tygodni w roku szkolnym" prompt="Należy wypełnić wyłącznie dla nauczyciela podlegajacego &quot;uśrednieniu&quot; art. 42 ust.5b KN_x000a__x000a_- liczba tygodni nauki placówki _x000a_z arkusza organizacyjnego_x000a_- wartość niezbędna, tylko gdy wypełniamy pole obok &quot;Roczna liczba godzin&quot;" sqref="F18"/>
    <dataValidation allowBlank="1" showInputMessage="1" showErrorMessage="1" promptTitle="Rzeczywista roczna liczba godzin" prompt="wypełnić wyłącznie dla nauczyciela podlegajacego uśrednieniu art. 42 ust.5b KN_x000a_-wstawić łązną realizowaną (bez zniżki) liczbę godzin planu w roku szkolnym dla danego pensum_x000a__x000a_W pozostałych przypadkach pozostawić pole puste lub wartość 0." sqref="G18"/>
  </dataValidations>
  <pageMargins left="0.75" right="0.75" top="1" bottom="1" header="0.5" footer="0.5"/>
  <pageSetup paperSize="9" orientation="portrait" horizontalDpi="4294967295"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containsText" priority="21" operator="containsText" id="{DAC7CCD4-B0BF-4D99-9AF6-9EB792CEF7A1}">
            <xm:f>NOT(ISERROR(SEARCH(Wydruk!$AE$13,B24)))</xm:f>
            <xm:f>Wydruk!$AE$13</xm:f>
            <x14:dxf>
              <font>
                <b/>
                <i val="0"/>
                <color theme="4" tint="-0.24994659260841701"/>
              </font>
              <fill>
                <patternFill>
                  <bgColor rgb="FFFFFF66"/>
                </patternFill>
              </fill>
            </x14:dxf>
          </x14:cfRule>
          <xm:sqref>B24:E24</xm:sqref>
        </x14:conditionalFormatting>
        <x14:conditionalFormatting xmlns:xm="http://schemas.microsoft.com/office/excel/2006/main">
          <x14:cfRule type="containsText" priority="22" operator="containsText" id="{266DCBE6-8DF4-441E-BFC4-25981A848B35}">
            <xm:f>NOT(ISERROR(SEARCH(Wydruk!$AE$9,B24)))</xm:f>
            <xm:f>Wydruk!$AE$9</xm:f>
            <x14:dxf>
              <font>
                <b/>
                <i val="0"/>
                <color rgb="FFFF0000"/>
              </font>
              <fill>
                <patternFill>
                  <bgColor rgb="FFFFFF99"/>
                </patternFill>
              </fill>
            </x14:dxf>
          </x14:cfRule>
          <x14:cfRule type="containsText" priority="23" operator="containsText" id="{617058CF-152B-473C-904B-7A0312C2931A}">
            <xm:f>NOT(ISERROR(SEARCH(Wydruk!$AE$10,B24)))</xm:f>
            <xm:f>Wydruk!$AE$10</xm:f>
            <x14:dxf>
              <font>
                <b val="0"/>
                <i val="0"/>
                <color auto="1"/>
              </font>
              <fill>
                <patternFill>
                  <bgColor rgb="FFFFFF99"/>
                </patternFill>
              </fill>
            </x14:dxf>
          </x14:cfRule>
          <x14:cfRule type="cellIs" priority="24" operator="equal" id="{955EEE66-B530-4EC1-9AC8-532B561DC702}">
            <xm:f>Wydruk!$AE$11</xm:f>
            <x14:dxf>
              <font>
                <b val="0"/>
                <i val="0"/>
                <color rgb="FF00B050"/>
              </font>
              <fill>
                <patternFill>
                  <bgColor rgb="FFFFFF99"/>
                </patternFill>
              </fill>
            </x14:dxf>
          </x14:cfRule>
          <xm:sqref>B24:E24</xm:sqref>
        </x14:conditionalFormatting>
        <x14:conditionalFormatting xmlns:xm="http://schemas.microsoft.com/office/excel/2006/main">
          <x14:cfRule type="containsText" priority="1" operator="containsText" id="{9664ED71-7FED-4620-B245-42A316E14487}">
            <xm:f>NOT(ISERROR(SEARCH(Wydruk!$AE$13,B30)))</xm:f>
            <xm:f>Wydruk!$AE$13</xm:f>
            <x14:dxf>
              <font>
                <b/>
                <i val="0"/>
                <color theme="4" tint="-0.24994659260841701"/>
              </font>
              <fill>
                <patternFill>
                  <bgColor rgb="FFFFFF66"/>
                </patternFill>
              </fill>
            </x14:dxf>
          </x14:cfRule>
          <xm:sqref>B30:E30 B36:E36 B42:E42 B48:E48 B54:E54 B60:E60 B66:E66 B72:E72 B78:E78 B84:E84 B90:E90 B96:E96 B102:E102 B108:E108 B114:E114 B120:E120 B126:E126 B132:E132 B138:E138 B144:E144 B150:E150 B156:E156 B162:E162 B168:E168 B174:E174 B180:E180 B186:E186 B192:E192 B198:E198 B204:E204 B210:E210 B216:E216 B222:E222 B228:E228 B234:E234 B240:E240 B246:E246 B252:E252 B258:E258 B264:E264</xm:sqref>
        </x14:conditionalFormatting>
        <x14:conditionalFormatting xmlns:xm="http://schemas.microsoft.com/office/excel/2006/main">
          <x14:cfRule type="containsText" priority="2" operator="containsText" id="{DFEF63D8-11A2-48D3-8DFA-7173AB77968D}">
            <xm:f>NOT(ISERROR(SEARCH(Wydruk!$AE$9,B30)))</xm:f>
            <xm:f>Wydruk!$AE$9</xm:f>
            <x14:dxf>
              <font>
                <b/>
                <i val="0"/>
                <color rgb="FFFF0000"/>
              </font>
              <fill>
                <patternFill>
                  <bgColor rgb="FFFFFF99"/>
                </patternFill>
              </fill>
            </x14:dxf>
          </x14:cfRule>
          <x14:cfRule type="containsText" priority="3" operator="containsText" id="{004B7CCF-0316-49DD-AD4A-F354F807002C}">
            <xm:f>NOT(ISERROR(SEARCH(Wydruk!$AE$10,B30)))</xm:f>
            <xm:f>Wydruk!$AE$10</xm:f>
            <x14:dxf>
              <font>
                <b val="0"/>
                <i val="0"/>
                <color auto="1"/>
              </font>
              <fill>
                <patternFill>
                  <bgColor rgb="FFFFFF99"/>
                </patternFill>
              </fill>
            </x14:dxf>
          </x14:cfRule>
          <x14:cfRule type="cellIs" priority="4" operator="equal" id="{0EA9FD4C-2586-4E67-A6B8-3FA9DF70609E}">
            <xm:f>Wydruk!$AE$11</xm:f>
            <x14:dxf>
              <font>
                <b val="0"/>
                <i val="0"/>
                <color rgb="FF00B050"/>
              </font>
              <fill>
                <patternFill>
                  <bgColor rgb="FFFFFF99"/>
                </patternFill>
              </fill>
            </x14:dxf>
          </x14:cfRule>
          <xm:sqref>B30:E30 B36:E36 B42:E42 B48:E48 B54:E54 B60:E60 B66:E66 B72:E72 B78:E78 B84:E84 B90:E90 B96:E96 B102:E102 B108:E108 B114:E114 B120:E120 B126:E126 B132:E132 B138:E138 B144:E144 B150:E150 B156:E156 B162:E162 B168:E168 B174:E174 B180:E180 B186:E186 B192:E192 B198:E198 B204:E204 B210:E210 B216:E216 B222:E222 B228:E228 B234:E234 B240:E240 B246:E246 B252:E252 B258:E258 B264:E264</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2" filterMode="1">
    <pageSetUpPr fitToPage="1"/>
  </sheetPr>
  <dimension ref="A1:BU264"/>
  <sheetViews>
    <sheetView showGridLines="0" topLeftCell="B1" zoomScaleNormal="100" zoomScaleSheetLayoutView="100" workbookViewId="0">
      <pane xSplit="9" ySplit="12" topLeftCell="K13" activePane="bottomRight" state="frozen"/>
      <selection activeCell="B13" sqref="B13"/>
      <selection pane="topRight" activeCell="B13" sqref="B13"/>
      <selection pane="bottomLeft" activeCell="B13" sqref="B13"/>
      <selection pane="bottomRight" activeCell="M13" sqref="M13"/>
    </sheetView>
  </sheetViews>
  <sheetFormatPr defaultRowHeight="12.75" x14ac:dyDescent="0.2"/>
  <cols>
    <col min="1" max="1" width="9.5703125" style="1" hidden="1" customWidth="1"/>
    <col min="2" max="2" width="3.5703125" style="1" bestFit="1" customWidth="1"/>
    <col min="3" max="4" width="3.28515625" style="1" customWidth="1"/>
    <col min="5" max="5" width="15.7109375" style="1" bestFit="1" customWidth="1"/>
    <col min="6" max="7" width="5.7109375" style="1" customWidth="1"/>
    <col min="8" max="9" width="4.7109375" style="1" hidden="1" customWidth="1"/>
    <col min="10" max="11" width="4.7109375" style="1" customWidth="1"/>
    <col min="12" max="18" width="3.7109375" style="1" customWidth="1"/>
    <col min="19" max="20" width="4.7109375" style="1" customWidth="1"/>
    <col min="21" max="27" width="3.7109375" style="1" customWidth="1"/>
    <col min="28" max="29" width="4.7109375" style="1" customWidth="1"/>
    <col min="30" max="36" width="3.7109375" style="1" customWidth="1"/>
    <col min="37" max="38" width="4.7109375" style="1" customWidth="1"/>
    <col min="39" max="45" width="3.7109375" style="1" customWidth="1"/>
    <col min="46" max="47" width="4.7109375" style="1" customWidth="1"/>
    <col min="48" max="54" width="3.7109375" style="1" customWidth="1"/>
    <col min="55" max="55" width="11.85546875" style="1" hidden="1" customWidth="1"/>
    <col min="56" max="56" width="13.5703125" style="1" hidden="1" customWidth="1"/>
    <col min="57" max="73" width="9.140625" style="1" hidden="1" customWidth="1"/>
    <col min="74" max="16384" width="9.140625" style="1"/>
  </cols>
  <sheetData>
    <row r="1" spans="1:66" ht="23.1" customHeight="1" x14ac:dyDescent="0.2">
      <c r="B1" s="340" t="s">
        <v>0</v>
      </c>
      <c r="C1" s="360" t="s">
        <v>1</v>
      </c>
      <c r="D1" s="360"/>
      <c r="E1" s="360"/>
      <c r="F1" s="333">
        <f>AF2</f>
        <v>43726</v>
      </c>
      <c r="G1" s="334"/>
      <c r="H1" s="174"/>
      <c r="I1" s="362" t="s">
        <v>20</v>
      </c>
      <c r="J1" s="326" t="s">
        <v>19</v>
      </c>
      <c r="K1" s="329">
        <v>1</v>
      </c>
      <c r="L1" s="330"/>
      <c r="M1" s="330"/>
      <c r="N1" s="330"/>
      <c r="O1" s="330"/>
      <c r="P1" s="330"/>
      <c r="Q1" s="330"/>
      <c r="R1" s="331"/>
      <c r="S1" s="326" t="str">
        <f>J1</f>
        <v>podsumowanie tygodnia</v>
      </c>
      <c r="T1" s="329">
        <f>K1+1</f>
        <v>2</v>
      </c>
      <c r="U1" s="330"/>
      <c r="V1" s="330"/>
      <c r="W1" s="330"/>
      <c r="X1" s="330"/>
      <c r="Y1" s="330"/>
      <c r="Z1" s="330"/>
      <c r="AA1" s="331"/>
      <c r="AB1" s="326" t="str">
        <f>S1</f>
        <v>podsumowanie tygodnia</v>
      </c>
      <c r="AC1" s="329">
        <f>T1+1</f>
        <v>3</v>
      </c>
      <c r="AD1" s="330"/>
      <c r="AE1" s="330"/>
      <c r="AF1" s="330"/>
      <c r="AG1" s="330"/>
      <c r="AH1" s="330"/>
      <c r="AI1" s="330"/>
      <c r="AJ1" s="331"/>
      <c r="AK1" s="326" t="str">
        <f>AB1</f>
        <v>podsumowanie tygodnia</v>
      </c>
      <c r="AL1" s="329">
        <f>AC1+1</f>
        <v>4</v>
      </c>
      <c r="AM1" s="330"/>
      <c r="AN1" s="330"/>
      <c r="AO1" s="330"/>
      <c r="AP1" s="330"/>
      <c r="AQ1" s="330"/>
      <c r="AR1" s="330"/>
      <c r="AS1" s="331"/>
      <c r="AT1" s="326" t="str">
        <f>AK1</f>
        <v>podsumowanie tygodnia</v>
      </c>
      <c r="AU1" s="329">
        <f>AL1+1</f>
        <v>5</v>
      </c>
      <c r="AV1" s="330"/>
      <c r="AW1" s="330"/>
      <c r="AX1" s="330"/>
      <c r="AY1" s="330"/>
      <c r="AZ1" s="330"/>
      <c r="BA1" s="330"/>
      <c r="BB1" s="331"/>
    </row>
    <row r="2" spans="1:66" ht="9.9499999999999993" customHeight="1" x14ac:dyDescent="0.2">
      <c r="B2" s="341"/>
      <c r="C2" s="361"/>
      <c r="D2" s="361"/>
      <c r="E2" s="361"/>
      <c r="F2" s="366" t="str">
        <f>Wydruk!C5</f>
        <v>Miejskie Przedszkole nr 34 im. Kubusia Puchatka i Jego Przyjaciół z Oddziałami Integracyjnymi</v>
      </c>
      <c r="G2" s="367"/>
      <c r="H2" s="57"/>
      <c r="I2" s="363"/>
      <c r="J2" s="327"/>
      <c r="K2" s="335" t="s">
        <v>2</v>
      </c>
      <c r="L2" s="332">
        <v>43710</v>
      </c>
      <c r="M2" s="332">
        <f t="shared" ref="M2:R2" si="0">L2+1</f>
        <v>43711</v>
      </c>
      <c r="N2" s="332">
        <f t="shared" si="0"/>
        <v>43712</v>
      </c>
      <c r="O2" s="332">
        <f t="shared" si="0"/>
        <v>43713</v>
      </c>
      <c r="P2" s="332">
        <f t="shared" si="0"/>
        <v>43714</v>
      </c>
      <c r="Q2" s="325">
        <f t="shared" si="0"/>
        <v>43715</v>
      </c>
      <c r="R2" s="349">
        <f t="shared" si="0"/>
        <v>43716</v>
      </c>
      <c r="S2" s="327"/>
      <c r="T2" s="335" t="str">
        <f>K2</f>
        <v>suma</v>
      </c>
      <c r="U2" s="332">
        <f>R2+1</f>
        <v>43717</v>
      </c>
      <c r="V2" s="332">
        <f t="shared" ref="V2:AA2" si="1">U2+1</f>
        <v>43718</v>
      </c>
      <c r="W2" s="332">
        <f t="shared" si="1"/>
        <v>43719</v>
      </c>
      <c r="X2" s="332">
        <f t="shared" si="1"/>
        <v>43720</v>
      </c>
      <c r="Y2" s="332">
        <f t="shared" si="1"/>
        <v>43721</v>
      </c>
      <c r="Z2" s="325">
        <f t="shared" si="1"/>
        <v>43722</v>
      </c>
      <c r="AA2" s="349">
        <f t="shared" si="1"/>
        <v>43723</v>
      </c>
      <c r="AB2" s="327"/>
      <c r="AC2" s="335" t="str">
        <f>T2</f>
        <v>suma</v>
      </c>
      <c r="AD2" s="332">
        <f>AA2+1</f>
        <v>43724</v>
      </c>
      <c r="AE2" s="332">
        <f t="shared" ref="AE2:AJ2" si="2">AD2+1</f>
        <v>43725</v>
      </c>
      <c r="AF2" s="332">
        <f t="shared" si="2"/>
        <v>43726</v>
      </c>
      <c r="AG2" s="332">
        <f t="shared" si="2"/>
        <v>43727</v>
      </c>
      <c r="AH2" s="332">
        <f t="shared" si="2"/>
        <v>43728</v>
      </c>
      <c r="AI2" s="325">
        <f t="shared" si="2"/>
        <v>43729</v>
      </c>
      <c r="AJ2" s="349">
        <f t="shared" si="2"/>
        <v>43730</v>
      </c>
      <c r="AK2" s="327"/>
      <c r="AL2" s="335" t="str">
        <f>AC2</f>
        <v>suma</v>
      </c>
      <c r="AM2" s="332">
        <f>AJ2+1</f>
        <v>43731</v>
      </c>
      <c r="AN2" s="332">
        <f t="shared" ref="AN2:AS2" si="3">AM2+1</f>
        <v>43732</v>
      </c>
      <c r="AO2" s="332">
        <f t="shared" si="3"/>
        <v>43733</v>
      </c>
      <c r="AP2" s="332">
        <f t="shared" si="3"/>
        <v>43734</v>
      </c>
      <c r="AQ2" s="332">
        <f t="shared" si="3"/>
        <v>43735</v>
      </c>
      <c r="AR2" s="325">
        <f t="shared" si="3"/>
        <v>43736</v>
      </c>
      <c r="AS2" s="349">
        <f t="shared" si="3"/>
        <v>43737</v>
      </c>
      <c r="AT2" s="327"/>
      <c r="AU2" s="335" t="str">
        <f>AC2</f>
        <v>suma</v>
      </c>
      <c r="AV2" s="332">
        <f>AS2+1</f>
        <v>43738</v>
      </c>
      <c r="AW2" s="332">
        <f t="shared" ref="AW2:BB2" si="4">AV2+1</f>
        <v>43739</v>
      </c>
      <c r="AX2" s="332">
        <f t="shared" si="4"/>
        <v>43740</v>
      </c>
      <c r="AY2" s="332">
        <f t="shared" si="4"/>
        <v>43741</v>
      </c>
      <c r="AZ2" s="332">
        <f t="shared" si="4"/>
        <v>43742</v>
      </c>
      <c r="BA2" s="325">
        <f t="shared" si="4"/>
        <v>43743</v>
      </c>
      <c r="BB2" s="349">
        <f t="shared" si="4"/>
        <v>43744</v>
      </c>
    </row>
    <row r="3" spans="1:66" ht="9.9499999999999993" customHeight="1" x14ac:dyDescent="0.2">
      <c r="B3" s="341"/>
      <c r="C3" s="352"/>
      <c r="D3" s="353"/>
      <c r="E3" s="60" t="s">
        <v>18</v>
      </c>
      <c r="F3" s="366"/>
      <c r="G3" s="367"/>
      <c r="H3" s="57"/>
      <c r="I3" s="363"/>
      <c r="J3" s="327"/>
      <c r="K3" s="335"/>
      <c r="L3" s="332"/>
      <c r="M3" s="332"/>
      <c r="N3" s="332"/>
      <c r="O3" s="332"/>
      <c r="P3" s="332"/>
      <c r="Q3" s="325"/>
      <c r="R3" s="349"/>
      <c r="S3" s="327"/>
      <c r="T3" s="335"/>
      <c r="U3" s="332"/>
      <c r="V3" s="332"/>
      <c r="W3" s="332"/>
      <c r="X3" s="332"/>
      <c r="Y3" s="332"/>
      <c r="Z3" s="325"/>
      <c r="AA3" s="349"/>
      <c r="AB3" s="327"/>
      <c r="AC3" s="335"/>
      <c r="AD3" s="332"/>
      <c r="AE3" s="332"/>
      <c r="AF3" s="332"/>
      <c r="AG3" s="332"/>
      <c r="AH3" s="332"/>
      <c r="AI3" s="325"/>
      <c r="AJ3" s="349"/>
      <c r="AK3" s="327"/>
      <c r="AL3" s="335"/>
      <c r="AM3" s="332"/>
      <c r="AN3" s="332"/>
      <c r="AO3" s="332"/>
      <c r="AP3" s="332"/>
      <c r="AQ3" s="332"/>
      <c r="AR3" s="325"/>
      <c r="AS3" s="349"/>
      <c r="AT3" s="327"/>
      <c r="AU3" s="335"/>
      <c r="AV3" s="332"/>
      <c r="AW3" s="332"/>
      <c r="AX3" s="332"/>
      <c r="AY3" s="332"/>
      <c r="AZ3" s="332"/>
      <c r="BA3" s="325"/>
      <c r="BB3" s="349"/>
    </row>
    <row r="4" spans="1:66" ht="9.9499999999999993" customHeight="1" x14ac:dyDescent="0.2">
      <c r="B4" s="341"/>
      <c r="C4" s="354"/>
      <c r="D4" s="355"/>
      <c r="E4" s="60" t="s">
        <v>23</v>
      </c>
      <c r="F4" s="366"/>
      <c r="G4" s="367"/>
      <c r="H4" s="57"/>
      <c r="I4" s="363"/>
      <c r="J4" s="327"/>
      <c r="K4" s="335"/>
      <c r="L4" s="332"/>
      <c r="M4" s="332"/>
      <c r="N4" s="332"/>
      <c r="O4" s="332"/>
      <c r="P4" s="332"/>
      <c r="Q4" s="325"/>
      <c r="R4" s="349"/>
      <c r="S4" s="327"/>
      <c r="T4" s="335"/>
      <c r="U4" s="332"/>
      <c r="V4" s="332"/>
      <c r="W4" s="332"/>
      <c r="X4" s="332"/>
      <c r="Y4" s="332"/>
      <c r="Z4" s="325"/>
      <c r="AA4" s="349"/>
      <c r="AB4" s="327"/>
      <c r="AC4" s="335"/>
      <c r="AD4" s="332"/>
      <c r="AE4" s="332"/>
      <c r="AF4" s="332"/>
      <c r="AG4" s="332"/>
      <c r="AH4" s="332"/>
      <c r="AI4" s="325"/>
      <c r="AJ4" s="349"/>
      <c r="AK4" s="327"/>
      <c r="AL4" s="335"/>
      <c r="AM4" s="332"/>
      <c r="AN4" s="332"/>
      <c r="AO4" s="332"/>
      <c r="AP4" s="332"/>
      <c r="AQ4" s="332"/>
      <c r="AR4" s="325"/>
      <c r="AS4" s="349"/>
      <c r="AT4" s="327"/>
      <c r="AU4" s="335"/>
      <c r="AV4" s="332"/>
      <c r="AW4" s="332"/>
      <c r="AX4" s="332"/>
      <c r="AY4" s="332"/>
      <c r="AZ4" s="332"/>
      <c r="BA4" s="325"/>
      <c r="BB4" s="349"/>
    </row>
    <row r="5" spans="1:66" ht="9.9499999999999993" customHeight="1" x14ac:dyDescent="0.2">
      <c r="B5" s="341"/>
      <c r="C5" s="356"/>
      <c r="D5" s="357"/>
      <c r="E5" s="60" t="s">
        <v>22</v>
      </c>
      <c r="F5" s="366"/>
      <c r="G5" s="367"/>
      <c r="H5" s="57"/>
      <c r="I5" s="363"/>
      <c r="J5" s="327"/>
      <c r="K5" s="335"/>
      <c r="L5" s="332"/>
      <c r="M5" s="332"/>
      <c r="N5" s="332"/>
      <c r="O5" s="332"/>
      <c r="P5" s="332"/>
      <c r="Q5" s="325"/>
      <c r="R5" s="349"/>
      <c r="S5" s="327"/>
      <c r="T5" s="335"/>
      <c r="U5" s="332"/>
      <c r="V5" s="332"/>
      <c r="W5" s="332"/>
      <c r="X5" s="332"/>
      <c r="Y5" s="332"/>
      <c r="Z5" s="325"/>
      <c r="AA5" s="349"/>
      <c r="AB5" s="327"/>
      <c r="AC5" s="335"/>
      <c r="AD5" s="332"/>
      <c r="AE5" s="332"/>
      <c r="AF5" s="332"/>
      <c r="AG5" s="332"/>
      <c r="AH5" s="332"/>
      <c r="AI5" s="325"/>
      <c r="AJ5" s="349"/>
      <c r="AK5" s="327"/>
      <c r="AL5" s="335"/>
      <c r="AM5" s="332"/>
      <c r="AN5" s="332"/>
      <c r="AO5" s="332"/>
      <c r="AP5" s="332"/>
      <c r="AQ5" s="332"/>
      <c r="AR5" s="325"/>
      <c r="AS5" s="349"/>
      <c r="AT5" s="327"/>
      <c r="AU5" s="335"/>
      <c r="AV5" s="332"/>
      <c r="AW5" s="332"/>
      <c r="AX5" s="332"/>
      <c r="AY5" s="332"/>
      <c r="AZ5" s="332"/>
      <c r="BA5" s="325"/>
      <c r="BB5" s="349"/>
    </row>
    <row r="6" spans="1:66" ht="9.9499999999999993" customHeight="1" x14ac:dyDescent="0.2">
      <c r="B6" s="341"/>
      <c r="C6" s="358"/>
      <c r="D6" s="359"/>
      <c r="E6" s="60" t="s">
        <v>21</v>
      </c>
      <c r="F6" s="366"/>
      <c r="G6" s="367"/>
      <c r="H6" s="57"/>
      <c r="I6" s="363"/>
      <c r="J6" s="327"/>
      <c r="K6" s="335"/>
      <c r="L6" s="332"/>
      <c r="M6" s="332"/>
      <c r="N6" s="332"/>
      <c r="O6" s="332"/>
      <c r="P6" s="332"/>
      <c r="Q6" s="325"/>
      <c r="R6" s="349"/>
      <c r="S6" s="327"/>
      <c r="T6" s="335"/>
      <c r="U6" s="332"/>
      <c r="V6" s="332"/>
      <c r="W6" s="332"/>
      <c r="X6" s="332"/>
      <c r="Y6" s="332"/>
      <c r="Z6" s="325"/>
      <c r="AA6" s="349"/>
      <c r="AB6" s="327"/>
      <c r="AC6" s="335"/>
      <c r="AD6" s="332"/>
      <c r="AE6" s="332"/>
      <c r="AF6" s="332"/>
      <c r="AG6" s="332"/>
      <c r="AH6" s="332"/>
      <c r="AI6" s="325"/>
      <c r="AJ6" s="349"/>
      <c r="AK6" s="327"/>
      <c r="AL6" s="335"/>
      <c r="AM6" s="332"/>
      <c r="AN6" s="332"/>
      <c r="AO6" s="332"/>
      <c r="AP6" s="332"/>
      <c r="AQ6" s="332"/>
      <c r="AR6" s="325"/>
      <c r="AS6" s="349"/>
      <c r="AT6" s="327"/>
      <c r="AU6" s="335"/>
      <c r="AV6" s="332"/>
      <c r="AW6" s="332"/>
      <c r="AX6" s="332"/>
      <c r="AY6" s="332"/>
      <c r="AZ6" s="332"/>
      <c r="BA6" s="325"/>
      <c r="BB6" s="349"/>
    </row>
    <row r="7" spans="1:66" s="4" customFormat="1" ht="9.9499999999999993" customHeight="1" x14ac:dyDescent="0.2">
      <c r="B7" s="341"/>
      <c r="C7" s="86"/>
      <c r="D7" s="86"/>
      <c r="E7" s="86"/>
      <c r="F7" s="366"/>
      <c r="G7" s="367"/>
      <c r="H7" s="57"/>
      <c r="I7" s="363"/>
      <c r="J7" s="327"/>
      <c r="K7" s="370"/>
      <c r="L7" s="332"/>
      <c r="M7" s="332"/>
      <c r="N7" s="332"/>
      <c r="O7" s="332"/>
      <c r="P7" s="332"/>
      <c r="Q7" s="325"/>
      <c r="R7" s="349"/>
      <c r="S7" s="327"/>
      <c r="T7" s="335"/>
      <c r="U7" s="332"/>
      <c r="V7" s="332"/>
      <c r="W7" s="332"/>
      <c r="X7" s="332"/>
      <c r="Y7" s="332"/>
      <c r="Z7" s="325"/>
      <c r="AA7" s="349"/>
      <c r="AB7" s="327"/>
      <c r="AC7" s="335"/>
      <c r="AD7" s="332"/>
      <c r="AE7" s="332"/>
      <c r="AF7" s="332"/>
      <c r="AG7" s="332"/>
      <c r="AH7" s="332"/>
      <c r="AI7" s="325"/>
      <c r="AJ7" s="349"/>
      <c r="AK7" s="327"/>
      <c r="AL7" s="335"/>
      <c r="AM7" s="332"/>
      <c r="AN7" s="332"/>
      <c r="AO7" s="332"/>
      <c r="AP7" s="332"/>
      <c r="AQ7" s="332"/>
      <c r="AR7" s="325"/>
      <c r="AS7" s="349"/>
      <c r="AT7" s="327"/>
      <c r="AU7" s="335" t="s">
        <v>2</v>
      </c>
      <c r="AV7" s="332"/>
      <c r="AW7" s="332"/>
      <c r="AX7" s="332"/>
      <c r="AY7" s="332"/>
      <c r="AZ7" s="332"/>
      <c r="BA7" s="325"/>
      <c r="BB7" s="349"/>
    </row>
    <row r="8" spans="1:66" s="5" customFormat="1" ht="12.75" customHeight="1" thickBot="1" x14ac:dyDescent="0.25">
      <c r="B8" s="342"/>
      <c r="C8" s="124">
        <v>37</v>
      </c>
      <c r="D8" s="365" t="s">
        <v>70</v>
      </c>
      <c r="E8" s="365"/>
      <c r="F8" s="368"/>
      <c r="G8" s="369"/>
      <c r="H8" s="57"/>
      <c r="I8" s="364"/>
      <c r="J8" s="328"/>
      <c r="K8" s="371"/>
      <c r="L8" s="13" t="s">
        <v>5</v>
      </c>
      <c r="M8" s="13" t="s">
        <v>6</v>
      </c>
      <c r="N8" s="13" t="s">
        <v>7</v>
      </c>
      <c r="O8" s="15" t="s">
        <v>8</v>
      </c>
      <c r="P8" s="13" t="s">
        <v>9</v>
      </c>
      <c r="Q8" s="25" t="s">
        <v>10</v>
      </c>
      <c r="R8" s="14" t="s">
        <v>11</v>
      </c>
      <c r="S8" s="328"/>
      <c r="T8" s="336"/>
      <c r="U8" s="13" t="s">
        <v>5</v>
      </c>
      <c r="V8" s="13" t="s">
        <v>6</v>
      </c>
      <c r="W8" s="13" t="s">
        <v>7</v>
      </c>
      <c r="X8" s="13" t="s">
        <v>8</v>
      </c>
      <c r="Y8" s="13" t="s">
        <v>9</v>
      </c>
      <c r="Z8" s="25" t="s">
        <v>10</v>
      </c>
      <c r="AA8" s="14" t="s">
        <v>11</v>
      </c>
      <c r="AB8" s="328"/>
      <c r="AC8" s="336"/>
      <c r="AD8" s="13" t="s">
        <v>5</v>
      </c>
      <c r="AE8" s="13" t="s">
        <v>6</v>
      </c>
      <c r="AF8" s="13" t="s">
        <v>7</v>
      </c>
      <c r="AG8" s="13" t="s">
        <v>8</v>
      </c>
      <c r="AH8" s="13" t="s">
        <v>9</v>
      </c>
      <c r="AI8" s="25" t="s">
        <v>10</v>
      </c>
      <c r="AJ8" s="14" t="s">
        <v>11</v>
      </c>
      <c r="AK8" s="328"/>
      <c r="AL8" s="336"/>
      <c r="AM8" s="13" t="s">
        <v>5</v>
      </c>
      <c r="AN8" s="13" t="s">
        <v>6</v>
      </c>
      <c r="AO8" s="13" t="s">
        <v>7</v>
      </c>
      <c r="AP8" s="13" t="s">
        <v>8</v>
      </c>
      <c r="AQ8" s="13" t="s">
        <v>9</v>
      </c>
      <c r="AR8" s="25" t="s">
        <v>10</v>
      </c>
      <c r="AS8" s="14" t="s">
        <v>11</v>
      </c>
      <c r="AT8" s="328"/>
      <c r="AU8" s="336"/>
      <c r="AV8" s="13" t="s">
        <v>5</v>
      </c>
      <c r="AW8" s="13" t="s">
        <v>6</v>
      </c>
      <c r="AX8" s="13" t="s">
        <v>7</v>
      </c>
      <c r="AY8" s="13" t="s">
        <v>8</v>
      </c>
      <c r="AZ8" s="13" t="s">
        <v>9</v>
      </c>
      <c r="BA8" s="25" t="s">
        <v>10</v>
      </c>
      <c r="BB8" s="14" t="s">
        <v>11</v>
      </c>
    </row>
    <row r="9" spans="1:66" s="5" customFormat="1" ht="15.75" hidden="1" x14ac:dyDescent="0.2">
      <c r="B9" s="8"/>
      <c r="C9" s="9"/>
      <c r="D9" s="9"/>
      <c r="E9" s="9"/>
      <c r="F9" s="71"/>
      <c r="G9" s="70"/>
      <c r="H9" s="70"/>
      <c r="I9" s="70"/>
      <c r="J9" s="12"/>
      <c r="K9" s="27"/>
      <c r="L9" s="11">
        <f>MONTH(L2)</f>
        <v>9</v>
      </c>
      <c r="M9" s="11">
        <f t="shared" ref="M9:R9" si="5">MONTH(M2)</f>
        <v>9</v>
      </c>
      <c r="N9" s="11">
        <f t="shared" si="5"/>
        <v>9</v>
      </c>
      <c r="O9" s="11">
        <f t="shared" si="5"/>
        <v>9</v>
      </c>
      <c r="P9" s="11">
        <f t="shared" si="5"/>
        <v>9</v>
      </c>
      <c r="Q9" s="11">
        <f t="shared" si="5"/>
        <v>9</v>
      </c>
      <c r="R9" s="19">
        <f t="shared" si="5"/>
        <v>9</v>
      </c>
      <c r="S9" s="21"/>
      <c r="T9" s="20"/>
      <c r="U9" s="11">
        <f t="shared" ref="U9:AA9" si="6">MONTH(U2)</f>
        <v>9</v>
      </c>
      <c r="V9" s="11">
        <f t="shared" si="6"/>
        <v>9</v>
      </c>
      <c r="W9" s="11">
        <f t="shared" si="6"/>
        <v>9</v>
      </c>
      <c r="X9" s="11">
        <f t="shared" si="6"/>
        <v>9</v>
      </c>
      <c r="Y9" s="11">
        <f t="shared" si="6"/>
        <v>9</v>
      </c>
      <c r="Z9" s="11">
        <f t="shared" si="6"/>
        <v>9</v>
      </c>
      <c r="AA9" s="19">
        <f t="shared" si="6"/>
        <v>9</v>
      </c>
      <c r="AB9" s="21"/>
      <c r="AC9" s="28"/>
      <c r="AD9" s="11">
        <f t="shared" ref="AD9:AJ9" si="7">MONTH(AD2)</f>
        <v>9</v>
      </c>
      <c r="AE9" s="11">
        <f t="shared" si="7"/>
        <v>9</v>
      </c>
      <c r="AF9" s="11">
        <f t="shared" si="7"/>
        <v>9</v>
      </c>
      <c r="AG9" s="11">
        <f t="shared" si="7"/>
        <v>9</v>
      </c>
      <c r="AH9" s="11">
        <f t="shared" si="7"/>
        <v>9</v>
      </c>
      <c r="AI9" s="11">
        <f t="shared" si="7"/>
        <v>9</v>
      </c>
      <c r="AJ9" s="19">
        <f t="shared" si="7"/>
        <v>9</v>
      </c>
      <c r="AK9" s="21"/>
      <c r="AL9" s="20"/>
      <c r="AM9" s="11">
        <f t="shared" ref="AM9:AS9" si="8">MONTH(AM2)</f>
        <v>9</v>
      </c>
      <c r="AN9" s="11">
        <f t="shared" si="8"/>
        <v>9</v>
      </c>
      <c r="AO9" s="11">
        <f t="shared" si="8"/>
        <v>9</v>
      </c>
      <c r="AP9" s="11">
        <f t="shared" si="8"/>
        <v>9</v>
      </c>
      <c r="AQ9" s="11">
        <f t="shared" si="8"/>
        <v>9</v>
      </c>
      <c r="AR9" s="11">
        <f t="shared" si="8"/>
        <v>9</v>
      </c>
      <c r="AS9" s="19">
        <f t="shared" si="8"/>
        <v>9</v>
      </c>
      <c r="AT9" s="21"/>
      <c r="AU9" s="28"/>
      <c r="AV9" s="11">
        <f t="shared" ref="AV9:BB9" si="9">MONTH(AV2)</f>
        <v>9</v>
      </c>
      <c r="AW9" s="11">
        <f t="shared" si="9"/>
        <v>10</v>
      </c>
      <c r="AX9" s="11">
        <f t="shared" si="9"/>
        <v>10</v>
      </c>
      <c r="AY9" s="11">
        <f t="shared" si="9"/>
        <v>10</v>
      </c>
      <c r="AZ9" s="11">
        <f t="shared" si="9"/>
        <v>10</v>
      </c>
      <c r="BA9" s="11">
        <f t="shared" si="9"/>
        <v>10</v>
      </c>
      <c r="BB9" s="24">
        <f t="shared" si="9"/>
        <v>10</v>
      </c>
    </row>
    <row r="10" spans="1:66" s="18" customFormat="1" hidden="1" x14ac:dyDescent="0.2">
      <c r="A10" s="72"/>
      <c r="B10" s="73">
        <v>1</v>
      </c>
      <c r="C10" s="73">
        <f t="shared" ref="C10:AH10" si="10">B10+1</f>
        <v>2</v>
      </c>
      <c r="D10" s="73">
        <f t="shared" si="10"/>
        <v>3</v>
      </c>
      <c r="E10" s="73">
        <f t="shared" si="10"/>
        <v>4</v>
      </c>
      <c r="F10" s="73">
        <f t="shared" si="10"/>
        <v>5</v>
      </c>
      <c r="G10" s="73">
        <f t="shared" si="10"/>
        <v>6</v>
      </c>
      <c r="H10" s="73">
        <f t="shared" si="10"/>
        <v>7</v>
      </c>
      <c r="I10" s="73">
        <f t="shared" si="10"/>
        <v>8</v>
      </c>
      <c r="J10" s="73">
        <f t="shared" si="10"/>
        <v>9</v>
      </c>
      <c r="K10" s="73">
        <f t="shared" si="10"/>
        <v>10</v>
      </c>
      <c r="L10" s="73">
        <f t="shared" si="10"/>
        <v>11</v>
      </c>
      <c r="M10" s="73">
        <f t="shared" si="10"/>
        <v>12</v>
      </c>
      <c r="N10" s="73">
        <f t="shared" si="10"/>
        <v>13</v>
      </c>
      <c r="O10" s="73">
        <f t="shared" si="10"/>
        <v>14</v>
      </c>
      <c r="P10" s="73">
        <f t="shared" si="10"/>
        <v>15</v>
      </c>
      <c r="Q10" s="73">
        <f t="shared" si="10"/>
        <v>16</v>
      </c>
      <c r="R10" s="73">
        <f t="shared" si="10"/>
        <v>17</v>
      </c>
      <c r="S10" s="73">
        <f t="shared" si="10"/>
        <v>18</v>
      </c>
      <c r="T10" s="73">
        <f t="shared" si="10"/>
        <v>19</v>
      </c>
      <c r="U10" s="73">
        <f t="shared" si="10"/>
        <v>20</v>
      </c>
      <c r="V10" s="73">
        <f t="shared" si="10"/>
        <v>21</v>
      </c>
      <c r="W10" s="73">
        <f t="shared" si="10"/>
        <v>22</v>
      </c>
      <c r="X10" s="73">
        <f t="shared" si="10"/>
        <v>23</v>
      </c>
      <c r="Y10" s="73">
        <f t="shared" si="10"/>
        <v>24</v>
      </c>
      <c r="Z10" s="73">
        <f t="shared" si="10"/>
        <v>25</v>
      </c>
      <c r="AA10" s="73">
        <f t="shared" si="10"/>
        <v>26</v>
      </c>
      <c r="AB10" s="73">
        <f t="shared" si="10"/>
        <v>27</v>
      </c>
      <c r="AC10" s="73">
        <f t="shared" si="10"/>
        <v>28</v>
      </c>
      <c r="AD10" s="73">
        <f t="shared" si="10"/>
        <v>29</v>
      </c>
      <c r="AE10" s="73">
        <f t="shared" si="10"/>
        <v>30</v>
      </c>
      <c r="AF10" s="73">
        <f t="shared" si="10"/>
        <v>31</v>
      </c>
      <c r="AG10" s="73">
        <f t="shared" si="10"/>
        <v>32</v>
      </c>
      <c r="AH10" s="73">
        <f t="shared" si="10"/>
        <v>33</v>
      </c>
      <c r="AI10" s="73">
        <f t="shared" ref="AI10:BB10" si="11">AH10+1</f>
        <v>34</v>
      </c>
      <c r="AJ10" s="73">
        <f t="shared" si="11"/>
        <v>35</v>
      </c>
      <c r="AK10" s="73">
        <f t="shared" si="11"/>
        <v>36</v>
      </c>
      <c r="AL10" s="73">
        <f t="shared" si="11"/>
        <v>37</v>
      </c>
      <c r="AM10" s="73">
        <f t="shared" si="11"/>
        <v>38</v>
      </c>
      <c r="AN10" s="73">
        <f t="shared" si="11"/>
        <v>39</v>
      </c>
      <c r="AO10" s="73">
        <f t="shared" si="11"/>
        <v>40</v>
      </c>
      <c r="AP10" s="73">
        <f t="shared" si="11"/>
        <v>41</v>
      </c>
      <c r="AQ10" s="73">
        <f t="shared" si="11"/>
        <v>42</v>
      </c>
      <c r="AR10" s="73">
        <f t="shared" si="11"/>
        <v>43</v>
      </c>
      <c r="AS10" s="73">
        <f t="shared" si="11"/>
        <v>44</v>
      </c>
      <c r="AT10" s="73">
        <f t="shared" si="11"/>
        <v>45</v>
      </c>
      <c r="AU10" s="73">
        <f t="shared" si="11"/>
        <v>46</v>
      </c>
      <c r="AV10" s="73">
        <f t="shared" si="11"/>
        <v>47</v>
      </c>
      <c r="AW10" s="73">
        <f t="shared" si="11"/>
        <v>48</v>
      </c>
      <c r="AX10" s="73">
        <f t="shared" si="11"/>
        <v>49</v>
      </c>
      <c r="AY10" s="73">
        <f t="shared" si="11"/>
        <v>50</v>
      </c>
      <c r="AZ10" s="73">
        <f t="shared" si="11"/>
        <v>51</v>
      </c>
      <c r="BA10" s="73">
        <f t="shared" si="11"/>
        <v>52</v>
      </c>
      <c r="BB10" s="73">
        <f t="shared" si="11"/>
        <v>53</v>
      </c>
    </row>
    <row r="11" spans="1:66" s="5" customFormat="1" ht="15.75" hidden="1" x14ac:dyDescent="0.2">
      <c r="B11" s="2"/>
      <c r="C11" s="56"/>
      <c r="D11" s="56"/>
      <c r="E11" s="56"/>
      <c r="F11" s="57"/>
      <c r="G11" s="57"/>
      <c r="H11" s="57"/>
      <c r="I11" s="57"/>
      <c r="J11" s="58"/>
      <c r="K11" s="59"/>
      <c r="L11" s="2"/>
      <c r="M11" s="2"/>
      <c r="N11" s="2"/>
      <c r="O11" s="2"/>
      <c r="P11" s="2"/>
      <c r="Q11" s="2"/>
      <c r="R11" s="2"/>
      <c r="S11" s="2"/>
      <c r="T11" s="58"/>
      <c r="U11" s="2"/>
      <c r="V11" s="2"/>
      <c r="W11" s="2"/>
      <c r="X11" s="2"/>
      <c r="Y11" s="2"/>
      <c r="Z11" s="2"/>
      <c r="AA11" s="2"/>
      <c r="AB11" s="2"/>
      <c r="AC11" s="59"/>
      <c r="AD11" s="2"/>
      <c r="AE11" s="2"/>
      <c r="AF11" s="2"/>
      <c r="AG11" s="2"/>
      <c r="AH11" s="2"/>
      <c r="AI11" s="2"/>
      <c r="AJ11" s="2"/>
      <c r="AK11" s="2"/>
      <c r="AL11" s="58"/>
      <c r="AM11" s="2"/>
      <c r="AN11" s="2"/>
      <c r="AO11" s="2"/>
      <c r="AP11" s="2"/>
      <c r="AQ11" s="2"/>
      <c r="AR11" s="2"/>
      <c r="AS11" s="2"/>
      <c r="AT11" s="2"/>
      <c r="AU11" s="59"/>
      <c r="AV11" s="2"/>
      <c r="AW11" s="2"/>
      <c r="AX11" s="2"/>
      <c r="AY11" s="2"/>
      <c r="AZ11" s="2"/>
      <c r="BA11" s="2"/>
      <c r="BB11" s="2"/>
    </row>
    <row r="12" spans="1:66" s="16" customFormat="1" ht="14.25" customHeight="1" thickBot="1" x14ac:dyDescent="0.25">
      <c r="A12" s="345" t="s">
        <v>59</v>
      </c>
      <c r="B12" s="346"/>
      <c r="C12" s="346"/>
      <c r="D12" s="346"/>
      <c r="E12" s="346"/>
      <c r="F12" s="346"/>
      <c r="G12" s="346"/>
      <c r="H12" s="346"/>
      <c r="I12" s="346"/>
      <c r="J12" s="346"/>
      <c r="K12" s="346"/>
      <c r="L12" s="346"/>
      <c r="M12" s="346"/>
      <c r="N12" s="346"/>
      <c r="O12" s="346"/>
      <c r="P12" s="346"/>
      <c r="Q12" s="346"/>
      <c r="R12" s="346"/>
      <c r="S12" s="346"/>
      <c r="T12" s="346"/>
      <c r="U12" s="346"/>
      <c r="V12" s="346"/>
      <c r="W12" s="346"/>
      <c r="X12" s="346"/>
      <c r="Y12" s="346"/>
      <c r="Z12" s="346"/>
      <c r="AA12" s="346"/>
      <c r="AB12" s="346"/>
      <c r="AC12" s="346"/>
      <c r="AD12" s="346"/>
      <c r="AE12" s="346"/>
      <c r="AF12" s="346"/>
      <c r="AG12" s="346"/>
      <c r="AH12" s="346"/>
      <c r="AI12" s="346"/>
      <c r="AJ12" s="346"/>
      <c r="AK12" s="346"/>
      <c r="AL12" s="346"/>
      <c r="AM12" s="346"/>
      <c r="AN12" s="346"/>
      <c r="AO12" s="346"/>
      <c r="AP12" s="346"/>
      <c r="AQ12" s="346"/>
      <c r="AR12" s="346"/>
      <c r="AS12" s="346"/>
      <c r="AT12" s="346"/>
      <c r="AU12" s="346"/>
      <c r="AV12" s="346"/>
      <c r="AW12" s="346"/>
      <c r="AX12" s="346"/>
      <c r="AY12" s="346"/>
      <c r="AZ12" s="346"/>
      <c r="BA12" s="346"/>
      <c r="BB12" s="347"/>
    </row>
    <row r="13" spans="1:66" ht="16.5" thickTop="1" x14ac:dyDescent="0.2">
      <c r="A13" s="1" t="str">
        <f>IF(B13="","1. Niewypełnione",B13)</f>
        <v>1 Przykładowy Jan    WZÓR</v>
      </c>
      <c r="B13" s="337" t="s">
        <v>58</v>
      </c>
      <c r="C13" s="338"/>
      <c r="D13" s="338"/>
      <c r="E13" s="338"/>
      <c r="F13" s="156">
        <v>18</v>
      </c>
      <c r="G13" s="156">
        <f>F13</f>
        <v>18</v>
      </c>
      <c r="H13" s="171"/>
      <c r="I13" s="164">
        <f>K13+T13+AC13+AL13+AU13</f>
        <v>80</v>
      </c>
      <c r="J13" s="196">
        <f t="shared" ref="J13" si="12">IF(OR($B13=$B19,J16=0),0,ROUND((K14+P18)/J16,0))</f>
        <v>18</v>
      </c>
      <c r="K13" s="167">
        <f>SUM(L13:R13)</f>
        <v>20</v>
      </c>
      <c r="L13" s="143">
        <v>4</v>
      </c>
      <c r="M13" s="143">
        <v>3</v>
      </c>
      <c r="N13" s="143">
        <v>5</v>
      </c>
      <c r="O13" s="143">
        <v>2</v>
      </c>
      <c r="P13" s="144">
        <v>6</v>
      </c>
      <c r="Q13" s="145"/>
      <c r="R13" s="147"/>
      <c r="S13" s="196">
        <f t="shared" ref="S13" si="13">IF(OR($B13=$B19,S16=0),0,ROUND((T14+Y18)/S16,0))</f>
        <v>18</v>
      </c>
      <c r="T13" s="167">
        <f>SUM(U13:AA13)</f>
        <v>20</v>
      </c>
      <c r="U13" s="143">
        <f t="shared" ref="U13" si="14">L13</f>
        <v>4</v>
      </c>
      <c r="V13" s="143">
        <f t="shared" ref="V13" si="15">M13</f>
        <v>3</v>
      </c>
      <c r="W13" s="143">
        <f t="shared" ref="W13" si="16">N13</f>
        <v>5</v>
      </c>
      <c r="X13" s="143">
        <f t="shared" ref="X13" si="17">O13</f>
        <v>2</v>
      </c>
      <c r="Y13" s="144">
        <f t="shared" ref="Y13" si="18">P13</f>
        <v>6</v>
      </c>
      <c r="Z13" s="145">
        <f t="shared" ref="Z13" si="19">Q13</f>
        <v>0</v>
      </c>
      <c r="AA13" s="147">
        <f t="shared" ref="AA13" si="20">R13</f>
        <v>0</v>
      </c>
      <c r="AB13" s="196">
        <f t="shared" ref="AB13" si="21">IF(OR($B13=$B19,AB16=0),0,ROUND((AC14+AH18)/AB16,0))</f>
        <v>18</v>
      </c>
      <c r="AC13" s="167">
        <f>SUM(AD13:AJ13)</f>
        <v>20</v>
      </c>
      <c r="AD13" s="143">
        <f t="shared" ref="AD13" si="22">U13</f>
        <v>4</v>
      </c>
      <c r="AE13" s="143">
        <f t="shared" ref="AE13" si="23">V13</f>
        <v>3</v>
      </c>
      <c r="AF13" s="143">
        <f t="shared" ref="AF13" si="24">W13</f>
        <v>5</v>
      </c>
      <c r="AG13" s="143">
        <f t="shared" ref="AG13" si="25">X13</f>
        <v>2</v>
      </c>
      <c r="AH13" s="144">
        <f t="shared" ref="AH13" si="26">Y13</f>
        <v>6</v>
      </c>
      <c r="AI13" s="145">
        <f t="shared" ref="AI13" si="27">Z13</f>
        <v>0</v>
      </c>
      <c r="AJ13" s="147">
        <f t="shared" ref="AJ13" si="28">AA13</f>
        <v>0</v>
      </c>
      <c r="AK13" s="196">
        <f t="shared" ref="AK13" si="29">IF(OR($B13=$B19,AK16=0),0,ROUND((AL14+AQ18)/AK16,0))</f>
        <v>18</v>
      </c>
      <c r="AL13" s="167">
        <f>SUM(AM13:AS13)</f>
        <v>20</v>
      </c>
      <c r="AM13" s="143">
        <f t="shared" ref="AM13" si="30">AD13</f>
        <v>4</v>
      </c>
      <c r="AN13" s="143">
        <f t="shared" ref="AN13" si="31">AE13</f>
        <v>3</v>
      </c>
      <c r="AO13" s="143">
        <f t="shared" ref="AO13" si="32">AF13</f>
        <v>5</v>
      </c>
      <c r="AP13" s="143">
        <f t="shared" ref="AP13" si="33">AG13</f>
        <v>2</v>
      </c>
      <c r="AQ13" s="144">
        <f t="shared" ref="AQ13" si="34">AH13</f>
        <v>6</v>
      </c>
      <c r="AR13" s="145">
        <f t="shared" ref="AR13" si="35">AI13</f>
        <v>0</v>
      </c>
      <c r="AS13" s="147">
        <f t="shared" ref="AS13" si="36">AJ13</f>
        <v>0</v>
      </c>
      <c r="AT13" s="196">
        <f t="shared" ref="AT13" si="37">IF(OR($B13=$B19,AT16=0),0,ROUND((AU14+AZ18)/AT16,0))</f>
        <v>0</v>
      </c>
      <c r="AU13" s="167">
        <f>SUM(AV13:BB13)</f>
        <v>0</v>
      </c>
      <c r="AV13" s="143">
        <f t="shared" ref="AV13" si="38">IF(SUM($AM$9:$AS$9)=SUM($AV$9:$BB$9),AM13,IF(AND(SUM($AV$9:$BB$9)&gt;42,SUM($AV$9:$BB$9)&lt;49),AM13,0))</f>
        <v>0</v>
      </c>
      <c r="AW13" s="143">
        <f t="shared" ref="AW13" si="39">IF(SUM($AM$9:$AS$9)=SUM($AV$9:$BB$9),AN13,IF(AND(SUM($AV$9:$BB$9)&gt;42,SUM($AV$9:$BB$9)&lt;49),AN13,0))</f>
        <v>0</v>
      </c>
      <c r="AX13" s="143">
        <f t="shared" ref="AX13" si="40">IF(SUM($AM$9:$AS$9)=SUM($AV$9:$BB$9),AO13,IF(AND(SUM($AV$9:$BB$9)&gt;42,SUM($AV$9:$BB$9)&lt;49),AO13,0))</f>
        <v>0</v>
      </c>
      <c r="AY13" s="143">
        <f t="shared" ref="AY13" si="41">IF(SUM($AM$9:$AS$9)=SUM($AV$9:$BB$9),AP13,IF(AND(SUM($AV$9:$BB$9)&gt;42,SUM($AV$9:$BB$9)&lt;49),AP13,0))</f>
        <v>0</v>
      </c>
      <c r="AZ13" s="144">
        <f t="shared" ref="AZ13" si="42">IF(SUM($AM$9:$AS$9)=SUM($AV$9:$BB$9),AQ13,IF(AND(SUM($AV$9:$BB$9)&gt;42,SUM($AV$9:$BB$9)&lt;49),AQ13,0))</f>
        <v>0</v>
      </c>
      <c r="BA13" s="145">
        <f t="shared" ref="BA13" si="43">IF(SUM($AM$9:$AS$9)=SUM($AV$9:$BB$9),AR13,IF(AND(SUM($AV$9:$BB$9)&gt;42,SUM($AV$9:$BB$9)&lt;49),AR13,0))</f>
        <v>0</v>
      </c>
      <c r="BB13" s="147">
        <f t="shared" ref="BB13" si="44">IF(SUM($AM$9:$AS$9)=SUM($AV$9:$BB$9),AS13,IF(AND(SUM($AV$9:$BB$9)&gt;42,SUM($AV$9:$BB$9)&lt;49),AS13,0))</f>
        <v>0</v>
      </c>
      <c r="BD13" s="103">
        <f>P18-N18</f>
        <v>0</v>
      </c>
      <c r="BE13" s="104" t="s">
        <v>80</v>
      </c>
      <c r="BK13" s="96">
        <f>K14-G14</f>
        <v>20</v>
      </c>
      <c r="BL13" s="97" t="s">
        <v>76</v>
      </c>
    </row>
    <row r="14" spans="1:66" ht="12.75" hidden="1" customHeight="1" x14ac:dyDescent="0.2">
      <c r="B14" s="157"/>
      <c r="C14" s="158"/>
      <c r="D14" s="158"/>
      <c r="E14" s="158"/>
      <c r="F14" s="121"/>
      <c r="G14" s="121"/>
      <c r="H14" s="120"/>
      <c r="I14" s="165">
        <f>K14+T14+AC14+AL14+AU14</f>
        <v>80</v>
      </c>
      <c r="J14" s="197">
        <f t="shared" ref="J14" si="45">7-COUNTIF(L13:R13,0)-COUNTIF(L13:R13,"")</f>
        <v>5</v>
      </c>
      <c r="K14" s="168">
        <f>SUM(L14:R14)</f>
        <v>20</v>
      </c>
      <c r="L14" s="35">
        <f t="shared" ref="L14:R14" si="46">IF($B7=$B13,L13+L8,L13)</f>
        <v>4</v>
      </c>
      <c r="M14" s="35">
        <f t="shared" si="46"/>
        <v>3</v>
      </c>
      <c r="N14" s="35">
        <f t="shared" si="46"/>
        <v>5</v>
      </c>
      <c r="O14" s="35">
        <f t="shared" si="46"/>
        <v>2</v>
      </c>
      <c r="P14" s="36">
        <f t="shared" si="46"/>
        <v>6</v>
      </c>
      <c r="Q14" s="37">
        <f t="shared" si="46"/>
        <v>0</v>
      </c>
      <c r="R14" s="148">
        <f t="shared" si="46"/>
        <v>0</v>
      </c>
      <c r="S14" s="197">
        <f t="shared" ref="S14" si="47">7-COUNTIF(U13:AA13,0)-COUNTIF(U13:AA13,"")</f>
        <v>5</v>
      </c>
      <c r="T14" s="168">
        <f>SUM(U14:AA14)</f>
        <v>20</v>
      </c>
      <c r="U14" s="35">
        <f t="shared" ref="U14:AA14" si="48">IF($B7=$B13,U13+U8,U13)</f>
        <v>4</v>
      </c>
      <c r="V14" s="35">
        <f t="shared" si="48"/>
        <v>3</v>
      </c>
      <c r="W14" s="35">
        <f t="shared" si="48"/>
        <v>5</v>
      </c>
      <c r="X14" s="35">
        <f t="shared" si="48"/>
        <v>2</v>
      </c>
      <c r="Y14" s="36">
        <f t="shared" si="48"/>
        <v>6</v>
      </c>
      <c r="Z14" s="37">
        <f t="shared" si="48"/>
        <v>0</v>
      </c>
      <c r="AA14" s="148">
        <f t="shared" si="48"/>
        <v>0</v>
      </c>
      <c r="AB14" s="197">
        <f t="shared" ref="AB14" si="49">7-COUNTIF(AD13:AJ13,0)-COUNTIF(AD13:AJ13,"")</f>
        <v>5</v>
      </c>
      <c r="AC14" s="168">
        <f>SUM(AD14:AJ14)</f>
        <v>20</v>
      </c>
      <c r="AD14" s="35">
        <f t="shared" ref="AD14:AJ14" si="50">IF($B7=$B13,AD13+AD8,AD13)</f>
        <v>4</v>
      </c>
      <c r="AE14" s="35">
        <f t="shared" si="50"/>
        <v>3</v>
      </c>
      <c r="AF14" s="35">
        <f t="shared" si="50"/>
        <v>5</v>
      </c>
      <c r="AG14" s="35">
        <f t="shared" si="50"/>
        <v>2</v>
      </c>
      <c r="AH14" s="36">
        <f t="shared" si="50"/>
        <v>6</v>
      </c>
      <c r="AI14" s="37">
        <f t="shared" si="50"/>
        <v>0</v>
      </c>
      <c r="AJ14" s="148">
        <f t="shared" si="50"/>
        <v>0</v>
      </c>
      <c r="AK14" s="197">
        <f t="shared" ref="AK14" si="51">7-COUNTIF(AM13:AS13,0)-COUNTIF(AM13:AS13,"")</f>
        <v>5</v>
      </c>
      <c r="AL14" s="168">
        <f>SUM(AM14:AS14)</f>
        <v>20</v>
      </c>
      <c r="AM14" s="35">
        <f t="shared" ref="AM14:AS14" si="52">IF($B7=$B13,AM13+AM8,AM13)</f>
        <v>4</v>
      </c>
      <c r="AN14" s="35">
        <f t="shared" si="52"/>
        <v>3</v>
      </c>
      <c r="AO14" s="35">
        <f t="shared" si="52"/>
        <v>5</v>
      </c>
      <c r="AP14" s="35">
        <f t="shared" si="52"/>
        <v>2</v>
      </c>
      <c r="AQ14" s="36">
        <f t="shared" si="52"/>
        <v>6</v>
      </c>
      <c r="AR14" s="37">
        <f t="shared" si="52"/>
        <v>0</v>
      </c>
      <c r="AS14" s="148">
        <f t="shared" si="52"/>
        <v>0</v>
      </c>
      <c r="AT14" s="197">
        <f t="shared" ref="AT14" si="53">7-COUNTIF(AV13:BB13,0)-COUNTIF(AV13:BB13,"")</f>
        <v>0</v>
      </c>
      <c r="AU14" s="168">
        <f>SUM(AV14:BB14)</f>
        <v>0</v>
      </c>
      <c r="AV14" s="35">
        <f t="shared" ref="AV14:BB14" si="54">IF($B7=$B13,AV13+AV8,AV13)</f>
        <v>0</v>
      </c>
      <c r="AW14" s="35">
        <f t="shared" si="54"/>
        <v>0</v>
      </c>
      <c r="AX14" s="35">
        <f t="shared" si="54"/>
        <v>0</v>
      </c>
      <c r="AY14" s="35">
        <f t="shared" si="54"/>
        <v>0</v>
      </c>
      <c r="AZ14" s="36">
        <f t="shared" si="54"/>
        <v>0</v>
      </c>
      <c r="BA14" s="37">
        <f t="shared" si="54"/>
        <v>0</v>
      </c>
      <c r="BB14" s="148">
        <f t="shared" si="54"/>
        <v>0</v>
      </c>
      <c r="BD14" s="105">
        <f>7-J15</f>
        <v>5</v>
      </c>
      <c r="BE14" s="106" t="str">
        <f>BL14</f>
        <v>Dni realizacji</v>
      </c>
      <c r="BG14" s="89" t="s">
        <v>78</v>
      </c>
      <c r="BK14" s="98">
        <f>7-J15</f>
        <v>5</v>
      </c>
      <c r="BL14" s="99" t="s">
        <v>72</v>
      </c>
    </row>
    <row r="15" spans="1:66" ht="15" hidden="1" customHeight="1" x14ac:dyDescent="0.2">
      <c r="B15" s="159"/>
      <c r="C15" s="160"/>
      <c r="D15" s="160"/>
      <c r="E15" s="160"/>
      <c r="F15" s="121"/>
      <c r="G15" s="121"/>
      <c r="H15" s="121"/>
      <c r="I15" s="165">
        <f>K15+T15+AC15+AL15+AU15</f>
        <v>80</v>
      </c>
      <c r="J15" s="198">
        <f t="shared" ref="J15" si="55">IF($B13=$B7,COUNTIF(L15:R15,0),COUNTIF(L16:R16,0)+COUNTIF(L16:R16,""))</f>
        <v>2</v>
      </c>
      <c r="K15" s="169">
        <f>IF($B7=$B13,K16+K9,K16)</f>
        <v>20</v>
      </c>
      <c r="L15" s="40">
        <f>IF($B7=$B13,L16+L9,L16)</f>
        <v>4</v>
      </c>
      <c r="M15" s="40">
        <f t="shared" ref="M15:R15" si="56">IF($B7=$B13,M16+M9,M16)</f>
        <v>3</v>
      </c>
      <c r="N15" s="40">
        <f t="shared" si="56"/>
        <v>5</v>
      </c>
      <c r="O15" s="40">
        <f t="shared" si="56"/>
        <v>2</v>
      </c>
      <c r="P15" s="41">
        <f t="shared" si="56"/>
        <v>6</v>
      </c>
      <c r="Q15" s="42">
        <f t="shared" si="56"/>
        <v>0</v>
      </c>
      <c r="R15" s="149">
        <f t="shared" si="56"/>
        <v>0</v>
      </c>
      <c r="S15" s="198">
        <f t="shared" ref="S15" si="57">IF($B13=$B7,COUNTIF(U15:AA15,0),COUNTIF(U16:AA16,0)+COUNTIF(U16:AA16,""))</f>
        <v>2</v>
      </c>
      <c r="T15" s="169">
        <f t="shared" ref="T15:AA15" si="58">IF($B7=$B13,T16+T9,T16)</f>
        <v>20</v>
      </c>
      <c r="U15" s="40">
        <f t="shared" si="58"/>
        <v>4</v>
      </c>
      <c r="V15" s="40">
        <f t="shared" si="58"/>
        <v>3</v>
      </c>
      <c r="W15" s="40">
        <f t="shared" si="58"/>
        <v>5</v>
      </c>
      <c r="X15" s="40">
        <f t="shared" si="58"/>
        <v>2</v>
      </c>
      <c r="Y15" s="41">
        <f t="shared" si="58"/>
        <v>6</v>
      </c>
      <c r="Z15" s="42">
        <f t="shared" si="58"/>
        <v>0</v>
      </c>
      <c r="AA15" s="149">
        <f t="shared" si="58"/>
        <v>0</v>
      </c>
      <c r="AB15" s="198">
        <f t="shared" ref="AB15" si="59">IF($B13=$B7,COUNTIF(AD15:AJ15,0),COUNTIF(AD16:AJ16,0)+COUNTIF(AD16:AJ16,""))</f>
        <v>2</v>
      </c>
      <c r="AC15" s="169">
        <f t="shared" ref="AC15:AJ15" si="60">IF($B7=$B13,AC16+AC9,AC16)</f>
        <v>20</v>
      </c>
      <c r="AD15" s="40">
        <f t="shared" si="60"/>
        <v>4</v>
      </c>
      <c r="AE15" s="40">
        <f t="shared" si="60"/>
        <v>3</v>
      </c>
      <c r="AF15" s="40">
        <f t="shared" si="60"/>
        <v>5</v>
      </c>
      <c r="AG15" s="40">
        <f t="shared" si="60"/>
        <v>2</v>
      </c>
      <c r="AH15" s="41">
        <f t="shared" si="60"/>
        <v>6</v>
      </c>
      <c r="AI15" s="42">
        <f t="shared" si="60"/>
        <v>0</v>
      </c>
      <c r="AJ15" s="149">
        <f t="shared" si="60"/>
        <v>0</v>
      </c>
      <c r="AK15" s="198">
        <f t="shared" ref="AK15" si="61">IF($B13=$B7,COUNTIF(AM15:AS15,0),COUNTIF(AM16:AS16,0)+COUNTIF(AM16:AS16,""))</f>
        <v>2</v>
      </c>
      <c r="AL15" s="169">
        <f t="shared" ref="AL15:AS15" si="62">IF($B7=$B13,AL16+AL9,AL16)</f>
        <v>20</v>
      </c>
      <c r="AM15" s="40">
        <f t="shared" si="62"/>
        <v>4</v>
      </c>
      <c r="AN15" s="40">
        <f t="shared" si="62"/>
        <v>3</v>
      </c>
      <c r="AO15" s="40">
        <f t="shared" si="62"/>
        <v>5</v>
      </c>
      <c r="AP15" s="40">
        <f t="shared" si="62"/>
        <v>2</v>
      </c>
      <c r="AQ15" s="41">
        <f t="shared" si="62"/>
        <v>6</v>
      </c>
      <c r="AR15" s="42">
        <f t="shared" si="62"/>
        <v>0</v>
      </c>
      <c r="AS15" s="149">
        <f t="shared" si="62"/>
        <v>0</v>
      </c>
      <c r="AT15" s="198">
        <f t="shared" ref="AT15" si="63">IF($B13=$B7,COUNTIF(AV15:BB15,0),COUNTIF(AV16:BB16,0)+COUNTIF(AV16:BB16,""))</f>
        <v>7</v>
      </c>
      <c r="AU15" s="169">
        <f t="shared" ref="AU15:BB15" si="64">IF($B7=$B13,AU16+AU9,AU16)</f>
        <v>0</v>
      </c>
      <c r="AV15" s="40">
        <f t="shared" si="64"/>
        <v>0</v>
      </c>
      <c r="AW15" s="40">
        <f t="shared" si="64"/>
        <v>0</v>
      </c>
      <c r="AX15" s="40">
        <f t="shared" si="64"/>
        <v>0</v>
      </c>
      <c r="AY15" s="40">
        <f t="shared" si="64"/>
        <v>0</v>
      </c>
      <c r="AZ15" s="41">
        <f t="shared" si="64"/>
        <v>0</v>
      </c>
      <c r="BA15" s="42">
        <f t="shared" si="64"/>
        <v>0</v>
      </c>
      <c r="BB15" s="149">
        <f t="shared" si="64"/>
        <v>0</v>
      </c>
      <c r="BD15" s="112">
        <f>BD14*K18</f>
        <v>18</v>
      </c>
      <c r="BE15" s="106" t="str">
        <f>BL15</f>
        <v>Realizacja planu</v>
      </c>
      <c r="BG15" s="114">
        <f>J13</f>
        <v>18</v>
      </c>
      <c r="BH15" s="89" t="s">
        <v>73</v>
      </c>
      <c r="BK15" s="111">
        <f>BK14*K18</f>
        <v>18</v>
      </c>
      <c r="BL15" s="99" t="s">
        <v>71</v>
      </c>
      <c r="BN15" s="89" t="s">
        <v>79</v>
      </c>
    </row>
    <row r="16" spans="1:66" ht="15.75" x14ac:dyDescent="0.2">
      <c r="A16" s="1" t="str">
        <f>A13</f>
        <v>1 Przykładowy Jan    WZÓR</v>
      </c>
      <c r="B16" s="339">
        <v>0</v>
      </c>
      <c r="C16" s="348" t="s">
        <v>69</v>
      </c>
      <c r="D16" s="348"/>
      <c r="E16" s="348"/>
      <c r="F16" s="161">
        <v>4</v>
      </c>
      <c r="G16" s="161">
        <v>-1</v>
      </c>
      <c r="H16" s="122">
        <f>5-COUNTIF(AU13,0)-COUNTIF(AL13,0)-COUNTIF(AC13,0)-COUNTIF(T13,0)-COUNTIF(K13,0)</f>
        <v>4</v>
      </c>
      <c r="I16" s="165">
        <f>K16+T16+AC16+AL16+AU16</f>
        <v>80</v>
      </c>
      <c r="J16" s="199">
        <f t="shared" ref="J16" si="65">IF($B13=$B7,J10+IF($F13&lt;&gt;$G13,(K13+$G15-$G14)/$F13,K13/$F13),IF($F13&lt;&gt;G13,(K13+$G15-$G14)/$F13,K13/$F13))</f>
        <v>1.1111111111111112</v>
      </c>
      <c r="K16" s="170">
        <f>SUM(L16:R16)</f>
        <v>20</v>
      </c>
      <c r="L16" s="26">
        <f t="shared" ref="L16:R16" si="66">L13</f>
        <v>4</v>
      </c>
      <c r="M16" s="26">
        <f t="shared" si="66"/>
        <v>3</v>
      </c>
      <c r="N16" s="26">
        <f t="shared" si="66"/>
        <v>5</v>
      </c>
      <c r="O16" s="26">
        <f t="shared" si="66"/>
        <v>2</v>
      </c>
      <c r="P16" s="26">
        <f t="shared" si="66"/>
        <v>6</v>
      </c>
      <c r="Q16" s="29">
        <f t="shared" si="66"/>
        <v>0</v>
      </c>
      <c r="R16" s="150">
        <f t="shared" si="66"/>
        <v>0</v>
      </c>
      <c r="S16" s="199">
        <f t="shared" ref="S16" si="67">IF($B13=$B7,S10+IF($F13&lt;&gt;$G13,(T13+$G15-$G14)/$F13,T13/$F13),IF($F13&lt;&gt;P13,(T13+$G15-$G14)/$F13,T13/$F13))</f>
        <v>1.1111111111111112</v>
      </c>
      <c r="T16" s="170">
        <f>SUM(U16:AA16)</f>
        <v>20</v>
      </c>
      <c r="U16" s="26">
        <f t="shared" ref="U16:AA16" si="68">U13</f>
        <v>4</v>
      </c>
      <c r="V16" s="26">
        <f t="shared" si="68"/>
        <v>3</v>
      </c>
      <c r="W16" s="26">
        <f t="shared" si="68"/>
        <v>5</v>
      </c>
      <c r="X16" s="26">
        <f t="shared" si="68"/>
        <v>2</v>
      </c>
      <c r="Y16" s="26">
        <f t="shared" si="68"/>
        <v>6</v>
      </c>
      <c r="Z16" s="29">
        <f t="shared" si="68"/>
        <v>0</v>
      </c>
      <c r="AA16" s="150">
        <f t="shared" si="68"/>
        <v>0</v>
      </c>
      <c r="AB16" s="199">
        <f t="shared" ref="AB16" si="69">IF($B13=$B7,AB10+IF($F13&lt;&gt;$G13,(AC13+$G15-$G14)/$F13,AC13/$F13),IF($F13&lt;&gt;Y13,(AC13+$G15-$G14)/$F13,AC13/$F13))</f>
        <v>1.1111111111111112</v>
      </c>
      <c r="AC16" s="170">
        <f>SUM(AD16:AJ16)</f>
        <v>20</v>
      </c>
      <c r="AD16" s="26">
        <f t="shared" ref="AD16:AJ16" si="70">AD13</f>
        <v>4</v>
      </c>
      <c r="AE16" s="26">
        <f t="shared" si="70"/>
        <v>3</v>
      </c>
      <c r="AF16" s="26">
        <f t="shared" si="70"/>
        <v>5</v>
      </c>
      <c r="AG16" s="26">
        <f t="shared" si="70"/>
        <v>2</v>
      </c>
      <c r="AH16" s="26">
        <f t="shared" si="70"/>
        <v>6</v>
      </c>
      <c r="AI16" s="29">
        <f t="shared" si="70"/>
        <v>0</v>
      </c>
      <c r="AJ16" s="150">
        <f t="shared" si="70"/>
        <v>0</v>
      </c>
      <c r="AK16" s="199">
        <f t="shared" ref="AK16" si="71">IF($B13=$B7,AK10+IF($F13&lt;&gt;$G13,(AL13+$G15-$G14)/$F13,AL13/$F13),IF($F13&lt;&gt;AH13,(AL13+$G15-$G14)/$F13,AL13/$F13))</f>
        <v>1.1111111111111112</v>
      </c>
      <c r="AL16" s="170">
        <f>SUM(AM16:AS16)</f>
        <v>20</v>
      </c>
      <c r="AM16" s="26">
        <f t="shared" ref="AM16:AS16" si="72">AM13</f>
        <v>4</v>
      </c>
      <c r="AN16" s="26">
        <f t="shared" si="72"/>
        <v>3</v>
      </c>
      <c r="AO16" s="26">
        <f t="shared" si="72"/>
        <v>5</v>
      </c>
      <c r="AP16" s="26">
        <f t="shared" si="72"/>
        <v>2</v>
      </c>
      <c r="AQ16" s="26">
        <f t="shared" si="72"/>
        <v>6</v>
      </c>
      <c r="AR16" s="29">
        <f t="shared" si="72"/>
        <v>0</v>
      </c>
      <c r="AS16" s="150">
        <f t="shared" si="72"/>
        <v>0</v>
      </c>
      <c r="AT16" s="199">
        <f t="shared" ref="AT16" si="73">IF($B13=$B7,AT10+IF($F13&lt;&gt;$G13,(AU13+$G15-$G14)/$F13,AU13/$F13),IF($F13&lt;&gt;AQ13,(AU13+$G15-$G14)/$F13,AU13/$F13))</f>
        <v>0</v>
      </c>
      <c r="AU16" s="170">
        <f>SUM(AV16:BB16)</f>
        <v>0</v>
      </c>
      <c r="AV16" s="26">
        <f>IF(SUM($AM$9:$AS$9)=SUM($AV$9:$BB$9),AV13,IF(AND(SUM($AV$9:$BB$9)&gt;42,SUM($AV$9:$BB$9)&lt;49),AV13,0))</f>
        <v>0</v>
      </c>
      <c r="AW16" s="26">
        <f t="shared" ref="AW16:BB16" si="74">IF(SUM($AM$9:$AS$9)=SUM($AV$9:$BB$9),AW13,IF(AND(SUM($AV$9:$BB$9)&gt;42,SUM($AV$9:$BB$9)&lt;49),AW13,0))</f>
        <v>0</v>
      </c>
      <c r="AX16" s="26">
        <f t="shared" si="74"/>
        <v>0</v>
      </c>
      <c r="AY16" s="26">
        <f t="shared" si="74"/>
        <v>0</v>
      </c>
      <c r="AZ16" s="26">
        <f t="shared" si="74"/>
        <v>0</v>
      </c>
      <c r="BA16" s="29">
        <f t="shared" si="74"/>
        <v>0</v>
      </c>
      <c r="BB16" s="150">
        <f t="shared" si="74"/>
        <v>0</v>
      </c>
      <c r="BD16" s="105">
        <f>K15</f>
        <v>20</v>
      </c>
      <c r="BE16" s="106" t="str">
        <f>BL16</f>
        <v>Godziny zrealizowane</v>
      </c>
      <c r="BK16" s="100">
        <f>K15</f>
        <v>20</v>
      </c>
      <c r="BL16" s="99" t="s">
        <v>77</v>
      </c>
    </row>
    <row r="17" spans="1:66" ht="15.95" customHeight="1" x14ac:dyDescent="0.2">
      <c r="A17" s="1" t="str">
        <f>A16</f>
        <v>1 Przykładowy Jan    WZÓR</v>
      </c>
      <c r="B17" s="339"/>
      <c r="C17" s="348"/>
      <c r="D17" s="348"/>
      <c r="E17" s="348"/>
      <c r="F17" s="161">
        <v>-3</v>
      </c>
      <c r="G17" s="161">
        <v>-2</v>
      </c>
      <c r="H17" s="123">
        <f>IF($B13=$B7,H11+F17,$F17)</f>
        <v>-3</v>
      </c>
      <c r="I17" s="165">
        <f>K17+T17+AC17+AL17+AU17</f>
        <v>0</v>
      </c>
      <c r="J17" s="200">
        <f t="shared" ref="J17" si="75">IF($H16=0,0,IF($B7=$B13,IF($H18&gt;0,$H18+J11,K13+J11),IF($H18&gt;0,$H18,K13)))</f>
        <v>20</v>
      </c>
      <c r="K17" s="170">
        <f>SUM(L17:R17)</f>
        <v>0</v>
      </c>
      <c r="L17" s="6"/>
      <c r="M17" s="6"/>
      <c r="N17" s="6"/>
      <c r="O17" s="6"/>
      <c r="P17" s="26"/>
      <c r="Q17" s="29"/>
      <c r="R17" s="150"/>
      <c r="S17" s="200">
        <f t="shared" ref="S17" si="76">IF($H16=0,0,IF($B7=$B13,IF($H18&gt;0,$H18+S11,T13+S11),IF($H18&gt;0,$H18,T13)))</f>
        <v>20</v>
      </c>
      <c r="T17" s="170">
        <f>SUM(U17:AA17)</f>
        <v>0</v>
      </c>
      <c r="U17" s="6"/>
      <c r="V17" s="6"/>
      <c r="W17" s="6"/>
      <c r="X17" s="6"/>
      <c r="Y17" s="26"/>
      <c r="Z17" s="29"/>
      <c r="AA17" s="150"/>
      <c r="AB17" s="200">
        <f t="shared" ref="AB17" si="77">IF($H16=0,0,IF($B7=$B13,IF($H18&gt;0,$H18+AB11,AC13+AB11),IF($H18&gt;0,$H18,AC13)))</f>
        <v>20</v>
      </c>
      <c r="AC17" s="170">
        <f>SUM(AD17:AJ17)</f>
        <v>0</v>
      </c>
      <c r="AD17" s="6"/>
      <c r="AE17" s="6"/>
      <c r="AF17" s="6"/>
      <c r="AG17" s="6"/>
      <c r="AH17" s="26"/>
      <c r="AI17" s="29"/>
      <c r="AJ17" s="150"/>
      <c r="AK17" s="200">
        <f t="shared" ref="AK17" si="78">IF($H16=0,0,IF($B7=$B13,IF($H18&gt;0,$H18+AK11,AL13+AK11),IF($H18&gt;0,$H18,AL13)))</f>
        <v>20</v>
      </c>
      <c r="AL17" s="170">
        <f>SUM(AM17:AS17)</f>
        <v>0</v>
      </c>
      <c r="AM17" s="6"/>
      <c r="AN17" s="6"/>
      <c r="AO17" s="6"/>
      <c r="AP17" s="6"/>
      <c r="AQ17" s="26"/>
      <c r="AR17" s="29"/>
      <c r="AS17" s="150"/>
      <c r="AT17" s="200">
        <f t="shared" ref="AT17" si="79">IF($H16=0,0,IF($B7=$B13,IF($H18&gt;0,$H18+AT11,AU13+AT11),IF($H18&gt;0,$H18,AU13)))</f>
        <v>0</v>
      </c>
      <c r="AU17" s="170">
        <f>SUM(AV17:BB17)</f>
        <v>0</v>
      </c>
      <c r="AV17" s="6"/>
      <c r="AW17" s="6"/>
      <c r="AX17" s="6"/>
      <c r="AY17" s="6"/>
      <c r="AZ17" s="26"/>
      <c r="BA17" s="29"/>
      <c r="BB17" s="150"/>
      <c r="BD17" s="107">
        <f>BD16-BD15</f>
        <v>2</v>
      </c>
      <c r="BE17" s="108" t="str">
        <f>BL17</f>
        <v>godziny ponadwymiarowe = Plan -to  co powinien uczyć</v>
      </c>
      <c r="BK17" s="100">
        <f>BK16-BK15</f>
        <v>2</v>
      </c>
      <c r="BL17" s="99" t="s">
        <v>74</v>
      </c>
    </row>
    <row r="18" spans="1:66" ht="16.5" thickBot="1" x14ac:dyDescent="0.25">
      <c r="A18" s="1" t="str">
        <f>A17</f>
        <v>1 Przykładowy Jan    WZÓR</v>
      </c>
      <c r="B18" s="343" t="s">
        <v>62</v>
      </c>
      <c r="C18" s="344"/>
      <c r="D18" s="344"/>
      <c r="E18" s="344"/>
      <c r="F18" s="162"/>
      <c r="G18" s="163"/>
      <c r="H18" s="172">
        <f>IF(OR($G18=0,$F18=0,$G18="",$F18=""),0,$G18/$F18)</f>
        <v>0</v>
      </c>
      <c r="I18" s="166"/>
      <c r="J18" s="201">
        <f t="shared" ref="J18" si="80">IF($B7=$B13,IF(L13+L8&gt;0,1,0)+IF(M13+M8&gt;0,1,0)+IF(N13+N8&gt;0,1,0)+IF(O13+O8&gt;0,1,0)+IF(P13+P8&gt;0,1,0)+IF(Q13+Q8&gt;0,1,0)+IF(R13+R8&gt;0,1,0),J14)</f>
        <v>5</v>
      </c>
      <c r="K18" s="202">
        <f t="shared" ref="K18" si="81">IF(OR($B13=$B19,J18=0,(K14-Q18+O18)&lt;=0),0,(K14-Q18+O18)/J18)</f>
        <v>3.6</v>
      </c>
      <c r="L18" s="151">
        <f t="shared" ref="L18" si="82">IF(K18*(7-J15)&lt;=0,0,K18*(7-J15))</f>
        <v>18</v>
      </c>
      <c r="M18" s="350">
        <f>ROUND(IF(OR(K15-K18*(7-J15)+P18&lt;0,$B13=$B19,K18&lt;=0,K15=0),0,IF(K15-K18*(7-J15)+P18&gt;Q18-O18+P18,Q18-O18+P18,K15-K18*(7-J15)+P18)),1)</f>
        <v>2</v>
      </c>
      <c r="N18" s="351"/>
      <c r="O18" s="152">
        <f t="shared" ref="O18" si="83">IF(OR($B13=$B19,J14=0),0,IF($B13=$B7,J13,$F13))</f>
        <v>18</v>
      </c>
      <c r="P18" s="153">
        <f t="shared" ref="P18" si="84">IF(OR($B13=$B19,J18=0),0,$G15-$G14)</f>
        <v>0</v>
      </c>
      <c r="Q18" s="154">
        <f t="shared" ref="Q18" si="85">IF(OR($B13=$B19,J18=0),0,J17)</f>
        <v>20</v>
      </c>
      <c r="R18" s="155">
        <f t="shared" ref="R18" si="86">IF($B13=$B19,0,K15)</f>
        <v>20</v>
      </c>
      <c r="S18" s="201">
        <f t="shared" ref="S18" si="87">IF($B7=$B13,IF(U13+U8&gt;0,1,0)+IF(V13+V8&gt;0,1,0)+IF(W13+W8&gt;0,1,0)+IF(X13+X8&gt;0,1,0)+IF(Y13+Y8&gt;0,1,0)+IF(Z13+Z8&gt;0,1,0)+IF(AA13+AA8&gt;0,1,0),S14)</f>
        <v>5</v>
      </c>
      <c r="T18" s="202">
        <f t="shared" ref="T18" si="88">IF(OR($B13=$B19,S18=0,(T14-Z18+X18)&lt;=0),0,(T14-Z18+X18)/S18)</f>
        <v>3.6</v>
      </c>
      <c r="U18" s="151">
        <f t="shared" ref="U18" si="89">IF(T18*(7-S15)&lt;=0,0,T18*(7-S15))</f>
        <v>18</v>
      </c>
      <c r="V18" s="350">
        <f>ROUND(IF(OR(T15-T18*(7-S15)+Y18&lt;0,$B13=$B19,T18&lt;=0,T15=0),0,IF(T15-T18*(7-S15)+Y18&gt;Z18-X18+Y18,Z18-X18+Y18,T15-T18*(7-S15)+Y18)),1)</f>
        <v>2</v>
      </c>
      <c r="W18" s="351"/>
      <c r="X18" s="152">
        <f t="shared" ref="X18" si="90">IF(OR($B13=$B19,S14=0),0,IF($B13=$B7,S13,$F13))</f>
        <v>18</v>
      </c>
      <c r="Y18" s="153">
        <f t="shared" ref="Y18" si="91">IF(OR($B13=$B19,S18=0),0,$G15-$G14)</f>
        <v>0</v>
      </c>
      <c r="Z18" s="154">
        <f t="shared" ref="Z18" si="92">IF(OR($B13=$B19,S18=0),0,S17)</f>
        <v>20</v>
      </c>
      <c r="AA18" s="155">
        <f t="shared" ref="AA18" si="93">IF($B13=$B19,0,T15)</f>
        <v>20</v>
      </c>
      <c r="AB18" s="201">
        <f t="shared" ref="AB18" si="94">IF($B7=$B13,IF(AD13+AD8&gt;0,1,0)+IF(AE13+AE8&gt;0,1,0)+IF(AF13+AF8&gt;0,1,0)+IF(AG13+AG8&gt;0,1,0)+IF(AH13+AH8&gt;0,1,0)+IF(AI13+AI8&gt;0,1,0)+IF(AJ13+AJ8&gt;0,1,0),AB14)</f>
        <v>5</v>
      </c>
      <c r="AC18" s="202">
        <f t="shared" ref="AC18" si="95">IF(OR($B13=$B19,AB18=0,(AC14-AI18+AG18)&lt;=0),0,(AC14-AI18+AG18)/AB18)</f>
        <v>3.6</v>
      </c>
      <c r="AD18" s="151">
        <f t="shared" ref="AD18" si="96">IF(AC18*(7-AB15)&lt;=0,0,AC18*(7-AB15))</f>
        <v>18</v>
      </c>
      <c r="AE18" s="350">
        <f>ROUND(IF(OR(AC15-AC18*(7-AB15)+AH18&lt;0,$B13=$B19,AC18&lt;=0,AC15=0),0,IF(AC15-AC18*(7-AB15)+AH18&gt;AI18-AG18+AH18,AI18-AG18+AH18,AC15-AC18*(7-AB15)+AH18)),1)</f>
        <v>2</v>
      </c>
      <c r="AF18" s="351"/>
      <c r="AG18" s="152">
        <f t="shared" ref="AG18" si="97">IF(OR($B13=$B19,AB14=0),0,IF($B13=$B7,AB13,$F13))</f>
        <v>18</v>
      </c>
      <c r="AH18" s="153">
        <f t="shared" ref="AH18" si="98">IF(OR($B13=$B19,AB18=0),0,$G15-$G14)</f>
        <v>0</v>
      </c>
      <c r="AI18" s="154">
        <f t="shared" ref="AI18" si="99">IF(OR($B13=$B19,AB18=0),0,AB17)</f>
        <v>20</v>
      </c>
      <c r="AJ18" s="155">
        <f t="shared" ref="AJ18" si="100">IF($B13=$B19,0,AC15)</f>
        <v>20</v>
      </c>
      <c r="AK18" s="201">
        <f t="shared" ref="AK18" si="101">IF($B7=$B13,IF(AM13+AM8&gt;0,1,0)+IF(AN13+AN8&gt;0,1,0)+IF(AO13+AO8&gt;0,1,0)+IF(AP13+AP8&gt;0,1,0)+IF(AQ13+AQ8&gt;0,1,0)+IF(AR13+AR8&gt;0,1,0)+IF(AS13+AS8&gt;0,1,0),AK14)</f>
        <v>5</v>
      </c>
      <c r="AL18" s="202">
        <f t="shared" ref="AL18" si="102">IF(OR($B13=$B19,AK18=0,(AL14-AR18+AP18)&lt;=0),0,(AL14-AR18+AP18)/AK18)</f>
        <v>3.6</v>
      </c>
      <c r="AM18" s="151">
        <f t="shared" ref="AM18" si="103">IF(AL18*(7-AK15)&lt;=0,0,AL18*(7-AK15))</f>
        <v>18</v>
      </c>
      <c r="AN18" s="350">
        <f>ROUND(IF(OR(AL15-AL18*(7-AK15)+AQ18&lt;0,$B13=$B19,AL18&lt;=0,AL15=0),0,IF(AL15-AL18*(7-AK15)+AQ18&gt;AR18-AP18+AQ18,AR18-AP18+AQ18,AL15-AL18*(7-AK15)+AQ18)),1)</f>
        <v>2</v>
      </c>
      <c r="AO18" s="351"/>
      <c r="AP18" s="152">
        <f t="shared" ref="AP18" si="104">IF(OR($B13=$B19,AK14=0),0,IF($B13=$B7,AK13,$F13))</f>
        <v>18</v>
      </c>
      <c r="AQ18" s="153">
        <f t="shared" ref="AQ18" si="105">IF(OR($B13=$B19,AK18=0),0,$G15-$G14)</f>
        <v>0</v>
      </c>
      <c r="AR18" s="154">
        <f t="shared" ref="AR18" si="106">IF(OR($B13=$B19,AK18=0),0,AK17)</f>
        <v>20</v>
      </c>
      <c r="AS18" s="155">
        <f t="shared" ref="AS18" si="107">IF($B13=$B19,0,AL15)</f>
        <v>20</v>
      </c>
      <c r="AT18" s="201">
        <f t="shared" ref="AT18" si="108">IF($B7=$B13,IF(AV13+AV8&gt;0,1,0)+IF(AW13+AW8&gt;0,1,0)+IF(AX13+AX8&gt;0,1,0)+IF(AY13+AY8&gt;0,1,0)+IF(AZ13+AZ8&gt;0,1,0)+IF(BA13+BA8&gt;0,1,0)+IF(BB13+BB8&gt;0,1,0),AT14)</f>
        <v>0</v>
      </c>
      <c r="AU18" s="202">
        <f t="shared" ref="AU18" si="109">IF(OR($B13=$B19,AT18=0,(AU14-BA18+AY18)&lt;=0),0,(AU14-BA18+AY18)/AT18)</f>
        <v>0</v>
      </c>
      <c r="AV18" s="151">
        <f t="shared" ref="AV18" si="110">IF(AU18*(7-AT15)&lt;=0,0,AU18*(7-AT15))</f>
        <v>0</v>
      </c>
      <c r="AW18" s="350">
        <f>ROUND(IF(OR(AU15-AU18*(7-AT15)+AZ18&lt;0,$B13=$B19,AU18&lt;=0,AU15=0),0,IF(AU15-AU18*(7-AT15)+AZ18&gt;BA18-AY18+AZ18,BA18-AY18+AZ18,AU15-AU18*(7-AT15)+AZ18)),1)</f>
        <v>0</v>
      </c>
      <c r="AX18" s="351"/>
      <c r="AY18" s="152">
        <f t="shared" ref="AY18" si="111">IF(OR($B13=$B19,AT14=0),0,IF($B13=$B7,AT13,$F13))</f>
        <v>0</v>
      </c>
      <c r="AZ18" s="153">
        <f t="shared" ref="AZ18" si="112">IF(OR($B13=$B19,AT18=0),0,$G15-$G14)</f>
        <v>0</v>
      </c>
      <c r="BA18" s="154">
        <f t="shared" ref="BA18" si="113">IF(OR($B13=$B19,AT18=0),0,AT17)</f>
        <v>0</v>
      </c>
      <c r="BB18" s="155">
        <f t="shared" ref="BB18" si="114">IF($B13=$B19,0,AU15)</f>
        <v>0</v>
      </c>
      <c r="BD18" s="109">
        <f>BD13</f>
        <v>0</v>
      </c>
      <c r="BE18" s="110">
        <f>IF(BD17&lt;=BD18,BD17,BD18)</f>
        <v>0</v>
      </c>
      <c r="BF18" s="90" t="str">
        <f>BM18</f>
        <v>godziny ponadwymiarowe wynik po sprawdzeniu czy nie przekracza planu</v>
      </c>
      <c r="BK18" s="101">
        <f>BK13</f>
        <v>20</v>
      </c>
      <c r="BL18" s="102">
        <f>IF(BK17&lt;=BK13,BK17,BK13)</f>
        <v>2</v>
      </c>
      <c r="BM18" s="91" t="s">
        <v>75</v>
      </c>
    </row>
    <row r="19" spans="1:66" ht="16.5" thickTop="1" x14ac:dyDescent="0.2">
      <c r="A19" s="1" t="str">
        <f>IF(B19="","1. Niewypełnione",B19)</f>
        <v>1. Niewypełnione</v>
      </c>
      <c r="B19" s="320"/>
      <c r="C19" s="321"/>
      <c r="D19" s="321"/>
      <c r="E19" s="321"/>
      <c r="F19" s="177">
        <v>18</v>
      </c>
      <c r="G19" s="185">
        <f>F19</f>
        <v>18</v>
      </c>
      <c r="H19" s="177"/>
      <c r="I19" s="192">
        <f t="shared" ref="I19:I23" si="115">K19+T19+AC19+AL19+AU19</f>
        <v>0</v>
      </c>
      <c r="J19" s="186">
        <f t="shared" ref="J19" si="116">IF(OR($B19=$B25,J22=0),0,ROUND((K20+P24)/J22,0))</f>
        <v>0</v>
      </c>
      <c r="K19" s="51">
        <f t="shared" ref="K19:K20" si="117">SUM(L19:R19)</f>
        <v>0</v>
      </c>
      <c r="L19" s="52"/>
      <c r="M19" s="52"/>
      <c r="N19" s="52"/>
      <c r="O19" s="52"/>
      <c r="P19" s="53"/>
      <c r="Q19" s="54"/>
      <c r="R19" s="55"/>
      <c r="S19" s="188">
        <f t="shared" ref="S19" si="118">IF(OR($B19=$B25,S22=0),0,ROUND((T20+Y24)/S22,0))</f>
        <v>0</v>
      </c>
      <c r="T19" s="178">
        <f t="shared" ref="T19:T20" si="119">SUM(U19:AA19)</f>
        <v>0</v>
      </c>
      <c r="U19" s="179">
        <f t="shared" ref="U19" si="120">L19</f>
        <v>0</v>
      </c>
      <c r="V19" s="179">
        <f t="shared" ref="V19" si="121">M19</f>
        <v>0</v>
      </c>
      <c r="W19" s="179">
        <f t="shared" ref="W19" si="122">N19</f>
        <v>0</v>
      </c>
      <c r="X19" s="179">
        <f t="shared" ref="X19" si="123">O19</f>
        <v>0</v>
      </c>
      <c r="Y19" s="180">
        <f t="shared" ref="Y19" si="124">P19</f>
        <v>0</v>
      </c>
      <c r="Z19" s="181">
        <f t="shared" ref="Z19" si="125">Q19</f>
        <v>0</v>
      </c>
      <c r="AA19" s="182">
        <f t="shared" ref="AA19" si="126">R19</f>
        <v>0</v>
      </c>
      <c r="AB19" s="188">
        <f t="shared" ref="AB19" si="127">IF(OR($B19=$B25,AB22=0),0,ROUND((AC20+AH24)/AB22,0))</f>
        <v>0</v>
      </c>
      <c r="AC19" s="178">
        <f t="shared" ref="AC19:AC20" si="128">SUM(AD19:AJ19)</f>
        <v>0</v>
      </c>
      <c r="AD19" s="179">
        <f t="shared" ref="AD19" si="129">U19</f>
        <v>0</v>
      </c>
      <c r="AE19" s="179">
        <f t="shared" ref="AE19" si="130">V19</f>
        <v>0</v>
      </c>
      <c r="AF19" s="179">
        <f t="shared" ref="AF19" si="131">W19</f>
        <v>0</v>
      </c>
      <c r="AG19" s="179">
        <f t="shared" ref="AG19" si="132">X19</f>
        <v>0</v>
      </c>
      <c r="AH19" s="180">
        <f t="shared" ref="AH19" si="133">Y19</f>
        <v>0</v>
      </c>
      <c r="AI19" s="181">
        <f t="shared" ref="AI19" si="134">Z19</f>
        <v>0</v>
      </c>
      <c r="AJ19" s="182">
        <f t="shared" ref="AJ19" si="135">AA19</f>
        <v>0</v>
      </c>
      <c r="AK19" s="188">
        <f t="shared" ref="AK19" si="136">IF(OR($B19=$B25,AK22=0),0,ROUND((AL20+AQ24)/AK22,0))</f>
        <v>0</v>
      </c>
      <c r="AL19" s="178">
        <f t="shared" ref="AL19:AL20" si="137">SUM(AM19:AS19)</f>
        <v>0</v>
      </c>
      <c r="AM19" s="179">
        <f t="shared" ref="AM19" si="138">AD19</f>
        <v>0</v>
      </c>
      <c r="AN19" s="179">
        <f t="shared" ref="AN19" si="139">AE19</f>
        <v>0</v>
      </c>
      <c r="AO19" s="179">
        <f t="shared" ref="AO19" si="140">AF19</f>
        <v>0</v>
      </c>
      <c r="AP19" s="179">
        <f t="shared" ref="AP19" si="141">AG19</f>
        <v>0</v>
      </c>
      <c r="AQ19" s="180">
        <f t="shared" ref="AQ19" si="142">AH19</f>
        <v>0</v>
      </c>
      <c r="AR19" s="181">
        <f t="shared" ref="AR19" si="143">AI19</f>
        <v>0</v>
      </c>
      <c r="AS19" s="182">
        <f t="shared" ref="AS19" si="144">AJ19</f>
        <v>0</v>
      </c>
      <c r="AT19" s="188">
        <f t="shared" ref="AT19" si="145">IF(OR($B19=$B25,AT22=0),0,ROUND((AU20+AZ24)/AT22,0))</f>
        <v>0</v>
      </c>
      <c r="AU19" s="178">
        <f t="shared" ref="AU19:AU20" si="146">SUM(AV19:BB19)</f>
        <v>0</v>
      </c>
      <c r="AV19" s="179">
        <f t="shared" ref="AV19" si="147">IF(SUM($AM$9:$AS$9)=SUM($AV$9:$BB$9),AM19,IF(AND(SUM($AV$9:$BB$9)&gt;42,SUM($AV$9:$BB$9)&lt;49),AM19,0))</f>
        <v>0</v>
      </c>
      <c r="AW19" s="179">
        <f t="shared" ref="AW19" si="148">IF(SUM($AM$9:$AS$9)=SUM($AV$9:$BB$9),AN19,IF(AND(SUM($AV$9:$BB$9)&gt;42,SUM($AV$9:$BB$9)&lt;49),AN19,0))</f>
        <v>0</v>
      </c>
      <c r="AX19" s="179">
        <f t="shared" ref="AX19" si="149">IF(SUM($AM$9:$AS$9)=SUM($AV$9:$BB$9),AO19,IF(AND(SUM($AV$9:$BB$9)&gt;42,SUM($AV$9:$BB$9)&lt;49),AO19,0))</f>
        <v>0</v>
      </c>
      <c r="AY19" s="179">
        <f t="shared" ref="AY19" si="150">IF(SUM($AM$9:$AS$9)=SUM($AV$9:$BB$9),AP19,IF(AND(SUM($AV$9:$BB$9)&gt;42,SUM($AV$9:$BB$9)&lt;49),AP19,0))</f>
        <v>0</v>
      </c>
      <c r="AZ19" s="180">
        <f t="shared" ref="AZ19" si="151">IF(SUM($AM$9:$AS$9)=SUM($AV$9:$BB$9),AQ19,IF(AND(SUM($AV$9:$BB$9)&gt;42,SUM($AV$9:$BB$9)&lt;49),AQ19,0))</f>
        <v>0</v>
      </c>
      <c r="BA19" s="181">
        <f t="shared" ref="BA19" si="152">IF(SUM($AM$9:$AS$9)=SUM($AV$9:$BB$9),AR19,IF(AND(SUM($AV$9:$BB$9)&gt;42,SUM($AV$9:$BB$9)&lt;49),AR19,0))</f>
        <v>0</v>
      </c>
      <c r="BB19" s="182">
        <f t="shared" ref="BB19" si="153">IF(SUM($AM$9:$AS$9)=SUM($AV$9:$BB$9),AS19,IF(AND(SUM($AV$9:$BB$9)&gt;42,SUM($AV$9:$BB$9)&lt;49),AS19,0))</f>
        <v>0</v>
      </c>
      <c r="BC19" s="135">
        <f>L21-K24</f>
        <v>0</v>
      </c>
      <c r="BD19" s="103">
        <f>Q24-O24</f>
        <v>0</v>
      </c>
      <c r="BE19" s="104" t="s">
        <v>80</v>
      </c>
      <c r="BK19" s="96">
        <f>K20-G20</f>
        <v>-18</v>
      </c>
      <c r="BL19" s="97" t="s">
        <v>76</v>
      </c>
    </row>
    <row r="20" spans="1:66" ht="12.75" hidden="1" customHeight="1" x14ac:dyDescent="0.2">
      <c r="B20" s="93"/>
      <c r="C20" s="94"/>
      <c r="D20" s="95"/>
      <c r="E20" s="115"/>
      <c r="F20" s="140" t="b">
        <f t="shared" ref="F20" si="154">IF($B13=$B19,OR(F14,G19&lt;F19),G19&lt;F19)</f>
        <v>0</v>
      </c>
      <c r="G20" s="189">
        <f t="shared" ref="G20:G80" si="155">IF(AND($B13=$B19,$B13&lt;&gt;"",$B13&lt;&gt;0),G19+G14,G19)</f>
        <v>18</v>
      </c>
      <c r="H20" s="120"/>
      <c r="I20" s="165">
        <f t="shared" si="115"/>
        <v>0</v>
      </c>
      <c r="J20" s="194">
        <f t="shared" ref="J20" si="156">7-COUNTIF(L19:R19,0)-COUNTIF(L19:R19,"")</f>
        <v>0</v>
      </c>
      <c r="K20" s="22">
        <f t="shared" si="117"/>
        <v>0</v>
      </c>
      <c r="L20" s="35">
        <f t="shared" ref="L20:R20" si="157">IF($B13=$B19,L19+L14,L19)</f>
        <v>0</v>
      </c>
      <c r="M20" s="35">
        <f t="shared" si="157"/>
        <v>0</v>
      </c>
      <c r="N20" s="35">
        <f t="shared" si="157"/>
        <v>0</v>
      </c>
      <c r="O20" s="35">
        <f t="shared" si="157"/>
        <v>0</v>
      </c>
      <c r="P20" s="36">
        <f t="shared" si="157"/>
        <v>0</v>
      </c>
      <c r="Q20" s="37">
        <f t="shared" si="157"/>
        <v>0</v>
      </c>
      <c r="R20" s="38">
        <f t="shared" si="157"/>
        <v>0</v>
      </c>
      <c r="S20" s="194">
        <f t="shared" ref="S20" si="158">7-COUNTIF(U19:AA19,0)-COUNTIF(U19:AA19,"")</f>
        <v>0</v>
      </c>
      <c r="T20" s="22">
        <f t="shared" si="119"/>
        <v>0</v>
      </c>
      <c r="U20" s="35">
        <f t="shared" ref="U20:AA20" si="159">IF($B13=$B19,U19+U14,U19)</f>
        <v>0</v>
      </c>
      <c r="V20" s="35">
        <f t="shared" si="159"/>
        <v>0</v>
      </c>
      <c r="W20" s="35">
        <f t="shared" si="159"/>
        <v>0</v>
      </c>
      <c r="X20" s="35">
        <f t="shared" si="159"/>
        <v>0</v>
      </c>
      <c r="Y20" s="36">
        <f t="shared" si="159"/>
        <v>0</v>
      </c>
      <c r="Z20" s="37">
        <f t="shared" si="159"/>
        <v>0</v>
      </c>
      <c r="AA20" s="38">
        <f t="shared" si="159"/>
        <v>0</v>
      </c>
      <c r="AB20" s="194">
        <f t="shared" ref="AB20" si="160">7-COUNTIF(AD19:AJ19,0)-COUNTIF(AD19:AJ19,"")</f>
        <v>0</v>
      </c>
      <c r="AC20" s="22">
        <f t="shared" si="128"/>
        <v>0</v>
      </c>
      <c r="AD20" s="35">
        <f t="shared" ref="AD20:AJ20" si="161">IF($B13=$B19,AD19+AD14,AD19)</f>
        <v>0</v>
      </c>
      <c r="AE20" s="35">
        <f t="shared" si="161"/>
        <v>0</v>
      </c>
      <c r="AF20" s="35">
        <f t="shared" si="161"/>
        <v>0</v>
      </c>
      <c r="AG20" s="35">
        <f t="shared" si="161"/>
        <v>0</v>
      </c>
      <c r="AH20" s="36">
        <f t="shared" si="161"/>
        <v>0</v>
      </c>
      <c r="AI20" s="37">
        <f t="shared" si="161"/>
        <v>0</v>
      </c>
      <c r="AJ20" s="38">
        <f t="shared" si="161"/>
        <v>0</v>
      </c>
      <c r="AK20" s="194">
        <f t="shared" ref="AK20" si="162">7-COUNTIF(AM19:AS19,0)-COUNTIF(AM19:AS19,"")</f>
        <v>0</v>
      </c>
      <c r="AL20" s="22">
        <f t="shared" si="137"/>
        <v>0</v>
      </c>
      <c r="AM20" s="35">
        <f t="shared" ref="AM20:AS20" si="163">IF($B13=$B19,AM19+AM14,AM19)</f>
        <v>0</v>
      </c>
      <c r="AN20" s="35">
        <f t="shared" si="163"/>
        <v>0</v>
      </c>
      <c r="AO20" s="35">
        <f t="shared" si="163"/>
        <v>0</v>
      </c>
      <c r="AP20" s="35">
        <f t="shared" si="163"/>
        <v>0</v>
      </c>
      <c r="AQ20" s="36">
        <f t="shared" si="163"/>
        <v>0</v>
      </c>
      <c r="AR20" s="37">
        <f t="shared" si="163"/>
        <v>0</v>
      </c>
      <c r="AS20" s="38">
        <f t="shared" si="163"/>
        <v>0</v>
      </c>
      <c r="AT20" s="194">
        <f t="shared" ref="AT20" si="164">7-COUNTIF(AV19:BB19,0)-COUNTIF(AV19:BB19,"")</f>
        <v>0</v>
      </c>
      <c r="AU20" s="22">
        <f t="shared" si="146"/>
        <v>0</v>
      </c>
      <c r="AV20" s="35">
        <f t="shared" ref="AV20:BB20" si="165">IF($B13=$B19,AV19+AV14,AV19)</f>
        <v>0</v>
      </c>
      <c r="AW20" s="35">
        <f t="shared" si="165"/>
        <v>0</v>
      </c>
      <c r="AX20" s="35">
        <f t="shared" si="165"/>
        <v>0</v>
      </c>
      <c r="AY20" s="35">
        <f t="shared" si="165"/>
        <v>0</v>
      </c>
      <c r="AZ20" s="36">
        <f t="shared" si="165"/>
        <v>0</v>
      </c>
      <c r="BA20" s="37">
        <f t="shared" si="165"/>
        <v>0</v>
      </c>
      <c r="BB20" s="38">
        <f t="shared" si="165"/>
        <v>0</v>
      </c>
      <c r="BC20" s="135">
        <f>M21-K24</f>
        <v>0</v>
      </c>
      <c r="BD20" s="105">
        <f>7-J21</f>
        <v>0</v>
      </c>
      <c r="BE20" s="106" t="str">
        <f>BL20</f>
        <v>Dni realizacji</v>
      </c>
      <c r="BG20" s="89" t="s">
        <v>78</v>
      </c>
      <c r="BK20" s="98">
        <f>7-J21</f>
        <v>0</v>
      </c>
      <c r="BL20" s="99" t="s">
        <v>72</v>
      </c>
    </row>
    <row r="21" spans="1:66" ht="15" hidden="1" customHeight="1" x14ac:dyDescent="0.2">
      <c r="B21" s="116"/>
      <c r="C21" s="117"/>
      <c r="D21" s="118"/>
      <c r="E21" s="119"/>
      <c r="F21" s="92"/>
      <c r="G21" s="190">
        <f t="shared" ref="G21" si="166">IF(AND($B13=$B19,$B13&lt;&gt;"",$B13&lt;&gt;0),F19+G15,F19)</f>
        <v>18</v>
      </c>
      <c r="H21" s="121"/>
      <c r="I21" s="165">
        <f t="shared" si="115"/>
        <v>0</v>
      </c>
      <c r="J21" s="195">
        <f t="shared" ref="J21" si="167">IF($B19=$B13,COUNTIF(L21:R21,0),COUNTIF(L22:R22,0)+COUNTIF(L22:R22,""))</f>
        <v>7</v>
      </c>
      <c r="K21" s="39">
        <f t="shared" ref="K21:R21" si="168">IF($B13=$B19,K22+K15,K22)</f>
        <v>0</v>
      </c>
      <c r="L21" s="40">
        <f t="shared" si="168"/>
        <v>0</v>
      </c>
      <c r="M21" s="40">
        <f t="shared" si="168"/>
        <v>0</v>
      </c>
      <c r="N21" s="40">
        <f t="shared" si="168"/>
        <v>0</v>
      </c>
      <c r="O21" s="40">
        <f t="shared" si="168"/>
        <v>0</v>
      </c>
      <c r="P21" s="41">
        <f t="shared" si="168"/>
        <v>0</v>
      </c>
      <c r="Q21" s="42">
        <f t="shared" si="168"/>
        <v>0</v>
      </c>
      <c r="R21" s="43">
        <f t="shared" si="168"/>
        <v>0</v>
      </c>
      <c r="S21" s="195">
        <f t="shared" ref="S21" si="169">IF($B19=$B13,COUNTIF(U21:AA21,0),COUNTIF(U22:AA22,0)+COUNTIF(U22:AA22,""))</f>
        <v>7</v>
      </c>
      <c r="T21" s="39">
        <f t="shared" ref="T21:AA21" si="170">IF($B13=$B19,T22+T15,T22)</f>
        <v>0</v>
      </c>
      <c r="U21" s="40">
        <f t="shared" si="170"/>
        <v>0</v>
      </c>
      <c r="V21" s="40">
        <f t="shared" si="170"/>
        <v>0</v>
      </c>
      <c r="W21" s="40">
        <f t="shared" si="170"/>
        <v>0</v>
      </c>
      <c r="X21" s="40">
        <f t="shared" si="170"/>
        <v>0</v>
      </c>
      <c r="Y21" s="41">
        <f t="shared" si="170"/>
        <v>0</v>
      </c>
      <c r="Z21" s="42">
        <f t="shared" si="170"/>
        <v>0</v>
      </c>
      <c r="AA21" s="43">
        <f t="shared" si="170"/>
        <v>0</v>
      </c>
      <c r="AB21" s="195">
        <f t="shared" ref="AB21" si="171">IF($B19=$B13,COUNTIF(AD21:AJ21,0),COUNTIF(AD22:AJ22,0)+COUNTIF(AD22:AJ22,""))</f>
        <v>7</v>
      </c>
      <c r="AC21" s="39">
        <f t="shared" ref="AC21:AJ21" si="172">IF($B13=$B19,AC22+AC15,AC22)</f>
        <v>0</v>
      </c>
      <c r="AD21" s="40">
        <f t="shared" si="172"/>
        <v>0</v>
      </c>
      <c r="AE21" s="40">
        <f t="shared" si="172"/>
        <v>0</v>
      </c>
      <c r="AF21" s="40">
        <f t="shared" si="172"/>
        <v>0</v>
      </c>
      <c r="AG21" s="40">
        <f t="shared" si="172"/>
        <v>0</v>
      </c>
      <c r="AH21" s="41">
        <f t="shared" si="172"/>
        <v>0</v>
      </c>
      <c r="AI21" s="42">
        <f t="shared" si="172"/>
        <v>0</v>
      </c>
      <c r="AJ21" s="43">
        <f t="shared" si="172"/>
        <v>0</v>
      </c>
      <c r="AK21" s="195">
        <f t="shared" ref="AK21" si="173">IF($B19=$B13,COUNTIF(AM21:AS21,0),COUNTIF(AM22:AS22,0)+COUNTIF(AM22:AS22,""))</f>
        <v>7</v>
      </c>
      <c r="AL21" s="39">
        <f t="shared" ref="AL21:AS21" si="174">IF($B13=$B19,AL22+AL15,AL22)</f>
        <v>0</v>
      </c>
      <c r="AM21" s="40">
        <f t="shared" si="174"/>
        <v>0</v>
      </c>
      <c r="AN21" s="40">
        <f t="shared" si="174"/>
        <v>0</v>
      </c>
      <c r="AO21" s="40">
        <f t="shared" si="174"/>
        <v>0</v>
      </c>
      <c r="AP21" s="40">
        <f t="shared" si="174"/>
        <v>0</v>
      </c>
      <c r="AQ21" s="41">
        <f t="shared" si="174"/>
        <v>0</v>
      </c>
      <c r="AR21" s="42">
        <f t="shared" si="174"/>
        <v>0</v>
      </c>
      <c r="AS21" s="43">
        <f t="shared" si="174"/>
        <v>0</v>
      </c>
      <c r="AT21" s="195">
        <f t="shared" ref="AT21" si="175">IF($B19=$B13,COUNTIF(AV21:BB21,0),COUNTIF(AV22:BB22,0)+COUNTIF(AV22:BB22,""))</f>
        <v>7</v>
      </c>
      <c r="AU21" s="39">
        <f t="shared" ref="AU21:BB21" si="176">IF($B13=$B19,AU22+AU15,AU22)</f>
        <v>0</v>
      </c>
      <c r="AV21" s="40">
        <f t="shared" si="176"/>
        <v>0</v>
      </c>
      <c r="AW21" s="40">
        <f t="shared" si="176"/>
        <v>0</v>
      </c>
      <c r="AX21" s="40">
        <f t="shared" si="176"/>
        <v>0</v>
      </c>
      <c r="AY21" s="40">
        <f t="shared" si="176"/>
        <v>0</v>
      </c>
      <c r="AZ21" s="41">
        <f t="shared" si="176"/>
        <v>0</v>
      </c>
      <c r="BA21" s="42">
        <f t="shared" si="176"/>
        <v>0</v>
      </c>
      <c r="BB21" s="43">
        <f t="shared" si="176"/>
        <v>0</v>
      </c>
      <c r="BC21" s="1">
        <f>IF(N21=0,0,N21-K24)</f>
        <v>0</v>
      </c>
      <c r="BD21" s="112">
        <f>BD20*K24</f>
        <v>0</v>
      </c>
      <c r="BE21" s="106" t="str">
        <f>BL21</f>
        <v>Realizacja planu</v>
      </c>
      <c r="BG21" s="114">
        <f>J19</f>
        <v>0</v>
      </c>
      <c r="BH21" s="89" t="s">
        <v>73</v>
      </c>
      <c r="BK21" s="111">
        <f>BK20*K24</f>
        <v>0</v>
      </c>
      <c r="BL21" s="99" t="s">
        <v>71</v>
      </c>
      <c r="BN21" s="89" t="s">
        <v>79</v>
      </c>
    </row>
    <row r="22" spans="1:66" ht="15.75" customHeight="1" x14ac:dyDescent="0.2">
      <c r="A22" s="1" t="str">
        <f>A19</f>
        <v>1. Niewypełnione</v>
      </c>
      <c r="B22" s="313">
        <f t="shared" ref="B22:B82" si="177">B16+1</f>
        <v>1</v>
      </c>
      <c r="C22" s="314"/>
      <c r="D22" s="314"/>
      <c r="E22" s="314"/>
      <c r="F22" s="31"/>
      <c r="G22" s="183"/>
      <c r="H22" s="122">
        <f t="shared" ref="H22" si="178">5-COUNTIF(AU19,0)-COUNTIF(AL19,0)-COUNTIF(AC19,0)-COUNTIF(T19,0)-COUNTIF(K19,0)</f>
        <v>0</v>
      </c>
      <c r="I22" s="165">
        <f t="shared" si="115"/>
        <v>0</v>
      </c>
      <c r="J22" s="187">
        <f t="shared" ref="J22" si="179">IF($B19=$B13,J16+IF($F19&lt;&gt;$G19,(K19+$G21-$G20)/$F19,K19/$F19),IF($F19&lt;&gt;G19,(K19+$G21-$G20)/$F19,K19/$F19))</f>
        <v>0</v>
      </c>
      <c r="K22" s="7">
        <f t="shared" ref="K22:K23" si="180">SUM(L22:R22)</f>
        <v>0</v>
      </c>
      <c r="L22" s="26">
        <f t="shared" ref="L22:R22" si="181">L19</f>
        <v>0</v>
      </c>
      <c r="M22" s="26">
        <f t="shared" si="181"/>
        <v>0</v>
      </c>
      <c r="N22" s="26">
        <f t="shared" si="181"/>
        <v>0</v>
      </c>
      <c r="O22" s="26">
        <f t="shared" si="181"/>
        <v>0</v>
      </c>
      <c r="P22" s="26">
        <f t="shared" si="181"/>
        <v>0</v>
      </c>
      <c r="Q22" s="29">
        <f t="shared" si="181"/>
        <v>0</v>
      </c>
      <c r="R22" s="23">
        <f t="shared" si="181"/>
        <v>0</v>
      </c>
      <c r="S22" s="187">
        <f t="shared" ref="S22" si="182">IF($B19=$B13,S16+IF($F19&lt;&gt;$G19,(T19+$G21-$G20)/$F19,T19/$F19),IF($F19&lt;&gt;P19,(T19+$G21-$G20)/$F19,T19/$F19))</f>
        <v>0</v>
      </c>
      <c r="T22" s="7">
        <f t="shared" ref="T22:T23" si="183">SUM(U22:AA22)</f>
        <v>0</v>
      </c>
      <c r="U22" s="26">
        <f t="shared" ref="U22:AA22" si="184">U19</f>
        <v>0</v>
      </c>
      <c r="V22" s="26">
        <f t="shared" si="184"/>
        <v>0</v>
      </c>
      <c r="W22" s="26">
        <f t="shared" si="184"/>
        <v>0</v>
      </c>
      <c r="X22" s="26">
        <f t="shared" si="184"/>
        <v>0</v>
      </c>
      <c r="Y22" s="113">
        <f t="shared" si="184"/>
        <v>0</v>
      </c>
      <c r="Z22" s="29">
        <f t="shared" si="184"/>
        <v>0</v>
      </c>
      <c r="AA22" s="23">
        <f t="shared" si="184"/>
        <v>0</v>
      </c>
      <c r="AB22" s="187">
        <f t="shared" ref="AB22" si="185">IF($B19=$B13,AB16+IF($F19&lt;&gt;$G19,(AC19+$G21-$G20)/$F19,AC19/$F19),IF($F19&lt;&gt;Y19,(AC19+$G21-$G20)/$F19,AC19/$F19))</f>
        <v>0</v>
      </c>
      <c r="AC22" s="7">
        <f t="shared" ref="AC22:AC23" si="186">SUM(AD22:AJ22)</f>
        <v>0</v>
      </c>
      <c r="AD22" s="26">
        <f t="shared" ref="AD22:AJ22" si="187">AD19</f>
        <v>0</v>
      </c>
      <c r="AE22" s="26">
        <f t="shared" si="187"/>
        <v>0</v>
      </c>
      <c r="AF22" s="26">
        <f t="shared" si="187"/>
        <v>0</v>
      </c>
      <c r="AG22" s="26">
        <f t="shared" si="187"/>
        <v>0</v>
      </c>
      <c r="AH22" s="113">
        <f t="shared" si="187"/>
        <v>0</v>
      </c>
      <c r="AI22" s="29">
        <f t="shared" si="187"/>
        <v>0</v>
      </c>
      <c r="AJ22" s="23">
        <f t="shared" si="187"/>
        <v>0</v>
      </c>
      <c r="AK22" s="187">
        <f t="shared" ref="AK22" si="188">IF($B19=$B13,AK16+IF($F19&lt;&gt;$G19,(AL19+$G21-$G20)/$F19,AL19/$F19),IF($F19&lt;&gt;AH19,(AL19+$G21-$G20)/$F19,AL19/$F19))</f>
        <v>0</v>
      </c>
      <c r="AL22" s="7">
        <f t="shared" ref="AL22:AL23" si="189">SUM(AM22:AS22)</f>
        <v>0</v>
      </c>
      <c r="AM22" s="26">
        <f t="shared" ref="AM22:AS22" si="190">AM19</f>
        <v>0</v>
      </c>
      <c r="AN22" s="26">
        <f t="shared" si="190"/>
        <v>0</v>
      </c>
      <c r="AO22" s="26">
        <f t="shared" si="190"/>
        <v>0</v>
      </c>
      <c r="AP22" s="26">
        <f t="shared" si="190"/>
        <v>0</v>
      </c>
      <c r="AQ22" s="113">
        <f t="shared" si="190"/>
        <v>0</v>
      </c>
      <c r="AR22" s="29">
        <f t="shared" si="190"/>
        <v>0</v>
      </c>
      <c r="AS22" s="23">
        <f t="shared" si="190"/>
        <v>0</v>
      </c>
      <c r="AT22" s="187">
        <f t="shared" ref="AT22" si="191">IF($B19=$B13,AT16+IF($F19&lt;&gt;$G19,(AU19+$G21-$G20)/$F19,AU19/$F19),IF($F19&lt;&gt;AQ19,(AU19+$G21-$G20)/$F19,AU19/$F19))</f>
        <v>0</v>
      </c>
      <c r="AU22" s="7">
        <f t="shared" ref="AU22:AU23" si="192">SUM(AV22:BB22)</f>
        <v>0</v>
      </c>
      <c r="AV22" s="6">
        <f t="shared" ref="AV22:AV82" si="193">IF(SUM($AM$9:$AS$9)=SUM($AV$9:$BB$9),AV19,IF(AND(SUM($AV$9:$BB$9)&gt;42,SUM($AV$9:$BB$9)&lt;49),AV19,0))</f>
        <v>0</v>
      </c>
      <c r="AW22" s="6">
        <f t="shared" ref="AW22:BB22" si="194">IF(SUM($AM$9:$AS$9)=SUM($AV$9:$BB$9),AW19,IF(AND(SUM($AV$9:$BB$9)&gt;42,SUM($AV$9:$BB$9)&lt;49),AW19,0))</f>
        <v>0</v>
      </c>
      <c r="AX22" s="6">
        <f t="shared" si="194"/>
        <v>0</v>
      </c>
      <c r="AY22" s="6">
        <f t="shared" si="194"/>
        <v>0</v>
      </c>
      <c r="AZ22" s="26">
        <f t="shared" si="194"/>
        <v>0</v>
      </c>
      <c r="BA22" s="29">
        <f t="shared" si="194"/>
        <v>0</v>
      </c>
      <c r="BB22" s="23">
        <f t="shared" si="194"/>
        <v>0</v>
      </c>
      <c r="BC22" s="1">
        <f>IF(O21=0,0,O21-K24)</f>
        <v>0</v>
      </c>
      <c r="BD22" s="105">
        <f>K21</f>
        <v>0</v>
      </c>
      <c r="BE22" s="106" t="str">
        <f>BL22</f>
        <v>Godziny zrealizowane</v>
      </c>
      <c r="BK22" s="100">
        <f>K21</f>
        <v>0</v>
      </c>
      <c r="BL22" s="99" t="s">
        <v>77</v>
      </c>
    </row>
    <row r="23" spans="1:66" ht="15.75" customHeight="1" x14ac:dyDescent="0.2">
      <c r="A23" s="1" t="str">
        <f>A22</f>
        <v>1. Niewypełnione</v>
      </c>
      <c r="B23" s="313"/>
      <c r="C23" s="314"/>
      <c r="D23" s="314"/>
      <c r="E23" s="314"/>
      <c r="F23" s="31"/>
      <c r="G23" s="183"/>
      <c r="H23" s="123">
        <f t="shared" ref="H23" si="195">IF($B19=$B13,H17+F23,$F23)</f>
        <v>0</v>
      </c>
      <c r="I23" s="165">
        <f t="shared" si="115"/>
        <v>0</v>
      </c>
      <c r="J23" s="141">
        <f t="shared" ref="J23" si="196">IF($H22=0,0,IF($B13=$B19,IF($H24&gt;0,$H24+J17,K19+J17),IF($H24&gt;0,$H24,K19)))</f>
        <v>0</v>
      </c>
      <c r="K23" s="7">
        <f t="shared" si="180"/>
        <v>0</v>
      </c>
      <c r="L23" s="6"/>
      <c r="M23" s="6"/>
      <c r="N23" s="6"/>
      <c r="O23" s="6"/>
      <c r="P23" s="26"/>
      <c r="Q23" s="29"/>
      <c r="R23" s="23"/>
      <c r="S23" s="141">
        <f t="shared" ref="S23" si="197">IF($H22=0,0,IF($B13=$B19,IF($H24&gt;0,$H24+S17,T19+S17),IF($H24&gt;0,$H24,T19)))</f>
        <v>0</v>
      </c>
      <c r="T23" s="7">
        <f t="shared" si="183"/>
        <v>0</v>
      </c>
      <c r="U23" s="6"/>
      <c r="V23" s="6"/>
      <c r="W23" s="6"/>
      <c r="X23" s="6"/>
      <c r="Y23" s="26"/>
      <c r="Z23" s="29"/>
      <c r="AA23" s="23"/>
      <c r="AB23" s="141">
        <f t="shared" ref="AB23" si="198">IF($H22=0,0,IF($B13=$B19,IF($H24&gt;0,$H24+AB17,AC19+AB17),IF($H24&gt;0,$H24,AC19)))</f>
        <v>0</v>
      </c>
      <c r="AC23" s="7">
        <f t="shared" si="186"/>
        <v>0</v>
      </c>
      <c r="AD23" s="6"/>
      <c r="AE23" s="6"/>
      <c r="AF23" s="6"/>
      <c r="AG23" s="6"/>
      <c r="AH23" s="26"/>
      <c r="AI23" s="29"/>
      <c r="AJ23" s="23"/>
      <c r="AK23" s="141">
        <f t="shared" ref="AK23" si="199">IF($H22=0,0,IF($B13=$B19,IF($H24&gt;0,$H24+AK17,AL19+AK17),IF($H24&gt;0,$H24,AL19)))</f>
        <v>0</v>
      </c>
      <c r="AL23" s="7">
        <f t="shared" si="189"/>
        <v>0</v>
      </c>
      <c r="AM23" s="6"/>
      <c r="AN23" s="6"/>
      <c r="AO23" s="6"/>
      <c r="AP23" s="6"/>
      <c r="AQ23" s="26"/>
      <c r="AR23" s="29"/>
      <c r="AS23" s="23"/>
      <c r="AT23" s="141">
        <f t="shared" ref="AT23" si="200">IF($H22=0,0,IF($B13=$B19,IF($H24&gt;0,$H24+AT17,AU19+AT17),IF($H24&gt;0,$H24,AU19)))</f>
        <v>0</v>
      </c>
      <c r="AU23" s="7">
        <f t="shared" si="192"/>
        <v>0</v>
      </c>
      <c r="AV23" s="6"/>
      <c r="AW23" s="6"/>
      <c r="AX23" s="6"/>
      <c r="AY23" s="6"/>
      <c r="AZ23" s="26"/>
      <c r="BA23" s="29"/>
      <c r="BB23" s="23"/>
      <c r="BC23" s="1">
        <f>IF(P21=0,0,P21-K24)</f>
        <v>0</v>
      </c>
      <c r="BD23" s="107">
        <f>BD22-BD21</f>
        <v>0</v>
      </c>
      <c r="BE23" s="108" t="str">
        <f>BL23</f>
        <v>godziny ponadwymiarowe = Plan -to  co powinien uczyć</v>
      </c>
      <c r="BK23" s="100">
        <f>BK22-BK21</f>
        <v>0</v>
      </c>
      <c r="BL23" s="99" t="s">
        <v>74</v>
      </c>
    </row>
    <row r="24" spans="1:66" ht="18.75" customHeight="1" thickBot="1" x14ac:dyDescent="0.25">
      <c r="A24" s="1" t="str">
        <f>A23</f>
        <v>1. Niewypełnione</v>
      </c>
      <c r="B24" s="323" t="str">
        <f>IF(B19="",Wydruk!$AE$6,IF(J20=0,Wydruk!$AE$7,IF(AND(G20&lt;G21,B19&lt;&gt;$B25),Wydruk!$AE$13,IF(AND($B19=$B13,$B19&lt;&gt;$B25),IF(OR(OR(J24&lt;4,J24&gt;5),OR(S24&lt;4,S24&gt;5),OR(AB24&lt;4,AB24&gt;5),OR(AK24&lt;4,AK24&gt;5),OR(AND(AT24&lt;4,AT24&gt;0),AT24&gt;5)),Wydruk!$AE$8,Wydruk!$AE$9),IF($B19=$B25,IF($F23&lt;&gt;0,Wydruk!$AE$12,Wydruk!$AE$10),IF(OR(OR(J20&lt;4,J20&gt;5),OR(S20&lt;4,S20&gt;5),OR(AB20&lt;4,AB20&gt;5),OR(AK20&lt;4,AK20&gt;5),OR(AND(AT20&lt;4,AT20&gt;0),AT20&gt;5)),Wydruk!$AE$8,Wydruk!$AE$11))))))</f>
        <v>Rozpocznij wypełniając nazwisko i imię, sprawdź pensum, l. tygodni, godz. w roku</v>
      </c>
      <c r="C24" s="324"/>
      <c r="D24" s="324"/>
      <c r="E24" s="324"/>
      <c r="F24" s="173"/>
      <c r="G24" s="184"/>
      <c r="H24" s="191">
        <f t="shared" ref="H24:H84" si="201">IF(OR($G24=0,$F24=0,$G24="",$F24=""),0,$G24/$F24)</f>
        <v>0</v>
      </c>
      <c r="I24" s="193"/>
      <c r="J24" s="176">
        <f t="shared" ref="J24" si="202">IF($B13=$B19,IF(L19+L14&gt;0,1,0)+IF(M19+M14&gt;0,1,0)+IF(N19+N14&gt;0,1,0)+IF(O19+O14&gt;0,1,0)+IF(P19+P14&gt;0,1,0)+IF(Q19+Q14&gt;0,1,0)+IF(R19+R14&gt;0,1,0),J20)</f>
        <v>0</v>
      </c>
      <c r="K24" s="133">
        <f t="shared" ref="K24" si="203">IF(OR($B19=$B25,J24=0,(K20-Q24+O24)&lt;=0),0,(K20-Q24+O24)/J24)</f>
        <v>0</v>
      </c>
      <c r="L24" s="137">
        <f t="shared" ref="L24" si="204">IF(K24*(7-J21)&lt;=0,0,K24*(7-J21))</f>
        <v>0</v>
      </c>
      <c r="M24" s="311">
        <f>ROUND(IF(OR(K21-K24*(7-J21)+P24&lt;0,$B19=$B25,K24&lt;=0,K21=0),0,IF(K21-K24*(7-J21)+P24&gt;Q24-O24+P24,Q24-O24+P24,K21-K24*(7-J21)+P24)),1)</f>
        <v>0</v>
      </c>
      <c r="N24" s="312"/>
      <c r="O24" s="139">
        <f t="shared" ref="O24" si="205">IF(OR($B19=$B25,J20=0),0,IF($B19=$B13,J19,$F19))</f>
        <v>0</v>
      </c>
      <c r="P24" s="30">
        <f t="shared" ref="P24" si="206">IF(OR($B19=$B25,J24=0),0,$G21-$G20)</f>
        <v>0</v>
      </c>
      <c r="Q24" s="134">
        <f t="shared" ref="Q24" si="207">IF(OR($B19=$B25,J24=0),0,J23)</f>
        <v>0</v>
      </c>
      <c r="R24" s="138">
        <f t="shared" ref="R24" si="208">IF($B19=$B25,0,K21)</f>
        <v>0</v>
      </c>
      <c r="S24" s="176">
        <f t="shared" ref="S24" si="209">IF($B13=$B19,IF(U19+U14&gt;0,1,0)+IF(V19+V14&gt;0,1,0)+IF(W19+W14&gt;0,1,0)+IF(X19+X14&gt;0,1,0)+IF(Y19+Y14&gt;0,1,0)+IF(Z19+Z14&gt;0,1,0)+IF(AA19+AA14&gt;0,1,0),S20)</f>
        <v>0</v>
      </c>
      <c r="T24" s="133">
        <f t="shared" ref="T24" si="210">IF(OR($B19=$B25,S24=0,(T20-Z24+X24)&lt;=0),0,(T20-Z24+X24)/S24)</f>
        <v>0</v>
      </c>
      <c r="U24" s="137">
        <f t="shared" ref="U24" si="211">IF(T24*(7-S21)&lt;=0,0,T24*(7-S21))</f>
        <v>0</v>
      </c>
      <c r="V24" s="311">
        <f>ROUND(IF(OR(T21-T24*(7-S21)+Y24&lt;0,$B19=$B25,T24&lt;=0,T21=0),0,IF(T21-T24*(7-S21)+Y24&gt;Z24-X24+Y24,Z24-X24+Y24,T21-T24*(7-S21)+Y24)),1)</f>
        <v>0</v>
      </c>
      <c r="W24" s="312"/>
      <c r="X24" s="139">
        <f t="shared" ref="X24" si="212">IF(OR($B19=$B25,S20=0),0,IF($B19=$B13,S19,$F19))</f>
        <v>0</v>
      </c>
      <c r="Y24" s="30">
        <f t="shared" ref="Y24" si="213">IF(OR($B19=$B25,S24=0),0,$G21-$G20)</f>
        <v>0</v>
      </c>
      <c r="Z24" s="134">
        <f t="shared" ref="Z24" si="214">IF(OR($B19=$B25,S24=0),0,S23)</f>
        <v>0</v>
      </c>
      <c r="AA24" s="138">
        <f t="shared" ref="AA24" si="215">IF($B19=$B25,0,T21)</f>
        <v>0</v>
      </c>
      <c r="AB24" s="176">
        <f t="shared" ref="AB24" si="216">IF($B13=$B19,IF(AD19+AD14&gt;0,1,0)+IF(AE19+AE14&gt;0,1,0)+IF(AF19+AF14&gt;0,1,0)+IF(AG19+AG14&gt;0,1,0)+IF(AH19+AH14&gt;0,1,0)+IF(AI19+AI14&gt;0,1,0)+IF(AJ19+AJ14&gt;0,1,0),AB20)</f>
        <v>0</v>
      </c>
      <c r="AC24" s="133">
        <f t="shared" ref="AC24" si="217">IF(OR($B19=$B25,AB24=0,(AC20-AI24+AG24)&lt;=0),0,(AC20-AI24+AG24)/AB24)</f>
        <v>0</v>
      </c>
      <c r="AD24" s="137">
        <f t="shared" ref="AD24" si="218">IF(AC24*(7-AB21)&lt;=0,0,AC24*(7-AB21))</f>
        <v>0</v>
      </c>
      <c r="AE24" s="311">
        <f>ROUND(IF(OR(AC21-AC24*(7-AB21)+AH24&lt;0,$B19=$B25,AC24&lt;=0,AC21=0),0,IF(AC21-AC24*(7-AB21)+AH24&gt;AI24-AG24+AH24,AI24-AG24+AH24,AC21-AC24*(7-AB21)+AH24)),1)</f>
        <v>0</v>
      </c>
      <c r="AF24" s="312"/>
      <c r="AG24" s="139">
        <f t="shared" ref="AG24" si="219">IF(OR($B19=$B25,AB20=0),0,IF($B19=$B13,AB19,$F19))</f>
        <v>0</v>
      </c>
      <c r="AH24" s="30">
        <f t="shared" ref="AH24" si="220">IF(OR($B19=$B25,AB24=0),0,$G21-$G20)</f>
        <v>0</v>
      </c>
      <c r="AI24" s="134">
        <f t="shared" ref="AI24" si="221">IF(OR($B19=$B25,AB24=0),0,AB23)</f>
        <v>0</v>
      </c>
      <c r="AJ24" s="138">
        <f t="shared" ref="AJ24" si="222">IF($B19=$B25,0,AC21)</f>
        <v>0</v>
      </c>
      <c r="AK24" s="176">
        <f t="shared" ref="AK24" si="223">IF($B13=$B19,IF(AM19+AM14&gt;0,1,0)+IF(AN19+AN14&gt;0,1,0)+IF(AO19+AO14&gt;0,1,0)+IF(AP19+AP14&gt;0,1,0)+IF(AQ19+AQ14&gt;0,1,0)+IF(AR19+AR14&gt;0,1,0)+IF(AS19+AS14&gt;0,1,0),AK20)</f>
        <v>0</v>
      </c>
      <c r="AL24" s="133">
        <f t="shared" ref="AL24" si="224">IF(OR($B19=$B25,AK24=0,(AL20-AR24+AP24)&lt;=0),0,(AL20-AR24+AP24)/AK24)</f>
        <v>0</v>
      </c>
      <c r="AM24" s="137">
        <f t="shared" ref="AM24" si="225">IF(AL24*(7-AK21)&lt;=0,0,AL24*(7-AK21))</f>
        <v>0</v>
      </c>
      <c r="AN24" s="311">
        <f>ROUND(IF(OR(AL21-AL24*(7-AK21)+AQ24&lt;0,$B19=$B25,AL24&lt;=0,AL21=0),0,IF(AL21-AL24*(7-AK21)+AQ24&gt;AR24-AP24+AQ24,AR24-AP24+AQ24,AL21-AL24*(7-AK21)+AQ24)),1)</f>
        <v>0</v>
      </c>
      <c r="AO24" s="312"/>
      <c r="AP24" s="139">
        <f t="shared" ref="AP24" si="226">IF(OR($B19=$B25,AK20=0),0,IF($B19=$B13,AK19,$F19))</f>
        <v>0</v>
      </c>
      <c r="AQ24" s="30">
        <f t="shared" ref="AQ24" si="227">IF(OR($B19=$B25,AK24=0),0,$G21-$G20)</f>
        <v>0</v>
      </c>
      <c r="AR24" s="134">
        <f t="shared" ref="AR24" si="228">IF(OR($B19=$B25,AK24=0),0,AK23)</f>
        <v>0</v>
      </c>
      <c r="AS24" s="138">
        <f t="shared" ref="AS24" si="229">IF($B19=$B25,0,AL21)</f>
        <v>0</v>
      </c>
      <c r="AT24" s="176">
        <f t="shared" ref="AT24" si="230">IF($B13=$B19,IF(AV19+AV14&gt;0,1,0)+IF(AW19+AW14&gt;0,1,0)+IF(AX19+AX14&gt;0,1,0)+IF(AY19+AY14&gt;0,1,0)+IF(AZ19+AZ14&gt;0,1,0)+IF(BA19+BA14&gt;0,1,0)+IF(BB19+BB14&gt;0,1,0),AT20)</f>
        <v>0</v>
      </c>
      <c r="AU24" s="133">
        <f t="shared" ref="AU24" si="231">IF(OR($B19=$B25,AT24=0,(AU20-BA24+AY24)&lt;=0),0,(AU20-BA24+AY24)/AT24)</f>
        <v>0</v>
      </c>
      <c r="AV24" s="137">
        <f t="shared" ref="AV24" si="232">IF(AU24*(7-AT21)&lt;=0,0,AU24*(7-AT21))</f>
        <v>0</v>
      </c>
      <c r="AW24" s="311">
        <f>ROUND(IF(OR(AU21-AU24*(7-AT21)+AZ24&lt;0,$B19=$B25,AU24&lt;=0,AU21=0),0,IF(AU21-AU24*(7-AT21)+AZ24&gt;BA24-AY24+AZ24,BA24-AY24+AZ24,AU21-AU24*(7-AT21)+AZ24)),1)</f>
        <v>0</v>
      </c>
      <c r="AX24" s="312"/>
      <c r="AY24" s="139">
        <f t="shared" ref="AY24" si="233">IF(OR($B19=$B25,AT20=0),0,IF($B19=$B13,AT19,$F19))</f>
        <v>0</v>
      </c>
      <c r="AZ24" s="30">
        <f t="shared" ref="AZ24" si="234">IF(OR($B19=$B25,AT24=0),0,$G21-$G20)</f>
        <v>0</v>
      </c>
      <c r="BA24" s="134">
        <f t="shared" ref="BA24" si="235">IF(OR($B19=$B25,AT24=0),0,AT23)</f>
        <v>0</v>
      </c>
      <c r="BB24" s="138">
        <f t="shared" ref="BB24" si="236">IF($B19=$B25,0,AU21)</f>
        <v>0</v>
      </c>
      <c r="BC24" s="136">
        <f>SUM(BC19:BC23)</f>
        <v>0</v>
      </c>
      <c r="BD24" s="109">
        <f>BD19</f>
        <v>0</v>
      </c>
      <c r="BE24" s="110">
        <f>IF(BD23&lt;=BD24,BD23,BD24)</f>
        <v>0</v>
      </c>
      <c r="BF24" s="90" t="str">
        <f>BM24</f>
        <v>godziny ponadwymiarowe wynik po sprawdzeniu czy nie przekracza planu</v>
      </c>
      <c r="BK24" s="101">
        <f>BK19</f>
        <v>-18</v>
      </c>
      <c r="BL24" s="102">
        <f>IF(BK23&lt;=BK19,BK23,BK19)</f>
        <v>-18</v>
      </c>
      <c r="BM24" s="91" t="s">
        <v>75</v>
      </c>
    </row>
    <row r="25" spans="1:66" ht="15.75" x14ac:dyDescent="0.2">
      <c r="A25" s="1" t="str">
        <f t="shared" ref="A25" si="237">IF(B25="","1. Niewypełnione",B25)</f>
        <v>1. Niewypełnione</v>
      </c>
      <c r="B25" s="320"/>
      <c r="C25" s="321"/>
      <c r="D25" s="321"/>
      <c r="E25" s="321"/>
      <c r="F25" s="177">
        <v>18</v>
      </c>
      <c r="G25" s="185">
        <f t="shared" ref="G25" si="238">F25</f>
        <v>18</v>
      </c>
      <c r="H25" s="177"/>
      <c r="I25" s="192">
        <f t="shared" ref="I25:I29" si="239">K25+T25+AC25+AL25+AU25</f>
        <v>0</v>
      </c>
      <c r="J25" s="186">
        <f t="shared" ref="J25" si="240">IF(OR($B25=$B31,J28=0),0,ROUND((K26+P30)/J28,0))</f>
        <v>0</v>
      </c>
      <c r="K25" s="51">
        <f t="shared" ref="K25:K26" si="241">SUM(L25:R25)</f>
        <v>0</v>
      </c>
      <c r="L25" s="52"/>
      <c r="M25" s="52"/>
      <c r="N25" s="52"/>
      <c r="O25" s="52"/>
      <c r="P25" s="53"/>
      <c r="Q25" s="54"/>
      <c r="R25" s="55"/>
      <c r="S25" s="188">
        <f t="shared" ref="S25" si="242">IF(OR($B25=$B31,S28=0),0,ROUND((T26+Y30)/S28,0))</f>
        <v>0</v>
      </c>
      <c r="T25" s="178">
        <f t="shared" ref="T25:T26" si="243">SUM(U25:AA25)</f>
        <v>0</v>
      </c>
      <c r="U25" s="179">
        <f t="shared" ref="U25" si="244">L25</f>
        <v>0</v>
      </c>
      <c r="V25" s="179">
        <f t="shared" ref="V25" si="245">M25</f>
        <v>0</v>
      </c>
      <c r="W25" s="179">
        <f t="shared" ref="W25" si="246">N25</f>
        <v>0</v>
      </c>
      <c r="X25" s="179">
        <f t="shared" ref="X25" si="247">O25</f>
        <v>0</v>
      </c>
      <c r="Y25" s="180">
        <f t="shared" ref="Y25" si="248">P25</f>
        <v>0</v>
      </c>
      <c r="Z25" s="181">
        <f t="shared" ref="Z25" si="249">Q25</f>
        <v>0</v>
      </c>
      <c r="AA25" s="182">
        <f t="shared" ref="AA25" si="250">R25</f>
        <v>0</v>
      </c>
      <c r="AB25" s="188">
        <f t="shared" ref="AB25" si="251">IF(OR($B25=$B31,AB28=0),0,ROUND((AC26+AH30)/AB28,0))</f>
        <v>0</v>
      </c>
      <c r="AC25" s="178">
        <f t="shared" ref="AC25:AC26" si="252">SUM(AD25:AJ25)</f>
        <v>0</v>
      </c>
      <c r="AD25" s="179">
        <f t="shared" ref="AD25" si="253">U25</f>
        <v>0</v>
      </c>
      <c r="AE25" s="179">
        <f t="shared" ref="AE25" si="254">V25</f>
        <v>0</v>
      </c>
      <c r="AF25" s="179">
        <f t="shared" ref="AF25" si="255">W25</f>
        <v>0</v>
      </c>
      <c r="AG25" s="179">
        <f t="shared" ref="AG25" si="256">X25</f>
        <v>0</v>
      </c>
      <c r="AH25" s="180">
        <f t="shared" ref="AH25" si="257">Y25</f>
        <v>0</v>
      </c>
      <c r="AI25" s="181">
        <f t="shared" ref="AI25" si="258">Z25</f>
        <v>0</v>
      </c>
      <c r="AJ25" s="182">
        <f t="shared" ref="AJ25" si="259">AA25</f>
        <v>0</v>
      </c>
      <c r="AK25" s="188">
        <f t="shared" ref="AK25" si="260">IF(OR($B25=$B31,AK28=0),0,ROUND((AL26+AQ30)/AK28,0))</f>
        <v>0</v>
      </c>
      <c r="AL25" s="178">
        <f t="shared" ref="AL25:AL26" si="261">SUM(AM25:AS25)</f>
        <v>0</v>
      </c>
      <c r="AM25" s="179">
        <f t="shared" ref="AM25" si="262">AD25</f>
        <v>0</v>
      </c>
      <c r="AN25" s="179">
        <f t="shared" ref="AN25" si="263">AE25</f>
        <v>0</v>
      </c>
      <c r="AO25" s="179">
        <f t="shared" ref="AO25" si="264">AF25</f>
        <v>0</v>
      </c>
      <c r="AP25" s="179">
        <f t="shared" ref="AP25" si="265">AG25</f>
        <v>0</v>
      </c>
      <c r="AQ25" s="180">
        <f t="shared" ref="AQ25" si="266">AH25</f>
        <v>0</v>
      </c>
      <c r="AR25" s="181">
        <f t="shared" ref="AR25" si="267">AI25</f>
        <v>0</v>
      </c>
      <c r="AS25" s="182">
        <f t="shared" ref="AS25" si="268">AJ25</f>
        <v>0</v>
      </c>
      <c r="AT25" s="188">
        <f t="shared" ref="AT25" si="269">IF(OR($B25=$B31,AT28=0),0,ROUND((AU26+AZ30)/AT28,0))</f>
        <v>0</v>
      </c>
      <c r="AU25" s="178">
        <f t="shared" ref="AU25:AU26" si="270">SUM(AV25:BB25)</f>
        <v>0</v>
      </c>
      <c r="AV25" s="179">
        <f t="shared" ref="AV25" si="271">IF(SUM($AM$9:$AS$9)=SUM($AV$9:$BB$9),AM25,IF(AND(SUM($AV$9:$BB$9)&gt;42,SUM($AV$9:$BB$9)&lt;49),AM25,0))</f>
        <v>0</v>
      </c>
      <c r="AW25" s="179">
        <f t="shared" ref="AW25" si="272">IF(SUM($AM$9:$AS$9)=SUM($AV$9:$BB$9),AN25,IF(AND(SUM($AV$9:$BB$9)&gt;42,SUM($AV$9:$BB$9)&lt;49),AN25,0))</f>
        <v>0</v>
      </c>
      <c r="AX25" s="179">
        <f t="shared" ref="AX25" si="273">IF(SUM($AM$9:$AS$9)=SUM($AV$9:$BB$9),AO25,IF(AND(SUM($AV$9:$BB$9)&gt;42,SUM($AV$9:$BB$9)&lt;49),AO25,0))</f>
        <v>0</v>
      </c>
      <c r="AY25" s="179">
        <f t="shared" ref="AY25" si="274">IF(SUM($AM$9:$AS$9)=SUM($AV$9:$BB$9),AP25,IF(AND(SUM($AV$9:$BB$9)&gt;42,SUM($AV$9:$BB$9)&lt;49),AP25,0))</f>
        <v>0</v>
      </c>
      <c r="AZ25" s="180">
        <f t="shared" ref="AZ25" si="275">IF(SUM($AM$9:$AS$9)=SUM($AV$9:$BB$9),AQ25,IF(AND(SUM($AV$9:$BB$9)&gt;42,SUM($AV$9:$BB$9)&lt;49),AQ25,0))</f>
        <v>0</v>
      </c>
      <c r="BA25" s="181">
        <f t="shared" ref="BA25" si="276">IF(SUM($AM$9:$AS$9)=SUM($AV$9:$BB$9),AR25,IF(AND(SUM($AV$9:$BB$9)&gt;42,SUM($AV$9:$BB$9)&lt;49),AR25,0))</f>
        <v>0</v>
      </c>
      <c r="BB25" s="182">
        <f t="shared" ref="BB25" si="277">IF(SUM($AM$9:$AS$9)=SUM($AV$9:$BB$9),AS25,IF(AND(SUM($AV$9:$BB$9)&gt;42,SUM($AV$9:$BB$9)&lt;49),AS25,0))</f>
        <v>0</v>
      </c>
      <c r="BC25" s="1">
        <f t="shared" ref="BC25" si="278">IF(L27=0,0,L27-K30)</f>
        <v>0</v>
      </c>
      <c r="BD25" s="103">
        <f t="shared" ref="BD25" si="279">P30-N30</f>
        <v>0</v>
      </c>
      <c r="BE25" s="104" t="s">
        <v>80</v>
      </c>
      <c r="BK25" s="96">
        <f t="shared" ref="BK25" si="280">K26-G26</f>
        <v>-18</v>
      </c>
      <c r="BL25" s="97" t="s">
        <v>76</v>
      </c>
    </row>
    <row r="26" spans="1:66" ht="12.75" hidden="1" customHeight="1" x14ac:dyDescent="0.2">
      <c r="B26" s="93"/>
      <c r="C26" s="94"/>
      <c r="D26" s="95"/>
      <c r="E26" s="115"/>
      <c r="F26" s="140" t="b">
        <f t="shared" ref="F26" si="281">IF($B19=$B25,OR(F20,G25&lt;F25),G25&lt;F25)</f>
        <v>0</v>
      </c>
      <c r="G26" s="189">
        <f t="shared" si="155"/>
        <v>18</v>
      </c>
      <c r="H26" s="120"/>
      <c r="I26" s="165">
        <f t="shared" si="239"/>
        <v>0</v>
      </c>
      <c r="J26" s="194">
        <f t="shared" ref="J26" si="282">7-COUNTIF(L25:R25,0)-COUNTIF(L25:R25,"")</f>
        <v>0</v>
      </c>
      <c r="K26" s="22">
        <f t="shared" si="241"/>
        <v>0</v>
      </c>
      <c r="L26" s="35">
        <f t="shared" ref="L26:R26" si="283">IF($B19=$B25,L25+L20,L25)</f>
        <v>0</v>
      </c>
      <c r="M26" s="35">
        <f t="shared" si="283"/>
        <v>0</v>
      </c>
      <c r="N26" s="35">
        <f t="shared" si="283"/>
        <v>0</v>
      </c>
      <c r="O26" s="35">
        <f t="shared" si="283"/>
        <v>0</v>
      </c>
      <c r="P26" s="36">
        <f t="shared" si="283"/>
        <v>0</v>
      </c>
      <c r="Q26" s="37">
        <f t="shared" si="283"/>
        <v>0</v>
      </c>
      <c r="R26" s="38">
        <f t="shared" si="283"/>
        <v>0</v>
      </c>
      <c r="S26" s="194">
        <f t="shared" ref="S26" si="284">7-COUNTIF(U25:AA25,0)-COUNTIF(U25:AA25,"")</f>
        <v>0</v>
      </c>
      <c r="T26" s="22">
        <f t="shared" si="243"/>
        <v>0</v>
      </c>
      <c r="U26" s="35">
        <f t="shared" ref="U26:AA26" si="285">IF($B19=$B25,U25+U20,U25)</f>
        <v>0</v>
      </c>
      <c r="V26" s="35">
        <f t="shared" si="285"/>
        <v>0</v>
      </c>
      <c r="W26" s="35">
        <f t="shared" si="285"/>
        <v>0</v>
      </c>
      <c r="X26" s="35">
        <f t="shared" si="285"/>
        <v>0</v>
      </c>
      <c r="Y26" s="36">
        <f t="shared" si="285"/>
        <v>0</v>
      </c>
      <c r="Z26" s="37">
        <f t="shared" si="285"/>
        <v>0</v>
      </c>
      <c r="AA26" s="38">
        <f t="shared" si="285"/>
        <v>0</v>
      </c>
      <c r="AB26" s="194">
        <f t="shared" ref="AB26" si="286">7-COUNTIF(AD25:AJ25,0)-COUNTIF(AD25:AJ25,"")</f>
        <v>0</v>
      </c>
      <c r="AC26" s="22">
        <f t="shared" si="252"/>
        <v>0</v>
      </c>
      <c r="AD26" s="35">
        <f t="shared" ref="AD26:AJ26" si="287">IF($B19=$B25,AD25+AD20,AD25)</f>
        <v>0</v>
      </c>
      <c r="AE26" s="35">
        <f t="shared" si="287"/>
        <v>0</v>
      </c>
      <c r="AF26" s="35">
        <f t="shared" si="287"/>
        <v>0</v>
      </c>
      <c r="AG26" s="35">
        <f t="shared" si="287"/>
        <v>0</v>
      </c>
      <c r="AH26" s="36">
        <f t="shared" si="287"/>
        <v>0</v>
      </c>
      <c r="AI26" s="37">
        <f t="shared" si="287"/>
        <v>0</v>
      </c>
      <c r="AJ26" s="38">
        <f t="shared" si="287"/>
        <v>0</v>
      </c>
      <c r="AK26" s="194">
        <f t="shared" ref="AK26" si="288">7-COUNTIF(AM25:AS25,0)-COUNTIF(AM25:AS25,"")</f>
        <v>0</v>
      </c>
      <c r="AL26" s="22">
        <f t="shared" si="261"/>
        <v>0</v>
      </c>
      <c r="AM26" s="35">
        <f t="shared" ref="AM26:AS26" si="289">IF($B19=$B25,AM25+AM20,AM25)</f>
        <v>0</v>
      </c>
      <c r="AN26" s="35">
        <f t="shared" si="289"/>
        <v>0</v>
      </c>
      <c r="AO26" s="35">
        <f t="shared" si="289"/>
        <v>0</v>
      </c>
      <c r="AP26" s="35">
        <f t="shared" si="289"/>
        <v>0</v>
      </c>
      <c r="AQ26" s="36">
        <f t="shared" si="289"/>
        <v>0</v>
      </c>
      <c r="AR26" s="37">
        <f t="shared" si="289"/>
        <v>0</v>
      </c>
      <c r="AS26" s="38">
        <f t="shared" si="289"/>
        <v>0</v>
      </c>
      <c r="AT26" s="194">
        <f t="shared" ref="AT26" si="290">7-COUNTIF(AV25:BB25,0)-COUNTIF(AV25:BB25,"")</f>
        <v>0</v>
      </c>
      <c r="AU26" s="22">
        <f t="shared" si="270"/>
        <v>0</v>
      </c>
      <c r="AV26" s="35">
        <f t="shared" ref="AV26:BB26" si="291">IF($B19=$B25,AV25+AV20,AV25)</f>
        <v>0</v>
      </c>
      <c r="AW26" s="35">
        <f t="shared" si="291"/>
        <v>0</v>
      </c>
      <c r="AX26" s="35">
        <f t="shared" si="291"/>
        <v>0</v>
      </c>
      <c r="AY26" s="35">
        <f t="shared" si="291"/>
        <v>0</v>
      </c>
      <c r="AZ26" s="36">
        <f t="shared" si="291"/>
        <v>0</v>
      </c>
      <c r="BA26" s="37">
        <f t="shared" si="291"/>
        <v>0</v>
      </c>
      <c r="BB26" s="38">
        <f t="shared" si="291"/>
        <v>0</v>
      </c>
      <c r="BC26" s="1">
        <f t="shared" ref="BC26" si="292">IF(M27=0,0,M27-K30)</f>
        <v>0</v>
      </c>
      <c r="BD26" s="105">
        <f t="shared" ref="BD26" si="293">7-J27</f>
        <v>0</v>
      </c>
      <c r="BE26" s="106" t="str">
        <f t="shared" ref="BE26:BE29" si="294">BL26</f>
        <v>Dni realizacji</v>
      </c>
      <c r="BG26" s="89" t="s">
        <v>78</v>
      </c>
      <c r="BK26" s="98">
        <f t="shared" ref="BK26" si="295">7-J27</f>
        <v>0</v>
      </c>
      <c r="BL26" s="99" t="s">
        <v>72</v>
      </c>
    </row>
    <row r="27" spans="1:66" ht="15" hidden="1" customHeight="1" x14ac:dyDescent="0.2">
      <c r="B27" s="116"/>
      <c r="C27" s="117"/>
      <c r="D27" s="118"/>
      <c r="E27" s="119"/>
      <c r="F27" s="92"/>
      <c r="G27" s="190">
        <f t="shared" ref="G27" si="296">IF(AND($B19=$B25,$B19&lt;&gt;"",$B19&lt;&gt;0),F25+G21,F25)</f>
        <v>18</v>
      </c>
      <c r="H27" s="121"/>
      <c r="I27" s="165">
        <f t="shared" si="239"/>
        <v>0</v>
      </c>
      <c r="J27" s="195">
        <f t="shared" ref="J27" si="297">IF($B25=$B19,COUNTIF(L27:R27,0),COUNTIF(L28:R28,0)+COUNTIF(L28:R28,""))</f>
        <v>7</v>
      </c>
      <c r="K27" s="39">
        <f t="shared" ref="K27:R27" si="298">IF($B19=$B25,K28+K21,K28)</f>
        <v>0</v>
      </c>
      <c r="L27" s="40">
        <f t="shared" si="298"/>
        <v>0</v>
      </c>
      <c r="M27" s="40">
        <f t="shared" si="298"/>
        <v>0</v>
      </c>
      <c r="N27" s="40">
        <f t="shared" si="298"/>
        <v>0</v>
      </c>
      <c r="O27" s="40">
        <f t="shared" si="298"/>
        <v>0</v>
      </c>
      <c r="P27" s="41">
        <f t="shared" si="298"/>
        <v>0</v>
      </c>
      <c r="Q27" s="42">
        <f t="shared" si="298"/>
        <v>0</v>
      </c>
      <c r="R27" s="43">
        <f t="shared" si="298"/>
        <v>0</v>
      </c>
      <c r="S27" s="195">
        <f t="shared" ref="S27" si="299">IF($B25=$B19,COUNTIF(U27:AA27,0),COUNTIF(U28:AA28,0)+COUNTIF(U28:AA28,""))</f>
        <v>7</v>
      </c>
      <c r="T27" s="39">
        <f t="shared" ref="T27:AA27" si="300">IF($B19=$B25,T28+T21,T28)</f>
        <v>0</v>
      </c>
      <c r="U27" s="40">
        <f t="shared" si="300"/>
        <v>0</v>
      </c>
      <c r="V27" s="40">
        <f t="shared" si="300"/>
        <v>0</v>
      </c>
      <c r="W27" s="40">
        <f t="shared" si="300"/>
        <v>0</v>
      </c>
      <c r="X27" s="40">
        <f t="shared" si="300"/>
        <v>0</v>
      </c>
      <c r="Y27" s="41">
        <f t="shared" si="300"/>
        <v>0</v>
      </c>
      <c r="Z27" s="42">
        <f t="shared" si="300"/>
        <v>0</v>
      </c>
      <c r="AA27" s="43">
        <f t="shared" si="300"/>
        <v>0</v>
      </c>
      <c r="AB27" s="195">
        <f t="shared" ref="AB27" si="301">IF($B25=$B19,COUNTIF(AD27:AJ27,0),COUNTIF(AD28:AJ28,0)+COUNTIF(AD28:AJ28,""))</f>
        <v>7</v>
      </c>
      <c r="AC27" s="39">
        <f t="shared" ref="AC27:AJ27" si="302">IF($B19=$B25,AC28+AC21,AC28)</f>
        <v>0</v>
      </c>
      <c r="AD27" s="40">
        <f t="shared" si="302"/>
        <v>0</v>
      </c>
      <c r="AE27" s="40">
        <f t="shared" si="302"/>
        <v>0</v>
      </c>
      <c r="AF27" s="40">
        <f t="shared" si="302"/>
        <v>0</v>
      </c>
      <c r="AG27" s="40">
        <f t="shared" si="302"/>
        <v>0</v>
      </c>
      <c r="AH27" s="41">
        <f t="shared" si="302"/>
        <v>0</v>
      </c>
      <c r="AI27" s="42">
        <f t="shared" si="302"/>
        <v>0</v>
      </c>
      <c r="AJ27" s="43">
        <f t="shared" si="302"/>
        <v>0</v>
      </c>
      <c r="AK27" s="195">
        <f t="shared" ref="AK27" si="303">IF($B25=$B19,COUNTIF(AM27:AS27,0),COUNTIF(AM28:AS28,0)+COUNTIF(AM28:AS28,""))</f>
        <v>7</v>
      </c>
      <c r="AL27" s="39">
        <f t="shared" ref="AL27:AS27" si="304">IF($B19=$B25,AL28+AL21,AL28)</f>
        <v>0</v>
      </c>
      <c r="AM27" s="40">
        <f t="shared" si="304"/>
        <v>0</v>
      </c>
      <c r="AN27" s="40">
        <f t="shared" si="304"/>
        <v>0</v>
      </c>
      <c r="AO27" s="40">
        <f t="shared" si="304"/>
        <v>0</v>
      </c>
      <c r="AP27" s="40">
        <f t="shared" si="304"/>
        <v>0</v>
      </c>
      <c r="AQ27" s="41">
        <f t="shared" si="304"/>
        <v>0</v>
      </c>
      <c r="AR27" s="42">
        <f t="shared" si="304"/>
        <v>0</v>
      </c>
      <c r="AS27" s="43">
        <f t="shared" si="304"/>
        <v>0</v>
      </c>
      <c r="AT27" s="195">
        <f t="shared" ref="AT27" si="305">IF($B25=$B19,COUNTIF(AV27:BB27,0),COUNTIF(AV28:BB28,0)+COUNTIF(AV28:BB28,""))</f>
        <v>7</v>
      </c>
      <c r="AU27" s="39">
        <f t="shared" ref="AU27:BB27" si="306">IF($B19=$B25,AU28+AU21,AU28)</f>
        <v>0</v>
      </c>
      <c r="AV27" s="40">
        <f t="shared" si="306"/>
        <v>0</v>
      </c>
      <c r="AW27" s="40">
        <f t="shared" si="306"/>
        <v>0</v>
      </c>
      <c r="AX27" s="40">
        <f t="shared" si="306"/>
        <v>0</v>
      </c>
      <c r="AY27" s="40">
        <f t="shared" si="306"/>
        <v>0</v>
      </c>
      <c r="AZ27" s="41">
        <f t="shared" si="306"/>
        <v>0</v>
      </c>
      <c r="BA27" s="42">
        <f t="shared" si="306"/>
        <v>0</v>
      </c>
      <c r="BB27" s="43">
        <f t="shared" si="306"/>
        <v>0</v>
      </c>
      <c r="BC27" s="1">
        <f t="shared" ref="BC27" si="307">IF(N27=0,0,N27-K30)</f>
        <v>0</v>
      </c>
      <c r="BD27" s="112">
        <f t="shared" ref="BD27" si="308">BD26*K30</f>
        <v>0</v>
      </c>
      <c r="BE27" s="106" t="str">
        <f t="shared" si="294"/>
        <v>Realizacja planu</v>
      </c>
      <c r="BG27" s="114">
        <f t="shared" ref="BG27" si="309">J25</f>
        <v>0</v>
      </c>
      <c r="BH27" s="89" t="s">
        <v>73</v>
      </c>
      <c r="BK27" s="111">
        <f t="shared" ref="BK27" si="310">BK26*K30</f>
        <v>0</v>
      </c>
      <c r="BL27" s="99" t="s">
        <v>71</v>
      </c>
      <c r="BN27" s="89" t="s">
        <v>79</v>
      </c>
    </row>
    <row r="28" spans="1:66" ht="15.75" customHeight="1" x14ac:dyDescent="0.2">
      <c r="A28" s="1" t="str">
        <f t="shared" ref="A28" si="311">A25</f>
        <v>1. Niewypełnione</v>
      </c>
      <c r="B28" s="313">
        <f t="shared" si="177"/>
        <v>2</v>
      </c>
      <c r="C28" s="314"/>
      <c r="D28" s="314"/>
      <c r="E28" s="314"/>
      <c r="F28" s="31"/>
      <c r="G28" s="183"/>
      <c r="H28" s="122">
        <f t="shared" ref="H28" si="312">5-COUNTIF(AU25,0)-COUNTIF(AL25,0)-COUNTIF(AC25,0)-COUNTIF(T25,0)-COUNTIF(K25,0)</f>
        <v>0</v>
      </c>
      <c r="I28" s="165">
        <f t="shared" si="239"/>
        <v>0</v>
      </c>
      <c r="J28" s="187">
        <f t="shared" ref="J28" si="313">IF($B25=$B19,J22+IF($F25&lt;&gt;$G25,(K25+$G27-$G26)/$F25,K25/$F25),IF($F25&lt;&gt;G25,(K25+$G27-$G26)/$F25,K25/$F25))</f>
        <v>0</v>
      </c>
      <c r="K28" s="7">
        <f t="shared" ref="K28:K29" si="314">SUM(L28:R28)</f>
        <v>0</v>
      </c>
      <c r="L28" s="26">
        <f t="shared" ref="L28:R28" si="315">L25</f>
        <v>0</v>
      </c>
      <c r="M28" s="26">
        <f t="shared" si="315"/>
        <v>0</v>
      </c>
      <c r="N28" s="26">
        <f t="shared" si="315"/>
        <v>0</v>
      </c>
      <c r="O28" s="26">
        <f t="shared" si="315"/>
        <v>0</v>
      </c>
      <c r="P28" s="26">
        <f t="shared" si="315"/>
        <v>0</v>
      </c>
      <c r="Q28" s="29">
        <f t="shared" si="315"/>
        <v>0</v>
      </c>
      <c r="R28" s="23">
        <f t="shared" si="315"/>
        <v>0</v>
      </c>
      <c r="S28" s="187">
        <f t="shared" ref="S28" si="316">IF($B25=$B19,S22+IF($F25&lt;&gt;$G25,(T25+$G27-$G26)/$F25,T25/$F25),IF($F25&lt;&gt;P25,(T25+$G27-$G26)/$F25,T25/$F25))</f>
        <v>0</v>
      </c>
      <c r="T28" s="7">
        <f t="shared" ref="T28:T29" si="317">SUM(U28:AA28)</f>
        <v>0</v>
      </c>
      <c r="U28" s="26">
        <f t="shared" ref="U28:AA28" si="318">U25</f>
        <v>0</v>
      </c>
      <c r="V28" s="26">
        <f t="shared" si="318"/>
        <v>0</v>
      </c>
      <c r="W28" s="26">
        <f t="shared" si="318"/>
        <v>0</v>
      </c>
      <c r="X28" s="26">
        <f t="shared" si="318"/>
        <v>0</v>
      </c>
      <c r="Y28" s="113">
        <f t="shared" si="318"/>
        <v>0</v>
      </c>
      <c r="Z28" s="29">
        <f t="shared" si="318"/>
        <v>0</v>
      </c>
      <c r="AA28" s="23">
        <f t="shared" si="318"/>
        <v>0</v>
      </c>
      <c r="AB28" s="187">
        <f t="shared" ref="AB28" si="319">IF($B25=$B19,AB22+IF($F25&lt;&gt;$G25,(AC25+$G27-$G26)/$F25,AC25/$F25),IF($F25&lt;&gt;Y25,(AC25+$G27-$G26)/$F25,AC25/$F25))</f>
        <v>0</v>
      </c>
      <c r="AC28" s="7">
        <f t="shared" ref="AC28:AC29" si="320">SUM(AD28:AJ28)</f>
        <v>0</v>
      </c>
      <c r="AD28" s="26">
        <f t="shared" ref="AD28:AJ28" si="321">AD25</f>
        <v>0</v>
      </c>
      <c r="AE28" s="26">
        <f t="shared" si="321"/>
        <v>0</v>
      </c>
      <c r="AF28" s="26">
        <f t="shared" si="321"/>
        <v>0</v>
      </c>
      <c r="AG28" s="26">
        <f t="shared" si="321"/>
        <v>0</v>
      </c>
      <c r="AH28" s="113">
        <f t="shared" si="321"/>
        <v>0</v>
      </c>
      <c r="AI28" s="29">
        <f t="shared" si="321"/>
        <v>0</v>
      </c>
      <c r="AJ28" s="23">
        <f t="shared" si="321"/>
        <v>0</v>
      </c>
      <c r="AK28" s="187">
        <f t="shared" ref="AK28" si="322">IF($B25=$B19,AK22+IF($F25&lt;&gt;$G25,(AL25+$G27-$G26)/$F25,AL25/$F25),IF($F25&lt;&gt;AH25,(AL25+$G27-$G26)/$F25,AL25/$F25))</f>
        <v>0</v>
      </c>
      <c r="AL28" s="7">
        <f t="shared" ref="AL28:AL29" si="323">SUM(AM28:AS28)</f>
        <v>0</v>
      </c>
      <c r="AM28" s="26">
        <f t="shared" ref="AM28:AS28" si="324">AM25</f>
        <v>0</v>
      </c>
      <c r="AN28" s="26">
        <f t="shared" si="324"/>
        <v>0</v>
      </c>
      <c r="AO28" s="26">
        <f t="shared" si="324"/>
        <v>0</v>
      </c>
      <c r="AP28" s="26">
        <f t="shared" si="324"/>
        <v>0</v>
      </c>
      <c r="AQ28" s="113">
        <f t="shared" si="324"/>
        <v>0</v>
      </c>
      <c r="AR28" s="29">
        <f t="shared" si="324"/>
        <v>0</v>
      </c>
      <c r="AS28" s="23">
        <f t="shared" si="324"/>
        <v>0</v>
      </c>
      <c r="AT28" s="187">
        <f t="shared" ref="AT28" si="325">IF($B25=$B19,AT22+IF($F25&lt;&gt;$G25,(AU25+$G27-$G26)/$F25,AU25/$F25),IF($F25&lt;&gt;AQ25,(AU25+$G27-$G26)/$F25,AU25/$F25))</f>
        <v>0</v>
      </c>
      <c r="AU28" s="7">
        <f t="shared" ref="AU28:AU29" si="326">SUM(AV28:BB28)</f>
        <v>0</v>
      </c>
      <c r="AV28" s="6">
        <f t="shared" si="193"/>
        <v>0</v>
      </c>
      <c r="AW28" s="6">
        <f t="shared" ref="AW28:BB28" si="327">IF(SUM($AM$9:$AS$9)=SUM($AV$9:$BB$9),AW25,IF(AND(SUM($AV$9:$BB$9)&gt;42,SUM($AV$9:$BB$9)&lt;49),AW25,0))</f>
        <v>0</v>
      </c>
      <c r="AX28" s="6">
        <f t="shared" si="327"/>
        <v>0</v>
      </c>
      <c r="AY28" s="6">
        <f t="shared" si="327"/>
        <v>0</v>
      </c>
      <c r="AZ28" s="26">
        <f t="shared" si="327"/>
        <v>0</v>
      </c>
      <c r="BA28" s="29">
        <f t="shared" si="327"/>
        <v>0</v>
      </c>
      <c r="BB28" s="23">
        <f t="shared" si="327"/>
        <v>0</v>
      </c>
      <c r="BC28" s="1">
        <f t="shared" ref="BC28" si="328">IF(O27=0,0,O27-K30)</f>
        <v>0</v>
      </c>
      <c r="BD28" s="105">
        <f t="shared" ref="BD28" si="329">K27</f>
        <v>0</v>
      </c>
      <c r="BE28" s="106" t="str">
        <f t="shared" si="294"/>
        <v>Godziny zrealizowane</v>
      </c>
      <c r="BK28" s="100">
        <f t="shared" ref="BK28" si="330">K27</f>
        <v>0</v>
      </c>
      <c r="BL28" s="99" t="s">
        <v>77</v>
      </c>
    </row>
    <row r="29" spans="1:66" ht="15.75" customHeight="1" x14ac:dyDescent="0.2">
      <c r="A29" s="1" t="str">
        <f t="shared" ref="A29:A30" si="331">A28</f>
        <v>1. Niewypełnione</v>
      </c>
      <c r="B29" s="313"/>
      <c r="C29" s="314"/>
      <c r="D29" s="314"/>
      <c r="E29" s="314"/>
      <c r="F29" s="31"/>
      <c r="G29" s="183"/>
      <c r="H29" s="123">
        <f t="shared" ref="H29" si="332">IF($B25=$B19,H23+F29,$F29)</f>
        <v>0</v>
      </c>
      <c r="I29" s="165">
        <f t="shared" si="239"/>
        <v>0</v>
      </c>
      <c r="J29" s="141">
        <f t="shared" ref="J29" si="333">IF($H28=0,0,IF($B19=$B25,IF($H30&gt;0,$H30+J23,K25+J23),IF($H30&gt;0,$H30,K25)))</f>
        <v>0</v>
      </c>
      <c r="K29" s="7">
        <f t="shared" si="314"/>
        <v>0</v>
      </c>
      <c r="L29" s="6"/>
      <c r="M29" s="6"/>
      <c r="N29" s="6"/>
      <c r="O29" s="6"/>
      <c r="P29" s="26"/>
      <c r="Q29" s="29"/>
      <c r="R29" s="23"/>
      <c r="S29" s="141">
        <f t="shared" ref="S29" si="334">IF($H28=0,0,IF($B19=$B25,IF($H30&gt;0,$H30+S23,T25+S23),IF($H30&gt;0,$H30,T25)))</f>
        <v>0</v>
      </c>
      <c r="T29" s="7">
        <f t="shared" si="317"/>
        <v>0</v>
      </c>
      <c r="U29" s="6"/>
      <c r="V29" s="6"/>
      <c r="W29" s="6"/>
      <c r="X29" s="6"/>
      <c r="Y29" s="26"/>
      <c r="Z29" s="29"/>
      <c r="AA29" s="23"/>
      <c r="AB29" s="141">
        <f t="shared" ref="AB29" si="335">IF($H28=0,0,IF($B19=$B25,IF($H30&gt;0,$H30+AB23,AC25+AB23),IF($H30&gt;0,$H30,AC25)))</f>
        <v>0</v>
      </c>
      <c r="AC29" s="7">
        <f t="shared" si="320"/>
        <v>0</v>
      </c>
      <c r="AD29" s="6"/>
      <c r="AE29" s="6"/>
      <c r="AF29" s="6"/>
      <c r="AG29" s="6"/>
      <c r="AH29" s="26"/>
      <c r="AI29" s="29"/>
      <c r="AJ29" s="23"/>
      <c r="AK29" s="141">
        <f t="shared" ref="AK29" si="336">IF($H28=0,0,IF($B19=$B25,IF($H30&gt;0,$H30+AK23,AL25+AK23),IF($H30&gt;0,$H30,AL25)))</f>
        <v>0</v>
      </c>
      <c r="AL29" s="7">
        <f t="shared" si="323"/>
        <v>0</v>
      </c>
      <c r="AM29" s="6"/>
      <c r="AN29" s="6"/>
      <c r="AO29" s="6"/>
      <c r="AP29" s="6"/>
      <c r="AQ29" s="26"/>
      <c r="AR29" s="29"/>
      <c r="AS29" s="23"/>
      <c r="AT29" s="141">
        <f t="shared" ref="AT29" si="337">IF($H28=0,0,IF($B19=$B25,IF($H30&gt;0,$H30+AT23,AU25+AT23),IF($H30&gt;0,$H30,AU25)))</f>
        <v>0</v>
      </c>
      <c r="AU29" s="7">
        <f t="shared" si="326"/>
        <v>0</v>
      </c>
      <c r="AV29" s="6"/>
      <c r="AW29" s="6"/>
      <c r="AX29" s="6"/>
      <c r="AY29" s="6"/>
      <c r="AZ29" s="26"/>
      <c r="BA29" s="29"/>
      <c r="BB29" s="23"/>
      <c r="BC29" s="1">
        <f t="shared" ref="BC29" si="338">IF(P27=0,0,P27-K30)</f>
        <v>0</v>
      </c>
      <c r="BD29" s="107">
        <f t="shared" ref="BD29" si="339">BD28-BD27</f>
        <v>0</v>
      </c>
      <c r="BE29" s="108" t="str">
        <f t="shared" si="294"/>
        <v>godziny ponadwymiarowe = Plan -to  co powinien uczyć</v>
      </c>
      <c r="BK29" s="100">
        <f t="shared" ref="BK29" si="340">BK28-BK27</f>
        <v>0</v>
      </c>
      <c r="BL29" s="99" t="s">
        <v>74</v>
      </c>
    </row>
    <row r="30" spans="1:66" ht="18.75" customHeight="1" thickBot="1" x14ac:dyDescent="0.25">
      <c r="A30" s="1" t="str">
        <f t="shared" si="331"/>
        <v>1. Niewypełnione</v>
      </c>
      <c r="B30" s="323" t="str">
        <f>IF(B25="",Wydruk!$AE$6,IF(J26=0,Wydruk!$AE$7,IF(AND(G26&lt;G27,B25&lt;&gt;$B31),Wydruk!$AE$13,IF(AND($B25=$B19,$B25&lt;&gt;$B31),IF(OR(OR(J30&lt;4,J30&gt;5),OR(S30&lt;4,S30&gt;5),OR(AB30&lt;4,AB30&gt;5),OR(AK30&lt;4,AK30&gt;5),OR(AND(AT30&lt;4,AT30&gt;0),AT30&gt;5)),Wydruk!$AE$8,Wydruk!$AE$9),IF($B25=$B31,IF($F29&lt;&gt;0,Wydruk!$AE$12,Wydruk!$AE$10),IF(OR(OR(J26&lt;4,J26&gt;5),OR(S26&lt;4,S26&gt;5),OR(AB26&lt;4,AB26&gt;5),OR(AK26&lt;4,AK26&gt;5),OR(AND(AT26&lt;4,AT26&gt;0),AT26&gt;5)),Wydruk!$AE$8,Wydruk!$AE$11))))))</f>
        <v>Rozpocznij wypełniając nazwisko i imię, sprawdź pensum, l. tygodni, godz. w roku</v>
      </c>
      <c r="C30" s="324"/>
      <c r="D30" s="324"/>
      <c r="E30" s="324"/>
      <c r="F30" s="173"/>
      <c r="G30" s="184"/>
      <c r="H30" s="191">
        <f t="shared" si="201"/>
        <v>0</v>
      </c>
      <c r="I30" s="193"/>
      <c r="J30" s="176">
        <f t="shared" ref="J30" si="341">IF($B19=$B25,IF(L25+L20&gt;0,1,0)+IF(M25+M20&gt;0,1,0)+IF(N25+N20&gt;0,1,0)+IF(O25+O20&gt;0,1,0)+IF(P25+P20&gt;0,1,0)+IF(Q25+Q20&gt;0,1,0)+IF(R25+R20&gt;0,1,0),J26)</f>
        <v>0</v>
      </c>
      <c r="K30" s="133">
        <f t="shared" ref="K30" si="342">IF(OR($B25=$B31,J30=0,(K26-Q30+O30)&lt;=0),0,(K26-Q30+O30)/J30)</f>
        <v>0</v>
      </c>
      <c r="L30" s="137">
        <f t="shared" ref="L30" si="343">IF(K30*(7-J27)&lt;=0,0,K30*(7-J27))</f>
        <v>0</v>
      </c>
      <c r="M30" s="311">
        <f t="shared" ref="M30" si="344">ROUND(IF(OR(K27-K30*(7-J27)+P30&lt;0,$B25=$B31,K30&lt;=0,K27=0),0,IF(K27-K30*(7-J27)+P30&gt;Q30-O30+P30,Q30-O30+P30,K27-K30*(7-J27)+P30)),1)</f>
        <v>0</v>
      </c>
      <c r="N30" s="312"/>
      <c r="O30" s="139">
        <f t="shared" ref="O30" si="345">IF(OR($B25=$B31,J26=0),0,IF($B25=$B19,J25,$F25))</f>
        <v>0</v>
      </c>
      <c r="P30" s="30">
        <f t="shared" ref="P30" si="346">IF(OR($B25=$B31,J30=0),0,$G27-$G26)</f>
        <v>0</v>
      </c>
      <c r="Q30" s="134">
        <f t="shared" ref="Q30" si="347">IF(OR($B25=$B31,J30=0),0,J29)</f>
        <v>0</v>
      </c>
      <c r="R30" s="138">
        <f t="shared" ref="R30" si="348">IF($B25=$B31,0,K27)</f>
        <v>0</v>
      </c>
      <c r="S30" s="176">
        <f t="shared" ref="S30" si="349">IF($B19=$B25,IF(U25+U20&gt;0,1,0)+IF(V25+V20&gt;0,1,0)+IF(W25+W20&gt;0,1,0)+IF(X25+X20&gt;0,1,0)+IF(Y25+Y20&gt;0,1,0)+IF(Z25+Z20&gt;0,1,0)+IF(AA25+AA20&gt;0,1,0),S26)</f>
        <v>0</v>
      </c>
      <c r="T30" s="133">
        <f t="shared" ref="T30" si="350">IF(OR($B25=$B31,S30=0,(T26-Z30+X30)&lt;=0),0,(T26-Z30+X30)/S30)</f>
        <v>0</v>
      </c>
      <c r="U30" s="137">
        <f t="shared" ref="U30" si="351">IF(T30*(7-S27)&lt;=0,0,T30*(7-S27))</f>
        <v>0</v>
      </c>
      <c r="V30" s="311">
        <f t="shared" ref="V30" si="352">ROUND(IF(OR(T27-T30*(7-S27)+Y30&lt;0,$B25=$B31,T30&lt;=0,T27=0),0,IF(T27-T30*(7-S27)+Y30&gt;Z30-X30+Y30,Z30-X30+Y30,T27-T30*(7-S27)+Y30)),1)</f>
        <v>0</v>
      </c>
      <c r="W30" s="312"/>
      <c r="X30" s="139">
        <f t="shared" ref="X30" si="353">IF(OR($B25=$B31,S26=0),0,IF($B25=$B19,S25,$F25))</f>
        <v>0</v>
      </c>
      <c r="Y30" s="30">
        <f t="shared" ref="Y30" si="354">IF(OR($B25=$B31,S30=0),0,$G27-$G26)</f>
        <v>0</v>
      </c>
      <c r="Z30" s="134">
        <f t="shared" ref="Z30" si="355">IF(OR($B25=$B31,S30=0),0,S29)</f>
        <v>0</v>
      </c>
      <c r="AA30" s="138">
        <f t="shared" ref="AA30" si="356">IF($B25=$B31,0,T27)</f>
        <v>0</v>
      </c>
      <c r="AB30" s="176">
        <f t="shared" ref="AB30" si="357">IF($B19=$B25,IF(AD25+AD20&gt;0,1,0)+IF(AE25+AE20&gt;0,1,0)+IF(AF25+AF20&gt;0,1,0)+IF(AG25+AG20&gt;0,1,0)+IF(AH25+AH20&gt;0,1,0)+IF(AI25+AI20&gt;0,1,0)+IF(AJ25+AJ20&gt;0,1,0),AB26)</f>
        <v>0</v>
      </c>
      <c r="AC30" s="133">
        <f t="shared" ref="AC30" si="358">IF(OR($B25=$B31,AB30=0,(AC26-AI30+AG30)&lt;=0),0,(AC26-AI30+AG30)/AB30)</f>
        <v>0</v>
      </c>
      <c r="AD30" s="137">
        <f t="shared" ref="AD30" si="359">IF(AC30*(7-AB27)&lt;=0,0,AC30*(7-AB27))</f>
        <v>0</v>
      </c>
      <c r="AE30" s="311">
        <f t="shared" ref="AE30" si="360">ROUND(IF(OR(AC27-AC30*(7-AB27)+AH30&lt;0,$B25=$B31,AC30&lt;=0,AC27=0),0,IF(AC27-AC30*(7-AB27)+AH30&gt;AI30-AG30+AH30,AI30-AG30+AH30,AC27-AC30*(7-AB27)+AH30)),1)</f>
        <v>0</v>
      </c>
      <c r="AF30" s="312"/>
      <c r="AG30" s="139">
        <f t="shared" ref="AG30" si="361">IF(OR($B25=$B31,AB26=0),0,IF($B25=$B19,AB25,$F25))</f>
        <v>0</v>
      </c>
      <c r="AH30" s="30">
        <f t="shared" ref="AH30" si="362">IF(OR($B25=$B31,AB30=0),0,$G27-$G26)</f>
        <v>0</v>
      </c>
      <c r="AI30" s="134">
        <f t="shared" ref="AI30" si="363">IF(OR($B25=$B31,AB30=0),0,AB29)</f>
        <v>0</v>
      </c>
      <c r="AJ30" s="138">
        <f t="shared" ref="AJ30" si="364">IF($B25=$B31,0,AC27)</f>
        <v>0</v>
      </c>
      <c r="AK30" s="176">
        <f t="shared" ref="AK30" si="365">IF($B19=$B25,IF(AM25+AM20&gt;0,1,0)+IF(AN25+AN20&gt;0,1,0)+IF(AO25+AO20&gt;0,1,0)+IF(AP25+AP20&gt;0,1,0)+IF(AQ25+AQ20&gt;0,1,0)+IF(AR25+AR20&gt;0,1,0)+IF(AS25+AS20&gt;0,1,0),AK26)</f>
        <v>0</v>
      </c>
      <c r="AL30" s="133">
        <f t="shared" ref="AL30" si="366">IF(OR($B25=$B31,AK30=0,(AL26-AR30+AP30)&lt;=0),0,(AL26-AR30+AP30)/AK30)</f>
        <v>0</v>
      </c>
      <c r="AM30" s="137">
        <f t="shared" ref="AM30" si="367">IF(AL30*(7-AK27)&lt;=0,0,AL30*(7-AK27))</f>
        <v>0</v>
      </c>
      <c r="AN30" s="311">
        <f t="shared" ref="AN30" si="368">ROUND(IF(OR(AL27-AL30*(7-AK27)+AQ30&lt;0,$B25=$B31,AL30&lt;=0,AL27=0),0,IF(AL27-AL30*(7-AK27)+AQ30&gt;AR30-AP30+AQ30,AR30-AP30+AQ30,AL27-AL30*(7-AK27)+AQ30)),1)</f>
        <v>0</v>
      </c>
      <c r="AO30" s="312"/>
      <c r="AP30" s="139">
        <f t="shared" ref="AP30" si="369">IF(OR($B25=$B31,AK26=0),0,IF($B25=$B19,AK25,$F25))</f>
        <v>0</v>
      </c>
      <c r="AQ30" s="30">
        <f t="shared" ref="AQ30" si="370">IF(OR($B25=$B31,AK30=0),0,$G27-$G26)</f>
        <v>0</v>
      </c>
      <c r="AR30" s="134">
        <f t="shared" ref="AR30" si="371">IF(OR($B25=$B31,AK30=0),0,AK29)</f>
        <v>0</v>
      </c>
      <c r="AS30" s="138">
        <f t="shared" ref="AS30" si="372">IF($B25=$B31,0,AL27)</f>
        <v>0</v>
      </c>
      <c r="AT30" s="176">
        <f t="shared" ref="AT30" si="373">IF($B19=$B25,IF(AV25+AV20&gt;0,1,0)+IF(AW25+AW20&gt;0,1,0)+IF(AX25+AX20&gt;0,1,0)+IF(AY25+AY20&gt;0,1,0)+IF(AZ25+AZ20&gt;0,1,0)+IF(BA25+BA20&gt;0,1,0)+IF(BB25+BB20&gt;0,1,0),AT26)</f>
        <v>0</v>
      </c>
      <c r="AU30" s="133">
        <f t="shared" ref="AU30" si="374">IF(OR($B25=$B31,AT30=0,(AU26-BA30+AY30)&lt;=0),0,(AU26-BA30+AY30)/AT30)</f>
        <v>0</v>
      </c>
      <c r="AV30" s="137">
        <f t="shared" ref="AV30" si="375">IF(AU30*(7-AT27)&lt;=0,0,AU30*(7-AT27))</f>
        <v>0</v>
      </c>
      <c r="AW30" s="311">
        <f t="shared" ref="AW30" si="376">ROUND(IF(OR(AU27-AU30*(7-AT27)+AZ30&lt;0,$B25=$B31,AU30&lt;=0,AU27=0),0,IF(AU27-AU30*(7-AT27)+AZ30&gt;BA30-AY30+AZ30,BA30-AY30+AZ30,AU27-AU30*(7-AT27)+AZ30)),1)</f>
        <v>0</v>
      </c>
      <c r="AX30" s="312"/>
      <c r="AY30" s="139">
        <f t="shared" ref="AY30" si="377">IF(OR($B25=$B31,AT26=0),0,IF($B25=$B19,AT25,$F25))</f>
        <v>0</v>
      </c>
      <c r="AZ30" s="30">
        <f t="shared" ref="AZ30" si="378">IF(OR($B25=$B31,AT30=0),0,$G27-$G26)</f>
        <v>0</v>
      </c>
      <c r="BA30" s="134">
        <f t="shared" ref="BA30" si="379">IF(OR($B25=$B31,AT30=0),0,AT29)</f>
        <v>0</v>
      </c>
      <c r="BB30" s="138">
        <f t="shared" ref="BB30" si="380">IF($B25=$B31,0,AU27)</f>
        <v>0</v>
      </c>
      <c r="BC30" s="89">
        <f t="shared" ref="BC30" si="381">SUBTOTAL(9,BC25:BC29)</f>
        <v>0</v>
      </c>
      <c r="BD30" s="109">
        <f t="shared" ref="BD30" si="382">BD25</f>
        <v>0</v>
      </c>
      <c r="BE30" s="110">
        <f t="shared" ref="BE30" si="383">IF(BD29&lt;=BD30,BD29,BD30)</f>
        <v>0</v>
      </c>
      <c r="BF30" s="90" t="str">
        <f t="shared" ref="BF30" si="384">BM30</f>
        <v>godziny ponadwymiarowe wynik po sprawdzeniu czy nie przekracza planu</v>
      </c>
      <c r="BK30" s="101">
        <f t="shared" ref="BK30" si="385">BK25</f>
        <v>-18</v>
      </c>
      <c r="BL30" s="102">
        <f t="shared" ref="BL30" si="386">IF(BK29&lt;=BK25,BK29,BK25)</f>
        <v>-18</v>
      </c>
      <c r="BM30" s="91" t="s">
        <v>75</v>
      </c>
    </row>
    <row r="31" spans="1:66" ht="15.75" x14ac:dyDescent="0.2">
      <c r="A31" s="1" t="str">
        <f t="shared" ref="A31" si="387">IF(B31="","1. Niewypełnione",B31)</f>
        <v>1. Niewypełnione</v>
      </c>
      <c r="B31" s="320"/>
      <c r="C31" s="321"/>
      <c r="D31" s="321"/>
      <c r="E31" s="321"/>
      <c r="F31" s="177">
        <v>18</v>
      </c>
      <c r="G31" s="185">
        <f t="shared" ref="G31" si="388">F31</f>
        <v>18</v>
      </c>
      <c r="H31" s="177"/>
      <c r="I31" s="192">
        <f t="shared" ref="I31:I35" si="389">K31+T31+AC31+AL31+AU31</f>
        <v>0</v>
      </c>
      <c r="J31" s="186">
        <f t="shared" ref="J31" si="390">IF(OR($B31=$B37,J34=0),0,ROUND((K32+P36)/J34,0))</f>
        <v>0</v>
      </c>
      <c r="K31" s="51">
        <f t="shared" ref="K31:K32" si="391">SUM(L31:R31)</f>
        <v>0</v>
      </c>
      <c r="L31" s="52"/>
      <c r="M31" s="52"/>
      <c r="N31" s="52"/>
      <c r="O31" s="52"/>
      <c r="P31" s="53"/>
      <c r="Q31" s="54"/>
      <c r="R31" s="55"/>
      <c r="S31" s="188">
        <f t="shared" ref="S31" si="392">IF(OR($B31=$B37,S34=0),0,ROUND((T32+Y36)/S34,0))</f>
        <v>0</v>
      </c>
      <c r="T31" s="178">
        <f t="shared" ref="T31:T32" si="393">SUM(U31:AA31)</f>
        <v>0</v>
      </c>
      <c r="U31" s="179">
        <f t="shared" ref="U31" si="394">L31</f>
        <v>0</v>
      </c>
      <c r="V31" s="179">
        <f t="shared" ref="V31" si="395">M31</f>
        <v>0</v>
      </c>
      <c r="W31" s="179">
        <f t="shared" ref="W31" si="396">N31</f>
        <v>0</v>
      </c>
      <c r="X31" s="179">
        <f t="shared" ref="X31" si="397">O31</f>
        <v>0</v>
      </c>
      <c r="Y31" s="180">
        <f t="shared" ref="Y31" si="398">P31</f>
        <v>0</v>
      </c>
      <c r="Z31" s="181">
        <f t="shared" ref="Z31" si="399">Q31</f>
        <v>0</v>
      </c>
      <c r="AA31" s="182">
        <f t="shared" ref="AA31" si="400">R31</f>
        <v>0</v>
      </c>
      <c r="AB31" s="188">
        <f t="shared" ref="AB31" si="401">IF(OR($B31=$B37,AB34=0),0,ROUND((AC32+AH36)/AB34,0))</f>
        <v>0</v>
      </c>
      <c r="AC31" s="178">
        <f t="shared" ref="AC31:AC32" si="402">SUM(AD31:AJ31)</f>
        <v>0</v>
      </c>
      <c r="AD31" s="179">
        <f t="shared" ref="AD31" si="403">U31</f>
        <v>0</v>
      </c>
      <c r="AE31" s="179">
        <f t="shared" ref="AE31" si="404">V31</f>
        <v>0</v>
      </c>
      <c r="AF31" s="179">
        <f t="shared" ref="AF31" si="405">W31</f>
        <v>0</v>
      </c>
      <c r="AG31" s="179">
        <f t="shared" ref="AG31" si="406">X31</f>
        <v>0</v>
      </c>
      <c r="AH31" s="180">
        <f t="shared" ref="AH31" si="407">Y31</f>
        <v>0</v>
      </c>
      <c r="AI31" s="181">
        <f t="shared" ref="AI31" si="408">Z31</f>
        <v>0</v>
      </c>
      <c r="AJ31" s="182">
        <f t="shared" ref="AJ31" si="409">AA31</f>
        <v>0</v>
      </c>
      <c r="AK31" s="188">
        <f t="shared" ref="AK31" si="410">IF(OR($B31=$B37,AK34=0),0,ROUND((AL32+AQ36)/AK34,0))</f>
        <v>0</v>
      </c>
      <c r="AL31" s="178">
        <f t="shared" ref="AL31:AL32" si="411">SUM(AM31:AS31)</f>
        <v>0</v>
      </c>
      <c r="AM31" s="179">
        <f t="shared" ref="AM31" si="412">AD31</f>
        <v>0</v>
      </c>
      <c r="AN31" s="179">
        <f t="shared" ref="AN31" si="413">AE31</f>
        <v>0</v>
      </c>
      <c r="AO31" s="179">
        <f t="shared" ref="AO31" si="414">AF31</f>
        <v>0</v>
      </c>
      <c r="AP31" s="179">
        <f t="shared" ref="AP31" si="415">AG31</f>
        <v>0</v>
      </c>
      <c r="AQ31" s="180">
        <f t="shared" ref="AQ31" si="416">AH31</f>
        <v>0</v>
      </c>
      <c r="AR31" s="181">
        <f t="shared" ref="AR31" si="417">AI31</f>
        <v>0</v>
      </c>
      <c r="AS31" s="182">
        <f t="shared" ref="AS31" si="418">AJ31</f>
        <v>0</v>
      </c>
      <c r="AT31" s="188">
        <f t="shared" ref="AT31" si="419">IF(OR($B31=$B37,AT34=0),0,ROUND((AU32+AZ36)/AT34,0))</f>
        <v>0</v>
      </c>
      <c r="AU31" s="178">
        <f t="shared" ref="AU31:AU32" si="420">SUM(AV31:BB31)</f>
        <v>0</v>
      </c>
      <c r="AV31" s="179">
        <f t="shared" ref="AV31" si="421">IF(SUM($AM$9:$AS$9)=SUM($AV$9:$BB$9),AM31,IF(AND(SUM($AV$9:$BB$9)&gt;42,SUM($AV$9:$BB$9)&lt;49),AM31,0))</f>
        <v>0</v>
      </c>
      <c r="AW31" s="179">
        <f t="shared" ref="AW31" si="422">IF(SUM($AM$9:$AS$9)=SUM($AV$9:$BB$9),AN31,IF(AND(SUM($AV$9:$BB$9)&gt;42,SUM($AV$9:$BB$9)&lt;49),AN31,0))</f>
        <v>0</v>
      </c>
      <c r="AX31" s="179">
        <f t="shared" ref="AX31" si="423">IF(SUM($AM$9:$AS$9)=SUM($AV$9:$BB$9),AO31,IF(AND(SUM($AV$9:$BB$9)&gt;42,SUM($AV$9:$BB$9)&lt;49),AO31,0))</f>
        <v>0</v>
      </c>
      <c r="AY31" s="179">
        <f t="shared" ref="AY31" si="424">IF(SUM($AM$9:$AS$9)=SUM($AV$9:$BB$9),AP31,IF(AND(SUM($AV$9:$BB$9)&gt;42,SUM($AV$9:$BB$9)&lt;49),AP31,0))</f>
        <v>0</v>
      </c>
      <c r="AZ31" s="180">
        <f t="shared" ref="AZ31" si="425">IF(SUM($AM$9:$AS$9)=SUM($AV$9:$BB$9),AQ31,IF(AND(SUM($AV$9:$BB$9)&gt;42,SUM($AV$9:$BB$9)&lt;49),AQ31,0))</f>
        <v>0</v>
      </c>
      <c r="BA31" s="181">
        <f t="shared" ref="BA31" si="426">IF(SUM($AM$9:$AS$9)=SUM($AV$9:$BB$9),AR31,IF(AND(SUM($AV$9:$BB$9)&gt;42,SUM($AV$9:$BB$9)&lt;49),AR31,0))</f>
        <v>0</v>
      </c>
      <c r="BB31" s="182">
        <f t="shared" ref="BB31" si="427">IF(SUM($AM$9:$AS$9)=SUM($AV$9:$BB$9),AS31,IF(AND(SUM($AV$9:$BB$9)&gt;42,SUM($AV$9:$BB$9)&lt;49),AS31,0))</f>
        <v>0</v>
      </c>
      <c r="BC31" s="1">
        <f t="shared" ref="BC31" si="428">IF(L33=0,0,L33-K36)</f>
        <v>0</v>
      </c>
      <c r="BD31" s="103">
        <f t="shared" ref="BD31" si="429">P36-N36</f>
        <v>0</v>
      </c>
      <c r="BE31" s="104" t="s">
        <v>80</v>
      </c>
      <c r="BK31" s="96">
        <f t="shared" ref="BK31" si="430">K32-G32</f>
        <v>-18</v>
      </c>
      <c r="BL31" s="97" t="s">
        <v>76</v>
      </c>
    </row>
    <row r="32" spans="1:66" ht="12.75" hidden="1" customHeight="1" x14ac:dyDescent="0.2">
      <c r="B32" s="93"/>
      <c r="C32" s="94"/>
      <c r="D32" s="95"/>
      <c r="E32" s="115"/>
      <c r="F32" s="140" t="b">
        <f t="shared" ref="F32" si="431">IF($B25=$B31,OR(F26,G31&lt;F31),G31&lt;F31)</f>
        <v>0</v>
      </c>
      <c r="G32" s="189">
        <f t="shared" si="155"/>
        <v>18</v>
      </c>
      <c r="H32" s="120"/>
      <c r="I32" s="165">
        <f t="shared" si="389"/>
        <v>0</v>
      </c>
      <c r="J32" s="194">
        <f t="shared" ref="J32" si="432">7-COUNTIF(L31:R31,0)-COUNTIF(L31:R31,"")</f>
        <v>0</v>
      </c>
      <c r="K32" s="22">
        <f t="shared" si="391"/>
        <v>0</v>
      </c>
      <c r="L32" s="35">
        <f t="shared" ref="L32:R32" si="433">IF($B25=$B31,L31+L26,L31)</f>
        <v>0</v>
      </c>
      <c r="M32" s="35">
        <f t="shared" si="433"/>
        <v>0</v>
      </c>
      <c r="N32" s="35">
        <f t="shared" si="433"/>
        <v>0</v>
      </c>
      <c r="O32" s="35">
        <f t="shared" si="433"/>
        <v>0</v>
      </c>
      <c r="P32" s="36">
        <f t="shared" si="433"/>
        <v>0</v>
      </c>
      <c r="Q32" s="37">
        <f t="shared" si="433"/>
        <v>0</v>
      </c>
      <c r="R32" s="38">
        <f t="shared" si="433"/>
        <v>0</v>
      </c>
      <c r="S32" s="194">
        <f t="shared" ref="S32" si="434">7-COUNTIF(U31:AA31,0)-COUNTIF(U31:AA31,"")</f>
        <v>0</v>
      </c>
      <c r="T32" s="22">
        <f t="shared" si="393"/>
        <v>0</v>
      </c>
      <c r="U32" s="35">
        <f t="shared" ref="U32:AA32" si="435">IF($B25=$B31,U31+U26,U31)</f>
        <v>0</v>
      </c>
      <c r="V32" s="35">
        <f t="shared" si="435"/>
        <v>0</v>
      </c>
      <c r="W32" s="35">
        <f t="shared" si="435"/>
        <v>0</v>
      </c>
      <c r="X32" s="35">
        <f t="shared" si="435"/>
        <v>0</v>
      </c>
      <c r="Y32" s="36">
        <f t="shared" si="435"/>
        <v>0</v>
      </c>
      <c r="Z32" s="37">
        <f t="shared" si="435"/>
        <v>0</v>
      </c>
      <c r="AA32" s="38">
        <f t="shared" si="435"/>
        <v>0</v>
      </c>
      <c r="AB32" s="194">
        <f t="shared" ref="AB32" si="436">7-COUNTIF(AD31:AJ31,0)-COUNTIF(AD31:AJ31,"")</f>
        <v>0</v>
      </c>
      <c r="AC32" s="22">
        <f t="shared" si="402"/>
        <v>0</v>
      </c>
      <c r="AD32" s="35">
        <f t="shared" ref="AD32:AJ32" si="437">IF($B25=$B31,AD31+AD26,AD31)</f>
        <v>0</v>
      </c>
      <c r="AE32" s="35">
        <f t="shared" si="437"/>
        <v>0</v>
      </c>
      <c r="AF32" s="35">
        <f t="shared" si="437"/>
        <v>0</v>
      </c>
      <c r="AG32" s="35">
        <f t="shared" si="437"/>
        <v>0</v>
      </c>
      <c r="AH32" s="36">
        <f t="shared" si="437"/>
        <v>0</v>
      </c>
      <c r="AI32" s="37">
        <f t="shared" si="437"/>
        <v>0</v>
      </c>
      <c r="AJ32" s="38">
        <f t="shared" si="437"/>
        <v>0</v>
      </c>
      <c r="AK32" s="194">
        <f t="shared" ref="AK32" si="438">7-COUNTIF(AM31:AS31,0)-COUNTIF(AM31:AS31,"")</f>
        <v>0</v>
      </c>
      <c r="AL32" s="22">
        <f t="shared" si="411"/>
        <v>0</v>
      </c>
      <c r="AM32" s="35">
        <f t="shared" ref="AM32:AS32" si="439">IF($B25=$B31,AM31+AM26,AM31)</f>
        <v>0</v>
      </c>
      <c r="AN32" s="35">
        <f t="shared" si="439"/>
        <v>0</v>
      </c>
      <c r="AO32" s="35">
        <f t="shared" si="439"/>
        <v>0</v>
      </c>
      <c r="AP32" s="35">
        <f t="shared" si="439"/>
        <v>0</v>
      </c>
      <c r="AQ32" s="36">
        <f t="shared" si="439"/>
        <v>0</v>
      </c>
      <c r="AR32" s="37">
        <f t="shared" si="439"/>
        <v>0</v>
      </c>
      <c r="AS32" s="38">
        <f t="shared" si="439"/>
        <v>0</v>
      </c>
      <c r="AT32" s="194">
        <f t="shared" ref="AT32" si="440">7-COUNTIF(AV31:BB31,0)-COUNTIF(AV31:BB31,"")</f>
        <v>0</v>
      </c>
      <c r="AU32" s="22">
        <f t="shared" si="420"/>
        <v>0</v>
      </c>
      <c r="AV32" s="35">
        <f t="shared" ref="AV32:BB32" si="441">IF($B25=$B31,AV31+AV26,AV31)</f>
        <v>0</v>
      </c>
      <c r="AW32" s="35">
        <f t="shared" si="441"/>
        <v>0</v>
      </c>
      <c r="AX32" s="35">
        <f t="shared" si="441"/>
        <v>0</v>
      </c>
      <c r="AY32" s="35">
        <f t="shared" si="441"/>
        <v>0</v>
      </c>
      <c r="AZ32" s="36">
        <f t="shared" si="441"/>
        <v>0</v>
      </c>
      <c r="BA32" s="37">
        <f t="shared" si="441"/>
        <v>0</v>
      </c>
      <c r="BB32" s="38">
        <f t="shared" si="441"/>
        <v>0</v>
      </c>
      <c r="BC32" s="1">
        <f t="shared" ref="BC32" si="442">IF(M33=0,0,M33-K36)</f>
        <v>0</v>
      </c>
      <c r="BD32" s="105">
        <f t="shared" ref="BD32" si="443">7-J33</f>
        <v>0</v>
      </c>
      <c r="BE32" s="106" t="str">
        <f t="shared" ref="BE32:BE35" si="444">BL32</f>
        <v>Dni realizacji</v>
      </c>
      <c r="BG32" s="89" t="s">
        <v>78</v>
      </c>
      <c r="BK32" s="98">
        <f t="shared" ref="BK32" si="445">7-J33</f>
        <v>0</v>
      </c>
      <c r="BL32" s="99" t="s">
        <v>72</v>
      </c>
    </row>
    <row r="33" spans="1:66" ht="15" hidden="1" customHeight="1" x14ac:dyDescent="0.2">
      <c r="B33" s="116"/>
      <c r="C33" s="117"/>
      <c r="D33" s="118"/>
      <c r="E33" s="119"/>
      <c r="F33" s="92"/>
      <c r="G33" s="190">
        <f t="shared" ref="G33" si="446">IF(AND($B25=$B31,$B25&lt;&gt;"",$B25&lt;&gt;0),F31+G27,F31)</f>
        <v>18</v>
      </c>
      <c r="H33" s="121"/>
      <c r="I33" s="165">
        <f t="shared" si="389"/>
        <v>0</v>
      </c>
      <c r="J33" s="195">
        <f t="shared" ref="J33" si="447">IF($B31=$B25,COUNTIF(L33:R33,0),COUNTIF(L34:R34,0)+COUNTIF(L34:R34,""))</f>
        <v>7</v>
      </c>
      <c r="K33" s="39">
        <f t="shared" ref="K33:R33" si="448">IF($B25=$B31,K34+K27,K34)</f>
        <v>0</v>
      </c>
      <c r="L33" s="40">
        <f t="shared" si="448"/>
        <v>0</v>
      </c>
      <c r="M33" s="40">
        <f t="shared" si="448"/>
        <v>0</v>
      </c>
      <c r="N33" s="40">
        <f t="shared" si="448"/>
        <v>0</v>
      </c>
      <c r="O33" s="40">
        <f t="shared" si="448"/>
        <v>0</v>
      </c>
      <c r="P33" s="41">
        <f t="shared" si="448"/>
        <v>0</v>
      </c>
      <c r="Q33" s="42">
        <f t="shared" si="448"/>
        <v>0</v>
      </c>
      <c r="R33" s="43">
        <f t="shared" si="448"/>
        <v>0</v>
      </c>
      <c r="S33" s="195">
        <f t="shared" ref="S33" si="449">IF($B31=$B25,COUNTIF(U33:AA33,0),COUNTIF(U34:AA34,0)+COUNTIF(U34:AA34,""))</f>
        <v>7</v>
      </c>
      <c r="T33" s="39">
        <f t="shared" ref="T33:AA33" si="450">IF($B25=$B31,T34+T27,T34)</f>
        <v>0</v>
      </c>
      <c r="U33" s="40">
        <f t="shared" si="450"/>
        <v>0</v>
      </c>
      <c r="V33" s="40">
        <f t="shared" si="450"/>
        <v>0</v>
      </c>
      <c r="W33" s="40">
        <f t="shared" si="450"/>
        <v>0</v>
      </c>
      <c r="X33" s="40">
        <f t="shared" si="450"/>
        <v>0</v>
      </c>
      <c r="Y33" s="41">
        <f t="shared" si="450"/>
        <v>0</v>
      </c>
      <c r="Z33" s="42">
        <f t="shared" si="450"/>
        <v>0</v>
      </c>
      <c r="AA33" s="43">
        <f t="shared" si="450"/>
        <v>0</v>
      </c>
      <c r="AB33" s="195">
        <f t="shared" ref="AB33" si="451">IF($B31=$B25,COUNTIF(AD33:AJ33,0),COUNTIF(AD34:AJ34,0)+COUNTIF(AD34:AJ34,""))</f>
        <v>7</v>
      </c>
      <c r="AC33" s="39">
        <f t="shared" ref="AC33:AJ33" si="452">IF($B25=$B31,AC34+AC27,AC34)</f>
        <v>0</v>
      </c>
      <c r="AD33" s="40">
        <f t="shared" si="452"/>
        <v>0</v>
      </c>
      <c r="AE33" s="40">
        <f t="shared" si="452"/>
        <v>0</v>
      </c>
      <c r="AF33" s="40">
        <f t="shared" si="452"/>
        <v>0</v>
      </c>
      <c r="AG33" s="40">
        <f t="shared" si="452"/>
        <v>0</v>
      </c>
      <c r="AH33" s="41">
        <f t="shared" si="452"/>
        <v>0</v>
      </c>
      <c r="AI33" s="42">
        <f t="shared" si="452"/>
        <v>0</v>
      </c>
      <c r="AJ33" s="43">
        <f t="shared" si="452"/>
        <v>0</v>
      </c>
      <c r="AK33" s="195">
        <f t="shared" ref="AK33" si="453">IF($B31=$B25,COUNTIF(AM33:AS33,0),COUNTIF(AM34:AS34,0)+COUNTIF(AM34:AS34,""))</f>
        <v>7</v>
      </c>
      <c r="AL33" s="39">
        <f t="shared" ref="AL33:AS33" si="454">IF($B25=$B31,AL34+AL27,AL34)</f>
        <v>0</v>
      </c>
      <c r="AM33" s="40">
        <f t="shared" si="454"/>
        <v>0</v>
      </c>
      <c r="AN33" s="40">
        <f t="shared" si="454"/>
        <v>0</v>
      </c>
      <c r="AO33" s="40">
        <f t="shared" si="454"/>
        <v>0</v>
      </c>
      <c r="AP33" s="40">
        <f t="shared" si="454"/>
        <v>0</v>
      </c>
      <c r="AQ33" s="41">
        <f t="shared" si="454"/>
        <v>0</v>
      </c>
      <c r="AR33" s="42">
        <f t="shared" si="454"/>
        <v>0</v>
      </c>
      <c r="AS33" s="43">
        <f t="shared" si="454"/>
        <v>0</v>
      </c>
      <c r="AT33" s="195">
        <f t="shared" ref="AT33" si="455">IF($B31=$B25,COUNTIF(AV33:BB33,0),COUNTIF(AV34:BB34,0)+COUNTIF(AV34:BB34,""))</f>
        <v>7</v>
      </c>
      <c r="AU33" s="39">
        <f t="shared" ref="AU33:BB33" si="456">IF($B25=$B31,AU34+AU27,AU34)</f>
        <v>0</v>
      </c>
      <c r="AV33" s="40">
        <f t="shared" si="456"/>
        <v>0</v>
      </c>
      <c r="AW33" s="40">
        <f t="shared" si="456"/>
        <v>0</v>
      </c>
      <c r="AX33" s="40">
        <f t="shared" si="456"/>
        <v>0</v>
      </c>
      <c r="AY33" s="40">
        <f t="shared" si="456"/>
        <v>0</v>
      </c>
      <c r="AZ33" s="41">
        <f t="shared" si="456"/>
        <v>0</v>
      </c>
      <c r="BA33" s="42">
        <f t="shared" si="456"/>
        <v>0</v>
      </c>
      <c r="BB33" s="43">
        <f t="shared" si="456"/>
        <v>0</v>
      </c>
      <c r="BC33" s="1">
        <f t="shared" ref="BC33" si="457">IF(N33=0,0,N33-K36)</f>
        <v>0</v>
      </c>
      <c r="BD33" s="112">
        <f t="shared" ref="BD33" si="458">BD32*K36</f>
        <v>0</v>
      </c>
      <c r="BE33" s="106" t="str">
        <f t="shared" si="444"/>
        <v>Realizacja planu</v>
      </c>
      <c r="BG33" s="114">
        <f t="shared" ref="BG33" si="459">J31</f>
        <v>0</v>
      </c>
      <c r="BH33" s="89" t="s">
        <v>73</v>
      </c>
      <c r="BK33" s="111">
        <f t="shared" ref="BK33" si="460">BK32*K36</f>
        <v>0</v>
      </c>
      <c r="BL33" s="99" t="s">
        <v>71</v>
      </c>
      <c r="BN33" s="89" t="s">
        <v>79</v>
      </c>
    </row>
    <row r="34" spans="1:66" ht="15.75" customHeight="1" x14ac:dyDescent="0.2">
      <c r="A34" s="1" t="str">
        <f t="shared" ref="A34" si="461">A31</f>
        <v>1. Niewypełnione</v>
      </c>
      <c r="B34" s="313">
        <f t="shared" si="177"/>
        <v>3</v>
      </c>
      <c r="C34" s="314"/>
      <c r="D34" s="314"/>
      <c r="E34" s="314"/>
      <c r="F34" s="31"/>
      <c r="G34" s="183"/>
      <c r="H34" s="122">
        <f t="shared" ref="H34" si="462">5-COUNTIF(AU31,0)-COUNTIF(AL31,0)-COUNTIF(AC31,0)-COUNTIF(T31,0)-COUNTIF(K31,0)</f>
        <v>0</v>
      </c>
      <c r="I34" s="165">
        <f t="shared" si="389"/>
        <v>0</v>
      </c>
      <c r="J34" s="187">
        <f t="shared" ref="J34" si="463">IF($B31=$B25,J28+IF($F31&lt;&gt;$G31,(K31+$G33-$G32)/$F31,K31/$F31),IF($F31&lt;&gt;G31,(K31+$G33-$G32)/$F31,K31/$F31))</f>
        <v>0</v>
      </c>
      <c r="K34" s="7">
        <f t="shared" ref="K34:K35" si="464">SUM(L34:R34)</f>
        <v>0</v>
      </c>
      <c r="L34" s="26">
        <f t="shared" ref="L34:R34" si="465">L31</f>
        <v>0</v>
      </c>
      <c r="M34" s="26">
        <f t="shared" si="465"/>
        <v>0</v>
      </c>
      <c r="N34" s="26">
        <f t="shared" si="465"/>
        <v>0</v>
      </c>
      <c r="O34" s="26">
        <f t="shared" si="465"/>
        <v>0</v>
      </c>
      <c r="P34" s="26">
        <f t="shared" si="465"/>
        <v>0</v>
      </c>
      <c r="Q34" s="29">
        <f t="shared" si="465"/>
        <v>0</v>
      </c>
      <c r="R34" s="23">
        <f t="shared" si="465"/>
        <v>0</v>
      </c>
      <c r="S34" s="187">
        <f t="shared" ref="S34" si="466">IF($B31=$B25,S28+IF($F31&lt;&gt;$G31,(T31+$G33-$G32)/$F31,T31/$F31),IF($F31&lt;&gt;P31,(T31+$G33-$G32)/$F31,T31/$F31))</f>
        <v>0</v>
      </c>
      <c r="T34" s="7">
        <f t="shared" ref="T34:T35" si="467">SUM(U34:AA34)</f>
        <v>0</v>
      </c>
      <c r="U34" s="26">
        <f t="shared" ref="U34:AA34" si="468">U31</f>
        <v>0</v>
      </c>
      <c r="V34" s="26">
        <f t="shared" si="468"/>
        <v>0</v>
      </c>
      <c r="W34" s="26">
        <f t="shared" si="468"/>
        <v>0</v>
      </c>
      <c r="X34" s="26">
        <f t="shared" si="468"/>
        <v>0</v>
      </c>
      <c r="Y34" s="113">
        <f t="shared" si="468"/>
        <v>0</v>
      </c>
      <c r="Z34" s="29">
        <f t="shared" si="468"/>
        <v>0</v>
      </c>
      <c r="AA34" s="23">
        <f t="shared" si="468"/>
        <v>0</v>
      </c>
      <c r="AB34" s="187">
        <f t="shared" ref="AB34" si="469">IF($B31=$B25,AB28+IF($F31&lt;&gt;$G31,(AC31+$G33-$G32)/$F31,AC31/$F31),IF($F31&lt;&gt;Y31,(AC31+$G33-$G32)/$F31,AC31/$F31))</f>
        <v>0</v>
      </c>
      <c r="AC34" s="7">
        <f t="shared" ref="AC34:AC35" si="470">SUM(AD34:AJ34)</f>
        <v>0</v>
      </c>
      <c r="AD34" s="26">
        <f t="shared" ref="AD34:AJ34" si="471">AD31</f>
        <v>0</v>
      </c>
      <c r="AE34" s="26">
        <f t="shared" si="471"/>
        <v>0</v>
      </c>
      <c r="AF34" s="26">
        <f t="shared" si="471"/>
        <v>0</v>
      </c>
      <c r="AG34" s="26">
        <f t="shared" si="471"/>
        <v>0</v>
      </c>
      <c r="AH34" s="113">
        <f t="shared" si="471"/>
        <v>0</v>
      </c>
      <c r="AI34" s="29">
        <f t="shared" si="471"/>
        <v>0</v>
      </c>
      <c r="AJ34" s="23">
        <f t="shared" si="471"/>
        <v>0</v>
      </c>
      <c r="AK34" s="187">
        <f t="shared" ref="AK34" si="472">IF($B31=$B25,AK28+IF($F31&lt;&gt;$G31,(AL31+$G33-$G32)/$F31,AL31/$F31),IF($F31&lt;&gt;AH31,(AL31+$G33-$G32)/$F31,AL31/$F31))</f>
        <v>0</v>
      </c>
      <c r="AL34" s="7">
        <f t="shared" ref="AL34:AL35" si="473">SUM(AM34:AS34)</f>
        <v>0</v>
      </c>
      <c r="AM34" s="26">
        <f t="shared" ref="AM34:AS34" si="474">AM31</f>
        <v>0</v>
      </c>
      <c r="AN34" s="26">
        <f t="shared" si="474"/>
        <v>0</v>
      </c>
      <c r="AO34" s="26">
        <f t="shared" si="474"/>
        <v>0</v>
      </c>
      <c r="AP34" s="26">
        <f t="shared" si="474"/>
        <v>0</v>
      </c>
      <c r="AQ34" s="113">
        <f t="shared" si="474"/>
        <v>0</v>
      </c>
      <c r="AR34" s="29">
        <f t="shared" si="474"/>
        <v>0</v>
      </c>
      <c r="AS34" s="23">
        <f t="shared" si="474"/>
        <v>0</v>
      </c>
      <c r="AT34" s="187">
        <f t="shared" ref="AT34" si="475">IF($B31=$B25,AT28+IF($F31&lt;&gt;$G31,(AU31+$G33-$G32)/$F31,AU31/$F31),IF($F31&lt;&gt;AQ31,(AU31+$G33-$G32)/$F31,AU31/$F31))</f>
        <v>0</v>
      </c>
      <c r="AU34" s="7">
        <f t="shared" ref="AU34:AU35" si="476">SUM(AV34:BB34)</f>
        <v>0</v>
      </c>
      <c r="AV34" s="6">
        <f t="shared" si="193"/>
        <v>0</v>
      </c>
      <c r="AW34" s="6">
        <f t="shared" ref="AW34:BB34" si="477">IF(SUM($AM$9:$AS$9)=SUM($AV$9:$BB$9),AW31,IF(AND(SUM($AV$9:$BB$9)&gt;42,SUM($AV$9:$BB$9)&lt;49),AW31,0))</f>
        <v>0</v>
      </c>
      <c r="AX34" s="6">
        <f t="shared" si="477"/>
        <v>0</v>
      </c>
      <c r="AY34" s="6">
        <f t="shared" si="477"/>
        <v>0</v>
      </c>
      <c r="AZ34" s="26">
        <f t="shared" si="477"/>
        <v>0</v>
      </c>
      <c r="BA34" s="29">
        <f t="shared" si="477"/>
        <v>0</v>
      </c>
      <c r="BB34" s="23">
        <f t="shared" si="477"/>
        <v>0</v>
      </c>
      <c r="BC34" s="1">
        <f t="shared" ref="BC34" si="478">IF(O33=0,0,O33-K36)</f>
        <v>0</v>
      </c>
      <c r="BD34" s="105">
        <f t="shared" ref="BD34" si="479">K33</f>
        <v>0</v>
      </c>
      <c r="BE34" s="106" t="str">
        <f t="shared" si="444"/>
        <v>Godziny zrealizowane</v>
      </c>
      <c r="BK34" s="100">
        <f t="shared" ref="BK34" si="480">K33</f>
        <v>0</v>
      </c>
      <c r="BL34" s="99" t="s">
        <v>77</v>
      </c>
    </row>
    <row r="35" spans="1:66" ht="15.75" customHeight="1" x14ac:dyDescent="0.2">
      <c r="A35" s="1" t="str">
        <f t="shared" ref="A35:A36" si="481">A34</f>
        <v>1. Niewypełnione</v>
      </c>
      <c r="B35" s="313"/>
      <c r="C35" s="314"/>
      <c r="D35" s="314"/>
      <c r="E35" s="314"/>
      <c r="F35" s="31"/>
      <c r="G35" s="183"/>
      <c r="H35" s="123">
        <f t="shared" ref="H35" si="482">IF($B31=$B25,H29+F35,$F35)</f>
        <v>0</v>
      </c>
      <c r="I35" s="165">
        <f t="shared" si="389"/>
        <v>0</v>
      </c>
      <c r="J35" s="141">
        <f t="shared" ref="J35" si="483">IF($H34=0,0,IF($B25=$B31,IF($H36&gt;0,$H36+J29,K31+J29),IF($H36&gt;0,$H36,K31)))</f>
        <v>0</v>
      </c>
      <c r="K35" s="7">
        <f t="shared" si="464"/>
        <v>0</v>
      </c>
      <c r="L35" s="6"/>
      <c r="M35" s="6"/>
      <c r="N35" s="6"/>
      <c r="O35" s="6"/>
      <c r="P35" s="26"/>
      <c r="Q35" s="29"/>
      <c r="R35" s="23"/>
      <c r="S35" s="141">
        <f t="shared" ref="S35" si="484">IF($H34=0,0,IF($B25=$B31,IF($H36&gt;0,$H36+S29,T31+S29),IF($H36&gt;0,$H36,T31)))</f>
        <v>0</v>
      </c>
      <c r="T35" s="7">
        <f t="shared" si="467"/>
        <v>0</v>
      </c>
      <c r="U35" s="6"/>
      <c r="V35" s="6"/>
      <c r="W35" s="6"/>
      <c r="X35" s="6"/>
      <c r="Y35" s="26"/>
      <c r="Z35" s="29"/>
      <c r="AA35" s="23"/>
      <c r="AB35" s="141">
        <f t="shared" ref="AB35" si="485">IF($H34=0,0,IF($B25=$B31,IF($H36&gt;0,$H36+AB29,AC31+AB29),IF($H36&gt;0,$H36,AC31)))</f>
        <v>0</v>
      </c>
      <c r="AC35" s="7">
        <f t="shared" si="470"/>
        <v>0</v>
      </c>
      <c r="AD35" s="6"/>
      <c r="AE35" s="6"/>
      <c r="AF35" s="6"/>
      <c r="AG35" s="6"/>
      <c r="AH35" s="26"/>
      <c r="AI35" s="29"/>
      <c r="AJ35" s="23"/>
      <c r="AK35" s="141">
        <f t="shared" ref="AK35" si="486">IF($H34=0,0,IF($B25=$B31,IF($H36&gt;0,$H36+AK29,AL31+AK29),IF($H36&gt;0,$H36,AL31)))</f>
        <v>0</v>
      </c>
      <c r="AL35" s="7">
        <f t="shared" si="473"/>
        <v>0</v>
      </c>
      <c r="AM35" s="6"/>
      <c r="AN35" s="6"/>
      <c r="AO35" s="6"/>
      <c r="AP35" s="6"/>
      <c r="AQ35" s="26"/>
      <c r="AR35" s="29"/>
      <c r="AS35" s="23"/>
      <c r="AT35" s="141">
        <f t="shared" ref="AT35" si="487">IF($H34=0,0,IF($B25=$B31,IF($H36&gt;0,$H36+AT29,AU31+AT29),IF($H36&gt;0,$H36,AU31)))</f>
        <v>0</v>
      </c>
      <c r="AU35" s="7">
        <f t="shared" si="476"/>
        <v>0</v>
      </c>
      <c r="AV35" s="6"/>
      <c r="AW35" s="6"/>
      <c r="AX35" s="6"/>
      <c r="AY35" s="6"/>
      <c r="AZ35" s="26"/>
      <c r="BA35" s="29"/>
      <c r="BB35" s="23"/>
      <c r="BC35" s="1">
        <f t="shared" ref="BC35" si="488">IF(P33=0,0,P33-K36)</f>
        <v>0</v>
      </c>
      <c r="BD35" s="107">
        <f t="shared" ref="BD35" si="489">BD34-BD33</f>
        <v>0</v>
      </c>
      <c r="BE35" s="108" t="str">
        <f t="shared" si="444"/>
        <v>godziny ponadwymiarowe = Plan -to  co powinien uczyć</v>
      </c>
      <c r="BK35" s="100">
        <f t="shared" ref="BK35" si="490">BK34-BK33</f>
        <v>0</v>
      </c>
      <c r="BL35" s="99" t="s">
        <v>74</v>
      </c>
    </row>
    <row r="36" spans="1:66" ht="18.75" customHeight="1" thickBot="1" x14ac:dyDescent="0.25">
      <c r="A36" s="1" t="str">
        <f t="shared" si="481"/>
        <v>1. Niewypełnione</v>
      </c>
      <c r="B36" s="323" t="str">
        <f>IF(B31="",Wydruk!$AE$6,IF(J32=0,Wydruk!$AE$7,IF(AND(G32&lt;G33,B31&lt;&gt;$B37),Wydruk!$AE$13,IF(AND($B31=$B25,$B31&lt;&gt;$B37),IF(OR(OR(J36&lt;4,J36&gt;5),OR(S36&lt;4,S36&gt;5),OR(AB36&lt;4,AB36&gt;5),OR(AK36&lt;4,AK36&gt;5),OR(AND(AT36&lt;4,AT36&gt;0),AT36&gt;5)),Wydruk!$AE$8,Wydruk!$AE$9),IF($B31=$B37,IF($F35&lt;&gt;0,Wydruk!$AE$12,Wydruk!$AE$10),IF(OR(OR(J32&lt;4,J32&gt;5),OR(S32&lt;4,S32&gt;5),OR(AB32&lt;4,AB32&gt;5),OR(AK32&lt;4,AK32&gt;5),OR(AND(AT32&lt;4,AT32&gt;0),AT32&gt;5)),Wydruk!$AE$8,Wydruk!$AE$11))))))</f>
        <v>Rozpocznij wypełniając nazwisko i imię, sprawdź pensum, l. tygodni, godz. w roku</v>
      </c>
      <c r="C36" s="324"/>
      <c r="D36" s="324"/>
      <c r="E36" s="324"/>
      <c r="F36" s="173"/>
      <c r="G36" s="184"/>
      <c r="H36" s="191">
        <f t="shared" si="201"/>
        <v>0</v>
      </c>
      <c r="I36" s="193"/>
      <c r="J36" s="176">
        <f t="shared" ref="J36" si="491">IF($B25=$B31,IF(L31+L26&gt;0,1,0)+IF(M31+M26&gt;0,1,0)+IF(N31+N26&gt;0,1,0)+IF(O31+O26&gt;0,1,0)+IF(P31+P26&gt;0,1,0)+IF(Q31+Q26&gt;0,1,0)+IF(R31+R26&gt;0,1,0),J32)</f>
        <v>0</v>
      </c>
      <c r="K36" s="133">
        <f t="shared" ref="K36" si="492">IF(OR($B31=$B37,J36=0,(K32-Q36+O36)&lt;=0),0,(K32-Q36+O36)/J36)</f>
        <v>0</v>
      </c>
      <c r="L36" s="137">
        <f t="shared" ref="L36" si="493">IF(K36*(7-J33)&lt;=0,0,K36*(7-J33))</f>
        <v>0</v>
      </c>
      <c r="M36" s="311">
        <f t="shared" ref="M36" si="494">ROUND(IF(OR(K33-K36*(7-J33)+P36&lt;0,$B31=$B37,K36&lt;=0,K33=0),0,IF(K33-K36*(7-J33)+P36&gt;Q36-O36+P36,Q36-O36+P36,K33-K36*(7-J33)+P36)),1)</f>
        <v>0</v>
      </c>
      <c r="N36" s="312"/>
      <c r="O36" s="139">
        <f t="shared" ref="O36" si="495">IF(OR($B31=$B37,J32=0),0,IF($B31=$B25,J31,$F31))</f>
        <v>0</v>
      </c>
      <c r="P36" s="30">
        <f t="shared" ref="P36" si="496">IF(OR($B31=$B37,J36=0),0,$G33-$G32)</f>
        <v>0</v>
      </c>
      <c r="Q36" s="134">
        <f t="shared" ref="Q36" si="497">IF(OR($B31=$B37,J36=0),0,J35)</f>
        <v>0</v>
      </c>
      <c r="R36" s="138">
        <f t="shared" ref="R36" si="498">IF($B31=$B37,0,K33)</f>
        <v>0</v>
      </c>
      <c r="S36" s="176">
        <f t="shared" ref="S36" si="499">IF($B25=$B31,IF(U31+U26&gt;0,1,0)+IF(V31+V26&gt;0,1,0)+IF(W31+W26&gt;0,1,0)+IF(X31+X26&gt;0,1,0)+IF(Y31+Y26&gt;0,1,0)+IF(Z31+Z26&gt;0,1,0)+IF(AA31+AA26&gt;0,1,0),S32)</f>
        <v>0</v>
      </c>
      <c r="T36" s="133">
        <f t="shared" ref="T36" si="500">IF(OR($B31=$B37,S36=0,(T32-Z36+X36)&lt;=0),0,(T32-Z36+X36)/S36)</f>
        <v>0</v>
      </c>
      <c r="U36" s="137">
        <f t="shared" ref="U36" si="501">IF(T36*(7-S33)&lt;=0,0,T36*(7-S33))</f>
        <v>0</v>
      </c>
      <c r="V36" s="311">
        <f t="shared" ref="V36" si="502">ROUND(IF(OR(T33-T36*(7-S33)+Y36&lt;0,$B31=$B37,T36&lt;=0,T33=0),0,IF(T33-T36*(7-S33)+Y36&gt;Z36-X36+Y36,Z36-X36+Y36,T33-T36*(7-S33)+Y36)),1)</f>
        <v>0</v>
      </c>
      <c r="W36" s="312"/>
      <c r="X36" s="139">
        <f t="shared" ref="X36" si="503">IF(OR($B31=$B37,S32=0),0,IF($B31=$B25,S31,$F31))</f>
        <v>0</v>
      </c>
      <c r="Y36" s="30">
        <f t="shared" ref="Y36" si="504">IF(OR($B31=$B37,S36=0),0,$G33-$G32)</f>
        <v>0</v>
      </c>
      <c r="Z36" s="134">
        <f t="shared" ref="Z36" si="505">IF(OR($B31=$B37,S36=0),0,S35)</f>
        <v>0</v>
      </c>
      <c r="AA36" s="138">
        <f t="shared" ref="AA36" si="506">IF($B31=$B37,0,T33)</f>
        <v>0</v>
      </c>
      <c r="AB36" s="176">
        <f t="shared" ref="AB36" si="507">IF($B25=$B31,IF(AD31+AD26&gt;0,1,0)+IF(AE31+AE26&gt;0,1,0)+IF(AF31+AF26&gt;0,1,0)+IF(AG31+AG26&gt;0,1,0)+IF(AH31+AH26&gt;0,1,0)+IF(AI31+AI26&gt;0,1,0)+IF(AJ31+AJ26&gt;0,1,0),AB32)</f>
        <v>0</v>
      </c>
      <c r="AC36" s="133">
        <f t="shared" ref="AC36" si="508">IF(OR($B31=$B37,AB36=0,(AC32-AI36+AG36)&lt;=0),0,(AC32-AI36+AG36)/AB36)</f>
        <v>0</v>
      </c>
      <c r="AD36" s="137">
        <f t="shared" ref="AD36" si="509">IF(AC36*(7-AB33)&lt;=0,0,AC36*(7-AB33))</f>
        <v>0</v>
      </c>
      <c r="AE36" s="311">
        <f t="shared" ref="AE36" si="510">ROUND(IF(OR(AC33-AC36*(7-AB33)+AH36&lt;0,$B31=$B37,AC36&lt;=0,AC33=0),0,IF(AC33-AC36*(7-AB33)+AH36&gt;AI36-AG36+AH36,AI36-AG36+AH36,AC33-AC36*(7-AB33)+AH36)),1)</f>
        <v>0</v>
      </c>
      <c r="AF36" s="312"/>
      <c r="AG36" s="139">
        <f t="shared" ref="AG36" si="511">IF(OR($B31=$B37,AB32=0),0,IF($B31=$B25,AB31,$F31))</f>
        <v>0</v>
      </c>
      <c r="AH36" s="30">
        <f t="shared" ref="AH36" si="512">IF(OR($B31=$B37,AB36=0),0,$G33-$G32)</f>
        <v>0</v>
      </c>
      <c r="AI36" s="134">
        <f t="shared" ref="AI36" si="513">IF(OR($B31=$B37,AB36=0),0,AB35)</f>
        <v>0</v>
      </c>
      <c r="AJ36" s="138">
        <f t="shared" ref="AJ36" si="514">IF($B31=$B37,0,AC33)</f>
        <v>0</v>
      </c>
      <c r="AK36" s="176">
        <f t="shared" ref="AK36" si="515">IF($B25=$B31,IF(AM31+AM26&gt;0,1,0)+IF(AN31+AN26&gt;0,1,0)+IF(AO31+AO26&gt;0,1,0)+IF(AP31+AP26&gt;0,1,0)+IF(AQ31+AQ26&gt;0,1,0)+IF(AR31+AR26&gt;0,1,0)+IF(AS31+AS26&gt;0,1,0),AK32)</f>
        <v>0</v>
      </c>
      <c r="AL36" s="133">
        <f t="shared" ref="AL36" si="516">IF(OR($B31=$B37,AK36=0,(AL32-AR36+AP36)&lt;=0),0,(AL32-AR36+AP36)/AK36)</f>
        <v>0</v>
      </c>
      <c r="AM36" s="137">
        <f t="shared" ref="AM36" si="517">IF(AL36*(7-AK33)&lt;=0,0,AL36*(7-AK33))</f>
        <v>0</v>
      </c>
      <c r="AN36" s="311">
        <f t="shared" ref="AN36" si="518">ROUND(IF(OR(AL33-AL36*(7-AK33)+AQ36&lt;0,$B31=$B37,AL36&lt;=0,AL33=0),0,IF(AL33-AL36*(7-AK33)+AQ36&gt;AR36-AP36+AQ36,AR36-AP36+AQ36,AL33-AL36*(7-AK33)+AQ36)),1)</f>
        <v>0</v>
      </c>
      <c r="AO36" s="312"/>
      <c r="AP36" s="139">
        <f t="shared" ref="AP36" si="519">IF(OR($B31=$B37,AK32=0),0,IF($B31=$B25,AK31,$F31))</f>
        <v>0</v>
      </c>
      <c r="AQ36" s="30">
        <f t="shared" ref="AQ36" si="520">IF(OR($B31=$B37,AK36=0),0,$G33-$G32)</f>
        <v>0</v>
      </c>
      <c r="AR36" s="134">
        <f t="shared" ref="AR36" si="521">IF(OR($B31=$B37,AK36=0),0,AK35)</f>
        <v>0</v>
      </c>
      <c r="AS36" s="138">
        <f t="shared" ref="AS36" si="522">IF($B31=$B37,0,AL33)</f>
        <v>0</v>
      </c>
      <c r="AT36" s="176">
        <f t="shared" ref="AT36" si="523">IF($B25=$B31,IF(AV31+AV26&gt;0,1,0)+IF(AW31+AW26&gt;0,1,0)+IF(AX31+AX26&gt;0,1,0)+IF(AY31+AY26&gt;0,1,0)+IF(AZ31+AZ26&gt;0,1,0)+IF(BA31+BA26&gt;0,1,0)+IF(BB31+BB26&gt;0,1,0),AT32)</f>
        <v>0</v>
      </c>
      <c r="AU36" s="133">
        <f t="shared" ref="AU36" si="524">IF(OR($B31=$B37,AT36=0,(AU32-BA36+AY36)&lt;=0),0,(AU32-BA36+AY36)/AT36)</f>
        <v>0</v>
      </c>
      <c r="AV36" s="137">
        <f t="shared" ref="AV36" si="525">IF(AU36*(7-AT33)&lt;=0,0,AU36*(7-AT33))</f>
        <v>0</v>
      </c>
      <c r="AW36" s="311">
        <f t="shared" ref="AW36" si="526">ROUND(IF(OR(AU33-AU36*(7-AT33)+AZ36&lt;0,$B31=$B37,AU36&lt;=0,AU33=0),0,IF(AU33-AU36*(7-AT33)+AZ36&gt;BA36-AY36+AZ36,BA36-AY36+AZ36,AU33-AU36*(7-AT33)+AZ36)),1)</f>
        <v>0</v>
      </c>
      <c r="AX36" s="312"/>
      <c r="AY36" s="139">
        <f t="shared" ref="AY36" si="527">IF(OR($B31=$B37,AT32=0),0,IF($B31=$B25,AT31,$F31))</f>
        <v>0</v>
      </c>
      <c r="AZ36" s="30">
        <f t="shared" ref="AZ36" si="528">IF(OR($B31=$B37,AT36=0),0,$G33-$G32)</f>
        <v>0</v>
      </c>
      <c r="BA36" s="134">
        <f t="shared" ref="BA36" si="529">IF(OR($B31=$B37,AT36=0),0,AT35)</f>
        <v>0</v>
      </c>
      <c r="BB36" s="138">
        <f t="shared" ref="BB36" si="530">IF($B31=$B37,0,AU33)</f>
        <v>0</v>
      </c>
      <c r="BC36" s="89">
        <f t="shared" ref="BC36" si="531">SUBTOTAL(9,BC31:BC35)</f>
        <v>0</v>
      </c>
      <c r="BD36" s="109">
        <f t="shared" ref="BD36" si="532">BD31</f>
        <v>0</v>
      </c>
      <c r="BE36" s="110">
        <f t="shared" ref="BE36" si="533">IF(BD35&lt;=BD36,BD35,BD36)</f>
        <v>0</v>
      </c>
      <c r="BF36" s="90" t="str">
        <f t="shared" ref="BF36" si="534">BM36</f>
        <v>godziny ponadwymiarowe wynik po sprawdzeniu czy nie przekracza planu</v>
      </c>
      <c r="BK36" s="101">
        <f t="shared" ref="BK36" si="535">BK31</f>
        <v>-18</v>
      </c>
      <c r="BL36" s="102">
        <f t="shared" ref="BL36" si="536">IF(BK35&lt;=BK31,BK35,BK31)</f>
        <v>-18</v>
      </c>
      <c r="BM36" s="91" t="s">
        <v>75</v>
      </c>
    </row>
    <row r="37" spans="1:66" ht="15.75" x14ac:dyDescent="0.2">
      <c r="A37" s="1" t="str">
        <f t="shared" ref="A37" si="537">IF(B37="","1. Niewypełnione",B37)</f>
        <v>1. Niewypełnione</v>
      </c>
      <c r="B37" s="320"/>
      <c r="C37" s="321"/>
      <c r="D37" s="321"/>
      <c r="E37" s="321"/>
      <c r="F37" s="177">
        <v>18</v>
      </c>
      <c r="G37" s="185">
        <f t="shared" ref="G37" si="538">F37</f>
        <v>18</v>
      </c>
      <c r="H37" s="177"/>
      <c r="I37" s="192">
        <f t="shared" ref="I37:I41" si="539">K37+T37+AC37+AL37+AU37</f>
        <v>0</v>
      </c>
      <c r="J37" s="186">
        <f t="shared" ref="J37" si="540">IF(OR($B37=$B43,J40=0),0,ROUND((K38+P42)/J40,0))</f>
        <v>0</v>
      </c>
      <c r="K37" s="51">
        <f t="shared" ref="K37:K38" si="541">SUM(L37:R37)</f>
        <v>0</v>
      </c>
      <c r="L37" s="52"/>
      <c r="M37" s="52"/>
      <c r="N37" s="52"/>
      <c r="O37" s="52"/>
      <c r="P37" s="53"/>
      <c r="Q37" s="54"/>
      <c r="R37" s="55"/>
      <c r="S37" s="188">
        <f t="shared" ref="S37" si="542">IF(OR($B37=$B43,S40=0),0,ROUND((T38+Y42)/S40,0))</f>
        <v>0</v>
      </c>
      <c r="T37" s="178">
        <f t="shared" ref="T37:T38" si="543">SUM(U37:AA37)</f>
        <v>0</v>
      </c>
      <c r="U37" s="179">
        <f t="shared" ref="U37" si="544">L37</f>
        <v>0</v>
      </c>
      <c r="V37" s="179">
        <f t="shared" ref="V37" si="545">M37</f>
        <v>0</v>
      </c>
      <c r="W37" s="179">
        <f t="shared" ref="W37" si="546">N37</f>
        <v>0</v>
      </c>
      <c r="X37" s="179">
        <f t="shared" ref="X37" si="547">O37</f>
        <v>0</v>
      </c>
      <c r="Y37" s="180">
        <f t="shared" ref="Y37" si="548">P37</f>
        <v>0</v>
      </c>
      <c r="Z37" s="181">
        <f t="shared" ref="Z37" si="549">Q37</f>
        <v>0</v>
      </c>
      <c r="AA37" s="182">
        <f t="shared" ref="AA37" si="550">R37</f>
        <v>0</v>
      </c>
      <c r="AB37" s="188">
        <f t="shared" ref="AB37" si="551">IF(OR($B37=$B43,AB40=0),0,ROUND((AC38+AH42)/AB40,0))</f>
        <v>0</v>
      </c>
      <c r="AC37" s="178">
        <f t="shared" ref="AC37:AC38" si="552">SUM(AD37:AJ37)</f>
        <v>0</v>
      </c>
      <c r="AD37" s="179">
        <f t="shared" ref="AD37" si="553">U37</f>
        <v>0</v>
      </c>
      <c r="AE37" s="179">
        <f t="shared" ref="AE37" si="554">V37</f>
        <v>0</v>
      </c>
      <c r="AF37" s="179">
        <f t="shared" ref="AF37" si="555">W37</f>
        <v>0</v>
      </c>
      <c r="AG37" s="179">
        <f t="shared" ref="AG37" si="556">X37</f>
        <v>0</v>
      </c>
      <c r="AH37" s="180">
        <f t="shared" ref="AH37" si="557">Y37</f>
        <v>0</v>
      </c>
      <c r="AI37" s="181">
        <f t="shared" ref="AI37" si="558">Z37</f>
        <v>0</v>
      </c>
      <c r="AJ37" s="182">
        <f t="shared" ref="AJ37" si="559">AA37</f>
        <v>0</v>
      </c>
      <c r="AK37" s="188">
        <f t="shared" ref="AK37" si="560">IF(OR($B37=$B43,AK40=0),0,ROUND((AL38+AQ42)/AK40,0))</f>
        <v>0</v>
      </c>
      <c r="AL37" s="178">
        <f t="shared" ref="AL37:AL38" si="561">SUM(AM37:AS37)</f>
        <v>0</v>
      </c>
      <c r="AM37" s="179">
        <f t="shared" ref="AM37" si="562">AD37</f>
        <v>0</v>
      </c>
      <c r="AN37" s="179">
        <f t="shared" ref="AN37" si="563">AE37</f>
        <v>0</v>
      </c>
      <c r="AO37" s="179">
        <f t="shared" ref="AO37" si="564">AF37</f>
        <v>0</v>
      </c>
      <c r="AP37" s="179">
        <f t="shared" ref="AP37" si="565">AG37</f>
        <v>0</v>
      </c>
      <c r="AQ37" s="180">
        <f t="shared" ref="AQ37" si="566">AH37</f>
        <v>0</v>
      </c>
      <c r="AR37" s="181">
        <f t="shared" ref="AR37" si="567">AI37</f>
        <v>0</v>
      </c>
      <c r="AS37" s="182">
        <f t="shared" ref="AS37" si="568">AJ37</f>
        <v>0</v>
      </c>
      <c r="AT37" s="188">
        <f t="shared" ref="AT37" si="569">IF(OR($B37=$B43,AT40=0),0,ROUND((AU38+AZ42)/AT40,0))</f>
        <v>0</v>
      </c>
      <c r="AU37" s="178">
        <f t="shared" ref="AU37:AU38" si="570">SUM(AV37:BB37)</f>
        <v>0</v>
      </c>
      <c r="AV37" s="179">
        <f t="shared" ref="AV37" si="571">IF(SUM($AM$9:$AS$9)=SUM($AV$9:$BB$9),AM37,IF(AND(SUM($AV$9:$BB$9)&gt;42,SUM($AV$9:$BB$9)&lt;49),AM37,0))</f>
        <v>0</v>
      </c>
      <c r="AW37" s="179">
        <f t="shared" ref="AW37" si="572">IF(SUM($AM$9:$AS$9)=SUM($AV$9:$BB$9),AN37,IF(AND(SUM($AV$9:$BB$9)&gt;42,SUM($AV$9:$BB$9)&lt;49),AN37,0))</f>
        <v>0</v>
      </c>
      <c r="AX37" s="179">
        <f t="shared" ref="AX37" si="573">IF(SUM($AM$9:$AS$9)=SUM($AV$9:$BB$9),AO37,IF(AND(SUM($AV$9:$BB$9)&gt;42,SUM($AV$9:$BB$9)&lt;49),AO37,0))</f>
        <v>0</v>
      </c>
      <c r="AY37" s="179">
        <f t="shared" ref="AY37" si="574">IF(SUM($AM$9:$AS$9)=SUM($AV$9:$BB$9),AP37,IF(AND(SUM($AV$9:$BB$9)&gt;42,SUM($AV$9:$BB$9)&lt;49),AP37,0))</f>
        <v>0</v>
      </c>
      <c r="AZ37" s="180">
        <f t="shared" ref="AZ37" si="575">IF(SUM($AM$9:$AS$9)=SUM($AV$9:$BB$9),AQ37,IF(AND(SUM($AV$9:$BB$9)&gt;42,SUM($AV$9:$BB$9)&lt;49),AQ37,0))</f>
        <v>0</v>
      </c>
      <c r="BA37" s="181">
        <f t="shared" ref="BA37" si="576">IF(SUM($AM$9:$AS$9)=SUM($AV$9:$BB$9),AR37,IF(AND(SUM($AV$9:$BB$9)&gt;42,SUM($AV$9:$BB$9)&lt;49),AR37,0))</f>
        <v>0</v>
      </c>
      <c r="BB37" s="182">
        <f t="shared" ref="BB37" si="577">IF(SUM($AM$9:$AS$9)=SUM($AV$9:$BB$9),AS37,IF(AND(SUM($AV$9:$BB$9)&gt;42,SUM($AV$9:$BB$9)&lt;49),AS37,0))</f>
        <v>0</v>
      </c>
      <c r="BC37" s="1">
        <f t="shared" ref="BC37" si="578">IF(L39=0,0,L39-K42)</f>
        <v>0</v>
      </c>
      <c r="BD37" s="103">
        <f t="shared" ref="BD37" si="579">P42-N42</f>
        <v>0</v>
      </c>
      <c r="BE37" s="104" t="s">
        <v>80</v>
      </c>
      <c r="BK37" s="96">
        <f t="shared" ref="BK37" si="580">K38-G38</f>
        <v>-18</v>
      </c>
      <c r="BL37" s="97" t="s">
        <v>76</v>
      </c>
    </row>
    <row r="38" spans="1:66" ht="12.75" hidden="1" customHeight="1" x14ac:dyDescent="0.2">
      <c r="B38" s="93"/>
      <c r="C38" s="94"/>
      <c r="D38" s="95"/>
      <c r="E38" s="115"/>
      <c r="F38" s="140" t="b">
        <f t="shared" ref="F38" si="581">IF($B31=$B37,OR(F32,G37&lt;F37),G37&lt;F37)</f>
        <v>0</v>
      </c>
      <c r="G38" s="189">
        <f t="shared" si="155"/>
        <v>18</v>
      </c>
      <c r="H38" s="120"/>
      <c r="I38" s="165">
        <f t="shared" si="539"/>
        <v>0</v>
      </c>
      <c r="J38" s="194">
        <f t="shared" ref="J38" si="582">7-COUNTIF(L37:R37,0)-COUNTIF(L37:R37,"")</f>
        <v>0</v>
      </c>
      <c r="K38" s="22">
        <f t="shared" si="541"/>
        <v>0</v>
      </c>
      <c r="L38" s="35">
        <f t="shared" ref="L38:R38" si="583">IF($B31=$B37,L37+L32,L37)</f>
        <v>0</v>
      </c>
      <c r="M38" s="35">
        <f t="shared" si="583"/>
        <v>0</v>
      </c>
      <c r="N38" s="35">
        <f t="shared" si="583"/>
        <v>0</v>
      </c>
      <c r="O38" s="35">
        <f t="shared" si="583"/>
        <v>0</v>
      </c>
      <c r="P38" s="36">
        <f t="shared" si="583"/>
        <v>0</v>
      </c>
      <c r="Q38" s="37">
        <f t="shared" si="583"/>
        <v>0</v>
      </c>
      <c r="R38" s="38">
        <f t="shared" si="583"/>
        <v>0</v>
      </c>
      <c r="S38" s="194">
        <f t="shared" ref="S38" si="584">7-COUNTIF(U37:AA37,0)-COUNTIF(U37:AA37,"")</f>
        <v>0</v>
      </c>
      <c r="T38" s="22">
        <f t="shared" si="543"/>
        <v>0</v>
      </c>
      <c r="U38" s="35">
        <f t="shared" ref="U38:AA38" si="585">IF($B31=$B37,U37+U32,U37)</f>
        <v>0</v>
      </c>
      <c r="V38" s="35">
        <f t="shared" si="585"/>
        <v>0</v>
      </c>
      <c r="W38" s="35">
        <f t="shared" si="585"/>
        <v>0</v>
      </c>
      <c r="X38" s="35">
        <f t="shared" si="585"/>
        <v>0</v>
      </c>
      <c r="Y38" s="36">
        <f t="shared" si="585"/>
        <v>0</v>
      </c>
      <c r="Z38" s="37">
        <f t="shared" si="585"/>
        <v>0</v>
      </c>
      <c r="AA38" s="38">
        <f t="shared" si="585"/>
        <v>0</v>
      </c>
      <c r="AB38" s="194">
        <f t="shared" ref="AB38" si="586">7-COUNTIF(AD37:AJ37,0)-COUNTIF(AD37:AJ37,"")</f>
        <v>0</v>
      </c>
      <c r="AC38" s="22">
        <f t="shared" si="552"/>
        <v>0</v>
      </c>
      <c r="AD38" s="35">
        <f t="shared" ref="AD38:AJ38" si="587">IF($B31=$B37,AD37+AD32,AD37)</f>
        <v>0</v>
      </c>
      <c r="AE38" s="35">
        <f t="shared" si="587"/>
        <v>0</v>
      </c>
      <c r="AF38" s="35">
        <f t="shared" si="587"/>
        <v>0</v>
      </c>
      <c r="AG38" s="35">
        <f t="shared" si="587"/>
        <v>0</v>
      </c>
      <c r="AH38" s="36">
        <f t="shared" si="587"/>
        <v>0</v>
      </c>
      <c r="AI38" s="37">
        <f t="shared" si="587"/>
        <v>0</v>
      </c>
      <c r="AJ38" s="38">
        <f t="shared" si="587"/>
        <v>0</v>
      </c>
      <c r="AK38" s="194">
        <f t="shared" ref="AK38" si="588">7-COUNTIF(AM37:AS37,0)-COUNTIF(AM37:AS37,"")</f>
        <v>0</v>
      </c>
      <c r="AL38" s="22">
        <f t="shared" si="561"/>
        <v>0</v>
      </c>
      <c r="AM38" s="35">
        <f t="shared" ref="AM38:AS38" si="589">IF($B31=$B37,AM37+AM32,AM37)</f>
        <v>0</v>
      </c>
      <c r="AN38" s="35">
        <f t="shared" si="589"/>
        <v>0</v>
      </c>
      <c r="AO38" s="35">
        <f t="shared" si="589"/>
        <v>0</v>
      </c>
      <c r="AP38" s="35">
        <f t="shared" si="589"/>
        <v>0</v>
      </c>
      <c r="AQ38" s="36">
        <f t="shared" si="589"/>
        <v>0</v>
      </c>
      <c r="AR38" s="37">
        <f t="shared" si="589"/>
        <v>0</v>
      </c>
      <c r="AS38" s="38">
        <f t="shared" si="589"/>
        <v>0</v>
      </c>
      <c r="AT38" s="194">
        <f t="shared" ref="AT38" si="590">7-COUNTIF(AV37:BB37,0)-COUNTIF(AV37:BB37,"")</f>
        <v>0</v>
      </c>
      <c r="AU38" s="22">
        <f t="shared" si="570"/>
        <v>0</v>
      </c>
      <c r="AV38" s="35">
        <f t="shared" ref="AV38:BB38" si="591">IF($B31=$B37,AV37+AV32,AV37)</f>
        <v>0</v>
      </c>
      <c r="AW38" s="35">
        <f t="shared" si="591"/>
        <v>0</v>
      </c>
      <c r="AX38" s="35">
        <f t="shared" si="591"/>
        <v>0</v>
      </c>
      <c r="AY38" s="35">
        <f t="shared" si="591"/>
        <v>0</v>
      </c>
      <c r="AZ38" s="36">
        <f t="shared" si="591"/>
        <v>0</v>
      </c>
      <c r="BA38" s="37">
        <f t="shared" si="591"/>
        <v>0</v>
      </c>
      <c r="BB38" s="38">
        <f t="shared" si="591"/>
        <v>0</v>
      </c>
      <c r="BC38" s="1">
        <f t="shared" ref="BC38" si="592">IF(M39=0,0,M39-K42)</f>
        <v>0</v>
      </c>
      <c r="BD38" s="105">
        <f t="shared" ref="BD38" si="593">7-J39</f>
        <v>0</v>
      </c>
      <c r="BE38" s="106" t="str">
        <f t="shared" ref="BE38:BE41" si="594">BL38</f>
        <v>Dni realizacji</v>
      </c>
      <c r="BG38" s="89" t="s">
        <v>78</v>
      </c>
      <c r="BK38" s="98">
        <f t="shared" ref="BK38" si="595">7-J39</f>
        <v>0</v>
      </c>
      <c r="BL38" s="99" t="s">
        <v>72</v>
      </c>
    </row>
    <row r="39" spans="1:66" ht="15" hidden="1" customHeight="1" x14ac:dyDescent="0.2">
      <c r="B39" s="116"/>
      <c r="C39" s="117"/>
      <c r="D39" s="118"/>
      <c r="E39" s="119"/>
      <c r="F39" s="92"/>
      <c r="G39" s="190">
        <f t="shared" ref="G39" si="596">IF(AND($B31=$B37,$B31&lt;&gt;"",$B31&lt;&gt;0),F37+G33,F37)</f>
        <v>18</v>
      </c>
      <c r="H39" s="121"/>
      <c r="I39" s="165">
        <f t="shared" si="539"/>
        <v>0</v>
      </c>
      <c r="J39" s="195">
        <f t="shared" ref="J39" si="597">IF($B37=$B31,COUNTIF(L39:R39,0),COUNTIF(L40:R40,0)+COUNTIF(L40:R40,""))</f>
        <v>7</v>
      </c>
      <c r="K39" s="39">
        <f t="shared" ref="K39:R39" si="598">IF($B31=$B37,K40+K33,K40)</f>
        <v>0</v>
      </c>
      <c r="L39" s="40">
        <f t="shared" si="598"/>
        <v>0</v>
      </c>
      <c r="M39" s="40">
        <f t="shared" si="598"/>
        <v>0</v>
      </c>
      <c r="N39" s="40">
        <f t="shared" si="598"/>
        <v>0</v>
      </c>
      <c r="O39" s="40">
        <f t="shared" si="598"/>
        <v>0</v>
      </c>
      <c r="P39" s="41">
        <f t="shared" si="598"/>
        <v>0</v>
      </c>
      <c r="Q39" s="42">
        <f t="shared" si="598"/>
        <v>0</v>
      </c>
      <c r="R39" s="43">
        <f t="shared" si="598"/>
        <v>0</v>
      </c>
      <c r="S39" s="195">
        <f t="shared" ref="S39" si="599">IF($B37=$B31,COUNTIF(U39:AA39,0),COUNTIF(U40:AA40,0)+COUNTIF(U40:AA40,""))</f>
        <v>7</v>
      </c>
      <c r="T39" s="39">
        <f t="shared" ref="T39:AA39" si="600">IF($B31=$B37,T40+T33,T40)</f>
        <v>0</v>
      </c>
      <c r="U39" s="40">
        <f t="shared" si="600"/>
        <v>0</v>
      </c>
      <c r="V39" s="40">
        <f t="shared" si="600"/>
        <v>0</v>
      </c>
      <c r="W39" s="40">
        <f t="shared" si="600"/>
        <v>0</v>
      </c>
      <c r="X39" s="40">
        <f t="shared" si="600"/>
        <v>0</v>
      </c>
      <c r="Y39" s="41">
        <f t="shared" si="600"/>
        <v>0</v>
      </c>
      <c r="Z39" s="42">
        <f t="shared" si="600"/>
        <v>0</v>
      </c>
      <c r="AA39" s="43">
        <f t="shared" si="600"/>
        <v>0</v>
      </c>
      <c r="AB39" s="195">
        <f t="shared" ref="AB39" si="601">IF($B37=$B31,COUNTIF(AD39:AJ39,0),COUNTIF(AD40:AJ40,0)+COUNTIF(AD40:AJ40,""))</f>
        <v>7</v>
      </c>
      <c r="AC39" s="39">
        <f t="shared" ref="AC39:AJ39" si="602">IF($B31=$B37,AC40+AC33,AC40)</f>
        <v>0</v>
      </c>
      <c r="AD39" s="40">
        <f t="shared" si="602"/>
        <v>0</v>
      </c>
      <c r="AE39" s="40">
        <f t="shared" si="602"/>
        <v>0</v>
      </c>
      <c r="AF39" s="40">
        <f t="shared" si="602"/>
        <v>0</v>
      </c>
      <c r="AG39" s="40">
        <f t="shared" si="602"/>
        <v>0</v>
      </c>
      <c r="AH39" s="41">
        <f t="shared" si="602"/>
        <v>0</v>
      </c>
      <c r="AI39" s="42">
        <f t="shared" si="602"/>
        <v>0</v>
      </c>
      <c r="AJ39" s="43">
        <f t="shared" si="602"/>
        <v>0</v>
      </c>
      <c r="AK39" s="195">
        <f t="shared" ref="AK39" si="603">IF($B37=$B31,COUNTIF(AM39:AS39,0),COUNTIF(AM40:AS40,0)+COUNTIF(AM40:AS40,""))</f>
        <v>7</v>
      </c>
      <c r="AL39" s="39">
        <f t="shared" ref="AL39:AS39" si="604">IF($B31=$B37,AL40+AL33,AL40)</f>
        <v>0</v>
      </c>
      <c r="AM39" s="40">
        <f t="shared" si="604"/>
        <v>0</v>
      </c>
      <c r="AN39" s="40">
        <f t="shared" si="604"/>
        <v>0</v>
      </c>
      <c r="AO39" s="40">
        <f t="shared" si="604"/>
        <v>0</v>
      </c>
      <c r="AP39" s="40">
        <f t="shared" si="604"/>
        <v>0</v>
      </c>
      <c r="AQ39" s="41">
        <f t="shared" si="604"/>
        <v>0</v>
      </c>
      <c r="AR39" s="42">
        <f t="shared" si="604"/>
        <v>0</v>
      </c>
      <c r="AS39" s="43">
        <f t="shared" si="604"/>
        <v>0</v>
      </c>
      <c r="AT39" s="195">
        <f t="shared" ref="AT39" si="605">IF($B37=$B31,COUNTIF(AV39:BB39,0),COUNTIF(AV40:BB40,0)+COUNTIF(AV40:BB40,""))</f>
        <v>7</v>
      </c>
      <c r="AU39" s="39">
        <f t="shared" ref="AU39:BB39" si="606">IF($B31=$B37,AU40+AU33,AU40)</f>
        <v>0</v>
      </c>
      <c r="AV39" s="40">
        <f t="shared" si="606"/>
        <v>0</v>
      </c>
      <c r="AW39" s="40">
        <f t="shared" si="606"/>
        <v>0</v>
      </c>
      <c r="AX39" s="40">
        <f t="shared" si="606"/>
        <v>0</v>
      </c>
      <c r="AY39" s="40">
        <f t="shared" si="606"/>
        <v>0</v>
      </c>
      <c r="AZ39" s="41">
        <f t="shared" si="606"/>
        <v>0</v>
      </c>
      <c r="BA39" s="42">
        <f t="shared" si="606"/>
        <v>0</v>
      </c>
      <c r="BB39" s="43">
        <f t="shared" si="606"/>
        <v>0</v>
      </c>
      <c r="BC39" s="1">
        <f t="shared" ref="BC39" si="607">IF(N39=0,0,N39-K42)</f>
        <v>0</v>
      </c>
      <c r="BD39" s="112">
        <f t="shared" ref="BD39" si="608">BD38*K42</f>
        <v>0</v>
      </c>
      <c r="BE39" s="106" t="str">
        <f t="shared" si="594"/>
        <v>Realizacja planu</v>
      </c>
      <c r="BG39" s="114">
        <f t="shared" ref="BG39" si="609">J37</f>
        <v>0</v>
      </c>
      <c r="BH39" s="89" t="s">
        <v>73</v>
      </c>
      <c r="BK39" s="111">
        <f t="shared" ref="BK39" si="610">BK38*K42</f>
        <v>0</v>
      </c>
      <c r="BL39" s="99" t="s">
        <v>71</v>
      </c>
      <c r="BN39" s="89" t="s">
        <v>79</v>
      </c>
    </row>
    <row r="40" spans="1:66" ht="15.75" customHeight="1" x14ac:dyDescent="0.2">
      <c r="A40" s="1" t="str">
        <f t="shared" ref="A40" si="611">A37</f>
        <v>1. Niewypełnione</v>
      </c>
      <c r="B40" s="313">
        <f t="shared" si="177"/>
        <v>4</v>
      </c>
      <c r="C40" s="314"/>
      <c r="D40" s="314"/>
      <c r="E40" s="314"/>
      <c r="F40" s="31"/>
      <c r="G40" s="183"/>
      <c r="H40" s="122">
        <f t="shared" ref="H40" si="612">5-COUNTIF(AU37,0)-COUNTIF(AL37,0)-COUNTIF(AC37,0)-COUNTIF(T37,0)-COUNTIF(K37,0)</f>
        <v>0</v>
      </c>
      <c r="I40" s="165">
        <f t="shared" si="539"/>
        <v>0</v>
      </c>
      <c r="J40" s="187">
        <f t="shared" ref="J40" si="613">IF($B37=$B31,J34+IF($F37&lt;&gt;$G37,(K37+$G39-$G38)/$F37,K37/$F37),IF($F37&lt;&gt;G37,(K37+$G39-$G38)/$F37,K37/$F37))</f>
        <v>0</v>
      </c>
      <c r="K40" s="7">
        <f t="shared" ref="K40:K41" si="614">SUM(L40:R40)</f>
        <v>0</v>
      </c>
      <c r="L40" s="26">
        <f t="shared" ref="L40:R40" si="615">L37</f>
        <v>0</v>
      </c>
      <c r="M40" s="26">
        <f t="shared" si="615"/>
        <v>0</v>
      </c>
      <c r="N40" s="26">
        <f t="shared" si="615"/>
        <v>0</v>
      </c>
      <c r="O40" s="26">
        <f t="shared" si="615"/>
        <v>0</v>
      </c>
      <c r="P40" s="26">
        <f t="shared" si="615"/>
        <v>0</v>
      </c>
      <c r="Q40" s="29">
        <f t="shared" si="615"/>
        <v>0</v>
      </c>
      <c r="R40" s="23">
        <f t="shared" si="615"/>
        <v>0</v>
      </c>
      <c r="S40" s="187">
        <f t="shared" ref="S40" si="616">IF($B37=$B31,S34+IF($F37&lt;&gt;$G37,(T37+$G39-$G38)/$F37,T37/$F37),IF($F37&lt;&gt;P37,(T37+$G39-$G38)/$F37,T37/$F37))</f>
        <v>0</v>
      </c>
      <c r="T40" s="7">
        <f t="shared" ref="T40:T41" si="617">SUM(U40:AA40)</f>
        <v>0</v>
      </c>
      <c r="U40" s="26">
        <f t="shared" ref="U40:AA40" si="618">U37</f>
        <v>0</v>
      </c>
      <c r="V40" s="26">
        <f t="shared" si="618"/>
        <v>0</v>
      </c>
      <c r="W40" s="26">
        <f t="shared" si="618"/>
        <v>0</v>
      </c>
      <c r="X40" s="26">
        <f t="shared" si="618"/>
        <v>0</v>
      </c>
      <c r="Y40" s="113">
        <f t="shared" si="618"/>
        <v>0</v>
      </c>
      <c r="Z40" s="29">
        <f t="shared" si="618"/>
        <v>0</v>
      </c>
      <c r="AA40" s="23">
        <f t="shared" si="618"/>
        <v>0</v>
      </c>
      <c r="AB40" s="187">
        <f t="shared" ref="AB40" si="619">IF($B37=$B31,AB34+IF($F37&lt;&gt;$G37,(AC37+$G39-$G38)/$F37,AC37/$F37),IF($F37&lt;&gt;Y37,(AC37+$G39-$G38)/$F37,AC37/$F37))</f>
        <v>0</v>
      </c>
      <c r="AC40" s="7">
        <f t="shared" ref="AC40:AC41" si="620">SUM(AD40:AJ40)</f>
        <v>0</v>
      </c>
      <c r="AD40" s="26">
        <f t="shared" ref="AD40:AJ40" si="621">AD37</f>
        <v>0</v>
      </c>
      <c r="AE40" s="26">
        <f t="shared" si="621"/>
        <v>0</v>
      </c>
      <c r="AF40" s="26">
        <f t="shared" si="621"/>
        <v>0</v>
      </c>
      <c r="AG40" s="26">
        <f t="shared" si="621"/>
        <v>0</v>
      </c>
      <c r="AH40" s="113">
        <f t="shared" si="621"/>
        <v>0</v>
      </c>
      <c r="AI40" s="29">
        <f t="shared" si="621"/>
        <v>0</v>
      </c>
      <c r="AJ40" s="23">
        <f t="shared" si="621"/>
        <v>0</v>
      </c>
      <c r="AK40" s="187">
        <f t="shared" ref="AK40" si="622">IF($B37=$B31,AK34+IF($F37&lt;&gt;$G37,(AL37+$G39-$G38)/$F37,AL37/$F37),IF($F37&lt;&gt;AH37,(AL37+$G39-$G38)/$F37,AL37/$F37))</f>
        <v>0</v>
      </c>
      <c r="AL40" s="7">
        <f t="shared" ref="AL40:AL41" si="623">SUM(AM40:AS40)</f>
        <v>0</v>
      </c>
      <c r="AM40" s="26">
        <f t="shared" ref="AM40:AS40" si="624">AM37</f>
        <v>0</v>
      </c>
      <c r="AN40" s="26">
        <f t="shared" si="624"/>
        <v>0</v>
      </c>
      <c r="AO40" s="26">
        <f t="shared" si="624"/>
        <v>0</v>
      </c>
      <c r="AP40" s="26">
        <f t="shared" si="624"/>
        <v>0</v>
      </c>
      <c r="AQ40" s="113">
        <f t="shared" si="624"/>
        <v>0</v>
      </c>
      <c r="AR40" s="29">
        <f t="shared" si="624"/>
        <v>0</v>
      </c>
      <c r="AS40" s="23">
        <f t="shared" si="624"/>
        <v>0</v>
      </c>
      <c r="AT40" s="187">
        <f t="shared" ref="AT40" si="625">IF($B37=$B31,AT34+IF($F37&lt;&gt;$G37,(AU37+$G39-$G38)/$F37,AU37/$F37),IF($F37&lt;&gt;AQ37,(AU37+$G39-$G38)/$F37,AU37/$F37))</f>
        <v>0</v>
      </c>
      <c r="AU40" s="7">
        <f t="shared" ref="AU40:AU41" si="626">SUM(AV40:BB40)</f>
        <v>0</v>
      </c>
      <c r="AV40" s="6">
        <f t="shared" si="193"/>
        <v>0</v>
      </c>
      <c r="AW40" s="6">
        <f t="shared" ref="AW40:BB40" si="627">IF(SUM($AM$9:$AS$9)=SUM($AV$9:$BB$9),AW37,IF(AND(SUM($AV$9:$BB$9)&gt;42,SUM($AV$9:$BB$9)&lt;49),AW37,0))</f>
        <v>0</v>
      </c>
      <c r="AX40" s="6">
        <f t="shared" si="627"/>
        <v>0</v>
      </c>
      <c r="AY40" s="6">
        <f t="shared" si="627"/>
        <v>0</v>
      </c>
      <c r="AZ40" s="26">
        <f t="shared" si="627"/>
        <v>0</v>
      </c>
      <c r="BA40" s="29">
        <f t="shared" si="627"/>
        <v>0</v>
      </c>
      <c r="BB40" s="23">
        <f t="shared" si="627"/>
        <v>0</v>
      </c>
      <c r="BC40" s="1">
        <f t="shared" ref="BC40" si="628">IF(O39=0,0,O39-K42)</f>
        <v>0</v>
      </c>
      <c r="BD40" s="105">
        <f t="shared" ref="BD40" si="629">K39</f>
        <v>0</v>
      </c>
      <c r="BE40" s="106" t="str">
        <f t="shared" si="594"/>
        <v>Godziny zrealizowane</v>
      </c>
      <c r="BK40" s="100">
        <f t="shared" ref="BK40" si="630">K39</f>
        <v>0</v>
      </c>
      <c r="BL40" s="99" t="s">
        <v>77</v>
      </c>
    </row>
    <row r="41" spans="1:66" ht="15.75" customHeight="1" x14ac:dyDescent="0.2">
      <c r="A41" s="1" t="str">
        <f t="shared" ref="A41:A42" si="631">A40</f>
        <v>1. Niewypełnione</v>
      </c>
      <c r="B41" s="313"/>
      <c r="C41" s="314"/>
      <c r="D41" s="314"/>
      <c r="E41" s="314"/>
      <c r="F41" s="31"/>
      <c r="G41" s="183"/>
      <c r="H41" s="123">
        <f t="shared" ref="H41" si="632">IF($B37=$B31,H35+F41,$F41)</f>
        <v>0</v>
      </c>
      <c r="I41" s="165">
        <f t="shared" si="539"/>
        <v>0</v>
      </c>
      <c r="J41" s="141">
        <f t="shared" ref="J41" si="633">IF($H40=0,0,IF($B31=$B37,IF($H42&gt;0,$H42+J35,K37+J35),IF($H42&gt;0,$H42,K37)))</f>
        <v>0</v>
      </c>
      <c r="K41" s="7">
        <f t="shared" si="614"/>
        <v>0</v>
      </c>
      <c r="L41" s="6"/>
      <c r="M41" s="6"/>
      <c r="N41" s="6"/>
      <c r="O41" s="6"/>
      <c r="P41" s="26"/>
      <c r="Q41" s="29"/>
      <c r="R41" s="23"/>
      <c r="S41" s="141">
        <f t="shared" ref="S41" si="634">IF($H40=0,0,IF($B31=$B37,IF($H42&gt;0,$H42+S35,T37+S35),IF($H42&gt;0,$H42,T37)))</f>
        <v>0</v>
      </c>
      <c r="T41" s="7">
        <f t="shared" si="617"/>
        <v>0</v>
      </c>
      <c r="U41" s="6"/>
      <c r="V41" s="6"/>
      <c r="W41" s="6"/>
      <c r="X41" s="6"/>
      <c r="Y41" s="26"/>
      <c r="Z41" s="29"/>
      <c r="AA41" s="23"/>
      <c r="AB41" s="141">
        <f t="shared" ref="AB41" si="635">IF($H40=0,0,IF($B31=$B37,IF($H42&gt;0,$H42+AB35,AC37+AB35),IF($H42&gt;0,$H42,AC37)))</f>
        <v>0</v>
      </c>
      <c r="AC41" s="7">
        <f t="shared" si="620"/>
        <v>0</v>
      </c>
      <c r="AD41" s="6"/>
      <c r="AE41" s="6"/>
      <c r="AF41" s="6"/>
      <c r="AG41" s="6"/>
      <c r="AH41" s="26"/>
      <c r="AI41" s="29"/>
      <c r="AJ41" s="23"/>
      <c r="AK41" s="141">
        <f t="shared" ref="AK41" si="636">IF($H40=0,0,IF($B31=$B37,IF($H42&gt;0,$H42+AK35,AL37+AK35),IF($H42&gt;0,$H42,AL37)))</f>
        <v>0</v>
      </c>
      <c r="AL41" s="7">
        <f t="shared" si="623"/>
        <v>0</v>
      </c>
      <c r="AM41" s="6"/>
      <c r="AN41" s="6"/>
      <c r="AO41" s="6"/>
      <c r="AP41" s="6"/>
      <c r="AQ41" s="26"/>
      <c r="AR41" s="29"/>
      <c r="AS41" s="23"/>
      <c r="AT41" s="141">
        <f t="shared" ref="AT41" si="637">IF($H40=0,0,IF($B31=$B37,IF($H42&gt;0,$H42+AT35,AU37+AT35),IF($H42&gt;0,$H42,AU37)))</f>
        <v>0</v>
      </c>
      <c r="AU41" s="7">
        <f t="shared" si="626"/>
        <v>0</v>
      </c>
      <c r="AV41" s="6"/>
      <c r="AW41" s="6"/>
      <c r="AX41" s="6"/>
      <c r="AY41" s="6"/>
      <c r="AZ41" s="26"/>
      <c r="BA41" s="29"/>
      <c r="BB41" s="23"/>
      <c r="BC41" s="1">
        <f t="shared" ref="BC41" si="638">IF(P39=0,0,P39-K42)</f>
        <v>0</v>
      </c>
      <c r="BD41" s="107">
        <f t="shared" ref="BD41" si="639">BD40-BD39</f>
        <v>0</v>
      </c>
      <c r="BE41" s="108" t="str">
        <f t="shared" si="594"/>
        <v>godziny ponadwymiarowe = Plan -to  co powinien uczyć</v>
      </c>
      <c r="BK41" s="100">
        <f t="shared" ref="BK41" si="640">BK40-BK39</f>
        <v>0</v>
      </c>
      <c r="BL41" s="99" t="s">
        <v>74</v>
      </c>
    </row>
    <row r="42" spans="1:66" ht="18.75" customHeight="1" thickBot="1" x14ac:dyDescent="0.25">
      <c r="A42" s="1" t="str">
        <f t="shared" si="631"/>
        <v>1. Niewypełnione</v>
      </c>
      <c r="B42" s="323" t="str">
        <f>IF(B37="",Wydruk!$AE$6,IF(J38=0,Wydruk!$AE$7,IF(AND(G38&lt;G39,B37&lt;&gt;$B43),Wydruk!$AE$13,IF(AND($B37=$B31,$B37&lt;&gt;$B43),IF(OR(OR(J42&lt;4,J42&gt;5),OR(S42&lt;4,S42&gt;5),OR(AB42&lt;4,AB42&gt;5),OR(AK42&lt;4,AK42&gt;5),OR(AND(AT42&lt;4,AT42&gt;0),AT42&gt;5)),Wydruk!$AE$8,Wydruk!$AE$9),IF($B37=$B43,IF($F41&lt;&gt;0,Wydruk!$AE$12,Wydruk!$AE$10),IF(OR(OR(J38&lt;4,J38&gt;5),OR(S38&lt;4,S38&gt;5),OR(AB38&lt;4,AB38&gt;5),OR(AK38&lt;4,AK38&gt;5),OR(AND(AT38&lt;4,AT38&gt;0),AT38&gt;5)),Wydruk!$AE$8,Wydruk!$AE$11))))))</f>
        <v>Rozpocznij wypełniając nazwisko i imię, sprawdź pensum, l. tygodni, godz. w roku</v>
      </c>
      <c r="C42" s="324"/>
      <c r="D42" s="324"/>
      <c r="E42" s="324"/>
      <c r="F42" s="173"/>
      <c r="G42" s="184"/>
      <c r="H42" s="191">
        <f t="shared" si="201"/>
        <v>0</v>
      </c>
      <c r="I42" s="193"/>
      <c r="J42" s="176">
        <f t="shared" ref="J42" si="641">IF($B31=$B37,IF(L37+L32&gt;0,1,0)+IF(M37+M32&gt;0,1,0)+IF(N37+N32&gt;0,1,0)+IF(O37+O32&gt;0,1,0)+IF(P37+P32&gt;0,1,0)+IF(Q37+Q32&gt;0,1,0)+IF(R37+R32&gt;0,1,0),J38)</f>
        <v>0</v>
      </c>
      <c r="K42" s="133">
        <f t="shared" ref="K42" si="642">IF(OR($B37=$B43,J42=0,(K38-Q42+O42)&lt;=0),0,(K38-Q42+O42)/J42)</f>
        <v>0</v>
      </c>
      <c r="L42" s="137">
        <f t="shared" ref="L42" si="643">IF(K42*(7-J39)&lt;=0,0,K42*(7-J39))</f>
        <v>0</v>
      </c>
      <c r="M42" s="311">
        <f t="shared" ref="M42" si="644">ROUND(IF(OR(K39-K42*(7-J39)+P42&lt;0,$B37=$B43,K42&lt;=0,K39=0),0,IF(K39-K42*(7-J39)+P42&gt;Q42-O42+P42,Q42-O42+P42,K39-K42*(7-J39)+P42)),1)</f>
        <v>0</v>
      </c>
      <c r="N42" s="312"/>
      <c r="O42" s="139">
        <f t="shared" ref="O42" si="645">IF(OR($B37=$B43,J38=0),0,IF($B37=$B31,J37,$F37))</f>
        <v>0</v>
      </c>
      <c r="P42" s="30">
        <f t="shared" ref="P42" si="646">IF(OR($B37=$B43,J42=0),0,$G39-$G38)</f>
        <v>0</v>
      </c>
      <c r="Q42" s="134">
        <f t="shared" ref="Q42" si="647">IF(OR($B37=$B43,J42=0),0,J41)</f>
        <v>0</v>
      </c>
      <c r="R42" s="138">
        <f t="shared" ref="R42" si="648">IF($B37=$B43,0,K39)</f>
        <v>0</v>
      </c>
      <c r="S42" s="176">
        <f t="shared" ref="S42" si="649">IF($B31=$B37,IF(U37+U32&gt;0,1,0)+IF(V37+V32&gt;0,1,0)+IF(W37+W32&gt;0,1,0)+IF(X37+X32&gt;0,1,0)+IF(Y37+Y32&gt;0,1,0)+IF(Z37+Z32&gt;0,1,0)+IF(AA37+AA32&gt;0,1,0),S38)</f>
        <v>0</v>
      </c>
      <c r="T42" s="133">
        <f t="shared" ref="T42" si="650">IF(OR($B37=$B43,S42=0,(T38-Z42+X42)&lt;=0),0,(T38-Z42+X42)/S42)</f>
        <v>0</v>
      </c>
      <c r="U42" s="137">
        <f t="shared" ref="U42" si="651">IF(T42*(7-S39)&lt;=0,0,T42*(7-S39))</f>
        <v>0</v>
      </c>
      <c r="V42" s="311">
        <f t="shared" ref="V42" si="652">ROUND(IF(OR(T39-T42*(7-S39)+Y42&lt;0,$B37=$B43,T42&lt;=0,T39=0),0,IF(T39-T42*(7-S39)+Y42&gt;Z42-X42+Y42,Z42-X42+Y42,T39-T42*(7-S39)+Y42)),1)</f>
        <v>0</v>
      </c>
      <c r="W42" s="312"/>
      <c r="X42" s="139">
        <f t="shared" ref="X42" si="653">IF(OR($B37=$B43,S38=0),0,IF($B37=$B31,S37,$F37))</f>
        <v>0</v>
      </c>
      <c r="Y42" s="30">
        <f t="shared" ref="Y42" si="654">IF(OR($B37=$B43,S42=0),0,$G39-$G38)</f>
        <v>0</v>
      </c>
      <c r="Z42" s="134">
        <f t="shared" ref="Z42" si="655">IF(OR($B37=$B43,S42=0),0,S41)</f>
        <v>0</v>
      </c>
      <c r="AA42" s="138">
        <f t="shared" ref="AA42" si="656">IF($B37=$B43,0,T39)</f>
        <v>0</v>
      </c>
      <c r="AB42" s="176">
        <f t="shared" ref="AB42" si="657">IF($B31=$B37,IF(AD37+AD32&gt;0,1,0)+IF(AE37+AE32&gt;0,1,0)+IF(AF37+AF32&gt;0,1,0)+IF(AG37+AG32&gt;0,1,0)+IF(AH37+AH32&gt;0,1,0)+IF(AI37+AI32&gt;0,1,0)+IF(AJ37+AJ32&gt;0,1,0),AB38)</f>
        <v>0</v>
      </c>
      <c r="AC42" s="133">
        <f t="shared" ref="AC42" si="658">IF(OR($B37=$B43,AB42=0,(AC38-AI42+AG42)&lt;=0),0,(AC38-AI42+AG42)/AB42)</f>
        <v>0</v>
      </c>
      <c r="AD42" s="137">
        <f t="shared" ref="AD42" si="659">IF(AC42*(7-AB39)&lt;=0,0,AC42*(7-AB39))</f>
        <v>0</v>
      </c>
      <c r="AE42" s="311">
        <f t="shared" ref="AE42" si="660">ROUND(IF(OR(AC39-AC42*(7-AB39)+AH42&lt;0,$B37=$B43,AC42&lt;=0,AC39=0),0,IF(AC39-AC42*(7-AB39)+AH42&gt;AI42-AG42+AH42,AI42-AG42+AH42,AC39-AC42*(7-AB39)+AH42)),1)</f>
        <v>0</v>
      </c>
      <c r="AF42" s="312"/>
      <c r="AG42" s="139">
        <f t="shared" ref="AG42" si="661">IF(OR($B37=$B43,AB38=0),0,IF($B37=$B31,AB37,$F37))</f>
        <v>0</v>
      </c>
      <c r="AH42" s="30">
        <f t="shared" ref="AH42" si="662">IF(OR($B37=$B43,AB42=0),0,$G39-$G38)</f>
        <v>0</v>
      </c>
      <c r="AI42" s="134">
        <f t="shared" ref="AI42" si="663">IF(OR($B37=$B43,AB42=0),0,AB41)</f>
        <v>0</v>
      </c>
      <c r="AJ42" s="138">
        <f t="shared" ref="AJ42" si="664">IF($B37=$B43,0,AC39)</f>
        <v>0</v>
      </c>
      <c r="AK42" s="176">
        <f t="shared" ref="AK42" si="665">IF($B31=$B37,IF(AM37+AM32&gt;0,1,0)+IF(AN37+AN32&gt;0,1,0)+IF(AO37+AO32&gt;0,1,0)+IF(AP37+AP32&gt;0,1,0)+IF(AQ37+AQ32&gt;0,1,0)+IF(AR37+AR32&gt;0,1,0)+IF(AS37+AS32&gt;0,1,0),AK38)</f>
        <v>0</v>
      </c>
      <c r="AL42" s="133">
        <f t="shared" ref="AL42" si="666">IF(OR($B37=$B43,AK42=0,(AL38-AR42+AP42)&lt;=0),0,(AL38-AR42+AP42)/AK42)</f>
        <v>0</v>
      </c>
      <c r="AM42" s="137">
        <f t="shared" ref="AM42" si="667">IF(AL42*(7-AK39)&lt;=0,0,AL42*(7-AK39))</f>
        <v>0</v>
      </c>
      <c r="AN42" s="311">
        <f t="shared" ref="AN42" si="668">ROUND(IF(OR(AL39-AL42*(7-AK39)+AQ42&lt;0,$B37=$B43,AL42&lt;=0,AL39=0),0,IF(AL39-AL42*(7-AK39)+AQ42&gt;AR42-AP42+AQ42,AR42-AP42+AQ42,AL39-AL42*(7-AK39)+AQ42)),1)</f>
        <v>0</v>
      </c>
      <c r="AO42" s="312"/>
      <c r="AP42" s="139">
        <f t="shared" ref="AP42" si="669">IF(OR($B37=$B43,AK38=0),0,IF($B37=$B31,AK37,$F37))</f>
        <v>0</v>
      </c>
      <c r="AQ42" s="30">
        <f t="shared" ref="AQ42" si="670">IF(OR($B37=$B43,AK42=0),0,$G39-$G38)</f>
        <v>0</v>
      </c>
      <c r="AR42" s="134">
        <f t="shared" ref="AR42" si="671">IF(OR($B37=$B43,AK42=0),0,AK41)</f>
        <v>0</v>
      </c>
      <c r="AS42" s="138">
        <f t="shared" ref="AS42" si="672">IF($B37=$B43,0,AL39)</f>
        <v>0</v>
      </c>
      <c r="AT42" s="176">
        <f t="shared" ref="AT42" si="673">IF($B31=$B37,IF(AV37+AV32&gt;0,1,0)+IF(AW37+AW32&gt;0,1,0)+IF(AX37+AX32&gt;0,1,0)+IF(AY37+AY32&gt;0,1,0)+IF(AZ37+AZ32&gt;0,1,0)+IF(BA37+BA32&gt;0,1,0)+IF(BB37+BB32&gt;0,1,0),AT38)</f>
        <v>0</v>
      </c>
      <c r="AU42" s="133">
        <f t="shared" ref="AU42" si="674">IF(OR($B37=$B43,AT42=0,(AU38-BA42+AY42)&lt;=0),0,(AU38-BA42+AY42)/AT42)</f>
        <v>0</v>
      </c>
      <c r="AV42" s="137">
        <f t="shared" ref="AV42" si="675">IF(AU42*(7-AT39)&lt;=0,0,AU42*(7-AT39))</f>
        <v>0</v>
      </c>
      <c r="AW42" s="311">
        <f t="shared" ref="AW42" si="676">ROUND(IF(OR(AU39-AU42*(7-AT39)+AZ42&lt;0,$B37=$B43,AU42&lt;=0,AU39=0),0,IF(AU39-AU42*(7-AT39)+AZ42&gt;BA42-AY42+AZ42,BA42-AY42+AZ42,AU39-AU42*(7-AT39)+AZ42)),1)</f>
        <v>0</v>
      </c>
      <c r="AX42" s="312"/>
      <c r="AY42" s="139">
        <f t="shared" ref="AY42" si="677">IF(OR($B37=$B43,AT38=0),0,IF($B37=$B31,AT37,$F37))</f>
        <v>0</v>
      </c>
      <c r="AZ42" s="30">
        <f t="shared" ref="AZ42" si="678">IF(OR($B37=$B43,AT42=0),0,$G39-$G38)</f>
        <v>0</v>
      </c>
      <c r="BA42" s="134">
        <f t="shared" ref="BA42" si="679">IF(OR($B37=$B43,AT42=0),0,AT41)</f>
        <v>0</v>
      </c>
      <c r="BB42" s="138">
        <f t="shared" ref="BB42" si="680">IF($B37=$B43,0,AU39)</f>
        <v>0</v>
      </c>
      <c r="BC42" s="89">
        <f t="shared" ref="BC42" si="681">SUBTOTAL(9,BC37:BC41)</f>
        <v>0</v>
      </c>
      <c r="BD42" s="109">
        <f t="shared" ref="BD42" si="682">BD37</f>
        <v>0</v>
      </c>
      <c r="BE42" s="110">
        <f t="shared" ref="BE42" si="683">IF(BD41&lt;=BD42,BD41,BD42)</f>
        <v>0</v>
      </c>
      <c r="BF42" s="90" t="str">
        <f t="shared" ref="BF42" si="684">BM42</f>
        <v>godziny ponadwymiarowe wynik po sprawdzeniu czy nie przekracza planu</v>
      </c>
      <c r="BK42" s="101">
        <f t="shared" ref="BK42" si="685">BK37</f>
        <v>-18</v>
      </c>
      <c r="BL42" s="102">
        <f t="shared" ref="BL42" si="686">IF(BK41&lt;=BK37,BK41,BK37)</f>
        <v>-18</v>
      </c>
      <c r="BM42" s="91" t="s">
        <v>75</v>
      </c>
    </row>
    <row r="43" spans="1:66" ht="15.75" x14ac:dyDescent="0.2">
      <c r="A43" s="1" t="str">
        <f t="shared" ref="A43" si="687">IF(B43="","1. Niewypełnione",B43)</f>
        <v>1. Niewypełnione</v>
      </c>
      <c r="B43" s="320"/>
      <c r="C43" s="321"/>
      <c r="D43" s="321"/>
      <c r="E43" s="321"/>
      <c r="F43" s="177">
        <v>18</v>
      </c>
      <c r="G43" s="185">
        <f t="shared" ref="G43" si="688">F43</f>
        <v>18</v>
      </c>
      <c r="H43" s="177"/>
      <c r="I43" s="192">
        <f t="shared" ref="I43:I47" si="689">K43+T43+AC43+AL43+AU43</f>
        <v>0</v>
      </c>
      <c r="J43" s="186">
        <f t="shared" ref="J43" si="690">IF(OR($B43=$B49,J46=0),0,ROUND((K44+P48)/J46,0))</f>
        <v>0</v>
      </c>
      <c r="K43" s="51">
        <f t="shared" ref="K43:K44" si="691">SUM(L43:R43)</f>
        <v>0</v>
      </c>
      <c r="L43" s="52"/>
      <c r="M43" s="52"/>
      <c r="N43" s="52"/>
      <c r="O43" s="52"/>
      <c r="P43" s="53"/>
      <c r="Q43" s="54"/>
      <c r="R43" s="55"/>
      <c r="S43" s="188">
        <f t="shared" ref="S43" si="692">IF(OR($B43=$B49,S46=0),0,ROUND((T44+Y48)/S46,0))</f>
        <v>0</v>
      </c>
      <c r="T43" s="178">
        <f t="shared" ref="T43:T44" si="693">SUM(U43:AA43)</f>
        <v>0</v>
      </c>
      <c r="U43" s="179">
        <f t="shared" ref="U43" si="694">L43</f>
        <v>0</v>
      </c>
      <c r="V43" s="179">
        <f t="shared" ref="V43" si="695">M43</f>
        <v>0</v>
      </c>
      <c r="W43" s="179">
        <f t="shared" ref="W43" si="696">N43</f>
        <v>0</v>
      </c>
      <c r="X43" s="179">
        <f t="shared" ref="X43" si="697">O43</f>
        <v>0</v>
      </c>
      <c r="Y43" s="180">
        <f t="shared" ref="Y43" si="698">P43</f>
        <v>0</v>
      </c>
      <c r="Z43" s="181">
        <f t="shared" ref="Z43" si="699">Q43</f>
        <v>0</v>
      </c>
      <c r="AA43" s="182">
        <f t="shared" ref="AA43" si="700">R43</f>
        <v>0</v>
      </c>
      <c r="AB43" s="188">
        <f t="shared" ref="AB43" si="701">IF(OR($B43=$B49,AB46=0),0,ROUND((AC44+AH48)/AB46,0))</f>
        <v>0</v>
      </c>
      <c r="AC43" s="178">
        <f t="shared" ref="AC43:AC44" si="702">SUM(AD43:AJ43)</f>
        <v>0</v>
      </c>
      <c r="AD43" s="179">
        <f t="shared" ref="AD43" si="703">U43</f>
        <v>0</v>
      </c>
      <c r="AE43" s="179">
        <f t="shared" ref="AE43" si="704">V43</f>
        <v>0</v>
      </c>
      <c r="AF43" s="179">
        <f t="shared" ref="AF43" si="705">W43</f>
        <v>0</v>
      </c>
      <c r="AG43" s="179">
        <f t="shared" ref="AG43" si="706">X43</f>
        <v>0</v>
      </c>
      <c r="AH43" s="180">
        <f t="shared" ref="AH43" si="707">Y43</f>
        <v>0</v>
      </c>
      <c r="AI43" s="181">
        <f t="shared" ref="AI43" si="708">Z43</f>
        <v>0</v>
      </c>
      <c r="AJ43" s="182">
        <f t="shared" ref="AJ43" si="709">AA43</f>
        <v>0</v>
      </c>
      <c r="AK43" s="188">
        <f t="shared" ref="AK43" si="710">IF(OR($B43=$B49,AK46=0),0,ROUND((AL44+AQ48)/AK46,0))</f>
        <v>0</v>
      </c>
      <c r="AL43" s="178">
        <f t="shared" ref="AL43:AL44" si="711">SUM(AM43:AS43)</f>
        <v>0</v>
      </c>
      <c r="AM43" s="179">
        <f t="shared" ref="AM43" si="712">AD43</f>
        <v>0</v>
      </c>
      <c r="AN43" s="179">
        <f t="shared" ref="AN43" si="713">AE43</f>
        <v>0</v>
      </c>
      <c r="AO43" s="179">
        <f t="shared" ref="AO43" si="714">AF43</f>
        <v>0</v>
      </c>
      <c r="AP43" s="179">
        <f t="shared" ref="AP43" si="715">AG43</f>
        <v>0</v>
      </c>
      <c r="AQ43" s="180">
        <f t="shared" ref="AQ43" si="716">AH43</f>
        <v>0</v>
      </c>
      <c r="AR43" s="181">
        <f t="shared" ref="AR43" si="717">AI43</f>
        <v>0</v>
      </c>
      <c r="AS43" s="182">
        <f t="shared" ref="AS43" si="718">AJ43</f>
        <v>0</v>
      </c>
      <c r="AT43" s="188">
        <f t="shared" ref="AT43" si="719">IF(OR($B43=$B49,AT46=0),0,ROUND((AU44+AZ48)/AT46,0))</f>
        <v>0</v>
      </c>
      <c r="AU43" s="178">
        <f t="shared" ref="AU43:AU44" si="720">SUM(AV43:BB43)</f>
        <v>0</v>
      </c>
      <c r="AV43" s="179">
        <f t="shared" ref="AV43" si="721">IF(SUM($AM$9:$AS$9)=SUM($AV$9:$BB$9),AM43,IF(AND(SUM($AV$9:$BB$9)&gt;42,SUM($AV$9:$BB$9)&lt;49),AM43,0))</f>
        <v>0</v>
      </c>
      <c r="AW43" s="179">
        <f t="shared" ref="AW43" si="722">IF(SUM($AM$9:$AS$9)=SUM($AV$9:$BB$9),AN43,IF(AND(SUM($AV$9:$BB$9)&gt;42,SUM($AV$9:$BB$9)&lt;49),AN43,0))</f>
        <v>0</v>
      </c>
      <c r="AX43" s="179">
        <f t="shared" ref="AX43" si="723">IF(SUM($AM$9:$AS$9)=SUM($AV$9:$BB$9),AO43,IF(AND(SUM($AV$9:$BB$9)&gt;42,SUM($AV$9:$BB$9)&lt;49),AO43,0))</f>
        <v>0</v>
      </c>
      <c r="AY43" s="179">
        <f t="shared" ref="AY43" si="724">IF(SUM($AM$9:$AS$9)=SUM($AV$9:$BB$9),AP43,IF(AND(SUM($AV$9:$BB$9)&gt;42,SUM($AV$9:$BB$9)&lt;49),AP43,0))</f>
        <v>0</v>
      </c>
      <c r="AZ43" s="180">
        <f t="shared" ref="AZ43" si="725">IF(SUM($AM$9:$AS$9)=SUM($AV$9:$BB$9),AQ43,IF(AND(SUM($AV$9:$BB$9)&gt;42,SUM($AV$9:$BB$9)&lt;49),AQ43,0))</f>
        <v>0</v>
      </c>
      <c r="BA43" s="181">
        <f t="shared" ref="BA43" si="726">IF(SUM($AM$9:$AS$9)=SUM($AV$9:$BB$9),AR43,IF(AND(SUM($AV$9:$BB$9)&gt;42,SUM($AV$9:$BB$9)&lt;49),AR43,0))</f>
        <v>0</v>
      </c>
      <c r="BB43" s="182">
        <f t="shared" ref="BB43" si="727">IF(SUM($AM$9:$AS$9)=SUM($AV$9:$BB$9),AS43,IF(AND(SUM($AV$9:$BB$9)&gt;42,SUM($AV$9:$BB$9)&lt;49),AS43,0))</f>
        <v>0</v>
      </c>
      <c r="BC43" s="1">
        <f t="shared" ref="BC43" si="728">IF(L45=0,0,L45-K48)</f>
        <v>0</v>
      </c>
      <c r="BD43" s="103">
        <f t="shared" ref="BD43" si="729">P48-N48</f>
        <v>0</v>
      </c>
      <c r="BE43" s="104" t="s">
        <v>80</v>
      </c>
      <c r="BK43" s="96">
        <f t="shared" ref="BK43" si="730">K44-G44</f>
        <v>-18</v>
      </c>
      <c r="BL43" s="97" t="s">
        <v>76</v>
      </c>
    </row>
    <row r="44" spans="1:66" ht="12.75" hidden="1" customHeight="1" x14ac:dyDescent="0.2">
      <c r="B44" s="93"/>
      <c r="C44" s="94"/>
      <c r="D44" s="95"/>
      <c r="E44" s="115"/>
      <c r="F44" s="140" t="b">
        <f t="shared" ref="F44" si="731">IF($B37=$B43,OR(F38,G43&lt;F43),G43&lt;F43)</f>
        <v>0</v>
      </c>
      <c r="G44" s="189">
        <f t="shared" si="155"/>
        <v>18</v>
      </c>
      <c r="H44" s="120"/>
      <c r="I44" s="165">
        <f t="shared" si="689"/>
        <v>0</v>
      </c>
      <c r="J44" s="194">
        <f t="shared" ref="J44" si="732">7-COUNTIF(L43:R43,0)-COUNTIF(L43:R43,"")</f>
        <v>0</v>
      </c>
      <c r="K44" s="22">
        <f t="shared" si="691"/>
        <v>0</v>
      </c>
      <c r="L44" s="35">
        <f t="shared" ref="L44:R44" si="733">IF($B37=$B43,L43+L38,L43)</f>
        <v>0</v>
      </c>
      <c r="M44" s="35">
        <f t="shared" si="733"/>
        <v>0</v>
      </c>
      <c r="N44" s="35">
        <f t="shared" si="733"/>
        <v>0</v>
      </c>
      <c r="O44" s="35">
        <f t="shared" si="733"/>
        <v>0</v>
      </c>
      <c r="P44" s="36">
        <f t="shared" si="733"/>
        <v>0</v>
      </c>
      <c r="Q44" s="37">
        <f t="shared" si="733"/>
        <v>0</v>
      </c>
      <c r="R44" s="38">
        <f t="shared" si="733"/>
        <v>0</v>
      </c>
      <c r="S44" s="194">
        <f t="shared" ref="S44" si="734">7-COUNTIF(U43:AA43,0)-COUNTIF(U43:AA43,"")</f>
        <v>0</v>
      </c>
      <c r="T44" s="22">
        <f t="shared" si="693"/>
        <v>0</v>
      </c>
      <c r="U44" s="35">
        <f t="shared" ref="U44:AA44" si="735">IF($B37=$B43,U43+U38,U43)</f>
        <v>0</v>
      </c>
      <c r="V44" s="35">
        <f t="shared" si="735"/>
        <v>0</v>
      </c>
      <c r="W44" s="35">
        <f t="shared" si="735"/>
        <v>0</v>
      </c>
      <c r="X44" s="35">
        <f t="shared" si="735"/>
        <v>0</v>
      </c>
      <c r="Y44" s="36">
        <f t="shared" si="735"/>
        <v>0</v>
      </c>
      <c r="Z44" s="37">
        <f t="shared" si="735"/>
        <v>0</v>
      </c>
      <c r="AA44" s="38">
        <f t="shared" si="735"/>
        <v>0</v>
      </c>
      <c r="AB44" s="194">
        <f t="shared" ref="AB44" si="736">7-COUNTIF(AD43:AJ43,0)-COUNTIF(AD43:AJ43,"")</f>
        <v>0</v>
      </c>
      <c r="AC44" s="22">
        <f t="shared" si="702"/>
        <v>0</v>
      </c>
      <c r="AD44" s="35">
        <f t="shared" ref="AD44:AJ44" si="737">IF($B37=$B43,AD43+AD38,AD43)</f>
        <v>0</v>
      </c>
      <c r="AE44" s="35">
        <f t="shared" si="737"/>
        <v>0</v>
      </c>
      <c r="AF44" s="35">
        <f t="shared" si="737"/>
        <v>0</v>
      </c>
      <c r="AG44" s="35">
        <f t="shared" si="737"/>
        <v>0</v>
      </c>
      <c r="AH44" s="36">
        <f t="shared" si="737"/>
        <v>0</v>
      </c>
      <c r="AI44" s="37">
        <f t="shared" si="737"/>
        <v>0</v>
      </c>
      <c r="AJ44" s="38">
        <f t="shared" si="737"/>
        <v>0</v>
      </c>
      <c r="AK44" s="194">
        <f t="shared" ref="AK44" si="738">7-COUNTIF(AM43:AS43,0)-COUNTIF(AM43:AS43,"")</f>
        <v>0</v>
      </c>
      <c r="AL44" s="22">
        <f t="shared" si="711"/>
        <v>0</v>
      </c>
      <c r="AM44" s="35">
        <f t="shared" ref="AM44:AS44" si="739">IF($B37=$B43,AM43+AM38,AM43)</f>
        <v>0</v>
      </c>
      <c r="AN44" s="35">
        <f t="shared" si="739"/>
        <v>0</v>
      </c>
      <c r="AO44" s="35">
        <f t="shared" si="739"/>
        <v>0</v>
      </c>
      <c r="AP44" s="35">
        <f t="shared" si="739"/>
        <v>0</v>
      </c>
      <c r="AQ44" s="36">
        <f t="shared" si="739"/>
        <v>0</v>
      </c>
      <c r="AR44" s="37">
        <f t="shared" si="739"/>
        <v>0</v>
      </c>
      <c r="AS44" s="38">
        <f t="shared" si="739"/>
        <v>0</v>
      </c>
      <c r="AT44" s="194">
        <f t="shared" ref="AT44" si="740">7-COUNTIF(AV43:BB43,0)-COUNTIF(AV43:BB43,"")</f>
        <v>0</v>
      </c>
      <c r="AU44" s="22">
        <f t="shared" si="720"/>
        <v>0</v>
      </c>
      <c r="AV44" s="35">
        <f t="shared" ref="AV44:BB44" si="741">IF($B37=$B43,AV43+AV38,AV43)</f>
        <v>0</v>
      </c>
      <c r="AW44" s="35">
        <f t="shared" si="741"/>
        <v>0</v>
      </c>
      <c r="AX44" s="35">
        <f t="shared" si="741"/>
        <v>0</v>
      </c>
      <c r="AY44" s="35">
        <f t="shared" si="741"/>
        <v>0</v>
      </c>
      <c r="AZ44" s="36">
        <f t="shared" si="741"/>
        <v>0</v>
      </c>
      <c r="BA44" s="37">
        <f t="shared" si="741"/>
        <v>0</v>
      </c>
      <c r="BB44" s="38">
        <f t="shared" si="741"/>
        <v>0</v>
      </c>
      <c r="BC44" s="1">
        <f t="shared" ref="BC44" si="742">IF(M45=0,0,M45-K48)</f>
        <v>0</v>
      </c>
      <c r="BD44" s="105">
        <f t="shared" ref="BD44" si="743">7-J45</f>
        <v>0</v>
      </c>
      <c r="BE44" s="106" t="str">
        <f t="shared" ref="BE44:BE47" si="744">BL44</f>
        <v>Dni realizacji</v>
      </c>
      <c r="BG44" s="89" t="s">
        <v>78</v>
      </c>
      <c r="BK44" s="98">
        <f t="shared" ref="BK44" si="745">7-J45</f>
        <v>0</v>
      </c>
      <c r="BL44" s="99" t="s">
        <v>72</v>
      </c>
    </row>
    <row r="45" spans="1:66" ht="15" hidden="1" customHeight="1" x14ac:dyDescent="0.2">
      <c r="B45" s="116"/>
      <c r="C45" s="117"/>
      <c r="D45" s="118"/>
      <c r="E45" s="119"/>
      <c r="F45" s="92"/>
      <c r="G45" s="190">
        <f t="shared" ref="G45" si="746">IF(AND($B37=$B43,$B37&lt;&gt;"",$B37&lt;&gt;0),F43+G39,F43)</f>
        <v>18</v>
      </c>
      <c r="H45" s="121"/>
      <c r="I45" s="165">
        <f t="shared" si="689"/>
        <v>0</v>
      </c>
      <c r="J45" s="195">
        <f t="shared" ref="J45" si="747">IF($B43=$B37,COUNTIF(L45:R45,0),COUNTIF(L46:R46,0)+COUNTIF(L46:R46,""))</f>
        <v>7</v>
      </c>
      <c r="K45" s="39">
        <f t="shared" ref="K45:R45" si="748">IF($B37=$B43,K46+K39,K46)</f>
        <v>0</v>
      </c>
      <c r="L45" s="40">
        <f t="shared" si="748"/>
        <v>0</v>
      </c>
      <c r="M45" s="40">
        <f t="shared" si="748"/>
        <v>0</v>
      </c>
      <c r="N45" s="40">
        <f t="shared" si="748"/>
        <v>0</v>
      </c>
      <c r="O45" s="40">
        <f t="shared" si="748"/>
        <v>0</v>
      </c>
      <c r="P45" s="41">
        <f t="shared" si="748"/>
        <v>0</v>
      </c>
      <c r="Q45" s="42">
        <f t="shared" si="748"/>
        <v>0</v>
      </c>
      <c r="R45" s="43">
        <f t="shared" si="748"/>
        <v>0</v>
      </c>
      <c r="S45" s="195">
        <f t="shared" ref="S45" si="749">IF($B43=$B37,COUNTIF(U45:AA45,0),COUNTIF(U46:AA46,0)+COUNTIF(U46:AA46,""))</f>
        <v>7</v>
      </c>
      <c r="T45" s="39">
        <f t="shared" ref="T45:AA45" si="750">IF($B37=$B43,T46+T39,T46)</f>
        <v>0</v>
      </c>
      <c r="U45" s="40">
        <f t="shared" si="750"/>
        <v>0</v>
      </c>
      <c r="V45" s="40">
        <f t="shared" si="750"/>
        <v>0</v>
      </c>
      <c r="W45" s="40">
        <f t="shared" si="750"/>
        <v>0</v>
      </c>
      <c r="X45" s="40">
        <f t="shared" si="750"/>
        <v>0</v>
      </c>
      <c r="Y45" s="41">
        <f t="shared" si="750"/>
        <v>0</v>
      </c>
      <c r="Z45" s="42">
        <f t="shared" si="750"/>
        <v>0</v>
      </c>
      <c r="AA45" s="43">
        <f t="shared" si="750"/>
        <v>0</v>
      </c>
      <c r="AB45" s="195">
        <f t="shared" ref="AB45" si="751">IF($B43=$B37,COUNTIF(AD45:AJ45,0),COUNTIF(AD46:AJ46,0)+COUNTIF(AD46:AJ46,""))</f>
        <v>7</v>
      </c>
      <c r="AC45" s="39">
        <f t="shared" ref="AC45:AJ45" si="752">IF($B37=$B43,AC46+AC39,AC46)</f>
        <v>0</v>
      </c>
      <c r="AD45" s="40">
        <f t="shared" si="752"/>
        <v>0</v>
      </c>
      <c r="AE45" s="40">
        <f t="shared" si="752"/>
        <v>0</v>
      </c>
      <c r="AF45" s="40">
        <f t="shared" si="752"/>
        <v>0</v>
      </c>
      <c r="AG45" s="40">
        <f t="shared" si="752"/>
        <v>0</v>
      </c>
      <c r="AH45" s="41">
        <f t="shared" si="752"/>
        <v>0</v>
      </c>
      <c r="AI45" s="42">
        <f t="shared" si="752"/>
        <v>0</v>
      </c>
      <c r="AJ45" s="43">
        <f t="shared" si="752"/>
        <v>0</v>
      </c>
      <c r="AK45" s="195">
        <f t="shared" ref="AK45" si="753">IF($B43=$B37,COUNTIF(AM45:AS45,0),COUNTIF(AM46:AS46,0)+COUNTIF(AM46:AS46,""))</f>
        <v>7</v>
      </c>
      <c r="AL45" s="39">
        <f t="shared" ref="AL45:AS45" si="754">IF($B37=$B43,AL46+AL39,AL46)</f>
        <v>0</v>
      </c>
      <c r="AM45" s="40">
        <f t="shared" si="754"/>
        <v>0</v>
      </c>
      <c r="AN45" s="40">
        <f t="shared" si="754"/>
        <v>0</v>
      </c>
      <c r="AO45" s="40">
        <f t="shared" si="754"/>
        <v>0</v>
      </c>
      <c r="AP45" s="40">
        <f t="shared" si="754"/>
        <v>0</v>
      </c>
      <c r="AQ45" s="41">
        <f t="shared" si="754"/>
        <v>0</v>
      </c>
      <c r="AR45" s="42">
        <f t="shared" si="754"/>
        <v>0</v>
      </c>
      <c r="AS45" s="43">
        <f t="shared" si="754"/>
        <v>0</v>
      </c>
      <c r="AT45" s="195">
        <f t="shared" ref="AT45" si="755">IF($B43=$B37,COUNTIF(AV45:BB45,0),COUNTIF(AV46:BB46,0)+COUNTIF(AV46:BB46,""))</f>
        <v>7</v>
      </c>
      <c r="AU45" s="39">
        <f t="shared" ref="AU45:BB45" si="756">IF($B37=$B43,AU46+AU39,AU46)</f>
        <v>0</v>
      </c>
      <c r="AV45" s="40">
        <f t="shared" si="756"/>
        <v>0</v>
      </c>
      <c r="AW45" s="40">
        <f t="shared" si="756"/>
        <v>0</v>
      </c>
      <c r="AX45" s="40">
        <f t="shared" si="756"/>
        <v>0</v>
      </c>
      <c r="AY45" s="40">
        <f t="shared" si="756"/>
        <v>0</v>
      </c>
      <c r="AZ45" s="41">
        <f t="shared" si="756"/>
        <v>0</v>
      </c>
      <c r="BA45" s="42">
        <f t="shared" si="756"/>
        <v>0</v>
      </c>
      <c r="BB45" s="43">
        <f t="shared" si="756"/>
        <v>0</v>
      </c>
      <c r="BC45" s="1">
        <f t="shared" ref="BC45" si="757">IF(N45=0,0,N45-K48)</f>
        <v>0</v>
      </c>
      <c r="BD45" s="112">
        <f t="shared" ref="BD45" si="758">BD44*K48</f>
        <v>0</v>
      </c>
      <c r="BE45" s="106" t="str">
        <f t="shared" si="744"/>
        <v>Realizacja planu</v>
      </c>
      <c r="BG45" s="114">
        <f t="shared" ref="BG45" si="759">J43</f>
        <v>0</v>
      </c>
      <c r="BH45" s="89" t="s">
        <v>73</v>
      </c>
      <c r="BK45" s="111">
        <f t="shared" ref="BK45" si="760">BK44*K48</f>
        <v>0</v>
      </c>
      <c r="BL45" s="99" t="s">
        <v>71</v>
      </c>
      <c r="BN45" s="89" t="s">
        <v>79</v>
      </c>
    </row>
    <row r="46" spans="1:66" ht="15.75" customHeight="1" x14ac:dyDescent="0.2">
      <c r="A46" s="1" t="str">
        <f t="shared" ref="A46" si="761">A43</f>
        <v>1. Niewypełnione</v>
      </c>
      <c r="B46" s="313">
        <f t="shared" si="177"/>
        <v>5</v>
      </c>
      <c r="C46" s="314"/>
      <c r="D46" s="314"/>
      <c r="E46" s="314"/>
      <c r="F46" s="31"/>
      <c r="G46" s="183"/>
      <c r="H46" s="122">
        <f t="shared" ref="H46" si="762">5-COUNTIF(AU43,0)-COUNTIF(AL43,0)-COUNTIF(AC43,0)-COUNTIF(T43,0)-COUNTIF(K43,0)</f>
        <v>0</v>
      </c>
      <c r="I46" s="165">
        <f t="shared" si="689"/>
        <v>0</v>
      </c>
      <c r="J46" s="187">
        <f t="shared" ref="J46" si="763">IF($B43=$B37,J40+IF($F43&lt;&gt;$G43,(K43+$G45-$G44)/$F43,K43/$F43),IF($F43&lt;&gt;G43,(K43+$G45-$G44)/$F43,K43/$F43))</f>
        <v>0</v>
      </c>
      <c r="K46" s="7">
        <f t="shared" ref="K46:K47" si="764">SUM(L46:R46)</f>
        <v>0</v>
      </c>
      <c r="L46" s="26">
        <f t="shared" ref="L46:R46" si="765">L43</f>
        <v>0</v>
      </c>
      <c r="M46" s="26">
        <f t="shared" si="765"/>
        <v>0</v>
      </c>
      <c r="N46" s="26">
        <f t="shared" si="765"/>
        <v>0</v>
      </c>
      <c r="O46" s="26">
        <f t="shared" si="765"/>
        <v>0</v>
      </c>
      <c r="P46" s="26">
        <f t="shared" si="765"/>
        <v>0</v>
      </c>
      <c r="Q46" s="29">
        <f t="shared" si="765"/>
        <v>0</v>
      </c>
      <c r="R46" s="23">
        <f t="shared" si="765"/>
        <v>0</v>
      </c>
      <c r="S46" s="187">
        <f t="shared" ref="S46" si="766">IF($B43=$B37,S40+IF($F43&lt;&gt;$G43,(T43+$G45-$G44)/$F43,T43/$F43),IF($F43&lt;&gt;P43,(T43+$G45-$G44)/$F43,T43/$F43))</f>
        <v>0</v>
      </c>
      <c r="T46" s="7">
        <f t="shared" ref="T46:T47" si="767">SUM(U46:AA46)</f>
        <v>0</v>
      </c>
      <c r="U46" s="26">
        <f t="shared" ref="U46:AA46" si="768">U43</f>
        <v>0</v>
      </c>
      <c r="V46" s="26">
        <f t="shared" si="768"/>
        <v>0</v>
      </c>
      <c r="W46" s="26">
        <f t="shared" si="768"/>
        <v>0</v>
      </c>
      <c r="X46" s="26">
        <f t="shared" si="768"/>
        <v>0</v>
      </c>
      <c r="Y46" s="113">
        <f t="shared" si="768"/>
        <v>0</v>
      </c>
      <c r="Z46" s="29">
        <f t="shared" si="768"/>
        <v>0</v>
      </c>
      <c r="AA46" s="23">
        <f t="shared" si="768"/>
        <v>0</v>
      </c>
      <c r="AB46" s="187">
        <f t="shared" ref="AB46" si="769">IF($B43=$B37,AB40+IF($F43&lt;&gt;$G43,(AC43+$G45-$G44)/$F43,AC43/$F43),IF($F43&lt;&gt;Y43,(AC43+$G45-$G44)/$F43,AC43/$F43))</f>
        <v>0</v>
      </c>
      <c r="AC46" s="7">
        <f t="shared" ref="AC46:AC47" si="770">SUM(AD46:AJ46)</f>
        <v>0</v>
      </c>
      <c r="AD46" s="26">
        <f t="shared" ref="AD46:AJ46" si="771">AD43</f>
        <v>0</v>
      </c>
      <c r="AE46" s="26">
        <f t="shared" si="771"/>
        <v>0</v>
      </c>
      <c r="AF46" s="26">
        <f t="shared" si="771"/>
        <v>0</v>
      </c>
      <c r="AG46" s="26">
        <f t="shared" si="771"/>
        <v>0</v>
      </c>
      <c r="AH46" s="113">
        <f t="shared" si="771"/>
        <v>0</v>
      </c>
      <c r="AI46" s="29">
        <f t="shared" si="771"/>
        <v>0</v>
      </c>
      <c r="AJ46" s="23">
        <f t="shared" si="771"/>
        <v>0</v>
      </c>
      <c r="AK46" s="187">
        <f t="shared" ref="AK46" si="772">IF($B43=$B37,AK40+IF($F43&lt;&gt;$G43,(AL43+$G45-$G44)/$F43,AL43/$F43),IF($F43&lt;&gt;AH43,(AL43+$G45-$G44)/$F43,AL43/$F43))</f>
        <v>0</v>
      </c>
      <c r="AL46" s="7">
        <f t="shared" ref="AL46:AL47" si="773">SUM(AM46:AS46)</f>
        <v>0</v>
      </c>
      <c r="AM46" s="26">
        <f t="shared" ref="AM46:AS46" si="774">AM43</f>
        <v>0</v>
      </c>
      <c r="AN46" s="26">
        <f t="shared" si="774"/>
        <v>0</v>
      </c>
      <c r="AO46" s="26">
        <f t="shared" si="774"/>
        <v>0</v>
      </c>
      <c r="AP46" s="26">
        <f t="shared" si="774"/>
        <v>0</v>
      </c>
      <c r="AQ46" s="113">
        <f t="shared" si="774"/>
        <v>0</v>
      </c>
      <c r="AR46" s="29">
        <f t="shared" si="774"/>
        <v>0</v>
      </c>
      <c r="AS46" s="23">
        <f t="shared" si="774"/>
        <v>0</v>
      </c>
      <c r="AT46" s="187">
        <f t="shared" ref="AT46" si="775">IF($B43=$B37,AT40+IF($F43&lt;&gt;$G43,(AU43+$G45-$G44)/$F43,AU43/$F43),IF($F43&lt;&gt;AQ43,(AU43+$G45-$G44)/$F43,AU43/$F43))</f>
        <v>0</v>
      </c>
      <c r="AU46" s="7">
        <f t="shared" ref="AU46:AU47" si="776">SUM(AV46:BB46)</f>
        <v>0</v>
      </c>
      <c r="AV46" s="6">
        <f t="shared" si="193"/>
        <v>0</v>
      </c>
      <c r="AW46" s="6">
        <f t="shared" ref="AW46:BB46" si="777">IF(SUM($AM$9:$AS$9)=SUM($AV$9:$BB$9),AW43,IF(AND(SUM($AV$9:$BB$9)&gt;42,SUM($AV$9:$BB$9)&lt;49),AW43,0))</f>
        <v>0</v>
      </c>
      <c r="AX46" s="6">
        <f t="shared" si="777"/>
        <v>0</v>
      </c>
      <c r="AY46" s="6">
        <f t="shared" si="777"/>
        <v>0</v>
      </c>
      <c r="AZ46" s="26">
        <f t="shared" si="777"/>
        <v>0</v>
      </c>
      <c r="BA46" s="29">
        <f t="shared" si="777"/>
        <v>0</v>
      </c>
      <c r="BB46" s="23">
        <f t="shared" si="777"/>
        <v>0</v>
      </c>
      <c r="BC46" s="1">
        <f t="shared" ref="BC46" si="778">IF(O45=0,0,O45-K48)</f>
        <v>0</v>
      </c>
      <c r="BD46" s="105">
        <f t="shared" ref="BD46" si="779">K45</f>
        <v>0</v>
      </c>
      <c r="BE46" s="106" t="str">
        <f t="shared" si="744"/>
        <v>Godziny zrealizowane</v>
      </c>
      <c r="BK46" s="100">
        <f t="shared" ref="BK46" si="780">K45</f>
        <v>0</v>
      </c>
      <c r="BL46" s="99" t="s">
        <v>77</v>
      </c>
    </row>
    <row r="47" spans="1:66" ht="15.75" customHeight="1" x14ac:dyDescent="0.2">
      <c r="A47" s="1" t="str">
        <f t="shared" ref="A47:A48" si="781">A46</f>
        <v>1. Niewypełnione</v>
      </c>
      <c r="B47" s="313"/>
      <c r="C47" s="314"/>
      <c r="D47" s="314"/>
      <c r="E47" s="314"/>
      <c r="F47" s="31"/>
      <c r="G47" s="183"/>
      <c r="H47" s="123">
        <f t="shared" ref="H47" si="782">IF($B43=$B37,H41+F47,$F47)</f>
        <v>0</v>
      </c>
      <c r="I47" s="165">
        <f t="shared" si="689"/>
        <v>0</v>
      </c>
      <c r="J47" s="141">
        <f t="shared" ref="J47" si="783">IF($H46=0,0,IF($B37=$B43,IF($H48&gt;0,$H48+J41,K43+J41),IF($H48&gt;0,$H48,K43)))</f>
        <v>0</v>
      </c>
      <c r="K47" s="7">
        <f t="shared" si="764"/>
        <v>0</v>
      </c>
      <c r="L47" s="6"/>
      <c r="M47" s="6"/>
      <c r="N47" s="6"/>
      <c r="O47" s="6"/>
      <c r="P47" s="26"/>
      <c r="Q47" s="29"/>
      <c r="R47" s="23"/>
      <c r="S47" s="141">
        <f t="shared" ref="S47" si="784">IF($H46=0,0,IF($B37=$B43,IF($H48&gt;0,$H48+S41,T43+S41),IF($H48&gt;0,$H48,T43)))</f>
        <v>0</v>
      </c>
      <c r="T47" s="7">
        <f t="shared" si="767"/>
        <v>0</v>
      </c>
      <c r="U47" s="6"/>
      <c r="V47" s="6"/>
      <c r="W47" s="6"/>
      <c r="X47" s="6"/>
      <c r="Y47" s="26"/>
      <c r="Z47" s="29"/>
      <c r="AA47" s="23"/>
      <c r="AB47" s="141">
        <f t="shared" ref="AB47" si="785">IF($H46=0,0,IF($B37=$B43,IF($H48&gt;0,$H48+AB41,AC43+AB41),IF($H48&gt;0,$H48,AC43)))</f>
        <v>0</v>
      </c>
      <c r="AC47" s="7">
        <f t="shared" si="770"/>
        <v>0</v>
      </c>
      <c r="AD47" s="6"/>
      <c r="AE47" s="6"/>
      <c r="AF47" s="6"/>
      <c r="AG47" s="6"/>
      <c r="AH47" s="26"/>
      <c r="AI47" s="29"/>
      <c r="AJ47" s="23"/>
      <c r="AK47" s="141">
        <f t="shared" ref="AK47" si="786">IF($H46=0,0,IF($B37=$B43,IF($H48&gt;0,$H48+AK41,AL43+AK41),IF($H48&gt;0,$H48,AL43)))</f>
        <v>0</v>
      </c>
      <c r="AL47" s="7">
        <f t="shared" si="773"/>
        <v>0</v>
      </c>
      <c r="AM47" s="6"/>
      <c r="AN47" s="6"/>
      <c r="AO47" s="6"/>
      <c r="AP47" s="6"/>
      <c r="AQ47" s="26"/>
      <c r="AR47" s="29"/>
      <c r="AS47" s="23"/>
      <c r="AT47" s="141">
        <f t="shared" ref="AT47" si="787">IF($H46=0,0,IF($B37=$B43,IF($H48&gt;0,$H48+AT41,AU43+AT41),IF($H48&gt;0,$H48,AU43)))</f>
        <v>0</v>
      </c>
      <c r="AU47" s="7">
        <f t="shared" si="776"/>
        <v>0</v>
      </c>
      <c r="AV47" s="6"/>
      <c r="AW47" s="6"/>
      <c r="AX47" s="6"/>
      <c r="AY47" s="6"/>
      <c r="AZ47" s="26"/>
      <c r="BA47" s="29"/>
      <c r="BB47" s="23"/>
      <c r="BC47" s="1">
        <f t="shared" ref="BC47" si="788">IF(P45=0,0,P45-K48)</f>
        <v>0</v>
      </c>
      <c r="BD47" s="107">
        <f t="shared" ref="BD47" si="789">BD46-BD45</f>
        <v>0</v>
      </c>
      <c r="BE47" s="108" t="str">
        <f t="shared" si="744"/>
        <v>godziny ponadwymiarowe = Plan -to  co powinien uczyć</v>
      </c>
      <c r="BK47" s="100">
        <f t="shared" ref="BK47" si="790">BK46-BK45</f>
        <v>0</v>
      </c>
      <c r="BL47" s="99" t="s">
        <v>74</v>
      </c>
    </row>
    <row r="48" spans="1:66" ht="18.75" customHeight="1" thickBot="1" x14ac:dyDescent="0.25">
      <c r="A48" s="1" t="str">
        <f t="shared" si="781"/>
        <v>1. Niewypełnione</v>
      </c>
      <c r="B48" s="323" t="str">
        <f>IF(B43="",Wydruk!$AE$6,IF(J44=0,Wydruk!$AE$7,IF(AND(G44&lt;G45,B43&lt;&gt;$B49),Wydruk!$AE$13,IF(AND($B43=$B37,$B43&lt;&gt;$B49),IF(OR(OR(J48&lt;4,J48&gt;5),OR(S48&lt;4,S48&gt;5),OR(AB48&lt;4,AB48&gt;5),OR(AK48&lt;4,AK48&gt;5),OR(AND(AT48&lt;4,AT48&gt;0),AT48&gt;5)),Wydruk!$AE$8,Wydruk!$AE$9),IF($B43=$B49,IF($F47&lt;&gt;0,Wydruk!$AE$12,Wydruk!$AE$10),IF(OR(OR(J44&lt;4,J44&gt;5),OR(S44&lt;4,S44&gt;5),OR(AB44&lt;4,AB44&gt;5),OR(AK44&lt;4,AK44&gt;5),OR(AND(AT44&lt;4,AT44&gt;0),AT44&gt;5)),Wydruk!$AE$8,Wydruk!$AE$11))))))</f>
        <v>Rozpocznij wypełniając nazwisko i imię, sprawdź pensum, l. tygodni, godz. w roku</v>
      </c>
      <c r="C48" s="324"/>
      <c r="D48" s="324"/>
      <c r="E48" s="324"/>
      <c r="F48" s="173"/>
      <c r="G48" s="184"/>
      <c r="H48" s="191">
        <f t="shared" si="201"/>
        <v>0</v>
      </c>
      <c r="I48" s="193"/>
      <c r="J48" s="176">
        <f t="shared" ref="J48" si="791">IF($B37=$B43,IF(L43+L38&gt;0,1,0)+IF(M43+M38&gt;0,1,0)+IF(N43+N38&gt;0,1,0)+IF(O43+O38&gt;0,1,0)+IF(P43+P38&gt;0,1,0)+IF(Q43+Q38&gt;0,1,0)+IF(R43+R38&gt;0,1,0),J44)</f>
        <v>0</v>
      </c>
      <c r="K48" s="133">
        <f t="shared" ref="K48" si="792">IF(OR($B43=$B49,J48=0,(K44-Q48+O48)&lt;=0),0,(K44-Q48+O48)/J48)</f>
        <v>0</v>
      </c>
      <c r="L48" s="137">
        <f t="shared" ref="L48" si="793">IF(K48*(7-J45)&lt;=0,0,K48*(7-J45))</f>
        <v>0</v>
      </c>
      <c r="M48" s="311">
        <f t="shared" ref="M48" si="794">ROUND(IF(OR(K45-K48*(7-J45)+P48&lt;0,$B43=$B49,K48&lt;=0,K45=0),0,IF(K45-K48*(7-J45)+P48&gt;Q48-O48+P48,Q48-O48+P48,K45-K48*(7-J45)+P48)),1)</f>
        <v>0</v>
      </c>
      <c r="N48" s="312"/>
      <c r="O48" s="139">
        <f t="shared" ref="O48" si="795">IF(OR($B43=$B49,J44=0),0,IF($B43=$B37,J43,$F43))</f>
        <v>0</v>
      </c>
      <c r="P48" s="30">
        <f t="shared" ref="P48" si="796">IF(OR($B43=$B49,J48=0),0,$G45-$G44)</f>
        <v>0</v>
      </c>
      <c r="Q48" s="134">
        <f t="shared" ref="Q48" si="797">IF(OR($B43=$B49,J48=0),0,J47)</f>
        <v>0</v>
      </c>
      <c r="R48" s="138">
        <f t="shared" ref="R48" si="798">IF($B43=$B49,0,K45)</f>
        <v>0</v>
      </c>
      <c r="S48" s="176">
        <f t="shared" ref="S48" si="799">IF($B37=$B43,IF(U43+U38&gt;0,1,0)+IF(V43+V38&gt;0,1,0)+IF(W43+W38&gt;0,1,0)+IF(X43+X38&gt;0,1,0)+IF(Y43+Y38&gt;0,1,0)+IF(Z43+Z38&gt;0,1,0)+IF(AA43+AA38&gt;0,1,0),S44)</f>
        <v>0</v>
      </c>
      <c r="T48" s="133">
        <f t="shared" ref="T48" si="800">IF(OR($B43=$B49,S48=0,(T44-Z48+X48)&lt;=0),0,(T44-Z48+X48)/S48)</f>
        <v>0</v>
      </c>
      <c r="U48" s="137">
        <f t="shared" ref="U48" si="801">IF(T48*(7-S45)&lt;=0,0,T48*(7-S45))</f>
        <v>0</v>
      </c>
      <c r="V48" s="311">
        <f t="shared" ref="V48" si="802">ROUND(IF(OR(T45-T48*(7-S45)+Y48&lt;0,$B43=$B49,T48&lt;=0,T45=0),0,IF(T45-T48*(7-S45)+Y48&gt;Z48-X48+Y48,Z48-X48+Y48,T45-T48*(7-S45)+Y48)),1)</f>
        <v>0</v>
      </c>
      <c r="W48" s="312"/>
      <c r="X48" s="139">
        <f t="shared" ref="X48" si="803">IF(OR($B43=$B49,S44=0),0,IF($B43=$B37,S43,$F43))</f>
        <v>0</v>
      </c>
      <c r="Y48" s="30">
        <f t="shared" ref="Y48" si="804">IF(OR($B43=$B49,S48=0),0,$G45-$G44)</f>
        <v>0</v>
      </c>
      <c r="Z48" s="134">
        <f t="shared" ref="Z48" si="805">IF(OR($B43=$B49,S48=0),0,S47)</f>
        <v>0</v>
      </c>
      <c r="AA48" s="138">
        <f t="shared" ref="AA48" si="806">IF($B43=$B49,0,T45)</f>
        <v>0</v>
      </c>
      <c r="AB48" s="176">
        <f t="shared" ref="AB48" si="807">IF($B37=$B43,IF(AD43+AD38&gt;0,1,0)+IF(AE43+AE38&gt;0,1,0)+IF(AF43+AF38&gt;0,1,0)+IF(AG43+AG38&gt;0,1,0)+IF(AH43+AH38&gt;0,1,0)+IF(AI43+AI38&gt;0,1,0)+IF(AJ43+AJ38&gt;0,1,0),AB44)</f>
        <v>0</v>
      </c>
      <c r="AC48" s="133">
        <f t="shared" ref="AC48" si="808">IF(OR($B43=$B49,AB48=0,(AC44-AI48+AG48)&lt;=0),0,(AC44-AI48+AG48)/AB48)</f>
        <v>0</v>
      </c>
      <c r="AD48" s="137">
        <f t="shared" ref="AD48" si="809">IF(AC48*(7-AB45)&lt;=0,0,AC48*(7-AB45))</f>
        <v>0</v>
      </c>
      <c r="AE48" s="311">
        <f t="shared" ref="AE48" si="810">ROUND(IF(OR(AC45-AC48*(7-AB45)+AH48&lt;0,$B43=$B49,AC48&lt;=0,AC45=0),0,IF(AC45-AC48*(7-AB45)+AH48&gt;AI48-AG48+AH48,AI48-AG48+AH48,AC45-AC48*(7-AB45)+AH48)),1)</f>
        <v>0</v>
      </c>
      <c r="AF48" s="312"/>
      <c r="AG48" s="139">
        <f t="shared" ref="AG48" si="811">IF(OR($B43=$B49,AB44=0),0,IF($B43=$B37,AB43,$F43))</f>
        <v>0</v>
      </c>
      <c r="AH48" s="30">
        <f t="shared" ref="AH48" si="812">IF(OR($B43=$B49,AB48=0),0,$G45-$G44)</f>
        <v>0</v>
      </c>
      <c r="AI48" s="134">
        <f t="shared" ref="AI48" si="813">IF(OR($B43=$B49,AB48=0),0,AB47)</f>
        <v>0</v>
      </c>
      <c r="AJ48" s="138">
        <f t="shared" ref="AJ48" si="814">IF($B43=$B49,0,AC45)</f>
        <v>0</v>
      </c>
      <c r="AK48" s="176">
        <f t="shared" ref="AK48" si="815">IF($B37=$B43,IF(AM43+AM38&gt;0,1,0)+IF(AN43+AN38&gt;0,1,0)+IF(AO43+AO38&gt;0,1,0)+IF(AP43+AP38&gt;0,1,0)+IF(AQ43+AQ38&gt;0,1,0)+IF(AR43+AR38&gt;0,1,0)+IF(AS43+AS38&gt;0,1,0),AK44)</f>
        <v>0</v>
      </c>
      <c r="AL48" s="133">
        <f t="shared" ref="AL48" si="816">IF(OR($B43=$B49,AK48=0,(AL44-AR48+AP48)&lt;=0),0,(AL44-AR48+AP48)/AK48)</f>
        <v>0</v>
      </c>
      <c r="AM48" s="137">
        <f t="shared" ref="AM48" si="817">IF(AL48*(7-AK45)&lt;=0,0,AL48*(7-AK45))</f>
        <v>0</v>
      </c>
      <c r="AN48" s="311">
        <f t="shared" ref="AN48" si="818">ROUND(IF(OR(AL45-AL48*(7-AK45)+AQ48&lt;0,$B43=$B49,AL48&lt;=0,AL45=0),0,IF(AL45-AL48*(7-AK45)+AQ48&gt;AR48-AP48+AQ48,AR48-AP48+AQ48,AL45-AL48*(7-AK45)+AQ48)),1)</f>
        <v>0</v>
      </c>
      <c r="AO48" s="312"/>
      <c r="AP48" s="139">
        <f t="shared" ref="AP48" si="819">IF(OR($B43=$B49,AK44=0),0,IF($B43=$B37,AK43,$F43))</f>
        <v>0</v>
      </c>
      <c r="AQ48" s="30">
        <f t="shared" ref="AQ48" si="820">IF(OR($B43=$B49,AK48=0),0,$G45-$G44)</f>
        <v>0</v>
      </c>
      <c r="AR48" s="134">
        <f t="shared" ref="AR48" si="821">IF(OR($B43=$B49,AK48=0),0,AK47)</f>
        <v>0</v>
      </c>
      <c r="AS48" s="138">
        <f t="shared" ref="AS48" si="822">IF($B43=$B49,0,AL45)</f>
        <v>0</v>
      </c>
      <c r="AT48" s="176">
        <f t="shared" ref="AT48" si="823">IF($B37=$B43,IF(AV43+AV38&gt;0,1,0)+IF(AW43+AW38&gt;0,1,0)+IF(AX43+AX38&gt;0,1,0)+IF(AY43+AY38&gt;0,1,0)+IF(AZ43+AZ38&gt;0,1,0)+IF(BA43+BA38&gt;0,1,0)+IF(BB43+BB38&gt;0,1,0),AT44)</f>
        <v>0</v>
      </c>
      <c r="AU48" s="133">
        <f t="shared" ref="AU48" si="824">IF(OR($B43=$B49,AT48=0,(AU44-BA48+AY48)&lt;=0),0,(AU44-BA48+AY48)/AT48)</f>
        <v>0</v>
      </c>
      <c r="AV48" s="137">
        <f t="shared" ref="AV48" si="825">IF(AU48*(7-AT45)&lt;=0,0,AU48*(7-AT45))</f>
        <v>0</v>
      </c>
      <c r="AW48" s="311">
        <f t="shared" ref="AW48" si="826">ROUND(IF(OR(AU45-AU48*(7-AT45)+AZ48&lt;0,$B43=$B49,AU48&lt;=0,AU45=0),0,IF(AU45-AU48*(7-AT45)+AZ48&gt;BA48-AY48+AZ48,BA48-AY48+AZ48,AU45-AU48*(7-AT45)+AZ48)),1)</f>
        <v>0</v>
      </c>
      <c r="AX48" s="312"/>
      <c r="AY48" s="139">
        <f t="shared" ref="AY48" si="827">IF(OR($B43=$B49,AT44=0),0,IF($B43=$B37,AT43,$F43))</f>
        <v>0</v>
      </c>
      <c r="AZ48" s="30">
        <f t="shared" ref="AZ48" si="828">IF(OR($B43=$B49,AT48=0),0,$G45-$G44)</f>
        <v>0</v>
      </c>
      <c r="BA48" s="134">
        <f t="shared" ref="BA48" si="829">IF(OR($B43=$B49,AT48=0),0,AT47)</f>
        <v>0</v>
      </c>
      <c r="BB48" s="138">
        <f t="shared" ref="BB48" si="830">IF($B43=$B49,0,AU45)</f>
        <v>0</v>
      </c>
      <c r="BC48" s="89">
        <f t="shared" ref="BC48" si="831">SUBTOTAL(9,BC43:BC47)</f>
        <v>0</v>
      </c>
      <c r="BD48" s="109">
        <f t="shared" ref="BD48" si="832">BD43</f>
        <v>0</v>
      </c>
      <c r="BE48" s="110">
        <f t="shared" ref="BE48" si="833">IF(BD47&lt;=BD48,BD47,BD48)</f>
        <v>0</v>
      </c>
      <c r="BF48" s="90" t="str">
        <f t="shared" ref="BF48" si="834">BM48</f>
        <v>godziny ponadwymiarowe wynik po sprawdzeniu czy nie przekracza planu</v>
      </c>
      <c r="BK48" s="101">
        <f t="shared" ref="BK48" si="835">BK43</f>
        <v>-18</v>
      </c>
      <c r="BL48" s="102">
        <f t="shared" ref="BL48" si="836">IF(BK47&lt;=BK43,BK47,BK43)</f>
        <v>-18</v>
      </c>
      <c r="BM48" s="91" t="s">
        <v>75</v>
      </c>
    </row>
    <row r="49" spans="1:66" ht="15.75" x14ac:dyDescent="0.2">
      <c r="A49" s="1" t="str">
        <f t="shared" ref="A49" si="837">IF(B49="","1. Niewypełnione",B49)</f>
        <v>1. Niewypełnione</v>
      </c>
      <c r="B49" s="320"/>
      <c r="C49" s="321"/>
      <c r="D49" s="321"/>
      <c r="E49" s="321"/>
      <c r="F49" s="177">
        <v>18</v>
      </c>
      <c r="G49" s="185">
        <f t="shared" ref="G49" si="838">F49</f>
        <v>18</v>
      </c>
      <c r="H49" s="177"/>
      <c r="I49" s="192">
        <f t="shared" ref="I49:I53" si="839">K49+T49+AC49+AL49+AU49</f>
        <v>0</v>
      </c>
      <c r="J49" s="186">
        <f t="shared" ref="J49" si="840">IF(OR($B49=$B55,J52=0),0,ROUND((K50+P54)/J52,0))</f>
        <v>0</v>
      </c>
      <c r="K49" s="51">
        <f t="shared" ref="K49:K50" si="841">SUM(L49:R49)</f>
        <v>0</v>
      </c>
      <c r="L49" s="52"/>
      <c r="M49" s="52"/>
      <c r="N49" s="52"/>
      <c r="O49" s="52"/>
      <c r="P49" s="53"/>
      <c r="Q49" s="54"/>
      <c r="R49" s="55"/>
      <c r="S49" s="188">
        <f t="shared" ref="S49" si="842">IF(OR($B49=$B55,S52=0),0,ROUND((T50+Y54)/S52,0))</f>
        <v>0</v>
      </c>
      <c r="T49" s="178">
        <f t="shared" ref="T49:T50" si="843">SUM(U49:AA49)</f>
        <v>0</v>
      </c>
      <c r="U49" s="179">
        <f t="shared" ref="U49" si="844">L49</f>
        <v>0</v>
      </c>
      <c r="V49" s="179">
        <f t="shared" ref="V49" si="845">M49</f>
        <v>0</v>
      </c>
      <c r="W49" s="179">
        <f t="shared" ref="W49" si="846">N49</f>
        <v>0</v>
      </c>
      <c r="X49" s="179">
        <f t="shared" ref="X49" si="847">O49</f>
        <v>0</v>
      </c>
      <c r="Y49" s="180">
        <f t="shared" ref="Y49" si="848">P49</f>
        <v>0</v>
      </c>
      <c r="Z49" s="181">
        <f t="shared" ref="Z49" si="849">Q49</f>
        <v>0</v>
      </c>
      <c r="AA49" s="182">
        <f t="shared" ref="AA49" si="850">R49</f>
        <v>0</v>
      </c>
      <c r="AB49" s="188">
        <f t="shared" ref="AB49" si="851">IF(OR($B49=$B55,AB52=0),0,ROUND((AC50+AH54)/AB52,0))</f>
        <v>0</v>
      </c>
      <c r="AC49" s="178">
        <f t="shared" ref="AC49:AC50" si="852">SUM(AD49:AJ49)</f>
        <v>0</v>
      </c>
      <c r="AD49" s="179">
        <f t="shared" ref="AD49" si="853">U49</f>
        <v>0</v>
      </c>
      <c r="AE49" s="179">
        <f t="shared" ref="AE49" si="854">V49</f>
        <v>0</v>
      </c>
      <c r="AF49" s="179">
        <f t="shared" ref="AF49" si="855">W49</f>
        <v>0</v>
      </c>
      <c r="AG49" s="179">
        <f t="shared" ref="AG49" si="856">X49</f>
        <v>0</v>
      </c>
      <c r="AH49" s="180">
        <f t="shared" ref="AH49" si="857">Y49</f>
        <v>0</v>
      </c>
      <c r="AI49" s="181">
        <f t="shared" ref="AI49" si="858">Z49</f>
        <v>0</v>
      </c>
      <c r="AJ49" s="182">
        <f t="shared" ref="AJ49" si="859">AA49</f>
        <v>0</v>
      </c>
      <c r="AK49" s="188">
        <f t="shared" ref="AK49" si="860">IF(OR($B49=$B55,AK52=0),0,ROUND((AL50+AQ54)/AK52,0))</f>
        <v>0</v>
      </c>
      <c r="AL49" s="178">
        <f t="shared" ref="AL49:AL50" si="861">SUM(AM49:AS49)</f>
        <v>0</v>
      </c>
      <c r="AM49" s="179">
        <f t="shared" ref="AM49" si="862">AD49</f>
        <v>0</v>
      </c>
      <c r="AN49" s="179">
        <f t="shared" ref="AN49" si="863">AE49</f>
        <v>0</v>
      </c>
      <c r="AO49" s="179">
        <f t="shared" ref="AO49" si="864">AF49</f>
        <v>0</v>
      </c>
      <c r="AP49" s="179">
        <f t="shared" ref="AP49" si="865">AG49</f>
        <v>0</v>
      </c>
      <c r="AQ49" s="180">
        <f t="shared" ref="AQ49" si="866">AH49</f>
        <v>0</v>
      </c>
      <c r="AR49" s="181">
        <f t="shared" ref="AR49" si="867">AI49</f>
        <v>0</v>
      </c>
      <c r="AS49" s="182">
        <f t="shared" ref="AS49" si="868">AJ49</f>
        <v>0</v>
      </c>
      <c r="AT49" s="188">
        <f t="shared" ref="AT49" si="869">IF(OR($B49=$B55,AT52=0),0,ROUND((AU50+AZ54)/AT52,0))</f>
        <v>0</v>
      </c>
      <c r="AU49" s="178">
        <f t="shared" ref="AU49:AU50" si="870">SUM(AV49:BB49)</f>
        <v>0</v>
      </c>
      <c r="AV49" s="179">
        <f t="shared" ref="AV49" si="871">IF(SUM($AM$9:$AS$9)=SUM($AV$9:$BB$9),AM49,IF(AND(SUM($AV$9:$BB$9)&gt;42,SUM($AV$9:$BB$9)&lt;49),AM49,0))</f>
        <v>0</v>
      </c>
      <c r="AW49" s="179">
        <f t="shared" ref="AW49" si="872">IF(SUM($AM$9:$AS$9)=SUM($AV$9:$BB$9),AN49,IF(AND(SUM($AV$9:$BB$9)&gt;42,SUM($AV$9:$BB$9)&lt;49),AN49,0))</f>
        <v>0</v>
      </c>
      <c r="AX49" s="179">
        <f t="shared" ref="AX49" si="873">IF(SUM($AM$9:$AS$9)=SUM($AV$9:$BB$9),AO49,IF(AND(SUM($AV$9:$BB$9)&gt;42,SUM($AV$9:$BB$9)&lt;49),AO49,0))</f>
        <v>0</v>
      </c>
      <c r="AY49" s="179">
        <f t="shared" ref="AY49" si="874">IF(SUM($AM$9:$AS$9)=SUM($AV$9:$BB$9),AP49,IF(AND(SUM($AV$9:$BB$9)&gt;42,SUM($AV$9:$BB$9)&lt;49),AP49,0))</f>
        <v>0</v>
      </c>
      <c r="AZ49" s="180">
        <f t="shared" ref="AZ49" si="875">IF(SUM($AM$9:$AS$9)=SUM($AV$9:$BB$9),AQ49,IF(AND(SUM($AV$9:$BB$9)&gt;42,SUM($AV$9:$BB$9)&lt;49),AQ49,0))</f>
        <v>0</v>
      </c>
      <c r="BA49" s="181">
        <f t="shared" ref="BA49" si="876">IF(SUM($AM$9:$AS$9)=SUM($AV$9:$BB$9),AR49,IF(AND(SUM($AV$9:$BB$9)&gt;42,SUM($AV$9:$BB$9)&lt;49),AR49,0))</f>
        <v>0</v>
      </c>
      <c r="BB49" s="182">
        <f t="shared" ref="BB49" si="877">IF(SUM($AM$9:$AS$9)=SUM($AV$9:$BB$9),AS49,IF(AND(SUM($AV$9:$BB$9)&gt;42,SUM($AV$9:$BB$9)&lt;49),AS49,0))</f>
        <v>0</v>
      </c>
      <c r="BC49" s="1">
        <f t="shared" ref="BC49" si="878">IF(L51=0,0,L51-K54)</f>
        <v>0</v>
      </c>
      <c r="BD49" s="103">
        <f t="shared" ref="BD49" si="879">P54-N54</f>
        <v>0</v>
      </c>
      <c r="BE49" s="104" t="s">
        <v>80</v>
      </c>
      <c r="BK49" s="96">
        <f t="shared" ref="BK49" si="880">K50-G50</f>
        <v>-18</v>
      </c>
      <c r="BL49" s="97" t="s">
        <v>76</v>
      </c>
    </row>
    <row r="50" spans="1:66" ht="12.75" hidden="1" customHeight="1" x14ac:dyDescent="0.2">
      <c r="B50" s="93"/>
      <c r="C50" s="94"/>
      <c r="D50" s="95"/>
      <c r="E50" s="115"/>
      <c r="F50" s="140" t="b">
        <f t="shared" ref="F50" si="881">IF($B43=$B49,OR(F44,G49&lt;F49),G49&lt;F49)</f>
        <v>0</v>
      </c>
      <c r="G50" s="189">
        <f t="shared" si="155"/>
        <v>18</v>
      </c>
      <c r="H50" s="120"/>
      <c r="I50" s="165">
        <f t="shared" si="839"/>
        <v>0</v>
      </c>
      <c r="J50" s="194">
        <f t="shared" ref="J50" si="882">7-COUNTIF(L49:R49,0)-COUNTIF(L49:R49,"")</f>
        <v>0</v>
      </c>
      <c r="K50" s="22">
        <f t="shared" si="841"/>
        <v>0</v>
      </c>
      <c r="L50" s="35">
        <f t="shared" ref="L50:R50" si="883">IF($B43=$B49,L49+L44,L49)</f>
        <v>0</v>
      </c>
      <c r="M50" s="35">
        <f t="shared" si="883"/>
        <v>0</v>
      </c>
      <c r="N50" s="35">
        <f t="shared" si="883"/>
        <v>0</v>
      </c>
      <c r="O50" s="35">
        <f t="shared" si="883"/>
        <v>0</v>
      </c>
      <c r="P50" s="36">
        <f t="shared" si="883"/>
        <v>0</v>
      </c>
      <c r="Q50" s="37">
        <f t="shared" si="883"/>
        <v>0</v>
      </c>
      <c r="R50" s="38">
        <f t="shared" si="883"/>
        <v>0</v>
      </c>
      <c r="S50" s="194">
        <f t="shared" ref="S50" si="884">7-COUNTIF(U49:AA49,0)-COUNTIF(U49:AA49,"")</f>
        <v>0</v>
      </c>
      <c r="T50" s="22">
        <f t="shared" si="843"/>
        <v>0</v>
      </c>
      <c r="U50" s="35">
        <f t="shared" ref="U50:AA50" si="885">IF($B43=$B49,U49+U44,U49)</f>
        <v>0</v>
      </c>
      <c r="V50" s="35">
        <f t="shared" si="885"/>
        <v>0</v>
      </c>
      <c r="W50" s="35">
        <f t="shared" si="885"/>
        <v>0</v>
      </c>
      <c r="X50" s="35">
        <f t="shared" si="885"/>
        <v>0</v>
      </c>
      <c r="Y50" s="36">
        <f t="shared" si="885"/>
        <v>0</v>
      </c>
      <c r="Z50" s="37">
        <f t="shared" si="885"/>
        <v>0</v>
      </c>
      <c r="AA50" s="38">
        <f t="shared" si="885"/>
        <v>0</v>
      </c>
      <c r="AB50" s="194">
        <f t="shared" ref="AB50" si="886">7-COUNTIF(AD49:AJ49,0)-COUNTIF(AD49:AJ49,"")</f>
        <v>0</v>
      </c>
      <c r="AC50" s="22">
        <f t="shared" si="852"/>
        <v>0</v>
      </c>
      <c r="AD50" s="35">
        <f t="shared" ref="AD50:AJ50" si="887">IF($B43=$B49,AD49+AD44,AD49)</f>
        <v>0</v>
      </c>
      <c r="AE50" s="35">
        <f t="shared" si="887"/>
        <v>0</v>
      </c>
      <c r="AF50" s="35">
        <f t="shared" si="887"/>
        <v>0</v>
      </c>
      <c r="AG50" s="35">
        <f t="shared" si="887"/>
        <v>0</v>
      </c>
      <c r="AH50" s="36">
        <f t="shared" si="887"/>
        <v>0</v>
      </c>
      <c r="AI50" s="37">
        <f t="shared" si="887"/>
        <v>0</v>
      </c>
      <c r="AJ50" s="38">
        <f t="shared" si="887"/>
        <v>0</v>
      </c>
      <c r="AK50" s="194">
        <f t="shared" ref="AK50" si="888">7-COUNTIF(AM49:AS49,0)-COUNTIF(AM49:AS49,"")</f>
        <v>0</v>
      </c>
      <c r="AL50" s="22">
        <f t="shared" si="861"/>
        <v>0</v>
      </c>
      <c r="AM50" s="35">
        <f t="shared" ref="AM50:AS50" si="889">IF($B43=$B49,AM49+AM44,AM49)</f>
        <v>0</v>
      </c>
      <c r="AN50" s="35">
        <f t="shared" si="889"/>
        <v>0</v>
      </c>
      <c r="AO50" s="35">
        <f t="shared" si="889"/>
        <v>0</v>
      </c>
      <c r="AP50" s="35">
        <f t="shared" si="889"/>
        <v>0</v>
      </c>
      <c r="AQ50" s="36">
        <f t="shared" si="889"/>
        <v>0</v>
      </c>
      <c r="AR50" s="37">
        <f t="shared" si="889"/>
        <v>0</v>
      </c>
      <c r="AS50" s="38">
        <f t="shared" si="889"/>
        <v>0</v>
      </c>
      <c r="AT50" s="194">
        <f t="shared" ref="AT50" si="890">7-COUNTIF(AV49:BB49,0)-COUNTIF(AV49:BB49,"")</f>
        <v>0</v>
      </c>
      <c r="AU50" s="22">
        <f t="shared" si="870"/>
        <v>0</v>
      </c>
      <c r="AV50" s="35">
        <f t="shared" ref="AV50:BB50" si="891">IF($B43=$B49,AV49+AV44,AV49)</f>
        <v>0</v>
      </c>
      <c r="AW50" s="35">
        <f t="shared" si="891"/>
        <v>0</v>
      </c>
      <c r="AX50" s="35">
        <f t="shared" si="891"/>
        <v>0</v>
      </c>
      <c r="AY50" s="35">
        <f t="shared" si="891"/>
        <v>0</v>
      </c>
      <c r="AZ50" s="36">
        <f t="shared" si="891"/>
        <v>0</v>
      </c>
      <c r="BA50" s="37">
        <f t="shared" si="891"/>
        <v>0</v>
      </c>
      <c r="BB50" s="38">
        <f t="shared" si="891"/>
        <v>0</v>
      </c>
      <c r="BC50" s="1">
        <f t="shared" ref="BC50" si="892">IF(M51=0,0,M51-K54)</f>
        <v>0</v>
      </c>
      <c r="BD50" s="105">
        <f t="shared" ref="BD50" si="893">7-J51</f>
        <v>0</v>
      </c>
      <c r="BE50" s="106" t="str">
        <f t="shared" ref="BE50:BE53" si="894">BL50</f>
        <v>Dni realizacji</v>
      </c>
      <c r="BG50" s="89" t="s">
        <v>78</v>
      </c>
      <c r="BK50" s="98">
        <f t="shared" ref="BK50" si="895">7-J51</f>
        <v>0</v>
      </c>
      <c r="BL50" s="99" t="s">
        <v>72</v>
      </c>
    </row>
    <row r="51" spans="1:66" ht="15" hidden="1" customHeight="1" x14ac:dyDescent="0.2">
      <c r="B51" s="116"/>
      <c r="C51" s="117"/>
      <c r="D51" s="118"/>
      <c r="E51" s="119"/>
      <c r="F51" s="92"/>
      <c r="G51" s="190">
        <f t="shared" ref="G51" si="896">IF(AND($B43=$B49,$B43&lt;&gt;"",$B43&lt;&gt;0),F49+G45,F49)</f>
        <v>18</v>
      </c>
      <c r="H51" s="121"/>
      <c r="I51" s="165">
        <f t="shared" si="839"/>
        <v>0</v>
      </c>
      <c r="J51" s="195">
        <f t="shared" ref="J51" si="897">IF($B49=$B43,COUNTIF(L51:R51,0),COUNTIF(L52:R52,0)+COUNTIF(L52:R52,""))</f>
        <v>7</v>
      </c>
      <c r="K51" s="39">
        <f t="shared" ref="K51:R51" si="898">IF($B43=$B49,K52+K45,K52)</f>
        <v>0</v>
      </c>
      <c r="L51" s="40">
        <f t="shared" si="898"/>
        <v>0</v>
      </c>
      <c r="M51" s="40">
        <f t="shared" si="898"/>
        <v>0</v>
      </c>
      <c r="N51" s="40">
        <f t="shared" si="898"/>
        <v>0</v>
      </c>
      <c r="O51" s="40">
        <f t="shared" si="898"/>
        <v>0</v>
      </c>
      <c r="P51" s="41">
        <f t="shared" si="898"/>
        <v>0</v>
      </c>
      <c r="Q51" s="42">
        <f t="shared" si="898"/>
        <v>0</v>
      </c>
      <c r="R51" s="43">
        <f t="shared" si="898"/>
        <v>0</v>
      </c>
      <c r="S51" s="195">
        <f t="shared" ref="S51" si="899">IF($B49=$B43,COUNTIF(U51:AA51,0),COUNTIF(U52:AA52,0)+COUNTIF(U52:AA52,""))</f>
        <v>7</v>
      </c>
      <c r="T51" s="39">
        <f t="shared" ref="T51:AA51" si="900">IF($B43=$B49,T52+T45,T52)</f>
        <v>0</v>
      </c>
      <c r="U51" s="40">
        <f t="shared" si="900"/>
        <v>0</v>
      </c>
      <c r="V51" s="40">
        <f t="shared" si="900"/>
        <v>0</v>
      </c>
      <c r="W51" s="40">
        <f t="shared" si="900"/>
        <v>0</v>
      </c>
      <c r="X51" s="40">
        <f t="shared" si="900"/>
        <v>0</v>
      </c>
      <c r="Y51" s="41">
        <f t="shared" si="900"/>
        <v>0</v>
      </c>
      <c r="Z51" s="42">
        <f t="shared" si="900"/>
        <v>0</v>
      </c>
      <c r="AA51" s="43">
        <f t="shared" si="900"/>
        <v>0</v>
      </c>
      <c r="AB51" s="195">
        <f t="shared" ref="AB51" si="901">IF($B49=$B43,COUNTIF(AD51:AJ51,0),COUNTIF(AD52:AJ52,0)+COUNTIF(AD52:AJ52,""))</f>
        <v>7</v>
      </c>
      <c r="AC51" s="39">
        <f t="shared" ref="AC51:AJ51" si="902">IF($B43=$B49,AC52+AC45,AC52)</f>
        <v>0</v>
      </c>
      <c r="AD51" s="40">
        <f t="shared" si="902"/>
        <v>0</v>
      </c>
      <c r="AE51" s="40">
        <f t="shared" si="902"/>
        <v>0</v>
      </c>
      <c r="AF51" s="40">
        <f t="shared" si="902"/>
        <v>0</v>
      </c>
      <c r="AG51" s="40">
        <f t="shared" si="902"/>
        <v>0</v>
      </c>
      <c r="AH51" s="41">
        <f t="shared" si="902"/>
        <v>0</v>
      </c>
      <c r="AI51" s="42">
        <f t="shared" si="902"/>
        <v>0</v>
      </c>
      <c r="AJ51" s="43">
        <f t="shared" si="902"/>
        <v>0</v>
      </c>
      <c r="AK51" s="195">
        <f t="shared" ref="AK51" si="903">IF($B49=$B43,COUNTIF(AM51:AS51,0),COUNTIF(AM52:AS52,0)+COUNTIF(AM52:AS52,""))</f>
        <v>7</v>
      </c>
      <c r="AL51" s="39">
        <f t="shared" ref="AL51:AS51" si="904">IF($B43=$B49,AL52+AL45,AL52)</f>
        <v>0</v>
      </c>
      <c r="AM51" s="40">
        <f t="shared" si="904"/>
        <v>0</v>
      </c>
      <c r="AN51" s="40">
        <f t="shared" si="904"/>
        <v>0</v>
      </c>
      <c r="AO51" s="40">
        <f t="shared" si="904"/>
        <v>0</v>
      </c>
      <c r="AP51" s="40">
        <f t="shared" si="904"/>
        <v>0</v>
      </c>
      <c r="AQ51" s="41">
        <f t="shared" si="904"/>
        <v>0</v>
      </c>
      <c r="AR51" s="42">
        <f t="shared" si="904"/>
        <v>0</v>
      </c>
      <c r="AS51" s="43">
        <f t="shared" si="904"/>
        <v>0</v>
      </c>
      <c r="AT51" s="195">
        <f t="shared" ref="AT51" si="905">IF($B49=$B43,COUNTIF(AV51:BB51,0),COUNTIF(AV52:BB52,0)+COUNTIF(AV52:BB52,""))</f>
        <v>7</v>
      </c>
      <c r="AU51" s="39">
        <f t="shared" ref="AU51:BB51" si="906">IF($B43=$B49,AU52+AU45,AU52)</f>
        <v>0</v>
      </c>
      <c r="AV51" s="40">
        <f t="shared" si="906"/>
        <v>0</v>
      </c>
      <c r="AW51" s="40">
        <f t="shared" si="906"/>
        <v>0</v>
      </c>
      <c r="AX51" s="40">
        <f t="shared" si="906"/>
        <v>0</v>
      </c>
      <c r="AY51" s="40">
        <f t="shared" si="906"/>
        <v>0</v>
      </c>
      <c r="AZ51" s="41">
        <f t="shared" si="906"/>
        <v>0</v>
      </c>
      <c r="BA51" s="42">
        <f t="shared" si="906"/>
        <v>0</v>
      </c>
      <c r="BB51" s="43">
        <f t="shared" si="906"/>
        <v>0</v>
      </c>
      <c r="BC51" s="1">
        <f t="shared" ref="BC51" si="907">IF(N51=0,0,N51-K54)</f>
        <v>0</v>
      </c>
      <c r="BD51" s="112">
        <f t="shared" ref="BD51" si="908">BD50*K54</f>
        <v>0</v>
      </c>
      <c r="BE51" s="106" t="str">
        <f t="shared" si="894"/>
        <v>Realizacja planu</v>
      </c>
      <c r="BG51" s="114">
        <f t="shared" ref="BG51" si="909">J49</f>
        <v>0</v>
      </c>
      <c r="BH51" s="89" t="s">
        <v>73</v>
      </c>
      <c r="BK51" s="111">
        <f t="shared" ref="BK51" si="910">BK50*K54</f>
        <v>0</v>
      </c>
      <c r="BL51" s="99" t="s">
        <v>71</v>
      </c>
      <c r="BN51" s="89" t="s">
        <v>79</v>
      </c>
    </row>
    <row r="52" spans="1:66" ht="15.75" customHeight="1" x14ac:dyDescent="0.2">
      <c r="A52" s="1" t="str">
        <f t="shared" ref="A52" si="911">A49</f>
        <v>1. Niewypełnione</v>
      </c>
      <c r="B52" s="313">
        <f t="shared" si="177"/>
        <v>6</v>
      </c>
      <c r="C52" s="314"/>
      <c r="D52" s="314"/>
      <c r="E52" s="314"/>
      <c r="F52" s="31"/>
      <c r="G52" s="183"/>
      <c r="H52" s="122">
        <f t="shared" ref="H52" si="912">5-COUNTIF(AU49,0)-COUNTIF(AL49,0)-COUNTIF(AC49,0)-COUNTIF(T49,0)-COUNTIF(K49,0)</f>
        <v>0</v>
      </c>
      <c r="I52" s="165">
        <f t="shared" si="839"/>
        <v>0</v>
      </c>
      <c r="J52" s="187">
        <f t="shared" ref="J52" si="913">IF($B49=$B43,J46+IF($F49&lt;&gt;$G49,(K49+$G51-$G50)/$F49,K49/$F49),IF($F49&lt;&gt;G49,(K49+$G51-$G50)/$F49,K49/$F49))</f>
        <v>0</v>
      </c>
      <c r="K52" s="7">
        <f t="shared" ref="K52:K53" si="914">SUM(L52:R52)</f>
        <v>0</v>
      </c>
      <c r="L52" s="26">
        <f t="shared" ref="L52:R52" si="915">L49</f>
        <v>0</v>
      </c>
      <c r="M52" s="26">
        <f t="shared" si="915"/>
        <v>0</v>
      </c>
      <c r="N52" s="26">
        <f t="shared" si="915"/>
        <v>0</v>
      </c>
      <c r="O52" s="26">
        <f t="shared" si="915"/>
        <v>0</v>
      </c>
      <c r="P52" s="26">
        <f t="shared" si="915"/>
        <v>0</v>
      </c>
      <c r="Q52" s="29">
        <f t="shared" si="915"/>
        <v>0</v>
      </c>
      <c r="R52" s="23">
        <f t="shared" si="915"/>
        <v>0</v>
      </c>
      <c r="S52" s="187">
        <f t="shared" ref="S52" si="916">IF($B49=$B43,S46+IF($F49&lt;&gt;$G49,(T49+$G51-$G50)/$F49,T49/$F49),IF($F49&lt;&gt;P49,(T49+$G51-$G50)/$F49,T49/$F49))</f>
        <v>0</v>
      </c>
      <c r="T52" s="7">
        <f t="shared" ref="T52:T53" si="917">SUM(U52:AA52)</f>
        <v>0</v>
      </c>
      <c r="U52" s="26">
        <f t="shared" ref="U52:AA52" si="918">U49</f>
        <v>0</v>
      </c>
      <c r="V52" s="26">
        <f t="shared" si="918"/>
        <v>0</v>
      </c>
      <c r="W52" s="26">
        <f t="shared" si="918"/>
        <v>0</v>
      </c>
      <c r="X52" s="26">
        <f t="shared" si="918"/>
        <v>0</v>
      </c>
      <c r="Y52" s="113">
        <f t="shared" si="918"/>
        <v>0</v>
      </c>
      <c r="Z52" s="29">
        <f t="shared" si="918"/>
        <v>0</v>
      </c>
      <c r="AA52" s="23">
        <f t="shared" si="918"/>
        <v>0</v>
      </c>
      <c r="AB52" s="187">
        <f t="shared" ref="AB52" si="919">IF($B49=$B43,AB46+IF($F49&lt;&gt;$G49,(AC49+$G51-$G50)/$F49,AC49/$F49),IF($F49&lt;&gt;Y49,(AC49+$G51-$G50)/$F49,AC49/$F49))</f>
        <v>0</v>
      </c>
      <c r="AC52" s="7">
        <f t="shared" ref="AC52:AC53" si="920">SUM(AD52:AJ52)</f>
        <v>0</v>
      </c>
      <c r="AD52" s="26">
        <f t="shared" ref="AD52:AJ52" si="921">AD49</f>
        <v>0</v>
      </c>
      <c r="AE52" s="26">
        <f t="shared" si="921"/>
        <v>0</v>
      </c>
      <c r="AF52" s="26">
        <f t="shared" si="921"/>
        <v>0</v>
      </c>
      <c r="AG52" s="26">
        <f t="shared" si="921"/>
        <v>0</v>
      </c>
      <c r="AH52" s="113">
        <f t="shared" si="921"/>
        <v>0</v>
      </c>
      <c r="AI52" s="29">
        <f t="shared" si="921"/>
        <v>0</v>
      </c>
      <c r="AJ52" s="23">
        <f t="shared" si="921"/>
        <v>0</v>
      </c>
      <c r="AK52" s="187">
        <f t="shared" ref="AK52" si="922">IF($B49=$B43,AK46+IF($F49&lt;&gt;$G49,(AL49+$G51-$G50)/$F49,AL49/$F49),IF($F49&lt;&gt;AH49,(AL49+$G51-$G50)/$F49,AL49/$F49))</f>
        <v>0</v>
      </c>
      <c r="AL52" s="7">
        <f t="shared" ref="AL52:AL53" si="923">SUM(AM52:AS52)</f>
        <v>0</v>
      </c>
      <c r="AM52" s="26">
        <f t="shared" ref="AM52:AS52" si="924">AM49</f>
        <v>0</v>
      </c>
      <c r="AN52" s="26">
        <f t="shared" si="924"/>
        <v>0</v>
      </c>
      <c r="AO52" s="26">
        <f t="shared" si="924"/>
        <v>0</v>
      </c>
      <c r="AP52" s="26">
        <f t="shared" si="924"/>
        <v>0</v>
      </c>
      <c r="AQ52" s="113">
        <f t="shared" si="924"/>
        <v>0</v>
      </c>
      <c r="AR52" s="29">
        <f t="shared" si="924"/>
        <v>0</v>
      </c>
      <c r="AS52" s="23">
        <f t="shared" si="924"/>
        <v>0</v>
      </c>
      <c r="AT52" s="187">
        <f t="shared" ref="AT52" si="925">IF($B49=$B43,AT46+IF($F49&lt;&gt;$G49,(AU49+$G51-$G50)/$F49,AU49/$F49),IF($F49&lt;&gt;AQ49,(AU49+$G51-$G50)/$F49,AU49/$F49))</f>
        <v>0</v>
      </c>
      <c r="AU52" s="7">
        <f t="shared" ref="AU52:AU53" si="926">SUM(AV52:BB52)</f>
        <v>0</v>
      </c>
      <c r="AV52" s="6">
        <f t="shared" si="193"/>
        <v>0</v>
      </c>
      <c r="AW52" s="6">
        <f t="shared" ref="AW52:BB52" si="927">IF(SUM($AM$9:$AS$9)=SUM($AV$9:$BB$9),AW49,IF(AND(SUM($AV$9:$BB$9)&gt;42,SUM($AV$9:$BB$9)&lt;49),AW49,0))</f>
        <v>0</v>
      </c>
      <c r="AX52" s="6">
        <f t="shared" si="927"/>
        <v>0</v>
      </c>
      <c r="AY52" s="6">
        <f t="shared" si="927"/>
        <v>0</v>
      </c>
      <c r="AZ52" s="26">
        <f t="shared" si="927"/>
        <v>0</v>
      </c>
      <c r="BA52" s="29">
        <f t="shared" si="927"/>
        <v>0</v>
      </c>
      <c r="BB52" s="23">
        <f t="shared" si="927"/>
        <v>0</v>
      </c>
      <c r="BC52" s="1">
        <f t="shared" ref="BC52" si="928">IF(O51=0,0,O51-K54)</f>
        <v>0</v>
      </c>
      <c r="BD52" s="105">
        <f t="shared" ref="BD52" si="929">K51</f>
        <v>0</v>
      </c>
      <c r="BE52" s="106" t="str">
        <f t="shared" si="894"/>
        <v>Godziny zrealizowane</v>
      </c>
      <c r="BK52" s="100">
        <f t="shared" ref="BK52" si="930">K51</f>
        <v>0</v>
      </c>
      <c r="BL52" s="99" t="s">
        <v>77</v>
      </c>
    </row>
    <row r="53" spans="1:66" ht="15.75" customHeight="1" x14ac:dyDescent="0.2">
      <c r="A53" s="1" t="str">
        <f t="shared" ref="A53:A54" si="931">A52</f>
        <v>1. Niewypełnione</v>
      </c>
      <c r="B53" s="313"/>
      <c r="C53" s="314"/>
      <c r="D53" s="314"/>
      <c r="E53" s="314"/>
      <c r="F53" s="31"/>
      <c r="G53" s="183"/>
      <c r="H53" s="123">
        <f t="shared" ref="H53" si="932">IF($B49=$B43,H47+F53,$F53)</f>
        <v>0</v>
      </c>
      <c r="I53" s="165">
        <f t="shared" si="839"/>
        <v>0</v>
      </c>
      <c r="J53" s="141">
        <f t="shared" ref="J53" si="933">IF($H52=0,0,IF($B43=$B49,IF($H54&gt;0,$H54+J47,K49+J47),IF($H54&gt;0,$H54,K49)))</f>
        <v>0</v>
      </c>
      <c r="K53" s="7">
        <f t="shared" si="914"/>
        <v>0</v>
      </c>
      <c r="L53" s="6"/>
      <c r="M53" s="6"/>
      <c r="N53" s="6"/>
      <c r="O53" s="6"/>
      <c r="P53" s="26"/>
      <c r="Q53" s="29"/>
      <c r="R53" s="23"/>
      <c r="S53" s="141">
        <f t="shared" ref="S53" si="934">IF($H52=0,0,IF($B43=$B49,IF($H54&gt;0,$H54+S47,T49+S47),IF($H54&gt;0,$H54,T49)))</f>
        <v>0</v>
      </c>
      <c r="T53" s="7">
        <f t="shared" si="917"/>
        <v>0</v>
      </c>
      <c r="U53" s="6"/>
      <c r="V53" s="6"/>
      <c r="W53" s="6"/>
      <c r="X53" s="6"/>
      <c r="Y53" s="26"/>
      <c r="Z53" s="29"/>
      <c r="AA53" s="23"/>
      <c r="AB53" s="141">
        <f t="shared" ref="AB53" si="935">IF($H52=0,0,IF($B43=$B49,IF($H54&gt;0,$H54+AB47,AC49+AB47),IF($H54&gt;0,$H54,AC49)))</f>
        <v>0</v>
      </c>
      <c r="AC53" s="7">
        <f t="shared" si="920"/>
        <v>0</v>
      </c>
      <c r="AD53" s="6"/>
      <c r="AE53" s="6"/>
      <c r="AF53" s="6"/>
      <c r="AG53" s="6"/>
      <c r="AH53" s="26"/>
      <c r="AI53" s="29"/>
      <c r="AJ53" s="23"/>
      <c r="AK53" s="141">
        <f t="shared" ref="AK53" si="936">IF($H52=0,0,IF($B43=$B49,IF($H54&gt;0,$H54+AK47,AL49+AK47),IF($H54&gt;0,$H54,AL49)))</f>
        <v>0</v>
      </c>
      <c r="AL53" s="7">
        <f t="shared" si="923"/>
        <v>0</v>
      </c>
      <c r="AM53" s="6"/>
      <c r="AN53" s="6"/>
      <c r="AO53" s="6"/>
      <c r="AP53" s="6"/>
      <c r="AQ53" s="26"/>
      <c r="AR53" s="29"/>
      <c r="AS53" s="23"/>
      <c r="AT53" s="141">
        <f t="shared" ref="AT53" si="937">IF($H52=0,0,IF($B43=$B49,IF($H54&gt;0,$H54+AT47,AU49+AT47),IF($H54&gt;0,$H54,AU49)))</f>
        <v>0</v>
      </c>
      <c r="AU53" s="7">
        <f t="shared" si="926"/>
        <v>0</v>
      </c>
      <c r="AV53" s="6"/>
      <c r="AW53" s="6"/>
      <c r="AX53" s="6"/>
      <c r="AY53" s="6"/>
      <c r="AZ53" s="26"/>
      <c r="BA53" s="29"/>
      <c r="BB53" s="23"/>
      <c r="BC53" s="1">
        <f t="shared" ref="BC53" si="938">IF(P51=0,0,P51-K54)</f>
        <v>0</v>
      </c>
      <c r="BD53" s="107">
        <f t="shared" ref="BD53" si="939">BD52-BD51</f>
        <v>0</v>
      </c>
      <c r="BE53" s="108" t="str">
        <f t="shared" si="894"/>
        <v>godziny ponadwymiarowe = Plan -to  co powinien uczyć</v>
      </c>
      <c r="BK53" s="100">
        <f t="shared" ref="BK53" si="940">BK52-BK51</f>
        <v>0</v>
      </c>
      <c r="BL53" s="99" t="s">
        <v>74</v>
      </c>
    </row>
    <row r="54" spans="1:66" ht="18.75" customHeight="1" thickBot="1" x14ac:dyDescent="0.25">
      <c r="A54" s="1" t="str">
        <f t="shared" si="931"/>
        <v>1. Niewypełnione</v>
      </c>
      <c r="B54" s="323" t="str">
        <f>IF(B49="",Wydruk!$AE$6,IF(J50=0,Wydruk!$AE$7,IF(AND(G50&lt;G51,B49&lt;&gt;$B55),Wydruk!$AE$13,IF(AND($B49=$B43,$B49&lt;&gt;$B55),IF(OR(OR(J54&lt;4,J54&gt;5),OR(S54&lt;4,S54&gt;5),OR(AB54&lt;4,AB54&gt;5),OR(AK54&lt;4,AK54&gt;5),OR(AND(AT54&lt;4,AT54&gt;0),AT54&gt;5)),Wydruk!$AE$8,Wydruk!$AE$9),IF($B49=$B55,IF($F53&lt;&gt;0,Wydruk!$AE$12,Wydruk!$AE$10),IF(OR(OR(J50&lt;4,J50&gt;5),OR(S50&lt;4,S50&gt;5),OR(AB50&lt;4,AB50&gt;5),OR(AK50&lt;4,AK50&gt;5),OR(AND(AT50&lt;4,AT50&gt;0),AT50&gt;5)),Wydruk!$AE$8,Wydruk!$AE$11))))))</f>
        <v>Rozpocznij wypełniając nazwisko i imię, sprawdź pensum, l. tygodni, godz. w roku</v>
      </c>
      <c r="C54" s="324"/>
      <c r="D54" s="324"/>
      <c r="E54" s="324"/>
      <c r="F54" s="173"/>
      <c r="G54" s="184"/>
      <c r="H54" s="191">
        <f t="shared" si="201"/>
        <v>0</v>
      </c>
      <c r="I54" s="193"/>
      <c r="J54" s="176">
        <f t="shared" ref="J54" si="941">IF($B43=$B49,IF(L49+L44&gt;0,1,0)+IF(M49+M44&gt;0,1,0)+IF(N49+N44&gt;0,1,0)+IF(O49+O44&gt;0,1,0)+IF(P49+P44&gt;0,1,0)+IF(Q49+Q44&gt;0,1,0)+IF(R49+R44&gt;0,1,0),J50)</f>
        <v>0</v>
      </c>
      <c r="K54" s="133">
        <f t="shared" ref="K54" si="942">IF(OR($B49=$B55,J54=0,(K50-Q54+O54)&lt;=0),0,(K50-Q54+O54)/J54)</f>
        <v>0</v>
      </c>
      <c r="L54" s="137">
        <f t="shared" ref="L54" si="943">IF(K54*(7-J51)&lt;=0,0,K54*(7-J51))</f>
        <v>0</v>
      </c>
      <c r="M54" s="311">
        <f t="shared" ref="M54" si="944">ROUND(IF(OR(K51-K54*(7-J51)+P54&lt;0,$B49=$B55,K54&lt;=0,K51=0),0,IF(K51-K54*(7-J51)+P54&gt;Q54-O54+P54,Q54-O54+P54,K51-K54*(7-J51)+P54)),1)</f>
        <v>0</v>
      </c>
      <c r="N54" s="312"/>
      <c r="O54" s="139">
        <f t="shared" ref="O54" si="945">IF(OR($B49=$B55,J50=0),0,IF($B49=$B43,J49,$F49))</f>
        <v>0</v>
      </c>
      <c r="P54" s="30">
        <f t="shared" ref="P54" si="946">IF(OR($B49=$B55,J54=0),0,$G51-$G50)</f>
        <v>0</v>
      </c>
      <c r="Q54" s="134">
        <f t="shared" ref="Q54" si="947">IF(OR($B49=$B55,J54=0),0,J53)</f>
        <v>0</v>
      </c>
      <c r="R54" s="138">
        <f t="shared" ref="R54" si="948">IF($B49=$B55,0,K51)</f>
        <v>0</v>
      </c>
      <c r="S54" s="176">
        <f t="shared" ref="S54" si="949">IF($B43=$B49,IF(U49+U44&gt;0,1,0)+IF(V49+V44&gt;0,1,0)+IF(W49+W44&gt;0,1,0)+IF(X49+X44&gt;0,1,0)+IF(Y49+Y44&gt;0,1,0)+IF(Z49+Z44&gt;0,1,0)+IF(AA49+AA44&gt;0,1,0),S50)</f>
        <v>0</v>
      </c>
      <c r="T54" s="133">
        <f t="shared" ref="T54" si="950">IF(OR($B49=$B55,S54=0,(T50-Z54+X54)&lt;=0),0,(T50-Z54+X54)/S54)</f>
        <v>0</v>
      </c>
      <c r="U54" s="137">
        <f t="shared" ref="U54" si="951">IF(T54*(7-S51)&lt;=0,0,T54*(7-S51))</f>
        <v>0</v>
      </c>
      <c r="V54" s="311">
        <f t="shared" ref="V54" si="952">ROUND(IF(OR(T51-T54*(7-S51)+Y54&lt;0,$B49=$B55,T54&lt;=0,T51=0),0,IF(T51-T54*(7-S51)+Y54&gt;Z54-X54+Y54,Z54-X54+Y54,T51-T54*(7-S51)+Y54)),1)</f>
        <v>0</v>
      </c>
      <c r="W54" s="312"/>
      <c r="X54" s="139">
        <f t="shared" ref="X54" si="953">IF(OR($B49=$B55,S50=0),0,IF($B49=$B43,S49,$F49))</f>
        <v>0</v>
      </c>
      <c r="Y54" s="30">
        <f t="shared" ref="Y54" si="954">IF(OR($B49=$B55,S54=0),0,$G51-$G50)</f>
        <v>0</v>
      </c>
      <c r="Z54" s="134">
        <f t="shared" ref="Z54" si="955">IF(OR($B49=$B55,S54=0),0,S53)</f>
        <v>0</v>
      </c>
      <c r="AA54" s="138">
        <f t="shared" ref="AA54" si="956">IF($B49=$B55,0,T51)</f>
        <v>0</v>
      </c>
      <c r="AB54" s="176">
        <f t="shared" ref="AB54" si="957">IF($B43=$B49,IF(AD49+AD44&gt;0,1,0)+IF(AE49+AE44&gt;0,1,0)+IF(AF49+AF44&gt;0,1,0)+IF(AG49+AG44&gt;0,1,0)+IF(AH49+AH44&gt;0,1,0)+IF(AI49+AI44&gt;0,1,0)+IF(AJ49+AJ44&gt;0,1,0),AB50)</f>
        <v>0</v>
      </c>
      <c r="AC54" s="133">
        <f t="shared" ref="AC54" si="958">IF(OR($B49=$B55,AB54=0,(AC50-AI54+AG54)&lt;=0),0,(AC50-AI54+AG54)/AB54)</f>
        <v>0</v>
      </c>
      <c r="AD54" s="137">
        <f t="shared" ref="AD54" si="959">IF(AC54*(7-AB51)&lt;=0,0,AC54*(7-AB51))</f>
        <v>0</v>
      </c>
      <c r="AE54" s="311">
        <f t="shared" ref="AE54" si="960">ROUND(IF(OR(AC51-AC54*(7-AB51)+AH54&lt;0,$B49=$B55,AC54&lt;=0,AC51=0),0,IF(AC51-AC54*(7-AB51)+AH54&gt;AI54-AG54+AH54,AI54-AG54+AH54,AC51-AC54*(7-AB51)+AH54)),1)</f>
        <v>0</v>
      </c>
      <c r="AF54" s="312"/>
      <c r="AG54" s="139">
        <f t="shared" ref="AG54" si="961">IF(OR($B49=$B55,AB50=0),0,IF($B49=$B43,AB49,$F49))</f>
        <v>0</v>
      </c>
      <c r="AH54" s="30">
        <f t="shared" ref="AH54" si="962">IF(OR($B49=$B55,AB54=0),0,$G51-$G50)</f>
        <v>0</v>
      </c>
      <c r="AI54" s="134">
        <f t="shared" ref="AI54" si="963">IF(OR($B49=$B55,AB54=0),0,AB53)</f>
        <v>0</v>
      </c>
      <c r="AJ54" s="138">
        <f t="shared" ref="AJ54" si="964">IF($B49=$B55,0,AC51)</f>
        <v>0</v>
      </c>
      <c r="AK54" s="176">
        <f t="shared" ref="AK54" si="965">IF($B43=$B49,IF(AM49+AM44&gt;0,1,0)+IF(AN49+AN44&gt;0,1,0)+IF(AO49+AO44&gt;0,1,0)+IF(AP49+AP44&gt;0,1,0)+IF(AQ49+AQ44&gt;0,1,0)+IF(AR49+AR44&gt;0,1,0)+IF(AS49+AS44&gt;0,1,0),AK50)</f>
        <v>0</v>
      </c>
      <c r="AL54" s="133">
        <f t="shared" ref="AL54" si="966">IF(OR($B49=$B55,AK54=0,(AL50-AR54+AP54)&lt;=0),0,(AL50-AR54+AP54)/AK54)</f>
        <v>0</v>
      </c>
      <c r="AM54" s="137">
        <f t="shared" ref="AM54" si="967">IF(AL54*(7-AK51)&lt;=0,0,AL54*(7-AK51))</f>
        <v>0</v>
      </c>
      <c r="AN54" s="311">
        <f t="shared" ref="AN54" si="968">ROUND(IF(OR(AL51-AL54*(7-AK51)+AQ54&lt;0,$B49=$B55,AL54&lt;=0,AL51=0),0,IF(AL51-AL54*(7-AK51)+AQ54&gt;AR54-AP54+AQ54,AR54-AP54+AQ54,AL51-AL54*(7-AK51)+AQ54)),1)</f>
        <v>0</v>
      </c>
      <c r="AO54" s="312"/>
      <c r="AP54" s="139">
        <f t="shared" ref="AP54" si="969">IF(OR($B49=$B55,AK50=0),0,IF($B49=$B43,AK49,$F49))</f>
        <v>0</v>
      </c>
      <c r="AQ54" s="30">
        <f t="shared" ref="AQ54" si="970">IF(OR($B49=$B55,AK54=0),0,$G51-$G50)</f>
        <v>0</v>
      </c>
      <c r="AR54" s="134">
        <f t="shared" ref="AR54" si="971">IF(OR($B49=$B55,AK54=0),0,AK53)</f>
        <v>0</v>
      </c>
      <c r="AS54" s="138">
        <f t="shared" ref="AS54" si="972">IF($B49=$B55,0,AL51)</f>
        <v>0</v>
      </c>
      <c r="AT54" s="176">
        <f t="shared" ref="AT54" si="973">IF($B43=$B49,IF(AV49+AV44&gt;0,1,0)+IF(AW49+AW44&gt;0,1,0)+IF(AX49+AX44&gt;0,1,0)+IF(AY49+AY44&gt;0,1,0)+IF(AZ49+AZ44&gt;0,1,0)+IF(BA49+BA44&gt;0,1,0)+IF(BB49+BB44&gt;0,1,0),AT50)</f>
        <v>0</v>
      </c>
      <c r="AU54" s="133">
        <f t="shared" ref="AU54" si="974">IF(OR($B49=$B55,AT54=0,(AU50-BA54+AY54)&lt;=0),0,(AU50-BA54+AY54)/AT54)</f>
        <v>0</v>
      </c>
      <c r="AV54" s="137">
        <f t="shared" ref="AV54" si="975">IF(AU54*(7-AT51)&lt;=0,0,AU54*(7-AT51))</f>
        <v>0</v>
      </c>
      <c r="AW54" s="311">
        <f t="shared" ref="AW54" si="976">ROUND(IF(OR(AU51-AU54*(7-AT51)+AZ54&lt;0,$B49=$B55,AU54&lt;=0,AU51=0),0,IF(AU51-AU54*(7-AT51)+AZ54&gt;BA54-AY54+AZ54,BA54-AY54+AZ54,AU51-AU54*(7-AT51)+AZ54)),1)</f>
        <v>0</v>
      </c>
      <c r="AX54" s="312"/>
      <c r="AY54" s="139">
        <f t="shared" ref="AY54" si="977">IF(OR($B49=$B55,AT50=0),0,IF($B49=$B43,AT49,$F49))</f>
        <v>0</v>
      </c>
      <c r="AZ54" s="30">
        <f t="shared" ref="AZ54" si="978">IF(OR($B49=$B55,AT54=0),0,$G51-$G50)</f>
        <v>0</v>
      </c>
      <c r="BA54" s="134">
        <f t="shared" ref="BA54" si="979">IF(OR($B49=$B55,AT54=0),0,AT53)</f>
        <v>0</v>
      </c>
      <c r="BB54" s="138">
        <f t="shared" ref="BB54" si="980">IF($B49=$B55,0,AU51)</f>
        <v>0</v>
      </c>
      <c r="BC54" s="89">
        <f t="shared" ref="BC54" si="981">SUBTOTAL(9,BC49:BC53)</f>
        <v>0</v>
      </c>
      <c r="BD54" s="109">
        <f t="shared" ref="BD54" si="982">BD49</f>
        <v>0</v>
      </c>
      <c r="BE54" s="110">
        <f t="shared" ref="BE54" si="983">IF(BD53&lt;=BD54,BD53,BD54)</f>
        <v>0</v>
      </c>
      <c r="BF54" s="90" t="str">
        <f t="shared" ref="BF54" si="984">BM54</f>
        <v>godziny ponadwymiarowe wynik po sprawdzeniu czy nie przekracza planu</v>
      </c>
      <c r="BK54" s="101">
        <f t="shared" ref="BK54" si="985">BK49</f>
        <v>-18</v>
      </c>
      <c r="BL54" s="102">
        <f t="shared" ref="BL54" si="986">IF(BK53&lt;=BK49,BK53,BK49)</f>
        <v>-18</v>
      </c>
      <c r="BM54" s="91" t="s">
        <v>75</v>
      </c>
    </row>
    <row r="55" spans="1:66" ht="15.75" x14ac:dyDescent="0.2">
      <c r="A55" s="1" t="str">
        <f t="shared" ref="A55" si="987">IF(B55="","1. Niewypełnione",B55)</f>
        <v>1. Niewypełnione</v>
      </c>
      <c r="B55" s="320"/>
      <c r="C55" s="321"/>
      <c r="D55" s="321"/>
      <c r="E55" s="321"/>
      <c r="F55" s="177">
        <v>18</v>
      </c>
      <c r="G55" s="185">
        <f t="shared" ref="G55" si="988">F55</f>
        <v>18</v>
      </c>
      <c r="H55" s="177"/>
      <c r="I55" s="192">
        <f t="shared" ref="I55:I59" si="989">K55+T55+AC55+AL55+AU55</f>
        <v>0</v>
      </c>
      <c r="J55" s="186">
        <f t="shared" ref="J55" si="990">IF(OR($B55=$B61,J58=0),0,ROUND((K56+P60)/J58,0))</f>
        <v>0</v>
      </c>
      <c r="K55" s="51">
        <f t="shared" ref="K55:K56" si="991">SUM(L55:R55)</f>
        <v>0</v>
      </c>
      <c r="L55" s="52"/>
      <c r="M55" s="52"/>
      <c r="N55" s="52"/>
      <c r="O55" s="52"/>
      <c r="P55" s="53"/>
      <c r="Q55" s="54"/>
      <c r="R55" s="55"/>
      <c r="S55" s="188">
        <f t="shared" ref="S55" si="992">IF(OR($B55=$B61,S58=0),0,ROUND((T56+Y60)/S58,0))</f>
        <v>0</v>
      </c>
      <c r="T55" s="178">
        <f t="shared" ref="T55:T56" si="993">SUM(U55:AA55)</f>
        <v>0</v>
      </c>
      <c r="U55" s="179">
        <f t="shared" ref="U55" si="994">L55</f>
        <v>0</v>
      </c>
      <c r="V55" s="179">
        <f t="shared" ref="V55" si="995">M55</f>
        <v>0</v>
      </c>
      <c r="W55" s="179">
        <f t="shared" ref="W55" si="996">N55</f>
        <v>0</v>
      </c>
      <c r="X55" s="179">
        <f t="shared" ref="X55" si="997">O55</f>
        <v>0</v>
      </c>
      <c r="Y55" s="180">
        <f t="shared" ref="Y55" si="998">P55</f>
        <v>0</v>
      </c>
      <c r="Z55" s="181">
        <f t="shared" ref="Z55" si="999">Q55</f>
        <v>0</v>
      </c>
      <c r="AA55" s="182">
        <f t="shared" ref="AA55" si="1000">R55</f>
        <v>0</v>
      </c>
      <c r="AB55" s="188">
        <f t="shared" ref="AB55" si="1001">IF(OR($B55=$B61,AB58=0),0,ROUND((AC56+AH60)/AB58,0))</f>
        <v>0</v>
      </c>
      <c r="AC55" s="178">
        <f t="shared" ref="AC55:AC56" si="1002">SUM(AD55:AJ55)</f>
        <v>0</v>
      </c>
      <c r="AD55" s="179">
        <f t="shared" ref="AD55" si="1003">U55</f>
        <v>0</v>
      </c>
      <c r="AE55" s="179">
        <f t="shared" ref="AE55" si="1004">V55</f>
        <v>0</v>
      </c>
      <c r="AF55" s="179">
        <f t="shared" ref="AF55" si="1005">W55</f>
        <v>0</v>
      </c>
      <c r="AG55" s="179">
        <f t="shared" ref="AG55" si="1006">X55</f>
        <v>0</v>
      </c>
      <c r="AH55" s="180">
        <f t="shared" ref="AH55" si="1007">Y55</f>
        <v>0</v>
      </c>
      <c r="AI55" s="181">
        <f t="shared" ref="AI55" si="1008">Z55</f>
        <v>0</v>
      </c>
      <c r="AJ55" s="182">
        <f t="shared" ref="AJ55" si="1009">AA55</f>
        <v>0</v>
      </c>
      <c r="AK55" s="188">
        <f t="shared" ref="AK55" si="1010">IF(OR($B55=$B61,AK58=0),0,ROUND((AL56+AQ60)/AK58,0))</f>
        <v>0</v>
      </c>
      <c r="AL55" s="178">
        <f t="shared" ref="AL55:AL56" si="1011">SUM(AM55:AS55)</f>
        <v>0</v>
      </c>
      <c r="AM55" s="179">
        <f t="shared" ref="AM55" si="1012">AD55</f>
        <v>0</v>
      </c>
      <c r="AN55" s="179">
        <f t="shared" ref="AN55" si="1013">AE55</f>
        <v>0</v>
      </c>
      <c r="AO55" s="179">
        <f t="shared" ref="AO55" si="1014">AF55</f>
        <v>0</v>
      </c>
      <c r="AP55" s="179">
        <f t="shared" ref="AP55" si="1015">AG55</f>
        <v>0</v>
      </c>
      <c r="AQ55" s="180">
        <f t="shared" ref="AQ55" si="1016">AH55</f>
        <v>0</v>
      </c>
      <c r="AR55" s="181">
        <f t="shared" ref="AR55" si="1017">AI55</f>
        <v>0</v>
      </c>
      <c r="AS55" s="182">
        <f t="shared" ref="AS55" si="1018">AJ55</f>
        <v>0</v>
      </c>
      <c r="AT55" s="188">
        <f t="shared" ref="AT55" si="1019">IF(OR($B55=$B61,AT58=0),0,ROUND((AU56+AZ60)/AT58,0))</f>
        <v>0</v>
      </c>
      <c r="AU55" s="178">
        <f t="shared" ref="AU55:AU56" si="1020">SUM(AV55:BB55)</f>
        <v>0</v>
      </c>
      <c r="AV55" s="179">
        <f t="shared" ref="AV55" si="1021">IF(SUM($AM$9:$AS$9)=SUM($AV$9:$BB$9),AM55,IF(AND(SUM($AV$9:$BB$9)&gt;42,SUM($AV$9:$BB$9)&lt;49),AM55,0))</f>
        <v>0</v>
      </c>
      <c r="AW55" s="179">
        <f t="shared" ref="AW55" si="1022">IF(SUM($AM$9:$AS$9)=SUM($AV$9:$BB$9),AN55,IF(AND(SUM($AV$9:$BB$9)&gt;42,SUM($AV$9:$BB$9)&lt;49),AN55,0))</f>
        <v>0</v>
      </c>
      <c r="AX55" s="179">
        <f t="shared" ref="AX55" si="1023">IF(SUM($AM$9:$AS$9)=SUM($AV$9:$BB$9),AO55,IF(AND(SUM($AV$9:$BB$9)&gt;42,SUM($AV$9:$BB$9)&lt;49),AO55,0))</f>
        <v>0</v>
      </c>
      <c r="AY55" s="179">
        <f t="shared" ref="AY55" si="1024">IF(SUM($AM$9:$AS$9)=SUM($AV$9:$BB$9),AP55,IF(AND(SUM($AV$9:$BB$9)&gt;42,SUM($AV$9:$BB$9)&lt;49),AP55,0))</f>
        <v>0</v>
      </c>
      <c r="AZ55" s="180">
        <f t="shared" ref="AZ55" si="1025">IF(SUM($AM$9:$AS$9)=SUM($AV$9:$BB$9),AQ55,IF(AND(SUM($AV$9:$BB$9)&gt;42,SUM($AV$9:$BB$9)&lt;49),AQ55,0))</f>
        <v>0</v>
      </c>
      <c r="BA55" s="181">
        <f t="shared" ref="BA55" si="1026">IF(SUM($AM$9:$AS$9)=SUM($AV$9:$BB$9),AR55,IF(AND(SUM($AV$9:$BB$9)&gt;42,SUM($AV$9:$BB$9)&lt;49),AR55,0))</f>
        <v>0</v>
      </c>
      <c r="BB55" s="182">
        <f t="shared" ref="BB55" si="1027">IF(SUM($AM$9:$AS$9)=SUM($AV$9:$BB$9),AS55,IF(AND(SUM($AV$9:$BB$9)&gt;42,SUM($AV$9:$BB$9)&lt;49),AS55,0))</f>
        <v>0</v>
      </c>
      <c r="BC55" s="1">
        <f t="shared" ref="BC55" si="1028">IF(L57=0,0,L57-K60)</f>
        <v>0</v>
      </c>
      <c r="BD55" s="103">
        <f t="shared" ref="BD55" si="1029">P60-N60</f>
        <v>0</v>
      </c>
      <c r="BE55" s="104" t="s">
        <v>80</v>
      </c>
      <c r="BK55" s="96">
        <f t="shared" ref="BK55" si="1030">K56-G56</f>
        <v>-18</v>
      </c>
      <c r="BL55" s="97" t="s">
        <v>76</v>
      </c>
    </row>
    <row r="56" spans="1:66" ht="12.75" hidden="1" customHeight="1" x14ac:dyDescent="0.2">
      <c r="B56" s="93"/>
      <c r="C56" s="94"/>
      <c r="D56" s="95"/>
      <c r="E56" s="115"/>
      <c r="F56" s="140" t="b">
        <f t="shared" ref="F56" si="1031">IF($B49=$B55,OR(F50,G55&lt;F55),G55&lt;F55)</f>
        <v>0</v>
      </c>
      <c r="G56" s="189">
        <f t="shared" si="155"/>
        <v>18</v>
      </c>
      <c r="H56" s="120"/>
      <c r="I56" s="165">
        <f t="shared" si="989"/>
        <v>0</v>
      </c>
      <c r="J56" s="194">
        <f t="shared" ref="J56" si="1032">7-COUNTIF(L55:R55,0)-COUNTIF(L55:R55,"")</f>
        <v>0</v>
      </c>
      <c r="K56" s="22">
        <f t="shared" si="991"/>
        <v>0</v>
      </c>
      <c r="L56" s="35">
        <f t="shared" ref="L56:R56" si="1033">IF($B49=$B55,L55+L50,L55)</f>
        <v>0</v>
      </c>
      <c r="M56" s="35">
        <f t="shared" si="1033"/>
        <v>0</v>
      </c>
      <c r="N56" s="35">
        <f t="shared" si="1033"/>
        <v>0</v>
      </c>
      <c r="O56" s="35">
        <f t="shared" si="1033"/>
        <v>0</v>
      </c>
      <c r="P56" s="36">
        <f t="shared" si="1033"/>
        <v>0</v>
      </c>
      <c r="Q56" s="37">
        <f t="shared" si="1033"/>
        <v>0</v>
      </c>
      <c r="R56" s="38">
        <f t="shared" si="1033"/>
        <v>0</v>
      </c>
      <c r="S56" s="194">
        <f t="shared" ref="S56" si="1034">7-COUNTIF(U55:AA55,0)-COUNTIF(U55:AA55,"")</f>
        <v>0</v>
      </c>
      <c r="T56" s="22">
        <f t="shared" si="993"/>
        <v>0</v>
      </c>
      <c r="U56" s="35">
        <f t="shared" ref="U56:AA56" si="1035">IF($B49=$B55,U55+U50,U55)</f>
        <v>0</v>
      </c>
      <c r="V56" s="35">
        <f t="shared" si="1035"/>
        <v>0</v>
      </c>
      <c r="W56" s="35">
        <f t="shared" si="1035"/>
        <v>0</v>
      </c>
      <c r="X56" s="35">
        <f t="shared" si="1035"/>
        <v>0</v>
      </c>
      <c r="Y56" s="36">
        <f t="shared" si="1035"/>
        <v>0</v>
      </c>
      <c r="Z56" s="37">
        <f t="shared" si="1035"/>
        <v>0</v>
      </c>
      <c r="AA56" s="38">
        <f t="shared" si="1035"/>
        <v>0</v>
      </c>
      <c r="AB56" s="194">
        <f t="shared" ref="AB56" si="1036">7-COUNTIF(AD55:AJ55,0)-COUNTIF(AD55:AJ55,"")</f>
        <v>0</v>
      </c>
      <c r="AC56" s="22">
        <f t="shared" si="1002"/>
        <v>0</v>
      </c>
      <c r="AD56" s="35">
        <f t="shared" ref="AD56:AJ56" si="1037">IF($B49=$B55,AD55+AD50,AD55)</f>
        <v>0</v>
      </c>
      <c r="AE56" s="35">
        <f t="shared" si="1037"/>
        <v>0</v>
      </c>
      <c r="AF56" s="35">
        <f t="shared" si="1037"/>
        <v>0</v>
      </c>
      <c r="AG56" s="35">
        <f t="shared" si="1037"/>
        <v>0</v>
      </c>
      <c r="AH56" s="36">
        <f t="shared" si="1037"/>
        <v>0</v>
      </c>
      <c r="AI56" s="37">
        <f t="shared" si="1037"/>
        <v>0</v>
      </c>
      <c r="AJ56" s="38">
        <f t="shared" si="1037"/>
        <v>0</v>
      </c>
      <c r="AK56" s="194">
        <f t="shared" ref="AK56" si="1038">7-COUNTIF(AM55:AS55,0)-COUNTIF(AM55:AS55,"")</f>
        <v>0</v>
      </c>
      <c r="AL56" s="22">
        <f t="shared" si="1011"/>
        <v>0</v>
      </c>
      <c r="AM56" s="35">
        <f t="shared" ref="AM56:AS56" si="1039">IF($B49=$B55,AM55+AM50,AM55)</f>
        <v>0</v>
      </c>
      <c r="AN56" s="35">
        <f t="shared" si="1039"/>
        <v>0</v>
      </c>
      <c r="AO56" s="35">
        <f t="shared" si="1039"/>
        <v>0</v>
      </c>
      <c r="AP56" s="35">
        <f t="shared" si="1039"/>
        <v>0</v>
      </c>
      <c r="AQ56" s="36">
        <f t="shared" si="1039"/>
        <v>0</v>
      </c>
      <c r="AR56" s="37">
        <f t="shared" si="1039"/>
        <v>0</v>
      </c>
      <c r="AS56" s="38">
        <f t="shared" si="1039"/>
        <v>0</v>
      </c>
      <c r="AT56" s="194">
        <f t="shared" ref="AT56" si="1040">7-COUNTIF(AV55:BB55,0)-COUNTIF(AV55:BB55,"")</f>
        <v>0</v>
      </c>
      <c r="AU56" s="22">
        <f t="shared" si="1020"/>
        <v>0</v>
      </c>
      <c r="AV56" s="35">
        <f t="shared" ref="AV56:BB56" si="1041">IF($B49=$B55,AV55+AV50,AV55)</f>
        <v>0</v>
      </c>
      <c r="AW56" s="35">
        <f t="shared" si="1041"/>
        <v>0</v>
      </c>
      <c r="AX56" s="35">
        <f t="shared" si="1041"/>
        <v>0</v>
      </c>
      <c r="AY56" s="35">
        <f t="shared" si="1041"/>
        <v>0</v>
      </c>
      <c r="AZ56" s="36">
        <f t="shared" si="1041"/>
        <v>0</v>
      </c>
      <c r="BA56" s="37">
        <f t="shared" si="1041"/>
        <v>0</v>
      </c>
      <c r="BB56" s="38">
        <f t="shared" si="1041"/>
        <v>0</v>
      </c>
      <c r="BC56" s="1">
        <f t="shared" ref="BC56" si="1042">IF(M57=0,0,M57-K60)</f>
        <v>0</v>
      </c>
      <c r="BD56" s="105">
        <f t="shared" ref="BD56" si="1043">7-J57</f>
        <v>0</v>
      </c>
      <c r="BE56" s="106" t="str">
        <f t="shared" ref="BE56:BE59" si="1044">BL56</f>
        <v>Dni realizacji</v>
      </c>
      <c r="BG56" s="89" t="s">
        <v>78</v>
      </c>
      <c r="BK56" s="98">
        <f t="shared" ref="BK56" si="1045">7-J57</f>
        <v>0</v>
      </c>
      <c r="BL56" s="99" t="s">
        <v>72</v>
      </c>
    </row>
    <row r="57" spans="1:66" ht="15" hidden="1" customHeight="1" x14ac:dyDescent="0.2">
      <c r="B57" s="116"/>
      <c r="C57" s="117"/>
      <c r="D57" s="118"/>
      <c r="E57" s="119"/>
      <c r="F57" s="92"/>
      <c r="G57" s="190">
        <f t="shared" ref="G57" si="1046">IF(AND($B49=$B55,$B49&lt;&gt;"",$B49&lt;&gt;0),F55+G51,F55)</f>
        <v>18</v>
      </c>
      <c r="H57" s="121"/>
      <c r="I57" s="165">
        <f t="shared" si="989"/>
        <v>0</v>
      </c>
      <c r="J57" s="195">
        <f t="shared" ref="J57" si="1047">IF($B55=$B49,COUNTIF(L57:R57,0),COUNTIF(L58:R58,0)+COUNTIF(L58:R58,""))</f>
        <v>7</v>
      </c>
      <c r="K57" s="39">
        <f t="shared" ref="K57:R57" si="1048">IF($B49=$B55,K58+K51,K58)</f>
        <v>0</v>
      </c>
      <c r="L57" s="40">
        <f t="shared" si="1048"/>
        <v>0</v>
      </c>
      <c r="M57" s="40">
        <f t="shared" si="1048"/>
        <v>0</v>
      </c>
      <c r="N57" s="40">
        <f t="shared" si="1048"/>
        <v>0</v>
      </c>
      <c r="O57" s="40">
        <f t="shared" si="1048"/>
        <v>0</v>
      </c>
      <c r="P57" s="41">
        <f t="shared" si="1048"/>
        <v>0</v>
      </c>
      <c r="Q57" s="42">
        <f t="shared" si="1048"/>
        <v>0</v>
      </c>
      <c r="R57" s="43">
        <f t="shared" si="1048"/>
        <v>0</v>
      </c>
      <c r="S57" s="195">
        <f t="shared" ref="S57" si="1049">IF($B55=$B49,COUNTIF(U57:AA57,0),COUNTIF(U58:AA58,0)+COUNTIF(U58:AA58,""))</f>
        <v>7</v>
      </c>
      <c r="T57" s="39">
        <f t="shared" ref="T57:AA57" si="1050">IF($B49=$B55,T58+T51,T58)</f>
        <v>0</v>
      </c>
      <c r="U57" s="40">
        <f t="shared" si="1050"/>
        <v>0</v>
      </c>
      <c r="V57" s="40">
        <f t="shared" si="1050"/>
        <v>0</v>
      </c>
      <c r="W57" s="40">
        <f t="shared" si="1050"/>
        <v>0</v>
      </c>
      <c r="X57" s="40">
        <f t="shared" si="1050"/>
        <v>0</v>
      </c>
      <c r="Y57" s="41">
        <f t="shared" si="1050"/>
        <v>0</v>
      </c>
      <c r="Z57" s="42">
        <f t="shared" si="1050"/>
        <v>0</v>
      </c>
      <c r="AA57" s="43">
        <f t="shared" si="1050"/>
        <v>0</v>
      </c>
      <c r="AB57" s="195">
        <f t="shared" ref="AB57" si="1051">IF($B55=$B49,COUNTIF(AD57:AJ57,0),COUNTIF(AD58:AJ58,0)+COUNTIF(AD58:AJ58,""))</f>
        <v>7</v>
      </c>
      <c r="AC57" s="39">
        <f t="shared" ref="AC57:AJ57" si="1052">IF($B49=$B55,AC58+AC51,AC58)</f>
        <v>0</v>
      </c>
      <c r="AD57" s="40">
        <f t="shared" si="1052"/>
        <v>0</v>
      </c>
      <c r="AE57" s="40">
        <f t="shared" si="1052"/>
        <v>0</v>
      </c>
      <c r="AF57" s="40">
        <f t="shared" si="1052"/>
        <v>0</v>
      </c>
      <c r="AG57" s="40">
        <f t="shared" si="1052"/>
        <v>0</v>
      </c>
      <c r="AH57" s="41">
        <f t="shared" si="1052"/>
        <v>0</v>
      </c>
      <c r="AI57" s="42">
        <f t="shared" si="1052"/>
        <v>0</v>
      </c>
      <c r="AJ57" s="43">
        <f t="shared" si="1052"/>
        <v>0</v>
      </c>
      <c r="AK57" s="195">
        <f t="shared" ref="AK57" si="1053">IF($B55=$B49,COUNTIF(AM57:AS57,0),COUNTIF(AM58:AS58,0)+COUNTIF(AM58:AS58,""))</f>
        <v>7</v>
      </c>
      <c r="AL57" s="39">
        <f t="shared" ref="AL57:AS57" si="1054">IF($B49=$B55,AL58+AL51,AL58)</f>
        <v>0</v>
      </c>
      <c r="AM57" s="40">
        <f t="shared" si="1054"/>
        <v>0</v>
      </c>
      <c r="AN57" s="40">
        <f t="shared" si="1054"/>
        <v>0</v>
      </c>
      <c r="AO57" s="40">
        <f t="shared" si="1054"/>
        <v>0</v>
      </c>
      <c r="AP57" s="40">
        <f t="shared" si="1054"/>
        <v>0</v>
      </c>
      <c r="AQ57" s="41">
        <f t="shared" si="1054"/>
        <v>0</v>
      </c>
      <c r="AR57" s="42">
        <f t="shared" si="1054"/>
        <v>0</v>
      </c>
      <c r="AS57" s="43">
        <f t="shared" si="1054"/>
        <v>0</v>
      </c>
      <c r="AT57" s="195">
        <f t="shared" ref="AT57" si="1055">IF($B55=$B49,COUNTIF(AV57:BB57,0),COUNTIF(AV58:BB58,0)+COUNTIF(AV58:BB58,""))</f>
        <v>7</v>
      </c>
      <c r="AU57" s="39">
        <f t="shared" ref="AU57:BB57" si="1056">IF($B49=$B55,AU58+AU51,AU58)</f>
        <v>0</v>
      </c>
      <c r="AV57" s="40">
        <f t="shared" si="1056"/>
        <v>0</v>
      </c>
      <c r="AW57" s="40">
        <f t="shared" si="1056"/>
        <v>0</v>
      </c>
      <c r="AX57" s="40">
        <f t="shared" si="1056"/>
        <v>0</v>
      </c>
      <c r="AY57" s="40">
        <f t="shared" si="1056"/>
        <v>0</v>
      </c>
      <c r="AZ57" s="41">
        <f t="shared" si="1056"/>
        <v>0</v>
      </c>
      <c r="BA57" s="42">
        <f t="shared" si="1056"/>
        <v>0</v>
      </c>
      <c r="BB57" s="43">
        <f t="shared" si="1056"/>
        <v>0</v>
      </c>
      <c r="BC57" s="1">
        <f t="shared" ref="BC57" si="1057">IF(N57=0,0,N57-K60)</f>
        <v>0</v>
      </c>
      <c r="BD57" s="112">
        <f t="shared" ref="BD57" si="1058">BD56*K60</f>
        <v>0</v>
      </c>
      <c r="BE57" s="106" t="str">
        <f t="shared" si="1044"/>
        <v>Realizacja planu</v>
      </c>
      <c r="BG57" s="114">
        <f t="shared" ref="BG57" si="1059">J55</f>
        <v>0</v>
      </c>
      <c r="BH57" s="89" t="s">
        <v>73</v>
      </c>
      <c r="BK57" s="111">
        <f t="shared" ref="BK57" si="1060">BK56*K60</f>
        <v>0</v>
      </c>
      <c r="BL57" s="99" t="s">
        <v>71</v>
      </c>
      <c r="BN57" s="89" t="s">
        <v>79</v>
      </c>
    </row>
    <row r="58" spans="1:66" ht="15.75" customHeight="1" x14ac:dyDescent="0.2">
      <c r="A58" s="1" t="str">
        <f t="shared" ref="A58" si="1061">A55</f>
        <v>1. Niewypełnione</v>
      </c>
      <c r="B58" s="313">
        <f t="shared" si="177"/>
        <v>7</v>
      </c>
      <c r="C58" s="314"/>
      <c r="D58" s="314"/>
      <c r="E58" s="314"/>
      <c r="F58" s="31"/>
      <c r="G58" s="183"/>
      <c r="H58" s="122">
        <f t="shared" ref="H58" si="1062">5-COUNTIF(AU55,0)-COUNTIF(AL55,0)-COUNTIF(AC55,0)-COUNTIF(T55,0)-COUNTIF(K55,0)</f>
        <v>0</v>
      </c>
      <c r="I58" s="165">
        <f t="shared" si="989"/>
        <v>0</v>
      </c>
      <c r="J58" s="187">
        <f t="shared" ref="J58" si="1063">IF($B55=$B49,J52+IF($F55&lt;&gt;$G55,(K55+$G57-$G56)/$F55,K55/$F55),IF($F55&lt;&gt;G55,(K55+$G57-$G56)/$F55,K55/$F55))</f>
        <v>0</v>
      </c>
      <c r="K58" s="7">
        <f t="shared" ref="K58:K59" si="1064">SUM(L58:R58)</f>
        <v>0</v>
      </c>
      <c r="L58" s="26">
        <f t="shared" ref="L58:R58" si="1065">L55</f>
        <v>0</v>
      </c>
      <c r="M58" s="26">
        <f t="shared" si="1065"/>
        <v>0</v>
      </c>
      <c r="N58" s="26">
        <f t="shared" si="1065"/>
        <v>0</v>
      </c>
      <c r="O58" s="26">
        <f t="shared" si="1065"/>
        <v>0</v>
      </c>
      <c r="P58" s="26">
        <f t="shared" si="1065"/>
        <v>0</v>
      </c>
      <c r="Q58" s="29">
        <f t="shared" si="1065"/>
        <v>0</v>
      </c>
      <c r="R58" s="23">
        <f t="shared" si="1065"/>
        <v>0</v>
      </c>
      <c r="S58" s="187">
        <f t="shared" ref="S58" si="1066">IF($B55=$B49,S52+IF($F55&lt;&gt;$G55,(T55+$G57-$G56)/$F55,T55/$F55),IF($F55&lt;&gt;P55,(T55+$G57-$G56)/$F55,T55/$F55))</f>
        <v>0</v>
      </c>
      <c r="T58" s="7">
        <f t="shared" ref="T58:T59" si="1067">SUM(U58:AA58)</f>
        <v>0</v>
      </c>
      <c r="U58" s="26">
        <f t="shared" ref="U58:AA58" si="1068">U55</f>
        <v>0</v>
      </c>
      <c r="V58" s="26">
        <f t="shared" si="1068"/>
        <v>0</v>
      </c>
      <c r="W58" s="26">
        <f t="shared" si="1068"/>
        <v>0</v>
      </c>
      <c r="X58" s="26">
        <f t="shared" si="1068"/>
        <v>0</v>
      </c>
      <c r="Y58" s="113">
        <f t="shared" si="1068"/>
        <v>0</v>
      </c>
      <c r="Z58" s="29">
        <f t="shared" si="1068"/>
        <v>0</v>
      </c>
      <c r="AA58" s="23">
        <f t="shared" si="1068"/>
        <v>0</v>
      </c>
      <c r="AB58" s="187">
        <f t="shared" ref="AB58" si="1069">IF($B55=$B49,AB52+IF($F55&lt;&gt;$G55,(AC55+$G57-$G56)/$F55,AC55/$F55),IF($F55&lt;&gt;Y55,(AC55+$G57-$G56)/$F55,AC55/$F55))</f>
        <v>0</v>
      </c>
      <c r="AC58" s="7">
        <f t="shared" ref="AC58:AC59" si="1070">SUM(AD58:AJ58)</f>
        <v>0</v>
      </c>
      <c r="AD58" s="26">
        <f t="shared" ref="AD58:AJ58" si="1071">AD55</f>
        <v>0</v>
      </c>
      <c r="AE58" s="26">
        <f t="shared" si="1071"/>
        <v>0</v>
      </c>
      <c r="AF58" s="26">
        <f t="shared" si="1071"/>
        <v>0</v>
      </c>
      <c r="AG58" s="26">
        <f t="shared" si="1071"/>
        <v>0</v>
      </c>
      <c r="AH58" s="113">
        <f t="shared" si="1071"/>
        <v>0</v>
      </c>
      <c r="AI58" s="29">
        <f t="shared" si="1071"/>
        <v>0</v>
      </c>
      <c r="AJ58" s="23">
        <f t="shared" si="1071"/>
        <v>0</v>
      </c>
      <c r="AK58" s="187">
        <f t="shared" ref="AK58" si="1072">IF($B55=$B49,AK52+IF($F55&lt;&gt;$G55,(AL55+$G57-$G56)/$F55,AL55/$F55),IF($F55&lt;&gt;AH55,(AL55+$G57-$G56)/$F55,AL55/$F55))</f>
        <v>0</v>
      </c>
      <c r="AL58" s="7">
        <f t="shared" ref="AL58:AL59" si="1073">SUM(AM58:AS58)</f>
        <v>0</v>
      </c>
      <c r="AM58" s="26">
        <f t="shared" ref="AM58:AS58" si="1074">AM55</f>
        <v>0</v>
      </c>
      <c r="AN58" s="26">
        <f t="shared" si="1074"/>
        <v>0</v>
      </c>
      <c r="AO58" s="26">
        <f t="shared" si="1074"/>
        <v>0</v>
      </c>
      <c r="AP58" s="26">
        <f t="shared" si="1074"/>
        <v>0</v>
      </c>
      <c r="AQ58" s="113">
        <f t="shared" si="1074"/>
        <v>0</v>
      </c>
      <c r="AR58" s="29">
        <f t="shared" si="1074"/>
        <v>0</v>
      </c>
      <c r="AS58" s="23">
        <f t="shared" si="1074"/>
        <v>0</v>
      </c>
      <c r="AT58" s="187">
        <f t="shared" ref="AT58" si="1075">IF($B55=$B49,AT52+IF($F55&lt;&gt;$G55,(AU55+$G57-$G56)/$F55,AU55/$F55),IF($F55&lt;&gt;AQ55,(AU55+$G57-$G56)/$F55,AU55/$F55))</f>
        <v>0</v>
      </c>
      <c r="AU58" s="7">
        <f t="shared" ref="AU58:AU59" si="1076">SUM(AV58:BB58)</f>
        <v>0</v>
      </c>
      <c r="AV58" s="6">
        <f t="shared" si="193"/>
        <v>0</v>
      </c>
      <c r="AW58" s="6">
        <f t="shared" ref="AW58:BB58" si="1077">IF(SUM($AM$9:$AS$9)=SUM($AV$9:$BB$9),AW55,IF(AND(SUM($AV$9:$BB$9)&gt;42,SUM($AV$9:$BB$9)&lt;49),AW55,0))</f>
        <v>0</v>
      </c>
      <c r="AX58" s="6">
        <f t="shared" si="1077"/>
        <v>0</v>
      </c>
      <c r="AY58" s="6">
        <f t="shared" si="1077"/>
        <v>0</v>
      </c>
      <c r="AZ58" s="26">
        <f t="shared" si="1077"/>
        <v>0</v>
      </c>
      <c r="BA58" s="29">
        <f t="shared" si="1077"/>
        <v>0</v>
      </c>
      <c r="BB58" s="23">
        <f t="shared" si="1077"/>
        <v>0</v>
      </c>
      <c r="BC58" s="1">
        <f t="shared" ref="BC58" si="1078">IF(O57=0,0,O57-K60)</f>
        <v>0</v>
      </c>
      <c r="BD58" s="105">
        <f t="shared" ref="BD58" si="1079">K57</f>
        <v>0</v>
      </c>
      <c r="BE58" s="106" t="str">
        <f t="shared" si="1044"/>
        <v>Godziny zrealizowane</v>
      </c>
      <c r="BK58" s="100">
        <f t="shared" ref="BK58" si="1080">K57</f>
        <v>0</v>
      </c>
      <c r="BL58" s="99" t="s">
        <v>77</v>
      </c>
    </row>
    <row r="59" spans="1:66" ht="15.75" customHeight="1" x14ac:dyDescent="0.2">
      <c r="A59" s="1" t="str">
        <f t="shared" ref="A59:A60" si="1081">A58</f>
        <v>1. Niewypełnione</v>
      </c>
      <c r="B59" s="313"/>
      <c r="C59" s="314"/>
      <c r="D59" s="314"/>
      <c r="E59" s="314"/>
      <c r="F59" s="31"/>
      <c r="G59" s="183"/>
      <c r="H59" s="123">
        <f t="shared" ref="H59" si="1082">IF($B55=$B49,H53+F59,$F59)</f>
        <v>0</v>
      </c>
      <c r="I59" s="165">
        <f t="shared" si="989"/>
        <v>0</v>
      </c>
      <c r="J59" s="141">
        <f t="shared" ref="J59" si="1083">IF($H58=0,0,IF($B49=$B55,IF($H60&gt;0,$H60+J53,K55+J53),IF($H60&gt;0,$H60,K55)))</f>
        <v>0</v>
      </c>
      <c r="K59" s="7">
        <f t="shared" si="1064"/>
        <v>0</v>
      </c>
      <c r="L59" s="6"/>
      <c r="M59" s="6"/>
      <c r="N59" s="6"/>
      <c r="O59" s="6"/>
      <c r="P59" s="26"/>
      <c r="Q59" s="29"/>
      <c r="R59" s="23"/>
      <c r="S59" s="141">
        <f t="shared" ref="S59" si="1084">IF($H58=0,0,IF($B49=$B55,IF($H60&gt;0,$H60+S53,T55+S53),IF($H60&gt;0,$H60,T55)))</f>
        <v>0</v>
      </c>
      <c r="T59" s="7">
        <f t="shared" si="1067"/>
        <v>0</v>
      </c>
      <c r="U59" s="6"/>
      <c r="V59" s="6"/>
      <c r="W59" s="6"/>
      <c r="X59" s="6"/>
      <c r="Y59" s="26"/>
      <c r="Z59" s="29"/>
      <c r="AA59" s="23"/>
      <c r="AB59" s="141">
        <f t="shared" ref="AB59" si="1085">IF($H58=0,0,IF($B49=$B55,IF($H60&gt;0,$H60+AB53,AC55+AB53),IF($H60&gt;0,$H60,AC55)))</f>
        <v>0</v>
      </c>
      <c r="AC59" s="7">
        <f t="shared" si="1070"/>
        <v>0</v>
      </c>
      <c r="AD59" s="6"/>
      <c r="AE59" s="6"/>
      <c r="AF59" s="6"/>
      <c r="AG59" s="6"/>
      <c r="AH59" s="26"/>
      <c r="AI59" s="29"/>
      <c r="AJ59" s="23"/>
      <c r="AK59" s="141">
        <f t="shared" ref="AK59" si="1086">IF($H58=0,0,IF($B49=$B55,IF($H60&gt;0,$H60+AK53,AL55+AK53),IF($H60&gt;0,$H60,AL55)))</f>
        <v>0</v>
      </c>
      <c r="AL59" s="7">
        <f t="shared" si="1073"/>
        <v>0</v>
      </c>
      <c r="AM59" s="6"/>
      <c r="AN59" s="6"/>
      <c r="AO59" s="6"/>
      <c r="AP59" s="6"/>
      <c r="AQ59" s="26"/>
      <c r="AR59" s="29"/>
      <c r="AS59" s="23"/>
      <c r="AT59" s="141">
        <f t="shared" ref="AT59" si="1087">IF($H58=0,0,IF($B49=$B55,IF($H60&gt;0,$H60+AT53,AU55+AT53),IF($H60&gt;0,$H60,AU55)))</f>
        <v>0</v>
      </c>
      <c r="AU59" s="7">
        <f t="shared" si="1076"/>
        <v>0</v>
      </c>
      <c r="AV59" s="6"/>
      <c r="AW59" s="6"/>
      <c r="AX59" s="6"/>
      <c r="AY59" s="6"/>
      <c r="AZ59" s="26"/>
      <c r="BA59" s="29"/>
      <c r="BB59" s="23"/>
      <c r="BC59" s="1">
        <f t="shared" ref="BC59" si="1088">IF(P57=0,0,P57-K60)</f>
        <v>0</v>
      </c>
      <c r="BD59" s="107">
        <f t="shared" ref="BD59" si="1089">BD58-BD57</f>
        <v>0</v>
      </c>
      <c r="BE59" s="108" t="str">
        <f t="shared" si="1044"/>
        <v>godziny ponadwymiarowe = Plan -to  co powinien uczyć</v>
      </c>
      <c r="BK59" s="100">
        <f t="shared" ref="BK59" si="1090">BK58-BK57</f>
        <v>0</v>
      </c>
      <c r="BL59" s="99" t="s">
        <v>74</v>
      </c>
    </row>
    <row r="60" spans="1:66" ht="18.75" customHeight="1" thickBot="1" x14ac:dyDescent="0.25">
      <c r="A60" s="1" t="str">
        <f t="shared" si="1081"/>
        <v>1. Niewypełnione</v>
      </c>
      <c r="B60" s="323" t="str">
        <f>IF(B55="",Wydruk!$AE$6,IF(J56=0,Wydruk!$AE$7,IF(AND(G56&lt;G57,B55&lt;&gt;$B61),Wydruk!$AE$13,IF(AND($B55=$B49,$B55&lt;&gt;$B61),IF(OR(OR(J60&lt;4,J60&gt;5),OR(S60&lt;4,S60&gt;5),OR(AB60&lt;4,AB60&gt;5),OR(AK60&lt;4,AK60&gt;5),OR(AND(AT60&lt;4,AT60&gt;0),AT60&gt;5)),Wydruk!$AE$8,Wydruk!$AE$9),IF($B55=$B61,IF($F59&lt;&gt;0,Wydruk!$AE$12,Wydruk!$AE$10),IF(OR(OR(J56&lt;4,J56&gt;5),OR(S56&lt;4,S56&gt;5),OR(AB56&lt;4,AB56&gt;5),OR(AK56&lt;4,AK56&gt;5),OR(AND(AT56&lt;4,AT56&gt;0),AT56&gt;5)),Wydruk!$AE$8,Wydruk!$AE$11))))))</f>
        <v>Rozpocznij wypełniając nazwisko i imię, sprawdź pensum, l. tygodni, godz. w roku</v>
      </c>
      <c r="C60" s="324"/>
      <c r="D60" s="324"/>
      <c r="E60" s="324"/>
      <c r="F60" s="173"/>
      <c r="G60" s="184"/>
      <c r="H60" s="191">
        <f t="shared" si="201"/>
        <v>0</v>
      </c>
      <c r="I60" s="193"/>
      <c r="J60" s="176">
        <f t="shared" ref="J60" si="1091">IF($B49=$B55,IF(L55+L50&gt;0,1,0)+IF(M55+M50&gt;0,1,0)+IF(N55+N50&gt;0,1,0)+IF(O55+O50&gt;0,1,0)+IF(P55+P50&gt;0,1,0)+IF(Q55+Q50&gt;0,1,0)+IF(R55+R50&gt;0,1,0),J56)</f>
        <v>0</v>
      </c>
      <c r="K60" s="133">
        <f t="shared" ref="K60" si="1092">IF(OR($B55=$B61,J60=0,(K56-Q60+O60)&lt;=0),0,(K56-Q60+O60)/J60)</f>
        <v>0</v>
      </c>
      <c r="L60" s="137">
        <f t="shared" ref="L60" si="1093">IF(K60*(7-J57)&lt;=0,0,K60*(7-J57))</f>
        <v>0</v>
      </c>
      <c r="M60" s="311">
        <f t="shared" ref="M60" si="1094">ROUND(IF(OR(K57-K60*(7-J57)+P60&lt;0,$B55=$B61,K60&lt;=0,K57=0),0,IF(K57-K60*(7-J57)+P60&gt;Q60-O60+P60,Q60-O60+P60,K57-K60*(7-J57)+P60)),1)</f>
        <v>0</v>
      </c>
      <c r="N60" s="312"/>
      <c r="O60" s="139">
        <f t="shared" ref="O60" si="1095">IF(OR($B55=$B61,J56=0),0,IF($B55=$B49,J55,$F55))</f>
        <v>0</v>
      </c>
      <c r="P60" s="30">
        <f t="shared" ref="P60" si="1096">IF(OR($B55=$B61,J60=0),0,$G57-$G56)</f>
        <v>0</v>
      </c>
      <c r="Q60" s="134">
        <f t="shared" ref="Q60" si="1097">IF(OR($B55=$B61,J60=0),0,J59)</f>
        <v>0</v>
      </c>
      <c r="R60" s="138">
        <f t="shared" ref="R60" si="1098">IF($B55=$B61,0,K57)</f>
        <v>0</v>
      </c>
      <c r="S60" s="176">
        <f t="shared" ref="S60" si="1099">IF($B49=$B55,IF(U55+U50&gt;0,1,0)+IF(V55+V50&gt;0,1,0)+IF(W55+W50&gt;0,1,0)+IF(X55+X50&gt;0,1,0)+IF(Y55+Y50&gt;0,1,0)+IF(Z55+Z50&gt;0,1,0)+IF(AA55+AA50&gt;0,1,0),S56)</f>
        <v>0</v>
      </c>
      <c r="T60" s="133">
        <f t="shared" ref="T60" si="1100">IF(OR($B55=$B61,S60=0,(T56-Z60+X60)&lt;=0),0,(T56-Z60+X60)/S60)</f>
        <v>0</v>
      </c>
      <c r="U60" s="137">
        <f t="shared" ref="U60" si="1101">IF(T60*(7-S57)&lt;=0,0,T60*(7-S57))</f>
        <v>0</v>
      </c>
      <c r="V60" s="311">
        <f t="shared" ref="V60" si="1102">ROUND(IF(OR(T57-T60*(7-S57)+Y60&lt;0,$B55=$B61,T60&lt;=0,T57=0),0,IF(T57-T60*(7-S57)+Y60&gt;Z60-X60+Y60,Z60-X60+Y60,T57-T60*(7-S57)+Y60)),1)</f>
        <v>0</v>
      </c>
      <c r="W60" s="312"/>
      <c r="X60" s="139">
        <f t="shared" ref="X60" si="1103">IF(OR($B55=$B61,S56=0),0,IF($B55=$B49,S55,$F55))</f>
        <v>0</v>
      </c>
      <c r="Y60" s="30">
        <f t="shared" ref="Y60" si="1104">IF(OR($B55=$B61,S60=0),0,$G57-$G56)</f>
        <v>0</v>
      </c>
      <c r="Z60" s="134">
        <f t="shared" ref="Z60" si="1105">IF(OR($B55=$B61,S60=0),0,S59)</f>
        <v>0</v>
      </c>
      <c r="AA60" s="138">
        <f t="shared" ref="AA60" si="1106">IF($B55=$B61,0,T57)</f>
        <v>0</v>
      </c>
      <c r="AB60" s="176">
        <f t="shared" ref="AB60" si="1107">IF($B49=$B55,IF(AD55+AD50&gt;0,1,0)+IF(AE55+AE50&gt;0,1,0)+IF(AF55+AF50&gt;0,1,0)+IF(AG55+AG50&gt;0,1,0)+IF(AH55+AH50&gt;0,1,0)+IF(AI55+AI50&gt;0,1,0)+IF(AJ55+AJ50&gt;0,1,0),AB56)</f>
        <v>0</v>
      </c>
      <c r="AC60" s="133">
        <f t="shared" ref="AC60" si="1108">IF(OR($B55=$B61,AB60=0,(AC56-AI60+AG60)&lt;=0),0,(AC56-AI60+AG60)/AB60)</f>
        <v>0</v>
      </c>
      <c r="AD60" s="137">
        <f t="shared" ref="AD60" si="1109">IF(AC60*(7-AB57)&lt;=0,0,AC60*(7-AB57))</f>
        <v>0</v>
      </c>
      <c r="AE60" s="311">
        <f t="shared" ref="AE60" si="1110">ROUND(IF(OR(AC57-AC60*(7-AB57)+AH60&lt;0,$B55=$B61,AC60&lt;=0,AC57=0),0,IF(AC57-AC60*(7-AB57)+AH60&gt;AI60-AG60+AH60,AI60-AG60+AH60,AC57-AC60*(7-AB57)+AH60)),1)</f>
        <v>0</v>
      </c>
      <c r="AF60" s="312"/>
      <c r="AG60" s="139">
        <f t="shared" ref="AG60" si="1111">IF(OR($B55=$B61,AB56=0),0,IF($B55=$B49,AB55,$F55))</f>
        <v>0</v>
      </c>
      <c r="AH60" s="30">
        <f t="shared" ref="AH60" si="1112">IF(OR($B55=$B61,AB60=0),0,$G57-$G56)</f>
        <v>0</v>
      </c>
      <c r="AI60" s="134">
        <f t="shared" ref="AI60" si="1113">IF(OR($B55=$B61,AB60=0),0,AB59)</f>
        <v>0</v>
      </c>
      <c r="AJ60" s="138">
        <f t="shared" ref="AJ60" si="1114">IF($B55=$B61,0,AC57)</f>
        <v>0</v>
      </c>
      <c r="AK60" s="176">
        <f t="shared" ref="AK60" si="1115">IF($B49=$B55,IF(AM55+AM50&gt;0,1,0)+IF(AN55+AN50&gt;0,1,0)+IF(AO55+AO50&gt;0,1,0)+IF(AP55+AP50&gt;0,1,0)+IF(AQ55+AQ50&gt;0,1,0)+IF(AR55+AR50&gt;0,1,0)+IF(AS55+AS50&gt;0,1,0),AK56)</f>
        <v>0</v>
      </c>
      <c r="AL60" s="133">
        <f t="shared" ref="AL60" si="1116">IF(OR($B55=$B61,AK60=0,(AL56-AR60+AP60)&lt;=0),0,(AL56-AR60+AP60)/AK60)</f>
        <v>0</v>
      </c>
      <c r="AM60" s="137">
        <f t="shared" ref="AM60" si="1117">IF(AL60*(7-AK57)&lt;=0,0,AL60*(7-AK57))</f>
        <v>0</v>
      </c>
      <c r="AN60" s="311">
        <f t="shared" ref="AN60" si="1118">ROUND(IF(OR(AL57-AL60*(7-AK57)+AQ60&lt;0,$B55=$B61,AL60&lt;=0,AL57=0),0,IF(AL57-AL60*(7-AK57)+AQ60&gt;AR60-AP60+AQ60,AR60-AP60+AQ60,AL57-AL60*(7-AK57)+AQ60)),1)</f>
        <v>0</v>
      </c>
      <c r="AO60" s="312"/>
      <c r="AP60" s="139">
        <f t="shared" ref="AP60" si="1119">IF(OR($B55=$B61,AK56=0),0,IF($B55=$B49,AK55,$F55))</f>
        <v>0</v>
      </c>
      <c r="AQ60" s="30">
        <f t="shared" ref="AQ60" si="1120">IF(OR($B55=$B61,AK60=0),0,$G57-$G56)</f>
        <v>0</v>
      </c>
      <c r="AR60" s="134">
        <f t="shared" ref="AR60" si="1121">IF(OR($B55=$B61,AK60=0),0,AK59)</f>
        <v>0</v>
      </c>
      <c r="AS60" s="138">
        <f t="shared" ref="AS60" si="1122">IF($B55=$B61,0,AL57)</f>
        <v>0</v>
      </c>
      <c r="AT60" s="176">
        <f t="shared" ref="AT60" si="1123">IF($B49=$B55,IF(AV55+AV50&gt;0,1,0)+IF(AW55+AW50&gt;0,1,0)+IF(AX55+AX50&gt;0,1,0)+IF(AY55+AY50&gt;0,1,0)+IF(AZ55+AZ50&gt;0,1,0)+IF(BA55+BA50&gt;0,1,0)+IF(BB55+BB50&gt;0,1,0),AT56)</f>
        <v>0</v>
      </c>
      <c r="AU60" s="133">
        <f t="shared" ref="AU60" si="1124">IF(OR($B55=$B61,AT60=0,(AU56-BA60+AY60)&lt;=0),0,(AU56-BA60+AY60)/AT60)</f>
        <v>0</v>
      </c>
      <c r="AV60" s="137">
        <f t="shared" ref="AV60" si="1125">IF(AU60*(7-AT57)&lt;=0,0,AU60*(7-AT57))</f>
        <v>0</v>
      </c>
      <c r="AW60" s="311">
        <f t="shared" ref="AW60" si="1126">ROUND(IF(OR(AU57-AU60*(7-AT57)+AZ60&lt;0,$B55=$B61,AU60&lt;=0,AU57=0),0,IF(AU57-AU60*(7-AT57)+AZ60&gt;BA60-AY60+AZ60,BA60-AY60+AZ60,AU57-AU60*(7-AT57)+AZ60)),1)</f>
        <v>0</v>
      </c>
      <c r="AX60" s="312"/>
      <c r="AY60" s="139">
        <f t="shared" ref="AY60" si="1127">IF(OR($B55=$B61,AT56=0),0,IF($B55=$B49,AT55,$F55))</f>
        <v>0</v>
      </c>
      <c r="AZ60" s="30">
        <f t="shared" ref="AZ60" si="1128">IF(OR($B55=$B61,AT60=0),0,$G57-$G56)</f>
        <v>0</v>
      </c>
      <c r="BA60" s="134">
        <f t="shared" ref="BA60" si="1129">IF(OR($B55=$B61,AT60=0),0,AT59)</f>
        <v>0</v>
      </c>
      <c r="BB60" s="138">
        <f t="shared" ref="BB60" si="1130">IF($B55=$B61,0,AU57)</f>
        <v>0</v>
      </c>
      <c r="BC60" s="89">
        <f t="shared" ref="BC60" si="1131">SUBTOTAL(9,BC55:BC59)</f>
        <v>0</v>
      </c>
      <c r="BD60" s="109">
        <f t="shared" ref="BD60" si="1132">BD55</f>
        <v>0</v>
      </c>
      <c r="BE60" s="110">
        <f t="shared" ref="BE60" si="1133">IF(BD59&lt;=BD60,BD59,BD60)</f>
        <v>0</v>
      </c>
      <c r="BF60" s="90" t="str">
        <f t="shared" ref="BF60" si="1134">BM60</f>
        <v>godziny ponadwymiarowe wynik po sprawdzeniu czy nie przekracza planu</v>
      </c>
      <c r="BK60" s="101">
        <f t="shared" ref="BK60" si="1135">BK55</f>
        <v>-18</v>
      </c>
      <c r="BL60" s="102">
        <f t="shared" ref="BL60" si="1136">IF(BK59&lt;=BK55,BK59,BK55)</f>
        <v>-18</v>
      </c>
      <c r="BM60" s="91" t="s">
        <v>75</v>
      </c>
    </row>
    <row r="61" spans="1:66" ht="15.75" x14ac:dyDescent="0.2">
      <c r="A61" s="1" t="str">
        <f t="shared" ref="A61" si="1137">IF(B61="","1. Niewypełnione",B61)</f>
        <v>1. Niewypełnione</v>
      </c>
      <c r="B61" s="320"/>
      <c r="C61" s="321"/>
      <c r="D61" s="321"/>
      <c r="E61" s="321"/>
      <c r="F61" s="177">
        <v>18</v>
      </c>
      <c r="G61" s="185">
        <f t="shared" ref="G61" si="1138">F61</f>
        <v>18</v>
      </c>
      <c r="H61" s="177"/>
      <c r="I61" s="192">
        <f t="shared" ref="I61:I65" si="1139">K61+T61+AC61+AL61+AU61</f>
        <v>0</v>
      </c>
      <c r="J61" s="186">
        <f t="shared" ref="J61" si="1140">IF(OR($B61=$B67,J64=0),0,ROUND((K62+P66)/J64,0))</f>
        <v>0</v>
      </c>
      <c r="K61" s="51">
        <f t="shared" ref="K61:K62" si="1141">SUM(L61:R61)</f>
        <v>0</v>
      </c>
      <c r="L61" s="52"/>
      <c r="M61" s="52"/>
      <c r="N61" s="52"/>
      <c r="O61" s="52"/>
      <c r="P61" s="53"/>
      <c r="Q61" s="54"/>
      <c r="R61" s="55"/>
      <c r="S61" s="188">
        <f t="shared" ref="S61" si="1142">IF(OR($B61=$B67,S64=0),0,ROUND((T62+Y66)/S64,0))</f>
        <v>0</v>
      </c>
      <c r="T61" s="178">
        <f t="shared" ref="T61:T62" si="1143">SUM(U61:AA61)</f>
        <v>0</v>
      </c>
      <c r="U61" s="179">
        <f t="shared" ref="U61" si="1144">L61</f>
        <v>0</v>
      </c>
      <c r="V61" s="179">
        <f t="shared" ref="V61" si="1145">M61</f>
        <v>0</v>
      </c>
      <c r="W61" s="179">
        <f t="shared" ref="W61" si="1146">N61</f>
        <v>0</v>
      </c>
      <c r="X61" s="179">
        <f t="shared" ref="X61" si="1147">O61</f>
        <v>0</v>
      </c>
      <c r="Y61" s="180">
        <f t="shared" ref="Y61" si="1148">P61</f>
        <v>0</v>
      </c>
      <c r="Z61" s="181">
        <f t="shared" ref="Z61" si="1149">Q61</f>
        <v>0</v>
      </c>
      <c r="AA61" s="182">
        <f t="shared" ref="AA61" si="1150">R61</f>
        <v>0</v>
      </c>
      <c r="AB61" s="188">
        <f t="shared" ref="AB61" si="1151">IF(OR($B61=$B67,AB64=0),0,ROUND((AC62+AH66)/AB64,0))</f>
        <v>0</v>
      </c>
      <c r="AC61" s="178">
        <f t="shared" ref="AC61:AC62" si="1152">SUM(AD61:AJ61)</f>
        <v>0</v>
      </c>
      <c r="AD61" s="179">
        <f t="shared" ref="AD61" si="1153">U61</f>
        <v>0</v>
      </c>
      <c r="AE61" s="179">
        <f t="shared" ref="AE61" si="1154">V61</f>
        <v>0</v>
      </c>
      <c r="AF61" s="179">
        <f t="shared" ref="AF61" si="1155">W61</f>
        <v>0</v>
      </c>
      <c r="AG61" s="179">
        <f t="shared" ref="AG61" si="1156">X61</f>
        <v>0</v>
      </c>
      <c r="AH61" s="180">
        <f t="shared" ref="AH61" si="1157">Y61</f>
        <v>0</v>
      </c>
      <c r="AI61" s="181">
        <f t="shared" ref="AI61" si="1158">Z61</f>
        <v>0</v>
      </c>
      <c r="AJ61" s="182">
        <f t="shared" ref="AJ61" si="1159">AA61</f>
        <v>0</v>
      </c>
      <c r="AK61" s="188">
        <f t="shared" ref="AK61" si="1160">IF(OR($B61=$B67,AK64=0),0,ROUND((AL62+AQ66)/AK64,0))</f>
        <v>0</v>
      </c>
      <c r="AL61" s="178">
        <f t="shared" ref="AL61:AL62" si="1161">SUM(AM61:AS61)</f>
        <v>0</v>
      </c>
      <c r="AM61" s="179">
        <f t="shared" ref="AM61" si="1162">AD61</f>
        <v>0</v>
      </c>
      <c r="AN61" s="179">
        <f t="shared" ref="AN61" si="1163">AE61</f>
        <v>0</v>
      </c>
      <c r="AO61" s="179">
        <f t="shared" ref="AO61" si="1164">AF61</f>
        <v>0</v>
      </c>
      <c r="AP61" s="179">
        <f t="shared" ref="AP61" si="1165">AG61</f>
        <v>0</v>
      </c>
      <c r="AQ61" s="180">
        <f t="shared" ref="AQ61" si="1166">AH61</f>
        <v>0</v>
      </c>
      <c r="AR61" s="181">
        <f t="shared" ref="AR61" si="1167">AI61</f>
        <v>0</v>
      </c>
      <c r="AS61" s="182">
        <f t="shared" ref="AS61" si="1168">AJ61</f>
        <v>0</v>
      </c>
      <c r="AT61" s="188">
        <f t="shared" ref="AT61" si="1169">IF(OR($B61=$B67,AT64=0),0,ROUND((AU62+AZ66)/AT64,0))</f>
        <v>0</v>
      </c>
      <c r="AU61" s="178">
        <f t="shared" ref="AU61:AU62" si="1170">SUM(AV61:BB61)</f>
        <v>0</v>
      </c>
      <c r="AV61" s="179">
        <f t="shared" ref="AV61" si="1171">IF(SUM($AM$9:$AS$9)=SUM($AV$9:$BB$9),AM61,IF(AND(SUM($AV$9:$BB$9)&gt;42,SUM($AV$9:$BB$9)&lt;49),AM61,0))</f>
        <v>0</v>
      </c>
      <c r="AW61" s="179">
        <f t="shared" ref="AW61" si="1172">IF(SUM($AM$9:$AS$9)=SUM($AV$9:$BB$9),AN61,IF(AND(SUM($AV$9:$BB$9)&gt;42,SUM($AV$9:$BB$9)&lt;49),AN61,0))</f>
        <v>0</v>
      </c>
      <c r="AX61" s="179">
        <f t="shared" ref="AX61" si="1173">IF(SUM($AM$9:$AS$9)=SUM($AV$9:$BB$9),AO61,IF(AND(SUM($AV$9:$BB$9)&gt;42,SUM($AV$9:$BB$9)&lt;49),AO61,0))</f>
        <v>0</v>
      </c>
      <c r="AY61" s="179">
        <f t="shared" ref="AY61" si="1174">IF(SUM($AM$9:$AS$9)=SUM($AV$9:$BB$9),AP61,IF(AND(SUM($AV$9:$BB$9)&gt;42,SUM($AV$9:$BB$9)&lt;49),AP61,0))</f>
        <v>0</v>
      </c>
      <c r="AZ61" s="180">
        <f t="shared" ref="AZ61" si="1175">IF(SUM($AM$9:$AS$9)=SUM($AV$9:$BB$9),AQ61,IF(AND(SUM($AV$9:$BB$9)&gt;42,SUM($AV$9:$BB$9)&lt;49),AQ61,0))</f>
        <v>0</v>
      </c>
      <c r="BA61" s="181">
        <f t="shared" ref="BA61" si="1176">IF(SUM($AM$9:$AS$9)=SUM($AV$9:$BB$9),AR61,IF(AND(SUM($AV$9:$BB$9)&gt;42,SUM($AV$9:$BB$9)&lt;49),AR61,0))</f>
        <v>0</v>
      </c>
      <c r="BB61" s="182">
        <f t="shared" ref="BB61" si="1177">IF(SUM($AM$9:$AS$9)=SUM($AV$9:$BB$9),AS61,IF(AND(SUM($AV$9:$BB$9)&gt;42,SUM($AV$9:$BB$9)&lt;49),AS61,0))</f>
        <v>0</v>
      </c>
      <c r="BC61" s="1">
        <f t="shared" ref="BC61" si="1178">IF(L63=0,0,L63-K66)</f>
        <v>0</v>
      </c>
      <c r="BD61" s="103">
        <f t="shared" ref="BD61" si="1179">P66-N66</f>
        <v>0</v>
      </c>
      <c r="BE61" s="104" t="s">
        <v>80</v>
      </c>
      <c r="BK61" s="96">
        <f t="shared" ref="BK61" si="1180">K62-G62</f>
        <v>-18</v>
      </c>
      <c r="BL61" s="97" t="s">
        <v>76</v>
      </c>
    </row>
    <row r="62" spans="1:66" ht="12.75" hidden="1" customHeight="1" x14ac:dyDescent="0.2">
      <c r="B62" s="93"/>
      <c r="C62" s="94"/>
      <c r="D62" s="95"/>
      <c r="E62" s="115"/>
      <c r="F62" s="140" t="b">
        <f t="shared" ref="F62" si="1181">IF($B55=$B61,OR(F56,G61&lt;F61),G61&lt;F61)</f>
        <v>0</v>
      </c>
      <c r="G62" s="189">
        <f t="shared" si="155"/>
        <v>18</v>
      </c>
      <c r="H62" s="120"/>
      <c r="I62" s="165">
        <f t="shared" si="1139"/>
        <v>0</v>
      </c>
      <c r="J62" s="194">
        <f t="shared" ref="J62" si="1182">7-COUNTIF(L61:R61,0)-COUNTIF(L61:R61,"")</f>
        <v>0</v>
      </c>
      <c r="K62" s="22">
        <f t="shared" si="1141"/>
        <v>0</v>
      </c>
      <c r="L62" s="35">
        <f t="shared" ref="L62:R62" si="1183">IF($B55=$B61,L61+L56,L61)</f>
        <v>0</v>
      </c>
      <c r="M62" s="35">
        <f t="shared" si="1183"/>
        <v>0</v>
      </c>
      <c r="N62" s="35">
        <f t="shared" si="1183"/>
        <v>0</v>
      </c>
      <c r="O62" s="35">
        <f t="shared" si="1183"/>
        <v>0</v>
      </c>
      <c r="P62" s="36">
        <f t="shared" si="1183"/>
        <v>0</v>
      </c>
      <c r="Q62" s="37">
        <f t="shared" si="1183"/>
        <v>0</v>
      </c>
      <c r="R62" s="38">
        <f t="shared" si="1183"/>
        <v>0</v>
      </c>
      <c r="S62" s="194">
        <f t="shared" ref="S62" si="1184">7-COUNTIF(U61:AA61,0)-COUNTIF(U61:AA61,"")</f>
        <v>0</v>
      </c>
      <c r="T62" s="22">
        <f t="shared" si="1143"/>
        <v>0</v>
      </c>
      <c r="U62" s="35">
        <f t="shared" ref="U62:AA62" si="1185">IF($B55=$B61,U61+U56,U61)</f>
        <v>0</v>
      </c>
      <c r="V62" s="35">
        <f t="shared" si="1185"/>
        <v>0</v>
      </c>
      <c r="W62" s="35">
        <f t="shared" si="1185"/>
        <v>0</v>
      </c>
      <c r="X62" s="35">
        <f t="shared" si="1185"/>
        <v>0</v>
      </c>
      <c r="Y62" s="36">
        <f t="shared" si="1185"/>
        <v>0</v>
      </c>
      <c r="Z62" s="37">
        <f t="shared" si="1185"/>
        <v>0</v>
      </c>
      <c r="AA62" s="38">
        <f t="shared" si="1185"/>
        <v>0</v>
      </c>
      <c r="AB62" s="194">
        <f t="shared" ref="AB62" si="1186">7-COUNTIF(AD61:AJ61,0)-COUNTIF(AD61:AJ61,"")</f>
        <v>0</v>
      </c>
      <c r="AC62" s="22">
        <f t="shared" si="1152"/>
        <v>0</v>
      </c>
      <c r="AD62" s="35">
        <f t="shared" ref="AD62:AJ62" si="1187">IF($B55=$B61,AD61+AD56,AD61)</f>
        <v>0</v>
      </c>
      <c r="AE62" s="35">
        <f t="shared" si="1187"/>
        <v>0</v>
      </c>
      <c r="AF62" s="35">
        <f t="shared" si="1187"/>
        <v>0</v>
      </c>
      <c r="AG62" s="35">
        <f t="shared" si="1187"/>
        <v>0</v>
      </c>
      <c r="AH62" s="36">
        <f t="shared" si="1187"/>
        <v>0</v>
      </c>
      <c r="AI62" s="37">
        <f t="shared" si="1187"/>
        <v>0</v>
      </c>
      <c r="AJ62" s="38">
        <f t="shared" si="1187"/>
        <v>0</v>
      </c>
      <c r="AK62" s="194">
        <f t="shared" ref="AK62" si="1188">7-COUNTIF(AM61:AS61,0)-COUNTIF(AM61:AS61,"")</f>
        <v>0</v>
      </c>
      <c r="AL62" s="22">
        <f t="shared" si="1161"/>
        <v>0</v>
      </c>
      <c r="AM62" s="35">
        <f t="shared" ref="AM62:AS62" si="1189">IF($B55=$B61,AM61+AM56,AM61)</f>
        <v>0</v>
      </c>
      <c r="AN62" s="35">
        <f t="shared" si="1189"/>
        <v>0</v>
      </c>
      <c r="AO62" s="35">
        <f t="shared" si="1189"/>
        <v>0</v>
      </c>
      <c r="AP62" s="35">
        <f t="shared" si="1189"/>
        <v>0</v>
      </c>
      <c r="AQ62" s="36">
        <f t="shared" si="1189"/>
        <v>0</v>
      </c>
      <c r="AR62" s="37">
        <f t="shared" si="1189"/>
        <v>0</v>
      </c>
      <c r="AS62" s="38">
        <f t="shared" si="1189"/>
        <v>0</v>
      </c>
      <c r="AT62" s="194">
        <f t="shared" ref="AT62" si="1190">7-COUNTIF(AV61:BB61,0)-COUNTIF(AV61:BB61,"")</f>
        <v>0</v>
      </c>
      <c r="AU62" s="22">
        <f t="shared" si="1170"/>
        <v>0</v>
      </c>
      <c r="AV62" s="35">
        <f t="shared" ref="AV62:BB62" si="1191">IF($B55=$B61,AV61+AV56,AV61)</f>
        <v>0</v>
      </c>
      <c r="AW62" s="35">
        <f t="shared" si="1191"/>
        <v>0</v>
      </c>
      <c r="AX62" s="35">
        <f t="shared" si="1191"/>
        <v>0</v>
      </c>
      <c r="AY62" s="35">
        <f t="shared" si="1191"/>
        <v>0</v>
      </c>
      <c r="AZ62" s="36">
        <f t="shared" si="1191"/>
        <v>0</v>
      </c>
      <c r="BA62" s="37">
        <f t="shared" si="1191"/>
        <v>0</v>
      </c>
      <c r="BB62" s="38">
        <f t="shared" si="1191"/>
        <v>0</v>
      </c>
      <c r="BC62" s="1">
        <f t="shared" ref="BC62" si="1192">IF(M63=0,0,M63-K66)</f>
        <v>0</v>
      </c>
      <c r="BD62" s="105">
        <f t="shared" ref="BD62" si="1193">7-J63</f>
        <v>0</v>
      </c>
      <c r="BE62" s="106" t="str">
        <f t="shared" ref="BE62:BE65" si="1194">BL62</f>
        <v>Dni realizacji</v>
      </c>
      <c r="BG62" s="89" t="s">
        <v>78</v>
      </c>
      <c r="BK62" s="98">
        <f t="shared" ref="BK62" si="1195">7-J63</f>
        <v>0</v>
      </c>
      <c r="BL62" s="99" t="s">
        <v>72</v>
      </c>
    </row>
    <row r="63" spans="1:66" ht="15" hidden="1" customHeight="1" x14ac:dyDescent="0.2">
      <c r="B63" s="116"/>
      <c r="C63" s="117"/>
      <c r="D63" s="118"/>
      <c r="E63" s="119"/>
      <c r="F63" s="92"/>
      <c r="G63" s="190">
        <f t="shared" ref="G63" si="1196">IF(AND($B55=$B61,$B55&lt;&gt;"",$B55&lt;&gt;0),F61+G57,F61)</f>
        <v>18</v>
      </c>
      <c r="H63" s="121"/>
      <c r="I63" s="165">
        <f t="shared" si="1139"/>
        <v>0</v>
      </c>
      <c r="J63" s="195">
        <f t="shared" ref="J63" si="1197">IF($B61=$B55,COUNTIF(L63:R63,0),COUNTIF(L64:R64,0)+COUNTIF(L64:R64,""))</f>
        <v>7</v>
      </c>
      <c r="K63" s="39">
        <f t="shared" ref="K63:R63" si="1198">IF($B55=$B61,K64+K57,K64)</f>
        <v>0</v>
      </c>
      <c r="L63" s="40">
        <f t="shared" si="1198"/>
        <v>0</v>
      </c>
      <c r="M63" s="40">
        <f t="shared" si="1198"/>
        <v>0</v>
      </c>
      <c r="N63" s="40">
        <f t="shared" si="1198"/>
        <v>0</v>
      </c>
      <c r="O63" s="40">
        <f t="shared" si="1198"/>
        <v>0</v>
      </c>
      <c r="P63" s="41">
        <f t="shared" si="1198"/>
        <v>0</v>
      </c>
      <c r="Q63" s="42">
        <f t="shared" si="1198"/>
        <v>0</v>
      </c>
      <c r="R63" s="43">
        <f t="shared" si="1198"/>
        <v>0</v>
      </c>
      <c r="S63" s="195">
        <f t="shared" ref="S63" si="1199">IF($B61=$B55,COUNTIF(U63:AA63,0),COUNTIF(U64:AA64,0)+COUNTIF(U64:AA64,""))</f>
        <v>7</v>
      </c>
      <c r="T63" s="39">
        <f t="shared" ref="T63:AA63" si="1200">IF($B55=$B61,T64+T57,T64)</f>
        <v>0</v>
      </c>
      <c r="U63" s="40">
        <f t="shared" si="1200"/>
        <v>0</v>
      </c>
      <c r="V63" s="40">
        <f t="shared" si="1200"/>
        <v>0</v>
      </c>
      <c r="W63" s="40">
        <f t="shared" si="1200"/>
        <v>0</v>
      </c>
      <c r="X63" s="40">
        <f t="shared" si="1200"/>
        <v>0</v>
      </c>
      <c r="Y63" s="41">
        <f t="shared" si="1200"/>
        <v>0</v>
      </c>
      <c r="Z63" s="42">
        <f t="shared" si="1200"/>
        <v>0</v>
      </c>
      <c r="AA63" s="43">
        <f t="shared" si="1200"/>
        <v>0</v>
      </c>
      <c r="AB63" s="195">
        <f t="shared" ref="AB63" si="1201">IF($B61=$B55,COUNTIF(AD63:AJ63,0),COUNTIF(AD64:AJ64,0)+COUNTIF(AD64:AJ64,""))</f>
        <v>7</v>
      </c>
      <c r="AC63" s="39">
        <f t="shared" ref="AC63:AJ63" si="1202">IF($B55=$B61,AC64+AC57,AC64)</f>
        <v>0</v>
      </c>
      <c r="AD63" s="40">
        <f t="shared" si="1202"/>
        <v>0</v>
      </c>
      <c r="AE63" s="40">
        <f t="shared" si="1202"/>
        <v>0</v>
      </c>
      <c r="AF63" s="40">
        <f t="shared" si="1202"/>
        <v>0</v>
      </c>
      <c r="AG63" s="40">
        <f t="shared" si="1202"/>
        <v>0</v>
      </c>
      <c r="AH63" s="41">
        <f t="shared" si="1202"/>
        <v>0</v>
      </c>
      <c r="AI63" s="42">
        <f t="shared" si="1202"/>
        <v>0</v>
      </c>
      <c r="AJ63" s="43">
        <f t="shared" si="1202"/>
        <v>0</v>
      </c>
      <c r="AK63" s="195">
        <f t="shared" ref="AK63" si="1203">IF($B61=$B55,COUNTIF(AM63:AS63,0),COUNTIF(AM64:AS64,0)+COUNTIF(AM64:AS64,""))</f>
        <v>7</v>
      </c>
      <c r="AL63" s="39">
        <f t="shared" ref="AL63:AS63" si="1204">IF($B55=$B61,AL64+AL57,AL64)</f>
        <v>0</v>
      </c>
      <c r="AM63" s="40">
        <f t="shared" si="1204"/>
        <v>0</v>
      </c>
      <c r="AN63" s="40">
        <f t="shared" si="1204"/>
        <v>0</v>
      </c>
      <c r="AO63" s="40">
        <f t="shared" si="1204"/>
        <v>0</v>
      </c>
      <c r="AP63" s="40">
        <f t="shared" si="1204"/>
        <v>0</v>
      </c>
      <c r="AQ63" s="41">
        <f t="shared" si="1204"/>
        <v>0</v>
      </c>
      <c r="AR63" s="42">
        <f t="shared" si="1204"/>
        <v>0</v>
      </c>
      <c r="AS63" s="43">
        <f t="shared" si="1204"/>
        <v>0</v>
      </c>
      <c r="AT63" s="195">
        <f t="shared" ref="AT63" si="1205">IF($B61=$B55,COUNTIF(AV63:BB63,0),COUNTIF(AV64:BB64,0)+COUNTIF(AV64:BB64,""))</f>
        <v>7</v>
      </c>
      <c r="AU63" s="39">
        <f t="shared" ref="AU63:BB63" si="1206">IF($B55=$B61,AU64+AU57,AU64)</f>
        <v>0</v>
      </c>
      <c r="AV63" s="40">
        <f t="shared" si="1206"/>
        <v>0</v>
      </c>
      <c r="AW63" s="40">
        <f t="shared" si="1206"/>
        <v>0</v>
      </c>
      <c r="AX63" s="40">
        <f t="shared" si="1206"/>
        <v>0</v>
      </c>
      <c r="AY63" s="40">
        <f t="shared" si="1206"/>
        <v>0</v>
      </c>
      <c r="AZ63" s="41">
        <f t="shared" si="1206"/>
        <v>0</v>
      </c>
      <c r="BA63" s="42">
        <f t="shared" si="1206"/>
        <v>0</v>
      </c>
      <c r="BB63" s="43">
        <f t="shared" si="1206"/>
        <v>0</v>
      </c>
      <c r="BC63" s="1">
        <f t="shared" ref="BC63" si="1207">IF(N63=0,0,N63-K66)</f>
        <v>0</v>
      </c>
      <c r="BD63" s="112">
        <f t="shared" ref="BD63" si="1208">BD62*K66</f>
        <v>0</v>
      </c>
      <c r="BE63" s="106" t="str">
        <f t="shared" si="1194"/>
        <v>Realizacja planu</v>
      </c>
      <c r="BG63" s="114">
        <f t="shared" ref="BG63" si="1209">J61</f>
        <v>0</v>
      </c>
      <c r="BH63" s="89" t="s">
        <v>73</v>
      </c>
      <c r="BK63" s="111">
        <f t="shared" ref="BK63" si="1210">BK62*K66</f>
        <v>0</v>
      </c>
      <c r="BL63" s="99" t="s">
        <v>71</v>
      </c>
      <c r="BN63" s="89" t="s">
        <v>79</v>
      </c>
    </row>
    <row r="64" spans="1:66" ht="15.75" customHeight="1" x14ac:dyDescent="0.2">
      <c r="A64" s="1" t="str">
        <f t="shared" ref="A64" si="1211">A61</f>
        <v>1. Niewypełnione</v>
      </c>
      <c r="B64" s="313">
        <f t="shared" si="177"/>
        <v>8</v>
      </c>
      <c r="C64" s="314"/>
      <c r="D64" s="314"/>
      <c r="E64" s="314"/>
      <c r="F64" s="31"/>
      <c r="G64" s="183"/>
      <c r="H64" s="122">
        <f t="shared" ref="H64" si="1212">5-COUNTIF(AU61,0)-COUNTIF(AL61,0)-COUNTIF(AC61,0)-COUNTIF(T61,0)-COUNTIF(K61,0)</f>
        <v>0</v>
      </c>
      <c r="I64" s="165">
        <f t="shared" si="1139"/>
        <v>0</v>
      </c>
      <c r="J64" s="187">
        <f t="shared" ref="J64" si="1213">IF($B61=$B55,J58+IF($F61&lt;&gt;$G61,(K61+$G63-$G62)/$F61,K61/$F61),IF($F61&lt;&gt;G61,(K61+$G63-$G62)/$F61,K61/$F61))</f>
        <v>0</v>
      </c>
      <c r="K64" s="7">
        <f t="shared" ref="K64:K65" si="1214">SUM(L64:R64)</f>
        <v>0</v>
      </c>
      <c r="L64" s="26">
        <f t="shared" ref="L64:R64" si="1215">L61</f>
        <v>0</v>
      </c>
      <c r="M64" s="26">
        <f t="shared" si="1215"/>
        <v>0</v>
      </c>
      <c r="N64" s="26">
        <f t="shared" si="1215"/>
        <v>0</v>
      </c>
      <c r="O64" s="26">
        <f t="shared" si="1215"/>
        <v>0</v>
      </c>
      <c r="P64" s="26">
        <f t="shared" si="1215"/>
        <v>0</v>
      </c>
      <c r="Q64" s="29">
        <f t="shared" si="1215"/>
        <v>0</v>
      </c>
      <c r="R64" s="23">
        <f t="shared" si="1215"/>
        <v>0</v>
      </c>
      <c r="S64" s="187">
        <f t="shared" ref="S64" si="1216">IF($B61=$B55,S58+IF($F61&lt;&gt;$G61,(T61+$G63-$G62)/$F61,T61/$F61),IF($F61&lt;&gt;P61,(T61+$G63-$G62)/$F61,T61/$F61))</f>
        <v>0</v>
      </c>
      <c r="T64" s="7">
        <f t="shared" ref="T64:T65" si="1217">SUM(U64:AA64)</f>
        <v>0</v>
      </c>
      <c r="U64" s="26">
        <f t="shared" ref="U64:AA64" si="1218">U61</f>
        <v>0</v>
      </c>
      <c r="V64" s="26">
        <f t="shared" si="1218"/>
        <v>0</v>
      </c>
      <c r="W64" s="26">
        <f t="shared" si="1218"/>
        <v>0</v>
      </c>
      <c r="X64" s="26">
        <f t="shared" si="1218"/>
        <v>0</v>
      </c>
      <c r="Y64" s="113">
        <f t="shared" si="1218"/>
        <v>0</v>
      </c>
      <c r="Z64" s="29">
        <f t="shared" si="1218"/>
        <v>0</v>
      </c>
      <c r="AA64" s="23">
        <f t="shared" si="1218"/>
        <v>0</v>
      </c>
      <c r="AB64" s="187">
        <f t="shared" ref="AB64" si="1219">IF($B61=$B55,AB58+IF($F61&lt;&gt;$G61,(AC61+$G63-$G62)/$F61,AC61/$F61),IF($F61&lt;&gt;Y61,(AC61+$G63-$G62)/$F61,AC61/$F61))</f>
        <v>0</v>
      </c>
      <c r="AC64" s="7">
        <f t="shared" ref="AC64:AC65" si="1220">SUM(AD64:AJ64)</f>
        <v>0</v>
      </c>
      <c r="AD64" s="26">
        <f t="shared" ref="AD64:AJ64" si="1221">AD61</f>
        <v>0</v>
      </c>
      <c r="AE64" s="26">
        <f t="shared" si="1221"/>
        <v>0</v>
      </c>
      <c r="AF64" s="26">
        <f t="shared" si="1221"/>
        <v>0</v>
      </c>
      <c r="AG64" s="26">
        <f t="shared" si="1221"/>
        <v>0</v>
      </c>
      <c r="AH64" s="113">
        <f t="shared" si="1221"/>
        <v>0</v>
      </c>
      <c r="AI64" s="29">
        <f t="shared" si="1221"/>
        <v>0</v>
      </c>
      <c r="AJ64" s="23">
        <f t="shared" si="1221"/>
        <v>0</v>
      </c>
      <c r="AK64" s="187">
        <f t="shared" ref="AK64" si="1222">IF($B61=$B55,AK58+IF($F61&lt;&gt;$G61,(AL61+$G63-$G62)/$F61,AL61/$F61),IF($F61&lt;&gt;AH61,(AL61+$G63-$G62)/$F61,AL61/$F61))</f>
        <v>0</v>
      </c>
      <c r="AL64" s="7">
        <f t="shared" ref="AL64:AL65" si="1223">SUM(AM64:AS64)</f>
        <v>0</v>
      </c>
      <c r="AM64" s="26">
        <f t="shared" ref="AM64:AS64" si="1224">AM61</f>
        <v>0</v>
      </c>
      <c r="AN64" s="26">
        <f t="shared" si="1224"/>
        <v>0</v>
      </c>
      <c r="AO64" s="26">
        <f t="shared" si="1224"/>
        <v>0</v>
      </c>
      <c r="AP64" s="26">
        <f t="shared" si="1224"/>
        <v>0</v>
      </c>
      <c r="AQ64" s="113">
        <f t="shared" si="1224"/>
        <v>0</v>
      </c>
      <c r="AR64" s="29">
        <f t="shared" si="1224"/>
        <v>0</v>
      </c>
      <c r="AS64" s="23">
        <f t="shared" si="1224"/>
        <v>0</v>
      </c>
      <c r="AT64" s="187">
        <f t="shared" ref="AT64" si="1225">IF($B61=$B55,AT58+IF($F61&lt;&gt;$G61,(AU61+$G63-$G62)/$F61,AU61/$F61),IF($F61&lt;&gt;AQ61,(AU61+$G63-$G62)/$F61,AU61/$F61))</f>
        <v>0</v>
      </c>
      <c r="AU64" s="7">
        <f t="shared" ref="AU64:AU65" si="1226">SUM(AV64:BB64)</f>
        <v>0</v>
      </c>
      <c r="AV64" s="6">
        <f t="shared" si="193"/>
        <v>0</v>
      </c>
      <c r="AW64" s="6">
        <f t="shared" ref="AW64:BB64" si="1227">IF(SUM($AM$9:$AS$9)=SUM($AV$9:$BB$9),AW61,IF(AND(SUM($AV$9:$BB$9)&gt;42,SUM($AV$9:$BB$9)&lt;49),AW61,0))</f>
        <v>0</v>
      </c>
      <c r="AX64" s="6">
        <f t="shared" si="1227"/>
        <v>0</v>
      </c>
      <c r="AY64" s="6">
        <f t="shared" si="1227"/>
        <v>0</v>
      </c>
      <c r="AZ64" s="26">
        <f t="shared" si="1227"/>
        <v>0</v>
      </c>
      <c r="BA64" s="29">
        <f t="shared" si="1227"/>
        <v>0</v>
      </c>
      <c r="BB64" s="23">
        <f t="shared" si="1227"/>
        <v>0</v>
      </c>
      <c r="BC64" s="1">
        <f t="shared" ref="BC64" si="1228">IF(O63=0,0,O63-K66)</f>
        <v>0</v>
      </c>
      <c r="BD64" s="105">
        <f t="shared" ref="BD64" si="1229">K63</f>
        <v>0</v>
      </c>
      <c r="BE64" s="106" t="str">
        <f t="shared" si="1194"/>
        <v>Godziny zrealizowane</v>
      </c>
      <c r="BK64" s="100">
        <f t="shared" ref="BK64" si="1230">K63</f>
        <v>0</v>
      </c>
      <c r="BL64" s="99" t="s">
        <v>77</v>
      </c>
    </row>
    <row r="65" spans="1:66" ht="15.75" customHeight="1" x14ac:dyDescent="0.2">
      <c r="A65" s="1" t="str">
        <f t="shared" ref="A65:A66" si="1231">A64</f>
        <v>1. Niewypełnione</v>
      </c>
      <c r="B65" s="313"/>
      <c r="C65" s="314"/>
      <c r="D65" s="314"/>
      <c r="E65" s="314"/>
      <c r="F65" s="31"/>
      <c r="G65" s="183"/>
      <c r="H65" s="123">
        <f t="shared" ref="H65" si="1232">IF($B61=$B55,H59+F65,$F65)</f>
        <v>0</v>
      </c>
      <c r="I65" s="165">
        <f t="shared" si="1139"/>
        <v>0</v>
      </c>
      <c r="J65" s="141">
        <f t="shared" ref="J65" si="1233">IF($H64=0,0,IF($B55=$B61,IF($H66&gt;0,$H66+J59,K61+J59),IF($H66&gt;0,$H66,K61)))</f>
        <v>0</v>
      </c>
      <c r="K65" s="7">
        <f t="shared" si="1214"/>
        <v>0</v>
      </c>
      <c r="L65" s="6"/>
      <c r="M65" s="6"/>
      <c r="N65" s="6"/>
      <c r="O65" s="6"/>
      <c r="P65" s="26"/>
      <c r="Q65" s="29"/>
      <c r="R65" s="23"/>
      <c r="S65" s="141">
        <f t="shared" ref="S65" si="1234">IF($H64=0,0,IF($B55=$B61,IF($H66&gt;0,$H66+S59,T61+S59),IF($H66&gt;0,$H66,T61)))</f>
        <v>0</v>
      </c>
      <c r="T65" s="7">
        <f t="shared" si="1217"/>
        <v>0</v>
      </c>
      <c r="U65" s="6"/>
      <c r="V65" s="6"/>
      <c r="W65" s="6"/>
      <c r="X65" s="6"/>
      <c r="Y65" s="26"/>
      <c r="Z65" s="29"/>
      <c r="AA65" s="23"/>
      <c r="AB65" s="141">
        <f t="shared" ref="AB65" si="1235">IF($H64=0,0,IF($B55=$B61,IF($H66&gt;0,$H66+AB59,AC61+AB59),IF($H66&gt;0,$H66,AC61)))</f>
        <v>0</v>
      </c>
      <c r="AC65" s="7">
        <f t="shared" si="1220"/>
        <v>0</v>
      </c>
      <c r="AD65" s="6"/>
      <c r="AE65" s="6"/>
      <c r="AF65" s="6"/>
      <c r="AG65" s="6"/>
      <c r="AH65" s="26"/>
      <c r="AI65" s="29"/>
      <c r="AJ65" s="23"/>
      <c r="AK65" s="141">
        <f t="shared" ref="AK65" si="1236">IF($H64=0,0,IF($B55=$B61,IF($H66&gt;0,$H66+AK59,AL61+AK59),IF($H66&gt;0,$H66,AL61)))</f>
        <v>0</v>
      </c>
      <c r="AL65" s="7">
        <f t="shared" si="1223"/>
        <v>0</v>
      </c>
      <c r="AM65" s="6"/>
      <c r="AN65" s="6"/>
      <c r="AO65" s="6"/>
      <c r="AP65" s="6"/>
      <c r="AQ65" s="26"/>
      <c r="AR65" s="29"/>
      <c r="AS65" s="23"/>
      <c r="AT65" s="141">
        <f t="shared" ref="AT65" si="1237">IF($H64=0,0,IF($B55=$B61,IF($H66&gt;0,$H66+AT59,AU61+AT59),IF($H66&gt;0,$H66,AU61)))</f>
        <v>0</v>
      </c>
      <c r="AU65" s="7">
        <f t="shared" si="1226"/>
        <v>0</v>
      </c>
      <c r="AV65" s="6"/>
      <c r="AW65" s="6"/>
      <c r="AX65" s="6"/>
      <c r="AY65" s="6"/>
      <c r="AZ65" s="26"/>
      <c r="BA65" s="29"/>
      <c r="BB65" s="23"/>
      <c r="BC65" s="1">
        <f t="shared" ref="BC65" si="1238">IF(P63=0,0,P63-K66)</f>
        <v>0</v>
      </c>
      <c r="BD65" s="107">
        <f t="shared" ref="BD65" si="1239">BD64-BD63</f>
        <v>0</v>
      </c>
      <c r="BE65" s="108" t="str">
        <f t="shared" si="1194"/>
        <v>godziny ponadwymiarowe = Plan -to  co powinien uczyć</v>
      </c>
      <c r="BK65" s="100">
        <f t="shared" ref="BK65" si="1240">BK64-BK63</f>
        <v>0</v>
      </c>
      <c r="BL65" s="99" t="s">
        <v>74</v>
      </c>
    </row>
    <row r="66" spans="1:66" ht="18.75" customHeight="1" thickBot="1" x14ac:dyDescent="0.25">
      <c r="A66" s="1" t="str">
        <f t="shared" si="1231"/>
        <v>1. Niewypełnione</v>
      </c>
      <c r="B66" s="323" t="str">
        <f>IF(B61="",Wydruk!$AE$6,IF(J62=0,Wydruk!$AE$7,IF(AND(G62&lt;G63,B61&lt;&gt;$B67),Wydruk!$AE$13,IF(AND($B61=$B55,$B61&lt;&gt;$B67),IF(OR(OR(J66&lt;4,J66&gt;5),OR(S66&lt;4,S66&gt;5),OR(AB66&lt;4,AB66&gt;5),OR(AK66&lt;4,AK66&gt;5),OR(AND(AT66&lt;4,AT66&gt;0),AT66&gt;5)),Wydruk!$AE$8,Wydruk!$AE$9),IF($B61=$B67,IF($F65&lt;&gt;0,Wydruk!$AE$12,Wydruk!$AE$10),IF(OR(OR(J62&lt;4,J62&gt;5),OR(S62&lt;4,S62&gt;5),OR(AB62&lt;4,AB62&gt;5),OR(AK62&lt;4,AK62&gt;5),OR(AND(AT62&lt;4,AT62&gt;0),AT62&gt;5)),Wydruk!$AE$8,Wydruk!$AE$11))))))</f>
        <v>Rozpocznij wypełniając nazwisko i imię, sprawdź pensum, l. tygodni, godz. w roku</v>
      </c>
      <c r="C66" s="324"/>
      <c r="D66" s="324"/>
      <c r="E66" s="324"/>
      <c r="F66" s="173"/>
      <c r="G66" s="184"/>
      <c r="H66" s="191">
        <f t="shared" si="201"/>
        <v>0</v>
      </c>
      <c r="I66" s="193"/>
      <c r="J66" s="176">
        <f t="shared" ref="J66" si="1241">IF($B55=$B61,IF(L61+L56&gt;0,1,0)+IF(M61+M56&gt;0,1,0)+IF(N61+N56&gt;0,1,0)+IF(O61+O56&gt;0,1,0)+IF(P61+P56&gt;0,1,0)+IF(Q61+Q56&gt;0,1,0)+IF(R61+R56&gt;0,1,0),J62)</f>
        <v>0</v>
      </c>
      <c r="K66" s="133">
        <f t="shared" ref="K66" si="1242">IF(OR($B61=$B67,J66=0,(K62-Q66+O66)&lt;=0),0,(K62-Q66+O66)/J66)</f>
        <v>0</v>
      </c>
      <c r="L66" s="137">
        <f t="shared" ref="L66" si="1243">IF(K66*(7-J63)&lt;=0,0,K66*(7-J63))</f>
        <v>0</v>
      </c>
      <c r="M66" s="311">
        <f t="shared" ref="M66" si="1244">ROUND(IF(OR(K63-K66*(7-J63)+P66&lt;0,$B61=$B67,K66&lt;=0,K63=0),0,IF(K63-K66*(7-J63)+P66&gt;Q66-O66+P66,Q66-O66+P66,K63-K66*(7-J63)+P66)),1)</f>
        <v>0</v>
      </c>
      <c r="N66" s="312"/>
      <c r="O66" s="139">
        <f t="shared" ref="O66" si="1245">IF(OR($B61=$B67,J62=0),0,IF($B61=$B55,J61,$F61))</f>
        <v>0</v>
      </c>
      <c r="P66" s="30">
        <f t="shared" ref="P66" si="1246">IF(OR($B61=$B67,J66=0),0,$G63-$G62)</f>
        <v>0</v>
      </c>
      <c r="Q66" s="134">
        <f t="shared" ref="Q66" si="1247">IF(OR($B61=$B67,J66=0),0,J65)</f>
        <v>0</v>
      </c>
      <c r="R66" s="138">
        <f t="shared" ref="R66" si="1248">IF($B61=$B67,0,K63)</f>
        <v>0</v>
      </c>
      <c r="S66" s="176">
        <f t="shared" ref="S66" si="1249">IF($B55=$B61,IF(U61+U56&gt;0,1,0)+IF(V61+V56&gt;0,1,0)+IF(W61+W56&gt;0,1,0)+IF(X61+X56&gt;0,1,0)+IF(Y61+Y56&gt;0,1,0)+IF(Z61+Z56&gt;0,1,0)+IF(AA61+AA56&gt;0,1,0),S62)</f>
        <v>0</v>
      </c>
      <c r="T66" s="133">
        <f t="shared" ref="T66" si="1250">IF(OR($B61=$B67,S66=0,(T62-Z66+X66)&lt;=0),0,(T62-Z66+X66)/S66)</f>
        <v>0</v>
      </c>
      <c r="U66" s="137">
        <f t="shared" ref="U66" si="1251">IF(T66*(7-S63)&lt;=0,0,T66*(7-S63))</f>
        <v>0</v>
      </c>
      <c r="V66" s="311">
        <f t="shared" ref="V66" si="1252">ROUND(IF(OR(T63-T66*(7-S63)+Y66&lt;0,$B61=$B67,T66&lt;=0,T63=0),0,IF(T63-T66*(7-S63)+Y66&gt;Z66-X66+Y66,Z66-X66+Y66,T63-T66*(7-S63)+Y66)),1)</f>
        <v>0</v>
      </c>
      <c r="W66" s="312"/>
      <c r="X66" s="139">
        <f t="shared" ref="X66" si="1253">IF(OR($B61=$B67,S62=0),0,IF($B61=$B55,S61,$F61))</f>
        <v>0</v>
      </c>
      <c r="Y66" s="30">
        <f t="shared" ref="Y66" si="1254">IF(OR($B61=$B67,S66=0),0,$G63-$G62)</f>
        <v>0</v>
      </c>
      <c r="Z66" s="134">
        <f t="shared" ref="Z66" si="1255">IF(OR($B61=$B67,S66=0),0,S65)</f>
        <v>0</v>
      </c>
      <c r="AA66" s="138">
        <f t="shared" ref="AA66" si="1256">IF($B61=$B67,0,T63)</f>
        <v>0</v>
      </c>
      <c r="AB66" s="176">
        <f t="shared" ref="AB66" si="1257">IF($B55=$B61,IF(AD61+AD56&gt;0,1,0)+IF(AE61+AE56&gt;0,1,0)+IF(AF61+AF56&gt;0,1,0)+IF(AG61+AG56&gt;0,1,0)+IF(AH61+AH56&gt;0,1,0)+IF(AI61+AI56&gt;0,1,0)+IF(AJ61+AJ56&gt;0,1,0),AB62)</f>
        <v>0</v>
      </c>
      <c r="AC66" s="133">
        <f t="shared" ref="AC66" si="1258">IF(OR($B61=$B67,AB66=0,(AC62-AI66+AG66)&lt;=0),0,(AC62-AI66+AG66)/AB66)</f>
        <v>0</v>
      </c>
      <c r="AD66" s="137">
        <f t="shared" ref="AD66" si="1259">IF(AC66*(7-AB63)&lt;=0,0,AC66*(7-AB63))</f>
        <v>0</v>
      </c>
      <c r="AE66" s="311">
        <f t="shared" ref="AE66" si="1260">ROUND(IF(OR(AC63-AC66*(7-AB63)+AH66&lt;0,$B61=$B67,AC66&lt;=0,AC63=0),0,IF(AC63-AC66*(7-AB63)+AH66&gt;AI66-AG66+AH66,AI66-AG66+AH66,AC63-AC66*(7-AB63)+AH66)),1)</f>
        <v>0</v>
      </c>
      <c r="AF66" s="312"/>
      <c r="AG66" s="139">
        <f t="shared" ref="AG66" si="1261">IF(OR($B61=$B67,AB62=0),0,IF($B61=$B55,AB61,$F61))</f>
        <v>0</v>
      </c>
      <c r="AH66" s="30">
        <f t="shared" ref="AH66" si="1262">IF(OR($B61=$B67,AB66=0),0,$G63-$G62)</f>
        <v>0</v>
      </c>
      <c r="AI66" s="134">
        <f t="shared" ref="AI66" si="1263">IF(OR($B61=$B67,AB66=0),0,AB65)</f>
        <v>0</v>
      </c>
      <c r="AJ66" s="138">
        <f t="shared" ref="AJ66" si="1264">IF($B61=$B67,0,AC63)</f>
        <v>0</v>
      </c>
      <c r="AK66" s="176">
        <f t="shared" ref="AK66" si="1265">IF($B55=$B61,IF(AM61+AM56&gt;0,1,0)+IF(AN61+AN56&gt;0,1,0)+IF(AO61+AO56&gt;0,1,0)+IF(AP61+AP56&gt;0,1,0)+IF(AQ61+AQ56&gt;0,1,0)+IF(AR61+AR56&gt;0,1,0)+IF(AS61+AS56&gt;0,1,0),AK62)</f>
        <v>0</v>
      </c>
      <c r="AL66" s="133">
        <f t="shared" ref="AL66" si="1266">IF(OR($B61=$B67,AK66=0,(AL62-AR66+AP66)&lt;=0),0,(AL62-AR66+AP66)/AK66)</f>
        <v>0</v>
      </c>
      <c r="AM66" s="137">
        <f t="shared" ref="AM66" si="1267">IF(AL66*(7-AK63)&lt;=0,0,AL66*(7-AK63))</f>
        <v>0</v>
      </c>
      <c r="AN66" s="311">
        <f t="shared" ref="AN66" si="1268">ROUND(IF(OR(AL63-AL66*(7-AK63)+AQ66&lt;0,$B61=$B67,AL66&lt;=0,AL63=0),0,IF(AL63-AL66*(7-AK63)+AQ66&gt;AR66-AP66+AQ66,AR66-AP66+AQ66,AL63-AL66*(7-AK63)+AQ66)),1)</f>
        <v>0</v>
      </c>
      <c r="AO66" s="312"/>
      <c r="AP66" s="139">
        <f t="shared" ref="AP66" si="1269">IF(OR($B61=$B67,AK62=0),0,IF($B61=$B55,AK61,$F61))</f>
        <v>0</v>
      </c>
      <c r="AQ66" s="30">
        <f t="shared" ref="AQ66" si="1270">IF(OR($B61=$B67,AK66=0),0,$G63-$G62)</f>
        <v>0</v>
      </c>
      <c r="AR66" s="134">
        <f t="shared" ref="AR66" si="1271">IF(OR($B61=$B67,AK66=0),0,AK65)</f>
        <v>0</v>
      </c>
      <c r="AS66" s="138">
        <f t="shared" ref="AS66" si="1272">IF($B61=$B67,0,AL63)</f>
        <v>0</v>
      </c>
      <c r="AT66" s="176">
        <f t="shared" ref="AT66" si="1273">IF($B55=$B61,IF(AV61+AV56&gt;0,1,0)+IF(AW61+AW56&gt;0,1,0)+IF(AX61+AX56&gt;0,1,0)+IF(AY61+AY56&gt;0,1,0)+IF(AZ61+AZ56&gt;0,1,0)+IF(BA61+BA56&gt;0,1,0)+IF(BB61+BB56&gt;0,1,0),AT62)</f>
        <v>0</v>
      </c>
      <c r="AU66" s="133">
        <f t="shared" ref="AU66" si="1274">IF(OR($B61=$B67,AT66=0,(AU62-BA66+AY66)&lt;=0),0,(AU62-BA66+AY66)/AT66)</f>
        <v>0</v>
      </c>
      <c r="AV66" s="137">
        <f t="shared" ref="AV66" si="1275">IF(AU66*(7-AT63)&lt;=0,0,AU66*(7-AT63))</f>
        <v>0</v>
      </c>
      <c r="AW66" s="311">
        <f t="shared" ref="AW66" si="1276">ROUND(IF(OR(AU63-AU66*(7-AT63)+AZ66&lt;0,$B61=$B67,AU66&lt;=0,AU63=0),0,IF(AU63-AU66*(7-AT63)+AZ66&gt;BA66-AY66+AZ66,BA66-AY66+AZ66,AU63-AU66*(7-AT63)+AZ66)),1)</f>
        <v>0</v>
      </c>
      <c r="AX66" s="312"/>
      <c r="AY66" s="139">
        <f t="shared" ref="AY66" si="1277">IF(OR($B61=$B67,AT62=0),0,IF($B61=$B55,AT61,$F61))</f>
        <v>0</v>
      </c>
      <c r="AZ66" s="30">
        <f t="shared" ref="AZ66" si="1278">IF(OR($B61=$B67,AT66=0),0,$G63-$G62)</f>
        <v>0</v>
      </c>
      <c r="BA66" s="134">
        <f t="shared" ref="BA66" si="1279">IF(OR($B61=$B67,AT66=0),0,AT65)</f>
        <v>0</v>
      </c>
      <c r="BB66" s="138">
        <f t="shared" ref="BB66" si="1280">IF($B61=$B67,0,AU63)</f>
        <v>0</v>
      </c>
      <c r="BC66" s="89">
        <f t="shared" ref="BC66" si="1281">SUBTOTAL(9,BC61:BC65)</f>
        <v>0</v>
      </c>
      <c r="BD66" s="109">
        <f t="shared" ref="BD66" si="1282">BD61</f>
        <v>0</v>
      </c>
      <c r="BE66" s="110">
        <f t="shared" ref="BE66" si="1283">IF(BD65&lt;=BD66,BD65,BD66)</f>
        <v>0</v>
      </c>
      <c r="BF66" s="90" t="str">
        <f t="shared" ref="BF66" si="1284">BM66</f>
        <v>godziny ponadwymiarowe wynik po sprawdzeniu czy nie przekracza planu</v>
      </c>
      <c r="BK66" s="101">
        <f t="shared" ref="BK66" si="1285">BK61</f>
        <v>-18</v>
      </c>
      <c r="BL66" s="102">
        <f t="shared" ref="BL66" si="1286">IF(BK65&lt;=BK61,BK65,BK61)</f>
        <v>-18</v>
      </c>
      <c r="BM66" s="91" t="s">
        <v>75</v>
      </c>
    </row>
    <row r="67" spans="1:66" ht="15.75" x14ac:dyDescent="0.2">
      <c r="A67" s="1" t="str">
        <f t="shared" ref="A67" si="1287">IF(B67="","1. Niewypełnione",B67)</f>
        <v>1. Niewypełnione</v>
      </c>
      <c r="B67" s="320"/>
      <c r="C67" s="321"/>
      <c r="D67" s="321"/>
      <c r="E67" s="321"/>
      <c r="F67" s="177">
        <v>18</v>
      </c>
      <c r="G67" s="185">
        <f t="shared" ref="G67" si="1288">F67</f>
        <v>18</v>
      </c>
      <c r="H67" s="177"/>
      <c r="I67" s="192">
        <f t="shared" ref="I67:I71" si="1289">K67+T67+AC67+AL67+AU67</f>
        <v>0</v>
      </c>
      <c r="J67" s="186">
        <f t="shared" ref="J67" si="1290">IF(OR($B67=$B73,J70=0),0,ROUND((K68+P72)/J70,0))</f>
        <v>0</v>
      </c>
      <c r="K67" s="51">
        <f t="shared" ref="K67:K68" si="1291">SUM(L67:R67)</f>
        <v>0</v>
      </c>
      <c r="L67" s="52"/>
      <c r="M67" s="52"/>
      <c r="N67" s="52"/>
      <c r="O67" s="52"/>
      <c r="P67" s="53"/>
      <c r="Q67" s="54"/>
      <c r="R67" s="55"/>
      <c r="S67" s="188">
        <f t="shared" ref="S67" si="1292">IF(OR($B67=$B73,S70=0),0,ROUND((T68+Y72)/S70,0))</f>
        <v>0</v>
      </c>
      <c r="T67" s="178">
        <f t="shared" ref="T67:T68" si="1293">SUM(U67:AA67)</f>
        <v>0</v>
      </c>
      <c r="U67" s="179">
        <f t="shared" ref="U67" si="1294">L67</f>
        <v>0</v>
      </c>
      <c r="V67" s="179">
        <f t="shared" ref="V67" si="1295">M67</f>
        <v>0</v>
      </c>
      <c r="W67" s="179">
        <f t="shared" ref="W67" si="1296">N67</f>
        <v>0</v>
      </c>
      <c r="X67" s="179">
        <f t="shared" ref="X67" si="1297">O67</f>
        <v>0</v>
      </c>
      <c r="Y67" s="180">
        <f t="shared" ref="Y67" si="1298">P67</f>
        <v>0</v>
      </c>
      <c r="Z67" s="181">
        <f t="shared" ref="Z67" si="1299">Q67</f>
        <v>0</v>
      </c>
      <c r="AA67" s="182">
        <f t="shared" ref="AA67" si="1300">R67</f>
        <v>0</v>
      </c>
      <c r="AB67" s="188">
        <f t="shared" ref="AB67" si="1301">IF(OR($B67=$B73,AB70=0),0,ROUND((AC68+AH72)/AB70,0))</f>
        <v>0</v>
      </c>
      <c r="AC67" s="178">
        <f t="shared" ref="AC67:AC68" si="1302">SUM(AD67:AJ67)</f>
        <v>0</v>
      </c>
      <c r="AD67" s="179">
        <f t="shared" ref="AD67" si="1303">U67</f>
        <v>0</v>
      </c>
      <c r="AE67" s="179">
        <f t="shared" ref="AE67" si="1304">V67</f>
        <v>0</v>
      </c>
      <c r="AF67" s="179">
        <f t="shared" ref="AF67" si="1305">W67</f>
        <v>0</v>
      </c>
      <c r="AG67" s="179">
        <f t="shared" ref="AG67" si="1306">X67</f>
        <v>0</v>
      </c>
      <c r="AH67" s="180">
        <f t="shared" ref="AH67" si="1307">Y67</f>
        <v>0</v>
      </c>
      <c r="AI67" s="181">
        <f t="shared" ref="AI67" si="1308">Z67</f>
        <v>0</v>
      </c>
      <c r="AJ67" s="182">
        <f t="shared" ref="AJ67" si="1309">AA67</f>
        <v>0</v>
      </c>
      <c r="AK67" s="188">
        <f t="shared" ref="AK67" si="1310">IF(OR($B67=$B73,AK70=0),0,ROUND((AL68+AQ72)/AK70,0))</f>
        <v>0</v>
      </c>
      <c r="AL67" s="178">
        <f t="shared" ref="AL67:AL68" si="1311">SUM(AM67:AS67)</f>
        <v>0</v>
      </c>
      <c r="AM67" s="179">
        <f t="shared" ref="AM67" si="1312">AD67</f>
        <v>0</v>
      </c>
      <c r="AN67" s="179">
        <f t="shared" ref="AN67" si="1313">AE67</f>
        <v>0</v>
      </c>
      <c r="AO67" s="179">
        <f t="shared" ref="AO67" si="1314">AF67</f>
        <v>0</v>
      </c>
      <c r="AP67" s="179">
        <f t="shared" ref="AP67" si="1315">AG67</f>
        <v>0</v>
      </c>
      <c r="AQ67" s="180">
        <f t="shared" ref="AQ67" si="1316">AH67</f>
        <v>0</v>
      </c>
      <c r="AR67" s="181">
        <f t="shared" ref="AR67" si="1317">AI67</f>
        <v>0</v>
      </c>
      <c r="AS67" s="182">
        <f t="shared" ref="AS67" si="1318">AJ67</f>
        <v>0</v>
      </c>
      <c r="AT67" s="188">
        <f t="shared" ref="AT67" si="1319">IF(OR($B67=$B73,AT70=0),0,ROUND((AU68+AZ72)/AT70,0))</f>
        <v>0</v>
      </c>
      <c r="AU67" s="178">
        <f t="shared" ref="AU67:AU68" si="1320">SUM(AV67:BB67)</f>
        <v>0</v>
      </c>
      <c r="AV67" s="179">
        <f t="shared" ref="AV67" si="1321">IF(SUM($AM$9:$AS$9)=SUM($AV$9:$BB$9),AM67,IF(AND(SUM($AV$9:$BB$9)&gt;42,SUM($AV$9:$BB$9)&lt;49),AM67,0))</f>
        <v>0</v>
      </c>
      <c r="AW67" s="179">
        <f t="shared" ref="AW67" si="1322">IF(SUM($AM$9:$AS$9)=SUM($AV$9:$BB$9),AN67,IF(AND(SUM($AV$9:$BB$9)&gt;42,SUM($AV$9:$BB$9)&lt;49),AN67,0))</f>
        <v>0</v>
      </c>
      <c r="AX67" s="179">
        <f t="shared" ref="AX67" si="1323">IF(SUM($AM$9:$AS$9)=SUM($AV$9:$BB$9),AO67,IF(AND(SUM($AV$9:$BB$9)&gt;42,SUM($AV$9:$BB$9)&lt;49),AO67,0))</f>
        <v>0</v>
      </c>
      <c r="AY67" s="179">
        <f t="shared" ref="AY67" si="1324">IF(SUM($AM$9:$AS$9)=SUM($AV$9:$BB$9),AP67,IF(AND(SUM($AV$9:$BB$9)&gt;42,SUM($AV$9:$BB$9)&lt;49),AP67,0))</f>
        <v>0</v>
      </c>
      <c r="AZ67" s="180">
        <f t="shared" ref="AZ67" si="1325">IF(SUM($AM$9:$AS$9)=SUM($AV$9:$BB$9),AQ67,IF(AND(SUM($AV$9:$BB$9)&gt;42,SUM($AV$9:$BB$9)&lt;49),AQ67,0))</f>
        <v>0</v>
      </c>
      <c r="BA67" s="181">
        <f t="shared" ref="BA67" si="1326">IF(SUM($AM$9:$AS$9)=SUM($AV$9:$BB$9),AR67,IF(AND(SUM($AV$9:$BB$9)&gt;42,SUM($AV$9:$BB$9)&lt;49),AR67,0))</f>
        <v>0</v>
      </c>
      <c r="BB67" s="182">
        <f t="shared" ref="BB67" si="1327">IF(SUM($AM$9:$AS$9)=SUM($AV$9:$BB$9),AS67,IF(AND(SUM($AV$9:$BB$9)&gt;42,SUM($AV$9:$BB$9)&lt;49),AS67,0))</f>
        <v>0</v>
      </c>
      <c r="BC67" s="1">
        <f t="shared" ref="BC67" si="1328">IF(L69=0,0,L69-K72)</f>
        <v>0</v>
      </c>
      <c r="BD67" s="103">
        <f t="shared" ref="BD67" si="1329">P72-N72</f>
        <v>0</v>
      </c>
      <c r="BE67" s="104" t="s">
        <v>80</v>
      </c>
      <c r="BK67" s="96">
        <f t="shared" ref="BK67" si="1330">K68-G68</f>
        <v>-18</v>
      </c>
      <c r="BL67" s="97" t="s">
        <v>76</v>
      </c>
    </row>
    <row r="68" spans="1:66" ht="12.75" hidden="1" customHeight="1" x14ac:dyDescent="0.2">
      <c r="B68" s="93"/>
      <c r="C68" s="94"/>
      <c r="D68" s="95"/>
      <c r="E68" s="115"/>
      <c r="F68" s="140" t="b">
        <f t="shared" ref="F68" si="1331">IF($B61=$B67,OR(F62,G67&lt;F67),G67&lt;F67)</f>
        <v>0</v>
      </c>
      <c r="G68" s="189">
        <f t="shared" si="155"/>
        <v>18</v>
      </c>
      <c r="H68" s="120"/>
      <c r="I68" s="165">
        <f t="shared" si="1289"/>
        <v>0</v>
      </c>
      <c r="J68" s="194">
        <f t="shared" ref="J68" si="1332">7-COUNTIF(L67:R67,0)-COUNTIF(L67:R67,"")</f>
        <v>0</v>
      </c>
      <c r="K68" s="22">
        <f t="shared" si="1291"/>
        <v>0</v>
      </c>
      <c r="L68" s="35">
        <f t="shared" ref="L68:R68" si="1333">IF($B61=$B67,L67+L62,L67)</f>
        <v>0</v>
      </c>
      <c r="M68" s="35">
        <f t="shared" si="1333"/>
        <v>0</v>
      </c>
      <c r="N68" s="35">
        <f t="shared" si="1333"/>
        <v>0</v>
      </c>
      <c r="O68" s="35">
        <f t="shared" si="1333"/>
        <v>0</v>
      </c>
      <c r="P68" s="36">
        <f t="shared" si="1333"/>
        <v>0</v>
      </c>
      <c r="Q68" s="37">
        <f t="shared" si="1333"/>
        <v>0</v>
      </c>
      <c r="R68" s="38">
        <f t="shared" si="1333"/>
        <v>0</v>
      </c>
      <c r="S68" s="194">
        <f t="shared" ref="S68" si="1334">7-COUNTIF(U67:AA67,0)-COUNTIF(U67:AA67,"")</f>
        <v>0</v>
      </c>
      <c r="T68" s="22">
        <f t="shared" si="1293"/>
        <v>0</v>
      </c>
      <c r="U68" s="35">
        <f t="shared" ref="U68:AA68" si="1335">IF($B61=$B67,U67+U62,U67)</f>
        <v>0</v>
      </c>
      <c r="V68" s="35">
        <f t="shared" si="1335"/>
        <v>0</v>
      </c>
      <c r="W68" s="35">
        <f t="shared" si="1335"/>
        <v>0</v>
      </c>
      <c r="X68" s="35">
        <f t="shared" si="1335"/>
        <v>0</v>
      </c>
      <c r="Y68" s="36">
        <f t="shared" si="1335"/>
        <v>0</v>
      </c>
      <c r="Z68" s="37">
        <f t="shared" si="1335"/>
        <v>0</v>
      </c>
      <c r="AA68" s="38">
        <f t="shared" si="1335"/>
        <v>0</v>
      </c>
      <c r="AB68" s="194">
        <f t="shared" ref="AB68" si="1336">7-COUNTIF(AD67:AJ67,0)-COUNTIF(AD67:AJ67,"")</f>
        <v>0</v>
      </c>
      <c r="AC68" s="22">
        <f t="shared" si="1302"/>
        <v>0</v>
      </c>
      <c r="AD68" s="35">
        <f t="shared" ref="AD68:AJ68" si="1337">IF($B61=$B67,AD67+AD62,AD67)</f>
        <v>0</v>
      </c>
      <c r="AE68" s="35">
        <f t="shared" si="1337"/>
        <v>0</v>
      </c>
      <c r="AF68" s="35">
        <f t="shared" si="1337"/>
        <v>0</v>
      </c>
      <c r="AG68" s="35">
        <f t="shared" si="1337"/>
        <v>0</v>
      </c>
      <c r="AH68" s="36">
        <f t="shared" si="1337"/>
        <v>0</v>
      </c>
      <c r="AI68" s="37">
        <f t="shared" si="1337"/>
        <v>0</v>
      </c>
      <c r="AJ68" s="38">
        <f t="shared" si="1337"/>
        <v>0</v>
      </c>
      <c r="AK68" s="194">
        <f t="shared" ref="AK68" si="1338">7-COUNTIF(AM67:AS67,0)-COUNTIF(AM67:AS67,"")</f>
        <v>0</v>
      </c>
      <c r="AL68" s="22">
        <f t="shared" si="1311"/>
        <v>0</v>
      </c>
      <c r="AM68" s="35">
        <f t="shared" ref="AM68:AS68" si="1339">IF($B61=$B67,AM67+AM62,AM67)</f>
        <v>0</v>
      </c>
      <c r="AN68" s="35">
        <f t="shared" si="1339"/>
        <v>0</v>
      </c>
      <c r="AO68" s="35">
        <f t="shared" si="1339"/>
        <v>0</v>
      </c>
      <c r="AP68" s="35">
        <f t="shared" si="1339"/>
        <v>0</v>
      </c>
      <c r="AQ68" s="36">
        <f t="shared" si="1339"/>
        <v>0</v>
      </c>
      <c r="AR68" s="37">
        <f t="shared" si="1339"/>
        <v>0</v>
      </c>
      <c r="AS68" s="38">
        <f t="shared" si="1339"/>
        <v>0</v>
      </c>
      <c r="AT68" s="194">
        <f t="shared" ref="AT68" si="1340">7-COUNTIF(AV67:BB67,0)-COUNTIF(AV67:BB67,"")</f>
        <v>0</v>
      </c>
      <c r="AU68" s="22">
        <f t="shared" si="1320"/>
        <v>0</v>
      </c>
      <c r="AV68" s="35">
        <f t="shared" ref="AV68:BB68" si="1341">IF($B61=$B67,AV67+AV62,AV67)</f>
        <v>0</v>
      </c>
      <c r="AW68" s="35">
        <f t="shared" si="1341"/>
        <v>0</v>
      </c>
      <c r="AX68" s="35">
        <f t="shared" si="1341"/>
        <v>0</v>
      </c>
      <c r="AY68" s="35">
        <f t="shared" si="1341"/>
        <v>0</v>
      </c>
      <c r="AZ68" s="36">
        <f t="shared" si="1341"/>
        <v>0</v>
      </c>
      <c r="BA68" s="37">
        <f t="shared" si="1341"/>
        <v>0</v>
      </c>
      <c r="BB68" s="38">
        <f t="shared" si="1341"/>
        <v>0</v>
      </c>
      <c r="BC68" s="1">
        <f t="shared" ref="BC68" si="1342">IF(M69=0,0,M69-K72)</f>
        <v>0</v>
      </c>
      <c r="BD68" s="105">
        <f t="shared" ref="BD68" si="1343">7-J69</f>
        <v>0</v>
      </c>
      <c r="BE68" s="106" t="str">
        <f t="shared" ref="BE68:BE71" si="1344">BL68</f>
        <v>Dni realizacji</v>
      </c>
      <c r="BG68" s="89" t="s">
        <v>78</v>
      </c>
      <c r="BK68" s="98">
        <f t="shared" ref="BK68" si="1345">7-J69</f>
        <v>0</v>
      </c>
      <c r="BL68" s="99" t="s">
        <v>72</v>
      </c>
    </row>
    <row r="69" spans="1:66" ht="15" hidden="1" customHeight="1" x14ac:dyDescent="0.2">
      <c r="B69" s="116"/>
      <c r="C69" s="117"/>
      <c r="D69" s="118"/>
      <c r="E69" s="119"/>
      <c r="F69" s="92"/>
      <c r="G69" s="190">
        <f t="shared" ref="G69" si="1346">IF(AND($B61=$B67,$B61&lt;&gt;"",$B61&lt;&gt;0),F67+G63,F67)</f>
        <v>18</v>
      </c>
      <c r="H69" s="121"/>
      <c r="I69" s="165">
        <f t="shared" si="1289"/>
        <v>0</v>
      </c>
      <c r="J69" s="195">
        <f t="shared" ref="J69" si="1347">IF($B67=$B61,COUNTIF(L69:R69,0),COUNTIF(L70:R70,0)+COUNTIF(L70:R70,""))</f>
        <v>7</v>
      </c>
      <c r="K69" s="39">
        <f t="shared" ref="K69:R69" si="1348">IF($B61=$B67,K70+K63,K70)</f>
        <v>0</v>
      </c>
      <c r="L69" s="40">
        <f t="shared" si="1348"/>
        <v>0</v>
      </c>
      <c r="M69" s="40">
        <f t="shared" si="1348"/>
        <v>0</v>
      </c>
      <c r="N69" s="40">
        <f t="shared" si="1348"/>
        <v>0</v>
      </c>
      <c r="O69" s="40">
        <f t="shared" si="1348"/>
        <v>0</v>
      </c>
      <c r="P69" s="41">
        <f t="shared" si="1348"/>
        <v>0</v>
      </c>
      <c r="Q69" s="42">
        <f t="shared" si="1348"/>
        <v>0</v>
      </c>
      <c r="R69" s="43">
        <f t="shared" si="1348"/>
        <v>0</v>
      </c>
      <c r="S69" s="195">
        <f t="shared" ref="S69" si="1349">IF($B67=$B61,COUNTIF(U69:AA69,0),COUNTIF(U70:AA70,0)+COUNTIF(U70:AA70,""))</f>
        <v>7</v>
      </c>
      <c r="T69" s="39">
        <f t="shared" ref="T69:AA69" si="1350">IF($B61=$B67,T70+T63,T70)</f>
        <v>0</v>
      </c>
      <c r="U69" s="40">
        <f t="shared" si="1350"/>
        <v>0</v>
      </c>
      <c r="V69" s="40">
        <f t="shared" si="1350"/>
        <v>0</v>
      </c>
      <c r="W69" s="40">
        <f t="shared" si="1350"/>
        <v>0</v>
      </c>
      <c r="X69" s="40">
        <f t="shared" si="1350"/>
        <v>0</v>
      </c>
      <c r="Y69" s="41">
        <f t="shared" si="1350"/>
        <v>0</v>
      </c>
      <c r="Z69" s="42">
        <f t="shared" si="1350"/>
        <v>0</v>
      </c>
      <c r="AA69" s="43">
        <f t="shared" si="1350"/>
        <v>0</v>
      </c>
      <c r="AB69" s="195">
        <f t="shared" ref="AB69" si="1351">IF($B67=$B61,COUNTIF(AD69:AJ69,0),COUNTIF(AD70:AJ70,0)+COUNTIF(AD70:AJ70,""))</f>
        <v>7</v>
      </c>
      <c r="AC69" s="39">
        <f t="shared" ref="AC69:AJ69" si="1352">IF($B61=$B67,AC70+AC63,AC70)</f>
        <v>0</v>
      </c>
      <c r="AD69" s="40">
        <f t="shared" si="1352"/>
        <v>0</v>
      </c>
      <c r="AE69" s="40">
        <f t="shared" si="1352"/>
        <v>0</v>
      </c>
      <c r="AF69" s="40">
        <f t="shared" si="1352"/>
        <v>0</v>
      </c>
      <c r="AG69" s="40">
        <f t="shared" si="1352"/>
        <v>0</v>
      </c>
      <c r="AH69" s="41">
        <f t="shared" si="1352"/>
        <v>0</v>
      </c>
      <c r="AI69" s="42">
        <f t="shared" si="1352"/>
        <v>0</v>
      </c>
      <c r="AJ69" s="43">
        <f t="shared" si="1352"/>
        <v>0</v>
      </c>
      <c r="AK69" s="195">
        <f t="shared" ref="AK69" si="1353">IF($B67=$B61,COUNTIF(AM69:AS69,0),COUNTIF(AM70:AS70,0)+COUNTIF(AM70:AS70,""))</f>
        <v>7</v>
      </c>
      <c r="AL69" s="39">
        <f t="shared" ref="AL69:AS69" si="1354">IF($B61=$B67,AL70+AL63,AL70)</f>
        <v>0</v>
      </c>
      <c r="AM69" s="40">
        <f t="shared" si="1354"/>
        <v>0</v>
      </c>
      <c r="AN69" s="40">
        <f t="shared" si="1354"/>
        <v>0</v>
      </c>
      <c r="AO69" s="40">
        <f t="shared" si="1354"/>
        <v>0</v>
      </c>
      <c r="AP69" s="40">
        <f t="shared" si="1354"/>
        <v>0</v>
      </c>
      <c r="AQ69" s="41">
        <f t="shared" si="1354"/>
        <v>0</v>
      </c>
      <c r="AR69" s="42">
        <f t="shared" si="1354"/>
        <v>0</v>
      </c>
      <c r="AS69" s="43">
        <f t="shared" si="1354"/>
        <v>0</v>
      </c>
      <c r="AT69" s="195">
        <f t="shared" ref="AT69" si="1355">IF($B67=$B61,COUNTIF(AV69:BB69,0),COUNTIF(AV70:BB70,0)+COUNTIF(AV70:BB70,""))</f>
        <v>7</v>
      </c>
      <c r="AU69" s="39">
        <f t="shared" ref="AU69:BB69" si="1356">IF($B61=$B67,AU70+AU63,AU70)</f>
        <v>0</v>
      </c>
      <c r="AV69" s="40">
        <f t="shared" si="1356"/>
        <v>0</v>
      </c>
      <c r="AW69" s="40">
        <f t="shared" si="1356"/>
        <v>0</v>
      </c>
      <c r="AX69" s="40">
        <f t="shared" si="1356"/>
        <v>0</v>
      </c>
      <c r="AY69" s="40">
        <f t="shared" si="1356"/>
        <v>0</v>
      </c>
      <c r="AZ69" s="41">
        <f t="shared" si="1356"/>
        <v>0</v>
      </c>
      <c r="BA69" s="42">
        <f t="shared" si="1356"/>
        <v>0</v>
      </c>
      <c r="BB69" s="43">
        <f t="shared" si="1356"/>
        <v>0</v>
      </c>
      <c r="BC69" s="1">
        <f t="shared" ref="BC69" si="1357">IF(N69=0,0,N69-K72)</f>
        <v>0</v>
      </c>
      <c r="BD69" s="112">
        <f t="shared" ref="BD69" si="1358">BD68*K72</f>
        <v>0</v>
      </c>
      <c r="BE69" s="106" t="str">
        <f t="shared" si="1344"/>
        <v>Realizacja planu</v>
      </c>
      <c r="BG69" s="114">
        <f t="shared" ref="BG69" si="1359">J67</f>
        <v>0</v>
      </c>
      <c r="BH69" s="89" t="s">
        <v>73</v>
      </c>
      <c r="BK69" s="111">
        <f t="shared" ref="BK69" si="1360">BK68*K72</f>
        <v>0</v>
      </c>
      <c r="BL69" s="99" t="s">
        <v>71</v>
      </c>
      <c r="BN69" s="89" t="s">
        <v>79</v>
      </c>
    </row>
    <row r="70" spans="1:66" ht="15.75" customHeight="1" x14ac:dyDescent="0.2">
      <c r="A70" s="1" t="str">
        <f t="shared" ref="A70" si="1361">A67</f>
        <v>1. Niewypełnione</v>
      </c>
      <c r="B70" s="313">
        <f t="shared" si="177"/>
        <v>9</v>
      </c>
      <c r="C70" s="314"/>
      <c r="D70" s="314"/>
      <c r="E70" s="314"/>
      <c r="F70" s="31"/>
      <c r="G70" s="183"/>
      <c r="H70" s="122">
        <f t="shared" ref="H70" si="1362">5-COUNTIF(AU67,0)-COUNTIF(AL67,0)-COUNTIF(AC67,0)-COUNTIF(T67,0)-COUNTIF(K67,0)</f>
        <v>0</v>
      </c>
      <c r="I70" s="165">
        <f t="shared" si="1289"/>
        <v>0</v>
      </c>
      <c r="J70" s="187">
        <f t="shared" ref="J70" si="1363">IF($B67=$B61,J64+IF($F67&lt;&gt;$G67,(K67+$G69-$G68)/$F67,K67/$F67),IF($F67&lt;&gt;G67,(K67+$G69-$G68)/$F67,K67/$F67))</f>
        <v>0</v>
      </c>
      <c r="K70" s="7">
        <f t="shared" ref="K70:K71" si="1364">SUM(L70:R70)</f>
        <v>0</v>
      </c>
      <c r="L70" s="26">
        <f t="shared" ref="L70:R70" si="1365">L67</f>
        <v>0</v>
      </c>
      <c r="M70" s="26">
        <f t="shared" si="1365"/>
        <v>0</v>
      </c>
      <c r="N70" s="26">
        <f t="shared" si="1365"/>
        <v>0</v>
      </c>
      <c r="O70" s="26">
        <f t="shared" si="1365"/>
        <v>0</v>
      </c>
      <c r="P70" s="26">
        <f t="shared" si="1365"/>
        <v>0</v>
      </c>
      <c r="Q70" s="29">
        <f t="shared" si="1365"/>
        <v>0</v>
      </c>
      <c r="R70" s="23">
        <f t="shared" si="1365"/>
        <v>0</v>
      </c>
      <c r="S70" s="187">
        <f t="shared" ref="S70" si="1366">IF($B67=$B61,S64+IF($F67&lt;&gt;$G67,(T67+$G69-$G68)/$F67,T67/$F67),IF($F67&lt;&gt;P67,(T67+$G69-$G68)/$F67,T67/$F67))</f>
        <v>0</v>
      </c>
      <c r="T70" s="7">
        <f t="shared" ref="T70:T71" si="1367">SUM(U70:AA70)</f>
        <v>0</v>
      </c>
      <c r="U70" s="26">
        <f t="shared" ref="U70:AA70" si="1368">U67</f>
        <v>0</v>
      </c>
      <c r="V70" s="26">
        <f t="shared" si="1368"/>
        <v>0</v>
      </c>
      <c r="W70" s="26">
        <f t="shared" si="1368"/>
        <v>0</v>
      </c>
      <c r="X70" s="26">
        <f t="shared" si="1368"/>
        <v>0</v>
      </c>
      <c r="Y70" s="113">
        <f t="shared" si="1368"/>
        <v>0</v>
      </c>
      <c r="Z70" s="29">
        <f t="shared" si="1368"/>
        <v>0</v>
      </c>
      <c r="AA70" s="23">
        <f t="shared" si="1368"/>
        <v>0</v>
      </c>
      <c r="AB70" s="187">
        <f t="shared" ref="AB70" si="1369">IF($B67=$B61,AB64+IF($F67&lt;&gt;$G67,(AC67+$G69-$G68)/$F67,AC67/$F67),IF($F67&lt;&gt;Y67,(AC67+$G69-$G68)/$F67,AC67/$F67))</f>
        <v>0</v>
      </c>
      <c r="AC70" s="7">
        <f t="shared" ref="AC70:AC71" si="1370">SUM(AD70:AJ70)</f>
        <v>0</v>
      </c>
      <c r="AD70" s="26">
        <f t="shared" ref="AD70:AJ70" si="1371">AD67</f>
        <v>0</v>
      </c>
      <c r="AE70" s="26">
        <f t="shared" si="1371"/>
        <v>0</v>
      </c>
      <c r="AF70" s="26">
        <f t="shared" si="1371"/>
        <v>0</v>
      </c>
      <c r="AG70" s="26">
        <f t="shared" si="1371"/>
        <v>0</v>
      </c>
      <c r="AH70" s="113">
        <f t="shared" si="1371"/>
        <v>0</v>
      </c>
      <c r="AI70" s="29">
        <f t="shared" si="1371"/>
        <v>0</v>
      </c>
      <c r="AJ70" s="23">
        <f t="shared" si="1371"/>
        <v>0</v>
      </c>
      <c r="AK70" s="187">
        <f t="shared" ref="AK70" si="1372">IF($B67=$B61,AK64+IF($F67&lt;&gt;$G67,(AL67+$G69-$G68)/$F67,AL67/$F67),IF($F67&lt;&gt;AH67,(AL67+$G69-$G68)/$F67,AL67/$F67))</f>
        <v>0</v>
      </c>
      <c r="AL70" s="7">
        <f t="shared" ref="AL70:AL71" si="1373">SUM(AM70:AS70)</f>
        <v>0</v>
      </c>
      <c r="AM70" s="26">
        <f t="shared" ref="AM70:AS70" si="1374">AM67</f>
        <v>0</v>
      </c>
      <c r="AN70" s="26">
        <f t="shared" si="1374"/>
        <v>0</v>
      </c>
      <c r="AO70" s="26">
        <f t="shared" si="1374"/>
        <v>0</v>
      </c>
      <c r="AP70" s="26">
        <f t="shared" si="1374"/>
        <v>0</v>
      </c>
      <c r="AQ70" s="113">
        <f t="shared" si="1374"/>
        <v>0</v>
      </c>
      <c r="AR70" s="29">
        <f t="shared" si="1374"/>
        <v>0</v>
      </c>
      <c r="AS70" s="23">
        <f t="shared" si="1374"/>
        <v>0</v>
      </c>
      <c r="AT70" s="187">
        <f t="shared" ref="AT70" si="1375">IF($B67=$B61,AT64+IF($F67&lt;&gt;$G67,(AU67+$G69-$G68)/$F67,AU67/$F67),IF($F67&lt;&gt;AQ67,(AU67+$G69-$G68)/$F67,AU67/$F67))</f>
        <v>0</v>
      </c>
      <c r="AU70" s="7">
        <f t="shared" ref="AU70:AU71" si="1376">SUM(AV70:BB70)</f>
        <v>0</v>
      </c>
      <c r="AV70" s="6">
        <f t="shared" si="193"/>
        <v>0</v>
      </c>
      <c r="AW70" s="6">
        <f t="shared" ref="AW70:BB70" si="1377">IF(SUM($AM$9:$AS$9)=SUM($AV$9:$BB$9),AW67,IF(AND(SUM($AV$9:$BB$9)&gt;42,SUM($AV$9:$BB$9)&lt;49),AW67,0))</f>
        <v>0</v>
      </c>
      <c r="AX70" s="6">
        <f t="shared" si="1377"/>
        <v>0</v>
      </c>
      <c r="AY70" s="6">
        <f t="shared" si="1377"/>
        <v>0</v>
      </c>
      <c r="AZ70" s="26">
        <f t="shared" si="1377"/>
        <v>0</v>
      </c>
      <c r="BA70" s="29">
        <f t="shared" si="1377"/>
        <v>0</v>
      </c>
      <c r="BB70" s="23">
        <f t="shared" si="1377"/>
        <v>0</v>
      </c>
      <c r="BC70" s="1">
        <f t="shared" ref="BC70" si="1378">IF(O69=0,0,O69-K72)</f>
        <v>0</v>
      </c>
      <c r="BD70" s="105">
        <f t="shared" ref="BD70" si="1379">K69</f>
        <v>0</v>
      </c>
      <c r="BE70" s="106" t="str">
        <f t="shared" si="1344"/>
        <v>Godziny zrealizowane</v>
      </c>
      <c r="BK70" s="100">
        <f t="shared" ref="BK70" si="1380">K69</f>
        <v>0</v>
      </c>
      <c r="BL70" s="99" t="s">
        <v>77</v>
      </c>
    </row>
    <row r="71" spans="1:66" ht="15.75" customHeight="1" x14ac:dyDescent="0.2">
      <c r="A71" s="1" t="str">
        <f t="shared" ref="A71:A72" si="1381">A70</f>
        <v>1. Niewypełnione</v>
      </c>
      <c r="B71" s="313"/>
      <c r="C71" s="314"/>
      <c r="D71" s="314"/>
      <c r="E71" s="314"/>
      <c r="F71" s="31"/>
      <c r="G71" s="183"/>
      <c r="H71" s="123">
        <f t="shared" ref="H71" si="1382">IF($B67=$B61,H65+F71,$F71)</f>
        <v>0</v>
      </c>
      <c r="I71" s="165">
        <f t="shared" si="1289"/>
        <v>0</v>
      </c>
      <c r="J71" s="141">
        <f t="shared" ref="J71" si="1383">IF($H70=0,0,IF($B61=$B67,IF($H72&gt;0,$H72+J65,K67+J65),IF($H72&gt;0,$H72,K67)))</f>
        <v>0</v>
      </c>
      <c r="K71" s="7">
        <f t="shared" si="1364"/>
        <v>0</v>
      </c>
      <c r="L71" s="6"/>
      <c r="M71" s="6"/>
      <c r="N71" s="6"/>
      <c r="O71" s="6"/>
      <c r="P71" s="26"/>
      <c r="Q71" s="29"/>
      <c r="R71" s="23"/>
      <c r="S71" s="141">
        <f t="shared" ref="S71" si="1384">IF($H70=0,0,IF($B61=$B67,IF($H72&gt;0,$H72+S65,T67+S65),IF($H72&gt;0,$H72,T67)))</f>
        <v>0</v>
      </c>
      <c r="T71" s="7">
        <f t="shared" si="1367"/>
        <v>0</v>
      </c>
      <c r="U71" s="6"/>
      <c r="V71" s="6"/>
      <c r="W71" s="6"/>
      <c r="X71" s="6"/>
      <c r="Y71" s="26"/>
      <c r="Z71" s="29"/>
      <c r="AA71" s="23"/>
      <c r="AB71" s="141">
        <f t="shared" ref="AB71" si="1385">IF($H70=0,0,IF($B61=$B67,IF($H72&gt;0,$H72+AB65,AC67+AB65),IF($H72&gt;0,$H72,AC67)))</f>
        <v>0</v>
      </c>
      <c r="AC71" s="7">
        <f t="shared" si="1370"/>
        <v>0</v>
      </c>
      <c r="AD71" s="6"/>
      <c r="AE71" s="6"/>
      <c r="AF71" s="6"/>
      <c r="AG71" s="6"/>
      <c r="AH71" s="26"/>
      <c r="AI71" s="29"/>
      <c r="AJ71" s="23"/>
      <c r="AK71" s="141">
        <f t="shared" ref="AK71" si="1386">IF($H70=0,0,IF($B61=$B67,IF($H72&gt;0,$H72+AK65,AL67+AK65),IF($H72&gt;0,$H72,AL67)))</f>
        <v>0</v>
      </c>
      <c r="AL71" s="7">
        <f t="shared" si="1373"/>
        <v>0</v>
      </c>
      <c r="AM71" s="6"/>
      <c r="AN71" s="6"/>
      <c r="AO71" s="6"/>
      <c r="AP71" s="6"/>
      <c r="AQ71" s="26"/>
      <c r="AR71" s="29"/>
      <c r="AS71" s="23"/>
      <c r="AT71" s="141">
        <f t="shared" ref="AT71" si="1387">IF($H70=0,0,IF($B61=$B67,IF($H72&gt;0,$H72+AT65,AU67+AT65),IF($H72&gt;0,$H72,AU67)))</f>
        <v>0</v>
      </c>
      <c r="AU71" s="7">
        <f t="shared" si="1376"/>
        <v>0</v>
      </c>
      <c r="AV71" s="6"/>
      <c r="AW71" s="6"/>
      <c r="AX71" s="6"/>
      <c r="AY71" s="6"/>
      <c r="AZ71" s="26"/>
      <c r="BA71" s="29"/>
      <c r="BB71" s="23"/>
      <c r="BC71" s="1">
        <f t="shared" ref="BC71" si="1388">IF(P69=0,0,P69-K72)</f>
        <v>0</v>
      </c>
      <c r="BD71" s="107">
        <f t="shared" ref="BD71" si="1389">BD70-BD69</f>
        <v>0</v>
      </c>
      <c r="BE71" s="108" t="str">
        <f t="shared" si="1344"/>
        <v>godziny ponadwymiarowe = Plan -to  co powinien uczyć</v>
      </c>
      <c r="BK71" s="100">
        <f t="shared" ref="BK71" si="1390">BK70-BK69</f>
        <v>0</v>
      </c>
      <c r="BL71" s="99" t="s">
        <v>74</v>
      </c>
    </row>
    <row r="72" spans="1:66" ht="18.75" customHeight="1" thickBot="1" x14ac:dyDescent="0.25">
      <c r="A72" s="1" t="str">
        <f t="shared" si="1381"/>
        <v>1. Niewypełnione</v>
      </c>
      <c r="B72" s="323" t="str">
        <f>IF(B67="",Wydruk!$AE$6,IF(J68=0,Wydruk!$AE$7,IF(AND(G68&lt;G69,B67&lt;&gt;$B73),Wydruk!$AE$13,IF(AND($B67=$B61,$B67&lt;&gt;$B73),IF(OR(OR(J72&lt;4,J72&gt;5),OR(S72&lt;4,S72&gt;5),OR(AB72&lt;4,AB72&gt;5),OR(AK72&lt;4,AK72&gt;5),OR(AND(AT72&lt;4,AT72&gt;0),AT72&gt;5)),Wydruk!$AE$8,Wydruk!$AE$9),IF($B67=$B73,IF($F71&lt;&gt;0,Wydruk!$AE$12,Wydruk!$AE$10),IF(OR(OR(J68&lt;4,J68&gt;5),OR(S68&lt;4,S68&gt;5),OR(AB68&lt;4,AB68&gt;5),OR(AK68&lt;4,AK68&gt;5),OR(AND(AT68&lt;4,AT68&gt;0),AT68&gt;5)),Wydruk!$AE$8,Wydruk!$AE$11))))))</f>
        <v>Rozpocznij wypełniając nazwisko i imię, sprawdź pensum, l. tygodni, godz. w roku</v>
      </c>
      <c r="C72" s="324"/>
      <c r="D72" s="324"/>
      <c r="E72" s="324"/>
      <c r="F72" s="173"/>
      <c r="G72" s="184"/>
      <c r="H72" s="191">
        <f t="shared" si="201"/>
        <v>0</v>
      </c>
      <c r="I72" s="193"/>
      <c r="J72" s="176">
        <f t="shared" ref="J72" si="1391">IF($B61=$B67,IF(L67+L62&gt;0,1,0)+IF(M67+M62&gt;0,1,0)+IF(N67+N62&gt;0,1,0)+IF(O67+O62&gt;0,1,0)+IF(P67+P62&gt;0,1,0)+IF(Q67+Q62&gt;0,1,0)+IF(R67+R62&gt;0,1,0),J68)</f>
        <v>0</v>
      </c>
      <c r="K72" s="133">
        <f t="shared" ref="K72" si="1392">IF(OR($B67=$B73,J72=0,(K68-Q72+O72)&lt;=0),0,(K68-Q72+O72)/J72)</f>
        <v>0</v>
      </c>
      <c r="L72" s="137">
        <f t="shared" ref="L72" si="1393">IF(K72*(7-J69)&lt;=0,0,K72*(7-J69))</f>
        <v>0</v>
      </c>
      <c r="M72" s="311">
        <f t="shared" ref="M72" si="1394">ROUND(IF(OR(K69-K72*(7-J69)+P72&lt;0,$B67=$B73,K72&lt;=0,K69=0),0,IF(K69-K72*(7-J69)+P72&gt;Q72-O72+P72,Q72-O72+P72,K69-K72*(7-J69)+P72)),1)</f>
        <v>0</v>
      </c>
      <c r="N72" s="312"/>
      <c r="O72" s="139">
        <f t="shared" ref="O72" si="1395">IF(OR($B67=$B73,J68=0),0,IF($B67=$B61,J67,$F67))</f>
        <v>0</v>
      </c>
      <c r="P72" s="30">
        <f t="shared" ref="P72" si="1396">IF(OR($B67=$B73,J72=0),0,$G69-$G68)</f>
        <v>0</v>
      </c>
      <c r="Q72" s="134">
        <f t="shared" ref="Q72" si="1397">IF(OR($B67=$B73,J72=0),0,J71)</f>
        <v>0</v>
      </c>
      <c r="R72" s="138">
        <f t="shared" ref="R72" si="1398">IF($B67=$B73,0,K69)</f>
        <v>0</v>
      </c>
      <c r="S72" s="176">
        <f t="shared" ref="S72" si="1399">IF($B61=$B67,IF(U67+U62&gt;0,1,0)+IF(V67+V62&gt;0,1,0)+IF(W67+W62&gt;0,1,0)+IF(X67+X62&gt;0,1,0)+IF(Y67+Y62&gt;0,1,0)+IF(Z67+Z62&gt;0,1,0)+IF(AA67+AA62&gt;0,1,0),S68)</f>
        <v>0</v>
      </c>
      <c r="T72" s="133">
        <f t="shared" ref="T72" si="1400">IF(OR($B67=$B73,S72=0,(T68-Z72+X72)&lt;=0),0,(T68-Z72+X72)/S72)</f>
        <v>0</v>
      </c>
      <c r="U72" s="137">
        <f t="shared" ref="U72" si="1401">IF(T72*(7-S69)&lt;=0,0,T72*(7-S69))</f>
        <v>0</v>
      </c>
      <c r="V72" s="311">
        <f t="shared" ref="V72" si="1402">ROUND(IF(OR(T69-T72*(7-S69)+Y72&lt;0,$B67=$B73,T72&lt;=0,T69=0),0,IF(T69-T72*(7-S69)+Y72&gt;Z72-X72+Y72,Z72-X72+Y72,T69-T72*(7-S69)+Y72)),1)</f>
        <v>0</v>
      </c>
      <c r="W72" s="312"/>
      <c r="X72" s="139">
        <f t="shared" ref="X72" si="1403">IF(OR($B67=$B73,S68=0),0,IF($B67=$B61,S67,$F67))</f>
        <v>0</v>
      </c>
      <c r="Y72" s="30">
        <f t="shared" ref="Y72" si="1404">IF(OR($B67=$B73,S72=0),0,$G69-$G68)</f>
        <v>0</v>
      </c>
      <c r="Z72" s="134">
        <f t="shared" ref="Z72" si="1405">IF(OR($B67=$B73,S72=0),0,S71)</f>
        <v>0</v>
      </c>
      <c r="AA72" s="138">
        <f t="shared" ref="AA72" si="1406">IF($B67=$B73,0,T69)</f>
        <v>0</v>
      </c>
      <c r="AB72" s="176">
        <f t="shared" ref="AB72" si="1407">IF($B61=$B67,IF(AD67+AD62&gt;0,1,0)+IF(AE67+AE62&gt;0,1,0)+IF(AF67+AF62&gt;0,1,0)+IF(AG67+AG62&gt;0,1,0)+IF(AH67+AH62&gt;0,1,0)+IF(AI67+AI62&gt;0,1,0)+IF(AJ67+AJ62&gt;0,1,0),AB68)</f>
        <v>0</v>
      </c>
      <c r="AC72" s="133">
        <f t="shared" ref="AC72" si="1408">IF(OR($B67=$B73,AB72=0,(AC68-AI72+AG72)&lt;=0),0,(AC68-AI72+AG72)/AB72)</f>
        <v>0</v>
      </c>
      <c r="AD72" s="137">
        <f t="shared" ref="AD72" si="1409">IF(AC72*(7-AB69)&lt;=0,0,AC72*(7-AB69))</f>
        <v>0</v>
      </c>
      <c r="AE72" s="311">
        <f t="shared" ref="AE72" si="1410">ROUND(IF(OR(AC69-AC72*(7-AB69)+AH72&lt;0,$B67=$B73,AC72&lt;=0,AC69=0),0,IF(AC69-AC72*(7-AB69)+AH72&gt;AI72-AG72+AH72,AI72-AG72+AH72,AC69-AC72*(7-AB69)+AH72)),1)</f>
        <v>0</v>
      </c>
      <c r="AF72" s="312"/>
      <c r="AG72" s="139">
        <f t="shared" ref="AG72" si="1411">IF(OR($B67=$B73,AB68=0),0,IF($B67=$B61,AB67,$F67))</f>
        <v>0</v>
      </c>
      <c r="AH72" s="30">
        <f t="shared" ref="AH72" si="1412">IF(OR($B67=$B73,AB72=0),0,$G69-$G68)</f>
        <v>0</v>
      </c>
      <c r="AI72" s="134">
        <f t="shared" ref="AI72" si="1413">IF(OR($B67=$B73,AB72=0),0,AB71)</f>
        <v>0</v>
      </c>
      <c r="AJ72" s="138">
        <f t="shared" ref="AJ72" si="1414">IF($B67=$B73,0,AC69)</f>
        <v>0</v>
      </c>
      <c r="AK72" s="176">
        <f t="shared" ref="AK72" si="1415">IF($B61=$B67,IF(AM67+AM62&gt;0,1,0)+IF(AN67+AN62&gt;0,1,0)+IF(AO67+AO62&gt;0,1,0)+IF(AP67+AP62&gt;0,1,0)+IF(AQ67+AQ62&gt;0,1,0)+IF(AR67+AR62&gt;0,1,0)+IF(AS67+AS62&gt;0,1,0),AK68)</f>
        <v>0</v>
      </c>
      <c r="AL72" s="133">
        <f t="shared" ref="AL72" si="1416">IF(OR($B67=$B73,AK72=0,(AL68-AR72+AP72)&lt;=0),0,(AL68-AR72+AP72)/AK72)</f>
        <v>0</v>
      </c>
      <c r="AM72" s="137">
        <f t="shared" ref="AM72" si="1417">IF(AL72*(7-AK69)&lt;=0,0,AL72*(7-AK69))</f>
        <v>0</v>
      </c>
      <c r="AN72" s="311">
        <f t="shared" ref="AN72" si="1418">ROUND(IF(OR(AL69-AL72*(7-AK69)+AQ72&lt;0,$B67=$B73,AL72&lt;=0,AL69=0),0,IF(AL69-AL72*(7-AK69)+AQ72&gt;AR72-AP72+AQ72,AR72-AP72+AQ72,AL69-AL72*(7-AK69)+AQ72)),1)</f>
        <v>0</v>
      </c>
      <c r="AO72" s="312"/>
      <c r="AP72" s="139">
        <f t="shared" ref="AP72" si="1419">IF(OR($B67=$B73,AK68=0),0,IF($B67=$B61,AK67,$F67))</f>
        <v>0</v>
      </c>
      <c r="AQ72" s="30">
        <f t="shared" ref="AQ72" si="1420">IF(OR($B67=$B73,AK72=0),0,$G69-$G68)</f>
        <v>0</v>
      </c>
      <c r="AR72" s="134">
        <f t="shared" ref="AR72" si="1421">IF(OR($B67=$B73,AK72=0),0,AK71)</f>
        <v>0</v>
      </c>
      <c r="AS72" s="138">
        <f t="shared" ref="AS72" si="1422">IF($B67=$B73,0,AL69)</f>
        <v>0</v>
      </c>
      <c r="AT72" s="176">
        <f t="shared" ref="AT72" si="1423">IF($B61=$B67,IF(AV67+AV62&gt;0,1,0)+IF(AW67+AW62&gt;0,1,0)+IF(AX67+AX62&gt;0,1,0)+IF(AY67+AY62&gt;0,1,0)+IF(AZ67+AZ62&gt;0,1,0)+IF(BA67+BA62&gt;0,1,0)+IF(BB67+BB62&gt;0,1,0),AT68)</f>
        <v>0</v>
      </c>
      <c r="AU72" s="133">
        <f t="shared" ref="AU72" si="1424">IF(OR($B67=$B73,AT72=0,(AU68-BA72+AY72)&lt;=0),0,(AU68-BA72+AY72)/AT72)</f>
        <v>0</v>
      </c>
      <c r="AV72" s="137">
        <f t="shared" ref="AV72" si="1425">IF(AU72*(7-AT69)&lt;=0,0,AU72*(7-AT69))</f>
        <v>0</v>
      </c>
      <c r="AW72" s="311">
        <f t="shared" ref="AW72" si="1426">ROUND(IF(OR(AU69-AU72*(7-AT69)+AZ72&lt;0,$B67=$B73,AU72&lt;=0,AU69=0),0,IF(AU69-AU72*(7-AT69)+AZ72&gt;BA72-AY72+AZ72,BA72-AY72+AZ72,AU69-AU72*(7-AT69)+AZ72)),1)</f>
        <v>0</v>
      </c>
      <c r="AX72" s="312"/>
      <c r="AY72" s="139">
        <f t="shared" ref="AY72" si="1427">IF(OR($B67=$B73,AT68=0),0,IF($B67=$B61,AT67,$F67))</f>
        <v>0</v>
      </c>
      <c r="AZ72" s="30">
        <f t="shared" ref="AZ72" si="1428">IF(OR($B67=$B73,AT72=0),0,$G69-$G68)</f>
        <v>0</v>
      </c>
      <c r="BA72" s="134">
        <f t="shared" ref="BA72" si="1429">IF(OR($B67=$B73,AT72=0),0,AT71)</f>
        <v>0</v>
      </c>
      <c r="BB72" s="138">
        <f t="shared" ref="BB72" si="1430">IF($B67=$B73,0,AU69)</f>
        <v>0</v>
      </c>
      <c r="BC72" s="89">
        <f t="shared" ref="BC72" si="1431">SUBTOTAL(9,BC67:BC71)</f>
        <v>0</v>
      </c>
      <c r="BD72" s="109">
        <f t="shared" ref="BD72" si="1432">BD67</f>
        <v>0</v>
      </c>
      <c r="BE72" s="110">
        <f t="shared" ref="BE72" si="1433">IF(BD71&lt;=BD72,BD71,BD72)</f>
        <v>0</v>
      </c>
      <c r="BF72" s="90" t="str">
        <f t="shared" ref="BF72" si="1434">BM72</f>
        <v>godziny ponadwymiarowe wynik po sprawdzeniu czy nie przekracza planu</v>
      </c>
      <c r="BK72" s="101">
        <f t="shared" ref="BK72" si="1435">BK67</f>
        <v>-18</v>
      </c>
      <c r="BL72" s="102">
        <f t="shared" ref="BL72" si="1436">IF(BK71&lt;=BK67,BK71,BK67)</f>
        <v>-18</v>
      </c>
      <c r="BM72" s="91" t="s">
        <v>75</v>
      </c>
    </row>
    <row r="73" spans="1:66" ht="15.75" x14ac:dyDescent="0.2">
      <c r="A73" s="1" t="str">
        <f t="shared" ref="A73" si="1437">IF(B73="","1. Niewypełnione",B73)</f>
        <v>1. Niewypełnione</v>
      </c>
      <c r="B73" s="320"/>
      <c r="C73" s="321"/>
      <c r="D73" s="321"/>
      <c r="E73" s="321"/>
      <c r="F73" s="177">
        <v>18</v>
      </c>
      <c r="G73" s="185">
        <f t="shared" ref="G73" si="1438">F73</f>
        <v>18</v>
      </c>
      <c r="H73" s="177"/>
      <c r="I73" s="192">
        <f t="shared" ref="I73:I77" si="1439">K73+T73+AC73+AL73+AU73</f>
        <v>0</v>
      </c>
      <c r="J73" s="186">
        <f t="shared" ref="J73" si="1440">IF(OR($B73=$B79,J76=0),0,ROUND((K74+P78)/J76,0))</f>
        <v>0</v>
      </c>
      <c r="K73" s="51">
        <f t="shared" ref="K73:K74" si="1441">SUM(L73:R73)</f>
        <v>0</v>
      </c>
      <c r="L73" s="52"/>
      <c r="M73" s="52"/>
      <c r="N73" s="52"/>
      <c r="O73" s="52"/>
      <c r="P73" s="53"/>
      <c r="Q73" s="54"/>
      <c r="R73" s="55"/>
      <c r="S73" s="188">
        <f t="shared" ref="S73" si="1442">IF(OR($B73=$B79,S76=0),0,ROUND((T74+Y78)/S76,0))</f>
        <v>0</v>
      </c>
      <c r="T73" s="178">
        <f t="shared" ref="T73:T74" si="1443">SUM(U73:AA73)</f>
        <v>0</v>
      </c>
      <c r="U73" s="179">
        <f t="shared" ref="U73" si="1444">L73</f>
        <v>0</v>
      </c>
      <c r="V73" s="179">
        <f t="shared" ref="V73" si="1445">M73</f>
        <v>0</v>
      </c>
      <c r="W73" s="179">
        <f t="shared" ref="W73" si="1446">N73</f>
        <v>0</v>
      </c>
      <c r="X73" s="179">
        <f t="shared" ref="X73" si="1447">O73</f>
        <v>0</v>
      </c>
      <c r="Y73" s="180">
        <f t="shared" ref="Y73" si="1448">P73</f>
        <v>0</v>
      </c>
      <c r="Z73" s="181">
        <f t="shared" ref="Z73" si="1449">Q73</f>
        <v>0</v>
      </c>
      <c r="AA73" s="182">
        <f t="shared" ref="AA73" si="1450">R73</f>
        <v>0</v>
      </c>
      <c r="AB73" s="188">
        <f t="shared" ref="AB73" si="1451">IF(OR($B73=$B79,AB76=0),0,ROUND((AC74+AH78)/AB76,0))</f>
        <v>0</v>
      </c>
      <c r="AC73" s="178">
        <f t="shared" ref="AC73:AC74" si="1452">SUM(AD73:AJ73)</f>
        <v>0</v>
      </c>
      <c r="AD73" s="179">
        <f t="shared" ref="AD73" si="1453">U73</f>
        <v>0</v>
      </c>
      <c r="AE73" s="179">
        <f t="shared" ref="AE73" si="1454">V73</f>
        <v>0</v>
      </c>
      <c r="AF73" s="179">
        <f t="shared" ref="AF73" si="1455">W73</f>
        <v>0</v>
      </c>
      <c r="AG73" s="179">
        <f t="shared" ref="AG73" si="1456">X73</f>
        <v>0</v>
      </c>
      <c r="AH73" s="180">
        <f t="shared" ref="AH73" si="1457">Y73</f>
        <v>0</v>
      </c>
      <c r="AI73" s="181">
        <f t="shared" ref="AI73" si="1458">Z73</f>
        <v>0</v>
      </c>
      <c r="AJ73" s="182">
        <f t="shared" ref="AJ73" si="1459">AA73</f>
        <v>0</v>
      </c>
      <c r="AK73" s="188">
        <f t="shared" ref="AK73" si="1460">IF(OR($B73=$B79,AK76=0),0,ROUND((AL74+AQ78)/AK76,0))</f>
        <v>0</v>
      </c>
      <c r="AL73" s="178">
        <f t="shared" ref="AL73:AL74" si="1461">SUM(AM73:AS73)</f>
        <v>0</v>
      </c>
      <c r="AM73" s="179">
        <f t="shared" ref="AM73" si="1462">AD73</f>
        <v>0</v>
      </c>
      <c r="AN73" s="179">
        <f t="shared" ref="AN73" si="1463">AE73</f>
        <v>0</v>
      </c>
      <c r="AO73" s="179">
        <f t="shared" ref="AO73" si="1464">AF73</f>
        <v>0</v>
      </c>
      <c r="AP73" s="179">
        <f t="shared" ref="AP73" si="1465">AG73</f>
        <v>0</v>
      </c>
      <c r="AQ73" s="180">
        <f t="shared" ref="AQ73" si="1466">AH73</f>
        <v>0</v>
      </c>
      <c r="AR73" s="181">
        <f t="shared" ref="AR73" si="1467">AI73</f>
        <v>0</v>
      </c>
      <c r="AS73" s="182">
        <f t="shared" ref="AS73" si="1468">AJ73</f>
        <v>0</v>
      </c>
      <c r="AT73" s="188">
        <f t="shared" ref="AT73" si="1469">IF(OR($B73=$B79,AT76=0),0,ROUND((AU74+AZ78)/AT76,0))</f>
        <v>0</v>
      </c>
      <c r="AU73" s="178">
        <f t="shared" ref="AU73:AU74" si="1470">SUM(AV73:BB73)</f>
        <v>0</v>
      </c>
      <c r="AV73" s="179">
        <f t="shared" ref="AV73" si="1471">IF(SUM($AM$9:$AS$9)=SUM($AV$9:$BB$9),AM73,IF(AND(SUM($AV$9:$BB$9)&gt;42,SUM($AV$9:$BB$9)&lt;49),AM73,0))</f>
        <v>0</v>
      </c>
      <c r="AW73" s="179">
        <f t="shared" ref="AW73" si="1472">IF(SUM($AM$9:$AS$9)=SUM($AV$9:$BB$9),AN73,IF(AND(SUM($AV$9:$BB$9)&gt;42,SUM($AV$9:$BB$9)&lt;49),AN73,0))</f>
        <v>0</v>
      </c>
      <c r="AX73" s="179">
        <f t="shared" ref="AX73" si="1473">IF(SUM($AM$9:$AS$9)=SUM($AV$9:$BB$9),AO73,IF(AND(SUM($AV$9:$BB$9)&gt;42,SUM($AV$9:$BB$9)&lt;49),AO73,0))</f>
        <v>0</v>
      </c>
      <c r="AY73" s="179">
        <f t="shared" ref="AY73" si="1474">IF(SUM($AM$9:$AS$9)=SUM($AV$9:$BB$9),AP73,IF(AND(SUM($AV$9:$BB$9)&gt;42,SUM($AV$9:$BB$9)&lt;49),AP73,0))</f>
        <v>0</v>
      </c>
      <c r="AZ73" s="180">
        <f t="shared" ref="AZ73" si="1475">IF(SUM($AM$9:$AS$9)=SUM($AV$9:$BB$9),AQ73,IF(AND(SUM($AV$9:$BB$9)&gt;42,SUM($AV$9:$BB$9)&lt;49),AQ73,0))</f>
        <v>0</v>
      </c>
      <c r="BA73" s="181">
        <f t="shared" ref="BA73" si="1476">IF(SUM($AM$9:$AS$9)=SUM($AV$9:$BB$9),AR73,IF(AND(SUM($AV$9:$BB$9)&gt;42,SUM($AV$9:$BB$9)&lt;49),AR73,0))</f>
        <v>0</v>
      </c>
      <c r="BB73" s="182">
        <f t="shared" ref="BB73" si="1477">IF(SUM($AM$9:$AS$9)=SUM($AV$9:$BB$9),AS73,IF(AND(SUM($AV$9:$BB$9)&gt;42,SUM($AV$9:$BB$9)&lt;49),AS73,0))</f>
        <v>0</v>
      </c>
      <c r="BC73" s="1">
        <f t="shared" ref="BC73" si="1478">IF(L75=0,0,L75-K78)</f>
        <v>0</v>
      </c>
      <c r="BD73" s="103">
        <f t="shared" ref="BD73" si="1479">P78-N78</f>
        <v>0</v>
      </c>
      <c r="BE73" s="104" t="s">
        <v>80</v>
      </c>
      <c r="BK73" s="96">
        <f t="shared" ref="BK73" si="1480">K74-G74</f>
        <v>-18</v>
      </c>
      <c r="BL73" s="97" t="s">
        <v>76</v>
      </c>
    </row>
    <row r="74" spans="1:66" ht="12.75" hidden="1" customHeight="1" x14ac:dyDescent="0.2">
      <c r="B74" s="93"/>
      <c r="C74" s="94"/>
      <c r="D74" s="95"/>
      <c r="E74" s="115"/>
      <c r="F74" s="140" t="b">
        <f t="shared" ref="F74" si="1481">IF($B67=$B73,OR(F68,G73&lt;F73),G73&lt;F73)</f>
        <v>0</v>
      </c>
      <c r="G74" s="189">
        <f t="shared" si="155"/>
        <v>18</v>
      </c>
      <c r="H74" s="120"/>
      <c r="I74" s="165">
        <f t="shared" si="1439"/>
        <v>0</v>
      </c>
      <c r="J74" s="194">
        <f t="shared" ref="J74" si="1482">7-COUNTIF(L73:R73,0)-COUNTIF(L73:R73,"")</f>
        <v>0</v>
      </c>
      <c r="K74" s="22">
        <f t="shared" si="1441"/>
        <v>0</v>
      </c>
      <c r="L74" s="35">
        <f t="shared" ref="L74:R74" si="1483">IF($B67=$B73,L73+L68,L73)</f>
        <v>0</v>
      </c>
      <c r="M74" s="35">
        <f t="shared" si="1483"/>
        <v>0</v>
      </c>
      <c r="N74" s="35">
        <f t="shared" si="1483"/>
        <v>0</v>
      </c>
      <c r="O74" s="35">
        <f t="shared" si="1483"/>
        <v>0</v>
      </c>
      <c r="P74" s="36">
        <f t="shared" si="1483"/>
        <v>0</v>
      </c>
      <c r="Q74" s="37">
        <f t="shared" si="1483"/>
        <v>0</v>
      </c>
      <c r="R74" s="38">
        <f t="shared" si="1483"/>
        <v>0</v>
      </c>
      <c r="S74" s="194">
        <f t="shared" ref="S74" si="1484">7-COUNTIF(U73:AA73,0)-COUNTIF(U73:AA73,"")</f>
        <v>0</v>
      </c>
      <c r="T74" s="22">
        <f t="shared" si="1443"/>
        <v>0</v>
      </c>
      <c r="U74" s="35">
        <f t="shared" ref="U74:AA74" si="1485">IF($B67=$B73,U73+U68,U73)</f>
        <v>0</v>
      </c>
      <c r="V74" s="35">
        <f t="shared" si="1485"/>
        <v>0</v>
      </c>
      <c r="W74" s="35">
        <f t="shared" si="1485"/>
        <v>0</v>
      </c>
      <c r="X74" s="35">
        <f t="shared" si="1485"/>
        <v>0</v>
      </c>
      <c r="Y74" s="36">
        <f t="shared" si="1485"/>
        <v>0</v>
      </c>
      <c r="Z74" s="37">
        <f t="shared" si="1485"/>
        <v>0</v>
      </c>
      <c r="AA74" s="38">
        <f t="shared" si="1485"/>
        <v>0</v>
      </c>
      <c r="AB74" s="194">
        <f t="shared" ref="AB74" si="1486">7-COUNTIF(AD73:AJ73,0)-COUNTIF(AD73:AJ73,"")</f>
        <v>0</v>
      </c>
      <c r="AC74" s="22">
        <f t="shared" si="1452"/>
        <v>0</v>
      </c>
      <c r="AD74" s="35">
        <f t="shared" ref="AD74:AJ74" si="1487">IF($B67=$B73,AD73+AD68,AD73)</f>
        <v>0</v>
      </c>
      <c r="AE74" s="35">
        <f t="shared" si="1487"/>
        <v>0</v>
      </c>
      <c r="AF74" s="35">
        <f t="shared" si="1487"/>
        <v>0</v>
      </c>
      <c r="AG74" s="35">
        <f t="shared" si="1487"/>
        <v>0</v>
      </c>
      <c r="AH74" s="36">
        <f t="shared" si="1487"/>
        <v>0</v>
      </c>
      <c r="AI74" s="37">
        <f t="shared" si="1487"/>
        <v>0</v>
      </c>
      <c r="AJ74" s="38">
        <f t="shared" si="1487"/>
        <v>0</v>
      </c>
      <c r="AK74" s="194">
        <f t="shared" ref="AK74" si="1488">7-COUNTIF(AM73:AS73,0)-COUNTIF(AM73:AS73,"")</f>
        <v>0</v>
      </c>
      <c r="AL74" s="22">
        <f t="shared" si="1461"/>
        <v>0</v>
      </c>
      <c r="AM74" s="35">
        <f t="shared" ref="AM74:AS74" si="1489">IF($B67=$B73,AM73+AM68,AM73)</f>
        <v>0</v>
      </c>
      <c r="AN74" s="35">
        <f t="shared" si="1489"/>
        <v>0</v>
      </c>
      <c r="AO74" s="35">
        <f t="shared" si="1489"/>
        <v>0</v>
      </c>
      <c r="AP74" s="35">
        <f t="shared" si="1489"/>
        <v>0</v>
      </c>
      <c r="AQ74" s="36">
        <f t="shared" si="1489"/>
        <v>0</v>
      </c>
      <c r="AR74" s="37">
        <f t="shared" si="1489"/>
        <v>0</v>
      </c>
      <c r="AS74" s="38">
        <f t="shared" si="1489"/>
        <v>0</v>
      </c>
      <c r="AT74" s="194">
        <f t="shared" ref="AT74" si="1490">7-COUNTIF(AV73:BB73,0)-COUNTIF(AV73:BB73,"")</f>
        <v>0</v>
      </c>
      <c r="AU74" s="22">
        <f t="shared" si="1470"/>
        <v>0</v>
      </c>
      <c r="AV74" s="35">
        <f t="shared" ref="AV74:BB74" si="1491">IF($B67=$B73,AV73+AV68,AV73)</f>
        <v>0</v>
      </c>
      <c r="AW74" s="35">
        <f t="shared" si="1491"/>
        <v>0</v>
      </c>
      <c r="AX74" s="35">
        <f t="shared" si="1491"/>
        <v>0</v>
      </c>
      <c r="AY74" s="35">
        <f t="shared" si="1491"/>
        <v>0</v>
      </c>
      <c r="AZ74" s="36">
        <f t="shared" si="1491"/>
        <v>0</v>
      </c>
      <c r="BA74" s="37">
        <f t="shared" si="1491"/>
        <v>0</v>
      </c>
      <c r="BB74" s="38">
        <f t="shared" si="1491"/>
        <v>0</v>
      </c>
      <c r="BC74" s="1">
        <f t="shared" ref="BC74" si="1492">IF(M75=0,0,M75-K78)</f>
        <v>0</v>
      </c>
      <c r="BD74" s="105">
        <f t="shared" ref="BD74" si="1493">7-J75</f>
        <v>0</v>
      </c>
      <c r="BE74" s="106" t="str">
        <f t="shared" ref="BE74:BE77" si="1494">BL74</f>
        <v>Dni realizacji</v>
      </c>
      <c r="BG74" s="89" t="s">
        <v>78</v>
      </c>
      <c r="BK74" s="98">
        <f t="shared" ref="BK74" si="1495">7-J75</f>
        <v>0</v>
      </c>
      <c r="BL74" s="99" t="s">
        <v>72</v>
      </c>
    </row>
    <row r="75" spans="1:66" ht="15" hidden="1" customHeight="1" x14ac:dyDescent="0.2">
      <c r="B75" s="116"/>
      <c r="C75" s="117"/>
      <c r="D75" s="118"/>
      <c r="E75" s="119"/>
      <c r="F75" s="92"/>
      <c r="G75" s="190">
        <f t="shared" ref="G75" si="1496">IF(AND($B67=$B73,$B67&lt;&gt;"",$B67&lt;&gt;0),F73+G69,F73)</f>
        <v>18</v>
      </c>
      <c r="H75" s="121"/>
      <c r="I75" s="165">
        <f t="shared" si="1439"/>
        <v>0</v>
      </c>
      <c r="J75" s="195">
        <f t="shared" ref="J75" si="1497">IF($B73=$B67,COUNTIF(L75:R75,0),COUNTIF(L76:R76,0)+COUNTIF(L76:R76,""))</f>
        <v>7</v>
      </c>
      <c r="K75" s="39">
        <f t="shared" ref="K75:R75" si="1498">IF($B67=$B73,K76+K69,K76)</f>
        <v>0</v>
      </c>
      <c r="L75" s="40">
        <f t="shared" si="1498"/>
        <v>0</v>
      </c>
      <c r="M75" s="40">
        <f t="shared" si="1498"/>
        <v>0</v>
      </c>
      <c r="N75" s="40">
        <f t="shared" si="1498"/>
        <v>0</v>
      </c>
      <c r="O75" s="40">
        <f t="shared" si="1498"/>
        <v>0</v>
      </c>
      <c r="P75" s="41">
        <f t="shared" si="1498"/>
        <v>0</v>
      </c>
      <c r="Q75" s="42">
        <f t="shared" si="1498"/>
        <v>0</v>
      </c>
      <c r="R75" s="43">
        <f t="shared" si="1498"/>
        <v>0</v>
      </c>
      <c r="S75" s="195">
        <f t="shared" ref="S75" si="1499">IF($B73=$B67,COUNTIF(U75:AA75,0),COUNTIF(U76:AA76,0)+COUNTIF(U76:AA76,""))</f>
        <v>7</v>
      </c>
      <c r="T75" s="39">
        <f t="shared" ref="T75:AA75" si="1500">IF($B67=$B73,T76+T69,T76)</f>
        <v>0</v>
      </c>
      <c r="U75" s="40">
        <f t="shared" si="1500"/>
        <v>0</v>
      </c>
      <c r="V75" s="40">
        <f t="shared" si="1500"/>
        <v>0</v>
      </c>
      <c r="W75" s="40">
        <f t="shared" si="1500"/>
        <v>0</v>
      </c>
      <c r="X75" s="40">
        <f t="shared" si="1500"/>
        <v>0</v>
      </c>
      <c r="Y75" s="41">
        <f t="shared" si="1500"/>
        <v>0</v>
      </c>
      <c r="Z75" s="42">
        <f t="shared" si="1500"/>
        <v>0</v>
      </c>
      <c r="AA75" s="43">
        <f t="shared" si="1500"/>
        <v>0</v>
      </c>
      <c r="AB75" s="195">
        <f t="shared" ref="AB75" si="1501">IF($B73=$B67,COUNTIF(AD75:AJ75,0),COUNTIF(AD76:AJ76,0)+COUNTIF(AD76:AJ76,""))</f>
        <v>7</v>
      </c>
      <c r="AC75" s="39">
        <f t="shared" ref="AC75:AJ75" si="1502">IF($B67=$B73,AC76+AC69,AC76)</f>
        <v>0</v>
      </c>
      <c r="AD75" s="40">
        <f t="shared" si="1502"/>
        <v>0</v>
      </c>
      <c r="AE75" s="40">
        <f t="shared" si="1502"/>
        <v>0</v>
      </c>
      <c r="AF75" s="40">
        <f t="shared" si="1502"/>
        <v>0</v>
      </c>
      <c r="AG75" s="40">
        <f t="shared" si="1502"/>
        <v>0</v>
      </c>
      <c r="AH75" s="41">
        <f t="shared" si="1502"/>
        <v>0</v>
      </c>
      <c r="AI75" s="42">
        <f t="shared" si="1502"/>
        <v>0</v>
      </c>
      <c r="AJ75" s="43">
        <f t="shared" si="1502"/>
        <v>0</v>
      </c>
      <c r="AK75" s="195">
        <f t="shared" ref="AK75" si="1503">IF($B73=$B67,COUNTIF(AM75:AS75,0),COUNTIF(AM76:AS76,0)+COUNTIF(AM76:AS76,""))</f>
        <v>7</v>
      </c>
      <c r="AL75" s="39">
        <f t="shared" ref="AL75:AS75" si="1504">IF($B67=$B73,AL76+AL69,AL76)</f>
        <v>0</v>
      </c>
      <c r="AM75" s="40">
        <f t="shared" si="1504"/>
        <v>0</v>
      </c>
      <c r="AN75" s="40">
        <f t="shared" si="1504"/>
        <v>0</v>
      </c>
      <c r="AO75" s="40">
        <f t="shared" si="1504"/>
        <v>0</v>
      </c>
      <c r="AP75" s="40">
        <f t="shared" si="1504"/>
        <v>0</v>
      </c>
      <c r="AQ75" s="41">
        <f t="shared" si="1504"/>
        <v>0</v>
      </c>
      <c r="AR75" s="42">
        <f t="shared" si="1504"/>
        <v>0</v>
      </c>
      <c r="AS75" s="43">
        <f t="shared" si="1504"/>
        <v>0</v>
      </c>
      <c r="AT75" s="195">
        <f t="shared" ref="AT75" si="1505">IF($B73=$B67,COUNTIF(AV75:BB75,0),COUNTIF(AV76:BB76,0)+COUNTIF(AV76:BB76,""))</f>
        <v>7</v>
      </c>
      <c r="AU75" s="39">
        <f t="shared" ref="AU75:BB75" si="1506">IF($B67=$B73,AU76+AU69,AU76)</f>
        <v>0</v>
      </c>
      <c r="AV75" s="40">
        <f t="shared" si="1506"/>
        <v>0</v>
      </c>
      <c r="AW75" s="40">
        <f t="shared" si="1506"/>
        <v>0</v>
      </c>
      <c r="AX75" s="40">
        <f t="shared" si="1506"/>
        <v>0</v>
      </c>
      <c r="AY75" s="40">
        <f t="shared" si="1506"/>
        <v>0</v>
      </c>
      <c r="AZ75" s="41">
        <f t="shared" si="1506"/>
        <v>0</v>
      </c>
      <c r="BA75" s="42">
        <f t="shared" si="1506"/>
        <v>0</v>
      </c>
      <c r="BB75" s="43">
        <f t="shared" si="1506"/>
        <v>0</v>
      </c>
      <c r="BC75" s="1">
        <f t="shared" ref="BC75" si="1507">IF(N75=0,0,N75-K78)</f>
        <v>0</v>
      </c>
      <c r="BD75" s="112">
        <f t="shared" ref="BD75" si="1508">BD74*K78</f>
        <v>0</v>
      </c>
      <c r="BE75" s="106" t="str">
        <f t="shared" si="1494"/>
        <v>Realizacja planu</v>
      </c>
      <c r="BG75" s="114">
        <f t="shared" ref="BG75" si="1509">J73</f>
        <v>0</v>
      </c>
      <c r="BH75" s="89" t="s">
        <v>73</v>
      </c>
      <c r="BK75" s="111">
        <f t="shared" ref="BK75" si="1510">BK74*K78</f>
        <v>0</v>
      </c>
      <c r="BL75" s="99" t="s">
        <v>71</v>
      </c>
      <c r="BN75" s="89" t="s">
        <v>79</v>
      </c>
    </row>
    <row r="76" spans="1:66" ht="15.75" customHeight="1" x14ac:dyDescent="0.2">
      <c r="A76" s="1" t="str">
        <f t="shared" ref="A76" si="1511">A73</f>
        <v>1. Niewypełnione</v>
      </c>
      <c r="B76" s="313">
        <f t="shared" si="177"/>
        <v>10</v>
      </c>
      <c r="C76" s="314"/>
      <c r="D76" s="314"/>
      <c r="E76" s="314"/>
      <c r="F76" s="31"/>
      <c r="G76" s="183"/>
      <c r="H76" s="122">
        <f t="shared" ref="H76" si="1512">5-COUNTIF(AU73,0)-COUNTIF(AL73,0)-COUNTIF(AC73,0)-COUNTIF(T73,0)-COUNTIF(K73,0)</f>
        <v>0</v>
      </c>
      <c r="I76" s="165">
        <f t="shared" si="1439"/>
        <v>0</v>
      </c>
      <c r="J76" s="187">
        <f t="shared" ref="J76" si="1513">IF($B73=$B67,J70+IF($F73&lt;&gt;$G73,(K73+$G75-$G74)/$F73,K73/$F73),IF($F73&lt;&gt;G73,(K73+$G75-$G74)/$F73,K73/$F73))</f>
        <v>0</v>
      </c>
      <c r="K76" s="7">
        <f t="shared" ref="K76:K77" si="1514">SUM(L76:R76)</f>
        <v>0</v>
      </c>
      <c r="L76" s="26">
        <f t="shared" ref="L76:R76" si="1515">L73</f>
        <v>0</v>
      </c>
      <c r="M76" s="26">
        <f t="shared" si="1515"/>
        <v>0</v>
      </c>
      <c r="N76" s="26">
        <f t="shared" si="1515"/>
        <v>0</v>
      </c>
      <c r="O76" s="26">
        <f t="shared" si="1515"/>
        <v>0</v>
      </c>
      <c r="P76" s="26">
        <f t="shared" si="1515"/>
        <v>0</v>
      </c>
      <c r="Q76" s="29">
        <f t="shared" si="1515"/>
        <v>0</v>
      </c>
      <c r="R76" s="23">
        <f t="shared" si="1515"/>
        <v>0</v>
      </c>
      <c r="S76" s="187">
        <f t="shared" ref="S76" si="1516">IF($B73=$B67,S70+IF($F73&lt;&gt;$G73,(T73+$G75-$G74)/$F73,T73/$F73),IF($F73&lt;&gt;P73,(T73+$G75-$G74)/$F73,T73/$F73))</f>
        <v>0</v>
      </c>
      <c r="T76" s="7">
        <f t="shared" ref="T76:T77" si="1517">SUM(U76:AA76)</f>
        <v>0</v>
      </c>
      <c r="U76" s="26">
        <f t="shared" ref="U76:AA76" si="1518">U73</f>
        <v>0</v>
      </c>
      <c r="V76" s="26">
        <f t="shared" si="1518"/>
        <v>0</v>
      </c>
      <c r="W76" s="26">
        <f t="shared" si="1518"/>
        <v>0</v>
      </c>
      <c r="X76" s="26">
        <f t="shared" si="1518"/>
        <v>0</v>
      </c>
      <c r="Y76" s="113">
        <f t="shared" si="1518"/>
        <v>0</v>
      </c>
      <c r="Z76" s="29">
        <f t="shared" si="1518"/>
        <v>0</v>
      </c>
      <c r="AA76" s="23">
        <f t="shared" si="1518"/>
        <v>0</v>
      </c>
      <c r="AB76" s="187">
        <f t="shared" ref="AB76" si="1519">IF($B73=$B67,AB70+IF($F73&lt;&gt;$G73,(AC73+$G75-$G74)/$F73,AC73/$F73),IF($F73&lt;&gt;Y73,(AC73+$G75-$G74)/$F73,AC73/$F73))</f>
        <v>0</v>
      </c>
      <c r="AC76" s="7">
        <f t="shared" ref="AC76:AC77" si="1520">SUM(AD76:AJ76)</f>
        <v>0</v>
      </c>
      <c r="AD76" s="26">
        <f t="shared" ref="AD76:AJ76" si="1521">AD73</f>
        <v>0</v>
      </c>
      <c r="AE76" s="26">
        <f t="shared" si="1521"/>
        <v>0</v>
      </c>
      <c r="AF76" s="26">
        <f t="shared" si="1521"/>
        <v>0</v>
      </c>
      <c r="AG76" s="26">
        <f t="shared" si="1521"/>
        <v>0</v>
      </c>
      <c r="AH76" s="113">
        <f t="shared" si="1521"/>
        <v>0</v>
      </c>
      <c r="AI76" s="29">
        <f t="shared" si="1521"/>
        <v>0</v>
      </c>
      <c r="AJ76" s="23">
        <f t="shared" si="1521"/>
        <v>0</v>
      </c>
      <c r="AK76" s="187">
        <f t="shared" ref="AK76" si="1522">IF($B73=$B67,AK70+IF($F73&lt;&gt;$G73,(AL73+$G75-$G74)/$F73,AL73/$F73),IF($F73&lt;&gt;AH73,(AL73+$G75-$G74)/$F73,AL73/$F73))</f>
        <v>0</v>
      </c>
      <c r="AL76" s="7">
        <f t="shared" ref="AL76:AL77" si="1523">SUM(AM76:AS76)</f>
        <v>0</v>
      </c>
      <c r="AM76" s="26">
        <f t="shared" ref="AM76:AS76" si="1524">AM73</f>
        <v>0</v>
      </c>
      <c r="AN76" s="26">
        <f t="shared" si="1524"/>
        <v>0</v>
      </c>
      <c r="AO76" s="26">
        <f t="shared" si="1524"/>
        <v>0</v>
      </c>
      <c r="AP76" s="26">
        <f t="shared" si="1524"/>
        <v>0</v>
      </c>
      <c r="AQ76" s="113">
        <f t="shared" si="1524"/>
        <v>0</v>
      </c>
      <c r="AR76" s="29">
        <f t="shared" si="1524"/>
        <v>0</v>
      </c>
      <c r="AS76" s="23">
        <f t="shared" si="1524"/>
        <v>0</v>
      </c>
      <c r="AT76" s="187">
        <f t="shared" ref="AT76" si="1525">IF($B73=$B67,AT70+IF($F73&lt;&gt;$G73,(AU73+$G75-$G74)/$F73,AU73/$F73),IF($F73&lt;&gt;AQ73,(AU73+$G75-$G74)/$F73,AU73/$F73))</f>
        <v>0</v>
      </c>
      <c r="AU76" s="7">
        <f t="shared" ref="AU76:AU77" si="1526">SUM(AV76:BB76)</f>
        <v>0</v>
      </c>
      <c r="AV76" s="6">
        <f t="shared" si="193"/>
        <v>0</v>
      </c>
      <c r="AW76" s="6">
        <f t="shared" ref="AW76:BB76" si="1527">IF(SUM($AM$9:$AS$9)=SUM($AV$9:$BB$9),AW73,IF(AND(SUM($AV$9:$BB$9)&gt;42,SUM($AV$9:$BB$9)&lt;49),AW73,0))</f>
        <v>0</v>
      </c>
      <c r="AX76" s="6">
        <f t="shared" si="1527"/>
        <v>0</v>
      </c>
      <c r="AY76" s="6">
        <f t="shared" si="1527"/>
        <v>0</v>
      </c>
      <c r="AZ76" s="26">
        <f t="shared" si="1527"/>
        <v>0</v>
      </c>
      <c r="BA76" s="29">
        <f t="shared" si="1527"/>
        <v>0</v>
      </c>
      <c r="BB76" s="23">
        <f t="shared" si="1527"/>
        <v>0</v>
      </c>
      <c r="BC76" s="1">
        <f t="shared" ref="BC76" si="1528">IF(O75=0,0,O75-K78)</f>
        <v>0</v>
      </c>
      <c r="BD76" s="105">
        <f t="shared" ref="BD76" si="1529">K75</f>
        <v>0</v>
      </c>
      <c r="BE76" s="106" t="str">
        <f t="shared" si="1494"/>
        <v>Godziny zrealizowane</v>
      </c>
      <c r="BK76" s="100">
        <f t="shared" ref="BK76" si="1530">K75</f>
        <v>0</v>
      </c>
      <c r="BL76" s="99" t="s">
        <v>77</v>
      </c>
    </row>
    <row r="77" spans="1:66" ht="15.75" customHeight="1" x14ac:dyDescent="0.2">
      <c r="A77" s="1" t="str">
        <f t="shared" ref="A77:A78" si="1531">A76</f>
        <v>1. Niewypełnione</v>
      </c>
      <c r="B77" s="313"/>
      <c r="C77" s="314"/>
      <c r="D77" s="314"/>
      <c r="E77" s="314"/>
      <c r="F77" s="31"/>
      <c r="G77" s="183"/>
      <c r="H77" s="123">
        <f t="shared" ref="H77" si="1532">IF($B73=$B67,H71+F77,$F77)</f>
        <v>0</v>
      </c>
      <c r="I77" s="165">
        <f t="shared" si="1439"/>
        <v>0</v>
      </c>
      <c r="J77" s="141">
        <f t="shared" ref="J77" si="1533">IF($H76=0,0,IF($B67=$B73,IF($H78&gt;0,$H78+J71,K73+J71),IF($H78&gt;0,$H78,K73)))</f>
        <v>0</v>
      </c>
      <c r="K77" s="7">
        <f t="shared" si="1514"/>
        <v>0</v>
      </c>
      <c r="L77" s="6"/>
      <c r="M77" s="6"/>
      <c r="N77" s="6"/>
      <c r="O77" s="6"/>
      <c r="P77" s="26"/>
      <c r="Q77" s="29"/>
      <c r="R77" s="23"/>
      <c r="S77" s="141">
        <f t="shared" ref="S77" si="1534">IF($H76=0,0,IF($B67=$B73,IF($H78&gt;0,$H78+S71,T73+S71),IF($H78&gt;0,$H78,T73)))</f>
        <v>0</v>
      </c>
      <c r="T77" s="7">
        <f t="shared" si="1517"/>
        <v>0</v>
      </c>
      <c r="U77" s="6"/>
      <c r="V77" s="6"/>
      <c r="W77" s="6"/>
      <c r="X77" s="6"/>
      <c r="Y77" s="26"/>
      <c r="Z77" s="29"/>
      <c r="AA77" s="23"/>
      <c r="AB77" s="141">
        <f t="shared" ref="AB77" si="1535">IF($H76=0,0,IF($B67=$B73,IF($H78&gt;0,$H78+AB71,AC73+AB71),IF($H78&gt;0,$H78,AC73)))</f>
        <v>0</v>
      </c>
      <c r="AC77" s="7">
        <f t="shared" si="1520"/>
        <v>0</v>
      </c>
      <c r="AD77" s="6"/>
      <c r="AE77" s="6"/>
      <c r="AF77" s="6"/>
      <c r="AG77" s="6"/>
      <c r="AH77" s="26"/>
      <c r="AI77" s="29"/>
      <c r="AJ77" s="23"/>
      <c r="AK77" s="141">
        <f t="shared" ref="AK77" si="1536">IF($H76=0,0,IF($B67=$B73,IF($H78&gt;0,$H78+AK71,AL73+AK71),IF($H78&gt;0,$H78,AL73)))</f>
        <v>0</v>
      </c>
      <c r="AL77" s="7">
        <f t="shared" si="1523"/>
        <v>0</v>
      </c>
      <c r="AM77" s="6"/>
      <c r="AN77" s="6"/>
      <c r="AO77" s="6"/>
      <c r="AP77" s="6"/>
      <c r="AQ77" s="26"/>
      <c r="AR77" s="29"/>
      <c r="AS77" s="23"/>
      <c r="AT77" s="141">
        <f t="shared" ref="AT77" si="1537">IF($H76=0,0,IF($B67=$B73,IF($H78&gt;0,$H78+AT71,AU73+AT71),IF($H78&gt;0,$H78,AU73)))</f>
        <v>0</v>
      </c>
      <c r="AU77" s="7">
        <f t="shared" si="1526"/>
        <v>0</v>
      </c>
      <c r="AV77" s="6"/>
      <c r="AW77" s="6"/>
      <c r="AX77" s="6"/>
      <c r="AY77" s="6"/>
      <c r="AZ77" s="26"/>
      <c r="BA77" s="29"/>
      <c r="BB77" s="23"/>
      <c r="BC77" s="1">
        <f t="shared" ref="BC77" si="1538">IF(P75=0,0,P75-K78)</f>
        <v>0</v>
      </c>
      <c r="BD77" s="107">
        <f t="shared" ref="BD77" si="1539">BD76-BD75</f>
        <v>0</v>
      </c>
      <c r="BE77" s="108" t="str">
        <f t="shared" si="1494"/>
        <v>godziny ponadwymiarowe = Plan -to  co powinien uczyć</v>
      </c>
      <c r="BK77" s="100">
        <f t="shared" ref="BK77" si="1540">BK76-BK75</f>
        <v>0</v>
      </c>
      <c r="BL77" s="99" t="s">
        <v>74</v>
      </c>
    </row>
    <row r="78" spans="1:66" ht="18.75" customHeight="1" thickBot="1" x14ac:dyDescent="0.25">
      <c r="A78" s="1" t="str">
        <f t="shared" si="1531"/>
        <v>1. Niewypełnione</v>
      </c>
      <c r="B78" s="323" t="str">
        <f>IF(B73="",Wydruk!$AE$6,IF(J74=0,Wydruk!$AE$7,IF(AND(G74&lt;G75,B73&lt;&gt;$B79),Wydruk!$AE$13,IF(AND($B73=$B67,$B73&lt;&gt;$B79),IF(OR(OR(J78&lt;4,J78&gt;5),OR(S78&lt;4,S78&gt;5),OR(AB78&lt;4,AB78&gt;5),OR(AK78&lt;4,AK78&gt;5),OR(AND(AT78&lt;4,AT78&gt;0),AT78&gt;5)),Wydruk!$AE$8,Wydruk!$AE$9),IF($B73=$B79,IF($F77&lt;&gt;0,Wydruk!$AE$12,Wydruk!$AE$10),IF(OR(OR(J74&lt;4,J74&gt;5),OR(S74&lt;4,S74&gt;5),OR(AB74&lt;4,AB74&gt;5),OR(AK74&lt;4,AK74&gt;5),OR(AND(AT74&lt;4,AT74&gt;0),AT74&gt;5)),Wydruk!$AE$8,Wydruk!$AE$11))))))</f>
        <v>Rozpocznij wypełniając nazwisko i imię, sprawdź pensum, l. tygodni, godz. w roku</v>
      </c>
      <c r="C78" s="324"/>
      <c r="D78" s="324"/>
      <c r="E78" s="324"/>
      <c r="F78" s="173"/>
      <c r="G78" s="184"/>
      <c r="H78" s="191">
        <f t="shared" si="201"/>
        <v>0</v>
      </c>
      <c r="I78" s="193"/>
      <c r="J78" s="176">
        <f t="shared" ref="J78" si="1541">IF($B67=$B73,IF(L73+L68&gt;0,1,0)+IF(M73+M68&gt;0,1,0)+IF(N73+N68&gt;0,1,0)+IF(O73+O68&gt;0,1,0)+IF(P73+P68&gt;0,1,0)+IF(Q73+Q68&gt;0,1,0)+IF(R73+R68&gt;0,1,0),J74)</f>
        <v>0</v>
      </c>
      <c r="K78" s="133">
        <f t="shared" ref="K78" si="1542">IF(OR($B73=$B79,J78=0,(K74-Q78+O78)&lt;=0),0,(K74-Q78+O78)/J78)</f>
        <v>0</v>
      </c>
      <c r="L78" s="137">
        <f t="shared" ref="L78" si="1543">IF(K78*(7-J75)&lt;=0,0,K78*(7-J75))</f>
        <v>0</v>
      </c>
      <c r="M78" s="311">
        <f t="shared" ref="M78" si="1544">ROUND(IF(OR(K75-K78*(7-J75)+P78&lt;0,$B73=$B79,K78&lt;=0,K75=0),0,IF(K75-K78*(7-J75)+P78&gt;Q78-O78+P78,Q78-O78+P78,K75-K78*(7-J75)+P78)),1)</f>
        <v>0</v>
      </c>
      <c r="N78" s="312"/>
      <c r="O78" s="139">
        <f t="shared" ref="O78" si="1545">IF(OR($B73=$B79,J74=0),0,IF($B73=$B67,J73,$F73))</f>
        <v>0</v>
      </c>
      <c r="P78" s="30">
        <f t="shared" ref="P78" si="1546">IF(OR($B73=$B79,J78=0),0,$G75-$G74)</f>
        <v>0</v>
      </c>
      <c r="Q78" s="134">
        <f t="shared" ref="Q78" si="1547">IF(OR($B73=$B79,J78=0),0,J77)</f>
        <v>0</v>
      </c>
      <c r="R78" s="138">
        <f t="shared" ref="R78" si="1548">IF($B73=$B79,0,K75)</f>
        <v>0</v>
      </c>
      <c r="S78" s="176">
        <f t="shared" ref="S78" si="1549">IF($B67=$B73,IF(U73+U68&gt;0,1,0)+IF(V73+V68&gt;0,1,0)+IF(W73+W68&gt;0,1,0)+IF(X73+X68&gt;0,1,0)+IF(Y73+Y68&gt;0,1,0)+IF(Z73+Z68&gt;0,1,0)+IF(AA73+AA68&gt;0,1,0),S74)</f>
        <v>0</v>
      </c>
      <c r="T78" s="133">
        <f t="shared" ref="T78" si="1550">IF(OR($B73=$B79,S78=0,(T74-Z78+X78)&lt;=0),0,(T74-Z78+X78)/S78)</f>
        <v>0</v>
      </c>
      <c r="U78" s="137">
        <f t="shared" ref="U78" si="1551">IF(T78*(7-S75)&lt;=0,0,T78*(7-S75))</f>
        <v>0</v>
      </c>
      <c r="V78" s="311">
        <f t="shared" ref="V78" si="1552">ROUND(IF(OR(T75-T78*(7-S75)+Y78&lt;0,$B73=$B79,T78&lt;=0,T75=0),0,IF(T75-T78*(7-S75)+Y78&gt;Z78-X78+Y78,Z78-X78+Y78,T75-T78*(7-S75)+Y78)),1)</f>
        <v>0</v>
      </c>
      <c r="W78" s="312"/>
      <c r="X78" s="139">
        <f t="shared" ref="X78" si="1553">IF(OR($B73=$B79,S74=0),0,IF($B73=$B67,S73,$F73))</f>
        <v>0</v>
      </c>
      <c r="Y78" s="30">
        <f t="shared" ref="Y78" si="1554">IF(OR($B73=$B79,S78=0),0,$G75-$G74)</f>
        <v>0</v>
      </c>
      <c r="Z78" s="134">
        <f t="shared" ref="Z78" si="1555">IF(OR($B73=$B79,S78=0),0,S77)</f>
        <v>0</v>
      </c>
      <c r="AA78" s="138">
        <f t="shared" ref="AA78" si="1556">IF($B73=$B79,0,T75)</f>
        <v>0</v>
      </c>
      <c r="AB78" s="176">
        <f t="shared" ref="AB78" si="1557">IF($B67=$B73,IF(AD73+AD68&gt;0,1,0)+IF(AE73+AE68&gt;0,1,0)+IF(AF73+AF68&gt;0,1,0)+IF(AG73+AG68&gt;0,1,0)+IF(AH73+AH68&gt;0,1,0)+IF(AI73+AI68&gt;0,1,0)+IF(AJ73+AJ68&gt;0,1,0),AB74)</f>
        <v>0</v>
      </c>
      <c r="AC78" s="133">
        <f t="shared" ref="AC78" si="1558">IF(OR($B73=$B79,AB78=0,(AC74-AI78+AG78)&lt;=0),0,(AC74-AI78+AG78)/AB78)</f>
        <v>0</v>
      </c>
      <c r="AD78" s="137">
        <f t="shared" ref="AD78" si="1559">IF(AC78*(7-AB75)&lt;=0,0,AC78*(7-AB75))</f>
        <v>0</v>
      </c>
      <c r="AE78" s="311">
        <f t="shared" ref="AE78" si="1560">ROUND(IF(OR(AC75-AC78*(7-AB75)+AH78&lt;0,$B73=$B79,AC78&lt;=0,AC75=0),0,IF(AC75-AC78*(7-AB75)+AH78&gt;AI78-AG78+AH78,AI78-AG78+AH78,AC75-AC78*(7-AB75)+AH78)),1)</f>
        <v>0</v>
      </c>
      <c r="AF78" s="312"/>
      <c r="AG78" s="139">
        <f t="shared" ref="AG78" si="1561">IF(OR($B73=$B79,AB74=0),0,IF($B73=$B67,AB73,$F73))</f>
        <v>0</v>
      </c>
      <c r="AH78" s="30">
        <f t="shared" ref="AH78" si="1562">IF(OR($B73=$B79,AB78=0),0,$G75-$G74)</f>
        <v>0</v>
      </c>
      <c r="AI78" s="134">
        <f t="shared" ref="AI78" si="1563">IF(OR($B73=$B79,AB78=0),0,AB77)</f>
        <v>0</v>
      </c>
      <c r="AJ78" s="138">
        <f t="shared" ref="AJ78" si="1564">IF($B73=$B79,0,AC75)</f>
        <v>0</v>
      </c>
      <c r="AK78" s="176">
        <f t="shared" ref="AK78" si="1565">IF($B67=$B73,IF(AM73+AM68&gt;0,1,0)+IF(AN73+AN68&gt;0,1,0)+IF(AO73+AO68&gt;0,1,0)+IF(AP73+AP68&gt;0,1,0)+IF(AQ73+AQ68&gt;0,1,0)+IF(AR73+AR68&gt;0,1,0)+IF(AS73+AS68&gt;0,1,0),AK74)</f>
        <v>0</v>
      </c>
      <c r="AL78" s="133">
        <f t="shared" ref="AL78" si="1566">IF(OR($B73=$B79,AK78=0,(AL74-AR78+AP78)&lt;=0),0,(AL74-AR78+AP78)/AK78)</f>
        <v>0</v>
      </c>
      <c r="AM78" s="137">
        <f t="shared" ref="AM78" si="1567">IF(AL78*(7-AK75)&lt;=0,0,AL78*(7-AK75))</f>
        <v>0</v>
      </c>
      <c r="AN78" s="311">
        <f t="shared" ref="AN78" si="1568">ROUND(IF(OR(AL75-AL78*(7-AK75)+AQ78&lt;0,$B73=$B79,AL78&lt;=0,AL75=0),0,IF(AL75-AL78*(7-AK75)+AQ78&gt;AR78-AP78+AQ78,AR78-AP78+AQ78,AL75-AL78*(7-AK75)+AQ78)),1)</f>
        <v>0</v>
      </c>
      <c r="AO78" s="312"/>
      <c r="AP78" s="139">
        <f t="shared" ref="AP78" si="1569">IF(OR($B73=$B79,AK74=0),0,IF($B73=$B67,AK73,$F73))</f>
        <v>0</v>
      </c>
      <c r="AQ78" s="30">
        <f t="shared" ref="AQ78" si="1570">IF(OR($B73=$B79,AK78=0),0,$G75-$G74)</f>
        <v>0</v>
      </c>
      <c r="AR78" s="134">
        <f t="shared" ref="AR78" si="1571">IF(OR($B73=$B79,AK78=0),0,AK77)</f>
        <v>0</v>
      </c>
      <c r="AS78" s="138">
        <f t="shared" ref="AS78" si="1572">IF($B73=$B79,0,AL75)</f>
        <v>0</v>
      </c>
      <c r="AT78" s="176">
        <f t="shared" ref="AT78" si="1573">IF($B67=$B73,IF(AV73+AV68&gt;0,1,0)+IF(AW73+AW68&gt;0,1,0)+IF(AX73+AX68&gt;0,1,0)+IF(AY73+AY68&gt;0,1,0)+IF(AZ73+AZ68&gt;0,1,0)+IF(BA73+BA68&gt;0,1,0)+IF(BB73+BB68&gt;0,1,0),AT74)</f>
        <v>0</v>
      </c>
      <c r="AU78" s="133">
        <f t="shared" ref="AU78" si="1574">IF(OR($B73=$B79,AT78=0,(AU74-BA78+AY78)&lt;=0),0,(AU74-BA78+AY78)/AT78)</f>
        <v>0</v>
      </c>
      <c r="AV78" s="137">
        <f t="shared" ref="AV78" si="1575">IF(AU78*(7-AT75)&lt;=0,0,AU78*(7-AT75))</f>
        <v>0</v>
      </c>
      <c r="AW78" s="311">
        <f t="shared" ref="AW78" si="1576">ROUND(IF(OR(AU75-AU78*(7-AT75)+AZ78&lt;0,$B73=$B79,AU78&lt;=0,AU75=0),0,IF(AU75-AU78*(7-AT75)+AZ78&gt;BA78-AY78+AZ78,BA78-AY78+AZ78,AU75-AU78*(7-AT75)+AZ78)),1)</f>
        <v>0</v>
      </c>
      <c r="AX78" s="312"/>
      <c r="AY78" s="139">
        <f t="shared" ref="AY78" si="1577">IF(OR($B73=$B79,AT74=0),0,IF($B73=$B67,AT73,$F73))</f>
        <v>0</v>
      </c>
      <c r="AZ78" s="30">
        <f t="shared" ref="AZ78" si="1578">IF(OR($B73=$B79,AT78=0),0,$G75-$G74)</f>
        <v>0</v>
      </c>
      <c r="BA78" s="134">
        <f t="shared" ref="BA78" si="1579">IF(OR($B73=$B79,AT78=0),0,AT77)</f>
        <v>0</v>
      </c>
      <c r="BB78" s="138">
        <f t="shared" ref="BB78" si="1580">IF($B73=$B79,0,AU75)</f>
        <v>0</v>
      </c>
      <c r="BC78" s="89">
        <f t="shared" ref="BC78" si="1581">SUBTOTAL(9,BC73:BC77)</f>
        <v>0</v>
      </c>
      <c r="BD78" s="109">
        <f t="shared" ref="BD78" si="1582">BD73</f>
        <v>0</v>
      </c>
      <c r="BE78" s="110">
        <f t="shared" ref="BE78" si="1583">IF(BD77&lt;=BD78,BD77,BD78)</f>
        <v>0</v>
      </c>
      <c r="BF78" s="90" t="str">
        <f t="shared" ref="BF78" si="1584">BM78</f>
        <v>godziny ponadwymiarowe wynik po sprawdzeniu czy nie przekracza planu</v>
      </c>
      <c r="BK78" s="101">
        <f t="shared" ref="BK78" si="1585">BK73</f>
        <v>-18</v>
      </c>
      <c r="BL78" s="102">
        <f t="shared" ref="BL78" si="1586">IF(BK77&lt;=BK73,BK77,BK73)</f>
        <v>-18</v>
      </c>
      <c r="BM78" s="91" t="s">
        <v>75</v>
      </c>
    </row>
    <row r="79" spans="1:66" ht="15.75" x14ac:dyDescent="0.2">
      <c r="A79" s="1" t="str">
        <f t="shared" ref="A79" si="1587">IF(B79="","1. Niewypełnione",B79)</f>
        <v>1. Niewypełnione</v>
      </c>
      <c r="B79" s="320"/>
      <c r="C79" s="321"/>
      <c r="D79" s="321"/>
      <c r="E79" s="321"/>
      <c r="F79" s="177">
        <v>18</v>
      </c>
      <c r="G79" s="185">
        <f t="shared" ref="G79" si="1588">F79</f>
        <v>18</v>
      </c>
      <c r="H79" s="177"/>
      <c r="I79" s="192">
        <f t="shared" ref="I79:I83" si="1589">K79+T79+AC79+AL79+AU79</f>
        <v>0</v>
      </c>
      <c r="J79" s="186">
        <f t="shared" ref="J79" si="1590">IF(OR($B79=$B85,J82=0),0,ROUND((K80+P84)/J82,0))</f>
        <v>0</v>
      </c>
      <c r="K79" s="51">
        <f t="shared" ref="K79:K80" si="1591">SUM(L79:R79)</f>
        <v>0</v>
      </c>
      <c r="L79" s="52"/>
      <c r="M79" s="52"/>
      <c r="N79" s="52"/>
      <c r="O79" s="52"/>
      <c r="P79" s="53"/>
      <c r="Q79" s="54"/>
      <c r="R79" s="55"/>
      <c r="S79" s="188">
        <f t="shared" ref="S79" si="1592">IF(OR($B79=$B85,S82=0),0,ROUND((T80+Y84)/S82,0))</f>
        <v>0</v>
      </c>
      <c r="T79" s="178">
        <f t="shared" ref="T79:T80" si="1593">SUM(U79:AA79)</f>
        <v>0</v>
      </c>
      <c r="U79" s="179">
        <f t="shared" ref="U79" si="1594">L79</f>
        <v>0</v>
      </c>
      <c r="V79" s="179">
        <f t="shared" ref="V79" si="1595">M79</f>
        <v>0</v>
      </c>
      <c r="W79" s="179">
        <f t="shared" ref="W79" si="1596">N79</f>
        <v>0</v>
      </c>
      <c r="X79" s="179">
        <f t="shared" ref="X79" si="1597">O79</f>
        <v>0</v>
      </c>
      <c r="Y79" s="180">
        <f t="shared" ref="Y79" si="1598">P79</f>
        <v>0</v>
      </c>
      <c r="Z79" s="181">
        <f t="shared" ref="Z79" si="1599">Q79</f>
        <v>0</v>
      </c>
      <c r="AA79" s="182">
        <f t="shared" ref="AA79" si="1600">R79</f>
        <v>0</v>
      </c>
      <c r="AB79" s="188">
        <f t="shared" ref="AB79" si="1601">IF(OR($B79=$B85,AB82=0),0,ROUND((AC80+AH84)/AB82,0))</f>
        <v>0</v>
      </c>
      <c r="AC79" s="178">
        <f t="shared" ref="AC79:AC80" si="1602">SUM(AD79:AJ79)</f>
        <v>0</v>
      </c>
      <c r="AD79" s="179">
        <f t="shared" ref="AD79" si="1603">U79</f>
        <v>0</v>
      </c>
      <c r="AE79" s="179">
        <f t="shared" ref="AE79" si="1604">V79</f>
        <v>0</v>
      </c>
      <c r="AF79" s="179">
        <f t="shared" ref="AF79" si="1605">W79</f>
        <v>0</v>
      </c>
      <c r="AG79" s="179">
        <f t="shared" ref="AG79" si="1606">X79</f>
        <v>0</v>
      </c>
      <c r="AH79" s="180">
        <f t="shared" ref="AH79" si="1607">Y79</f>
        <v>0</v>
      </c>
      <c r="AI79" s="181">
        <f t="shared" ref="AI79" si="1608">Z79</f>
        <v>0</v>
      </c>
      <c r="AJ79" s="182">
        <f t="shared" ref="AJ79" si="1609">AA79</f>
        <v>0</v>
      </c>
      <c r="AK79" s="188">
        <f t="shared" ref="AK79" si="1610">IF(OR($B79=$B85,AK82=0),0,ROUND((AL80+AQ84)/AK82,0))</f>
        <v>0</v>
      </c>
      <c r="AL79" s="178">
        <f t="shared" ref="AL79:AL80" si="1611">SUM(AM79:AS79)</f>
        <v>0</v>
      </c>
      <c r="AM79" s="179">
        <f t="shared" ref="AM79" si="1612">AD79</f>
        <v>0</v>
      </c>
      <c r="AN79" s="179">
        <f t="shared" ref="AN79" si="1613">AE79</f>
        <v>0</v>
      </c>
      <c r="AO79" s="179">
        <f t="shared" ref="AO79" si="1614">AF79</f>
        <v>0</v>
      </c>
      <c r="AP79" s="179">
        <f t="shared" ref="AP79" si="1615">AG79</f>
        <v>0</v>
      </c>
      <c r="AQ79" s="180">
        <f t="shared" ref="AQ79" si="1616">AH79</f>
        <v>0</v>
      </c>
      <c r="AR79" s="181">
        <f t="shared" ref="AR79" si="1617">AI79</f>
        <v>0</v>
      </c>
      <c r="AS79" s="182">
        <f t="shared" ref="AS79" si="1618">AJ79</f>
        <v>0</v>
      </c>
      <c r="AT79" s="188">
        <f t="shared" ref="AT79" si="1619">IF(OR($B79=$B85,AT82=0),0,ROUND((AU80+AZ84)/AT82,0))</f>
        <v>0</v>
      </c>
      <c r="AU79" s="178">
        <f t="shared" ref="AU79:AU80" si="1620">SUM(AV79:BB79)</f>
        <v>0</v>
      </c>
      <c r="AV79" s="179">
        <f t="shared" ref="AV79" si="1621">IF(SUM($AM$9:$AS$9)=SUM($AV$9:$BB$9),AM79,IF(AND(SUM($AV$9:$BB$9)&gt;42,SUM($AV$9:$BB$9)&lt;49),AM79,0))</f>
        <v>0</v>
      </c>
      <c r="AW79" s="179">
        <f t="shared" ref="AW79" si="1622">IF(SUM($AM$9:$AS$9)=SUM($AV$9:$BB$9),AN79,IF(AND(SUM($AV$9:$BB$9)&gt;42,SUM($AV$9:$BB$9)&lt;49),AN79,0))</f>
        <v>0</v>
      </c>
      <c r="AX79" s="179">
        <f t="shared" ref="AX79" si="1623">IF(SUM($AM$9:$AS$9)=SUM($AV$9:$BB$9),AO79,IF(AND(SUM($AV$9:$BB$9)&gt;42,SUM($AV$9:$BB$9)&lt;49),AO79,0))</f>
        <v>0</v>
      </c>
      <c r="AY79" s="179">
        <f t="shared" ref="AY79" si="1624">IF(SUM($AM$9:$AS$9)=SUM($AV$9:$BB$9),AP79,IF(AND(SUM($AV$9:$BB$9)&gt;42,SUM($AV$9:$BB$9)&lt;49),AP79,0))</f>
        <v>0</v>
      </c>
      <c r="AZ79" s="180">
        <f t="shared" ref="AZ79" si="1625">IF(SUM($AM$9:$AS$9)=SUM($AV$9:$BB$9),AQ79,IF(AND(SUM($AV$9:$BB$9)&gt;42,SUM($AV$9:$BB$9)&lt;49),AQ79,0))</f>
        <v>0</v>
      </c>
      <c r="BA79" s="181">
        <f t="shared" ref="BA79" si="1626">IF(SUM($AM$9:$AS$9)=SUM($AV$9:$BB$9),AR79,IF(AND(SUM($AV$9:$BB$9)&gt;42,SUM($AV$9:$BB$9)&lt;49),AR79,0))</f>
        <v>0</v>
      </c>
      <c r="BB79" s="182">
        <f t="shared" ref="BB79" si="1627">IF(SUM($AM$9:$AS$9)=SUM($AV$9:$BB$9),AS79,IF(AND(SUM($AV$9:$BB$9)&gt;42,SUM($AV$9:$BB$9)&lt;49),AS79,0))</f>
        <v>0</v>
      </c>
      <c r="BC79" s="1">
        <f t="shared" ref="BC79" si="1628">IF(L81=0,0,L81-K84)</f>
        <v>0</v>
      </c>
      <c r="BD79" s="103">
        <f t="shared" ref="BD79" si="1629">P84-N84</f>
        <v>0</v>
      </c>
      <c r="BE79" s="104" t="s">
        <v>80</v>
      </c>
      <c r="BK79" s="96">
        <f t="shared" ref="BK79" si="1630">K80-G80</f>
        <v>-18</v>
      </c>
      <c r="BL79" s="97" t="s">
        <v>76</v>
      </c>
    </row>
    <row r="80" spans="1:66" ht="12.75" hidden="1" customHeight="1" x14ac:dyDescent="0.2">
      <c r="B80" s="93"/>
      <c r="C80" s="94"/>
      <c r="D80" s="95"/>
      <c r="E80" s="115"/>
      <c r="F80" s="140" t="b">
        <f t="shared" ref="F80" si="1631">IF($B73=$B79,OR(F74,G79&lt;F79),G79&lt;F79)</f>
        <v>0</v>
      </c>
      <c r="G80" s="189">
        <f t="shared" si="155"/>
        <v>18</v>
      </c>
      <c r="H80" s="120"/>
      <c r="I80" s="165">
        <f t="shared" si="1589"/>
        <v>0</v>
      </c>
      <c r="J80" s="194">
        <f t="shared" ref="J80" si="1632">7-COUNTIF(L79:R79,0)-COUNTIF(L79:R79,"")</f>
        <v>0</v>
      </c>
      <c r="K80" s="22">
        <f t="shared" si="1591"/>
        <v>0</v>
      </c>
      <c r="L80" s="35">
        <f t="shared" ref="L80:R80" si="1633">IF($B73=$B79,L79+L74,L79)</f>
        <v>0</v>
      </c>
      <c r="M80" s="35">
        <f t="shared" si="1633"/>
        <v>0</v>
      </c>
      <c r="N80" s="35">
        <f t="shared" si="1633"/>
        <v>0</v>
      </c>
      <c r="O80" s="35">
        <f t="shared" si="1633"/>
        <v>0</v>
      </c>
      <c r="P80" s="36">
        <f t="shared" si="1633"/>
        <v>0</v>
      </c>
      <c r="Q80" s="37">
        <f t="shared" si="1633"/>
        <v>0</v>
      </c>
      <c r="R80" s="38">
        <f t="shared" si="1633"/>
        <v>0</v>
      </c>
      <c r="S80" s="194">
        <f t="shared" ref="S80" si="1634">7-COUNTIF(U79:AA79,0)-COUNTIF(U79:AA79,"")</f>
        <v>0</v>
      </c>
      <c r="T80" s="22">
        <f t="shared" si="1593"/>
        <v>0</v>
      </c>
      <c r="U80" s="35">
        <f t="shared" ref="U80:AA80" si="1635">IF($B73=$B79,U79+U74,U79)</f>
        <v>0</v>
      </c>
      <c r="V80" s="35">
        <f t="shared" si="1635"/>
        <v>0</v>
      </c>
      <c r="W80" s="35">
        <f t="shared" si="1635"/>
        <v>0</v>
      </c>
      <c r="X80" s="35">
        <f t="shared" si="1635"/>
        <v>0</v>
      </c>
      <c r="Y80" s="36">
        <f t="shared" si="1635"/>
        <v>0</v>
      </c>
      <c r="Z80" s="37">
        <f t="shared" si="1635"/>
        <v>0</v>
      </c>
      <c r="AA80" s="38">
        <f t="shared" si="1635"/>
        <v>0</v>
      </c>
      <c r="AB80" s="194">
        <f t="shared" ref="AB80" si="1636">7-COUNTIF(AD79:AJ79,0)-COUNTIF(AD79:AJ79,"")</f>
        <v>0</v>
      </c>
      <c r="AC80" s="22">
        <f t="shared" si="1602"/>
        <v>0</v>
      </c>
      <c r="AD80" s="35">
        <f t="shared" ref="AD80:AJ80" si="1637">IF($B73=$B79,AD79+AD74,AD79)</f>
        <v>0</v>
      </c>
      <c r="AE80" s="35">
        <f t="shared" si="1637"/>
        <v>0</v>
      </c>
      <c r="AF80" s="35">
        <f t="shared" si="1637"/>
        <v>0</v>
      </c>
      <c r="AG80" s="35">
        <f t="shared" si="1637"/>
        <v>0</v>
      </c>
      <c r="AH80" s="36">
        <f t="shared" si="1637"/>
        <v>0</v>
      </c>
      <c r="AI80" s="37">
        <f t="shared" si="1637"/>
        <v>0</v>
      </c>
      <c r="AJ80" s="38">
        <f t="shared" si="1637"/>
        <v>0</v>
      </c>
      <c r="AK80" s="194">
        <f t="shared" ref="AK80" si="1638">7-COUNTIF(AM79:AS79,0)-COUNTIF(AM79:AS79,"")</f>
        <v>0</v>
      </c>
      <c r="AL80" s="22">
        <f t="shared" si="1611"/>
        <v>0</v>
      </c>
      <c r="AM80" s="35">
        <f t="shared" ref="AM80:AS80" si="1639">IF($B73=$B79,AM79+AM74,AM79)</f>
        <v>0</v>
      </c>
      <c r="AN80" s="35">
        <f t="shared" si="1639"/>
        <v>0</v>
      </c>
      <c r="AO80" s="35">
        <f t="shared" si="1639"/>
        <v>0</v>
      </c>
      <c r="AP80" s="35">
        <f t="shared" si="1639"/>
        <v>0</v>
      </c>
      <c r="AQ80" s="36">
        <f t="shared" si="1639"/>
        <v>0</v>
      </c>
      <c r="AR80" s="37">
        <f t="shared" si="1639"/>
        <v>0</v>
      </c>
      <c r="AS80" s="38">
        <f t="shared" si="1639"/>
        <v>0</v>
      </c>
      <c r="AT80" s="194">
        <f t="shared" ref="AT80" si="1640">7-COUNTIF(AV79:BB79,0)-COUNTIF(AV79:BB79,"")</f>
        <v>0</v>
      </c>
      <c r="AU80" s="22">
        <f t="shared" si="1620"/>
        <v>0</v>
      </c>
      <c r="AV80" s="35">
        <f t="shared" ref="AV80:BB80" si="1641">IF($B73=$B79,AV79+AV74,AV79)</f>
        <v>0</v>
      </c>
      <c r="AW80" s="35">
        <f t="shared" si="1641"/>
        <v>0</v>
      </c>
      <c r="AX80" s="35">
        <f t="shared" si="1641"/>
        <v>0</v>
      </c>
      <c r="AY80" s="35">
        <f t="shared" si="1641"/>
        <v>0</v>
      </c>
      <c r="AZ80" s="36">
        <f t="shared" si="1641"/>
        <v>0</v>
      </c>
      <c r="BA80" s="37">
        <f t="shared" si="1641"/>
        <v>0</v>
      </c>
      <c r="BB80" s="38">
        <f t="shared" si="1641"/>
        <v>0</v>
      </c>
      <c r="BC80" s="1">
        <f t="shared" ref="BC80" si="1642">IF(M81=0,0,M81-K84)</f>
        <v>0</v>
      </c>
      <c r="BD80" s="105">
        <f t="shared" ref="BD80" si="1643">7-J81</f>
        <v>0</v>
      </c>
      <c r="BE80" s="106" t="str">
        <f t="shared" ref="BE80:BE83" si="1644">BL80</f>
        <v>Dni realizacji</v>
      </c>
      <c r="BG80" s="89" t="s">
        <v>78</v>
      </c>
      <c r="BK80" s="98">
        <f t="shared" ref="BK80" si="1645">7-J81</f>
        <v>0</v>
      </c>
      <c r="BL80" s="99" t="s">
        <v>72</v>
      </c>
    </row>
    <row r="81" spans="1:66" ht="15" hidden="1" customHeight="1" x14ac:dyDescent="0.2">
      <c r="B81" s="116"/>
      <c r="C81" s="117"/>
      <c r="D81" s="118"/>
      <c r="E81" s="119"/>
      <c r="F81" s="92"/>
      <c r="G81" s="190">
        <f t="shared" ref="G81" si="1646">IF(AND($B73=$B79,$B73&lt;&gt;"",$B73&lt;&gt;0),F79+G75,F79)</f>
        <v>18</v>
      </c>
      <c r="H81" s="121"/>
      <c r="I81" s="165">
        <f t="shared" si="1589"/>
        <v>0</v>
      </c>
      <c r="J81" s="195">
        <f t="shared" ref="J81" si="1647">IF($B79=$B73,COUNTIF(L81:R81,0),COUNTIF(L82:R82,0)+COUNTIF(L82:R82,""))</f>
        <v>7</v>
      </c>
      <c r="K81" s="39">
        <f t="shared" ref="K81:R81" si="1648">IF($B73=$B79,K82+K75,K82)</f>
        <v>0</v>
      </c>
      <c r="L81" s="40">
        <f t="shared" si="1648"/>
        <v>0</v>
      </c>
      <c r="M81" s="40">
        <f t="shared" si="1648"/>
        <v>0</v>
      </c>
      <c r="N81" s="40">
        <f t="shared" si="1648"/>
        <v>0</v>
      </c>
      <c r="O81" s="40">
        <f t="shared" si="1648"/>
        <v>0</v>
      </c>
      <c r="P81" s="41">
        <f t="shared" si="1648"/>
        <v>0</v>
      </c>
      <c r="Q81" s="42">
        <f t="shared" si="1648"/>
        <v>0</v>
      </c>
      <c r="R81" s="43">
        <f t="shared" si="1648"/>
        <v>0</v>
      </c>
      <c r="S81" s="195">
        <f t="shared" ref="S81" si="1649">IF($B79=$B73,COUNTIF(U81:AA81,0),COUNTIF(U82:AA82,0)+COUNTIF(U82:AA82,""))</f>
        <v>7</v>
      </c>
      <c r="T81" s="39">
        <f t="shared" ref="T81:AA81" si="1650">IF($B73=$B79,T82+T75,T82)</f>
        <v>0</v>
      </c>
      <c r="U81" s="40">
        <f t="shared" si="1650"/>
        <v>0</v>
      </c>
      <c r="V81" s="40">
        <f t="shared" si="1650"/>
        <v>0</v>
      </c>
      <c r="W81" s="40">
        <f t="shared" si="1650"/>
        <v>0</v>
      </c>
      <c r="X81" s="40">
        <f t="shared" si="1650"/>
        <v>0</v>
      </c>
      <c r="Y81" s="41">
        <f t="shared" si="1650"/>
        <v>0</v>
      </c>
      <c r="Z81" s="42">
        <f t="shared" si="1650"/>
        <v>0</v>
      </c>
      <c r="AA81" s="43">
        <f t="shared" si="1650"/>
        <v>0</v>
      </c>
      <c r="AB81" s="195">
        <f t="shared" ref="AB81" si="1651">IF($B79=$B73,COUNTIF(AD81:AJ81,0),COUNTIF(AD82:AJ82,0)+COUNTIF(AD82:AJ82,""))</f>
        <v>7</v>
      </c>
      <c r="AC81" s="39">
        <f t="shared" ref="AC81:AJ81" si="1652">IF($B73=$B79,AC82+AC75,AC82)</f>
        <v>0</v>
      </c>
      <c r="AD81" s="40">
        <f t="shared" si="1652"/>
        <v>0</v>
      </c>
      <c r="AE81" s="40">
        <f t="shared" si="1652"/>
        <v>0</v>
      </c>
      <c r="AF81" s="40">
        <f t="shared" si="1652"/>
        <v>0</v>
      </c>
      <c r="AG81" s="40">
        <f t="shared" si="1652"/>
        <v>0</v>
      </c>
      <c r="AH81" s="41">
        <f t="shared" si="1652"/>
        <v>0</v>
      </c>
      <c r="AI81" s="42">
        <f t="shared" si="1652"/>
        <v>0</v>
      </c>
      <c r="AJ81" s="43">
        <f t="shared" si="1652"/>
        <v>0</v>
      </c>
      <c r="AK81" s="195">
        <f t="shared" ref="AK81" si="1653">IF($B79=$B73,COUNTIF(AM81:AS81,0),COUNTIF(AM82:AS82,0)+COUNTIF(AM82:AS82,""))</f>
        <v>7</v>
      </c>
      <c r="AL81" s="39">
        <f t="shared" ref="AL81:AS81" si="1654">IF($B73=$B79,AL82+AL75,AL82)</f>
        <v>0</v>
      </c>
      <c r="AM81" s="40">
        <f t="shared" si="1654"/>
        <v>0</v>
      </c>
      <c r="AN81" s="40">
        <f t="shared" si="1654"/>
        <v>0</v>
      </c>
      <c r="AO81" s="40">
        <f t="shared" si="1654"/>
        <v>0</v>
      </c>
      <c r="AP81" s="40">
        <f t="shared" si="1654"/>
        <v>0</v>
      </c>
      <c r="AQ81" s="41">
        <f t="shared" si="1654"/>
        <v>0</v>
      </c>
      <c r="AR81" s="42">
        <f t="shared" si="1654"/>
        <v>0</v>
      </c>
      <c r="AS81" s="43">
        <f t="shared" si="1654"/>
        <v>0</v>
      </c>
      <c r="AT81" s="195">
        <f t="shared" ref="AT81" si="1655">IF($B79=$B73,COUNTIF(AV81:BB81,0),COUNTIF(AV82:BB82,0)+COUNTIF(AV82:BB82,""))</f>
        <v>7</v>
      </c>
      <c r="AU81" s="39">
        <f t="shared" ref="AU81:BB81" si="1656">IF($B73=$B79,AU82+AU75,AU82)</f>
        <v>0</v>
      </c>
      <c r="AV81" s="40">
        <f t="shared" si="1656"/>
        <v>0</v>
      </c>
      <c r="AW81" s="40">
        <f t="shared" si="1656"/>
        <v>0</v>
      </c>
      <c r="AX81" s="40">
        <f t="shared" si="1656"/>
        <v>0</v>
      </c>
      <c r="AY81" s="40">
        <f t="shared" si="1656"/>
        <v>0</v>
      </c>
      <c r="AZ81" s="41">
        <f t="shared" si="1656"/>
        <v>0</v>
      </c>
      <c r="BA81" s="42">
        <f t="shared" si="1656"/>
        <v>0</v>
      </c>
      <c r="BB81" s="43">
        <f t="shared" si="1656"/>
        <v>0</v>
      </c>
      <c r="BC81" s="1">
        <f t="shared" ref="BC81" si="1657">IF(N81=0,0,N81-K84)</f>
        <v>0</v>
      </c>
      <c r="BD81" s="112">
        <f t="shared" ref="BD81" si="1658">BD80*K84</f>
        <v>0</v>
      </c>
      <c r="BE81" s="106" t="str">
        <f t="shared" si="1644"/>
        <v>Realizacja planu</v>
      </c>
      <c r="BG81" s="114">
        <f t="shared" ref="BG81" si="1659">J79</f>
        <v>0</v>
      </c>
      <c r="BH81" s="89" t="s">
        <v>73</v>
      </c>
      <c r="BK81" s="111">
        <f t="shared" ref="BK81" si="1660">BK80*K84</f>
        <v>0</v>
      </c>
      <c r="BL81" s="99" t="s">
        <v>71</v>
      </c>
      <c r="BN81" s="89" t="s">
        <v>79</v>
      </c>
    </row>
    <row r="82" spans="1:66" ht="15.75" customHeight="1" x14ac:dyDescent="0.2">
      <c r="A82" s="1" t="str">
        <f t="shared" ref="A82" si="1661">A79</f>
        <v>1. Niewypełnione</v>
      </c>
      <c r="B82" s="313">
        <f t="shared" si="177"/>
        <v>11</v>
      </c>
      <c r="C82" s="314"/>
      <c r="D82" s="314"/>
      <c r="E82" s="314"/>
      <c r="F82" s="31"/>
      <c r="G82" s="183"/>
      <c r="H82" s="122">
        <f t="shared" ref="H82" si="1662">5-COUNTIF(AU79,0)-COUNTIF(AL79,0)-COUNTIF(AC79,0)-COUNTIF(T79,0)-COUNTIF(K79,0)</f>
        <v>0</v>
      </c>
      <c r="I82" s="165">
        <f t="shared" si="1589"/>
        <v>0</v>
      </c>
      <c r="J82" s="187">
        <f t="shared" ref="J82" si="1663">IF($B79=$B73,J76+IF($F79&lt;&gt;$G79,(K79+$G81-$G80)/$F79,K79/$F79),IF($F79&lt;&gt;G79,(K79+$G81-$G80)/$F79,K79/$F79))</f>
        <v>0</v>
      </c>
      <c r="K82" s="7">
        <f t="shared" ref="K82:K83" si="1664">SUM(L82:R82)</f>
        <v>0</v>
      </c>
      <c r="L82" s="26">
        <f t="shared" ref="L82:R82" si="1665">L79</f>
        <v>0</v>
      </c>
      <c r="M82" s="26">
        <f t="shared" si="1665"/>
        <v>0</v>
      </c>
      <c r="N82" s="26">
        <f t="shared" si="1665"/>
        <v>0</v>
      </c>
      <c r="O82" s="26">
        <f t="shared" si="1665"/>
        <v>0</v>
      </c>
      <c r="P82" s="26">
        <f t="shared" si="1665"/>
        <v>0</v>
      </c>
      <c r="Q82" s="29">
        <f t="shared" si="1665"/>
        <v>0</v>
      </c>
      <c r="R82" s="23">
        <f t="shared" si="1665"/>
        <v>0</v>
      </c>
      <c r="S82" s="187">
        <f t="shared" ref="S82" si="1666">IF($B79=$B73,S76+IF($F79&lt;&gt;$G79,(T79+$G81-$G80)/$F79,T79/$F79),IF($F79&lt;&gt;P79,(T79+$G81-$G80)/$F79,T79/$F79))</f>
        <v>0</v>
      </c>
      <c r="T82" s="7">
        <f t="shared" ref="T82:T83" si="1667">SUM(U82:AA82)</f>
        <v>0</v>
      </c>
      <c r="U82" s="26">
        <f t="shared" ref="U82:AA82" si="1668">U79</f>
        <v>0</v>
      </c>
      <c r="V82" s="26">
        <f t="shared" si="1668"/>
        <v>0</v>
      </c>
      <c r="W82" s="26">
        <f t="shared" si="1668"/>
        <v>0</v>
      </c>
      <c r="X82" s="26">
        <f t="shared" si="1668"/>
        <v>0</v>
      </c>
      <c r="Y82" s="113">
        <f t="shared" si="1668"/>
        <v>0</v>
      </c>
      <c r="Z82" s="29">
        <f t="shared" si="1668"/>
        <v>0</v>
      </c>
      <c r="AA82" s="23">
        <f t="shared" si="1668"/>
        <v>0</v>
      </c>
      <c r="AB82" s="187">
        <f t="shared" ref="AB82" si="1669">IF($B79=$B73,AB76+IF($F79&lt;&gt;$G79,(AC79+$G81-$G80)/$F79,AC79/$F79),IF($F79&lt;&gt;Y79,(AC79+$G81-$G80)/$F79,AC79/$F79))</f>
        <v>0</v>
      </c>
      <c r="AC82" s="7">
        <f t="shared" ref="AC82:AC83" si="1670">SUM(AD82:AJ82)</f>
        <v>0</v>
      </c>
      <c r="AD82" s="26">
        <f t="shared" ref="AD82:AJ82" si="1671">AD79</f>
        <v>0</v>
      </c>
      <c r="AE82" s="26">
        <f t="shared" si="1671"/>
        <v>0</v>
      </c>
      <c r="AF82" s="26">
        <f t="shared" si="1671"/>
        <v>0</v>
      </c>
      <c r="AG82" s="26">
        <f t="shared" si="1671"/>
        <v>0</v>
      </c>
      <c r="AH82" s="113">
        <f t="shared" si="1671"/>
        <v>0</v>
      </c>
      <c r="AI82" s="29">
        <f t="shared" si="1671"/>
        <v>0</v>
      </c>
      <c r="AJ82" s="23">
        <f t="shared" si="1671"/>
        <v>0</v>
      </c>
      <c r="AK82" s="187">
        <f t="shared" ref="AK82" si="1672">IF($B79=$B73,AK76+IF($F79&lt;&gt;$G79,(AL79+$G81-$G80)/$F79,AL79/$F79),IF($F79&lt;&gt;AH79,(AL79+$G81-$G80)/$F79,AL79/$F79))</f>
        <v>0</v>
      </c>
      <c r="AL82" s="7">
        <f t="shared" ref="AL82:AL83" si="1673">SUM(AM82:AS82)</f>
        <v>0</v>
      </c>
      <c r="AM82" s="26">
        <f t="shared" ref="AM82:AS82" si="1674">AM79</f>
        <v>0</v>
      </c>
      <c r="AN82" s="26">
        <f t="shared" si="1674"/>
        <v>0</v>
      </c>
      <c r="AO82" s="26">
        <f t="shared" si="1674"/>
        <v>0</v>
      </c>
      <c r="AP82" s="26">
        <f t="shared" si="1674"/>
        <v>0</v>
      </c>
      <c r="AQ82" s="113">
        <f t="shared" si="1674"/>
        <v>0</v>
      </c>
      <c r="AR82" s="29">
        <f t="shared" si="1674"/>
        <v>0</v>
      </c>
      <c r="AS82" s="23">
        <f t="shared" si="1674"/>
        <v>0</v>
      </c>
      <c r="AT82" s="187">
        <f t="shared" ref="AT82" si="1675">IF($B79=$B73,AT76+IF($F79&lt;&gt;$G79,(AU79+$G81-$G80)/$F79,AU79/$F79),IF($F79&lt;&gt;AQ79,(AU79+$G81-$G80)/$F79,AU79/$F79))</f>
        <v>0</v>
      </c>
      <c r="AU82" s="7">
        <f t="shared" ref="AU82:AU83" si="1676">SUM(AV82:BB82)</f>
        <v>0</v>
      </c>
      <c r="AV82" s="6">
        <f t="shared" si="193"/>
        <v>0</v>
      </c>
      <c r="AW82" s="6">
        <f t="shared" ref="AW82:BB82" si="1677">IF(SUM($AM$9:$AS$9)=SUM($AV$9:$BB$9),AW79,IF(AND(SUM($AV$9:$BB$9)&gt;42,SUM($AV$9:$BB$9)&lt;49),AW79,0))</f>
        <v>0</v>
      </c>
      <c r="AX82" s="6">
        <f t="shared" si="1677"/>
        <v>0</v>
      </c>
      <c r="AY82" s="6">
        <f t="shared" si="1677"/>
        <v>0</v>
      </c>
      <c r="AZ82" s="26">
        <f t="shared" si="1677"/>
        <v>0</v>
      </c>
      <c r="BA82" s="29">
        <f t="shared" si="1677"/>
        <v>0</v>
      </c>
      <c r="BB82" s="23">
        <f t="shared" si="1677"/>
        <v>0</v>
      </c>
      <c r="BC82" s="1">
        <f t="shared" ref="BC82" si="1678">IF(O81=0,0,O81-K84)</f>
        <v>0</v>
      </c>
      <c r="BD82" s="105">
        <f t="shared" ref="BD82" si="1679">K81</f>
        <v>0</v>
      </c>
      <c r="BE82" s="106" t="str">
        <f t="shared" si="1644"/>
        <v>Godziny zrealizowane</v>
      </c>
      <c r="BK82" s="100">
        <f t="shared" ref="BK82" si="1680">K81</f>
        <v>0</v>
      </c>
      <c r="BL82" s="99" t="s">
        <v>77</v>
      </c>
    </row>
    <row r="83" spans="1:66" ht="15.75" customHeight="1" x14ac:dyDescent="0.2">
      <c r="A83" s="1" t="str">
        <f t="shared" ref="A83:A84" si="1681">A82</f>
        <v>1. Niewypełnione</v>
      </c>
      <c r="B83" s="313"/>
      <c r="C83" s="314"/>
      <c r="D83" s="314"/>
      <c r="E83" s="314"/>
      <c r="F83" s="31"/>
      <c r="G83" s="183"/>
      <c r="H83" s="123">
        <f t="shared" ref="H83" si="1682">IF($B79=$B73,H77+F83,$F83)</f>
        <v>0</v>
      </c>
      <c r="I83" s="165">
        <f t="shared" si="1589"/>
        <v>0</v>
      </c>
      <c r="J83" s="141">
        <f t="shared" ref="J83" si="1683">IF($H82=0,0,IF($B73=$B79,IF($H84&gt;0,$H84+J77,K79+J77),IF($H84&gt;0,$H84,K79)))</f>
        <v>0</v>
      </c>
      <c r="K83" s="7">
        <f t="shared" si="1664"/>
        <v>0</v>
      </c>
      <c r="L83" s="6"/>
      <c r="M83" s="6"/>
      <c r="N83" s="6"/>
      <c r="O83" s="6"/>
      <c r="P83" s="26"/>
      <c r="Q83" s="29"/>
      <c r="R83" s="23"/>
      <c r="S83" s="141">
        <f t="shared" ref="S83" si="1684">IF($H82=0,0,IF($B73=$B79,IF($H84&gt;0,$H84+S77,T79+S77),IF($H84&gt;0,$H84,T79)))</f>
        <v>0</v>
      </c>
      <c r="T83" s="7">
        <f t="shared" si="1667"/>
        <v>0</v>
      </c>
      <c r="U83" s="6"/>
      <c r="V83" s="6"/>
      <c r="W83" s="6"/>
      <c r="X83" s="6"/>
      <c r="Y83" s="26"/>
      <c r="Z83" s="29"/>
      <c r="AA83" s="23"/>
      <c r="AB83" s="141">
        <f t="shared" ref="AB83" si="1685">IF($H82=0,0,IF($B73=$B79,IF($H84&gt;0,$H84+AB77,AC79+AB77),IF($H84&gt;0,$H84,AC79)))</f>
        <v>0</v>
      </c>
      <c r="AC83" s="7">
        <f t="shared" si="1670"/>
        <v>0</v>
      </c>
      <c r="AD83" s="6"/>
      <c r="AE83" s="6"/>
      <c r="AF83" s="6"/>
      <c r="AG83" s="6"/>
      <c r="AH83" s="26"/>
      <c r="AI83" s="29"/>
      <c r="AJ83" s="23"/>
      <c r="AK83" s="141">
        <f t="shared" ref="AK83" si="1686">IF($H82=0,0,IF($B73=$B79,IF($H84&gt;0,$H84+AK77,AL79+AK77),IF($H84&gt;0,$H84,AL79)))</f>
        <v>0</v>
      </c>
      <c r="AL83" s="7">
        <f t="shared" si="1673"/>
        <v>0</v>
      </c>
      <c r="AM83" s="6"/>
      <c r="AN83" s="6"/>
      <c r="AO83" s="6"/>
      <c r="AP83" s="6"/>
      <c r="AQ83" s="26"/>
      <c r="AR83" s="29"/>
      <c r="AS83" s="23"/>
      <c r="AT83" s="141">
        <f t="shared" ref="AT83" si="1687">IF($H82=0,0,IF($B73=$B79,IF($H84&gt;0,$H84+AT77,AU79+AT77),IF($H84&gt;0,$H84,AU79)))</f>
        <v>0</v>
      </c>
      <c r="AU83" s="7">
        <f t="shared" si="1676"/>
        <v>0</v>
      </c>
      <c r="AV83" s="6"/>
      <c r="AW83" s="6"/>
      <c r="AX83" s="6"/>
      <c r="AY83" s="6"/>
      <c r="AZ83" s="26"/>
      <c r="BA83" s="29"/>
      <c r="BB83" s="23"/>
      <c r="BC83" s="1">
        <f t="shared" ref="BC83" si="1688">IF(P81=0,0,P81-K84)</f>
        <v>0</v>
      </c>
      <c r="BD83" s="107">
        <f t="shared" ref="BD83" si="1689">BD82-BD81</f>
        <v>0</v>
      </c>
      <c r="BE83" s="108" t="str">
        <f t="shared" si="1644"/>
        <v>godziny ponadwymiarowe = Plan -to  co powinien uczyć</v>
      </c>
      <c r="BK83" s="100">
        <f t="shared" ref="BK83" si="1690">BK82-BK81</f>
        <v>0</v>
      </c>
      <c r="BL83" s="99" t="s">
        <v>74</v>
      </c>
    </row>
    <row r="84" spans="1:66" ht="18.75" customHeight="1" thickBot="1" x14ac:dyDescent="0.25">
      <c r="A84" s="1" t="str">
        <f t="shared" si="1681"/>
        <v>1. Niewypełnione</v>
      </c>
      <c r="B84" s="323" t="str">
        <f>IF(B79="",Wydruk!$AE$6,IF(J80=0,Wydruk!$AE$7,IF(AND(G80&lt;G81,B79&lt;&gt;$B85),Wydruk!$AE$13,IF(AND($B79=$B73,$B79&lt;&gt;$B85),IF(OR(OR(J84&lt;4,J84&gt;5),OR(S84&lt;4,S84&gt;5),OR(AB84&lt;4,AB84&gt;5),OR(AK84&lt;4,AK84&gt;5),OR(AND(AT84&lt;4,AT84&gt;0),AT84&gt;5)),Wydruk!$AE$8,Wydruk!$AE$9),IF($B79=$B85,IF($F83&lt;&gt;0,Wydruk!$AE$12,Wydruk!$AE$10),IF(OR(OR(J80&lt;4,J80&gt;5),OR(S80&lt;4,S80&gt;5),OR(AB80&lt;4,AB80&gt;5),OR(AK80&lt;4,AK80&gt;5),OR(AND(AT80&lt;4,AT80&gt;0),AT80&gt;5)),Wydruk!$AE$8,Wydruk!$AE$11))))))</f>
        <v>Rozpocznij wypełniając nazwisko i imię, sprawdź pensum, l. tygodni, godz. w roku</v>
      </c>
      <c r="C84" s="324"/>
      <c r="D84" s="324"/>
      <c r="E84" s="324"/>
      <c r="F84" s="173"/>
      <c r="G84" s="184"/>
      <c r="H84" s="191">
        <f t="shared" si="201"/>
        <v>0</v>
      </c>
      <c r="I84" s="193"/>
      <c r="J84" s="176">
        <f t="shared" ref="J84" si="1691">IF($B73=$B79,IF(L79+L74&gt;0,1,0)+IF(M79+M74&gt;0,1,0)+IF(N79+N74&gt;0,1,0)+IF(O79+O74&gt;0,1,0)+IF(P79+P74&gt;0,1,0)+IF(Q79+Q74&gt;0,1,0)+IF(R79+R74&gt;0,1,0),J80)</f>
        <v>0</v>
      </c>
      <c r="K84" s="133">
        <f t="shared" ref="K84" si="1692">IF(OR($B79=$B85,J84=0,(K80-Q84+O84)&lt;=0),0,(K80-Q84+O84)/J84)</f>
        <v>0</v>
      </c>
      <c r="L84" s="137">
        <f t="shared" ref="L84" si="1693">IF(K84*(7-J81)&lt;=0,0,K84*(7-J81))</f>
        <v>0</v>
      </c>
      <c r="M84" s="311">
        <f t="shared" ref="M84" si="1694">ROUND(IF(OR(K81-K84*(7-J81)+P84&lt;0,$B79=$B85,K84&lt;=0,K81=0),0,IF(K81-K84*(7-J81)+P84&gt;Q84-O84+P84,Q84-O84+P84,K81-K84*(7-J81)+P84)),1)</f>
        <v>0</v>
      </c>
      <c r="N84" s="312"/>
      <c r="O84" s="139">
        <f t="shared" ref="O84" si="1695">IF(OR($B79=$B85,J80=0),0,IF($B79=$B73,J79,$F79))</f>
        <v>0</v>
      </c>
      <c r="P84" s="30">
        <f t="shared" ref="P84" si="1696">IF(OR($B79=$B85,J84=0),0,$G81-$G80)</f>
        <v>0</v>
      </c>
      <c r="Q84" s="134">
        <f t="shared" ref="Q84" si="1697">IF(OR($B79=$B85,J84=0),0,J83)</f>
        <v>0</v>
      </c>
      <c r="R84" s="138">
        <f t="shared" ref="R84" si="1698">IF($B79=$B85,0,K81)</f>
        <v>0</v>
      </c>
      <c r="S84" s="176">
        <f t="shared" ref="S84" si="1699">IF($B73=$B79,IF(U79+U74&gt;0,1,0)+IF(V79+V74&gt;0,1,0)+IF(W79+W74&gt;0,1,0)+IF(X79+X74&gt;0,1,0)+IF(Y79+Y74&gt;0,1,0)+IF(Z79+Z74&gt;0,1,0)+IF(AA79+AA74&gt;0,1,0),S80)</f>
        <v>0</v>
      </c>
      <c r="T84" s="133">
        <f t="shared" ref="T84" si="1700">IF(OR($B79=$B85,S84=0,(T80-Z84+X84)&lt;=0),0,(T80-Z84+X84)/S84)</f>
        <v>0</v>
      </c>
      <c r="U84" s="137">
        <f t="shared" ref="U84" si="1701">IF(T84*(7-S81)&lt;=0,0,T84*(7-S81))</f>
        <v>0</v>
      </c>
      <c r="V84" s="311">
        <f t="shared" ref="V84" si="1702">ROUND(IF(OR(T81-T84*(7-S81)+Y84&lt;0,$B79=$B85,T84&lt;=0,T81=0),0,IF(T81-T84*(7-S81)+Y84&gt;Z84-X84+Y84,Z84-X84+Y84,T81-T84*(7-S81)+Y84)),1)</f>
        <v>0</v>
      </c>
      <c r="W84" s="312"/>
      <c r="X84" s="139">
        <f t="shared" ref="X84" si="1703">IF(OR($B79=$B85,S80=0),0,IF($B79=$B73,S79,$F79))</f>
        <v>0</v>
      </c>
      <c r="Y84" s="30">
        <f t="shared" ref="Y84" si="1704">IF(OR($B79=$B85,S84=0),0,$G81-$G80)</f>
        <v>0</v>
      </c>
      <c r="Z84" s="134">
        <f t="shared" ref="Z84" si="1705">IF(OR($B79=$B85,S84=0),0,S83)</f>
        <v>0</v>
      </c>
      <c r="AA84" s="138">
        <f t="shared" ref="AA84" si="1706">IF($B79=$B85,0,T81)</f>
        <v>0</v>
      </c>
      <c r="AB84" s="176">
        <f t="shared" ref="AB84" si="1707">IF($B73=$B79,IF(AD79+AD74&gt;0,1,0)+IF(AE79+AE74&gt;0,1,0)+IF(AF79+AF74&gt;0,1,0)+IF(AG79+AG74&gt;0,1,0)+IF(AH79+AH74&gt;0,1,0)+IF(AI79+AI74&gt;0,1,0)+IF(AJ79+AJ74&gt;0,1,0),AB80)</f>
        <v>0</v>
      </c>
      <c r="AC84" s="133">
        <f t="shared" ref="AC84" si="1708">IF(OR($B79=$B85,AB84=0,(AC80-AI84+AG84)&lt;=0),0,(AC80-AI84+AG84)/AB84)</f>
        <v>0</v>
      </c>
      <c r="AD84" s="137">
        <f t="shared" ref="AD84" si="1709">IF(AC84*(7-AB81)&lt;=0,0,AC84*(7-AB81))</f>
        <v>0</v>
      </c>
      <c r="AE84" s="311">
        <f t="shared" ref="AE84" si="1710">ROUND(IF(OR(AC81-AC84*(7-AB81)+AH84&lt;0,$B79=$B85,AC84&lt;=0,AC81=0),0,IF(AC81-AC84*(7-AB81)+AH84&gt;AI84-AG84+AH84,AI84-AG84+AH84,AC81-AC84*(7-AB81)+AH84)),1)</f>
        <v>0</v>
      </c>
      <c r="AF84" s="312"/>
      <c r="AG84" s="139">
        <f t="shared" ref="AG84" si="1711">IF(OR($B79=$B85,AB80=0),0,IF($B79=$B73,AB79,$F79))</f>
        <v>0</v>
      </c>
      <c r="AH84" s="30">
        <f t="shared" ref="AH84" si="1712">IF(OR($B79=$B85,AB84=0),0,$G81-$G80)</f>
        <v>0</v>
      </c>
      <c r="AI84" s="134">
        <f t="shared" ref="AI84" si="1713">IF(OR($B79=$B85,AB84=0),0,AB83)</f>
        <v>0</v>
      </c>
      <c r="AJ84" s="138">
        <f t="shared" ref="AJ84" si="1714">IF($B79=$B85,0,AC81)</f>
        <v>0</v>
      </c>
      <c r="AK84" s="176">
        <f t="shared" ref="AK84" si="1715">IF($B73=$B79,IF(AM79+AM74&gt;0,1,0)+IF(AN79+AN74&gt;0,1,0)+IF(AO79+AO74&gt;0,1,0)+IF(AP79+AP74&gt;0,1,0)+IF(AQ79+AQ74&gt;0,1,0)+IF(AR79+AR74&gt;0,1,0)+IF(AS79+AS74&gt;0,1,0),AK80)</f>
        <v>0</v>
      </c>
      <c r="AL84" s="133">
        <f t="shared" ref="AL84" si="1716">IF(OR($B79=$B85,AK84=0,(AL80-AR84+AP84)&lt;=0),0,(AL80-AR84+AP84)/AK84)</f>
        <v>0</v>
      </c>
      <c r="AM84" s="137">
        <f t="shared" ref="AM84" si="1717">IF(AL84*(7-AK81)&lt;=0,0,AL84*(7-AK81))</f>
        <v>0</v>
      </c>
      <c r="AN84" s="311">
        <f t="shared" ref="AN84" si="1718">ROUND(IF(OR(AL81-AL84*(7-AK81)+AQ84&lt;0,$B79=$B85,AL84&lt;=0,AL81=0),0,IF(AL81-AL84*(7-AK81)+AQ84&gt;AR84-AP84+AQ84,AR84-AP84+AQ84,AL81-AL84*(7-AK81)+AQ84)),1)</f>
        <v>0</v>
      </c>
      <c r="AO84" s="312"/>
      <c r="AP84" s="139">
        <f t="shared" ref="AP84" si="1719">IF(OR($B79=$B85,AK80=0),0,IF($B79=$B73,AK79,$F79))</f>
        <v>0</v>
      </c>
      <c r="AQ84" s="30">
        <f t="shared" ref="AQ84" si="1720">IF(OR($B79=$B85,AK84=0),0,$G81-$G80)</f>
        <v>0</v>
      </c>
      <c r="AR84" s="134">
        <f t="shared" ref="AR84" si="1721">IF(OR($B79=$B85,AK84=0),0,AK83)</f>
        <v>0</v>
      </c>
      <c r="AS84" s="138">
        <f t="shared" ref="AS84" si="1722">IF($B79=$B85,0,AL81)</f>
        <v>0</v>
      </c>
      <c r="AT84" s="176">
        <f t="shared" ref="AT84" si="1723">IF($B73=$B79,IF(AV79+AV74&gt;0,1,0)+IF(AW79+AW74&gt;0,1,0)+IF(AX79+AX74&gt;0,1,0)+IF(AY79+AY74&gt;0,1,0)+IF(AZ79+AZ74&gt;0,1,0)+IF(BA79+BA74&gt;0,1,0)+IF(BB79+BB74&gt;0,1,0),AT80)</f>
        <v>0</v>
      </c>
      <c r="AU84" s="133">
        <f t="shared" ref="AU84" si="1724">IF(OR($B79=$B85,AT84=0,(AU80-BA84+AY84)&lt;=0),0,(AU80-BA84+AY84)/AT84)</f>
        <v>0</v>
      </c>
      <c r="AV84" s="137">
        <f t="shared" ref="AV84" si="1725">IF(AU84*(7-AT81)&lt;=0,0,AU84*(7-AT81))</f>
        <v>0</v>
      </c>
      <c r="AW84" s="311">
        <f t="shared" ref="AW84" si="1726">ROUND(IF(OR(AU81-AU84*(7-AT81)+AZ84&lt;0,$B79=$B85,AU84&lt;=0,AU81=0),0,IF(AU81-AU84*(7-AT81)+AZ84&gt;BA84-AY84+AZ84,BA84-AY84+AZ84,AU81-AU84*(7-AT81)+AZ84)),1)</f>
        <v>0</v>
      </c>
      <c r="AX84" s="312"/>
      <c r="AY84" s="139">
        <f t="shared" ref="AY84" si="1727">IF(OR($B79=$B85,AT80=0),0,IF($B79=$B73,AT79,$F79))</f>
        <v>0</v>
      </c>
      <c r="AZ84" s="30">
        <f t="shared" ref="AZ84" si="1728">IF(OR($B79=$B85,AT84=0),0,$G81-$G80)</f>
        <v>0</v>
      </c>
      <c r="BA84" s="134">
        <f t="shared" ref="BA84" si="1729">IF(OR($B79=$B85,AT84=0),0,AT83)</f>
        <v>0</v>
      </c>
      <c r="BB84" s="138">
        <f t="shared" ref="BB84" si="1730">IF($B79=$B85,0,AU81)</f>
        <v>0</v>
      </c>
      <c r="BC84" s="89">
        <f t="shared" ref="BC84" si="1731">SUBTOTAL(9,BC79:BC83)</f>
        <v>0</v>
      </c>
      <c r="BD84" s="109">
        <f t="shared" ref="BD84" si="1732">BD79</f>
        <v>0</v>
      </c>
      <c r="BE84" s="110">
        <f t="shared" ref="BE84" si="1733">IF(BD83&lt;=BD84,BD83,BD84)</f>
        <v>0</v>
      </c>
      <c r="BF84" s="90" t="str">
        <f t="shared" ref="BF84" si="1734">BM84</f>
        <v>godziny ponadwymiarowe wynik po sprawdzeniu czy nie przekracza planu</v>
      </c>
      <c r="BK84" s="101">
        <f t="shared" ref="BK84" si="1735">BK79</f>
        <v>-18</v>
      </c>
      <c r="BL84" s="102">
        <f t="shared" ref="BL84" si="1736">IF(BK83&lt;=BK79,BK83,BK79)</f>
        <v>-18</v>
      </c>
      <c r="BM84" s="91" t="s">
        <v>75</v>
      </c>
    </row>
    <row r="85" spans="1:66" ht="15.75" x14ac:dyDescent="0.2">
      <c r="A85" s="1" t="str">
        <f t="shared" ref="A85" si="1737">IF(B85="","1. Niewypełnione",B85)</f>
        <v>1. Niewypełnione</v>
      </c>
      <c r="B85" s="320"/>
      <c r="C85" s="321"/>
      <c r="D85" s="321"/>
      <c r="E85" s="321"/>
      <c r="F85" s="177">
        <v>18</v>
      </c>
      <c r="G85" s="185">
        <f t="shared" ref="G85" si="1738">F85</f>
        <v>18</v>
      </c>
      <c r="H85" s="177"/>
      <c r="I85" s="192">
        <f t="shared" ref="I85:I89" si="1739">K85+T85+AC85+AL85+AU85</f>
        <v>0</v>
      </c>
      <c r="J85" s="186">
        <f t="shared" ref="J85" si="1740">IF(OR($B85=$B91,J88=0),0,ROUND((K86+P90)/J88,0))</f>
        <v>0</v>
      </c>
      <c r="K85" s="51">
        <f t="shared" ref="K85:K86" si="1741">SUM(L85:R85)</f>
        <v>0</v>
      </c>
      <c r="L85" s="52"/>
      <c r="M85" s="52"/>
      <c r="N85" s="52"/>
      <c r="O85" s="52"/>
      <c r="P85" s="53"/>
      <c r="Q85" s="54"/>
      <c r="R85" s="55"/>
      <c r="S85" s="188">
        <f t="shared" ref="S85" si="1742">IF(OR($B85=$B91,S88=0),0,ROUND((T86+Y90)/S88,0))</f>
        <v>0</v>
      </c>
      <c r="T85" s="178">
        <f t="shared" ref="T85:T86" si="1743">SUM(U85:AA85)</f>
        <v>0</v>
      </c>
      <c r="U85" s="179">
        <f t="shared" ref="U85" si="1744">L85</f>
        <v>0</v>
      </c>
      <c r="V85" s="179">
        <f t="shared" ref="V85" si="1745">M85</f>
        <v>0</v>
      </c>
      <c r="W85" s="179">
        <f t="shared" ref="W85" si="1746">N85</f>
        <v>0</v>
      </c>
      <c r="X85" s="179">
        <f t="shared" ref="X85" si="1747">O85</f>
        <v>0</v>
      </c>
      <c r="Y85" s="180">
        <f t="shared" ref="Y85" si="1748">P85</f>
        <v>0</v>
      </c>
      <c r="Z85" s="181">
        <f t="shared" ref="Z85" si="1749">Q85</f>
        <v>0</v>
      </c>
      <c r="AA85" s="182">
        <f t="shared" ref="AA85" si="1750">R85</f>
        <v>0</v>
      </c>
      <c r="AB85" s="188">
        <f t="shared" ref="AB85" si="1751">IF(OR($B85=$B91,AB88=0),0,ROUND((AC86+AH90)/AB88,0))</f>
        <v>0</v>
      </c>
      <c r="AC85" s="178">
        <f t="shared" ref="AC85:AC86" si="1752">SUM(AD85:AJ85)</f>
        <v>0</v>
      </c>
      <c r="AD85" s="179">
        <f t="shared" ref="AD85" si="1753">U85</f>
        <v>0</v>
      </c>
      <c r="AE85" s="179">
        <f t="shared" ref="AE85" si="1754">V85</f>
        <v>0</v>
      </c>
      <c r="AF85" s="179">
        <f t="shared" ref="AF85" si="1755">W85</f>
        <v>0</v>
      </c>
      <c r="AG85" s="179">
        <f t="shared" ref="AG85" si="1756">X85</f>
        <v>0</v>
      </c>
      <c r="AH85" s="180">
        <f t="shared" ref="AH85" si="1757">Y85</f>
        <v>0</v>
      </c>
      <c r="AI85" s="181">
        <f t="shared" ref="AI85" si="1758">Z85</f>
        <v>0</v>
      </c>
      <c r="AJ85" s="182">
        <f t="shared" ref="AJ85" si="1759">AA85</f>
        <v>0</v>
      </c>
      <c r="AK85" s="188">
        <f t="shared" ref="AK85" si="1760">IF(OR($B85=$B91,AK88=0),0,ROUND((AL86+AQ90)/AK88,0))</f>
        <v>0</v>
      </c>
      <c r="AL85" s="178">
        <f t="shared" ref="AL85:AL86" si="1761">SUM(AM85:AS85)</f>
        <v>0</v>
      </c>
      <c r="AM85" s="179">
        <f t="shared" ref="AM85" si="1762">AD85</f>
        <v>0</v>
      </c>
      <c r="AN85" s="179">
        <f t="shared" ref="AN85" si="1763">AE85</f>
        <v>0</v>
      </c>
      <c r="AO85" s="179">
        <f t="shared" ref="AO85" si="1764">AF85</f>
        <v>0</v>
      </c>
      <c r="AP85" s="179">
        <f t="shared" ref="AP85" si="1765">AG85</f>
        <v>0</v>
      </c>
      <c r="AQ85" s="180">
        <f t="shared" ref="AQ85" si="1766">AH85</f>
        <v>0</v>
      </c>
      <c r="AR85" s="181">
        <f t="shared" ref="AR85" si="1767">AI85</f>
        <v>0</v>
      </c>
      <c r="AS85" s="182">
        <f t="shared" ref="AS85" si="1768">AJ85</f>
        <v>0</v>
      </c>
      <c r="AT85" s="188">
        <f t="shared" ref="AT85" si="1769">IF(OR($B85=$B91,AT88=0),0,ROUND((AU86+AZ90)/AT88,0))</f>
        <v>0</v>
      </c>
      <c r="AU85" s="178">
        <f t="shared" ref="AU85:AU86" si="1770">SUM(AV85:BB85)</f>
        <v>0</v>
      </c>
      <c r="AV85" s="179">
        <f t="shared" ref="AV85" si="1771">IF(SUM($AM$9:$AS$9)=SUM($AV$9:$BB$9),AM85,IF(AND(SUM($AV$9:$BB$9)&gt;42,SUM($AV$9:$BB$9)&lt;49),AM85,0))</f>
        <v>0</v>
      </c>
      <c r="AW85" s="179">
        <f t="shared" ref="AW85" si="1772">IF(SUM($AM$9:$AS$9)=SUM($AV$9:$BB$9),AN85,IF(AND(SUM($AV$9:$BB$9)&gt;42,SUM($AV$9:$BB$9)&lt;49),AN85,0))</f>
        <v>0</v>
      </c>
      <c r="AX85" s="179">
        <f t="shared" ref="AX85" si="1773">IF(SUM($AM$9:$AS$9)=SUM($AV$9:$BB$9),AO85,IF(AND(SUM($AV$9:$BB$9)&gt;42,SUM($AV$9:$BB$9)&lt;49),AO85,0))</f>
        <v>0</v>
      </c>
      <c r="AY85" s="179">
        <f t="shared" ref="AY85" si="1774">IF(SUM($AM$9:$AS$9)=SUM($AV$9:$BB$9),AP85,IF(AND(SUM($AV$9:$BB$9)&gt;42,SUM($AV$9:$BB$9)&lt;49),AP85,0))</f>
        <v>0</v>
      </c>
      <c r="AZ85" s="180">
        <f t="shared" ref="AZ85" si="1775">IF(SUM($AM$9:$AS$9)=SUM($AV$9:$BB$9),AQ85,IF(AND(SUM($AV$9:$BB$9)&gt;42,SUM($AV$9:$BB$9)&lt;49),AQ85,0))</f>
        <v>0</v>
      </c>
      <c r="BA85" s="181">
        <f t="shared" ref="BA85" si="1776">IF(SUM($AM$9:$AS$9)=SUM($AV$9:$BB$9),AR85,IF(AND(SUM($AV$9:$BB$9)&gt;42,SUM($AV$9:$BB$9)&lt;49),AR85,0))</f>
        <v>0</v>
      </c>
      <c r="BB85" s="182">
        <f t="shared" ref="BB85" si="1777">IF(SUM($AM$9:$AS$9)=SUM($AV$9:$BB$9),AS85,IF(AND(SUM($AV$9:$BB$9)&gt;42,SUM($AV$9:$BB$9)&lt;49),AS85,0))</f>
        <v>0</v>
      </c>
      <c r="BC85" s="1">
        <f t="shared" ref="BC85" si="1778">IF(L87=0,0,L87-K90)</f>
        <v>0</v>
      </c>
      <c r="BD85" s="103">
        <f t="shared" ref="BD85" si="1779">P90-N90</f>
        <v>0</v>
      </c>
      <c r="BE85" s="104" t="s">
        <v>80</v>
      </c>
      <c r="BK85" s="96">
        <f t="shared" ref="BK85" si="1780">K86-G86</f>
        <v>-18</v>
      </c>
      <c r="BL85" s="97" t="s">
        <v>76</v>
      </c>
    </row>
    <row r="86" spans="1:66" ht="12.75" hidden="1" customHeight="1" x14ac:dyDescent="0.2">
      <c r="B86" s="93"/>
      <c r="C86" s="94"/>
      <c r="D86" s="95"/>
      <c r="E86" s="115"/>
      <c r="F86" s="140" t="b">
        <f t="shared" ref="F86" si="1781">IF($B79=$B85,OR(F80,G85&lt;F85),G85&lt;F85)</f>
        <v>0</v>
      </c>
      <c r="G86" s="189">
        <f t="shared" ref="G86:G146" si="1782">IF(AND($B79=$B85,$B79&lt;&gt;"",$B79&lt;&gt;0),G85+G80,G85)</f>
        <v>18</v>
      </c>
      <c r="H86" s="120"/>
      <c r="I86" s="165">
        <f t="shared" si="1739"/>
        <v>0</v>
      </c>
      <c r="J86" s="194">
        <f t="shared" ref="J86" si="1783">7-COUNTIF(L85:R85,0)-COUNTIF(L85:R85,"")</f>
        <v>0</v>
      </c>
      <c r="K86" s="22">
        <f t="shared" si="1741"/>
        <v>0</v>
      </c>
      <c r="L86" s="35">
        <f t="shared" ref="L86:R86" si="1784">IF($B79=$B85,L85+L80,L85)</f>
        <v>0</v>
      </c>
      <c r="M86" s="35">
        <f t="shared" si="1784"/>
        <v>0</v>
      </c>
      <c r="N86" s="35">
        <f t="shared" si="1784"/>
        <v>0</v>
      </c>
      <c r="O86" s="35">
        <f t="shared" si="1784"/>
        <v>0</v>
      </c>
      <c r="P86" s="36">
        <f t="shared" si="1784"/>
        <v>0</v>
      </c>
      <c r="Q86" s="37">
        <f t="shared" si="1784"/>
        <v>0</v>
      </c>
      <c r="R86" s="38">
        <f t="shared" si="1784"/>
        <v>0</v>
      </c>
      <c r="S86" s="194">
        <f t="shared" ref="S86" si="1785">7-COUNTIF(U85:AA85,0)-COUNTIF(U85:AA85,"")</f>
        <v>0</v>
      </c>
      <c r="T86" s="22">
        <f t="shared" si="1743"/>
        <v>0</v>
      </c>
      <c r="U86" s="35">
        <f t="shared" ref="U86:AA86" si="1786">IF($B79=$B85,U85+U80,U85)</f>
        <v>0</v>
      </c>
      <c r="V86" s="35">
        <f t="shared" si="1786"/>
        <v>0</v>
      </c>
      <c r="W86" s="35">
        <f t="shared" si="1786"/>
        <v>0</v>
      </c>
      <c r="X86" s="35">
        <f t="shared" si="1786"/>
        <v>0</v>
      </c>
      <c r="Y86" s="36">
        <f t="shared" si="1786"/>
        <v>0</v>
      </c>
      <c r="Z86" s="37">
        <f t="shared" si="1786"/>
        <v>0</v>
      </c>
      <c r="AA86" s="38">
        <f t="shared" si="1786"/>
        <v>0</v>
      </c>
      <c r="AB86" s="194">
        <f t="shared" ref="AB86" si="1787">7-COUNTIF(AD85:AJ85,0)-COUNTIF(AD85:AJ85,"")</f>
        <v>0</v>
      </c>
      <c r="AC86" s="22">
        <f t="shared" si="1752"/>
        <v>0</v>
      </c>
      <c r="AD86" s="35">
        <f t="shared" ref="AD86:AJ86" si="1788">IF($B79=$B85,AD85+AD80,AD85)</f>
        <v>0</v>
      </c>
      <c r="AE86" s="35">
        <f t="shared" si="1788"/>
        <v>0</v>
      </c>
      <c r="AF86" s="35">
        <f t="shared" si="1788"/>
        <v>0</v>
      </c>
      <c r="AG86" s="35">
        <f t="shared" si="1788"/>
        <v>0</v>
      </c>
      <c r="AH86" s="36">
        <f t="shared" si="1788"/>
        <v>0</v>
      </c>
      <c r="AI86" s="37">
        <f t="shared" si="1788"/>
        <v>0</v>
      </c>
      <c r="AJ86" s="38">
        <f t="shared" si="1788"/>
        <v>0</v>
      </c>
      <c r="AK86" s="194">
        <f t="shared" ref="AK86" si="1789">7-COUNTIF(AM85:AS85,0)-COUNTIF(AM85:AS85,"")</f>
        <v>0</v>
      </c>
      <c r="AL86" s="22">
        <f t="shared" si="1761"/>
        <v>0</v>
      </c>
      <c r="AM86" s="35">
        <f t="shared" ref="AM86:AS86" si="1790">IF($B79=$B85,AM85+AM80,AM85)</f>
        <v>0</v>
      </c>
      <c r="AN86" s="35">
        <f t="shared" si="1790"/>
        <v>0</v>
      </c>
      <c r="AO86" s="35">
        <f t="shared" si="1790"/>
        <v>0</v>
      </c>
      <c r="AP86" s="35">
        <f t="shared" si="1790"/>
        <v>0</v>
      </c>
      <c r="AQ86" s="36">
        <f t="shared" si="1790"/>
        <v>0</v>
      </c>
      <c r="AR86" s="37">
        <f t="shared" si="1790"/>
        <v>0</v>
      </c>
      <c r="AS86" s="38">
        <f t="shared" si="1790"/>
        <v>0</v>
      </c>
      <c r="AT86" s="194">
        <f t="shared" ref="AT86" si="1791">7-COUNTIF(AV85:BB85,0)-COUNTIF(AV85:BB85,"")</f>
        <v>0</v>
      </c>
      <c r="AU86" s="22">
        <f t="shared" si="1770"/>
        <v>0</v>
      </c>
      <c r="AV86" s="35">
        <f t="shared" ref="AV86:BB86" si="1792">IF($B79=$B85,AV85+AV80,AV85)</f>
        <v>0</v>
      </c>
      <c r="AW86" s="35">
        <f t="shared" si="1792"/>
        <v>0</v>
      </c>
      <c r="AX86" s="35">
        <f t="shared" si="1792"/>
        <v>0</v>
      </c>
      <c r="AY86" s="35">
        <f t="shared" si="1792"/>
        <v>0</v>
      </c>
      <c r="AZ86" s="36">
        <f t="shared" si="1792"/>
        <v>0</v>
      </c>
      <c r="BA86" s="37">
        <f t="shared" si="1792"/>
        <v>0</v>
      </c>
      <c r="BB86" s="38">
        <f t="shared" si="1792"/>
        <v>0</v>
      </c>
      <c r="BC86" s="1">
        <f t="shared" ref="BC86" si="1793">IF(M87=0,0,M87-K90)</f>
        <v>0</v>
      </c>
      <c r="BD86" s="105">
        <f t="shared" ref="BD86" si="1794">7-J87</f>
        <v>0</v>
      </c>
      <c r="BE86" s="106" t="str">
        <f t="shared" ref="BE86:BE89" si="1795">BL86</f>
        <v>Dni realizacji</v>
      </c>
      <c r="BG86" s="89" t="s">
        <v>78</v>
      </c>
      <c r="BK86" s="98">
        <f t="shared" ref="BK86" si="1796">7-J87</f>
        <v>0</v>
      </c>
      <c r="BL86" s="99" t="s">
        <v>72</v>
      </c>
    </row>
    <row r="87" spans="1:66" ht="15" hidden="1" customHeight="1" x14ac:dyDescent="0.2">
      <c r="B87" s="116"/>
      <c r="C87" s="117"/>
      <c r="D87" s="118"/>
      <c r="E87" s="119"/>
      <c r="F87" s="92"/>
      <c r="G87" s="190">
        <f t="shared" ref="G87" si="1797">IF(AND($B79=$B85,$B79&lt;&gt;"",$B79&lt;&gt;0),F85+G81,F85)</f>
        <v>18</v>
      </c>
      <c r="H87" s="121"/>
      <c r="I87" s="165">
        <f t="shared" si="1739"/>
        <v>0</v>
      </c>
      <c r="J87" s="195">
        <f t="shared" ref="J87" si="1798">IF($B85=$B79,COUNTIF(L87:R87,0),COUNTIF(L88:R88,0)+COUNTIF(L88:R88,""))</f>
        <v>7</v>
      </c>
      <c r="K87" s="39">
        <f t="shared" ref="K87:R87" si="1799">IF($B79=$B85,K88+K81,K88)</f>
        <v>0</v>
      </c>
      <c r="L87" s="40">
        <f t="shared" si="1799"/>
        <v>0</v>
      </c>
      <c r="M87" s="40">
        <f t="shared" si="1799"/>
        <v>0</v>
      </c>
      <c r="N87" s="40">
        <f t="shared" si="1799"/>
        <v>0</v>
      </c>
      <c r="O87" s="40">
        <f t="shared" si="1799"/>
        <v>0</v>
      </c>
      <c r="P87" s="41">
        <f t="shared" si="1799"/>
        <v>0</v>
      </c>
      <c r="Q87" s="42">
        <f t="shared" si="1799"/>
        <v>0</v>
      </c>
      <c r="R87" s="43">
        <f t="shared" si="1799"/>
        <v>0</v>
      </c>
      <c r="S87" s="195">
        <f t="shared" ref="S87" si="1800">IF($B85=$B79,COUNTIF(U87:AA87,0),COUNTIF(U88:AA88,0)+COUNTIF(U88:AA88,""))</f>
        <v>7</v>
      </c>
      <c r="T87" s="39">
        <f t="shared" ref="T87:AA87" si="1801">IF($B79=$B85,T88+T81,T88)</f>
        <v>0</v>
      </c>
      <c r="U87" s="40">
        <f t="shared" si="1801"/>
        <v>0</v>
      </c>
      <c r="V87" s="40">
        <f t="shared" si="1801"/>
        <v>0</v>
      </c>
      <c r="W87" s="40">
        <f t="shared" si="1801"/>
        <v>0</v>
      </c>
      <c r="X87" s="40">
        <f t="shared" si="1801"/>
        <v>0</v>
      </c>
      <c r="Y87" s="41">
        <f t="shared" si="1801"/>
        <v>0</v>
      </c>
      <c r="Z87" s="42">
        <f t="shared" si="1801"/>
        <v>0</v>
      </c>
      <c r="AA87" s="43">
        <f t="shared" si="1801"/>
        <v>0</v>
      </c>
      <c r="AB87" s="195">
        <f t="shared" ref="AB87" si="1802">IF($B85=$B79,COUNTIF(AD87:AJ87,0),COUNTIF(AD88:AJ88,0)+COUNTIF(AD88:AJ88,""))</f>
        <v>7</v>
      </c>
      <c r="AC87" s="39">
        <f t="shared" ref="AC87:AJ87" si="1803">IF($B79=$B85,AC88+AC81,AC88)</f>
        <v>0</v>
      </c>
      <c r="AD87" s="40">
        <f t="shared" si="1803"/>
        <v>0</v>
      </c>
      <c r="AE87" s="40">
        <f t="shared" si="1803"/>
        <v>0</v>
      </c>
      <c r="AF87" s="40">
        <f t="shared" si="1803"/>
        <v>0</v>
      </c>
      <c r="AG87" s="40">
        <f t="shared" si="1803"/>
        <v>0</v>
      </c>
      <c r="AH87" s="41">
        <f t="shared" si="1803"/>
        <v>0</v>
      </c>
      <c r="AI87" s="42">
        <f t="shared" si="1803"/>
        <v>0</v>
      </c>
      <c r="AJ87" s="43">
        <f t="shared" si="1803"/>
        <v>0</v>
      </c>
      <c r="AK87" s="195">
        <f t="shared" ref="AK87" si="1804">IF($B85=$B79,COUNTIF(AM87:AS87,0),COUNTIF(AM88:AS88,0)+COUNTIF(AM88:AS88,""))</f>
        <v>7</v>
      </c>
      <c r="AL87" s="39">
        <f t="shared" ref="AL87:AS87" si="1805">IF($B79=$B85,AL88+AL81,AL88)</f>
        <v>0</v>
      </c>
      <c r="AM87" s="40">
        <f t="shared" si="1805"/>
        <v>0</v>
      </c>
      <c r="AN87" s="40">
        <f t="shared" si="1805"/>
        <v>0</v>
      </c>
      <c r="AO87" s="40">
        <f t="shared" si="1805"/>
        <v>0</v>
      </c>
      <c r="AP87" s="40">
        <f t="shared" si="1805"/>
        <v>0</v>
      </c>
      <c r="AQ87" s="41">
        <f t="shared" si="1805"/>
        <v>0</v>
      </c>
      <c r="AR87" s="42">
        <f t="shared" si="1805"/>
        <v>0</v>
      </c>
      <c r="AS87" s="43">
        <f t="shared" si="1805"/>
        <v>0</v>
      </c>
      <c r="AT87" s="195">
        <f t="shared" ref="AT87" si="1806">IF($B85=$B79,COUNTIF(AV87:BB87,0),COUNTIF(AV88:BB88,0)+COUNTIF(AV88:BB88,""))</f>
        <v>7</v>
      </c>
      <c r="AU87" s="39">
        <f t="shared" ref="AU87:BB87" si="1807">IF($B79=$B85,AU88+AU81,AU88)</f>
        <v>0</v>
      </c>
      <c r="AV87" s="40">
        <f t="shared" si="1807"/>
        <v>0</v>
      </c>
      <c r="AW87" s="40">
        <f t="shared" si="1807"/>
        <v>0</v>
      </c>
      <c r="AX87" s="40">
        <f t="shared" si="1807"/>
        <v>0</v>
      </c>
      <c r="AY87" s="40">
        <f t="shared" si="1807"/>
        <v>0</v>
      </c>
      <c r="AZ87" s="41">
        <f t="shared" si="1807"/>
        <v>0</v>
      </c>
      <c r="BA87" s="42">
        <f t="shared" si="1807"/>
        <v>0</v>
      </c>
      <c r="BB87" s="43">
        <f t="shared" si="1807"/>
        <v>0</v>
      </c>
      <c r="BC87" s="1">
        <f t="shared" ref="BC87" si="1808">IF(N87=0,0,N87-K90)</f>
        <v>0</v>
      </c>
      <c r="BD87" s="112">
        <f t="shared" ref="BD87" si="1809">BD86*K90</f>
        <v>0</v>
      </c>
      <c r="BE87" s="106" t="str">
        <f t="shared" si="1795"/>
        <v>Realizacja planu</v>
      </c>
      <c r="BG87" s="114">
        <f t="shared" ref="BG87" si="1810">J85</f>
        <v>0</v>
      </c>
      <c r="BH87" s="89" t="s">
        <v>73</v>
      </c>
      <c r="BK87" s="111">
        <f t="shared" ref="BK87" si="1811">BK86*K90</f>
        <v>0</v>
      </c>
      <c r="BL87" s="99" t="s">
        <v>71</v>
      </c>
      <c r="BN87" s="89" t="s">
        <v>79</v>
      </c>
    </row>
    <row r="88" spans="1:66" ht="15.75" customHeight="1" x14ac:dyDescent="0.2">
      <c r="A88" s="1" t="str">
        <f t="shared" ref="A88" si="1812">A85</f>
        <v>1. Niewypełnione</v>
      </c>
      <c r="B88" s="313">
        <f t="shared" ref="B88:B148" si="1813">B82+1</f>
        <v>12</v>
      </c>
      <c r="C88" s="314"/>
      <c r="D88" s="314"/>
      <c r="E88" s="314"/>
      <c r="F88" s="31"/>
      <c r="G88" s="183"/>
      <c r="H88" s="122">
        <f t="shared" ref="H88" si="1814">5-COUNTIF(AU85,0)-COUNTIF(AL85,0)-COUNTIF(AC85,0)-COUNTIF(T85,0)-COUNTIF(K85,0)</f>
        <v>0</v>
      </c>
      <c r="I88" s="165">
        <f t="shared" si="1739"/>
        <v>0</v>
      </c>
      <c r="J88" s="187">
        <f t="shared" ref="J88" si="1815">IF($B85=$B79,J82+IF($F85&lt;&gt;$G85,(K85+$G87-$G86)/$F85,K85/$F85),IF($F85&lt;&gt;G85,(K85+$G87-$G86)/$F85,K85/$F85))</f>
        <v>0</v>
      </c>
      <c r="K88" s="7">
        <f t="shared" ref="K88:K89" si="1816">SUM(L88:R88)</f>
        <v>0</v>
      </c>
      <c r="L88" s="26">
        <f t="shared" ref="L88:R88" si="1817">L85</f>
        <v>0</v>
      </c>
      <c r="M88" s="26">
        <f t="shared" si="1817"/>
        <v>0</v>
      </c>
      <c r="N88" s="26">
        <f t="shared" si="1817"/>
        <v>0</v>
      </c>
      <c r="O88" s="26">
        <f t="shared" si="1817"/>
        <v>0</v>
      </c>
      <c r="P88" s="26">
        <f t="shared" si="1817"/>
        <v>0</v>
      </c>
      <c r="Q88" s="29">
        <f t="shared" si="1817"/>
        <v>0</v>
      </c>
      <c r="R88" s="23">
        <f t="shared" si="1817"/>
        <v>0</v>
      </c>
      <c r="S88" s="187">
        <f t="shared" ref="S88" si="1818">IF($B85=$B79,S82+IF($F85&lt;&gt;$G85,(T85+$G87-$G86)/$F85,T85/$F85),IF($F85&lt;&gt;P85,(T85+$G87-$G86)/$F85,T85/$F85))</f>
        <v>0</v>
      </c>
      <c r="T88" s="7">
        <f t="shared" ref="T88:T89" si="1819">SUM(U88:AA88)</f>
        <v>0</v>
      </c>
      <c r="U88" s="26">
        <f t="shared" ref="U88:AA88" si="1820">U85</f>
        <v>0</v>
      </c>
      <c r="V88" s="26">
        <f t="shared" si="1820"/>
        <v>0</v>
      </c>
      <c r="W88" s="26">
        <f t="shared" si="1820"/>
        <v>0</v>
      </c>
      <c r="X88" s="26">
        <f t="shared" si="1820"/>
        <v>0</v>
      </c>
      <c r="Y88" s="113">
        <f t="shared" si="1820"/>
        <v>0</v>
      </c>
      <c r="Z88" s="29">
        <f t="shared" si="1820"/>
        <v>0</v>
      </c>
      <c r="AA88" s="23">
        <f t="shared" si="1820"/>
        <v>0</v>
      </c>
      <c r="AB88" s="187">
        <f t="shared" ref="AB88" si="1821">IF($B85=$B79,AB82+IF($F85&lt;&gt;$G85,(AC85+$G87-$G86)/$F85,AC85/$F85),IF($F85&lt;&gt;Y85,(AC85+$G87-$G86)/$F85,AC85/$F85))</f>
        <v>0</v>
      </c>
      <c r="AC88" s="7">
        <f t="shared" ref="AC88:AC89" si="1822">SUM(AD88:AJ88)</f>
        <v>0</v>
      </c>
      <c r="AD88" s="26">
        <f t="shared" ref="AD88:AJ88" si="1823">AD85</f>
        <v>0</v>
      </c>
      <c r="AE88" s="26">
        <f t="shared" si="1823"/>
        <v>0</v>
      </c>
      <c r="AF88" s="26">
        <f t="shared" si="1823"/>
        <v>0</v>
      </c>
      <c r="AG88" s="26">
        <f t="shared" si="1823"/>
        <v>0</v>
      </c>
      <c r="AH88" s="113">
        <f t="shared" si="1823"/>
        <v>0</v>
      </c>
      <c r="AI88" s="29">
        <f t="shared" si="1823"/>
        <v>0</v>
      </c>
      <c r="AJ88" s="23">
        <f t="shared" si="1823"/>
        <v>0</v>
      </c>
      <c r="AK88" s="187">
        <f t="shared" ref="AK88" si="1824">IF($B85=$B79,AK82+IF($F85&lt;&gt;$G85,(AL85+$G87-$G86)/$F85,AL85/$F85),IF($F85&lt;&gt;AH85,(AL85+$G87-$G86)/$F85,AL85/$F85))</f>
        <v>0</v>
      </c>
      <c r="AL88" s="7">
        <f t="shared" ref="AL88:AL89" si="1825">SUM(AM88:AS88)</f>
        <v>0</v>
      </c>
      <c r="AM88" s="26">
        <f t="shared" ref="AM88:AS88" si="1826">AM85</f>
        <v>0</v>
      </c>
      <c r="AN88" s="26">
        <f t="shared" si="1826"/>
        <v>0</v>
      </c>
      <c r="AO88" s="26">
        <f t="shared" si="1826"/>
        <v>0</v>
      </c>
      <c r="AP88" s="26">
        <f t="shared" si="1826"/>
        <v>0</v>
      </c>
      <c r="AQ88" s="113">
        <f t="shared" si="1826"/>
        <v>0</v>
      </c>
      <c r="AR88" s="29">
        <f t="shared" si="1826"/>
        <v>0</v>
      </c>
      <c r="AS88" s="23">
        <f t="shared" si="1826"/>
        <v>0</v>
      </c>
      <c r="AT88" s="187">
        <f t="shared" ref="AT88" si="1827">IF($B85=$B79,AT82+IF($F85&lt;&gt;$G85,(AU85+$G87-$G86)/$F85,AU85/$F85),IF($F85&lt;&gt;AQ85,(AU85+$G87-$G86)/$F85,AU85/$F85))</f>
        <v>0</v>
      </c>
      <c r="AU88" s="7">
        <f t="shared" ref="AU88:AU89" si="1828">SUM(AV88:BB88)</f>
        <v>0</v>
      </c>
      <c r="AV88" s="6">
        <f t="shared" ref="AV88:AV148" si="1829">IF(SUM($AM$9:$AS$9)=SUM($AV$9:$BB$9),AV85,IF(AND(SUM($AV$9:$BB$9)&gt;42,SUM($AV$9:$BB$9)&lt;49),AV85,0))</f>
        <v>0</v>
      </c>
      <c r="AW88" s="6">
        <f t="shared" ref="AW88:BB88" si="1830">IF(SUM($AM$9:$AS$9)=SUM($AV$9:$BB$9),AW85,IF(AND(SUM($AV$9:$BB$9)&gt;42,SUM($AV$9:$BB$9)&lt;49),AW85,0))</f>
        <v>0</v>
      </c>
      <c r="AX88" s="6">
        <f t="shared" si="1830"/>
        <v>0</v>
      </c>
      <c r="AY88" s="6">
        <f t="shared" si="1830"/>
        <v>0</v>
      </c>
      <c r="AZ88" s="26">
        <f t="shared" si="1830"/>
        <v>0</v>
      </c>
      <c r="BA88" s="29">
        <f t="shared" si="1830"/>
        <v>0</v>
      </c>
      <c r="BB88" s="23">
        <f t="shared" si="1830"/>
        <v>0</v>
      </c>
      <c r="BC88" s="1">
        <f t="shared" ref="BC88" si="1831">IF(O87=0,0,O87-K90)</f>
        <v>0</v>
      </c>
      <c r="BD88" s="105">
        <f t="shared" ref="BD88" si="1832">K87</f>
        <v>0</v>
      </c>
      <c r="BE88" s="106" t="str">
        <f t="shared" si="1795"/>
        <v>Godziny zrealizowane</v>
      </c>
      <c r="BK88" s="100">
        <f t="shared" ref="BK88" si="1833">K87</f>
        <v>0</v>
      </c>
      <c r="BL88" s="99" t="s">
        <v>77</v>
      </c>
    </row>
    <row r="89" spans="1:66" ht="15.75" customHeight="1" x14ac:dyDescent="0.2">
      <c r="A89" s="1" t="str">
        <f t="shared" ref="A89:A90" si="1834">A88</f>
        <v>1. Niewypełnione</v>
      </c>
      <c r="B89" s="313"/>
      <c r="C89" s="314"/>
      <c r="D89" s="314"/>
      <c r="E89" s="314"/>
      <c r="F89" s="31"/>
      <c r="G89" s="183"/>
      <c r="H89" s="123">
        <f t="shared" ref="H89" si="1835">IF($B85=$B79,H83+F89,$F89)</f>
        <v>0</v>
      </c>
      <c r="I89" s="165">
        <f t="shared" si="1739"/>
        <v>0</v>
      </c>
      <c r="J89" s="141">
        <f t="shared" ref="J89" si="1836">IF($H88=0,0,IF($B79=$B85,IF($H90&gt;0,$H90+J83,K85+J83),IF($H90&gt;0,$H90,K85)))</f>
        <v>0</v>
      </c>
      <c r="K89" s="7">
        <f t="shared" si="1816"/>
        <v>0</v>
      </c>
      <c r="L89" s="6"/>
      <c r="M89" s="6"/>
      <c r="N89" s="6"/>
      <c r="O89" s="6"/>
      <c r="P89" s="26"/>
      <c r="Q89" s="29"/>
      <c r="R89" s="23"/>
      <c r="S89" s="141">
        <f t="shared" ref="S89" si="1837">IF($H88=0,0,IF($B79=$B85,IF($H90&gt;0,$H90+S83,T85+S83),IF($H90&gt;0,$H90,T85)))</f>
        <v>0</v>
      </c>
      <c r="T89" s="7">
        <f t="shared" si="1819"/>
        <v>0</v>
      </c>
      <c r="U89" s="6"/>
      <c r="V89" s="6"/>
      <c r="W89" s="6"/>
      <c r="X89" s="6"/>
      <c r="Y89" s="26"/>
      <c r="Z89" s="29"/>
      <c r="AA89" s="23"/>
      <c r="AB89" s="141">
        <f t="shared" ref="AB89" si="1838">IF($H88=0,0,IF($B79=$B85,IF($H90&gt;0,$H90+AB83,AC85+AB83),IF($H90&gt;0,$H90,AC85)))</f>
        <v>0</v>
      </c>
      <c r="AC89" s="7">
        <f t="shared" si="1822"/>
        <v>0</v>
      </c>
      <c r="AD89" s="6"/>
      <c r="AE89" s="6"/>
      <c r="AF89" s="6"/>
      <c r="AG89" s="6"/>
      <c r="AH89" s="26"/>
      <c r="AI89" s="29"/>
      <c r="AJ89" s="23"/>
      <c r="AK89" s="141">
        <f t="shared" ref="AK89" si="1839">IF($H88=0,0,IF($B79=$B85,IF($H90&gt;0,$H90+AK83,AL85+AK83),IF($H90&gt;0,$H90,AL85)))</f>
        <v>0</v>
      </c>
      <c r="AL89" s="7">
        <f t="shared" si="1825"/>
        <v>0</v>
      </c>
      <c r="AM89" s="6"/>
      <c r="AN89" s="6"/>
      <c r="AO89" s="6"/>
      <c r="AP89" s="6"/>
      <c r="AQ89" s="26"/>
      <c r="AR89" s="29"/>
      <c r="AS89" s="23"/>
      <c r="AT89" s="141">
        <f t="shared" ref="AT89" si="1840">IF($H88=0,0,IF($B79=$B85,IF($H90&gt;0,$H90+AT83,AU85+AT83),IF($H90&gt;0,$H90,AU85)))</f>
        <v>0</v>
      </c>
      <c r="AU89" s="7">
        <f t="shared" si="1828"/>
        <v>0</v>
      </c>
      <c r="AV89" s="6"/>
      <c r="AW89" s="6"/>
      <c r="AX89" s="6"/>
      <c r="AY89" s="6"/>
      <c r="AZ89" s="26"/>
      <c r="BA89" s="29"/>
      <c r="BB89" s="23"/>
      <c r="BC89" s="1">
        <f t="shared" ref="BC89" si="1841">IF(P87=0,0,P87-K90)</f>
        <v>0</v>
      </c>
      <c r="BD89" s="107">
        <f t="shared" ref="BD89" si="1842">BD88-BD87</f>
        <v>0</v>
      </c>
      <c r="BE89" s="108" t="str">
        <f t="shared" si="1795"/>
        <v>godziny ponadwymiarowe = Plan -to  co powinien uczyć</v>
      </c>
      <c r="BK89" s="100">
        <f t="shared" ref="BK89" si="1843">BK88-BK87</f>
        <v>0</v>
      </c>
      <c r="BL89" s="99" t="s">
        <v>74</v>
      </c>
    </row>
    <row r="90" spans="1:66" ht="18.75" customHeight="1" thickBot="1" x14ac:dyDescent="0.25">
      <c r="A90" s="1" t="str">
        <f t="shared" si="1834"/>
        <v>1. Niewypełnione</v>
      </c>
      <c r="B90" s="323" t="str">
        <f>IF(B85="",Wydruk!$AE$6,IF(J86=0,Wydruk!$AE$7,IF(AND(G86&lt;G87,B85&lt;&gt;$B91),Wydruk!$AE$13,IF(AND($B85=$B79,$B85&lt;&gt;$B91),IF(OR(OR(J90&lt;4,J90&gt;5),OR(S90&lt;4,S90&gt;5),OR(AB90&lt;4,AB90&gt;5),OR(AK90&lt;4,AK90&gt;5),OR(AND(AT90&lt;4,AT90&gt;0),AT90&gt;5)),Wydruk!$AE$8,Wydruk!$AE$9),IF($B85=$B91,IF($F89&lt;&gt;0,Wydruk!$AE$12,Wydruk!$AE$10),IF(OR(OR(J86&lt;4,J86&gt;5),OR(S86&lt;4,S86&gt;5),OR(AB86&lt;4,AB86&gt;5),OR(AK86&lt;4,AK86&gt;5),OR(AND(AT86&lt;4,AT86&gt;0),AT86&gt;5)),Wydruk!$AE$8,Wydruk!$AE$11))))))</f>
        <v>Rozpocznij wypełniając nazwisko i imię, sprawdź pensum, l. tygodni, godz. w roku</v>
      </c>
      <c r="C90" s="324"/>
      <c r="D90" s="324"/>
      <c r="E90" s="324"/>
      <c r="F90" s="173"/>
      <c r="G90" s="184"/>
      <c r="H90" s="191">
        <f t="shared" ref="H90:H150" si="1844">IF(OR($G90=0,$F90=0,$G90="",$F90=""),0,$G90/$F90)</f>
        <v>0</v>
      </c>
      <c r="I90" s="193"/>
      <c r="J90" s="176">
        <f t="shared" ref="J90" si="1845">IF($B79=$B85,IF(L85+L80&gt;0,1,0)+IF(M85+M80&gt;0,1,0)+IF(N85+N80&gt;0,1,0)+IF(O85+O80&gt;0,1,0)+IF(P85+P80&gt;0,1,0)+IF(Q85+Q80&gt;0,1,0)+IF(R85+R80&gt;0,1,0),J86)</f>
        <v>0</v>
      </c>
      <c r="K90" s="133">
        <f t="shared" ref="K90" si="1846">IF(OR($B85=$B91,J90=0,(K86-Q90+O90)&lt;=0),0,(K86-Q90+O90)/J90)</f>
        <v>0</v>
      </c>
      <c r="L90" s="137">
        <f t="shared" ref="L90" si="1847">IF(K90*(7-J87)&lt;=0,0,K90*(7-J87))</f>
        <v>0</v>
      </c>
      <c r="M90" s="311">
        <f t="shared" ref="M90" si="1848">ROUND(IF(OR(K87-K90*(7-J87)+P90&lt;0,$B85=$B91,K90&lt;=0,K87=0),0,IF(K87-K90*(7-J87)+P90&gt;Q90-O90+P90,Q90-O90+P90,K87-K90*(7-J87)+P90)),1)</f>
        <v>0</v>
      </c>
      <c r="N90" s="312"/>
      <c r="O90" s="139">
        <f t="shared" ref="O90" si="1849">IF(OR($B85=$B91,J86=0),0,IF($B85=$B79,J85,$F85))</f>
        <v>0</v>
      </c>
      <c r="P90" s="30">
        <f t="shared" ref="P90" si="1850">IF(OR($B85=$B91,J90=0),0,$G87-$G86)</f>
        <v>0</v>
      </c>
      <c r="Q90" s="134">
        <f t="shared" ref="Q90" si="1851">IF(OR($B85=$B91,J90=0),0,J89)</f>
        <v>0</v>
      </c>
      <c r="R90" s="138">
        <f t="shared" ref="R90" si="1852">IF($B85=$B91,0,K87)</f>
        <v>0</v>
      </c>
      <c r="S90" s="176">
        <f t="shared" ref="S90" si="1853">IF($B79=$B85,IF(U85+U80&gt;0,1,0)+IF(V85+V80&gt;0,1,0)+IF(W85+W80&gt;0,1,0)+IF(X85+X80&gt;0,1,0)+IF(Y85+Y80&gt;0,1,0)+IF(Z85+Z80&gt;0,1,0)+IF(AA85+AA80&gt;0,1,0),S86)</f>
        <v>0</v>
      </c>
      <c r="T90" s="133">
        <f t="shared" ref="T90" si="1854">IF(OR($B85=$B91,S90=0,(T86-Z90+X90)&lt;=0),0,(T86-Z90+X90)/S90)</f>
        <v>0</v>
      </c>
      <c r="U90" s="137">
        <f t="shared" ref="U90" si="1855">IF(T90*(7-S87)&lt;=0,0,T90*(7-S87))</f>
        <v>0</v>
      </c>
      <c r="V90" s="311">
        <f t="shared" ref="V90" si="1856">ROUND(IF(OR(T87-T90*(7-S87)+Y90&lt;0,$B85=$B91,T90&lt;=0,T87=0),0,IF(T87-T90*(7-S87)+Y90&gt;Z90-X90+Y90,Z90-X90+Y90,T87-T90*(7-S87)+Y90)),1)</f>
        <v>0</v>
      </c>
      <c r="W90" s="312"/>
      <c r="X90" s="139">
        <f t="shared" ref="X90" si="1857">IF(OR($B85=$B91,S86=0),0,IF($B85=$B79,S85,$F85))</f>
        <v>0</v>
      </c>
      <c r="Y90" s="30">
        <f t="shared" ref="Y90" si="1858">IF(OR($B85=$B91,S90=0),0,$G87-$G86)</f>
        <v>0</v>
      </c>
      <c r="Z90" s="134">
        <f t="shared" ref="Z90" si="1859">IF(OR($B85=$B91,S90=0),0,S89)</f>
        <v>0</v>
      </c>
      <c r="AA90" s="138">
        <f t="shared" ref="AA90" si="1860">IF($B85=$B91,0,T87)</f>
        <v>0</v>
      </c>
      <c r="AB90" s="176">
        <f t="shared" ref="AB90" si="1861">IF($B79=$B85,IF(AD85+AD80&gt;0,1,0)+IF(AE85+AE80&gt;0,1,0)+IF(AF85+AF80&gt;0,1,0)+IF(AG85+AG80&gt;0,1,0)+IF(AH85+AH80&gt;0,1,0)+IF(AI85+AI80&gt;0,1,0)+IF(AJ85+AJ80&gt;0,1,0),AB86)</f>
        <v>0</v>
      </c>
      <c r="AC90" s="133">
        <f t="shared" ref="AC90" si="1862">IF(OR($B85=$B91,AB90=0,(AC86-AI90+AG90)&lt;=0),0,(AC86-AI90+AG90)/AB90)</f>
        <v>0</v>
      </c>
      <c r="AD90" s="137">
        <f t="shared" ref="AD90" si="1863">IF(AC90*(7-AB87)&lt;=0,0,AC90*(7-AB87))</f>
        <v>0</v>
      </c>
      <c r="AE90" s="311">
        <f t="shared" ref="AE90" si="1864">ROUND(IF(OR(AC87-AC90*(7-AB87)+AH90&lt;0,$B85=$B91,AC90&lt;=0,AC87=0),0,IF(AC87-AC90*(7-AB87)+AH90&gt;AI90-AG90+AH90,AI90-AG90+AH90,AC87-AC90*(7-AB87)+AH90)),1)</f>
        <v>0</v>
      </c>
      <c r="AF90" s="312"/>
      <c r="AG90" s="139">
        <f t="shared" ref="AG90" si="1865">IF(OR($B85=$B91,AB86=0),0,IF($B85=$B79,AB85,$F85))</f>
        <v>0</v>
      </c>
      <c r="AH90" s="30">
        <f t="shared" ref="AH90" si="1866">IF(OR($B85=$B91,AB90=0),0,$G87-$G86)</f>
        <v>0</v>
      </c>
      <c r="AI90" s="134">
        <f t="shared" ref="AI90" si="1867">IF(OR($B85=$B91,AB90=0),0,AB89)</f>
        <v>0</v>
      </c>
      <c r="AJ90" s="138">
        <f t="shared" ref="AJ90" si="1868">IF($B85=$B91,0,AC87)</f>
        <v>0</v>
      </c>
      <c r="AK90" s="176">
        <f t="shared" ref="AK90" si="1869">IF($B79=$B85,IF(AM85+AM80&gt;0,1,0)+IF(AN85+AN80&gt;0,1,0)+IF(AO85+AO80&gt;0,1,0)+IF(AP85+AP80&gt;0,1,0)+IF(AQ85+AQ80&gt;0,1,0)+IF(AR85+AR80&gt;0,1,0)+IF(AS85+AS80&gt;0,1,0),AK86)</f>
        <v>0</v>
      </c>
      <c r="AL90" s="133">
        <f t="shared" ref="AL90" si="1870">IF(OR($B85=$B91,AK90=0,(AL86-AR90+AP90)&lt;=0),0,(AL86-AR90+AP90)/AK90)</f>
        <v>0</v>
      </c>
      <c r="AM90" s="137">
        <f t="shared" ref="AM90" si="1871">IF(AL90*(7-AK87)&lt;=0,0,AL90*(7-AK87))</f>
        <v>0</v>
      </c>
      <c r="AN90" s="311">
        <f t="shared" ref="AN90" si="1872">ROUND(IF(OR(AL87-AL90*(7-AK87)+AQ90&lt;0,$B85=$B91,AL90&lt;=0,AL87=0),0,IF(AL87-AL90*(7-AK87)+AQ90&gt;AR90-AP90+AQ90,AR90-AP90+AQ90,AL87-AL90*(7-AK87)+AQ90)),1)</f>
        <v>0</v>
      </c>
      <c r="AO90" s="312"/>
      <c r="AP90" s="139">
        <f t="shared" ref="AP90" si="1873">IF(OR($B85=$B91,AK86=0),0,IF($B85=$B79,AK85,$F85))</f>
        <v>0</v>
      </c>
      <c r="AQ90" s="30">
        <f t="shared" ref="AQ90" si="1874">IF(OR($B85=$B91,AK90=0),0,$G87-$G86)</f>
        <v>0</v>
      </c>
      <c r="AR90" s="134">
        <f t="shared" ref="AR90" si="1875">IF(OR($B85=$B91,AK90=0),0,AK89)</f>
        <v>0</v>
      </c>
      <c r="AS90" s="138">
        <f t="shared" ref="AS90" si="1876">IF($B85=$B91,0,AL87)</f>
        <v>0</v>
      </c>
      <c r="AT90" s="176">
        <f t="shared" ref="AT90" si="1877">IF($B79=$B85,IF(AV85+AV80&gt;0,1,0)+IF(AW85+AW80&gt;0,1,0)+IF(AX85+AX80&gt;0,1,0)+IF(AY85+AY80&gt;0,1,0)+IF(AZ85+AZ80&gt;0,1,0)+IF(BA85+BA80&gt;0,1,0)+IF(BB85+BB80&gt;0,1,0),AT86)</f>
        <v>0</v>
      </c>
      <c r="AU90" s="133">
        <f t="shared" ref="AU90" si="1878">IF(OR($B85=$B91,AT90=0,(AU86-BA90+AY90)&lt;=0),0,(AU86-BA90+AY90)/AT90)</f>
        <v>0</v>
      </c>
      <c r="AV90" s="137">
        <f t="shared" ref="AV90" si="1879">IF(AU90*(7-AT87)&lt;=0,0,AU90*(7-AT87))</f>
        <v>0</v>
      </c>
      <c r="AW90" s="311">
        <f t="shared" ref="AW90" si="1880">ROUND(IF(OR(AU87-AU90*(7-AT87)+AZ90&lt;0,$B85=$B91,AU90&lt;=0,AU87=0),0,IF(AU87-AU90*(7-AT87)+AZ90&gt;BA90-AY90+AZ90,BA90-AY90+AZ90,AU87-AU90*(7-AT87)+AZ90)),1)</f>
        <v>0</v>
      </c>
      <c r="AX90" s="312"/>
      <c r="AY90" s="139">
        <f t="shared" ref="AY90" si="1881">IF(OR($B85=$B91,AT86=0),0,IF($B85=$B79,AT85,$F85))</f>
        <v>0</v>
      </c>
      <c r="AZ90" s="30">
        <f t="shared" ref="AZ90" si="1882">IF(OR($B85=$B91,AT90=0),0,$G87-$G86)</f>
        <v>0</v>
      </c>
      <c r="BA90" s="134">
        <f t="shared" ref="BA90" si="1883">IF(OR($B85=$B91,AT90=0),0,AT89)</f>
        <v>0</v>
      </c>
      <c r="BB90" s="138">
        <f t="shared" ref="BB90" si="1884">IF($B85=$B91,0,AU87)</f>
        <v>0</v>
      </c>
      <c r="BC90" s="89">
        <f t="shared" ref="BC90" si="1885">SUBTOTAL(9,BC85:BC89)</f>
        <v>0</v>
      </c>
      <c r="BD90" s="109">
        <f t="shared" ref="BD90" si="1886">BD85</f>
        <v>0</v>
      </c>
      <c r="BE90" s="110">
        <f t="shared" ref="BE90" si="1887">IF(BD89&lt;=BD90,BD89,BD90)</f>
        <v>0</v>
      </c>
      <c r="BF90" s="90" t="str">
        <f t="shared" ref="BF90" si="1888">BM90</f>
        <v>godziny ponadwymiarowe wynik po sprawdzeniu czy nie przekracza planu</v>
      </c>
      <c r="BK90" s="101">
        <f t="shared" ref="BK90" si="1889">BK85</f>
        <v>-18</v>
      </c>
      <c r="BL90" s="102">
        <f t="shared" ref="BL90" si="1890">IF(BK89&lt;=BK85,BK89,BK85)</f>
        <v>-18</v>
      </c>
      <c r="BM90" s="91" t="s">
        <v>75</v>
      </c>
    </row>
    <row r="91" spans="1:66" ht="15.75" x14ac:dyDescent="0.2">
      <c r="A91" s="1" t="str">
        <f t="shared" ref="A91" si="1891">IF(B91="","1. Niewypełnione",B91)</f>
        <v>1. Niewypełnione</v>
      </c>
      <c r="B91" s="320"/>
      <c r="C91" s="321"/>
      <c r="D91" s="321"/>
      <c r="E91" s="321"/>
      <c r="F91" s="177">
        <v>18</v>
      </c>
      <c r="G91" s="185">
        <f t="shared" ref="G91" si="1892">F91</f>
        <v>18</v>
      </c>
      <c r="H91" s="177"/>
      <c r="I91" s="192">
        <f t="shared" ref="I91:I95" si="1893">K91+T91+AC91+AL91+AU91</f>
        <v>0</v>
      </c>
      <c r="J91" s="186">
        <f t="shared" ref="J91" si="1894">IF(OR($B91=$B97,J94=0),0,ROUND((K92+P96)/J94,0))</f>
        <v>0</v>
      </c>
      <c r="K91" s="51">
        <f t="shared" ref="K91:K92" si="1895">SUM(L91:R91)</f>
        <v>0</v>
      </c>
      <c r="L91" s="52"/>
      <c r="M91" s="52"/>
      <c r="N91" s="52"/>
      <c r="O91" s="52"/>
      <c r="P91" s="53"/>
      <c r="Q91" s="54"/>
      <c r="R91" s="55"/>
      <c r="S91" s="188">
        <f t="shared" ref="S91" si="1896">IF(OR($B91=$B97,S94=0),0,ROUND((T92+Y96)/S94,0))</f>
        <v>0</v>
      </c>
      <c r="T91" s="178">
        <f t="shared" ref="T91:T92" si="1897">SUM(U91:AA91)</f>
        <v>0</v>
      </c>
      <c r="U91" s="179">
        <f t="shared" ref="U91" si="1898">L91</f>
        <v>0</v>
      </c>
      <c r="V91" s="179">
        <f t="shared" ref="V91" si="1899">M91</f>
        <v>0</v>
      </c>
      <c r="W91" s="179">
        <f t="shared" ref="W91" si="1900">N91</f>
        <v>0</v>
      </c>
      <c r="X91" s="179">
        <f t="shared" ref="X91" si="1901">O91</f>
        <v>0</v>
      </c>
      <c r="Y91" s="180">
        <f t="shared" ref="Y91" si="1902">P91</f>
        <v>0</v>
      </c>
      <c r="Z91" s="181">
        <f t="shared" ref="Z91" si="1903">Q91</f>
        <v>0</v>
      </c>
      <c r="AA91" s="182">
        <f t="shared" ref="AA91" si="1904">R91</f>
        <v>0</v>
      </c>
      <c r="AB91" s="188">
        <f t="shared" ref="AB91" si="1905">IF(OR($B91=$B97,AB94=0),0,ROUND((AC92+AH96)/AB94,0))</f>
        <v>0</v>
      </c>
      <c r="AC91" s="178">
        <f t="shared" ref="AC91:AC92" si="1906">SUM(AD91:AJ91)</f>
        <v>0</v>
      </c>
      <c r="AD91" s="179">
        <f t="shared" ref="AD91" si="1907">U91</f>
        <v>0</v>
      </c>
      <c r="AE91" s="179">
        <f t="shared" ref="AE91" si="1908">V91</f>
        <v>0</v>
      </c>
      <c r="AF91" s="179">
        <f t="shared" ref="AF91" si="1909">W91</f>
        <v>0</v>
      </c>
      <c r="AG91" s="179">
        <f t="shared" ref="AG91" si="1910">X91</f>
        <v>0</v>
      </c>
      <c r="AH91" s="180">
        <f t="shared" ref="AH91" si="1911">Y91</f>
        <v>0</v>
      </c>
      <c r="AI91" s="181">
        <f t="shared" ref="AI91" si="1912">Z91</f>
        <v>0</v>
      </c>
      <c r="AJ91" s="182">
        <f t="shared" ref="AJ91" si="1913">AA91</f>
        <v>0</v>
      </c>
      <c r="AK91" s="188">
        <f t="shared" ref="AK91" si="1914">IF(OR($B91=$B97,AK94=0),0,ROUND((AL92+AQ96)/AK94,0))</f>
        <v>0</v>
      </c>
      <c r="AL91" s="178">
        <f t="shared" ref="AL91:AL92" si="1915">SUM(AM91:AS91)</f>
        <v>0</v>
      </c>
      <c r="AM91" s="179">
        <f t="shared" ref="AM91" si="1916">AD91</f>
        <v>0</v>
      </c>
      <c r="AN91" s="179">
        <f t="shared" ref="AN91" si="1917">AE91</f>
        <v>0</v>
      </c>
      <c r="AO91" s="179">
        <f t="shared" ref="AO91" si="1918">AF91</f>
        <v>0</v>
      </c>
      <c r="AP91" s="179">
        <f t="shared" ref="AP91" si="1919">AG91</f>
        <v>0</v>
      </c>
      <c r="AQ91" s="180">
        <f t="shared" ref="AQ91" si="1920">AH91</f>
        <v>0</v>
      </c>
      <c r="AR91" s="181">
        <f t="shared" ref="AR91" si="1921">AI91</f>
        <v>0</v>
      </c>
      <c r="AS91" s="182">
        <f t="shared" ref="AS91" si="1922">AJ91</f>
        <v>0</v>
      </c>
      <c r="AT91" s="188">
        <f t="shared" ref="AT91" si="1923">IF(OR($B91=$B97,AT94=0),0,ROUND((AU92+AZ96)/AT94,0))</f>
        <v>0</v>
      </c>
      <c r="AU91" s="178">
        <f t="shared" ref="AU91:AU92" si="1924">SUM(AV91:BB91)</f>
        <v>0</v>
      </c>
      <c r="AV91" s="179">
        <f t="shared" ref="AV91" si="1925">IF(SUM($AM$9:$AS$9)=SUM($AV$9:$BB$9),AM91,IF(AND(SUM($AV$9:$BB$9)&gt;42,SUM($AV$9:$BB$9)&lt;49),AM91,0))</f>
        <v>0</v>
      </c>
      <c r="AW91" s="179">
        <f t="shared" ref="AW91" si="1926">IF(SUM($AM$9:$AS$9)=SUM($AV$9:$BB$9),AN91,IF(AND(SUM($AV$9:$BB$9)&gt;42,SUM($AV$9:$BB$9)&lt;49),AN91,0))</f>
        <v>0</v>
      </c>
      <c r="AX91" s="179">
        <f t="shared" ref="AX91" si="1927">IF(SUM($AM$9:$AS$9)=SUM($AV$9:$BB$9),AO91,IF(AND(SUM($AV$9:$BB$9)&gt;42,SUM($AV$9:$BB$9)&lt;49),AO91,0))</f>
        <v>0</v>
      </c>
      <c r="AY91" s="179">
        <f t="shared" ref="AY91" si="1928">IF(SUM($AM$9:$AS$9)=SUM($AV$9:$BB$9),AP91,IF(AND(SUM($AV$9:$BB$9)&gt;42,SUM($AV$9:$BB$9)&lt;49),AP91,0))</f>
        <v>0</v>
      </c>
      <c r="AZ91" s="180">
        <f t="shared" ref="AZ91" si="1929">IF(SUM($AM$9:$AS$9)=SUM($AV$9:$BB$9),AQ91,IF(AND(SUM($AV$9:$BB$9)&gt;42,SUM($AV$9:$BB$9)&lt;49),AQ91,0))</f>
        <v>0</v>
      </c>
      <c r="BA91" s="181">
        <f t="shared" ref="BA91" si="1930">IF(SUM($AM$9:$AS$9)=SUM($AV$9:$BB$9),AR91,IF(AND(SUM($AV$9:$BB$9)&gt;42,SUM($AV$9:$BB$9)&lt;49),AR91,0))</f>
        <v>0</v>
      </c>
      <c r="BB91" s="182">
        <f t="shared" ref="BB91" si="1931">IF(SUM($AM$9:$AS$9)=SUM($AV$9:$BB$9),AS91,IF(AND(SUM($AV$9:$BB$9)&gt;42,SUM($AV$9:$BB$9)&lt;49),AS91,0))</f>
        <v>0</v>
      </c>
      <c r="BC91" s="1">
        <f t="shared" ref="BC91" si="1932">IF(L93=0,0,L93-K96)</f>
        <v>0</v>
      </c>
      <c r="BD91" s="103">
        <f t="shared" ref="BD91" si="1933">P96-N96</f>
        <v>0</v>
      </c>
      <c r="BE91" s="104" t="s">
        <v>80</v>
      </c>
      <c r="BK91" s="96">
        <f t="shared" ref="BK91" si="1934">K92-G92</f>
        <v>-18</v>
      </c>
      <c r="BL91" s="97" t="s">
        <v>76</v>
      </c>
    </row>
    <row r="92" spans="1:66" ht="12.75" hidden="1" customHeight="1" x14ac:dyDescent="0.2">
      <c r="B92" s="93"/>
      <c r="C92" s="94"/>
      <c r="D92" s="95"/>
      <c r="E92" s="115"/>
      <c r="F92" s="140" t="b">
        <f t="shared" ref="F92" si="1935">IF($B85=$B91,OR(F86,G91&lt;F91),G91&lt;F91)</f>
        <v>0</v>
      </c>
      <c r="G92" s="189">
        <f t="shared" si="1782"/>
        <v>18</v>
      </c>
      <c r="H92" s="120"/>
      <c r="I92" s="165">
        <f t="shared" si="1893"/>
        <v>0</v>
      </c>
      <c r="J92" s="194">
        <f t="shared" ref="J92" si="1936">7-COUNTIF(L91:R91,0)-COUNTIF(L91:R91,"")</f>
        <v>0</v>
      </c>
      <c r="K92" s="22">
        <f t="shared" si="1895"/>
        <v>0</v>
      </c>
      <c r="L92" s="35">
        <f t="shared" ref="L92:R92" si="1937">IF($B85=$B91,L91+L86,L91)</f>
        <v>0</v>
      </c>
      <c r="M92" s="35">
        <f t="shared" si="1937"/>
        <v>0</v>
      </c>
      <c r="N92" s="35">
        <f t="shared" si="1937"/>
        <v>0</v>
      </c>
      <c r="O92" s="35">
        <f t="shared" si="1937"/>
        <v>0</v>
      </c>
      <c r="P92" s="36">
        <f t="shared" si="1937"/>
        <v>0</v>
      </c>
      <c r="Q92" s="37">
        <f t="shared" si="1937"/>
        <v>0</v>
      </c>
      <c r="R92" s="38">
        <f t="shared" si="1937"/>
        <v>0</v>
      </c>
      <c r="S92" s="194">
        <f t="shared" ref="S92" si="1938">7-COUNTIF(U91:AA91,0)-COUNTIF(U91:AA91,"")</f>
        <v>0</v>
      </c>
      <c r="T92" s="22">
        <f t="shared" si="1897"/>
        <v>0</v>
      </c>
      <c r="U92" s="35">
        <f t="shared" ref="U92:AA92" si="1939">IF($B85=$B91,U91+U86,U91)</f>
        <v>0</v>
      </c>
      <c r="V92" s="35">
        <f t="shared" si="1939"/>
        <v>0</v>
      </c>
      <c r="W92" s="35">
        <f t="shared" si="1939"/>
        <v>0</v>
      </c>
      <c r="X92" s="35">
        <f t="shared" si="1939"/>
        <v>0</v>
      </c>
      <c r="Y92" s="36">
        <f t="shared" si="1939"/>
        <v>0</v>
      </c>
      <c r="Z92" s="37">
        <f t="shared" si="1939"/>
        <v>0</v>
      </c>
      <c r="AA92" s="38">
        <f t="shared" si="1939"/>
        <v>0</v>
      </c>
      <c r="AB92" s="194">
        <f t="shared" ref="AB92" si="1940">7-COUNTIF(AD91:AJ91,0)-COUNTIF(AD91:AJ91,"")</f>
        <v>0</v>
      </c>
      <c r="AC92" s="22">
        <f t="shared" si="1906"/>
        <v>0</v>
      </c>
      <c r="AD92" s="35">
        <f t="shared" ref="AD92:AJ92" si="1941">IF($B85=$B91,AD91+AD86,AD91)</f>
        <v>0</v>
      </c>
      <c r="AE92" s="35">
        <f t="shared" si="1941"/>
        <v>0</v>
      </c>
      <c r="AF92" s="35">
        <f t="shared" si="1941"/>
        <v>0</v>
      </c>
      <c r="AG92" s="35">
        <f t="shared" si="1941"/>
        <v>0</v>
      </c>
      <c r="AH92" s="36">
        <f t="shared" si="1941"/>
        <v>0</v>
      </c>
      <c r="AI92" s="37">
        <f t="shared" si="1941"/>
        <v>0</v>
      </c>
      <c r="AJ92" s="38">
        <f t="shared" si="1941"/>
        <v>0</v>
      </c>
      <c r="AK92" s="194">
        <f t="shared" ref="AK92" si="1942">7-COUNTIF(AM91:AS91,0)-COUNTIF(AM91:AS91,"")</f>
        <v>0</v>
      </c>
      <c r="AL92" s="22">
        <f t="shared" si="1915"/>
        <v>0</v>
      </c>
      <c r="AM92" s="35">
        <f t="shared" ref="AM92:AS92" si="1943">IF($B85=$B91,AM91+AM86,AM91)</f>
        <v>0</v>
      </c>
      <c r="AN92" s="35">
        <f t="shared" si="1943"/>
        <v>0</v>
      </c>
      <c r="AO92" s="35">
        <f t="shared" si="1943"/>
        <v>0</v>
      </c>
      <c r="AP92" s="35">
        <f t="shared" si="1943"/>
        <v>0</v>
      </c>
      <c r="AQ92" s="36">
        <f t="shared" si="1943"/>
        <v>0</v>
      </c>
      <c r="AR92" s="37">
        <f t="shared" si="1943"/>
        <v>0</v>
      </c>
      <c r="AS92" s="38">
        <f t="shared" si="1943"/>
        <v>0</v>
      </c>
      <c r="AT92" s="194">
        <f t="shared" ref="AT92" si="1944">7-COUNTIF(AV91:BB91,0)-COUNTIF(AV91:BB91,"")</f>
        <v>0</v>
      </c>
      <c r="AU92" s="22">
        <f t="shared" si="1924"/>
        <v>0</v>
      </c>
      <c r="AV92" s="35">
        <f t="shared" ref="AV92:BB92" si="1945">IF($B85=$B91,AV91+AV86,AV91)</f>
        <v>0</v>
      </c>
      <c r="AW92" s="35">
        <f t="shared" si="1945"/>
        <v>0</v>
      </c>
      <c r="AX92" s="35">
        <f t="shared" si="1945"/>
        <v>0</v>
      </c>
      <c r="AY92" s="35">
        <f t="shared" si="1945"/>
        <v>0</v>
      </c>
      <c r="AZ92" s="36">
        <f t="shared" si="1945"/>
        <v>0</v>
      </c>
      <c r="BA92" s="37">
        <f t="shared" si="1945"/>
        <v>0</v>
      </c>
      <c r="BB92" s="38">
        <f t="shared" si="1945"/>
        <v>0</v>
      </c>
      <c r="BC92" s="1">
        <f t="shared" ref="BC92" si="1946">IF(M93=0,0,M93-K96)</f>
        <v>0</v>
      </c>
      <c r="BD92" s="105">
        <f t="shared" ref="BD92" si="1947">7-J93</f>
        <v>0</v>
      </c>
      <c r="BE92" s="106" t="str">
        <f t="shared" ref="BE92:BE95" si="1948">BL92</f>
        <v>Dni realizacji</v>
      </c>
      <c r="BG92" s="89" t="s">
        <v>78</v>
      </c>
      <c r="BK92" s="98">
        <f t="shared" ref="BK92" si="1949">7-J93</f>
        <v>0</v>
      </c>
      <c r="BL92" s="99" t="s">
        <v>72</v>
      </c>
    </row>
    <row r="93" spans="1:66" ht="15" hidden="1" customHeight="1" x14ac:dyDescent="0.2">
      <c r="B93" s="116"/>
      <c r="C93" s="117"/>
      <c r="D93" s="118"/>
      <c r="E93" s="119"/>
      <c r="F93" s="92"/>
      <c r="G93" s="190">
        <f t="shared" ref="G93" si="1950">IF(AND($B85=$B91,$B85&lt;&gt;"",$B85&lt;&gt;0),F91+G87,F91)</f>
        <v>18</v>
      </c>
      <c r="H93" s="121"/>
      <c r="I93" s="165">
        <f t="shared" si="1893"/>
        <v>0</v>
      </c>
      <c r="J93" s="195">
        <f t="shared" ref="J93" si="1951">IF($B91=$B85,COUNTIF(L93:R93,0),COUNTIF(L94:R94,0)+COUNTIF(L94:R94,""))</f>
        <v>7</v>
      </c>
      <c r="K93" s="39">
        <f t="shared" ref="K93:R93" si="1952">IF($B85=$B91,K94+K87,K94)</f>
        <v>0</v>
      </c>
      <c r="L93" s="40">
        <f t="shared" si="1952"/>
        <v>0</v>
      </c>
      <c r="M93" s="40">
        <f t="shared" si="1952"/>
        <v>0</v>
      </c>
      <c r="N93" s="40">
        <f t="shared" si="1952"/>
        <v>0</v>
      </c>
      <c r="O93" s="40">
        <f t="shared" si="1952"/>
        <v>0</v>
      </c>
      <c r="P93" s="41">
        <f t="shared" si="1952"/>
        <v>0</v>
      </c>
      <c r="Q93" s="42">
        <f t="shared" si="1952"/>
        <v>0</v>
      </c>
      <c r="R93" s="43">
        <f t="shared" si="1952"/>
        <v>0</v>
      </c>
      <c r="S93" s="195">
        <f t="shared" ref="S93" si="1953">IF($B91=$B85,COUNTIF(U93:AA93,0),COUNTIF(U94:AA94,0)+COUNTIF(U94:AA94,""))</f>
        <v>7</v>
      </c>
      <c r="T93" s="39">
        <f t="shared" ref="T93:AA93" si="1954">IF($B85=$B91,T94+T87,T94)</f>
        <v>0</v>
      </c>
      <c r="U93" s="40">
        <f t="shared" si="1954"/>
        <v>0</v>
      </c>
      <c r="V93" s="40">
        <f t="shared" si="1954"/>
        <v>0</v>
      </c>
      <c r="W93" s="40">
        <f t="shared" si="1954"/>
        <v>0</v>
      </c>
      <c r="X93" s="40">
        <f t="shared" si="1954"/>
        <v>0</v>
      </c>
      <c r="Y93" s="41">
        <f t="shared" si="1954"/>
        <v>0</v>
      </c>
      <c r="Z93" s="42">
        <f t="shared" si="1954"/>
        <v>0</v>
      </c>
      <c r="AA93" s="43">
        <f t="shared" si="1954"/>
        <v>0</v>
      </c>
      <c r="AB93" s="195">
        <f t="shared" ref="AB93" si="1955">IF($B91=$B85,COUNTIF(AD93:AJ93,0),COUNTIF(AD94:AJ94,0)+COUNTIF(AD94:AJ94,""))</f>
        <v>7</v>
      </c>
      <c r="AC93" s="39">
        <f t="shared" ref="AC93:AJ93" si="1956">IF($B85=$B91,AC94+AC87,AC94)</f>
        <v>0</v>
      </c>
      <c r="AD93" s="40">
        <f t="shared" si="1956"/>
        <v>0</v>
      </c>
      <c r="AE93" s="40">
        <f t="shared" si="1956"/>
        <v>0</v>
      </c>
      <c r="AF93" s="40">
        <f t="shared" si="1956"/>
        <v>0</v>
      </c>
      <c r="AG93" s="40">
        <f t="shared" si="1956"/>
        <v>0</v>
      </c>
      <c r="AH93" s="41">
        <f t="shared" si="1956"/>
        <v>0</v>
      </c>
      <c r="AI93" s="42">
        <f t="shared" si="1956"/>
        <v>0</v>
      </c>
      <c r="AJ93" s="43">
        <f t="shared" si="1956"/>
        <v>0</v>
      </c>
      <c r="AK93" s="195">
        <f t="shared" ref="AK93" si="1957">IF($B91=$B85,COUNTIF(AM93:AS93,0),COUNTIF(AM94:AS94,0)+COUNTIF(AM94:AS94,""))</f>
        <v>7</v>
      </c>
      <c r="AL93" s="39">
        <f t="shared" ref="AL93:AS93" si="1958">IF($B85=$B91,AL94+AL87,AL94)</f>
        <v>0</v>
      </c>
      <c r="AM93" s="40">
        <f t="shared" si="1958"/>
        <v>0</v>
      </c>
      <c r="AN93" s="40">
        <f t="shared" si="1958"/>
        <v>0</v>
      </c>
      <c r="AO93" s="40">
        <f t="shared" si="1958"/>
        <v>0</v>
      </c>
      <c r="AP93" s="40">
        <f t="shared" si="1958"/>
        <v>0</v>
      </c>
      <c r="AQ93" s="41">
        <f t="shared" si="1958"/>
        <v>0</v>
      </c>
      <c r="AR93" s="42">
        <f t="shared" si="1958"/>
        <v>0</v>
      </c>
      <c r="AS93" s="43">
        <f t="shared" si="1958"/>
        <v>0</v>
      </c>
      <c r="AT93" s="195">
        <f t="shared" ref="AT93" si="1959">IF($B91=$B85,COUNTIF(AV93:BB93,0),COUNTIF(AV94:BB94,0)+COUNTIF(AV94:BB94,""))</f>
        <v>7</v>
      </c>
      <c r="AU93" s="39">
        <f t="shared" ref="AU93:BB93" si="1960">IF($B85=$B91,AU94+AU87,AU94)</f>
        <v>0</v>
      </c>
      <c r="AV93" s="40">
        <f t="shared" si="1960"/>
        <v>0</v>
      </c>
      <c r="AW93" s="40">
        <f t="shared" si="1960"/>
        <v>0</v>
      </c>
      <c r="AX93" s="40">
        <f t="shared" si="1960"/>
        <v>0</v>
      </c>
      <c r="AY93" s="40">
        <f t="shared" si="1960"/>
        <v>0</v>
      </c>
      <c r="AZ93" s="41">
        <f t="shared" si="1960"/>
        <v>0</v>
      </c>
      <c r="BA93" s="42">
        <f t="shared" si="1960"/>
        <v>0</v>
      </c>
      <c r="BB93" s="43">
        <f t="shared" si="1960"/>
        <v>0</v>
      </c>
      <c r="BC93" s="1">
        <f t="shared" ref="BC93" si="1961">IF(N93=0,0,N93-K96)</f>
        <v>0</v>
      </c>
      <c r="BD93" s="112">
        <f t="shared" ref="BD93" si="1962">BD92*K96</f>
        <v>0</v>
      </c>
      <c r="BE93" s="106" t="str">
        <f t="shared" si="1948"/>
        <v>Realizacja planu</v>
      </c>
      <c r="BG93" s="114">
        <f t="shared" ref="BG93" si="1963">J91</f>
        <v>0</v>
      </c>
      <c r="BH93" s="89" t="s">
        <v>73</v>
      </c>
      <c r="BK93" s="111">
        <f t="shared" ref="BK93" si="1964">BK92*K96</f>
        <v>0</v>
      </c>
      <c r="BL93" s="99" t="s">
        <v>71</v>
      </c>
      <c r="BN93" s="89" t="s">
        <v>79</v>
      </c>
    </row>
    <row r="94" spans="1:66" ht="15.75" customHeight="1" x14ac:dyDescent="0.2">
      <c r="A94" s="1" t="str">
        <f t="shared" ref="A94" si="1965">A91</f>
        <v>1. Niewypełnione</v>
      </c>
      <c r="B94" s="313">
        <f t="shared" si="1813"/>
        <v>13</v>
      </c>
      <c r="C94" s="314"/>
      <c r="D94" s="314"/>
      <c r="E94" s="314"/>
      <c r="F94" s="31"/>
      <c r="G94" s="183"/>
      <c r="H94" s="122">
        <f t="shared" ref="H94" si="1966">5-COUNTIF(AU91,0)-COUNTIF(AL91,0)-COUNTIF(AC91,0)-COUNTIF(T91,0)-COUNTIF(K91,0)</f>
        <v>0</v>
      </c>
      <c r="I94" s="165">
        <f t="shared" si="1893"/>
        <v>0</v>
      </c>
      <c r="J94" s="187">
        <f t="shared" ref="J94" si="1967">IF($B91=$B85,J88+IF($F91&lt;&gt;$G91,(K91+$G93-$G92)/$F91,K91/$F91),IF($F91&lt;&gt;G91,(K91+$G93-$G92)/$F91,K91/$F91))</f>
        <v>0</v>
      </c>
      <c r="K94" s="7">
        <f t="shared" ref="K94:K95" si="1968">SUM(L94:R94)</f>
        <v>0</v>
      </c>
      <c r="L94" s="26">
        <f t="shared" ref="L94:R94" si="1969">L91</f>
        <v>0</v>
      </c>
      <c r="M94" s="26">
        <f t="shared" si="1969"/>
        <v>0</v>
      </c>
      <c r="N94" s="26">
        <f t="shared" si="1969"/>
        <v>0</v>
      </c>
      <c r="O94" s="26">
        <f t="shared" si="1969"/>
        <v>0</v>
      </c>
      <c r="P94" s="26">
        <f t="shared" si="1969"/>
        <v>0</v>
      </c>
      <c r="Q94" s="29">
        <f t="shared" si="1969"/>
        <v>0</v>
      </c>
      <c r="R94" s="23">
        <f t="shared" si="1969"/>
        <v>0</v>
      </c>
      <c r="S94" s="187">
        <f t="shared" ref="S94" si="1970">IF($B91=$B85,S88+IF($F91&lt;&gt;$G91,(T91+$G93-$G92)/$F91,T91/$F91),IF($F91&lt;&gt;P91,(T91+$G93-$G92)/$F91,T91/$F91))</f>
        <v>0</v>
      </c>
      <c r="T94" s="7">
        <f t="shared" ref="T94:T95" si="1971">SUM(U94:AA94)</f>
        <v>0</v>
      </c>
      <c r="U94" s="26">
        <f t="shared" ref="U94:AA94" si="1972">U91</f>
        <v>0</v>
      </c>
      <c r="V94" s="26">
        <f t="shared" si="1972"/>
        <v>0</v>
      </c>
      <c r="W94" s="26">
        <f t="shared" si="1972"/>
        <v>0</v>
      </c>
      <c r="X94" s="26">
        <f t="shared" si="1972"/>
        <v>0</v>
      </c>
      <c r="Y94" s="113">
        <f t="shared" si="1972"/>
        <v>0</v>
      </c>
      <c r="Z94" s="29">
        <f t="shared" si="1972"/>
        <v>0</v>
      </c>
      <c r="AA94" s="23">
        <f t="shared" si="1972"/>
        <v>0</v>
      </c>
      <c r="AB94" s="187">
        <f t="shared" ref="AB94" si="1973">IF($B91=$B85,AB88+IF($F91&lt;&gt;$G91,(AC91+$G93-$G92)/$F91,AC91/$F91),IF($F91&lt;&gt;Y91,(AC91+$G93-$G92)/$F91,AC91/$F91))</f>
        <v>0</v>
      </c>
      <c r="AC94" s="7">
        <f t="shared" ref="AC94:AC95" si="1974">SUM(AD94:AJ94)</f>
        <v>0</v>
      </c>
      <c r="AD94" s="26">
        <f t="shared" ref="AD94:AJ94" si="1975">AD91</f>
        <v>0</v>
      </c>
      <c r="AE94" s="26">
        <f t="shared" si="1975"/>
        <v>0</v>
      </c>
      <c r="AF94" s="26">
        <f t="shared" si="1975"/>
        <v>0</v>
      </c>
      <c r="AG94" s="26">
        <f t="shared" si="1975"/>
        <v>0</v>
      </c>
      <c r="AH94" s="113">
        <f t="shared" si="1975"/>
        <v>0</v>
      </c>
      <c r="AI94" s="29">
        <f t="shared" si="1975"/>
        <v>0</v>
      </c>
      <c r="AJ94" s="23">
        <f t="shared" si="1975"/>
        <v>0</v>
      </c>
      <c r="AK94" s="187">
        <f t="shared" ref="AK94" si="1976">IF($B91=$B85,AK88+IF($F91&lt;&gt;$G91,(AL91+$G93-$G92)/$F91,AL91/$F91),IF($F91&lt;&gt;AH91,(AL91+$G93-$G92)/$F91,AL91/$F91))</f>
        <v>0</v>
      </c>
      <c r="AL94" s="7">
        <f t="shared" ref="AL94:AL95" si="1977">SUM(AM94:AS94)</f>
        <v>0</v>
      </c>
      <c r="AM94" s="26">
        <f t="shared" ref="AM94:AS94" si="1978">AM91</f>
        <v>0</v>
      </c>
      <c r="AN94" s="26">
        <f t="shared" si="1978"/>
        <v>0</v>
      </c>
      <c r="AO94" s="26">
        <f t="shared" si="1978"/>
        <v>0</v>
      </c>
      <c r="AP94" s="26">
        <f t="shared" si="1978"/>
        <v>0</v>
      </c>
      <c r="AQ94" s="113">
        <f t="shared" si="1978"/>
        <v>0</v>
      </c>
      <c r="AR94" s="29">
        <f t="shared" si="1978"/>
        <v>0</v>
      </c>
      <c r="AS94" s="23">
        <f t="shared" si="1978"/>
        <v>0</v>
      </c>
      <c r="AT94" s="187">
        <f t="shared" ref="AT94" si="1979">IF($B91=$B85,AT88+IF($F91&lt;&gt;$G91,(AU91+$G93-$G92)/$F91,AU91/$F91),IF($F91&lt;&gt;AQ91,(AU91+$G93-$G92)/$F91,AU91/$F91))</f>
        <v>0</v>
      </c>
      <c r="AU94" s="7">
        <f t="shared" ref="AU94:AU95" si="1980">SUM(AV94:BB94)</f>
        <v>0</v>
      </c>
      <c r="AV94" s="6">
        <f t="shared" si="1829"/>
        <v>0</v>
      </c>
      <c r="AW94" s="6">
        <f t="shared" ref="AW94:BB94" si="1981">IF(SUM($AM$9:$AS$9)=SUM($AV$9:$BB$9),AW91,IF(AND(SUM($AV$9:$BB$9)&gt;42,SUM($AV$9:$BB$9)&lt;49),AW91,0))</f>
        <v>0</v>
      </c>
      <c r="AX94" s="6">
        <f t="shared" si="1981"/>
        <v>0</v>
      </c>
      <c r="AY94" s="6">
        <f t="shared" si="1981"/>
        <v>0</v>
      </c>
      <c r="AZ94" s="26">
        <f t="shared" si="1981"/>
        <v>0</v>
      </c>
      <c r="BA94" s="29">
        <f t="shared" si="1981"/>
        <v>0</v>
      </c>
      <c r="BB94" s="23">
        <f t="shared" si="1981"/>
        <v>0</v>
      </c>
      <c r="BC94" s="1">
        <f t="shared" ref="BC94" si="1982">IF(O93=0,0,O93-K96)</f>
        <v>0</v>
      </c>
      <c r="BD94" s="105">
        <f t="shared" ref="BD94" si="1983">K93</f>
        <v>0</v>
      </c>
      <c r="BE94" s="106" t="str">
        <f t="shared" si="1948"/>
        <v>Godziny zrealizowane</v>
      </c>
      <c r="BK94" s="100">
        <f t="shared" ref="BK94" si="1984">K93</f>
        <v>0</v>
      </c>
      <c r="BL94" s="99" t="s">
        <v>77</v>
      </c>
    </row>
    <row r="95" spans="1:66" ht="15.75" customHeight="1" x14ac:dyDescent="0.2">
      <c r="A95" s="1" t="str">
        <f t="shared" ref="A95:A96" si="1985">A94</f>
        <v>1. Niewypełnione</v>
      </c>
      <c r="B95" s="313"/>
      <c r="C95" s="314"/>
      <c r="D95" s="314"/>
      <c r="E95" s="314"/>
      <c r="F95" s="31"/>
      <c r="G95" s="183"/>
      <c r="H95" s="123">
        <f t="shared" ref="H95" si="1986">IF($B91=$B85,H89+F95,$F95)</f>
        <v>0</v>
      </c>
      <c r="I95" s="165">
        <f t="shared" si="1893"/>
        <v>0</v>
      </c>
      <c r="J95" s="141">
        <f t="shared" ref="J95" si="1987">IF($H94=0,0,IF($B85=$B91,IF($H96&gt;0,$H96+J89,K91+J89),IF($H96&gt;0,$H96,K91)))</f>
        <v>0</v>
      </c>
      <c r="K95" s="7">
        <f t="shared" si="1968"/>
        <v>0</v>
      </c>
      <c r="L95" s="6"/>
      <c r="M95" s="6"/>
      <c r="N95" s="6"/>
      <c r="O95" s="6"/>
      <c r="P95" s="26"/>
      <c r="Q95" s="29"/>
      <c r="R95" s="23"/>
      <c r="S95" s="141">
        <f t="shared" ref="S95" si="1988">IF($H94=0,0,IF($B85=$B91,IF($H96&gt;0,$H96+S89,T91+S89),IF($H96&gt;0,$H96,T91)))</f>
        <v>0</v>
      </c>
      <c r="T95" s="7">
        <f t="shared" si="1971"/>
        <v>0</v>
      </c>
      <c r="U95" s="6"/>
      <c r="V95" s="6"/>
      <c r="W95" s="6"/>
      <c r="X95" s="6"/>
      <c r="Y95" s="26"/>
      <c r="Z95" s="29"/>
      <c r="AA95" s="23"/>
      <c r="AB95" s="141">
        <f t="shared" ref="AB95" si="1989">IF($H94=0,0,IF($B85=$B91,IF($H96&gt;0,$H96+AB89,AC91+AB89),IF($H96&gt;0,$H96,AC91)))</f>
        <v>0</v>
      </c>
      <c r="AC95" s="7">
        <f t="shared" si="1974"/>
        <v>0</v>
      </c>
      <c r="AD95" s="6"/>
      <c r="AE95" s="6"/>
      <c r="AF95" s="6"/>
      <c r="AG95" s="6"/>
      <c r="AH95" s="26"/>
      <c r="AI95" s="29"/>
      <c r="AJ95" s="23"/>
      <c r="AK95" s="141">
        <f t="shared" ref="AK95" si="1990">IF($H94=0,0,IF($B85=$B91,IF($H96&gt;0,$H96+AK89,AL91+AK89),IF($H96&gt;0,$H96,AL91)))</f>
        <v>0</v>
      </c>
      <c r="AL95" s="7">
        <f t="shared" si="1977"/>
        <v>0</v>
      </c>
      <c r="AM95" s="6"/>
      <c r="AN95" s="6"/>
      <c r="AO95" s="6"/>
      <c r="AP95" s="6"/>
      <c r="AQ95" s="26"/>
      <c r="AR95" s="29"/>
      <c r="AS95" s="23"/>
      <c r="AT95" s="141">
        <f t="shared" ref="AT95" si="1991">IF($H94=0,0,IF($B85=$B91,IF($H96&gt;0,$H96+AT89,AU91+AT89),IF($H96&gt;0,$H96,AU91)))</f>
        <v>0</v>
      </c>
      <c r="AU95" s="7">
        <f t="shared" si="1980"/>
        <v>0</v>
      </c>
      <c r="AV95" s="6"/>
      <c r="AW95" s="6"/>
      <c r="AX95" s="6"/>
      <c r="AY95" s="6"/>
      <c r="AZ95" s="26"/>
      <c r="BA95" s="29"/>
      <c r="BB95" s="23"/>
      <c r="BC95" s="1">
        <f t="shared" ref="BC95" si="1992">IF(P93=0,0,P93-K96)</f>
        <v>0</v>
      </c>
      <c r="BD95" s="107">
        <f t="shared" ref="BD95" si="1993">BD94-BD93</f>
        <v>0</v>
      </c>
      <c r="BE95" s="108" t="str">
        <f t="shared" si="1948"/>
        <v>godziny ponadwymiarowe = Plan -to  co powinien uczyć</v>
      </c>
      <c r="BK95" s="100">
        <f t="shared" ref="BK95" si="1994">BK94-BK93</f>
        <v>0</v>
      </c>
      <c r="BL95" s="99" t="s">
        <v>74</v>
      </c>
    </row>
    <row r="96" spans="1:66" ht="18.75" customHeight="1" thickBot="1" x14ac:dyDescent="0.25">
      <c r="A96" s="1" t="str">
        <f t="shared" si="1985"/>
        <v>1. Niewypełnione</v>
      </c>
      <c r="B96" s="323" t="str">
        <f>IF(B91="",Wydruk!$AE$6,IF(J92=0,Wydruk!$AE$7,IF(AND(G92&lt;G93,B91&lt;&gt;$B97),Wydruk!$AE$13,IF(AND($B91=$B85,$B91&lt;&gt;$B97),IF(OR(OR(J96&lt;4,J96&gt;5),OR(S96&lt;4,S96&gt;5),OR(AB96&lt;4,AB96&gt;5),OR(AK96&lt;4,AK96&gt;5),OR(AND(AT96&lt;4,AT96&gt;0),AT96&gt;5)),Wydruk!$AE$8,Wydruk!$AE$9),IF($B91=$B97,IF($F95&lt;&gt;0,Wydruk!$AE$12,Wydruk!$AE$10),IF(OR(OR(J92&lt;4,J92&gt;5),OR(S92&lt;4,S92&gt;5),OR(AB92&lt;4,AB92&gt;5),OR(AK92&lt;4,AK92&gt;5),OR(AND(AT92&lt;4,AT92&gt;0),AT92&gt;5)),Wydruk!$AE$8,Wydruk!$AE$11))))))</f>
        <v>Rozpocznij wypełniając nazwisko i imię, sprawdź pensum, l. tygodni, godz. w roku</v>
      </c>
      <c r="C96" s="324"/>
      <c r="D96" s="324"/>
      <c r="E96" s="324"/>
      <c r="F96" s="173"/>
      <c r="G96" s="184"/>
      <c r="H96" s="191">
        <f t="shared" si="1844"/>
        <v>0</v>
      </c>
      <c r="I96" s="193"/>
      <c r="J96" s="176">
        <f t="shared" ref="J96" si="1995">IF($B85=$B91,IF(L91+L86&gt;0,1,0)+IF(M91+M86&gt;0,1,0)+IF(N91+N86&gt;0,1,0)+IF(O91+O86&gt;0,1,0)+IF(P91+P86&gt;0,1,0)+IF(Q91+Q86&gt;0,1,0)+IF(R91+R86&gt;0,1,0),J92)</f>
        <v>0</v>
      </c>
      <c r="K96" s="133">
        <f t="shared" ref="K96" si="1996">IF(OR($B91=$B97,J96=0,(K92-Q96+O96)&lt;=0),0,(K92-Q96+O96)/J96)</f>
        <v>0</v>
      </c>
      <c r="L96" s="137">
        <f t="shared" ref="L96" si="1997">IF(K96*(7-J93)&lt;=0,0,K96*(7-J93))</f>
        <v>0</v>
      </c>
      <c r="M96" s="311">
        <f t="shared" ref="M96" si="1998">ROUND(IF(OR(K93-K96*(7-J93)+P96&lt;0,$B91=$B97,K96&lt;=0,K93=0),0,IF(K93-K96*(7-J93)+P96&gt;Q96-O96+P96,Q96-O96+P96,K93-K96*(7-J93)+P96)),1)</f>
        <v>0</v>
      </c>
      <c r="N96" s="312"/>
      <c r="O96" s="139">
        <f t="shared" ref="O96" si="1999">IF(OR($B91=$B97,J92=0),0,IF($B91=$B85,J91,$F91))</f>
        <v>0</v>
      </c>
      <c r="P96" s="30">
        <f t="shared" ref="P96" si="2000">IF(OR($B91=$B97,J96=0),0,$G93-$G92)</f>
        <v>0</v>
      </c>
      <c r="Q96" s="134">
        <f t="shared" ref="Q96" si="2001">IF(OR($B91=$B97,J96=0),0,J95)</f>
        <v>0</v>
      </c>
      <c r="R96" s="138">
        <f t="shared" ref="R96" si="2002">IF($B91=$B97,0,K93)</f>
        <v>0</v>
      </c>
      <c r="S96" s="176">
        <f t="shared" ref="S96" si="2003">IF($B85=$B91,IF(U91+U86&gt;0,1,0)+IF(V91+V86&gt;0,1,0)+IF(W91+W86&gt;0,1,0)+IF(X91+X86&gt;0,1,0)+IF(Y91+Y86&gt;0,1,0)+IF(Z91+Z86&gt;0,1,0)+IF(AA91+AA86&gt;0,1,0),S92)</f>
        <v>0</v>
      </c>
      <c r="T96" s="133">
        <f t="shared" ref="T96" si="2004">IF(OR($B91=$B97,S96=0,(T92-Z96+X96)&lt;=0),0,(T92-Z96+X96)/S96)</f>
        <v>0</v>
      </c>
      <c r="U96" s="137">
        <f t="shared" ref="U96" si="2005">IF(T96*(7-S93)&lt;=0,0,T96*(7-S93))</f>
        <v>0</v>
      </c>
      <c r="V96" s="311">
        <f t="shared" ref="V96" si="2006">ROUND(IF(OR(T93-T96*(7-S93)+Y96&lt;0,$B91=$B97,T96&lt;=0,T93=0),0,IF(T93-T96*(7-S93)+Y96&gt;Z96-X96+Y96,Z96-X96+Y96,T93-T96*(7-S93)+Y96)),1)</f>
        <v>0</v>
      </c>
      <c r="W96" s="312"/>
      <c r="X96" s="139">
        <f t="shared" ref="X96" si="2007">IF(OR($B91=$B97,S92=0),0,IF($B91=$B85,S91,$F91))</f>
        <v>0</v>
      </c>
      <c r="Y96" s="30">
        <f t="shared" ref="Y96" si="2008">IF(OR($B91=$B97,S96=0),0,$G93-$G92)</f>
        <v>0</v>
      </c>
      <c r="Z96" s="134">
        <f t="shared" ref="Z96" si="2009">IF(OR($B91=$B97,S96=0),0,S95)</f>
        <v>0</v>
      </c>
      <c r="AA96" s="138">
        <f t="shared" ref="AA96" si="2010">IF($B91=$B97,0,T93)</f>
        <v>0</v>
      </c>
      <c r="AB96" s="176">
        <f t="shared" ref="AB96" si="2011">IF($B85=$B91,IF(AD91+AD86&gt;0,1,0)+IF(AE91+AE86&gt;0,1,0)+IF(AF91+AF86&gt;0,1,0)+IF(AG91+AG86&gt;0,1,0)+IF(AH91+AH86&gt;0,1,0)+IF(AI91+AI86&gt;0,1,0)+IF(AJ91+AJ86&gt;0,1,0),AB92)</f>
        <v>0</v>
      </c>
      <c r="AC96" s="133">
        <f t="shared" ref="AC96" si="2012">IF(OR($B91=$B97,AB96=0,(AC92-AI96+AG96)&lt;=0),0,(AC92-AI96+AG96)/AB96)</f>
        <v>0</v>
      </c>
      <c r="AD96" s="137">
        <f t="shared" ref="AD96" si="2013">IF(AC96*(7-AB93)&lt;=0,0,AC96*(7-AB93))</f>
        <v>0</v>
      </c>
      <c r="AE96" s="311">
        <f t="shared" ref="AE96" si="2014">ROUND(IF(OR(AC93-AC96*(7-AB93)+AH96&lt;0,$B91=$B97,AC96&lt;=0,AC93=0),0,IF(AC93-AC96*(7-AB93)+AH96&gt;AI96-AG96+AH96,AI96-AG96+AH96,AC93-AC96*(7-AB93)+AH96)),1)</f>
        <v>0</v>
      </c>
      <c r="AF96" s="312"/>
      <c r="AG96" s="139">
        <f t="shared" ref="AG96" si="2015">IF(OR($B91=$B97,AB92=0),0,IF($B91=$B85,AB91,$F91))</f>
        <v>0</v>
      </c>
      <c r="AH96" s="30">
        <f t="shared" ref="AH96" si="2016">IF(OR($B91=$B97,AB96=0),0,$G93-$G92)</f>
        <v>0</v>
      </c>
      <c r="AI96" s="134">
        <f t="shared" ref="AI96" si="2017">IF(OR($B91=$B97,AB96=0),0,AB95)</f>
        <v>0</v>
      </c>
      <c r="AJ96" s="138">
        <f t="shared" ref="AJ96" si="2018">IF($B91=$B97,0,AC93)</f>
        <v>0</v>
      </c>
      <c r="AK96" s="176">
        <f t="shared" ref="AK96" si="2019">IF($B85=$B91,IF(AM91+AM86&gt;0,1,0)+IF(AN91+AN86&gt;0,1,0)+IF(AO91+AO86&gt;0,1,0)+IF(AP91+AP86&gt;0,1,0)+IF(AQ91+AQ86&gt;0,1,0)+IF(AR91+AR86&gt;0,1,0)+IF(AS91+AS86&gt;0,1,0),AK92)</f>
        <v>0</v>
      </c>
      <c r="AL96" s="133">
        <f t="shared" ref="AL96" si="2020">IF(OR($B91=$B97,AK96=0,(AL92-AR96+AP96)&lt;=0),0,(AL92-AR96+AP96)/AK96)</f>
        <v>0</v>
      </c>
      <c r="AM96" s="137">
        <f t="shared" ref="AM96" si="2021">IF(AL96*(7-AK93)&lt;=0,0,AL96*(7-AK93))</f>
        <v>0</v>
      </c>
      <c r="AN96" s="311">
        <f t="shared" ref="AN96" si="2022">ROUND(IF(OR(AL93-AL96*(7-AK93)+AQ96&lt;0,$B91=$B97,AL96&lt;=0,AL93=0),0,IF(AL93-AL96*(7-AK93)+AQ96&gt;AR96-AP96+AQ96,AR96-AP96+AQ96,AL93-AL96*(7-AK93)+AQ96)),1)</f>
        <v>0</v>
      </c>
      <c r="AO96" s="312"/>
      <c r="AP96" s="139">
        <f t="shared" ref="AP96" si="2023">IF(OR($B91=$B97,AK92=0),0,IF($B91=$B85,AK91,$F91))</f>
        <v>0</v>
      </c>
      <c r="AQ96" s="30">
        <f t="shared" ref="AQ96" si="2024">IF(OR($B91=$B97,AK96=0),0,$G93-$G92)</f>
        <v>0</v>
      </c>
      <c r="AR96" s="134">
        <f t="shared" ref="AR96" si="2025">IF(OR($B91=$B97,AK96=0),0,AK95)</f>
        <v>0</v>
      </c>
      <c r="AS96" s="138">
        <f t="shared" ref="AS96" si="2026">IF($B91=$B97,0,AL93)</f>
        <v>0</v>
      </c>
      <c r="AT96" s="176">
        <f t="shared" ref="AT96" si="2027">IF($B85=$B91,IF(AV91+AV86&gt;0,1,0)+IF(AW91+AW86&gt;0,1,0)+IF(AX91+AX86&gt;0,1,0)+IF(AY91+AY86&gt;0,1,0)+IF(AZ91+AZ86&gt;0,1,0)+IF(BA91+BA86&gt;0,1,0)+IF(BB91+BB86&gt;0,1,0),AT92)</f>
        <v>0</v>
      </c>
      <c r="AU96" s="133">
        <f t="shared" ref="AU96" si="2028">IF(OR($B91=$B97,AT96=0,(AU92-BA96+AY96)&lt;=0),0,(AU92-BA96+AY96)/AT96)</f>
        <v>0</v>
      </c>
      <c r="AV96" s="137">
        <f t="shared" ref="AV96" si="2029">IF(AU96*(7-AT93)&lt;=0,0,AU96*(7-AT93))</f>
        <v>0</v>
      </c>
      <c r="AW96" s="311">
        <f t="shared" ref="AW96" si="2030">ROUND(IF(OR(AU93-AU96*(7-AT93)+AZ96&lt;0,$B91=$B97,AU96&lt;=0,AU93=0),0,IF(AU93-AU96*(7-AT93)+AZ96&gt;BA96-AY96+AZ96,BA96-AY96+AZ96,AU93-AU96*(7-AT93)+AZ96)),1)</f>
        <v>0</v>
      </c>
      <c r="AX96" s="312"/>
      <c r="AY96" s="139">
        <f t="shared" ref="AY96" si="2031">IF(OR($B91=$B97,AT92=0),0,IF($B91=$B85,AT91,$F91))</f>
        <v>0</v>
      </c>
      <c r="AZ96" s="30">
        <f t="shared" ref="AZ96" si="2032">IF(OR($B91=$B97,AT96=0),0,$G93-$G92)</f>
        <v>0</v>
      </c>
      <c r="BA96" s="134">
        <f t="shared" ref="BA96" si="2033">IF(OR($B91=$B97,AT96=0),0,AT95)</f>
        <v>0</v>
      </c>
      <c r="BB96" s="138">
        <f t="shared" ref="BB96" si="2034">IF($B91=$B97,0,AU93)</f>
        <v>0</v>
      </c>
      <c r="BC96" s="89">
        <f t="shared" ref="BC96" si="2035">SUBTOTAL(9,BC91:BC95)</f>
        <v>0</v>
      </c>
      <c r="BD96" s="109">
        <f t="shared" ref="BD96" si="2036">BD91</f>
        <v>0</v>
      </c>
      <c r="BE96" s="110">
        <f t="shared" ref="BE96" si="2037">IF(BD95&lt;=BD96,BD95,BD96)</f>
        <v>0</v>
      </c>
      <c r="BF96" s="90" t="str">
        <f t="shared" ref="BF96" si="2038">BM96</f>
        <v>godziny ponadwymiarowe wynik po sprawdzeniu czy nie przekracza planu</v>
      </c>
      <c r="BK96" s="101">
        <f t="shared" ref="BK96" si="2039">BK91</f>
        <v>-18</v>
      </c>
      <c r="BL96" s="102">
        <f t="shared" ref="BL96" si="2040">IF(BK95&lt;=BK91,BK95,BK91)</f>
        <v>-18</v>
      </c>
      <c r="BM96" s="91" t="s">
        <v>75</v>
      </c>
    </row>
    <row r="97" spans="1:66" ht="15.75" x14ac:dyDescent="0.2">
      <c r="A97" s="1" t="str">
        <f t="shared" ref="A97" si="2041">IF(B97="","1. Niewypełnione",B97)</f>
        <v>1. Niewypełnione</v>
      </c>
      <c r="B97" s="320"/>
      <c r="C97" s="321"/>
      <c r="D97" s="321"/>
      <c r="E97" s="321"/>
      <c r="F97" s="177">
        <v>18</v>
      </c>
      <c r="G97" s="185">
        <f t="shared" ref="G97" si="2042">F97</f>
        <v>18</v>
      </c>
      <c r="H97" s="177"/>
      <c r="I97" s="192">
        <f t="shared" ref="I97:I101" si="2043">K97+T97+AC97+AL97+AU97</f>
        <v>0</v>
      </c>
      <c r="J97" s="186">
        <f t="shared" ref="J97" si="2044">IF(OR($B97=$B103,J100=0),0,ROUND((K98+P102)/J100,0))</f>
        <v>0</v>
      </c>
      <c r="K97" s="51">
        <f t="shared" ref="K97:K98" si="2045">SUM(L97:R97)</f>
        <v>0</v>
      </c>
      <c r="L97" s="52"/>
      <c r="M97" s="52"/>
      <c r="N97" s="52"/>
      <c r="O97" s="52"/>
      <c r="P97" s="53"/>
      <c r="Q97" s="54"/>
      <c r="R97" s="55"/>
      <c r="S97" s="188">
        <f t="shared" ref="S97" si="2046">IF(OR($B97=$B103,S100=0),0,ROUND((T98+Y102)/S100,0))</f>
        <v>0</v>
      </c>
      <c r="T97" s="178">
        <f t="shared" ref="T97:T98" si="2047">SUM(U97:AA97)</f>
        <v>0</v>
      </c>
      <c r="U97" s="179">
        <f t="shared" ref="U97" si="2048">L97</f>
        <v>0</v>
      </c>
      <c r="V97" s="179">
        <f t="shared" ref="V97" si="2049">M97</f>
        <v>0</v>
      </c>
      <c r="W97" s="179">
        <f t="shared" ref="W97" si="2050">N97</f>
        <v>0</v>
      </c>
      <c r="X97" s="179">
        <f t="shared" ref="X97" si="2051">O97</f>
        <v>0</v>
      </c>
      <c r="Y97" s="180">
        <f t="shared" ref="Y97" si="2052">P97</f>
        <v>0</v>
      </c>
      <c r="Z97" s="181">
        <f t="shared" ref="Z97" si="2053">Q97</f>
        <v>0</v>
      </c>
      <c r="AA97" s="182">
        <f t="shared" ref="AA97" si="2054">R97</f>
        <v>0</v>
      </c>
      <c r="AB97" s="188">
        <f t="shared" ref="AB97" si="2055">IF(OR($B97=$B103,AB100=0),0,ROUND((AC98+AH102)/AB100,0))</f>
        <v>0</v>
      </c>
      <c r="AC97" s="178">
        <f t="shared" ref="AC97:AC98" si="2056">SUM(AD97:AJ97)</f>
        <v>0</v>
      </c>
      <c r="AD97" s="179">
        <f t="shared" ref="AD97" si="2057">U97</f>
        <v>0</v>
      </c>
      <c r="AE97" s="179">
        <f t="shared" ref="AE97" si="2058">V97</f>
        <v>0</v>
      </c>
      <c r="AF97" s="179">
        <f t="shared" ref="AF97" si="2059">W97</f>
        <v>0</v>
      </c>
      <c r="AG97" s="179">
        <f t="shared" ref="AG97" si="2060">X97</f>
        <v>0</v>
      </c>
      <c r="AH97" s="180">
        <f t="shared" ref="AH97" si="2061">Y97</f>
        <v>0</v>
      </c>
      <c r="AI97" s="181">
        <f t="shared" ref="AI97" si="2062">Z97</f>
        <v>0</v>
      </c>
      <c r="AJ97" s="182">
        <f t="shared" ref="AJ97" si="2063">AA97</f>
        <v>0</v>
      </c>
      <c r="AK97" s="188">
        <f t="shared" ref="AK97" si="2064">IF(OR($B97=$B103,AK100=0),0,ROUND((AL98+AQ102)/AK100,0))</f>
        <v>0</v>
      </c>
      <c r="AL97" s="178">
        <f t="shared" ref="AL97:AL98" si="2065">SUM(AM97:AS97)</f>
        <v>0</v>
      </c>
      <c r="AM97" s="179">
        <f t="shared" ref="AM97" si="2066">AD97</f>
        <v>0</v>
      </c>
      <c r="AN97" s="179">
        <f t="shared" ref="AN97" si="2067">AE97</f>
        <v>0</v>
      </c>
      <c r="AO97" s="179">
        <f t="shared" ref="AO97" si="2068">AF97</f>
        <v>0</v>
      </c>
      <c r="AP97" s="179">
        <f t="shared" ref="AP97" si="2069">AG97</f>
        <v>0</v>
      </c>
      <c r="AQ97" s="180">
        <f t="shared" ref="AQ97" si="2070">AH97</f>
        <v>0</v>
      </c>
      <c r="AR97" s="181">
        <f t="shared" ref="AR97" si="2071">AI97</f>
        <v>0</v>
      </c>
      <c r="AS97" s="182">
        <f t="shared" ref="AS97" si="2072">AJ97</f>
        <v>0</v>
      </c>
      <c r="AT97" s="188">
        <f t="shared" ref="AT97" si="2073">IF(OR($B97=$B103,AT100=0),0,ROUND((AU98+AZ102)/AT100,0))</f>
        <v>0</v>
      </c>
      <c r="AU97" s="178">
        <f t="shared" ref="AU97:AU98" si="2074">SUM(AV97:BB97)</f>
        <v>0</v>
      </c>
      <c r="AV97" s="179">
        <f t="shared" ref="AV97" si="2075">IF(SUM($AM$9:$AS$9)=SUM($AV$9:$BB$9),AM97,IF(AND(SUM($AV$9:$BB$9)&gt;42,SUM($AV$9:$BB$9)&lt;49),AM97,0))</f>
        <v>0</v>
      </c>
      <c r="AW97" s="179">
        <f t="shared" ref="AW97" si="2076">IF(SUM($AM$9:$AS$9)=SUM($AV$9:$BB$9),AN97,IF(AND(SUM($AV$9:$BB$9)&gt;42,SUM($AV$9:$BB$9)&lt;49),AN97,0))</f>
        <v>0</v>
      </c>
      <c r="AX97" s="179">
        <f t="shared" ref="AX97" si="2077">IF(SUM($AM$9:$AS$9)=SUM($AV$9:$BB$9),AO97,IF(AND(SUM($AV$9:$BB$9)&gt;42,SUM($AV$9:$BB$9)&lt;49),AO97,0))</f>
        <v>0</v>
      </c>
      <c r="AY97" s="179">
        <f t="shared" ref="AY97" si="2078">IF(SUM($AM$9:$AS$9)=SUM($AV$9:$BB$9),AP97,IF(AND(SUM($AV$9:$BB$9)&gt;42,SUM($AV$9:$BB$9)&lt;49),AP97,0))</f>
        <v>0</v>
      </c>
      <c r="AZ97" s="180">
        <f t="shared" ref="AZ97" si="2079">IF(SUM($AM$9:$AS$9)=SUM($AV$9:$BB$9),AQ97,IF(AND(SUM($AV$9:$BB$9)&gt;42,SUM($AV$9:$BB$9)&lt;49),AQ97,0))</f>
        <v>0</v>
      </c>
      <c r="BA97" s="181">
        <f t="shared" ref="BA97" si="2080">IF(SUM($AM$9:$AS$9)=SUM($AV$9:$BB$9),AR97,IF(AND(SUM($AV$9:$BB$9)&gt;42,SUM($AV$9:$BB$9)&lt;49),AR97,0))</f>
        <v>0</v>
      </c>
      <c r="BB97" s="182">
        <f t="shared" ref="BB97" si="2081">IF(SUM($AM$9:$AS$9)=SUM($AV$9:$BB$9),AS97,IF(AND(SUM($AV$9:$BB$9)&gt;42,SUM($AV$9:$BB$9)&lt;49),AS97,0))</f>
        <v>0</v>
      </c>
      <c r="BC97" s="1">
        <f t="shared" ref="BC97" si="2082">IF(L99=0,0,L99-K102)</f>
        <v>0</v>
      </c>
      <c r="BD97" s="103">
        <f t="shared" ref="BD97" si="2083">P102-N102</f>
        <v>0</v>
      </c>
      <c r="BE97" s="104" t="s">
        <v>80</v>
      </c>
      <c r="BK97" s="96">
        <f t="shared" ref="BK97" si="2084">K98-G98</f>
        <v>-18</v>
      </c>
      <c r="BL97" s="97" t="s">
        <v>76</v>
      </c>
    </row>
    <row r="98" spans="1:66" ht="12.75" hidden="1" customHeight="1" x14ac:dyDescent="0.2">
      <c r="B98" s="93"/>
      <c r="C98" s="94"/>
      <c r="D98" s="95"/>
      <c r="E98" s="115"/>
      <c r="F98" s="140" t="b">
        <f t="shared" ref="F98" si="2085">IF($B91=$B97,OR(F92,G97&lt;F97),G97&lt;F97)</f>
        <v>0</v>
      </c>
      <c r="G98" s="189">
        <f t="shared" si="1782"/>
        <v>18</v>
      </c>
      <c r="H98" s="120"/>
      <c r="I98" s="165">
        <f t="shared" si="2043"/>
        <v>0</v>
      </c>
      <c r="J98" s="194">
        <f t="shared" ref="J98" si="2086">7-COUNTIF(L97:R97,0)-COUNTIF(L97:R97,"")</f>
        <v>0</v>
      </c>
      <c r="K98" s="22">
        <f t="shared" si="2045"/>
        <v>0</v>
      </c>
      <c r="L98" s="35">
        <f t="shared" ref="L98:R98" si="2087">IF($B91=$B97,L97+L92,L97)</f>
        <v>0</v>
      </c>
      <c r="M98" s="35">
        <f t="shared" si="2087"/>
        <v>0</v>
      </c>
      <c r="N98" s="35">
        <f t="shared" si="2087"/>
        <v>0</v>
      </c>
      <c r="O98" s="35">
        <f t="shared" si="2087"/>
        <v>0</v>
      </c>
      <c r="P98" s="36">
        <f t="shared" si="2087"/>
        <v>0</v>
      </c>
      <c r="Q98" s="37">
        <f t="shared" si="2087"/>
        <v>0</v>
      </c>
      <c r="R98" s="38">
        <f t="shared" si="2087"/>
        <v>0</v>
      </c>
      <c r="S98" s="194">
        <f t="shared" ref="S98" si="2088">7-COUNTIF(U97:AA97,0)-COUNTIF(U97:AA97,"")</f>
        <v>0</v>
      </c>
      <c r="T98" s="22">
        <f t="shared" si="2047"/>
        <v>0</v>
      </c>
      <c r="U98" s="35">
        <f t="shared" ref="U98:AA98" si="2089">IF($B91=$B97,U97+U92,U97)</f>
        <v>0</v>
      </c>
      <c r="V98" s="35">
        <f t="shared" si="2089"/>
        <v>0</v>
      </c>
      <c r="W98" s="35">
        <f t="shared" si="2089"/>
        <v>0</v>
      </c>
      <c r="X98" s="35">
        <f t="shared" si="2089"/>
        <v>0</v>
      </c>
      <c r="Y98" s="36">
        <f t="shared" si="2089"/>
        <v>0</v>
      </c>
      <c r="Z98" s="37">
        <f t="shared" si="2089"/>
        <v>0</v>
      </c>
      <c r="AA98" s="38">
        <f t="shared" si="2089"/>
        <v>0</v>
      </c>
      <c r="AB98" s="194">
        <f t="shared" ref="AB98" si="2090">7-COUNTIF(AD97:AJ97,0)-COUNTIF(AD97:AJ97,"")</f>
        <v>0</v>
      </c>
      <c r="AC98" s="22">
        <f t="shared" si="2056"/>
        <v>0</v>
      </c>
      <c r="AD98" s="35">
        <f t="shared" ref="AD98:AJ98" si="2091">IF($B91=$B97,AD97+AD92,AD97)</f>
        <v>0</v>
      </c>
      <c r="AE98" s="35">
        <f t="shared" si="2091"/>
        <v>0</v>
      </c>
      <c r="AF98" s="35">
        <f t="shared" si="2091"/>
        <v>0</v>
      </c>
      <c r="AG98" s="35">
        <f t="shared" si="2091"/>
        <v>0</v>
      </c>
      <c r="AH98" s="36">
        <f t="shared" si="2091"/>
        <v>0</v>
      </c>
      <c r="AI98" s="37">
        <f t="shared" si="2091"/>
        <v>0</v>
      </c>
      <c r="AJ98" s="38">
        <f t="shared" si="2091"/>
        <v>0</v>
      </c>
      <c r="AK98" s="194">
        <f t="shared" ref="AK98" si="2092">7-COUNTIF(AM97:AS97,0)-COUNTIF(AM97:AS97,"")</f>
        <v>0</v>
      </c>
      <c r="AL98" s="22">
        <f t="shared" si="2065"/>
        <v>0</v>
      </c>
      <c r="AM98" s="35">
        <f t="shared" ref="AM98:AS98" si="2093">IF($B91=$B97,AM97+AM92,AM97)</f>
        <v>0</v>
      </c>
      <c r="AN98" s="35">
        <f t="shared" si="2093"/>
        <v>0</v>
      </c>
      <c r="AO98" s="35">
        <f t="shared" si="2093"/>
        <v>0</v>
      </c>
      <c r="AP98" s="35">
        <f t="shared" si="2093"/>
        <v>0</v>
      </c>
      <c r="AQ98" s="36">
        <f t="shared" si="2093"/>
        <v>0</v>
      </c>
      <c r="AR98" s="37">
        <f t="shared" si="2093"/>
        <v>0</v>
      </c>
      <c r="AS98" s="38">
        <f t="shared" si="2093"/>
        <v>0</v>
      </c>
      <c r="AT98" s="194">
        <f t="shared" ref="AT98" si="2094">7-COUNTIF(AV97:BB97,0)-COUNTIF(AV97:BB97,"")</f>
        <v>0</v>
      </c>
      <c r="AU98" s="22">
        <f t="shared" si="2074"/>
        <v>0</v>
      </c>
      <c r="AV98" s="35">
        <f t="shared" ref="AV98:BB98" si="2095">IF($B91=$B97,AV97+AV92,AV97)</f>
        <v>0</v>
      </c>
      <c r="AW98" s="35">
        <f t="shared" si="2095"/>
        <v>0</v>
      </c>
      <c r="AX98" s="35">
        <f t="shared" si="2095"/>
        <v>0</v>
      </c>
      <c r="AY98" s="35">
        <f t="shared" si="2095"/>
        <v>0</v>
      </c>
      <c r="AZ98" s="36">
        <f t="shared" si="2095"/>
        <v>0</v>
      </c>
      <c r="BA98" s="37">
        <f t="shared" si="2095"/>
        <v>0</v>
      </c>
      <c r="BB98" s="38">
        <f t="shared" si="2095"/>
        <v>0</v>
      </c>
      <c r="BC98" s="1">
        <f t="shared" ref="BC98" si="2096">IF(M99=0,0,M99-K102)</f>
        <v>0</v>
      </c>
      <c r="BD98" s="105">
        <f t="shared" ref="BD98" si="2097">7-J99</f>
        <v>0</v>
      </c>
      <c r="BE98" s="106" t="str">
        <f t="shared" ref="BE98:BE101" si="2098">BL98</f>
        <v>Dni realizacji</v>
      </c>
      <c r="BG98" s="89" t="s">
        <v>78</v>
      </c>
      <c r="BK98" s="98">
        <f t="shared" ref="BK98" si="2099">7-J99</f>
        <v>0</v>
      </c>
      <c r="BL98" s="99" t="s">
        <v>72</v>
      </c>
    </row>
    <row r="99" spans="1:66" ht="15" hidden="1" customHeight="1" x14ac:dyDescent="0.2">
      <c r="B99" s="116"/>
      <c r="C99" s="117"/>
      <c r="D99" s="118"/>
      <c r="E99" s="119"/>
      <c r="F99" s="92"/>
      <c r="G99" s="190">
        <f t="shared" ref="G99" si="2100">IF(AND($B91=$B97,$B91&lt;&gt;"",$B91&lt;&gt;0),F97+G93,F97)</f>
        <v>18</v>
      </c>
      <c r="H99" s="121"/>
      <c r="I99" s="165">
        <f t="shared" si="2043"/>
        <v>0</v>
      </c>
      <c r="J99" s="195">
        <f t="shared" ref="J99" si="2101">IF($B97=$B91,COUNTIF(L99:R99,0),COUNTIF(L100:R100,0)+COUNTIF(L100:R100,""))</f>
        <v>7</v>
      </c>
      <c r="K99" s="39">
        <f t="shared" ref="K99:R99" si="2102">IF($B91=$B97,K100+K93,K100)</f>
        <v>0</v>
      </c>
      <c r="L99" s="40">
        <f t="shared" si="2102"/>
        <v>0</v>
      </c>
      <c r="M99" s="40">
        <f t="shared" si="2102"/>
        <v>0</v>
      </c>
      <c r="N99" s="40">
        <f t="shared" si="2102"/>
        <v>0</v>
      </c>
      <c r="O99" s="40">
        <f t="shared" si="2102"/>
        <v>0</v>
      </c>
      <c r="P99" s="41">
        <f t="shared" si="2102"/>
        <v>0</v>
      </c>
      <c r="Q99" s="42">
        <f t="shared" si="2102"/>
        <v>0</v>
      </c>
      <c r="R99" s="43">
        <f t="shared" si="2102"/>
        <v>0</v>
      </c>
      <c r="S99" s="195">
        <f t="shared" ref="S99" si="2103">IF($B97=$B91,COUNTIF(U99:AA99,0),COUNTIF(U100:AA100,0)+COUNTIF(U100:AA100,""))</f>
        <v>7</v>
      </c>
      <c r="T99" s="39">
        <f t="shared" ref="T99:AA99" si="2104">IF($B91=$B97,T100+T93,T100)</f>
        <v>0</v>
      </c>
      <c r="U99" s="40">
        <f t="shared" si="2104"/>
        <v>0</v>
      </c>
      <c r="V99" s="40">
        <f t="shared" si="2104"/>
        <v>0</v>
      </c>
      <c r="W99" s="40">
        <f t="shared" si="2104"/>
        <v>0</v>
      </c>
      <c r="X99" s="40">
        <f t="shared" si="2104"/>
        <v>0</v>
      </c>
      <c r="Y99" s="41">
        <f t="shared" si="2104"/>
        <v>0</v>
      </c>
      <c r="Z99" s="42">
        <f t="shared" si="2104"/>
        <v>0</v>
      </c>
      <c r="AA99" s="43">
        <f t="shared" si="2104"/>
        <v>0</v>
      </c>
      <c r="AB99" s="195">
        <f t="shared" ref="AB99" si="2105">IF($B97=$B91,COUNTIF(AD99:AJ99,0),COUNTIF(AD100:AJ100,0)+COUNTIF(AD100:AJ100,""))</f>
        <v>7</v>
      </c>
      <c r="AC99" s="39">
        <f t="shared" ref="AC99:AJ99" si="2106">IF($B91=$B97,AC100+AC93,AC100)</f>
        <v>0</v>
      </c>
      <c r="AD99" s="40">
        <f t="shared" si="2106"/>
        <v>0</v>
      </c>
      <c r="AE99" s="40">
        <f t="shared" si="2106"/>
        <v>0</v>
      </c>
      <c r="AF99" s="40">
        <f t="shared" si="2106"/>
        <v>0</v>
      </c>
      <c r="AG99" s="40">
        <f t="shared" si="2106"/>
        <v>0</v>
      </c>
      <c r="AH99" s="41">
        <f t="shared" si="2106"/>
        <v>0</v>
      </c>
      <c r="AI99" s="42">
        <f t="shared" si="2106"/>
        <v>0</v>
      </c>
      <c r="AJ99" s="43">
        <f t="shared" si="2106"/>
        <v>0</v>
      </c>
      <c r="AK99" s="195">
        <f t="shared" ref="AK99" si="2107">IF($B97=$B91,COUNTIF(AM99:AS99,0),COUNTIF(AM100:AS100,0)+COUNTIF(AM100:AS100,""))</f>
        <v>7</v>
      </c>
      <c r="AL99" s="39">
        <f t="shared" ref="AL99:AS99" si="2108">IF($B91=$B97,AL100+AL93,AL100)</f>
        <v>0</v>
      </c>
      <c r="AM99" s="40">
        <f t="shared" si="2108"/>
        <v>0</v>
      </c>
      <c r="AN99" s="40">
        <f t="shared" si="2108"/>
        <v>0</v>
      </c>
      <c r="AO99" s="40">
        <f t="shared" si="2108"/>
        <v>0</v>
      </c>
      <c r="AP99" s="40">
        <f t="shared" si="2108"/>
        <v>0</v>
      </c>
      <c r="AQ99" s="41">
        <f t="shared" si="2108"/>
        <v>0</v>
      </c>
      <c r="AR99" s="42">
        <f t="shared" si="2108"/>
        <v>0</v>
      </c>
      <c r="AS99" s="43">
        <f t="shared" si="2108"/>
        <v>0</v>
      </c>
      <c r="AT99" s="195">
        <f t="shared" ref="AT99" si="2109">IF($B97=$B91,COUNTIF(AV99:BB99,0),COUNTIF(AV100:BB100,0)+COUNTIF(AV100:BB100,""))</f>
        <v>7</v>
      </c>
      <c r="AU99" s="39">
        <f t="shared" ref="AU99:BB99" si="2110">IF($B91=$B97,AU100+AU93,AU100)</f>
        <v>0</v>
      </c>
      <c r="AV99" s="40">
        <f t="shared" si="2110"/>
        <v>0</v>
      </c>
      <c r="AW99" s="40">
        <f t="shared" si="2110"/>
        <v>0</v>
      </c>
      <c r="AX99" s="40">
        <f t="shared" si="2110"/>
        <v>0</v>
      </c>
      <c r="AY99" s="40">
        <f t="shared" si="2110"/>
        <v>0</v>
      </c>
      <c r="AZ99" s="41">
        <f t="shared" si="2110"/>
        <v>0</v>
      </c>
      <c r="BA99" s="42">
        <f t="shared" si="2110"/>
        <v>0</v>
      </c>
      <c r="BB99" s="43">
        <f t="shared" si="2110"/>
        <v>0</v>
      </c>
      <c r="BC99" s="1">
        <f t="shared" ref="BC99" si="2111">IF(N99=0,0,N99-K102)</f>
        <v>0</v>
      </c>
      <c r="BD99" s="112">
        <f t="shared" ref="BD99" si="2112">BD98*K102</f>
        <v>0</v>
      </c>
      <c r="BE99" s="106" t="str">
        <f t="shared" si="2098"/>
        <v>Realizacja planu</v>
      </c>
      <c r="BG99" s="114">
        <f t="shared" ref="BG99" si="2113">J97</f>
        <v>0</v>
      </c>
      <c r="BH99" s="89" t="s">
        <v>73</v>
      </c>
      <c r="BK99" s="111">
        <f t="shared" ref="BK99" si="2114">BK98*K102</f>
        <v>0</v>
      </c>
      <c r="BL99" s="99" t="s">
        <v>71</v>
      </c>
      <c r="BN99" s="89" t="s">
        <v>79</v>
      </c>
    </row>
    <row r="100" spans="1:66" ht="15.75" customHeight="1" x14ac:dyDescent="0.2">
      <c r="A100" s="1" t="str">
        <f t="shared" ref="A100" si="2115">A97</f>
        <v>1. Niewypełnione</v>
      </c>
      <c r="B100" s="313">
        <f t="shared" si="1813"/>
        <v>14</v>
      </c>
      <c r="C100" s="314"/>
      <c r="D100" s="314"/>
      <c r="E100" s="314"/>
      <c r="F100" s="31"/>
      <c r="G100" s="183"/>
      <c r="H100" s="122">
        <f t="shared" ref="H100" si="2116">5-COUNTIF(AU97,0)-COUNTIF(AL97,0)-COUNTIF(AC97,0)-COUNTIF(T97,0)-COUNTIF(K97,0)</f>
        <v>0</v>
      </c>
      <c r="I100" s="165">
        <f t="shared" si="2043"/>
        <v>0</v>
      </c>
      <c r="J100" s="187">
        <f t="shared" ref="J100" si="2117">IF($B97=$B91,J94+IF($F97&lt;&gt;$G97,(K97+$G99-$G98)/$F97,K97/$F97),IF($F97&lt;&gt;G97,(K97+$G99-$G98)/$F97,K97/$F97))</f>
        <v>0</v>
      </c>
      <c r="K100" s="7">
        <f t="shared" ref="K100:K101" si="2118">SUM(L100:R100)</f>
        <v>0</v>
      </c>
      <c r="L100" s="26">
        <f t="shared" ref="L100:R100" si="2119">L97</f>
        <v>0</v>
      </c>
      <c r="M100" s="26">
        <f t="shared" si="2119"/>
        <v>0</v>
      </c>
      <c r="N100" s="26">
        <f t="shared" si="2119"/>
        <v>0</v>
      </c>
      <c r="O100" s="26">
        <f t="shared" si="2119"/>
        <v>0</v>
      </c>
      <c r="P100" s="26">
        <f t="shared" si="2119"/>
        <v>0</v>
      </c>
      <c r="Q100" s="29">
        <f t="shared" si="2119"/>
        <v>0</v>
      </c>
      <c r="R100" s="23">
        <f t="shared" si="2119"/>
        <v>0</v>
      </c>
      <c r="S100" s="187">
        <f t="shared" ref="S100" si="2120">IF($B97=$B91,S94+IF($F97&lt;&gt;$G97,(T97+$G99-$G98)/$F97,T97/$F97),IF($F97&lt;&gt;P97,(T97+$G99-$G98)/$F97,T97/$F97))</f>
        <v>0</v>
      </c>
      <c r="T100" s="7">
        <f t="shared" ref="T100:T101" si="2121">SUM(U100:AA100)</f>
        <v>0</v>
      </c>
      <c r="U100" s="26">
        <f t="shared" ref="U100:AA100" si="2122">U97</f>
        <v>0</v>
      </c>
      <c r="V100" s="26">
        <f t="shared" si="2122"/>
        <v>0</v>
      </c>
      <c r="W100" s="26">
        <f t="shared" si="2122"/>
        <v>0</v>
      </c>
      <c r="X100" s="26">
        <f t="shared" si="2122"/>
        <v>0</v>
      </c>
      <c r="Y100" s="113">
        <f t="shared" si="2122"/>
        <v>0</v>
      </c>
      <c r="Z100" s="29">
        <f t="shared" si="2122"/>
        <v>0</v>
      </c>
      <c r="AA100" s="23">
        <f t="shared" si="2122"/>
        <v>0</v>
      </c>
      <c r="AB100" s="187">
        <f t="shared" ref="AB100" si="2123">IF($B97=$B91,AB94+IF($F97&lt;&gt;$G97,(AC97+$G99-$G98)/$F97,AC97/$F97),IF($F97&lt;&gt;Y97,(AC97+$G99-$G98)/$F97,AC97/$F97))</f>
        <v>0</v>
      </c>
      <c r="AC100" s="7">
        <f t="shared" ref="AC100:AC101" si="2124">SUM(AD100:AJ100)</f>
        <v>0</v>
      </c>
      <c r="AD100" s="26">
        <f t="shared" ref="AD100:AJ100" si="2125">AD97</f>
        <v>0</v>
      </c>
      <c r="AE100" s="26">
        <f t="shared" si="2125"/>
        <v>0</v>
      </c>
      <c r="AF100" s="26">
        <f t="shared" si="2125"/>
        <v>0</v>
      </c>
      <c r="AG100" s="26">
        <f t="shared" si="2125"/>
        <v>0</v>
      </c>
      <c r="AH100" s="113">
        <f t="shared" si="2125"/>
        <v>0</v>
      </c>
      <c r="AI100" s="29">
        <f t="shared" si="2125"/>
        <v>0</v>
      </c>
      <c r="AJ100" s="23">
        <f t="shared" si="2125"/>
        <v>0</v>
      </c>
      <c r="AK100" s="187">
        <f t="shared" ref="AK100" si="2126">IF($B97=$B91,AK94+IF($F97&lt;&gt;$G97,(AL97+$G99-$G98)/$F97,AL97/$F97),IF($F97&lt;&gt;AH97,(AL97+$G99-$G98)/$F97,AL97/$F97))</f>
        <v>0</v>
      </c>
      <c r="AL100" s="7">
        <f t="shared" ref="AL100:AL101" si="2127">SUM(AM100:AS100)</f>
        <v>0</v>
      </c>
      <c r="AM100" s="26">
        <f t="shared" ref="AM100:AS100" si="2128">AM97</f>
        <v>0</v>
      </c>
      <c r="AN100" s="26">
        <f t="shared" si="2128"/>
        <v>0</v>
      </c>
      <c r="AO100" s="26">
        <f t="shared" si="2128"/>
        <v>0</v>
      </c>
      <c r="AP100" s="26">
        <f t="shared" si="2128"/>
        <v>0</v>
      </c>
      <c r="AQ100" s="113">
        <f t="shared" si="2128"/>
        <v>0</v>
      </c>
      <c r="AR100" s="29">
        <f t="shared" si="2128"/>
        <v>0</v>
      </c>
      <c r="AS100" s="23">
        <f t="shared" si="2128"/>
        <v>0</v>
      </c>
      <c r="AT100" s="187">
        <f t="shared" ref="AT100" si="2129">IF($B97=$B91,AT94+IF($F97&lt;&gt;$G97,(AU97+$G99-$G98)/$F97,AU97/$F97),IF($F97&lt;&gt;AQ97,(AU97+$G99-$G98)/$F97,AU97/$F97))</f>
        <v>0</v>
      </c>
      <c r="AU100" s="7">
        <f t="shared" ref="AU100:AU101" si="2130">SUM(AV100:BB100)</f>
        <v>0</v>
      </c>
      <c r="AV100" s="6">
        <f t="shared" si="1829"/>
        <v>0</v>
      </c>
      <c r="AW100" s="6">
        <f t="shared" ref="AW100:BB100" si="2131">IF(SUM($AM$9:$AS$9)=SUM($AV$9:$BB$9),AW97,IF(AND(SUM($AV$9:$BB$9)&gt;42,SUM($AV$9:$BB$9)&lt;49),AW97,0))</f>
        <v>0</v>
      </c>
      <c r="AX100" s="6">
        <f t="shared" si="2131"/>
        <v>0</v>
      </c>
      <c r="AY100" s="6">
        <f t="shared" si="2131"/>
        <v>0</v>
      </c>
      <c r="AZ100" s="26">
        <f t="shared" si="2131"/>
        <v>0</v>
      </c>
      <c r="BA100" s="29">
        <f t="shared" si="2131"/>
        <v>0</v>
      </c>
      <c r="BB100" s="23">
        <f t="shared" si="2131"/>
        <v>0</v>
      </c>
      <c r="BC100" s="1">
        <f t="shared" ref="BC100" si="2132">IF(O99=0,0,O99-K102)</f>
        <v>0</v>
      </c>
      <c r="BD100" s="105">
        <f t="shared" ref="BD100" si="2133">K99</f>
        <v>0</v>
      </c>
      <c r="BE100" s="106" t="str">
        <f t="shared" si="2098"/>
        <v>Godziny zrealizowane</v>
      </c>
      <c r="BK100" s="100">
        <f t="shared" ref="BK100" si="2134">K99</f>
        <v>0</v>
      </c>
      <c r="BL100" s="99" t="s">
        <v>77</v>
      </c>
    </row>
    <row r="101" spans="1:66" ht="15.75" customHeight="1" x14ac:dyDescent="0.2">
      <c r="A101" s="1" t="str">
        <f t="shared" ref="A101:A102" si="2135">A100</f>
        <v>1. Niewypełnione</v>
      </c>
      <c r="B101" s="313"/>
      <c r="C101" s="314"/>
      <c r="D101" s="314"/>
      <c r="E101" s="314"/>
      <c r="F101" s="31"/>
      <c r="G101" s="183"/>
      <c r="H101" s="123">
        <f t="shared" ref="H101" si="2136">IF($B97=$B91,H95+F101,$F101)</f>
        <v>0</v>
      </c>
      <c r="I101" s="165">
        <f t="shared" si="2043"/>
        <v>0</v>
      </c>
      <c r="J101" s="141">
        <f t="shared" ref="J101" si="2137">IF($H100=0,0,IF($B91=$B97,IF($H102&gt;0,$H102+J95,K97+J95),IF($H102&gt;0,$H102,K97)))</f>
        <v>0</v>
      </c>
      <c r="K101" s="7">
        <f t="shared" si="2118"/>
        <v>0</v>
      </c>
      <c r="L101" s="6"/>
      <c r="M101" s="6"/>
      <c r="N101" s="6"/>
      <c r="O101" s="6"/>
      <c r="P101" s="26"/>
      <c r="Q101" s="29"/>
      <c r="R101" s="23"/>
      <c r="S101" s="141">
        <f t="shared" ref="S101" si="2138">IF($H100=0,0,IF($B91=$B97,IF($H102&gt;0,$H102+S95,T97+S95),IF($H102&gt;0,$H102,T97)))</f>
        <v>0</v>
      </c>
      <c r="T101" s="7">
        <f t="shared" si="2121"/>
        <v>0</v>
      </c>
      <c r="U101" s="6"/>
      <c r="V101" s="6"/>
      <c r="W101" s="6"/>
      <c r="X101" s="6"/>
      <c r="Y101" s="26"/>
      <c r="Z101" s="29"/>
      <c r="AA101" s="23"/>
      <c r="AB101" s="141">
        <f t="shared" ref="AB101" si="2139">IF($H100=0,0,IF($B91=$B97,IF($H102&gt;0,$H102+AB95,AC97+AB95),IF($H102&gt;0,$H102,AC97)))</f>
        <v>0</v>
      </c>
      <c r="AC101" s="7">
        <f t="shared" si="2124"/>
        <v>0</v>
      </c>
      <c r="AD101" s="6"/>
      <c r="AE101" s="6"/>
      <c r="AF101" s="6"/>
      <c r="AG101" s="6"/>
      <c r="AH101" s="26"/>
      <c r="AI101" s="29"/>
      <c r="AJ101" s="23"/>
      <c r="AK101" s="141">
        <f t="shared" ref="AK101" si="2140">IF($H100=0,0,IF($B91=$B97,IF($H102&gt;0,$H102+AK95,AL97+AK95),IF($H102&gt;0,$H102,AL97)))</f>
        <v>0</v>
      </c>
      <c r="AL101" s="7">
        <f t="shared" si="2127"/>
        <v>0</v>
      </c>
      <c r="AM101" s="6"/>
      <c r="AN101" s="6"/>
      <c r="AO101" s="6"/>
      <c r="AP101" s="6"/>
      <c r="AQ101" s="26"/>
      <c r="AR101" s="29"/>
      <c r="AS101" s="23"/>
      <c r="AT101" s="141">
        <f t="shared" ref="AT101" si="2141">IF($H100=0,0,IF($B91=$B97,IF($H102&gt;0,$H102+AT95,AU97+AT95),IF($H102&gt;0,$H102,AU97)))</f>
        <v>0</v>
      </c>
      <c r="AU101" s="7">
        <f t="shared" si="2130"/>
        <v>0</v>
      </c>
      <c r="AV101" s="6"/>
      <c r="AW101" s="6"/>
      <c r="AX101" s="6"/>
      <c r="AY101" s="6"/>
      <c r="AZ101" s="26"/>
      <c r="BA101" s="29"/>
      <c r="BB101" s="23"/>
      <c r="BC101" s="1">
        <f t="shared" ref="BC101" si="2142">IF(P99=0,0,P99-K102)</f>
        <v>0</v>
      </c>
      <c r="BD101" s="107">
        <f t="shared" ref="BD101" si="2143">BD100-BD99</f>
        <v>0</v>
      </c>
      <c r="BE101" s="108" t="str">
        <f t="shared" si="2098"/>
        <v>godziny ponadwymiarowe = Plan -to  co powinien uczyć</v>
      </c>
      <c r="BK101" s="100">
        <f t="shared" ref="BK101" si="2144">BK100-BK99</f>
        <v>0</v>
      </c>
      <c r="BL101" s="99" t="s">
        <v>74</v>
      </c>
    </row>
    <row r="102" spans="1:66" ht="18.75" customHeight="1" thickBot="1" x14ac:dyDescent="0.25">
      <c r="A102" s="1" t="str">
        <f t="shared" si="2135"/>
        <v>1. Niewypełnione</v>
      </c>
      <c r="B102" s="323" t="str">
        <f>IF(B97="",Wydruk!$AE$6,IF(J98=0,Wydruk!$AE$7,IF(AND(G98&lt;G99,B97&lt;&gt;$B103),Wydruk!$AE$13,IF(AND($B97=$B91,$B97&lt;&gt;$B103),IF(OR(OR(J102&lt;4,J102&gt;5),OR(S102&lt;4,S102&gt;5),OR(AB102&lt;4,AB102&gt;5),OR(AK102&lt;4,AK102&gt;5),OR(AND(AT102&lt;4,AT102&gt;0),AT102&gt;5)),Wydruk!$AE$8,Wydruk!$AE$9),IF($B97=$B103,IF($F101&lt;&gt;0,Wydruk!$AE$12,Wydruk!$AE$10),IF(OR(OR(J98&lt;4,J98&gt;5),OR(S98&lt;4,S98&gt;5),OR(AB98&lt;4,AB98&gt;5),OR(AK98&lt;4,AK98&gt;5),OR(AND(AT98&lt;4,AT98&gt;0),AT98&gt;5)),Wydruk!$AE$8,Wydruk!$AE$11))))))</f>
        <v>Rozpocznij wypełniając nazwisko i imię, sprawdź pensum, l. tygodni, godz. w roku</v>
      </c>
      <c r="C102" s="324"/>
      <c r="D102" s="324"/>
      <c r="E102" s="324"/>
      <c r="F102" s="173"/>
      <c r="G102" s="184"/>
      <c r="H102" s="191">
        <f t="shared" si="1844"/>
        <v>0</v>
      </c>
      <c r="I102" s="193"/>
      <c r="J102" s="176">
        <f t="shared" ref="J102" si="2145">IF($B91=$B97,IF(L97+L92&gt;0,1,0)+IF(M97+M92&gt;0,1,0)+IF(N97+N92&gt;0,1,0)+IF(O97+O92&gt;0,1,0)+IF(P97+P92&gt;0,1,0)+IF(Q97+Q92&gt;0,1,0)+IF(R97+R92&gt;0,1,0),J98)</f>
        <v>0</v>
      </c>
      <c r="K102" s="133">
        <f t="shared" ref="K102" si="2146">IF(OR($B97=$B103,J102=0,(K98-Q102+O102)&lt;=0),0,(K98-Q102+O102)/J102)</f>
        <v>0</v>
      </c>
      <c r="L102" s="137">
        <f t="shared" ref="L102" si="2147">IF(K102*(7-J99)&lt;=0,0,K102*(7-J99))</f>
        <v>0</v>
      </c>
      <c r="M102" s="311">
        <f t="shared" ref="M102" si="2148">ROUND(IF(OR(K99-K102*(7-J99)+P102&lt;0,$B97=$B103,K102&lt;=0,K99=0),0,IF(K99-K102*(7-J99)+P102&gt;Q102-O102+P102,Q102-O102+P102,K99-K102*(7-J99)+P102)),1)</f>
        <v>0</v>
      </c>
      <c r="N102" s="312"/>
      <c r="O102" s="139">
        <f t="shared" ref="O102" si="2149">IF(OR($B97=$B103,J98=0),0,IF($B97=$B91,J97,$F97))</f>
        <v>0</v>
      </c>
      <c r="P102" s="30">
        <f t="shared" ref="P102" si="2150">IF(OR($B97=$B103,J102=0),0,$G99-$G98)</f>
        <v>0</v>
      </c>
      <c r="Q102" s="134">
        <f t="shared" ref="Q102" si="2151">IF(OR($B97=$B103,J102=0),0,J101)</f>
        <v>0</v>
      </c>
      <c r="R102" s="138">
        <f t="shared" ref="R102" si="2152">IF($B97=$B103,0,K99)</f>
        <v>0</v>
      </c>
      <c r="S102" s="176">
        <f t="shared" ref="S102" si="2153">IF($B91=$B97,IF(U97+U92&gt;0,1,0)+IF(V97+V92&gt;0,1,0)+IF(W97+W92&gt;0,1,0)+IF(X97+X92&gt;0,1,0)+IF(Y97+Y92&gt;0,1,0)+IF(Z97+Z92&gt;0,1,0)+IF(AA97+AA92&gt;0,1,0),S98)</f>
        <v>0</v>
      </c>
      <c r="T102" s="133">
        <f t="shared" ref="T102" si="2154">IF(OR($B97=$B103,S102=0,(T98-Z102+X102)&lt;=0),0,(T98-Z102+X102)/S102)</f>
        <v>0</v>
      </c>
      <c r="U102" s="137">
        <f t="shared" ref="U102" si="2155">IF(T102*(7-S99)&lt;=0,0,T102*(7-S99))</f>
        <v>0</v>
      </c>
      <c r="V102" s="311">
        <f t="shared" ref="V102" si="2156">ROUND(IF(OR(T99-T102*(7-S99)+Y102&lt;0,$B97=$B103,T102&lt;=0,T99=0),0,IF(T99-T102*(7-S99)+Y102&gt;Z102-X102+Y102,Z102-X102+Y102,T99-T102*(7-S99)+Y102)),1)</f>
        <v>0</v>
      </c>
      <c r="W102" s="312"/>
      <c r="X102" s="139">
        <f t="shared" ref="X102" si="2157">IF(OR($B97=$B103,S98=0),0,IF($B97=$B91,S97,$F97))</f>
        <v>0</v>
      </c>
      <c r="Y102" s="30">
        <f t="shared" ref="Y102" si="2158">IF(OR($B97=$B103,S102=0),0,$G99-$G98)</f>
        <v>0</v>
      </c>
      <c r="Z102" s="134">
        <f t="shared" ref="Z102" si="2159">IF(OR($B97=$B103,S102=0),0,S101)</f>
        <v>0</v>
      </c>
      <c r="AA102" s="138">
        <f t="shared" ref="AA102" si="2160">IF($B97=$B103,0,T99)</f>
        <v>0</v>
      </c>
      <c r="AB102" s="176">
        <f t="shared" ref="AB102" si="2161">IF($B91=$B97,IF(AD97+AD92&gt;0,1,0)+IF(AE97+AE92&gt;0,1,0)+IF(AF97+AF92&gt;0,1,0)+IF(AG97+AG92&gt;0,1,0)+IF(AH97+AH92&gt;0,1,0)+IF(AI97+AI92&gt;0,1,0)+IF(AJ97+AJ92&gt;0,1,0),AB98)</f>
        <v>0</v>
      </c>
      <c r="AC102" s="133">
        <f t="shared" ref="AC102" si="2162">IF(OR($B97=$B103,AB102=0,(AC98-AI102+AG102)&lt;=0),0,(AC98-AI102+AG102)/AB102)</f>
        <v>0</v>
      </c>
      <c r="AD102" s="137">
        <f t="shared" ref="AD102" si="2163">IF(AC102*(7-AB99)&lt;=0,0,AC102*(7-AB99))</f>
        <v>0</v>
      </c>
      <c r="AE102" s="311">
        <f t="shared" ref="AE102" si="2164">ROUND(IF(OR(AC99-AC102*(7-AB99)+AH102&lt;0,$B97=$B103,AC102&lt;=0,AC99=0),0,IF(AC99-AC102*(7-AB99)+AH102&gt;AI102-AG102+AH102,AI102-AG102+AH102,AC99-AC102*(7-AB99)+AH102)),1)</f>
        <v>0</v>
      </c>
      <c r="AF102" s="312"/>
      <c r="AG102" s="139">
        <f t="shared" ref="AG102" si="2165">IF(OR($B97=$B103,AB98=0),0,IF($B97=$B91,AB97,$F97))</f>
        <v>0</v>
      </c>
      <c r="AH102" s="30">
        <f t="shared" ref="AH102" si="2166">IF(OR($B97=$B103,AB102=0),0,$G99-$G98)</f>
        <v>0</v>
      </c>
      <c r="AI102" s="134">
        <f t="shared" ref="AI102" si="2167">IF(OR($B97=$B103,AB102=0),0,AB101)</f>
        <v>0</v>
      </c>
      <c r="AJ102" s="138">
        <f t="shared" ref="AJ102" si="2168">IF($B97=$B103,0,AC99)</f>
        <v>0</v>
      </c>
      <c r="AK102" s="176">
        <f t="shared" ref="AK102" si="2169">IF($B91=$B97,IF(AM97+AM92&gt;0,1,0)+IF(AN97+AN92&gt;0,1,0)+IF(AO97+AO92&gt;0,1,0)+IF(AP97+AP92&gt;0,1,0)+IF(AQ97+AQ92&gt;0,1,0)+IF(AR97+AR92&gt;0,1,0)+IF(AS97+AS92&gt;0,1,0),AK98)</f>
        <v>0</v>
      </c>
      <c r="AL102" s="133">
        <f t="shared" ref="AL102" si="2170">IF(OR($B97=$B103,AK102=0,(AL98-AR102+AP102)&lt;=0),0,(AL98-AR102+AP102)/AK102)</f>
        <v>0</v>
      </c>
      <c r="AM102" s="137">
        <f t="shared" ref="AM102" si="2171">IF(AL102*(7-AK99)&lt;=0,0,AL102*(7-AK99))</f>
        <v>0</v>
      </c>
      <c r="AN102" s="311">
        <f t="shared" ref="AN102" si="2172">ROUND(IF(OR(AL99-AL102*(7-AK99)+AQ102&lt;0,$B97=$B103,AL102&lt;=0,AL99=0),0,IF(AL99-AL102*(7-AK99)+AQ102&gt;AR102-AP102+AQ102,AR102-AP102+AQ102,AL99-AL102*(7-AK99)+AQ102)),1)</f>
        <v>0</v>
      </c>
      <c r="AO102" s="312"/>
      <c r="AP102" s="139">
        <f t="shared" ref="AP102" si="2173">IF(OR($B97=$B103,AK98=0),0,IF($B97=$B91,AK97,$F97))</f>
        <v>0</v>
      </c>
      <c r="AQ102" s="30">
        <f t="shared" ref="AQ102" si="2174">IF(OR($B97=$B103,AK102=0),0,$G99-$G98)</f>
        <v>0</v>
      </c>
      <c r="AR102" s="134">
        <f t="shared" ref="AR102" si="2175">IF(OR($B97=$B103,AK102=0),0,AK101)</f>
        <v>0</v>
      </c>
      <c r="AS102" s="138">
        <f t="shared" ref="AS102" si="2176">IF($B97=$B103,0,AL99)</f>
        <v>0</v>
      </c>
      <c r="AT102" s="176">
        <f t="shared" ref="AT102" si="2177">IF($B91=$B97,IF(AV97+AV92&gt;0,1,0)+IF(AW97+AW92&gt;0,1,0)+IF(AX97+AX92&gt;0,1,0)+IF(AY97+AY92&gt;0,1,0)+IF(AZ97+AZ92&gt;0,1,0)+IF(BA97+BA92&gt;0,1,0)+IF(BB97+BB92&gt;0,1,0),AT98)</f>
        <v>0</v>
      </c>
      <c r="AU102" s="133">
        <f t="shared" ref="AU102" si="2178">IF(OR($B97=$B103,AT102=0,(AU98-BA102+AY102)&lt;=0),0,(AU98-BA102+AY102)/AT102)</f>
        <v>0</v>
      </c>
      <c r="AV102" s="137">
        <f t="shared" ref="AV102" si="2179">IF(AU102*(7-AT99)&lt;=0,0,AU102*(7-AT99))</f>
        <v>0</v>
      </c>
      <c r="AW102" s="311">
        <f t="shared" ref="AW102" si="2180">ROUND(IF(OR(AU99-AU102*(7-AT99)+AZ102&lt;0,$B97=$B103,AU102&lt;=0,AU99=0),0,IF(AU99-AU102*(7-AT99)+AZ102&gt;BA102-AY102+AZ102,BA102-AY102+AZ102,AU99-AU102*(7-AT99)+AZ102)),1)</f>
        <v>0</v>
      </c>
      <c r="AX102" s="312"/>
      <c r="AY102" s="139">
        <f t="shared" ref="AY102" si="2181">IF(OR($B97=$B103,AT98=0),0,IF($B97=$B91,AT97,$F97))</f>
        <v>0</v>
      </c>
      <c r="AZ102" s="30">
        <f t="shared" ref="AZ102" si="2182">IF(OR($B97=$B103,AT102=0),0,$G99-$G98)</f>
        <v>0</v>
      </c>
      <c r="BA102" s="134">
        <f t="shared" ref="BA102" si="2183">IF(OR($B97=$B103,AT102=0),0,AT101)</f>
        <v>0</v>
      </c>
      <c r="BB102" s="138">
        <f t="shared" ref="BB102" si="2184">IF($B97=$B103,0,AU99)</f>
        <v>0</v>
      </c>
      <c r="BC102" s="89">
        <f t="shared" ref="BC102" si="2185">SUBTOTAL(9,BC97:BC101)</f>
        <v>0</v>
      </c>
      <c r="BD102" s="109">
        <f t="shared" ref="BD102" si="2186">BD97</f>
        <v>0</v>
      </c>
      <c r="BE102" s="110">
        <f t="shared" ref="BE102" si="2187">IF(BD101&lt;=BD102,BD101,BD102)</f>
        <v>0</v>
      </c>
      <c r="BF102" s="90" t="str">
        <f t="shared" ref="BF102" si="2188">BM102</f>
        <v>godziny ponadwymiarowe wynik po sprawdzeniu czy nie przekracza planu</v>
      </c>
      <c r="BK102" s="101">
        <f t="shared" ref="BK102" si="2189">BK97</f>
        <v>-18</v>
      </c>
      <c r="BL102" s="102">
        <f t="shared" ref="BL102" si="2190">IF(BK101&lt;=BK97,BK101,BK97)</f>
        <v>-18</v>
      </c>
      <c r="BM102" s="91" t="s">
        <v>75</v>
      </c>
    </row>
    <row r="103" spans="1:66" ht="15.75" x14ac:dyDescent="0.2">
      <c r="A103" s="1" t="str">
        <f t="shared" ref="A103" si="2191">IF(B103="","1. Niewypełnione",B103)</f>
        <v>1. Niewypełnione</v>
      </c>
      <c r="B103" s="320"/>
      <c r="C103" s="321"/>
      <c r="D103" s="321"/>
      <c r="E103" s="321"/>
      <c r="F103" s="177">
        <v>18</v>
      </c>
      <c r="G103" s="185">
        <f t="shared" ref="G103" si="2192">F103</f>
        <v>18</v>
      </c>
      <c r="H103" s="177"/>
      <c r="I103" s="192">
        <f t="shared" ref="I103:I107" si="2193">K103+T103+AC103+AL103+AU103</f>
        <v>0</v>
      </c>
      <c r="J103" s="186">
        <f t="shared" ref="J103" si="2194">IF(OR($B103=$B109,J106=0),0,ROUND((K104+P108)/J106,0))</f>
        <v>0</v>
      </c>
      <c r="K103" s="51">
        <f t="shared" ref="K103:K104" si="2195">SUM(L103:R103)</f>
        <v>0</v>
      </c>
      <c r="L103" s="52"/>
      <c r="M103" s="52"/>
      <c r="N103" s="52"/>
      <c r="O103" s="52"/>
      <c r="P103" s="53"/>
      <c r="Q103" s="54"/>
      <c r="R103" s="55"/>
      <c r="S103" s="188">
        <f t="shared" ref="S103" si="2196">IF(OR($B103=$B109,S106=0),0,ROUND((T104+Y108)/S106,0))</f>
        <v>0</v>
      </c>
      <c r="T103" s="178">
        <f t="shared" ref="T103:T104" si="2197">SUM(U103:AA103)</f>
        <v>0</v>
      </c>
      <c r="U103" s="179">
        <f t="shared" ref="U103" si="2198">L103</f>
        <v>0</v>
      </c>
      <c r="V103" s="179">
        <f t="shared" ref="V103" si="2199">M103</f>
        <v>0</v>
      </c>
      <c r="W103" s="179">
        <f t="shared" ref="W103" si="2200">N103</f>
        <v>0</v>
      </c>
      <c r="X103" s="179">
        <f t="shared" ref="X103" si="2201">O103</f>
        <v>0</v>
      </c>
      <c r="Y103" s="180">
        <f t="shared" ref="Y103" si="2202">P103</f>
        <v>0</v>
      </c>
      <c r="Z103" s="181">
        <f t="shared" ref="Z103" si="2203">Q103</f>
        <v>0</v>
      </c>
      <c r="AA103" s="182">
        <f t="shared" ref="AA103" si="2204">R103</f>
        <v>0</v>
      </c>
      <c r="AB103" s="188">
        <f t="shared" ref="AB103" si="2205">IF(OR($B103=$B109,AB106=0),0,ROUND((AC104+AH108)/AB106,0))</f>
        <v>0</v>
      </c>
      <c r="AC103" s="178">
        <f t="shared" ref="AC103:AC104" si="2206">SUM(AD103:AJ103)</f>
        <v>0</v>
      </c>
      <c r="AD103" s="179">
        <f t="shared" ref="AD103" si="2207">U103</f>
        <v>0</v>
      </c>
      <c r="AE103" s="179">
        <f t="shared" ref="AE103" si="2208">V103</f>
        <v>0</v>
      </c>
      <c r="AF103" s="179">
        <f t="shared" ref="AF103" si="2209">W103</f>
        <v>0</v>
      </c>
      <c r="AG103" s="179">
        <f t="shared" ref="AG103" si="2210">X103</f>
        <v>0</v>
      </c>
      <c r="AH103" s="180">
        <f t="shared" ref="AH103" si="2211">Y103</f>
        <v>0</v>
      </c>
      <c r="AI103" s="181">
        <f t="shared" ref="AI103" si="2212">Z103</f>
        <v>0</v>
      </c>
      <c r="AJ103" s="182">
        <f t="shared" ref="AJ103" si="2213">AA103</f>
        <v>0</v>
      </c>
      <c r="AK103" s="188">
        <f t="shared" ref="AK103" si="2214">IF(OR($B103=$B109,AK106=0),0,ROUND((AL104+AQ108)/AK106,0))</f>
        <v>0</v>
      </c>
      <c r="AL103" s="178">
        <f t="shared" ref="AL103:AL104" si="2215">SUM(AM103:AS103)</f>
        <v>0</v>
      </c>
      <c r="AM103" s="179">
        <f t="shared" ref="AM103" si="2216">AD103</f>
        <v>0</v>
      </c>
      <c r="AN103" s="179">
        <f t="shared" ref="AN103" si="2217">AE103</f>
        <v>0</v>
      </c>
      <c r="AO103" s="179">
        <f t="shared" ref="AO103" si="2218">AF103</f>
        <v>0</v>
      </c>
      <c r="AP103" s="179">
        <f t="shared" ref="AP103" si="2219">AG103</f>
        <v>0</v>
      </c>
      <c r="AQ103" s="180">
        <f t="shared" ref="AQ103" si="2220">AH103</f>
        <v>0</v>
      </c>
      <c r="AR103" s="181">
        <f t="shared" ref="AR103" si="2221">AI103</f>
        <v>0</v>
      </c>
      <c r="AS103" s="182">
        <f t="shared" ref="AS103" si="2222">AJ103</f>
        <v>0</v>
      </c>
      <c r="AT103" s="188">
        <f t="shared" ref="AT103" si="2223">IF(OR($B103=$B109,AT106=0),0,ROUND((AU104+AZ108)/AT106,0))</f>
        <v>0</v>
      </c>
      <c r="AU103" s="178">
        <f t="shared" ref="AU103:AU104" si="2224">SUM(AV103:BB103)</f>
        <v>0</v>
      </c>
      <c r="AV103" s="179">
        <f t="shared" ref="AV103" si="2225">IF(SUM($AM$9:$AS$9)=SUM($AV$9:$BB$9),AM103,IF(AND(SUM($AV$9:$BB$9)&gt;42,SUM($AV$9:$BB$9)&lt;49),AM103,0))</f>
        <v>0</v>
      </c>
      <c r="AW103" s="179">
        <f t="shared" ref="AW103" si="2226">IF(SUM($AM$9:$AS$9)=SUM($AV$9:$BB$9),AN103,IF(AND(SUM($AV$9:$BB$9)&gt;42,SUM($AV$9:$BB$9)&lt;49),AN103,0))</f>
        <v>0</v>
      </c>
      <c r="AX103" s="179">
        <f t="shared" ref="AX103" si="2227">IF(SUM($AM$9:$AS$9)=SUM($AV$9:$BB$9),AO103,IF(AND(SUM($AV$9:$BB$9)&gt;42,SUM($AV$9:$BB$9)&lt;49),AO103,0))</f>
        <v>0</v>
      </c>
      <c r="AY103" s="179">
        <f t="shared" ref="AY103" si="2228">IF(SUM($AM$9:$AS$9)=SUM($AV$9:$BB$9),AP103,IF(AND(SUM($AV$9:$BB$9)&gt;42,SUM($AV$9:$BB$9)&lt;49),AP103,0))</f>
        <v>0</v>
      </c>
      <c r="AZ103" s="180">
        <f t="shared" ref="AZ103" si="2229">IF(SUM($AM$9:$AS$9)=SUM($AV$9:$BB$9),AQ103,IF(AND(SUM($AV$9:$BB$9)&gt;42,SUM($AV$9:$BB$9)&lt;49),AQ103,0))</f>
        <v>0</v>
      </c>
      <c r="BA103" s="181">
        <f t="shared" ref="BA103" si="2230">IF(SUM($AM$9:$AS$9)=SUM($AV$9:$BB$9),AR103,IF(AND(SUM($AV$9:$BB$9)&gt;42,SUM($AV$9:$BB$9)&lt;49),AR103,0))</f>
        <v>0</v>
      </c>
      <c r="BB103" s="182">
        <f t="shared" ref="BB103" si="2231">IF(SUM($AM$9:$AS$9)=SUM($AV$9:$BB$9),AS103,IF(AND(SUM($AV$9:$BB$9)&gt;42,SUM($AV$9:$BB$9)&lt;49),AS103,0))</f>
        <v>0</v>
      </c>
      <c r="BC103" s="1">
        <f t="shared" ref="BC103" si="2232">IF(L105=0,0,L105-K108)</f>
        <v>0</v>
      </c>
      <c r="BD103" s="103">
        <f t="shared" ref="BD103" si="2233">P108-N108</f>
        <v>0</v>
      </c>
      <c r="BE103" s="104" t="s">
        <v>80</v>
      </c>
      <c r="BK103" s="96">
        <f t="shared" ref="BK103" si="2234">K104-G104</f>
        <v>-18</v>
      </c>
      <c r="BL103" s="97" t="s">
        <v>76</v>
      </c>
    </row>
    <row r="104" spans="1:66" ht="12.75" hidden="1" customHeight="1" x14ac:dyDescent="0.2">
      <c r="B104" s="93"/>
      <c r="C104" s="94"/>
      <c r="D104" s="95"/>
      <c r="E104" s="115"/>
      <c r="F104" s="140" t="b">
        <f t="shared" ref="F104" si="2235">IF($B97=$B103,OR(F98,G103&lt;F103),G103&lt;F103)</f>
        <v>0</v>
      </c>
      <c r="G104" s="189">
        <f t="shared" si="1782"/>
        <v>18</v>
      </c>
      <c r="H104" s="120"/>
      <c r="I104" s="165">
        <f t="shared" si="2193"/>
        <v>0</v>
      </c>
      <c r="J104" s="194">
        <f t="shared" ref="J104" si="2236">7-COUNTIF(L103:R103,0)-COUNTIF(L103:R103,"")</f>
        <v>0</v>
      </c>
      <c r="K104" s="22">
        <f t="shared" si="2195"/>
        <v>0</v>
      </c>
      <c r="L104" s="35">
        <f t="shared" ref="L104:R104" si="2237">IF($B97=$B103,L103+L98,L103)</f>
        <v>0</v>
      </c>
      <c r="M104" s="35">
        <f t="shared" si="2237"/>
        <v>0</v>
      </c>
      <c r="N104" s="35">
        <f t="shared" si="2237"/>
        <v>0</v>
      </c>
      <c r="O104" s="35">
        <f t="shared" si="2237"/>
        <v>0</v>
      </c>
      <c r="P104" s="36">
        <f t="shared" si="2237"/>
        <v>0</v>
      </c>
      <c r="Q104" s="37">
        <f t="shared" si="2237"/>
        <v>0</v>
      </c>
      <c r="R104" s="38">
        <f t="shared" si="2237"/>
        <v>0</v>
      </c>
      <c r="S104" s="194">
        <f t="shared" ref="S104" si="2238">7-COUNTIF(U103:AA103,0)-COUNTIF(U103:AA103,"")</f>
        <v>0</v>
      </c>
      <c r="T104" s="22">
        <f t="shared" si="2197"/>
        <v>0</v>
      </c>
      <c r="U104" s="35">
        <f t="shared" ref="U104:AA104" si="2239">IF($B97=$B103,U103+U98,U103)</f>
        <v>0</v>
      </c>
      <c r="V104" s="35">
        <f t="shared" si="2239"/>
        <v>0</v>
      </c>
      <c r="W104" s="35">
        <f t="shared" si="2239"/>
        <v>0</v>
      </c>
      <c r="X104" s="35">
        <f t="shared" si="2239"/>
        <v>0</v>
      </c>
      <c r="Y104" s="36">
        <f t="shared" si="2239"/>
        <v>0</v>
      </c>
      <c r="Z104" s="37">
        <f t="shared" si="2239"/>
        <v>0</v>
      </c>
      <c r="AA104" s="38">
        <f t="shared" si="2239"/>
        <v>0</v>
      </c>
      <c r="AB104" s="194">
        <f t="shared" ref="AB104" si="2240">7-COUNTIF(AD103:AJ103,0)-COUNTIF(AD103:AJ103,"")</f>
        <v>0</v>
      </c>
      <c r="AC104" s="22">
        <f t="shared" si="2206"/>
        <v>0</v>
      </c>
      <c r="AD104" s="35">
        <f t="shared" ref="AD104:AJ104" si="2241">IF($B97=$B103,AD103+AD98,AD103)</f>
        <v>0</v>
      </c>
      <c r="AE104" s="35">
        <f t="shared" si="2241"/>
        <v>0</v>
      </c>
      <c r="AF104" s="35">
        <f t="shared" si="2241"/>
        <v>0</v>
      </c>
      <c r="AG104" s="35">
        <f t="shared" si="2241"/>
        <v>0</v>
      </c>
      <c r="AH104" s="36">
        <f t="shared" si="2241"/>
        <v>0</v>
      </c>
      <c r="AI104" s="37">
        <f t="shared" si="2241"/>
        <v>0</v>
      </c>
      <c r="AJ104" s="38">
        <f t="shared" si="2241"/>
        <v>0</v>
      </c>
      <c r="AK104" s="194">
        <f t="shared" ref="AK104" si="2242">7-COUNTIF(AM103:AS103,0)-COUNTIF(AM103:AS103,"")</f>
        <v>0</v>
      </c>
      <c r="AL104" s="22">
        <f t="shared" si="2215"/>
        <v>0</v>
      </c>
      <c r="AM104" s="35">
        <f t="shared" ref="AM104:AS104" si="2243">IF($B97=$B103,AM103+AM98,AM103)</f>
        <v>0</v>
      </c>
      <c r="AN104" s="35">
        <f t="shared" si="2243"/>
        <v>0</v>
      </c>
      <c r="AO104" s="35">
        <f t="shared" si="2243"/>
        <v>0</v>
      </c>
      <c r="AP104" s="35">
        <f t="shared" si="2243"/>
        <v>0</v>
      </c>
      <c r="AQ104" s="36">
        <f t="shared" si="2243"/>
        <v>0</v>
      </c>
      <c r="AR104" s="37">
        <f t="shared" si="2243"/>
        <v>0</v>
      </c>
      <c r="AS104" s="38">
        <f t="shared" si="2243"/>
        <v>0</v>
      </c>
      <c r="AT104" s="194">
        <f t="shared" ref="AT104" si="2244">7-COUNTIF(AV103:BB103,0)-COUNTIF(AV103:BB103,"")</f>
        <v>0</v>
      </c>
      <c r="AU104" s="22">
        <f t="shared" si="2224"/>
        <v>0</v>
      </c>
      <c r="AV104" s="35">
        <f t="shared" ref="AV104:BB104" si="2245">IF($B97=$B103,AV103+AV98,AV103)</f>
        <v>0</v>
      </c>
      <c r="AW104" s="35">
        <f t="shared" si="2245"/>
        <v>0</v>
      </c>
      <c r="AX104" s="35">
        <f t="shared" si="2245"/>
        <v>0</v>
      </c>
      <c r="AY104" s="35">
        <f t="shared" si="2245"/>
        <v>0</v>
      </c>
      <c r="AZ104" s="36">
        <f t="shared" si="2245"/>
        <v>0</v>
      </c>
      <c r="BA104" s="37">
        <f t="shared" si="2245"/>
        <v>0</v>
      </c>
      <c r="BB104" s="38">
        <f t="shared" si="2245"/>
        <v>0</v>
      </c>
      <c r="BC104" s="1">
        <f t="shared" ref="BC104" si="2246">IF(M105=0,0,M105-K108)</f>
        <v>0</v>
      </c>
      <c r="BD104" s="105">
        <f t="shared" ref="BD104" si="2247">7-J105</f>
        <v>0</v>
      </c>
      <c r="BE104" s="106" t="str">
        <f t="shared" ref="BE104:BE107" si="2248">BL104</f>
        <v>Dni realizacji</v>
      </c>
      <c r="BG104" s="89" t="s">
        <v>78</v>
      </c>
      <c r="BK104" s="98">
        <f t="shared" ref="BK104" si="2249">7-J105</f>
        <v>0</v>
      </c>
      <c r="BL104" s="99" t="s">
        <v>72</v>
      </c>
    </row>
    <row r="105" spans="1:66" ht="15" hidden="1" customHeight="1" x14ac:dyDescent="0.2">
      <c r="B105" s="116"/>
      <c r="C105" s="117"/>
      <c r="D105" s="118"/>
      <c r="E105" s="119"/>
      <c r="F105" s="92"/>
      <c r="G105" s="190">
        <f t="shared" ref="G105" si="2250">IF(AND($B97=$B103,$B97&lt;&gt;"",$B97&lt;&gt;0),F103+G99,F103)</f>
        <v>18</v>
      </c>
      <c r="H105" s="121"/>
      <c r="I105" s="165">
        <f t="shared" si="2193"/>
        <v>0</v>
      </c>
      <c r="J105" s="195">
        <f t="shared" ref="J105" si="2251">IF($B103=$B97,COUNTIF(L105:R105,0),COUNTIF(L106:R106,0)+COUNTIF(L106:R106,""))</f>
        <v>7</v>
      </c>
      <c r="K105" s="39">
        <f t="shared" ref="K105:R105" si="2252">IF($B97=$B103,K106+K99,K106)</f>
        <v>0</v>
      </c>
      <c r="L105" s="40">
        <f t="shared" si="2252"/>
        <v>0</v>
      </c>
      <c r="M105" s="40">
        <f t="shared" si="2252"/>
        <v>0</v>
      </c>
      <c r="N105" s="40">
        <f t="shared" si="2252"/>
        <v>0</v>
      </c>
      <c r="O105" s="40">
        <f t="shared" si="2252"/>
        <v>0</v>
      </c>
      <c r="P105" s="41">
        <f t="shared" si="2252"/>
        <v>0</v>
      </c>
      <c r="Q105" s="42">
        <f t="shared" si="2252"/>
        <v>0</v>
      </c>
      <c r="R105" s="43">
        <f t="shared" si="2252"/>
        <v>0</v>
      </c>
      <c r="S105" s="195">
        <f t="shared" ref="S105" si="2253">IF($B103=$B97,COUNTIF(U105:AA105,0),COUNTIF(U106:AA106,0)+COUNTIF(U106:AA106,""))</f>
        <v>7</v>
      </c>
      <c r="T105" s="39">
        <f t="shared" ref="T105:AA105" si="2254">IF($B97=$B103,T106+T99,T106)</f>
        <v>0</v>
      </c>
      <c r="U105" s="40">
        <f t="shared" si="2254"/>
        <v>0</v>
      </c>
      <c r="V105" s="40">
        <f t="shared" si="2254"/>
        <v>0</v>
      </c>
      <c r="W105" s="40">
        <f t="shared" si="2254"/>
        <v>0</v>
      </c>
      <c r="X105" s="40">
        <f t="shared" si="2254"/>
        <v>0</v>
      </c>
      <c r="Y105" s="41">
        <f t="shared" si="2254"/>
        <v>0</v>
      </c>
      <c r="Z105" s="42">
        <f t="shared" si="2254"/>
        <v>0</v>
      </c>
      <c r="AA105" s="43">
        <f t="shared" si="2254"/>
        <v>0</v>
      </c>
      <c r="AB105" s="195">
        <f t="shared" ref="AB105" si="2255">IF($B103=$B97,COUNTIF(AD105:AJ105,0),COUNTIF(AD106:AJ106,0)+COUNTIF(AD106:AJ106,""))</f>
        <v>7</v>
      </c>
      <c r="AC105" s="39">
        <f t="shared" ref="AC105:AJ105" si="2256">IF($B97=$B103,AC106+AC99,AC106)</f>
        <v>0</v>
      </c>
      <c r="AD105" s="40">
        <f t="shared" si="2256"/>
        <v>0</v>
      </c>
      <c r="AE105" s="40">
        <f t="shared" si="2256"/>
        <v>0</v>
      </c>
      <c r="AF105" s="40">
        <f t="shared" si="2256"/>
        <v>0</v>
      </c>
      <c r="AG105" s="40">
        <f t="shared" si="2256"/>
        <v>0</v>
      </c>
      <c r="AH105" s="41">
        <f t="shared" si="2256"/>
        <v>0</v>
      </c>
      <c r="AI105" s="42">
        <f t="shared" si="2256"/>
        <v>0</v>
      </c>
      <c r="AJ105" s="43">
        <f t="shared" si="2256"/>
        <v>0</v>
      </c>
      <c r="AK105" s="195">
        <f t="shared" ref="AK105" si="2257">IF($B103=$B97,COUNTIF(AM105:AS105,0),COUNTIF(AM106:AS106,0)+COUNTIF(AM106:AS106,""))</f>
        <v>7</v>
      </c>
      <c r="AL105" s="39">
        <f t="shared" ref="AL105:AS105" si="2258">IF($B97=$B103,AL106+AL99,AL106)</f>
        <v>0</v>
      </c>
      <c r="AM105" s="40">
        <f t="shared" si="2258"/>
        <v>0</v>
      </c>
      <c r="AN105" s="40">
        <f t="shared" si="2258"/>
        <v>0</v>
      </c>
      <c r="AO105" s="40">
        <f t="shared" si="2258"/>
        <v>0</v>
      </c>
      <c r="AP105" s="40">
        <f t="shared" si="2258"/>
        <v>0</v>
      </c>
      <c r="AQ105" s="41">
        <f t="shared" si="2258"/>
        <v>0</v>
      </c>
      <c r="AR105" s="42">
        <f t="shared" si="2258"/>
        <v>0</v>
      </c>
      <c r="AS105" s="43">
        <f t="shared" si="2258"/>
        <v>0</v>
      </c>
      <c r="AT105" s="195">
        <f t="shared" ref="AT105" si="2259">IF($B103=$B97,COUNTIF(AV105:BB105,0),COUNTIF(AV106:BB106,0)+COUNTIF(AV106:BB106,""))</f>
        <v>7</v>
      </c>
      <c r="AU105" s="39">
        <f t="shared" ref="AU105:BB105" si="2260">IF($B97=$B103,AU106+AU99,AU106)</f>
        <v>0</v>
      </c>
      <c r="AV105" s="40">
        <f t="shared" si="2260"/>
        <v>0</v>
      </c>
      <c r="AW105" s="40">
        <f t="shared" si="2260"/>
        <v>0</v>
      </c>
      <c r="AX105" s="40">
        <f t="shared" si="2260"/>
        <v>0</v>
      </c>
      <c r="AY105" s="40">
        <f t="shared" si="2260"/>
        <v>0</v>
      </c>
      <c r="AZ105" s="41">
        <f t="shared" si="2260"/>
        <v>0</v>
      </c>
      <c r="BA105" s="42">
        <f t="shared" si="2260"/>
        <v>0</v>
      </c>
      <c r="BB105" s="43">
        <f t="shared" si="2260"/>
        <v>0</v>
      </c>
      <c r="BC105" s="1">
        <f t="shared" ref="BC105" si="2261">IF(N105=0,0,N105-K108)</f>
        <v>0</v>
      </c>
      <c r="BD105" s="112">
        <f t="shared" ref="BD105" si="2262">BD104*K108</f>
        <v>0</v>
      </c>
      <c r="BE105" s="106" t="str">
        <f t="shared" si="2248"/>
        <v>Realizacja planu</v>
      </c>
      <c r="BG105" s="114">
        <f t="shared" ref="BG105" si="2263">J103</f>
        <v>0</v>
      </c>
      <c r="BH105" s="89" t="s">
        <v>73</v>
      </c>
      <c r="BK105" s="111">
        <f t="shared" ref="BK105" si="2264">BK104*K108</f>
        <v>0</v>
      </c>
      <c r="BL105" s="99" t="s">
        <v>71</v>
      </c>
      <c r="BN105" s="89" t="s">
        <v>79</v>
      </c>
    </row>
    <row r="106" spans="1:66" ht="15.75" customHeight="1" x14ac:dyDescent="0.2">
      <c r="A106" s="1" t="str">
        <f t="shared" ref="A106" si="2265">A103</f>
        <v>1. Niewypełnione</v>
      </c>
      <c r="B106" s="313">
        <f t="shared" si="1813"/>
        <v>15</v>
      </c>
      <c r="C106" s="314"/>
      <c r="D106" s="314"/>
      <c r="E106" s="314"/>
      <c r="F106" s="31"/>
      <c r="G106" s="183"/>
      <c r="H106" s="122">
        <f t="shared" ref="H106" si="2266">5-COUNTIF(AU103,0)-COUNTIF(AL103,0)-COUNTIF(AC103,0)-COUNTIF(T103,0)-COUNTIF(K103,0)</f>
        <v>0</v>
      </c>
      <c r="I106" s="165">
        <f t="shared" si="2193"/>
        <v>0</v>
      </c>
      <c r="J106" s="187">
        <f t="shared" ref="J106" si="2267">IF($B103=$B97,J100+IF($F103&lt;&gt;$G103,(K103+$G105-$G104)/$F103,K103/$F103),IF($F103&lt;&gt;G103,(K103+$G105-$G104)/$F103,K103/$F103))</f>
        <v>0</v>
      </c>
      <c r="K106" s="7">
        <f t="shared" ref="K106:K107" si="2268">SUM(L106:R106)</f>
        <v>0</v>
      </c>
      <c r="L106" s="26">
        <f t="shared" ref="L106:R106" si="2269">L103</f>
        <v>0</v>
      </c>
      <c r="M106" s="26">
        <f t="shared" si="2269"/>
        <v>0</v>
      </c>
      <c r="N106" s="26">
        <f t="shared" si="2269"/>
        <v>0</v>
      </c>
      <c r="O106" s="26">
        <f t="shared" si="2269"/>
        <v>0</v>
      </c>
      <c r="P106" s="26">
        <f t="shared" si="2269"/>
        <v>0</v>
      </c>
      <c r="Q106" s="29">
        <f t="shared" si="2269"/>
        <v>0</v>
      </c>
      <c r="R106" s="23">
        <f t="shared" si="2269"/>
        <v>0</v>
      </c>
      <c r="S106" s="187">
        <f t="shared" ref="S106" si="2270">IF($B103=$B97,S100+IF($F103&lt;&gt;$G103,(T103+$G105-$G104)/$F103,T103/$F103),IF($F103&lt;&gt;P103,(T103+$G105-$G104)/$F103,T103/$F103))</f>
        <v>0</v>
      </c>
      <c r="T106" s="7">
        <f t="shared" ref="T106:T107" si="2271">SUM(U106:AA106)</f>
        <v>0</v>
      </c>
      <c r="U106" s="26">
        <f t="shared" ref="U106:AA106" si="2272">U103</f>
        <v>0</v>
      </c>
      <c r="V106" s="26">
        <f t="shared" si="2272"/>
        <v>0</v>
      </c>
      <c r="W106" s="26">
        <f t="shared" si="2272"/>
        <v>0</v>
      </c>
      <c r="X106" s="26">
        <f t="shared" si="2272"/>
        <v>0</v>
      </c>
      <c r="Y106" s="113">
        <f t="shared" si="2272"/>
        <v>0</v>
      </c>
      <c r="Z106" s="29">
        <f t="shared" si="2272"/>
        <v>0</v>
      </c>
      <c r="AA106" s="23">
        <f t="shared" si="2272"/>
        <v>0</v>
      </c>
      <c r="AB106" s="187">
        <f t="shared" ref="AB106" si="2273">IF($B103=$B97,AB100+IF($F103&lt;&gt;$G103,(AC103+$G105-$G104)/$F103,AC103/$F103),IF($F103&lt;&gt;Y103,(AC103+$G105-$G104)/$F103,AC103/$F103))</f>
        <v>0</v>
      </c>
      <c r="AC106" s="7">
        <f t="shared" ref="AC106:AC107" si="2274">SUM(AD106:AJ106)</f>
        <v>0</v>
      </c>
      <c r="AD106" s="26">
        <f t="shared" ref="AD106:AJ106" si="2275">AD103</f>
        <v>0</v>
      </c>
      <c r="AE106" s="26">
        <f t="shared" si="2275"/>
        <v>0</v>
      </c>
      <c r="AF106" s="26">
        <f t="shared" si="2275"/>
        <v>0</v>
      </c>
      <c r="AG106" s="26">
        <f t="shared" si="2275"/>
        <v>0</v>
      </c>
      <c r="AH106" s="113">
        <f t="shared" si="2275"/>
        <v>0</v>
      </c>
      <c r="AI106" s="29">
        <f t="shared" si="2275"/>
        <v>0</v>
      </c>
      <c r="AJ106" s="23">
        <f t="shared" si="2275"/>
        <v>0</v>
      </c>
      <c r="AK106" s="187">
        <f t="shared" ref="AK106" si="2276">IF($B103=$B97,AK100+IF($F103&lt;&gt;$G103,(AL103+$G105-$G104)/$F103,AL103/$F103),IF($F103&lt;&gt;AH103,(AL103+$G105-$G104)/$F103,AL103/$F103))</f>
        <v>0</v>
      </c>
      <c r="AL106" s="7">
        <f t="shared" ref="AL106:AL107" si="2277">SUM(AM106:AS106)</f>
        <v>0</v>
      </c>
      <c r="AM106" s="26">
        <f t="shared" ref="AM106:AS106" si="2278">AM103</f>
        <v>0</v>
      </c>
      <c r="AN106" s="26">
        <f t="shared" si="2278"/>
        <v>0</v>
      </c>
      <c r="AO106" s="26">
        <f t="shared" si="2278"/>
        <v>0</v>
      </c>
      <c r="AP106" s="26">
        <f t="shared" si="2278"/>
        <v>0</v>
      </c>
      <c r="AQ106" s="113">
        <f t="shared" si="2278"/>
        <v>0</v>
      </c>
      <c r="AR106" s="29">
        <f t="shared" si="2278"/>
        <v>0</v>
      </c>
      <c r="AS106" s="23">
        <f t="shared" si="2278"/>
        <v>0</v>
      </c>
      <c r="AT106" s="187">
        <f t="shared" ref="AT106" si="2279">IF($B103=$B97,AT100+IF($F103&lt;&gt;$G103,(AU103+$G105-$G104)/$F103,AU103/$F103),IF($F103&lt;&gt;AQ103,(AU103+$G105-$G104)/$F103,AU103/$F103))</f>
        <v>0</v>
      </c>
      <c r="AU106" s="7">
        <f t="shared" ref="AU106:AU107" si="2280">SUM(AV106:BB106)</f>
        <v>0</v>
      </c>
      <c r="AV106" s="6">
        <f t="shared" si="1829"/>
        <v>0</v>
      </c>
      <c r="AW106" s="6">
        <f t="shared" ref="AW106:BB106" si="2281">IF(SUM($AM$9:$AS$9)=SUM($AV$9:$BB$9),AW103,IF(AND(SUM($AV$9:$BB$9)&gt;42,SUM($AV$9:$BB$9)&lt;49),AW103,0))</f>
        <v>0</v>
      </c>
      <c r="AX106" s="6">
        <f t="shared" si="2281"/>
        <v>0</v>
      </c>
      <c r="AY106" s="6">
        <f t="shared" si="2281"/>
        <v>0</v>
      </c>
      <c r="AZ106" s="26">
        <f t="shared" si="2281"/>
        <v>0</v>
      </c>
      <c r="BA106" s="29">
        <f t="shared" si="2281"/>
        <v>0</v>
      </c>
      <c r="BB106" s="23">
        <f t="shared" si="2281"/>
        <v>0</v>
      </c>
      <c r="BC106" s="1">
        <f t="shared" ref="BC106" si="2282">IF(O105=0,0,O105-K108)</f>
        <v>0</v>
      </c>
      <c r="BD106" s="105">
        <f t="shared" ref="BD106" si="2283">K105</f>
        <v>0</v>
      </c>
      <c r="BE106" s="106" t="str">
        <f t="shared" si="2248"/>
        <v>Godziny zrealizowane</v>
      </c>
      <c r="BK106" s="100">
        <f t="shared" ref="BK106" si="2284">K105</f>
        <v>0</v>
      </c>
      <c r="BL106" s="99" t="s">
        <v>77</v>
      </c>
    </row>
    <row r="107" spans="1:66" ht="15.75" customHeight="1" x14ac:dyDescent="0.2">
      <c r="A107" s="1" t="str">
        <f t="shared" ref="A107:A108" si="2285">A106</f>
        <v>1. Niewypełnione</v>
      </c>
      <c r="B107" s="313"/>
      <c r="C107" s="314"/>
      <c r="D107" s="314"/>
      <c r="E107" s="314"/>
      <c r="F107" s="31"/>
      <c r="G107" s="183"/>
      <c r="H107" s="123">
        <f t="shared" ref="H107" si="2286">IF($B103=$B97,H101+F107,$F107)</f>
        <v>0</v>
      </c>
      <c r="I107" s="165">
        <f t="shared" si="2193"/>
        <v>0</v>
      </c>
      <c r="J107" s="141">
        <f t="shared" ref="J107" si="2287">IF($H106=0,0,IF($B97=$B103,IF($H108&gt;0,$H108+J101,K103+J101),IF($H108&gt;0,$H108,K103)))</f>
        <v>0</v>
      </c>
      <c r="K107" s="7">
        <f t="shared" si="2268"/>
        <v>0</v>
      </c>
      <c r="L107" s="6"/>
      <c r="M107" s="6"/>
      <c r="N107" s="6"/>
      <c r="O107" s="6"/>
      <c r="P107" s="26"/>
      <c r="Q107" s="29"/>
      <c r="R107" s="23"/>
      <c r="S107" s="141">
        <f t="shared" ref="S107" si="2288">IF($H106=0,0,IF($B97=$B103,IF($H108&gt;0,$H108+S101,T103+S101),IF($H108&gt;0,$H108,T103)))</f>
        <v>0</v>
      </c>
      <c r="T107" s="7">
        <f t="shared" si="2271"/>
        <v>0</v>
      </c>
      <c r="U107" s="6"/>
      <c r="V107" s="6"/>
      <c r="W107" s="6"/>
      <c r="X107" s="6"/>
      <c r="Y107" s="26"/>
      <c r="Z107" s="29"/>
      <c r="AA107" s="23"/>
      <c r="AB107" s="141">
        <f t="shared" ref="AB107" si="2289">IF($H106=0,0,IF($B97=$B103,IF($H108&gt;0,$H108+AB101,AC103+AB101),IF($H108&gt;0,$H108,AC103)))</f>
        <v>0</v>
      </c>
      <c r="AC107" s="7">
        <f t="shared" si="2274"/>
        <v>0</v>
      </c>
      <c r="AD107" s="6"/>
      <c r="AE107" s="6"/>
      <c r="AF107" s="6"/>
      <c r="AG107" s="6"/>
      <c r="AH107" s="26"/>
      <c r="AI107" s="29"/>
      <c r="AJ107" s="23"/>
      <c r="AK107" s="141">
        <f t="shared" ref="AK107" si="2290">IF($H106=0,0,IF($B97=$B103,IF($H108&gt;0,$H108+AK101,AL103+AK101),IF($H108&gt;0,$H108,AL103)))</f>
        <v>0</v>
      </c>
      <c r="AL107" s="7">
        <f t="shared" si="2277"/>
        <v>0</v>
      </c>
      <c r="AM107" s="6"/>
      <c r="AN107" s="6"/>
      <c r="AO107" s="6"/>
      <c r="AP107" s="6"/>
      <c r="AQ107" s="26"/>
      <c r="AR107" s="29"/>
      <c r="AS107" s="23"/>
      <c r="AT107" s="141">
        <f t="shared" ref="AT107" si="2291">IF($H106=0,0,IF($B97=$B103,IF($H108&gt;0,$H108+AT101,AU103+AT101),IF($H108&gt;0,$H108,AU103)))</f>
        <v>0</v>
      </c>
      <c r="AU107" s="7">
        <f t="shared" si="2280"/>
        <v>0</v>
      </c>
      <c r="AV107" s="6"/>
      <c r="AW107" s="6"/>
      <c r="AX107" s="6"/>
      <c r="AY107" s="6"/>
      <c r="AZ107" s="26"/>
      <c r="BA107" s="29"/>
      <c r="BB107" s="23"/>
      <c r="BC107" s="1">
        <f t="shared" ref="BC107" si="2292">IF(P105=0,0,P105-K108)</f>
        <v>0</v>
      </c>
      <c r="BD107" s="107">
        <f t="shared" ref="BD107" si="2293">BD106-BD105</f>
        <v>0</v>
      </c>
      <c r="BE107" s="108" t="str">
        <f t="shared" si="2248"/>
        <v>godziny ponadwymiarowe = Plan -to  co powinien uczyć</v>
      </c>
      <c r="BK107" s="100">
        <f t="shared" ref="BK107" si="2294">BK106-BK105</f>
        <v>0</v>
      </c>
      <c r="BL107" s="99" t="s">
        <v>74</v>
      </c>
    </row>
    <row r="108" spans="1:66" ht="18.75" customHeight="1" thickBot="1" x14ac:dyDescent="0.25">
      <c r="A108" s="1" t="str">
        <f t="shared" si="2285"/>
        <v>1. Niewypełnione</v>
      </c>
      <c r="B108" s="323" t="str">
        <f>IF(B103="",Wydruk!$AE$6,IF(J104=0,Wydruk!$AE$7,IF(AND(G104&lt;G105,B103&lt;&gt;$B109),Wydruk!$AE$13,IF(AND($B103=$B97,$B103&lt;&gt;$B109),IF(OR(OR(J108&lt;4,J108&gt;5),OR(S108&lt;4,S108&gt;5),OR(AB108&lt;4,AB108&gt;5),OR(AK108&lt;4,AK108&gt;5),OR(AND(AT108&lt;4,AT108&gt;0),AT108&gt;5)),Wydruk!$AE$8,Wydruk!$AE$9),IF($B103=$B109,IF($F107&lt;&gt;0,Wydruk!$AE$12,Wydruk!$AE$10),IF(OR(OR(J104&lt;4,J104&gt;5),OR(S104&lt;4,S104&gt;5),OR(AB104&lt;4,AB104&gt;5),OR(AK104&lt;4,AK104&gt;5),OR(AND(AT104&lt;4,AT104&gt;0),AT104&gt;5)),Wydruk!$AE$8,Wydruk!$AE$11))))))</f>
        <v>Rozpocznij wypełniając nazwisko i imię, sprawdź pensum, l. tygodni, godz. w roku</v>
      </c>
      <c r="C108" s="324"/>
      <c r="D108" s="324"/>
      <c r="E108" s="324"/>
      <c r="F108" s="173"/>
      <c r="G108" s="184"/>
      <c r="H108" s="191">
        <f t="shared" si="1844"/>
        <v>0</v>
      </c>
      <c r="I108" s="193"/>
      <c r="J108" s="176">
        <f t="shared" ref="J108" si="2295">IF($B97=$B103,IF(L103+L98&gt;0,1,0)+IF(M103+M98&gt;0,1,0)+IF(N103+N98&gt;0,1,0)+IF(O103+O98&gt;0,1,0)+IF(P103+P98&gt;0,1,0)+IF(Q103+Q98&gt;0,1,0)+IF(R103+R98&gt;0,1,0),J104)</f>
        <v>0</v>
      </c>
      <c r="K108" s="133">
        <f t="shared" ref="K108" si="2296">IF(OR($B103=$B109,J108=0,(K104-Q108+O108)&lt;=0),0,(K104-Q108+O108)/J108)</f>
        <v>0</v>
      </c>
      <c r="L108" s="137">
        <f t="shared" ref="L108" si="2297">IF(K108*(7-J105)&lt;=0,0,K108*(7-J105))</f>
        <v>0</v>
      </c>
      <c r="M108" s="311">
        <f t="shared" ref="M108" si="2298">ROUND(IF(OR(K105-K108*(7-J105)+P108&lt;0,$B103=$B109,K108&lt;=0,K105=0),0,IF(K105-K108*(7-J105)+P108&gt;Q108-O108+P108,Q108-O108+P108,K105-K108*(7-J105)+P108)),1)</f>
        <v>0</v>
      </c>
      <c r="N108" s="312"/>
      <c r="O108" s="139">
        <f t="shared" ref="O108" si="2299">IF(OR($B103=$B109,J104=0),0,IF($B103=$B97,J103,$F103))</f>
        <v>0</v>
      </c>
      <c r="P108" s="30">
        <f t="shared" ref="P108" si="2300">IF(OR($B103=$B109,J108=0),0,$G105-$G104)</f>
        <v>0</v>
      </c>
      <c r="Q108" s="134">
        <f t="shared" ref="Q108" si="2301">IF(OR($B103=$B109,J108=0),0,J107)</f>
        <v>0</v>
      </c>
      <c r="R108" s="138">
        <f t="shared" ref="R108" si="2302">IF($B103=$B109,0,K105)</f>
        <v>0</v>
      </c>
      <c r="S108" s="176">
        <f t="shared" ref="S108" si="2303">IF($B97=$B103,IF(U103+U98&gt;0,1,0)+IF(V103+V98&gt;0,1,0)+IF(W103+W98&gt;0,1,0)+IF(X103+X98&gt;0,1,0)+IF(Y103+Y98&gt;0,1,0)+IF(Z103+Z98&gt;0,1,0)+IF(AA103+AA98&gt;0,1,0),S104)</f>
        <v>0</v>
      </c>
      <c r="T108" s="133">
        <f t="shared" ref="T108" si="2304">IF(OR($B103=$B109,S108=0,(T104-Z108+X108)&lt;=0),0,(T104-Z108+X108)/S108)</f>
        <v>0</v>
      </c>
      <c r="U108" s="137">
        <f t="shared" ref="U108" si="2305">IF(T108*(7-S105)&lt;=0,0,T108*(7-S105))</f>
        <v>0</v>
      </c>
      <c r="V108" s="311">
        <f t="shared" ref="V108" si="2306">ROUND(IF(OR(T105-T108*(7-S105)+Y108&lt;0,$B103=$B109,T108&lt;=0,T105=0),0,IF(T105-T108*(7-S105)+Y108&gt;Z108-X108+Y108,Z108-X108+Y108,T105-T108*(7-S105)+Y108)),1)</f>
        <v>0</v>
      </c>
      <c r="W108" s="312"/>
      <c r="X108" s="139">
        <f t="shared" ref="X108" si="2307">IF(OR($B103=$B109,S104=0),0,IF($B103=$B97,S103,$F103))</f>
        <v>0</v>
      </c>
      <c r="Y108" s="30">
        <f t="shared" ref="Y108" si="2308">IF(OR($B103=$B109,S108=0),0,$G105-$G104)</f>
        <v>0</v>
      </c>
      <c r="Z108" s="134">
        <f t="shared" ref="Z108" si="2309">IF(OR($B103=$B109,S108=0),0,S107)</f>
        <v>0</v>
      </c>
      <c r="AA108" s="138">
        <f t="shared" ref="AA108" si="2310">IF($B103=$B109,0,T105)</f>
        <v>0</v>
      </c>
      <c r="AB108" s="176">
        <f t="shared" ref="AB108" si="2311">IF($B97=$B103,IF(AD103+AD98&gt;0,1,0)+IF(AE103+AE98&gt;0,1,0)+IF(AF103+AF98&gt;0,1,0)+IF(AG103+AG98&gt;0,1,0)+IF(AH103+AH98&gt;0,1,0)+IF(AI103+AI98&gt;0,1,0)+IF(AJ103+AJ98&gt;0,1,0),AB104)</f>
        <v>0</v>
      </c>
      <c r="AC108" s="133">
        <f t="shared" ref="AC108" si="2312">IF(OR($B103=$B109,AB108=0,(AC104-AI108+AG108)&lt;=0),0,(AC104-AI108+AG108)/AB108)</f>
        <v>0</v>
      </c>
      <c r="AD108" s="137">
        <f t="shared" ref="AD108" si="2313">IF(AC108*(7-AB105)&lt;=0,0,AC108*(7-AB105))</f>
        <v>0</v>
      </c>
      <c r="AE108" s="311">
        <f t="shared" ref="AE108" si="2314">ROUND(IF(OR(AC105-AC108*(7-AB105)+AH108&lt;0,$B103=$B109,AC108&lt;=0,AC105=0),0,IF(AC105-AC108*(7-AB105)+AH108&gt;AI108-AG108+AH108,AI108-AG108+AH108,AC105-AC108*(7-AB105)+AH108)),1)</f>
        <v>0</v>
      </c>
      <c r="AF108" s="312"/>
      <c r="AG108" s="139">
        <f t="shared" ref="AG108" si="2315">IF(OR($B103=$B109,AB104=0),0,IF($B103=$B97,AB103,$F103))</f>
        <v>0</v>
      </c>
      <c r="AH108" s="30">
        <f t="shared" ref="AH108" si="2316">IF(OR($B103=$B109,AB108=0),0,$G105-$G104)</f>
        <v>0</v>
      </c>
      <c r="AI108" s="134">
        <f t="shared" ref="AI108" si="2317">IF(OR($B103=$B109,AB108=0),0,AB107)</f>
        <v>0</v>
      </c>
      <c r="AJ108" s="138">
        <f t="shared" ref="AJ108" si="2318">IF($B103=$B109,0,AC105)</f>
        <v>0</v>
      </c>
      <c r="AK108" s="176">
        <f t="shared" ref="AK108" si="2319">IF($B97=$B103,IF(AM103+AM98&gt;0,1,0)+IF(AN103+AN98&gt;0,1,0)+IF(AO103+AO98&gt;0,1,0)+IF(AP103+AP98&gt;0,1,0)+IF(AQ103+AQ98&gt;0,1,0)+IF(AR103+AR98&gt;0,1,0)+IF(AS103+AS98&gt;0,1,0),AK104)</f>
        <v>0</v>
      </c>
      <c r="AL108" s="133">
        <f t="shared" ref="AL108" si="2320">IF(OR($B103=$B109,AK108=0,(AL104-AR108+AP108)&lt;=0),0,(AL104-AR108+AP108)/AK108)</f>
        <v>0</v>
      </c>
      <c r="AM108" s="137">
        <f t="shared" ref="AM108" si="2321">IF(AL108*(7-AK105)&lt;=0,0,AL108*(7-AK105))</f>
        <v>0</v>
      </c>
      <c r="AN108" s="311">
        <f t="shared" ref="AN108" si="2322">ROUND(IF(OR(AL105-AL108*(7-AK105)+AQ108&lt;0,$B103=$B109,AL108&lt;=0,AL105=0),0,IF(AL105-AL108*(7-AK105)+AQ108&gt;AR108-AP108+AQ108,AR108-AP108+AQ108,AL105-AL108*(7-AK105)+AQ108)),1)</f>
        <v>0</v>
      </c>
      <c r="AO108" s="312"/>
      <c r="AP108" s="139">
        <f t="shared" ref="AP108" si="2323">IF(OR($B103=$B109,AK104=0),0,IF($B103=$B97,AK103,$F103))</f>
        <v>0</v>
      </c>
      <c r="AQ108" s="30">
        <f t="shared" ref="AQ108" si="2324">IF(OR($B103=$B109,AK108=0),0,$G105-$G104)</f>
        <v>0</v>
      </c>
      <c r="AR108" s="134">
        <f t="shared" ref="AR108" si="2325">IF(OR($B103=$B109,AK108=0),0,AK107)</f>
        <v>0</v>
      </c>
      <c r="AS108" s="138">
        <f t="shared" ref="AS108" si="2326">IF($B103=$B109,0,AL105)</f>
        <v>0</v>
      </c>
      <c r="AT108" s="176">
        <f t="shared" ref="AT108" si="2327">IF($B97=$B103,IF(AV103+AV98&gt;0,1,0)+IF(AW103+AW98&gt;0,1,0)+IF(AX103+AX98&gt;0,1,0)+IF(AY103+AY98&gt;0,1,0)+IF(AZ103+AZ98&gt;0,1,0)+IF(BA103+BA98&gt;0,1,0)+IF(BB103+BB98&gt;0,1,0),AT104)</f>
        <v>0</v>
      </c>
      <c r="AU108" s="133">
        <f t="shared" ref="AU108" si="2328">IF(OR($B103=$B109,AT108=0,(AU104-BA108+AY108)&lt;=0),0,(AU104-BA108+AY108)/AT108)</f>
        <v>0</v>
      </c>
      <c r="AV108" s="137">
        <f t="shared" ref="AV108" si="2329">IF(AU108*(7-AT105)&lt;=0,0,AU108*(7-AT105))</f>
        <v>0</v>
      </c>
      <c r="AW108" s="311">
        <f t="shared" ref="AW108" si="2330">ROUND(IF(OR(AU105-AU108*(7-AT105)+AZ108&lt;0,$B103=$B109,AU108&lt;=0,AU105=0),0,IF(AU105-AU108*(7-AT105)+AZ108&gt;BA108-AY108+AZ108,BA108-AY108+AZ108,AU105-AU108*(7-AT105)+AZ108)),1)</f>
        <v>0</v>
      </c>
      <c r="AX108" s="312"/>
      <c r="AY108" s="139">
        <f t="shared" ref="AY108" si="2331">IF(OR($B103=$B109,AT104=0),0,IF($B103=$B97,AT103,$F103))</f>
        <v>0</v>
      </c>
      <c r="AZ108" s="30">
        <f t="shared" ref="AZ108" si="2332">IF(OR($B103=$B109,AT108=0),0,$G105-$G104)</f>
        <v>0</v>
      </c>
      <c r="BA108" s="134">
        <f t="shared" ref="BA108" si="2333">IF(OR($B103=$B109,AT108=0),0,AT107)</f>
        <v>0</v>
      </c>
      <c r="BB108" s="138">
        <f t="shared" ref="BB108" si="2334">IF($B103=$B109,0,AU105)</f>
        <v>0</v>
      </c>
      <c r="BC108" s="89">
        <f t="shared" ref="BC108" si="2335">SUBTOTAL(9,BC103:BC107)</f>
        <v>0</v>
      </c>
      <c r="BD108" s="109">
        <f t="shared" ref="BD108" si="2336">BD103</f>
        <v>0</v>
      </c>
      <c r="BE108" s="110">
        <f t="shared" ref="BE108" si="2337">IF(BD107&lt;=BD108,BD107,BD108)</f>
        <v>0</v>
      </c>
      <c r="BF108" s="90" t="str">
        <f t="shared" ref="BF108" si="2338">BM108</f>
        <v>godziny ponadwymiarowe wynik po sprawdzeniu czy nie przekracza planu</v>
      </c>
      <c r="BK108" s="101">
        <f t="shared" ref="BK108" si="2339">BK103</f>
        <v>-18</v>
      </c>
      <c r="BL108" s="102">
        <f t="shared" ref="BL108" si="2340">IF(BK107&lt;=BK103,BK107,BK103)</f>
        <v>-18</v>
      </c>
      <c r="BM108" s="91" t="s">
        <v>75</v>
      </c>
    </row>
    <row r="109" spans="1:66" ht="15.75" x14ac:dyDescent="0.2">
      <c r="A109" s="1" t="str">
        <f t="shared" ref="A109" si="2341">IF(B109="","1. Niewypełnione",B109)</f>
        <v>1. Niewypełnione</v>
      </c>
      <c r="B109" s="320"/>
      <c r="C109" s="321"/>
      <c r="D109" s="321"/>
      <c r="E109" s="321"/>
      <c r="F109" s="177">
        <v>18</v>
      </c>
      <c r="G109" s="185">
        <f t="shared" ref="G109" si="2342">F109</f>
        <v>18</v>
      </c>
      <c r="H109" s="177"/>
      <c r="I109" s="192">
        <f t="shared" ref="I109:I113" si="2343">K109+T109+AC109+AL109+AU109</f>
        <v>0</v>
      </c>
      <c r="J109" s="186">
        <f t="shared" ref="J109" si="2344">IF(OR($B109=$B115,J112=0),0,ROUND((K110+P114)/J112,0))</f>
        <v>0</v>
      </c>
      <c r="K109" s="51">
        <f t="shared" ref="K109:K110" si="2345">SUM(L109:R109)</f>
        <v>0</v>
      </c>
      <c r="L109" s="52"/>
      <c r="M109" s="52"/>
      <c r="N109" s="52"/>
      <c r="O109" s="52"/>
      <c r="P109" s="53"/>
      <c r="Q109" s="54"/>
      <c r="R109" s="55"/>
      <c r="S109" s="188">
        <f t="shared" ref="S109" si="2346">IF(OR($B109=$B115,S112=0),0,ROUND((T110+Y114)/S112,0))</f>
        <v>0</v>
      </c>
      <c r="T109" s="178">
        <f t="shared" ref="T109:T110" si="2347">SUM(U109:AA109)</f>
        <v>0</v>
      </c>
      <c r="U109" s="179">
        <f t="shared" ref="U109" si="2348">L109</f>
        <v>0</v>
      </c>
      <c r="V109" s="179">
        <f t="shared" ref="V109" si="2349">M109</f>
        <v>0</v>
      </c>
      <c r="W109" s="179">
        <f t="shared" ref="W109" si="2350">N109</f>
        <v>0</v>
      </c>
      <c r="X109" s="179">
        <f t="shared" ref="X109" si="2351">O109</f>
        <v>0</v>
      </c>
      <c r="Y109" s="180">
        <f t="shared" ref="Y109" si="2352">P109</f>
        <v>0</v>
      </c>
      <c r="Z109" s="181">
        <f t="shared" ref="Z109" si="2353">Q109</f>
        <v>0</v>
      </c>
      <c r="AA109" s="182">
        <f t="shared" ref="AA109" si="2354">R109</f>
        <v>0</v>
      </c>
      <c r="AB109" s="188">
        <f t="shared" ref="AB109" si="2355">IF(OR($B109=$B115,AB112=0),0,ROUND((AC110+AH114)/AB112,0))</f>
        <v>0</v>
      </c>
      <c r="AC109" s="178">
        <f t="shared" ref="AC109:AC110" si="2356">SUM(AD109:AJ109)</f>
        <v>0</v>
      </c>
      <c r="AD109" s="179">
        <f t="shared" ref="AD109" si="2357">U109</f>
        <v>0</v>
      </c>
      <c r="AE109" s="179">
        <f t="shared" ref="AE109" si="2358">V109</f>
        <v>0</v>
      </c>
      <c r="AF109" s="179">
        <f t="shared" ref="AF109" si="2359">W109</f>
        <v>0</v>
      </c>
      <c r="AG109" s="179">
        <f t="shared" ref="AG109" si="2360">X109</f>
        <v>0</v>
      </c>
      <c r="AH109" s="180">
        <f t="shared" ref="AH109" si="2361">Y109</f>
        <v>0</v>
      </c>
      <c r="AI109" s="181">
        <f t="shared" ref="AI109" si="2362">Z109</f>
        <v>0</v>
      </c>
      <c r="AJ109" s="182">
        <f t="shared" ref="AJ109" si="2363">AA109</f>
        <v>0</v>
      </c>
      <c r="AK109" s="188">
        <f t="shared" ref="AK109" si="2364">IF(OR($B109=$B115,AK112=0),0,ROUND((AL110+AQ114)/AK112,0))</f>
        <v>0</v>
      </c>
      <c r="AL109" s="178">
        <f t="shared" ref="AL109:AL110" si="2365">SUM(AM109:AS109)</f>
        <v>0</v>
      </c>
      <c r="AM109" s="179">
        <f t="shared" ref="AM109" si="2366">AD109</f>
        <v>0</v>
      </c>
      <c r="AN109" s="179">
        <f t="shared" ref="AN109" si="2367">AE109</f>
        <v>0</v>
      </c>
      <c r="AO109" s="179">
        <f t="shared" ref="AO109" si="2368">AF109</f>
        <v>0</v>
      </c>
      <c r="AP109" s="179">
        <f t="shared" ref="AP109" si="2369">AG109</f>
        <v>0</v>
      </c>
      <c r="AQ109" s="180">
        <f t="shared" ref="AQ109" si="2370">AH109</f>
        <v>0</v>
      </c>
      <c r="AR109" s="181">
        <f t="shared" ref="AR109" si="2371">AI109</f>
        <v>0</v>
      </c>
      <c r="AS109" s="182">
        <f t="shared" ref="AS109" si="2372">AJ109</f>
        <v>0</v>
      </c>
      <c r="AT109" s="188">
        <f t="shared" ref="AT109" si="2373">IF(OR($B109=$B115,AT112=0),0,ROUND((AU110+AZ114)/AT112,0))</f>
        <v>0</v>
      </c>
      <c r="AU109" s="178">
        <f t="shared" ref="AU109:AU110" si="2374">SUM(AV109:BB109)</f>
        <v>0</v>
      </c>
      <c r="AV109" s="179">
        <f t="shared" ref="AV109" si="2375">IF(SUM($AM$9:$AS$9)=SUM($AV$9:$BB$9),AM109,IF(AND(SUM($AV$9:$BB$9)&gt;42,SUM($AV$9:$BB$9)&lt;49),AM109,0))</f>
        <v>0</v>
      </c>
      <c r="AW109" s="179">
        <f t="shared" ref="AW109" si="2376">IF(SUM($AM$9:$AS$9)=SUM($AV$9:$BB$9),AN109,IF(AND(SUM($AV$9:$BB$9)&gt;42,SUM($AV$9:$BB$9)&lt;49),AN109,0))</f>
        <v>0</v>
      </c>
      <c r="AX109" s="179">
        <f t="shared" ref="AX109" si="2377">IF(SUM($AM$9:$AS$9)=SUM($AV$9:$BB$9),AO109,IF(AND(SUM($AV$9:$BB$9)&gt;42,SUM($AV$9:$BB$9)&lt;49),AO109,0))</f>
        <v>0</v>
      </c>
      <c r="AY109" s="179">
        <f t="shared" ref="AY109" si="2378">IF(SUM($AM$9:$AS$9)=SUM($AV$9:$BB$9),AP109,IF(AND(SUM($AV$9:$BB$9)&gt;42,SUM($AV$9:$BB$9)&lt;49),AP109,0))</f>
        <v>0</v>
      </c>
      <c r="AZ109" s="180">
        <f t="shared" ref="AZ109" si="2379">IF(SUM($AM$9:$AS$9)=SUM($AV$9:$BB$9),AQ109,IF(AND(SUM($AV$9:$BB$9)&gt;42,SUM($AV$9:$BB$9)&lt;49),AQ109,0))</f>
        <v>0</v>
      </c>
      <c r="BA109" s="181">
        <f t="shared" ref="BA109" si="2380">IF(SUM($AM$9:$AS$9)=SUM($AV$9:$BB$9),AR109,IF(AND(SUM($AV$9:$BB$9)&gt;42,SUM($AV$9:$BB$9)&lt;49),AR109,0))</f>
        <v>0</v>
      </c>
      <c r="BB109" s="182">
        <f t="shared" ref="BB109" si="2381">IF(SUM($AM$9:$AS$9)=SUM($AV$9:$BB$9),AS109,IF(AND(SUM($AV$9:$BB$9)&gt;42,SUM($AV$9:$BB$9)&lt;49),AS109,0))</f>
        <v>0</v>
      </c>
      <c r="BC109" s="1">
        <f t="shared" ref="BC109" si="2382">IF(L111=0,0,L111-K114)</f>
        <v>0</v>
      </c>
      <c r="BD109" s="103">
        <f t="shared" ref="BD109" si="2383">P114-N114</f>
        <v>0</v>
      </c>
      <c r="BE109" s="104" t="s">
        <v>80</v>
      </c>
      <c r="BK109" s="96">
        <f t="shared" ref="BK109" si="2384">K110-G110</f>
        <v>-18</v>
      </c>
      <c r="BL109" s="97" t="s">
        <v>76</v>
      </c>
    </row>
    <row r="110" spans="1:66" ht="12.75" hidden="1" customHeight="1" x14ac:dyDescent="0.2">
      <c r="B110" s="93"/>
      <c r="C110" s="94"/>
      <c r="D110" s="95"/>
      <c r="E110" s="115"/>
      <c r="F110" s="140" t="b">
        <f t="shared" ref="F110" si="2385">IF($B103=$B109,OR(F104,G109&lt;F109),G109&lt;F109)</f>
        <v>0</v>
      </c>
      <c r="G110" s="189">
        <f t="shared" si="1782"/>
        <v>18</v>
      </c>
      <c r="H110" s="120"/>
      <c r="I110" s="165">
        <f t="shared" si="2343"/>
        <v>0</v>
      </c>
      <c r="J110" s="194">
        <f t="shared" ref="J110" si="2386">7-COUNTIF(L109:R109,0)-COUNTIF(L109:R109,"")</f>
        <v>0</v>
      </c>
      <c r="K110" s="22">
        <f t="shared" si="2345"/>
        <v>0</v>
      </c>
      <c r="L110" s="35">
        <f t="shared" ref="L110:R110" si="2387">IF($B103=$B109,L109+L104,L109)</f>
        <v>0</v>
      </c>
      <c r="M110" s="35">
        <f t="shared" si="2387"/>
        <v>0</v>
      </c>
      <c r="N110" s="35">
        <f t="shared" si="2387"/>
        <v>0</v>
      </c>
      <c r="O110" s="35">
        <f t="shared" si="2387"/>
        <v>0</v>
      </c>
      <c r="P110" s="36">
        <f t="shared" si="2387"/>
        <v>0</v>
      </c>
      <c r="Q110" s="37">
        <f t="shared" si="2387"/>
        <v>0</v>
      </c>
      <c r="R110" s="38">
        <f t="shared" si="2387"/>
        <v>0</v>
      </c>
      <c r="S110" s="194">
        <f t="shared" ref="S110" si="2388">7-COUNTIF(U109:AA109,0)-COUNTIF(U109:AA109,"")</f>
        <v>0</v>
      </c>
      <c r="T110" s="22">
        <f t="shared" si="2347"/>
        <v>0</v>
      </c>
      <c r="U110" s="35">
        <f t="shared" ref="U110:AA110" si="2389">IF($B103=$B109,U109+U104,U109)</f>
        <v>0</v>
      </c>
      <c r="V110" s="35">
        <f t="shared" si="2389"/>
        <v>0</v>
      </c>
      <c r="W110" s="35">
        <f t="shared" si="2389"/>
        <v>0</v>
      </c>
      <c r="X110" s="35">
        <f t="shared" si="2389"/>
        <v>0</v>
      </c>
      <c r="Y110" s="36">
        <f t="shared" si="2389"/>
        <v>0</v>
      </c>
      <c r="Z110" s="37">
        <f t="shared" si="2389"/>
        <v>0</v>
      </c>
      <c r="AA110" s="38">
        <f t="shared" si="2389"/>
        <v>0</v>
      </c>
      <c r="AB110" s="194">
        <f t="shared" ref="AB110" si="2390">7-COUNTIF(AD109:AJ109,0)-COUNTIF(AD109:AJ109,"")</f>
        <v>0</v>
      </c>
      <c r="AC110" s="22">
        <f t="shared" si="2356"/>
        <v>0</v>
      </c>
      <c r="AD110" s="35">
        <f t="shared" ref="AD110:AJ110" si="2391">IF($B103=$B109,AD109+AD104,AD109)</f>
        <v>0</v>
      </c>
      <c r="AE110" s="35">
        <f t="shared" si="2391"/>
        <v>0</v>
      </c>
      <c r="AF110" s="35">
        <f t="shared" si="2391"/>
        <v>0</v>
      </c>
      <c r="AG110" s="35">
        <f t="shared" si="2391"/>
        <v>0</v>
      </c>
      <c r="AH110" s="36">
        <f t="shared" si="2391"/>
        <v>0</v>
      </c>
      <c r="AI110" s="37">
        <f t="shared" si="2391"/>
        <v>0</v>
      </c>
      <c r="AJ110" s="38">
        <f t="shared" si="2391"/>
        <v>0</v>
      </c>
      <c r="AK110" s="194">
        <f t="shared" ref="AK110" si="2392">7-COUNTIF(AM109:AS109,0)-COUNTIF(AM109:AS109,"")</f>
        <v>0</v>
      </c>
      <c r="AL110" s="22">
        <f t="shared" si="2365"/>
        <v>0</v>
      </c>
      <c r="AM110" s="35">
        <f t="shared" ref="AM110:AS110" si="2393">IF($B103=$B109,AM109+AM104,AM109)</f>
        <v>0</v>
      </c>
      <c r="AN110" s="35">
        <f t="shared" si="2393"/>
        <v>0</v>
      </c>
      <c r="AO110" s="35">
        <f t="shared" si="2393"/>
        <v>0</v>
      </c>
      <c r="AP110" s="35">
        <f t="shared" si="2393"/>
        <v>0</v>
      </c>
      <c r="AQ110" s="36">
        <f t="shared" si="2393"/>
        <v>0</v>
      </c>
      <c r="AR110" s="37">
        <f t="shared" si="2393"/>
        <v>0</v>
      </c>
      <c r="AS110" s="38">
        <f t="shared" si="2393"/>
        <v>0</v>
      </c>
      <c r="AT110" s="194">
        <f t="shared" ref="AT110" si="2394">7-COUNTIF(AV109:BB109,0)-COUNTIF(AV109:BB109,"")</f>
        <v>0</v>
      </c>
      <c r="AU110" s="22">
        <f t="shared" si="2374"/>
        <v>0</v>
      </c>
      <c r="AV110" s="35">
        <f t="shared" ref="AV110:BB110" si="2395">IF($B103=$B109,AV109+AV104,AV109)</f>
        <v>0</v>
      </c>
      <c r="AW110" s="35">
        <f t="shared" si="2395"/>
        <v>0</v>
      </c>
      <c r="AX110" s="35">
        <f t="shared" si="2395"/>
        <v>0</v>
      </c>
      <c r="AY110" s="35">
        <f t="shared" si="2395"/>
        <v>0</v>
      </c>
      <c r="AZ110" s="36">
        <f t="shared" si="2395"/>
        <v>0</v>
      </c>
      <c r="BA110" s="37">
        <f t="shared" si="2395"/>
        <v>0</v>
      </c>
      <c r="BB110" s="38">
        <f t="shared" si="2395"/>
        <v>0</v>
      </c>
      <c r="BC110" s="1">
        <f t="shared" ref="BC110" si="2396">IF(M111=0,0,M111-K114)</f>
        <v>0</v>
      </c>
      <c r="BD110" s="105">
        <f t="shared" ref="BD110" si="2397">7-J111</f>
        <v>0</v>
      </c>
      <c r="BE110" s="106" t="str">
        <f t="shared" ref="BE110:BE113" si="2398">BL110</f>
        <v>Dni realizacji</v>
      </c>
      <c r="BG110" s="89" t="s">
        <v>78</v>
      </c>
      <c r="BK110" s="98">
        <f t="shared" ref="BK110" si="2399">7-J111</f>
        <v>0</v>
      </c>
      <c r="BL110" s="99" t="s">
        <v>72</v>
      </c>
    </row>
    <row r="111" spans="1:66" ht="15" hidden="1" customHeight="1" x14ac:dyDescent="0.2">
      <c r="B111" s="116"/>
      <c r="C111" s="117"/>
      <c r="D111" s="118"/>
      <c r="E111" s="119"/>
      <c r="F111" s="92"/>
      <c r="G111" s="190">
        <f t="shared" ref="G111" si="2400">IF(AND($B103=$B109,$B103&lt;&gt;"",$B103&lt;&gt;0),F109+G105,F109)</f>
        <v>18</v>
      </c>
      <c r="H111" s="121"/>
      <c r="I111" s="165">
        <f t="shared" si="2343"/>
        <v>0</v>
      </c>
      <c r="J111" s="195">
        <f t="shared" ref="J111" si="2401">IF($B109=$B103,COUNTIF(L111:R111,0),COUNTIF(L112:R112,0)+COUNTIF(L112:R112,""))</f>
        <v>7</v>
      </c>
      <c r="K111" s="39">
        <f t="shared" ref="K111:R111" si="2402">IF($B103=$B109,K112+K105,K112)</f>
        <v>0</v>
      </c>
      <c r="L111" s="40">
        <f t="shared" si="2402"/>
        <v>0</v>
      </c>
      <c r="M111" s="40">
        <f t="shared" si="2402"/>
        <v>0</v>
      </c>
      <c r="N111" s="40">
        <f t="shared" si="2402"/>
        <v>0</v>
      </c>
      <c r="O111" s="40">
        <f t="shared" si="2402"/>
        <v>0</v>
      </c>
      <c r="P111" s="41">
        <f t="shared" si="2402"/>
        <v>0</v>
      </c>
      <c r="Q111" s="42">
        <f t="shared" si="2402"/>
        <v>0</v>
      </c>
      <c r="R111" s="43">
        <f t="shared" si="2402"/>
        <v>0</v>
      </c>
      <c r="S111" s="195">
        <f t="shared" ref="S111" si="2403">IF($B109=$B103,COUNTIF(U111:AA111,0),COUNTIF(U112:AA112,0)+COUNTIF(U112:AA112,""))</f>
        <v>7</v>
      </c>
      <c r="T111" s="39">
        <f t="shared" ref="T111:AA111" si="2404">IF($B103=$B109,T112+T105,T112)</f>
        <v>0</v>
      </c>
      <c r="U111" s="40">
        <f t="shared" si="2404"/>
        <v>0</v>
      </c>
      <c r="V111" s="40">
        <f t="shared" si="2404"/>
        <v>0</v>
      </c>
      <c r="W111" s="40">
        <f t="shared" si="2404"/>
        <v>0</v>
      </c>
      <c r="X111" s="40">
        <f t="shared" si="2404"/>
        <v>0</v>
      </c>
      <c r="Y111" s="41">
        <f t="shared" si="2404"/>
        <v>0</v>
      </c>
      <c r="Z111" s="42">
        <f t="shared" si="2404"/>
        <v>0</v>
      </c>
      <c r="AA111" s="43">
        <f t="shared" si="2404"/>
        <v>0</v>
      </c>
      <c r="AB111" s="195">
        <f t="shared" ref="AB111" si="2405">IF($B109=$B103,COUNTIF(AD111:AJ111,0),COUNTIF(AD112:AJ112,0)+COUNTIF(AD112:AJ112,""))</f>
        <v>7</v>
      </c>
      <c r="AC111" s="39">
        <f t="shared" ref="AC111:AJ111" si="2406">IF($B103=$B109,AC112+AC105,AC112)</f>
        <v>0</v>
      </c>
      <c r="AD111" s="40">
        <f t="shared" si="2406"/>
        <v>0</v>
      </c>
      <c r="AE111" s="40">
        <f t="shared" si="2406"/>
        <v>0</v>
      </c>
      <c r="AF111" s="40">
        <f t="shared" si="2406"/>
        <v>0</v>
      </c>
      <c r="AG111" s="40">
        <f t="shared" si="2406"/>
        <v>0</v>
      </c>
      <c r="AH111" s="41">
        <f t="shared" si="2406"/>
        <v>0</v>
      </c>
      <c r="AI111" s="42">
        <f t="shared" si="2406"/>
        <v>0</v>
      </c>
      <c r="AJ111" s="43">
        <f t="shared" si="2406"/>
        <v>0</v>
      </c>
      <c r="AK111" s="195">
        <f t="shared" ref="AK111" si="2407">IF($B109=$B103,COUNTIF(AM111:AS111,0),COUNTIF(AM112:AS112,0)+COUNTIF(AM112:AS112,""))</f>
        <v>7</v>
      </c>
      <c r="AL111" s="39">
        <f t="shared" ref="AL111:AS111" si="2408">IF($B103=$B109,AL112+AL105,AL112)</f>
        <v>0</v>
      </c>
      <c r="AM111" s="40">
        <f t="shared" si="2408"/>
        <v>0</v>
      </c>
      <c r="AN111" s="40">
        <f t="shared" si="2408"/>
        <v>0</v>
      </c>
      <c r="AO111" s="40">
        <f t="shared" si="2408"/>
        <v>0</v>
      </c>
      <c r="AP111" s="40">
        <f t="shared" si="2408"/>
        <v>0</v>
      </c>
      <c r="AQ111" s="41">
        <f t="shared" si="2408"/>
        <v>0</v>
      </c>
      <c r="AR111" s="42">
        <f t="shared" si="2408"/>
        <v>0</v>
      </c>
      <c r="AS111" s="43">
        <f t="shared" si="2408"/>
        <v>0</v>
      </c>
      <c r="AT111" s="195">
        <f t="shared" ref="AT111" si="2409">IF($B109=$B103,COUNTIF(AV111:BB111,0),COUNTIF(AV112:BB112,0)+COUNTIF(AV112:BB112,""))</f>
        <v>7</v>
      </c>
      <c r="AU111" s="39">
        <f t="shared" ref="AU111:BB111" si="2410">IF($B103=$B109,AU112+AU105,AU112)</f>
        <v>0</v>
      </c>
      <c r="AV111" s="40">
        <f t="shared" si="2410"/>
        <v>0</v>
      </c>
      <c r="AW111" s="40">
        <f t="shared" si="2410"/>
        <v>0</v>
      </c>
      <c r="AX111" s="40">
        <f t="shared" si="2410"/>
        <v>0</v>
      </c>
      <c r="AY111" s="40">
        <f t="shared" si="2410"/>
        <v>0</v>
      </c>
      <c r="AZ111" s="41">
        <f t="shared" si="2410"/>
        <v>0</v>
      </c>
      <c r="BA111" s="42">
        <f t="shared" si="2410"/>
        <v>0</v>
      </c>
      <c r="BB111" s="43">
        <f t="shared" si="2410"/>
        <v>0</v>
      </c>
      <c r="BC111" s="1">
        <f t="shared" ref="BC111" si="2411">IF(N111=0,0,N111-K114)</f>
        <v>0</v>
      </c>
      <c r="BD111" s="112">
        <f t="shared" ref="BD111" si="2412">BD110*K114</f>
        <v>0</v>
      </c>
      <c r="BE111" s="106" t="str">
        <f t="shared" si="2398"/>
        <v>Realizacja planu</v>
      </c>
      <c r="BG111" s="114">
        <f t="shared" ref="BG111" si="2413">J109</f>
        <v>0</v>
      </c>
      <c r="BH111" s="89" t="s">
        <v>73</v>
      </c>
      <c r="BK111" s="111">
        <f t="shared" ref="BK111" si="2414">BK110*K114</f>
        <v>0</v>
      </c>
      <c r="BL111" s="99" t="s">
        <v>71</v>
      </c>
      <c r="BN111" s="89" t="s">
        <v>79</v>
      </c>
    </row>
    <row r="112" spans="1:66" ht="15.75" customHeight="1" x14ac:dyDescent="0.2">
      <c r="A112" s="1" t="str">
        <f t="shared" ref="A112" si="2415">A109</f>
        <v>1. Niewypełnione</v>
      </c>
      <c r="B112" s="313">
        <f t="shared" si="1813"/>
        <v>16</v>
      </c>
      <c r="C112" s="314"/>
      <c r="D112" s="314"/>
      <c r="E112" s="314"/>
      <c r="F112" s="31"/>
      <c r="G112" s="183"/>
      <c r="H112" s="122">
        <f t="shared" ref="H112" si="2416">5-COUNTIF(AU109,0)-COUNTIF(AL109,0)-COUNTIF(AC109,0)-COUNTIF(T109,0)-COUNTIF(K109,0)</f>
        <v>0</v>
      </c>
      <c r="I112" s="165">
        <f t="shared" si="2343"/>
        <v>0</v>
      </c>
      <c r="J112" s="187">
        <f t="shared" ref="J112" si="2417">IF($B109=$B103,J106+IF($F109&lt;&gt;$G109,(K109+$G111-$G110)/$F109,K109/$F109),IF($F109&lt;&gt;G109,(K109+$G111-$G110)/$F109,K109/$F109))</f>
        <v>0</v>
      </c>
      <c r="K112" s="7">
        <f t="shared" ref="K112:K113" si="2418">SUM(L112:R112)</f>
        <v>0</v>
      </c>
      <c r="L112" s="26">
        <f t="shared" ref="L112:R112" si="2419">L109</f>
        <v>0</v>
      </c>
      <c r="M112" s="26">
        <f t="shared" si="2419"/>
        <v>0</v>
      </c>
      <c r="N112" s="26">
        <f t="shared" si="2419"/>
        <v>0</v>
      </c>
      <c r="O112" s="26">
        <f t="shared" si="2419"/>
        <v>0</v>
      </c>
      <c r="P112" s="26">
        <f t="shared" si="2419"/>
        <v>0</v>
      </c>
      <c r="Q112" s="29">
        <f t="shared" si="2419"/>
        <v>0</v>
      </c>
      <c r="R112" s="23">
        <f t="shared" si="2419"/>
        <v>0</v>
      </c>
      <c r="S112" s="187">
        <f t="shared" ref="S112" si="2420">IF($B109=$B103,S106+IF($F109&lt;&gt;$G109,(T109+$G111-$G110)/$F109,T109/$F109),IF($F109&lt;&gt;P109,(T109+$G111-$G110)/$F109,T109/$F109))</f>
        <v>0</v>
      </c>
      <c r="T112" s="7">
        <f t="shared" ref="T112:T113" si="2421">SUM(U112:AA112)</f>
        <v>0</v>
      </c>
      <c r="U112" s="26">
        <f t="shared" ref="U112:AA112" si="2422">U109</f>
        <v>0</v>
      </c>
      <c r="V112" s="26">
        <f t="shared" si="2422"/>
        <v>0</v>
      </c>
      <c r="W112" s="26">
        <f t="shared" si="2422"/>
        <v>0</v>
      </c>
      <c r="X112" s="26">
        <f t="shared" si="2422"/>
        <v>0</v>
      </c>
      <c r="Y112" s="113">
        <f t="shared" si="2422"/>
        <v>0</v>
      </c>
      <c r="Z112" s="29">
        <f t="shared" si="2422"/>
        <v>0</v>
      </c>
      <c r="AA112" s="23">
        <f t="shared" si="2422"/>
        <v>0</v>
      </c>
      <c r="AB112" s="187">
        <f t="shared" ref="AB112" si="2423">IF($B109=$B103,AB106+IF($F109&lt;&gt;$G109,(AC109+$G111-$G110)/$F109,AC109/$F109),IF($F109&lt;&gt;Y109,(AC109+$G111-$G110)/$F109,AC109/$F109))</f>
        <v>0</v>
      </c>
      <c r="AC112" s="7">
        <f t="shared" ref="AC112:AC113" si="2424">SUM(AD112:AJ112)</f>
        <v>0</v>
      </c>
      <c r="AD112" s="26">
        <f t="shared" ref="AD112:AJ112" si="2425">AD109</f>
        <v>0</v>
      </c>
      <c r="AE112" s="26">
        <f t="shared" si="2425"/>
        <v>0</v>
      </c>
      <c r="AF112" s="26">
        <f t="shared" si="2425"/>
        <v>0</v>
      </c>
      <c r="AG112" s="26">
        <f t="shared" si="2425"/>
        <v>0</v>
      </c>
      <c r="AH112" s="113">
        <f t="shared" si="2425"/>
        <v>0</v>
      </c>
      <c r="AI112" s="29">
        <f t="shared" si="2425"/>
        <v>0</v>
      </c>
      <c r="AJ112" s="23">
        <f t="shared" si="2425"/>
        <v>0</v>
      </c>
      <c r="AK112" s="187">
        <f t="shared" ref="AK112" si="2426">IF($B109=$B103,AK106+IF($F109&lt;&gt;$G109,(AL109+$G111-$G110)/$F109,AL109/$F109),IF($F109&lt;&gt;AH109,(AL109+$G111-$G110)/$F109,AL109/$F109))</f>
        <v>0</v>
      </c>
      <c r="AL112" s="7">
        <f t="shared" ref="AL112:AL113" si="2427">SUM(AM112:AS112)</f>
        <v>0</v>
      </c>
      <c r="AM112" s="26">
        <f t="shared" ref="AM112:AS112" si="2428">AM109</f>
        <v>0</v>
      </c>
      <c r="AN112" s="26">
        <f t="shared" si="2428"/>
        <v>0</v>
      </c>
      <c r="AO112" s="26">
        <f t="shared" si="2428"/>
        <v>0</v>
      </c>
      <c r="AP112" s="26">
        <f t="shared" si="2428"/>
        <v>0</v>
      </c>
      <c r="AQ112" s="113">
        <f t="shared" si="2428"/>
        <v>0</v>
      </c>
      <c r="AR112" s="29">
        <f t="shared" si="2428"/>
        <v>0</v>
      </c>
      <c r="AS112" s="23">
        <f t="shared" si="2428"/>
        <v>0</v>
      </c>
      <c r="AT112" s="187">
        <f t="shared" ref="AT112" si="2429">IF($B109=$B103,AT106+IF($F109&lt;&gt;$G109,(AU109+$G111-$G110)/$F109,AU109/$F109),IF($F109&lt;&gt;AQ109,(AU109+$G111-$G110)/$F109,AU109/$F109))</f>
        <v>0</v>
      </c>
      <c r="AU112" s="7">
        <f t="shared" ref="AU112:AU113" si="2430">SUM(AV112:BB112)</f>
        <v>0</v>
      </c>
      <c r="AV112" s="6">
        <f t="shared" si="1829"/>
        <v>0</v>
      </c>
      <c r="AW112" s="6">
        <f t="shared" ref="AW112:BB112" si="2431">IF(SUM($AM$9:$AS$9)=SUM($AV$9:$BB$9),AW109,IF(AND(SUM($AV$9:$BB$9)&gt;42,SUM($AV$9:$BB$9)&lt;49),AW109,0))</f>
        <v>0</v>
      </c>
      <c r="AX112" s="6">
        <f t="shared" si="2431"/>
        <v>0</v>
      </c>
      <c r="AY112" s="6">
        <f t="shared" si="2431"/>
        <v>0</v>
      </c>
      <c r="AZ112" s="26">
        <f t="shared" si="2431"/>
        <v>0</v>
      </c>
      <c r="BA112" s="29">
        <f t="shared" si="2431"/>
        <v>0</v>
      </c>
      <c r="BB112" s="23">
        <f t="shared" si="2431"/>
        <v>0</v>
      </c>
      <c r="BC112" s="1">
        <f t="shared" ref="BC112" si="2432">IF(O111=0,0,O111-K114)</f>
        <v>0</v>
      </c>
      <c r="BD112" s="105">
        <f t="shared" ref="BD112" si="2433">K111</f>
        <v>0</v>
      </c>
      <c r="BE112" s="106" t="str">
        <f t="shared" si="2398"/>
        <v>Godziny zrealizowane</v>
      </c>
      <c r="BK112" s="100">
        <f t="shared" ref="BK112" si="2434">K111</f>
        <v>0</v>
      </c>
      <c r="BL112" s="99" t="s">
        <v>77</v>
      </c>
    </row>
    <row r="113" spans="1:66" ht="15.75" customHeight="1" x14ac:dyDescent="0.2">
      <c r="A113" s="1" t="str">
        <f t="shared" ref="A113:A114" si="2435">A112</f>
        <v>1. Niewypełnione</v>
      </c>
      <c r="B113" s="313"/>
      <c r="C113" s="314"/>
      <c r="D113" s="314"/>
      <c r="E113" s="314"/>
      <c r="F113" s="31"/>
      <c r="G113" s="183"/>
      <c r="H113" s="123">
        <f t="shared" ref="H113" si="2436">IF($B109=$B103,H107+F113,$F113)</f>
        <v>0</v>
      </c>
      <c r="I113" s="165">
        <f t="shared" si="2343"/>
        <v>0</v>
      </c>
      <c r="J113" s="141">
        <f t="shared" ref="J113" si="2437">IF($H112=0,0,IF($B103=$B109,IF($H114&gt;0,$H114+J107,K109+J107),IF($H114&gt;0,$H114,K109)))</f>
        <v>0</v>
      </c>
      <c r="K113" s="7">
        <f t="shared" si="2418"/>
        <v>0</v>
      </c>
      <c r="L113" s="6"/>
      <c r="M113" s="6"/>
      <c r="N113" s="6"/>
      <c r="O113" s="6"/>
      <c r="P113" s="26"/>
      <c r="Q113" s="29"/>
      <c r="R113" s="23"/>
      <c r="S113" s="141">
        <f t="shared" ref="S113" si="2438">IF($H112=0,0,IF($B103=$B109,IF($H114&gt;0,$H114+S107,T109+S107),IF($H114&gt;0,$H114,T109)))</f>
        <v>0</v>
      </c>
      <c r="T113" s="7">
        <f t="shared" si="2421"/>
        <v>0</v>
      </c>
      <c r="U113" s="6"/>
      <c r="V113" s="6"/>
      <c r="W113" s="6"/>
      <c r="X113" s="6"/>
      <c r="Y113" s="26"/>
      <c r="Z113" s="29"/>
      <c r="AA113" s="23"/>
      <c r="AB113" s="141">
        <f t="shared" ref="AB113" si="2439">IF($H112=0,0,IF($B103=$B109,IF($H114&gt;0,$H114+AB107,AC109+AB107),IF($H114&gt;0,$H114,AC109)))</f>
        <v>0</v>
      </c>
      <c r="AC113" s="7">
        <f t="shared" si="2424"/>
        <v>0</v>
      </c>
      <c r="AD113" s="6"/>
      <c r="AE113" s="6"/>
      <c r="AF113" s="6"/>
      <c r="AG113" s="6"/>
      <c r="AH113" s="26"/>
      <c r="AI113" s="29"/>
      <c r="AJ113" s="23"/>
      <c r="AK113" s="141">
        <f t="shared" ref="AK113" si="2440">IF($H112=0,0,IF($B103=$B109,IF($H114&gt;0,$H114+AK107,AL109+AK107),IF($H114&gt;0,$H114,AL109)))</f>
        <v>0</v>
      </c>
      <c r="AL113" s="7">
        <f t="shared" si="2427"/>
        <v>0</v>
      </c>
      <c r="AM113" s="6"/>
      <c r="AN113" s="6"/>
      <c r="AO113" s="6"/>
      <c r="AP113" s="6"/>
      <c r="AQ113" s="26"/>
      <c r="AR113" s="29"/>
      <c r="AS113" s="23"/>
      <c r="AT113" s="141">
        <f t="shared" ref="AT113" si="2441">IF($H112=0,0,IF($B103=$B109,IF($H114&gt;0,$H114+AT107,AU109+AT107),IF($H114&gt;0,$H114,AU109)))</f>
        <v>0</v>
      </c>
      <c r="AU113" s="7">
        <f t="shared" si="2430"/>
        <v>0</v>
      </c>
      <c r="AV113" s="6"/>
      <c r="AW113" s="6"/>
      <c r="AX113" s="6"/>
      <c r="AY113" s="6"/>
      <c r="AZ113" s="26"/>
      <c r="BA113" s="29"/>
      <c r="BB113" s="23"/>
      <c r="BC113" s="1">
        <f t="shared" ref="BC113" si="2442">IF(P111=0,0,P111-K114)</f>
        <v>0</v>
      </c>
      <c r="BD113" s="107">
        <f t="shared" ref="BD113" si="2443">BD112-BD111</f>
        <v>0</v>
      </c>
      <c r="BE113" s="108" t="str">
        <f t="shared" si="2398"/>
        <v>godziny ponadwymiarowe = Plan -to  co powinien uczyć</v>
      </c>
      <c r="BK113" s="100">
        <f t="shared" ref="BK113" si="2444">BK112-BK111</f>
        <v>0</v>
      </c>
      <c r="BL113" s="99" t="s">
        <v>74</v>
      </c>
    </row>
    <row r="114" spans="1:66" ht="18.75" customHeight="1" thickBot="1" x14ac:dyDescent="0.25">
      <c r="A114" s="1" t="str">
        <f t="shared" si="2435"/>
        <v>1. Niewypełnione</v>
      </c>
      <c r="B114" s="323" t="str">
        <f>IF(B109="",Wydruk!$AE$6,IF(J110=0,Wydruk!$AE$7,IF(AND(G110&lt;G111,B109&lt;&gt;$B115),Wydruk!$AE$13,IF(AND($B109=$B103,$B109&lt;&gt;$B115),IF(OR(OR(J114&lt;4,J114&gt;5),OR(S114&lt;4,S114&gt;5),OR(AB114&lt;4,AB114&gt;5),OR(AK114&lt;4,AK114&gt;5),OR(AND(AT114&lt;4,AT114&gt;0),AT114&gt;5)),Wydruk!$AE$8,Wydruk!$AE$9),IF($B109=$B115,IF($F113&lt;&gt;0,Wydruk!$AE$12,Wydruk!$AE$10),IF(OR(OR(J110&lt;4,J110&gt;5),OR(S110&lt;4,S110&gt;5),OR(AB110&lt;4,AB110&gt;5),OR(AK110&lt;4,AK110&gt;5),OR(AND(AT110&lt;4,AT110&gt;0),AT110&gt;5)),Wydruk!$AE$8,Wydruk!$AE$11))))))</f>
        <v>Rozpocznij wypełniając nazwisko i imię, sprawdź pensum, l. tygodni, godz. w roku</v>
      </c>
      <c r="C114" s="324"/>
      <c r="D114" s="324"/>
      <c r="E114" s="324"/>
      <c r="F114" s="173"/>
      <c r="G114" s="184"/>
      <c r="H114" s="191">
        <f t="shared" si="1844"/>
        <v>0</v>
      </c>
      <c r="I114" s="193"/>
      <c r="J114" s="176">
        <f t="shared" ref="J114" si="2445">IF($B103=$B109,IF(L109+L104&gt;0,1,0)+IF(M109+M104&gt;0,1,0)+IF(N109+N104&gt;0,1,0)+IF(O109+O104&gt;0,1,0)+IF(P109+P104&gt;0,1,0)+IF(Q109+Q104&gt;0,1,0)+IF(R109+R104&gt;0,1,0),J110)</f>
        <v>0</v>
      </c>
      <c r="K114" s="133">
        <f t="shared" ref="K114" si="2446">IF(OR($B109=$B115,J114=0,(K110-Q114+O114)&lt;=0),0,(K110-Q114+O114)/J114)</f>
        <v>0</v>
      </c>
      <c r="L114" s="137">
        <f t="shared" ref="L114" si="2447">IF(K114*(7-J111)&lt;=0,0,K114*(7-J111))</f>
        <v>0</v>
      </c>
      <c r="M114" s="311">
        <f t="shared" ref="M114" si="2448">ROUND(IF(OR(K111-K114*(7-J111)+P114&lt;0,$B109=$B115,K114&lt;=0,K111=0),0,IF(K111-K114*(7-J111)+P114&gt;Q114-O114+P114,Q114-O114+P114,K111-K114*(7-J111)+P114)),1)</f>
        <v>0</v>
      </c>
      <c r="N114" s="312"/>
      <c r="O114" s="139">
        <f t="shared" ref="O114" si="2449">IF(OR($B109=$B115,J110=0),0,IF($B109=$B103,J109,$F109))</f>
        <v>0</v>
      </c>
      <c r="P114" s="30">
        <f t="shared" ref="P114" si="2450">IF(OR($B109=$B115,J114=0),0,$G111-$G110)</f>
        <v>0</v>
      </c>
      <c r="Q114" s="134">
        <f t="shared" ref="Q114" si="2451">IF(OR($B109=$B115,J114=0),0,J113)</f>
        <v>0</v>
      </c>
      <c r="R114" s="138">
        <f t="shared" ref="R114" si="2452">IF($B109=$B115,0,K111)</f>
        <v>0</v>
      </c>
      <c r="S114" s="176">
        <f t="shared" ref="S114" si="2453">IF($B103=$B109,IF(U109+U104&gt;0,1,0)+IF(V109+V104&gt;0,1,0)+IF(W109+W104&gt;0,1,0)+IF(X109+X104&gt;0,1,0)+IF(Y109+Y104&gt;0,1,0)+IF(Z109+Z104&gt;0,1,0)+IF(AA109+AA104&gt;0,1,0),S110)</f>
        <v>0</v>
      </c>
      <c r="T114" s="133">
        <f t="shared" ref="T114" si="2454">IF(OR($B109=$B115,S114=0,(T110-Z114+X114)&lt;=0),0,(T110-Z114+X114)/S114)</f>
        <v>0</v>
      </c>
      <c r="U114" s="137">
        <f t="shared" ref="U114" si="2455">IF(T114*(7-S111)&lt;=0,0,T114*(7-S111))</f>
        <v>0</v>
      </c>
      <c r="V114" s="311">
        <f t="shared" ref="V114" si="2456">ROUND(IF(OR(T111-T114*(7-S111)+Y114&lt;0,$B109=$B115,T114&lt;=0,T111=0),0,IF(T111-T114*(7-S111)+Y114&gt;Z114-X114+Y114,Z114-X114+Y114,T111-T114*(7-S111)+Y114)),1)</f>
        <v>0</v>
      </c>
      <c r="W114" s="312"/>
      <c r="X114" s="139">
        <f t="shared" ref="X114" si="2457">IF(OR($B109=$B115,S110=0),0,IF($B109=$B103,S109,$F109))</f>
        <v>0</v>
      </c>
      <c r="Y114" s="30">
        <f t="shared" ref="Y114" si="2458">IF(OR($B109=$B115,S114=0),0,$G111-$G110)</f>
        <v>0</v>
      </c>
      <c r="Z114" s="134">
        <f t="shared" ref="Z114" si="2459">IF(OR($B109=$B115,S114=0),0,S113)</f>
        <v>0</v>
      </c>
      <c r="AA114" s="138">
        <f t="shared" ref="AA114" si="2460">IF($B109=$B115,0,T111)</f>
        <v>0</v>
      </c>
      <c r="AB114" s="176">
        <f t="shared" ref="AB114" si="2461">IF($B103=$B109,IF(AD109+AD104&gt;0,1,0)+IF(AE109+AE104&gt;0,1,0)+IF(AF109+AF104&gt;0,1,0)+IF(AG109+AG104&gt;0,1,0)+IF(AH109+AH104&gt;0,1,0)+IF(AI109+AI104&gt;0,1,0)+IF(AJ109+AJ104&gt;0,1,0),AB110)</f>
        <v>0</v>
      </c>
      <c r="AC114" s="133">
        <f t="shared" ref="AC114" si="2462">IF(OR($B109=$B115,AB114=0,(AC110-AI114+AG114)&lt;=0),0,(AC110-AI114+AG114)/AB114)</f>
        <v>0</v>
      </c>
      <c r="AD114" s="137">
        <f t="shared" ref="AD114" si="2463">IF(AC114*(7-AB111)&lt;=0,0,AC114*(7-AB111))</f>
        <v>0</v>
      </c>
      <c r="AE114" s="311">
        <f t="shared" ref="AE114" si="2464">ROUND(IF(OR(AC111-AC114*(7-AB111)+AH114&lt;0,$B109=$B115,AC114&lt;=0,AC111=0),0,IF(AC111-AC114*(7-AB111)+AH114&gt;AI114-AG114+AH114,AI114-AG114+AH114,AC111-AC114*(7-AB111)+AH114)),1)</f>
        <v>0</v>
      </c>
      <c r="AF114" s="312"/>
      <c r="AG114" s="139">
        <f t="shared" ref="AG114" si="2465">IF(OR($B109=$B115,AB110=0),0,IF($B109=$B103,AB109,$F109))</f>
        <v>0</v>
      </c>
      <c r="AH114" s="30">
        <f t="shared" ref="AH114" si="2466">IF(OR($B109=$B115,AB114=0),0,$G111-$G110)</f>
        <v>0</v>
      </c>
      <c r="AI114" s="134">
        <f t="shared" ref="AI114" si="2467">IF(OR($B109=$B115,AB114=0),0,AB113)</f>
        <v>0</v>
      </c>
      <c r="AJ114" s="138">
        <f t="shared" ref="AJ114" si="2468">IF($B109=$B115,0,AC111)</f>
        <v>0</v>
      </c>
      <c r="AK114" s="176">
        <f t="shared" ref="AK114" si="2469">IF($B103=$B109,IF(AM109+AM104&gt;0,1,0)+IF(AN109+AN104&gt;0,1,0)+IF(AO109+AO104&gt;0,1,0)+IF(AP109+AP104&gt;0,1,0)+IF(AQ109+AQ104&gt;0,1,0)+IF(AR109+AR104&gt;0,1,0)+IF(AS109+AS104&gt;0,1,0),AK110)</f>
        <v>0</v>
      </c>
      <c r="AL114" s="133">
        <f t="shared" ref="AL114" si="2470">IF(OR($B109=$B115,AK114=0,(AL110-AR114+AP114)&lt;=0),0,(AL110-AR114+AP114)/AK114)</f>
        <v>0</v>
      </c>
      <c r="AM114" s="137">
        <f t="shared" ref="AM114" si="2471">IF(AL114*(7-AK111)&lt;=0,0,AL114*(7-AK111))</f>
        <v>0</v>
      </c>
      <c r="AN114" s="311">
        <f t="shared" ref="AN114" si="2472">ROUND(IF(OR(AL111-AL114*(7-AK111)+AQ114&lt;0,$B109=$B115,AL114&lt;=0,AL111=0),0,IF(AL111-AL114*(7-AK111)+AQ114&gt;AR114-AP114+AQ114,AR114-AP114+AQ114,AL111-AL114*(7-AK111)+AQ114)),1)</f>
        <v>0</v>
      </c>
      <c r="AO114" s="312"/>
      <c r="AP114" s="139">
        <f t="shared" ref="AP114" si="2473">IF(OR($B109=$B115,AK110=0),0,IF($B109=$B103,AK109,$F109))</f>
        <v>0</v>
      </c>
      <c r="AQ114" s="30">
        <f t="shared" ref="AQ114" si="2474">IF(OR($B109=$B115,AK114=0),0,$G111-$G110)</f>
        <v>0</v>
      </c>
      <c r="AR114" s="134">
        <f t="shared" ref="AR114" si="2475">IF(OR($B109=$B115,AK114=0),0,AK113)</f>
        <v>0</v>
      </c>
      <c r="AS114" s="138">
        <f t="shared" ref="AS114" si="2476">IF($B109=$B115,0,AL111)</f>
        <v>0</v>
      </c>
      <c r="AT114" s="176">
        <f t="shared" ref="AT114" si="2477">IF($B103=$B109,IF(AV109+AV104&gt;0,1,0)+IF(AW109+AW104&gt;0,1,0)+IF(AX109+AX104&gt;0,1,0)+IF(AY109+AY104&gt;0,1,0)+IF(AZ109+AZ104&gt;0,1,0)+IF(BA109+BA104&gt;0,1,0)+IF(BB109+BB104&gt;0,1,0),AT110)</f>
        <v>0</v>
      </c>
      <c r="AU114" s="133">
        <f t="shared" ref="AU114" si="2478">IF(OR($B109=$B115,AT114=0,(AU110-BA114+AY114)&lt;=0),0,(AU110-BA114+AY114)/AT114)</f>
        <v>0</v>
      </c>
      <c r="AV114" s="137">
        <f t="shared" ref="AV114" si="2479">IF(AU114*(7-AT111)&lt;=0,0,AU114*(7-AT111))</f>
        <v>0</v>
      </c>
      <c r="AW114" s="311">
        <f t="shared" ref="AW114" si="2480">ROUND(IF(OR(AU111-AU114*(7-AT111)+AZ114&lt;0,$B109=$B115,AU114&lt;=0,AU111=0),0,IF(AU111-AU114*(7-AT111)+AZ114&gt;BA114-AY114+AZ114,BA114-AY114+AZ114,AU111-AU114*(7-AT111)+AZ114)),1)</f>
        <v>0</v>
      </c>
      <c r="AX114" s="312"/>
      <c r="AY114" s="139">
        <f t="shared" ref="AY114" si="2481">IF(OR($B109=$B115,AT110=0),0,IF($B109=$B103,AT109,$F109))</f>
        <v>0</v>
      </c>
      <c r="AZ114" s="30">
        <f t="shared" ref="AZ114" si="2482">IF(OR($B109=$B115,AT114=0),0,$G111-$G110)</f>
        <v>0</v>
      </c>
      <c r="BA114" s="134">
        <f t="shared" ref="BA114" si="2483">IF(OR($B109=$B115,AT114=0),0,AT113)</f>
        <v>0</v>
      </c>
      <c r="BB114" s="138">
        <f t="shared" ref="BB114" si="2484">IF($B109=$B115,0,AU111)</f>
        <v>0</v>
      </c>
      <c r="BC114" s="89">
        <f t="shared" ref="BC114" si="2485">SUBTOTAL(9,BC109:BC113)</f>
        <v>0</v>
      </c>
      <c r="BD114" s="109">
        <f t="shared" ref="BD114" si="2486">BD109</f>
        <v>0</v>
      </c>
      <c r="BE114" s="110">
        <f t="shared" ref="BE114" si="2487">IF(BD113&lt;=BD114,BD113,BD114)</f>
        <v>0</v>
      </c>
      <c r="BF114" s="90" t="str">
        <f t="shared" ref="BF114" si="2488">BM114</f>
        <v>godziny ponadwymiarowe wynik po sprawdzeniu czy nie przekracza planu</v>
      </c>
      <c r="BK114" s="101">
        <f t="shared" ref="BK114" si="2489">BK109</f>
        <v>-18</v>
      </c>
      <c r="BL114" s="102">
        <f t="shared" ref="BL114" si="2490">IF(BK113&lt;=BK109,BK113,BK109)</f>
        <v>-18</v>
      </c>
      <c r="BM114" s="91" t="s">
        <v>75</v>
      </c>
    </row>
    <row r="115" spans="1:66" ht="15.75" x14ac:dyDescent="0.2">
      <c r="A115" s="1" t="str">
        <f t="shared" ref="A115" si="2491">IF(B115="","1. Niewypełnione",B115)</f>
        <v>1. Niewypełnione</v>
      </c>
      <c r="B115" s="320"/>
      <c r="C115" s="321"/>
      <c r="D115" s="321"/>
      <c r="E115" s="321"/>
      <c r="F115" s="177">
        <v>18</v>
      </c>
      <c r="G115" s="185">
        <f t="shared" ref="G115" si="2492">F115</f>
        <v>18</v>
      </c>
      <c r="H115" s="177"/>
      <c r="I115" s="192">
        <f t="shared" ref="I115:I119" si="2493">K115+T115+AC115+AL115+AU115</f>
        <v>0</v>
      </c>
      <c r="J115" s="186">
        <f t="shared" ref="J115" si="2494">IF(OR($B115=$B121,J118=0),0,ROUND((K116+P120)/J118,0))</f>
        <v>0</v>
      </c>
      <c r="K115" s="51">
        <f t="shared" ref="K115:K116" si="2495">SUM(L115:R115)</f>
        <v>0</v>
      </c>
      <c r="L115" s="52"/>
      <c r="M115" s="52"/>
      <c r="N115" s="52"/>
      <c r="O115" s="52"/>
      <c r="P115" s="53"/>
      <c r="Q115" s="54"/>
      <c r="R115" s="55"/>
      <c r="S115" s="188">
        <f t="shared" ref="S115" si="2496">IF(OR($B115=$B121,S118=0),0,ROUND((T116+Y120)/S118,0))</f>
        <v>0</v>
      </c>
      <c r="T115" s="178">
        <f t="shared" ref="T115:T116" si="2497">SUM(U115:AA115)</f>
        <v>0</v>
      </c>
      <c r="U115" s="179">
        <f t="shared" ref="U115" si="2498">L115</f>
        <v>0</v>
      </c>
      <c r="V115" s="179">
        <f t="shared" ref="V115" si="2499">M115</f>
        <v>0</v>
      </c>
      <c r="W115" s="179">
        <f t="shared" ref="W115" si="2500">N115</f>
        <v>0</v>
      </c>
      <c r="X115" s="179">
        <f t="shared" ref="X115" si="2501">O115</f>
        <v>0</v>
      </c>
      <c r="Y115" s="180">
        <f t="shared" ref="Y115" si="2502">P115</f>
        <v>0</v>
      </c>
      <c r="Z115" s="181">
        <f t="shared" ref="Z115" si="2503">Q115</f>
        <v>0</v>
      </c>
      <c r="AA115" s="182">
        <f t="shared" ref="AA115" si="2504">R115</f>
        <v>0</v>
      </c>
      <c r="AB115" s="188">
        <f t="shared" ref="AB115" si="2505">IF(OR($B115=$B121,AB118=0),0,ROUND((AC116+AH120)/AB118,0))</f>
        <v>0</v>
      </c>
      <c r="AC115" s="178">
        <f t="shared" ref="AC115:AC116" si="2506">SUM(AD115:AJ115)</f>
        <v>0</v>
      </c>
      <c r="AD115" s="179">
        <f t="shared" ref="AD115" si="2507">U115</f>
        <v>0</v>
      </c>
      <c r="AE115" s="179">
        <f t="shared" ref="AE115" si="2508">V115</f>
        <v>0</v>
      </c>
      <c r="AF115" s="179">
        <f t="shared" ref="AF115" si="2509">W115</f>
        <v>0</v>
      </c>
      <c r="AG115" s="179">
        <f t="shared" ref="AG115" si="2510">X115</f>
        <v>0</v>
      </c>
      <c r="AH115" s="180">
        <f t="shared" ref="AH115" si="2511">Y115</f>
        <v>0</v>
      </c>
      <c r="AI115" s="181">
        <f t="shared" ref="AI115" si="2512">Z115</f>
        <v>0</v>
      </c>
      <c r="AJ115" s="182">
        <f t="shared" ref="AJ115" si="2513">AA115</f>
        <v>0</v>
      </c>
      <c r="AK115" s="188">
        <f t="shared" ref="AK115" si="2514">IF(OR($B115=$B121,AK118=0),0,ROUND((AL116+AQ120)/AK118,0))</f>
        <v>0</v>
      </c>
      <c r="AL115" s="178">
        <f t="shared" ref="AL115:AL116" si="2515">SUM(AM115:AS115)</f>
        <v>0</v>
      </c>
      <c r="AM115" s="179">
        <f t="shared" ref="AM115" si="2516">AD115</f>
        <v>0</v>
      </c>
      <c r="AN115" s="179">
        <f t="shared" ref="AN115" si="2517">AE115</f>
        <v>0</v>
      </c>
      <c r="AO115" s="179">
        <f t="shared" ref="AO115" si="2518">AF115</f>
        <v>0</v>
      </c>
      <c r="AP115" s="179">
        <f t="shared" ref="AP115" si="2519">AG115</f>
        <v>0</v>
      </c>
      <c r="AQ115" s="180">
        <f t="shared" ref="AQ115" si="2520">AH115</f>
        <v>0</v>
      </c>
      <c r="AR115" s="181">
        <f t="shared" ref="AR115" si="2521">AI115</f>
        <v>0</v>
      </c>
      <c r="AS115" s="182">
        <f t="shared" ref="AS115" si="2522">AJ115</f>
        <v>0</v>
      </c>
      <c r="AT115" s="188">
        <f t="shared" ref="AT115" si="2523">IF(OR($B115=$B121,AT118=0),0,ROUND((AU116+AZ120)/AT118,0))</f>
        <v>0</v>
      </c>
      <c r="AU115" s="178">
        <f t="shared" ref="AU115:AU116" si="2524">SUM(AV115:BB115)</f>
        <v>0</v>
      </c>
      <c r="AV115" s="179">
        <f t="shared" ref="AV115" si="2525">IF(SUM($AM$9:$AS$9)=SUM($AV$9:$BB$9),AM115,IF(AND(SUM($AV$9:$BB$9)&gt;42,SUM($AV$9:$BB$9)&lt;49),AM115,0))</f>
        <v>0</v>
      </c>
      <c r="AW115" s="179">
        <f t="shared" ref="AW115" si="2526">IF(SUM($AM$9:$AS$9)=SUM($AV$9:$BB$9),AN115,IF(AND(SUM($AV$9:$BB$9)&gt;42,SUM($AV$9:$BB$9)&lt;49),AN115,0))</f>
        <v>0</v>
      </c>
      <c r="AX115" s="179">
        <f t="shared" ref="AX115" si="2527">IF(SUM($AM$9:$AS$9)=SUM($AV$9:$BB$9),AO115,IF(AND(SUM($AV$9:$BB$9)&gt;42,SUM($AV$9:$BB$9)&lt;49),AO115,0))</f>
        <v>0</v>
      </c>
      <c r="AY115" s="179">
        <f t="shared" ref="AY115" si="2528">IF(SUM($AM$9:$AS$9)=SUM($AV$9:$BB$9),AP115,IF(AND(SUM($AV$9:$BB$9)&gt;42,SUM($AV$9:$BB$9)&lt;49),AP115,0))</f>
        <v>0</v>
      </c>
      <c r="AZ115" s="180">
        <f t="shared" ref="AZ115" si="2529">IF(SUM($AM$9:$AS$9)=SUM($AV$9:$BB$9),AQ115,IF(AND(SUM($AV$9:$BB$9)&gt;42,SUM($AV$9:$BB$9)&lt;49),AQ115,0))</f>
        <v>0</v>
      </c>
      <c r="BA115" s="181">
        <f t="shared" ref="BA115" si="2530">IF(SUM($AM$9:$AS$9)=SUM($AV$9:$BB$9),AR115,IF(AND(SUM($AV$9:$BB$9)&gt;42,SUM($AV$9:$BB$9)&lt;49),AR115,0))</f>
        <v>0</v>
      </c>
      <c r="BB115" s="182">
        <f t="shared" ref="BB115" si="2531">IF(SUM($AM$9:$AS$9)=SUM($AV$9:$BB$9),AS115,IF(AND(SUM($AV$9:$BB$9)&gt;42,SUM($AV$9:$BB$9)&lt;49),AS115,0))</f>
        <v>0</v>
      </c>
      <c r="BC115" s="1">
        <f t="shared" ref="BC115" si="2532">IF(L117=0,0,L117-K120)</f>
        <v>0</v>
      </c>
      <c r="BD115" s="103">
        <f t="shared" ref="BD115" si="2533">P120-N120</f>
        <v>0</v>
      </c>
      <c r="BE115" s="104" t="s">
        <v>80</v>
      </c>
      <c r="BK115" s="96">
        <f t="shared" ref="BK115" si="2534">K116-G116</f>
        <v>-18</v>
      </c>
      <c r="BL115" s="97" t="s">
        <v>76</v>
      </c>
    </row>
    <row r="116" spans="1:66" ht="12.75" hidden="1" customHeight="1" x14ac:dyDescent="0.2">
      <c r="B116" s="93"/>
      <c r="C116" s="94"/>
      <c r="D116" s="95"/>
      <c r="E116" s="115"/>
      <c r="F116" s="140" t="b">
        <f t="shared" ref="F116" si="2535">IF($B109=$B115,OR(F110,G115&lt;F115),G115&lt;F115)</f>
        <v>0</v>
      </c>
      <c r="G116" s="189">
        <f t="shared" si="1782"/>
        <v>18</v>
      </c>
      <c r="H116" s="120"/>
      <c r="I116" s="165">
        <f t="shared" si="2493"/>
        <v>0</v>
      </c>
      <c r="J116" s="194">
        <f t="shared" ref="J116" si="2536">7-COUNTIF(L115:R115,0)-COUNTIF(L115:R115,"")</f>
        <v>0</v>
      </c>
      <c r="K116" s="22">
        <f t="shared" si="2495"/>
        <v>0</v>
      </c>
      <c r="L116" s="35">
        <f t="shared" ref="L116:R116" si="2537">IF($B109=$B115,L115+L110,L115)</f>
        <v>0</v>
      </c>
      <c r="M116" s="35">
        <f t="shared" si="2537"/>
        <v>0</v>
      </c>
      <c r="N116" s="35">
        <f t="shared" si="2537"/>
        <v>0</v>
      </c>
      <c r="O116" s="35">
        <f t="shared" si="2537"/>
        <v>0</v>
      </c>
      <c r="P116" s="36">
        <f t="shared" si="2537"/>
        <v>0</v>
      </c>
      <c r="Q116" s="37">
        <f t="shared" si="2537"/>
        <v>0</v>
      </c>
      <c r="R116" s="38">
        <f t="shared" si="2537"/>
        <v>0</v>
      </c>
      <c r="S116" s="194">
        <f t="shared" ref="S116" si="2538">7-COUNTIF(U115:AA115,0)-COUNTIF(U115:AA115,"")</f>
        <v>0</v>
      </c>
      <c r="T116" s="22">
        <f t="shared" si="2497"/>
        <v>0</v>
      </c>
      <c r="U116" s="35">
        <f t="shared" ref="U116:AA116" si="2539">IF($B109=$B115,U115+U110,U115)</f>
        <v>0</v>
      </c>
      <c r="V116" s="35">
        <f t="shared" si="2539"/>
        <v>0</v>
      </c>
      <c r="W116" s="35">
        <f t="shared" si="2539"/>
        <v>0</v>
      </c>
      <c r="X116" s="35">
        <f t="shared" si="2539"/>
        <v>0</v>
      </c>
      <c r="Y116" s="36">
        <f t="shared" si="2539"/>
        <v>0</v>
      </c>
      <c r="Z116" s="37">
        <f t="shared" si="2539"/>
        <v>0</v>
      </c>
      <c r="AA116" s="38">
        <f t="shared" si="2539"/>
        <v>0</v>
      </c>
      <c r="AB116" s="194">
        <f t="shared" ref="AB116" si="2540">7-COUNTIF(AD115:AJ115,0)-COUNTIF(AD115:AJ115,"")</f>
        <v>0</v>
      </c>
      <c r="AC116" s="22">
        <f t="shared" si="2506"/>
        <v>0</v>
      </c>
      <c r="AD116" s="35">
        <f t="shared" ref="AD116:AJ116" si="2541">IF($B109=$B115,AD115+AD110,AD115)</f>
        <v>0</v>
      </c>
      <c r="AE116" s="35">
        <f t="shared" si="2541"/>
        <v>0</v>
      </c>
      <c r="AF116" s="35">
        <f t="shared" si="2541"/>
        <v>0</v>
      </c>
      <c r="AG116" s="35">
        <f t="shared" si="2541"/>
        <v>0</v>
      </c>
      <c r="AH116" s="36">
        <f t="shared" si="2541"/>
        <v>0</v>
      </c>
      <c r="AI116" s="37">
        <f t="shared" si="2541"/>
        <v>0</v>
      </c>
      <c r="AJ116" s="38">
        <f t="shared" si="2541"/>
        <v>0</v>
      </c>
      <c r="AK116" s="194">
        <f t="shared" ref="AK116" si="2542">7-COUNTIF(AM115:AS115,0)-COUNTIF(AM115:AS115,"")</f>
        <v>0</v>
      </c>
      <c r="AL116" s="22">
        <f t="shared" si="2515"/>
        <v>0</v>
      </c>
      <c r="AM116" s="35">
        <f t="shared" ref="AM116:AS116" si="2543">IF($B109=$B115,AM115+AM110,AM115)</f>
        <v>0</v>
      </c>
      <c r="AN116" s="35">
        <f t="shared" si="2543"/>
        <v>0</v>
      </c>
      <c r="AO116" s="35">
        <f t="shared" si="2543"/>
        <v>0</v>
      </c>
      <c r="AP116" s="35">
        <f t="shared" si="2543"/>
        <v>0</v>
      </c>
      <c r="AQ116" s="36">
        <f t="shared" si="2543"/>
        <v>0</v>
      </c>
      <c r="AR116" s="37">
        <f t="shared" si="2543"/>
        <v>0</v>
      </c>
      <c r="AS116" s="38">
        <f t="shared" si="2543"/>
        <v>0</v>
      </c>
      <c r="AT116" s="194">
        <f t="shared" ref="AT116" si="2544">7-COUNTIF(AV115:BB115,0)-COUNTIF(AV115:BB115,"")</f>
        <v>0</v>
      </c>
      <c r="AU116" s="22">
        <f t="shared" si="2524"/>
        <v>0</v>
      </c>
      <c r="AV116" s="35">
        <f t="shared" ref="AV116:BB116" si="2545">IF($B109=$B115,AV115+AV110,AV115)</f>
        <v>0</v>
      </c>
      <c r="AW116" s="35">
        <f t="shared" si="2545"/>
        <v>0</v>
      </c>
      <c r="AX116" s="35">
        <f t="shared" si="2545"/>
        <v>0</v>
      </c>
      <c r="AY116" s="35">
        <f t="shared" si="2545"/>
        <v>0</v>
      </c>
      <c r="AZ116" s="36">
        <f t="shared" si="2545"/>
        <v>0</v>
      </c>
      <c r="BA116" s="37">
        <f t="shared" si="2545"/>
        <v>0</v>
      </c>
      <c r="BB116" s="38">
        <f t="shared" si="2545"/>
        <v>0</v>
      </c>
      <c r="BC116" s="1">
        <f t="shared" ref="BC116" si="2546">IF(M117=0,0,M117-K120)</f>
        <v>0</v>
      </c>
      <c r="BD116" s="105">
        <f t="shared" ref="BD116" si="2547">7-J117</f>
        <v>0</v>
      </c>
      <c r="BE116" s="106" t="str">
        <f t="shared" ref="BE116:BE119" si="2548">BL116</f>
        <v>Dni realizacji</v>
      </c>
      <c r="BG116" s="89" t="s">
        <v>78</v>
      </c>
      <c r="BK116" s="98">
        <f t="shared" ref="BK116" si="2549">7-J117</f>
        <v>0</v>
      </c>
      <c r="BL116" s="99" t="s">
        <v>72</v>
      </c>
    </row>
    <row r="117" spans="1:66" ht="15" hidden="1" customHeight="1" x14ac:dyDescent="0.2">
      <c r="B117" s="116"/>
      <c r="C117" s="117"/>
      <c r="D117" s="118"/>
      <c r="E117" s="119"/>
      <c r="F117" s="92"/>
      <c r="G117" s="190">
        <f t="shared" ref="G117" si="2550">IF(AND($B109=$B115,$B109&lt;&gt;"",$B109&lt;&gt;0),F115+G111,F115)</f>
        <v>18</v>
      </c>
      <c r="H117" s="121"/>
      <c r="I117" s="165">
        <f t="shared" si="2493"/>
        <v>0</v>
      </c>
      <c r="J117" s="195">
        <f t="shared" ref="J117" si="2551">IF($B115=$B109,COUNTIF(L117:R117,0),COUNTIF(L118:R118,0)+COUNTIF(L118:R118,""))</f>
        <v>7</v>
      </c>
      <c r="K117" s="39">
        <f t="shared" ref="K117:R117" si="2552">IF($B109=$B115,K118+K111,K118)</f>
        <v>0</v>
      </c>
      <c r="L117" s="40">
        <f t="shared" si="2552"/>
        <v>0</v>
      </c>
      <c r="M117" s="40">
        <f t="shared" si="2552"/>
        <v>0</v>
      </c>
      <c r="N117" s="40">
        <f t="shared" si="2552"/>
        <v>0</v>
      </c>
      <c r="O117" s="40">
        <f t="shared" si="2552"/>
        <v>0</v>
      </c>
      <c r="P117" s="41">
        <f t="shared" si="2552"/>
        <v>0</v>
      </c>
      <c r="Q117" s="42">
        <f t="shared" si="2552"/>
        <v>0</v>
      </c>
      <c r="R117" s="43">
        <f t="shared" si="2552"/>
        <v>0</v>
      </c>
      <c r="S117" s="195">
        <f t="shared" ref="S117" si="2553">IF($B115=$B109,COUNTIF(U117:AA117,0),COUNTIF(U118:AA118,0)+COUNTIF(U118:AA118,""))</f>
        <v>7</v>
      </c>
      <c r="T117" s="39">
        <f t="shared" ref="T117:AA117" si="2554">IF($B109=$B115,T118+T111,T118)</f>
        <v>0</v>
      </c>
      <c r="U117" s="40">
        <f t="shared" si="2554"/>
        <v>0</v>
      </c>
      <c r="V117" s="40">
        <f t="shared" si="2554"/>
        <v>0</v>
      </c>
      <c r="W117" s="40">
        <f t="shared" si="2554"/>
        <v>0</v>
      </c>
      <c r="X117" s="40">
        <f t="shared" si="2554"/>
        <v>0</v>
      </c>
      <c r="Y117" s="41">
        <f t="shared" si="2554"/>
        <v>0</v>
      </c>
      <c r="Z117" s="42">
        <f t="shared" si="2554"/>
        <v>0</v>
      </c>
      <c r="AA117" s="43">
        <f t="shared" si="2554"/>
        <v>0</v>
      </c>
      <c r="AB117" s="195">
        <f t="shared" ref="AB117" si="2555">IF($B115=$B109,COUNTIF(AD117:AJ117,0),COUNTIF(AD118:AJ118,0)+COUNTIF(AD118:AJ118,""))</f>
        <v>7</v>
      </c>
      <c r="AC117" s="39">
        <f t="shared" ref="AC117:AJ117" si="2556">IF($B109=$B115,AC118+AC111,AC118)</f>
        <v>0</v>
      </c>
      <c r="AD117" s="40">
        <f t="shared" si="2556"/>
        <v>0</v>
      </c>
      <c r="AE117" s="40">
        <f t="shared" si="2556"/>
        <v>0</v>
      </c>
      <c r="AF117" s="40">
        <f t="shared" si="2556"/>
        <v>0</v>
      </c>
      <c r="AG117" s="40">
        <f t="shared" si="2556"/>
        <v>0</v>
      </c>
      <c r="AH117" s="41">
        <f t="shared" si="2556"/>
        <v>0</v>
      </c>
      <c r="AI117" s="42">
        <f t="shared" si="2556"/>
        <v>0</v>
      </c>
      <c r="AJ117" s="43">
        <f t="shared" si="2556"/>
        <v>0</v>
      </c>
      <c r="AK117" s="195">
        <f t="shared" ref="AK117" si="2557">IF($B115=$B109,COUNTIF(AM117:AS117,0),COUNTIF(AM118:AS118,0)+COUNTIF(AM118:AS118,""))</f>
        <v>7</v>
      </c>
      <c r="AL117" s="39">
        <f t="shared" ref="AL117:AS117" si="2558">IF($B109=$B115,AL118+AL111,AL118)</f>
        <v>0</v>
      </c>
      <c r="AM117" s="40">
        <f t="shared" si="2558"/>
        <v>0</v>
      </c>
      <c r="AN117" s="40">
        <f t="shared" si="2558"/>
        <v>0</v>
      </c>
      <c r="AO117" s="40">
        <f t="shared" si="2558"/>
        <v>0</v>
      </c>
      <c r="AP117" s="40">
        <f t="shared" si="2558"/>
        <v>0</v>
      </c>
      <c r="AQ117" s="41">
        <f t="shared" si="2558"/>
        <v>0</v>
      </c>
      <c r="AR117" s="42">
        <f t="shared" si="2558"/>
        <v>0</v>
      </c>
      <c r="AS117" s="43">
        <f t="shared" si="2558"/>
        <v>0</v>
      </c>
      <c r="AT117" s="195">
        <f t="shared" ref="AT117" si="2559">IF($B115=$B109,COUNTIF(AV117:BB117,0),COUNTIF(AV118:BB118,0)+COUNTIF(AV118:BB118,""))</f>
        <v>7</v>
      </c>
      <c r="AU117" s="39">
        <f t="shared" ref="AU117:BB117" si="2560">IF($B109=$B115,AU118+AU111,AU118)</f>
        <v>0</v>
      </c>
      <c r="AV117" s="40">
        <f t="shared" si="2560"/>
        <v>0</v>
      </c>
      <c r="AW117" s="40">
        <f t="shared" si="2560"/>
        <v>0</v>
      </c>
      <c r="AX117" s="40">
        <f t="shared" si="2560"/>
        <v>0</v>
      </c>
      <c r="AY117" s="40">
        <f t="shared" si="2560"/>
        <v>0</v>
      </c>
      <c r="AZ117" s="41">
        <f t="shared" si="2560"/>
        <v>0</v>
      </c>
      <c r="BA117" s="42">
        <f t="shared" si="2560"/>
        <v>0</v>
      </c>
      <c r="BB117" s="43">
        <f t="shared" si="2560"/>
        <v>0</v>
      </c>
      <c r="BC117" s="1">
        <f t="shared" ref="BC117" si="2561">IF(N117=0,0,N117-K120)</f>
        <v>0</v>
      </c>
      <c r="BD117" s="112">
        <f t="shared" ref="BD117" si="2562">BD116*K120</f>
        <v>0</v>
      </c>
      <c r="BE117" s="106" t="str">
        <f t="shared" si="2548"/>
        <v>Realizacja planu</v>
      </c>
      <c r="BG117" s="114">
        <f t="shared" ref="BG117" si="2563">J115</f>
        <v>0</v>
      </c>
      <c r="BH117" s="89" t="s">
        <v>73</v>
      </c>
      <c r="BK117" s="111">
        <f t="shared" ref="BK117" si="2564">BK116*K120</f>
        <v>0</v>
      </c>
      <c r="BL117" s="99" t="s">
        <v>71</v>
      </c>
      <c r="BN117" s="89" t="s">
        <v>79</v>
      </c>
    </row>
    <row r="118" spans="1:66" ht="15.75" customHeight="1" x14ac:dyDescent="0.2">
      <c r="A118" s="1" t="str">
        <f t="shared" ref="A118" si="2565">A115</f>
        <v>1. Niewypełnione</v>
      </c>
      <c r="B118" s="313">
        <f t="shared" si="1813"/>
        <v>17</v>
      </c>
      <c r="C118" s="314"/>
      <c r="D118" s="314"/>
      <c r="E118" s="314"/>
      <c r="F118" s="31"/>
      <c r="G118" s="183"/>
      <c r="H118" s="122">
        <f t="shared" ref="H118" si="2566">5-COUNTIF(AU115,0)-COUNTIF(AL115,0)-COUNTIF(AC115,0)-COUNTIF(T115,0)-COUNTIF(K115,0)</f>
        <v>0</v>
      </c>
      <c r="I118" s="165">
        <f t="shared" si="2493"/>
        <v>0</v>
      </c>
      <c r="J118" s="187">
        <f t="shared" ref="J118" si="2567">IF($B115=$B109,J112+IF($F115&lt;&gt;$G115,(K115+$G117-$G116)/$F115,K115/$F115),IF($F115&lt;&gt;G115,(K115+$G117-$G116)/$F115,K115/$F115))</f>
        <v>0</v>
      </c>
      <c r="K118" s="7">
        <f t="shared" ref="K118:K119" si="2568">SUM(L118:R118)</f>
        <v>0</v>
      </c>
      <c r="L118" s="26">
        <f t="shared" ref="L118:R118" si="2569">L115</f>
        <v>0</v>
      </c>
      <c r="M118" s="26">
        <f t="shared" si="2569"/>
        <v>0</v>
      </c>
      <c r="N118" s="26">
        <f t="shared" si="2569"/>
        <v>0</v>
      </c>
      <c r="O118" s="26">
        <f t="shared" si="2569"/>
        <v>0</v>
      </c>
      <c r="P118" s="26">
        <f t="shared" si="2569"/>
        <v>0</v>
      </c>
      <c r="Q118" s="29">
        <f t="shared" si="2569"/>
        <v>0</v>
      </c>
      <c r="R118" s="23">
        <f t="shared" si="2569"/>
        <v>0</v>
      </c>
      <c r="S118" s="187">
        <f t="shared" ref="S118" si="2570">IF($B115=$B109,S112+IF($F115&lt;&gt;$G115,(T115+$G117-$G116)/$F115,T115/$F115),IF($F115&lt;&gt;P115,(T115+$G117-$G116)/$F115,T115/$F115))</f>
        <v>0</v>
      </c>
      <c r="T118" s="7">
        <f t="shared" ref="T118:T119" si="2571">SUM(U118:AA118)</f>
        <v>0</v>
      </c>
      <c r="U118" s="26">
        <f t="shared" ref="U118:AA118" si="2572">U115</f>
        <v>0</v>
      </c>
      <c r="V118" s="26">
        <f t="shared" si="2572"/>
        <v>0</v>
      </c>
      <c r="W118" s="26">
        <f t="shared" si="2572"/>
        <v>0</v>
      </c>
      <c r="X118" s="26">
        <f t="shared" si="2572"/>
        <v>0</v>
      </c>
      <c r="Y118" s="113">
        <f t="shared" si="2572"/>
        <v>0</v>
      </c>
      <c r="Z118" s="29">
        <f t="shared" si="2572"/>
        <v>0</v>
      </c>
      <c r="AA118" s="23">
        <f t="shared" si="2572"/>
        <v>0</v>
      </c>
      <c r="AB118" s="187">
        <f t="shared" ref="AB118" si="2573">IF($B115=$B109,AB112+IF($F115&lt;&gt;$G115,(AC115+$G117-$G116)/$F115,AC115/$F115),IF($F115&lt;&gt;Y115,(AC115+$G117-$G116)/$F115,AC115/$F115))</f>
        <v>0</v>
      </c>
      <c r="AC118" s="7">
        <f t="shared" ref="AC118:AC119" si="2574">SUM(AD118:AJ118)</f>
        <v>0</v>
      </c>
      <c r="AD118" s="26">
        <f t="shared" ref="AD118:AJ118" si="2575">AD115</f>
        <v>0</v>
      </c>
      <c r="AE118" s="26">
        <f t="shared" si="2575"/>
        <v>0</v>
      </c>
      <c r="AF118" s="26">
        <f t="shared" si="2575"/>
        <v>0</v>
      </c>
      <c r="AG118" s="26">
        <f t="shared" si="2575"/>
        <v>0</v>
      </c>
      <c r="AH118" s="113">
        <f t="shared" si="2575"/>
        <v>0</v>
      </c>
      <c r="AI118" s="29">
        <f t="shared" si="2575"/>
        <v>0</v>
      </c>
      <c r="AJ118" s="23">
        <f t="shared" si="2575"/>
        <v>0</v>
      </c>
      <c r="AK118" s="187">
        <f t="shared" ref="AK118" si="2576">IF($B115=$B109,AK112+IF($F115&lt;&gt;$G115,(AL115+$G117-$G116)/$F115,AL115/$F115),IF($F115&lt;&gt;AH115,(AL115+$G117-$G116)/$F115,AL115/$F115))</f>
        <v>0</v>
      </c>
      <c r="AL118" s="7">
        <f t="shared" ref="AL118:AL119" si="2577">SUM(AM118:AS118)</f>
        <v>0</v>
      </c>
      <c r="AM118" s="26">
        <f t="shared" ref="AM118:AS118" si="2578">AM115</f>
        <v>0</v>
      </c>
      <c r="AN118" s="26">
        <f t="shared" si="2578"/>
        <v>0</v>
      </c>
      <c r="AO118" s="26">
        <f t="shared" si="2578"/>
        <v>0</v>
      </c>
      <c r="AP118" s="26">
        <f t="shared" si="2578"/>
        <v>0</v>
      </c>
      <c r="AQ118" s="113">
        <f t="shared" si="2578"/>
        <v>0</v>
      </c>
      <c r="AR118" s="29">
        <f t="shared" si="2578"/>
        <v>0</v>
      </c>
      <c r="AS118" s="23">
        <f t="shared" si="2578"/>
        <v>0</v>
      </c>
      <c r="AT118" s="187">
        <f t="shared" ref="AT118" si="2579">IF($B115=$B109,AT112+IF($F115&lt;&gt;$G115,(AU115+$G117-$G116)/$F115,AU115/$F115),IF($F115&lt;&gt;AQ115,(AU115+$G117-$G116)/$F115,AU115/$F115))</f>
        <v>0</v>
      </c>
      <c r="AU118" s="7">
        <f t="shared" ref="AU118:AU119" si="2580">SUM(AV118:BB118)</f>
        <v>0</v>
      </c>
      <c r="AV118" s="6">
        <f t="shared" si="1829"/>
        <v>0</v>
      </c>
      <c r="AW118" s="6">
        <f t="shared" ref="AW118:BB118" si="2581">IF(SUM($AM$9:$AS$9)=SUM($AV$9:$BB$9),AW115,IF(AND(SUM($AV$9:$BB$9)&gt;42,SUM($AV$9:$BB$9)&lt;49),AW115,0))</f>
        <v>0</v>
      </c>
      <c r="AX118" s="6">
        <f t="shared" si="2581"/>
        <v>0</v>
      </c>
      <c r="AY118" s="6">
        <f t="shared" si="2581"/>
        <v>0</v>
      </c>
      <c r="AZ118" s="26">
        <f t="shared" si="2581"/>
        <v>0</v>
      </c>
      <c r="BA118" s="29">
        <f t="shared" si="2581"/>
        <v>0</v>
      </c>
      <c r="BB118" s="23">
        <f t="shared" si="2581"/>
        <v>0</v>
      </c>
      <c r="BC118" s="1">
        <f t="shared" ref="BC118" si="2582">IF(O117=0,0,O117-K120)</f>
        <v>0</v>
      </c>
      <c r="BD118" s="105">
        <f t="shared" ref="BD118" si="2583">K117</f>
        <v>0</v>
      </c>
      <c r="BE118" s="106" t="str">
        <f t="shared" si="2548"/>
        <v>Godziny zrealizowane</v>
      </c>
      <c r="BK118" s="100">
        <f t="shared" ref="BK118" si="2584">K117</f>
        <v>0</v>
      </c>
      <c r="BL118" s="99" t="s">
        <v>77</v>
      </c>
    </row>
    <row r="119" spans="1:66" ht="15.75" customHeight="1" x14ac:dyDescent="0.2">
      <c r="A119" s="1" t="str">
        <f t="shared" ref="A119:A120" si="2585">A118</f>
        <v>1. Niewypełnione</v>
      </c>
      <c r="B119" s="313"/>
      <c r="C119" s="314"/>
      <c r="D119" s="314"/>
      <c r="E119" s="314"/>
      <c r="F119" s="31"/>
      <c r="G119" s="183"/>
      <c r="H119" s="123">
        <f t="shared" ref="H119" si="2586">IF($B115=$B109,H113+F119,$F119)</f>
        <v>0</v>
      </c>
      <c r="I119" s="165">
        <f t="shared" si="2493"/>
        <v>0</v>
      </c>
      <c r="J119" s="141">
        <f t="shared" ref="J119" si="2587">IF($H118=0,0,IF($B109=$B115,IF($H120&gt;0,$H120+J113,K115+J113),IF($H120&gt;0,$H120,K115)))</f>
        <v>0</v>
      </c>
      <c r="K119" s="7">
        <f t="shared" si="2568"/>
        <v>0</v>
      </c>
      <c r="L119" s="6"/>
      <c r="M119" s="6"/>
      <c r="N119" s="6"/>
      <c r="O119" s="6"/>
      <c r="P119" s="26"/>
      <c r="Q119" s="29"/>
      <c r="R119" s="23"/>
      <c r="S119" s="141">
        <f t="shared" ref="S119" si="2588">IF($H118=0,0,IF($B109=$B115,IF($H120&gt;0,$H120+S113,T115+S113),IF($H120&gt;0,$H120,T115)))</f>
        <v>0</v>
      </c>
      <c r="T119" s="7">
        <f t="shared" si="2571"/>
        <v>0</v>
      </c>
      <c r="U119" s="6"/>
      <c r="V119" s="6"/>
      <c r="W119" s="6"/>
      <c r="X119" s="6"/>
      <c r="Y119" s="26"/>
      <c r="Z119" s="29"/>
      <c r="AA119" s="23"/>
      <c r="AB119" s="141">
        <f t="shared" ref="AB119" si="2589">IF($H118=0,0,IF($B109=$B115,IF($H120&gt;0,$H120+AB113,AC115+AB113),IF($H120&gt;0,$H120,AC115)))</f>
        <v>0</v>
      </c>
      <c r="AC119" s="7">
        <f t="shared" si="2574"/>
        <v>0</v>
      </c>
      <c r="AD119" s="6"/>
      <c r="AE119" s="6"/>
      <c r="AF119" s="6"/>
      <c r="AG119" s="6"/>
      <c r="AH119" s="26"/>
      <c r="AI119" s="29"/>
      <c r="AJ119" s="23"/>
      <c r="AK119" s="141">
        <f t="shared" ref="AK119" si="2590">IF($H118=0,0,IF($B109=$B115,IF($H120&gt;0,$H120+AK113,AL115+AK113),IF($H120&gt;0,$H120,AL115)))</f>
        <v>0</v>
      </c>
      <c r="AL119" s="7">
        <f t="shared" si="2577"/>
        <v>0</v>
      </c>
      <c r="AM119" s="6"/>
      <c r="AN119" s="6"/>
      <c r="AO119" s="6"/>
      <c r="AP119" s="6"/>
      <c r="AQ119" s="26"/>
      <c r="AR119" s="29"/>
      <c r="AS119" s="23"/>
      <c r="AT119" s="141">
        <f t="shared" ref="AT119" si="2591">IF($H118=0,0,IF($B109=$B115,IF($H120&gt;0,$H120+AT113,AU115+AT113),IF($H120&gt;0,$H120,AU115)))</f>
        <v>0</v>
      </c>
      <c r="AU119" s="7">
        <f t="shared" si="2580"/>
        <v>0</v>
      </c>
      <c r="AV119" s="6"/>
      <c r="AW119" s="6"/>
      <c r="AX119" s="6"/>
      <c r="AY119" s="6"/>
      <c r="AZ119" s="26"/>
      <c r="BA119" s="29"/>
      <c r="BB119" s="23"/>
      <c r="BC119" s="1">
        <f t="shared" ref="BC119" si="2592">IF(P117=0,0,P117-K120)</f>
        <v>0</v>
      </c>
      <c r="BD119" s="107">
        <f t="shared" ref="BD119" si="2593">BD118-BD117</f>
        <v>0</v>
      </c>
      <c r="BE119" s="108" t="str">
        <f t="shared" si="2548"/>
        <v>godziny ponadwymiarowe = Plan -to  co powinien uczyć</v>
      </c>
      <c r="BK119" s="100">
        <f t="shared" ref="BK119" si="2594">BK118-BK117</f>
        <v>0</v>
      </c>
      <c r="BL119" s="99" t="s">
        <v>74</v>
      </c>
    </row>
    <row r="120" spans="1:66" ht="18.75" customHeight="1" thickBot="1" x14ac:dyDescent="0.25">
      <c r="A120" s="1" t="str">
        <f t="shared" si="2585"/>
        <v>1. Niewypełnione</v>
      </c>
      <c r="B120" s="323" t="str">
        <f>IF(B115="",Wydruk!$AE$6,IF(J116=0,Wydruk!$AE$7,IF(AND(G116&lt;G117,B115&lt;&gt;$B121),Wydruk!$AE$13,IF(AND($B115=$B109,$B115&lt;&gt;$B121),IF(OR(OR(J120&lt;4,J120&gt;5),OR(S120&lt;4,S120&gt;5),OR(AB120&lt;4,AB120&gt;5),OR(AK120&lt;4,AK120&gt;5),OR(AND(AT120&lt;4,AT120&gt;0),AT120&gt;5)),Wydruk!$AE$8,Wydruk!$AE$9),IF($B115=$B121,IF($F119&lt;&gt;0,Wydruk!$AE$12,Wydruk!$AE$10),IF(OR(OR(J116&lt;4,J116&gt;5),OR(S116&lt;4,S116&gt;5),OR(AB116&lt;4,AB116&gt;5),OR(AK116&lt;4,AK116&gt;5),OR(AND(AT116&lt;4,AT116&gt;0),AT116&gt;5)),Wydruk!$AE$8,Wydruk!$AE$11))))))</f>
        <v>Rozpocznij wypełniając nazwisko i imię, sprawdź pensum, l. tygodni, godz. w roku</v>
      </c>
      <c r="C120" s="324"/>
      <c r="D120" s="324"/>
      <c r="E120" s="324"/>
      <c r="F120" s="173"/>
      <c r="G120" s="184"/>
      <c r="H120" s="191">
        <f t="shared" si="1844"/>
        <v>0</v>
      </c>
      <c r="I120" s="193"/>
      <c r="J120" s="176">
        <f t="shared" ref="J120" si="2595">IF($B109=$B115,IF(L115+L110&gt;0,1,0)+IF(M115+M110&gt;0,1,0)+IF(N115+N110&gt;0,1,0)+IF(O115+O110&gt;0,1,0)+IF(P115+P110&gt;0,1,0)+IF(Q115+Q110&gt;0,1,0)+IF(R115+R110&gt;0,1,0),J116)</f>
        <v>0</v>
      </c>
      <c r="K120" s="133">
        <f t="shared" ref="K120" si="2596">IF(OR($B115=$B121,J120=0,(K116-Q120+O120)&lt;=0),0,(K116-Q120+O120)/J120)</f>
        <v>0</v>
      </c>
      <c r="L120" s="137">
        <f t="shared" ref="L120" si="2597">IF(K120*(7-J117)&lt;=0,0,K120*(7-J117))</f>
        <v>0</v>
      </c>
      <c r="M120" s="311">
        <f t="shared" ref="M120" si="2598">ROUND(IF(OR(K117-K120*(7-J117)+P120&lt;0,$B115=$B121,K120&lt;=0,K117=0),0,IF(K117-K120*(7-J117)+P120&gt;Q120-O120+P120,Q120-O120+P120,K117-K120*(7-J117)+P120)),1)</f>
        <v>0</v>
      </c>
      <c r="N120" s="312"/>
      <c r="O120" s="139">
        <f t="shared" ref="O120" si="2599">IF(OR($B115=$B121,J116=0),0,IF($B115=$B109,J115,$F115))</f>
        <v>0</v>
      </c>
      <c r="P120" s="30">
        <f t="shared" ref="P120" si="2600">IF(OR($B115=$B121,J120=0),0,$G117-$G116)</f>
        <v>0</v>
      </c>
      <c r="Q120" s="134">
        <f t="shared" ref="Q120" si="2601">IF(OR($B115=$B121,J120=0),0,J119)</f>
        <v>0</v>
      </c>
      <c r="R120" s="138">
        <f t="shared" ref="R120" si="2602">IF($B115=$B121,0,K117)</f>
        <v>0</v>
      </c>
      <c r="S120" s="176">
        <f t="shared" ref="S120" si="2603">IF($B109=$B115,IF(U115+U110&gt;0,1,0)+IF(V115+V110&gt;0,1,0)+IF(W115+W110&gt;0,1,0)+IF(X115+X110&gt;0,1,0)+IF(Y115+Y110&gt;0,1,0)+IF(Z115+Z110&gt;0,1,0)+IF(AA115+AA110&gt;0,1,0),S116)</f>
        <v>0</v>
      </c>
      <c r="T120" s="133">
        <f t="shared" ref="T120" si="2604">IF(OR($B115=$B121,S120=0,(T116-Z120+X120)&lt;=0),0,(T116-Z120+X120)/S120)</f>
        <v>0</v>
      </c>
      <c r="U120" s="137">
        <f t="shared" ref="U120" si="2605">IF(T120*(7-S117)&lt;=0,0,T120*(7-S117))</f>
        <v>0</v>
      </c>
      <c r="V120" s="311">
        <f t="shared" ref="V120" si="2606">ROUND(IF(OR(T117-T120*(7-S117)+Y120&lt;0,$B115=$B121,T120&lt;=0,T117=0),0,IF(T117-T120*(7-S117)+Y120&gt;Z120-X120+Y120,Z120-X120+Y120,T117-T120*(7-S117)+Y120)),1)</f>
        <v>0</v>
      </c>
      <c r="W120" s="312"/>
      <c r="X120" s="139">
        <f t="shared" ref="X120" si="2607">IF(OR($B115=$B121,S116=0),0,IF($B115=$B109,S115,$F115))</f>
        <v>0</v>
      </c>
      <c r="Y120" s="30">
        <f t="shared" ref="Y120" si="2608">IF(OR($B115=$B121,S120=0),0,$G117-$G116)</f>
        <v>0</v>
      </c>
      <c r="Z120" s="134">
        <f t="shared" ref="Z120" si="2609">IF(OR($B115=$B121,S120=0),0,S119)</f>
        <v>0</v>
      </c>
      <c r="AA120" s="138">
        <f t="shared" ref="AA120" si="2610">IF($B115=$B121,0,T117)</f>
        <v>0</v>
      </c>
      <c r="AB120" s="176">
        <f t="shared" ref="AB120" si="2611">IF($B109=$B115,IF(AD115+AD110&gt;0,1,0)+IF(AE115+AE110&gt;0,1,0)+IF(AF115+AF110&gt;0,1,0)+IF(AG115+AG110&gt;0,1,0)+IF(AH115+AH110&gt;0,1,0)+IF(AI115+AI110&gt;0,1,0)+IF(AJ115+AJ110&gt;0,1,0),AB116)</f>
        <v>0</v>
      </c>
      <c r="AC120" s="133">
        <f t="shared" ref="AC120" si="2612">IF(OR($B115=$B121,AB120=0,(AC116-AI120+AG120)&lt;=0),0,(AC116-AI120+AG120)/AB120)</f>
        <v>0</v>
      </c>
      <c r="AD120" s="137">
        <f t="shared" ref="AD120" si="2613">IF(AC120*(7-AB117)&lt;=0,0,AC120*(7-AB117))</f>
        <v>0</v>
      </c>
      <c r="AE120" s="311">
        <f t="shared" ref="AE120" si="2614">ROUND(IF(OR(AC117-AC120*(7-AB117)+AH120&lt;0,$B115=$B121,AC120&lt;=0,AC117=0),0,IF(AC117-AC120*(7-AB117)+AH120&gt;AI120-AG120+AH120,AI120-AG120+AH120,AC117-AC120*(7-AB117)+AH120)),1)</f>
        <v>0</v>
      </c>
      <c r="AF120" s="312"/>
      <c r="AG120" s="139">
        <f t="shared" ref="AG120" si="2615">IF(OR($B115=$B121,AB116=0),0,IF($B115=$B109,AB115,$F115))</f>
        <v>0</v>
      </c>
      <c r="AH120" s="30">
        <f t="shared" ref="AH120" si="2616">IF(OR($B115=$B121,AB120=0),0,$G117-$G116)</f>
        <v>0</v>
      </c>
      <c r="AI120" s="134">
        <f t="shared" ref="AI120" si="2617">IF(OR($B115=$B121,AB120=0),0,AB119)</f>
        <v>0</v>
      </c>
      <c r="AJ120" s="138">
        <f t="shared" ref="AJ120" si="2618">IF($B115=$B121,0,AC117)</f>
        <v>0</v>
      </c>
      <c r="AK120" s="176">
        <f t="shared" ref="AK120" si="2619">IF($B109=$B115,IF(AM115+AM110&gt;0,1,0)+IF(AN115+AN110&gt;0,1,0)+IF(AO115+AO110&gt;0,1,0)+IF(AP115+AP110&gt;0,1,0)+IF(AQ115+AQ110&gt;0,1,0)+IF(AR115+AR110&gt;0,1,0)+IF(AS115+AS110&gt;0,1,0),AK116)</f>
        <v>0</v>
      </c>
      <c r="AL120" s="133">
        <f t="shared" ref="AL120" si="2620">IF(OR($B115=$B121,AK120=0,(AL116-AR120+AP120)&lt;=0),0,(AL116-AR120+AP120)/AK120)</f>
        <v>0</v>
      </c>
      <c r="AM120" s="137">
        <f t="shared" ref="AM120" si="2621">IF(AL120*(7-AK117)&lt;=0,0,AL120*(7-AK117))</f>
        <v>0</v>
      </c>
      <c r="AN120" s="311">
        <f t="shared" ref="AN120" si="2622">ROUND(IF(OR(AL117-AL120*(7-AK117)+AQ120&lt;0,$B115=$B121,AL120&lt;=0,AL117=0),0,IF(AL117-AL120*(7-AK117)+AQ120&gt;AR120-AP120+AQ120,AR120-AP120+AQ120,AL117-AL120*(7-AK117)+AQ120)),1)</f>
        <v>0</v>
      </c>
      <c r="AO120" s="312"/>
      <c r="AP120" s="139">
        <f t="shared" ref="AP120" si="2623">IF(OR($B115=$B121,AK116=0),0,IF($B115=$B109,AK115,$F115))</f>
        <v>0</v>
      </c>
      <c r="AQ120" s="30">
        <f t="shared" ref="AQ120" si="2624">IF(OR($B115=$B121,AK120=0),0,$G117-$G116)</f>
        <v>0</v>
      </c>
      <c r="AR120" s="134">
        <f t="shared" ref="AR120" si="2625">IF(OR($B115=$B121,AK120=0),0,AK119)</f>
        <v>0</v>
      </c>
      <c r="AS120" s="138">
        <f t="shared" ref="AS120" si="2626">IF($B115=$B121,0,AL117)</f>
        <v>0</v>
      </c>
      <c r="AT120" s="176">
        <f t="shared" ref="AT120" si="2627">IF($B109=$B115,IF(AV115+AV110&gt;0,1,0)+IF(AW115+AW110&gt;0,1,0)+IF(AX115+AX110&gt;0,1,0)+IF(AY115+AY110&gt;0,1,0)+IF(AZ115+AZ110&gt;0,1,0)+IF(BA115+BA110&gt;0,1,0)+IF(BB115+BB110&gt;0,1,0),AT116)</f>
        <v>0</v>
      </c>
      <c r="AU120" s="133">
        <f t="shared" ref="AU120" si="2628">IF(OR($B115=$B121,AT120=0,(AU116-BA120+AY120)&lt;=0),0,(AU116-BA120+AY120)/AT120)</f>
        <v>0</v>
      </c>
      <c r="AV120" s="137">
        <f t="shared" ref="AV120" si="2629">IF(AU120*(7-AT117)&lt;=0,0,AU120*(7-AT117))</f>
        <v>0</v>
      </c>
      <c r="AW120" s="311">
        <f t="shared" ref="AW120" si="2630">ROUND(IF(OR(AU117-AU120*(7-AT117)+AZ120&lt;0,$B115=$B121,AU120&lt;=0,AU117=0),0,IF(AU117-AU120*(7-AT117)+AZ120&gt;BA120-AY120+AZ120,BA120-AY120+AZ120,AU117-AU120*(7-AT117)+AZ120)),1)</f>
        <v>0</v>
      </c>
      <c r="AX120" s="312"/>
      <c r="AY120" s="139">
        <f t="shared" ref="AY120" si="2631">IF(OR($B115=$B121,AT116=0),0,IF($B115=$B109,AT115,$F115))</f>
        <v>0</v>
      </c>
      <c r="AZ120" s="30">
        <f t="shared" ref="AZ120" si="2632">IF(OR($B115=$B121,AT120=0),0,$G117-$G116)</f>
        <v>0</v>
      </c>
      <c r="BA120" s="134">
        <f t="shared" ref="BA120" si="2633">IF(OR($B115=$B121,AT120=0),0,AT119)</f>
        <v>0</v>
      </c>
      <c r="BB120" s="138">
        <f t="shared" ref="BB120" si="2634">IF($B115=$B121,0,AU117)</f>
        <v>0</v>
      </c>
      <c r="BC120" s="89">
        <f t="shared" ref="BC120" si="2635">SUBTOTAL(9,BC115:BC119)</f>
        <v>0</v>
      </c>
      <c r="BD120" s="109">
        <f t="shared" ref="BD120" si="2636">BD115</f>
        <v>0</v>
      </c>
      <c r="BE120" s="110">
        <f t="shared" ref="BE120" si="2637">IF(BD119&lt;=BD120,BD119,BD120)</f>
        <v>0</v>
      </c>
      <c r="BF120" s="90" t="str">
        <f t="shared" ref="BF120" si="2638">BM120</f>
        <v>godziny ponadwymiarowe wynik po sprawdzeniu czy nie przekracza planu</v>
      </c>
      <c r="BK120" s="101">
        <f t="shared" ref="BK120" si="2639">BK115</f>
        <v>-18</v>
      </c>
      <c r="BL120" s="102">
        <f t="shared" ref="BL120" si="2640">IF(BK119&lt;=BK115,BK119,BK115)</f>
        <v>-18</v>
      </c>
      <c r="BM120" s="91" t="s">
        <v>75</v>
      </c>
    </row>
    <row r="121" spans="1:66" ht="15.75" x14ac:dyDescent="0.2">
      <c r="A121" s="1" t="str">
        <f t="shared" ref="A121" si="2641">IF(B121="","1. Niewypełnione",B121)</f>
        <v>1. Niewypełnione</v>
      </c>
      <c r="B121" s="320"/>
      <c r="C121" s="321"/>
      <c r="D121" s="321"/>
      <c r="E121" s="321"/>
      <c r="F121" s="177">
        <v>18</v>
      </c>
      <c r="G121" s="185">
        <f t="shared" ref="G121" si="2642">F121</f>
        <v>18</v>
      </c>
      <c r="H121" s="177"/>
      <c r="I121" s="192">
        <f t="shared" ref="I121:I125" si="2643">K121+T121+AC121+AL121+AU121</f>
        <v>0</v>
      </c>
      <c r="J121" s="186">
        <f t="shared" ref="J121" si="2644">IF(OR($B121=$B127,J124=0),0,ROUND((K122+P126)/J124,0))</f>
        <v>0</v>
      </c>
      <c r="K121" s="51">
        <f t="shared" ref="K121:K122" si="2645">SUM(L121:R121)</f>
        <v>0</v>
      </c>
      <c r="L121" s="52"/>
      <c r="M121" s="52"/>
      <c r="N121" s="52"/>
      <c r="O121" s="52"/>
      <c r="P121" s="53"/>
      <c r="Q121" s="54"/>
      <c r="R121" s="55"/>
      <c r="S121" s="188">
        <f t="shared" ref="S121" si="2646">IF(OR($B121=$B127,S124=0),0,ROUND((T122+Y126)/S124,0))</f>
        <v>0</v>
      </c>
      <c r="T121" s="178">
        <f t="shared" ref="T121:T122" si="2647">SUM(U121:AA121)</f>
        <v>0</v>
      </c>
      <c r="U121" s="179">
        <f t="shared" ref="U121" si="2648">L121</f>
        <v>0</v>
      </c>
      <c r="V121" s="179">
        <f t="shared" ref="V121" si="2649">M121</f>
        <v>0</v>
      </c>
      <c r="W121" s="179">
        <f t="shared" ref="W121" si="2650">N121</f>
        <v>0</v>
      </c>
      <c r="X121" s="179">
        <f t="shared" ref="X121" si="2651">O121</f>
        <v>0</v>
      </c>
      <c r="Y121" s="180">
        <f t="shared" ref="Y121" si="2652">P121</f>
        <v>0</v>
      </c>
      <c r="Z121" s="181">
        <f t="shared" ref="Z121" si="2653">Q121</f>
        <v>0</v>
      </c>
      <c r="AA121" s="182">
        <f t="shared" ref="AA121" si="2654">R121</f>
        <v>0</v>
      </c>
      <c r="AB121" s="188">
        <f t="shared" ref="AB121" si="2655">IF(OR($B121=$B127,AB124=0),0,ROUND((AC122+AH126)/AB124,0))</f>
        <v>0</v>
      </c>
      <c r="AC121" s="178">
        <f t="shared" ref="AC121:AC122" si="2656">SUM(AD121:AJ121)</f>
        <v>0</v>
      </c>
      <c r="AD121" s="179">
        <f t="shared" ref="AD121" si="2657">U121</f>
        <v>0</v>
      </c>
      <c r="AE121" s="179">
        <f t="shared" ref="AE121" si="2658">V121</f>
        <v>0</v>
      </c>
      <c r="AF121" s="179">
        <f t="shared" ref="AF121" si="2659">W121</f>
        <v>0</v>
      </c>
      <c r="AG121" s="179">
        <f t="shared" ref="AG121" si="2660">X121</f>
        <v>0</v>
      </c>
      <c r="AH121" s="180">
        <f t="shared" ref="AH121" si="2661">Y121</f>
        <v>0</v>
      </c>
      <c r="AI121" s="181">
        <f t="shared" ref="AI121" si="2662">Z121</f>
        <v>0</v>
      </c>
      <c r="AJ121" s="182">
        <f t="shared" ref="AJ121" si="2663">AA121</f>
        <v>0</v>
      </c>
      <c r="AK121" s="188">
        <f t="shared" ref="AK121" si="2664">IF(OR($B121=$B127,AK124=0),0,ROUND((AL122+AQ126)/AK124,0))</f>
        <v>0</v>
      </c>
      <c r="AL121" s="178">
        <f t="shared" ref="AL121:AL122" si="2665">SUM(AM121:AS121)</f>
        <v>0</v>
      </c>
      <c r="AM121" s="179">
        <f t="shared" ref="AM121" si="2666">AD121</f>
        <v>0</v>
      </c>
      <c r="AN121" s="179">
        <f t="shared" ref="AN121" si="2667">AE121</f>
        <v>0</v>
      </c>
      <c r="AO121" s="179">
        <f t="shared" ref="AO121" si="2668">AF121</f>
        <v>0</v>
      </c>
      <c r="AP121" s="179">
        <f t="shared" ref="AP121" si="2669">AG121</f>
        <v>0</v>
      </c>
      <c r="AQ121" s="180">
        <f t="shared" ref="AQ121" si="2670">AH121</f>
        <v>0</v>
      </c>
      <c r="AR121" s="181">
        <f t="shared" ref="AR121" si="2671">AI121</f>
        <v>0</v>
      </c>
      <c r="AS121" s="182">
        <f t="shared" ref="AS121" si="2672">AJ121</f>
        <v>0</v>
      </c>
      <c r="AT121" s="188">
        <f t="shared" ref="AT121" si="2673">IF(OR($B121=$B127,AT124=0),0,ROUND((AU122+AZ126)/AT124,0))</f>
        <v>0</v>
      </c>
      <c r="AU121" s="178">
        <f t="shared" ref="AU121:AU122" si="2674">SUM(AV121:BB121)</f>
        <v>0</v>
      </c>
      <c r="AV121" s="179">
        <f t="shared" ref="AV121" si="2675">IF(SUM($AM$9:$AS$9)=SUM($AV$9:$BB$9),AM121,IF(AND(SUM($AV$9:$BB$9)&gt;42,SUM($AV$9:$BB$9)&lt;49),AM121,0))</f>
        <v>0</v>
      </c>
      <c r="AW121" s="179">
        <f t="shared" ref="AW121" si="2676">IF(SUM($AM$9:$AS$9)=SUM($AV$9:$BB$9),AN121,IF(AND(SUM($AV$9:$BB$9)&gt;42,SUM($AV$9:$BB$9)&lt;49),AN121,0))</f>
        <v>0</v>
      </c>
      <c r="AX121" s="179">
        <f t="shared" ref="AX121" si="2677">IF(SUM($AM$9:$AS$9)=SUM($AV$9:$BB$9),AO121,IF(AND(SUM($AV$9:$BB$9)&gt;42,SUM($AV$9:$BB$9)&lt;49),AO121,0))</f>
        <v>0</v>
      </c>
      <c r="AY121" s="179">
        <f t="shared" ref="AY121" si="2678">IF(SUM($AM$9:$AS$9)=SUM($AV$9:$BB$9),AP121,IF(AND(SUM($AV$9:$BB$9)&gt;42,SUM($AV$9:$BB$9)&lt;49),AP121,0))</f>
        <v>0</v>
      </c>
      <c r="AZ121" s="180">
        <f t="shared" ref="AZ121" si="2679">IF(SUM($AM$9:$AS$9)=SUM($AV$9:$BB$9),AQ121,IF(AND(SUM($AV$9:$BB$9)&gt;42,SUM($AV$9:$BB$9)&lt;49),AQ121,0))</f>
        <v>0</v>
      </c>
      <c r="BA121" s="181">
        <f t="shared" ref="BA121" si="2680">IF(SUM($AM$9:$AS$9)=SUM($AV$9:$BB$9),AR121,IF(AND(SUM($AV$9:$BB$9)&gt;42,SUM($AV$9:$BB$9)&lt;49),AR121,0))</f>
        <v>0</v>
      </c>
      <c r="BB121" s="182">
        <f t="shared" ref="BB121" si="2681">IF(SUM($AM$9:$AS$9)=SUM($AV$9:$BB$9),AS121,IF(AND(SUM($AV$9:$BB$9)&gt;42,SUM($AV$9:$BB$9)&lt;49),AS121,0))</f>
        <v>0</v>
      </c>
      <c r="BC121" s="1">
        <f t="shared" ref="BC121" si="2682">IF(L123=0,0,L123-K126)</f>
        <v>0</v>
      </c>
      <c r="BD121" s="103">
        <f t="shared" ref="BD121" si="2683">P126-N126</f>
        <v>0</v>
      </c>
      <c r="BE121" s="104" t="s">
        <v>80</v>
      </c>
      <c r="BK121" s="96">
        <f t="shared" ref="BK121" si="2684">K122-G122</f>
        <v>-18</v>
      </c>
      <c r="BL121" s="97" t="s">
        <v>76</v>
      </c>
    </row>
    <row r="122" spans="1:66" ht="12.75" hidden="1" customHeight="1" x14ac:dyDescent="0.2">
      <c r="B122" s="93"/>
      <c r="C122" s="94"/>
      <c r="D122" s="95"/>
      <c r="E122" s="115"/>
      <c r="F122" s="140" t="b">
        <f t="shared" ref="F122" si="2685">IF($B115=$B121,OR(F116,G121&lt;F121),G121&lt;F121)</f>
        <v>0</v>
      </c>
      <c r="G122" s="189">
        <f t="shared" si="1782"/>
        <v>18</v>
      </c>
      <c r="H122" s="120"/>
      <c r="I122" s="165">
        <f t="shared" si="2643"/>
        <v>0</v>
      </c>
      <c r="J122" s="194">
        <f t="shared" ref="J122" si="2686">7-COUNTIF(L121:R121,0)-COUNTIF(L121:R121,"")</f>
        <v>0</v>
      </c>
      <c r="K122" s="22">
        <f t="shared" si="2645"/>
        <v>0</v>
      </c>
      <c r="L122" s="35">
        <f t="shared" ref="L122:R122" si="2687">IF($B115=$B121,L121+L116,L121)</f>
        <v>0</v>
      </c>
      <c r="M122" s="35">
        <f t="shared" si="2687"/>
        <v>0</v>
      </c>
      <c r="N122" s="35">
        <f t="shared" si="2687"/>
        <v>0</v>
      </c>
      <c r="O122" s="35">
        <f t="shared" si="2687"/>
        <v>0</v>
      </c>
      <c r="P122" s="36">
        <f t="shared" si="2687"/>
        <v>0</v>
      </c>
      <c r="Q122" s="37">
        <f t="shared" si="2687"/>
        <v>0</v>
      </c>
      <c r="R122" s="38">
        <f t="shared" si="2687"/>
        <v>0</v>
      </c>
      <c r="S122" s="194">
        <f t="shared" ref="S122" si="2688">7-COUNTIF(U121:AA121,0)-COUNTIF(U121:AA121,"")</f>
        <v>0</v>
      </c>
      <c r="T122" s="22">
        <f t="shared" si="2647"/>
        <v>0</v>
      </c>
      <c r="U122" s="35">
        <f t="shared" ref="U122:AA122" si="2689">IF($B115=$B121,U121+U116,U121)</f>
        <v>0</v>
      </c>
      <c r="V122" s="35">
        <f t="shared" si="2689"/>
        <v>0</v>
      </c>
      <c r="W122" s="35">
        <f t="shared" si="2689"/>
        <v>0</v>
      </c>
      <c r="X122" s="35">
        <f t="shared" si="2689"/>
        <v>0</v>
      </c>
      <c r="Y122" s="36">
        <f t="shared" si="2689"/>
        <v>0</v>
      </c>
      <c r="Z122" s="37">
        <f t="shared" si="2689"/>
        <v>0</v>
      </c>
      <c r="AA122" s="38">
        <f t="shared" si="2689"/>
        <v>0</v>
      </c>
      <c r="AB122" s="194">
        <f t="shared" ref="AB122" si="2690">7-COUNTIF(AD121:AJ121,0)-COUNTIF(AD121:AJ121,"")</f>
        <v>0</v>
      </c>
      <c r="AC122" s="22">
        <f t="shared" si="2656"/>
        <v>0</v>
      </c>
      <c r="AD122" s="35">
        <f t="shared" ref="AD122:AJ122" si="2691">IF($B115=$B121,AD121+AD116,AD121)</f>
        <v>0</v>
      </c>
      <c r="AE122" s="35">
        <f t="shared" si="2691"/>
        <v>0</v>
      </c>
      <c r="AF122" s="35">
        <f t="shared" si="2691"/>
        <v>0</v>
      </c>
      <c r="AG122" s="35">
        <f t="shared" si="2691"/>
        <v>0</v>
      </c>
      <c r="AH122" s="36">
        <f t="shared" si="2691"/>
        <v>0</v>
      </c>
      <c r="AI122" s="37">
        <f t="shared" si="2691"/>
        <v>0</v>
      </c>
      <c r="AJ122" s="38">
        <f t="shared" si="2691"/>
        <v>0</v>
      </c>
      <c r="AK122" s="194">
        <f t="shared" ref="AK122" si="2692">7-COUNTIF(AM121:AS121,0)-COUNTIF(AM121:AS121,"")</f>
        <v>0</v>
      </c>
      <c r="AL122" s="22">
        <f t="shared" si="2665"/>
        <v>0</v>
      </c>
      <c r="AM122" s="35">
        <f t="shared" ref="AM122:AS122" si="2693">IF($B115=$B121,AM121+AM116,AM121)</f>
        <v>0</v>
      </c>
      <c r="AN122" s="35">
        <f t="shared" si="2693"/>
        <v>0</v>
      </c>
      <c r="AO122" s="35">
        <f t="shared" si="2693"/>
        <v>0</v>
      </c>
      <c r="AP122" s="35">
        <f t="shared" si="2693"/>
        <v>0</v>
      </c>
      <c r="AQ122" s="36">
        <f t="shared" si="2693"/>
        <v>0</v>
      </c>
      <c r="AR122" s="37">
        <f t="shared" si="2693"/>
        <v>0</v>
      </c>
      <c r="AS122" s="38">
        <f t="shared" si="2693"/>
        <v>0</v>
      </c>
      <c r="AT122" s="194">
        <f t="shared" ref="AT122" si="2694">7-COUNTIF(AV121:BB121,0)-COUNTIF(AV121:BB121,"")</f>
        <v>0</v>
      </c>
      <c r="AU122" s="22">
        <f t="shared" si="2674"/>
        <v>0</v>
      </c>
      <c r="AV122" s="35">
        <f t="shared" ref="AV122:BB122" si="2695">IF($B115=$B121,AV121+AV116,AV121)</f>
        <v>0</v>
      </c>
      <c r="AW122" s="35">
        <f t="shared" si="2695"/>
        <v>0</v>
      </c>
      <c r="AX122" s="35">
        <f t="shared" si="2695"/>
        <v>0</v>
      </c>
      <c r="AY122" s="35">
        <f t="shared" si="2695"/>
        <v>0</v>
      </c>
      <c r="AZ122" s="36">
        <f t="shared" si="2695"/>
        <v>0</v>
      </c>
      <c r="BA122" s="37">
        <f t="shared" si="2695"/>
        <v>0</v>
      </c>
      <c r="BB122" s="38">
        <f t="shared" si="2695"/>
        <v>0</v>
      </c>
      <c r="BC122" s="1">
        <f t="shared" ref="BC122" si="2696">IF(M123=0,0,M123-K126)</f>
        <v>0</v>
      </c>
      <c r="BD122" s="105">
        <f t="shared" ref="BD122" si="2697">7-J123</f>
        <v>0</v>
      </c>
      <c r="BE122" s="106" t="str">
        <f t="shared" ref="BE122:BE125" si="2698">BL122</f>
        <v>Dni realizacji</v>
      </c>
      <c r="BG122" s="89" t="s">
        <v>78</v>
      </c>
      <c r="BK122" s="98">
        <f t="shared" ref="BK122" si="2699">7-J123</f>
        <v>0</v>
      </c>
      <c r="BL122" s="99" t="s">
        <v>72</v>
      </c>
    </row>
    <row r="123" spans="1:66" ht="15" hidden="1" customHeight="1" x14ac:dyDescent="0.2">
      <c r="B123" s="116"/>
      <c r="C123" s="117"/>
      <c r="D123" s="118"/>
      <c r="E123" s="119"/>
      <c r="F123" s="92"/>
      <c r="G123" s="190">
        <f t="shared" ref="G123" si="2700">IF(AND($B115=$B121,$B115&lt;&gt;"",$B115&lt;&gt;0),F121+G117,F121)</f>
        <v>18</v>
      </c>
      <c r="H123" s="121"/>
      <c r="I123" s="165">
        <f t="shared" si="2643"/>
        <v>0</v>
      </c>
      <c r="J123" s="195">
        <f t="shared" ref="J123" si="2701">IF($B121=$B115,COUNTIF(L123:R123,0),COUNTIF(L124:R124,0)+COUNTIF(L124:R124,""))</f>
        <v>7</v>
      </c>
      <c r="K123" s="39">
        <f t="shared" ref="K123:R123" si="2702">IF($B115=$B121,K124+K117,K124)</f>
        <v>0</v>
      </c>
      <c r="L123" s="40">
        <f t="shared" si="2702"/>
        <v>0</v>
      </c>
      <c r="M123" s="40">
        <f t="shared" si="2702"/>
        <v>0</v>
      </c>
      <c r="N123" s="40">
        <f t="shared" si="2702"/>
        <v>0</v>
      </c>
      <c r="O123" s="40">
        <f t="shared" si="2702"/>
        <v>0</v>
      </c>
      <c r="P123" s="41">
        <f t="shared" si="2702"/>
        <v>0</v>
      </c>
      <c r="Q123" s="42">
        <f t="shared" si="2702"/>
        <v>0</v>
      </c>
      <c r="R123" s="43">
        <f t="shared" si="2702"/>
        <v>0</v>
      </c>
      <c r="S123" s="195">
        <f t="shared" ref="S123" si="2703">IF($B121=$B115,COUNTIF(U123:AA123,0),COUNTIF(U124:AA124,0)+COUNTIF(U124:AA124,""))</f>
        <v>7</v>
      </c>
      <c r="T123" s="39">
        <f t="shared" ref="T123:AA123" si="2704">IF($B115=$B121,T124+T117,T124)</f>
        <v>0</v>
      </c>
      <c r="U123" s="40">
        <f t="shared" si="2704"/>
        <v>0</v>
      </c>
      <c r="V123" s="40">
        <f t="shared" si="2704"/>
        <v>0</v>
      </c>
      <c r="W123" s="40">
        <f t="shared" si="2704"/>
        <v>0</v>
      </c>
      <c r="X123" s="40">
        <f t="shared" si="2704"/>
        <v>0</v>
      </c>
      <c r="Y123" s="41">
        <f t="shared" si="2704"/>
        <v>0</v>
      </c>
      <c r="Z123" s="42">
        <f t="shared" si="2704"/>
        <v>0</v>
      </c>
      <c r="AA123" s="43">
        <f t="shared" si="2704"/>
        <v>0</v>
      </c>
      <c r="AB123" s="195">
        <f t="shared" ref="AB123" si="2705">IF($B121=$B115,COUNTIF(AD123:AJ123,0),COUNTIF(AD124:AJ124,0)+COUNTIF(AD124:AJ124,""))</f>
        <v>7</v>
      </c>
      <c r="AC123" s="39">
        <f t="shared" ref="AC123:AJ123" si="2706">IF($B115=$B121,AC124+AC117,AC124)</f>
        <v>0</v>
      </c>
      <c r="AD123" s="40">
        <f t="shared" si="2706"/>
        <v>0</v>
      </c>
      <c r="AE123" s="40">
        <f t="shared" si="2706"/>
        <v>0</v>
      </c>
      <c r="AF123" s="40">
        <f t="shared" si="2706"/>
        <v>0</v>
      </c>
      <c r="AG123" s="40">
        <f t="shared" si="2706"/>
        <v>0</v>
      </c>
      <c r="AH123" s="41">
        <f t="shared" si="2706"/>
        <v>0</v>
      </c>
      <c r="AI123" s="42">
        <f t="shared" si="2706"/>
        <v>0</v>
      </c>
      <c r="AJ123" s="43">
        <f t="shared" si="2706"/>
        <v>0</v>
      </c>
      <c r="AK123" s="195">
        <f t="shared" ref="AK123" si="2707">IF($B121=$B115,COUNTIF(AM123:AS123,0),COUNTIF(AM124:AS124,0)+COUNTIF(AM124:AS124,""))</f>
        <v>7</v>
      </c>
      <c r="AL123" s="39">
        <f t="shared" ref="AL123:AS123" si="2708">IF($B115=$B121,AL124+AL117,AL124)</f>
        <v>0</v>
      </c>
      <c r="AM123" s="40">
        <f t="shared" si="2708"/>
        <v>0</v>
      </c>
      <c r="AN123" s="40">
        <f t="shared" si="2708"/>
        <v>0</v>
      </c>
      <c r="AO123" s="40">
        <f t="shared" si="2708"/>
        <v>0</v>
      </c>
      <c r="AP123" s="40">
        <f t="shared" si="2708"/>
        <v>0</v>
      </c>
      <c r="AQ123" s="41">
        <f t="shared" si="2708"/>
        <v>0</v>
      </c>
      <c r="AR123" s="42">
        <f t="shared" si="2708"/>
        <v>0</v>
      </c>
      <c r="AS123" s="43">
        <f t="shared" si="2708"/>
        <v>0</v>
      </c>
      <c r="AT123" s="195">
        <f t="shared" ref="AT123" si="2709">IF($B121=$B115,COUNTIF(AV123:BB123,0),COUNTIF(AV124:BB124,0)+COUNTIF(AV124:BB124,""))</f>
        <v>7</v>
      </c>
      <c r="AU123" s="39">
        <f t="shared" ref="AU123:BB123" si="2710">IF($B115=$B121,AU124+AU117,AU124)</f>
        <v>0</v>
      </c>
      <c r="AV123" s="40">
        <f t="shared" si="2710"/>
        <v>0</v>
      </c>
      <c r="AW123" s="40">
        <f t="shared" si="2710"/>
        <v>0</v>
      </c>
      <c r="AX123" s="40">
        <f t="shared" si="2710"/>
        <v>0</v>
      </c>
      <c r="AY123" s="40">
        <f t="shared" si="2710"/>
        <v>0</v>
      </c>
      <c r="AZ123" s="41">
        <f t="shared" si="2710"/>
        <v>0</v>
      </c>
      <c r="BA123" s="42">
        <f t="shared" si="2710"/>
        <v>0</v>
      </c>
      <c r="BB123" s="43">
        <f t="shared" si="2710"/>
        <v>0</v>
      </c>
      <c r="BC123" s="1">
        <f t="shared" ref="BC123" si="2711">IF(N123=0,0,N123-K126)</f>
        <v>0</v>
      </c>
      <c r="BD123" s="112">
        <f t="shared" ref="BD123" si="2712">BD122*K126</f>
        <v>0</v>
      </c>
      <c r="BE123" s="106" t="str">
        <f t="shared" si="2698"/>
        <v>Realizacja planu</v>
      </c>
      <c r="BG123" s="114">
        <f t="shared" ref="BG123" si="2713">J121</f>
        <v>0</v>
      </c>
      <c r="BH123" s="89" t="s">
        <v>73</v>
      </c>
      <c r="BK123" s="111">
        <f t="shared" ref="BK123" si="2714">BK122*K126</f>
        <v>0</v>
      </c>
      <c r="BL123" s="99" t="s">
        <v>71</v>
      </c>
      <c r="BN123" s="89" t="s">
        <v>79</v>
      </c>
    </row>
    <row r="124" spans="1:66" ht="15.75" customHeight="1" x14ac:dyDescent="0.2">
      <c r="A124" s="1" t="str">
        <f t="shared" ref="A124" si="2715">A121</f>
        <v>1. Niewypełnione</v>
      </c>
      <c r="B124" s="313">
        <f t="shared" si="1813"/>
        <v>18</v>
      </c>
      <c r="C124" s="314"/>
      <c r="D124" s="314"/>
      <c r="E124" s="314"/>
      <c r="F124" s="31"/>
      <c r="G124" s="183"/>
      <c r="H124" s="122">
        <f t="shared" ref="H124" si="2716">5-COUNTIF(AU121,0)-COUNTIF(AL121,0)-COUNTIF(AC121,0)-COUNTIF(T121,0)-COUNTIF(K121,0)</f>
        <v>0</v>
      </c>
      <c r="I124" s="165">
        <f t="shared" si="2643"/>
        <v>0</v>
      </c>
      <c r="J124" s="187">
        <f t="shared" ref="J124" si="2717">IF($B121=$B115,J118+IF($F121&lt;&gt;$G121,(K121+$G123-$G122)/$F121,K121/$F121),IF($F121&lt;&gt;G121,(K121+$G123-$G122)/$F121,K121/$F121))</f>
        <v>0</v>
      </c>
      <c r="K124" s="7">
        <f t="shared" ref="K124:K125" si="2718">SUM(L124:R124)</f>
        <v>0</v>
      </c>
      <c r="L124" s="26">
        <f t="shared" ref="L124:R124" si="2719">L121</f>
        <v>0</v>
      </c>
      <c r="M124" s="26">
        <f t="shared" si="2719"/>
        <v>0</v>
      </c>
      <c r="N124" s="26">
        <f t="shared" si="2719"/>
        <v>0</v>
      </c>
      <c r="O124" s="26">
        <f t="shared" si="2719"/>
        <v>0</v>
      </c>
      <c r="P124" s="26">
        <f t="shared" si="2719"/>
        <v>0</v>
      </c>
      <c r="Q124" s="29">
        <f t="shared" si="2719"/>
        <v>0</v>
      </c>
      <c r="R124" s="23">
        <f t="shared" si="2719"/>
        <v>0</v>
      </c>
      <c r="S124" s="187">
        <f t="shared" ref="S124" si="2720">IF($B121=$B115,S118+IF($F121&lt;&gt;$G121,(T121+$G123-$G122)/$F121,T121/$F121),IF($F121&lt;&gt;P121,(T121+$G123-$G122)/$F121,T121/$F121))</f>
        <v>0</v>
      </c>
      <c r="T124" s="7">
        <f t="shared" ref="T124:T125" si="2721">SUM(U124:AA124)</f>
        <v>0</v>
      </c>
      <c r="U124" s="26">
        <f t="shared" ref="U124:AA124" si="2722">U121</f>
        <v>0</v>
      </c>
      <c r="V124" s="26">
        <f t="shared" si="2722"/>
        <v>0</v>
      </c>
      <c r="W124" s="26">
        <f t="shared" si="2722"/>
        <v>0</v>
      </c>
      <c r="X124" s="26">
        <f t="shared" si="2722"/>
        <v>0</v>
      </c>
      <c r="Y124" s="113">
        <f t="shared" si="2722"/>
        <v>0</v>
      </c>
      <c r="Z124" s="29">
        <f t="shared" si="2722"/>
        <v>0</v>
      </c>
      <c r="AA124" s="23">
        <f t="shared" si="2722"/>
        <v>0</v>
      </c>
      <c r="AB124" s="187">
        <f t="shared" ref="AB124" si="2723">IF($B121=$B115,AB118+IF($F121&lt;&gt;$G121,(AC121+$G123-$G122)/$F121,AC121/$F121),IF($F121&lt;&gt;Y121,(AC121+$G123-$G122)/$F121,AC121/$F121))</f>
        <v>0</v>
      </c>
      <c r="AC124" s="7">
        <f t="shared" ref="AC124:AC125" si="2724">SUM(AD124:AJ124)</f>
        <v>0</v>
      </c>
      <c r="AD124" s="26">
        <f t="shared" ref="AD124:AJ124" si="2725">AD121</f>
        <v>0</v>
      </c>
      <c r="AE124" s="26">
        <f t="shared" si="2725"/>
        <v>0</v>
      </c>
      <c r="AF124" s="26">
        <f t="shared" si="2725"/>
        <v>0</v>
      </c>
      <c r="AG124" s="26">
        <f t="shared" si="2725"/>
        <v>0</v>
      </c>
      <c r="AH124" s="113">
        <f t="shared" si="2725"/>
        <v>0</v>
      </c>
      <c r="AI124" s="29">
        <f t="shared" si="2725"/>
        <v>0</v>
      </c>
      <c r="AJ124" s="23">
        <f t="shared" si="2725"/>
        <v>0</v>
      </c>
      <c r="AK124" s="187">
        <f t="shared" ref="AK124" si="2726">IF($B121=$B115,AK118+IF($F121&lt;&gt;$G121,(AL121+$G123-$G122)/$F121,AL121/$F121),IF($F121&lt;&gt;AH121,(AL121+$G123-$G122)/$F121,AL121/$F121))</f>
        <v>0</v>
      </c>
      <c r="AL124" s="7">
        <f t="shared" ref="AL124:AL125" si="2727">SUM(AM124:AS124)</f>
        <v>0</v>
      </c>
      <c r="AM124" s="26">
        <f t="shared" ref="AM124:AS124" si="2728">AM121</f>
        <v>0</v>
      </c>
      <c r="AN124" s="26">
        <f t="shared" si="2728"/>
        <v>0</v>
      </c>
      <c r="AO124" s="26">
        <f t="shared" si="2728"/>
        <v>0</v>
      </c>
      <c r="AP124" s="26">
        <f t="shared" si="2728"/>
        <v>0</v>
      </c>
      <c r="AQ124" s="113">
        <f t="shared" si="2728"/>
        <v>0</v>
      </c>
      <c r="AR124" s="29">
        <f t="shared" si="2728"/>
        <v>0</v>
      </c>
      <c r="AS124" s="23">
        <f t="shared" si="2728"/>
        <v>0</v>
      </c>
      <c r="AT124" s="187">
        <f t="shared" ref="AT124" si="2729">IF($B121=$B115,AT118+IF($F121&lt;&gt;$G121,(AU121+$G123-$G122)/$F121,AU121/$F121),IF($F121&lt;&gt;AQ121,(AU121+$G123-$G122)/$F121,AU121/$F121))</f>
        <v>0</v>
      </c>
      <c r="AU124" s="7">
        <f t="shared" ref="AU124:AU125" si="2730">SUM(AV124:BB124)</f>
        <v>0</v>
      </c>
      <c r="AV124" s="6">
        <f t="shared" si="1829"/>
        <v>0</v>
      </c>
      <c r="AW124" s="6">
        <f t="shared" ref="AW124:BB124" si="2731">IF(SUM($AM$9:$AS$9)=SUM($AV$9:$BB$9),AW121,IF(AND(SUM($AV$9:$BB$9)&gt;42,SUM($AV$9:$BB$9)&lt;49),AW121,0))</f>
        <v>0</v>
      </c>
      <c r="AX124" s="6">
        <f t="shared" si="2731"/>
        <v>0</v>
      </c>
      <c r="AY124" s="6">
        <f t="shared" si="2731"/>
        <v>0</v>
      </c>
      <c r="AZ124" s="26">
        <f t="shared" si="2731"/>
        <v>0</v>
      </c>
      <c r="BA124" s="29">
        <f t="shared" si="2731"/>
        <v>0</v>
      </c>
      <c r="BB124" s="23">
        <f t="shared" si="2731"/>
        <v>0</v>
      </c>
      <c r="BC124" s="1">
        <f t="shared" ref="BC124" si="2732">IF(O123=0,0,O123-K126)</f>
        <v>0</v>
      </c>
      <c r="BD124" s="105">
        <f t="shared" ref="BD124" si="2733">K123</f>
        <v>0</v>
      </c>
      <c r="BE124" s="106" t="str">
        <f t="shared" si="2698"/>
        <v>Godziny zrealizowane</v>
      </c>
      <c r="BK124" s="100">
        <f t="shared" ref="BK124" si="2734">K123</f>
        <v>0</v>
      </c>
      <c r="BL124" s="99" t="s">
        <v>77</v>
      </c>
    </row>
    <row r="125" spans="1:66" ht="15.75" customHeight="1" x14ac:dyDescent="0.2">
      <c r="A125" s="1" t="str">
        <f t="shared" ref="A125:A126" si="2735">A124</f>
        <v>1. Niewypełnione</v>
      </c>
      <c r="B125" s="313"/>
      <c r="C125" s="314"/>
      <c r="D125" s="314"/>
      <c r="E125" s="314"/>
      <c r="F125" s="31"/>
      <c r="G125" s="183"/>
      <c r="H125" s="123">
        <f t="shared" ref="H125" si="2736">IF($B121=$B115,H119+F125,$F125)</f>
        <v>0</v>
      </c>
      <c r="I125" s="165">
        <f t="shared" si="2643"/>
        <v>0</v>
      </c>
      <c r="J125" s="141">
        <f t="shared" ref="J125" si="2737">IF($H124=0,0,IF($B115=$B121,IF($H126&gt;0,$H126+J119,K121+J119),IF($H126&gt;0,$H126,K121)))</f>
        <v>0</v>
      </c>
      <c r="K125" s="7">
        <f t="shared" si="2718"/>
        <v>0</v>
      </c>
      <c r="L125" s="6"/>
      <c r="M125" s="6"/>
      <c r="N125" s="6"/>
      <c r="O125" s="6"/>
      <c r="P125" s="26"/>
      <c r="Q125" s="29"/>
      <c r="R125" s="23"/>
      <c r="S125" s="141">
        <f t="shared" ref="S125" si="2738">IF($H124=0,0,IF($B115=$B121,IF($H126&gt;0,$H126+S119,T121+S119),IF($H126&gt;0,$H126,T121)))</f>
        <v>0</v>
      </c>
      <c r="T125" s="7">
        <f t="shared" si="2721"/>
        <v>0</v>
      </c>
      <c r="U125" s="6"/>
      <c r="V125" s="6"/>
      <c r="W125" s="6"/>
      <c r="X125" s="6"/>
      <c r="Y125" s="26"/>
      <c r="Z125" s="29"/>
      <c r="AA125" s="23"/>
      <c r="AB125" s="141">
        <f t="shared" ref="AB125" si="2739">IF($H124=0,0,IF($B115=$B121,IF($H126&gt;0,$H126+AB119,AC121+AB119),IF($H126&gt;0,$H126,AC121)))</f>
        <v>0</v>
      </c>
      <c r="AC125" s="7">
        <f t="shared" si="2724"/>
        <v>0</v>
      </c>
      <c r="AD125" s="6"/>
      <c r="AE125" s="6"/>
      <c r="AF125" s="6"/>
      <c r="AG125" s="6"/>
      <c r="AH125" s="26"/>
      <c r="AI125" s="29"/>
      <c r="AJ125" s="23"/>
      <c r="AK125" s="141">
        <f t="shared" ref="AK125" si="2740">IF($H124=0,0,IF($B115=$B121,IF($H126&gt;0,$H126+AK119,AL121+AK119),IF($H126&gt;0,$H126,AL121)))</f>
        <v>0</v>
      </c>
      <c r="AL125" s="7">
        <f t="shared" si="2727"/>
        <v>0</v>
      </c>
      <c r="AM125" s="6"/>
      <c r="AN125" s="6"/>
      <c r="AO125" s="6"/>
      <c r="AP125" s="6"/>
      <c r="AQ125" s="26"/>
      <c r="AR125" s="29"/>
      <c r="AS125" s="23"/>
      <c r="AT125" s="141">
        <f t="shared" ref="AT125" si="2741">IF($H124=0,0,IF($B115=$B121,IF($H126&gt;0,$H126+AT119,AU121+AT119),IF($H126&gt;0,$H126,AU121)))</f>
        <v>0</v>
      </c>
      <c r="AU125" s="7">
        <f t="shared" si="2730"/>
        <v>0</v>
      </c>
      <c r="AV125" s="6"/>
      <c r="AW125" s="6"/>
      <c r="AX125" s="6"/>
      <c r="AY125" s="6"/>
      <c r="AZ125" s="26"/>
      <c r="BA125" s="29"/>
      <c r="BB125" s="23"/>
      <c r="BC125" s="1">
        <f t="shared" ref="BC125" si="2742">IF(P123=0,0,P123-K126)</f>
        <v>0</v>
      </c>
      <c r="BD125" s="107">
        <f t="shared" ref="BD125" si="2743">BD124-BD123</f>
        <v>0</v>
      </c>
      <c r="BE125" s="108" t="str">
        <f t="shared" si="2698"/>
        <v>godziny ponadwymiarowe = Plan -to  co powinien uczyć</v>
      </c>
      <c r="BK125" s="100">
        <f t="shared" ref="BK125" si="2744">BK124-BK123</f>
        <v>0</v>
      </c>
      <c r="BL125" s="99" t="s">
        <v>74</v>
      </c>
    </row>
    <row r="126" spans="1:66" ht="18.75" customHeight="1" thickBot="1" x14ac:dyDescent="0.25">
      <c r="A126" s="1" t="str">
        <f t="shared" si="2735"/>
        <v>1. Niewypełnione</v>
      </c>
      <c r="B126" s="323" t="str">
        <f>IF(B121="",Wydruk!$AE$6,IF(J122=0,Wydruk!$AE$7,IF(AND(G122&lt;G123,B121&lt;&gt;$B127),Wydruk!$AE$13,IF(AND($B121=$B115,$B121&lt;&gt;$B127),IF(OR(OR(J126&lt;4,J126&gt;5),OR(S126&lt;4,S126&gt;5),OR(AB126&lt;4,AB126&gt;5),OR(AK126&lt;4,AK126&gt;5),OR(AND(AT126&lt;4,AT126&gt;0),AT126&gt;5)),Wydruk!$AE$8,Wydruk!$AE$9),IF($B121=$B127,IF($F125&lt;&gt;0,Wydruk!$AE$12,Wydruk!$AE$10),IF(OR(OR(J122&lt;4,J122&gt;5),OR(S122&lt;4,S122&gt;5),OR(AB122&lt;4,AB122&gt;5),OR(AK122&lt;4,AK122&gt;5),OR(AND(AT122&lt;4,AT122&gt;0),AT122&gt;5)),Wydruk!$AE$8,Wydruk!$AE$11))))))</f>
        <v>Rozpocznij wypełniając nazwisko i imię, sprawdź pensum, l. tygodni, godz. w roku</v>
      </c>
      <c r="C126" s="324"/>
      <c r="D126" s="324"/>
      <c r="E126" s="324"/>
      <c r="F126" s="173"/>
      <c r="G126" s="184"/>
      <c r="H126" s="191">
        <f t="shared" si="1844"/>
        <v>0</v>
      </c>
      <c r="I126" s="193"/>
      <c r="J126" s="176">
        <f t="shared" ref="J126" si="2745">IF($B115=$B121,IF(L121+L116&gt;0,1,0)+IF(M121+M116&gt;0,1,0)+IF(N121+N116&gt;0,1,0)+IF(O121+O116&gt;0,1,0)+IF(P121+P116&gt;0,1,0)+IF(Q121+Q116&gt;0,1,0)+IF(R121+R116&gt;0,1,0),J122)</f>
        <v>0</v>
      </c>
      <c r="K126" s="133">
        <f t="shared" ref="K126" si="2746">IF(OR($B121=$B127,J126=0,(K122-Q126+O126)&lt;=0),0,(K122-Q126+O126)/J126)</f>
        <v>0</v>
      </c>
      <c r="L126" s="137">
        <f t="shared" ref="L126" si="2747">IF(K126*(7-J123)&lt;=0,0,K126*(7-J123))</f>
        <v>0</v>
      </c>
      <c r="M126" s="311">
        <f t="shared" ref="M126" si="2748">ROUND(IF(OR(K123-K126*(7-J123)+P126&lt;0,$B121=$B127,K126&lt;=0,K123=0),0,IF(K123-K126*(7-J123)+P126&gt;Q126-O126+P126,Q126-O126+P126,K123-K126*(7-J123)+P126)),1)</f>
        <v>0</v>
      </c>
      <c r="N126" s="312"/>
      <c r="O126" s="139">
        <f t="shared" ref="O126" si="2749">IF(OR($B121=$B127,J122=0),0,IF($B121=$B115,J121,$F121))</f>
        <v>0</v>
      </c>
      <c r="P126" s="30">
        <f t="shared" ref="P126" si="2750">IF(OR($B121=$B127,J126=0),0,$G123-$G122)</f>
        <v>0</v>
      </c>
      <c r="Q126" s="134">
        <f t="shared" ref="Q126" si="2751">IF(OR($B121=$B127,J126=0),0,J125)</f>
        <v>0</v>
      </c>
      <c r="R126" s="138">
        <f t="shared" ref="R126" si="2752">IF($B121=$B127,0,K123)</f>
        <v>0</v>
      </c>
      <c r="S126" s="176">
        <f t="shared" ref="S126" si="2753">IF($B115=$B121,IF(U121+U116&gt;0,1,0)+IF(V121+V116&gt;0,1,0)+IF(W121+W116&gt;0,1,0)+IF(X121+X116&gt;0,1,0)+IF(Y121+Y116&gt;0,1,0)+IF(Z121+Z116&gt;0,1,0)+IF(AA121+AA116&gt;0,1,0),S122)</f>
        <v>0</v>
      </c>
      <c r="T126" s="133">
        <f t="shared" ref="T126" si="2754">IF(OR($B121=$B127,S126=0,(T122-Z126+X126)&lt;=0),0,(T122-Z126+X126)/S126)</f>
        <v>0</v>
      </c>
      <c r="U126" s="137">
        <f t="shared" ref="U126" si="2755">IF(T126*(7-S123)&lt;=0,0,T126*(7-S123))</f>
        <v>0</v>
      </c>
      <c r="V126" s="311">
        <f t="shared" ref="V126" si="2756">ROUND(IF(OR(T123-T126*(7-S123)+Y126&lt;0,$B121=$B127,T126&lt;=0,T123=0),0,IF(T123-T126*(7-S123)+Y126&gt;Z126-X126+Y126,Z126-X126+Y126,T123-T126*(7-S123)+Y126)),1)</f>
        <v>0</v>
      </c>
      <c r="W126" s="312"/>
      <c r="X126" s="139">
        <f t="shared" ref="X126" si="2757">IF(OR($B121=$B127,S122=0),0,IF($B121=$B115,S121,$F121))</f>
        <v>0</v>
      </c>
      <c r="Y126" s="30">
        <f t="shared" ref="Y126" si="2758">IF(OR($B121=$B127,S126=0),0,$G123-$G122)</f>
        <v>0</v>
      </c>
      <c r="Z126" s="134">
        <f t="shared" ref="Z126" si="2759">IF(OR($B121=$B127,S126=0),0,S125)</f>
        <v>0</v>
      </c>
      <c r="AA126" s="138">
        <f t="shared" ref="AA126" si="2760">IF($B121=$B127,0,T123)</f>
        <v>0</v>
      </c>
      <c r="AB126" s="176">
        <f t="shared" ref="AB126" si="2761">IF($B115=$B121,IF(AD121+AD116&gt;0,1,0)+IF(AE121+AE116&gt;0,1,0)+IF(AF121+AF116&gt;0,1,0)+IF(AG121+AG116&gt;0,1,0)+IF(AH121+AH116&gt;0,1,0)+IF(AI121+AI116&gt;0,1,0)+IF(AJ121+AJ116&gt;0,1,0),AB122)</f>
        <v>0</v>
      </c>
      <c r="AC126" s="133">
        <f t="shared" ref="AC126" si="2762">IF(OR($B121=$B127,AB126=0,(AC122-AI126+AG126)&lt;=0),0,(AC122-AI126+AG126)/AB126)</f>
        <v>0</v>
      </c>
      <c r="AD126" s="137">
        <f t="shared" ref="AD126" si="2763">IF(AC126*(7-AB123)&lt;=0,0,AC126*(7-AB123))</f>
        <v>0</v>
      </c>
      <c r="AE126" s="311">
        <f t="shared" ref="AE126" si="2764">ROUND(IF(OR(AC123-AC126*(7-AB123)+AH126&lt;0,$B121=$B127,AC126&lt;=0,AC123=0),0,IF(AC123-AC126*(7-AB123)+AH126&gt;AI126-AG126+AH126,AI126-AG126+AH126,AC123-AC126*(7-AB123)+AH126)),1)</f>
        <v>0</v>
      </c>
      <c r="AF126" s="312"/>
      <c r="AG126" s="139">
        <f t="shared" ref="AG126" si="2765">IF(OR($B121=$B127,AB122=0),0,IF($B121=$B115,AB121,$F121))</f>
        <v>0</v>
      </c>
      <c r="AH126" s="30">
        <f t="shared" ref="AH126" si="2766">IF(OR($B121=$B127,AB126=0),0,$G123-$G122)</f>
        <v>0</v>
      </c>
      <c r="AI126" s="134">
        <f t="shared" ref="AI126" si="2767">IF(OR($B121=$B127,AB126=0),0,AB125)</f>
        <v>0</v>
      </c>
      <c r="AJ126" s="138">
        <f t="shared" ref="AJ126" si="2768">IF($B121=$B127,0,AC123)</f>
        <v>0</v>
      </c>
      <c r="AK126" s="176">
        <f t="shared" ref="AK126" si="2769">IF($B115=$B121,IF(AM121+AM116&gt;0,1,0)+IF(AN121+AN116&gt;0,1,0)+IF(AO121+AO116&gt;0,1,0)+IF(AP121+AP116&gt;0,1,0)+IF(AQ121+AQ116&gt;0,1,0)+IF(AR121+AR116&gt;0,1,0)+IF(AS121+AS116&gt;0,1,0),AK122)</f>
        <v>0</v>
      </c>
      <c r="AL126" s="133">
        <f t="shared" ref="AL126" si="2770">IF(OR($B121=$B127,AK126=0,(AL122-AR126+AP126)&lt;=0),0,(AL122-AR126+AP126)/AK126)</f>
        <v>0</v>
      </c>
      <c r="AM126" s="137">
        <f t="shared" ref="AM126" si="2771">IF(AL126*(7-AK123)&lt;=0,0,AL126*(7-AK123))</f>
        <v>0</v>
      </c>
      <c r="AN126" s="311">
        <f t="shared" ref="AN126" si="2772">ROUND(IF(OR(AL123-AL126*(7-AK123)+AQ126&lt;0,$B121=$B127,AL126&lt;=0,AL123=0),0,IF(AL123-AL126*(7-AK123)+AQ126&gt;AR126-AP126+AQ126,AR126-AP126+AQ126,AL123-AL126*(7-AK123)+AQ126)),1)</f>
        <v>0</v>
      </c>
      <c r="AO126" s="312"/>
      <c r="AP126" s="139">
        <f t="shared" ref="AP126" si="2773">IF(OR($B121=$B127,AK122=0),0,IF($B121=$B115,AK121,$F121))</f>
        <v>0</v>
      </c>
      <c r="AQ126" s="30">
        <f t="shared" ref="AQ126" si="2774">IF(OR($B121=$B127,AK126=0),0,$G123-$G122)</f>
        <v>0</v>
      </c>
      <c r="AR126" s="134">
        <f t="shared" ref="AR126" si="2775">IF(OR($B121=$B127,AK126=0),0,AK125)</f>
        <v>0</v>
      </c>
      <c r="AS126" s="138">
        <f t="shared" ref="AS126" si="2776">IF($B121=$B127,0,AL123)</f>
        <v>0</v>
      </c>
      <c r="AT126" s="176">
        <f t="shared" ref="AT126" si="2777">IF($B115=$B121,IF(AV121+AV116&gt;0,1,0)+IF(AW121+AW116&gt;0,1,0)+IF(AX121+AX116&gt;0,1,0)+IF(AY121+AY116&gt;0,1,0)+IF(AZ121+AZ116&gt;0,1,0)+IF(BA121+BA116&gt;0,1,0)+IF(BB121+BB116&gt;0,1,0),AT122)</f>
        <v>0</v>
      </c>
      <c r="AU126" s="133">
        <f t="shared" ref="AU126" si="2778">IF(OR($B121=$B127,AT126=0,(AU122-BA126+AY126)&lt;=0),0,(AU122-BA126+AY126)/AT126)</f>
        <v>0</v>
      </c>
      <c r="AV126" s="137">
        <f t="shared" ref="AV126" si="2779">IF(AU126*(7-AT123)&lt;=0,0,AU126*(7-AT123))</f>
        <v>0</v>
      </c>
      <c r="AW126" s="311">
        <f t="shared" ref="AW126" si="2780">ROUND(IF(OR(AU123-AU126*(7-AT123)+AZ126&lt;0,$B121=$B127,AU126&lt;=0,AU123=0),0,IF(AU123-AU126*(7-AT123)+AZ126&gt;BA126-AY126+AZ126,BA126-AY126+AZ126,AU123-AU126*(7-AT123)+AZ126)),1)</f>
        <v>0</v>
      </c>
      <c r="AX126" s="312"/>
      <c r="AY126" s="139">
        <f t="shared" ref="AY126" si="2781">IF(OR($B121=$B127,AT122=0),0,IF($B121=$B115,AT121,$F121))</f>
        <v>0</v>
      </c>
      <c r="AZ126" s="30">
        <f t="shared" ref="AZ126" si="2782">IF(OR($B121=$B127,AT126=0),0,$G123-$G122)</f>
        <v>0</v>
      </c>
      <c r="BA126" s="134">
        <f t="shared" ref="BA126" si="2783">IF(OR($B121=$B127,AT126=0),0,AT125)</f>
        <v>0</v>
      </c>
      <c r="BB126" s="138">
        <f t="shared" ref="BB126" si="2784">IF($B121=$B127,0,AU123)</f>
        <v>0</v>
      </c>
      <c r="BC126" s="89">
        <f t="shared" ref="BC126" si="2785">SUBTOTAL(9,BC121:BC125)</f>
        <v>0</v>
      </c>
      <c r="BD126" s="109">
        <f t="shared" ref="BD126" si="2786">BD121</f>
        <v>0</v>
      </c>
      <c r="BE126" s="110">
        <f t="shared" ref="BE126" si="2787">IF(BD125&lt;=BD126,BD125,BD126)</f>
        <v>0</v>
      </c>
      <c r="BF126" s="90" t="str">
        <f t="shared" ref="BF126" si="2788">BM126</f>
        <v>godziny ponadwymiarowe wynik po sprawdzeniu czy nie przekracza planu</v>
      </c>
      <c r="BK126" s="101">
        <f t="shared" ref="BK126" si="2789">BK121</f>
        <v>-18</v>
      </c>
      <c r="BL126" s="102">
        <f t="shared" ref="BL126" si="2790">IF(BK125&lt;=BK121,BK125,BK121)</f>
        <v>-18</v>
      </c>
      <c r="BM126" s="91" t="s">
        <v>75</v>
      </c>
    </row>
    <row r="127" spans="1:66" ht="15.75" x14ac:dyDescent="0.2">
      <c r="A127" s="1" t="str">
        <f t="shared" ref="A127" si="2791">IF(B127="","1. Niewypełnione",B127)</f>
        <v>1. Niewypełnione</v>
      </c>
      <c r="B127" s="320"/>
      <c r="C127" s="321"/>
      <c r="D127" s="321"/>
      <c r="E127" s="321"/>
      <c r="F127" s="177">
        <v>18</v>
      </c>
      <c r="G127" s="185">
        <f t="shared" ref="G127" si="2792">F127</f>
        <v>18</v>
      </c>
      <c r="H127" s="177"/>
      <c r="I127" s="192">
        <f t="shared" ref="I127:I131" si="2793">K127+T127+AC127+AL127+AU127</f>
        <v>0</v>
      </c>
      <c r="J127" s="186">
        <f t="shared" ref="J127" si="2794">IF(OR($B127=$B133,J130=0),0,ROUND((K128+P132)/J130,0))</f>
        <v>0</v>
      </c>
      <c r="K127" s="51">
        <f t="shared" ref="K127:K128" si="2795">SUM(L127:R127)</f>
        <v>0</v>
      </c>
      <c r="L127" s="52"/>
      <c r="M127" s="52"/>
      <c r="N127" s="52"/>
      <c r="O127" s="52"/>
      <c r="P127" s="53"/>
      <c r="Q127" s="54"/>
      <c r="R127" s="55"/>
      <c r="S127" s="188">
        <f t="shared" ref="S127" si="2796">IF(OR($B127=$B133,S130=0),0,ROUND((T128+Y132)/S130,0))</f>
        <v>0</v>
      </c>
      <c r="T127" s="178">
        <f t="shared" ref="T127:T128" si="2797">SUM(U127:AA127)</f>
        <v>0</v>
      </c>
      <c r="U127" s="179">
        <f t="shared" ref="U127" si="2798">L127</f>
        <v>0</v>
      </c>
      <c r="V127" s="179">
        <f t="shared" ref="V127" si="2799">M127</f>
        <v>0</v>
      </c>
      <c r="W127" s="179">
        <f t="shared" ref="W127" si="2800">N127</f>
        <v>0</v>
      </c>
      <c r="X127" s="179">
        <f t="shared" ref="X127" si="2801">O127</f>
        <v>0</v>
      </c>
      <c r="Y127" s="180">
        <f t="shared" ref="Y127" si="2802">P127</f>
        <v>0</v>
      </c>
      <c r="Z127" s="181">
        <f t="shared" ref="Z127" si="2803">Q127</f>
        <v>0</v>
      </c>
      <c r="AA127" s="182">
        <f t="shared" ref="AA127" si="2804">R127</f>
        <v>0</v>
      </c>
      <c r="AB127" s="188">
        <f t="shared" ref="AB127" si="2805">IF(OR($B127=$B133,AB130=0),0,ROUND((AC128+AH132)/AB130,0))</f>
        <v>0</v>
      </c>
      <c r="AC127" s="178">
        <f t="shared" ref="AC127:AC128" si="2806">SUM(AD127:AJ127)</f>
        <v>0</v>
      </c>
      <c r="AD127" s="179">
        <f t="shared" ref="AD127" si="2807">U127</f>
        <v>0</v>
      </c>
      <c r="AE127" s="179">
        <f t="shared" ref="AE127" si="2808">V127</f>
        <v>0</v>
      </c>
      <c r="AF127" s="179">
        <f t="shared" ref="AF127" si="2809">W127</f>
        <v>0</v>
      </c>
      <c r="AG127" s="179">
        <f t="shared" ref="AG127" si="2810">X127</f>
        <v>0</v>
      </c>
      <c r="AH127" s="180">
        <f t="shared" ref="AH127" si="2811">Y127</f>
        <v>0</v>
      </c>
      <c r="AI127" s="181">
        <f t="shared" ref="AI127" si="2812">Z127</f>
        <v>0</v>
      </c>
      <c r="AJ127" s="182">
        <f t="shared" ref="AJ127" si="2813">AA127</f>
        <v>0</v>
      </c>
      <c r="AK127" s="188">
        <f t="shared" ref="AK127" si="2814">IF(OR($B127=$B133,AK130=0),0,ROUND((AL128+AQ132)/AK130,0))</f>
        <v>0</v>
      </c>
      <c r="AL127" s="178">
        <f t="shared" ref="AL127:AL128" si="2815">SUM(AM127:AS127)</f>
        <v>0</v>
      </c>
      <c r="AM127" s="179">
        <f t="shared" ref="AM127" si="2816">AD127</f>
        <v>0</v>
      </c>
      <c r="AN127" s="179">
        <f t="shared" ref="AN127" si="2817">AE127</f>
        <v>0</v>
      </c>
      <c r="AO127" s="179">
        <f t="shared" ref="AO127" si="2818">AF127</f>
        <v>0</v>
      </c>
      <c r="AP127" s="179">
        <f t="shared" ref="AP127" si="2819">AG127</f>
        <v>0</v>
      </c>
      <c r="AQ127" s="180">
        <f t="shared" ref="AQ127" si="2820">AH127</f>
        <v>0</v>
      </c>
      <c r="AR127" s="181">
        <f t="shared" ref="AR127" si="2821">AI127</f>
        <v>0</v>
      </c>
      <c r="AS127" s="182">
        <f t="shared" ref="AS127" si="2822">AJ127</f>
        <v>0</v>
      </c>
      <c r="AT127" s="188">
        <f t="shared" ref="AT127" si="2823">IF(OR($B127=$B133,AT130=0),0,ROUND((AU128+AZ132)/AT130,0))</f>
        <v>0</v>
      </c>
      <c r="AU127" s="178">
        <f t="shared" ref="AU127:AU128" si="2824">SUM(AV127:BB127)</f>
        <v>0</v>
      </c>
      <c r="AV127" s="179">
        <f t="shared" ref="AV127" si="2825">IF(SUM($AM$9:$AS$9)=SUM($AV$9:$BB$9),AM127,IF(AND(SUM($AV$9:$BB$9)&gt;42,SUM($AV$9:$BB$9)&lt;49),AM127,0))</f>
        <v>0</v>
      </c>
      <c r="AW127" s="179">
        <f t="shared" ref="AW127" si="2826">IF(SUM($AM$9:$AS$9)=SUM($AV$9:$BB$9),AN127,IF(AND(SUM($AV$9:$BB$9)&gt;42,SUM($AV$9:$BB$9)&lt;49),AN127,0))</f>
        <v>0</v>
      </c>
      <c r="AX127" s="179">
        <f t="shared" ref="AX127" si="2827">IF(SUM($AM$9:$AS$9)=SUM($AV$9:$BB$9),AO127,IF(AND(SUM($AV$9:$BB$9)&gt;42,SUM($AV$9:$BB$9)&lt;49),AO127,0))</f>
        <v>0</v>
      </c>
      <c r="AY127" s="179">
        <f t="shared" ref="AY127" si="2828">IF(SUM($AM$9:$AS$9)=SUM($AV$9:$BB$9),AP127,IF(AND(SUM($AV$9:$BB$9)&gt;42,SUM($AV$9:$BB$9)&lt;49),AP127,0))</f>
        <v>0</v>
      </c>
      <c r="AZ127" s="180">
        <f t="shared" ref="AZ127" si="2829">IF(SUM($AM$9:$AS$9)=SUM($AV$9:$BB$9),AQ127,IF(AND(SUM($AV$9:$BB$9)&gt;42,SUM($AV$9:$BB$9)&lt;49),AQ127,0))</f>
        <v>0</v>
      </c>
      <c r="BA127" s="181">
        <f t="shared" ref="BA127" si="2830">IF(SUM($AM$9:$AS$9)=SUM($AV$9:$BB$9),AR127,IF(AND(SUM($AV$9:$BB$9)&gt;42,SUM($AV$9:$BB$9)&lt;49),AR127,0))</f>
        <v>0</v>
      </c>
      <c r="BB127" s="182">
        <f t="shared" ref="BB127" si="2831">IF(SUM($AM$9:$AS$9)=SUM($AV$9:$BB$9),AS127,IF(AND(SUM($AV$9:$BB$9)&gt;42,SUM($AV$9:$BB$9)&lt;49),AS127,0))</f>
        <v>0</v>
      </c>
      <c r="BC127" s="1">
        <f t="shared" ref="BC127" si="2832">IF(L129=0,0,L129-K132)</f>
        <v>0</v>
      </c>
      <c r="BD127" s="103">
        <f t="shared" ref="BD127" si="2833">P132-N132</f>
        <v>0</v>
      </c>
      <c r="BE127" s="104" t="s">
        <v>80</v>
      </c>
      <c r="BK127" s="96">
        <f t="shared" ref="BK127" si="2834">K128-G128</f>
        <v>-18</v>
      </c>
      <c r="BL127" s="97" t="s">
        <v>76</v>
      </c>
    </row>
    <row r="128" spans="1:66" ht="12.75" hidden="1" customHeight="1" x14ac:dyDescent="0.2">
      <c r="B128" s="93"/>
      <c r="C128" s="94"/>
      <c r="D128" s="95"/>
      <c r="E128" s="115"/>
      <c r="F128" s="140" t="b">
        <f t="shared" ref="F128" si="2835">IF($B121=$B127,OR(F122,G127&lt;F127),G127&lt;F127)</f>
        <v>0</v>
      </c>
      <c r="G128" s="189">
        <f t="shared" si="1782"/>
        <v>18</v>
      </c>
      <c r="H128" s="120"/>
      <c r="I128" s="165">
        <f t="shared" si="2793"/>
        <v>0</v>
      </c>
      <c r="J128" s="194">
        <f t="shared" ref="J128" si="2836">7-COUNTIF(L127:R127,0)-COUNTIF(L127:R127,"")</f>
        <v>0</v>
      </c>
      <c r="K128" s="22">
        <f t="shared" si="2795"/>
        <v>0</v>
      </c>
      <c r="L128" s="35">
        <f t="shared" ref="L128:R128" si="2837">IF($B121=$B127,L127+L122,L127)</f>
        <v>0</v>
      </c>
      <c r="M128" s="35">
        <f t="shared" si="2837"/>
        <v>0</v>
      </c>
      <c r="N128" s="35">
        <f t="shared" si="2837"/>
        <v>0</v>
      </c>
      <c r="O128" s="35">
        <f t="shared" si="2837"/>
        <v>0</v>
      </c>
      <c r="P128" s="36">
        <f t="shared" si="2837"/>
        <v>0</v>
      </c>
      <c r="Q128" s="37">
        <f t="shared" si="2837"/>
        <v>0</v>
      </c>
      <c r="R128" s="38">
        <f t="shared" si="2837"/>
        <v>0</v>
      </c>
      <c r="S128" s="194">
        <f t="shared" ref="S128" si="2838">7-COUNTIF(U127:AA127,0)-COUNTIF(U127:AA127,"")</f>
        <v>0</v>
      </c>
      <c r="T128" s="22">
        <f t="shared" si="2797"/>
        <v>0</v>
      </c>
      <c r="U128" s="35">
        <f t="shared" ref="U128:AA128" si="2839">IF($B121=$B127,U127+U122,U127)</f>
        <v>0</v>
      </c>
      <c r="V128" s="35">
        <f t="shared" si="2839"/>
        <v>0</v>
      </c>
      <c r="W128" s="35">
        <f t="shared" si="2839"/>
        <v>0</v>
      </c>
      <c r="X128" s="35">
        <f t="shared" si="2839"/>
        <v>0</v>
      </c>
      <c r="Y128" s="36">
        <f t="shared" si="2839"/>
        <v>0</v>
      </c>
      <c r="Z128" s="37">
        <f t="shared" si="2839"/>
        <v>0</v>
      </c>
      <c r="AA128" s="38">
        <f t="shared" si="2839"/>
        <v>0</v>
      </c>
      <c r="AB128" s="194">
        <f t="shared" ref="AB128" si="2840">7-COUNTIF(AD127:AJ127,0)-COUNTIF(AD127:AJ127,"")</f>
        <v>0</v>
      </c>
      <c r="AC128" s="22">
        <f t="shared" si="2806"/>
        <v>0</v>
      </c>
      <c r="AD128" s="35">
        <f t="shared" ref="AD128:AJ128" si="2841">IF($B121=$B127,AD127+AD122,AD127)</f>
        <v>0</v>
      </c>
      <c r="AE128" s="35">
        <f t="shared" si="2841"/>
        <v>0</v>
      </c>
      <c r="AF128" s="35">
        <f t="shared" si="2841"/>
        <v>0</v>
      </c>
      <c r="AG128" s="35">
        <f t="shared" si="2841"/>
        <v>0</v>
      </c>
      <c r="AH128" s="36">
        <f t="shared" si="2841"/>
        <v>0</v>
      </c>
      <c r="AI128" s="37">
        <f t="shared" si="2841"/>
        <v>0</v>
      </c>
      <c r="AJ128" s="38">
        <f t="shared" si="2841"/>
        <v>0</v>
      </c>
      <c r="AK128" s="194">
        <f t="shared" ref="AK128" si="2842">7-COUNTIF(AM127:AS127,0)-COUNTIF(AM127:AS127,"")</f>
        <v>0</v>
      </c>
      <c r="AL128" s="22">
        <f t="shared" si="2815"/>
        <v>0</v>
      </c>
      <c r="AM128" s="35">
        <f t="shared" ref="AM128:AS128" si="2843">IF($B121=$B127,AM127+AM122,AM127)</f>
        <v>0</v>
      </c>
      <c r="AN128" s="35">
        <f t="shared" si="2843"/>
        <v>0</v>
      </c>
      <c r="AO128" s="35">
        <f t="shared" si="2843"/>
        <v>0</v>
      </c>
      <c r="AP128" s="35">
        <f t="shared" si="2843"/>
        <v>0</v>
      </c>
      <c r="AQ128" s="36">
        <f t="shared" si="2843"/>
        <v>0</v>
      </c>
      <c r="AR128" s="37">
        <f t="shared" si="2843"/>
        <v>0</v>
      </c>
      <c r="AS128" s="38">
        <f t="shared" si="2843"/>
        <v>0</v>
      </c>
      <c r="AT128" s="194">
        <f t="shared" ref="AT128" si="2844">7-COUNTIF(AV127:BB127,0)-COUNTIF(AV127:BB127,"")</f>
        <v>0</v>
      </c>
      <c r="AU128" s="22">
        <f t="shared" si="2824"/>
        <v>0</v>
      </c>
      <c r="AV128" s="35">
        <f t="shared" ref="AV128:BB128" si="2845">IF($B121=$B127,AV127+AV122,AV127)</f>
        <v>0</v>
      </c>
      <c r="AW128" s="35">
        <f t="shared" si="2845"/>
        <v>0</v>
      </c>
      <c r="AX128" s="35">
        <f t="shared" si="2845"/>
        <v>0</v>
      </c>
      <c r="AY128" s="35">
        <f t="shared" si="2845"/>
        <v>0</v>
      </c>
      <c r="AZ128" s="36">
        <f t="shared" si="2845"/>
        <v>0</v>
      </c>
      <c r="BA128" s="37">
        <f t="shared" si="2845"/>
        <v>0</v>
      </c>
      <c r="BB128" s="38">
        <f t="shared" si="2845"/>
        <v>0</v>
      </c>
      <c r="BC128" s="1">
        <f t="shared" ref="BC128" si="2846">IF(M129=0,0,M129-K132)</f>
        <v>0</v>
      </c>
      <c r="BD128" s="105">
        <f t="shared" ref="BD128" si="2847">7-J129</f>
        <v>0</v>
      </c>
      <c r="BE128" s="106" t="str">
        <f t="shared" ref="BE128:BE131" si="2848">BL128</f>
        <v>Dni realizacji</v>
      </c>
      <c r="BG128" s="89" t="s">
        <v>78</v>
      </c>
      <c r="BK128" s="98">
        <f t="shared" ref="BK128" si="2849">7-J129</f>
        <v>0</v>
      </c>
      <c r="BL128" s="99" t="s">
        <v>72</v>
      </c>
    </row>
    <row r="129" spans="1:66" ht="15" hidden="1" customHeight="1" x14ac:dyDescent="0.2">
      <c r="B129" s="116"/>
      <c r="C129" s="117"/>
      <c r="D129" s="118"/>
      <c r="E129" s="119"/>
      <c r="F129" s="92"/>
      <c r="G129" s="190">
        <f t="shared" ref="G129" si="2850">IF(AND($B121=$B127,$B121&lt;&gt;"",$B121&lt;&gt;0),F127+G123,F127)</f>
        <v>18</v>
      </c>
      <c r="H129" s="121"/>
      <c r="I129" s="165">
        <f t="shared" si="2793"/>
        <v>0</v>
      </c>
      <c r="J129" s="195">
        <f t="shared" ref="J129" si="2851">IF($B127=$B121,COUNTIF(L129:R129,0),COUNTIF(L130:R130,0)+COUNTIF(L130:R130,""))</f>
        <v>7</v>
      </c>
      <c r="K129" s="39">
        <f t="shared" ref="K129:R129" si="2852">IF($B121=$B127,K130+K123,K130)</f>
        <v>0</v>
      </c>
      <c r="L129" s="40">
        <f t="shared" si="2852"/>
        <v>0</v>
      </c>
      <c r="M129" s="40">
        <f t="shared" si="2852"/>
        <v>0</v>
      </c>
      <c r="N129" s="40">
        <f t="shared" si="2852"/>
        <v>0</v>
      </c>
      <c r="O129" s="40">
        <f t="shared" si="2852"/>
        <v>0</v>
      </c>
      <c r="P129" s="41">
        <f t="shared" si="2852"/>
        <v>0</v>
      </c>
      <c r="Q129" s="42">
        <f t="shared" si="2852"/>
        <v>0</v>
      </c>
      <c r="R129" s="43">
        <f t="shared" si="2852"/>
        <v>0</v>
      </c>
      <c r="S129" s="195">
        <f t="shared" ref="S129" si="2853">IF($B127=$B121,COUNTIF(U129:AA129,0),COUNTIF(U130:AA130,0)+COUNTIF(U130:AA130,""))</f>
        <v>7</v>
      </c>
      <c r="T129" s="39">
        <f t="shared" ref="T129:AA129" si="2854">IF($B121=$B127,T130+T123,T130)</f>
        <v>0</v>
      </c>
      <c r="U129" s="40">
        <f t="shared" si="2854"/>
        <v>0</v>
      </c>
      <c r="V129" s="40">
        <f t="shared" si="2854"/>
        <v>0</v>
      </c>
      <c r="W129" s="40">
        <f t="shared" si="2854"/>
        <v>0</v>
      </c>
      <c r="X129" s="40">
        <f t="shared" si="2854"/>
        <v>0</v>
      </c>
      <c r="Y129" s="41">
        <f t="shared" si="2854"/>
        <v>0</v>
      </c>
      <c r="Z129" s="42">
        <f t="shared" si="2854"/>
        <v>0</v>
      </c>
      <c r="AA129" s="43">
        <f t="shared" si="2854"/>
        <v>0</v>
      </c>
      <c r="AB129" s="195">
        <f t="shared" ref="AB129" si="2855">IF($B127=$B121,COUNTIF(AD129:AJ129,0),COUNTIF(AD130:AJ130,0)+COUNTIF(AD130:AJ130,""))</f>
        <v>7</v>
      </c>
      <c r="AC129" s="39">
        <f t="shared" ref="AC129:AJ129" si="2856">IF($B121=$B127,AC130+AC123,AC130)</f>
        <v>0</v>
      </c>
      <c r="AD129" s="40">
        <f t="shared" si="2856"/>
        <v>0</v>
      </c>
      <c r="AE129" s="40">
        <f t="shared" si="2856"/>
        <v>0</v>
      </c>
      <c r="AF129" s="40">
        <f t="shared" si="2856"/>
        <v>0</v>
      </c>
      <c r="AG129" s="40">
        <f t="shared" si="2856"/>
        <v>0</v>
      </c>
      <c r="AH129" s="41">
        <f t="shared" si="2856"/>
        <v>0</v>
      </c>
      <c r="AI129" s="42">
        <f t="shared" si="2856"/>
        <v>0</v>
      </c>
      <c r="AJ129" s="43">
        <f t="shared" si="2856"/>
        <v>0</v>
      </c>
      <c r="AK129" s="195">
        <f t="shared" ref="AK129" si="2857">IF($B127=$B121,COUNTIF(AM129:AS129,0),COUNTIF(AM130:AS130,0)+COUNTIF(AM130:AS130,""))</f>
        <v>7</v>
      </c>
      <c r="AL129" s="39">
        <f t="shared" ref="AL129:AS129" si="2858">IF($B121=$B127,AL130+AL123,AL130)</f>
        <v>0</v>
      </c>
      <c r="AM129" s="40">
        <f t="shared" si="2858"/>
        <v>0</v>
      </c>
      <c r="AN129" s="40">
        <f t="shared" si="2858"/>
        <v>0</v>
      </c>
      <c r="AO129" s="40">
        <f t="shared" si="2858"/>
        <v>0</v>
      </c>
      <c r="AP129" s="40">
        <f t="shared" si="2858"/>
        <v>0</v>
      </c>
      <c r="AQ129" s="41">
        <f t="shared" si="2858"/>
        <v>0</v>
      </c>
      <c r="AR129" s="42">
        <f t="shared" si="2858"/>
        <v>0</v>
      </c>
      <c r="AS129" s="43">
        <f t="shared" si="2858"/>
        <v>0</v>
      </c>
      <c r="AT129" s="195">
        <f t="shared" ref="AT129" si="2859">IF($B127=$B121,COUNTIF(AV129:BB129,0),COUNTIF(AV130:BB130,0)+COUNTIF(AV130:BB130,""))</f>
        <v>7</v>
      </c>
      <c r="AU129" s="39">
        <f t="shared" ref="AU129:BB129" si="2860">IF($B121=$B127,AU130+AU123,AU130)</f>
        <v>0</v>
      </c>
      <c r="AV129" s="40">
        <f t="shared" si="2860"/>
        <v>0</v>
      </c>
      <c r="AW129" s="40">
        <f t="shared" si="2860"/>
        <v>0</v>
      </c>
      <c r="AX129" s="40">
        <f t="shared" si="2860"/>
        <v>0</v>
      </c>
      <c r="AY129" s="40">
        <f t="shared" si="2860"/>
        <v>0</v>
      </c>
      <c r="AZ129" s="41">
        <f t="shared" si="2860"/>
        <v>0</v>
      </c>
      <c r="BA129" s="42">
        <f t="shared" si="2860"/>
        <v>0</v>
      </c>
      <c r="BB129" s="43">
        <f t="shared" si="2860"/>
        <v>0</v>
      </c>
      <c r="BC129" s="1">
        <f t="shared" ref="BC129" si="2861">IF(N129=0,0,N129-K132)</f>
        <v>0</v>
      </c>
      <c r="BD129" s="112">
        <f t="shared" ref="BD129" si="2862">BD128*K132</f>
        <v>0</v>
      </c>
      <c r="BE129" s="106" t="str">
        <f t="shared" si="2848"/>
        <v>Realizacja planu</v>
      </c>
      <c r="BG129" s="114">
        <f t="shared" ref="BG129" si="2863">J127</f>
        <v>0</v>
      </c>
      <c r="BH129" s="89" t="s">
        <v>73</v>
      </c>
      <c r="BK129" s="111">
        <f t="shared" ref="BK129" si="2864">BK128*K132</f>
        <v>0</v>
      </c>
      <c r="BL129" s="99" t="s">
        <v>71</v>
      </c>
      <c r="BN129" s="89" t="s">
        <v>79</v>
      </c>
    </row>
    <row r="130" spans="1:66" ht="15.75" customHeight="1" x14ac:dyDescent="0.2">
      <c r="A130" s="1" t="str">
        <f t="shared" ref="A130" si="2865">A127</f>
        <v>1. Niewypełnione</v>
      </c>
      <c r="B130" s="313">
        <f t="shared" si="1813"/>
        <v>19</v>
      </c>
      <c r="C130" s="314"/>
      <c r="D130" s="314"/>
      <c r="E130" s="314"/>
      <c r="F130" s="31"/>
      <c r="G130" s="183"/>
      <c r="H130" s="122">
        <f t="shared" ref="H130" si="2866">5-COUNTIF(AU127,0)-COUNTIF(AL127,0)-COUNTIF(AC127,0)-COUNTIF(T127,0)-COUNTIF(K127,0)</f>
        <v>0</v>
      </c>
      <c r="I130" s="165">
        <f t="shared" si="2793"/>
        <v>0</v>
      </c>
      <c r="J130" s="187">
        <f t="shared" ref="J130" si="2867">IF($B127=$B121,J124+IF($F127&lt;&gt;$G127,(K127+$G129-$G128)/$F127,K127/$F127),IF($F127&lt;&gt;G127,(K127+$G129-$G128)/$F127,K127/$F127))</f>
        <v>0</v>
      </c>
      <c r="K130" s="7">
        <f t="shared" ref="K130:K131" si="2868">SUM(L130:R130)</f>
        <v>0</v>
      </c>
      <c r="L130" s="26">
        <f t="shared" ref="L130:R130" si="2869">L127</f>
        <v>0</v>
      </c>
      <c r="M130" s="26">
        <f t="shared" si="2869"/>
        <v>0</v>
      </c>
      <c r="N130" s="26">
        <f t="shared" si="2869"/>
        <v>0</v>
      </c>
      <c r="O130" s="26">
        <f t="shared" si="2869"/>
        <v>0</v>
      </c>
      <c r="P130" s="26">
        <f t="shared" si="2869"/>
        <v>0</v>
      </c>
      <c r="Q130" s="29">
        <f t="shared" si="2869"/>
        <v>0</v>
      </c>
      <c r="R130" s="23">
        <f t="shared" si="2869"/>
        <v>0</v>
      </c>
      <c r="S130" s="187">
        <f t="shared" ref="S130" si="2870">IF($B127=$B121,S124+IF($F127&lt;&gt;$G127,(T127+$G129-$G128)/$F127,T127/$F127),IF($F127&lt;&gt;P127,(T127+$G129-$G128)/$F127,T127/$F127))</f>
        <v>0</v>
      </c>
      <c r="T130" s="7">
        <f t="shared" ref="T130:T131" si="2871">SUM(U130:AA130)</f>
        <v>0</v>
      </c>
      <c r="U130" s="26">
        <f t="shared" ref="U130:AA130" si="2872">U127</f>
        <v>0</v>
      </c>
      <c r="V130" s="26">
        <f t="shared" si="2872"/>
        <v>0</v>
      </c>
      <c r="W130" s="26">
        <f t="shared" si="2872"/>
        <v>0</v>
      </c>
      <c r="X130" s="26">
        <f t="shared" si="2872"/>
        <v>0</v>
      </c>
      <c r="Y130" s="113">
        <f t="shared" si="2872"/>
        <v>0</v>
      </c>
      <c r="Z130" s="29">
        <f t="shared" si="2872"/>
        <v>0</v>
      </c>
      <c r="AA130" s="23">
        <f t="shared" si="2872"/>
        <v>0</v>
      </c>
      <c r="AB130" s="187">
        <f t="shared" ref="AB130" si="2873">IF($B127=$B121,AB124+IF($F127&lt;&gt;$G127,(AC127+$G129-$G128)/$F127,AC127/$F127),IF($F127&lt;&gt;Y127,(AC127+$G129-$G128)/$F127,AC127/$F127))</f>
        <v>0</v>
      </c>
      <c r="AC130" s="7">
        <f t="shared" ref="AC130:AC131" si="2874">SUM(AD130:AJ130)</f>
        <v>0</v>
      </c>
      <c r="AD130" s="26">
        <f t="shared" ref="AD130:AJ130" si="2875">AD127</f>
        <v>0</v>
      </c>
      <c r="AE130" s="26">
        <f t="shared" si="2875"/>
        <v>0</v>
      </c>
      <c r="AF130" s="26">
        <f t="shared" si="2875"/>
        <v>0</v>
      </c>
      <c r="AG130" s="26">
        <f t="shared" si="2875"/>
        <v>0</v>
      </c>
      <c r="AH130" s="113">
        <f t="shared" si="2875"/>
        <v>0</v>
      </c>
      <c r="AI130" s="29">
        <f t="shared" si="2875"/>
        <v>0</v>
      </c>
      <c r="AJ130" s="23">
        <f t="shared" si="2875"/>
        <v>0</v>
      </c>
      <c r="AK130" s="187">
        <f t="shared" ref="AK130" si="2876">IF($B127=$B121,AK124+IF($F127&lt;&gt;$G127,(AL127+$G129-$G128)/$F127,AL127/$F127),IF($F127&lt;&gt;AH127,(AL127+$G129-$G128)/$F127,AL127/$F127))</f>
        <v>0</v>
      </c>
      <c r="AL130" s="7">
        <f t="shared" ref="AL130:AL131" si="2877">SUM(AM130:AS130)</f>
        <v>0</v>
      </c>
      <c r="AM130" s="26">
        <f t="shared" ref="AM130:AS130" si="2878">AM127</f>
        <v>0</v>
      </c>
      <c r="AN130" s="26">
        <f t="shared" si="2878"/>
        <v>0</v>
      </c>
      <c r="AO130" s="26">
        <f t="shared" si="2878"/>
        <v>0</v>
      </c>
      <c r="AP130" s="26">
        <f t="shared" si="2878"/>
        <v>0</v>
      </c>
      <c r="AQ130" s="113">
        <f t="shared" si="2878"/>
        <v>0</v>
      </c>
      <c r="AR130" s="29">
        <f t="shared" si="2878"/>
        <v>0</v>
      </c>
      <c r="AS130" s="23">
        <f t="shared" si="2878"/>
        <v>0</v>
      </c>
      <c r="AT130" s="187">
        <f t="shared" ref="AT130" si="2879">IF($B127=$B121,AT124+IF($F127&lt;&gt;$G127,(AU127+$G129-$G128)/$F127,AU127/$F127),IF($F127&lt;&gt;AQ127,(AU127+$G129-$G128)/$F127,AU127/$F127))</f>
        <v>0</v>
      </c>
      <c r="AU130" s="7">
        <f t="shared" ref="AU130:AU131" si="2880">SUM(AV130:BB130)</f>
        <v>0</v>
      </c>
      <c r="AV130" s="6">
        <f t="shared" si="1829"/>
        <v>0</v>
      </c>
      <c r="AW130" s="6">
        <f t="shared" ref="AW130:BB130" si="2881">IF(SUM($AM$9:$AS$9)=SUM($AV$9:$BB$9),AW127,IF(AND(SUM($AV$9:$BB$9)&gt;42,SUM($AV$9:$BB$9)&lt;49),AW127,0))</f>
        <v>0</v>
      </c>
      <c r="AX130" s="6">
        <f t="shared" si="2881"/>
        <v>0</v>
      </c>
      <c r="AY130" s="6">
        <f t="shared" si="2881"/>
        <v>0</v>
      </c>
      <c r="AZ130" s="26">
        <f t="shared" si="2881"/>
        <v>0</v>
      </c>
      <c r="BA130" s="29">
        <f t="shared" si="2881"/>
        <v>0</v>
      </c>
      <c r="BB130" s="23">
        <f t="shared" si="2881"/>
        <v>0</v>
      </c>
      <c r="BC130" s="1">
        <f t="shared" ref="BC130" si="2882">IF(O129=0,0,O129-K132)</f>
        <v>0</v>
      </c>
      <c r="BD130" s="105">
        <f t="shared" ref="BD130" si="2883">K129</f>
        <v>0</v>
      </c>
      <c r="BE130" s="106" t="str">
        <f t="shared" si="2848"/>
        <v>Godziny zrealizowane</v>
      </c>
      <c r="BK130" s="100">
        <f t="shared" ref="BK130" si="2884">K129</f>
        <v>0</v>
      </c>
      <c r="BL130" s="99" t="s">
        <v>77</v>
      </c>
    </row>
    <row r="131" spans="1:66" ht="15.75" customHeight="1" x14ac:dyDescent="0.2">
      <c r="A131" s="1" t="str">
        <f t="shared" ref="A131:A132" si="2885">A130</f>
        <v>1. Niewypełnione</v>
      </c>
      <c r="B131" s="313"/>
      <c r="C131" s="314"/>
      <c r="D131" s="314"/>
      <c r="E131" s="314"/>
      <c r="F131" s="31"/>
      <c r="G131" s="183"/>
      <c r="H131" s="123">
        <f t="shared" ref="H131" si="2886">IF($B127=$B121,H125+F131,$F131)</f>
        <v>0</v>
      </c>
      <c r="I131" s="165">
        <f t="shared" si="2793"/>
        <v>0</v>
      </c>
      <c r="J131" s="141">
        <f t="shared" ref="J131" si="2887">IF($H130=0,0,IF($B121=$B127,IF($H132&gt;0,$H132+J125,K127+J125),IF($H132&gt;0,$H132,K127)))</f>
        <v>0</v>
      </c>
      <c r="K131" s="7">
        <f t="shared" si="2868"/>
        <v>0</v>
      </c>
      <c r="L131" s="6"/>
      <c r="M131" s="6"/>
      <c r="N131" s="6"/>
      <c r="O131" s="6"/>
      <c r="P131" s="26"/>
      <c r="Q131" s="29"/>
      <c r="R131" s="23"/>
      <c r="S131" s="141">
        <f t="shared" ref="S131" si="2888">IF($H130=0,0,IF($B121=$B127,IF($H132&gt;0,$H132+S125,T127+S125),IF($H132&gt;0,$H132,T127)))</f>
        <v>0</v>
      </c>
      <c r="T131" s="7">
        <f t="shared" si="2871"/>
        <v>0</v>
      </c>
      <c r="U131" s="6"/>
      <c r="V131" s="6"/>
      <c r="W131" s="6"/>
      <c r="X131" s="6"/>
      <c r="Y131" s="26"/>
      <c r="Z131" s="29"/>
      <c r="AA131" s="23"/>
      <c r="AB131" s="141">
        <f t="shared" ref="AB131" si="2889">IF($H130=0,0,IF($B121=$B127,IF($H132&gt;0,$H132+AB125,AC127+AB125),IF($H132&gt;0,$H132,AC127)))</f>
        <v>0</v>
      </c>
      <c r="AC131" s="7">
        <f t="shared" si="2874"/>
        <v>0</v>
      </c>
      <c r="AD131" s="6"/>
      <c r="AE131" s="6"/>
      <c r="AF131" s="6"/>
      <c r="AG131" s="6"/>
      <c r="AH131" s="26"/>
      <c r="AI131" s="29"/>
      <c r="AJ131" s="23"/>
      <c r="AK131" s="141">
        <f t="shared" ref="AK131" si="2890">IF($H130=0,0,IF($B121=$B127,IF($H132&gt;0,$H132+AK125,AL127+AK125),IF($H132&gt;0,$H132,AL127)))</f>
        <v>0</v>
      </c>
      <c r="AL131" s="7">
        <f t="shared" si="2877"/>
        <v>0</v>
      </c>
      <c r="AM131" s="6"/>
      <c r="AN131" s="6"/>
      <c r="AO131" s="6"/>
      <c r="AP131" s="6"/>
      <c r="AQ131" s="26"/>
      <c r="AR131" s="29"/>
      <c r="AS131" s="23"/>
      <c r="AT131" s="141">
        <f t="shared" ref="AT131" si="2891">IF($H130=0,0,IF($B121=$B127,IF($H132&gt;0,$H132+AT125,AU127+AT125),IF($H132&gt;0,$H132,AU127)))</f>
        <v>0</v>
      </c>
      <c r="AU131" s="7">
        <f t="shared" si="2880"/>
        <v>0</v>
      </c>
      <c r="AV131" s="6"/>
      <c r="AW131" s="6"/>
      <c r="AX131" s="6"/>
      <c r="AY131" s="6"/>
      <c r="AZ131" s="26"/>
      <c r="BA131" s="29"/>
      <c r="BB131" s="23"/>
      <c r="BC131" s="1">
        <f t="shared" ref="BC131" si="2892">IF(P129=0,0,P129-K132)</f>
        <v>0</v>
      </c>
      <c r="BD131" s="107">
        <f t="shared" ref="BD131" si="2893">BD130-BD129</f>
        <v>0</v>
      </c>
      <c r="BE131" s="108" t="str">
        <f t="shared" si="2848"/>
        <v>godziny ponadwymiarowe = Plan -to  co powinien uczyć</v>
      </c>
      <c r="BK131" s="100">
        <f t="shared" ref="BK131" si="2894">BK130-BK129</f>
        <v>0</v>
      </c>
      <c r="BL131" s="99" t="s">
        <v>74</v>
      </c>
    </row>
    <row r="132" spans="1:66" ht="18.75" customHeight="1" thickBot="1" x14ac:dyDescent="0.25">
      <c r="A132" s="1" t="str">
        <f t="shared" si="2885"/>
        <v>1. Niewypełnione</v>
      </c>
      <c r="B132" s="323" t="str">
        <f>IF(B127="",Wydruk!$AE$6,IF(J128=0,Wydruk!$AE$7,IF(AND(G128&lt;G129,B127&lt;&gt;$B133),Wydruk!$AE$13,IF(AND($B127=$B121,$B127&lt;&gt;$B133),IF(OR(OR(J132&lt;4,J132&gt;5),OR(S132&lt;4,S132&gt;5),OR(AB132&lt;4,AB132&gt;5),OR(AK132&lt;4,AK132&gt;5),OR(AND(AT132&lt;4,AT132&gt;0),AT132&gt;5)),Wydruk!$AE$8,Wydruk!$AE$9),IF($B127=$B133,IF($F131&lt;&gt;0,Wydruk!$AE$12,Wydruk!$AE$10),IF(OR(OR(J128&lt;4,J128&gt;5),OR(S128&lt;4,S128&gt;5),OR(AB128&lt;4,AB128&gt;5),OR(AK128&lt;4,AK128&gt;5),OR(AND(AT128&lt;4,AT128&gt;0),AT128&gt;5)),Wydruk!$AE$8,Wydruk!$AE$11))))))</f>
        <v>Rozpocznij wypełniając nazwisko i imię, sprawdź pensum, l. tygodni, godz. w roku</v>
      </c>
      <c r="C132" s="324"/>
      <c r="D132" s="324"/>
      <c r="E132" s="324"/>
      <c r="F132" s="173"/>
      <c r="G132" s="184"/>
      <c r="H132" s="191">
        <f t="shared" si="1844"/>
        <v>0</v>
      </c>
      <c r="I132" s="193"/>
      <c r="J132" s="176">
        <f t="shared" ref="J132" si="2895">IF($B121=$B127,IF(L127+L122&gt;0,1,0)+IF(M127+M122&gt;0,1,0)+IF(N127+N122&gt;0,1,0)+IF(O127+O122&gt;0,1,0)+IF(P127+P122&gt;0,1,0)+IF(Q127+Q122&gt;0,1,0)+IF(R127+R122&gt;0,1,0),J128)</f>
        <v>0</v>
      </c>
      <c r="K132" s="133">
        <f t="shared" ref="K132" si="2896">IF(OR($B127=$B133,J132=0,(K128-Q132+O132)&lt;=0),0,(K128-Q132+O132)/J132)</f>
        <v>0</v>
      </c>
      <c r="L132" s="137">
        <f t="shared" ref="L132" si="2897">IF(K132*(7-J129)&lt;=0,0,K132*(7-J129))</f>
        <v>0</v>
      </c>
      <c r="M132" s="311">
        <f t="shared" ref="M132" si="2898">ROUND(IF(OR(K129-K132*(7-J129)+P132&lt;0,$B127=$B133,K132&lt;=0,K129=0),0,IF(K129-K132*(7-J129)+P132&gt;Q132-O132+P132,Q132-O132+P132,K129-K132*(7-J129)+P132)),1)</f>
        <v>0</v>
      </c>
      <c r="N132" s="312"/>
      <c r="O132" s="139">
        <f t="shared" ref="O132" si="2899">IF(OR($B127=$B133,J128=0),0,IF($B127=$B121,J127,$F127))</f>
        <v>0</v>
      </c>
      <c r="P132" s="30">
        <f t="shared" ref="P132" si="2900">IF(OR($B127=$B133,J132=0),0,$G129-$G128)</f>
        <v>0</v>
      </c>
      <c r="Q132" s="134">
        <f t="shared" ref="Q132" si="2901">IF(OR($B127=$B133,J132=0),0,J131)</f>
        <v>0</v>
      </c>
      <c r="R132" s="138">
        <f t="shared" ref="R132" si="2902">IF($B127=$B133,0,K129)</f>
        <v>0</v>
      </c>
      <c r="S132" s="176">
        <f t="shared" ref="S132" si="2903">IF($B121=$B127,IF(U127+U122&gt;0,1,0)+IF(V127+V122&gt;0,1,0)+IF(W127+W122&gt;0,1,0)+IF(X127+X122&gt;0,1,0)+IF(Y127+Y122&gt;0,1,0)+IF(Z127+Z122&gt;0,1,0)+IF(AA127+AA122&gt;0,1,0),S128)</f>
        <v>0</v>
      </c>
      <c r="T132" s="133">
        <f t="shared" ref="T132" si="2904">IF(OR($B127=$B133,S132=0,(T128-Z132+X132)&lt;=0),0,(T128-Z132+X132)/S132)</f>
        <v>0</v>
      </c>
      <c r="U132" s="137">
        <f t="shared" ref="U132" si="2905">IF(T132*(7-S129)&lt;=0,0,T132*(7-S129))</f>
        <v>0</v>
      </c>
      <c r="V132" s="311">
        <f t="shared" ref="V132" si="2906">ROUND(IF(OR(T129-T132*(7-S129)+Y132&lt;0,$B127=$B133,T132&lt;=0,T129=0),0,IF(T129-T132*(7-S129)+Y132&gt;Z132-X132+Y132,Z132-X132+Y132,T129-T132*(7-S129)+Y132)),1)</f>
        <v>0</v>
      </c>
      <c r="W132" s="312"/>
      <c r="X132" s="139">
        <f t="shared" ref="X132" si="2907">IF(OR($B127=$B133,S128=0),0,IF($B127=$B121,S127,$F127))</f>
        <v>0</v>
      </c>
      <c r="Y132" s="30">
        <f t="shared" ref="Y132" si="2908">IF(OR($B127=$B133,S132=0),0,$G129-$G128)</f>
        <v>0</v>
      </c>
      <c r="Z132" s="134">
        <f t="shared" ref="Z132" si="2909">IF(OR($B127=$B133,S132=0),0,S131)</f>
        <v>0</v>
      </c>
      <c r="AA132" s="138">
        <f t="shared" ref="AA132" si="2910">IF($B127=$B133,0,T129)</f>
        <v>0</v>
      </c>
      <c r="AB132" s="176">
        <f t="shared" ref="AB132" si="2911">IF($B121=$B127,IF(AD127+AD122&gt;0,1,0)+IF(AE127+AE122&gt;0,1,0)+IF(AF127+AF122&gt;0,1,0)+IF(AG127+AG122&gt;0,1,0)+IF(AH127+AH122&gt;0,1,0)+IF(AI127+AI122&gt;0,1,0)+IF(AJ127+AJ122&gt;0,1,0),AB128)</f>
        <v>0</v>
      </c>
      <c r="AC132" s="133">
        <f t="shared" ref="AC132" si="2912">IF(OR($B127=$B133,AB132=0,(AC128-AI132+AG132)&lt;=0),0,(AC128-AI132+AG132)/AB132)</f>
        <v>0</v>
      </c>
      <c r="AD132" s="137">
        <f t="shared" ref="AD132" si="2913">IF(AC132*(7-AB129)&lt;=0,0,AC132*(7-AB129))</f>
        <v>0</v>
      </c>
      <c r="AE132" s="311">
        <f t="shared" ref="AE132" si="2914">ROUND(IF(OR(AC129-AC132*(7-AB129)+AH132&lt;0,$B127=$B133,AC132&lt;=0,AC129=0),0,IF(AC129-AC132*(7-AB129)+AH132&gt;AI132-AG132+AH132,AI132-AG132+AH132,AC129-AC132*(7-AB129)+AH132)),1)</f>
        <v>0</v>
      </c>
      <c r="AF132" s="312"/>
      <c r="AG132" s="139">
        <f t="shared" ref="AG132" si="2915">IF(OR($B127=$B133,AB128=0),0,IF($B127=$B121,AB127,$F127))</f>
        <v>0</v>
      </c>
      <c r="AH132" s="30">
        <f t="shared" ref="AH132" si="2916">IF(OR($B127=$B133,AB132=0),0,$G129-$G128)</f>
        <v>0</v>
      </c>
      <c r="AI132" s="134">
        <f t="shared" ref="AI132" si="2917">IF(OR($B127=$B133,AB132=0),0,AB131)</f>
        <v>0</v>
      </c>
      <c r="AJ132" s="138">
        <f t="shared" ref="AJ132" si="2918">IF($B127=$B133,0,AC129)</f>
        <v>0</v>
      </c>
      <c r="AK132" s="176">
        <f t="shared" ref="AK132" si="2919">IF($B121=$B127,IF(AM127+AM122&gt;0,1,0)+IF(AN127+AN122&gt;0,1,0)+IF(AO127+AO122&gt;0,1,0)+IF(AP127+AP122&gt;0,1,0)+IF(AQ127+AQ122&gt;0,1,0)+IF(AR127+AR122&gt;0,1,0)+IF(AS127+AS122&gt;0,1,0),AK128)</f>
        <v>0</v>
      </c>
      <c r="AL132" s="133">
        <f t="shared" ref="AL132" si="2920">IF(OR($B127=$B133,AK132=0,(AL128-AR132+AP132)&lt;=0),0,(AL128-AR132+AP132)/AK132)</f>
        <v>0</v>
      </c>
      <c r="AM132" s="137">
        <f t="shared" ref="AM132" si="2921">IF(AL132*(7-AK129)&lt;=0,0,AL132*(7-AK129))</f>
        <v>0</v>
      </c>
      <c r="AN132" s="311">
        <f t="shared" ref="AN132" si="2922">ROUND(IF(OR(AL129-AL132*(7-AK129)+AQ132&lt;0,$B127=$B133,AL132&lt;=0,AL129=0),0,IF(AL129-AL132*(7-AK129)+AQ132&gt;AR132-AP132+AQ132,AR132-AP132+AQ132,AL129-AL132*(7-AK129)+AQ132)),1)</f>
        <v>0</v>
      </c>
      <c r="AO132" s="312"/>
      <c r="AP132" s="139">
        <f t="shared" ref="AP132" si="2923">IF(OR($B127=$B133,AK128=0),0,IF($B127=$B121,AK127,$F127))</f>
        <v>0</v>
      </c>
      <c r="AQ132" s="30">
        <f t="shared" ref="AQ132" si="2924">IF(OR($B127=$B133,AK132=0),0,$G129-$G128)</f>
        <v>0</v>
      </c>
      <c r="AR132" s="134">
        <f t="shared" ref="AR132" si="2925">IF(OR($B127=$B133,AK132=0),0,AK131)</f>
        <v>0</v>
      </c>
      <c r="AS132" s="138">
        <f t="shared" ref="AS132" si="2926">IF($B127=$B133,0,AL129)</f>
        <v>0</v>
      </c>
      <c r="AT132" s="176">
        <f t="shared" ref="AT132" si="2927">IF($B121=$B127,IF(AV127+AV122&gt;0,1,0)+IF(AW127+AW122&gt;0,1,0)+IF(AX127+AX122&gt;0,1,0)+IF(AY127+AY122&gt;0,1,0)+IF(AZ127+AZ122&gt;0,1,0)+IF(BA127+BA122&gt;0,1,0)+IF(BB127+BB122&gt;0,1,0),AT128)</f>
        <v>0</v>
      </c>
      <c r="AU132" s="133">
        <f t="shared" ref="AU132" si="2928">IF(OR($B127=$B133,AT132=0,(AU128-BA132+AY132)&lt;=0),0,(AU128-BA132+AY132)/AT132)</f>
        <v>0</v>
      </c>
      <c r="AV132" s="137">
        <f t="shared" ref="AV132" si="2929">IF(AU132*(7-AT129)&lt;=0,0,AU132*(7-AT129))</f>
        <v>0</v>
      </c>
      <c r="AW132" s="311">
        <f t="shared" ref="AW132" si="2930">ROUND(IF(OR(AU129-AU132*(7-AT129)+AZ132&lt;0,$B127=$B133,AU132&lt;=0,AU129=0),0,IF(AU129-AU132*(7-AT129)+AZ132&gt;BA132-AY132+AZ132,BA132-AY132+AZ132,AU129-AU132*(7-AT129)+AZ132)),1)</f>
        <v>0</v>
      </c>
      <c r="AX132" s="312"/>
      <c r="AY132" s="139">
        <f t="shared" ref="AY132" si="2931">IF(OR($B127=$B133,AT128=0),0,IF($B127=$B121,AT127,$F127))</f>
        <v>0</v>
      </c>
      <c r="AZ132" s="30">
        <f t="shared" ref="AZ132" si="2932">IF(OR($B127=$B133,AT132=0),0,$G129-$G128)</f>
        <v>0</v>
      </c>
      <c r="BA132" s="134">
        <f t="shared" ref="BA132" si="2933">IF(OR($B127=$B133,AT132=0),0,AT131)</f>
        <v>0</v>
      </c>
      <c r="BB132" s="138">
        <f t="shared" ref="BB132" si="2934">IF($B127=$B133,0,AU129)</f>
        <v>0</v>
      </c>
      <c r="BC132" s="89">
        <f t="shared" ref="BC132" si="2935">SUBTOTAL(9,BC127:BC131)</f>
        <v>0</v>
      </c>
      <c r="BD132" s="109">
        <f t="shared" ref="BD132" si="2936">BD127</f>
        <v>0</v>
      </c>
      <c r="BE132" s="110">
        <f t="shared" ref="BE132" si="2937">IF(BD131&lt;=BD132,BD131,BD132)</f>
        <v>0</v>
      </c>
      <c r="BF132" s="90" t="str">
        <f t="shared" ref="BF132" si="2938">BM132</f>
        <v>godziny ponadwymiarowe wynik po sprawdzeniu czy nie przekracza planu</v>
      </c>
      <c r="BK132" s="101">
        <f t="shared" ref="BK132" si="2939">BK127</f>
        <v>-18</v>
      </c>
      <c r="BL132" s="102">
        <f t="shared" ref="BL132" si="2940">IF(BK131&lt;=BK127,BK131,BK127)</f>
        <v>-18</v>
      </c>
      <c r="BM132" s="91" t="s">
        <v>75</v>
      </c>
    </row>
    <row r="133" spans="1:66" ht="15.75" x14ac:dyDescent="0.2">
      <c r="A133" s="1" t="str">
        <f t="shared" ref="A133" si="2941">IF(B133="","1. Niewypełnione",B133)</f>
        <v>1. Niewypełnione</v>
      </c>
      <c r="B133" s="320"/>
      <c r="C133" s="321"/>
      <c r="D133" s="321"/>
      <c r="E133" s="321"/>
      <c r="F133" s="177">
        <v>18</v>
      </c>
      <c r="G133" s="185">
        <f t="shared" ref="G133" si="2942">F133</f>
        <v>18</v>
      </c>
      <c r="H133" s="177"/>
      <c r="I133" s="192">
        <f t="shared" ref="I133:I137" si="2943">K133+T133+AC133+AL133+AU133</f>
        <v>0</v>
      </c>
      <c r="J133" s="186">
        <f t="shared" ref="J133" si="2944">IF(OR($B133=$B139,J136=0),0,ROUND((K134+P138)/J136,0))</f>
        <v>0</v>
      </c>
      <c r="K133" s="51">
        <f t="shared" ref="K133:K134" si="2945">SUM(L133:R133)</f>
        <v>0</v>
      </c>
      <c r="L133" s="52"/>
      <c r="M133" s="52"/>
      <c r="N133" s="52"/>
      <c r="O133" s="52"/>
      <c r="P133" s="53"/>
      <c r="Q133" s="54"/>
      <c r="R133" s="55"/>
      <c r="S133" s="188">
        <f t="shared" ref="S133" si="2946">IF(OR($B133=$B139,S136=0),0,ROUND((T134+Y138)/S136,0))</f>
        <v>0</v>
      </c>
      <c r="T133" s="178">
        <f t="shared" ref="T133:T134" si="2947">SUM(U133:AA133)</f>
        <v>0</v>
      </c>
      <c r="U133" s="179">
        <f t="shared" ref="U133" si="2948">L133</f>
        <v>0</v>
      </c>
      <c r="V133" s="179">
        <f t="shared" ref="V133" si="2949">M133</f>
        <v>0</v>
      </c>
      <c r="W133" s="179">
        <f t="shared" ref="W133" si="2950">N133</f>
        <v>0</v>
      </c>
      <c r="X133" s="179">
        <f t="shared" ref="X133" si="2951">O133</f>
        <v>0</v>
      </c>
      <c r="Y133" s="180">
        <f t="shared" ref="Y133" si="2952">P133</f>
        <v>0</v>
      </c>
      <c r="Z133" s="181">
        <f t="shared" ref="Z133" si="2953">Q133</f>
        <v>0</v>
      </c>
      <c r="AA133" s="182">
        <f t="shared" ref="AA133" si="2954">R133</f>
        <v>0</v>
      </c>
      <c r="AB133" s="188">
        <f t="shared" ref="AB133" si="2955">IF(OR($B133=$B139,AB136=0),0,ROUND((AC134+AH138)/AB136,0))</f>
        <v>0</v>
      </c>
      <c r="AC133" s="178">
        <f t="shared" ref="AC133:AC134" si="2956">SUM(AD133:AJ133)</f>
        <v>0</v>
      </c>
      <c r="AD133" s="179">
        <f t="shared" ref="AD133" si="2957">U133</f>
        <v>0</v>
      </c>
      <c r="AE133" s="179">
        <f t="shared" ref="AE133" si="2958">V133</f>
        <v>0</v>
      </c>
      <c r="AF133" s="179">
        <f t="shared" ref="AF133" si="2959">W133</f>
        <v>0</v>
      </c>
      <c r="AG133" s="179">
        <f t="shared" ref="AG133" si="2960">X133</f>
        <v>0</v>
      </c>
      <c r="AH133" s="180">
        <f t="shared" ref="AH133" si="2961">Y133</f>
        <v>0</v>
      </c>
      <c r="AI133" s="181">
        <f t="shared" ref="AI133" si="2962">Z133</f>
        <v>0</v>
      </c>
      <c r="AJ133" s="182">
        <f t="shared" ref="AJ133" si="2963">AA133</f>
        <v>0</v>
      </c>
      <c r="AK133" s="188">
        <f t="shared" ref="AK133" si="2964">IF(OR($B133=$B139,AK136=0),0,ROUND((AL134+AQ138)/AK136,0))</f>
        <v>0</v>
      </c>
      <c r="AL133" s="178">
        <f t="shared" ref="AL133:AL134" si="2965">SUM(AM133:AS133)</f>
        <v>0</v>
      </c>
      <c r="AM133" s="179">
        <f t="shared" ref="AM133" si="2966">AD133</f>
        <v>0</v>
      </c>
      <c r="AN133" s="179">
        <f t="shared" ref="AN133" si="2967">AE133</f>
        <v>0</v>
      </c>
      <c r="AO133" s="179">
        <f t="shared" ref="AO133" si="2968">AF133</f>
        <v>0</v>
      </c>
      <c r="AP133" s="179">
        <f t="shared" ref="AP133" si="2969">AG133</f>
        <v>0</v>
      </c>
      <c r="AQ133" s="180">
        <f t="shared" ref="AQ133" si="2970">AH133</f>
        <v>0</v>
      </c>
      <c r="AR133" s="181">
        <f t="shared" ref="AR133" si="2971">AI133</f>
        <v>0</v>
      </c>
      <c r="AS133" s="182">
        <f t="shared" ref="AS133" si="2972">AJ133</f>
        <v>0</v>
      </c>
      <c r="AT133" s="188">
        <f t="shared" ref="AT133" si="2973">IF(OR($B133=$B139,AT136=0),0,ROUND((AU134+AZ138)/AT136,0))</f>
        <v>0</v>
      </c>
      <c r="AU133" s="178">
        <f t="shared" ref="AU133:AU134" si="2974">SUM(AV133:BB133)</f>
        <v>0</v>
      </c>
      <c r="AV133" s="179">
        <f t="shared" ref="AV133" si="2975">IF(SUM($AM$9:$AS$9)=SUM($AV$9:$BB$9),AM133,IF(AND(SUM($AV$9:$BB$9)&gt;42,SUM($AV$9:$BB$9)&lt;49),AM133,0))</f>
        <v>0</v>
      </c>
      <c r="AW133" s="179">
        <f t="shared" ref="AW133" si="2976">IF(SUM($AM$9:$AS$9)=SUM($AV$9:$BB$9),AN133,IF(AND(SUM($AV$9:$BB$9)&gt;42,SUM($AV$9:$BB$9)&lt;49),AN133,0))</f>
        <v>0</v>
      </c>
      <c r="AX133" s="179">
        <f t="shared" ref="AX133" si="2977">IF(SUM($AM$9:$AS$9)=SUM($AV$9:$BB$9),AO133,IF(AND(SUM($AV$9:$BB$9)&gt;42,SUM($AV$9:$BB$9)&lt;49),AO133,0))</f>
        <v>0</v>
      </c>
      <c r="AY133" s="179">
        <f t="shared" ref="AY133" si="2978">IF(SUM($AM$9:$AS$9)=SUM($AV$9:$BB$9),AP133,IF(AND(SUM($AV$9:$BB$9)&gt;42,SUM($AV$9:$BB$9)&lt;49),AP133,0))</f>
        <v>0</v>
      </c>
      <c r="AZ133" s="180">
        <f t="shared" ref="AZ133" si="2979">IF(SUM($AM$9:$AS$9)=SUM($AV$9:$BB$9),AQ133,IF(AND(SUM($AV$9:$BB$9)&gt;42,SUM($AV$9:$BB$9)&lt;49),AQ133,0))</f>
        <v>0</v>
      </c>
      <c r="BA133" s="181">
        <f t="shared" ref="BA133" si="2980">IF(SUM($AM$9:$AS$9)=SUM($AV$9:$BB$9),AR133,IF(AND(SUM($AV$9:$BB$9)&gt;42,SUM($AV$9:$BB$9)&lt;49),AR133,0))</f>
        <v>0</v>
      </c>
      <c r="BB133" s="182">
        <f t="shared" ref="BB133" si="2981">IF(SUM($AM$9:$AS$9)=SUM($AV$9:$BB$9),AS133,IF(AND(SUM($AV$9:$BB$9)&gt;42,SUM($AV$9:$BB$9)&lt;49),AS133,0))</f>
        <v>0</v>
      </c>
      <c r="BC133" s="1">
        <f t="shared" ref="BC133" si="2982">IF(L135=0,0,L135-K138)</f>
        <v>0</v>
      </c>
      <c r="BD133" s="103">
        <f t="shared" ref="BD133" si="2983">P138-N138</f>
        <v>0</v>
      </c>
      <c r="BE133" s="104" t="s">
        <v>80</v>
      </c>
      <c r="BK133" s="96">
        <f t="shared" ref="BK133" si="2984">K134-G134</f>
        <v>-18</v>
      </c>
      <c r="BL133" s="97" t="s">
        <v>76</v>
      </c>
    </row>
    <row r="134" spans="1:66" ht="12.75" hidden="1" customHeight="1" x14ac:dyDescent="0.2">
      <c r="B134" s="93"/>
      <c r="C134" s="94"/>
      <c r="D134" s="95"/>
      <c r="E134" s="115"/>
      <c r="F134" s="140" t="b">
        <f t="shared" ref="F134" si="2985">IF($B127=$B133,OR(F128,G133&lt;F133),G133&lt;F133)</f>
        <v>0</v>
      </c>
      <c r="G134" s="189">
        <f t="shared" si="1782"/>
        <v>18</v>
      </c>
      <c r="H134" s="120"/>
      <c r="I134" s="165">
        <f t="shared" si="2943"/>
        <v>0</v>
      </c>
      <c r="J134" s="194">
        <f t="shared" ref="J134" si="2986">7-COUNTIF(L133:R133,0)-COUNTIF(L133:R133,"")</f>
        <v>0</v>
      </c>
      <c r="K134" s="22">
        <f t="shared" si="2945"/>
        <v>0</v>
      </c>
      <c r="L134" s="35">
        <f t="shared" ref="L134:R134" si="2987">IF($B127=$B133,L133+L128,L133)</f>
        <v>0</v>
      </c>
      <c r="M134" s="35">
        <f t="shared" si="2987"/>
        <v>0</v>
      </c>
      <c r="N134" s="35">
        <f t="shared" si="2987"/>
        <v>0</v>
      </c>
      <c r="O134" s="35">
        <f t="shared" si="2987"/>
        <v>0</v>
      </c>
      <c r="P134" s="36">
        <f t="shared" si="2987"/>
        <v>0</v>
      </c>
      <c r="Q134" s="37">
        <f t="shared" si="2987"/>
        <v>0</v>
      </c>
      <c r="R134" s="38">
        <f t="shared" si="2987"/>
        <v>0</v>
      </c>
      <c r="S134" s="194">
        <f t="shared" ref="S134" si="2988">7-COUNTIF(U133:AA133,0)-COUNTIF(U133:AA133,"")</f>
        <v>0</v>
      </c>
      <c r="T134" s="22">
        <f t="shared" si="2947"/>
        <v>0</v>
      </c>
      <c r="U134" s="35">
        <f t="shared" ref="U134:AA134" si="2989">IF($B127=$B133,U133+U128,U133)</f>
        <v>0</v>
      </c>
      <c r="V134" s="35">
        <f t="shared" si="2989"/>
        <v>0</v>
      </c>
      <c r="W134" s="35">
        <f t="shared" si="2989"/>
        <v>0</v>
      </c>
      <c r="X134" s="35">
        <f t="shared" si="2989"/>
        <v>0</v>
      </c>
      <c r="Y134" s="36">
        <f t="shared" si="2989"/>
        <v>0</v>
      </c>
      <c r="Z134" s="37">
        <f t="shared" si="2989"/>
        <v>0</v>
      </c>
      <c r="AA134" s="38">
        <f t="shared" si="2989"/>
        <v>0</v>
      </c>
      <c r="AB134" s="194">
        <f t="shared" ref="AB134" si="2990">7-COUNTIF(AD133:AJ133,0)-COUNTIF(AD133:AJ133,"")</f>
        <v>0</v>
      </c>
      <c r="AC134" s="22">
        <f t="shared" si="2956"/>
        <v>0</v>
      </c>
      <c r="AD134" s="35">
        <f t="shared" ref="AD134:AJ134" si="2991">IF($B127=$B133,AD133+AD128,AD133)</f>
        <v>0</v>
      </c>
      <c r="AE134" s="35">
        <f t="shared" si="2991"/>
        <v>0</v>
      </c>
      <c r="AF134" s="35">
        <f t="shared" si="2991"/>
        <v>0</v>
      </c>
      <c r="AG134" s="35">
        <f t="shared" si="2991"/>
        <v>0</v>
      </c>
      <c r="AH134" s="36">
        <f t="shared" si="2991"/>
        <v>0</v>
      </c>
      <c r="AI134" s="37">
        <f t="shared" si="2991"/>
        <v>0</v>
      </c>
      <c r="AJ134" s="38">
        <f t="shared" si="2991"/>
        <v>0</v>
      </c>
      <c r="AK134" s="194">
        <f t="shared" ref="AK134" si="2992">7-COUNTIF(AM133:AS133,0)-COUNTIF(AM133:AS133,"")</f>
        <v>0</v>
      </c>
      <c r="AL134" s="22">
        <f t="shared" si="2965"/>
        <v>0</v>
      </c>
      <c r="AM134" s="35">
        <f t="shared" ref="AM134:AS134" si="2993">IF($B127=$B133,AM133+AM128,AM133)</f>
        <v>0</v>
      </c>
      <c r="AN134" s="35">
        <f t="shared" si="2993"/>
        <v>0</v>
      </c>
      <c r="AO134" s="35">
        <f t="shared" si="2993"/>
        <v>0</v>
      </c>
      <c r="AP134" s="35">
        <f t="shared" si="2993"/>
        <v>0</v>
      </c>
      <c r="AQ134" s="36">
        <f t="shared" si="2993"/>
        <v>0</v>
      </c>
      <c r="AR134" s="37">
        <f t="shared" si="2993"/>
        <v>0</v>
      </c>
      <c r="AS134" s="38">
        <f t="shared" si="2993"/>
        <v>0</v>
      </c>
      <c r="AT134" s="194">
        <f t="shared" ref="AT134" si="2994">7-COUNTIF(AV133:BB133,0)-COUNTIF(AV133:BB133,"")</f>
        <v>0</v>
      </c>
      <c r="AU134" s="22">
        <f t="shared" si="2974"/>
        <v>0</v>
      </c>
      <c r="AV134" s="35">
        <f t="shared" ref="AV134:BB134" si="2995">IF($B127=$B133,AV133+AV128,AV133)</f>
        <v>0</v>
      </c>
      <c r="AW134" s="35">
        <f t="shared" si="2995"/>
        <v>0</v>
      </c>
      <c r="AX134" s="35">
        <f t="shared" si="2995"/>
        <v>0</v>
      </c>
      <c r="AY134" s="35">
        <f t="shared" si="2995"/>
        <v>0</v>
      </c>
      <c r="AZ134" s="36">
        <f t="shared" si="2995"/>
        <v>0</v>
      </c>
      <c r="BA134" s="37">
        <f t="shared" si="2995"/>
        <v>0</v>
      </c>
      <c r="BB134" s="38">
        <f t="shared" si="2995"/>
        <v>0</v>
      </c>
      <c r="BC134" s="1">
        <f t="shared" ref="BC134" si="2996">IF(M135=0,0,M135-K138)</f>
        <v>0</v>
      </c>
      <c r="BD134" s="105">
        <f t="shared" ref="BD134" si="2997">7-J135</f>
        <v>0</v>
      </c>
      <c r="BE134" s="106" t="str">
        <f t="shared" ref="BE134:BE137" si="2998">BL134</f>
        <v>Dni realizacji</v>
      </c>
      <c r="BG134" s="89" t="s">
        <v>78</v>
      </c>
      <c r="BK134" s="98">
        <f t="shared" ref="BK134" si="2999">7-J135</f>
        <v>0</v>
      </c>
      <c r="BL134" s="99" t="s">
        <v>72</v>
      </c>
    </row>
    <row r="135" spans="1:66" ht="15" hidden="1" customHeight="1" x14ac:dyDescent="0.2">
      <c r="B135" s="116"/>
      <c r="C135" s="117"/>
      <c r="D135" s="118"/>
      <c r="E135" s="119"/>
      <c r="F135" s="92"/>
      <c r="G135" s="190">
        <f t="shared" ref="G135" si="3000">IF(AND($B127=$B133,$B127&lt;&gt;"",$B127&lt;&gt;0),F133+G129,F133)</f>
        <v>18</v>
      </c>
      <c r="H135" s="121"/>
      <c r="I135" s="165">
        <f t="shared" si="2943"/>
        <v>0</v>
      </c>
      <c r="J135" s="195">
        <f t="shared" ref="J135" si="3001">IF($B133=$B127,COUNTIF(L135:R135,0),COUNTIF(L136:R136,0)+COUNTIF(L136:R136,""))</f>
        <v>7</v>
      </c>
      <c r="K135" s="39">
        <f t="shared" ref="K135:R135" si="3002">IF($B127=$B133,K136+K129,K136)</f>
        <v>0</v>
      </c>
      <c r="L135" s="40">
        <f t="shared" si="3002"/>
        <v>0</v>
      </c>
      <c r="M135" s="40">
        <f t="shared" si="3002"/>
        <v>0</v>
      </c>
      <c r="N135" s="40">
        <f t="shared" si="3002"/>
        <v>0</v>
      </c>
      <c r="O135" s="40">
        <f t="shared" si="3002"/>
        <v>0</v>
      </c>
      <c r="P135" s="41">
        <f t="shared" si="3002"/>
        <v>0</v>
      </c>
      <c r="Q135" s="42">
        <f t="shared" si="3002"/>
        <v>0</v>
      </c>
      <c r="R135" s="43">
        <f t="shared" si="3002"/>
        <v>0</v>
      </c>
      <c r="S135" s="195">
        <f t="shared" ref="S135" si="3003">IF($B133=$B127,COUNTIF(U135:AA135,0),COUNTIF(U136:AA136,0)+COUNTIF(U136:AA136,""))</f>
        <v>7</v>
      </c>
      <c r="T135" s="39">
        <f t="shared" ref="T135:AA135" si="3004">IF($B127=$B133,T136+T129,T136)</f>
        <v>0</v>
      </c>
      <c r="U135" s="40">
        <f t="shared" si="3004"/>
        <v>0</v>
      </c>
      <c r="V135" s="40">
        <f t="shared" si="3004"/>
        <v>0</v>
      </c>
      <c r="W135" s="40">
        <f t="shared" si="3004"/>
        <v>0</v>
      </c>
      <c r="X135" s="40">
        <f t="shared" si="3004"/>
        <v>0</v>
      </c>
      <c r="Y135" s="41">
        <f t="shared" si="3004"/>
        <v>0</v>
      </c>
      <c r="Z135" s="42">
        <f t="shared" si="3004"/>
        <v>0</v>
      </c>
      <c r="AA135" s="43">
        <f t="shared" si="3004"/>
        <v>0</v>
      </c>
      <c r="AB135" s="195">
        <f t="shared" ref="AB135" si="3005">IF($B133=$B127,COUNTIF(AD135:AJ135,0),COUNTIF(AD136:AJ136,0)+COUNTIF(AD136:AJ136,""))</f>
        <v>7</v>
      </c>
      <c r="AC135" s="39">
        <f t="shared" ref="AC135:AJ135" si="3006">IF($B127=$B133,AC136+AC129,AC136)</f>
        <v>0</v>
      </c>
      <c r="AD135" s="40">
        <f t="shared" si="3006"/>
        <v>0</v>
      </c>
      <c r="AE135" s="40">
        <f t="shared" si="3006"/>
        <v>0</v>
      </c>
      <c r="AF135" s="40">
        <f t="shared" si="3006"/>
        <v>0</v>
      </c>
      <c r="AG135" s="40">
        <f t="shared" si="3006"/>
        <v>0</v>
      </c>
      <c r="AH135" s="41">
        <f t="shared" si="3006"/>
        <v>0</v>
      </c>
      <c r="AI135" s="42">
        <f t="shared" si="3006"/>
        <v>0</v>
      </c>
      <c r="AJ135" s="43">
        <f t="shared" si="3006"/>
        <v>0</v>
      </c>
      <c r="AK135" s="195">
        <f t="shared" ref="AK135" si="3007">IF($B133=$B127,COUNTIF(AM135:AS135,0),COUNTIF(AM136:AS136,0)+COUNTIF(AM136:AS136,""))</f>
        <v>7</v>
      </c>
      <c r="AL135" s="39">
        <f t="shared" ref="AL135:AS135" si="3008">IF($B127=$B133,AL136+AL129,AL136)</f>
        <v>0</v>
      </c>
      <c r="AM135" s="40">
        <f t="shared" si="3008"/>
        <v>0</v>
      </c>
      <c r="AN135" s="40">
        <f t="shared" si="3008"/>
        <v>0</v>
      </c>
      <c r="AO135" s="40">
        <f t="shared" si="3008"/>
        <v>0</v>
      </c>
      <c r="AP135" s="40">
        <f t="shared" si="3008"/>
        <v>0</v>
      </c>
      <c r="AQ135" s="41">
        <f t="shared" si="3008"/>
        <v>0</v>
      </c>
      <c r="AR135" s="42">
        <f t="shared" si="3008"/>
        <v>0</v>
      </c>
      <c r="AS135" s="43">
        <f t="shared" si="3008"/>
        <v>0</v>
      </c>
      <c r="AT135" s="195">
        <f t="shared" ref="AT135" si="3009">IF($B133=$B127,COUNTIF(AV135:BB135,0),COUNTIF(AV136:BB136,0)+COUNTIF(AV136:BB136,""))</f>
        <v>7</v>
      </c>
      <c r="AU135" s="39">
        <f t="shared" ref="AU135:BB135" si="3010">IF($B127=$B133,AU136+AU129,AU136)</f>
        <v>0</v>
      </c>
      <c r="AV135" s="40">
        <f t="shared" si="3010"/>
        <v>0</v>
      </c>
      <c r="AW135" s="40">
        <f t="shared" si="3010"/>
        <v>0</v>
      </c>
      <c r="AX135" s="40">
        <f t="shared" si="3010"/>
        <v>0</v>
      </c>
      <c r="AY135" s="40">
        <f t="shared" si="3010"/>
        <v>0</v>
      </c>
      <c r="AZ135" s="41">
        <f t="shared" si="3010"/>
        <v>0</v>
      </c>
      <c r="BA135" s="42">
        <f t="shared" si="3010"/>
        <v>0</v>
      </c>
      <c r="BB135" s="43">
        <f t="shared" si="3010"/>
        <v>0</v>
      </c>
      <c r="BC135" s="1">
        <f t="shared" ref="BC135" si="3011">IF(N135=0,0,N135-K138)</f>
        <v>0</v>
      </c>
      <c r="BD135" s="112">
        <f t="shared" ref="BD135" si="3012">BD134*K138</f>
        <v>0</v>
      </c>
      <c r="BE135" s="106" t="str">
        <f t="shared" si="2998"/>
        <v>Realizacja planu</v>
      </c>
      <c r="BG135" s="114">
        <f t="shared" ref="BG135" si="3013">J133</f>
        <v>0</v>
      </c>
      <c r="BH135" s="89" t="s">
        <v>73</v>
      </c>
      <c r="BK135" s="111">
        <f t="shared" ref="BK135" si="3014">BK134*K138</f>
        <v>0</v>
      </c>
      <c r="BL135" s="99" t="s">
        <v>71</v>
      </c>
      <c r="BN135" s="89" t="s">
        <v>79</v>
      </c>
    </row>
    <row r="136" spans="1:66" ht="15.75" customHeight="1" x14ac:dyDescent="0.2">
      <c r="A136" s="1" t="str">
        <f t="shared" ref="A136" si="3015">A133</f>
        <v>1. Niewypełnione</v>
      </c>
      <c r="B136" s="313">
        <f t="shared" si="1813"/>
        <v>20</v>
      </c>
      <c r="C136" s="314"/>
      <c r="D136" s="314"/>
      <c r="E136" s="314"/>
      <c r="F136" s="31"/>
      <c r="G136" s="183"/>
      <c r="H136" s="122">
        <f t="shared" ref="H136" si="3016">5-COUNTIF(AU133,0)-COUNTIF(AL133,0)-COUNTIF(AC133,0)-COUNTIF(T133,0)-COUNTIF(K133,0)</f>
        <v>0</v>
      </c>
      <c r="I136" s="165">
        <f t="shared" si="2943"/>
        <v>0</v>
      </c>
      <c r="J136" s="187">
        <f t="shared" ref="J136" si="3017">IF($B133=$B127,J130+IF($F133&lt;&gt;$G133,(K133+$G135-$G134)/$F133,K133/$F133),IF($F133&lt;&gt;G133,(K133+$G135-$G134)/$F133,K133/$F133))</f>
        <v>0</v>
      </c>
      <c r="K136" s="7">
        <f t="shared" ref="K136:K137" si="3018">SUM(L136:R136)</f>
        <v>0</v>
      </c>
      <c r="L136" s="26">
        <f t="shared" ref="L136:R136" si="3019">L133</f>
        <v>0</v>
      </c>
      <c r="M136" s="26">
        <f t="shared" si="3019"/>
        <v>0</v>
      </c>
      <c r="N136" s="26">
        <f t="shared" si="3019"/>
        <v>0</v>
      </c>
      <c r="O136" s="26">
        <f t="shared" si="3019"/>
        <v>0</v>
      </c>
      <c r="P136" s="26">
        <f t="shared" si="3019"/>
        <v>0</v>
      </c>
      <c r="Q136" s="29">
        <f t="shared" si="3019"/>
        <v>0</v>
      </c>
      <c r="R136" s="23">
        <f t="shared" si="3019"/>
        <v>0</v>
      </c>
      <c r="S136" s="187">
        <f t="shared" ref="S136" si="3020">IF($B133=$B127,S130+IF($F133&lt;&gt;$G133,(T133+$G135-$G134)/$F133,T133/$F133),IF($F133&lt;&gt;P133,(T133+$G135-$G134)/$F133,T133/$F133))</f>
        <v>0</v>
      </c>
      <c r="T136" s="7">
        <f t="shared" ref="T136:T137" si="3021">SUM(U136:AA136)</f>
        <v>0</v>
      </c>
      <c r="U136" s="26">
        <f t="shared" ref="U136:AA136" si="3022">U133</f>
        <v>0</v>
      </c>
      <c r="V136" s="26">
        <f t="shared" si="3022"/>
        <v>0</v>
      </c>
      <c r="W136" s="26">
        <f t="shared" si="3022"/>
        <v>0</v>
      </c>
      <c r="X136" s="26">
        <f t="shared" si="3022"/>
        <v>0</v>
      </c>
      <c r="Y136" s="113">
        <f t="shared" si="3022"/>
        <v>0</v>
      </c>
      <c r="Z136" s="29">
        <f t="shared" si="3022"/>
        <v>0</v>
      </c>
      <c r="AA136" s="23">
        <f t="shared" si="3022"/>
        <v>0</v>
      </c>
      <c r="AB136" s="187">
        <f t="shared" ref="AB136" si="3023">IF($B133=$B127,AB130+IF($F133&lt;&gt;$G133,(AC133+$G135-$G134)/$F133,AC133/$F133),IF($F133&lt;&gt;Y133,(AC133+$G135-$G134)/$F133,AC133/$F133))</f>
        <v>0</v>
      </c>
      <c r="AC136" s="7">
        <f t="shared" ref="AC136:AC137" si="3024">SUM(AD136:AJ136)</f>
        <v>0</v>
      </c>
      <c r="AD136" s="26">
        <f t="shared" ref="AD136:AJ136" si="3025">AD133</f>
        <v>0</v>
      </c>
      <c r="AE136" s="26">
        <f t="shared" si="3025"/>
        <v>0</v>
      </c>
      <c r="AF136" s="26">
        <f t="shared" si="3025"/>
        <v>0</v>
      </c>
      <c r="AG136" s="26">
        <f t="shared" si="3025"/>
        <v>0</v>
      </c>
      <c r="AH136" s="113">
        <f t="shared" si="3025"/>
        <v>0</v>
      </c>
      <c r="AI136" s="29">
        <f t="shared" si="3025"/>
        <v>0</v>
      </c>
      <c r="AJ136" s="23">
        <f t="shared" si="3025"/>
        <v>0</v>
      </c>
      <c r="AK136" s="187">
        <f t="shared" ref="AK136" si="3026">IF($B133=$B127,AK130+IF($F133&lt;&gt;$G133,(AL133+$G135-$G134)/$F133,AL133/$F133),IF($F133&lt;&gt;AH133,(AL133+$G135-$G134)/$F133,AL133/$F133))</f>
        <v>0</v>
      </c>
      <c r="AL136" s="7">
        <f t="shared" ref="AL136:AL137" si="3027">SUM(AM136:AS136)</f>
        <v>0</v>
      </c>
      <c r="AM136" s="26">
        <f t="shared" ref="AM136:AS136" si="3028">AM133</f>
        <v>0</v>
      </c>
      <c r="AN136" s="26">
        <f t="shared" si="3028"/>
        <v>0</v>
      </c>
      <c r="AO136" s="26">
        <f t="shared" si="3028"/>
        <v>0</v>
      </c>
      <c r="AP136" s="26">
        <f t="shared" si="3028"/>
        <v>0</v>
      </c>
      <c r="AQ136" s="113">
        <f t="shared" si="3028"/>
        <v>0</v>
      </c>
      <c r="AR136" s="29">
        <f t="shared" si="3028"/>
        <v>0</v>
      </c>
      <c r="AS136" s="23">
        <f t="shared" si="3028"/>
        <v>0</v>
      </c>
      <c r="AT136" s="187">
        <f t="shared" ref="AT136" si="3029">IF($B133=$B127,AT130+IF($F133&lt;&gt;$G133,(AU133+$G135-$G134)/$F133,AU133/$F133),IF($F133&lt;&gt;AQ133,(AU133+$G135-$G134)/$F133,AU133/$F133))</f>
        <v>0</v>
      </c>
      <c r="AU136" s="7">
        <f t="shared" ref="AU136:AU137" si="3030">SUM(AV136:BB136)</f>
        <v>0</v>
      </c>
      <c r="AV136" s="6">
        <f t="shared" si="1829"/>
        <v>0</v>
      </c>
      <c r="AW136" s="6">
        <f t="shared" ref="AW136:BB136" si="3031">IF(SUM($AM$9:$AS$9)=SUM($AV$9:$BB$9),AW133,IF(AND(SUM($AV$9:$BB$9)&gt;42,SUM($AV$9:$BB$9)&lt;49),AW133,0))</f>
        <v>0</v>
      </c>
      <c r="AX136" s="6">
        <f t="shared" si="3031"/>
        <v>0</v>
      </c>
      <c r="AY136" s="6">
        <f t="shared" si="3031"/>
        <v>0</v>
      </c>
      <c r="AZ136" s="26">
        <f t="shared" si="3031"/>
        <v>0</v>
      </c>
      <c r="BA136" s="29">
        <f t="shared" si="3031"/>
        <v>0</v>
      </c>
      <c r="BB136" s="23">
        <f t="shared" si="3031"/>
        <v>0</v>
      </c>
      <c r="BC136" s="1">
        <f t="shared" ref="BC136" si="3032">IF(O135=0,0,O135-K138)</f>
        <v>0</v>
      </c>
      <c r="BD136" s="105">
        <f t="shared" ref="BD136" si="3033">K135</f>
        <v>0</v>
      </c>
      <c r="BE136" s="106" t="str">
        <f t="shared" si="2998"/>
        <v>Godziny zrealizowane</v>
      </c>
      <c r="BK136" s="100">
        <f t="shared" ref="BK136" si="3034">K135</f>
        <v>0</v>
      </c>
      <c r="BL136" s="99" t="s">
        <v>77</v>
      </c>
    </row>
    <row r="137" spans="1:66" ht="15.75" customHeight="1" x14ac:dyDescent="0.2">
      <c r="A137" s="1" t="str">
        <f t="shared" ref="A137:A138" si="3035">A136</f>
        <v>1. Niewypełnione</v>
      </c>
      <c r="B137" s="313"/>
      <c r="C137" s="314"/>
      <c r="D137" s="314"/>
      <c r="E137" s="314"/>
      <c r="F137" s="31"/>
      <c r="G137" s="183"/>
      <c r="H137" s="123">
        <f t="shared" ref="H137" si="3036">IF($B133=$B127,H131+F137,$F137)</f>
        <v>0</v>
      </c>
      <c r="I137" s="165">
        <f t="shared" si="2943"/>
        <v>0</v>
      </c>
      <c r="J137" s="141">
        <f t="shared" ref="J137" si="3037">IF($H136=0,0,IF($B127=$B133,IF($H138&gt;0,$H138+J131,K133+J131),IF($H138&gt;0,$H138,K133)))</f>
        <v>0</v>
      </c>
      <c r="K137" s="7">
        <f t="shared" si="3018"/>
        <v>0</v>
      </c>
      <c r="L137" s="6"/>
      <c r="M137" s="6"/>
      <c r="N137" s="6"/>
      <c r="O137" s="6"/>
      <c r="P137" s="26"/>
      <c r="Q137" s="29"/>
      <c r="R137" s="23"/>
      <c r="S137" s="141">
        <f t="shared" ref="S137" si="3038">IF($H136=0,0,IF($B127=$B133,IF($H138&gt;0,$H138+S131,T133+S131),IF($H138&gt;0,$H138,T133)))</f>
        <v>0</v>
      </c>
      <c r="T137" s="7">
        <f t="shared" si="3021"/>
        <v>0</v>
      </c>
      <c r="U137" s="6"/>
      <c r="V137" s="6"/>
      <c r="W137" s="6"/>
      <c r="X137" s="6"/>
      <c r="Y137" s="26"/>
      <c r="Z137" s="29"/>
      <c r="AA137" s="23"/>
      <c r="AB137" s="141">
        <f t="shared" ref="AB137" si="3039">IF($H136=0,0,IF($B127=$B133,IF($H138&gt;0,$H138+AB131,AC133+AB131),IF($H138&gt;0,$H138,AC133)))</f>
        <v>0</v>
      </c>
      <c r="AC137" s="7">
        <f t="shared" si="3024"/>
        <v>0</v>
      </c>
      <c r="AD137" s="6"/>
      <c r="AE137" s="6"/>
      <c r="AF137" s="6"/>
      <c r="AG137" s="6"/>
      <c r="AH137" s="26"/>
      <c r="AI137" s="29"/>
      <c r="AJ137" s="23"/>
      <c r="AK137" s="141">
        <f t="shared" ref="AK137" si="3040">IF($H136=0,0,IF($B127=$B133,IF($H138&gt;0,$H138+AK131,AL133+AK131),IF($H138&gt;0,$H138,AL133)))</f>
        <v>0</v>
      </c>
      <c r="AL137" s="7">
        <f t="shared" si="3027"/>
        <v>0</v>
      </c>
      <c r="AM137" s="6"/>
      <c r="AN137" s="6"/>
      <c r="AO137" s="6"/>
      <c r="AP137" s="6"/>
      <c r="AQ137" s="26"/>
      <c r="AR137" s="29"/>
      <c r="AS137" s="23"/>
      <c r="AT137" s="141">
        <f t="shared" ref="AT137" si="3041">IF($H136=0,0,IF($B127=$B133,IF($H138&gt;0,$H138+AT131,AU133+AT131),IF($H138&gt;0,$H138,AU133)))</f>
        <v>0</v>
      </c>
      <c r="AU137" s="7">
        <f t="shared" si="3030"/>
        <v>0</v>
      </c>
      <c r="AV137" s="6"/>
      <c r="AW137" s="6"/>
      <c r="AX137" s="6"/>
      <c r="AY137" s="6"/>
      <c r="AZ137" s="26"/>
      <c r="BA137" s="29"/>
      <c r="BB137" s="23"/>
      <c r="BC137" s="1">
        <f t="shared" ref="BC137" si="3042">IF(P135=0,0,P135-K138)</f>
        <v>0</v>
      </c>
      <c r="BD137" s="107">
        <f t="shared" ref="BD137" si="3043">BD136-BD135</f>
        <v>0</v>
      </c>
      <c r="BE137" s="108" t="str">
        <f t="shared" si="2998"/>
        <v>godziny ponadwymiarowe = Plan -to  co powinien uczyć</v>
      </c>
      <c r="BK137" s="100">
        <f t="shared" ref="BK137" si="3044">BK136-BK135</f>
        <v>0</v>
      </c>
      <c r="BL137" s="99" t="s">
        <v>74</v>
      </c>
    </row>
    <row r="138" spans="1:66" ht="18.75" customHeight="1" thickBot="1" x14ac:dyDescent="0.25">
      <c r="A138" s="1" t="str">
        <f t="shared" si="3035"/>
        <v>1. Niewypełnione</v>
      </c>
      <c r="B138" s="323" t="str">
        <f>IF(B133="",Wydruk!$AE$6,IF(J134=0,Wydruk!$AE$7,IF(AND(G134&lt;G135,B133&lt;&gt;$B139),Wydruk!$AE$13,IF(AND($B133=$B127,$B133&lt;&gt;$B139),IF(OR(OR(J138&lt;4,J138&gt;5),OR(S138&lt;4,S138&gt;5),OR(AB138&lt;4,AB138&gt;5),OR(AK138&lt;4,AK138&gt;5),OR(AND(AT138&lt;4,AT138&gt;0),AT138&gt;5)),Wydruk!$AE$8,Wydruk!$AE$9),IF($B133=$B139,IF($F137&lt;&gt;0,Wydruk!$AE$12,Wydruk!$AE$10),IF(OR(OR(J134&lt;4,J134&gt;5),OR(S134&lt;4,S134&gt;5),OR(AB134&lt;4,AB134&gt;5),OR(AK134&lt;4,AK134&gt;5),OR(AND(AT134&lt;4,AT134&gt;0),AT134&gt;5)),Wydruk!$AE$8,Wydruk!$AE$11))))))</f>
        <v>Rozpocznij wypełniając nazwisko i imię, sprawdź pensum, l. tygodni, godz. w roku</v>
      </c>
      <c r="C138" s="324"/>
      <c r="D138" s="324"/>
      <c r="E138" s="324"/>
      <c r="F138" s="173"/>
      <c r="G138" s="184"/>
      <c r="H138" s="191">
        <f t="shared" si="1844"/>
        <v>0</v>
      </c>
      <c r="I138" s="193"/>
      <c r="J138" s="176">
        <f t="shared" ref="J138" si="3045">IF($B127=$B133,IF(L133+L128&gt;0,1,0)+IF(M133+M128&gt;0,1,0)+IF(N133+N128&gt;0,1,0)+IF(O133+O128&gt;0,1,0)+IF(P133+P128&gt;0,1,0)+IF(Q133+Q128&gt;0,1,0)+IF(R133+R128&gt;0,1,0),J134)</f>
        <v>0</v>
      </c>
      <c r="K138" s="133">
        <f t="shared" ref="K138" si="3046">IF(OR($B133=$B139,J138=0,(K134-Q138+O138)&lt;=0),0,(K134-Q138+O138)/J138)</f>
        <v>0</v>
      </c>
      <c r="L138" s="137">
        <f t="shared" ref="L138" si="3047">IF(K138*(7-J135)&lt;=0,0,K138*(7-J135))</f>
        <v>0</v>
      </c>
      <c r="M138" s="311">
        <f t="shared" ref="M138" si="3048">ROUND(IF(OR(K135-K138*(7-J135)+P138&lt;0,$B133=$B139,K138&lt;=0,K135=0),0,IF(K135-K138*(7-J135)+P138&gt;Q138-O138+P138,Q138-O138+P138,K135-K138*(7-J135)+P138)),1)</f>
        <v>0</v>
      </c>
      <c r="N138" s="312"/>
      <c r="O138" s="139">
        <f t="shared" ref="O138" si="3049">IF(OR($B133=$B139,J134=0),0,IF($B133=$B127,J133,$F133))</f>
        <v>0</v>
      </c>
      <c r="P138" s="30">
        <f t="shared" ref="P138" si="3050">IF(OR($B133=$B139,J138=0),0,$G135-$G134)</f>
        <v>0</v>
      </c>
      <c r="Q138" s="134">
        <f t="shared" ref="Q138" si="3051">IF(OR($B133=$B139,J138=0),0,J137)</f>
        <v>0</v>
      </c>
      <c r="R138" s="138">
        <f t="shared" ref="R138" si="3052">IF($B133=$B139,0,K135)</f>
        <v>0</v>
      </c>
      <c r="S138" s="176">
        <f t="shared" ref="S138" si="3053">IF($B127=$B133,IF(U133+U128&gt;0,1,0)+IF(V133+V128&gt;0,1,0)+IF(W133+W128&gt;0,1,0)+IF(X133+X128&gt;0,1,0)+IF(Y133+Y128&gt;0,1,0)+IF(Z133+Z128&gt;0,1,0)+IF(AA133+AA128&gt;0,1,0),S134)</f>
        <v>0</v>
      </c>
      <c r="T138" s="133">
        <f t="shared" ref="T138" si="3054">IF(OR($B133=$B139,S138=0,(T134-Z138+X138)&lt;=0),0,(T134-Z138+X138)/S138)</f>
        <v>0</v>
      </c>
      <c r="U138" s="137">
        <f t="shared" ref="U138" si="3055">IF(T138*(7-S135)&lt;=0,0,T138*(7-S135))</f>
        <v>0</v>
      </c>
      <c r="V138" s="311">
        <f t="shared" ref="V138" si="3056">ROUND(IF(OR(T135-T138*(7-S135)+Y138&lt;0,$B133=$B139,T138&lt;=0,T135=0),0,IF(T135-T138*(7-S135)+Y138&gt;Z138-X138+Y138,Z138-X138+Y138,T135-T138*(7-S135)+Y138)),1)</f>
        <v>0</v>
      </c>
      <c r="W138" s="312"/>
      <c r="X138" s="139">
        <f t="shared" ref="X138" si="3057">IF(OR($B133=$B139,S134=0),0,IF($B133=$B127,S133,$F133))</f>
        <v>0</v>
      </c>
      <c r="Y138" s="30">
        <f t="shared" ref="Y138" si="3058">IF(OR($B133=$B139,S138=0),0,$G135-$G134)</f>
        <v>0</v>
      </c>
      <c r="Z138" s="134">
        <f t="shared" ref="Z138" si="3059">IF(OR($B133=$B139,S138=0),0,S137)</f>
        <v>0</v>
      </c>
      <c r="AA138" s="138">
        <f t="shared" ref="AA138" si="3060">IF($B133=$B139,0,T135)</f>
        <v>0</v>
      </c>
      <c r="AB138" s="176">
        <f t="shared" ref="AB138" si="3061">IF($B127=$B133,IF(AD133+AD128&gt;0,1,0)+IF(AE133+AE128&gt;0,1,0)+IF(AF133+AF128&gt;0,1,0)+IF(AG133+AG128&gt;0,1,0)+IF(AH133+AH128&gt;0,1,0)+IF(AI133+AI128&gt;0,1,0)+IF(AJ133+AJ128&gt;0,1,0),AB134)</f>
        <v>0</v>
      </c>
      <c r="AC138" s="133">
        <f t="shared" ref="AC138" si="3062">IF(OR($B133=$B139,AB138=0,(AC134-AI138+AG138)&lt;=0),0,(AC134-AI138+AG138)/AB138)</f>
        <v>0</v>
      </c>
      <c r="AD138" s="137">
        <f t="shared" ref="AD138" si="3063">IF(AC138*(7-AB135)&lt;=0,0,AC138*(7-AB135))</f>
        <v>0</v>
      </c>
      <c r="AE138" s="311">
        <f t="shared" ref="AE138" si="3064">ROUND(IF(OR(AC135-AC138*(7-AB135)+AH138&lt;0,$B133=$B139,AC138&lt;=0,AC135=0),0,IF(AC135-AC138*(7-AB135)+AH138&gt;AI138-AG138+AH138,AI138-AG138+AH138,AC135-AC138*(7-AB135)+AH138)),1)</f>
        <v>0</v>
      </c>
      <c r="AF138" s="312"/>
      <c r="AG138" s="139">
        <f t="shared" ref="AG138" si="3065">IF(OR($B133=$B139,AB134=0),0,IF($B133=$B127,AB133,$F133))</f>
        <v>0</v>
      </c>
      <c r="AH138" s="30">
        <f t="shared" ref="AH138" si="3066">IF(OR($B133=$B139,AB138=0),0,$G135-$G134)</f>
        <v>0</v>
      </c>
      <c r="AI138" s="134">
        <f t="shared" ref="AI138" si="3067">IF(OR($B133=$B139,AB138=0),0,AB137)</f>
        <v>0</v>
      </c>
      <c r="AJ138" s="138">
        <f t="shared" ref="AJ138" si="3068">IF($B133=$B139,0,AC135)</f>
        <v>0</v>
      </c>
      <c r="AK138" s="176">
        <f t="shared" ref="AK138" si="3069">IF($B127=$B133,IF(AM133+AM128&gt;0,1,0)+IF(AN133+AN128&gt;0,1,0)+IF(AO133+AO128&gt;0,1,0)+IF(AP133+AP128&gt;0,1,0)+IF(AQ133+AQ128&gt;0,1,0)+IF(AR133+AR128&gt;0,1,0)+IF(AS133+AS128&gt;0,1,0),AK134)</f>
        <v>0</v>
      </c>
      <c r="AL138" s="133">
        <f t="shared" ref="AL138" si="3070">IF(OR($B133=$B139,AK138=0,(AL134-AR138+AP138)&lt;=0),0,(AL134-AR138+AP138)/AK138)</f>
        <v>0</v>
      </c>
      <c r="AM138" s="137">
        <f t="shared" ref="AM138" si="3071">IF(AL138*(7-AK135)&lt;=0,0,AL138*(7-AK135))</f>
        <v>0</v>
      </c>
      <c r="AN138" s="311">
        <f t="shared" ref="AN138" si="3072">ROUND(IF(OR(AL135-AL138*(7-AK135)+AQ138&lt;0,$B133=$B139,AL138&lt;=0,AL135=0),0,IF(AL135-AL138*(7-AK135)+AQ138&gt;AR138-AP138+AQ138,AR138-AP138+AQ138,AL135-AL138*(7-AK135)+AQ138)),1)</f>
        <v>0</v>
      </c>
      <c r="AO138" s="312"/>
      <c r="AP138" s="139">
        <f t="shared" ref="AP138" si="3073">IF(OR($B133=$B139,AK134=0),0,IF($B133=$B127,AK133,$F133))</f>
        <v>0</v>
      </c>
      <c r="AQ138" s="30">
        <f t="shared" ref="AQ138" si="3074">IF(OR($B133=$B139,AK138=0),0,$G135-$G134)</f>
        <v>0</v>
      </c>
      <c r="AR138" s="134">
        <f t="shared" ref="AR138" si="3075">IF(OR($B133=$B139,AK138=0),0,AK137)</f>
        <v>0</v>
      </c>
      <c r="AS138" s="138">
        <f t="shared" ref="AS138" si="3076">IF($B133=$B139,0,AL135)</f>
        <v>0</v>
      </c>
      <c r="AT138" s="176">
        <f t="shared" ref="AT138" si="3077">IF($B127=$B133,IF(AV133+AV128&gt;0,1,0)+IF(AW133+AW128&gt;0,1,0)+IF(AX133+AX128&gt;0,1,0)+IF(AY133+AY128&gt;0,1,0)+IF(AZ133+AZ128&gt;0,1,0)+IF(BA133+BA128&gt;0,1,0)+IF(BB133+BB128&gt;0,1,0),AT134)</f>
        <v>0</v>
      </c>
      <c r="AU138" s="133">
        <f t="shared" ref="AU138" si="3078">IF(OR($B133=$B139,AT138=0,(AU134-BA138+AY138)&lt;=0),0,(AU134-BA138+AY138)/AT138)</f>
        <v>0</v>
      </c>
      <c r="AV138" s="137">
        <f t="shared" ref="AV138" si="3079">IF(AU138*(7-AT135)&lt;=0,0,AU138*(7-AT135))</f>
        <v>0</v>
      </c>
      <c r="AW138" s="311">
        <f t="shared" ref="AW138" si="3080">ROUND(IF(OR(AU135-AU138*(7-AT135)+AZ138&lt;0,$B133=$B139,AU138&lt;=0,AU135=0),0,IF(AU135-AU138*(7-AT135)+AZ138&gt;BA138-AY138+AZ138,BA138-AY138+AZ138,AU135-AU138*(7-AT135)+AZ138)),1)</f>
        <v>0</v>
      </c>
      <c r="AX138" s="312"/>
      <c r="AY138" s="139">
        <f t="shared" ref="AY138" si="3081">IF(OR($B133=$B139,AT134=0),0,IF($B133=$B127,AT133,$F133))</f>
        <v>0</v>
      </c>
      <c r="AZ138" s="30">
        <f t="shared" ref="AZ138" si="3082">IF(OR($B133=$B139,AT138=0),0,$G135-$G134)</f>
        <v>0</v>
      </c>
      <c r="BA138" s="134">
        <f t="shared" ref="BA138" si="3083">IF(OR($B133=$B139,AT138=0),0,AT137)</f>
        <v>0</v>
      </c>
      <c r="BB138" s="138">
        <f t="shared" ref="BB138" si="3084">IF($B133=$B139,0,AU135)</f>
        <v>0</v>
      </c>
      <c r="BC138" s="89">
        <f t="shared" ref="BC138" si="3085">SUBTOTAL(9,BC133:BC137)</f>
        <v>0</v>
      </c>
      <c r="BD138" s="109">
        <f t="shared" ref="BD138" si="3086">BD133</f>
        <v>0</v>
      </c>
      <c r="BE138" s="110">
        <f t="shared" ref="BE138" si="3087">IF(BD137&lt;=BD138,BD137,BD138)</f>
        <v>0</v>
      </c>
      <c r="BF138" s="90" t="str">
        <f t="shared" ref="BF138" si="3088">BM138</f>
        <v>godziny ponadwymiarowe wynik po sprawdzeniu czy nie przekracza planu</v>
      </c>
      <c r="BK138" s="101">
        <f t="shared" ref="BK138" si="3089">BK133</f>
        <v>-18</v>
      </c>
      <c r="BL138" s="102">
        <f t="shared" ref="BL138" si="3090">IF(BK137&lt;=BK133,BK137,BK133)</f>
        <v>-18</v>
      </c>
      <c r="BM138" s="91" t="s">
        <v>75</v>
      </c>
    </row>
    <row r="139" spans="1:66" ht="15.75" x14ac:dyDescent="0.2">
      <c r="A139" s="1" t="str">
        <f t="shared" ref="A139" si="3091">IF(B139="","1. Niewypełnione",B139)</f>
        <v>1. Niewypełnione</v>
      </c>
      <c r="B139" s="320"/>
      <c r="C139" s="321"/>
      <c r="D139" s="321"/>
      <c r="E139" s="321"/>
      <c r="F139" s="177">
        <v>18</v>
      </c>
      <c r="G139" s="185">
        <f t="shared" ref="G139" si="3092">F139</f>
        <v>18</v>
      </c>
      <c r="H139" s="177"/>
      <c r="I139" s="192">
        <f t="shared" ref="I139:I143" si="3093">K139+T139+AC139+AL139+AU139</f>
        <v>0</v>
      </c>
      <c r="J139" s="186">
        <f t="shared" ref="J139" si="3094">IF(OR($B139=$B145,J142=0),0,ROUND((K140+P144)/J142,0))</f>
        <v>0</v>
      </c>
      <c r="K139" s="51">
        <f t="shared" ref="K139:K140" si="3095">SUM(L139:R139)</f>
        <v>0</v>
      </c>
      <c r="L139" s="52"/>
      <c r="M139" s="52"/>
      <c r="N139" s="52"/>
      <c r="O139" s="52"/>
      <c r="P139" s="53"/>
      <c r="Q139" s="54"/>
      <c r="R139" s="55"/>
      <c r="S139" s="188">
        <f t="shared" ref="S139" si="3096">IF(OR($B139=$B145,S142=0),0,ROUND((T140+Y144)/S142,0))</f>
        <v>0</v>
      </c>
      <c r="T139" s="178">
        <f t="shared" ref="T139:T140" si="3097">SUM(U139:AA139)</f>
        <v>0</v>
      </c>
      <c r="U139" s="179">
        <f t="shared" ref="U139" si="3098">L139</f>
        <v>0</v>
      </c>
      <c r="V139" s="179">
        <f t="shared" ref="V139" si="3099">M139</f>
        <v>0</v>
      </c>
      <c r="W139" s="179">
        <f t="shared" ref="W139" si="3100">N139</f>
        <v>0</v>
      </c>
      <c r="X139" s="179">
        <f t="shared" ref="X139" si="3101">O139</f>
        <v>0</v>
      </c>
      <c r="Y139" s="180">
        <f t="shared" ref="Y139" si="3102">P139</f>
        <v>0</v>
      </c>
      <c r="Z139" s="181">
        <f t="shared" ref="Z139" si="3103">Q139</f>
        <v>0</v>
      </c>
      <c r="AA139" s="182">
        <f t="shared" ref="AA139" si="3104">R139</f>
        <v>0</v>
      </c>
      <c r="AB139" s="188">
        <f t="shared" ref="AB139" si="3105">IF(OR($B139=$B145,AB142=0),0,ROUND((AC140+AH144)/AB142,0))</f>
        <v>0</v>
      </c>
      <c r="AC139" s="178">
        <f t="shared" ref="AC139:AC140" si="3106">SUM(AD139:AJ139)</f>
        <v>0</v>
      </c>
      <c r="AD139" s="179">
        <f t="shared" ref="AD139" si="3107">U139</f>
        <v>0</v>
      </c>
      <c r="AE139" s="179">
        <f t="shared" ref="AE139" si="3108">V139</f>
        <v>0</v>
      </c>
      <c r="AF139" s="179">
        <f t="shared" ref="AF139" si="3109">W139</f>
        <v>0</v>
      </c>
      <c r="AG139" s="179">
        <f t="shared" ref="AG139" si="3110">X139</f>
        <v>0</v>
      </c>
      <c r="AH139" s="180">
        <f t="shared" ref="AH139" si="3111">Y139</f>
        <v>0</v>
      </c>
      <c r="AI139" s="181">
        <f t="shared" ref="AI139" si="3112">Z139</f>
        <v>0</v>
      </c>
      <c r="AJ139" s="182">
        <f t="shared" ref="AJ139" si="3113">AA139</f>
        <v>0</v>
      </c>
      <c r="AK139" s="188">
        <f t="shared" ref="AK139" si="3114">IF(OR($B139=$B145,AK142=0),0,ROUND((AL140+AQ144)/AK142,0))</f>
        <v>0</v>
      </c>
      <c r="AL139" s="178">
        <f t="shared" ref="AL139:AL140" si="3115">SUM(AM139:AS139)</f>
        <v>0</v>
      </c>
      <c r="AM139" s="179">
        <f t="shared" ref="AM139" si="3116">AD139</f>
        <v>0</v>
      </c>
      <c r="AN139" s="179">
        <f t="shared" ref="AN139" si="3117">AE139</f>
        <v>0</v>
      </c>
      <c r="AO139" s="179">
        <f t="shared" ref="AO139" si="3118">AF139</f>
        <v>0</v>
      </c>
      <c r="AP139" s="179">
        <f t="shared" ref="AP139" si="3119">AG139</f>
        <v>0</v>
      </c>
      <c r="AQ139" s="180">
        <f t="shared" ref="AQ139" si="3120">AH139</f>
        <v>0</v>
      </c>
      <c r="AR139" s="181">
        <f t="shared" ref="AR139" si="3121">AI139</f>
        <v>0</v>
      </c>
      <c r="AS139" s="182">
        <f t="shared" ref="AS139" si="3122">AJ139</f>
        <v>0</v>
      </c>
      <c r="AT139" s="188">
        <f t="shared" ref="AT139" si="3123">IF(OR($B139=$B145,AT142=0),0,ROUND((AU140+AZ144)/AT142,0))</f>
        <v>0</v>
      </c>
      <c r="AU139" s="178">
        <f t="shared" ref="AU139:AU140" si="3124">SUM(AV139:BB139)</f>
        <v>0</v>
      </c>
      <c r="AV139" s="179">
        <f t="shared" ref="AV139" si="3125">IF(SUM($AM$9:$AS$9)=SUM($AV$9:$BB$9),AM139,IF(AND(SUM($AV$9:$BB$9)&gt;42,SUM($AV$9:$BB$9)&lt;49),AM139,0))</f>
        <v>0</v>
      </c>
      <c r="AW139" s="179">
        <f t="shared" ref="AW139" si="3126">IF(SUM($AM$9:$AS$9)=SUM($AV$9:$BB$9),AN139,IF(AND(SUM($AV$9:$BB$9)&gt;42,SUM($AV$9:$BB$9)&lt;49),AN139,0))</f>
        <v>0</v>
      </c>
      <c r="AX139" s="179">
        <f t="shared" ref="AX139" si="3127">IF(SUM($AM$9:$AS$9)=SUM($AV$9:$BB$9),AO139,IF(AND(SUM($AV$9:$BB$9)&gt;42,SUM($AV$9:$BB$9)&lt;49),AO139,0))</f>
        <v>0</v>
      </c>
      <c r="AY139" s="179">
        <f t="shared" ref="AY139" si="3128">IF(SUM($AM$9:$AS$9)=SUM($AV$9:$BB$9),AP139,IF(AND(SUM($AV$9:$BB$9)&gt;42,SUM($AV$9:$BB$9)&lt;49),AP139,0))</f>
        <v>0</v>
      </c>
      <c r="AZ139" s="180">
        <f t="shared" ref="AZ139" si="3129">IF(SUM($AM$9:$AS$9)=SUM($AV$9:$BB$9),AQ139,IF(AND(SUM($AV$9:$BB$9)&gt;42,SUM($AV$9:$BB$9)&lt;49),AQ139,0))</f>
        <v>0</v>
      </c>
      <c r="BA139" s="181">
        <f t="shared" ref="BA139" si="3130">IF(SUM($AM$9:$AS$9)=SUM($AV$9:$BB$9),AR139,IF(AND(SUM($AV$9:$BB$9)&gt;42,SUM($AV$9:$BB$9)&lt;49),AR139,0))</f>
        <v>0</v>
      </c>
      <c r="BB139" s="182">
        <f t="shared" ref="BB139" si="3131">IF(SUM($AM$9:$AS$9)=SUM($AV$9:$BB$9),AS139,IF(AND(SUM($AV$9:$BB$9)&gt;42,SUM($AV$9:$BB$9)&lt;49),AS139,0))</f>
        <v>0</v>
      </c>
      <c r="BC139" s="1">
        <f t="shared" ref="BC139" si="3132">IF(L141=0,0,L141-K144)</f>
        <v>0</v>
      </c>
      <c r="BD139" s="103">
        <f t="shared" ref="BD139" si="3133">P144-N144</f>
        <v>0</v>
      </c>
      <c r="BE139" s="104" t="s">
        <v>80</v>
      </c>
      <c r="BK139" s="96">
        <f t="shared" ref="BK139" si="3134">K140-G140</f>
        <v>-18</v>
      </c>
      <c r="BL139" s="97" t="s">
        <v>76</v>
      </c>
    </row>
    <row r="140" spans="1:66" ht="12.75" hidden="1" customHeight="1" x14ac:dyDescent="0.2">
      <c r="B140" s="93"/>
      <c r="C140" s="94"/>
      <c r="D140" s="95"/>
      <c r="E140" s="115"/>
      <c r="F140" s="140" t="b">
        <f t="shared" ref="F140" si="3135">IF($B133=$B139,OR(F134,G139&lt;F139),G139&lt;F139)</f>
        <v>0</v>
      </c>
      <c r="G140" s="189">
        <f t="shared" si="1782"/>
        <v>18</v>
      </c>
      <c r="H140" s="120"/>
      <c r="I140" s="165">
        <f t="shared" si="3093"/>
        <v>0</v>
      </c>
      <c r="J140" s="194">
        <f t="shared" ref="J140" si="3136">7-COUNTIF(L139:R139,0)-COUNTIF(L139:R139,"")</f>
        <v>0</v>
      </c>
      <c r="K140" s="22">
        <f t="shared" si="3095"/>
        <v>0</v>
      </c>
      <c r="L140" s="35">
        <f t="shared" ref="L140:R140" si="3137">IF($B133=$B139,L139+L134,L139)</f>
        <v>0</v>
      </c>
      <c r="M140" s="35">
        <f t="shared" si="3137"/>
        <v>0</v>
      </c>
      <c r="N140" s="35">
        <f t="shared" si="3137"/>
        <v>0</v>
      </c>
      <c r="O140" s="35">
        <f t="shared" si="3137"/>
        <v>0</v>
      </c>
      <c r="P140" s="36">
        <f t="shared" si="3137"/>
        <v>0</v>
      </c>
      <c r="Q140" s="37">
        <f t="shared" si="3137"/>
        <v>0</v>
      </c>
      <c r="R140" s="38">
        <f t="shared" si="3137"/>
        <v>0</v>
      </c>
      <c r="S140" s="194">
        <f t="shared" ref="S140" si="3138">7-COUNTIF(U139:AA139,0)-COUNTIF(U139:AA139,"")</f>
        <v>0</v>
      </c>
      <c r="T140" s="22">
        <f t="shared" si="3097"/>
        <v>0</v>
      </c>
      <c r="U140" s="35">
        <f t="shared" ref="U140:AA140" si="3139">IF($B133=$B139,U139+U134,U139)</f>
        <v>0</v>
      </c>
      <c r="V140" s="35">
        <f t="shared" si="3139"/>
        <v>0</v>
      </c>
      <c r="W140" s="35">
        <f t="shared" si="3139"/>
        <v>0</v>
      </c>
      <c r="X140" s="35">
        <f t="shared" si="3139"/>
        <v>0</v>
      </c>
      <c r="Y140" s="36">
        <f t="shared" si="3139"/>
        <v>0</v>
      </c>
      <c r="Z140" s="37">
        <f t="shared" si="3139"/>
        <v>0</v>
      </c>
      <c r="AA140" s="38">
        <f t="shared" si="3139"/>
        <v>0</v>
      </c>
      <c r="AB140" s="194">
        <f t="shared" ref="AB140" si="3140">7-COUNTIF(AD139:AJ139,0)-COUNTIF(AD139:AJ139,"")</f>
        <v>0</v>
      </c>
      <c r="AC140" s="22">
        <f t="shared" si="3106"/>
        <v>0</v>
      </c>
      <c r="AD140" s="35">
        <f t="shared" ref="AD140:AJ140" si="3141">IF($B133=$B139,AD139+AD134,AD139)</f>
        <v>0</v>
      </c>
      <c r="AE140" s="35">
        <f t="shared" si="3141"/>
        <v>0</v>
      </c>
      <c r="AF140" s="35">
        <f t="shared" si="3141"/>
        <v>0</v>
      </c>
      <c r="AG140" s="35">
        <f t="shared" si="3141"/>
        <v>0</v>
      </c>
      <c r="AH140" s="36">
        <f t="shared" si="3141"/>
        <v>0</v>
      </c>
      <c r="AI140" s="37">
        <f t="shared" si="3141"/>
        <v>0</v>
      </c>
      <c r="AJ140" s="38">
        <f t="shared" si="3141"/>
        <v>0</v>
      </c>
      <c r="AK140" s="194">
        <f t="shared" ref="AK140" si="3142">7-COUNTIF(AM139:AS139,0)-COUNTIF(AM139:AS139,"")</f>
        <v>0</v>
      </c>
      <c r="AL140" s="22">
        <f t="shared" si="3115"/>
        <v>0</v>
      </c>
      <c r="AM140" s="35">
        <f t="shared" ref="AM140:AS140" si="3143">IF($B133=$B139,AM139+AM134,AM139)</f>
        <v>0</v>
      </c>
      <c r="AN140" s="35">
        <f t="shared" si="3143"/>
        <v>0</v>
      </c>
      <c r="AO140" s="35">
        <f t="shared" si="3143"/>
        <v>0</v>
      </c>
      <c r="AP140" s="35">
        <f t="shared" si="3143"/>
        <v>0</v>
      </c>
      <c r="AQ140" s="36">
        <f t="shared" si="3143"/>
        <v>0</v>
      </c>
      <c r="AR140" s="37">
        <f t="shared" si="3143"/>
        <v>0</v>
      </c>
      <c r="AS140" s="38">
        <f t="shared" si="3143"/>
        <v>0</v>
      </c>
      <c r="AT140" s="194">
        <f t="shared" ref="AT140" si="3144">7-COUNTIF(AV139:BB139,0)-COUNTIF(AV139:BB139,"")</f>
        <v>0</v>
      </c>
      <c r="AU140" s="22">
        <f t="shared" si="3124"/>
        <v>0</v>
      </c>
      <c r="AV140" s="35">
        <f t="shared" ref="AV140:BB140" si="3145">IF($B133=$B139,AV139+AV134,AV139)</f>
        <v>0</v>
      </c>
      <c r="AW140" s="35">
        <f t="shared" si="3145"/>
        <v>0</v>
      </c>
      <c r="AX140" s="35">
        <f t="shared" si="3145"/>
        <v>0</v>
      </c>
      <c r="AY140" s="35">
        <f t="shared" si="3145"/>
        <v>0</v>
      </c>
      <c r="AZ140" s="36">
        <f t="shared" si="3145"/>
        <v>0</v>
      </c>
      <c r="BA140" s="37">
        <f t="shared" si="3145"/>
        <v>0</v>
      </c>
      <c r="BB140" s="38">
        <f t="shared" si="3145"/>
        <v>0</v>
      </c>
      <c r="BC140" s="1">
        <f t="shared" ref="BC140" si="3146">IF(M141=0,0,M141-K144)</f>
        <v>0</v>
      </c>
      <c r="BD140" s="105">
        <f t="shared" ref="BD140" si="3147">7-J141</f>
        <v>0</v>
      </c>
      <c r="BE140" s="106" t="str">
        <f t="shared" ref="BE140:BE143" si="3148">BL140</f>
        <v>Dni realizacji</v>
      </c>
      <c r="BG140" s="89" t="s">
        <v>78</v>
      </c>
      <c r="BK140" s="98">
        <f t="shared" ref="BK140" si="3149">7-J141</f>
        <v>0</v>
      </c>
      <c r="BL140" s="99" t="s">
        <v>72</v>
      </c>
    </row>
    <row r="141" spans="1:66" ht="15" hidden="1" customHeight="1" x14ac:dyDescent="0.2">
      <c r="B141" s="116"/>
      <c r="C141" s="117"/>
      <c r="D141" s="118"/>
      <c r="E141" s="119"/>
      <c r="F141" s="92"/>
      <c r="G141" s="190">
        <f t="shared" ref="G141" si="3150">IF(AND($B133=$B139,$B133&lt;&gt;"",$B133&lt;&gt;0),F139+G135,F139)</f>
        <v>18</v>
      </c>
      <c r="H141" s="121"/>
      <c r="I141" s="165">
        <f t="shared" si="3093"/>
        <v>0</v>
      </c>
      <c r="J141" s="195">
        <f t="shared" ref="J141" si="3151">IF($B139=$B133,COUNTIF(L141:R141,0),COUNTIF(L142:R142,0)+COUNTIF(L142:R142,""))</f>
        <v>7</v>
      </c>
      <c r="K141" s="39">
        <f t="shared" ref="K141:R141" si="3152">IF($B133=$B139,K142+K135,K142)</f>
        <v>0</v>
      </c>
      <c r="L141" s="40">
        <f t="shared" si="3152"/>
        <v>0</v>
      </c>
      <c r="M141" s="40">
        <f t="shared" si="3152"/>
        <v>0</v>
      </c>
      <c r="N141" s="40">
        <f t="shared" si="3152"/>
        <v>0</v>
      </c>
      <c r="O141" s="40">
        <f t="shared" si="3152"/>
        <v>0</v>
      </c>
      <c r="P141" s="41">
        <f t="shared" si="3152"/>
        <v>0</v>
      </c>
      <c r="Q141" s="42">
        <f t="shared" si="3152"/>
        <v>0</v>
      </c>
      <c r="R141" s="43">
        <f t="shared" si="3152"/>
        <v>0</v>
      </c>
      <c r="S141" s="195">
        <f t="shared" ref="S141" si="3153">IF($B139=$B133,COUNTIF(U141:AA141,0),COUNTIF(U142:AA142,0)+COUNTIF(U142:AA142,""))</f>
        <v>7</v>
      </c>
      <c r="T141" s="39">
        <f t="shared" ref="T141:AA141" si="3154">IF($B133=$B139,T142+T135,T142)</f>
        <v>0</v>
      </c>
      <c r="U141" s="40">
        <f t="shared" si="3154"/>
        <v>0</v>
      </c>
      <c r="V141" s="40">
        <f t="shared" si="3154"/>
        <v>0</v>
      </c>
      <c r="W141" s="40">
        <f t="shared" si="3154"/>
        <v>0</v>
      </c>
      <c r="X141" s="40">
        <f t="shared" si="3154"/>
        <v>0</v>
      </c>
      <c r="Y141" s="41">
        <f t="shared" si="3154"/>
        <v>0</v>
      </c>
      <c r="Z141" s="42">
        <f t="shared" si="3154"/>
        <v>0</v>
      </c>
      <c r="AA141" s="43">
        <f t="shared" si="3154"/>
        <v>0</v>
      </c>
      <c r="AB141" s="195">
        <f t="shared" ref="AB141" si="3155">IF($B139=$B133,COUNTIF(AD141:AJ141,0),COUNTIF(AD142:AJ142,0)+COUNTIF(AD142:AJ142,""))</f>
        <v>7</v>
      </c>
      <c r="AC141" s="39">
        <f t="shared" ref="AC141:AJ141" si="3156">IF($B133=$B139,AC142+AC135,AC142)</f>
        <v>0</v>
      </c>
      <c r="AD141" s="40">
        <f t="shared" si="3156"/>
        <v>0</v>
      </c>
      <c r="AE141" s="40">
        <f t="shared" si="3156"/>
        <v>0</v>
      </c>
      <c r="AF141" s="40">
        <f t="shared" si="3156"/>
        <v>0</v>
      </c>
      <c r="AG141" s="40">
        <f t="shared" si="3156"/>
        <v>0</v>
      </c>
      <c r="AH141" s="41">
        <f t="shared" si="3156"/>
        <v>0</v>
      </c>
      <c r="AI141" s="42">
        <f t="shared" si="3156"/>
        <v>0</v>
      </c>
      <c r="AJ141" s="43">
        <f t="shared" si="3156"/>
        <v>0</v>
      </c>
      <c r="AK141" s="195">
        <f t="shared" ref="AK141" si="3157">IF($B139=$B133,COUNTIF(AM141:AS141,0),COUNTIF(AM142:AS142,0)+COUNTIF(AM142:AS142,""))</f>
        <v>7</v>
      </c>
      <c r="AL141" s="39">
        <f t="shared" ref="AL141:AS141" si="3158">IF($B133=$B139,AL142+AL135,AL142)</f>
        <v>0</v>
      </c>
      <c r="AM141" s="40">
        <f t="shared" si="3158"/>
        <v>0</v>
      </c>
      <c r="AN141" s="40">
        <f t="shared" si="3158"/>
        <v>0</v>
      </c>
      <c r="AO141" s="40">
        <f t="shared" si="3158"/>
        <v>0</v>
      </c>
      <c r="AP141" s="40">
        <f t="shared" si="3158"/>
        <v>0</v>
      </c>
      <c r="AQ141" s="41">
        <f t="shared" si="3158"/>
        <v>0</v>
      </c>
      <c r="AR141" s="42">
        <f t="shared" si="3158"/>
        <v>0</v>
      </c>
      <c r="AS141" s="43">
        <f t="shared" si="3158"/>
        <v>0</v>
      </c>
      <c r="AT141" s="195">
        <f t="shared" ref="AT141" si="3159">IF($B139=$B133,COUNTIF(AV141:BB141,0),COUNTIF(AV142:BB142,0)+COUNTIF(AV142:BB142,""))</f>
        <v>7</v>
      </c>
      <c r="AU141" s="39">
        <f t="shared" ref="AU141:BB141" si="3160">IF($B133=$B139,AU142+AU135,AU142)</f>
        <v>0</v>
      </c>
      <c r="AV141" s="40">
        <f t="shared" si="3160"/>
        <v>0</v>
      </c>
      <c r="AW141" s="40">
        <f t="shared" si="3160"/>
        <v>0</v>
      </c>
      <c r="AX141" s="40">
        <f t="shared" si="3160"/>
        <v>0</v>
      </c>
      <c r="AY141" s="40">
        <f t="shared" si="3160"/>
        <v>0</v>
      </c>
      <c r="AZ141" s="41">
        <f t="shared" si="3160"/>
        <v>0</v>
      </c>
      <c r="BA141" s="42">
        <f t="shared" si="3160"/>
        <v>0</v>
      </c>
      <c r="BB141" s="43">
        <f t="shared" si="3160"/>
        <v>0</v>
      </c>
      <c r="BC141" s="1">
        <f t="shared" ref="BC141" si="3161">IF(N141=0,0,N141-K144)</f>
        <v>0</v>
      </c>
      <c r="BD141" s="112">
        <f t="shared" ref="BD141" si="3162">BD140*K144</f>
        <v>0</v>
      </c>
      <c r="BE141" s="106" t="str">
        <f t="shared" si="3148"/>
        <v>Realizacja planu</v>
      </c>
      <c r="BG141" s="114">
        <f t="shared" ref="BG141" si="3163">J139</f>
        <v>0</v>
      </c>
      <c r="BH141" s="89" t="s">
        <v>73</v>
      </c>
      <c r="BK141" s="111">
        <f t="shared" ref="BK141" si="3164">BK140*K144</f>
        <v>0</v>
      </c>
      <c r="BL141" s="99" t="s">
        <v>71</v>
      </c>
      <c r="BN141" s="89" t="s">
        <v>79</v>
      </c>
    </row>
    <row r="142" spans="1:66" ht="15.75" customHeight="1" x14ac:dyDescent="0.2">
      <c r="A142" s="1" t="str">
        <f t="shared" ref="A142" si="3165">A139</f>
        <v>1. Niewypełnione</v>
      </c>
      <c r="B142" s="313">
        <f t="shared" si="1813"/>
        <v>21</v>
      </c>
      <c r="C142" s="314"/>
      <c r="D142" s="314"/>
      <c r="E142" s="314"/>
      <c r="F142" s="31"/>
      <c r="G142" s="183"/>
      <c r="H142" s="122">
        <f t="shared" ref="H142" si="3166">5-COUNTIF(AU139,0)-COUNTIF(AL139,0)-COUNTIF(AC139,0)-COUNTIF(T139,0)-COUNTIF(K139,0)</f>
        <v>0</v>
      </c>
      <c r="I142" s="165">
        <f t="shared" si="3093"/>
        <v>0</v>
      </c>
      <c r="J142" s="187">
        <f t="shared" ref="J142" si="3167">IF($B139=$B133,J136+IF($F139&lt;&gt;$G139,(K139+$G141-$G140)/$F139,K139/$F139),IF($F139&lt;&gt;G139,(K139+$G141-$G140)/$F139,K139/$F139))</f>
        <v>0</v>
      </c>
      <c r="K142" s="7">
        <f t="shared" ref="K142:K143" si="3168">SUM(L142:R142)</f>
        <v>0</v>
      </c>
      <c r="L142" s="26">
        <f t="shared" ref="L142:R142" si="3169">L139</f>
        <v>0</v>
      </c>
      <c r="M142" s="26">
        <f t="shared" si="3169"/>
        <v>0</v>
      </c>
      <c r="N142" s="26">
        <f t="shared" si="3169"/>
        <v>0</v>
      </c>
      <c r="O142" s="26">
        <f t="shared" si="3169"/>
        <v>0</v>
      </c>
      <c r="P142" s="26">
        <f t="shared" si="3169"/>
        <v>0</v>
      </c>
      <c r="Q142" s="29">
        <f t="shared" si="3169"/>
        <v>0</v>
      </c>
      <c r="R142" s="23">
        <f t="shared" si="3169"/>
        <v>0</v>
      </c>
      <c r="S142" s="187">
        <f t="shared" ref="S142" si="3170">IF($B139=$B133,S136+IF($F139&lt;&gt;$G139,(T139+$G141-$G140)/$F139,T139/$F139),IF($F139&lt;&gt;P139,(T139+$G141-$G140)/$F139,T139/$F139))</f>
        <v>0</v>
      </c>
      <c r="T142" s="7">
        <f t="shared" ref="T142:T143" si="3171">SUM(U142:AA142)</f>
        <v>0</v>
      </c>
      <c r="U142" s="26">
        <f t="shared" ref="U142:AA142" si="3172">U139</f>
        <v>0</v>
      </c>
      <c r="V142" s="26">
        <f t="shared" si="3172"/>
        <v>0</v>
      </c>
      <c r="W142" s="26">
        <f t="shared" si="3172"/>
        <v>0</v>
      </c>
      <c r="X142" s="26">
        <f t="shared" si="3172"/>
        <v>0</v>
      </c>
      <c r="Y142" s="113">
        <f t="shared" si="3172"/>
        <v>0</v>
      </c>
      <c r="Z142" s="29">
        <f t="shared" si="3172"/>
        <v>0</v>
      </c>
      <c r="AA142" s="23">
        <f t="shared" si="3172"/>
        <v>0</v>
      </c>
      <c r="AB142" s="187">
        <f t="shared" ref="AB142" si="3173">IF($B139=$B133,AB136+IF($F139&lt;&gt;$G139,(AC139+$G141-$G140)/$F139,AC139/$F139),IF($F139&lt;&gt;Y139,(AC139+$G141-$G140)/$F139,AC139/$F139))</f>
        <v>0</v>
      </c>
      <c r="AC142" s="7">
        <f t="shared" ref="AC142:AC143" si="3174">SUM(AD142:AJ142)</f>
        <v>0</v>
      </c>
      <c r="AD142" s="26">
        <f t="shared" ref="AD142:AJ142" si="3175">AD139</f>
        <v>0</v>
      </c>
      <c r="AE142" s="26">
        <f t="shared" si="3175"/>
        <v>0</v>
      </c>
      <c r="AF142" s="26">
        <f t="shared" si="3175"/>
        <v>0</v>
      </c>
      <c r="AG142" s="26">
        <f t="shared" si="3175"/>
        <v>0</v>
      </c>
      <c r="AH142" s="113">
        <f t="shared" si="3175"/>
        <v>0</v>
      </c>
      <c r="AI142" s="29">
        <f t="shared" si="3175"/>
        <v>0</v>
      </c>
      <c r="AJ142" s="23">
        <f t="shared" si="3175"/>
        <v>0</v>
      </c>
      <c r="AK142" s="187">
        <f t="shared" ref="AK142" si="3176">IF($B139=$B133,AK136+IF($F139&lt;&gt;$G139,(AL139+$G141-$G140)/$F139,AL139/$F139),IF($F139&lt;&gt;AH139,(AL139+$G141-$G140)/$F139,AL139/$F139))</f>
        <v>0</v>
      </c>
      <c r="AL142" s="7">
        <f t="shared" ref="AL142:AL143" si="3177">SUM(AM142:AS142)</f>
        <v>0</v>
      </c>
      <c r="AM142" s="26">
        <f t="shared" ref="AM142:AS142" si="3178">AM139</f>
        <v>0</v>
      </c>
      <c r="AN142" s="26">
        <f t="shared" si="3178"/>
        <v>0</v>
      </c>
      <c r="AO142" s="26">
        <f t="shared" si="3178"/>
        <v>0</v>
      </c>
      <c r="AP142" s="26">
        <f t="shared" si="3178"/>
        <v>0</v>
      </c>
      <c r="AQ142" s="113">
        <f t="shared" si="3178"/>
        <v>0</v>
      </c>
      <c r="AR142" s="29">
        <f t="shared" si="3178"/>
        <v>0</v>
      </c>
      <c r="AS142" s="23">
        <f t="shared" si="3178"/>
        <v>0</v>
      </c>
      <c r="AT142" s="187">
        <f t="shared" ref="AT142" si="3179">IF($B139=$B133,AT136+IF($F139&lt;&gt;$G139,(AU139+$G141-$G140)/$F139,AU139/$F139),IF($F139&lt;&gt;AQ139,(AU139+$G141-$G140)/$F139,AU139/$F139))</f>
        <v>0</v>
      </c>
      <c r="AU142" s="7">
        <f t="shared" ref="AU142:AU143" si="3180">SUM(AV142:BB142)</f>
        <v>0</v>
      </c>
      <c r="AV142" s="6">
        <f t="shared" si="1829"/>
        <v>0</v>
      </c>
      <c r="AW142" s="6">
        <f t="shared" ref="AW142:BB142" si="3181">IF(SUM($AM$9:$AS$9)=SUM($AV$9:$BB$9),AW139,IF(AND(SUM($AV$9:$BB$9)&gt;42,SUM($AV$9:$BB$9)&lt;49),AW139,0))</f>
        <v>0</v>
      </c>
      <c r="AX142" s="6">
        <f t="shared" si="3181"/>
        <v>0</v>
      </c>
      <c r="AY142" s="6">
        <f t="shared" si="3181"/>
        <v>0</v>
      </c>
      <c r="AZ142" s="26">
        <f t="shared" si="3181"/>
        <v>0</v>
      </c>
      <c r="BA142" s="29">
        <f t="shared" si="3181"/>
        <v>0</v>
      </c>
      <c r="BB142" s="23">
        <f t="shared" si="3181"/>
        <v>0</v>
      </c>
      <c r="BC142" s="1">
        <f t="shared" ref="BC142" si="3182">IF(O141=0,0,O141-K144)</f>
        <v>0</v>
      </c>
      <c r="BD142" s="105">
        <f t="shared" ref="BD142" si="3183">K141</f>
        <v>0</v>
      </c>
      <c r="BE142" s="106" t="str">
        <f t="shared" si="3148"/>
        <v>Godziny zrealizowane</v>
      </c>
      <c r="BK142" s="100">
        <f t="shared" ref="BK142" si="3184">K141</f>
        <v>0</v>
      </c>
      <c r="BL142" s="99" t="s">
        <v>77</v>
      </c>
    </row>
    <row r="143" spans="1:66" ht="15.75" customHeight="1" x14ac:dyDescent="0.2">
      <c r="A143" s="1" t="str">
        <f t="shared" ref="A143:A144" si="3185">A142</f>
        <v>1. Niewypełnione</v>
      </c>
      <c r="B143" s="313"/>
      <c r="C143" s="314"/>
      <c r="D143" s="314"/>
      <c r="E143" s="314"/>
      <c r="F143" s="31"/>
      <c r="G143" s="183"/>
      <c r="H143" s="123">
        <f t="shared" ref="H143" si="3186">IF($B139=$B133,H137+F143,$F143)</f>
        <v>0</v>
      </c>
      <c r="I143" s="165">
        <f t="shared" si="3093"/>
        <v>0</v>
      </c>
      <c r="J143" s="141">
        <f t="shared" ref="J143" si="3187">IF($H142=0,0,IF($B133=$B139,IF($H144&gt;0,$H144+J137,K139+J137),IF($H144&gt;0,$H144,K139)))</f>
        <v>0</v>
      </c>
      <c r="K143" s="7">
        <f t="shared" si="3168"/>
        <v>0</v>
      </c>
      <c r="L143" s="6"/>
      <c r="M143" s="6"/>
      <c r="N143" s="6"/>
      <c r="O143" s="6"/>
      <c r="P143" s="26"/>
      <c r="Q143" s="29"/>
      <c r="R143" s="23"/>
      <c r="S143" s="141">
        <f t="shared" ref="S143" si="3188">IF($H142=0,0,IF($B133=$B139,IF($H144&gt;0,$H144+S137,T139+S137),IF($H144&gt;0,$H144,T139)))</f>
        <v>0</v>
      </c>
      <c r="T143" s="7">
        <f t="shared" si="3171"/>
        <v>0</v>
      </c>
      <c r="U143" s="6"/>
      <c r="V143" s="6"/>
      <c r="W143" s="6"/>
      <c r="X143" s="6"/>
      <c r="Y143" s="26"/>
      <c r="Z143" s="29"/>
      <c r="AA143" s="23"/>
      <c r="AB143" s="141">
        <f t="shared" ref="AB143" si="3189">IF($H142=0,0,IF($B133=$B139,IF($H144&gt;0,$H144+AB137,AC139+AB137),IF($H144&gt;0,$H144,AC139)))</f>
        <v>0</v>
      </c>
      <c r="AC143" s="7">
        <f t="shared" si="3174"/>
        <v>0</v>
      </c>
      <c r="AD143" s="6"/>
      <c r="AE143" s="6"/>
      <c r="AF143" s="6"/>
      <c r="AG143" s="6"/>
      <c r="AH143" s="26"/>
      <c r="AI143" s="29"/>
      <c r="AJ143" s="23"/>
      <c r="AK143" s="141">
        <f t="shared" ref="AK143" si="3190">IF($H142=0,0,IF($B133=$B139,IF($H144&gt;0,$H144+AK137,AL139+AK137),IF($H144&gt;0,$H144,AL139)))</f>
        <v>0</v>
      </c>
      <c r="AL143" s="7">
        <f t="shared" si="3177"/>
        <v>0</v>
      </c>
      <c r="AM143" s="6"/>
      <c r="AN143" s="6"/>
      <c r="AO143" s="6"/>
      <c r="AP143" s="6"/>
      <c r="AQ143" s="26"/>
      <c r="AR143" s="29"/>
      <c r="AS143" s="23"/>
      <c r="AT143" s="141">
        <f t="shared" ref="AT143" si="3191">IF($H142=0,0,IF($B133=$B139,IF($H144&gt;0,$H144+AT137,AU139+AT137),IF($H144&gt;0,$H144,AU139)))</f>
        <v>0</v>
      </c>
      <c r="AU143" s="7">
        <f t="shared" si="3180"/>
        <v>0</v>
      </c>
      <c r="AV143" s="6"/>
      <c r="AW143" s="6"/>
      <c r="AX143" s="6"/>
      <c r="AY143" s="6"/>
      <c r="AZ143" s="26"/>
      <c r="BA143" s="29"/>
      <c r="BB143" s="23"/>
      <c r="BC143" s="1">
        <f t="shared" ref="BC143" si="3192">IF(P141=0,0,P141-K144)</f>
        <v>0</v>
      </c>
      <c r="BD143" s="107">
        <f t="shared" ref="BD143" si="3193">BD142-BD141</f>
        <v>0</v>
      </c>
      <c r="BE143" s="108" t="str">
        <f t="shared" si="3148"/>
        <v>godziny ponadwymiarowe = Plan -to  co powinien uczyć</v>
      </c>
      <c r="BK143" s="100">
        <f t="shared" ref="BK143" si="3194">BK142-BK141</f>
        <v>0</v>
      </c>
      <c r="BL143" s="99" t="s">
        <v>74</v>
      </c>
    </row>
    <row r="144" spans="1:66" ht="18.75" customHeight="1" thickBot="1" x14ac:dyDescent="0.25">
      <c r="A144" s="1" t="str">
        <f t="shared" si="3185"/>
        <v>1. Niewypełnione</v>
      </c>
      <c r="B144" s="323" t="str">
        <f>IF(B139="",Wydruk!$AE$6,IF(J140=0,Wydruk!$AE$7,IF(AND(G140&lt;G141,B139&lt;&gt;$B145),Wydruk!$AE$13,IF(AND($B139=$B133,$B139&lt;&gt;$B145),IF(OR(OR(J144&lt;4,J144&gt;5),OR(S144&lt;4,S144&gt;5),OR(AB144&lt;4,AB144&gt;5),OR(AK144&lt;4,AK144&gt;5),OR(AND(AT144&lt;4,AT144&gt;0),AT144&gt;5)),Wydruk!$AE$8,Wydruk!$AE$9),IF($B139=$B145,IF($F143&lt;&gt;0,Wydruk!$AE$12,Wydruk!$AE$10),IF(OR(OR(J140&lt;4,J140&gt;5),OR(S140&lt;4,S140&gt;5),OR(AB140&lt;4,AB140&gt;5),OR(AK140&lt;4,AK140&gt;5),OR(AND(AT140&lt;4,AT140&gt;0),AT140&gt;5)),Wydruk!$AE$8,Wydruk!$AE$11))))))</f>
        <v>Rozpocznij wypełniając nazwisko i imię, sprawdź pensum, l. tygodni, godz. w roku</v>
      </c>
      <c r="C144" s="324"/>
      <c r="D144" s="324"/>
      <c r="E144" s="324"/>
      <c r="F144" s="173"/>
      <c r="G144" s="184"/>
      <c r="H144" s="191">
        <f t="shared" si="1844"/>
        <v>0</v>
      </c>
      <c r="I144" s="193"/>
      <c r="J144" s="176">
        <f t="shared" ref="J144" si="3195">IF($B133=$B139,IF(L139+L134&gt;0,1,0)+IF(M139+M134&gt;0,1,0)+IF(N139+N134&gt;0,1,0)+IF(O139+O134&gt;0,1,0)+IF(P139+P134&gt;0,1,0)+IF(Q139+Q134&gt;0,1,0)+IF(R139+R134&gt;0,1,0),J140)</f>
        <v>0</v>
      </c>
      <c r="K144" s="133">
        <f t="shared" ref="K144" si="3196">IF(OR($B139=$B145,J144=0,(K140-Q144+O144)&lt;=0),0,(K140-Q144+O144)/J144)</f>
        <v>0</v>
      </c>
      <c r="L144" s="137">
        <f t="shared" ref="L144" si="3197">IF(K144*(7-J141)&lt;=0,0,K144*(7-J141))</f>
        <v>0</v>
      </c>
      <c r="M144" s="311">
        <f t="shared" ref="M144" si="3198">ROUND(IF(OR(K141-K144*(7-J141)+P144&lt;0,$B139=$B145,K144&lt;=0,K141=0),0,IF(K141-K144*(7-J141)+P144&gt;Q144-O144+P144,Q144-O144+P144,K141-K144*(7-J141)+P144)),1)</f>
        <v>0</v>
      </c>
      <c r="N144" s="312"/>
      <c r="O144" s="139">
        <f t="shared" ref="O144" si="3199">IF(OR($B139=$B145,J140=0),0,IF($B139=$B133,J139,$F139))</f>
        <v>0</v>
      </c>
      <c r="P144" s="30">
        <f t="shared" ref="P144" si="3200">IF(OR($B139=$B145,J144=0),0,$G141-$G140)</f>
        <v>0</v>
      </c>
      <c r="Q144" s="134">
        <f t="shared" ref="Q144" si="3201">IF(OR($B139=$B145,J144=0),0,J143)</f>
        <v>0</v>
      </c>
      <c r="R144" s="138">
        <f t="shared" ref="R144" si="3202">IF($B139=$B145,0,K141)</f>
        <v>0</v>
      </c>
      <c r="S144" s="176">
        <f t="shared" ref="S144" si="3203">IF($B133=$B139,IF(U139+U134&gt;0,1,0)+IF(V139+V134&gt;0,1,0)+IF(W139+W134&gt;0,1,0)+IF(X139+X134&gt;0,1,0)+IF(Y139+Y134&gt;0,1,0)+IF(Z139+Z134&gt;0,1,0)+IF(AA139+AA134&gt;0,1,0),S140)</f>
        <v>0</v>
      </c>
      <c r="T144" s="133">
        <f t="shared" ref="T144" si="3204">IF(OR($B139=$B145,S144=0,(T140-Z144+X144)&lt;=0),0,(T140-Z144+X144)/S144)</f>
        <v>0</v>
      </c>
      <c r="U144" s="137">
        <f t="shared" ref="U144" si="3205">IF(T144*(7-S141)&lt;=0,0,T144*(7-S141))</f>
        <v>0</v>
      </c>
      <c r="V144" s="311">
        <f t="shared" ref="V144" si="3206">ROUND(IF(OR(T141-T144*(7-S141)+Y144&lt;0,$B139=$B145,T144&lt;=0,T141=0),0,IF(T141-T144*(7-S141)+Y144&gt;Z144-X144+Y144,Z144-X144+Y144,T141-T144*(7-S141)+Y144)),1)</f>
        <v>0</v>
      </c>
      <c r="W144" s="312"/>
      <c r="X144" s="139">
        <f t="shared" ref="X144" si="3207">IF(OR($B139=$B145,S140=0),0,IF($B139=$B133,S139,$F139))</f>
        <v>0</v>
      </c>
      <c r="Y144" s="30">
        <f t="shared" ref="Y144" si="3208">IF(OR($B139=$B145,S144=0),0,$G141-$G140)</f>
        <v>0</v>
      </c>
      <c r="Z144" s="134">
        <f t="shared" ref="Z144" si="3209">IF(OR($B139=$B145,S144=0),0,S143)</f>
        <v>0</v>
      </c>
      <c r="AA144" s="138">
        <f t="shared" ref="AA144" si="3210">IF($B139=$B145,0,T141)</f>
        <v>0</v>
      </c>
      <c r="AB144" s="176">
        <f t="shared" ref="AB144" si="3211">IF($B133=$B139,IF(AD139+AD134&gt;0,1,0)+IF(AE139+AE134&gt;0,1,0)+IF(AF139+AF134&gt;0,1,0)+IF(AG139+AG134&gt;0,1,0)+IF(AH139+AH134&gt;0,1,0)+IF(AI139+AI134&gt;0,1,0)+IF(AJ139+AJ134&gt;0,1,0),AB140)</f>
        <v>0</v>
      </c>
      <c r="AC144" s="133">
        <f t="shared" ref="AC144" si="3212">IF(OR($B139=$B145,AB144=0,(AC140-AI144+AG144)&lt;=0),0,(AC140-AI144+AG144)/AB144)</f>
        <v>0</v>
      </c>
      <c r="AD144" s="137">
        <f t="shared" ref="AD144" si="3213">IF(AC144*(7-AB141)&lt;=0,0,AC144*(7-AB141))</f>
        <v>0</v>
      </c>
      <c r="AE144" s="311">
        <f t="shared" ref="AE144" si="3214">ROUND(IF(OR(AC141-AC144*(7-AB141)+AH144&lt;0,$B139=$B145,AC144&lt;=0,AC141=0),0,IF(AC141-AC144*(7-AB141)+AH144&gt;AI144-AG144+AH144,AI144-AG144+AH144,AC141-AC144*(7-AB141)+AH144)),1)</f>
        <v>0</v>
      </c>
      <c r="AF144" s="312"/>
      <c r="AG144" s="139">
        <f t="shared" ref="AG144" si="3215">IF(OR($B139=$B145,AB140=0),0,IF($B139=$B133,AB139,$F139))</f>
        <v>0</v>
      </c>
      <c r="AH144" s="30">
        <f t="shared" ref="AH144" si="3216">IF(OR($B139=$B145,AB144=0),0,$G141-$G140)</f>
        <v>0</v>
      </c>
      <c r="AI144" s="134">
        <f t="shared" ref="AI144" si="3217">IF(OR($B139=$B145,AB144=0),0,AB143)</f>
        <v>0</v>
      </c>
      <c r="AJ144" s="138">
        <f t="shared" ref="AJ144" si="3218">IF($B139=$B145,0,AC141)</f>
        <v>0</v>
      </c>
      <c r="AK144" s="176">
        <f t="shared" ref="AK144" si="3219">IF($B133=$B139,IF(AM139+AM134&gt;0,1,0)+IF(AN139+AN134&gt;0,1,0)+IF(AO139+AO134&gt;0,1,0)+IF(AP139+AP134&gt;0,1,0)+IF(AQ139+AQ134&gt;0,1,0)+IF(AR139+AR134&gt;0,1,0)+IF(AS139+AS134&gt;0,1,0),AK140)</f>
        <v>0</v>
      </c>
      <c r="AL144" s="133">
        <f t="shared" ref="AL144" si="3220">IF(OR($B139=$B145,AK144=0,(AL140-AR144+AP144)&lt;=0),0,(AL140-AR144+AP144)/AK144)</f>
        <v>0</v>
      </c>
      <c r="AM144" s="137">
        <f t="shared" ref="AM144" si="3221">IF(AL144*(7-AK141)&lt;=0,0,AL144*(7-AK141))</f>
        <v>0</v>
      </c>
      <c r="AN144" s="311">
        <f t="shared" ref="AN144" si="3222">ROUND(IF(OR(AL141-AL144*(7-AK141)+AQ144&lt;0,$B139=$B145,AL144&lt;=0,AL141=0),0,IF(AL141-AL144*(7-AK141)+AQ144&gt;AR144-AP144+AQ144,AR144-AP144+AQ144,AL141-AL144*(7-AK141)+AQ144)),1)</f>
        <v>0</v>
      </c>
      <c r="AO144" s="312"/>
      <c r="AP144" s="139">
        <f t="shared" ref="AP144" si="3223">IF(OR($B139=$B145,AK140=0),0,IF($B139=$B133,AK139,$F139))</f>
        <v>0</v>
      </c>
      <c r="AQ144" s="30">
        <f t="shared" ref="AQ144" si="3224">IF(OR($B139=$B145,AK144=0),0,$G141-$G140)</f>
        <v>0</v>
      </c>
      <c r="AR144" s="134">
        <f t="shared" ref="AR144" si="3225">IF(OR($B139=$B145,AK144=0),0,AK143)</f>
        <v>0</v>
      </c>
      <c r="AS144" s="138">
        <f t="shared" ref="AS144" si="3226">IF($B139=$B145,0,AL141)</f>
        <v>0</v>
      </c>
      <c r="AT144" s="176">
        <f t="shared" ref="AT144" si="3227">IF($B133=$B139,IF(AV139+AV134&gt;0,1,0)+IF(AW139+AW134&gt;0,1,0)+IF(AX139+AX134&gt;0,1,0)+IF(AY139+AY134&gt;0,1,0)+IF(AZ139+AZ134&gt;0,1,0)+IF(BA139+BA134&gt;0,1,0)+IF(BB139+BB134&gt;0,1,0),AT140)</f>
        <v>0</v>
      </c>
      <c r="AU144" s="133">
        <f t="shared" ref="AU144" si="3228">IF(OR($B139=$B145,AT144=0,(AU140-BA144+AY144)&lt;=0),0,(AU140-BA144+AY144)/AT144)</f>
        <v>0</v>
      </c>
      <c r="AV144" s="137">
        <f t="shared" ref="AV144" si="3229">IF(AU144*(7-AT141)&lt;=0,0,AU144*(7-AT141))</f>
        <v>0</v>
      </c>
      <c r="AW144" s="311">
        <f t="shared" ref="AW144" si="3230">ROUND(IF(OR(AU141-AU144*(7-AT141)+AZ144&lt;0,$B139=$B145,AU144&lt;=0,AU141=0),0,IF(AU141-AU144*(7-AT141)+AZ144&gt;BA144-AY144+AZ144,BA144-AY144+AZ144,AU141-AU144*(7-AT141)+AZ144)),1)</f>
        <v>0</v>
      </c>
      <c r="AX144" s="312"/>
      <c r="AY144" s="139">
        <f t="shared" ref="AY144" si="3231">IF(OR($B139=$B145,AT140=0),0,IF($B139=$B133,AT139,$F139))</f>
        <v>0</v>
      </c>
      <c r="AZ144" s="30">
        <f t="shared" ref="AZ144" si="3232">IF(OR($B139=$B145,AT144=0),0,$G141-$G140)</f>
        <v>0</v>
      </c>
      <c r="BA144" s="134">
        <f t="shared" ref="BA144" si="3233">IF(OR($B139=$B145,AT144=0),0,AT143)</f>
        <v>0</v>
      </c>
      <c r="BB144" s="138">
        <f t="shared" ref="BB144" si="3234">IF($B139=$B145,0,AU141)</f>
        <v>0</v>
      </c>
      <c r="BC144" s="89">
        <f t="shared" ref="BC144" si="3235">SUBTOTAL(9,BC139:BC143)</f>
        <v>0</v>
      </c>
      <c r="BD144" s="109">
        <f t="shared" ref="BD144" si="3236">BD139</f>
        <v>0</v>
      </c>
      <c r="BE144" s="110">
        <f t="shared" ref="BE144" si="3237">IF(BD143&lt;=BD144,BD143,BD144)</f>
        <v>0</v>
      </c>
      <c r="BF144" s="90" t="str">
        <f t="shared" ref="BF144" si="3238">BM144</f>
        <v>godziny ponadwymiarowe wynik po sprawdzeniu czy nie przekracza planu</v>
      </c>
      <c r="BK144" s="101">
        <f t="shared" ref="BK144" si="3239">BK139</f>
        <v>-18</v>
      </c>
      <c r="BL144" s="102">
        <f t="shared" ref="BL144" si="3240">IF(BK143&lt;=BK139,BK143,BK139)</f>
        <v>-18</v>
      </c>
      <c r="BM144" s="91" t="s">
        <v>75</v>
      </c>
    </row>
    <row r="145" spans="1:66" ht="15.75" x14ac:dyDescent="0.2">
      <c r="A145" s="1" t="str">
        <f t="shared" ref="A145" si="3241">IF(B145="","1. Niewypełnione",B145)</f>
        <v>1. Niewypełnione</v>
      </c>
      <c r="B145" s="320"/>
      <c r="C145" s="321"/>
      <c r="D145" s="321"/>
      <c r="E145" s="321"/>
      <c r="F145" s="177">
        <v>18</v>
      </c>
      <c r="G145" s="185">
        <f t="shared" ref="G145" si="3242">F145</f>
        <v>18</v>
      </c>
      <c r="H145" s="177"/>
      <c r="I145" s="192">
        <f t="shared" ref="I145:I149" si="3243">K145+T145+AC145+AL145+AU145</f>
        <v>0</v>
      </c>
      <c r="J145" s="186">
        <f t="shared" ref="J145" si="3244">IF(OR($B145=$B151,J148=0),0,ROUND((K146+P150)/J148,0))</f>
        <v>0</v>
      </c>
      <c r="K145" s="51">
        <f t="shared" ref="K145:K146" si="3245">SUM(L145:R145)</f>
        <v>0</v>
      </c>
      <c r="L145" s="52"/>
      <c r="M145" s="52"/>
      <c r="N145" s="52"/>
      <c r="O145" s="52"/>
      <c r="P145" s="53"/>
      <c r="Q145" s="54"/>
      <c r="R145" s="55"/>
      <c r="S145" s="188">
        <f t="shared" ref="S145" si="3246">IF(OR($B145=$B151,S148=0),0,ROUND((T146+Y150)/S148,0))</f>
        <v>0</v>
      </c>
      <c r="T145" s="178">
        <f t="shared" ref="T145:T146" si="3247">SUM(U145:AA145)</f>
        <v>0</v>
      </c>
      <c r="U145" s="179">
        <f t="shared" ref="U145" si="3248">L145</f>
        <v>0</v>
      </c>
      <c r="V145" s="179">
        <f t="shared" ref="V145" si="3249">M145</f>
        <v>0</v>
      </c>
      <c r="W145" s="179">
        <f t="shared" ref="W145" si="3250">N145</f>
        <v>0</v>
      </c>
      <c r="X145" s="179">
        <f t="shared" ref="X145" si="3251">O145</f>
        <v>0</v>
      </c>
      <c r="Y145" s="180">
        <f t="shared" ref="Y145" si="3252">P145</f>
        <v>0</v>
      </c>
      <c r="Z145" s="181">
        <f t="shared" ref="Z145" si="3253">Q145</f>
        <v>0</v>
      </c>
      <c r="AA145" s="182">
        <f t="shared" ref="AA145" si="3254">R145</f>
        <v>0</v>
      </c>
      <c r="AB145" s="188">
        <f t="shared" ref="AB145" si="3255">IF(OR($B145=$B151,AB148=0),0,ROUND((AC146+AH150)/AB148,0))</f>
        <v>0</v>
      </c>
      <c r="AC145" s="178">
        <f t="shared" ref="AC145:AC146" si="3256">SUM(AD145:AJ145)</f>
        <v>0</v>
      </c>
      <c r="AD145" s="179">
        <f t="shared" ref="AD145" si="3257">U145</f>
        <v>0</v>
      </c>
      <c r="AE145" s="179">
        <f t="shared" ref="AE145" si="3258">V145</f>
        <v>0</v>
      </c>
      <c r="AF145" s="179">
        <f t="shared" ref="AF145" si="3259">W145</f>
        <v>0</v>
      </c>
      <c r="AG145" s="179">
        <f t="shared" ref="AG145" si="3260">X145</f>
        <v>0</v>
      </c>
      <c r="AH145" s="180">
        <f t="shared" ref="AH145" si="3261">Y145</f>
        <v>0</v>
      </c>
      <c r="AI145" s="181">
        <f t="shared" ref="AI145" si="3262">Z145</f>
        <v>0</v>
      </c>
      <c r="AJ145" s="182">
        <f t="shared" ref="AJ145" si="3263">AA145</f>
        <v>0</v>
      </c>
      <c r="AK145" s="188">
        <f t="shared" ref="AK145" si="3264">IF(OR($B145=$B151,AK148=0),0,ROUND((AL146+AQ150)/AK148,0))</f>
        <v>0</v>
      </c>
      <c r="AL145" s="178">
        <f t="shared" ref="AL145:AL146" si="3265">SUM(AM145:AS145)</f>
        <v>0</v>
      </c>
      <c r="AM145" s="179">
        <f t="shared" ref="AM145" si="3266">AD145</f>
        <v>0</v>
      </c>
      <c r="AN145" s="179">
        <f t="shared" ref="AN145" si="3267">AE145</f>
        <v>0</v>
      </c>
      <c r="AO145" s="179">
        <f t="shared" ref="AO145" si="3268">AF145</f>
        <v>0</v>
      </c>
      <c r="AP145" s="179">
        <f t="shared" ref="AP145" si="3269">AG145</f>
        <v>0</v>
      </c>
      <c r="AQ145" s="180">
        <f t="shared" ref="AQ145" si="3270">AH145</f>
        <v>0</v>
      </c>
      <c r="AR145" s="181">
        <f t="shared" ref="AR145" si="3271">AI145</f>
        <v>0</v>
      </c>
      <c r="AS145" s="182">
        <f t="shared" ref="AS145" si="3272">AJ145</f>
        <v>0</v>
      </c>
      <c r="AT145" s="188">
        <f t="shared" ref="AT145" si="3273">IF(OR($B145=$B151,AT148=0),0,ROUND((AU146+AZ150)/AT148,0))</f>
        <v>0</v>
      </c>
      <c r="AU145" s="178">
        <f t="shared" ref="AU145:AU146" si="3274">SUM(AV145:BB145)</f>
        <v>0</v>
      </c>
      <c r="AV145" s="179">
        <f t="shared" ref="AV145" si="3275">IF(SUM($AM$9:$AS$9)=SUM($AV$9:$BB$9),AM145,IF(AND(SUM($AV$9:$BB$9)&gt;42,SUM($AV$9:$BB$9)&lt;49),AM145,0))</f>
        <v>0</v>
      </c>
      <c r="AW145" s="179">
        <f t="shared" ref="AW145" si="3276">IF(SUM($AM$9:$AS$9)=SUM($AV$9:$BB$9),AN145,IF(AND(SUM($AV$9:$BB$9)&gt;42,SUM($AV$9:$BB$9)&lt;49),AN145,0))</f>
        <v>0</v>
      </c>
      <c r="AX145" s="179">
        <f t="shared" ref="AX145" si="3277">IF(SUM($AM$9:$AS$9)=SUM($AV$9:$BB$9),AO145,IF(AND(SUM($AV$9:$BB$9)&gt;42,SUM($AV$9:$BB$9)&lt;49),AO145,0))</f>
        <v>0</v>
      </c>
      <c r="AY145" s="179">
        <f t="shared" ref="AY145" si="3278">IF(SUM($AM$9:$AS$9)=SUM($AV$9:$BB$9),AP145,IF(AND(SUM($AV$9:$BB$9)&gt;42,SUM($AV$9:$BB$9)&lt;49),AP145,0))</f>
        <v>0</v>
      </c>
      <c r="AZ145" s="180">
        <f t="shared" ref="AZ145" si="3279">IF(SUM($AM$9:$AS$9)=SUM($AV$9:$BB$9),AQ145,IF(AND(SUM($AV$9:$BB$9)&gt;42,SUM($AV$9:$BB$9)&lt;49),AQ145,0))</f>
        <v>0</v>
      </c>
      <c r="BA145" s="181">
        <f t="shared" ref="BA145" si="3280">IF(SUM($AM$9:$AS$9)=SUM($AV$9:$BB$9),AR145,IF(AND(SUM($AV$9:$BB$9)&gt;42,SUM($AV$9:$BB$9)&lt;49),AR145,0))</f>
        <v>0</v>
      </c>
      <c r="BB145" s="182">
        <f t="shared" ref="BB145" si="3281">IF(SUM($AM$9:$AS$9)=SUM($AV$9:$BB$9),AS145,IF(AND(SUM($AV$9:$BB$9)&gt;42,SUM($AV$9:$BB$9)&lt;49),AS145,0))</f>
        <v>0</v>
      </c>
      <c r="BC145" s="1">
        <f t="shared" ref="BC145" si="3282">IF(L147=0,0,L147-K150)</f>
        <v>0</v>
      </c>
      <c r="BD145" s="103">
        <f t="shared" ref="BD145" si="3283">P150-N150</f>
        <v>0</v>
      </c>
      <c r="BE145" s="104" t="s">
        <v>80</v>
      </c>
      <c r="BK145" s="96">
        <f t="shared" ref="BK145" si="3284">K146-G146</f>
        <v>-18</v>
      </c>
      <c r="BL145" s="97" t="s">
        <v>76</v>
      </c>
    </row>
    <row r="146" spans="1:66" ht="12.75" hidden="1" customHeight="1" x14ac:dyDescent="0.2">
      <c r="B146" s="93"/>
      <c r="C146" s="94"/>
      <c r="D146" s="95"/>
      <c r="E146" s="115"/>
      <c r="F146" s="140" t="b">
        <f t="shared" ref="F146" si="3285">IF($B139=$B145,OR(F140,G145&lt;F145),G145&lt;F145)</f>
        <v>0</v>
      </c>
      <c r="G146" s="189">
        <f t="shared" si="1782"/>
        <v>18</v>
      </c>
      <c r="H146" s="120"/>
      <c r="I146" s="165">
        <f t="shared" si="3243"/>
        <v>0</v>
      </c>
      <c r="J146" s="194">
        <f t="shared" ref="J146" si="3286">7-COUNTIF(L145:R145,0)-COUNTIF(L145:R145,"")</f>
        <v>0</v>
      </c>
      <c r="K146" s="22">
        <f t="shared" si="3245"/>
        <v>0</v>
      </c>
      <c r="L146" s="35">
        <f t="shared" ref="L146:R146" si="3287">IF($B139=$B145,L145+L140,L145)</f>
        <v>0</v>
      </c>
      <c r="M146" s="35">
        <f t="shared" si="3287"/>
        <v>0</v>
      </c>
      <c r="N146" s="35">
        <f t="shared" si="3287"/>
        <v>0</v>
      </c>
      <c r="O146" s="35">
        <f t="shared" si="3287"/>
        <v>0</v>
      </c>
      <c r="P146" s="36">
        <f t="shared" si="3287"/>
        <v>0</v>
      </c>
      <c r="Q146" s="37">
        <f t="shared" si="3287"/>
        <v>0</v>
      </c>
      <c r="R146" s="38">
        <f t="shared" si="3287"/>
        <v>0</v>
      </c>
      <c r="S146" s="194">
        <f t="shared" ref="S146" si="3288">7-COUNTIF(U145:AA145,0)-COUNTIF(U145:AA145,"")</f>
        <v>0</v>
      </c>
      <c r="T146" s="22">
        <f t="shared" si="3247"/>
        <v>0</v>
      </c>
      <c r="U146" s="35">
        <f t="shared" ref="U146:AA146" si="3289">IF($B139=$B145,U145+U140,U145)</f>
        <v>0</v>
      </c>
      <c r="V146" s="35">
        <f t="shared" si="3289"/>
        <v>0</v>
      </c>
      <c r="W146" s="35">
        <f t="shared" si="3289"/>
        <v>0</v>
      </c>
      <c r="X146" s="35">
        <f t="shared" si="3289"/>
        <v>0</v>
      </c>
      <c r="Y146" s="36">
        <f t="shared" si="3289"/>
        <v>0</v>
      </c>
      <c r="Z146" s="37">
        <f t="shared" si="3289"/>
        <v>0</v>
      </c>
      <c r="AA146" s="38">
        <f t="shared" si="3289"/>
        <v>0</v>
      </c>
      <c r="AB146" s="194">
        <f t="shared" ref="AB146" si="3290">7-COUNTIF(AD145:AJ145,0)-COUNTIF(AD145:AJ145,"")</f>
        <v>0</v>
      </c>
      <c r="AC146" s="22">
        <f t="shared" si="3256"/>
        <v>0</v>
      </c>
      <c r="AD146" s="35">
        <f t="shared" ref="AD146:AJ146" si="3291">IF($B139=$B145,AD145+AD140,AD145)</f>
        <v>0</v>
      </c>
      <c r="AE146" s="35">
        <f t="shared" si="3291"/>
        <v>0</v>
      </c>
      <c r="AF146" s="35">
        <f t="shared" si="3291"/>
        <v>0</v>
      </c>
      <c r="AG146" s="35">
        <f t="shared" si="3291"/>
        <v>0</v>
      </c>
      <c r="AH146" s="36">
        <f t="shared" si="3291"/>
        <v>0</v>
      </c>
      <c r="AI146" s="37">
        <f t="shared" si="3291"/>
        <v>0</v>
      </c>
      <c r="AJ146" s="38">
        <f t="shared" si="3291"/>
        <v>0</v>
      </c>
      <c r="AK146" s="194">
        <f t="shared" ref="AK146" si="3292">7-COUNTIF(AM145:AS145,0)-COUNTIF(AM145:AS145,"")</f>
        <v>0</v>
      </c>
      <c r="AL146" s="22">
        <f t="shared" si="3265"/>
        <v>0</v>
      </c>
      <c r="AM146" s="35">
        <f t="shared" ref="AM146:AS146" si="3293">IF($B139=$B145,AM145+AM140,AM145)</f>
        <v>0</v>
      </c>
      <c r="AN146" s="35">
        <f t="shared" si="3293"/>
        <v>0</v>
      </c>
      <c r="AO146" s="35">
        <f t="shared" si="3293"/>
        <v>0</v>
      </c>
      <c r="AP146" s="35">
        <f t="shared" si="3293"/>
        <v>0</v>
      </c>
      <c r="AQ146" s="36">
        <f t="shared" si="3293"/>
        <v>0</v>
      </c>
      <c r="AR146" s="37">
        <f t="shared" si="3293"/>
        <v>0</v>
      </c>
      <c r="AS146" s="38">
        <f t="shared" si="3293"/>
        <v>0</v>
      </c>
      <c r="AT146" s="194">
        <f t="shared" ref="AT146" si="3294">7-COUNTIF(AV145:BB145,0)-COUNTIF(AV145:BB145,"")</f>
        <v>0</v>
      </c>
      <c r="AU146" s="22">
        <f t="shared" si="3274"/>
        <v>0</v>
      </c>
      <c r="AV146" s="35">
        <f t="shared" ref="AV146:BB146" si="3295">IF($B139=$B145,AV145+AV140,AV145)</f>
        <v>0</v>
      </c>
      <c r="AW146" s="35">
        <f t="shared" si="3295"/>
        <v>0</v>
      </c>
      <c r="AX146" s="35">
        <f t="shared" si="3295"/>
        <v>0</v>
      </c>
      <c r="AY146" s="35">
        <f t="shared" si="3295"/>
        <v>0</v>
      </c>
      <c r="AZ146" s="36">
        <f t="shared" si="3295"/>
        <v>0</v>
      </c>
      <c r="BA146" s="37">
        <f t="shared" si="3295"/>
        <v>0</v>
      </c>
      <c r="BB146" s="38">
        <f t="shared" si="3295"/>
        <v>0</v>
      </c>
      <c r="BC146" s="1">
        <f t="shared" ref="BC146" si="3296">IF(M147=0,0,M147-K150)</f>
        <v>0</v>
      </c>
      <c r="BD146" s="105">
        <f t="shared" ref="BD146" si="3297">7-J147</f>
        <v>0</v>
      </c>
      <c r="BE146" s="106" t="str">
        <f t="shared" ref="BE146:BE149" si="3298">BL146</f>
        <v>Dni realizacji</v>
      </c>
      <c r="BG146" s="89" t="s">
        <v>78</v>
      </c>
      <c r="BK146" s="98">
        <f t="shared" ref="BK146" si="3299">7-J147</f>
        <v>0</v>
      </c>
      <c r="BL146" s="99" t="s">
        <v>72</v>
      </c>
    </row>
    <row r="147" spans="1:66" ht="15" hidden="1" customHeight="1" x14ac:dyDescent="0.2">
      <c r="B147" s="116"/>
      <c r="C147" s="117"/>
      <c r="D147" s="118"/>
      <c r="E147" s="119"/>
      <c r="F147" s="92"/>
      <c r="G147" s="190">
        <f t="shared" ref="G147" si="3300">IF(AND($B139=$B145,$B139&lt;&gt;"",$B139&lt;&gt;0),F145+G141,F145)</f>
        <v>18</v>
      </c>
      <c r="H147" s="121"/>
      <c r="I147" s="165">
        <f t="shared" si="3243"/>
        <v>0</v>
      </c>
      <c r="J147" s="195">
        <f t="shared" ref="J147" si="3301">IF($B145=$B139,COUNTIF(L147:R147,0),COUNTIF(L148:R148,0)+COUNTIF(L148:R148,""))</f>
        <v>7</v>
      </c>
      <c r="K147" s="39">
        <f t="shared" ref="K147:R147" si="3302">IF($B139=$B145,K148+K141,K148)</f>
        <v>0</v>
      </c>
      <c r="L147" s="40">
        <f t="shared" si="3302"/>
        <v>0</v>
      </c>
      <c r="M147" s="40">
        <f t="shared" si="3302"/>
        <v>0</v>
      </c>
      <c r="N147" s="40">
        <f t="shared" si="3302"/>
        <v>0</v>
      </c>
      <c r="O147" s="40">
        <f t="shared" si="3302"/>
        <v>0</v>
      </c>
      <c r="P147" s="41">
        <f t="shared" si="3302"/>
        <v>0</v>
      </c>
      <c r="Q147" s="42">
        <f t="shared" si="3302"/>
        <v>0</v>
      </c>
      <c r="R147" s="43">
        <f t="shared" si="3302"/>
        <v>0</v>
      </c>
      <c r="S147" s="195">
        <f t="shared" ref="S147" si="3303">IF($B145=$B139,COUNTIF(U147:AA147,0),COUNTIF(U148:AA148,0)+COUNTIF(U148:AA148,""))</f>
        <v>7</v>
      </c>
      <c r="T147" s="39">
        <f t="shared" ref="T147:AA147" si="3304">IF($B139=$B145,T148+T141,T148)</f>
        <v>0</v>
      </c>
      <c r="U147" s="40">
        <f t="shared" si="3304"/>
        <v>0</v>
      </c>
      <c r="V147" s="40">
        <f t="shared" si="3304"/>
        <v>0</v>
      </c>
      <c r="W147" s="40">
        <f t="shared" si="3304"/>
        <v>0</v>
      </c>
      <c r="X147" s="40">
        <f t="shared" si="3304"/>
        <v>0</v>
      </c>
      <c r="Y147" s="41">
        <f t="shared" si="3304"/>
        <v>0</v>
      </c>
      <c r="Z147" s="42">
        <f t="shared" si="3304"/>
        <v>0</v>
      </c>
      <c r="AA147" s="43">
        <f t="shared" si="3304"/>
        <v>0</v>
      </c>
      <c r="AB147" s="195">
        <f t="shared" ref="AB147" si="3305">IF($B145=$B139,COUNTIF(AD147:AJ147,0),COUNTIF(AD148:AJ148,0)+COUNTIF(AD148:AJ148,""))</f>
        <v>7</v>
      </c>
      <c r="AC147" s="39">
        <f t="shared" ref="AC147:AJ147" si="3306">IF($B139=$B145,AC148+AC141,AC148)</f>
        <v>0</v>
      </c>
      <c r="AD147" s="40">
        <f t="shared" si="3306"/>
        <v>0</v>
      </c>
      <c r="AE147" s="40">
        <f t="shared" si="3306"/>
        <v>0</v>
      </c>
      <c r="AF147" s="40">
        <f t="shared" si="3306"/>
        <v>0</v>
      </c>
      <c r="AG147" s="40">
        <f t="shared" si="3306"/>
        <v>0</v>
      </c>
      <c r="AH147" s="41">
        <f t="shared" si="3306"/>
        <v>0</v>
      </c>
      <c r="AI147" s="42">
        <f t="shared" si="3306"/>
        <v>0</v>
      </c>
      <c r="AJ147" s="43">
        <f t="shared" si="3306"/>
        <v>0</v>
      </c>
      <c r="AK147" s="195">
        <f t="shared" ref="AK147" si="3307">IF($B145=$B139,COUNTIF(AM147:AS147,0),COUNTIF(AM148:AS148,0)+COUNTIF(AM148:AS148,""))</f>
        <v>7</v>
      </c>
      <c r="AL147" s="39">
        <f t="shared" ref="AL147:AS147" si="3308">IF($B139=$B145,AL148+AL141,AL148)</f>
        <v>0</v>
      </c>
      <c r="AM147" s="40">
        <f t="shared" si="3308"/>
        <v>0</v>
      </c>
      <c r="AN147" s="40">
        <f t="shared" si="3308"/>
        <v>0</v>
      </c>
      <c r="AO147" s="40">
        <f t="shared" si="3308"/>
        <v>0</v>
      </c>
      <c r="AP147" s="40">
        <f t="shared" si="3308"/>
        <v>0</v>
      </c>
      <c r="AQ147" s="41">
        <f t="shared" si="3308"/>
        <v>0</v>
      </c>
      <c r="AR147" s="42">
        <f t="shared" si="3308"/>
        <v>0</v>
      </c>
      <c r="AS147" s="43">
        <f t="shared" si="3308"/>
        <v>0</v>
      </c>
      <c r="AT147" s="195">
        <f t="shared" ref="AT147" si="3309">IF($B145=$B139,COUNTIF(AV147:BB147,0),COUNTIF(AV148:BB148,0)+COUNTIF(AV148:BB148,""))</f>
        <v>7</v>
      </c>
      <c r="AU147" s="39">
        <f t="shared" ref="AU147:BB147" si="3310">IF($B139=$B145,AU148+AU141,AU148)</f>
        <v>0</v>
      </c>
      <c r="AV147" s="40">
        <f t="shared" si="3310"/>
        <v>0</v>
      </c>
      <c r="AW147" s="40">
        <f t="shared" si="3310"/>
        <v>0</v>
      </c>
      <c r="AX147" s="40">
        <f t="shared" si="3310"/>
        <v>0</v>
      </c>
      <c r="AY147" s="40">
        <f t="shared" si="3310"/>
        <v>0</v>
      </c>
      <c r="AZ147" s="41">
        <f t="shared" si="3310"/>
        <v>0</v>
      </c>
      <c r="BA147" s="42">
        <f t="shared" si="3310"/>
        <v>0</v>
      </c>
      <c r="BB147" s="43">
        <f t="shared" si="3310"/>
        <v>0</v>
      </c>
      <c r="BC147" s="1">
        <f t="shared" ref="BC147" si="3311">IF(N147=0,0,N147-K150)</f>
        <v>0</v>
      </c>
      <c r="BD147" s="112">
        <f t="shared" ref="BD147" si="3312">BD146*K150</f>
        <v>0</v>
      </c>
      <c r="BE147" s="106" t="str">
        <f t="shared" si="3298"/>
        <v>Realizacja planu</v>
      </c>
      <c r="BG147" s="114">
        <f t="shared" ref="BG147" si="3313">J145</f>
        <v>0</v>
      </c>
      <c r="BH147" s="89" t="s">
        <v>73</v>
      </c>
      <c r="BK147" s="111">
        <f t="shared" ref="BK147" si="3314">BK146*K150</f>
        <v>0</v>
      </c>
      <c r="BL147" s="99" t="s">
        <v>71</v>
      </c>
      <c r="BN147" s="89" t="s">
        <v>79</v>
      </c>
    </row>
    <row r="148" spans="1:66" ht="15.75" customHeight="1" x14ac:dyDescent="0.2">
      <c r="A148" s="1" t="str">
        <f t="shared" ref="A148" si="3315">A145</f>
        <v>1. Niewypełnione</v>
      </c>
      <c r="B148" s="313">
        <f t="shared" si="1813"/>
        <v>22</v>
      </c>
      <c r="C148" s="314"/>
      <c r="D148" s="314"/>
      <c r="E148" s="314"/>
      <c r="F148" s="31"/>
      <c r="G148" s="183"/>
      <c r="H148" s="122">
        <f t="shared" ref="H148" si="3316">5-COUNTIF(AU145,0)-COUNTIF(AL145,0)-COUNTIF(AC145,0)-COUNTIF(T145,0)-COUNTIF(K145,0)</f>
        <v>0</v>
      </c>
      <c r="I148" s="165">
        <f t="shared" si="3243"/>
        <v>0</v>
      </c>
      <c r="J148" s="187">
        <f t="shared" ref="J148" si="3317">IF($B145=$B139,J142+IF($F145&lt;&gt;$G145,(K145+$G147-$G146)/$F145,K145/$F145),IF($F145&lt;&gt;G145,(K145+$G147-$G146)/$F145,K145/$F145))</f>
        <v>0</v>
      </c>
      <c r="K148" s="7">
        <f t="shared" ref="K148:K149" si="3318">SUM(L148:R148)</f>
        <v>0</v>
      </c>
      <c r="L148" s="26">
        <f t="shared" ref="L148:R148" si="3319">L145</f>
        <v>0</v>
      </c>
      <c r="M148" s="26">
        <f t="shared" si="3319"/>
        <v>0</v>
      </c>
      <c r="N148" s="26">
        <f t="shared" si="3319"/>
        <v>0</v>
      </c>
      <c r="O148" s="26">
        <f t="shared" si="3319"/>
        <v>0</v>
      </c>
      <c r="P148" s="26">
        <f t="shared" si="3319"/>
        <v>0</v>
      </c>
      <c r="Q148" s="29">
        <f t="shared" si="3319"/>
        <v>0</v>
      </c>
      <c r="R148" s="23">
        <f t="shared" si="3319"/>
        <v>0</v>
      </c>
      <c r="S148" s="187">
        <f t="shared" ref="S148" si="3320">IF($B145=$B139,S142+IF($F145&lt;&gt;$G145,(T145+$G147-$G146)/$F145,T145/$F145),IF($F145&lt;&gt;P145,(T145+$G147-$G146)/$F145,T145/$F145))</f>
        <v>0</v>
      </c>
      <c r="T148" s="7">
        <f t="shared" ref="T148:T149" si="3321">SUM(U148:AA148)</f>
        <v>0</v>
      </c>
      <c r="U148" s="26">
        <f t="shared" ref="U148:AA148" si="3322">U145</f>
        <v>0</v>
      </c>
      <c r="V148" s="26">
        <f t="shared" si="3322"/>
        <v>0</v>
      </c>
      <c r="W148" s="26">
        <f t="shared" si="3322"/>
        <v>0</v>
      </c>
      <c r="X148" s="26">
        <f t="shared" si="3322"/>
        <v>0</v>
      </c>
      <c r="Y148" s="113">
        <f t="shared" si="3322"/>
        <v>0</v>
      </c>
      <c r="Z148" s="29">
        <f t="shared" si="3322"/>
        <v>0</v>
      </c>
      <c r="AA148" s="23">
        <f t="shared" si="3322"/>
        <v>0</v>
      </c>
      <c r="AB148" s="187">
        <f t="shared" ref="AB148" si="3323">IF($B145=$B139,AB142+IF($F145&lt;&gt;$G145,(AC145+$G147-$G146)/$F145,AC145/$F145),IF($F145&lt;&gt;Y145,(AC145+$G147-$G146)/$F145,AC145/$F145))</f>
        <v>0</v>
      </c>
      <c r="AC148" s="7">
        <f t="shared" ref="AC148:AC149" si="3324">SUM(AD148:AJ148)</f>
        <v>0</v>
      </c>
      <c r="AD148" s="26">
        <f t="shared" ref="AD148:AJ148" si="3325">AD145</f>
        <v>0</v>
      </c>
      <c r="AE148" s="26">
        <f t="shared" si="3325"/>
        <v>0</v>
      </c>
      <c r="AF148" s="26">
        <f t="shared" si="3325"/>
        <v>0</v>
      </c>
      <c r="AG148" s="26">
        <f t="shared" si="3325"/>
        <v>0</v>
      </c>
      <c r="AH148" s="113">
        <f t="shared" si="3325"/>
        <v>0</v>
      </c>
      <c r="AI148" s="29">
        <f t="shared" si="3325"/>
        <v>0</v>
      </c>
      <c r="AJ148" s="23">
        <f t="shared" si="3325"/>
        <v>0</v>
      </c>
      <c r="AK148" s="187">
        <f t="shared" ref="AK148" si="3326">IF($B145=$B139,AK142+IF($F145&lt;&gt;$G145,(AL145+$G147-$G146)/$F145,AL145/$F145),IF($F145&lt;&gt;AH145,(AL145+$G147-$G146)/$F145,AL145/$F145))</f>
        <v>0</v>
      </c>
      <c r="AL148" s="7">
        <f t="shared" ref="AL148:AL149" si="3327">SUM(AM148:AS148)</f>
        <v>0</v>
      </c>
      <c r="AM148" s="26">
        <f t="shared" ref="AM148:AS148" si="3328">AM145</f>
        <v>0</v>
      </c>
      <c r="AN148" s="26">
        <f t="shared" si="3328"/>
        <v>0</v>
      </c>
      <c r="AO148" s="26">
        <f t="shared" si="3328"/>
        <v>0</v>
      </c>
      <c r="AP148" s="26">
        <f t="shared" si="3328"/>
        <v>0</v>
      </c>
      <c r="AQ148" s="113">
        <f t="shared" si="3328"/>
        <v>0</v>
      </c>
      <c r="AR148" s="29">
        <f t="shared" si="3328"/>
        <v>0</v>
      </c>
      <c r="AS148" s="23">
        <f t="shared" si="3328"/>
        <v>0</v>
      </c>
      <c r="AT148" s="187">
        <f t="shared" ref="AT148" si="3329">IF($B145=$B139,AT142+IF($F145&lt;&gt;$G145,(AU145+$G147-$G146)/$F145,AU145/$F145),IF($F145&lt;&gt;AQ145,(AU145+$G147-$G146)/$F145,AU145/$F145))</f>
        <v>0</v>
      </c>
      <c r="AU148" s="7">
        <f t="shared" ref="AU148:AU149" si="3330">SUM(AV148:BB148)</f>
        <v>0</v>
      </c>
      <c r="AV148" s="6">
        <f t="shared" si="1829"/>
        <v>0</v>
      </c>
      <c r="AW148" s="6">
        <f t="shared" ref="AW148:BB148" si="3331">IF(SUM($AM$9:$AS$9)=SUM($AV$9:$BB$9),AW145,IF(AND(SUM($AV$9:$BB$9)&gt;42,SUM($AV$9:$BB$9)&lt;49),AW145,0))</f>
        <v>0</v>
      </c>
      <c r="AX148" s="6">
        <f t="shared" si="3331"/>
        <v>0</v>
      </c>
      <c r="AY148" s="6">
        <f t="shared" si="3331"/>
        <v>0</v>
      </c>
      <c r="AZ148" s="26">
        <f t="shared" si="3331"/>
        <v>0</v>
      </c>
      <c r="BA148" s="29">
        <f t="shared" si="3331"/>
        <v>0</v>
      </c>
      <c r="BB148" s="23">
        <f t="shared" si="3331"/>
        <v>0</v>
      </c>
      <c r="BC148" s="1">
        <f t="shared" ref="BC148" si="3332">IF(O147=0,0,O147-K150)</f>
        <v>0</v>
      </c>
      <c r="BD148" s="105">
        <f t="shared" ref="BD148" si="3333">K147</f>
        <v>0</v>
      </c>
      <c r="BE148" s="106" t="str">
        <f t="shared" si="3298"/>
        <v>Godziny zrealizowane</v>
      </c>
      <c r="BK148" s="100">
        <f t="shared" ref="BK148" si="3334">K147</f>
        <v>0</v>
      </c>
      <c r="BL148" s="99" t="s">
        <v>77</v>
      </c>
    </row>
    <row r="149" spans="1:66" ht="15.75" customHeight="1" x14ac:dyDescent="0.2">
      <c r="A149" s="1" t="str">
        <f t="shared" ref="A149:A150" si="3335">A148</f>
        <v>1. Niewypełnione</v>
      </c>
      <c r="B149" s="313"/>
      <c r="C149" s="314"/>
      <c r="D149" s="314"/>
      <c r="E149" s="314"/>
      <c r="F149" s="31"/>
      <c r="G149" s="183"/>
      <c r="H149" s="123">
        <f t="shared" ref="H149" si="3336">IF($B145=$B139,H143+F149,$F149)</f>
        <v>0</v>
      </c>
      <c r="I149" s="165">
        <f t="shared" si="3243"/>
        <v>0</v>
      </c>
      <c r="J149" s="141">
        <f t="shared" ref="J149" si="3337">IF($H148=0,0,IF($B139=$B145,IF($H150&gt;0,$H150+J143,K145+J143),IF($H150&gt;0,$H150,K145)))</f>
        <v>0</v>
      </c>
      <c r="K149" s="7">
        <f t="shared" si="3318"/>
        <v>0</v>
      </c>
      <c r="L149" s="6"/>
      <c r="M149" s="6"/>
      <c r="N149" s="6"/>
      <c r="O149" s="6"/>
      <c r="P149" s="26"/>
      <c r="Q149" s="29"/>
      <c r="R149" s="23"/>
      <c r="S149" s="141">
        <f t="shared" ref="S149" si="3338">IF($H148=0,0,IF($B139=$B145,IF($H150&gt;0,$H150+S143,T145+S143),IF($H150&gt;0,$H150,T145)))</f>
        <v>0</v>
      </c>
      <c r="T149" s="7">
        <f t="shared" si="3321"/>
        <v>0</v>
      </c>
      <c r="U149" s="6"/>
      <c r="V149" s="6"/>
      <c r="W149" s="6"/>
      <c r="X149" s="6"/>
      <c r="Y149" s="26"/>
      <c r="Z149" s="29"/>
      <c r="AA149" s="23"/>
      <c r="AB149" s="141">
        <f t="shared" ref="AB149" si="3339">IF($H148=0,0,IF($B139=$B145,IF($H150&gt;0,$H150+AB143,AC145+AB143),IF($H150&gt;0,$H150,AC145)))</f>
        <v>0</v>
      </c>
      <c r="AC149" s="7">
        <f t="shared" si="3324"/>
        <v>0</v>
      </c>
      <c r="AD149" s="6"/>
      <c r="AE149" s="6"/>
      <c r="AF149" s="6"/>
      <c r="AG149" s="6"/>
      <c r="AH149" s="26"/>
      <c r="AI149" s="29"/>
      <c r="AJ149" s="23"/>
      <c r="AK149" s="141">
        <f t="shared" ref="AK149" si="3340">IF($H148=0,0,IF($B139=$B145,IF($H150&gt;0,$H150+AK143,AL145+AK143),IF($H150&gt;0,$H150,AL145)))</f>
        <v>0</v>
      </c>
      <c r="AL149" s="7">
        <f t="shared" si="3327"/>
        <v>0</v>
      </c>
      <c r="AM149" s="6"/>
      <c r="AN149" s="6"/>
      <c r="AO149" s="6"/>
      <c r="AP149" s="6"/>
      <c r="AQ149" s="26"/>
      <c r="AR149" s="29"/>
      <c r="AS149" s="23"/>
      <c r="AT149" s="141">
        <f t="shared" ref="AT149" si="3341">IF($H148=0,0,IF($B139=$B145,IF($H150&gt;0,$H150+AT143,AU145+AT143),IF($H150&gt;0,$H150,AU145)))</f>
        <v>0</v>
      </c>
      <c r="AU149" s="7">
        <f t="shared" si="3330"/>
        <v>0</v>
      </c>
      <c r="AV149" s="6"/>
      <c r="AW149" s="6"/>
      <c r="AX149" s="6"/>
      <c r="AY149" s="6"/>
      <c r="AZ149" s="26"/>
      <c r="BA149" s="29"/>
      <c r="BB149" s="23"/>
      <c r="BC149" s="1">
        <f t="shared" ref="BC149" si="3342">IF(P147=0,0,P147-K150)</f>
        <v>0</v>
      </c>
      <c r="BD149" s="107">
        <f t="shared" ref="BD149" si="3343">BD148-BD147</f>
        <v>0</v>
      </c>
      <c r="BE149" s="108" t="str">
        <f t="shared" si="3298"/>
        <v>godziny ponadwymiarowe = Plan -to  co powinien uczyć</v>
      </c>
      <c r="BK149" s="100">
        <f t="shared" ref="BK149" si="3344">BK148-BK147</f>
        <v>0</v>
      </c>
      <c r="BL149" s="99" t="s">
        <v>74</v>
      </c>
    </row>
    <row r="150" spans="1:66" ht="18.75" customHeight="1" thickBot="1" x14ac:dyDescent="0.25">
      <c r="A150" s="1" t="str">
        <f t="shared" si="3335"/>
        <v>1. Niewypełnione</v>
      </c>
      <c r="B150" s="323" t="str">
        <f>IF(B145="",Wydruk!$AE$6,IF(J146=0,Wydruk!$AE$7,IF(AND(G146&lt;G147,B145&lt;&gt;$B151),Wydruk!$AE$13,IF(AND($B145=$B139,$B145&lt;&gt;$B151),IF(OR(OR(J150&lt;4,J150&gt;5),OR(S150&lt;4,S150&gt;5),OR(AB150&lt;4,AB150&gt;5),OR(AK150&lt;4,AK150&gt;5),OR(AND(AT150&lt;4,AT150&gt;0),AT150&gt;5)),Wydruk!$AE$8,Wydruk!$AE$9),IF($B145=$B151,IF($F149&lt;&gt;0,Wydruk!$AE$12,Wydruk!$AE$10),IF(OR(OR(J146&lt;4,J146&gt;5),OR(S146&lt;4,S146&gt;5),OR(AB146&lt;4,AB146&gt;5),OR(AK146&lt;4,AK146&gt;5),OR(AND(AT146&lt;4,AT146&gt;0),AT146&gt;5)),Wydruk!$AE$8,Wydruk!$AE$11))))))</f>
        <v>Rozpocznij wypełniając nazwisko i imię, sprawdź pensum, l. tygodni, godz. w roku</v>
      </c>
      <c r="C150" s="324"/>
      <c r="D150" s="324"/>
      <c r="E150" s="324"/>
      <c r="F150" s="173"/>
      <c r="G150" s="184"/>
      <c r="H150" s="191">
        <f t="shared" si="1844"/>
        <v>0</v>
      </c>
      <c r="I150" s="193"/>
      <c r="J150" s="176">
        <f t="shared" ref="J150" si="3345">IF($B139=$B145,IF(L145+L140&gt;0,1,0)+IF(M145+M140&gt;0,1,0)+IF(N145+N140&gt;0,1,0)+IF(O145+O140&gt;0,1,0)+IF(P145+P140&gt;0,1,0)+IF(Q145+Q140&gt;0,1,0)+IF(R145+R140&gt;0,1,0),J146)</f>
        <v>0</v>
      </c>
      <c r="K150" s="133">
        <f t="shared" ref="K150" si="3346">IF(OR($B145=$B151,J150=0,(K146-Q150+O150)&lt;=0),0,(K146-Q150+O150)/J150)</f>
        <v>0</v>
      </c>
      <c r="L150" s="137">
        <f t="shared" ref="L150" si="3347">IF(K150*(7-J147)&lt;=0,0,K150*(7-J147))</f>
        <v>0</v>
      </c>
      <c r="M150" s="311">
        <f t="shared" ref="M150" si="3348">ROUND(IF(OR(K147-K150*(7-J147)+P150&lt;0,$B145=$B151,K150&lt;=0,K147=0),0,IF(K147-K150*(7-J147)+P150&gt;Q150-O150+P150,Q150-O150+P150,K147-K150*(7-J147)+P150)),1)</f>
        <v>0</v>
      </c>
      <c r="N150" s="312"/>
      <c r="O150" s="139">
        <f t="shared" ref="O150" si="3349">IF(OR($B145=$B151,J146=0),0,IF($B145=$B139,J145,$F145))</f>
        <v>0</v>
      </c>
      <c r="P150" s="30">
        <f t="shared" ref="P150" si="3350">IF(OR($B145=$B151,J150=0),0,$G147-$G146)</f>
        <v>0</v>
      </c>
      <c r="Q150" s="134">
        <f t="shared" ref="Q150" si="3351">IF(OR($B145=$B151,J150=0),0,J149)</f>
        <v>0</v>
      </c>
      <c r="R150" s="138">
        <f t="shared" ref="R150" si="3352">IF($B145=$B151,0,K147)</f>
        <v>0</v>
      </c>
      <c r="S150" s="176">
        <f t="shared" ref="S150" si="3353">IF($B139=$B145,IF(U145+U140&gt;0,1,0)+IF(V145+V140&gt;0,1,0)+IF(W145+W140&gt;0,1,0)+IF(X145+X140&gt;0,1,0)+IF(Y145+Y140&gt;0,1,0)+IF(Z145+Z140&gt;0,1,0)+IF(AA145+AA140&gt;0,1,0),S146)</f>
        <v>0</v>
      </c>
      <c r="T150" s="133">
        <f t="shared" ref="T150" si="3354">IF(OR($B145=$B151,S150=0,(T146-Z150+X150)&lt;=0),0,(T146-Z150+X150)/S150)</f>
        <v>0</v>
      </c>
      <c r="U150" s="137">
        <f t="shared" ref="U150" si="3355">IF(T150*(7-S147)&lt;=0,0,T150*(7-S147))</f>
        <v>0</v>
      </c>
      <c r="V150" s="311">
        <f t="shared" ref="V150" si="3356">ROUND(IF(OR(T147-T150*(7-S147)+Y150&lt;0,$B145=$B151,T150&lt;=0,T147=0),0,IF(T147-T150*(7-S147)+Y150&gt;Z150-X150+Y150,Z150-X150+Y150,T147-T150*(7-S147)+Y150)),1)</f>
        <v>0</v>
      </c>
      <c r="W150" s="312"/>
      <c r="X150" s="139">
        <f t="shared" ref="X150" si="3357">IF(OR($B145=$B151,S146=0),0,IF($B145=$B139,S145,$F145))</f>
        <v>0</v>
      </c>
      <c r="Y150" s="30">
        <f t="shared" ref="Y150" si="3358">IF(OR($B145=$B151,S150=0),0,$G147-$G146)</f>
        <v>0</v>
      </c>
      <c r="Z150" s="134">
        <f t="shared" ref="Z150" si="3359">IF(OR($B145=$B151,S150=0),0,S149)</f>
        <v>0</v>
      </c>
      <c r="AA150" s="138">
        <f t="shared" ref="AA150" si="3360">IF($B145=$B151,0,T147)</f>
        <v>0</v>
      </c>
      <c r="AB150" s="176">
        <f t="shared" ref="AB150" si="3361">IF($B139=$B145,IF(AD145+AD140&gt;0,1,0)+IF(AE145+AE140&gt;0,1,0)+IF(AF145+AF140&gt;0,1,0)+IF(AG145+AG140&gt;0,1,0)+IF(AH145+AH140&gt;0,1,0)+IF(AI145+AI140&gt;0,1,0)+IF(AJ145+AJ140&gt;0,1,0),AB146)</f>
        <v>0</v>
      </c>
      <c r="AC150" s="133">
        <f t="shared" ref="AC150" si="3362">IF(OR($B145=$B151,AB150=0,(AC146-AI150+AG150)&lt;=0),0,(AC146-AI150+AG150)/AB150)</f>
        <v>0</v>
      </c>
      <c r="AD150" s="137">
        <f t="shared" ref="AD150" si="3363">IF(AC150*(7-AB147)&lt;=0,0,AC150*(7-AB147))</f>
        <v>0</v>
      </c>
      <c r="AE150" s="311">
        <f t="shared" ref="AE150" si="3364">ROUND(IF(OR(AC147-AC150*(7-AB147)+AH150&lt;0,$B145=$B151,AC150&lt;=0,AC147=0),0,IF(AC147-AC150*(7-AB147)+AH150&gt;AI150-AG150+AH150,AI150-AG150+AH150,AC147-AC150*(7-AB147)+AH150)),1)</f>
        <v>0</v>
      </c>
      <c r="AF150" s="312"/>
      <c r="AG150" s="139">
        <f t="shared" ref="AG150" si="3365">IF(OR($B145=$B151,AB146=0),0,IF($B145=$B139,AB145,$F145))</f>
        <v>0</v>
      </c>
      <c r="AH150" s="30">
        <f t="shared" ref="AH150" si="3366">IF(OR($B145=$B151,AB150=0),0,$G147-$G146)</f>
        <v>0</v>
      </c>
      <c r="AI150" s="134">
        <f t="shared" ref="AI150" si="3367">IF(OR($B145=$B151,AB150=0),0,AB149)</f>
        <v>0</v>
      </c>
      <c r="AJ150" s="138">
        <f t="shared" ref="AJ150" si="3368">IF($B145=$B151,0,AC147)</f>
        <v>0</v>
      </c>
      <c r="AK150" s="176">
        <f t="shared" ref="AK150" si="3369">IF($B139=$B145,IF(AM145+AM140&gt;0,1,0)+IF(AN145+AN140&gt;0,1,0)+IF(AO145+AO140&gt;0,1,0)+IF(AP145+AP140&gt;0,1,0)+IF(AQ145+AQ140&gt;0,1,0)+IF(AR145+AR140&gt;0,1,0)+IF(AS145+AS140&gt;0,1,0),AK146)</f>
        <v>0</v>
      </c>
      <c r="AL150" s="133">
        <f t="shared" ref="AL150" si="3370">IF(OR($B145=$B151,AK150=0,(AL146-AR150+AP150)&lt;=0),0,(AL146-AR150+AP150)/AK150)</f>
        <v>0</v>
      </c>
      <c r="AM150" s="137">
        <f t="shared" ref="AM150" si="3371">IF(AL150*(7-AK147)&lt;=0,0,AL150*(7-AK147))</f>
        <v>0</v>
      </c>
      <c r="AN150" s="311">
        <f t="shared" ref="AN150" si="3372">ROUND(IF(OR(AL147-AL150*(7-AK147)+AQ150&lt;0,$B145=$B151,AL150&lt;=0,AL147=0),0,IF(AL147-AL150*(7-AK147)+AQ150&gt;AR150-AP150+AQ150,AR150-AP150+AQ150,AL147-AL150*(7-AK147)+AQ150)),1)</f>
        <v>0</v>
      </c>
      <c r="AO150" s="312"/>
      <c r="AP150" s="139">
        <f t="shared" ref="AP150" si="3373">IF(OR($B145=$B151,AK146=0),0,IF($B145=$B139,AK145,$F145))</f>
        <v>0</v>
      </c>
      <c r="AQ150" s="30">
        <f t="shared" ref="AQ150" si="3374">IF(OR($B145=$B151,AK150=0),0,$G147-$G146)</f>
        <v>0</v>
      </c>
      <c r="AR150" s="134">
        <f t="shared" ref="AR150" si="3375">IF(OR($B145=$B151,AK150=0),0,AK149)</f>
        <v>0</v>
      </c>
      <c r="AS150" s="138">
        <f t="shared" ref="AS150" si="3376">IF($B145=$B151,0,AL147)</f>
        <v>0</v>
      </c>
      <c r="AT150" s="176">
        <f t="shared" ref="AT150" si="3377">IF($B139=$B145,IF(AV145+AV140&gt;0,1,0)+IF(AW145+AW140&gt;0,1,0)+IF(AX145+AX140&gt;0,1,0)+IF(AY145+AY140&gt;0,1,0)+IF(AZ145+AZ140&gt;0,1,0)+IF(BA145+BA140&gt;0,1,0)+IF(BB145+BB140&gt;0,1,0),AT146)</f>
        <v>0</v>
      </c>
      <c r="AU150" s="133">
        <f t="shared" ref="AU150" si="3378">IF(OR($B145=$B151,AT150=0,(AU146-BA150+AY150)&lt;=0),0,(AU146-BA150+AY150)/AT150)</f>
        <v>0</v>
      </c>
      <c r="AV150" s="137">
        <f t="shared" ref="AV150" si="3379">IF(AU150*(7-AT147)&lt;=0,0,AU150*(7-AT147))</f>
        <v>0</v>
      </c>
      <c r="AW150" s="311">
        <f t="shared" ref="AW150" si="3380">ROUND(IF(OR(AU147-AU150*(7-AT147)+AZ150&lt;0,$B145=$B151,AU150&lt;=0,AU147=0),0,IF(AU147-AU150*(7-AT147)+AZ150&gt;BA150-AY150+AZ150,BA150-AY150+AZ150,AU147-AU150*(7-AT147)+AZ150)),1)</f>
        <v>0</v>
      </c>
      <c r="AX150" s="312"/>
      <c r="AY150" s="139">
        <f t="shared" ref="AY150" si="3381">IF(OR($B145=$B151,AT146=0),0,IF($B145=$B139,AT145,$F145))</f>
        <v>0</v>
      </c>
      <c r="AZ150" s="30">
        <f t="shared" ref="AZ150" si="3382">IF(OR($B145=$B151,AT150=0),0,$G147-$G146)</f>
        <v>0</v>
      </c>
      <c r="BA150" s="134">
        <f t="shared" ref="BA150" si="3383">IF(OR($B145=$B151,AT150=0),0,AT149)</f>
        <v>0</v>
      </c>
      <c r="BB150" s="138">
        <f t="shared" ref="BB150" si="3384">IF($B145=$B151,0,AU147)</f>
        <v>0</v>
      </c>
      <c r="BC150" s="89">
        <f t="shared" ref="BC150" si="3385">SUBTOTAL(9,BC145:BC149)</f>
        <v>0</v>
      </c>
      <c r="BD150" s="109">
        <f t="shared" ref="BD150" si="3386">BD145</f>
        <v>0</v>
      </c>
      <c r="BE150" s="110">
        <f t="shared" ref="BE150" si="3387">IF(BD149&lt;=BD150,BD149,BD150)</f>
        <v>0</v>
      </c>
      <c r="BF150" s="90" t="str">
        <f t="shared" ref="BF150" si="3388">BM150</f>
        <v>godziny ponadwymiarowe wynik po sprawdzeniu czy nie przekracza planu</v>
      </c>
      <c r="BK150" s="101">
        <f t="shared" ref="BK150" si="3389">BK145</f>
        <v>-18</v>
      </c>
      <c r="BL150" s="102">
        <f t="shared" ref="BL150" si="3390">IF(BK149&lt;=BK145,BK149,BK145)</f>
        <v>-18</v>
      </c>
      <c r="BM150" s="91" t="s">
        <v>75</v>
      </c>
    </row>
    <row r="151" spans="1:66" ht="15.75" x14ac:dyDescent="0.2">
      <c r="A151" s="1" t="str">
        <f t="shared" ref="A151" si="3391">IF(B151="","1. Niewypełnione",B151)</f>
        <v>1. Niewypełnione</v>
      </c>
      <c r="B151" s="320"/>
      <c r="C151" s="321"/>
      <c r="D151" s="321"/>
      <c r="E151" s="321"/>
      <c r="F151" s="177">
        <v>18</v>
      </c>
      <c r="G151" s="185">
        <f t="shared" ref="G151" si="3392">F151</f>
        <v>18</v>
      </c>
      <c r="H151" s="177"/>
      <c r="I151" s="192">
        <f t="shared" ref="I151:I155" si="3393">K151+T151+AC151+AL151+AU151</f>
        <v>0</v>
      </c>
      <c r="J151" s="186">
        <f t="shared" ref="J151" si="3394">IF(OR($B151=$B157,J154=0),0,ROUND((K152+P156)/J154,0))</f>
        <v>0</v>
      </c>
      <c r="K151" s="51">
        <f t="shared" ref="K151:K152" si="3395">SUM(L151:R151)</f>
        <v>0</v>
      </c>
      <c r="L151" s="52"/>
      <c r="M151" s="52"/>
      <c r="N151" s="52"/>
      <c r="O151" s="52"/>
      <c r="P151" s="53"/>
      <c r="Q151" s="54"/>
      <c r="R151" s="55"/>
      <c r="S151" s="188">
        <f t="shared" ref="S151" si="3396">IF(OR($B151=$B157,S154=0),0,ROUND((T152+Y156)/S154,0))</f>
        <v>0</v>
      </c>
      <c r="T151" s="178">
        <f t="shared" ref="T151:T152" si="3397">SUM(U151:AA151)</f>
        <v>0</v>
      </c>
      <c r="U151" s="179">
        <f t="shared" ref="U151" si="3398">L151</f>
        <v>0</v>
      </c>
      <c r="V151" s="179">
        <f t="shared" ref="V151" si="3399">M151</f>
        <v>0</v>
      </c>
      <c r="W151" s="179">
        <f t="shared" ref="W151" si="3400">N151</f>
        <v>0</v>
      </c>
      <c r="X151" s="179">
        <f t="shared" ref="X151" si="3401">O151</f>
        <v>0</v>
      </c>
      <c r="Y151" s="180">
        <f t="shared" ref="Y151" si="3402">P151</f>
        <v>0</v>
      </c>
      <c r="Z151" s="181">
        <f t="shared" ref="Z151" si="3403">Q151</f>
        <v>0</v>
      </c>
      <c r="AA151" s="182">
        <f t="shared" ref="AA151" si="3404">R151</f>
        <v>0</v>
      </c>
      <c r="AB151" s="188">
        <f t="shared" ref="AB151" si="3405">IF(OR($B151=$B157,AB154=0),0,ROUND((AC152+AH156)/AB154,0))</f>
        <v>0</v>
      </c>
      <c r="AC151" s="178">
        <f t="shared" ref="AC151:AC152" si="3406">SUM(AD151:AJ151)</f>
        <v>0</v>
      </c>
      <c r="AD151" s="179">
        <f t="shared" ref="AD151" si="3407">U151</f>
        <v>0</v>
      </c>
      <c r="AE151" s="179">
        <f t="shared" ref="AE151" si="3408">V151</f>
        <v>0</v>
      </c>
      <c r="AF151" s="179">
        <f t="shared" ref="AF151" si="3409">W151</f>
        <v>0</v>
      </c>
      <c r="AG151" s="179">
        <f t="shared" ref="AG151" si="3410">X151</f>
        <v>0</v>
      </c>
      <c r="AH151" s="180">
        <f t="shared" ref="AH151" si="3411">Y151</f>
        <v>0</v>
      </c>
      <c r="AI151" s="181">
        <f t="shared" ref="AI151" si="3412">Z151</f>
        <v>0</v>
      </c>
      <c r="AJ151" s="182">
        <f t="shared" ref="AJ151" si="3413">AA151</f>
        <v>0</v>
      </c>
      <c r="AK151" s="188">
        <f t="shared" ref="AK151" si="3414">IF(OR($B151=$B157,AK154=0),0,ROUND((AL152+AQ156)/AK154,0))</f>
        <v>0</v>
      </c>
      <c r="AL151" s="178">
        <f t="shared" ref="AL151:AL152" si="3415">SUM(AM151:AS151)</f>
        <v>0</v>
      </c>
      <c r="AM151" s="179">
        <f t="shared" ref="AM151" si="3416">AD151</f>
        <v>0</v>
      </c>
      <c r="AN151" s="179">
        <f t="shared" ref="AN151" si="3417">AE151</f>
        <v>0</v>
      </c>
      <c r="AO151" s="179">
        <f t="shared" ref="AO151" si="3418">AF151</f>
        <v>0</v>
      </c>
      <c r="AP151" s="179">
        <f t="shared" ref="AP151" si="3419">AG151</f>
        <v>0</v>
      </c>
      <c r="AQ151" s="180">
        <f t="shared" ref="AQ151" si="3420">AH151</f>
        <v>0</v>
      </c>
      <c r="AR151" s="181">
        <f t="shared" ref="AR151" si="3421">AI151</f>
        <v>0</v>
      </c>
      <c r="AS151" s="182">
        <f t="shared" ref="AS151" si="3422">AJ151</f>
        <v>0</v>
      </c>
      <c r="AT151" s="188">
        <f t="shared" ref="AT151" si="3423">IF(OR($B151=$B157,AT154=0),0,ROUND((AU152+AZ156)/AT154,0))</f>
        <v>0</v>
      </c>
      <c r="AU151" s="178">
        <f t="shared" ref="AU151:AU152" si="3424">SUM(AV151:BB151)</f>
        <v>0</v>
      </c>
      <c r="AV151" s="179">
        <f t="shared" ref="AV151" si="3425">IF(SUM($AM$9:$AS$9)=SUM($AV$9:$BB$9),AM151,IF(AND(SUM($AV$9:$BB$9)&gt;42,SUM($AV$9:$BB$9)&lt;49),AM151,0))</f>
        <v>0</v>
      </c>
      <c r="AW151" s="179">
        <f t="shared" ref="AW151" si="3426">IF(SUM($AM$9:$AS$9)=SUM($AV$9:$BB$9),AN151,IF(AND(SUM($AV$9:$BB$9)&gt;42,SUM($AV$9:$BB$9)&lt;49),AN151,0))</f>
        <v>0</v>
      </c>
      <c r="AX151" s="179">
        <f t="shared" ref="AX151" si="3427">IF(SUM($AM$9:$AS$9)=SUM($AV$9:$BB$9),AO151,IF(AND(SUM($AV$9:$BB$9)&gt;42,SUM($AV$9:$BB$9)&lt;49),AO151,0))</f>
        <v>0</v>
      </c>
      <c r="AY151" s="179">
        <f t="shared" ref="AY151" si="3428">IF(SUM($AM$9:$AS$9)=SUM($AV$9:$BB$9),AP151,IF(AND(SUM($AV$9:$BB$9)&gt;42,SUM($AV$9:$BB$9)&lt;49),AP151,0))</f>
        <v>0</v>
      </c>
      <c r="AZ151" s="180">
        <f t="shared" ref="AZ151" si="3429">IF(SUM($AM$9:$AS$9)=SUM($AV$9:$BB$9),AQ151,IF(AND(SUM($AV$9:$BB$9)&gt;42,SUM($AV$9:$BB$9)&lt;49),AQ151,0))</f>
        <v>0</v>
      </c>
      <c r="BA151" s="181">
        <f t="shared" ref="BA151" si="3430">IF(SUM($AM$9:$AS$9)=SUM($AV$9:$BB$9),AR151,IF(AND(SUM($AV$9:$BB$9)&gt;42,SUM($AV$9:$BB$9)&lt;49),AR151,0))</f>
        <v>0</v>
      </c>
      <c r="BB151" s="182">
        <f t="shared" ref="BB151" si="3431">IF(SUM($AM$9:$AS$9)=SUM($AV$9:$BB$9),AS151,IF(AND(SUM($AV$9:$BB$9)&gt;42,SUM($AV$9:$BB$9)&lt;49),AS151,0))</f>
        <v>0</v>
      </c>
      <c r="BC151" s="1">
        <f t="shared" ref="BC151" si="3432">IF(L153=0,0,L153-K156)</f>
        <v>0</v>
      </c>
      <c r="BD151" s="103">
        <f t="shared" ref="BD151" si="3433">P156-N156</f>
        <v>0</v>
      </c>
      <c r="BE151" s="104" t="s">
        <v>80</v>
      </c>
      <c r="BK151" s="96">
        <f t="shared" ref="BK151" si="3434">K152-G152</f>
        <v>-18</v>
      </c>
      <c r="BL151" s="97" t="s">
        <v>76</v>
      </c>
    </row>
    <row r="152" spans="1:66" ht="12.75" hidden="1" customHeight="1" x14ac:dyDescent="0.2">
      <c r="B152" s="93"/>
      <c r="C152" s="94"/>
      <c r="D152" s="95"/>
      <c r="E152" s="115"/>
      <c r="F152" s="140" t="b">
        <f t="shared" ref="F152" si="3435">IF($B145=$B151,OR(F146,G151&lt;F151),G151&lt;F151)</f>
        <v>0</v>
      </c>
      <c r="G152" s="189">
        <f t="shared" ref="G152:G212" si="3436">IF(AND($B145=$B151,$B145&lt;&gt;"",$B145&lt;&gt;0),G151+G146,G151)</f>
        <v>18</v>
      </c>
      <c r="H152" s="120"/>
      <c r="I152" s="165">
        <f t="shared" si="3393"/>
        <v>0</v>
      </c>
      <c r="J152" s="194">
        <f t="shared" ref="J152" si="3437">7-COUNTIF(L151:R151,0)-COUNTIF(L151:R151,"")</f>
        <v>0</v>
      </c>
      <c r="K152" s="22">
        <f t="shared" si="3395"/>
        <v>0</v>
      </c>
      <c r="L152" s="35">
        <f t="shared" ref="L152:R152" si="3438">IF($B145=$B151,L151+L146,L151)</f>
        <v>0</v>
      </c>
      <c r="M152" s="35">
        <f t="shared" si="3438"/>
        <v>0</v>
      </c>
      <c r="N152" s="35">
        <f t="shared" si="3438"/>
        <v>0</v>
      </c>
      <c r="O152" s="35">
        <f t="shared" si="3438"/>
        <v>0</v>
      </c>
      <c r="P152" s="36">
        <f t="shared" si="3438"/>
        <v>0</v>
      </c>
      <c r="Q152" s="37">
        <f t="shared" si="3438"/>
        <v>0</v>
      </c>
      <c r="R152" s="38">
        <f t="shared" si="3438"/>
        <v>0</v>
      </c>
      <c r="S152" s="194">
        <f t="shared" ref="S152" si="3439">7-COUNTIF(U151:AA151,0)-COUNTIF(U151:AA151,"")</f>
        <v>0</v>
      </c>
      <c r="T152" s="22">
        <f t="shared" si="3397"/>
        <v>0</v>
      </c>
      <c r="U152" s="35">
        <f t="shared" ref="U152:AA152" si="3440">IF($B145=$B151,U151+U146,U151)</f>
        <v>0</v>
      </c>
      <c r="V152" s="35">
        <f t="shared" si="3440"/>
        <v>0</v>
      </c>
      <c r="W152" s="35">
        <f t="shared" si="3440"/>
        <v>0</v>
      </c>
      <c r="X152" s="35">
        <f t="shared" si="3440"/>
        <v>0</v>
      </c>
      <c r="Y152" s="36">
        <f t="shared" si="3440"/>
        <v>0</v>
      </c>
      <c r="Z152" s="37">
        <f t="shared" si="3440"/>
        <v>0</v>
      </c>
      <c r="AA152" s="38">
        <f t="shared" si="3440"/>
        <v>0</v>
      </c>
      <c r="AB152" s="194">
        <f t="shared" ref="AB152" si="3441">7-COUNTIF(AD151:AJ151,0)-COUNTIF(AD151:AJ151,"")</f>
        <v>0</v>
      </c>
      <c r="AC152" s="22">
        <f t="shared" si="3406"/>
        <v>0</v>
      </c>
      <c r="AD152" s="35">
        <f t="shared" ref="AD152:AJ152" si="3442">IF($B145=$B151,AD151+AD146,AD151)</f>
        <v>0</v>
      </c>
      <c r="AE152" s="35">
        <f t="shared" si="3442"/>
        <v>0</v>
      </c>
      <c r="AF152" s="35">
        <f t="shared" si="3442"/>
        <v>0</v>
      </c>
      <c r="AG152" s="35">
        <f t="shared" si="3442"/>
        <v>0</v>
      </c>
      <c r="AH152" s="36">
        <f t="shared" si="3442"/>
        <v>0</v>
      </c>
      <c r="AI152" s="37">
        <f t="shared" si="3442"/>
        <v>0</v>
      </c>
      <c r="AJ152" s="38">
        <f t="shared" si="3442"/>
        <v>0</v>
      </c>
      <c r="AK152" s="194">
        <f t="shared" ref="AK152" si="3443">7-COUNTIF(AM151:AS151,0)-COUNTIF(AM151:AS151,"")</f>
        <v>0</v>
      </c>
      <c r="AL152" s="22">
        <f t="shared" si="3415"/>
        <v>0</v>
      </c>
      <c r="AM152" s="35">
        <f t="shared" ref="AM152:AS152" si="3444">IF($B145=$B151,AM151+AM146,AM151)</f>
        <v>0</v>
      </c>
      <c r="AN152" s="35">
        <f t="shared" si="3444"/>
        <v>0</v>
      </c>
      <c r="AO152" s="35">
        <f t="shared" si="3444"/>
        <v>0</v>
      </c>
      <c r="AP152" s="35">
        <f t="shared" si="3444"/>
        <v>0</v>
      </c>
      <c r="AQ152" s="36">
        <f t="shared" si="3444"/>
        <v>0</v>
      </c>
      <c r="AR152" s="37">
        <f t="shared" si="3444"/>
        <v>0</v>
      </c>
      <c r="AS152" s="38">
        <f t="shared" si="3444"/>
        <v>0</v>
      </c>
      <c r="AT152" s="194">
        <f t="shared" ref="AT152" si="3445">7-COUNTIF(AV151:BB151,0)-COUNTIF(AV151:BB151,"")</f>
        <v>0</v>
      </c>
      <c r="AU152" s="22">
        <f t="shared" si="3424"/>
        <v>0</v>
      </c>
      <c r="AV152" s="35">
        <f t="shared" ref="AV152:BB152" si="3446">IF($B145=$B151,AV151+AV146,AV151)</f>
        <v>0</v>
      </c>
      <c r="AW152" s="35">
        <f t="shared" si="3446"/>
        <v>0</v>
      </c>
      <c r="AX152" s="35">
        <f t="shared" si="3446"/>
        <v>0</v>
      </c>
      <c r="AY152" s="35">
        <f t="shared" si="3446"/>
        <v>0</v>
      </c>
      <c r="AZ152" s="36">
        <f t="shared" si="3446"/>
        <v>0</v>
      </c>
      <c r="BA152" s="37">
        <f t="shared" si="3446"/>
        <v>0</v>
      </c>
      <c r="BB152" s="38">
        <f t="shared" si="3446"/>
        <v>0</v>
      </c>
      <c r="BC152" s="1">
        <f t="shared" ref="BC152" si="3447">IF(M153=0,0,M153-K156)</f>
        <v>0</v>
      </c>
      <c r="BD152" s="105">
        <f t="shared" ref="BD152" si="3448">7-J153</f>
        <v>0</v>
      </c>
      <c r="BE152" s="106" t="str">
        <f t="shared" ref="BE152:BE155" si="3449">BL152</f>
        <v>Dni realizacji</v>
      </c>
      <c r="BG152" s="89" t="s">
        <v>78</v>
      </c>
      <c r="BK152" s="98">
        <f t="shared" ref="BK152" si="3450">7-J153</f>
        <v>0</v>
      </c>
      <c r="BL152" s="99" t="s">
        <v>72</v>
      </c>
    </row>
    <row r="153" spans="1:66" ht="15" hidden="1" customHeight="1" x14ac:dyDescent="0.2">
      <c r="B153" s="116"/>
      <c r="C153" s="117"/>
      <c r="D153" s="118"/>
      <c r="E153" s="119"/>
      <c r="F153" s="92"/>
      <c r="G153" s="190">
        <f t="shared" ref="G153" si="3451">IF(AND($B145=$B151,$B145&lt;&gt;"",$B145&lt;&gt;0),F151+G147,F151)</f>
        <v>18</v>
      </c>
      <c r="H153" s="121"/>
      <c r="I153" s="165">
        <f t="shared" si="3393"/>
        <v>0</v>
      </c>
      <c r="J153" s="195">
        <f t="shared" ref="J153" si="3452">IF($B151=$B145,COUNTIF(L153:R153,0),COUNTIF(L154:R154,0)+COUNTIF(L154:R154,""))</f>
        <v>7</v>
      </c>
      <c r="K153" s="39">
        <f t="shared" ref="K153:R153" si="3453">IF($B145=$B151,K154+K147,K154)</f>
        <v>0</v>
      </c>
      <c r="L153" s="40">
        <f t="shared" si="3453"/>
        <v>0</v>
      </c>
      <c r="M153" s="40">
        <f t="shared" si="3453"/>
        <v>0</v>
      </c>
      <c r="N153" s="40">
        <f t="shared" si="3453"/>
        <v>0</v>
      </c>
      <c r="O153" s="40">
        <f t="shared" si="3453"/>
        <v>0</v>
      </c>
      <c r="P153" s="41">
        <f t="shared" si="3453"/>
        <v>0</v>
      </c>
      <c r="Q153" s="42">
        <f t="shared" si="3453"/>
        <v>0</v>
      </c>
      <c r="R153" s="43">
        <f t="shared" si="3453"/>
        <v>0</v>
      </c>
      <c r="S153" s="195">
        <f t="shared" ref="S153" si="3454">IF($B151=$B145,COUNTIF(U153:AA153,0),COUNTIF(U154:AA154,0)+COUNTIF(U154:AA154,""))</f>
        <v>7</v>
      </c>
      <c r="T153" s="39">
        <f t="shared" ref="T153:AA153" si="3455">IF($B145=$B151,T154+T147,T154)</f>
        <v>0</v>
      </c>
      <c r="U153" s="40">
        <f t="shared" si="3455"/>
        <v>0</v>
      </c>
      <c r="V153" s="40">
        <f t="shared" si="3455"/>
        <v>0</v>
      </c>
      <c r="W153" s="40">
        <f t="shared" si="3455"/>
        <v>0</v>
      </c>
      <c r="X153" s="40">
        <f t="shared" si="3455"/>
        <v>0</v>
      </c>
      <c r="Y153" s="41">
        <f t="shared" si="3455"/>
        <v>0</v>
      </c>
      <c r="Z153" s="42">
        <f t="shared" si="3455"/>
        <v>0</v>
      </c>
      <c r="AA153" s="43">
        <f t="shared" si="3455"/>
        <v>0</v>
      </c>
      <c r="AB153" s="195">
        <f t="shared" ref="AB153" si="3456">IF($B151=$B145,COUNTIF(AD153:AJ153,0),COUNTIF(AD154:AJ154,0)+COUNTIF(AD154:AJ154,""))</f>
        <v>7</v>
      </c>
      <c r="AC153" s="39">
        <f t="shared" ref="AC153:AJ153" si="3457">IF($B145=$B151,AC154+AC147,AC154)</f>
        <v>0</v>
      </c>
      <c r="AD153" s="40">
        <f t="shared" si="3457"/>
        <v>0</v>
      </c>
      <c r="AE153" s="40">
        <f t="shared" si="3457"/>
        <v>0</v>
      </c>
      <c r="AF153" s="40">
        <f t="shared" si="3457"/>
        <v>0</v>
      </c>
      <c r="AG153" s="40">
        <f t="shared" si="3457"/>
        <v>0</v>
      </c>
      <c r="AH153" s="41">
        <f t="shared" si="3457"/>
        <v>0</v>
      </c>
      <c r="AI153" s="42">
        <f t="shared" si="3457"/>
        <v>0</v>
      </c>
      <c r="AJ153" s="43">
        <f t="shared" si="3457"/>
        <v>0</v>
      </c>
      <c r="AK153" s="195">
        <f t="shared" ref="AK153" si="3458">IF($B151=$B145,COUNTIF(AM153:AS153,0),COUNTIF(AM154:AS154,0)+COUNTIF(AM154:AS154,""))</f>
        <v>7</v>
      </c>
      <c r="AL153" s="39">
        <f t="shared" ref="AL153:AS153" si="3459">IF($B145=$B151,AL154+AL147,AL154)</f>
        <v>0</v>
      </c>
      <c r="AM153" s="40">
        <f t="shared" si="3459"/>
        <v>0</v>
      </c>
      <c r="AN153" s="40">
        <f t="shared" si="3459"/>
        <v>0</v>
      </c>
      <c r="AO153" s="40">
        <f t="shared" si="3459"/>
        <v>0</v>
      </c>
      <c r="AP153" s="40">
        <f t="shared" si="3459"/>
        <v>0</v>
      </c>
      <c r="AQ153" s="41">
        <f t="shared" si="3459"/>
        <v>0</v>
      </c>
      <c r="AR153" s="42">
        <f t="shared" si="3459"/>
        <v>0</v>
      </c>
      <c r="AS153" s="43">
        <f t="shared" si="3459"/>
        <v>0</v>
      </c>
      <c r="AT153" s="195">
        <f t="shared" ref="AT153" si="3460">IF($B151=$B145,COUNTIF(AV153:BB153,0),COUNTIF(AV154:BB154,0)+COUNTIF(AV154:BB154,""))</f>
        <v>7</v>
      </c>
      <c r="AU153" s="39">
        <f t="shared" ref="AU153:BB153" si="3461">IF($B145=$B151,AU154+AU147,AU154)</f>
        <v>0</v>
      </c>
      <c r="AV153" s="40">
        <f t="shared" si="3461"/>
        <v>0</v>
      </c>
      <c r="AW153" s="40">
        <f t="shared" si="3461"/>
        <v>0</v>
      </c>
      <c r="AX153" s="40">
        <f t="shared" si="3461"/>
        <v>0</v>
      </c>
      <c r="AY153" s="40">
        <f t="shared" si="3461"/>
        <v>0</v>
      </c>
      <c r="AZ153" s="41">
        <f t="shared" si="3461"/>
        <v>0</v>
      </c>
      <c r="BA153" s="42">
        <f t="shared" si="3461"/>
        <v>0</v>
      </c>
      <c r="BB153" s="43">
        <f t="shared" si="3461"/>
        <v>0</v>
      </c>
      <c r="BC153" s="1">
        <f t="shared" ref="BC153" si="3462">IF(N153=0,0,N153-K156)</f>
        <v>0</v>
      </c>
      <c r="BD153" s="112">
        <f t="shared" ref="BD153" si="3463">BD152*K156</f>
        <v>0</v>
      </c>
      <c r="BE153" s="106" t="str">
        <f t="shared" si="3449"/>
        <v>Realizacja planu</v>
      </c>
      <c r="BG153" s="114">
        <f t="shared" ref="BG153" si="3464">J151</f>
        <v>0</v>
      </c>
      <c r="BH153" s="89" t="s">
        <v>73</v>
      </c>
      <c r="BK153" s="111">
        <f t="shared" ref="BK153" si="3465">BK152*K156</f>
        <v>0</v>
      </c>
      <c r="BL153" s="99" t="s">
        <v>71</v>
      </c>
      <c r="BN153" s="89" t="s">
        <v>79</v>
      </c>
    </row>
    <row r="154" spans="1:66" ht="15.75" customHeight="1" x14ac:dyDescent="0.2">
      <c r="A154" s="1" t="str">
        <f t="shared" ref="A154" si="3466">A151</f>
        <v>1. Niewypełnione</v>
      </c>
      <c r="B154" s="313">
        <f t="shared" ref="B154:B214" si="3467">B148+1</f>
        <v>23</v>
      </c>
      <c r="C154" s="314"/>
      <c r="D154" s="314"/>
      <c r="E154" s="314"/>
      <c r="F154" s="31"/>
      <c r="G154" s="183"/>
      <c r="H154" s="122">
        <f t="shared" ref="H154" si="3468">5-COUNTIF(AU151,0)-COUNTIF(AL151,0)-COUNTIF(AC151,0)-COUNTIF(T151,0)-COUNTIF(K151,0)</f>
        <v>0</v>
      </c>
      <c r="I154" s="165">
        <f t="shared" si="3393"/>
        <v>0</v>
      </c>
      <c r="J154" s="187">
        <f t="shared" ref="J154" si="3469">IF($B151=$B145,J148+IF($F151&lt;&gt;$G151,(K151+$G153-$G152)/$F151,K151/$F151),IF($F151&lt;&gt;G151,(K151+$G153-$G152)/$F151,K151/$F151))</f>
        <v>0</v>
      </c>
      <c r="K154" s="7">
        <f t="shared" ref="K154:K155" si="3470">SUM(L154:R154)</f>
        <v>0</v>
      </c>
      <c r="L154" s="26">
        <f t="shared" ref="L154:R154" si="3471">L151</f>
        <v>0</v>
      </c>
      <c r="M154" s="26">
        <f t="shared" si="3471"/>
        <v>0</v>
      </c>
      <c r="N154" s="26">
        <f t="shared" si="3471"/>
        <v>0</v>
      </c>
      <c r="O154" s="26">
        <f t="shared" si="3471"/>
        <v>0</v>
      </c>
      <c r="P154" s="26">
        <f t="shared" si="3471"/>
        <v>0</v>
      </c>
      <c r="Q154" s="29">
        <f t="shared" si="3471"/>
        <v>0</v>
      </c>
      <c r="R154" s="23">
        <f t="shared" si="3471"/>
        <v>0</v>
      </c>
      <c r="S154" s="187">
        <f t="shared" ref="S154" si="3472">IF($B151=$B145,S148+IF($F151&lt;&gt;$G151,(T151+$G153-$G152)/$F151,T151/$F151),IF($F151&lt;&gt;P151,(T151+$G153-$G152)/$F151,T151/$F151))</f>
        <v>0</v>
      </c>
      <c r="T154" s="7">
        <f t="shared" ref="T154:T155" si="3473">SUM(U154:AA154)</f>
        <v>0</v>
      </c>
      <c r="U154" s="26">
        <f t="shared" ref="U154:AA154" si="3474">U151</f>
        <v>0</v>
      </c>
      <c r="V154" s="26">
        <f t="shared" si="3474"/>
        <v>0</v>
      </c>
      <c r="W154" s="26">
        <f t="shared" si="3474"/>
        <v>0</v>
      </c>
      <c r="X154" s="26">
        <f t="shared" si="3474"/>
        <v>0</v>
      </c>
      <c r="Y154" s="113">
        <f t="shared" si="3474"/>
        <v>0</v>
      </c>
      <c r="Z154" s="29">
        <f t="shared" si="3474"/>
        <v>0</v>
      </c>
      <c r="AA154" s="23">
        <f t="shared" si="3474"/>
        <v>0</v>
      </c>
      <c r="AB154" s="187">
        <f t="shared" ref="AB154" si="3475">IF($B151=$B145,AB148+IF($F151&lt;&gt;$G151,(AC151+$G153-$G152)/$F151,AC151/$F151),IF($F151&lt;&gt;Y151,(AC151+$G153-$G152)/$F151,AC151/$F151))</f>
        <v>0</v>
      </c>
      <c r="AC154" s="7">
        <f t="shared" ref="AC154:AC155" si="3476">SUM(AD154:AJ154)</f>
        <v>0</v>
      </c>
      <c r="AD154" s="26">
        <f t="shared" ref="AD154:AJ154" si="3477">AD151</f>
        <v>0</v>
      </c>
      <c r="AE154" s="26">
        <f t="shared" si="3477"/>
        <v>0</v>
      </c>
      <c r="AF154" s="26">
        <f t="shared" si="3477"/>
        <v>0</v>
      </c>
      <c r="AG154" s="26">
        <f t="shared" si="3477"/>
        <v>0</v>
      </c>
      <c r="AH154" s="113">
        <f t="shared" si="3477"/>
        <v>0</v>
      </c>
      <c r="AI154" s="29">
        <f t="shared" si="3477"/>
        <v>0</v>
      </c>
      <c r="AJ154" s="23">
        <f t="shared" si="3477"/>
        <v>0</v>
      </c>
      <c r="AK154" s="187">
        <f t="shared" ref="AK154" si="3478">IF($B151=$B145,AK148+IF($F151&lt;&gt;$G151,(AL151+$G153-$G152)/$F151,AL151/$F151),IF($F151&lt;&gt;AH151,(AL151+$G153-$G152)/$F151,AL151/$F151))</f>
        <v>0</v>
      </c>
      <c r="AL154" s="7">
        <f t="shared" ref="AL154:AL155" si="3479">SUM(AM154:AS154)</f>
        <v>0</v>
      </c>
      <c r="AM154" s="26">
        <f t="shared" ref="AM154:AS154" si="3480">AM151</f>
        <v>0</v>
      </c>
      <c r="AN154" s="26">
        <f t="shared" si="3480"/>
        <v>0</v>
      </c>
      <c r="AO154" s="26">
        <f t="shared" si="3480"/>
        <v>0</v>
      </c>
      <c r="AP154" s="26">
        <f t="shared" si="3480"/>
        <v>0</v>
      </c>
      <c r="AQ154" s="113">
        <f t="shared" si="3480"/>
        <v>0</v>
      </c>
      <c r="AR154" s="29">
        <f t="shared" si="3480"/>
        <v>0</v>
      </c>
      <c r="AS154" s="23">
        <f t="shared" si="3480"/>
        <v>0</v>
      </c>
      <c r="AT154" s="187">
        <f t="shared" ref="AT154" si="3481">IF($B151=$B145,AT148+IF($F151&lt;&gt;$G151,(AU151+$G153-$G152)/$F151,AU151/$F151),IF($F151&lt;&gt;AQ151,(AU151+$G153-$G152)/$F151,AU151/$F151))</f>
        <v>0</v>
      </c>
      <c r="AU154" s="7">
        <f t="shared" ref="AU154:AU155" si="3482">SUM(AV154:BB154)</f>
        <v>0</v>
      </c>
      <c r="AV154" s="6">
        <f t="shared" ref="AV154:AV214" si="3483">IF(SUM($AM$9:$AS$9)=SUM($AV$9:$BB$9),AV151,IF(AND(SUM($AV$9:$BB$9)&gt;42,SUM($AV$9:$BB$9)&lt;49),AV151,0))</f>
        <v>0</v>
      </c>
      <c r="AW154" s="6">
        <f t="shared" ref="AW154:BB154" si="3484">IF(SUM($AM$9:$AS$9)=SUM($AV$9:$BB$9),AW151,IF(AND(SUM($AV$9:$BB$9)&gt;42,SUM($AV$9:$BB$9)&lt;49),AW151,0))</f>
        <v>0</v>
      </c>
      <c r="AX154" s="6">
        <f t="shared" si="3484"/>
        <v>0</v>
      </c>
      <c r="AY154" s="6">
        <f t="shared" si="3484"/>
        <v>0</v>
      </c>
      <c r="AZ154" s="26">
        <f t="shared" si="3484"/>
        <v>0</v>
      </c>
      <c r="BA154" s="29">
        <f t="shared" si="3484"/>
        <v>0</v>
      </c>
      <c r="BB154" s="23">
        <f t="shared" si="3484"/>
        <v>0</v>
      </c>
      <c r="BC154" s="1">
        <f t="shared" ref="BC154" si="3485">IF(O153=0,0,O153-K156)</f>
        <v>0</v>
      </c>
      <c r="BD154" s="105">
        <f t="shared" ref="BD154" si="3486">K153</f>
        <v>0</v>
      </c>
      <c r="BE154" s="106" t="str">
        <f t="shared" si="3449"/>
        <v>Godziny zrealizowane</v>
      </c>
      <c r="BK154" s="100">
        <f t="shared" ref="BK154" si="3487">K153</f>
        <v>0</v>
      </c>
      <c r="BL154" s="99" t="s">
        <v>77</v>
      </c>
    </row>
    <row r="155" spans="1:66" ht="15.75" customHeight="1" x14ac:dyDescent="0.2">
      <c r="A155" s="1" t="str">
        <f t="shared" ref="A155:A156" si="3488">A154</f>
        <v>1. Niewypełnione</v>
      </c>
      <c r="B155" s="313"/>
      <c r="C155" s="314"/>
      <c r="D155" s="314"/>
      <c r="E155" s="314"/>
      <c r="F155" s="31"/>
      <c r="G155" s="183"/>
      <c r="H155" s="123">
        <f t="shared" ref="H155" si="3489">IF($B151=$B145,H149+F155,$F155)</f>
        <v>0</v>
      </c>
      <c r="I155" s="165">
        <f t="shared" si="3393"/>
        <v>0</v>
      </c>
      <c r="J155" s="141">
        <f t="shared" ref="J155" si="3490">IF($H154=0,0,IF($B145=$B151,IF($H156&gt;0,$H156+J149,K151+J149),IF($H156&gt;0,$H156,K151)))</f>
        <v>0</v>
      </c>
      <c r="K155" s="7">
        <f t="shared" si="3470"/>
        <v>0</v>
      </c>
      <c r="L155" s="6"/>
      <c r="M155" s="6"/>
      <c r="N155" s="6"/>
      <c r="O155" s="6"/>
      <c r="P155" s="26"/>
      <c r="Q155" s="29"/>
      <c r="R155" s="23"/>
      <c r="S155" s="141">
        <f t="shared" ref="S155" si="3491">IF($H154=0,0,IF($B145=$B151,IF($H156&gt;0,$H156+S149,T151+S149),IF($H156&gt;0,$H156,T151)))</f>
        <v>0</v>
      </c>
      <c r="T155" s="7">
        <f t="shared" si="3473"/>
        <v>0</v>
      </c>
      <c r="U155" s="6"/>
      <c r="V155" s="6"/>
      <c r="W155" s="6"/>
      <c r="X155" s="6"/>
      <c r="Y155" s="26"/>
      <c r="Z155" s="29"/>
      <c r="AA155" s="23"/>
      <c r="AB155" s="141">
        <f t="shared" ref="AB155" si="3492">IF($H154=0,0,IF($B145=$B151,IF($H156&gt;0,$H156+AB149,AC151+AB149),IF($H156&gt;0,$H156,AC151)))</f>
        <v>0</v>
      </c>
      <c r="AC155" s="7">
        <f t="shared" si="3476"/>
        <v>0</v>
      </c>
      <c r="AD155" s="6"/>
      <c r="AE155" s="6"/>
      <c r="AF155" s="6"/>
      <c r="AG155" s="6"/>
      <c r="AH155" s="26"/>
      <c r="AI155" s="29"/>
      <c r="AJ155" s="23"/>
      <c r="AK155" s="141">
        <f t="shared" ref="AK155" si="3493">IF($H154=0,0,IF($B145=$B151,IF($H156&gt;0,$H156+AK149,AL151+AK149),IF($H156&gt;0,$H156,AL151)))</f>
        <v>0</v>
      </c>
      <c r="AL155" s="7">
        <f t="shared" si="3479"/>
        <v>0</v>
      </c>
      <c r="AM155" s="6"/>
      <c r="AN155" s="6"/>
      <c r="AO155" s="6"/>
      <c r="AP155" s="6"/>
      <c r="AQ155" s="26"/>
      <c r="AR155" s="29"/>
      <c r="AS155" s="23"/>
      <c r="AT155" s="141">
        <f t="shared" ref="AT155" si="3494">IF($H154=0,0,IF($B145=$B151,IF($H156&gt;0,$H156+AT149,AU151+AT149),IF($H156&gt;0,$H156,AU151)))</f>
        <v>0</v>
      </c>
      <c r="AU155" s="7">
        <f t="shared" si="3482"/>
        <v>0</v>
      </c>
      <c r="AV155" s="6"/>
      <c r="AW155" s="6"/>
      <c r="AX155" s="6"/>
      <c r="AY155" s="6"/>
      <c r="AZ155" s="26"/>
      <c r="BA155" s="29"/>
      <c r="BB155" s="23"/>
      <c r="BC155" s="1">
        <f t="shared" ref="BC155" si="3495">IF(P153=0,0,P153-K156)</f>
        <v>0</v>
      </c>
      <c r="BD155" s="107">
        <f t="shared" ref="BD155" si="3496">BD154-BD153</f>
        <v>0</v>
      </c>
      <c r="BE155" s="108" t="str">
        <f t="shared" si="3449"/>
        <v>godziny ponadwymiarowe = Plan -to  co powinien uczyć</v>
      </c>
      <c r="BK155" s="100">
        <f t="shared" ref="BK155" si="3497">BK154-BK153</f>
        <v>0</v>
      </c>
      <c r="BL155" s="99" t="s">
        <v>74</v>
      </c>
    </row>
    <row r="156" spans="1:66" ht="18.75" customHeight="1" thickBot="1" x14ac:dyDescent="0.25">
      <c r="A156" s="1" t="str">
        <f t="shared" si="3488"/>
        <v>1. Niewypełnione</v>
      </c>
      <c r="B156" s="323" t="str">
        <f>IF(B151="",Wydruk!$AE$6,IF(J152=0,Wydruk!$AE$7,IF(AND(G152&lt;G153,B151&lt;&gt;$B157),Wydruk!$AE$13,IF(AND($B151=$B145,$B151&lt;&gt;$B157),IF(OR(OR(J156&lt;4,J156&gt;5),OR(S156&lt;4,S156&gt;5),OR(AB156&lt;4,AB156&gt;5),OR(AK156&lt;4,AK156&gt;5),OR(AND(AT156&lt;4,AT156&gt;0),AT156&gt;5)),Wydruk!$AE$8,Wydruk!$AE$9),IF($B151=$B157,IF($F155&lt;&gt;0,Wydruk!$AE$12,Wydruk!$AE$10),IF(OR(OR(J152&lt;4,J152&gt;5),OR(S152&lt;4,S152&gt;5),OR(AB152&lt;4,AB152&gt;5),OR(AK152&lt;4,AK152&gt;5),OR(AND(AT152&lt;4,AT152&gt;0),AT152&gt;5)),Wydruk!$AE$8,Wydruk!$AE$11))))))</f>
        <v>Rozpocznij wypełniając nazwisko i imię, sprawdź pensum, l. tygodni, godz. w roku</v>
      </c>
      <c r="C156" s="324"/>
      <c r="D156" s="324"/>
      <c r="E156" s="324"/>
      <c r="F156" s="173"/>
      <c r="G156" s="184"/>
      <c r="H156" s="191">
        <f t="shared" ref="H156:H216" si="3498">IF(OR($G156=0,$F156=0,$G156="",$F156=""),0,$G156/$F156)</f>
        <v>0</v>
      </c>
      <c r="I156" s="193"/>
      <c r="J156" s="176">
        <f t="shared" ref="J156" si="3499">IF($B145=$B151,IF(L151+L146&gt;0,1,0)+IF(M151+M146&gt;0,1,0)+IF(N151+N146&gt;0,1,0)+IF(O151+O146&gt;0,1,0)+IF(P151+P146&gt;0,1,0)+IF(Q151+Q146&gt;0,1,0)+IF(R151+R146&gt;0,1,0),J152)</f>
        <v>0</v>
      </c>
      <c r="K156" s="133">
        <f t="shared" ref="K156" si="3500">IF(OR($B151=$B157,J156=0,(K152-Q156+O156)&lt;=0),0,(K152-Q156+O156)/J156)</f>
        <v>0</v>
      </c>
      <c r="L156" s="137">
        <f t="shared" ref="L156" si="3501">IF(K156*(7-J153)&lt;=0,0,K156*(7-J153))</f>
        <v>0</v>
      </c>
      <c r="M156" s="311">
        <f t="shared" ref="M156" si="3502">ROUND(IF(OR(K153-K156*(7-J153)+P156&lt;0,$B151=$B157,K156&lt;=0,K153=0),0,IF(K153-K156*(7-J153)+P156&gt;Q156-O156+P156,Q156-O156+P156,K153-K156*(7-J153)+P156)),1)</f>
        <v>0</v>
      </c>
      <c r="N156" s="312"/>
      <c r="O156" s="139">
        <f t="shared" ref="O156" si="3503">IF(OR($B151=$B157,J152=0),0,IF($B151=$B145,J151,$F151))</f>
        <v>0</v>
      </c>
      <c r="P156" s="30">
        <f t="shared" ref="P156" si="3504">IF(OR($B151=$B157,J156=0),0,$G153-$G152)</f>
        <v>0</v>
      </c>
      <c r="Q156" s="134">
        <f t="shared" ref="Q156" si="3505">IF(OR($B151=$B157,J156=0),0,J155)</f>
        <v>0</v>
      </c>
      <c r="R156" s="138">
        <f t="shared" ref="R156" si="3506">IF($B151=$B157,0,K153)</f>
        <v>0</v>
      </c>
      <c r="S156" s="176">
        <f t="shared" ref="S156" si="3507">IF($B145=$B151,IF(U151+U146&gt;0,1,0)+IF(V151+V146&gt;0,1,0)+IF(W151+W146&gt;0,1,0)+IF(X151+X146&gt;0,1,0)+IF(Y151+Y146&gt;0,1,0)+IF(Z151+Z146&gt;0,1,0)+IF(AA151+AA146&gt;0,1,0),S152)</f>
        <v>0</v>
      </c>
      <c r="T156" s="133">
        <f t="shared" ref="T156" si="3508">IF(OR($B151=$B157,S156=0,(T152-Z156+X156)&lt;=0),0,(T152-Z156+X156)/S156)</f>
        <v>0</v>
      </c>
      <c r="U156" s="137">
        <f t="shared" ref="U156" si="3509">IF(T156*(7-S153)&lt;=0,0,T156*(7-S153))</f>
        <v>0</v>
      </c>
      <c r="V156" s="311">
        <f t="shared" ref="V156" si="3510">ROUND(IF(OR(T153-T156*(7-S153)+Y156&lt;0,$B151=$B157,T156&lt;=0,T153=0),0,IF(T153-T156*(7-S153)+Y156&gt;Z156-X156+Y156,Z156-X156+Y156,T153-T156*(7-S153)+Y156)),1)</f>
        <v>0</v>
      </c>
      <c r="W156" s="312"/>
      <c r="X156" s="139">
        <f t="shared" ref="X156" si="3511">IF(OR($B151=$B157,S152=0),0,IF($B151=$B145,S151,$F151))</f>
        <v>0</v>
      </c>
      <c r="Y156" s="30">
        <f t="shared" ref="Y156" si="3512">IF(OR($B151=$B157,S156=0),0,$G153-$G152)</f>
        <v>0</v>
      </c>
      <c r="Z156" s="134">
        <f t="shared" ref="Z156" si="3513">IF(OR($B151=$B157,S156=0),0,S155)</f>
        <v>0</v>
      </c>
      <c r="AA156" s="138">
        <f t="shared" ref="AA156" si="3514">IF($B151=$B157,0,T153)</f>
        <v>0</v>
      </c>
      <c r="AB156" s="176">
        <f t="shared" ref="AB156" si="3515">IF($B145=$B151,IF(AD151+AD146&gt;0,1,0)+IF(AE151+AE146&gt;0,1,0)+IF(AF151+AF146&gt;0,1,0)+IF(AG151+AG146&gt;0,1,0)+IF(AH151+AH146&gt;0,1,0)+IF(AI151+AI146&gt;0,1,0)+IF(AJ151+AJ146&gt;0,1,0),AB152)</f>
        <v>0</v>
      </c>
      <c r="AC156" s="133">
        <f t="shared" ref="AC156" si="3516">IF(OR($B151=$B157,AB156=0,(AC152-AI156+AG156)&lt;=0),0,(AC152-AI156+AG156)/AB156)</f>
        <v>0</v>
      </c>
      <c r="AD156" s="137">
        <f t="shared" ref="AD156" si="3517">IF(AC156*(7-AB153)&lt;=0,0,AC156*(7-AB153))</f>
        <v>0</v>
      </c>
      <c r="AE156" s="311">
        <f t="shared" ref="AE156" si="3518">ROUND(IF(OR(AC153-AC156*(7-AB153)+AH156&lt;0,$B151=$B157,AC156&lt;=0,AC153=0),0,IF(AC153-AC156*(7-AB153)+AH156&gt;AI156-AG156+AH156,AI156-AG156+AH156,AC153-AC156*(7-AB153)+AH156)),1)</f>
        <v>0</v>
      </c>
      <c r="AF156" s="312"/>
      <c r="AG156" s="139">
        <f t="shared" ref="AG156" si="3519">IF(OR($B151=$B157,AB152=0),0,IF($B151=$B145,AB151,$F151))</f>
        <v>0</v>
      </c>
      <c r="AH156" s="30">
        <f t="shared" ref="AH156" si="3520">IF(OR($B151=$B157,AB156=0),0,$G153-$G152)</f>
        <v>0</v>
      </c>
      <c r="AI156" s="134">
        <f t="shared" ref="AI156" si="3521">IF(OR($B151=$B157,AB156=0),0,AB155)</f>
        <v>0</v>
      </c>
      <c r="AJ156" s="138">
        <f t="shared" ref="AJ156" si="3522">IF($B151=$B157,0,AC153)</f>
        <v>0</v>
      </c>
      <c r="AK156" s="176">
        <f t="shared" ref="AK156" si="3523">IF($B145=$B151,IF(AM151+AM146&gt;0,1,0)+IF(AN151+AN146&gt;0,1,0)+IF(AO151+AO146&gt;0,1,0)+IF(AP151+AP146&gt;0,1,0)+IF(AQ151+AQ146&gt;0,1,0)+IF(AR151+AR146&gt;0,1,0)+IF(AS151+AS146&gt;0,1,0),AK152)</f>
        <v>0</v>
      </c>
      <c r="AL156" s="133">
        <f t="shared" ref="AL156" si="3524">IF(OR($B151=$B157,AK156=0,(AL152-AR156+AP156)&lt;=0),0,(AL152-AR156+AP156)/AK156)</f>
        <v>0</v>
      </c>
      <c r="AM156" s="137">
        <f t="shared" ref="AM156" si="3525">IF(AL156*(7-AK153)&lt;=0,0,AL156*(7-AK153))</f>
        <v>0</v>
      </c>
      <c r="AN156" s="311">
        <f t="shared" ref="AN156" si="3526">ROUND(IF(OR(AL153-AL156*(7-AK153)+AQ156&lt;0,$B151=$B157,AL156&lt;=0,AL153=0),0,IF(AL153-AL156*(7-AK153)+AQ156&gt;AR156-AP156+AQ156,AR156-AP156+AQ156,AL153-AL156*(7-AK153)+AQ156)),1)</f>
        <v>0</v>
      </c>
      <c r="AO156" s="312"/>
      <c r="AP156" s="139">
        <f t="shared" ref="AP156" si="3527">IF(OR($B151=$B157,AK152=0),0,IF($B151=$B145,AK151,$F151))</f>
        <v>0</v>
      </c>
      <c r="AQ156" s="30">
        <f t="shared" ref="AQ156" si="3528">IF(OR($B151=$B157,AK156=0),0,$G153-$G152)</f>
        <v>0</v>
      </c>
      <c r="AR156" s="134">
        <f t="shared" ref="AR156" si="3529">IF(OR($B151=$B157,AK156=0),0,AK155)</f>
        <v>0</v>
      </c>
      <c r="AS156" s="138">
        <f t="shared" ref="AS156" si="3530">IF($B151=$B157,0,AL153)</f>
        <v>0</v>
      </c>
      <c r="AT156" s="176">
        <f t="shared" ref="AT156" si="3531">IF($B145=$B151,IF(AV151+AV146&gt;0,1,0)+IF(AW151+AW146&gt;0,1,0)+IF(AX151+AX146&gt;0,1,0)+IF(AY151+AY146&gt;0,1,0)+IF(AZ151+AZ146&gt;0,1,0)+IF(BA151+BA146&gt;0,1,0)+IF(BB151+BB146&gt;0,1,0),AT152)</f>
        <v>0</v>
      </c>
      <c r="AU156" s="133">
        <f t="shared" ref="AU156" si="3532">IF(OR($B151=$B157,AT156=0,(AU152-BA156+AY156)&lt;=0),0,(AU152-BA156+AY156)/AT156)</f>
        <v>0</v>
      </c>
      <c r="AV156" s="137">
        <f t="shared" ref="AV156" si="3533">IF(AU156*(7-AT153)&lt;=0,0,AU156*(7-AT153))</f>
        <v>0</v>
      </c>
      <c r="AW156" s="311">
        <f t="shared" ref="AW156" si="3534">ROUND(IF(OR(AU153-AU156*(7-AT153)+AZ156&lt;0,$B151=$B157,AU156&lt;=0,AU153=0),0,IF(AU153-AU156*(7-AT153)+AZ156&gt;BA156-AY156+AZ156,BA156-AY156+AZ156,AU153-AU156*(7-AT153)+AZ156)),1)</f>
        <v>0</v>
      </c>
      <c r="AX156" s="312"/>
      <c r="AY156" s="139">
        <f t="shared" ref="AY156" si="3535">IF(OR($B151=$B157,AT152=0),0,IF($B151=$B145,AT151,$F151))</f>
        <v>0</v>
      </c>
      <c r="AZ156" s="30">
        <f t="shared" ref="AZ156" si="3536">IF(OR($B151=$B157,AT156=0),0,$G153-$G152)</f>
        <v>0</v>
      </c>
      <c r="BA156" s="134">
        <f t="shared" ref="BA156" si="3537">IF(OR($B151=$B157,AT156=0),0,AT155)</f>
        <v>0</v>
      </c>
      <c r="BB156" s="138">
        <f t="shared" ref="BB156" si="3538">IF($B151=$B157,0,AU153)</f>
        <v>0</v>
      </c>
      <c r="BC156" s="89">
        <f t="shared" ref="BC156" si="3539">SUBTOTAL(9,BC151:BC155)</f>
        <v>0</v>
      </c>
      <c r="BD156" s="109">
        <f t="shared" ref="BD156" si="3540">BD151</f>
        <v>0</v>
      </c>
      <c r="BE156" s="110">
        <f t="shared" ref="BE156" si="3541">IF(BD155&lt;=BD156,BD155,BD156)</f>
        <v>0</v>
      </c>
      <c r="BF156" s="90" t="str">
        <f t="shared" ref="BF156" si="3542">BM156</f>
        <v>godziny ponadwymiarowe wynik po sprawdzeniu czy nie przekracza planu</v>
      </c>
      <c r="BK156" s="101">
        <f t="shared" ref="BK156" si="3543">BK151</f>
        <v>-18</v>
      </c>
      <c r="BL156" s="102">
        <f t="shared" ref="BL156" si="3544">IF(BK155&lt;=BK151,BK155,BK151)</f>
        <v>-18</v>
      </c>
      <c r="BM156" s="91" t="s">
        <v>75</v>
      </c>
    </row>
    <row r="157" spans="1:66" ht="15.75" x14ac:dyDescent="0.2">
      <c r="A157" s="1" t="str">
        <f t="shared" ref="A157" si="3545">IF(B157="","1. Niewypełnione",B157)</f>
        <v>1. Niewypełnione</v>
      </c>
      <c r="B157" s="320"/>
      <c r="C157" s="321"/>
      <c r="D157" s="321"/>
      <c r="E157" s="321"/>
      <c r="F157" s="177">
        <v>18</v>
      </c>
      <c r="G157" s="185">
        <f t="shared" ref="G157" si="3546">F157</f>
        <v>18</v>
      </c>
      <c r="H157" s="177"/>
      <c r="I157" s="192">
        <f t="shared" ref="I157:I161" si="3547">K157+T157+AC157+AL157+AU157</f>
        <v>0</v>
      </c>
      <c r="J157" s="186">
        <f t="shared" ref="J157" si="3548">IF(OR($B157=$B163,J160=0),0,ROUND((K158+P162)/J160,0))</f>
        <v>0</v>
      </c>
      <c r="K157" s="51">
        <f t="shared" ref="K157:K158" si="3549">SUM(L157:R157)</f>
        <v>0</v>
      </c>
      <c r="L157" s="52"/>
      <c r="M157" s="52"/>
      <c r="N157" s="52"/>
      <c r="O157" s="52"/>
      <c r="P157" s="53"/>
      <c r="Q157" s="54"/>
      <c r="R157" s="55"/>
      <c r="S157" s="188">
        <f t="shared" ref="S157" si="3550">IF(OR($B157=$B163,S160=0),0,ROUND((T158+Y162)/S160,0))</f>
        <v>0</v>
      </c>
      <c r="T157" s="178">
        <f t="shared" ref="T157:T158" si="3551">SUM(U157:AA157)</f>
        <v>0</v>
      </c>
      <c r="U157" s="179">
        <f t="shared" ref="U157" si="3552">L157</f>
        <v>0</v>
      </c>
      <c r="V157" s="179">
        <f t="shared" ref="V157" si="3553">M157</f>
        <v>0</v>
      </c>
      <c r="W157" s="179">
        <f t="shared" ref="W157" si="3554">N157</f>
        <v>0</v>
      </c>
      <c r="X157" s="179">
        <f t="shared" ref="X157" si="3555">O157</f>
        <v>0</v>
      </c>
      <c r="Y157" s="180">
        <f t="shared" ref="Y157" si="3556">P157</f>
        <v>0</v>
      </c>
      <c r="Z157" s="181">
        <f t="shared" ref="Z157" si="3557">Q157</f>
        <v>0</v>
      </c>
      <c r="AA157" s="182">
        <f t="shared" ref="AA157" si="3558">R157</f>
        <v>0</v>
      </c>
      <c r="AB157" s="188">
        <f t="shared" ref="AB157" si="3559">IF(OR($B157=$B163,AB160=0),0,ROUND((AC158+AH162)/AB160,0))</f>
        <v>0</v>
      </c>
      <c r="AC157" s="178">
        <f t="shared" ref="AC157:AC158" si="3560">SUM(AD157:AJ157)</f>
        <v>0</v>
      </c>
      <c r="AD157" s="179">
        <f t="shared" ref="AD157" si="3561">U157</f>
        <v>0</v>
      </c>
      <c r="AE157" s="179">
        <f t="shared" ref="AE157" si="3562">V157</f>
        <v>0</v>
      </c>
      <c r="AF157" s="179">
        <f t="shared" ref="AF157" si="3563">W157</f>
        <v>0</v>
      </c>
      <c r="AG157" s="179">
        <f t="shared" ref="AG157" si="3564">X157</f>
        <v>0</v>
      </c>
      <c r="AH157" s="180">
        <f t="shared" ref="AH157" si="3565">Y157</f>
        <v>0</v>
      </c>
      <c r="AI157" s="181">
        <f t="shared" ref="AI157" si="3566">Z157</f>
        <v>0</v>
      </c>
      <c r="AJ157" s="182">
        <f t="shared" ref="AJ157" si="3567">AA157</f>
        <v>0</v>
      </c>
      <c r="AK157" s="188">
        <f t="shared" ref="AK157" si="3568">IF(OR($B157=$B163,AK160=0),0,ROUND((AL158+AQ162)/AK160,0))</f>
        <v>0</v>
      </c>
      <c r="AL157" s="178">
        <f t="shared" ref="AL157:AL158" si="3569">SUM(AM157:AS157)</f>
        <v>0</v>
      </c>
      <c r="AM157" s="179">
        <f t="shared" ref="AM157" si="3570">AD157</f>
        <v>0</v>
      </c>
      <c r="AN157" s="179">
        <f t="shared" ref="AN157" si="3571">AE157</f>
        <v>0</v>
      </c>
      <c r="AO157" s="179">
        <f t="shared" ref="AO157" si="3572">AF157</f>
        <v>0</v>
      </c>
      <c r="AP157" s="179">
        <f t="shared" ref="AP157" si="3573">AG157</f>
        <v>0</v>
      </c>
      <c r="AQ157" s="180">
        <f t="shared" ref="AQ157" si="3574">AH157</f>
        <v>0</v>
      </c>
      <c r="AR157" s="181">
        <f t="shared" ref="AR157" si="3575">AI157</f>
        <v>0</v>
      </c>
      <c r="AS157" s="182">
        <f t="shared" ref="AS157" si="3576">AJ157</f>
        <v>0</v>
      </c>
      <c r="AT157" s="188">
        <f t="shared" ref="AT157" si="3577">IF(OR($B157=$B163,AT160=0),0,ROUND((AU158+AZ162)/AT160,0))</f>
        <v>0</v>
      </c>
      <c r="AU157" s="178">
        <f t="shared" ref="AU157:AU158" si="3578">SUM(AV157:BB157)</f>
        <v>0</v>
      </c>
      <c r="AV157" s="179">
        <f t="shared" ref="AV157" si="3579">IF(SUM($AM$9:$AS$9)=SUM($AV$9:$BB$9),AM157,IF(AND(SUM($AV$9:$BB$9)&gt;42,SUM($AV$9:$BB$9)&lt;49),AM157,0))</f>
        <v>0</v>
      </c>
      <c r="AW157" s="179">
        <f t="shared" ref="AW157" si="3580">IF(SUM($AM$9:$AS$9)=SUM($AV$9:$BB$9),AN157,IF(AND(SUM($AV$9:$BB$9)&gt;42,SUM($AV$9:$BB$9)&lt;49),AN157,0))</f>
        <v>0</v>
      </c>
      <c r="AX157" s="179">
        <f t="shared" ref="AX157" si="3581">IF(SUM($AM$9:$AS$9)=SUM($AV$9:$BB$9),AO157,IF(AND(SUM($AV$9:$BB$9)&gt;42,SUM($AV$9:$BB$9)&lt;49),AO157,0))</f>
        <v>0</v>
      </c>
      <c r="AY157" s="179">
        <f t="shared" ref="AY157" si="3582">IF(SUM($AM$9:$AS$9)=SUM($AV$9:$BB$9),AP157,IF(AND(SUM($AV$9:$BB$9)&gt;42,SUM($AV$9:$BB$9)&lt;49),AP157,0))</f>
        <v>0</v>
      </c>
      <c r="AZ157" s="180">
        <f t="shared" ref="AZ157" si="3583">IF(SUM($AM$9:$AS$9)=SUM($AV$9:$BB$9),AQ157,IF(AND(SUM($AV$9:$BB$9)&gt;42,SUM($AV$9:$BB$9)&lt;49),AQ157,0))</f>
        <v>0</v>
      </c>
      <c r="BA157" s="181">
        <f t="shared" ref="BA157" si="3584">IF(SUM($AM$9:$AS$9)=SUM($AV$9:$BB$9),AR157,IF(AND(SUM($AV$9:$BB$9)&gt;42,SUM($AV$9:$BB$9)&lt;49),AR157,0))</f>
        <v>0</v>
      </c>
      <c r="BB157" s="182">
        <f t="shared" ref="BB157" si="3585">IF(SUM($AM$9:$AS$9)=SUM($AV$9:$BB$9),AS157,IF(AND(SUM($AV$9:$BB$9)&gt;42,SUM($AV$9:$BB$9)&lt;49),AS157,0))</f>
        <v>0</v>
      </c>
      <c r="BC157" s="1">
        <f t="shared" ref="BC157" si="3586">IF(L159=0,0,L159-K162)</f>
        <v>0</v>
      </c>
      <c r="BD157" s="103">
        <f t="shared" ref="BD157" si="3587">P162-N162</f>
        <v>0</v>
      </c>
      <c r="BE157" s="104" t="s">
        <v>80</v>
      </c>
      <c r="BK157" s="96">
        <f t="shared" ref="BK157" si="3588">K158-G158</f>
        <v>-18</v>
      </c>
      <c r="BL157" s="97" t="s">
        <v>76</v>
      </c>
    </row>
    <row r="158" spans="1:66" ht="12.75" hidden="1" customHeight="1" x14ac:dyDescent="0.2">
      <c r="B158" s="93"/>
      <c r="C158" s="94"/>
      <c r="D158" s="95"/>
      <c r="E158" s="115"/>
      <c r="F158" s="140" t="b">
        <f t="shared" ref="F158" si="3589">IF($B151=$B157,OR(F152,G157&lt;F157),G157&lt;F157)</f>
        <v>0</v>
      </c>
      <c r="G158" s="189">
        <f t="shared" si="3436"/>
        <v>18</v>
      </c>
      <c r="H158" s="120"/>
      <c r="I158" s="165">
        <f t="shared" si="3547"/>
        <v>0</v>
      </c>
      <c r="J158" s="194">
        <f t="shared" ref="J158" si="3590">7-COUNTIF(L157:R157,0)-COUNTIF(L157:R157,"")</f>
        <v>0</v>
      </c>
      <c r="K158" s="22">
        <f t="shared" si="3549"/>
        <v>0</v>
      </c>
      <c r="L158" s="35">
        <f t="shared" ref="L158:R158" si="3591">IF($B151=$B157,L157+L152,L157)</f>
        <v>0</v>
      </c>
      <c r="M158" s="35">
        <f t="shared" si="3591"/>
        <v>0</v>
      </c>
      <c r="N158" s="35">
        <f t="shared" si="3591"/>
        <v>0</v>
      </c>
      <c r="O158" s="35">
        <f t="shared" si="3591"/>
        <v>0</v>
      </c>
      <c r="P158" s="36">
        <f t="shared" si="3591"/>
        <v>0</v>
      </c>
      <c r="Q158" s="37">
        <f t="shared" si="3591"/>
        <v>0</v>
      </c>
      <c r="R158" s="38">
        <f t="shared" si="3591"/>
        <v>0</v>
      </c>
      <c r="S158" s="194">
        <f t="shared" ref="S158" si="3592">7-COUNTIF(U157:AA157,0)-COUNTIF(U157:AA157,"")</f>
        <v>0</v>
      </c>
      <c r="T158" s="22">
        <f t="shared" si="3551"/>
        <v>0</v>
      </c>
      <c r="U158" s="35">
        <f t="shared" ref="U158:AA158" si="3593">IF($B151=$B157,U157+U152,U157)</f>
        <v>0</v>
      </c>
      <c r="V158" s="35">
        <f t="shared" si="3593"/>
        <v>0</v>
      </c>
      <c r="W158" s="35">
        <f t="shared" si="3593"/>
        <v>0</v>
      </c>
      <c r="X158" s="35">
        <f t="shared" si="3593"/>
        <v>0</v>
      </c>
      <c r="Y158" s="36">
        <f t="shared" si="3593"/>
        <v>0</v>
      </c>
      <c r="Z158" s="37">
        <f t="shared" si="3593"/>
        <v>0</v>
      </c>
      <c r="AA158" s="38">
        <f t="shared" si="3593"/>
        <v>0</v>
      </c>
      <c r="AB158" s="194">
        <f t="shared" ref="AB158" si="3594">7-COUNTIF(AD157:AJ157,0)-COUNTIF(AD157:AJ157,"")</f>
        <v>0</v>
      </c>
      <c r="AC158" s="22">
        <f t="shared" si="3560"/>
        <v>0</v>
      </c>
      <c r="AD158" s="35">
        <f t="shared" ref="AD158:AJ158" si="3595">IF($B151=$B157,AD157+AD152,AD157)</f>
        <v>0</v>
      </c>
      <c r="AE158" s="35">
        <f t="shared" si="3595"/>
        <v>0</v>
      </c>
      <c r="AF158" s="35">
        <f t="shared" si="3595"/>
        <v>0</v>
      </c>
      <c r="AG158" s="35">
        <f t="shared" si="3595"/>
        <v>0</v>
      </c>
      <c r="AH158" s="36">
        <f t="shared" si="3595"/>
        <v>0</v>
      </c>
      <c r="AI158" s="37">
        <f t="shared" si="3595"/>
        <v>0</v>
      </c>
      <c r="AJ158" s="38">
        <f t="shared" si="3595"/>
        <v>0</v>
      </c>
      <c r="AK158" s="194">
        <f t="shared" ref="AK158" si="3596">7-COUNTIF(AM157:AS157,0)-COUNTIF(AM157:AS157,"")</f>
        <v>0</v>
      </c>
      <c r="AL158" s="22">
        <f t="shared" si="3569"/>
        <v>0</v>
      </c>
      <c r="AM158" s="35">
        <f t="shared" ref="AM158:AS158" si="3597">IF($B151=$B157,AM157+AM152,AM157)</f>
        <v>0</v>
      </c>
      <c r="AN158" s="35">
        <f t="shared" si="3597"/>
        <v>0</v>
      </c>
      <c r="AO158" s="35">
        <f t="shared" si="3597"/>
        <v>0</v>
      </c>
      <c r="AP158" s="35">
        <f t="shared" si="3597"/>
        <v>0</v>
      </c>
      <c r="AQ158" s="36">
        <f t="shared" si="3597"/>
        <v>0</v>
      </c>
      <c r="AR158" s="37">
        <f t="shared" si="3597"/>
        <v>0</v>
      </c>
      <c r="AS158" s="38">
        <f t="shared" si="3597"/>
        <v>0</v>
      </c>
      <c r="AT158" s="194">
        <f t="shared" ref="AT158" si="3598">7-COUNTIF(AV157:BB157,0)-COUNTIF(AV157:BB157,"")</f>
        <v>0</v>
      </c>
      <c r="AU158" s="22">
        <f t="shared" si="3578"/>
        <v>0</v>
      </c>
      <c r="AV158" s="35">
        <f t="shared" ref="AV158:BB158" si="3599">IF($B151=$B157,AV157+AV152,AV157)</f>
        <v>0</v>
      </c>
      <c r="AW158" s="35">
        <f t="shared" si="3599"/>
        <v>0</v>
      </c>
      <c r="AX158" s="35">
        <f t="shared" si="3599"/>
        <v>0</v>
      </c>
      <c r="AY158" s="35">
        <f t="shared" si="3599"/>
        <v>0</v>
      </c>
      <c r="AZ158" s="36">
        <f t="shared" si="3599"/>
        <v>0</v>
      </c>
      <c r="BA158" s="37">
        <f t="shared" si="3599"/>
        <v>0</v>
      </c>
      <c r="BB158" s="38">
        <f t="shared" si="3599"/>
        <v>0</v>
      </c>
      <c r="BC158" s="1">
        <f t="shared" ref="BC158" si="3600">IF(M159=0,0,M159-K162)</f>
        <v>0</v>
      </c>
      <c r="BD158" s="105">
        <f t="shared" ref="BD158" si="3601">7-J159</f>
        <v>0</v>
      </c>
      <c r="BE158" s="106" t="str">
        <f t="shared" ref="BE158:BE161" si="3602">BL158</f>
        <v>Dni realizacji</v>
      </c>
      <c r="BG158" s="89" t="s">
        <v>78</v>
      </c>
      <c r="BK158" s="98">
        <f t="shared" ref="BK158" si="3603">7-J159</f>
        <v>0</v>
      </c>
      <c r="BL158" s="99" t="s">
        <v>72</v>
      </c>
    </row>
    <row r="159" spans="1:66" ht="15" hidden="1" customHeight="1" x14ac:dyDescent="0.2">
      <c r="B159" s="116"/>
      <c r="C159" s="117"/>
      <c r="D159" s="118"/>
      <c r="E159" s="119"/>
      <c r="F159" s="92"/>
      <c r="G159" s="190">
        <f t="shared" ref="G159" si="3604">IF(AND($B151=$B157,$B151&lt;&gt;"",$B151&lt;&gt;0),F157+G153,F157)</f>
        <v>18</v>
      </c>
      <c r="H159" s="121"/>
      <c r="I159" s="165">
        <f t="shared" si="3547"/>
        <v>0</v>
      </c>
      <c r="J159" s="195">
        <f t="shared" ref="J159" si="3605">IF($B157=$B151,COUNTIF(L159:R159,0),COUNTIF(L160:R160,0)+COUNTIF(L160:R160,""))</f>
        <v>7</v>
      </c>
      <c r="K159" s="39">
        <f t="shared" ref="K159:R159" si="3606">IF($B151=$B157,K160+K153,K160)</f>
        <v>0</v>
      </c>
      <c r="L159" s="40">
        <f t="shared" si="3606"/>
        <v>0</v>
      </c>
      <c r="M159" s="40">
        <f t="shared" si="3606"/>
        <v>0</v>
      </c>
      <c r="N159" s="40">
        <f t="shared" si="3606"/>
        <v>0</v>
      </c>
      <c r="O159" s="40">
        <f t="shared" si="3606"/>
        <v>0</v>
      </c>
      <c r="P159" s="41">
        <f t="shared" si="3606"/>
        <v>0</v>
      </c>
      <c r="Q159" s="42">
        <f t="shared" si="3606"/>
        <v>0</v>
      </c>
      <c r="R159" s="43">
        <f t="shared" si="3606"/>
        <v>0</v>
      </c>
      <c r="S159" s="195">
        <f t="shared" ref="S159" si="3607">IF($B157=$B151,COUNTIF(U159:AA159,0),COUNTIF(U160:AA160,0)+COUNTIF(U160:AA160,""))</f>
        <v>7</v>
      </c>
      <c r="T159" s="39">
        <f t="shared" ref="T159:AA159" si="3608">IF($B151=$B157,T160+T153,T160)</f>
        <v>0</v>
      </c>
      <c r="U159" s="40">
        <f t="shared" si="3608"/>
        <v>0</v>
      </c>
      <c r="V159" s="40">
        <f t="shared" si="3608"/>
        <v>0</v>
      </c>
      <c r="W159" s="40">
        <f t="shared" si="3608"/>
        <v>0</v>
      </c>
      <c r="X159" s="40">
        <f t="shared" si="3608"/>
        <v>0</v>
      </c>
      <c r="Y159" s="41">
        <f t="shared" si="3608"/>
        <v>0</v>
      </c>
      <c r="Z159" s="42">
        <f t="shared" si="3608"/>
        <v>0</v>
      </c>
      <c r="AA159" s="43">
        <f t="shared" si="3608"/>
        <v>0</v>
      </c>
      <c r="AB159" s="195">
        <f t="shared" ref="AB159" si="3609">IF($B157=$B151,COUNTIF(AD159:AJ159,0),COUNTIF(AD160:AJ160,0)+COUNTIF(AD160:AJ160,""))</f>
        <v>7</v>
      </c>
      <c r="AC159" s="39">
        <f t="shared" ref="AC159:AJ159" si="3610">IF($B151=$B157,AC160+AC153,AC160)</f>
        <v>0</v>
      </c>
      <c r="AD159" s="40">
        <f t="shared" si="3610"/>
        <v>0</v>
      </c>
      <c r="AE159" s="40">
        <f t="shared" si="3610"/>
        <v>0</v>
      </c>
      <c r="AF159" s="40">
        <f t="shared" si="3610"/>
        <v>0</v>
      </c>
      <c r="AG159" s="40">
        <f t="shared" si="3610"/>
        <v>0</v>
      </c>
      <c r="AH159" s="41">
        <f t="shared" si="3610"/>
        <v>0</v>
      </c>
      <c r="AI159" s="42">
        <f t="shared" si="3610"/>
        <v>0</v>
      </c>
      <c r="AJ159" s="43">
        <f t="shared" si="3610"/>
        <v>0</v>
      </c>
      <c r="AK159" s="195">
        <f t="shared" ref="AK159" si="3611">IF($B157=$B151,COUNTIF(AM159:AS159,0),COUNTIF(AM160:AS160,0)+COUNTIF(AM160:AS160,""))</f>
        <v>7</v>
      </c>
      <c r="AL159" s="39">
        <f t="shared" ref="AL159:AS159" si="3612">IF($B151=$B157,AL160+AL153,AL160)</f>
        <v>0</v>
      </c>
      <c r="AM159" s="40">
        <f t="shared" si="3612"/>
        <v>0</v>
      </c>
      <c r="AN159" s="40">
        <f t="shared" si="3612"/>
        <v>0</v>
      </c>
      <c r="AO159" s="40">
        <f t="shared" si="3612"/>
        <v>0</v>
      </c>
      <c r="AP159" s="40">
        <f t="shared" si="3612"/>
        <v>0</v>
      </c>
      <c r="AQ159" s="41">
        <f t="shared" si="3612"/>
        <v>0</v>
      </c>
      <c r="AR159" s="42">
        <f t="shared" si="3612"/>
        <v>0</v>
      </c>
      <c r="AS159" s="43">
        <f t="shared" si="3612"/>
        <v>0</v>
      </c>
      <c r="AT159" s="195">
        <f t="shared" ref="AT159" si="3613">IF($B157=$B151,COUNTIF(AV159:BB159,0),COUNTIF(AV160:BB160,0)+COUNTIF(AV160:BB160,""))</f>
        <v>7</v>
      </c>
      <c r="AU159" s="39">
        <f t="shared" ref="AU159:BB159" si="3614">IF($B151=$B157,AU160+AU153,AU160)</f>
        <v>0</v>
      </c>
      <c r="AV159" s="40">
        <f t="shared" si="3614"/>
        <v>0</v>
      </c>
      <c r="AW159" s="40">
        <f t="shared" si="3614"/>
        <v>0</v>
      </c>
      <c r="AX159" s="40">
        <f t="shared" si="3614"/>
        <v>0</v>
      </c>
      <c r="AY159" s="40">
        <f t="shared" si="3614"/>
        <v>0</v>
      </c>
      <c r="AZ159" s="41">
        <f t="shared" si="3614"/>
        <v>0</v>
      </c>
      <c r="BA159" s="42">
        <f t="shared" si="3614"/>
        <v>0</v>
      </c>
      <c r="BB159" s="43">
        <f t="shared" si="3614"/>
        <v>0</v>
      </c>
      <c r="BC159" s="1">
        <f t="shared" ref="BC159" si="3615">IF(N159=0,0,N159-K162)</f>
        <v>0</v>
      </c>
      <c r="BD159" s="112">
        <f t="shared" ref="BD159" si="3616">BD158*K162</f>
        <v>0</v>
      </c>
      <c r="BE159" s="106" t="str">
        <f t="shared" si="3602"/>
        <v>Realizacja planu</v>
      </c>
      <c r="BG159" s="114">
        <f t="shared" ref="BG159" si="3617">J157</f>
        <v>0</v>
      </c>
      <c r="BH159" s="89" t="s">
        <v>73</v>
      </c>
      <c r="BK159" s="111">
        <f t="shared" ref="BK159" si="3618">BK158*K162</f>
        <v>0</v>
      </c>
      <c r="BL159" s="99" t="s">
        <v>71</v>
      </c>
      <c r="BN159" s="89" t="s">
        <v>79</v>
      </c>
    </row>
    <row r="160" spans="1:66" ht="15.75" customHeight="1" x14ac:dyDescent="0.2">
      <c r="A160" s="1" t="str">
        <f t="shared" ref="A160" si="3619">A157</f>
        <v>1. Niewypełnione</v>
      </c>
      <c r="B160" s="313">
        <f t="shared" si="3467"/>
        <v>24</v>
      </c>
      <c r="C160" s="314"/>
      <c r="D160" s="314"/>
      <c r="E160" s="314"/>
      <c r="F160" s="31"/>
      <c r="G160" s="183"/>
      <c r="H160" s="122">
        <f t="shared" ref="H160" si="3620">5-COUNTIF(AU157,0)-COUNTIF(AL157,0)-COUNTIF(AC157,0)-COUNTIF(T157,0)-COUNTIF(K157,0)</f>
        <v>0</v>
      </c>
      <c r="I160" s="165">
        <f t="shared" si="3547"/>
        <v>0</v>
      </c>
      <c r="J160" s="187">
        <f t="shared" ref="J160" si="3621">IF($B157=$B151,J154+IF($F157&lt;&gt;$G157,(K157+$G159-$G158)/$F157,K157/$F157),IF($F157&lt;&gt;G157,(K157+$G159-$G158)/$F157,K157/$F157))</f>
        <v>0</v>
      </c>
      <c r="K160" s="7">
        <f t="shared" ref="K160:K161" si="3622">SUM(L160:R160)</f>
        <v>0</v>
      </c>
      <c r="L160" s="26">
        <f t="shared" ref="L160:R160" si="3623">L157</f>
        <v>0</v>
      </c>
      <c r="M160" s="26">
        <f t="shared" si="3623"/>
        <v>0</v>
      </c>
      <c r="N160" s="26">
        <f t="shared" si="3623"/>
        <v>0</v>
      </c>
      <c r="O160" s="26">
        <f t="shared" si="3623"/>
        <v>0</v>
      </c>
      <c r="P160" s="26">
        <f t="shared" si="3623"/>
        <v>0</v>
      </c>
      <c r="Q160" s="29">
        <f t="shared" si="3623"/>
        <v>0</v>
      </c>
      <c r="R160" s="23">
        <f t="shared" si="3623"/>
        <v>0</v>
      </c>
      <c r="S160" s="187">
        <f t="shared" ref="S160" si="3624">IF($B157=$B151,S154+IF($F157&lt;&gt;$G157,(T157+$G159-$G158)/$F157,T157/$F157),IF($F157&lt;&gt;P157,(T157+$G159-$G158)/$F157,T157/$F157))</f>
        <v>0</v>
      </c>
      <c r="T160" s="7">
        <f t="shared" ref="T160:T161" si="3625">SUM(U160:AA160)</f>
        <v>0</v>
      </c>
      <c r="U160" s="26">
        <f t="shared" ref="U160:AA160" si="3626">U157</f>
        <v>0</v>
      </c>
      <c r="V160" s="26">
        <f t="shared" si="3626"/>
        <v>0</v>
      </c>
      <c r="W160" s="26">
        <f t="shared" si="3626"/>
        <v>0</v>
      </c>
      <c r="X160" s="26">
        <f t="shared" si="3626"/>
        <v>0</v>
      </c>
      <c r="Y160" s="113">
        <f t="shared" si="3626"/>
        <v>0</v>
      </c>
      <c r="Z160" s="29">
        <f t="shared" si="3626"/>
        <v>0</v>
      </c>
      <c r="AA160" s="23">
        <f t="shared" si="3626"/>
        <v>0</v>
      </c>
      <c r="AB160" s="187">
        <f t="shared" ref="AB160" si="3627">IF($B157=$B151,AB154+IF($F157&lt;&gt;$G157,(AC157+$G159-$G158)/$F157,AC157/$F157),IF($F157&lt;&gt;Y157,(AC157+$G159-$G158)/$F157,AC157/$F157))</f>
        <v>0</v>
      </c>
      <c r="AC160" s="7">
        <f t="shared" ref="AC160:AC161" si="3628">SUM(AD160:AJ160)</f>
        <v>0</v>
      </c>
      <c r="AD160" s="26">
        <f t="shared" ref="AD160:AJ160" si="3629">AD157</f>
        <v>0</v>
      </c>
      <c r="AE160" s="26">
        <f t="shared" si="3629"/>
        <v>0</v>
      </c>
      <c r="AF160" s="26">
        <f t="shared" si="3629"/>
        <v>0</v>
      </c>
      <c r="AG160" s="26">
        <f t="shared" si="3629"/>
        <v>0</v>
      </c>
      <c r="AH160" s="113">
        <f t="shared" si="3629"/>
        <v>0</v>
      </c>
      <c r="AI160" s="29">
        <f t="shared" si="3629"/>
        <v>0</v>
      </c>
      <c r="AJ160" s="23">
        <f t="shared" si="3629"/>
        <v>0</v>
      </c>
      <c r="AK160" s="187">
        <f t="shared" ref="AK160" si="3630">IF($B157=$B151,AK154+IF($F157&lt;&gt;$G157,(AL157+$G159-$G158)/$F157,AL157/$F157),IF($F157&lt;&gt;AH157,(AL157+$G159-$G158)/$F157,AL157/$F157))</f>
        <v>0</v>
      </c>
      <c r="AL160" s="7">
        <f t="shared" ref="AL160:AL161" si="3631">SUM(AM160:AS160)</f>
        <v>0</v>
      </c>
      <c r="AM160" s="26">
        <f t="shared" ref="AM160:AS160" si="3632">AM157</f>
        <v>0</v>
      </c>
      <c r="AN160" s="26">
        <f t="shared" si="3632"/>
        <v>0</v>
      </c>
      <c r="AO160" s="26">
        <f t="shared" si="3632"/>
        <v>0</v>
      </c>
      <c r="AP160" s="26">
        <f t="shared" si="3632"/>
        <v>0</v>
      </c>
      <c r="AQ160" s="113">
        <f t="shared" si="3632"/>
        <v>0</v>
      </c>
      <c r="AR160" s="29">
        <f t="shared" si="3632"/>
        <v>0</v>
      </c>
      <c r="AS160" s="23">
        <f t="shared" si="3632"/>
        <v>0</v>
      </c>
      <c r="AT160" s="187">
        <f t="shared" ref="AT160" si="3633">IF($B157=$B151,AT154+IF($F157&lt;&gt;$G157,(AU157+$G159-$G158)/$F157,AU157/$F157),IF($F157&lt;&gt;AQ157,(AU157+$G159-$G158)/$F157,AU157/$F157))</f>
        <v>0</v>
      </c>
      <c r="AU160" s="7">
        <f t="shared" ref="AU160:AU161" si="3634">SUM(AV160:BB160)</f>
        <v>0</v>
      </c>
      <c r="AV160" s="6">
        <f t="shared" si="3483"/>
        <v>0</v>
      </c>
      <c r="AW160" s="6">
        <f t="shared" ref="AW160:BB160" si="3635">IF(SUM($AM$9:$AS$9)=SUM($AV$9:$BB$9),AW157,IF(AND(SUM($AV$9:$BB$9)&gt;42,SUM($AV$9:$BB$9)&lt;49),AW157,0))</f>
        <v>0</v>
      </c>
      <c r="AX160" s="6">
        <f t="shared" si="3635"/>
        <v>0</v>
      </c>
      <c r="AY160" s="6">
        <f t="shared" si="3635"/>
        <v>0</v>
      </c>
      <c r="AZ160" s="26">
        <f t="shared" si="3635"/>
        <v>0</v>
      </c>
      <c r="BA160" s="29">
        <f t="shared" si="3635"/>
        <v>0</v>
      </c>
      <c r="BB160" s="23">
        <f t="shared" si="3635"/>
        <v>0</v>
      </c>
      <c r="BC160" s="1">
        <f t="shared" ref="BC160" si="3636">IF(O159=0,0,O159-K162)</f>
        <v>0</v>
      </c>
      <c r="BD160" s="105">
        <f t="shared" ref="BD160" si="3637">K159</f>
        <v>0</v>
      </c>
      <c r="BE160" s="106" t="str">
        <f t="shared" si="3602"/>
        <v>Godziny zrealizowane</v>
      </c>
      <c r="BK160" s="100">
        <f t="shared" ref="BK160" si="3638">K159</f>
        <v>0</v>
      </c>
      <c r="BL160" s="99" t="s">
        <v>77</v>
      </c>
    </row>
    <row r="161" spans="1:66" ht="15.75" customHeight="1" x14ac:dyDescent="0.2">
      <c r="A161" s="1" t="str">
        <f t="shared" ref="A161:A162" si="3639">A160</f>
        <v>1. Niewypełnione</v>
      </c>
      <c r="B161" s="313"/>
      <c r="C161" s="314"/>
      <c r="D161" s="314"/>
      <c r="E161" s="314"/>
      <c r="F161" s="31"/>
      <c r="G161" s="183"/>
      <c r="H161" s="123">
        <f t="shared" ref="H161" si="3640">IF($B157=$B151,H155+F161,$F161)</f>
        <v>0</v>
      </c>
      <c r="I161" s="165">
        <f t="shared" si="3547"/>
        <v>0</v>
      </c>
      <c r="J161" s="141">
        <f t="shared" ref="J161" si="3641">IF($H160=0,0,IF($B151=$B157,IF($H162&gt;0,$H162+J155,K157+J155),IF($H162&gt;0,$H162,K157)))</f>
        <v>0</v>
      </c>
      <c r="K161" s="7">
        <f t="shared" si="3622"/>
        <v>0</v>
      </c>
      <c r="L161" s="6"/>
      <c r="M161" s="6"/>
      <c r="N161" s="6"/>
      <c r="O161" s="6"/>
      <c r="P161" s="26"/>
      <c r="Q161" s="29"/>
      <c r="R161" s="23"/>
      <c r="S161" s="141">
        <f t="shared" ref="S161" si="3642">IF($H160=0,0,IF($B151=$B157,IF($H162&gt;0,$H162+S155,T157+S155),IF($H162&gt;0,$H162,T157)))</f>
        <v>0</v>
      </c>
      <c r="T161" s="7">
        <f t="shared" si="3625"/>
        <v>0</v>
      </c>
      <c r="U161" s="6"/>
      <c r="V161" s="6"/>
      <c r="W161" s="6"/>
      <c r="X161" s="6"/>
      <c r="Y161" s="26"/>
      <c r="Z161" s="29"/>
      <c r="AA161" s="23"/>
      <c r="AB161" s="141">
        <f t="shared" ref="AB161" si="3643">IF($H160=0,0,IF($B151=$B157,IF($H162&gt;0,$H162+AB155,AC157+AB155),IF($H162&gt;0,$H162,AC157)))</f>
        <v>0</v>
      </c>
      <c r="AC161" s="7">
        <f t="shared" si="3628"/>
        <v>0</v>
      </c>
      <c r="AD161" s="6"/>
      <c r="AE161" s="6"/>
      <c r="AF161" s="6"/>
      <c r="AG161" s="6"/>
      <c r="AH161" s="26"/>
      <c r="AI161" s="29"/>
      <c r="AJ161" s="23"/>
      <c r="AK161" s="141">
        <f t="shared" ref="AK161" si="3644">IF($H160=0,0,IF($B151=$B157,IF($H162&gt;0,$H162+AK155,AL157+AK155),IF($H162&gt;0,$H162,AL157)))</f>
        <v>0</v>
      </c>
      <c r="AL161" s="7">
        <f t="shared" si="3631"/>
        <v>0</v>
      </c>
      <c r="AM161" s="6"/>
      <c r="AN161" s="6"/>
      <c r="AO161" s="6"/>
      <c r="AP161" s="6"/>
      <c r="AQ161" s="26"/>
      <c r="AR161" s="29"/>
      <c r="AS161" s="23"/>
      <c r="AT161" s="141">
        <f t="shared" ref="AT161" si="3645">IF($H160=0,0,IF($B151=$B157,IF($H162&gt;0,$H162+AT155,AU157+AT155),IF($H162&gt;0,$H162,AU157)))</f>
        <v>0</v>
      </c>
      <c r="AU161" s="7">
        <f t="shared" si="3634"/>
        <v>0</v>
      </c>
      <c r="AV161" s="6"/>
      <c r="AW161" s="6"/>
      <c r="AX161" s="6"/>
      <c r="AY161" s="6"/>
      <c r="AZ161" s="26"/>
      <c r="BA161" s="29"/>
      <c r="BB161" s="23"/>
      <c r="BC161" s="1">
        <f t="shared" ref="BC161" si="3646">IF(P159=0,0,P159-K162)</f>
        <v>0</v>
      </c>
      <c r="BD161" s="107">
        <f t="shared" ref="BD161" si="3647">BD160-BD159</f>
        <v>0</v>
      </c>
      <c r="BE161" s="108" t="str">
        <f t="shared" si="3602"/>
        <v>godziny ponadwymiarowe = Plan -to  co powinien uczyć</v>
      </c>
      <c r="BK161" s="100">
        <f t="shared" ref="BK161" si="3648">BK160-BK159</f>
        <v>0</v>
      </c>
      <c r="BL161" s="99" t="s">
        <v>74</v>
      </c>
    </row>
    <row r="162" spans="1:66" ht="18.75" customHeight="1" thickBot="1" x14ac:dyDescent="0.25">
      <c r="A162" s="1" t="str">
        <f t="shared" si="3639"/>
        <v>1. Niewypełnione</v>
      </c>
      <c r="B162" s="323" t="str">
        <f>IF(B157="",Wydruk!$AE$6,IF(J158=0,Wydruk!$AE$7,IF(AND(G158&lt;G159,B157&lt;&gt;$B163),Wydruk!$AE$13,IF(AND($B157=$B151,$B157&lt;&gt;$B163),IF(OR(OR(J162&lt;4,J162&gt;5),OR(S162&lt;4,S162&gt;5),OR(AB162&lt;4,AB162&gt;5),OR(AK162&lt;4,AK162&gt;5),OR(AND(AT162&lt;4,AT162&gt;0),AT162&gt;5)),Wydruk!$AE$8,Wydruk!$AE$9),IF($B157=$B163,IF($F161&lt;&gt;0,Wydruk!$AE$12,Wydruk!$AE$10),IF(OR(OR(J158&lt;4,J158&gt;5),OR(S158&lt;4,S158&gt;5),OR(AB158&lt;4,AB158&gt;5),OR(AK158&lt;4,AK158&gt;5),OR(AND(AT158&lt;4,AT158&gt;0),AT158&gt;5)),Wydruk!$AE$8,Wydruk!$AE$11))))))</f>
        <v>Rozpocznij wypełniając nazwisko i imię, sprawdź pensum, l. tygodni, godz. w roku</v>
      </c>
      <c r="C162" s="324"/>
      <c r="D162" s="324"/>
      <c r="E162" s="324"/>
      <c r="F162" s="173"/>
      <c r="G162" s="184"/>
      <c r="H162" s="191">
        <f t="shared" si="3498"/>
        <v>0</v>
      </c>
      <c r="I162" s="193"/>
      <c r="J162" s="176">
        <f t="shared" ref="J162" si="3649">IF($B151=$B157,IF(L157+L152&gt;0,1,0)+IF(M157+M152&gt;0,1,0)+IF(N157+N152&gt;0,1,0)+IF(O157+O152&gt;0,1,0)+IF(P157+P152&gt;0,1,0)+IF(Q157+Q152&gt;0,1,0)+IF(R157+R152&gt;0,1,0),J158)</f>
        <v>0</v>
      </c>
      <c r="K162" s="133">
        <f t="shared" ref="K162" si="3650">IF(OR($B157=$B163,J162=0,(K158-Q162+O162)&lt;=0),0,(K158-Q162+O162)/J162)</f>
        <v>0</v>
      </c>
      <c r="L162" s="137">
        <f t="shared" ref="L162" si="3651">IF(K162*(7-J159)&lt;=0,0,K162*(7-J159))</f>
        <v>0</v>
      </c>
      <c r="M162" s="311">
        <f t="shared" ref="M162" si="3652">ROUND(IF(OR(K159-K162*(7-J159)+P162&lt;0,$B157=$B163,K162&lt;=0,K159=0),0,IF(K159-K162*(7-J159)+P162&gt;Q162-O162+P162,Q162-O162+P162,K159-K162*(7-J159)+P162)),1)</f>
        <v>0</v>
      </c>
      <c r="N162" s="312"/>
      <c r="O162" s="139">
        <f t="shared" ref="O162" si="3653">IF(OR($B157=$B163,J158=0),0,IF($B157=$B151,J157,$F157))</f>
        <v>0</v>
      </c>
      <c r="P162" s="30">
        <f t="shared" ref="P162" si="3654">IF(OR($B157=$B163,J162=0),0,$G159-$G158)</f>
        <v>0</v>
      </c>
      <c r="Q162" s="134">
        <f t="shared" ref="Q162" si="3655">IF(OR($B157=$B163,J162=0),0,J161)</f>
        <v>0</v>
      </c>
      <c r="R162" s="138">
        <f t="shared" ref="R162" si="3656">IF($B157=$B163,0,K159)</f>
        <v>0</v>
      </c>
      <c r="S162" s="176">
        <f t="shared" ref="S162" si="3657">IF($B151=$B157,IF(U157+U152&gt;0,1,0)+IF(V157+V152&gt;0,1,0)+IF(W157+W152&gt;0,1,0)+IF(X157+X152&gt;0,1,0)+IF(Y157+Y152&gt;0,1,0)+IF(Z157+Z152&gt;0,1,0)+IF(AA157+AA152&gt;0,1,0),S158)</f>
        <v>0</v>
      </c>
      <c r="T162" s="133">
        <f t="shared" ref="T162" si="3658">IF(OR($B157=$B163,S162=0,(T158-Z162+X162)&lt;=0),0,(T158-Z162+X162)/S162)</f>
        <v>0</v>
      </c>
      <c r="U162" s="137">
        <f t="shared" ref="U162" si="3659">IF(T162*(7-S159)&lt;=0,0,T162*(7-S159))</f>
        <v>0</v>
      </c>
      <c r="V162" s="311">
        <f t="shared" ref="V162" si="3660">ROUND(IF(OR(T159-T162*(7-S159)+Y162&lt;0,$B157=$B163,T162&lt;=0,T159=0),0,IF(T159-T162*(7-S159)+Y162&gt;Z162-X162+Y162,Z162-X162+Y162,T159-T162*(7-S159)+Y162)),1)</f>
        <v>0</v>
      </c>
      <c r="W162" s="312"/>
      <c r="X162" s="139">
        <f t="shared" ref="X162" si="3661">IF(OR($B157=$B163,S158=0),0,IF($B157=$B151,S157,$F157))</f>
        <v>0</v>
      </c>
      <c r="Y162" s="30">
        <f t="shared" ref="Y162" si="3662">IF(OR($B157=$B163,S162=0),0,$G159-$G158)</f>
        <v>0</v>
      </c>
      <c r="Z162" s="134">
        <f t="shared" ref="Z162" si="3663">IF(OR($B157=$B163,S162=0),0,S161)</f>
        <v>0</v>
      </c>
      <c r="AA162" s="138">
        <f t="shared" ref="AA162" si="3664">IF($B157=$B163,0,T159)</f>
        <v>0</v>
      </c>
      <c r="AB162" s="176">
        <f t="shared" ref="AB162" si="3665">IF($B151=$B157,IF(AD157+AD152&gt;0,1,0)+IF(AE157+AE152&gt;0,1,0)+IF(AF157+AF152&gt;0,1,0)+IF(AG157+AG152&gt;0,1,0)+IF(AH157+AH152&gt;0,1,0)+IF(AI157+AI152&gt;0,1,0)+IF(AJ157+AJ152&gt;0,1,0),AB158)</f>
        <v>0</v>
      </c>
      <c r="AC162" s="133">
        <f t="shared" ref="AC162" si="3666">IF(OR($B157=$B163,AB162=0,(AC158-AI162+AG162)&lt;=0),0,(AC158-AI162+AG162)/AB162)</f>
        <v>0</v>
      </c>
      <c r="AD162" s="137">
        <f t="shared" ref="AD162" si="3667">IF(AC162*(7-AB159)&lt;=0,0,AC162*(7-AB159))</f>
        <v>0</v>
      </c>
      <c r="AE162" s="311">
        <f t="shared" ref="AE162" si="3668">ROUND(IF(OR(AC159-AC162*(7-AB159)+AH162&lt;0,$B157=$B163,AC162&lt;=0,AC159=0),0,IF(AC159-AC162*(7-AB159)+AH162&gt;AI162-AG162+AH162,AI162-AG162+AH162,AC159-AC162*(7-AB159)+AH162)),1)</f>
        <v>0</v>
      </c>
      <c r="AF162" s="312"/>
      <c r="AG162" s="139">
        <f t="shared" ref="AG162" si="3669">IF(OR($B157=$B163,AB158=0),0,IF($B157=$B151,AB157,$F157))</f>
        <v>0</v>
      </c>
      <c r="AH162" s="30">
        <f t="shared" ref="AH162" si="3670">IF(OR($B157=$B163,AB162=0),0,$G159-$G158)</f>
        <v>0</v>
      </c>
      <c r="AI162" s="134">
        <f t="shared" ref="AI162" si="3671">IF(OR($B157=$B163,AB162=0),0,AB161)</f>
        <v>0</v>
      </c>
      <c r="AJ162" s="138">
        <f t="shared" ref="AJ162" si="3672">IF($B157=$B163,0,AC159)</f>
        <v>0</v>
      </c>
      <c r="AK162" s="176">
        <f t="shared" ref="AK162" si="3673">IF($B151=$B157,IF(AM157+AM152&gt;0,1,0)+IF(AN157+AN152&gt;0,1,0)+IF(AO157+AO152&gt;0,1,0)+IF(AP157+AP152&gt;0,1,0)+IF(AQ157+AQ152&gt;0,1,0)+IF(AR157+AR152&gt;0,1,0)+IF(AS157+AS152&gt;0,1,0),AK158)</f>
        <v>0</v>
      </c>
      <c r="AL162" s="133">
        <f t="shared" ref="AL162" si="3674">IF(OR($B157=$B163,AK162=0,(AL158-AR162+AP162)&lt;=0),0,(AL158-AR162+AP162)/AK162)</f>
        <v>0</v>
      </c>
      <c r="AM162" s="137">
        <f t="shared" ref="AM162" si="3675">IF(AL162*(7-AK159)&lt;=0,0,AL162*(7-AK159))</f>
        <v>0</v>
      </c>
      <c r="AN162" s="311">
        <f t="shared" ref="AN162" si="3676">ROUND(IF(OR(AL159-AL162*(7-AK159)+AQ162&lt;0,$B157=$B163,AL162&lt;=0,AL159=0),0,IF(AL159-AL162*(7-AK159)+AQ162&gt;AR162-AP162+AQ162,AR162-AP162+AQ162,AL159-AL162*(7-AK159)+AQ162)),1)</f>
        <v>0</v>
      </c>
      <c r="AO162" s="312"/>
      <c r="AP162" s="139">
        <f t="shared" ref="AP162" si="3677">IF(OR($B157=$B163,AK158=0),0,IF($B157=$B151,AK157,$F157))</f>
        <v>0</v>
      </c>
      <c r="AQ162" s="30">
        <f t="shared" ref="AQ162" si="3678">IF(OR($B157=$B163,AK162=0),0,$G159-$G158)</f>
        <v>0</v>
      </c>
      <c r="AR162" s="134">
        <f t="shared" ref="AR162" si="3679">IF(OR($B157=$B163,AK162=0),0,AK161)</f>
        <v>0</v>
      </c>
      <c r="AS162" s="138">
        <f t="shared" ref="AS162" si="3680">IF($B157=$B163,0,AL159)</f>
        <v>0</v>
      </c>
      <c r="AT162" s="176">
        <f t="shared" ref="AT162" si="3681">IF($B151=$B157,IF(AV157+AV152&gt;0,1,0)+IF(AW157+AW152&gt;0,1,0)+IF(AX157+AX152&gt;0,1,0)+IF(AY157+AY152&gt;0,1,0)+IF(AZ157+AZ152&gt;0,1,0)+IF(BA157+BA152&gt;0,1,0)+IF(BB157+BB152&gt;0,1,0),AT158)</f>
        <v>0</v>
      </c>
      <c r="AU162" s="133">
        <f t="shared" ref="AU162" si="3682">IF(OR($B157=$B163,AT162=0,(AU158-BA162+AY162)&lt;=0),0,(AU158-BA162+AY162)/AT162)</f>
        <v>0</v>
      </c>
      <c r="AV162" s="137">
        <f t="shared" ref="AV162" si="3683">IF(AU162*(7-AT159)&lt;=0,0,AU162*(7-AT159))</f>
        <v>0</v>
      </c>
      <c r="AW162" s="311">
        <f t="shared" ref="AW162" si="3684">ROUND(IF(OR(AU159-AU162*(7-AT159)+AZ162&lt;0,$B157=$B163,AU162&lt;=0,AU159=0),0,IF(AU159-AU162*(7-AT159)+AZ162&gt;BA162-AY162+AZ162,BA162-AY162+AZ162,AU159-AU162*(7-AT159)+AZ162)),1)</f>
        <v>0</v>
      </c>
      <c r="AX162" s="312"/>
      <c r="AY162" s="139">
        <f t="shared" ref="AY162" si="3685">IF(OR($B157=$B163,AT158=0),0,IF($B157=$B151,AT157,$F157))</f>
        <v>0</v>
      </c>
      <c r="AZ162" s="30">
        <f t="shared" ref="AZ162" si="3686">IF(OR($B157=$B163,AT162=0),0,$G159-$G158)</f>
        <v>0</v>
      </c>
      <c r="BA162" s="134">
        <f t="shared" ref="BA162" si="3687">IF(OR($B157=$B163,AT162=0),0,AT161)</f>
        <v>0</v>
      </c>
      <c r="BB162" s="138">
        <f t="shared" ref="BB162" si="3688">IF($B157=$B163,0,AU159)</f>
        <v>0</v>
      </c>
      <c r="BC162" s="89">
        <f t="shared" ref="BC162" si="3689">SUBTOTAL(9,BC157:BC161)</f>
        <v>0</v>
      </c>
      <c r="BD162" s="109">
        <f t="shared" ref="BD162" si="3690">BD157</f>
        <v>0</v>
      </c>
      <c r="BE162" s="110">
        <f t="shared" ref="BE162" si="3691">IF(BD161&lt;=BD162,BD161,BD162)</f>
        <v>0</v>
      </c>
      <c r="BF162" s="90" t="str">
        <f t="shared" ref="BF162" si="3692">BM162</f>
        <v>godziny ponadwymiarowe wynik po sprawdzeniu czy nie przekracza planu</v>
      </c>
      <c r="BK162" s="101">
        <f t="shared" ref="BK162" si="3693">BK157</f>
        <v>-18</v>
      </c>
      <c r="BL162" s="102">
        <f t="shared" ref="BL162" si="3694">IF(BK161&lt;=BK157,BK161,BK157)</f>
        <v>-18</v>
      </c>
      <c r="BM162" s="91" t="s">
        <v>75</v>
      </c>
    </row>
    <row r="163" spans="1:66" ht="15.75" x14ac:dyDescent="0.2">
      <c r="A163" s="1" t="str">
        <f t="shared" ref="A163" si="3695">IF(B163="","1. Niewypełnione",B163)</f>
        <v>1. Niewypełnione</v>
      </c>
      <c r="B163" s="320"/>
      <c r="C163" s="321"/>
      <c r="D163" s="321"/>
      <c r="E163" s="321"/>
      <c r="F163" s="177">
        <v>18</v>
      </c>
      <c r="G163" s="185">
        <f t="shared" ref="G163" si="3696">F163</f>
        <v>18</v>
      </c>
      <c r="H163" s="177"/>
      <c r="I163" s="192">
        <f t="shared" ref="I163:I167" si="3697">K163+T163+AC163+AL163+AU163</f>
        <v>0</v>
      </c>
      <c r="J163" s="186">
        <f t="shared" ref="J163" si="3698">IF(OR($B163=$B169,J166=0),0,ROUND((K164+P168)/J166,0))</f>
        <v>0</v>
      </c>
      <c r="K163" s="51">
        <f t="shared" ref="K163:K164" si="3699">SUM(L163:R163)</f>
        <v>0</v>
      </c>
      <c r="L163" s="52"/>
      <c r="M163" s="52"/>
      <c r="N163" s="52"/>
      <c r="O163" s="52"/>
      <c r="P163" s="53"/>
      <c r="Q163" s="54"/>
      <c r="R163" s="55"/>
      <c r="S163" s="188">
        <f t="shared" ref="S163" si="3700">IF(OR($B163=$B169,S166=0),0,ROUND((T164+Y168)/S166,0))</f>
        <v>0</v>
      </c>
      <c r="T163" s="178">
        <f t="shared" ref="T163:T164" si="3701">SUM(U163:AA163)</f>
        <v>0</v>
      </c>
      <c r="U163" s="179">
        <f t="shared" ref="U163" si="3702">L163</f>
        <v>0</v>
      </c>
      <c r="V163" s="179">
        <f t="shared" ref="V163" si="3703">M163</f>
        <v>0</v>
      </c>
      <c r="W163" s="179">
        <f t="shared" ref="W163" si="3704">N163</f>
        <v>0</v>
      </c>
      <c r="X163" s="179">
        <f t="shared" ref="X163" si="3705">O163</f>
        <v>0</v>
      </c>
      <c r="Y163" s="180">
        <f t="shared" ref="Y163" si="3706">P163</f>
        <v>0</v>
      </c>
      <c r="Z163" s="181">
        <f t="shared" ref="Z163" si="3707">Q163</f>
        <v>0</v>
      </c>
      <c r="AA163" s="182">
        <f t="shared" ref="AA163" si="3708">R163</f>
        <v>0</v>
      </c>
      <c r="AB163" s="188">
        <f t="shared" ref="AB163" si="3709">IF(OR($B163=$B169,AB166=0),0,ROUND((AC164+AH168)/AB166,0))</f>
        <v>0</v>
      </c>
      <c r="AC163" s="178">
        <f t="shared" ref="AC163:AC164" si="3710">SUM(AD163:AJ163)</f>
        <v>0</v>
      </c>
      <c r="AD163" s="179">
        <f t="shared" ref="AD163" si="3711">U163</f>
        <v>0</v>
      </c>
      <c r="AE163" s="179">
        <f t="shared" ref="AE163" si="3712">V163</f>
        <v>0</v>
      </c>
      <c r="AF163" s="179">
        <f t="shared" ref="AF163" si="3713">W163</f>
        <v>0</v>
      </c>
      <c r="AG163" s="179">
        <f t="shared" ref="AG163" si="3714">X163</f>
        <v>0</v>
      </c>
      <c r="AH163" s="180">
        <f t="shared" ref="AH163" si="3715">Y163</f>
        <v>0</v>
      </c>
      <c r="AI163" s="181">
        <f t="shared" ref="AI163" si="3716">Z163</f>
        <v>0</v>
      </c>
      <c r="AJ163" s="182">
        <f t="shared" ref="AJ163" si="3717">AA163</f>
        <v>0</v>
      </c>
      <c r="AK163" s="188">
        <f t="shared" ref="AK163" si="3718">IF(OR($B163=$B169,AK166=0),0,ROUND((AL164+AQ168)/AK166,0))</f>
        <v>0</v>
      </c>
      <c r="AL163" s="178">
        <f t="shared" ref="AL163:AL164" si="3719">SUM(AM163:AS163)</f>
        <v>0</v>
      </c>
      <c r="AM163" s="179">
        <f t="shared" ref="AM163" si="3720">AD163</f>
        <v>0</v>
      </c>
      <c r="AN163" s="179">
        <f t="shared" ref="AN163" si="3721">AE163</f>
        <v>0</v>
      </c>
      <c r="AO163" s="179">
        <f t="shared" ref="AO163" si="3722">AF163</f>
        <v>0</v>
      </c>
      <c r="AP163" s="179">
        <f t="shared" ref="AP163" si="3723">AG163</f>
        <v>0</v>
      </c>
      <c r="AQ163" s="180">
        <f t="shared" ref="AQ163" si="3724">AH163</f>
        <v>0</v>
      </c>
      <c r="AR163" s="181">
        <f t="shared" ref="AR163" si="3725">AI163</f>
        <v>0</v>
      </c>
      <c r="AS163" s="182">
        <f t="shared" ref="AS163" si="3726">AJ163</f>
        <v>0</v>
      </c>
      <c r="AT163" s="188">
        <f t="shared" ref="AT163" si="3727">IF(OR($B163=$B169,AT166=0),0,ROUND((AU164+AZ168)/AT166,0))</f>
        <v>0</v>
      </c>
      <c r="AU163" s="178">
        <f t="shared" ref="AU163:AU164" si="3728">SUM(AV163:BB163)</f>
        <v>0</v>
      </c>
      <c r="AV163" s="179">
        <f t="shared" ref="AV163" si="3729">IF(SUM($AM$9:$AS$9)=SUM($AV$9:$BB$9),AM163,IF(AND(SUM($AV$9:$BB$9)&gt;42,SUM($AV$9:$BB$9)&lt;49),AM163,0))</f>
        <v>0</v>
      </c>
      <c r="AW163" s="179">
        <f t="shared" ref="AW163" si="3730">IF(SUM($AM$9:$AS$9)=SUM($AV$9:$BB$9),AN163,IF(AND(SUM($AV$9:$BB$9)&gt;42,SUM($AV$9:$BB$9)&lt;49),AN163,0))</f>
        <v>0</v>
      </c>
      <c r="AX163" s="179">
        <f t="shared" ref="AX163" si="3731">IF(SUM($AM$9:$AS$9)=SUM($AV$9:$BB$9),AO163,IF(AND(SUM($AV$9:$BB$9)&gt;42,SUM($AV$9:$BB$9)&lt;49),AO163,0))</f>
        <v>0</v>
      </c>
      <c r="AY163" s="179">
        <f t="shared" ref="AY163" si="3732">IF(SUM($AM$9:$AS$9)=SUM($AV$9:$BB$9),AP163,IF(AND(SUM($AV$9:$BB$9)&gt;42,SUM($AV$9:$BB$9)&lt;49),AP163,0))</f>
        <v>0</v>
      </c>
      <c r="AZ163" s="180">
        <f t="shared" ref="AZ163" si="3733">IF(SUM($AM$9:$AS$9)=SUM($AV$9:$BB$9),AQ163,IF(AND(SUM($AV$9:$BB$9)&gt;42,SUM($AV$9:$BB$9)&lt;49),AQ163,0))</f>
        <v>0</v>
      </c>
      <c r="BA163" s="181">
        <f t="shared" ref="BA163" si="3734">IF(SUM($AM$9:$AS$9)=SUM($AV$9:$BB$9),AR163,IF(AND(SUM($AV$9:$BB$9)&gt;42,SUM($AV$9:$BB$9)&lt;49),AR163,0))</f>
        <v>0</v>
      </c>
      <c r="BB163" s="182">
        <f t="shared" ref="BB163" si="3735">IF(SUM($AM$9:$AS$9)=SUM($AV$9:$BB$9),AS163,IF(AND(SUM($AV$9:$BB$9)&gt;42,SUM($AV$9:$BB$9)&lt;49),AS163,0))</f>
        <v>0</v>
      </c>
      <c r="BC163" s="1">
        <f t="shared" ref="BC163" si="3736">IF(L165=0,0,L165-K168)</f>
        <v>0</v>
      </c>
      <c r="BD163" s="103">
        <f t="shared" ref="BD163" si="3737">P168-N168</f>
        <v>0</v>
      </c>
      <c r="BE163" s="104" t="s">
        <v>80</v>
      </c>
      <c r="BK163" s="96">
        <f t="shared" ref="BK163" si="3738">K164-G164</f>
        <v>-18</v>
      </c>
      <c r="BL163" s="97" t="s">
        <v>76</v>
      </c>
    </row>
    <row r="164" spans="1:66" ht="12.75" hidden="1" customHeight="1" x14ac:dyDescent="0.2">
      <c r="B164" s="93"/>
      <c r="C164" s="94"/>
      <c r="D164" s="95"/>
      <c r="E164" s="115"/>
      <c r="F164" s="140" t="b">
        <f t="shared" ref="F164" si="3739">IF($B157=$B163,OR(F158,G163&lt;F163),G163&lt;F163)</f>
        <v>0</v>
      </c>
      <c r="G164" s="189">
        <f t="shared" si="3436"/>
        <v>18</v>
      </c>
      <c r="H164" s="120"/>
      <c r="I164" s="165">
        <f t="shared" si="3697"/>
        <v>0</v>
      </c>
      <c r="J164" s="194">
        <f t="shared" ref="J164" si="3740">7-COUNTIF(L163:R163,0)-COUNTIF(L163:R163,"")</f>
        <v>0</v>
      </c>
      <c r="K164" s="22">
        <f t="shared" si="3699"/>
        <v>0</v>
      </c>
      <c r="L164" s="35">
        <f t="shared" ref="L164:R164" si="3741">IF($B157=$B163,L163+L158,L163)</f>
        <v>0</v>
      </c>
      <c r="M164" s="35">
        <f t="shared" si="3741"/>
        <v>0</v>
      </c>
      <c r="N164" s="35">
        <f t="shared" si="3741"/>
        <v>0</v>
      </c>
      <c r="O164" s="35">
        <f t="shared" si="3741"/>
        <v>0</v>
      </c>
      <c r="P164" s="36">
        <f t="shared" si="3741"/>
        <v>0</v>
      </c>
      <c r="Q164" s="37">
        <f t="shared" si="3741"/>
        <v>0</v>
      </c>
      <c r="R164" s="38">
        <f t="shared" si="3741"/>
        <v>0</v>
      </c>
      <c r="S164" s="194">
        <f t="shared" ref="S164" si="3742">7-COUNTIF(U163:AA163,0)-COUNTIF(U163:AA163,"")</f>
        <v>0</v>
      </c>
      <c r="T164" s="22">
        <f t="shared" si="3701"/>
        <v>0</v>
      </c>
      <c r="U164" s="35">
        <f t="shared" ref="U164:AA164" si="3743">IF($B157=$B163,U163+U158,U163)</f>
        <v>0</v>
      </c>
      <c r="V164" s="35">
        <f t="shared" si="3743"/>
        <v>0</v>
      </c>
      <c r="W164" s="35">
        <f t="shared" si="3743"/>
        <v>0</v>
      </c>
      <c r="X164" s="35">
        <f t="shared" si="3743"/>
        <v>0</v>
      </c>
      <c r="Y164" s="36">
        <f t="shared" si="3743"/>
        <v>0</v>
      </c>
      <c r="Z164" s="37">
        <f t="shared" si="3743"/>
        <v>0</v>
      </c>
      <c r="AA164" s="38">
        <f t="shared" si="3743"/>
        <v>0</v>
      </c>
      <c r="AB164" s="194">
        <f t="shared" ref="AB164" si="3744">7-COUNTIF(AD163:AJ163,0)-COUNTIF(AD163:AJ163,"")</f>
        <v>0</v>
      </c>
      <c r="AC164" s="22">
        <f t="shared" si="3710"/>
        <v>0</v>
      </c>
      <c r="AD164" s="35">
        <f t="shared" ref="AD164:AJ164" si="3745">IF($B157=$B163,AD163+AD158,AD163)</f>
        <v>0</v>
      </c>
      <c r="AE164" s="35">
        <f t="shared" si="3745"/>
        <v>0</v>
      </c>
      <c r="AF164" s="35">
        <f t="shared" si="3745"/>
        <v>0</v>
      </c>
      <c r="AG164" s="35">
        <f t="shared" si="3745"/>
        <v>0</v>
      </c>
      <c r="AH164" s="36">
        <f t="shared" si="3745"/>
        <v>0</v>
      </c>
      <c r="AI164" s="37">
        <f t="shared" si="3745"/>
        <v>0</v>
      </c>
      <c r="AJ164" s="38">
        <f t="shared" si="3745"/>
        <v>0</v>
      </c>
      <c r="AK164" s="194">
        <f t="shared" ref="AK164" si="3746">7-COUNTIF(AM163:AS163,0)-COUNTIF(AM163:AS163,"")</f>
        <v>0</v>
      </c>
      <c r="AL164" s="22">
        <f t="shared" si="3719"/>
        <v>0</v>
      </c>
      <c r="AM164" s="35">
        <f t="shared" ref="AM164:AS164" si="3747">IF($B157=$B163,AM163+AM158,AM163)</f>
        <v>0</v>
      </c>
      <c r="AN164" s="35">
        <f t="shared" si="3747"/>
        <v>0</v>
      </c>
      <c r="AO164" s="35">
        <f t="shared" si="3747"/>
        <v>0</v>
      </c>
      <c r="AP164" s="35">
        <f t="shared" si="3747"/>
        <v>0</v>
      </c>
      <c r="AQ164" s="36">
        <f t="shared" si="3747"/>
        <v>0</v>
      </c>
      <c r="AR164" s="37">
        <f t="shared" si="3747"/>
        <v>0</v>
      </c>
      <c r="AS164" s="38">
        <f t="shared" si="3747"/>
        <v>0</v>
      </c>
      <c r="AT164" s="194">
        <f t="shared" ref="AT164" si="3748">7-COUNTIF(AV163:BB163,0)-COUNTIF(AV163:BB163,"")</f>
        <v>0</v>
      </c>
      <c r="AU164" s="22">
        <f t="shared" si="3728"/>
        <v>0</v>
      </c>
      <c r="AV164" s="35">
        <f t="shared" ref="AV164:BB164" si="3749">IF($B157=$B163,AV163+AV158,AV163)</f>
        <v>0</v>
      </c>
      <c r="AW164" s="35">
        <f t="shared" si="3749"/>
        <v>0</v>
      </c>
      <c r="AX164" s="35">
        <f t="shared" si="3749"/>
        <v>0</v>
      </c>
      <c r="AY164" s="35">
        <f t="shared" si="3749"/>
        <v>0</v>
      </c>
      <c r="AZ164" s="36">
        <f t="shared" si="3749"/>
        <v>0</v>
      </c>
      <c r="BA164" s="37">
        <f t="shared" si="3749"/>
        <v>0</v>
      </c>
      <c r="BB164" s="38">
        <f t="shared" si="3749"/>
        <v>0</v>
      </c>
      <c r="BC164" s="1">
        <f t="shared" ref="BC164" si="3750">IF(M165=0,0,M165-K168)</f>
        <v>0</v>
      </c>
      <c r="BD164" s="105">
        <f t="shared" ref="BD164" si="3751">7-J165</f>
        <v>0</v>
      </c>
      <c r="BE164" s="106" t="str">
        <f t="shared" ref="BE164:BE167" si="3752">BL164</f>
        <v>Dni realizacji</v>
      </c>
      <c r="BG164" s="89" t="s">
        <v>78</v>
      </c>
      <c r="BK164" s="98">
        <f t="shared" ref="BK164" si="3753">7-J165</f>
        <v>0</v>
      </c>
      <c r="BL164" s="99" t="s">
        <v>72</v>
      </c>
    </row>
    <row r="165" spans="1:66" ht="15" hidden="1" customHeight="1" x14ac:dyDescent="0.2">
      <c r="B165" s="116"/>
      <c r="C165" s="117"/>
      <c r="D165" s="118"/>
      <c r="E165" s="119"/>
      <c r="F165" s="92"/>
      <c r="G165" s="190">
        <f t="shared" ref="G165" si="3754">IF(AND($B157=$B163,$B157&lt;&gt;"",$B157&lt;&gt;0),F163+G159,F163)</f>
        <v>18</v>
      </c>
      <c r="H165" s="121"/>
      <c r="I165" s="165">
        <f t="shared" si="3697"/>
        <v>0</v>
      </c>
      <c r="J165" s="195">
        <f t="shared" ref="J165" si="3755">IF($B163=$B157,COUNTIF(L165:R165,0),COUNTIF(L166:R166,0)+COUNTIF(L166:R166,""))</f>
        <v>7</v>
      </c>
      <c r="K165" s="39">
        <f t="shared" ref="K165:R165" si="3756">IF($B157=$B163,K166+K159,K166)</f>
        <v>0</v>
      </c>
      <c r="L165" s="40">
        <f t="shared" si="3756"/>
        <v>0</v>
      </c>
      <c r="M165" s="40">
        <f t="shared" si="3756"/>
        <v>0</v>
      </c>
      <c r="N165" s="40">
        <f t="shared" si="3756"/>
        <v>0</v>
      </c>
      <c r="O165" s="40">
        <f t="shared" si="3756"/>
        <v>0</v>
      </c>
      <c r="P165" s="41">
        <f t="shared" si="3756"/>
        <v>0</v>
      </c>
      <c r="Q165" s="42">
        <f t="shared" si="3756"/>
        <v>0</v>
      </c>
      <c r="R165" s="43">
        <f t="shared" si="3756"/>
        <v>0</v>
      </c>
      <c r="S165" s="195">
        <f t="shared" ref="S165" si="3757">IF($B163=$B157,COUNTIF(U165:AA165,0),COUNTIF(U166:AA166,0)+COUNTIF(U166:AA166,""))</f>
        <v>7</v>
      </c>
      <c r="T165" s="39">
        <f t="shared" ref="T165:AA165" si="3758">IF($B157=$B163,T166+T159,T166)</f>
        <v>0</v>
      </c>
      <c r="U165" s="40">
        <f t="shared" si="3758"/>
        <v>0</v>
      </c>
      <c r="V165" s="40">
        <f t="shared" si="3758"/>
        <v>0</v>
      </c>
      <c r="W165" s="40">
        <f t="shared" si="3758"/>
        <v>0</v>
      </c>
      <c r="X165" s="40">
        <f t="shared" si="3758"/>
        <v>0</v>
      </c>
      <c r="Y165" s="41">
        <f t="shared" si="3758"/>
        <v>0</v>
      </c>
      <c r="Z165" s="42">
        <f t="shared" si="3758"/>
        <v>0</v>
      </c>
      <c r="AA165" s="43">
        <f t="shared" si="3758"/>
        <v>0</v>
      </c>
      <c r="AB165" s="195">
        <f t="shared" ref="AB165" si="3759">IF($B163=$B157,COUNTIF(AD165:AJ165,0),COUNTIF(AD166:AJ166,0)+COUNTIF(AD166:AJ166,""))</f>
        <v>7</v>
      </c>
      <c r="AC165" s="39">
        <f t="shared" ref="AC165:AJ165" si="3760">IF($B157=$B163,AC166+AC159,AC166)</f>
        <v>0</v>
      </c>
      <c r="AD165" s="40">
        <f t="shared" si="3760"/>
        <v>0</v>
      </c>
      <c r="AE165" s="40">
        <f t="shared" si="3760"/>
        <v>0</v>
      </c>
      <c r="AF165" s="40">
        <f t="shared" si="3760"/>
        <v>0</v>
      </c>
      <c r="AG165" s="40">
        <f t="shared" si="3760"/>
        <v>0</v>
      </c>
      <c r="AH165" s="41">
        <f t="shared" si="3760"/>
        <v>0</v>
      </c>
      <c r="AI165" s="42">
        <f t="shared" si="3760"/>
        <v>0</v>
      </c>
      <c r="AJ165" s="43">
        <f t="shared" si="3760"/>
        <v>0</v>
      </c>
      <c r="AK165" s="195">
        <f t="shared" ref="AK165" si="3761">IF($B163=$B157,COUNTIF(AM165:AS165,0),COUNTIF(AM166:AS166,0)+COUNTIF(AM166:AS166,""))</f>
        <v>7</v>
      </c>
      <c r="AL165" s="39">
        <f t="shared" ref="AL165:AS165" si="3762">IF($B157=$B163,AL166+AL159,AL166)</f>
        <v>0</v>
      </c>
      <c r="AM165" s="40">
        <f t="shared" si="3762"/>
        <v>0</v>
      </c>
      <c r="AN165" s="40">
        <f t="shared" si="3762"/>
        <v>0</v>
      </c>
      <c r="AO165" s="40">
        <f t="shared" si="3762"/>
        <v>0</v>
      </c>
      <c r="AP165" s="40">
        <f t="shared" si="3762"/>
        <v>0</v>
      </c>
      <c r="AQ165" s="41">
        <f t="shared" si="3762"/>
        <v>0</v>
      </c>
      <c r="AR165" s="42">
        <f t="shared" si="3762"/>
        <v>0</v>
      </c>
      <c r="AS165" s="43">
        <f t="shared" si="3762"/>
        <v>0</v>
      </c>
      <c r="AT165" s="195">
        <f t="shared" ref="AT165" si="3763">IF($B163=$B157,COUNTIF(AV165:BB165,0),COUNTIF(AV166:BB166,0)+COUNTIF(AV166:BB166,""))</f>
        <v>7</v>
      </c>
      <c r="AU165" s="39">
        <f t="shared" ref="AU165:BB165" si="3764">IF($B157=$B163,AU166+AU159,AU166)</f>
        <v>0</v>
      </c>
      <c r="AV165" s="40">
        <f t="shared" si="3764"/>
        <v>0</v>
      </c>
      <c r="AW165" s="40">
        <f t="shared" si="3764"/>
        <v>0</v>
      </c>
      <c r="AX165" s="40">
        <f t="shared" si="3764"/>
        <v>0</v>
      </c>
      <c r="AY165" s="40">
        <f t="shared" si="3764"/>
        <v>0</v>
      </c>
      <c r="AZ165" s="41">
        <f t="shared" si="3764"/>
        <v>0</v>
      </c>
      <c r="BA165" s="42">
        <f t="shared" si="3764"/>
        <v>0</v>
      </c>
      <c r="BB165" s="43">
        <f t="shared" si="3764"/>
        <v>0</v>
      </c>
      <c r="BC165" s="1">
        <f t="shared" ref="BC165" si="3765">IF(N165=0,0,N165-K168)</f>
        <v>0</v>
      </c>
      <c r="BD165" s="112">
        <f t="shared" ref="BD165" si="3766">BD164*K168</f>
        <v>0</v>
      </c>
      <c r="BE165" s="106" t="str">
        <f t="shared" si="3752"/>
        <v>Realizacja planu</v>
      </c>
      <c r="BG165" s="114">
        <f t="shared" ref="BG165" si="3767">J163</f>
        <v>0</v>
      </c>
      <c r="BH165" s="89" t="s">
        <v>73</v>
      </c>
      <c r="BK165" s="111">
        <f t="shared" ref="BK165" si="3768">BK164*K168</f>
        <v>0</v>
      </c>
      <c r="BL165" s="99" t="s">
        <v>71</v>
      </c>
      <c r="BN165" s="89" t="s">
        <v>79</v>
      </c>
    </row>
    <row r="166" spans="1:66" ht="15.75" customHeight="1" x14ac:dyDescent="0.2">
      <c r="A166" s="1" t="str">
        <f t="shared" ref="A166" si="3769">A163</f>
        <v>1. Niewypełnione</v>
      </c>
      <c r="B166" s="313">
        <f t="shared" si="3467"/>
        <v>25</v>
      </c>
      <c r="C166" s="314"/>
      <c r="D166" s="314"/>
      <c r="E166" s="314"/>
      <c r="F166" s="31"/>
      <c r="G166" s="183"/>
      <c r="H166" s="122">
        <f t="shared" ref="H166" si="3770">5-COUNTIF(AU163,0)-COUNTIF(AL163,0)-COUNTIF(AC163,0)-COUNTIF(T163,0)-COUNTIF(K163,0)</f>
        <v>0</v>
      </c>
      <c r="I166" s="165">
        <f t="shared" si="3697"/>
        <v>0</v>
      </c>
      <c r="J166" s="187">
        <f t="shared" ref="J166" si="3771">IF($B163=$B157,J160+IF($F163&lt;&gt;$G163,(K163+$G165-$G164)/$F163,K163/$F163),IF($F163&lt;&gt;G163,(K163+$G165-$G164)/$F163,K163/$F163))</f>
        <v>0</v>
      </c>
      <c r="K166" s="7">
        <f t="shared" ref="K166:K167" si="3772">SUM(L166:R166)</f>
        <v>0</v>
      </c>
      <c r="L166" s="26">
        <f t="shared" ref="L166:R166" si="3773">L163</f>
        <v>0</v>
      </c>
      <c r="M166" s="26">
        <f t="shared" si="3773"/>
        <v>0</v>
      </c>
      <c r="N166" s="26">
        <f t="shared" si="3773"/>
        <v>0</v>
      </c>
      <c r="O166" s="26">
        <f t="shared" si="3773"/>
        <v>0</v>
      </c>
      <c r="P166" s="26">
        <f t="shared" si="3773"/>
        <v>0</v>
      </c>
      <c r="Q166" s="29">
        <f t="shared" si="3773"/>
        <v>0</v>
      </c>
      <c r="R166" s="23">
        <f t="shared" si="3773"/>
        <v>0</v>
      </c>
      <c r="S166" s="187">
        <f t="shared" ref="S166" si="3774">IF($B163=$B157,S160+IF($F163&lt;&gt;$G163,(T163+$G165-$G164)/$F163,T163/$F163),IF($F163&lt;&gt;P163,(T163+$G165-$G164)/$F163,T163/$F163))</f>
        <v>0</v>
      </c>
      <c r="T166" s="7">
        <f t="shared" ref="T166:T167" si="3775">SUM(U166:AA166)</f>
        <v>0</v>
      </c>
      <c r="U166" s="26">
        <f t="shared" ref="U166:AA166" si="3776">U163</f>
        <v>0</v>
      </c>
      <c r="V166" s="26">
        <f t="shared" si="3776"/>
        <v>0</v>
      </c>
      <c r="W166" s="26">
        <f t="shared" si="3776"/>
        <v>0</v>
      </c>
      <c r="X166" s="26">
        <f t="shared" si="3776"/>
        <v>0</v>
      </c>
      <c r="Y166" s="113">
        <f t="shared" si="3776"/>
        <v>0</v>
      </c>
      <c r="Z166" s="29">
        <f t="shared" si="3776"/>
        <v>0</v>
      </c>
      <c r="AA166" s="23">
        <f t="shared" si="3776"/>
        <v>0</v>
      </c>
      <c r="AB166" s="187">
        <f t="shared" ref="AB166" si="3777">IF($B163=$B157,AB160+IF($F163&lt;&gt;$G163,(AC163+$G165-$G164)/$F163,AC163/$F163),IF($F163&lt;&gt;Y163,(AC163+$G165-$G164)/$F163,AC163/$F163))</f>
        <v>0</v>
      </c>
      <c r="AC166" s="7">
        <f t="shared" ref="AC166:AC167" si="3778">SUM(AD166:AJ166)</f>
        <v>0</v>
      </c>
      <c r="AD166" s="26">
        <f t="shared" ref="AD166:AJ166" si="3779">AD163</f>
        <v>0</v>
      </c>
      <c r="AE166" s="26">
        <f t="shared" si="3779"/>
        <v>0</v>
      </c>
      <c r="AF166" s="26">
        <f t="shared" si="3779"/>
        <v>0</v>
      </c>
      <c r="AG166" s="26">
        <f t="shared" si="3779"/>
        <v>0</v>
      </c>
      <c r="AH166" s="113">
        <f t="shared" si="3779"/>
        <v>0</v>
      </c>
      <c r="AI166" s="29">
        <f t="shared" si="3779"/>
        <v>0</v>
      </c>
      <c r="AJ166" s="23">
        <f t="shared" si="3779"/>
        <v>0</v>
      </c>
      <c r="AK166" s="187">
        <f t="shared" ref="AK166" si="3780">IF($B163=$B157,AK160+IF($F163&lt;&gt;$G163,(AL163+$G165-$G164)/$F163,AL163/$F163),IF($F163&lt;&gt;AH163,(AL163+$G165-$G164)/$F163,AL163/$F163))</f>
        <v>0</v>
      </c>
      <c r="AL166" s="7">
        <f t="shared" ref="AL166:AL167" si="3781">SUM(AM166:AS166)</f>
        <v>0</v>
      </c>
      <c r="AM166" s="26">
        <f t="shared" ref="AM166:AS166" si="3782">AM163</f>
        <v>0</v>
      </c>
      <c r="AN166" s="26">
        <f t="shared" si="3782"/>
        <v>0</v>
      </c>
      <c r="AO166" s="26">
        <f t="shared" si="3782"/>
        <v>0</v>
      </c>
      <c r="AP166" s="26">
        <f t="shared" si="3782"/>
        <v>0</v>
      </c>
      <c r="AQ166" s="113">
        <f t="shared" si="3782"/>
        <v>0</v>
      </c>
      <c r="AR166" s="29">
        <f t="shared" si="3782"/>
        <v>0</v>
      </c>
      <c r="AS166" s="23">
        <f t="shared" si="3782"/>
        <v>0</v>
      </c>
      <c r="AT166" s="187">
        <f t="shared" ref="AT166" si="3783">IF($B163=$B157,AT160+IF($F163&lt;&gt;$G163,(AU163+$G165-$G164)/$F163,AU163/$F163),IF($F163&lt;&gt;AQ163,(AU163+$G165-$G164)/$F163,AU163/$F163))</f>
        <v>0</v>
      </c>
      <c r="AU166" s="7">
        <f t="shared" ref="AU166:AU167" si="3784">SUM(AV166:BB166)</f>
        <v>0</v>
      </c>
      <c r="AV166" s="6">
        <f t="shared" si="3483"/>
        <v>0</v>
      </c>
      <c r="AW166" s="6">
        <f t="shared" ref="AW166:BB166" si="3785">IF(SUM($AM$9:$AS$9)=SUM($AV$9:$BB$9),AW163,IF(AND(SUM($AV$9:$BB$9)&gt;42,SUM($AV$9:$BB$9)&lt;49),AW163,0))</f>
        <v>0</v>
      </c>
      <c r="AX166" s="6">
        <f t="shared" si="3785"/>
        <v>0</v>
      </c>
      <c r="AY166" s="6">
        <f t="shared" si="3785"/>
        <v>0</v>
      </c>
      <c r="AZ166" s="26">
        <f t="shared" si="3785"/>
        <v>0</v>
      </c>
      <c r="BA166" s="29">
        <f t="shared" si="3785"/>
        <v>0</v>
      </c>
      <c r="BB166" s="23">
        <f t="shared" si="3785"/>
        <v>0</v>
      </c>
      <c r="BC166" s="1">
        <f t="shared" ref="BC166" si="3786">IF(O165=0,0,O165-K168)</f>
        <v>0</v>
      </c>
      <c r="BD166" s="105">
        <f t="shared" ref="BD166" si="3787">K165</f>
        <v>0</v>
      </c>
      <c r="BE166" s="106" t="str">
        <f t="shared" si="3752"/>
        <v>Godziny zrealizowane</v>
      </c>
      <c r="BK166" s="100">
        <f t="shared" ref="BK166" si="3788">K165</f>
        <v>0</v>
      </c>
      <c r="BL166" s="99" t="s">
        <v>77</v>
      </c>
    </row>
    <row r="167" spans="1:66" ht="15.75" customHeight="1" x14ac:dyDescent="0.2">
      <c r="A167" s="1" t="str">
        <f t="shared" ref="A167:A168" si="3789">A166</f>
        <v>1. Niewypełnione</v>
      </c>
      <c r="B167" s="313"/>
      <c r="C167" s="314"/>
      <c r="D167" s="314"/>
      <c r="E167" s="314"/>
      <c r="F167" s="31"/>
      <c r="G167" s="183"/>
      <c r="H167" s="123">
        <f t="shared" ref="H167" si="3790">IF($B163=$B157,H161+F167,$F167)</f>
        <v>0</v>
      </c>
      <c r="I167" s="165">
        <f t="shared" si="3697"/>
        <v>0</v>
      </c>
      <c r="J167" s="141">
        <f t="shared" ref="J167" si="3791">IF($H166=0,0,IF($B157=$B163,IF($H168&gt;0,$H168+J161,K163+J161),IF($H168&gt;0,$H168,K163)))</f>
        <v>0</v>
      </c>
      <c r="K167" s="7">
        <f t="shared" si="3772"/>
        <v>0</v>
      </c>
      <c r="L167" s="6"/>
      <c r="M167" s="6"/>
      <c r="N167" s="6"/>
      <c r="O167" s="6"/>
      <c r="P167" s="26"/>
      <c r="Q167" s="29"/>
      <c r="R167" s="23"/>
      <c r="S167" s="141">
        <f t="shared" ref="S167" si="3792">IF($H166=0,0,IF($B157=$B163,IF($H168&gt;0,$H168+S161,T163+S161),IF($H168&gt;0,$H168,T163)))</f>
        <v>0</v>
      </c>
      <c r="T167" s="7">
        <f t="shared" si="3775"/>
        <v>0</v>
      </c>
      <c r="U167" s="6"/>
      <c r="V167" s="6"/>
      <c r="W167" s="6"/>
      <c r="X167" s="6"/>
      <c r="Y167" s="26"/>
      <c r="Z167" s="29"/>
      <c r="AA167" s="23"/>
      <c r="AB167" s="141">
        <f t="shared" ref="AB167" si="3793">IF($H166=0,0,IF($B157=$B163,IF($H168&gt;0,$H168+AB161,AC163+AB161),IF($H168&gt;0,$H168,AC163)))</f>
        <v>0</v>
      </c>
      <c r="AC167" s="7">
        <f t="shared" si="3778"/>
        <v>0</v>
      </c>
      <c r="AD167" s="6"/>
      <c r="AE167" s="6"/>
      <c r="AF167" s="6"/>
      <c r="AG167" s="6"/>
      <c r="AH167" s="26"/>
      <c r="AI167" s="29"/>
      <c r="AJ167" s="23"/>
      <c r="AK167" s="141">
        <f t="shared" ref="AK167" si="3794">IF($H166=0,0,IF($B157=$B163,IF($H168&gt;0,$H168+AK161,AL163+AK161),IF($H168&gt;0,$H168,AL163)))</f>
        <v>0</v>
      </c>
      <c r="AL167" s="7">
        <f t="shared" si="3781"/>
        <v>0</v>
      </c>
      <c r="AM167" s="6"/>
      <c r="AN167" s="6"/>
      <c r="AO167" s="6"/>
      <c r="AP167" s="6"/>
      <c r="AQ167" s="26"/>
      <c r="AR167" s="29"/>
      <c r="AS167" s="23"/>
      <c r="AT167" s="141">
        <f t="shared" ref="AT167" si="3795">IF($H166=0,0,IF($B157=$B163,IF($H168&gt;0,$H168+AT161,AU163+AT161),IF($H168&gt;0,$H168,AU163)))</f>
        <v>0</v>
      </c>
      <c r="AU167" s="7">
        <f t="shared" si="3784"/>
        <v>0</v>
      </c>
      <c r="AV167" s="6"/>
      <c r="AW167" s="6"/>
      <c r="AX167" s="6"/>
      <c r="AY167" s="6"/>
      <c r="AZ167" s="26"/>
      <c r="BA167" s="29"/>
      <c r="BB167" s="23"/>
      <c r="BC167" s="1">
        <f t="shared" ref="BC167" si="3796">IF(P165=0,0,P165-K168)</f>
        <v>0</v>
      </c>
      <c r="BD167" s="107">
        <f t="shared" ref="BD167" si="3797">BD166-BD165</f>
        <v>0</v>
      </c>
      <c r="BE167" s="108" t="str">
        <f t="shared" si="3752"/>
        <v>godziny ponadwymiarowe = Plan -to  co powinien uczyć</v>
      </c>
      <c r="BK167" s="100">
        <f t="shared" ref="BK167" si="3798">BK166-BK165</f>
        <v>0</v>
      </c>
      <c r="BL167" s="99" t="s">
        <v>74</v>
      </c>
    </row>
    <row r="168" spans="1:66" ht="18.75" customHeight="1" thickBot="1" x14ac:dyDescent="0.25">
      <c r="A168" s="1" t="str">
        <f t="shared" si="3789"/>
        <v>1. Niewypełnione</v>
      </c>
      <c r="B168" s="323" t="str">
        <f>IF(B163="",Wydruk!$AE$6,IF(J164=0,Wydruk!$AE$7,IF(AND(G164&lt;G165,B163&lt;&gt;$B169),Wydruk!$AE$13,IF(AND($B163=$B157,$B163&lt;&gt;$B169),IF(OR(OR(J168&lt;4,J168&gt;5),OR(S168&lt;4,S168&gt;5),OR(AB168&lt;4,AB168&gt;5),OR(AK168&lt;4,AK168&gt;5),OR(AND(AT168&lt;4,AT168&gt;0),AT168&gt;5)),Wydruk!$AE$8,Wydruk!$AE$9),IF($B163=$B169,IF($F167&lt;&gt;0,Wydruk!$AE$12,Wydruk!$AE$10),IF(OR(OR(J164&lt;4,J164&gt;5),OR(S164&lt;4,S164&gt;5),OR(AB164&lt;4,AB164&gt;5),OR(AK164&lt;4,AK164&gt;5),OR(AND(AT164&lt;4,AT164&gt;0),AT164&gt;5)),Wydruk!$AE$8,Wydruk!$AE$11))))))</f>
        <v>Rozpocznij wypełniając nazwisko i imię, sprawdź pensum, l. tygodni, godz. w roku</v>
      </c>
      <c r="C168" s="324"/>
      <c r="D168" s="324"/>
      <c r="E168" s="324"/>
      <c r="F168" s="173"/>
      <c r="G168" s="184"/>
      <c r="H168" s="191">
        <f t="shared" si="3498"/>
        <v>0</v>
      </c>
      <c r="I168" s="193"/>
      <c r="J168" s="176">
        <f t="shared" ref="J168" si="3799">IF($B157=$B163,IF(L163+L158&gt;0,1,0)+IF(M163+M158&gt;0,1,0)+IF(N163+N158&gt;0,1,0)+IF(O163+O158&gt;0,1,0)+IF(P163+P158&gt;0,1,0)+IF(Q163+Q158&gt;0,1,0)+IF(R163+R158&gt;0,1,0),J164)</f>
        <v>0</v>
      </c>
      <c r="K168" s="133">
        <f t="shared" ref="K168" si="3800">IF(OR($B163=$B169,J168=0,(K164-Q168+O168)&lt;=0),0,(K164-Q168+O168)/J168)</f>
        <v>0</v>
      </c>
      <c r="L168" s="137">
        <f t="shared" ref="L168" si="3801">IF(K168*(7-J165)&lt;=0,0,K168*(7-J165))</f>
        <v>0</v>
      </c>
      <c r="M168" s="311">
        <f t="shared" ref="M168" si="3802">ROUND(IF(OR(K165-K168*(7-J165)+P168&lt;0,$B163=$B169,K168&lt;=0,K165=0),0,IF(K165-K168*(7-J165)+P168&gt;Q168-O168+P168,Q168-O168+P168,K165-K168*(7-J165)+P168)),1)</f>
        <v>0</v>
      </c>
      <c r="N168" s="312"/>
      <c r="O168" s="139">
        <f t="shared" ref="O168" si="3803">IF(OR($B163=$B169,J164=0),0,IF($B163=$B157,J163,$F163))</f>
        <v>0</v>
      </c>
      <c r="P168" s="30">
        <f t="shared" ref="P168" si="3804">IF(OR($B163=$B169,J168=0),0,$G165-$G164)</f>
        <v>0</v>
      </c>
      <c r="Q168" s="134">
        <f t="shared" ref="Q168" si="3805">IF(OR($B163=$B169,J168=0),0,J167)</f>
        <v>0</v>
      </c>
      <c r="R168" s="138">
        <f t="shared" ref="R168" si="3806">IF($B163=$B169,0,K165)</f>
        <v>0</v>
      </c>
      <c r="S168" s="176">
        <f t="shared" ref="S168" si="3807">IF($B157=$B163,IF(U163+U158&gt;0,1,0)+IF(V163+V158&gt;0,1,0)+IF(W163+W158&gt;0,1,0)+IF(X163+X158&gt;0,1,0)+IF(Y163+Y158&gt;0,1,0)+IF(Z163+Z158&gt;0,1,0)+IF(AA163+AA158&gt;0,1,0),S164)</f>
        <v>0</v>
      </c>
      <c r="T168" s="133">
        <f t="shared" ref="T168" si="3808">IF(OR($B163=$B169,S168=0,(T164-Z168+X168)&lt;=0),0,(T164-Z168+X168)/S168)</f>
        <v>0</v>
      </c>
      <c r="U168" s="137">
        <f t="shared" ref="U168" si="3809">IF(T168*(7-S165)&lt;=0,0,T168*(7-S165))</f>
        <v>0</v>
      </c>
      <c r="V168" s="311">
        <f t="shared" ref="V168" si="3810">ROUND(IF(OR(T165-T168*(7-S165)+Y168&lt;0,$B163=$B169,T168&lt;=0,T165=0),0,IF(T165-T168*(7-S165)+Y168&gt;Z168-X168+Y168,Z168-X168+Y168,T165-T168*(7-S165)+Y168)),1)</f>
        <v>0</v>
      </c>
      <c r="W168" s="312"/>
      <c r="X168" s="139">
        <f t="shared" ref="X168" si="3811">IF(OR($B163=$B169,S164=0),0,IF($B163=$B157,S163,$F163))</f>
        <v>0</v>
      </c>
      <c r="Y168" s="30">
        <f t="shared" ref="Y168" si="3812">IF(OR($B163=$B169,S168=0),0,$G165-$G164)</f>
        <v>0</v>
      </c>
      <c r="Z168" s="134">
        <f t="shared" ref="Z168" si="3813">IF(OR($B163=$B169,S168=0),0,S167)</f>
        <v>0</v>
      </c>
      <c r="AA168" s="138">
        <f t="shared" ref="AA168" si="3814">IF($B163=$B169,0,T165)</f>
        <v>0</v>
      </c>
      <c r="AB168" s="176">
        <f t="shared" ref="AB168" si="3815">IF($B157=$B163,IF(AD163+AD158&gt;0,1,0)+IF(AE163+AE158&gt;0,1,0)+IF(AF163+AF158&gt;0,1,0)+IF(AG163+AG158&gt;0,1,0)+IF(AH163+AH158&gt;0,1,0)+IF(AI163+AI158&gt;0,1,0)+IF(AJ163+AJ158&gt;0,1,0),AB164)</f>
        <v>0</v>
      </c>
      <c r="AC168" s="133">
        <f t="shared" ref="AC168" si="3816">IF(OR($B163=$B169,AB168=0,(AC164-AI168+AG168)&lt;=0),0,(AC164-AI168+AG168)/AB168)</f>
        <v>0</v>
      </c>
      <c r="AD168" s="137">
        <f t="shared" ref="AD168" si="3817">IF(AC168*(7-AB165)&lt;=0,0,AC168*(7-AB165))</f>
        <v>0</v>
      </c>
      <c r="AE168" s="311">
        <f t="shared" ref="AE168" si="3818">ROUND(IF(OR(AC165-AC168*(7-AB165)+AH168&lt;0,$B163=$B169,AC168&lt;=0,AC165=0),0,IF(AC165-AC168*(7-AB165)+AH168&gt;AI168-AG168+AH168,AI168-AG168+AH168,AC165-AC168*(7-AB165)+AH168)),1)</f>
        <v>0</v>
      </c>
      <c r="AF168" s="312"/>
      <c r="AG168" s="139">
        <f t="shared" ref="AG168" si="3819">IF(OR($B163=$B169,AB164=0),0,IF($B163=$B157,AB163,$F163))</f>
        <v>0</v>
      </c>
      <c r="AH168" s="30">
        <f t="shared" ref="AH168" si="3820">IF(OR($B163=$B169,AB168=0),0,$G165-$G164)</f>
        <v>0</v>
      </c>
      <c r="AI168" s="134">
        <f t="shared" ref="AI168" si="3821">IF(OR($B163=$B169,AB168=0),0,AB167)</f>
        <v>0</v>
      </c>
      <c r="AJ168" s="138">
        <f t="shared" ref="AJ168" si="3822">IF($B163=$B169,0,AC165)</f>
        <v>0</v>
      </c>
      <c r="AK168" s="176">
        <f t="shared" ref="AK168" si="3823">IF($B157=$B163,IF(AM163+AM158&gt;0,1,0)+IF(AN163+AN158&gt;0,1,0)+IF(AO163+AO158&gt;0,1,0)+IF(AP163+AP158&gt;0,1,0)+IF(AQ163+AQ158&gt;0,1,0)+IF(AR163+AR158&gt;0,1,0)+IF(AS163+AS158&gt;0,1,0),AK164)</f>
        <v>0</v>
      </c>
      <c r="AL168" s="133">
        <f t="shared" ref="AL168" si="3824">IF(OR($B163=$B169,AK168=0,(AL164-AR168+AP168)&lt;=0),0,(AL164-AR168+AP168)/AK168)</f>
        <v>0</v>
      </c>
      <c r="AM168" s="137">
        <f t="shared" ref="AM168" si="3825">IF(AL168*(7-AK165)&lt;=0,0,AL168*(7-AK165))</f>
        <v>0</v>
      </c>
      <c r="AN168" s="311">
        <f t="shared" ref="AN168" si="3826">ROUND(IF(OR(AL165-AL168*(7-AK165)+AQ168&lt;0,$B163=$B169,AL168&lt;=0,AL165=0),0,IF(AL165-AL168*(7-AK165)+AQ168&gt;AR168-AP168+AQ168,AR168-AP168+AQ168,AL165-AL168*(7-AK165)+AQ168)),1)</f>
        <v>0</v>
      </c>
      <c r="AO168" s="312"/>
      <c r="AP168" s="139">
        <f t="shared" ref="AP168" si="3827">IF(OR($B163=$B169,AK164=0),0,IF($B163=$B157,AK163,$F163))</f>
        <v>0</v>
      </c>
      <c r="AQ168" s="30">
        <f t="shared" ref="AQ168" si="3828">IF(OR($B163=$B169,AK168=0),0,$G165-$G164)</f>
        <v>0</v>
      </c>
      <c r="AR168" s="134">
        <f t="shared" ref="AR168" si="3829">IF(OR($B163=$B169,AK168=0),0,AK167)</f>
        <v>0</v>
      </c>
      <c r="AS168" s="138">
        <f t="shared" ref="AS168" si="3830">IF($B163=$B169,0,AL165)</f>
        <v>0</v>
      </c>
      <c r="AT168" s="176">
        <f t="shared" ref="AT168" si="3831">IF($B157=$B163,IF(AV163+AV158&gt;0,1,0)+IF(AW163+AW158&gt;0,1,0)+IF(AX163+AX158&gt;0,1,0)+IF(AY163+AY158&gt;0,1,0)+IF(AZ163+AZ158&gt;0,1,0)+IF(BA163+BA158&gt;0,1,0)+IF(BB163+BB158&gt;0,1,0),AT164)</f>
        <v>0</v>
      </c>
      <c r="AU168" s="133">
        <f t="shared" ref="AU168" si="3832">IF(OR($B163=$B169,AT168=0,(AU164-BA168+AY168)&lt;=0),0,(AU164-BA168+AY168)/AT168)</f>
        <v>0</v>
      </c>
      <c r="AV168" s="137">
        <f t="shared" ref="AV168" si="3833">IF(AU168*(7-AT165)&lt;=0,0,AU168*(7-AT165))</f>
        <v>0</v>
      </c>
      <c r="AW168" s="311">
        <f t="shared" ref="AW168" si="3834">ROUND(IF(OR(AU165-AU168*(7-AT165)+AZ168&lt;0,$B163=$B169,AU168&lt;=0,AU165=0),0,IF(AU165-AU168*(7-AT165)+AZ168&gt;BA168-AY168+AZ168,BA168-AY168+AZ168,AU165-AU168*(7-AT165)+AZ168)),1)</f>
        <v>0</v>
      </c>
      <c r="AX168" s="312"/>
      <c r="AY168" s="139">
        <f t="shared" ref="AY168" si="3835">IF(OR($B163=$B169,AT164=0),0,IF($B163=$B157,AT163,$F163))</f>
        <v>0</v>
      </c>
      <c r="AZ168" s="30">
        <f t="shared" ref="AZ168" si="3836">IF(OR($B163=$B169,AT168=0),0,$G165-$G164)</f>
        <v>0</v>
      </c>
      <c r="BA168" s="134">
        <f t="shared" ref="BA168" si="3837">IF(OR($B163=$B169,AT168=0),0,AT167)</f>
        <v>0</v>
      </c>
      <c r="BB168" s="138">
        <f t="shared" ref="BB168" si="3838">IF($B163=$B169,0,AU165)</f>
        <v>0</v>
      </c>
      <c r="BC168" s="89">
        <f t="shared" ref="BC168" si="3839">SUBTOTAL(9,BC163:BC167)</f>
        <v>0</v>
      </c>
      <c r="BD168" s="109">
        <f t="shared" ref="BD168" si="3840">BD163</f>
        <v>0</v>
      </c>
      <c r="BE168" s="110">
        <f t="shared" ref="BE168" si="3841">IF(BD167&lt;=BD168,BD167,BD168)</f>
        <v>0</v>
      </c>
      <c r="BF168" s="90" t="str">
        <f t="shared" ref="BF168" si="3842">BM168</f>
        <v>godziny ponadwymiarowe wynik po sprawdzeniu czy nie przekracza planu</v>
      </c>
      <c r="BK168" s="101">
        <f t="shared" ref="BK168" si="3843">BK163</f>
        <v>-18</v>
      </c>
      <c r="BL168" s="102">
        <f t="shared" ref="BL168" si="3844">IF(BK167&lt;=BK163,BK167,BK163)</f>
        <v>-18</v>
      </c>
      <c r="BM168" s="91" t="s">
        <v>75</v>
      </c>
    </row>
    <row r="169" spans="1:66" ht="15.75" x14ac:dyDescent="0.2">
      <c r="A169" s="1" t="str">
        <f t="shared" ref="A169" si="3845">IF(B169="","1. Niewypełnione",B169)</f>
        <v>1. Niewypełnione</v>
      </c>
      <c r="B169" s="320"/>
      <c r="C169" s="321"/>
      <c r="D169" s="321"/>
      <c r="E169" s="321"/>
      <c r="F169" s="177">
        <v>18</v>
      </c>
      <c r="G169" s="185">
        <f t="shared" ref="G169" si="3846">F169</f>
        <v>18</v>
      </c>
      <c r="H169" s="177"/>
      <c r="I169" s="192">
        <f t="shared" ref="I169:I173" si="3847">K169+T169+AC169+AL169+AU169</f>
        <v>0</v>
      </c>
      <c r="J169" s="186">
        <f t="shared" ref="J169" si="3848">IF(OR($B169=$B175,J172=0),0,ROUND((K170+P174)/J172,0))</f>
        <v>0</v>
      </c>
      <c r="K169" s="51">
        <f t="shared" ref="K169:K170" si="3849">SUM(L169:R169)</f>
        <v>0</v>
      </c>
      <c r="L169" s="52"/>
      <c r="M169" s="52"/>
      <c r="N169" s="52"/>
      <c r="O169" s="52"/>
      <c r="P169" s="53"/>
      <c r="Q169" s="54"/>
      <c r="R169" s="55"/>
      <c r="S169" s="188">
        <f t="shared" ref="S169" si="3850">IF(OR($B169=$B175,S172=0),0,ROUND((T170+Y174)/S172,0))</f>
        <v>0</v>
      </c>
      <c r="T169" s="178">
        <f t="shared" ref="T169:T170" si="3851">SUM(U169:AA169)</f>
        <v>0</v>
      </c>
      <c r="U169" s="179">
        <f t="shared" ref="U169" si="3852">L169</f>
        <v>0</v>
      </c>
      <c r="V169" s="179">
        <f t="shared" ref="V169" si="3853">M169</f>
        <v>0</v>
      </c>
      <c r="W169" s="179">
        <f t="shared" ref="W169" si="3854">N169</f>
        <v>0</v>
      </c>
      <c r="X169" s="179">
        <f t="shared" ref="X169" si="3855">O169</f>
        <v>0</v>
      </c>
      <c r="Y169" s="180">
        <f t="shared" ref="Y169" si="3856">P169</f>
        <v>0</v>
      </c>
      <c r="Z169" s="181">
        <f t="shared" ref="Z169" si="3857">Q169</f>
        <v>0</v>
      </c>
      <c r="AA169" s="182">
        <f t="shared" ref="AA169" si="3858">R169</f>
        <v>0</v>
      </c>
      <c r="AB169" s="188">
        <f t="shared" ref="AB169" si="3859">IF(OR($B169=$B175,AB172=0),0,ROUND((AC170+AH174)/AB172,0))</f>
        <v>0</v>
      </c>
      <c r="AC169" s="178">
        <f t="shared" ref="AC169:AC170" si="3860">SUM(AD169:AJ169)</f>
        <v>0</v>
      </c>
      <c r="AD169" s="179">
        <f t="shared" ref="AD169" si="3861">U169</f>
        <v>0</v>
      </c>
      <c r="AE169" s="179">
        <f t="shared" ref="AE169" si="3862">V169</f>
        <v>0</v>
      </c>
      <c r="AF169" s="179">
        <f t="shared" ref="AF169" si="3863">W169</f>
        <v>0</v>
      </c>
      <c r="AG169" s="179">
        <f t="shared" ref="AG169" si="3864">X169</f>
        <v>0</v>
      </c>
      <c r="AH169" s="180">
        <f t="shared" ref="AH169" si="3865">Y169</f>
        <v>0</v>
      </c>
      <c r="AI169" s="181">
        <f t="shared" ref="AI169" si="3866">Z169</f>
        <v>0</v>
      </c>
      <c r="AJ169" s="182">
        <f t="shared" ref="AJ169" si="3867">AA169</f>
        <v>0</v>
      </c>
      <c r="AK169" s="188">
        <f t="shared" ref="AK169" si="3868">IF(OR($B169=$B175,AK172=0),0,ROUND((AL170+AQ174)/AK172,0))</f>
        <v>0</v>
      </c>
      <c r="AL169" s="178">
        <f t="shared" ref="AL169:AL170" si="3869">SUM(AM169:AS169)</f>
        <v>0</v>
      </c>
      <c r="AM169" s="179">
        <f t="shared" ref="AM169" si="3870">AD169</f>
        <v>0</v>
      </c>
      <c r="AN169" s="179">
        <f t="shared" ref="AN169" si="3871">AE169</f>
        <v>0</v>
      </c>
      <c r="AO169" s="179">
        <f t="shared" ref="AO169" si="3872">AF169</f>
        <v>0</v>
      </c>
      <c r="AP169" s="179">
        <f t="shared" ref="AP169" si="3873">AG169</f>
        <v>0</v>
      </c>
      <c r="AQ169" s="180">
        <f t="shared" ref="AQ169" si="3874">AH169</f>
        <v>0</v>
      </c>
      <c r="AR169" s="181">
        <f t="shared" ref="AR169" si="3875">AI169</f>
        <v>0</v>
      </c>
      <c r="AS169" s="182">
        <f t="shared" ref="AS169" si="3876">AJ169</f>
        <v>0</v>
      </c>
      <c r="AT169" s="188">
        <f t="shared" ref="AT169" si="3877">IF(OR($B169=$B175,AT172=0),0,ROUND((AU170+AZ174)/AT172,0))</f>
        <v>0</v>
      </c>
      <c r="AU169" s="178">
        <f t="shared" ref="AU169:AU170" si="3878">SUM(AV169:BB169)</f>
        <v>0</v>
      </c>
      <c r="AV169" s="179">
        <f t="shared" ref="AV169" si="3879">IF(SUM($AM$9:$AS$9)=SUM($AV$9:$BB$9),AM169,IF(AND(SUM($AV$9:$BB$9)&gt;42,SUM($AV$9:$BB$9)&lt;49),AM169,0))</f>
        <v>0</v>
      </c>
      <c r="AW169" s="179">
        <f t="shared" ref="AW169" si="3880">IF(SUM($AM$9:$AS$9)=SUM($AV$9:$BB$9),AN169,IF(AND(SUM($AV$9:$BB$9)&gt;42,SUM($AV$9:$BB$9)&lt;49),AN169,0))</f>
        <v>0</v>
      </c>
      <c r="AX169" s="179">
        <f t="shared" ref="AX169" si="3881">IF(SUM($AM$9:$AS$9)=SUM($AV$9:$BB$9),AO169,IF(AND(SUM($AV$9:$BB$9)&gt;42,SUM($AV$9:$BB$9)&lt;49),AO169,0))</f>
        <v>0</v>
      </c>
      <c r="AY169" s="179">
        <f t="shared" ref="AY169" si="3882">IF(SUM($AM$9:$AS$9)=SUM($AV$9:$BB$9),AP169,IF(AND(SUM($AV$9:$BB$9)&gt;42,SUM($AV$9:$BB$9)&lt;49),AP169,0))</f>
        <v>0</v>
      </c>
      <c r="AZ169" s="180">
        <f t="shared" ref="AZ169" si="3883">IF(SUM($AM$9:$AS$9)=SUM($AV$9:$BB$9),AQ169,IF(AND(SUM($AV$9:$BB$9)&gt;42,SUM($AV$9:$BB$9)&lt;49),AQ169,0))</f>
        <v>0</v>
      </c>
      <c r="BA169" s="181">
        <f t="shared" ref="BA169" si="3884">IF(SUM($AM$9:$AS$9)=SUM($AV$9:$BB$9),AR169,IF(AND(SUM($AV$9:$BB$9)&gt;42,SUM($AV$9:$BB$9)&lt;49),AR169,0))</f>
        <v>0</v>
      </c>
      <c r="BB169" s="182">
        <f t="shared" ref="BB169" si="3885">IF(SUM($AM$9:$AS$9)=SUM($AV$9:$BB$9),AS169,IF(AND(SUM($AV$9:$BB$9)&gt;42,SUM($AV$9:$BB$9)&lt;49),AS169,0))</f>
        <v>0</v>
      </c>
      <c r="BC169" s="1">
        <f t="shared" ref="BC169" si="3886">IF(L171=0,0,L171-K174)</f>
        <v>0</v>
      </c>
      <c r="BD169" s="103">
        <f t="shared" ref="BD169" si="3887">P174-N174</f>
        <v>0</v>
      </c>
      <c r="BE169" s="104" t="s">
        <v>80</v>
      </c>
      <c r="BK169" s="96">
        <f t="shared" ref="BK169" si="3888">K170-G170</f>
        <v>-18</v>
      </c>
      <c r="BL169" s="97" t="s">
        <v>76</v>
      </c>
    </row>
    <row r="170" spans="1:66" ht="12.75" hidden="1" customHeight="1" x14ac:dyDescent="0.2">
      <c r="B170" s="93"/>
      <c r="C170" s="94"/>
      <c r="D170" s="95"/>
      <c r="E170" s="115"/>
      <c r="F170" s="140" t="b">
        <f t="shared" ref="F170" si="3889">IF($B163=$B169,OR(F164,G169&lt;F169),G169&lt;F169)</f>
        <v>0</v>
      </c>
      <c r="G170" s="189">
        <f t="shared" si="3436"/>
        <v>18</v>
      </c>
      <c r="H170" s="120"/>
      <c r="I170" s="165">
        <f t="shared" si="3847"/>
        <v>0</v>
      </c>
      <c r="J170" s="194">
        <f t="shared" ref="J170" si="3890">7-COUNTIF(L169:R169,0)-COUNTIF(L169:R169,"")</f>
        <v>0</v>
      </c>
      <c r="K170" s="22">
        <f t="shared" si="3849"/>
        <v>0</v>
      </c>
      <c r="L170" s="35">
        <f t="shared" ref="L170:R170" si="3891">IF($B163=$B169,L169+L164,L169)</f>
        <v>0</v>
      </c>
      <c r="M170" s="35">
        <f t="shared" si="3891"/>
        <v>0</v>
      </c>
      <c r="N170" s="35">
        <f t="shared" si="3891"/>
        <v>0</v>
      </c>
      <c r="O170" s="35">
        <f t="shared" si="3891"/>
        <v>0</v>
      </c>
      <c r="P170" s="36">
        <f t="shared" si="3891"/>
        <v>0</v>
      </c>
      <c r="Q170" s="37">
        <f t="shared" si="3891"/>
        <v>0</v>
      </c>
      <c r="R170" s="38">
        <f t="shared" si="3891"/>
        <v>0</v>
      </c>
      <c r="S170" s="194">
        <f t="shared" ref="S170" si="3892">7-COUNTIF(U169:AA169,0)-COUNTIF(U169:AA169,"")</f>
        <v>0</v>
      </c>
      <c r="T170" s="22">
        <f t="shared" si="3851"/>
        <v>0</v>
      </c>
      <c r="U170" s="35">
        <f t="shared" ref="U170:AA170" si="3893">IF($B163=$B169,U169+U164,U169)</f>
        <v>0</v>
      </c>
      <c r="V170" s="35">
        <f t="shared" si="3893"/>
        <v>0</v>
      </c>
      <c r="W170" s="35">
        <f t="shared" si="3893"/>
        <v>0</v>
      </c>
      <c r="X170" s="35">
        <f t="shared" si="3893"/>
        <v>0</v>
      </c>
      <c r="Y170" s="36">
        <f t="shared" si="3893"/>
        <v>0</v>
      </c>
      <c r="Z170" s="37">
        <f t="shared" si="3893"/>
        <v>0</v>
      </c>
      <c r="AA170" s="38">
        <f t="shared" si="3893"/>
        <v>0</v>
      </c>
      <c r="AB170" s="194">
        <f t="shared" ref="AB170" si="3894">7-COUNTIF(AD169:AJ169,0)-COUNTIF(AD169:AJ169,"")</f>
        <v>0</v>
      </c>
      <c r="AC170" s="22">
        <f t="shared" si="3860"/>
        <v>0</v>
      </c>
      <c r="AD170" s="35">
        <f t="shared" ref="AD170:AJ170" si="3895">IF($B163=$B169,AD169+AD164,AD169)</f>
        <v>0</v>
      </c>
      <c r="AE170" s="35">
        <f t="shared" si="3895"/>
        <v>0</v>
      </c>
      <c r="AF170" s="35">
        <f t="shared" si="3895"/>
        <v>0</v>
      </c>
      <c r="AG170" s="35">
        <f t="shared" si="3895"/>
        <v>0</v>
      </c>
      <c r="AH170" s="36">
        <f t="shared" si="3895"/>
        <v>0</v>
      </c>
      <c r="AI170" s="37">
        <f t="shared" si="3895"/>
        <v>0</v>
      </c>
      <c r="AJ170" s="38">
        <f t="shared" si="3895"/>
        <v>0</v>
      </c>
      <c r="AK170" s="194">
        <f t="shared" ref="AK170" si="3896">7-COUNTIF(AM169:AS169,0)-COUNTIF(AM169:AS169,"")</f>
        <v>0</v>
      </c>
      <c r="AL170" s="22">
        <f t="shared" si="3869"/>
        <v>0</v>
      </c>
      <c r="AM170" s="35">
        <f t="shared" ref="AM170:AS170" si="3897">IF($B163=$B169,AM169+AM164,AM169)</f>
        <v>0</v>
      </c>
      <c r="AN170" s="35">
        <f t="shared" si="3897"/>
        <v>0</v>
      </c>
      <c r="AO170" s="35">
        <f t="shared" si="3897"/>
        <v>0</v>
      </c>
      <c r="AP170" s="35">
        <f t="shared" si="3897"/>
        <v>0</v>
      </c>
      <c r="AQ170" s="36">
        <f t="shared" si="3897"/>
        <v>0</v>
      </c>
      <c r="AR170" s="37">
        <f t="shared" si="3897"/>
        <v>0</v>
      </c>
      <c r="AS170" s="38">
        <f t="shared" si="3897"/>
        <v>0</v>
      </c>
      <c r="AT170" s="194">
        <f t="shared" ref="AT170" si="3898">7-COUNTIF(AV169:BB169,0)-COUNTIF(AV169:BB169,"")</f>
        <v>0</v>
      </c>
      <c r="AU170" s="22">
        <f t="shared" si="3878"/>
        <v>0</v>
      </c>
      <c r="AV170" s="35">
        <f t="shared" ref="AV170:BB170" si="3899">IF($B163=$B169,AV169+AV164,AV169)</f>
        <v>0</v>
      </c>
      <c r="AW170" s="35">
        <f t="shared" si="3899"/>
        <v>0</v>
      </c>
      <c r="AX170" s="35">
        <f t="shared" si="3899"/>
        <v>0</v>
      </c>
      <c r="AY170" s="35">
        <f t="shared" si="3899"/>
        <v>0</v>
      </c>
      <c r="AZ170" s="36">
        <f t="shared" si="3899"/>
        <v>0</v>
      </c>
      <c r="BA170" s="37">
        <f t="shared" si="3899"/>
        <v>0</v>
      </c>
      <c r="BB170" s="38">
        <f t="shared" si="3899"/>
        <v>0</v>
      </c>
      <c r="BC170" s="1">
        <f t="shared" ref="BC170" si="3900">IF(M171=0,0,M171-K174)</f>
        <v>0</v>
      </c>
      <c r="BD170" s="105">
        <f t="shared" ref="BD170" si="3901">7-J171</f>
        <v>0</v>
      </c>
      <c r="BE170" s="106" t="str">
        <f t="shared" ref="BE170:BE173" si="3902">BL170</f>
        <v>Dni realizacji</v>
      </c>
      <c r="BG170" s="89" t="s">
        <v>78</v>
      </c>
      <c r="BK170" s="98">
        <f t="shared" ref="BK170" si="3903">7-J171</f>
        <v>0</v>
      </c>
      <c r="BL170" s="99" t="s">
        <v>72</v>
      </c>
    </row>
    <row r="171" spans="1:66" ht="15" hidden="1" customHeight="1" x14ac:dyDescent="0.2">
      <c r="B171" s="116"/>
      <c r="C171" s="117"/>
      <c r="D171" s="118"/>
      <c r="E171" s="119"/>
      <c r="F171" s="92"/>
      <c r="G171" s="190">
        <f t="shared" ref="G171" si="3904">IF(AND($B163=$B169,$B163&lt;&gt;"",$B163&lt;&gt;0),F169+G165,F169)</f>
        <v>18</v>
      </c>
      <c r="H171" s="121"/>
      <c r="I171" s="165">
        <f t="shared" si="3847"/>
        <v>0</v>
      </c>
      <c r="J171" s="195">
        <f t="shared" ref="J171" si="3905">IF($B169=$B163,COUNTIF(L171:R171,0),COUNTIF(L172:R172,0)+COUNTIF(L172:R172,""))</f>
        <v>7</v>
      </c>
      <c r="K171" s="39">
        <f t="shared" ref="K171:R171" si="3906">IF($B163=$B169,K172+K165,K172)</f>
        <v>0</v>
      </c>
      <c r="L171" s="40">
        <f t="shared" si="3906"/>
        <v>0</v>
      </c>
      <c r="M171" s="40">
        <f t="shared" si="3906"/>
        <v>0</v>
      </c>
      <c r="N171" s="40">
        <f t="shared" si="3906"/>
        <v>0</v>
      </c>
      <c r="O171" s="40">
        <f t="shared" si="3906"/>
        <v>0</v>
      </c>
      <c r="P171" s="41">
        <f t="shared" si="3906"/>
        <v>0</v>
      </c>
      <c r="Q171" s="42">
        <f t="shared" si="3906"/>
        <v>0</v>
      </c>
      <c r="R171" s="43">
        <f t="shared" si="3906"/>
        <v>0</v>
      </c>
      <c r="S171" s="195">
        <f t="shared" ref="S171" si="3907">IF($B169=$B163,COUNTIF(U171:AA171,0),COUNTIF(U172:AA172,0)+COUNTIF(U172:AA172,""))</f>
        <v>7</v>
      </c>
      <c r="T171" s="39">
        <f t="shared" ref="T171:AA171" si="3908">IF($B163=$B169,T172+T165,T172)</f>
        <v>0</v>
      </c>
      <c r="U171" s="40">
        <f t="shared" si="3908"/>
        <v>0</v>
      </c>
      <c r="V171" s="40">
        <f t="shared" si="3908"/>
        <v>0</v>
      </c>
      <c r="W171" s="40">
        <f t="shared" si="3908"/>
        <v>0</v>
      </c>
      <c r="X171" s="40">
        <f t="shared" si="3908"/>
        <v>0</v>
      </c>
      <c r="Y171" s="41">
        <f t="shared" si="3908"/>
        <v>0</v>
      </c>
      <c r="Z171" s="42">
        <f t="shared" si="3908"/>
        <v>0</v>
      </c>
      <c r="AA171" s="43">
        <f t="shared" si="3908"/>
        <v>0</v>
      </c>
      <c r="AB171" s="195">
        <f t="shared" ref="AB171" si="3909">IF($B169=$B163,COUNTIF(AD171:AJ171,0),COUNTIF(AD172:AJ172,0)+COUNTIF(AD172:AJ172,""))</f>
        <v>7</v>
      </c>
      <c r="AC171" s="39">
        <f t="shared" ref="AC171:AJ171" si="3910">IF($B163=$B169,AC172+AC165,AC172)</f>
        <v>0</v>
      </c>
      <c r="AD171" s="40">
        <f t="shared" si="3910"/>
        <v>0</v>
      </c>
      <c r="AE171" s="40">
        <f t="shared" si="3910"/>
        <v>0</v>
      </c>
      <c r="AF171" s="40">
        <f t="shared" si="3910"/>
        <v>0</v>
      </c>
      <c r="AG171" s="40">
        <f t="shared" si="3910"/>
        <v>0</v>
      </c>
      <c r="AH171" s="41">
        <f t="shared" si="3910"/>
        <v>0</v>
      </c>
      <c r="AI171" s="42">
        <f t="shared" si="3910"/>
        <v>0</v>
      </c>
      <c r="AJ171" s="43">
        <f t="shared" si="3910"/>
        <v>0</v>
      </c>
      <c r="AK171" s="195">
        <f t="shared" ref="AK171" si="3911">IF($B169=$B163,COUNTIF(AM171:AS171,0),COUNTIF(AM172:AS172,0)+COUNTIF(AM172:AS172,""))</f>
        <v>7</v>
      </c>
      <c r="AL171" s="39">
        <f t="shared" ref="AL171:AS171" si="3912">IF($B163=$B169,AL172+AL165,AL172)</f>
        <v>0</v>
      </c>
      <c r="AM171" s="40">
        <f t="shared" si="3912"/>
        <v>0</v>
      </c>
      <c r="AN171" s="40">
        <f t="shared" si="3912"/>
        <v>0</v>
      </c>
      <c r="AO171" s="40">
        <f t="shared" si="3912"/>
        <v>0</v>
      </c>
      <c r="AP171" s="40">
        <f t="shared" si="3912"/>
        <v>0</v>
      </c>
      <c r="AQ171" s="41">
        <f t="shared" si="3912"/>
        <v>0</v>
      </c>
      <c r="AR171" s="42">
        <f t="shared" si="3912"/>
        <v>0</v>
      </c>
      <c r="AS171" s="43">
        <f t="shared" si="3912"/>
        <v>0</v>
      </c>
      <c r="AT171" s="195">
        <f t="shared" ref="AT171" si="3913">IF($B169=$B163,COUNTIF(AV171:BB171,0),COUNTIF(AV172:BB172,0)+COUNTIF(AV172:BB172,""))</f>
        <v>7</v>
      </c>
      <c r="AU171" s="39">
        <f t="shared" ref="AU171:BB171" si="3914">IF($B163=$B169,AU172+AU165,AU172)</f>
        <v>0</v>
      </c>
      <c r="AV171" s="40">
        <f t="shared" si="3914"/>
        <v>0</v>
      </c>
      <c r="AW171" s="40">
        <f t="shared" si="3914"/>
        <v>0</v>
      </c>
      <c r="AX171" s="40">
        <f t="shared" si="3914"/>
        <v>0</v>
      </c>
      <c r="AY171" s="40">
        <f t="shared" si="3914"/>
        <v>0</v>
      </c>
      <c r="AZ171" s="41">
        <f t="shared" si="3914"/>
        <v>0</v>
      </c>
      <c r="BA171" s="42">
        <f t="shared" si="3914"/>
        <v>0</v>
      </c>
      <c r="BB171" s="43">
        <f t="shared" si="3914"/>
        <v>0</v>
      </c>
      <c r="BC171" s="1">
        <f t="shared" ref="BC171" si="3915">IF(N171=0,0,N171-K174)</f>
        <v>0</v>
      </c>
      <c r="BD171" s="112">
        <f t="shared" ref="BD171" si="3916">BD170*K174</f>
        <v>0</v>
      </c>
      <c r="BE171" s="106" t="str">
        <f t="shared" si="3902"/>
        <v>Realizacja planu</v>
      </c>
      <c r="BG171" s="114">
        <f t="shared" ref="BG171" si="3917">J169</f>
        <v>0</v>
      </c>
      <c r="BH171" s="89" t="s">
        <v>73</v>
      </c>
      <c r="BK171" s="111">
        <f t="shared" ref="BK171" si="3918">BK170*K174</f>
        <v>0</v>
      </c>
      <c r="BL171" s="99" t="s">
        <v>71</v>
      </c>
      <c r="BN171" s="89" t="s">
        <v>79</v>
      </c>
    </row>
    <row r="172" spans="1:66" ht="15.75" customHeight="1" x14ac:dyDescent="0.2">
      <c r="A172" s="1" t="str">
        <f t="shared" ref="A172" si="3919">A169</f>
        <v>1. Niewypełnione</v>
      </c>
      <c r="B172" s="313">
        <f t="shared" si="3467"/>
        <v>26</v>
      </c>
      <c r="C172" s="314"/>
      <c r="D172" s="314"/>
      <c r="E172" s="314"/>
      <c r="F172" s="31"/>
      <c r="G172" s="183"/>
      <c r="H172" s="122">
        <f t="shared" ref="H172" si="3920">5-COUNTIF(AU169,0)-COUNTIF(AL169,0)-COUNTIF(AC169,0)-COUNTIF(T169,0)-COUNTIF(K169,0)</f>
        <v>0</v>
      </c>
      <c r="I172" s="165">
        <f t="shared" si="3847"/>
        <v>0</v>
      </c>
      <c r="J172" s="187">
        <f t="shared" ref="J172" si="3921">IF($B169=$B163,J166+IF($F169&lt;&gt;$G169,(K169+$G171-$G170)/$F169,K169/$F169),IF($F169&lt;&gt;G169,(K169+$G171-$G170)/$F169,K169/$F169))</f>
        <v>0</v>
      </c>
      <c r="K172" s="7">
        <f t="shared" ref="K172:K173" si="3922">SUM(L172:R172)</f>
        <v>0</v>
      </c>
      <c r="L172" s="26">
        <f t="shared" ref="L172:R172" si="3923">L169</f>
        <v>0</v>
      </c>
      <c r="M172" s="26">
        <f t="shared" si="3923"/>
        <v>0</v>
      </c>
      <c r="N172" s="26">
        <f t="shared" si="3923"/>
        <v>0</v>
      </c>
      <c r="O172" s="26">
        <f t="shared" si="3923"/>
        <v>0</v>
      </c>
      <c r="P172" s="26">
        <f t="shared" si="3923"/>
        <v>0</v>
      </c>
      <c r="Q172" s="29">
        <f t="shared" si="3923"/>
        <v>0</v>
      </c>
      <c r="R172" s="23">
        <f t="shared" si="3923"/>
        <v>0</v>
      </c>
      <c r="S172" s="187">
        <f t="shared" ref="S172" si="3924">IF($B169=$B163,S166+IF($F169&lt;&gt;$G169,(T169+$G171-$G170)/$F169,T169/$F169),IF($F169&lt;&gt;P169,(T169+$G171-$G170)/$F169,T169/$F169))</f>
        <v>0</v>
      </c>
      <c r="T172" s="7">
        <f t="shared" ref="T172:T173" si="3925">SUM(U172:AA172)</f>
        <v>0</v>
      </c>
      <c r="U172" s="26">
        <f t="shared" ref="U172:AA172" si="3926">U169</f>
        <v>0</v>
      </c>
      <c r="V172" s="26">
        <f t="shared" si="3926"/>
        <v>0</v>
      </c>
      <c r="W172" s="26">
        <f t="shared" si="3926"/>
        <v>0</v>
      </c>
      <c r="X172" s="26">
        <f t="shared" si="3926"/>
        <v>0</v>
      </c>
      <c r="Y172" s="113">
        <f t="shared" si="3926"/>
        <v>0</v>
      </c>
      <c r="Z172" s="29">
        <f t="shared" si="3926"/>
        <v>0</v>
      </c>
      <c r="AA172" s="23">
        <f t="shared" si="3926"/>
        <v>0</v>
      </c>
      <c r="AB172" s="187">
        <f t="shared" ref="AB172" si="3927">IF($B169=$B163,AB166+IF($F169&lt;&gt;$G169,(AC169+$G171-$G170)/$F169,AC169/$F169),IF($F169&lt;&gt;Y169,(AC169+$G171-$G170)/$F169,AC169/$F169))</f>
        <v>0</v>
      </c>
      <c r="AC172" s="7">
        <f t="shared" ref="AC172:AC173" si="3928">SUM(AD172:AJ172)</f>
        <v>0</v>
      </c>
      <c r="AD172" s="26">
        <f t="shared" ref="AD172:AJ172" si="3929">AD169</f>
        <v>0</v>
      </c>
      <c r="AE172" s="26">
        <f t="shared" si="3929"/>
        <v>0</v>
      </c>
      <c r="AF172" s="26">
        <f t="shared" si="3929"/>
        <v>0</v>
      </c>
      <c r="AG172" s="26">
        <f t="shared" si="3929"/>
        <v>0</v>
      </c>
      <c r="AH172" s="113">
        <f t="shared" si="3929"/>
        <v>0</v>
      </c>
      <c r="AI172" s="29">
        <f t="shared" si="3929"/>
        <v>0</v>
      </c>
      <c r="AJ172" s="23">
        <f t="shared" si="3929"/>
        <v>0</v>
      </c>
      <c r="AK172" s="187">
        <f t="shared" ref="AK172" si="3930">IF($B169=$B163,AK166+IF($F169&lt;&gt;$G169,(AL169+$G171-$G170)/$F169,AL169/$F169),IF($F169&lt;&gt;AH169,(AL169+$G171-$G170)/$F169,AL169/$F169))</f>
        <v>0</v>
      </c>
      <c r="AL172" s="7">
        <f t="shared" ref="AL172:AL173" si="3931">SUM(AM172:AS172)</f>
        <v>0</v>
      </c>
      <c r="AM172" s="26">
        <f t="shared" ref="AM172:AS172" si="3932">AM169</f>
        <v>0</v>
      </c>
      <c r="AN172" s="26">
        <f t="shared" si="3932"/>
        <v>0</v>
      </c>
      <c r="AO172" s="26">
        <f t="shared" si="3932"/>
        <v>0</v>
      </c>
      <c r="AP172" s="26">
        <f t="shared" si="3932"/>
        <v>0</v>
      </c>
      <c r="AQ172" s="113">
        <f t="shared" si="3932"/>
        <v>0</v>
      </c>
      <c r="AR172" s="29">
        <f t="shared" si="3932"/>
        <v>0</v>
      </c>
      <c r="AS172" s="23">
        <f t="shared" si="3932"/>
        <v>0</v>
      </c>
      <c r="AT172" s="187">
        <f t="shared" ref="AT172" si="3933">IF($B169=$B163,AT166+IF($F169&lt;&gt;$G169,(AU169+$G171-$G170)/$F169,AU169/$F169),IF($F169&lt;&gt;AQ169,(AU169+$G171-$G170)/$F169,AU169/$F169))</f>
        <v>0</v>
      </c>
      <c r="AU172" s="7">
        <f t="shared" ref="AU172:AU173" si="3934">SUM(AV172:BB172)</f>
        <v>0</v>
      </c>
      <c r="AV172" s="6">
        <f t="shared" si="3483"/>
        <v>0</v>
      </c>
      <c r="AW172" s="6">
        <f t="shared" ref="AW172:BB172" si="3935">IF(SUM($AM$9:$AS$9)=SUM($AV$9:$BB$9),AW169,IF(AND(SUM($AV$9:$BB$9)&gt;42,SUM($AV$9:$BB$9)&lt;49),AW169,0))</f>
        <v>0</v>
      </c>
      <c r="AX172" s="6">
        <f t="shared" si="3935"/>
        <v>0</v>
      </c>
      <c r="AY172" s="6">
        <f t="shared" si="3935"/>
        <v>0</v>
      </c>
      <c r="AZ172" s="26">
        <f t="shared" si="3935"/>
        <v>0</v>
      </c>
      <c r="BA172" s="29">
        <f t="shared" si="3935"/>
        <v>0</v>
      </c>
      <c r="BB172" s="23">
        <f t="shared" si="3935"/>
        <v>0</v>
      </c>
      <c r="BC172" s="1">
        <f t="shared" ref="BC172" si="3936">IF(O171=0,0,O171-K174)</f>
        <v>0</v>
      </c>
      <c r="BD172" s="105">
        <f t="shared" ref="BD172" si="3937">K171</f>
        <v>0</v>
      </c>
      <c r="BE172" s="106" t="str">
        <f t="shared" si="3902"/>
        <v>Godziny zrealizowane</v>
      </c>
      <c r="BK172" s="100">
        <f t="shared" ref="BK172" si="3938">K171</f>
        <v>0</v>
      </c>
      <c r="BL172" s="99" t="s">
        <v>77</v>
      </c>
    </row>
    <row r="173" spans="1:66" ht="15.75" customHeight="1" x14ac:dyDescent="0.2">
      <c r="A173" s="1" t="str">
        <f t="shared" ref="A173:A174" si="3939">A172</f>
        <v>1. Niewypełnione</v>
      </c>
      <c r="B173" s="313"/>
      <c r="C173" s="314"/>
      <c r="D173" s="314"/>
      <c r="E173" s="314"/>
      <c r="F173" s="31"/>
      <c r="G173" s="183"/>
      <c r="H173" s="123">
        <f t="shared" ref="H173" si="3940">IF($B169=$B163,H167+F173,$F173)</f>
        <v>0</v>
      </c>
      <c r="I173" s="165">
        <f t="shared" si="3847"/>
        <v>0</v>
      </c>
      <c r="J173" s="141">
        <f t="shared" ref="J173" si="3941">IF($H172=0,0,IF($B163=$B169,IF($H174&gt;0,$H174+J167,K169+J167),IF($H174&gt;0,$H174,K169)))</f>
        <v>0</v>
      </c>
      <c r="K173" s="7">
        <f t="shared" si="3922"/>
        <v>0</v>
      </c>
      <c r="L173" s="6"/>
      <c r="M173" s="6"/>
      <c r="N173" s="6"/>
      <c r="O173" s="6"/>
      <c r="P173" s="26"/>
      <c r="Q173" s="29"/>
      <c r="R173" s="23"/>
      <c r="S173" s="141">
        <f t="shared" ref="S173" si="3942">IF($H172=0,0,IF($B163=$B169,IF($H174&gt;0,$H174+S167,T169+S167),IF($H174&gt;0,$H174,T169)))</f>
        <v>0</v>
      </c>
      <c r="T173" s="7">
        <f t="shared" si="3925"/>
        <v>0</v>
      </c>
      <c r="U173" s="6"/>
      <c r="V173" s="6"/>
      <c r="W173" s="6"/>
      <c r="X173" s="6"/>
      <c r="Y173" s="26"/>
      <c r="Z173" s="29"/>
      <c r="AA173" s="23"/>
      <c r="AB173" s="141">
        <f t="shared" ref="AB173" si="3943">IF($H172=0,0,IF($B163=$B169,IF($H174&gt;0,$H174+AB167,AC169+AB167),IF($H174&gt;0,$H174,AC169)))</f>
        <v>0</v>
      </c>
      <c r="AC173" s="7">
        <f t="shared" si="3928"/>
        <v>0</v>
      </c>
      <c r="AD173" s="6"/>
      <c r="AE173" s="6"/>
      <c r="AF173" s="6"/>
      <c r="AG173" s="6"/>
      <c r="AH173" s="26"/>
      <c r="AI173" s="29"/>
      <c r="AJ173" s="23"/>
      <c r="AK173" s="141">
        <f t="shared" ref="AK173" si="3944">IF($H172=0,0,IF($B163=$B169,IF($H174&gt;0,$H174+AK167,AL169+AK167),IF($H174&gt;0,$H174,AL169)))</f>
        <v>0</v>
      </c>
      <c r="AL173" s="7">
        <f t="shared" si="3931"/>
        <v>0</v>
      </c>
      <c r="AM173" s="6"/>
      <c r="AN173" s="6"/>
      <c r="AO173" s="6"/>
      <c r="AP173" s="6"/>
      <c r="AQ173" s="26"/>
      <c r="AR173" s="29"/>
      <c r="AS173" s="23"/>
      <c r="AT173" s="141">
        <f t="shared" ref="AT173" si="3945">IF($H172=0,0,IF($B163=$B169,IF($H174&gt;0,$H174+AT167,AU169+AT167),IF($H174&gt;0,$H174,AU169)))</f>
        <v>0</v>
      </c>
      <c r="AU173" s="7">
        <f t="shared" si="3934"/>
        <v>0</v>
      </c>
      <c r="AV173" s="6"/>
      <c r="AW173" s="6"/>
      <c r="AX173" s="6"/>
      <c r="AY173" s="6"/>
      <c r="AZ173" s="26"/>
      <c r="BA173" s="29"/>
      <c r="BB173" s="23"/>
      <c r="BC173" s="1">
        <f t="shared" ref="BC173" si="3946">IF(P171=0,0,P171-K174)</f>
        <v>0</v>
      </c>
      <c r="BD173" s="107">
        <f t="shared" ref="BD173" si="3947">BD172-BD171</f>
        <v>0</v>
      </c>
      <c r="BE173" s="108" t="str">
        <f t="shared" si="3902"/>
        <v>godziny ponadwymiarowe = Plan -to  co powinien uczyć</v>
      </c>
      <c r="BK173" s="100">
        <f t="shared" ref="BK173" si="3948">BK172-BK171</f>
        <v>0</v>
      </c>
      <c r="BL173" s="99" t="s">
        <v>74</v>
      </c>
    </row>
    <row r="174" spans="1:66" ht="18.75" customHeight="1" thickBot="1" x14ac:dyDescent="0.25">
      <c r="A174" s="1" t="str">
        <f t="shared" si="3939"/>
        <v>1. Niewypełnione</v>
      </c>
      <c r="B174" s="323" t="str">
        <f>IF(B169="",Wydruk!$AE$6,IF(J170=0,Wydruk!$AE$7,IF(AND(G170&lt;G171,B169&lt;&gt;$B175),Wydruk!$AE$13,IF(AND($B169=$B163,$B169&lt;&gt;$B175),IF(OR(OR(J174&lt;4,J174&gt;5),OR(S174&lt;4,S174&gt;5),OR(AB174&lt;4,AB174&gt;5),OR(AK174&lt;4,AK174&gt;5),OR(AND(AT174&lt;4,AT174&gt;0),AT174&gt;5)),Wydruk!$AE$8,Wydruk!$AE$9),IF($B169=$B175,IF($F173&lt;&gt;0,Wydruk!$AE$12,Wydruk!$AE$10),IF(OR(OR(J170&lt;4,J170&gt;5),OR(S170&lt;4,S170&gt;5),OR(AB170&lt;4,AB170&gt;5),OR(AK170&lt;4,AK170&gt;5),OR(AND(AT170&lt;4,AT170&gt;0),AT170&gt;5)),Wydruk!$AE$8,Wydruk!$AE$11))))))</f>
        <v>Rozpocznij wypełniając nazwisko i imię, sprawdź pensum, l. tygodni, godz. w roku</v>
      </c>
      <c r="C174" s="324"/>
      <c r="D174" s="324"/>
      <c r="E174" s="324"/>
      <c r="F174" s="173"/>
      <c r="G174" s="184"/>
      <c r="H174" s="191">
        <f t="shared" si="3498"/>
        <v>0</v>
      </c>
      <c r="I174" s="193"/>
      <c r="J174" s="176">
        <f t="shared" ref="J174" si="3949">IF($B163=$B169,IF(L169+L164&gt;0,1,0)+IF(M169+M164&gt;0,1,0)+IF(N169+N164&gt;0,1,0)+IF(O169+O164&gt;0,1,0)+IF(P169+P164&gt;0,1,0)+IF(Q169+Q164&gt;0,1,0)+IF(R169+R164&gt;0,1,0),J170)</f>
        <v>0</v>
      </c>
      <c r="K174" s="133">
        <f t="shared" ref="K174" si="3950">IF(OR($B169=$B175,J174=0,(K170-Q174+O174)&lt;=0),0,(K170-Q174+O174)/J174)</f>
        <v>0</v>
      </c>
      <c r="L174" s="137">
        <f t="shared" ref="L174" si="3951">IF(K174*(7-J171)&lt;=0,0,K174*(7-J171))</f>
        <v>0</v>
      </c>
      <c r="M174" s="311">
        <f t="shared" ref="M174" si="3952">ROUND(IF(OR(K171-K174*(7-J171)+P174&lt;0,$B169=$B175,K174&lt;=0,K171=0),0,IF(K171-K174*(7-J171)+P174&gt;Q174-O174+P174,Q174-O174+P174,K171-K174*(7-J171)+P174)),1)</f>
        <v>0</v>
      </c>
      <c r="N174" s="312"/>
      <c r="O174" s="139">
        <f t="shared" ref="O174" si="3953">IF(OR($B169=$B175,J170=0),0,IF($B169=$B163,J169,$F169))</f>
        <v>0</v>
      </c>
      <c r="P174" s="30">
        <f t="shared" ref="P174" si="3954">IF(OR($B169=$B175,J174=0),0,$G171-$G170)</f>
        <v>0</v>
      </c>
      <c r="Q174" s="134">
        <f t="shared" ref="Q174" si="3955">IF(OR($B169=$B175,J174=0),0,J173)</f>
        <v>0</v>
      </c>
      <c r="R174" s="138">
        <f t="shared" ref="R174" si="3956">IF($B169=$B175,0,K171)</f>
        <v>0</v>
      </c>
      <c r="S174" s="176">
        <f t="shared" ref="S174" si="3957">IF($B163=$B169,IF(U169+U164&gt;0,1,0)+IF(V169+V164&gt;0,1,0)+IF(W169+W164&gt;0,1,0)+IF(X169+X164&gt;0,1,0)+IF(Y169+Y164&gt;0,1,0)+IF(Z169+Z164&gt;0,1,0)+IF(AA169+AA164&gt;0,1,0),S170)</f>
        <v>0</v>
      </c>
      <c r="T174" s="133">
        <f t="shared" ref="T174" si="3958">IF(OR($B169=$B175,S174=0,(T170-Z174+X174)&lt;=0),0,(T170-Z174+X174)/S174)</f>
        <v>0</v>
      </c>
      <c r="U174" s="137">
        <f t="shared" ref="U174" si="3959">IF(T174*(7-S171)&lt;=0,0,T174*(7-S171))</f>
        <v>0</v>
      </c>
      <c r="V174" s="311">
        <f t="shared" ref="V174" si="3960">ROUND(IF(OR(T171-T174*(7-S171)+Y174&lt;0,$B169=$B175,T174&lt;=0,T171=0),0,IF(T171-T174*(7-S171)+Y174&gt;Z174-X174+Y174,Z174-X174+Y174,T171-T174*(7-S171)+Y174)),1)</f>
        <v>0</v>
      </c>
      <c r="W174" s="312"/>
      <c r="X174" s="139">
        <f t="shared" ref="X174" si="3961">IF(OR($B169=$B175,S170=0),0,IF($B169=$B163,S169,$F169))</f>
        <v>0</v>
      </c>
      <c r="Y174" s="30">
        <f t="shared" ref="Y174" si="3962">IF(OR($B169=$B175,S174=0),0,$G171-$G170)</f>
        <v>0</v>
      </c>
      <c r="Z174" s="134">
        <f t="shared" ref="Z174" si="3963">IF(OR($B169=$B175,S174=0),0,S173)</f>
        <v>0</v>
      </c>
      <c r="AA174" s="138">
        <f t="shared" ref="AA174" si="3964">IF($B169=$B175,0,T171)</f>
        <v>0</v>
      </c>
      <c r="AB174" s="176">
        <f t="shared" ref="AB174" si="3965">IF($B163=$B169,IF(AD169+AD164&gt;0,1,0)+IF(AE169+AE164&gt;0,1,0)+IF(AF169+AF164&gt;0,1,0)+IF(AG169+AG164&gt;0,1,0)+IF(AH169+AH164&gt;0,1,0)+IF(AI169+AI164&gt;0,1,0)+IF(AJ169+AJ164&gt;0,1,0),AB170)</f>
        <v>0</v>
      </c>
      <c r="AC174" s="133">
        <f t="shared" ref="AC174" si="3966">IF(OR($B169=$B175,AB174=0,(AC170-AI174+AG174)&lt;=0),0,(AC170-AI174+AG174)/AB174)</f>
        <v>0</v>
      </c>
      <c r="AD174" s="137">
        <f t="shared" ref="AD174" si="3967">IF(AC174*(7-AB171)&lt;=0,0,AC174*(7-AB171))</f>
        <v>0</v>
      </c>
      <c r="AE174" s="311">
        <f t="shared" ref="AE174" si="3968">ROUND(IF(OR(AC171-AC174*(7-AB171)+AH174&lt;0,$B169=$B175,AC174&lt;=0,AC171=0),0,IF(AC171-AC174*(7-AB171)+AH174&gt;AI174-AG174+AH174,AI174-AG174+AH174,AC171-AC174*(7-AB171)+AH174)),1)</f>
        <v>0</v>
      </c>
      <c r="AF174" s="312"/>
      <c r="AG174" s="139">
        <f t="shared" ref="AG174" si="3969">IF(OR($B169=$B175,AB170=0),0,IF($B169=$B163,AB169,$F169))</f>
        <v>0</v>
      </c>
      <c r="AH174" s="30">
        <f t="shared" ref="AH174" si="3970">IF(OR($B169=$B175,AB174=0),0,$G171-$G170)</f>
        <v>0</v>
      </c>
      <c r="AI174" s="134">
        <f t="shared" ref="AI174" si="3971">IF(OR($B169=$B175,AB174=0),0,AB173)</f>
        <v>0</v>
      </c>
      <c r="AJ174" s="138">
        <f t="shared" ref="AJ174" si="3972">IF($B169=$B175,0,AC171)</f>
        <v>0</v>
      </c>
      <c r="AK174" s="176">
        <f t="shared" ref="AK174" si="3973">IF($B163=$B169,IF(AM169+AM164&gt;0,1,0)+IF(AN169+AN164&gt;0,1,0)+IF(AO169+AO164&gt;0,1,0)+IF(AP169+AP164&gt;0,1,0)+IF(AQ169+AQ164&gt;0,1,0)+IF(AR169+AR164&gt;0,1,0)+IF(AS169+AS164&gt;0,1,0),AK170)</f>
        <v>0</v>
      </c>
      <c r="AL174" s="133">
        <f t="shared" ref="AL174" si="3974">IF(OR($B169=$B175,AK174=0,(AL170-AR174+AP174)&lt;=0),0,(AL170-AR174+AP174)/AK174)</f>
        <v>0</v>
      </c>
      <c r="AM174" s="137">
        <f t="shared" ref="AM174" si="3975">IF(AL174*(7-AK171)&lt;=0,0,AL174*(7-AK171))</f>
        <v>0</v>
      </c>
      <c r="AN174" s="311">
        <f t="shared" ref="AN174" si="3976">ROUND(IF(OR(AL171-AL174*(7-AK171)+AQ174&lt;0,$B169=$B175,AL174&lt;=0,AL171=0),0,IF(AL171-AL174*(7-AK171)+AQ174&gt;AR174-AP174+AQ174,AR174-AP174+AQ174,AL171-AL174*(7-AK171)+AQ174)),1)</f>
        <v>0</v>
      </c>
      <c r="AO174" s="312"/>
      <c r="AP174" s="139">
        <f t="shared" ref="AP174" si="3977">IF(OR($B169=$B175,AK170=0),0,IF($B169=$B163,AK169,$F169))</f>
        <v>0</v>
      </c>
      <c r="AQ174" s="30">
        <f t="shared" ref="AQ174" si="3978">IF(OR($B169=$B175,AK174=0),0,$G171-$G170)</f>
        <v>0</v>
      </c>
      <c r="AR174" s="134">
        <f t="shared" ref="AR174" si="3979">IF(OR($B169=$B175,AK174=0),0,AK173)</f>
        <v>0</v>
      </c>
      <c r="AS174" s="138">
        <f t="shared" ref="AS174" si="3980">IF($B169=$B175,0,AL171)</f>
        <v>0</v>
      </c>
      <c r="AT174" s="176">
        <f t="shared" ref="AT174" si="3981">IF($B163=$B169,IF(AV169+AV164&gt;0,1,0)+IF(AW169+AW164&gt;0,1,0)+IF(AX169+AX164&gt;0,1,0)+IF(AY169+AY164&gt;0,1,0)+IF(AZ169+AZ164&gt;0,1,0)+IF(BA169+BA164&gt;0,1,0)+IF(BB169+BB164&gt;0,1,0),AT170)</f>
        <v>0</v>
      </c>
      <c r="AU174" s="133">
        <f t="shared" ref="AU174" si="3982">IF(OR($B169=$B175,AT174=0,(AU170-BA174+AY174)&lt;=0),0,(AU170-BA174+AY174)/AT174)</f>
        <v>0</v>
      </c>
      <c r="AV174" s="137">
        <f t="shared" ref="AV174" si="3983">IF(AU174*(7-AT171)&lt;=0,0,AU174*(7-AT171))</f>
        <v>0</v>
      </c>
      <c r="AW174" s="311">
        <f t="shared" ref="AW174" si="3984">ROUND(IF(OR(AU171-AU174*(7-AT171)+AZ174&lt;0,$B169=$B175,AU174&lt;=0,AU171=0),0,IF(AU171-AU174*(7-AT171)+AZ174&gt;BA174-AY174+AZ174,BA174-AY174+AZ174,AU171-AU174*(7-AT171)+AZ174)),1)</f>
        <v>0</v>
      </c>
      <c r="AX174" s="312"/>
      <c r="AY174" s="139">
        <f t="shared" ref="AY174" si="3985">IF(OR($B169=$B175,AT170=0),0,IF($B169=$B163,AT169,$F169))</f>
        <v>0</v>
      </c>
      <c r="AZ174" s="30">
        <f t="shared" ref="AZ174" si="3986">IF(OR($B169=$B175,AT174=0),0,$G171-$G170)</f>
        <v>0</v>
      </c>
      <c r="BA174" s="134">
        <f t="shared" ref="BA174" si="3987">IF(OR($B169=$B175,AT174=0),0,AT173)</f>
        <v>0</v>
      </c>
      <c r="BB174" s="138">
        <f t="shared" ref="BB174" si="3988">IF($B169=$B175,0,AU171)</f>
        <v>0</v>
      </c>
      <c r="BC174" s="89">
        <f t="shared" ref="BC174" si="3989">SUBTOTAL(9,BC169:BC173)</f>
        <v>0</v>
      </c>
      <c r="BD174" s="109">
        <f t="shared" ref="BD174" si="3990">BD169</f>
        <v>0</v>
      </c>
      <c r="BE174" s="110">
        <f t="shared" ref="BE174" si="3991">IF(BD173&lt;=BD174,BD173,BD174)</f>
        <v>0</v>
      </c>
      <c r="BF174" s="90" t="str">
        <f t="shared" ref="BF174" si="3992">BM174</f>
        <v>godziny ponadwymiarowe wynik po sprawdzeniu czy nie przekracza planu</v>
      </c>
      <c r="BK174" s="101">
        <f t="shared" ref="BK174" si="3993">BK169</f>
        <v>-18</v>
      </c>
      <c r="BL174" s="102">
        <f t="shared" ref="BL174" si="3994">IF(BK173&lt;=BK169,BK173,BK169)</f>
        <v>-18</v>
      </c>
      <c r="BM174" s="91" t="s">
        <v>75</v>
      </c>
    </row>
    <row r="175" spans="1:66" ht="15.75" x14ac:dyDescent="0.2">
      <c r="A175" s="1" t="str">
        <f t="shared" ref="A175" si="3995">IF(B175="","1. Niewypełnione",B175)</f>
        <v>1. Niewypełnione</v>
      </c>
      <c r="B175" s="320"/>
      <c r="C175" s="321"/>
      <c r="D175" s="321"/>
      <c r="E175" s="321"/>
      <c r="F175" s="177">
        <v>18</v>
      </c>
      <c r="G175" s="185">
        <f t="shared" ref="G175" si="3996">F175</f>
        <v>18</v>
      </c>
      <c r="H175" s="177"/>
      <c r="I175" s="192">
        <f t="shared" ref="I175:I179" si="3997">K175+T175+AC175+AL175+AU175</f>
        <v>0</v>
      </c>
      <c r="J175" s="186">
        <f t="shared" ref="J175" si="3998">IF(OR($B175=$B181,J178=0),0,ROUND((K176+P180)/J178,0))</f>
        <v>0</v>
      </c>
      <c r="K175" s="51">
        <f t="shared" ref="K175:K176" si="3999">SUM(L175:R175)</f>
        <v>0</v>
      </c>
      <c r="L175" s="52"/>
      <c r="M175" s="52"/>
      <c r="N175" s="52"/>
      <c r="O175" s="52"/>
      <c r="P175" s="53"/>
      <c r="Q175" s="54"/>
      <c r="R175" s="55"/>
      <c r="S175" s="188">
        <f t="shared" ref="S175" si="4000">IF(OR($B175=$B181,S178=0),0,ROUND((T176+Y180)/S178,0))</f>
        <v>0</v>
      </c>
      <c r="T175" s="178">
        <f t="shared" ref="T175:T176" si="4001">SUM(U175:AA175)</f>
        <v>0</v>
      </c>
      <c r="U175" s="179">
        <f t="shared" ref="U175" si="4002">L175</f>
        <v>0</v>
      </c>
      <c r="V175" s="179">
        <f t="shared" ref="V175" si="4003">M175</f>
        <v>0</v>
      </c>
      <c r="W175" s="179">
        <f t="shared" ref="W175" si="4004">N175</f>
        <v>0</v>
      </c>
      <c r="X175" s="179">
        <f t="shared" ref="X175" si="4005">O175</f>
        <v>0</v>
      </c>
      <c r="Y175" s="180">
        <f t="shared" ref="Y175" si="4006">P175</f>
        <v>0</v>
      </c>
      <c r="Z175" s="181">
        <f t="shared" ref="Z175" si="4007">Q175</f>
        <v>0</v>
      </c>
      <c r="AA175" s="182">
        <f t="shared" ref="AA175" si="4008">R175</f>
        <v>0</v>
      </c>
      <c r="AB175" s="188">
        <f t="shared" ref="AB175" si="4009">IF(OR($B175=$B181,AB178=0),0,ROUND((AC176+AH180)/AB178,0))</f>
        <v>0</v>
      </c>
      <c r="AC175" s="178">
        <f t="shared" ref="AC175:AC176" si="4010">SUM(AD175:AJ175)</f>
        <v>0</v>
      </c>
      <c r="AD175" s="179">
        <f t="shared" ref="AD175" si="4011">U175</f>
        <v>0</v>
      </c>
      <c r="AE175" s="179">
        <f t="shared" ref="AE175" si="4012">V175</f>
        <v>0</v>
      </c>
      <c r="AF175" s="179">
        <f t="shared" ref="AF175" si="4013">W175</f>
        <v>0</v>
      </c>
      <c r="AG175" s="179">
        <f t="shared" ref="AG175" si="4014">X175</f>
        <v>0</v>
      </c>
      <c r="AH175" s="180">
        <f t="shared" ref="AH175" si="4015">Y175</f>
        <v>0</v>
      </c>
      <c r="AI175" s="181">
        <f t="shared" ref="AI175" si="4016">Z175</f>
        <v>0</v>
      </c>
      <c r="AJ175" s="182">
        <f t="shared" ref="AJ175" si="4017">AA175</f>
        <v>0</v>
      </c>
      <c r="AK175" s="188">
        <f t="shared" ref="AK175" si="4018">IF(OR($B175=$B181,AK178=0),0,ROUND((AL176+AQ180)/AK178,0))</f>
        <v>0</v>
      </c>
      <c r="AL175" s="178">
        <f t="shared" ref="AL175:AL176" si="4019">SUM(AM175:AS175)</f>
        <v>0</v>
      </c>
      <c r="AM175" s="179">
        <f t="shared" ref="AM175" si="4020">AD175</f>
        <v>0</v>
      </c>
      <c r="AN175" s="179">
        <f t="shared" ref="AN175" si="4021">AE175</f>
        <v>0</v>
      </c>
      <c r="AO175" s="179">
        <f t="shared" ref="AO175" si="4022">AF175</f>
        <v>0</v>
      </c>
      <c r="AP175" s="179">
        <f t="shared" ref="AP175" si="4023">AG175</f>
        <v>0</v>
      </c>
      <c r="AQ175" s="180">
        <f t="shared" ref="AQ175" si="4024">AH175</f>
        <v>0</v>
      </c>
      <c r="AR175" s="181">
        <f t="shared" ref="AR175" si="4025">AI175</f>
        <v>0</v>
      </c>
      <c r="AS175" s="182">
        <f t="shared" ref="AS175" si="4026">AJ175</f>
        <v>0</v>
      </c>
      <c r="AT175" s="188">
        <f t="shared" ref="AT175" si="4027">IF(OR($B175=$B181,AT178=0),0,ROUND((AU176+AZ180)/AT178,0))</f>
        <v>0</v>
      </c>
      <c r="AU175" s="178">
        <f t="shared" ref="AU175:AU176" si="4028">SUM(AV175:BB175)</f>
        <v>0</v>
      </c>
      <c r="AV175" s="179">
        <f t="shared" ref="AV175" si="4029">IF(SUM($AM$9:$AS$9)=SUM($AV$9:$BB$9),AM175,IF(AND(SUM($AV$9:$BB$9)&gt;42,SUM($AV$9:$BB$9)&lt;49),AM175,0))</f>
        <v>0</v>
      </c>
      <c r="AW175" s="179">
        <f t="shared" ref="AW175" si="4030">IF(SUM($AM$9:$AS$9)=SUM($AV$9:$BB$9),AN175,IF(AND(SUM($AV$9:$BB$9)&gt;42,SUM($AV$9:$BB$9)&lt;49),AN175,0))</f>
        <v>0</v>
      </c>
      <c r="AX175" s="179">
        <f t="shared" ref="AX175" si="4031">IF(SUM($AM$9:$AS$9)=SUM($AV$9:$BB$9),AO175,IF(AND(SUM($AV$9:$BB$9)&gt;42,SUM($AV$9:$BB$9)&lt;49),AO175,0))</f>
        <v>0</v>
      </c>
      <c r="AY175" s="179">
        <f t="shared" ref="AY175" si="4032">IF(SUM($AM$9:$AS$9)=SUM($AV$9:$BB$9),AP175,IF(AND(SUM($AV$9:$BB$9)&gt;42,SUM($AV$9:$BB$9)&lt;49),AP175,0))</f>
        <v>0</v>
      </c>
      <c r="AZ175" s="180">
        <f t="shared" ref="AZ175" si="4033">IF(SUM($AM$9:$AS$9)=SUM($AV$9:$BB$9),AQ175,IF(AND(SUM($AV$9:$BB$9)&gt;42,SUM($AV$9:$BB$9)&lt;49),AQ175,0))</f>
        <v>0</v>
      </c>
      <c r="BA175" s="181">
        <f t="shared" ref="BA175" si="4034">IF(SUM($AM$9:$AS$9)=SUM($AV$9:$BB$9),AR175,IF(AND(SUM($AV$9:$BB$9)&gt;42,SUM($AV$9:$BB$9)&lt;49),AR175,0))</f>
        <v>0</v>
      </c>
      <c r="BB175" s="182">
        <f t="shared" ref="BB175" si="4035">IF(SUM($AM$9:$AS$9)=SUM($AV$9:$BB$9),AS175,IF(AND(SUM($AV$9:$BB$9)&gt;42,SUM($AV$9:$BB$9)&lt;49),AS175,0))</f>
        <v>0</v>
      </c>
      <c r="BC175" s="1">
        <f t="shared" ref="BC175" si="4036">IF(L177=0,0,L177-K180)</f>
        <v>0</v>
      </c>
      <c r="BD175" s="103">
        <f t="shared" ref="BD175" si="4037">P180-N180</f>
        <v>0</v>
      </c>
      <c r="BE175" s="104" t="s">
        <v>80</v>
      </c>
      <c r="BK175" s="96">
        <f t="shared" ref="BK175" si="4038">K176-G176</f>
        <v>-18</v>
      </c>
      <c r="BL175" s="97" t="s">
        <v>76</v>
      </c>
    </row>
    <row r="176" spans="1:66" ht="12.75" hidden="1" customHeight="1" x14ac:dyDescent="0.2">
      <c r="B176" s="93"/>
      <c r="C176" s="94"/>
      <c r="D176" s="95"/>
      <c r="E176" s="115"/>
      <c r="F176" s="140" t="b">
        <f t="shared" ref="F176" si="4039">IF($B169=$B175,OR(F170,G175&lt;F175),G175&lt;F175)</f>
        <v>0</v>
      </c>
      <c r="G176" s="189">
        <f t="shared" si="3436"/>
        <v>18</v>
      </c>
      <c r="H176" s="120"/>
      <c r="I176" s="165">
        <f t="shared" si="3997"/>
        <v>0</v>
      </c>
      <c r="J176" s="194">
        <f t="shared" ref="J176" si="4040">7-COUNTIF(L175:R175,0)-COUNTIF(L175:R175,"")</f>
        <v>0</v>
      </c>
      <c r="K176" s="22">
        <f t="shared" si="3999"/>
        <v>0</v>
      </c>
      <c r="L176" s="35">
        <f t="shared" ref="L176:R176" si="4041">IF($B169=$B175,L175+L170,L175)</f>
        <v>0</v>
      </c>
      <c r="M176" s="35">
        <f t="shared" si="4041"/>
        <v>0</v>
      </c>
      <c r="N176" s="35">
        <f t="shared" si="4041"/>
        <v>0</v>
      </c>
      <c r="O176" s="35">
        <f t="shared" si="4041"/>
        <v>0</v>
      </c>
      <c r="P176" s="36">
        <f t="shared" si="4041"/>
        <v>0</v>
      </c>
      <c r="Q176" s="37">
        <f t="shared" si="4041"/>
        <v>0</v>
      </c>
      <c r="R176" s="38">
        <f t="shared" si="4041"/>
        <v>0</v>
      </c>
      <c r="S176" s="194">
        <f t="shared" ref="S176" si="4042">7-COUNTIF(U175:AA175,0)-COUNTIF(U175:AA175,"")</f>
        <v>0</v>
      </c>
      <c r="T176" s="22">
        <f t="shared" si="4001"/>
        <v>0</v>
      </c>
      <c r="U176" s="35">
        <f t="shared" ref="U176:AA176" si="4043">IF($B169=$B175,U175+U170,U175)</f>
        <v>0</v>
      </c>
      <c r="V176" s="35">
        <f t="shared" si="4043"/>
        <v>0</v>
      </c>
      <c r="W176" s="35">
        <f t="shared" si="4043"/>
        <v>0</v>
      </c>
      <c r="X176" s="35">
        <f t="shared" si="4043"/>
        <v>0</v>
      </c>
      <c r="Y176" s="36">
        <f t="shared" si="4043"/>
        <v>0</v>
      </c>
      <c r="Z176" s="37">
        <f t="shared" si="4043"/>
        <v>0</v>
      </c>
      <c r="AA176" s="38">
        <f t="shared" si="4043"/>
        <v>0</v>
      </c>
      <c r="AB176" s="194">
        <f t="shared" ref="AB176" si="4044">7-COUNTIF(AD175:AJ175,0)-COUNTIF(AD175:AJ175,"")</f>
        <v>0</v>
      </c>
      <c r="AC176" s="22">
        <f t="shared" si="4010"/>
        <v>0</v>
      </c>
      <c r="AD176" s="35">
        <f t="shared" ref="AD176:AJ176" si="4045">IF($B169=$B175,AD175+AD170,AD175)</f>
        <v>0</v>
      </c>
      <c r="AE176" s="35">
        <f t="shared" si="4045"/>
        <v>0</v>
      </c>
      <c r="AF176" s="35">
        <f t="shared" si="4045"/>
        <v>0</v>
      </c>
      <c r="AG176" s="35">
        <f t="shared" si="4045"/>
        <v>0</v>
      </c>
      <c r="AH176" s="36">
        <f t="shared" si="4045"/>
        <v>0</v>
      </c>
      <c r="AI176" s="37">
        <f t="shared" si="4045"/>
        <v>0</v>
      </c>
      <c r="AJ176" s="38">
        <f t="shared" si="4045"/>
        <v>0</v>
      </c>
      <c r="AK176" s="194">
        <f t="shared" ref="AK176" si="4046">7-COUNTIF(AM175:AS175,0)-COUNTIF(AM175:AS175,"")</f>
        <v>0</v>
      </c>
      <c r="AL176" s="22">
        <f t="shared" si="4019"/>
        <v>0</v>
      </c>
      <c r="AM176" s="35">
        <f t="shared" ref="AM176:AS176" si="4047">IF($B169=$B175,AM175+AM170,AM175)</f>
        <v>0</v>
      </c>
      <c r="AN176" s="35">
        <f t="shared" si="4047"/>
        <v>0</v>
      </c>
      <c r="AO176" s="35">
        <f t="shared" si="4047"/>
        <v>0</v>
      </c>
      <c r="AP176" s="35">
        <f t="shared" si="4047"/>
        <v>0</v>
      </c>
      <c r="AQ176" s="36">
        <f t="shared" si="4047"/>
        <v>0</v>
      </c>
      <c r="AR176" s="37">
        <f t="shared" si="4047"/>
        <v>0</v>
      </c>
      <c r="AS176" s="38">
        <f t="shared" si="4047"/>
        <v>0</v>
      </c>
      <c r="AT176" s="194">
        <f t="shared" ref="AT176" si="4048">7-COUNTIF(AV175:BB175,0)-COUNTIF(AV175:BB175,"")</f>
        <v>0</v>
      </c>
      <c r="AU176" s="22">
        <f t="shared" si="4028"/>
        <v>0</v>
      </c>
      <c r="AV176" s="35">
        <f t="shared" ref="AV176:BB176" si="4049">IF($B169=$B175,AV175+AV170,AV175)</f>
        <v>0</v>
      </c>
      <c r="AW176" s="35">
        <f t="shared" si="4049"/>
        <v>0</v>
      </c>
      <c r="AX176" s="35">
        <f t="shared" si="4049"/>
        <v>0</v>
      </c>
      <c r="AY176" s="35">
        <f t="shared" si="4049"/>
        <v>0</v>
      </c>
      <c r="AZ176" s="36">
        <f t="shared" si="4049"/>
        <v>0</v>
      </c>
      <c r="BA176" s="37">
        <f t="shared" si="4049"/>
        <v>0</v>
      </c>
      <c r="BB176" s="38">
        <f t="shared" si="4049"/>
        <v>0</v>
      </c>
      <c r="BC176" s="1">
        <f t="shared" ref="BC176" si="4050">IF(M177=0,0,M177-K180)</f>
        <v>0</v>
      </c>
      <c r="BD176" s="105">
        <f t="shared" ref="BD176" si="4051">7-J177</f>
        <v>0</v>
      </c>
      <c r="BE176" s="106" t="str">
        <f t="shared" ref="BE176:BE179" si="4052">BL176</f>
        <v>Dni realizacji</v>
      </c>
      <c r="BG176" s="89" t="s">
        <v>78</v>
      </c>
      <c r="BK176" s="98">
        <f t="shared" ref="BK176" si="4053">7-J177</f>
        <v>0</v>
      </c>
      <c r="BL176" s="99" t="s">
        <v>72</v>
      </c>
    </row>
    <row r="177" spans="1:66" ht="15" hidden="1" customHeight="1" x14ac:dyDescent="0.2">
      <c r="B177" s="116"/>
      <c r="C177" s="117"/>
      <c r="D177" s="118"/>
      <c r="E177" s="119"/>
      <c r="F177" s="92"/>
      <c r="G177" s="190">
        <f t="shared" ref="G177" si="4054">IF(AND($B169=$B175,$B169&lt;&gt;"",$B169&lt;&gt;0),F175+G171,F175)</f>
        <v>18</v>
      </c>
      <c r="H177" s="121"/>
      <c r="I177" s="165">
        <f t="shared" si="3997"/>
        <v>0</v>
      </c>
      <c r="J177" s="195">
        <f t="shared" ref="J177" si="4055">IF($B175=$B169,COUNTIF(L177:R177,0),COUNTIF(L178:R178,0)+COUNTIF(L178:R178,""))</f>
        <v>7</v>
      </c>
      <c r="K177" s="39">
        <f t="shared" ref="K177:R177" si="4056">IF($B169=$B175,K178+K171,K178)</f>
        <v>0</v>
      </c>
      <c r="L177" s="40">
        <f t="shared" si="4056"/>
        <v>0</v>
      </c>
      <c r="M177" s="40">
        <f t="shared" si="4056"/>
        <v>0</v>
      </c>
      <c r="N177" s="40">
        <f t="shared" si="4056"/>
        <v>0</v>
      </c>
      <c r="O177" s="40">
        <f t="shared" si="4056"/>
        <v>0</v>
      </c>
      <c r="P177" s="41">
        <f t="shared" si="4056"/>
        <v>0</v>
      </c>
      <c r="Q177" s="42">
        <f t="shared" si="4056"/>
        <v>0</v>
      </c>
      <c r="R177" s="43">
        <f t="shared" si="4056"/>
        <v>0</v>
      </c>
      <c r="S177" s="195">
        <f t="shared" ref="S177" si="4057">IF($B175=$B169,COUNTIF(U177:AA177,0),COUNTIF(U178:AA178,0)+COUNTIF(U178:AA178,""))</f>
        <v>7</v>
      </c>
      <c r="T177" s="39">
        <f t="shared" ref="T177:AA177" si="4058">IF($B169=$B175,T178+T171,T178)</f>
        <v>0</v>
      </c>
      <c r="U177" s="40">
        <f t="shared" si="4058"/>
        <v>0</v>
      </c>
      <c r="V177" s="40">
        <f t="shared" si="4058"/>
        <v>0</v>
      </c>
      <c r="W177" s="40">
        <f t="shared" si="4058"/>
        <v>0</v>
      </c>
      <c r="X177" s="40">
        <f t="shared" si="4058"/>
        <v>0</v>
      </c>
      <c r="Y177" s="41">
        <f t="shared" si="4058"/>
        <v>0</v>
      </c>
      <c r="Z177" s="42">
        <f t="shared" si="4058"/>
        <v>0</v>
      </c>
      <c r="AA177" s="43">
        <f t="shared" si="4058"/>
        <v>0</v>
      </c>
      <c r="AB177" s="195">
        <f t="shared" ref="AB177" si="4059">IF($B175=$B169,COUNTIF(AD177:AJ177,0),COUNTIF(AD178:AJ178,0)+COUNTIF(AD178:AJ178,""))</f>
        <v>7</v>
      </c>
      <c r="AC177" s="39">
        <f t="shared" ref="AC177:AJ177" si="4060">IF($B169=$B175,AC178+AC171,AC178)</f>
        <v>0</v>
      </c>
      <c r="AD177" s="40">
        <f t="shared" si="4060"/>
        <v>0</v>
      </c>
      <c r="AE177" s="40">
        <f t="shared" si="4060"/>
        <v>0</v>
      </c>
      <c r="AF177" s="40">
        <f t="shared" si="4060"/>
        <v>0</v>
      </c>
      <c r="AG177" s="40">
        <f t="shared" si="4060"/>
        <v>0</v>
      </c>
      <c r="AH177" s="41">
        <f t="shared" si="4060"/>
        <v>0</v>
      </c>
      <c r="AI177" s="42">
        <f t="shared" si="4060"/>
        <v>0</v>
      </c>
      <c r="AJ177" s="43">
        <f t="shared" si="4060"/>
        <v>0</v>
      </c>
      <c r="AK177" s="195">
        <f t="shared" ref="AK177" si="4061">IF($B175=$B169,COUNTIF(AM177:AS177,0),COUNTIF(AM178:AS178,0)+COUNTIF(AM178:AS178,""))</f>
        <v>7</v>
      </c>
      <c r="AL177" s="39">
        <f t="shared" ref="AL177:AS177" si="4062">IF($B169=$B175,AL178+AL171,AL178)</f>
        <v>0</v>
      </c>
      <c r="AM177" s="40">
        <f t="shared" si="4062"/>
        <v>0</v>
      </c>
      <c r="AN177" s="40">
        <f t="shared" si="4062"/>
        <v>0</v>
      </c>
      <c r="AO177" s="40">
        <f t="shared" si="4062"/>
        <v>0</v>
      </c>
      <c r="AP177" s="40">
        <f t="shared" si="4062"/>
        <v>0</v>
      </c>
      <c r="AQ177" s="41">
        <f t="shared" si="4062"/>
        <v>0</v>
      </c>
      <c r="AR177" s="42">
        <f t="shared" si="4062"/>
        <v>0</v>
      </c>
      <c r="AS177" s="43">
        <f t="shared" si="4062"/>
        <v>0</v>
      </c>
      <c r="AT177" s="195">
        <f t="shared" ref="AT177" si="4063">IF($B175=$B169,COUNTIF(AV177:BB177,0),COUNTIF(AV178:BB178,0)+COUNTIF(AV178:BB178,""))</f>
        <v>7</v>
      </c>
      <c r="AU177" s="39">
        <f t="shared" ref="AU177:BB177" si="4064">IF($B169=$B175,AU178+AU171,AU178)</f>
        <v>0</v>
      </c>
      <c r="AV177" s="40">
        <f t="shared" si="4064"/>
        <v>0</v>
      </c>
      <c r="AW177" s="40">
        <f t="shared" si="4064"/>
        <v>0</v>
      </c>
      <c r="AX177" s="40">
        <f t="shared" si="4064"/>
        <v>0</v>
      </c>
      <c r="AY177" s="40">
        <f t="shared" si="4064"/>
        <v>0</v>
      </c>
      <c r="AZ177" s="41">
        <f t="shared" si="4064"/>
        <v>0</v>
      </c>
      <c r="BA177" s="42">
        <f t="shared" si="4064"/>
        <v>0</v>
      </c>
      <c r="BB177" s="43">
        <f t="shared" si="4064"/>
        <v>0</v>
      </c>
      <c r="BC177" s="1">
        <f t="shared" ref="BC177" si="4065">IF(N177=0,0,N177-K180)</f>
        <v>0</v>
      </c>
      <c r="BD177" s="112">
        <f t="shared" ref="BD177" si="4066">BD176*K180</f>
        <v>0</v>
      </c>
      <c r="BE177" s="106" t="str">
        <f t="shared" si="4052"/>
        <v>Realizacja planu</v>
      </c>
      <c r="BG177" s="114">
        <f t="shared" ref="BG177" si="4067">J175</f>
        <v>0</v>
      </c>
      <c r="BH177" s="89" t="s">
        <v>73</v>
      </c>
      <c r="BK177" s="111">
        <f t="shared" ref="BK177" si="4068">BK176*K180</f>
        <v>0</v>
      </c>
      <c r="BL177" s="99" t="s">
        <v>71</v>
      </c>
      <c r="BN177" s="89" t="s">
        <v>79</v>
      </c>
    </row>
    <row r="178" spans="1:66" ht="15.75" customHeight="1" x14ac:dyDescent="0.2">
      <c r="A178" s="1" t="str">
        <f t="shared" ref="A178" si="4069">A175</f>
        <v>1. Niewypełnione</v>
      </c>
      <c r="B178" s="313">
        <f t="shared" si="3467"/>
        <v>27</v>
      </c>
      <c r="C178" s="314"/>
      <c r="D178" s="314"/>
      <c r="E178" s="314"/>
      <c r="F178" s="31"/>
      <c r="G178" s="183"/>
      <c r="H178" s="122">
        <f t="shared" ref="H178" si="4070">5-COUNTIF(AU175,0)-COUNTIF(AL175,0)-COUNTIF(AC175,0)-COUNTIF(T175,0)-COUNTIF(K175,0)</f>
        <v>0</v>
      </c>
      <c r="I178" s="165">
        <f t="shared" si="3997"/>
        <v>0</v>
      </c>
      <c r="J178" s="187">
        <f t="shared" ref="J178" si="4071">IF($B175=$B169,J172+IF($F175&lt;&gt;$G175,(K175+$G177-$G176)/$F175,K175/$F175),IF($F175&lt;&gt;G175,(K175+$G177-$G176)/$F175,K175/$F175))</f>
        <v>0</v>
      </c>
      <c r="K178" s="7">
        <f t="shared" ref="K178:K179" si="4072">SUM(L178:R178)</f>
        <v>0</v>
      </c>
      <c r="L178" s="26">
        <f t="shared" ref="L178:R178" si="4073">L175</f>
        <v>0</v>
      </c>
      <c r="M178" s="26">
        <f t="shared" si="4073"/>
        <v>0</v>
      </c>
      <c r="N178" s="26">
        <f t="shared" si="4073"/>
        <v>0</v>
      </c>
      <c r="O178" s="26">
        <f t="shared" si="4073"/>
        <v>0</v>
      </c>
      <c r="P178" s="26">
        <f t="shared" si="4073"/>
        <v>0</v>
      </c>
      <c r="Q178" s="29">
        <f t="shared" si="4073"/>
        <v>0</v>
      </c>
      <c r="R178" s="23">
        <f t="shared" si="4073"/>
        <v>0</v>
      </c>
      <c r="S178" s="187">
        <f t="shared" ref="S178" si="4074">IF($B175=$B169,S172+IF($F175&lt;&gt;$G175,(T175+$G177-$G176)/$F175,T175/$F175),IF($F175&lt;&gt;P175,(T175+$G177-$G176)/$F175,T175/$F175))</f>
        <v>0</v>
      </c>
      <c r="T178" s="7">
        <f t="shared" ref="T178:T179" si="4075">SUM(U178:AA178)</f>
        <v>0</v>
      </c>
      <c r="U178" s="26">
        <f t="shared" ref="U178:AA178" si="4076">U175</f>
        <v>0</v>
      </c>
      <c r="V178" s="26">
        <f t="shared" si="4076"/>
        <v>0</v>
      </c>
      <c r="W178" s="26">
        <f t="shared" si="4076"/>
        <v>0</v>
      </c>
      <c r="X178" s="26">
        <f t="shared" si="4076"/>
        <v>0</v>
      </c>
      <c r="Y178" s="113">
        <f t="shared" si="4076"/>
        <v>0</v>
      </c>
      <c r="Z178" s="29">
        <f t="shared" si="4076"/>
        <v>0</v>
      </c>
      <c r="AA178" s="23">
        <f t="shared" si="4076"/>
        <v>0</v>
      </c>
      <c r="AB178" s="187">
        <f t="shared" ref="AB178" si="4077">IF($B175=$B169,AB172+IF($F175&lt;&gt;$G175,(AC175+$G177-$G176)/$F175,AC175/$F175),IF($F175&lt;&gt;Y175,(AC175+$G177-$G176)/$F175,AC175/$F175))</f>
        <v>0</v>
      </c>
      <c r="AC178" s="7">
        <f t="shared" ref="AC178:AC179" si="4078">SUM(AD178:AJ178)</f>
        <v>0</v>
      </c>
      <c r="AD178" s="26">
        <f t="shared" ref="AD178:AJ178" si="4079">AD175</f>
        <v>0</v>
      </c>
      <c r="AE178" s="26">
        <f t="shared" si="4079"/>
        <v>0</v>
      </c>
      <c r="AF178" s="26">
        <f t="shared" si="4079"/>
        <v>0</v>
      </c>
      <c r="AG178" s="26">
        <f t="shared" si="4079"/>
        <v>0</v>
      </c>
      <c r="AH178" s="113">
        <f t="shared" si="4079"/>
        <v>0</v>
      </c>
      <c r="AI178" s="29">
        <f t="shared" si="4079"/>
        <v>0</v>
      </c>
      <c r="AJ178" s="23">
        <f t="shared" si="4079"/>
        <v>0</v>
      </c>
      <c r="AK178" s="187">
        <f t="shared" ref="AK178" si="4080">IF($B175=$B169,AK172+IF($F175&lt;&gt;$G175,(AL175+$G177-$G176)/$F175,AL175/$F175),IF($F175&lt;&gt;AH175,(AL175+$G177-$G176)/$F175,AL175/$F175))</f>
        <v>0</v>
      </c>
      <c r="AL178" s="7">
        <f t="shared" ref="AL178:AL179" si="4081">SUM(AM178:AS178)</f>
        <v>0</v>
      </c>
      <c r="AM178" s="26">
        <f t="shared" ref="AM178:AS178" si="4082">AM175</f>
        <v>0</v>
      </c>
      <c r="AN178" s="26">
        <f t="shared" si="4082"/>
        <v>0</v>
      </c>
      <c r="AO178" s="26">
        <f t="shared" si="4082"/>
        <v>0</v>
      </c>
      <c r="AP178" s="26">
        <f t="shared" si="4082"/>
        <v>0</v>
      </c>
      <c r="AQ178" s="113">
        <f t="shared" si="4082"/>
        <v>0</v>
      </c>
      <c r="AR178" s="29">
        <f t="shared" si="4082"/>
        <v>0</v>
      </c>
      <c r="AS178" s="23">
        <f t="shared" si="4082"/>
        <v>0</v>
      </c>
      <c r="AT178" s="187">
        <f t="shared" ref="AT178" si="4083">IF($B175=$B169,AT172+IF($F175&lt;&gt;$G175,(AU175+$G177-$G176)/$F175,AU175/$F175),IF($F175&lt;&gt;AQ175,(AU175+$G177-$G176)/$F175,AU175/$F175))</f>
        <v>0</v>
      </c>
      <c r="AU178" s="7">
        <f t="shared" ref="AU178:AU179" si="4084">SUM(AV178:BB178)</f>
        <v>0</v>
      </c>
      <c r="AV178" s="6">
        <f t="shared" si="3483"/>
        <v>0</v>
      </c>
      <c r="AW178" s="6">
        <f t="shared" ref="AW178:BB178" si="4085">IF(SUM($AM$9:$AS$9)=SUM($AV$9:$BB$9),AW175,IF(AND(SUM($AV$9:$BB$9)&gt;42,SUM($AV$9:$BB$9)&lt;49),AW175,0))</f>
        <v>0</v>
      </c>
      <c r="AX178" s="6">
        <f t="shared" si="4085"/>
        <v>0</v>
      </c>
      <c r="AY178" s="6">
        <f t="shared" si="4085"/>
        <v>0</v>
      </c>
      <c r="AZ178" s="26">
        <f t="shared" si="4085"/>
        <v>0</v>
      </c>
      <c r="BA178" s="29">
        <f t="shared" si="4085"/>
        <v>0</v>
      </c>
      <c r="BB178" s="23">
        <f t="shared" si="4085"/>
        <v>0</v>
      </c>
      <c r="BC178" s="1">
        <f t="shared" ref="BC178" si="4086">IF(O177=0,0,O177-K180)</f>
        <v>0</v>
      </c>
      <c r="BD178" s="105">
        <f t="shared" ref="BD178" si="4087">K177</f>
        <v>0</v>
      </c>
      <c r="BE178" s="106" t="str">
        <f t="shared" si="4052"/>
        <v>Godziny zrealizowane</v>
      </c>
      <c r="BK178" s="100">
        <f t="shared" ref="BK178" si="4088">K177</f>
        <v>0</v>
      </c>
      <c r="BL178" s="99" t="s">
        <v>77</v>
      </c>
    </row>
    <row r="179" spans="1:66" ht="15.75" customHeight="1" x14ac:dyDescent="0.2">
      <c r="A179" s="1" t="str">
        <f t="shared" ref="A179:A180" si="4089">A178</f>
        <v>1. Niewypełnione</v>
      </c>
      <c r="B179" s="313"/>
      <c r="C179" s="314"/>
      <c r="D179" s="314"/>
      <c r="E179" s="314"/>
      <c r="F179" s="31"/>
      <c r="G179" s="183"/>
      <c r="H179" s="123">
        <f t="shared" ref="H179" si="4090">IF($B175=$B169,H173+F179,$F179)</f>
        <v>0</v>
      </c>
      <c r="I179" s="165">
        <f t="shared" si="3997"/>
        <v>0</v>
      </c>
      <c r="J179" s="141">
        <f t="shared" ref="J179" si="4091">IF($H178=0,0,IF($B169=$B175,IF($H180&gt;0,$H180+J173,K175+J173),IF($H180&gt;0,$H180,K175)))</f>
        <v>0</v>
      </c>
      <c r="K179" s="7">
        <f t="shared" si="4072"/>
        <v>0</v>
      </c>
      <c r="L179" s="6"/>
      <c r="M179" s="6"/>
      <c r="N179" s="6"/>
      <c r="O179" s="6"/>
      <c r="P179" s="26"/>
      <c r="Q179" s="29"/>
      <c r="R179" s="23"/>
      <c r="S179" s="141">
        <f t="shared" ref="S179" si="4092">IF($H178=0,0,IF($B169=$B175,IF($H180&gt;0,$H180+S173,T175+S173),IF($H180&gt;0,$H180,T175)))</f>
        <v>0</v>
      </c>
      <c r="T179" s="7">
        <f t="shared" si="4075"/>
        <v>0</v>
      </c>
      <c r="U179" s="6"/>
      <c r="V179" s="6"/>
      <c r="W179" s="6"/>
      <c r="X179" s="6"/>
      <c r="Y179" s="26"/>
      <c r="Z179" s="29"/>
      <c r="AA179" s="23"/>
      <c r="AB179" s="141">
        <f t="shared" ref="AB179" si="4093">IF($H178=0,0,IF($B169=$B175,IF($H180&gt;0,$H180+AB173,AC175+AB173),IF($H180&gt;0,$H180,AC175)))</f>
        <v>0</v>
      </c>
      <c r="AC179" s="7">
        <f t="shared" si="4078"/>
        <v>0</v>
      </c>
      <c r="AD179" s="6"/>
      <c r="AE179" s="6"/>
      <c r="AF179" s="6"/>
      <c r="AG179" s="6"/>
      <c r="AH179" s="26"/>
      <c r="AI179" s="29"/>
      <c r="AJ179" s="23"/>
      <c r="AK179" s="141">
        <f t="shared" ref="AK179" si="4094">IF($H178=0,0,IF($B169=$B175,IF($H180&gt;0,$H180+AK173,AL175+AK173),IF($H180&gt;0,$H180,AL175)))</f>
        <v>0</v>
      </c>
      <c r="AL179" s="7">
        <f t="shared" si="4081"/>
        <v>0</v>
      </c>
      <c r="AM179" s="6"/>
      <c r="AN179" s="6"/>
      <c r="AO179" s="6"/>
      <c r="AP179" s="6"/>
      <c r="AQ179" s="26"/>
      <c r="AR179" s="29"/>
      <c r="AS179" s="23"/>
      <c r="AT179" s="141">
        <f t="shared" ref="AT179" si="4095">IF($H178=0,0,IF($B169=$B175,IF($H180&gt;0,$H180+AT173,AU175+AT173),IF($H180&gt;0,$H180,AU175)))</f>
        <v>0</v>
      </c>
      <c r="AU179" s="7">
        <f t="shared" si="4084"/>
        <v>0</v>
      </c>
      <c r="AV179" s="6"/>
      <c r="AW179" s="6"/>
      <c r="AX179" s="6"/>
      <c r="AY179" s="6"/>
      <c r="AZ179" s="26"/>
      <c r="BA179" s="29"/>
      <c r="BB179" s="23"/>
      <c r="BC179" s="1">
        <f t="shared" ref="BC179" si="4096">IF(P177=0,0,P177-K180)</f>
        <v>0</v>
      </c>
      <c r="BD179" s="107">
        <f t="shared" ref="BD179" si="4097">BD178-BD177</f>
        <v>0</v>
      </c>
      <c r="BE179" s="108" t="str">
        <f t="shared" si="4052"/>
        <v>godziny ponadwymiarowe = Plan -to  co powinien uczyć</v>
      </c>
      <c r="BK179" s="100">
        <f t="shared" ref="BK179" si="4098">BK178-BK177</f>
        <v>0</v>
      </c>
      <c r="BL179" s="99" t="s">
        <v>74</v>
      </c>
    </row>
    <row r="180" spans="1:66" ht="18.75" customHeight="1" thickBot="1" x14ac:dyDescent="0.25">
      <c r="A180" s="1" t="str">
        <f t="shared" si="4089"/>
        <v>1. Niewypełnione</v>
      </c>
      <c r="B180" s="323" t="str">
        <f>IF(B175="",Wydruk!$AE$6,IF(J176=0,Wydruk!$AE$7,IF(AND(G176&lt;G177,B175&lt;&gt;$B181),Wydruk!$AE$13,IF(AND($B175=$B169,$B175&lt;&gt;$B181),IF(OR(OR(J180&lt;4,J180&gt;5),OR(S180&lt;4,S180&gt;5),OR(AB180&lt;4,AB180&gt;5),OR(AK180&lt;4,AK180&gt;5),OR(AND(AT180&lt;4,AT180&gt;0),AT180&gt;5)),Wydruk!$AE$8,Wydruk!$AE$9),IF($B175=$B181,IF($F179&lt;&gt;0,Wydruk!$AE$12,Wydruk!$AE$10),IF(OR(OR(J176&lt;4,J176&gt;5),OR(S176&lt;4,S176&gt;5),OR(AB176&lt;4,AB176&gt;5),OR(AK176&lt;4,AK176&gt;5),OR(AND(AT176&lt;4,AT176&gt;0),AT176&gt;5)),Wydruk!$AE$8,Wydruk!$AE$11))))))</f>
        <v>Rozpocznij wypełniając nazwisko i imię, sprawdź pensum, l. tygodni, godz. w roku</v>
      </c>
      <c r="C180" s="324"/>
      <c r="D180" s="324"/>
      <c r="E180" s="324"/>
      <c r="F180" s="173"/>
      <c r="G180" s="184"/>
      <c r="H180" s="191">
        <f t="shared" si="3498"/>
        <v>0</v>
      </c>
      <c r="I180" s="193"/>
      <c r="J180" s="176">
        <f t="shared" ref="J180" si="4099">IF($B169=$B175,IF(L175+L170&gt;0,1,0)+IF(M175+M170&gt;0,1,0)+IF(N175+N170&gt;0,1,0)+IF(O175+O170&gt;0,1,0)+IF(P175+P170&gt;0,1,0)+IF(Q175+Q170&gt;0,1,0)+IF(R175+R170&gt;0,1,0),J176)</f>
        <v>0</v>
      </c>
      <c r="K180" s="133">
        <f t="shared" ref="K180" si="4100">IF(OR($B175=$B181,J180=0,(K176-Q180+O180)&lt;=0),0,(K176-Q180+O180)/J180)</f>
        <v>0</v>
      </c>
      <c r="L180" s="137">
        <f t="shared" ref="L180" si="4101">IF(K180*(7-J177)&lt;=0,0,K180*(7-J177))</f>
        <v>0</v>
      </c>
      <c r="M180" s="311">
        <f t="shared" ref="M180" si="4102">ROUND(IF(OR(K177-K180*(7-J177)+P180&lt;0,$B175=$B181,K180&lt;=0,K177=0),0,IF(K177-K180*(7-J177)+P180&gt;Q180-O180+P180,Q180-O180+P180,K177-K180*(7-J177)+P180)),1)</f>
        <v>0</v>
      </c>
      <c r="N180" s="312"/>
      <c r="O180" s="139">
        <f t="shared" ref="O180" si="4103">IF(OR($B175=$B181,J176=0),0,IF($B175=$B169,J175,$F175))</f>
        <v>0</v>
      </c>
      <c r="P180" s="30">
        <f t="shared" ref="P180" si="4104">IF(OR($B175=$B181,J180=0),0,$G177-$G176)</f>
        <v>0</v>
      </c>
      <c r="Q180" s="134">
        <f t="shared" ref="Q180" si="4105">IF(OR($B175=$B181,J180=0),0,J179)</f>
        <v>0</v>
      </c>
      <c r="R180" s="138">
        <f t="shared" ref="R180" si="4106">IF($B175=$B181,0,K177)</f>
        <v>0</v>
      </c>
      <c r="S180" s="176">
        <f t="shared" ref="S180" si="4107">IF($B169=$B175,IF(U175+U170&gt;0,1,0)+IF(V175+V170&gt;0,1,0)+IF(W175+W170&gt;0,1,0)+IF(X175+X170&gt;0,1,0)+IF(Y175+Y170&gt;0,1,0)+IF(Z175+Z170&gt;0,1,0)+IF(AA175+AA170&gt;0,1,0),S176)</f>
        <v>0</v>
      </c>
      <c r="T180" s="133">
        <f t="shared" ref="T180" si="4108">IF(OR($B175=$B181,S180=0,(T176-Z180+X180)&lt;=0),0,(T176-Z180+X180)/S180)</f>
        <v>0</v>
      </c>
      <c r="U180" s="137">
        <f t="shared" ref="U180" si="4109">IF(T180*(7-S177)&lt;=0,0,T180*(7-S177))</f>
        <v>0</v>
      </c>
      <c r="V180" s="311">
        <f t="shared" ref="V180" si="4110">ROUND(IF(OR(T177-T180*(7-S177)+Y180&lt;0,$B175=$B181,T180&lt;=0,T177=0),0,IF(T177-T180*(7-S177)+Y180&gt;Z180-X180+Y180,Z180-X180+Y180,T177-T180*(7-S177)+Y180)),1)</f>
        <v>0</v>
      </c>
      <c r="W180" s="312"/>
      <c r="X180" s="139">
        <f t="shared" ref="X180" si="4111">IF(OR($B175=$B181,S176=0),0,IF($B175=$B169,S175,$F175))</f>
        <v>0</v>
      </c>
      <c r="Y180" s="30">
        <f t="shared" ref="Y180" si="4112">IF(OR($B175=$B181,S180=0),0,$G177-$G176)</f>
        <v>0</v>
      </c>
      <c r="Z180" s="134">
        <f t="shared" ref="Z180" si="4113">IF(OR($B175=$B181,S180=0),0,S179)</f>
        <v>0</v>
      </c>
      <c r="AA180" s="138">
        <f t="shared" ref="AA180" si="4114">IF($B175=$B181,0,T177)</f>
        <v>0</v>
      </c>
      <c r="AB180" s="176">
        <f t="shared" ref="AB180" si="4115">IF($B169=$B175,IF(AD175+AD170&gt;0,1,0)+IF(AE175+AE170&gt;0,1,0)+IF(AF175+AF170&gt;0,1,0)+IF(AG175+AG170&gt;0,1,0)+IF(AH175+AH170&gt;0,1,0)+IF(AI175+AI170&gt;0,1,0)+IF(AJ175+AJ170&gt;0,1,0),AB176)</f>
        <v>0</v>
      </c>
      <c r="AC180" s="133">
        <f t="shared" ref="AC180" si="4116">IF(OR($B175=$B181,AB180=0,(AC176-AI180+AG180)&lt;=0),0,(AC176-AI180+AG180)/AB180)</f>
        <v>0</v>
      </c>
      <c r="AD180" s="137">
        <f t="shared" ref="AD180" si="4117">IF(AC180*(7-AB177)&lt;=0,0,AC180*(7-AB177))</f>
        <v>0</v>
      </c>
      <c r="AE180" s="311">
        <f t="shared" ref="AE180" si="4118">ROUND(IF(OR(AC177-AC180*(7-AB177)+AH180&lt;0,$B175=$B181,AC180&lt;=0,AC177=0),0,IF(AC177-AC180*(7-AB177)+AH180&gt;AI180-AG180+AH180,AI180-AG180+AH180,AC177-AC180*(7-AB177)+AH180)),1)</f>
        <v>0</v>
      </c>
      <c r="AF180" s="312"/>
      <c r="AG180" s="139">
        <f t="shared" ref="AG180" si="4119">IF(OR($B175=$B181,AB176=0),0,IF($B175=$B169,AB175,$F175))</f>
        <v>0</v>
      </c>
      <c r="AH180" s="30">
        <f t="shared" ref="AH180" si="4120">IF(OR($B175=$B181,AB180=0),0,$G177-$G176)</f>
        <v>0</v>
      </c>
      <c r="AI180" s="134">
        <f t="shared" ref="AI180" si="4121">IF(OR($B175=$B181,AB180=0),0,AB179)</f>
        <v>0</v>
      </c>
      <c r="AJ180" s="138">
        <f t="shared" ref="AJ180" si="4122">IF($B175=$B181,0,AC177)</f>
        <v>0</v>
      </c>
      <c r="AK180" s="176">
        <f t="shared" ref="AK180" si="4123">IF($B169=$B175,IF(AM175+AM170&gt;0,1,0)+IF(AN175+AN170&gt;0,1,0)+IF(AO175+AO170&gt;0,1,0)+IF(AP175+AP170&gt;0,1,0)+IF(AQ175+AQ170&gt;0,1,0)+IF(AR175+AR170&gt;0,1,0)+IF(AS175+AS170&gt;0,1,0),AK176)</f>
        <v>0</v>
      </c>
      <c r="AL180" s="133">
        <f t="shared" ref="AL180" si="4124">IF(OR($B175=$B181,AK180=0,(AL176-AR180+AP180)&lt;=0),0,(AL176-AR180+AP180)/AK180)</f>
        <v>0</v>
      </c>
      <c r="AM180" s="137">
        <f t="shared" ref="AM180" si="4125">IF(AL180*(7-AK177)&lt;=0,0,AL180*(7-AK177))</f>
        <v>0</v>
      </c>
      <c r="AN180" s="311">
        <f t="shared" ref="AN180" si="4126">ROUND(IF(OR(AL177-AL180*(7-AK177)+AQ180&lt;0,$B175=$B181,AL180&lt;=0,AL177=0),0,IF(AL177-AL180*(7-AK177)+AQ180&gt;AR180-AP180+AQ180,AR180-AP180+AQ180,AL177-AL180*(7-AK177)+AQ180)),1)</f>
        <v>0</v>
      </c>
      <c r="AO180" s="312"/>
      <c r="AP180" s="139">
        <f t="shared" ref="AP180" si="4127">IF(OR($B175=$B181,AK176=0),0,IF($B175=$B169,AK175,$F175))</f>
        <v>0</v>
      </c>
      <c r="AQ180" s="30">
        <f t="shared" ref="AQ180" si="4128">IF(OR($B175=$B181,AK180=0),0,$G177-$G176)</f>
        <v>0</v>
      </c>
      <c r="AR180" s="134">
        <f t="shared" ref="AR180" si="4129">IF(OR($B175=$B181,AK180=0),0,AK179)</f>
        <v>0</v>
      </c>
      <c r="AS180" s="138">
        <f t="shared" ref="AS180" si="4130">IF($B175=$B181,0,AL177)</f>
        <v>0</v>
      </c>
      <c r="AT180" s="176">
        <f t="shared" ref="AT180" si="4131">IF($B169=$B175,IF(AV175+AV170&gt;0,1,0)+IF(AW175+AW170&gt;0,1,0)+IF(AX175+AX170&gt;0,1,0)+IF(AY175+AY170&gt;0,1,0)+IF(AZ175+AZ170&gt;0,1,0)+IF(BA175+BA170&gt;0,1,0)+IF(BB175+BB170&gt;0,1,0),AT176)</f>
        <v>0</v>
      </c>
      <c r="AU180" s="133">
        <f t="shared" ref="AU180" si="4132">IF(OR($B175=$B181,AT180=0,(AU176-BA180+AY180)&lt;=0),0,(AU176-BA180+AY180)/AT180)</f>
        <v>0</v>
      </c>
      <c r="AV180" s="137">
        <f t="shared" ref="AV180" si="4133">IF(AU180*(7-AT177)&lt;=0,0,AU180*(7-AT177))</f>
        <v>0</v>
      </c>
      <c r="AW180" s="311">
        <f t="shared" ref="AW180" si="4134">ROUND(IF(OR(AU177-AU180*(7-AT177)+AZ180&lt;0,$B175=$B181,AU180&lt;=0,AU177=0),0,IF(AU177-AU180*(7-AT177)+AZ180&gt;BA180-AY180+AZ180,BA180-AY180+AZ180,AU177-AU180*(7-AT177)+AZ180)),1)</f>
        <v>0</v>
      </c>
      <c r="AX180" s="312"/>
      <c r="AY180" s="139">
        <f t="shared" ref="AY180" si="4135">IF(OR($B175=$B181,AT176=0),0,IF($B175=$B169,AT175,$F175))</f>
        <v>0</v>
      </c>
      <c r="AZ180" s="30">
        <f t="shared" ref="AZ180" si="4136">IF(OR($B175=$B181,AT180=0),0,$G177-$G176)</f>
        <v>0</v>
      </c>
      <c r="BA180" s="134">
        <f t="shared" ref="BA180" si="4137">IF(OR($B175=$B181,AT180=0),0,AT179)</f>
        <v>0</v>
      </c>
      <c r="BB180" s="138">
        <f t="shared" ref="BB180" si="4138">IF($B175=$B181,0,AU177)</f>
        <v>0</v>
      </c>
      <c r="BC180" s="89">
        <f t="shared" ref="BC180" si="4139">SUBTOTAL(9,BC175:BC179)</f>
        <v>0</v>
      </c>
      <c r="BD180" s="109">
        <f t="shared" ref="BD180" si="4140">BD175</f>
        <v>0</v>
      </c>
      <c r="BE180" s="110">
        <f t="shared" ref="BE180" si="4141">IF(BD179&lt;=BD180,BD179,BD180)</f>
        <v>0</v>
      </c>
      <c r="BF180" s="90" t="str">
        <f t="shared" ref="BF180" si="4142">BM180</f>
        <v>godziny ponadwymiarowe wynik po sprawdzeniu czy nie przekracza planu</v>
      </c>
      <c r="BK180" s="101">
        <f t="shared" ref="BK180" si="4143">BK175</f>
        <v>-18</v>
      </c>
      <c r="BL180" s="102">
        <f t="shared" ref="BL180" si="4144">IF(BK179&lt;=BK175,BK179,BK175)</f>
        <v>-18</v>
      </c>
      <c r="BM180" s="91" t="s">
        <v>75</v>
      </c>
    </row>
    <row r="181" spans="1:66" ht="15.75" x14ac:dyDescent="0.2">
      <c r="A181" s="1" t="str">
        <f t="shared" ref="A181" si="4145">IF(B181="","1. Niewypełnione",B181)</f>
        <v>1. Niewypełnione</v>
      </c>
      <c r="B181" s="320"/>
      <c r="C181" s="321"/>
      <c r="D181" s="321"/>
      <c r="E181" s="321"/>
      <c r="F181" s="177">
        <v>18</v>
      </c>
      <c r="G181" s="185">
        <f t="shared" ref="G181" si="4146">F181</f>
        <v>18</v>
      </c>
      <c r="H181" s="177"/>
      <c r="I181" s="192">
        <f t="shared" ref="I181:I185" si="4147">K181+T181+AC181+AL181+AU181</f>
        <v>0</v>
      </c>
      <c r="J181" s="186">
        <f t="shared" ref="J181" si="4148">IF(OR($B181=$B187,J184=0),0,ROUND((K182+P186)/J184,0))</f>
        <v>0</v>
      </c>
      <c r="K181" s="51">
        <f t="shared" ref="K181:K182" si="4149">SUM(L181:R181)</f>
        <v>0</v>
      </c>
      <c r="L181" s="52"/>
      <c r="M181" s="52"/>
      <c r="N181" s="52"/>
      <c r="O181" s="52"/>
      <c r="P181" s="53"/>
      <c r="Q181" s="54"/>
      <c r="R181" s="55"/>
      <c r="S181" s="188">
        <f t="shared" ref="S181" si="4150">IF(OR($B181=$B187,S184=0),0,ROUND((T182+Y186)/S184,0))</f>
        <v>0</v>
      </c>
      <c r="T181" s="178">
        <f t="shared" ref="T181:T182" si="4151">SUM(U181:AA181)</f>
        <v>0</v>
      </c>
      <c r="U181" s="179">
        <f t="shared" ref="U181" si="4152">L181</f>
        <v>0</v>
      </c>
      <c r="V181" s="179">
        <f t="shared" ref="V181" si="4153">M181</f>
        <v>0</v>
      </c>
      <c r="W181" s="179">
        <f t="shared" ref="W181" si="4154">N181</f>
        <v>0</v>
      </c>
      <c r="X181" s="179">
        <f t="shared" ref="X181" si="4155">O181</f>
        <v>0</v>
      </c>
      <c r="Y181" s="180">
        <f t="shared" ref="Y181" si="4156">P181</f>
        <v>0</v>
      </c>
      <c r="Z181" s="181">
        <f t="shared" ref="Z181" si="4157">Q181</f>
        <v>0</v>
      </c>
      <c r="AA181" s="182">
        <f t="shared" ref="AA181" si="4158">R181</f>
        <v>0</v>
      </c>
      <c r="AB181" s="188">
        <f t="shared" ref="AB181" si="4159">IF(OR($B181=$B187,AB184=0),0,ROUND((AC182+AH186)/AB184,0))</f>
        <v>0</v>
      </c>
      <c r="AC181" s="178">
        <f t="shared" ref="AC181:AC182" si="4160">SUM(AD181:AJ181)</f>
        <v>0</v>
      </c>
      <c r="AD181" s="179">
        <f t="shared" ref="AD181" si="4161">U181</f>
        <v>0</v>
      </c>
      <c r="AE181" s="179">
        <f t="shared" ref="AE181" si="4162">V181</f>
        <v>0</v>
      </c>
      <c r="AF181" s="179">
        <f t="shared" ref="AF181" si="4163">W181</f>
        <v>0</v>
      </c>
      <c r="AG181" s="179">
        <f t="shared" ref="AG181" si="4164">X181</f>
        <v>0</v>
      </c>
      <c r="AH181" s="180">
        <f t="shared" ref="AH181" si="4165">Y181</f>
        <v>0</v>
      </c>
      <c r="AI181" s="181">
        <f t="shared" ref="AI181" si="4166">Z181</f>
        <v>0</v>
      </c>
      <c r="AJ181" s="182">
        <f t="shared" ref="AJ181" si="4167">AA181</f>
        <v>0</v>
      </c>
      <c r="AK181" s="188">
        <f t="shared" ref="AK181" si="4168">IF(OR($B181=$B187,AK184=0),0,ROUND((AL182+AQ186)/AK184,0))</f>
        <v>0</v>
      </c>
      <c r="AL181" s="178">
        <f t="shared" ref="AL181:AL182" si="4169">SUM(AM181:AS181)</f>
        <v>0</v>
      </c>
      <c r="AM181" s="179">
        <f t="shared" ref="AM181" si="4170">AD181</f>
        <v>0</v>
      </c>
      <c r="AN181" s="179">
        <f t="shared" ref="AN181" si="4171">AE181</f>
        <v>0</v>
      </c>
      <c r="AO181" s="179">
        <f t="shared" ref="AO181" si="4172">AF181</f>
        <v>0</v>
      </c>
      <c r="AP181" s="179">
        <f t="shared" ref="AP181" si="4173">AG181</f>
        <v>0</v>
      </c>
      <c r="AQ181" s="180">
        <f t="shared" ref="AQ181" si="4174">AH181</f>
        <v>0</v>
      </c>
      <c r="AR181" s="181">
        <f t="shared" ref="AR181" si="4175">AI181</f>
        <v>0</v>
      </c>
      <c r="AS181" s="182">
        <f t="shared" ref="AS181" si="4176">AJ181</f>
        <v>0</v>
      </c>
      <c r="AT181" s="188">
        <f t="shared" ref="AT181" si="4177">IF(OR($B181=$B187,AT184=0),0,ROUND((AU182+AZ186)/AT184,0))</f>
        <v>0</v>
      </c>
      <c r="AU181" s="178">
        <f t="shared" ref="AU181:AU182" si="4178">SUM(AV181:BB181)</f>
        <v>0</v>
      </c>
      <c r="AV181" s="179">
        <f t="shared" ref="AV181" si="4179">IF(SUM($AM$9:$AS$9)=SUM($AV$9:$BB$9),AM181,IF(AND(SUM($AV$9:$BB$9)&gt;42,SUM($AV$9:$BB$9)&lt;49),AM181,0))</f>
        <v>0</v>
      </c>
      <c r="AW181" s="179">
        <f t="shared" ref="AW181" si="4180">IF(SUM($AM$9:$AS$9)=SUM($AV$9:$BB$9),AN181,IF(AND(SUM($AV$9:$BB$9)&gt;42,SUM($AV$9:$BB$9)&lt;49),AN181,0))</f>
        <v>0</v>
      </c>
      <c r="AX181" s="179">
        <f t="shared" ref="AX181" si="4181">IF(SUM($AM$9:$AS$9)=SUM($AV$9:$BB$9),AO181,IF(AND(SUM($AV$9:$BB$9)&gt;42,SUM($AV$9:$BB$9)&lt;49),AO181,0))</f>
        <v>0</v>
      </c>
      <c r="AY181" s="179">
        <f t="shared" ref="AY181" si="4182">IF(SUM($AM$9:$AS$9)=SUM($AV$9:$BB$9),AP181,IF(AND(SUM($AV$9:$BB$9)&gt;42,SUM($AV$9:$BB$9)&lt;49),AP181,0))</f>
        <v>0</v>
      </c>
      <c r="AZ181" s="180">
        <f t="shared" ref="AZ181" si="4183">IF(SUM($AM$9:$AS$9)=SUM($AV$9:$BB$9),AQ181,IF(AND(SUM($AV$9:$BB$9)&gt;42,SUM($AV$9:$BB$9)&lt;49),AQ181,0))</f>
        <v>0</v>
      </c>
      <c r="BA181" s="181">
        <f t="shared" ref="BA181" si="4184">IF(SUM($AM$9:$AS$9)=SUM($AV$9:$BB$9),AR181,IF(AND(SUM($AV$9:$BB$9)&gt;42,SUM($AV$9:$BB$9)&lt;49),AR181,0))</f>
        <v>0</v>
      </c>
      <c r="BB181" s="182">
        <f t="shared" ref="BB181" si="4185">IF(SUM($AM$9:$AS$9)=SUM($AV$9:$BB$9),AS181,IF(AND(SUM($AV$9:$BB$9)&gt;42,SUM($AV$9:$BB$9)&lt;49),AS181,0))</f>
        <v>0</v>
      </c>
      <c r="BC181" s="1">
        <f t="shared" ref="BC181" si="4186">IF(L183=0,0,L183-K186)</f>
        <v>0</v>
      </c>
      <c r="BD181" s="103">
        <f t="shared" ref="BD181" si="4187">P186-N186</f>
        <v>0</v>
      </c>
      <c r="BE181" s="104" t="s">
        <v>80</v>
      </c>
      <c r="BK181" s="96">
        <f t="shared" ref="BK181" si="4188">K182-G182</f>
        <v>-18</v>
      </c>
      <c r="BL181" s="97" t="s">
        <v>76</v>
      </c>
    </row>
    <row r="182" spans="1:66" ht="12.75" hidden="1" customHeight="1" x14ac:dyDescent="0.2">
      <c r="B182" s="93"/>
      <c r="C182" s="94"/>
      <c r="D182" s="95"/>
      <c r="E182" s="115"/>
      <c r="F182" s="140" t="b">
        <f t="shared" ref="F182" si="4189">IF($B175=$B181,OR(F176,G181&lt;F181),G181&lt;F181)</f>
        <v>0</v>
      </c>
      <c r="G182" s="189">
        <f t="shared" si="3436"/>
        <v>18</v>
      </c>
      <c r="H182" s="120"/>
      <c r="I182" s="165">
        <f t="shared" si="4147"/>
        <v>0</v>
      </c>
      <c r="J182" s="194">
        <f t="shared" ref="J182" si="4190">7-COUNTIF(L181:R181,0)-COUNTIF(L181:R181,"")</f>
        <v>0</v>
      </c>
      <c r="K182" s="22">
        <f t="shared" si="4149"/>
        <v>0</v>
      </c>
      <c r="L182" s="35">
        <f t="shared" ref="L182:R182" si="4191">IF($B175=$B181,L181+L176,L181)</f>
        <v>0</v>
      </c>
      <c r="M182" s="35">
        <f t="shared" si="4191"/>
        <v>0</v>
      </c>
      <c r="N182" s="35">
        <f t="shared" si="4191"/>
        <v>0</v>
      </c>
      <c r="O182" s="35">
        <f t="shared" si="4191"/>
        <v>0</v>
      </c>
      <c r="P182" s="36">
        <f t="shared" si="4191"/>
        <v>0</v>
      </c>
      <c r="Q182" s="37">
        <f t="shared" si="4191"/>
        <v>0</v>
      </c>
      <c r="R182" s="38">
        <f t="shared" si="4191"/>
        <v>0</v>
      </c>
      <c r="S182" s="194">
        <f t="shared" ref="S182" si="4192">7-COUNTIF(U181:AA181,0)-COUNTIF(U181:AA181,"")</f>
        <v>0</v>
      </c>
      <c r="T182" s="22">
        <f t="shared" si="4151"/>
        <v>0</v>
      </c>
      <c r="U182" s="35">
        <f t="shared" ref="U182:AA182" si="4193">IF($B175=$B181,U181+U176,U181)</f>
        <v>0</v>
      </c>
      <c r="V182" s="35">
        <f t="shared" si="4193"/>
        <v>0</v>
      </c>
      <c r="W182" s="35">
        <f t="shared" si="4193"/>
        <v>0</v>
      </c>
      <c r="X182" s="35">
        <f t="shared" si="4193"/>
        <v>0</v>
      </c>
      <c r="Y182" s="36">
        <f t="shared" si="4193"/>
        <v>0</v>
      </c>
      <c r="Z182" s="37">
        <f t="shared" si="4193"/>
        <v>0</v>
      </c>
      <c r="AA182" s="38">
        <f t="shared" si="4193"/>
        <v>0</v>
      </c>
      <c r="AB182" s="194">
        <f t="shared" ref="AB182" si="4194">7-COUNTIF(AD181:AJ181,0)-COUNTIF(AD181:AJ181,"")</f>
        <v>0</v>
      </c>
      <c r="AC182" s="22">
        <f t="shared" si="4160"/>
        <v>0</v>
      </c>
      <c r="AD182" s="35">
        <f t="shared" ref="AD182:AJ182" si="4195">IF($B175=$B181,AD181+AD176,AD181)</f>
        <v>0</v>
      </c>
      <c r="AE182" s="35">
        <f t="shared" si="4195"/>
        <v>0</v>
      </c>
      <c r="AF182" s="35">
        <f t="shared" si="4195"/>
        <v>0</v>
      </c>
      <c r="AG182" s="35">
        <f t="shared" si="4195"/>
        <v>0</v>
      </c>
      <c r="AH182" s="36">
        <f t="shared" si="4195"/>
        <v>0</v>
      </c>
      <c r="AI182" s="37">
        <f t="shared" si="4195"/>
        <v>0</v>
      </c>
      <c r="AJ182" s="38">
        <f t="shared" si="4195"/>
        <v>0</v>
      </c>
      <c r="AK182" s="194">
        <f t="shared" ref="AK182" si="4196">7-COUNTIF(AM181:AS181,0)-COUNTIF(AM181:AS181,"")</f>
        <v>0</v>
      </c>
      <c r="AL182" s="22">
        <f t="shared" si="4169"/>
        <v>0</v>
      </c>
      <c r="AM182" s="35">
        <f t="shared" ref="AM182:AS182" si="4197">IF($B175=$B181,AM181+AM176,AM181)</f>
        <v>0</v>
      </c>
      <c r="AN182" s="35">
        <f t="shared" si="4197"/>
        <v>0</v>
      </c>
      <c r="AO182" s="35">
        <f t="shared" si="4197"/>
        <v>0</v>
      </c>
      <c r="AP182" s="35">
        <f t="shared" si="4197"/>
        <v>0</v>
      </c>
      <c r="AQ182" s="36">
        <f t="shared" si="4197"/>
        <v>0</v>
      </c>
      <c r="AR182" s="37">
        <f t="shared" si="4197"/>
        <v>0</v>
      </c>
      <c r="AS182" s="38">
        <f t="shared" si="4197"/>
        <v>0</v>
      </c>
      <c r="AT182" s="194">
        <f t="shared" ref="AT182" si="4198">7-COUNTIF(AV181:BB181,0)-COUNTIF(AV181:BB181,"")</f>
        <v>0</v>
      </c>
      <c r="AU182" s="22">
        <f t="shared" si="4178"/>
        <v>0</v>
      </c>
      <c r="AV182" s="35">
        <f t="shared" ref="AV182:BB182" si="4199">IF($B175=$B181,AV181+AV176,AV181)</f>
        <v>0</v>
      </c>
      <c r="AW182" s="35">
        <f t="shared" si="4199"/>
        <v>0</v>
      </c>
      <c r="AX182" s="35">
        <f t="shared" si="4199"/>
        <v>0</v>
      </c>
      <c r="AY182" s="35">
        <f t="shared" si="4199"/>
        <v>0</v>
      </c>
      <c r="AZ182" s="36">
        <f t="shared" si="4199"/>
        <v>0</v>
      </c>
      <c r="BA182" s="37">
        <f t="shared" si="4199"/>
        <v>0</v>
      </c>
      <c r="BB182" s="38">
        <f t="shared" si="4199"/>
        <v>0</v>
      </c>
      <c r="BC182" s="1">
        <f t="shared" ref="BC182" si="4200">IF(M183=0,0,M183-K186)</f>
        <v>0</v>
      </c>
      <c r="BD182" s="105">
        <f t="shared" ref="BD182" si="4201">7-J183</f>
        <v>0</v>
      </c>
      <c r="BE182" s="106" t="str">
        <f t="shared" ref="BE182:BE185" si="4202">BL182</f>
        <v>Dni realizacji</v>
      </c>
      <c r="BG182" s="89" t="s">
        <v>78</v>
      </c>
      <c r="BK182" s="98">
        <f t="shared" ref="BK182" si="4203">7-J183</f>
        <v>0</v>
      </c>
      <c r="BL182" s="99" t="s">
        <v>72</v>
      </c>
    </row>
    <row r="183" spans="1:66" ht="15" hidden="1" customHeight="1" x14ac:dyDescent="0.2">
      <c r="B183" s="116"/>
      <c r="C183" s="117"/>
      <c r="D183" s="118"/>
      <c r="E183" s="119"/>
      <c r="F183" s="92"/>
      <c r="G183" s="190">
        <f t="shared" ref="G183" si="4204">IF(AND($B175=$B181,$B175&lt;&gt;"",$B175&lt;&gt;0),F181+G177,F181)</f>
        <v>18</v>
      </c>
      <c r="H183" s="121"/>
      <c r="I183" s="165">
        <f t="shared" si="4147"/>
        <v>0</v>
      </c>
      <c r="J183" s="195">
        <f t="shared" ref="J183" si="4205">IF($B181=$B175,COUNTIF(L183:R183,0),COUNTIF(L184:R184,0)+COUNTIF(L184:R184,""))</f>
        <v>7</v>
      </c>
      <c r="K183" s="39">
        <f t="shared" ref="K183:R183" si="4206">IF($B175=$B181,K184+K177,K184)</f>
        <v>0</v>
      </c>
      <c r="L183" s="40">
        <f t="shared" si="4206"/>
        <v>0</v>
      </c>
      <c r="M183" s="40">
        <f t="shared" si="4206"/>
        <v>0</v>
      </c>
      <c r="N183" s="40">
        <f t="shared" si="4206"/>
        <v>0</v>
      </c>
      <c r="O183" s="40">
        <f t="shared" si="4206"/>
        <v>0</v>
      </c>
      <c r="P183" s="41">
        <f t="shared" si="4206"/>
        <v>0</v>
      </c>
      <c r="Q183" s="42">
        <f t="shared" si="4206"/>
        <v>0</v>
      </c>
      <c r="R183" s="43">
        <f t="shared" si="4206"/>
        <v>0</v>
      </c>
      <c r="S183" s="195">
        <f t="shared" ref="S183" si="4207">IF($B181=$B175,COUNTIF(U183:AA183,0),COUNTIF(U184:AA184,0)+COUNTIF(U184:AA184,""))</f>
        <v>7</v>
      </c>
      <c r="T183" s="39">
        <f t="shared" ref="T183:AA183" si="4208">IF($B175=$B181,T184+T177,T184)</f>
        <v>0</v>
      </c>
      <c r="U183" s="40">
        <f t="shared" si="4208"/>
        <v>0</v>
      </c>
      <c r="V183" s="40">
        <f t="shared" si="4208"/>
        <v>0</v>
      </c>
      <c r="W183" s="40">
        <f t="shared" si="4208"/>
        <v>0</v>
      </c>
      <c r="X183" s="40">
        <f t="shared" si="4208"/>
        <v>0</v>
      </c>
      <c r="Y183" s="41">
        <f t="shared" si="4208"/>
        <v>0</v>
      </c>
      <c r="Z183" s="42">
        <f t="shared" si="4208"/>
        <v>0</v>
      </c>
      <c r="AA183" s="43">
        <f t="shared" si="4208"/>
        <v>0</v>
      </c>
      <c r="AB183" s="195">
        <f t="shared" ref="AB183" si="4209">IF($B181=$B175,COUNTIF(AD183:AJ183,0),COUNTIF(AD184:AJ184,0)+COUNTIF(AD184:AJ184,""))</f>
        <v>7</v>
      </c>
      <c r="AC183" s="39">
        <f t="shared" ref="AC183:AJ183" si="4210">IF($B175=$B181,AC184+AC177,AC184)</f>
        <v>0</v>
      </c>
      <c r="AD183" s="40">
        <f t="shared" si="4210"/>
        <v>0</v>
      </c>
      <c r="AE183" s="40">
        <f t="shared" si="4210"/>
        <v>0</v>
      </c>
      <c r="AF183" s="40">
        <f t="shared" si="4210"/>
        <v>0</v>
      </c>
      <c r="AG183" s="40">
        <f t="shared" si="4210"/>
        <v>0</v>
      </c>
      <c r="AH183" s="41">
        <f t="shared" si="4210"/>
        <v>0</v>
      </c>
      <c r="AI183" s="42">
        <f t="shared" si="4210"/>
        <v>0</v>
      </c>
      <c r="AJ183" s="43">
        <f t="shared" si="4210"/>
        <v>0</v>
      </c>
      <c r="AK183" s="195">
        <f t="shared" ref="AK183" si="4211">IF($B181=$B175,COUNTIF(AM183:AS183,0),COUNTIF(AM184:AS184,0)+COUNTIF(AM184:AS184,""))</f>
        <v>7</v>
      </c>
      <c r="AL183" s="39">
        <f t="shared" ref="AL183:AS183" si="4212">IF($B175=$B181,AL184+AL177,AL184)</f>
        <v>0</v>
      </c>
      <c r="AM183" s="40">
        <f t="shared" si="4212"/>
        <v>0</v>
      </c>
      <c r="AN183" s="40">
        <f t="shared" si="4212"/>
        <v>0</v>
      </c>
      <c r="AO183" s="40">
        <f t="shared" si="4212"/>
        <v>0</v>
      </c>
      <c r="AP183" s="40">
        <f t="shared" si="4212"/>
        <v>0</v>
      </c>
      <c r="AQ183" s="41">
        <f t="shared" si="4212"/>
        <v>0</v>
      </c>
      <c r="AR183" s="42">
        <f t="shared" si="4212"/>
        <v>0</v>
      </c>
      <c r="AS183" s="43">
        <f t="shared" si="4212"/>
        <v>0</v>
      </c>
      <c r="AT183" s="195">
        <f t="shared" ref="AT183" si="4213">IF($B181=$B175,COUNTIF(AV183:BB183,0),COUNTIF(AV184:BB184,0)+COUNTIF(AV184:BB184,""))</f>
        <v>7</v>
      </c>
      <c r="AU183" s="39">
        <f t="shared" ref="AU183:BB183" si="4214">IF($B175=$B181,AU184+AU177,AU184)</f>
        <v>0</v>
      </c>
      <c r="AV183" s="40">
        <f t="shared" si="4214"/>
        <v>0</v>
      </c>
      <c r="AW183" s="40">
        <f t="shared" si="4214"/>
        <v>0</v>
      </c>
      <c r="AX183" s="40">
        <f t="shared" si="4214"/>
        <v>0</v>
      </c>
      <c r="AY183" s="40">
        <f t="shared" si="4214"/>
        <v>0</v>
      </c>
      <c r="AZ183" s="41">
        <f t="shared" si="4214"/>
        <v>0</v>
      </c>
      <c r="BA183" s="42">
        <f t="shared" si="4214"/>
        <v>0</v>
      </c>
      <c r="BB183" s="43">
        <f t="shared" si="4214"/>
        <v>0</v>
      </c>
      <c r="BC183" s="1">
        <f t="shared" ref="BC183" si="4215">IF(N183=0,0,N183-K186)</f>
        <v>0</v>
      </c>
      <c r="BD183" s="112">
        <f t="shared" ref="BD183" si="4216">BD182*K186</f>
        <v>0</v>
      </c>
      <c r="BE183" s="106" t="str">
        <f t="shared" si="4202"/>
        <v>Realizacja planu</v>
      </c>
      <c r="BG183" s="114">
        <f t="shared" ref="BG183" si="4217">J181</f>
        <v>0</v>
      </c>
      <c r="BH183" s="89" t="s">
        <v>73</v>
      </c>
      <c r="BK183" s="111">
        <f t="shared" ref="BK183" si="4218">BK182*K186</f>
        <v>0</v>
      </c>
      <c r="BL183" s="99" t="s">
        <v>71</v>
      </c>
      <c r="BN183" s="89" t="s">
        <v>79</v>
      </c>
    </row>
    <row r="184" spans="1:66" ht="15.75" customHeight="1" x14ac:dyDescent="0.2">
      <c r="A184" s="1" t="str">
        <f t="shared" ref="A184" si="4219">A181</f>
        <v>1. Niewypełnione</v>
      </c>
      <c r="B184" s="313">
        <f t="shared" si="3467"/>
        <v>28</v>
      </c>
      <c r="C184" s="314"/>
      <c r="D184" s="314"/>
      <c r="E184" s="314"/>
      <c r="F184" s="31"/>
      <c r="G184" s="183"/>
      <c r="H184" s="122">
        <f t="shared" ref="H184" si="4220">5-COUNTIF(AU181,0)-COUNTIF(AL181,0)-COUNTIF(AC181,0)-COUNTIF(T181,0)-COUNTIF(K181,0)</f>
        <v>0</v>
      </c>
      <c r="I184" s="165">
        <f t="shared" si="4147"/>
        <v>0</v>
      </c>
      <c r="J184" s="187">
        <f t="shared" ref="J184" si="4221">IF($B181=$B175,J178+IF($F181&lt;&gt;$G181,(K181+$G183-$G182)/$F181,K181/$F181),IF($F181&lt;&gt;G181,(K181+$G183-$G182)/$F181,K181/$F181))</f>
        <v>0</v>
      </c>
      <c r="K184" s="7">
        <f t="shared" ref="K184:K185" si="4222">SUM(L184:R184)</f>
        <v>0</v>
      </c>
      <c r="L184" s="26">
        <f t="shared" ref="L184:R184" si="4223">L181</f>
        <v>0</v>
      </c>
      <c r="M184" s="26">
        <f t="shared" si="4223"/>
        <v>0</v>
      </c>
      <c r="N184" s="26">
        <f t="shared" si="4223"/>
        <v>0</v>
      </c>
      <c r="O184" s="26">
        <f t="shared" si="4223"/>
        <v>0</v>
      </c>
      <c r="P184" s="26">
        <f t="shared" si="4223"/>
        <v>0</v>
      </c>
      <c r="Q184" s="29">
        <f t="shared" si="4223"/>
        <v>0</v>
      </c>
      <c r="R184" s="23">
        <f t="shared" si="4223"/>
        <v>0</v>
      </c>
      <c r="S184" s="187">
        <f t="shared" ref="S184" si="4224">IF($B181=$B175,S178+IF($F181&lt;&gt;$G181,(T181+$G183-$G182)/$F181,T181/$F181),IF($F181&lt;&gt;P181,(T181+$G183-$G182)/$F181,T181/$F181))</f>
        <v>0</v>
      </c>
      <c r="T184" s="7">
        <f t="shared" ref="T184:T185" si="4225">SUM(U184:AA184)</f>
        <v>0</v>
      </c>
      <c r="U184" s="26">
        <f t="shared" ref="U184:AA184" si="4226">U181</f>
        <v>0</v>
      </c>
      <c r="V184" s="26">
        <f t="shared" si="4226"/>
        <v>0</v>
      </c>
      <c r="W184" s="26">
        <f t="shared" si="4226"/>
        <v>0</v>
      </c>
      <c r="X184" s="26">
        <f t="shared" si="4226"/>
        <v>0</v>
      </c>
      <c r="Y184" s="113">
        <f t="shared" si="4226"/>
        <v>0</v>
      </c>
      <c r="Z184" s="29">
        <f t="shared" si="4226"/>
        <v>0</v>
      </c>
      <c r="AA184" s="23">
        <f t="shared" si="4226"/>
        <v>0</v>
      </c>
      <c r="AB184" s="187">
        <f t="shared" ref="AB184" si="4227">IF($B181=$B175,AB178+IF($F181&lt;&gt;$G181,(AC181+$G183-$G182)/$F181,AC181/$F181),IF($F181&lt;&gt;Y181,(AC181+$G183-$G182)/$F181,AC181/$F181))</f>
        <v>0</v>
      </c>
      <c r="AC184" s="7">
        <f t="shared" ref="AC184:AC185" si="4228">SUM(AD184:AJ184)</f>
        <v>0</v>
      </c>
      <c r="AD184" s="26">
        <f t="shared" ref="AD184:AJ184" si="4229">AD181</f>
        <v>0</v>
      </c>
      <c r="AE184" s="26">
        <f t="shared" si="4229"/>
        <v>0</v>
      </c>
      <c r="AF184" s="26">
        <f t="shared" si="4229"/>
        <v>0</v>
      </c>
      <c r="AG184" s="26">
        <f t="shared" si="4229"/>
        <v>0</v>
      </c>
      <c r="AH184" s="113">
        <f t="shared" si="4229"/>
        <v>0</v>
      </c>
      <c r="AI184" s="29">
        <f t="shared" si="4229"/>
        <v>0</v>
      </c>
      <c r="AJ184" s="23">
        <f t="shared" si="4229"/>
        <v>0</v>
      </c>
      <c r="AK184" s="187">
        <f t="shared" ref="AK184" si="4230">IF($B181=$B175,AK178+IF($F181&lt;&gt;$G181,(AL181+$G183-$G182)/$F181,AL181/$F181),IF($F181&lt;&gt;AH181,(AL181+$G183-$G182)/$F181,AL181/$F181))</f>
        <v>0</v>
      </c>
      <c r="AL184" s="7">
        <f t="shared" ref="AL184:AL185" si="4231">SUM(AM184:AS184)</f>
        <v>0</v>
      </c>
      <c r="AM184" s="26">
        <f t="shared" ref="AM184:AS184" si="4232">AM181</f>
        <v>0</v>
      </c>
      <c r="AN184" s="26">
        <f t="shared" si="4232"/>
        <v>0</v>
      </c>
      <c r="AO184" s="26">
        <f t="shared" si="4232"/>
        <v>0</v>
      </c>
      <c r="AP184" s="26">
        <f t="shared" si="4232"/>
        <v>0</v>
      </c>
      <c r="AQ184" s="113">
        <f t="shared" si="4232"/>
        <v>0</v>
      </c>
      <c r="AR184" s="29">
        <f t="shared" si="4232"/>
        <v>0</v>
      </c>
      <c r="AS184" s="23">
        <f t="shared" si="4232"/>
        <v>0</v>
      </c>
      <c r="AT184" s="187">
        <f t="shared" ref="AT184" si="4233">IF($B181=$B175,AT178+IF($F181&lt;&gt;$G181,(AU181+$G183-$G182)/$F181,AU181/$F181),IF($F181&lt;&gt;AQ181,(AU181+$G183-$G182)/$F181,AU181/$F181))</f>
        <v>0</v>
      </c>
      <c r="AU184" s="7">
        <f t="shared" ref="AU184:AU185" si="4234">SUM(AV184:BB184)</f>
        <v>0</v>
      </c>
      <c r="AV184" s="6">
        <f t="shared" si="3483"/>
        <v>0</v>
      </c>
      <c r="AW184" s="6">
        <f t="shared" ref="AW184:BB184" si="4235">IF(SUM($AM$9:$AS$9)=SUM($AV$9:$BB$9),AW181,IF(AND(SUM($AV$9:$BB$9)&gt;42,SUM($AV$9:$BB$9)&lt;49),AW181,0))</f>
        <v>0</v>
      </c>
      <c r="AX184" s="6">
        <f t="shared" si="4235"/>
        <v>0</v>
      </c>
      <c r="AY184" s="6">
        <f t="shared" si="4235"/>
        <v>0</v>
      </c>
      <c r="AZ184" s="26">
        <f t="shared" si="4235"/>
        <v>0</v>
      </c>
      <c r="BA184" s="29">
        <f t="shared" si="4235"/>
        <v>0</v>
      </c>
      <c r="BB184" s="23">
        <f t="shared" si="4235"/>
        <v>0</v>
      </c>
      <c r="BC184" s="1">
        <f t="shared" ref="BC184" si="4236">IF(O183=0,0,O183-K186)</f>
        <v>0</v>
      </c>
      <c r="BD184" s="105">
        <f t="shared" ref="BD184" si="4237">K183</f>
        <v>0</v>
      </c>
      <c r="BE184" s="106" t="str">
        <f t="shared" si="4202"/>
        <v>Godziny zrealizowane</v>
      </c>
      <c r="BK184" s="100">
        <f t="shared" ref="BK184" si="4238">K183</f>
        <v>0</v>
      </c>
      <c r="BL184" s="99" t="s">
        <v>77</v>
      </c>
    </row>
    <row r="185" spans="1:66" ht="15.75" customHeight="1" x14ac:dyDescent="0.2">
      <c r="A185" s="1" t="str">
        <f t="shared" ref="A185:A186" si="4239">A184</f>
        <v>1. Niewypełnione</v>
      </c>
      <c r="B185" s="313"/>
      <c r="C185" s="314"/>
      <c r="D185" s="314"/>
      <c r="E185" s="314"/>
      <c r="F185" s="31"/>
      <c r="G185" s="183"/>
      <c r="H185" s="123">
        <f t="shared" ref="H185" si="4240">IF($B181=$B175,H179+F185,$F185)</f>
        <v>0</v>
      </c>
      <c r="I185" s="165">
        <f t="shared" si="4147"/>
        <v>0</v>
      </c>
      <c r="J185" s="141">
        <f t="shared" ref="J185" si="4241">IF($H184=0,0,IF($B175=$B181,IF($H186&gt;0,$H186+J179,K181+J179),IF($H186&gt;0,$H186,K181)))</f>
        <v>0</v>
      </c>
      <c r="K185" s="7">
        <f t="shared" si="4222"/>
        <v>0</v>
      </c>
      <c r="L185" s="6"/>
      <c r="M185" s="6"/>
      <c r="N185" s="6"/>
      <c r="O185" s="6"/>
      <c r="P185" s="26"/>
      <c r="Q185" s="29"/>
      <c r="R185" s="23"/>
      <c r="S185" s="141">
        <f t="shared" ref="S185" si="4242">IF($H184=0,0,IF($B175=$B181,IF($H186&gt;0,$H186+S179,T181+S179),IF($H186&gt;0,$H186,T181)))</f>
        <v>0</v>
      </c>
      <c r="T185" s="7">
        <f t="shared" si="4225"/>
        <v>0</v>
      </c>
      <c r="U185" s="6"/>
      <c r="V185" s="6"/>
      <c r="W185" s="6"/>
      <c r="X185" s="6"/>
      <c r="Y185" s="26"/>
      <c r="Z185" s="29"/>
      <c r="AA185" s="23"/>
      <c r="AB185" s="141">
        <f t="shared" ref="AB185" si="4243">IF($H184=0,0,IF($B175=$B181,IF($H186&gt;0,$H186+AB179,AC181+AB179),IF($H186&gt;0,$H186,AC181)))</f>
        <v>0</v>
      </c>
      <c r="AC185" s="7">
        <f t="shared" si="4228"/>
        <v>0</v>
      </c>
      <c r="AD185" s="6"/>
      <c r="AE185" s="6"/>
      <c r="AF185" s="6"/>
      <c r="AG185" s="6"/>
      <c r="AH185" s="26"/>
      <c r="AI185" s="29"/>
      <c r="AJ185" s="23"/>
      <c r="AK185" s="141">
        <f t="shared" ref="AK185" si="4244">IF($H184=0,0,IF($B175=$B181,IF($H186&gt;0,$H186+AK179,AL181+AK179),IF($H186&gt;0,$H186,AL181)))</f>
        <v>0</v>
      </c>
      <c r="AL185" s="7">
        <f t="shared" si="4231"/>
        <v>0</v>
      </c>
      <c r="AM185" s="6"/>
      <c r="AN185" s="6"/>
      <c r="AO185" s="6"/>
      <c r="AP185" s="6"/>
      <c r="AQ185" s="26"/>
      <c r="AR185" s="29"/>
      <c r="AS185" s="23"/>
      <c r="AT185" s="141">
        <f t="shared" ref="AT185" si="4245">IF($H184=0,0,IF($B175=$B181,IF($H186&gt;0,$H186+AT179,AU181+AT179),IF($H186&gt;0,$H186,AU181)))</f>
        <v>0</v>
      </c>
      <c r="AU185" s="7">
        <f t="shared" si="4234"/>
        <v>0</v>
      </c>
      <c r="AV185" s="6"/>
      <c r="AW185" s="6"/>
      <c r="AX185" s="6"/>
      <c r="AY185" s="6"/>
      <c r="AZ185" s="26"/>
      <c r="BA185" s="29"/>
      <c r="BB185" s="23"/>
      <c r="BC185" s="1">
        <f t="shared" ref="BC185" si="4246">IF(P183=0,0,P183-K186)</f>
        <v>0</v>
      </c>
      <c r="BD185" s="107">
        <f t="shared" ref="BD185" si="4247">BD184-BD183</f>
        <v>0</v>
      </c>
      <c r="BE185" s="108" t="str">
        <f t="shared" si="4202"/>
        <v>godziny ponadwymiarowe = Plan -to  co powinien uczyć</v>
      </c>
      <c r="BK185" s="100">
        <f t="shared" ref="BK185" si="4248">BK184-BK183</f>
        <v>0</v>
      </c>
      <c r="BL185" s="99" t="s">
        <v>74</v>
      </c>
    </row>
    <row r="186" spans="1:66" ht="18.75" customHeight="1" thickBot="1" x14ac:dyDescent="0.25">
      <c r="A186" s="1" t="str">
        <f t="shared" si="4239"/>
        <v>1. Niewypełnione</v>
      </c>
      <c r="B186" s="323" t="str">
        <f>IF(B181="",Wydruk!$AE$6,IF(J182=0,Wydruk!$AE$7,IF(AND(G182&lt;G183,B181&lt;&gt;$B187),Wydruk!$AE$13,IF(AND($B181=$B175,$B181&lt;&gt;$B187),IF(OR(OR(J186&lt;4,J186&gt;5),OR(S186&lt;4,S186&gt;5),OR(AB186&lt;4,AB186&gt;5),OR(AK186&lt;4,AK186&gt;5),OR(AND(AT186&lt;4,AT186&gt;0),AT186&gt;5)),Wydruk!$AE$8,Wydruk!$AE$9),IF($B181=$B187,IF($F185&lt;&gt;0,Wydruk!$AE$12,Wydruk!$AE$10),IF(OR(OR(J182&lt;4,J182&gt;5),OR(S182&lt;4,S182&gt;5),OR(AB182&lt;4,AB182&gt;5),OR(AK182&lt;4,AK182&gt;5),OR(AND(AT182&lt;4,AT182&gt;0),AT182&gt;5)),Wydruk!$AE$8,Wydruk!$AE$11))))))</f>
        <v>Rozpocznij wypełniając nazwisko i imię, sprawdź pensum, l. tygodni, godz. w roku</v>
      </c>
      <c r="C186" s="324"/>
      <c r="D186" s="324"/>
      <c r="E186" s="324"/>
      <c r="F186" s="173"/>
      <c r="G186" s="184"/>
      <c r="H186" s="191">
        <f t="shared" si="3498"/>
        <v>0</v>
      </c>
      <c r="I186" s="193"/>
      <c r="J186" s="176">
        <f t="shared" ref="J186" si="4249">IF($B175=$B181,IF(L181+L176&gt;0,1,0)+IF(M181+M176&gt;0,1,0)+IF(N181+N176&gt;0,1,0)+IF(O181+O176&gt;0,1,0)+IF(P181+P176&gt;0,1,0)+IF(Q181+Q176&gt;0,1,0)+IF(R181+R176&gt;0,1,0),J182)</f>
        <v>0</v>
      </c>
      <c r="K186" s="133">
        <f t="shared" ref="K186" si="4250">IF(OR($B181=$B187,J186=0,(K182-Q186+O186)&lt;=0),0,(K182-Q186+O186)/J186)</f>
        <v>0</v>
      </c>
      <c r="L186" s="137">
        <f t="shared" ref="L186" si="4251">IF(K186*(7-J183)&lt;=0,0,K186*(7-J183))</f>
        <v>0</v>
      </c>
      <c r="M186" s="311">
        <f t="shared" ref="M186" si="4252">ROUND(IF(OR(K183-K186*(7-J183)+P186&lt;0,$B181=$B187,K186&lt;=0,K183=0),0,IF(K183-K186*(7-J183)+P186&gt;Q186-O186+P186,Q186-O186+P186,K183-K186*(7-J183)+P186)),1)</f>
        <v>0</v>
      </c>
      <c r="N186" s="312"/>
      <c r="O186" s="139">
        <f t="shared" ref="O186" si="4253">IF(OR($B181=$B187,J182=0),0,IF($B181=$B175,J181,$F181))</f>
        <v>0</v>
      </c>
      <c r="P186" s="30">
        <f t="shared" ref="P186" si="4254">IF(OR($B181=$B187,J186=0),0,$G183-$G182)</f>
        <v>0</v>
      </c>
      <c r="Q186" s="134">
        <f t="shared" ref="Q186" si="4255">IF(OR($B181=$B187,J186=0),0,J185)</f>
        <v>0</v>
      </c>
      <c r="R186" s="138">
        <f t="shared" ref="R186" si="4256">IF($B181=$B187,0,K183)</f>
        <v>0</v>
      </c>
      <c r="S186" s="176">
        <f t="shared" ref="S186" si="4257">IF($B175=$B181,IF(U181+U176&gt;0,1,0)+IF(V181+V176&gt;0,1,0)+IF(W181+W176&gt;0,1,0)+IF(X181+X176&gt;0,1,0)+IF(Y181+Y176&gt;0,1,0)+IF(Z181+Z176&gt;0,1,0)+IF(AA181+AA176&gt;0,1,0),S182)</f>
        <v>0</v>
      </c>
      <c r="T186" s="133">
        <f t="shared" ref="T186" si="4258">IF(OR($B181=$B187,S186=0,(T182-Z186+X186)&lt;=0),0,(T182-Z186+X186)/S186)</f>
        <v>0</v>
      </c>
      <c r="U186" s="137">
        <f t="shared" ref="U186" si="4259">IF(T186*(7-S183)&lt;=0,0,T186*(7-S183))</f>
        <v>0</v>
      </c>
      <c r="V186" s="311">
        <f t="shared" ref="V186" si="4260">ROUND(IF(OR(T183-T186*(7-S183)+Y186&lt;0,$B181=$B187,T186&lt;=0,T183=0),0,IF(T183-T186*(7-S183)+Y186&gt;Z186-X186+Y186,Z186-X186+Y186,T183-T186*(7-S183)+Y186)),1)</f>
        <v>0</v>
      </c>
      <c r="W186" s="312"/>
      <c r="X186" s="139">
        <f t="shared" ref="X186" si="4261">IF(OR($B181=$B187,S182=0),0,IF($B181=$B175,S181,$F181))</f>
        <v>0</v>
      </c>
      <c r="Y186" s="30">
        <f t="shared" ref="Y186" si="4262">IF(OR($B181=$B187,S186=0),0,$G183-$G182)</f>
        <v>0</v>
      </c>
      <c r="Z186" s="134">
        <f t="shared" ref="Z186" si="4263">IF(OR($B181=$B187,S186=0),0,S185)</f>
        <v>0</v>
      </c>
      <c r="AA186" s="138">
        <f t="shared" ref="AA186" si="4264">IF($B181=$B187,0,T183)</f>
        <v>0</v>
      </c>
      <c r="AB186" s="176">
        <f t="shared" ref="AB186" si="4265">IF($B175=$B181,IF(AD181+AD176&gt;0,1,0)+IF(AE181+AE176&gt;0,1,0)+IF(AF181+AF176&gt;0,1,0)+IF(AG181+AG176&gt;0,1,0)+IF(AH181+AH176&gt;0,1,0)+IF(AI181+AI176&gt;0,1,0)+IF(AJ181+AJ176&gt;0,1,0),AB182)</f>
        <v>0</v>
      </c>
      <c r="AC186" s="133">
        <f t="shared" ref="AC186" si="4266">IF(OR($B181=$B187,AB186=0,(AC182-AI186+AG186)&lt;=0),0,(AC182-AI186+AG186)/AB186)</f>
        <v>0</v>
      </c>
      <c r="AD186" s="137">
        <f t="shared" ref="AD186" si="4267">IF(AC186*(7-AB183)&lt;=0,0,AC186*(7-AB183))</f>
        <v>0</v>
      </c>
      <c r="AE186" s="311">
        <f t="shared" ref="AE186" si="4268">ROUND(IF(OR(AC183-AC186*(7-AB183)+AH186&lt;0,$B181=$B187,AC186&lt;=0,AC183=0),0,IF(AC183-AC186*(7-AB183)+AH186&gt;AI186-AG186+AH186,AI186-AG186+AH186,AC183-AC186*(7-AB183)+AH186)),1)</f>
        <v>0</v>
      </c>
      <c r="AF186" s="312"/>
      <c r="AG186" s="139">
        <f t="shared" ref="AG186" si="4269">IF(OR($B181=$B187,AB182=0),0,IF($B181=$B175,AB181,$F181))</f>
        <v>0</v>
      </c>
      <c r="AH186" s="30">
        <f t="shared" ref="AH186" si="4270">IF(OR($B181=$B187,AB186=0),0,$G183-$G182)</f>
        <v>0</v>
      </c>
      <c r="AI186" s="134">
        <f t="shared" ref="AI186" si="4271">IF(OR($B181=$B187,AB186=0),0,AB185)</f>
        <v>0</v>
      </c>
      <c r="AJ186" s="138">
        <f t="shared" ref="AJ186" si="4272">IF($B181=$B187,0,AC183)</f>
        <v>0</v>
      </c>
      <c r="AK186" s="176">
        <f t="shared" ref="AK186" si="4273">IF($B175=$B181,IF(AM181+AM176&gt;0,1,0)+IF(AN181+AN176&gt;0,1,0)+IF(AO181+AO176&gt;0,1,0)+IF(AP181+AP176&gt;0,1,0)+IF(AQ181+AQ176&gt;0,1,0)+IF(AR181+AR176&gt;0,1,0)+IF(AS181+AS176&gt;0,1,0),AK182)</f>
        <v>0</v>
      </c>
      <c r="AL186" s="133">
        <f t="shared" ref="AL186" si="4274">IF(OR($B181=$B187,AK186=0,(AL182-AR186+AP186)&lt;=0),0,(AL182-AR186+AP186)/AK186)</f>
        <v>0</v>
      </c>
      <c r="AM186" s="137">
        <f t="shared" ref="AM186" si="4275">IF(AL186*(7-AK183)&lt;=0,0,AL186*(7-AK183))</f>
        <v>0</v>
      </c>
      <c r="AN186" s="311">
        <f t="shared" ref="AN186" si="4276">ROUND(IF(OR(AL183-AL186*(7-AK183)+AQ186&lt;0,$B181=$B187,AL186&lt;=0,AL183=0),0,IF(AL183-AL186*(7-AK183)+AQ186&gt;AR186-AP186+AQ186,AR186-AP186+AQ186,AL183-AL186*(7-AK183)+AQ186)),1)</f>
        <v>0</v>
      </c>
      <c r="AO186" s="312"/>
      <c r="AP186" s="139">
        <f t="shared" ref="AP186" si="4277">IF(OR($B181=$B187,AK182=0),0,IF($B181=$B175,AK181,$F181))</f>
        <v>0</v>
      </c>
      <c r="AQ186" s="30">
        <f t="shared" ref="AQ186" si="4278">IF(OR($B181=$B187,AK186=0),0,$G183-$G182)</f>
        <v>0</v>
      </c>
      <c r="AR186" s="134">
        <f t="shared" ref="AR186" si="4279">IF(OR($B181=$B187,AK186=0),0,AK185)</f>
        <v>0</v>
      </c>
      <c r="AS186" s="138">
        <f t="shared" ref="AS186" si="4280">IF($B181=$B187,0,AL183)</f>
        <v>0</v>
      </c>
      <c r="AT186" s="176">
        <f t="shared" ref="AT186" si="4281">IF($B175=$B181,IF(AV181+AV176&gt;0,1,0)+IF(AW181+AW176&gt;0,1,0)+IF(AX181+AX176&gt;0,1,0)+IF(AY181+AY176&gt;0,1,0)+IF(AZ181+AZ176&gt;0,1,0)+IF(BA181+BA176&gt;0,1,0)+IF(BB181+BB176&gt;0,1,0),AT182)</f>
        <v>0</v>
      </c>
      <c r="AU186" s="133">
        <f t="shared" ref="AU186" si="4282">IF(OR($B181=$B187,AT186=0,(AU182-BA186+AY186)&lt;=0),0,(AU182-BA186+AY186)/AT186)</f>
        <v>0</v>
      </c>
      <c r="AV186" s="137">
        <f t="shared" ref="AV186" si="4283">IF(AU186*(7-AT183)&lt;=0,0,AU186*(7-AT183))</f>
        <v>0</v>
      </c>
      <c r="AW186" s="311">
        <f t="shared" ref="AW186" si="4284">ROUND(IF(OR(AU183-AU186*(7-AT183)+AZ186&lt;0,$B181=$B187,AU186&lt;=0,AU183=0),0,IF(AU183-AU186*(7-AT183)+AZ186&gt;BA186-AY186+AZ186,BA186-AY186+AZ186,AU183-AU186*(7-AT183)+AZ186)),1)</f>
        <v>0</v>
      </c>
      <c r="AX186" s="312"/>
      <c r="AY186" s="139">
        <f t="shared" ref="AY186" si="4285">IF(OR($B181=$B187,AT182=0),0,IF($B181=$B175,AT181,$F181))</f>
        <v>0</v>
      </c>
      <c r="AZ186" s="30">
        <f t="shared" ref="AZ186" si="4286">IF(OR($B181=$B187,AT186=0),0,$G183-$G182)</f>
        <v>0</v>
      </c>
      <c r="BA186" s="134">
        <f t="shared" ref="BA186" si="4287">IF(OR($B181=$B187,AT186=0),0,AT185)</f>
        <v>0</v>
      </c>
      <c r="BB186" s="138">
        <f t="shared" ref="BB186" si="4288">IF($B181=$B187,0,AU183)</f>
        <v>0</v>
      </c>
      <c r="BC186" s="89">
        <f t="shared" ref="BC186" si="4289">SUBTOTAL(9,BC181:BC185)</f>
        <v>0</v>
      </c>
      <c r="BD186" s="109">
        <f t="shared" ref="BD186" si="4290">BD181</f>
        <v>0</v>
      </c>
      <c r="BE186" s="110">
        <f t="shared" ref="BE186" si="4291">IF(BD185&lt;=BD186,BD185,BD186)</f>
        <v>0</v>
      </c>
      <c r="BF186" s="90" t="str">
        <f t="shared" ref="BF186" si="4292">BM186</f>
        <v>godziny ponadwymiarowe wynik po sprawdzeniu czy nie przekracza planu</v>
      </c>
      <c r="BK186" s="101">
        <f t="shared" ref="BK186" si="4293">BK181</f>
        <v>-18</v>
      </c>
      <c r="BL186" s="102">
        <f t="shared" ref="BL186" si="4294">IF(BK185&lt;=BK181,BK185,BK181)</f>
        <v>-18</v>
      </c>
      <c r="BM186" s="91" t="s">
        <v>75</v>
      </c>
    </row>
    <row r="187" spans="1:66" ht="15.75" x14ac:dyDescent="0.2">
      <c r="A187" s="1" t="str">
        <f t="shared" ref="A187" si="4295">IF(B187="","1. Niewypełnione",B187)</f>
        <v>1. Niewypełnione</v>
      </c>
      <c r="B187" s="320"/>
      <c r="C187" s="321"/>
      <c r="D187" s="321"/>
      <c r="E187" s="321"/>
      <c r="F187" s="177">
        <v>18</v>
      </c>
      <c r="G187" s="185">
        <f t="shared" ref="G187" si="4296">F187</f>
        <v>18</v>
      </c>
      <c r="H187" s="177"/>
      <c r="I187" s="192">
        <f t="shared" ref="I187:I191" si="4297">K187+T187+AC187+AL187+AU187</f>
        <v>0</v>
      </c>
      <c r="J187" s="186">
        <f t="shared" ref="J187" si="4298">IF(OR($B187=$B193,J190=0),0,ROUND((K188+P192)/J190,0))</f>
        <v>0</v>
      </c>
      <c r="K187" s="51">
        <f t="shared" ref="K187:K188" si="4299">SUM(L187:R187)</f>
        <v>0</v>
      </c>
      <c r="L187" s="52"/>
      <c r="M187" s="52"/>
      <c r="N187" s="52"/>
      <c r="O187" s="52"/>
      <c r="P187" s="53"/>
      <c r="Q187" s="54"/>
      <c r="R187" s="55"/>
      <c r="S187" s="188">
        <f t="shared" ref="S187" si="4300">IF(OR($B187=$B193,S190=0),0,ROUND((T188+Y192)/S190,0))</f>
        <v>0</v>
      </c>
      <c r="T187" s="178">
        <f t="shared" ref="T187:T188" si="4301">SUM(U187:AA187)</f>
        <v>0</v>
      </c>
      <c r="U187" s="179">
        <f t="shared" ref="U187" si="4302">L187</f>
        <v>0</v>
      </c>
      <c r="V187" s="179">
        <f t="shared" ref="V187" si="4303">M187</f>
        <v>0</v>
      </c>
      <c r="W187" s="179">
        <f t="shared" ref="W187" si="4304">N187</f>
        <v>0</v>
      </c>
      <c r="X187" s="179">
        <f t="shared" ref="X187" si="4305">O187</f>
        <v>0</v>
      </c>
      <c r="Y187" s="180">
        <f t="shared" ref="Y187" si="4306">P187</f>
        <v>0</v>
      </c>
      <c r="Z187" s="181">
        <f t="shared" ref="Z187" si="4307">Q187</f>
        <v>0</v>
      </c>
      <c r="AA187" s="182">
        <f t="shared" ref="AA187" si="4308">R187</f>
        <v>0</v>
      </c>
      <c r="AB187" s="188">
        <f t="shared" ref="AB187" si="4309">IF(OR($B187=$B193,AB190=0),0,ROUND((AC188+AH192)/AB190,0))</f>
        <v>0</v>
      </c>
      <c r="AC187" s="178">
        <f t="shared" ref="AC187:AC188" si="4310">SUM(AD187:AJ187)</f>
        <v>0</v>
      </c>
      <c r="AD187" s="179">
        <f t="shared" ref="AD187" si="4311">U187</f>
        <v>0</v>
      </c>
      <c r="AE187" s="179">
        <f t="shared" ref="AE187" si="4312">V187</f>
        <v>0</v>
      </c>
      <c r="AF187" s="179">
        <f t="shared" ref="AF187" si="4313">W187</f>
        <v>0</v>
      </c>
      <c r="AG187" s="179">
        <f t="shared" ref="AG187" si="4314">X187</f>
        <v>0</v>
      </c>
      <c r="AH187" s="180">
        <f t="shared" ref="AH187" si="4315">Y187</f>
        <v>0</v>
      </c>
      <c r="AI187" s="181">
        <f t="shared" ref="AI187" si="4316">Z187</f>
        <v>0</v>
      </c>
      <c r="AJ187" s="182">
        <f t="shared" ref="AJ187" si="4317">AA187</f>
        <v>0</v>
      </c>
      <c r="AK187" s="188">
        <f t="shared" ref="AK187" si="4318">IF(OR($B187=$B193,AK190=0),0,ROUND((AL188+AQ192)/AK190,0))</f>
        <v>0</v>
      </c>
      <c r="AL187" s="178">
        <f t="shared" ref="AL187:AL188" si="4319">SUM(AM187:AS187)</f>
        <v>0</v>
      </c>
      <c r="AM187" s="179">
        <f t="shared" ref="AM187" si="4320">AD187</f>
        <v>0</v>
      </c>
      <c r="AN187" s="179">
        <f t="shared" ref="AN187" si="4321">AE187</f>
        <v>0</v>
      </c>
      <c r="AO187" s="179">
        <f t="shared" ref="AO187" si="4322">AF187</f>
        <v>0</v>
      </c>
      <c r="AP187" s="179">
        <f t="shared" ref="AP187" si="4323">AG187</f>
        <v>0</v>
      </c>
      <c r="AQ187" s="180">
        <f t="shared" ref="AQ187" si="4324">AH187</f>
        <v>0</v>
      </c>
      <c r="AR187" s="181">
        <f t="shared" ref="AR187" si="4325">AI187</f>
        <v>0</v>
      </c>
      <c r="AS187" s="182">
        <f t="shared" ref="AS187" si="4326">AJ187</f>
        <v>0</v>
      </c>
      <c r="AT187" s="188">
        <f t="shared" ref="AT187" si="4327">IF(OR($B187=$B193,AT190=0),0,ROUND((AU188+AZ192)/AT190,0))</f>
        <v>0</v>
      </c>
      <c r="AU187" s="178">
        <f t="shared" ref="AU187:AU188" si="4328">SUM(AV187:BB187)</f>
        <v>0</v>
      </c>
      <c r="AV187" s="179">
        <f t="shared" ref="AV187" si="4329">IF(SUM($AM$9:$AS$9)=SUM($AV$9:$BB$9),AM187,IF(AND(SUM($AV$9:$BB$9)&gt;42,SUM($AV$9:$BB$9)&lt;49),AM187,0))</f>
        <v>0</v>
      </c>
      <c r="AW187" s="179">
        <f t="shared" ref="AW187" si="4330">IF(SUM($AM$9:$AS$9)=SUM($AV$9:$BB$9),AN187,IF(AND(SUM($AV$9:$BB$9)&gt;42,SUM($AV$9:$BB$9)&lt;49),AN187,0))</f>
        <v>0</v>
      </c>
      <c r="AX187" s="179">
        <f t="shared" ref="AX187" si="4331">IF(SUM($AM$9:$AS$9)=SUM($AV$9:$BB$9),AO187,IF(AND(SUM($AV$9:$BB$9)&gt;42,SUM($AV$9:$BB$9)&lt;49),AO187,0))</f>
        <v>0</v>
      </c>
      <c r="AY187" s="179">
        <f t="shared" ref="AY187" si="4332">IF(SUM($AM$9:$AS$9)=SUM($AV$9:$BB$9),AP187,IF(AND(SUM($AV$9:$BB$9)&gt;42,SUM($AV$9:$BB$9)&lt;49),AP187,0))</f>
        <v>0</v>
      </c>
      <c r="AZ187" s="180">
        <f t="shared" ref="AZ187" si="4333">IF(SUM($AM$9:$AS$9)=SUM($AV$9:$BB$9),AQ187,IF(AND(SUM($AV$9:$BB$9)&gt;42,SUM($AV$9:$BB$9)&lt;49),AQ187,0))</f>
        <v>0</v>
      </c>
      <c r="BA187" s="181">
        <f t="shared" ref="BA187" si="4334">IF(SUM($AM$9:$AS$9)=SUM($AV$9:$BB$9),AR187,IF(AND(SUM($AV$9:$BB$9)&gt;42,SUM($AV$9:$BB$9)&lt;49),AR187,0))</f>
        <v>0</v>
      </c>
      <c r="BB187" s="182">
        <f t="shared" ref="BB187" si="4335">IF(SUM($AM$9:$AS$9)=SUM($AV$9:$BB$9),AS187,IF(AND(SUM($AV$9:$BB$9)&gt;42,SUM($AV$9:$BB$9)&lt;49),AS187,0))</f>
        <v>0</v>
      </c>
      <c r="BC187" s="1">
        <f t="shared" ref="BC187" si="4336">IF(L189=0,0,L189-K192)</f>
        <v>0</v>
      </c>
      <c r="BD187" s="103">
        <f t="shared" ref="BD187" si="4337">P192-N192</f>
        <v>0</v>
      </c>
      <c r="BE187" s="104" t="s">
        <v>80</v>
      </c>
      <c r="BK187" s="96">
        <f t="shared" ref="BK187" si="4338">K188-G188</f>
        <v>-18</v>
      </c>
      <c r="BL187" s="97" t="s">
        <v>76</v>
      </c>
    </row>
    <row r="188" spans="1:66" ht="12.75" hidden="1" customHeight="1" x14ac:dyDescent="0.2">
      <c r="B188" s="93"/>
      <c r="C188" s="94"/>
      <c r="D188" s="95"/>
      <c r="E188" s="115"/>
      <c r="F188" s="140" t="b">
        <f t="shared" ref="F188" si="4339">IF($B181=$B187,OR(F182,G187&lt;F187),G187&lt;F187)</f>
        <v>0</v>
      </c>
      <c r="G188" s="189">
        <f t="shared" si="3436"/>
        <v>18</v>
      </c>
      <c r="H188" s="120"/>
      <c r="I188" s="165">
        <f t="shared" si="4297"/>
        <v>0</v>
      </c>
      <c r="J188" s="194">
        <f t="shared" ref="J188" si="4340">7-COUNTIF(L187:R187,0)-COUNTIF(L187:R187,"")</f>
        <v>0</v>
      </c>
      <c r="K188" s="22">
        <f t="shared" si="4299"/>
        <v>0</v>
      </c>
      <c r="L188" s="35">
        <f t="shared" ref="L188:R188" si="4341">IF($B181=$B187,L187+L182,L187)</f>
        <v>0</v>
      </c>
      <c r="M188" s="35">
        <f t="shared" si="4341"/>
        <v>0</v>
      </c>
      <c r="N188" s="35">
        <f t="shared" si="4341"/>
        <v>0</v>
      </c>
      <c r="O188" s="35">
        <f t="shared" si="4341"/>
        <v>0</v>
      </c>
      <c r="P188" s="36">
        <f t="shared" si="4341"/>
        <v>0</v>
      </c>
      <c r="Q188" s="37">
        <f t="shared" si="4341"/>
        <v>0</v>
      </c>
      <c r="R188" s="38">
        <f t="shared" si="4341"/>
        <v>0</v>
      </c>
      <c r="S188" s="194">
        <f t="shared" ref="S188" si="4342">7-COUNTIF(U187:AA187,0)-COUNTIF(U187:AA187,"")</f>
        <v>0</v>
      </c>
      <c r="T188" s="22">
        <f t="shared" si="4301"/>
        <v>0</v>
      </c>
      <c r="U188" s="35">
        <f t="shared" ref="U188:AA188" si="4343">IF($B181=$B187,U187+U182,U187)</f>
        <v>0</v>
      </c>
      <c r="V188" s="35">
        <f t="shared" si="4343"/>
        <v>0</v>
      </c>
      <c r="W188" s="35">
        <f t="shared" si="4343"/>
        <v>0</v>
      </c>
      <c r="X188" s="35">
        <f t="shared" si="4343"/>
        <v>0</v>
      </c>
      <c r="Y188" s="36">
        <f t="shared" si="4343"/>
        <v>0</v>
      </c>
      <c r="Z188" s="37">
        <f t="shared" si="4343"/>
        <v>0</v>
      </c>
      <c r="AA188" s="38">
        <f t="shared" si="4343"/>
        <v>0</v>
      </c>
      <c r="AB188" s="194">
        <f t="shared" ref="AB188" si="4344">7-COUNTIF(AD187:AJ187,0)-COUNTIF(AD187:AJ187,"")</f>
        <v>0</v>
      </c>
      <c r="AC188" s="22">
        <f t="shared" si="4310"/>
        <v>0</v>
      </c>
      <c r="AD188" s="35">
        <f t="shared" ref="AD188:AJ188" si="4345">IF($B181=$B187,AD187+AD182,AD187)</f>
        <v>0</v>
      </c>
      <c r="AE188" s="35">
        <f t="shared" si="4345"/>
        <v>0</v>
      </c>
      <c r="AF188" s="35">
        <f t="shared" si="4345"/>
        <v>0</v>
      </c>
      <c r="AG188" s="35">
        <f t="shared" si="4345"/>
        <v>0</v>
      </c>
      <c r="AH188" s="36">
        <f t="shared" si="4345"/>
        <v>0</v>
      </c>
      <c r="AI188" s="37">
        <f t="shared" si="4345"/>
        <v>0</v>
      </c>
      <c r="AJ188" s="38">
        <f t="shared" si="4345"/>
        <v>0</v>
      </c>
      <c r="AK188" s="194">
        <f t="shared" ref="AK188" si="4346">7-COUNTIF(AM187:AS187,0)-COUNTIF(AM187:AS187,"")</f>
        <v>0</v>
      </c>
      <c r="AL188" s="22">
        <f t="shared" si="4319"/>
        <v>0</v>
      </c>
      <c r="AM188" s="35">
        <f t="shared" ref="AM188:AS188" si="4347">IF($B181=$B187,AM187+AM182,AM187)</f>
        <v>0</v>
      </c>
      <c r="AN188" s="35">
        <f t="shared" si="4347"/>
        <v>0</v>
      </c>
      <c r="AO188" s="35">
        <f t="shared" si="4347"/>
        <v>0</v>
      </c>
      <c r="AP188" s="35">
        <f t="shared" si="4347"/>
        <v>0</v>
      </c>
      <c r="AQ188" s="36">
        <f t="shared" si="4347"/>
        <v>0</v>
      </c>
      <c r="AR188" s="37">
        <f t="shared" si="4347"/>
        <v>0</v>
      </c>
      <c r="AS188" s="38">
        <f t="shared" si="4347"/>
        <v>0</v>
      </c>
      <c r="AT188" s="194">
        <f t="shared" ref="AT188" si="4348">7-COUNTIF(AV187:BB187,0)-COUNTIF(AV187:BB187,"")</f>
        <v>0</v>
      </c>
      <c r="AU188" s="22">
        <f t="shared" si="4328"/>
        <v>0</v>
      </c>
      <c r="AV188" s="35">
        <f t="shared" ref="AV188:BB188" si="4349">IF($B181=$B187,AV187+AV182,AV187)</f>
        <v>0</v>
      </c>
      <c r="AW188" s="35">
        <f t="shared" si="4349"/>
        <v>0</v>
      </c>
      <c r="AX188" s="35">
        <f t="shared" si="4349"/>
        <v>0</v>
      </c>
      <c r="AY188" s="35">
        <f t="shared" si="4349"/>
        <v>0</v>
      </c>
      <c r="AZ188" s="36">
        <f t="shared" si="4349"/>
        <v>0</v>
      </c>
      <c r="BA188" s="37">
        <f t="shared" si="4349"/>
        <v>0</v>
      </c>
      <c r="BB188" s="38">
        <f t="shared" si="4349"/>
        <v>0</v>
      </c>
      <c r="BC188" s="1">
        <f t="shared" ref="BC188" si="4350">IF(M189=0,0,M189-K192)</f>
        <v>0</v>
      </c>
      <c r="BD188" s="105">
        <f t="shared" ref="BD188" si="4351">7-J189</f>
        <v>0</v>
      </c>
      <c r="BE188" s="106" t="str">
        <f t="shared" ref="BE188:BE191" si="4352">BL188</f>
        <v>Dni realizacji</v>
      </c>
      <c r="BG188" s="89" t="s">
        <v>78</v>
      </c>
      <c r="BK188" s="98">
        <f t="shared" ref="BK188" si="4353">7-J189</f>
        <v>0</v>
      </c>
      <c r="BL188" s="99" t="s">
        <v>72</v>
      </c>
    </row>
    <row r="189" spans="1:66" ht="15" hidden="1" customHeight="1" x14ac:dyDescent="0.2">
      <c r="B189" s="116"/>
      <c r="C189" s="117"/>
      <c r="D189" s="118"/>
      <c r="E189" s="119"/>
      <c r="F189" s="92"/>
      <c r="G189" s="190">
        <f t="shared" ref="G189" si="4354">IF(AND($B181=$B187,$B181&lt;&gt;"",$B181&lt;&gt;0),F187+G183,F187)</f>
        <v>18</v>
      </c>
      <c r="H189" s="121"/>
      <c r="I189" s="165">
        <f t="shared" si="4297"/>
        <v>0</v>
      </c>
      <c r="J189" s="195">
        <f t="shared" ref="J189" si="4355">IF($B187=$B181,COUNTIF(L189:R189,0),COUNTIF(L190:R190,0)+COUNTIF(L190:R190,""))</f>
        <v>7</v>
      </c>
      <c r="K189" s="39">
        <f t="shared" ref="K189:R189" si="4356">IF($B181=$B187,K190+K183,K190)</f>
        <v>0</v>
      </c>
      <c r="L189" s="40">
        <f t="shared" si="4356"/>
        <v>0</v>
      </c>
      <c r="M189" s="40">
        <f t="shared" si="4356"/>
        <v>0</v>
      </c>
      <c r="N189" s="40">
        <f t="shared" si="4356"/>
        <v>0</v>
      </c>
      <c r="O189" s="40">
        <f t="shared" si="4356"/>
        <v>0</v>
      </c>
      <c r="P189" s="41">
        <f t="shared" si="4356"/>
        <v>0</v>
      </c>
      <c r="Q189" s="42">
        <f t="shared" si="4356"/>
        <v>0</v>
      </c>
      <c r="R189" s="43">
        <f t="shared" si="4356"/>
        <v>0</v>
      </c>
      <c r="S189" s="195">
        <f t="shared" ref="S189" si="4357">IF($B187=$B181,COUNTIF(U189:AA189,0),COUNTIF(U190:AA190,0)+COUNTIF(U190:AA190,""))</f>
        <v>7</v>
      </c>
      <c r="T189" s="39">
        <f t="shared" ref="T189:AA189" si="4358">IF($B181=$B187,T190+T183,T190)</f>
        <v>0</v>
      </c>
      <c r="U189" s="40">
        <f t="shared" si="4358"/>
        <v>0</v>
      </c>
      <c r="V189" s="40">
        <f t="shared" si="4358"/>
        <v>0</v>
      </c>
      <c r="W189" s="40">
        <f t="shared" si="4358"/>
        <v>0</v>
      </c>
      <c r="X189" s="40">
        <f t="shared" si="4358"/>
        <v>0</v>
      </c>
      <c r="Y189" s="41">
        <f t="shared" si="4358"/>
        <v>0</v>
      </c>
      <c r="Z189" s="42">
        <f t="shared" si="4358"/>
        <v>0</v>
      </c>
      <c r="AA189" s="43">
        <f t="shared" si="4358"/>
        <v>0</v>
      </c>
      <c r="AB189" s="195">
        <f t="shared" ref="AB189" si="4359">IF($B187=$B181,COUNTIF(AD189:AJ189,0),COUNTIF(AD190:AJ190,0)+COUNTIF(AD190:AJ190,""))</f>
        <v>7</v>
      </c>
      <c r="AC189" s="39">
        <f t="shared" ref="AC189:AJ189" si="4360">IF($B181=$B187,AC190+AC183,AC190)</f>
        <v>0</v>
      </c>
      <c r="AD189" s="40">
        <f t="shared" si="4360"/>
        <v>0</v>
      </c>
      <c r="AE189" s="40">
        <f t="shared" si="4360"/>
        <v>0</v>
      </c>
      <c r="AF189" s="40">
        <f t="shared" si="4360"/>
        <v>0</v>
      </c>
      <c r="AG189" s="40">
        <f t="shared" si="4360"/>
        <v>0</v>
      </c>
      <c r="AH189" s="41">
        <f t="shared" si="4360"/>
        <v>0</v>
      </c>
      <c r="AI189" s="42">
        <f t="shared" si="4360"/>
        <v>0</v>
      </c>
      <c r="AJ189" s="43">
        <f t="shared" si="4360"/>
        <v>0</v>
      </c>
      <c r="AK189" s="195">
        <f t="shared" ref="AK189" si="4361">IF($B187=$B181,COUNTIF(AM189:AS189,0),COUNTIF(AM190:AS190,0)+COUNTIF(AM190:AS190,""))</f>
        <v>7</v>
      </c>
      <c r="AL189" s="39">
        <f t="shared" ref="AL189:AS189" si="4362">IF($B181=$B187,AL190+AL183,AL190)</f>
        <v>0</v>
      </c>
      <c r="AM189" s="40">
        <f t="shared" si="4362"/>
        <v>0</v>
      </c>
      <c r="AN189" s="40">
        <f t="shared" si="4362"/>
        <v>0</v>
      </c>
      <c r="AO189" s="40">
        <f t="shared" si="4362"/>
        <v>0</v>
      </c>
      <c r="AP189" s="40">
        <f t="shared" si="4362"/>
        <v>0</v>
      </c>
      <c r="AQ189" s="41">
        <f t="shared" si="4362"/>
        <v>0</v>
      </c>
      <c r="AR189" s="42">
        <f t="shared" si="4362"/>
        <v>0</v>
      </c>
      <c r="AS189" s="43">
        <f t="shared" si="4362"/>
        <v>0</v>
      </c>
      <c r="AT189" s="195">
        <f t="shared" ref="AT189" si="4363">IF($B187=$B181,COUNTIF(AV189:BB189,0),COUNTIF(AV190:BB190,0)+COUNTIF(AV190:BB190,""))</f>
        <v>7</v>
      </c>
      <c r="AU189" s="39">
        <f t="shared" ref="AU189:BB189" si="4364">IF($B181=$B187,AU190+AU183,AU190)</f>
        <v>0</v>
      </c>
      <c r="AV189" s="40">
        <f t="shared" si="4364"/>
        <v>0</v>
      </c>
      <c r="AW189" s="40">
        <f t="shared" si="4364"/>
        <v>0</v>
      </c>
      <c r="AX189" s="40">
        <f t="shared" si="4364"/>
        <v>0</v>
      </c>
      <c r="AY189" s="40">
        <f t="shared" si="4364"/>
        <v>0</v>
      </c>
      <c r="AZ189" s="41">
        <f t="shared" si="4364"/>
        <v>0</v>
      </c>
      <c r="BA189" s="42">
        <f t="shared" si="4364"/>
        <v>0</v>
      </c>
      <c r="BB189" s="43">
        <f t="shared" si="4364"/>
        <v>0</v>
      </c>
      <c r="BC189" s="1">
        <f t="shared" ref="BC189" si="4365">IF(N189=0,0,N189-K192)</f>
        <v>0</v>
      </c>
      <c r="BD189" s="112">
        <f t="shared" ref="BD189" si="4366">BD188*K192</f>
        <v>0</v>
      </c>
      <c r="BE189" s="106" t="str">
        <f t="shared" si="4352"/>
        <v>Realizacja planu</v>
      </c>
      <c r="BG189" s="114">
        <f t="shared" ref="BG189" si="4367">J187</f>
        <v>0</v>
      </c>
      <c r="BH189" s="89" t="s">
        <v>73</v>
      </c>
      <c r="BK189" s="111">
        <f t="shared" ref="BK189" si="4368">BK188*K192</f>
        <v>0</v>
      </c>
      <c r="BL189" s="99" t="s">
        <v>71</v>
      </c>
      <c r="BN189" s="89" t="s">
        <v>79</v>
      </c>
    </row>
    <row r="190" spans="1:66" ht="15.75" customHeight="1" x14ac:dyDescent="0.2">
      <c r="A190" s="1" t="str">
        <f t="shared" ref="A190" si="4369">A187</f>
        <v>1. Niewypełnione</v>
      </c>
      <c r="B190" s="313">
        <f t="shared" si="3467"/>
        <v>29</v>
      </c>
      <c r="C190" s="314"/>
      <c r="D190" s="314"/>
      <c r="E190" s="314"/>
      <c r="F190" s="31"/>
      <c r="G190" s="183"/>
      <c r="H190" s="122">
        <f t="shared" ref="H190" si="4370">5-COUNTIF(AU187,0)-COUNTIF(AL187,0)-COUNTIF(AC187,0)-COUNTIF(T187,0)-COUNTIF(K187,0)</f>
        <v>0</v>
      </c>
      <c r="I190" s="165">
        <f t="shared" si="4297"/>
        <v>0</v>
      </c>
      <c r="J190" s="187">
        <f t="shared" ref="J190" si="4371">IF($B187=$B181,J184+IF($F187&lt;&gt;$G187,(K187+$G189-$G188)/$F187,K187/$F187),IF($F187&lt;&gt;G187,(K187+$G189-$G188)/$F187,K187/$F187))</f>
        <v>0</v>
      </c>
      <c r="K190" s="7">
        <f t="shared" ref="K190:K191" si="4372">SUM(L190:R190)</f>
        <v>0</v>
      </c>
      <c r="L190" s="26">
        <f t="shared" ref="L190:R190" si="4373">L187</f>
        <v>0</v>
      </c>
      <c r="M190" s="26">
        <f t="shared" si="4373"/>
        <v>0</v>
      </c>
      <c r="N190" s="26">
        <f t="shared" si="4373"/>
        <v>0</v>
      </c>
      <c r="O190" s="26">
        <f t="shared" si="4373"/>
        <v>0</v>
      </c>
      <c r="P190" s="26">
        <f t="shared" si="4373"/>
        <v>0</v>
      </c>
      <c r="Q190" s="29">
        <f t="shared" si="4373"/>
        <v>0</v>
      </c>
      <c r="R190" s="23">
        <f t="shared" si="4373"/>
        <v>0</v>
      </c>
      <c r="S190" s="187">
        <f t="shared" ref="S190" si="4374">IF($B187=$B181,S184+IF($F187&lt;&gt;$G187,(T187+$G189-$G188)/$F187,T187/$F187),IF($F187&lt;&gt;P187,(T187+$G189-$G188)/$F187,T187/$F187))</f>
        <v>0</v>
      </c>
      <c r="T190" s="7">
        <f t="shared" ref="T190:T191" si="4375">SUM(U190:AA190)</f>
        <v>0</v>
      </c>
      <c r="U190" s="26">
        <f t="shared" ref="U190:AA190" si="4376">U187</f>
        <v>0</v>
      </c>
      <c r="V190" s="26">
        <f t="shared" si="4376"/>
        <v>0</v>
      </c>
      <c r="W190" s="26">
        <f t="shared" si="4376"/>
        <v>0</v>
      </c>
      <c r="X190" s="26">
        <f t="shared" si="4376"/>
        <v>0</v>
      </c>
      <c r="Y190" s="113">
        <f t="shared" si="4376"/>
        <v>0</v>
      </c>
      <c r="Z190" s="29">
        <f t="shared" si="4376"/>
        <v>0</v>
      </c>
      <c r="AA190" s="23">
        <f t="shared" si="4376"/>
        <v>0</v>
      </c>
      <c r="AB190" s="187">
        <f t="shared" ref="AB190" si="4377">IF($B187=$B181,AB184+IF($F187&lt;&gt;$G187,(AC187+$G189-$G188)/$F187,AC187/$F187),IF($F187&lt;&gt;Y187,(AC187+$G189-$G188)/$F187,AC187/$F187))</f>
        <v>0</v>
      </c>
      <c r="AC190" s="7">
        <f t="shared" ref="AC190:AC191" si="4378">SUM(AD190:AJ190)</f>
        <v>0</v>
      </c>
      <c r="AD190" s="26">
        <f t="shared" ref="AD190:AJ190" si="4379">AD187</f>
        <v>0</v>
      </c>
      <c r="AE190" s="26">
        <f t="shared" si="4379"/>
        <v>0</v>
      </c>
      <c r="AF190" s="26">
        <f t="shared" si="4379"/>
        <v>0</v>
      </c>
      <c r="AG190" s="26">
        <f t="shared" si="4379"/>
        <v>0</v>
      </c>
      <c r="AH190" s="113">
        <f t="shared" si="4379"/>
        <v>0</v>
      </c>
      <c r="AI190" s="29">
        <f t="shared" si="4379"/>
        <v>0</v>
      </c>
      <c r="AJ190" s="23">
        <f t="shared" si="4379"/>
        <v>0</v>
      </c>
      <c r="AK190" s="187">
        <f t="shared" ref="AK190" si="4380">IF($B187=$B181,AK184+IF($F187&lt;&gt;$G187,(AL187+$G189-$G188)/$F187,AL187/$F187),IF($F187&lt;&gt;AH187,(AL187+$G189-$G188)/$F187,AL187/$F187))</f>
        <v>0</v>
      </c>
      <c r="AL190" s="7">
        <f t="shared" ref="AL190:AL191" si="4381">SUM(AM190:AS190)</f>
        <v>0</v>
      </c>
      <c r="AM190" s="26">
        <f t="shared" ref="AM190:AS190" si="4382">AM187</f>
        <v>0</v>
      </c>
      <c r="AN190" s="26">
        <f t="shared" si="4382"/>
        <v>0</v>
      </c>
      <c r="AO190" s="26">
        <f t="shared" si="4382"/>
        <v>0</v>
      </c>
      <c r="AP190" s="26">
        <f t="shared" si="4382"/>
        <v>0</v>
      </c>
      <c r="AQ190" s="113">
        <f t="shared" si="4382"/>
        <v>0</v>
      </c>
      <c r="AR190" s="29">
        <f t="shared" si="4382"/>
        <v>0</v>
      </c>
      <c r="AS190" s="23">
        <f t="shared" si="4382"/>
        <v>0</v>
      </c>
      <c r="AT190" s="187">
        <f t="shared" ref="AT190" si="4383">IF($B187=$B181,AT184+IF($F187&lt;&gt;$G187,(AU187+$G189-$G188)/$F187,AU187/$F187),IF($F187&lt;&gt;AQ187,(AU187+$G189-$G188)/$F187,AU187/$F187))</f>
        <v>0</v>
      </c>
      <c r="AU190" s="7">
        <f t="shared" ref="AU190:AU191" si="4384">SUM(AV190:BB190)</f>
        <v>0</v>
      </c>
      <c r="AV190" s="6">
        <f t="shared" si="3483"/>
        <v>0</v>
      </c>
      <c r="AW190" s="6">
        <f t="shared" ref="AW190:BB190" si="4385">IF(SUM($AM$9:$AS$9)=SUM($AV$9:$BB$9),AW187,IF(AND(SUM($AV$9:$BB$9)&gt;42,SUM($AV$9:$BB$9)&lt;49),AW187,0))</f>
        <v>0</v>
      </c>
      <c r="AX190" s="6">
        <f t="shared" si="4385"/>
        <v>0</v>
      </c>
      <c r="AY190" s="6">
        <f t="shared" si="4385"/>
        <v>0</v>
      </c>
      <c r="AZ190" s="26">
        <f t="shared" si="4385"/>
        <v>0</v>
      </c>
      <c r="BA190" s="29">
        <f t="shared" si="4385"/>
        <v>0</v>
      </c>
      <c r="BB190" s="23">
        <f t="shared" si="4385"/>
        <v>0</v>
      </c>
      <c r="BC190" s="1">
        <f t="shared" ref="BC190" si="4386">IF(O189=0,0,O189-K192)</f>
        <v>0</v>
      </c>
      <c r="BD190" s="105">
        <f t="shared" ref="BD190" si="4387">K189</f>
        <v>0</v>
      </c>
      <c r="BE190" s="106" t="str">
        <f t="shared" si="4352"/>
        <v>Godziny zrealizowane</v>
      </c>
      <c r="BK190" s="100">
        <f t="shared" ref="BK190" si="4388">K189</f>
        <v>0</v>
      </c>
      <c r="BL190" s="99" t="s">
        <v>77</v>
      </c>
    </row>
    <row r="191" spans="1:66" ht="15.75" customHeight="1" x14ac:dyDescent="0.2">
      <c r="A191" s="1" t="str">
        <f t="shared" ref="A191:A192" si="4389">A190</f>
        <v>1. Niewypełnione</v>
      </c>
      <c r="B191" s="313"/>
      <c r="C191" s="314"/>
      <c r="D191" s="314"/>
      <c r="E191" s="314"/>
      <c r="F191" s="31"/>
      <c r="G191" s="183"/>
      <c r="H191" s="123">
        <f t="shared" ref="H191" si="4390">IF($B187=$B181,H185+F191,$F191)</f>
        <v>0</v>
      </c>
      <c r="I191" s="165">
        <f t="shared" si="4297"/>
        <v>0</v>
      </c>
      <c r="J191" s="141">
        <f t="shared" ref="J191" si="4391">IF($H190=0,0,IF($B181=$B187,IF($H192&gt;0,$H192+J185,K187+J185),IF($H192&gt;0,$H192,K187)))</f>
        <v>0</v>
      </c>
      <c r="K191" s="7">
        <f t="shared" si="4372"/>
        <v>0</v>
      </c>
      <c r="L191" s="6"/>
      <c r="M191" s="6"/>
      <c r="N191" s="6"/>
      <c r="O191" s="6"/>
      <c r="P191" s="26"/>
      <c r="Q191" s="29"/>
      <c r="R191" s="23"/>
      <c r="S191" s="141">
        <f t="shared" ref="S191" si="4392">IF($H190=0,0,IF($B181=$B187,IF($H192&gt;0,$H192+S185,T187+S185),IF($H192&gt;0,$H192,T187)))</f>
        <v>0</v>
      </c>
      <c r="T191" s="7">
        <f t="shared" si="4375"/>
        <v>0</v>
      </c>
      <c r="U191" s="6"/>
      <c r="V191" s="6"/>
      <c r="W191" s="6"/>
      <c r="X191" s="6"/>
      <c r="Y191" s="26"/>
      <c r="Z191" s="29"/>
      <c r="AA191" s="23"/>
      <c r="AB191" s="141">
        <f t="shared" ref="AB191" si="4393">IF($H190=0,0,IF($B181=$B187,IF($H192&gt;0,$H192+AB185,AC187+AB185),IF($H192&gt;0,$H192,AC187)))</f>
        <v>0</v>
      </c>
      <c r="AC191" s="7">
        <f t="shared" si="4378"/>
        <v>0</v>
      </c>
      <c r="AD191" s="6"/>
      <c r="AE191" s="6"/>
      <c r="AF191" s="6"/>
      <c r="AG191" s="6"/>
      <c r="AH191" s="26"/>
      <c r="AI191" s="29"/>
      <c r="AJ191" s="23"/>
      <c r="AK191" s="141">
        <f t="shared" ref="AK191" si="4394">IF($H190=0,0,IF($B181=$B187,IF($H192&gt;0,$H192+AK185,AL187+AK185),IF($H192&gt;0,$H192,AL187)))</f>
        <v>0</v>
      </c>
      <c r="AL191" s="7">
        <f t="shared" si="4381"/>
        <v>0</v>
      </c>
      <c r="AM191" s="6"/>
      <c r="AN191" s="6"/>
      <c r="AO191" s="6"/>
      <c r="AP191" s="6"/>
      <c r="AQ191" s="26"/>
      <c r="AR191" s="29"/>
      <c r="AS191" s="23"/>
      <c r="AT191" s="141">
        <f t="shared" ref="AT191" si="4395">IF($H190=0,0,IF($B181=$B187,IF($H192&gt;0,$H192+AT185,AU187+AT185),IF($H192&gt;0,$H192,AU187)))</f>
        <v>0</v>
      </c>
      <c r="AU191" s="7">
        <f t="shared" si="4384"/>
        <v>0</v>
      </c>
      <c r="AV191" s="6"/>
      <c r="AW191" s="6"/>
      <c r="AX191" s="6"/>
      <c r="AY191" s="6"/>
      <c r="AZ191" s="26"/>
      <c r="BA191" s="29"/>
      <c r="BB191" s="23"/>
      <c r="BC191" s="1">
        <f t="shared" ref="BC191" si="4396">IF(P189=0,0,P189-K192)</f>
        <v>0</v>
      </c>
      <c r="BD191" s="107">
        <f t="shared" ref="BD191" si="4397">BD190-BD189</f>
        <v>0</v>
      </c>
      <c r="BE191" s="108" t="str">
        <f t="shared" si="4352"/>
        <v>godziny ponadwymiarowe = Plan -to  co powinien uczyć</v>
      </c>
      <c r="BK191" s="100">
        <f t="shared" ref="BK191" si="4398">BK190-BK189</f>
        <v>0</v>
      </c>
      <c r="BL191" s="99" t="s">
        <v>74</v>
      </c>
    </row>
    <row r="192" spans="1:66" ht="18.75" customHeight="1" thickBot="1" x14ac:dyDescent="0.25">
      <c r="A192" s="1" t="str">
        <f t="shared" si="4389"/>
        <v>1. Niewypełnione</v>
      </c>
      <c r="B192" s="323" t="str">
        <f>IF(B187="",Wydruk!$AE$6,IF(J188=0,Wydruk!$AE$7,IF(AND(G188&lt;G189,B187&lt;&gt;$B193),Wydruk!$AE$13,IF(AND($B187=$B181,$B187&lt;&gt;$B193),IF(OR(OR(J192&lt;4,J192&gt;5),OR(S192&lt;4,S192&gt;5),OR(AB192&lt;4,AB192&gt;5),OR(AK192&lt;4,AK192&gt;5),OR(AND(AT192&lt;4,AT192&gt;0),AT192&gt;5)),Wydruk!$AE$8,Wydruk!$AE$9),IF($B187=$B193,IF($F191&lt;&gt;0,Wydruk!$AE$12,Wydruk!$AE$10),IF(OR(OR(J188&lt;4,J188&gt;5),OR(S188&lt;4,S188&gt;5),OR(AB188&lt;4,AB188&gt;5),OR(AK188&lt;4,AK188&gt;5),OR(AND(AT188&lt;4,AT188&gt;0),AT188&gt;5)),Wydruk!$AE$8,Wydruk!$AE$11))))))</f>
        <v>Rozpocznij wypełniając nazwisko i imię, sprawdź pensum, l. tygodni, godz. w roku</v>
      </c>
      <c r="C192" s="324"/>
      <c r="D192" s="324"/>
      <c r="E192" s="324"/>
      <c r="F192" s="173"/>
      <c r="G192" s="184"/>
      <c r="H192" s="191">
        <f t="shared" si="3498"/>
        <v>0</v>
      </c>
      <c r="I192" s="193"/>
      <c r="J192" s="176">
        <f t="shared" ref="J192" si="4399">IF($B181=$B187,IF(L187+L182&gt;0,1,0)+IF(M187+M182&gt;0,1,0)+IF(N187+N182&gt;0,1,0)+IF(O187+O182&gt;0,1,0)+IF(P187+P182&gt;0,1,0)+IF(Q187+Q182&gt;0,1,0)+IF(R187+R182&gt;0,1,0),J188)</f>
        <v>0</v>
      </c>
      <c r="K192" s="133">
        <f t="shared" ref="K192" si="4400">IF(OR($B187=$B193,J192=0,(K188-Q192+O192)&lt;=0),0,(K188-Q192+O192)/J192)</f>
        <v>0</v>
      </c>
      <c r="L192" s="137">
        <f t="shared" ref="L192" si="4401">IF(K192*(7-J189)&lt;=0,0,K192*(7-J189))</f>
        <v>0</v>
      </c>
      <c r="M192" s="311">
        <f t="shared" ref="M192" si="4402">ROUND(IF(OR(K189-K192*(7-J189)+P192&lt;0,$B187=$B193,K192&lt;=0,K189=0),0,IF(K189-K192*(7-J189)+P192&gt;Q192-O192+P192,Q192-O192+P192,K189-K192*(7-J189)+P192)),1)</f>
        <v>0</v>
      </c>
      <c r="N192" s="312"/>
      <c r="O192" s="139">
        <f t="shared" ref="O192" si="4403">IF(OR($B187=$B193,J188=0),0,IF($B187=$B181,J187,$F187))</f>
        <v>0</v>
      </c>
      <c r="P192" s="30">
        <f t="shared" ref="P192" si="4404">IF(OR($B187=$B193,J192=0),0,$G189-$G188)</f>
        <v>0</v>
      </c>
      <c r="Q192" s="134">
        <f t="shared" ref="Q192" si="4405">IF(OR($B187=$B193,J192=0),0,J191)</f>
        <v>0</v>
      </c>
      <c r="R192" s="138">
        <f t="shared" ref="R192" si="4406">IF($B187=$B193,0,K189)</f>
        <v>0</v>
      </c>
      <c r="S192" s="176">
        <f t="shared" ref="S192" si="4407">IF($B181=$B187,IF(U187+U182&gt;0,1,0)+IF(V187+V182&gt;0,1,0)+IF(W187+W182&gt;0,1,0)+IF(X187+X182&gt;0,1,0)+IF(Y187+Y182&gt;0,1,0)+IF(Z187+Z182&gt;0,1,0)+IF(AA187+AA182&gt;0,1,0),S188)</f>
        <v>0</v>
      </c>
      <c r="T192" s="133">
        <f t="shared" ref="T192" si="4408">IF(OR($B187=$B193,S192=0,(T188-Z192+X192)&lt;=0),0,(T188-Z192+X192)/S192)</f>
        <v>0</v>
      </c>
      <c r="U192" s="137">
        <f t="shared" ref="U192" si="4409">IF(T192*(7-S189)&lt;=0,0,T192*(7-S189))</f>
        <v>0</v>
      </c>
      <c r="V192" s="311">
        <f t="shared" ref="V192" si="4410">ROUND(IF(OR(T189-T192*(7-S189)+Y192&lt;0,$B187=$B193,T192&lt;=0,T189=0),0,IF(T189-T192*(7-S189)+Y192&gt;Z192-X192+Y192,Z192-X192+Y192,T189-T192*(7-S189)+Y192)),1)</f>
        <v>0</v>
      </c>
      <c r="W192" s="312"/>
      <c r="X192" s="139">
        <f t="shared" ref="X192" si="4411">IF(OR($B187=$B193,S188=0),0,IF($B187=$B181,S187,$F187))</f>
        <v>0</v>
      </c>
      <c r="Y192" s="30">
        <f t="shared" ref="Y192" si="4412">IF(OR($B187=$B193,S192=0),0,$G189-$G188)</f>
        <v>0</v>
      </c>
      <c r="Z192" s="134">
        <f t="shared" ref="Z192" si="4413">IF(OR($B187=$B193,S192=0),0,S191)</f>
        <v>0</v>
      </c>
      <c r="AA192" s="138">
        <f t="shared" ref="AA192" si="4414">IF($B187=$B193,0,T189)</f>
        <v>0</v>
      </c>
      <c r="AB192" s="176">
        <f t="shared" ref="AB192" si="4415">IF($B181=$B187,IF(AD187+AD182&gt;0,1,0)+IF(AE187+AE182&gt;0,1,0)+IF(AF187+AF182&gt;0,1,0)+IF(AG187+AG182&gt;0,1,0)+IF(AH187+AH182&gt;0,1,0)+IF(AI187+AI182&gt;0,1,0)+IF(AJ187+AJ182&gt;0,1,0),AB188)</f>
        <v>0</v>
      </c>
      <c r="AC192" s="133">
        <f t="shared" ref="AC192" si="4416">IF(OR($B187=$B193,AB192=0,(AC188-AI192+AG192)&lt;=0),0,(AC188-AI192+AG192)/AB192)</f>
        <v>0</v>
      </c>
      <c r="AD192" s="137">
        <f t="shared" ref="AD192" si="4417">IF(AC192*(7-AB189)&lt;=0,0,AC192*(7-AB189))</f>
        <v>0</v>
      </c>
      <c r="AE192" s="311">
        <f t="shared" ref="AE192" si="4418">ROUND(IF(OR(AC189-AC192*(7-AB189)+AH192&lt;0,$B187=$B193,AC192&lt;=0,AC189=0),0,IF(AC189-AC192*(7-AB189)+AH192&gt;AI192-AG192+AH192,AI192-AG192+AH192,AC189-AC192*(7-AB189)+AH192)),1)</f>
        <v>0</v>
      </c>
      <c r="AF192" s="312"/>
      <c r="AG192" s="139">
        <f t="shared" ref="AG192" si="4419">IF(OR($B187=$B193,AB188=0),0,IF($B187=$B181,AB187,$F187))</f>
        <v>0</v>
      </c>
      <c r="AH192" s="30">
        <f t="shared" ref="AH192" si="4420">IF(OR($B187=$B193,AB192=0),0,$G189-$G188)</f>
        <v>0</v>
      </c>
      <c r="AI192" s="134">
        <f t="shared" ref="AI192" si="4421">IF(OR($B187=$B193,AB192=0),0,AB191)</f>
        <v>0</v>
      </c>
      <c r="AJ192" s="138">
        <f t="shared" ref="AJ192" si="4422">IF($B187=$B193,0,AC189)</f>
        <v>0</v>
      </c>
      <c r="AK192" s="176">
        <f t="shared" ref="AK192" si="4423">IF($B181=$B187,IF(AM187+AM182&gt;0,1,0)+IF(AN187+AN182&gt;0,1,0)+IF(AO187+AO182&gt;0,1,0)+IF(AP187+AP182&gt;0,1,0)+IF(AQ187+AQ182&gt;0,1,0)+IF(AR187+AR182&gt;0,1,0)+IF(AS187+AS182&gt;0,1,0),AK188)</f>
        <v>0</v>
      </c>
      <c r="AL192" s="133">
        <f t="shared" ref="AL192" si="4424">IF(OR($B187=$B193,AK192=0,(AL188-AR192+AP192)&lt;=0),0,(AL188-AR192+AP192)/AK192)</f>
        <v>0</v>
      </c>
      <c r="AM192" s="137">
        <f t="shared" ref="AM192" si="4425">IF(AL192*(7-AK189)&lt;=0,0,AL192*(7-AK189))</f>
        <v>0</v>
      </c>
      <c r="AN192" s="311">
        <f t="shared" ref="AN192" si="4426">ROUND(IF(OR(AL189-AL192*(7-AK189)+AQ192&lt;0,$B187=$B193,AL192&lt;=0,AL189=0),0,IF(AL189-AL192*(7-AK189)+AQ192&gt;AR192-AP192+AQ192,AR192-AP192+AQ192,AL189-AL192*(7-AK189)+AQ192)),1)</f>
        <v>0</v>
      </c>
      <c r="AO192" s="312"/>
      <c r="AP192" s="139">
        <f t="shared" ref="AP192" si="4427">IF(OR($B187=$B193,AK188=0),0,IF($B187=$B181,AK187,$F187))</f>
        <v>0</v>
      </c>
      <c r="AQ192" s="30">
        <f t="shared" ref="AQ192" si="4428">IF(OR($B187=$B193,AK192=0),0,$G189-$G188)</f>
        <v>0</v>
      </c>
      <c r="AR192" s="134">
        <f t="shared" ref="AR192" si="4429">IF(OR($B187=$B193,AK192=0),0,AK191)</f>
        <v>0</v>
      </c>
      <c r="AS192" s="138">
        <f t="shared" ref="AS192" si="4430">IF($B187=$B193,0,AL189)</f>
        <v>0</v>
      </c>
      <c r="AT192" s="176">
        <f t="shared" ref="AT192" si="4431">IF($B181=$B187,IF(AV187+AV182&gt;0,1,0)+IF(AW187+AW182&gt;0,1,0)+IF(AX187+AX182&gt;0,1,0)+IF(AY187+AY182&gt;0,1,0)+IF(AZ187+AZ182&gt;0,1,0)+IF(BA187+BA182&gt;0,1,0)+IF(BB187+BB182&gt;0,1,0),AT188)</f>
        <v>0</v>
      </c>
      <c r="AU192" s="133">
        <f t="shared" ref="AU192" si="4432">IF(OR($B187=$B193,AT192=0,(AU188-BA192+AY192)&lt;=0),0,(AU188-BA192+AY192)/AT192)</f>
        <v>0</v>
      </c>
      <c r="AV192" s="137">
        <f t="shared" ref="AV192" si="4433">IF(AU192*(7-AT189)&lt;=0,0,AU192*(7-AT189))</f>
        <v>0</v>
      </c>
      <c r="AW192" s="311">
        <f t="shared" ref="AW192" si="4434">ROUND(IF(OR(AU189-AU192*(7-AT189)+AZ192&lt;0,$B187=$B193,AU192&lt;=0,AU189=0),0,IF(AU189-AU192*(7-AT189)+AZ192&gt;BA192-AY192+AZ192,BA192-AY192+AZ192,AU189-AU192*(7-AT189)+AZ192)),1)</f>
        <v>0</v>
      </c>
      <c r="AX192" s="312"/>
      <c r="AY192" s="139">
        <f t="shared" ref="AY192" si="4435">IF(OR($B187=$B193,AT188=0),0,IF($B187=$B181,AT187,$F187))</f>
        <v>0</v>
      </c>
      <c r="AZ192" s="30">
        <f t="shared" ref="AZ192" si="4436">IF(OR($B187=$B193,AT192=0),0,$G189-$G188)</f>
        <v>0</v>
      </c>
      <c r="BA192" s="134">
        <f t="shared" ref="BA192" si="4437">IF(OR($B187=$B193,AT192=0),0,AT191)</f>
        <v>0</v>
      </c>
      <c r="BB192" s="138">
        <f t="shared" ref="BB192" si="4438">IF($B187=$B193,0,AU189)</f>
        <v>0</v>
      </c>
      <c r="BC192" s="89">
        <f t="shared" ref="BC192" si="4439">SUBTOTAL(9,BC187:BC191)</f>
        <v>0</v>
      </c>
      <c r="BD192" s="109">
        <f t="shared" ref="BD192" si="4440">BD187</f>
        <v>0</v>
      </c>
      <c r="BE192" s="110">
        <f t="shared" ref="BE192" si="4441">IF(BD191&lt;=BD192,BD191,BD192)</f>
        <v>0</v>
      </c>
      <c r="BF192" s="90" t="str">
        <f t="shared" ref="BF192" si="4442">BM192</f>
        <v>godziny ponadwymiarowe wynik po sprawdzeniu czy nie przekracza planu</v>
      </c>
      <c r="BK192" s="101">
        <f t="shared" ref="BK192" si="4443">BK187</f>
        <v>-18</v>
      </c>
      <c r="BL192" s="102">
        <f t="shared" ref="BL192" si="4444">IF(BK191&lt;=BK187,BK191,BK187)</f>
        <v>-18</v>
      </c>
      <c r="BM192" s="91" t="s">
        <v>75</v>
      </c>
    </row>
    <row r="193" spans="1:66" ht="15.75" x14ac:dyDescent="0.2">
      <c r="A193" s="1" t="str">
        <f t="shared" ref="A193" si="4445">IF(B193="","1. Niewypełnione",B193)</f>
        <v>1. Niewypełnione</v>
      </c>
      <c r="B193" s="320"/>
      <c r="C193" s="321"/>
      <c r="D193" s="321"/>
      <c r="E193" s="321"/>
      <c r="F193" s="177">
        <v>18</v>
      </c>
      <c r="G193" s="185">
        <f t="shared" ref="G193" si="4446">F193</f>
        <v>18</v>
      </c>
      <c r="H193" s="177"/>
      <c r="I193" s="192">
        <f t="shared" ref="I193:I197" si="4447">K193+T193+AC193+AL193+AU193</f>
        <v>0</v>
      </c>
      <c r="J193" s="186">
        <f t="shared" ref="J193" si="4448">IF(OR($B193=$B199,J196=0),0,ROUND((K194+P198)/J196,0))</f>
        <v>0</v>
      </c>
      <c r="K193" s="51">
        <f t="shared" ref="K193:K194" si="4449">SUM(L193:R193)</f>
        <v>0</v>
      </c>
      <c r="L193" s="52"/>
      <c r="M193" s="52"/>
      <c r="N193" s="52"/>
      <c r="O193" s="52"/>
      <c r="P193" s="53"/>
      <c r="Q193" s="54"/>
      <c r="R193" s="55"/>
      <c r="S193" s="188">
        <f t="shared" ref="S193" si="4450">IF(OR($B193=$B199,S196=0),0,ROUND((T194+Y198)/S196,0))</f>
        <v>0</v>
      </c>
      <c r="T193" s="178">
        <f t="shared" ref="T193:T194" si="4451">SUM(U193:AA193)</f>
        <v>0</v>
      </c>
      <c r="U193" s="179">
        <f t="shared" ref="U193" si="4452">L193</f>
        <v>0</v>
      </c>
      <c r="V193" s="179">
        <f t="shared" ref="V193" si="4453">M193</f>
        <v>0</v>
      </c>
      <c r="W193" s="179">
        <f t="shared" ref="W193" si="4454">N193</f>
        <v>0</v>
      </c>
      <c r="X193" s="179">
        <f t="shared" ref="X193" si="4455">O193</f>
        <v>0</v>
      </c>
      <c r="Y193" s="180">
        <f t="shared" ref="Y193" si="4456">P193</f>
        <v>0</v>
      </c>
      <c r="Z193" s="181">
        <f t="shared" ref="Z193" si="4457">Q193</f>
        <v>0</v>
      </c>
      <c r="AA193" s="182">
        <f t="shared" ref="AA193" si="4458">R193</f>
        <v>0</v>
      </c>
      <c r="AB193" s="188">
        <f t="shared" ref="AB193" si="4459">IF(OR($B193=$B199,AB196=0),0,ROUND((AC194+AH198)/AB196,0))</f>
        <v>0</v>
      </c>
      <c r="AC193" s="178">
        <f t="shared" ref="AC193:AC194" si="4460">SUM(AD193:AJ193)</f>
        <v>0</v>
      </c>
      <c r="AD193" s="179">
        <f t="shared" ref="AD193" si="4461">U193</f>
        <v>0</v>
      </c>
      <c r="AE193" s="179">
        <f t="shared" ref="AE193" si="4462">V193</f>
        <v>0</v>
      </c>
      <c r="AF193" s="179">
        <f t="shared" ref="AF193" si="4463">W193</f>
        <v>0</v>
      </c>
      <c r="AG193" s="179">
        <f t="shared" ref="AG193" si="4464">X193</f>
        <v>0</v>
      </c>
      <c r="AH193" s="180">
        <f t="shared" ref="AH193" si="4465">Y193</f>
        <v>0</v>
      </c>
      <c r="AI193" s="181">
        <f t="shared" ref="AI193" si="4466">Z193</f>
        <v>0</v>
      </c>
      <c r="AJ193" s="182">
        <f t="shared" ref="AJ193" si="4467">AA193</f>
        <v>0</v>
      </c>
      <c r="AK193" s="188">
        <f t="shared" ref="AK193" si="4468">IF(OR($B193=$B199,AK196=0),0,ROUND((AL194+AQ198)/AK196,0))</f>
        <v>0</v>
      </c>
      <c r="AL193" s="178">
        <f t="shared" ref="AL193:AL194" si="4469">SUM(AM193:AS193)</f>
        <v>0</v>
      </c>
      <c r="AM193" s="179">
        <f t="shared" ref="AM193" si="4470">AD193</f>
        <v>0</v>
      </c>
      <c r="AN193" s="179">
        <f t="shared" ref="AN193" si="4471">AE193</f>
        <v>0</v>
      </c>
      <c r="AO193" s="179">
        <f t="shared" ref="AO193" si="4472">AF193</f>
        <v>0</v>
      </c>
      <c r="AP193" s="179">
        <f t="shared" ref="AP193" si="4473">AG193</f>
        <v>0</v>
      </c>
      <c r="AQ193" s="180">
        <f t="shared" ref="AQ193" si="4474">AH193</f>
        <v>0</v>
      </c>
      <c r="AR193" s="181">
        <f t="shared" ref="AR193" si="4475">AI193</f>
        <v>0</v>
      </c>
      <c r="AS193" s="182">
        <f t="shared" ref="AS193" si="4476">AJ193</f>
        <v>0</v>
      </c>
      <c r="AT193" s="188">
        <f t="shared" ref="AT193" si="4477">IF(OR($B193=$B199,AT196=0),0,ROUND((AU194+AZ198)/AT196,0))</f>
        <v>0</v>
      </c>
      <c r="AU193" s="178">
        <f t="shared" ref="AU193:AU194" si="4478">SUM(AV193:BB193)</f>
        <v>0</v>
      </c>
      <c r="AV193" s="179">
        <f t="shared" ref="AV193" si="4479">IF(SUM($AM$9:$AS$9)=SUM($AV$9:$BB$9),AM193,IF(AND(SUM($AV$9:$BB$9)&gt;42,SUM($AV$9:$BB$9)&lt;49),AM193,0))</f>
        <v>0</v>
      </c>
      <c r="AW193" s="179">
        <f t="shared" ref="AW193" si="4480">IF(SUM($AM$9:$AS$9)=SUM($AV$9:$BB$9),AN193,IF(AND(SUM($AV$9:$BB$9)&gt;42,SUM($AV$9:$BB$9)&lt;49),AN193,0))</f>
        <v>0</v>
      </c>
      <c r="AX193" s="179">
        <f t="shared" ref="AX193" si="4481">IF(SUM($AM$9:$AS$9)=SUM($AV$9:$BB$9),AO193,IF(AND(SUM($AV$9:$BB$9)&gt;42,SUM($AV$9:$BB$9)&lt;49),AO193,0))</f>
        <v>0</v>
      </c>
      <c r="AY193" s="179">
        <f t="shared" ref="AY193" si="4482">IF(SUM($AM$9:$AS$9)=SUM($AV$9:$BB$9),AP193,IF(AND(SUM($AV$9:$BB$9)&gt;42,SUM($AV$9:$BB$9)&lt;49),AP193,0))</f>
        <v>0</v>
      </c>
      <c r="AZ193" s="180">
        <f t="shared" ref="AZ193" si="4483">IF(SUM($AM$9:$AS$9)=SUM($AV$9:$BB$9),AQ193,IF(AND(SUM($AV$9:$BB$9)&gt;42,SUM($AV$9:$BB$9)&lt;49),AQ193,0))</f>
        <v>0</v>
      </c>
      <c r="BA193" s="181">
        <f t="shared" ref="BA193" si="4484">IF(SUM($AM$9:$AS$9)=SUM($AV$9:$BB$9),AR193,IF(AND(SUM($AV$9:$BB$9)&gt;42,SUM($AV$9:$BB$9)&lt;49),AR193,0))</f>
        <v>0</v>
      </c>
      <c r="BB193" s="182">
        <f t="shared" ref="BB193" si="4485">IF(SUM($AM$9:$AS$9)=SUM($AV$9:$BB$9),AS193,IF(AND(SUM($AV$9:$BB$9)&gt;42,SUM($AV$9:$BB$9)&lt;49),AS193,0))</f>
        <v>0</v>
      </c>
      <c r="BC193" s="1">
        <f t="shared" ref="BC193" si="4486">IF(L195=0,0,L195-K198)</f>
        <v>0</v>
      </c>
      <c r="BD193" s="103">
        <f t="shared" ref="BD193" si="4487">P198-N198</f>
        <v>0</v>
      </c>
      <c r="BE193" s="104" t="s">
        <v>80</v>
      </c>
      <c r="BK193" s="96">
        <f t="shared" ref="BK193" si="4488">K194-G194</f>
        <v>-18</v>
      </c>
      <c r="BL193" s="97" t="s">
        <v>76</v>
      </c>
    </row>
    <row r="194" spans="1:66" ht="12.75" hidden="1" customHeight="1" x14ac:dyDescent="0.2">
      <c r="B194" s="93"/>
      <c r="C194" s="94"/>
      <c r="D194" s="95"/>
      <c r="E194" s="115"/>
      <c r="F194" s="140" t="b">
        <f t="shared" ref="F194" si="4489">IF($B187=$B193,OR(F188,G193&lt;F193),G193&lt;F193)</f>
        <v>0</v>
      </c>
      <c r="G194" s="189">
        <f t="shared" si="3436"/>
        <v>18</v>
      </c>
      <c r="H194" s="120"/>
      <c r="I194" s="165">
        <f t="shared" si="4447"/>
        <v>0</v>
      </c>
      <c r="J194" s="194">
        <f t="shared" ref="J194" si="4490">7-COUNTIF(L193:R193,0)-COUNTIF(L193:R193,"")</f>
        <v>0</v>
      </c>
      <c r="K194" s="22">
        <f t="shared" si="4449"/>
        <v>0</v>
      </c>
      <c r="L194" s="35">
        <f t="shared" ref="L194:R194" si="4491">IF($B187=$B193,L193+L188,L193)</f>
        <v>0</v>
      </c>
      <c r="M194" s="35">
        <f t="shared" si="4491"/>
        <v>0</v>
      </c>
      <c r="N194" s="35">
        <f t="shared" si="4491"/>
        <v>0</v>
      </c>
      <c r="O194" s="35">
        <f t="shared" si="4491"/>
        <v>0</v>
      </c>
      <c r="P194" s="36">
        <f t="shared" si="4491"/>
        <v>0</v>
      </c>
      <c r="Q194" s="37">
        <f t="shared" si="4491"/>
        <v>0</v>
      </c>
      <c r="R194" s="38">
        <f t="shared" si="4491"/>
        <v>0</v>
      </c>
      <c r="S194" s="194">
        <f t="shared" ref="S194" si="4492">7-COUNTIF(U193:AA193,0)-COUNTIF(U193:AA193,"")</f>
        <v>0</v>
      </c>
      <c r="T194" s="22">
        <f t="shared" si="4451"/>
        <v>0</v>
      </c>
      <c r="U194" s="35">
        <f t="shared" ref="U194:AA194" si="4493">IF($B187=$B193,U193+U188,U193)</f>
        <v>0</v>
      </c>
      <c r="V194" s="35">
        <f t="shared" si="4493"/>
        <v>0</v>
      </c>
      <c r="W194" s="35">
        <f t="shared" si="4493"/>
        <v>0</v>
      </c>
      <c r="X194" s="35">
        <f t="shared" si="4493"/>
        <v>0</v>
      </c>
      <c r="Y194" s="36">
        <f t="shared" si="4493"/>
        <v>0</v>
      </c>
      <c r="Z194" s="37">
        <f t="shared" si="4493"/>
        <v>0</v>
      </c>
      <c r="AA194" s="38">
        <f t="shared" si="4493"/>
        <v>0</v>
      </c>
      <c r="AB194" s="194">
        <f t="shared" ref="AB194" si="4494">7-COUNTIF(AD193:AJ193,0)-COUNTIF(AD193:AJ193,"")</f>
        <v>0</v>
      </c>
      <c r="AC194" s="22">
        <f t="shared" si="4460"/>
        <v>0</v>
      </c>
      <c r="AD194" s="35">
        <f t="shared" ref="AD194:AJ194" si="4495">IF($B187=$B193,AD193+AD188,AD193)</f>
        <v>0</v>
      </c>
      <c r="AE194" s="35">
        <f t="shared" si="4495"/>
        <v>0</v>
      </c>
      <c r="AF194" s="35">
        <f t="shared" si="4495"/>
        <v>0</v>
      </c>
      <c r="AG194" s="35">
        <f t="shared" si="4495"/>
        <v>0</v>
      </c>
      <c r="AH194" s="36">
        <f t="shared" si="4495"/>
        <v>0</v>
      </c>
      <c r="AI194" s="37">
        <f t="shared" si="4495"/>
        <v>0</v>
      </c>
      <c r="AJ194" s="38">
        <f t="shared" si="4495"/>
        <v>0</v>
      </c>
      <c r="AK194" s="194">
        <f t="shared" ref="AK194" si="4496">7-COUNTIF(AM193:AS193,0)-COUNTIF(AM193:AS193,"")</f>
        <v>0</v>
      </c>
      <c r="AL194" s="22">
        <f t="shared" si="4469"/>
        <v>0</v>
      </c>
      <c r="AM194" s="35">
        <f t="shared" ref="AM194:AS194" si="4497">IF($B187=$B193,AM193+AM188,AM193)</f>
        <v>0</v>
      </c>
      <c r="AN194" s="35">
        <f t="shared" si="4497"/>
        <v>0</v>
      </c>
      <c r="AO194" s="35">
        <f t="shared" si="4497"/>
        <v>0</v>
      </c>
      <c r="AP194" s="35">
        <f t="shared" si="4497"/>
        <v>0</v>
      </c>
      <c r="AQ194" s="36">
        <f t="shared" si="4497"/>
        <v>0</v>
      </c>
      <c r="AR194" s="37">
        <f t="shared" si="4497"/>
        <v>0</v>
      </c>
      <c r="AS194" s="38">
        <f t="shared" si="4497"/>
        <v>0</v>
      </c>
      <c r="AT194" s="194">
        <f t="shared" ref="AT194" si="4498">7-COUNTIF(AV193:BB193,0)-COUNTIF(AV193:BB193,"")</f>
        <v>0</v>
      </c>
      <c r="AU194" s="22">
        <f t="shared" si="4478"/>
        <v>0</v>
      </c>
      <c r="AV194" s="35">
        <f t="shared" ref="AV194:BB194" si="4499">IF($B187=$B193,AV193+AV188,AV193)</f>
        <v>0</v>
      </c>
      <c r="AW194" s="35">
        <f t="shared" si="4499"/>
        <v>0</v>
      </c>
      <c r="AX194" s="35">
        <f t="shared" si="4499"/>
        <v>0</v>
      </c>
      <c r="AY194" s="35">
        <f t="shared" si="4499"/>
        <v>0</v>
      </c>
      <c r="AZ194" s="36">
        <f t="shared" si="4499"/>
        <v>0</v>
      </c>
      <c r="BA194" s="37">
        <f t="shared" si="4499"/>
        <v>0</v>
      </c>
      <c r="BB194" s="38">
        <f t="shared" si="4499"/>
        <v>0</v>
      </c>
      <c r="BC194" s="1">
        <f t="shared" ref="BC194" si="4500">IF(M195=0,0,M195-K198)</f>
        <v>0</v>
      </c>
      <c r="BD194" s="105">
        <f t="shared" ref="BD194" si="4501">7-J195</f>
        <v>0</v>
      </c>
      <c r="BE194" s="106" t="str">
        <f t="shared" ref="BE194:BE197" si="4502">BL194</f>
        <v>Dni realizacji</v>
      </c>
      <c r="BG194" s="89" t="s">
        <v>78</v>
      </c>
      <c r="BK194" s="98">
        <f t="shared" ref="BK194" si="4503">7-J195</f>
        <v>0</v>
      </c>
      <c r="BL194" s="99" t="s">
        <v>72</v>
      </c>
    </row>
    <row r="195" spans="1:66" ht="15" hidden="1" customHeight="1" x14ac:dyDescent="0.2">
      <c r="B195" s="116"/>
      <c r="C195" s="117"/>
      <c r="D195" s="118"/>
      <c r="E195" s="119"/>
      <c r="F195" s="92"/>
      <c r="G195" s="190">
        <f t="shared" ref="G195" si="4504">IF(AND($B187=$B193,$B187&lt;&gt;"",$B187&lt;&gt;0),F193+G189,F193)</f>
        <v>18</v>
      </c>
      <c r="H195" s="121"/>
      <c r="I195" s="165">
        <f t="shared" si="4447"/>
        <v>0</v>
      </c>
      <c r="J195" s="195">
        <f t="shared" ref="J195" si="4505">IF($B193=$B187,COUNTIF(L195:R195,0),COUNTIF(L196:R196,0)+COUNTIF(L196:R196,""))</f>
        <v>7</v>
      </c>
      <c r="K195" s="39">
        <f t="shared" ref="K195:R195" si="4506">IF($B187=$B193,K196+K189,K196)</f>
        <v>0</v>
      </c>
      <c r="L195" s="40">
        <f t="shared" si="4506"/>
        <v>0</v>
      </c>
      <c r="M195" s="40">
        <f t="shared" si="4506"/>
        <v>0</v>
      </c>
      <c r="N195" s="40">
        <f t="shared" si="4506"/>
        <v>0</v>
      </c>
      <c r="O195" s="40">
        <f t="shared" si="4506"/>
        <v>0</v>
      </c>
      <c r="P195" s="41">
        <f t="shared" si="4506"/>
        <v>0</v>
      </c>
      <c r="Q195" s="42">
        <f t="shared" si="4506"/>
        <v>0</v>
      </c>
      <c r="R195" s="43">
        <f t="shared" si="4506"/>
        <v>0</v>
      </c>
      <c r="S195" s="195">
        <f t="shared" ref="S195" si="4507">IF($B193=$B187,COUNTIF(U195:AA195,0),COUNTIF(U196:AA196,0)+COUNTIF(U196:AA196,""))</f>
        <v>7</v>
      </c>
      <c r="T195" s="39">
        <f t="shared" ref="T195:AA195" si="4508">IF($B187=$B193,T196+T189,T196)</f>
        <v>0</v>
      </c>
      <c r="U195" s="40">
        <f t="shared" si="4508"/>
        <v>0</v>
      </c>
      <c r="V195" s="40">
        <f t="shared" si="4508"/>
        <v>0</v>
      </c>
      <c r="W195" s="40">
        <f t="shared" si="4508"/>
        <v>0</v>
      </c>
      <c r="X195" s="40">
        <f t="shared" si="4508"/>
        <v>0</v>
      </c>
      <c r="Y195" s="41">
        <f t="shared" si="4508"/>
        <v>0</v>
      </c>
      <c r="Z195" s="42">
        <f t="shared" si="4508"/>
        <v>0</v>
      </c>
      <c r="AA195" s="43">
        <f t="shared" si="4508"/>
        <v>0</v>
      </c>
      <c r="AB195" s="195">
        <f t="shared" ref="AB195" si="4509">IF($B193=$B187,COUNTIF(AD195:AJ195,0),COUNTIF(AD196:AJ196,0)+COUNTIF(AD196:AJ196,""))</f>
        <v>7</v>
      </c>
      <c r="AC195" s="39">
        <f t="shared" ref="AC195:AJ195" si="4510">IF($B187=$B193,AC196+AC189,AC196)</f>
        <v>0</v>
      </c>
      <c r="AD195" s="40">
        <f t="shared" si="4510"/>
        <v>0</v>
      </c>
      <c r="AE195" s="40">
        <f t="shared" si="4510"/>
        <v>0</v>
      </c>
      <c r="AF195" s="40">
        <f t="shared" si="4510"/>
        <v>0</v>
      </c>
      <c r="AG195" s="40">
        <f t="shared" si="4510"/>
        <v>0</v>
      </c>
      <c r="AH195" s="41">
        <f t="shared" si="4510"/>
        <v>0</v>
      </c>
      <c r="AI195" s="42">
        <f t="shared" si="4510"/>
        <v>0</v>
      </c>
      <c r="AJ195" s="43">
        <f t="shared" si="4510"/>
        <v>0</v>
      </c>
      <c r="AK195" s="195">
        <f t="shared" ref="AK195" si="4511">IF($B193=$B187,COUNTIF(AM195:AS195,0),COUNTIF(AM196:AS196,0)+COUNTIF(AM196:AS196,""))</f>
        <v>7</v>
      </c>
      <c r="AL195" s="39">
        <f t="shared" ref="AL195:AS195" si="4512">IF($B187=$B193,AL196+AL189,AL196)</f>
        <v>0</v>
      </c>
      <c r="AM195" s="40">
        <f t="shared" si="4512"/>
        <v>0</v>
      </c>
      <c r="AN195" s="40">
        <f t="shared" si="4512"/>
        <v>0</v>
      </c>
      <c r="AO195" s="40">
        <f t="shared" si="4512"/>
        <v>0</v>
      </c>
      <c r="AP195" s="40">
        <f t="shared" si="4512"/>
        <v>0</v>
      </c>
      <c r="AQ195" s="41">
        <f t="shared" si="4512"/>
        <v>0</v>
      </c>
      <c r="AR195" s="42">
        <f t="shared" si="4512"/>
        <v>0</v>
      </c>
      <c r="AS195" s="43">
        <f t="shared" si="4512"/>
        <v>0</v>
      </c>
      <c r="AT195" s="195">
        <f t="shared" ref="AT195" si="4513">IF($B193=$B187,COUNTIF(AV195:BB195,0),COUNTIF(AV196:BB196,0)+COUNTIF(AV196:BB196,""))</f>
        <v>7</v>
      </c>
      <c r="AU195" s="39">
        <f t="shared" ref="AU195:BB195" si="4514">IF($B187=$B193,AU196+AU189,AU196)</f>
        <v>0</v>
      </c>
      <c r="AV195" s="40">
        <f t="shared" si="4514"/>
        <v>0</v>
      </c>
      <c r="AW195" s="40">
        <f t="shared" si="4514"/>
        <v>0</v>
      </c>
      <c r="AX195" s="40">
        <f t="shared" si="4514"/>
        <v>0</v>
      </c>
      <c r="AY195" s="40">
        <f t="shared" si="4514"/>
        <v>0</v>
      </c>
      <c r="AZ195" s="41">
        <f t="shared" si="4514"/>
        <v>0</v>
      </c>
      <c r="BA195" s="42">
        <f t="shared" si="4514"/>
        <v>0</v>
      </c>
      <c r="BB195" s="43">
        <f t="shared" si="4514"/>
        <v>0</v>
      </c>
      <c r="BC195" s="1">
        <f t="shared" ref="BC195" si="4515">IF(N195=0,0,N195-K198)</f>
        <v>0</v>
      </c>
      <c r="BD195" s="112">
        <f t="shared" ref="BD195" si="4516">BD194*K198</f>
        <v>0</v>
      </c>
      <c r="BE195" s="106" t="str">
        <f t="shared" si="4502"/>
        <v>Realizacja planu</v>
      </c>
      <c r="BG195" s="114">
        <f t="shared" ref="BG195" si="4517">J193</f>
        <v>0</v>
      </c>
      <c r="BH195" s="89" t="s">
        <v>73</v>
      </c>
      <c r="BK195" s="111">
        <f t="shared" ref="BK195" si="4518">BK194*K198</f>
        <v>0</v>
      </c>
      <c r="BL195" s="99" t="s">
        <v>71</v>
      </c>
      <c r="BN195" s="89" t="s">
        <v>79</v>
      </c>
    </row>
    <row r="196" spans="1:66" ht="15.75" customHeight="1" x14ac:dyDescent="0.2">
      <c r="A196" s="1" t="str">
        <f t="shared" ref="A196" si="4519">A193</f>
        <v>1. Niewypełnione</v>
      </c>
      <c r="B196" s="313">
        <f t="shared" si="3467"/>
        <v>30</v>
      </c>
      <c r="C196" s="314"/>
      <c r="D196" s="314"/>
      <c r="E196" s="314"/>
      <c r="F196" s="31"/>
      <c r="G196" s="183"/>
      <c r="H196" s="122">
        <f t="shared" ref="H196" si="4520">5-COUNTIF(AU193,0)-COUNTIF(AL193,0)-COUNTIF(AC193,0)-COUNTIF(T193,0)-COUNTIF(K193,0)</f>
        <v>0</v>
      </c>
      <c r="I196" s="165">
        <f t="shared" si="4447"/>
        <v>0</v>
      </c>
      <c r="J196" s="187">
        <f t="shared" ref="J196" si="4521">IF($B193=$B187,J190+IF($F193&lt;&gt;$G193,(K193+$G195-$G194)/$F193,K193/$F193),IF($F193&lt;&gt;G193,(K193+$G195-$G194)/$F193,K193/$F193))</f>
        <v>0</v>
      </c>
      <c r="K196" s="7">
        <f t="shared" ref="K196:K197" si="4522">SUM(L196:R196)</f>
        <v>0</v>
      </c>
      <c r="L196" s="26">
        <f t="shared" ref="L196:R196" si="4523">L193</f>
        <v>0</v>
      </c>
      <c r="M196" s="26">
        <f t="shared" si="4523"/>
        <v>0</v>
      </c>
      <c r="N196" s="26">
        <f t="shared" si="4523"/>
        <v>0</v>
      </c>
      <c r="O196" s="26">
        <f t="shared" si="4523"/>
        <v>0</v>
      </c>
      <c r="P196" s="26">
        <f t="shared" si="4523"/>
        <v>0</v>
      </c>
      <c r="Q196" s="29">
        <f t="shared" si="4523"/>
        <v>0</v>
      </c>
      <c r="R196" s="23">
        <f t="shared" si="4523"/>
        <v>0</v>
      </c>
      <c r="S196" s="187">
        <f t="shared" ref="S196" si="4524">IF($B193=$B187,S190+IF($F193&lt;&gt;$G193,(T193+$G195-$G194)/$F193,T193/$F193),IF($F193&lt;&gt;P193,(T193+$G195-$G194)/$F193,T193/$F193))</f>
        <v>0</v>
      </c>
      <c r="T196" s="7">
        <f t="shared" ref="T196:T197" si="4525">SUM(U196:AA196)</f>
        <v>0</v>
      </c>
      <c r="U196" s="26">
        <f t="shared" ref="U196:AA196" si="4526">U193</f>
        <v>0</v>
      </c>
      <c r="V196" s="26">
        <f t="shared" si="4526"/>
        <v>0</v>
      </c>
      <c r="W196" s="26">
        <f t="shared" si="4526"/>
        <v>0</v>
      </c>
      <c r="X196" s="26">
        <f t="shared" si="4526"/>
        <v>0</v>
      </c>
      <c r="Y196" s="113">
        <f t="shared" si="4526"/>
        <v>0</v>
      </c>
      <c r="Z196" s="29">
        <f t="shared" si="4526"/>
        <v>0</v>
      </c>
      <c r="AA196" s="23">
        <f t="shared" si="4526"/>
        <v>0</v>
      </c>
      <c r="AB196" s="187">
        <f t="shared" ref="AB196" si="4527">IF($B193=$B187,AB190+IF($F193&lt;&gt;$G193,(AC193+$G195-$G194)/$F193,AC193/$F193),IF($F193&lt;&gt;Y193,(AC193+$G195-$G194)/$F193,AC193/$F193))</f>
        <v>0</v>
      </c>
      <c r="AC196" s="7">
        <f t="shared" ref="AC196:AC197" si="4528">SUM(AD196:AJ196)</f>
        <v>0</v>
      </c>
      <c r="AD196" s="26">
        <f t="shared" ref="AD196:AJ196" si="4529">AD193</f>
        <v>0</v>
      </c>
      <c r="AE196" s="26">
        <f t="shared" si="4529"/>
        <v>0</v>
      </c>
      <c r="AF196" s="26">
        <f t="shared" si="4529"/>
        <v>0</v>
      </c>
      <c r="AG196" s="26">
        <f t="shared" si="4529"/>
        <v>0</v>
      </c>
      <c r="AH196" s="113">
        <f t="shared" si="4529"/>
        <v>0</v>
      </c>
      <c r="AI196" s="29">
        <f t="shared" si="4529"/>
        <v>0</v>
      </c>
      <c r="AJ196" s="23">
        <f t="shared" si="4529"/>
        <v>0</v>
      </c>
      <c r="AK196" s="187">
        <f t="shared" ref="AK196" si="4530">IF($B193=$B187,AK190+IF($F193&lt;&gt;$G193,(AL193+$G195-$G194)/$F193,AL193/$F193),IF($F193&lt;&gt;AH193,(AL193+$G195-$G194)/$F193,AL193/$F193))</f>
        <v>0</v>
      </c>
      <c r="AL196" s="7">
        <f t="shared" ref="AL196:AL197" si="4531">SUM(AM196:AS196)</f>
        <v>0</v>
      </c>
      <c r="AM196" s="26">
        <f t="shared" ref="AM196:AS196" si="4532">AM193</f>
        <v>0</v>
      </c>
      <c r="AN196" s="26">
        <f t="shared" si="4532"/>
        <v>0</v>
      </c>
      <c r="AO196" s="26">
        <f t="shared" si="4532"/>
        <v>0</v>
      </c>
      <c r="AP196" s="26">
        <f t="shared" si="4532"/>
        <v>0</v>
      </c>
      <c r="AQ196" s="113">
        <f t="shared" si="4532"/>
        <v>0</v>
      </c>
      <c r="AR196" s="29">
        <f t="shared" si="4532"/>
        <v>0</v>
      </c>
      <c r="AS196" s="23">
        <f t="shared" si="4532"/>
        <v>0</v>
      </c>
      <c r="AT196" s="187">
        <f t="shared" ref="AT196" si="4533">IF($B193=$B187,AT190+IF($F193&lt;&gt;$G193,(AU193+$G195-$G194)/$F193,AU193/$F193),IF($F193&lt;&gt;AQ193,(AU193+$G195-$G194)/$F193,AU193/$F193))</f>
        <v>0</v>
      </c>
      <c r="AU196" s="7">
        <f t="shared" ref="AU196:AU197" si="4534">SUM(AV196:BB196)</f>
        <v>0</v>
      </c>
      <c r="AV196" s="6">
        <f t="shared" si="3483"/>
        <v>0</v>
      </c>
      <c r="AW196" s="6">
        <f t="shared" ref="AW196:BB196" si="4535">IF(SUM($AM$9:$AS$9)=SUM($AV$9:$BB$9),AW193,IF(AND(SUM($AV$9:$BB$9)&gt;42,SUM($AV$9:$BB$9)&lt;49),AW193,0))</f>
        <v>0</v>
      </c>
      <c r="AX196" s="6">
        <f t="shared" si="4535"/>
        <v>0</v>
      </c>
      <c r="AY196" s="6">
        <f t="shared" si="4535"/>
        <v>0</v>
      </c>
      <c r="AZ196" s="26">
        <f t="shared" si="4535"/>
        <v>0</v>
      </c>
      <c r="BA196" s="29">
        <f t="shared" si="4535"/>
        <v>0</v>
      </c>
      <c r="BB196" s="23">
        <f t="shared" si="4535"/>
        <v>0</v>
      </c>
      <c r="BC196" s="1">
        <f t="shared" ref="BC196" si="4536">IF(O195=0,0,O195-K198)</f>
        <v>0</v>
      </c>
      <c r="BD196" s="105">
        <f t="shared" ref="BD196" si="4537">K195</f>
        <v>0</v>
      </c>
      <c r="BE196" s="106" t="str">
        <f t="shared" si="4502"/>
        <v>Godziny zrealizowane</v>
      </c>
      <c r="BK196" s="100">
        <f t="shared" ref="BK196" si="4538">K195</f>
        <v>0</v>
      </c>
      <c r="BL196" s="99" t="s">
        <v>77</v>
      </c>
    </row>
    <row r="197" spans="1:66" ht="15.75" customHeight="1" x14ac:dyDescent="0.2">
      <c r="A197" s="1" t="str">
        <f t="shared" ref="A197:A198" si="4539">A196</f>
        <v>1. Niewypełnione</v>
      </c>
      <c r="B197" s="313"/>
      <c r="C197" s="314"/>
      <c r="D197" s="314"/>
      <c r="E197" s="314"/>
      <c r="F197" s="31"/>
      <c r="G197" s="183"/>
      <c r="H197" s="123">
        <f t="shared" ref="H197" si="4540">IF($B193=$B187,H191+F197,$F197)</f>
        <v>0</v>
      </c>
      <c r="I197" s="165">
        <f t="shared" si="4447"/>
        <v>0</v>
      </c>
      <c r="J197" s="141">
        <f t="shared" ref="J197" si="4541">IF($H196=0,0,IF($B187=$B193,IF($H198&gt;0,$H198+J191,K193+J191),IF($H198&gt;0,$H198,K193)))</f>
        <v>0</v>
      </c>
      <c r="K197" s="7">
        <f t="shared" si="4522"/>
        <v>0</v>
      </c>
      <c r="L197" s="6"/>
      <c r="M197" s="6"/>
      <c r="N197" s="6"/>
      <c r="O197" s="6"/>
      <c r="P197" s="26"/>
      <c r="Q197" s="29"/>
      <c r="R197" s="23"/>
      <c r="S197" s="141">
        <f t="shared" ref="S197" si="4542">IF($H196=0,0,IF($B187=$B193,IF($H198&gt;0,$H198+S191,T193+S191),IF($H198&gt;0,$H198,T193)))</f>
        <v>0</v>
      </c>
      <c r="T197" s="7">
        <f t="shared" si="4525"/>
        <v>0</v>
      </c>
      <c r="U197" s="6"/>
      <c r="V197" s="6"/>
      <c r="W197" s="6"/>
      <c r="X197" s="6"/>
      <c r="Y197" s="26"/>
      <c r="Z197" s="29"/>
      <c r="AA197" s="23"/>
      <c r="AB197" s="141">
        <f t="shared" ref="AB197" si="4543">IF($H196=0,0,IF($B187=$B193,IF($H198&gt;0,$H198+AB191,AC193+AB191),IF($H198&gt;0,$H198,AC193)))</f>
        <v>0</v>
      </c>
      <c r="AC197" s="7">
        <f t="shared" si="4528"/>
        <v>0</v>
      </c>
      <c r="AD197" s="6"/>
      <c r="AE197" s="6"/>
      <c r="AF197" s="6"/>
      <c r="AG197" s="6"/>
      <c r="AH197" s="26"/>
      <c r="AI197" s="29"/>
      <c r="AJ197" s="23"/>
      <c r="AK197" s="141">
        <f t="shared" ref="AK197" si="4544">IF($H196=0,0,IF($B187=$B193,IF($H198&gt;0,$H198+AK191,AL193+AK191),IF($H198&gt;0,$H198,AL193)))</f>
        <v>0</v>
      </c>
      <c r="AL197" s="7">
        <f t="shared" si="4531"/>
        <v>0</v>
      </c>
      <c r="AM197" s="6"/>
      <c r="AN197" s="6"/>
      <c r="AO197" s="6"/>
      <c r="AP197" s="6"/>
      <c r="AQ197" s="26"/>
      <c r="AR197" s="29"/>
      <c r="AS197" s="23"/>
      <c r="AT197" s="141">
        <f t="shared" ref="AT197" si="4545">IF($H196=0,0,IF($B187=$B193,IF($H198&gt;0,$H198+AT191,AU193+AT191),IF($H198&gt;0,$H198,AU193)))</f>
        <v>0</v>
      </c>
      <c r="AU197" s="7">
        <f t="shared" si="4534"/>
        <v>0</v>
      </c>
      <c r="AV197" s="6"/>
      <c r="AW197" s="6"/>
      <c r="AX197" s="6"/>
      <c r="AY197" s="6"/>
      <c r="AZ197" s="26"/>
      <c r="BA197" s="29"/>
      <c r="BB197" s="23"/>
      <c r="BC197" s="1">
        <f t="shared" ref="BC197" si="4546">IF(P195=0,0,P195-K198)</f>
        <v>0</v>
      </c>
      <c r="BD197" s="107">
        <f t="shared" ref="BD197" si="4547">BD196-BD195</f>
        <v>0</v>
      </c>
      <c r="BE197" s="108" t="str">
        <f t="shared" si="4502"/>
        <v>godziny ponadwymiarowe = Plan -to  co powinien uczyć</v>
      </c>
      <c r="BK197" s="100">
        <f t="shared" ref="BK197" si="4548">BK196-BK195</f>
        <v>0</v>
      </c>
      <c r="BL197" s="99" t="s">
        <v>74</v>
      </c>
    </row>
    <row r="198" spans="1:66" ht="18.75" customHeight="1" thickBot="1" x14ac:dyDescent="0.25">
      <c r="A198" s="1" t="str">
        <f t="shared" si="4539"/>
        <v>1. Niewypełnione</v>
      </c>
      <c r="B198" s="323" t="str">
        <f>IF(B193="",Wydruk!$AE$6,IF(J194=0,Wydruk!$AE$7,IF(AND(G194&lt;G195,B193&lt;&gt;$B199),Wydruk!$AE$13,IF(AND($B193=$B187,$B193&lt;&gt;$B199),IF(OR(OR(J198&lt;4,J198&gt;5),OR(S198&lt;4,S198&gt;5),OR(AB198&lt;4,AB198&gt;5),OR(AK198&lt;4,AK198&gt;5),OR(AND(AT198&lt;4,AT198&gt;0),AT198&gt;5)),Wydruk!$AE$8,Wydruk!$AE$9),IF($B193=$B199,IF($F197&lt;&gt;0,Wydruk!$AE$12,Wydruk!$AE$10),IF(OR(OR(J194&lt;4,J194&gt;5),OR(S194&lt;4,S194&gt;5),OR(AB194&lt;4,AB194&gt;5),OR(AK194&lt;4,AK194&gt;5),OR(AND(AT194&lt;4,AT194&gt;0),AT194&gt;5)),Wydruk!$AE$8,Wydruk!$AE$11))))))</f>
        <v>Rozpocznij wypełniając nazwisko i imię, sprawdź pensum, l. tygodni, godz. w roku</v>
      </c>
      <c r="C198" s="324"/>
      <c r="D198" s="324"/>
      <c r="E198" s="324"/>
      <c r="F198" s="173"/>
      <c r="G198" s="184"/>
      <c r="H198" s="191">
        <f t="shared" si="3498"/>
        <v>0</v>
      </c>
      <c r="I198" s="193"/>
      <c r="J198" s="176">
        <f t="shared" ref="J198" si="4549">IF($B187=$B193,IF(L193+L188&gt;0,1,0)+IF(M193+M188&gt;0,1,0)+IF(N193+N188&gt;0,1,0)+IF(O193+O188&gt;0,1,0)+IF(P193+P188&gt;0,1,0)+IF(Q193+Q188&gt;0,1,0)+IF(R193+R188&gt;0,1,0),J194)</f>
        <v>0</v>
      </c>
      <c r="K198" s="133">
        <f t="shared" ref="K198" si="4550">IF(OR($B193=$B199,J198=0,(K194-Q198+O198)&lt;=0),0,(K194-Q198+O198)/J198)</f>
        <v>0</v>
      </c>
      <c r="L198" s="137">
        <f t="shared" ref="L198" si="4551">IF(K198*(7-J195)&lt;=0,0,K198*(7-J195))</f>
        <v>0</v>
      </c>
      <c r="M198" s="311">
        <f t="shared" ref="M198" si="4552">ROUND(IF(OR(K195-K198*(7-J195)+P198&lt;0,$B193=$B199,K198&lt;=0,K195=0),0,IF(K195-K198*(7-J195)+P198&gt;Q198-O198+P198,Q198-O198+P198,K195-K198*(7-J195)+P198)),1)</f>
        <v>0</v>
      </c>
      <c r="N198" s="312"/>
      <c r="O198" s="139">
        <f t="shared" ref="O198" si="4553">IF(OR($B193=$B199,J194=0),0,IF($B193=$B187,J193,$F193))</f>
        <v>0</v>
      </c>
      <c r="P198" s="30">
        <f t="shared" ref="P198" si="4554">IF(OR($B193=$B199,J198=0),0,$G195-$G194)</f>
        <v>0</v>
      </c>
      <c r="Q198" s="134">
        <f t="shared" ref="Q198" si="4555">IF(OR($B193=$B199,J198=0),0,J197)</f>
        <v>0</v>
      </c>
      <c r="R198" s="138">
        <f t="shared" ref="R198" si="4556">IF($B193=$B199,0,K195)</f>
        <v>0</v>
      </c>
      <c r="S198" s="176">
        <f t="shared" ref="S198" si="4557">IF($B187=$B193,IF(U193+U188&gt;0,1,0)+IF(V193+V188&gt;0,1,0)+IF(W193+W188&gt;0,1,0)+IF(X193+X188&gt;0,1,0)+IF(Y193+Y188&gt;0,1,0)+IF(Z193+Z188&gt;0,1,0)+IF(AA193+AA188&gt;0,1,0),S194)</f>
        <v>0</v>
      </c>
      <c r="T198" s="133">
        <f t="shared" ref="T198" si="4558">IF(OR($B193=$B199,S198=0,(T194-Z198+X198)&lt;=0),0,(T194-Z198+X198)/S198)</f>
        <v>0</v>
      </c>
      <c r="U198" s="137">
        <f t="shared" ref="U198" si="4559">IF(T198*(7-S195)&lt;=0,0,T198*(7-S195))</f>
        <v>0</v>
      </c>
      <c r="V198" s="311">
        <f t="shared" ref="V198" si="4560">ROUND(IF(OR(T195-T198*(7-S195)+Y198&lt;0,$B193=$B199,T198&lt;=0,T195=0),0,IF(T195-T198*(7-S195)+Y198&gt;Z198-X198+Y198,Z198-X198+Y198,T195-T198*(7-S195)+Y198)),1)</f>
        <v>0</v>
      </c>
      <c r="W198" s="312"/>
      <c r="X198" s="139">
        <f t="shared" ref="X198" si="4561">IF(OR($B193=$B199,S194=0),0,IF($B193=$B187,S193,$F193))</f>
        <v>0</v>
      </c>
      <c r="Y198" s="30">
        <f t="shared" ref="Y198" si="4562">IF(OR($B193=$B199,S198=0),0,$G195-$G194)</f>
        <v>0</v>
      </c>
      <c r="Z198" s="134">
        <f t="shared" ref="Z198" si="4563">IF(OR($B193=$B199,S198=0),0,S197)</f>
        <v>0</v>
      </c>
      <c r="AA198" s="138">
        <f t="shared" ref="AA198" si="4564">IF($B193=$B199,0,T195)</f>
        <v>0</v>
      </c>
      <c r="AB198" s="176">
        <f t="shared" ref="AB198" si="4565">IF($B187=$B193,IF(AD193+AD188&gt;0,1,0)+IF(AE193+AE188&gt;0,1,0)+IF(AF193+AF188&gt;0,1,0)+IF(AG193+AG188&gt;0,1,0)+IF(AH193+AH188&gt;0,1,0)+IF(AI193+AI188&gt;0,1,0)+IF(AJ193+AJ188&gt;0,1,0),AB194)</f>
        <v>0</v>
      </c>
      <c r="AC198" s="133">
        <f t="shared" ref="AC198" si="4566">IF(OR($B193=$B199,AB198=0,(AC194-AI198+AG198)&lt;=0),0,(AC194-AI198+AG198)/AB198)</f>
        <v>0</v>
      </c>
      <c r="AD198" s="137">
        <f t="shared" ref="AD198" si="4567">IF(AC198*(7-AB195)&lt;=0,0,AC198*(7-AB195))</f>
        <v>0</v>
      </c>
      <c r="AE198" s="311">
        <f t="shared" ref="AE198" si="4568">ROUND(IF(OR(AC195-AC198*(7-AB195)+AH198&lt;0,$B193=$B199,AC198&lt;=0,AC195=0),0,IF(AC195-AC198*(7-AB195)+AH198&gt;AI198-AG198+AH198,AI198-AG198+AH198,AC195-AC198*(7-AB195)+AH198)),1)</f>
        <v>0</v>
      </c>
      <c r="AF198" s="312"/>
      <c r="AG198" s="139">
        <f t="shared" ref="AG198" si="4569">IF(OR($B193=$B199,AB194=0),0,IF($B193=$B187,AB193,$F193))</f>
        <v>0</v>
      </c>
      <c r="AH198" s="30">
        <f t="shared" ref="AH198" si="4570">IF(OR($B193=$B199,AB198=0),0,$G195-$G194)</f>
        <v>0</v>
      </c>
      <c r="AI198" s="134">
        <f t="shared" ref="AI198" si="4571">IF(OR($B193=$B199,AB198=0),0,AB197)</f>
        <v>0</v>
      </c>
      <c r="AJ198" s="138">
        <f t="shared" ref="AJ198" si="4572">IF($B193=$B199,0,AC195)</f>
        <v>0</v>
      </c>
      <c r="AK198" s="176">
        <f t="shared" ref="AK198" si="4573">IF($B187=$B193,IF(AM193+AM188&gt;0,1,0)+IF(AN193+AN188&gt;0,1,0)+IF(AO193+AO188&gt;0,1,0)+IF(AP193+AP188&gt;0,1,0)+IF(AQ193+AQ188&gt;0,1,0)+IF(AR193+AR188&gt;0,1,0)+IF(AS193+AS188&gt;0,1,0),AK194)</f>
        <v>0</v>
      </c>
      <c r="AL198" s="133">
        <f t="shared" ref="AL198" si="4574">IF(OR($B193=$B199,AK198=0,(AL194-AR198+AP198)&lt;=0),0,(AL194-AR198+AP198)/AK198)</f>
        <v>0</v>
      </c>
      <c r="AM198" s="137">
        <f t="shared" ref="AM198" si="4575">IF(AL198*(7-AK195)&lt;=0,0,AL198*(7-AK195))</f>
        <v>0</v>
      </c>
      <c r="AN198" s="311">
        <f t="shared" ref="AN198" si="4576">ROUND(IF(OR(AL195-AL198*(7-AK195)+AQ198&lt;0,$B193=$B199,AL198&lt;=0,AL195=0),0,IF(AL195-AL198*(7-AK195)+AQ198&gt;AR198-AP198+AQ198,AR198-AP198+AQ198,AL195-AL198*(7-AK195)+AQ198)),1)</f>
        <v>0</v>
      </c>
      <c r="AO198" s="312"/>
      <c r="AP198" s="139">
        <f t="shared" ref="AP198" si="4577">IF(OR($B193=$B199,AK194=0),0,IF($B193=$B187,AK193,$F193))</f>
        <v>0</v>
      </c>
      <c r="AQ198" s="30">
        <f t="shared" ref="AQ198" si="4578">IF(OR($B193=$B199,AK198=0),0,$G195-$G194)</f>
        <v>0</v>
      </c>
      <c r="AR198" s="134">
        <f t="shared" ref="AR198" si="4579">IF(OR($B193=$B199,AK198=0),0,AK197)</f>
        <v>0</v>
      </c>
      <c r="AS198" s="138">
        <f t="shared" ref="AS198" si="4580">IF($B193=$B199,0,AL195)</f>
        <v>0</v>
      </c>
      <c r="AT198" s="176">
        <f t="shared" ref="AT198" si="4581">IF($B187=$B193,IF(AV193+AV188&gt;0,1,0)+IF(AW193+AW188&gt;0,1,0)+IF(AX193+AX188&gt;0,1,0)+IF(AY193+AY188&gt;0,1,0)+IF(AZ193+AZ188&gt;0,1,0)+IF(BA193+BA188&gt;0,1,0)+IF(BB193+BB188&gt;0,1,0),AT194)</f>
        <v>0</v>
      </c>
      <c r="AU198" s="133">
        <f t="shared" ref="AU198" si="4582">IF(OR($B193=$B199,AT198=0,(AU194-BA198+AY198)&lt;=0),0,(AU194-BA198+AY198)/AT198)</f>
        <v>0</v>
      </c>
      <c r="AV198" s="137">
        <f t="shared" ref="AV198" si="4583">IF(AU198*(7-AT195)&lt;=0,0,AU198*(7-AT195))</f>
        <v>0</v>
      </c>
      <c r="AW198" s="311">
        <f t="shared" ref="AW198" si="4584">ROUND(IF(OR(AU195-AU198*(7-AT195)+AZ198&lt;0,$B193=$B199,AU198&lt;=0,AU195=0),0,IF(AU195-AU198*(7-AT195)+AZ198&gt;BA198-AY198+AZ198,BA198-AY198+AZ198,AU195-AU198*(7-AT195)+AZ198)),1)</f>
        <v>0</v>
      </c>
      <c r="AX198" s="312"/>
      <c r="AY198" s="139">
        <f t="shared" ref="AY198" si="4585">IF(OR($B193=$B199,AT194=0),0,IF($B193=$B187,AT193,$F193))</f>
        <v>0</v>
      </c>
      <c r="AZ198" s="30">
        <f t="shared" ref="AZ198" si="4586">IF(OR($B193=$B199,AT198=0),0,$G195-$G194)</f>
        <v>0</v>
      </c>
      <c r="BA198" s="134">
        <f t="shared" ref="BA198" si="4587">IF(OR($B193=$B199,AT198=0),0,AT197)</f>
        <v>0</v>
      </c>
      <c r="BB198" s="138">
        <f t="shared" ref="BB198" si="4588">IF($B193=$B199,0,AU195)</f>
        <v>0</v>
      </c>
      <c r="BC198" s="89">
        <f t="shared" ref="BC198" si="4589">SUBTOTAL(9,BC193:BC197)</f>
        <v>0</v>
      </c>
      <c r="BD198" s="109">
        <f t="shared" ref="BD198" si="4590">BD193</f>
        <v>0</v>
      </c>
      <c r="BE198" s="110">
        <f t="shared" ref="BE198" si="4591">IF(BD197&lt;=BD198,BD197,BD198)</f>
        <v>0</v>
      </c>
      <c r="BF198" s="90" t="str">
        <f t="shared" ref="BF198" si="4592">BM198</f>
        <v>godziny ponadwymiarowe wynik po sprawdzeniu czy nie przekracza planu</v>
      </c>
      <c r="BK198" s="101">
        <f t="shared" ref="BK198" si="4593">BK193</f>
        <v>-18</v>
      </c>
      <c r="BL198" s="102">
        <f t="shared" ref="BL198" si="4594">IF(BK197&lt;=BK193,BK197,BK193)</f>
        <v>-18</v>
      </c>
      <c r="BM198" s="91" t="s">
        <v>75</v>
      </c>
    </row>
    <row r="199" spans="1:66" ht="15.75" x14ac:dyDescent="0.2">
      <c r="A199" s="1" t="str">
        <f t="shared" ref="A199" si="4595">IF(B199="","1. Niewypełnione",B199)</f>
        <v>1. Niewypełnione</v>
      </c>
      <c r="B199" s="320"/>
      <c r="C199" s="321"/>
      <c r="D199" s="321"/>
      <c r="E199" s="321"/>
      <c r="F199" s="177">
        <v>18</v>
      </c>
      <c r="G199" s="185">
        <f t="shared" ref="G199" si="4596">F199</f>
        <v>18</v>
      </c>
      <c r="H199" s="177"/>
      <c r="I199" s="192">
        <f t="shared" ref="I199:I203" si="4597">K199+T199+AC199+AL199+AU199</f>
        <v>0</v>
      </c>
      <c r="J199" s="186">
        <f t="shared" ref="J199" si="4598">IF(OR($B199=$B205,J202=0),0,ROUND((K200+P204)/J202,0))</f>
        <v>0</v>
      </c>
      <c r="K199" s="51">
        <f t="shared" ref="K199:K200" si="4599">SUM(L199:R199)</f>
        <v>0</v>
      </c>
      <c r="L199" s="52"/>
      <c r="M199" s="52"/>
      <c r="N199" s="52"/>
      <c r="O199" s="52"/>
      <c r="P199" s="53"/>
      <c r="Q199" s="54"/>
      <c r="R199" s="55"/>
      <c r="S199" s="188">
        <f t="shared" ref="S199" si="4600">IF(OR($B199=$B205,S202=0),0,ROUND((T200+Y204)/S202,0))</f>
        <v>0</v>
      </c>
      <c r="T199" s="178">
        <f t="shared" ref="T199:T200" si="4601">SUM(U199:AA199)</f>
        <v>0</v>
      </c>
      <c r="U199" s="179">
        <f t="shared" ref="U199" si="4602">L199</f>
        <v>0</v>
      </c>
      <c r="V199" s="179">
        <f t="shared" ref="V199" si="4603">M199</f>
        <v>0</v>
      </c>
      <c r="W199" s="179">
        <f t="shared" ref="W199" si="4604">N199</f>
        <v>0</v>
      </c>
      <c r="X199" s="179">
        <f t="shared" ref="X199" si="4605">O199</f>
        <v>0</v>
      </c>
      <c r="Y199" s="180">
        <f t="shared" ref="Y199" si="4606">P199</f>
        <v>0</v>
      </c>
      <c r="Z199" s="181">
        <f t="shared" ref="Z199" si="4607">Q199</f>
        <v>0</v>
      </c>
      <c r="AA199" s="182">
        <f t="shared" ref="AA199" si="4608">R199</f>
        <v>0</v>
      </c>
      <c r="AB199" s="188">
        <f t="shared" ref="AB199" si="4609">IF(OR($B199=$B205,AB202=0),0,ROUND((AC200+AH204)/AB202,0))</f>
        <v>0</v>
      </c>
      <c r="AC199" s="178">
        <f t="shared" ref="AC199:AC200" si="4610">SUM(AD199:AJ199)</f>
        <v>0</v>
      </c>
      <c r="AD199" s="179">
        <f t="shared" ref="AD199" si="4611">U199</f>
        <v>0</v>
      </c>
      <c r="AE199" s="179">
        <f t="shared" ref="AE199" si="4612">V199</f>
        <v>0</v>
      </c>
      <c r="AF199" s="179">
        <f t="shared" ref="AF199" si="4613">W199</f>
        <v>0</v>
      </c>
      <c r="AG199" s="179">
        <f t="shared" ref="AG199" si="4614">X199</f>
        <v>0</v>
      </c>
      <c r="AH199" s="180">
        <f t="shared" ref="AH199" si="4615">Y199</f>
        <v>0</v>
      </c>
      <c r="AI199" s="181">
        <f t="shared" ref="AI199" si="4616">Z199</f>
        <v>0</v>
      </c>
      <c r="AJ199" s="182">
        <f t="shared" ref="AJ199" si="4617">AA199</f>
        <v>0</v>
      </c>
      <c r="AK199" s="188">
        <f t="shared" ref="AK199" si="4618">IF(OR($B199=$B205,AK202=0),0,ROUND((AL200+AQ204)/AK202,0))</f>
        <v>0</v>
      </c>
      <c r="AL199" s="178">
        <f t="shared" ref="AL199:AL200" si="4619">SUM(AM199:AS199)</f>
        <v>0</v>
      </c>
      <c r="AM199" s="179">
        <f t="shared" ref="AM199" si="4620">AD199</f>
        <v>0</v>
      </c>
      <c r="AN199" s="179">
        <f t="shared" ref="AN199" si="4621">AE199</f>
        <v>0</v>
      </c>
      <c r="AO199" s="179">
        <f t="shared" ref="AO199" si="4622">AF199</f>
        <v>0</v>
      </c>
      <c r="AP199" s="179">
        <f t="shared" ref="AP199" si="4623">AG199</f>
        <v>0</v>
      </c>
      <c r="AQ199" s="180">
        <f t="shared" ref="AQ199" si="4624">AH199</f>
        <v>0</v>
      </c>
      <c r="AR199" s="181">
        <f t="shared" ref="AR199" si="4625">AI199</f>
        <v>0</v>
      </c>
      <c r="AS199" s="182">
        <f t="shared" ref="AS199" si="4626">AJ199</f>
        <v>0</v>
      </c>
      <c r="AT199" s="188">
        <f t="shared" ref="AT199" si="4627">IF(OR($B199=$B205,AT202=0),0,ROUND((AU200+AZ204)/AT202,0))</f>
        <v>0</v>
      </c>
      <c r="AU199" s="178">
        <f t="shared" ref="AU199:AU200" si="4628">SUM(AV199:BB199)</f>
        <v>0</v>
      </c>
      <c r="AV199" s="179">
        <f t="shared" ref="AV199" si="4629">IF(SUM($AM$9:$AS$9)=SUM($AV$9:$BB$9),AM199,IF(AND(SUM($AV$9:$BB$9)&gt;42,SUM($AV$9:$BB$9)&lt;49),AM199,0))</f>
        <v>0</v>
      </c>
      <c r="AW199" s="179">
        <f t="shared" ref="AW199" si="4630">IF(SUM($AM$9:$AS$9)=SUM($AV$9:$BB$9),AN199,IF(AND(SUM($AV$9:$BB$9)&gt;42,SUM($AV$9:$BB$9)&lt;49),AN199,0))</f>
        <v>0</v>
      </c>
      <c r="AX199" s="179">
        <f t="shared" ref="AX199" si="4631">IF(SUM($AM$9:$AS$9)=SUM($AV$9:$BB$9),AO199,IF(AND(SUM($AV$9:$BB$9)&gt;42,SUM($AV$9:$BB$9)&lt;49),AO199,0))</f>
        <v>0</v>
      </c>
      <c r="AY199" s="179">
        <f t="shared" ref="AY199" si="4632">IF(SUM($AM$9:$AS$9)=SUM($AV$9:$BB$9),AP199,IF(AND(SUM($AV$9:$BB$9)&gt;42,SUM($AV$9:$BB$9)&lt;49),AP199,0))</f>
        <v>0</v>
      </c>
      <c r="AZ199" s="180">
        <f t="shared" ref="AZ199" si="4633">IF(SUM($AM$9:$AS$9)=SUM($AV$9:$BB$9),AQ199,IF(AND(SUM($AV$9:$BB$9)&gt;42,SUM($AV$9:$BB$9)&lt;49),AQ199,0))</f>
        <v>0</v>
      </c>
      <c r="BA199" s="181">
        <f t="shared" ref="BA199" si="4634">IF(SUM($AM$9:$AS$9)=SUM($AV$9:$BB$9),AR199,IF(AND(SUM($AV$9:$BB$9)&gt;42,SUM($AV$9:$BB$9)&lt;49),AR199,0))</f>
        <v>0</v>
      </c>
      <c r="BB199" s="182">
        <f t="shared" ref="BB199" si="4635">IF(SUM($AM$9:$AS$9)=SUM($AV$9:$BB$9),AS199,IF(AND(SUM($AV$9:$BB$9)&gt;42,SUM($AV$9:$BB$9)&lt;49),AS199,0))</f>
        <v>0</v>
      </c>
      <c r="BC199" s="1">
        <f t="shared" ref="BC199" si="4636">IF(L201=0,0,L201-K204)</f>
        <v>0</v>
      </c>
      <c r="BD199" s="103">
        <f t="shared" ref="BD199" si="4637">P204-N204</f>
        <v>0</v>
      </c>
      <c r="BE199" s="104" t="s">
        <v>80</v>
      </c>
      <c r="BK199" s="96">
        <f t="shared" ref="BK199" si="4638">K200-G200</f>
        <v>-18</v>
      </c>
      <c r="BL199" s="97" t="s">
        <v>76</v>
      </c>
    </row>
    <row r="200" spans="1:66" ht="12.75" hidden="1" customHeight="1" x14ac:dyDescent="0.2">
      <c r="B200" s="93"/>
      <c r="C200" s="94"/>
      <c r="D200" s="95"/>
      <c r="E200" s="115"/>
      <c r="F200" s="140" t="b">
        <f t="shared" ref="F200" si="4639">IF($B193=$B199,OR(F194,G199&lt;F199),G199&lt;F199)</f>
        <v>0</v>
      </c>
      <c r="G200" s="189">
        <f t="shared" si="3436"/>
        <v>18</v>
      </c>
      <c r="H200" s="120"/>
      <c r="I200" s="165">
        <f t="shared" si="4597"/>
        <v>0</v>
      </c>
      <c r="J200" s="194">
        <f t="shared" ref="J200" si="4640">7-COUNTIF(L199:R199,0)-COUNTIF(L199:R199,"")</f>
        <v>0</v>
      </c>
      <c r="K200" s="22">
        <f t="shared" si="4599"/>
        <v>0</v>
      </c>
      <c r="L200" s="35">
        <f t="shared" ref="L200:R200" si="4641">IF($B193=$B199,L199+L194,L199)</f>
        <v>0</v>
      </c>
      <c r="M200" s="35">
        <f t="shared" si="4641"/>
        <v>0</v>
      </c>
      <c r="N200" s="35">
        <f t="shared" si="4641"/>
        <v>0</v>
      </c>
      <c r="O200" s="35">
        <f t="shared" si="4641"/>
        <v>0</v>
      </c>
      <c r="P200" s="36">
        <f t="shared" si="4641"/>
        <v>0</v>
      </c>
      <c r="Q200" s="37">
        <f t="shared" si="4641"/>
        <v>0</v>
      </c>
      <c r="R200" s="38">
        <f t="shared" si="4641"/>
        <v>0</v>
      </c>
      <c r="S200" s="194">
        <f t="shared" ref="S200" si="4642">7-COUNTIF(U199:AA199,0)-COUNTIF(U199:AA199,"")</f>
        <v>0</v>
      </c>
      <c r="T200" s="22">
        <f t="shared" si="4601"/>
        <v>0</v>
      </c>
      <c r="U200" s="35">
        <f t="shared" ref="U200:AA200" si="4643">IF($B193=$B199,U199+U194,U199)</f>
        <v>0</v>
      </c>
      <c r="V200" s="35">
        <f t="shared" si="4643"/>
        <v>0</v>
      </c>
      <c r="W200" s="35">
        <f t="shared" si="4643"/>
        <v>0</v>
      </c>
      <c r="X200" s="35">
        <f t="shared" si="4643"/>
        <v>0</v>
      </c>
      <c r="Y200" s="36">
        <f t="shared" si="4643"/>
        <v>0</v>
      </c>
      <c r="Z200" s="37">
        <f t="shared" si="4643"/>
        <v>0</v>
      </c>
      <c r="AA200" s="38">
        <f t="shared" si="4643"/>
        <v>0</v>
      </c>
      <c r="AB200" s="194">
        <f t="shared" ref="AB200" si="4644">7-COUNTIF(AD199:AJ199,0)-COUNTIF(AD199:AJ199,"")</f>
        <v>0</v>
      </c>
      <c r="AC200" s="22">
        <f t="shared" si="4610"/>
        <v>0</v>
      </c>
      <c r="AD200" s="35">
        <f t="shared" ref="AD200:AJ200" si="4645">IF($B193=$B199,AD199+AD194,AD199)</f>
        <v>0</v>
      </c>
      <c r="AE200" s="35">
        <f t="shared" si="4645"/>
        <v>0</v>
      </c>
      <c r="AF200" s="35">
        <f t="shared" si="4645"/>
        <v>0</v>
      </c>
      <c r="AG200" s="35">
        <f t="shared" si="4645"/>
        <v>0</v>
      </c>
      <c r="AH200" s="36">
        <f t="shared" si="4645"/>
        <v>0</v>
      </c>
      <c r="AI200" s="37">
        <f t="shared" si="4645"/>
        <v>0</v>
      </c>
      <c r="AJ200" s="38">
        <f t="shared" si="4645"/>
        <v>0</v>
      </c>
      <c r="AK200" s="194">
        <f t="shared" ref="AK200" si="4646">7-COUNTIF(AM199:AS199,0)-COUNTIF(AM199:AS199,"")</f>
        <v>0</v>
      </c>
      <c r="AL200" s="22">
        <f t="shared" si="4619"/>
        <v>0</v>
      </c>
      <c r="AM200" s="35">
        <f t="shared" ref="AM200:AS200" si="4647">IF($B193=$B199,AM199+AM194,AM199)</f>
        <v>0</v>
      </c>
      <c r="AN200" s="35">
        <f t="shared" si="4647"/>
        <v>0</v>
      </c>
      <c r="AO200" s="35">
        <f t="shared" si="4647"/>
        <v>0</v>
      </c>
      <c r="AP200" s="35">
        <f t="shared" si="4647"/>
        <v>0</v>
      </c>
      <c r="AQ200" s="36">
        <f t="shared" si="4647"/>
        <v>0</v>
      </c>
      <c r="AR200" s="37">
        <f t="shared" si="4647"/>
        <v>0</v>
      </c>
      <c r="AS200" s="38">
        <f t="shared" si="4647"/>
        <v>0</v>
      </c>
      <c r="AT200" s="194">
        <f t="shared" ref="AT200" si="4648">7-COUNTIF(AV199:BB199,0)-COUNTIF(AV199:BB199,"")</f>
        <v>0</v>
      </c>
      <c r="AU200" s="22">
        <f t="shared" si="4628"/>
        <v>0</v>
      </c>
      <c r="AV200" s="35">
        <f t="shared" ref="AV200:BB200" si="4649">IF($B193=$B199,AV199+AV194,AV199)</f>
        <v>0</v>
      </c>
      <c r="AW200" s="35">
        <f t="shared" si="4649"/>
        <v>0</v>
      </c>
      <c r="AX200" s="35">
        <f t="shared" si="4649"/>
        <v>0</v>
      </c>
      <c r="AY200" s="35">
        <f t="shared" si="4649"/>
        <v>0</v>
      </c>
      <c r="AZ200" s="36">
        <f t="shared" si="4649"/>
        <v>0</v>
      </c>
      <c r="BA200" s="37">
        <f t="shared" si="4649"/>
        <v>0</v>
      </c>
      <c r="BB200" s="38">
        <f t="shared" si="4649"/>
        <v>0</v>
      </c>
      <c r="BC200" s="1">
        <f t="shared" ref="BC200" si="4650">IF(M201=0,0,M201-K204)</f>
        <v>0</v>
      </c>
      <c r="BD200" s="105">
        <f t="shared" ref="BD200" si="4651">7-J201</f>
        <v>0</v>
      </c>
      <c r="BE200" s="106" t="str">
        <f t="shared" ref="BE200:BE203" si="4652">BL200</f>
        <v>Dni realizacji</v>
      </c>
      <c r="BG200" s="89" t="s">
        <v>78</v>
      </c>
      <c r="BK200" s="98">
        <f t="shared" ref="BK200" si="4653">7-J201</f>
        <v>0</v>
      </c>
      <c r="BL200" s="99" t="s">
        <v>72</v>
      </c>
    </row>
    <row r="201" spans="1:66" ht="15" hidden="1" customHeight="1" x14ac:dyDescent="0.2">
      <c r="B201" s="116"/>
      <c r="C201" s="117"/>
      <c r="D201" s="118"/>
      <c r="E201" s="119"/>
      <c r="F201" s="92"/>
      <c r="G201" s="190">
        <f t="shared" ref="G201" si="4654">IF(AND($B193=$B199,$B193&lt;&gt;"",$B193&lt;&gt;0),F199+G195,F199)</f>
        <v>18</v>
      </c>
      <c r="H201" s="121"/>
      <c r="I201" s="165">
        <f t="shared" si="4597"/>
        <v>0</v>
      </c>
      <c r="J201" s="195">
        <f t="shared" ref="J201" si="4655">IF($B199=$B193,COUNTIF(L201:R201,0),COUNTIF(L202:R202,0)+COUNTIF(L202:R202,""))</f>
        <v>7</v>
      </c>
      <c r="K201" s="39">
        <f t="shared" ref="K201:R201" si="4656">IF($B193=$B199,K202+K195,K202)</f>
        <v>0</v>
      </c>
      <c r="L201" s="40">
        <f t="shared" si="4656"/>
        <v>0</v>
      </c>
      <c r="M201" s="40">
        <f t="shared" si="4656"/>
        <v>0</v>
      </c>
      <c r="N201" s="40">
        <f t="shared" si="4656"/>
        <v>0</v>
      </c>
      <c r="O201" s="40">
        <f t="shared" si="4656"/>
        <v>0</v>
      </c>
      <c r="P201" s="41">
        <f t="shared" si="4656"/>
        <v>0</v>
      </c>
      <c r="Q201" s="42">
        <f t="shared" si="4656"/>
        <v>0</v>
      </c>
      <c r="R201" s="43">
        <f t="shared" si="4656"/>
        <v>0</v>
      </c>
      <c r="S201" s="195">
        <f t="shared" ref="S201" si="4657">IF($B199=$B193,COUNTIF(U201:AA201,0),COUNTIF(U202:AA202,0)+COUNTIF(U202:AA202,""))</f>
        <v>7</v>
      </c>
      <c r="T201" s="39">
        <f t="shared" ref="T201:AA201" si="4658">IF($B193=$B199,T202+T195,T202)</f>
        <v>0</v>
      </c>
      <c r="U201" s="40">
        <f t="shared" si="4658"/>
        <v>0</v>
      </c>
      <c r="V201" s="40">
        <f t="shared" si="4658"/>
        <v>0</v>
      </c>
      <c r="W201" s="40">
        <f t="shared" si="4658"/>
        <v>0</v>
      </c>
      <c r="X201" s="40">
        <f t="shared" si="4658"/>
        <v>0</v>
      </c>
      <c r="Y201" s="41">
        <f t="shared" si="4658"/>
        <v>0</v>
      </c>
      <c r="Z201" s="42">
        <f t="shared" si="4658"/>
        <v>0</v>
      </c>
      <c r="AA201" s="43">
        <f t="shared" si="4658"/>
        <v>0</v>
      </c>
      <c r="AB201" s="195">
        <f t="shared" ref="AB201" si="4659">IF($B199=$B193,COUNTIF(AD201:AJ201,0),COUNTIF(AD202:AJ202,0)+COUNTIF(AD202:AJ202,""))</f>
        <v>7</v>
      </c>
      <c r="AC201" s="39">
        <f t="shared" ref="AC201:AJ201" si="4660">IF($B193=$B199,AC202+AC195,AC202)</f>
        <v>0</v>
      </c>
      <c r="AD201" s="40">
        <f t="shared" si="4660"/>
        <v>0</v>
      </c>
      <c r="AE201" s="40">
        <f t="shared" si="4660"/>
        <v>0</v>
      </c>
      <c r="AF201" s="40">
        <f t="shared" si="4660"/>
        <v>0</v>
      </c>
      <c r="AG201" s="40">
        <f t="shared" si="4660"/>
        <v>0</v>
      </c>
      <c r="AH201" s="41">
        <f t="shared" si="4660"/>
        <v>0</v>
      </c>
      <c r="AI201" s="42">
        <f t="shared" si="4660"/>
        <v>0</v>
      </c>
      <c r="AJ201" s="43">
        <f t="shared" si="4660"/>
        <v>0</v>
      </c>
      <c r="AK201" s="195">
        <f t="shared" ref="AK201" si="4661">IF($B199=$B193,COUNTIF(AM201:AS201,0),COUNTIF(AM202:AS202,0)+COUNTIF(AM202:AS202,""))</f>
        <v>7</v>
      </c>
      <c r="AL201" s="39">
        <f t="shared" ref="AL201:AS201" si="4662">IF($B193=$B199,AL202+AL195,AL202)</f>
        <v>0</v>
      </c>
      <c r="AM201" s="40">
        <f t="shared" si="4662"/>
        <v>0</v>
      </c>
      <c r="AN201" s="40">
        <f t="shared" si="4662"/>
        <v>0</v>
      </c>
      <c r="AO201" s="40">
        <f t="shared" si="4662"/>
        <v>0</v>
      </c>
      <c r="AP201" s="40">
        <f t="shared" si="4662"/>
        <v>0</v>
      </c>
      <c r="AQ201" s="41">
        <f t="shared" si="4662"/>
        <v>0</v>
      </c>
      <c r="AR201" s="42">
        <f t="shared" si="4662"/>
        <v>0</v>
      </c>
      <c r="AS201" s="43">
        <f t="shared" si="4662"/>
        <v>0</v>
      </c>
      <c r="AT201" s="195">
        <f t="shared" ref="AT201" si="4663">IF($B199=$B193,COUNTIF(AV201:BB201,0),COUNTIF(AV202:BB202,0)+COUNTIF(AV202:BB202,""))</f>
        <v>7</v>
      </c>
      <c r="AU201" s="39">
        <f t="shared" ref="AU201:BB201" si="4664">IF($B193=$B199,AU202+AU195,AU202)</f>
        <v>0</v>
      </c>
      <c r="AV201" s="40">
        <f t="shared" si="4664"/>
        <v>0</v>
      </c>
      <c r="AW201" s="40">
        <f t="shared" si="4664"/>
        <v>0</v>
      </c>
      <c r="AX201" s="40">
        <f t="shared" si="4664"/>
        <v>0</v>
      </c>
      <c r="AY201" s="40">
        <f t="shared" si="4664"/>
        <v>0</v>
      </c>
      <c r="AZ201" s="41">
        <f t="shared" si="4664"/>
        <v>0</v>
      </c>
      <c r="BA201" s="42">
        <f t="shared" si="4664"/>
        <v>0</v>
      </c>
      <c r="BB201" s="43">
        <f t="shared" si="4664"/>
        <v>0</v>
      </c>
      <c r="BC201" s="1">
        <f t="shared" ref="BC201" si="4665">IF(N201=0,0,N201-K204)</f>
        <v>0</v>
      </c>
      <c r="BD201" s="112">
        <f t="shared" ref="BD201" si="4666">BD200*K204</f>
        <v>0</v>
      </c>
      <c r="BE201" s="106" t="str">
        <f t="shared" si="4652"/>
        <v>Realizacja planu</v>
      </c>
      <c r="BG201" s="114">
        <f t="shared" ref="BG201" si="4667">J199</f>
        <v>0</v>
      </c>
      <c r="BH201" s="89" t="s">
        <v>73</v>
      </c>
      <c r="BK201" s="111">
        <f t="shared" ref="BK201" si="4668">BK200*K204</f>
        <v>0</v>
      </c>
      <c r="BL201" s="99" t="s">
        <v>71</v>
      </c>
      <c r="BN201" s="89" t="s">
        <v>79</v>
      </c>
    </row>
    <row r="202" spans="1:66" ht="15.75" customHeight="1" x14ac:dyDescent="0.2">
      <c r="A202" s="1" t="str">
        <f t="shared" ref="A202" si="4669">A199</f>
        <v>1. Niewypełnione</v>
      </c>
      <c r="B202" s="313">
        <f t="shared" si="3467"/>
        <v>31</v>
      </c>
      <c r="C202" s="314"/>
      <c r="D202" s="314"/>
      <c r="E202" s="314"/>
      <c r="F202" s="31"/>
      <c r="G202" s="183"/>
      <c r="H202" s="122">
        <f t="shared" ref="H202" si="4670">5-COUNTIF(AU199,0)-COUNTIF(AL199,0)-COUNTIF(AC199,0)-COUNTIF(T199,0)-COUNTIF(K199,0)</f>
        <v>0</v>
      </c>
      <c r="I202" s="165">
        <f t="shared" si="4597"/>
        <v>0</v>
      </c>
      <c r="J202" s="187">
        <f t="shared" ref="J202" si="4671">IF($B199=$B193,J196+IF($F199&lt;&gt;$G199,(K199+$G201-$G200)/$F199,K199/$F199),IF($F199&lt;&gt;G199,(K199+$G201-$G200)/$F199,K199/$F199))</f>
        <v>0</v>
      </c>
      <c r="K202" s="7">
        <f t="shared" ref="K202:K203" si="4672">SUM(L202:R202)</f>
        <v>0</v>
      </c>
      <c r="L202" s="26">
        <f t="shared" ref="L202:R202" si="4673">L199</f>
        <v>0</v>
      </c>
      <c r="M202" s="26">
        <f t="shared" si="4673"/>
        <v>0</v>
      </c>
      <c r="N202" s="26">
        <f t="shared" si="4673"/>
        <v>0</v>
      </c>
      <c r="O202" s="26">
        <f t="shared" si="4673"/>
        <v>0</v>
      </c>
      <c r="P202" s="26">
        <f t="shared" si="4673"/>
        <v>0</v>
      </c>
      <c r="Q202" s="29">
        <f t="shared" si="4673"/>
        <v>0</v>
      </c>
      <c r="R202" s="23">
        <f t="shared" si="4673"/>
        <v>0</v>
      </c>
      <c r="S202" s="187">
        <f t="shared" ref="S202" si="4674">IF($B199=$B193,S196+IF($F199&lt;&gt;$G199,(T199+$G201-$G200)/$F199,T199/$F199),IF($F199&lt;&gt;P199,(T199+$G201-$G200)/$F199,T199/$F199))</f>
        <v>0</v>
      </c>
      <c r="T202" s="7">
        <f t="shared" ref="T202:T203" si="4675">SUM(U202:AA202)</f>
        <v>0</v>
      </c>
      <c r="U202" s="26">
        <f t="shared" ref="U202:AA202" si="4676">U199</f>
        <v>0</v>
      </c>
      <c r="V202" s="26">
        <f t="shared" si="4676"/>
        <v>0</v>
      </c>
      <c r="W202" s="26">
        <f t="shared" si="4676"/>
        <v>0</v>
      </c>
      <c r="X202" s="26">
        <f t="shared" si="4676"/>
        <v>0</v>
      </c>
      <c r="Y202" s="113">
        <f t="shared" si="4676"/>
        <v>0</v>
      </c>
      <c r="Z202" s="29">
        <f t="shared" si="4676"/>
        <v>0</v>
      </c>
      <c r="AA202" s="23">
        <f t="shared" si="4676"/>
        <v>0</v>
      </c>
      <c r="AB202" s="187">
        <f t="shared" ref="AB202" si="4677">IF($B199=$B193,AB196+IF($F199&lt;&gt;$G199,(AC199+$G201-$G200)/$F199,AC199/$F199),IF($F199&lt;&gt;Y199,(AC199+$G201-$G200)/$F199,AC199/$F199))</f>
        <v>0</v>
      </c>
      <c r="AC202" s="7">
        <f t="shared" ref="AC202:AC203" si="4678">SUM(AD202:AJ202)</f>
        <v>0</v>
      </c>
      <c r="AD202" s="26">
        <f t="shared" ref="AD202:AJ202" si="4679">AD199</f>
        <v>0</v>
      </c>
      <c r="AE202" s="26">
        <f t="shared" si="4679"/>
        <v>0</v>
      </c>
      <c r="AF202" s="26">
        <f t="shared" si="4679"/>
        <v>0</v>
      </c>
      <c r="AG202" s="26">
        <f t="shared" si="4679"/>
        <v>0</v>
      </c>
      <c r="AH202" s="113">
        <f t="shared" si="4679"/>
        <v>0</v>
      </c>
      <c r="AI202" s="29">
        <f t="shared" si="4679"/>
        <v>0</v>
      </c>
      <c r="AJ202" s="23">
        <f t="shared" si="4679"/>
        <v>0</v>
      </c>
      <c r="AK202" s="187">
        <f t="shared" ref="AK202" si="4680">IF($B199=$B193,AK196+IF($F199&lt;&gt;$G199,(AL199+$G201-$G200)/$F199,AL199/$F199),IF($F199&lt;&gt;AH199,(AL199+$G201-$G200)/$F199,AL199/$F199))</f>
        <v>0</v>
      </c>
      <c r="AL202" s="7">
        <f t="shared" ref="AL202:AL203" si="4681">SUM(AM202:AS202)</f>
        <v>0</v>
      </c>
      <c r="AM202" s="26">
        <f t="shared" ref="AM202:AS202" si="4682">AM199</f>
        <v>0</v>
      </c>
      <c r="AN202" s="26">
        <f t="shared" si="4682"/>
        <v>0</v>
      </c>
      <c r="AO202" s="26">
        <f t="shared" si="4682"/>
        <v>0</v>
      </c>
      <c r="AP202" s="26">
        <f t="shared" si="4682"/>
        <v>0</v>
      </c>
      <c r="AQ202" s="113">
        <f t="shared" si="4682"/>
        <v>0</v>
      </c>
      <c r="AR202" s="29">
        <f t="shared" si="4682"/>
        <v>0</v>
      </c>
      <c r="AS202" s="23">
        <f t="shared" si="4682"/>
        <v>0</v>
      </c>
      <c r="AT202" s="187">
        <f t="shared" ref="AT202" si="4683">IF($B199=$B193,AT196+IF($F199&lt;&gt;$G199,(AU199+$G201-$G200)/$F199,AU199/$F199),IF($F199&lt;&gt;AQ199,(AU199+$G201-$G200)/$F199,AU199/$F199))</f>
        <v>0</v>
      </c>
      <c r="AU202" s="7">
        <f t="shared" ref="AU202:AU203" si="4684">SUM(AV202:BB202)</f>
        <v>0</v>
      </c>
      <c r="AV202" s="6">
        <f t="shared" si="3483"/>
        <v>0</v>
      </c>
      <c r="AW202" s="6">
        <f t="shared" ref="AW202:BB202" si="4685">IF(SUM($AM$9:$AS$9)=SUM($AV$9:$BB$9),AW199,IF(AND(SUM($AV$9:$BB$9)&gt;42,SUM($AV$9:$BB$9)&lt;49),AW199,0))</f>
        <v>0</v>
      </c>
      <c r="AX202" s="6">
        <f t="shared" si="4685"/>
        <v>0</v>
      </c>
      <c r="AY202" s="6">
        <f t="shared" si="4685"/>
        <v>0</v>
      </c>
      <c r="AZ202" s="26">
        <f t="shared" si="4685"/>
        <v>0</v>
      </c>
      <c r="BA202" s="29">
        <f t="shared" si="4685"/>
        <v>0</v>
      </c>
      <c r="BB202" s="23">
        <f t="shared" si="4685"/>
        <v>0</v>
      </c>
      <c r="BC202" s="1">
        <f t="shared" ref="BC202" si="4686">IF(O201=0,0,O201-K204)</f>
        <v>0</v>
      </c>
      <c r="BD202" s="105">
        <f t="shared" ref="BD202" si="4687">K201</f>
        <v>0</v>
      </c>
      <c r="BE202" s="106" t="str">
        <f t="shared" si="4652"/>
        <v>Godziny zrealizowane</v>
      </c>
      <c r="BK202" s="100">
        <f t="shared" ref="BK202" si="4688">K201</f>
        <v>0</v>
      </c>
      <c r="BL202" s="99" t="s">
        <v>77</v>
      </c>
    </row>
    <row r="203" spans="1:66" ht="15.75" customHeight="1" x14ac:dyDescent="0.2">
      <c r="A203" s="1" t="str">
        <f t="shared" ref="A203:A204" si="4689">A202</f>
        <v>1. Niewypełnione</v>
      </c>
      <c r="B203" s="313"/>
      <c r="C203" s="314"/>
      <c r="D203" s="314"/>
      <c r="E203" s="314"/>
      <c r="F203" s="31"/>
      <c r="G203" s="183"/>
      <c r="H203" s="123">
        <f t="shared" ref="H203" si="4690">IF($B199=$B193,H197+F203,$F203)</f>
        <v>0</v>
      </c>
      <c r="I203" s="165">
        <f t="shared" si="4597"/>
        <v>0</v>
      </c>
      <c r="J203" s="141">
        <f t="shared" ref="J203" si="4691">IF($H202=0,0,IF($B193=$B199,IF($H204&gt;0,$H204+J197,K199+J197),IF($H204&gt;0,$H204,K199)))</f>
        <v>0</v>
      </c>
      <c r="K203" s="7">
        <f t="shared" si="4672"/>
        <v>0</v>
      </c>
      <c r="L203" s="6"/>
      <c r="M203" s="6"/>
      <c r="N203" s="6"/>
      <c r="O203" s="6"/>
      <c r="P203" s="26"/>
      <c r="Q203" s="29"/>
      <c r="R203" s="23"/>
      <c r="S203" s="141">
        <f t="shared" ref="S203" si="4692">IF($H202=0,0,IF($B193=$B199,IF($H204&gt;0,$H204+S197,T199+S197),IF($H204&gt;0,$H204,T199)))</f>
        <v>0</v>
      </c>
      <c r="T203" s="7">
        <f t="shared" si="4675"/>
        <v>0</v>
      </c>
      <c r="U203" s="6"/>
      <c r="V203" s="6"/>
      <c r="W203" s="6"/>
      <c r="X203" s="6"/>
      <c r="Y203" s="26"/>
      <c r="Z203" s="29"/>
      <c r="AA203" s="23"/>
      <c r="AB203" s="141">
        <f t="shared" ref="AB203" si="4693">IF($H202=0,0,IF($B193=$B199,IF($H204&gt;0,$H204+AB197,AC199+AB197),IF($H204&gt;0,$H204,AC199)))</f>
        <v>0</v>
      </c>
      <c r="AC203" s="7">
        <f t="shared" si="4678"/>
        <v>0</v>
      </c>
      <c r="AD203" s="6"/>
      <c r="AE203" s="6"/>
      <c r="AF203" s="6"/>
      <c r="AG203" s="6"/>
      <c r="AH203" s="26"/>
      <c r="AI203" s="29"/>
      <c r="AJ203" s="23"/>
      <c r="AK203" s="141">
        <f t="shared" ref="AK203" si="4694">IF($H202=0,0,IF($B193=$B199,IF($H204&gt;0,$H204+AK197,AL199+AK197),IF($H204&gt;0,$H204,AL199)))</f>
        <v>0</v>
      </c>
      <c r="AL203" s="7">
        <f t="shared" si="4681"/>
        <v>0</v>
      </c>
      <c r="AM203" s="6"/>
      <c r="AN203" s="6"/>
      <c r="AO203" s="6"/>
      <c r="AP203" s="6"/>
      <c r="AQ203" s="26"/>
      <c r="AR203" s="29"/>
      <c r="AS203" s="23"/>
      <c r="AT203" s="141">
        <f t="shared" ref="AT203" si="4695">IF($H202=0,0,IF($B193=$B199,IF($H204&gt;0,$H204+AT197,AU199+AT197),IF($H204&gt;0,$H204,AU199)))</f>
        <v>0</v>
      </c>
      <c r="AU203" s="7">
        <f t="shared" si="4684"/>
        <v>0</v>
      </c>
      <c r="AV203" s="6"/>
      <c r="AW203" s="6"/>
      <c r="AX203" s="6"/>
      <c r="AY203" s="6"/>
      <c r="AZ203" s="26"/>
      <c r="BA203" s="29"/>
      <c r="BB203" s="23"/>
      <c r="BC203" s="1">
        <f t="shared" ref="BC203" si="4696">IF(P201=0,0,P201-K204)</f>
        <v>0</v>
      </c>
      <c r="BD203" s="107">
        <f t="shared" ref="BD203" si="4697">BD202-BD201</f>
        <v>0</v>
      </c>
      <c r="BE203" s="108" t="str">
        <f t="shared" si="4652"/>
        <v>godziny ponadwymiarowe = Plan -to  co powinien uczyć</v>
      </c>
      <c r="BK203" s="100">
        <f t="shared" ref="BK203" si="4698">BK202-BK201</f>
        <v>0</v>
      </c>
      <c r="BL203" s="99" t="s">
        <v>74</v>
      </c>
    </row>
    <row r="204" spans="1:66" ht="18.75" customHeight="1" thickBot="1" x14ac:dyDescent="0.25">
      <c r="A204" s="1" t="str">
        <f t="shared" si="4689"/>
        <v>1. Niewypełnione</v>
      </c>
      <c r="B204" s="323" t="str">
        <f>IF(B199="",Wydruk!$AE$6,IF(J200=0,Wydruk!$AE$7,IF(AND(G200&lt;G201,B199&lt;&gt;$B205),Wydruk!$AE$13,IF(AND($B199=$B193,$B199&lt;&gt;$B205),IF(OR(OR(J204&lt;4,J204&gt;5),OR(S204&lt;4,S204&gt;5),OR(AB204&lt;4,AB204&gt;5),OR(AK204&lt;4,AK204&gt;5),OR(AND(AT204&lt;4,AT204&gt;0),AT204&gt;5)),Wydruk!$AE$8,Wydruk!$AE$9),IF($B199=$B205,IF($F203&lt;&gt;0,Wydruk!$AE$12,Wydruk!$AE$10),IF(OR(OR(J200&lt;4,J200&gt;5),OR(S200&lt;4,S200&gt;5),OR(AB200&lt;4,AB200&gt;5),OR(AK200&lt;4,AK200&gt;5),OR(AND(AT200&lt;4,AT200&gt;0),AT200&gt;5)),Wydruk!$AE$8,Wydruk!$AE$11))))))</f>
        <v>Rozpocznij wypełniając nazwisko i imię, sprawdź pensum, l. tygodni, godz. w roku</v>
      </c>
      <c r="C204" s="324"/>
      <c r="D204" s="324"/>
      <c r="E204" s="324"/>
      <c r="F204" s="173"/>
      <c r="G204" s="184"/>
      <c r="H204" s="191">
        <f t="shared" si="3498"/>
        <v>0</v>
      </c>
      <c r="I204" s="193"/>
      <c r="J204" s="176">
        <f t="shared" ref="J204" si="4699">IF($B193=$B199,IF(L199+L194&gt;0,1,0)+IF(M199+M194&gt;0,1,0)+IF(N199+N194&gt;0,1,0)+IF(O199+O194&gt;0,1,0)+IF(P199+P194&gt;0,1,0)+IF(Q199+Q194&gt;0,1,0)+IF(R199+R194&gt;0,1,0),J200)</f>
        <v>0</v>
      </c>
      <c r="K204" s="133">
        <f t="shared" ref="K204" si="4700">IF(OR($B199=$B205,J204=0,(K200-Q204+O204)&lt;=0),0,(K200-Q204+O204)/J204)</f>
        <v>0</v>
      </c>
      <c r="L204" s="137">
        <f t="shared" ref="L204" si="4701">IF(K204*(7-J201)&lt;=0,0,K204*(7-J201))</f>
        <v>0</v>
      </c>
      <c r="M204" s="311">
        <f t="shared" ref="M204" si="4702">ROUND(IF(OR(K201-K204*(7-J201)+P204&lt;0,$B199=$B205,K204&lt;=0,K201=0),0,IF(K201-K204*(7-J201)+P204&gt;Q204-O204+P204,Q204-O204+P204,K201-K204*(7-J201)+P204)),1)</f>
        <v>0</v>
      </c>
      <c r="N204" s="312"/>
      <c r="O204" s="139">
        <f t="shared" ref="O204" si="4703">IF(OR($B199=$B205,J200=0),0,IF($B199=$B193,J199,$F199))</f>
        <v>0</v>
      </c>
      <c r="P204" s="30">
        <f t="shared" ref="P204" si="4704">IF(OR($B199=$B205,J204=0),0,$G201-$G200)</f>
        <v>0</v>
      </c>
      <c r="Q204" s="134">
        <f t="shared" ref="Q204" si="4705">IF(OR($B199=$B205,J204=0),0,J203)</f>
        <v>0</v>
      </c>
      <c r="R204" s="138">
        <f t="shared" ref="R204" si="4706">IF($B199=$B205,0,K201)</f>
        <v>0</v>
      </c>
      <c r="S204" s="176">
        <f t="shared" ref="S204" si="4707">IF($B193=$B199,IF(U199+U194&gt;0,1,0)+IF(V199+V194&gt;0,1,0)+IF(W199+W194&gt;0,1,0)+IF(X199+X194&gt;0,1,0)+IF(Y199+Y194&gt;0,1,0)+IF(Z199+Z194&gt;0,1,0)+IF(AA199+AA194&gt;0,1,0),S200)</f>
        <v>0</v>
      </c>
      <c r="T204" s="133">
        <f t="shared" ref="T204" si="4708">IF(OR($B199=$B205,S204=0,(T200-Z204+X204)&lt;=0),0,(T200-Z204+X204)/S204)</f>
        <v>0</v>
      </c>
      <c r="U204" s="137">
        <f t="shared" ref="U204" si="4709">IF(T204*(7-S201)&lt;=0,0,T204*(7-S201))</f>
        <v>0</v>
      </c>
      <c r="V204" s="311">
        <f t="shared" ref="V204" si="4710">ROUND(IF(OR(T201-T204*(7-S201)+Y204&lt;0,$B199=$B205,T204&lt;=0,T201=0),0,IF(T201-T204*(7-S201)+Y204&gt;Z204-X204+Y204,Z204-X204+Y204,T201-T204*(7-S201)+Y204)),1)</f>
        <v>0</v>
      </c>
      <c r="W204" s="312"/>
      <c r="X204" s="139">
        <f t="shared" ref="X204" si="4711">IF(OR($B199=$B205,S200=0),0,IF($B199=$B193,S199,$F199))</f>
        <v>0</v>
      </c>
      <c r="Y204" s="30">
        <f t="shared" ref="Y204" si="4712">IF(OR($B199=$B205,S204=0),0,$G201-$G200)</f>
        <v>0</v>
      </c>
      <c r="Z204" s="134">
        <f t="shared" ref="Z204" si="4713">IF(OR($B199=$B205,S204=0),0,S203)</f>
        <v>0</v>
      </c>
      <c r="AA204" s="138">
        <f t="shared" ref="AA204" si="4714">IF($B199=$B205,0,T201)</f>
        <v>0</v>
      </c>
      <c r="AB204" s="176">
        <f t="shared" ref="AB204" si="4715">IF($B193=$B199,IF(AD199+AD194&gt;0,1,0)+IF(AE199+AE194&gt;0,1,0)+IF(AF199+AF194&gt;0,1,0)+IF(AG199+AG194&gt;0,1,0)+IF(AH199+AH194&gt;0,1,0)+IF(AI199+AI194&gt;0,1,0)+IF(AJ199+AJ194&gt;0,1,0),AB200)</f>
        <v>0</v>
      </c>
      <c r="AC204" s="133">
        <f t="shared" ref="AC204" si="4716">IF(OR($B199=$B205,AB204=0,(AC200-AI204+AG204)&lt;=0),0,(AC200-AI204+AG204)/AB204)</f>
        <v>0</v>
      </c>
      <c r="AD204" s="137">
        <f t="shared" ref="AD204" si="4717">IF(AC204*(7-AB201)&lt;=0,0,AC204*(7-AB201))</f>
        <v>0</v>
      </c>
      <c r="AE204" s="311">
        <f t="shared" ref="AE204" si="4718">ROUND(IF(OR(AC201-AC204*(7-AB201)+AH204&lt;0,$B199=$B205,AC204&lt;=0,AC201=0),0,IF(AC201-AC204*(7-AB201)+AH204&gt;AI204-AG204+AH204,AI204-AG204+AH204,AC201-AC204*(7-AB201)+AH204)),1)</f>
        <v>0</v>
      </c>
      <c r="AF204" s="312"/>
      <c r="AG204" s="139">
        <f t="shared" ref="AG204" si="4719">IF(OR($B199=$B205,AB200=0),0,IF($B199=$B193,AB199,$F199))</f>
        <v>0</v>
      </c>
      <c r="AH204" s="30">
        <f t="shared" ref="AH204" si="4720">IF(OR($B199=$B205,AB204=0),0,$G201-$G200)</f>
        <v>0</v>
      </c>
      <c r="AI204" s="134">
        <f t="shared" ref="AI204" si="4721">IF(OR($B199=$B205,AB204=0),0,AB203)</f>
        <v>0</v>
      </c>
      <c r="AJ204" s="138">
        <f t="shared" ref="AJ204" si="4722">IF($B199=$B205,0,AC201)</f>
        <v>0</v>
      </c>
      <c r="AK204" s="176">
        <f t="shared" ref="AK204" si="4723">IF($B193=$B199,IF(AM199+AM194&gt;0,1,0)+IF(AN199+AN194&gt;0,1,0)+IF(AO199+AO194&gt;0,1,0)+IF(AP199+AP194&gt;0,1,0)+IF(AQ199+AQ194&gt;0,1,0)+IF(AR199+AR194&gt;0,1,0)+IF(AS199+AS194&gt;0,1,0),AK200)</f>
        <v>0</v>
      </c>
      <c r="AL204" s="133">
        <f t="shared" ref="AL204" si="4724">IF(OR($B199=$B205,AK204=0,(AL200-AR204+AP204)&lt;=0),0,(AL200-AR204+AP204)/AK204)</f>
        <v>0</v>
      </c>
      <c r="AM204" s="137">
        <f t="shared" ref="AM204" si="4725">IF(AL204*(7-AK201)&lt;=0,0,AL204*(7-AK201))</f>
        <v>0</v>
      </c>
      <c r="AN204" s="311">
        <f t="shared" ref="AN204" si="4726">ROUND(IF(OR(AL201-AL204*(7-AK201)+AQ204&lt;0,$B199=$B205,AL204&lt;=0,AL201=0),0,IF(AL201-AL204*(7-AK201)+AQ204&gt;AR204-AP204+AQ204,AR204-AP204+AQ204,AL201-AL204*(7-AK201)+AQ204)),1)</f>
        <v>0</v>
      </c>
      <c r="AO204" s="312"/>
      <c r="AP204" s="139">
        <f t="shared" ref="AP204" si="4727">IF(OR($B199=$B205,AK200=0),0,IF($B199=$B193,AK199,$F199))</f>
        <v>0</v>
      </c>
      <c r="AQ204" s="30">
        <f t="shared" ref="AQ204" si="4728">IF(OR($B199=$B205,AK204=0),0,$G201-$G200)</f>
        <v>0</v>
      </c>
      <c r="AR204" s="134">
        <f t="shared" ref="AR204" si="4729">IF(OR($B199=$B205,AK204=0),0,AK203)</f>
        <v>0</v>
      </c>
      <c r="AS204" s="138">
        <f t="shared" ref="AS204" si="4730">IF($B199=$B205,0,AL201)</f>
        <v>0</v>
      </c>
      <c r="AT204" s="176">
        <f t="shared" ref="AT204" si="4731">IF($B193=$B199,IF(AV199+AV194&gt;0,1,0)+IF(AW199+AW194&gt;0,1,0)+IF(AX199+AX194&gt;0,1,0)+IF(AY199+AY194&gt;0,1,0)+IF(AZ199+AZ194&gt;0,1,0)+IF(BA199+BA194&gt;0,1,0)+IF(BB199+BB194&gt;0,1,0),AT200)</f>
        <v>0</v>
      </c>
      <c r="AU204" s="133">
        <f t="shared" ref="AU204" si="4732">IF(OR($B199=$B205,AT204=0,(AU200-BA204+AY204)&lt;=0),0,(AU200-BA204+AY204)/AT204)</f>
        <v>0</v>
      </c>
      <c r="AV204" s="137">
        <f t="shared" ref="AV204" si="4733">IF(AU204*(7-AT201)&lt;=0,0,AU204*(7-AT201))</f>
        <v>0</v>
      </c>
      <c r="AW204" s="311">
        <f t="shared" ref="AW204" si="4734">ROUND(IF(OR(AU201-AU204*(7-AT201)+AZ204&lt;0,$B199=$B205,AU204&lt;=0,AU201=0),0,IF(AU201-AU204*(7-AT201)+AZ204&gt;BA204-AY204+AZ204,BA204-AY204+AZ204,AU201-AU204*(7-AT201)+AZ204)),1)</f>
        <v>0</v>
      </c>
      <c r="AX204" s="312"/>
      <c r="AY204" s="139">
        <f t="shared" ref="AY204" si="4735">IF(OR($B199=$B205,AT200=0),0,IF($B199=$B193,AT199,$F199))</f>
        <v>0</v>
      </c>
      <c r="AZ204" s="30">
        <f t="shared" ref="AZ204" si="4736">IF(OR($B199=$B205,AT204=0),0,$G201-$G200)</f>
        <v>0</v>
      </c>
      <c r="BA204" s="134">
        <f t="shared" ref="BA204" si="4737">IF(OR($B199=$B205,AT204=0),0,AT203)</f>
        <v>0</v>
      </c>
      <c r="BB204" s="138">
        <f t="shared" ref="BB204" si="4738">IF($B199=$B205,0,AU201)</f>
        <v>0</v>
      </c>
      <c r="BC204" s="89">
        <f t="shared" ref="BC204" si="4739">SUBTOTAL(9,BC199:BC203)</f>
        <v>0</v>
      </c>
      <c r="BD204" s="109">
        <f t="shared" ref="BD204" si="4740">BD199</f>
        <v>0</v>
      </c>
      <c r="BE204" s="110">
        <f t="shared" ref="BE204" si="4741">IF(BD203&lt;=BD204,BD203,BD204)</f>
        <v>0</v>
      </c>
      <c r="BF204" s="90" t="str">
        <f t="shared" ref="BF204" si="4742">BM204</f>
        <v>godziny ponadwymiarowe wynik po sprawdzeniu czy nie przekracza planu</v>
      </c>
      <c r="BK204" s="101">
        <f t="shared" ref="BK204" si="4743">BK199</f>
        <v>-18</v>
      </c>
      <c r="BL204" s="102">
        <f t="shared" ref="BL204" si="4744">IF(BK203&lt;=BK199,BK203,BK199)</f>
        <v>-18</v>
      </c>
      <c r="BM204" s="91" t="s">
        <v>75</v>
      </c>
    </row>
    <row r="205" spans="1:66" ht="15.75" x14ac:dyDescent="0.2">
      <c r="A205" s="1" t="str">
        <f t="shared" ref="A205" si="4745">IF(B205="","1. Niewypełnione",B205)</f>
        <v>1. Niewypełnione</v>
      </c>
      <c r="B205" s="320"/>
      <c r="C205" s="321"/>
      <c r="D205" s="321"/>
      <c r="E205" s="321"/>
      <c r="F205" s="177">
        <v>18</v>
      </c>
      <c r="G205" s="185">
        <f t="shared" ref="G205" si="4746">F205</f>
        <v>18</v>
      </c>
      <c r="H205" s="177"/>
      <c r="I205" s="192">
        <f t="shared" ref="I205:I209" si="4747">K205+T205+AC205+AL205+AU205</f>
        <v>0</v>
      </c>
      <c r="J205" s="186">
        <f t="shared" ref="J205" si="4748">IF(OR($B205=$B211,J208=0),0,ROUND((K206+P210)/J208,0))</f>
        <v>0</v>
      </c>
      <c r="K205" s="51">
        <f t="shared" ref="K205:K206" si="4749">SUM(L205:R205)</f>
        <v>0</v>
      </c>
      <c r="L205" s="52"/>
      <c r="M205" s="52"/>
      <c r="N205" s="52"/>
      <c r="O205" s="52"/>
      <c r="P205" s="53"/>
      <c r="Q205" s="54"/>
      <c r="R205" s="55"/>
      <c r="S205" s="188">
        <f t="shared" ref="S205" si="4750">IF(OR($B205=$B211,S208=0),0,ROUND((T206+Y210)/S208,0))</f>
        <v>0</v>
      </c>
      <c r="T205" s="178">
        <f t="shared" ref="T205:T206" si="4751">SUM(U205:AA205)</f>
        <v>0</v>
      </c>
      <c r="U205" s="179">
        <f t="shared" ref="U205" si="4752">L205</f>
        <v>0</v>
      </c>
      <c r="V205" s="179">
        <f t="shared" ref="V205" si="4753">M205</f>
        <v>0</v>
      </c>
      <c r="W205" s="179">
        <f t="shared" ref="W205" si="4754">N205</f>
        <v>0</v>
      </c>
      <c r="X205" s="179">
        <f t="shared" ref="X205" si="4755">O205</f>
        <v>0</v>
      </c>
      <c r="Y205" s="180">
        <f t="shared" ref="Y205" si="4756">P205</f>
        <v>0</v>
      </c>
      <c r="Z205" s="181">
        <f t="shared" ref="Z205" si="4757">Q205</f>
        <v>0</v>
      </c>
      <c r="AA205" s="182">
        <f t="shared" ref="AA205" si="4758">R205</f>
        <v>0</v>
      </c>
      <c r="AB205" s="188">
        <f t="shared" ref="AB205" si="4759">IF(OR($B205=$B211,AB208=0),0,ROUND((AC206+AH210)/AB208,0))</f>
        <v>0</v>
      </c>
      <c r="AC205" s="178">
        <f t="shared" ref="AC205:AC206" si="4760">SUM(AD205:AJ205)</f>
        <v>0</v>
      </c>
      <c r="AD205" s="179">
        <f t="shared" ref="AD205" si="4761">U205</f>
        <v>0</v>
      </c>
      <c r="AE205" s="179">
        <f t="shared" ref="AE205" si="4762">V205</f>
        <v>0</v>
      </c>
      <c r="AF205" s="179">
        <f t="shared" ref="AF205" si="4763">W205</f>
        <v>0</v>
      </c>
      <c r="AG205" s="179">
        <f t="shared" ref="AG205" si="4764">X205</f>
        <v>0</v>
      </c>
      <c r="AH205" s="180">
        <f t="shared" ref="AH205" si="4765">Y205</f>
        <v>0</v>
      </c>
      <c r="AI205" s="181">
        <f t="shared" ref="AI205" si="4766">Z205</f>
        <v>0</v>
      </c>
      <c r="AJ205" s="182">
        <f t="shared" ref="AJ205" si="4767">AA205</f>
        <v>0</v>
      </c>
      <c r="AK205" s="188">
        <f t="shared" ref="AK205" si="4768">IF(OR($B205=$B211,AK208=0),0,ROUND((AL206+AQ210)/AK208,0))</f>
        <v>0</v>
      </c>
      <c r="AL205" s="178">
        <f t="shared" ref="AL205:AL206" si="4769">SUM(AM205:AS205)</f>
        <v>0</v>
      </c>
      <c r="AM205" s="179">
        <f t="shared" ref="AM205" si="4770">AD205</f>
        <v>0</v>
      </c>
      <c r="AN205" s="179">
        <f t="shared" ref="AN205" si="4771">AE205</f>
        <v>0</v>
      </c>
      <c r="AO205" s="179">
        <f t="shared" ref="AO205" si="4772">AF205</f>
        <v>0</v>
      </c>
      <c r="AP205" s="179">
        <f t="shared" ref="AP205" si="4773">AG205</f>
        <v>0</v>
      </c>
      <c r="AQ205" s="180">
        <f t="shared" ref="AQ205" si="4774">AH205</f>
        <v>0</v>
      </c>
      <c r="AR205" s="181">
        <f t="shared" ref="AR205" si="4775">AI205</f>
        <v>0</v>
      </c>
      <c r="AS205" s="182">
        <f t="shared" ref="AS205" si="4776">AJ205</f>
        <v>0</v>
      </c>
      <c r="AT205" s="188">
        <f t="shared" ref="AT205" si="4777">IF(OR($B205=$B211,AT208=0),0,ROUND((AU206+AZ210)/AT208,0))</f>
        <v>0</v>
      </c>
      <c r="AU205" s="178">
        <f t="shared" ref="AU205:AU206" si="4778">SUM(AV205:BB205)</f>
        <v>0</v>
      </c>
      <c r="AV205" s="179">
        <f t="shared" ref="AV205" si="4779">IF(SUM($AM$9:$AS$9)=SUM($AV$9:$BB$9),AM205,IF(AND(SUM($AV$9:$BB$9)&gt;42,SUM($AV$9:$BB$9)&lt;49),AM205,0))</f>
        <v>0</v>
      </c>
      <c r="AW205" s="179">
        <f t="shared" ref="AW205" si="4780">IF(SUM($AM$9:$AS$9)=SUM($AV$9:$BB$9),AN205,IF(AND(SUM($AV$9:$BB$9)&gt;42,SUM($AV$9:$BB$9)&lt;49),AN205,0))</f>
        <v>0</v>
      </c>
      <c r="AX205" s="179">
        <f t="shared" ref="AX205" si="4781">IF(SUM($AM$9:$AS$9)=SUM($AV$9:$BB$9),AO205,IF(AND(SUM($AV$9:$BB$9)&gt;42,SUM($AV$9:$BB$9)&lt;49),AO205,0))</f>
        <v>0</v>
      </c>
      <c r="AY205" s="179">
        <f t="shared" ref="AY205" si="4782">IF(SUM($AM$9:$AS$9)=SUM($AV$9:$BB$9),AP205,IF(AND(SUM($AV$9:$BB$9)&gt;42,SUM($AV$9:$BB$9)&lt;49),AP205,0))</f>
        <v>0</v>
      </c>
      <c r="AZ205" s="180">
        <f t="shared" ref="AZ205" si="4783">IF(SUM($AM$9:$AS$9)=SUM($AV$9:$BB$9),AQ205,IF(AND(SUM($AV$9:$BB$9)&gt;42,SUM($AV$9:$BB$9)&lt;49),AQ205,0))</f>
        <v>0</v>
      </c>
      <c r="BA205" s="181">
        <f t="shared" ref="BA205" si="4784">IF(SUM($AM$9:$AS$9)=SUM($AV$9:$BB$9),AR205,IF(AND(SUM($AV$9:$BB$9)&gt;42,SUM($AV$9:$BB$9)&lt;49),AR205,0))</f>
        <v>0</v>
      </c>
      <c r="BB205" s="182">
        <f t="shared" ref="BB205" si="4785">IF(SUM($AM$9:$AS$9)=SUM($AV$9:$BB$9),AS205,IF(AND(SUM($AV$9:$BB$9)&gt;42,SUM($AV$9:$BB$9)&lt;49),AS205,0))</f>
        <v>0</v>
      </c>
      <c r="BC205" s="1">
        <f t="shared" ref="BC205" si="4786">IF(L207=0,0,L207-K210)</f>
        <v>0</v>
      </c>
      <c r="BD205" s="103">
        <f t="shared" ref="BD205" si="4787">P210-N210</f>
        <v>0</v>
      </c>
      <c r="BE205" s="104" t="s">
        <v>80</v>
      </c>
      <c r="BK205" s="96">
        <f t="shared" ref="BK205" si="4788">K206-G206</f>
        <v>-18</v>
      </c>
      <c r="BL205" s="97" t="s">
        <v>76</v>
      </c>
    </row>
    <row r="206" spans="1:66" ht="12.75" hidden="1" customHeight="1" x14ac:dyDescent="0.2">
      <c r="B206" s="93"/>
      <c r="C206" s="94"/>
      <c r="D206" s="95"/>
      <c r="E206" s="115"/>
      <c r="F206" s="140" t="b">
        <f t="shared" ref="F206" si="4789">IF($B199=$B205,OR(F200,G205&lt;F205),G205&lt;F205)</f>
        <v>0</v>
      </c>
      <c r="G206" s="189">
        <f t="shared" si="3436"/>
        <v>18</v>
      </c>
      <c r="H206" s="120"/>
      <c r="I206" s="165">
        <f t="shared" si="4747"/>
        <v>0</v>
      </c>
      <c r="J206" s="194">
        <f t="shared" ref="J206" si="4790">7-COUNTIF(L205:R205,0)-COUNTIF(L205:R205,"")</f>
        <v>0</v>
      </c>
      <c r="K206" s="22">
        <f t="shared" si="4749"/>
        <v>0</v>
      </c>
      <c r="L206" s="35">
        <f t="shared" ref="L206:R206" si="4791">IF($B199=$B205,L205+L200,L205)</f>
        <v>0</v>
      </c>
      <c r="M206" s="35">
        <f t="shared" si="4791"/>
        <v>0</v>
      </c>
      <c r="N206" s="35">
        <f t="shared" si="4791"/>
        <v>0</v>
      </c>
      <c r="O206" s="35">
        <f t="shared" si="4791"/>
        <v>0</v>
      </c>
      <c r="P206" s="36">
        <f t="shared" si="4791"/>
        <v>0</v>
      </c>
      <c r="Q206" s="37">
        <f t="shared" si="4791"/>
        <v>0</v>
      </c>
      <c r="R206" s="38">
        <f t="shared" si="4791"/>
        <v>0</v>
      </c>
      <c r="S206" s="194">
        <f t="shared" ref="S206" si="4792">7-COUNTIF(U205:AA205,0)-COUNTIF(U205:AA205,"")</f>
        <v>0</v>
      </c>
      <c r="T206" s="22">
        <f t="shared" si="4751"/>
        <v>0</v>
      </c>
      <c r="U206" s="35">
        <f t="shared" ref="U206:AA206" si="4793">IF($B199=$B205,U205+U200,U205)</f>
        <v>0</v>
      </c>
      <c r="V206" s="35">
        <f t="shared" si="4793"/>
        <v>0</v>
      </c>
      <c r="W206" s="35">
        <f t="shared" si="4793"/>
        <v>0</v>
      </c>
      <c r="X206" s="35">
        <f t="shared" si="4793"/>
        <v>0</v>
      </c>
      <c r="Y206" s="36">
        <f t="shared" si="4793"/>
        <v>0</v>
      </c>
      <c r="Z206" s="37">
        <f t="shared" si="4793"/>
        <v>0</v>
      </c>
      <c r="AA206" s="38">
        <f t="shared" si="4793"/>
        <v>0</v>
      </c>
      <c r="AB206" s="194">
        <f t="shared" ref="AB206" si="4794">7-COUNTIF(AD205:AJ205,0)-COUNTIF(AD205:AJ205,"")</f>
        <v>0</v>
      </c>
      <c r="AC206" s="22">
        <f t="shared" si="4760"/>
        <v>0</v>
      </c>
      <c r="AD206" s="35">
        <f t="shared" ref="AD206:AJ206" si="4795">IF($B199=$B205,AD205+AD200,AD205)</f>
        <v>0</v>
      </c>
      <c r="AE206" s="35">
        <f t="shared" si="4795"/>
        <v>0</v>
      </c>
      <c r="AF206" s="35">
        <f t="shared" si="4795"/>
        <v>0</v>
      </c>
      <c r="AG206" s="35">
        <f t="shared" si="4795"/>
        <v>0</v>
      </c>
      <c r="AH206" s="36">
        <f t="shared" si="4795"/>
        <v>0</v>
      </c>
      <c r="AI206" s="37">
        <f t="shared" si="4795"/>
        <v>0</v>
      </c>
      <c r="AJ206" s="38">
        <f t="shared" si="4795"/>
        <v>0</v>
      </c>
      <c r="AK206" s="194">
        <f t="shared" ref="AK206" si="4796">7-COUNTIF(AM205:AS205,0)-COUNTIF(AM205:AS205,"")</f>
        <v>0</v>
      </c>
      <c r="AL206" s="22">
        <f t="shared" si="4769"/>
        <v>0</v>
      </c>
      <c r="AM206" s="35">
        <f t="shared" ref="AM206:AS206" si="4797">IF($B199=$B205,AM205+AM200,AM205)</f>
        <v>0</v>
      </c>
      <c r="AN206" s="35">
        <f t="shared" si="4797"/>
        <v>0</v>
      </c>
      <c r="AO206" s="35">
        <f t="shared" si="4797"/>
        <v>0</v>
      </c>
      <c r="AP206" s="35">
        <f t="shared" si="4797"/>
        <v>0</v>
      </c>
      <c r="AQ206" s="36">
        <f t="shared" si="4797"/>
        <v>0</v>
      </c>
      <c r="AR206" s="37">
        <f t="shared" si="4797"/>
        <v>0</v>
      </c>
      <c r="AS206" s="38">
        <f t="shared" si="4797"/>
        <v>0</v>
      </c>
      <c r="AT206" s="194">
        <f t="shared" ref="AT206" si="4798">7-COUNTIF(AV205:BB205,0)-COUNTIF(AV205:BB205,"")</f>
        <v>0</v>
      </c>
      <c r="AU206" s="22">
        <f t="shared" si="4778"/>
        <v>0</v>
      </c>
      <c r="AV206" s="35">
        <f t="shared" ref="AV206:BB206" si="4799">IF($B199=$B205,AV205+AV200,AV205)</f>
        <v>0</v>
      </c>
      <c r="AW206" s="35">
        <f t="shared" si="4799"/>
        <v>0</v>
      </c>
      <c r="AX206" s="35">
        <f t="shared" si="4799"/>
        <v>0</v>
      </c>
      <c r="AY206" s="35">
        <f t="shared" si="4799"/>
        <v>0</v>
      </c>
      <c r="AZ206" s="36">
        <f t="shared" si="4799"/>
        <v>0</v>
      </c>
      <c r="BA206" s="37">
        <f t="shared" si="4799"/>
        <v>0</v>
      </c>
      <c r="BB206" s="38">
        <f t="shared" si="4799"/>
        <v>0</v>
      </c>
      <c r="BC206" s="1">
        <f t="shared" ref="BC206" si="4800">IF(M207=0,0,M207-K210)</f>
        <v>0</v>
      </c>
      <c r="BD206" s="105">
        <f t="shared" ref="BD206" si="4801">7-J207</f>
        <v>0</v>
      </c>
      <c r="BE206" s="106" t="str">
        <f t="shared" ref="BE206:BE209" si="4802">BL206</f>
        <v>Dni realizacji</v>
      </c>
      <c r="BG206" s="89" t="s">
        <v>78</v>
      </c>
      <c r="BK206" s="98">
        <f t="shared" ref="BK206" si="4803">7-J207</f>
        <v>0</v>
      </c>
      <c r="BL206" s="99" t="s">
        <v>72</v>
      </c>
    </row>
    <row r="207" spans="1:66" ht="15" hidden="1" customHeight="1" x14ac:dyDescent="0.2">
      <c r="B207" s="116"/>
      <c r="C207" s="117"/>
      <c r="D207" s="118"/>
      <c r="E207" s="119"/>
      <c r="F207" s="92"/>
      <c r="G207" s="190">
        <f t="shared" ref="G207" si="4804">IF(AND($B199=$B205,$B199&lt;&gt;"",$B199&lt;&gt;0),F205+G201,F205)</f>
        <v>18</v>
      </c>
      <c r="H207" s="121"/>
      <c r="I207" s="165">
        <f t="shared" si="4747"/>
        <v>0</v>
      </c>
      <c r="J207" s="195">
        <f t="shared" ref="J207" si="4805">IF($B205=$B199,COUNTIF(L207:R207,0),COUNTIF(L208:R208,0)+COUNTIF(L208:R208,""))</f>
        <v>7</v>
      </c>
      <c r="K207" s="39">
        <f t="shared" ref="K207:R207" si="4806">IF($B199=$B205,K208+K201,K208)</f>
        <v>0</v>
      </c>
      <c r="L207" s="40">
        <f t="shared" si="4806"/>
        <v>0</v>
      </c>
      <c r="M207" s="40">
        <f t="shared" si="4806"/>
        <v>0</v>
      </c>
      <c r="N207" s="40">
        <f t="shared" si="4806"/>
        <v>0</v>
      </c>
      <c r="O207" s="40">
        <f t="shared" si="4806"/>
        <v>0</v>
      </c>
      <c r="P207" s="41">
        <f t="shared" si="4806"/>
        <v>0</v>
      </c>
      <c r="Q207" s="42">
        <f t="shared" si="4806"/>
        <v>0</v>
      </c>
      <c r="R207" s="43">
        <f t="shared" si="4806"/>
        <v>0</v>
      </c>
      <c r="S207" s="195">
        <f t="shared" ref="S207" si="4807">IF($B205=$B199,COUNTIF(U207:AA207,0),COUNTIF(U208:AA208,0)+COUNTIF(U208:AA208,""))</f>
        <v>7</v>
      </c>
      <c r="T207" s="39">
        <f t="shared" ref="T207:AA207" si="4808">IF($B199=$B205,T208+T201,T208)</f>
        <v>0</v>
      </c>
      <c r="U207" s="40">
        <f t="shared" si="4808"/>
        <v>0</v>
      </c>
      <c r="V207" s="40">
        <f t="shared" si="4808"/>
        <v>0</v>
      </c>
      <c r="W207" s="40">
        <f t="shared" si="4808"/>
        <v>0</v>
      </c>
      <c r="X207" s="40">
        <f t="shared" si="4808"/>
        <v>0</v>
      </c>
      <c r="Y207" s="41">
        <f t="shared" si="4808"/>
        <v>0</v>
      </c>
      <c r="Z207" s="42">
        <f t="shared" si="4808"/>
        <v>0</v>
      </c>
      <c r="AA207" s="43">
        <f t="shared" si="4808"/>
        <v>0</v>
      </c>
      <c r="AB207" s="195">
        <f t="shared" ref="AB207" si="4809">IF($B205=$B199,COUNTIF(AD207:AJ207,0),COUNTIF(AD208:AJ208,0)+COUNTIF(AD208:AJ208,""))</f>
        <v>7</v>
      </c>
      <c r="AC207" s="39">
        <f t="shared" ref="AC207:AJ207" si="4810">IF($B199=$B205,AC208+AC201,AC208)</f>
        <v>0</v>
      </c>
      <c r="AD207" s="40">
        <f t="shared" si="4810"/>
        <v>0</v>
      </c>
      <c r="AE207" s="40">
        <f t="shared" si="4810"/>
        <v>0</v>
      </c>
      <c r="AF207" s="40">
        <f t="shared" si="4810"/>
        <v>0</v>
      </c>
      <c r="AG207" s="40">
        <f t="shared" si="4810"/>
        <v>0</v>
      </c>
      <c r="AH207" s="41">
        <f t="shared" si="4810"/>
        <v>0</v>
      </c>
      <c r="AI207" s="42">
        <f t="shared" si="4810"/>
        <v>0</v>
      </c>
      <c r="AJ207" s="43">
        <f t="shared" si="4810"/>
        <v>0</v>
      </c>
      <c r="AK207" s="195">
        <f t="shared" ref="AK207" si="4811">IF($B205=$B199,COUNTIF(AM207:AS207,0),COUNTIF(AM208:AS208,0)+COUNTIF(AM208:AS208,""))</f>
        <v>7</v>
      </c>
      <c r="AL207" s="39">
        <f t="shared" ref="AL207:AS207" si="4812">IF($B199=$B205,AL208+AL201,AL208)</f>
        <v>0</v>
      </c>
      <c r="AM207" s="40">
        <f t="shared" si="4812"/>
        <v>0</v>
      </c>
      <c r="AN207" s="40">
        <f t="shared" si="4812"/>
        <v>0</v>
      </c>
      <c r="AO207" s="40">
        <f t="shared" si="4812"/>
        <v>0</v>
      </c>
      <c r="AP207" s="40">
        <f t="shared" si="4812"/>
        <v>0</v>
      </c>
      <c r="AQ207" s="41">
        <f t="shared" si="4812"/>
        <v>0</v>
      </c>
      <c r="AR207" s="42">
        <f t="shared" si="4812"/>
        <v>0</v>
      </c>
      <c r="AS207" s="43">
        <f t="shared" si="4812"/>
        <v>0</v>
      </c>
      <c r="AT207" s="195">
        <f t="shared" ref="AT207" si="4813">IF($B205=$B199,COUNTIF(AV207:BB207,0),COUNTIF(AV208:BB208,0)+COUNTIF(AV208:BB208,""))</f>
        <v>7</v>
      </c>
      <c r="AU207" s="39">
        <f t="shared" ref="AU207:BB207" si="4814">IF($B199=$B205,AU208+AU201,AU208)</f>
        <v>0</v>
      </c>
      <c r="AV207" s="40">
        <f t="shared" si="4814"/>
        <v>0</v>
      </c>
      <c r="AW207" s="40">
        <f t="shared" si="4814"/>
        <v>0</v>
      </c>
      <c r="AX207" s="40">
        <f t="shared" si="4814"/>
        <v>0</v>
      </c>
      <c r="AY207" s="40">
        <f t="shared" si="4814"/>
        <v>0</v>
      </c>
      <c r="AZ207" s="41">
        <f t="shared" si="4814"/>
        <v>0</v>
      </c>
      <c r="BA207" s="42">
        <f t="shared" si="4814"/>
        <v>0</v>
      </c>
      <c r="BB207" s="43">
        <f t="shared" si="4814"/>
        <v>0</v>
      </c>
      <c r="BC207" s="1">
        <f t="shared" ref="BC207" si="4815">IF(N207=0,0,N207-K210)</f>
        <v>0</v>
      </c>
      <c r="BD207" s="112">
        <f t="shared" ref="BD207" si="4816">BD206*K210</f>
        <v>0</v>
      </c>
      <c r="BE207" s="106" t="str">
        <f t="shared" si="4802"/>
        <v>Realizacja planu</v>
      </c>
      <c r="BG207" s="114">
        <f t="shared" ref="BG207" si="4817">J205</f>
        <v>0</v>
      </c>
      <c r="BH207" s="89" t="s">
        <v>73</v>
      </c>
      <c r="BK207" s="111">
        <f t="shared" ref="BK207" si="4818">BK206*K210</f>
        <v>0</v>
      </c>
      <c r="BL207" s="99" t="s">
        <v>71</v>
      </c>
      <c r="BN207" s="89" t="s">
        <v>79</v>
      </c>
    </row>
    <row r="208" spans="1:66" ht="15.75" customHeight="1" x14ac:dyDescent="0.2">
      <c r="A208" s="1" t="str">
        <f t="shared" ref="A208" si="4819">A205</f>
        <v>1. Niewypełnione</v>
      </c>
      <c r="B208" s="313">
        <f t="shared" si="3467"/>
        <v>32</v>
      </c>
      <c r="C208" s="314"/>
      <c r="D208" s="314"/>
      <c r="E208" s="314"/>
      <c r="F208" s="31"/>
      <c r="G208" s="183"/>
      <c r="H208" s="122">
        <f t="shared" ref="H208" si="4820">5-COUNTIF(AU205,0)-COUNTIF(AL205,0)-COUNTIF(AC205,0)-COUNTIF(T205,0)-COUNTIF(K205,0)</f>
        <v>0</v>
      </c>
      <c r="I208" s="165">
        <f t="shared" si="4747"/>
        <v>0</v>
      </c>
      <c r="J208" s="187">
        <f t="shared" ref="J208" si="4821">IF($B205=$B199,J202+IF($F205&lt;&gt;$G205,(K205+$G207-$G206)/$F205,K205/$F205),IF($F205&lt;&gt;G205,(K205+$G207-$G206)/$F205,K205/$F205))</f>
        <v>0</v>
      </c>
      <c r="K208" s="7">
        <f t="shared" ref="K208:K209" si="4822">SUM(L208:R208)</f>
        <v>0</v>
      </c>
      <c r="L208" s="26">
        <f t="shared" ref="L208:R208" si="4823">L205</f>
        <v>0</v>
      </c>
      <c r="M208" s="26">
        <f t="shared" si="4823"/>
        <v>0</v>
      </c>
      <c r="N208" s="26">
        <f t="shared" si="4823"/>
        <v>0</v>
      </c>
      <c r="O208" s="26">
        <f t="shared" si="4823"/>
        <v>0</v>
      </c>
      <c r="P208" s="26">
        <f t="shared" si="4823"/>
        <v>0</v>
      </c>
      <c r="Q208" s="29">
        <f t="shared" si="4823"/>
        <v>0</v>
      </c>
      <c r="R208" s="23">
        <f t="shared" si="4823"/>
        <v>0</v>
      </c>
      <c r="S208" s="187">
        <f t="shared" ref="S208" si="4824">IF($B205=$B199,S202+IF($F205&lt;&gt;$G205,(T205+$G207-$G206)/$F205,T205/$F205),IF($F205&lt;&gt;P205,(T205+$G207-$G206)/$F205,T205/$F205))</f>
        <v>0</v>
      </c>
      <c r="T208" s="7">
        <f t="shared" ref="T208:T209" si="4825">SUM(U208:AA208)</f>
        <v>0</v>
      </c>
      <c r="U208" s="26">
        <f t="shared" ref="U208:AA208" si="4826">U205</f>
        <v>0</v>
      </c>
      <c r="V208" s="26">
        <f t="shared" si="4826"/>
        <v>0</v>
      </c>
      <c r="W208" s="26">
        <f t="shared" si="4826"/>
        <v>0</v>
      </c>
      <c r="X208" s="26">
        <f t="shared" si="4826"/>
        <v>0</v>
      </c>
      <c r="Y208" s="113">
        <f t="shared" si="4826"/>
        <v>0</v>
      </c>
      <c r="Z208" s="29">
        <f t="shared" si="4826"/>
        <v>0</v>
      </c>
      <c r="AA208" s="23">
        <f t="shared" si="4826"/>
        <v>0</v>
      </c>
      <c r="AB208" s="187">
        <f t="shared" ref="AB208" si="4827">IF($B205=$B199,AB202+IF($F205&lt;&gt;$G205,(AC205+$G207-$G206)/$F205,AC205/$F205),IF($F205&lt;&gt;Y205,(AC205+$G207-$G206)/$F205,AC205/$F205))</f>
        <v>0</v>
      </c>
      <c r="AC208" s="7">
        <f t="shared" ref="AC208:AC209" si="4828">SUM(AD208:AJ208)</f>
        <v>0</v>
      </c>
      <c r="AD208" s="26">
        <f t="shared" ref="AD208:AJ208" si="4829">AD205</f>
        <v>0</v>
      </c>
      <c r="AE208" s="26">
        <f t="shared" si="4829"/>
        <v>0</v>
      </c>
      <c r="AF208" s="26">
        <f t="shared" si="4829"/>
        <v>0</v>
      </c>
      <c r="AG208" s="26">
        <f t="shared" si="4829"/>
        <v>0</v>
      </c>
      <c r="AH208" s="113">
        <f t="shared" si="4829"/>
        <v>0</v>
      </c>
      <c r="AI208" s="29">
        <f t="shared" si="4829"/>
        <v>0</v>
      </c>
      <c r="AJ208" s="23">
        <f t="shared" si="4829"/>
        <v>0</v>
      </c>
      <c r="AK208" s="187">
        <f t="shared" ref="AK208" si="4830">IF($B205=$B199,AK202+IF($F205&lt;&gt;$G205,(AL205+$G207-$G206)/$F205,AL205/$F205),IF($F205&lt;&gt;AH205,(AL205+$G207-$G206)/$F205,AL205/$F205))</f>
        <v>0</v>
      </c>
      <c r="AL208" s="7">
        <f t="shared" ref="AL208:AL209" si="4831">SUM(AM208:AS208)</f>
        <v>0</v>
      </c>
      <c r="AM208" s="26">
        <f t="shared" ref="AM208:AS208" si="4832">AM205</f>
        <v>0</v>
      </c>
      <c r="AN208" s="26">
        <f t="shared" si="4832"/>
        <v>0</v>
      </c>
      <c r="AO208" s="26">
        <f t="shared" si="4832"/>
        <v>0</v>
      </c>
      <c r="AP208" s="26">
        <f t="shared" si="4832"/>
        <v>0</v>
      </c>
      <c r="AQ208" s="113">
        <f t="shared" si="4832"/>
        <v>0</v>
      </c>
      <c r="AR208" s="29">
        <f t="shared" si="4832"/>
        <v>0</v>
      </c>
      <c r="AS208" s="23">
        <f t="shared" si="4832"/>
        <v>0</v>
      </c>
      <c r="AT208" s="187">
        <f t="shared" ref="AT208" si="4833">IF($B205=$B199,AT202+IF($F205&lt;&gt;$G205,(AU205+$G207-$G206)/$F205,AU205/$F205),IF($F205&lt;&gt;AQ205,(AU205+$G207-$G206)/$F205,AU205/$F205))</f>
        <v>0</v>
      </c>
      <c r="AU208" s="7">
        <f t="shared" ref="AU208:AU209" si="4834">SUM(AV208:BB208)</f>
        <v>0</v>
      </c>
      <c r="AV208" s="6">
        <f t="shared" si="3483"/>
        <v>0</v>
      </c>
      <c r="AW208" s="6">
        <f t="shared" ref="AW208:BB208" si="4835">IF(SUM($AM$9:$AS$9)=SUM($AV$9:$BB$9),AW205,IF(AND(SUM($AV$9:$BB$9)&gt;42,SUM($AV$9:$BB$9)&lt;49),AW205,0))</f>
        <v>0</v>
      </c>
      <c r="AX208" s="6">
        <f t="shared" si="4835"/>
        <v>0</v>
      </c>
      <c r="AY208" s="6">
        <f t="shared" si="4835"/>
        <v>0</v>
      </c>
      <c r="AZ208" s="26">
        <f t="shared" si="4835"/>
        <v>0</v>
      </c>
      <c r="BA208" s="29">
        <f t="shared" si="4835"/>
        <v>0</v>
      </c>
      <c r="BB208" s="23">
        <f t="shared" si="4835"/>
        <v>0</v>
      </c>
      <c r="BC208" s="1">
        <f t="shared" ref="BC208" si="4836">IF(O207=0,0,O207-K210)</f>
        <v>0</v>
      </c>
      <c r="BD208" s="105">
        <f t="shared" ref="BD208" si="4837">K207</f>
        <v>0</v>
      </c>
      <c r="BE208" s="106" t="str">
        <f t="shared" si="4802"/>
        <v>Godziny zrealizowane</v>
      </c>
      <c r="BK208" s="100">
        <f t="shared" ref="BK208" si="4838">K207</f>
        <v>0</v>
      </c>
      <c r="BL208" s="99" t="s">
        <v>77</v>
      </c>
    </row>
    <row r="209" spans="1:66" ht="15.75" customHeight="1" x14ac:dyDescent="0.2">
      <c r="A209" s="1" t="str">
        <f t="shared" ref="A209:A210" si="4839">A208</f>
        <v>1. Niewypełnione</v>
      </c>
      <c r="B209" s="313"/>
      <c r="C209" s="314"/>
      <c r="D209" s="314"/>
      <c r="E209" s="314"/>
      <c r="F209" s="31"/>
      <c r="G209" s="183"/>
      <c r="H209" s="123">
        <f t="shared" ref="H209" si="4840">IF($B205=$B199,H203+F209,$F209)</f>
        <v>0</v>
      </c>
      <c r="I209" s="165">
        <f t="shared" si="4747"/>
        <v>0</v>
      </c>
      <c r="J209" s="141">
        <f t="shared" ref="J209" si="4841">IF($H208=0,0,IF($B199=$B205,IF($H210&gt;0,$H210+J203,K205+J203),IF($H210&gt;0,$H210,K205)))</f>
        <v>0</v>
      </c>
      <c r="K209" s="7">
        <f t="shared" si="4822"/>
        <v>0</v>
      </c>
      <c r="L209" s="6"/>
      <c r="M209" s="6"/>
      <c r="N209" s="6"/>
      <c r="O209" s="6"/>
      <c r="P209" s="26"/>
      <c r="Q209" s="29"/>
      <c r="R209" s="23"/>
      <c r="S209" s="141">
        <f t="shared" ref="S209" si="4842">IF($H208=0,0,IF($B199=$B205,IF($H210&gt;0,$H210+S203,T205+S203),IF($H210&gt;0,$H210,T205)))</f>
        <v>0</v>
      </c>
      <c r="T209" s="7">
        <f t="shared" si="4825"/>
        <v>0</v>
      </c>
      <c r="U209" s="6"/>
      <c r="V209" s="6"/>
      <c r="W209" s="6"/>
      <c r="X209" s="6"/>
      <c r="Y209" s="26"/>
      <c r="Z209" s="29"/>
      <c r="AA209" s="23"/>
      <c r="AB209" s="141">
        <f t="shared" ref="AB209" si="4843">IF($H208=0,0,IF($B199=$B205,IF($H210&gt;0,$H210+AB203,AC205+AB203),IF($H210&gt;0,$H210,AC205)))</f>
        <v>0</v>
      </c>
      <c r="AC209" s="7">
        <f t="shared" si="4828"/>
        <v>0</v>
      </c>
      <c r="AD209" s="6"/>
      <c r="AE209" s="6"/>
      <c r="AF209" s="6"/>
      <c r="AG209" s="6"/>
      <c r="AH209" s="26"/>
      <c r="AI209" s="29"/>
      <c r="AJ209" s="23"/>
      <c r="AK209" s="141">
        <f t="shared" ref="AK209" si="4844">IF($H208=0,0,IF($B199=$B205,IF($H210&gt;0,$H210+AK203,AL205+AK203),IF($H210&gt;0,$H210,AL205)))</f>
        <v>0</v>
      </c>
      <c r="AL209" s="7">
        <f t="shared" si="4831"/>
        <v>0</v>
      </c>
      <c r="AM209" s="6"/>
      <c r="AN209" s="6"/>
      <c r="AO209" s="6"/>
      <c r="AP209" s="6"/>
      <c r="AQ209" s="26"/>
      <c r="AR209" s="29"/>
      <c r="AS209" s="23"/>
      <c r="AT209" s="141">
        <f t="shared" ref="AT209" si="4845">IF($H208=0,0,IF($B199=$B205,IF($H210&gt;0,$H210+AT203,AU205+AT203),IF($H210&gt;0,$H210,AU205)))</f>
        <v>0</v>
      </c>
      <c r="AU209" s="7">
        <f t="shared" si="4834"/>
        <v>0</v>
      </c>
      <c r="AV209" s="6"/>
      <c r="AW209" s="6"/>
      <c r="AX209" s="6"/>
      <c r="AY209" s="6"/>
      <c r="AZ209" s="26"/>
      <c r="BA209" s="29"/>
      <c r="BB209" s="23"/>
      <c r="BC209" s="1">
        <f t="shared" ref="BC209" si="4846">IF(P207=0,0,P207-K210)</f>
        <v>0</v>
      </c>
      <c r="BD209" s="107">
        <f t="shared" ref="BD209" si="4847">BD208-BD207</f>
        <v>0</v>
      </c>
      <c r="BE209" s="108" t="str">
        <f t="shared" si="4802"/>
        <v>godziny ponadwymiarowe = Plan -to  co powinien uczyć</v>
      </c>
      <c r="BK209" s="100">
        <f t="shared" ref="BK209" si="4848">BK208-BK207</f>
        <v>0</v>
      </c>
      <c r="BL209" s="99" t="s">
        <v>74</v>
      </c>
    </row>
    <row r="210" spans="1:66" ht="18.75" customHeight="1" thickBot="1" x14ac:dyDescent="0.25">
      <c r="A210" s="1" t="str">
        <f t="shared" si="4839"/>
        <v>1. Niewypełnione</v>
      </c>
      <c r="B210" s="323" t="str">
        <f>IF(B205="",Wydruk!$AE$6,IF(J206=0,Wydruk!$AE$7,IF(AND(G206&lt;G207,B205&lt;&gt;$B211),Wydruk!$AE$13,IF(AND($B205=$B199,$B205&lt;&gt;$B211),IF(OR(OR(J210&lt;4,J210&gt;5),OR(S210&lt;4,S210&gt;5),OR(AB210&lt;4,AB210&gt;5),OR(AK210&lt;4,AK210&gt;5),OR(AND(AT210&lt;4,AT210&gt;0),AT210&gt;5)),Wydruk!$AE$8,Wydruk!$AE$9),IF($B205=$B211,IF($F209&lt;&gt;0,Wydruk!$AE$12,Wydruk!$AE$10),IF(OR(OR(J206&lt;4,J206&gt;5),OR(S206&lt;4,S206&gt;5),OR(AB206&lt;4,AB206&gt;5),OR(AK206&lt;4,AK206&gt;5),OR(AND(AT206&lt;4,AT206&gt;0),AT206&gt;5)),Wydruk!$AE$8,Wydruk!$AE$11))))))</f>
        <v>Rozpocznij wypełniając nazwisko i imię, sprawdź pensum, l. tygodni, godz. w roku</v>
      </c>
      <c r="C210" s="324"/>
      <c r="D210" s="324"/>
      <c r="E210" s="324"/>
      <c r="F210" s="173"/>
      <c r="G210" s="184"/>
      <c r="H210" s="191">
        <f t="shared" si="3498"/>
        <v>0</v>
      </c>
      <c r="I210" s="193"/>
      <c r="J210" s="176">
        <f t="shared" ref="J210" si="4849">IF($B199=$B205,IF(L205+L200&gt;0,1,0)+IF(M205+M200&gt;0,1,0)+IF(N205+N200&gt;0,1,0)+IF(O205+O200&gt;0,1,0)+IF(P205+P200&gt;0,1,0)+IF(Q205+Q200&gt;0,1,0)+IF(R205+R200&gt;0,1,0),J206)</f>
        <v>0</v>
      </c>
      <c r="K210" s="133">
        <f t="shared" ref="K210" si="4850">IF(OR($B205=$B211,J210=0,(K206-Q210+O210)&lt;=0),0,(K206-Q210+O210)/J210)</f>
        <v>0</v>
      </c>
      <c r="L210" s="137">
        <f t="shared" ref="L210" si="4851">IF(K210*(7-J207)&lt;=0,0,K210*(7-J207))</f>
        <v>0</v>
      </c>
      <c r="M210" s="311">
        <f t="shared" ref="M210" si="4852">ROUND(IF(OR(K207-K210*(7-J207)+P210&lt;0,$B205=$B211,K210&lt;=0,K207=0),0,IF(K207-K210*(7-J207)+P210&gt;Q210-O210+P210,Q210-O210+P210,K207-K210*(7-J207)+P210)),1)</f>
        <v>0</v>
      </c>
      <c r="N210" s="312"/>
      <c r="O210" s="139">
        <f t="shared" ref="O210" si="4853">IF(OR($B205=$B211,J206=0),0,IF($B205=$B199,J205,$F205))</f>
        <v>0</v>
      </c>
      <c r="P210" s="30">
        <f t="shared" ref="P210" si="4854">IF(OR($B205=$B211,J210=0),0,$G207-$G206)</f>
        <v>0</v>
      </c>
      <c r="Q210" s="134">
        <f t="shared" ref="Q210" si="4855">IF(OR($B205=$B211,J210=0),0,J209)</f>
        <v>0</v>
      </c>
      <c r="R210" s="138">
        <f t="shared" ref="R210" si="4856">IF($B205=$B211,0,K207)</f>
        <v>0</v>
      </c>
      <c r="S210" s="176">
        <f t="shared" ref="S210" si="4857">IF($B199=$B205,IF(U205+U200&gt;0,1,0)+IF(V205+V200&gt;0,1,0)+IF(W205+W200&gt;0,1,0)+IF(X205+X200&gt;0,1,0)+IF(Y205+Y200&gt;0,1,0)+IF(Z205+Z200&gt;0,1,0)+IF(AA205+AA200&gt;0,1,0),S206)</f>
        <v>0</v>
      </c>
      <c r="T210" s="133">
        <f t="shared" ref="T210" si="4858">IF(OR($B205=$B211,S210=0,(T206-Z210+X210)&lt;=0),0,(T206-Z210+X210)/S210)</f>
        <v>0</v>
      </c>
      <c r="U210" s="137">
        <f t="shared" ref="U210" si="4859">IF(T210*(7-S207)&lt;=0,0,T210*(7-S207))</f>
        <v>0</v>
      </c>
      <c r="V210" s="311">
        <f t="shared" ref="V210" si="4860">ROUND(IF(OR(T207-T210*(7-S207)+Y210&lt;0,$B205=$B211,T210&lt;=0,T207=0),0,IF(T207-T210*(7-S207)+Y210&gt;Z210-X210+Y210,Z210-X210+Y210,T207-T210*(7-S207)+Y210)),1)</f>
        <v>0</v>
      </c>
      <c r="W210" s="312"/>
      <c r="X210" s="139">
        <f t="shared" ref="X210" si="4861">IF(OR($B205=$B211,S206=0),0,IF($B205=$B199,S205,$F205))</f>
        <v>0</v>
      </c>
      <c r="Y210" s="30">
        <f t="shared" ref="Y210" si="4862">IF(OR($B205=$B211,S210=0),0,$G207-$G206)</f>
        <v>0</v>
      </c>
      <c r="Z210" s="134">
        <f t="shared" ref="Z210" si="4863">IF(OR($B205=$B211,S210=0),0,S209)</f>
        <v>0</v>
      </c>
      <c r="AA210" s="138">
        <f t="shared" ref="AA210" si="4864">IF($B205=$B211,0,T207)</f>
        <v>0</v>
      </c>
      <c r="AB210" s="176">
        <f t="shared" ref="AB210" si="4865">IF($B199=$B205,IF(AD205+AD200&gt;0,1,0)+IF(AE205+AE200&gt;0,1,0)+IF(AF205+AF200&gt;0,1,0)+IF(AG205+AG200&gt;0,1,0)+IF(AH205+AH200&gt;0,1,0)+IF(AI205+AI200&gt;0,1,0)+IF(AJ205+AJ200&gt;0,1,0),AB206)</f>
        <v>0</v>
      </c>
      <c r="AC210" s="133">
        <f t="shared" ref="AC210" si="4866">IF(OR($B205=$B211,AB210=0,(AC206-AI210+AG210)&lt;=0),0,(AC206-AI210+AG210)/AB210)</f>
        <v>0</v>
      </c>
      <c r="AD210" s="137">
        <f t="shared" ref="AD210" si="4867">IF(AC210*(7-AB207)&lt;=0,0,AC210*(7-AB207))</f>
        <v>0</v>
      </c>
      <c r="AE210" s="311">
        <f t="shared" ref="AE210" si="4868">ROUND(IF(OR(AC207-AC210*(7-AB207)+AH210&lt;0,$B205=$B211,AC210&lt;=0,AC207=0),0,IF(AC207-AC210*(7-AB207)+AH210&gt;AI210-AG210+AH210,AI210-AG210+AH210,AC207-AC210*(7-AB207)+AH210)),1)</f>
        <v>0</v>
      </c>
      <c r="AF210" s="312"/>
      <c r="AG210" s="139">
        <f t="shared" ref="AG210" si="4869">IF(OR($B205=$B211,AB206=0),0,IF($B205=$B199,AB205,$F205))</f>
        <v>0</v>
      </c>
      <c r="AH210" s="30">
        <f t="shared" ref="AH210" si="4870">IF(OR($B205=$B211,AB210=0),0,$G207-$G206)</f>
        <v>0</v>
      </c>
      <c r="AI210" s="134">
        <f t="shared" ref="AI210" si="4871">IF(OR($B205=$B211,AB210=0),0,AB209)</f>
        <v>0</v>
      </c>
      <c r="AJ210" s="138">
        <f t="shared" ref="AJ210" si="4872">IF($B205=$B211,0,AC207)</f>
        <v>0</v>
      </c>
      <c r="AK210" s="176">
        <f t="shared" ref="AK210" si="4873">IF($B199=$B205,IF(AM205+AM200&gt;0,1,0)+IF(AN205+AN200&gt;0,1,0)+IF(AO205+AO200&gt;0,1,0)+IF(AP205+AP200&gt;0,1,0)+IF(AQ205+AQ200&gt;0,1,0)+IF(AR205+AR200&gt;0,1,0)+IF(AS205+AS200&gt;0,1,0),AK206)</f>
        <v>0</v>
      </c>
      <c r="AL210" s="133">
        <f t="shared" ref="AL210" si="4874">IF(OR($B205=$B211,AK210=0,(AL206-AR210+AP210)&lt;=0),0,(AL206-AR210+AP210)/AK210)</f>
        <v>0</v>
      </c>
      <c r="AM210" s="137">
        <f t="shared" ref="AM210" si="4875">IF(AL210*(7-AK207)&lt;=0,0,AL210*(7-AK207))</f>
        <v>0</v>
      </c>
      <c r="AN210" s="311">
        <f t="shared" ref="AN210" si="4876">ROUND(IF(OR(AL207-AL210*(7-AK207)+AQ210&lt;0,$B205=$B211,AL210&lt;=0,AL207=0),0,IF(AL207-AL210*(7-AK207)+AQ210&gt;AR210-AP210+AQ210,AR210-AP210+AQ210,AL207-AL210*(7-AK207)+AQ210)),1)</f>
        <v>0</v>
      </c>
      <c r="AO210" s="312"/>
      <c r="AP210" s="139">
        <f t="shared" ref="AP210" si="4877">IF(OR($B205=$B211,AK206=0),0,IF($B205=$B199,AK205,$F205))</f>
        <v>0</v>
      </c>
      <c r="AQ210" s="30">
        <f t="shared" ref="AQ210" si="4878">IF(OR($B205=$B211,AK210=0),0,$G207-$G206)</f>
        <v>0</v>
      </c>
      <c r="AR210" s="134">
        <f t="shared" ref="AR210" si="4879">IF(OR($B205=$B211,AK210=0),0,AK209)</f>
        <v>0</v>
      </c>
      <c r="AS210" s="138">
        <f t="shared" ref="AS210" si="4880">IF($B205=$B211,0,AL207)</f>
        <v>0</v>
      </c>
      <c r="AT210" s="176">
        <f t="shared" ref="AT210" si="4881">IF($B199=$B205,IF(AV205+AV200&gt;0,1,0)+IF(AW205+AW200&gt;0,1,0)+IF(AX205+AX200&gt;0,1,0)+IF(AY205+AY200&gt;0,1,0)+IF(AZ205+AZ200&gt;0,1,0)+IF(BA205+BA200&gt;0,1,0)+IF(BB205+BB200&gt;0,1,0),AT206)</f>
        <v>0</v>
      </c>
      <c r="AU210" s="133">
        <f t="shared" ref="AU210" si="4882">IF(OR($B205=$B211,AT210=0,(AU206-BA210+AY210)&lt;=0),0,(AU206-BA210+AY210)/AT210)</f>
        <v>0</v>
      </c>
      <c r="AV210" s="137">
        <f t="shared" ref="AV210" si="4883">IF(AU210*(7-AT207)&lt;=0,0,AU210*(7-AT207))</f>
        <v>0</v>
      </c>
      <c r="AW210" s="311">
        <f t="shared" ref="AW210" si="4884">ROUND(IF(OR(AU207-AU210*(7-AT207)+AZ210&lt;0,$B205=$B211,AU210&lt;=0,AU207=0),0,IF(AU207-AU210*(7-AT207)+AZ210&gt;BA210-AY210+AZ210,BA210-AY210+AZ210,AU207-AU210*(7-AT207)+AZ210)),1)</f>
        <v>0</v>
      </c>
      <c r="AX210" s="312"/>
      <c r="AY210" s="139">
        <f t="shared" ref="AY210" si="4885">IF(OR($B205=$B211,AT206=0),0,IF($B205=$B199,AT205,$F205))</f>
        <v>0</v>
      </c>
      <c r="AZ210" s="30">
        <f t="shared" ref="AZ210" si="4886">IF(OR($B205=$B211,AT210=0),0,$G207-$G206)</f>
        <v>0</v>
      </c>
      <c r="BA210" s="134">
        <f t="shared" ref="BA210" si="4887">IF(OR($B205=$B211,AT210=0),0,AT209)</f>
        <v>0</v>
      </c>
      <c r="BB210" s="138">
        <f t="shared" ref="BB210" si="4888">IF($B205=$B211,0,AU207)</f>
        <v>0</v>
      </c>
      <c r="BC210" s="89">
        <f t="shared" ref="BC210" si="4889">SUBTOTAL(9,BC205:BC209)</f>
        <v>0</v>
      </c>
      <c r="BD210" s="109">
        <f t="shared" ref="BD210" si="4890">BD205</f>
        <v>0</v>
      </c>
      <c r="BE210" s="110">
        <f t="shared" ref="BE210" si="4891">IF(BD209&lt;=BD210,BD209,BD210)</f>
        <v>0</v>
      </c>
      <c r="BF210" s="90" t="str">
        <f t="shared" ref="BF210" si="4892">BM210</f>
        <v>godziny ponadwymiarowe wynik po sprawdzeniu czy nie przekracza planu</v>
      </c>
      <c r="BK210" s="101">
        <f t="shared" ref="BK210" si="4893">BK205</f>
        <v>-18</v>
      </c>
      <c r="BL210" s="102">
        <f t="shared" ref="BL210" si="4894">IF(BK209&lt;=BK205,BK209,BK205)</f>
        <v>-18</v>
      </c>
      <c r="BM210" s="91" t="s">
        <v>75</v>
      </c>
    </row>
    <row r="211" spans="1:66" ht="15.75" x14ac:dyDescent="0.2">
      <c r="A211" s="1" t="str">
        <f t="shared" ref="A211" si="4895">IF(B211="","1. Niewypełnione",B211)</f>
        <v>1. Niewypełnione</v>
      </c>
      <c r="B211" s="320"/>
      <c r="C211" s="321"/>
      <c r="D211" s="321"/>
      <c r="E211" s="321"/>
      <c r="F211" s="177">
        <v>18</v>
      </c>
      <c r="G211" s="185">
        <f t="shared" ref="G211" si="4896">F211</f>
        <v>18</v>
      </c>
      <c r="H211" s="177"/>
      <c r="I211" s="192">
        <f t="shared" ref="I211:I215" si="4897">K211+T211+AC211+AL211+AU211</f>
        <v>0</v>
      </c>
      <c r="J211" s="186">
        <f t="shared" ref="J211" si="4898">IF(OR($B211=$B217,J214=0),0,ROUND((K212+P216)/J214,0))</f>
        <v>0</v>
      </c>
      <c r="K211" s="51">
        <f t="shared" ref="K211:K212" si="4899">SUM(L211:R211)</f>
        <v>0</v>
      </c>
      <c r="L211" s="52"/>
      <c r="M211" s="52"/>
      <c r="N211" s="52"/>
      <c r="O211" s="52"/>
      <c r="P211" s="53"/>
      <c r="Q211" s="54"/>
      <c r="R211" s="55"/>
      <c r="S211" s="188">
        <f t="shared" ref="S211" si="4900">IF(OR($B211=$B217,S214=0),0,ROUND((T212+Y216)/S214,0))</f>
        <v>0</v>
      </c>
      <c r="T211" s="178">
        <f t="shared" ref="T211:T212" si="4901">SUM(U211:AA211)</f>
        <v>0</v>
      </c>
      <c r="U211" s="179">
        <f t="shared" ref="U211" si="4902">L211</f>
        <v>0</v>
      </c>
      <c r="V211" s="179">
        <f t="shared" ref="V211" si="4903">M211</f>
        <v>0</v>
      </c>
      <c r="W211" s="179">
        <f t="shared" ref="W211" si="4904">N211</f>
        <v>0</v>
      </c>
      <c r="X211" s="179">
        <f t="shared" ref="X211" si="4905">O211</f>
        <v>0</v>
      </c>
      <c r="Y211" s="180">
        <f t="shared" ref="Y211" si="4906">P211</f>
        <v>0</v>
      </c>
      <c r="Z211" s="181">
        <f t="shared" ref="Z211" si="4907">Q211</f>
        <v>0</v>
      </c>
      <c r="AA211" s="182">
        <f t="shared" ref="AA211" si="4908">R211</f>
        <v>0</v>
      </c>
      <c r="AB211" s="188">
        <f t="shared" ref="AB211" si="4909">IF(OR($B211=$B217,AB214=0),0,ROUND((AC212+AH216)/AB214,0))</f>
        <v>0</v>
      </c>
      <c r="AC211" s="178">
        <f t="shared" ref="AC211:AC212" si="4910">SUM(AD211:AJ211)</f>
        <v>0</v>
      </c>
      <c r="AD211" s="179">
        <f t="shared" ref="AD211" si="4911">U211</f>
        <v>0</v>
      </c>
      <c r="AE211" s="179">
        <f t="shared" ref="AE211" si="4912">V211</f>
        <v>0</v>
      </c>
      <c r="AF211" s="179">
        <f t="shared" ref="AF211" si="4913">W211</f>
        <v>0</v>
      </c>
      <c r="AG211" s="179">
        <f t="shared" ref="AG211" si="4914">X211</f>
        <v>0</v>
      </c>
      <c r="AH211" s="180">
        <f t="shared" ref="AH211" si="4915">Y211</f>
        <v>0</v>
      </c>
      <c r="AI211" s="181">
        <f t="shared" ref="AI211" si="4916">Z211</f>
        <v>0</v>
      </c>
      <c r="AJ211" s="182">
        <f t="shared" ref="AJ211" si="4917">AA211</f>
        <v>0</v>
      </c>
      <c r="AK211" s="188">
        <f t="shared" ref="AK211" si="4918">IF(OR($B211=$B217,AK214=0),0,ROUND((AL212+AQ216)/AK214,0))</f>
        <v>0</v>
      </c>
      <c r="AL211" s="178">
        <f t="shared" ref="AL211:AL212" si="4919">SUM(AM211:AS211)</f>
        <v>0</v>
      </c>
      <c r="AM211" s="179">
        <f t="shared" ref="AM211" si="4920">AD211</f>
        <v>0</v>
      </c>
      <c r="AN211" s="179">
        <f t="shared" ref="AN211" si="4921">AE211</f>
        <v>0</v>
      </c>
      <c r="AO211" s="179">
        <f t="shared" ref="AO211" si="4922">AF211</f>
        <v>0</v>
      </c>
      <c r="AP211" s="179">
        <f t="shared" ref="AP211" si="4923">AG211</f>
        <v>0</v>
      </c>
      <c r="AQ211" s="180">
        <f t="shared" ref="AQ211" si="4924">AH211</f>
        <v>0</v>
      </c>
      <c r="AR211" s="181">
        <f t="shared" ref="AR211" si="4925">AI211</f>
        <v>0</v>
      </c>
      <c r="AS211" s="182">
        <f t="shared" ref="AS211" si="4926">AJ211</f>
        <v>0</v>
      </c>
      <c r="AT211" s="188">
        <f t="shared" ref="AT211" si="4927">IF(OR($B211=$B217,AT214=0),0,ROUND((AU212+AZ216)/AT214,0))</f>
        <v>0</v>
      </c>
      <c r="AU211" s="178">
        <f t="shared" ref="AU211:AU212" si="4928">SUM(AV211:BB211)</f>
        <v>0</v>
      </c>
      <c r="AV211" s="179">
        <f t="shared" ref="AV211" si="4929">IF(SUM($AM$9:$AS$9)=SUM($AV$9:$BB$9),AM211,IF(AND(SUM($AV$9:$BB$9)&gt;42,SUM($AV$9:$BB$9)&lt;49),AM211,0))</f>
        <v>0</v>
      </c>
      <c r="AW211" s="179">
        <f t="shared" ref="AW211" si="4930">IF(SUM($AM$9:$AS$9)=SUM($AV$9:$BB$9),AN211,IF(AND(SUM($AV$9:$BB$9)&gt;42,SUM($AV$9:$BB$9)&lt;49),AN211,0))</f>
        <v>0</v>
      </c>
      <c r="AX211" s="179">
        <f t="shared" ref="AX211" si="4931">IF(SUM($AM$9:$AS$9)=SUM($AV$9:$BB$9),AO211,IF(AND(SUM($AV$9:$BB$9)&gt;42,SUM($AV$9:$BB$9)&lt;49),AO211,0))</f>
        <v>0</v>
      </c>
      <c r="AY211" s="179">
        <f t="shared" ref="AY211" si="4932">IF(SUM($AM$9:$AS$9)=SUM($AV$9:$BB$9),AP211,IF(AND(SUM($AV$9:$BB$9)&gt;42,SUM($AV$9:$BB$9)&lt;49),AP211,0))</f>
        <v>0</v>
      </c>
      <c r="AZ211" s="180">
        <f t="shared" ref="AZ211" si="4933">IF(SUM($AM$9:$AS$9)=SUM($AV$9:$BB$9),AQ211,IF(AND(SUM($AV$9:$BB$9)&gt;42,SUM($AV$9:$BB$9)&lt;49),AQ211,0))</f>
        <v>0</v>
      </c>
      <c r="BA211" s="181">
        <f t="shared" ref="BA211" si="4934">IF(SUM($AM$9:$AS$9)=SUM($AV$9:$BB$9),AR211,IF(AND(SUM($AV$9:$BB$9)&gt;42,SUM($AV$9:$BB$9)&lt;49),AR211,0))</f>
        <v>0</v>
      </c>
      <c r="BB211" s="182">
        <f t="shared" ref="BB211" si="4935">IF(SUM($AM$9:$AS$9)=SUM($AV$9:$BB$9),AS211,IF(AND(SUM($AV$9:$BB$9)&gt;42,SUM($AV$9:$BB$9)&lt;49),AS211,0))</f>
        <v>0</v>
      </c>
      <c r="BC211" s="1">
        <f t="shared" ref="BC211" si="4936">IF(L213=0,0,L213-K216)</f>
        <v>0</v>
      </c>
      <c r="BD211" s="103">
        <f t="shared" ref="BD211" si="4937">P216-N216</f>
        <v>0</v>
      </c>
      <c r="BE211" s="104" t="s">
        <v>80</v>
      </c>
      <c r="BK211" s="96">
        <f t="shared" ref="BK211" si="4938">K212-G212</f>
        <v>-18</v>
      </c>
      <c r="BL211" s="97" t="s">
        <v>76</v>
      </c>
    </row>
    <row r="212" spans="1:66" ht="12.75" hidden="1" customHeight="1" x14ac:dyDescent="0.2">
      <c r="B212" s="93"/>
      <c r="C212" s="94"/>
      <c r="D212" s="95"/>
      <c r="E212" s="115"/>
      <c r="F212" s="140" t="b">
        <f t="shared" ref="F212" si="4939">IF($B205=$B211,OR(F206,G211&lt;F211),G211&lt;F211)</f>
        <v>0</v>
      </c>
      <c r="G212" s="189">
        <f t="shared" si="3436"/>
        <v>18</v>
      </c>
      <c r="H212" s="120"/>
      <c r="I212" s="165">
        <f t="shared" si="4897"/>
        <v>0</v>
      </c>
      <c r="J212" s="194">
        <f t="shared" ref="J212" si="4940">7-COUNTIF(L211:R211,0)-COUNTIF(L211:R211,"")</f>
        <v>0</v>
      </c>
      <c r="K212" s="22">
        <f t="shared" si="4899"/>
        <v>0</v>
      </c>
      <c r="L212" s="35">
        <f t="shared" ref="L212:R212" si="4941">IF($B205=$B211,L211+L206,L211)</f>
        <v>0</v>
      </c>
      <c r="M212" s="35">
        <f t="shared" si="4941"/>
        <v>0</v>
      </c>
      <c r="N212" s="35">
        <f t="shared" si="4941"/>
        <v>0</v>
      </c>
      <c r="O212" s="35">
        <f t="shared" si="4941"/>
        <v>0</v>
      </c>
      <c r="P212" s="36">
        <f t="shared" si="4941"/>
        <v>0</v>
      </c>
      <c r="Q212" s="37">
        <f t="shared" si="4941"/>
        <v>0</v>
      </c>
      <c r="R212" s="38">
        <f t="shared" si="4941"/>
        <v>0</v>
      </c>
      <c r="S212" s="194">
        <f t="shared" ref="S212" si="4942">7-COUNTIF(U211:AA211,0)-COUNTIF(U211:AA211,"")</f>
        <v>0</v>
      </c>
      <c r="T212" s="22">
        <f t="shared" si="4901"/>
        <v>0</v>
      </c>
      <c r="U212" s="35">
        <f t="shared" ref="U212:AA212" si="4943">IF($B205=$B211,U211+U206,U211)</f>
        <v>0</v>
      </c>
      <c r="V212" s="35">
        <f t="shared" si="4943"/>
        <v>0</v>
      </c>
      <c r="W212" s="35">
        <f t="shared" si="4943"/>
        <v>0</v>
      </c>
      <c r="X212" s="35">
        <f t="shared" si="4943"/>
        <v>0</v>
      </c>
      <c r="Y212" s="36">
        <f t="shared" si="4943"/>
        <v>0</v>
      </c>
      <c r="Z212" s="37">
        <f t="shared" si="4943"/>
        <v>0</v>
      </c>
      <c r="AA212" s="38">
        <f t="shared" si="4943"/>
        <v>0</v>
      </c>
      <c r="AB212" s="194">
        <f t="shared" ref="AB212" si="4944">7-COUNTIF(AD211:AJ211,0)-COUNTIF(AD211:AJ211,"")</f>
        <v>0</v>
      </c>
      <c r="AC212" s="22">
        <f t="shared" si="4910"/>
        <v>0</v>
      </c>
      <c r="AD212" s="35">
        <f t="shared" ref="AD212:AJ212" si="4945">IF($B205=$B211,AD211+AD206,AD211)</f>
        <v>0</v>
      </c>
      <c r="AE212" s="35">
        <f t="shared" si="4945"/>
        <v>0</v>
      </c>
      <c r="AF212" s="35">
        <f t="shared" si="4945"/>
        <v>0</v>
      </c>
      <c r="AG212" s="35">
        <f t="shared" si="4945"/>
        <v>0</v>
      </c>
      <c r="AH212" s="36">
        <f t="shared" si="4945"/>
        <v>0</v>
      </c>
      <c r="AI212" s="37">
        <f t="shared" si="4945"/>
        <v>0</v>
      </c>
      <c r="AJ212" s="38">
        <f t="shared" si="4945"/>
        <v>0</v>
      </c>
      <c r="AK212" s="194">
        <f t="shared" ref="AK212" si="4946">7-COUNTIF(AM211:AS211,0)-COUNTIF(AM211:AS211,"")</f>
        <v>0</v>
      </c>
      <c r="AL212" s="22">
        <f t="shared" si="4919"/>
        <v>0</v>
      </c>
      <c r="AM212" s="35">
        <f t="shared" ref="AM212:AS212" si="4947">IF($B205=$B211,AM211+AM206,AM211)</f>
        <v>0</v>
      </c>
      <c r="AN212" s="35">
        <f t="shared" si="4947"/>
        <v>0</v>
      </c>
      <c r="AO212" s="35">
        <f t="shared" si="4947"/>
        <v>0</v>
      </c>
      <c r="AP212" s="35">
        <f t="shared" si="4947"/>
        <v>0</v>
      </c>
      <c r="AQ212" s="36">
        <f t="shared" si="4947"/>
        <v>0</v>
      </c>
      <c r="AR212" s="37">
        <f t="shared" si="4947"/>
        <v>0</v>
      </c>
      <c r="AS212" s="38">
        <f t="shared" si="4947"/>
        <v>0</v>
      </c>
      <c r="AT212" s="194">
        <f t="shared" ref="AT212" si="4948">7-COUNTIF(AV211:BB211,0)-COUNTIF(AV211:BB211,"")</f>
        <v>0</v>
      </c>
      <c r="AU212" s="22">
        <f t="shared" si="4928"/>
        <v>0</v>
      </c>
      <c r="AV212" s="35">
        <f t="shared" ref="AV212:BB212" si="4949">IF($B205=$B211,AV211+AV206,AV211)</f>
        <v>0</v>
      </c>
      <c r="AW212" s="35">
        <f t="shared" si="4949"/>
        <v>0</v>
      </c>
      <c r="AX212" s="35">
        <f t="shared" si="4949"/>
        <v>0</v>
      </c>
      <c r="AY212" s="35">
        <f t="shared" si="4949"/>
        <v>0</v>
      </c>
      <c r="AZ212" s="36">
        <f t="shared" si="4949"/>
        <v>0</v>
      </c>
      <c r="BA212" s="37">
        <f t="shared" si="4949"/>
        <v>0</v>
      </c>
      <c r="BB212" s="38">
        <f t="shared" si="4949"/>
        <v>0</v>
      </c>
      <c r="BC212" s="1">
        <f t="shared" ref="BC212" si="4950">IF(M213=0,0,M213-K216)</f>
        <v>0</v>
      </c>
      <c r="BD212" s="105">
        <f t="shared" ref="BD212" si="4951">7-J213</f>
        <v>0</v>
      </c>
      <c r="BE212" s="106" t="str">
        <f t="shared" ref="BE212:BE215" si="4952">BL212</f>
        <v>Dni realizacji</v>
      </c>
      <c r="BG212" s="89" t="s">
        <v>78</v>
      </c>
      <c r="BK212" s="98">
        <f t="shared" ref="BK212" si="4953">7-J213</f>
        <v>0</v>
      </c>
      <c r="BL212" s="99" t="s">
        <v>72</v>
      </c>
    </row>
    <row r="213" spans="1:66" ht="15" hidden="1" customHeight="1" x14ac:dyDescent="0.2">
      <c r="B213" s="116"/>
      <c r="C213" s="117"/>
      <c r="D213" s="118"/>
      <c r="E213" s="119"/>
      <c r="F213" s="92"/>
      <c r="G213" s="190">
        <f t="shared" ref="G213" si="4954">IF(AND($B205=$B211,$B205&lt;&gt;"",$B205&lt;&gt;0),F211+G207,F211)</f>
        <v>18</v>
      </c>
      <c r="H213" s="121"/>
      <c r="I213" s="165">
        <f t="shared" si="4897"/>
        <v>0</v>
      </c>
      <c r="J213" s="195">
        <f t="shared" ref="J213" si="4955">IF($B211=$B205,COUNTIF(L213:R213,0),COUNTIF(L214:R214,0)+COUNTIF(L214:R214,""))</f>
        <v>7</v>
      </c>
      <c r="K213" s="39">
        <f t="shared" ref="K213:R213" si="4956">IF($B205=$B211,K214+K207,K214)</f>
        <v>0</v>
      </c>
      <c r="L213" s="40">
        <f t="shared" si="4956"/>
        <v>0</v>
      </c>
      <c r="M213" s="40">
        <f t="shared" si="4956"/>
        <v>0</v>
      </c>
      <c r="N213" s="40">
        <f t="shared" si="4956"/>
        <v>0</v>
      </c>
      <c r="O213" s="40">
        <f t="shared" si="4956"/>
        <v>0</v>
      </c>
      <c r="P213" s="41">
        <f t="shared" si="4956"/>
        <v>0</v>
      </c>
      <c r="Q213" s="42">
        <f t="shared" si="4956"/>
        <v>0</v>
      </c>
      <c r="R213" s="43">
        <f t="shared" si="4956"/>
        <v>0</v>
      </c>
      <c r="S213" s="195">
        <f t="shared" ref="S213" si="4957">IF($B211=$B205,COUNTIF(U213:AA213,0),COUNTIF(U214:AA214,0)+COUNTIF(U214:AA214,""))</f>
        <v>7</v>
      </c>
      <c r="T213" s="39">
        <f t="shared" ref="T213:AA213" si="4958">IF($B205=$B211,T214+T207,T214)</f>
        <v>0</v>
      </c>
      <c r="U213" s="40">
        <f t="shared" si="4958"/>
        <v>0</v>
      </c>
      <c r="V213" s="40">
        <f t="shared" si="4958"/>
        <v>0</v>
      </c>
      <c r="W213" s="40">
        <f t="shared" si="4958"/>
        <v>0</v>
      </c>
      <c r="X213" s="40">
        <f t="shared" si="4958"/>
        <v>0</v>
      </c>
      <c r="Y213" s="41">
        <f t="shared" si="4958"/>
        <v>0</v>
      </c>
      <c r="Z213" s="42">
        <f t="shared" si="4958"/>
        <v>0</v>
      </c>
      <c r="AA213" s="43">
        <f t="shared" si="4958"/>
        <v>0</v>
      </c>
      <c r="AB213" s="195">
        <f t="shared" ref="AB213" si="4959">IF($B211=$B205,COUNTIF(AD213:AJ213,0),COUNTIF(AD214:AJ214,0)+COUNTIF(AD214:AJ214,""))</f>
        <v>7</v>
      </c>
      <c r="AC213" s="39">
        <f t="shared" ref="AC213:AJ213" si="4960">IF($B205=$B211,AC214+AC207,AC214)</f>
        <v>0</v>
      </c>
      <c r="AD213" s="40">
        <f t="shared" si="4960"/>
        <v>0</v>
      </c>
      <c r="AE213" s="40">
        <f t="shared" si="4960"/>
        <v>0</v>
      </c>
      <c r="AF213" s="40">
        <f t="shared" si="4960"/>
        <v>0</v>
      </c>
      <c r="AG213" s="40">
        <f t="shared" si="4960"/>
        <v>0</v>
      </c>
      <c r="AH213" s="41">
        <f t="shared" si="4960"/>
        <v>0</v>
      </c>
      <c r="AI213" s="42">
        <f t="shared" si="4960"/>
        <v>0</v>
      </c>
      <c r="AJ213" s="43">
        <f t="shared" si="4960"/>
        <v>0</v>
      </c>
      <c r="AK213" s="195">
        <f t="shared" ref="AK213" si="4961">IF($B211=$B205,COUNTIF(AM213:AS213,0),COUNTIF(AM214:AS214,0)+COUNTIF(AM214:AS214,""))</f>
        <v>7</v>
      </c>
      <c r="AL213" s="39">
        <f t="shared" ref="AL213:AS213" si="4962">IF($B205=$B211,AL214+AL207,AL214)</f>
        <v>0</v>
      </c>
      <c r="AM213" s="40">
        <f t="shared" si="4962"/>
        <v>0</v>
      </c>
      <c r="AN213" s="40">
        <f t="shared" si="4962"/>
        <v>0</v>
      </c>
      <c r="AO213" s="40">
        <f t="shared" si="4962"/>
        <v>0</v>
      </c>
      <c r="AP213" s="40">
        <f t="shared" si="4962"/>
        <v>0</v>
      </c>
      <c r="AQ213" s="41">
        <f t="shared" si="4962"/>
        <v>0</v>
      </c>
      <c r="AR213" s="42">
        <f t="shared" si="4962"/>
        <v>0</v>
      </c>
      <c r="AS213" s="43">
        <f t="shared" si="4962"/>
        <v>0</v>
      </c>
      <c r="AT213" s="195">
        <f t="shared" ref="AT213" si="4963">IF($B211=$B205,COUNTIF(AV213:BB213,0),COUNTIF(AV214:BB214,0)+COUNTIF(AV214:BB214,""))</f>
        <v>7</v>
      </c>
      <c r="AU213" s="39">
        <f t="shared" ref="AU213:BB213" si="4964">IF($B205=$B211,AU214+AU207,AU214)</f>
        <v>0</v>
      </c>
      <c r="AV213" s="40">
        <f t="shared" si="4964"/>
        <v>0</v>
      </c>
      <c r="AW213" s="40">
        <f t="shared" si="4964"/>
        <v>0</v>
      </c>
      <c r="AX213" s="40">
        <f t="shared" si="4964"/>
        <v>0</v>
      </c>
      <c r="AY213" s="40">
        <f t="shared" si="4964"/>
        <v>0</v>
      </c>
      <c r="AZ213" s="41">
        <f t="shared" si="4964"/>
        <v>0</v>
      </c>
      <c r="BA213" s="42">
        <f t="shared" si="4964"/>
        <v>0</v>
      </c>
      <c r="BB213" s="43">
        <f t="shared" si="4964"/>
        <v>0</v>
      </c>
      <c r="BC213" s="1">
        <f t="shared" ref="BC213" si="4965">IF(N213=0,0,N213-K216)</f>
        <v>0</v>
      </c>
      <c r="BD213" s="112">
        <f t="shared" ref="BD213" si="4966">BD212*K216</f>
        <v>0</v>
      </c>
      <c r="BE213" s="106" t="str">
        <f t="shared" si="4952"/>
        <v>Realizacja planu</v>
      </c>
      <c r="BG213" s="114">
        <f t="shared" ref="BG213" si="4967">J211</f>
        <v>0</v>
      </c>
      <c r="BH213" s="89" t="s">
        <v>73</v>
      </c>
      <c r="BK213" s="111">
        <f t="shared" ref="BK213" si="4968">BK212*K216</f>
        <v>0</v>
      </c>
      <c r="BL213" s="99" t="s">
        <v>71</v>
      </c>
      <c r="BN213" s="89" t="s">
        <v>79</v>
      </c>
    </row>
    <row r="214" spans="1:66" ht="15.75" customHeight="1" x14ac:dyDescent="0.2">
      <c r="A214" s="1" t="str">
        <f t="shared" ref="A214" si="4969">A211</f>
        <v>1. Niewypełnione</v>
      </c>
      <c r="B214" s="313">
        <f t="shared" si="3467"/>
        <v>33</v>
      </c>
      <c r="C214" s="314"/>
      <c r="D214" s="314"/>
      <c r="E214" s="314"/>
      <c r="F214" s="31"/>
      <c r="G214" s="183"/>
      <c r="H214" s="122">
        <f t="shared" ref="H214" si="4970">5-COUNTIF(AU211,0)-COUNTIF(AL211,0)-COUNTIF(AC211,0)-COUNTIF(T211,0)-COUNTIF(K211,0)</f>
        <v>0</v>
      </c>
      <c r="I214" s="165">
        <f t="shared" si="4897"/>
        <v>0</v>
      </c>
      <c r="J214" s="187">
        <f t="shared" ref="J214" si="4971">IF($B211=$B205,J208+IF($F211&lt;&gt;$G211,(K211+$G213-$G212)/$F211,K211/$F211),IF($F211&lt;&gt;G211,(K211+$G213-$G212)/$F211,K211/$F211))</f>
        <v>0</v>
      </c>
      <c r="K214" s="7">
        <f t="shared" ref="K214:K215" si="4972">SUM(L214:R214)</f>
        <v>0</v>
      </c>
      <c r="L214" s="26">
        <f t="shared" ref="L214:R214" si="4973">L211</f>
        <v>0</v>
      </c>
      <c r="M214" s="26">
        <f t="shared" si="4973"/>
        <v>0</v>
      </c>
      <c r="N214" s="26">
        <f t="shared" si="4973"/>
        <v>0</v>
      </c>
      <c r="O214" s="26">
        <f t="shared" si="4973"/>
        <v>0</v>
      </c>
      <c r="P214" s="26">
        <f t="shared" si="4973"/>
        <v>0</v>
      </c>
      <c r="Q214" s="29">
        <f t="shared" si="4973"/>
        <v>0</v>
      </c>
      <c r="R214" s="23">
        <f t="shared" si="4973"/>
        <v>0</v>
      </c>
      <c r="S214" s="187">
        <f t="shared" ref="S214" si="4974">IF($B211=$B205,S208+IF($F211&lt;&gt;$G211,(T211+$G213-$G212)/$F211,T211/$F211),IF($F211&lt;&gt;P211,(T211+$G213-$G212)/$F211,T211/$F211))</f>
        <v>0</v>
      </c>
      <c r="T214" s="7">
        <f t="shared" ref="T214:T215" si="4975">SUM(U214:AA214)</f>
        <v>0</v>
      </c>
      <c r="U214" s="26">
        <f t="shared" ref="U214:AA214" si="4976">U211</f>
        <v>0</v>
      </c>
      <c r="V214" s="26">
        <f t="shared" si="4976"/>
        <v>0</v>
      </c>
      <c r="W214" s="26">
        <f t="shared" si="4976"/>
        <v>0</v>
      </c>
      <c r="X214" s="26">
        <f t="shared" si="4976"/>
        <v>0</v>
      </c>
      <c r="Y214" s="113">
        <f t="shared" si="4976"/>
        <v>0</v>
      </c>
      <c r="Z214" s="29">
        <f t="shared" si="4976"/>
        <v>0</v>
      </c>
      <c r="AA214" s="23">
        <f t="shared" si="4976"/>
        <v>0</v>
      </c>
      <c r="AB214" s="187">
        <f t="shared" ref="AB214" si="4977">IF($B211=$B205,AB208+IF($F211&lt;&gt;$G211,(AC211+$G213-$G212)/$F211,AC211/$F211),IF($F211&lt;&gt;Y211,(AC211+$G213-$G212)/$F211,AC211/$F211))</f>
        <v>0</v>
      </c>
      <c r="AC214" s="7">
        <f t="shared" ref="AC214:AC215" si="4978">SUM(AD214:AJ214)</f>
        <v>0</v>
      </c>
      <c r="AD214" s="26">
        <f t="shared" ref="AD214:AJ214" si="4979">AD211</f>
        <v>0</v>
      </c>
      <c r="AE214" s="26">
        <f t="shared" si="4979"/>
        <v>0</v>
      </c>
      <c r="AF214" s="26">
        <f t="shared" si="4979"/>
        <v>0</v>
      </c>
      <c r="AG214" s="26">
        <f t="shared" si="4979"/>
        <v>0</v>
      </c>
      <c r="AH214" s="113">
        <f t="shared" si="4979"/>
        <v>0</v>
      </c>
      <c r="AI214" s="29">
        <f t="shared" si="4979"/>
        <v>0</v>
      </c>
      <c r="AJ214" s="23">
        <f t="shared" si="4979"/>
        <v>0</v>
      </c>
      <c r="AK214" s="187">
        <f t="shared" ref="AK214" si="4980">IF($B211=$B205,AK208+IF($F211&lt;&gt;$G211,(AL211+$G213-$G212)/$F211,AL211/$F211),IF($F211&lt;&gt;AH211,(AL211+$G213-$G212)/$F211,AL211/$F211))</f>
        <v>0</v>
      </c>
      <c r="AL214" s="7">
        <f t="shared" ref="AL214:AL215" si="4981">SUM(AM214:AS214)</f>
        <v>0</v>
      </c>
      <c r="AM214" s="26">
        <f t="shared" ref="AM214:AS214" si="4982">AM211</f>
        <v>0</v>
      </c>
      <c r="AN214" s="26">
        <f t="shared" si="4982"/>
        <v>0</v>
      </c>
      <c r="AO214" s="26">
        <f t="shared" si="4982"/>
        <v>0</v>
      </c>
      <c r="AP214" s="26">
        <f t="shared" si="4982"/>
        <v>0</v>
      </c>
      <c r="AQ214" s="113">
        <f t="shared" si="4982"/>
        <v>0</v>
      </c>
      <c r="AR214" s="29">
        <f t="shared" si="4982"/>
        <v>0</v>
      </c>
      <c r="AS214" s="23">
        <f t="shared" si="4982"/>
        <v>0</v>
      </c>
      <c r="AT214" s="187">
        <f t="shared" ref="AT214" si="4983">IF($B211=$B205,AT208+IF($F211&lt;&gt;$G211,(AU211+$G213-$G212)/$F211,AU211/$F211),IF($F211&lt;&gt;AQ211,(AU211+$G213-$G212)/$F211,AU211/$F211))</f>
        <v>0</v>
      </c>
      <c r="AU214" s="7">
        <f t="shared" ref="AU214:AU215" si="4984">SUM(AV214:BB214)</f>
        <v>0</v>
      </c>
      <c r="AV214" s="6">
        <f t="shared" si="3483"/>
        <v>0</v>
      </c>
      <c r="AW214" s="6">
        <f t="shared" ref="AW214:BB214" si="4985">IF(SUM($AM$9:$AS$9)=SUM($AV$9:$BB$9),AW211,IF(AND(SUM($AV$9:$BB$9)&gt;42,SUM($AV$9:$BB$9)&lt;49),AW211,0))</f>
        <v>0</v>
      </c>
      <c r="AX214" s="6">
        <f t="shared" si="4985"/>
        <v>0</v>
      </c>
      <c r="AY214" s="6">
        <f t="shared" si="4985"/>
        <v>0</v>
      </c>
      <c r="AZ214" s="26">
        <f t="shared" si="4985"/>
        <v>0</v>
      </c>
      <c r="BA214" s="29">
        <f t="shared" si="4985"/>
        <v>0</v>
      </c>
      <c r="BB214" s="23">
        <f t="shared" si="4985"/>
        <v>0</v>
      </c>
      <c r="BC214" s="1">
        <f t="shared" ref="BC214" si="4986">IF(O213=0,0,O213-K216)</f>
        <v>0</v>
      </c>
      <c r="BD214" s="105">
        <f t="shared" ref="BD214" si="4987">K213</f>
        <v>0</v>
      </c>
      <c r="BE214" s="106" t="str">
        <f t="shared" si="4952"/>
        <v>Godziny zrealizowane</v>
      </c>
      <c r="BK214" s="100">
        <f t="shared" ref="BK214" si="4988">K213</f>
        <v>0</v>
      </c>
      <c r="BL214" s="99" t="s">
        <v>77</v>
      </c>
    </row>
    <row r="215" spans="1:66" ht="15.75" customHeight="1" x14ac:dyDescent="0.2">
      <c r="A215" s="1" t="str">
        <f t="shared" ref="A215:A216" si="4989">A214</f>
        <v>1. Niewypełnione</v>
      </c>
      <c r="B215" s="313"/>
      <c r="C215" s="314"/>
      <c r="D215" s="314"/>
      <c r="E215" s="314"/>
      <c r="F215" s="31"/>
      <c r="G215" s="183"/>
      <c r="H215" s="123">
        <f t="shared" ref="H215" si="4990">IF($B211=$B205,H209+F215,$F215)</f>
        <v>0</v>
      </c>
      <c r="I215" s="165">
        <f t="shared" si="4897"/>
        <v>0</v>
      </c>
      <c r="J215" s="141">
        <f t="shared" ref="J215" si="4991">IF($H214=0,0,IF($B205=$B211,IF($H216&gt;0,$H216+J209,K211+J209),IF($H216&gt;0,$H216,K211)))</f>
        <v>0</v>
      </c>
      <c r="K215" s="7">
        <f t="shared" si="4972"/>
        <v>0</v>
      </c>
      <c r="L215" s="6"/>
      <c r="M215" s="6"/>
      <c r="N215" s="6"/>
      <c r="O215" s="6"/>
      <c r="P215" s="26"/>
      <c r="Q215" s="29"/>
      <c r="R215" s="23"/>
      <c r="S215" s="141">
        <f t="shared" ref="S215" si="4992">IF($H214=0,0,IF($B205=$B211,IF($H216&gt;0,$H216+S209,T211+S209),IF($H216&gt;0,$H216,T211)))</f>
        <v>0</v>
      </c>
      <c r="T215" s="7">
        <f t="shared" si="4975"/>
        <v>0</v>
      </c>
      <c r="U215" s="6"/>
      <c r="V215" s="6"/>
      <c r="W215" s="6"/>
      <c r="X215" s="6"/>
      <c r="Y215" s="26"/>
      <c r="Z215" s="29"/>
      <c r="AA215" s="23"/>
      <c r="AB215" s="141">
        <f t="shared" ref="AB215" si="4993">IF($H214=0,0,IF($B205=$B211,IF($H216&gt;0,$H216+AB209,AC211+AB209),IF($H216&gt;0,$H216,AC211)))</f>
        <v>0</v>
      </c>
      <c r="AC215" s="7">
        <f t="shared" si="4978"/>
        <v>0</v>
      </c>
      <c r="AD215" s="6"/>
      <c r="AE215" s="6"/>
      <c r="AF215" s="6"/>
      <c r="AG215" s="6"/>
      <c r="AH215" s="26"/>
      <c r="AI215" s="29"/>
      <c r="AJ215" s="23"/>
      <c r="AK215" s="141">
        <f t="shared" ref="AK215" si="4994">IF($H214=0,0,IF($B205=$B211,IF($H216&gt;0,$H216+AK209,AL211+AK209),IF($H216&gt;0,$H216,AL211)))</f>
        <v>0</v>
      </c>
      <c r="AL215" s="7">
        <f t="shared" si="4981"/>
        <v>0</v>
      </c>
      <c r="AM215" s="6"/>
      <c r="AN215" s="6"/>
      <c r="AO215" s="6"/>
      <c r="AP215" s="6"/>
      <c r="AQ215" s="26"/>
      <c r="AR215" s="29"/>
      <c r="AS215" s="23"/>
      <c r="AT215" s="141">
        <f t="shared" ref="AT215" si="4995">IF($H214=0,0,IF($B205=$B211,IF($H216&gt;0,$H216+AT209,AU211+AT209),IF($H216&gt;0,$H216,AU211)))</f>
        <v>0</v>
      </c>
      <c r="AU215" s="7">
        <f t="shared" si="4984"/>
        <v>0</v>
      </c>
      <c r="AV215" s="6"/>
      <c r="AW215" s="6"/>
      <c r="AX215" s="6"/>
      <c r="AY215" s="6"/>
      <c r="AZ215" s="26"/>
      <c r="BA215" s="29"/>
      <c r="BB215" s="23"/>
      <c r="BC215" s="1">
        <f t="shared" ref="BC215" si="4996">IF(P213=0,0,P213-K216)</f>
        <v>0</v>
      </c>
      <c r="BD215" s="107">
        <f t="shared" ref="BD215" si="4997">BD214-BD213</f>
        <v>0</v>
      </c>
      <c r="BE215" s="108" t="str">
        <f t="shared" si="4952"/>
        <v>godziny ponadwymiarowe = Plan -to  co powinien uczyć</v>
      </c>
      <c r="BK215" s="100">
        <f t="shared" ref="BK215" si="4998">BK214-BK213</f>
        <v>0</v>
      </c>
      <c r="BL215" s="99" t="s">
        <v>74</v>
      </c>
    </row>
    <row r="216" spans="1:66" ht="18.75" customHeight="1" thickBot="1" x14ac:dyDescent="0.25">
      <c r="A216" s="1" t="str">
        <f t="shared" si="4989"/>
        <v>1. Niewypełnione</v>
      </c>
      <c r="B216" s="323" t="str">
        <f>IF(B211="",Wydruk!$AE$6,IF(J212=0,Wydruk!$AE$7,IF(AND(G212&lt;G213,B211&lt;&gt;$B217),Wydruk!$AE$13,IF(AND($B211=$B205,$B211&lt;&gt;$B217),IF(OR(OR(J216&lt;4,J216&gt;5),OR(S216&lt;4,S216&gt;5),OR(AB216&lt;4,AB216&gt;5),OR(AK216&lt;4,AK216&gt;5),OR(AND(AT216&lt;4,AT216&gt;0),AT216&gt;5)),Wydruk!$AE$8,Wydruk!$AE$9),IF($B211=$B217,IF($F215&lt;&gt;0,Wydruk!$AE$12,Wydruk!$AE$10),IF(OR(OR(J212&lt;4,J212&gt;5),OR(S212&lt;4,S212&gt;5),OR(AB212&lt;4,AB212&gt;5),OR(AK212&lt;4,AK212&gt;5),OR(AND(AT212&lt;4,AT212&gt;0),AT212&gt;5)),Wydruk!$AE$8,Wydruk!$AE$11))))))</f>
        <v>Rozpocznij wypełniając nazwisko i imię, sprawdź pensum, l. tygodni, godz. w roku</v>
      </c>
      <c r="C216" s="324"/>
      <c r="D216" s="324"/>
      <c r="E216" s="324"/>
      <c r="F216" s="173"/>
      <c r="G216" s="184"/>
      <c r="H216" s="191">
        <f t="shared" si="3498"/>
        <v>0</v>
      </c>
      <c r="I216" s="193"/>
      <c r="J216" s="176">
        <f t="shared" ref="J216" si="4999">IF($B205=$B211,IF(L211+L206&gt;0,1,0)+IF(M211+M206&gt;0,1,0)+IF(N211+N206&gt;0,1,0)+IF(O211+O206&gt;0,1,0)+IF(P211+P206&gt;0,1,0)+IF(Q211+Q206&gt;0,1,0)+IF(R211+R206&gt;0,1,0),J212)</f>
        <v>0</v>
      </c>
      <c r="K216" s="133">
        <f t="shared" ref="K216" si="5000">IF(OR($B211=$B217,J216=0,(K212-Q216+O216)&lt;=0),0,(K212-Q216+O216)/J216)</f>
        <v>0</v>
      </c>
      <c r="L216" s="137">
        <f t="shared" ref="L216" si="5001">IF(K216*(7-J213)&lt;=0,0,K216*(7-J213))</f>
        <v>0</v>
      </c>
      <c r="M216" s="311">
        <f t="shared" ref="M216" si="5002">ROUND(IF(OR(K213-K216*(7-J213)+P216&lt;0,$B211=$B217,K216&lt;=0,K213=0),0,IF(K213-K216*(7-J213)+P216&gt;Q216-O216+P216,Q216-O216+P216,K213-K216*(7-J213)+P216)),1)</f>
        <v>0</v>
      </c>
      <c r="N216" s="312"/>
      <c r="O216" s="139">
        <f t="shared" ref="O216" si="5003">IF(OR($B211=$B217,J212=0),0,IF($B211=$B205,J211,$F211))</f>
        <v>0</v>
      </c>
      <c r="P216" s="30">
        <f t="shared" ref="P216" si="5004">IF(OR($B211=$B217,J216=0),0,$G213-$G212)</f>
        <v>0</v>
      </c>
      <c r="Q216" s="134">
        <f t="shared" ref="Q216" si="5005">IF(OR($B211=$B217,J216=0),0,J215)</f>
        <v>0</v>
      </c>
      <c r="R216" s="138">
        <f t="shared" ref="R216" si="5006">IF($B211=$B217,0,K213)</f>
        <v>0</v>
      </c>
      <c r="S216" s="176">
        <f t="shared" ref="S216" si="5007">IF($B205=$B211,IF(U211+U206&gt;0,1,0)+IF(V211+V206&gt;0,1,0)+IF(W211+W206&gt;0,1,0)+IF(X211+X206&gt;0,1,0)+IF(Y211+Y206&gt;0,1,0)+IF(Z211+Z206&gt;0,1,0)+IF(AA211+AA206&gt;0,1,0),S212)</f>
        <v>0</v>
      </c>
      <c r="T216" s="133">
        <f t="shared" ref="T216" si="5008">IF(OR($B211=$B217,S216=0,(T212-Z216+X216)&lt;=0),0,(T212-Z216+X216)/S216)</f>
        <v>0</v>
      </c>
      <c r="U216" s="137">
        <f t="shared" ref="U216" si="5009">IF(T216*(7-S213)&lt;=0,0,T216*(7-S213))</f>
        <v>0</v>
      </c>
      <c r="V216" s="311">
        <f t="shared" ref="V216" si="5010">ROUND(IF(OR(T213-T216*(7-S213)+Y216&lt;0,$B211=$B217,T216&lt;=0,T213=0),0,IF(T213-T216*(7-S213)+Y216&gt;Z216-X216+Y216,Z216-X216+Y216,T213-T216*(7-S213)+Y216)),1)</f>
        <v>0</v>
      </c>
      <c r="W216" s="312"/>
      <c r="X216" s="139">
        <f t="shared" ref="X216" si="5011">IF(OR($B211=$B217,S212=0),0,IF($B211=$B205,S211,$F211))</f>
        <v>0</v>
      </c>
      <c r="Y216" s="30">
        <f t="shared" ref="Y216" si="5012">IF(OR($B211=$B217,S216=0),0,$G213-$G212)</f>
        <v>0</v>
      </c>
      <c r="Z216" s="134">
        <f t="shared" ref="Z216" si="5013">IF(OR($B211=$B217,S216=0),0,S215)</f>
        <v>0</v>
      </c>
      <c r="AA216" s="138">
        <f t="shared" ref="AA216" si="5014">IF($B211=$B217,0,T213)</f>
        <v>0</v>
      </c>
      <c r="AB216" s="176">
        <f t="shared" ref="AB216" si="5015">IF($B205=$B211,IF(AD211+AD206&gt;0,1,0)+IF(AE211+AE206&gt;0,1,0)+IF(AF211+AF206&gt;0,1,0)+IF(AG211+AG206&gt;0,1,0)+IF(AH211+AH206&gt;0,1,0)+IF(AI211+AI206&gt;0,1,0)+IF(AJ211+AJ206&gt;0,1,0),AB212)</f>
        <v>0</v>
      </c>
      <c r="AC216" s="133">
        <f t="shared" ref="AC216" si="5016">IF(OR($B211=$B217,AB216=0,(AC212-AI216+AG216)&lt;=0),0,(AC212-AI216+AG216)/AB216)</f>
        <v>0</v>
      </c>
      <c r="AD216" s="137">
        <f t="shared" ref="AD216" si="5017">IF(AC216*(7-AB213)&lt;=0,0,AC216*(7-AB213))</f>
        <v>0</v>
      </c>
      <c r="AE216" s="311">
        <f t="shared" ref="AE216" si="5018">ROUND(IF(OR(AC213-AC216*(7-AB213)+AH216&lt;0,$B211=$B217,AC216&lt;=0,AC213=0),0,IF(AC213-AC216*(7-AB213)+AH216&gt;AI216-AG216+AH216,AI216-AG216+AH216,AC213-AC216*(7-AB213)+AH216)),1)</f>
        <v>0</v>
      </c>
      <c r="AF216" s="312"/>
      <c r="AG216" s="139">
        <f t="shared" ref="AG216" si="5019">IF(OR($B211=$B217,AB212=0),0,IF($B211=$B205,AB211,$F211))</f>
        <v>0</v>
      </c>
      <c r="AH216" s="30">
        <f t="shared" ref="AH216" si="5020">IF(OR($B211=$B217,AB216=0),0,$G213-$G212)</f>
        <v>0</v>
      </c>
      <c r="AI216" s="134">
        <f t="shared" ref="AI216" si="5021">IF(OR($B211=$B217,AB216=0),0,AB215)</f>
        <v>0</v>
      </c>
      <c r="AJ216" s="138">
        <f t="shared" ref="AJ216" si="5022">IF($B211=$B217,0,AC213)</f>
        <v>0</v>
      </c>
      <c r="AK216" s="176">
        <f t="shared" ref="AK216" si="5023">IF($B205=$B211,IF(AM211+AM206&gt;0,1,0)+IF(AN211+AN206&gt;0,1,0)+IF(AO211+AO206&gt;0,1,0)+IF(AP211+AP206&gt;0,1,0)+IF(AQ211+AQ206&gt;0,1,0)+IF(AR211+AR206&gt;0,1,0)+IF(AS211+AS206&gt;0,1,0),AK212)</f>
        <v>0</v>
      </c>
      <c r="AL216" s="133">
        <f t="shared" ref="AL216" si="5024">IF(OR($B211=$B217,AK216=0,(AL212-AR216+AP216)&lt;=0),0,(AL212-AR216+AP216)/AK216)</f>
        <v>0</v>
      </c>
      <c r="AM216" s="137">
        <f t="shared" ref="AM216" si="5025">IF(AL216*(7-AK213)&lt;=0,0,AL216*(7-AK213))</f>
        <v>0</v>
      </c>
      <c r="AN216" s="311">
        <f t="shared" ref="AN216" si="5026">ROUND(IF(OR(AL213-AL216*(7-AK213)+AQ216&lt;0,$B211=$B217,AL216&lt;=0,AL213=0),0,IF(AL213-AL216*(7-AK213)+AQ216&gt;AR216-AP216+AQ216,AR216-AP216+AQ216,AL213-AL216*(7-AK213)+AQ216)),1)</f>
        <v>0</v>
      </c>
      <c r="AO216" s="312"/>
      <c r="AP216" s="139">
        <f t="shared" ref="AP216" si="5027">IF(OR($B211=$B217,AK212=0),0,IF($B211=$B205,AK211,$F211))</f>
        <v>0</v>
      </c>
      <c r="AQ216" s="30">
        <f t="shared" ref="AQ216" si="5028">IF(OR($B211=$B217,AK216=0),0,$G213-$G212)</f>
        <v>0</v>
      </c>
      <c r="AR216" s="134">
        <f t="shared" ref="AR216" si="5029">IF(OR($B211=$B217,AK216=0),0,AK215)</f>
        <v>0</v>
      </c>
      <c r="AS216" s="138">
        <f t="shared" ref="AS216" si="5030">IF($B211=$B217,0,AL213)</f>
        <v>0</v>
      </c>
      <c r="AT216" s="176">
        <f t="shared" ref="AT216" si="5031">IF($B205=$B211,IF(AV211+AV206&gt;0,1,0)+IF(AW211+AW206&gt;0,1,0)+IF(AX211+AX206&gt;0,1,0)+IF(AY211+AY206&gt;0,1,0)+IF(AZ211+AZ206&gt;0,1,0)+IF(BA211+BA206&gt;0,1,0)+IF(BB211+BB206&gt;0,1,0),AT212)</f>
        <v>0</v>
      </c>
      <c r="AU216" s="133">
        <f t="shared" ref="AU216" si="5032">IF(OR($B211=$B217,AT216=0,(AU212-BA216+AY216)&lt;=0),0,(AU212-BA216+AY216)/AT216)</f>
        <v>0</v>
      </c>
      <c r="AV216" s="137">
        <f t="shared" ref="AV216" si="5033">IF(AU216*(7-AT213)&lt;=0,0,AU216*(7-AT213))</f>
        <v>0</v>
      </c>
      <c r="AW216" s="311">
        <f t="shared" ref="AW216" si="5034">ROUND(IF(OR(AU213-AU216*(7-AT213)+AZ216&lt;0,$B211=$B217,AU216&lt;=0,AU213=0),0,IF(AU213-AU216*(7-AT213)+AZ216&gt;BA216-AY216+AZ216,BA216-AY216+AZ216,AU213-AU216*(7-AT213)+AZ216)),1)</f>
        <v>0</v>
      </c>
      <c r="AX216" s="312"/>
      <c r="AY216" s="139">
        <f t="shared" ref="AY216" si="5035">IF(OR($B211=$B217,AT212=0),0,IF($B211=$B205,AT211,$F211))</f>
        <v>0</v>
      </c>
      <c r="AZ216" s="30">
        <f t="shared" ref="AZ216" si="5036">IF(OR($B211=$B217,AT216=0),0,$G213-$G212)</f>
        <v>0</v>
      </c>
      <c r="BA216" s="134">
        <f t="shared" ref="BA216" si="5037">IF(OR($B211=$B217,AT216=0),0,AT215)</f>
        <v>0</v>
      </c>
      <c r="BB216" s="138">
        <f t="shared" ref="BB216" si="5038">IF($B211=$B217,0,AU213)</f>
        <v>0</v>
      </c>
      <c r="BC216" s="89">
        <f t="shared" ref="BC216" si="5039">SUBTOTAL(9,BC211:BC215)</f>
        <v>0</v>
      </c>
      <c r="BD216" s="109">
        <f t="shared" ref="BD216" si="5040">BD211</f>
        <v>0</v>
      </c>
      <c r="BE216" s="110">
        <f t="shared" ref="BE216" si="5041">IF(BD215&lt;=BD216,BD215,BD216)</f>
        <v>0</v>
      </c>
      <c r="BF216" s="90" t="str">
        <f t="shared" ref="BF216" si="5042">BM216</f>
        <v>godziny ponadwymiarowe wynik po sprawdzeniu czy nie przekracza planu</v>
      </c>
      <c r="BK216" s="101">
        <f t="shared" ref="BK216" si="5043">BK211</f>
        <v>-18</v>
      </c>
      <c r="BL216" s="102">
        <f t="shared" ref="BL216" si="5044">IF(BK215&lt;=BK211,BK215,BK211)</f>
        <v>-18</v>
      </c>
      <c r="BM216" s="91" t="s">
        <v>75</v>
      </c>
    </row>
    <row r="217" spans="1:66" ht="15.75" x14ac:dyDescent="0.2">
      <c r="A217" s="1" t="str">
        <f t="shared" ref="A217" si="5045">IF(B217="","1. Niewypełnione",B217)</f>
        <v>1. Niewypełnione</v>
      </c>
      <c r="B217" s="320"/>
      <c r="C217" s="321"/>
      <c r="D217" s="321"/>
      <c r="E217" s="321"/>
      <c r="F217" s="177">
        <v>18</v>
      </c>
      <c r="G217" s="185">
        <f t="shared" ref="G217" si="5046">F217</f>
        <v>18</v>
      </c>
      <c r="H217" s="177"/>
      <c r="I217" s="192">
        <f t="shared" ref="I217:I221" si="5047">K217+T217+AC217+AL217+AU217</f>
        <v>0</v>
      </c>
      <c r="J217" s="186">
        <f t="shared" ref="J217" si="5048">IF(OR($B217=$B223,J220=0),0,ROUND((K218+P222)/J220,0))</f>
        <v>0</v>
      </c>
      <c r="K217" s="51">
        <f t="shared" ref="K217:K218" si="5049">SUM(L217:R217)</f>
        <v>0</v>
      </c>
      <c r="L217" s="52"/>
      <c r="M217" s="52"/>
      <c r="N217" s="52"/>
      <c r="O217" s="52"/>
      <c r="P217" s="53"/>
      <c r="Q217" s="54"/>
      <c r="R217" s="55"/>
      <c r="S217" s="188">
        <f t="shared" ref="S217" si="5050">IF(OR($B217=$B223,S220=0),0,ROUND((T218+Y222)/S220,0))</f>
        <v>0</v>
      </c>
      <c r="T217" s="178">
        <f t="shared" ref="T217:T218" si="5051">SUM(U217:AA217)</f>
        <v>0</v>
      </c>
      <c r="U217" s="179">
        <f t="shared" ref="U217" si="5052">L217</f>
        <v>0</v>
      </c>
      <c r="V217" s="179">
        <f t="shared" ref="V217" si="5053">M217</f>
        <v>0</v>
      </c>
      <c r="W217" s="179">
        <f t="shared" ref="W217" si="5054">N217</f>
        <v>0</v>
      </c>
      <c r="X217" s="179">
        <f t="shared" ref="X217" si="5055">O217</f>
        <v>0</v>
      </c>
      <c r="Y217" s="180">
        <f t="shared" ref="Y217" si="5056">P217</f>
        <v>0</v>
      </c>
      <c r="Z217" s="181">
        <f t="shared" ref="Z217" si="5057">Q217</f>
        <v>0</v>
      </c>
      <c r="AA217" s="182">
        <f t="shared" ref="AA217" si="5058">R217</f>
        <v>0</v>
      </c>
      <c r="AB217" s="188">
        <f t="shared" ref="AB217" si="5059">IF(OR($B217=$B223,AB220=0),0,ROUND((AC218+AH222)/AB220,0))</f>
        <v>0</v>
      </c>
      <c r="AC217" s="178">
        <f t="shared" ref="AC217:AC218" si="5060">SUM(AD217:AJ217)</f>
        <v>0</v>
      </c>
      <c r="AD217" s="179">
        <f t="shared" ref="AD217" si="5061">U217</f>
        <v>0</v>
      </c>
      <c r="AE217" s="179">
        <f t="shared" ref="AE217" si="5062">V217</f>
        <v>0</v>
      </c>
      <c r="AF217" s="179">
        <f t="shared" ref="AF217" si="5063">W217</f>
        <v>0</v>
      </c>
      <c r="AG217" s="179">
        <f t="shared" ref="AG217" si="5064">X217</f>
        <v>0</v>
      </c>
      <c r="AH217" s="180">
        <f t="shared" ref="AH217" si="5065">Y217</f>
        <v>0</v>
      </c>
      <c r="AI217" s="181">
        <f t="shared" ref="AI217" si="5066">Z217</f>
        <v>0</v>
      </c>
      <c r="AJ217" s="182">
        <f t="shared" ref="AJ217" si="5067">AA217</f>
        <v>0</v>
      </c>
      <c r="AK217" s="188">
        <f t="shared" ref="AK217" si="5068">IF(OR($B217=$B223,AK220=0),0,ROUND((AL218+AQ222)/AK220,0))</f>
        <v>0</v>
      </c>
      <c r="AL217" s="178">
        <f t="shared" ref="AL217:AL218" si="5069">SUM(AM217:AS217)</f>
        <v>0</v>
      </c>
      <c r="AM217" s="179">
        <f t="shared" ref="AM217" si="5070">AD217</f>
        <v>0</v>
      </c>
      <c r="AN217" s="179">
        <f t="shared" ref="AN217" si="5071">AE217</f>
        <v>0</v>
      </c>
      <c r="AO217" s="179">
        <f t="shared" ref="AO217" si="5072">AF217</f>
        <v>0</v>
      </c>
      <c r="AP217" s="179">
        <f t="shared" ref="AP217" si="5073">AG217</f>
        <v>0</v>
      </c>
      <c r="AQ217" s="180">
        <f t="shared" ref="AQ217" si="5074">AH217</f>
        <v>0</v>
      </c>
      <c r="AR217" s="181">
        <f t="shared" ref="AR217" si="5075">AI217</f>
        <v>0</v>
      </c>
      <c r="AS217" s="182">
        <f t="shared" ref="AS217" si="5076">AJ217</f>
        <v>0</v>
      </c>
      <c r="AT217" s="188">
        <f t="shared" ref="AT217" si="5077">IF(OR($B217=$B223,AT220=0),0,ROUND((AU218+AZ222)/AT220,0))</f>
        <v>0</v>
      </c>
      <c r="AU217" s="178">
        <f t="shared" ref="AU217:AU218" si="5078">SUM(AV217:BB217)</f>
        <v>0</v>
      </c>
      <c r="AV217" s="179">
        <f t="shared" ref="AV217" si="5079">IF(SUM($AM$9:$AS$9)=SUM($AV$9:$BB$9),AM217,IF(AND(SUM($AV$9:$BB$9)&gt;42,SUM($AV$9:$BB$9)&lt;49),AM217,0))</f>
        <v>0</v>
      </c>
      <c r="AW217" s="179">
        <f t="shared" ref="AW217" si="5080">IF(SUM($AM$9:$AS$9)=SUM($AV$9:$BB$9),AN217,IF(AND(SUM($AV$9:$BB$9)&gt;42,SUM($AV$9:$BB$9)&lt;49),AN217,0))</f>
        <v>0</v>
      </c>
      <c r="AX217" s="179">
        <f t="shared" ref="AX217" si="5081">IF(SUM($AM$9:$AS$9)=SUM($AV$9:$BB$9),AO217,IF(AND(SUM($AV$9:$BB$9)&gt;42,SUM($AV$9:$BB$9)&lt;49),AO217,0))</f>
        <v>0</v>
      </c>
      <c r="AY217" s="179">
        <f t="shared" ref="AY217" si="5082">IF(SUM($AM$9:$AS$9)=SUM($AV$9:$BB$9),AP217,IF(AND(SUM($AV$9:$BB$9)&gt;42,SUM($AV$9:$BB$9)&lt;49),AP217,0))</f>
        <v>0</v>
      </c>
      <c r="AZ217" s="180">
        <f t="shared" ref="AZ217" si="5083">IF(SUM($AM$9:$AS$9)=SUM($AV$9:$BB$9),AQ217,IF(AND(SUM($AV$9:$BB$9)&gt;42,SUM($AV$9:$BB$9)&lt;49),AQ217,0))</f>
        <v>0</v>
      </c>
      <c r="BA217" s="181">
        <f t="shared" ref="BA217" si="5084">IF(SUM($AM$9:$AS$9)=SUM($AV$9:$BB$9),AR217,IF(AND(SUM($AV$9:$BB$9)&gt;42,SUM($AV$9:$BB$9)&lt;49),AR217,0))</f>
        <v>0</v>
      </c>
      <c r="BB217" s="182">
        <f t="shared" ref="BB217" si="5085">IF(SUM($AM$9:$AS$9)=SUM($AV$9:$BB$9),AS217,IF(AND(SUM($AV$9:$BB$9)&gt;42,SUM($AV$9:$BB$9)&lt;49),AS217,0))</f>
        <v>0</v>
      </c>
      <c r="BC217" s="1">
        <f t="shared" ref="BC217" si="5086">IF(L219=0,0,L219-K222)</f>
        <v>0</v>
      </c>
      <c r="BD217" s="103">
        <f t="shared" ref="BD217" si="5087">P222-N222</f>
        <v>0</v>
      </c>
      <c r="BE217" s="104" t="s">
        <v>80</v>
      </c>
      <c r="BK217" s="96">
        <f t="shared" ref="BK217" si="5088">K218-G218</f>
        <v>-18</v>
      </c>
      <c r="BL217" s="97" t="s">
        <v>76</v>
      </c>
    </row>
    <row r="218" spans="1:66" ht="12.75" hidden="1" customHeight="1" x14ac:dyDescent="0.2">
      <c r="B218" s="93"/>
      <c r="C218" s="94"/>
      <c r="D218" s="95"/>
      <c r="E218" s="115"/>
      <c r="F218" s="140" t="b">
        <f t="shared" ref="F218" si="5089">IF($B211=$B217,OR(F212,G217&lt;F217),G217&lt;F217)</f>
        <v>0</v>
      </c>
      <c r="G218" s="189">
        <f t="shared" ref="G218:G254" si="5090">IF(AND($B211=$B217,$B211&lt;&gt;"",$B211&lt;&gt;0),G217+G212,G217)</f>
        <v>18</v>
      </c>
      <c r="H218" s="120"/>
      <c r="I218" s="165">
        <f t="shared" si="5047"/>
        <v>0</v>
      </c>
      <c r="J218" s="194">
        <f t="shared" ref="J218" si="5091">7-COUNTIF(L217:R217,0)-COUNTIF(L217:R217,"")</f>
        <v>0</v>
      </c>
      <c r="K218" s="22">
        <f t="shared" si="5049"/>
        <v>0</v>
      </c>
      <c r="L218" s="35">
        <f t="shared" ref="L218:R218" si="5092">IF($B211=$B217,L217+L212,L217)</f>
        <v>0</v>
      </c>
      <c r="M218" s="35">
        <f t="shared" si="5092"/>
        <v>0</v>
      </c>
      <c r="N218" s="35">
        <f t="shared" si="5092"/>
        <v>0</v>
      </c>
      <c r="O218" s="35">
        <f t="shared" si="5092"/>
        <v>0</v>
      </c>
      <c r="P218" s="36">
        <f t="shared" si="5092"/>
        <v>0</v>
      </c>
      <c r="Q218" s="37">
        <f t="shared" si="5092"/>
        <v>0</v>
      </c>
      <c r="R218" s="38">
        <f t="shared" si="5092"/>
        <v>0</v>
      </c>
      <c r="S218" s="194">
        <f t="shared" ref="S218" si="5093">7-COUNTIF(U217:AA217,0)-COUNTIF(U217:AA217,"")</f>
        <v>0</v>
      </c>
      <c r="T218" s="22">
        <f t="shared" si="5051"/>
        <v>0</v>
      </c>
      <c r="U218" s="35">
        <f t="shared" ref="U218:AA218" si="5094">IF($B211=$B217,U217+U212,U217)</f>
        <v>0</v>
      </c>
      <c r="V218" s="35">
        <f t="shared" si="5094"/>
        <v>0</v>
      </c>
      <c r="W218" s="35">
        <f t="shared" si="5094"/>
        <v>0</v>
      </c>
      <c r="X218" s="35">
        <f t="shared" si="5094"/>
        <v>0</v>
      </c>
      <c r="Y218" s="36">
        <f t="shared" si="5094"/>
        <v>0</v>
      </c>
      <c r="Z218" s="37">
        <f t="shared" si="5094"/>
        <v>0</v>
      </c>
      <c r="AA218" s="38">
        <f t="shared" si="5094"/>
        <v>0</v>
      </c>
      <c r="AB218" s="194">
        <f t="shared" ref="AB218" si="5095">7-COUNTIF(AD217:AJ217,0)-COUNTIF(AD217:AJ217,"")</f>
        <v>0</v>
      </c>
      <c r="AC218" s="22">
        <f t="shared" si="5060"/>
        <v>0</v>
      </c>
      <c r="AD218" s="35">
        <f t="shared" ref="AD218:AJ218" si="5096">IF($B211=$B217,AD217+AD212,AD217)</f>
        <v>0</v>
      </c>
      <c r="AE218" s="35">
        <f t="shared" si="5096"/>
        <v>0</v>
      </c>
      <c r="AF218" s="35">
        <f t="shared" si="5096"/>
        <v>0</v>
      </c>
      <c r="AG218" s="35">
        <f t="shared" si="5096"/>
        <v>0</v>
      </c>
      <c r="AH218" s="36">
        <f t="shared" si="5096"/>
        <v>0</v>
      </c>
      <c r="AI218" s="37">
        <f t="shared" si="5096"/>
        <v>0</v>
      </c>
      <c r="AJ218" s="38">
        <f t="shared" si="5096"/>
        <v>0</v>
      </c>
      <c r="AK218" s="194">
        <f t="shared" ref="AK218" si="5097">7-COUNTIF(AM217:AS217,0)-COUNTIF(AM217:AS217,"")</f>
        <v>0</v>
      </c>
      <c r="AL218" s="22">
        <f t="shared" si="5069"/>
        <v>0</v>
      </c>
      <c r="AM218" s="35">
        <f t="shared" ref="AM218:AS218" si="5098">IF($B211=$B217,AM217+AM212,AM217)</f>
        <v>0</v>
      </c>
      <c r="AN218" s="35">
        <f t="shared" si="5098"/>
        <v>0</v>
      </c>
      <c r="AO218" s="35">
        <f t="shared" si="5098"/>
        <v>0</v>
      </c>
      <c r="AP218" s="35">
        <f t="shared" si="5098"/>
        <v>0</v>
      </c>
      <c r="AQ218" s="36">
        <f t="shared" si="5098"/>
        <v>0</v>
      </c>
      <c r="AR218" s="37">
        <f t="shared" si="5098"/>
        <v>0</v>
      </c>
      <c r="AS218" s="38">
        <f t="shared" si="5098"/>
        <v>0</v>
      </c>
      <c r="AT218" s="194">
        <f t="shared" ref="AT218" si="5099">7-COUNTIF(AV217:BB217,0)-COUNTIF(AV217:BB217,"")</f>
        <v>0</v>
      </c>
      <c r="AU218" s="22">
        <f t="shared" si="5078"/>
        <v>0</v>
      </c>
      <c r="AV218" s="35">
        <f t="shared" ref="AV218:BB218" si="5100">IF($B211=$B217,AV217+AV212,AV217)</f>
        <v>0</v>
      </c>
      <c r="AW218" s="35">
        <f t="shared" si="5100"/>
        <v>0</v>
      </c>
      <c r="AX218" s="35">
        <f t="shared" si="5100"/>
        <v>0</v>
      </c>
      <c r="AY218" s="35">
        <f t="shared" si="5100"/>
        <v>0</v>
      </c>
      <c r="AZ218" s="36">
        <f t="shared" si="5100"/>
        <v>0</v>
      </c>
      <c r="BA218" s="37">
        <f t="shared" si="5100"/>
        <v>0</v>
      </c>
      <c r="BB218" s="38">
        <f t="shared" si="5100"/>
        <v>0</v>
      </c>
      <c r="BC218" s="1">
        <f t="shared" ref="BC218" si="5101">IF(M219=0,0,M219-K222)</f>
        <v>0</v>
      </c>
      <c r="BD218" s="105">
        <f t="shared" ref="BD218" si="5102">7-J219</f>
        <v>0</v>
      </c>
      <c r="BE218" s="106" t="str">
        <f t="shared" ref="BE218:BE221" si="5103">BL218</f>
        <v>Dni realizacji</v>
      </c>
      <c r="BG218" s="89" t="s">
        <v>78</v>
      </c>
      <c r="BK218" s="98">
        <f t="shared" ref="BK218" si="5104">7-J219</f>
        <v>0</v>
      </c>
      <c r="BL218" s="99" t="s">
        <v>72</v>
      </c>
    </row>
    <row r="219" spans="1:66" ht="15" hidden="1" customHeight="1" x14ac:dyDescent="0.2">
      <c r="B219" s="116"/>
      <c r="C219" s="117"/>
      <c r="D219" s="118"/>
      <c r="E219" s="119"/>
      <c r="F219" s="92"/>
      <c r="G219" s="190">
        <f t="shared" ref="G219" si="5105">IF(AND($B211=$B217,$B211&lt;&gt;"",$B211&lt;&gt;0),F217+G213,F217)</f>
        <v>18</v>
      </c>
      <c r="H219" s="121"/>
      <c r="I219" s="165">
        <f t="shared" si="5047"/>
        <v>0</v>
      </c>
      <c r="J219" s="195">
        <f t="shared" ref="J219" si="5106">IF($B217=$B211,COUNTIF(L219:R219,0),COUNTIF(L220:R220,0)+COUNTIF(L220:R220,""))</f>
        <v>7</v>
      </c>
      <c r="K219" s="39">
        <f t="shared" ref="K219:R219" si="5107">IF($B211=$B217,K220+K213,K220)</f>
        <v>0</v>
      </c>
      <c r="L219" s="40">
        <f t="shared" si="5107"/>
        <v>0</v>
      </c>
      <c r="M219" s="40">
        <f t="shared" si="5107"/>
        <v>0</v>
      </c>
      <c r="N219" s="40">
        <f t="shared" si="5107"/>
        <v>0</v>
      </c>
      <c r="O219" s="40">
        <f t="shared" si="5107"/>
        <v>0</v>
      </c>
      <c r="P219" s="41">
        <f t="shared" si="5107"/>
        <v>0</v>
      </c>
      <c r="Q219" s="42">
        <f t="shared" si="5107"/>
        <v>0</v>
      </c>
      <c r="R219" s="43">
        <f t="shared" si="5107"/>
        <v>0</v>
      </c>
      <c r="S219" s="195">
        <f t="shared" ref="S219" si="5108">IF($B217=$B211,COUNTIF(U219:AA219,0),COUNTIF(U220:AA220,0)+COUNTIF(U220:AA220,""))</f>
        <v>7</v>
      </c>
      <c r="T219" s="39">
        <f t="shared" ref="T219:AA219" si="5109">IF($B211=$B217,T220+T213,T220)</f>
        <v>0</v>
      </c>
      <c r="U219" s="40">
        <f t="shared" si="5109"/>
        <v>0</v>
      </c>
      <c r="V219" s="40">
        <f t="shared" si="5109"/>
        <v>0</v>
      </c>
      <c r="W219" s="40">
        <f t="shared" si="5109"/>
        <v>0</v>
      </c>
      <c r="X219" s="40">
        <f t="shared" si="5109"/>
        <v>0</v>
      </c>
      <c r="Y219" s="41">
        <f t="shared" si="5109"/>
        <v>0</v>
      </c>
      <c r="Z219" s="42">
        <f t="shared" si="5109"/>
        <v>0</v>
      </c>
      <c r="AA219" s="43">
        <f t="shared" si="5109"/>
        <v>0</v>
      </c>
      <c r="AB219" s="195">
        <f t="shared" ref="AB219" si="5110">IF($B217=$B211,COUNTIF(AD219:AJ219,0),COUNTIF(AD220:AJ220,0)+COUNTIF(AD220:AJ220,""))</f>
        <v>7</v>
      </c>
      <c r="AC219" s="39">
        <f t="shared" ref="AC219:AJ219" si="5111">IF($B211=$B217,AC220+AC213,AC220)</f>
        <v>0</v>
      </c>
      <c r="AD219" s="40">
        <f t="shared" si="5111"/>
        <v>0</v>
      </c>
      <c r="AE219" s="40">
        <f t="shared" si="5111"/>
        <v>0</v>
      </c>
      <c r="AF219" s="40">
        <f t="shared" si="5111"/>
        <v>0</v>
      </c>
      <c r="AG219" s="40">
        <f t="shared" si="5111"/>
        <v>0</v>
      </c>
      <c r="AH219" s="41">
        <f t="shared" si="5111"/>
        <v>0</v>
      </c>
      <c r="AI219" s="42">
        <f t="shared" si="5111"/>
        <v>0</v>
      </c>
      <c r="AJ219" s="43">
        <f t="shared" si="5111"/>
        <v>0</v>
      </c>
      <c r="AK219" s="195">
        <f t="shared" ref="AK219" si="5112">IF($B217=$B211,COUNTIF(AM219:AS219,0),COUNTIF(AM220:AS220,0)+COUNTIF(AM220:AS220,""))</f>
        <v>7</v>
      </c>
      <c r="AL219" s="39">
        <f t="shared" ref="AL219:AS219" si="5113">IF($B211=$B217,AL220+AL213,AL220)</f>
        <v>0</v>
      </c>
      <c r="AM219" s="40">
        <f t="shared" si="5113"/>
        <v>0</v>
      </c>
      <c r="AN219" s="40">
        <f t="shared" si="5113"/>
        <v>0</v>
      </c>
      <c r="AO219" s="40">
        <f t="shared" si="5113"/>
        <v>0</v>
      </c>
      <c r="AP219" s="40">
        <f t="shared" si="5113"/>
        <v>0</v>
      </c>
      <c r="AQ219" s="41">
        <f t="shared" si="5113"/>
        <v>0</v>
      </c>
      <c r="AR219" s="42">
        <f t="shared" si="5113"/>
        <v>0</v>
      </c>
      <c r="AS219" s="43">
        <f t="shared" si="5113"/>
        <v>0</v>
      </c>
      <c r="AT219" s="195">
        <f t="shared" ref="AT219" si="5114">IF($B217=$B211,COUNTIF(AV219:BB219,0),COUNTIF(AV220:BB220,0)+COUNTIF(AV220:BB220,""))</f>
        <v>7</v>
      </c>
      <c r="AU219" s="39">
        <f t="shared" ref="AU219:BB219" si="5115">IF($B211=$B217,AU220+AU213,AU220)</f>
        <v>0</v>
      </c>
      <c r="AV219" s="40">
        <f t="shared" si="5115"/>
        <v>0</v>
      </c>
      <c r="AW219" s="40">
        <f t="shared" si="5115"/>
        <v>0</v>
      </c>
      <c r="AX219" s="40">
        <f t="shared" si="5115"/>
        <v>0</v>
      </c>
      <c r="AY219" s="40">
        <f t="shared" si="5115"/>
        <v>0</v>
      </c>
      <c r="AZ219" s="41">
        <f t="shared" si="5115"/>
        <v>0</v>
      </c>
      <c r="BA219" s="42">
        <f t="shared" si="5115"/>
        <v>0</v>
      </c>
      <c r="BB219" s="43">
        <f t="shared" si="5115"/>
        <v>0</v>
      </c>
      <c r="BC219" s="1">
        <f t="shared" ref="BC219" si="5116">IF(N219=0,0,N219-K222)</f>
        <v>0</v>
      </c>
      <c r="BD219" s="112">
        <f t="shared" ref="BD219" si="5117">BD218*K222</f>
        <v>0</v>
      </c>
      <c r="BE219" s="106" t="str">
        <f t="shared" si="5103"/>
        <v>Realizacja planu</v>
      </c>
      <c r="BG219" s="114">
        <f t="shared" ref="BG219" si="5118">J217</f>
        <v>0</v>
      </c>
      <c r="BH219" s="89" t="s">
        <v>73</v>
      </c>
      <c r="BK219" s="111">
        <f t="shared" ref="BK219" si="5119">BK218*K222</f>
        <v>0</v>
      </c>
      <c r="BL219" s="99" t="s">
        <v>71</v>
      </c>
      <c r="BN219" s="89" t="s">
        <v>79</v>
      </c>
    </row>
    <row r="220" spans="1:66" ht="15.75" customHeight="1" x14ac:dyDescent="0.2">
      <c r="A220" s="1" t="str">
        <f t="shared" ref="A220" si="5120">A217</f>
        <v>1. Niewypełnione</v>
      </c>
      <c r="B220" s="313">
        <f t="shared" ref="B220:B256" si="5121">B214+1</f>
        <v>34</v>
      </c>
      <c r="C220" s="314"/>
      <c r="D220" s="314"/>
      <c r="E220" s="314"/>
      <c r="F220" s="31"/>
      <c r="G220" s="183"/>
      <c r="H220" s="122">
        <f t="shared" ref="H220" si="5122">5-COUNTIF(AU217,0)-COUNTIF(AL217,0)-COUNTIF(AC217,0)-COUNTIF(T217,0)-COUNTIF(K217,0)</f>
        <v>0</v>
      </c>
      <c r="I220" s="165">
        <f t="shared" si="5047"/>
        <v>0</v>
      </c>
      <c r="J220" s="187">
        <f t="shared" ref="J220" si="5123">IF($B217=$B211,J214+IF($F217&lt;&gt;$G217,(K217+$G219-$G218)/$F217,K217/$F217),IF($F217&lt;&gt;G217,(K217+$G219-$G218)/$F217,K217/$F217))</f>
        <v>0</v>
      </c>
      <c r="K220" s="7">
        <f t="shared" ref="K220:K221" si="5124">SUM(L220:R220)</f>
        <v>0</v>
      </c>
      <c r="L220" s="26">
        <f t="shared" ref="L220:R220" si="5125">L217</f>
        <v>0</v>
      </c>
      <c r="M220" s="26">
        <f t="shared" si="5125"/>
        <v>0</v>
      </c>
      <c r="N220" s="26">
        <f t="shared" si="5125"/>
        <v>0</v>
      </c>
      <c r="O220" s="26">
        <f t="shared" si="5125"/>
        <v>0</v>
      </c>
      <c r="P220" s="26">
        <f t="shared" si="5125"/>
        <v>0</v>
      </c>
      <c r="Q220" s="29">
        <f t="shared" si="5125"/>
        <v>0</v>
      </c>
      <c r="R220" s="23">
        <f t="shared" si="5125"/>
        <v>0</v>
      </c>
      <c r="S220" s="187">
        <f t="shared" ref="S220" si="5126">IF($B217=$B211,S214+IF($F217&lt;&gt;$G217,(T217+$G219-$G218)/$F217,T217/$F217),IF($F217&lt;&gt;P217,(T217+$G219-$G218)/$F217,T217/$F217))</f>
        <v>0</v>
      </c>
      <c r="T220" s="7">
        <f t="shared" ref="T220:T221" si="5127">SUM(U220:AA220)</f>
        <v>0</v>
      </c>
      <c r="U220" s="26">
        <f t="shared" ref="U220:AA220" si="5128">U217</f>
        <v>0</v>
      </c>
      <c r="V220" s="26">
        <f t="shared" si="5128"/>
        <v>0</v>
      </c>
      <c r="W220" s="26">
        <f t="shared" si="5128"/>
        <v>0</v>
      </c>
      <c r="X220" s="26">
        <f t="shared" si="5128"/>
        <v>0</v>
      </c>
      <c r="Y220" s="113">
        <f t="shared" si="5128"/>
        <v>0</v>
      </c>
      <c r="Z220" s="29">
        <f t="shared" si="5128"/>
        <v>0</v>
      </c>
      <c r="AA220" s="23">
        <f t="shared" si="5128"/>
        <v>0</v>
      </c>
      <c r="AB220" s="187">
        <f t="shared" ref="AB220" si="5129">IF($B217=$B211,AB214+IF($F217&lt;&gt;$G217,(AC217+$G219-$G218)/$F217,AC217/$F217),IF($F217&lt;&gt;Y217,(AC217+$G219-$G218)/$F217,AC217/$F217))</f>
        <v>0</v>
      </c>
      <c r="AC220" s="7">
        <f t="shared" ref="AC220:AC221" si="5130">SUM(AD220:AJ220)</f>
        <v>0</v>
      </c>
      <c r="AD220" s="26">
        <f t="shared" ref="AD220:AJ220" si="5131">AD217</f>
        <v>0</v>
      </c>
      <c r="AE220" s="26">
        <f t="shared" si="5131"/>
        <v>0</v>
      </c>
      <c r="AF220" s="26">
        <f t="shared" si="5131"/>
        <v>0</v>
      </c>
      <c r="AG220" s="26">
        <f t="shared" si="5131"/>
        <v>0</v>
      </c>
      <c r="AH220" s="113">
        <f t="shared" si="5131"/>
        <v>0</v>
      </c>
      <c r="AI220" s="29">
        <f t="shared" si="5131"/>
        <v>0</v>
      </c>
      <c r="AJ220" s="23">
        <f t="shared" si="5131"/>
        <v>0</v>
      </c>
      <c r="AK220" s="187">
        <f t="shared" ref="AK220" si="5132">IF($B217=$B211,AK214+IF($F217&lt;&gt;$G217,(AL217+$G219-$G218)/$F217,AL217/$F217),IF($F217&lt;&gt;AH217,(AL217+$G219-$G218)/$F217,AL217/$F217))</f>
        <v>0</v>
      </c>
      <c r="AL220" s="7">
        <f t="shared" ref="AL220:AL221" si="5133">SUM(AM220:AS220)</f>
        <v>0</v>
      </c>
      <c r="AM220" s="26">
        <f t="shared" ref="AM220:AS220" si="5134">AM217</f>
        <v>0</v>
      </c>
      <c r="AN220" s="26">
        <f t="shared" si="5134"/>
        <v>0</v>
      </c>
      <c r="AO220" s="26">
        <f t="shared" si="5134"/>
        <v>0</v>
      </c>
      <c r="AP220" s="26">
        <f t="shared" si="5134"/>
        <v>0</v>
      </c>
      <c r="AQ220" s="113">
        <f t="shared" si="5134"/>
        <v>0</v>
      </c>
      <c r="AR220" s="29">
        <f t="shared" si="5134"/>
        <v>0</v>
      </c>
      <c r="AS220" s="23">
        <f t="shared" si="5134"/>
        <v>0</v>
      </c>
      <c r="AT220" s="187">
        <f t="shared" ref="AT220" si="5135">IF($B217=$B211,AT214+IF($F217&lt;&gt;$G217,(AU217+$G219-$G218)/$F217,AU217/$F217),IF($F217&lt;&gt;AQ217,(AU217+$G219-$G218)/$F217,AU217/$F217))</f>
        <v>0</v>
      </c>
      <c r="AU220" s="7">
        <f t="shared" ref="AU220:AU221" si="5136">SUM(AV220:BB220)</f>
        <v>0</v>
      </c>
      <c r="AV220" s="6">
        <f t="shared" ref="AV220:AV256" si="5137">IF(SUM($AM$9:$AS$9)=SUM($AV$9:$BB$9),AV217,IF(AND(SUM($AV$9:$BB$9)&gt;42,SUM($AV$9:$BB$9)&lt;49),AV217,0))</f>
        <v>0</v>
      </c>
      <c r="AW220" s="6">
        <f t="shared" ref="AW220:BB220" si="5138">IF(SUM($AM$9:$AS$9)=SUM($AV$9:$BB$9),AW217,IF(AND(SUM($AV$9:$BB$9)&gt;42,SUM($AV$9:$BB$9)&lt;49),AW217,0))</f>
        <v>0</v>
      </c>
      <c r="AX220" s="6">
        <f t="shared" si="5138"/>
        <v>0</v>
      </c>
      <c r="AY220" s="6">
        <f t="shared" si="5138"/>
        <v>0</v>
      </c>
      <c r="AZ220" s="26">
        <f t="shared" si="5138"/>
        <v>0</v>
      </c>
      <c r="BA220" s="29">
        <f t="shared" si="5138"/>
        <v>0</v>
      </c>
      <c r="BB220" s="23">
        <f t="shared" si="5138"/>
        <v>0</v>
      </c>
      <c r="BC220" s="1">
        <f t="shared" ref="BC220" si="5139">IF(O219=0,0,O219-K222)</f>
        <v>0</v>
      </c>
      <c r="BD220" s="105">
        <f t="shared" ref="BD220" si="5140">K219</f>
        <v>0</v>
      </c>
      <c r="BE220" s="106" t="str">
        <f t="shared" si="5103"/>
        <v>Godziny zrealizowane</v>
      </c>
      <c r="BK220" s="100">
        <f t="shared" ref="BK220" si="5141">K219</f>
        <v>0</v>
      </c>
      <c r="BL220" s="99" t="s">
        <v>77</v>
      </c>
    </row>
    <row r="221" spans="1:66" ht="15.75" customHeight="1" x14ac:dyDescent="0.2">
      <c r="A221" s="1" t="str">
        <f t="shared" ref="A221:A222" si="5142">A220</f>
        <v>1. Niewypełnione</v>
      </c>
      <c r="B221" s="313"/>
      <c r="C221" s="314"/>
      <c r="D221" s="314"/>
      <c r="E221" s="314"/>
      <c r="F221" s="31"/>
      <c r="G221" s="183"/>
      <c r="H221" s="123">
        <f t="shared" ref="H221" si="5143">IF($B217=$B211,H215+F221,$F221)</f>
        <v>0</v>
      </c>
      <c r="I221" s="165">
        <f t="shared" si="5047"/>
        <v>0</v>
      </c>
      <c r="J221" s="141">
        <f t="shared" ref="J221" si="5144">IF($H220=0,0,IF($B211=$B217,IF($H222&gt;0,$H222+J215,K217+J215),IF($H222&gt;0,$H222,K217)))</f>
        <v>0</v>
      </c>
      <c r="K221" s="7">
        <f t="shared" si="5124"/>
        <v>0</v>
      </c>
      <c r="L221" s="6"/>
      <c r="M221" s="6"/>
      <c r="N221" s="6"/>
      <c r="O221" s="6"/>
      <c r="P221" s="26"/>
      <c r="Q221" s="29"/>
      <c r="R221" s="23"/>
      <c r="S221" s="141">
        <f t="shared" ref="S221" si="5145">IF($H220=0,0,IF($B211=$B217,IF($H222&gt;0,$H222+S215,T217+S215),IF($H222&gt;0,$H222,T217)))</f>
        <v>0</v>
      </c>
      <c r="T221" s="7">
        <f t="shared" si="5127"/>
        <v>0</v>
      </c>
      <c r="U221" s="6"/>
      <c r="V221" s="6"/>
      <c r="W221" s="6"/>
      <c r="X221" s="6"/>
      <c r="Y221" s="26"/>
      <c r="Z221" s="29"/>
      <c r="AA221" s="23"/>
      <c r="AB221" s="141">
        <f t="shared" ref="AB221" si="5146">IF($H220=0,0,IF($B211=$B217,IF($H222&gt;0,$H222+AB215,AC217+AB215),IF($H222&gt;0,$H222,AC217)))</f>
        <v>0</v>
      </c>
      <c r="AC221" s="7">
        <f t="shared" si="5130"/>
        <v>0</v>
      </c>
      <c r="AD221" s="6"/>
      <c r="AE221" s="6"/>
      <c r="AF221" s="6"/>
      <c r="AG221" s="6"/>
      <c r="AH221" s="26"/>
      <c r="AI221" s="29"/>
      <c r="AJ221" s="23"/>
      <c r="AK221" s="141">
        <f t="shared" ref="AK221" si="5147">IF($H220=0,0,IF($B211=$B217,IF($H222&gt;0,$H222+AK215,AL217+AK215),IF($H222&gt;0,$H222,AL217)))</f>
        <v>0</v>
      </c>
      <c r="AL221" s="7">
        <f t="shared" si="5133"/>
        <v>0</v>
      </c>
      <c r="AM221" s="6"/>
      <c r="AN221" s="6"/>
      <c r="AO221" s="6"/>
      <c r="AP221" s="6"/>
      <c r="AQ221" s="26"/>
      <c r="AR221" s="29"/>
      <c r="AS221" s="23"/>
      <c r="AT221" s="141">
        <f t="shared" ref="AT221" si="5148">IF($H220=0,0,IF($B211=$B217,IF($H222&gt;0,$H222+AT215,AU217+AT215),IF($H222&gt;0,$H222,AU217)))</f>
        <v>0</v>
      </c>
      <c r="AU221" s="7">
        <f t="shared" si="5136"/>
        <v>0</v>
      </c>
      <c r="AV221" s="6"/>
      <c r="AW221" s="6"/>
      <c r="AX221" s="6"/>
      <c r="AY221" s="6"/>
      <c r="AZ221" s="26"/>
      <c r="BA221" s="29"/>
      <c r="BB221" s="23"/>
      <c r="BC221" s="1">
        <f t="shared" ref="BC221" si="5149">IF(P219=0,0,P219-K222)</f>
        <v>0</v>
      </c>
      <c r="BD221" s="107">
        <f t="shared" ref="BD221" si="5150">BD220-BD219</f>
        <v>0</v>
      </c>
      <c r="BE221" s="108" t="str">
        <f t="shared" si="5103"/>
        <v>godziny ponadwymiarowe = Plan -to  co powinien uczyć</v>
      </c>
      <c r="BK221" s="100">
        <f t="shared" ref="BK221" si="5151">BK220-BK219</f>
        <v>0</v>
      </c>
      <c r="BL221" s="99" t="s">
        <v>74</v>
      </c>
    </row>
    <row r="222" spans="1:66" ht="18.75" customHeight="1" thickBot="1" x14ac:dyDescent="0.25">
      <c r="A222" s="1" t="str">
        <f t="shared" si="5142"/>
        <v>1. Niewypełnione</v>
      </c>
      <c r="B222" s="323" t="str">
        <f>IF(B217="",Wydruk!$AE$6,IF(J218=0,Wydruk!$AE$7,IF(AND(G218&lt;G219,B217&lt;&gt;$B223),Wydruk!$AE$13,IF(AND($B217=$B211,$B217&lt;&gt;$B223),IF(OR(OR(J222&lt;4,J222&gt;5),OR(S222&lt;4,S222&gt;5),OR(AB222&lt;4,AB222&gt;5),OR(AK222&lt;4,AK222&gt;5),OR(AND(AT222&lt;4,AT222&gt;0),AT222&gt;5)),Wydruk!$AE$8,Wydruk!$AE$9),IF($B217=$B223,IF($F221&lt;&gt;0,Wydruk!$AE$12,Wydruk!$AE$10),IF(OR(OR(J218&lt;4,J218&gt;5),OR(S218&lt;4,S218&gt;5),OR(AB218&lt;4,AB218&gt;5),OR(AK218&lt;4,AK218&gt;5),OR(AND(AT218&lt;4,AT218&gt;0),AT218&gt;5)),Wydruk!$AE$8,Wydruk!$AE$11))))))</f>
        <v>Rozpocznij wypełniając nazwisko i imię, sprawdź pensum, l. tygodni, godz. w roku</v>
      </c>
      <c r="C222" s="324"/>
      <c r="D222" s="324"/>
      <c r="E222" s="324"/>
      <c r="F222" s="173"/>
      <c r="G222" s="184"/>
      <c r="H222" s="191">
        <f t="shared" ref="H222:H258" si="5152">IF(OR($G222=0,$F222=0,$G222="",$F222=""),0,$G222/$F222)</f>
        <v>0</v>
      </c>
      <c r="I222" s="193"/>
      <c r="J222" s="176">
        <f t="shared" ref="J222" si="5153">IF($B211=$B217,IF(L217+L212&gt;0,1,0)+IF(M217+M212&gt;0,1,0)+IF(N217+N212&gt;0,1,0)+IF(O217+O212&gt;0,1,0)+IF(P217+P212&gt;0,1,0)+IF(Q217+Q212&gt;0,1,0)+IF(R217+R212&gt;0,1,0),J218)</f>
        <v>0</v>
      </c>
      <c r="K222" s="133">
        <f t="shared" ref="K222" si="5154">IF(OR($B217=$B223,J222=0,(K218-Q222+O222)&lt;=0),0,(K218-Q222+O222)/J222)</f>
        <v>0</v>
      </c>
      <c r="L222" s="137">
        <f t="shared" ref="L222" si="5155">IF(K222*(7-J219)&lt;=0,0,K222*(7-J219))</f>
        <v>0</v>
      </c>
      <c r="M222" s="311">
        <f t="shared" ref="M222" si="5156">ROUND(IF(OR(K219-K222*(7-J219)+P222&lt;0,$B217=$B223,K222&lt;=0,K219=0),0,IF(K219-K222*(7-J219)+P222&gt;Q222-O222+P222,Q222-O222+P222,K219-K222*(7-J219)+P222)),1)</f>
        <v>0</v>
      </c>
      <c r="N222" s="312"/>
      <c r="O222" s="139">
        <f t="shared" ref="O222" si="5157">IF(OR($B217=$B223,J218=0),0,IF($B217=$B211,J217,$F217))</f>
        <v>0</v>
      </c>
      <c r="P222" s="30">
        <f t="shared" ref="P222" si="5158">IF(OR($B217=$B223,J222=0),0,$G219-$G218)</f>
        <v>0</v>
      </c>
      <c r="Q222" s="134">
        <f t="shared" ref="Q222" si="5159">IF(OR($B217=$B223,J222=0),0,J221)</f>
        <v>0</v>
      </c>
      <c r="R222" s="138">
        <f t="shared" ref="R222" si="5160">IF($B217=$B223,0,K219)</f>
        <v>0</v>
      </c>
      <c r="S222" s="176">
        <f t="shared" ref="S222" si="5161">IF($B211=$B217,IF(U217+U212&gt;0,1,0)+IF(V217+V212&gt;0,1,0)+IF(W217+W212&gt;0,1,0)+IF(X217+X212&gt;0,1,0)+IF(Y217+Y212&gt;0,1,0)+IF(Z217+Z212&gt;0,1,0)+IF(AA217+AA212&gt;0,1,0),S218)</f>
        <v>0</v>
      </c>
      <c r="T222" s="133">
        <f t="shared" ref="T222" si="5162">IF(OR($B217=$B223,S222=0,(T218-Z222+X222)&lt;=0),0,(T218-Z222+X222)/S222)</f>
        <v>0</v>
      </c>
      <c r="U222" s="137">
        <f t="shared" ref="U222" si="5163">IF(T222*(7-S219)&lt;=0,0,T222*(7-S219))</f>
        <v>0</v>
      </c>
      <c r="V222" s="311">
        <f t="shared" ref="V222" si="5164">ROUND(IF(OR(T219-T222*(7-S219)+Y222&lt;0,$B217=$B223,T222&lt;=0,T219=0),0,IF(T219-T222*(7-S219)+Y222&gt;Z222-X222+Y222,Z222-X222+Y222,T219-T222*(7-S219)+Y222)),1)</f>
        <v>0</v>
      </c>
      <c r="W222" s="312"/>
      <c r="X222" s="139">
        <f t="shared" ref="X222" si="5165">IF(OR($B217=$B223,S218=0),0,IF($B217=$B211,S217,$F217))</f>
        <v>0</v>
      </c>
      <c r="Y222" s="30">
        <f t="shared" ref="Y222" si="5166">IF(OR($B217=$B223,S222=0),0,$G219-$G218)</f>
        <v>0</v>
      </c>
      <c r="Z222" s="134">
        <f t="shared" ref="Z222" si="5167">IF(OR($B217=$B223,S222=0),0,S221)</f>
        <v>0</v>
      </c>
      <c r="AA222" s="138">
        <f t="shared" ref="AA222" si="5168">IF($B217=$B223,0,T219)</f>
        <v>0</v>
      </c>
      <c r="AB222" s="176">
        <f t="shared" ref="AB222" si="5169">IF($B211=$B217,IF(AD217+AD212&gt;0,1,0)+IF(AE217+AE212&gt;0,1,0)+IF(AF217+AF212&gt;0,1,0)+IF(AG217+AG212&gt;0,1,0)+IF(AH217+AH212&gt;0,1,0)+IF(AI217+AI212&gt;0,1,0)+IF(AJ217+AJ212&gt;0,1,0),AB218)</f>
        <v>0</v>
      </c>
      <c r="AC222" s="133">
        <f t="shared" ref="AC222" si="5170">IF(OR($B217=$B223,AB222=0,(AC218-AI222+AG222)&lt;=0),0,(AC218-AI222+AG222)/AB222)</f>
        <v>0</v>
      </c>
      <c r="AD222" s="137">
        <f t="shared" ref="AD222" si="5171">IF(AC222*(7-AB219)&lt;=0,0,AC222*(7-AB219))</f>
        <v>0</v>
      </c>
      <c r="AE222" s="311">
        <f t="shared" ref="AE222" si="5172">ROUND(IF(OR(AC219-AC222*(7-AB219)+AH222&lt;0,$B217=$B223,AC222&lt;=0,AC219=0),0,IF(AC219-AC222*(7-AB219)+AH222&gt;AI222-AG222+AH222,AI222-AG222+AH222,AC219-AC222*(7-AB219)+AH222)),1)</f>
        <v>0</v>
      </c>
      <c r="AF222" s="312"/>
      <c r="AG222" s="139">
        <f t="shared" ref="AG222" si="5173">IF(OR($B217=$B223,AB218=0),0,IF($B217=$B211,AB217,$F217))</f>
        <v>0</v>
      </c>
      <c r="AH222" s="30">
        <f t="shared" ref="AH222" si="5174">IF(OR($B217=$B223,AB222=0),0,$G219-$G218)</f>
        <v>0</v>
      </c>
      <c r="AI222" s="134">
        <f t="shared" ref="AI222" si="5175">IF(OR($B217=$B223,AB222=0),0,AB221)</f>
        <v>0</v>
      </c>
      <c r="AJ222" s="138">
        <f t="shared" ref="AJ222" si="5176">IF($B217=$B223,0,AC219)</f>
        <v>0</v>
      </c>
      <c r="AK222" s="176">
        <f t="shared" ref="AK222" si="5177">IF($B211=$B217,IF(AM217+AM212&gt;0,1,0)+IF(AN217+AN212&gt;0,1,0)+IF(AO217+AO212&gt;0,1,0)+IF(AP217+AP212&gt;0,1,0)+IF(AQ217+AQ212&gt;0,1,0)+IF(AR217+AR212&gt;0,1,0)+IF(AS217+AS212&gt;0,1,0),AK218)</f>
        <v>0</v>
      </c>
      <c r="AL222" s="133">
        <f t="shared" ref="AL222" si="5178">IF(OR($B217=$B223,AK222=0,(AL218-AR222+AP222)&lt;=0),0,(AL218-AR222+AP222)/AK222)</f>
        <v>0</v>
      </c>
      <c r="AM222" s="137">
        <f t="shared" ref="AM222" si="5179">IF(AL222*(7-AK219)&lt;=0,0,AL222*(7-AK219))</f>
        <v>0</v>
      </c>
      <c r="AN222" s="311">
        <f t="shared" ref="AN222" si="5180">ROUND(IF(OR(AL219-AL222*(7-AK219)+AQ222&lt;0,$B217=$B223,AL222&lt;=0,AL219=0),0,IF(AL219-AL222*(7-AK219)+AQ222&gt;AR222-AP222+AQ222,AR222-AP222+AQ222,AL219-AL222*(7-AK219)+AQ222)),1)</f>
        <v>0</v>
      </c>
      <c r="AO222" s="312"/>
      <c r="AP222" s="139">
        <f t="shared" ref="AP222" si="5181">IF(OR($B217=$B223,AK218=0),0,IF($B217=$B211,AK217,$F217))</f>
        <v>0</v>
      </c>
      <c r="AQ222" s="30">
        <f t="shared" ref="AQ222" si="5182">IF(OR($B217=$B223,AK222=0),0,$G219-$G218)</f>
        <v>0</v>
      </c>
      <c r="AR222" s="134">
        <f t="shared" ref="AR222" si="5183">IF(OR($B217=$B223,AK222=0),0,AK221)</f>
        <v>0</v>
      </c>
      <c r="AS222" s="138">
        <f t="shared" ref="AS222" si="5184">IF($B217=$B223,0,AL219)</f>
        <v>0</v>
      </c>
      <c r="AT222" s="176">
        <f t="shared" ref="AT222" si="5185">IF($B211=$B217,IF(AV217+AV212&gt;0,1,0)+IF(AW217+AW212&gt;0,1,0)+IF(AX217+AX212&gt;0,1,0)+IF(AY217+AY212&gt;0,1,0)+IF(AZ217+AZ212&gt;0,1,0)+IF(BA217+BA212&gt;0,1,0)+IF(BB217+BB212&gt;0,1,0),AT218)</f>
        <v>0</v>
      </c>
      <c r="AU222" s="133">
        <f t="shared" ref="AU222" si="5186">IF(OR($B217=$B223,AT222=0,(AU218-BA222+AY222)&lt;=0),0,(AU218-BA222+AY222)/AT222)</f>
        <v>0</v>
      </c>
      <c r="AV222" s="137">
        <f t="shared" ref="AV222" si="5187">IF(AU222*(7-AT219)&lt;=0,0,AU222*(7-AT219))</f>
        <v>0</v>
      </c>
      <c r="AW222" s="311">
        <f t="shared" ref="AW222" si="5188">ROUND(IF(OR(AU219-AU222*(7-AT219)+AZ222&lt;0,$B217=$B223,AU222&lt;=0,AU219=0),0,IF(AU219-AU222*(7-AT219)+AZ222&gt;BA222-AY222+AZ222,BA222-AY222+AZ222,AU219-AU222*(7-AT219)+AZ222)),1)</f>
        <v>0</v>
      </c>
      <c r="AX222" s="312"/>
      <c r="AY222" s="139">
        <f t="shared" ref="AY222" si="5189">IF(OR($B217=$B223,AT218=0),0,IF($B217=$B211,AT217,$F217))</f>
        <v>0</v>
      </c>
      <c r="AZ222" s="30">
        <f t="shared" ref="AZ222" si="5190">IF(OR($B217=$B223,AT222=0),0,$G219-$G218)</f>
        <v>0</v>
      </c>
      <c r="BA222" s="134">
        <f t="shared" ref="BA222" si="5191">IF(OR($B217=$B223,AT222=0),0,AT221)</f>
        <v>0</v>
      </c>
      <c r="BB222" s="138">
        <f t="shared" ref="BB222" si="5192">IF($B217=$B223,0,AU219)</f>
        <v>0</v>
      </c>
      <c r="BC222" s="89">
        <f t="shared" ref="BC222" si="5193">SUBTOTAL(9,BC217:BC221)</f>
        <v>0</v>
      </c>
      <c r="BD222" s="109">
        <f t="shared" ref="BD222" si="5194">BD217</f>
        <v>0</v>
      </c>
      <c r="BE222" s="110">
        <f t="shared" ref="BE222" si="5195">IF(BD221&lt;=BD222,BD221,BD222)</f>
        <v>0</v>
      </c>
      <c r="BF222" s="90" t="str">
        <f t="shared" ref="BF222" si="5196">BM222</f>
        <v>godziny ponadwymiarowe wynik po sprawdzeniu czy nie przekracza planu</v>
      </c>
      <c r="BK222" s="101">
        <f t="shared" ref="BK222" si="5197">BK217</f>
        <v>-18</v>
      </c>
      <c r="BL222" s="102">
        <f t="shared" ref="BL222" si="5198">IF(BK221&lt;=BK217,BK221,BK217)</f>
        <v>-18</v>
      </c>
      <c r="BM222" s="91" t="s">
        <v>75</v>
      </c>
    </row>
    <row r="223" spans="1:66" ht="15.75" x14ac:dyDescent="0.2">
      <c r="A223" s="1" t="str">
        <f t="shared" ref="A223" si="5199">IF(B223="","1. Niewypełnione",B223)</f>
        <v>1. Niewypełnione</v>
      </c>
      <c r="B223" s="320"/>
      <c r="C223" s="321"/>
      <c r="D223" s="321"/>
      <c r="E223" s="321"/>
      <c r="F223" s="177">
        <v>18</v>
      </c>
      <c r="G223" s="185">
        <f t="shared" ref="G223" si="5200">F223</f>
        <v>18</v>
      </c>
      <c r="H223" s="177"/>
      <c r="I223" s="192">
        <f t="shared" ref="I223:I227" si="5201">K223+T223+AC223+AL223+AU223</f>
        <v>0</v>
      </c>
      <c r="J223" s="186">
        <f t="shared" ref="J223" si="5202">IF(OR($B223=$B229,J226=0),0,ROUND((K224+P228)/J226,0))</f>
        <v>0</v>
      </c>
      <c r="K223" s="51">
        <f t="shared" ref="K223:K224" si="5203">SUM(L223:R223)</f>
        <v>0</v>
      </c>
      <c r="L223" s="52"/>
      <c r="M223" s="52"/>
      <c r="N223" s="52"/>
      <c r="O223" s="52"/>
      <c r="P223" s="53"/>
      <c r="Q223" s="54"/>
      <c r="R223" s="55"/>
      <c r="S223" s="188">
        <f t="shared" ref="S223" si="5204">IF(OR($B223=$B229,S226=0),0,ROUND((T224+Y228)/S226,0))</f>
        <v>0</v>
      </c>
      <c r="T223" s="178">
        <f t="shared" ref="T223:T224" si="5205">SUM(U223:AA223)</f>
        <v>0</v>
      </c>
      <c r="U223" s="179">
        <f t="shared" ref="U223" si="5206">L223</f>
        <v>0</v>
      </c>
      <c r="V223" s="179">
        <f t="shared" ref="V223" si="5207">M223</f>
        <v>0</v>
      </c>
      <c r="W223" s="179">
        <f t="shared" ref="W223" si="5208">N223</f>
        <v>0</v>
      </c>
      <c r="X223" s="179">
        <f t="shared" ref="X223" si="5209">O223</f>
        <v>0</v>
      </c>
      <c r="Y223" s="180">
        <f t="shared" ref="Y223" si="5210">P223</f>
        <v>0</v>
      </c>
      <c r="Z223" s="181">
        <f t="shared" ref="Z223" si="5211">Q223</f>
        <v>0</v>
      </c>
      <c r="AA223" s="182">
        <f t="shared" ref="AA223" si="5212">R223</f>
        <v>0</v>
      </c>
      <c r="AB223" s="188">
        <f t="shared" ref="AB223" si="5213">IF(OR($B223=$B229,AB226=0),0,ROUND((AC224+AH228)/AB226,0))</f>
        <v>0</v>
      </c>
      <c r="AC223" s="178">
        <f t="shared" ref="AC223:AC224" si="5214">SUM(AD223:AJ223)</f>
        <v>0</v>
      </c>
      <c r="AD223" s="179">
        <f t="shared" ref="AD223" si="5215">U223</f>
        <v>0</v>
      </c>
      <c r="AE223" s="179">
        <f t="shared" ref="AE223" si="5216">V223</f>
        <v>0</v>
      </c>
      <c r="AF223" s="179">
        <f t="shared" ref="AF223" si="5217">W223</f>
        <v>0</v>
      </c>
      <c r="AG223" s="179">
        <f t="shared" ref="AG223" si="5218">X223</f>
        <v>0</v>
      </c>
      <c r="AH223" s="180">
        <f t="shared" ref="AH223" si="5219">Y223</f>
        <v>0</v>
      </c>
      <c r="AI223" s="181">
        <f t="shared" ref="AI223" si="5220">Z223</f>
        <v>0</v>
      </c>
      <c r="AJ223" s="182">
        <f t="shared" ref="AJ223" si="5221">AA223</f>
        <v>0</v>
      </c>
      <c r="AK223" s="188">
        <f t="shared" ref="AK223" si="5222">IF(OR($B223=$B229,AK226=0),0,ROUND((AL224+AQ228)/AK226,0))</f>
        <v>0</v>
      </c>
      <c r="AL223" s="178">
        <f t="shared" ref="AL223:AL224" si="5223">SUM(AM223:AS223)</f>
        <v>0</v>
      </c>
      <c r="AM223" s="179">
        <f t="shared" ref="AM223" si="5224">AD223</f>
        <v>0</v>
      </c>
      <c r="AN223" s="179">
        <f t="shared" ref="AN223" si="5225">AE223</f>
        <v>0</v>
      </c>
      <c r="AO223" s="179">
        <f t="shared" ref="AO223" si="5226">AF223</f>
        <v>0</v>
      </c>
      <c r="AP223" s="179">
        <f t="shared" ref="AP223" si="5227">AG223</f>
        <v>0</v>
      </c>
      <c r="AQ223" s="180">
        <f t="shared" ref="AQ223" si="5228">AH223</f>
        <v>0</v>
      </c>
      <c r="AR223" s="181">
        <f t="shared" ref="AR223" si="5229">AI223</f>
        <v>0</v>
      </c>
      <c r="AS223" s="182">
        <f t="shared" ref="AS223" si="5230">AJ223</f>
        <v>0</v>
      </c>
      <c r="AT223" s="188">
        <f t="shared" ref="AT223" si="5231">IF(OR($B223=$B229,AT226=0),0,ROUND((AU224+AZ228)/AT226,0))</f>
        <v>0</v>
      </c>
      <c r="AU223" s="178">
        <f t="shared" ref="AU223:AU224" si="5232">SUM(AV223:BB223)</f>
        <v>0</v>
      </c>
      <c r="AV223" s="179">
        <f t="shared" ref="AV223" si="5233">IF(SUM($AM$9:$AS$9)=SUM($AV$9:$BB$9),AM223,IF(AND(SUM($AV$9:$BB$9)&gt;42,SUM($AV$9:$BB$9)&lt;49),AM223,0))</f>
        <v>0</v>
      </c>
      <c r="AW223" s="179">
        <f t="shared" ref="AW223" si="5234">IF(SUM($AM$9:$AS$9)=SUM($AV$9:$BB$9),AN223,IF(AND(SUM($AV$9:$BB$9)&gt;42,SUM($AV$9:$BB$9)&lt;49),AN223,0))</f>
        <v>0</v>
      </c>
      <c r="AX223" s="179">
        <f t="shared" ref="AX223" si="5235">IF(SUM($AM$9:$AS$9)=SUM($AV$9:$BB$9),AO223,IF(AND(SUM($AV$9:$BB$9)&gt;42,SUM($AV$9:$BB$9)&lt;49),AO223,0))</f>
        <v>0</v>
      </c>
      <c r="AY223" s="179">
        <f t="shared" ref="AY223" si="5236">IF(SUM($AM$9:$AS$9)=SUM($AV$9:$BB$9),AP223,IF(AND(SUM($AV$9:$BB$9)&gt;42,SUM($AV$9:$BB$9)&lt;49),AP223,0))</f>
        <v>0</v>
      </c>
      <c r="AZ223" s="180">
        <f t="shared" ref="AZ223" si="5237">IF(SUM($AM$9:$AS$9)=SUM($AV$9:$BB$9),AQ223,IF(AND(SUM($AV$9:$BB$9)&gt;42,SUM($AV$9:$BB$9)&lt;49),AQ223,0))</f>
        <v>0</v>
      </c>
      <c r="BA223" s="181">
        <f t="shared" ref="BA223" si="5238">IF(SUM($AM$9:$AS$9)=SUM($AV$9:$BB$9),AR223,IF(AND(SUM($AV$9:$BB$9)&gt;42,SUM($AV$9:$BB$9)&lt;49),AR223,0))</f>
        <v>0</v>
      </c>
      <c r="BB223" s="182">
        <f t="shared" ref="BB223" si="5239">IF(SUM($AM$9:$AS$9)=SUM($AV$9:$BB$9),AS223,IF(AND(SUM($AV$9:$BB$9)&gt;42,SUM($AV$9:$BB$9)&lt;49),AS223,0))</f>
        <v>0</v>
      </c>
      <c r="BC223" s="1">
        <f t="shared" ref="BC223" si="5240">IF(L225=0,0,L225-K228)</f>
        <v>0</v>
      </c>
      <c r="BD223" s="103">
        <f t="shared" ref="BD223" si="5241">P228-N228</f>
        <v>0</v>
      </c>
      <c r="BE223" s="104" t="s">
        <v>80</v>
      </c>
      <c r="BK223" s="96">
        <f t="shared" ref="BK223" si="5242">K224-G224</f>
        <v>-18</v>
      </c>
      <c r="BL223" s="97" t="s">
        <v>76</v>
      </c>
    </row>
    <row r="224" spans="1:66" ht="12.75" hidden="1" customHeight="1" x14ac:dyDescent="0.2">
      <c r="B224" s="93"/>
      <c r="C224" s="94"/>
      <c r="D224" s="95"/>
      <c r="E224" s="115"/>
      <c r="F224" s="140" t="b">
        <f t="shared" ref="F224" si="5243">IF($B217=$B223,OR(F218,G223&lt;F223),G223&lt;F223)</f>
        <v>0</v>
      </c>
      <c r="G224" s="189">
        <f t="shared" si="5090"/>
        <v>18</v>
      </c>
      <c r="H224" s="120"/>
      <c r="I224" s="165">
        <f t="shared" si="5201"/>
        <v>0</v>
      </c>
      <c r="J224" s="194">
        <f t="shared" ref="J224" si="5244">7-COUNTIF(L223:R223,0)-COUNTIF(L223:R223,"")</f>
        <v>0</v>
      </c>
      <c r="K224" s="22">
        <f t="shared" si="5203"/>
        <v>0</v>
      </c>
      <c r="L224" s="35">
        <f t="shared" ref="L224:R224" si="5245">IF($B217=$B223,L223+L218,L223)</f>
        <v>0</v>
      </c>
      <c r="M224" s="35">
        <f t="shared" si="5245"/>
        <v>0</v>
      </c>
      <c r="N224" s="35">
        <f t="shared" si="5245"/>
        <v>0</v>
      </c>
      <c r="O224" s="35">
        <f t="shared" si="5245"/>
        <v>0</v>
      </c>
      <c r="P224" s="36">
        <f t="shared" si="5245"/>
        <v>0</v>
      </c>
      <c r="Q224" s="37">
        <f t="shared" si="5245"/>
        <v>0</v>
      </c>
      <c r="R224" s="38">
        <f t="shared" si="5245"/>
        <v>0</v>
      </c>
      <c r="S224" s="194">
        <f t="shared" ref="S224" si="5246">7-COUNTIF(U223:AA223,0)-COUNTIF(U223:AA223,"")</f>
        <v>0</v>
      </c>
      <c r="T224" s="22">
        <f t="shared" si="5205"/>
        <v>0</v>
      </c>
      <c r="U224" s="35">
        <f t="shared" ref="U224:AA224" si="5247">IF($B217=$B223,U223+U218,U223)</f>
        <v>0</v>
      </c>
      <c r="V224" s="35">
        <f t="shared" si="5247"/>
        <v>0</v>
      </c>
      <c r="W224" s="35">
        <f t="shared" si="5247"/>
        <v>0</v>
      </c>
      <c r="X224" s="35">
        <f t="shared" si="5247"/>
        <v>0</v>
      </c>
      <c r="Y224" s="36">
        <f t="shared" si="5247"/>
        <v>0</v>
      </c>
      <c r="Z224" s="37">
        <f t="shared" si="5247"/>
        <v>0</v>
      </c>
      <c r="AA224" s="38">
        <f t="shared" si="5247"/>
        <v>0</v>
      </c>
      <c r="AB224" s="194">
        <f t="shared" ref="AB224" si="5248">7-COUNTIF(AD223:AJ223,0)-COUNTIF(AD223:AJ223,"")</f>
        <v>0</v>
      </c>
      <c r="AC224" s="22">
        <f t="shared" si="5214"/>
        <v>0</v>
      </c>
      <c r="AD224" s="35">
        <f t="shared" ref="AD224:AJ224" si="5249">IF($B217=$B223,AD223+AD218,AD223)</f>
        <v>0</v>
      </c>
      <c r="AE224" s="35">
        <f t="shared" si="5249"/>
        <v>0</v>
      </c>
      <c r="AF224" s="35">
        <f t="shared" si="5249"/>
        <v>0</v>
      </c>
      <c r="AG224" s="35">
        <f t="shared" si="5249"/>
        <v>0</v>
      </c>
      <c r="AH224" s="36">
        <f t="shared" si="5249"/>
        <v>0</v>
      </c>
      <c r="AI224" s="37">
        <f t="shared" si="5249"/>
        <v>0</v>
      </c>
      <c r="AJ224" s="38">
        <f t="shared" si="5249"/>
        <v>0</v>
      </c>
      <c r="AK224" s="194">
        <f t="shared" ref="AK224" si="5250">7-COUNTIF(AM223:AS223,0)-COUNTIF(AM223:AS223,"")</f>
        <v>0</v>
      </c>
      <c r="AL224" s="22">
        <f t="shared" si="5223"/>
        <v>0</v>
      </c>
      <c r="AM224" s="35">
        <f t="shared" ref="AM224:AS224" si="5251">IF($B217=$B223,AM223+AM218,AM223)</f>
        <v>0</v>
      </c>
      <c r="AN224" s="35">
        <f t="shared" si="5251"/>
        <v>0</v>
      </c>
      <c r="AO224" s="35">
        <f t="shared" si="5251"/>
        <v>0</v>
      </c>
      <c r="AP224" s="35">
        <f t="shared" si="5251"/>
        <v>0</v>
      </c>
      <c r="AQ224" s="36">
        <f t="shared" si="5251"/>
        <v>0</v>
      </c>
      <c r="AR224" s="37">
        <f t="shared" si="5251"/>
        <v>0</v>
      </c>
      <c r="AS224" s="38">
        <f t="shared" si="5251"/>
        <v>0</v>
      </c>
      <c r="AT224" s="194">
        <f t="shared" ref="AT224" si="5252">7-COUNTIF(AV223:BB223,0)-COUNTIF(AV223:BB223,"")</f>
        <v>0</v>
      </c>
      <c r="AU224" s="22">
        <f t="shared" si="5232"/>
        <v>0</v>
      </c>
      <c r="AV224" s="35">
        <f t="shared" ref="AV224:BB224" si="5253">IF($B217=$B223,AV223+AV218,AV223)</f>
        <v>0</v>
      </c>
      <c r="AW224" s="35">
        <f t="shared" si="5253"/>
        <v>0</v>
      </c>
      <c r="AX224" s="35">
        <f t="shared" si="5253"/>
        <v>0</v>
      </c>
      <c r="AY224" s="35">
        <f t="shared" si="5253"/>
        <v>0</v>
      </c>
      <c r="AZ224" s="36">
        <f t="shared" si="5253"/>
        <v>0</v>
      </c>
      <c r="BA224" s="37">
        <f t="shared" si="5253"/>
        <v>0</v>
      </c>
      <c r="BB224" s="38">
        <f t="shared" si="5253"/>
        <v>0</v>
      </c>
      <c r="BC224" s="1">
        <f t="shared" ref="BC224" si="5254">IF(M225=0,0,M225-K228)</f>
        <v>0</v>
      </c>
      <c r="BD224" s="105">
        <f t="shared" ref="BD224" si="5255">7-J225</f>
        <v>0</v>
      </c>
      <c r="BE224" s="106" t="str">
        <f t="shared" ref="BE224:BE227" si="5256">BL224</f>
        <v>Dni realizacji</v>
      </c>
      <c r="BG224" s="89" t="s">
        <v>78</v>
      </c>
      <c r="BK224" s="98">
        <f t="shared" ref="BK224" si="5257">7-J225</f>
        <v>0</v>
      </c>
      <c r="BL224" s="99" t="s">
        <v>72</v>
      </c>
    </row>
    <row r="225" spans="1:66" ht="15" hidden="1" customHeight="1" x14ac:dyDescent="0.2">
      <c r="B225" s="116"/>
      <c r="C225" s="117"/>
      <c r="D225" s="118"/>
      <c r="E225" s="119"/>
      <c r="F225" s="92"/>
      <c r="G225" s="190">
        <f t="shared" ref="G225" si="5258">IF(AND($B217=$B223,$B217&lt;&gt;"",$B217&lt;&gt;0),F223+G219,F223)</f>
        <v>18</v>
      </c>
      <c r="H225" s="121"/>
      <c r="I225" s="165">
        <f t="shared" si="5201"/>
        <v>0</v>
      </c>
      <c r="J225" s="195">
        <f t="shared" ref="J225" si="5259">IF($B223=$B217,COUNTIF(L225:R225,0),COUNTIF(L226:R226,0)+COUNTIF(L226:R226,""))</f>
        <v>7</v>
      </c>
      <c r="K225" s="39">
        <f t="shared" ref="K225:R225" si="5260">IF($B217=$B223,K226+K219,K226)</f>
        <v>0</v>
      </c>
      <c r="L225" s="40">
        <f t="shared" si="5260"/>
        <v>0</v>
      </c>
      <c r="M225" s="40">
        <f t="shared" si="5260"/>
        <v>0</v>
      </c>
      <c r="N225" s="40">
        <f t="shared" si="5260"/>
        <v>0</v>
      </c>
      <c r="O225" s="40">
        <f t="shared" si="5260"/>
        <v>0</v>
      </c>
      <c r="P225" s="41">
        <f t="shared" si="5260"/>
        <v>0</v>
      </c>
      <c r="Q225" s="42">
        <f t="shared" si="5260"/>
        <v>0</v>
      </c>
      <c r="R225" s="43">
        <f t="shared" si="5260"/>
        <v>0</v>
      </c>
      <c r="S225" s="195">
        <f t="shared" ref="S225" si="5261">IF($B223=$B217,COUNTIF(U225:AA225,0),COUNTIF(U226:AA226,0)+COUNTIF(U226:AA226,""))</f>
        <v>7</v>
      </c>
      <c r="T225" s="39">
        <f t="shared" ref="T225:AA225" si="5262">IF($B217=$B223,T226+T219,T226)</f>
        <v>0</v>
      </c>
      <c r="U225" s="40">
        <f t="shared" si="5262"/>
        <v>0</v>
      </c>
      <c r="V225" s="40">
        <f t="shared" si="5262"/>
        <v>0</v>
      </c>
      <c r="W225" s="40">
        <f t="shared" si="5262"/>
        <v>0</v>
      </c>
      <c r="X225" s="40">
        <f t="shared" si="5262"/>
        <v>0</v>
      </c>
      <c r="Y225" s="41">
        <f t="shared" si="5262"/>
        <v>0</v>
      </c>
      <c r="Z225" s="42">
        <f t="shared" si="5262"/>
        <v>0</v>
      </c>
      <c r="AA225" s="43">
        <f t="shared" si="5262"/>
        <v>0</v>
      </c>
      <c r="AB225" s="195">
        <f t="shared" ref="AB225" si="5263">IF($B223=$B217,COUNTIF(AD225:AJ225,0),COUNTIF(AD226:AJ226,0)+COUNTIF(AD226:AJ226,""))</f>
        <v>7</v>
      </c>
      <c r="AC225" s="39">
        <f t="shared" ref="AC225:AJ225" si="5264">IF($B217=$B223,AC226+AC219,AC226)</f>
        <v>0</v>
      </c>
      <c r="AD225" s="40">
        <f t="shared" si="5264"/>
        <v>0</v>
      </c>
      <c r="AE225" s="40">
        <f t="shared" si="5264"/>
        <v>0</v>
      </c>
      <c r="AF225" s="40">
        <f t="shared" si="5264"/>
        <v>0</v>
      </c>
      <c r="AG225" s="40">
        <f t="shared" si="5264"/>
        <v>0</v>
      </c>
      <c r="AH225" s="41">
        <f t="shared" si="5264"/>
        <v>0</v>
      </c>
      <c r="AI225" s="42">
        <f t="shared" si="5264"/>
        <v>0</v>
      </c>
      <c r="AJ225" s="43">
        <f t="shared" si="5264"/>
        <v>0</v>
      </c>
      <c r="AK225" s="195">
        <f t="shared" ref="AK225" si="5265">IF($B223=$B217,COUNTIF(AM225:AS225,0),COUNTIF(AM226:AS226,0)+COUNTIF(AM226:AS226,""))</f>
        <v>7</v>
      </c>
      <c r="AL225" s="39">
        <f t="shared" ref="AL225:AS225" si="5266">IF($B217=$B223,AL226+AL219,AL226)</f>
        <v>0</v>
      </c>
      <c r="AM225" s="40">
        <f t="shared" si="5266"/>
        <v>0</v>
      </c>
      <c r="AN225" s="40">
        <f t="shared" si="5266"/>
        <v>0</v>
      </c>
      <c r="AO225" s="40">
        <f t="shared" si="5266"/>
        <v>0</v>
      </c>
      <c r="AP225" s="40">
        <f t="shared" si="5266"/>
        <v>0</v>
      </c>
      <c r="AQ225" s="41">
        <f t="shared" si="5266"/>
        <v>0</v>
      </c>
      <c r="AR225" s="42">
        <f t="shared" si="5266"/>
        <v>0</v>
      </c>
      <c r="AS225" s="43">
        <f t="shared" si="5266"/>
        <v>0</v>
      </c>
      <c r="AT225" s="195">
        <f t="shared" ref="AT225" si="5267">IF($B223=$B217,COUNTIF(AV225:BB225,0),COUNTIF(AV226:BB226,0)+COUNTIF(AV226:BB226,""))</f>
        <v>7</v>
      </c>
      <c r="AU225" s="39">
        <f t="shared" ref="AU225:BB225" si="5268">IF($B217=$B223,AU226+AU219,AU226)</f>
        <v>0</v>
      </c>
      <c r="AV225" s="40">
        <f t="shared" si="5268"/>
        <v>0</v>
      </c>
      <c r="AW225" s="40">
        <f t="shared" si="5268"/>
        <v>0</v>
      </c>
      <c r="AX225" s="40">
        <f t="shared" si="5268"/>
        <v>0</v>
      </c>
      <c r="AY225" s="40">
        <f t="shared" si="5268"/>
        <v>0</v>
      </c>
      <c r="AZ225" s="41">
        <f t="shared" si="5268"/>
        <v>0</v>
      </c>
      <c r="BA225" s="42">
        <f t="shared" si="5268"/>
        <v>0</v>
      </c>
      <c r="BB225" s="43">
        <f t="shared" si="5268"/>
        <v>0</v>
      </c>
      <c r="BC225" s="1">
        <f t="shared" ref="BC225" si="5269">IF(N225=0,0,N225-K228)</f>
        <v>0</v>
      </c>
      <c r="BD225" s="112">
        <f t="shared" ref="BD225" si="5270">BD224*K228</f>
        <v>0</v>
      </c>
      <c r="BE225" s="106" t="str">
        <f t="shared" si="5256"/>
        <v>Realizacja planu</v>
      </c>
      <c r="BG225" s="114">
        <f t="shared" ref="BG225" si="5271">J223</f>
        <v>0</v>
      </c>
      <c r="BH225" s="89" t="s">
        <v>73</v>
      </c>
      <c r="BK225" s="111">
        <f t="shared" ref="BK225" si="5272">BK224*K228</f>
        <v>0</v>
      </c>
      <c r="BL225" s="99" t="s">
        <v>71</v>
      </c>
      <c r="BN225" s="89" t="s">
        <v>79</v>
      </c>
    </row>
    <row r="226" spans="1:66" ht="15.75" customHeight="1" x14ac:dyDescent="0.2">
      <c r="A226" s="1" t="str">
        <f t="shared" ref="A226" si="5273">A223</f>
        <v>1. Niewypełnione</v>
      </c>
      <c r="B226" s="313">
        <f t="shared" si="5121"/>
        <v>35</v>
      </c>
      <c r="C226" s="314"/>
      <c r="D226" s="314"/>
      <c r="E226" s="314"/>
      <c r="F226" s="31"/>
      <c r="G226" s="183"/>
      <c r="H226" s="122">
        <f t="shared" ref="H226" si="5274">5-COUNTIF(AU223,0)-COUNTIF(AL223,0)-COUNTIF(AC223,0)-COUNTIF(T223,0)-COUNTIF(K223,0)</f>
        <v>0</v>
      </c>
      <c r="I226" s="165">
        <f t="shared" si="5201"/>
        <v>0</v>
      </c>
      <c r="J226" s="187">
        <f t="shared" ref="J226" si="5275">IF($B223=$B217,J220+IF($F223&lt;&gt;$G223,(K223+$G225-$G224)/$F223,K223/$F223),IF($F223&lt;&gt;G223,(K223+$G225-$G224)/$F223,K223/$F223))</f>
        <v>0</v>
      </c>
      <c r="K226" s="7">
        <f t="shared" ref="K226:K227" si="5276">SUM(L226:R226)</f>
        <v>0</v>
      </c>
      <c r="L226" s="26">
        <f t="shared" ref="L226:R226" si="5277">L223</f>
        <v>0</v>
      </c>
      <c r="M226" s="26">
        <f t="shared" si="5277"/>
        <v>0</v>
      </c>
      <c r="N226" s="26">
        <f t="shared" si="5277"/>
        <v>0</v>
      </c>
      <c r="O226" s="26">
        <f t="shared" si="5277"/>
        <v>0</v>
      </c>
      <c r="P226" s="26">
        <f t="shared" si="5277"/>
        <v>0</v>
      </c>
      <c r="Q226" s="29">
        <f t="shared" si="5277"/>
        <v>0</v>
      </c>
      <c r="R226" s="23">
        <f t="shared" si="5277"/>
        <v>0</v>
      </c>
      <c r="S226" s="187">
        <f t="shared" ref="S226" si="5278">IF($B223=$B217,S220+IF($F223&lt;&gt;$G223,(T223+$G225-$G224)/$F223,T223/$F223),IF($F223&lt;&gt;P223,(T223+$G225-$G224)/$F223,T223/$F223))</f>
        <v>0</v>
      </c>
      <c r="T226" s="7">
        <f t="shared" ref="T226:T227" si="5279">SUM(U226:AA226)</f>
        <v>0</v>
      </c>
      <c r="U226" s="26">
        <f t="shared" ref="U226:AA226" si="5280">U223</f>
        <v>0</v>
      </c>
      <c r="V226" s="26">
        <f t="shared" si="5280"/>
        <v>0</v>
      </c>
      <c r="W226" s="26">
        <f t="shared" si="5280"/>
        <v>0</v>
      </c>
      <c r="X226" s="26">
        <f t="shared" si="5280"/>
        <v>0</v>
      </c>
      <c r="Y226" s="113">
        <f t="shared" si="5280"/>
        <v>0</v>
      </c>
      <c r="Z226" s="29">
        <f t="shared" si="5280"/>
        <v>0</v>
      </c>
      <c r="AA226" s="23">
        <f t="shared" si="5280"/>
        <v>0</v>
      </c>
      <c r="AB226" s="187">
        <f t="shared" ref="AB226" si="5281">IF($B223=$B217,AB220+IF($F223&lt;&gt;$G223,(AC223+$G225-$G224)/$F223,AC223/$F223),IF($F223&lt;&gt;Y223,(AC223+$G225-$G224)/$F223,AC223/$F223))</f>
        <v>0</v>
      </c>
      <c r="AC226" s="7">
        <f t="shared" ref="AC226:AC227" si="5282">SUM(AD226:AJ226)</f>
        <v>0</v>
      </c>
      <c r="AD226" s="26">
        <f t="shared" ref="AD226:AJ226" si="5283">AD223</f>
        <v>0</v>
      </c>
      <c r="AE226" s="26">
        <f t="shared" si="5283"/>
        <v>0</v>
      </c>
      <c r="AF226" s="26">
        <f t="shared" si="5283"/>
        <v>0</v>
      </c>
      <c r="AG226" s="26">
        <f t="shared" si="5283"/>
        <v>0</v>
      </c>
      <c r="AH226" s="113">
        <f t="shared" si="5283"/>
        <v>0</v>
      </c>
      <c r="AI226" s="29">
        <f t="shared" si="5283"/>
        <v>0</v>
      </c>
      <c r="AJ226" s="23">
        <f t="shared" si="5283"/>
        <v>0</v>
      </c>
      <c r="AK226" s="187">
        <f t="shared" ref="AK226" si="5284">IF($B223=$B217,AK220+IF($F223&lt;&gt;$G223,(AL223+$G225-$G224)/$F223,AL223/$F223),IF($F223&lt;&gt;AH223,(AL223+$G225-$G224)/$F223,AL223/$F223))</f>
        <v>0</v>
      </c>
      <c r="AL226" s="7">
        <f t="shared" ref="AL226:AL227" si="5285">SUM(AM226:AS226)</f>
        <v>0</v>
      </c>
      <c r="AM226" s="26">
        <f t="shared" ref="AM226:AS226" si="5286">AM223</f>
        <v>0</v>
      </c>
      <c r="AN226" s="26">
        <f t="shared" si="5286"/>
        <v>0</v>
      </c>
      <c r="AO226" s="26">
        <f t="shared" si="5286"/>
        <v>0</v>
      </c>
      <c r="AP226" s="26">
        <f t="shared" si="5286"/>
        <v>0</v>
      </c>
      <c r="AQ226" s="113">
        <f t="shared" si="5286"/>
        <v>0</v>
      </c>
      <c r="AR226" s="29">
        <f t="shared" si="5286"/>
        <v>0</v>
      </c>
      <c r="AS226" s="23">
        <f t="shared" si="5286"/>
        <v>0</v>
      </c>
      <c r="AT226" s="187">
        <f t="shared" ref="AT226" si="5287">IF($B223=$B217,AT220+IF($F223&lt;&gt;$G223,(AU223+$G225-$G224)/$F223,AU223/$F223),IF($F223&lt;&gt;AQ223,(AU223+$G225-$G224)/$F223,AU223/$F223))</f>
        <v>0</v>
      </c>
      <c r="AU226" s="7">
        <f t="shared" ref="AU226:AU227" si="5288">SUM(AV226:BB226)</f>
        <v>0</v>
      </c>
      <c r="AV226" s="6">
        <f t="shared" si="5137"/>
        <v>0</v>
      </c>
      <c r="AW226" s="6">
        <f t="shared" ref="AW226:BB226" si="5289">IF(SUM($AM$9:$AS$9)=SUM($AV$9:$BB$9),AW223,IF(AND(SUM($AV$9:$BB$9)&gt;42,SUM($AV$9:$BB$9)&lt;49),AW223,0))</f>
        <v>0</v>
      </c>
      <c r="AX226" s="6">
        <f t="shared" si="5289"/>
        <v>0</v>
      </c>
      <c r="AY226" s="6">
        <f t="shared" si="5289"/>
        <v>0</v>
      </c>
      <c r="AZ226" s="26">
        <f t="shared" si="5289"/>
        <v>0</v>
      </c>
      <c r="BA226" s="29">
        <f t="shared" si="5289"/>
        <v>0</v>
      </c>
      <c r="BB226" s="23">
        <f t="shared" si="5289"/>
        <v>0</v>
      </c>
      <c r="BC226" s="1">
        <f t="shared" ref="BC226" si="5290">IF(O225=0,0,O225-K228)</f>
        <v>0</v>
      </c>
      <c r="BD226" s="105">
        <f t="shared" ref="BD226" si="5291">K225</f>
        <v>0</v>
      </c>
      <c r="BE226" s="106" t="str">
        <f t="shared" si="5256"/>
        <v>Godziny zrealizowane</v>
      </c>
      <c r="BK226" s="100">
        <f t="shared" ref="BK226" si="5292">K225</f>
        <v>0</v>
      </c>
      <c r="BL226" s="99" t="s">
        <v>77</v>
      </c>
    </row>
    <row r="227" spans="1:66" ht="15.75" customHeight="1" x14ac:dyDescent="0.2">
      <c r="A227" s="1" t="str">
        <f t="shared" ref="A227:A228" si="5293">A226</f>
        <v>1. Niewypełnione</v>
      </c>
      <c r="B227" s="313"/>
      <c r="C227" s="314"/>
      <c r="D227" s="314"/>
      <c r="E227" s="314"/>
      <c r="F227" s="31"/>
      <c r="G227" s="183"/>
      <c r="H227" s="123">
        <f t="shared" ref="H227" si="5294">IF($B223=$B217,H221+F227,$F227)</f>
        <v>0</v>
      </c>
      <c r="I227" s="165">
        <f t="shared" si="5201"/>
        <v>0</v>
      </c>
      <c r="J227" s="141">
        <f t="shared" ref="J227" si="5295">IF($H226=0,0,IF($B217=$B223,IF($H228&gt;0,$H228+J221,K223+J221),IF($H228&gt;0,$H228,K223)))</f>
        <v>0</v>
      </c>
      <c r="K227" s="7">
        <f t="shared" si="5276"/>
        <v>0</v>
      </c>
      <c r="L227" s="6"/>
      <c r="M227" s="6"/>
      <c r="N227" s="6"/>
      <c r="O227" s="6"/>
      <c r="P227" s="26"/>
      <c r="Q227" s="29"/>
      <c r="R227" s="23"/>
      <c r="S227" s="141">
        <f t="shared" ref="S227" si="5296">IF($H226=0,0,IF($B217=$B223,IF($H228&gt;0,$H228+S221,T223+S221),IF($H228&gt;0,$H228,T223)))</f>
        <v>0</v>
      </c>
      <c r="T227" s="7">
        <f t="shared" si="5279"/>
        <v>0</v>
      </c>
      <c r="U227" s="6"/>
      <c r="V227" s="6"/>
      <c r="W227" s="6"/>
      <c r="X227" s="6"/>
      <c r="Y227" s="26"/>
      <c r="Z227" s="29"/>
      <c r="AA227" s="23"/>
      <c r="AB227" s="141">
        <f t="shared" ref="AB227" si="5297">IF($H226=0,0,IF($B217=$B223,IF($H228&gt;0,$H228+AB221,AC223+AB221),IF($H228&gt;0,$H228,AC223)))</f>
        <v>0</v>
      </c>
      <c r="AC227" s="7">
        <f t="shared" si="5282"/>
        <v>0</v>
      </c>
      <c r="AD227" s="6"/>
      <c r="AE227" s="6"/>
      <c r="AF227" s="6"/>
      <c r="AG227" s="6"/>
      <c r="AH227" s="26"/>
      <c r="AI227" s="29"/>
      <c r="AJ227" s="23"/>
      <c r="AK227" s="141">
        <f t="shared" ref="AK227" si="5298">IF($H226=0,0,IF($B217=$B223,IF($H228&gt;0,$H228+AK221,AL223+AK221),IF($H228&gt;0,$H228,AL223)))</f>
        <v>0</v>
      </c>
      <c r="AL227" s="7">
        <f t="shared" si="5285"/>
        <v>0</v>
      </c>
      <c r="AM227" s="6"/>
      <c r="AN227" s="6"/>
      <c r="AO227" s="6"/>
      <c r="AP227" s="6"/>
      <c r="AQ227" s="26"/>
      <c r="AR227" s="29"/>
      <c r="AS227" s="23"/>
      <c r="AT227" s="141">
        <f t="shared" ref="AT227" si="5299">IF($H226=0,0,IF($B217=$B223,IF($H228&gt;0,$H228+AT221,AU223+AT221),IF($H228&gt;0,$H228,AU223)))</f>
        <v>0</v>
      </c>
      <c r="AU227" s="7">
        <f t="shared" si="5288"/>
        <v>0</v>
      </c>
      <c r="AV227" s="6"/>
      <c r="AW227" s="6"/>
      <c r="AX227" s="6"/>
      <c r="AY227" s="6"/>
      <c r="AZ227" s="26"/>
      <c r="BA227" s="29"/>
      <c r="BB227" s="23"/>
      <c r="BC227" s="1">
        <f t="shared" ref="BC227" si="5300">IF(P225=0,0,P225-K228)</f>
        <v>0</v>
      </c>
      <c r="BD227" s="107">
        <f t="shared" ref="BD227" si="5301">BD226-BD225</f>
        <v>0</v>
      </c>
      <c r="BE227" s="108" t="str">
        <f t="shared" si="5256"/>
        <v>godziny ponadwymiarowe = Plan -to  co powinien uczyć</v>
      </c>
      <c r="BK227" s="100">
        <f t="shared" ref="BK227" si="5302">BK226-BK225</f>
        <v>0</v>
      </c>
      <c r="BL227" s="99" t="s">
        <v>74</v>
      </c>
    </row>
    <row r="228" spans="1:66" ht="18.75" customHeight="1" thickBot="1" x14ac:dyDescent="0.25">
      <c r="A228" s="1" t="str">
        <f t="shared" si="5293"/>
        <v>1. Niewypełnione</v>
      </c>
      <c r="B228" s="323" t="str">
        <f>IF(B223="",Wydruk!$AE$6,IF(J224=0,Wydruk!$AE$7,IF(AND(G224&lt;G225,B223&lt;&gt;$B229),Wydruk!$AE$13,IF(AND($B223=$B217,$B223&lt;&gt;$B229),IF(OR(OR(J228&lt;4,J228&gt;5),OR(S228&lt;4,S228&gt;5),OR(AB228&lt;4,AB228&gt;5),OR(AK228&lt;4,AK228&gt;5),OR(AND(AT228&lt;4,AT228&gt;0),AT228&gt;5)),Wydruk!$AE$8,Wydruk!$AE$9),IF($B223=$B229,IF($F227&lt;&gt;0,Wydruk!$AE$12,Wydruk!$AE$10),IF(OR(OR(J224&lt;4,J224&gt;5),OR(S224&lt;4,S224&gt;5),OR(AB224&lt;4,AB224&gt;5),OR(AK224&lt;4,AK224&gt;5),OR(AND(AT224&lt;4,AT224&gt;0),AT224&gt;5)),Wydruk!$AE$8,Wydruk!$AE$11))))))</f>
        <v>Rozpocznij wypełniając nazwisko i imię, sprawdź pensum, l. tygodni, godz. w roku</v>
      </c>
      <c r="C228" s="324"/>
      <c r="D228" s="324"/>
      <c r="E228" s="324"/>
      <c r="F228" s="173"/>
      <c r="G228" s="184"/>
      <c r="H228" s="191">
        <f t="shared" si="5152"/>
        <v>0</v>
      </c>
      <c r="I228" s="193"/>
      <c r="J228" s="176">
        <f t="shared" ref="J228" si="5303">IF($B217=$B223,IF(L223+L218&gt;0,1,0)+IF(M223+M218&gt;0,1,0)+IF(N223+N218&gt;0,1,0)+IF(O223+O218&gt;0,1,0)+IF(P223+P218&gt;0,1,0)+IF(Q223+Q218&gt;0,1,0)+IF(R223+R218&gt;0,1,0),J224)</f>
        <v>0</v>
      </c>
      <c r="K228" s="133">
        <f t="shared" ref="K228" si="5304">IF(OR($B223=$B229,J228=0,(K224-Q228+O228)&lt;=0),0,(K224-Q228+O228)/J228)</f>
        <v>0</v>
      </c>
      <c r="L228" s="137">
        <f t="shared" ref="L228" si="5305">IF(K228*(7-J225)&lt;=0,0,K228*(7-J225))</f>
        <v>0</v>
      </c>
      <c r="M228" s="311">
        <f t="shared" ref="M228" si="5306">ROUND(IF(OR(K225-K228*(7-J225)+P228&lt;0,$B223=$B229,K228&lt;=0,K225=0),0,IF(K225-K228*(7-J225)+P228&gt;Q228-O228+P228,Q228-O228+P228,K225-K228*(7-J225)+P228)),1)</f>
        <v>0</v>
      </c>
      <c r="N228" s="312"/>
      <c r="O228" s="139">
        <f t="shared" ref="O228" si="5307">IF(OR($B223=$B229,J224=0),0,IF($B223=$B217,J223,$F223))</f>
        <v>0</v>
      </c>
      <c r="P228" s="30">
        <f t="shared" ref="P228" si="5308">IF(OR($B223=$B229,J228=0),0,$G225-$G224)</f>
        <v>0</v>
      </c>
      <c r="Q228" s="134">
        <f t="shared" ref="Q228" si="5309">IF(OR($B223=$B229,J228=0),0,J227)</f>
        <v>0</v>
      </c>
      <c r="R228" s="138">
        <f t="shared" ref="R228" si="5310">IF($B223=$B229,0,K225)</f>
        <v>0</v>
      </c>
      <c r="S228" s="176">
        <f t="shared" ref="S228" si="5311">IF($B217=$B223,IF(U223+U218&gt;0,1,0)+IF(V223+V218&gt;0,1,0)+IF(W223+W218&gt;0,1,0)+IF(X223+X218&gt;0,1,0)+IF(Y223+Y218&gt;0,1,0)+IF(Z223+Z218&gt;0,1,0)+IF(AA223+AA218&gt;0,1,0),S224)</f>
        <v>0</v>
      </c>
      <c r="T228" s="133">
        <f t="shared" ref="T228" si="5312">IF(OR($B223=$B229,S228=0,(T224-Z228+X228)&lt;=0),0,(T224-Z228+X228)/S228)</f>
        <v>0</v>
      </c>
      <c r="U228" s="137">
        <f t="shared" ref="U228" si="5313">IF(T228*(7-S225)&lt;=0,0,T228*(7-S225))</f>
        <v>0</v>
      </c>
      <c r="V228" s="311">
        <f t="shared" ref="V228" si="5314">ROUND(IF(OR(T225-T228*(7-S225)+Y228&lt;0,$B223=$B229,T228&lt;=0,T225=0),0,IF(T225-T228*(7-S225)+Y228&gt;Z228-X228+Y228,Z228-X228+Y228,T225-T228*(7-S225)+Y228)),1)</f>
        <v>0</v>
      </c>
      <c r="W228" s="312"/>
      <c r="X228" s="139">
        <f t="shared" ref="X228" si="5315">IF(OR($B223=$B229,S224=0),0,IF($B223=$B217,S223,$F223))</f>
        <v>0</v>
      </c>
      <c r="Y228" s="30">
        <f t="shared" ref="Y228" si="5316">IF(OR($B223=$B229,S228=0),0,$G225-$G224)</f>
        <v>0</v>
      </c>
      <c r="Z228" s="134">
        <f t="shared" ref="Z228" si="5317">IF(OR($B223=$B229,S228=0),0,S227)</f>
        <v>0</v>
      </c>
      <c r="AA228" s="138">
        <f t="shared" ref="AA228" si="5318">IF($B223=$B229,0,T225)</f>
        <v>0</v>
      </c>
      <c r="AB228" s="176">
        <f t="shared" ref="AB228" si="5319">IF($B217=$B223,IF(AD223+AD218&gt;0,1,0)+IF(AE223+AE218&gt;0,1,0)+IF(AF223+AF218&gt;0,1,0)+IF(AG223+AG218&gt;0,1,0)+IF(AH223+AH218&gt;0,1,0)+IF(AI223+AI218&gt;0,1,0)+IF(AJ223+AJ218&gt;0,1,0),AB224)</f>
        <v>0</v>
      </c>
      <c r="AC228" s="133">
        <f t="shared" ref="AC228" si="5320">IF(OR($B223=$B229,AB228=0,(AC224-AI228+AG228)&lt;=0),0,(AC224-AI228+AG228)/AB228)</f>
        <v>0</v>
      </c>
      <c r="AD228" s="137">
        <f t="shared" ref="AD228" si="5321">IF(AC228*(7-AB225)&lt;=0,0,AC228*(7-AB225))</f>
        <v>0</v>
      </c>
      <c r="AE228" s="311">
        <f t="shared" ref="AE228" si="5322">ROUND(IF(OR(AC225-AC228*(7-AB225)+AH228&lt;0,$B223=$B229,AC228&lt;=0,AC225=0),0,IF(AC225-AC228*(7-AB225)+AH228&gt;AI228-AG228+AH228,AI228-AG228+AH228,AC225-AC228*(7-AB225)+AH228)),1)</f>
        <v>0</v>
      </c>
      <c r="AF228" s="312"/>
      <c r="AG228" s="139">
        <f t="shared" ref="AG228" si="5323">IF(OR($B223=$B229,AB224=0),0,IF($B223=$B217,AB223,$F223))</f>
        <v>0</v>
      </c>
      <c r="AH228" s="30">
        <f t="shared" ref="AH228" si="5324">IF(OR($B223=$B229,AB228=0),0,$G225-$G224)</f>
        <v>0</v>
      </c>
      <c r="AI228" s="134">
        <f t="shared" ref="AI228" si="5325">IF(OR($B223=$B229,AB228=0),0,AB227)</f>
        <v>0</v>
      </c>
      <c r="AJ228" s="138">
        <f t="shared" ref="AJ228" si="5326">IF($B223=$B229,0,AC225)</f>
        <v>0</v>
      </c>
      <c r="AK228" s="176">
        <f t="shared" ref="AK228" si="5327">IF($B217=$B223,IF(AM223+AM218&gt;0,1,0)+IF(AN223+AN218&gt;0,1,0)+IF(AO223+AO218&gt;0,1,0)+IF(AP223+AP218&gt;0,1,0)+IF(AQ223+AQ218&gt;0,1,0)+IF(AR223+AR218&gt;0,1,0)+IF(AS223+AS218&gt;0,1,0),AK224)</f>
        <v>0</v>
      </c>
      <c r="AL228" s="133">
        <f t="shared" ref="AL228" si="5328">IF(OR($B223=$B229,AK228=0,(AL224-AR228+AP228)&lt;=0),0,(AL224-AR228+AP228)/AK228)</f>
        <v>0</v>
      </c>
      <c r="AM228" s="137">
        <f t="shared" ref="AM228" si="5329">IF(AL228*(7-AK225)&lt;=0,0,AL228*(7-AK225))</f>
        <v>0</v>
      </c>
      <c r="AN228" s="311">
        <f t="shared" ref="AN228" si="5330">ROUND(IF(OR(AL225-AL228*(7-AK225)+AQ228&lt;0,$B223=$B229,AL228&lt;=0,AL225=0),0,IF(AL225-AL228*(7-AK225)+AQ228&gt;AR228-AP228+AQ228,AR228-AP228+AQ228,AL225-AL228*(7-AK225)+AQ228)),1)</f>
        <v>0</v>
      </c>
      <c r="AO228" s="312"/>
      <c r="AP228" s="139">
        <f t="shared" ref="AP228" si="5331">IF(OR($B223=$B229,AK224=0),0,IF($B223=$B217,AK223,$F223))</f>
        <v>0</v>
      </c>
      <c r="AQ228" s="30">
        <f t="shared" ref="AQ228" si="5332">IF(OR($B223=$B229,AK228=0),0,$G225-$G224)</f>
        <v>0</v>
      </c>
      <c r="AR228" s="134">
        <f t="shared" ref="AR228" si="5333">IF(OR($B223=$B229,AK228=0),0,AK227)</f>
        <v>0</v>
      </c>
      <c r="AS228" s="138">
        <f t="shared" ref="AS228" si="5334">IF($B223=$B229,0,AL225)</f>
        <v>0</v>
      </c>
      <c r="AT228" s="176">
        <f t="shared" ref="AT228" si="5335">IF($B217=$B223,IF(AV223+AV218&gt;0,1,0)+IF(AW223+AW218&gt;0,1,0)+IF(AX223+AX218&gt;0,1,0)+IF(AY223+AY218&gt;0,1,0)+IF(AZ223+AZ218&gt;0,1,0)+IF(BA223+BA218&gt;0,1,0)+IF(BB223+BB218&gt;0,1,0),AT224)</f>
        <v>0</v>
      </c>
      <c r="AU228" s="133">
        <f t="shared" ref="AU228" si="5336">IF(OR($B223=$B229,AT228=0,(AU224-BA228+AY228)&lt;=0),0,(AU224-BA228+AY228)/AT228)</f>
        <v>0</v>
      </c>
      <c r="AV228" s="137">
        <f t="shared" ref="AV228" si="5337">IF(AU228*(7-AT225)&lt;=0,0,AU228*(7-AT225))</f>
        <v>0</v>
      </c>
      <c r="AW228" s="311">
        <f t="shared" ref="AW228" si="5338">ROUND(IF(OR(AU225-AU228*(7-AT225)+AZ228&lt;0,$B223=$B229,AU228&lt;=0,AU225=0),0,IF(AU225-AU228*(7-AT225)+AZ228&gt;BA228-AY228+AZ228,BA228-AY228+AZ228,AU225-AU228*(7-AT225)+AZ228)),1)</f>
        <v>0</v>
      </c>
      <c r="AX228" s="312"/>
      <c r="AY228" s="139">
        <f t="shared" ref="AY228" si="5339">IF(OR($B223=$B229,AT224=0),0,IF($B223=$B217,AT223,$F223))</f>
        <v>0</v>
      </c>
      <c r="AZ228" s="30">
        <f t="shared" ref="AZ228" si="5340">IF(OR($B223=$B229,AT228=0),0,$G225-$G224)</f>
        <v>0</v>
      </c>
      <c r="BA228" s="134">
        <f t="shared" ref="BA228" si="5341">IF(OR($B223=$B229,AT228=0),0,AT227)</f>
        <v>0</v>
      </c>
      <c r="BB228" s="138">
        <f t="shared" ref="BB228" si="5342">IF($B223=$B229,0,AU225)</f>
        <v>0</v>
      </c>
      <c r="BC228" s="89">
        <f t="shared" ref="BC228" si="5343">SUBTOTAL(9,BC223:BC227)</f>
        <v>0</v>
      </c>
      <c r="BD228" s="109">
        <f t="shared" ref="BD228" si="5344">BD223</f>
        <v>0</v>
      </c>
      <c r="BE228" s="110">
        <f t="shared" ref="BE228" si="5345">IF(BD227&lt;=BD228,BD227,BD228)</f>
        <v>0</v>
      </c>
      <c r="BF228" s="90" t="str">
        <f t="shared" ref="BF228" si="5346">BM228</f>
        <v>godziny ponadwymiarowe wynik po sprawdzeniu czy nie przekracza planu</v>
      </c>
      <c r="BK228" s="101">
        <f t="shared" ref="BK228" si="5347">BK223</f>
        <v>-18</v>
      </c>
      <c r="BL228" s="102">
        <f t="shared" ref="BL228" si="5348">IF(BK227&lt;=BK223,BK227,BK223)</f>
        <v>-18</v>
      </c>
      <c r="BM228" s="91" t="s">
        <v>75</v>
      </c>
    </row>
    <row r="229" spans="1:66" ht="15.75" x14ac:dyDescent="0.2">
      <c r="A229" s="1" t="str">
        <f t="shared" ref="A229" si="5349">IF(B229="","1. Niewypełnione",B229)</f>
        <v>1. Niewypełnione</v>
      </c>
      <c r="B229" s="320"/>
      <c r="C229" s="321"/>
      <c r="D229" s="321"/>
      <c r="E229" s="321"/>
      <c r="F229" s="177">
        <v>18</v>
      </c>
      <c r="G229" s="185">
        <f t="shared" ref="G229" si="5350">F229</f>
        <v>18</v>
      </c>
      <c r="H229" s="177"/>
      <c r="I229" s="192">
        <f t="shared" ref="I229:I233" si="5351">K229+T229+AC229+AL229+AU229</f>
        <v>0</v>
      </c>
      <c r="J229" s="186">
        <f t="shared" ref="J229" si="5352">IF(OR($B229=$B235,J232=0),0,ROUND((K230+P234)/J232,0))</f>
        <v>0</v>
      </c>
      <c r="K229" s="51">
        <f t="shared" ref="K229:K230" si="5353">SUM(L229:R229)</f>
        <v>0</v>
      </c>
      <c r="L229" s="52"/>
      <c r="M229" s="52"/>
      <c r="N229" s="52"/>
      <c r="O229" s="52"/>
      <c r="P229" s="53"/>
      <c r="Q229" s="54"/>
      <c r="R229" s="55"/>
      <c r="S229" s="188">
        <f t="shared" ref="S229" si="5354">IF(OR($B229=$B235,S232=0),0,ROUND((T230+Y234)/S232,0))</f>
        <v>0</v>
      </c>
      <c r="T229" s="178">
        <f t="shared" ref="T229:T230" si="5355">SUM(U229:AA229)</f>
        <v>0</v>
      </c>
      <c r="U229" s="179">
        <f t="shared" ref="U229" si="5356">L229</f>
        <v>0</v>
      </c>
      <c r="V229" s="179">
        <f t="shared" ref="V229" si="5357">M229</f>
        <v>0</v>
      </c>
      <c r="W229" s="179">
        <f t="shared" ref="W229" si="5358">N229</f>
        <v>0</v>
      </c>
      <c r="X229" s="179">
        <f t="shared" ref="X229" si="5359">O229</f>
        <v>0</v>
      </c>
      <c r="Y229" s="180">
        <f t="shared" ref="Y229" si="5360">P229</f>
        <v>0</v>
      </c>
      <c r="Z229" s="181">
        <f t="shared" ref="Z229" si="5361">Q229</f>
        <v>0</v>
      </c>
      <c r="AA229" s="182">
        <f t="shared" ref="AA229" si="5362">R229</f>
        <v>0</v>
      </c>
      <c r="AB229" s="188">
        <f t="shared" ref="AB229" si="5363">IF(OR($B229=$B235,AB232=0),0,ROUND((AC230+AH234)/AB232,0))</f>
        <v>0</v>
      </c>
      <c r="AC229" s="178">
        <f t="shared" ref="AC229:AC230" si="5364">SUM(AD229:AJ229)</f>
        <v>0</v>
      </c>
      <c r="AD229" s="179">
        <f t="shared" ref="AD229" si="5365">U229</f>
        <v>0</v>
      </c>
      <c r="AE229" s="179">
        <f t="shared" ref="AE229" si="5366">V229</f>
        <v>0</v>
      </c>
      <c r="AF229" s="179">
        <f t="shared" ref="AF229" si="5367">W229</f>
        <v>0</v>
      </c>
      <c r="AG229" s="179">
        <f t="shared" ref="AG229" si="5368">X229</f>
        <v>0</v>
      </c>
      <c r="AH229" s="180">
        <f t="shared" ref="AH229" si="5369">Y229</f>
        <v>0</v>
      </c>
      <c r="AI229" s="181">
        <f t="shared" ref="AI229" si="5370">Z229</f>
        <v>0</v>
      </c>
      <c r="AJ229" s="182">
        <f t="shared" ref="AJ229" si="5371">AA229</f>
        <v>0</v>
      </c>
      <c r="AK229" s="188">
        <f t="shared" ref="AK229" si="5372">IF(OR($B229=$B235,AK232=0),0,ROUND((AL230+AQ234)/AK232,0))</f>
        <v>0</v>
      </c>
      <c r="AL229" s="178">
        <f t="shared" ref="AL229:AL230" si="5373">SUM(AM229:AS229)</f>
        <v>0</v>
      </c>
      <c r="AM229" s="179">
        <f t="shared" ref="AM229" si="5374">AD229</f>
        <v>0</v>
      </c>
      <c r="AN229" s="179">
        <f t="shared" ref="AN229" si="5375">AE229</f>
        <v>0</v>
      </c>
      <c r="AO229" s="179">
        <f t="shared" ref="AO229" si="5376">AF229</f>
        <v>0</v>
      </c>
      <c r="AP229" s="179">
        <f t="shared" ref="AP229" si="5377">AG229</f>
        <v>0</v>
      </c>
      <c r="AQ229" s="180">
        <f t="shared" ref="AQ229" si="5378">AH229</f>
        <v>0</v>
      </c>
      <c r="AR229" s="181">
        <f t="shared" ref="AR229" si="5379">AI229</f>
        <v>0</v>
      </c>
      <c r="AS229" s="182">
        <f t="shared" ref="AS229" si="5380">AJ229</f>
        <v>0</v>
      </c>
      <c r="AT229" s="188">
        <f t="shared" ref="AT229" si="5381">IF(OR($B229=$B235,AT232=0),0,ROUND((AU230+AZ234)/AT232,0))</f>
        <v>0</v>
      </c>
      <c r="AU229" s="178">
        <f t="shared" ref="AU229:AU230" si="5382">SUM(AV229:BB229)</f>
        <v>0</v>
      </c>
      <c r="AV229" s="179">
        <f t="shared" ref="AV229" si="5383">IF(SUM($AM$9:$AS$9)=SUM($AV$9:$BB$9),AM229,IF(AND(SUM($AV$9:$BB$9)&gt;42,SUM($AV$9:$BB$9)&lt;49),AM229,0))</f>
        <v>0</v>
      </c>
      <c r="AW229" s="179">
        <f t="shared" ref="AW229" si="5384">IF(SUM($AM$9:$AS$9)=SUM($AV$9:$BB$9),AN229,IF(AND(SUM($AV$9:$BB$9)&gt;42,SUM($AV$9:$BB$9)&lt;49),AN229,0))</f>
        <v>0</v>
      </c>
      <c r="AX229" s="179">
        <f t="shared" ref="AX229" si="5385">IF(SUM($AM$9:$AS$9)=SUM($AV$9:$BB$9),AO229,IF(AND(SUM($AV$9:$BB$9)&gt;42,SUM($AV$9:$BB$9)&lt;49),AO229,0))</f>
        <v>0</v>
      </c>
      <c r="AY229" s="179">
        <f t="shared" ref="AY229" si="5386">IF(SUM($AM$9:$AS$9)=SUM($AV$9:$BB$9),AP229,IF(AND(SUM($AV$9:$BB$9)&gt;42,SUM($AV$9:$BB$9)&lt;49),AP229,0))</f>
        <v>0</v>
      </c>
      <c r="AZ229" s="180">
        <f t="shared" ref="AZ229" si="5387">IF(SUM($AM$9:$AS$9)=SUM($AV$9:$BB$9),AQ229,IF(AND(SUM($AV$9:$BB$9)&gt;42,SUM($AV$9:$BB$9)&lt;49),AQ229,0))</f>
        <v>0</v>
      </c>
      <c r="BA229" s="181">
        <f t="shared" ref="BA229" si="5388">IF(SUM($AM$9:$AS$9)=SUM($AV$9:$BB$9),AR229,IF(AND(SUM($AV$9:$BB$9)&gt;42,SUM($AV$9:$BB$9)&lt;49),AR229,0))</f>
        <v>0</v>
      </c>
      <c r="BB229" s="182">
        <f t="shared" ref="BB229" si="5389">IF(SUM($AM$9:$AS$9)=SUM($AV$9:$BB$9),AS229,IF(AND(SUM($AV$9:$BB$9)&gt;42,SUM($AV$9:$BB$9)&lt;49),AS229,0))</f>
        <v>0</v>
      </c>
      <c r="BC229" s="1">
        <f t="shared" ref="BC229" si="5390">IF(L231=0,0,L231-K234)</f>
        <v>0</v>
      </c>
      <c r="BD229" s="103">
        <f t="shared" ref="BD229" si="5391">P234-N234</f>
        <v>0</v>
      </c>
      <c r="BE229" s="104" t="s">
        <v>80</v>
      </c>
      <c r="BK229" s="96">
        <f t="shared" ref="BK229" si="5392">K230-G230</f>
        <v>-18</v>
      </c>
      <c r="BL229" s="97" t="s">
        <v>76</v>
      </c>
    </row>
    <row r="230" spans="1:66" ht="12.75" hidden="1" customHeight="1" x14ac:dyDescent="0.2">
      <c r="B230" s="93"/>
      <c r="C230" s="94"/>
      <c r="D230" s="95"/>
      <c r="E230" s="115"/>
      <c r="F230" s="140" t="b">
        <f t="shared" ref="F230" si="5393">IF($B223=$B229,OR(F224,G229&lt;F229),G229&lt;F229)</f>
        <v>0</v>
      </c>
      <c r="G230" s="189">
        <f t="shared" si="5090"/>
        <v>18</v>
      </c>
      <c r="H230" s="120"/>
      <c r="I230" s="165">
        <f t="shared" si="5351"/>
        <v>0</v>
      </c>
      <c r="J230" s="194">
        <f t="shared" ref="J230" si="5394">7-COUNTIF(L229:R229,0)-COUNTIF(L229:R229,"")</f>
        <v>0</v>
      </c>
      <c r="K230" s="22">
        <f t="shared" si="5353"/>
        <v>0</v>
      </c>
      <c r="L230" s="35">
        <f t="shared" ref="L230:R230" si="5395">IF($B223=$B229,L229+L224,L229)</f>
        <v>0</v>
      </c>
      <c r="M230" s="35">
        <f t="shared" si="5395"/>
        <v>0</v>
      </c>
      <c r="N230" s="35">
        <f t="shared" si="5395"/>
        <v>0</v>
      </c>
      <c r="O230" s="35">
        <f t="shared" si="5395"/>
        <v>0</v>
      </c>
      <c r="P230" s="36">
        <f t="shared" si="5395"/>
        <v>0</v>
      </c>
      <c r="Q230" s="37">
        <f t="shared" si="5395"/>
        <v>0</v>
      </c>
      <c r="R230" s="38">
        <f t="shared" si="5395"/>
        <v>0</v>
      </c>
      <c r="S230" s="194">
        <f t="shared" ref="S230" si="5396">7-COUNTIF(U229:AA229,0)-COUNTIF(U229:AA229,"")</f>
        <v>0</v>
      </c>
      <c r="T230" s="22">
        <f t="shared" si="5355"/>
        <v>0</v>
      </c>
      <c r="U230" s="35">
        <f t="shared" ref="U230:AA230" si="5397">IF($B223=$B229,U229+U224,U229)</f>
        <v>0</v>
      </c>
      <c r="V230" s="35">
        <f t="shared" si="5397"/>
        <v>0</v>
      </c>
      <c r="W230" s="35">
        <f t="shared" si="5397"/>
        <v>0</v>
      </c>
      <c r="X230" s="35">
        <f t="shared" si="5397"/>
        <v>0</v>
      </c>
      <c r="Y230" s="36">
        <f t="shared" si="5397"/>
        <v>0</v>
      </c>
      <c r="Z230" s="37">
        <f t="shared" si="5397"/>
        <v>0</v>
      </c>
      <c r="AA230" s="38">
        <f t="shared" si="5397"/>
        <v>0</v>
      </c>
      <c r="AB230" s="194">
        <f t="shared" ref="AB230" si="5398">7-COUNTIF(AD229:AJ229,0)-COUNTIF(AD229:AJ229,"")</f>
        <v>0</v>
      </c>
      <c r="AC230" s="22">
        <f t="shared" si="5364"/>
        <v>0</v>
      </c>
      <c r="AD230" s="35">
        <f t="shared" ref="AD230:AJ230" si="5399">IF($B223=$B229,AD229+AD224,AD229)</f>
        <v>0</v>
      </c>
      <c r="AE230" s="35">
        <f t="shared" si="5399"/>
        <v>0</v>
      </c>
      <c r="AF230" s="35">
        <f t="shared" si="5399"/>
        <v>0</v>
      </c>
      <c r="AG230" s="35">
        <f t="shared" si="5399"/>
        <v>0</v>
      </c>
      <c r="AH230" s="36">
        <f t="shared" si="5399"/>
        <v>0</v>
      </c>
      <c r="AI230" s="37">
        <f t="shared" si="5399"/>
        <v>0</v>
      </c>
      <c r="AJ230" s="38">
        <f t="shared" si="5399"/>
        <v>0</v>
      </c>
      <c r="AK230" s="194">
        <f t="shared" ref="AK230" si="5400">7-COUNTIF(AM229:AS229,0)-COUNTIF(AM229:AS229,"")</f>
        <v>0</v>
      </c>
      <c r="AL230" s="22">
        <f t="shared" si="5373"/>
        <v>0</v>
      </c>
      <c r="AM230" s="35">
        <f t="shared" ref="AM230:AS230" si="5401">IF($B223=$B229,AM229+AM224,AM229)</f>
        <v>0</v>
      </c>
      <c r="AN230" s="35">
        <f t="shared" si="5401"/>
        <v>0</v>
      </c>
      <c r="AO230" s="35">
        <f t="shared" si="5401"/>
        <v>0</v>
      </c>
      <c r="AP230" s="35">
        <f t="shared" si="5401"/>
        <v>0</v>
      </c>
      <c r="AQ230" s="36">
        <f t="shared" si="5401"/>
        <v>0</v>
      </c>
      <c r="AR230" s="37">
        <f t="shared" si="5401"/>
        <v>0</v>
      </c>
      <c r="AS230" s="38">
        <f t="shared" si="5401"/>
        <v>0</v>
      </c>
      <c r="AT230" s="194">
        <f t="shared" ref="AT230" si="5402">7-COUNTIF(AV229:BB229,0)-COUNTIF(AV229:BB229,"")</f>
        <v>0</v>
      </c>
      <c r="AU230" s="22">
        <f t="shared" si="5382"/>
        <v>0</v>
      </c>
      <c r="AV230" s="35">
        <f t="shared" ref="AV230:BB230" si="5403">IF($B223=$B229,AV229+AV224,AV229)</f>
        <v>0</v>
      </c>
      <c r="AW230" s="35">
        <f t="shared" si="5403"/>
        <v>0</v>
      </c>
      <c r="AX230" s="35">
        <f t="shared" si="5403"/>
        <v>0</v>
      </c>
      <c r="AY230" s="35">
        <f t="shared" si="5403"/>
        <v>0</v>
      </c>
      <c r="AZ230" s="36">
        <f t="shared" si="5403"/>
        <v>0</v>
      </c>
      <c r="BA230" s="37">
        <f t="shared" si="5403"/>
        <v>0</v>
      </c>
      <c r="BB230" s="38">
        <f t="shared" si="5403"/>
        <v>0</v>
      </c>
      <c r="BC230" s="1">
        <f t="shared" ref="BC230" si="5404">IF(M231=0,0,M231-K234)</f>
        <v>0</v>
      </c>
      <c r="BD230" s="105">
        <f t="shared" ref="BD230" si="5405">7-J231</f>
        <v>0</v>
      </c>
      <c r="BE230" s="106" t="str">
        <f t="shared" ref="BE230:BE233" si="5406">BL230</f>
        <v>Dni realizacji</v>
      </c>
      <c r="BG230" s="89" t="s">
        <v>78</v>
      </c>
      <c r="BK230" s="98">
        <f t="shared" ref="BK230" si="5407">7-J231</f>
        <v>0</v>
      </c>
      <c r="BL230" s="99" t="s">
        <v>72</v>
      </c>
    </row>
    <row r="231" spans="1:66" ht="15" hidden="1" customHeight="1" x14ac:dyDescent="0.2">
      <c r="B231" s="116"/>
      <c r="C231" s="117"/>
      <c r="D231" s="118"/>
      <c r="E231" s="119"/>
      <c r="F231" s="92"/>
      <c r="G231" s="190">
        <f t="shared" ref="G231" si="5408">IF(AND($B223=$B229,$B223&lt;&gt;"",$B223&lt;&gt;0),F229+G225,F229)</f>
        <v>18</v>
      </c>
      <c r="H231" s="121"/>
      <c r="I231" s="165">
        <f t="shared" si="5351"/>
        <v>0</v>
      </c>
      <c r="J231" s="195">
        <f t="shared" ref="J231" si="5409">IF($B229=$B223,COUNTIF(L231:R231,0),COUNTIF(L232:R232,0)+COUNTIF(L232:R232,""))</f>
        <v>7</v>
      </c>
      <c r="K231" s="39">
        <f t="shared" ref="K231:R231" si="5410">IF($B223=$B229,K232+K225,K232)</f>
        <v>0</v>
      </c>
      <c r="L231" s="40">
        <f t="shared" si="5410"/>
        <v>0</v>
      </c>
      <c r="M231" s="40">
        <f t="shared" si="5410"/>
        <v>0</v>
      </c>
      <c r="N231" s="40">
        <f t="shared" si="5410"/>
        <v>0</v>
      </c>
      <c r="O231" s="40">
        <f t="shared" si="5410"/>
        <v>0</v>
      </c>
      <c r="P231" s="41">
        <f t="shared" si="5410"/>
        <v>0</v>
      </c>
      <c r="Q231" s="42">
        <f t="shared" si="5410"/>
        <v>0</v>
      </c>
      <c r="R231" s="43">
        <f t="shared" si="5410"/>
        <v>0</v>
      </c>
      <c r="S231" s="195">
        <f t="shared" ref="S231" si="5411">IF($B229=$B223,COUNTIF(U231:AA231,0),COUNTIF(U232:AA232,0)+COUNTIF(U232:AA232,""))</f>
        <v>7</v>
      </c>
      <c r="T231" s="39">
        <f t="shared" ref="T231:AA231" si="5412">IF($B223=$B229,T232+T225,T232)</f>
        <v>0</v>
      </c>
      <c r="U231" s="40">
        <f t="shared" si="5412"/>
        <v>0</v>
      </c>
      <c r="V231" s="40">
        <f t="shared" si="5412"/>
        <v>0</v>
      </c>
      <c r="W231" s="40">
        <f t="shared" si="5412"/>
        <v>0</v>
      </c>
      <c r="X231" s="40">
        <f t="shared" si="5412"/>
        <v>0</v>
      </c>
      <c r="Y231" s="41">
        <f t="shared" si="5412"/>
        <v>0</v>
      </c>
      <c r="Z231" s="42">
        <f t="shared" si="5412"/>
        <v>0</v>
      </c>
      <c r="AA231" s="43">
        <f t="shared" si="5412"/>
        <v>0</v>
      </c>
      <c r="AB231" s="195">
        <f t="shared" ref="AB231" si="5413">IF($B229=$B223,COUNTIF(AD231:AJ231,0),COUNTIF(AD232:AJ232,0)+COUNTIF(AD232:AJ232,""))</f>
        <v>7</v>
      </c>
      <c r="AC231" s="39">
        <f t="shared" ref="AC231:AJ231" si="5414">IF($B223=$B229,AC232+AC225,AC232)</f>
        <v>0</v>
      </c>
      <c r="AD231" s="40">
        <f t="shared" si="5414"/>
        <v>0</v>
      </c>
      <c r="AE231" s="40">
        <f t="shared" si="5414"/>
        <v>0</v>
      </c>
      <c r="AF231" s="40">
        <f t="shared" si="5414"/>
        <v>0</v>
      </c>
      <c r="AG231" s="40">
        <f t="shared" si="5414"/>
        <v>0</v>
      </c>
      <c r="AH231" s="41">
        <f t="shared" si="5414"/>
        <v>0</v>
      </c>
      <c r="AI231" s="42">
        <f t="shared" si="5414"/>
        <v>0</v>
      </c>
      <c r="AJ231" s="43">
        <f t="shared" si="5414"/>
        <v>0</v>
      </c>
      <c r="AK231" s="195">
        <f t="shared" ref="AK231" si="5415">IF($B229=$B223,COUNTIF(AM231:AS231,0),COUNTIF(AM232:AS232,0)+COUNTIF(AM232:AS232,""))</f>
        <v>7</v>
      </c>
      <c r="AL231" s="39">
        <f t="shared" ref="AL231:AS231" si="5416">IF($B223=$B229,AL232+AL225,AL232)</f>
        <v>0</v>
      </c>
      <c r="AM231" s="40">
        <f t="shared" si="5416"/>
        <v>0</v>
      </c>
      <c r="AN231" s="40">
        <f t="shared" si="5416"/>
        <v>0</v>
      </c>
      <c r="AO231" s="40">
        <f t="shared" si="5416"/>
        <v>0</v>
      </c>
      <c r="AP231" s="40">
        <f t="shared" si="5416"/>
        <v>0</v>
      </c>
      <c r="AQ231" s="41">
        <f t="shared" si="5416"/>
        <v>0</v>
      </c>
      <c r="AR231" s="42">
        <f t="shared" si="5416"/>
        <v>0</v>
      </c>
      <c r="AS231" s="43">
        <f t="shared" si="5416"/>
        <v>0</v>
      </c>
      <c r="AT231" s="195">
        <f t="shared" ref="AT231" si="5417">IF($B229=$B223,COUNTIF(AV231:BB231,0),COUNTIF(AV232:BB232,0)+COUNTIF(AV232:BB232,""))</f>
        <v>7</v>
      </c>
      <c r="AU231" s="39">
        <f t="shared" ref="AU231:BB231" si="5418">IF($B223=$B229,AU232+AU225,AU232)</f>
        <v>0</v>
      </c>
      <c r="AV231" s="40">
        <f t="shared" si="5418"/>
        <v>0</v>
      </c>
      <c r="AW231" s="40">
        <f t="shared" si="5418"/>
        <v>0</v>
      </c>
      <c r="AX231" s="40">
        <f t="shared" si="5418"/>
        <v>0</v>
      </c>
      <c r="AY231" s="40">
        <f t="shared" si="5418"/>
        <v>0</v>
      </c>
      <c r="AZ231" s="41">
        <f t="shared" si="5418"/>
        <v>0</v>
      </c>
      <c r="BA231" s="42">
        <f t="shared" si="5418"/>
        <v>0</v>
      </c>
      <c r="BB231" s="43">
        <f t="shared" si="5418"/>
        <v>0</v>
      </c>
      <c r="BC231" s="1">
        <f t="shared" ref="BC231" si="5419">IF(N231=0,0,N231-K234)</f>
        <v>0</v>
      </c>
      <c r="BD231" s="112">
        <f t="shared" ref="BD231" si="5420">BD230*K234</f>
        <v>0</v>
      </c>
      <c r="BE231" s="106" t="str">
        <f t="shared" si="5406"/>
        <v>Realizacja planu</v>
      </c>
      <c r="BG231" s="114">
        <f t="shared" ref="BG231" si="5421">J229</f>
        <v>0</v>
      </c>
      <c r="BH231" s="89" t="s">
        <v>73</v>
      </c>
      <c r="BK231" s="111">
        <f t="shared" ref="BK231" si="5422">BK230*K234</f>
        <v>0</v>
      </c>
      <c r="BL231" s="99" t="s">
        <v>71</v>
      </c>
      <c r="BN231" s="89" t="s">
        <v>79</v>
      </c>
    </row>
    <row r="232" spans="1:66" ht="15.75" customHeight="1" x14ac:dyDescent="0.2">
      <c r="A232" s="1" t="str">
        <f t="shared" ref="A232" si="5423">A229</f>
        <v>1. Niewypełnione</v>
      </c>
      <c r="B232" s="313">
        <f t="shared" si="5121"/>
        <v>36</v>
      </c>
      <c r="C232" s="314"/>
      <c r="D232" s="314"/>
      <c r="E232" s="314"/>
      <c r="F232" s="31"/>
      <c r="G232" s="183"/>
      <c r="H232" s="122">
        <f t="shared" ref="H232" si="5424">5-COUNTIF(AU229,0)-COUNTIF(AL229,0)-COUNTIF(AC229,0)-COUNTIF(T229,0)-COUNTIF(K229,0)</f>
        <v>0</v>
      </c>
      <c r="I232" s="165">
        <f t="shared" si="5351"/>
        <v>0</v>
      </c>
      <c r="J232" s="187">
        <f t="shared" ref="J232" si="5425">IF($B229=$B223,J226+IF($F229&lt;&gt;$G229,(K229+$G231-$G230)/$F229,K229/$F229),IF($F229&lt;&gt;G229,(K229+$G231-$G230)/$F229,K229/$F229))</f>
        <v>0</v>
      </c>
      <c r="K232" s="7">
        <f t="shared" ref="K232:K233" si="5426">SUM(L232:R232)</f>
        <v>0</v>
      </c>
      <c r="L232" s="26">
        <f t="shared" ref="L232:R232" si="5427">L229</f>
        <v>0</v>
      </c>
      <c r="M232" s="26">
        <f t="shared" si="5427"/>
        <v>0</v>
      </c>
      <c r="N232" s="26">
        <f t="shared" si="5427"/>
        <v>0</v>
      </c>
      <c r="O232" s="26">
        <f t="shared" si="5427"/>
        <v>0</v>
      </c>
      <c r="P232" s="26">
        <f t="shared" si="5427"/>
        <v>0</v>
      </c>
      <c r="Q232" s="29">
        <f t="shared" si="5427"/>
        <v>0</v>
      </c>
      <c r="R232" s="23">
        <f t="shared" si="5427"/>
        <v>0</v>
      </c>
      <c r="S232" s="187">
        <f t="shared" ref="S232" si="5428">IF($B229=$B223,S226+IF($F229&lt;&gt;$G229,(T229+$G231-$G230)/$F229,T229/$F229),IF($F229&lt;&gt;P229,(T229+$G231-$G230)/$F229,T229/$F229))</f>
        <v>0</v>
      </c>
      <c r="T232" s="7">
        <f t="shared" ref="T232:T233" si="5429">SUM(U232:AA232)</f>
        <v>0</v>
      </c>
      <c r="U232" s="26">
        <f t="shared" ref="U232:AA232" si="5430">U229</f>
        <v>0</v>
      </c>
      <c r="V232" s="26">
        <f t="shared" si="5430"/>
        <v>0</v>
      </c>
      <c r="W232" s="26">
        <f t="shared" si="5430"/>
        <v>0</v>
      </c>
      <c r="X232" s="26">
        <f t="shared" si="5430"/>
        <v>0</v>
      </c>
      <c r="Y232" s="113">
        <f t="shared" si="5430"/>
        <v>0</v>
      </c>
      <c r="Z232" s="29">
        <f t="shared" si="5430"/>
        <v>0</v>
      </c>
      <c r="AA232" s="23">
        <f t="shared" si="5430"/>
        <v>0</v>
      </c>
      <c r="AB232" s="187">
        <f t="shared" ref="AB232" si="5431">IF($B229=$B223,AB226+IF($F229&lt;&gt;$G229,(AC229+$G231-$G230)/$F229,AC229/$F229),IF($F229&lt;&gt;Y229,(AC229+$G231-$G230)/$F229,AC229/$F229))</f>
        <v>0</v>
      </c>
      <c r="AC232" s="7">
        <f t="shared" ref="AC232:AC233" si="5432">SUM(AD232:AJ232)</f>
        <v>0</v>
      </c>
      <c r="AD232" s="26">
        <f t="shared" ref="AD232:AJ232" si="5433">AD229</f>
        <v>0</v>
      </c>
      <c r="AE232" s="26">
        <f t="shared" si="5433"/>
        <v>0</v>
      </c>
      <c r="AF232" s="26">
        <f t="shared" si="5433"/>
        <v>0</v>
      </c>
      <c r="AG232" s="26">
        <f t="shared" si="5433"/>
        <v>0</v>
      </c>
      <c r="AH232" s="113">
        <f t="shared" si="5433"/>
        <v>0</v>
      </c>
      <c r="AI232" s="29">
        <f t="shared" si="5433"/>
        <v>0</v>
      </c>
      <c r="AJ232" s="23">
        <f t="shared" si="5433"/>
        <v>0</v>
      </c>
      <c r="AK232" s="187">
        <f t="shared" ref="AK232" si="5434">IF($B229=$B223,AK226+IF($F229&lt;&gt;$G229,(AL229+$G231-$G230)/$F229,AL229/$F229),IF($F229&lt;&gt;AH229,(AL229+$G231-$G230)/$F229,AL229/$F229))</f>
        <v>0</v>
      </c>
      <c r="AL232" s="7">
        <f t="shared" ref="AL232:AL233" si="5435">SUM(AM232:AS232)</f>
        <v>0</v>
      </c>
      <c r="AM232" s="26">
        <f t="shared" ref="AM232:AS232" si="5436">AM229</f>
        <v>0</v>
      </c>
      <c r="AN232" s="26">
        <f t="shared" si="5436"/>
        <v>0</v>
      </c>
      <c r="AO232" s="26">
        <f t="shared" si="5436"/>
        <v>0</v>
      </c>
      <c r="AP232" s="26">
        <f t="shared" si="5436"/>
        <v>0</v>
      </c>
      <c r="AQ232" s="113">
        <f t="shared" si="5436"/>
        <v>0</v>
      </c>
      <c r="AR232" s="29">
        <f t="shared" si="5436"/>
        <v>0</v>
      </c>
      <c r="AS232" s="23">
        <f t="shared" si="5436"/>
        <v>0</v>
      </c>
      <c r="AT232" s="187">
        <f t="shared" ref="AT232" si="5437">IF($B229=$B223,AT226+IF($F229&lt;&gt;$G229,(AU229+$G231-$G230)/$F229,AU229/$F229),IF($F229&lt;&gt;AQ229,(AU229+$G231-$G230)/$F229,AU229/$F229))</f>
        <v>0</v>
      </c>
      <c r="AU232" s="7">
        <f t="shared" ref="AU232:AU233" si="5438">SUM(AV232:BB232)</f>
        <v>0</v>
      </c>
      <c r="AV232" s="6">
        <f t="shared" si="5137"/>
        <v>0</v>
      </c>
      <c r="AW232" s="6">
        <f t="shared" ref="AW232:BB232" si="5439">IF(SUM($AM$9:$AS$9)=SUM($AV$9:$BB$9),AW229,IF(AND(SUM($AV$9:$BB$9)&gt;42,SUM($AV$9:$BB$9)&lt;49),AW229,0))</f>
        <v>0</v>
      </c>
      <c r="AX232" s="6">
        <f t="shared" si="5439"/>
        <v>0</v>
      </c>
      <c r="AY232" s="6">
        <f t="shared" si="5439"/>
        <v>0</v>
      </c>
      <c r="AZ232" s="26">
        <f t="shared" si="5439"/>
        <v>0</v>
      </c>
      <c r="BA232" s="29">
        <f t="shared" si="5439"/>
        <v>0</v>
      </c>
      <c r="BB232" s="23">
        <f t="shared" si="5439"/>
        <v>0</v>
      </c>
      <c r="BC232" s="1">
        <f t="shared" ref="BC232" si="5440">IF(O231=0,0,O231-K234)</f>
        <v>0</v>
      </c>
      <c r="BD232" s="105">
        <f t="shared" ref="BD232" si="5441">K231</f>
        <v>0</v>
      </c>
      <c r="BE232" s="106" t="str">
        <f t="shared" si="5406"/>
        <v>Godziny zrealizowane</v>
      </c>
      <c r="BK232" s="100">
        <f t="shared" ref="BK232" si="5442">K231</f>
        <v>0</v>
      </c>
      <c r="BL232" s="99" t="s">
        <v>77</v>
      </c>
    </row>
    <row r="233" spans="1:66" ht="15.75" customHeight="1" x14ac:dyDescent="0.2">
      <c r="A233" s="1" t="str">
        <f t="shared" ref="A233:A234" si="5443">A232</f>
        <v>1. Niewypełnione</v>
      </c>
      <c r="B233" s="313"/>
      <c r="C233" s="314"/>
      <c r="D233" s="314"/>
      <c r="E233" s="314"/>
      <c r="F233" s="31"/>
      <c r="G233" s="183"/>
      <c r="H233" s="123">
        <f t="shared" ref="H233" si="5444">IF($B229=$B223,H227+F233,$F233)</f>
        <v>0</v>
      </c>
      <c r="I233" s="165">
        <f t="shared" si="5351"/>
        <v>0</v>
      </c>
      <c r="J233" s="141">
        <f t="shared" ref="J233" si="5445">IF($H232=0,0,IF($B223=$B229,IF($H234&gt;0,$H234+J227,K229+J227),IF($H234&gt;0,$H234,K229)))</f>
        <v>0</v>
      </c>
      <c r="K233" s="7">
        <f t="shared" si="5426"/>
        <v>0</v>
      </c>
      <c r="L233" s="6"/>
      <c r="M233" s="6"/>
      <c r="N233" s="6"/>
      <c r="O233" s="6"/>
      <c r="P233" s="26"/>
      <c r="Q233" s="29"/>
      <c r="R233" s="23"/>
      <c r="S233" s="141">
        <f t="shared" ref="S233" si="5446">IF($H232=0,0,IF($B223=$B229,IF($H234&gt;0,$H234+S227,T229+S227),IF($H234&gt;0,$H234,T229)))</f>
        <v>0</v>
      </c>
      <c r="T233" s="7">
        <f t="shared" si="5429"/>
        <v>0</v>
      </c>
      <c r="U233" s="6"/>
      <c r="V233" s="6"/>
      <c r="W233" s="6"/>
      <c r="X233" s="6"/>
      <c r="Y233" s="26"/>
      <c r="Z233" s="29"/>
      <c r="AA233" s="23"/>
      <c r="AB233" s="141">
        <f t="shared" ref="AB233" si="5447">IF($H232=0,0,IF($B223=$B229,IF($H234&gt;0,$H234+AB227,AC229+AB227),IF($H234&gt;0,$H234,AC229)))</f>
        <v>0</v>
      </c>
      <c r="AC233" s="7">
        <f t="shared" si="5432"/>
        <v>0</v>
      </c>
      <c r="AD233" s="6"/>
      <c r="AE233" s="6"/>
      <c r="AF233" s="6"/>
      <c r="AG233" s="6"/>
      <c r="AH233" s="26"/>
      <c r="AI233" s="29"/>
      <c r="AJ233" s="23"/>
      <c r="AK233" s="141">
        <f t="shared" ref="AK233" si="5448">IF($H232=0,0,IF($B223=$B229,IF($H234&gt;0,$H234+AK227,AL229+AK227),IF($H234&gt;0,$H234,AL229)))</f>
        <v>0</v>
      </c>
      <c r="AL233" s="7">
        <f t="shared" si="5435"/>
        <v>0</v>
      </c>
      <c r="AM233" s="6"/>
      <c r="AN233" s="6"/>
      <c r="AO233" s="6"/>
      <c r="AP233" s="6"/>
      <c r="AQ233" s="26"/>
      <c r="AR233" s="29"/>
      <c r="AS233" s="23"/>
      <c r="AT233" s="141">
        <f t="shared" ref="AT233" si="5449">IF($H232=0,0,IF($B223=$B229,IF($H234&gt;0,$H234+AT227,AU229+AT227),IF($H234&gt;0,$H234,AU229)))</f>
        <v>0</v>
      </c>
      <c r="AU233" s="7">
        <f t="shared" si="5438"/>
        <v>0</v>
      </c>
      <c r="AV233" s="6"/>
      <c r="AW233" s="6"/>
      <c r="AX233" s="6"/>
      <c r="AY233" s="6"/>
      <c r="AZ233" s="26"/>
      <c r="BA233" s="29"/>
      <c r="BB233" s="23"/>
      <c r="BC233" s="1">
        <f t="shared" ref="BC233" si="5450">IF(P231=0,0,P231-K234)</f>
        <v>0</v>
      </c>
      <c r="BD233" s="107">
        <f t="shared" ref="BD233" si="5451">BD232-BD231</f>
        <v>0</v>
      </c>
      <c r="BE233" s="108" t="str">
        <f t="shared" si="5406"/>
        <v>godziny ponadwymiarowe = Plan -to  co powinien uczyć</v>
      </c>
      <c r="BK233" s="100">
        <f t="shared" ref="BK233" si="5452">BK232-BK231</f>
        <v>0</v>
      </c>
      <c r="BL233" s="99" t="s">
        <v>74</v>
      </c>
    </row>
    <row r="234" spans="1:66" ht="18.75" customHeight="1" thickBot="1" x14ac:dyDescent="0.25">
      <c r="A234" s="1" t="str">
        <f t="shared" si="5443"/>
        <v>1. Niewypełnione</v>
      </c>
      <c r="B234" s="323" t="str">
        <f>IF(B229="",Wydruk!$AE$6,IF(J230=0,Wydruk!$AE$7,IF(AND(G230&lt;G231,B229&lt;&gt;$B235),Wydruk!$AE$13,IF(AND($B229=$B223,$B229&lt;&gt;$B235),IF(OR(OR(J234&lt;4,J234&gt;5),OR(S234&lt;4,S234&gt;5),OR(AB234&lt;4,AB234&gt;5),OR(AK234&lt;4,AK234&gt;5),OR(AND(AT234&lt;4,AT234&gt;0),AT234&gt;5)),Wydruk!$AE$8,Wydruk!$AE$9),IF($B229=$B235,IF($F233&lt;&gt;0,Wydruk!$AE$12,Wydruk!$AE$10),IF(OR(OR(J230&lt;4,J230&gt;5),OR(S230&lt;4,S230&gt;5),OR(AB230&lt;4,AB230&gt;5),OR(AK230&lt;4,AK230&gt;5),OR(AND(AT230&lt;4,AT230&gt;0),AT230&gt;5)),Wydruk!$AE$8,Wydruk!$AE$11))))))</f>
        <v>Rozpocznij wypełniając nazwisko i imię, sprawdź pensum, l. tygodni, godz. w roku</v>
      </c>
      <c r="C234" s="324"/>
      <c r="D234" s="324"/>
      <c r="E234" s="324"/>
      <c r="F234" s="173"/>
      <c r="G234" s="184"/>
      <c r="H234" s="191">
        <f t="shared" si="5152"/>
        <v>0</v>
      </c>
      <c r="I234" s="193"/>
      <c r="J234" s="176">
        <f t="shared" ref="J234" si="5453">IF($B223=$B229,IF(L229+L224&gt;0,1,0)+IF(M229+M224&gt;0,1,0)+IF(N229+N224&gt;0,1,0)+IF(O229+O224&gt;0,1,0)+IF(P229+P224&gt;0,1,0)+IF(Q229+Q224&gt;0,1,0)+IF(R229+R224&gt;0,1,0),J230)</f>
        <v>0</v>
      </c>
      <c r="K234" s="133">
        <f t="shared" ref="K234" si="5454">IF(OR($B229=$B235,J234=0,(K230-Q234+O234)&lt;=0),0,(K230-Q234+O234)/J234)</f>
        <v>0</v>
      </c>
      <c r="L234" s="137">
        <f t="shared" ref="L234" si="5455">IF(K234*(7-J231)&lt;=0,0,K234*(7-J231))</f>
        <v>0</v>
      </c>
      <c r="M234" s="311">
        <f t="shared" ref="M234" si="5456">ROUND(IF(OR(K231-K234*(7-J231)+P234&lt;0,$B229=$B235,K234&lt;=0,K231=0),0,IF(K231-K234*(7-J231)+P234&gt;Q234-O234+P234,Q234-O234+P234,K231-K234*(7-J231)+P234)),1)</f>
        <v>0</v>
      </c>
      <c r="N234" s="312"/>
      <c r="O234" s="139">
        <f t="shared" ref="O234" si="5457">IF(OR($B229=$B235,J230=0),0,IF($B229=$B223,J229,$F229))</f>
        <v>0</v>
      </c>
      <c r="P234" s="30">
        <f t="shared" ref="P234" si="5458">IF(OR($B229=$B235,J234=0),0,$G231-$G230)</f>
        <v>0</v>
      </c>
      <c r="Q234" s="134">
        <f t="shared" ref="Q234" si="5459">IF(OR($B229=$B235,J234=0),0,J233)</f>
        <v>0</v>
      </c>
      <c r="R234" s="138">
        <f t="shared" ref="R234" si="5460">IF($B229=$B235,0,K231)</f>
        <v>0</v>
      </c>
      <c r="S234" s="176">
        <f t="shared" ref="S234" si="5461">IF($B223=$B229,IF(U229+U224&gt;0,1,0)+IF(V229+V224&gt;0,1,0)+IF(W229+W224&gt;0,1,0)+IF(X229+X224&gt;0,1,0)+IF(Y229+Y224&gt;0,1,0)+IF(Z229+Z224&gt;0,1,0)+IF(AA229+AA224&gt;0,1,0),S230)</f>
        <v>0</v>
      </c>
      <c r="T234" s="133">
        <f t="shared" ref="T234" si="5462">IF(OR($B229=$B235,S234=0,(T230-Z234+X234)&lt;=0),0,(T230-Z234+X234)/S234)</f>
        <v>0</v>
      </c>
      <c r="U234" s="137">
        <f t="shared" ref="U234" si="5463">IF(T234*(7-S231)&lt;=0,0,T234*(7-S231))</f>
        <v>0</v>
      </c>
      <c r="V234" s="311">
        <f t="shared" ref="V234" si="5464">ROUND(IF(OR(T231-T234*(7-S231)+Y234&lt;0,$B229=$B235,T234&lt;=0,T231=0),0,IF(T231-T234*(7-S231)+Y234&gt;Z234-X234+Y234,Z234-X234+Y234,T231-T234*(7-S231)+Y234)),1)</f>
        <v>0</v>
      </c>
      <c r="W234" s="312"/>
      <c r="X234" s="139">
        <f t="shared" ref="X234" si="5465">IF(OR($B229=$B235,S230=0),0,IF($B229=$B223,S229,$F229))</f>
        <v>0</v>
      </c>
      <c r="Y234" s="30">
        <f t="shared" ref="Y234" si="5466">IF(OR($B229=$B235,S234=0),0,$G231-$G230)</f>
        <v>0</v>
      </c>
      <c r="Z234" s="134">
        <f t="shared" ref="Z234" si="5467">IF(OR($B229=$B235,S234=0),0,S233)</f>
        <v>0</v>
      </c>
      <c r="AA234" s="138">
        <f t="shared" ref="AA234" si="5468">IF($B229=$B235,0,T231)</f>
        <v>0</v>
      </c>
      <c r="AB234" s="176">
        <f t="shared" ref="AB234" si="5469">IF($B223=$B229,IF(AD229+AD224&gt;0,1,0)+IF(AE229+AE224&gt;0,1,0)+IF(AF229+AF224&gt;0,1,0)+IF(AG229+AG224&gt;0,1,0)+IF(AH229+AH224&gt;0,1,0)+IF(AI229+AI224&gt;0,1,0)+IF(AJ229+AJ224&gt;0,1,0),AB230)</f>
        <v>0</v>
      </c>
      <c r="AC234" s="133">
        <f t="shared" ref="AC234" si="5470">IF(OR($B229=$B235,AB234=0,(AC230-AI234+AG234)&lt;=0),0,(AC230-AI234+AG234)/AB234)</f>
        <v>0</v>
      </c>
      <c r="AD234" s="137">
        <f t="shared" ref="AD234" si="5471">IF(AC234*(7-AB231)&lt;=0,0,AC234*(7-AB231))</f>
        <v>0</v>
      </c>
      <c r="AE234" s="311">
        <f t="shared" ref="AE234" si="5472">ROUND(IF(OR(AC231-AC234*(7-AB231)+AH234&lt;0,$B229=$B235,AC234&lt;=0,AC231=0),0,IF(AC231-AC234*(7-AB231)+AH234&gt;AI234-AG234+AH234,AI234-AG234+AH234,AC231-AC234*(7-AB231)+AH234)),1)</f>
        <v>0</v>
      </c>
      <c r="AF234" s="312"/>
      <c r="AG234" s="139">
        <f t="shared" ref="AG234" si="5473">IF(OR($B229=$B235,AB230=0),0,IF($B229=$B223,AB229,$F229))</f>
        <v>0</v>
      </c>
      <c r="AH234" s="30">
        <f t="shared" ref="AH234" si="5474">IF(OR($B229=$B235,AB234=0),0,$G231-$G230)</f>
        <v>0</v>
      </c>
      <c r="AI234" s="134">
        <f t="shared" ref="AI234" si="5475">IF(OR($B229=$B235,AB234=0),0,AB233)</f>
        <v>0</v>
      </c>
      <c r="AJ234" s="138">
        <f t="shared" ref="AJ234" si="5476">IF($B229=$B235,0,AC231)</f>
        <v>0</v>
      </c>
      <c r="AK234" s="176">
        <f t="shared" ref="AK234" si="5477">IF($B223=$B229,IF(AM229+AM224&gt;0,1,0)+IF(AN229+AN224&gt;0,1,0)+IF(AO229+AO224&gt;0,1,0)+IF(AP229+AP224&gt;0,1,0)+IF(AQ229+AQ224&gt;0,1,0)+IF(AR229+AR224&gt;0,1,0)+IF(AS229+AS224&gt;0,1,0),AK230)</f>
        <v>0</v>
      </c>
      <c r="AL234" s="133">
        <f t="shared" ref="AL234" si="5478">IF(OR($B229=$B235,AK234=0,(AL230-AR234+AP234)&lt;=0),0,(AL230-AR234+AP234)/AK234)</f>
        <v>0</v>
      </c>
      <c r="AM234" s="137">
        <f t="shared" ref="AM234" si="5479">IF(AL234*(7-AK231)&lt;=0,0,AL234*(7-AK231))</f>
        <v>0</v>
      </c>
      <c r="AN234" s="311">
        <f t="shared" ref="AN234" si="5480">ROUND(IF(OR(AL231-AL234*(7-AK231)+AQ234&lt;0,$B229=$B235,AL234&lt;=0,AL231=0),0,IF(AL231-AL234*(7-AK231)+AQ234&gt;AR234-AP234+AQ234,AR234-AP234+AQ234,AL231-AL234*(7-AK231)+AQ234)),1)</f>
        <v>0</v>
      </c>
      <c r="AO234" s="312"/>
      <c r="AP234" s="139">
        <f t="shared" ref="AP234" si="5481">IF(OR($B229=$B235,AK230=0),0,IF($B229=$B223,AK229,$F229))</f>
        <v>0</v>
      </c>
      <c r="AQ234" s="30">
        <f t="shared" ref="AQ234" si="5482">IF(OR($B229=$B235,AK234=0),0,$G231-$G230)</f>
        <v>0</v>
      </c>
      <c r="AR234" s="134">
        <f t="shared" ref="AR234" si="5483">IF(OR($B229=$B235,AK234=0),0,AK233)</f>
        <v>0</v>
      </c>
      <c r="AS234" s="138">
        <f t="shared" ref="AS234" si="5484">IF($B229=$B235,0,AL231)</f>
        <v>0</v>
      </c>
      <c r="AT234" s="176">
        <f t="shared" ref="AT234" si="5485">IF($B223=$B229,IF(AV229+AV224&gt;0,1,0)+IF(AW229+AW224&gt;0,1,0)+IF(AX229+AX224&gt;0,1,0)+IF(AY229+AY224&gt;0,1,0)+IF(AZ229+AZ224&gt;0,1,0)+IF(BA229+BA224&gt;0,1,0)+IF(BB229+BB224&gt;0,1,0),AT230)</f>
        <v>0</v>
      </c>
      <c r="AU234" s="133">
        <f t="shared" ref="AU234" si="5486">IF(OR($B229=$B235,AT234=0,(AU230-BA234+AY234)&lt;=0),0,(AU230-BA234+AY234)/AT234)</f>
        <v>0</v>
      </c>
      <c r="AV234" s="137">
        <f t="shared" ref="AV234" si="5487">IF(AU234*(7-AT231)&lt;=0,0,AU234*(7-AT231))</f>
        <v>0</v>
      </c>
      <c r="AW234" s="311">
        <f t="shared" ref="AW234" si="5488">ROUND(IF(OR(AU231-AU234*(7-AT231)+AZ234&lt;0,$B229=$B235,AU234&lt;=0,AU231=0),0,IF(AU231-AU234*(7-AT231)+AZ234&gt;BA234-AY234+AZ234,BA234-AY234+AZ234,AU231-AU234*(7-AT231)+AZ234)),1)</f>
        <v>0</v>
      </c>
      <c r="AX234" s="312"/>
      <c r="AY234" s="139">
        <f t="shared" ref="AY234" si="5489">IF(OR($B229=$B235,AT230=0),0,IF($B229=$B223,AT229,$F229))</f>
        <v>0</v>
      </c>
      <c r="AZ234" s="30">
        <f t="shared" ref="AZ234" si="5490">IF(OR($B229=$B235,AT234=0),0,$G231-$G230)</f>
        <v>0</v>
      </c>
      <c r="BA234" s="134">
        <f t="shared" ref="BA234" si="5491">IF(OR($B229=$B235,AT234=0),0,AT233)</f>
        <v>0</v>
      </c>
      <c r="BB234" s="138">
        <f t="shared" ref="BB234" si="5492">IF($B229=$B235,0,AU231)</f>
        <v>0</v>
      </c>
      <c r="BC234" s="89">
        <f t="shared" ref="BC234" si="5493">SUBTOTAL(9,BC229:BC233)</f>
        <v>0</v>
      </c>
      <c r="BD234" s="109">
        <f t="shared" ref="BD234" si="5494">BD229</f>
        <v>0</v>
      </c>
      <c r="BE234" s="110">
        <f t="shared" ref="BE234" si="5495">IF(BD233&lt;=BD234,BD233,BD234)</f>
        <v>0</v>
      </c>
      <c r="BF234" s="90" t="str">
        <f t="shared" ref="BF234" si="5496">BM234</f>
        <v>godziny ponadwymiarowe wynik po sprawdzeniu czy nie przekracza planu</v>
      </c>
      <c r="BK234" s="101">
        <f t="shared" ref="BK234" si="5497">BK229</f>
        <v>-18</v>
      </c>
      <c r="BL234" s="102">
        <f t="shared" ref="BL234" si="5498">IF(BK233&lt;=BK229,BK233,BK229)</f>
        <v>-18</v>
      </c>
      <c r="BM234" s="91" t="s">
        <v>75</v>
      </c>
    </row>
    <row r="235" spans="1:66" ht="15.75" x14ac:dyDescent="0.2">
      <c r="A235" s="1" t="str">
        <f t="shared" ref="A235" si="5499">IF(B235="","1. Niewypełnione",B235)</f>
        <v>1. Niewypełnione</v>
      </c>
      <c r="B235" s="320"/>
      <c r="C235" s="321"/>
      <c r="D235" s="321"/>
      <c r="E235" s="321"/>
      <c r="F235" s="177">
        <v>18</v>
      </c>
      <c r="G235" s="185">
        <f t="shared" ref="G235" si="5500">F235</f>
        <v>18</v>
      </c>
      <c r="H235" s="177"/>
      <c r="I235" s="192">
        <f t="shared" ref="I235:I239" si="5501">K235+T235+AC235+AL235+AU235</f>
        <v>0</v>
      </c>
      <c r="J235" s="186">
        <f t="shared" ref="J235" si="5502">IF(OR($B235=$B241,J238=0),0,ROUND((K236+P240)/J238,0))</f>
        <v>0</v>
      </c>
      <c r="K235" s="51">
        <f t="shared" ref="K235:K236" si="5503">SUM(L235:R235)</f>
        <v>0</v>
      </c>
      <c r="L235" s="52"/>
      <c r="M235" s="52"/>
      <c r="N235" s="52"/>
      <c r="O235" s="52"/>
      <c r="P235" s="53"/>
      <c r="Q235" s="54"/>
      <c r="R235" s="55"/>
      <c r="S235" s="188">
        <f t="shared" ref="S235" si="5504">IF(OR($B235=$B241,S238=0),0,ROUND((T236+Y240)/S238,0))</f>
        <v>0</v>
      </c>
      <c r="T235" s="178">
        <f t="shared" ref="T235:T236" si="5505">SUM(U235:AA235)</f>
        <v>0</v>
      </c>
      <c r="U235" s="179">
        <f t="shared" ref="U235" si="5506">L235</f>
        <v>0</v>
      </c>
      <c r="V235" s="179">
        <f t="shared" ref="V235" si="5507">M235</f>
        <v>0</v>
      </c>
      <c r="W235" s="179">
        <f t="shared" ref="W235" si="5508">N235</f>
        <v>0</v>
      </c>
      <c r="X235" s="179">
        <f t="shared" ref="X235" si="5509">O235</f>
        <v>0</v>
      </c>
      <c r="Y235" s="180">
        <f t="shared" ref="Y235" si="5510">P235</f>
        <v>0</v>
      </c>
      <c r="Z235" s="181">
        <f t="shared" ref="Z235" si="5511">Q235</f>
        <v>0</v>
      </c>
      <c r="AA235" s="182">
        <f t="shared" ref="AA235" si="5512">R235</f>
        <v>0</v>
      </c>
      <c r="AB235" s="188">
        <f t="shared" ref="AB235" si="5513">IF(OR($B235=$B241,AB238=0),0,ROUND((AC236+AH240)/AB238,0))</f>
        <v>0</v>
      </c>
      <c r="AC235" s="178">
        <f t="shared" ref="AC235:AC236" si="5514">SUM(AD235:AJ235)</f>
        <v>0</v>
      </c>
      <c r="AD235" s="179">
        <f t="shared" ref="AD235" si="5515">U235</f>
        <v>0</v>
      </c>
      <c r="AE235" s="179">
        <f t="shared" ref="AE235" si="5516">V235</f>
        <v>0</v>
      </c>
      <c r="AF235" s="179">
        <f t="shared" ref="AF235" si="5517">W235</f>
        <v>0</v>
      </c>
      <c r="AG235" s="179">
        <f t="shared" ref="AG235" si="5518">X235</f>
        <v>0</v>
      </c>
      <c r="AH235" s="180">
        <f t="shared" ref="AH235" si="5519">Y235</f>
        <v>0</v>
      </c>
      <c r="AI235" s="181">
        <f t="shared" ref="AI235" si="5520">Z235</f>
        <v>0</v>
      </c>
      <c r="AJ235" s="182">
        <f t="shared" ref="AJ235" si="5521">AA235</f>
        <v>0</v>
      </c>
      <c r="AK235" s="188">
        <f t="shared" ref="AK235" si="5522">IF(OR($B235=$B241,AK238=0),0,ROUND((AL236+AQ240)/AK238,0))</f>
        <v>0</v>
      </c>
      <c r="AL235" s="178">
        <f t="shared" ref="AL235:AL236" si="5523">SUM(AM235:AS235)</f>
        <v>0</v>
      </c>
      <c r="AM235" s="179">
        <f t="shared" ref="AM235" si="5524">AD235</f>
        <v>0</v>
      </c>
      <c r="AN235" s="179">
        <f t="shared" ref="AN235" si="5525">AE235</f>
        <v>0</v>
      </c>
      <c r="AO235" s="179">
        <f t="shared" ref="AO235" si="5526">AF235</f>
        <v>0</v>
      </c>
      <c r="AP235" s="179">
        <f t="shared" ref="AP235" si="5527">AG235</f>
        <v>0</v>
      </c>
      <c r="AQ235" s="180">
        <f t="shared" ref="AQ235" si="5528">AH235</f>
        <v>0</v>
      </c>
      <c r="AR235" s="181">
        <f t="shared" ref="AR235" si="5529">AI235</f>
        <v>0</v>
      </c>
      <c r="AS235" s="182">
        <f t="shared" ref="AS235" si="5530">AJ235</f>
        <v>0</v>
      </c>
      <c r="AT235" s="188">
        <f t="shared" ref="AT235" si="5531">IF(OR($B235=$B241,AT238=0),0,ROUND((AU236+AZ240)/AT238,0))</f>
        <v>0</v>
      </c>
      <c r="AU235" s="178">
        <f t="shared" ref="AU235:AU236" si="5532">SUM(AV235:BB235)</f>
        <v>0</v>
      </c>
      <c r="AV235" s="179">
        <f t="shared" ref="AV235" si="5533">IF(SUM($AM$9:$AS$9)=SUM($AV$9:$BB$9),AM235,IF(AND(SUM($AV$9:$BB$9)&gt;42,SUM($AV$9:$BB$9)&lt;49),AM235,0))</f>
        <v>0</v>
      </c>
      <c r="AW235" s="179">
        <f t="shared" ref="AW235" si="5534">IF(SUM($AM$9:$AS$9)=SUM($AV$9:$BB$9),AN235,IF(AND(SUM($AV$9:$BB$9)&gt;42,SUM($AV$9:$BB$9)&lt;49),AN235,0))</f>
        <v>0</v>
      </c>
      <c r="AX235" s="179">
        <f t="shared" ref="AX235" si="5535">IF(SUM($AM$9:$AS$9)=SUM($AV$9:$BB$9),AO235,IF(AND(SUM($AV$9:$BB$9)&gt;42,SUM($AV$9:$BB$9)&lt;49),AO235,0))</f>
        <v>0</v>
      </c>
      <c r="AY235" s="179">
        <f t="shared" ref="AY235" si="5536">IF(SUM($AM$9:$AS$9)=SUM($AV$9:$BB$9),AP235,IF(AND(SUM($AV$9:$BB$9)&gt;42,SUM($AV$9:$BB$9)&lt;49),AP235,0))</f>
        <v>0</v>
      </c>
      <c r="AZ235" s="180">
        <f t="shared" ref="AZ235" si="5537">IF(SUM($AM$9:$AS$9)=SUM($AV$9:$BB$9),AQ235,IF(AND(SUM($AV$9:$BB$9)&gt;42,SUM($AV$9:$BB$9)&lt;49),AQ235,0))</f>
        <v>0</v>
      </c>
      <c r="BA235" s="181">
        <f t="shared" ref="BA235" si="5538">IF(SUM($AM$9:$AS$9)=SUM($AV$9:$BB$9),AR235,IF(AND(SUM($AV$9:$BB$9)&gt;42,SUM($AV$9:$BB$9)&lt;49),AR235,0))</f>
        <v>0</v>
      </c>
      <c r="BB235" s="182">
        <f t="shared" ref="BB235" si="5539">IF(SUM($AM$9:$AS$9)=SUM($AV$9:$BB$9),AS235,IF(AND(SUM($AV$9:$BB$9)&gt;42,SUM($AV$9:$BB$9)&lt;49),AS235,0))</f>
        <v>0</v>
      </c>
      <c r="BC235" s="1">
        <f t="shared" ref="BC235" si="5540">IF(L237=0,0,L237-K240)</f>
        <v>0</v>
      </c>
      <c r="BD235" s="103">
        <f t="shared" ref="BD235" si="5541">P240-N240</f>
        <v>0</v>
      </c>
      <c r="BE235" s="104" t="s">
        <v>80</v>
      </c>
      <c r="BK235" s="96">
        <f t="shared" ref="BK235" si="5542">K236-G236</f>
        <v>-18</v>
      </c>
      <c r="BL235" s="97" t="s">
        <v>76</v>
      </c>
    </row>
    <row r="236" spans="1:66" ht="12.75" hidden="1" customHeight="1" x14ac:dyDescent="0.2">
      <c r="B236" s="93"/>
      <c r="C236" s="94"/>
      <c r="D236" s="95"/>
      <c r="E236" s="115"/>
      <c r="F236" s="140" t="b">
        <f t="shared" ref="F236" si="5543">IF($B229=$B235,OR(F230,G235&lt;F235),G235&lt;F235)</f>
        <v>0</v>
      </c>
      <c r="G236" s="189">
        <f t="shared" si="5090"/>
        <v>18</v>
      </c>
      <c r="H236" s="120"/>
      <c r="I236" s="165">
        <f t="shared" si="5501"/>
        <v>0</v>
      </c>
      <c r="J236" s="194">
        <f t="shared" ref="J236" si="5544">7-COUNTIF(L235:R235,0)-COUNTIF(L235:R235,"")</f>
        <v>0</v>
      </c>
      <c r="K236" s="22">
        <f t="shared" si="5503"/>
        <v>0</v>
      </c>
      <c r="L236" s="35">
        <f t="shared" ref="L236:R236" si="5545">IF($B229=$B235,L235+L230,L235)</f>
        <v>0</v>
      </c>
      <c r="M236" s="35">
        <f t="shared" si="5545"/>
        <v>0</v>
      </c>
      <c r="N236" s="35">
        <f t="shared" si="5545"/>
        <v>0</v>
      </c>
      <c r="O236" s="35">
        <f t="shared" si="5545"/>
        <v>0</v>
      </c>
      <c r="P236" s="36">
        <f t="shared" si="5545"/>
        <v>0</v>
      </c>
      <c r="Q236" s="37">
        <f t="shared" si="5545"/>
        <v>0</v>
      </c>
      <c r="R236" s="38">
        <f t="shared" si="5545"/>
        <v>0</v>
      </c>
      <c r="S236" s="194">
        <f t="shared" ref="S236" si="5546">7-COUNTIF(U235:AA235,0)-COUNTIF(U235:AA235,"")</f>
        <v>0</v>
      </c>
      <c r="T236" s="22">
        <f t="shared" si="5505"/>
        <v>0</v>
      </c>
      <c r="U236" s="35">
        <f t="shared" ref="U236:AA236" si="5547">IF($B229=$B235,U235+U230,U235)</f>
        <v>0</v>
      </c>
      <c r="V236" s="35">
        <f t="shared" si="5547"/>
        <v>0</v>
      </c>
      <c r="W236" s="35">
        <f t="shared" si="5547"/>
        <v>0</v>
      </c>
      <c r="X236" s="35">
        <f t="shared" si="5547"/>
        <v>0</v>
      </c>
      <c r="Y236" s="36">
        <f t="shared" si="5547"/>
        <v>0</v>
      </c>
      <c r="Z236" s="37">
        <f t="shared" si="5547"/>
        <v>0</v>
      </c>
      <c r="AA236" s="38">
        <f t="shared" si="5547"/>
        <v>0</v>
      </c>
      <c r="AB236" s="194">
        <f t="shared" ref="AB236" si="5548">7-COUNTIF(AD235:AJ235,0)-COUNTIF(AD235:AJ235,"")</f>
        <v>0</v>
      </c>
      <c r="AC236" s="22">
        <f t="shared" si="5514"/>
        <v>0</v>
      </c>
      <c r="AD236" s="35">
        <f t="shared" ref="AD236:AJ236" si="5549">IF($B229=$B235,AD235+AD230,AD235)</f>
        <v>0</v>
      </c>
      <c r="AE236" s="35">
        <f t="shared" si="5549"/>
        <v>0</v>
      </c>
      <c r="AF236" s="35">
        <f t="shared" si="5549"/>
        <v>0</v>
      </c>
      <c r="AG236" s="35">
        <f t="shared" si="5549"/>
        <v>0</v>
      </c>
      <c r="AH236" s="36">
        <f t="shared" si="5549"/>
        <v>0</v>
      </c>
      <c r="AI236" s="37">
        <f t="shared" si="5549"/>
        <v>0</v>
      </c>
      <c r="AJ236" s="38">
        <f t="shared" si="5549"/>
        <v>0</v>
      </c>
      <c r="AK236" s="194">
        <f t="shared" ref="AK236" si="5550">7-COUNTIF(AM235:AS235,0)-COUNTIF(AM235:AS235,"")</f>
        <v>0</v>
      </c>
      <c r="AL236" s="22">
        <f t="shared" si="5523"/>
        <v>0</v>
      </c>
      <c r="AM236" s="35">
        <f t="shared" ref="AM236:AS236" si="5551">IF($B229=$B235,AM235+AM230,AM235)</f>
        <v>0</v>
      </c>
      <c r="AN236" s="35">
        <f t="shared" si="5551"/>
        <v>0</v>
      </c>
      <c r="AO236" s="35">
        <f t="shared" si="5551"/>
        <v>0</v>
      </c>
      <c r="AP236" s="35">
        <f t="shared" si="5551"/>
        <v>0</v>
      </c>
      <c r="AQ236" s="36">
        <f t="shared" si="5551"/>
        <v>0</v>
      </c>
      <c r="AR236" s="37">
        <f t="shared" si="5551"/>
        <v>0</v>
      </c>
      <c r="AS236" s="38">
        <f t="shared" si="5551"/>
        <v>0</v>
      </c>
      <c r="AT236" s="194">
        <f t="shared" ref="AT236" si="5552">7-COUNTIF(AV235:BB235,0)-COUNTIF(AV235:BB235,"")</f>
        <v>0</v>
      </c>
      <c r="AU236" s="22">
        <f t="shared" si="5532"/>
        <v>0</v>
      </c>
      <c r="AV236" s="35">
        <f t="shared" ref="AV236:BB236" si="5553">IF($B229=$B235,AV235+AV230,AV235)</f>
        <v>0</v>
      </c>
      <c r="AW236" s="35">
        <f t="shared" si="5553"/>
        <v>0</v>
      </c>
      <c r="AX236" s="35">
        <f t="shared" si="5553"/>
        <v>0</v>
      </c>
      <c r="AY236" s="35">
        <f t="shared" si="5553"/>
        <v>0</v>
      </c>
      <c r="AZ236" s="36">
        <f t="shared" si="5553"/>
        <v>0</v>
      </c>
      <c r="BA236" s="37">
        <f t="shared" si="5553"/>
        <v>0</v>
      </c>
      <c r="BB236" s="38">
        <f t="shared" si="5553"/>
        <v>0</v>
      </c>
      <c r="BC236" s="1">
        <f t="shared" ref="BC236" si="5554">IF(M237=0,0,M237-K240)</f>
        <v>0</v>
      </c>
      <c r="BD236" s="105">
        <f t="shared" ref="BD236" si="5555">7-J237</f>
        <v>0</v>
      </c>
      <c r="BE236" s="106" t="str">
        <f t="shared" ref="BE236:BE239" si="5556">BL236</f>
        <v>Dni realizacji</v>
      </c>
      <c r="BG236" s="89" t="s">
        <v>78</v>
      </c>
      <c r="BK236" s="98">
        <f t="shared" ref="BK236" si="5557">7-J237</f>
        <v>0</v>
      </c>
      <c r="BL236" s="99" t="s">
        <v>72</v>
      </c>
    </row>
    <row r="237" spans="1:66" ht="15" hidden="1" customHeight="1" x14ac:dyDescent="0.2">
      <c r="B237" s="116"/>
      <c r="C237" s="117"/>
      <c r="D237" s="118"/>
      <c r="E237" s="119"/>
      <c r="F237" s="92"/>
      <c r="G237" s="190">
        <f t="shared" ref="G237" si="5558">IF(AND($B229=$B235,$B229&lt;&gt;"",$B229&lt;&gt;0),F235+G231,F235)</f>
        <v>18</v>
      </c>
      <c r="H237" s="121"/>
      <c r="I237" s="165">
        <f t="shared" si="5501"/>
        <v>0</v>
      </c>
      <c r="J237" s="195">
        <f t="shared" ref="J237" si="5559">IF($B235=$B229,COUNTIF(L237:R237,0),COUNTIF(L238:R238,0)+COUNTIF(L238:R238,""))</f>
        <v>7</v>
      </c>
      <c r="K237" s="39">
        <f t="shared" ref="K237:R237" si="5560">IF($B229=$B235,K238+K231,K238)</f>
        <v>0</v>
      </c>
      <c r="L237" s="40">
        <f t="shared" si="5560"/>
        <v>0</v>
      </c>
      <c r="M237" s="40">
        <f t="shared" si="5560"/>
        <v>0</v>
      </c>
      <c r="N237" s="40">
        <f t="shared" si="5560"/>
        <v>0</v>
      </c>
      <c r="O237" s="40">
        <f t="shared" si="5560"/>
        <v>0</v>
      </c>
      <c r="P237" s="41">
        <f t="shared" si="5560"/>
        <v>0</v>
      </c>
      <c r="Q237" s="42">
        <f t="shared" si="5560"/>
        <v>0</v>
      </c>
      <c r="R237" s="43">
        <f t="shared" si="5560"/>
        <v>0</v>
      </c>
      <c r="S237" s="195">
        <f t="shared" ref="S237" si="5561">IF($B235=$B229,COUNTIF(U237:AA237,0),COUNTIF(U238:AA238,0)+COUNTIF(U238:AA238,""))</f>
        <v>7</v>
      </c>
      <c r="T237" s="39">
        <f t="shared" ref="T237:AA237" si="5562">IF($B229=$B235,T238+T231,T238)</f>
        <v>0</v>
      </c>
      <c r="U237" s="40">
        <f t="shared" si="5562"/>
        <v>0</v>
      </c>
      <c r="V237" s="40">
        <f t="shared" si="5562"/>
        <v>0</v>
      </c>
      <c r="W237" s="40">
        <f t="shared" si="5562"/>
        <v>0</v>
      </c>
      <c r="X237" s="40">
        <f t="shared" si="5562"/>
        <v>0</v>
      </c>
      <c r="Y237" s="41">
        <f t="shared" si="5562"/>
        <v>0</v>
      </c>
      <c r="Z237" s="42">
        <f t="shared" si="5562"/>
        <v>0</v>
      </c>
      <c r="AA237" s="43">
        <f t="shared" si="5562"/>
        <v>0</v>
      </c>
      <c r="AB237" s="195">
        <f t="shared" ref="AB237" si="5563">IF($B235=$B229,COUNTIF(AD237:AJ237,0),COUNTIF(AD238:AJ238,0)+COUNTIF(AD238:AJ238,""))</f>
        <v>7</v>
      </c>
      <c r="AC237" s="39">
        <f t="shared" ref="AC237:AJ237" si="5564">IF($B229=$B235,AC238+AC231,AC238)</f>
        <v>0</v>
      </c>
      <c r="AD237" s="40">
        <f t="shared" si="5564"/>
        <v>0</v>
      </c>
      <c r="AE237" s="40">
        <f t="shared" si="5564"/>
        <v>0</v>
      </c>
      <c r="AF237" s="40">
        <f t="shared" si="5564"/>
        <v>0</v>
      </c>
      <c r="AG237" s="40">
        <f t="shared" si="5564"/>
        <v>0</v>
      </c>
      <c r="AH237" s="41">
        <f t="shared" si="5564"/>
        <v>0</v>
      </c>
      <c r="AI237" s="42">
        <f t="shared" si="5564"/>
        <v>0</v>
      </c>
      <c r="AJ237" s="43">
        <f t="shared" si="5564"/>
        <v>0</v>
      </c>
      <c r="AK237" s="195">
        <f t="shared" ref="AK237" si="5565">IF($B235=$B229,COUNTIF(AM237:AS237,0),COUNTIF(AM238:AS238,0)+COUNTIF(AM238:AS238,""))</f>
        <v>7</v>
      </c>
      <c r="AL237" s="39">
        <f t="shared" ref="AL237:AS237" si="5566">IF($B229=$B235,AL238+AL231,AL238)</f>
        <v>0</v>
      </c>
      <c r="AM237" s="40">
        <f t="shared" si="5566"/>
        <v>0</v>
      </c>
      <c r="AN237" s="40">
        <f t="shared" si="5566"/>
        <v>0</v>
      </c>
      <c r="AO237" s="40">
        <f t="shared" si="5566"/>
        <v>0</v>
      </c>
      <c r="AP237" s="40">
        <f t="shared" si="5566"/>
        <v>0</v>
      </c>
      <c r="AQ237" s="41">
        <f t="shared" si="5566"/>
        <v>0</v>
      </c>
      <c r="AR237" s="42">
        <f t="shared" si="5566"/>
        <v>0</v>
      </c>
      <c r="AS237" s="43">
        <f t="shared" si="5566"/>
        <v>0</v>
      </c>
      <c r="AT237" s="195">
        <f t="shared" ref="AT237" si="5567">IF($B235=$B229,COUNTIF(AV237:BB237,0),COUNTIF(AV238:BB238,0)+COUNTIF(AV238:BB238,""))</f>
        <v>7</v>
      </c>
      <c r="AU237" s="39">
        <f t="shared" ref="AU237:BB237" si="5568">IF($B229=$B235,AU238+AU231,AU238)</f>
        <v>0</v>
      </c>
      <c r="AV237" s="40">
        <f t="shared" si="5568"/>
        <v>0</v>
      </c>
      <c r="AW237" s="40">
        <f t="shared" si="5568"/>
        <v>0</v>
      </c>
      <c r="AX237" s="40">
        <f t="shared" si="5568"/>
        <v>0</v>
      </c>
      <c r="AY237" s="40">
        <f t="shared" si="5568"/>
        <v>0</v>
      </c>
      <c r="AZ237" s="41">
        <f t="shared" si="5568"/>
        <v>0</v>
      </c>
      <c r="BA237" s="42">
        <f t="shared" si="5568"/>
        <v>0</v>
      </c>
      <c r="BB237" s="43">
        <f t="shared" si="5568"/>
        <v>0</v>
      </c>
      <c r="BC237" s="1">
        <f t="shared" ref="BC237" si="5569">IF(N237=0,0,N237-K240)</f>
        <v>0</v>
      </c>
      <c r="BD237" s="112">
        <f t="shared" ref="BD237" si="5570">BD236*K240</f>
        <v>0</v>
      </c>
      <c r="BE237" s="106" t="str">
        <f t="shared" si="5556"/>
        <v>Realizacja planu</v>
      </c>
      <c r="BG237" s="114">
        <f t="shared" ref="BG237" si="5571">J235</f>
        <v>0</v>
      </c>
      <c r="BH237" s="89" t="s">
        <v>73</v>
      </c>
      <c r="BK237" s="111">
        <f t="shared" ref="BK237" si="5572">BK236*K240</f>
        <v>0</v>
      </c>
      <c r="BL237" s="99" t="s">
        <v>71</v>
      </c>
      <c r="BN237" s="89" t="s">
        <v>79</v>
      </c>
    </row>
    <row r="238" spans="1:66" ht="15.75" customHeight="1" x14ac:dyDescent="0.2">
      <c r="A238" s="1" t="str">
        <f t="shared" ref="A238" si="5573">A235</f>
        <v>1. Niewypełnione</v>
      </c>
      <c r="B238" s="313">
        <f t="shared" si="5121"/>
        <v>37</v>
      </c>
      <c r="C238" s="314"/>
      <c r="D238" s="314"/>
      <c r="E238" s="314"/>
      <c r="F238" s="31"/>
      <c r="G238" s="183"/>
      <c r="H238" s="122">
        <f t="shared" ref="H238" si="5574">5-COUNTIF(AU235,0)-COUNTIF(AL235,0)-COUNTIF(AC235,0)-COUNTIF(T235,0)-COUNTIF(K235,0)</f>
        <v>0</v>
      </c>
      <c r="I238" s="165">
        <f t="shared" si="5501"/>
        <v>0</v>
      </c>
      <c r="J238" s="187">
        <f t="shared" ref="J238" si="5575">IF($B235=$B229,J232+IF($F235&lt;&gt;$G235,(K235+$G237-$G236)/$F235,K235/$F235),IF($F235&lt;&gt;G235,(K235+$G237-$G236)/$F235,K235/$F235))</f>
        <v>0</v>
      </c>
      <c r="K238" s="7">
        <f t="shared" ref="K238:K239" si="5576">SUM(L238:R238)</f>
        <v>0</v>
      </c>
      <c r="L238" s="26">
        <f t="shared" ref="L238:R238" si="5577">L235</f>
        <v>0</v>
      </c>
      <c r="M238" s="26">
        <f t="shared" si="5577"/>
        <v>0</v>
      </c>
      <c r="N238" s="26">
        <f t="shared" si="5577"/>
        <v>0</v>
      </c>
      <c r="O238" s="26">
        <f t="shared" si="5577"/>
        <v>0</v>
      </c>
      <c r="P238" s="26">
        <f t="shared" si="5577"/>
        <v>0</v>
      </c>
      <c r="Q238" s="29">
        <f t="shared" si="5577"/>
        <v>0</v>
      </c>
      <c r="R238" s="23">
        <f t="shared" si="5577"/>
        <v>0</v>
      </c>
      <c r="S238" s="187">
        <f t="shared" ref="S238" si="5578">IF($B235=$B229,S232+IF($F235&lt;&gt;$G235,(T235+$G237-$G236)/$F235,T235/$F235),IF($F235&lt;&gt;P235,(T235+$G237-$G236)/$F235,T235/$F235))</f>
        <v>0</v>
      </c>
      <c r="T238" s="7">
        <f t="shared" ref="T238:T239" si="5579">SUM(U238:AA238)</f>
        <v>0</v>
      </c>
      <c r="U238" s="26">
        <f t="shared" ref="U238:AA238" si="5580">U235</f>
        <v>0</v>
      </c>
      <c r="V238" s="26">
        <f t="shared" si="5580"/>
        <v>0</v>
      </c>
      <c r="W238" s="26">
        <f t="shared" si="5580"/>
        <v>0</v>
      </c>
      <c r="X238" s="26">
        <f t="shared" si="5580"/>
        <v>0</v>
      </c>
      <c r="Y238" s="113">
        <f t="shared" si="5580"/>
        <v>0</v>
      </c>
      <c r="Z238" s="29">
        <f t="shared" si="5580"/>
        <v>0</v>
      </c>
      <c r="AA238" s="23">
        <f t="shared" si="5580"/>
        <v>0</v>
      </c>
      <c r="AB238" s="187">
        <f t="shared" ref="AB238" si="5581">IF($B235=$B229,AB232+IF($F235&lt;&gt;$G235,(AC235+$G237-$G236)/$F235,AC235/$F235),IF($F235&lt;&gt;Y235,(AC235+$G237-$G236)/$F235,AC235/$F235))</f>
        <v>0</v>
      </c>
      <c r="AC238" s="7">
        <f t="shared" ref="AC238:AC239" si="5582">SUM(AD238:AJ238)</f>
        <v>0</v>
      </c>
      <c r="AD238" s="26">
        <f t="shared" ref="AD238:AJ238" si="5583">AD235</f>
        <v>0</v>
      </c>
      <c r="AE238" s="26">
        <f t="shared" si="5583"/>
        <v>0</v>
      </c>
      <c r="AF238" s="26">
        <f t="shared" si="5583"/>
        <v>0</v>
      </c>
      <c r="AG238" s="26">
        <f t="shared" si="5583"/>
        <v>0</v>
      </c>
      <c r="AH238" s="113">
        <f t="shared" si="5583"/>
        <v>0</v>
      </c>
      <c r="AI238" s="29">
        <f t="shared" si="5583"/>
        <v>0</v>
      </c>
      <c r="AJ238" s="23">
        <f t="shared" si="5583"/>
        <v>0</v>
      </c>
      <c r="AK238" s="187">
        <f t="shared" ref="AK238" si="5584">IF($B235=$B229,AK232+IF($F235&lt;&gt;$G235,(AL235+$G237-$G236)/$F235,AL235/$F235),IF($F235&lt;&gt;AH235,(AL235+$G237-$G236)/$F235,AL235/$F235))</f>
        <v>0</v>
      </c>
      <c r="AL238" s="7">
        <f t="shared" ref="AL238:AL239" si="5585">SUM(AM238:AS238)</f>
        <v>0</v>
      </c>
      <c r="AM238" s="26">
        <f t="shared" ref="AM238:AS238" si="5586">AM235</f>
        <v>0</v>
      </c>
      <c r="AN238" s="26">
        <f t="shared" si="5586"/>
        <v>0</v>
      </c>
      <c r="AO238" s="26">
        <f t="shared" si="5586"/>
        <v>0</v>
      </c>
      <c r="AP238" s="26">
        <f t="shared" si="5586"/>
        <v>0</v>
      </c>
      <c r="AQ238" s="113">
        <f t="shared" si="5586"/>
        <v>0</v>
      </c>
      <c r="AR238" s="29">
        <f t="shared" si="5586"/>
        <v>0</v>
      </c>
      <c r="AS238" s="23">
        <f t="shared" si="5586"/>
        <v>0</v>
      </c>
      <c r="AT238" s="187">
        <f t="shared" ref="AT238" si="5587">IF($B235=$B229,AT232+IF($F235&lt;&gt;$G235,(AU235+$G237-$G236)/$F235,AU235/$F235),IF($F235&lt;&gt;AQ235,(AU235+$G237-$G236)/$F235,AU235/$F235))</f>
        <v>0</v>
      </c>
      <c r="AU238" s="7">
        <f t="shared" ref="AU238:AU239" si="5588">SUM(AV238:BB238)</f>
        <v>0</v>
      </c>
      <c r="AV238" s="6">
        <f t="shared" si="5137"/>
        <v>0</v>
      </c>
      <c r="AW238" s="6">
        <f t="shared" ref="AW238:BB238" si="5589">IF(SUM($AM$9:$AS$9)=SUM($AV$9:$BB$9),AW235,IF(AND(SUM($AV$9:$BB$9)&gt;42,SUM($AV$9:$BB$9)&lt;49),AW235,0))</f>
        <v>0</v>
      </c>
      <c r="AX238" s="6">
        <f t="shared" si="5589"/>
        <v>0</v>
      </c>
      <c r="AY238" s="6">
        <f t="shared" si="5589"/>
        <v>0</v>
      </c>
      <c r="AZ238" s="26">
        <f t="shared" si="5589"/>
        <v>0</v>
      </c>
      <c r="BA238" s="29">
        <f t="shared" si="5589"/>
        <v>0</v>
      </c>
      <c r="BB238" s="23">
        <f t="shared" si="5589"/>
        <v>0</v>
      </c>
      <c r="BC238" s="1">
        <f t="shared" ref="BC238" si="5590">IF(O237=0,0,O237-K240)</f>
        <v>0</v>
      </c>
      <c r="BD238" s="105">
        <f t="shared" ref="BD238" si="5591">K237</f>
        <v>0</v>
      </c>
      <c r="BE238" s="106" t="str">
        <f t="shared" si="5556"/>
        <v>Godziny zrealizowane</v>
      </c>
      <c r="BK238" s="100">
        <f t="shared" ref="BK238" si="5592">K237</f>
        <v>0</v>
      </c>
      <c r="BL238" s="99" t="s">
        <v>77</v>
      </c>
    </row>
    <row r="239" spans="1:66" ht="15.75" customHeight="1" x14ac:dyDescent="0.2">
      <c r="A239" s="1" t="str">
        <f t="shared" ref="A239:A240" si="5593">A238</f>
        <v>1. Niewypełnione</v>
      </c>
      <c r="B239" s="313"/>
      <c r="C239" s="314"/>
      <c r="D239" s="314"/>
      <c r="E239" s="314"/>
      <c r="F239" s="31"/>
      <c r="G239" s="183"/>
      <c r="H239" s="123">
        <f t="shared" ref="H239" si="5594">IF($B235=$B229,H233+F239,$F239)</f>
        <v>0</v>
      </c>
      <c r="I239" s="165">
        <f t="shared" si="5501"/>
        <v>0</v>
      </c>
      <c r="J239" s="141">
        <f t="shared" ref="J239" si="5595">IF($H238=0,0,IF($B229=$B235,IF($H240&gt;0,$H240+J233,K235+J233),IF($H240&gt;0,$H240,K235)))</f>
        <v>0</v>
      </c>
      <c r="K239" s="7">
        <f t="shared" si="5576"/>
        <v>0</v>
      </c>
      <c r="L239" s="6"/>
      <c r="M239" s="6"/>
      <c r="N239" s="6"/>
      <c r="O239" s="6"/>
      <c r="P239" s="26"/>
      <c r="Q239" s="29"/>
      <c r="R239" s="23"/>
      <c r="S239" s="141">
        <f t="shared" ref="S239" si="5596">IF($H238=0,0,IF($B229=$B235,IF($H240&gt;0,$H240+S233,T235+S233),IF($H240&gt;0,$H240,T235)))</f>
        <v>0</v>
      </c>
      <c r="T239" s="7">
        <f t="shared" si="5579"/>
        <v>0</v>
      </c>
      <c r="U239" s="6"/>
      <c r="V239" s="6"/>
      <c r="W239" s="6"/>
      <c r="X239" s="6"/>
      <c r="Y239" s="26"/>
      <c r="Z239" s="29"/>
      <c r="AA239" s="23"/>
      <c r="AB239" s="141">
        <f t="shared" ref="AB239" si="5597">IF($H238=0,0,IF($B229=$B235,IF($H240&gt;0,$H240+AB233,AC235+AB233),IF($H240&gt;0,$H240,AC235)))</f>
        <v>0</v>
      </c>
      <c r="AC239" s="7">
        <f t="shared" si="5582"/>
        <v>0</v>
      </c>
      <c r="AD239" s="6"/>
      <c r="AE239" s="6"/>
      <c r="AF239" s="6"/>
      <c r="AG239" s="6"/>
      <c r="AH239" s="26"/>
      <c r="AI239" s="29"/>
      <c r="AJ239" s="23"/>
      <c r="AK239" s="141">
        <f t="shared" ref="AK239" si="5598">IF($H238=0,0,IF($B229=$B235,IF($H240&gt;0,$H240+AK233,AL235+AK233),IF($H240&gt;0,$H240,AL235)))</f>
        <v>0</v>
      </c>
      <c r="AL239" s="7">
        <f t="shared" si="5585"/>
        <v>0</v>
      </c>
      <c r="AM239" s="6"/>
      <c r="AN239" s="6"/>
      <c r="AO239" s="6"/>
      <c r="AP239" s="6"/>
      <c r="AQ239" s="26"/>
      <c r="AR239" s="29"/>
      <c r="AS239" s="23"/>
      <c r="AT239" s="141">
        <f t="shared" ref="AT239" si="5599">IF($H238=0,0,IF($B229=$B235,IF($H240&gt;0,$H240+AT233,AU235+AT233),IF($H240&gt;0,$H240,AU235)))</f>
        <v>0</v>
      </c>
      <c r="AU239" s="7">
        <f t="shared" si="5588"/>
        <v>0</v>
      </c>
      <c r="AV239" s="6"/>
      <c r="AW239" s="6"/>
      <c r="AX239" s="6"/>
      <c r="AY239" s="6"/>
      <c r="AZ239" s="26"/>
      <c r="BA239" s="29"/>
      <c r="BB239" s="23"/>
      <c r="BC239" s="1">
        <f t="shared" ref="BC239" si="5600">IF(P237=0,0,P237-K240)</f>
        <v>0</v>
      </c>
      <c r="BD239" s="107">
        <f t="shared" ref="BD239" si="5601">BD238-BD237</f>
        <v>0</v>
      </c>
      <c r="BE239" s="108" t="str">
        <f t="shared" si="5556"/>
        <v>godziny ponadwymiarowe = Plan -to  co powinien uczyć</v>
      </c>
      <c r="BK239" s="100">
        <f t="shared" ref="BK239" si="5602">BK238-BK237</f>
        <v>0</v>
      </c>
      <c r="BL239" s="99" t="s">
        <v>74</v>
      </c>
    </row>
    <row r="240" spans="1:66" ht="18.75" customHeight="1" thickBot="1" x14ac:dyDescent="0.25">
      <c r="A240" s="1" t="str">
        <f t="shared" si="5593"/>
        <v>1. Niewypełnione</v>
      </c>
      <c r="B240" s="323" t="str">
        <f>IF(B235="",Wydruk!$AE$6,IF(J236=0,Wydruk!$AE$7,IF(AND(G236&lt;G237,B235&lt;&gt;$B241),Wydruk!$AE$13,IF(AND($B235=$B229,$B235&lt;&gt;$B241),IF(OR(OR(J240&lt;4,J240&gt;5),OR(S240&lt;4,S240&gt;5),OR(AB240&lt;4,AB240&gt;5),OR(AK240&lt;4,AK240&gt;5),OR(AND(AT240&lt;4,AT240&gt;0),AT240&gt;5)),Wydruk!$AE$8,Wydruk!$AE$9),IF($B235=$B241,IF($F239&lt;&gt;0,Wydruk!$AE$12,Wydruk!$AE$10),IF(OR(OR(J236&lt;4,J236&gt;5),OR(S236&lt;4,S236&gt;5),OR(AB236&lt;4,AB236&gt;5),OR(AK236&lt;4,AK236&gt;5),OR(AND(AT236&lt;4,AT236&gt;0),AT236&gt;5)),Wydruk!$AE$8,Wydruk!$AE$11))))))</f>
        <v>Rozpocznij wypełniając nazwisko i imię, sprawdź pensum, l. tygodni, godz. w roku</v>
      </c>
      <c r="C240" s="324"/>
      <c r="D240" s="324"/>
      <c r="E240" s="324"/>
      <c r="F240" s="173"/>
      <c r="G240" s="184"/>
      <c r="H240" s="191">
        <f t="shared" si="5152"/>
        <v>0</v>
      </c>
      <c r="I240" s="193"/>
      <c r="J240" s="176">
        <f t="shared" ref="J240" si="5603">IF($B229=$B235,IF(L235+L230&gt;0,1,0)+IF(M235+M230&gt;0,1,0)+IF(N235+N230&gt;0,1,0)+IF(O235+O230&gt;0,1,0)+IF(P235+P230&gt;0,1,0)+IF(Q235+Q230&gt;0,1,0)+IF(R235+R230&gt;0,1,0),J236)</f>
        <v>0</v>
      </c>
      <c r="K240" s="133">
        <f t="shared" ref="K240" si="5604">IF(OR($B235=$B241,J240=0,(K236-Q240+O240)&lt;=0),0,(K236-Q240+O240)/J240)</f>
        <v>0</v>
      </c>
      <c r="L240" s="137">
        <f t="shared" ref="L240" si="5605">IF(K240*(7-J237)&lt;=0,0,K240*(7-J237))</f>
        <v>0</v>
      </c>
      <c r="M240" s="311">
        <f t="shared" ref="M240" si="5606">ROUND(IF(OR(K237-K240*(7-J237)+P240&lt;0,$B235=$B241,K240&lt;=0,K237=0),0,IF(K237-K240*(7-J237)+P240&gt;Q240-O240+P240,Q240-O240+P240,K237-K240*(7-J237)+P240)),1)</f>
        <v>0</v>
      </c>
      <c r="N240" s="312"/>
      <c r="O240" s="139">
        <f t="shared" ref="O240" si="5607">IF(OR($B235=$B241,J236=0),0,IF($B235=$B229,J235,$F235))</f>
        <v>0</v>
      </c>
      <c r="P240" s="30">
        <f t="shared" ref="P240" si="5608">IF(OR($B235=$B241,J240=0),0,$G237-$G236)</f>
        <v>0</v>
      </c>
      <c r="Q240" s="134">
        <f t="shared" ref="Q240" si="5609">IF(OR($B235=$B241,J240=0),0,J239)</f>
        <v>0</v>
      </c>
      <c r="R240" s="138">
        <f t="shared" ref="R240" si="5610">IF($B235=$B241,0,K237)</f>
        <v>0</v>
      </c>
      <c r="S240" s="176">
        <f t="shared" ref="S240" si="5611">IF($B229=$B235,IF(U235+U230&gt;0,1,0)+IF(V235+V230&gt;0,1,0)+IF(W235+W230&gt;0,1,0)+IF(X235+X230&gt;0,1,0)+IF(Y235+Y230&gt;0,1,0)+IF(Z235+Z230&gt;0,1,0)+IF(AA235+AA230&gt;0,1,0),S236)</f>
        <v>0</v>
      </c>
      <c r="T240" s="133">
        <f t="shared" ref="T240" si="5612">IF(OR($B235=$B241,S240=0,(T236-Z240+X240)&lt;=0),0,(T236-Z240+X240)/S240)</f>
        <v>0</v>
      </c>
      <c r="U240" s="137">
        <f t="shared" ref="U240" si="5613">IF(T240*(7-S237)&lt;=0,0,T240*(7-S237))</f>
        <v>0</v>
      </c>
      <c r="V240" s="311">
        <f t="shared" ref="V240" si="5614">ROUND(IF(OR(T237-T240*(7-S237)+Y240&lt;0,$B235=$B241,T240&lt;=0,T237=0),0,IF(T237-T240*(7-S237)+Y240&gt;Z240-X240+Y240,Z240-X240+Y240,T237-T240*(7-S237)+Y240)),1)</f>
        <v>0</v>
      </c>
      <c r="W240" s="312"/>
      <c r="X240" s="139">
        <f t="shared" ref="X240" si="5615">IF(OR($B235=$B241,S236=0),0,IF($B235=$B229,S235,$F235))</f>
        <v>0</v>
      </c>
      <c r="Y240" s="30">
        <f t="shared" ref="Y240" si="5616">IF(OR($B235=$B241,S240=0),0,$G237-$G236)</f>
        <v>0</v>
      </c>
      <c r="Z240" s="134">
        <f t="shared" ref="Z240" si="5617">IF(OR($B235=$B241,S240=0),0,S239)</f>
        <v>0</v>
      </c>
      <c r="AA240" s="138">
        <f t="shared" ref="AA240" si="5618">IF($B235=$B241,0,T237)</f>
        <v>0</v>
      </c>
      <c r="AB240" s="176">
        <f t="shared" ref="AB240" si="5619">IF($B229=$B235,IF(AD235+AD230&gt;0,1,0)+IF(AE235+AE230&gt;0,1,0)+IF(AF235+AF230&gt;0,1,0)+IF(AG235+AG230&gt;0,1,0)+IF(AH235+AH230&gt;0,1,0)+IF(AI235+AI230&gt;0,1,0)+IF(AJ235+AJ230&gt;0,1,0),AB236)</f>
        <v>0</v>
      </c>
      <c r="AC240" s="133">
        <f t="shared" ref="AC240" si="5620">IF(OR($B235=$B241,AB240=0,(AC236-AI240+AG240)&lt;=0),0,(AC236-AI240+AG240)/AB240)</f>
        <v>0</v>
      </c>
      <c r="AD240" s="137">
        <f t="shared" ref="AD240" si="5621">IF(AC240*(7-AB237)&lt;=0,0,AC240*(7-AB237))</f>
        <v>0</v>
      </c>
      <c r="AE240" s="311">
        <f t="shared" ref="AE240" si="5622">ROUND(IF(OR(AC237-AC240*(7-AB237)+AH240&lt;0,$B235=$B241,AC240&lt;=0,AC237=0),0,IF(AC237-AC240*(7-AB237)+AH240&gt;AI240-AG240+AH240,AI240-AG240+AH240,AC237-AC240*(7-AB237)+AH240)),1)</f>
        <v>0</v>
      </c>
      <c r="AF240" s="312"/>
      <c r="AG240" s="139">
        <f t="shared" ref="AG240" si="5623">IF(OR($B235=$B241,AB236=0),0,IF($B235=$B229,AB235,$F235))</f>
        <v>0</v>
      </c>
      <c r="AH240" s="30">
        <f t="shared" ref="AH240" si="5624">IF(OR($B235=$B241,AB240=0),0,$G237-$G236)</f>
        <v>0</v>
      </c>
      <c r="AI240" s="134">
        <f t="shared" ref="AI240" si="5625">IF(OR($B235=$B241,AB240=0),0,AB239)</f>
        <v>0</v>
      </c>
      <c r="AJ240" s="138">
        <f t="shared" ref="AJ240" si="5626">IF($B235=$B241,0,AC237)</f>
        <v>0</v>
      </c>
      <c r="AK240" s="176">
        <f t="shared" ref="AK240" si="5627">IF($B229=$B235,IF(AM235+AM230&gt;0,1,0)+IF(AN235+AN230&gt;0,1,0)+IF(AO235+AO230&gt;0,1,0)+IF(AP235+AP230&gt;0,1,0)+IF(AQ235+AQ230&gt;0,1,0)+IF(AR235+AR230&gt;0,1,0)+IF(AS235+AS230&gt;0,1,0),AK236)</f>
        <v>0</v>
      </c>
      <c r="AL240" s="133">
        <f t="shared" ref="AL240" si="5628">IF(OR($B235=$B241,AK240=0,(AL236-AR240+AP240)&lt;=0),0,(AL236-AR240+AP240)/AK240)</f>
        <v>0</v>
      </c>
      <c r="AM240" s="137">
        <f t="shared" ref="AM240" si="5629">IF(AL240*(7-AK237)&lt;=0,0,AL240*(7-AK237))</f>
        <v>0</v>
      </c>
      <c r="AN240" s="311">
        <f t="shared" ref="AN240" si="5630">ROUND(IF(OR(AL237-AL240*(7-AK237)+AQ240&lt;0,$B235=$B241,AL240&lt;=0,AL237=0),0,IF(AL237-AL240*(7-AK237)+AQ240&gt;AR240-AP240+AQ240,AR240-AP240+AQ240,AL237-AL240*(7-AK237)+AQ240)),1)</f>
        <v>0</v>
      </c>
      <c r="AO240" s="312"/>
      <c r="AP240" s="139">
        <f t="shared" ref="AP240" si="5631">IF(OR($B235=$B241,AK236=0),0,IF($B235=$B229,AK235,$F235))</f>
        <v>0</v>
      </c>
      <c r="AQ240" s="30">
        <f t="shared" ref="AQ240" si="5632">IF(OR($B235=$B241,AK240=0),0,$G237-$G236)</f>
        <v>0</v>
      </c>
      <c r="AR240" s="134">
        <f t="shared" ref="AR240" si="5633">IF(OR($B235=$B241,AK240=0),0,AK239)</f>
        <v>0</v>
      </c>
      <c r="AS240" s="138">
        <f t="shared" ref="AS240" si="5634">IF($B235=$B241,0,AL237)</f>
        <v>0</v>
      </c>
      <c r="AT240" s="176">
        <f t="shared" ref="AT240" si="5635">IF($B229=$B235,IF(AV235+AV230&gt;0,1,0)+IF(AW235+AW230&gt;0,1,0)+IF(AX235+AX230&gt;0,1,0)+IF(AY235+AY230&gt;0,1,0)+IF(AZ235+AZ230&gt;0,1,0)+IF(BA235+BA230&gt;0,1,0)+IF(BB235+BB230&gt;0,1,0),AT236)</f>
        <v>0</v>
      </c>
      <c r="AU240" s="133">
        <f t="shared" ref="AU240" si="5636">IF(OR($B235=$B241,AT240=0,(AU236-BA240+AY240)&lt;=0),0,(AU236-BA240+AY240)/AT240)</f>
        <v>0</v>
      </c>
      <c r="AV240" s="137">
        <f t="shared" ref="AV240" si="5637">IF(AU240*(7-AT237)&lt;=0,0,AU240*(7-AT237))</f>
        <v>0</v>
      </c>
      <c r="AW240" s="311">
        <f t="shared" ref="AW240" si="5638">ROUND(IF(OR(AU237-AU240*(7-AT237)+AZ240&lt;0,$B235=$B241,AU240&lt;=0,AU237=0),0,IF(AU237-AU240*(7-AT237)+AZ240&gt;BA240-AY240+AZ240,BA240-AY240+AZ240,AU237-AU240*(7-AT237)+AZ240)),1)</f>
        <v>0</v>
      </c>
      <c r="AX240" s="312"/>
      <c r="AY240" s="139">
        <f t="shared" ref="AY240" si="5639">IF(OR($B235=$B241,AT236=0),0,IF($B235=$B229,AT235,$F235))</f>
        <v>0</v>
      </c>
      <c r="AZ240" s="30">
        <f t="shared" ref="AZ240" si="5640">IF(OR($B235=$B241,AT240=0),0,$G237-$G236)</f>
        <v>0</v>
      </c>
      <c r="BA240" s="134">
        <f t="shared" ref="BA240" si="5641">IF(OR($B235=$B241,AT240=0),0,AT239)</f>
        <v>0</v>
      </c>
      <c r="BB240" s="138">
        <f t="shared" ref="BB240" si="5642">IF($B235=$B241,0,AU237)</f>
        <v>0</v>
      </c>
      <c r="BC240" s="89">
        <f t="shared" ref="BC240" si="5643">SUBTOTAL(9,BC235:BC239)</f>
        <v>0</v>
      </c>
      <c r="BD240" s="109">
        <f t="shared" ref="BD240" si="5644">BD235</f>
        <v>0</v>
      </c>
      <c r="BE240" s="110">
        <f t="shared" ref="BE240" si="5645">IF(BD239&lt;=BD240,BD239,BD240)</f>
        <v>0</v>
      </c>
      <c r="BF240" s="90" t="str">
        <f t="shared" ref="BF240" si="5646">BM240</f>
        <v>godziny ponadwymiarowe wynik po sprawdzeniu czy nie przekracza planu</v>
      </c>
      <c r="BK240" s="101">
        <f t="shared" ref="BK240" si="5647">BK235</f>
        <v>-18</v>
      </c>
      <c r="BL240" s="102">
        <f t="shared" ref="BL240" si="5648">IF(BK239&lt;=BK235,BK239,BK235)</f>
        <v>-18</v>
      </c>
      <c r="BM240" s="91" t="s">
        <v>75</v>
      </c>
    </row>
    <row r="241" spans="1:66" ht="15.75" x14ac:dyDescent="0.2">
      <c r="A241" s="1" t="str">
        <f t="shared" ref="A241" si="5649">IF(B241="","1. Niewypełnione",B241)</f>
        <v>1. Niewypełnione</v>
      </c>
      <c r="B241" s="320"/>
      <c r="C241" s="321"/>
      <c r="D241" s="321"/>
      <c r="E241" s="321"/>
      <c r="F241" s="177">
        <v>18</v>
      </c>
      <c r="G241" s="185">
        <f t="shared" ref="G241" si="5650">F241</f>
        <v>18</v>
      </c>
      <c r="H241" s="177"/>
      <c r="I241" s="192">
        <f t="shared" ref="I241:I245" si="5651">K241+T241+AC241+AL241+AU241</f>
        <v>0</v>
      </c>
      <c r="J241" s="186">
        <f t="shared" ref="J241" si="5652">IF(OR($B241=$B247,J244=0),0,ROUND((K242+P246)/J244,0))</f>
        <v>0</v>
      </c>
      <c r="K241" s="51">
        <f t="shared" ref="K241:K242" si="5653">SUM(L241:R241)</f>
        <v>0</v>
      </c>
      <c r="L241" s="52"/>
      <c r="M241" s="52"/>
      <c r="N241" s="52"/>
      <c r="O241" s="52"/>
      <c r="P241" s="53"/>
      <c r="Q241" s="54"/>
      <c r="R241" s="55"/>
      <c r="S241" s="188">
        <f t="shared" ref="S241" si="5654">IF(OR($B241=$B247,S244=0),0,ROUND((T242+Y246)/S244,0))</f>
        <v>0</v>
      </c>
      <c r="T241" s="178">
        <f t="shared" ref="T241:T242" si="5655">SUM(U241:AA241)</f>
        <v>0</v>
      </c>
      <c r="U241" s="179">
        <f t="shared" ref="U241" si="5656">L241</f>
        <v>0</v>
      </c>
      <c r="V241" s="179">
        <f t="shared" ref="V241" si="5657">M241</f>
        <v>0</v>
      </c>
      <c r="W241" s="179">
        <f t="shared" ref="W241" si="5658">N241</f>
        <v>0</v>
      </c>
      <c r="X241" s="179">
        <f t="shared" ref="X241" si="5659">O241</f>
        <v>0</v>
      </c>
      <c r="Y241" s="180">
        <f t="shared" ref="Y241" si="5660">P241</f>
        <v>0</v>
      </c>
      <c r="Z241" s="181">
        <f t="shared" ref="Z241" si="5661">Q241</f>
        <v>0</v>
      </c>
      <c r="AA241" s="182">
        <f t="shared" ref="AA241" si="5662">R241</f>
        <v>0</v>
      </c>
      <c r="AB241" s="188">
        <f t="shared" ref="AB241" si="5663">IF(OR($B241=$B247,AB244=0),0,ROUND((AC242+AH246)/AB244,0))</f>
        <v>0</v>
      </c>
      <c r="AC241" s="178">
        <f t="shared" ref="AC241:AC242" si="5664">SUM(AD241:AJ241)</f>
        <v>0</v>
      </c>
      <c r="AD241" s="179">
        <f t="shared" ref="AD241" si="5665">U241</f>
        <v>0</v>
      </c>
      <c r="AE241" s="179">
        <f t="shared" ref="AE241" si="5666">V241</f>
        <v>0</v>
      </c>
      <c r="AF241" s="179">
        <f t="shared" ref="AF241" si="5667">W241</f>
        <v>0</v>
      </c>
      <c r="AG241" s="179">
        <f t="shared" ref="AG241" si="5668">X241</f>
        <v>0</v>
      </c>
      <c r="AH241" s="180">
        <f t="shared" ref="AH241" si="5669">Y241</f>
        <v>0</v>
      </c>
      <c r="AI241" s="181">
        <f t="shared" ref="AI241" si="5670">Z241</f>
        <v>0</v>
      </c>
      <c r="AJ241" s="182">
        <f t="shared" ref="AJ241" si="5671">AA241</f>
        <v>0</v>
      </c>
      <c r="AK241" s="188">
        <f t="shared" ref="AK241" si="5672">IF(OR($B241=$B247,AK244=0),0,ROUND((AL242+AQ246)/AK244,0))</f>
        <v>0</v>
      </c>
      <c r="AL241" s="178">
        <f t="shared" ref="AL241:AL242" si="5673">SUM(AM241:AS241)</f>
        <v>0</v>
      </c>
      <c r="AM241" s="179">
        <f t="shared" ref="AM241" si="5674">AD241</f>
        <v>0</v>
      </c>
      <c r="AN241" s="179">
        <f t="shared" ref="AN241" si="5675">AE241</f>
        <v>0</v>
      </c>
      <c r="AO241" s="179">
        <f t="shared" ref="AO241" si="5676">AF241</f>
        <v>0</v>
      </c>
      <c r="AP241" s="179">
        <f t="shared" ref="AP241" si="5677">AG241</f>
        <v>0</v>
      </c>
      <c r="AQ241" s="180">
        <f t="shared" ref="AQ241" si="5678">AH241</f>
        <v>0</v>
      </c>
      <c r="AR241" s="181">
        <f t="shared" ref="AR241" si="5679">AI241</f>
        <v>0</v>
      </c>
      <c r="AS241" s="182">
        <f t="shared" ref="AS241" si="5680">AJ241</f>
        <v>0</v>
      </c>
      <c r="AT241" s="188">
        <f t="shared" ref="AT241" si="5681">IF(OR($B241=$B247,AT244=0),0,ROUND((AU242+AZ246)/AT244,0))</f>
        <v>0</v>
      </c>
      <c r="AU241" s="178">
        <f t="shared" ref="AU241:AU242" si="5682">SUM(AV241:BB241)</f>
        <v>0</v>
      </c>
      <c r="AV241" s="179">
        <f t="shared" ref="AV241" si="5683">IF(SUM($AM$9:$AS$9)=SUM($AV$9:$BB$9),AM241,IF(AND(SUM($AV$9:$BB$9)&gt;42,SUM($AV$9:$BB$9)&lt;49),AM241,0))</f>
        <v>0</v>
      </c>
      <c r="AW241" s="179">
        <f t="shared" ref="AW241" si="5684">IF(SUM($AM$9:$AS$9)=SUM($AV$9:$BB$9),AN241,IF(AND(SUM($AV$9:$BB$9)&gt;42,SUM($AV$9:$BB$9)&lt;49),AN241,0))</f>
        <v>0</v>
      </c>
      <c r="AX241" s="179">
        <f t="shared" ref="AX241" si="5685">IF(SUM($AM$9:$AS$9)=SUM($AV$9:$BB$9),AO241,IF(AND(SUM($AV$9:$BB$9)&gt;42,SUM($AV$9:$BB$9)&lt;49),AO241,0))</f>
        <v>0</v>
      </c>
      <c r="AY241" s="179">
        <f t="shared" ref="AY241" si="5686">IF(SUM($AM$9:$AS$9)=SUM($AV$9:$BB$9),AP241,IF(AND(SUM($AV$9:$BB$9)&gt;42,SUM($AV$9:$BB$9)&lt;49),AP241,0))</f>
        <v>0</v>
      </c>
      <c r="AZ241" s="180">
        <f t="shared" ref="AZ241" si="5687">IF(SUM($AM$9:$AS$9)=SUM($AV$9:$BB$9),AQ241,IF(AND(SUM($AV$9:$BB$9)&gt;42,SUM($AV$9:$BB$9)&lt;49),AQ241,0))</f>
        <v>0</v>
      </c>
      <c r="BA241" s="181">
        <f t="shared" ref="BA241" si="5688">IF(SUM($AM$9:$AS$9)=SUM($AV$9:$BB$9),AR241,IF(AND(SUM($AV$9:$BB$9)&gt;42,SUM($AV$9:$BB$9)&lt;49),AR241,0))</f>
        <v>0</v>
      </c>
      <c r="BB241" s="182">
        <f t="shared" ref="BB241" si="5689">IF(SUM($AM$9:$AS$9)=SUM($AV$9:$BB$9),AS241,IF(AND(SUM($AV$9:$BB$9)&gt;42,SUM($AV$9:$BB$9)&lt;49),AS241,0))</f>
        <v>0</v>
      </c>
      <c r="BC241" s="1">
        <f t="shared" ref="BC241" si="5690">IF(L243=0,0,L243-K246)</f>
        <v>0</v>
      </c>
      <c r="BD241" s="103">
        <f t="shared" ref="BD241" si="5691">P246-N246</f>
        <v>0</v>
      </c>
      <c r="BE241" s="104" t="s">
        <v>80</v>
      </c>
      <c r="BK241" s="96">
        <f t="shared" ref="BK241" si="5692">K242-G242</f>
        <v>-18</v>
      </c>
      <c r="BL241" s="97" t="s">
        <v>76</v>
      </c>
    </row>
    <row r="242" spans="1:66" ht="12.75" hidden="1" customHeight="1" x14ac:dyDescent="0.2">
      <c r="B242" s="93"/>
      <c r="C242" s="94"/>
      <c r="D242" s="95"/>
      <c r="E242" s="115"/>
      <c r="F242" s="140" t="b">
        <f t="shared" ref="F242" si="5693">IF($B235=$B241,OR(F236,G241&lt;F241),G241&lt;F241)</f>
        <v>0</v>
      </c>
      <c r="G242" s="189">
        <f t="shared" si="5090"/>
        <v>18</v>
      </c>
      <c r="H242" s="120"/>
      <c r="I242" s="165">
        <f t="shared" si="5651"/>
        <v>0</v>
      </c>
      <c r="J242" s="194">
        <f t="shared" ref="J242" si="5694">7-COUNTIF(L241:R241,0)-COUNTIF(L241:R241,"")</f>
        <v>0</v>
      </c>
      <c r="K242" s="22">
        <f t="shared" si="5653"/>
        <v>0</v>
      </c>
      <c r="L242" s="35">
        <f t="shared" ref="L242:R242" si="5695">IF($B235=$B241,L241+L236,L241)</f>
        <v>0</v>
      </c>
      <c r="M242" s="35">
        <f t="shared" si="5695"/>
        <v>0</v>
      </c>
      <c r="N242" s="35">
        <f t="shared" si="5695"/>
        <v>0</v>
      </c>
      <c r="O242" s="35">
        <f t="shared" si="5695"/>
        <v>0</v>
      </c>
      <c r="P242" s="36">
        <f t="shared" si="5695"/>
        <v>0</v>
      </c>
      <c r="Q242" s="37">
        <f t="shared" si="5695"/>
        <v>0</v>
      </c>
      <c r="R242" s="38">
        <f t="shared" si="5695"/>
        <v>0</v>
      </c>
      <c r="S242" s="194">
        <f t="shared" ref="S242" si="5696">7-COUNTIF(U241:AA241,0)-COUNTIF(U241:AA241,"")</f>
        <v>0</v>
      </c>
      <c r="T242" s="22">
        <f t="shared" si="5655"/>
        <v>0</v>
      </c>
      <c r="U242" s="35">
        <f t="shared" ref="U242:AA242" si="5697">IF($B235=$B241,U241+U236,U241)</f>
        <v>0</v>
      </c>
      <c r="V242" s="35">
        <f t="shared" si="5697"/>
        <v>0</v>
      </c>
      <c r="W242" s="35">
        <f t="shared" si="5697"/>
        <v>0</v>
      </c>
      <c r="X242" s="35">
        <f t="shared" si="5697"/>
        <v>0</v>
      </c>
      <c r="Y242" s="36">
        <f t="shared" si="5697"/>
        <v>0</v>
      </c>
      <c r="Z242" s="37">
        <f t="shared" si="5697"/>
        <v>0</v>
      </c>
      <c r="AA242" s="38">
        <f t="shared" si="5697"/>
        <v>0</v>
      </c>
      <c r="AB242" s="194">
        <f t="shared" ref="AB242" si="5698">7-COUNTIF(AD241:AJ241,0)-COUNTIF(AD241:AJ241,"")</f>
        <v>0</v>
      </c>
      <c r="AC242" s="22">
        <f t="shared" si="5664"/>
        <v>0</v>
      </c>
      <c r="AD242" s="35">
        <f t="shared" ref="AD242:AJ242" si="5699">IF($B235=$B241,AD241+AD236,AD241)</f>
        <v>0</v>
      </c>
      <c r="AE242" s="35">
        <f t="shared" si="5699"/>
        <v>0</v>
      </c>
      <c r="AF242" s="35">
        <f t="shared" si="5699"/>
        <v>0</v>
      </c>
      <c r="AG242" s="35">
        <f t="shared" si="5699"/>
        <v>0</v>
      </c>
      <c r="AH242" s="36">
        <f t="shared" si="5699"/>
        <v>0</v>
      </c>
      <c r="AI242" s="37">
        <f t="shared" si="5699"/>
        <v>0</v>
      </c>
      <c r="AJ242" s="38">
        <f t="shared" si="5699"/>
        <v>0</v>
      </c>
      <c r="AK242" s="194">
        <f t="shared" ref="AK242" si="5700">7-COUNTIF(AM241:AS241,0)-COUNTIF(AM241:AS241,"")</f>
        <v>0</v>
      </c>
      <c r="AL242" s="22">
        <f t="shared" si="5673"/>
        <v>0</v>
      </c>
      <c r="AM242" s="35">
        <f t="shared" ref="AM242:AS242" si="5701">IF($B235=$B241,AM241+AM236,AM241)</f>
        <v>0</v>
      </c>
      <c r="AN242" s="35">
        <f t="shared" si="5701"/>
        <v>0</v>
      </c>
      <c r="AO242" s="35">
        <f t="shared" si="5701"/>
        <v>0</v>
      </c>
      <c r="AP242" s="35">
        <f t="shared" si="5701"/>
        <v>0</v>
      </c>
      <c r="AQ242" s="36">
        <f t="shared" si="5701"/>
        <v>0</v>
      </c>
      <c r="AR242" s="37">
        <f t="shared" si="5701"/>
        <v>0</v>
      </c>
      <c r="AS242" s="38">
        <f t="shared" si="5701"/>
        <v>0</v>
      </c>
      <c r="AT242" s="194">
        <f t="shared" ref="AT242" si="5702">7-COUNTIF(AV241:BB241,0)-COUNTIF(AV241:BB241,"")</f>
        <v>0</v>
      </c>
      <c r="AU242" s="22">
        <f t="shared" si="5682"/>
        <v>0</v>
      </c>
      <c r="AV242" s="35">
        <f t="shared" ref="AV242:BB242" si="5703">IF($B235=$B241,AV241+AV236,AV241)</f>
        <v>0</v>
      </c>
      <c r="AW242" s="35">
        <f t="shared" si="5703"/>
        <v>0</v>
      </c>
      <c r="AX242" s="35">
        <f t="shared" si="5703"/>
        <v>0</v>
      </c>
      <c r="AY242" s="35">
        <f t="shared" si="5703"/>
        <v>0</v>
      </c>
      <c r="AZ242" s="36">
        <f t="shared" si="5703"/>
        <v>0</v>
      </c>
      <c r="BA242" s="37">
        <f t="shared" si="5703"/>
        <v>0</v>
      </c>
      <c r="BB242" s="38">
        <f t="shared" si="5703"/>
        <v>0</v>
      </c>
      <c r="BC242" s="1">
        <f t="shared" ref="BC242" si="5704">IF(M243=0,0,M243-K246)</f>
        <v>0</v>
      </c>
      <c r="BD242" s="105">
        <f t="shared" ref="BD242" si="5705">7-J243</f>
        <v>0</v>
      </c>
      <c r="BE242" s="106" t="str">
        <f t="shared" ref="BE242:BE245" si="5706">BL242</f>
        <v>Dni realizacji</v>
      </c>
      <c r="BG242" s="89" t="s">
        <v>78</v>
      </c>
      <c r="BK242" s="98">
        <f t="shared" ref="BK242" si="5707">7-J243</f>
        <v>0</v>
      </c>
      <c r="BL242" s="99" t="s">
        <v>72</v>
      </c>
    </row>
    <row r="243" spans="1:66" ht="15" hidden="1" customHeight="1" x14ac:dyDescent="0.2">
      <c r="B243" s="116"/>
      <c r="C243" s="117"/>
      <c r="D243" s="118"/>
      <c r="E243" s="119"/>
      <c r="F243" s="92"/>
      <c r="G243" s="190">
        <f t="shared" ref="G243" si="5708">IF(AND($B235=$B241,$B235&lt;&gt;"",$B235&lt;&gt;0),F241+G237,F241)</f>
        <v>18</v>
      </c>
      <c r="H243" s="121"/>
      <c r="I243" s="165">
        <f t="shared" si="5651"/>
        <v>0</v>
      </c>
      <c r="J243" s="195">
        <f t="shared" ref="J243" si="5709">IF($B241=$B235,COUNTIF(L243:R243,0),COUNTIF(L244:R244,0)+COUNTIF(L244:R244,""))</f>
        <v>7</v>
      </c>
      <c r="K243" s="39">
        <f t="shared" ref="K243:R243" si="5710">IF($B235=$B241,K244+K237,K244)</f>
        <v>0</v>
      </c>
      <c r="L243" s="40">
        <f t="shared" si="5710"/>
        <v>0</v>
      </c>
      <c r="M243" s="40">
        <f t="shared" si="5710"/>
        <v>0</v>
      </c>
      <c r="N243" s="40">
        <f t="shared" si="5710"/>
        <v>0</v>
      </c>
      <c r="O243" s="40">
        <f t="shared" si="5710"/>
        <v>0</v>
      </c>
      <c r="P243" s="41">
        <f t="shared" si="5710"/>
        <v>0</v>
      </c>
      <c r="Q243" s="42">
        <f t="shared" si="5710"/>
        <v>0</v>
      </c>
      <c r="R243" s="43">
        <f t="shared" si="5710"/>
        <v>0</v>
      </c>
      <c r="S243" s="195">
        <f t="shared" ref="S243" si="5711">IF($B241=$B235,COUNTIF(U243:AA243,0),COUNTIF(U244:AA244,0)+COUNTIF(U244:AA244,""))</f>
        <v>7</v>
      </c>
      <c r="T243" s="39">
        <f t="shared" ref="T243:AA243" si="5712">IF($B235=$B241,T244+T237,T244)</f>
        <v>0</v>
      </c>
      <c r="U243" s="40">
        <f t="shared" si="5712"/>
        <v>0</v>
      </c>
      <c r="V243" s="40">
        <f t="shared" si="5712"/>
        <v>0</v>
      </c>
      <c r="W243" s="40">
        <f t="shared" si="5712"/>
        <v>0</v>
      </c>
      <c r="X243" s="40">
        <f t="shared" si="5712"/>
        <v>0</v>
      </c>
      <c r="Y243" s="41">
        <f t="shared" si="5712"/>
        <v>0</v>
      </c>
      <c r="Z243" s="42">
        <f t="shared" si="5712"/>
        <v>0</v>
      </c>
      <c r="AA243" s="43">
        <f t="shared" si="5712"/>
        <v>0</v>
      </c>
      <c r="AB243" s="195">
        <f t="shared" ref="AB243" si="5713">IF($B241=$B235,COUNTIF(AD243:AJ243,0),COUNTIF(AD244:AJ244,0)+COUNTIF(AD244:AJ244,""))</f>
        <v>7</v>
      </c>
      <c r="AC243" s="39">
        <f t="shared" ref="AC243:AJ243" si="5714">IF($B235=$B241,AC244+AC237,AC244)</f>
        <v>0</v>
      </c>
      <c r="AD243" s="40">
        <f t="shared" si="5714"/>
        <v>0</v>
      </c>
      <c r="AE243" s="40">
        <f t="shared" si="5714"/>
        <v>0</v>
      </c>
      <c r="AF243" s="40">
        <f t="shared" si="5714"/>
        <v>0</v>
      </c>
      <c r="AG243" s="40">
        <f t="shared" si="5714"/>
        <v>0</v>
      </c>
      <c r="AH243" s="41">
        <f t="shared" si="5714"/>
        <v>0</v>
      </c>
      <c r="AI243" s="42">
        <f t="shared" si="5714"/>
        <v>0</v>
      </c>
      <c r="AJ243" s="43">
        <f t="shared" si="5714"/>
        <v>0</v>
      </c>
      <c r="AK243" s="195">
        <f t="shared" ref="AK243" si="5715">IF($B241=$B235,COUNTIF(AM243:AS243,0),COUNTIF(AM244:AS244,0)+COUNTIF(AM244:AS244,""))</f>
        <v>7</v>
      </c>
      <c r="AL243" s="39">
        <f t="shared" ref="AL243:AS243" si="5716">IF($B235=$B241,AL244+AL237,AL244)</f>
        <v>0</v>
      </c>
      <c r="AM243" s="40">
        <f t="shared" si="5716"/>
        <v>0</v>
      </c>
      <c r="AN243" s="40">
        <f t="shared" si="5716"/>
        <v>0</v>
      </c>
      <c r="AO243" s="40">
        <f t="shared" si="5716"/>
        <v>0</v>
      </c>
      <c r="AP243" s="40">
        <f t="shared" si="5716"/>
        <v>0</v>
      </c>
      <c r="AQ243" s="41">
        <f t="shared" si="5716"/>
        <v>0</v>
      </c>
      <c r="AR243" s="42">
        <f t="shared" si="5716"/>
        <v>0</v>
      </c>
      <c r="AS243" s="43">
        <f t="shared" si="5716"/>
        <v>0</v>
      </c>
      <c r="AT243" s="195">
        <f t="shared" ref="AT243" si="5717">IF($B241=$B235,COUNTIF(AV243:BB243,0),COUNTIF(AV244:BB244,0)+COUNTIF(AV244:BB244,""))</f>
        <v>7</v>
      </c>
      <c r="AU243" s="39">
        <f t="shared" ref="AU243:BB243" si="5718">IF($B235=$B241,AU244+AU237,AU244)</f>
        <v>0</v>
      </c>
      <c r="AV243" s="40">
        <f t="shared" si="5718"/>
        <v>0</v>
      </c>
      <c r="AW243" s="40">
        <f t="shared" si="5718"/>
        <v>0</v>
      </c>
      <c r="AX243" s="40">
        <f t="shared" si="5718"/>
        <v>0</v>
      </c>
      <c r="AY243" s="40">
        <f t="shared" si="5718"/>
        <v>0</v>
      </c>
      <c r="AZ243" s="41">
        <f t="shared" si="5718"/>
        <v>0</v>
      </c>
      <c r="BA243" s="42">
        <f t="shared" si="5718"/>
        <v>0</v>
      </c>
      <c r="BB243" s="43">
        <f t="shared" si="5718"/>
        <v>0</v>
      </c>
      <c r="BC243" s="1">
        <f t="shared" ref="BC243" si="5719">IF(N243=0,0,N243-K246)</f>
        <v>0</v>
      </c>
      <c r="BD243" s="112">
        <f t="shared" ref="BD243" si="5720">BD242*K246</f>
        <v>0</v>
      </c>
      <c r="BE243" s="106" t="str">
        <f t="shared" si="5706"/>
        <v>Realizacja planu</v>
      </c>
      <c r="BG243" s="114">
        <f t="shared" ref="BG243" si="5721">J241</f>
        <v>0</v>
      </c>
      <c r="BH243" s="89" t="s">
        <v>73</v>
      </c>
      <c r="BK243" s="111">
        <f t="shared" ref="BK243" si="5722">BK242*K246</f>
        <v>0</v>
      </c>
      <c r="BL243" s="99" t="s">
        <v>71</v>
      </c>
      <c r="BN243" s="89" t="s">
        <v>79</v>
      </c>
    </row>
    <row r="244" spans="1:66" ht="15.75" customHeight="1" x14ac:dyDescent="0.2">
      <c r="A244" s="1" t="str">
        <f t="shared" ref="A244" si="5723">A241</f>
        <v>1. Niewypełnione</v>
      </c>
      <c r="B244" s="313">
        <f t="shared" si="5121"/>
        <v>38</v>
      </c>
      <c r="C244" s="314"/>
      <c r="D244" s="314"/>
      <c r="E244" s="314"/>
      <c r="F244" s="31"/>
      <c r="G244" s="183"/>
      <c r="H244" s="122">
        <f t="shared" ref="H244" si="5724">5-COUNTIF(AU241,0)-COUNTIF(AL241,0)-COUNTIF(AC241,0)-COUNTIF(T241,0)-COUNTIF(K241,0)</f>
        <v>0</v>
      </c>
      <c r="I244" s="165">
        <f t="shared" si="5651"/>
        <v>0</v>
      </c>
      <c r="J244" s="187">
        <f t="shared" ref="J244" si="5725">IF($B241=$B235,J238+IF($F241&lt;&gt;$G241,(K241+$G243-$G242)/$F241,K241/$F241),IF($F241&lt;&gt;G241,(K241+$G243-$G242)/$F241,K241/$F241))</f>
        <v>0</v>
      </c>
      <c r="K244" s="7">
        <f t="shared" ref="K244:K245" si="5726">SUM(L244:R244)</f>
        <v>0</v>
      </c>
      <c r="L244" s="26">
        <f t="shared" ref="L244:R244" si="5727">L241</f>
        <v>0</v>
      </c>
      <c r="M244" s="26">
        <f t="shared" si="5727"/>
        <v>0</v>
      </c>
      <c r="N244" s="26">
        <f t="shared" si="5727"/>
        <v>0</v>
      </c>
      <c r="O244" s="26">
        <f t="shared" si="5727"/>
        <v>0</v>
      </c>
      <c r="P244" s="26">
        <f t="shared" si="5727"/>
        <v>0</v>
      </c>
      <c r="Q244" s="29">
        <f t="shared" si="5727"/>
        <v>0</v>
      </c>
      <c r="R244" s="23">
        <f t="shared" si="5727"/>
        <v>0</v>
      </c>
      <c r="S244" s="187">
        <f t="shared" ref="S244" si="5728">IF($B241=$B235,S238+IF($F241&lt;&gt;$G241,(T241+$G243-$G242)/$F241,T241/$F241),IF($F241&lt;&gt;P241,(T241+$G243-$G242)/$F241,T241/$F241))</f>
        <v>0</v>
      </c>
      <c r="T244" s="7">
        <f t="shared" ref="T244:T245" si="5729">SUM(U244:AA244)</f>
        <v>0</v>
      </c>
      <c r="U244" s="26">
        <f t="shared" ref="U244:AA244" si="5730">U241</f>
        <v>0</v>
      </c>
      <c r="V244" s="26">
        <f t="shared" si="5730"/>
        <v>0</v>
      </c>
      <c r="W244" s="26">
        <f t="shared" si="5730"/>
        <v>0</v>
      </c>
      <c r="X244" s="26">
        <f t="shared" si="5730"/>
        <v>0</v>
      </c>
      <c r="Y244" s="113">
        <f t="shared" si="5730"/>
        <v>0</v>
      </c>
      <c r="Z244" s="29">
        <f t="shared" si="5730"/>
        <v>0</v>
      </c>
      <c r="AA244" s="23">
        <f t="shared" si="5730"/>
        <v>0</v>
      </c>
      <c r="AB244" s="187">
        <f t="shared" ref="AB244" si="5731">IF($B241=$B235,AB238+IF($F241&lt;&gt;$G241,(AC241+$G243-$G242)/$F241,AC241/$F241),IF($F241&lt;&gt;Y241,(AC241+$G243-$G242)/$F241,AC241/$F241))</f>
        <v>0</v>
      </c>
      <c r="AC244" s="7">
        <f t="shared" ref="AC244:AC245" si="5732">SUM(AD244:AJ244)</f>
        <v>0</v>
      </c>
      <c r="AD244" s="26">
        <f t="shared" ref="AD244:AJ244" si="5733">AD241</f>
        <v>0</v>
      </c>
      <c r="AE244" s="26">
        <f t="shared" si="5733"/>
        <v>0</v>
      </c>
      <c r="AF244" s="26">
        <f t="shared" si="5733"/>
        <v>0</v>
      </c>
      <c r="AG244" s="26">
        <f t="shared" si="5733"/>
        <v>0</v>
      </c>
      <c r="AH244" s="113">
        <f t="shared" si="5733"/>
        <v>0</v>
      </c>
      <c r="AI244" s="29">
        <f t="shared" si="5733"/>
        <v>0</v>
      </c>
      <c r="AJ244" s="23">
        <f t="shared" si="5733"/>
        <v>0</v>
      </c>
      <c r="AK244" s="187">
        <f t="shared" ref="AK244" si="5734">IF($B241=$B235,AK238+IF($F241&lt;&gt;$G241,(AL241+$G243-$G242)/$F241,AL241/$F241),IF($F241&lt;&gt;AH241,(AL241+$G243-$G242)/$F241,AL241/$F241))</f>
        <v>0</v>
      </c>
      <c r="AL244" s="7">
        <f t="shared" ref="AL244:AL245" si="5735">SUM(AM244:AS244)</f>
        <v>0</v>
      </c>
      <c r="AM244" s="26">
        <f t="shared" ref="AM244:AS244" si="5736">AM241</f>
        <v>0</v>
      </c>
      <c r="AN244" s="26">
        <f t="shared" si="5736"/>
        <v>0</v>
      </c>
      <c r="AO244" s="26">
        <f t="shared" si="5736"/>
        <v>0</v>
      </c>
      <c r="AP244" s="26">
        <f t="shared" si="5736"/>
        <v>0</v>
      </c>
      <c r="AQ244" s="113">
        <f t="shared" si="5736"/>
        <v>0</v>
      </c>
      <c r="AR244" s="29">
        <f t="shared" si="5736"/>
        <v>0</v>
      </c>
      <c r="AS244" s="23">
        <f t="shared" si="5736"/>
        <v>0</v>
      </c>
      <c r="AT244" s="187">
        <f t="shared" ref="AT244" si="5737">IF($B241=$B235,AT238+IF($F241&lt;&gt;$G241,(AU241+$G243-$G242)/$F241,AU241/$F241),IF($F241&lt;&gt;AQ241,(AU241+$G243-$G242)/$F241,AU241/$F241))</f>
        <v>0</v>
      </c>
      <c r="AU244" s="7">
        <f t="shared" ref="AU244:AU245" si="5738">SUM(AV244:BB244)</f>
        <v>0</v>
      </c>
      <c r="AV244" s="6">
        <f t="shared" si="5137"/>
        <v>0</v>
      </c>
      <c r="AW244" s="6">
        <f t="shared" ref="AW244:BB244" si="5739">IF(SUM($AM$9:$AS$9)=SUM($AV$9:$BB$9),AW241,IF(AND(SUM($AV$9:$BB$9)&gt;42,SUM($AV$9:$BB$9)&lt;49),AW241,0))</f>
        <v>0</v>
      </c>
      <c r="AX244" s="6">
        <f t="shared" si="5739"/>
        <v>0</v>
      </c>
      <c r="AY244" s="6">
        <f t="shared" si="5739"/>
        <v>0</v>
      </c>
      <c r="AZ244" s="26">
        <f t="shared" si="5739"/>
        <v>0</v>
      </c>
      <c r="BA244" s="29">
        <f t="shared" si="5739"/>
        <v>0</v>
      </c>
      <c r="BB244" s="23">
        <f t="shared" si="5739"/>
        <v>0</v>
      </c>
      <c r="BC244" s="1">
        <f t="shared" ref="BC244" si="5740">IF(O243=0,0,O243-K246)</f>
        <v>0</v>
      </c>
      <c r="BD244" s="105">
        <f t="shared" ref="BD244" si="5741">K243</f>
        <v>0</v>
      </c>
      <c r="BE244" s="106" t="str">
        <f t="shared" si="5706"/>
        <v>Godziny zrealizowane</v>
      </c>
      <c r="BK244" s="100">
        <f t="shared" ref="BK244" si="5742">K243</f>
        <v>0</v>
      </c>
      <c r="BL244" s="99" t="s">
        <v>77</v>
      </c>
    </row>
    <row r="245" spans="1:66" ht="15.75" customHeight="1" x14ac:dyDescent="0.2">
      <c r="A245" s="1" t="str">
        <f t="shared" ref="A245:A246" si="5743">A244</f>
        <v>1. Niewypełnione</v>
      </c>
      <c r="B245" s="313"/>
      <c r="C245" s="314"/>
      <c r="D245" s="314"/>
      <c r="E245" s="314"/>
      <c r="F245" s="31"/>
      <c r="G245" s="183"/>
      <c r="H245" s="123">
        <f t="shared" ref="H245" si="5744">IF($B241=$B235,H239+F245,$F245)</f>
        <v>0</v>
      </c>
      <c r="I245" s="165">
        <f t="shared" si="5651"/>
        <v>0</v>
      </c>
      <c r="J245" s="141">
        <f t="shared" ref="J245" si="5745">IF($H244=0,0,IF($B235=$B241,IF($H246&gt;0,$H246+J239,K241+J239),IF($H246&gt;0,$H246,K241)))</f>
        <v>0</v>
      </c>
      <c r="K245" s="7">
        <f t="shared" si="5726"/>
        <v>0</v>
      </c>
      <c r="L245" s="6"/>
      <c r="M245" s="6"/>
      <c r="N245" s="6"/>
      <c r="O245" s="6"/>
      <c r="P245" s="26"/>
      <c r="Q245" s="29"/>
      <c r="R245" s="23"/>
      <c r="S245" s="141">
        <f t="shared" ref="S245" si="5746">IF($H244=0,0,IF($B235=$B241,IF($H246&gt;0,$H246+S239,T241+S239),IF($H246&gt;0,$H246,T241)))</f>
        <v>0</v>
      </c>
      <c r="T245" s="7">
        <f t="shared" si="5729"/>
        <v>0</v>
      </c>
      <c r="U245" s="6"/>
      <c r="V245" s="6"/>
      <c r="W245" s="6"/>
      <c r="X245" s="6"/>
      <c r="Y245" s="26"/>
      <c r="Z245" s="29"/>
      <c r="AA245" s="23"/>
      <c r="AB245" s="141">
        <f t="shared" ref="AB245" si="5747">IF($H244=0,0,IF($B235=$B241,IF($H246&gt;0,$H246+AB239,AC241+AB239),IF($H246&gt;0,$H246,AC241)))</f>
        <v>0</v>
      </c>
      <c r="AC245" s="7">
        <f t="shared" si="5732"/>
        <v>0</v>
      </c>
      <c r="AD245" s="6"/>
      <c r="AE245" s="6"/>
      <c r="AF245" s="6"/>
      <c r="AG245" s="6"/>
      <c r="AH245" s="26"/>
      <c r="AI245" s="29"/>
      <c r="AJ245" s="23"/>
      <c r="AK245" s="141">
        <f t="shared" ref="AK245" si="5748">IF($H244=0,0,IF($B235=$B241,IF($H246&gt;0,$H246+AK239,AL241+AK239),IF($H246&gt;0,$H246,AL241)))</f>
        <v>0</v>
      </c>
      <c r="AL245" s="7">
        <f t="shared" si="5735"/>
        <v>0</v>
      </c>
      <c r="AM245" s="6"/>
      <c r="AN245" s="6"/>
      <c r="AO245" s="6"/>
      <c r="AP245" s="6"/>
      <c r="AQ245" s="26"/>
      <c r="AR245" s="29"/>
      <c r="AS245" s="23"/>
      <c r="AT245" s="141">
        <f t="shared" ref="AT245" si="5749">IF($H244=0,0,IF($B235=$B241,IF($H246&gt;0,$H246+AT239,AU241+AT239),IF($H246&gt;0,$H246,AU241)))</f>
        <v>0</v>
      </c>
      <c r="AU245" s="7">
        <f t="shared" si="5738"/>
        <v>0</v>
      </c>
      <c r="AV245" s="6"/>
      <c r="AW245" s="6"/>
      <c r="AX245" s="6"/>
      <c r="AY245" s="6"/>
      <c r="AZ245" s="26"/>
      <c r="BA245" s="29"/>
      <c r="BB245" s="23"/>
      <c r="BC245" s="1">
        <f t="shared" ref="BC245" si="5750">IF(P243=0,0,P243-K246)</f>
        <v>0</v>
      </c>
      <c r="BD245" s="107">
        <f t="shared" ref="BD245" si="5751">BD244-BD243</f>
        <v>0</v>
      </c>
      <c r="BE245" s="108" t="str">
        <f t="shared" si="5706"/>
        <v>godziny ponadwymiarowe = Plan -to  co powinien uczyć</v>
      </c>
      <c r="BK245" s="100">
        <f t="shared" ref="BK245" si="5752">BK244-BK243</f>
        <v>0</v>
      </c>
      <c r="BL245" s="99" t="s">
        <v>74</v>
      </c>
    </row>
    <row r="246" spans="1:66" ht="18.75" customHeight="1" thickBot="1" x14ac:dyDescent="0.25">
      <c r="A246" s="1" t="str">
        <f t="shared" si="5743"/>
        <v>1. Niewypełnione</v>
      </c>
      <c r="B246" s="323" t="str">
        <f>IF(B241="",Wydruk!$AE$6,IF(J242=0,Wydruk!$AE$7,IF(AND(G242&lt;G243,B241&lt;&gt;$B247),Wydruk!$AE$13,IF(AND($B241=$B235,$B241&lt;&gt;$B247),IF(OR(OR(J246&lt;4,J246&gt;5),OR(S246&lt;4,S246&gt;5),OR(AB246&lt;4,AB246&gt;5),OR(AK246&lt;4,AK246&gt;5),OR(AND(AT246&lt;4,AT246&gt;0),AT246&gt;5)),Wydruk!$AE$8,Wydruk!$AE$9),IF($B241=$B247,IF($F245&lt;&gt;0,Wydruk!$AE$12,Wydruk!$AE$10),IF(OR(OR(J242&lt;4,J242&gt;5),OR(S242&lt;4,S242&gt;5),OR(AB242&lt;4,AB242&gt;5),OR(AK242&lt;4,AK242&gt;5),OR(AND(AT242&lt;4,AT242&gt;0),AT242&gt;5)),Wydruk!$AE$8,Wydruk!$AE$11))))))</f>
        <v>Rozpocznij wypełniając nazwisko i imię, sprawdź pensum, l. tygodni, godz. w roku</v>
      </c>
      <c r="C246" s="324"/>
      <c r="D246" s="324"/>
      <c r="E246" s="324"/>
      <c r="F246" s="173"/>
      <c r="G246" s="184"/>
      <c r="H246" s="191">
        <f t="shared" si="5152"/>
        <v>0</v>
      </c>
      <c r="I246" s="193"/>
      <c r="J246" s="176">
        <f t="shared" ref="J246" si="5753">IF($B235=$B241,IF(L241+L236&gt;0,1,0)+IF(M241+M236&gt;0,1,0)+IF(N241+N236&gt;0,1,0)+IF(O241+O236&gt;0,1,0)+IF(P241+P236&gt;0,1,0)+IF(Q241+Q236&gt;0,1,0)+IF(R241+R236&gt;0,1,0),J242)</f>
        <v>0</v>
      </c>
      <c r="K246" s="133">
        <f t="shared" ref="K246" si="5754">IF(OR($B241=$B247,J246=0,(K242-Q246+O246)&lt;=0),0,(K242-Q246+O246)/J246)</f>
        <v>0</v>
      </c>
      <c r="L246" s="137">
        <f t="shared" ref="L246" si="5755">IF(K246*(7-J243)&lt;=0,0,K246*(7-J243))</f>
        <v>0</v>
      </c>
      <c r="M246" s="311">
        <f t="shared" ref="M246" si="5756">ROUND(IF(OR(K243-K246*(7-J243)+P246&lt;0,$B241=$B247,K246&lt;=0,K243=0),0,IF(K243-K246*(7-J243)+P246&gt;Q246-O246+P246,Q246-O246+P246,K243-K246*(7-J243)+P246)),1)</f>
        <v>0</v>
      </c>
      <c r="N246" s="312"/>
      <c r="O246" s="139">
        <f t="shared" ref="O246" si="5757">IF(OR($B241=$B247,J242=0),0,IF($B241=$B235,J241,$F241))</f>
        <v>0</v>
      </c>
      <c r="P246" s="30">
        <f t="shared" ref="P246" si="5758">IF(OR($B241=$B247,J246=0),0,$G243-$G242)</f>
        <v>0</v>
      </c>
      <c r="Q246" s="134">
        <f t="shared" ref="Q246" si="5759">IF(OR($B241=$B247,J246=0),0,J245)</f>
        <v>0</v>
      </c>
      <c r="R246" s="138">
        <f t="shared" ref="R246" si="5760">IF($B241=$B247,0,K243)</f>
        <v>0</v>
      </c>
      <c r="S246" s="176">
        <f t="shared" ref="S246" si="5761">IF($B235=$B241,IF(U241+U236&gt;0,1,0)+IF(V241+V236&gt;0,1,0)+IF(W241+W236&gt;0,1,0)+IF(X241+X236&gt;0,1,0)+IF(Y241+Y236&gt;0,1,0)+IF(Z241+Z236&gt;0,1,0)+IF(AA241+AA236&gt;0,1,0),S242)</f>
        <v>0</v>
      </c>
      <c r="T246" s="133">
        <f t="shared" ref="T246" si="5762">IF(OR($B241=$B247,S246=0,(T242-Z246+X246)&lt;=0),0,(T242-Z246+X246)/S246)</f>
        <v>0</v>
      </c>
      <c r="U246" s="137">
        <f t="shared" ref="U246" si="5763">IF(T246*(7-S243)&lt;=0,0,T246*(7-S243))</f>
        <v>0</v>
      </c>
      <c r="V246" s="311">
        <f t="shared" ref="V246" si="5764">ROUND(IF(OR(T243-T246*(7-S243)+Y246&lt;0,$B241=$B247,T246&lt;=0,T243=0),0,IF(T243-T246*(7-S243)+Y246&gt;Z246-X246+Y246,Z246-X246+Y246,T243-T246*(7-S243)+Y246)),1)</f>
        <v>0</v>
      </c>
      <c r="W246" s="312"/>
      <c r="X246" s="139">
        <f t="shared" ref="X246" si="5765">IF(OR($B241=$B247,S242=0),0,IF($B241=$B235,S241,$F241))</f>
        <v>0</v>
      </c>
      <c r="Y246" s="30">
        <f t="shared" ref="Y246" si="5766">IF(OR($B241=$B247,S246=0),0,$G243-$G242)</f>
        <v>0</v>
      </c>
      <c r="Z246" s="134">
        <f t="shared" ref="Z246" si="5767">IF(OR($B241=$B247,S246=0),0,S245)</f>
        <v>0</v>
      </c>
      <c r="AA246" s="138">
        <f t="shared" ref="AA246" si="5768">IF($B241=$B247,0,T243)</f>
        <v>0</v>
      </c>
      <c r="AB246" s="176">
        <f t="shared" ref="AB246" si="5769">IF($B235=$B241,IF(AD241+AD236&gt;0,1,0)+IF(AE241+AE236&gt;0,1,0)+IF(AF241+AF236&gt;0,1,0)+IF(AG241+AG236&gt;0,1,0)+IF(AH241+AH236&gt;0,1,0)+IF(AI241+AI236&gt;0,1,0)+IF(AJ241+AJ236&gt;0,1,0),AB242)</f>
        <v>0</v>
      </c>
      <c r="AC246" s="133">
        <f t="shared" ref="AC246" si="5770">IF(OR($B241=$B247,AB246=0,(AC242-AI246+AG246)&lt;=0),0,(AC242-AI246+AG246)/AB246)</f>
        <v>0</v>
      </c>
      <c r="AD246" s="137">
        <f t="shared" ref="AD246" si="5771">IF(AC246*(7-AB243)&lt;=0,0,AC246*(7-AB243))</f>
        <v>0</v>
      </c>
      <c r="AE246" s="311">
        <f t="shared" ref="AE246" si="5772">ROUND(IF(OR(AC243-AC246*(7-AB243)+AH246&lt;0,$B241=$B247,AC246&lt;=0,AC243=0),0,IF(AC243-AC246*(7-AB243)+AH246&gt;AI246-AG246+AH246,AI246-AG246+AH246,AC243-AC246*(7-AB243)+AH246)),1)</f>
        <v>0</v>
      </c>
      <c r="AF246" s="312"/>
      <c r="AG246" s="139">
        <f t="shared" ref="AG246" si="5773">IF(OR($B241=$B247,AB242=0),0,IF($B241=$B235,AB241,$F241))</f>
        <v>0</v>
      </c>
      <c r="AH246" s="30">
        <f t="shared" ref="AH246" si="5774">IF(OR($B241=$B247,AB246=0),0,$G243-$G242)</f>
        <v>0</v>
      </c>
      <c r="AI246" s="134">
        <f t="shared" ref="AI246" si="5775">IF(OR($B241=$B247,AB246=0),0,AB245)</f>
        <v>0</v>
      </c>
      <c r="AJ246" s="138">
        <f t="shared" ref="AJ246" si="5776">IF($B241=$B247,0,AC243)</f>
        <v>0</v>
      </c>
      <c r="AK246" s="176">
        <f t="shared" ref="AK246" si="5777">IF($B235=$B241,IF(AM241+AM236&gt;0,1,0)+IF(AN241+AN236&gt;0,1,0)+IF(AO241+AO236&gt;0,1,0)+IF(AP241+AP236&gt;0,1,0)+IF(AQ241+AQ236&gt;0,1,0)+IF(AR241+AR236&gt;0,1,0)+IF(AS241+AS236&gt;0,1,0),AK242)</f>
        <v>0</v>
      </c>
      <c r="AL246" s="133">
        <f t="shared" ref="AL246" si="5778">IF(OR($B241=$B247,AK246=0,(AL242-AR246+AP246)&lt;=0),0,(AL242-AR246+AP246)/AK246)</f>
        <v>0</v>
      </c>
      <c r="AM246" s="137">
        <f t="shared" ref="AM246" si="5779">IF(AL246*(7-AK243)&lt;=0,0,AL246*(7-AK243))</f>
        <v>0</v>
      </c>
      <c r="AN246" s="311">
        <f t="shared" ref="AN246" si="5780">ROUND(IF(OR(AL243-AL246*(7-AK243)+AQ246&lt;0,$B241=$B247,AL246&lt;=0,AL243=0),0,IF(AL243-AL246*(7-AK243)+AQ246&gt;AR246-AP246+AQ246,AR246-AP246+AQ246,AL243-AL246*(7-AK243)+AQ246)),1)</f>
        <v>0</v>
      </c>
      <c r="AO246" s="312"/>
      <c r="AP246" s="139">
        <f t="shared" ref="AP246" si="5781">IF(OR($B241=$B247,AK242=0),0,IF($B241=$B235,AK241,$F241))</f>
        <v>0</v>
      </c>
      <c r="AQ246" s="30">
        <f t="shared" ref="AQ246" si="5782">IF(OR($B241=$B247,AK246=0),0,$G243-$G242)</f>
        <v>0</v>
      </c>
      <c r="AR246" s="134">
        <f t="shared" ref="AR246" si="5783">IF(OR($B241=$B247,AK246=0),0,AK245)</f>
        <v>0</v>
      </c>
      <c r="AS246" s="138">
        <f t="shared" ref="AS246" si="5784">IF($B241=$B247,0,AL243)</f>
        <v>0</v>
      </c>
      <c r="AT246" s="176">
        <f t="shared" ref="AT246" si="5785">IF($B235=$B241,IF(AV241+AV236&gt;0,1,0)+IF(AW241+AW236&gt;0,1,0)+IF(AX241+AX236&gt;0,1,0)+IF(AY241+AY236&gt;0,1,0)+IF(AZ241+AZ236&gt;0,1,0)+IF(BA241+BA236&gt;0,1,0)+IF(BB241+BB236&gt;0,1,0),AT242)</f>
        <v>0</v>
      </c>
      <c r="AU246" s="133">
        <f t="shared" ref="AU246" si="5786">IF(OR($B241=$B247,AT246=0,(AU242-BA246+AY246)&lt;=0),0,(AU242-BA246+AY246)/AT246)</f>
        <v>0</v>
      </c>
      <c r="AV246" s="137">
        <f t="shared" ref="AV246" si="5787">IF(AU246*(7-AT243)&lt;=0,0,AU246*(7-AT243))</f>
        <v>0</v>
      </c>
      <c r="AW246" s="311">
        <f t="shared" ref="AW246" si="5788">ROUND(IF(OR(AU243-AU246*(7-AT243)+AZ246&lt;0,$B241=$B247,AU246&lt;=0,AU243=0),0,IF(AU243-AU246*(7-AT243)+AZ246&gt;BA246-AY246+AZ246,BA246-AY246+AZ246,AU243-AU246*(7-AT243)+AZ246)),1)</f>
        <v>0</v>
      </c>
      <c r="AX246" s="312"/>
      <c r="AY246" s="139">
        <f t="shared" ref="AY246" si="5789">IF(OR($B241=$B247,AT242=0),0,IF($B241=$B235,AT241,$F241))</f>
        <v>0</v>
      </c>
      <c r="AZ246" s="30">
        <f t="shared" ref="AZ246" si="5790">IF(OR($B241=$B247,AT246=0),0,$G243-$G242)</f>
        <v>0</v>
      </c>
      <c r="BA246" s="134">
        <f t="shared" ref="BA246" si="5791">IF(OR($B241=$B247,AT246=0),0,AT245)</f>
        <v>0</v>
      </c>
      <c r="BB246" s="138">
        <f t="shared" ref="BB246" si="5792">IF($B241=$B247,0,AU243)</f>
        <v>0</v>
      </c>
      <c r="BC246" s="89">
        <f t="shared" ref="BC246" si="5793">SUBTOTAL(9,BC241:BC245)</f>
        <v>0</v>
      </c>
      <c r="BD246" s="109">
        <f t="shared" ref="BD246" si="5794">BD241</f>
        <v>0</v>
      </c>
      <c r="BE246" s="110">
        <f t="shared" ref="BE246" si="5795">IF(BD245&lt;=BD246,BD245,BD246)</f>
        <v>0</v>
      </c>
      <c r="BF246" s="90" t="str">
        <f t="shared" ref="BF246" si="5796">BM246</f>
        <v>godziny ponadwymiarowe wynik po sprawdzeniu czy nie przekracza planu</v>
      </c>
      <c r="BK246" s="101">
        <f t="shared" ref="BK246" si="5797">BK241</f>
        <v>-18</v>
      </c>
      <c r="BL246" s="102">
        <f t="shared" ref="BL246" si="5798">IF(BK245&lt;=BK241,BK245,BK241)</f>
        <v>-18</v>
      </c>
      <c r="BM246" s="91" t="s">
        <v>75</v>
      </c>
    </row>
    <row r="247" spans="1:66" ht="15.75" x14ac:dyDescent="0.2">
      <c r="A247" s="1" t="str">
        <f t="shared" ref="A247" si="5799">IF(B247="","1. Niewypełnione",B247)</f>
        <v>1. Niewypełnione</v>
      </c>
      <c r="B247" s="320"/>
      <c r="C247" s="321"/>
      <c r="D247" s="321"/>
      <c r="E247" s="321"/>
      <c r="F247" s="177">
        <v>18</v>
      </c>
      <c r="G247" s="185">
        <f t="shared" ref="G247" si="5800">F247</f>
        <v>18</v>
      </c>
      <c r="H247" s="177"/>
      <c r="I247" s="192">
        <f t="shared" ref="I247:I251" si="5801">K247+T247+AC247+AL247+AU247</f>
        <v>0</v>
      </c>
      <c r="J247" s="186">
        <f t="shared" ref="J247" si="5802">IF(OR($B247=$B253,J250=0),0,ROUND((K248+P252)/J250,0))</f>
        <v>0</v>
      </c>
      <c r="K247" s="51">
        <f t="shared" ref="K247:K248" si="5803">SUM(L247:R247)</f>
        <v>0</v>
      </c>
      <c r="L247" s="52"/>
      <c r="M247" s="52"/>
      <c r="N247" s="52"/>
      <c r="O247" s="52"/>
      <c r="P247" s="53"/>
      <c r="Q247" s="54"/>
      <c r="R247" s="55"/>
      <c r="S247" s="188">
        <f t="shared" ref="S247" si="5804">IF(OR($B247=$B253,S250=0),0,ROUND((T248+Y252)/S250,0))</f>
        <v>0</v>
      </c>
      <c r="T247" s="178">
        <f t="shared" ref="T247:T248" si="5805">SUM(U247:AA247)</f>
        <v>0</v>
      </c>
      <c r="U247" s="179">
        <f t="shared" ref="U247" si="5806">L247</f>
        <v>0</v>
      </c>
      <c r="V247" s="179">
        <f t="shared" ref="V247" si="5807">M247</f>
        <v>0</v>
      </c>
      <c r="W247" s="179">
        <f t="shared" ref="W247" si="5808">N247</f>
        <v>0</v>
      </c>
      <c r="X247" s="179">
        <f t="shared" ref="X247" si="5809">O247</f>
        <v>0</v>
      </c>
      <c r="Y247" s="180">
        <f t="shared" ref="Y247" si="5810">P247</f>
        <v>0</v>
      </c>
      <c r="Z247" s="181">
        <f t="shared" ref="Z247" si="5811">Q247</f>
        <v>0</v>
      </c>
      <c r="AA247" s="182">
        <f t="shared" ref="AA247" si="5812">R247</f>
        <v>0</v>
      </c>
      <c r="AB247" s="188">
        <f t="shared" ref="AB247" si="5813">IF(OR($B247=$B253,AB250=0),0,ROUND((AC248+AH252)/AB250,0))</f>
        <v>0</v>
      </c>
      <c r="AC247" s="178">
        <f t="shared" ref="AC247:AC248" si="5814">SUM(AD247:AJ247)</f>
        <v>0</v>
      </c>
      <c r="AD247" s="179">
        <f t="shared" ref="AD247" si="5815">U247</f>
        <v>0</v>
      </c>
      <c r="AE247" s="179">
        <f t="shared" ref="AE247" si="5816">V247</f>
        <v>0</v>
      </c>
      <c r="AF247" s="179">
        <f t="shared" ref="AF247" si="5817">W247</f>
        <v>0</v>
      </c>
      <c r="AG247" s="179">
        <f t="shared" ref="AG247" si="5818">X247</f>
        <v>0</v>
      </c>
      <c r="AH247" s="180">
        <f t="shared" ref="AH247" si="5819">Y247</f>
        <v>0</v>
      </c>
      <c r="AI247" s="181">
        <f t="shared" ref="AI247" si="5820">Z247</f>
        <v>0</v>
      </c>
      <c r="AJ247" s="182">
        <f t="shared" ref="AJ247" si="5821">AA247</f>
        <v>0</v>
      </c>
      <c r="AK247" s="188">
        <f t="shared" ref="AK247" si="5822">IF(OR($B247=$B253,AK250=0),0,ROUND((AL248+AQ252)/AK250,0))</f>
        <v>0</v>
      </c>
      <c r="AL247" s="178">
        <f t="shared" ref="AL247:AL248" si="5823">SUM(AM247:AS247)</f>
        <v>0</v>
      </c>
      <c r="AM247" s="179">
        <f t="shared" ref="AM247" si="5824">AD247</f>
        <v>0</v>
      </c>
      <c r="AN247" s="179">
        <f t="shared" ref="AN247" si="5825">AE247</f>
        <v>0</v>
      </c>
      <c r="AO247" s="179">
        <f t="shared" ref="AO247" si="5826">AF247</f>
        <v>0</v>
      </c>
      <c r="AP247" s="179">
        <f t="shared" ref="AP247" si="5827">AG247</f>
        <v>0</v>
      </c>
      <c r="AQ247" s="180">
        <f t="shared" ref="AQ247" si="5828">AH247</f>
        <v>0</v>
      </c>
      <c r="AR247" s="181">
        <f t="shared" ref="AR247" si="5829">AI247</f>
        <v>0</v>
      </c>
      <c r="AS247" s="182">
        <f t="shared" ref="AS247" si="5830">AJ247</f>
        <v>0</v>
      </c>
      <c r="AT247" s="188">
        <f t="shared" ref="AT247" si="5831">IF(OR($B247=$B253,AT250=0),0,ROUND((AU248+AZ252)/AT250,0))</f>
        <v>0</v>
      </c>
      <c r="AU247" s="178">
        <f t="shared" ref="AU247:AU248" si="5832">SUM(AV247:BB247)</f>
        <v>0</v>
      </c>
      <c r="AV247" s="179">
        <f t="shared" ref="AV247" si="5833">IF(SUM($AM$9:$AS$9)=SUM($AV$9:$BB$9),AM247,IF(AND(SUM($AV$9:$BB$9)&gt;42,SUM($AV$9:$BB$9)&lt;49),AM247,0))</f>
        <v>0</v>
      </c>
      <c r="AW247" s="179">
        <f t="shared" ref="AW247" si="5834">IF(SUM($AM$9:$AS$9)=SUM($AV$9:$BB$9),AN247,IF(AND(SUM($AV$9:$BB$9)&gt;42,SUM($AV$9:$BB$9)&lt;49),AN247,0))</f>
        <v>0</v>
      </c>
      <c r="AX247" s="179">
        <f t="shared" ref="AX247" si="5835">IF(SUM($AM$9:$AS$9)=SUM($AV$9:$BB$9),AO247,IF(AND(SUM($AV$9:$BB$9)&gt;42,SUM($AV$9:$BB$9)&lt;49),AO247,0))</f>
        <v>0</v>
      </c>
      <c r="AY247" s="179">
        <f t="shared" ref="AY247" si="5836">IF(SUM($AM$9:$AS$9)=SUM($AV$9:$BB$9),AP247,IF(AND(SUM($AV$9:$BB$9)&gt;42,SUM($AV$9:$BB$9)&lt;49),AP247,0))</f>
        <v>0</v>
      </c>
      <c r="AZ247" s="180">
        <f t="shared" ref="AZ247" si="5837">IF(SUM($AM$9:$AS$9)=SUM($AV$9:$BB$9),AQ247,IF(AND(SUM($AV$9:$BB$9)&gt;42,SUM($AV$9:$BB$9)&lt;49),AQ247,0))</f>
        <v>0</v>
      </c>
      <c r="BA247" s="181">
        <f t="shared" ref="BA247" si="5838">IF(SUM($AM$9:$AS$9)=SUM($AV$9:$BB$9),AR247,IF(AND(SUM($AV$9:$BB$9)&gt;42,SUM($AV$9:$BB$9)&lt;49),AR247,0))</f>
        <v>0</v>
      </c>
      <c r="BB247" s="182">
        <f t="shared" ref="BB247" si="5839">IF(SUM($AM$9:$AS$9)=SUM($AV$9:$BB$9),AS247,IF(AND(SUM($AV$9:$BB$9)&gt;42,SUM($AV$9:$BB$9)&lt;49),AS247,0))</f>
        <v>0</v>
      </c>
      <c r="BC247" s="1">
        <f t="shared" ref="BC247" si="5840">IF(L249=0,0,L249-K252)</f>
        <v>0</v>
      </c>
      <c r="BD247" s="103">
        <f t="shared" ref="BD247" si="5841">P252-N252</f>
        <v>0</v>
      </c>
      <c r="BE247" s="104" t="s">
        <v>80</v>
      </c>
      <c r="BK247" s="96">
        <f t="shared" ref="BK247" si="5842">K248-G248</f>
        <v>-18</v>
      </c>
      <c r="BL247" s="97" t="s">
        <v>76</v>
      </c>
    </row>
    <row r="248" spans="1:66" ht="12.75" hidden="1" customHeight="1" x14ac:dyDescent="0.2">
      <c r="B248" s="93"/>
      <c r="C248" s="94"/>
      <c r="D248" s="95"/>
      <c r="E248" s="115"/>
      <c r="F248" s="140" t="b">
        <f t="shared" ref="F248" si="5843">IF($B241=$B247,OR(F242,G247&lt;F247),G247&lt;F247)</f>
        <v>0</v>
      </c>
      <c r="G248" s="189">
        <f t="shared" si="5090"/>
        <v>18</v>
      </c>
      <c r="H248" s="120"/>
      <c r="I248" s="165">
        <f t="shared" si="5801"/>
        <v>0</v>
      </c>
      <c r="J248" s="194">
        <f t="shared" ref="J248" si="5844">7-COUNTIF(L247:R247,0)-COUNTIF(L247:R247,"")</f>
        <v>0</v>
      </c>
      <c r="K248" s="22">
        <f t="shared" si="5803"/>
        <v>0</v>
      </c>
      <c r="L248" s="35">
        <f t="shared" ref="L248:R248" si="5845">IF($B241=$B247,L247+L242,L247)</f>
        <v>0</v>
      </c>
      <c r="M248" s="35">
        <f t="shared" si="5845"/>
        <v>0</v>
      </c>
      <c r="N248" s="35">
        <f t="shared" si="5845"/>
        <v>0</v>
      </c>
      <c r="O248" s="35">
        <f t="shared" si="5845"/>
        <v>0</v>
      </c>
      <c r="P248" s="36">
        <f t="shared" si="5845"/>
        <v>0</v>
      </c>
      <c r="Q248" s="37">
        <f t="shared" si="5845"/>
        <v>0</v>
      </c>
      <c r="R248" s="38">
        <f t="shared" si="5845"/>
        <v>0</v>
      </c>
      <c r="S248" s="194">
        <f t="shared" ref="S248" si="5846">7-COUNTIF(U247:AA247,0)-COUNTIF(U247:AA247,"")</f>
        <v>0</v>
      </c>
      <c r="T248" s="22">
        <f t="shared" si="5805"/>
        <v>0</v>
      </c>
      <c r="U248" s="35">
        <f t="shared" ref="U248:AA248" si="5847">IF($B241=$B247,U247+U242,U247)</f>
        <v>0</v>
      </c>
      <c r="V248" s="35">
        <f t="shared" si="5847"/>
        <v>0</v>
      </c>
      <c r="W248" s="35">
        <f t="shared" si="5847"/>
        <v>0</v>
      </c>
      <c r="X248" s="35">
        <f t="shared" si="5847"/>
        <v>0</v>
      </c>
      <c r="Y248" s="36">
        <f t="shared" si="5847"/>
        <v>0</v>
      </c>
      <c r="Z248" s="37">
        <f t="shared" si="5847"/>
        <v>0</v>
      </c>
      <c r="AA248" s="38">
        <f t="shared" si="5847"/>
        <v>0</v>
      </c>
      <c r="AB248" s="194">
        <f t="shared" ref="AB248" si="5848">7-COUNTIF(AD247:AJ247,0)-COUNTIF(AD247:AJ247,"")</f>
        <v>0</v>
      </c>
      <c r="AC248" s="22">
        <f t="shared" si="5814"/>
        <v>0</v>
      </c>
      <c r="AD248" s="35">
        <f t="shared" ref="AD248:AJ248" si="5849">IF($B241=$B247,AD247+AD242,AD247)</f>
        <v>0</v>
      </c>
      <c r="AE248" s="35">
        <f t="shared" si="5849"/>
        <v>0</v>
      </c>
      <c r="AF248" s="35">
        <f t="shared" si="5849"/>
        <v>0</v>
      </c>
      <c r="AG248" s="35">
        <f t="shared" si="5849"/>
        <v>0</v>
      </c>
      <c r="AH248" s="36">
        <f t="shared" si="5849"/>
        <v>0</v>
      </c>
      <c r="AI248" s="37">
        <f t="shared" si="5849"/>
        <v>0</v>
      </c>
      <c r="AJ248" s="38">
        <f t="shared" si="5849"/>
        <v>0</v>
      </c>
      <c r="AK248" s="194">
        <f t="shared" ref="AK248" si="5850">7-COUNTIF(AM247:AS247,0)-COUNTIF(AM247:AS247,"")</f>
        <v>0</v>
      </c>
      <c r="AL248" s="22">
        <f t="shared" si="5823"/>
        <v>0</v>
      </c>
      <c r="AM248" s="35">
        <f t="shared" ref="AM248:AS248" si="5851">IF($B241=$B247,AM247+AM242,AM247)</f>
        <v>0</v>
      </c>
      <c r="AN248" s="35">
        <f t="shared" si="5851"/>
        <v>0</v>
      </c>
      <c r="AO248" s="35">
        <f t="shared" si="5851"/>
        <v>0</v>
      </c>
      <c r="AP248" s="35">
        <f t="shared" si="5851"/>
        <v>0</v>
      </c>
      <c r="AQ248" s="36">
        <f t="shared" si="5851"/>
        <v>0</v>
      </c>
      <c r="AR248" s="37">
        <f t="shared" si="5851"/>
        <v>0</v>
      </c>
      <c r="AS248" s="38">
        <f t="shared" si="5851"/>
        <v>0</v>
      </c>
      <c r="AT248" s="194">
        <f t="shared" ref="AT248" si="5852">7-COUNTIF(AV247:BB247,0)-COUNTIF(AV247:BB247,"")</f>
        <v>0</v>
      </c>
      <c r="AU248" s="22">
        <f t="shared" si="5832"/>
        <v>0</v>
      </c>
      <c r="AV248" s="35">
        <f t="shared" ref="AV248:BB248" si="5853">IF($B241=$B247,AV247+AV242,AV247)</f>
        <v>0</v>
      </c>
      <c r="AW248" s="35">
        <f t="shared" si="5853"/>
        <v>0</v>
      </c>
      <c r="AX248" s="35">
        <f t="shared" si="5853"/>
        <v>0</v>
      </c>
      <c r="AY248" s="35">
        <f t="shared" si="5853"/>
        <v>0</v>
      </c>
      <c r="AZ248" s="36">
        <f t="shared" si="5853"/>
        <v>0</v>
      </c>
      <c r="BA248" s="37">
        <f t="shared" si="5853"/>
        <v>0</v>
      </c>
      <c r="BB248" s="38">
        <f t="shared" si="5853"/>
        <v>0</v>
      </c>
      <c r="BC248" s="1">
        <f t="shared" ref="BC248" si="5854">IF(M249=0,0,M249-K252)</f>
        <v>0</v>
      </c>
      <c r="BD248" s="105">
        <f t="shared" ref="BD248" si="5855">7-J249</f>
        <v>0</v>
      </c>
      <c r="BE248" s="106" t="str">
        <f t="shared" ref="BE248:BE251" si="5856">BL248</f>
        <v>Dni realizacji</v>
      </c>
      <c r="BG248" s="89" t="s">
        <v>78</v>
      </c>
      <c r="BK248" s="98">
        <f t="shared" ref="BK248" si="5857">7-J249</f>
        <v>0</v>
      </c>
      <c r="BL248" s="99" t="s">
        <v>72</v>
      </c>
    </row>
    <row r="249" spans="1:66" ht="15" hidden="1" customHeight="1" x14ac:dyDescent="0.2">
      <c r="B249" s="116"/>
      <c r="C249" s="117"/>
      <c r="D249" s="118"/>
      <c r="E249" s="119"/>
      <c r="F249" s="92"/>
      <c r="G249" s="190">
        <f t="shared" ref="G249" si="5858">IF(AND($B241=$B247,$B241&lt;&gt;"",$B241&lt;&gt;0),F247+G243,F247)</f>
        <v>18</v>
      </c>
      <c r="H249" s="121"/>
      <c r="I249" s="165">
        <f t="shared" si="5801"/>
        <v>0</v>
      </c>
      <c r="J249" s="195">
        <f t="shared" ref="J249" si="5859">IF($B247=$B241,COUNTIF(L249:R249,0),COUNTIF(L250:R250,0)+COUNTIF(L250:R250,""))</f>
        <v>7</v>
      </c>
      <c r="K249" s="39">
        <f t="shared" ref="K249:R249" si="5860">IF($B241=$B247,K250+K243,K250)</f>
        <v>0</v>
      </c>
      <c r="L249" s="40">
        <f t="shared" si="5860"/>
        <v>0</v>
      </c>
      <c r="M249" s="40">
        <f t="shared" si="5860"/>
        <v>0</v>
      </c>
      <c r="N249" s="40">
        <f t="shared" si="5860"/>
        <v>0</v>
      </c>
      <c r="O249" s="40">
        <f t="shared" si="5860"/>
        <v>0</v>
      </c>
      <c r="P249" s="41">
        <f t="shared" si="5860"/>
        <v>0</v>
      </c>
      <c r="Q249" s="42">
        <f t="shared" si="5860"/>
        <v>0</v>
      </c>
      <c r="R249" s="43">
        <f t="shared" si="5860"/>
        <v>0</v>
      </c>
      <c r="S249" s="195">
        <f t="shared" ref="S249" si="5861">IF($B247=$B241,COUNTIF(U249:AA249,0),COUNTIF(U250:AA250,0)+COUNTIF(U250:AA250,""))</f>
        <v>7</v>
      </c>
      <c r="T249" s="39">
        <f t="shared" ref="T249:AA249" si="5862">IF($B241=$B247,T250+T243,T250)</f>
        <v>0</v>
      </c>
      <c r="U249" s="40">
        <f t="shared" si="5862"/>
        <v>0</v>
      </c>
      <c r="V249" s="40">
        <f t="shared" si="5862"/>
        <v>0</v>
      </c>
      <c r="W249" s="40">
        <f t="shared" si="5862"/>
        <v>0</v>
      </c>
      <c r="X249" s="40">
        <f t="shared" si="5862"/>
        <v>0</v>
      </c>
      <c r="Y249" s="41">
        <f t="shared" si="5862"/>
        <v>0</v>
      </c>
      <c r="Z249" s="42">
        <f t="shared" si="5862"/>
        <v>0</v>
      </c>
      <c r="AA249" s="43">
        <f t="shared" si="5862"/>
        <v>0</v>
      </c>
      <c r="AB249" s="195">
        <f t="shared" ref="AB249" si="5863">IF($B247=$B241,COUNTIF(AD249:AJ249,0),COUNTIF(AD250:AJ250,0)+COUNTIF(AD250:AJ250,""))</f>
        <v>7</v>
      </c>
      <c r="AC249" s="39">
        <f t="shared" ref="AC249:AJ249" si="5864">IF($B241=$B247,AC250+AC243,AC250)</f>
        <v>0</v>
      </c>
      <c r="AD249" s="40">
        <f t="shared" si="5864"/>
        <v>0</v>
      </c>
      <c r="AE249" s="40">
        <f t="shared" si="5864"/>
        <v>0</v>
      </c>
      <c r="AF249" s="40">
        <f t="shared" si="5864"/>
        <v>0</v>
      </c>
      <c r="AG249" s="40">
        <f t="shared" si="5864"/>
        <v>0</v>
      </c>
      <c r="AH249" s="41">
        <f t="shared" si="5864"/>
        <v>0</v>
      </c>
      <c r="AI249" s="42">
        <f t="shared" si="5864"/>
        <v>0</v>
      </c>
      <c r="AJ249" s="43">
        <f t="shared" si="5864"/>
        <v>0</v>
      </c>
      <c r="AK249" s="195">
        <f t="shared" ref="AK249" si="5865">IF($B247=$B241,COUNTIF(AM249:AS249,0),COUNTIF(AM250:AS250,0)+COUNTIF(AM250:AS250,""))</f>
        <v>7</v>
      </c>
      <c r="AL249" s="39">
        <f t="shared" ref="AL249:AS249" si="5866">IF($B241=$B247,AL250+AL243,AL250)</f>
        <v>0</v>
      </c>
      <c r="AM249" s="40">
        <f t="shared" si="5866"/>
        <v>0</v>
      </c>
      <c r="AN249" s="40">
        <f t="shared" si="5866"/>
        <v>0</v>
      </c>
      <c r="AO249" s="40">
        <f t="shared" si="5866"/>
        <v>0</v>
      </c>
      <c r="AP249" s="40">
        <f t="shared" si="5866"/>
        <v>0</v>
      </c>
      <c r="AQ249" s="41">
        <f t="shared" si="5866"/>
        <v>0</v>
      </c>
      <c r="AR249" s="42">
        <f t="shared" si="5866"/>
        <v>0</v>
      </c>
      <c r="AS249" s="43">
        <f t="shared" si="5866"/>
        <v>0</v>
      </c>
      <c r="AT249" s="195">
        <f t="shared" ref="AT249" si="5867">IF($B247=$B241,COUNTIF(AV249:BB249,0),COUNTIF(AV250:BB250,0)+COUNTIF(AV250:BB250,""))</f>
        <v>7</v>
      </c>
      <c r="AU249" s="39">
        <f t="shared" ref="AU249:BB249" si="5868">IF($B241=$B247,AU250+AU243,AU250)</f>
        <v>0</v>
      </c>
      <c r="AV249" s="40">
        <f t="shared" si="5868"/>
        <v>0</v>
      </c>
      <c r="AW249" s="40">
        <f t="shared" si="5868"/>
        <v>0</v>
      </c>
      <c r="AX249" s="40">
        <f t="shared" si="5868"/>
        <v>0</v>
      </c>
      <c r="AY249" s="40">
        <f t="shared" si="5868"/>
        <v>0</v>
      </c>
      <c r="AZ249" s="41">
        <f t="shared" si="5868"/>
        <v>0</v>
      </c>
      <c r="BA249" s="42">
        <f t="shared" si="5868"/>
        <v>0</v>
      </c>
      <c r="BB249" s="43">
        <f t="shared" si="5868"/>
        <v>0</v>
      </c>
      <c r="BC249" s="1">
        <f t="shared" ref="BC249" si="5869">IF(N249=0,0,N249-K252)</f>
        <v>0</v>
      </c>
      <c r="BD249" s="112">
        <f t="shared" ref="BD249" si="5870">BD248*K252</f>
        <v>0</v>
      </c>
      <c r="BE249" s="106" t="str">
        <f t="shared" si="5856"/>
        <v>Realizacja planu</v>
      </c>
      <c r="BG249" s="114">
        <f t="shared" ref="BG249" si="5871">J247</f>
        <v>0</v>
      </c>
      <c r="BH249" s="89" t="s">
        <v>73</v>
      </c>
      <c r="BK249" s="111">
        <f t="shared" ref="BK249" si="5872">BK248*K252</f>
        <v>0</v>
      </c>
      <c r="BL249" s="99" t="s">
        <v>71</v>
      </c>
      <c r="BN249" s="89" t="s">
        <v>79</v>
      </c>
    </row>
    <row r="250" spans="1:66" ht="15.75" customHeight="1" x14ac:dyDescent="0.2">
      <c r="A250" s="1" t="str">
        <f t="shared" ref="A250" si="5873">A247</f>
        <v>1. Niewypełnione</v>
      </c>
      <c r="B250" s="313">
        <f t="shared" si="5121"/>
        <v>39</v>
      </c>
      <c r="C250" s="314"/>
      <c r="D250" s="314"/>
      <c r="E250" s="314"/>
      <c r="F250" s="31"/>
      <c r="G250" s="183"/>
      <c r="H250" s="122">
        <f t="shared" ref="H250" si="5874">5-COUNTIF(AU247,0)-COUNTIF(AL247,0)-COUNTIF(AC247,0)-COUNTIF(T247,0)-COUNTIF(K247,0)</f>
        <v>0</v>
      </c>
      <c r="I250" s="165">
        <f t="shared" si="5801"/>
        <v>0</v>
      </c>
      <c r="J250" s="187">
        <f t="shared" ref="J250" si="5875">IF($B247=$B241,J244+IF($F247&lt;&gt;$G247,(K247+$G249-$G248)/$F247,K247/$F247),IF($F247&lt;&gt;G247,(K247+$G249-$G248)/$F247,K247/$F247))</f>
        <v>0</v>
      </c>
      <c r="K250" s="7">
        <f t="shared" ref="K250:K251" si="5876">SUM(L250:R250)</f>
        <v>0</v>
      </c>
      <c r="L250" s="26">
        <f t="shared" ref="L250:R250" si="5877">L247</f>
        <v>0</v>
      </c>
      <c r="M250" s="26">
        <f t="shared" si="5877"/>
        <v>0</v>
      </c>
      <c r="N250" s="26">
        <f t="shared" si="5877"/>
        <v>0</v>
      </c>
      <c r="O250" s="26">
        <f t="shared" si="5877"/>
        <v>0</v>
      </c>
      <c r="P250" s="26">
        <f t="shared" si="5877"/>
        <v>0</v>
      </c>
      <c r="Q250" s="29">
        <f t="shared" si="5877"/>
        <v>0</v>
      </c>
      <c r="R250" s="23">
        <f t="shared" si="5877"/>
        <v>0</v>
      </c>
      <c r="S250" s="187">
        <f t="shared" ref="S250" si="5878">IF($B247=$B241,S244+IF($F247&lt;&gt;$G247,(T247+$G249-$G248)/$F247,T247/$F247),IF($F247&lt;&gt;P247,(T247+$G249-$G248)/$F247,T247/$F247))</f>
        <v>0</v>
      </c>
      <c r="T250" s="7">
        <f t="shared" ref="T250:T251" si="5879">SUM(U250:AA250)</f>
        <v>0</v>
      </c>
      <c r="U250" s="26">
        <f t="shared" ref="U250:AA250" si="5880">U247</f>
        <v>0</v>
      </c>
      <c r="V250" s="26">
        <f t="shared" si="5880"/>
        <v>0</v>
      </c>
      <c r="W250" s="26">
        <f t="shared" si="5880"/>
        <v>0</v>
      </c>
      <c r="X250" s="26">
        <f t="shared" si="5880"/>
        <v>0</v>
      </c>
      <c r="Y250" s="113">
        <f t="shared" si="5880"/>
        <v>0</v>
      </c>
      <c r="Z250" s="29">
        <f t="shared" si="5880"/>
        <v>0</v>
      </c>
      <c r="AA250" s="23">
        <f t="shared" si="5880"/>
        <v>0</v>
      </c>
      <c r="AB250" s="187">
        <f t="shared" ref="AB250" si="5881">IF($B247=$B241,AB244+IF($F247&lt;&gt;$G247,(AC247+$G249-$G248)/$F247,AC247/$F247),IF($F247&lt;&gt;Y247,(AC247+$G249-$G248)/$F247,AC247/$F247))</f>
        <v>0</v>
      </c>
      <c r="AC250" s="7">
        <f t="shared" ref="AC250:AC251" si="5882">SUM(AD250:AJ250)</f>
        <v>0</v>
      </c>
      <c r="AD250" s="26">
        <f t="shared" ref="AD250:AJ250" si="5883">AD247</f>
        <v>0</v>
      </c>
      <c r="AE250" s="26">
        <f t="shared" si="5883"/>
        <v>0</v>
      </c>
      <c r="AF250" s="26">
        <f t="shared" si="5883"/>
        <v>0</v>
      </c>
      <c r="AG250" s="26">
        <f t="shared" si="5883"/>
        <v>0</v>
      </c>
      <c r="AH250" s="113">
        <f t="shared" si="5883"/>
        <v>0</v>
      </c>
      <c r="AI250" s="29">
        <f t="shared" si="5883"/>
        <v>0</v>
      </c>
      <c r="AJ250" s="23">
        <f t="shared" si="5883"/>
        <v>0</v>
      </c>
      <c r="AK250" s="187">
        <f t="shared" ref="AK250" si="5884">IF($B247=$B241,AK244+IF($F247&lt;&gt;$G247,(AL247+$G249-$G248)/$F247,AL247/$F247),IF($F247&lt;&gt;AH247,(AL247+$G249-$G248)/$F247,AL247/$F247))</f>
        <v>0</v>
      </c>
      <c r="AL250" s="7">
        <f t="shared" ref="AL250:AL251" si="5885">SUM(AM250:AS250)</f>
        <v>0</v>
      </c>
      <c r="AM250" s="26">
        <f t="shared" ref="AM250:AS250" si="5886">AM247</f>
        <v>0</v>
      </c>
      <c r="AN250" s="26">
        <f t="shared" si="5886"/>
        <v>0</v>
      </c>
      <c r="AO250" s="26">
        <f t="shared" si="5886"/>
        <v>0</v>
      </c>
      <c r="AP250" s="26">
        <f t="shared" si="5886"/>
        <v>0</v>
      </c>
      <c r="AQ250" s="113">
        <f t="shared" si="5886"/>
        <v>0</v>
      </c>
      <c r="AR250" s="29">
        <f t="shared" si="5886"/>
        <v>0</v>
      </c>
      <c r="AS250" s="23">
        <f t="shared" si="5886"/>
        <v>0</v>
      </c>
      <c r="AT250" s="187">
        <f t="shared" ref="AT250" si="5887">IF($B247=$B241,AT244+IF($F247&lt;&gt;$G247,(AU247+$G249-$G248)/$F247,AU247/$F247),IF($F247&lt;&gt;AQ247,(AU247+$G249-$G248)/$F247,AU247/$F247))</f>
        <v>0</v>
      </c>
      <c r="AU250" s="7">
        <f t="shared" ref="AU250:AU251" si="5888">SUM(AV250:BB250)</f>
        <v>0</v>
      </c>
      <c r="AV250" s="6">
        <f t="shared" si="5137"/>
        <v>0</v>
      </c>
      <c r="AW250" s="6">
        <f t="shared" ref="AW250:BB250" si="5889">IF(SUM($AM$9:$AS$9)=SUM($AV$9:$BB$9),AW247,IF(AND(SUM($AV$9:$BB$9)&gt;42,SUM($AV$9:$BB$9)&lt;49),AW247,0))</f>
        <v>0</v>
      </c>
      <c r="AX250" s="6">
        <f t="shared" si="5889"/>
        <v>0</v>
      </c>
      <c r="AY250" s="6">
        <f t="shared" si="5889"/>
        <v>0</v>
      </c>
      <c r="AZ250" s="26">
        <f t="shared" si="5889"/>
        <v>0</v>
      </c>
      <c r="BA250" s="29">
        <f t="shared" si="5889"/>
        <v>0</v>
      </c>
      <c r="BB250" s="23">
        <f t="shared" si="5889"/>
        <v>0</v>
      </c>
      <c r="BC250" s="1">
        <f t="shared" ref="BC250" si="5890">IF(O249=0,0,O249-K252)</f>
        <v>0</v>
      </c>
      <c r="BD250" s="105">
        <f t="shared" ref="BD250" si="5891">K249</f>
        <v>0</v>
      </c>
      <c r="BE250" s="106" t="str">
        <f t="shared" si="5856"/>
        <v>Godziny zrealizowane</v>
      </c>
      <c r="BK250" s="100">
        <f t="shared" ref="BK250" si="5892">K249</f>
        <v>0</v>
      </c>
      <c r="BL250" s="99" t="s">
        <v>77</v>
      </c>
    </row>
    <row r="251" spans="1:66" ht="15.75" customHeight="1" x14ac:dyDescent="0.2">
      <c r="A251" s="1" t="str">
        <f t="shared" ref="A251:A252" si="5893">A250</f>
        <v>1. Niewypełnione</v>
      </c>
      <c r="B251" s="313"/>
      <c r="C251" s="314"/>
      <c r="D251" s="314"/>
      <c r="E251" s="314"/>
      <c r="F251" s="31"/>
      <c r="G251" s="183"/>
      <c r="H251" s="123">
        <f t="shared" ref="H251" si="5894">IF($B247=$B241,H245+F251,$F251)</f>
        <v>0</v>
      </c>
      <c r="I251" s="165">
        <f t="shared" si="5801"/>
        <v>0</v>
      </c>
      <c r="J251" s="141">
        <f t="shared" ref="J251" si="5895">IF($H250=0,0,IF($B241=$B247,IF($H252&gt;0,$H252+J245,K247+J245),IF($H252&gt;0,$H252,K247)))</f>
        <v>0</v>
      </c>
      <c r="K251" s="7">
        <f t="shared" si="5876"/>
        <v>0</v>
      </c>
      <c r="L251" s="6"/>
      <c r="M251" s="6"/>
      <c r="N251" s="6"/>
      <c r="O251" s="6"/>
      <c r="P251" s="26"/>
      <c r="Q251" s="29"/>
      <c r="R251" s="23"/>
      <c r="S251" s="141">
        <f t="shared" ref="S251" si="5896">IF($H250=0,0,IF($B241=$B247,IF($H252&gt;0,$H252+S245,T247+S245),IF($H252&gt;0,$H252,T247)))</f>
        <v>0</v>
      </c>
      <c r="T251" s="7">
        <f t="shared" si="5879"/>
        <v>0</v>
      </c>
      <c r="U251" s="6"/>
      <c r="V251" s="6"/>
      <c r="W251" s="6"/>
      <c r="X251" s="6"/>
      <c r="Y251" s="26"/>
      <c r="Z251" s="29"/>
      <c r="AA251" s="23"/>
      <c r="AB251" s="141">
        <f t="shared" ref="AB251" si="5897">IF($H250=0,0,IF($B241=$B247,IF($H252&gt;0,$H252+AB245,AC247+AB245),IF($H252&gt;0,$H252,AC247)))</f>
        <v>0</v>
      </c>
      <c r="AC251" s="7">
        <f t="shared" si="5882"/>
        <v>0</v>
      </c>
      <c r="AD251" s="6"/>
      <c r="AE251" s="6"/>
      <c r="AF251" s="6"/>
      <c r="AG251" s="6"/>
      <c r="AH251" s="26"/>
      <c r="AI251" s="29"/>
      <c r="AJ251" s="23"/>
      <c r="AK251" s="141">
        <f t="shared" ref="AK251" si="5898">IF($H250=0,0,IF($B241=$B247,IF($H252&gt;0,$H252+AK245,AL247+AK245),IF($H252&gt;0,$H252,AL247)))</f>
        <v>0</v>
      </c>
      <c r="AL251" s="7">
        <f t="shared" si="5885"/>
        <v>0</v>
      </c>
      <c r="AM251" s="6"/>
      <c r="AN251" s="6"/>
      <c r="AO251" s="6"/>
      <c r="AP251" s="6"/>
      <c r="AQ251" s="26"/>
      <c r="AR251" s="29"/>
      <c r="AS251" s="23"/>
      <c r="AT251" s="141">
        <f t="shared" ref="AT251" si="5899">IF($H250=0,0,IF($B241=$B247,IF($H252&gt;0,$H252+AT245,AU247+AT245),IF($H252&gt;0,$H252,AU247)))</f>
        <v>0</v>
      </c>
      <c r="AU251" s="7">
        <f t="shared" si="5888"/>
        <v>0</v>
      </c>
      <c r="AV251" s="6"/>
      <c r="AW251" s="6"/>
      <c r="AX251" s="6"/>
      <c r="AY251" s="6"/>
      <c r="AZ251" s="26"/>
      <c r="BA251" s="29"/>
      <c r="BB251" s="23"/>
      <c r="BC251" s="1">
        <f t="shared" ref="BC251" si="5900">IF(P249=0,0,P249-K252)</f>
        <v>0</v>
      </c>
      <c r="BD251" s="107">
        <f t="shared" ref="BD251" si="5901">BD250-BD249</f>
        <v>0</v>
      </c>
      <c r="BE251" s="108" t="str">
        <f t="shared" si="5856"/>
        <v>godziny ponadwymiarowe = Plan -to  co powinien uczyć</v>
      </c>
      <c r="BK251" s="100">
        <f t="shared" ref="BK251" si="5902">BK250-BK249</f>
        <v>0</v>
      </c>
      <c r="BL251" s="99" t="s">
        <v>74</v>
      </c>
    </row>
    <row r="252" spans="1:66" ht="18.75" customHeight="1" thickBot="1" x14ac:dyDescent="0.25">
      <c r="A252" s="1" t="str">
        <f t="shared" si="5893"/>
        <v>1. Niewypełnione</v>
      </c>
      <c r="B252" s="323" t="str">
        <f>IF(B247="",Wydruk!$AE$6,IF(J248=0,Wydruk!$AE$7,IF(AND(G248&lt;G249,B247&lt;&gt;$B253),Wydruk!$AE$13,IF(AND($B247=$B241,$B247&lt;&gt;$B253),IF(OR(OR(J252&lt;4,J252&gt;5),OR(S252&lt;4,S252&gt;5),OR(AB252&lt;4,AB252&gt;5),OR(AK252&lt;4,AK252&gt;5),OR(AND(AT252&lt;4,AT252&gt;0),AT252&gt;5)),Wydruk!$AE$8,Wydruk!$AE$9),IF($B247=$B253,IF($F251&lt;&gt;0,Wydruk!$AE$12,Wydruk!$AE$10),IF(OR(OR(J248&lt;4,J248&gt;5),OR(S248&lt;4,S248&gt;5),OR(AB248&lt;4,AB248&gt;5),OR(AK248&lt;4,AK248&gt;5),OR(AND(AT248&lt;4,AT248&gt;0),AT248&gt;5)),Wydruk!$AE$8,Wydruk!$AE$11))))))</f>
        <v>Rozpocznij wypełniając nazwisko i imię, sprawdź pensum, l. tygodni, godz. w roku</v>
      </c>
      <c r="C252" s="324"/>
      <c r="D252" s="324"/>
      <c r="E252" s="324"/>
      <c r="F252" s="173"/>
      <c r="G252" s="184"/>
      <c r="H252" s="191">
        <f t="shared" si="5152"/>
        <v>0</v>
      </c>
      <c r="I252" s="193"/>
      <c r="J252" s="176">
        <f t="shared" ref="J252" si="5903">IF($B241=$B247,IF(L247+L242&gt;0,1,0)+IF(M247+M242&gt;0,1,0)+IF(N247+N242&gt;0,1,0)+IF(O247+O242&gt;0,1,0)+IF(P247+P242&gt;0,1,0)+IF(Q247+Q242&gt;0,1,0)+IF(R247+R242&gt;0,1,0),J248)</f>
        <v>0</v>
      </c>
      <c r="K252" s="133">
        <f t="shared" ref="K252" si="5904">IF(OR($B247=$B253,J252=0,(K248-Q252+O252)&lt;=0),0,(K248-Q252+O252)/J252)</f>
        <v>0</v>
      </c>
      <c r="L252" s="137">
        <f t="shared" ref="L252" si="5905">IF(K252*(7-J249)&lt;=0,0,K252*(7-J249))</f>
        <v>0</v>
      </c>
      <c r="M252" s="311">
        <f t="shared" ref="M252" si="5906">ROUND(IF(OR(K249-K252*(7-J249)+P252&lt;0,$B247=$B253,K252&lt;=0,K249=0),0,IF(K249-K252*(7-J249)+P252&gt;Q252-O252+P252,Q252-O252+P252,K249-K252*(7-J249)+P252)),1)</f>
        <v>0</v>
      </c>
      <c r="N252" s="312"/>
      <c r="O252" s="139">
        <f t="shared" ref="O252" si="5907">IF(OR($B247=$B253,J248=0),0,IF($B247=$B241,J247,$F247))</f>
        <v>0</v>
      </c>
      <c r="P252" s="30">
        <f t="shared" ref="P252" si="5908">IF(OR($B247=$B253,J252=0),0,$G249-$G248)</f>
        <v>0</v>
      </c>
      <c r="Q252" s="134">
        <f t="shared" ref="Q252" si="5909">IF(OR($B247=$B253,J252=0),0,J251)</f>
        <v>0</v>
      </c>
      <c r="R252" s="138">
        <f t="shared" ref="R252" si="5910">IF($B247=$B253,0,K249)</f>
        <v>0</v>
      </c>
      <c r="S252" s="176">
        <f t="shared" ref="S252" si="5911">IF($B241=$B247,IF(U247+U242&gt;0,1,0)+IF(V247+V242&gt;0,1,0)+IF(W247+W242&gt;0,1,0)+IF(X247+X242&gt;0,1,0)+IF(Y247+Y242&gt;0,1,0)+IF(Z247+Z242&gt;0,1,0)+IF(AA247+AA242&gt;0,1,0),S248)</f>
        <v>0</v>
      </c>
      <c r="T252" s="133">
        <f t="shared" ref="T252" si="5912">IF(OR($B247=$B253,S252=0,(T248-Z252+X252)&lt;=0),0,(T248-Z252+X252)/S252)</f>
        <v>0</v>
      </c>
      <c r="U252" s="137">
        <f t="shared" ref="U252" si="5913">IF(T252*(7-S249)&lt;=0,0,T252*(7-S249))</f>
        <v>0</v>
      </c>
      <c r="V252" s="311">
        <f t="shared" ref="V252" si="5914">ROUND(IF(OR(T249-T252*(7-S249)+Y252&lt;0,$B247=$B253,T252&lt;=0,T249=0),0,IF(T249-T252*(7-S249)+Y252&gt;Z252-X252+Y252,Z252-X252+Y252,T249-T252*(7-S249)+Y252)),1)</f>
        <v>0</v>
      </c>
      <c r="W252" s="312"/>
      <c r="X252" s="139">
        <f t="shared" ref="X252" si="5915">IF(OR($B247=$B253,S248=0),0,IF($B247=$B241,S247,$F247))</f>
        <v>0</v>
      </c>
      <c r="Y252" s="30">
        <f t="shared" ref="Y252" si="5916">IF(OR($B247=$B253,S252=0),0,$G249-$G248)</f>
        <v>0</v>
      </c>
      <c r="Z252" s="134">
        <f t="shared" ref="Z252" si="5917">IF(OR($B247=$B253,S252=0),0,S251)</f>
        <v>0</v>
      </c>
      <c r="AA252" s="138">
        <f t="shared" ref="AA252" si="5918">IF($B247=$B253,0,T249)</f>
        <v>0</v>
      </c>
      <c r="AB252" s="176">
        <f t="shared" ref="AB252" si="5919">IF($B241=$B247,IF(AD247+AD242&gt;0,1,0)+IF(AE247+AE242&gt;0,1,0)+IF(AF247+AF242&gt;0,1,0)+IF(AG247+AG242&gt;0,1,0)+IF(AH247+AH242&gt;0,1,0)+IF(AI247+AI242&gt;0,1,0)+IF(AJ247+AJ242&gt;0,1,0),AB248)</f>
        <v>0</v>
      </c>
      <c r="AC252" s="133">
        <f t="shared" ref="AC252" si="5920">IF(OR($B247=$B253,AB252=0,(AC248-AI252+AG252)&lt;=0),0,(AC248-AI252+AG252)/AB252)</f>
        <v>0</v>
      </c>
      <c r="AD252" s="137">
        <f t="shared" ref="AD252" si="5921">IF(AC252*(7-AB249)&lt;=0,0,AC252*(7-AB249))</f>
        <v>0</v>
      </c>
      <c r="AE252" s="311">
        <f t="shared" ref="AE252" si="5922">ROUND(IF(OR(AC249-AC252*(7-AB249)+AH252&lt;0,$B247=$B253,AC252&lt;=0,AC249=0),0,IF(AC249-AC252*(7-AB249)+AH252&gt;AI252-AG252+AH252,AI252-AG252+AH252,AC249-AC252*(7-AB249)+AH252)),1)</f>
        <v>0</v>
      </c>
      <c r="AF252" s="312"/>
      <c r="AG252" s="139">
        <f t="shared" ref="AG252" si="5923">IF(OR($B247=$B253,AB248=0),0,IF($B247=$B241,AB247,$F247))</f>
        <v>0</v>
      </c>
      <c r="AH252" s="30">
        <f t="shared" ref="AH252" si="5924">IF(OR($B247=$B253,AB252=0),0,$G249-$G248)</f>
        <v>0</v>
      </c>
      <c r="AI252" s="134">
        <f t="shared" ref="AI252" si="5925">IF(OR($B247=$B253,AB252=0),0,AB251)</f>
        <v>0</v>
      </c>
      <c r="AJ252" s="138">
        <f t="shared" ref="AJ252" si="5926">IF($B247=$B253,0,AC249)</f>
        <v>0</v>
      </c>
      <c r="AK252" s="176">
        <f t="shared" ref="AK252" si="5927">IF($B241=$B247,IF(AM247+AM242&gt;0,1,0)+IF(AN247+AN242&gt;0,1,0)+IF(AO247+AO242&gt;0,1,0)+IF(AP247+AP242&gt;0,1,0)+IF(AQ247+AQ242&gt;0,1,0)+IF(AR247+AR242&gt;0,1,0)+IF(AS247+AS242&gt;0,1,0),AK248)</f>
        <v>0</v>
      </c>
      <c r="AL252" s="133">
        <f t="shared" ref="AL252" si="5928">IF(OR($B247=$B253,AK252=0,(AL248-AR252+AP252)&lt;=0),0,(AL248-AR252+AP252)/AK252)</f>
        <v>0</v>
      </c>
      <c r="AM252" s="137">
        <f t="shared" ref="AM252" si="5929">IF(AL252*(7-AK249)&lt;=0,0,AL252*(7-AK249))</f>
        <v>0</v>
      </c>
      <c r="AN252" s="311">
        <f t="shared" ref="AN252" si="5930">ROUND(IF(OR(AL249-AL252*(7-AK249)+AQ252&lt;0,$B247=$B253,AL252&lt;=0,AL249=0),0,IF(AL249-AL252*(7-AK249)+AQ252&gt;AR252-AP252+AQ252,AR252-AP252+AQ252,AL249-AL252*(7-AK249)+AQ252)),1)</f>
        <v>0</v>
      </c>
      <c r="AO252" s="312"/>
      <c r="AP252" s="139">
        <f t="shared" ref="AP252" si="5931">IF(OR($B247=$B253,AK248=0),0,IF($B247=$B241,AK247,$F247))</f>
        <v>0</v>
      </c>
      <c r="AQ252" s="30">
        <f t="shared" ref="AQ252" si="5932">IF(OR($B247=$B253,AK252=0),0,$G249-$G248)</f>
        <v>0</v>
      </c>
      <c r="AR252" s="134">
        <f t="shared" ref="AR252" si="5933">IF(OR($B247=$B253,AK252=0),0,AK251)</f>
        <v>0</v>
      </c>
      <c r="AS252" s="138">
        <f t="shared" ref="AS252" si="5934">IF($B247=$B253,0,AL249)</f>
        <v>0</v>
      </c>
      <c r="AT252" s="176">
        <f t="shared" ref="AT252" si="5935">IF($B241=$B247,IF(AV247+AV242&gt;0,1,0)+IF(AW247+AW242&gt;0,1,0)+IF(AX247+AX242&gt;0,1,0)+IF(AY247+AY242&gt;0,1,0)+IF(AZ247+AZ242&gt;0,1,0)+IF(BA247+BA242&gt;0,1,0)+IF(BB247+BB242&gt;0,1,0),AT248)</f>
        <v>0</v>
      </c>
      <c r="AU252" s="133">
        <f t="shared" ref="AU252" si="5936">IF(OR($B247=$B253,AT252=0,(AU248-BA252+AY252)&lt;=0),0,(AU248-BA252+AY252)/AT252)</f>
        <v>0</v>
      </c>
      <c r="AV252" s="137">
        <f t="shared" ref="AV252" si="5937">IF(AU252*(7-AT249)&lt;=0,0,AU252*(7-AT249))</f>
        <v>0</v>
      </c>
      <c r="AW252" s="311">
        <f t="shared" ref="AW252" si="5938">ROUND(IF(OR(AU249-AU252*(7-AT249)+AZ252&lt;0,$B247=$B253,AU252&lt;=0,AU249=0),0,IF(AU249-AU252*(7-AT249)+AZ252&gt;BA252-AY252+AZ252,BA252-AY252+AZ252,AU249-AU252*(7-AT249)+AZ252)),1)</f>
        <v>0</v>
      </c>
      <c r="AX252" s="312"/>
      <c r="AY252" s="139">
        <f t="shared" ref="AY252" si="5939">IF(OR($B247=$B253,AT248=0),0,IF($B247=$B241,AT247,$F247))</f>
        <v>0</v>
      </c>
      <c r="AZ252" s="30">
        <f t="shared" ref="AZ252" si="5940">IF(OR($B247=$B253,AT252=0),0,$G249-$G248)</f>
        <v>0</v>
      </c>
      <c r="BA252" s="134">
        <f t="shared" ref="BA252" si="5941">IF(OR($B247=$B253,AT252=0),0,AT251)</f>
        <v>0</v>
      </c>
      <c r="BB252" s="138">
        <f t="shared" ref="BB252" si="5942">IF($B247=$B253,0,AU249)</f>
        <v>0</v>
      </c>
      <c r="BC252" s="89">
        <f t="shared" ref="BC252" si="5943">SUBTOTAL(9,BC247:BC251)</f>
        <v>0</v>
      </c>
      <c r="BD252" s="109">
        <f t="shared" ref="BD252" si="5944">BD247</f>
        <v>0</v>
      </c>
      <c r="BE252" s="110">
        <f t="shared" ref="BE252" si="5945">IF(BD251&lt;=BD252,BD251,BD252)</f>
        <v>0</v>
      </c>
      <c r="BF252" s="90" t="str">
        <f t="shared" ref="BF252" si="5946">BM252</f>
        <v>godziny ponadwymiarowe wynik po sprawdzeniu czy nie przekracza planu</v>
      </c>
      <c r="BK252" s="101">
        <f t="shared" ref="BK252" si="5947">BK247</f>
        <v>-18</v>
      </c>
      <c r="BL252" s="102">
        <f t="shared" ref="BL252" si="5948">IF(BK251&lt;=BK247,BK251,BK247)</f>
        <v>-18</v>
      </c>
      <c r="BM252" s="91" t="s">
        <v>75</v>
      </c>
    </row>
    <row r="253" spans="1:66" ht="15.75" x14ac:dyDescent="0.2">
      <c r="A253" s="1" t="str">
        <f t="shared" ref="A253" si="5949">IF(B253="","1. Niewypełnione",B253)</f>
        <v>1. Niewypełnione</v>
      </c>
      <c r="B253" s="320"/>
      <c r="C253" s="321"/>
      <c r="D253" s="321"/>
      <c r="E253" s="321"/>
      <c r="F253" s="177">
        <v>18</v>
      </c>
      <c r="G253" s="185">
        <f t="shared" ref="G253" si="5950">F253</f>
        <v>18</v>
      </c>
      <c r="H253" s="177"/>
      <c r="I253" s="192">
        <f t="shared" ref="I253:I257" si="5951">K253+T253+AC253+AL253+AU253</f>
        <v>0</v>
      </c>
      <c r="J253" s="186">
        <f t="shared" ref="J253" si="5952">IF(OR($B253=$B259,J256=0),0,ROUND((K254+P258)/J256,0))</f>
        <v>0</v>
      </c>
      <c r="K253" s="51">
        <f t="shared" ref="K253:K254" si="5953">SUM(L253:R253)</f>
        <v>0</v>
      </c>
      <c r="L253" s="52"/>
      <c r="M253" s="52"/>
      <c r="N253" s="52"/>
      <c r="O253" s="52"/>
      <c r="P253" s="53"/>
      <c r="Q253" s="54"/>
      <c r="R253" s="55"/>
      <c r="S253" s="188">
        <f t="shared" ref="S253" si="5954">IF(OR($B253=$B259,S256=0),0,ROUND((T254+Y258)/S256,0))</f>
        <v>0</v>
      </c>
      <c r="T253" s="178">
        <f t="shared" ref="T253:T254" si="5955">SUM(U253:AA253)</f>
        <v>0</v>
      </c>
      <c r="U253" s="179">
        <f t="shared" ref="U253" si="5956">L253</f>
        <v>0</v>
      </c>
      <c r="V253" s="179">
        <f t="shared" ref="V253" si="5957">M253</f>
        <v>0</v>
      </c>
      <c r="W253" s="179">
        <f t="shared" ref="W253" si="5958">N253</f>
        <v>0</v>
      </c>
      <c r="X253" s="179">
        <f t="shared" ref="X253" si="5959">O253</f>
        <v>0</v>
      </c>
      <c r="Y253" s="180">
        <f t="shared" ref="Y253" si="5960">P253</f>
        <v>0</v>
      </c>
      <c r="Z253" s="181">
        <f t="shared" ref="Z253" si="5961">Q253</f>
        <v>0</v>
      </c>
      <c r="AA253" s="182">
        <f t="shared" ref="AA253" si="5962">R253</f>
        <v>0</v>
      </c>
      <c r="AB253" s="188">
        <f t="shared" ref="AB253" si="5963">IF(OR($B253=$B259,AB256=0),0,ROUND((AC254+AH258)/AB256,0))</f>
        <v>0</v>
      </c>
      <c r="AC253" s="178">
        <f t="shared" ref="AC253:AC254" si="5964">SUM(AD253:AJ253)</f>
        <v>0</v>
      </c>
      <c r="AD253" s="179">
        <f t="shared" ref="AD253" si="5965">U253</f>
        <v>0</v>
      </c>
      <c r="AE253" s="179">
        <f t="shared" ref="AE253" si="5966">V253</f>
        <v>0</v>
      </c>
      <c r="AF253" s="179">
        <f t="shared" ref="AF253" si="5967">W253</f>
        <v>0</v>
      </c>
      <c r="AG253" s="179">
        <f t="shared" ref="AG253" si="5968">X253</f>
        <v>0</v>
      </c>
      <c r="AH253" s="180">
        <f t="shared" ref="AH253" si="5969">Y253</f>
        <v>0</v>
      </c>
      <c r="AI253" s="181">
        <f t="shared" ref="AI253" si="5970">Z253</f>
        <v>0</v>
      </c>
      <c r="AJ253" s="182">
        <f t="shared" ref="AJ253" si="5971">AA253</f>
        <v>0</v>
      </c>
      <c r="AK253" s="188">
        <f t="shared" ref="AK253" si="5972">IF(OR($B253=$B259,AK256=0),0,ROUND((AL254+AQ258)/AK256,0))</f>
        <v>0</v>
      </c>
      <c r="AL253" s="178">
        <f t="shared" ref="AL253:AL254" si="5973">SUM(AM253:AS253)</f>
        <v>0</v>
      </c>
      <c r="AM253" s="179">
        <f t="shared" ref="AM253" si="5974">AD253</f>
        <v>0</v>
      </c>
      <c r="AN253" s="179">
        <f t="shared" ref="AN253" si="5975">AE253</f>
        <v>0</v>
      </c>
      <c r="AO253" s="179">
        <f t="shared" ref="AO253" si="5976">AF253</f>
        <v>0</v>
      </c>
      <c r="AP253" s="179">
        <f t="shared" ref="AP253" si="5977">AG253</f>
        <v>0</v>
      </c>
      <c r="AQ253" s="180">
        <f t="shared" ref="AQ253" si="5978">AH253</f>
        <v>0</v>
      </c>
      <c r="AR253" s="181">
        <f t="shared" ref="AR253" si="5979">AI253</f>
        <v>0</v>
      </c>
      <c r="AS253" s="182">
        <f t="shared" ref="AS253" si="5980">AJ253</f>
        <v>0</v>
      </c>
      <c r="AT253" s="188">
        <f t="shared" ref="AT253" si="5981">IF(OR($B253=$B259,AT256=0),0,ROUND((AU254+AZ258)/AT256,0))</f>
        <v>0</v>
      </c>
      <c r="AU253" s="178">
        <f t="shared" ref="AU253:AU254" si="5982">SUM(AV253:BB253)</f>
        <v>0</v>
      </c>
      <c r="AV253" s="179">
        <f t="shared" ref="AV253" si="5983">IF(SUM($AM$9:$AS$9)=SUM($AV$9:$BB$9),AM253,IF(AND(SUM($AV$9:$BB$9)&gt;42,SUM($AV$9:$BB$9)&lt;49),AM253,0))</f>
        <v>0</v>
      </c>
      <c r="AW253" s="179">
        <f t="shared" ref="AW253" si="5984">IF(SUM($AM$9:$AS$9)=SUM($AV$9:$BB$9),AN253,IF(AND(SUM($AV$9:$BB$9)&gt;42,SUM($AV$9:$BB$9)&lt;49),AN253,0))</f>
        <v>0</v>
      </c>
      <c r="AX253" s="179">
        <f t="shared" ref="AX253" si="5985">IF(SUM($AM$9:$AS$9)=SUM($AV$9:$BB$9),AO253,IF(AND(SUM($AV$9:$BB$9)&gt;42,SUM($AV$9:$BB$9)&lt;49),AO253,0))</f>
        <v>0</v>
      </c>
      <c r="AY253" s="179">
        <f t="shared" ref="AY253" si="5986">IF(SUM($AM$9:$AS$9)=SUM($AV$9:$BB$9),AP253,IF(AND(SUM($AV$9:$BB$9)&gt;42,SUM($AV$9:$BB$9)&lt;49),AP253,0))</f>
        <v>0</v>
      </c>
      <c r="AZ253" s="180">
        <f t="shared" ref="AZ253" si="5987">IF(SUM($AM$9:$AS$9)=SUM($AV$9:$BB$9),AQ253,IF(AND(SUM($AV$9:$BB$9)&gt;42,SUM($AV$9:$BB$9)&lt;49),AQ253,0))</f>
        <v>0</v>
      </c>
      <c r="BA253" s="181">
        <f t="shared" ref="BA253" si="5988">IF(SUM($AM$9:$AS$9)=SUM($AV$9:$BB$9),AR253,IF(AND(SUM($AV$9:$BB$9)&gt;42,SUM($AV$9:$BB$9)&lt;49),AR253,0))</f>
        <v>0</v>
      </c>
      <c r="BB253" s="182">
        <f t="shared" ref="BB253" si="5989">IF(SUM($AM$9:$AS$9)=SUM($AV$9:$BB$9),AS253,IF(AND(SUM($AV$9:$BB$9)&gt;42,SUM($AV$9:$BB$9)&lt;49),AS253,0))</f>
        <v>0</v>
      </c>
      <c r="BC253" s="1">
        <f t="shared" ref="BC253" si="5990">IF(L255=0,0,L255-K258)</f>
        <v>0</v>
      </c>
      <c r="BD253" s="103">
        <f t="shared" ref="BD253" si="5991">P258-N258</f>
        <v>0</v>
      </c>
      <c r="BE253" s="104" t="s">
        <v>80</v>
      </c>
      <c r="BK253" s="96">
        <f t="shared" ref="BK253" si="5992">K254-G254</f>
        <v>-18</v>
      </c>
      <c r="BL253" s="97" t="s">
        <v>76</v>
      </c>
    </row>
    <row r="254" spans="1:66" ht="12.75" hidden="1" customHeight="1" x14ac:dyDescent="0.2">
      <c r="B254" s="93"/>
      <c r="C254" s="94"/>
      <c r="D254" s="95"/>
      <c r="E254" s="115"/>
      <c r="F254" s="140" t="b">
        <f t="shared" ref="F254" si="5993">IF($B247=$B253,OR(F248,G253&lt;F253),G253&lt;F253)</f>
        <v>0</v>
      </c>
      <c r="G254" s="189">
        <f t="shared" si="5090"/>
        <v>18</v>
      </c>
      <c r="H254" s="120"/>
      <c r="I254" s="165">
        <f t="shared" si="5951"/>
        <v>0</v>
      </c>
      <c r="J254" s="194">
        <f t="shared" ref="J254" si="5994">7-COUNTIF(L253:R253,0)-COUNTIF(L253:R253,"")</f>
        <v>0</v>
      </c>
      <c r="K254" s="22">
        <f t="shared" si="5953"/>
        <v>0</v>
      </c>
      <c r="L254" s="35">
        <f t="shared" ref="L254:R254" si="5995">IF($B247=$B253,L253+L248,L253)</f>
        <v>0</v>
      </c>
      <c r="M254" s="35">
        <f t="shared" si="5995"/>
        <v>0</v>
      </c>
      <c r="N254" s="35">
        <f t="shared" si="5995"/>
        <v>0</v>
      </c>
      <c r="O254" s="35">
        <f t="shared" si="5995"/>
        <v>0</v>
      </c>
      <c r="P254" s="36">
        <f t="shared" si="5995"/>
        <v>0</v>
      </c>
      <c r="Q254" s="37">
        <f t="shared" si="5995"/>
        <v>0</v>
      </c>
      <c r="R254" s="38">
        <f t="shared" si="5995"/>
        <v>0</v>
      </c>
      <c r="S254" s="194">
        <f t="shared" ref="S254" si="5996">7-COUNTIF(U253:AA253,0)-COUNTIF(U253:AA253,"")</f>
        <v>0</v>
      </c>
      <c r="T254" s="22">
        <f t="shared" si="5955"/>
        <v>0</v>
      </c>
      <c r="U254" s="35">
        <f t="shared" ref="U254:AA254" si="5997">IF($B247=$B253,U253+U248,U253)</f>
        <v>0</v>
      </c>
      <c r="V254" s="35">
        <f t="shared" si="5997"/>
        <v>0</v>
      </c>
      <c r="W254" s="35">
        <f t="shared" si="5997"/>
        <v>0</v>
      </c>
      <c r="X254" s="35">
        <f t="shared" si="5997"/>
        <v>0</v>
      </c>
      <c r="Y254" s="36">
        <f t="shared" si="5997"/>
        <v>0</v>
      </c>
      <c r="Z254" s="37">
        <f t="shared" si="5997"/>
        <v>0</v>
      </c>
      <c r="AA254" s="38">
        <f t="shared" si="5997"/>
        <v>0</v>
      </c>
      <c r="AB254" s="194">
        <f t="shared" ref="AB254" si="5998">7-COUNTIF(AD253:AJ253,0)-COUNTIF(AD253:AJ253,"")</f>
        <v>0</v>
      </c>
      <c r="AC254" s="22">
        <f t="shared" si="5964"/>
        <v>0</v>
      </c>
      <c r="AD254" s="35">
        <f t="shared" ref="AD254:AJ254" si="5999">IF($B247=$B253,AD253+AD248,AD253)</f>
        <v>0</v>
      </c>
      <c r="AE254" s="35">
        <f t="shared" si="5999"/>
        <v>0</v>
      </c>
      <c r="AF254" s="35">
        <f t="shared" si="5999"/>
        <v>0</v>
      </c>
      <c r="AG254" s="35">
        <f t="shared" si="5999"/>
        <v>0</v>
      </c>
      <c r="AH254" s="36">
        <f t="shared" si="5999"/>
        <v>0</v>
      </c>
      <c r="AI254" s="37">
        <f t="shared" si="5999"/>
        <v>0</v>
      </c>
      <c r="AJ254" s="38">
        <f t="shared" si="5999"/>
        <v>0</v>
      </c>
      <c r="AK254" s="194">
        <f t="shared" ref="AK254" si="6000">7-COUNTIF(AM253:AS253,0)-COUNTIF(AM253:AS253,"")</f>
        <v>0</v>
      </c>
      <c r="AL254" s="22">
        <f t="shared" si="5973"/>
        <v>0</v>
      </c>
      <c r="AM254" s="35">
        <f t="shared" ref="AM254:AS254" si="6001">IF($B247=$B253,AM253+AM248,AM253)</f>
        <v>0</v>
      </c>
      <c r="AN254" s="35">
        <f t="shared" si="6001"/>
        <v>0</v>
      </c>
      <c r="AO254" s="35">
        <f t="shared" si="6001"/>
        <v>0</v>
      </c>
      <c r="AP254" s="35">
        <f t="shared" si="6001"/>
        <v>0</v>
      </c>
      <c r="AQ254" s="36">
        <f t="shared" si="6001"/>
        <v>0</v>
      </c>
      <c r="AR254" s="37">
        <f t="shared" si="6001"/>
        <v>0</v>
      </c>
      <c r="AS254" s="38">
        <f t="shared" si="6001"/>
        <v>0</v>
      </c>
      <c r="AT254" s="194">
        <f t="shared" ref="AT254" si="6002">7-COUNTIF(AV253:BB253,0)-COUNTIF(AV253:BB253,"")</f>
        <v>0</v>
      </c>
      <c r="AU254" s="22">
        <f t="shared" si="5982"/>
        <v>0</v>
      </c>
      <c r="AV254" s="35">
        <f t="shared" ref="AV254:BB254" si="6003">IF($B247=$B253,AV253+AV248,AV253)</f>
        <v>0</v>
      </c>
      <c r="AW254" s="35">
        <f t="shared" si="6003"/>
        <v>0</v>
      </c>
      <c r="AX254" s="35">
        <f t="shared" si="6003"/>
        <v>0</v>
      </c>
      <c r="AY254" s="35">
        <f t="shared" si="6003"/>
        <v>0</v>
      </c>
      <c r="AZ254" s="36">
        <f t="shared" si="6003"/>
        <v>0</v>
      </c>
      <c r="BA254" s="37">
        <f t="shared" si="6003"/>
        <v>0</v>
      </c>
      <c r="BB254" s="38">
        <f t="shared" si="6003"/>
        <v>0</v>
      </c>
      <c r="BC254" s="1">
        <f t="shared" ref="BC254" si="6004">IF(M255=0,0,M255-K258)</f>
        <v>0</v>
      </c>
      <c r="BD254" s="105">
        <f t="shared" ref="BD254" si="6005">7-J255</f>
        <v>0</v>
      </c>
      <c r="BE254" s="106" t="str">
        <f t="shared" ref="BE254:BE257" si="6006">BL254</f>
        <v>Dni realizacji</v>
      </c>
      <c r="BG254" s="89" t="s">
        <v>78</v>
      </c>
      <c r="BK254" s="98">
        <f t="shared" ref="BK254" si="6007">7-J255</f>
        <v>0</v>
      </c>
      <c r="BL254" s="99" t="s">
        <v>72</v>
      </c>
    </row>
    <row r="255" spans="1:66" ht="15" hidden="1" customHeight="1" x14ac:dyDescent="0.2">
      <c r="B255" s="116"/>
      <c r="C255" s="117"/>
      <c r="D255" s="118"/>
      <c r="E255" s="119"/>
      <c r="F255" s="92"/>
      <c r="G255" s="190">
        <f t="shared" ref="G255" si="6008">IF(AND($B247=$B253,$B247&lt;&gt;"",$B247&lt;&gt;0),F253+G249,F253)</f>
        <v>18</v>
      </c>
      <c r="H255" s="121"/>
      <c r="I255" s="165">
        <f t="shared" si="5951"/>
        <v>0</v>
      </c>
      <c r="J255" s="195">
        <f t="shared" ref="J255" si="6009">IF($B253=$B247,COUNTIF(L255:R255,0),COUNTIF(L256:R256,0)+COUNTIF(L256:R256,""))</f>
        <v>7</v>
      </c>
      <c r="K255" s="39">
        <f t="shared" ref="K255:R255" si="6010">IF($B247=$B253,K256+K249,K256)</f>
        <v>0</v>
      </c>
      <c r="L255" s="40">
        <f t="shared" si="6010"/>
        <v>0</v>
      </c>
      <c r="M255" s="40">
        <f t="shared" si="6010"/>
        <v>0</v>
      </c>
      <c r="N255" s="40">
        <f t="shared" si="6010"/>
        <v>0</v>
      </c>
      <c r="O255" s="40">
        <f t="shared" si="6010"/>
        <v>0</v>
      </c>
      <c r="P255" s="41">
        <f t="shared" si="6010"/>
        <v>0</v>
      </c>
      <c r="Q255" s="42">
        <f t="shared" si="6010"/>
        <v>0</v>
      </c>
      <c r="R255" s="43">
        <f t="shared" si="6010"/>
        <v>0</v>
      </c>
      <c r="S255" s="195">
        <f t="shared" ref="S255" si="6011">IF($B253=$B247,COUNTIF(U255:AA255,0),COUNTIF(U256:AA256,0)+COUNTIF(U256:AA256,""))</f>
        <v>7</v>
      </c>
      <c r="T255" s="39">
        <f t="shared" ref="T255:AA255" si="6012">IF($B247=$B253,T256+T249,T256)</f>
        <v>0</v>
      </c>
      <c r="U255" s="40">
        <f t="shared" si="6012"/>
        <v>0</v>
      </c>
      <c r="V255" s="40">
        <f t="shared" si="6012"/>
        <v>0</v>
      </c>
      <c r="W255" s="40">
        <f t="shared" si="6012"/>
        <v>0</v>
      </c>
      <c r="X255" s="40">
        <f t="shared" si="6012"/>
        <v>0</v>
      </c>
      <c r="Y255" s="41">
        <f t="shared" si="6012"/>
        <v>0</v>
      </c>
      <c r="Z255" s="42">
        <f t="shared" si="6012"/>
        <v>0</v>
      </c>
      <c r="AA255" s="43">
        <f t="shared" si="6012"/>
        <v>0</v>
      </c>
      <c r="AB255" s="195">
        <f t="shared" ref="AB255" si="6013">IF($B253=$B247,COUNTIF(AD255:AJ255,0),COUNTIF(AD256:AJ256,0)+COUNTIF(AD256:AJ256,""))</f>
        <v>7</v>
      </c>
      <c r="AC255" s="39">
        <f t="shared" ref="AC255:AJ255" si="6014">IF($B247=$B253,AC256+AC249,AC256)</f>
        <v>0</v>
      </c>
      <c r="AD255" s="40">
        <f t="shared" si="6014"/>
        <v>0</v>
      </c>
      <c r="AE255" s="40">
        <f t="shared" si="6014"/>
        <v>0</v>
      </c>
      <c r="AF255" s="40">
        <f t="shared" si="6014"/>
        <v>0</v>
      </c>
      <c r="AG255" s="40">
        <f t="shared" si="6014"/>
        <v>0</v>
      </c>
      <c r="AH255" s="41">
        <f t="shared" si="6014"/>
        <v>0</v>
      </c>
      <c r="AI255" s="42">
        <f t="shared" si="6014"/>
        <v>0</v>
      </c>
      <c r="AJ255" s="43">
        <f t="shared" si="6014"/>
        <v>0</v>
      </c>
      <c r="AK255" s="195">
        <f t="shared" ref="AK255" si="6015">IF($B253=$B247,COUNTIF(AM255:AS255,0),COUNTIF(AM256:AS256,0)+COUNTIF(AM256:AS256,""))</f>
        <v>7</v>
      </c>
      <c r="AL255" s="39">
        <f t="shared" ref="AL255:AS255" si="6016">IF($B247=$B253,AL256+AL249,AL256)</f>
        <v>0</v>
      </c>
      <c r="AM255" s="40">
        <f t="shared" si="6016"/>
        <v>0</v>
      </c>
      <c r="AN255" s="40">
        <f t="shared" si="6016"/>
        <v>0</v>
      </c>
      <c r="AO255" s="40">
        <f t="shared" si="6016"/>
        <v>0</v>
      </c>
      <c r="AP255" s="40">
        <f t="shared" si="6016"/>
        <v>0</v>
      </c>
      <c r="AQ255" s="41">
        <f t="shared" si="6016"/>
        <v>0</v>
      </c>
      <c r="AR255" s="42">
        <f t="shared" si="6016"/>
        <v>0</v>
      </c>
      <c r="AS255" s="43">
        <f t="shared" si="6016"/>
        <v>0</v>
      </c>
      <c r="AT255" s="195">
        <f t="shared" ref="AT255" si="6017">IF($B253=$B247,COUNTIF(AV255:BB255,0),COUNTIF(AV256:BB256,0)+COUNTIF(AV256:BB256,""))</f>
        <v>7</v>
      </c>
      <c r="AU255" s="39">
        <f t="shared" ref="AU255:BB255" si="6018">IF($B247=$B253,AU256+AU249,AU256)</f>
        <v>0</v>
      </c>
      <c r="AV255" s="40">
        <f t="shared" si="6018"/>
        <v>0</v>
      </c>
      <c r="AW255" s="40">
        <f t="shared" si="6018"/>
        <v>0</v>
      </c>
      <c r="AX255" s="40">
        <f t="shared" si="6018"/>
        <v>0</v>
      </c>
      <c r="AY255" s="40">
        <f t="shared" si="6018"/>
        <v>0</v>
      </c>
      <c r="AZ255" s="41">
        <f t="shared" si="6018"/>
        <v>0</v>
      </c>
      <c r="BA255" s="42">
        <f t="shared" si="6018"/>
        <v>0</v>
      </c>
      <c r="BB255" s="43">
        <f t="shared" si="6018"/>
        <v>0</v>
      </c>
      <c r="BC255" s="1">
        <f t="shared" ref="BC255" si="6019">IF(N255=0,0,N255-K258)</f>
        <v>0</v>
      </c>
      <c r="BD255" s="112">
        <f t="shared" ref="BD255" si="6020">BD254*K258</f>
        <v>0</v>
      </c>
      <c r="BE255" s="106" t="str">
        <f t="shared" si="6006"/>
        <v>Realizacja planu</v>
      </c>
      <c r="BG255" s="114">
        <f t="shared" ref="BG255" si="6021">J253</f>
        <v>0</v>
      </c>
      <c r="BH255" s="89" t="s">
        <v>73</v>
      </c>
      <c r="BK255" s="111">
        <f t="shared" ref="BK255" si="6022">BK254*K258</f>
        <v>0</v>
      </c>
      <c r="BL255" s="99" t="s">
        <v>71</v>
      </c>
      <c r="BN255" s="89" t="s">
        <v>79</v>
      </c>
    </row>
    <row r="256" spans="1:66" ht="15.75" customHeight="1" x14ac:dyDescent="0.2">
      <c r="A256" s="1" t="str">
        <f t="shared" ref="A256" si="6023">A253</f>
        <v>1. Niewypełnione</v>
      </c>
      <c r="B256" s="313">
        <f t="shared" si="5121"/>
        <v>40</v>
      </c>
      <c r="C256" s="314"/>
      <c r="D256" s="314"/>
      <c r="E256" s="314"/>
      <c r="F256" s="31"/>
      <c r="G256" s="183"/>
      <c r="H256" s="122">
        <f t="shared" ref="H256" si="6024">5-COUNTIF(AU253,0)-COUNTIF(AL253,0)-COUNTIF(AC253,0)-COUNTIF(T253,0)-COUNTIF(K253,0)</f>
        <v>0</v>
      </c>
      <c r="I256" s="165">
        <f t="shared" si="5951"/>
        <v>0</v>
      </c>
      <c r="J256" s="187">
        <f t="shared" ref="J256" si="6025">IF($B253=$B247,J250+IF($F253&lt;&gt;$G253,(K253+$G255-$G254)/$F253,K253/$F253),IF($F253&lt;&gt;G253,(K253+$G255-$G254)/$F253,K253/$F253))</f>
        <v>0</v>
      </c>
      <c r="K256" s="7">
        <f t="shared" ref="K256:K257" si="6026">SUM(L256:R256)</f>
        <v>0</v>
      </c>
      <c r="L256" s="26">
        <f t="shared" ref="L256:R256" si="6027">L253</f>
        <v>0</v>
      </c>
      <c r="M256" s="26">
        <f t="shared" si="6027"/>
        <v>0</v>
      </c>
      <c r="N256" s="26">
        <f t="shared" si="6027"/>
        <v>0</v>
      </c>
      <c r="O256" s="26">
        <f t="shared" si="6027"/>
        <v>0</v>
      </c>
      <c r="P256" s="26">
        <f t="shared" si="6027"/>
        <v>0</v>
      </c>
      <c r="Q256" s="29">
        <f t="shared" si="6027"/>
        <v>0</v>
      </c>
      <c r="R256" s="23">
        <f t="shared" si="6027"/>
        <v>0</v>
      </c>
      <c r="S256" s="187">
        <f t="shared" ref="S256" si="6028">IF($B253=$B247,S250+IF($F253&lt;&gt;$G253,(T253+$G255-$G254)/$F253,T253/$F253),IF($F253&lt;&gt;P253,(T253+$G255-$G254)/$F253,T253/$F253))</f>
        <v>0</v>
      </c>
      <c r="T256" s="7">
        <f t="shared" ref="T256:T257" si="6029">SUM(U256:AA256)</f>
        <v>0</v>
      </c>
      <c r="U256" s="26">
        <f t="shared" ref="U256:AA256" si="6030">U253</f>
        <v>0</v>
      </c>
      <c r="V256" s="26">
        <f t="shared" si="6030"/>
        <v>0</v>
      </c>
      <c r="W256" s="26">
        <f t="shared" si="6030"/>
        <v>0</v>
      </c>
      <c r="X256" s="26">
        <f t="shared" si="6030"/>
        <v>0</v>
      </c>
      <c r="Y256" s="113">
        <f t="shared" si="6030"/>
        <v>0</v>
      </c>
      <c r="Z256" s="29">
        <f t="shared" si="6030"/>
        <v>0</v>
      </c>
      <c r="AA256" s="23">
        <f t="shared" si="6030"/>
        <v>0</v>
      </c>
      <c r="AB256" s="187">
        <f t="shared" ref="AB256" si="6031">IF($B253=$B247,AB250+IF($F253&lt;&gt;$G253,(AC253+$G255-$G254)/$F253,AC253/$F253),IF($F253&lt;&gt;Y253,(AC253+$G255-$G254)/$F253,AC253/$F253))</f>
        <v>0</v>
      </c>
      <c r="AC256" s="7">
        <f t="shared" ref="AC256:AC257" si="6032">SUM(AD256:AJ256)</f>
        <v>0</v>
      </c>
      <c r="AD256" s="26">
        <f t="shared" ref="AD256:AJ256" si="6033">AD253</f>
        <v>0</v>
      </c>
      <c r="AE256" s="26">
        <f t="shared" si="6033"/>
        <v>0</v>
      </c>
      <c r="AF256" s="26">
        <f t="shared" si="6033"/>
        <v>0</v>
      </c>
      <c r="AG256" s="26">
        <f t="shared" si="6033"/>
        <v>0</v>
      </c>
      <c r="AH256" s="113">
        <f t="shared" si="6033"/>
        <v>0</v>
      </c>
      <c r="AI256" s="29">
        <f t="shared" si="6033"/>
        <v>0</v>
      </c>
      <c r="AJ256" s="23">
        <f t="shared" si="6033"/>
        <v>0</v>
      </c>
      <c r="AK256" s="187">
        <f t="shared" ref="AK256" si="6034">IF($B253=$B247,AK250+IF($F253&lt;&gt;$G253,(AL253+$G255-$G254)/$F253,AL253/$F253),IF($F253&lt;&gt;AH253,(AL253+$G255-$G254)/$F253,AL253/$F253))</f>
        <v>0</v>
      </c>
      <c r="AL256" s="7">
        <f t="shared" ref="AL256:AL257" si="6035">SUM(AM256:AS256)</f>
        <v>0</v>
      </c>
      <c r="AM256" s="26">
        <f t="shared" ref="AM256:AS256" si="6036">AM253</f>
        <v>0</v>
      </c>
      <c r="AN256" s="26">
        <f t="shared" si="6036"/>
        <v>0</v>
      </c>
      <c r="AO256" s="26">
        <f t="shared" si="6036"/>
        <v>0</v>
      </c>
      <c r="AP256" s="26">
        <f t="shared" si="6036"/>
        <v>0</v>
      </c>
      <c r="AQ256" s="113">
        <f t="shared" si="6036"/>
        <v>0</v>
      </c>
      <c r="AR256" s="29">
        <f t="shared" si="6036"/>
        <v>0</v>
      </c>
      <c r="AS256" s="23">
        <f t="shared" si="6036"/>
        <v>0</v>
      </c>
      <c r="AT256" s="187">
        <f t="shared" ref="AT256" si="6037">IF($B253=$B247,AT250+IF($F253&lt;&gt;$G253,(AU253+$G255-$G254)/$F253,AU253/$F253),IF($F253&lt;&gt;AQ253,(AU253+$G255-$G254)/$F253,AU253/$F253))</f>
        <v>0</v>
      </c>
      <c r="AU256" s="7">
        <f t="shared" ref="AU256:AU257" si="6038">SUM(AV256:BB256)</f>
        <v>0</v>
      </c>
      <c r="AV256" s="6">
        <f t="shared" si="5137"/>
        <v>0</v>
      </c>
      <c r="AW256" s="6">
        <f t="shared" ref="AW256:BB256" si="6039">IF(SUM($AM$9:$AS$9)=SUM($AV$9:$BB$9),AW253,IF(AND(SUM($AV$9:$BB$9)&gt;42,SUM($AV$9:$BB$9)&lt;49),AW253,0))</f>
        <v>0</v>
      </c>
      <c r="AX256" s="6">
        <f t="shared" si="6039"/>
        <v>0</v>
      </c>
      <c r="AY256" s="6">
        <f t="shared" si="6039"/>
        <v>0</v>
      </c>
      <c r="AZ256" s="26">
        <f t="shared" si="6039"/>
        <v>0</v>
      </c>
      <c r="BA256" s="29">
        <f t="shared" si="6039"/>
        <v>0</v>
      </c>
      <c r="BB256" s="23">
        <f t="shared" si="6039"/>
        <v>0</v>
      </c>
      <c r="BC256" s="1">
        <f t="shared" ref="BC256" si="6040">IF(O255=0,0,O255-K258)</f>
        <v>0</v>
      </c>
      <c r="BD256" s="105">
        <f t="shared" ref="BD256" si="6041">K255</f>
        <v>0</v>
      </c>
      <c r="BE256" s="106" t="str">
        <f t="shared" si="6006"/>
        <v>Godziny zrealizowane</v>
      </c>
      <c r="BK256" s="100">
        <f t="shared" ref="BK256" si="6042">K255</f>
        <v>0</v>
      </c>
      <c r="BL256" s="99" t="s">
        <v>77</v>
      </c>
    </row>
    <row r="257" spans="1:66" ht="15.75" customHeight="1" x14ac:dyDescent="0.2">
      <c r="A257" s="1" t="str">
        <f t="shared" ref="A257:A258" si="6043">A256</f>
        <v>1. Niewypełnione</v>
      </c>
      <c r="B257" s="313"/>
      <c r="C257" s="314"/>
      <c r="D257" s="314"/>
      <c r="E257" s="314"/>
      <c r="F257" s="31"/>
      <c r="G257" s="183"/>
      <c r="H257" s="123">
        <f t="shared" ref="H257" si="6044">IF($B253=$B247,H251+F257,$F257)</f>
        <v>0</v>
      </c>
      <c r="I257" s="165">
        <f t="shared" si="5951"/>
        <v>0</v>
      </c>
      <c r="J257" s="141">
        <f t="shared" ref="J257" si="6045">IF($H256=0,0,IF($B247=$B253,IF($H258&gt;0,$H258+J251,K253+J251),IF($H258&gt;0,$H258,K253)))</f>
        <v>0</v>
      </c>
      <c r="K257" s="7">
        <f t="shared" si="6026"/>
        <v>0</v>
      </c>
      <c r="L257" s="6"/>
      <c r="M257" s="6"/>
      <c r="N257" s="6"/>
      <c r="O257" s="6"/>
      <c r="P257" s="26"/>
      <c r="Q257" s="29"/>
      <c r="R257" s="23"/>
      <c r="S257" s="141">
        <f t="shared" ref="S257" si="6046">IF($H256=0,0,IF($B247=$B253,IF($H258&gt;0,$H258+S251,T253+S251),IF($H258&gt;0,$H258,T253)))</f>
        <v>0</v>
      </c>
      <c r="T257" s="7">
        <f t="shared" si="6029"/>
        <v>0</v>
      </c>
      <c r="U257" s="6"/>
      <c r="V257" s="6"/>
      <c r="W257" s="6"/>
      <c r="X257" s="6"/>
      <c r="Y257" s="26"/>
      <c r="Z257" s="29"/>
      <c r="AA257" s="23"/>
      <c r="AB257" s="141">
        <f t="shared" ref="AB257" si="6047">IF($H256=0,0,IF($B247=$B253,IF($H258&gt;0,$H258+AB251,AC253+AB251),IF($H258&gt;0,$H258,AC253)))</f>
        <v>0</v>
      </c>
      <c r="AC257" s="7">
        <f t="shared" si="6032"/>
        <v>0</v>
      </c>
      <c r="AD257" s="6"/>
      <c r="AE257" s="6"/>
      <c r="AF257" s="6"/>
      <c r="AG257" s="6"/>
      <c r="AH257" s="26"/>
      <c r="AI257" s="29"/>
      <c r="AJ257" s="23"/>
      <c r="AK257" s="141">
        <f t="shared" ref="AK257" si="6048">IF($H256=0,0,IF($B247=$B253,IF($H258&gt;0,$H258+AK251,AL253+AK251),IF($H258&gt;0,$H258,AL253)))</f>
        <v>0</v>
      </c>
      <c r="AL257" s="7">
        <f t="shared" si="6035"/>
        <v>0</v>
      </c>
      <c r="AM257" s="6"/>
      <c r="AN257" s="6"/>
      <c r="AO257" s="6"/>
      <c r="AP257" s="6"/>
      <c r="AQ257" s="26"/>
      <c r="AR257" s="29"/>
      <c r="AS257" s="23"/>
      <c r="AT257" s="141">
        <f t="shared" ref="AT257" si="6049">IF($H256=0,0,IF($B247=$B253,IF($H258&gt;0,$H258+AT251,AU253+AT251),IF($H258&gt;0,$H258,AU253)))</f>
        <v>0</v>
      </c>
      <c r="AU257" s="7">
        <f t="shared" si="6038"/>
        <v>0</v>
      </c>
      <c r="AV257" s="6"/>
      <c r="AW257" s="6"/>
      <c r="AX257" s="6"/>
      <c r="AY257" s="6"/>
      <c r="AZ257" s="26"/>
      <c r="BA257" s="29"/>
      <c r="BB257" s="23"/>
      <c r="BC257" s="1">
        <f t="shared" ref="BC257" si="6050">IF(P255=0,0,P255-K258)</f>
        <v>0</v>
      </c>
      <c r="BD257" s="107">
        <f t="shared" ref="BD257" si="6051">BD256-BD255</f>
        <v>0</v>
      </c>
      <c r="BE257" s="108" t="str">
        <f t="shared" si="6006"/>
        <v>godziny ponadwymiarowe = Plan -to  co powinien uczyć</v>
      </c>
      <c r="BK257" s="100">
        <f t="shared" ref="BK257" si="6052">BK256-BK255</f>
        <v>0</v>
      </c>
      <c r="BL257" s="99" t="s">
        <v>74</v>
      </c>
    </row>
    <row r="258" spans="1:66" ht="18.75" customHeight="1" thickBot="1" x14ac:dyDescent="0.25">
      <c r="A258" s="1" t="str">
        <f t="shared" si="6043"/>
        <v>1. Niewypełnione</v>
      </c>
      <c r="B258" s="316" t="str">
        <f>IF(B253="",Wydruk!$AE$6,IF(J254=0,Wydruk!$AE$7,IF(AND(G254&lt;G255,B253&lt;&gt;$B259),Wydruk!$AE$13,IF(AND($B253=$B247,$B253&lt;&gt;$B259),IF(OR(OR(J258&lt;4,J258&gt;5),OR(S258&lt;4,S258&gt;5),OR(AB258&lt;4,AB258&gt;5),OR(AK258&lt;4,AK258&gt;5),OR(AND(AT258&lt;4,AT258&gt;0),AT258&gt;5)),Wydruk!$AE$8,Wydruk!$AE$9),IF($B253=$B259,IF($F257&lt;&gt;0,Wydruk!$AE$12,Wydruk!$AE$10),IF(OR(OR(J254&lt;4,J254&gt;5),OR(S254&lt;4,S254&gt;5),OR(AB254&lt;4,AB254&gt;5),OR(AK254&lt;4,AK254&gt;5),OR(AND(AT254&lt;4,AT254&gt;0),AT254&gt;5)),Wydruk!$AE$8,Wydruk!$AE$11))))))</f>
        <v>Rozpocznij wypełniając nazwisko i imię, sprawdź pensum, l. tygodni, godz. w roku</v>
      </c>
      <c r="C258" s="317"/>
      <c r="D258" s="317"/>
      <c r="E258" s="317"/>
      <c r="F258" s="203"/>
      <c r="G258" s="204"/>
      <c r="H258" s="205">
        <f t="shared" si="5152"/>
        <v>0</v>
      </c>
      <c r="I258" s="206"/>
      <c r="J258" s="207">
        <f t="shared" ref="J258" si="6053">IF($B247=$B253,IF(L253+L248&gt;0,1,0)+IF(M253+M248&gt;0,1,0)+IF(N253+N248&gt;0,1,0)+IF(O253+O248&gt;0,1,0)+IF(P253+P248&gt;0,1,0)+IF(Q253+Q248&gt;0,1,0)+IF(R253+R248&gt;0,1,0),J254)</f>
        <v>0</v>
      </c>
      <c r="K258" s="208">
        <f t="shared" ref="K258" si="6054">IF(OR($B253=$B259,J258=0,(K254-Q258+O258)&lt;=0),0,(K254-Q258+O258)/J258)</f>
        <v>0</v>
      </c>
      <c r="L258" s="209">
        <f t="shared" ref="L258" si="6055">IF(K258*(7-J255)&lt;=0,0,K258*(7-J255))</f>
        <v>0</v>
      </c>
      <c r="M258" s="308">
        <f t="shared" ref="M258" si="6056">ROUND(IF(OR(K255-K258*(7-J255)+P258&lt;0,$B253=$B259,K258&lt;=0,K255=0),0,IF(K255-K258*(7-J255)+P258&gt;Q258-O258+P258,Q258-O258+P258,K255-K258*(7-J255)+P258)),1)</f>
        <v>0</v>
      </c>
      <c r="N258" s="309"/>
      <c r="O258" s="210">
        <f t="shared" ref="O258" si="6057">IF(OR($B253=$B259,J254=0),0,IF($B253=$B247,J253,$F253))</f>
        <v>0</v>
      </c>
      <c r="P258" s="211">
        <f t="shared" ref="P258" si="6058">IF(OR($B253=$B259,J258=0),0,$G255-$G254)</f>
        <v>0</v>
      </c>
      <c r="Q258" s="212">
        <f t="shared" ref="Q258" si="6059">IF(OR($B253=$B259,J258=0),0,J257)</f>
        <v>0</v>
      </c>
      <c r="R258" s="213">
        <f t="shared" ref="R258" si="6060">IF($B253=$B259,0,K255)</f>
        <v>0</v>
      </c>
      <c r="S258" s="207">
        <f t="shared" ref="S258" si="6061">IF($B247=$B253,IF(U253+U248&gt;0,1,0)+IF(V253+V248&gt;0,1,0)+IF(W253+W248&gt;0,1,0)+IF(X253+X248&gt;0,1,0)+IF(Y253+Y248&gt;0,1,0)+IF(Z253+Z248&gt;0,1,0)+IF(AA253+AA248&gt;0,1,0),S254)</f>
        <v>0</v>
      </c>
      <c r="T258" s="208">
        <f t="shared" ref="T258" si="6062">IF(OR($B253=$B259,S258=0,(T254-Z258+X258)&lt;=0),0,(T254-Z258+X258)/S258)</f>
        <v>0</v>
      </c>
      <c r="U258" s="209">
        <f t="shared" ref="U258" si="6063">IF(T258*(7-S255)&lt;=0,0,T258*(7-S255))</f>
        <v>0</v>
      </c>
      <c r="V258" s="308">
        <f t="shared" ref="V258" si="6064">ROUND(IF(OR(T255-T258*(7-S255)+Y258&lt;0,$B253=$B259,T258&lt;=0,T255=0),0,IF(T255-T258*(7-S255)+Y258&gt;Z258-X258+Y258,Z258-X258+Y258,T255-T258*(7-S255)+Y258)),1)</f>
        <v>0</v>
      </c>
      <c r="W258" s="309"/>
      <c r="X258" s="210">
        <f t="shared" ref="X258" si="6065">IF(OR($B253=$B259,S254=0),0,IF($B253=$B247,S253,$F253))</f>
        <v>0</v>
      </c>
      <c r="Y258" s="211">
        <f t="shared" ref="Y258" si="6066">IF(OR($B253=$B259,S258=0),0,$G255-$G254)</f>
        <v>0</v>
      </c>
      <c r="Z258" s="212">
        <f t="shared" ref="Z258" si="6067">IF(OR($B253=$B259,S258=0),0,S257)</f>
        <v>0</v>
      </c>
      <c r="AA258" s="213">
        <f t="shared" ref="AA258" si="6068">IF($B253=$B259,0,T255)</f>
        <v>0</v>
      </c>
      <c r="AB258" s="207">
        <f t="shared" ref="AB258" si="6069">IF($B247=$B253,IF(AD253+AD248&gt;0,1,0)+IF(AE253+AE248&gt;0,1,0)+IF(AF253+AF248&gt;0,1,0)+IF(AG253+AG248&gt;0,1,0)+IF(AH253+AH248&gt;0,1,0)+IF(AI253+AI248&gt;0,1,0)+IF(AJ253+AJ248&gt;0,1,0),AB254)</f>
        <v>0</v>
      </c>
      <c r="AC258" s="208">
        <f t="shared" ref="AC258" si="6070">IF(OR($B253=$B259,AB258=0,(AC254-AI258+AG258)&lt;=0),0,(AC254-AI258+AG258)/AB258)</f>
        <v>0</v>
      </c>
      <c r="AD258" s="209">
        <f t="shared" ref="AD258" si="6071">IF(AC258*(7-AB255)&lt;=0,0,AC258*(7-AB255))</f>
        <v>0</v>
      </c>
      <c r="AE258" s="308">
        <f t="shared" ref="AE258" si="6072">ROUND(IF(OR(AC255-AC258*(7-AB255)+AH258&lt;0,$B253=$B259,AC258&lt;=0,AC255=0),0,IF(AC255-AC258*(7-AB255)+AH258&gt;AI258-AG258+AH258,AI258-AG258+AH258,AC255-AC258*(7-AB255)+AH258)),1)</f>
        <v>0</v>
      </c>
      <c r="AF258" s="309"/>
      <c r="AG258" s="210">
        <f t="shared" ref="AG258" si="6073">IF(OR($B253=$B259,AB254=0),0,IF($B253=$B247,AB253,$F253))</f>
        <v>0</v>
      </c>
      <c r="AH258" s="211">
        <f t="shared" ref="AH258" si="6074">IF(OR($B253=$B259,AB258=0),0,$G255-$G254)</f>
        <v>0</v>
      </c>
      <c r="AI258" s="212">
        <f t="shared" ref="AI258" si="6075">IF(OR($B253=$B259,AB258=0),0,AB257)</f>
        <v>0</v>
      </c>
      <c r="AJ258" s="213">
        <f t="shared" ref="AJ258" si="6076">IF($B253=$B259,0,AC255)</f>
        <v>0</v>
      </c>
      <c r="AK258" s="207">
        <f t="shared" ref="AK258" si="6077">IF($B247=$B253,IF(AM253+AM248&gt;0,1,0)+IF(AN253+AN248&gt;0,1,0)+IF(AO253+AO248&gt;0,1,0)+IF(AP253+AP248&gt;0,1,0)+IF(AQ253+AQ248&gt;0,1,0)+IF(AR253+AR248&gt;0,1,0)+IF(AS253+AS248&gt;0,1,0),AK254)</f>
        <v>0</v>
      </c>
      <c r="AL258" s="208">
        <f t="shared" ref="AL258" si="6078">IF(OR($B253=$B259,AK258=0,(AL254-AR258+AP258)&lt;=0),0,(AL254-AR258+AP258)/AK258)</f>
        <v>0</v>
      </c>
      <c r="AM258" s="209">
        <f t="shared" ref="AM258" si="6079">IF(AL258*(7-AK255)&lt;=0,0,AL258*(7-AK255))</f>
        <v>0</v>
      </c>
      <c r="AN258" s="308">
        <f t="shared" ref="AN258" si="6080">ROUND(IF(OR(AL255-AL258*(7-AK255)+AQ258&lt;0,$B253=$B259,AL258&lt;=0,AL255=0),0,IF(AL255-AL258*(7-AK255)+AQ258&gt;AR258-AP258+AQ258,AR258-AP258+AQ258,AL255-AL258*(7-AK255)+AQ258)),1)</f>
        <v>0</v>
      </c>
      <c r="AO258" s="309"/>
      <c r="AP258" s="210">
        <f t="shared" ref="AP258" si="6081">IF(OR($B253=$B259,AK254=0),0,IF($B253=$B247,AK253,$F253))</f>
        <v>0</v>
      </c>
      <c r="AQ258" s="211">
        <f t="shared" ref="AQ258" si="6082">IF(OR($B253=$B259,AK258=0),0,$G255-$G254)</f>
        <v>0</v>
      </c>
      <c r="AR258" s="212">
        <f t="shared" ref="AR258" si="6083">IF(OR($B253=$B259,AK258=0),0,AK257)</f>
        <v>0</v>
      </c>
      <c r="AS258" s="213">
        <f t="shared" ref="AS258" si="6084">IF($B253=$B259,0,AL255)</f>
        <v>0</v>
      </c>
      <c r="AT258" s="207">
        <f t="shared" ref="AT258" si="6085">IF($B247=$B253,IF(AV253+AV248&gt;0,1,0)+IF(AW253+AW248&gt;0,1,0)+IF(AX253+AX248&gt;0,1,0)+IF(AY253+AY248&gt;0,1,0)+IF(AZ253+AZ248&gt;0,1,0)+IF(BA253+BA248&gt;0,1,0)+IF(BB253+BB248&gt;0,1,0),AT254)</f>
        <v>0</v>
      </c>
      <c r="AU258" s="208">
        <f t="shared" ref="AU258" si="6086">IF(OR($B253=$B259,AT258=0,(AU254-BA258+AY258)&lt;=0),0,(AU254-BA258+AY258)/AT258)</f>
        <v>0</v>
      </c>
      <c r="AV258" s="209">
        <f t="shared" ref="AV258" si="6087">IF(AU258*(7-AT255)&lt;=0,0,AU258*(7-AT255))</f>
        <v>0</v>
      </c>
      <c r="AW258" s="308">
        <f t="shared" ref="AW258" si="6088">ROUND(IF(OR(AU255-AU258*(7-AT255)+AZ258&lt;0,$B253=$B259,AU258&lt;=0,AU255=0),0,IF(AU255-AU258*(7-AT255)+AZ258&gt;BA258-AY258+AZ258,BA258-AY258+AZ258,AU255-AU258*(7-AT255)+AZ258)),1)</f>
        <v>0</v>
      </c>
      <c r="AX258" s="309"/>
      <c r="AY258" s="210">
        <f t="shared" ref="AY258" si="6089">IF(OR($B253=$B259,AT254=0),0,IF($B253=$B247,AT253,$F253))</f>
        <v>0</v>
      </c>
      <c r="AZ258" s="211">
        <f t="shared" ref="AZ258" si="6090">IF(OR($B253=$B259,AT258=0),0,$G255-$G254)</f>
        <v>0</v>
      </c>
      <c r="BA258" s="212">
        <f t="shared" ref="BA258" si="6091">IF(OR($B253=$B259,AT258=0),0,AT257)</f>
        <v>0</v>
      </c>
      <c r="BB258" s="213">
        <f t="shared" ref="BB258" si="6092">IF($B253=$B259,0,AU255)</f>
        <v>0</v>
      </c>
      <c r="BC258" s="89">
        <f t="shared" ref="BC258" si="6093">SUBTOTAL(9,BC253:BC257)</f>
        <v>0</v>
      </c>
      <c r="BD258" s="109">
        <f t="shared" ref="BD258" si="6094">BD253</f>
        <v>0</v>
      </c>
      <c r="BE258" s="110">
        <f t="shared" ref="BE258" si="6095">IF(BD257&lt;=BD258,BD257,BD258)</f>
        <v>0</v>
      </c>
      <c r="BF258" s="90" t="str">
        <f t="shared" ref="BF258" si="6096">BM258</f>
        <v>godziny ponadwymiarowe wynik po sprawdzeniu czy nie przekracza planu</v>
      </c>
      <c r="BK258" s="101">
        <f t="shared" ref="BK258" si="6097">BK253</f>
        <v>-18</v>
      </c>
      <c r="BL258" s="102">
        <f t="shared" ref="BL258" si="6098">IF(BK257&lt;=BK253,BK257,BK253)</f>
        <v>-18</v>
      </c>
      <c r="BM258" s="91" t="s">
        <v>75</v>
      </c>
    </row>
    <row r="259" spans="1:66" ht="15.75" x14ac:dyDescent="0.2">
      <c r="A259" s="1" t="str">
        <f t="shared" ref="A259" si="6099">IF(B259="","1. Niewypełnione",B259)</f>
        <v>1. Niewypełnione</v>
      </c>
      <c r="B259" s="318"/>
      <c r="C259" s="318"/>
      <c r="D259" s="318"/>
      <c r="E259" s="318"/>
      <c r="F259" s="226"/>
      <c r="G259" s="226"/>
      <c r="H259" s="226"/>
      <c r="I259" s="214"/>
      <c r="J259" s="227"/>
      <c r="K259" s="228"/>
      <c r="L259" s="229"/>
      <c r="M259" s="229"/>
      <c r="N259" s="229"/>
      <c r="O259" s="229"/>
      <c r="P259" s="229"/>
      <c r="Q259" s="229"/>
      <c r="R259" s="229"/>
      <c r="S259" s="227"/>
      <c r="T259" s="228"/>
      <c r="U259" s="229"/>
      <c r="V259" s="229"/>
      <c r="W259" s="229"/>
      <c r="X259" s="229"/>
      <c r="Y259" s="229"/>
      <c r="Z259" s="229"/>
      <c r="AA259" s="229"/>
      <c r="AB259" s="227"/>
      <c r="AC259" s="228"/>
      <c r="AD259" s="229"/>
      <c r="AE259" s="229"/>
      <c r="AF259" s="229"/>
      <c r="AG259" s="229"/>
      <c r="AH259" s="229"/>
      <c r="AI259" s="229"/>
      <c r="AJ259" s="229"/>
      <c r="AK259" s="227"/>
      <c r="AL259" s="228"/>
      <c r="AM259" s="229"/>
      <c r="AN259" s="229"/>
      <c r="AO259" s="229"/>
      <c r="AP259" s="229"/>
      <c r="AQ259" s="229"/>
      <c r="AR259" s="229"/>
      <c r="AS259" s="229"/>
      <c r="AT259" s="227"/>
      <c r="AU259" s="228"/>
      <c r="AV259" s="229"/>
      <c r="AW259" s="229"/>
      <c r="AX259" s="229"/>
      <c r="AY259" s="229"/>
      <c r="AZ259" s="229"/>
      <c r="BA259" s="229"/>
      <c r="BB259" s="229"/>
      <c r="BC259" s="1">
        <f t="shared" ref="BC259" si="6100">IF(L261=0,0,L261-K264)</f>
        <v>0</v>
      </c>
      <c r="BD259" s="103">
        <f t="shared" ref="BD259" si="6101">P264-N264</f>
        <v>0</v>
      </c>
      <c r="BE259" s="104" t="s">
        <v>80</v>
      </c>
      <c r="BK259" s="96">
        <f t="shared" ref="BK259" si="6102">K260-G260</f>
        <v>0</v>
      </c>
      <c r="BL259" s="97" t="s">
        <v>76</v>
      </c>
    </row>
    <row r="260" spans="1:66" ht="12.75" hidden="1" customHeight="1" x14ac:dyDescent="0.2">
      <c r="B260" s="215"/>
      <c r="C260" s="215"/>
      <c r="D260" s="216"/>
      <c r="E260" s="230"/>
      <c r="F260" s="217"/>
      <c r="G260" s="218"/>
      <c r="H260" s="224"/>
      <c r="I260" s="219"/>
      <c r="J260" s="231"/>
      <c r="K260" s="219"/>
      <c r="L260" s="232"/>
      <c r="M260" s="232"/>
      <c r="N260" s="232"/>
      <c r="O260" s="232"/>
      <c r="P260" s="232"/>
      <c r="Q260" s="232"/>
      <c r="R260" s="232"/>
      <c r="S260" s="231"/>
      <c r="T260" s="219"/>
      <c r="U260" s="232"/>
      <c r="V260" s="232"/>
      <c r="W260" s="232"/>
      <c r="X260" s="232"/>
      <c r="Y260" s="232"/>
      <c r="Z260" s="232"/>
      <c r="AA260" s="232"/>
      <c r="AB260" s="231"/>
      <c r="AC260" s="219"/>
      <c r="AD260" s="232"/>
      <c r="AE260" s="232"/>
      <c r="AF260" s="232"/>
      <c r="AG260" s="232"/>
      <c r="AH260" s="232"/>
      <c r="AI260" s="232"/>
      <c r="AJ260" s="232"/>
      <c r="AK260" s="231"/>
      <c r="AL260" s="219"/>
      <c r="AM260" s="232"/>
      <c r="AN260" s="232"/>
      <c r="AO260" s="232"/>
      <c r="AP260" s="232"/>
      <c r="AQ260" s="232"/>
      <c r="AR260" s="232"/>
      <c r="AS260" s="232"/>
      <c r="AT260" s="231"/>
      <c r="AU260" s="219"/>
      <c r="AV260" s="232"/>
      <c r="AW260" s="232"/>
      <c r="AX260" s="232"/>
      <c r="AY260" s="232"/>
      <c r="AZ260" s="232"/>
      <c r="BA260" s="232"/>
      <c r="BB260" s="232"/>
      <c r="BC260" s="1">
        <f t="shared" ref="BC260" si="6103">IF(M261=0,0,M261-K264)</f>
        <v>0</v>
      </c>
      <c r="BD260" s="105">
        <f t="shared" ref="BD260" si="6104">7-J261</f>
        <v>7</v>
      </c>
      <c r="BE260" s="106" t="str">
        <f t="shared" ref="BE260:BE263" si="6105">BL260</f>
        <v>Dni realizacji</v>
      </c>
      <c r="BG260" s="89" t="s">
        <v>78</v>
      </c>
      <c r="BK260" s="98">
        <f t="shared" ref="BK260" si="6106">7-J261</f>
        <v>7</v>
      </c>
      <c r="BL260" s="99" t="s">
        <v>72</v>
      </c>
    </row>
    <row r="261" spans="1:66" ht="15" hidden="1" customHeight="1" x14ac:dyDescent="0.2">
      <c r="B261" s="220"/>
      <c r="C261" s="221"/>
      <c r="D261" s="222"/>
      <c r="E261" s="218"/>
      <c r="F261" s="56"/>
      <c r="G261" s="223"/>
      <c r="H261" s="224"/>
      <c r="I261" s="219"/>
      <c r="J261" s="233"/>
      <c r="K261" s="232"/>
      <c r="L261" s="232"/>
      <c r="M261" s="232"/>
      <c r="N261" s="232"/>
      <c r="O261" s="232"/>
      <c r="P261" s="232"/>
      <c r="Q261" s="232"/>
      <c r="R261" s="232"/>
      <c r="S261" s="233"/>
      <c r="T261" s="232"/>
      <c r="U261" s="232"/>
      <c r="V261" s="232"/>
      <c r="W261" s="232"/>
      <c r="X261" s="232"/>
      <c r="Y261" s="232"/>
      <c r="Z261" s="232"/>
      <c r="AA261" s="232"/>
      <c r="AB261" s="233"/>
      <c r="AC261" s="232"/>
      <c r="AD261" s="232"/>
      <c r="AE261" s="232"/>
      <c r="AF261" s="232"/>
      <c r="AG261" s="232"/>
      <c r="AH261" s="232"/>
      <c r="AI261" s="232"/>
      <c r="AJ261" s="232"/>
      <c r="AK261" s="233"/>
      <c r="AL261" s="232"/>
      <c r="AM261" s="232"/>
      <c r="AN261" s="232"/>
      <c r="AO261" s="232"/>
      <c r="AP261" s="232"/>
      <c r="AQ261" s="232"/>
      <c r="AR261" s="232"/>
      <c r="AS261" s="232"/>
      <c r="AT261" s="233"/>
      <c r="AU261" s="232"/>
      <c r="AV261" s="232"/>
      <c r="AW261" s="232"/>
      <c r="AX261" s="232"/>
      <c r="AY261" s="232"/>
      <c r="AZ261" s="232"/>
      <c r="BA261" s="232"/>
      <c r="BB261" s="232"/>
      <c r="BC261" s="1">
        <f t="shared" ref="BC261" si="6107">IF(N261=0,0,N261-K264)</f>
        <v>0</v>
      </c>
      <c r="BD261" s="112">
        <f t="shared" ref="BD261" si="6108">BD260*K264</f>
        <v>0</v>
      </c>
      <c r="BE261" s="106" t="str">
        <f t="shared" si="6105"/>
        <v>Realizacja planu</v>
      </c>
      <c r="BG261" s="114">
        <f t="shared" ref="BG261" si="6109">J259</f>
        <v>0</v>
      </c>
      <c r="BH261" s="89" t="s">
        <v>73</v>
      </c>
      <c r="BK261" s="111">
        <f t="shared" ref="BK261" si="6110">BK260*K264</f>
        <v>0</v>
      </c>
      <c r="BL261" s="99" t="s">
        <v>71</v>
      </c>
      <c r="BN261" s="89" t="s">
        <v>79</v>
      </c>
    </row>
    <row r="262" spans="1:66" ht="15.75" customHeight="1" x14ac:dyDescent="0.2">
      <c r="A262" s="1" t="str">
        <f t="shared" ref="A262" si="6111">A259</f>
        <v>1. Niewypełnione</v>
      </c>
      <c r="B262" s="319"/>
      <c r="C262" s="322"/>
      <c r="D262" s="322"/>
      <c r="E262" s="322"/>
      <c r="F262" s="234"/>
      <c r="G262" s="234"/>
      <c r="H262" s="235"/>
      <c r="I262" s="219"/>
      <c r="J262" s="236"/>
      <c r="K262" s="237"/>
      <c r="L262" s="238"/>
      <c r="M262" s="238"/>
      <c r="N262" s="238"/>
      <c r="O262" s="238"/>
      <c r="P262" s="238"/>
      <c r="Q262" s="238"/>
      <c r="R262" s="238"/>
      <c r="S262" s="236"/>
      <c r="T262" s="237"/>
      <c r="U262" s="238"/>
      <c r="V262" s="238"/>
      <c r="W262" s="238"/>
      <c r="X262" s="238"/>
      <c r="Y262" s="238"/>
      <c r="Z262" s="238"/>
      <c r="AA262" s="238"/>
      <c r="AB262" s="236"/>
      <c r="AC262" s="237"/>
      <c r="AD262" s="238"/>
      <c r="AE262" s="238"/>
      <c r="AF262" s="238"/>
      <c r="AG262" s="238"/>
      <c r="AH262" s="238"/>
      <c r="AI262" s="238"/>
      <c r="AJ262" s="238"/>
      <c r="AK262" s="236"/>
      <c r="AL262" s="237"/>
      <c r="AM262" s="238"/>
      <c r="AN262" s="238"/>
      <c r="AO262" s="238"/>
      <c r="AP262" s="238"/>
      <c r="AQ262" s="238"/>
      <c r="AR262" s="238"/>
      <c r="AS262" s="238"/>
      <c r="AT262" s="236"/>
      <c r="AU262" s="237"/>
      <c r="AV262" s="238"/>
      <c r="AW262" s="238"/>
      <c r="AX262" s="238"/>
      <c r="AY262" s="238"/>
      <c r="AZ262" s="238"/>
      <c r="BA262" s="238"/>
      <c r="BB262" s="238"/>
      <c r="BC262" s="1">
        <f t="shared" ref="BC262" si="6112">IF(O261=0,0,O261-K264)</f>
        <v>0</v>
      </c>
      <c r="BD262" s="105">
        <f t="shared" ref="BD262" si="6113">K261</f>
        <v>0</v>
      </c>
      <c r="BE262" s="106" t="str">
        <f t="shared" si="6105"/>
        <v>Godziny zrealizowane</v>
      </c>
      <c r="BK262" s="100">
        <f t="shared" ref="BK262" si="6114">K261</f>
        <v>0</v>
      </c>
      <c r="BL262" s="99" t="s">
        <v>77</v>
      </c>
    </row>
    <row r="263" spans="1:66" ht="15.75" customHeight="1" x14ac:dyDescent="0.2">
      <c r="A263" s="1" t="str">
        <f t="shared" ref="A263:A264" si="6115">A262</f>
        <v>1. Niewypełnione</v>
      </c>
      <c r="B263" s="319"/>
      <c r="C263" s="322"/>
      <c r="D263" s="322"/>
      <c r="E263" s="322"/>
      <c r="F263" s="234"/>
      <c r="G263" s="234"/>
      <c r="H263" s="239"/>
      <c r="I263" s="219"/>
      <c r="J263" s="240"/>
      <c r="K263" s="237"/>
      <c r="L263" s="238"/>
      <c r="M263" s="238"/>
      <c r="N263" s="238"/>
      <c r="O263" s="238"/>
      <c r="P263" s="238"/>
      <c r="Q263" s="238"/>
      <c r="R263" s="238"/>
      <c r="S263" s="240"/>
      <c r="T263" s="237"/>
      <c r="U263" s="238"/>
      <c r="V263" s="238"/>
      <c r="W263" s="238"/>
      <c r="X263" s="238"/>
      <c r="Y263" s="238"/>
      <c r="Z263" s="238"/>
      <c r="AA263" s="238"/>
      <c r="AB263" s="240"/>
      <c r="AC263" s="237"/>
      <c r="AD263" s="238"/>
      <c r="AE263" s="238"/>
      <c r="AF263" s="238"/>
      <c r="AG263" s="238"/>
      <c r="AH263" s="238"/>
      <c r="AI263" s="238"/>
      <c r="AJ263" s="238"/>
      <c r="AK263" s="240"/>
      <c r="AL263" s="237"/>
      <c r="AM263" s="238"/>
      <c r="AN263" s="238"/>
      <c r="AO263" s="238"/>
      <c r="AP263" s="238"/>
      <c r="AQ263" s="238"/>
      <c r="AR263" s="238"/>
      <c r="AS263" s="238"/>
      <c r="AT263" s="240"/>
      <c r="AU263" s="237"/>
      <c r="AV263" s="238"/>
      <c r="AW263" s="238"/>
      <c r="AX263" s="238"/>
      <c r="AY263" s="238"/>
      <c r="AZ263" s="238"/>
      <c r="BA263" s="238"/>
      <c r="BB263" s="238"/>
      <c r="BC263" s="1">
        <f t="shared" ref="BC263" si="6116">IF(P261=0,0,P261-K264)</f>
        <v>0</v>
      </c>
      <c r="BD263" s="107">
        <f t="shared" ref="BD263" si="6117">BD262-BD261</f>
        <v>0</v>
      </c>
      <c r="BE263" s="108" t="str">
        <f t="shared" si="6105"/>
        <v>godziny ponadwymiarowe = Plan -to  co powinien uczyć</v>
      </c>
      <c r="BK263" s="100">
        <f t="shared" ref="BK263" si="6118">BK262-BK261</f>
        <v>0</v>
      </c>
      <c r="BL263" s="99" t="s">
        <v>74</v>
      </c>
    </row>
    <row r="264" spans="1:66" ht="18.75" customHeight="1" thickBot="1" x14ac:dyDescent="0.25">
      <c r="A264" s="1" t="str">
        <f t="shared" si="6115"/>
        <v>1. Niewypełnione</v>
      </c>
      <c r="B264" s="315"/>
      <c r="C264" s="315"/>
      <c r="D264" s="315"/>
      <c r="E264" s="315"/>
      <c r="F264" s="241"/>
      <c r="G264" s="242"/>
      <c r="H264" s="225"/>
      <c r="I264" s="224"/>
      <c r="J264" s="243"/>
      <c r="K264" s="244"/>
      <c r="L264" s="219"/>
      <c r="M264" s="310"/>
      <c r="N264" s="310"/>
      <c r="O264" s="239"/>
      <c r="P264" s="219"/>
      <c r="Q264" s="219"/>
      <c r="R264" s="245"/>
      <c r="S264" s="243"/>
      <c r="T264" s="244"/>
      <c r="U264" s="219"/>
      <c r="V264" s="310"/>
      <c r="W264" s="310"/>
      <c r="X264" s="239"/>
      <c r="Y264" s="219"/>
      <c r="Z264" s="219"/>
      <c r="AA264" s="245"/>
      <c r="AB264" s="243"/>
      <c r="AC264" s="244"/>
      <c r="AD264" s="219"/>
      <c r="AE264" s="310"/>
      <c r="AF264" s="310"/>
      <c r="AG264" s="239"/>
      <c r="AH264" s="219"/>
      <c r="AI264" s="219"/>
      <c r="AJ264" s="245"/>
      <c r="AK264" s="243"/>
      <c r="AL264" s="244"/>
      <c r="AM264" s="219"/>
      <c r="AN264" s="310"/>
      <c r="AO264" s="310"/>
      <c r="AP264" s="239"/>
      <c r="AQ264" s="219"/>
      <c r="AR264" s="219"/>
      <c r="AS264" s="245"/>
      <c r="AT264" s="243"/>
      <c r="AU264" s="244"/>
      <c r="AV264" s="219"/>
      <c r="AW264" s="310"/>
      <c r="AX264" s="310"/>
      <c r="AY264" s="239"/>
      <c r="AZ264" s="219"/>
      <c r="BA264" s="219"/>
      <c r="BB264" s="245"/>
      <c r="BC264" s="89">
        <f t="shared" ref="BC264" si="6119">SUBTOTAL(9,BC259:BC263)</f>
        <v>0</v>
      </c>
      <c r="BD264" s="109">
        <f t="shared" ref="BD264" si="6120">BD259</f>
        <v>0</v>
      </c>
      <c r="BE264" s="110">
        <f t="shared" ref="BE264" si="6121">IF(BD263&lt;=BD264,BD263,BD264)</f>
        <v>0</v>
      </c>
      <c r="BF264" s="90" t="str">
        <f t="shared" ref="BF264" si="6122">BM264</f>
        <v>godziny ponadwymiarowe wynik po sprawdzeniu czy nie przekracza planu</v>
      </c>
      <c r="BK264" s="101">
        <f t="shared" ref="BK264" si="6123">BK259</f>
        <v>0</v>
      </c>
      <c r="BL264" s="102">
        <f t="shared" ref="BL264" si="6124">IF(BK263&lt;=BK259,BK263,BK259)</f>
        <v>0</v>
      </c>
      <c r="BM264" s="91" t="s">
        <v>75</v>
      </c>
    </row>
  </sheetData>
  <sheetProtection password="B0EE" sheet="1" formatCells="0" autoFilter="0"/>
  <autoFilter ref="A12:BB264">
    <filterColumn colId="0" showButton="0">
      <customFilters>
        <customFilter operator="notEqual" val=" "/>
      </customFilters>
    </filterColumn>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autoFilter>
  <mergeCells count="439">
    <mergeCell ref="C3:D3"/>
    <mergeCell ref="C4:D4"/>
    <mergeCell ref="C5:D5"/>
    <mergeCell ref="C6:D6"/>
    <mergeCell ref="C1:E2"/>
    <mergeCell ref="Q2:Q7"/>
    <mergeCell ref="I1:I8"/>
    <mergeCell ref="S1:S8"/>
    <mergeCell ref="J1:J8"/>
    <mergeCell ref="O2:O7"/>
    <mergeCell ref="P2:P7"/>
    <mergeCell ref="D8:E8"/>
    <mergeCell ref="F2:G8"/>
    <mergeCell ref="K2:K8"/>
    <mergeCell ref="L2:L7"/>
    <mergeCell ref="M2:M7"/>
    <mergeCell ref="N2:N7"/>
    <mergeCell ref="R2:R7"/>
    <mergeCell ref="B1:B8"/>
    <mergeCell ref="B61:E61"/>
    <mergeCell ref="B64:B65"/>
    <mergeCell ref="B34:B35"/>
    <mergeCell ref="B28:B29"/>
    <mergeCell ref="B22:B23"/>
    <mergeCell ref="B18:E18"/>
    <mergeCell ref="C40:E41"/>
    <mergeCell ref="AP2:AP7"/>
    <mergeCell ref="AF2:AF7"/>
    <mergeCell ref="A12:BB12"/>
    <mergeCell ref="C16:E17"/>
    <mergeCell ref="B19:E19"/>
    <mergeCell ref="BB2:BB7"/>
    <mergeCell ref="M18:N18"/>
    <mergeCell ref="V18:W18"/>
    <mergeCell ref="AE18:AF18"/>
    <mergeCell ref="AN18:AO18"/>
    <mergeCell ref="AW18:AX18"/>
    <mergeCell ref="AO2:AO7"/>
    <mergeCell ref="AX2:AX7"/>
    <mergeCell ref="BA2:BA7"/>
    <mergeCell ref="AY2:AY7"/>
    <mergeCell ref="AZ2:AZ7"/>
    <mergeCell ref="C22:E23"/>
    <mergeCell ref="C28:E29"/>
    <mergeCell ref="C34:E35"/>
    <mergeCell ref="B108:E108"/>
    <mergeCell ref="B43:E43"/>
    <mergeCell ref="B46:B47"/>
    <mergeCell ref="B13:E13"/>
    <mergeCell ref="B55:E55"/>
    <mergeCell ref="B58:B59"/>
    <mergeCell ref="B49:E49"/>
    <mergeCell ref="B52:B53"/>
    <mergeCell ref="B16:B17"/>
    <mergeCell ref="AU2:AU8"/>
    <mergeCell ref="AV2:AV7"/>
    <mergeCell ref="AW2:AW7"/>
    <mergeCell ref="AQ2:AQ7"/>
    <mergeCell ref="AG2:AG7"/>
    <mergeCell ref="AH2:AH7"/>
    <mergeCell ref="AL2:AL8"/>
    <mergeCell ref="AM2:AM7"/>
    <mergeCell ref="AD2:AD7"/>
    <mergeCell ref="AS2:AS7"/>
    <mergeCell ref="AK1:AK8"/>
    <mergeCell ref="AL1:AS1"/>
    <mergeCell ref="AC1:AJ1"/>
    <mergeCell ref="AJ2:AJ7"/>
    <mergeCell ref="AC2:AC8"/>
    <mergeCell ref="C46:E47"/>
    <mergeCell ref="B36:E36"/>
    <mergeCell ref="B85:E85"/>
    <mergeCell ref="B88:B89"/>
    <mergeCell ref="C88:E89"/>
    <mergeCell ref="C52:E53"/>
    <mergeCell ref="C58:E59"/>
    <mergeCell ref="C64:E65"/>
    <mergeCell ref="C70:E71"/>
    <mergeCell ref="C76:E77"/>
    <mergeCell ref="C82:E83"/>
    <mergeCell ref="B37:E37"/>
    <mergeCell ref="B40:B41"/>
    <mergeCell ref="B48:E48"/>
    <mergeCell ref="B60:E60"/>
    <mergeCell ref="AW54:AX54"/>
    <mergeCell ref="B102:E102"/>
    <mergeCell ref="C100:E101"/>
    <mergeCell ref="C106:E107"/>
    <mergeCell ref="B103:E103"/>
    <mergeCell ref="B106:B107"/>
    <mergeCell ref="B97:E97"/>
    <mergeCell ref="B100:B101"/>
    <mergeCell ref="B96:E96"/>
    <mergeCell ref="B90:E90"/>
    <mergeCell ref="B91:E91"/>
    <mergeCell ref="M54:N54"/>
    <mergeCell ref="V54:W54"/>
    <mergeCell ref="AE54:AF54"/>
    <mergeCell ref="AN54:AO54"/>
    <mergeCell ref="AE2:AE7"/>
    <mergeCell ref="F1:G1"/>
    <mergeCell ref="K1:R1"/>
    <mergeCell ref="AN2:AN7"/>
    <mergeCell ref="AI2:AI7"/>
    <mergeCell ref="T2:T8"/>
    <mergeCell ref="U2:U7"/>
    <mergeCell ref="V2:V7"/>
    <mergeCell ref="AB1:AB8"/>
    <mergeCell ref="T1:AA1"/>
    <mergeCell ref="W2:W7"/>
    <mergeCell ref="X2:X7"/>
    <mergeCell ref="Y2:Y7"/>
    <mergeCell ref="Z2:Z7"/>
    <mergeCell ref="AA2:AA7"/>
    <mergeCell ref="B156:E156"/>
    <mergeCell ref="B180:E180"/>
    <mergeCell ref="B25:E25"/>
    <mergeCell ref="B24:E24"/>
    <mergeCell ref="B30:E30"/>
    <mergeCell ref="B31:E31"/>
    <mergeCell ref="AR2:AR7"/>
    <mergeCell ref="AT1:AT8"/>
    <mergeCell ref="AU1:BB1"/>
    <mergeCell ref="B78:E78"/>
    <mergeCell ref="B79:E79"/>
    <mergeCell ref="B82:B83"/>
    <mergeCell ref="B73:E73"/>
    <mergeCell ref="B76:B77"/>
    <mergeCell ref="B54:E54"/>
    <mergeCell ref="B42:E42"/>
    <mergeCell ref="B72:E72"/>
    <mergeCell ref="B66:E66"/>
    <mergeCell ref="B67:E67"/>
    <mergeCell ref="B70:B71"/>
    <mergeCell ref="V48:W48"/>
    <mergeCell ref="AE48:AF48"/>
    <mergeCell ref="AN48:AO48"/>
    <mergeCell ref="AW48:AX48"/>
    <mergeCell ref="B114:E114"/>
    <mergeCell ref="C112:E113"/>
    <mergeCell ref="C118:E119"/>
    <mergeCell ref="B115:E115"/>
    <mergeCell ref="B118:B119"/>
    <mergeCell ref="M126:N126"/>
    <mergeCell ref="V126:W126"/>
    <mergeCell ref="B120:E120"/>
    <mergeCell ref="B84:E84"/>
    <mergeCell ref="B109:E109"/>
    <mergeCell ref="B112:B113"/>
    <mergeCell ref="B94:B95"/>
    <mergeCell ref="C94:E95"/>
    <mergeCell ref="B132:E132"/>
    <mergeCell ref="B126:E126"/>
    <mergeCell ref="B127:E127"/>
    <mergeCell ref="B130:B131"/>
    <mergeCell ref="C130:E131"/>
    <mergeCell ref="C124:E125"/>
    <mergeCell ref="B121:E121"/>
    <mergeCell ref="B124:B125"/>
    <mergeCell ref="M120:N120"/>
    <mergeCell ref="B144:E144"/>
    <mergeCell ref="B138:E138"/>
    <mergeCell ref="B139:E139"/>
    <mergeCell ref="B142:B143"/>
    <mergeCell ref="B133:E133"/>
    <mergeCell ref="B136:B137"/>
    <mergeCell ref="C142:E143"/>
    <mergeCell ref="C136:E137"/>
    <mergeCell ref="V144:W144"/>
    <mergeCell ref="B150:E150"/>
    <mergeCell ref="B151:E151"/>
    <mergeCell ref="B154:B155"/>
    <mergeCell ref="B145:E145"/>
    <mergeCell ref="B148:B149"/>
    <mergeCell ref="C148:E149"/>
    <mergeCell ref="C154:E155"/>
    <mergeCell ref="M150:N150"/>
    <mergeCell ref="V150:W150"/>
    <mergeCell ref="M138:N138"/>
    <mergeCell ref="V138:W138"/>
    <mergeCell ref="AE138:AF138"/>
    <mergeCell ref="AN138:AO138"/>
    <mergeCell ref="AW138:AX138"/>
    <mergeCell ref="M144:N144"/>
    <mergeCell ref="AW144:AX144"/>
    <mergeCell ref="AW150:AX150"/>
    <mergeCell ref="AE126:AF126"/>
    <mergeCell ref="AN126:AO126"/>
    <mergeCell ref="AE150:AF150"/>
    <mergeCell ref="AN150:AO150"/>
    <mergeCell ref="AE144:AF144"/>
    <mergeCell ref="AN144:AO144"/>
    <mergeCell ref="AE120:AF120"/>
    <mergeCell ref="AN120:AO120"/>
    <mergeCell ref="AW120:AX120"/>
    <mergeCell ref="AW126:AX126"/>
    <mergeCell ref="M132:N132"/>
    <mergeCell ref="V132:W132"/>
    <mergeCell ref="AE132:AF132"/>
    <mergeCell ref="AN132:AO132"/>
    <mergeCell ref="AW132:AX132"/>
    <mergeCell ref="V120:W120"/>
    <mergeCell ref="M156:N156"/>
    <mergeCell ref="V156:W156"/>
    <mergeCell ref="AE156:AF156"/>
    <mergeCell ref="AN156:AO156"/>
    <mergeCell ref="AW156:AX156"/>
    <mergeCell ref="M162:N162"/>
    <mergeCell ref="V162:W162"/>
    <mergeCell ref="AE162:AF162"/>
    <mergeCell ref="AN162:AO162"/>
    <mergeCell ref="AW162:AX162"/>
    <mergeCell ref="B157:E157"/>
    <mergeCell ref="B160:B161"/>
    <mergeCell ref="C160:E161"/>
    <mergeCell ref="C166:E167"/>
    <mergeCell ref="V198:W198"/>
    <mergeCell ref="AE198:AF198"/>
    <mergeCell ref="AN198:AO198"/>
    <mergeCell ref="AW198:AX198"/>
    <mergeCell ref="B193:E193"/>
    <mergeCell ref="B196:B197"/>
    <mergeCell ref="C196:E197"/>
    <mergeCell ref="M174:N174"/>
    <mergeCell ref="V174:W174"/>
    <mergeCell ref="AE174:AF174"/>
    <mergeCell ref="AN174:AO174"/>
    <mergeCell ref="AW174:AX174"/>
    <mergeCell ref="V186:W186"/>
    <mergeCell ref="AE186:AF186"/>
    <mergeCell ref="AN186:AO186"/>
    <mergeCell ref="M168:N168"/>
    <mergeCell ref="V168:W168"/>
    <mergeCell ref="AE168:AF168"/>
    <mergeCell ref="AN168:AO168"/>
    <mergeCell ref="AW168:AX168"/>
    <mergeCell ref="B169:E169"/>
    <mergeCell ref="B172:B173"/>
    <mergeCell ref="C172:E173"/>
    <mergeCell ref="C178:E179"/>
    <mergeCell ref="AW180:AX180"/>
    <mergeCell ref="B168:E168"/>
    <mergeCell ref="B162:E162"/>
    <mergeCell ref="B163:E163"/>
    <mergeCell ref="B166:B167"/>
    <mergeCell ref="B210:E210"/>
    <mergeCell ref="B211:E211"/>
    <mergeCell ref="B214:B215"/>
    <mergeCell ref="B205:E205"/>
    <mergeCell ref="M186:N186"/>
    <mergeCell ref="M198:N198"/>
    <mergeCell ref="B174:E174"/>
    <mergeCell ref="B175:E175"/>
    <mergeCell ref="B178:B179"/>
    <mergeCell ref="B228:E228"/>
    <mergeCell ref="B222:E222"/>
    <mergeCell ref="B223:E223"/>
    <mergeCell ref="B226:B227"/>
    <mergeCell ref="B217:E217"/>
    <mergeCell ref="B220:B221"/>
    <mergeCell ref="C220:E221"/>
    <mergeCell ref="C226:E227"/>
    <mergeCell ref="B216:E216"/>
    <mergeCell ref="C202:E203"/>
    <mergeCell ref="B192:E192"/>
    <mergeCell ref="B186:E186"/>
    <mergeCell ref="B187:E187"/>
    <mergeCell ref="B190:B191"/>
    <mergeCell ref="C190:E191"/>
    <mergeCell ref="B181:E181"/>
    <mergeCell ref="B184:B185"/>
    <mergeCell ref="C184:E185"/>
    <mergeCell ref="B252:E252"/>
    <mergeCell ref="B246:E246"/>
    <mergeCell ref="B247:E247"/>
    <mergeCell ref="B250:B251"/>
    <mergeCell ref="C250:E251"/>
    <mergeCell ref="B241:E241"/>
    <mergeCell ref="B244:B245"/>
    <mergeCell ref="C244:E245"/>
    <mergeCell ref="M240:N240"/>
    <mergeCell ref="B240:E240"/>
    <mergeCell ref="M246:N246"/>
    <mergeCell ref="B264:E264"/>
    <mergeCell ref="B258:E258"/>
    <mergeCell ref="B259:E259"/>
    <mergeCell ref="B262:B263"/>
    <mergeCell ref="B253:E253"/>
    <mergeCell ref="B256:B257"/>
    <mergeCell ref="C256:E257"/>
    <mergeCell ref="C262:E263"/>
    <mergeCell ref="M258:N258"/>
    <mergeCell ref="M36:N36"/>
    <mergeCell ref="M42:N42"/>
    <mergeCell ref="AN246:AO246"/>
    <mergeCell ref="B208:B209"/>
    <mergeCell ref="C208:E209"/>
    <mergeCell ref="C214:E215"/>
    <mergeCell ref="M210:N210"/>
    <mergeCell ref="M222:N222"/>
    <mergeCell ref="M228:N228"/>
    <mergeCell ref="V240:W240"/>
    <mergeCell ref="AE240:AF240"/>
    <mergeCell ref="B204:E204"/>
    <mergeCell ref="B198:E198"/>
    <mergeCell ref="B199:E199"/>
    <mergeCell ref="B202:B203"/>
    <mergeCell ref="B234:E234"/>
    <mergeCell ref="B235:E235"/>
    <mergeCell ref="B238:B239"/>
    <mergeCell ref="B229:E229"/>
    <mergeCell ref="B232:B233"/>
    <mergeCell ref="C232:E233"/>
    <mergeCell ref="C238:E239"/>
    <mergeCell ref="M234:N234"/>
    <mergeCell ref="V234:W234"/>
    <mergeCell ref="M60:N60"/>
    <mergeCell ref="V60:W60"/>
    <mergeCell ref="AE60:AF60"/>
    <mergeCell ref="AN60:AO60"/>
    <mergeCell ref="AW60:AX60"/>
    <mergeCell ref="M48:N48"/>
    <mergeCell ref="V24:W24"/>
    <mergeCell ref="AE24:AF24"/>
    <mergeCell ref="AN24:AO24"/>
    <mergeCell ref="AW24:AX24"/>
    <mergeCell ref="V30:W30"/>
    <mergeCell ref="AE30:AF30"/>
    <mergeCell ref="AN30:AO30"/>
    <mergeCell ref="AW30:AX30"/>
    <mergeCell ref="V36:W36"/>
    <mergeCell ref="AE36:AF36"/>
    <mergeCell ref="AN36:AO36"/>
    <mergeCell ref="AW36:AX36"/>
    <mergeCell ref="V42:W42"/>
    <mergeCell ref="AE42:AF42"/>
    <mergeCell ref="AN42:AO42"/>
    <mergeCell ref="AW42:AX42"/>
    <mergeCell ref="M24:N24"/>
    <mergeCell ref="M30:N30"/>
    <mergeCell ref="M78:N78"/>
    <mergeCell ref="V78:W78"/>
    <mergeCell ref="AE78:AF78"/>
    <mergeCell ref="AN78:AO78"/>
    <mergeCell ref="AW78:AX78"/>
    <mergeCell ref="M84:N84"/>
    <mergeCell ref="V84:W84"/>
    <mergeCell ref="AE84:AF84"/>
    <mergeCell ref="AN84:AO84"/>
    <mergeCell ref="AW84:AX84"/>
    <mergeCell ref="M66:N66"/>
    <mergeCell ref="V66:W66"/>
    <mergeCell ref="AE66:AF66"/>
    <mergeCell ref="AN66:AO66"/>
    <mergeCell ref="AW66:AX66"/>
    <mergeCell ref="M72:N72"/>
    <mergeCell ref="V72:W72"/>
    <mergeCell ref="AE72:AF72"/>
    <mergeCell ref="AN72:AO72"/>
    <mergeCell ref="AW72:AX72"/>
    <mergeCell ref="M108:N108"/>
    <mergeCell ref="V108:W108"/>
    <mergeCell ref="AE108:AF108"/>
    <mergeCell ref="AN108:AO108"/>
    <mergeCell ref="AW108:AX108"/>
    <mergeCell ref="M114:N114"/>
    <mergeCell ref="V114:W114"/>
    <mergeCell ref="AE114:AF114"/>
    <mergeCell ref="AN114:AO114"/>
    <mergeCell ref="AW114:AX114"/>
    <mergeCell ref="AW90:AX90"/>
    <mergeCell ref="M96:N96"/>
    <mergeCell ref="V96:W96"/>
    <mergeCell ref="AE96:AF96"/>
    <mergeCell ref="AN96:AO96"/>
    <mergeCell ref="AW96:AX96"/>
    <mergeCell ref="M102:N102"/>
    <mergeCell ref="V102:W102"/>
    <mergeCell ref="AE102:AF102"/>
    <mergeCell ref="AN102:AO102"/>
    <mergeCell ref="AW102:AX102"/>
    <mergeCell ref="AE90:AF90"/>
    <mergeCell ref="AN90:AO90"/>
    <mergeCell ref="M90:N90"/>
    <mergeCell ref="V90:W90"/>
    <mergeCell ref="M204:N204"/>
    <mergeCell ref="V204:W204"/>
    <mergeCell ref="AE204:AF204"/>
    <mergeCell ref="AN204:AO204"/>
    <mergeCell ref="AW204:AX204"/>
    <mergeCell ref="AW210:AX210"/>
    <mergeCell ref="M216:N216"/>
    <mergeCell ref="V216:W216"/>
    <mergeCell ref="AE216:AF216"/>
    <mergeCell ref="AN216:AO216"/>
    <mergeCell ref="AW216:AX216"/>
    <mergeCell ref="AW186:AX186"/>
    <mergeCell ref="V180:W180"/>
    <mergeCell ref="AE180:AF180"/>
    <mergeCell ref="AN180:AO180"/>
    <mergeCell ref="V192:W192"/>
    <mergeCell ref="AE192:AF192"/>
    <mergeCell ref="AN192:AO192"/>
    <mergeCell ref="AW192:AX192"/>
    <mergeCell ref="M180:N180"/>
    <mergeCell ref="M192:N192"/>
    <mergeCell ref="AW240:AX240"/>
    <mergeCell ref="V210:W210"/>
    <mergeCell ref="AE210:AF210"/>
    <mergeCell ref="AN210:AO210"/>
    <mergeCell ref="V222:W222"/>
    <mergeCell ref="AE222:AF222"/>
    <mergeCell ref="AN222:AO222"/>
    <mergeCell ref="AW222:AX222"/>
    <mergeCell ref="V228:W228"/>
    <mergeCell ref="AE228:AF228"/>
    <mergeCell ref="AN228:AO228"/>
    <mergeCell ref="AN240:AO240"/>
    <mergeCell ref="AW228:AX228"/>
    <mergeCell ref="AW234:AX234"/>
    <mergeCell ref="AE234:AF234"/>
    <mergeCell ref="AN234:AO234"/>
    <mergeCell ref="AW258:AX258"/>
    <mergeCell ref="M264:N264"/>
    <mergeCell ref="V264:W264"/>
    <mergeCell ref="AE264:AF264"/>
    <mergeCell ref="AN264:AO264"/>
    <mergeCell ref="AW264:AX264"/>
    <mergeCell ref="AW246:AX246"/>
    <mergeCell ref="M252:N252"/>
    <mergeCell ref="V252:W252"/>
    <mergeCell ref="AE252:AF252"/>
    <mergeCell ref="AN252:AO252"/>
    <mergeCell ref="AW252:AX252"/>
    <mergeCell ref="V258:W258"/>
    <mergeCell ref="AE258:AF258"/>
    <mergeCell ref="AN258:AO258"/>
    <mergeCell ref="V246:W246"/>
    <mergeCell ref="AE246:AF246"/>
  </mergeCells>
  <phoneticPr fontId="9" type="noConversion"/>
  <conditionalFormatting sqref="B24:E24">
    <cfRule type="notContainsBlanks" dxfId="119" priority="10">
      <formula>LEN(TRIM(B24))&gt;0</formula>
    </cfRule>
  </conditionalFormatting>
  <conditionalFormatting sqref="B30:E30 B36:E36 B42:E42 B48:E48 B54:E54 B60:E60 B66:E66 B72:E72 B78:E78 B84:E84 B90:E90 B96:E96 B102:E102 B108:E108 B114:E114 B120:E120 B126:E126 B132:E132 B138:E138 B144:E144 B150:E150 B156:E156 B162:E162 B168:E168 B174:E174 B180:E180 B186:E186 B192:E192 B198:E198 B204:E204 B210:E210 B216:E216 B222:E222 B228:E228 B234:E234 B240:E240 B246:E246 B252:E252 B258:E258 B264:E264">
    <cfRule type="notContainsBlanks" dxfId="118" priority="5">
      <formula>LEN(TRIM(B30))&gt;0</formula>
    </cfRule>
  </conditionalFormatting>
  <dataValidations xWindow="292" yWindow="440" count="34">
    <dataValidation allowBlank="1" showInputMessage="1" promptTitle="GODZINY NOCNE" prompt="Wpisać liczbę godzin nocnych przepracowanych w okresie rozliczeniowym art. 42b KN_x000a_" sqref="F22 F28 F34 F40 F46 F52 F58 F64 F70 F76 F82 F88 F94 F100 F106 F112 F118 F124 F130 F136 F142 F148 F154 F160 F166 F172 F178 F184 F190 F196 F202 F208 F214 F220 F226 F232 F238 F244 F250 F256 F262"/>
    <dataValidation allowBlank="1" showInputMessage="1" showErrorMessage="1" promptTitle="KOREKTA GODZIN NOCNYCH" prompt="Wypełniać, jeśli wystapiła róznica między licbą godzin podaną w poprzednim miesięcznym wykazie a faktycną ich realizacją_x000a_- wpisać liczbę godzin korygujacych np. -3 " sqref="G22 G28 G34 G40 G46 G52 G58 G64 G70 G76 G82 G88 G94 G100 G106 G112 G118 G124 G130 G136 G142 G148 G154 G160 G166 G172 G178 G184 G190 G196 G202 G208 G214 G220 G226 G232 G238 G244 G250 G256 G262"/>
    <dataValidation allowBlank="1" showInputMessage="1" promptTitle="KOREKTA GODZIN PLANOWANYCH" prompt="Wypełniać, jeśli wystapiła róznica między licbą godzin podaną w poprzednim miesięcznym wykazie a faktycną ich realizacją_x000a_- wpisać liczbę godzin korygujacych np. -3 _x000a_" sqref="F23 F29 F35 F41 F47 F53 F59 F65 F71 F77 F83 F89 F95 F101 F107 F113 F119 F125 F131 F137 F143 F149 F155 F161 F167 F173 F179 F185 F191 F197 F203 F209 F215 F221 F227 F233 F239 F245 F251 F257 F263"/>
    <dataValidation allowBlank="1" showInputMessage="1" showErrorMessage="1" promptTitle="KOREKTA GODZIN ZASTĘPSTW" prompt="Wypełniać, jeśli wystapiła róznica między licbą godzin podaną w poprzednim miesięcznym wykazie a faktycną ich realizacją_x000a_- wpisać liczbę godzin korygujacych np. -3 " sqref="G23 G29 G35 G41 G47 G53 G59 G65 G71 G77 G83 G89 G95 G101 G107 G113 G119 G125 G131 G137 G143 G149 G155 G161 G167 G173 G179 G185 G191 G197 G203 G209 G215 G221 G227 G233 G239 G245 G251 G257 G263"/>
    <dataValidation type="decimal" allowBlank="1" showInputMessage="1" showErrorMessage="1" errorTitle="BŁĄD" error="Nieprawidłowa liczba godzin zastępstw na dany dzień" sqref="AM23:AS23 AV23:BB23 U23:AA23 AD23:AJ23 L23:R23 U17:AA17 L17:R17 AD17:AJ17 AM17:AS17 AV17:BB17 AM29:AS29 AM35:AS35 AM41:AS41 AM47:AS47 AM53:AS53 AM59:AS59 AM65:AS65 AM71:AS71 AM77:AS77 AM83:AS83 AM89:AS89 AM95:AS95 AM101:AS101 AM107:AS107 AM113:AS113 AM119:AS119 AM125:AS125 AM131:AS131 AM137:AS137 AM143:AS143 AM149:AS149 AM155:AS155 AM161:AS161 AM167:AS167 AM173:AS173 AM179:AS179 AM185:AS185 AM191:AS191 AM197:AS197 AM203:AS203 AM209:AS209 AM215:AS215 AM221:AS221 AM227:AS227 AM233:AS233 AM239:AS239 AM245:AS245 AM251:AS251 AM257:AS257 AM263:AS263 AV29:BB29 AV35:BB35 AV41:BB41 AV47:BB47 AV53:BB53 AV59:BB59 AV65:BB65 AV71:BB71 AV77:BB77 AV83:BB83 AV89:BB89 AV95:BB95 AV101:BB101 AV107:BB107 AV113:BB113 AV119:BB119 AV125:BB125 AV131:BB131 AV137:BB137 AV143:BB143 AV149:BB149 AV155:BB155 AV161:BB161 AV167:BB167 AV173:BB173 AV179:BB179 AV185:BB185 AV191:BB191 AV197:BB197 AV203:BB203 AV209:BB209 AV215:BB215 AV221:BB221 AV227:BB227 AV233:BB233 AV239:BB239 AV245:BB245 AV251:BB251 AV257:BB257 AV263:BB263 U29:AA29 U35:AA35 U41:AA41 U47:AA47 U53:AA53 U59:AA59 U65:AA65 U71:AA71 U77:AA77 U83:AA83 U89:AA89 U95:AA95 U101:AA101 U107:AA107 U113:AA113 U119:AA119 U125:AA125 U131:AA131 U137:AA137 U143:AA143 U149:AA149 U155:AA155 U161:AA161 U167:AA167 U173:AA173 U179:AA179 U185:AA185 U191:AA191 U197:AA197 U203:AA203 U209:AA209 U215:AA215 U221:AA221 U227:AA227 U233:AA233 U239:AA239 U245:AA245 U251:AA251 U257:AA257 U263:AA263 AD29:AJ29 AD35:AJ35 AD41:AJ41 AD47:AJ47 AD53:AJ53 AD59:AJ59 AD65:AJ65 AD71:AJ71 AD77:AJ77 AD83:AJ83 AD89:AJ89 AD95:AJ95 AD101:AJ101 AD107:AJ107 AD113:AJ113 AD119:AJ119 AD125:AJ125 AD131:AJ131 AD137:AJ137 AD143:AJ143 AD149:AJ149 AD155:AJ155 AD161:AJ161 AD167:AJ167 AD173:AJ173 AD179:AJ179 AD185:AJ185 AD191:AJ191 AD197:AJ197 AD203:AJ203 AD209:AJ209 AD215:AJ215 AD221:AJ221 AD227:AJ227 AD233:AJ233 AD239:AJ239 AD245:AJ245 AD251:AJ251 AD257:AJ257 AD263:AJ263 L29:R29 L35:R35 L41:R41 L47:R47 L53:R53 L59:R59 L65:R65 L71:R71 L77:R77 L83:R83 L89:R89 L95:R95 L101:R101 L107:R107 L113:R113 L119:R119 L125:R125 L131:R131 L137:R137 L143:R143 L149:R149 L155:R155 L161:R161 L167:R167 L173:R173 L179:R179 L185:R185 L191:R191 L197:R197 L203:R203 L209:R209 L215:R215 L221:R221 L227:R227 L233:R233 L239:R239 L245:R245 L251:R251 L257:R257 L263:R263">
      <formula1>0</formula1>
      <formula2>9</formula2>
    </dataValidation>
    <dataValidation allowBlank="1" promptTitle="KOREKTA GODZIN PLANOWANYCH" prompt="Wypełniać, jeśli wystapiła róznica między licbą godzin podaną w poprzednim miesięcznym wykazie a faktycną ich realizacją_x000a_- wpisać liczbę godzin korygujacych np. -3 _x000a_" sqref="F17"/>
    <dataValidation allowBlank="1" promptTitle="GODZINY NOCNE" prompt="Wpisać liczbę godzin nocnych przepracowanych w okresie rozliczeniowym art. 42b KN_x000a_" sqref="F16"/>
    <dataValidation allowBlank="1" showErrorMessage="1" promptTitle="KOREKTA GODZIN ZASTĘPSTW" prompt="Wypełniać, jeśli wystapiła róznica między licbą godzin podaną w poprzednim miesięcznym wykazie a faktycną ich realizacją_x000a_- wpisać liczbę godzin korygujacych np. -3 " sqref="G17"/>
    <dataValidation allowBlank="1" showErrorMessage="1" promptTitle="KOREKTA GODZIN NOCNYCH" prompt="Wypełniać, jeśli wystapiła róznica między licbą godzin podaną w poprzednim miesięcznym wykazie a faktycną ich realizacją_x000a_- wpisać liczbę godzin korygujacych np. -3 " sqref="G16"/>
    <dataValidation type="decimal" showErrorMessage="1" errorTitle="BŁĄD" error="Liczba zrealizowanych godzin musi być w zakresie od 1 do wartości godzin zaplanowanych._x000a_W przypadku usprawiedliwionej nieobecności nauczyciela należy usunąć zawartość komórki przez użycie &quot;Delete&quot; lub wpisanie 0." sqref="AD22:AJ22 U16:AA16 L22:R22 U22:AA22 AV22:BB22 AM22:AS22 L16:R16 AV16:BB16 AD16:AJ16 AM16:AS16 AD28:AJ28 AD34:AJ34 AD40:AJ40 AD46:AJ46 AD52:AJ52 AD58:AJ58 AD64:AJ64 AD70:AJ70 AD76:AJ76 AD82:AJ82 AD88:AJ88 AD94:AJ94 AD100:AJ100 AD106:AJ106 AD112:AJ112 AD118:AJ118 AD124:AJ124 AD130:AJ130 AD136:AJ136 AD142:AJ142 AD148:AJ148 AD154:AJ154 AD160:AJ160 AD166:AJ166 AD172:AJ172 AD178:AJ178 AD184:AJ184 AD190:AJ190 AD196:AJ196 AD202:AJ202 AD208:AJ208 AD214:AJ214 AD220:AJ220 AD226:AJ226 AD232:AJ232 AD238:AJ238 AD244:AJ244 AD250:AJ250 AD256:AJ256 AD262:AJ262 L28:R28 L34:R34 L40:R40 L46:R46 L52:R52 L58:R58 L64:R64 L70:R70 L76:R76 L82:R82 L88:R88 L94:R94 L100:R100 L106:R106 L112:R112 L118:R118 L124:R124 L130:R130 L136:R136 L142:R142 L148:R148 L154:R154 L160:R160 L166:R166 L172:R172 L178:R178 L184:R184 L190:R190 L196:R196 L202:R202 L208:R208 L214:R214 L220:R220 L226:R226 L232:R232 L238:R238 L244:R244 L250:R250 L256:R256 L262:R262 U28:AA28 U34:AA34 U40:AA40 U46:AA46 U52:AA52 U58:AA58 U64:AA64 U70:AA70 U76:AA76 U82:AA82 U88:AA88 U94:AA94 U100:AA100 U106:AA106 U112:AA112 U118:AA118 U124:AA124 U130:AA130 U136:AA136 U142:AA142 U148:AA148 U154:AA154 U160:AA160 U166:AA166 U172:AA172 U178:AA178 U184:AA184 U190:AA190 U196:AA196 U202:AA202 U208:AA208 U214:AA214 U220:AA220 U226:AA226 U232:AA232 U238:AA238 U244:AA244 U250:AA250 U256:AA256 U262:AA262 AV28:BB28 AV34:BB34 AV40:BB40 AV46:BB46 AV52:BB52 AV58:BB58 AV64:BB64 AV70:BB70 AV76:BB76 AV82:BB82 AV88:BB88 AV94:BB94 AV100:BB100 AV106:BB106 AV112:BB112 AV118:BB118 AV124:BB124 AV130:BB130 AV136:BB136 AV142:BB142 AV148:BB148 AV154:BB154 AV160:BB160 AV166:BB166 AV172:BB172 AV178:BB178 AV184:BB184 AV190:BB190 AV196:BB196 AV202:BB202 AV208:BB208 AV214:BB214 AV220:BB220 AV226:BB226 AV232:BB232 AV238:BB238 AV244:BB244 AV250:BB250 AV256:BB256 AV262:BB262 AM28:AS28 AM34:AS34 AM40:AS40 AM46:AS46 AM52:AS52 AM58:AS58 AM64:AS64 AM70:AS70 AM76:AS76 AM82:AS82 AM88:AS88 AM94:AS94 AM100:AS100 AM106:AS106 AM112:AS112 AM118:AS118 AM124:AS124 AM130:AS130 AM136:AS136 AM142:AS142 AM148:AS148 AM154:AS154 AM160:AS160 AM166:AS166 AM172:AS172 AM178:AS178 AM184:AS184 AM190:AS190 AM196:AS196 AM202:AS202 AM208:AS208 AM214:AS214 AM220:AS220 AM226:AS226 AM232:AS232 AM238:AS238 AM244:AS244 AM250:AS250 AM256:AS256 AM262:AS262">
      <formula1>0</formula1>
      <formula2>L13</formula2>
    </dataValidation>
    <dataValidation type="decimal" allowBlank="1" showErrorMessage="1" errorTitle="Błąd" error="Nieprawidłowa liczba godzin planowanych na dany dzień" sqref="AD19:AJ19 U19:AA19 L19:R19 AM19:AS19 L13:R13 U13:AA13 AD13:AJ13 AM13:AS13 AD25:AJ25 AD31:AJ31 AD37:AJ37 AD43:AJ43 AD49:AJ49 AD55:AJ55 AD61:AJ61 AD67:AJ67 AD73:AJ73 AD79:AJ79 AD85:AJ85 AD91:AJ91 AD97:AJ97 AD103:AJ103 AD109:AJ109 AD115:AJ115 AD121:AJ121 AD127:AJ127 AD133:AJ133 AD139:AJ139 AD145:AJ145 AD151:AJ151 AD157:AJ157 AD163:AJ163 AD169:AJ169 AD175:AJ175 AD181:AJ181 AD187:AJ187 AD193:AJ193 AD199:AJ199 AD205:AJ205 AD211:AJ211 AD217:AJ217 AD223:AJ223 AD229:AJ229 AD235:AJ235 AD241:AJ241 AD247:AJ247 AD253:AJ253 AD259:AJ259 U25:AA25 U31:AA31 U37:AA37 U43:AA43 U49:AA49 U55:AA55 U61:AA61 U67:AA67 U73:AA73 U79:AA79 U85:AA85 U91:AA91 U97:AA97 U103:AA103 U109:AA109 U115:AA115 U121:AA121 U127:AA127 U133:AA133 U139:AA139 U145:AA145 U151:AA151 U157:AA157 U163:AA163 U169:AA169 U175:AA175 U181:AA181 U187:AA187 U193:AA193 U199:AA199 U205:AA205 U211:AA211 U217:AA217 U223:AA223 U229:AA229 U235:AA235 U241:AA241 U247:AA247 U253:AA253 U259:AA259 L25:R25 L31:R31 L37:R37 L43:R43 L49:R49 L55:R55 L61:R61 L67:R67 L73:R73 L79:R79 L85:R85 L91:R91 L97:R97 L103:R103 L109:R109 L115:R115 L121:R121 L127:R127 L133:R133 L139:R139 L145:R145 L151:R151 L157:R157 L163:R163 L169:R169 L175:R175 L181:R181 L187:R187 L193:R193 L199:R199 L205:R205 L211:R211 L217:R217 L223:R223 L229:R229 L235:R235 L241:R241 L247:R247 L253:R253 L259:R259 AM25:AS25 AM31:AS31 AM37:AS37 AM43:AS43 AM49:AS49 AM55:AS55 AM61:AS61 AM67:AS67 AM73:AS73 AM79:AS79 AM85:AS85 AM91:AS91 AM97:AS97 AM103:AS103 AM109:AS109 AM115:AS115 AM121:AS121 AM127:AS127 AM133:AS133 AM139:AS139 AM145:AS145 AM151:AS151 AM157:AS157 AM163:AS163 AM169:AS169 AM175:AS175 AM181:AS181 AM187:AS187 AM193:AS193 AM199:AS199 AM205:AS205 AM211:AS211 AM217:AS217 AM223:AS223 AM229:AS229 AM235:AS235 AM241:AS241 AM247:AS247 AM253:AS253 AM259:AS259">
      <formula1>0</formula1>
      <formula2>15</formula2>
    </dataValidation>
    <dataValidation type="decimal" allowBlank="1" showErrorMessage="1" errorTitle="BŁĄD" error="Nieprawidłowa liczba godzin planowanych na dany dzień" sqref="AV19:BB19 AV13:BB13 AV25:BB25 AV31:BB31 AV37:BB37 AV43:BB43 AV49:BB49 AV55:BB55 AV61:BB61 AV67:BB67 AV73:BB73 AV79:BB79 AV85:BB85 AV91:BB91 AV97:BB97 AV103:BB103 AV109:BB109 AV115:BB115 AV121:BB121 AV127:BB127 AV133:BB133 AV139:BB139 AV145:BB145 AV151:BB151 AV157:BB157 AV163:BB163 AV169:BB169 AV175:BB175 AV181:BB181 AV187:BB187 AV193:BB193 AV199:BB199 AV205:BB205 AV211:BB211 AV217:BB217 AV223:BB223 AV229:BB229 AV235:BB235 AV241:BB241 AV247:BB247 AV253:BB253 AV259:BB259">
      <formula1>0</formula1>
      <formula2>15</formula2>
    </dataValidation>
    <dataValidation allowBlank="1" showInputMessage="1" showErrorMessage="1" promptTitle="Tygodniowa liczba godzin planu" prompt="Wymiar zatrudnienia nauczyciela._x000a__x000a_Dla nauczycieli podlegajacych &quot;uśrednieniu&quot; - art. 42 ust.5b KN - Średni wymiar zatrudnienia." sqref="BA24 BA18 Q24 AR24 AI24 AI18 AR18 Q18 Z18 Z24 BA30 BA36 BA42 BA48 BA54 BA60 BA66 BA72 BA78 BA84 BA90 BA96 BA102 BA108 BA114 BA120 BA126 BA132 BA138 BA144 BA150 BA156 BA162 BA168 BA174 BA180 BA186 BA192 BA198 BA204 BA210 BA216 BA222 BA228 BA234 BA240 BA246 BA252 BA258 BA264 Q30 Q36 Q42 Q48 Q54 Q60 Q66 Q72 Q78 Q84 Q90 Q96 Q102 Q108 Q114 Q120 Q126 Q132 Q138 Q144 Q150 Q156 Q162 Q168 Q174 Q180 Q186 Q192 Q198 Q204 Q210 Q216 Q222 Q228 Q234 Q240 Q246 Q252 Q258 Q264 AR30 AR36 AR42 AR48 AR54 AR60 AR66 AR72 AR78 AR84 AR90 AR96 AR102 AR108 AR114 AR120 AR126 AR132 AR138 AR144 AR150 AR156 AR162 AR168 AR174 AR180 AR186 AR192 AR198 AR204 AR210 AR216 AR222 AR228 AR234 AR240 AR246 AR252 AR258 AR264 AI30 AI36 AI42 AI48 AI54 AI60 AI66 AI72 AI78 AI84 AI90 AI96 AI102 AI108 AI114 AI120 AI126 AI132 AI138 AI144 AI150 AI156 AI162 AI168 AI174 AI180 AI186 AI192 AI198 AI204 AI210 AI216 AI222 AI228 AI234 AI240 AI246 AI252 AI258 AI264 Z30 Z36 Z42 Z48 Z54 Z60 Z66 Z72 Z78 Z84 Z90 Z96 Z102 Z108 Z114 Z120 Z126 Z132 Z138 Z144 Z150 Z156 Z162 Z168 Z174 Z180 Z186 Z192 Z198 Z204 Z210 Z216 Z222 Z228 Z234 Z240 Z246 Z252 Z258 Z264"/>
    <dataValidation allowBlank="1" showInputMessage="1" showErrorMessage="1" promptTitle="Wybór placówki" prompt="Nazwę placówki należy wybrać z rozwijalnej listy w arkuszu &quot;Wydruk&quot;" sqref="F2:G8"/>
    <dataValidation allowBlank="1" showInputMessage="1" promptTitle="Tygodniowa liczba godzin" prompt="zrealizowanych przez nauczyciela." sqref="R18 AJ24 BB18 R24 AJ18 AA18 AS24 BB24 AS18 AA24 AJ30 AJ36 AJ42 AJ48 AJ54 AJ60 AJ66 AJ72 AJ78 AJ84 AJ90 AJ96 AJ102 AJ108 AJ114 AJ120 AJ126 AJ132 AJ138 AJ144 AJ150 AJ156 AJ162 AJ168 AJ174 AJ180 AJ186 AJ192 AJ198 AJ204 AJ210 AJ216 AJ222 AJ228 AJ234 AJ240 AJ246 AJ252 AJ258 AJ264 R30 R36 R42 R48 R54 R60 R66 R72 R78 R84 R90 R96 R102 R108 R114 R120 R126 R132 R138 R144 R150 R156 R162 R168 R174 R180 R186 R192 R198 R204 R210 R216 R222 R228 R234 R240 R246 R252 R258 R264 AS30 AS36 AS42 AS48 AS54 AS60 AS66 AS72 AS78 AS84 AS90 AS96 AS102 AS108 AS114 AS120 AS126 AS132 AS138 AS144 AS150 AS156 AS162 AS168 AS174 AS180 AS186 AS192 AS198 AS204 AS210 AS216 AS222 AS228 AS234 AS240 AS246 AS252 AS258 AS264 BB30 BB36 BB42 BB48 BB54 BB60 BB66 BB72 BB78 BB84 BB90 BB96 BB102 BB108 BB114 BB120 BB126 BB132 BB138 BB144 BB150 BB156 BB162 BB168 BB174 BB180 BB186 BB192 BB198 BB204 BB210 BB216 BB222 BB228 BB234 BB240 BB246 BB252 BB258 BB264 AA30 AA36 AA42 AA48 AA54 AA60 AA66 AA72 AA78 AA84 AA90 AA96 AA102 AA108 AA114 AA120 AA126 AA132 AA138 AA144 AA150 AA156 AA162 AA168 AA174 AA180 AA186 AA192 AA198 AA204 AA210 AA216 AA222 AA228 AA234 AA240 AA246 AA252 AA258 AA264"/>
    <dataValidation allowBlank="1" showInputMessage="1" promptTitle="Godziny ponadwymiarowe" prompt="Tygodniowa liczba godzin ponadwymiarowych" sqref="V18 AE24 M18 AW24 AW18 AN18 V24 AN24 AE18 M24 AE30 AE36 AE42 AE48 AE54 AE60 AE66 AE72 AE78 AE84 AE90 AE96 AE102 AE108 AE114 AE120 AE126 AE132 AE138 AE144 AE150 AE156 AE162 AE168 AE174 AE180 AE186 AE192 AE198 AE204 AE210 AE216 AE222 AE228 AE234 AE240 AE246 AE252 AE258 AE264 AW30 AW36 AW42 AW48 AW54 AW60 AW66 AW72 AW78 AW84 AW90 AW96 AW102 AW108 AW114 AW120 AW126 AW132 AW138 AW144 AW150 AW156 AW162 AW168 AW174 AW180 AW186 AW192 AW198 AW204 AW210 AW216 AW222 AW228 AW234 AW240 AW246 AW252 AW258 AW264 V30 V36 V42 V48 V54 V60 V66 V72 V78 V84 V90 V96 V102 V108 V114 V120 V126 V132 V138 V144 V150 V156 V162 V168 V174 V180 V186 V192 V198 V204 V210 V216 V222 V228 V234 V240 V246 V252 V258 V264 AN30 AN36 AN42 AN48 AN54 AN60 AN66 AN72 AN78 AN84 AN90 AN96 AN102 AN108 AN114 AN120 AN126 AN132 AN138 AN144 AN150 AN156 AN162 AN168 AN174 AN180 AN186 AN192 AN198 AN204 AN210 AN216 AN222 AN228 AN234 AN240 AN246 AN252 AN258 AN264 M30 M36 M42 M48 M54 M60 M66 M72 M78 M84 M90 M96 M102 M108 M114 M120 M126 M132 M138 M144 M150 M156 M162 M168 M174 M180 M186 M192 M198 M204 M210 M216 M222 M228 M234 M240 M246 M252 M258 M264"/>
    <dataValidation allowBlank="1" showInputMessage="1" showErrorMessage="1" promptTitle="Pensum" prompt="lub w przypadku kilku uśrednione pensum." sqref="AY24 AY18 AP24 O18 AG18 X18 AG24 O24 AP18 X24 AY30 AY36 AY42 AY48 AY54 AY60 AY66 AY72 AY78 AY84 AY90 AY96 AY102 AY108 AY114 AY120 AY126 AY132 AY138 AY144 AY150 AY156 AY162 AY168 AY174 AY180 AY186 AY192 AY198 AY204 AY210 AY216 AY222 AY228 AY234 AY240 AY246 AY252 AY258 AY264 AP30 AP36 AP42 AP48 AP54 AP60 AP66 AP72 AP78 AP84 AP90 AP96 AP102 AP108 AP114 AP120 AP126 AP132 AP138 AP144 AP150 AP156 AP162 AP168 AP174 AP180 AP186 AP192 AP198 AP204 AP210 AP216 AP222 AP228 AP234 AP240 AP246 AP252 AP258 AP264 AG30 AG36 AG42 AG48 AG54 AG60 AG66 AG72 AG78 AG84 AG90 AG96 AG102 AG108 AG114 AG120 AG126 AG132 AG138 AG144 AG150 AG156 AG162 AG168 AG174 AG180 AG186 AG192 AG198 AG204 AG210 AG216 AG222 AG228 AG234 AG240 AG246 AG252 AG258 AG264 O30 O36 O42 O48 O54 O60 O66 O72 O78 O84 O90 O96 O102 O108 O114 O120 O126 O132 O138 O144 O150 O156 O162 O168 O174 O180 O186 O192 O198 O204 O210 O216 O222 O228 O234 O240 O246 O252 O258 O264 X30 X36 X42 X48 X54 X60 X66 X72 X78 X84 X90 X96 X102 X108 X114 X120 X126 X132 X138 X144 X150 X156 X162 X168 X174 X180 X186 X192 X198 X204 X210 X216 X222 X228 X234 X240 X246 X252 X258 X264"/>
    <dataValidation allowBlank="1" showInputMessage="1" showErrorMessage="1" promptTitle="Dzienna liczba godzin" prompt="Dzienna obowiązkowa liczba godzin nauczyciela w danym tygodniu_x000a__x000a_" sqref="T24 AU18 K24 AU24 T18 AL24 AC18 K18 AL18 AC24 T30 T36 T42 T48 T54 T60 T66 T72 T78 T84 T90 T96 T102 T108 T114 T120 T126 T132 T138 T144 T150 T156 T162 T168 T174 T180 T186 T192 T198 T204 T210 T216 T222 T228 T234 T240 T246 T252 T258 T264 K30 K36 K42 K48 K54 K60 K66 K72 K78 K84 K90 K96 K102 K108 K114 K120 K126 K132 K138 K144 K150 K156 K162 K168 K174 K180 K186 K192 K198 K204 K210 K216 K222 K228 K234 K240 K246 K252 K258 K264 AU30 AU36 AU42 AU48 AU54 AU60 AU66 AU72 AU78 AU84 AU90 AU96 AU102 AU108 AU114 AU120 AU126 AU132 AU138 AU144 AU150 AU156 AU162 AU168 AU174 AU180 AU186 AU192 AU198 AU204 AU210 AU216 AU222 AU228 AU234 AU240 AU246 AU252 AU258 AU264 AL30 AL36 AL42 AL48 AL54 AL60 AL66 AL72 AL78 AL84 AL90 AL96 AL102 AL108 AL114 AL120 AL126 AL132 AL138 AL144 AL150 AL156 AL162 AL168 AL174 AL180 AL186 AL192 AL198 AL204 AL210 AL216 AL222 AL228 AL234 AL240 AL246 AL252 AL258 AL264 AC30 AC36 AC42 AC48 AC54 AC60 AC66 AC72 AC78 AC84 AC90 AC96 AC102 AC108 AC114 AC120 AC126 AC132 AC138 AC144 AC150 AC156 AC162 AC168 AC174 AC180 AC186 AC192 AC198 AC204 AC210 AC216 AC222 AC228 AC234 AC240 AC246 AC252 AC258 AC264"/>
    <dataValidation allowBlank="1" showInputMessage="1" showErrorMessage="1" promptTitle="Rzeczywista roczna liczba godzin" prompt="wypełnić wyłącznie dla nauczyciela podlegajacego uśrednieniu art. 42 ust.5b KN_x000a_-wstawić łązną realizowaną (bez zniżki) liczbę godzin planu w roku szkolnym dla danego pensum_x000a__x000a_W pozostałych przypadkach pozostawić pole puste lub wartość 0." sqref="G18 G24 G30 G36 G42 G48 G54 G60 G66 G72 G78 G84 G90 G96 G102 G108 G114 G120 G126 G132 G138 G144 G150 G156 G162 G168 G174 G180 G186 G192 G198 G204 G210 G216 G222 G228 G234 G240 G246 G252 G258 G264"/>
    <dataValidation errorStyle="warning" allowBlank="1" showInputMessage="1" showErrorMessage="1" errorTitle="UPEWNIJ SIĘ" error="Liczba tygodni w roku szkolnym lub w okresie zatrudnienia_x000a__x000a_Dla placówek feryjnych - 38_x000a_Dla placówek nieferyjnych - 45_x000a_Nauczyciel zatrudniony na czas określony (niepełny rok szkolny) - podać liczbę tygodni pracy" promptTitle="Liczba tygodni w roku szkolnym" prompt="Należy wypełnić wyłącznie dla nauczyciela podlegajacego &quot;uśrednieniu&quot; art. 42 ust.5b KN_x000a__x000a_- liczba tygodni nauki placówki _x000a_z arkusza organizacyjnego_x000a_- wartość niezbędna, tylko gdy wypełniamy pole obok &quot;Roczna liczba godzin&quot;" sqref="F18"/>
    <dataValidation allowBlank="1" showInputMessage="1" showErrorMessage="1" promptTitle="Pensum" prompt="Obowiązkowy tygodniowy wymiar godzin pracy nauczyciela" sqref="F19 F25 F31 F37 F43 F49 F55 F61 F67 F73 F79 F85 F91 F97 F103 F109 F115 F121 F127 F133 F139 F145 F151 F157 F163 F169 F175 F181 F187 F193 F199 F205 F211 F217 F223 F229 F235 F241 F247 F253 F259"/>
    <dataValidation type="whole" operator="lessThanOrEqual" allowBlank="1" showInputMessage="1" showErrorMessage="1" errorTitle="Błąd" error="Liczba faktycznie realizowanych godzin nie może być większa od pensum." promptTitle="Pensum bez zniżki" prompt="Liczba faktycznie realizowanych godzin_x000a_dokładne wyjaśnienie u góry - wzór_x000a__x000a_Domyślnie wartość równa wartości w polu po lewej &quot;Pensum&quot;" sqref="G19 G25 G31 G37 G43 G49 G55 G61 G67 G73 G79 G85 G91 G97 G103 G109 G115 G121 G127 G133 G139 G145 G151 G157 G163 G169 G175 G181 G187 G193 G199 G205 G211 G217 G223 G229 G235 G241 G247 G253 G259">
      <formula1>F19</formula1>
    </dataValidation>
    <dataValidation allowBlank="1" showInputMessage="1" showErrorMessage="1" promptTitle="Tygodniowa liczba godzin" prompt="Tygodniowa obowiązkowa liczba godzin nauczyciela_x000a_" sqref="U24 U18 AV18 AM24 AV24 L24 AM18 AD18 AD24 L18 U30 U36 U42 U48 U54 U60 U66 U72 U78 U84 U90 U96 U102 U108 U114 U120 U126 U132 U138 U144 U150 U156 U162 U168 U174 U180 U186 U192 U198 U204 U210 U216 U222 U228 U234 U240 U246 U252 U258 U264 AM30 AM36 AM42 AM48 AM54 AM60 AM66 AM72 AM78 AM84 AM90 AM96 AM102 AM108 AM114 AM120 AM126 AM132 AM138 AM144 AM150 AM156 AM162 AM168 AM174 AM180 AM186 AM192 AM198 AM204 AM210 AM216 AM222 AM228 AM234 AM240 AM246 AM252 AM258 AM264 AV30 AV36 AV42 AV48 AV54 AV60 AV66 AV72 AV78 AV84 AV90 AV96 AV102 AV108 AV114 AV120 AV126 AV132 AV138 AV144 AV150 AV156 AV162 AV168 AV174 AV180 AV186 AV192 AV198 AV204 AV210 AV216 AV222 AV228 AV234 AV240 AV246 AV252 AV258 AV264 L30 L36 L42 L48 L54 L60 L66 L72 L78 L84 L90 L96 L102 L108 L114 L120 L126 L132 L138 L144 L150 L156 L162 L168 L174 L180 L186 L192 L198 L204 L210 L216 L222 L228 L234 L240 L246 L252 L258 L264 AD30 AD36 AD42 AD48 AD54 AD60 AD66 AD72 AD78 AD84 AD90 AD96 AD102 AD108 AD114 AD120 AD126 AD132 AD138 AD144 AD150 AD156 AD162 AD168 AD174 AD180 AD186 AD192 AD198 AD204 AD210 AD216 AD222 AD228 AD234 AD240 AD246 AD252 AD258 AD264"/>
    <dataValidation allowBlank="1" showInputMessage="1" showErrorMessage="1" promptTitle="Godziny zniżki" prompt="wynikające z:_x000a_1. uzupełnienia etat art. 22 KN_x000a_2. pełnienia funkcji kierowniczych_x000a_3. pracy w danej szkole wyłącznie w godzinach ponadwymiarowych" sqref="AZ24 AZ18 AH24 AQ24 Y24 Y18 AQ18 P18 P24 AH18 AZ30 AZ36 AZ42 AZ48 AZ54 AZ60 AZ66 AZ72 AZ78 AZ84 AZ90 AZ96 AZ102 AZ108 AZ114 AZ120 AZ126 AZ132 AZ138 AZ144 AZ150 AZ156 AZ162 AZ168 AZ174 AZ180 AZ186 AZ192 AZ198 AZ204 AZ210 AZ216 AZ222 AZ228 AZ234 AZ240 AZ246 AZ252 AZ258 AZ264 AH30 AH36 AH42 AH48 AH54 AH60 AH66 AH72 AH78 AH84 AH90 AH96 AH102 AH108 AH114 AH120 AH126 AH132 AH138 AH144 AH150 AH156 AH162 AH168 AH174 AH180 AH186 AH192 AH198 AH204 AH210 AH216 AH222 AH228 AH234 AH240 AH246 AH252 AH258 AH264 AQ30 AQ36 AQ42 AQ48 AQ54 AQ60 AQ66 AQ72 AQ78 AQ84 AQ90 AQ96 AQ102 AQ108 AQ114 AQ120 AQ126 AQ132 AQ138 AQ144 AQ150 AQ156 AQ162 AQ168 AQ174 AQ180 AQ186 AQ192 AQ198 AQ204 AQ210 AQ216 AQ222 AQ228 AQ234 AQ240 AQ246 AQ252 AQ258 AQ264 Y30 Y36 Y42 Y48 Y54 Y60 Y66 Y72 Y78 Y84 Y90 Y96 Y102 Y108 Y114 Y120 Y126 Y132 Y138 Y144 Y150 Y156 Y162 Y168 Y174 Y180 Y186 Y192 Y198 Y204 Y210 Y216 Y222 Y228 Y234 Y240 Y246 Y252 Y258 Y264 P30 P36 P42 P48 P54 P60 P66 P72 P78 P84 P90 P96 P102 P108 P114 P120 P126 P132 P138 P144 P150 P156 P162 P168 P174 P180 P186 P192 P198 P204 P210 P216 P222 P228 P234 P240 P246 P252 P258 P264"/>
    <dataValidation allowBlank="1" showInputMessage="1" showErrorMessage="1" promptTitle="Liczba tygodni pracy" prompt="w okresie rozliczeniowym (miesiącu)" sqref="H22 H16 H28 H34 H40 H46 H52 H58 H64 H70 H76 H82 H88 H94 H100 H106 H112 H118 H124 H130 H136 H142 H148 H154 H160 H166 H172 H178 H184 H190 H196 H202 H208 H214 H220 H226 H232 H238 H244 H250 H256 H262"/>
    <dataValidation allowBlank="1" showInputMessage="1" promptTitle="Korekta godzin ponadwymiarowych" prompt="Dla wszystkich pensów" sqref="H23 H17 H29 H35 H41 H47 H53 H59 H65 H71 H77 H83 H89 H95 H101 H107 H113 H119 H125 H131 H137 H143 H149 H155 H161 H167 H173 H179 H185 H191 H197 H203 H209 H215 H221 H227 H233 H239 H245 H251 H257 H263"/>
    <dataValidation allowBlank="1" showInputMessage="1" promptTitle="Średniona liczba godz w miesiącu" prompt="miesięczna liczba godzin wyliczona z podzielonia rocznej liczby godzin  przez liczbę tygodni _x000a_" sqref="H24 H18 H30 H36 H42 H48 H54 H60 H66 H72 H78 H84 H90 H96 H102 H108 H114 H120 H126 H132 H138 H144 H150 H156 H162 H168 H174 H180 H186 H192 H198 H204 H210 H216 H222 H228 H234 H240 H246 H252 H258 H264"/>
    <dataValidation allowBlank="1" showInputMessage="1" showErrorMessage="1" promptTitle="Liczba dni pracy planu" prompt="w danym pensum" sqref="S20 AK14 AT14 J20 AB20 AT20 AK20 J14 S14 AB14 S26 S32 S38 S44 S50 S56 S62 S68 S74 S80 S86 S92 S98 S104 S110 S116 S122 S128 S134 S140 S146 S152 S158 S164 S170 S176 S182 S188 S194 S200 S206 S212 S218 S224 S230 S236 S242 S248 S254 S260 J26 J32 J38 J44 J50 J56 J62 J68 J74 J80 J86 J92 J98 J104 J110 J116 J122 J128 J134 J140 J146 J152 J158 J164 J170 J176 J182 J188 J194 J200 J206 J212 J218 J224 J230 J236 J242 J248 J254 J260 AB26 AB32 AB38 AB44 AB50 AB56 AB62 AB68 AB74 AB80 AB86 AB92 AB98 AB104 AB110 AB116 AB122 AB128 AB134 AB140 AB146 AB152 AB158 AB164 AB170 AB176 AB182 AB188 AB194 AB200 AB206 AB212 AB218 AB224 AB230 AB236 AB242 AB248 AB254 AB260 AT26 AT32 AT38 AT44 AT50 AT56 AT62 AT68 AT74 AT80 AT86 AT92 AT98 AT104 AT110 AT116 AT122 AT128 AT134 AT140 AT146 AT152 AT158 AT164 AT170 AT176 AT182 AT188 AT194 AT200 AT206 AT212 AT218 AT224 AT230 AT236 AT242 AT248 AT254 AT260 AK26 AK32 AK38 AK44 AK50 AK56 AK62 AK68 AK74 AK80 AK86 AK92 AK98 AK104 AK110 AK116 AK122 AK128 AK134 AK140 AK146 AK152 AK158 AK164 AK170 AK176 AK182 AK188 AK194 AK200 AK206 AK212 AK218 AK224 AK230 AK236 AK242 AK248 AK254 AK260"/>
    <dataValidation allowBlank="1" showInputMessage="1" showErrorMessage="1" promptTitle="Dni wolne w wykonaniu" prompt="dla danego pensum oraz dla wszystkich pensów" sqref="S21 AK15 AT15 J21 AB21 AT21 AK21 J15 S15 AB15 S27 S33 S39 S45 S51 S57 S63 S69 S75 S81 S87 S93 S99 S105 S111 S117 S123 S129 S135 S141 S147 S153 S159 S165 S171 S177 S183 S189 S195 S201 S207 S213 S219 S225 S231 S237 S243 S249 S255 S261 J27 J33 J39 J45 J51 J57 J63 J69 J75 J81 J87 J93 J99 J105 J111 J117 J123 J129 J135 J141 J147 J153 J159 J165 J171 J177 J183 J189 J195 J201 J207 J213 J219 J225 J231 J237 J243 J249 J255 J261 AB27 AB33 AB39 AB45 AB51 AB57 AB63 AB69 AB75 AB81 AB87 AB93 AB99 AB105 AB111 AB117 AB123 AB129 AB135 AB141 AB147 AB153 AB159 AB165 AB171 AB177 AB183 AB189 AB195 AB201 AB207 AB213 AB219 AB225 AB231 AB237 AB243 AB249 AB255 AB261 AT27 AT33 AT39 AT45 AT51 AT57 AT63 AT69 AT75 AT81 AT87 AT93 AT99 AT105 AT111 AT117 AT123 AT129 AT135 AT141 AT147 AT153 AT159 AT165 AT171 AT177 AT183 AT189 AT195 AT201 AT207 AT213 AT219 AT225 AT231 AT237 AT243 AT249 AT255 AT261 AK27 AK33 AK39 AK45 AK51 AK57 AK63 AK69 AK75 AK81 AK87 AK93 AK99 AK105 AK111 AK117 AK123 AK129 AK135 AK141 AK147 AK153 AK159 AK165 AK171 AK177 AK183 AK189 AK195 AK201 AK207 AK213 AK219 AK225 AK231 AK237 AK243 AK249 AK255 AK261"/>
    <dataValidation allowBlank="1" showInputMessage="1" showErrorMessage="1" promptTitle="do wyliczenia uśredn pensum" prompt="godziny plany/pensum_x000a_dla danego pensum oraz suma ilorazów wszystkich pensów_x000a_" sqref="AK16 AB22 AT16 J22 AT22 AK22 S22 J16 S16 AB16 AB28 AB34 AB40 AB46 AB52 AB58 AB64 AB70 AB76 AB82 AB88 AB94 AB100 AB106 AB112 AB118 AB124 AB130 AB136 AB142 AB148 AB154 AB160 AB166 AB172 AB178 AB184 AB190 AB196 AB202 AB208 AB214 AB220 AB226 AB232 AB238 AB244 AB250 AB256 AB262 J28 J34 J40 J46 J52 J58 J64 J70 J76 J82 J88 J94 J100 J106 J112 J118 J124 J130 J136 J142 J148 J154 J160 J166 J172 J178 J184 J190 J196 J202 J208 J214 J220 J226 J232 J238 J244 J250 J256 J262 AT28 AT34 AT40 AT46 AT52 AT58 AT64 AT70 AT76 AT82 AT88 AT94 AT100 AT106 AT112 AT118 AT124 AT130 AT136 AT142 AT148 AT154 AT160 AT166 AT172 AT178 AT184 AT190 AT196 AT202 AT208 AT214 AT220 AT226 AT232 AT238 AT244 AT250 AT256 AT262 AK28 AK34 AK40 AK46 AK52 AK58 AK64 AK70 AK76 AK82 AK88 AK94 AK100 AK106 AK112 AK118 AK124 AK130 AK136 AK142 AK148 AK154 AK160 AK166 AK172 AK178 AK184 AK190 AK196 AK202 AK208 AK214 AK220 AK226 AK232 AK238 AK244 AK250 AK256 AK262 S28 S34 S40 S46 S52 S58 S64 S70 S76 S82 S88 S94 S100 S106 S112 S118 S124 S130 S136 S142 S148 S154 S160 S166 S172 S178 S184 S190 S196 S202 S208 S214 S220 S226 S232 S238 S244 S250 S256 S262"/>
    <dataValidation allowBlank="1" showInputMessage="1" showErrorMessage="1" promptTitle="Mieszięczne godziny planu" prompt="lub średnia miesięczna liczba godz przy &quot;uśrednieniu&quot; art.42 ust. 5b KN  " sqref="AB23 S17 AT17 AT23 AK17 S23 J23 AK23 J17 AB17 AB29 AB35 AB41 AB47 AB53 AB59 AB65 AB71 AB77 AB83 AB89 AB95 AB101 AB107 AB113 AB119 AB125 AB131 AB137 AB143 AB149 AB155 AB161 AB167 AB173 AB179 AB185 AB191 AB197 AB203 AB209 AB215 AB221 AB227 AB233 AB239 AB245 AB251 AB257 AB263 AT29 AT35 AT41 AT47 AT53 AT59 AT65 AT71 AT77 AT83 AT89 AT95 AT101 AT107 AT113 AT119 AT125 AT131 AT137 AT143 AT149 AT155 AT161 AT167 AT173 AT179 AT185 AT191 AT197 AT203 AT209 AT215 AT221 AT227 AT233 AT239 AT245 AT251 AT257 AT263 S29 S35 S41 S47 S53 S59 S65 S71 S77 S83 S89 S95 S101 S107 S113 S119 S125 S131 S137 S143 S149 S155 S161 S167 S173 S179 S185 S191 S197 S203 S209 S215 S221 S227 S233 S239 S245 S251 S257 S263 J29 J35 J41 J47 J53 J59 J65 J71 J77 J83 J89 J95 J101 J107 J113 J119 J125 J131 J137 J143 J149 J155 J161 J167 J173 J179 J185 J191 J197 J203 J209 J215 J221 J227 J233 J239 J245 J251 J257 J263 AK29 AK35 AK41 AK47 AK53 AK59 AK65 AK71 AK77 AK83 AK89 AK95 AK101 AK107 AK113 AK119 AK125 AK131 AK137 AK143 AK149 AK155 AK161 AK167 AK173 AK179 AK185 AK191 AK197 AK203 AK209 AK215 AK221 AK227 AK233 AK239 AK245 AK251 AK257 AK263"/>
    <dataValidation allowBlank="1" showInputMessage="1" showErrorMessage="1" promptTitle="Planowane dni pracy w tygodniu" prompt="dla wszystkich pensów lub dla danego pensum" sqref="S24 AT18 J24 AB18 AB24 AK24 AT24 S18 J18 AK18 S30 S36 S42 S48 S54 S60 S66 S72 S78 S84 S90 S96 S102 S108 S114 S120 S126 S132 S138 S144 S150 S156 S162 S168 S174 S180 S186 S192 S198 S204 S210 S216 S222 S228 S234 S240 S246 S252 S258 S264 J30 J36 J42 J48 J54 J60 J66 J72 J78 J84 J90 J96 J102 J108 J114 J120 J126 J132 J138 J144 J150 J156 J162 J168 J174 J180 J186 J192 J198 J204 J210 J216 J222 J228 J234 J240 J246 J252 J258 J264 AB30 AB36 AB42 AB48 AB54 AB60 AB66 AB72 AB78 AB84 AB90 AB96 AB102 AB108 AB114 AB120 AB126 AB132 AB138 AB144 AB150 AB156 AB162 AB168 AB174 AB180 AB186 AB192 AB198 AB204 AB210 AB216 AB222 AB228 AB234 AB240 AB246 AB252 AB258 AB264 AK30 AK36 AK42 AK48 AK54 AK60 AK66 AK72 AK78 AK84 AK90 AK96 AK102 AK108 AK114 AK120 AK126 AK132 AK138 AK144 AK150 AK156 AK162 AK168 AK174 AK180 AK186 AK192 AK198 AK204 AK210 AK216 AK222 AK228 AK234 AK240 AK246 AK252 AK258 AK264 AT30 AT36 AT42 AT48 AT54 AT60 AT66 AT72 AT78 AT84 AT90 AT96 AT102 AT108 AT114 AT120 AT126 AT132 AT138 AT144 AT150 AT156 AT162 AT168 AT174 AT180 AT186 AT192 AT198 AT204 AT210 AT216 AT222 AT228 AT234 AT240 AT246 AT252 AT258 AT264"/>
    <dataValidation allowBlank="1" showInputMessage="1" showErrorMessage="1" promptTitle="Uśrednione pensum" prompt=" lub dane pensum" sqref="AK13 S19 AT13 J19 AB19 AT19 AK19 J13 S13 AB13 S25 S31 S37 S43 S49 S55 S61 S67 S73 S79 S85 S91 S97 S103 S109 S115 S121 S127 S133 S139 S145 S151 S157 S163 S169 S175 S181 S187 S193 S199 S205 S211 S217 S223 S229 S235 S241 S247 S253 S259 J25 J31 J37 J43 J49 J55 J61 J67 J73 J79 J85 J91 J97 J103 J109 J115 J121 J127 J133 J139 J145 J151 J157 J163 J169 J175 J181 J187 J193 J199 J205 J211 J217 J223 J229 J235 J241 J247 J253 J259 AB25 AB31 AB37 AB43 AB49 AB55 AB61 AB67 AB73 AB79 AB85 AB91 AB97 AB103 AB109 AB115 AB121 AB127 AB133 AB139 AB145 AB151 AB157 AB163 AB169 AB175 AB181 AB187 AB193 AB199 AB205 AB211 AB217 AB223 AB229 AB235 AB241 AB247 AB253 AB259 AT25 AT31 AT37 AT43 AT49 AT55 AT61 AT67 AT73 AT79 AT85 AT91 AT97 AT103 AT109 AT115 AT121 AT127 AT133 AT139 AT145 AT151 AT157 AT163 AT169 AT175 AT181 AT187 AT193 AT199 AT205 AT211 AT217 AT223 AT229 AT235 AT241 AT247 AT253 AT259 AK25 AK31 AK37 AK43 AK49 AK55 AK61 AK67 AK73 AK79 AK85 AK91 AK97 AK103 AK109 AK115 AK121 AK127 AK133 AK139 AK145 AK151 AK157 AK163 AK169 AK175 AK181 AK187 AK193 AK199 AK205 AK211 AK217 AK223 AK229 AK235 AK241 AK247 AK253 AK259"/>
    <dataValidation errorStyle="warning" allowBlank="1" showInputMessage="1" showErrorMessage="1" errorTitle="UPEWNIJ SIĘ" error="Liczba tygodni w roku szkolnym lub w okresie zatrudnienia_x000a__x000a_Dla placówek feryjnych - 38_x000a_Dla placówek nieferyjnych - 45_x000a_Nauczyciel zatrudniony na czas określony (niepełny rok szkolny) - podać liczbę tygodni pracy" promptTitle="Liczba tygodni w roku szkolnym" prompt="Należy wypełnić wyłącznie dla nauczyciela podlegajacego &quot;uśrednieniu&quot; art. 42 ust.5b KN_x000a__x000a_- liczba tygodni nauki z arkusza organizacyjnego_x000a_- wartość niezbędna, tylko gdy wypełniamy pole obok &quot;Roczna liczba godzin&quot;" sqref="F24 F30 F36 F42 F48 F54 F60 F66 F72 F78 F84 F90 F96 F102 F108 F114 F120 F126 F132 F138 F144 F150 F156 F162 F168 F174 F180 F186 F192 F198 F204 F210 F216 F222 F228 F234 F240 F246 F252 F258 F264"/>
  </dataValidations>
  <printOptions horizontalCentered="1"/>
  <pageMargins left="0.15748031496062992" right="0.11811023622047245" top="0.23622047244094491" bottom="0.15748031496062992" header="0.15748031496062992" footer="0.15748031496062992"/>
  <pageSetup paperSize="9" scale="52" fitToHeight="0" orientation="portrait" horizontalDpi="300" verticalDpi="300"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containsText" priority="6" operator="containsText" id="{8A663E4F-C46C-4566-A4C4-28B8249BEF82}">
            <xm:f>NOT(ISERROR(SEARCH(Wydruk!$AE$13,B24)))</xm:f>
            <xm:f>Wydruk!$AE$13</xm:f>
            <x14:dxf>
              <font>
                <b/>
                <i val="0"/>
                <color theme="4" tint="-0.24994659260841701"/>
              </font>
              <fill>
                <patternFill>
                  <bgColor rgb="FFFFFF66"/>
                </patternFill>
              </fill>
            </x14:dxf>
          </x14:cfRule>
          <xm:sqref>B24:E24</xm:sqref>
        </x14:conditionalFormatting>
        <x14:conditionalFormatting xmlns:xm="http://schemas.microsoft.com/office/excel/2006/main">
          <x14:cfRule type="containsText" priority="7" operator="containsText" id="{7FB4DD12-D2E1-4356-BDD1-A271B63296B8}">
            <xm:f>NOT(ISERROR(SEARCH(Wydruk!$AE$9,B24)))</xm:f>
            <xm:f>Wydruk!$AE$9</xm:f>
            <x14:dxf>
              <font>
                <b/>
                <i val="0"/>
                <color rgb="FFFF0000"/>
              </font>
              <fill>
                <patternFill>
                  <bgColor rgb="FFFFFF99"/>
                </patternFill>
              </fill>
            </x14:dxf>
          </x14:cfRule>
          <x14:cfRule type="containsText" priority="8" operator="containsText" id="{D8D5C572-8863-4DC9-B394-B42C3B780598}">
            <xm:f>NOT(ISERROR(SEARCH(Wydruk!$AE$10,B24)))</xm:f>
            <xm:f>Wydruk!$AE$10</xm:f>
            <x14:dxf>
              <font>
                <b val="0"/>
                <i val="0"/>
                <color auto="1"/>
              </font>
              <fill>
                <patternFill>
                  <bgColor rgb="FFFFFF99"/>
                </patternFill>
              </fill>
            </x14:dxf>
          </x14:cfRule>
          <x14:cfRule type="cellIs" priority="9" operator="equal" id="{B02AD896-7F69-43C2-B570-D5643BD2641F}">
            <xm:f>Wydruk!$AE$11</xm:f>
            <x14:dxf>
              <font>
                <b val="0"/>
                <i val="0"/>
                <color rgb="FF00B050"/>
              </font>
              <fill>
                <patternFill>
                  <bgColor rgb="FFFFFF99"/>
                </patternFill>
              </fill>
            </x14:dxf>
          </x14:cfRule>
          <xm:sqref>B24:E24</xm:sqref>
        </x14:conditionalFormatting>
        <x14:conditionalFormatting xmlns:xm="http://schemas.microsoft.com/office/excel/2006/main">
          <x14:cfRule type="containsText" priority="1" operator="containsText" id="{C5C6D6B5-DEA7-4CA5-A50F-E04482ECF2C8}">
            <xm:f>NOT(ISERROR(SEARCH(Wydruk!$AE$13,B30)))</xm:f>
            <xm:f>Wydruk!$AE$13</xm:f>
            <x14:dxf>
              <font>
                <b/>
                <i val="0"/>
                <color theme="4" tint="-0.24994659260841701"/>
              </font>
              <fill>
                <patternFill>
                  <bgColor rgb="FFFFFF66"/>
                </patternFill>
              </fill>
            </x14:dxf>
          </x14:cfRule>
          <xm:sqref>B30:E30 B36:E36 B42:E42 B48:E48 B54:E54 B60:E60 B66:E66 B72:E72 B78:E78 B84:E84 B90:E90 B96:E96 B102:E102 B108:E108 B114:E114 B120:E120 B126:E126 B132:E132 B138:E138 B144:E144 B150:E150 B156:E156 B162:E162 B168:E168 B174:E174 B180:E180 B186:E186 B192:E192 B198:E198 B204:E204 B210:E210 B216:E216 B222:E222 B228:E228 B234:E234 B240:E240 B246:E246 B252:E252 B258:E258 B264:E264</xm:sqref>
        </x14:conditionalFormatting>
        <x14:conditionalFormatting xmlns:xm="http://schemas.microsoft.com/office/excel/2006/main">
          <x14:cfRule type="containsText" priority="2" operator="containsText" id="{25D4F070-7F52-4C34-827E-01D4B705BC49}">
            <xm:f>NOT(ISERROR(SEARCH(Wydruk!$AE$9,B30)))</xm:f>
            <xm:f>Wydruk!$AE$9</xm:f>
            <x14:dxf>
              <font>
                <b/>
                <i val="0"/>
                <color rgb="FFFF0000"/>
              </font>
              <fill>
                <patternFill>
                  <bgColor rgb="FFFFFF99"/>
                </patternFill>
              </fill>
            </x14:dxf>
          </x14:cfRule>
          <x14:cfRule type="containsText" priority="3" operator="containsText" id="{D38F558F-538C-4C5C-A57A-8865065B2824}">
            <xm:f>NOT(ISERROR(SEARCH(Wydruk!$AE$10,B30)))</xm:f>
            <xm:f>Wydruk!$AE$10</xm:f>
            <x14:dxf>
              <font>
                <b val="0"/>
                <i val="0"/>
                <color auto="1"/>
              </font>
              <fill>
                <patternFill>
                  <bgColor rgb="FFFFFF99"/>
                </patternFill>
              </fill>
            </x14:dxf>
          </x14:cfRule>
          <x14:cfRule type="cellIs" priority="4" operator="equal" id="{2BF25351-41D1-4DE7-871F-22160D5D43DC}">
            <xm:f>Wydruk!$AE$11</xm:f>
            <x14:dxf>
              <font>
                <b val="0"/>
                <i val="0"/>
                <color rgb="FF00B050"/>
              </font>
              <fill>
                <patternFill>
                  <bgColor rgb="FFFFFF99"/>
                </patternFill>
              </fill>
            </x14:dxf>
          </x14:cfRule>
          <xm:sqref>B30:E30 B36:E36 B42:E42 B48:E48 B54:E54 B60:E60 B66:E66 B72:E72 B78:E78 B84:E84 B90:E90 B96:E96 B102:E102 B108:E108 B114:E114 B120:E120 B126:E126 B132:E132 B138:E138 B144:E144 B150:E150 B156:E156 B162:E162 B168:E168 B174:E174 B180:E180 B186:E186 B192:E192 B198:E198 B204:E204 B210:E210 B216:E216 B222:E222 B228:E228 B234:E234 B240:E240 B246:E246 B252:E252 B258:E258 B264:E264</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3" filterMode="1"/>
  <dimension ref="A1:BC264"/>
  <sheetViews>
    <sheetView showGridLines="0" topLeftCell="B1" workbookViewId="0">
      <pane xSplit="9" ySplit="12" topLeftCell="K13" activePane="bottomRight" state="frozen"/>
      <selection activeCell="B13" sqref="B13"/>
      <selection pane="topRight" activeCell="B13" sqref="B13"/>
      <selection pane="bottomLeft" activeCell="B13" sqref="B13"/>
      <selection pane="bottomRight" activeCell="B13" sqref="B13:E13"/>
    </sheetView>
  </sheetViews>
  <sheetFormatPr defaultRowHeight="12.75" x14ac:dyDescent="0.2"/>
  <cols>
    <col min="1" max="1" width="24.85546875" style="1" customWidth="1"/>
    <col min="2" max="2" width="3.5703125" style="1" bestFit="1" customWidth="1"/>
    <col min="3" max="4" width="3.28515625" style="1" customWidth="1"/>
    <col min="5" max="5" width="15.7109375" style="1" bestFit="1" customWidth="1"/>
    <col min="6" max="7" width="5.7109375" style="1" customWidth="1"/>
    <col min="8" max="9" width="4.7109375" style="1" hidden="1" customWidth="1"/>
    <col min="10" max="11" width="4.7109375" style="1" customWidth="1"/>
    <col min="12" max="18" width="3.7109375" style="1" customWidth="1"/>
    <col min="19" max="20" width="4.7109375" style="1" customWidth="1"/>
    <col min="21" max="27" width="3.7109375" style="1" customWidth="1"/>
    <col min="28" max="29" width="4.7109375" style="1" customWidth="1"/>
    <col min="30" max="36" width="3.7109375" style="1" customWidth="1"/>
    <col min="37" max="38" width="4.7109375" style="1" customWidth="1"/>
    <col min="39" max="45" width="3.7109375" style="1" customWidth="1"/>
    <col min="46" max="47" width="4.7109375" style="1" customWidth="1"/>
    <col min="48" max="54" width="3.7109375" style="1" customWidth="1"/>
    <col min="55" max="55" width="7.85546875" style="1" hidden="1" customWidth="1"/>
    <col min="56" max="73" width="0" style="1" hidden="1" customWidth="1"/>
    <col min="74" max="16384" width="9.140625" style="1"/>
  </cols>
  <sheetData>
    <row r="1" spans="1:54" ht="23.1" customHeight="1" x14ac:dyDescent="0.2">
      <c r="B1" s="340" t="s">
        <v>0</v>
      </c>
      <c r="C1" s="360" t="str">
        <f>wrzesień!C1</f>
        <v>Oznaczenia kolorów</v>
      </c>
      <c r="D1" s="360"/>
      <c r="E1" s="360"/>
      <c r="F1" s="333">
        <f>AF2</f>
        <v>43754</v>
      </c>
      <c r="G1" s="334"/>
      <c r="H1" s="174"/>
      <c r="I1" s="362" t="s">
        <v>20</v>
      </c>
      <c r="J1" s="326" t="s">
        <v>19</v>
      </c>
      <c r="K1" s="329">
        <v>1</v>
      </c>
      <c r="L1" s="330"/>
      <c r="M1" s="330"/>
      <c r="N1" s="330"/>
      <c r="O1" s="330"/>
      <c r="P1" s="330"/>
      <c r="Q1" s="330"/>
      <c r="R1" s="331"/>
      <c r="S1" s="326" t="str">
        <f>J1</f>
        <v>podsumowanie tygodnia</v>
      </c>
      <c r="T1" s="329">
        <f>K1+1</f>
        <v>2</v>
      </c>
      <c r="U1" s="330"/>
      <c r="V1" s="330"/>
      <c r="W1" s="330"/>
      <c r="X1" s="330"/>
      <c r="Y1" s="330"/>
      <c r="Z1" s="330"/>
      <c r="AA1" s="331"/>
      <c r="AB1" s="326" t="str">
        <f>S1</f>
        <v>podsumowanie tygodnia</v>
      </c>
      <c r="AC1" s="329">
        <f>T1+1</f>
        <v>3</v>
      </c>
      <c r="AD1" s="330"/>
      <c r="AE1" s="330"/>
      <c r="AF1" s="330"/>
      <c r="AG1" s="330"/>
      <c r="AH1" s="330"/>
      <c r="AI1" s="330"/>
      <c r="AJ1" s="331"/>
      <c r="AK1" s="326" t="str">
        <f>AB1</f>
        <v>podsumowanie tygodnia</v>
      </c>
      <c r="AL1" s="329">
        <f>AC1+1</f>
        <v>4</v>
      </c>
      <c r="AM1" s="330"/>
      <c r="AN1" s="330"/>
      <c r="AO1" s="330"/>
      <c r="AP1" s="330"/>
      <c r="AQ1" s="330"/>
      <c r="AR1" s="330"/>
      <c r="AS1" s="331"/>
      <c r="AT1" s="326" t="str">
        <f>AK1</f>
        <v>podsumowanie tygodnia</v>
      </c>
      <c r="AU1" s="329">
        <f>AL1+1</f>
        <v>5</v>
      </c>
      <c r="AV1" s="330"/>
      <c r="AW1" s="330"/>
      <c r="AX1" s="330"/>
      <c r="AY1" s="330"/>
      <c r="AZ1" s="330"/>
      <c r="BA1" s="330"/>
      <c r="BB1" s="331"/>
    </row>
    <row r="2" spans="1:54" ht="9.9499999999999993" customHeight="1" x14ac:dyDescent="0.2">
      <c r="B2" s="341"/>
      <c r="C2" s="361"/>
      <c r="D2" s="361"/>
      <c r="E2" s="361"/>
      <c r="F2" s="366" t="str">
        <f>Wydruk!C5</f>
        <v>Miejskie Przedszkole nr 34 im. Kubusia Puchatka i Jego Przyjaciół z Oddziałami Integracyjnymi</v>
      </c>
      <c r="G2" s="367"/>
      <c r="H2" s="175"/>
      <c r="I2" s="363"/>
      <c r="J2" s="327"/>
      <c r="K2" s="335" t="s">
        <v>2</v>
      </c>
      <c r="L2" s="332">
        <f>IF(wrzesień!AU19=0,wrzesień!AV2,wrzesień!BB2+1)</f>
        <v>43738</v>
      </c>
      <c r="M2" s="332">
        <f t="shared" ref="M2:R2" si="0">L2+1</f>
        <v>43739</v>
      </c>
      <c r="N2" s="332">
        <f t="shared" si="0"/>
        <v>43740</v>
      </c>
      <c r="O2" s="332">
        <f t="shared" si="0"/>
        <v>43741</v>
      </c>
      <c r="P2" s="332">
        <f t="shared" si="0"/>
        <v>43742</v>
      </c>
      <c r="Q2" s="325">
        <f t="shared" si="0"/>
        <v>43743</v>
      </c>
      <c r="R2" s="349">
        <f t="shared" si="0"/>
        <v>43744</v>
      </c>
      <c r="S2" s="327"/>
      <c r="T2" s="335" t="str">
        <f>K2</f>
        <v>suma</v>
      </c>
      <c r="U2" s="332">
        <f>R2+1</f>
        <v>43745</v>
      </c>
      <c r="V2" s="332">
        <f t="shared" ref="V2:AA2" si="1">U2+1</f>
        <v>43746</v>
      </c>
      <c r="W2" s="332">
        <f t="shared" si="1"/>
        <v>43747</v>
      </c>
      <c r="X2" s="332">
        <f t="shared" si="1"/>
        <v>43748</v>
      </c>
      <c r="Y2" s="332">
        <f t="shared" si="1"/>
        <v>43749</v>
      </c>
      <c r="Z2" s="325">
        <f t="shared" si="1"/>
        <v>43750</v>
      </c>
      <c r="AA2" s="349">
        <f t="shared" si="1"/>
        <v>43751</v>
      </c>
      <c r="AB2" s="327"/>
      <c r="AC2" s="335" t="str">
        <f>T2</f>
        <v>suma</v>
      </c>
      <c r="AD2" s="332">
        <f>AA2+1</f>
        <v>43752</v>
      </c>
      <c r="AE2" s="332">
        <f t="shared" ref="AE2:AJ2" si="2">AD2+1</f>
        <v>43753</v>
      </c>
      <c r="AF2" s="332">
        <f t="shared" si="2"/>
        <v>43754</v>
      </c>
      <c r="AG2" s="332">
        <f t="shared" si="2"/>
        <v>43755</v>
      </c>
      <c r="AH2" s="332">
        <f t="shared" si="2"/>
        <v>43756</v>
      </c>
      <c r="AI2" s="325">
        <f t="shared" si="2"/>
        <v>43757</v>
      </c>
      <c r="AJ2" s="349">
        <f t="shared" si="2"/>
        <v>43758</v>
      </c>
      <c r="AK2" s="327"/>
      <c r="AL2" s="335" t="str">
        <f>AC2</f>
        <v>suma</v>
      </c>
      <c r="AM2" s="332">
        <f>AJ2+1</f>
        <v>43759</v>
      </c>
      <c r="AN2" s="332">
        <f t="shared" ref="AN2:AS2" si="3">AM2+1</f>
        <v>43760</v>
      </c>
      <c r="AO2" s="332">
        <f t="shared" si="3"/>
        <v>43761</v>
      </c>
      <c r="AP2" s="332">
        <f t="shared" si="3"/>
        <v>43762</v>
      </c>
      <c r="AQ2" s="332">
        <f t="shared" si="3"/>
        <v>43763</v>
      </c>
      <c r="AR2" s="325">
        <f t="shared" si="3"/>
        <v>43764</v>
      </c>
      <c r="AS2" s="349">
        <f t="shared" si="3"/>
        <v>43765</v>
      </c>
      <c r="AT2" s="327"/>
      <c r="AU2" s="335" t="str">
        <f>AC2</f>
        <v>suma</v>
      </c>
      <c r="AV2" s="332">
        <f>AS2+1</f>
        <v>43766</v>
      </c>
      <c r="AW2" s="332">
        <f t="shared" ref="AW2:BB2" si="4">AV2+1</f>
        <v>43767</v>
      </c>
      <c r="AX2" s="332">
        <f t="shared" si="4"/>
        <v>43768</v>
      </c>
      <c r="AY2" s="332">
        <f t="shared" si="4"/>
        <v>43769</v>
      </c>
      <c r="AZ2" s="332">
        <f t="shared" si="4"/>
        <v>43770</v>
      </c>
      <c r="BA2" s="325">
        <f t="shared" si="4"/>
        <v>43771</v>
      </c>
      <c r="BB2" s="349">
        <f t="shared" si="4"/>
        <v>43772</v>
      </c>
    </row>
    <row r="3" spans="1:54" ht="9.9499999999999993" customHeight="1" x14ac:dyDescent="0.2">
      <c r="B3" s="341"/>
      <c r="C3" s="352"/>
      <c r="D3" s="353"/>
      <c r="E3" s="60" t="str">
        <f>wrzesień!E3</f>
        <v>komórki nieaktywne</v>
      </c>
      <c r="F3" s="366"/>
      <c r="G3" s="367"/>
      <c r="H3" s="175"/>
      <c r="I3" s="363"/>
      <c r="J3" s="327"/>
      <c r="K3" s="335"/>
      <c r="L3" s="332"/>
      <c r="M3" s="332"/>
      <c r="N3" s="332"/>
      <c r="O3" s="332"/>
      <c r="P3" s="332"/>
      <c r="Q3" s="325"/>
      <c r="R3" s="349"/>
      <c r="S3" s="327"/>
      <c r="T3" s="335"/>
      <c r="U3" s="332"/>
      <c r="V3" s="332"/>
      <c r="W3" s="332"/>
      <c r="X3" s="332"/>
      <c r="Y3" s="332"/>
      <c r="Z3" s="325"/>
      <c r="AA3" s="349"/>
      <c r="AB3" s="327"/>
      <c r="AC3" s="335"/>
      <c r="AD3" s="332"/>
      <c r="AE3" s="332"/>
      <c r="AF3" s="332"/>
      <c r="AG3" s="332"/>
      <c r="AH3" s="332"/>
      <c r="AI3" s="325"/>
      <c r="AJ3" s="349"/>
      <c r="AK3" s="327"/>
      <c r="AL3" s="335"/>
      <c r="AM3" s="332"/>
      <c r="AN3" s="332"/>
      <c r="AO3" s="332"/>
      <c r="AP3" s="332"/>
      <c r="AQ3" s="332"/>
      <c r="AR3" s="325"/>
      <c r="AS3" s="349"/>
      <c r="AT3" s="327"/>
      <c r="AU3" s="335"/>
      <c r="AV3" s="332"/>
      <c r="AW3" s="332"/>
      <c r="AX3" s="332"/>
      <c r="AY3" s="332"/>
      <c r="AZ3" s="332"/>
      <c r="BA3" s="325"/>
      <c r="BB3" s="349"/>
    </row>
    <row r="4" spans="1:54" ht="9.9499999999999993" customHeight="1" x14ac:dyDescent="0.2">
      <c r="B4" s="341"/>
      <c r="C4" s="354"/>
      <c r="D4" s="355"/>
      <c r="E4" s="60" t="str">
        <f>wrzesień!E4</f>
        <v>obliczenia automatyczne</v>
      </c>
      <c r="F4" s="366"/>
      <c r="G4" s="367"/>
      <c r="H4" s="175"/>
      <c r="I4" s="363"/>
      <c r="J4" s="327"/>
      <c r="K4" s="335"/>
      <c r="L4" s="332"/>
      <c r="M4" s="332"/>
      <c r="N4" s="332"/>
      <c r="O4" s="332"/>
      <c r="P4" s="332"/>
      <c r="Q4" s="325"/>
      <c r="R4" s="349"/>
      <c r="S4" s="327"/>
      <c r="T4" s="335"/>
      <c r="U4" s="332"/>
      <c r="V4" s="332"/>
      <c r="W4" s="332"/>
      <c r="X4" s="332"/>
      <c r="Y4" s="332"/>
      <c r="Z4" s="325"/>
      <c r="AA4" s="349"/>
      <c r="AB4" s="327"/>
      <c r="AC4" s="335"/>
      <c r="AD4" s="332"/>
      <c r="AE4" s="332"/>
      <c r="AF4" s="332"/>
      <c r="AG4" s="332"/>
      <c r="AH4" s="332"/>
      <c r="AI4" s="325"/>
      <c r="AJ4" s="349"/>
      <c r="AK4" s="327"/>
      <c r="AL4" s="335"/>
      <c r="AM4" s="332"/>
      <c r="AN4" s="332"/>
      <c r="AO4" s="332"/>
      <c r="AP4" s="332"/>
      <c r="AQ4" s="332"/>
      <c r="AR4" s="325"/>
      <c r="AS4" s="349"/>
      <c r="AT4" s="327"/>
      <c r="AU4" s="335"/>
      <c r="AV4" s="332"/>
      <c r="AW4" s="332"/>
      <c r="AX4" s="332"/>
      <c r="AY4" s="332"/>
      <c r="AZ4" s="332"/>
      <c r="BA4" s="325"/>
      <c r="BB4" s="349"/>
    </row>
    <row r="5" spans="1:54" ht="9.9499999999999993" customHeight="1" x14ac:dyDescent="0.2">
      <c r="B5" s="341"/>
      <c r="C5" s="356"/>
      <c r="D5" s="357"/>
      <c r="E5" s="60" t="str">
        <f>wrzesień!E5</f>
        <v>wypełnienia raz w roku</v>
      </c>
      <c r="F5" s="366"/>
      <c r="G5" s="367"/>
      <c r="H5" s="175"/>
      <c r="I5" s="363"/>
      <c r="J5" s="327"/>
      <c r="K5" s="335"/>
      <c r="L5" s="332"/>
      <c r="M5" s="332"/>
      <c r="N5" s="332"/>
      <c r="O5" s="332"/>
      <c r="P5" s="332"/>
      <c r="Q5" s="325"/>
      <c r="R5" s="349"/>
      <c r="S5" s="327"/>
      <c r="T5" s="335"/>
      <c r="U5" s="332"/>
      <c r="V5" s="332"/>
      <c r="W5" s="332"/>
      <c r="X5" s="332"/>
      <c r="Y5" s="332"/>
      <c r="Z5" s="325"/>
      <c r="AA5" s="349"/>
      <c r="AB5" s="327"/>
      <c r="AC5" s="335"/>
      <c r="AD5" s="332"/>
      <c r="AE5" s="332"/>
      <c r="AF5" s="332"/>
      <c r="AG5" s="332"/>
      <c r="AH5" s="332"/>
      <c r="AI5" s="325"/>
      <c r="AJ5" s="349"/>
      <c r="AK5" s="327"/>
      <c r="AL5" s="335"/>
      <c r="AM5" s="332"/>
      <c r="AN5" s="332"/>
      <c r="AO5" s="332"/>
      <c r="AP5" s="332"/>
      <c r="AQ5" s="332"/>
      <c r="AR5" s="325"/>
      <c r="AS5" s="349"/>
      <c r="AT5" s="327"/>
      <c r="AU5" s="335"/>
      <c r="AV5" s="332"/>
      <c r="AW5" s="332"/>
      <c r="AX5" s="332"/>
      <c r="AY5" s="332"/>
      <c r="AZ5" s="332"/>
      <c r="BA5" s="325"/>
      <c r="BB5" s="349"/>
    </row>
    <row r="6" spans="1:54" ht="9.9499999999999993" customHeight="1" x14ac:dyDescent="0.2">
      <c r="B6" s="341"/>
      <c r="C6" s="358"/>
      <c r="D6" s="359"/>
      <c r="E6" s="60" t="str">
        <f>wrzesień!E6</f>
        <v>wypełnienia co miesiąc</v>
      </c>
      <c r="F6" s="366"/>
      <c r="G6" s="367"/>
      <c r="H6" s="175"/>
      <c r="I6" s="363"/>
      <c r="J6" s="327"/>
      <c r="K6" s="335"/>
      <c r="L6" s="332"/>
      <c r="M6" s="332"/>
      <c r="N6" s="332"/>
      <c r="O6" s="332"/>
      <c r="P6" s="332"/>
      <c r="Q6" s="325"/>
      <c r="R6" s="349"/>
      <c r="S6" s="327"/>
      <c r="T6" s="335"/>
      <c r="U6" s="332"/>
      <c r="V6" s="332"/>
      <c r="W6" s="332"/>
      <c r="X6" s="332"/>
      <c r="Y6" s="332"/>
      <c r="Z6" s="325"/>
      <c r="AA6" s="349"/>
      <c r="AB6" s="327"/>
      <c r="AC6" s="335"/>
      <c r="AD6" s="332"/>
      <c r="AE6" s="332"/>
      <c r="AF6" s="332"/>
      <c r="AG6" s="332"/>
      <c r="AH6" s="332"/>
      <c r="AI6" s="325"/>
      <c r="AJ6" s="349"/>
      <c r="AK6" s="327"/>
      <c r="AL6" s="335"/>
      <c r="AM6" s="332"/>
      <c r="AN6" s="332"/>
      <c r="AO6" s="332"/>
      <c r="AP6" s="332"/>
      <c r="AQ6" s="332"/>
      <c r="AR6" s="325"/>
      <c r="AS6" s="349"/>
      <c r="AT6" s="327"/>
      <c r="AU6" s="335"/>
      <c r="AV6" s="332"/>
      <c r="AW6" s="332"/>
      <c r="AX6" s="332"/>
      <c r="AY6" s="332"/>
      <c r="AZ6" s="332"/>
      <c r="BA6" s="325"/>
      <c r="BB6" s="349"/>
    </row>
    <row r="7" spans="1:54" s="4" customFormat="1" ht="9.9499999999999993" customHeight="1" x14ac:dyDescent="0.2">
      <c r="B7" s="341"/>
      <c r="C7" s="375"/>
      <c r="D7" s="375"/>
      <c r="E7" s="375"/>
      <c r="F7" s="366"/>
      <c r="G7" s="367"/>
      <c r="H7" s="175"/>
      <c r="I7" s="363"/>
      <c r="J7" s="327"/>
      <c r="K7" s="370"/>
      <c r="L7" s="332"/>
      <c r="M7" s="332"/>
      <c r="N7" s="332"/>
      <c r="O7" s="332"/>
      <c r="P7" s="332"/>
      <c r="Q7" s="325"/>
      <c r="R7" s="349"/>
      <c r="S7" s="327"/>
      <c r="T7" s="335"/>
      <c r="U7" s="332"/>
      <c r="V7" s="332"/>
      <c r="W7" s="332"/>
      <c r="X7" s="332"/>
      <c r="Y7" s="332"/>
      <c r="Z7" s="325"/>
      <c r="AA7" s="349"/>
      <c r="AB7" s="327"/>
      <c r="AC7" s="335"/>
      <c r="AD7" s="332"/>
      <c r="AE7" s="332"/>
      <c r="AF7" s="332"/>
      <c r="AG7" s="332"/>
      <c r="AH7" s="332"/>
      <c r="AI7" s="325"/>
      <c r="AJ7" s="349"/>
      <c r="AK7" s="327"/>
      <c r="AL7" s="335"/>
      <c r="AM7" s="332"/>
      <c r="AN7" s="332"/>
      <c r="AO7" s="332"/>
      <c r="AP7" s="332"/>
      <c r="AQ7" s="332"/>
      <c r="AR7" s="325"/>
      <c r="AS7" s="349"/>
      <c r="AT7" s="327"/>
      <c r="AU7" s="335" t="s">
        <v>2</v>
      </c>
      <c r="AV7" s="332"/>
      <c r="AW7" s="332"/>
      <c r="AX7" s="332"/>
      <c r="AY7" s="332"/>
      <c r="AZ7" s="332"/>
      <c r="BA7" s="325"/>
      <c r="BB7" s="349"/>
    </row>
    <row r="8" spans="1:54" s="5" customFormat="1" ht="13.5" customHeight="1" thickBot="1" x14ac:dyDescent="0.25">
      <c r="B8" s="342"/>
      <c r="C8" s="376"/>
      <c r="D8" s="376"/>
      <c r="E8" s="376"/>
      <c r="F8" s="368"/>
      <c r="G8" s="369"/>
      <c r="H8" s="175"/>
      <c r="I8" s="364"/>
      <c r="J8" s="328"/>
      <c r="K8" s="371"/>
      <c r="L8" s="13" t="s">
        <v>5</v>
      </c>
      <c r="M8" s="13" t="s">
        <v>6</v>
      </c>
      <c r="N8" s="13" t="s">
        <v>7</v>
      </c>
      <c r="O8" s="15" t="s">
        <v>8</v>
      </c>
      <c r="P8" s="13" t="s">
        <v>9</v>
      </c>
      <c r="Q8" s="25" t="s">
        <v>10</v>
      </c>
      <c r="R8" s="14" t="s">
        <v>11</v>
      </c>
      <c r="S8" s="328"/>
      <c r="T8" s="336"/>
      <c r="U8" s="13" t="s">
        <v>5</v>
      </c>
      <c r="V8" s="13" t="s">
        <v>6</v>
      </c>
      <c r="W8" s="13" t="s">
        <v>7</v>
      </c>
      <c r="X8" s="13" t="s">
        <v>8</v>
      </c>
      <c r="Y8" s="13" t="s">
        <v>9</v>
      </c>
      <c r="Z8" s="25" t="s">
        <v>10</v>
      </c>
      <c r="AA8" s="14" t="s">
        <v>11</v>
      </c>
      <c r="AB8" s="328"/>
      <c r="AC8" s="336"/>
      <c r="AD8" s="13" t="s">
        <v>5</v>
      </c>
      <c r="AE8" s="13" t="s">
        <v>6</v>
      </c>
      <c r="AF8" s="13" t="s">
        <v>7</v>
      </c>
      <c r="AG8" s="13" t="s">
        <v>8</v>
      </c>
      <c r="AH8" s="13" t="s">
        <v>9</v>
      </c>
      <c r="AI8" s="25" t="s">
        <v>10</v>
      </c>
      <c r="AJ8" s="14" t="s">
        <v>11</v>
      </c>
      <c r="AK8" s="328"/>
      <c r="AL8" s="336"/>
      <c r="AM8" s="13" t="s">
        <v>5</v>
      </c>
      <c r="AN8" s="13" t="s">
        <v>6</v>
      </c>
      <c r="AO8" s="13" t="s">
        <v>7</v>
      </c>
      <c r="AP8" s="13" t="s">
        <v>8</v>
      </c>
      <c r="AQ8" s="13" t="s">
        <v>9</v>
      </c>
      <c r="AR8" s="25" t="s">
        <v>10</v>
      </c>
      <c r="AS8" s="14" t="s">
        <v>11</v>
      </c>
      <c r="AT8" s="328"/>
      <c r="AU8" s="336"/>
      <c r="AV8" s="13" t="s">
        <v>5</v>
      </c>
      <c r="AW8" s="13" t="s">
        <v>6</v>
      </c>
      <c r="AX8" s="13" t="s">
        <v>7</v>
      </c>
      <c r="AY8" s="13" t="s">
        <v>8</v>
      </c>
      <c r="AZ8" s="13" t="s">
        <v>9</v>
      </c>
      <c r="BA8" s="25" t="s">
        <v>10</v>
      </c>
      <c r="BB8" s="14" t="s">
        <v>11</v>
      </c>
    </row>
    <row r="9" spans="1:54" s="5" customFormat="1" ht="15.75" hidden="1" x14ac:dyDescent="0.2">
      <c r="B9" s="8"/>
      <c r="C9" s="9"/>
      <c r="D9" s="9"/>
      <c r="E9" s="9"/>
      <c r="F9" s="71"/>
      <c r="G9" s="70"/>
      <c r="H9" s="10"/>
      <c r="I9" s="10"/>
      <c r="J9" s="12"/>
      <c r="K9" s="27"/>
      <c r="L9" s="11">
        <f>MONTH(L2)</f>
        <v>9</v>
      </c>
      <c r="M9" s="11">
        <f t="shared" ref="M9:R9" si="5">MONTH(M2)</f>
        <v>10</v>
      </c>
      <c r="N9" s="11">
        <f t="shared" si="5"/>
        <v>10</v>
      </c>
      <c r="O9" s="11">
        <f t="shared" si="5"/>
        <v>10</v>
      </c>
      <c r="P9" s="11">
        <f t="shared" si="5"/>
        <v>10</v>
      </c>
      <c r="Q9" s="11">
        <f t="shared" si="5"/>
        <v>10</v>
      </c>
      <c r="R9" s="19">
        <f t="shared" si="5"/>
        <v>10</v>
      </c>
      <c r="S9" s="21"/>
      <c r="T9" s="20"/>
      <c r="U9" s="11">
        <f t="shared" ref="U9:AA9" si="6">MONTH(U2)</f>
        <v>10</v>
      </c>
      <c r="V9" s="11">
        <f t="shared" si="6"/>
        <v>10</v>
      </c>
      <c r="W9" s="11">
        <f t="shared" si="6"/>
        <v>10</v>
      </c>
      <c r="X9" s="11">
        <f t="shared" si="6"/>
        <v>10</v>
      </c>
      <c r="Y9" s="11">
        <f t="shared" si="6"/>
        <v>10</v>
      </c>
      <c r="Z9" s="11">
        <f t="shared" si="6"/>
        <v>10</v>
      </c>
      <c r="AA9" s="19">
        <f t="shared" si="6"/>
        <v>10</v>
      </c>
      <c r="AB9" s="21"/>
      <c r="AC9" s="28"/>
      <c r="AD9" s="11">
        <f t="shared" ref="AD9:AJ9" si="7">MONTH(AD2)</f>
        <v>10</v>
      </c>
      <c r="AE9" s="11">
        <f t="shared" si="7"/>
        <v>10</v>
      </c>
      <c r="AF9" s="11">
        <f t="shared" si="7"/>
        <v>10</v>
      </c>
      <c r="AG9" s="11">
        <f t="shared" si="7"/>
        <v>10</v>
      </c>
      <c r="AH9" s="11">
        <f t="shared" si="7"/>
        <v>10</v>
      </c>
      <c r="AI9" s="11">
        <f t="shared" si="7"/>
        <v>10</v>
      </c>
      <c r="AJ9" s="19">
        <f t="shared" si="7"/>
        <v>10</v>
      </c>
      <c r="AK9" s="21"/>
      <c r="AL9" s="20"/>
      <c r="AM9" s="11">
        <f t="shared" ref="AM9:AS9" si="8">MONTH(AM2)</f>
        <v>10</v>
      </c>
      <c r="AN9" s="11">
        <f t="shared" si="8"/>
        <v>10</v>
      </c>
      <c r="AO9" s="11">
        <f t="shared" si="8"/>
        <v>10</v>
      </c>
      <c r="AP9" s="11">
        <f t="shared" si="8"/>
        <v>10</v>
      </c>
      <c r="AQ9" s="11">
        <f t="shared" si="8"/>
        <v>10</v>
      </c>
      <c r="AR9" s="11">
        <f t="shared" si="8"/>
        <v>10</v>
      </c>
      <c r="AS9" s="19">
        <f t="shared" si="8"/>
        <v>10</v>
      </c>
      <c r="AT9" s="21"/>
      <c r="AU9" s="28"/>
      <c r="AV9" s="11">
        <f t="shared" ref="AV9:BB9" si="9">MONTH(AV2)</f>
        <v>10</v>
      </c>
      <c r="AW9" s="11">
        <f t="shared" si="9"/>
        <v>10</v>
      </c>
      <c r="AX9" s="11">
        <f t="shared" si="9"/>
        <v>10</v>
      </c>
      <c r="AY9" s="11">
        <f t="shared" si="9"/>
        <v>10</v>
      </c>
      <c r="AZ9" s="11">
        <f t="shared" si="9"/>
        <v>11</v>
      </c>
      <c r="BA9" s="11">
        <f t="shared" si="9"/>
        <v>11</v>
      </c>
      <c r="BB9" s="24">
        <f t="shared" si="9"/>
        <v>11</v>
      </c>
    </row>
    <row r="10" spans="1:54" s="18" customFormat="1" hidden="1" x14ac:dyDescent="0.2">
      <c r="A10" s="32"/>
      <c r="B10" s="73">
        <v>1</v>
      </c>
      <c r="C10" s="73">
        <f>B10+1</f>
        <v>2</v>
      </c>
      <c r="D10" s="73">
        <f t="shared" ref="D10:BB10" si="10">C10+1</f>
        <v>3</v>
      </c>
      <c r="E10" s="73">
        <f t="shared" si="10"/>
        <v>4</v>
      </c>
      <c r="F10" s="73">
        <f t="shared" si="10"/>
        <v>5</v>
      </c>
      <c r="G10" s="73">
        <f t="shared" si="10"/>
        <v>6</v>
      </c>
      <c r="H10" s="50">
        <f t="shared" si="10"/>
        <v>7</v>
      </c>
      <c r="I10" s="50">
        <f t="shared" si="10"/>
        <v>8</v>
      </c>
      <c r="J10" s="50">
        <f t="shared" si="10"/>
        <v>9</v>
      </c>
      <c r="K10" s="73">
        <f t="shared" si="10"/>
        <v>10</v>
      </c>
      <c r="L10" s="73">
        <f t="shared" si="10"/>
        <v>11</v>
      </c>
      <c r="M10" s="73">
        <f t="shared" si="10"/>
        <v>12</v>
      </c>
      <c r="N10" s="73">
        <f t="shared" si="10"/>
        <v>13</v>
      </c>
      <c r="O10" s="73">
        <f t="shared" si="10"/>
        <v>14</v>
      </c>
      <c r="P10" s="73">
        <f t="shared" si="10"/>
        <v>15</v>
      </c>
      <c r="Q10" s="73">
        <f t="shared" si="10"/>
        <v>16</v>
      </c>
      <c r="R10" s="73">
        <f t="shared" si="10"/>
        <v>17</v>
      </c>
      <c r="S10" s="50">
        <f t="shared" si="10"/>
        <v>18</v>
      </c>
      <c r="T10" s="73">
        <f t="shared" si="10"/>
        <v>19</v>
      </c>
      <c r="U10" s="73">
        <f t="shared" si="10"/>
        <v>20</v>
      </c>
      <c r="V10" s="73">
        <f t="shared" si="10"/>
        <v>21</v>
      </c>
      <c r="W10" s="73">
        <f t="shared" si="10"/>
        <v>22</v>
      </c>
      <c r="X10" s="73">
        <f t="shared" si="10"/>
        <v>23</v>
      </c>
      <c r="Y10" s="73">
        <f t="shared" si="10"/>
        <v>24</v>
      </c>
      <c r="Z10" s="73">
        <f t="shared" si="10"/>
        <v>25</v>
      </c>
      <c r="AA10" s="73">
        <f t="shared" si="10"/>
        <v>26</v>
      </c>
      <c r="AB10" s="50">
        <f t="shared" si="10"/>
        <v>27</v>
      </c>
      <c r="AC10" s="73">
        <f t="shared" si="10"/>
        <v>28</v>
      </c>
      <c r="AD10" s="73">
        <f t="shared" si="10"/>
        <v>29</v>
      </c>
      <c r="AE10" s="73">
        <f t="shared" si="10"/>
        <v>30</v>
      </c>
      <c r="AF10" s="73">
        <f t="shared" si="10"/>
        <v>31</v>
      </c>
      <c r="AG10" s="73">
        <f t="shared" si="10"/>
        <v>32</v>
      </c>
      <c r="AH10" s="73">
        <f t="shared" si="10"/>
        <v>33</v>
      </c>
      <c r="AI10" s="73">
        <f t="shared" si="10"/>
        <v>34</v>
      </c>
      <c r="AJ10" s="73">
        <f t="shared" si="10"/>
        <v>35</v>
      </c>
      <c r="AK10" s="50">
        <f t="shared" si="10"/>
        <v>36</v>
      </c>
      <c r="AL10" s="73">
        <f t="shared" si="10"/>
        <v>37</v>
      </c>
      <c r="AM10" s="73">
        <f t="shared" si="10"/>
        <v>38</v>
      </c>
      <c r="AN10" s="73">
        <f t="shared" si="10"/>
        <v>39</v>
      </c>
      <c r="AO10" s="73">
        <f t="shared" si="10"/>
        <v>40</v>
      </c>
      <c r="AP10" s="73">
        <f t="shared" si="10"/>
        <v>41</v>
      </c>
      <c r="AQ10" s="73">
        <f t="shared" si="10"/>
        <v>42</v>
      </c>
      <c r="AR10" s="73">
        <f t="shared" si="10"/>
        <v>43</v>
      </c>
      <c r="AS10" s="73">
        <f t="shared" si="10"/>
        <v>44</v>
      </c>
      <c r="AT10" s="50">
        <f t="shared" si="10"/>
        <v>45</v>
      </c>
      <c r="AU10" s="73">
        <f t="shared" si="10"/>
        <v>46</v>
      </c>
      <c r="AV10" s="73">
        <f t="shared" si="10"/>
        <v>47</v>
      </c>
      <c r="AW10" s="73">
        <f t="shared" si="10"/>
        <v>48</v>
      </c>
      <c r="AX10" s="73">
        <f t="shared" si="10"/>
        <v>49</v>
      </c>
      <c r="AY10" s="73">
        <f t="shared" si="10"/>
        <v>50</v>
      </c>
      <c r="AZ10" s="73">
        <f t="shared" si="10"/>
        <v>51</v>
      </c>
      <c r="BA10" s="73">
        <f t="shared" si="10"/>
        <v>52</v>
      </c>
      <c r="BB10" s="73">
        <f t="shared" si="10"/>
        <v>53</v>
      </c>
    </row>
    <row r="11" spans="1:54" s="5" customFormat="1" ht="15.75" hidden="1" x14ac:dyDescent="0.2">
      <c r="B11" s="2"/>
      <c r="C11" s="56"/>
      <c r="D11" s="56"/>
      <c r="E11" s="56"/>
      <c r="F11" s="57"/>
      <c r="G11" s="57"/>
      <c r="H11" s="57"/>
      <c r="I11" s="57"/>
      <c r="J11" s="58"/>
      <c r="K11" s="59"/>
      <c r="L11" s="2"/>
      <c r="M11" s="2"/>
      <c r="N11" s="2"/>
      <c r="O11" s="2"/>
      <c r="P11" s="2"/>
      <c r="Q11" s="2"/>
      <c r="R11" s="2"/>
      <c r="S11" s="2"/>
      <c r="T11" s="58"/>
      <c r="U11" s="2"/>
      <c r="V11" s="2"/>
      <c r="W11" s="2"/>
      <c r="X11" s="2"/>
      <c r="Y11" s="2"/>
      <c r="Z11" s="2"/>
      <c r="AA11" s="2"/>
      <c r="AB11" s="2"/>
      <c r="AC11" s="59"/>
      <c r="AD11" s="2"/>
      <c r="AE11" s="2"/>
      <c r="AF11" s="2"/>
      <c r="AG11" s="2"/>
      <c r="AH11" s="2"/>
      <c r="AI11" s="2"/>
      <c r="AJ11" s="2"/>
      <c r="AK11" s="2"/>
      <c r="AL11" s="58"/>
      <c r="AM11" s="2"/>
      <c r="AN11" s="2"/>
      <c r="AO11" s="2"/>
      <c r="AP11" s="2"/>
      <c r="AQ11" s="2"/>
      <c r="AR11" s="2"/>
      <c r="AS11" s="2"/>
      <c r="AT11" s="2"/>
      <c r="AU11" s="59"/>
      <c r="AV11" s="2"/>
      <c r="AW11" s="2"/>
      <c r="AX11" s="2"/>
      <c r="AY11" s="2"/>
      <c r="AZ11" s="2"/>
      <c r="BA11" s="2"/>
      <c r="BB11" s="2"/>
    </row>
    <row r="12" spans="1:54" s="16" customFormat="1" ht="17.25" customHeight="1" thickBot="1" x14ac:dyDescent="0.25">
      <c r="A12" s="372" t="s">
        <v>59</v>
      </c>
      <c r="B12" s="373"/>
      <c r="C12" s="373"/>
      <c r="D12" s="373"/>
      <c r="E12" s="373"/>
      <c r="F12" s="373"/>
      <c r="G12" s="373"/>
      <c r="H12" s="373"/>
      <c r="I12" s="373"/>
      <c r="J12" s="373"/>
      <c r="K12" s="373"/>
      <c r="L12" s="373"/>
      <c r="M12" s="373"/>
      <c r="N12" s="373"/>
      <c r="O12" s="373"/>
      <c r="P12" s="373"/>
      <c r="Q12" s="373"/>
      <c r="R12" s="373"/>
      <c r="S12" s="373"/>
      <c r="T12" s="373"/>
      <c r="U12" s="373"/>
      <c r="V12" s="373"/>
      <c r="W12" s="373"/>
      <c r="X12" s="373"/>
      <c r="Y12" s="373"/>
      <c r="Z12" s="373"/>
      <c r="AA12" s="373"/>
      <c r="AB12" s="373"/>
      <c r="AC12" s="373"/>
      <c r="AD12" s="373"/>
      <c r="AE12" s="373"/>
      <c r="AF12" s="373"/>
      <c r="AG12" s="373"/>
      <c r="AH12" s="373"/>
      <c r="AI12" s="373"/>
      <c r="AJ12" s="373"/>
      <c r="AK12" s="373"/>
      <c r="AL12" s="373"/>
      <c r="AM12" s="373"/>
      <c r="AN12" s="373"/>
      <c r="AO12" s="373"/>
      <c r="AP12" s="373"/>
      <c r="AQ12" s="373"/>
      <c r="AR12" s="373"/>
      <c r="AS12" s="373"/>
      <c r="AT12" s="373"/>
      <c r="AU12" s="373"/>
      <c r="AV12" s="373"/>
      <c r="AW12" s="373"/>
      <c r="AX12" s="373"/>
      <c r="AY12" s="373"/>
      <c r="AZ12" s="373"/>
      <c r="BA12" s="373"/>
      <c r="BB12" s="374"/>
    </row>
    <row r="13" spans="1:54" ht="15.95" customHeight="1" thickTop="1" x14ac:dyDescent="0.2">
      <c r="A13" s="1" t="str">
        <f>IF(B13="","1. Niewypełnione",B13)</f>
        <v>1 Przykładowy Jan    WZÓR</v>
      </c>
      <c r="B13" s="337" t="s">
        <v>58</v>
      </c>
      <c r="C13" s="338"/>
      <c r="D13" s="338"/>
      <c r="E13" s="338"/>
      <c r="F13" s="156">
        <v>18</v>
      </c>
      <c r="G13" s="156">
        <f>F13</f>
        <v>18</v>
      </c>
      <c r="H13" s="171"/>
      <c r="I13" s="164">
        <f>K13+T13+AC13+AL13+AU13</f>
        <v>80</v>
      </c>
      <c r="J13" s="196">
        <f t="shared" ref="J13" si="11">IF(OR($B13=$B19,J16=0),0,ROUND((K14+P18)/J16,0))</f>
        <v>18</v>
      </c>
      <c r="K13" s="167">
        <f>SUM(L13:R13)</f>
        <v>20</v>
      </c>
      <c r="L13" s="143">
        <f>wrzesień!L13</f>
        <v>4</v>
      </c>
      <c r="M13" s="143">
        <f>wrzesień!M13</f>
        <v>3</v>
      </c>
      <c r="N13" s="143">
        <f>wrzesień!N13</f>
        <v>5</v>
      </c>
      <c r="O13" s="143">
        <f>wrzesień!O13</f>
        <v>2</v>
      </c>
      <c r="P13" s="144">
        <f>wrzesień!P13</f>
        <v>6</v>
      </c>
      <c r="Q13" s="145">
        <f>wrzesień!Q13</f>
        <v>0</v>
      </c>
      <c r="R13" s="147">
        <f>wrzesień!R13</f>
        <v>0</v>
      </c>
      <c r="S13" s="196">
        <f t="shared" ref="S13" si="12">IF(OR($B13=$B19,S16=0),0,ROUND((T14+Y18)/S16,0))</f>
        <v>18</v>
      </c>
      <c r="T13" s="142">
        <f>SUM(U13:AA13)</f>
        <v>20</v>
      </c>
      <c r="U13" s="143">
        <f>wrzesień!U13</f>
        <v>4</v>
      </c>
      <c r="V13" s="143">
        <f>wrzesień!V13</f>
        <v>3</v>
      </c>
      <c r="W13" s="143">
        <f>wrzesień!W13</f>
        <v>5</v>
      </c>
      <c r="X13" s="143">
        <f>wrzesień!X13</f>
        <v>2</v>
      </c>
      <c r="Y13" s="144">
        <f>wrzesień!Y13</f>
        <v>6</v>
      </c>
      <c r="Z13" s="145">
        <f>wrzesień!Z13</f>
        <v>0</v>
      </c>
      <c r="AA13" s="146">
        <f>wrzesień!AA13</f>
        <v>0</v>
      </c>
      <c r="AB13" s="196">
        <f t="shared" ref="AB13" si="13">IF(OR($B13=$B19,AB16=0),0,ROUND((AC14+AH18)/AB16,0))</f>
        <v>18</v>
      </c>
      <c r="AC13" s="142">
        <f>SUM(AD13:AJ13)</f>
        <v>20</v>
      </c>
      <c r="AD13" s="143">
        <f>wrzesień!AD13</f>
        <v>4</v>
      </c>
      <c r="AE13" s="143">
        <f>wrzesień!AE13</f>
        <v>3</v>
      </c>
      <c r="AF13" s="143">
        <f>wrzesień!AF13</f>
        <v>5</v>
      </c>
      <c r="AG13" s="143">
        <f>wrzesień!AG13</f>
        <v>2</v>
      </c>
      <c r="AH13" s="144">
        <f>wrzesień!AH13</f>
        <v>6</v>
      </c>
      <c r="AI13" s="145">
        <f>wrzesień!AI13</f>
        <v>0</v>
      </c>
      <c r="AJ13" s="146">
        <f>wrzesień!AJ13</f>
        <v>0</v>
      </c>
      <c r="AK13" s="196">
        <f t="shared" ref="AK13" si="14">IF(OR($B13=$B19,AK16=0),0,ROUND((AL14+AQ18)/AK16,0))</f>
        <v>18</v>
      </c>
      <c r="AL13" s="142">
        <f>SUM(AM13:AS13)</f>
        <v>20</v>
      </c>
      <c r="AM13" s="143">
        <f>wrzesień!AM13</f>
        <v>4</v>
      </c>
      <c r="AN13" s="143">
        <f>wrzesień!AN13</f>
        <v>3</v>
      </c>
      <c r="AO13" s="143">
        <f>wrzesień!AO13</f>
        <v>5</v>
      </c>
      <c r="AP13" s="143">
        <f>wrzesień!AP13</f>
        <v>2</v>
      </c>
      <c r="AQ13" s="144">
        <f>wrzesień!AQ13</f>
        <v>6</v>
      </c>
      <c r="AR13" s="145">
        <f>wrzesień!AR13</f>
        <v>0</v>
      </c>
      <c r="AS13" s="146">
        <f>wrzesień!AS13</f>
        <v>0</v>
      </c>
      <c r="AT13" s="196">
        <f t="shared" ref="AT13" si="15">IF(OR($B13=$B19,AT16=0),0,ROUND((AU14+AZ18)/AT16,0))</f>
        <v>0</v>
      </c>
      <c r="AU13" s="142">
        <f>SUM(AV13:BB13)</f>
        <v>0</v>
      </c>
      <c r="AV13" s="143">
        <f t="shared" ref="AV13" si="16">IF(SUM($AM$9:$AS$9)=SUM($AV$9:$BB$9),AM13,IF(AND(SUM($AV$9:$BB$9)&gt;42,SUM($AV$9:$BB$9)&lt;49),AM13,0))</f>
        <v>0</v>
      </c>
      <c r="AW13" s="143">
        <f t="shared" ref="AW13" si="17">IF(SUM($AM$9:$AS$9)=SUM($AV$9:$BB$9),AN13,IF(AND(SUM($AV$9:$BB$9)&gt;42,SUM($AV$9:$BB$9)&lt;49),AN13,0))</f>
        <v>0</v>
      </c>
      <c r="AX13" s="143">
        <f t="shared" ref="AX13" si="18">IF(SUM($AM$9:$AS$9)=SUM($AV$9:$BB$9),AO13,IF(AND(SUM($AV$9:$BB$9)&gt;42,SUM($AV$9:$BB$9)&lt;49),AO13,0))</f>
        <v>0</v>
      </c>
      <c r="AY13" s="143">
        <f t="shared" ref="AY13" si="19">IF(SUM($AM$9:$AS$9)=SUM($AV$9:$BB$9),AP13,IF(AND(SUM($AV$9:$BB$9)&gt;42,SUM($AV$9:$BB$9)&lt;49),AP13,0))</f>
        <v>0</v>
      </c>
      <c r="AZ13" s="144">
        <f t="shared" ref="AZ13" si="20">IF(SUM($AM$9:$AS$9)=SUM($AV$9:$BB$9),AQ13,IF(AND(SUM($AV$9:$BB$9)&gt;42,SUM($AV$9:$BB$9)&lt;49),AQ13,0))</f>
        <v>0</v>
      </c>
      <c r="BA13" s="145">
        <f t="shared" ref="BA13" si="21">IF(SUM($AM$9:$AS$9)=SUM($AV$9:$BB$9),AR13,IF(AND(SUM($AV$9:$BB$9)&gt;42,SUM($AV$9:$BB$9)&lt;49),AR13,0))</f>
        <v>0</v>
      </c>
      <c r="BB13" s="147">
        <f t="shared" ref="BB13" si="22">IF(SUM($AM$9:$AS$9)=SUM($AV$9:$BB$9),AS13,IF(AND(SUM($AV$9:$BB$9)&gt;42,SUM($AV$9:$BB$9)&lt;49),AS13,0))</f>
        <v>0</v>
      </c>
    </row>
    <row r="14" spans="1:54" ht="15.95" hidden="1" customHeight="1" x14ac:dyDescent="0.2">
      <c r="B14" s="157"/>
      <c r="C14" s="158"/>
      <c r="D14" s="158"/>
      <c r="E14" s="158"/>
      <c r="F14" s="121"/>
      <c r="G14" s="121"/>
      <c r="H14" s="120"/>
      <c r="I14" s="165">
        <f>K14+T14+AC14+AL14+AU14</f>
        <v>80</v>
      </c>
      <c r="J14" s="197">
        <f t="shared" ref="J14" si="23">7-COUNTIF(L13:R13,0)-COUNTIF(L13:R13,"")</f>
        <v>5</v>
      </c>
      <c r="K14" s="168">
        <f>SUM(L14:R14)</f>
        <v>20</v>
      </c>
      <c r="L14" s="35">
        <f t="shared" ref="L14:R14" si="24">IF($B7=$B13,L13+L8,L13)</f>
        <v>4</v>
      </c>
      <c r="M14" s="35">
        <f t="shared" si="24"/>
        <v>3</v>
      </c>
      <c r="N14" s="35">
        <f t="shared" si="24"/>
        <v>5</v>
      </c>
      <c r="O14" s="35">
        <f t="shared" si="24"/>
        <v>2</v>
      </c>
      <c r="P14" s="36">
        <f t="shared" si="24"/>
        <v>6</v>
      </c>
      <c r="Q14" s="37">
        <f t="shared" si="24"/>
        <v>0</v>
      </c>
      <c r="R14" s="148">
        <f t="shared" si="24"/>
        <v>0</v>
      </c>
      <c r="S14" s="197">
        <f t="shared" ref="S14" si="25">7-COUNTIF(U13:AA13,0)-COUNTIF(U13:AA13,"")</f>
        <v>5</v>
      </c>
      <c r="T14" s="168">
        <f>SUM(U14:AA14)</f>
        <v>20</v>
      </c>
      <c r="U14" s="35">
        <f t="shared" ref="U14:AA14" si="26">IF($B7=$B13,U13+U8,U13)</f>
        <v>4</v>
      </c>
      <c r="V14" s="35">
        <f t="shared" si="26"/>
        <v>3</v>
      </c>
      <c r="W14" s="35">
        <f t="shared" si="26"/>
        <v>5</v>
      </c>
      <c r="X14" s="35">
        <f t="shared" si="26"/>
        <v>2</v>
      </c>
      <c r="Y14" s="36">
        <f t="shared" si="26"/>
        <v>6</v>
      </c>
      <c r="Z14" s="37">
        <f t="shared" si="26"/>
        <v>0</v>
      </c>
      <c r="AA14" s="148">
        <f t="shared" si="26"/>
        <v>0</v>
      </c>
      <c r="AB14" s="197">
        <f t="shared" ref="AB14" si="27">7-COUNTIF(AD13:AJ13,0)-COUNTIF(AD13:AJ13,"")</f>
        <v>5</v>
      </c>
      <c r="AC14" s="168">
        <f>SUM(AD14:AJ14)</f>
        <v>20</v>
      </c>
      <c r="AD14" s="35">
        <f t="shared" ref="AD14:AJ14" si="28">IF($B7=$B13,AD13+AD8,AD13)</f>
        <v>4</v>
      </c>
      <c r="AE14" s="35">
        <f t="shared" si="28"/>
        <v>3</v>
      </c>
      <c r="AF14" s="35">
        <f t="shared" si="28"/>
        <v>5</v>
      </c>
      <c r="AG14" s="35">
        <f t="shared" si="28"/>
        <v>2</v>
      </c>
      <c r="AH14" s="36">
        <f t="shared" si="28"/>
        <v>6</v>
      </c>
      <c r="AI14" s="37">
        <f t="shared" si="28"/>
        <v>0</v>
      </c>
      <c r="AJ14" s="148">
        <f t="shared" si="28"/>
        <v>0</v>
      </c>
      <c r="AK14" s="197">
        <f t="shared" ref="AK14" si="29">7-COUNTIF(AM13:AS13,0)-COUNTIF(AM13:AS13,"")</f>
        <v>5</v>
      </c>
      <c r="AL14" s="168">
        <f>SUM(AM14:AS14)</f>
        <v>20</v>
      </c>
      <c r="AM14" s="35">
        <f t="shared" ref="AM14:AS14" si="30">IF($B7=$B13,AM13+AM8,AM13)</f>
        <v>4</v>
      </c>
      <c r="AN14" s="35">
        <f t="shared" si="30"/>
        <v>3</v>
      </c>
      <c r="AO14" s="35">
        <f t="shared" si="30"/>
        <v>5</v>
      </c>
      <c r="AP14" s="35">
        <f t="shared" si="30"/>
        <v>2</v>
      </c>
      <c r="AQ14" s="36">
        <f t="shared" si="30"/>
        <v>6</v>
      </c>
      <c r="AR14" s="37">
        <f t="shared" si="30"/>
        <v>0</v>
      </c>
      <c r="AS14" s="148">
        <f t="shared" si="30"/>
        <v>0</v>
      </c>
      <c r="AT14" s="197">
        <f t="shared" ref="AT14" si="31">7-COUNTIF(AV13:BB13,0)-COUNTIF(AV13:BB13,"")</f>
        <v>0</v>
      </c>
      <c r="AU14" s="168">
        <f>SUM(AV14:BB14)</f>
        <v>0</v>
      </c>
      <c r="AV14" s="35">
        <f t="shared" ref="AV14:BB14" si="32">IF($B7=$B13,AV13+AV8,AV13)</f>
        <v>0</v>
      </c>
      <c r="AW14" s="35">
        <f t="shared" si="32"/>
        <v>0</v>
      </c>
      <c r="AX14" s="35">
        <f t="shared" si="32"/>
        <v>0</v>
      </c>
      <c r="AY14" s="35">
        <f t="shared" si="32"/>
        <v>0</v>
      </c>
      <c r="AZ14" s="36">
        <f t="shared" si="32"/>
        <v>0</v>
      </c>
      <c r="BA14" s="37">
        <f t="shared" si="32"/>
        <v>0</v>
      </c>
      <c r="BB14" s="148">
        <f t="shared" si="32"/>
        <v>0</v>
      </c>
    </row>
    <row r="15" spans="1:54" ht="15.95" hidden="1" customHeight="1" x14ac:dyDescent="0.2">
      <c r="B15" s="159"/>
      <c r="C15" s="160"/>
      <c r="D15" s="160"/>
      <c r="E15" s="160"/>
      <c r="F15" s="121"/>
      <c r="G15" s="121"/>
      <c r="H15" s="121"/>
      <c r="I15" s="165">
        <f>K15+T15+AC15+AL15+AU15</f>
        <v>80</v>
      </c>
      <c r="J15" s="198">
        <f t="shared" ref="J15" si="33">IF($B13=$B7,COUNTIF(L15:R15,0),COUNTIF(L16:R16,0)+COUNTIF(L16:R16,""))</f>
        <v>2</v>
      </c>
      <c r="K15" s="169">
        <f>IF($B7=$B13,K16+K9,K16)</f>
        <v>20</v>
      </c>
      <c r="L15" s="40">
        <f>IF($B7=$B13,L16+L9,L16)</f>
        <v>4</v>
      </c>
      <c r="M15" s="40">
        <f t="shared" ref="M15:R15" si="34">IF($B7=$B13,M16+M9,M16)</f>
        <v>3</v>
      </c>
      <c r="N15" s="40">
        <f t="shared" si="34"/>
        <v>5</v>
      </c>
      <c r="O15" s="40">
        <f t="shared" si="34"/>
        <v>2</v>
      </c>
      <c r="P15" s="41">
        <f t="shared" si="34"/>
        <v>6</v>
      </c>
      <c r="Q15" s="42">
        <f t="shared" si="34"/>
        <v>0</v>
      </c>
      <c r="R15" s="149">
        <f t="shared" si="34"/>
        <v>0</v>
      </c>
      <c r="S15" s="198">
        <f t="shared" ref="S15" si="35">IF($B13=$B7,COUNTIF(U15:AA15,0),COUNTIF(U16:AA16,0)+COUNTIF(U16:AA16,""))</f>
        <v>2</v>
      </c>
      <c r="T15" s="169">
        <f t="shared" ref="T15:AA15" si="36">IF($B7=$B13,T16+T9,T16)</f>
        <v>20</v>
      </c>
      <c r="U15" s="40">
        <f t="shared" si="36"/>
        <v>4</v>
      </c>
      <c r="V15" s="40">
        <f t="shared" si="36"/>
        <v>3</v>
      </c>
      <c r="W15" s="40">
        <f t="shared" si="36"/>
        <v>5</v>
      </c>
      <c r="X15" s="40">
        <f t="shared" si="36"/>
        <v>2</v>
      </c>
      <c r="Y15" s="41">
        <f t="shared" si="36"/>
        <v>6</v>
      </c>
      <c r="Z15" s="42">
        <f t="shared" si="36"/>
        <v>0</v>
      </c>
      <c r="AA15" s="149">
        <f t="shared" si="36"/>
        <v>0</v>
      </c>
      <c r="AB15" s="198">
        <f t="shared" ref="AB15" si="37">IF($B13=$B7,COUNTIF(AD15:AJ15,0),COUNTIF(AD16:AJ16,0)+COUNTIF(AD16:AJ16,""))</f>
        <v>2</v>
      </c>
      <c r="AC15" s="169">
        <f t="shared" ref="AC15:AJ15" si="38">IF($B7=$B13,AC16+AC9,AC16)</f>
        <v>20</v>
      </c>
      <c r="AD15" s="40">
        <f t="shared" si="38"/>
        <v>4</v>
      </c>
      <c r="AE15" s="40">
        <f t="shared" si="38"/>
        <v>3</v>
      </c>
      <c r="AF15" s="40">
        <f t="shared" si="38"/>
        <v>5</v>
      </c>
      <c r="AG15" s="40">
        <f t="shared" si="38"/>
        <v>2</v>
      </c>
      <c r="AH15" s="41">
        <f t="shared" si="38"/>
        <v>6</v>
      </c>
      <c r="AI15" s="42">
        <f t="shared" si="38"/>
        <v>0</v>
      </c>
      <c r="AJ15" s="149">
        <f t="shared" si="38"/>
        <v>0</v>
      </c>
      <c r="AK15" s="198">
        <f t="shared" ref="AK15" si="39">IF($B13=$B7,COUNTIF(AM15:AS15,0),COUNTIF(AM16:AS16,0)+COUNTIF(AM16:AS16,""))</f>
        <v>2</v>
      </c>
      <c r="AL15" s="169">
        <f t="shared" ref="AL15:AS15" si="40">IF($B7=$B13,AL16+AL9,AL16)</f>
        <v>20</v>
      </c>
      <c r="AM15" s="40">
        <f t="shared" si="40"/>
        <v>4</v>
      </c>
      <c r="AN15" s="40">
        <f t="shared" si="40"/>
        <v>3</v>
      </c>
      <c r="AO15" s="40">
        <f t="shared" si="40"/>
        <v>5</v>
      </c>
      <c r="AP15" s="40">
        <f t="shared" si="40"/>
        <v>2</v>
      </c>
      <c r="AQ15" s="41">
        <f t="shared" si="40"/>
        <v>6</v>
      </c>
      <c r="AR15" s="42">
        <f t="shared" si="40"/>
        <v>0</v>
      </c>
      <c r="AS15" s="149">
        <f t="shared" si="40"/>
        <v>0</v>
      </c>
      <c r="AT15" s="198">
        <f t="shared" ref="AT15" si="41">IF($B13=$B7,COUNTIF(AV15:BB15,0),COUNTIF(AV16:BB16,0)+COUNTIF(AV16:BB16,""))</f>
        <v>7</v>
      </c>
      <c r="AU15" s="169">
        <f t="shared" ref="AU15:BB15" si="42">IF($B7=$B13,AU16+AU9,AU16)</f>
        <v>0</v>
      </c>
      <c r="AV15" s="40">
        <f t="shared" si="42"/>
        <v>0</v>
      </c>
      <c r="AW15" s="40">
        <f t="shared" si="42"/>
        <v>0</v>
      </c>
      <c r="AX15" s="40">
        <f t="shared" si="42"/>
        <v>0</v>
      </c>
      <c r="AY15" s="40">
        <f t="shared" si="42"/>
        <v>0</v>
      </c>
      <c r="AZ15" s="41">
        <f t="shared" si="42"/>
        <v>0</v>
      </c>
      <c r="BA15" s="42">
        <f t="shared" si="42"/>
        <v>0</v>
      </c>
      <c r="BB15" s="149">
        <f t="shared" si="42"/>
        <v>0</v>
      </c>
    </row>
    <row r="16" spans="1:54" ht="15.95" customHeight="1" x14ac:dyDescent="0.2">
      <c r="A16" s="1" t="str">
        <f>A13</f>
        <v>1 Przykładowy Jan    WZÓR</v>
      </c>
      <c r="B16" s="339">
        <v>0</v>
      </c>
      <c r="C16" s="348" t="s">
        <v>69</v>
      </c>
      <c r="D16" s="348"/>
      <c r="E16" s="348"/>
      <c r="F16" s="161">
        <f>wrzesień!F16</f>
        <v>4</v>
      </c>
      <c r="G16" s="161">
        <f>wrzesień!G16</f>
        <v>-1</v>
      </c>
      <c r="H16" s="122">
        <f>5-COUNTIF(AU13,0)-COUNTIF(AL13,0)-COUNTIF(AC13,0)-COUNTIF(T13,0)-COUNTIF(K13,0)</f>
        <v>4</v>
      </c>
      <c r="I16" s="165">
        <f>K16+T16+AC16+AL16+AU16</f>
        <v>80</v>
      </c>
      <c r="J16" s="199">
        <f t="shared" ref="J16" si="43">IF($B13=$B7,J10+IF($F13&lt;&gt;$G13,(K13+$G15-$G14)/$F13,K13/$F13),IF($F13&lt;&gt;G13,(K13+$G15-$G14)/$F13,K13/$F13))</f>
        <v>1.1111111111111112</v>
      </c>
      <c r="K16" s="170">
        <f>SUM(L16:R16)</f>
        <v>20</v>
      </c>
      <c r="L16" s="26">
        <f t="shared" ref="L16:R16" si="44">L13</f>
        <v>4</v>
      </c>
      <c r="M16" s="26">
        <f t="shared" si="44"/>
        <v>3</v>
      </c>
      <c r="N16" s="26">
        <f t="shared" si="44"/>
        <v>5</v>
      </c>
      <c r="O16" s="26">
        <f t="shared" si="44"/>
        <v>2</v>
      </c>
      <c r="P16" s="26">
        <f t="shared" si="44"/>
        <v>6</v>
      </c>
      <c r="Q16" s="29">
        <f t="shared" si="44"/>
        <v>0</v>
      </c>
      <c r="R16" s="150">
        <f t="shared" si="44"/>
        <v>0</v>
      </c>
      <c r="S16" s="199">
        <f t="shared" ref="S16" si="45">IF($B13=$B7,S10+IF($F13&lt;&gt;$G13,(T13+$G15-$G14)/$F13,T13/$F13),IF($F13&lt;&gt;P13,(T13+$G15-$G14)/$F13,T13/$F13))</f>
        <v>1.1111111111111112</v>
      </c>
      <c r="T16" s="170">
        <f>SUM(U16:AA16)</f>
        <v>20</v>
      </c>
      <c r="U16" s="26">
        <f t="shared" ref="U16:AA16" si="46">U13</f>
        <v>4</v>
      </c>
      <c r="V16" s="26">
        <f t="shared" si="46"/>
        <v>3</v>
      </c>
      <c r="W16" s="26">
        <f t="shared" si="46"/>
        <v>5</v>
      </c>
      <c r="X16" s="26">
        <f t="shared" si="46"/>
        <v>2</v>
      </c>
      <c r="Y16" s="26">
        <f t="shared" si="46"/>
        <v>6</v>
      </c>
      <c r="Z16" s="29">
        <f t="shared" si="46"/>
        <v>0</v>
      </c>
      <c r="AA16" s="150">
        <f t="shared" si="46"/>
        <v>0</v>
      </c>
      <c r="AB16" s="199">
        <f t="shared" ref="AB16" si="47">IF($B13=$B7,AB10+IF($F13&lt;&gt;$G13,(AC13+$G15-$G14)/$F13,AC13/$F13),IF($F13&lt;&gt;Y13,(AC13+$G15-$G14)/$F13,AC13/$F13))</f>
        <v>1.1111111111111112</v>
      </c>
      <c r="AC16" s="170">
        <f>SUM(AD16:AJ16)</f>
        <v>20</v>
      </c>
      <c r="AD16" s="26">
        <f t="shared" ref="AD16:AJ16" si="48">AD13</f>
        <v>4</v>
      </c>
      <c r="AE16" s="26">
        <f t="shared" si="48"/>
        <v>3</v>
      </c>
      <c r="AF16" s="26">
        <f t="shared" si="48"/>
        <v>5</v>
      </c>
      <c r="AG16" s="26">
        <f t="shared" si="48"/>
        <v>2</v>
      </c>
      <c r="AH16" s="26">
        <f t="shared" si="48"/>
        <v>6</v>
      </c>
      <c r="AI16" s="29">
        <f t="shared" si="48"/>
        <v>0</v>
      </c>
      <c r="AJ16" s="150">
        <f t="shared" si="48"/>
        <v>0</v>
      </c>
      <c r="AK16" s="199">
        <f t="shared" ref="AK16" si="49">IF($B13=$B7,AK10+IF($F13&lt;&gt;$G13,(AL13+$G15-$G14)/$F13,AL13/$F13),IF($F13&lt;&gt;AH13,(AL13+$G15-$G14)/$F13,AL13/$F13))</f>
        <v>1.1111111111111112</v>
      </c>
      <c r="AL16" s="170">
        <f>SUM(AM16:AS16)</f>
        <v>20</v>
      </c>
      <c r="AM16" s="26">
        <f t="shared" ref="AM16:AS16" si="50">AM13</f>
        <v>4</v>
      </c>
      <c r="AN16" s="26">
        <f t="shared" si="50"/>
        <v>3</v>
      </c>
      <c r="AO16" s="26">
        <f t="shared" si="50"/>
        <v>5</v>
      </c>
      <c r="AP16" s="26">
        <f t="shared" si="50"/>
        <v>2</v>
      </c>
      <c r="AQ16" s="26">
        <f t="shared" si="50"/>
        <v>6</v>
      </c>
      <c r="AR16" s="29">
        <f t="shared" si="50"/>
        <v>0</v>
      </c>
      <c r="AS16" s="150">
        <f t="shared" si="50"/>
        <v>0</v>
      </c>
      <c r="AT16" s="199">
        <f t="shared" ref="AT16" si="51">IF($B13=$B7,AT10+IF($F13&lt;&gt;$G13,(AU13+$G15-$G14)/$F13,AU13/$F13),IF($F13&lt;&gt;AQ13,(AU13+$G15-$G14)/$F13,AU13/$F13))</f>
        <v>0</v>
      </c>
      <c r="AU16" s="170">
        <f>SUM(AV16:BB16)</f>
        <v>0</v>
      </c>
      <c r="AV16" s="26">
        <f>IF(SUM($AM$9:$AS$9)=SUM($AV$9:$BB$9),AV13,IF(AND(SUM($AV$9:$BB$9)&gt;42,SUM($AV$9:$BB$9)&lt;49),AV13,0))</f>
        <v>0</v>
      </c>
      <c r="AW16" s="26">
        <f t="shared" ref="AW16:BB16" si="52">IF(SUM($AM$9:$AS$9)=SUM($AV$9:$BB$9),AW13,IF(AND(SUM($AV$9:$BB$9)&gt;42,SUM($AV$9:$BB$9)&lt;49),AW13,0))</f>
        <v>0</v>
      </c>
      <c r="AX16" s="26">
        <f t="shared" si="52"/>
        <v>0</v>
      </c>
      <c r="AY16" s="26">
        <f t="shared" si="52"/>
        <v>0</v>
      </c>
      <c r="AZ16" s="26">
        <f t="shared" si="52"/>
        <v>0</v>
      </c>
      <c r="BA16" s="29">
        <f t="shared" si="52"/>
        <v>0</v>
      </c>
      <c r="BB16" s="150">
        <f t="shared" si="52"/>
        <v>0</v>
      </c>
    </row>
    <row r="17" spans="1:54" ht="15.95" customHeight="1" x14ac:dyDescent="0.2">
      <c r="A17" s="1" t="str">
        <f>A16</f>
        <v>1 Przykładowy Jan    WZÓR</v>
      </c>
      <c r="B17" s="339"/>
      <c r="C17" s="348"/>
      <c r="D17" s="348"/>
      <c r="E17" s="348"/>
      <c r="F17" s="161">
        <f>wrzesień!F17</f>
        <v>-3</v>
      </c>
      <c r="G17" s="161">
        <f>wrzesień!G17</f>
        <v>-2</v>
      </c>
      <c r="H17" s="123">
        <f>IF($B13=$B7,H11+F17,$F17)</f>
        <v>-3</v>
      </c>
      <c r="I17" s="165">
        <f>K17+T17+AC17+AL17+AU17</f>
        <v>0</v>
      </c>
      <c r="J17" s="200">
        <f t="shared" ref="J17" si="53">IF($H16=0,0,IF($B7=$B13,IF($H18&gt;0,$H18+J11,K13+J11),IF($H18&gt;0,$H18,K13)))</f>
        <v>20</v>
      </c>
      <c r="K17" s="170">
        <f>SUM(L17:R17)</f>
        <v>0</v>
      </c>
      <c r="L17" s="6"/>
      <c r="M17" s="6"/>
      <c r="N17" s="6"/>
      <c r="O17" s="6"/>
      <c r="P17" s="26"/>
      <c r="Q17" s="29"/>
      <c r="R17" s="150"/>
      <c r="S17" s="200">
        <f t="shared" ref="S17" si="54">IF($H16=0,0,IF($B7=$B13,IF($H18&gt;0,$H18+S11,T13+S11),IF($H18&gt;0,$H18,T13)))</f>
        <v>20</v>
      </c>
      <c r="T17" s="170">
        <f>SUM(U17:AA17)</f>
        <v>0</v>
      </c>
      <c r="U17" s="6"/>
      <c r="V17" s="6"/>
      <c r="W17" s="6"/>
      <c r="X17" s="6"/>
      <c r="Y17" s="26"/>
      <c r="Z17" s="29"/>
      <c r="AA17" s="150"/>
      <c r="AB17" s="200">
        <f t="shared" ref="AB17" si="55">IF($H16=0,0,IF($B7=$B13,IF($H18&gt;0,$H18+AB11,AC13+AB11),IF($H18&gt;0,$H18,AC13)))</f>
        <v>20</v>
      </c>
      <c r="AC17" s="170">
        <f>SUM(AD17:AJ17)</f>
        <v>0</v>
      </c>
      <c r="AD17" s="6"/>
      <c r="AE17" s="6"/>
      <c r="AF17" s="6"/>
      <c r="AG17" s="6"/>
      <c r="AH17" s="26"/>
      <c r="AI17" s="29"/>
      <c r="AJ17" s="150"/>
      <c r="AK17" s="200">
        <f t="shared" ref="AK17" si="56">IF($H16=0,0,IF($B7=$B13,IF($H18&gt;0,$H18+AK11,AL13+AK11),IF($H18&gt;0,$H18,AL13)))</f>
        <v>20</v>
      </c>
      <c r="AL17" s="170">
        <f>SUM(AM17:AS17)</f>
        <v>0</v>
      </c>
      <c r="AM17" s="6"/>
      <c r="AN17" s="6"/>
      <c r="AO17" s="6"/>
      <c r="AP17" s="6"/>
      <c r="AQ17" s="26"/>
      <c r="AR17" s="29"/>
      <c r="AS17" s="150"/>
      <c r="AT17" s="200">
        <f t="shared" ref="AT17" si="57">IF($H16=0,0,IF($B7=$B13,IF($H18&gt;0,$H18+AT11,AU13+AT11),IF($H18&gt;0,$H18,AU13)))</f>
        <v>0</v>
      </c>
      <c r="AU17" s="170">
        <f>SUM(AV17:BB17)</f>
        <v>0</v>
      </c>
      <c r="AV17" s="6"/>
      <c r="AW17" s="6"/>
      <c r="AX17" s="6"/>
      <c r="AY17" s="6"/>
      <c r="AZ17" s="26"/>
      <c r="BA17" s="29"/>
      <c r="BB17" s="150"/>
    </row>
    <row r="18" spans="1:54" ht="15.95" customHeight="1" thickBot="1" x14ac:dyDescent="0.25">
      <c r="A18" s="1" t="str">
        <f>A17</f>
        <v>1 Przykładowy Jan    WZÓR</v>
      </c>
      <c r="B18" s="343" t="str">
        <f>wrzesień!B18</f>
        <v>UWAGI / OSTRZEŻENIA / BŁĘDY</v>
      </c>
      <c r="C18" s="344"/>
      <c r="D18" s="344"/>
      <c r="E18" s="344"/>
      <c r="F18" s="162"/>
      <c r="G18" s="163"/>
      <c r="H18" s="172">
        <f>IF(OR($G18=0,$F18=0,$G18="",$F18=""),0,$G18/$F18)</f>
        <v>0</v>
      </c>
      <c r="I18" s="166"/>
      <c r="J18" s="201">
        <f t="shared" ref="J18" si="58">IF($B7=$B13,IF(L13+L8&gt;0,1,0)+IF(M13+M8&gt;0,1,0)+IF(N13+N8&gt;0,1,0)+IF(O13+O8&gt;0,1,0)+IF(P13+P8&gt;0,1,0)+IF(Q13+Q8&gt;0,1,0)+IF(R13+R8&gt;0,1,0),J14)</f>
        <v>5</v>
      </c>
      <c r="K18" s="202">
        <f t="shared" ref="K18" si="59">IF(OR($B13=$B19,J18=0,(K14-Q18+O18)&lt;=0),0,(K14-Q18+O18)/J18)</f>
        <v>3.6</v>
      </c>
      <c r="L18" s="151">
        <f t="shared" ref="L18" si="60">IF(K18*(7-J15)&lt;=0,0,K18*(7-J15))</f>
        <v>18</v>
      </c>
      <c r="M18" s="350">
        <f>ROUND(IF(OR(K15-K18*(7-J15)+P18&lt;0,$B13=$B19,K18&lt;=0,K15=0),0,IF(K15-K18*(7-J15)+P18&gt;Q18-O18+P18,Q18-O18+P18,K15-K18*(7-J15)+P18)),1)</f>
        <v>2</v>
      </c>
      <c r="N18" s="351"/>
      <c r="O18" s="152">
        <f t="shared" ref="O18" si="61">IF(OR($B13=$B19,J14=0),0,IF($B13=$B7,J13,$F13))</f>
        <v>18</v>
      </c>
      <c r="P18" s="153">
        <f t="shared" ref="P18" si="62">IF(OR($B13=$B19,J18=0),0,$G15-$G14)</f>
        <v>0</v>
      </c>
      <c r="Q18" s="154">
        <f t="shared" ref="Q18" si="63">IF(OR($B13=$B19,J18=0),0,J17)</f>
        <v>20</v>
      </c>
      <c r="R18" s="155">
        <f t="shared" ref="R18" si="64">IF($B13=$B19,0,K15)</f>
        <v>20</v>
      </c>
      <c r="S18" s="201">
        <f t="shared" ref="S18" si="65">IF($B7=$B13,IF(U13+U8&gt;0,1,0)+IF(V13+V8&gt;0,1,0)+IF(W13+W8&gt;0,1,0)+IF(X13+X8&gt;0,1,0)+IF(Y13+Y8&gt;0,1,0)+IF(Z13+Z8&gt;0,1,0)+IF(AA13+AA8&gt;0,1,0),S14)</f>
        <v>5</v>
      </c>
      <c r="T18" s="202">
        <f t="shared" ref="T18" si="66">IF(OR($B13=$B19,S18=0,(T14-Z18+X18)&lt;=0),0,(T14-Z18+X18)/S18)</f>
        <v>3.6</v>
      </c>
      <c r="U18" s="151">
        <f t="shared" ref="U18" si="67">IF(T18*(7-S15)&lt;=0,0,T18*(7-S15))</f>
        <v>18</v>
      </c>
      <c r="V18" s="350">
        <f>ROUND(IF(OR(T15-T18*(7-S15)+Y18&lt;0,$B13=$B19,T18&lt;=0,T15=0),0,IF(T15-T18*(7-S15)+Y18&gt;Z18-X18+Y18,Z18-X18+Y18,T15-T18*(7-S15)+Y18)),1)</f>
        <v>2</v>
      </c>
      <c r="W18" s="351"/>
      <c r="X18" s="152">
        <f t="shared" ref="X18" si="68">IF(OR($B13=$B19,S14=0),0,IF($B13=$B7,S13,$F13))</f>
        <v>18</v>
      </c>
      <c r="Y18" s="153">
        <f t="shared" ref="Y18" si="69">IF(OR($B13=$B19,S18=0),0,$G15-$G14)</f>
        <v>0</v>
      </c>
      <c r="Z18" s="154">
        <f t="shared" ref="Z18" si="70">IF(OR($B13=$B19,S18=0),0,S17)</f>
        <v>20</v>
      </c>
      <c r="AA18" s="155">
        <f t="shared" ref="AA18" si="71">IF($B13=$B19,0,T15)</f>
        <v>20</v>
      </c>
      <c r="AB18" s="201">
        <f t="shared" ref="AB18" si="72">IF($B7=$B13,IF(AD13+AD8&gt;0,1,0)+IF(AE13+AE8&gt;0,1,0)+IF(AF13+AF8&gt;0,1,0)+IF(AG13+AG8&gt;0,1,0)+IF(AH13+AH8&gt;0,1,0)+IF(AI13+AI8&gt;0,1,0)+IF(AJ13+AJ8&gt;0,1,0),AB14)</f>
        <v>5</v>
      </c>
      <c r="AC18" s="202">
        <f t="shared" ref="AC18" si="73">IF(OR($B13=$B19,AB18=0,(AC14-AI18+AG18)&lt;=0),0,(AC14-AI18+AG18)/AB18)</f>
        <v>3.6</v>
      </c>
      <c r="AD18" s="151">
        <f t="shared" ref="AD18" si="74">IF(AC18*(7-AB15)&lt;=0,0,AC18*(7-AB15))</f>
        <v>18</v>
      </c>
      <c r="AE18" s="350">
        <f>ROUND(IF(OR(AC15-AC18*(7-AB15)+AH18&lt;0,$B13=$B19,AC18&lt;=0,AC15=0),0,IF(AC15-AC18*(7-AB15)+AH18&gt;AI18-AG18+AH18,AI18-AG18+AH18,AC15-AC18*(7-AB15)+AH18)),1)</f>
        <v>2</v>
      </c>
      <c r="AF18" s="351"/>
      <c r="AG18" s="152">
        <f t="shared" ref="AG18" si="75">IF(OR($B13=$B19,AB14=0),0,IF($B13=$B7,AB13,$F13))</f>
        <v>18</v>
      </c>
      <c r="AH18" s="153">
        <f t="shared" ref="AH18" si="76">IF(OR($B13=$B19,AB18=0),0,$G15-$G14)</f>
        <v>0</v>
      </c>
      <c r="AI18" s="154">
        <f t="shared" ref="AI18" si="77">IF(OR($B13=$B19,AB18=0),0,AB17)</f>
        <v>20</v>
      </c>
      <c r="AJ18" s="155">
        <f t="shared" ref="AJ18" si="78">IF($B13=$B19,0,AC15)</f>
        <v>20</v>
      </c>
      <c r="AK18" s="201">
        <f t="shared" ref="AK18" si="79">IF($B7=$B13,IF(AM13+AM8&gt;0,1,0)+IF(AN13+AN8&gt;0,1,0)+IF(AO13+AO8&gt;0,1,0)+IF(AP13+AP8&gt;0,1,0)+IF(AQ13+AQ8&gt;0,1,0)+IF(AR13+AR8&gt;0,1,0)+IF(AS13+AS8&gt;0,1,0),AK14)</f>
        <v>5</v>
      </c>
      <c r="AL18" s="202">
        <f t="shared" ref="AL18" si="80">IF(OR($B13=$B19,AK18=0,(AL14-AR18+AP18)&lt;=0),0,(AL14-AR18+AP18)/AK18)</f>
        <v>3.6</v>
      </c>
      <c r="AM18" s="151">
        <f t="shared" ref="AM18" si="81">IF(AL18*(7-AK15)&lt;=0,0,AL18*(7-AK15))</f>
        <v>18</v>
      </c>
      <c r="AN18" s="350">
        <f>ROUND(IF(OR(AL15-AL18*(7-AK15)+AQ18&lt;0,$B13=$B19,AL18&lt;=0,AL15=0),0,IF(AL15-AL18*(7-AK15)+AQ18&gt;AR18-AP18+AQ18,AR18-AP18+AQ18,AL15-AL18*(7-AK15)+AQ18)),1)</f>
        <v>2</v>
      </c>
      <c r="AO18" s="351"/>
      <c r="AP18" s="152">
        <f t="shared" ref="AP18" si="82">IF(OR($B13=$B19,AK14=0),0,IF($B13=$B7,AK13,$F13))</f>
        <v>18</v>
      </c>
      <c r="AQ18" s="153">
        <f t="shared" ref="AQ18" si="83">IF(OR($B13=$B19,AK18=0),0,$G15-$G14)</f>
        <v>0</v>
      </c>
      <c r="AR18" s="154">
        <f t="shared" ref="AR18" si="84">IF(OR($B13=$B19,AK18=0),0,AK17)</f>
        <v>20</v>
      </c>
      <c r="AS18" s="155">
        <f t="shared" ref="AS18" si="85">IF($B13=$B19,0,AL15)</f>
        <v>20</v>
      </c>
      <c r="AT18" s="201">
        <f t="shared" ref="AT18" si="86">IF($B7=$B13,IF(AV13+AV8&gt;0,1,0)+IF(AW13+AW8&gt;0,1,0)+IF(AX13+AX8&gt;0,1,0)+IF(AY13+AY8&gt;0,1,0)+IF(AZ13+AZ8&gt;0,1,0)+IF(BA13+BA8&gt;0,1,0)+IF(BB13+BB8&gt;0,1,0),AT14)</f>
        <v>0</v>
      </c>
      <c r="AU18" s="202">
        <f t="shared" ref="AU18" si="87">IF(OR($B13=$B19,AT18=0,(AU14-BA18+AY18)&lt;=0),0,(AU14-BA18+AY18)/AT18)</f>
        <v>0</v>
      </c>
      <c r="AV18" s="151">
        <f t="shared" ref="AV18" si="88">IF(AU18*(7-AT15)&lt;=0,0,AU18*(7-AT15))</f>
        <v>0</v>
      </c>
      <c r="AW18" s="350">
        <f>ROUND(IF(OR(AU15-AU18*(7-AT15)+AZ18&lt;0,$B13=$B19,AU18&lt;=0,AU15=0),0,IF(AU15-AU18*(7-AT15)+AZ18&gt;BA18-AY18+AZ18,BA18-AY18+AZ18,AU15-AU18*(7-AT15)+AZ18)),1)</f>
        <v>0</v>
      </c>
      <c r="AX18" s="351"/>
      <c r="AY18" s="152">
        <f t="shared" ref="AY18" si="89">IF(OR($B13=$B19,AT14=0),0,IF($B13=$B7,AT13,$F13))</f>
        <v>0</v>
      </c>
      <c r="AZ18" s="153">
        <f t="shared" ref="AZ18" si="90">IF(OR($B13=$B19,AT18=0),0,$G15-$G14)</f>
        <v>0</v>
      </c>
      <c r="BA18" s="154">
        <f t="shared" ref="BA18" si="91">IF(OR($B13=$B19,AT18=0),0,AT17)</f>
        <v>0</v>
      </c>
      <c r="BB18" s="155">
        <f t="shared" ref="BB18" si="92">IF($B13=$B19,0,AU15)</f>
        <v>0</v>
      </c>
    </row>
    <row r="19" spans="1:54" ht="16.5" thickTop="1" x14ac:dyDescent="0.2">
      <c r="A19" s="1">
        <f>IF(B19="","1. Niewypełnione",B19)</f>
        <v>0</v>
      </c>
      <c r="B19" s="320">
        <f>wrzesień!B19</f>
        <v>0</v>
      </c>
      <c r="C19" s="321">
        <f>wrzesień!C19</f>
        <v>0</v>
      </c>
      <c r="D19" s="321">
        <f>wrzesień!D19</f>
        <v>0</v>
      </c>
      <c r="E19" s="321">
        <f>wrzesień!E19</f>
        <v>0</v>
      </c>
      <c r="F19" s="177">
        <f>wrzesień!F19</f>
        <v>18</v>
      </c>
      <c r="G19" s="185">
        <f>wrzesień!G19</f>
        <v>18</v>
      </c>
      <c r="H19" s="177"/>
      <c r="I19" s="192">
        <f>K19+T19+AC19+AL19+AU19</f>
        <v>0</v>
      </c>
      <c r="J19" s="186">
        <f t="shared" ref="J19" si="93">IF(OR($B19=$B25,J22=0),0,ROUND((K20+P24)/J22,0))</f>
        <v>0</v>
      </c>
      <c r="K19" s="51">
        <f>SUM(L19:R19)</f>
        <v>0</v>
      </c>
      <c r="L19" s="52">
        <f>wrzesień!L19</f>
        <v>0</v>
      </c>
      <c r="M19" s="52">
        <f>wrzesień!M19</f>
        <v>0</v>
      </c>
      <c r="N19" s="52">
        <f>wrzesień!N19</f>
        <v>0</v>
      </c>
      <c r="O19" s="52">
        <f>wrzesień!O19</f>
        <v>0</v>
      </c>
      <c r="P19" s="53">
        <f>wrzesień!P19</f>
        <v>0</v>
      </c>
      <c r="Q19" s="54">
        <f>wrzesień!Q19</f>
        <v>0</v>
      </c>
      <c r="R19" s="55">
        <f>wrzesień!R19</f>
        <v>0</v>
      </c>
      <c r="S19" s="188">
        <f t="shared" ref="S19" si="94">IF(OR($B19=$B25,S22=0),0,ROUND((T20+Y24)/S22,0))</f>
        <v>0</v>
      </c>
      <c r="T19" s="51">
        <f>SUM(U19:AA19)</f>
        <v>0</v>
      </c>
      <c r="U19" s="52">
        <f>wrzesień!U19</f>
        <v>0</v>
      </c>
      <c r="V19" s="52">
        <f>wrzesień!V19</f>
        <v>0</v>
      </c>
      <c r="W19" s="52">
        <f>wrzesień!W19</f>
        <v>0</v>
      </c>
      <c r="X19" s="52">
        <f>wrzesień!X19</f>
        <v>0</v>
      </c>
      <c r="Y19" s="53">
        <f>wrzesień!Y19</f>
        <v>0</v>
      </c>
      <c r="Z19" s="54">
        <f>wrzesień!Z19</f>
        <v>0</v>
      </c>
      <c r="AA19" s="55">
        <f>wrzesień!AA19</f>
        <v>0</v>
      </c>
      <c r="AB19" s="188">
        <f t="shared" ref="AB19" si="95">IF(OR($B19=$B25,AB22=0),0,ROUND((AC20+AH24)/AB22,0))</f>
        <v>0</v>
      </c>
      <c r="AC19" s="51">
        <f>SUM(AD19:AJ19)</f>
        <v>0</v>
      </c>
      <c r="AD19" s="52">
        <f>wrzesień!AD19</f>
        <v>0</v>
      </c>
      <c r="AE19" s="52">
        <f>wrzesień!AE19</f>
        <v>0</v>
      </c>
      <c r="AF19" s="52">
        <f>wrzesień!AF19</f>
        <v>0</v>
      </c>
      <c r="AG19" s="52">
        <f>wrzesień!AG19</f>
        <v>0</v>
      </c>
      <c r="AH19" s="53">
        <f>wrzesień!AH19</f>
        <v>0</v>
      </c>
      <c r="AI19" s="54">
        <f>wrzesień!AI19</f>
        <v>0</v>
      </c>
      <c r="AJ19" s="55">
        <f>wrzesień!AJ19</f>
        <v>0</v>
      </c>
      <c r="AK19" s="188">
        <f t="shared" ref="AK19" si="96">IF(OR($B19=$B25,AK22=0),0,ROUND((AL20+AQ24)/AK22,0))</f>
        <v>0</v>
      </c>
      <c r="AL19" s="51">
        <f>SUM(AM19:AS19)</f>
        <v>0</v>
      </c>
      <c r="AM19" s="52">
        <f>wrzesień!AM19</f>
        <v>0</v>
      </c>
      <c r="AN19" s="52">
        <f>wrzesień!AN19</f>
        <v>0</v>
      </c>
      <c r="AO19" s="52">
        <f>wrzesień!AO19</f>
        <v>0</v>
      </c>
      <c r="AP19" s="52">
        <f>wrzesień!AP19</f>
        <v>0</v>
      </c>
      <c r="AQ19" s="53">
        <f>wrzesień!AQ19</f>
        <v>0</v>
      </c>
      <c r="AR19" s="54">
        <f>wrzesień!AR19</f>
        <v>0</v>
      </c>
      <c r="AS19" s="55">
        <f>wrzesień!AS19</f>
        <v>0</v>
      </c>
      <c r="AT19" s="188">
        <f t="shared" ref="AT19" si="97">IF(OR($B19=$B25,AT22=0),0,ROUND((AU20+AZ24)/AT22,0))</f>
        <v>0</v>
      </c>
      <c r="AU19" s="51">
        <f>SUM(AV19:BB19)</f>
        <v>0</v>
      </c>
      <c r="AV19" s="52">
        <f t="shared" ref="AV19" si="98">IF(SUM($AM$9:$AS$9)=SUM($AV$9:$BB$9),AM19,IF(AND(SUM($AV$9:$BB$9)&gt;42,SUM($AV$9:$BB$9)&lt;49),AM19,0))</f>
        <v>0</v>
      </c>
      <c r="AW19" s="52">
        <f t="shared" ref="AW19" si="99">IF(SUM($AM$9:$AS$9)=SUM($AV$9:$BB$9),AN19,IF(AND(SUM($AV$9:$BB$9)&gt;42,SUM($AV$9:$BB$9)&lt;49),AN19,0))</f>
        <v>0</v>
      </c>
      <c r="AX19" s="52">
        <f t="shared" ref="AX19" si="100">IF(SUM($AM$9:$AS$9)=SUM($AV$9:$BB$9),AO19,IF(AND(SUM($AV$9:$BB$9)&gt;42,SUM($AV$9:$BB$9)&lt;49),AO19,0))</f>
        <v>0</v>
      </c>
      <c r="AY19" s="52">
        <f t="shared" ref="AY19" si="101">IF(SUM($AM$9:$AS$9)=SUM($AV$9:$BB$9),AP19,IF(AND(SUM($AV$9:$BB$9)&gt;42,SUM($AV$9:$BB$9)&lt;49),AP19,0))</f>
        <v>0</v>
      </c>
      <c r="AZ19" s="53">
        <f t="shared" ref="AZ19" si="102">IF(SUM($AM$9:$AS$9)=SUM($AV$9:$BB$9),AQ19,IF(AND(SUM($AV$9:$BB$9)&gt;42,SUM($AV$9:$BB$9)&lt;49),AQ19,0))</f>
        <v>0</v>
      </c>
      <c r="BA19" s="54">
        <f t="shared" ref="BA19" si="103">IF(SUM($AM$9:$AS$9)=SUM($AV$9:$BB$9),AR19,IF(AND(SUM($AV$9:$BB$9)&gt;42,SUM($AV$9:$BB$9)&lt;49),AR19,0))</f>
        <v>0</v>
      </c>
      <c r="BB19" s="55">
        <f t="shared" ref="BB19" si="104">IF(SUM($AM$9:$AS$9)=SUM($AV$9:$BB$9),AS19,IF(AND(SUM($AV$9:$BB$9)&gt;42,SUM($AV$9:$BB$9)&lt;49),AS19,0))</f>
        <v>0</v>
      </c>
    </row>
    <row r="20" spans="1:54" ht="12.75" hidden="1" customHeight="1" x14ac:dyDescent="0.2">
      <c r="B20" s="93"/>
      <c r="C20" s="94"/>
      <c r="D20" s="95"/>
      <c r="E20" s="115"/>
      <c r="F20" s="140" t="b">
        <f>IF($B13=$B19,OR(F14,G19&lt;F19),G19&lt;F19)</f>
        <v>0</v>
      </c>
      <c r="G20" s="189">
        <f>IF(AND($B13=$B19,$B13&lt;&gt;"",$B13&lt;&gt;0),G19+G14,G19)</f>
        <v>18</v>
      </c>
      <c r="H20" s="120"/>
      <c r="I20" s="165">
        <f>K20+T20+AC20+AL20+AU20</f>
        <v>0</v>
      </c>
      <c r="J20" s="194">
        <f t="shared" ref="J20" si="105">7-COUNTIF(L19:R19,0)-COUNTIF(L19:R19,"")</f>
        <v>0</v>
      </c>
      <c r="K20" s="22">
        <f>SUM(L20:R20)</f>
        <v>0</v>
      </c>
      <c r="L20" s="35">
        <f t="shared" ref="L20:R20" si="106">IF($B13=$B19,L19+L14,L19)</f>
        <v>0</v>
      </c>
      <c r="M20" s="35">
        <f t="shared" si="106"/>
        <v>0</v>
      </c>
      <c r="N20" s="35">
        <f t="shared" si="106"/>
        <v>0</v>
      </c>
      <c r="O20" s="35">
        <f t="shared" si="106"/>
        <v>0</v>
      </c>
      <c r="P20" s="36">
        <f t="shared" si="106"/>
        <v>0</v>
      </c>
      <c r="Q20" s="37">
        <f t="shared" si="106"/>
        <v>0</v>
      </c>
      <c r="R20" s="38">
        <f t="shared" si="106"/>
        <v>0</v>
      </c>
      <c r="S20" s="194">
        <f t="shared" ref="S20" si="107">7-COUNTIF(U19:AA19,0)-COUNTIF(U19:AA19,"")</f>
        <v>0</v>
      </c>
      <c r="T20" s="22">
        <f>SUM(U20:AA20)</f>
        <v>0</v>
      </c>
      <c r="U20" s="35">
        <f t="shared" ref="U20:AA20" si="108">IF($B13=$B19,U19+U14,U19)</f>
        <v>0</v>
      </c>
      <c r="V20" s="35">
        <f t="shared" si="108"/>
        <v>0</v>
      </c>
      <c r="W20" s="35">
        <f t="shared" si="108"/>
        <v>0</v>
      </c>
      <c r="X20" s="35">
        <f t="shared" si="108"/>
        <v>0</v>
      </c>
      <c r="Y20" s="36">
        <f t="shared" si="108"/>
        <v>0</v>
      </c>
      <c r="Z20" s="37">
        <f t="shared" si="108"/>
        <v>0</v>
      </c>
      <c r="AA20" s="38">
        <f t="shared" si="108"/>
        <v>0</v>
      </c>
      <c r="AB20" s="194">
        <f t="shared" ref="AB20" si="109">7-COUNTIF(AD19:AJ19,0)-COUNTIF(AD19:AJ19,"")</f>
        <v>0</v>
      </c>
      <c r="AC20" s="22">
        <f>SUM(AD20:AJ20)</f>
        <v>0</v>
      </c>
      <c r="AD20" s="35">
        <f t="shared" ref="AD20:AJ20" si="110">IF($B13=$B19,AD19+AD14,AD19)</f>
        <v>0</v>
      </c>
      <c r="AE20" s="35">
        <f t="shared" si="110"/>
        <v>0</v>
      </c>
      <c r="AF20" s="35">
        <f t="shared" si="110"/>
        <v>0</v>
      </c>
      <c r="AG20" s="35">
        <f t="shared" si="110"/>
        <v>0</v>
      </c>
      <c r="AH20" s="36">
        <f t="shared" si="110"/>
        <v>0</v>
      </c>
      <c r="AI20" s="37">
        <f t="shared" si="110"/>
        <v>0</v>
      </c>
      <c r="AJ20" s="38">
        <f t="shared" si="110"/>
        <v>0</v>
      </c>
      <c r="AK20" s="194">
        <f t="shared" ref="AK20" si="111">7-COUNTIF(AM19:AS19,0)-COUNTIF(AM19:AS19,"")</f>
        <v>0</v>
      </c>
      <c r="AL20" s="22">
        <f>SUM(AM20:AS20)</f>
        <v>0</v>
      </c>
      <c r="AM20" s="35">
        <f t="shared" ref="AM20:AS20" si="112">IF($B13=$B19,AM19+AM14,AM19)</f>
        <v>0</v>
      </c>
      <c r="AN20" s="35">
        <f t="shared" si="112"/>
        <v>0</v>
      </c>
      <c r="AO20" s="35">
        <f t="shared" si="112"/>
        <v>0</v>
      </c>
      <c r="AP20" s="35">
        <f t="shared" si="112"/>
        <v>0</v>
      </c>
      <c r="AQ20" s="36">
        <f t="shared" si="112"/>
        <v>0</v>
      </c>
      <c r="AR20" s="37">
        <f t="shared" si="112"/>
        <v>0</v>
      </c>
      <c r="AS20" s="38">
        <f t="shared" si="112"/>
        <v>0</v>
      </c>
      <c r="AT20" s="194">
        <f t="shared" ref="AT20" si="113">7-COUNTIF(AV19:BB19,0)-COUNTIF(AV19:BB19,"")</f>
        <v>0</v>
      </c>
      <c r="AU20" s="22">
        <f>SUM(AV20:BB20)</f>
        <v>0</v>
      </c>
      <c r="AV20" s="35">
        <f t="shared" ref="AV20:BB20" si="114">IF($B13=$B19,AV19+AV14,AV19)</f>
        <v>0</v>
      </c>
      <c r="AW20" s="35">
        <f t="shared" si="114"/>
        <v>0</v>
      </c>
      <c r="AX20" s="35">
        <f t="shared" si="114"/>
        <v>0</v>
      </c>
      <c r="AY20" s="35">
        <f t="shared" si="114"/>
        <v>0</v>
      </c>
      <c r="AZ20" s="36">
        <f t="shared" si="114"/>
        <v>0</v>
      </c>
      <c r="BA20" s="37">
        <f t="shared" si="114"/>
        <v>0</v>
      </c>
      <c r="BB20" s="38">
        <f t="shared" si="114"/>
        <v>0</v>
      </c>
    </row>
    <row r="21" spans="1:54" ht="15" hidden="1" customHeight="1" x14ac:dyDescent="0.2">
      <c r="B21" s="116"/>
      <c r="C21" s="117"/>
      <c r="D21" s="118"/>
      <c r="E21" s="119"/>
      <c r="F21" s="92"/>
      <c r="G21" s="190">
        <f>IF(AND($B13=$B19,$B13&lt;&gt;"",$B13&lt;&gt;0),F19+G15,F19)</f>
        <v>18</v>
      </c>
      <c r="H21" s="121"/>
      <c r="I21" s="165">
        <f>K21+T21+AC21+AL21+AU21</f>
        <v>0</v>
      </c>
      <c r="J21" s="195">
        <f t="shared" ref="J21" si="115">IF($B19=$B13,COUNTIF(L21:R21,0),COUNTIF(L22:R22,0)+COUNTIF(L22:R22,""))</f>
        <v>7</v>
      </c>
      <c r="K21" s="39">
        <f>IF($B13=$B19,K22+K15,K22)</f>
        <v>0</v>
      </c>
      <c r="L21" s="40">
        <f>IF($B13=$B19,L22+L15,L22)</f>
        <v>0</v>
      </c>
      <c r="M21" s="40">
        <f t="shared" ref="M21:R21" si="116">IF($B13=$B19,M22+M15,M22)</f>
        <v>0</v>
      </c>
      <c r="N21" s="40">
        <f t="shared" si="116"/>
        <v>0</v>
      </c>
      <c r="O21" s="40">
        <f t="shared" si="116"/>
        <v>0</v>
      </c>
      <c r="P21" s="41">
        <f t="shared" si="116"/>
        <v>0</v>
      </c>
      <c r="Q21" s="42">
        <f t="shared" si="116"/>
        <v>0</v>
      </c>
      <c r="R21" s="43">
        <f t="shared" si="116"/>
        <v>0</v>
      </c>
      <c r="S21" s="195">
        <f t="shared" ref="S21" si="117">IF($B19=$B13,COUNTIF(U21:AA21,0),COUNTIF(U22:AA22,0)+COUNTIF(U22:AA22,""))</f>
        <v>7</v>
      </c>
      <c r="T21" s="39">
        <f t="shared" ref="T21:AA21" si="118">IF($B13=$B19,T22+T15,T22)</f>
        <v>0</v>
      </c>
      <c r="U21" s="40">
        <f t="shared" si="118"/>
        <v>0</v>
      </c>
      <c r="V21" s="40">
        <f t="shared" si="118"/>
        <v>0</v>
      </c>
      <c r="W21" s="40">
        <f t="shared" si="118"/>
        <v>0</v>
      </c>
      <c r="X21" s="40">
        <f t="shared" si="118"/>
        <v>0</v>
      </c>
      <c r="Y21" s="41">
        <f t="shared" si="118"/>
        <v>0</v>
      </c>
      <c r="Z21" s="42">
        <f t="shared" si="118"/>
        <v>0</v>
      </c>
      <c r="AA21" s="43">
        <f t="shared" si="118"/>
        <v>0</v>
      </c>
      <c r="AB21" s="195">
        <f t="shared" ref="AB21" si="119">IF($B19=$B13,COUNTIF(AD21:AJ21,0),COUNTIF(AD22:AJ22,0)+COUNTIF(AD22:AJ22,""))</f>
        <v>7</v>
      </c>
      <c r="AC21" s="39">
        <f t="shared" ref="AC21:AJ21" si="120">IF($B13=$B19,AC22+AC15,AC22)</f>
        <v>0</v>
      </c>
      <c r="AD21" s="40">
        <f t="shared" si="120"/>
        <v>0</v>
      </c>
      <c r="AE21" s="40">
        <f t="shared" si="120"/>
        <v>0</v>
      </c>
      <c r="AF21" s="40">
        <f t="shared" si="120"/>
        <v>0</v>
      </c>
      <c r="AG21" s="40">
        <f t="shared" si="120"/>
        <v>0</v>
      </c>
      <c r="AH21" s="41">
        <f t="shared" si="120"/>
        <v>0</v>
      </c>
      <c r="AI21" s="42">
        <f t="shared" si="120"/>
        <v>0</v>
      </c>
      <c r="AJ21" s="43">
        <f t="shared" si="120"/>
        <v>0</v>
      </c>
      <c r="AK21" s="195">
        <f t="shared" ref="AK21" si="121">IF($B19=$B13,COUNTIF(AM21:AS21,0),COUNTIF(AM22:AS22,0)+COUNTIF(AM22:AS22,""))</f>
        <v>7</v>
      </c>
      <c r="AL21" s="39">
        <f t="shared" ref="AL21:AS21" si="122">IF($B13=$B19,AL22+AL15,AL22)</f>
        <v>0</v>
      </c>
      <c r="AM21" s="40">
        <f t="shared" si="122"/>
        <v>0</v>
      </c>
      <c r="AN21" s="40">
        <f t="shared" si="122"/>
        <v>0</v>
      </c>
      <c r="AO21" s="40">
        <f t="shared" si="122"/>
        <v>0</v>
      </c>
      <c r="AP21" s="40">
        <f t="shared" si="122"/>
        <v>0</v>
      </c>
      <c r="AQ21" s="41">
        <f t="shared" si="122"/>
        <v>0</v>
      </c>
      <c r="AR21" s="42">
        <f t="shared" si="122"/>
        <v>0</v>
      </c>
      <c r="AS21" s="43">
        <f t="shared" si="122"/>
        <v>0</v>
      </c>
      <c r="AT21" s="195">
        <f t="shared" ref="AT21" si="123">IF($B19=$B13,COUNTIF(AV21:BB21,0),COUNTIF(AV22:BB22,0)+COUNTIF(AV22:BB22,""))</f>
        <v>7</v>
      </c>
      <c r="AU21" s="39">
        <f t="shared" ref="AU21:BB21" si="124">IF($B13=$B19,AU22+AU15,AU22)</f>
        <v>0</v>
      </c>
      <c r="AV21" s="40">
        <f t="shared" si="124"/>
        <v>0</v>
      </c>
      <c r="AW21" s="40">
        <f t="shared" si="124"/>
        <v>0</v>
      </c>
      <c r="AX21" s="40">
        <f t="shared" si="124"/>
        <v>0</v>
      </c>
      <c r="AY21" s="40">
        <f t="shared" si="124"/>
        <v>0</v>
      </c>
      <c r="AZ21" s="41">
        <f t="shared" si="124"/>
        <v>0</v>
      </c>
      <c r="BA21" s="42">
        <f t="shared" si="124"/>
        <v>0</v>
      </c>
      <c r="BB21" s="43">
        <f t="shared" si="124"/>
        <v>0</v>
      </c>
    </row>
    <row r="22" spans="1:54" ht="15.75" customHeight="1" x14ac:dyDescent="0.2">
      <c r="A22" s="1">
        <f>A19</f>
        <v>0</v>
      </c>
      <c r="B22" s="313">
        <f>B16+1</f>
        <v>1</v>
      </c>
      <c r="C22" s="314"/>
      <c r="D22" s="314"/>
      <c r="E22" s="314"/>
      <c r="F22" s="31"/>
      <c r="G22" s="183"/>
      <c r="H22" s="122">
        <f>5-COUNTIF(AU19,0)-COUNTIF(AL19,0)-COUNTIF(AC19,0)-COUNTIF(T19,0)-COUNTIF(K19,0)</f>
        <v>0</v>
      </c>
      <c r="I22" s="165">
        <f>K22+T22+AC22+AL22+AU22</f>
        <v>0</v>
      </c>
      <c r="J22" s="187">
        <f t="shared" ref="J22" si="125">IF($B19=$B13,J16+IF($F19&lt;&gt;$G19,(K19+$G21-$G20)/$F19,K19/$F19),IF($F19&lt;&gt;G19,(K19+$G21-$G20)/$F19,K19/$F19))</f>
        <v>0</v>
      </c>
      <c r="K22" s="7">
        <f>SUM(L22:R22)</f>
        <v>0</v>
      </c>
      <c r="L22" s="26">
        <f t="shared" ref="L22:R22" si="126">L19</f>
        <v>0</v>
      </c>
      <c r="M22" s="26">
        <f t="shared" si="126"/>
        <v>0</v>
      </c>
      <c r="N22" s="26">
        <f t="shared" si="126"/>
        <v>0</v>
      </c>
      <c r="O22" s="26">
        <f t="shared" si="126"/>
        <v>0</v>
      </c>
      <c r="P22" s="26">
        <f t="shared" si="126"/>
        <v>0</v>
      </c>
      <c r="Q22" s="29">
        <f t="shared" si="126"/>
        <v>0</v>
      </c>
      <c r="R22" s="23">
        <f t="shared" si="126"/>
        <v>0</v>
      </c>
      <c r="S22" s="187">
        <f t="shared" ref="S22" si="127">IF($B19=$B13,S16+IF($F19&lt;&gt;$G19,(T19+$G21-$G20)/$F19,T19/$F19),IF($F19&lt;&gt;P19,(T19+$G21-$G20)/$F19,T19/$F19))</f>
        <v>0</v>
      </c>
      <c r="T22" s="7">
        <f>SUM(U22:AA22)</f>
        <v>0</v>
      </c>
      <c r="U22" s="26">
        <f t="shared" ref="U22:AA22" si="128">U19</f>
        <v>0</v>
      </c>
      <c r="V22" s="26">
        <f t="shared" si="128"/>
        <v>0</v>
      </c>
      <c r="W22" s="26">
        <f t="shared" si="128"/>
        <v>0</v>
      </c>
      <c r="X22" s="26">
        <f t="shared" si="128"/>
        <v>0</v>
      </c>
      <c r="Y22" s="113">
        <f t="shared" si="128"/>
        <v>0</v>
      </c>
      <c r="Z22" s="29">
        <f t="shared" si="128"/>
        <v>0</v>
      </c>
      <c r="AA22" s="23">
        <f t="shared" si="128"/>
        <v>0</v>
      </c>
      <c r="AB22" s="187">
        <f t="shared" ref="AB22" si="129">IF($B19=$B13,AB16+IF($F19&lt;&gt;$G19,(AC19+$G21-$G20)/$F19,AC19/$F19),IF($F19&lt;&gt;Y19,(AC19+$G21-$G20)/$F19,AC19/$F19))</f>
        <v>0</v>
      </c>
      <c r="AC22" s="7">
        <f>SUM(AD22:AJ22)</f>
        <v>0</v>
      </c>
      <c r="AD22" s="26">
        <f t="shared" ref="AD22:AJ22" si="130">AD19</f>
        <v>0</v>
      </c>
      <c r="AE22" s="26">
        <f t="shared" si="130"/>
        <v>0</v>
      </c>
      <c r="AF22" s="26">
        <f t="shared" si="130"/>
        <v>0</v>
      </c>
      <c r="AG22" s="26">
        <f t="shared" si="130"/>
        <v>0</v>
      </c>
      <c r="AH22" s="113">
        <f t="shared" si="130"/>
        <v>0</v>
      </c>
      <c r="AI22" s="29">
        <f t="shared" si="130"/>
        <v>0</v>
      </c>
      <c r="AJ22" s="23">
        <f t="shared" si="130"/>
        <v>0</v>
      </c>
      <c r="AK22" s="187">
        <f t="shared" ref="AK22" si="131">IF($B19=$B13,AK16+IF($F19&lt;&gt;$G19,(AL19+$G21-$G20)/$F19,AL19/$F19),IF($F19&lt;&gt;AH19,(AL19+$G21-$G20)/$F19,AL19/$F19))</f>
        <v>0</v>
      </c>
      <c r="AL22" s="7">
        <f>SUM(AM22:AS22)</f>
        <v>0</v>
      </c>
      <c r="AM22" s="26">
        <f t="shared" ref="AM22:AS22" si="132">AM19</f>
        <v>0</v>
      </c>
      <c r="AN22" s="26">
        <f t="shared" si="132"/>
        <v>0</v>
      </c>
      <c r="AO22" s="26">
        <f t="shared" si="132"/>
        <v>0</v>
      </c>
      <c r="AP22" s="26">
        <f t="shared" si="132"/>
        <v>0</v>
      </c>
      <c r="AQ22" s="113">
        <f t="shared" si="132"/>
        <v>0</v>
      </c>
      <c r="AR22" s="29">
        <f t="shared" si="132"/>
        <v>0</v>
      </c>
      <c r="AS22" s="23">
        <f t="shared" si="132"/>
        <v>0</v>
      </c>
      <c r="AT22" s="187">
        <f t="shared" ref="AT22" si="133">IF($B19=$B13,AT16+IF($F19&lt;&gt;$G19,(AU19+$G21-$G20)/$F19,AU19/$F19),IF($F19&lt;&gt;AQ19,(AU19+$G21-$G20)/$F19,AU19/$F19))</f>
        <v>0</v>
      </c>
      <c r="AU22" s="7">
        <f>SUM(AV22:BB22)</f>
        <v>0</v>
      </c>
      <c r="AV22" s="6">
        <f>IF(SUM($AM$9:$AS$9)=SUM($AV$9:$BB$9),AV19,IF(AND(SUM($AV$9:$BB$9)&gt;42,SUM($AV$9:$BB$9)&lt;49),AV19,0))</f>
        <v>0</v>
      </c>
      <c r="AW22" s="6">
        <f t="shared" ref="AW22:BB22" si="134">IF(SUM($AM$9:$AS$9)=SUM($AV$9:$BB$9),AW19,IF(AND(SUM($AV$9:$BB$9)&gt;42,SUM($AV$9:$BB$9)&lt;49),AW19,0))</f>
        <v>0</v>
      </c>
      <c r="AX22" s="6">
        <f t="shared" si="134"/>
        <v>0</v>
      </c>
      <c r="AY22" s="6">
        <f t="shared" si="134"/>
        <v>0</v>
      </c>
      <c r="AZ22" s="26">
        <f t="shared" si="134"/>
        <v>0</v>
      </c>
      <c r="BA22" s="29">
        <f t="shared" si="134"/>
        <v>0</v>
      </c>
      <c r="BB22" s="23">
        <f t="shared" si="134"/>
        <v>0</v>
      </c>
    </row>
    <row r="23" spans="1:54" ht="15.75" customHeight="1" x14ac:dyDescent="0.2">
      <c r="A23" s="1">
        <f>A22</f>
        <v>0</v>
      </c>
      <c r="B23" s="313"/>
      <c r="C23" s="314"/>
      <c r="D23" s="314"/>
      <c r="E23" s="314"/>
      <c r="F23" s="31"/>
      <c r="G23" s="183"/>
      <c r="H23" s="123">
        <f>IF($B19=$B13,H17+F23,$F23)</f>
        <v>0</v>
      </c>
      <c r="I23" s="165">
        <f>K23+T23+AC23+AL23+AU23</f>
        <v>0</v>
      </c>
      <c r="J23" s="141">
        <f t="shared" ref="J23" si="135">IF($H22=0,0,IF($B13=$B19,IF($H24&gt;0,$H24+J17,K19+J17),IF($H24&gt;0,$H24,K19)))</f>
        <v>0</v>
      </c>
      <c r="K23" s="7">
        <f>SUM(L23:R23)</f>
        <v>0</v>
      </c>
      <c r="L23" s="6"/>
      <c r="M23" s="6"/>
      <c r="N23" s="6"/>
      <c r="O23" s="6"/>
      <c r="P23" s="26"/>
      <c r="Q23" s="29"/>
      <c r="R23" s="23"/>
      <c r="S23" s="141">
        <f t="shared" ref="S23" si="136">IF($H22=0,0,IF($B13=$B19,IF($H24&gt;0,$H24+S17,T19+S17),IF($H24&gt;0,$H24,T19)))</f>
        <v>0</v>
      </c>
      <c r="T23" s="7">
        <f>SUM(U23:AA23)</f>
        <v>0</v>
      </c>
      <c r="U23" s="6"/>
      <c r="V23" s="6"/>
      <c r="W23" s="6"/>
      <c r="X23" s="6"/>
      <c r="Y23" s="26"/>
      <c r="Z23" s="29"/>
      <c r="AA23" s="23"/>
      <c r="AB23" s="141">
        <f t="shared" ref="AB23" si="137">IF($H22=0,0,IF($B13=$B19,IF($H24&gt;0,$H24+AB17,AC19+AB17),IF($H24&gt;0,$H24,AC19)))</f>
        <v>0</v>
      </c>
      <c r="AC23" s="7">
        <f>SUM(AD23:AJ23)</f>
        <v>0</v>
      </c>
      <c r="AD23" s="6"/>
      <c r="AE23" s="6"/>
      <c r="AF23" s="6"/>
      <c r="AG23" s="6"/>
      <c r="AH23" s="26"/>
      <c r="AI23" s="29"/>
      <c r="AJ23" s="23"/>
      <c r="AK23" s="141">
        <f t="shared" ref="AK23" si="138">IF($H22=0,0,IF($B13=$B19,IF($H24&gt;0,$H24+AK17,AL19+AK17),IF($H24&gt;0,$H24,AL19)))</f>
        <v>0</v>
      </c>
      <c r="AL23" s="7">
        <f>SUM(AM23:AS23)</f>
        <v>0</v>
      </c>
      <c r="AM23" s="6"/>
      <c r="AN23" s="6"/>
      <c r="AO23" s="6"/>
      <c r="AP23" s="6"/>
      <c r="AQ23" s="26"/>
      <c r="AR23" s="29"/>
      <c r="AS23" s="23"/>
      <c r="AT23" s="141">
        <f t="shared" ref="AT23" si="139">IF($H22=0,0,IF($B13=$B19,IF($H24&gt;0,$H24+AT17,AU19+AT17),IF($H24&gt;0,$H24,AU19)))</f>
        <v>0</v>
      </c>
      <c r="AU23" s="7">
        <f>SUM(AV23:BB23)</f>
        <v>0</v>
      </c>
      <c r="AV23" s="6"/>
      <c r="AW23" s="6"/>
      <c r="AX23" s="6"/>
      <c r="AY23" s="6"/>
      <c r="AZ23" s="26"/>
      <c r="BA23" s="29"/>
      <c r="BB23" s="23"/>
    </row>
    <row r="24" spans="1:54" ht="18.75" customHeight="1" thickBot="1" x14ac:dyDescent="0.25">
      <c r="A24" s="1">
        <f>A23</f>
        <v>0</v>
      </c>
      <c r="B24" s="323" t="str">
        <f>IF(B19="",Wydruk!$AE$6,IF(J20=0,Wydruk!$AE$7,IF(AND(G20&lt;G21,B19&lt;&gt;$B25),Wydruk!$AE$13,IF(AND($B19=$B13,$B19&lt;&gt;$B25),IF(OR(OR(J24&lt;4,J24&gt;5),OR(S24&lt;4,S24&gt;5),OR(AB24&lt;4,AB24&gt;5),OR(AK24&lt;4,AK24&gt;5),OR(AND(AT24&lt;4,AT24&gt;0),AT24&gt;5)),Wydruk!$AE$8,Wydruk!$AE$9),IF($B19=$B25,IF($F23&lt;&gt;0,Wydruk!$AE$12,Wydruk!$AE$10),IF(OR(OR(J20&lt;4,J20&gt;5),OR(S20&lt;4,S20&gt;5),OR(AB20&lt;4,AB20&gt;5),OR(AK20&lt;4,AK20&gt;5),OR(AND(AT20&lt;4,AT20&gt;0),AT20&gt;5)),Wydruk!$AE$8,Wydruk!$AE$11))))))</f>
        <v>Uzupełnij liczby godzin tygodniowego planu</v>
      </c>
      <c r="C24" s="324"/>
      <c r="D24" s="324"/>
      <c r="E24" s="324"/>
      <c r="F24" s="173">
        <f>wrzesień!F24</f>
        <v>0</v>
      </c>
      <c r="G24" s="184">
        <f>wrzesień!G24</f>
        <v>0</v>
      </c>
      <c r="H24" s="191">
        <f>IF(OR($G24=0,$F24=0,$G24="",$F24=""),0,$G24/$F24)</f>
        <v>0</v>
      </c>
      <c r="I24" s="193"/>
      <c r="J24" s="176">
        <f t="shared" ref="J24" si="140">IF($B13=$B19,IF(L19+L14&gt;0,1,0)+IF(M19+M14&gt;0,1,0)+IF(N19+N14&gt;0,1,0)+IF(O19+O14&gt;0,1,0)+IF(P19+P14&gt;0,1,0)+IF(Q19+Q14&gt;0,1,0)+IF(R19+R14&gt;0,1,0),J20)</f>
        <v>0</v>
      </c>
      <c r="K24" s="133">
        <f t="shared" ref="K24" si="141">IF(OR($B19=$B25,J24=0,(K20-Q24+O24)&lt;=0),0,(K20-Q24+O24)/J24)</f>
        <v>0</v>
      </c>
      <c r="L24" s="137">
        <f t="shared" ref="L24" si="142">IF(K24*(7-J21)&lt;=0,0,K24*(7-J21))</f>
        <v>0</v>
      </c>
      <c r="M24" s="311">
        <f>ROUND(IF(OR(K21-K24*(7-J21)+P24&lt;0,$B19=$B25,K24&lt;=0,K21=0),0,IF(K21-K24*(7-J21)+P24&gt;Q24-O24+P24,Q24-O24+P24,K21-K24*(7-J21)+P24)),1)</f>
        <v>0</v>
      </c>
      <c r="N24" s="312"/>
      <c r="O24" s="139">
        <f t="shared" ref="O24" si="143">IF(OR($B19=$B25,J20=0),0,IF($B19=$B13,J19,$F19))</f>
        <v>0</v>
      </c>
      <c r="P24" s="30">
        <f t="shared" ref="P24" si="144">IF(OR($B19=$B25,J24=0),0,$G21-$G20)</f>
        <v>0</v>
      </c>
      <c r="Q24" s="134">
        <f t="shared" ref="Q24" si="145">IF(OR($B19=$B25,J24=0),0,J23)</f>
        <v>0</v>
      </c>
      <c r="R24" s="138">
        <f t="shared" ref="R24" si="146">IF($B19=$B25,0,K21)</f>
        <v>0</v>
      </c>
      <c r="S24" s="176">
        <f t="shared" ref="S24" si="147">IF($B13=$B19,IF(U19+U14&gt;0,1,0)+IF(V19+V14&gt;0,1,0)+IF(W19+W14&gt;0,1,0)+IF(X19+X14&gt;0,1,0)+IF(Y19+Y14&gt;0,1,0)+IF(Z19+Z14&gt;0,1,0)+IF(AA19+AA14&gt;0,1,0),S20)</f>
        <v>0</v>
      </c>
      <c r="T24" s="133">
        <f t="shared" ref="T24" si="148">IF(OR($B19=$B25,S24=0,(T20-Z24+X24)&lt;=0),0,(T20-Z24+X24)/S24)</f>
        <v>0</v>
      </c>
      <c r="U24" s="137">
        <f t="shared" ref="U24" si="149">IF(T24*(7-S21)&lt;=0,0,T24*(7-S21))</f>
        <v>0</v>
      </c>
      <c r="V24" s="311">
        <f>ROUND(IF(OR(T21-T24*(7-S21)+Y24&lt;0,$B19=$B25,T24&lt;=0,T21=0),0,IF(T21-T24*(7-S21)+Y24&gt;Z24-X24+Y24,Z24-X24+Y24,T21-T24*(7-S21)+Y24)),1)</f>
        <v>0</v>
      </c>
      <c r="W24" s="312"/>
      <c r="X24" s="139">
        <f t="shared" ref="X24" si="150">IF(OR($B19=$B25,S20=0),0,IF($B19=$B13,S19,$F19))</f>
        <v>0</v>
      </c>
      <c r="Y24" s="30">
        <f t="shared" ref="Y24" si="151">IF(OR($B19=$B25,S24=0),0,$G21-$G20)</f>
        <v>0</v>
      </c>
      <c r="Z24" s="134">
        <f t="shared" ref="Z24" si="152">IF(OR($B19=$B25,S24=0),0,S23)</f>
        <v>0</v>
      </c>
      <c r="AA24" s="138">
        <f t="shared" ref="AA24" si="153">IF($B19=$B25,0,T21)</f>
        <v>0</v>
      </c>
      <c r="AB24" s="176">
        <f t="shared" ref="AB24" si="154">IF($B13=$B19,IF(AD19+AD14&gt;0,1,0)+IF(AE19+AE14&gt;0,1,0)+IF(AF19+AF14&gt;0,1,0)+IF(AG19+AG14&gt;0,1,0)+IF(AH19+AH14&gt;0,1,0)+IF(AI19+AI14&gt;0,1,0)+IF(AJ19+AJ14&gt;0,1,0),AB20)</f>
        <v>0</v>
      </c>
      <c r="AC24" s="133">
        <f t="shared" ref="AC24" si="155">IF(OR($B19=$B25,AB24=0,(AC20-AI24+AG24)&lt;=0),0,(AC20-AI24+AG24)/AB24)</f>
        <v>0</v>
      </c>
      <c r="AD24" s="137">
        <f t="shared" ref="AD24" si="156">IF(AC24*(7-AB21)&lt;=0,0,AC24*(7-AB21))</f>
        <v>0</v>
      </c>
      <c r="AE24" s="311">
        <f>ROUND(IF(OR(AC21-AC24*(7-AB21)+AH24&lt;0,$B19=$B25,AC24&lt;=0,AC21=0),0,IF(AC21-AC24*(7-AB21)+AH24&gt;AI24-AG24+AH24,AI24-AG24+AH24,AC21-AC24*(7-AB21)+AH24)),1)</f>
        <v>0</v>
      </c>
      <c r="AF24" s="312"/>
      <c r="AG24" s="139">
        <f t="shared" ref="AG24" si="157">IF(OR($B19=$B25,AB20=0),0,IF($B19=$B13,AB19,$F19))</f>
        <v>0</v>
      </c>
      <c r="AH24" s="30">
        <f t="shared" ref="AH24" si="158">IF(OR($B19=$B25,AB24=0),0,$G21-$G20)</f>
        <v>0</v>
      </c>
      <c r="AI24" s="134">
        <f t="shared" ref="AI24" si="159">IF(OR($B19=$B25,AB24=0),0,AB23)</f>
        <v>0</v>
      </c>
      <c r="AJ24" s="138">
        <f t="shared" ref="AJ24" si="160">IF($B19=$B25,0,AC21)</f>
        <v>0</v>
      </c>
      <c r="AK24" s="176">
        <f t="shared" ref="AK24" si="161">IF($B13=$B19,IF(AM19+AM14&gt;0,1,0)+IF(AN19+AN14&gt;0,1,0)+IF(AO19+AO14&gt;0,1,0)+IF(AP19+AP14&gt;0,1,0)+IF(AQ19+AQ14&gt;0,1,0)+IF(AR19+AR14&gt;0,1,0)+IF(AS19+AS14&gt;0,1,0),AK20)</f>
        <v>0</v>
      </c>
      <c r="AL24" s="133">
        <f t="shared" ref="AL24" si="162">IF(OR($B19=$B25,AK24=0,(AL20-AR24+AP24)&lt;=0),0,(AL20-AR24+AP24)/AK24)</f>
        <v>0</v>
      </c>
      <c r="AM24" s="137">
        <f t="shared" ref="AM24" si="163">IF(AL24*(7-AK21)&lt;=0,0,AL24*(7-AK21))</f>
        <v>0</v>
      </c>
      <c r="AN24" s="311">
        <f>ROUND(IF(OR(AL21-AL24*(7-AK21)+AQ24&lt;0,$B19=$B25,AL24&lt;=0,AL21=0),0,IF(AL21-AL24*(7-AK21)+AQ24&gt;AR24-AP24+AQ24,AR24-AP24+AQ24,AL21-AL24*(7-AK21)+AQ24)),1)</f>
        <v>0</v>
      </c>
      <c r="AO24" s="312"/>
      <c r="AP24" s="139">
        <f t="shared" ref="AP24" si="164">IF(OR($B19=$B25,AK20=0),0,IF($B19=$B13,AK19,$F19))</f>
        <v>0</v>
      </c>
      <c r="AQ24" s="30">
        <f t="shared" ref="AQ24" si="165">IF(OR($B19=$B25,AK24=0),0,$G21-$G20)</f>
        <v>0</v>
      </c>
      <c r="AR24" s="134">
        <f t="shared" ref="AR24" si="166">IF(OR($B19=$B25,AK24=0),0,AK23)</f>
        <v>0</v>
      </c>
      <c r="AS24" s="138">
        <f t="shared" ref="AS24" si="167">IF($B19=$B25,0,AL21)</f>
        <v>0</v>
      </c>
      <c r="AT24" s="176">
        <f t="shared" ref="AT24" si="168">IF($B13=$B19,IF(AV19+AV14&gt;0,1,0)+IF(AW19+AW14&gt;0,1,0)+IF(AX19+AX14&gt;0,1,0)+IF(AY19+AY14&gt;0,1,0)+IF(AZ19+AZ14&gt;0,1,0)+IF(BA19+BA14&gt;0,1,0)+IF(BB19+BB14&gt;0,1,0),AT20)</f>
        <v>0</v>
      </c>
      <c r="AU24" s="133">
        <f t="shared" ref="AU24" si="169">IF(OR($B19=$B25,AT24=0,(AU20-BA24+AY24)&lt;=0),0,(AU20-BA24+AY24)/AT24)</f>
        <v>0</v>
      </c>
      <c r="AV24" s="137">
        <f t="shared" ref="AV24" si="170">IF(AU24*(7-AT21)&lt;=0,0,AU24*(7-AT21))</f>
        <v>0</v>
      </c>
      <c r="AW24" s="311">
        <f>ROUND(IF(OR(AU21-AU24*(7-AT21)+AZ24&lt;0,$B19=$B25,AU24&lt;=0,AU21=0),0,IF(AU21-AU24*(7-AT21)+AZ24&gt;BA24-AY24+AZ24,BA24-AY24+AZ24,AU21-AU24*(7-AT21)+AZ24)),1)</f>
        <v>0</v>
      </c>
      <c r="AX24" s="312"/>
      <c r="AY24" s="139">
        <f t="shared" ref="AY24" si="171">IF(OR($B19=$B25,AT20=0),0,IF($B19=$B13,AT19,$F19))</f>
        <v>0</v>
      </c>
      <c r="AZ24" s="30">
        <f t="shared" ref="AZ24" si="172">IF(OR($B19=$B25,AT24=0),0,$G21-$G20)</f>
        <v>0</v>
      </c>
      <c r="BA24" s="134">
        <f t="shared" ref="BA24" si="173">IF(OR($B19=$B25,AT24=0),0,AT23)</f>
        <v>0</v>
      </c>
      <c r="BB24" s="138">
        <f t="shared" ref="BB24" si="174">IF($B19=$B25,0,AU21)</f>
        <v>0</v>
      </c>
    </row>
    <row r="25" spans="1:54" ht="15.75" x14ac:dyDescent="0.2">
      <c r="A25" s="1">
        <f t="shared" ref="A25" si="175">IF(B25="","1. Niewypełnione",B25)</f>
        <v>0</v>
      </c>
      <c r="B25" s="320">
        <f>wrzesień!B25</f>
        <v>0</v>
      </c>
      <c r="C25" s="321">
        <f>wrzesień!C25</f>
        <v>0</v>
      </c>
      <c r="D25" s="321">
        <f>wrzesień!D25</f>
        <v>0</v>
      </c>
      <c r="E25" s="321">
        <f>wrzesień!E25</f>
        <v>0</v>
      </c>
      <c r="F25" s="177">
        <f>wrzesień!F25</f>
        <v>18</v>
      </c>
      <c r="G25" s="185">
        <f>wrzesień!G25</f>
        <v>18</v>
      </c>
      <c r="H25" s="177"/>
      <c r="I25" s="192">
        <f t="shared" ref="I25:I29" si="176">K25+T25+AC25+AL25+AU25</f>
        <v>0</v>
      </c>
      <c r="J25" s="186">
        <f t="shared" ref="J25" si="177">IF(OR($B25=$B31,J28=0),0,ROUND((K26+P30)/J28,0))</f>
        <v>0</v>
      </c>
      <c r="K25" s="51">
        <f t="shared" ref="K25:K26" si="178">SUM(L25:R25)</f>
        <v>0</v>
      </c>
      <c r="L25" s="52">
        <f>wrzesień!L25</f>
        <v>0</v>
      </c>
      <c r="M25" s="52">
        <f>wrzesień!M25</f>
        <v>0</v>
      </c>
      <c r="N25" s="52">
        <f>wrzesień!N25</f>
        <v>0</v>
      </c>
      <c r="O25" s="52">
        <f>wrzesień!O25</f>
        <v>0</v>
      </c>
      <c r="P25" s="53">
        <f>wrzesień!P25</f>
        <v>0</v>
      </c>
      <c r="Q25" s="54">
        <f>wrzesień!Q25</f>
        <v>0</v>
      </c>
      <c r="R25" s="55">
        <f>wrzesień!R25</f>
        <v>0</v>
      </c>
      <c r="S25" s="188">
        <f t="shared" ref="S25" si="179">IF(OR($B25=$B31,S28=0),0,ROUND((T26+Y30)/S28,0))</f>
        <v>0</v>
      </c>
      <c r="T25" s="51">
        <f t="shared" ref="T25:T26" si="180">SUM(U25:AA25)</f>
        <v>0</v>
      </c>
      <c r="U25" s="52">
        <f>wrzesień!U25</f>
        <v>0</v>
      </c>
      <c r="V25" s="52">
        <f>wrzesień!V25</f>
        <v>0</v>
      </c>
      <c r="W25" s="52">
        <f>wrzesień!W25</f>
        <v>0</v>
      </c>
      <c r="X25" s="52">
        <f>wrzesień!X25</f>
        <v>0</v>
      </c>
      <c r="Y25" s="53">
        <f>wrzesień!Y25</f>
        <v>0</v>
      </c>
      <c r="Z25" s="54">
        <f>wrzesień!Z25</f>
        <v>0</v>
      </c>
      <c r="AA25" s="55">
        <f>wrzesień!AA25</f>
        <v>0</v>
      </c>
      <c r="AB25" s="188">
        <f t="shared" ref="AB25" si="181">IF(OR($B25=$B31,AB28=0),0,ROUND((AC26+AH30)/AB28,0))</f>
        <v>0</v>
      </c>
      <c r="AC25" s="51">
        <f t="shared" ref="AC25:AC26" si="182">SUM(AD25:AJ25)</f>
        <v>0</v>
      </c>
      <c r="AD25" s="52">
        <f>wrzesień!AD25</f>
        <v>0</v>
      </c>
      <c r="AE25" s="52">
        <f>wrzesień!AE25</f>
        <v>0</v>
      </c>
      <c r="AF25" s="52">
        <f>wrzesień!AF25</f>
        <v>0</v>
      </c>
      <c r="AG25" s="52">
        <f>wrzesień!AG25</f>
        <v>0</v>
      </c>
      <c r="AH25" s="53">
        <f>wrzesień!AH25</f>
        <v>0</v>
      </c>
      <c r="AI25" s="54">
        <f>wrzesień!AI25</f>
        <v>0</v>
      </c>
      <c r="AJ25" s="55">
        <f>wrzesień!AJ25</f>
        <v>0</v>
      </c>
      <c r="AK25" s="188">
        <f t="shared" ref="AK25" si="183">IF(OR($B25=$B31,AK28=0),0,ROUND((AL26+AQ30)/AK28,0))</f>
        <v>0</v>
      </c>
      <c r="AL25" s="51">
        <f t="shared" ref="AL25:AL26" si="184">SUM(AM25:AS25)</f>
        <v>0</v>
      </c>
      <c r="AM25" s="52">
        <f>wrzesień!AM25</f>
        <v>0</v>
      </c>
      <c r="AN25" s="52">
        <f>wrzesień!AN25</f>
        <v>0</v>
      </c>
      <c r="AO25" s="52">
        <f>wrzesień!AO25</f>
        <v>0</v>
      </c>
      <c r="AP25" s="52">
        <f>wrzesień!AP25</f>
        <v>0</v>
      </c>
      <c r="AQ25" s="53">
        <f>wrzesień!AQ25</f>
        <v>0</v>
      </c>
      <c r="AR25" s="54">
        <f>wrzesień!AR25</f>
        <v>0</v>
      </c>
      <c r="AS25" s="55">
        <f>wrzesień!AS25</f>
        <v>0</v>
      </c>
      <c r="AT25" s="188">
        <f t="shared" ref="AT25" si="185">IF(OR($B25=$B31,AT28=0),0,ROUND((AU26+AZ30)/AT28,0))</f>
        <v>0</v>
      </c>
      <c r="AU25" s="51">
        <f t="shared" ref="AU25:AU26" si="186">SUM(AV25:BB25)</f>
        <v>0</v>
      </c>
      <c r="AV25" s="52">
        <f t="shared" ref="AV25" si="187">IF(SUM($AM$9:$AS$9)=SUM($AV$9:$BB$9),AM25,IF(AND(SUM($AV$9:$BB$9)&gt;42,SUM($AV$9:$BB$9)&lt;49),AM25,0))</f>
        <v>0</v>
      </c>
      <c r="AW25" s="52">
        <f t="shared" ref="AW25" si="188">IF(SUM($AM$9:$AS$9)=SUM($AV$9:$BB$9),AN25,IF(AND(SUM($AV$9:$BB$9)&gt;42,SUM($AV$9:$BB$9)&lt;49),AN25,0))</f>
        <v>0</v>
      </c>
      <c r="AX25" s="52">
        <f t="shared" ref="AX25" si="189">IF(SUM($AM$9:$AS$9)=SUM($AV$9:$BB$9),AO25,IF(AND(SUM($AV$9:$BB$9)&gt;42,SUM($AV$9:$BB$9)&lt;49),AO25,0))</f>
        <v>0</v>
      </c>
      <c r="AY25" s="52">
        <f t="shared" ref="AY25" si="190">IF(SUM($AM$9:$AS$9)=SUM($AV$9:$BB$9),AP25,IF(AND(SUM($AV$9:$BB$9)&gt;42,SUM($AV$9:$BB$9)&lt;49),AP25,0))</f>
        <v>0</v>
      </c>
      <c r="AZ25" s="53">
        <f t="shared" ref="AZ25" si="191">IF(SUM($AM$9:$AS$9)=SUM($AV$9:$BB$9),AQ25,IF(AND(SUM($AV$9:$BB$9)&gt;42,SUM($AV$9:$BB$9)&lt;49),AQ25,0))</f>
        <v>0</v>
      </c>
      <c r="BA25" s="54">
        <f t="shared" ref="BA25" si="192">IF(SUM($AM$9:$AS$9)=SUM($AV$9:$BB$9),AR25,IF(AND(SUM($AV$9:$BB$9)&gt;42,SUM($AV$9:$BB$9)&lt;49),AR25,0))</f>
        <v>0</v>
      </c>
      <c r="BB25" s="55">
        <f t="shared" ref="BB25" si="193">IF(SUM($AM$9:$AS$9)=SUM($AV$9:$BB$9),AS25,IF(AND(SUM($AV$9:$BB$9)&gt;42,SUM($AV$9:$BB$9)&lt;49),AS25,0))</f>
        <v>0</v>
      </c>
    </row>
    <row r="26" spans="1:54" ht="12.75" hidden="1" customHeight="1" x14ac:dyDescent="0.2">
      <c r="B26" s="93"/>
      <c r="C26" s="94"/>
      <c r="D26" s="95"/>
      <c r="E26" s="115"/>
      <c r="F26" s="140" t="b">
        <f t="shared" ref="F26" si="194">IF($B19=$B25,OR(F20,G25&lt;F25),G25&lt;F25)</f>
        <v>0</v>
      </c>
      <c r="G26" s="189">
        <f t="shared" ref="G26" si="195">IF(AND($B19=$B25,$B19&lt;&gt;"",$B19&lt;&gt;0),G25+G20,G25)</f>
        <v>18</v>
      </c>
      <c r="H26" s="120"/>
      <c r="I26" s="165">
        <f t="shared" si="176"/>
        <v>0</v>
      </c>
      <c r="J26" s="194">
        <f t="shared" ref="J26" si="196">7-COUNTIF(L25:R25,0)-COUNTIF(L25:R25,"")</f>
        <v>0</v>
      </c>
      <c r="K26" s="22">
        <f t="shared" si="178"/>
        <v>0</v>
      </c>
      <c r="L26" s="35">
        <f t="shared" ref="L26:R26" si="197">IF($B19=$B25,L25+L20,L25)</f>
        <v>0</v>
      </c>
      <c r="M26" s="35">
        <f t="shared" si="197"/>
        <v>0</v>
      </c>
      <c r="N26" s="35">
        <f t="shared" si="197"/>
        <v>0</v>
      </c>
      <c r="O26" s="35">
        <f t="shared" si="197"/>
        <v>0</v>
      </c>
      <c r="P26" s="36">
        <f t="shared" si="197"/>
        <v>0</v>
      </c>
      <c r="Q26" s="37">
        <f t="shared" si="197"/>
        <v>0</v>
      </c>
      <c r="R26" s="38">
        <f t="shared" si="197"/>
        <v>0</v>
      </c>
      <c r="S26" s="194">
        <f t="shared" ref="S26" si="198">7-COUNTIF(U25:AA25,0)-COUNTIF(U25:AA25,"")</f>
        <v>0</v>
      </c>
      <c r="T26" s="22">
        <f t="shared" si="180"/>
        <v>0</v>
      </c>
      <c r="U26" s="35">
        <f t="shared" ref="U26:AA26" si="199">IF($B19=$B25,U25+U20,U25)</f>
        <v>0</v>
      </c>
      <c r="V26" s="35">
        <f t="shared" si="199"/>
        <v>0</v>
      </c>
      <c r="W26" s="35">
        <f t="shared" si="199"/>
        <v>0</v>
      </c>
      <c r="X26" s="35">
        <f t="shared" si="199"/>
        <v>0</v>
      </c>
      <c r="Y26" s="36">
        <f t="shared" si="199"/>
        <v>0</v>
      </c>
      <c r="Z26" s="37">
        <f t="shared" si="199"/>
        <v>0</v>
      </c>
      <c r="AA26" s="38">
        <f t="shared" si="199"/>
        <v>0</v>
      </c>
      <c r="AB26" s="194">
        <f t="shared" ref="AB26" si="200">7-COUNTIF(AD25:AJ25,0)-COUNTIF(AD25:AJ25,"")</f>
        <v>0</v>
      </c>
      <c r="AC26" s="22">
        <f t="shared" si="182"/>
        <v>0</v>
      </c>
      <c r="AD26" s="35">
        <f t="shared" ref="AD26:AJ26" si="201">IF($B19=$B25,AD25+AD20,AD25)</f>
        <v>0</v>
      </c>
      <c r="AE26" s="35">
        <f t="shared" si="201"/>
        <v>0</v>
      </c>
      <c r="AF26" s="35">
        <f t="shared" si="201"/>
        <v>0</v>
      </c>
      <c r="AG26" s="35">
        <f t="shared" si="201"/>
        <v>0</v>
      </c>
      <c r="AH26" s="36">
        <f t="shared" si="201"/>
        <v>0</v>
      </c>
      <c r="AI26" s="37">
        <f t="shared" si="201"/>
        <v>0</v>
      </c>
      <c r="AJ26" s="38">
        <f t="shared" si="201"/>
        <v>0</v>
      </c>
      <c r="AK26" s="194">
        <f t="shared" ref="AK26" si="202">7-COUNTIF(AM25:AS25,0)-COUNTIF(AM25:AS25,"")</f>
        <v>0</v>
      </c>
      <c r="AL26" s="22">
        <f t="shared" si="184"/>
        <v>0</v>
      </c>
      <c r="AM26" s="35">
        <f t="shared" ref="AM26:AS26" si="203">IF($B19=$B25,AM25+AM20,AM25)</f>
        <v>0</v>
      </c>
      <c r="AN26" s="35">
        <f t="shared" si="203"/>
        <v>0</v>
      </c>
      <c r="AO26" s="35">
        <f t="shared" si="203"/>
        <v>0</v>
      </c>
      <c r="AP26" s="35">
        <f t="shared" si="203"/>
        <v>0</v>
      </c>
      <c r="AQ26" s="36">
        <f t="shared" si="203"/>
        <v>0</v>
      </c>
      <c r="AR26" s="37">
        <f t="shared" si="203"/>
        <v>0</v>
      </c>
      <c r="AS26" s="38">
        <f t="shared" si="203"/>
        <v>0</v>
      </c>
      <c r="AT26" s="194">
        <f t="shared" ref="AT26" si="204">7-COUNTIF(AV25:BB25,0)-COUNTIF(AV25:BB25,"")</f>
        <v>0</v>
      </c>
      <c r="AU26" s="22">
        <f t="shared" si="186"/>
        <v>0</v>
      </c>
      <c r="AV26" s="35">
        <f t="shared" ref="AV26:BB26" si="205">IF($B19=$B25,AV25+AV20,AV25)</f>
        <v>0</v>
      </c>
      <c r="AW26" s="35">
        <f t="shared" si="205"/>
        <v>0</v>
      </c>
      <c r="AX26" s="35">
        <f t="shared" si="205"/>
        <v>0</v>
      </c>
      <c r="AY26" s="35">
        <f t="shared" si="205"/>
        <v>0</v>
      </c>
      <c r="AZ26" s="36">
        <f t="shared" si="205"/>
        <v>0</v>
      </c>
      <c r="BA26" s="37">
        <f t="shared" si="205"/>
        <v>0</v>
      </c>
      <c r="BB26" s="38">
        <f t="shared" si="205"/>
        <v>0</v>
      </c>
    </row>
    <row r="27" spans="1:54" ht="15" hidden="1" customHeight="1" x14ac:dyDescent="0.2">
      <c r="B27" s="116"/>
      <c r="C27" s="117"/>
      <c r="D27" s="118"/>
      <c r="E27" s="119"/>
      <c r="F27" s="92"/>
      <c r="G27" s="190">
        <f t="shared" ref="G27" si="206">IF(AND($B19=$B25,$B19&lt;&gt;"",$B19&lt;&gt;0),F25+G21,F25)</f>
        <v>18</v>
      </c>
      <c r="H27" s="121"/>
      <c r="I27" s="165">
        <f t="shared" si="176"/>
        <v>0</v>
      </c>
      <c r="J27" s="195">
        <f t="shared" ref="J27" si="207">IF($B25=$B19,COUNTIF(L27:R27,0),COUNTIF(L28:R28,0)+COUNTIF(L28:R28,""))</f>
        <v>7</v>
      </c>
      <c r="K27" s="39">
        <f t="shared" ref="K27:R27" si="208">IF($B19=$B25,K28+K21,K28)</f>
        <v>0</v>
      </c>
      <c r="L27" s="40">
        <f t="shared" si="208"/>
        <v>0</v>
      </c>
      <c r="M27" s="40">
        <f t="shared" si="208"/>
        <v>0</v>
      </c>
      <c r="N27" s="40">
        <f t="shared" si="208"/>
        <v>0</v>
      </c>
      <c r="O27" s="40">
        <f t="shared" si="208"/>
        <v>0</v>
      </c>
      <c r="P27" s="41">
        <f t="shared" si="208"/>
        <v>0</v>
      </c>
      <c r="Q27" s="42">
        <f t="shared" si="208"/>
        <v>0</v>
      </c>
      <c r="R27" s="43">
        <f t="shared" si="208"/>
        <v>0</v>
      </c>
      <c r="S27" s="195">
        <f t="shared" ref="S27" si="209">IF($B25=$B19,COUNTIF(U27:AA27,0),COUNTIF(U28:AA28,0)+COUNTIF(U28:AA28,""))</f>
        <v>7</v>
      </c>
      <c r="T27" s="39">
        <f t="shared" ref="T27:AA27" si="210">IF($B19=$B25,T28+T21,T28)</f>
        <v>0</v>
      </c>
      <c r="U27" s="40">
        <f t="shared" si="210"/>
        <v>0</v>
      </c>
      <c r="V27" s="40">
        <f t="shared" si="210"/>
        <v>0</v>
      </c>
      <c r="W27" s="40">
        <f t="shared" si="210"/>
        <v>0</v>
      </c>
      <c r="X27" s="40">
        <f t="shared" si="210"/>
        <v>0</v>
      </c>
      <c r="Y27" s="41">
        <f t="shared" si="210"/>
        <v>0</v>
      </c>
      <c r="Z27" s="42">
        <f t="shared" si="210"/>
        <v>0</v>
      </c>
      <c r="AA27" s="43">
        <f t="shared" si="210"/>
        <v>0</v>
      </c>
      <c r="AB27" s="195">
        <f t="shared" ref="AB27" si="211">IF($B25=$B19,COUNTIF(AD27:AJ27,0),COUNTIF(AD28:AJ28,0)+COUNTIF(AD28:AJ28,""))</f>
        <v>7</v>
      </c>
      <c r="AC27" s="39">
        <f t="shared" ref="AC27:AJ27" si="212">IF($B19=$B25,AC28+AC21,AC28)</f>
        <v>0</v>
      </c>
      <c r="AD27" s="40">
        <f t="shared" si="212"/>
        <v>0</v>
      </c>
      <c r="AE27" s="40">
        <f t="shared" si="212"/>
        <v>0</v>
      </c>
      <c r="AF27" s="40">
        <f t="shared" si="212"/>
        <v>0</v>
      </c>
      <c r="AG27" s="40">
        <f t="shared" si="212"/>
        <v>0</v>
      </c>
      <c r="AH27" s="41">
        <f t="shared" si="212"/>
        <v>0</v>
      </c>
      <c r="AI27" s="42">
        <f t="shared" si="212"/>
        <v>0</v>
      </c>
      <c r="AJ27" s="43">
        <f t="shared" si="212"/>
        <v>0</v>
      </c>
      <c r="AK27" s="195">
        <f t="shared" ref="AK27" si="213">IF($B25=$B19,COUNTIF(AM27:AS27,0),COUNTIF(AM28:AS28,0)+COUNTIF(AM28:AS28,""))</f>
        <v>7</v>
      </c>
      <c r="AL27" s="39">
        <f t="shared" ref="AL27:AS27" si="214">IF($B19=$B25,AL28+AL21,AL28)</f>
        <v>0</v>
      </c>
      <c r="AM27" s="40">
        <f t="shared" si="214"/>
        <v>0</v>
      </c>
      <c r="AN27" s="40">
        <f t="shared" si="214"/>
        <v>0</v>
      </c>
      <c r="AO27" s="40">
        <f t="shared" si="214"/>
        <v>0</v>
      </c>
      <c r="AP27" s="40">
        <f t="shared" si="214"/>
        <v>0</v>
      </c>
      <c r="AQ27" s="41">
        <f t="shared" si="214"/>
        <v>0</v>
      </c>
      <c r="AR27" s="42">
        <f t="shared" si="214"/>
        <v>0</v>
      </c>
      <c r="AS27" s="43">
        <f t="shared" si="214"/>
        <v>0</v>
      </c>
      <c r="AT27" s="195">
        <f t="shared" ref="AT27" si="215">IF($B25=$B19,COUNTIF(AV27:BB27,0),COUNTIF(AV28:BB28,0)+COUNTIF(AV28:BB28,""))</f>
        <v>7</v>
      </c>
      <c r="AU27" s="39">
        <f t="shared" ref="AU27:BB27" si="216">IF($B19=$B25,AU28+AU21,AU28)</f>
        <v>0</v>
      </c>
      <c r="AV27" s="40">
        <f t="shared" si="216"/>
        <v>0</v>
      </c>
      <c r="AW27" s="40">
        <f t="shared" si="216"/>
        <v>0</v>
      </c>
      <c r="AX27" s="40">
        <f t="shared" si="216"/>
        <v>0</v>
      </c>
      <c r="AY27" s="40">
        <f t="shared" si="216"/>
        <v>0</v>
      </c>
      <c r="AZ27" s="41">
        <f t="shared" si="216"/>
        <v>0</v>
      </c>
      <c r="BA27" s="42">
        <f t="shared" si="216"/>
        <v>0</v>
      </c>
      <c r="BB27" s="43">
        <f t="shared" si="216"/>
        <v>0</v>
      </c>
    </row>
    <row r="28" spans="1:54" ht="15.75" customHeight="1" x14ac:dyDescent="0.2">
      <c r="A28" s="1">
        <f t="shared" ref="A28" si="217">A25</f>
        <v>0</v>
      </c>
      <c r="B28" s="313">
        <f t="shared" ref="B28" si="218">B22+1</f>
        <v>2</v>
      </c>
      <c r="C28" s="314"/>
      <c r="D28" s="314"/>
      <c r="E28" s="314"/>
      <c r="F28" s="31"/>
      <c r="G28" s="183"/>
      <c r="H28" s="122">
        <f t="shared" ref="H28" si="219">5-COUNTIF(AU25,0)-COUNTIF(AL25,0)-COUNTIF(AC25,0)-COUNTIF(T25,0)-COUNTIF(K25,0)</f>
        <v>0</v>
      </c>
      <c r="I28" s="165">
        <f t="shared" si="176"/>
        <v>0</v>
      </c>
      <c r="J28" s="187">
        <f t="shared" ref="J28" si="220">IF($B25=$B19,J22+IF($F25&lt;&gt;$G25,(K25+$G27-$G26)/$F25,K25/$F25),IF($F25&lt;&gt;G25,(K25+$G27-$G26)/$F25,K25/$F25))</f>
        <v>0</v>
      </c>
      <c r="K28" s="7">
        <f t="shared" ref="K28:K29" si="221">SUM(L28:R28)</f>
        <v>0</v>
      </c>
      <c r="L28" s="26">
        <f t="shared" ref="L28:R28" si="222">L25</f>
        <v>0</v>
      </c>
      <c r="M28" s="26">
        <f t="shared" si="222"/>
        <v>0</v>
      </c>
      <c r="N28" s="26">
        <f t="shared" si="222"/>
        <v>0</v>
      </c>
      <c r="O28" s="26">
        <f t="shared" si="222"/>
        <v>0</v>
      </c>
      <c r="P28" s="26">
        <f t="shared" si="222"/>
        <v>0</v>
      </c>
      <c r="Q28" s="29">
        <f t="shared" si="222"/>
        <v>0</v>
      </c>
      <c r="R28" s="23">
        <f t="shared" si="222"/>
        <v>0</v>
      </c>
      <c r="S28" s="187">
        <f t="shared" ref="S28" si="223">IF($B25=$B19,S22+IF($F25&lt;&gt;$G25,(T25+$G27-$G26)/$F25,T25/$F25),IF($F25&lt;&gt;P25,(T25+$G27-$G26)/$F25,T25/$F25))</f>
        <v>0</v>
      </c>
      <c r="T28" s="7">
        <f t="shared" ref="T28:T29" si="224">SUM(U28:AA28)</f>
        <v>0</v>
      </c>
      <c r="U28" s="26">
        <f t="shared" ref="U28:AA28" si="225">U25</f>
        <v>0</v>
      </c>
      <c r="V28" s="26">
        <f t="shared" si="225"/>
        <v>0</v>
      </c>
      <c r="W28" s="26">
        <f t="shared" si="225"/>
        <v>0</v>
      </c>
      <c r="X28" s="26">
        <f t="shared" si="225"/>
        <v>0</v>
      </c>
      <c r="Y28" s="113">
        <f t="shared" si="225"/>
        <v>0</v>
      </c>
      <c r="Z28" s="29">
        <f t="shared" si="225"/>
        <v>0</v>
      </c>
      <c r="AA28" s="23">
        <f t="shared" si="225"/>
        <v>0</v>
      </c>
      <c r="AB28" s="187">
        <f t="shared" ref="AB28" si="226">IF($B25=$B19,AB22+IF($F25&lt;&gt;$G25,(AC25+$G27-$G26)/$F25,AC25/$F25),IF($F25&lt;&gt;Y25,(AC25+$G27-$G26)/$F25,AC25/$F25))</f>
        <v>0</v>
      </c>
      <c r="AC28" s="7">
        <f t="shared" ref="AC28:AC29" si="227">SUM(AD28:AJ28)</f>
        <v>0</v>
      </c>
      <c r="AD28" s="26">
        <f t="shared" ref="AD28:AJ28" si="228">AD25</f>
        <v>0</v>
      </c>
      <c r="AE28" s="26">
        <f t="shared" si="228"/>
        <v>0</v>
      </c>
      <c r="AF28" s="26">
        <f t="shared" si="228"/>
        <v>0</v>
      </c>
      <c r="AG28" s="26">
        <f t="shared" si="228"/>
        <v>0</v>
      </c>
      <c r="AH28" s="113">
        <f t="shared" si="228"/>
        <v>0</v>
      </c>
      <c r="AI28" s="29">
        <f t="shared" si="228"/>
        <v>0</v>
      </c>
      <c r="AJ28" s="23">
        <f t="shared" si="228"/>
        <v>0</v>
      </c>
      <c r="AK28" s="187">
        <f t="shared" ref="AK28" si="229">IF($B25=$B19,AK22+IF($F25&lt;&gt;$G25,(AL25+$G27-$G26)/$F25,AL25/$F25),IF($F25&lt;&gt;AH25,(AL25+$G27-$G26)/$F25,AL25/$F25))</f>
        <v>0</v>
      </c>
      <c r="AL28" s="7">
        <f t="shared" ref="AL28:AL29" si="230">SUM(AM28:AS28)</f>
        <v>0</v>
      </c>
      <c r="AM28" s="26">
        <f t="shared" ref="AM28:AS28" si="231">AM25</f>
        <v>0</v>
      </c>
      <c r="AN28" s="26">
        <f t="shared" si="231"/>
        <v>0</v>
      </c>
      <c r="AO28" s="26">
        <f t="shared" si="231"/>
        <v>0</v>
      </c>
      <c r="AP28" s="26">
        <f t="shared" si="231"/>
        <v>0</v>
      </c>
      <c r="AQ28" s="113">
        <f t="shared" si="231"/>
        <v>0</v>
      </c>
      <c r="AR28" s="29">
        <f t="shared" si="231"/>
        <v>0</v>
      </c>
      <c r="AS28" s="23">
        <f t="shared" si="231"/>
        <v>0</v>
      </c>
      <c r="AT28" s="187">
        <f t="shared" ref="AT28" si="232">IF($B25=$B19,AT22+IF($F25&lt;&gt;$G25,(AU25+$G27-$G26)/$F25,AU25/$F25),IF($F25&lt;&gt;AQ25,(AU25+$G27-$G26)/$F25,AU25/$F25))</f>
        <v>0</v>
      </c>
      <c r="AU28" s="7">
        <f t="shared" ref="AU28:AU29" si="233">SUM(AV28:BB28)</f>
        <v>0</v>
      </c>
      <c r="AV28" s="6">
        <f t="shared" ref="AV28" si="234">IF(SUM($AM$9:$AS$9)=SUM($AV$9:$BB$9),AV25,IF(AND(SUM($AV$9:$BB$9)&gt;42,SUM($AV$9:$BB$9)&lt;49),AV25,0))</f>
        <v>0</v>
      </c>
      <c r="AW28" s="6">
        <f t="shared" ref="AW28:BB28" si="235">IF(SUM($AM$9:$AS$9)=SUM($AV$9:$BB$9),AW25,IF(AND(SUM($AV$9:$BB$9)&gt;42,SUM($AV$9:$BB$9)&lt;49),AW25,0))</f>
        <v>0</v>
      </c>
      <c r="AX28" s="6">
        <f t="shared" si="235"/>
        <v>0</v>
      </c>
      <c r="AY28" s="6">
        <f t="shared" si="235"/>
        <v>0</v>
      </c>
      <c r="AZ28" s="26">
        <f t="shared" si="235"/>
        <v>0</v>
      </c>
      <c r="BA28" s="29">
        <f t="shared" si="235"/>
        <v>0</v>
      </c>
      <c r="BB28" s="23">
        <f t="shared" si="235"/>
        <v>0</v>
      </c>
    </row>
    <row r="29" spans="1:54" ht="15.75" customHeight="1" x14ac:dyDescent="0.2">
      <c r="A29" s="1">
        <f t="shared" ref="A29:A30" si="236">A28</f>
        <v>0</v>
      </c>
      <c r="B29" s="313"/>
      <c r="C29" s="314"/>
      <c r="D29" s="314"/>
      <c r="E29" s="314"/>
      <c r="F29" s="31"/>
      <c r="G29" s="183"/>
      <c r="H29" s="123">
        <f t="shared" ref="H29" si="237">IF($B25=$B19,H23+F29,$F29)</f>
        <v>0</v>
      </c>
      <c r="I29" s="165">
        <f t="shared" si="176"/>
        <v>0</v>
      </c>
      <c r="J29" s="141">
        <f t="shared" ref="J29" si="238">IF($H28=0,0,IF($B19=$B25,IF($H30&gt;0,$H30+J23,K25+J23),IF($H30&gt;0,$H30,K25)))</f>
        <v>0</v>
      </c>
      <c r="K29" s="7">
        <f t="shared" si="221"/>
        <v>0</v>
      </c>
      <c r="L29" s="6"/>
      <c r="M29" s="6"/>
      <c r="N29" s="6"/>
      <c r="O29" s="6"/>
      <c r="P29" s="26"/>
      <c r="Q29" s="29"/>
      <c r="R29" s="23"/>
      <c r="S29" s="141">
        <f t="shared" ref="S29" si="239">IF($H28=0,0,IF($B19=$B25,IF($H30&gt;0,$H30+S23,T25+S23),IF($H30&gt;0,$H30,T25)))</f>
        <v>0</v>
      </c>
      <c r="T29" s="7">
        <f t="shared" si="224"/>
        <v>0</v>
      </c>
      <c r="U29" s="6"/>
      <c r="V29" s="6"/>
      <c r="W29" s="6"/>
      <c r="X29" s="6"/>
      <c r="Y29" s="26"/>
      <c r="Z29" s="29"/>
      <c r="AA29" s="23"/>
      <c r="AB29" s="141">
        <f t="shared" ref="AB29" si="240">IF($H28=0,0,IF($B19=$B25,IF($H30&gt;0,$H30+AB23,AC25+AB23),IF($H30&gt;0,$H30,AC25)))</f>
        <v>0</v>
      </c>
      <c r="AC29" s="7">
        <f t="shared" si="227"/>
        <v>0</v>
      </c>
      <c r="AD29" s="6"/>
      <c r="AE29" s="6"/>
      <c r="AF29" s="6"/>
      <c r="AG29" s="6"/>
      <c r="AH29" s="26"/>
      <c r="AI29" s="29"/>
      <c r="AJ29" s="23"/>
      <c r="AK29" s="141">
        <f t="shared" ref="AK29" si="241">IF($H28=0,0,IF($B19=$B25,IF($H30&gt;0,$H30+AK23,AL25+AK23),IF($H30&gt;0,$H30,AL25)))</f>
        <v>0</v>
      </c>
      <c r="AL29" s="7">
        <f t="shared" si="230"/>
        <v>0</v>
      </c>
      <c r="AM29" s="6"/>
      <c r="AN29" s="6"/>
      <c r="AO29" s="6"/>
      <c r="AP29" s="6"/>
      <c r="AQ29" s="26"/>
      <c r="AR29" s="29"/>
      <c r="AS29" s="23"/>
      <c r="AT29" s="141">
        <f t="shared" ref="AT29" si="242">IF($H28=0,0,IF($B19=$B25,IF($H30&gt;0,$H30+AT23,AU25+AT23),IF($H30&gt;0,$H30,AU25)))</f>
        <v>0</v>
      </c>
      <c r="AU29" s="7">
        <f t="shared" si="233"/>
        <v>0</v>
      </c>
      <c r="AV29" s="6"/>
      <c r="AW29" s="6"/>
      <c r="AX29" s="6"/>
      <c r="AY29" s="6"/>
      <c r="AZ29" s="26"/>
      <c r="BA29" s="29"/>
      <c r="BB29" s="23"/>
    </row>
    <row r="30" spans="1:54" ht="18.75" customHeight="1" thickBot="1" x14ac:dyDescent="0.25">
      <c r="A30" s="1">
        <f t="shared" si="236"/>
        <v>0</v>
      </c>
      <c r="B30" s="323" t="str">
        <f>IF(B25="",Wydruk!$AE$6,IF(J26=0,Wydruk!$AE$7,IF(AND(G26&lt;G27,B25&lt;&gt;$B31),Wydruk!$AE$13,IF(AND($B25=$B19,$B25&lt;&gt;$B31),IF(OR(OR(J30&lt;4,J30&gt;5),OR(S30&lt;4,S30&gt;5),OR(AB30&lt;4,AB30&gt;5),OR(AK30&lt;4,AK30&gt;5),OR(AND(AT30&lt;4,AT30&gt;0),AT30&gt;5)),Wydruk!$AE$8,Wydruk!$AE$9),IF($B25=$B31,IF($F29&lt;&gt;0,Wydruk!$AE$12,Wydruk!$AE$10),IF(OR(OR(J26&lt;4,J26&gt;5),OR(S26&lt;4,S26&gt;5),OR(AB26&lt;4,AB26&gt;5),OR(AK26&lt;4,AK26&gt;5),OR(AND(AT26&lt;4,AT26&gt;0),AT26&gt;5)),Wydruk!$AE$8,Wydruk!$AE$11))))))</f>
        <v>Uzupełnij liczby godzin tygodniowego planu</v>
      </c>
      <c r="C30" s="324"/>
      <c r="D30" s="324"/>
      <c r="E30" s="324"/>
      <c r="F30" s="173">
        <f>wrzesień!F30</f>
        <v>0</v>
      </c>
      <c r="G30" s="184">
        <f>wrzesień!G30</f>
        <v>0</v>
      </c>
      <c r="H30" s="191">
        <f t="shared" ref="H30" si="243">IF(OR($G30=0,$F30=0,$G30="",$F30=""),0,$G30/$F30)</f>
        <v>0</v>
      </c>
      <c r="I30" s="193"/>
      <c r="J30" s="176">
        <f t="shared" ref="J30" si="244">IF($B19=$B25,IF(L25+L20&gt;0,1,0)+IF(M25+M20&gt;0,1,0)+IF(N25+N20&gt;0,1,0)+IF(O25+O20&gt;0,1,0)+IF(P25+P20&gt;0,1,0)+IF(Q25+Q20&gt;0,1,0)+IF(R25+R20&gt;0,1,0),J26)</f>
        <v>0</v>
      </c>
      <c r="K30" s="133">
        <f t="shared" ref="K30" si="245">IF(OR($B25=$B31,J30=0,(K26-Q30+O30)&lt;=0),0,(K26-Q30+O30)/J30)</f>
        <v>0</v>
      </c>
      <c r="L30" s="137">
        <f t="shared" ref="L30" si="246">IF(K30*(7-J27)&lt;=0,0,K30*(7-J27))</f>
        <v>0</v>
      </c>
      <c r="M30" s="311">
        <f t="shared" ref="M30" si="247">ROUND(IF(OR(K27-K30*(7-J27)+P30&lt;0,$B25=$B31,K30&lt;=0,K27=0),0,IF(K27-K30*(7-J27)+P30&gt;Q30-O30+P30,Q30-O30+P30,K27-K30*(7-J27)+P30)),1)</f>
        <v>0</v>
      </c>
      <c r="N30" s="312"/>
      <c r="O30" s="139">
        <f t="shared" ref="O30" si="248">IF(OR($B25=$B31,J26=0),0,IF($B25=$B19,J25,$F25))</f>
        <v>0</v>
      </c>
      <c r="P30" s="30">
        <f t="shared" ref="P30" si="249">IF(OR($B25=$B31,J30=0),0,$G27-$G26)</f>
        <v>0</v>
      </c>
      <c r="Q30" s="134">
        <f t="shared" ref="Q30" si="250">IF(OR($B25=$B31,J30=0),0,J29)</f>
        <v>0</v>
      </c>
      <c r="R30" s="138">
        <f t="shared" ref="R30" si="251">IF($B25=$B31,0,K27)</f>
        <v>0</v>
      </c>
      <c r="S30" s="176">
        <f t="shared" ref="S30" si="252">IF($B19=$B25,IF(U25+U20&gt;0,1,0)+IF(V25+V20&gt;0,1,0)+IF(W25+W20&gt;0,1,0)+IF(X25+X20&gt;0,1,0)+IF(Y25+Y20&gt;0,1,0)+IF(Z25+Z20&gt;0,1,0)+IF(AA25+AA20&gt;0,1,0),S26)</f>
        <v>0</v>
      </c>
      <c r="T30" s="133">
        <f t="shared" ref="T30" si="253">IF(OR($B25=$B31,S30=0,(T26-Z30+X30)&lt;=0),0,(T26-Z30+X30)/S30)</f>
        <v>0</v>
      </c>
      <c r="U30" s="137">
        <f t="shared" ref="U30" si="254">IF(T30*(7-S27)&lt;=0,0,T30*(7-S27))</f>
        <v>0</v>
      </c>
      <c r="V30" s="311">
        <f t="shared" ref="V30" si="255">ROUND(IF(OR(T27-T30*(7-S27)+Y30&lt;0,$B25=$B31,T30&lt;=0,T27=0),0,IF(T27-T30*(7-S27)+Y30&gt;Z30-X30+Y30,Z30-X30+Y30,T27-T30*(7-S27)+Y30)),1)</f>
        <v>0</v>
      </c>
      <c r="W30" s="312"/>
      <c r="X30" s="139">
        <f t="shared" ref="X30" si="256">IF(OR($B25=$B31,S26=0),0,IF($B25=$B19,S25,$F25))</f>
        <v>0</v>
      </c>
      <c r="Y30" s="30">
        <f t="shared" ref="Y30" si="257">IF(OR($B25=$B31,S30=0),0,$G27-$G26)</f>
        <v>0</v>
      </c>
      <c r="Z30" s="134">
        <f t="shared" ref="Z30" si="258">IF(OR($B25=$B31,S30=0),0,S29)</f>
        <v>0</v>
      </c>
      <c r="AA30" s="138">
        <f t="shared" ref="AA30" si="259">IF($B25=$B31,0,T27)</f>
        <v>0</v>
      </c>
      <c r="AB30" s="176">
        <f t="shared" ref="AB30" si="260">IF($B19=$B25,IF(AD25+AD20&gt;0,1,0)+IF(AE25+AE20&gt;0,1,0)+IF(AF25+AF20&gt;0,1,0)+IF(AG25+AG20&gt;0,1,0)+IF(AH25+AH20&gt;0,1,0)+IF(AI25+AI20&gt;0,1,0)+IF(AJ25+AJ20&gt;0,1,0),AB26)</f>
        <v>0</v>
      </c>
      <c r="AC30" s="133">
        <f t="shared" ref="AC30" si="261">IF(OR($B25=$B31,AB30=0,(AC26-AI30+AG30)&lt;=0),0,(AC26-AI30+AG30)/AB30)</f>
        <v>0</v>
      </c>
      <c r="AD30" s="137">
        <f t="shared" ref="AD30" si="262">IF(AC30*(7-AB27)&lt;=0,0,AC30*(7-AB27))</f>
        <v>0</v>
      </c>
      <c r="AE30" s="311">
        <f t="shared" ref="AE30" si="263">ROUND(IF(OR(AC27-AC30*(7-AB27)+AH30&lt;0,$B25=$B31,AC30&lt;=0,AC27=0),0,IF(AC27-AC30*(7-AB27)+AH30&gt;AI30-AG30+AH30,AI30-AG30+AH30,AC27-AC30*(7-AB27)+AH30)),1)</f>
        <v>0</v>
      </c>
      <c r="AF30" s="312"/>
      <c r="AG30" s="139">
        <f t="shared" ref="AG30" si="264">IF(OR($B25=$B31,AB26=0),0,IF($B25=$B19,AB25,$F25))</f>
        <v>0</v>
      </c>
      <c r="AH30" s="30">
        <f t="shared" ref="AH30" si="265">IF(OR($B25=$B31,AB30=0),0,$G27-$G26)</f>
        <v>0</v>
      </c>
      <c r="AI30" s="134">
        <f t="shared" ref="AI30" si="266">IF(OR($B25=$B31,AB30=0),0,AB29)</f>
        <v>0</v>
      </c>
      <c r="AJ30" s="138">
        <f t="shared" ref="AJ30" si="267">IF($B25=$B31,0,AC27)</f>
        <v>0</v>
      </c>
      <c r="AK30" s="176">
        <f t="shared" ref="AK30" si="268">IF($B19=$B25,IF(AM25+AM20&gt;0,1,0)+IF(AN25+AN20&gt;0,1,0)+IF(AO25+AO20&gt;0,1,0)+IF(AP25+AP20&gt;0,1,0)+IF(AQ25+AQ20&gt;0,1,0)+IF(AR25+AR20&gt;0,1,0)+IF(AS25+AS20&gt;0,1,0),AK26)</f>
        <v>0</v>
      </c>
      <c r="AL30" s="133">
        <f t="shared" ref="AL30" si="269">IF(OR($B25=$B31,AK30=0,(AL26-AR30+AP30)&lt;=0),0,(AL26-AR30+AP30)/AK30)</f>
        <v>0</v>
      </c>
      <c r="AM30" s="137">
        <f t="shared" ref="AM30" si="270">IF(AL30*(7-AK27)&lt;=0,0,AL30*(7-AK27))</f>
        <v>0</v>
      </c>
      <c r="AN30" s="311">
        <f t="shared" ref="AN30" si="271">ROUND(IF(OR(AL27-AL30*(7-AK27)+AQ30&lt;0,$B25=$B31,AL30&lt;=0,AL27=0),0,IF(AL27-AL30*(7-AK27)+AQ30&gt;AR30-AP30+AQ30,AR30-AP30+AQ30,AL27-AL30*(7-AK27)+AQ30)),1)</f>
        <v>0</v>
      </c>
      <c r="AO30" s="312"/>
      <c r="AP30" s="139">
        <f t="shared" ref="AP30" si="272">IF(OR($B25=$B31,AK26=0),0,IF($B25=$B19,AK25,$F25))</f>
        <v>0</v>
      </c>
      <c r="AQ30" s="30">
        <f t="shared" ref="AQ30" si="273">IF(OR($B25=$B31,AK30=0),0,$G27-$G26)</f>
        <v>0</v>
      </c>
      <c r="AR30" s="134">
        <f t="shared" ref="AR30" si="274">IF(OR($B25=$B31,AK30=0),0,AK29)</f>
        <v>0</v>
      </c>
      <c r="AS30" s="138">
        <f t="shared" ref="AS30" si="275">IF($B25=$B31,0,AL27)</f>
        <v>0</v>
      </c>
      <c r="AT30" s="176">
        <f t="shared" ref="AT30" si="276">IF($B19=$B25,IF(AV25+AV20&gt;0,1,0)+IF(AW25+AW20&gt;0,1,0)+IF(AX25+AX20&gt;0,1,0)+IF(AY25+AY20&gt;0,1,0)+IF(AZ25+AZ20&gt;0,1,0)+IF(BA25+BA20&gt;0,1,0)+IF(BB25+BB20&gt;0,1,0),AT26)</f>
        <v>0</v>
      </c>
      <c r="AU30" s="133">
        <f t="shared" ref="AU30" si="277">IF(OR($B25=$B31,AT30=0,(AU26-BA30+AY30)&lt;=0),0,(AU26-BA30+AY30)/AT30)</f>
        <v>0</v>
      </c>
      <c r="AV30" s="137">
        <f t="shared" ref="AV30" si="278">IF(AU30*(7-AT27)&lt;=0,0,AU30*(7-AT27))</f>
        <v>0</v>
      </c>
      <c r="AW30" s="311">
        <f t="shared" ref="AW30" si="279">ROUND(IF(OR(AU27-AU30*(7-AT27)+AZ30&lt;0,$B25=$B31,AU30&lt;=0,AU27=0),0,IF(AU27-AU30*(7-AT27)+AZ30&gt;BA30-AY30+AZ30,BA30-AY30+AZ30,AU27-AU30*(7-AT27)+AZ30)),1)</f>
        <v>0</v>
      </c>
      <c r="AX30" s="312"/>
      <c r="AY30" s="139">
        <f t="shared" ref="AY30" si="280">IF(OR($B25=$B31,AT26=0),0,IF($B25=$B19,AT25,$F25))</f>
        <v>0</v>
      </c>
      <c r="AZ30" s="30">
        <f t="shared" ref="AZ30" si="281">IF(OR($B25=$B31,AT30=0),0,$G27-$G26)</f>
        <v>0</v>
      </c>
      <c r="BA30" s="134">
        <f t="shared" ref="BA30" si="282">IF(OR($B25=$B31,AT30=0),0,AT29)</f>
        <v>0</v>
      </c>
      <c r="BB30" s="138">
        <f t="shared" ref="BB30" si="283">IF($B25=$B31,0,AU27)</f>
        <v>0</v>
      </c>
    </row>
    <row r="31" spans="1:54" ht="15.75" x14ac:dyDescent="0.2">
      <c r="A31" s="1">
        <f t="shared" ref="A31" si="284">IF(B31="","1. Niewypełnione",B31)</f>
        <v>0</v>
      </c>
      <c r="B31" s="320">
        <f>wrzesień!B31</f>
        <v>0</v>
      </c>
      <c r="C31" s="321">
        <f>wrzesień!C31</f>
        <v>0</v>
      </c>
      <c r="D31" s="321">
        <f>wrzesień!D31</f>
        <v>0</v>
      </c>
      <c r="E31" s="321">
        <f>wrzesień!E31</f>
        <v>0</v>
      </c>
      <c r="F31" s="177">
        <f>wrzesień!F31</f>
        <v>18</v>
      </c>
      <c r="G31" s="185">
        <f>wrzesień!G31</f>
        <v>18</v>
      </c>
      <c r="H31" s="177"/>
      <c r="I31" s="192">
        <f t="shared" ref="I31:I35" si="285">K31+T31+AC31+AL31+AU31</f>
        <v>0</v>
      </c>
      <c r="J31" s="186">
        <f t="shared" ref="J31" si="286">IF(OR($B31=$B37,J34=0),0,ROUND((K32+P36)/J34,0))</f>
        <v>0</v>
      </c>
      <c r="K31" s="51">
        <f t="shared" ref="K31:K32" si="287">SUM(L31:R31)</f>
        <v>0</v>
      </c>
      <c r="L31" s="52">
        <f>wrzesień!L31</f>
        <v>0</v>
      </c>
      <c r="M31" s="52">
        <f>wrzesień!M31</f>
        <v>0</v>
      </c>
      <c r="N31" s="52">
        <f>wrzesień!N31</f>
        <v>0</v>
      </c>
      <c r="O31" s="52">
        <f>wrzesień!O31</f>
        <v>0</v>
      </c>
      <c r="P31" s="53">
        <f>wrzesień!P31</f>
        <v>0</v>
      </c>
      <c r="Q31" s="54">
        <f>wrzesień!Q31</f>
        <v>0</v>
      </c>
      <c r="R31" s="55">
        <f>wrzesień!R31</f>
        <v>0</v>
      </c>
      <c r="S31" s="188">
        <f t="shared" ref="S31" si="288">IF(OR($B31=$B37,S34=0),0,ROUND((T32+Y36)/S34,0))</f>
        <v>0</v>
      </c>
      <c r="T31" s="51">
        <f t="shared" ref="T31:T32" si="289">SUM(U31:AA31)</f>
        <v>0</v>
      </c>
      <c r="U31" s="52">
        <f>wrzesień!U31</f>
        <v>0</v>
      </c>
      <c r="V31" s="52">
        <f>wrzesień!V31</f>
        <v>0</v>
      </c>
      <c r="W31" s="52">
        <f>wrzesień!W31</f>
        <v>0</v>
      </c>
      <c r="X31" s="52">
        <f>wrzesień!X31</f>
        <v>0</v>
      </c>
      <c r="Y31" s="53">
        <f>wrzesień!Y31</f>
        <v>0</v>
      </c>
      <c r="Z31" s="54">
        <f>wrzesień!Z31</f>
        <v>0</v>
      </c>
      <c r="AA31" s="55">
        <f>wrzesień!AA31</f>
        <v>0</v>
      </c>
      <c r="AB31" s="188">
        <f t="shared" ref="AB31" si="290">IF(OR($B31=$B37,AB34=0),0,ROUND((AC32+AH36)/AB34,0))</f>
        <v>0</v>
      </c>
      <c r="AC31" s="51">
        <f t="shared" ref="AC31:AC32" si="291">SUM(AD31:AJ31)</f>
        <v>0</v>
      </c>
      <c r="AD31" s="52">
        <f>wrzesień!AD31</f>
        <v>0</v>
      </c>
      <c r="AE31" s="52">
        <f>wrzesień!AE31</f>
        <v>0</v>
      </c>
      <c r="AF31" s="52">
        <f>wrzesień!AF31</f>
        <v>0</v>
      </c>
      <c r="AG31" s="52">
        <f>wrzesień!AG31</f>
        <v>0</v>
      </c>
      <c r="AH31" s="53">
        <f>wrzesień!AH31</f>
        <v>0</v>
      </c>
      <c r="AI31" s="54">
        <f>wrzesień!AI31</f>
        <v>0</v>
      </c>
      <c r="AJ31" s="55">
        <f>wrzesień!AJ31</f>
        <v>0</v>
      </c>
      <c r="AK31" s="188">
        <f t="shared" ref="AK31" si="292">IF(OR($B31=$B37,AK34=0),0,ROUND((AL32+AQ36)/AK34,0))</f>
        <v>0</v>
      </c>
      <c r="AL31" s="51">
        <f t="shared" ref="AL31:AL32" si="293">SUM(AM31:AS31)</f>
        <v>0</v>
      </c>
      <c r="AM31" s="52">
        <f>wrzesień!AM31</f>
        <v>0</v>
      </c>
      <c r="AN31" s="52">
        <f>wrzesień!AN31</f>
        <v>0</v>
      </c>
      <c r="AO31" s="52">
        <f>wrzesień!AO31</f>
        <v>0</v>
      </c>
      <c r="AP31" s="52">
        <f>wrzesień!AP31</f>
        <v>0</v>
      </c>
      <c r="AQ31" s="53">
        <f>wrzesień!AQ31</f>
        <v>0</v>
      </c>
      <c r="AR31" s="54">
        <f>wrzesień!AR31</f>
        <v>0</v>
      </c>
      <c r="AS31" s="55">
        <f>wrzesień!AS31</f>
        <v>0</v>
      </c>
      <c r="AT31" s="188">
        <f t="shared" ref="AT31" si="294">IF(OR($B31=$B37,AT34=0),0,ROUND((AU32+AZ36)/AT34,0))</f>
        <v>0</v>
      </c>
      <c r="AU31" s="51">
        <f t="shared" ref="AU31:AU32" si="295">SUM(AV31:BB31)</f>
        <v>0</v>
      </c>
      <c r="AV31" s="52">
        <f t="shared" ref="AV31" si="296">IF(SUM($AM$9:$AS$9)=SUM($AV$9:$BB$9),AM31,IF(AND(SUM($AV$9:$BB$9)&gt;42,SUM($AV$9:$BB$9)&lt;49),AM31,0))</f>
        <v>0</v>
      </c>
      <c r="AW31" s="52">
        <f t="shared" ref="AW31" si="297">IF(SUM($AM$9:$AS$9)=SUM($AV$9:$BB$9),AN31,IF(AND(SUM($AV$9:$BB$9)&gt;42,SUM($AV$9:$BB$9)&lt;49),AN31,0))</f>
        <v>0</v>
      </c>
      <c r="AX31" s="52">
        <f t="shared" ref="AX31" si="298">IF(SUM($AM$9:$AS$9)=SUM($AV$9:$BB$9),AO31,IF(AND(SUM($AV$9:$BB$9)&gt;42,SUM($AV$9:$BB$9)&lt;49),AO31,0))</f>
        <v>0</v>
      </c>
      <c r="AY31" s="52">
        <f t="shared" ref="AY31" si="299">IF(SUM($AM$9:$AS$9)=SUM($AV$9:$BB$9),AP31,IF(AND(SUM($AV$9:$BB$9)&gt;42,SUM($AV$9:$BB$9)&lt;49),AP31,0))</f>
        <v>0</v>
      </c>
      <c r="AZ31" s="53">
        <f t="shared" ref="AZ31" si="300">IF(SUM($AM$9:$AS$9)=SUM($AV$9:$BB$9),AQ31,IF(AND(SUM($AV$9:$BB$9)&gt;42,SUM($AV$9:$BB$9)&lt;49),AQ31,0))</f>
        <v>0</v>
      </c>
      <c r="BA31" s="54">
        <f t="shared" ref="BA31" si="301">IF(SUM($AM$9:$AS$9)=SUM($AV$9:$BB$9),AR31,IF(AND(SUM($AV$9:$BB$9)&gt;42,SUM($AV$9:$BB$9)&lt;49),AR31,0))</f>
        <v>0</v>
      </c>
      <c r="BB31" s="55">
        <f t="shared" ref="BB31" si="302">IF(SUM($AM$9:$AS$9)=SUM($AV$9:$BB$9),AS31,IF(AND(SUM($AV$9:$BB$9)&gt;42,SUM($AV$9:$BB$9)&lt;49),AS31,0))</f>
        <v>0</v>
      </c>
    </row>
    <row r="32" spans="1:54" ht="12.75" hidden="1" customHeight="1" x14ac:dyDescent="0.2">
      <c r="B32" s="93"/>
      <c r="C32" s="94"/>
      <c r="D32" s="95"/>
      <c r="E32" s="115"/>
      <c r="F32" s="140" t="b">
        <f t="shared" ref="F32" si="303">IF($B25=$B31,OR(F26,G31&lt;F31),G31&lt;F31)</f>
        <v>0</v>
      </c>
      <c r="G32" s="189">
        <f t="shared" ref="G32" si="304">IF(AND($B25=$B31,$B25&lt;&gt;"",$B25&lt;&gt;0),G31+G26,G31)</f>
        <v>18</v>
      </c>
      <c r="H32" s="120"/>
      <c r="I32" s="165">
        <f t="shared" si="285"/>
        <v>0</v>
      </c>
      <c r="J32" s="194">
        <f t="shared" ref="J32" si="305">7-COUNTIF(L31:R31,0)-COUNTIF(L31:R31,"")</f>
        <v>0</v>
      </c>
      <c r="K32" s="22">
        <f t="shared" si="287"/>
        <v>0</v>
      </c>
      <c r="L32" s="35">
        <f t="shared" ref="L32:R32" si="306">IF($B25=$B31,L31+L26,L31)</f>
        <v>0</v>
      </c>
      <c r="M32" s="35">
        <f t="shared" si="306"/>
        <v>0</v>
      </c>
      <c r="N32" s="35">
        <f t="shared" si="306"/>
        <v>0</v>
      </c>
      <c r="O32" s="35">
        <f t="shared" si="306"/>
        <v>0</v>
      </c>
      <c r="P32" s="36">
        <f t="shared" si="306"/>
        <v>0</v>
      </c>
      <c r="Q32" s="37">
        <f t="shared" si="306"/>
        <v>0</v>
      </c>
      <c r="R32" s="38">
        <f t="shared" si="306"/>
        <v>0</v>
      </c>
      <c r="S32" s="194">
        <f t="shared" ref="S32" si="307">7-COUNTIF(U31:AA31,0)-COUNTIF(U31:AA31,"")</f>
        <v>0</v>
      </c>
      <c r="T32" s="22">
        <f t="shared" si="289"/>
        <v>0</v>
      </c>
      <c r="U32" s="35">
        <f t="shared" ref="U32:AA32" si="308">IF($B25=$B31,U31+U26,U31)</f>
        <v>0</v>
      </c>
      <c r="V32" s="35">
        <f t="shared" si="308"/>
        <v>0</v>
      </c>
      <c r="W32" s="35">
        <f t="shared" si="308"/>
        <v>0</v>
      </c>
      <c r="X32" s="35">
        <f t="shared" si="308"/>
        <v>0</v>
      </c>
      <c r="Y32" s="36">
        <f t="shared" si="308"/>
        <v>0</v>
      </c>
      <c r="Z32" s="37">
        <f t="shared" si="308"/>
        <v>0</v>
      </c>
      <c r="AA32" s="38">
        <f t="shared" si="308"/>
        <v>0</v>
      </c>
      <c r="AB32" s="194">
        <f t="shared" ref="AB32" si="309">7-COUNTIF(AD31:AJ31,0)-COUNTIF(AD31:AJ31,"")</f>
        <v>0</v>
      </c>
      <c r="AC32" s="22">
        <f t="shared" si="291"/>
        <v>0</v>
      </c>
      <c r="AD32" s="35">
        <f t="shared" ref="AD32:AJ32" si="310">IF($B25=$B31,AD31+AD26,AD31)</f>
        <v>0</v>
      </c>
      <c r="AE32" s="35">
        <f t="shared" si="310"/>
        <v>0</v>
      </c>
      <c r="AF32" s="35">
        <f t="shared" si="310"/>
        <v>0</v>
      </c>
      <c r="AG32" s="35">
        <f t="shared" si="310"/>
        <v>0</v>
      </c>
      <c r="AH32" s="36">
        <f t="shared" si="310"/>
        <v>0</v>
      </c>
      <c r="AI32" s="37">
        <f t="shared" si="310"/>
        <v>0</v>
      </c>
      <c r="AJ32" s="38">
        <f t="shared" si="310"/>
        <v>0</v>
      </c>
      <c r="AK32" s="194">
        <f t="shared" ref="AK32" si="311">7-COUNTIF(AM31:AS31,0)-COUNTIF(AM31:AS31,"")</f>
        <v>0</v>
      </c>
      <c r="AL32" s="22">
        <f t="shared" si="293"/>
        <v>0</v>
      </c>
      <c r="AM32" s="35">
        <f t="shared" ref="AM32:AS32" si="312">IF($B25=$B31,AM31+AM26,AM31)</f>
        <v>0</v>
      </c>
      <c r="AN32" s="35">
        <f t="shared" si="312"/>
        <v>0</v>
      </c>
      <c r="AO32" s="35">
        <f t="shared" si="312"/>
        <v>0</v>
      </c>
      <c r="AP32" s="35">
        <f t="shared" si="312"/>
        <v>0</v>
      </c>
      <c r="AQ32" s="36">
        <f t="shared" si="312"/>
        <v>0</v>
      </c>
      <c r="AR32" s="37">
        <f t="shared" si="312"/>
        <v>0</v>
      </c>
      <c r="AS32" s="38">
        <f t="shared" si="312"/>
        <v>0</v>
      </c>
      <c r="AT32" s="194">
        <f t="shared" ref="AT32" si="313">7-COUNTIF(AV31:BB31,0)-COUNTIF(AV31:BB31,"")</f>
        <v>0</v>
      </c>
      <c r="AU32" s="22">
        <f t="shared" si="295"/>
        <v>0</v>
      </c>
      <c r="AV32" s="35">
        <f t="shared" ref="AV32:BB32" si="314">IF($B25=$B31,AV31+AV26,AV31)</f>
        <v>0</v>
      </c>
      <c r="AW32" s="35">
        <f t="shared" si="314"/>
        <v>0</v>
      </c>
      <c r="AX32" s="35">
        <f t="shared" si="314"/>
        <v>0</v>
      </c>
      <c r="AY32" s="35">
        <f t="shared" si="314"/>
        <v>0</v>
      </c>
      <c r="AZ32" s="36">
        <f t="shared" si="314"/>
        <v>0</v>
      </c>
      <c r="BA32" s="37">
        <f t="shared" si="314"/>
        <v>0</v>
      </c>
      <c r="BB32" s="38">
        <f t="shared" si="314"/>
        <v>0</v>
      </c>
    </row>
    <row r="33" spans="1:54" ht="15" hidden="1" customHeight="1" x14ac:dyDescent="0.2">
      <c r="B33" s="116"/>
      <c r="C33" s="117"/>
      <c r="D33" s="118"/>
      <c r="E33" s="119"/>
      <c r="F33" s="92"/>
      <c r="G33" s="190">
        <f t="shared" ref="G33" si="315">IF(AND($B25=$B31,$B25&lt;&gt;"",$B25&lt;&gt;0),F31+G27,F31)</f>
        <v>18</v>
      </c>
      <c r="H33" s="121"/>
      <c r="I33" s="165">
        <f t="shared" si="285"/>
        <v>0</v>
      </c>
      <c r="J33" s="195">
        <f t="shared" ref="J33" si="316">IF($B31=$B25,COUNTIF(L33:R33,0),COUNTIF(L34:R34,0)+COUNTIF(L34:R34,""))</f>
        <v>7</v>
      </c>
      <c r="K33" s="39">
        <f t="shared" ref="K33:R33" si="317">IF($B25=$B31,K34+K27,K34)</f>
        <v>0</v>
      </c>
      <c r="L33" s="40">
        <f t="shared" si="317"/>
        <v>0</v>
      </c>
      <c r="M33" s="40">
        <f t="shared" si="317"/>
        <v>0</v>
      </c>
      <c r="N33" s="40">
        <f t="shared" si="317"/>
        <v>0</v>
      </c>
      <c r="O33" s="40">
        <f t="shared" si="317"/>
        <v>0</v>
      </c>
      <c r="P33" s="41">
        <f t="shared" si="317"/>
        <v>0</v>
      </c>
      <c r="Q33" s="42">
        <f t="shared" si="317"/>
        <v>0</v>
      </c>
      <c r="R33" s="43">
        <f t="shared" si="317"/>
        <v>0</v>
      </c>
      <c r="S33" s="195">
        <f t="shared" ref="S33" si="318">IF($B31=$B25,COUNTIF(U33:AA33,0),COUNTIF(U34:AA34,0)+COUNTIF(U34:AA34,""))</f>
        <v>7</v>
      </c>
      <c r="T33" s="39">
        <f t="shared" ref="T33:AA33" si="319">IF($B25=$B31,T34+T27,T34)</f>
        <v>0</v>
      </c>
      <c r="U33" s="40">
        <f t="shared" si="319"/>
        <v>0</v>
      </c>
      <c r="V33" s="40">
        <f t="shared" si="319"/>
        <v>0</v>
      </c>
      <c r="W33" s="40">
        <f t="shared" si="319"/>
        <v>0</v>
      </c>
      <c r="X33" s="40">
        <f t="shared" si="319"/>
        <v>0</v>
      </c>
      <c r="Y33" s="41">
        <f t="shared" si="319"/>
        <v>0</v>
      </c>
      <c r="Z33" s="42">
        <f t="shared" si="319"/>
        <v>0</v>
      </c>
      <c r="AA33" s="43">
        <f t="shared" si="319"/>
        <v>0</v>
      </c>
      <c r="AB33" s="195">
        <f t="shared" ref="AB33" si="320">IF($B31=$B25,COUNTIF(AD33:AJ33,0),COUNTIF(AD34:AJ34,0)+COUNTIF(AD34:AJ34,""))</f>
        <v>7</v>
      </c>
      <c r="AC33" s="39">
        <f t="shared" ref="AC33:AJ33" si="321">IF($B25=$B31,AC34+AC27,AC34)</f>
        <v>0</v>
      </c>
      <c r="AD33" s="40">
        <f t="shared" si="321"/>
        <v>0</v>
      </c>
      <c r="AE33" s="40">
        <f t="shared" si="321"/>
        <v>0</v>
      </c>
      <c r="AF33" s="40">
        <f t="shared" si="321"/>
        <v>0</v>
      </c>
      <c r="AG33" s="40">
        <f t="shared" si="321"/>
        <v>0</v>
      </c>
      <c r="AH33" s="41">
        <f t="shared" si="321"/>
        <v>0</v>
      </c>
      <c r="AI33" s="42">
        <f t="shared" si="321"/>
        <v>0</v>
      </c>
      <c r="AJ33" s="43">
        <f t="shared" si="321"/>
        <v>0</v>
      </c>
      <c r="AK33" s="195">
        <f t="shared" ref="AK33" si="322">IF($B31=$B25,COUNTIF(AM33:AS33,0),COUNTIF(AM34:AS34,0)+COUNTIF(AM34:AS34,""))</f>
        <v>7</v>
      </c>
      <c r="AL33" s="39">
        <f t="shared" ref="AL33:AS33" si="323">IF($B25=$B31,AL34+AL27,AL34)</f>
        <v>0</v>
      </c>
      <c r="AM33" s="40">
        <f t="shared" si="323"/>
        <v>0</v>
      </c>
      <c r="AN33" s="40">
        <f t="shared" si="323"/>
        <v>0</v>
      </c>
      <c r="AO33" s="40">
        <f t="shared" si="323"/>
        <v>0</v>
      </c>
      <c r="AP33" s="40">
        <f t="shared" si="323"/>
        <v>0</v>
      </c>
      <c r="AQ33" s="41">
        <f t="shared" si="323"/>
        <v>0</v>
      </c>
      <c r="AR33" s="42">
        <f t="shared" si="323"/>
        <v>0</v>
      </c>
      <c r="AS33" s="43">
        <f t="shared" si="323"/>
        <v>0</v>
      </c>
      <c r="AT33" s="195">
        <f t="shared" ref="AT33" si="324">IF($B31=$B25,COUNTIF(AV33:BB33,0),COUNTIF(AV34:BB34,0)+COUNTIF(AV34:BB34,""))</f>
        <v>7</v>
      </c>
      <c r="AU33" s="39">
        <f t="shared" ref="AU33:BB33" si="325">IF($B25=$B31,AU34+AU27,AU34)</f>
        <v>0</v>
      </c>
      <c r="AV33" s="40">
        <f t="shared" si="325"/>
        <v>0</v>
      </c>
      <c r="AW33" s="40">
        <f t="shared" si="325"/>
        <v>0</v>
      </c>
      <c r="AX33" s="40">
        <f t="shared" si="325"/>
        <v>0</v>
      </c>
      <c r="AY33" s="40">
        <f t="shared" si="325"/>
        <v>0</v>
      </c>
      <c r="AZ33" s="41">
        <f t="shared" si="325"/>
        <v>0</v>
      </c>
      <c r="BA33" s="42">
        <f t="shared" si="325"/>
        <v>0</v>
      </c>
      <c r="BB33" s="43">
        <f t="shared" si="325"/>
        <v>0</v>
      </c>
    </row>
    <row r="34" spans="1:54" ht="15.75" customHeight="1" x14ac:dyDescent="0.2">
      <c r="A34" s="1">
        <f t="shared" ref="A34" si="326">A31</f>
        <v>0</v>
      </c>
      <c r="B34" s="313">
        <f t="shared" ref="B34" si="327">B28+1</f>
        <v>3</v>
      </c>
      <c r="C34" s="314"/>
      <c r="D34" s="314"/>
      <c r="E34" s="314"/>
      <c r="F34" s="31"/>
      <c r="G34" s="183"/>
      <c r="H34" s="122">
        <f t="shared" ref="H34" si="328">5-COUNTIF(AU31,0)-COUNTIF(AL31,0)-COUNTIF(AC31,0)-COUNTIF(T31,0)-COUNTIF(K31,0)</f>
        <v>0</v>
      </c>
      <c r="I34" s="165">
        <f t="shared" si="285"/>
        <v>0</v>
      </c>
      <c r="J34" s="187">
        <f t="shared" ref="J34" si="329">IF($B31=$B25,J28+IF($F31&lt;&gt;$G31,(K31+$G33-$G32)/$F31,K31/$F31),IF($F31&lt;&gt;G31,(K31+$G33-$G32)/$F31,K31/$F31))</f>
        <v>0</v>
      </c>
      <c r="K34" s="7">
        <f t="shared" ref="K34:K35" si="330">SUM(L34:R34)</f>
        <v>0</v>
      </c>
      <c r="L34" s="26">
        <f t="shared" ref="L34:R34" si="331">L31</f>
        <v>0</v>
      </c>
      <c r="M34" s="26">
        <f t="shared" si="331"/>
        <v>0</v>
      </c>
      <c r="N34" s="26">
        <f t="shared" si="331"/>
        <v>0</v>
      </c>
      <c r="O34" s="26">
        <f t="shared" si="331"/>
        <v>0</v>
      </c>
      <c r="P34" s="26">
        <f t="shared" si="331"/>
        <v>0</v>
      </c>
      <c r="Q34" s="29">
        <f t="shared" si="331"/>
        <v>0</v>
      </c>
      <c r="R34" s="23">
        <f t="shared" si="331"/>
        <v>0</v>
      </c>
      <c r="S34" s="187">
        <f t="shared" ref="S34" si="332">IF($B31=$B25,S28+IF($F31&lt;&gt;$G31,(T31+$G33-$G32)/$F31,T31/$F31),IF($F31&lt;&gt;P31,(T31+$G33-$G32)/$F31,T31/$F31))</f>
        <v>0</v>
      </c>
      <c r="T34" s="7">
        <f t="shared" ref="T34:T35" si="333">SUM(U34:AA34)</f>
        <v>0</v>
      </c>
      <c r="U34" s="26">
        <f t="shared" ref="U34:AA34" si="334">U31</f>
        <v>0</v>
      </c>
      <c r="V34" s="26">
        <f t="shared" si="334"/>
        <v>0</v>
      </c>
      <c r="W34" s="26">
        <f t="shared" si="334"/>
        <v>0</v>
      </c>
      <c r="X34" s="26">
        <f t="shared" si="334"/>
        <v>0</v>
      </c>
      <c r="Y34" s="113">
        <f t="shared" si="334"/>
        <v>0</v>
      </c>
      <c r="Z34" s="29">
        <f t="shared" si="334"/>
        <v>0</v>
      </c>
      <c r="AA34" s="23">
        <f t="shared" si="334"/>
        <v>0</v>
      </c>
      <c r="AB34" s="187">
        <f t="shared" ref="AB34" si="335">IF($B31=$B25,AB28+IF($F31&lt;&gt;$G31,(AC31+$G33-$G32)/$F31,AC31/$F31),IF($F31&lt;&gt;Y31,(AC31+$G33-$G32)/$F31,AC31/$F31))</f>
        <v>0</v>
      </c>
      <c r="AC34" s="7">
        <f t="shared" ref="AC34:AC35" si="336">SUM(AD34:AJ34)</f>
        <v>0</v>
      </c>
      <c r="AD34" s="26">
        <f t="shared" ref="AD34:AJ34" si="337">AD31</f>
        <v>0</v>
      </c>
      <c r="AE34" s="26">
        <f t="shared" si="337"/>
        <v>0</v>
      </c>
      <c r="AF34" s="26">
        <f t="shared" si="337"/>
        <v>0</v>
      </c>
      <c r="AG34" s="26">
        <f t="shared" si="337"/>
        <v>0</v>
      </c>
      <c r="AH34" s="113">
        <f t="shared" si="337"/>
        <v>0</v>
      </c>
      <c r="AI34" s="29">
        <f t="shared" si="337"/>
        <v>0</v>
      </c>
      <c r="AJ34" s="23">
        <f t="shared" si="337"/>
        <v>0</v>
      </c>
      <c r="AK34" s="187">
        <f t="shared" ref="AK34" si="338">IF($B31=$B25,AK28+IF($F31&lt;&gt;$G31,(AL31+$G33-$G32)/$F31,AL31/$F31),IF($F31&lt;&gt;AH31,(AL31+$G33-$G32)/$F31,AL31/$F31))</f>
        <v>0</v>
      </c>
      <c r="AL34" s="7">
        <f t="shared" ref="AL34:AL35" si="339">SUM(AM34:AS34)</f>
        <v>0</v>
      </c>
      <c r="AM34" s="26">
        <f t="shared" ref="AM34:AS34" si="340">AM31</f>
        <v>0</v>
      </c>
      <c r="AN34" s="26">
        <f t="shared" si="340"/>
        <v>0</v>
      </c>
      <c r="AO34" s="26">
        <f t="shared" si="340"/>
        <v>0</v>
      </c>
      <c r="AP34" s="26">
        <f t="shared" si="340"/>
        <v>0</v>
      </c>
      <c r="AQ34" s="113">
        <f t="shared" si="340"/>
        <v>0</v>
      </c>
      <c r="AR34" s="29">
        <f t="shared" si="340"/>
        <v>0</v>
      </c>
      <c r="AS34" s="23">
        <f t="shared" si="340"/>
        <v>0</v>
      </c>
      <c r="AT34" s="187">
        <f t="shared" ref="AT34" si="341">IF($B31=$B25,AT28+IF($F31&lt;&gt;$G31,(AU31+$G33-$G32)/$F31,AU31/$F31),IF($F31&lt;&gt;AQ31,(AU31+$G33-$G32)/$F31,AU31/$F31))</f>
        <v>0</v>
      </c>
      <c r="AU34" s="7">
        <f t="shared" ref="AU34:AU35" si="342">SUM(AV34:BB34)</f>
        <v>0</v>
      </c>
      <c r="AV34" s="6">
        <f t="shared" ref="AV34" si="343">IF(SUM($AM$9:$AS$9)=SUM($AV$9:$BB$9),AV31,IF(AND(SUM($AV$9:$BB$9)&gt;42,SUM($AV$9:$BB$9)&lt;49),AV31,0))</f>
        <v>0</v>
      </c>
      <c r="AW34" s="6">
        <f t="shared" ref="AW34:BB34" si="344">IF(SUM($AM$9:$AS$9)=SUM($AV$9:$BB$9),AW31,IF(AND(SUM($AV$9:$BB$9)&gt;42,SUM($AV$9:$BB$9)&lt;49),AW31,0))</f>
        <v>0</v>
      </c>
      <c r="AX34" s="6">
        <f t="shared" si="344"/>
        <v>0</v>
      </c>
      <c r="AY34" s="6">
        <f t="shared" si="344"/>
        <v>0</v>
      </c>
      <c r="AZ34" s="26">
        <f t="shared" si="344"/>
        <v>0</v>
      </c>
      <c r="BA34" s="29">
        <f t="shared" si="344"/>
        <v>0</v>
      </c>
      <c r="BB34" s="23">
        <f t="shared" si="344"/>
        <v>0</v>
      </c>
    </row>
    <row r="35" spans="1:54" ht="15.75" customHeight="1" x14ac:dyDescent="0.2">
      <c r="A35" s="1">
        <f t="shared" ref="A35:A36" si="345">A34</f>
        <v>0</v>
      </c>
      <c r="B35" s="313"/>
      <c r="C35" s="314"/>
      <c r="D35" s="314"/>
      <c r="E35" s="314"/>
      <c r="F35" s="31"/>
      <c r="G35" s="183"/>
      <c r="H35" s="123">
        <f t="shared" ref="H35" si="346">IF($B31=$B25,H29+F35,$F35)</f>
        <v>0</v>
      </c>
      <c r="I35" s="165">
        <f t="shared" si="285"/>
        <v>0</v>
      </c>
      <c r="J35" s="141">
        <f t="shared" ref="J35" si="347">IF($H34=0,0,IF($B25=$B31,IF($H36&gt;0,$H36+J29,K31+J29),IF($H36&gt;0,$H36,K31)))</f>
        <v>0</v>
      </c>
      <c r="K35" s="7">
        <f t="shared" si="330"/>
        <v>0</v>
      </c>
      <c r="L35" s="6"/>
      <c r="M35" s="6"/>
      <c r="N35" s="6"/>
      <c r="O35" s="6"/>
      <c r="P35" s="26"/>
      <c r="Q35" s="29"/>
      <c r="R35" s="23"/>
      <c r="S35" s="141">
        <f t="shared" ref="S35" si="348">IF($H34=0,0,IF($B25=$B31,IF($H36&gt;0,$H36+S29,T31+S29),IF($H36&gt;0,$H36,T31)))</f>
        <v>0</v>
      </c>
      <c r="T35" s="7">
        <f t="shared" si="333"/>
        <v>0</v>
      </c>
      <c r="U35" s="6"/>
      <c r="V35" s="6"/>
      <c r="W35" s="6"/>
      <c r="X35" s="6"/>
      <c r="Y35" s="26"/>
      <c r="Z35" s="29"/>
      <c r="AA35" s="23"/>
      <c r="AB35" s="141">
        <f t="shared" ref="AB35" si="349">IF($H34=0,0,IF($B25=$B31,IF($H36&gt;0,$H36+AB29,AC31+AB29),IF($H36&gt;0,$H36,AC31)))</f>
        <v>0</v>
      </c>
      <c r="AC35" s="7">
        <f t="shared" si="336"/>
        <v>0</v>
      </c>
      <c r="AD35" s="6"/>
      <c r="AE35" s="6"/>
      <c r="AF35" s="6"/>
      <c r="AG35" s="6"/>
      <c r="AH35" s="26"/>
      <c r="AI35" s="29"/>
      <c r="AJ35" s="23"/>
      <c r="AK35" s="141">
        <f t="shared" ref="AK35" si="350">IF($H34=0,0,IF($B25=$B31,IF($H36&gt;0,$H36+AK29,AL31+AK29),IF($H36&gt;0,$H36,AL31)))</f>
        <v>0</v>
      </c>
      <c r="AL35" s="7">
        <f t="shared" si="339"/>
        <v>0</v>
      </c>
      <c r="AM35" s="6"/>
      <c r="AN35" s="6"/>
      <c r="AO35" s="6"/>
      <c r="AP35" s="6"/>
      <c r="AQ35" s="26"/>
      <c r="AR35" s="29"/>
      <c r="AS35" s="23"/>
      <c r="AT35" s="141">
        <f t="shared" ref="AT35" si="351">IF($H34=0,0,IF($B25=$B31,IF($H36&gt;0,$H36+AT29,AU31+AT29),IF($H36&gt;0,$H36,AU31)))</f>
        <v>0</v>
      </c>
      <c r="AU35" s="7">
        <f t="shared" si="342"/>
        <v>0</v>
      </c>
      <c r="AV35" s="6"/>
      <c r="AW35" s="6"/>
      <c r="AX35" s="6"/>
      <c r="AY35" s="6"/>
      <c r="AZ35" s="26"/>
      <c r="BA35" s="29"/>
      <c r="BB35" s="23"/>
    </row>
    <row r="36" spans="1:54" ht="18.75" customHeight="1" thickBot="1" x14ac:dyDescent="0.25">
      <c r="A36" s="1">
        <f t="shared" si="345"/>
        <v>0</v>
      </c>
      <c r="B36" s="323" t="str">
        <f>IF(B31="",Wydruk!$AE$6,IF(J32=0,Wydruk!$AE$7,IF(AND(G32&lt;G33,B31&lt;&gt;$B37),Wydruk!$AE$13,IF(AND($B31=$B25,$B31&lt;&gt;$B37),IF(OR(OR(J36&lt;4,J36&gt;5),OR(S36&lt;4,S36&gt;5),OR(AB36&lt;4,AB36&gt;5),OR(AK36&lt;4,AK36&gt;5),OR(AND(AT36&lt;4,AT36&gt;0),AT36&gt;5)),Wydruk!$AE$8,Wydruk!$AE$9),IF($B31=$B37,IF($F35&lt;&gt;0,Wydruk!$AE$12,Wydruk!$AE$10),IF(OR(OR(J32&lt;4,J32&gt;5),OR(S32&lt;4,S32&gt;5),OR(AB32&lt;4,AB32&gt;5),OR(AK32&lt;4,AK32&gt;5),OR(AND(AT32&lt;4,AT32&gt;0),AT32&gt;5)),Wydruk!$AE$8,Wydruk!$AE$11))))))</f>
        <v>Uzupełnij liczby godzin tygodniowego planu</v>
      </c>
      <c r="C36" s="324"/>
      <c r="D36" s="324"/>
      <c r="E36" s="324"/>
      <c r="F36" s="173">
        <f>wrzesień!F36</f>
        <v>0</v>
      </c>
      <c r="G36" s="184">
        <f>wrzesień!G36</f>
        <v>0</v>
      </c>
      <c r="H36" s="191">
        <f t="shared" ref="H36" si="352">IF(OR($G36=0,$F36=0,$G36="",$F36=""),0,$G36/$F36)</f>
        <v>0</v>
      </c>
      <c r="I36" s="193"/>
      <c r="J36" s="176">
        <f t="shared" ref="J36" si="353">IF($B25=$B31,IF(L31+L26&gt;0,1,0)+IF(M31+M26&gt;0,1,0)+IF(N31+N26&gt;0,1,0)+IF(O31+O26&gt;0,1,0)+IF(P31+P26&gt;0,1,0)+IF(Q31+Q26&gt;0,1,0)+IF(R31+R26&gt;0,1,0),J32)</f>
        <v>0</v>
      </c>
      <c r="K36" s="133">
        <f t="shared" ref="K36" si="354">IF(OR($B31=$B37,J36=0,(K32-Q36+O36)&lt;=0),0,(K32-Q36+O36)/J36)</f>
        <v>0</v>
      </c>
      <c r="L36" s="137">
        <f t="shared" ref="L36" si="355">IF(K36*(7-J33)&lt;=0,0,K36*(7-J33))</f>
        <v>0</v>
      </c>
      <c r="M36" s="311">
        <f t="shared" ref="M36" si="356">ROUND(IF(OR(K33-K36*(7-J33)+P36&lt;0,$B31=$B37,K36&lt;=0,K33=0),0,IF(K33-K36*(7-J33)+P36&gt;Q36-O36+P36,Q36-O36+P36,K33-K36*(7-J33)+P36)),1)</f>
        <v>0</v>
      </c>
      <c r="N36" s="312"/>
      <c r="O36" s="139">
        <f t="shared" ref="O36" si="357">IF(OR($B31=$B37,J32=0),0,IF($B31=$B25,J31,$F31))</f>
        <v>0</v>
      </c>
      <c r="P36" s="30">
        <f t="shared" ref="P36" si="358">IF(OR($B31=$B37,J36=0),0,$G33-$G32)</f>
        <v>0</v>
      </c>
      <c r="Q36" s="134">
        <f t="shared" ref="Q36" si="359">IF(OR($B31=$B37,J36=0),0,J35)</f>
        <v>0</v>
      </c>
      <c r="R36" s="138">
        <f t="shared" ref="R36" si="360">IF($B31=$B37,0,K33)</f>
        <v>0</v>
      </c>
      <c r="S36" s="176">
        <f t="shared" ref="S36" si="361">IF($B25=$B31,IF(U31+U26&gt;0,1,0)+IF(V31+V26&gt;0,1,0)+IF(W31+W26&gt;0,1,0)+IF(X31+X26&gt;0,1,0)+IF(Y31+Y26&gt;0,1,0)+IF(Z31+Z26&gt;0,1,0)+IF(AA31+AA26&gt;0,1,0),S32)</f>
        <v>0</v>
      </c>
      <c r="T36" s="133">
        <f t="shared" ref="T36" si="362">IF(OR($B31=$B37,S36=0,(T32-Z36+X36)&lt;=0),0,(T32-Z36+X36)/S36)</f>
        <v>0</v>
      </c>
      <c r="U36" s="137">
        <f t="shared" ref="U36" si="363">IF(T36*(7-S33)&lt;=0,0,T36*(7-S33))</f>
        <v>0</v>
      </c>
      <c r="V36" s="311">
        <f t="shared" ref="V36" si="364">ROUND(IF(OR(T33-T36*(7-S33)+Y36&lt;0,$B31=$B37,T36&lt;=0,T33=0),0,IF(T33-T36*(7-S33)+Y36&gt;Z36-X36+Y36,Z36-X36+Y36,T33-T36*(7-S33)+Y36)),1)</f>
        <v>0</v>
      </c>
      <c r="W36" s="312"/>
      <c r="X36" s="139">
        <f t="shared" ref="X36" si="365">IF(OR($B31=$B37,S32=0),0,IF($B31=$B25,S31,$F31))</f>
        <v>0</v>
      </c>
      <c r="Y36" s="30">
        <f t="shared" ref="Y36" si="366">IF(OR($B31=$B37,S36=0),0,$G33-$G32)</f>
        <v>0</v>
      </c>
      <c r="Z36" s="134">
        <f t="shared" ref="Z36" si="367">IF(OR($B31=$B37,S36=0),0,S35)</f>
        <v>0</v>
      </c>
      <c r="AA36" s="138">
        <f t="shared" ref="AA36" si="368">IF($B31=$B37,0,T33)</f>
        <v>0</v>
      </c>
      <c r="AB36" s="176">
        <f t="shared" ref="AB36" si="369">IF($B25=$B31,IF(AD31+AD26&gt;0,1,0)+IF(AE31+AE26&gt;0,1,0)+IF(AF31+AF26&gt;0,1,0)+IF(AG31+AG26&gt;0,1,0)+IF(AH31+AH26&gt;0,1,0)+IF(AI31+AI26&gt;0,1,0)+IF(AJ31+AJ26&gt;0,1,0),AB32)</f>
        <v>0</v>
      </c>
      <c r="AC36" s="133">
        <f t="shared" ref="AC36" si="370">IF(OR($B31=$B37,AB36=0,(AC32-AI36+AG36)&lt;=0),0,(AC32-AI36+AG36)/AB36)</f>
        <v>0</v>
      </c>
      <c r="AD36" s="137">
        <f t="shared" ref="AD36" si="371">IF(AC36*(7-AB33)&lt;=0,0,AC36*(7-AB33))</f>
        <v>0</v>
      </c>
      <c r="AE36" s="311">
        <f t="shared" ref="AE36" si="372">ROUND(IF(OR(AC33-AC36*(7-AB33)+AH36&lt;0,$B31=$B37,AC36&lt;=0,AC33=0),0,IF(AC33-AC36*(7-AB33)+AH36&gt;AI36-AG36+AH36,AI36-AG36+AH36,AC33-AC36*(7-AB33)+AH36)),1)</f>
        <v>0</v>
      </c>
      <c r="AF36" s="312"/>
      <c r="AG36" s="139">
        <f t="shared" ref="AG36" si="373">IF(OR($B31=$B37,AB32=0),0,IF($B31=$B25,AB31,$F31))</f>
        <v>0</v>
      </c>
      <c r="AH36" s="30">
        <f t="shared" ref="AH36" si="374">IF(OR($B31=$B37,AB36=0),0,$G33-$G32)</f>
        <v>0</v>
      </c>
      <c r="AI36" s="134">
        <f t="shared" ref="AI36" si="375">IF(OR($B31=$B37,AB36=0),0,AB35)</f>
        <v>0</v>
      </c>
      <c r="AJ36" s="138">
        <f t="shared" ref="AJ36" si="376">IF($B31=$B37,0,AC33)</f>
        <v>0</v>
      </c>
      <c r="AK36" s="176">
        <f t="shared" ref="AK36" si="377">IF($B25=$B31,IF(AM31+AM26&gt;0,1,0)+IF(AN31+AN26&gt;0,1,0)+IF(AO31+AO26&gt;0,1,0)+IF(AP31+AP26&gt;0,1,0)+IF(AQ31+AQ26&gt;0,1,0)+IF(AR31+AR26&gt;0,1,0)+IF(AS31+AS26&gt;0,1,0),AK32)</f>
        <v>0</v>
      </c>
      <c r="AL36" s="133">
        <f t="shared" ref="AL36" si="378">IF(OR($B31=$B37,AK36=0,(AL32-AR36+AP36)&lt;=0),0,(AL32-AR36+AP36)/AK36)</f>
        <v>0</v>
      </c>
      <c r="AM36" s="137">
        <f t="shared" ref="AM36" si="379">IF(AL36*(7-AK33)&lt;=0,0,AL36*(7-AK33))</f>
        <v>0</v>
      </c>
      <c r="AN36" s="311">
        <f t="shared" ref="AN36" si="380">ROUND(IF(OR(AL33-AL36*(7-AK33)+AQ36&lt;0,$B31=$B37,AL36&lt;=0,AL33=0),0,IF(AL33-AL36*(7-AK33)+AQ36&gt;AR36-AP36+AQ36,AR36-AP36+AQ36,AL33-AL36*(7-AK33)+AQ36)),1)</f>
        <v>0</v>
      </c>
      <c r="AO36" s="312"/>
      <c r="AP36" s="139">
        <f t="shared" ref="AP36" si="381">IF(OR($B31=$B37,AK32=0),0,IF($B31=$B25,AK31,$F31))</f>
        <v>0</v>
      </c>
      <c r="AQ36" s="30">
        <f t="shared" ref="AQ36" si="382">IF(OR($B31=$B37,AK36=0),0,$G33-$G32)</f>
        <v>0</v>
      </c>
      <c r="AR36" s="134">
        <f t="shared" ref="AR36" si="383">IF(OR($B31=$B37,AK36=0),0,AK35)</f>
        <v>0</v>
      </c>
      <c r="AS36" s="138">
        <f t="shared" ref="AS36" si="384">IF($B31=$B37,0,AL33)</f>
        <v>0</v>
      </c>
      <c r="AT36" s="176">
        <f t="shared" ref="AT36" si="385">IF($B25=$B31,IF(AV31+AV26&gt;0,1,0)+IF(AW31+AW26&gt;0,1,0)+IF(AX31+AX26&gt;0,1,0)+IF(AY31+AY26&gt;0,1,0)+IF(AZ31+AZ26&gt;0,1,0)+IF(BA31+BA26&gt;0,1,0)+IF(BB31+BB26&gt;0,1,0),AT32)</f>
        <v>0</v>
      </c>
      <c r="AU36" s="133">
        <f t="shared" ref="AU36" si="386">IF(OR($B31=$B37,AT36=0,(AU32-BA36+AY36)&lt;=0),0,(AU32-BA36+AY36)/AT36)</f>
        <v>0</v>
      </c>
      <c r="AV36" s="137">
        <f t="shared" ref="AV36" si="387">IF(AU36*(7-AT33)&lt;=0,0,AU36*(7-AT33))</f>
        <v>0</v>
      </c>
      <c r="AW36" s="311">
        <f t="shared" ref="AW36" si="388">ROUND(IF(OR(AU33-AU36*(7-AT33)+AZ36&lt;0,$B31=$B37,AU36&lt;=0,AU33=0),0,IF(AU33-AU36*(7-AT33)+AZ36&gt;BA36-AY36+AZ36,BA36-AY36+AZ36,AU33-AU36*(7-AT33)+AZ36)),1)</f>
        <v>0</v>
      </c>
      <c r="AX36" s="312"/>
      <c r="AY36" s="139">
        <f t="shared" ref="AY36" si="389">IF(OR($B31=$B37,AT32=0),0,IF($B31=$B25,AT31,$F31))</f>
        <v>0</v>
      </c>
      <c r="AZ36" s="30">
        <f t="shared" ref="AZ36" si="390">IF(OR($B31=$B37,AT36=0),0,$G33-$G32)</f>
        <v>0</v>
      </c>
      <c r="BA36" s="134">
        <f t="shared" ref="BA36" si="391">IF(OR($B31=$B37,AT36=0),0,AT35)</f>
        <v>0</v>
      </c>
      <c r="BB36" s="138">
        <f t="shared" ref="BB36" si="392">IF($B31=$B37,0,AU33)</f>
        <v>0</v>
      </c>
    </row>
    <row r="37" spans="1:54" ht="15.75" x14ac:dyDescent="0.2">
      <c r="A37" s="1">
        <f t="shared" ref="A37" si="393">IF(B37="","1. Niewypełnione",B37)</f>
        <v>0</v>
      </c>
      <c r="B37" s="320">
        <f>wrzesień!B37</f>
        <v>0</v>
      </c>
      <c r="C37" s="321">
        <f>wrzesień!C37</f>
        <v>0</v>
      </c>
      <c r="D37" s="321">
        <f>wrzesień!D37</f>
        <v>0</v>
      </c>
      <c r="E37" s="321">
        <f>wrzesień!E37</f>
        <v>0</v>
      </c>
      <c r="F37" s="177">
        <f>wrzesień!F37</f>
        <v>18</v>
      </c>
      <c r="G37" s="185">
        <f>wrzesień!G37</f>
        <v>18</v>
      </c>
      <c r="H37" s="177"/>
      <c r="I37" s="192">
        <f t="shared" ref="I37:I41" si="394">K37+T37+AC37+AL37+AU37</f>
        <v>0</v>
      </c>
      <c r="J37" s="186">
        <f t="shared" ref="J37" si="395">IF(OR($B37=$B43,J40=0),0,ROUND((K38+P42)/J40,0))</f>
        <v>0</v>
      </c>
      <c r="K37" s="51">
        <f t="shared" ref="K37:K38" si="396">SUM(L37:R37)</f>
        <v>0</v>
      </c>
      <c r="L37" s="52">
        <f>wrzesień!L37</f>
        <v>0</v>
      </c>
      <c r="M37" s="52">
        <f>wrzesień!M37</f>
        <v>0</v>
      </c>
      <c r="N37" s="52">
        <f>wrzesień!N37</f>
        <v>0</v>
      </c>
      <c r="O37" s="52">
        <f>wrzesień!O37</f>
        <v>0</v>
      </c>
      <c r="P37" s="53">
        <f>wrzesień!P37</f>
        <v>0</v>
      </c>
      <c r="Q37" s="54">
        <f>wrzesień!Q37</f>
        <v>0</v>
      </c>
      <c r="R37" s="55">
        <f>wrzesień!R37</f>
        <v>0</v>
      </c>
      <c r="S37" s="188">
        <f t="shared" ref="S37" si="397">IF(OR($B37=$B43,S40=0),0,ROUND((T38+Y42)/S40,0))</f>
        <v>0</v>
      </c>
      <c r="T37" s="51">
        <f t="shared" ref="T37:T38" si="398">SUM(U37:AA37)</f>
        <v>0</v>
      </c>
      <c r="U37" s="52">
        <f>wrzesień!U37</f>
        <v>0</v>
      </c>
      <c r="V37" s="52">
        <f>wrzesień!V37</f>
        <v>0</v>
      </c>
      <c r="W37" s="52">
        <f>wrzesień!W37</f>
        <v>0</v>
      </c>
      <c r="X37" s="52">
        <f>wrzesień!X37</f>
        <v>0</v>
      </c>
      <c r="Y37" s="53">
        <f>wrzesień!Y37</f>
        <v>0</v>
      </c>
      <c r="Z37" s="54">
        <f>wrzesień!Z37</f>
        <v>0</v>
      </c>
      <c r="AA37" s="55">
        <f>wrzesień!AA37</f>
        <v>0</v>
      </c>
      <c r="AB37" s="188">
        <f t="shared" ref="AB37" si="399">IF(OR($B37=$B43,AB40=0),0,ROUND((AC38+AH42)/AB40,0))</f>
        <v>0</v>
      </c>
      <c r="AC37" s="51">
        <f t="shared" ref="AC37:AC38" si="400">SUM(AD37:AJ37)</f>
        <v>0</v>
      </c>
      <c r="AD37" s="52">
        <f>wrzesień!AD37</f>
        <v>0</v>
      </c>
      <c r="AE37" s="52">
        <f>wrzesień!AE37</f>
        <v>0</v>
      </c>
      <c r="AF37" s="52">
        <f>wrzesień!AF37</f>
        <v>0</v>
      </c>
      <c r="AG37" s="52">
        <f>wrzesień!AG37</f>
        <v>0</v>
      </c>
      <c r="AH37" s="53">
        <f>wrzesień!AH37</f>
        <v>0</v>
      </c>
      <c r="AI37" s="54">
        <f>wrzesień!AI37</f>
        <v>0</v>
      </c>
      <c r="AJ37" s="55">
        <f>wrzesień!AJ37</f>
        <v>0</v>
      </c>
      <c r="AK37" s="188">
        <f t="shared" ref="AK37" si="401">IF(OR($B37=$B43,AK40=0),0,ROUND((AL38+AQ42)/AK40,0))</f>
        <v>0</v>
      </c>
      <c r="AL37" s="51">
        <f t="shared" ref="AL37:AL38" si="402">SUM(AM37:AS37)</f>
        <v>0</v>
      </c>
      <c r="AM37" s="52">
        <f>wrzesień!AM37</f>
        <v>0</v>
      </c>
      <c r="AN37" s="52">
        <f>wrzesień!AN37</f>
        <v>0</v>
      </c>
      <c r="AO37" s="52">
        <f>wrzesień!AO37</f>
        <v>0</v>
      </c>
      <c r="AP37" s="52">
        <f>wrzesień!AP37</f>
        <v>0</v>
      </c>
      <c r="AQ37" s="53">
        <f>wrzesień!AQ37</f>
        <v>0</v>
      </c>
      <c r="AR37" s="54">
        <f>wrzesień!AR37</f>
        <v>0</v>
      </c>
      <c r="AS37" s="55">
        <f>wrzesień!AS37</f>
        <v>0</v>
      </c>
      <c r="AT37" s="188">
        <f t="shared" ref="AT37" si="403">IF(OR($B37=$B43,AT40=0),0,ROUND((AU38+AZ42)/AT40,0))</f>
        <v>0</v>
      </c>
      <c r="AU37" s="51">
        <f t="shared" ref="AU37:AU38" si="404">SUM(AV37:BB37)</f>
        <v>0</v>
      </c>
      <c r="AV37" s="52">
        <f t="shared" ref="AV37" si="405">IF(SUM($AM$9:$AS$9)=SUM($AV$9:$BB$9),AM37,IF(AND(SUM($AV$9:$BB$9)&gt;42,SUM($AV$9:$BB$9)&lt;49),AM37,0))</f>
        <v>0</v>
      </c>
      <c r="AW37" s="52">
        <f t="shared" ref="AW37" si="406">IF(SUM($AM$9:$AS$9)=SUM($AV$9:$BB$9),AN37,IF(AND(SUM($AV$9:$BB$9)&gt;42,SUM($AV$9:$BB$9)&lt;49),AN37,0))</f>
        <v>0</v>
      </c>
      <c r="AX37" s="52">
        <f t="shared" ref="AX37" si="407">IF(SUM($AM$9:$AS$9)=SUM($AV$9:$BB$9),AO37,IF(AND(SUM($AV$9:$BB$9)&gt;42,SUM($AV$9:$BB$9)&lt;49),AO37,0))</f>
        <v>0</v>
      </c>
      <c r="AY37" s="52">
        <f t="shared" ref="AY37" si="408">IF(SUM($AM$9:$AS$9)=SUM($AV$9:$BB$9),AP37,IF(AND(SUM($AV$9:$BB$9)&gt;42,SUM($AV$9:$BB$9)&lt;49),AP37,0))</f>
        <v>0</v>
      </c>
      <c r="AZ37" s="53">
        <f t="shared" ref="AZ37" si="409">IF(SUM($AM$9:$AS$9)=SUM($AV$9:$BB$9),AQ37,IF(AND(SUM($AV$9:$BB$9)&gt;42,SUM($AV$9:$BB$9)&lt;49),AQ37,0))</f>
        <v>0</v>
      </c>
      <c r="BA37" s="54">
        <f t="shared" ref="BA37" si="410">IF(SUM($AM$9:$AS$9)=SUM($AV$9:$BB$9),AR37,IF(AND(SUM($AV$9:$BB$9)&gt;42,SUM($AV$9:$BB$9)&lt;49),AR37,0))</f>
        <v>0</v>
      </c>
      <c r="BB37" s="55">
        <f t="shared" ref="BB37" si="411">IF(SUM($AM$9:$AS$9)=SUM($AV$9:$BB$9),AS37,IF(AND(SUM($AV$9:$BB$9)&gt;42,SUM($AV$9:$BB$9)&lt;49),AS37,0))</f>
        <v>0</v>
      </c>
    </row>
    <row r="38" spans="1:54" ht="12.75" hidden="1" customHeight="1" x14ac:dyDescent="0.2">
      <c r="B38" s="93"/>
      <c r="C38" s="94"/>
      <c r="D38" s="95"/>
      <c r="E38" s="115"/>
      <c r="F38" s="140" t="b">
        <f t="shared" ref="F38" si="412">IF($B31=$B37,OR(F32,G37&lt;F37),G37&lt;F37)</f>
        <v>0</v>
      </c>
      <c r="G38" s="189">
        <f t="shared" ref="G38" si="413">IF(AND($B31=$B37,$B31&lt;&gt;"",$B31&lt;&gt;0),G37+G32,G37)</f>
        <v>18</v>
      </c>
      <c r="H38" s="120"/>
      <c r="I38" s="165">
        <f t="shared" si="394"/>
        <v>0</v>
      </c>
      <c r="J38" s="194">
        <f t="shared" ref="J38" si="414">7-COUNTIF(L37:R37,0)-COUNTIF(L37:R37,"")</f>
        <v>0</v>
      </c>
      <c r="K38" s="22">
        <f t="shared" si="396"/>
        <v>0</v>
      </c>
      <c r="L38" s="35">
        <f t="shared" ref="L38:R38" si="415">IF($B31=$B37,L37+L32,L37)</f>
        <v>0</v>
      </c>
      <c r="M38" s="35">
        <f t="shared" si="415"/>
        <v>0</v>
      </c>
      <c r="N38" s="35">
        <f t="shared" si="415"/>
        <v>0</v>
      </c>
      <c r="O38" s="35">
        <f t="shared" si="415"/>
        <v>0</v>
      </c>
      <c r="P38" s="36">
        <f t="shared" si="415"/>
        <v>0</v>
      </c>
      <c r="Q38" s="37">
        <f t="shared" si="415"/>
        <v>0</v>
      </c>
      <c r="R38" s="38">
        <f t="shared" si="415"/>
        <v>0</v>
      </c>
      <c r="S38" s="194">
        <f t="shared" ref="S38" si="416">7-COUNTIF(U37:AA37,0)-COUNTIF(U37:AA37,"")</f>
        <v>0</v>
      </c>
      <c r="T38" s="22">
        <f t="shared" si="398"/>
        <v>0</v>
      </c>
      <c r="U38" s="35">
        <f t="shared" ref="U38:AA38" si="417">IF($B31=$B37,U37+U32,U37)</f>
        <v>0</v>
      </c>
      <c r="V38" s="35">
        <f t="shared" si="417"/>
        <v>0</v>
      </c>
      <c r="W38" s="35">
        <f t="shared" si="417"/>
        <v>0</v>
      </c>
      <c r="X38" s="35">
        <f t="shared" si="417"/>
        <v>0</v>
      </c>
      <c r="Y38" s="36">
        <f t="shared" si="417"/>
        <v>0</v>
      </c>
      <c r="Z38" s="37">
        <f t="shared" si="417"/>
        <v>0</v>
      </c>
      <c r="AA38" s="38">
        <f t="shared" si="417"/>
        <v>0</v>
      </c>
      <c r="AB38" s="194">
        <f t="shared" ref="AB38" si="418">7-COUNTIF(AD37:AJ37,0)-COUNTIF(AD37:AJ37,"")</f>
        <v>0</v>
      </c>
      <c r="AC38" s="22">
        <f t="shared" si="400"/>
        <v>0</v>
      </c>
      <c r="AD38" s="35">
        <f t="shared" ref="AD38:AJ38" si="419">IF($B31=$B37,AD37+AD32,AD37)</f>
        <v>0</v>
      </c>
      <c r="AE38" s="35">
        <f t="shared" si="419"/>
        <v>0</v>
      </c>
      <c r="AF38" s="35">
        <f t="shared" si="419"/>
        <v>0</v>
      </c>
      <c r="AG38" s="35">
        <f t="shared" si="419"/>
        <v>0</v>
      </c>
      <c r="AH38" s="36">
        <f t="shared" si="419"/>
        <v>0</v>
      </c>
      <c r="AI38" s="37">
        <f t="shared" si="419"/>
        <v>0</v>
      </c>
      <c r="AJ38" s="38">
        <f t="shared" si="419"/>
        <v>0</v>
      </c>
      <c r="AK38" s="194">
        <f t="shared" ref="AK38" si="420">7-COUNTIF(AM37:AS37,0)-COUNTIF(AM37:AS37,"")</f>
        <v>0</v>
      </c>
      <c r="AL38" s="22">
        <f t="shared" si="402"/>
        <v>0</v>
      </c>
      <c r="AM38" s="35">
        <f t="shared" ref="AM38:AS38" si="421">IF($B31=$B37,AM37+AM32,AM37)</f>
        <v>0</v>
      </c>
      <c r="AN38" s="35">
        <f t="shared" si="421"/>
        <v>0</v>
      </c>
      <c r="AO38" s="35">
        <f t="shared" si="421"/>
        <v>0</v>
      </c>
      <c r="AP38" s="35">
        <f t="shared" si="421"/>
        <v>0</v>
      </c>
      <c r="AQ38" s="36">
        <f t="shared" si="421"/>
        <v>0</v>
      </c>
      <c r="AR38" s="37">
        <f t="shared" si="421"/>
        <v>0</v>
      </c>
      <c r="AS38" s="38">
        <f t="shared" si="421"/>
        <v>0</v>
      </c>
      <c r="AT38" s="194">
        <f t="shared" ref="AT38" si="422">7-COUNTIF(AV37:BB37,0)-COUNTIF(AV37:BB37,"")</f>
        <v>0</v>
      </c>
      <c r="AU38" s="22">
        <f t="shared" si="404"/>
        <v>0</v>
      </c>
      <c r="AV38" s="35">
        <f t="shared" ref="AV38:BB38" si="423">IF($B31=$B37,AV37+AV32,AV37)</f>
        <v>0</v>
      </c>
      <c r="AW38" s="35">
        <f t="shared" si="423"/>
        <v>0</v>
      </c>
      <c r="AX38" s="35">
        <f t="shared" si="423"/>
        <v>0</v>
      </c>
      <c r="AY38" s="35">
        <f t="shared" si="423"/>
        <v>0</v>
      </c>
      <c r="AZ38" s="36">
        <f t="shared" si="423"/>
        <v>0</v>
      </c>
      <c r="BA38" s="37">
        <f t="shared" si="423"/>
        <v>0</v>
      </c>
      <c r="BB38" s="38">
        <f t="shared" si="423"/>
        <v>0</v>
      </c>
    </row>
    <row r="39" spans="1:54" ht="15" hidden="1" customHeight="1" x14ac:dyDescent="0.2">
      <c r="B39" s="116"/>
      <c r="C39" s="117"/>
      <c r="D39" s="118"/>
      <c r="E39" s="119"/>
      <c r="F39" s="92"/>
      <c r="G39" s="190">
        <f t="shared" ref="G39" si="424">IF(AND($B31=$B37,$B31&lt;&gt;"",$B31&lt;&gt;0),F37+G33,F37)</f>
        <v>18</v>
      </c>
      <c r="H39" s="121"/>
      <c r="I39" s="165">
        <f t="shared" si="394"/>
        <v>0</v>
      </c>
      <c r="J39" s="195">
        <f t="shared" ref="J39" si="425">IF($B37=$B31,COUNTIF(L39:R39,0),COUNTIF(L40:R40,0)+COUNTIF(L40:R40,""))</f>
        <v>7</v>
      </c>
      <c r="K39" s="39">
        <f t="shared" ref="K39:R39" si="426">IF($B31=$B37,K40+K33,K40)</f>
        <v>0</v>
      </c>
      <c r="L39" s="40">
        <f t="shared" si="426"/>
        <v>0</v>
      </c>
      <c r="M39" s="40">
        <f t="shared" si="426"/>
        <v>0</v>
      </c>
      <c r="N39" s="40">
        <f t="shared" si="426"/>
        <v>0</v>
      </c>
      <c r="O39" s="40">
        <f t="shared" si="426"/>
        <v>0</v>
      </c>
      <c r="P39" s="41">
        <f t="shared" si="426"/>
        <v>0</v>
      </c>
      <c r="Q39" s="42">
        <f t="shared" si="426"/>
        <v>0</v>
      </c>
      <c r="R39" s="43">
        <f t="shared" si="426"/>
        <v>0</v>
      </c>
      <c r="S39" s="195">
        <f t="shared" ref="S39" si="427">IF($B37=$B31,COUNTIF(U39:AA39,0),COUNTIF(U40:AA40,0)+COUNTIF(U40:AA40,""))</f>
        <v>7</v>
      </c>
      <c r="T39" s="39">
        <f t="shared" ref="T39:AA39" si="428">IF($B31=$B37,T40+T33,T40)</f>
        <v>0</v>
      </c>
      <c r="U39" s="40">
        <f t="shared" si="428"/>
        <v>0</v>
      </c>
      <c r="V39" s="40">
        <f t="shared" si="428"/>
        <v>0</v>
      </c>
      <c r="W39" s="40">
        <f t="shared" si="428"/>
        <v>0</v>
      </c>
      <c r="X39" s="40">
        <f t="shared" si="428"/>
        <v>0</v>
      </c>
      <c r="Y39" s="41">
        <f t="shared" si="428"/>
        <v>0</v>
      </c>
      <c r="Z39" s="42">
        <f t="shared" si="428"/>
        <v>0</v>
      </c>
      <c r="AA39" s="43">
        <f t="shared" si="428"/>
        <v>0</v>
      </c>
      <c r="AB39" s="195">
        <f t="shared" ref="AB39" si="429">IF($B37=$B31,COUNTIF(AD39:AJ39,0),COUNTIF(AD40:AJ40,0)+COUNTIF(AD40:AJ40,""))</f>
        <v>7</v>
      </c>
      <c r="AC39" s="39">
        <f t="shared" ref="AC39:AJ39" si="430">IF($B31=$B37,AC40+AC33,AC40)</f>
        <v>0</v>
      </c>
      <c r="AD39" s="40">
        <f t="shared" si="430"/>
        <v>0</v>
      </c>
      <c r="AE39" s="40">
        <f t="shared" si="430"/>
        <v>0</v>
      </c>
      <c r="AF39" s="40">
        <f t="shared" si="430"/>
        <v>0</v>
      </c>
      <c r="AG39" s="40">
        <f t="shared" si="430"/>
        <v>0</v>
      </c>
      <c r="AH39" s="41">
        <f t="shared" si="430"/>
        <v>0</v>
      </c>
      <c r="AI39" s="42">
        <f t="shared" si="430"/>
        <v>0</v>
      </c>
      <c r="AJ39" s="43">
        <f t="shared" si="430"/>
        <v>0</v>
      </c>
      <c r="AK39" s="195">
        <f t="shared" ref="AK39" si="431">IF($B37=$B31,COUNTIF(AM39:AS39,0),COUNTIF(AM40:AS40,0)+COUNTIF(AM40:AS40,""))</f>
        <v>7</v>
      </c>
      <c r="AL39" s="39">
        <f t="shared" ref="AL39:AS39" si="432">IF($B31=$B37,AL40+AL33,AL40)</f>
        <v>0</v>
      </c>
      <c r="AM39" s="40">
        <f t="shared" si="432"/>
        <v>0</v>
      </c>
      <c r="AN39" s="40">
        <f t="shared" si="432"/>
        <v>0</v>
      </c>
      <c r="AO39" s="40">
        <f t="shared" si="432"/>
        <v>0</v>
      </c>
      <c r="AP39" s="40">
        <f t="shared" si="432"/>
        <v>0</v>
      </c>
      <c r="AQ39" s="41">
        <f t="shared" si="432"/>
        <v>0</v>
      </c>
      <c r="AR39" s="42">
        <f t="shared" si="432"/>
        <v>0</v>
      </c>
      <c r="AS39" s="43">
        <f t="shared" si="432"/>
        <v>0</v>
      </c>
      <c r="AT39" s="195">
        <f t="shared" ref="AT39" si="433">IF($B37=$B31,COUNTIF(AV39:BB39,0),COUNTIF(AV40:BB40,0)+COUNTIF(AV40:BB40,""))</f>
        <v>7</v>
      </c>
      <c r="AU39" s="39">
        <f t="shared" ref="AU39:BB39" si="434">IF($B31=$B37,AU40+AU33,AU40)</f>
        <v>0</v>
      </c>
      <c r="AV39" s="40">
        <f t="shared" si="434"/>
        <v>0</v>
      </c>
      <c r="AW39" s="40">
        <f t="shared" si="434"/>
        <v>0</v>
      </c>
      <c r="AX39" s="40">
        <f t="shared" si="434"/>
        <v>0</v>
      </c>
      <c r="AY39" s="40">
        <f t="shared" si="434"/>
        <v>0</v>
      </c>
      <c r="AZ39" s="41">
        <f t="shared" si="434"/>
        <v>0</v>
      </c>
      <c r="BA39" s="42">
        <f t="shared" si="434"/>
        <v>0</v>
      </c>
      <c r="BB39" s="43">
        <f t="shared" si="434"/>
        <v>0</v>
      </c>
    </row>
    <row r="40" spans="1:54" ht="15.75" customHeight="1" x14ac:dyDescent="0.2">
      <c r="A40" s="1">
        <f t="shared" ref="A40" si="435">A37</f>
        <v>0</v>
      </c>
      <c r="B40" s="313">
        <f t="shared" ref="B40" si="436">B34+1</f>
        <v>4</v>
      </c>
      <c r="C40" s="314"/>
      <c r="D40" s="314"/>
      <c r="E40" s="314"/>
      <c r="F40" s="31"/>
      <c r="G40" s="183"/>
      <c r="H40" s="122">
        <f t="shared" ref="H40" si="437">5-COUNTIF(AU37,0)-COUNTIF(AL37,0)-COUNTIF(AC37,0)-COUNTIF(T37,0)-COUNTIF(K37,0)</f>
        <v>0</v>
      </c>
      <c r="I40" s="165">
        <f t="shared" si="394"/>
        <v>0</v>
      </c>
      <c r="J40" s="187">
        <f t="shared" ref="J40" si="438">IF($B37=$B31,J34+IF($F37&lt;&gt;$G37,(K37+$G39-$G38)/$F37,K37/$F37),IF($F37&lt;&gt;G37,(K37+$G39-$G38)/$F37,K37/$F37))</f>
        <v>0</v>
      </c>
      <c r="K40" s="7">
        <f t="shared" ref="K40:K41" si="439">SUM(L40:R40)</f>
        <v>0</v>
      </c>
      <c r="L40" s="26">
        <f t="shared" ref="L40:R40" si="440">L37</f>
        <v>0</v>
      </c>
      <c r="M40" s="26">
        <f t="shared" si="440"/>
        <v>0</v>
      </c>
      <c r="N40" s="26">
        <f t="shared" si="440"/>
        <v>0</v>
      </c>
      <c r="O40" s="26">
        <f t="shared" si="440"/>
        <v>0</v>
      </c>
      <c r="P40" s="26">
        <f t="shared" si="440"/>
        <v>0</v>
      </c>
      <c r="Q40" s="29">
        <f t="shared" si="440"/>
        <v>0</v>
      </c>
      <c r="R40" s="23">
        <f t="shared" si="440"/>
        <v>0</v>
      </c>
      <c r="S40" s="187">
        <f t="shared" ref="S40" si="441">IF($B37=$B31,S34+IF($F37&lt;&gt;$G37,(T37+$G39-$G38)/$F37,T37/$F37),IF($F37&lt;&gt;P37,(T37+$G39-$G38)/$F37,T37/$F37))</f>
        <v>0</v>
      </c>
      <c r="T40" s="7">
        <f t="shared" ref="T40:T41" si="442">SUM(U40:AA40)</f>
        <v>0</v>
      </c>
      <c r="U40" s="26">
        <f t="shared" ref="U40:AA40" si="443">U37</f>
        <v>0</v>
      </c>
      <c r="V40" s="26">
        <f t="shared" si="443"/>
        <v>0</v>
      </c>
      <c r="W40" s="26">
        <f t="shared" si="443"/>
        <v>0</v>
      </c>
      <c r="X40" s="26">
        <f t="shared" si="443"/>
        <v>0</v>
      </c>
      <c r="Y40" s="113">
        <f t="shared" si="443"/>
        <v>0</v>
      </c>
      <c r="Z40" s="29">
        <f t="shared" si="443"/>
        <v>0</v>
      </c>
      <c r="AA40" s="23">
        <f t="shared" si="443"/>
        <v>0</v>
      </c>
      <c r="AB40" s="187">
        <f t="shared" ref="AB40" si="444">IF($B37=$B31,AB34+IF($F37&lt;&gt;$G37,(AC37+$G39-$G38)/$F37,AC37/$F37),IF($F37&lt;&gt;Y37,(AC37+$G39-$G38)/$F37,AC37/$F37))</f>
        <v>0</v>
      </c>
      <c r="AC40" s="7">
        <f t="shared" ref="AC40:AC41" si="445">SUM(AD40:AJ40)</f>
        <v>0</v>
      </c>
      <c r="AD40" s="26">
        <f t="shared" ref="AD40:AJ40" si="446">AD37</f>
        <v>0</v>
      </c>
      <c r="AE40" s="26">
        <f t="shared" si="446"/>
        <v>0</v>
      </c>
      <c r="AF40" s="26">
        <f t="shared" si="446"/>
        <v>0</v>
      </c>
      <c r="AG40" s="26">
        <f t="shared" si="446"/>
        <v>0</v>
      </c>
      <c r="AH40" s="113">
        <f t="shared" si="446"/>
        <v>0</v>
      </c>
      <c r="AI40" s="29">
        <f t="shared" si="446"/>
        <v>0</v>
      </c>
      <c r="AJ40" s="23">
        <f t="shared" si="446"/>
        <v>0</v>
      </c>
      <c r="AK40" s="187">
        <f t="shared" ref="AK40" si="447">IF($B37=$B31,AK34+IF($F37&lt;&gt;$G37,(AL37+$G39-$G38)/$F37,AL37/$F37),IF($F37&lt;&gt;AH37,(AL37+$G39-$G38)/$F37,AL37/$F37))</f>
        <v>0</v>
      </c>
      <c r="AL40" s="7">
        <f t="shared" ref="AL40:AL41" si="448">SUM(AM40:AS40)</f>
        <v>0</v>
      </c>
      <c r="AM40" s="26">
        <f t="shared" ref="AM40:AS40" si="449">AM37</f>
        <v>0</v>
      </c>
      <c r="AN40" s="26">
        <f t="shared" si="449"/>
        <v>0</v>
      </c>
      <c r="AO40" s="26">
        <f t="shared" si="449"/>
        <v>0</v>
      </c>
      <c r="AP40" s="26">
        <f t="shared" si="449"/>
        <v>0</v>
      </c>
      <c r="AQ40" s="113">
        <f t="shared" si="449"/>
        <v>0</v>
      </c>
      <c r="AR40" s="29">
        <f t="shared" si="449"/>
        <v>0</v>
      </c>
      <c r="AS40" s="23">
        <f t="shared" si="449"/>
        <v>0</v>
      </c>
      <c r="AT40" s="187">
        <f t="shared" ref="AT40" si="450">IF($B37=$B31,AT34+IF($F37&lt;&gt;$G37,(AU37+$G39-$G38)/$F37,AU37/$F37),IF($F37&lt;&gt;AQ37,(AU37+$G39-$G38)/$F37,AU37/$F37))</f>
        <v>0</v>
      </c>
      <c r="AU40" s="7">
        <f t="shared" ref="AU40:AU41" si="451">SUM(AV40:BB40)</f>
        <v>0</v>
      </c>
      <c r="AV40" s="6">
        <f t="shared" ref="AV40" si="452">IF(SUM($AM$9:$AS$9)=SUM($AV$9:$BB$9),AV37,IF(AND(SUM($AV$9:$BB$9)&gt;42,SUM($AV$9:$BB$9)&lt;49),AV37,0))</f>
        <v>0</v>
      </c>
      <c r="AW40" s="6">
        <f t="shared" ref="AW40:BB40" si="453">IF(SUM($AM$9:$AS$9)=SUM($AV$9:$BB$9),AW37,IF(AND(SUM($AV$9:$BB$9)&gt;42,SUM($AV$9:$BB$9)&lt;49),AW37,0))</f>
        <v>0</v>
      </c>
      <c r="AX40" s="6">
        <f t="shared" si="453"/>
        <v>0</v>
      </c>
      <c r="AY40" s="6">
        <f t="shared" si="453"/>
        <v>0</v>
      </c>
      <c r="AZ40" s="26">
        <f t="shared" si="453"/>
        <v>0</v>
      </c>
      <c r="BA40" s="29">
        <f t="shared" si="453"/>
        <v>0</v>
      </c>
      <c r="BB40" s="23">
        <f t="shared" si="453"/>
        <v>0</v>
      </c>
    </row>
    <row r="41" spans="1:54" ht="15.75" customHeight="1" x14ac:dyDescent="0.2">
      <c r="A41" s="1">
        <f t="shared" ref="A41:A42" si="454">A40</f>
        <v>0</v>
      </c>
      <c r="B41" s="313"/>
      <c r="C41" s="314"/>
      <c r="D41" s="314"/>
      <c r="E41" s="314"/>
      <c r="F41" s="31"/>
      <c r="G41" s="183"/>
      <c r="H41" s="123">
        <f t="shared" ref="H41" si="455">IF($B37=$B31,H35+F41,$F41)</f>
        <v>0</v>
      </c>
      <c r="I41" s="165">
        <f t="shared" si="394"/>
        <v>0</v>
      </c>
      <c r="J41" s="141">
        <f t="shared" ref="J41" si="456">IF($H40=0,0,IF($B31=$B37,IF($H42&gt;0,$H42+J35,K37+J35),IF($H42&gt;0,$H42,K37)))</f>
        <v>0</v>
      </c>
      <c r="K41" s="7">
        <f t="shared" si="439"/>
        <v>0</v>
      </c>
      <c r="L41" s="6"/>
      <c r="M41" s="6"/>
      <c r="N41" s="6"/>
      <c r="O41" s="6"/>
      <c r="P41" s="26"/>
      <c r="Q41" s="29"/>
      <c r="R41" s="23"/>
      <c r="S41" s="141">
        <f t="shared" ref="S41" si="457">IF($H40=0,0,IF($B31=$B37,IF($H42&gt;0,$H42+S35,T37+S35),IF($H42&gt;0,$H42,T37)))</f>
        <v>0</v>
      </c>
      <c r="T41" s="7">
        <f t="shared" si="442"/>
        <v>0</v>
      </c>
      <c r="U41" s="6"/>
      <c r="V41" s="6"/>
      <c r="W41" s="6"/>
      <c r="X41" s="6"/>
      <c r="Y41" s="26"/>
      <c r="Z41" s="29"/>
      <c r="AA41" s="23"/>
      <c r="AB41" s="141">
        <f t="shared" ref="AB41" si="458">IF($H40=0,0,IF($B31=$B37,IF($H42&gt;0,$H42+AB35,AC37+AB35),IF($H42&gt;0,$H42,AC37)))</f>
        <v>0</v>
      </c>
      <c r="AC41" s="7">
        <f t="shared" si="445"/>
        <v>0</v>
      </c>
      <c r="AD41" s="6"/>
      <c r="AE41" s="6"/>
      <c r="AF41" s="6"/>
      <c r="AG41" s="6"/>
      <c r="AH41" s="26"/>
      <c r="AI41" s="29"/>
      <c r="AJ41" s="23"/>
      <c r="AK41" s="141">
        <f t="shared" ref="AK41" si="459">IF($H40=0,0,IF($B31=$B37,IF($H42&gt;0,$H42+AK35,AL37+AK35),IF($H42&gt;0,$H42,AL37)))</f>
        <v>0</v>
      </c>
      <c r="AL41" s="7">
        <f t="shared" si="448"/>
        <v>0</v>
      </c>
      <c r="AM41" s="6"/>
      <c r="AN41" s="6"/>
      <c r="AO41" s="6"/>
      <c r="AP41" s="6"/>
      <c r="AQ41" s="26"/>
      <c r="AR41" s="29"/>
      <c r="AS41" s="23"/>
      <c r="AT41" s="141">
        <f t="shared" ref="AT41" si="460">IF($H40=0,0,IF($B31=$B37,IF($H42&gt;0,$H42+AT35,AU37+AT35),IF($H42&gt;0,$H42,AU37)))</f>
        <v>0</v>
      </c>
      <c r="AU41" s="7">
        <f t="shared" si="451"/>
        <v>0</v>
      </c>
      <c r="AV41" s="6"/>
      <c r="AW41" s="6"/>
      <c r="AX41" s="6"/>
      <c r="AY41" s="6"/>
      <c r="AZ41" s="26"/>
      <c r="BA41" s="29"/>
      <c r="BB41" s="23"/>
    </row>
    <row r="42" spans="1:54" ht="18.75" customHeight="1" thickBot="1" x14ac:dyDescent="0.25">
      <c r="A42" s="1">
        <f t="shared" si="454"/>
        <v>0</v>
      </c>
      <c r="B42" s="323" t="str">
        <f>IF(B37="",Wydruk!$AE$6,IF(J38=0,Wydruk!$AE$7,IF(AND(G38&lt;G39,B37&lt;&gt;$B43),Wydruk!$AE$13,IF(AND($B37=$B31,$B37&lt;&gt;$B43),IF(OR(OR(J42&lt;4,J42&gt;5),OR(S42&lt;4,S42&gt;5),OR(AB42&lt;4,AB42&gt;5),OR(AK42&lt;4,AK42&gt;5),OR(AND(AT42&lt;4,AT42&gt;0),AT42&gt;5)),Wydruk!$AE$8,Wydruk!$AE$9),IF($B37=$B43,IF($F41&lt;&gt;0,Wydruk!$AE$12,Wydruk!$AE$10),IF(OR(OR(J38&lt;4,J38&gt;5),OR(S38&lt;4,S38&gt;5),OR(AB38&lt;4,AB38&gt;5),OR(AK38&lt;4,AK38&gt;5),OR(AND(AT38&lt;4,AT38&gt;0),AT38&gt;5)),Wydruk!$AE$8,Wydruk!$AE$11))))))</f>
        <v>Uzupełnij liczby godzin tygodniowego planu</v>
      </c>
      <c r="C42" s="324"/>
      <c r="D42" s="324"/>
      <c r="E42" s="324"/>
      <c r="F42" s="173">
        <f>wrzesień!F42</f>
        <v>0</v>
      </c>
      <c r="G42" s="184">
        <f>wrzesień!G42</f>
        <v>0</v>
      </c>
      <c r="H42" s="191">
        <f t="shared" ref="H42" si="461">IF(OR($G42=0,$F42=0,$G42="",$F42=""),0,$G42/$F42)</f>
        <v>0</v>
      </c>
      <c r="I42" s="193"/>
      <c r="J42" s="176">
        <f t="shared" ref="J42" si="462">IF($B31=$B37,IF(L37+L32&gt;0,1,0)+IF(M37+M32&gt;0,1,0)+IF(N37+N32&gt;0,1,0)+IF(O37+O32&gt;0,1,0)+IF(P37+P32&gt;0,1,0)+IF(Q37+Q32&gt;0,1,0)+IF(R37+R32&gt;0,1,0),J38)</f>
        <v>0</v>
      </c>
      <c r="K42" s="133">
        <f t="shared" ref="K42" si="463">IF(OR($B37=$B43,J42=0,(K38-Q42+O42)&lt;=0),0,(K38-Q42+O42)/J42)</f>
        <v>0</v>
      </c>
      <c r="L42" s="137">
        <f t="shared" ref="L42" si="464">IF(K42*(7-J39)&lt;=0,0,K42*(7-J39))</f>
        <v>0</v>
      </c>
      <c r="M42" s="311">
        <f t="shared" ref="M42" si="465">ROUND(IF(OR(K39-K42*(7-J39)+P42&lt;0,$B37=$B43,K42&lt;=0,K39=0),0,IF(K39-K42*(7-J39)+P42&gt;Q42-O42+P42,Q42-O42+P42,K39-K42*(7-J39)+P42)),1)</f>
        <v>0</v>
      </c>
      <c r="N42" s="312"/>
      <c r="O42" s="139">
        <f t="shared" ref="O42" si="466">IF(OR($B37=$B43,J38=0),0,IF($B37=$B31,J37,$F37))</f>
        <v>0</v>
      </c>
      <c r="P42" s="30">
        <f t="shared" ref="P42" si="467">IF(OR($B37=$B43,J42=0),0,$G39-$G38)</f>
        <v>0</v>
      </c>
      <c r="Q42" s="134">
        <f t="shared" ref="Q42" si="468">IF(OR($B37=$B43,J42=0),0,J41)</f>
        <v>0</v>
      </c>
      <c r="R42" s="138">
        <f t="shared" ref="R42" si="469">IF($B37=$B43,0,K39)</f>
        <v>0</v>
      </c>
      <c r="S42" s="176">
        <f t="shared" ref="S42" si="470">IF($B31=$B37,IF(U37+U32&gt;0,1,0)+IF(V37+V32&gt;0,1,0)+IF(W37+W32&gt;0,1,0)+IF(X37+X32&gt;0,1,0)+IF(Y37+Y32&gt;0,1,0)+IF(Z37+Z32&gt;0,1,0)+IF(AA37+AA32&gt;0,1,0),S38)</f>
        <v>0</v>
      </c>
      <c r="T42" s="133">
        <f t="shared" ref="T42" si="471">IF(OR($B37=$B43,S42=0,(T38-Z42+X42)&lt;=0),0,(T38-Z42+X42)/S42)</f>
        <v>0</v>
      </c>
      <c r="U42" s="137">
        <f t="shared" ref="U42" si="472">IF(T42*(7-S39)&lt;=0,0,T42*(7-S39))</f>
        <v>0</v>
      </c>
      <c r="V42" s="311">
        <f t="shared" ref="V42" si="473">ROUND(IF(OR(T39-T42*(7-S39)+Y42&lt;0,$B37=$B43,T42&lt;=0,T39=0),0,IF(T39-T42*(7-S39)+Y42&gt;Z42-X42+Y42,Z42-X42+Y42,T39-T42*(7-S39)+Y42)),1)</f>
        <v>0</v>
      </c>
      <c r="W42" s="312"/>
      <c r="X42" s="139">
        <f t="shared" ref="X42" si="474">IF(OR($B37=$B43,S38=0),0,IF($B37=$B31,S37,$F37))</f>
        <v>0</v>
      </c>
      <c r="Y42" s="30">
        <f t="shared" ref="Y42" si="475">IF(OR($B37=$B43,S42=0),0,$G39-$G38)</f>
        <v>0</v>
      </c>
      <c r="Z42" s="134">
        <f t="shared" ref="Z42" si="476">IF(OR($B37=$B43,S42=0),0,S41)</f>
        <v>0</v>
      </c>
      <c r="AA42" s="138">
        <f t="shared" ref="AA42" si="477">IF($B37=$B43,0,T39)</f>
        <v>0</v>
      </c>
      <c r="AB42" s="176">
        <f t="shared" ref="AB42" si="478">IF($B31=$B37,IF(AD37+AD32&gt;0,1,0)+IF(AE37+AE32&gt;0,1,0)+IF(AF37+AF32&gt;0,1,0)+IF(AG37+AG32&gt;0,1,0)+IF(AH37+AH32&gt;0,1,0)+IF(AI37+AI32&gt;0,1,0)+IF(AJ37+AJ32&gt;0,1,0),AB38)</f>
        <v>0</v>
      </c>
      <c r="AC42" s="133">
        <f t="shared" ref="AC42" si="479">IF(OR($B37=$B43,AB42=0,(AC38-AI42+AG42)&lt;=0),0,(AC38-AI42+AG42)/AB42)</f>
        <v>0</v>
      </c>
      <c r="AD42" s="137">
        <f t="shared" ref="AD42" si="480">IF(AC42*(7-AB39)&lt;=0,0,AC42*(7-AB39))</f>
        <v>0</v>
      </c>
      <c r="AE42" s="311">
        <f t="shared" ref="AE42" si="481">ROUND(IF(OR(AC39-AC42*(7-AB39)+AH42&lt;0,$B37=$B43,AC42&lt;=0,AC39=0),0,IF(AC39-AC42*(7-AB39)+AH42&gt;AI42-AG42+AH42,AI42-AG42+AH42,AC39-AC42*(7-AB39)+AH42)),1)</f>
        <v>0</v>
      </c>
      <c r="AF42" s="312"/>
      <c r="AG42" s="139">
        <f t="shared" ref="AG42" si="482">IF(OR($B37=$B43,AB38=0),0,IF($B37=$B31,AB37,$F37))</f>
        <v>0</v>
      </c>
      <c r="AH42" s="30">
        <f t="shared" ref="AH42" si="483">IF(OR($B37=$B43,AB42=0),0,$G39-$G38)</f>
        <v>0</v>
      </c>
      <c r="AI42" s="134">
        <f t="shared" ref="AI42" si="484">IF(OR($B37=$B43,AB42=0),0,AB41)</f>
        <v>0</v>
      </c>
      <c r="AJ42" s="138">
        <f t="shared" ref="AJ42" si="485">IF($B37=$B43,0,AC39)</f>
        <v>0</v>
      </c>
      <c r="AK42" s="176">
        <f t="shared" ref="AK42" si="486">IF($B31=$B37,IF(AM37+AM32&gt;0,1,0)+IF(AN37+AN32&gt;0,1,0)+IF(AO37+AO32&gt;0,1,0)+IF(AP37+AP32&gt;0,1,0)+IF(AQ37+AQ32&gt;0,1,0)+IF(AR37+AR32&gt;0,1,0)+IF(AS37+AS32&gt;0,1,0),AK38)</f>
        <v>0</v>
      </c>
      <c r="AL42" s="133">
        <f t="shared" ref="AL42" si="487">IF(OR($B37=$B43,AK42=0,(AL38-AR42+AP42)&lt;=0),0,(AL38-AR42+AP42)/AK42)</f>
        <v>0</v>
      </c>
      <c r="AM42" s="137">
        <f t="shared" ref="AM42" si="488">IF(AL42*(7-AK39)&lt;=0,0,AL42*(7-AK39))</f>
        <v>0</v>
      </c>
      <c r="AN42" s="311">
        <f t="shared" ref="AN42" si="489">ROUND(IF(OR(AL39-AL42*(7-AK39)+AQ42&lt;0,$B37=$B43,AL42&lt;=0,AL39=0),0,IF(AL39-AL42*(7-AK39)+AQ42&gt;AR42-AP42+AQ42,AR42-AP42+AQ42,AL39-AL42*(7-AK39)+AQ42)),1)</f>
        <v>0</v>
      </c>
      <c r="AO42" s="312"/>
      <c r="AP42" s="139">
        <f t="shared" ref="AP42" si="490">IF(OR($B37=$B43,AK38=0),0,IF($B37=$B31,AK37,$F37))</f>
        <v>0</v>
      </c>
      <c r="AQ42" s="30">
        <f t="shared" ref="AQ42" si="491">IF(OR($B37=$B43,AK42=0),0,$G39-$G38)</f>
        <v>0</v>
      </c>
      <c r="AR42" s="134">
        <f t="shared" ref="AR42" si="492">IF(OR($B37=$B43,AK42=0),0,AK41)</f>
        <v>0</v>
      </c>
      <c r="AS42" s="138">
        <f t="shared" ref="AS42" si="493">IF($B37=$B43,0,AL39)</f>
        <v>0</v>
      </c>
      <c r="AT42" s="176">
        <f t="shared" ref="AT42" si="494">IF($B31=$B37,IF(AV37+AV32&gt;0,1,0)+IF(AW37+AW32&gt;0,1,0)+IF(AX37+AX32&gt;0,1,0)+IF(AY37+AY32&gt;0,1,0)+IF(AZ37+AZ32&gt;0,1,0)+IF(BA37+BA32&gt;0,1,0)+IF(BB37+BB32&gt;0,1,0),AT38)</f>
        <v>0</v>
      </c>
      <c r="AU42" s="133">
        <f t="shared" ref="AU42" si="495">IF(OR($B37=$B43,AT42=0,(AU38-BA42+AY42)&lt;=0),0,(AU38-BA42+AY42)/AT42)</f>
        <v>0</v>
      </c>
      <c r="AV42" s="137">
        <f t="shared" ref="AV42" si="496">IF(AU42*(7-AT39)&lt;=0,0,AU42*(7-AT39))</f>
        <v>0</v>
      </c>
      <c r="AW42" s="311">
        <f t="shared" ref="AW42" si="497">ROUND(IF(OR(AU39-AU42*(7-AT39)+AZ42&lt;0,$B37=$B43,AU42&lt;=0,AU39=0),0,IF(AU39-AU42*(7-AT39)+AZ42&gt;BA42-AY42+AZ42,BA42-AY42+AZ42,AU39-AU42*(7-AT39)+AZ42)),1)</f>
        <v>0</v>
      </c>
      <c r="AX42" s="312"/>
      <c r="AY42" s="139">
        <f t="shared" ref="AY42" si="498">IF(OR($B37=$B43,AT38=0),0,IF($B37=$B31,AT37,$F37))</f>
        <v>0</v>
      </c>
      <c r="AZ42" s="30">
        <f t="shared" ref="AZ42" si="499">IF(OR($B37=$B43,AT42=0),0,$G39-$G38)</f>
        <v>0</v>
      </c>
      <c r="BA42" s="134">
        <f t="shared" ref="BA42" si="500">IF(OR($B37=$B43,AT42=0),0,AT41)</f>
        <v>0</v>
      </c>
      <c r="BB42" s="138">
        <f t="shared" ref="BB42" si="501">IF($B37=$B43,0,AU39)</f>
        <v>0</v>
      </c>
    </row>
    <row r="43" spans="1:54" ht="15.75" x14ac:dyDescent="0.2">
      <c r="A43" s="1">
        <f t="shared" ref="A43" si="502">IF(B43="","1. Niewypełnione",B43)</f>
        <v>0</v>
      </c>
      <c r="B43" s="320">
        <f>wrzesień!B43</f>
        <v>0</v>
      </c>
      <c r="C43" s="321">
        <f>wrzesień!C43</f>
        <v>0</v>
      </c>
      <c r="D43" s="321">
        <f>wrzesień!D43</f>
        <v>0</v>
      </c>
      <c r="E43" s="321">
        <f>wrzesień!E43</f>
        <v>0</v>
      </c>
      <c r="F43" s="177">
        <f>wrzesień!F43</f>
        <v>18</v>
      </c>
      <c r="G43" s="185">
        <f>wrzesień!G43</f>
        <v>18</v>
      </c>
      <c r="H43" s="177"/>
      <c r="I43" s="192">
        <f t="shared" ref="I43:I47" si="503">K43+T43+AC43+AL43+AU43</f>
        <v>0</v>
      </c>
      <c r="J43" s="186">
        <f t="shared" ref="J43" si="504">IF(OR($B43=$B49,J46=0),0,ROUND((K44+P48)/J46,0))</f>
        <v>0</v>
      </c>
      <c r="K43" s="51">
        <f t="shared" ref="K43:K44" si="505">SUM(L43:R43)</f>
        <v>0</v>
      </c>
      <c r="L43" s="52">
        <f>wrzesień!L43</f>
        <v>0</v>
      </c>
      <c r="M43" s="52">
        <f>wrzesień!M43</f>
        <v>0</v>
      </c>
      <c r="N43" s="52">
        <f>wrzesień!N43</f>
        <v>0</v>
      </c>
      <c r="O43" s="52">
        <f>wrzesień!O43</f>
        <v>0</v>
      </c>
      <c r="P43" s="53">
        <f>wrzesień!P43</f>
        <v>0</v>
      </c>
      <c r="Q43" s="54">
        <f>wrzesień!Q43</f>
        <v>0</v>
      </c>
      <c r="R43" s="55">
        <f>wrzesień!R43</f>
        <v>0</v>
      </c>
      <c r="S43" s="188">
        <f t="shared" ref="S43" si="506">IF(OR($B43=$B49,S46=0),0,ROUND((T44+Y48)/S46,0))</f>
        <v>0</v>
      </c>
      <c r="T43" s="51">
        <f t="shared" ref="T43:T44" si="507">SUM(U43:AA43)</f>
        <v>0</v>
      </c>
      <c r="U43" s="52">
        <f>wrzesień!U43</f>
        <v>0</v>
      </c>
      <c r="V43" s="52">
        <f>wrzesień!V43</f>
        <v>0</v>
      </c>
      <c r="W43" s="52">
        <f>wrzesień!W43</f>
        <v>0</v>
      </c>
      <c r="X43" s="52">
        <f>wrzesień!X43</f>
        <v>0</v>
      </c>
      <c r="Y43" s="53">
        <f>wrzesień!Y43</f>
        <v>0</v>
      </c>
      <c r="Z43" s="54">
        <f>wrzesień!Z43</f>
        <v>0</v>
      </c>
      <c r="AA43" s="55">
        <f>wrzesień!AA43</f>
        <v>0</v>
      </c>
      <c r="AB43" s="188">
        <f t="shared" ref="AB43" si="508">IF(OR($B43=$B49,AB46=0),0,ROUND((AC44+AH48)/AB46,0))</f>
        <v>0</v>
      </c>
      <c r="AC43" s="51">
        <f t="shared" ref="AC43:AC44" si="509">SUM(AD43:AJ43)</f>
        <v>0</v>
      </c>
      <c r="AD43" s="52">
        <f>wrzesień!AD43</f>
        <v>0</v>
      </c>
      <c r="AE43" s="52">
        <f>wrzesień!AE43</f>
        <v>0</v>
      </c>
      <c r="AF43" s="52">
        <f>wrzesień!AF43</f>
        <v>0</v>
      </c>
      <c r="AG43" s="52">
        <f>wrzesień!AG43</f>
        <v>0</v>
      </c>
      <c r="AH43" s="53">
        <f>wrzesień!AH43</f>
        <v>0</v>
      </c>
      <c r="AI43" s="54">
        <f>wrzesień!AI43</f>
        <v>0</v>
      </c>
      <c r="AJ43" s="55">
        <f>wrzesień!AJ43</f>
        <v>0</v>
      </c>
      <c r="AK43" s="188">
        <f t="shared" ref="AK43" si="510">IF(OR($B43=$B49,AK46=0),0,ROUND((AL44+AQ48)/AK46,0))</f>
        <v>0</v>
      </c>
      <c r="AL43" s="51">
        <f t="shared" ref="AL43:AL44" si="511">SUM(AM43:AS43)</f>
        <v>0</v>
      </c>
      <c r="AM43" s="52">
        <f>wrzesień!AM43</f>
        <v>0</v>
      </c>
      <c r="AN43" s="52">
        <f>wrzesień!AN43</f>
        <v>0</v>
      </c>
      <c r="AO43" s="52">
        <f>wrzesień!AO43</f>
        <v>0</v>
      </c>
      <c r="AP43" s="52">
        <f>wrzesień!AP43</f>
        <v>0</v>
      </c>
      <c r="AQ43" s="53">
        <f>wrzesień!AQ43</f>
        <v>0</v>
      </c>
      <c r="AR43" s="54">
        <f>wrzesień!AR43</f>
        <v>0</v>
      </c>
      <c r="AS43" s="55">
        <f>wrzesień!AS43</f>
        <v>0</v>
      </c>
      <c r="AT43" s="188">
        <f t="shared" ref="AT43" si="512">IF(OR($B43=$B49,AT46=0),0,ROUND((AU44+AZ48)/AT46,0))</f>
        <v>0</v>
      </c>
      <c r="AU43" s="51">
        <f t="shared" ref="AU43:AU44" si="513">SUM(AV43:BB43)</f>
        <v>0</v>
      </c>
      <c r="AV43" s="52">
        <f t="shared" ref="AV43" si="514">IF(SUM($AM$9:$AS$9)=SUM($AV$9:$BB$9),AM43,IF(AND(SUM($AV$9:$BB$9)&gt;42,SUM($AV$9:$BB$9)&lt;49),AM43,0))</f>
        <v>0</v>
      </c>
      <c r="AW43" s="52">
        <f t="shared" ref="AW43" si="515">IF(SUM($AM$9:$AS$9)=SUM($AV$9:$BB$9),AN43,IF(AND(SUM($AV$9:$BB$9)&gt;42,SUM($AV$9:$BB$9)&lt;49),AN43,0))</f>
        <v>0</v>
      </c>
      <c r="AX43" s="52">
        <f t="shared" ref="AX43" si="516">IF(SUM($AM$9:$AS$9)=SUM($AV$9:$BB$9),AO43,IF(AND(SUM($AV$9:$BB$9)&gt;42,SUM($AV$9:$BB$9)&lt;49),AO43,0))</f>
        <v>0</v>
      </c>
      <c r="AY43" s="52">
        <f t="shared" ref="AY43" si="517">IF(SUM($AM$9:$AS$9)=SUM($AV$9:$BB$9),AP43,IF(AND(SUM($AV$9:$BB$9)&gt;42,SUM($AV$9:$BB$9)&lt;49),AP43,0))</f>
        <v>0</v>
      </c>
      <c r="AZ43" s="53">
        <f t="shared" ref="AZ43" si="518">IF(SUM($AM$9:$AS$9)=SUM($AV$9:$BB$9),AQ43,IF(AND(SUM($AV$9:$BB$9)&gt;42,SUM($AV$9:$BB$9)&lt;49),AQ43,0))</f>
        <v>0</v>
      </c>
      <c r="BA43" s="54">
        <f t="shared" ref="BA43" si="519">IF(SUM($AM$9:$AS$9)=SUM($AV$9:$BB$9),AR43,IF(AND(SUM($AV$9:$BB$9)&gt;42,SUM($AV$9:$BB$9)&lt;49),AR43,0))</f>
        <v>0</v>
      </c>
      <c r="BB43" s="55">
        <f t="shared" ref="BB43" si="520">IF(SUM($AM$9:$AS$9)=SUM($AV$9:$BB$9),AS43,IF(AND(SUM($AV$9:$BB$9)&gt;42,SUM($AV$9:$BB$9)&lt;49),AS43,0))</f>
        <v>0</v>
      </c>
    </row>
    <row r="44" spans="1:54" ht="12.75" hidden="1" customHeight="1" x14ac:dyDescent="0.2">
      <c r="B44" s="93"/>
      <c r="C44" s="94"/>
      <c r="D44" s="95"/>
      <c r="E44" s="115"/>
      <c r="F44" s="140" t="b">
        <f t="shared" ref="F44" si="521">IF($B37=$B43,OR(F38,G43&lt;F43),G43&lt;F43)</f>
        <v>0</v>
      </c>
      <c r="G44" s="189">
        <f t="shared" ref="G44" si="522">IF(AND($B37=$B43,$B37&lt;&gt;"",$B37&lt;&gt;0),G43+G38,G43)</f>
        <v>18</v>
      </c>
      <c r="H44" s="120"/>
      <c r="I44" s="165">
        <f t="shared" si="503"/>
        <v>0</v>
      </c>
      <c r="J44" s="194">
        <f t="shared" ref="J44" si="523">7-COUNTIF(L43:R43,0)-COUNTIF(L43:R43,"")</f>
        <v>0</v>
      </c>
      <c r="K44" s="22">
        <f t="shared" si="505"/>
        <v>0</v>
      </c>
      <c r="L44" s="35">
        <f t="shared" ref="L44:R44" si="524">IF($B37=$B43,L43+L38,L43)</f>
        <v>0</v>
      </c>
      <c r="M44" s="35">
        <f t="shared" si="524"/>
        <v>0</v>
      </c>
      <c r="N44" s="35">
        <f t="shared" si="524"/>
        <v>0</v>
      </c>
      <c r="O44" s="35">
        <f t="shared" si="524"/>
        <v>0</v>
      </c>
      <c r="P44" s="36">
        <f t="shared" si="524"/>
        <v>0</v>
      </c>
      <c r="Q44" s="37">
        <f t="shared" si="524"/>
        <v>0</v>
      </c>
      <c r="R44" s="38">
        <f t="shared" si="524"/>
        <v>0</v>
      </c>
      <c r="S44" s="194">
        <f t="shared" ref="S44" si="525">7-COUNTIF(U43:AA43,0)-COUNTIF(U43:AA43,"")</f>
        <v>0</v>
      </c>
      <c r="T44" s="22">
        <f t="shared" si="507"/>
        <v>0</v>
      </c>
      <c r="U44" s="35">
        <f t="shared" ref="U44:AA44" si="526">IF($B37=$B43,U43+U38,U43)</f>
        <v>0</v>
      </c>
      <c r="V44" s="35">
        <f t="shared" si="526"/>
        <v>0</v>
      </c>
      <c r="W44" s="35">
        <f t="shared" si="526"/>
        <v>0</v>
      </c>
      <c r="X44" s="35">
        <f t="shared" si="526"/>
        <v>0</v>
      </c>
      <c r="Y44" s="36">
        <f t="shared" si="526"/>
        <v>0</v>
      </c>
      <c r="Z44" s="37">
        <f t="shared" si="526"/>
        <v>0</v>
      </c>
      <c r="AA44" s="38">
        <f t="shared" si="526"/>
        <v>0</v>
      </c>
      <c r="AB44" s="194">
        <f t="shared" ref="AB44" si="527">7-COUNTIF(AD43:AJ43,0)-COUNTIF(AD43:AJ43,"")</f>
        <v>0</v>
      </c>
      <c r="AC44" s="22">
        <f t="shared" si="509"/>
        <v>0</v>
      </c>
      <c r="AD44" s="35">
        <f t="shared" ref="AD44:AJ44" si="528">IF($B37=$B43,AD43+AD38,AD43)</f>
        <v>0</v>
      </c>
      <c r="AE44" s="35">
        <f t="shared" si="528"/>
        <v>0</v>
      </c>
      <c r="AF44" s="35">
        <f t="shared" si="528"/>
        <v>0</v>
      </c>
      <c r="AG44" s="35">
        <f t="shared" si="528"/>
        <v>0</v>
      </c>
      <c r="AH44" s="36">
        <f t="shared" si="528"/>
        <v>0</v>
      </c>
      <c r="AI44" s="37">
        <f t="shared" si="528"/>
        <v>0</v>
      </c>
      <c r="AJ44" s="38">
        <f t="shared" si="528"/>
        <v>0</v>
      </c>
      <c r="AK44" s="194">
        <f t="shared" ref="AK44" si="529">7-COUNTIF(AM43:AS43,0)-COUNTIF(AM43:AS43,"")</f>
        <v>0</v>
      </c>
      <c r="AL44" s="22">
        <f t="shared" si="511"/>
        <v>0</v>
      </c>
      <c r="AM44" s="35">
        <f t="shared" ref="AM44:AS44" si="530">IF($B37=$B43,AM43+AM38,AM43)</f>
        <v>0</v>
      </c>
      <c r="AN44" s="35">
        <f t="shared" si="530"/>
        <v>0</v>
      </c>
      <c r="AO44" s="35">
        <f t="shared" si="530"/>
        <v>0</v>
      </c>
      <c r="AP44" s="35">
        <f t="shared" si="530"/>
        <v>0</v>
      </c>
      <c r="AQ44" s="36">
        <f t="shared" si="530"/>
        <v>0</v>
      </c>
      <c r="AR44" s="37">
        <f t="shared" si="530"/>
        <v>0</v>
      </c>
      <c r="AS44" s="38">
        <f t="shared" si="530"/>
        <v>0</v>
      </c>
      <c r="AT44" s="194">
        <f t="shared" ref="AT44" si="531">7-COUNTIF(AV43:BB43,0)-COUNTIF(AV43:BB43,"")</f>
        <v>0</v>
      </c>
      <c r="AU44" s="22">
        <f t="shared" si="513"/>
        <v>0</v>
      </c>
      <c r="AV44" s="35">
        <f t="shared" ref="AV44:BB44" si="532">IF($B37=$B43,AV43+AV38,AV43)</f>
        <v>0</v>
      </c>
      <c r="AW44" s="35">
        <f t="shared" si="532"/>
        <v>0</v>
      </c>
      <c r="AX44" s="35">
        <f t="shared" si="532"/>
        <v>0</v>
      </c>
      <c r="AY44" s="35">
        <f t="shared" si="532"/>
        <v>0</v>
      </c>
      <c r="AZ44" s="36">
        <f t="shared" si="532"/>
        <v>0</v>
      </c>
      <c r="BA44" s="37">
        <f t="shared" si="532"/>
        <v>0</v>
      </c>
      <c r="BB44" s="38">
        <f t="shared" si="532"/>
        <v>0</v>
      </c>
    </row>
    <row r="45" spans="1:54" ht="15" hidden="1" customHeight="1" x14ac:dyDescent="0.2">
      <c r="B45" s="116"/>
      <c r="C45" s="117"/>
      <c r="D45" s="118"/>
      <c r="E45" s="119"/>
      <c r="F45" s="92"/>
      <c r="G45" s="190">
        <f t="shared" ref="G45" si="533">IF(AND($B37=$B43,$B37&lt;&gt;"",$B37&lt;&gt;0),F43+G39,F43)</f>
        <v>18</v>
      </c>
      <c r="H45" s="121"/>
      <c r="I45" s="165">
        <f t="shared" si="503"/>
        <v>0</v>
      </c>
      <c r="J45" s="195">
        <f t="shared" ref="J45" si="534">IF($B43=$B37,COUNTIF(L45:R45,0),COUNTIF(L46:R46,0)+COUNTIF(L46:R46,""))</f>
        <v>7</v>
      </c>
      <c r="K45" s="39">
        <f t="shared" ref="K45:R45" si="535">IF($B37=$B43,K46+K39,K46)</f>
        <v>0</v>
      </c>
      <c r="L45" s="40">
        <f t="shared" si="535"/>
        <v>0</v>
      </c>
      <c r="M45" s="40">
        <f t="shared" si="535"/>
        <v>0</v>
      </c>
      <c r="N45" s="40">
        <f t="shared" si="535"/>
        <v>0</v>
      </c>
      <c r="O45" s="40">
        <f t="shared" si="535"/>
        <v>0</v>
      </c>
      <c r="P45" s="41">
        <f t="shared" si="535"/>
        <v>0</v>
      </c>
      <c r="Q45" s="42">
        <f t="shared" si="535"/>
        <v>0</v>
      </c>
      <c r="R45" s="43">
        <f t="shared" si="535"/>
        <v>0</v>
      </c>
      <c r="S45" s="195">
        <f t="shared" ref="S45" si="536">IF($B43=$B37,COUNTIF(U45:AA45,0),COUNTIF(U46:AA46,0)+COUNTIF(U46:AA46,""))</f>
        <v>7</v>
      </c>
      <c r="T45" s="39">
        <f t="shared" ref="T45:AA45" si="537">IF($B37=$B43,T46+T39,T46)</f>
        <v>0</v>
      </c>
      <c r="U45" s="40">
        <f t="shared" si="537"/>
        <v>0</v>
      </c>
      <c r="V45" s="40">
        <f t="shared" si="537"/>
        <v>0</v>
      </c>
      <c r="W45" s="40">
        <f t="shared" si="537"/>
        <v>0</v>
      </c>
      <c r="X45" s="40">
        <f t="shared" si="537"/>
        <v>0</v>
      </c>
      <c r="Y45" s="41">
        <f t="shared" si="537"/>
        <v>0</v>
      </c>
      <c r="Z45" s="42">
        <f t="shared" si="537"/>
        <v>0</v>
      </c>
      <c r="AA45" s="43">
        <f t="shared" si="537"/>
        <v>0</v>
      </c>
      <c r="AB45" s="195">
        <f t="shared" ref="AB45" si="538">IF($B43=$B37,COUNTIF(AD45:AJ45,0),COUNTIF(AD46:AJ46,0)+COUNTIF(AD46:AJ46,""))</f>
        <v>7</v>
      </c>
      <c r="AC45" s="39">
        <f t="shared" ref="AC45:AJ45" si="539">IF($B37=$B43,AC46+AC39,AC46)</f>
        <v>0</v>
      </c>
      <c r="AD45" s="40">
        <f t="shared" si="539"/>
        <v>0</v>
      </c>
      <c r="AE45" s="40">
        <f t="shared" si="539"/>
        <v>0</v>
      </c>
      <c r="AF45" s="40">
        <f t="shared" si="539"/>
        <v>0</v>
      </c>
      <c r="AG45" s="40">
        <f t="shared" si="539"/>
        <v>0</v>
      </c>
      <c r="AH45" s="41">
        <f t="shared" si="539"/>
        <v>0</v>
      </c>
      <c r="AI45" s="42">
        <f t="shared" si="539"/>
        <v>0</v>
      </c>
      <c r="AJ45" s="43">
        <f t="shared" si="539"/>
        <v>0</v>
      </c>
      <c r="AK45" s="195">
        <f t="shared" ref="AK45" si="540">IF($B43=$B37,COUNTIF(AM45:AS45,0),COUNTIF(AM46:AS46,0)+COUNTIF(AM46:AS46,""))</f>
        <v>7</v>
      </c>
      <c r="AL45" s="39">
        <f t="shared" ref="AL45:AS45" si="541">IF($B37=$B43,AL46+AL39,AL46)</f>
        <v>0</v>
      </c>
      <c r="AM45" s="40">
        <f t="shared" si="541"/>
        <v>0</v>
      </c>
      <c r="AN45" s="40">
        <f t="shared" si="541"/>
        <v>0</v>
      </c>
      <c r="AO45" s="40">
        <f t="shared" si="541"/>
        <v>0</v>
      </c>
      <c r="AP45" s="40">
        <f t="shared" si="541"/>
        <v>0</v>
      </c>
      <c r="AQ45" s="41">
        <f t="shared" si="541"/>
        <v>0</v>
      </c>
      <c r="AR45" s="42">
        <f t="shared" si="541"/>
        <v>0</v>
      </c>
      <c r="AS45" s="43">
        <f t="shared" si="541"/>
        <v>0</v>
      </c>
      <c r="AT45" s="195">
        <f t="shared" ref="AT45" si="542">IF($B43=$B37,COUNTIF(AV45:BB45,0),COUNTIF(AV46:BB46,0)+COUNTIF(AV46:BB46,""))</f>
        <v>7</v>
      </c>
      <c r="AU45" s="39">
        <f t="shared" ref="AU45:BB45" si="543">IF($B37=$B43,AU46+AU39,AU46)</f>
        <v>0</v>
      </c>
      <c r="AV45" s="40">
        <f t="shared" si="543"/>
        <v>0</v>
      </c>
      <c r="AW45" s="40">
        <f t="shared" si="543"/>
        <v>0</v>
      </c>
      <c r="AX45" s="40">
        <f t="shared" si="543"/>
        <v>0</v>
      </c>
      <c r="AY45" s="40">
        <f t="shared" si="543"/>
        <v>0</v>
      </c>
      <c r="AZ45" s="41">
        <f t="shared" si="543"/>
        <v>0</v>
      </c>
      <c r="BA45" s="42">
        <f t="shared" si="543"/>
        <v>0</v>
      </c>
      <c r="BB45" s="43">
        <f t="shared" si="543"/>
        <v>0</v>
      </c>
    </row>
    <row r="46" spans="1:54" ht="15.75" customHeight="1" x14ac:dyDescent="0.2">
      <c r="A46" s="1">
        <f t="shared" ref="A46" si="544">A43</f>
        <v>0</v>
      </c>
      <c r="B46" s="313">
        <f t="shared" ref="B46" si="545">B40+1</f>
        <v>5</v>
      </c>
      <c r="C46" s="314"/>
      <c r="D46" s="314"/>
      <c r="E46" s="314"/>
      <c r="F46" s="31"/>
      <c r="G46" s="183"/>
      <c r="H46" s="122">
        <f t="shared" ref="H46" si="546">5-COUNTIF(AU43,0)-COUNTIF(AL43,0)-COUNTIF(AC43,0)-COUNTIF(T43,0)-COUNTIF(K43,0)</f>
        <v>0</v>
      </c>
      <c r="I46" s="165">
        <f t="shared" si="503"/>
        <v>0</v>
      </c>
      <c r="J46" s="187">
        <f t="shared" ref="J46" si="547">IF($B43=$B37,J40+IF($F43&lt;&gt;$G43,(K43+$G45-$G44)/$F43,K43/$F43),IF($F43&lt;&gt;G43,(K43+$G45-$G44)/$F43,K43/$F43))</f>
        <v>0</v>
      </c>
      <c r="K46" s="7">
        <f t="shared" ref="K46:K47" si="548">SUM(L46:R46)</f>
        <v>0</v>
      </c>
      <c r="L46" s="26">
        <f t="shared" ref="L46:R46" si="549">L43</f>
        <v>0</v>
      </c>
      <c r="M46" s="26">
        <f t="shared" si="549"/>
        <v>0</v>
      </c>
      <c r="N46" s="26">
        <f t="shared" si="549"/>
        <v>0</v>
      </c>
      <c r="O46" s="26">
        <f t="shared" si="549"/>
        <v>0</v>
      </c>
      <c r="P46" s="26">
        <f t="shared" si="549"/>
        <v>0</v>
      </c>
      <c r="Q46" s="29">
        <f t="shared" si="549"/>
        <v>0</v>
      </c>
      <c r="R46" s="23">
        <f t="shared" si="549"/>
        <v>0</v>
      </c>
      <c r="S46" s="187">
        <f t="shared" ref="S46" si="550">IF($B43=$B37,S40+IF($F43&lt;&gt;$G43,(T43+$G45-$G44)/$F43,T43/$F43),IF($F43&lt;&gt;P43,(T43+$G45-$G44)/$F43,T43/$F43))</f>
        <v>0</v>
      </c>
      <c r="T46" s="7">
        <f t="shared" ref="T46:T47" si="551">SUM(U46:AA46)</f>
        <v>0</v>
      </c>
      <c r="U46" s="26">
        <f t="shared" ref="U46:AA46" si="552">U43</f>
        <v>0</v>
      </c>
      <c r="V46" s="26">
        <f t="shared" si="552"/>
        <v>0</v>
      </c>
      <c r="W46" s="26">
        <f t="shared" si="552"/>
        <v>0</v>
      </c>
      <c r="X46" s="26">
        <f t="shared" si="552"/>
        <v>0</v>
      </c>
      <c r="Y46" s="113">
        <f t="shared" si="552"/>
        <v>0</v>
      </c>
      <c r="Z46" s="29">
        <f t="shared" si="552"/>
        <v>0</v>
      </c>
      <c r="AA46" s="23">
        <f t="shared" si="552"/>
        <v>0</v>
      </c>
      <c r="AB46" s="187">
        <f t="shared" ref="AB46" si="553">IF($B43=$B37,AB40+IF($F43&lt;&gt;$G43,(AC43+$G45-$G44)/$F43,AC43/$F43),IF($F43&lt;&gt;Y43,(AC43+$G45-$G44)/$F43,AC43/$F43))</f>
        <v>0</v>
      </c>
      <c r="AC46" s="7">
        <f t="shared" ref="AC46:AC47" si="554">SUM(AD46:AJ46)</f>
        <v>0</v>
      </c>
      <c r="AD46" s="26">
        <f t="shared" ref="AD46:AJ46" si="555">AD43</f>
        <v>0</v>
      </c>
      <c r="AE46" s="26">
        <f t="shared" si="555"/>
        <v>0</v>
      </c>
      <c r="AF46" s="26">
        <f t="shared" si="555"/>
        <v>0</v>
      </c>
      <c r="AG46" s="26">
        <f t="shared" si="555"/>
        <v>0</v>
      </c>
      <c r="AH46" s="113">
        <f t="shared" si="555"/>
        <v>0</v>
      </c>
      <c r="AI46" s="29">
        <f t="shared" si="555"/>
        <v>0</v>
      </c>
      <c r="AJ46" s="23">
        <f t="shared" si="555"/>
        <v>0</v>
      </c>
      <c r="AK46" s="187">
        <f t="shared" ref="AK46" si="556">IF($B43=$B37,AK40+IF($F43&lt;&gt;$G43,(AL43+$G45-$G44)/$F43,AL43/$F43),IF($F43&lt;&gt;AH43,(AL43+$G45-$G44)/$F43,AL43/$F43))</f>
        <v>0</v>
      </c>
      <c r="AL46" s="7">
        <f t="shared" ref="AL46:AL47" si="557">SUM(AM46:AS46)</f>
        <v>0</v>
      </c>
      <c r="AM46" s="26">
        <f t="shared" ref="AM46:AS46" si="558">AM43</f>
        <v>0</v>
      </c>
      <c r="AN46" s="26">
        <f t="shared" si="558"/>
        <v>0</v>
      </c>
      <c r="AO46" s="26">
        <f t="shared" si="558"/>
        <v>0</v>
      </c>
      <c r="AP46" s="26">
        <f t="shared" si="558"/>
        <v>0</v>
      </c>
      <c r="AQ46" s="113">
        <f t="shared" si="558"/>
        <v>0</v>
      </c>
      <c r="AR46" s="29">
        <f t="shared" si="558"/>
        <v>0</v>
      </c>
      <c r="AS46" s="23">
        <f t="shared" si="558"/>
        <v>0</v>
      </c>
      <c r="AT46" s="187">
        <f t="shared" ref="AT46" si="559">IF($B43=$B37,AT40+IF($F43&lt;&gt;$G43,(AU43+$G45-$G44)/$F43,AU43/$F43),IF($F43&lt;&gt;AQ43,(AU43+$G45-$G44)/$F43,AU43/$F43))</f>
        <v>0</v>
      </c>
      <c r="AU46" s="7">
        <f t="shared" ref="AU46:AU47" si="560">SUM(AV46:BB46)</f>
        <v>0</v>
      </c>
      <c r="AV46" s="6">
        <f t="shared" ref="AV46" si="561">IF(SUM($AM$9:$AS$9)=SUM($AV$9:$BB$9),AV43,IF(AND(SUM($AV$9:$BB$9)&gt;42,SUM($AV$9:$BB$9)&lt;49),AV43,0))</f>
        <v>0</v>
      </c>
      <c r="AW46" s="6">
        <f t="shared" ref="AW46:BB46" si="562">IF(SUM($AM$9:$AS$9)=SUM($AV$9:$BB$9),AW43,IF(AND(SUM($AV$9:$BB$9)&gt;42,SUM($AV$9:$BB$9)&lt;49),AW43,0))</f>
        <v>0</v>
      </c>
      <c r="AX46" s="6">
        <f t="shared" si="562"/>
        <v>0</v>
      </c>
      <c r="AY46" s="6">
        <f t="shared" si="562"/>
        <v>0</v>
      </c>
      <c r="AZ46" s="26">
        <f t="shared" si="562"/>
        <v>0</v>
      </c>
      <c r="BA46" s="29">
        <f t="shared" si="562"/>
        <v>0</v>
      </c>
      <c r="BB46" s="23">
        <f t="shared" si="562"/>
        <v>0</v>
      </c>
    </row>
    <row r="47" spans="1:54" ht="15.75" customHeight="1" x14ac:dyDescent="0.2">
      <c r="A47" s="1">
        <f t="shared" ref="A47:A48" si="563">A46</f>
        <v>0</v>
      </c>
      <c r="B47" s="313"/>
      <c r="C47" s="314"/>
      <c r="D47" s="314"/>
      <c r="E47" s="314"/>
      <c r="F47" s="31"/>
      <c r="G47" s="183"/>
      <c r="H47" s="123">
        <f t="shared" ref="H47" si="564">IF($B43=$B37,H41+F47,$F47)</f>
        <v>0</v>
      </c>
      <c r="I47" s="165">
        <f t="shared" si="503"/>
        <v>0</v>
      </c>
      <c r="J47" s="141">
        <f t="shared" ref="J47" si="565">IF($H46=0,0,IF($B37=$B43,IF($H48&gt;0,$H48+J41,K43+J41),IF($H48&gt;0,$H48,K43)))</f>
        <v>0</v>
      </c>
      <c r="K47" s="7">
        <f t="shared" si="548"/>
        <v>0</v>
      </c>
      <c r="L47" s="6"/>
      <c r="M47" s="6"/>
      <c r="N47" s="6"/>
      <c r="O47" s="6"/>
      <c r="P47" s="26"/>
      <c r="Q47" s="29"/>
      <c r="R47" s="23"/>
      <c r="S47" s="141">
        <f t="shared" ref="S47" si="566">IF($H46=0,0,IF($B37=$B43,IF($H48&gt;0,$H48+S41,T43+S41),IF($H48&gt;0,$H48,T43)))</f>
        <v>0</v>
      </c>
      <c r="T47" s="7">
        <f t="shared" si="551"/>
        <v>0</v>
      </c>
      <c r="U47" s="6"/>
      <c r="V47" s="6"/>
      <c r="W47" s="6"/>
      <c r="X47" s="6"/>
      <c r="Y47" s="26"/>
      <c r="Z47" s="29"/>
      <c r="AA47" s="23"/>
      <c r="AB47" s="141">
        <f t="shared" ref="AB47" si="567">IF($H46=0,0,IF($B37=$B43,IF($H48&gt;0,$H48+AB41,AC43+AB41),IF($H48&gt;0,$H48,AC43)))</f>
        <v>0</v>
      </c>
      <c r="AC47" s="7">
        <f t="shared" si="554"/>
        <v>0</v>
      </c>
      <c r="AD47" s="6"/>
      <c r="AE47" s="6"/>
      <c r="AF47" s="6"/>
      <c r="AG47" s="6"/>
      <c r="AH47" s="26"/>
      <c r="AI47" s="29"/>
      <c r="AJ47" s="23"/>
      <c r="AK47" s="141">
        <f t="shared" ref="AK47" si="568">IF($H46=0,0,IF($B37=$B43,IF($H48&gt;0,$H48+AK41,AL43+AK41),IF($H48&gt;0,$H48,AL43)))</f>
        <v>0</v>
      </c>
      <c r="AL47" s="7">
        <f t="shared" si="557"/>
        <v>0</v>
      </c>
      <c r="AM47" s="6"/>
      <c r="AN47" s="6"/>
      <c r="AO47" s="6"/>
      <c r="AP47" s="6"/>
      <c r="AQ47" s="26"/>
      <c r="AR47" s="29"/>
      <c r="AS47" s="23"/>
      <c r="AT47" s="141">
        <f t="shared" ref="AT47" si="569">IF($H46=0,0,IF($B37=$B43,IF($H48&gt;0,$H48+AT41,AU43+AT41),IF($H48&gt;0,$H48,AU43)))</f>
        <v>0</v>
      </c>
      <c r="AU47" s="7">
        <f t="shared" si="560"/>
        <v>0</v>
      </c>
      <c r="AV47" s="6"/>
      <c r="AW47" s="6"/>
      <c r="AX47" s="6"/>
      <c r="AY47" s="6"/>
      <c r="AZ47" s="26"/>
      <c r="BA47" s="29"/>
      <c r="BB47" s="23"/>
    </row>
    <row r="48" spans="1:54" ht="18.75" customHeight="1" thickBot="1" x14ac:dyDescent="0.25">
      <c r="A48" s="1">
        <f t="shared" si="563"/>
        <v>0</v>
      </c>
      <c r="B48" s="323" t="str">
        <f>IF(B43="",Wydruk!$AE$6,IF(J44=0,Wydruk!$AE$7,IF(AND(G44&lt;G45,B43&lt;&gt;$B49),Wydruk!$AE$13,IF(AND($B43=$B37,$B43&lt;&gt;$B49),IF(OR(OR(J48&lt;4,J48&gt;5),OR(S48&lt;4,S48&gt;5),OR(AB48&lt;4,AB48&gt;5),OR(AK48&lt;4,AK48&gt;5),OR(AND(AT48&lt;4,AT48&gt;0),AT48&gt;5)),Wydruk!$AE$8,Wydruk!$AE$9),IF($B43=$B49,IF($F47&lt;&gt;0,Wydruk!$AE$12,Wydruk!$AE$10),IF(OR(OR(J44&lt;4,J44&gt;5),OR(S44&lt;4,S44&gt;5),OR(AB44&lt;4,AB44&gt;5),OR(AK44&lt;4,AK44&gt;5),OR(AND(AT44&lt;4,AT44&gt;0),AT44&gt;5)),Wydruk!$AE$8,Wydruk!$AE$11))))))</f>
        <v>Uzupełnij liczby godzin tygodniowego planu</v>
      </c>
      <c r="C48" s="324"/>
      <c r="D48" s="324"/>
      <c r="E48" s="324"/>
      <c r="F48" s="173">
        <f>wrzesień!F48</f>
        <v>0</v>
      </c>
      <c r="G48" s="184">
        <f>wrzesień!G48</f>
        <v>0</v>
      </c>
      <c r="H48" s="191">
        <f t="shared" ref="H48" si="570">IF(OR($G48=0,$F48=0,$G48="",$F48=""),0,$G48/$F48)</f>
        <v>0</v>
      </c>
      <c r="I48" s="193"/>
      <c r="J48" s="176">
        <f t="shared" ref="J48" si="571">IF($B37=$B43,IF(L43+L38&gt;0,1,0)+IF(M43+M38&gt;0,1,0)+IF(N43+N38&gt;0,1,0)+IF(O43+O38&gt;0,1,0)+IF(P43+P38&gt;0,1,0)+IF(Q43+Q38&gt;0,1,0)+IF(R43+R38&gt;0,1,0),J44)</f>
        <v>0</v>
      </c>
      <c r="K48" s="133">
        <f t="shared" ref="K48" si="572">IF(OR($B43=$B49,J48=0,(K44-Q48+O48)&lt;=0),0,(K44-Q48+O48)/J48)</f>
        <v>0</v>
      </c>
      <c r="L48" s="137">
        <f t="shared" ref="L48" si="573">IF(K48*(7-J45)&lt;=0,0,K48*(7-J45))</f>
        <v>0</v>
      </c>
      <c r="M48" s="311">
        <f t="shared" ref="M48" si="574">ROUND(IF(OR(K45-K48*(7-J45)+P48&lt;0,$B43=$B49,K48&lt;=0,K45=0),0,IF(K45-K48*(7-J45)+P48&gt;Q48-O48+P48,Q48-O48+P48,K45-K48*(7-J45)+P48)),1)</f>
        <v>0</v>
      </c>
      <c r="N48" s="312"/>
      <c r="O48" s="139">
        <f t="shared" ref="O48" si="575">IF(OR($B43=$B49,J44=0),0,IF($B43=$B37,J43,$F43))</f>
        <v>0</v>
      </c>
      <c r="P48" s="30">
        <f t="shared" ref="P48" si="576">IF(OR($B43=$B49,J48=0),0,$G45-$G44)</f>
        <v>0</v>
      </c>
      <c r="Q48" s="134">
        <f t="shared" ref="Q48" si="577">IF(OR($B43=$B49,J48=0),0,J47)</f>
        <v>0</v>
      </c>
      <c r="R48" s="138">
        <f t="shared" ref="R48" si="578">IF($B43=$B49,0,K45)</f>
        <v>0</v>
      </c>
      <c r="S48" s="176">
        <f t="shared" ref="S48" si="579">IF($B37=$B43,IF(U43+U38&gt;0,1,0)+IF(V43+V38&gt;0,1,0)+IF(W43+W38&gt;0,1,0)+IF(X43+X38&gt;0,1,0)+IF(Y43+Y38&gt;0,1,0)+IF(Z43+Z38&gt;0,1,0)+IF(AA43+AA38&gt;0,1,0),S44)</f>
        <v>0</v>
      </c>
      <c r="T48" s="133">
        <f t="shared" ref="T48" si="580">IF(OR($B43=$B49,S48=0,(T44-Z48+X48)&lt;=0),0,(T44-Z48+X48)/S48)</f>
        <v>0</v>
      </c>
      <c r="U48" s="137">
        <f t="shared" ref="U48" si="581">IF(T48*(7-S45)&lt;=0,0,T48*(7-S45))</f>
        <v>0</v>
      </c>
      <c r="V48" s="311">
        <f t="shared" ref="V48" si="582">ROUND(IF(OR(T45-T48*(7-S45)+Y48&lt;0,$B43=$B49,T48&lt;=0,T45=0),0,IF(T45-T48*(7-S45)+Y48&gt;Z48-X48+Y48,Z48-X48+Y48,T45-T48*(7-S45)+Y48)),1)</f>
        <v>0</v>
      </c>
      <c r="W48" s="312"/>
      <c r="X48" s="139">
        <f t="shared" ref="X48" si="583">IF(OR($B43=$B49,S44=0),0,IF($B43=$B37,S43,$F43))</f>
        <v>0</v>
      </c>
      <c r="Y48" s="30">
        <f t="shared" ref="Y48" si="584">IF(OR($B43=$B49,S48=0),0,$G45-$G44)</f>
        <v>0</v>
      </c>
      <c r="Z48" s="134">
        <f t="shared" ref="Z48" si="585">IF(OR($B43=$B49,S48=0),0,S47)</f>
        <v>0</v>
      </c>
      <c r="AA48" s="138">
        <f t="shared" ref="AA48" si="586">IF($B43=$B49,0,T45)</f>
        <v>0</v>
      </c>
      <c r="AB48" s="176">
        <f t="shared" ref="AB48" si="587">IF($B37=$B43,IF(AD43+AD38&gt;0,1,0)+IF(AE43+AE38&gt;0,1,0)+IF(AF43+AF38&gt;0,1,0)+IF(AG43+AG38&gt;0,1,0)+IF(AH43+AH38&gt;0,1,0)+IF(AI43+AI38&gt;0,1,0)+IF(AJ43+AJ38&gt;0,1,0),AB44)</f>
        <v>0</v>
      </c>
      <c r="AC48" s="133">
        <f t="shared" ref="AC48" si="588">IF(OR($B43=$B49,AB48=0,(AC44-AI48+AG48)&lt;=0),0,(AC44-AI48+AG48)/AB48)</f>
        <v>0</v>
      </c>
      <c r="AD48" s="137">
        <f t="shared" ref="AD48" si="589">IF(AC48*(7-AB45)&lt;=0,0,AC48*(7-AB45))</f>
        <v>0</v>
      </c>
      <c r="AE48" s="311">
        <f t="shared" ref="AE48" si="590">ROUND(IF(OR(AC45-AC48*(7-AB45)+AH48&lt;0,$B43=$B49,AC48&lt;=0,AC45=0),0,IF(AC45-AC48*(7-AB45)+AH48&gt;AI48-AG48+AH48,AI48-AG48+AH48,AC45-AC48*(7-AB45)+AH48)),1)</f>
        <v>0</v>
      </c>
      <c r="AF48" s="312"/>
      <c r="AG48" s="139">
        <f t="shared" ref="AG48" si="591">IF(OR($B43=$B49,AB44=0),0,IF($B43=$B37,AB43,$F43))</f>
        <v>0</v>
      </c>
      <c r="AH48" s="30">
        <f t="shared" ref="AH48" si="592">IF(OR($B43=$B49,AB48=0),0,$G45-$G44)</f>
        <v>0</v>
      </c>
      <c r="AI48" s="134">
        <f t="shared" ref="AI48" si="593">IF(OR($B43=$B49,AB48=0),0,AB47)</f>
        <v>0</v>
      </c>
      <c r="AJ48" s="138">
        <f t="shared" ref="AJ48" si="594">IF($B43=$B49,0,AC45)</f>
        <v>0</v>
      </c>
      <c r="AK48" s="176">
        <f t="shared" ref="AK48" si="595">IF($B37=$B43,IF(AM43+AM38&gt;0,1,0)+IF(AN43+AN38&gt;0,1,0)+IF(AO43+AO38&gt;0,1,0)+IF(AP43+AP38&gt;0,1,0)+IF(AQ43+AQ38&gt;0,1,0)+IF(AR43+AR38&gt;0,1,0)+IF(AS43+AS38&gt;0,1,0),AK44)</f>
        <v>0</v>
      </c>
      <c r="AL48" s="133">
        <f t="shared" ref="AL48" si="596">IF(OR($B43=$B49,AK48=0,(AL44-AR48+AP48)&lt;=0),0,(AL44-AR48+AP48)/AK48)</f>
        <v>0</v>
      </c>
      <c r="AM48" s="137">
        <f t="shared" ref="AM48" si="597">IF(AL48*(7-AK45)&lt;=0,0,AL48*(7-AK45))</f>
        <v>0</v>
      </c>
      <c r="AN48" s="311">
        <f t="shared" ref="AN48" si="598">ROUND(IF(OR(AL45-AL48*(7-AK45)+AQ48&lt;0,$B43=$B49,AL48&lt;=0,AL45=0),0,IF(AL45-AL48*(7-AK45)+AQ48&gt;AR48-AP48+AQ48,AR48-AP48+AQ48,AL45-AL48*(7-AK45)+AQ48)),1)</f>
        <v>0</v>
      </c>
      <c r="AO48" s="312"/>
      <c r="AP48" s="139">
        <f t="shared" ref="AP48" si="599">IF(OR($B43=$B49,AK44=0),0,IF($B43=$B37,AK43,$F43))</f>
        <v>0</v>
      </c>
      <c r="AQ48" s="30">
        <f t="shared" ref="AQ48" si="600">IF(OR($B43=$B49,AK48=0),0,$G45-$G44)</f>
        <v>0</v>
      </c>
      <c r="AR48" s="134">
        <f t="shared" ref="AR48" si="601">IF(OR($B43=$B49,AK48=0),0,AK47)</f>
        <v>0</v>
      </c>
      <c r="AS48" s="138">
        <f t="shared" ref="AS48" si="602">IF($B43=$B49,0,AL45)</f>
        <v>0</v>
      </c>
      <c r="AT48" s="176">
        <f t="shared" ref="AT48" si="603">IF($B37=$B43,IF(AV43+AV38&gt;0,1,0)+IF(AW43+AW38&gt;0,1,0)+IF(AX43+AX38&gt;0,1,0)+IF(AY43+AY38&gt;0,1,0)+IF(AZ43+AZ38&gt;0,1,0)+IF(BA43+BA38&gt;0,1,0)+IF(BB43+BB38&gt;0,1,0),AT44)</f>
        <v>0</v>
      </c>
      <c r="AU48" s="133">
        <f t="shared" ref="AU48" si="604">IF(OR($B43=$B49,AT48=0,(AU44-BA48+AY48)&lt;=0),0,(AU44-BA48+AY48)/AT48)</f>
        <v>0</v>
      </c>
      <c r="AV48" s="137">
        <f t="shared" ref="AV48" si="605">IF(AU48*(7-AT45)&lt;=0,0,AU48*(7-AT45))</f>
        <v>0</v>
      </c>
      <c r="AW48" s="311">
        <f t="shared" ref="AW48" si="606">ROUND(IF(OR(AU45-AU48*(7-AT45)+AZ48&lt;0,$B43=$B49,AU48&lt;=0,AU45=0),0,IF(AU45-AU48*(7-AT45)+AZ48&gt;BA48-AY48+AZ48,BA48-AY48+AZ48,AU45-AU48*(7-AT45)+AZ48)),1)</f>
        <v>0</v>
      </c>
      <c r="AX48" s="312"/>
      <c r="AY48" s="139">
        <f t="shared" ref="AY48" si="607">IF(OR($B43=$B49,AT44=0),0,IF($B43=$B37,AT43,$F43))</f>
        <v>0</v>
      </c>
      <c r="AZ48" s="30">
        <f t="shared" ref="AZ48" si="608">IF(OR($B43=$B49,AT48=0),0,$G45-$G44)</f>
        <v>0</v>
      </c>
      <c r="BA48" s="134">
        <f t="shared" ref="BA48" si="609">IF(OR($B43=$B49,AT48=0),0,AT47)</f>
        <v>0</v>
      </c>
      <c r="BB48" s="138">
        <f t="shared" ref="BB48" si="610">IF($B43=$B49,0,AU45)</f>
        <v>0</v>
      </c>
    </row>
    <row r="49" spans="1:54" ht="15.75" x14ac:dyDescent="0.2">
      <c r="A49" s="1">
        <f t="shared" ref="A49" si="611">IF(B49="","1. Niewypełnione",B49)</f>
        <v>0</v>
      </c>
      <c r="B49" s="320">
        <f>wrzesień!B49</f>
        <v>0</v>
      </c>
      <c r="C49" s="321">
        <f>wrzesień!C49</f>
        <v>0</v>
      </c>
      <c r="D49" s="321">
        <f>wrzesień!D49</f>
        <v>0</v>
      </c>
      <c r="E49" s="321">
        <f>wrzesień!E49</f>
        <v>0</v>
      </c>
      <c r="F49" s="177">
        <f>wrzesień!F49</f>
        <v>18</v>
      </c>
      <c r="G49" s="185">
        <f>wrzesień!G49</f>
        <v>18</v>
      </c>
      <c r="H49" s="177"/>
      <c r="I49" s="192">
        <f t="shared" ref="I49:I53" si="612">K49+T49+AC49+AL49+AU49</f>
        <v>0</v>
      </c>
      <c r="J49" s="186">
        <f t="shared" ref="J49" si="613">IF(OR($B49=$B55,J52=0),0,ROUND((K50+P54)/J52,0))</f>
        <v>0</v>
      </c>
      <c r="K49" s="51">
        <f t="shared" ref="K49:K50" si="614">SUM(L49:R49)</f>
        <v>0</v>
      </c>
      <c r="L49" s="52">
        <f>wrzesień!L49</f>
        <v>0</v>
      </c>
      <c r="M49" s="52">
        <f>wrzesień!M49</f>
        <v>0</v>
      </c>
      <c r="N49" s="52">
        <f>wrzesień!N49</f>
        <v>0</v>
      </c>
      <c r="O49" s="52">
        <f>wrzesień!O49</f>
        <v>0</v>
      </c>
      <c r="P49" s="53">
        <f>wrzesień!P49</f>
        <v>0</v>
      </c>
      <c r="Q49" s="54">
        <f>wrzesień!Q49</f>
        <v>0</v>
      </c>
      <c r="R49" s="55">
        <f>wrzesień!R49</f>
        <v>0</v>
      </c>
      <c r="S49" s="188">
        <f t="shared" ref="S49" si="615">IF(OR($B49=$B55,S52=0),0,ROUND((T50+Y54)/S52,0))</f>
        <v>0</v>
      </c>
      <c r="T49" s="51">
        <f t="shared" ref="T49:T50" si="616">SUM(U49:AA49)</f>
        <v>0</v>
      </c>
      <c r="U49" s="52">
        <f>wrzesień!U49</f>
        <v>0</v>
      </c>
      <c r="V49" s="52">
        <f>wrzesień!V49</f>
        <v>0</v>
      </c>
      <c r="W49" s="52">
        <f>wrzesień!W49</f>
        <v>0</v>
      </c>
      <c r="X49" s="52">
        <f>wrzesień!X49</f>
        <v>0</v>
      </c>
      <c r="Y49" s="53">
        <f>wrzesień!Y49</f>
        <v>0</v>
      </c>
      <c r="Z49" s="54">
        <f>wrzesień!Z49</f>
        <v>0</v>
      </c>
      <c r="AA49" s="55">
        <f>wrzesień!AA49</f>
        <v>0</v>
      </c>
      <c r="AB49" s="188">
        <f t="shared" ref="AB49" si="617">IF(OR($B49=$B55,AB52=0),0,ROUND((AC50+AH54)/AB52,0))</f>
        <v>0</v>
      </c>
      <c r="AC49" s="51">
        <f t="shared" ref="AC49:AC50" si="618">SUM(AD49:AJ49)</f>
        <v>0</v>
      </c>
      <c r="AD49" s="52">
        <f>wrzesień!AD49</f>
        <v>0</v>
      </c>
      <c r="AE49" s="52">
        <f>wrzesień!AE49</f>
        <v>0</v>
      </c>
      <c r="AF49" s="52">
        <f>wrzesień!AF49</f>
        <v>0</v>
      </c>
      <c r="AG49" s="52">
        <f>wrzesień!AG49</f>
        <v>0</v>
      </c>
      <c r="AH49" s="53">
        <f>wrzesień!AH49</f>
        <v>0</v>
      </c>
      <c r="AI49" s="54">
        <f>wrzesień!AI49</f>
        <v>0</v>
      </c>
      <c r="AJ49" s="55">
        <f>wrzesień!AJ49</f>
        <v>0</v>
      </c>
      <c r="AK49" s="188">
        <f t="shared" ref="AK49" si="619">IF(OR($B49=$B55,AK52=0),0,ROUND((AL50+AQ54)/AK52,0))</f>
        <v>0</v>
      </c>
      <c r="AL49" s="51">
        <f t="shared" ref="AL49:AL50" si="620">SUM(AM49:AS49)</f>
        <v>0</v>
      </c>
      <c r="AM49" s="52">
        <f>wrzesień!AM49</f>
        <v>0</v>
      </c>
      <c r="AN49" s="52">
        <f>wrzesień!AN49</f>
        <v>0</v>
      </c>
      <c r="AO49" s="52">
        <f>wrzesień!AO49</f>
        <v>0</v>
      </c>
      <c r="AP49" s="52">
        <f>wrzesień!AP49</f>
        <v>0</v>
      </c>
      <c r="AQ49" s="53">
        <f>wrzesień!AQ49</f>
        <v>0</v>
      </c>
      <c r="AR49" s="54">
        <f>wrzesień!AR49</f>
        <v>0</v>
      </c>
      <c r="AS49" s="55">
        <f>wrzesień!AS49</f>
        <v>0</v>
      </c>
      <c r="AT49" s="188">
        <f t="shared" ref="AT49" si="621">IF(OR($B49=$B55,AT52=0),0,ROUND((AU50+AZ54)/AT52,0))</f>
        <v>0</v>
      </c>
      <c r="AU49" s="51">
        <f t="shared" ref="AU49:AU50" si="622">SUM(AV49:BB49)</f>
        <v>0</v>
      </c>
      <c r="AV49" s="52">
        <f t="shared" ref="AV49" si="623">IF(SUM($AM$9:$AS$9)=SUM($AV$9:$BB$9),AM49,IF(AND(SUM($AV$9:$BB$9)&gt;42,SUM($AV$9:$BB$9)&lt;49),AM49,0))</f>
        <v>0</v>
      </c>
      <c r="AW49" s="52">
        <f t="shared" ref="AW49" si="624">IF(SUM($AM$9:$AS$9)=SUM($AV$9:$BB$9),AN49,IF(AND(SUM($AV$9:$BB$9)&gt;42,SUM($AV$9:$BB$9)&lt;49),AN49,0))</f>
        <v>0</v>
      </c>
      <c r="AX49" s="52">
        <f t="shared" ref="AX49" si="625">IF(SUM($AM$9:$AS$9)=SUM($AV$9:$BB$9),AO49,IF(AND(SUM($AV$9:$BB$9)&gt;42,SUM($AV$9:$BB$9)&lt;49),AO49,0))</f>
        <v>0</v>
      </c>
      <c r="AY49" s="52">
        <f t="shared" ref="AY49" si="626">IF(SUM($AM$9:$AS$9)=SUM($AV$9:$BB$9),AP49,IF(AND(SUM($AV$9:$BB$9)&gt;42,SUM($AV$9:$BB$9)&lt;49),AP49,0))</f>
        <v>0</v>
      </c>
      <c r="AZ49" s="53">
        <f t="shared" ref="AZ49" si="627">IF(SUM($AM$9:$AS$9)=SUM($AV$9:$BB$9),AQ49,IF(AND(SUM($AV$9:$BB$9)&gt;42,SUM($AV$9:$BB$9)&lt;49),AQ49,0))</f>
        <v>0</v>
      </c>
      <c r="BA49" s="54">
        <f t="shared" ref="BA49" si="628">IF(SUM($AM$9:$AS$9)=SUM($AV$9:$BB$9),AR49,IF(AND(SUM($AV$9:$BB$9)&gt;42,SUM($AV$9:$BB$9)&lt;49),AR49,0))</f>
        <v>0</v>
      </c>
      <c r="BB49" s="55">
        <f t="shared" ref="BB49" si="629">IF(SUM($AM$9:$AS$9)=SUM($AV$9:$BB$9),AS49,IF(AND(SUM($AV$9:$BB$9)&gt;42,SUM($AV$9:$BB$9)&lt;49),AS49,0))</f>
        <v>0</v>
      </c>
    </row>
    <row r="50" spans="1:54" ht="12.75" hidden="1" customHeight="1" x14ac:dyDescent="0.2">
      <c r="B50" s="93"/>
      <c r="C50" s="94"/>
      <c r="D50" s="95"/>
      <c r="E50" s="115"/>
      <c r="F50" s="140" t="b">
        <f t="shared" ref="F50" si="630">IF($B43=$B49,OR(F44,G49&lt;F49),G49&lt;F49)</f>
        <v>0</v>
      </c>
      <c r="G50" s="189">
        <f t="shared" ref="G50" si="631">IF(AND($B43=$B49,$B43&lt;&gt;"",$B43&lt;&gt;0),G49+G44,G49)</f>
        <v>18</v>
      </c>
      <c r="H50" s="120"/>
      <c r="I50" s="165">
        <f t="shared" si="612"/>
        <v>0</v>
      </c>
      <c r="J50" s="194">
        <f t="shared" ref="J50" si="632">7-COUNTIF(L49:R49,0)-COUNTIF(L49:R49,"")</f>
        <v>0</v>
      </c>
      <c r="K50" s="22">
        <f t="shared" si="614"/>
        <v>0</v>
      </c>
      <c r="L50" s="35">
        <f t="shared" ref="L50:R50" si="633">IF($B43=$B49,L49+L44,L49)</f>
        <v>0</v>
      </c>
      <c r="M50" s="35">
        <f t="shared" si="633"/>
        <v>0</v>
      </c>
      <c r="N50" s="35">
        <f t="shared" si="633"/>
        <v>0</v>
      </c>
      <c r="O50" s="35">
        <f t="shared" si="633"/>
        <v>0</v>
      </c>
      <c r="P50" s="36">
        <f t="shared" si="633"/>
        <v>0</v>
      </c>
      <c r="Q50" s="37">
        <f t="shared" si="633"/>
        <v>0</v>
      </c>
      <c r="R50" s="38">
        <f t="shared" si="633"/>
        <v>0</v>
      </c>
      <c r="S50" s="194">
        <f t="shared" ref="S50" si="634">7-COUNTIF(U49:AA49,0)-COUNTIF(U49:AA49,"")</f>
        <v>0</v>
      </c>
      <c r="T50" s="22">
        <f t="shared" si="616"/>
        <v>0</v>
      </c>
      <c r="U50" s="35">
        <f t="shared" ref="U50:AA50" si="635">IF($B43=$B49,U49+U44,U49)</f>
        <v>0</v>
      </c>
      <c r="V50" s="35">
        <f t="shared" si="635"/>
        <v>0</v>
      </c>
      <c r="W50" s="35">
        <f t="shared" si="635"/>
        <v>0</v>
      </c>
      <c r="X50" s="35">
        <f t="shared" si="635"/>
        <v>0</v>
      </c>
      <c r="Y50" s="36">
        <f t="shared" si="635"/>
        <v>0</v>
      </c>
      <c r="Z50" s="37">
        <f t="shared" si="635"/>
        <v>0</v>
      </c>
      <c r="AA50" s="38">
        <f t="shared" si="635"/>
        <v>0</v>
      </c>
      <c r="AB50" s="194">
        <f t="shared" ref="AB50" si="636">7-COUNTIF(AD49:AJ49,0)-COUNTIF(AD49:AJ49,"")</f>
        <v>0</v>
      </c>
      <c r="AC50" s="22">
        <f t="shared" si="618"/>
        <v>0</v>
      </c>
      <c r="AD50" s="35">
        <f t="shared" ref="AD50:AJ50" si="637">IF($B43=$B49,AD49+AD44,AD49)</f>
        <v>0</v>
      </c>
      <c r="AE50" s="35">
        <f t="shared" si="637"/>
        <v>0</v>
      </c>
      <c r="AF50" s="35">
        <f t="shared" si="637"/>
        <v>0</v>
      </c>
      <c r="AG50" s="35">
        <f t="shared" si="637"/>
        <v>0</v>
      </c>
      <c r="AH50" s="36">
        <f t="shared" si="637"/>
        <v>0</v>
      </c>
      <c r="AI50" s="37">
        <f t="shared" si="637"/>
        <v>0</v>
      </c>
      <c r="AJ50" s="38">
        <f t="shared" si="637"/>
        <v>0</v>
      </c>
      <c r="AK50" s="194">
        <f t="shared" ref="AK50" si="638">7-COUNTIF(AM49:AS49,0)-COUNTIF(AM49:AS49,"")</f>
        <v>0</v>
      </c>
      <c r="AL50" s="22">
        <f t="shared" si="620"/>
        <v>0</v>
      </c>
      <c r="AM50" s="35">
        <f t="shared" ref="AM50:AS50" si="639">IF($B43=$B49,AM49+AM44,AM49)</f>
        <v>0</v>
      </c>
      <c r="AN50" s="35">
        <f t="shared" si="639"/>
        <v>0</v>
      </c>
      <c r="AO50" s="35">
        <f t="shared" si="639"/>
        <v>0</v>
      </c>
      <c r="AP50" s="35">
        <f t="shared" si="639"/>
        <v>0</v>
      </c>
      <c r="AQ50" s="36">
        <f t="shared" si="639"/>
        <v>0</v>
      </c>
      <c r="AR50" s="37">
        <f t="shared" si="639"/>
        <v>0</v>
      </c>
      <c r="AS50" s="38">
        <f t="shared" si="639"/>
        <v>0</v>
      </c>
      <c r="AT50" s="194">
        <f t="shared" ref="AT50" si="640">7-COUNTIF(AV49:BB49,0)-COUNTIF(AV49:BB49,"")</f>
        <v>0</v>
      </c>
      <c r="AU50" s="22">
        <f t="shared" si="622"/>
        <v>0</v>
      </c>
      <c r="AV50" s="35">
        <f t="shared" ref="AV50:BB50" si="641">IF($B43=$B49,AV49+AV44,AV49)</f>
        <v>0</v>
      </c>
      <c r="AW50" s="35">
        <f t="shared" si="641"/>
        <v>0</v>
      </c>
      <c r="AX50" s="35">
        <f t="shared" si="641"/>
        <v>0</v>
      </c>
      <c r="AY50" s="35">
        <f t="shared" si="641"/>
        <v>0</v>
      </c>
      <c r="AZ50" s="36">
        <f t="shared" si="641"/>
        <v>0</v>
      </c>
      <c r="BA50" s="37">
        <f t="shared" si="641"/>
        <v>0</v>
      </c>
      <c r="BB50" s="38">
        <f t="shared" si="641"/>
        <v>0</v>
      </c>
    </row>
    <row r="51" spans="1:54" ht="15" hidden="1" customHeight="1" x14ac:dyDescent="0.2">
      <c r="B51" s="116"/>
      <c r="C51" s="117"/>
      <c r="D51" s="118"/>
      <c r="E51" s="119"/>
      <c r="F51" s="92"/>
      <c r="G51" s="190">
        <f t="shared" ref="G51" si="642">IF(AND($B43=$B49,$B43&lt;&gt;"",$B43&lt;&gt;0),F49+G45,F49)</f>
        <v>18</v>
      </c>
      <c r="H51" s="121"/>
      <c r="I51" s="165">
        <f t="shared" si="612"/>
        <v>0</v>
      </c>
      <c r="J51" s="195">
        <f t="shared" ref="J51" si="643">IF($B49=$B43,COUNTIF(L51:R51,0),COUNTIF(L52:R52,0)+COUNTIF(L52:R52,""))</f>
        <v>7</v>
      </c>
      <c r="K51" s="39">
        <f t="shared" ref="K51:R51" si="644">IF($B43=$B49,K52+K45,K52)</f>
        <v>0</v>
      </c>
      <c r="L51" s="40">
        <f t="shared" si="644"/>
        <v>0</v>
      </c>
      <c r="M51" s="40">
        <f t="shared" si="644"/>
        <v>0</v>
      </c>
      <c r="N51" s="40">
        <f t="shared" si="644"/>
        <v>0</v>
      </c>
      <c r="O51" s="40">
        <f t="shared" si="644"/>
        <v>0</v>
      </c>
      <c r="P51" s="41">
        <f t="shared" si="644"/>
        <v>0</v>
      </c>
      <c r="Q51" s="42">
        <f t="shared" si="644"/>
        <v>0</v>
      </c>
      <c r="R51" s="43">
        <f t="shared" si="644"/>
        <v>0</v>
      </c>
      <c r="S51" s="195">
        <f t="shared" ref="S51" si="645">IF($B49=$B43,COUNTIF(U51:AA51,0),COUNTIF(U52:AA52,0)+COUNTIF(U52:AA52,""))</f>
        <v>7</v>
      </c>
      <c r="T51" s="39">
        <f t="shared" ref="T51:AA51" si="646">IF($B43=$B49,T52+T45,T52)</f>
        <v>0</v>
      </c>
      <c r="U51" s="40">
        <f t="shared" si="646"/>
        <v>0</v>
      </c>
      <c r="V51" s="40">
        <f t="shared" si="646"/>
        <v>0</v>
      </c>
      <c r="W51" s="40">
        <f t="shared" si="646"/>
        <v>0</v>
      </c>
      <c r="X51" s="40">
        <f t="shared" si="646"/>
        <v>0</v>
      </c>
      <c r="Y51" s="41">
        <f t="shared" si="646"/>
        <v>0</v>
      </c>
      <c r="Z51" s="42">
        <f t="shared" si="646"/>
        <v>0</v>
      </c>
      <c r="AA51" s="43">
        <f t="shared" si="646"/>
        <v>0</v>
      </c>
      <c r="AB51" s="195">
        <f t="shared" ref="AB51" si="647">IF($B49=$B43,COUNTIF(AD51:AJ51,0),COUNTIF(AD52:AJ52,0)+COUNTIF(AD52:AJ52,""))</f>
        <v>7</v>
      </c>
      <c r="AC51" s="39">
        <f t="shared" ref="AC51:AJ51" si="648">IF($B43=$B49,AC52+AC45,AC52)</f>
        <v>0</v>
      </c>
      <c r="AD51" s="40">
        <f t="shared" si="648"/>
        <v>0</v>
      </c>
      <c r="AE51" s="40">
        <f t="shared" si="648"/>
        <v>0</v>
      </c>
      <c r="AF51" s="40">
        <f t="shared" si="648"/>
        <v>0</v>
      </c>
      <c r="AG51" s="40">
        <f t="shared" si="648"/>
        <v>0</v>
      </c>
      <c r="AH51" s="41">
        <f t="shared" si="648"/>
        <v>0</v>
      </c>
      <c r="AI51" s="42">
        <f t="shared" si="648"/>
        <v>0</v>
      </c>
      <c r="AJ51" s="43">
        <f t="shared" si="648"/>
        <v>0</v>
      </c>
      <c r="AK51" s="195">
        <f t="shared" ref="AK51" si="649">IF($B49=$B43,COUNTIF(AM51:AS51,0),COUNTIF(AM52:AS52,0)+COUNTIF(AM52:AS52,""))</f>
        <v>7</v>
      </c>
      <c r="AL51" s="39">
        <f t="shared" ref="AL51:AS51" si="650">IF($B43=$B49,AL52+AL45,AL52)</f>
        <v>0</v>
      </c>
      <c r="AM51" s="40">
        <f t="shared" si="650"/>
        <v>0</v>
      </c>
      <c r="AN51" s="40">
        <f t="shared" si="650"/>
        <v>0</v>
      </c>
      <c r="AO51" s="40">
        <f t="shared" si="650"/>
        <v>0</v>
      </c>
      <c r="AP51" s="40">
        <f t="shared" si="650"/>
        <v>0</v>
      </c>
      <c r="AQ51" s="41">
        <f t="shared" si="650"/>
        <v>0</v>
      </c>
      <c r="AR51" s="42">
        <f t="shared" si="650"/>
        <v>0</v>
      </c>
      <c r="AS51" s="43">
        <f t="shared" si="650"/>
        <v>0</v>
      </c>
      <c r="AT51" s="195">
        <f t="shared" ref="AT51" si="651">IF($B49=$B43,COUNTIF(AV51:BB51,0),COUNTIF(AV52:BB52,0)+COUNTIF(AV52:BB52,""))</f>
        <v>7</v>
      </c>
      <c r="AU51" s="39">
        <f t="shared" ref="AU51:BB51" si="652">IF($B43=$B49,AU52+AU45,AU52)</f>
        <v>0</v>
      </c>
      <c r="AV51" s="40">
        <f t="shared" si="652"/>
        <v>0</v>
      </c>
      <c r="AW51" s="40">
        <f t="shared" si="652"/>
        <v>0</v>
      </c>
      <c r="AX51" s="40">
        <f t="shared" si="652"/>
        <v>0</v>
      </c>
      <c r="AY51" s="40">
        <f t="shared" si="652"/>
        <v>0</v>
      </c>
      <c r="AZ51" s="41">
        <f t="shared" si="652"/>
        <v>0</v>
      </c>
      <c r="BA51" s="42">
        <f t="shared" si="652"/>
        <v>0</v>
      </c>
      <c r="BB51" s="43">
        <f t="shared" si="652"/>
        <v>0</v>
      </c>
    </row>
    <row r="52" spans="1:54" ht="15.75" customHeight="1" x14ac:dyDescent="0.2">
      <c r="A52" s="1">
        <f t="shared" ref="A52" si="653">A49</f>
        <v>0</v>
      </c>
      <c r="B52" s="313">
        <f t="shared" ref="B52" si="654">B46+1</f>
        <v>6</v>
      </c>
      <c r="C52" s="314"/>
      <c r="D52" s="314"/>
      <c r="E52" s="314"/>
      <c r="F52" s="31"/>
      <c r="G52" s="183"/>
      <c r="H52" s="122">
        <f t="shared" ref="H52" si="655">5-COUNTIF(AU49,0)-COUNTIF(AL49,0)-COUNTIF(AC49,0)-COUNTIF(T49,0)-COUNTIF(K49,0)</f>
        <v>0</v>
      </c>
      <c r="I52" s="165">
        <f t="shared" si="612"/>
        <v>0</v>
      </c>
      <c r="J52" s="187">
        <f t="shared" ref="J52" si="656">IF($B49=$B43,J46+IF($F49&lt;&gt;$G49,(K49+$G51-$G50)/$F49,K49/$F49),IF($F49&lt;&gt;G49,(K49+$G51-$G50)/$F49,K49/$F49))</f>
        <v>0</v>
      </c>
      <c r="K52" s="7">
        <f t="shared" ref="K52:K53" si="657">SUM(L52:R52)</f>
        <v>0</v>
      </c>
      <c r="L52" s="26">
        <f t="shared" ref="L52:R52" si="658">L49</f>
        <v>0</v>
      </c>
      <c r="M52" s="26">
        <f t="shared" si="658"/>
        <v>0</v>
      </c>
      <c r="N52" s="26">
        <f t="shared" si="658"/>
        <v>0</v>
      </c>
      <c r="O52" s="26">
        <f t="shared" si="658"/>
        <v>0</v>
      </c>
      <c r="P52" s="26">
        <f t="shared" si="658"/>
        <v>0</v>
      </c>
      <c r="Q52" s="29">
        <f t="shared" si="658"/>
        <v>0</v>
      </c>
      <c r="R52" s="23">
        <f t="shared" si="658"/>
        <v>0</v>
      </c>
      <c r="S52" s="187">
        <f t="shared" ref="S52" si="659">IF($B49=$B43,S46+IF($F49&lt;&gt;$G49,(T49+$G51-$G50)/$F49,T49/$F49),IF($F49&lt;&gt;P49,(T49+$G51-$G50)/$F49,T49/$F49))</f>
        <v>0</v>
      </c>
      <c r="T52" s="7">
        <f t="shared" ref="T52:T53" si="660">SUM(U52:AA52)</f>
        <v>0</v>
      </c>
      <c r="U52" s="26">
        <f t="shared" ref="U52:AA52" si="661">U49</f>
        <v>0</v>
      </c>
      <c r="V52" s="26">
        <f t="shared" si="661"/>
        <v>0</v>
      </c>
      <c r="W52" s="26">
        <f t="shared" si="661"/>
        <v>0</v>
      </c>
      <c r="X52" s="26">
        <f t="shared" si="661"/>
        <v>0</v>
      </c>
      <c r="Y52" s="113">
        <f t="shared" si="661"/>
        <v>0</v>
      </c>
      <c r="Z52" s="29">
        <f t="shared" si="661"/>
        <v>0</v>
      </c>
      <c r="AA52" s="23">
        <f t="shared" si="661"/>
        <v>0</v>
      </c>
      <c r="AB52" s="187">
        <f t="shared" ref="AB52" si="662">IF($B49=$B43,AB46+IF($F49&lt;&gt;$G49,(AC49+$G51-$G50)/$F49,AC49/$F49),IF($F49&lt;&gt;Y49,(AC49+$G51-$G50)/$F49,AC49/$F49))</f>
        <v>0</v>
      </c>
      <c r="AC52" s="7">
        <f t="shared" ref="AC52:AC53" si="663">SUM(AD52:AJ52)</f>
        <v>0</v>
      </c>
      <c r="AD52" s="26">
        <f t="shared" ref="AD52:AJ52" si="664">AD49</f>
        <v>0</v>
      </c>
      <c r="AE52" s="26">
        <f t="shared" si="664"/>
        <v>0</v>
      </c>
      <c r="AF52" s="26">
        <f t="shared" si="664"/>
        <v>0</v>
      </c>
      <c r="AG52" s="26">
        <f t="shared" si="664"/>
        <v>0</v>
      </c>
      <c r="AH52" s="113">
        <f t="shared" si="664"/>
        <v>0</v>
      </c>
      <c r="AI52" s="29">
        <f t="shared" si="664"/>
        <v>0</v>
      </c>
      <c r="AJ52" s="23">
        <f t="shared" si="664"/>
        <v>0</v>
      </c>
      <c r="AK52" s="187">
        <f t="shared" ref="AK52" si="665">IF($B49=$B43,AK46+IF($F49&lt;&gt;$G49,(AL49+$G51-$G50)/$F49,AL49/$F49),IF($F49&lt;&gt;AH49,(AL49+$G51-$G50)/$F49,AL49/$F49))</f>
        <v>0</v>
      </c>
      <c r="AL52" s="7">
        <f t="shared" ref="AL52:AL53" si="666">SUM(AM52:AS52)</f>
        <v>0</v>
      </c>
      <c r="AM52" s="26">
        <f t="shared" ref="AM52:AS52" si="667">AM49</f>
        <v>0</v>
      </c>
      <c r="AN52" s="26">
        <f t="shared" si="667"/>
        <v>0</v>
      </c>
      <c r="AO52" s="26">
        <f t="shared" si="667"/>
        <v>0</v>
      </c>
      <c r="AP52" s="26">
        <f t="shared" si="667"/>
        <v>0</v>
      </c>
      <c r="AQ52" s="113">
        <f t="shared" si="667"/>
        <v>0</v>
      </c>
      <c r="AR52" s="29">
        <f t="shared" si="667"/>
        <v>0</v>
      </c>
      <c r="AS52" s="23">
        <f t="shared" si="667"/>
        <v>0</v>
      </c>
      <c r="AT52" s="187">
        <f t="shared" ref="AT52" si="668">IF($B49=$B43,AT46+IF($F49&lt;&gt;$G49,(AU49+$G51-$G50)/$F49,AU49/$F49),IF($F49&lt;&gt;AQ49,(AU49+$G51-$G50)/$F49,AU49/$F49))</f>
        <v>0</v>
      </c>
      <c r="AU52" s="7">
        <f t="shared" ref="AU52:AU53" si="669">SUM(AV52:BB52)</f>
        <v>0</v>
      </c>
      <c r="AV52" s="6">
        <f t="shared" ref="AV52" si="670">IF(SUM($AM$9:$AS$9)=SUM($AV$9:$BB$9),AV49,IF(AND(SUM($AV$9:$BB$9)&gt;42,SUM($AV$9:$BB$9)&lt;49),AV49,0))</f>
        <v>0</v>
      </c>
      <c r="AW52" s="6">
        <f t="shared" ref="AW52:BB52" si="671">IF(SUM($AM$9:$AS$9)=SUM($AV$9:$BB$9),AW49,IF(AND(SUM($AV$9:$BB$9)&gt;42,SUM($AV$9:$BB$9)&lt;49),AW49,0))</f>
        <v>0</v>
      </c>
      <c r="AX52" s="6">
        <f t="shared" si="671"/>
        <v>0</v>
      </c>
      <c r="AY52" s="6">
        <f t="shared" si="671"/>
        <v>0</v>
      </c>
      <c r="AZ52" s="26">
        <f t="shared" si="671"/>
        <v>0</v>
      </c>
      <c r="BA52" s="29">
        <f t="shared" si="671"/>
        <v>0</v>
      </c>
      <c r="BB52" s="23">
        <f t="shared" si="671"/>
        <v>0</v>
      </c>
    </row>
    <row r="53" spans="1:54" ht="15.75" customHeight="1" x14ac:dyDescent="0.2">
      <c r="A53" s="1">
        <f t="shared" ref="A53:A54" si="672">A52</f>
        <v>0</v>
      </c>
      <c r="B53" s="313"/>
      <c r="C53" s="314"/>
      <c r="D53" s="314"/>
      <c r="E53" s="314"/>
      <c r="F53" s="31"/>
      <c r="G53" s="183"/>
      <c r="H53" s="123">
        <f t="shared" ref="H53" si="673">IF($B49=$B43,H47+F53,$F53)</f>
        <v>0</v>
      </c>
      <c r="I53" s="165">
        <f t="shared" si="612"/>
        <v>0</v>
      </c>
      <c r="J53" s="141">
        <f t="shared" ref="J53" si="674">IF($H52=0,0,IF($B43=$B49,IF($H54&gt;0,$H54+J47,K49+J47),IF($H54&gt;0,$H54,K49)))</f>
        <v>0</v>
      </c>
      <c r="K53" s="7">
        <f t="shared" si="657"/>
        <v>0</v>
      </c>
      <c r="L53" s="6"/>
      <c r="M53" s="6"/>
      <c r="N53" s="6"/>
      <c r="O53" s="6"/>
      <c r="P53" s="26"/>
      <c r="Q53" s="29"/>
      <c r="R53" s="23"/>
      <c r="S53" s="141">
        <f t="shared" ref="S53" si="675">IF($H52=0,0,IF($B43=$B49,IF($H54&gt;0,$H54+S47,T49+S47),IF($H54&gt;0,$H54,T49)))</f>
        <v>0</v>
      </c>
      <c r="T53" s="7">
        <f t="shared" si="660"/>
        <v>0</v>
      </c>
      <c r="U53" s="6"/>
      <c r="V53" s="6"/>
      <c r="W53" s="6"/>
      <c r="X53" s="6"/>
      <c r="Y53" s="26"/>
      <c r="Z53" s="29"/>
      <c r="AA53" s="23"/>
      <c r="AB53" s="141">
        <f t="shared" ref="AB53" si="676">IF($H52=0,0,IF($B43=$B49,IF($H54&gt;0,$H54+AB47,AC49+AB47),IF($H54&gt;0,$H54,AC49)))</f>
        <v>0</v>
      </c>
      <c r="AC53" s="7">
        <f t="shared" si="663"/>
        <v>0</v>
      </c>
      <c r="AD53" s="6"/>
      <c r="AE53" s="6"/>
      <c r="AF53" s="6"/>
      <c r="AG53" s="6"/>
      <c r="AH53" s="26"/>
      <c r="AI53" s="29"/>
      <c r="AJ53" s="23"/>
      <c r="AK53" s="141">
        <f t="shared" ref="AK53" si="677">IF($H52=0,0,IF($B43=$B49,IF($H54&gt;0,$H54+AK47,AL49+AK47),IF($H54&gt;0,$H54,AL49)))</f>
        <v>0</v>
      </c>
      <c r="AL53" s="7">
        <f t="shared" si="666"/>
        <v>0</v>
      </c>
      <c r="AM53" s="6"/>
      <c r="AN53" s="6"/>
      <c r="AO53" s="6"/>
      <c r="AP53" s="6"/>
      <c r="AQ53" s="26"/>
      <c r="AR53" s="29"/>
      <c r="AS53" s="23"/>
      <c r="AT53" s="141">
        <f t="shared" ref="AT53" si="678">IF($H52=0,0,IF($B43=$B49,IF($H54&gt;0,$H54+AT47,AU49+AT47),IF($H54&gt;0,$H54,AU49)))</f>
        <v>0</v>
      </c>
      <c r="AU53" s="7">
        <f t="shared" si="669"/>
        <v>0</v>
      </c>
      <c r="AV53" s="6"/>
      <c r="AW53" s="6"/>
      <c r="AX53" s="6"/>
      <c r="AY53" s="6"/>
      <c r="AZ53" s="26"/>
      <c r="BA53" s="29"/>
      <c r="BB53" s="23"/>
    </row>
    <row r="54" spans="1:54" ht="18.75" customHeight="1" thickBot="1" x14ac:dyDescent="0.25">
      <c r="A54" s="1">
        <f t="shared" si="672"/>
        <v>0</v>
      </c>
      <c r="B54" s="323" t="str">
        <f>IF(B49="",Wydruk!$AE$6,IF(J50=0,Wydruk!$AE$7,IF(AND(G50&lt;G51,B49&lt;&gt;$B55),Wydruk!$AE$13,IF(AND($B49=$B43,$B49&lt;&gt;$B55),IF(OR(OR(J54&lt;4,J54&gt;5),OR(S54&lt;4,S54&gt;5),OR(AB54&lt;4,AB54&gt;5),OR(AK54&lt;4,AK54&gt;5),OR(AND(AT54&lt;4,AT54&gt;0),AT54&gt;5)),Wydruk!$AE$8,Wydruk!$AE$9),IF($B49=$B55,IF($F53&lt;&gt;0,Wydruk!$AE$12,Wydruk!$AE$10),IF(OR(OR(J50&lt;4,J50&gt;5),OR(S50&lt;4,S50&gt;5),OR(AB50&lt;4,AB50&gt;5),OR(AK50&lt;4,AK50&gt;5),OR(AND(AT50&lt;4,AT50&gt;0),AT50&gt;5)),Wydruk!$AE$8,Wydruk!$AE$11))))))</f>
        <v>Uzupełnij liczby godzin tygodniowego planu</v>
      </c>
      <c r="C54" s="324"/>
      <c r="D54" s="324"/>
      <c r="E54" s="324"/>
      <c r="F54" s="173">
        <f>wrzesień!F54</f>
        <v>0</v>
      </c>
      <c r="G54" s="184">
        <f>wrzesień!G54</f>
        <v>0</v>
      </c>
      <c r="H54" s="191">
        <f t="shared" ref="H54" si="679">IF(OR($G54=0,$F54=0,$G54="",$F54=""),0,$G54/$F54)</f>
        <v>0</v>
      </c>
      <c r="I54" s="193"/>
      <c r="J54" s="176">
        <f t="shared" ref="J54" si="680">IF($B43=$B49,IF(L49+L44&gt;0,1,0)+IF(M49+M44&gt;0,1,0)+IF(N49+N44&gt;0,1,0)+IF(O49+O44&gt;0,1,0)+IF(P49+P44&gt;0,1,0)+IF(Q49+Q44&gt;0,1,0)+IF(R49+R44&gt;0,1,0),J50)</f>
        <v>0</v>
      </c>
      <c r="K54" s="133">
        <f t="shared" ref="K54" si="681">IF(OR($B49=$B55,J54=0,(K50-Q54+O54)&lt;=0),0,(K50-Q54+O54)/J54)</f>
        <v>0</v>
      </c>
      <c r="L54" s="137">
        <f t="shared" ref="L54" si="682">IF(K54*(7-J51)&lt;=0,0,K54*(7-J51))</f>
        <v>0</v>
      </c>
      <c r="M54" s="311">
        <f t="shared" ref="M54" si="683">ROUND(IF(OR(K51-K54*(7-J51)+P54&lt;0,$B49=$B55,K54&lt;=0,K51=0),0,IF(K51-K54*(7-J51)+P54&gt;Q54-O54+P54,Q54-O54+P54,K51-K54*(7-J51)+P54)),1)</f>
        <v>0</v>
      </c>
      <c r="N54" s="312"/>
      <c r="O54" s="139">
        <f t="shared" ref="O54" si="684">IF(OR($B49=$B55,J50=0),0,IF($B49=$B43,J49,$F49))</f>
        <v>0</v>
      </c>
      <c r="P54" s="30">
        <f t="shared" ref="P54" si="685">IF(OR($B49=$B55,J54=0),0,$G51-$G50)</f>
        <v>0</v>
      </c>
      <c r="Q54" s="134">
        <f t="shared" ref="Q54" si="686">IF(OR($B49=$B55,J54=0),0,J53)</f>
        <v>0</v>
      </c>
      <c r="R54" s="138">
        <f t="shared" ref="R54" si="687">IF($B49=$B55,0,K51)</f>
        <v>0</v>
      </c>
      <c r="S54" s="176">
        <f t="shared" ref="S54" si="688">IF($B43=$B49,IF(U49+U44&gt;0,1,0)+IF(V49+V44&gt;0,1,0)+IF(W49+W44&gt;0,1,0)+IF(X49+X44&gt;0,1,0)+IF(Y49+Y44&gt;0,1,0)+IF(Z49+Z44&gt;0,1,0)+IF(AA49+AA44&gt;0,1,0),S50)</f>
        <v>0</v>
      </c>
      <c r="T54" s="133">
        <f t="shared" ref="T54" si="689">IF(OR($B49=$B55,S54=0,(T50-Z54+X54)&lt;=0),0,(T50-Z54+X54)/S54)</f>
        <v>0</v>
      </c>
      <c r="U54" s="137">
        <f t="shared" ref="U54" si="690">IF(T54*(7-S51)&lt;=0,0,T54*(7-S51))</f>
        <v>0</v>
      </c>
      <c r="V54" s="311">
        <f t="shared" ref="V54" si="691">ROUND(IF(OR(T51-T54*(7-S51)+Y54&lt;0,$B49=$B55,T54&lt;=0,T51=0),0,IF(T51-T54*(7-S51)+Y54&gt;Z54-X54+Y54,Z54-X54+Y54,T51-T54*(7-S51)+Y54)),1)</f>
        <v>0</v>
      </c>
      <c r="W54" s="312"/>
      <c r="X54" s="139">
        <f t="shared" ref="X54" si="692">IF(OR($B49=$B55,S50=0),0,IF($B49=$B43,S49,$F49))</f>
        <v>0</v>
      </c>
      <c r="Y54" s="30">
        <f t="shared" ref="Y54" si="693">IF(OR($B49=$B55,S54=0),0,$G51-$G50)</f>
        <v>0</v>
      </c>
      <c r="Z54" s="134">
        <f t="shared" ref="Z54" si="694">IF(OR($B49=$B55,S54=0),0,S53)</f>
        <v>0</v>
      </c>
      <c r="AA54" s="138">
        <f t="shared" ref="AA54" si="695">IF($B49=$B55,0,T51)</f>
        <v>0</v>
      </c>
      <c r="AB54" s="176">
        <f t="shared" ref="AB54" si="696">IF($B43=$B49,IF(AD49+AD44&gt;0,1,0)+IF(AE49+AE44&gt;0,1,0)+IF(AF49+AF44&gt;0,1,0)+IF(AG49+AG44&gt;0,1,0)+IF(AH49+AH44&gt;0,1,0)+IF(AI49+AI44&gt;0,1,0)+IF(AJ49+AJ44&gt;0,1,0),AB50)</f>
        <v>0</v>
      </c>
      <c r="AC54" s="133">
        <f t="shared" ref="AC54" si="697">IF(OR($B49=$B55,AB54=0,(AC50-AI54+AG54)&lt;=0),0,(AC50-AI54+AG54)/AB54)</f>
        <v>0</v>
      </c>
      <c r="AD54" s="137">
        <f t="shared" ref="AD54" si="698">IF(AC54*(7-AB51)&lt;=0,0,AC54*(7-AB51))</f>
        <v>0</v>
      </c>
      <c r="AE54" s="311">
        <f t="shared" ref="AE54" si="699">ROUND(IF(OR(AC51-AC54*(7-AB51)+AH54&lt;0,$B49=$B55,AC54&lt;=0,AC51=0),0,IF(AC51-AC54*(7-AB51)+AH54&gt;AI54-AG54+AH54,AI54-AG54+AH54,AC51-AC54*(7-AB51)+AH54)),1)</f>
        <v>0</v>
      </c>
      <c r="AF54" s="312"/>
      <c r="AG54" s="139">
        <f t="shared" ref="AG54" si="700">IF(OR($B49=$B55,AB50=0),0,IF($B49=$B43,AB49,$F49))</f>
        <v>0</v>
      </c>
      <c r="AH54" s="30">
        <f t="shared" ref="AH54" si="701">IF(OR($B49=$B55,AB54=0),0,$G51-$G50)</f>
        <v>0</v>
      </c>
      <c r="AI54" s="134">
        <f t="shared" ref="AI54" si="702">IF(OR($B49=$B55,AB54=0),0,AB53)</f>
        <v>0</v>
      </c>
      <c r="AJ54" s="138">
        <f t="shared" ref="AJ54" si="703">IF($B49=$B55,0,AC51)</f>
        <v>0</v>
      </c>
      <c r="AK54" s="176">
        <f t="shared" ref="AK54" si="704">IF($B43=$B49,IF(AM49+AM44&gt;0,1,0)+IF(AN49+AN44&gt;0,1,0)+IF(AO49+AO44&gt;0,1,0)+IF(AP49+AP44&gt;0,1,0)+IF(AQ49+AQ44&gt;0,1,0)+IF(AR49+AR44&gt;0,1,0)+IF(AS49+AS44&gt;0,1,0),AK50)</f>
        <v>0</v>
      </c>
      <c r="AL54" s="133">
        <f t="shared" ref="AL54" si="705">IF(OR($B49=$B55,AK54=0,(AL50-AR54+AP54)&lt;=0),0,(AL50-AR54+AP54)/AK54)</f>
        <v>0</v>
      </c>
      <c r="AM54" s="137">
        <f t="shared" ref="AM54" si="706">IF(AL54*(7-AK51)&lt;=0,0,AL54*(7-AK51))</f>
        <v>0</v>
      </c>
      <c r="AN54" s="311">
        <f t="shared" ref="AN54" si="707">ROUND(IF(OR(AL51-AL54*(7-AK51)+AQ54&lt;0,$B49=$B55,AL54&lt;=0,AL51=0),0,IF(AL51-AL54*(7-AK51)+AQ54&gt;AR54-AP54+AQ54,AR54-AP54+AQ54,AL51-AL54*(7-AK51)+AQ54)),1)</f>
        <v>0</v>
      </c>
      <c r="AO54" s="312"/>
      <c r="AP54" s="139">
        <f t="shared" ref="AP54" si="708">IF(OR($B49=$B55,AK50=0),0,IF($B49=$B43,AK49,$F49))</f>
        <v>0</v>
      </c>
      <c r="AQ54" s="30">
        <f t="shared" ref="AQ54" si="709">IF(OR($B49=$B55,AK54=0),0,$G51-$G50)</f>
        <v>0</v>
      </c>
      <c r="AR54" s="134">
        <f t="shared" ref="AR54" si="710">IF(OR($B49=$B55,AK54=0),0,AK53)</f>
        <v>0</v>
      </c>
      <c r="AS54" s="138">
        <f t="shared" ref="AS54" si="711">IF($B49=$B55,0,AL51)</f>
        <v>0</v>
      </c>
      <c r="AT54" s="176">
        <f t="shared" ref="AT54" si="712">IF($B43=$B49,IF(AV49+AV44&gt;0,1,0)+IF(AW49+AW44&gt;0,1,0)+IF(AX49+AX44&gt;0,1,0)+IF(AY49+AY44&gt;0,1,0)+IF(AZ49+AZ44&gt;0,1,0)+IF(BA49+BA44&gt;0,1,0)+IF(BB49+BB44&gt;0,1,0),AT50)</f>
        <v>0</v>
      </c>
      <c r="AU54" s="133">
        <f t="shared" ref="AU54" si="713">IF(OR($B49=$B55,AT54=0,(AU50-BA54+AY54)&lt;=0),0,(AU50-BA54+AY54)/AT54)</f>
        <v>0</v>
      </c>
      <c r="AV54" s="137">
        <f t="shared" ref="AV54" si="714">IF(AU54*(7-AT51)&lt;=0,0,AU54*(7-AT51))</f>
        <v>0</v>
      </c>
      <c r="AW54" s="311">
        <f t="shared" ref="AW54" si="715">ROUND(IF(OR(AU51-AU54*(7-AT51)+AZ54&lt;0,$B49=$B55,AU54&lt;=0,AU51=0),0,IF(AU51-AU54*(7-AT51)+AZ54&gt;BA54-AY54+AZ54,BA54-AY54+AZ54,AU51-AU54*(7-AT51)+AZ54)),1)</f>
        <v>0</v>
      </c>
      <c r="AX54" s="312"/>
      <c r="AY54" s="139">
        <f t="shared" ref="AY54" si="716">IF(OR($B49=$B55,AT50=0),0,IF($B49=$B43,AT49,$F49))</f>
        <v>0</v>
      </c>
      <c r="AZ54" s="30">
        <f t="shared" ref="AZ54" si="717">IF(OR($B49=$B55,AT54=0),0,$G51-$G50)</f>
        <v>0</v>
      </c>
      <c r="BA54" s="134">
        <f t="shared" ref="BA54" si="718">IF(OR($B49=$B55,AT54=0),0,AT53)</f>
        <v>0</v>
      </c>
      <c r="BB54" s="138">
        <f t="shared" ref="BB54" si="719">IF($B49=$B55,0,AU51)</f>
        <v>0</v>
      </c>
    </row>
    <row r="55" spans="1:54" ht="15.75" x14ac:dyDescent="0.2">
      <c r="A55" s="1">
        <f t="shared" ref="A55" si="720">IF(B55="","1. Niewypełnione",B55)</f>
        <v>0</v>
      </c>
      <c r="B55" s="320">
        <f>wrzesień!B55</f>
        <v>0</v>
      </c>
      <c r="C55" s="321">
        <f>wrzesień!C55</f>
        <v>0</v>
      </c>
      <c r="D55" s="321">
        <f>wrzesień!D55</f>
        <v>0</v>
      </c>
      <c r="E55" s="321">
        <f>wrzesień!E55</f>
        <v>0</v>
      </c>
      <c r="F55" s="177">
        <f>wrzesień!F55</f>
        <v>18</v>
      </c>
      <c r="G55" s="185">
        <f>wrzesień!G55</f>
        <v>18</v>
      </c>
      <c r="H55" s="177"/>
      <c r="I55" s="192">
        <f t="shared" ref="I55:I59" si="721">K55+T55+AC55+AL55+AU55</f>
        <v>0</v>
      </c>
      <c r="J55" s="186">
        <f t="shared" ref="J55" si="722">IF(OR($B55=$B61,J58=0),0,ROUND((K56+P60)/J58,0))</f>
        <v>0</v>
      </c>
      <c r="K55" s="51">
        <f t="shared" ref="K55:K56" si="723">SUM(L55:R55)</f>
        <v>0</v>
      </c>
      <c r="L55" s="52">
        <f>wrzesień!L55</f>
        <v>0</v>
      </c>
      <c r="M55" s="52">
        <f>wrzesień!M55</f>
        <v>0</v>
      </c>
      <c r="N55" s="52">
        <f>wrzesień!N55</f>
        <v>0</v>
      </c>
      <c r="O55" s="52">
        <f>wrzesień!O55</f>
        <v>0</v>
      </c>
      <c r="P55" s="53">
        <f>wrzesień!P55</f>
        <v>0</v>
      </c>
      <c r="Q55" s="54">
        <f>wrzesień!Q55</f>
        <v>0</v>
      </c>
      <c r="R55" s="55">
        <f>wrzesień!R55</f>
        <v>0</v>
      </c>
      <c r="S55" s="188">
        <f t="shared" ref="S55" si="724">IF(OR($B55=$B61,S58=0),0,ROUND((T56+Y60)/S58,0))</f>
        <v>0</v>
      </c>
      <c r="T55" s="51">
        <f t="shared" ref="T55:T56" si="725">SUM(U55:AA55)</f>
        <v>0</v>
      </c>
      <c r="U55" s="52">
        <f>wrzesień!U55</f>
        <v>0</v>
      </c>
      <c r="V55" s="52">
        <f>wrzesień!V55</f>
        <v>0</v>
      </c>
      <c r="W55" s="52">
        <f>wrzesień!W55</f>
        <v>0</v>
      </c>
      <c r="X55" s="52">
        <f>wrzesień!X55</f>
        <v>0</v>
      </c>
      <c r="Y55" s="53">
        <f>wrzesień!Y55</f>
        <v>0</v>
      </c>
      <c r="Z55" s="54">
        <f>wrzesień!Z55</f>
        <v>0</v>
      </c>
      <c r="AA55" s="55">
        <f>wrzesień!AA55</f>
        <v>0</v>
      </c>
      <c r="AB55" s="188">
        <f t="shared" ref="AB55" si="726">IF(OR($B55=$B61,AB58=0),0,ROUND((AC56+AH60)/AB58,0))</f>
        <v>0</v>
      </c>
      <c r="AC55" s="51">
        <f t="shared" ref="AC55:AC56" si="727">SUM(AD55:AJ55)</f>
        <v>0</v>
      </c>
      <c r="AD55" s="52">
        <f>wrzesień!AD55</f>
        <v>0</v>
      </c>
      <c r="AE55" s="52">
        <f>wrzesień!AE55</f>
        <v>0</v>
      </c>
      <c r="AF55" s="52">
        <f>wrzesień!AF55</f>
        <v>0</v>
      </c>
      <c r="AG55" s="52">
        <f>wrzesień!AG55</f>
        <v>0</v>
      </c>
      <c r="AH55" s="53">
        <f>wrzesień!AH55</f>
        <v>0</v>
      </c>
      <c r="AI55" s="54">
        <f>wrzesień!AI55</f>
        <v>0</v>
      </c>
      <c r="AJ55" s="55">
        <f>wrzesień!AJ55</f>
        <v>0</v>
      </c>
      <c r="AK55" s="188">
        <f t="shared" ref="AK55" si="728">IF(OR($B55=$B61,AK58=0),0,ROUND((AL56+AQ60)/AK58,0))</f>
        <v>0</v>
      </c>
      <c r="AL55" s="51">
        <f t="shared" ref="AL55:AL56" si="729">SUM(AM55:AS55)</f>
        <v>0</v>
      </c>
      <c r="AM55" s="52">
        <f>wrzesień!AM55</f>
        <v>0</v>
      </c>
      <c r="AN55" s="52">
        <f>wrzesień!AN55</f>
        <v>0</v>
      </c>
      <c r="AO55" s="52">
        <f>wrzesień!AO55</f>
        <v>0</v>
      </c>
      <c r="AP55" s="52">
        <f>wrzesień!AP55</f>
        <v>0</v>
      </c>
      <c r="AQ55" s="53">
        <f>wrzesień!AQ55</f>
        <v>0</v>
      </c>
      <c r="AR55" s="54">
        <f>wrzesień!AR55</f>
        <v>0</v>
      </c>
      <c r="AS55" s="55">
        <f>wrzesień!AS55</f>
        <v>0</v>
      </c>
      <c r="AT55" s="188">
        <f t="shared" ref="AT55" si="730">IF(OR($B55=$B61,AT58=0),0,ROUND((AU56+AZ60)/AT58,0))</f>
        <v>0</v>
      </c>
      <c r="AU55" s="51">
        <f t="shared" ref="AU55:AU56" si="731">SUM(AV55:BB55)</f>
        <v>0</v>
      </c>
      <c r="AV55" s="52">
        <f t="shared" ref="AV55" si="732">IF(SUM($AM$9:$AS$9)=SUM($AV$9:$BB$9),AM55,IF(AND(SUM($AV$9:$BB$9)&gt;42,SUM($AV$9:$BB$9)&lt;49),AM55,0))</f>
        <v>0</v>
      </c>
      <c r="AW55" s="52">
        <f t="shared" ref="AW55" si="733">IF(SUM($AM$9:$AS$9)=SUM($AV$9:$BB$9),AN55,IF(AND(SUM($AV$9:$BB$9)&gt;42,SUM($AV$9:$BB$9)&lt;49),AN55,0))</f>
        <v>0</v>
      </c>
      <c r="AX55" s="52">
        <f t="shared" ref="AX55" si="734">IF(SUM($AM$9:$AS$9)=SUM($AV$9:$BB$9),AO55,IF(AND(SUM($AV$9:$BB$9)&gt;42,SUM($AV$9:$BB$9)&lt;49),AO55,0))</f>
        <v>0</v>
      </c>
      <c r="AY55" s="52">
        <f t="shared" ref="AY55" si="735">IF(SUM($AM$9:$AS$9)=SUM($AV$9:$BB$9),AP55,IF(AND(SUM($AV$9:$BB$9)&gt;42,SUM($AV$9:$BB$9)&lt;49),AP55,0))</f>
        <v>0</v>
      </c>
      <c r="AZ55" s="53">
        <f t="shared" ref="AZ55" si="736">IF(SUM($AM$9:$AS$9)=SUM($AV$9:$BB$9),AQ55,IF(AND(SUM($AV$9:$BB$9)&gt;42,SUM($AV$9:$BB$9)&lt;49),AQ55,0))</f>
        <v>0</v>
      </c>
      <c r="BA55" s="54">
        <f t="shared" ref="BA55" si="737">IF(SUM($AM$9:$AS$9)=SUM($AV$9:$BB$9),AR55,IF(AND(SUM($AV$9:$BB$9)&gt;42,SUM($AV$9:$BB$9)&lt;49),AR55,0))</f>
        <v>0</v>
      </c>
      <c r="BB55" s="55">
        <f t="shared" ref="BB55" si="738">IF(SUM($AM$9:$AS$9)=SUM($AV$9:$BB$9),AS55,IF(AND(SUM($AV$9:$BB$9)&gt;42,SUM($AV$9:$BB$9)&lt;49),AS55,0))</f>
        <v>0</v>
      </c>
    </row>
    <row r="56" spans="1:54" ht="12.75" hidden="1" customHeight="1" x14ac:dyDescent="0.2">
      <c r="B56" s="93"/>
      <c r="C56" s="94"/>
      <c r="D56" s="95"/>
      <c r="E56" s="115"/>
      <c r="F56" s="140" t="b">
        <f t="shared" ref="F56" si="739">IF($B49=$B55,OR(F50,G55&lt;F55),G55&lt;F55)</f>
        <v>0</v>
      </c>
      <c r="G56" s="189">
        <f t="shared" ref="G56" si="740">IF(AND($B49=$B55,$B49&lt;&gt;"",$B49&lt;&gt;0),G55+G50,G55)</f>
        <v>18</v>
      </c>
      <c r="H56" s="120"/>
      <c r="I56" s="165">
        <f t="shared" si="721"/>
        <v>0</v>
      </c>
      <c r="J56" s="194">
        <f t="shared" ref="J56" si="741">7-COUNTIF(L55:R55,0)-COUNTIF(L55:R55,"")</f>
        <v>0</v>
      </c>
      <c r="K56" s="22">
        <f t="shared" si="723"/>
        <v>0</v>
      </c>
      <c r="L56" s="35">
        <f t="shared" ref="L56:R56" si="742">IF($B49=$B55,L55+L50,L55)</f>
        <v>0</v>
      </c>
      <c r="M56" s="35">
        <f t="shared" si="742"/>
        <v>0</v>
      </c>
      <c r="N56" s="35">
        <f t="shared" si="742"/>
        <v>0</v>
      </c>
      <c r="O56" s="35">
        <f t="shared" si="742"/>
        <v>0</v>
      </c>
      <c r="P56" s="36">
        <f t="shared" si="742"/>
        <v>0</v>
      </c>
      <c r="Q56" s="37">
        <f t="shared" si="742"/>
        <v>0</v>
      </c>
      <c r="R56" s="38">
        <f t="shared" si="742"/>
        <v>0</v>
      </c>
      <c r="S56" s="194">
        <f t="shared" ref="S56" si="743">7-COUNTIF(U55:AA55,0)-COUNTIF(U55:AA55,"")</f>
        <v>0</v>
      </c>
      <c r="T56" s="22">
        <f t="shared" si="725"/>
        <v>0</v>
      </c>
      <c r="U56" s="35">
        <f t="shared" ref="U56:AA56" si="744">IF($B49=$B55,U55+U50,U55)</f>
        <v>0</v>
      </c>
      <c r="V56" s="35">
        <f t="shared" si="744"/>
        <v>0</v>
      </c>
      <c r="W56" s="35">
        <f t="shared" si="744"/>
        <v>0</v>
      </c>
      <c r="X56" s="35">
        <f t="shared" si="744"/>
        <v>0</v>
      </c>
      <c r="Y56" s="36">
        <f t="shared" si="744"/>
        <v>0</v>
      </c>
      <c r="Z56" s="37">
        <f t="shared" si="744"/>
        <v>0</v>
      </c>
      <c r="AA56" s="38">
        <f t="shared" si="744"/>
        <v>0</v>
      </c>
      <c r="AB56" s="194">
        <f t="shared" ref="AB56" si="745">7-COUNTIF(AD55:AJ55,0)-COUNTIF(AD55:AJ55,"")</f>
        <v>0</v>
      </c>
      <c r="AC56" s="22">
        <f t="shared" si="727"/>
        <v>0</v>
      </c>
      <c r="AD56" s="35">
        <f t="shared" ref="AD56:AJ56" si="746">IF($B49=$B55,AD55+AD50,AD55)</f>
        <v>0</v>
      </c>
      <c r="AE56" s="35">
        <f t="shared" si="746"/>
        <v>0</v>
      </c>
      <c r="AF56" s="35">
        <f t="shared" si="746"/>
        <v>0</v>
      </c>
      <c r="AG56" s="35">
        <f t="shared" si="746"/>
        <v>0</v>
      </c>
      <c r="AH56" s="36">
        <f t="shared" si="746"/>
        <v>0</v>
      </c>
      <c r="AI56" s="37">
        <f t="shared" si="746"/>
        <v>0</v>
      </c>
      <c r="AJ56" s="38">
        <f t="shared" si="746"/>
        <v>0</v>
      </c>
      <c r="AK56" s="194">
        <f t="shared" ref="AK56" si="747">7-COUNTIF(AM55:AS55,0)-COUNTIF(AM55:AS55,"")</f>
        <v>0</v>
      </c>
      <c r="AL56" s="22">
        <f t="shared" si="729"/>
        <v>0</v>
      </c>
      <c r="AM56" s="35">
        <f t="shared" ref="AM56:AS56" si="748">IF($B49=$B55,AM55+AM50,AM55)</f>
        <v>0</v>
      </c>
      <c r="AN56" s="35">
        <f t="shared" si="748"/>
        <v>0</v>
      </c>
      <c r="AO56" s="35">
        <f t="shared" si="748"/>
        <v>0</v>
      </c>
      <c r="AP56" s="35">
        <f t="shared" si="748"/>
        <v>0</v>
      </c>
      <c r="AQ56" s="36">
        <f t="shared" si="748"/>
        <v>0</v>
      </c>
      <c r="AR56" s="37">
        <f t="shared" si="748"/>
        <v>0</v>
      </c>
      <c r="AS56" s="38">
        <f t="shared" si="748"/>
        <v>0</v>
      </c>
      <c r="AT56" s="194">
        <f t="shared" ref="AT56" si="749">7-COUNTIF(AV55:BB55,0)-COUNTIF(AV55:BB55,"")</f>
        <v>0</v>
      </c>
      <c r="AU56" s="22">
        <f t="shared" si="731"/>
        <v>0</v>
      </c>
      <c r="AV56" s="35">
        <f t="shared" ref="AV56:BB56" si="750">IF($B49=$B55,AV55+AV50,AV55)</f>
        <v>0</v>
      </c>
      <c r="AW56" s="35">
        <f t="shared" si="750"/>
        <v>0</v>
      </c>
      <c r="AX56" s="35">
        <f t="shared" si="750"/>
        <v>0</v>
      </c>
      <c r="AY56" s="35">
        <f t="shared" si="750"/>
        <v>0</v>
      </c>
      <c r="AZ56" s="36">
        <f t="shared" si="750"/>
        <v>0</v>
      </c>
      <c r="BA56" s="37">
        <f t="shared" si="750"/>
        <v>0</v>
      </c>
      <c r="BB56" s="38">
        <f t="shared" si="750"/>
        <v>0</v>
      </c>
    </row>
    <row r="57" spans="1:54" ht="15" hidden="1" customHeight="1" x14ac:dyDescent="0.2">
      <c r="B57" s="116"/>
      <c r="C57" s="117"/>
      <c r="D57" s="118"/>
      <c r="E57" s="119"/>
      <c r="F57" s="92"/>
      <c r="G57" s="190">
        <f t="shared" ref="G57" si="751">IF(AND($B49=$B55,$B49&lt;&gt;"",$B49&lt;&gt;0),F55+G51,F55)</f>
        <v>18</v>
      </c>
      <c r="H57" s="121"/>
      <c r="I57" s="165">
        <f t="shared" si="721"/>
        <v>0</v>
      </c>
      <c r="J57" s="195">
        <f t="shared" ref="J57" si="752">IF($B55=$B49,COUNTIF(L57:R57,0),COUNTIF(L58:R58,0)+COUNTIF(L58:R58,""))</f>
        <v>7</v>
      </c>
      <c r="K57" s="39">
        <f t="shared" ref="K57:R57" si="753">IF($B49=$B55,K58+K51,K58)</f>
        <v>0</v>
      </c>
      <c r="L57" s="40">
        <f t="shared" si="753"/>
        <v>0</v>
      </c>
      <c r="M57" s="40">
        <f t="shared" si="753"/>
        <v>0</v>
      </c>
      <c r="N57" s="40">
        <f t="shared" si="753"/>
        <v>0</v>
      </c>
      <c r="O57" s="40">
        <f t="shared" si="753"/>
        <v>0</v>
      </c>
      <c r="P57" s="41">
        <f t="shared" si="753"/>
        <v>0</v>
      </c>
      <c r="Q57" s="42">
        <f t="shared" si="753"/>
        <v>0</v>
      </c>
      <c r="R57" s="43">
        <f t="shared" si="753"/>
        <v>0</v>
      </c>
      <c r="S57" s="195">
        <f t="shared" ref="S57" si="754">IF($B55=$B49,COUNTIF(U57:AA57,0),COUNTIF(U58:AA58,0)+COUNTIF(U58:AA58,""))</f>
        <v>7</v>
      </c>
      <c r="T57" s="39">
        <f t="shared" ref="T57:AA57" si="755">IF($B49=$B55,T58+T51,T58)</f>
        <v>0</v>
      </c>
      <c r="U57" s="40">
        <f t="shared" si="755"/>
        <v>0</v>
      </c>
      <c r="V57" s="40">
        <f t="shared" si="755"/>
        <v>0</v>
      </c>
      <c r="W57" s="40">
        <f t="shared" si="755"/>
        <v>0</v>
      </c>
      <c r="X57" s="40">
        <f t="shared" si="755"/>
        <v>0</v>
      </c>
      <c r="Y57" s="41">
        <f t="shared" si="755"/>
        <v>0</v>
      </c>
      <c r="Z57" s="42">
        <f t="shared" si="755"/>
        <v>0</v>
      </c>
      <c r="AA57" s="43">
        <f t="shared" si="755"/>
        <v>0</v>
      </c>
      <c r="AB57" s="195">
        <f t="shared" ref="AB57" si="756">IF($B55=$B49,COUNTIF(AD57:AJ57,0),COUNTIF(AD58:AJ58,0)+COUNTIF(AD58:AJ58,""))</f>
        <v>7</v>
      </c>
      <c r="AC57" s="39">
        <f t="shared" ref="AC57:AJ57" si="757">IF($B49=$B55,AC58+AC51,AC58)</f>
        <v>0</v>
      </c>
      <c r="AD57" s="40">
        <f t="shared" si="757"/>
        <v>0</v>
      </c>
      <c r="AE57" s="40">
        <f t="shared" si="757"/>
        <v>0</v>
      </c>
      <c r="AF57" s="40">
        <f t="shared" si="757"/>
        <v>0</v>
      </c>
      <c r="AG57" s="40">
        <f t="shared" si="757"/>
        <v>0</v>
      </c>
      <c r="AH57" s="41">
        <f t="shared" si="757"/>
        <v>0</v>
      </c>
      <c r="AI57" s="42">
        <f t="shared" si="757"/>
        <v>0</v>
      </c>
      <c r="AJ57" s="43">
        <f t="shared" si="757"/>
        <v>0</v>
      </c>
      <c r="AK57" s="195">
        <f t="shared" ref="AK57" si="758">IF($B55=$B49,COUNTIF(AM57:AS57,0),COUNTIF(AM58:AS58,0)+COUNTIF(AM58:AS58,""))</f>
        <v>7</v>
      </c>
      <c r="AL57" s="39">
        <f t="shared" ref="AL57:AS57" si="759">IF($B49=$B55,AL58+AL51,AL58)</f>
        <v>0</v>
      </c>
      <c r="AM57" s="40">
        <f t="shared" si="759"/>
        <v>0</v>
      </c>
      <c r="AN57" s="40">
        <f t="shared" si="759"/>
        <v>0</v>
      </c>
      <c r="AO57" s="40">
        <f t="shared" si="759"/>
        <v>0</v>
      </c>
      <c r="AP57" s="40">
        <f t="shared" si="759"/>
        <v>0</v>
      </c>
      <c r="AQ57" s="41">
        <f t="shared" si="759"/>
        <v>0</v>
      </c>
      <c r="AR57" s="42">
        <f t="shared" si="759"/>
        <v>0</v>
      </c>
      <c r="AS57" s="43">
        <f t="shared" si="759"/>
        <v>0</v>
      </c>
      <c r="AT57" s="195">
        <f t="shared" ref="AT57" si="760">IF($B55=$B49,COUNTIF(AV57:BB57,0),COUNTIF(AV58:BB58,0)+COUNTIF(AV58:BB58,""))</f>
        <v>7</v>
      </c>
      <c r="AU57" s="39">
        <f t="shared" ref="AU57:BB57" si="761">IF($B49=$B55,AU58+AU51,AU58)</f>
        <v>0</v>
      </c>
      <c r="AV57" s="40">
        <f t="shared" si="761"/>
        <v>0</v>
      </c>
      <c r="AW57" s="40">
        <f t="shared" si="761"/>
        <v>0</v>
      </c>
      <c r="AX57" s="40">
        <f t="shared" si="761"/>
        <v>0</v>
      </c>
      <c r="AY57" s="40">
        <f t="shared" si="761"/>
        <v>0</v>
      </c>
      <c r="AZ57" s="41">
        <f t="shared" si="761"/>
        <v>0</v>
      </c>
      <c r="BA57" s="42">
        <f t="shared" si="761"/>
        <v>0</v>
      </c>
      <c r="BB57" s="43">
        <f t="shared" si="761"/>
        <v>0</v>
      </c>
    </row>
    <row r="58" spans="1:54" ht="15.75" customHeight="1" x14ac:dyDescent="0.2">
      <c r="A58" s="1">
        <f t="shared" ref="A58" si="762">A55</f>
        <v>0</v>
      </c>
      <c r="B58" s="313">
        <f t="shared" ref="B58" si="763">B52+1</f>
        <v>7</v>
      </c>
      <c r="C58" s="314"/>
      <c r="D58" s="314"/>
      <c r="E58" s="314"/>
      <c r="F58" s="31"/>
      <c r="G58" s="183"/>
      <c r="H58" s="122">
        <f t="shared" ref="H58" si="764">5-COUNTIF(AU55,0)-COUNTIF(AL55,0)-COUNTIF(AC55,0)-COUNTIF(T55,0)-COUNTIF(K55,0)</f>
        <v>0</v>
      </c>
      <c r="I58" s="165">
        <f t="shared" si="721"/>
        <v>0</v>
      </c>
      <c r="J58" s="187">
        <f t="shared" ref="J58" si="765">IF($B55=$B49,J52+IF($F55&lt;&gt;$G55,(K55+$G57-$G56)/$F55,K55/$F55),IF($F55&lt;&gt;G55,(K55+$G57-$G56)/$F55,K55/$F55))</f>
        <v>0</v>
      </c>
      <c r="K58" s="7">
        <f t="shared" ref="K58:K59" si="766">SUM(L58:R58)</f>
        <v>0</v>
      </c>
      <c r="L58" s="26">
        <f t="shared" ref="L58:R58" si="767">L55</f>
        <v>0</v>
      </c>
      <c r="M58" s="26">
        <f t="shared" si="767"/>
        <v>0</v>
      </c>
      <c r="N58" s="26">
        <f t="shared" si="767"/>
        <v>0</v>
      </c>
      <c r="O58" s="26">
        <f t="shared" si="767"/>
        <v>0</v>
      </c>
      <c r="P58" s="26">
        <f t="shared" si="767"/>
        <v>0</v>
      </c>
      <c r="Q58" s="29">
        <f t="shared" si="767"/>
        <v>0</v>
      </c>
      <c r="R58" s="23">
        <f t="shared" si="767"/>
        <v>0</v>
      </c>
      <c r="S58" s="187">
        <f t="shared" ref="S58" si="768">IF($B55=$B49,S52+IF($F55&lt;&gt;$G55,(T55+$G57-$G56)/$F55,T55/$F55),IF($F55&lt;&gt;P55,(T55+$G57-$G56)/$F55,T55/$F55))</f>
        <v>0</v>
      </c>
      <c r="T58" s="7">
        <f t="shared" ref="T58:T59" si="769">SUM(U58:AA58)</f>
        <v>0</v>
      </c>
      <c r="U58" s="26">
        <f t="shared" ref="U58:AA58" si="770">U55</f>
        <v>0</v>
      </c>
      <c r="V58" s="26">
        <f t="shared" si="770"/>
        <v>0</v>
      </c>
      <c r="W58" s="26">
        <f t="shared" si="770"/>
        <v>0</v>
      </c>
      <c r="X58" s="26">
        <f t="shared" si="770"/>
        <v>0</v>
      </c>
      <c r="Y58" s="113">
        <f t="shared" si="770"/>
        <v>0</v>
      </c>
      <c r="Z58" s="29">
        <f t="shared" si="770"/>
        <v>0</v>
      </c>
      <c r="AA58" s="23">
        <f t="shared" si="770"/>
        <v>0</v>
      </c>
      <c r="AB58" s="187">
        <f t="shared" ref="AB58" si="771">IF($B55=$B49,AB52+IF($F55&lt;&gt;$G55,(AC55+$G57-$G56)/$F55,AC55/$F55),IF($F55&lt;&gt;Y55,(AC55+$G57-$G56)/$F55,AC55/$F55))</f>
        <v>0</v>
      </c>
      <c r="AC58" s="7">
        <f t="shared" ref="AC58:AC59" si="772">SUM(AD58:AJ58)</f>
        <v>0</v>
      </c>
      <c r="AD58" s="26">
        <f t="shared" ref="AD58:AJ58" si="773">AD55</f>
        <v>0</v>
      </c>
      <c r="AE58" s="26">
        <f t="shared" si="773"/>
        <v>0</v>
      </c>
      <c r="AF58" s="26">
        <f t="shared" si="773"/>
        <v>0</v>
      </c>
      <c r="AG58" s="26">
        <f t="shared" si="773"/>
        <v>0</v>
      </c>
      <c r="AH58" s="113">
        <f t="shared" si="773"/>
        <v>0</v>
      </c>
      <c r="AI58" s="29">
        <f t="shared" si="773"/>
        <v>0</v>
      </c>
      <c r="AJ58" s="23">
        <f t="shared" si="773"/>
        <v>0</v>
      </c>
      <c r="AK58" s="187">
        <f t="shared" ref="AK58" si="774">IF($B55=$B49,AK52+IF($F55&lt;&gt;$G55,(AL55+$G57-$G56)/$F55,AL55/$F55),IF($F55&lt;&gt;AH55,(AL55+$G57-$G56)/$F55,AL55/$F55))</f>
        <v>0</v>
      </c>
      <c r="AL58" s="7">
        <f t="shared" ref="AL58:AL59" si="775">SUM(AM58:AS58)</f>
        <v>0</v>
      </c>
      <c r="AM58" s="26">
        <f t="shared" ref="AM58:AS58" si="776">AM55</f>
        <v>0</v>
      </c>
      <c r="AN58" s="26">
        <f t="shared" si="776"/>
        <v>0</v>
      </c>
      <c r="AO58" s="26">
        <f t="shared" si="776"/>
        <v>0</v>
      </c>
      <c r="AP58" s="26">
        <f t="shared" si="776"/>
        <v>0</v>
      </c>
      <c r="AQ58" s="113">
        <f t="shared" si="776"/>
        <v>0</v>
      </c>
      <c r="AR58" s="29">
        <f t="shared" si="776"/>
        <v>0</v>
      </c>
      <c r="AS58" s="23">
        <f t="shared" si="776"/>
        <v>0</v>
      </c>
      <c r="AT58" s="187">
        <f t="shared" ref="AT58" si="777">IF($B55=$B49,AT52+IF($F55&lt;&gt;$G55,(AU55+$G57-$G56)/$F55,AU55/$F55),IF($F55&lt;&gt;AQ55,(AU55+$G57-$G56)/$F55,AU55/$F55))</f>
        <v>0</v>
      </c>
      <c r="AU58" s="7">
        <f t="shared" ref="AU58:AU59" si="778">SUM(AV58:BB58)</f>
        <v>0</v>
      </c>
      <c r="AV58" s="6">
        <f t="shared" ref="AV58" si="779">IF(SUM($AM$9:$AS$9)=SUM($AV$9:$BB$9),AV55,IF(AND(SUM($AV$9:$BB$9)&gt;42,SUM($AV$9:$BB$9)&lt;49),AV55,0))</f>
        <v>0</v>
      </c>
      <c r="AW58" s="6">
        <f t="shared" ref="AW58:BB58" si="780">IF(SUM($AM$9:$AS$9)=SUM($AV$9:$BB$9),AW55,IF(AND(SUM($AV$9:$BB$9)&gt;42,SUM($AV$9:$BB$9)&lt;49),AW55,0))</f>
        <v>0</v>
      </c>
      <c r="AX58" s="6">
        <f t="shared" si="780"/>
        <v>0</v>
      </c>
      <c r="AY58" s="6">
        <f t="shared" si="780"/>
        <v>0</v>
      </c>
      <c r="AZ58" s="26">
        <f t="shared" si="780"/>
        <v>0</v>
      </c>
      <c r="BA58" s="29">
        <f t="shared" si="780"/>
        <v>0</v>
      </c>
      <c r="BB58" s="23">
        <f t="shared" si="780"/>
        <v>0</v>
      </c>
    </row>
    <row r="59" spans="1:54" ht="15.75" customHeight="1" x14ac:dyDescent="0.2">
      <c r="A59" s="1">
        <f t="shared" ref="A59:A60" si="781">A58</f>
        <v>0</v>
      </c>
      <c r="B59" s="313"/>
      <c r="C59" s="314"/>
      <c r="D59" s="314"/>
      <c r="E59" s="314"/>
      <c r="F59" s="31"/>
      <c r="G59" s="183"/>
      <c r="H59" s="123">
        <f t="shared" ref="H59" si="782">IF($B55=$B49,H53+F59,$F59)</f>
        <v>0</v>
      </c>
      <c r="I59" s="165">
        <f t="shared" si="721"/>
        <v>0</v>
      </c>
      <c r="J59" s="141">
        <f t="shared" ref="J59" si="783">IF($H58=0,0,IF($B49=$B55,IF($H60&gt;0,$H60+J53,K55+J53),IF($H60&gt;0,$H60,K55)))</f>
        <v>0</v>
      </c>
      <c r="K59" s="7">
        <f t="shared" si="766"/>
        <v>0</v>
      </c>
      <c r="L59" s="6"/>
      <c r="M59" s="6"/>
      <c r="N59" s="6"/>
      <c r="O59" s="6"/>
      <c r="P59" s="26"/>
      <c r="Q59" s="29"/>
      <c r="R59" s="23"/>
      <c r="S59" s="141">
        <f t="shared" ref="S59" si="784">IF($H58=0,0,IF($B49=$B55,IF($H60&gt;0,$H60+S53,T55+S53),IF($H60&gt;0,$H60,T55)))</f>
        <v>0</v>
      </c>
      <c r="T59" s="7">
        <f t="shared" si="769"/>
        <v>0</v>
      </c>
      <c r="U59" s="6"/>
      <c r="V59" s="6"/>
      <c r="W59" s="6"/>
      <c r="X59" s="6"/>
      <c r="Y59" s="26"/>
      <c r="Z59" s="29"/>
      <c r="AA59" s="23"/>
      <c r="AB59" s="141">
        <f t="shared" ref="AB59" si="785">IF($H58=0,0,IF($B49=$B55,IF($H60&gt;0,$H60+AB53,AC55+AB53),IF($H60&gt;0,$H60,AC55)))</f>
        <v>0</v>
      </c>
      <c r="AC59" s="7">
        <f t="shared" si="772"/>
        <v>0</v>
      </c>
      <c r="AD59" s="6"/>
      <c r="AE59" s="6"/>
      <c r="AF59" s="6"/>
      <c r="AG59" s="6"/>
      <c r="AH59" s="26"/>
      <c r="AI59" s="29"/>
      <c r="AJ59" s="23"/>
      <c r="AK59" s="141">
        <f t="shared" ref="AK59" si="786">IF($H58=0,0,IF($B49=$B55,IF($H60&gt;0,$H60+AK53,AL55+AK53),IF($H60&gt;0,$H60,AL55)))</f>
        <v>0</v>
      </c>
      <c r="AL59" s="7">
        <f t="shared" si="775"/>
        <v>0</v>
      </c>
      <c r="AM59" s="6"/>
      <c r="AN59" s="6"/>
      <c r="AO59" s="6"/>
      <c r="AP59" s="6"/>
      <c r="AQ59" s="26"/>
      <c r="AR59" s="29"/>
      <c r="AS59" s="23"/>
      <c r="AT59" s="141">
        <f t="shared" ref="AT59" si="787">IF($H58=0,0,IF($B49=$B55,IF($H60&gt;0,$H60+AT53,AU55+AT53),IF($H60&gt;0,$H60,AU55)))</f>
        <v>0</v>
      </c>
      <c r="AU59" s="7">
        <f t="shared" si="778"/>
        <v>0</v>
      </c>
      <c r="AV59" s="6"/>
      <c r="AW59" s="6"/>
      <c r="AX59" s="6"/>
      <c r="AY59" s="6"/>
      <c r="AZ59" s="26"/>
      <c r="BA59" s="29"/>
      <c r="BB59" s="23"/>
    </row>
    <row r="60" spans="1:54" ht="18.75" customHeight="1" thickBot="1" x14ac:dyDescent="0.25">
      <c r="A60" s="1">
        <f t="shared" si="781"/>
        <v>0</v>
      </c>
      <c r="B60" s="323" t="str">
        <f>IF(B55="",Wydruk!$AE$6,IF(J56=0,Wydruk!$AE$7,IF(AND(G56&lt;G57,B55&lt;&gt;$B61),Wydruk!$AE$13,IF(AND($B55=$B49,$B55&lt;&gt;$B61),IF(OR(OR(J60&lt;4,J60&gt;5),OR(S60&lt;4,S60&gt;5),OR(AB60&lt;4,AB60&gt;5),OR(AK60&lt;4,AK60&gt;5),OR(AND(AT60&lt;4,AT60&gt;0),AT60&gt;5)),Wydruk!$AE$8,Wydruk!$AE$9),IF($B55=$B61,IF($F59&lt;&gt;0,Wydruk!$AE$12,Wydruk!$AE$10),IF(OR(OR(J56&lt;4,J56&gt;5),OR(S56&lt;4,S56&gt;5),OR(AB56&lt;4,AB56&gt;5),OR(AK56&lt;4,AK56&gt;5),OR(AND(AT56&lt;4,AT56&gt;0),AT56&gt;5)),Wydruk!$AE$8,Wydruk!$AE$11))))))</f>
        <v>Uzupełnij liczby godzin tygodniowego planu</v>
      </c>
      <c r="C60" s="324"/>
      <c r="D60" s="324"/>
      <c r="E60" s="324"/>
      <c r="F60" s="173">
        <f>wrzesień!F60</f>
        <v>0</v>
      </c>
      <c r="G60" s="184">
        <f>wrzesień!G60</f>
        <v>0</v>
      </c>
      <c r="H60" s="191">
        <f t="shared" ref="H60" si="788">IF(OR($G60=0,$F60=0,$G60="",$F60=""),0,$G60/$F60)</f>
        <v>0</v>
      </c>
      <c r="I60" s="193"/>
      <c r="J60" s="176">
        <f t="shared" ref="J60" si="789">IF($B49=$B55,IF(L55+L50&gt;0,1,0)+IF(M55+M50&gt;0,1,0)+IF(N55+N50&gt;0,1,0)+IF(O55+O50&gt;0,1,0)+IF(P55+P50&gt;0,1,0)+IF(Q55+Q50&gt;0,1,0)+IF(R55+R50&gt;0,1,0),J56)</f>
        <v>0</v>
      </c>
      <c r="K60" s="133">
        <f t="shared" ref="K60" si="790">IF(OR($B55=$B61,J60=0,(K56-Q60+O60)&lt;=0),0,(K56-Q60+O60)/J60)</f>
        <v>0</v>
      </c>
      <c r="L60" s="137">
        <f t="shared" ref="L60" si="791">IF(K60*(7-J57)&lt;=0,0,K60*(7-J57))</f>
        <v>0</v>
      </c>
      <c r="M60" s="311">
        <f t="shared" ref="M60" si="792">ROUND(IF(OR(K57-K60*(7-J57)+P60&lt;0,$B55=$B61,K60&lt;=0,K57=0),0,IF(K57-K60*(7-J57)+P60&gt;Q60-O60+P60,Q60-O60+P60,K57-K60*(7-J57)+P60)),1)</f>
        <v>0</v>
      </c>
      <c r="N60" s="312"/>
      <c r="O60" s="139">
        <f t="shared" ref="O60" si="793">IF(OR($B55=$B61,J56=0),0,IF($B55=$B49,J55,$F55))</f>
        <v>0</v>
      </c>
      <c r="P60" s="30">
        <f t="shared" ref="P60" si="794">IF(OR($B55=$B61,J60=0),0,$G57-$G56)</f>
        <v>0</v>
      </c>
      <c r="Q60" s="134">
        <f t="shared" ref="Q60" si="795">IF(OR($B55=$B61,J60=0),0,J59)</f>
        <v>0</v>
      </c>
      <c r="R60" s="138">
        <f t="shared" ref="R60" si="796">IF($B55=$B61,0,K57)</f>
        <v>0</v>
      </c>
      <c r="S60" s="176">
        <f t="shared" ref="S60" si="797">IF($B49=$B55,IF(U55+U50&gt;0,1,0)+IF(V55+V50&gt;0,1,0)+IF(W55+W50&gt;0,1,0)+IF(X55+X50&gt;0,1,0)+IF(Y55+Y50&gt;0,1,0)+IF(Z55+Z50&gt;0,1,0)+IF(AA55+AA50&gt;0,1,0),S56)</f>
        <v>0</v>
      </c>
      <c r="T60" s="133">
        <f t="shared" ref="T60" si="798">IF(OR($B55=$B61,S60=0,(T56-Z60+X60)&lt;=0),0,(T56-Z60+X60)/S60)</f>
        <v>0</v>
      </c>
      <c r="U60" s="137">
        <f t="shared" ref="U60" si="799">IF(T60*(7-S57)&lt;=0,0,T60*(7-S57))</f>
        <v>0</v>
      </c>
      <c r="V60" s="311">
        <f t="shared" ref="V60" si="800">ROUND(IF(OR(T57-T60*(7-S57)+Y60&lt;0,$B55=$B61,T60&lt;=0,T57=0),0,IF(T57-T60*(7-S57)+Y60&gt;Z60-X60+Y60,Z60-X60+Y60,T57-T60*(7-S57)+Y60)),1)</f>
        <v>0</v>
      </c>
      <c r="W60" s="312"/>
      <c r="X60" s="139">
        <f t="shared" ref="X60" si="801">IF(OR($B55=$B61,S56=0),0,IF($B55=$B49,S55,$F55))</f>
        <v>0</v>
      </c>
      <c r="Y60" s="30">
        <f t="shared" ref="Y60" si="802">IF(OR($B55=$B61,S60=0),0,$G57-$G56)</f>
        <v>0</v>
      </c>
      <c r="Z60" s="134">
        <f t="shared" ref="Z60" si="803">IF(OR($B55=$B61,S60=0),0,S59)</f>
        <v>0</v>
      </c>
      <c r="AA60" s="138">
        <f t="shared" ref="AA60" si="804">IF($B55=$B61,0,T57)</f>
        <v>0</v>
      </c>
      <c r="AB60" s="176">
        <f t="shared" ref="AB60" si="805">IF($B49=$B55,IF(AD55+AD50&gt;0,1,0)+IF(AE55+AE50&gt;0,1,0)+IF(AF55+AF50&gt;0,1,0)+IF(AG55+AG50&gt;0,1,0)+IF(AH55+AH50&gt;0,1,0)+IF(AI55+AI50&gt;0,1,0)+IF(AJ55+AJ50&gt;0,1,0),AB56)</f>
        <v>0</v>
      </c>
      <c r="AC60" s="133">
        <f t="shared" ref="AC60" si="806">IF(OR($B55=$B61,AB60=0,(AC56-AI60+AG60)&lt;=0),0,(AC56-AI60+AG60)/AB60)</f>
        <v>0</v>
      </c>
      <c r="AD60" s="137">
        <f t="shared" ref="AD60" si="807">IF(AC60*(7-AB57)&lt;=0,0,AC60*(7-AB57))</f>
        <v>0</v>
      </c>
      <c r="AE60" s="311">
        <f t="shared" ref="AE60" si="808">ROUND(IF(OR(AC57-AC60*(7-AB57)+AH60&lt;0,$B55=$B61,AC60&lt;=0,AC57=0),0,IF(AC57-AC60*(7-AB57)+AH60&gt;AI60-AG60+AH60,AI60-AG60+AH60,AC57-AC60*(7-AB57)+AH60)),1)</f>
        <v>0</v>
      </c>
      <c r="AF60" s="312"/>
      <c r="AG60" s="139">
        <f t="shared" ref="AG60" si="809">IF(OR($B55=$B61,AB56=0),0,IF($B55=$B49,AB55,$F55))</f>
        <v>0</v>
      </c>
      <c r="AH60" s="30">
        <f t="shared" ref="AH60" si="810">IF(OR($B55=$B61,AB60=0),0,$G57-$G56)</f>
        <v>0</v>
      </c>
      <c r="AI60" s="134">
        <f t="shared" ref="AI60" si="811">IF(OR($B55=$B61,AB60=0),0,AB59)</f>
        <v>0</v>
      </c>
      <c r="AJ60" s="138">
        <f t="shared" ref="AJ60" si="812">IF($B55=$B61,0,AC57)</f>
        <v>0</v>
      </c>
      <c r="AK60" s="176">
        <f t="shared" ref="AK60" si="813">IF($B49=$B55,IF(AM55+AM50&gt;0,1,0)+IF(AN55+AN50&gt;0,1,0)+IF(AO55+AO50&gt;0,1,0)+IF(AP55+AP50&gt;0,1,0)+IF(AQ55+AQ50&gt;0,1,0)+IF(AR55+AR50&gt;0,1,0)+IF(AS55+AS50&gt;0,1,0),AK56)</f>
        <v>0</v>
      </c>
      <c r="AL60" s="133">
        <f t="shared" ref="AL60" si="814">IF(OR($B55=$B61,AK60=0,(AL56-AR60+AP60)&lt;=0),0,(AL56-AR60+AP60)/AK60)</f>
        <v>0</v>
      </c>
      <c r="AM60" s="137">
        <f t="shared" ref="AM60" si="815">IF(AL60*(7-AK57)&lt;=0,0,AL60*(7-AK57))</f>
        <v>0</v>
      </c>
      <c r="AN60" s="311">
        <f t="shared" ref="AN60" si="816">ROUND(IF(OR(AL57-AL60*(7-AK57)+AQ60&lt;0,$B55=$B61,AL60&lt;=0,AL57=0),0,IF(AL57-AL60*(7-AK57)+AQ60&gt;AR60-AP60+AQ60,AR60-AP60+AQ60,AL57-AL60*(7-AK57)+AQ60)),1)</f>
        <v>0</v>
      </c>
      <c r="AO60" s="312"/>
      <c r="AP60" s="139">
        <f t="shared" ref="AP60" si="817">IF(OR($B55=$B61,AK56=0),0,IF($B55=$B49,AK55,$F55))</f>
        <v>0</v>
      </c>
      <c r="AQ60" s="30">
        <f t="shared" ref="AQ60" si="818">IF(OR($B55=$B61,AK60=0),0,$G57-$G56)</f>
        <v>0</v>
      </c>
      <c r="AR60" s="134">
        <f t="shared" ref="AR60" si="819">IF(OR($B55=$B61,AK60=0),0,AK59)</f>
        <v>0</v>
      </c>
      <c r="AS60" s="138">
        <f t="shared" ref="AS60" si="820">IF($B55=$B61,0,AL57)</f>
        <v>0</v>
      </c>
      <c r="AT60" s="176">
        <f t="shared" ref="AT60" si="821">IF($B49=$B55,IF(AV55+AV50&gt;0,1,0)+IF(AW55+AW50&gt;0,1,0)+IF(AX55+AX50&gt;0,1,0)+IF(AY55+AY50&gt;0,1,0)+IF(AZ55+AZ50&gt;0,1,0)+IF(BA55+BA50&gt;0,1,0)+IF(BB55+BB50&gt;0,1,0),AT56)</f>
        <v>0</v>
      </c>
      <c r="AU60" s="133">
        <f t="shared" ref="AU60" si="822">IF(OR($B55=$B61,AT60=0,(AU56-BA60+AY60)&lt;=0),0,(AU56-BA60+AY60)/AT60)</f>
        <v>0</v>
      </c>
      <c r="AV60" s="137">
        <f t="shared" ref="AV60" si="823">IF(AU60*(7-AT57)&lt;=0,0,AU60*(7-AT57))</f>
        <v>0</v>
      </c>
      <c r="AW60" s="311">
        <f t="shared" ref="AW60" si="824">ROUND(IF(OR(AU57-AU60*(7-AT57)+AZ60&lt;0,$B55=$B61,AU60&lt;=0,AU57=0),0,IF(AU57-AU60*(7-AT57)+AZ60&gt;BA60-AY60+AZ60,BA60-AY60+AZ60,AU57-AU60*(7-AT57)+AZ60)),1)</f>
        <v>0</v>
      </c>
      <c r="AX60" s="312"/>
      <c r="AY60" s="139">
        <f t="shared" ref="AY60" si="825">IF(OR($B55=$B61,AT56=0),0,IF($B55=$B49,AT55,$F55))</f>
        <v>0</v>
      </c>
      <c r="AZ60" s="30">
        <f t="shared" ref="AZ60" si="826">IF(OR($B55=$B61,AT60=0),0,$G57-$G56)</f>
        <v>0</v>
      </c>
      <c r="BA60" s="134">
        <f t="shared" ref="BA60" si="827">IF(OR($B55=$B61,AT60=0),0,AT59)</f>
        <v>0</v>
      </c>
      <c r="BB60" s="138">
        <f t="shared" ref="BB60" si="828">IF($B55=$B61,0,AU57)</f>
        <v>0</v>
      </c>
    </row>
    <row r="61" spans="1:54" ht="15.75" x14ac:dyDescent="0.2">
      <c r="A61" s="1">
        <f t="shared" ref="A61" si="829">IF(B61="","1. Niewypełnione",B61)</f>
        <v>0</v>
      </c>
      <c r="B61" s="320">
        <f>wrzesień!B61</f>
        <v>0</v>
      </c>
      <c r="C61" s="321">
        <f>wrzesień!C61</f>
        <v>0</v>
      </c>
      <c r="D61" s="321">
        <f>wrzesień!D61</f>
        <v>0</v>
      </c>
      <c r="E61" s="321">
        <f>wrzesień!E61</f>
        <v>0</v>
      </c>
      <c r="F61" s="177">
        <f>wrzesień!F61</f>
        <v>18</v>
      </c>
      <c r="G61" s="185">
        <f>wrzesień!G61</f>
        <v>18</v>
      </c>
      <c r="H61" s="177"/>
      <c r="I61" s="192">
        <f t="shared" ref="I61:I65" si="830">K61+T61+AC61+AL61+AU61</f>
        <v>0</v>
      </c>
      <c r="J61" s="186">
        <f t="shared" ref="J61" si="831">IF(OR($B61=$B67,J64=0),0,ROUND((K62+P66)/J64,0))</f>
        <v>0</v>
      </c>
      <c r="K61" s="51">
        <f t="shared" ref="K61:K62" si="832">SUM(L61:R61)</f>
        <v>0</v>
      </c>
      <c r="L61" s="52">
        <f>wrzesień!L61</f>
        <v>0</v>
      </c>
      <c r="M61" s="52">
        <f>wrzesień!M61</f>
        <v>0</v>
      </c>
      <c r="N61" s="52">
        <f>wrzesień!N61</f>
        <v>0</v>
      </c>
      <c r="O61" s="52">
        <f>wrzesień!O61</f>
        <v>0</v>
      </c>
      <c r="P61" s="53">
        <f>wrzesień!P61</f>
        <v>0</v>
      </c>
      <c r="Q61" s="54">
        <f>wrzesień!Q61</f>
        <v>0</v>
      </c>
      <c r="R61" s="55">
        <f>wrzesień!R61</f>
        <v>0</v>
      </c>
      <c r="S61" s="188">
        <f t="shared" ref="S61" si="833">IF(OR($B61=$B67,S64=0),0,ROUND((T62+Y66)/S64,0))</f>
        <v>0</v>
      </c>
      <c r="T61" s="51">
        <f t="shared" ref="T61:T62" si="834">SUM(U61:AA61)</f>
        <v>0</v>
      </c>
      <c r="U61" s="52">
        <f>wrzesień!U61</f>
        <v>0</v>
      </c>
      <c r="V61" s="52">
        <f>wrzesień!V61</f>
        <v>0</v>
      </c>
      <c r="W61" s="52">
        <f>wrzesień!W61</f>
        <v>0</v>
      </c>
      <c r="X61" s="52">
        <f>wrzesień!X61</f>
        <v>0</v>
      </c>
      <c r="Y61" s="53">
        <f>wrzesień!Y61</f>
        <v>0</v>
      </c>
      <c r="Z61" s="54">
        <f>wrzesień!Z61</f>
        <v>0</v>
      </c>
      <c r="AA61" s="55">
        <f>wrzesień!AA61</f>
        <v>0</v>
      </c>
      <c r="AB61" s="188">
        <f t="shared" ref="AB61" si="835">IF(OR($B61=$B67,AB64=0),0,ROUND((AC62+AH66)/AB64,0))</f>
        <v>0</v>
      </c>
      <c r="AC61" s="51">
        <f t="shared" ref="AC61:AC62" si="836">SUM(AD61:AJ61)</f>
        <v>0</v>
      </c>
      <c r="AD61" s="52">
        <f>wrzesień!AD61</f>
        <v>0</v>
      </c>
      <c r="AE61" s="52">
        <f>wrzesień!AE61</f>
        <v>0</v>
      </c>
      <c r="AF61" s="52">
        <f>wrzesień!AF61</f>
        <v>0</v>
      </c>
      <c r="AG61" s="52">
        <f>wrzesień!AG61</f>
        <v>0</v>
      </c>
      <c r="AH61" s="53">
        <f>wrzesień!AH61</f>
        <v>0</v>
      </c>
      <c r="AI61" s="54">
        <f>wrzesień!AI61</f>
        <v>0</v>
      </c>
      <c r="AJ61" s="55">
        <f>wrzesień!AJ61</f>
        <v>0</v>
      </c>
      <c r="AK61" s="188">
        <f t="shared" ref="AK61" si="837">IF(OR($B61=$B67,AK64=0),0,ROUND((AL62+AQ66)/AK64,0))</f>
        <v>0</v>
      </c>
      <c r="AL61" s="51">
        <f t="shared" ref="AL61:AL62" si="838">SUM(AM61:AS61)</f>
        <v>0</v>
      </c>
      <c r="AM61" s="52">
        <f>wrzesień!AM61</f>
        <v>0</v>
      </c>
      <c r="AN61" s="52">
        <f>wrzesień!AN61</f>
        <v>0</v>
      </c>
      <c r="AO61" s="52">
        <f>wrzesień!AO61</f>
        <v>0</v>
      </c>
      <c r="AP61" s="52">
        <f>wrzesień!AP61</f>
        <v>0</v>
      </c>
      <c r="AQ61" s="53">
        <f>wrzesień!AQ61</f>
        <v>0</v>
      </c>
      <c r="AR61" s="54">
        <f>wrzesień!AR61</f>
        <v>0</v>
      </c>
      <c r="AS61" s="55">
        <f>wrzesień!AS61</f>
        <v>0</v>
      </c>
      <c r="AT61" s="188">
        <f t="shared" ref="AT61" si="839">IF(OR($B61=$B67,AT64=0),0,ROUND((AU62+AZ66)/AT64,0))</f>
        <v>0</v>
      </c>
      <c r="AU61" s="51">
        <f t="shared" ref="AU61:AU62" si="840">SUM(AV61:BB61)</f>
        <v>0</v>
      </c>
      <c r="AV61" s="52">
        <f t="shared" ref="AV61" si="841">IF(SUM($AM$9:$AS$9)=SUM($AV$9:$BB$9),AM61,IF(AND(SUM($AV$9:$BB$9)&gt;42,SUM($AV$9:$BB$9)&lt;49),AM61,0))</f>
        <v>0</v>
      </c>
      <c r="AW61" s="52">
        <f t="shared" ref="AW61" si="842">IF(SUM($AM$9:$AS$9)=SUM($AV$9:$BB$9),AN61,IF(AND(SUM($AV$9:$BB$9)&gt;42,SUM($AV$9:$BB$9)&lt;49),AN61,0))</f>
        <v>0</v>
      </c>
      <c r="AX61" s="52">
        <f t="shared" ref="AX61" si="843">IF(SUM($AM$9:$AS$9)=SUM($AV$9:$BB$9),AO61,IF(AND(SUM($AV$9:$BB$9)&gt;42,SUM($AV$9:$BB$9)&lt;49),AO61,0))</f>
        <v>0</v>
      </c>
      <c r="AY61" s="52">
        <f t="shared" ref="AY61" si="844">IF(SUM($AM$9:$AS$9)=SUM($AV$9:$BB$9),AP61,IF(AND(SUM($AV$9:$BB$9)&gt;42,SUM($AV$9:$BB$9)&lt;49),AP61,0))</f>
        <v>0</v>
      </c>
      <c r="AZ61" s="53">
        <f t="shared" ref="AZ61" si="845">IF(SUM($AM$9:$AS$9)=SUM($AV$9:$BB$9),AQ61,IF(AND(SUM($AV$9:$BB$9)&gt;42,SUM($AV$9:$BB$9)&lt;49),AQ61,0))</f>
        <v>0</v>
      </c>
      <c r="BA61" s="54">
        <f t="shared" ref="BA61" si="846">IF(SUM($AM$9:$AS$9)=SUM($AV$9:$BB$9),AR61,IF(AND(SUM($AV$9:$BB$9)&gt;42,SUM($AV$9:$BB$9)&lt;49),AR61,0))</f>
        <v>0</v>
      </c>
      <c r="BB61" s="55">
        <f t="shared" ref="BB61" si="847">IF(SUM($AM$9:$AS$9)=SUM($AV$9:$BB$9),AS61,IF(AND(SUM($AV$9:$BB$9)&gt;42,SUM($AV$9:$BB$9)&lt;49),AS61,0))</f>
        <v>0</v>
      </c>
    </row>
    <row r="62" spans="1:54" ht="12.75" hidden="1" customHeight="1" x14ac:dyDescent="0.2">
      <c r="B62" s="93"/>
      <c r="C62" s="94"/>
      <c r="D62" s="95"/>
      <c r="E62" s="115"/>
      <c r="F62" s="140" t="b">
        <f t="shared" ref="F62" si="848">IF($B55=$B61,OR(F56,G61&lt;F61),G61&lt;F61)</f>
        <v>0</v>
      </c>
      <c r="G62" s="189">
        <f t="shared" ref="G62" si="849">IF(AND($B55=$B61,$B55&lt;&gt;"",$B55&lt;&gt;0),G61+G56,G61)</f>
        <v>18</v>
      </c>
      <c r="H62" s="120"/>
      <c r="I62" s="165">
        <f t="shared" si="830"/>
        <v>0</v>
      </c>
      <c r="J62" s="194">
        <f t="shared" ref="J62" si="850">7-COUNTIF(L61:R61,0)-COUNTIF(L61:R61,"")</f>
        <v>0</v>
      </c>
      <c r="K62" s="22">
        <f t="shared" si="832"/>
        <v>0</v>
      </c>
      <c r="L62" s="35">
        <f t="shared" ref="L62:R62" si="851">IF($B55=$B61,L61+L56,L61)</f>
        <v>0</v>
      </c>
      <c r="M62" s="35">
        <f t="shared" si="851"/>
        <v>0</v>
      </c>
      <c r="N62" s="35">
        <f t="shared" si="851"/>
        <v>0</v>
      </c>
      <c r="O62" s="35">
        <f t="shared" si="851"/>
        <v>0</v>
      </c>
      <c r="P62" s="36">
        <f t="shared" si="851"/>
        <v>0</v>
      </c>
      <c r="Q62" s="37">
        <f t="shared" si="851"/>
        <v>0</v>
      </c>
      <c r="R62" s="38">
        <f t="shared" si="851"/>
        <v>0</v>
      </c>
      <c r="S62" s="194">
        <f t="shared" ref="S62" si="852">7-COUNTIF(U61:AA61,0)-COUNTIF(U61:AA61,"")</f>
        <v>0</v>
      </c>
      <c r="T62" s="22">
        <f t="shared" si="834"/>
        <v>0</v>
      </c>
      <c r="U62" s="35">
        <f t="shared" ref="U62:AA62" si="853">IF($B55=$B61,U61+U56,U61)</f>
        <v>0</v>
      </c>
      <c r="V62" s="35">
        <f t="shared" si="853"/>
        <v>0</v>
      </c>
      <c r="W62" s="35">
        <f t="shared" si="853"/>
        <v>0</v>
      </c>
      <c r="X62" s="35">
        <f t="shared" si="853"/>
        <v>0</v>
      </c>
      <c r="Y62" s="36">
        <f t="shared" si="853"/>
        <v>0</v>
      </c>
      <c r="Z62" s="37">
        <f t="shared" si="853"/>
        <v>0</v>
      </c>
      <c r="AA62" s="38">
        <f t="shared" si="853"/>
        <v>0</v>
      </c>
      <c r="AB62" s="194">
        <f t="shared" ref="AB62" si="854">7-COUNTIF(AD61:AJ61,0)-COUNTIF(AD61:AJ61,"")</f>
        <v>0</v>
      </c>
      <c r="AC62" s="22">
        <f t="shared" si="836"/>
        <v>0</v>
      </c>
      <c r="AD62" s="35">
        <f t="shared" ref="AD62:AJ62" si="855">IF($B55=$B61,AD61+AD56,AD61)</f>
        <v>0</v>
      </c>
      <c r="AE62" s="35">
        <f t="shared" si="855"/>
        <v>0</v>
      </c>
      <c r="AF62" s="35">
        <f t="shared" si="855"/>
        <v>0</v>
      </c>
      <c r="AG62" s="35">
        <f t="shared" si="855"/>
        <v>0</v>
      </c>
      <c r="AH62" s="36">
        <f t="shared" si="855"/>
        <v>0</v>
      </c>
      <c r="AI62" s="37">
        <f t="shared" si="855"/>
        <v>0</v>
      </c>
      <c r="AJ62" s="38">
        <f t="shared" si="855"/>
        <v>0</v>
      </c>
      <c r="AK62" s="194">
        <f t="shared" ref="AK62" si="856">7-COUNTIF(AM61:AS61,0)-COUNTIF(AM61:AS61,"")</f>
        <v>0</v>
      </c>
      <c r="AL62" s="22">
        <f t="shared" si="838"/>
        <v>0</v>
      </c>
      <c r="AM62" s="35">
        <f t="shared" ref="AM62:AS62" si="857">IF($B55=$B61,AM61+AM56,AM61)</f>
        <v>0</v>
      </c>
      <c r="AN62" s="35">
        <f t="shared" si="857"/>
        <v>0</v>
      </c>
      <c r="AO62" s="35">
        <f t="shared" si="857"/>
        <v>0</v>
      </c>
      <c r="AP62" s="35">
        <f t="shared" si="857"/>
        <v>0</v>
      </c>
      <c r="AQ62" s="36">
        <f t="shared" si="857"/>
        <v>0</v>
      </c>
      <c r="AR62" s="37">
        <f t="shared" si="857"/>
        <v>0</v>
      </c>
      <c r="AS62" s="38">
        <f t="shared" si="857"/>
        <v>0</v>
      </c>
      <c r="AT62" s="194">
        <f t="shared" ref="AT62" si="858">7-COUNTIF(AV61:BB61,0)-COUNTIF(AV61:BB61,"")</f>
        <v>0</v>
      </c>
      <c r="AU62" s="22">
        <f t="shared" si="840"/>
        <v>0</v>
      </c>
      <c r="AV62" s="35">
        <f t="shared" ref="AV62:BB62" si="859">IF($B55=$B61,AV61+AV56,AV61)</f>
        <v>0</v>
      </c>
      <c r="AW62" s="35">
        <f t="shared" si="859"/>
        <v>0</v>
      </c>
      <c r="AX62" s="35">
        <f t="shared" si="859"/>
        <v>0</v>
      </c>
      <c r="AY62" s="35">
        <f t="shared" si="859"/>
        <v>0</v>
      </c>
      <c r="AZ62" s="36">
        <f t="shared" si="859"/>
        <v>0</v>
      </c>
      <c r="BA62" s="37">
        <f t="shared" si="859"/>
        <v>0</v>
      </c>
      <c r="BB62" s="38">
        <f t="shared" si="859"/>
        <v>0</v>
      </c>
    </row>
    <row r="63" spans="1:54" ht="15" hidden="1" customHeight="1" x14ac:dyDescent="0.2">
      <c r="B63" s="116"/>
      <c r="C63" s="117"/>
      <c r="D63" s="118"/>
      <c r="E63" s="119"/>
      <c r="F63" s="92"/>
      <c r="G63" s="190">
        <f t="shared" ref="G63" si="860">IF(AND($B55=$B61,$B55&lt;&gt;"",$B55&lt;&gt;0),F61+G57,F61)</f>
        <v>18</v>
      </c>
      <c r="H63" s="121"/>
      <c r="I63" s="165">
        <f t="shared" si="830"/>
        <v>0</v>
      </c>
      <c r="J63" s="195">
        <f t="shared" ref="J63" si="861">IF($B61=$B55,COUNTIF(L63:R63,0),COUNTIF(L64:R64,0)+COUNTIF(L64:R64,""))</f>
        <v>7</v>
      </c>
      <c r="K63" s="39">
        <f t="shared" ref="K63:R63" si="862">IF($B55=$B61,K64+K57,K64)</f>
        <v>0</v>
      </c>
      <c r="L63" s="40">
        <f t="shared" si="862"/>
        <v>0</v>
      </c>
      <c r="M63" s="40">
        <f t="shared" si="862"/>
        <v>0</v>
      </c>
      <c r="N63" s="40">
        <f t="shared" si="862"/>
        <v>0</v>
      </c>
      <c r="O63" s="40">
        <f t="shared" si="862"/>
        <v>0</v>
      </c>
      <c r="P63" s="41">
        <f t="shared" si="862"/>
        <v>0</v>
      </c>
      <c r="Q63" s="42">
        <f t="shared" si="862"/>
        <v>0</v>
      </c>
      <c r="R63" s="43">
        <f t="shared" si="862"/>
        <v>0</v>
      </c>
      <c r="S63" s="195">
        <f t="shared" ref="S63" si="863">IF($B61=$B55,COUNTIF(U63:AA63,0),COUNTIF(U64:AA64,0)+COUNTIF(U64:AA64,""))</f>
        <v>7</v>
      </c>
      <c r="T63" s="39">
        <f t="shared" ref="T63:AA63" si="864">IF($B55=$B61,T64+T57,T64)</f>
        <v>0</v>
      </c>
      <c r="U63" s="40">
        <f t="shared" si="864"/>
        <v>0</v>
      </c>
      <c r="V63" s="40">
        <f t="shared" si="864"/>
        <v>0</v>
      </c>
      <c r="W63" s="40">
        <f t="shared" si="864"/>
        <v>0</v>
      </c>
      <c r="X63" s="40">
        <f t="shared" si="864"/>
        <v>0</v>
      </c>
      <c r="Y63" s="41">
        <f t="shared" si="864"/>
        <v>0</v>
      </c>
      <c r="Z63" s="42">
        <f t="shared" si="864"/>
        <v>0</v>
      </c>
      <c r="AA63" s="43">
        <f t="shared" si="864"/>
        <v>0</v>
      </c>
      <c r="AB63" s="195">
        <f t="shared" ref="AB63" si="865">IF($B61=$B55,COUNTIF(AD63:AJ63,0),COUNTIF(AD64:AJ64,0)+COUNTIF(AD64:AJ64,""))</f>
        <v>7</v>
      </c>
      <c r="AC63" s="39">
        <f t="shared" ref="AC63:AJ63" si="866">IF($B55=$B61,AC64+AC57,AC64)</f>
        <v>0</v>
      </c>
      <c r="AD63" s="40">
        <f t="shared" si="866"/>
        <v>0</v>
      </c>
      <c r="AE63" s="40">
        <f t="shared" si="866"/>
        <v>0</v>
      </c>
      <c r="AF63" s="40">
        <f t="shared" si="866"/>
        <v>0</v>
      </c>
      <c r="AG63" s="40">
        <f t="shared" si="866"/>
        <v>0</v>
      </c>
      <c r="AH63" s="41">
        <f t="shared" si="866"/>
        <v>0</v>
      </c>
      <c r="AI63" s="42">
        <f t="shared" si="866"/>
        <v>0</v>
      </c>
      <c r="AJ63" s="43">
        <f t="shared" si="866"/>
        <v>0</v>
      </c>
      <c r="AK63" s="195">
        <f t="shared" ref="AK63" si="867">IF($B61=$B55,COUNTIF(AM63:AS63,0),COUNTIF(AM64:AS64,0)+COUNTIF(AM64:AS64,""))</f>
        <v>7</v>
      </c>
      <c r="AL63" s="39">
        <f t="shared" ref="AL63:AS63" si="868">IF($B55=$B61,AL64+AL57,AL64)</f>
        <v>0</v>
      </c>
      <c r="AM63" s="40">
        <f t="shared" si="868"/>
        <v>0</v>
      </c>
      <c r="AN63" s="40">
        <f t="shared" si="868"/>
        <v>0</v>
      </c>
      <c r="AO63" s="40">
        <f t="shared" si="868"/>
        <v>0</v>
      </c>
      <c r="AP63" s="40">
        <f t="shared" si="868"/>
        <v>0</v>
      </c>
      <c r="AQ63" s="41">
        <f t="shared" si="868"/>
        <v>0</v>
      </c>
      <c r="AR63" s="42">
        <f t="shared" si="868"/>
        <v>0</v>
      </c>
      <c r="AS63" s="43">
        <f t="shared" si="868"/>
        <v>0</v>
      </c>
      <c r="AT63" s="195">
        <f t="shared" ref="AT63" si="869">IF($B61=$B55,COUNTIF(AV63:BB63,0),COUNTIF(AV64:BB64,0)+COUNTIF(AV64:BB64,""))</f>
        <v>7</v>
      </c>
      <c r="AU63" s="39">
        <f t="shared" ref="AU63:BB63" si="870">IF($B55=$B61,AU64+AU57,AU64)</f>
        <v>0</v>
      </c>
      <c r="AV63" s="40">
        <f t="shared" si="870"/>
        <v>0</v>
      </c>
      <c r="AW63" s="40">
        <f t="shared" si="870"/>
        <v>0</v>
      </c>
      <c r="AX63" s="40">
        <f t="shared" si="870"/>
        <v>0</v>
      </c>
      <c r="AY63" s="40">
        <f t="shared" si="870"/>
        <v>0</v>
      </c>
      <c r="AZ63" s="41">
        <f t="shared" si="870"/>
        <v>0</v>
      </c>
      <c r="BA63" s="42">
        <f t="shared" si="870"/>
        <v>0</v>
      </c>
      <c r="BB63" s="43">
        <f t="shared" si="870"/>
        <v>0</v>
      </c>
    </row>
    <row r="64" spans="1:54" ht="15.75" customHeight="1" x14ac:dyDescent="0.2">
      <c r="A64" s="1">
        <f t="shared" ref="A64" si="871">A61</f>
        <v>0</v>
      </c>
      <c r="B64" s="313">
        <f t="shared" ref="B64" si="872">B58+1</f>
        <v>8</v>
      </c>
      <c r="C64" s="314"/>
      <c r="D64" s="314"/>
      <c r="E64" s="314"/>
      <c r="F64" s="31"/>
      <c r="G64" s="183"/>
      <c r="H64" s="122">
        <f t="shared" ref="H64" si="873">5-COUNTIF(AU61,0)-COUNTIF(AL61,0)-COUNTIF(AC61,0)-COUNTIF(T61,0)-COUNTIF(K61,0)</f>
        <v>0</v>
      </c>
      <c r="I64" s="165">
        <f t="shared" si="830"/>
        <v>0</v>
      </c>
      <c r="J64" s="187">
        <f t="shared" ref="J64" si="874">IF($B61=$B55,J58+IF($F61&lt;&gt;$G61,(K61+$G63-$G62)/$F61,K61/$F61),IF($F61&lt;&gt;G61,(K61+$G63-$G62)/$F61,K61/$F61))</f>
        <v>0</v>
      </c>
      <c r="K64" s="7">
        <f t="shared" ref="K64:K65" si="875">SUM(L64:R64)</f>
        <v>0</v>
      </c>
      <c r="L64" s="26">
        <f t="shared" ref="L64:R64" si="876">L61</f>
        <v>0</v>
      </c>
      <c r="M64" s="26">
        <f t="shared" si="876"/>
        <v>0</v>
      </c>
      <c r="N64" s="26">
        <f t="shared" si="876"/>
        <v>0</v>
      </c>
      <c r="O64" s="26">
        <f t="shared" si="876"/>
        <v>0</v>
      </c>
      <c r="P64" s="26">
        <f t="shared" si="876"/>
        <v>0</v>
      </c>
      <c r="Q64" s="29">
        <f t="shared" si="876"/>
        <v>0</v>
      </c>
      <c r="R64" s="23">
        <f t="shared" si="876"/>
        <v>0</v>
      </c>
      <c r="S64" s="187">
        <f t="shared" ref="S64" si="877">IF($B61=$B55,S58+IF($F61&lt;&gt;$G61,(T61+$G63-$G62)/$F61,T61/$F61),IF($F61&lt;&gt;P61,(T61+$G63-$G62)/$F61,T61/$F61))</f>
        <v>0</v>
      </c>
      <c r="T64" s="7">
        <f t="shared" ref="T64:T65" si="878">SUM(U64:AA64)</f>
        <v>0</v>
      </c>
      <c r="U64" s="26">
        <f t="shared" ref="U64:AA64" si="879">U61</f>
        <v>0</v>
      </c>
      <c r="V64" s="26">
        <f t="shared" si="879"/>
        <v>0</v>
      </c>
      <c r="W64" s="26">
        <f t="shared" si="879"/>
        <v>0</v>
      </c>
      <c r="X64" s="26">
        <f t="shared" si="879"/>
        <v>0</v>
      </c>
      <c r="Y64" s="113">
        <f t="shared" si="879"/>
        <v>0</v>
      </c>
      <c r="Z64" s="29">
        <f t="shared" si="879"/>
        <v>0</v>
      </c>
      <c r="AA64" s="23">
        <f t="shared" si="879"/>
        <v>0</v>
      </c>
      <c r="AB64" s="187">
        <f t="shared" ref="AB64" si="880">IF($B61=$B55,AB58+IF($F61&lt;&gt;$G61,(AC61+$G63-$G62)/$F61,AC61/$F61),IF($F61&lt;&gt;Y61,(AC61+$G63-$G62)/$F61,AC61/$F61))</f>
        <v>0</v>
      </c>
      <c r="AC64" s="7">
        <f t="shared" ref="AC64:AC65" si="881">SUM(AD64:AJ64)</f>
        <v>0</v>
      </c>
      <c r="AD64" s="26">
        <f t="shared" ref="AD64:AJ64" si="882">AD61</f>
        <v>0</v>
      </c>
      <c r="AE64" s="26">
        <f t="shared" si="882"/>
        <v>0</v>
      </c>
      <c r="AF64" s="26">
        <f t="shared" si="882"/>
        <v>0</v>
      </c>
      <c r="AG64" s="26">
        <f t="shared" si="882"/>
        <v>0</v>
      </c>
      <c r="AH64" s="113">
        <f t="shared" si="882"/>
        <v>0</v>
      </c>
      <c r="AI64" s="29">
        <f t="shared" si="882"/>
        <v>0</v>
      </c>
      <c r="AJ64" s="23">
        <f t="shared" si="882"/>
        <v>0</v>
      </c>
      <c r="AK64" s="187">
        <f t="shared" ref="AK64" si="883">IF($B61=$B55,AK58+IF($F61&lt;&gt;$G61,(AL61+$G63-$G62)/$F61,AL61/$F61),IF($F61&lt;&gt;AH61,(AL61+$G63-$G62)/$F61,AL61/$F61))</f>
        <v>0</v>
      </c>
      <c r="AL64" s="7">
        <f t="shared" ref="AL64:AL65" si="884">SUM(AM64:AS64)</f>
        <v>0</v>
      </c>
      <c r="AM64" s="26">
        <f t="shared" ref="AM64:AS64" si="885">AM61</f>
        <v>0</v>
      </c>
      <c r="AN64" s="26">
        <f t="shared" si="885"/>
        <v>0</v>
      </c>
      <c r="AO64" s="26">
        <f t="shared" si="885"/>
        <v>0</v>
      </c>
      <c r="AP64" s="26">
        <f t="shared" si="885"/>
        <v>0</v>
      </c>
      <c r="AQ64" s="113">
        <f t="shared" si="885"/>
        <v>0</v>
      </c>
      <c r="AR64" s="29">
        <f t="shared" si="885"/>
        <v>0</v>
      </c>
      <c r="AS64" s="23">
        <f t="shared" si="885"/>
        <v>0</v>
      </c>
      <c r="AT64" s="187">
        <f t="shared" ref="AT64" si="886">IF($B61=$B55,AT58+IF($F61&lt;&gt;$G61,(AU61+$G63-$G62)/$F61,AU61/$F61),IF($F61&lt;&gt;AQ61,(AU61+$G63-$G62)/$F61,AU61/$F61))</f>
        <v>0</v>
      </c>
      <c r="AU64" s="7">
        <f t="shared" ref="AU64:AU65" si="887">SUM(AV64:BB64)</f>
        <v>0</v>
      </c>
      <c r="AV64" s="6">
        <f t="shared" ref="AV64" si="888">IF(SUM($AM$9:$AS$9)=SUM($AV$9:$BB$9),AV61,IF(AND(SUM($AV$9:$BB$9)&gt;42,SUM($AV$9:$BB$9)&lt;49),AV61,0))</f>
        <v>0</v>
      </c>
      <c r="AW64" s="6">
        <f t="shared" ref="AW64:BB64" si="889">IF(SUM($AM$9:$AS$9)=SUM($AV$9:$BB$9),AW61,IF(AND(SUM($AV$9:$BB$9)&gt;42,SUM($AV$9:$BB$9)&lt;49),AW61,0))</f>
        <v>0</v>
      </c>
      <c r="AX64" s="6">
        <f t="shared" si="889"/>
        <v>0</v>
      </c>
      <c r="AY64" s="6">
        <f t="shared" si="889"/>
        <v>0</v>
      </c>
      <c r="AZ64" s="26">
        <f t="shared" si="889"/>
        <v>0</v>
      </c>
      <c r="BA64" s="29">
        <f t="shared" si="889"/>
        <v>0</v>
      </c>
      <c r="BB64" s="23">
        <f t="shared" si="889"/>
        <v>0</v>
      </c>
    </row>
    <row r="65" spans="1:54" ht="15.75" customHeight="1" x14ac:dyDescent="0.2">
      <c r="A65" s="1">
        <f t="shared" ref="A65:A66" si="890">A64</f>
        <v>0</v>
      </c>
      <c r="B65" s="313"/>
      <c r="C65" s="314"/>
      <c r="D65" s="314"/>
      <c r="E65" s="314"/>
      <c r="F65" s="31"/>
      <c r="G65" s="183"/>
      <c r="H65" s="123">
        <f t="shared" ref="H65" si="891">IF($B61=$B55,H59+F65,$F65)</f>
        <v>0</v>
      </c>
      <c r="I65" s="165">
        <f t="shared" si="830"/>
        <v>0</v>
      </c>
      <c r="J65" s="141">
        <f t="shared" ref="J65" si="892">IF($H64=0,0,IF($B55=$B61,IF($H66&gt;0,$H66+J59,K61+J59),IF($H66&gt;0,$H66,K61)))</f>
        <v>0</v>
      </c>
      <c r="K65" s="7">
        <f t="shared" si="875"/>
        <v>0</v>
      </c>
      <c r="L65" s="6"/>
      <c r="M65" s="6"/>
      <c r="N65" s="6"/>
      <c r="O65" s="6"/>
      <c r="P65" s="26"/>
      <c r="Q65" s="29"/>
      <c r="R65" s="23"/>
      <c r="S65" s="141">
        <f t="shared" ref="S65" si="893">IF($H64=0,0,IF($B55=$B61,IF($H66&gt;0,$H66+S59,T61+S59),IF($H66&gt;0,$H66,T61)))</f>
        <v>0</v>
      </c>
      <c r="T65" s="7">
        <f t="shared" si="878"/>
        <v>0</v>
      </c>
      <c r="U65" s="6"/>
      <c r="V65" s="6"/>
      <c r="W65" s="6"/>
      <c r="X65" s="6"/>
      <c r="Y65" s="26"/>
      <c r="Z65" s="29"/>
      <c r="AA65" s="23"/>
      <c r="AB65" s="141">
        <f t="shared" ref="AB65" si="894">IF($H64=0,0,IF($B55=$B61,IF($H66&gt;0,$H66+AB59,AC61+AB59),IF($H66&gt;0,$H66,AC61)))</f>
        <v>0</v>
      </c>
      <c r="AC65" s="7">
        <f t="shared" si="881"/>
        <v>0</v>
      </c>
      <c r="AD65" s="6"/>
      <c r="AE65" s="6"/>
      <c r="AF65" s="6"/>
      <c r="AG65" s="6"/>
      <c r="AH65" s="26"/>
      <c r="AI65" s="29"/>
      <c r="AJ65" s="23"/>
      <c r="AK65" s="141">
        <f t="shared" ref="AK65" si="895">IF($H64=0,0,IF($B55=$B61,IF($H66&gt;0,$H66+AK59,AL61+AK59),IF($H66&gt;0,$H66,AL61)))</f>
        <v>0</v>
      </c>
      <c r="AL65" s="7">
        <f t="shared" si="884"/>
        <v>0</v>
      </c>
      <c r="AM65" s="6"/>
      <c r="AN65" s="6"/>
      <c r="AO65" s="6"/>
      <c r="AP65" s="6"/>
      <c r="AQ65" s="26"/>
      <c r="AR65" s="29"/>
      <c r="AS65" s="23"/>
      <c r="AT65" s="141">
        <f t="shared" ref="AT65" si="896">IF($H64=0,0,IF($B55=$B61,IF($H66&gt;0,$H66+AT59,AU61+AT59),IF($H66&gt;0,$H66,AU61)))</f>
        <v>0</v>
      </c>
      <c r="AU65" s="7">
        <f t="shared" si="887"/>
        <v>0</v>
      </c>
      <c r="AV65" s="6"/>
      <c r="AW65" s="6"/>
      <c r="AX65" s="6"/>
      <c r="AY65" s="6"/>
      <c r="AZ65" s="26"/>
      <c r="BA65" s="29"/>
      <c r="BB65" s="23"/>
    </row>
    <row r="66" spans="1:54" ht="18.75" customHeight="1" thickBot="1" x14ac:dyDescent="0.25">
      <c r="A66" s="1">
        <f t="shared" si="890"/>
        <v>0</v>
      </c>
      <c r="B66" s="323" t="str">
        <f>IF(B61="",Wydruk!$AE$6,IF(J62=0,Wydruk!$AE$7,IF(AND(G62&lt;G63,B61&lt;&gt;$B67),Wydruk!$AE$13,IF(AND($B61=$B55,$B61&lt;&gt;$B67),IF(OR(OR(J66&lt;4,J66&gt;5),OR(S66&lt;4,S66&gt;5),OR(AB66&lt;4,AB66&gt;5),OR(AK66&lt;4,AK66&gt;5),OR(AND(AT66&lt;4,AT66&gt;0),AT66&gt;5)),Wydruk!$AE$8,Wydruk!$AE$9),IF($B61=$B67,IF($F65&lt;&gt;0,Wydruk!$AE$12,Wydruk!$AE$10),IF(OR(OR(J62&lt;4,J62&gt;5),OR(S62&lt;4,S62&gt;5),OR(AB62&lt;4,AB62&gt;5),OR(AK62&lt;4,AK62&gt;5),OR(AND(AT62&lt;4,AT62&gt;0),AT62&gt;5)),Wydruk!$AE$8,Wydruk!$AE$11))))))</f>
        <v>Uzupełnij liczby godzin tygodniowego planu</v>
      </c>
      <c r="C66" s="324"/>
      <c r="D66" s="324"/>
      <c r="E66" s="324"/>
      <c r="F66" s="173">
        <f>wrzesień!F66</f>
        <v>0</v>
      </c>
      <c r="G66" s="184">
        <f>wrzesień!G66</f>
        <v>0</v>
      </c>
      <c r="H66" s="191">
        <f t="shared" ref="H66" si="897">IF(OR($G66=0,$F66=0,$G66="",$F66=""),0,$G66/$F66)</f>
        <v>0</v>
      </c>
      <c r="I66" s="193"/>
      <c r="J66" s="176">
        <f t="shared" ref="J66" si="898">IF($B55=$B61,IF(L61+L56&gt;0,1,0)+IF(M61+M56&gt;0,1,0)+IF(N61+N56&gt;0,1,0)+IF(O61+O56&gt;0,1,0)+IF(P61+P56&gt;0,1,0)+IF(Q61+Q56&gt;0,1,0)+IF(R61+R56&gt;0,1,0),J62)</f>
        <v>0</v>
      </c>
      <c r="K66" s="133">
        <f t="shared" ref="K66" si="899">IF(OR($B61=$B67,J66=0,(K62-Q66+O66)&lt;=0),0,(K62-Q66+O66)/J66)</f>
        <v>0</v>
      </c>
      <c r="L66" s="137">
        <f t="shared" ref="L66" si="900">IF(K66*(7-J63)&lt;=0,0,K66*(7-J63))</f>
        <v>0</v>
      </c>
      <c r="M66" s="311">
        <f t="shared" ref="M66" si="901">ROUND(IF(OR(K63-K66*(7-J63)+P66&lt;0,$B61=$B67,K66&lt;=0,K63=0),0,IF(K63-K66*(7-J63)+P66&gt;Q66-O66+P66,Q66-O66+P66,K63-K66*(7-J63)+P66)),1)</f>
        <v>0</v>
      </c>
      <c r="N66" s="312"/>
      <c r="O66" s="139">
        <f t="shared" ref="O66" si="902">IF(OR($B61=$B67,J62=0),0,IF($B61=$B55,J61,$F61))</f>
        <v>0</v>
      </c>
      <c r="P66" s="30">
        <f t="shared" ref="P66" si="903">IF(OR($B61=$B67,J66=0),0,$G63-$G62)</f>
        <v>0</v>
      </c>
      <c r="Q66" s="134">
        <f t="shared" ref="Q66" si="904">IF(OR($B61=$B67,J66=0),0,J65)</f>
        <v>0</v>
      </c>
      <c r="R66" s="138">
        <f t="shared" ref="R66" si="905">IF($B61=$B67,0,K63)</f>
        <v>0</v>
      </c>
      <c r="S66" s="176">
        <f t="shared" ref="S66" si="906">IF($B55=$B61,IF(U61+U56&gt;0,1,0)+IF(V61+V56&gt;0,1,0)+IF(W61+W56&gt;0,1,0)+IF(X61+X56&gt;0,1,0)+IF(Y61+Y56&gt;0,1,0)+IF(Z61+Z56&gt;0,1,0)+IF(AA61+AA56&gt;0,1,0),S62)</f>
        <v>0</v>
      </c>
      <c r="T66" s="133">
        <f t="shared" ref="T66" si="907">IF(OR($B61=$B67,S66=0,(T62-Z66+X66)&lt;=0),0,(T62-Z66+X66)/S66)</f>
        <v>0</v>
      </c>
      <c r="U66" s="137">
        <f t="shared" ref="U66" si="908">IF(T66*(7-S63)&lt;=0,0,T66*(7-S63))</f>
        <v>0</v>
      </c>
      <c r="V66" s="311">
        <f t="shared" ref="V66" si="909">ROUND(IF(OR(T63-T66*(7-S63)+Y66&lt;0,$B61=$B67,T66&lt;=0,T63=0),0,IF(T63-T66*(7-S63)+Y66&gt;Z66-X66+Y66,Z66-X66+Y66,T63-T66*(7-S63)+Y66)),1)</f>
        <v>0</v>
      </c>
      <c r="W66" s="312"/>
      <c r="X66" s="139">
        <f t="shared" ref="X66" si="910">IF(OR($B61=$B67,S62=0),0,IF($B61=$B55,S61,$F61))</f>
        <v>0</v>
      </c>
      <c r="Y66" s="30">
        <f t="shared" ref="Y66" si="911">IF(OR($B61=$B67,S66=0),0,$G63-$G62)</f>
        <v>0</v>
      </c>
      <c r="Z66" s="134">
        <f t="shared" ref="Z66" si="912">IF(OR($B61=$B67,S66=0),0,S65)</f>
        <v>0</v>
      </c>
      <c r="AA66" s="138">
        <f t="shared" ref="AA66" si="913">IF($B61=$B67,0,T63)</f>
        <v>0</v>
      </c>
      <c r="AB66" s="176">
        <f t="shared" ref="AB66" si="914">IF($B55=$B61,IF(AD61+AD56&gt;0,1,0)+IF(AE61+AE56&gt;0,1,0)+IF(AF61+AF56&gt;0,1,0)+IF(AG61+AG56&gt;0,1,0)+IF(AH61+AH56&gt;0,1,0)+IF(AI61+AI56&gt;0,1,0)+IF(AJ61+AJ56&gt;0,1,0),AB62)</f>
        <v>0</v>
      </c>
      <c r="AC66" s="133">
        <f t="shared" ref="AC66" si="915">IF(OR($B61=$B67,AB66=0,(AC62-AI66+AG66)&lt;=0),0,(AC62-AI66+AG66)/AB66)</f>
        <v>0</v>
      </c>
      <c r="AD66" s="137">
        <f t="shared" ref="AD66" si="916">IF(AC66*(7-AB63)&lt;=0,0,AC66*(7-AB63))</f>
        <v>0</v>
      </c>
      <c r="AE66" s="311">
        <f t="shared" ref="AE66" si="917">ROUND(IF(OR(AC63-AC66*(7-AB63)+AH66&lt;0,$B61=$B67,AC66&lt;=0,AC63=0),0,IF(AC63-AC66*(7-AB63)+AH66&gt;AI66-AG66+AH66,AI66-AG66+AH66,AC63-AC66*(7-AB63)+AH66)),1)</f>
        <v>0</v>
      </c>
      <c r="AF66" s="312"/>
      <c r="AG66" s="139">
        <f t="shared" ref="AG66" si="918">IF(OR($B61=$B67,AB62=0),0,IF($B61=$B55,AB61,$F61))</f>
        <v>0</v>
      </c>
      <c r="AH66" s="30">
        <f t="shared" ref="AH66" si="919">IF(OR($B61=$B67,AB66=0),0,$G63-$G62)</f>
        <v>0</v>
      </c>
      <c r="AI66" s="134">
        <f t="shared" ref="AI66" si="920">IF(OR($B61=$B67,AB66=0),0,AB65)</f>
        <v>0</v>
      </c>
      <c r="AJ66" s="138">
        <f t="shared" ref="AJ66" si="921">IF($B61=$B67,0,AC63)</f>
        <v>0</v>
      </c>
      <c r="AK66" s="176">
        <f t="shared" ref="AK66" si="922">IF($B55=$B61,IF(AM61+AM56&gt;0,1,0)+IF(AN61+AN56&gt;0,1,0)+IF(AO61+AO56&gt;0,1,0)+IF(AP61+AP56&gt;0,1,0)+IF(AQ61+AQ56&gt;0,1,0)+IF(AR61+AR56&gt;0,1,0)+IF(AS61+AS56&gt;0,1,0),AK62)</f>
        <v>0</v>
      </c>
      <c r="AL66" s="133">
        <f t="shared" ref="AL66" si="923">IF(OR($B61=$B67,AK66=0,(AL62-AR66+AP66)&lt;=0),0,(AL62-AR66+AP66)/AK66)</f>
        <v>0</v>
      </c>
      <c r="AM66" s="137">
        <f t="shared" ref="AM66" si="924">IF(AL66*(7-AK63)&lt;=0,0,AL66*(7-AK63))</f>
        <v>0</v>
      </c>
      <c r="AN66" s="311">
        <f t="shared" ref="AN66" si="925">ROUND(IF(OR(AL63-AL66*(7-AK63)+AQ66&lt;0,$B61=$B67,AL66&lt;=0,AL63=0),0,IF(AL63-AL66*(7-AK63)+AQ66&gt;AR66-AP66+AQ66,AR66-AP66+AQ66,AL63-AL66*(7-AK63)+AQ66)),1)</f>
        <v>0</v>
      </c>
      <c r="AO66" s="312"/>
      <c r="AP66" s="139">
        <f t="shared" ref="AP66" si="926">IF(OR($B61=$B67,AK62=0),0,IF($B61=$B55,AK61,$F61))</f>
        <v>0</v>
      </c>
      <c r="AQ66" s="30">
        <f t="shared" ref="AQ66" si="927">IF(OR($B61=$B67,AK66=0),0,$G63-$G62)</f>
        <v>0</v>
      </c>
      <c r="AR66" s="134">
        <f t="shared" ref="AR66" si="928">IF(OR($B61=$B67,AK66=0),0,AK65)</f>
        <v>0</v>
      </c>
      <c r="AS66" s="138">
        <f t="shared" ref="AS66" si="929">IF($B61=$B67,0,AL63)</f>
        <v>0</v>
      </c>
      <c r="AT66" s="176">
        <f t="shared" ref="AT66" si="930">IF($B55=$B61,IF(AV61+AV56&gt;0,1,0)+IF(AW61+AW56&gt;0,1,0)+IF(AX61+AX56&gt;0,1,0)+IF(AY61+AY56&gt;0,1,0)+IF(AZ61+AZ56&gt;0,1,0)+IF(BA61+BA56&gt;0,1,0)+IF(BB61+BB56&gt;0,1,0),AT62)</f>
        <v>0</v>
      </c>
      <c r="AU66" s="133">
        <f t="shared" ref="AU66" si="931">IF(OR($B61=$B67,AT66=0,(AU62-BA66+AY66)&lt;=0),0,(AU62-BA66+AY66)/AT66)</f>
        <v>0</v>
      </c>
      <c r="AV66" s="137">
        <f t="shared" ref="AV66" si="932">IF(AU66*(7-AT63)&lt;=0,0,AU66*(7-AT63))</f>
        <v>0</v>
      </c>
      <c r="AW66" s="311">
        <f t="shared" ref="AW66" si="933">ROUND(IF(OR(AU63-AU66*(7-AT63)+AZ66&lt;0,$B61=$B67,AU66&lt;=0,AU63=0),0,IF(AU63-AU66*(7-AT63)+AZ66&gt;BA66-AY66+AZ66,BA66-AY66+AZ66,AU63-AU66*(7-AT63)+AZ66)),1)</f>
        <v>0</v>
      </c>
      <c r="AX66" s="312"/>
      <c r="AY66" s="139">
        <f t="shared" ref="AY66" si="934">IF(OR($B61=$B67,AT62=0),0,IF($B61=$B55,AT61,$F61))</f>
        <v>0</v>
      </c>
      <c r="AZ66" s="30">
        <f t="shared" ref="AZ66" si="935">IF(OR($B61=$B67,AT66=0),0,$G63-$G62)</f>
        <v>0</v>
      </c>
      <c r="BA66" s="134">
        <f t="shared" ref="BA66" si="936">IF(OR($B61=$B67,AT66=0),0,AT65)</f>
        <v>0</v>
      </c>
      <c r="BB66" s="138">
        <f t="shared" ref="BB66" si="937">IF($B61=$B67,0,AU63)</f>
        <v>0</v>
      </c>
    </row>
    <row r="67" spans="1:54" ht="15.75" x14ac:dyDescent="0.2">
      <c r="A67" s="1">
        <f t="shared" ref="A67" si="938">IF(B67="","1. Niewypełnione",B67)</f>
        <v>0</v>
      </c>
      <c r="B67" s="320">
        <f>wrzesień!B67</f>
        <v>0</v>
      </c>
      <c r="C67" s="321">
        <f>wrzesień!C67</f>
        <v>0</v>
      </c>
      <c r="D67" s="321">
        <f>wrzesień!D67</f>
        <v>0</v>
      </c>
      <c r="E67" s="321">
        <f>wrzesień!E67</f>
        <v>0</v>
      </c>
      <c r="F67" s="177">
        <f>wrzesień!F67</f>
        <v>18</v>
      </c>
      <c r="G67" s="185">
        <f>wrzesień!G67</f>
        <v>18</v>
      </c>
      <c r="H67" s="177"/>
      <c r="I67" s="192">
        <f t="shared" ref="I67:I71" si="939">K67+T67+AC67+AL67+AU67</f>
        <v>0</v>
      </c>
      <c r="J67" s="186">
        <f t="shared" ref="J67" si="940">IF(OR($B67=$B73,J70=0),0,ROUND((K68+P72)/J70,0))</f>
        <v>0</v>
      </c>
      <c r="K67" s="51">
        <f t="shared" ref="K67:K68" si="941">SUM(L67:R67)</f>
        <v>0</v>
      </c>
      <c r="L67" s="52">
        <f>wrzesień!L67</f>
        <v>0</v>
      </c>
      <c r="M67" s="52">
        <f>wrzesień!M67</f>
        <v>0</v>
      </c>
      <c r="N67" s="52">
        <f>wrzesień!N67</f>
        <v>0</v>
      </c>
      <c r="O67" s="52">
        <f>wrzesień!O67</f>
        <v>0</v>
      </c>
      <c r="P67" s="53">
        <f>wrzesień!P67</f>
        <v>0</v>
      </c>
      <c r="Q67" s="54">
        <f>wrzesień!Q67</f>
        <v>0</v>
      </c>
      <c r="R67" s="55">
        <f>wrzesień!R67</f>
        <v>0</v>
      </c>
      <c r="S67" s="188">
        <f t="shared" ref="S67" si="942">IF(OR($B67=$B73,S70=0),0,ROUND((T68+Y72)/S70,0))</f>
        <v>0</v>
      </c>
      <c r="T67" s="51">
        <f t="shared" ref="T67:T68" si="943">SUM(U67:AA67)</f>
        <v>0</v>
      </c>
      <c r="U67" s="52">
        <f>wrzesień!U67</f>
        <v>0</v>
      </c>
      <c r="V67" s="52">
        <f>wrzesień!V67</f>
        <v>0</v>
      </c>
      <c r="W67" s="52">
        <f>wrzesień!W67</f>
        <v>0</v>
      </c>
      <c r="X67" s="52">
        <f>wrzesień!X67</f>
        <v>0</v>
      </c>
      <c r="Y67" s="53">
        <f>wrzesień!Y67</f>
        <v>0</v>
      </c>
      <c r="Z67" s="54">
        <f>wrzesień!Z67</f>
        <v>0</v>
      </c>
      <c r="AA67" s="55">
        <f>wrzesień!AA67</f>
        <v>0</v>
      </c>
      <c r="AB67" s="188">
        <f t="shared" ref="AB67" si="944">IF(OR($B67=$B73,AB70=0),0,ROUND((AC68+AH72)/AB70,0))</f>
        <v>0</v>
      </c>
      <c r="AC67" s="51">
        <f t="shared" ref="AC67:AC68" si="945">SUM(AD67:AJ67)</f>
        <v>0</v>
      </c>
      <c r="AD67" s="52">
        <f>wrzesień!AD67</f>
        <v>0</v>
      </c>
      <c r="AE67" s="52">
        <f>wrzesień!AE67</f>
        <v>0</v>
      </c>
      <c r="AF67" s="52">
        <f>wrzesień!AF67</f>
        <v>0</v>
      </c>
      <c r="AG67" s="52">
        <f>wrzesień!AG67</f>
        <v>0</v>
      </c>
      <c r="AH67" s="53">
        <f>wrzesień!AH67</f>
        <v>0</v>
      </c>
      <c r="AI67" s="54">
        <f>wrzesień!AI67</f>
        <v>0</v>
      </c>
      <c r="AJ67" s="55">
        <f>wrzesień!AJ67</f>
        <v>0</v>
      </c>
      <c r="AK67" s="188">
        <f t="shared" ref="AK67" si="946">IF(OR($B67=$B73,AK70=0),0,ROUND((AL68+AQ72)/AK70,0))</f>
        <v>0</v>
      </c>
      <c r="AL67" s="51">
        <f t="shared" ref="AL67:AL68" si="947">SUM(AM67:AS67)</f>
        <v>0</v>
      </c>
      <c r="AM67" s="52">
        <f>wrzesień!AM67</f>
        <v>0</v>
      </c>
      <c r="AN67" s="52">
        <f>wrzesień!AN67</f>
        <v>0</v>
      </c>
      <c r="AO67" s="52">
        <f>wrzesień!AO67</f>
        <v>0</v>
      </c>
      <c r="AP67" s="52">
        <f>wrzesień!AP67</f>
        <v>0</v>
      </c>
      <c r="AQ67" s="53">
        <f>wrzesień!AQ67</f>
        <v>0</v>
      </c>
      <c r="AR67" s="54">
        <f>wrzesień!AR67</f>
        <v>0</v>
      </c>
      <c r="AS67" s="55">
        <f>wrzesień!AS67</f>
        <v>0</v>
      </c>
      <c r="AT67" s="188">
        <f t="shared" ref="AT67" si="948">IF(OR($B67=$B73,AT70=0),0,ROUND((AU68+AZ72)/AT70,0))</f>
        <v>0</v>
      </c>
      <c r="AU67" s="51">
        <f t="shared" ref="AU67:AU68" si="949">SUM(AV67:BB67)</f>
        <v>0</v>
      </c>
      <c r="AV67" s="52">
        <f t="shared" ref="AV67" si="950">IF(SUM($AM$9:$AS$9)=SUM($AV$9:$BB$9),AM67,IF(AND(SUM($AV$9:$BB$9)&gt;42,SUM($AV$9:$BB$9)&lt;49),AM67,0))</f>
        <v>0</v>
      </c>
      <c r="AW67" s="52">
        <f t="shared" ref="AW67" si="951">IF(SUM($AM$9:$AS$9)=SUM($AV$9:$BB$9),AN67,IF(AND(SUM($AV$9:$BB$9)&gt;42,SUM($AV$9:$BB$9)&lt;49),AN67,0))</f>
        <v>0</v>
      </c>
      <c r="AX67" s="52">
        <f t="shared" ref="AX67" si="952">IF(SUM($AM$9:$AS$9)=SUM($AV$9:$BB$9),AO67,IF(AND(SUM($AV$9:$BB$9)&gt;42,SUM($AV$9:$BB$9)&lt;49),AO67,0))</f>
        <v>0</v>
      </c>
      <c r="AY67" s="52">
        <f t="shared" ref="AY67" si="953">IF(SUM($AM$9:$AS$9)=SUM($AV$9:$BB$9),AP67,IF(AND(SUM($AV$9:$BB$9)&gt;42,SUM($AV$9:$BB$9)&lt;49),AP67,0))</f>
        <v>0</v>
      </c>
      <c r="AZ67" s="53">
        <f t="shared" ref="AZ67" si="954">IF(SUM($AM$9:$AS$9)=SUM($AV$9:$BB$9),AQ67,IF(AND(SUM($AV$9:$BB$9)&gt;42,SUM($AV$9:$BB$9)&lt;49),AQ67,0))</f>
        <v>0</v>
      </c>
      <c r="BA67" s="54">
        <f t="shared" ref="BA67" si="955">IF(SUM($AM$9:$AS$9)=SUM($AV$9:$BB$9),AR67,IF(AND(SUM($AV$9:$BB$9)&gt;42,SUM($AV$9:$BB$9)&lt;49),AR67,0))</f>
        <v>0</v>
      </c>
      <c r="BB67" s="55">
        <f t="shared" ref="BB67" si="956">IF(SUM($AM$9:$AS$9)=SUM($AV$9:$BB$9),AS67,IF(AND(SUM($AV$9:$BB$9)&gt;42,SUM($AV$9:$BB$9)&lt;49),AS67,0))</f>
        <v>0</v>
      </c>
    </row>
    <row r="68" spans="1:54" ht="12.75" hidden="1" customHeight="1" x14ac:dyDescent="0.2">
      <c r="B68" s="93"/>
      <c r="C68" s="94"/>
      <c r="D68" s="95"/>
      <c r="E68" s="115"/>
      <c r="F68" s="140" t="b">
        <f t="shared" ref="F68" si="957">IF($B61=$B67,OR(F62,G67&lt;F67),G67&lt;F67)</f>
        <v>0</v>
      </c>
      <c r="G68" s="189">
        <f t="shared" ref="G68" si="958">IF(AND($B61=$B67,$B61&lt;&gt;"",$B61&lt;&gt;0),G67+G62,G67)</f>
        <v>18</v>
      </c>
      <c r="H68" s="120"/>
      <c r="I68" s="165">
        <f t="shared" si="939"/>
        <v>0</v>
      </c>
      <c r="J68" s="194">
        <f t="shared" ref="J68" si="959">7-COUNTIF(L67:R67,0)-COUNTIF(L67:R67,"")</f>
        <v>0</v>
      </c>
      <c r="K68" s="22">
        <f t="shared" si="941"/>
        <v>0</v>
      </c>
      <c r="L68" s="35">
        <f t="shared" ref="L68:R68" si="960">IF($B61=$B67,L67+L62,L67)</f>
        <v>0</v>
      </c>
      <c r="M68" s="35">
        <f t="shared" si="960"/>
        <v>0</v>
      </c>
      <c r="N68" s="35">
        <f t="shared" si="960"/>
        <v>0</v>
      </c>
      <c r="O68" s="35">
        <f t="shared" si="960"/>
        <v>0</v>
      </c>
      <c r="P68" s="36">
        <f t="shared" si="960"/>
        <v>0</v>
      </c>
      <c r="Q68" s="37">
        <f t="shared" si="960"/>
        <v>0</v>
      </c>
      <c r="R68" s="38">
        <f t="shared" si="960"/>
        <v>0</v>
      </c>
      <c r="S68" s="194">
        <f t="shared" ref="S68" si="961">7-COUNTIF(U67:AA67,0)-COUNTIF(U67:AA67,"")</f>
        <v>0</v>
      </c>
      <c r="T68" s="22">
        <f t="shared" si="943"/>
        <v>0</v>
      </c>
      <c r="U68" s="35">
        <f t="shared" ref="U68:AA68" si="962">IF($B61=$B67,U67+U62,U67)</f>
        <v>0</v>
      </c>
      <c r="V68" s="35">
        <f t="shared" si="962"/>
        <v>0</v>
      </c>
      <c r="W68" s="35">
        <f t="shared" si="962"/>
        <v>0</v>
      </c>
      <c r="X68" s="35">
        <f t="shared" si="962"/>
        <v>0</v>
      </c>
      <c r="Y68" s="36">
        <f t="shared" si="962"/>
        <v>0</v>
      </c>
      <c r="Z68" s="37">
        <f t="shared" si="962"/>
        <v>0</v>
      </c>
      <c r="AA68" s="38">
        <f t="shared" si="962"/>
        <v>0</v>
      </c>
      <c r="AB68" s="194">
        <f t="shared" ref="AB68" si="963">7-COUNTIF(AD67:AJ67,0)-COUNTIF(AD67:AJ67,"")</f>
        <v>0</v>
      </c>
      <c r="AC68" s="22">
        <f t="shared" si="945"/>
        <v>0</v>
      </c>
      <c r="AD68" s="35">
        <f t="shared" ref="AD68:AJ68" si="964">IF($B61=$B67,AD67+AD62,AD67)</f>
        <v>0</v>
      </c>
      <c r="AE68" s="35">
        <f t="shared" si="964"/>
        <v>0</v>
      </c>
      <c r="AF68" s="35">
        <f t="shared" si="964"/>
        <v>0</v>
      </c>
      <c r="AG68" s="35">
        <f t="shared" si="964"/>
        <v>0</v>
      </c>
      <c r="AH68" s="36">
        <f t="shared" si="964"/>
        <v>0</v>
      </c>
      <c r="AI68" s="37">
        <f t="shared" si="964"/>
        <v>0</v>
      </c>
      <c r="AJ68" s="38">
        <f t="shared" si="964"/>
        <v>0</v>
      </c>
      <c r="AK68" s="194">
        <f t="shared" ref="AK68" si="965">7-COUNTIF(AM67:AS67,0)-COUNTIF(AM67:AS67,"")</f>
        <v>0</v>
      </c>
      <c r="AL68" s="22">
        <f t="shared" si="947"/>
        <v>0</v>
      </c>
      <c r="AM68" s="35">
        <f t="shared" ref="AM68:AS68" si="966">IF($B61=$B67,AM67+AM62,AM67)</f>
        <v>0</v>
      </c>
      <c r="AN68" s="35">
        <f t="shared" si="966"/>
        <v>0</v>
      </c>
      <c r="AO68" s="35">
        <f t="shared" si="966"/>
        <v>0</v>
      </c>
      <c r="AP68" s="35">
        <f t="shared" si="966"/>
        <v>0</v>
      </c>
      <c r="AQ68" s="36">
        <f t="shared" si="966"/>
        <v>0</v>
      </c>
      <c r="AR68" s="37">
        <f t="shared" si="966"/>
        <v>0</v>
      </c>
      <c r="AS68" s="38">
        <f t="shared" si="966"/>
        <v>0</v>
      </c>
      <c r="AT68" s="194">
        <f t="shared" ref="AT68" si="967">7-COUNTIF(AV67:BB67,0)-COUNTIF(AV67:BB67,"")</f>
        <v>0</v>
      </c>
      <c r="AU68" s="22">
        <f t="shared" si="949"/>
        <v>0</v>
      </c>
      <c r="AV68" s="35">
        <f t="shared" ref="AV68:BB68" si="968">IF($B61=$B67,AV67+AV62,AV67)</f>
        <v>0</v>
      </c>
      <c r="AW68" s="35">
        <f t="shared" si="968"/>
        <v>0</v>
      </c>
      <c r="AX68" s="35">
        <f t="shared" si="968"/>
        <v>0</v>
      </c>
      <c r="AY68" s="35">
        <f t="shared" si="968"/>
        <v>0</v>
      </c>
      <c r="AZ68" s="36">
        <f t="shared" si="968"/>
        <v>0</v>
      </c>
      <c r="BA68" s="37">
        <f t="shared" si="968"/>
        <v>0</v>
      </c>
      <c r="BB68" s="38">
        <f t="shared" si="968"/>
        <v>0</v>
      </c>
    </row>
    <row r="69" spans="1:54" ht="15" hidden="1" customHeight="1" x14ac:dyDescent="0.2">
      <c r="B69" s="116"/>
      <c r="C69" s="117"/>
      <c r="D69" s="118"/>
      <c r="E69" s="119"/>
      <c r="F69" s="92"/>
      <c r="G69" s="190">
        <f t="shared" ref="G69" si="969">IF(AND($B61=$B67,$B61&lt;&gt;"",$B61&lt;&gt;0),F67+G63,F67)</f>
        <v>18</v>
      </c>
      <c r="H69" s="121"/>
      <c r="I69" s="165">
        <f t="shared" si="939"/>
        <v>0</v>
      </c>
      <c r="J69" s="195">
        <f t="shared" ref="J69" si="970">IF($B67=$B61,COUNTIF(L69:R69,0),COUNTIF(L70:R70,0)+COUNTIF(L70:R70,""))</f>
        <v>7</v>
      </c>
      <c r="K69" s="39">
        <f t="shared" ref="K69:R69" si="971">IF($B61=$B67,K70+K63,K70)</f>
        <v>0</v>
      </c>
      <c r="L69" s="40">
        <f t="shared" si="971"/>
        <v>0</v>
      </c>
      <c r="M69" s="40">
        <f t="shared" si="971"/>
        <v>0</v>
      </c>
      <c r="N69" s="40">
        <f t="shared" si="971"/>
        <v>0</v>
      </c>
      <c r="O69" s="40">
        <f t="shared" si="971"/>
        <v>0</v>
      </c>
      <c r="P69" s="41">
        <f t="shared" si="971"/>
        <v>0</v>
      </c>
      <c r="Q69" s="42">
        <f t="shared" si="971"/>
        <v>0</v>
      </c>
      <c r="R69" s="43">
        <f t="shared" si="971"/>
        <v>0</v>
      </c>
      <c r="S69" s="195">
        <f t="shared" ref="S69" si="972">IF($B67=$B61,COUNTIF(U69:AA69,0),COUNTIF(U70:AA70,0)+COUNTIF(U70:AA70,""))</f>
        <v>7</v>
      </c>
      <c r="T69" s="39">
        <f t="shared" ref="T69:AA69" si="973">IF($B61=$B67,T70+T63,T70)</f>
        <v>0</v>
      </c>
      <c r="U69" s="40">
        <f t="shared" si="973"/>
        <v>0</v>
      </c>
      <c r="V69" s="40">
        <f t="shared" si="973"/>
        <v>0</v>
      </c>
      <c r="W69" s="40">
        <f t="shared" si="973"/>
        <v>0</v>
      </c>
      <c r="X69" s="40">
        <f t="shared" si="973"/>
        <v>0</v>
      </c>
      <c r="Y69" s="41">
        <f t="shared" si="973"/>
        <v>0</v>
      </c>
      <c r="Z69" s="42">
        <f t="shared" si="973"/>
        <v>0</v>
      </c>
      <c r="AA69" s="43">
        <f t="shared" si="973"/>
        <v>0</v>
      </c>
      <c r="AB69" s="195">
        <f t="shared" ref="AB69" si="974">IF($B67=$B61,COUNTIF(AD69:AJ69,0),COUNTIF(AD70:AJ70,0)+COUNTIF(AD70:AJ70,""))</f>
        <v>7</v>
      </c>
      <c r="AC69" s="39">
        <f t="shared" ref="AC69:AJ69" si="975">IF($B61=$B67,AC70+AC63,AC70)</f>
        <v>0</v>
      </c>
      <c r="AD69" s="40">
        <f t="shared" si="975"/>
        <v>0</v>
      </c>
      <c r="AE69" s="40">
        <f t="shared" si="975"/>
        <v>0</v>
      </c>
      <c r="AF69" s="40">
        <f t="shared" si="975"/>
        <v>0</v>
      </c>
      <c r="AG69" s="40">
        <f t="shared" si="975"/>
        <v>0</v>
      </c>
      <c r="AH69" s="41">
        <f t="shared" si="975"/>
        <v>0</v>
      </c>
      <c r="AI69" s="42">
        <f t="shared" si="975"/>
        <v>0</v>
      </c>
      <c r="AJ69" s="43">
        <f t="shared" si="975"/>
        <v>0</v>
      </c>
      <c r="AK69" s="195">
        <f t="shared" ref="AK69" si="976">IF($B67=$B61,COUNTIF(AM69:AS69,0),COUNTIF(AM70:AS70,0)+COUNTIF(AM70:AS70,""))</f>
        <v>7</v>
      </c>
      <c r="AL69" s="39">
        <f t="shared" ref="AL69:AS69" si="977">IF($B61=$B67,AL70+AL63,AL70)</f>
        <v>0</v>
      </c>
      <c r="AM69" s="40">
        <f t="shared" si="977"/>
        <v>0</v>
      </c>
      <c r="AN69" s="40">
        <f t="shared" si="977"/>
        <v>0</v>
      </c>
      <c r="AO69" s="40">
        <f t="shared" si="977"/>
        <v>0</v>
      </c>
      <c r="AP69" s="40">
        <f t="shared" si="977"/>
        <v>0</v>
      </c>
      <c r="AQ69" s="41">
        <f t="shared" si="977"/>
        <v>0</v>
      </c>
      <c r="AR69" s="42">
        <f t="shared" si="977"/>
        <v>0</v>
      </c>
      <c r="AS69" s="43">
        <f t="shared" si="977"/>
        <v>0</v>
      </c>
      <c r="AT69" s="195">
        <f t="shared" ref="AT69" si="978">IF($B67=$B61,COUNTIF(AV69:BB69,0),COUNTIF(AV70:BB70,0)+COUNTIF(AV70:BB70,""))</f>
        <v>7</v>
      </c>
      <c r="AU69" s="39">
        <f t="shared" ref="AU69:BB69" si="979">IF($B61=$B67,AU70+AU63,AU70)</f>
        <v>0</v>
      </c>
      <c r="AV69" s="40">
        <f t="shared" si="979"/>
        <v>0</v>
      </c>
      <c r="AW69" s="40">
        <f t="shared" si="979"/>
        <v>0</v>
      </c>
      <c r="AX69" s="40">
        <f t="shared" si="979"/>
        <v>0</v>
      </c>
      <c r="AY69" s="40">
        <f t="shared" si="979"/>
        <v>0</v>
      </c>
      <c r="AZ69" s="41">
        <f t="shared" si="979"/>
        <v>0</v>
      </c>
      <c r="BA69" s="42">
        <f t="shared" si="979"/>
        <v>0</v>
      </c>
      <c r="BB69" s="43">
        <f t="shared" si="979"/>
        <v>0</v>
      </c>
    </row>
    <row r="70" spans="1:54" ht="15.75" customHeight="1" x14ac:dyDescent="0.2">
      <c r="A70" s="1">
        <f t="shared" ref="A70" si="980">A67</f>
        <v>0</v>
      </c>
      <c r="B70" s="313">
        <f t="shared" ref="B70" si="981">B64+1</f>
        <v>9</v>
      </c>
      <c r="C70" s="314"/>
      <c r="D70" s="314"/>
      <c r="E70" s="314"/>
      <c r="F70" s="31"/>
      <c r="G70" s="183"/>
      <c r="H70" s="122">
        <f t="shared" ref="H70" si="982">5-COUNTIF(AU67,0)-COUNTIF(AL67,0)-COUNTIF(AC67,0)-COUNTIF(T67,0)-COUNTIF(K67,0)</f>
        <v>0</v>
      </c>
      <c r="I70" s="165">
        <f t="shared" si="939"/>
        <v>0</v>
      </c>
      <c r="J70" s="187">
        <f t="shared" ref="J70" si="983">IF($B67=$B61,J64+IF($F67&lt;&gt;$G67,(K67+$G69-$G68)/$F67,K67/$F67),IF($F67&lt;&gt;G67,(K67+$G69-$G68)/$F67,K67/$F67))</f>
        <v>0</v>
      </c>
      <c r="K70" s="7">
        <f t="shared" ref="K70:K71" si="984">SUM(L70:R70)</f>
        <v>0</v>
      </c>
      <c r="L70" s="26">
        <f t="shared" ref="L70:R70" si="985">L67</f>
        <v>0</v>
      </c>
      <c r="M70" s="26">
        <f t="shared" si="985"/>
        <v>0</v>
      </c>
      <c r="N70" s="26">
        <f t="shared" si="985"/>
        <v>0</v>
      </c>
      <c r="O70" s="26">
        <f t="shared" si="985"/>
        <v>0</v>
      </c>
      <c r="P70" s="26">
        <f t="shared" si="985"/>
        <v>0</v>
      </c>
      <c r="Q70" s="29">
        <f t="shared" si="985"/>
        <v>0</v>
      </c>
      <c r="R70" s="23">
        <f t="shared" si="985"/>
        <v>0</v>
      </c>
      <c r="S70" s="187">
        <f t="shared" ref="S70" si="986">IF($B67=$B61,S64+IF($F67&lt;&gt;$G67,(T67+$G69-$G68)/$F67,T67/$F67),IF($F67&lt;&gt;P67,(T67+$G69-$G68)/$F67,T67/$F67))</f>
        <v>0</v>
      </c>
      <c r="T70" s="7">
        <f t="shared" ref="T70:T71" si="987">SUM(U70:AA70)</f>
        <v>0</v>
      </c>
      <c r="U70" s="26">
        <f t="shared" ref="U70:AA70" si="988">U67</f>
        <v>0</v>
      </c>
      <c r="V70" s="26">
        <f t="shared" si="988"/>
        <v>0</v>
      </c>
      <c r="W70" s="26">
        <f t="shared" si="988"/>
        <v>0</v>
      </c>
      <c r="X70" s="26">
        <f t="shared" si="988"/>
        <v>0</v>
      </c>
      <c r="Y70" s="113">
        <f t="shared" si="988"/>
        <v>0</v>
      </c>
      <c r="Z70" s="29">
        <f t="shared" si="988"/>
        <v>0</v>
      </c>
      <c r="AA70" s="23">
        <f t="shared" si="988"/>
        <v>0</v>
      </c>
      <c r="AB70" s="187">
        <f t="shared" ref="AB70" si="989">IF($B67=$B61,AB64+IF($F67&lt;&gt;$G67,(AC67+$G69-$G68)/$F67,AC67/$F67),IF($F67&lt;&gt;Y67,(AC67+$G69-$G68)/$F67,AC67/$F67))</f>
        <v>0</v>
      </c>
      <c r="AC70" s="7">
        <f t="shared" ref="AC70:AC71" si="990">SUM(AD70:AJ70)</f>
        <v>0</v>
      </c>
      <c r="AD70" s="26">
        <f t="shared" ref="AD70:AJ70" si="991">AD67</f>
        <v>0</v>
      </c>
      <c r="AE70" s="26">
        <f t="shared" si="991"/>
        <v>0</v>
      </c>
      <c r="AF70" s="26">
        <f t="shared" si="991"/>
        <v>0</v>
      </c>
      <c r="AG70" s="26">
        <f t="shared" si="991"/>
        <v>0</v>
      </c>
      <c r="AH70" s="113">
        <f t="shared" si="991"/>
        <v>0</v>
      </c>
      <c r="AI70" s="29">
        <f t="shared" si="991"/>
        <v>0</v>
      </c>
      <c r="AJ70" s="23">
        <f t="shared" si="991"/>
        <v>0</v>
      </c>
      <c r="AK70" s="187">
        <f t="shared" ref="AK70" si="992">IF($B67=$B61,AK64+IF($F67&lt;&gt;$G67,(AL67+$G69-$G68)/$F67,AL67/$F67),IF($F67&lt;&gt;AH67,(AL67+$G69-$G68)/$F67,AL67/$F67))</f>
        <v>0</v>
      </c>
      <c r="AL70" s="7">
        <f t="shared" ref="AL70:AL71" si="993">SUM(AM70:AS70)</f>
        <v>0</v>
      </c>
      <c r="AM70" s="26">
        <f t="shared" ref="AM70:AS70" si="994">AM67</f>
        <v>0</v>
      </c>
      <c r="AN70" s="26">
        <f t="shared" si="994"/>
        <v>0</v>
      </c>
      <c r="AO70" s="26">
        <f t="shared" si="994"/>
        <v>0</v>
      </c>
      <c r="AP70" s="26">
        <f t="shared" si="994"/>
        <v>0</v>
      </c>
      <c r="AQ70" s="113">
        <f t="shared" si="994"/>
        <v>0</v>
      </c>
      <c r="AR70" s="29">
        <f t="shared" si="994"/>
        <v>0</v>
      </c>
      <c r="AS70" s="23">
        <f t="shared" si="994"/>
        <v>0</v>
      </c>
      <c r="AT70" s="187">
        <f t="shared" ref="AT70" si="995">IF($B67=$B61,AT64+IF($F67&lt;&gt;$G67,(AU67+$G69-$G68)/$F67,AU67/$F67),IF($F67&lt;&gt;AQ67,(AU67+$G69-$G68)/$F67,AU67/$F67))</f>
        <v>0</v>
      </c>
      <c r="AU70" s="7">
        <f t="shared" ref="AU70:AU71" si="996">SUM(AV70:BB70)</f>
        <v>0</v>
      </c>
      <c r="AV70" s="6">
        <f t="shared" ref="AV70" si="997">IF(SUM($AM$9:$AS$9)=SUM($AV$9:$BB$9),AV67,IF(AND(SUM($AV$9:$BB$9)&gt;42,SUM($AV$9:$BB$9)&lt;49),AV67,0))</f>
        <v>0</v>
      </c>
      <c r="AW70" s="6">
        <f t="shared" ref="AW70:BB70" si="998">IF(SUM($AM$9:$AS$9)=SUM($AV$9:$BB$9),AW67,IF(AND(SUM($AV$9:$BB$9)&gt;42,SUM($AV$9:$BB$9)&lt;49),AW67,0))</f>
        <v>0</v>
      </c>
      <c r="AX70" s="6">
        <f t="shared" si="998"/>
        <v>0</v>
      </c>
      <c r="AY70" s="6">
        <f t="shared" si="998"/>
        <v>0</v>
      </c>
      <c r="AZ70" s="26">
        <f t="shared" si="998"/>
        <v>0</v>
      </c>
      <c r="BA70" s="29">
        <f t="shared" si="998"/>
        <v>0</v>
      </c>
      <c r="BB70" s="23">
        <f t="shared" si="998"/>
        <v>0</v>
      </c>
    </row>
    <row r="71" spans="1:54" ht="15.75" customHeight="1" x14ac:dyDescent="0.2">
      <c r="A71" s="1">
        <f t="shared" ref="A71:A72" si="999">A70</f>
        <v>0</v>
      </c>
      <c r="B71" s="313"/>
      <c r="C71" s="314"/>
      <c r="D71" s="314"/>
      <c r="E71" s="314"/>
      <c r="F71" s="31"/>
      <c r="G71" s="183"/>
      <c r="H71" s="123">
        <f t="shared" ref="H71" si="1000">IF($B67=$B61,H65+F71,$F71)</f>
        <v>0</v>
      </c>
      <c r="I71" s="165">
        <f t="shared" si="939"/>
        <v>0</v>
      </c>
      <c r="J71" s="141">
        <f t="shared" ref="J71" si="1001">IF($H70=0,0,IF($B61=$B67,IF($H72&gt;0,$H72+J65,K67+J65),IF($H72&gt;0,$H72,K67)))</f>
        <v>0</v>
      </c>
      <c r="K71" s="7">
        <f t="shared" si="984"/>
        <v>0</v>
      </c>
      <c r="L71" s="6"/>
      <c r="M71" s="6"/>
      <c r="N71" s="6"/>
      <c r="O71" s="6"/>
      <c r="P71" s="26"/>
      <c r="Q71" s="29"/>
      <c r="R71" s="23"/>
      <c r="S71" s="141">
        <f t="shared" ref="S71" si="1002">IF($H70=0,0,IF($B61=$B67,IF($H72&gt;0,$H72+S65,T67+S65),IF($H72&gt;0,$H72,T67)))</f>
        <v>0</v>
      </c>
      <c r="T71" s="7">
        <f t="shared" si="987"/>
        <v>0</v>
      </c>
      <c r="U71" s="6"/>
      <c r="V71" s="6"/>
      <c r="W71" s="6"/>
      <c r="X71" s="6"/>
      <c r="Y71" s="26"/>
      <c r="Z71" s="29"/>
      <c r="AA71" s="23"/>
      <c r="AB71" s="141">
        <f t="shared" ref="AB71" si="1003">IF($H70=0,0,IF($B61=$B67,IF($H72&gt;0,$H72+AB65,AC67+AB65),IF($H72&gt;0,$H72,AC67)))</f>
        <v>0</v>
      </c>
      <c r="AC71" s="7">
        <f t="shared" si="990"/>
        <v>0</v>
      </c>
      <c r="AD71" s="6"/>
      <c r="AE71" s="6"/>
      <c r="AF71" s="6"/>
      <c r="AG71" s="6"/>
      <c r="AH71" s="26"/>
      <c r="AI71" s="29"/>
      <c r="AJ71" s="23"/>
      <c r="AK71" s="141">
        <f t="shared" ref="AK71" si="1004">IF($H70=0,0,IF($B61=$B67,IF($H72&gt;0,$H72+AK65,AL67+AK65),IF($H72&gt;0,$H72,AL67)))</f>
        <v>0</v>
      </c>
      <c r="AL71" s="7">
        <f t="shared" si="993"/>
        <v>0</v>
      </c>
      <c r="AM71" s="6"/>
      <c r="AN71" s="6"/>
      <c r="AO71" s="6"/>
      <c r="AP71" s="6"/>
      <c r="AQ71" s="26"/>
      <c r="AR71" s="29"/>
      <c r="AS71" s="23"/>
      <c r="AT71" s="141">
        <f t="shared" ref="AT71" si="1005">IF($H70=0,0,IF($B61=$B67,IF($H72&gt;0,$H72+AT65,AU67+AT65),IF($H72&gt;0,$H72,AU67)))</f>
        <v>0</v>
      </c>
      <c r="AU71" s="7">
        <f t="shared" si="996"/>
        <v>0</v>
      </c>
      <c r="AV71" s="6"/>
      <c r="AW71" s="6"/>
      <c r="AX71" s="6"/>
      <c r="AY71" s="6"/>
      <c r="AZ71" s="26"/>
      <c r="BA71" s="29"/>
      <c r="BB71" s="23"/>
    </row>
    <row r="72" spans="1:54" ht="18.75" customHeight="1" thickBot="1" x14ac:dyDescent="0.25">
      <c r="A72" s="1">
        <f t="shared" si="999"/>
        <v>0</v>
      </c>
      <c r="B72" s="323" t="str">
        <f>IF(B67="",Wydruk!$AE$6,IF(J68=0,Wydruk!$AE$7,IF(AND(G68&lt;G69,B67&lt;&gt;$B73),Wydruk!$AE$13,IF(AND($B67=$B61,$B67&lt;&gt;$B73),IF(OR(OR(J72&lt;4,J72&gt;5),OR(S72&lt;4,S72&gt;5),OR(AB72&lt;4,AB72&gt;5),OR(AK72&lt;4,AK72&gt;5),OR(AND(AT72&lt;4,AT72&gt;0),AT72&gt;5)),Wydruk!$AE$8,Wydruk!$AE$9),IF($B67=$B73,IF($F71&lt;&gt;0,Wydruk!$AE$12,Wydruk!$AE$10),IF(OR(OR(J68&lt;4,J68&gt;5),OR(S68&lt;4,S68&gt;5),OR(AB68&lt;4,AB68&gt;5),OR(AK68&lt;4,AK68&gt;5),OR(AND(AT68&lt;4,AT68&gt;0),AT68&gt;5)),Wydruk!$AE$8,Wydruk!$AE$11))))))</f>
        <v>Uzupełnij liczby godzin tygodniowego planu</v>
      </c>
      <c r="C72" s="324"/>
      <c r="D72" s="324"/>
      <c r="E72" s="324"/>
      <c r="F72" s="173">
        <f>wrzesień!F72</f>
        <v>0</v>
      </c>
      <c r="G72" s="184">
        <f>wrzesień!G72</f>
        <v>0</v>
      </c>
      <c r="H72" s="191">
        <f t="shared" ref="H72" si="1006">IF(OR($G72=0,$F72=0,$G72="",$F72=""),0,$G72/$F72)</f>
        <v>0</v>
      </c>
      <c r="I72" s="193"/>
      <c r="J72" s="176">
        <f t="shared" ref="J72" si="1007">IF($B61=$B67,IF(L67+L62&gt;0,1,0)+IF(M67+M62&gt;0,1,0)+IF(N67+N62&gt;0,1,0)+IF(O67+O62&gt;0,1,0)+IF(P67+P62&gt;0,1,0)+IF(Q67+Q62&gt;0,1,0)+IF(R67+R62&gt;0,1,0),J68)</f>
        <v>0</v>
      </c>
      <c r="K72" s="133">
        <f t="shared" ref="K72" si="1008">IF(OR($B67=$B73,J72=0,(K68-Q72+O72)&lt;=0),0,(K68-Q72+O72)/J72)</f>
        <v>0</v>
      </c>
      <c r="L72" s="137">
        <f t="shared" ref="L72" si="1009">IF(K72*(7-J69)&lt;=0,0,K72*(7-J69))</f>
        <v>0</v>
      </c>
      <c r="M72" s="311">
        <f t="shared" ref="M72" si="1010">ROUND(IF(OR(K69-K72*(7-J69)+P72&lt;0,$B67=$B73,K72&lt;=0,K69=0),0,IF(K69-K72*(7-J69)+P72&gt;Q72-O72+P72,Q72-O72+P72,K69-K72*(7-J69)+P72)),1)</f>
        <v>0</v>
      </c>
      <c r="N72" s="312"/>
      <c r="O72" s="139">
        <f t="shared" ref="O72" si="1011">IF(OR($B67=$B73,J68=0),0,IF($B67=$B61,J67,$F67))</f>
        <v>0</v>
      </c>
      <c r="P72" s="30">
        <f t="shared" ref="P72" si="1012">IF(OR($B67=$B73,J72=0),0,$G69-$G68)</f>
        <v>0</v>
      </c>
      <c r="Q72" s="134">
        <f t="shared" ref="Q72" si="1013">IF(OR($B67=$B73,J72=0),0,J71)</f>
        <v>0</v>
      </c>
      <c r="R72" s="138">
        <f t="shared" ref="R72" si="1014">IF($B67=$B73,0,K69)</f>
        <v>0</v>
      </c>
      <c r="S72" s="176">
        <f t="shared" ref="S72" si="1015">IF($B61=$B67,IF(U67+U62&gt;0,1,0)+IF(V67+V62&gt;0,1,0)+IF(W67+W62&gt;0,1,0)+IF(X67+X62&gt;0,1,0)+IF(Y67+Y62&gt;0,1,0)+IF(Z67+Z62&gt;0,1,0)+IF(AA67+AA62&gt;0,1,0),S68)</f>
        <v>0</v>
      </c>
      <c r="T72" s="133">
        <f t="shared" ref="T72" si="1016">IF(OR($B67=$B73,S72=0,(T68-Z72+X72)&lt;=0),0,(T68-Z72+X72)/S72)</f>
        <v>0</v>
      </c>
      <c r="U72" s="137">
        <f t="shared" ref="U72" si="1017">IF(T72*(7-S69)&lt;=0,0,T72*(7-S69))</f>
        <v>0</v>
      </c>
      <c r="V72" s="311">
        <f t="shared" ref="V72" si="1018">ROUND(IF(OR(T69-T72*(7-S69)+Y72&lt;0,$B67=$B73,T72&lt;=0,T69=0),0,IF(T69-T72*(7-S69)+Y72&gt;Z72-X72+Y72,Z72-X72+Y72,T69-T72*(7-S69)+Y72)),1)</f>
        <v>0</v>
      </c>
      <c r="W72" s="312"/>
      <c r="X72" s="139">
        <f t="shared" ref="X72" si="1019">IF(OR($B67=$B73,S68=0),0,IF($B67=$B61,S67,$F67))</f>
        <v>0</v>
      </c>
      <c r="Y72" s="30">
        <f t="shared" ref="Y72" si="1020">IF(OR($B67=$B73,S72=0),0,$G69-$G68)</f>
        <v>0</v>
      </c>
      <c r="Z72" s="134">
        <f t="shared" ref="Z72" si="1021">IF(OR($B67=$B73,S72=0),0,S71)</f>
        <v>0</v>
      </c>
      <c r="AA72" s="138">
        <f t="shared" ref="AA72" si="1022">IF($B67=$B73,0,T69)</f>
        <v>0</v>
      </c>
      <c r="AB72" s="176">
        <f t="shared" ref="AB72" si="1023">IF($B61=$B67,IF(AD67+AD62&gt;0,1,0)+IF(AE67+AE62&gt;0,1,0)+IF(AF67+AF62&gt;0,1,0)+IF(AG67+AG62&gt;0,1,0)+IF(AH67+AH62&gt;0,1,0)+IF(AI67+AI62&gt;0,1,0)+IF(AJ67+AJ62&gt;0,1,0),AB68)</f>
        <v>0</v>
      </c>
      <c r="AC72" s="133">
        <f t="shared" ref="AC72" si="1024">IF(OR($B67=$B73,AB72=0,(AC68-AI72+AG72)&lt;=0),0,(AC68-AI72+AG72)/AB72)</f>
        <v>0</v>
      </c>
      <c r="AD72" s="137">
        <f t="shared" ref="AD72" si="1025">IF(AC72*(7-AB69)&lt;=0,0,AC72*(7-AB69))</f>
        <v>0</v>
      </c>
      <c r="AE72" s="311">
        <f t="shared" ref="AE72" si="1026">ROUND(IF(OR(AC69-AC72*(7-AB69)+AH72&lt;0,$B67=$B73,AC72&lt;=0,AC69=0),0,IF(AC69-AC72*(7-AB69)+AH72&gt;AI72-AG72+AH72,AI72-AG72+AH72,AC69-AC72*(7-AB69)+AH72)),1)</f>
        <v>0</v>
      </c>
      <c r="AF72" s="312"/>
      <c r="AG72" s="139">
        <f t="shared" ref="AG72" si="1027">IF(OR($B67=$B73,AB68=0),0,IF($B67=$B61,AB67,$F67))</f>
        <v>0</v>
      </c>
      <c r="AH72" s="30">
        <f t="shared" ref="AH72" si="1028">IF(OR($B67=$B73,AB72=0),0,$G69-$G68)</f>
        <v>0</v>
      </c>
      <c r="AI72" s="134">
        <f t="shared" ref="AI72" si="1029">IF(OR($B67=$B73,AB72=0),0,AB71)</f>
        <v>0</v>
      </c>
      <c r="AJ72" s="138">
        <f t="shared" ref="AJ72" si="1030">IF($B67=$B73,0,AC69)</f>
        <v>0</v>
      </c>
      <c r="AK72" s="176">
        <f t="shared" ref="AK72" si="1031">IF($B61=$B67,IF(AM67+AM62&gt;0,1,0)+IF(AN67+AN62&gt;0,1,0)+IF(AO67+AO62&gt;0,1,0)+IF(AP67+AP62&gt;0,1,0)+IF(AQ67+AQ62&gt;0,1,0)+IF(AR67+AR62&gt;0,1,0)+IF(AS67+AS62&gt;0,1,0),AK68)</f>
        <v>0</v>
      </c>
      <c r="AL72" s="133">
        <f t="shared" ref="AL72" si="1032">IF(OR($B67=$B73,AK72=0,(AL68-AR72+AP72)&lt;=0),0,(AL68-AR72+AP72)/AK72)</f>
        <v>0</v>
      </c>
      <c r="AM72" s="137">
        <f t="shared" ref="AM72" si="1033">IF(AL72*(7-AK69)&lt;=0,0,AL72*(7-AK69))</f>
        <v>0</v>
      </c>
      <c r="AN72" s="311">
        <f t="shared" ref="AN72" si="1034">ROUND(IF(OR(AL69-AL72*(7-AK69)+AQ72&lt;0,$B67=$B73,AL72&lt;=0,AL69=0),0,IF(AL69-AL72*(7-AK69)+AQ72&gt;AR72-AP72+AQ72,AR72-AP72+AQ72,AL69-AL72*(7-AK69)+AQ72)),1)</f>
        <v>0</v>
      </c>
      <c r="AO72" s="312"/>
      <c r="AP72" s="139">
        <f t="shared" ref="AP72" si="1035">IF(OR($B67=$B73,AK68=0),0,IF($B67=$B61,AK67,$F67))</f>
        <v>0</v>
      </c>
      <c r="AQ72" s="30">
        <f t="shared" ref="AQ72" si="1036">IF(OR($B67=$B73,AK72=0),0,$G69-$G68)</f>
        <v>0</v>
      </c>
      <c r="AR72" s="134">
        <f t="shared" ref="AR72" si="1037">IF(OR($B67=$B73,AK72=0),0,AK71)</f>
        <v>0</v>
      </c>
      <c r="AS72" s="138">
        <f t="shared" ref="AS72" si="1038">IF($B67=$B73,0,AL69)</f>
        <v>0</v>
      </c>
      <c r="AT72" s="176">
        <f t="shared" ref="AT72" si="1039">IF($B61=$B67,IF(AV67+AV62&gt;0,1,0)+IF(AW67+AW62&gt;0,1,0)+IF(AX67+AX62&gt;0,1,0)+IF(AY67+AY62&gt;0,1,0)+IF(AZ67+AZ62&gt;0,1,0)+IF(BA67+BA62&gt;0,1,0)+IF(BB67+BB62&gt;0,1,0),AT68)</f>
        <v>0</v>
      </c>
      <c r="AU72" s="133">
        <f t="shared" ref="AU72" si="1040">IF(OR($B67=$B73,AT72=0,(AU68-BA72+AY72)&lt;=0),0,(AU68-BA72+AY72)/AT72)</f>
        <v>0</v>
      </c>
      <c r="AV72" s="137">
        <f t="shared" ref="AV72" si="1041">IF(AU72*(7-AT69)&lt;=0,0,AU72*(7-AT69))</f>
        <v>0</v>
      </c>
      <c r="AW72" s="311">
        <f t="shared" ref="AW72" si="1042">ROUND(IF(OR(AU69-AU72*(7-AT69)+AZ72&lt;0,$B67=$B73,AU72&lt;=0,AU69=0),0,IF(AU69-AU72*(7-AT69)+AZ72&gt;BA72-AY72+AZ72,BA72-AY72+AZ72,AU69-AU72*(7-AT69)+AZ72)),1)</f>
        <v>0</v>
      </c>
      <c r="AX72" s="312"/>
      <c r="AY72" s="139">
        <f t="shared" ref="AY72" si="1043">IF(OR($B67=$B73,AT68=0),0,IF($B67=$B61,AT67,$F67))</f>
        <v>0</v>
      </c>
      <c r="AZ72" s="30">
        <f t="shared" ref="AZ72" si="1044">IF(OR($B67=$B73,AT72=0),0,$G69-$G68)</f>
        <v>0</v>
      </c>
      <c r="BA72" s="134">
        <f t="shared" ref="BA72" si="1045">IF(OR($B67=$B73,AT72=0),0,AT71)</f>
        <v>0</v>
      </c>
      <c r="BB72" s="138">
        <f t="shared" ref="BB72" si="1046">IF($B67=$B73,0,AU69)</f>
        <v>0</v>
      </c>
    </row>
    <row r="73" spans="1:54" ht="15.75" x14ac:dyDescent="0.2">
      <c r="A73" s="1">
        <f t="shared" ref="A73" si="1047">IF(B73="","1. Niewypełnione",B73)</f>
        <v>0</v>
      </c>
      <c r="B73" s="320">
        <f>wrzesień!B73</f>
        <v>0</v>
      </c>
      <c r="C73" s="321">
        <f>wrzesień!C73</f>
        <v>0</v>
      </c>
      <c r="D73" s="321">
        <f>wrzesień!D73</f>
        <v>0</v>
      </c>
      <c r="E73" s="321">
        <f>wrzesień!E73</f>
        <v>0</v>
      </c>
      <c r="F73" s="177">
        <f>wrzesień!F73</f>
        <v>18</v>
      </c>
      <c r="G73" s="185">
        <f>wrzesień!G73</f>
        <v>18</v>
      </c>
      <c r="H73" s="177"/>
      <c r="I73" s="192">
        <f t="shared" ref="I73:I77" si="1048">K73+T73+AC73+AL73+AU73</f>
        <v>0</v>
      </c>
      <c r="J73" s="186">
        <f t="shared" ref="J73" si="1049">IF(OR($B73=$B79,J76=0),0,ROUND((K74+P78)/J76,0))</f>
        <v>0</v>
      </c>
      <c r="K73" s="51">
        <f t="shared" ref="K73:K74" si="1050">SUM(L73:R73)</f>
        <v>0</v>
      </c>
      <c r="L73" s="52">
        <f>wrzesień!L73</f>
        <v>0</v>
      </c>
      <c r="M73" s="52">
        <f>wrzesień!M73</f>
        <v>0</v>
      </c>
      <c r="N73" s="52">
        <f>wrzesień!N73</f>
        <v>0</v>
      </c>
      <c r="O73" s="52">
        <f>wrzesień!O73</f>
        <v>0</v>
      </c>
      <c r="P73" s="53">
        <f>wrzesień!P73</f>
        <v>0</v>
      </c>
      <c r="Q73" s="54">
        <f>wrzesień!Q73</f>
        <v>0</v>
      </c>
      <c r="R73" s="55">
        <f>wrzesień!R73</f>
        <v>0</v>
      </c>
      <c r="S73" s="188">
        <f t="shared" ref="S73" si="1051">IF(OR($B73=$B79,S76=0),0,ROUND((T74+Y78)/S76,0))</f>
        <v>0</v>
      </c>
      <c r="T73" s="51">
        <f t="shared" ref="T73:T74" si="1052">SUM(U73:AA73)</f>
        <v>0</v>
      </c>
      <c r="U73" s="52">
        <f>wrzesień!U73</f>
        <v>0</v>
      </c>
      <c r="V73" s="52">
        <f>wrzesień!V73</f>
        <v>0</v>
      </c>
      <c r="W73" s="52">
        <f>wrzesień!W73</f>
        <v>0</v>
      </c>
      <c r="X73" s="52">
        <f>wrzesień!X73</f>
        <v>0</v>
      </c>
      <c r="Y73" s="53">
        <f>wrzesień!Y73</f>
        <v>0</v>
      </c>
      <c r="Z73" s="54">
        <f>wrzesień!Z73</f>
        <v>0</v>
      </c>
      <c r="AA73" s="55">
        <f>wrzesień!AA73</f>
        <v>0</v>
      </c>
      <c r="AB73" s="188">
        <f t="shared" ref="AB73" si="1053">IF(OR($B73=$B79,AB76=0),0,ROUND((AC74+AH78)/AB76,0))</f>
        <v>0</v>
      </c>
      <c r="AC73" s="51">
        <f t="shared" ref="AC73:AC74" si="1054">SUM(AD73:AJ73)</f>
        <v>0</v>
      </c>
      <c r="AD73" s="52">
        <f>wrzesień!AD73</f>
        <v>0</v>
      </c>
      <c r="AE73" s="52">
        <f>wrzesień!AE73</f>
        <v>0</v>
      </c>
      <c r="AF73" s="52">
        <f>wrzesień!AF73</f>
        <v>0</v>
      </c>
      <c r="AG73" s="52">
        <f>wrzesień!AG73</f>
        <v>0</v>
      </c>
      <c r="AH73" s="53">
        <f>wrzesień!AH73</f>
        <v>0</v>
      </c>
      <c r="AI73" s="54">
        <f>wrzesień!AI73</f>
        <v>0</v>
      </c>
      <c r="AJ73" s="55">
        <f>wrzesień!AJ73</f>
        <v>0</v>
      </c>
      <c r="AK73" s="188">
        <f t="shared" ref="AK73" si="1055">IF(OR($B73=$B79,AK76=0),0,ROUND((AL74+AQ78)/AK76,0))</f>
        <v>0</v>
      </c>
      <c r="AL73" s="51">
        <f t="shared" ref="AL73:AL74" si="1056">SUM(AM73:AS73)</f>
        <v>0</v>
      </c>
      <c r="AM73" s="52">
        <f>wrzesień!AM73</f>
        <v>0</v>
      </c>
      <c r="AN73" s="52">
        <f>wrzesień!AN73</f>
        <v>0</v>
      </c>
      <c r="AO73" s="52">
        <f>wrzesień!AO73</f>
        <v>0</v>
      </c>
      <c r="AP73" s="52">
        <f>wrzesień!AP73</f>
        <v>0</v>
      </c>
      <c r="AQ73" s="53">
        <f>wrzesień!AQ73</f>
        <v>0</v>
      </c>
      <c r="AR73" s="54">
        <f>wrzesień!AR73</f>
        <v>0</v>
      </c>
      <c r="AS73" s="55">
        <f>wrzesień!AS73</f>
        <v>0</v>
      </c>
      <c r="AT73" s="188">
        <f t="shared" ref="AT73" si="1057">IF(OR($B73=$B79,AT76=0),0,ROUND((AU74+AZ78)/AT76,0))</f>
        <v>0</v>
      </c>
      <c r="AU73" s="51">
        <f t="shared" ref="AU73:AU74" si="1058">SUM(AV73:BB73)</f>
        <v>0</v>
      </c>
      <c r="AV73" s="52">
        <f t="shared" ref="AV73" si="1059">IF(SUM($AM$9:$AS$9)=SUM($AV$9:$BB$9),AM73,IF(AND(SUM($AV$9:$BB$9)&gt;42,SUM($AV$9:$BB$9)&lt;49),AM73,0))</f>
        <v>0</v>
      </c>
      <c r="AW73" s="52">
        <f t="shared" ref="AW73" si="1060">IF(SUM($AM$9:$AS$9)=SUM($AV$9:$BB$9),AN73,IF(AND(SUM($AV$9:$BB$9)&gt;42,SUM($AV$9:$BB$9)&lt;49),AN73,0))</f>
        <v>0</v>
      </c>
      <c r="AX73" s="52">
        <f t="shared" ref="AX73" si="1061">IF(SUM($AM$9:$AS$9)=SUM($AV$9:$BB$9),AO73,IF(AND(SUM($AV$9:$BB$9)&gt;42,SUM($AV$9:$BB$9)&lt;49),AO73,0))</f>
        <v>0</v>
      </c>
      <c r="AY73" s="52">
        <f t="shared" ref="AY73" si="1062">IF(SUM($AM$9:$AS$9)=SUM($AV$9:$BB$9),AP73,IF(AND(SUM($AV$9:$BB$9)&gt;42,SUM($AV$9:$BB$9)&lt;49),AP73,0))</f>
        <v>0</v>
      </c>
      <c r="AZ73" s="53">
        <f t="shared" ref="AZ73" si="1063">IF(SUM($AM$9:$AS$9)=SUM($AV$9:$BB$9),AQ73,IF(AND(SUM($AV$9:$BB$9)&gt;42,SUM($AV$9:$BB$9)&lt;49),AQ73,0))</f>
        <v>0</v>
      </c>
      <c r="BA73" s="54">
        <f t="shared" ref="BA73" si="1064">IF(SUM($AM$9:$AS$9)=SUM($AV$9:$BB$9),AR73,IF(AND(SUM($AV$9:$BB$9)&gt;42,SUM($AV$9:$BB$9)&lt;49),AR73,0))</f>
        <v>0</v>
      </c>
      <c r="BB73" s="55">
        <f t="shared" ref="BB73" si="1065">IF(SUM($AM$9:$AS$9)=SUM($AV$9:$BB$9),AS73,IF(AND(SUM($AV$9:$BB$9)&gt;42,SUM($AV$9:$BB$9)&lt;49),AS73,0))</f>
        <v>0</v>
      </c>
    </row>
    <row r="74" spans="1:54" ht="12.75" hidden="1" customHeight="1" x14ac:dyDescent="0.2">
      <c r="B74" s="93"/>
      <c r="C74" s="94"/>
      <c r="D74" s="95"/>
      <c r="E74" s="115"/>
      <c r="F74" s="140" t="b">
        <f t="shared" ref="F74" si="1066">IF($B67=$B73,OR(F68,G73&lt;F73),G73&lt;F73)</f>
        <v>0</v>
      </c>
      <c r="G74" s="189">
        <f t="shared" ref="G74" si="1067">IF(AND($B67=$B73,$B67&lt;&gt;"",$B67&lt;&gt;0),G73+G68,G73)</f>
        <v>18</v>
      </c>
      <c r="H74" s="120"/>
      <c r="I74" s="165">
        <f t="shared" si="1048"/>
        <v>0</v>
      </c>
      <c r="J74" s="194">
        <f t="shared" ref="J74" si="1068">7-COUNTIF(L73:R73,0)-COUNTIF(L73:R73,"")</f>
        <v>0</v>
      </c>
      <c r="K74" s="22">
        <f t="shared" si="1050"/>
        <v>0</v>
      </c>
      <c r="L74" s="35">
        <f t="shared" ref="L74:R74" si="1069">IF($B67=$B73,L73+L68,L73)</f>
        <v>0</v>
      </c>
      <c r="M74" s="35">
        <f t="shared" si="1069"/>
        <v>0</v>
      </c>
      <c r="N74" s="35">
        <f t="shared" si="1069"/>
        <v>0</v>
      </c>
      <c r="O74" s="35">
        <f t="shared" si="1069"/>
        <v>0</v>
      </c>
      <c r="P74" s="36">
        <f t="shared" si="1069"/>
        <v>0</v>
      </c>
      <c r="Q74" s="37">
        <f t="shared" si="1069"/>
        <v>0</v>
      </c>
      <c r="R74" s="38">
        <f t="shared" si="1069"/>
        <v>0</v>
      </c>
      <c r="S74" s="194">
        <f t="shared" ref="S74" si="1070">7-COUNTIF(U73:AA73,0)-COUNTIF(U73:AA73,"")</f>
        <v>0</v>
      </c>
      <c r="T74" s="22">
        <f t="shared" si="1052"/>
        <v>0</v>
      </c>
      <c r="U74" s="35">
        <f t="shared" ref="U74:AA74" si="1071">IF($B67=$B73,U73+U68,U73)</f>
        <v>0</v>
      </c>
      <c r="V74" s="35">
        <f t="shared" si="1071"/>
        <v>0</v>
      </c>
      <c r="W74" s="35">
        <f t="shared" si="1071"/>
        <v>0</v>
      </c>
      <c r="X74" s="35">
        <f t="shared" si="1071"/>
        <v>0</v>
      </c>
      <c r="Y74" s="36">
        <f t="shared" si="1071"/>
        <v>0</v>
      </c>
      <c r="Z74" s="37">
        <f t="shared" si="1071"/>
        <v>0</v>
      </c>
      <c r="AA74" s="38">
        <f t="shared" si="1071"/>
        <v>0</v>
      </c>
      <c r="AB74" s="194">
        <f t="shared" ref="AB74" si="1072">7-COUNTIF(AD73:AJ73,0)-COUNTIF(AD73:AJ73,"")</f>
        <v>0</v>
      </c>
      <c r="AC74" s="22">
        <f t="shared" si="1054"/>
        <v>0</v>
      </c>
      <c r="AD74" s="35">
        <f t="shared" ref="AD74:AJ74" si="1073">IF($B67=$B73,AD73+AD68,AD73)</f>
        <v>0</v>
      </c>
      <c r="AE74" s="35">
        <f t="shared" si="1073"/>
        <v>0</v>
      </c>
      <c r="AF74" s="35">
        <f t="shared" si="1073"/>
        <v>0</v>
      </c>
      <c r="AG74" s="35">
        <f t="shared" si="1073"/>
        <v>0</v>
      </c>
      <c r="AH74" s="36">
        <f t="shared" si="1073"/>
        <v>0</v>
      </c>
      <c r="AI74" s="37">
        <f t="shared" si="1073"/>
        <v>0</v>
      </c>
      <c r="AJ74" s="38">
        <f t="shared" si="1073"/>
        <v>0</v>
      </c>
      <c r="AK74" s="194">
        <f t="shared" ref="AK74" si="1074">7-COUNTIF(AM73:AS73,0)-COUNTIF(AM73:AS73,"")</f>
        <v>0</v>
      </c>
      <c r="AL74" s="22">
        <f t="shared" si="1056"/>
        <v>0</v>
      </c>
      <c r="AM74" s="35">
        <f t="shared" ref="AM74:AS74" si="1075">IF($B67=$B73,AM73+AM68,AM73)</f>
        <v>0</v>
      </c>
      <c r="AN74" s="35">
        <f t="shared" si="1075"/>
        <v>0</v>
      </c>
      <c r="AO74" s="35">
        <f t="shared" si="1075"/>
        <v>0</v>
      </c>
      <c r="AP74" s="35">
        <f t="shared" si="1075"/>
        <v>0</v>
      </c>
      <c r="AQ74" s="36">
        <f t="shared" si="1075"/>
        <v>0</v>
      </c>
      <c r="AR74" s="37">
        <f t="shared" si="1075"/>
        <v>0</v>
      </c>
      <c r="AS74" s="38">
        <f t="shared" si="1075"/>
        <v>0</v>
      </c>
      <c r="AT74" s="194">
        <f t="shared" ref="AT74" si="1076">7-COUNTIF(AV73:BB73,0)-COUNTIF(AV73:BB73,"")</f>
        <v>0</v>
      </c>
      <c r="AU74" s="22">
        <f t="shared" si="1058"/>
        <v>0</v>
      </c>
      <c r="AV74" s="35">
        <f t="shared" ref="AV74:BB74" si="1077">IF($B67=$B73,AV73+AV68,AV73)</f>
        <v>0</v>
      </c>
      <c r="AW74" s="35">
        <f t="shared" si="1077"/>
        <v>0</v>
      </c>
      <c r="AX74" s="35">
        <f t="shared" si="1077"/>
        <v>0</v>
      </c>
      <c r="AY74" s="35">
        <f t="shared" si="1077"/>
        <v>0</v>
      </c>
      <c r="AZ74" s="36">
        <f t="shared" si="1077"/>
        <v>0</v>
      </c>
      <c r="BA74" s="37">
        <f t="shared" si="1077"/>
        <v>0</v>
      </c>
      <c r="BB74" s="38">
        <f t="shared" si="1077"/>
        <v>0</v>
      </c>
    </row>
    <row r="75" spans="1:54" ht="15" hidden="1" customHeight="1" x14ac:dyDescent="0.2">
      <c r="B75" s="116"/>
      <c r="C75" s="117"/>
      <c r="D75" s="118"/>
      <c r="E75" s="119"/>
      <c r="F75" s="92"/>
      <c r="G75" s="190">
        <f t="shared" ref="G75" si="1078">IF(AND($B67=$B73,$B67&lt;&gt;"",$B67&lt;&gt;0),F73+G69,F73)</f>
        <v>18</v>
      </c>
      <c r="H75" s="121"/>
      <c r="I75" s="165">
        <f t="shared" si="1048"/>
        <v>0</v>
      </c>
      <c r="J75" s="195">
        <f t="shared" ref="J75" si="1079">IF($B73=$B67,COUNTIF(L75:R75,0),COUNTIF(L76:R76,0)+COUNTIF(L76:R76,""))</f>
        <v>7</v>
      </c>
      <c r="K75" s="39">
        <f t="shared" ref="K75:R75" si="1080">IF($B67=$B73,K76+K69,K76)</f>
        <v>0</v>
      </c>
      <c r="L75" s="40">
        <f t="shared" si="1080"/>
        <v>0</v>
      </c>
      <c r="M75" s="40">
        <f t="shared" si="1080"/>
        <v>0</v>
      </c>
      <c r="N75" s="40">
        <f t="shared" si="1080"/>
        <v>0</v>
      </c>
      <c r="O75" s="40">
        <f t="shared" si="1080"/>
        <v>0</v>
      </c>
      <c r="P75" s="41">
        <f t="shared" si="1080"/>
        <v>0</v>
      </c>
      <c r="Q75" s="42">
        <f t="shared" si="1080"/>
        <v>0</v>
      </c>
      <c r="R75" s="43">
        <f t="shared" si="1080"/>
        <v>0</v>
      </c>
      <c r="S75" s="195">
        <f t="shared" ref="S75" si="1081">IF($B73=$B67,COUNTIF(U75:AA75,0),COUNTIF(U76:AA76,0)+COUNTIF(U76:AA76,""))</f>
        <v>7</v>
      </c>
      <c r="T75" s="39">
        <f t="shared" ref="T75:AA75" si="1082">IF($B67=$B73,T76+T69,T76)</f>
        <v>0</v>
      </c>
      <c r="U75" s="40">
        <f t="shared" si="1082"/>
        <v>0</v>
      </c>
      <c r="V75" s="40">
        <f t="shared" si="1082"/>
        <v>0</v>
      </c>
      <c r="W75" s="40">
        <f t="shared" si="1082"/>
        <v>0</v>
      </c>
      <c r="X75" s="40">
        <f t="shared" si="1082"/>
        <v>0</v>
      </c>
      <c r="Y75" s="41">
        <f t="shared" si="1082"/>
        <v>0</v>
      </c>
      <c r="Z75" s="42">
        <f t="shared" si="1082"/>
        <v>0</v>
      </c>
      <c r="AA75" s="43">
        <f t="shared" si="1082"/>
        <v>0</v>
      </c>
      <c r="AB75" s="195">
        <f t="shared" ref="AB75" si="1083">IF($B73=$B67,COUNTIF(AD75:AJ75,0),COUNTIF(AD76:AJ76,0)+COUNTIF(AD76:AJ76,""))</f>
        <v>7</v>
      </c>
      <c r="AC75" s="39">
        <f t="shared" ref="AC75:AJ75" si="1084">IF($B67=$B73,AC76+AC69,AC76)</f>
        <v>0</v>
      </c>
      <c r="AD75" s="40">
        <f t="shared" si="1084"/>
        <v>0</v>
      </c>
      <c r="AE75" s="40">
        <f t="shared" si="1084"/>
        <v>0</v>
      </c>
      <c r="AF75" s="40">
        <f t="shared" si="1084"/>
        <v>0</v>
      </c>
      <c r="AG75" s="40">
        <f t="shared" si="1084"/>
        <v>0</v>
      </c>
      <c r="AH75" s="41">
        <f t="shared" si="1084"/>
        <v>0</v>
      </c>
      <c r="AI75" s="42">
        <f t="shared" si="1084"/>
        <v>0</v>
      </c>
      <c r="AJ75" s="43">
        <f t="shared" si="1084"/>
        <v>0</v>
      </c>
      <c r="AK75" s="195">
        <f t="shared" ref="AK75" si="1085">IF($B73=$B67,COUNTIF(AM75:AS75,0),COUNTIF(AM76:AS76,0)+COUNTIF(AM76:AS76,""))</f>
        <v>7</v>
      </c>
      <c r="AL75" s="39">
        <f t="shared" ref="AL75:AS75" si="1086">IF($B67=$B73,AL76+AL69,AL76)</f>
        <v>0</v>
      </c>
      <c r="AM75" s="40">
        <f t="shared" si="1086"/>
        <v>0</v>
      </c>
      <c r="AN75" s="40">
        <f t="shared" si="1086"/>
        <v>0</v>
      </c>
      <c r="AO75" s="40">
        <f t="shared" si="1086"/>
        <v>0</v>
      </c>
      <c r="AP75" s="40">
        <f t="shared" si="1086"/>
        <v>0</v>
      </c>
      <c r="AQ75" s="41">
        <f t="shared" si="1086"/>
        <v>0</v>
      </c>
      <c r="AR75" s="42">
        <f t="shared" si="1086"/>
        <v>0</v>
      </c>
      <c r="AS75" s="43">
        <f t="shared" si="1086"/>
        <v>0</v>
      </c>
      <c r="AT75" s="195">
        <f t="shared" ref="AT75" si="1087">IF($B73=$B67,COUNTIF(AV75:BB75,0),COUNTIF(AV76:BB76,0)+COUNTIF(AV76:BB76,""))</f>
        <v>7</v>
      </c>
      <c r="AU75" s="39">
        <f t="shared" ref="AU75:BB75" si="1088">IF($B67=$B73,AU76+AU69,AU76)</f>
        <v>0</v>
      </c>
      <c r="AV75" s="40">
        <f t="shared" si="1088"/>
        <v>0</v>
      </c>
      <c r="AW75" s="40">
        <f t="shared" si="1088"/>
        <v>0</v>
      </c>
      <c r="AX75" s="40">
        <f t="shared" si="1088"/>
        <v>0</v>
      </c>
      <c r="AY75" s="40">
        <f t="shared" si="1088"/>
        <v>0</v>
      </c>
      <c r="AZ75" s="41">
        <f t="shared" si="1088"/>
        <v>0</v>
      </c>
      <c r="BA75" s="42">
        <f t="shared" si="1088"/>
        <v>0</v>
      </c>
      <c r="BB75" s="43">
        <f t="shared" si="1088"/>
        <v>0</v>
      </c>
    </row>
    <row r="76" spans="1:54" ht="15.75" customHeight="1" x14ac:dyDescent="0.2">
      <c r="A76" s="1">
        <f t="shared" ref="A76" si="1089">A73</f>
        <v>0</v>
      </c>
      <c r="B76" s="313">
        <f t="shared" ref="B76" si="1090">B70+1</f>
        <v>10</v>
      </c>
      <c r="C76" s="314"/>
      <c r="D76" s="314"/>
      <c r="E76" s="314"/>
      <c r="F76" s="31"/>
      <c r="G76" s="183"/>
      <c r="H76" s="122">
        <f t="shared" ref="H76" si="1091">5-COUNTIF(AU73,0)-COUNTIF(AL73,0)-COUNTIF(AC73,0)-COUNTIF(T73,0)-COUNTIF(K73,0)</f>
        <v>0</v>
      </c>
      <c r="I76" s="165">
        <f t="shared" si="1048"/>
        <v>0</v>
      </c>
      <c r="J76" s="187">
        <f t="shared" ref="J76" si="1092">IF($B73=$B67,J70+IF($F73&lt;&gt;$G73,(K73+$G75-$G74)/$F73,K73/$F73),IF($F73&lt;&gt;G73,(K73+$G75-$G74)/$F73,K73/$F73))</f>
        <v>0</v>
      </c>
      <c r="K76" s="7">
        <f t="shared" ref="K76:K77" si="1093">SUM(L76:R76)</f>
        <v>0</v>
      </c>
      <c r="L76" s="26">
        <f t="shared" ref="L76:R76" si="1094">L73</f>
        <v>0</v>
      </c>
      <c r="M76" s="26">
        <f t="shared" si="1094"/>
        <v>0</v>
      </c>
      <c r="N76" s="26">
        <f t="shared" si="1094"/>
        <v>0</v>
      </c>
      <c r="O76" s="26">
        <f t="shared" si="1094"/>
        <v>0</v>
      </c>
      <c r="P76" s="26">
        <f t="shared" si="1094"/>
        <v>0</v>
      </c>
      <c r="Q76" s="29">
        <f t="shared" si="1094"/>
        <v>0</v>
      </c>
      <c r="R76" s="23">
        <f t="shared" si="1094"/>
        <v>0</v>
      </c>
      <c r="S76" s="187">
        <f t="shared" ref="S76" si="1095">IF($B73=$B67,S70+IF($F73&lt;&gt;$G73,(T73+$G75-$G74)/$F73,T73/$F73),IF($F73&lt;&gt;P73,(T73+$G75-$G74)/$F73,T73/$F73))</f>
        <v>0</v>
      </c>
      <c r="T76" s="7">
        <f t="shared" ref="T76:T77" si="1096">SUM(U76:AA76)</f>
        <v>0</v>
      </c>
      <c r="U76" s="26">
        <f t="shared" ref="U76:AA76" si="1097">U73</f>
        <v>0</v>
      </c>
      <c r="V76" s="26">
        <f t="shared" si="1097"/>
        <v>0</v>
      </c>
      <c r="W76" s="26">
        <f t="shared" si="1097"/>
        <v>0</v>
      </c>
      <c r="X76" s="26">
        <f t="shared" si="1097"/>
        <v>0</v>
      </c>
      <c r="Y76" s="113">
        <f t="shared" si="1097"/>
        <v>0</v>
      </c>
      <c r="Z76" s="29">
        <f t="shared" si="1097"/>
        <v>0</v>
      </c>
      <c r="AA76" s="23">
        <f t="shared" si="1097"/>
        <v>0</v>
      </c>
      <c r="AB76" s="187">
        <f t="shared" ref="AB76" si="1098">IF($B73=$B67,AB70+IF($F73&lt;&gt;$G73,(AC73+$G75-$G74)/$F73,AC73/$F73),IF($F73&lt;&gt;Y73,(AC73+$G75-$G74)/$F73,AC73/$F73))</f>
        <v>0</v>
      </c>
      <c r="AC76" s="7">
        <f t="shared" ref="AC76:AC77" si="1099">SUM(AD76:AJ76)</f>
        <v>0</v>
      </c>
      <c r="AD76" s="26">
        <f t="shared" ref="AD76:AJ76" si="1100">AD73</f>
        <v>0</v>
      </c>
      <c r="AE76" s="26">
        <f t="shared" si="1100"/>
        <v>0</v>
      </c>
      <c r="AF76" s="26">
        <f t="shared" si="1100"/>
        <v>0</v>
      </c>
      <c r="AG76" s="26">
        <f t="shared" si="1100"/>
        <v>0</v>
      </c>
      <c r="AH76" s="113">
        <f t="shared" si="1100"/>
        <v>0</v>
      </c>
      <c r="AI76" s="29">
        <f t="shared" si="1100"/>
        <v>0</v>
      </c>
      <c r="AJ76" s="23">
        <f t="shared" si="1100"/>
        <v>0</v>
      </c>
      <c r="AK76" s="187">
        <f t="shared" ref="AK76" si="1101">IF($B73=$B67,AK70+IF($F73&lt;&gt;$G73,(AL73+$G75-$G74)/$F73,AL73/$F73),IF($F73&lt;&gt;AH73,(AL73+$G75-$G74)/$F73,AL73/$F73))</f>
        <v>0</v>
      </c>
      <c r="AL76" s="7">
        <f t="shared" ref="AL76:AL77" si="1102">SUM(AM76:AS76)</f>
        <v>0</v>
      </c>
      <c r="AM76" s="26">
        <f t="shared" ref="AM76:AS76" si="1103">AM73</f>
        <v>0</v>
      </c>
      <c r="AN76" s="26">
        <f t="shared" si="1103"/>
        <v>0</v>
      </c>
      <c r="AO76" s="26">
        <f t="shared" si="1103"/>
        <v>0</v>
      </c>
      <c r="AP76" s="26">
        <f t="shared" si="1103"/>
        <v>0</v>
      </c>
      <c r="AQ76" s="113">
        <f t="shared" si="1103"/>
        <v>0</v>
      </c>
      <c r="AR76" s="29">
        <f t="shared" si="1103"/>
        <v>0</v>
      </c>
      <c r="AS76" s="23">
        <f t="shared" si="1103"/>
        <v>0</v>
      </c>
      <c r="AT76" s="187">
        <f t="shared" ref="AT76" si="1104">IF($B73=$B67,AT70+IF($F73&lt;&gt;$G73,(AU73+$G75-$G74)/$F73,AU73/$F73),IF($F73&lt;&gt;AQ73,(AU73+$G75-$G74)/$F73,AU73/$F73))</f>
        <v>0</v>
      </c>
      <c r="AU76" s="7">
        <f t="shared" ref="AU76:AU77" si="1105">SUM(AV76:BB76)</f>
        <v>0</v>
      </c>
      <c r="AV76" s="6">
        <f t="shared" ref="AV76" si="1106">IF(SUM($AM$9:$AS$9)=SUM($AV$9:$BB$9),AV73,IF(AND(SUM($AV$9:$BB$9)&gt;42,SUM($AV$9:$BB$9)&lt;49),AV73,0))</f>
        <v>0</v>
      </c>
      <c r="AW76" s="6">
        <f t="shared" ref="AW76:BB76" si="1107">IF(SUM($AM$9:$AS$9)=SUM($AV$9:$BB$9),AW73,IF(AND(SUM($AV$9:$BB$9)&gt;42,SUM($AV$9:$BB$9)&lt;49),AW73,0))</f>
        <v>0</v>
      </c>
      <c r="AX76" s="6">
        <f t="shared" si="1107"/>
        <v>0</v>
      </c>
      <c r="AY76" s="6">
        <f t="shared" si="1107"/>
        <v>0</v>
      </c>
      <c r="AZ76" s="26">
        <f t="shared" si="1107"/>
        <v>0</v>
      </c>
      <c r="BA76" s="29">
        <f t="shared" si="1107"/>
        <v>0</v>
      </c>
      <c r="BB76" s="23">
        <f t="shared" si="1107"/>
        <v>0</v>
      </c>
    </row>
    <row r="77" spans="1:54" ht="15.75" customHeight="1" x14ac:dyDescent="0.2">
      <c r="A77" s="1">
        <f t="shared" ref="A77:A78" si="1108">A76</f>
        <v>0</v>
      </c>
      <c r="B77" s="313"/>
      <c r="C77" s="314"/>
      <c r="D77" s="314"/>
      <c r="E77" s="314"/>
      <c r="F77" s="31"/>
      <c r="G77" s="183"/>
      <c r="H77" s="123">
        <f t="shared" ref="H77" si="1109">IF($B73=$B67,H71+F77,$F77)</f>
        <v>0</v>
      </c>
      <c r="I77" s="165">
        <f t="shared" si="1048"/>
        <v>0</v>
      </c>
      <c r="J77" s="141">
        <f t="shared" ref="J77" si="1110">IF($H76=0,0,IF($B67=$B73,IF($H78&gt;0,$H78+J71,K73+J71),IF($H78&gt;0,$H78,K73)))</f>
        <v>0</v>
      </c>
      <c r="K77" s="7">
        <f t="shared" si="1093"/>
        <v>0</v>
      </c>
      <c r="L77" s="6"/>
      <c r="M77" s="6"/>
      <c r="N77" s="6"/>
      <c r="O77" s="6"/>
      <c r="P77" s="26"/>
      <c r="Q77" s="29"/>
      <c r="R77" s="23"/>
      <c r="S77" s="141">
        <f t="shared" ref="S77" si="1111">IF($H76=0,0,IF($B67=$B73,IF($H78&gt;0,$H78+S71,T73+S71),IF($H78&gt;0,$H78,T73)))</f>
        <v>0</v>
      </c>
      <c r="T77" s="7">
        <f t="shared" si="1096"/>
        <v>0</v>
      </c>
      <c r="U77" s="6"/>
      <c r="V77" s="6"/>
      <c r="W77" s="6"/>
      <c r="X77" s="6"/>
      <c r="Y77" s="26"/>
      <c r="Z77" s="29"/>
      <c r="AA77" s="23"/>
      <c r="AB77" s="141">
        <f t="shared" ref="AB77" si="1112">IF($H76=0,0,IF($B67=$B73,IF($H78&gt;0,$H78+AB71,AC73+AB71),IF($H78&gt;0,$H78,AC73)))</f>
        <v>0</v>
      </c>
      <c r="AC77" s="7">
        <f t="shared" si="1099"/>
        <v>0</v>
      </c>
      <c r="AD77" s="6"/>
      <c r="AE77" s="6"/>
      <c r="AF77" s="6"/>
      <c r="AG77" s="6"/>
      <c r="AH77" s="26"/>
      <c r="AI77" s="29"/>
      <c r="AJ77" s="23"/>
      <c r="AK77" s="141">
        <f t="shared" ref="AK77" si="1113">IF($H76=0,0,IF($B67=$B73,IF($H78&gt;0,$H78+AK71,AL73+AK71),IF($H78&gt;0,$H78,AL73)))</f>
        <v>0</v>
      </c>
      <c r="AL77" s="7">
        <f t="shared" si="1102"/>
        <v>0</v>
      </c>
      <c r="AM77" s="6"/>
      <c r="AN77" s="6"/>
      <c r="AO77" s="6"/>
      <c r="AP77" s="6"/>
      <c r="AQ77" s="26"/>
      <c r="AR77" s="29"/>
      <c r="AS77" s="23"/>
      <c r="AT77" s="141">
        <f t="shared" ref="AT77" si="1114">IF($H76=0,0,IF($B67=$B73,IF($H78&gt;0,$H78+AT71,AU73+AT71),IF($H78&gt;0,$H78,AU73)))</f>
        <v>0</v>
      </c>
      <c r="AU77" s="7">
        <f t="shared" si="1105"/>
        <v>0</v>
      </c>
      <c r="AV77" s="6"/>
      <c r="AW77" s="6"/>
      <c r="AX77" s="6"/>
      <c r="AY77" s="6"/>
      <c r="AZ77" s="26"/>
      <c r="BA77" s="29"/>
      <c r="BB77" s="23"/>
    </row>
    <row r="78" spans="1:54" ht="18.75" customHeight="1" thickBot="1" x14ac:dyDescent="0.25">
      <c r="A78" s="1">
        <f t="shared" si="1108"/>
        <v>0</v>
      </c>
      <c r="B78" s="323" t="str">
        <f>IF(B73="",Wydruk!$AE$6,IF(J74=0,Wydruk!$AE$7,IF(AND(G74&lt;G75,B73&lt;&gt;$B79),Wydruk!$AE$13,IF(AND($B73=$B67,$B73&lt;&gt;$B79),IF(OR(OR(J78&lt;4,J78&gt;5),OR(S78&lt;4,S78&gt;5),OR(AB78&lt;4,AB78&gt;5),OR(AK78&lt;4,AK78&gt;5),OR(AND(AT78&lt;4,AT78&gt;0),AT78&gt;5)),Wydruk!$AE$8,Wydruk!$AE$9),IF($B73=$B79,IF($F77&lt;&gt;0,Wydruk!$AE$12,Wydruk!$AE$10),IF(OR(OR(J74&lt;4,J74&gt;5),OR(S74&lt;4,S74&gt;5),OR(AB74&lt;4,AB74&gt;5),OR(AK74&lt;4,AK74&gt;5),OR(AND(AT74&lt;4,AT74&gt;0),AT74&gt;5)),Wydruk!$AE$8,Wydruk!$AE$11))))))</f>
        <v>Uzupełnij liczby godzin tygodniowego planu</v>
      </c>
      <c r="C78" s="324"/>
      <c r="D78" s="324"/>
      <c r="E78" s="324"/>
      <c r="F78" s="173">
        <f>wrzesień!F78</f>
        <v>0</v>
      </c>
      <c r="G78" s="184">
        <f>wrzesień!G78</f>
        <v>0</v>
      </c>
      <c r="H78" s="191">
        <f t="shared" ref="H78" si="1115">IF(OR($G78=0,$F78=0,$G78="",$F78=""),0,$G78/$F78)</f>
        <v>0</v>
      </c>
      <c r="I78" s="193"/>
      <c r="J78" s="176">
        <f t="shared" ref="J78" si="1116">IF($B67=$B73,IF(L73+L68&gt;0,1,0)+IF(M73+M68&gt;0,1,0)+IF(N73+N68&gt;0,1,0)+IF(O73+O68&gt;0,1,0)+IF(P73+P68&gt;0,1,0)+IF(Q73+Q68&gt;0,1,0)+IF(R73+R68&gt;0,1,0),J74)</f>
        <v>0</v>
      </c>
      <c r="K78" s="133">
        <f t="shared" ref="K78" si="1117">IF(OR($B73=$B79,J78=0,(K74-Q78+O78)&lt;=0),0,(K74-Q78+O78)/J78)</f>
        <v>0</v>
      </c>
      <c r="L78" s="137">
        <f t="shared" ref="L78" si="1118">IF(K78*(7-J75)&lt;=0,0,K78*(7-J75))</f>
        <v>0</v>
      </c>
      <c r="M78" s="311">
        <f t="shared" ref="M78" si="1119">ROUND(IF(OR(K75-K78*(7-J75)+P78&lt;0,$B73=$B79,K78&lt;=0,K75=0),0,IF(K75-K78*(7-J75)+P78&gt;Q78-O78+P78,Q78-O78+P78,K75-K78*(7-J75)+P78)),1)</f>
        <v>0</v>
      </c>
      <c r="N78" s="312"/>
      <c r="O78" s="139">
        <f t="shared" ref="O78" si="1120">IF(OR($B73=$B79,J74=0),0,IF($B73=$B67,J73,$F73))</f>
        <v>0</v>
      </c>
      <c r="P78" s="30">
        <f t="shared" ref="P78" si="1121">IF(OR($B73=$B79,J78=0),0,$G75-$G74)</f>
        <v>0</v>
      </c>
      <c r="Q78" s="134">
        <f t="shared" ref="Q78" si="1122">IF(OR($B73=$B79,J78=0),0,J77)</f>
        <v>0</v>
      </c>
      <c r="R78" s="138">
        <f t="shared" ref="R78" si="1123">IF($B73=$B79,0,K75)</f>
        <v>0</v>
      </c>
      <c r="S78" s="176">
        <f t="shared" ref="S78" si="1124">IF($B67=$B73,IF(U73+U68&gt;0,1,0)+IF(V73+V68&gt;0,1,0)+IF(W73+W68&gt;0,1,0)+IF(X73+X68&gt;0,1,0)+IF(Y73+Y68&gt;0,1,0)+IF(Z73+Z68&gt;0,1,0)+IF(AA73+AA68&gt;0,1,0),S74)</f>
        <v>0</v>
      </c>
      <c r="T78" s="133">
        <f t="shared" ref="T78" si="1125">IF(OR($B73=$B79,S78=0,(T74-Z78+X78)&lt;=0),0,(T74-Z78+X78)/S78)</f>
        <v>0</v>
      </c>
      <c r="U78" s="137">
        <f t="shared" ref="U78" si="1126">IF(T78*(7-S75)&lt;=0,0,T78*(7-S75))</f>
        <v>0</v>
      </c>
      <c r="V78" s="311">
        <f t="shared" ref="V78" si="1127">ROUND(IF(OR(T75-T78*(7-S75)+Y78&lt;0,$B73=$B79,T78&lt;=0,T75=0),0,IF(T75-T78*(7-S75)+Y78&gt;Z78-X78+Y78,Z78-X78+Y78,T75-T78*(7-S75)+Y78)),1)</f>
        <v>0</v>
      </c>
      <c r="W78" s="312"/>
      <c r="X78" s="139">
        <f t="shared" ref="X78" si="1128">IF(OR($B73=$B79,S74=0),0,IF($B73=$B67,S73,$F73))</f>
        <v>0</v>
      </c>
      <c r="Y78" s="30">
        <f t="shared" ref="Y78" si="1129">IF(OR($B73=$B79,S78=0),0,$G75-$G74)</f>
        <v>0</v>
      </c>
      <c r="Z78" s="134">
        <f t="shared" ref="Z78" si="1130">IF(OR($B73=$B79,S78=0),0,S77)</f>
        <v>0</v>
      </c>
      <c r="AA78" s="138">
        <f t="shared" ref="AA78" si="1131">IF($B73=$B79,0,T75)</f>
        <v>0</v>
      </c>
      <c r="AB78" s="176">
        <f t="shared" ref="AB78" si="1132">IF($B67=$B73,IF(AD73+AD68&gt;0,1,0)+IF(AE73+AE68&gt;0,1,0)+IF(AF73+AF68&gt;0,1,0)+IF(AG73+AG68&gt;0,1,0)+IF(AH73+AH68&gt;0,1,0)+IF(AI73+AI68&gt;0,1,0)+IF(AJ73+AJ68&gt;0,1,0),AB74)</f>
        <v>0</v>
      </c>
      <c r="AC78" s="133">
        <f t="shared" ref="AC78" si="1133">IF(OR($B73=$B79,AB78=0,(AC74-AI78+AG78)&lt;=0),0,(AC74-AI78+AG78)/AB78)</f>
        <v>0</v>
      </c>
      <c r="AD78" s="137">
        <f t="shared" ref="AD78" si="1134">IF(AC78*(7-AB75)&lt;=0,0,AC78*(7-AB75))</f>
        <v>0</v>
      </c>
      <c r="AE78" s="311">
        <f t="shared" ref="AE78" si="1135">ROUND(IF(OR(AC75-AC78*(7-AB75)+AH78&lt;0,$B73=$B79,AC78&lt;=0,AC75=0),0,IF(AC75-AC78*(7-AB75)+AH78&gt;AI78-AG78+AH78,AI78-AG78+AH78,AC75-AC78*(7-AB75)+AH78)),1)</f>
        <v>0</v>
      </c>
      <c r="AF78" s="312"/>
      <c r="AG78" s="139">
        <f t="shared" ref="AG78" si="1136">IF(OR($B73=$B79,AB74=0),0,IF($B73=$B67,AB73,$F73))</f>
        <v>0</v>
      </c>
      <c r="AH78" s="30">
        <f t="shared" ref="AH78" si="1137">IF(OR($B73=$B79,AB78=0),0,$G75-$G74)</f>
        <v>0</v>
      </c>
      <c r="AI78" s="134">
        <f t="shared" ref="AI78" si="1138">IF(OR($B73=$B79,AB78=0),0,AB77)</f>
        <v>0</v>
      </c>
      <c r="AJ78" s="138">
        <f t="shared" ref="AJ78" si="1139">IF($B73=$B79,0,AC75)</f>
        <v>0</v>
      </c>
      <c r="AK78" s="176">
        <f t="shared" ref="AK78" si="1140">IF($B67=$B73,IF(AM73+AM68&gt;0,1,0)+IF(AN73+AN68&gt;0,1,0)+IF(AO73+AO68&gt;0,1,0)+IF(AP73+AP68&gt;0,1,0)+IF(AQ73+AQ68&gt;0,1,0)+IF(AR73+AR68&gt;0,1,0)+IF(AS73+AS68&gt;0,1,0),AK74)</f>
        <v>0</v>
      </c>
      <c r="AL78" s="133">
        <f t="shared" ref="AL78" si="1141">IF(OR($B73=$B79,AK78=0,(AL74-AR78+AP78)&lt;=0),0,(AL74-AR78+AP78)/AK78)</f>
        <v>0</v>
      </c>
      <c r="AM78" s="137">
        <f t="shared" ref="AM78" si="1142">IF(AL78*(7-AK75)&lt;=0,0,AL78*(7-AK75))</f>
        <v>0</v>
      </c>
      <c r="AN78" s="311">
        <f t="shared" ref="AN78" si="1143">ROUND(IF(OR(AL75-AL78*(7-AK75)+AQ78&lt;0,$B73=$B79,AL78&lt;=0,AL75=0),0,IF(AL75-AL78*(7-AK75)+AQ78&gt;AR78-AP78+AQ78,AR78-AP78+AQ78,AL75-AL78*(7-AK75)+AQ78)),1)</f>
        <v>0</v>
      </c>
      <c r="AO78" s="312"/>
      <c r="AP78" s="139">
        <f t="shared" ref="AP78" si="1144">IF(OR($B73=$B79,AK74=0),0,IF($B73=$B67,AK73,$F73))</f>
        <v>0</v>
      </c>
      <c r="AQ78" s="30">
        <f t="shared" ref="AQ78" si="1145">IF(OR($B73=$B79,AK78=0),0,$G75-$G74)</f>
        <v>0</v>
      </c>
      <c r="AR78" s="134">
        <f t="shared" ref="AR78" si="1146">IF(OR($B73=$B79,AK78=0),0,AK77)</f>
        <v>0</v>
      </c>
      <c r="AS78" s="138">
        <f t="shared" ref="AS78" si="1147">IF($B73=$B79,0,AL75)</f>
        <v>0</v>
      </c>
      <c r="AT78" s="176">
        <f t="shared" ref="AT78" si="1148">IF($B67=$B73,IF(AV73+AV68&gt;0,1,0)+IF(AW73+AW68&gt;0,1,0)+IF(AX73+AX68&gt;0,1,0)+IF(AY73+AY68&gt;0,1,0)+IF(AZ73+AZ68&gt;0,1,0)+IF(BA73+BA68&gt;0,1,0)+IF(BB73+BB68&gt;0,1,0),AT74)</f>
        <v>0</v>
      </c>
      <c r="AU78" s="133">
        <f t="shared" ref="AU78" si="1149">IF(OR($B73=$B79,AT78=0,(AU74-BA78+AY78)&lt;=0),0,(AU74-BA78+AY78)/AT78)</f>
        <v>0</v>
      </c>
      <c r="AV78" s="137">
        <f t="shared" ref="AV78" si="1150">IF(AU78*(7-AT75)&lt;=0,0,AU78*(7-AT75))</f>
        <v>0</v>
      </c>
      <c r="AW78" s="311">
        <f t="shared" ref="AW78" si="1151">ROUND(IF(OR(AU75-AU78*(7-AT75)+AZ78&lt;0,$B73=$B79,AU78&lt;=0,AU75=0),0,IF(AU75-AU78*(7-AT75)+AZ78&gt;BA78-AY78+AZ78,BA78-AY78+AZ78,AU75-AU78*(7-AT75)+AZ78)),1)</f>
        <v>0</v>
      </c>
      <c r="AX78" s="312"/>
      <c r="AY78" s="139">
        <f t="shared" ref="AY78" si="1152">IF(OR($B73=$B79,AT74=0),0,IF($B73=$B67,AT73,$F73))</f>
        <v>0</v>
      </c>
      <c r="AZ78" s="30">
        <f t="shared" ref="AZ78" si="1153">IF(OR($B73=$B79,AT78=0),0,$G75-$G74)</f>
        <v>0</v>
      </c>
      <c r="BA78" s="134">
        <f t="shared" ref="BA78" si="1154">IF(OR($B73=$B79,AT78=0),0,AT77)</f>
        <v>0</v>
      </c>
      <c r="BB78" s="138">
        <f t="shared" ref="BB78" si="1155">IF($B73=$B79,0,AU75)</f>
        <v>0</v>
      </c>
    </row>
    <row r="79" spans="1:54" ht="15.75" x14ac:dyDescent="0.2">
      <c r="A79" s="1">
        <f t="shared" ref="A79" si="1156">IF(B79="","1. Niewypełnione",B79)</f>
        <v>0</v>
      </c>
      <c r="B79" s="320">
        <f>wrzesień!B79</f>
        <v>0</v>
      </c>
      <c r="C79" s="321">
        <f>wrzesień!C79</f>
        <v>0</v>
      </c>
      <c r="D79" s="321">
        <f>wrzesień!D79</f>
        <v>0</v>
      </c>
      <c r="E79" s="321">
        <f>wrzesień!E79</f>
        <v>0</v>
      </c>
      <c r="F79" s="177">
        <f>wrzesień!F79</f>
        <v>18</v>
      </c>
      <c r="G79" s="185">
        <f>wrzesień!G79</f>
        <v>18</v>
      </c>
      <c r="H79" s="177"/>
      <c r="I79" s="192">
        <f t="shared" ref="I79:I83" si="1157">K79+T79+AC79+AL79+AU79</f>
        <v>0</v>
      </c>
      <c r="J79" s="186">
        <f t="shared" ref="J79" si="1158">IF(OR($B79=$B85,J82=0),0,ROUND((K80+P84)/J82,0))</f>
        <v>0</v>
      </c>
      <c r="K79" s="51">
        <f t="shared" ref="K79:K80" si="1159">SUM(L79:R79)</f>
        <v>0</v>
      </c>
      <c r="L79" s="52">
        <f>wrzesień!L79</f>
        <v>0</v>
      </c>
      <c r="M79" s="52">
        <f>wrzesień!M79</f>
        <v>0</v>
      </c>
      <c r="N79" s="52">
        <f>wrzesień!N79</f>
        <v>0</v>
      </c>
      <c r="O79" s="52">
        <f>wrzesień!O79</f>
        <v>0</v>
      </c>
      <c r="P79" s="53">
        <f>wrzesień!P79</f>
        <v>0</v>
      </c>
      <c r="Q79" s="54">
        <f>wrzesień!Q79</f>
        <v>0</v>
      </c>
      <c r="R79" s="55">
        <f>wrzesień!R79</f>
        <v>0</v>
      </c>
      <c r="S79" s="188">
        <f t="shared" ref="S79" si="1160">IF(OR($B79=$B85,S82=0),0,ROUND((T80+Y84)/S82,0))</f>
        <v>0</v>
      </c>
      <c r="T79" s="51">
        <f t="shared" ref="T79:T80" si="1161">SUM(U79:AA79)</f>
        <v>0</v>
      </c>
      <c r="U79" s="52">
        <f>wrzesień!U79</f>
        <v>0</v>
      </c>
      <c r="V79" s="52">
        <f>wrzesień!V79</f>
        <v>0</v>
      </c>
      <c r="W79" s="52">
        <f>wrzesień!W79</f>
        <v>0</v>
      </c>
      <c r="X79" s="52">
        <f>wrzesień!X79</f>
        <v>0</v>
      </c>
      <c r="Y79" s="53">
        <f>wrzesień!Y79</f>
        <v>0</v>
      </c>
      <c r="Z79" s="54">
        <f>wrzesień!Z79</f>
        <v>0</v>
      </c>
      <c r="AA79" s="55">
        <f>wrzesień!AA79</f>
        <v>0</v>
      </c>
      <c r="AB79" s="188">
        <f t="shared" ref="AB79" si="1162">IF(OR($B79=$B85,AB82=0),0,ROUND((AC80+AH84)/AB82,0))</f>
        <v>0</v>
      </c>
      <c r="AC79" s="51">
        <f t="shared" ref="AC79:AC80" si="1163">SUM(AD79:AJ79)</f>
        <v>0</v>
      </c>
      <c r="AD79" s="52">
        <f>wrzesień!AD79</f>
        <v>0</v>
      </c>
      <c r="AE79" s="52">
        <f>wrzesień!AE79</f>
        <v>0</v>
      </c>
      <c r="AF79" s="52">
        <f>wrzesień!AF79</f>
        <v>0</v>
      </c>
      <c r="AG79" s="52">
        <f>wrzesień!AG79</f>
        <v>0</v>
      </c>
      <c r="AH79" s="53">
        <f>wrzesień!AH79</f>
        <v>0</v>
      </c>
      <c r="AI79" s="54">
        <f>wrzesień!AI79</f>
        <v>0</v>
      </c>
      <c r="AJ79" s="55">
        <f>wrzesień!AJ79</f>
        <v>0</v>
      </c>
      <c r="AK79" s="188">
        <f t="shared" ref="AK79" si="1164">IF(OR($B79=$B85,AK82=0),0,ROUND((AL80+AQ84)/AK82,0))</f>
        <v>0</v>
      </c>
      <c r="AL79" s="51">
        <f t="shared" ref="AL79:AL80" si="1165">SUM(AM79:AS79)</f>
        <v>0</v>
      </c>
      <c r="AM79" s="52">
        <f>wrzesień!AM79</f>
        <v>0</v>
      </c>
      <c r="AN79" s="52">
        <f>wrzesień!AN79</f>
        <v>0</v>
      </c>
      <c r="AO79" s="52">
        <f>wrzesień!AO79</f>
        <v>0</v>
      </c>
      <c r="AP79" s="52">
        <f>wrzesień!AP79</f>
        <v>0</v>
      </c>
      <c r="AQ79" s="53">
        <f>wrzesień!AQ79</f>
        <v>0</v>
      </c>
      <c r="AR79" s="54">
        <f>wrzesień!AR79</f>
        <v>0</v>
      </c>
      <c r="AS79" s="55">
        <f>wrzesień!AS79</f>
        <v>0</v>
      </c>
      <c r="AT79" s="188">
        <f t="shared" ref="AT79" si="1166">IF(OR($B79=$B85,AT82=0),0,ROUND((AU80+AZ84)/AT82,0))</f>
        <v>0</v>
      </c>
      <c r="AU79" s="51">
        <f t="shared" ref="AU79:AU80" si="1167">SUM(AV79:BB79)</f>
        <v>0</v>
      </c>
      <c r="AV79" s="52">
        <f t="shared" ref="AV79" si="1168">IF(SUM($AM$9:$AS$9)=SUM($AV$9:$BB$9),AM79,IF(AND(SUM($AV$9:$BB$9)&gt;42,SUM($AV$9:$BB$9)&lt;49),AM79,0))</f>
        <v>0</v>
      </c>
      <c r="AW79" s="52">
        <f t="shared" ref="AW79" si="1169">IF(SUM($AM$9:$AS$9)=SUM($AV$9:$BB$9),AN79,IF(AND(SUM($AV$9:$BB$9)&gt;42,SUM($AV$9:$BB$9)&lt;49),AN79,0))</f>
        <v>0</v>
      </c>
      <c r="AX79" s="52">
        <f t="shared" ref="AX79" si="1170">IF(SUM($AM$9:$AS$9)=SUM($AV$9:$BB$9),AO79,IF(AND(SUM($AV$9:$BB$9)&gt;42,SUM($AV$9:$BB$9)&lt;49),AO79,0))</f>
        <v>0</v>
      </c>
      <c r="AY79" s="52">
        <f t="shared" ref="AY79" si="1171">IF(SUM($AM$9:$AS$9)=SUM($AV$9:$BB$9),AP79,IF(AND(SUM($AV$9:$BB$9)&gt;42,SUM($AV$9:$BB$9)&lt;49),AP79,0))</f>
        <v>0</v>
      </c>
      <c r="AZ79" s="53">
        <f t="shared" ref="AZ79" si="1172">IF(SUM($AM$9:$AS$9)=SUM($AV$9:$BB$9),AQ79,IF(AND(SUM($AV$9:$BB$9)&gt;42,SUM($AV$9:$BB$9)&lt;49),AQ79,0))</f>
        <v>0</v>
      </c>
      <c r="BA79" s="54">
        <f t="shared" ref="BA79" si="1173">IF(SUM($AM$9:$AS$9)=SUM($AV$9:$BB$9),AR79,IF(AND(SUM($AV$9:$BB$9)&gt;42,SUM($AV$9:$BB$9)&lt;49),AR79,0))</f>
        <v>0</v>
      </c>
      <c r="BB79" s="55">
        <f t="shared" ref="BB79" si="1174">IF(SUM($AM$9:$AS$9)=SUM($AV$9:$BB$9),AS79,IF(AND(SUM($AV$9:$BB$9)&gt;42,SUM($AV$9:$BB$9)&lt;49),AS79,0))</f>
        <v>0</v>
      </c>
    </row>
    <row r="80" spans="1:54" ht="12.75" hidden="1" customHeight="1" x14ac:dyDescent="0.2">
      <c r="B80" s="93"/>
      <c r="C80" s="94"/>
      <c r="D80" s="95"/>
      <c r="E80" s="115"/>
      <c r="F80" s="140" t="b">
        <f t="shared" ref="F80" si="1175">IF($B73=$B79,OR(F74,G79&lt;F79),G79&lt;F79)</f>
        <v>0</v>
      </c>
      <c r="G80" s="189">
        <f t="shared" ref="G80" si="1176">IF(AND($B73=$B79,$B73&lt;&gt;"",$B73&lt;&gt;0),G79+G74,G79)</f>
        <v>18</v>
      </c>
      <c r="H80" s="120"/>
      <c r="I80" s="165">
        <f t="shared" si="1157"/>
        <v>0</v>
      </c>
      <c r="J80" s="194">
        <f t="shared" ref="J80" si="1177">7-COUNTIF(L79:R79,0)-COUNTIF(L79:R79,"")</f>
        <v>0</v>
      </c>
      <c r="K80" s="22">
        <f t="shared" si="1159"/>
        <v>0</v>
      </c>
      <c r="L80" s="35">
        <f t="shared" ref="L80:R80" si="1178">IF($B73=$B79,L79+L74,L79)</f>
        <v>0</v>
      </c>
      <c r="M80" s="35">
        <f t="shared" si="1178"/>
        <v>0</v>
      </c>
      <c r="N80" s="35">
        <f t="shared" si="1178"/>
        <v>0</v>
      </c>
      <c r="O80" s="35">
        <f t="shared" si="1178"/>
        <v>0</v>
      </c>
      <c r="P80" s="36">
        <f t="shared" si="1178"/>
        <v>0</v>
      </c>
      <c r="Q80" s="37">
        <f t="shared" si="1178"/>
        <v>0</v>
      </c>
      <c r="R80" s="38">
        <f t="shared" si="1178"/>
        <v>0</v>
      </c>
      <c r="S80" s="194">
        <f t="shared" ref="S80" si="1179">7-COUNTIF(U79:AA79,0)-COUNTIF(U79:AA79,"")</f>
        <v>0</v>
      </c>
      <c r="T80" s="22">
        <f t="shared" si="1161"/>
        <v>0</v>
      </c>
      <c r="U80" s="35">
        <f t="shared" ref="U80:AA80" si="1180">IF($B73=$B79,U79+U74,U79)</f>
        <v>0</v>
      </c>
      <c r="V80" s="35">
        <f t="shared" si="1180"/>
        <v>0</v>
      </c>
      <c r="W80" s="35">
        <f t="shared" si="1180"/>
        <v>0</v>
      </c>
      <c r="X80" s="35">
        <f t="shared" si="1180"/>
        <v>0</v>
      </c>
      <c r="Y80" s="36">
        <f t="shared" si="1180"/>
        <v>0</v>
      </c>
      <c r="Z80" s="37">
        <f t="shared" si="1180"/>
        <v>0</v>
      </c>
      <c r="AA80" s="38">
        <f t="shared" si="1180"/>
        <v>0</v>
      </c>
      <c r="AB80" s="194">
        <f t="shared" ref="AB80" si="1181">7-COUNTIF(AD79:AJ79,0)-COUNTIF(AD79:AJ79,"")</f>
        <v>0</v>
      </c>
      <c r="AC80" s="22">
        <f t="shared" si="1163"/>
        <v>0</v>
      </c>
      <c r="AD80" s="35">
        <f t="shared" ref="AD80:AJ80" si="1182">IF($B73=$B79,AD79+AD74,AD79)</f>
        <v>0</v>
      </c>
      <c r="AE80" s="35">
        <f t="shared" si="1182"/>
        <v>0</v>
      </c>
      <c r="AF80" s="35">
        <f t="shared" si="1182"/>
        <v>0</v>
      </c>
      <c r="AG80" s="35">
        <f t="shared" si="1182"/>
        <v>0</v>
      </c>
      <c r="AH80" s="36">
        <f t="shared" si="1182"/>
        <v>0</v>
      </c>
      <c r="AI80" s="37">
        <f t="shared" si="1182"/>
        <v>0</v>
      </c>
      <c r="AJ80" s="38">
        <f t="shared" si="1182"/>
        <v>0</v>
      </c>
      <c r="AK80" s="194">
        <f t="shared" ref="AK80" si="1183">7-COUNTIF(AM79:AS79,0)-COUNTIF(AM79:AS79,"")</f>
        <v>0</v>
      </c>
      <c r="AL80" s="22">
        <f t="shared" si="1165"/>
        <v>0</v>
      </c>
      <c r="AM80" s="35">
        <f t="shared" ref="AM80:AS80" si="1184">IF($B73=$B79,AM79+AM74,AM79)</f>
        <v>0</v>
      </c>
      <c r="AN80" s="35">
        <f t="shared" si="1184"/>
        <v>0</v>
      </c>
      <c r="AO80" s="35">
        <f t="shared" si="1184"/>
        <v>0</v>
      </c>
      <c r="AP80" s="35">
        <f t="shared" si="1184"/>
        <v>0</v>
      </c>
      <c r="AQ80" s="36">
        <f t="shared" si="1184"/>
        <v>0</v>
      </c>
      <c r="AR80" s="37">
        <f t="shared" si="1184"/>
        <v>0</v>
      </c>
      <c r="AS80" s="38">
        <f t="shared" si="1184"/>
        <v>0</v>
      </c>
      <c r="AT80" s="194">
        <f t="shared" ref="AT80" si="1185">7-COUNTIF(AV79:BB79,0)-COUNTIF(AV79:BB79,"")</f>
        <v>0</v>
      </c>
      <c r="AU80" s="22">
        <f t="shared" si="1167"/>
        <v>0</v>
      </c>
      <c r="AV80" s="35">
        <f t="shared" ref="AV80:BB80" si="1186">IF($B73=$B79,AV79+AV74,AV79)</f>
        <v>0</v>
      </c>
      <c r="AW80" s="35">
        <f t="shared" si="1186"/>
        <v>0</v>
      </c>
      <c r="AX80" s="35">
        <f t="shared" si="1186"/>
        <v>0</v>
      </c>
      <c r="AY80" s="35">
        <f t="shared" si="1186"/>
        <v>0</v>
      </c>
      <c r="AZ80" s="36">
        <f t="shared" si="1186"/>
        <v>0</v>
      </c>
      <c r="BA80" s="37">
        <f t="shared" si="1186"/>
        <v>0</v>
      </c>
      <c r="BB80" s="38">
        <f t="shared" si="1186"/>
        <v>0</v>
      </c>
    </row>
    <row r="81" spans="1:54" ht="15" hidden="1" customHeight="1" x14ac:dyDescent="0.2">
      <c r="B81" s="116"/>
      <c r="C81" s="117"/>
      <c r="D81" s="118"/>
      <c r="E81" s="119"/>
      <c r="F81" s="92"/>
      <c r="G81" s="190">
        <f t="shared" ref="G81" si="1187">IF(AND($B73=$B79,$B73&lt;&gt;"",$B73&lt;&gt;0),F79+G75,F79)</f>
        <v>18</v>
      </c>
      <c r="H81" s="121"/>
      <c r="I81" s="165">
        <f t="shared" si="1157"/>
        <v>0</v>
      </c>
      <c r="J81" s="195">
        <f t="shared" ref="J81" si="1188">IF($B79=$B73,COUNTIF(L81:R81,0),COUNTIF(L82:R82,0)+COUNTIF(L82:R82,""))</f>
        <v>7</v>
      </c>
      <c r="K81" s="39">
        <f t="shared" ref="K81:R81" si="1189">IF($B73=$B79,K82+K75,K82)</f>
        <v>0</v>
      </c>
      <c r="L81" s="40">
        <f t="shared" si="1189"/>
        <v>0</v>
      </c>
      <c r="M81" s="40">
        <f t="shared" si="1189"/>
        <v>0</v>
      </c>
      <c r="N81" s="40">
        <f t="shared" si="1189"/>
        <v>0</v>
      </c>
      <c r="O81" s="40">
        <f t="shared" si="1189"/>
        <v>0</v>
      </c>
      <c r="P81" s="41">
        <f t="shared" si="1189"/>
        <v>0</v>
      </c>
      <c r="Q81" s="42">
        <f t="shared" si="1189"/>
        <v>0</v>
      </c>
      <c r="R81" s="43">
        <f t="shared" si="1189"/>
        <v>0</v>
      </c>
      <c r="S81" s="195">
        <f t="shared" ref="S81" si="1190">IF($B79=$B73,COUNTIF(U81:AA81,0),COUNTIF(U82:AA82,0)+COUNTIF(U82:AA82,""))</f>
        <v>7</v>
      </c>
      <c r="T81" s="39">
        <f t="shared" ref="T81:AA81" si="1191">IF($B73=$B79,T82+T75,T82)</f>
        <v>0</v>
      </c>
      <c r="U81" s="40">
        <f t="shared" si="1191"/>
        <v>0</v>
      </c>
      <c r="V81" s="40">
        <f t="shared" si="1191"/>
        <v>0</v>
      </c>
      <c r="W81" s="40">
        <f t="shared" si="1191"/>
        <v>0</v>
      </c>
      <c r="X81" s="40">
        <f t="shared" si="1191"/>
        <v>0</v>
      </c>
      <c r="Y81" s="41">
        <f t="shared" si="1191"/>
        <v>0</v>
      </c>
      <c r="Z81" s="42">
        <f t="shared" si="1191"/>
        <v>0</v>
      </c>
      <c r="AA81" s="43">
        <f t="shared" si="1191"/>
        <v>0</v>
      </c>
      <c r="AB81" s="195">
        <f t="shared" ref="AB81" si="1192">IF($B79=$B73,COUNTIF(AD81:AJ81,0),COUNTIF(AD82:AJ82,0)+COUNTIF(AD82:AJ82,""))</f>
        <v>7</v>
      </c>
      <c r="AC81" s="39">
        <f t="shared" ref="AC81:AJ81" si="1193">IF($B73=$B79,AC82+AC75,AC82)</f>
        <v>0</v>
      </c>
      <c r="AD81" s="40">
        <f t="shared" si="1193"/>
        <v>0</v>
      </c>
      <c r="AE81" s="40">
        <f t="shared" si="1193"/>
        <v>0</v>
      </c>
      <c r="AF81" s="40">
        <f t="shared" si="1193"/>
        <v>0</v>
      </c>
      <c r="AG81" s="40">
        <f t="shared" si="1193"/>
        <v>0</v>
      </c>
      <c r="AH81" s="41">
        <f t="shared" si="1193"/>
        <v>0</v>
      </c>
      <c r="AI81" s="42">
        <f t="shared" si="1193"/>
        <v>0</v>
      </c>
      <c r="AJ81" s="43">
        <f t="shared" si="1193"/>
        <v>0</v>
      </c>
      <c r="AK81" s="195">
        <f t="shared" ref="AK81" si="1194">IF($B79=$B73,COUNTIF(AM81:AS81,0),COUNTIF(AM82:AS82,0)+COUNTIF(AM82:AS82,""))</f>
        <v>7</v>
      </c>
      <c r="AL81" s="39">
        <f t="shared" ref="AL81:AS81" si="1195">IF($B73=$B79,AL82+AL75,AL82)</f>
        <v>0</v>
      </c>
      <c r="AM81" s="40">
        <f t="shared" si="1195"/>
        <v>0</v>
      </c>
      <c r="AN81" s="40">
        <f t="shared" si="1195"/>
        <v>0</v>
      </c>
      <c r="AO81" s="40">
        <f t="shared" si="1195"/>
        <v>0</v>
      </c>
      <c r="AP81" s="40">
        <f t="shared" si="1195"/>
        <v>0</v>
      </c>
      <c r="AQ81" s="41">
        <f t="shared" si="1195"/>
        <v>0</v>
      </c>
      <c r="AR81" s="42">
        <f t="shared" si="1195"/>
        <v>0</v>
      </c>
      <c r="AS81" s="43">
        <f t="shared" si="1195"/>
        <v>0</v>
      </c>
      <c r="AT81" s="195">
        <f t="shared" ref="AT81" si="1196">IF($B79=$B73,COUNTIF(AV81:BB81,0),COUNTIF(AV82:BB82,0)+COUNTIF(AV82:BB82,""))</f>
        <v>7</v>
      </c>
      <c r="AU81" s="39">
        <f t="shared" ref="AU81:BB81" si="1197">IF($B73=$B79,AU82+AU75,AU82)</f>
        <v>0</v>
      </c>
      <c r="AV81" s="40">
        <f t="shared" si="1197"/>
        <v>0</v>
      </c>
      <c r="AW81" s="40">
        <f t="shared" si="1197"/>
        <v>0</v>
      </c>
      <c r="AX81" s="40">
        <f t="shared" si="1197"/>
        <v>0</v>
      </c>
      <c r="AY81" s="40">
        <f t="shared" si="1197"/>
        <v>0</v>
      </c>
      <c r="AZ81" s="41">
        <f t="shared" si="1197"/>
        <v>0</v>
      </c>
      <c r="BA81" s="42">
        <f t="shared" si="1197"/>
        <v>0</v>
      </c>
      <c r="BB81" s="43">
        <f t="shared" si="1197"/>
        <v>0</v>
      </c>
    </row>
    <row r="82" spans="1:54" ht="15.75" customHeight="1" x14ac:dyDescent="0.2">
      <c r="A82" s="1">
        <f t="shared" ref="A82" si="1198">A79</f>
        <v>0</v>
      </c>
      <c r="B82" s="313">
        <f t="shared" ref="B82" si="1199">B76+1</f>
        <v>11</v>
      </c>
      <c r="C82" s="314"/>
      <c r="D82" s="314"/>
      <c r="E82" s="314"/>
      <c r="F82" s="31"/>
      <c r="G82" s="183"/>
      <c r="H82" s="122">
        <f t="shared" ref="H82" si="1200">5-COUNTIF(AU79,0)-COUNTIF(AL79,0)-COUNTIF(AC79,0)-COUNTIF(T79,0)-COUNTIF(K79,0)</f>
        <v>0</v>
      </c>
      <c r="I82" s="165">
        <f t="shared" si="1157"/>
        <v>0</v>
      </c>
      <c r="J82" s="187">
        <f t="shared" ref="J82" si="1201">IF($B79=$B73,J76+IF($F79&lt;&gt;$G79,(K79+$G81-$G80)/$F79,K79/$F79),IF($F79&lt;&gt;G79,(K79+$G81-$G80)/$F79,K79/$F79))</f>
        <v>0</v>
      </c>
      <c r="K82" s="7">
        <f t="shared" ref="K82:K83" si="1202">SUM(L82:R82)</f>
        <v>0</v>
      </c>
      <c r="L82" s="26">
        <f t="shared" ref="L82:R82" si="1203">L79</f>
        <v>0</v>
      </c>
      <c r="M82" s="26">
        <f t="shared" si="1203"/>
        <v>0</v>
      </c>
      <c r="N82" s="26">
        <f t="shared" si="1203"/>
        <v>0</v>
      </c>
      <c r="O82" s="26">
        <f t="shared" si="1203"/>
        <v>0</v>
      </c>
      <c r="P82" s="26">
        <f t="shared" si="1203"/>
        <v>0</v>
      </c>
      <c r="Q82" s="29">
        <f t="shared" si="1203"/>
        <v>0</v>
      </c>
      <c r="R82" s="23">
        <f t="shared" si="1203"/>
        <v>0</v>
      </c>
      <c r="S82" s="187">
        <f t="shared" ref="S82" si="1204">IF($B79=$B73,S76+IF($F79&lt;&gt;$G79,(T79+$G81-$G80)/$F79,T79/$F79),IF($F79&lt;&gt;P79,(T79+$G81-$G80)/$F79,T79/$F79))</f>
        <v>0</v>
      </c>
      <c r="T82" s="7">
        <f t="shared" ref="T82:T83" si="1205">SUM(U82:AA82)</f>
        <v>0</v>
      </c>
      <c r="U82" s="26">
        <f t="shared" ref="U82:AA82" si="1206">U79</f>
        <v>0</v>
      </c>
      <c r="V82" s="26">
        <f t="shared" si="1206"/>
        <v>0</v>
      </c>
      <c r="W82" s="26">
        <f t="shared" si="1206"/>
        <v>0</v>
      </c>
      <c r="X82" s="26">
        <f t="shared" si="1206"/>
        <v>0</v>
      </c>
      <c r="Y82" s="113">
        <f t="shared" si="1206"/>
        <v>0</v>
      </c>
      <c r="Z82" s="29">
        <f t="shared" si="1206"/>
        <v>0</v>
      </c>
      <c r="AA82" s="23">
        <f t="shared" si="1206"/>
        <v>0</v>
      </c>
      <c r="AB82" s="187">
        <f t="shared" ref="AB82" si="1207">IF($B79=$B73,AB76+IF($F79&lt;&gt;$G79,(AC79+$G81-$G80)/$F79,AC79/$F79),IF($F79&lt;&gt;Y79,(AC79+$G81-$G80)/$F79,AC79/$F79))</f>
        <v>0</v>
      </c>
      <c r="AC82" s="7">
        <f t="shared" ref="AC82:AC83" si="1208">SUM(AD82:AJ82)</f>
        <v>0</v>
      </c>
      <c r="AD82" s="26">
        <f t="shared" ref="AD82:AJ82" si="1209">AD79</f>
        <v>0</v>
      </c>
      <c r="AE82" s="26">
        <f t="shared" si="1209"/>
        <v>0</v>
      </c>
      <c r="AF82" s="26">
        <f t="shared" si="1209"/>
        <v>0</v>
      </c>
      <c r="AG82" s="26">
        <f t="shared" si="1209"/>
        <v>0</v>
      </c>
      <c r="AH82" s="113">
        <f t="shared" si="1209"/>
        <v>0</v>
      </c>
      <c r="AI82" s="29">
        <f t="shared" si="1209"/>
        <v>0</v>
      </c>
      <c r="AJ82" s="23">
        <f t="shared" si="1209"/>
        <v>0</v>
      </c>
      <c r="AK82" s="187">
        <f t="shared" ref="AK82" si="1210">IF($B79=$B73,AK76+IF($F79&lt;&gt;$G79,(AL79+$G81-$G80)/$F79,AL79/$F79),IF($F79&lt;&gt;AH79,(AL79+$G81-$G80)/$F79,AL79/$F79))</f>
        <v>0</v>
      </c>
      <c r="AL82" s="7">
        <f t="shared" ref="AL82:AL83" si="1211">SUM(AM82:AS82)</f>
        <v>0</v>
      </c>
      <c r="AM82" s="26">
        <f t="shared" ref="AM82:AS82" si="1212">AM79</f>
        <v>0</v>
      </c>
      <c r="AN82" s="26">
        <f t="shared" si="1212"/>
        <v>0</v>
      </c>
      <c r="AO82" s="26">
        <f t="shared" si="1212"/>
        <v>0</v>
      </c>
      <c r="AP82" s="26">
        <f t="shared" si="1212"/>
        <v>0</v>
      </c>
      <c r="AQ82" s="113">
        <f t="shared" si="1212"/>
        <v>0</v>
      </c>
      <c r="AR82" s="29">
        <f t="shared" si="1212"/>
        <v>0</v>
      </c>
      <c r="AS82" s="23">
        <f t="shared" si="1212"/>
        <v>0</v>
      </c>
      <c r="AT82" s="187">
        <f t="shared" ref="AT82" si="1213">IF($B79=$B73,AT76+IF($F79&lt;&gt;$G79,(AU79+$G81-$G80)/$F79,AU79/$F79),IF($F79&lt;&gt;AQ79,(AU79+$G81-$G80)/$F79,AU79/$F79))</f>
        <v>0</v>
      </c>
      <c r="AU82" s="7">
        <f t="shared" ref="AU82:AU83" si="1214">SUM(AV82:BB82)</f>
        <v>0</v>
      </c>
      <c r="AV82" s="6">
        <f t="shared" ref="AV82" si="1215">IF(SUM($AM$9:$AS$9)=SUM($AV$9:$BB$9),AV79,IF(AND(SUM($AV$9:$BB$9)&gt;42,SUM($AV$9:$BB$9)&lt;49),AV79,0))</f>
        <v>0</v>
      </c>
      <c r="AW82" s="6">
        <f t="shared" ref="AW82:BB82" si="1216">IF(SUM($AM$9:$AS$9)=SUM($AV$9:$BB$9),AW79,IF(AND(SUM($AV$9:$BB$9)&gt;42,SUM($AV$9:$BB$9)&lt;49),AW79,0))</f>
        <v>0</v>
      </c>
      <c r="AX82" s="6">
        <f t="shared" si="1216"/>
        <v>0</v>
      </c>
      <c r="AY82" s="6">
        <f t="shared" si="1216"/>
        <v>0</v>
      </c>
      <c r="AZ82" s="26">
        <f t="shared" si="1216"/>
        <v>0</v>
      </c>
      <c r="BA82" s="29">
        <f t="shared" si="1216"/>
        <v>0</v>
      </c>
      <c r="BB82" s="23">
        <f t="shared" si="1216"/>
        <v>0</v>
      </c>
    </row>
    <row r="83" spans="1:54" ht="15.75" customHeight="1" x14ac:dyDescent="0.2">
      <c r="A83" s="1">
        <f t="shared" ref="A83:A84" si="1217">A82</f>
        <v>0</v>
      </c>
      <c r="B83" s="313"/>
      <c r="C83" s="314"/>
      <c r="D83" s="314"/>
      <c r="E83" s="314"/>
      <c r="F83" s="31"/>
      <c r="G83" s="183"/>
      <c r="H83" s="123">
        <f t="shared" ref="H83" si="1218">IF($B79=$B73,H77+F83,$F83)</f>
        <v>0</v>
      </c>
      <c r="I83" s="165">
        <f t="shared" si="1157"/>
        <v>0</v>
      </c>
      <c r="J83" s="141">
        <f t="shared" ref="J83" si="1219">IF($H82=0,0,IF($B73=$B79,IF($H84&gt;0,$H84+J77,K79+J77),IF($H84&gt;0,$H84,K79)))</f>
        <v>0</v>
      </c>
      <c r="K83" s="7">
        <f t="shared" si="1202"/>
        <v>0</v>
      </c>
      <c r="L83" s="6"/>
      <c r="M83" s="6"/>
      <c r="N83" s="6"/>
      <c r="O83" s="6"/>
      <c r="P83" s="26"/>
      <c r="Q83" s="29"/>
      <c r="R83" s="23"/>
      <c r="S83" s="141">
        <f t="shared" ref="S83" si="1220">IF($H82=0,0,IF($B73=$B79,IF($H84&gt;0,$H84+S77,T79+S77),IF($H84&gt;0,$H84,T79)))</f>
        <v>0</v>
      </c>
      <c r="T83" s="7">
        <f t="shared" si="1205"/>
        <v>0</v>
      </c>
      <c r="U83" s="6"/>
      <c r="V83" s="6"/>
      <c r="W83" s="6"/>
      <c r="X83" s="6"/>
      <c r="Y83" s="26"/>
      <c r="Z83" s="29"/>
      <c r="AA83" s="23"/>
      <c r="AB83" s="141">
        <f t="shared" ref="AB83" si="1221">IF($H82=0,0,IF($B73=$B79,IF($H84&gt;0,$H84+AB77,AC79+AB77),IF($H84&gt;0,$H84,AC79)))</f>
        <v>0</v>
      </c>
      <c r="AC83" s="7">
        <f t="shared" si="1208"/>
        <v>0</v>
      </c>
      <c r="AD83" s="6"/>
      <c r="AE83" s="6"/>
      <c r="AF83" s="6"/>
      <c r="AG83" s="6"/>
      <c r="AH83" s="26"/>
      <c r="AI83" s="29"/>
      <c r="AJ83" s="23"/>
      <c r="AK83" s="141">
        <f t="shared" ref="AK83" si="1222">IF($H82=0,0,IF($B73=$B79,IF($H84&gt;0,$H84+AK77,AL79+AK77),IF($H84&gt;0,$H84,AL79)))</f>
        <v>0</v>
      </c>
      <c r="AL83" s="7">
        <f t="shared" si="1211"/>
        <v>0</v>
      </c>
      <c r="AM83" s="6"/>
      <c r="AN83" s="6"/>
      <c r="AO83" s="6"/>
      <c r="AP83" s="6"/>
      <c r="AQ83" s="26"/>
      <c r="AR83" s="29"/>
      <c r="AS83" s="23"/>
      <c r="AT83" s="141">
        <f t="shared" ref="AT83" si="1223">IF($H82=0,0,IF($B73=$B79,IF($H84&gt;0,$H84+AT77,AU79+AT77),IF($H84&gt;0,$H84,AU79)))</f>
        <v>0</v>
      </c>
      <c r="AU83" s="7">
        <f t="shared" si="1214"/>
        <v>0</v>
      </c>
      <c r="AV83" s="6"/>
      <c r="AW83" s="6"/>
      <c r="AX83" s="6"/>
      <c r="AY83" s="6"/>
      <c r="AZ83" s="26"/>
      <c r="BA83" s="29"/>
      <c r="BB83" s="23"/>
    </row>
    <row r="84" spans="1:54" ht="18.75" customHeight="1" thickBot="1" x14ac:dyDescent="0.25">
      <c r="A84" s="1">
        <f t="shared" si="1217"/>
        <v>0</v>
      </c>
      <c r="B84" s="323" t="str">
        <f>IF(B79="",Wydruk!$AE$6,IF(J80=0,Wydruk!$AE$7,IF(AND(G80&lt;G81,B79&lt;&gt;$B85),Wydruk!$AE$13,IF(AND($B79=$B73,$B79&lt;&gt;$B85),IF(OR(OR(J84&lt;4,J84&gt;5),OR(S84&lt;4,S84&gt;5),OR(AB84&lt;4,AB84&gt;5),OR(AK84&lt;4,AK84&gt;5),OR(AND(AT84&lt;4,AT84&gt;0),AT84&gt;5)),Wydruk!$AE$8,Wydruk!$AE$9),IF($B79=$B85,IF($F83&lt;&gt;0,Wydruk!$AE$12,Wydruk!$AE$10),IF(OR(OR(J80&lt;4,J80&gt;5),OR(S80&lt;4,S80&gt;5),OR(AB80&lt;4,AB80&gt;5),OR(AK80&lt;4,AK80&gt;5),OR(AND(AT80&lt;4,AT80&gt;0),AT80&gt;5)),Wydruk!$AE$8,Wydruk!$AE$11))))))</f>
        <v>Uzupełnij liczby godzin tygodniowego planu</v>
      </c>
      <c r="C84" s="324"/>
      <c r="D84" s="324"/>
      <c r="E84" s="324"/>
      <c r="F84" s="173">
        <f>wrzesień!F84</f>
        <v>0</v>
      </c>
      <c r="G84" s="184">
        <f>wrzesień!G84</f>
        <v>0</v>
      </c>
      <c r="H84" s="191">
        <f t="shared" ref="H84" si="1224">IF(OR($G84=0,$F84=0,$G84="",$F84=""),0,$G84/$F84)</f>
        <v>0</v>
      </c>
      <c r="I84" s="193"/>
      <c r="J84" s="176">
        <f t="shared" ref="J84" si="1225">IF($B73=$B79,IF(L79+L74&gt;0,1,0)+IF(M79+M74&gt;0,1,0)+IF(N79+N74&gt;0,1,0)+IF(O79+O74&gt;0,1,0)+IF(P79+P74&gt;0,1,0)+IF(Q79+Q74&gt;0,1,0)+IF(R79+R74&gt;0,1,0),J80)</f>
        <v>0</v>
      </c>
      <c r="K84" s="133">
        <f t="shared" ref="K84" si="1226">IF(OR($B79=$B85,J84=0,(K80-Q84+O84)&lt;=0),0,(K80-Q84+O84)/J84)</f>
        <v>0</v>
      </c>
      <c r="L84" s="137">
        <f t="shared" ref="L84" si="1227">IF(K84*(7-J81)&lt;=0,0,K84*(7-J81))</f>
        <v>0</v>
      </c>
      <c r="M84" s="311">
        <f t="shared" ref="M84" si="1228">ROUND(IF(OR(K81-K84*(7-J81)+P84&lt;0,$B79=$B85,K84&lt;=0,K81=0),0,IF(K81-K84*(7-J81)+P84&gt;Q84-O84+P84,Q84-O84+P84,K81-K84*(7-J81)+P84)),1)</f>
        <v>0</v>
      </c>
      <c r="N84" s="312"/>
      <c r="O84" s="139">
        <f t="shared" ref="O84" si="1229">IF(OR($B79=$B85,J80=0),0,IF($B79=$B73,J79,$F79))</f>
        <v>0</v>
      </c>
      <c r="P84" s="30">
        <f t="shared" ref="P84" si="1230">IF(OR($B79=$B85,J84=0),0,$G81-$G80)</f>
        <v>0</v>
      </c>
      <c r="Q84" s="134">
        <f t="shared" ref="Q84" si="1231">IF(OR($B79=$B85,J84=0),0,J83)</f>
        <v>0</v>
      </c>
      <c r="R84" s="138">
        <f t="shared" ref="R84" si="1232">IF($B79=$B85,0,K81)</f>
        <v>0</v>
      </c>
      <c r="S84" s="176">
        <f t="shared" ref="S84" si="1233">IF($B73=$B79,IF(U79+U74&gt;0,1,0)+IF(V79+V74&gt;0,1,0)+IF(W79+W74&gt;0,1,0)+IF(X79+X74&gt;0,1,0)+IF(Y79+Y74&gt;0,1,0)+IF(Z79+Z74&gt;0,1,0)+IF(AA79+AA74&gt;0,1,0),S80)</f>
        <v>0</v>
      </c>
      <c r="T84" s="133">
        <f t="shared" ref="T84" si="1234">IF(OR($B79=$B85,S84=0,(T80-Z84+X84)&lt;=0),0,(T80-Z84+X84)/S84)</f>
        <v>0</v>
      </c>
      <c r="U84" s="137">
        <f t="shared" ref="U84" si="1235">IF(T84*(7-S81)&lt;=0,0,T84*(7-S81))</f>
        <v>0</v>
      </c>
      <c r="V84" s="311">
        <f t="shared" ref="V84" si="1236">ROUND(IF(OR(T81-T84*(7-S81)+Y84&lt;0,$B79=$B85,T84&lt;=0,T81=0),0,IF(T81-T84*(7-S81)+Y84&gt;Z84-X84+Y84,Z84-X84+Y84,T81-T84*(7-S81)+Y84)),1)</f>
        <v>0</v>
      </c>
      <c r="W84" s="312"/>
      <c r="X84" s="139">
        <f t="shared" ref="X84" si="1237">IF(OR($B79=$B85,S80=0),0,IF($B79=$B73,S79,$F79))</f>
        <v>0</v>
      </c>
      <c r="Y84" s="30">
        <f t="shared" ref="Y84" si="1238">IF(OR($B79=$B85,S84=0),0,$G81-$G80)</f>
        <v>0</v>
      </c>
      <c r="Z84" s="134">
        <f t="shared" ref="Z84" si="1239">IF(OR($B79=$B85,S84=0),0,S83)</f>
        <v>0</v>
      </c>
      <c r="AA84" s="138">
        <f t="shared" ref="AA84" si="1240">IF($B79=$B85,0,T81)</f>
        <v>0</v>
      </c>
      <c r="AB84" s="176">
        <f t="shared" ref="AB84" si="1241">IF($B73=$B79,IF(AD79+AD74&gt;0,1,0)+IF(AE79+AE74&gt;0,1,0)+IF(AF79+AF74&gt;0,1,0)+IF(AG79+AG74&gt;0,1,0)+IF(AH79+AH74&gt;0,1,0)+IF(AI79+AI74&gt;0,1,0)+IF(AJ79+AJ74&gt;0,1,0),AB80)</f>
        <v>0</v>
      </c>
      <c r="AC84" s="133">
        <f t="shared" ref="AC84" si="1242">IF(OR($B79=$B85,AB84=0,(AC80-AI84+AG84)&lt;=0),0,(AC80-AI84+AG84)/AB84)</f>
        <v>0</v>
      </c>
      <c r="AD84" s="137">
        <f t="shared" ref="AD84" si="1243">IF(AC84*(7-AB81)&lt;=0,0,AC84*(7-AB81))</f>
        <v>0</v>
      </c>
      <c r="AE84" s="311">
        <f t="shared" ref="AE84" si="1244">ROUND(IF(OR(AC81-AC84*(7-AB81)+AH84&lt;0,$B79=$B85,AC84&lt;=0,AC81=0),0,IF(AC81-AC84*(7-AB81)+AH84&gt;AI84-AG84+AH84,AI84-AG84+AH84,AC81-AC84*(7-AB81)+AH84)),1)</f>
        <v>0</v>
      </c>
      <c r="AF84" s="312"/>
      <c r="AG84" s="139">
        <f t="shared" ref="AG84" si="1245">IF(OR($B79=$B85,AB80=0),0,IF($B79=$B73,AB79,$F79))</f>
        <v>0</v>
      </c>
      <c r="AH84" s="30">
        <f t="shared" ref="AH84" si="1246">IF(OR($B79=$B85,AB84=0),0,$G81-$G80)</f>
        <v>0</v>
      </c>
      <c r="AI84" s="134">
        <f t="shared" ref="AI84" si="1247">IF(OR($B79=$B85,AB84=0),0,AB83)</f>
        <v>0</v>
      </c>
      <c r="AJ84" s="138">
        <f t="shared" ref="AJ84" si="1248">IF($B79=$B85,0,AC81)</f>
        <v>0</v>
      </c>
      <c r="AK84" s="176">
        <f t="shared" ref="AK84" si="1249">IF($B73=$B79,IF(AM79+AM74&gt;0,1,0)+IF(AN79+AN74&gt;0,1,0)+IF(AO79+AO74&gt;0,1,0)+IF(AP79+AP74&gt;0,1,0)+IF(AQ79+AQ74&gt;0,1,0)+IF(AR79+AR74&gt;0,1,0)+IF(AS79+AS74&gt;0,1,0),AK80)</f>
        <v>0</v>
      </c>
      <c r="AL84" s="133">
        <f t="shared" ref="AL84" si="1250">IF(OR($B79=$B85,AK84=0,(AL80-AR84+AP84)&lt;=0),0,(AL80-AR84+AP84)/AK84)</f>
        <v>0</v>
      </c>
      <c r="AM84" s="137">
        <f t="shared" ref="AM84" si="1251">IF(AL84*(7-AK81)&lt;=0,0,AL84*(7-AK81))</f>
        <v>0</v>
      </c>
      <c r="AN84" s="311">
        <f t="shared" ref="AN84" si="1252">ROUND(IF(OR(AL81-AL84*(7-AK81)+AQ84&lt;0,$B79=$B85,AL84&lt;=0,AL81=0),0,IF(AL81-AL84*(7-AK81)+AQ84&gt;AR84-AP84+AQ84,AR84-AP84+AQ84,AL81-AL84*(7-AK81)+AQ84)),1)</f>
        <v>0</v>
      </c>
      <c r="AO84" s="312"/>
      <c r="AP84" s="139">
        <f t="shared" ref="AP84" si="1253">IF(OR($B79=$B85,AK80=0),0,IF($B79=$B73,AK79,$F79))</f>
        <v>0</v>
      </c>
      <c r="AQ84" s="30">
        <f t="shared" ref="AQ84" si="1254">IF(OR($B79=$B85,AK84=0),0,$G81-$G80)</f>
        <v>0</v>
      </c>
      <c r="AR84" s="134">
        <f t="shared" ref="AR84" si="1255">IF(OR($B79=$B85,AK84=0),0,AK83)</f>
        <v>0</v>
      </c>
      <c r="AS84" s="138">
        <f t="shared" ref="AS84" si="1256">IF($B79=$B85,0,AL81)</f>
        <v>0</v>
      </c>
      <c r="AT84" s="176">
        <f t="shared" ref="AT84" si="1257">IF($B73=$B79,IF(AV79+AV74&gt;0,1,0)+IF(AW79+AW74&gt;0,1,0)+IF(AX79+AX74&gt;0,1,0)+IF(AY79+AY74&gt;0,1,0)+IF(AZ79+AZ74&gt;0,1,0)+IF(BA79+BA74&gt;0,1,0)+IF(BB79+BB74&gt;0,1,0),AT80)</f>
        <v>0</v>
      </c>
      <c r="AU84" s="133">
        <f t="shared" ref="AU84" si="1258">IF(OR($B79=$B85,AT84=0,(AU80-BA84+AY84)&lt;=0),0,(AU80-BA84+AY84)/AT84)</f>
        <v>0</v>
      </c>
      <c r="AV84" s="137">
        <f t="shared" ref="AV84" si="1259">IF(AU84*(7-AT81)&lt;=0,0,AU84*(7-AT81))</f>
        <v>0</v>
      </c>
      <c r="AW84" s="311">
        <f t="shared" ref="AW84" si="1260">ROUND(IF(OR(AU81-AU84*(7-AT81)+AZ84&lt;0,$B79=$B85,AU84&lt;=0,AU81=0),0,IF(AU81-AU84*(7-AT81)+AZ84&gt;BA84-AY84+AZ84,BA84-AY84+AZ84,AU81-AU84*(7-AT81)+AZ84)),1)</f>
        <v>0</v>
      </c>
      <c r="AX84" s="312"/>
      <c r="AY84" s="139">
        <f t="shared" ref="AY84" si="1261">IF(OR($B79=$B85,AT80=0),0,IF($B79=$B73,AT79,$F79))</f>
        <v>0</v>
      </c>
      <c r="AZ84" s="30">
        <f t="shared" ref="AZ84" si="1262">IF(OR($B79=$B85,AT84=0),0,$G81-$G80)</f>
        <v>0</v>
      </c>
      <c r="BA84" s="134">
        <f t="shared" ref="BA84" si="1263">IF(OR($B79=$B85,AT84=0),0,AT83)</f>
        <v>0</v>
      </c>
      <c r="BB84" s="138">
        <f t="shared" ref="BB84" si="1264">IF($B79=$B85,0,AU81)</f>
        <v>0</v>
      </c>
    </row>
    <row r="85" spans="1:54" ht="15.75" x14ac:dyDescent="0.2">
      <c r="A85" s="1">
        <f t="shared" ref="A85" si="1265">IF(B85="","1. Niewypełnione",B85)</f>
        <v>0</v>
      </c>
      <c r="B85" s="320">
        <f>wrzesień!B85</f>
        <v>0</v>
      </c>
      <c r="C85" s="321">
        <f>wrzesień!C85</f>
        <v>0</v>
      </c>
      <c r="D85" s="321">
        <f>wrzesień!D85</f>
        <v>0</v>
      </c>
      <c r="E85" s="321">
        <f>wrzesień!E85</f>
        <v>0</v>
      </c>
      <c r="F85" s="177">
        <f>wrzesień!F85</f>
        <v>18</v>
      </c>
      <c r="G85" s="185">
        <f>wrzesień!G85</f>
        <v>18</v>
      </c>
      <c r="H85" s="177"/>
      <c r="I85" s="192">
        <f t="shared" ref="I85:I89" si="1266">K85+T85+AC85+AL85+AU85</f>
        <v>0</v>
      </c>
      <c r="J85" s="186">
        <f t="shared" ref="J85" si="1267">IF(OR($B85=$B91,J88=0),0,ROUND((K86+P90)/J88,0))</f>
        <v>0</v>
      </c>
      <c r="K85" s="51">
        <f t="shared" ref="K85:K86" si="1268">SUM(L85:R85)</f>
        <v>0</v>
      </c>
      <c r="L85" s="52">
        <f>wrzesień!L85</f>
        <v>0</v>
      </c>
      <c r="M85" s="52">
        <f>wrzesień!M85</f>
        <v>0</v>
      </c>
      <c r="N85" s="52">
        <f>wrzesień!N85</f>
        <v>0</v>
      </c>
      <c r="O85" s="52">
        <f>wrzesień!O85</f>
        <v>0</v>
      </c>
      <c r="P85" s="53">
        <f>wrzesień!P85</f>
        <v>0</v>
      </c>
      <c r="Q85" s="54">
        <f>wrzesień!Q85</f>
        <v>0</v>
      </c>
      <c r="R85" s="55">
        <f>wrzesień!R85</f>
        <v>0</v>
      </c>
      <c r="S85" s="188">
        <f t="shared" ref="S85" si="1269">IF(OR($B85=$B91,S88=0),0,ROUND((T86+Y90)/S88,0))</f>
        <v>0</v>
      </c>
      <c r="T85" s="51">
        <f t="shared" ref="T85:T86" si="1270">SUM(U85:AA85)</f>
        <v>0</v>
      </c>
      <c r="U85" s="52">
        <f>wrzesień!U85</f>
        <v>0</v>
      </c>
      <c r="V85" s="52">
        <f>wrzesień!V85</f>
        <v>0</v>
      </c>
      <c r="W85" s="52">
        <f>wrzesień!W85</f>
        <v>0</v>
      </c>
      <c r="X85" s="52">
        <f>wrzesień!X85</f>
        <v>0</v>
      </c>
      <c r="Y85" s="53">
        <f>wrzesień!Y85</f>
        <v>0</v>
      </c>
      <c r="Z85" s="54">
        <f>wrzesień!Z85</f>
        <v>0</v>
      </c>
      <c r="AA85" s="55">
        <f>wrzesień!AA85</f>
        <v>0</v>
      </c>
      <c r="AB85" s="188">
        <f t="shared" ref="AB85" si="1271">IF(OR($B85=$B91,AB88=0),0,ROUND((AC86+AH90)/AB88,0))</f>
        <v>0</v>
      </c>
      <c r="AC85" s="51">
        <f t="shared" ref="AC85:AC86" si="1272">SUM(AD85:AJ85)</f>
        <v>0</v>
      </c>
      <c r="AD85" s="52">
        <f>wrzesień!AD85</f>
        <v>0</v>
      </c>
      <c r="AE85" s="52">
        <f>wrzesień!AE85</f>
        <v>0</v>
      </c>
      <c r="AF85" s="52">
        <f>wrzesień!AF85</f>
        <v>0</v>
      </c>
      <c r="AG85" s="52">
        <f>wrzesień!AG85</f>
        <v>0</v>
      </c>
      <c r="AH85" s="53">
        <f>wrzesień!AH85</f>
        <v>0</v>
      </c>
      <c r="AI85" s="54">
        <f>wrzesień!AI85</f>
        <v>0</v>
      </c>
      <c r="AJ85" s="55">
        <f>wrzesień!AJ85</f>
        <v>0</v>
      </c>
      <c r="AK85" s="188">
        <f t="shared" ref="AK85" si="1273">IF(OR($B85=$B91,AK88=0),0,ROUND((AL86+AQ90)/AK88,0))</f>
        <v>0</v>
      </c>
      <c r="AL85" s="51">
        <f t="shared" ref="AL85:AL86" si="1274">SUM(AM85:AS85)</f>
        <v>0</v>
      </c>
      <c r="AM85" s="52">
        <f>wrzesień!AM85</f>
        <v>0</v>
      </c>
      <c r="AN85" s="52">
        <f>wrzesień!AN85</f>
        <v>0</v>
      </c>
      <c r="AO85" s="52">
        <f>wrzesień!AO85</f>
        <v>0</v>
      </c>
      <c r="AP85" s="52">
        <f>wrzesień!AP85</f>
        <v>0</v>
      </c>
      <c r="AQ85" s="53">
        <f>wrzesień!AQ85</f>
        <v>0</v>
      </c>
      <c r="AR85" s="54">
        <f>wrzesień!AR85</f>
        <v>0</v>
      </c>
      <c r="AS85" s="55">
        <f>wrzesień!AS85</f>
        <v>0</v>
      </c>
      <c r="AT85" s="188">
        <f t="shared" ref="AT85" si="1275">IF(OR($B85=$B91,AT88=0),0,ROUND((AU86+AZ90)/AT88,0))</f>
        <v>0</v>
      </c>
      <c r="AU85" s="51">
        <f t="shared" ref="AU85:AU86" si="1276">SUM(AV85:BB85)</f>
        <v>0</v>
      </c>
      <c r="AV85" s="52">
        <f t="shared" ref="AV85" si="1277">IF(SUM($AM$9:$AS$9)=SUM($AV$9:$BB$9),AM85,IF(AND(SUM($AV$9:$BB$9)&gt;42,SUM($AV$9:$BB$9)&lt;49),AM85,0))</f>
        <v>0</v>
      </c>
      <c r="AW85" s="52">
        <f t="shared" ref="AW85" si="1278">IF(SUM($AM$9:$AS$9)=SUM($AV$9:$BB$9),AN85,IF(AND(SUM($AV$9:$BB$9)&gt;42,SUM($AV$9:$BB$9)&lt;49),AN85,0))</f>
        <v>0</v>
      </c>
      <c r="AX85" s="52">
        <f t="shared" ref="AX85" si="1279">IF(SUM($AM$9:$AS$9)=SUM($AV$9:$BB$9),AO85,IF(AND(SUM($AV$9:$BB$9)&gt;42,SUM($AV$9:$BB$9)&lt;49),AO85,0))</f>
        <v>0</v>
      </c>
      <c r="AY85" s="52">
        <f t="shared" ref="AY85" si="1280">IF(SUM($AM$9:$AS$9)=SUM($AV$9:$BB$9),AP85,IF(AND(SUM($AV$9:$BB$9)&gt;42,SUM($AV$9:$BB$9)&lt;49),AP85,0))</f>
        <v>0</v>
      </c>
      <c r="AZ85" s="53">
        <f t="shared" ref="AZ85" si="1281">IF(SUM($AM$9:$AS$9)=SUM($AV$9:$BB$9),AQ85,IF(AND(SUM($AV$9:$BB$9)&gt;42,SUM($AV$9:$BB$9)&lt;49),AQ85,0))</f>
        <v>0</v>
      </c>
      <c r="BA85" s="54">
        <f t="shared" ref="BA85" si="1282">IF(SUM($AM$9:$AS$9)=SUM($AV$9:$BB$9),AR85,IF(AND(SUM($AV$9:$BB$9)&gt;42,SUM($AV$9:$BB$9)&lt;49),AR85,0))</f>
        <v>0</v>
      </c>
      <c r="BB85" s="55">
        <f t="shared" ref="BB85" si="1283">IF(SUM($AM$9:$AS$9)=SUM($AV$9:$BB$9),AS85,IF(AND(SUM($AV$9:$BB$9)&gt;42,SUM($AV$9:$BB$9)&lt;49),AS85,0))</f>
        <v>0</v>
      </c>
    </row>
    <row r="86" spans="1:54" ht="12.75" hidden="1" customHeight="1" x14ac:dyDescent="0.2">
      <c r="B86" s="93"/>
      <c r="C86" s="94"/>
      <c r="D86" s="95"/>
      <c r="E86" s="115"/>
      <c r="F86" s="140" t="b">
        <f t="shared" ref="F86" si="1284">IF($B79=$B85,OR(F80,G85&lt;F85),G85&lt;F85)</f>
        <v>0</v>
      </c>
      <c r="G86" s="189">
        <f t="shared" ref="G86" si="1285">IF(AND($B79=$B85,$B79&lt;&gt;"",$B79&lt;&gt;0),G85+G80,G85)</f>
        <v>18</v>
      </c>
      <c r="H86" s="120"/>
      <c r="I86" s="165">
        <f t="shared" si="1266"/>
        <v>0</v>
      </c>
      <c r="J86" s="194">
        <f t="shared" ref="J86" si="1286">7-COUNTIF(L85:R85,0)-COUNTIF(L85:R85,"")</f>
        <v>0</v>
      </c>
      <c r="K86" s="22">
        <f t="shared" si="1268"/>
        <v>0</v>
      </c>
      <c r="L86" s="35">
        <f t="shared" ref="L86:R86" si="1287">IF($B79=$B85,L85+L80,L85)</f>
        <v>0</v>
      </c>
      <c r="M86" s="35">
        <f t="shared" si="1287"/>
        <v>0</v>
      </c>
      <c r="N86" s="35">
        <f t="shared" si="1287"/>
        <v>0</v>
      </c>
      <c r="O86" s="35">
        <f t="shared" si="1287"/>
        <v>0</v>
      </c>
      <c r="P86" s="36">
        <f t="shared" si="1287"/>
        <v>0</v>
      </c>
      <c r="Q86" s="37">
        <f t="shared" si="1287"/>
        <v>0</v>
      </c>
      <c r="R86" s="38">
        <f t="shared" si="1287"/>
        <v>0</v>
      </c>
      <c r="S86" s="194">
        <f t="shared" ref="S86" si="1288">7-COUNTIF(U85:AA85,0)-COUNTIF(U85:AA85,"")</f>
        <v>0</v>
      </c>
      <c r="T86" s="22">
        <f t="shared" si="1270"/>
        <v>0</v>
      </c>
      <c r="U86" s="35">
        <f t="shared" ref="U86:AA86" si="1289">IF($B79=$B85,U85+U80,U85)</f>
        <v>0</v>
      </c>
      <c r="V86" s="35">
        <f t="shared" si="1289"/>
        <v>0</v>
      </c>
      <c r="W86" s="35">
        <f t="shared" si="1289"/>
        <v>0</v>
      </c>
      <c r="X86" s="35">
        <f t="shared" si="1289"/>
        <v>0</v>
      </c>
      <c r="Y86" s="36">
        <f t="shared" si="1289"/>
        <v>0</v>
      </c>
      <c r="Z86" s="37">
        <f t="shared" si="1289"/>
        <v>0</v>
      </c>
      <c r="AA86" s="38">
        <f t="shared" si="1289"/>
        <v>0</v>
      </c>
      <c r="AB86" s="194">
        <f t="shared" ref="AB86" si="1290">7-COUNTIF(AD85:AJ85,0)-COUNTIF(AD85:AJ85,"")</f>
        <v>0</v>
      </c>
      <c r="AC86" s="22">
        <f t="shared" si="1272"/>
        <v>0</v>
      </c>
      <c r="AD86" s="35">
        <f t="shared" ref="AD86:AJ86" si="1291">IF($B79=$B85,AD85+AD80,AD85)</f>
        <v>0</v>
      </c>
      <c r="AE86" s="35">
        <f t="shared" si="1291"/>
        <v>0</v>
      </c>
      <c r="AF86" s="35">
        <f t="shared" si="1291"/>
        <v>0</v>
      </c>
      <c r="AG86" s="35">
        <f t="shared" si="1291"/>
        <v>0</v>
      </c>
      <c r="AH86" s="36">
        <f t="shared" si="1291"/>
        <v>0</v>
      </c>
      <c r="AI86" s="37">
        <f t="shared" si="1291"/>
        <v>0</v>
      </c>
      <c r="AJ86" s="38">
        <f t="shared" si="1291"/>
        <v>0</v>
      </c>
      <c r="AK86" s="194">
        <f t="shared" ref="AK86" si="1292">7-COUNTIF(AM85:AS85,0)-COUNTIF(AM85:AS85,"")</f>
        <v>0</v>
      </c>
      <c r="AL86" s="22">
        <f t="shared" si="1274"/>
        <v>0</v>
      </c>
      <c r="AM86" s="35">
        <f t="shared" ref="AM86:AS86" si="1293">IF($B79=$B85,AM85+AM80,AM85)</f>
        <v>0</v>
      </c>
      <c r="AN86" s="35">
        <f t="shared" si="1293"/>
        <v>0</v>
      </c>
      <c r="AO86" s="35">
        <f t="shared" si="1293"/>
        <v>0</v>
      </c>
      <c r="AP86" s="35">
        <f t="shared" si="1293"/>
        <v>0</v>
      </c>
      <c r="AQ86" s="36">
        <f t="shared" si="1293"/>
        <v>0</v>
      </c>
      <c r="AR86" s="37">
        <f t="shared" si="1293"/>
        <v>0</v>
      </c>
      <c r="AS86" s="38">
        <f t="shared" si="1293"/>
        <v>0</v>
      </c>
      <c r="AT86" s="194">
        <f t="shared" ref="AT86" si="1294">7-COUNTIF(AV85:BB85,0)-COUNTIF(AV85:BB85,"")</f>
        <v>0</v>
      </c>
      <c r="AU86" s="22">
        <f t="shared" si="1276"/>
        <v>0</v>
      </c>
      <c r="AV86" s="35">
        <f t="shared" ref="AV86:BB86" si="1295">IF($B79=$B85,AV85+AV80,AV85)</f>
        <v>0</v>
      </c>
      <c r="AW86" s="35">
        <f t="shared" si="1295"/>
        <v>0</v>
      </c>
      <c r="AX86" s="35">
        <f t="shared" si="1295"/>
        <v>0</v>
      </c>
      <c r="AY86" s="35">
        <f t="shared" si="1295"/>
        <v>0</v>
      </c>
      <c r="AZ86" s="36">
        <f t="shared" si="1295"/>
        <v>0</v>
      </c>
      <c r="BA86" s="37">
        <f t="shared" si="1295"/>
        <v>0</v>
      </c>
      <c r="BB86" s="38">
        <f t="shared" si="1295"/>
        <v>0</v>
      </c>
    </row>
    <row r="87" spans="1:54" ht="15" hidden="1" customHeight="1" x14ac:dyDescent="0.2">
      <c r="B87" s="116"/>
      <c r="C87" s="117"/>
      <c r="D87" s="118"/>
      <c r="E87" s="119"/>
      <c r="F87" s="92"/>
      <c r="G87" s="190">
        <f t="shared" ref="G87" si="1296">IF(AND($B79=$B85,$B79&lt;&gt;"",$B79&lt;&gt;0),F85+G81,F85)</f>
        <v>18</v>
      </c>
      <c r="H87" s="121"/>
      <c r="I87" s="165">
        <f t="shared" si="1266"/>
        <v>0</v>
      </c>
      <c r="J87" s="195">
        <f t="shared" ref="J87" si="1297">IF($B85=$B79,COUNTIF(L87:R87,0),COUNTIF(L88:R88,0)+COUNTIF(L88:R88,""))</f>
        <v>7</v>
      </c>
      <c r="K87" s="39">
        <f t="shared" ref="K87:R87" si="1298">IF($B79=$B85,K88+K81,K88)</f>
        <v>0</v>
      </c>
      <c r="L87" s="40">
        <f t="shared" si="1298"/>
        <v>0</v>
      </c>
      <c r="M87" s="40">
        <f t="shared" si="1298"/>
        <v>0</v>
      </c>
      <c r="N87" s="40">
        <f t="shared" si="1298"/>
        <v>0</v>
      </c>
      <c r="O87" s="40">
        <f t="shared" si="1298"/>
        <v>0</v>
      </c>
      <c r="P87" s="41">
        <f t="shared" si="1298"/>
        <v>0</v>
      </c>
      <c r="Q87" s="42">
        <f t="shared" si="1298"/>
        <v>0</v>
      </c>
      <c r="R87" s="43">
        <f t="shared" si="1298"/>
        <v>0</v>
      </c>
      <c r="S87" s="195">
        <f t="shared" ref="S87" si="1299">IF($B85=$B79,COUNTIF(U87:AA87,0),COUNTIF(U88:AA88,0)+COUNTIF(U88:AA88,""))</f>
        <v>7</v>
      </c>
      <c r="T87" s="39">
        <f t="shared" ref="T87:AA87" si="1300">IF($B79=$B85,T88+T81,T88)</f>
        <v>0</v>
      </c>
      <c r="U87" s="40">
        <f t="shared" si="1300"/>
        <v>0</v>
      </c>
      <c r="V87" s="40">
        <f t="shared" si="1300"/>
        <v>0</v>
      </c>
      <c r="W87" s="40">
        <f t="shared" si="1300"/>
        <v>0</v>
      </c>
      <c r="X87" s="40">
        <f t="shared" si="1300"/>
        <v>0</v>
      </c>
      <c r="Y87" s="41">
        <f t="shared" si="1300"/>
        <v>0</v>
      </c>
      <c r="Z87" s="42">
        <f t="shared" si="1300"/>
        <v>0</v>
      </c>
      <c r="AA87" s="43">
        <f t="shared" si="1300"/>
        <v>0</v>
      </c>
      <c r="AB87" s="195">
        <f t="shared" ref="AB87" si="1301">IF($B85=$B79,COUNTIF(AD87:AJ87,0),COUNTIF(AD88:AJ88,0)+COUNTIF(AD88:AJ88,""))</f>
        <v>7</v>
      </c>
      <c r="AC87" s="39">
        <f t="shared" ref="AC87:AJ87" si="1302">IF($B79=$B85,AC88+AC81,AC88)</f>
        <v>0</v>
      </c>
      <c r="AD87" s="40">
        <f t="shared" si="1302"/>
        <v>0</v>
      </c>
      <c r="AE87" s="40">
        <f t="shared" si="1302"/>
        <v>0</v>
      </c>
      <c r="AF87" s="40">
        <f t="shared" si="1302"/>
        <v>0</v>
      </c>
      <c r="AG87" s="40">
        <f t="shared" si="1302"/>
        <v>0</v>
      </c>
      <c r="AH87" s="41">
        <f t="shared" si="1302"/>
        <v>0</v>
      </c>
      <c r="AI87" s="42">
        <f t="shared" si="1302"/>
        <v>0</v>
      </c>
      <c r="AJ87" s="43">
        <f t="shared" si="1302"/>
        <v>0</v>
      </c>
      <c r="AK87" s="195">
        <f t="shared" ref="AK87" si="1303">IF($B85=$B79,COUNTIF(AM87:AS87,0),COUNTIF(AM88:AS88,0)+COUNTIF(AM88:AS88,""))</f>
        <v>7</v>
      </c>
      <c r="AL87" s="39">
        <f t="shared" ref="AL87:AS87" si="1304">IF($B79=$B85,AL88+AL81,AL88)</f>
        <v>0</v>
      </c>
      <c r="AM87" s="40">
        <f t="shared" si="1304"/>
        <v>0</v>
      </c>
      <c r="AN87" s="40">
        <f t="shared" si="1304"/>
        <v>0</v>
      </c>
      <c r="AO87" s="40">
        <f t="shared" si="1304"/>
        <v>0</v>
      </c>
      <c r="AP87" s="40">
        <f t="shared" si="1304"/>
        <v>0</v>
      </c>
      <c r="AQ87" s="41">
        <f t="shared" si="1304"/>
        <v>0</v>
      </c>
      <c r="AR87" s="42">
        <f t="shared" si="1304"/>
        <v>0</v>
      </c>
      <c r="AS87" s="43">
        <f t="shared" si="1304"/>
        <v>0</v>
      </c>
      <c r="AT87" s="195">
        <f t="shared" ref="AT87" si="1305">IF($B85=$B79,COUNTIF(AV87:BB87,0),COUNTIF(AV88:BB88,0)+COUNTIF(AV88:BB88,""))</f>
        <v>7</v>
      </c>
      <c r="AU87" s="39">
        <f t="shared" ref="AU87:BB87" si="1306">IF($B79=$B85,AU88+AU81,AU88)</f>
        <v>0</v>
      </c>
      <c r="AV87" s="40">
        <f t="shared" si="1306"/>
        <v>0</v>
      </c>
      <c r="AW87" s="40">
        <f t="shared" si="1306"/>
        <v>0</v>
      </c>
      <c r="AX87" s="40">
        <f t="shared" si="1306"/>
        <v>0</v>
      </c>
      <c r="AY87" s="40">
        <f t="shared" si="1306"/>
        <v>0</v>
      </c>
      <c r="AZ87" s="41">
        <f t="shared" si="1306"/>
        <v>0</v>
      </c>
      <c r="BA87" s="42">
        <f t="shared" si="1306"/>
        <v>0</v>
      </c>
      <c r="BB87" s="43">
        <f t="shared" si="1306"/>
        <v>0</v>
      </c>
    </row>
    <row r="88" spans="1:54" ht="15.75" customHeight="1" x14ac:dyDescent="0.2">
      <c r="A88" s="1">
        <f t="shared" ref="A88" si="1307">A85</f>
        <v>0</v>
      </c>
      <c r="B88" s="313">
        <f t="shared" ref="B88" si="1308">B82+1</f>
        <v>12</v>
      </c>
      <c r="C88" s="314"/>
      <c r="D88" s="314"/>
      <c r="E88" s="314"/>
      <c r="F88" s="31"/>
      <c r="G88" s="183"/>
      <c r="H88" s="122">
        <f t="shared" ref="H88" si="1309">5-COUNTIF(AU85,0)-COUNTIF(AL85,0)-COUNTIF(AC85,0)-COUNTIF(T85,0)-COUNTIF(K85,0)</f>
        <v>0</v>
      </c>
      <c r="I88" s="165">
        <f t="shared" si="1266"/>
        <v>0</v>
      </c>
      <c r="J88" s="187">
        <f t="shared" ref="J88" si="1310">IF($B85=$B79,J82+IF($F85&lt;&gt;$G85,(K85+$G87-$G86)/$F85,K85/$F85),IF($F85&lt;&gt;G85,(K85+$G87-$G86)/$F85,K85/$F85))</f>
        <v>0</v>
      </c>
      <c r="K88" s="7">
        <f t="shared" ref="K88:K89" si="1311">SUM(L88:R88)</f>
        <v>0</v>
      </c>
      <c r="L88" s="26">
        <f t="shared" ref="L88:R88" si="1312">L85</f>
        <v>0</v>
      </c>
      <c r="M88" s="26">
        <f t="shared" si="1312"/>
        <v>0</v>
      </c>
      <c r="N88" s="26">
        <f t="shared" si="1312"/>
        <v>0</v>
      </c>
      <c r="O88" s="26">
        <f t="shared" si="1312"/>
        <v>0</v>
      </c>
      <c r="P88" s="26">
        <f t="shared" si="1312"/>
        <v>0</v>
      </c>
      <c r="Q88" s="29">
        <f t="shared" si="1312"/>
        <v>0</v>
      </c>
      <c r="R88" s="23">
        <f t="shared" si="1312"/>
        <v>0</v>
      </c>
      <c r="S88" s="187">
        <f t="shared" ref="S88" si="1313">IF($B85=$B79,S82+IF($F85&lt;&gt;$G85,(T85+$G87-$G86)/$F85,T85/$F85),IF($F85&lt;&gt;P85,(T85+$G87-$G86)/$F85,T85/$F85))</f>
        <v>0</v>
      </c>
      <c r="T88" s="7">
        <f t="shared" ref="T88:T89" si="1314">SUM(U88:AA88)</f>
        <v>0</v>
      </c>
      <c r="U88" s="26">
        <f t="shared" ref="U88:AA88" si="1315">U85</f>
        <v>0</v>
      </c>
      <c r="V88" s="26">
        <f t="shared" si="1315"/>
        <v>0</v>
      </c>
      <c r="W88" s="26">
        <f t="shared" si="1315"/>
        <v>0</v>
      </c>
      <c r="X88" s="26">
        <f t="shared" si="1315"/>
        <v>0</v>
      </c>
      <c r="Y88" s="113">
        <f t="shared" si="1315"/>
        <v>0</v>
      </c>
      <c r="Z88" s="29">
        <f t="shared" si="1315"/>
        <v>0</v>
      </c>
      <c r="AA88" s="23">
        <f t="shared" si="1315"/>
        <v>0</v>
      </c>
      <c r="AB88" s="187">
        <f t="shared" ref="AB88" si="1316">IF($B85=$B79,AB82+IF($F85&lt;&gt;$G85,(AC85+$G87-$G86)/$F85,AC85/$F85),IF($F85&lt;&gt;Y85,(AC85+$G87-$G86)/$F85,AC85/$F85))</f>
        <v>0</v>
      </c>
      <c r="AC88" s="7">
        <f t="shared" ref="AC88:AC89" si="1317">SUM(AD88:AJ88)</f>
        <v>0</v>
      </c>
      <c r="AD88" s="26">
        <f t="shared" ref="AD88:AJ88" si="1318">AD85</f>
        <v>0</v>
      </c>
      <c r="AE88" s="26">
        <f t="shared" si="1318"/>
        <v>0</v>
      </c>
      <c r="AF88" s="26">
        <f t="shared" si="1318"/>
        <v>0</v>
      </c>
      <c r="AG88" s="26">
        <f t="shared" si="1318"/>
        <v>0</v>
      </c>
      <c r="AH88" s="113">
        <f t="shared" si="1318"/>
        <v>0</v>
      </c>
      <c r="AI88" s="29">
        <f t="shared" si="1318"/>
        <v>0</v>
      </c>
      <c r="AJ88" s="23">
        <f t="shared" si="1318"/>
        <v>0</v>
      </c>
      <c r="AK88" s="187">
        <f t="shared" ref="AK88" si="1319">IF($B85=$B79,AK82+IF($F85&lt;&gt;$G85,(AL85+$G87-$G86)/$F85,AL85/$F85),IF($F85&lt;&gt;AH85,(AL85+$G87-$G86)/$F85,AL85/$F85))</f>
        <v>0</v>
      </c>
      <c r="AL88" s="7">
        <f t="shared" ref="AL88:AL89" si="1320">SUM(AM88:AS88)</f>
        <v>0</v>
      </c>
      <c r="AM88" s="26">
        <f t="shared" ref="AM88:AS88" si="1321">AM85</f>
        <v>0</v>
      </c>
      <c r="AN88" s="26">
        <f t="shared" si="1321"/>
        <v>0</v>
      </c>
      <c r="AO88" s="26">
        <f t="shared" si="1321"/>
        <v>0</v>
      </c>
      <c r="AP88" s="26">
        <f t="shared" si="1321"/>
        <v>0</v>
      </c>
      <c r="AQ88" s="113">
        <f t="shared" si="1321"/>
        <v>0</v>
      </c>
      <c r="AR88" s="29">
        <f t="shared" si="1321"/>
        <v>0</v>
      </c>
      <c r="AS88" s="23">
        <f t="shared" si="1321"/>
        <v>0</v>
      </c>
      <c r="AT88" s="187">
        <f t="shared" ref="AT88" si="1322">IF($B85=$B79,AT82+IF($F85&lt;&gt;$G85,(AU85+$G87-$G86)/$F85,AU85/$F85),IF($F85&lt;&gt;AQ85,(AU85+$G87-$G86)/$F85,AU85/$F85))</f>
        <v>0</v>
      </c>
      <c r="AU88" s="7">
        <f t="shared" ref="AU88:AU89" si="1323">SUM(AV88:BB88)</f>
        <v>0</v>
      </c>
      <c r="AV88" s="6">
        <f t="shared" ref="AV88" si="1324">IF(SUM($AM$9:$AS$9)=SUM($AV$9:$BB$9),AV85,IF(AND(SUM($AV$9:$BB$9)&gt;42,SUM($AV$9:$BB$9)&lt;49),AV85,0))</f>
        <v>0</v>
      </c>
      <c r="AW88" s="6">
        <f t="shared" ref="AW88:BB88" si="1325">IF(SUM($AM$9:$AS$9)=SUM($AV$9:$BB$9),AW85,IF(AND(SUM($AV$9:$BB$9)&gt;42,SUM($AV$9:$BB$9)&lt;49),AW85,0))</f>
        <v>0</v>
      </c>
      <c r="AX88" s="6">
        <f t="shared" si="1325"/>
        <v>0</v>
      </c>
      <c r="AY88" s="6">
        <f t="shared" si="1325"/>
        <v>0</v>
      </c>
      <c r="AZ88" s="26">
        <f t="shared" si="1325"/>
        <v>0</v>
      </c>
      <c r="BA88" s="29">
        <f t="shared" si="1325"/>
        <v>0</v>
      </c>
      <c r="BB88" s="23">
        <f t="shared" si="1325"/>
        <v>0</v>
      </c>
    </row>
    <row r="89" spans="1:54" ht="15.75" customHeight="1" x14ac:dyDescent="0.2">
      <c r="A89" s="1">
        <f t="shared" ref="A89:A90" si="1326">A88</f>
        <v>0</v>
      </c>
      <c r="B89" s="313"/>
      <c r="C89" s="314"/>
      <c r="D89" s="314"/>
      <c r="E89" s="314"/>
      <c r="F89" s="31"/>
      <c r="G89" s="183"/>
      <c r="H89" s="123">
        <f t="shared" ref="H89" si="1327">IF($B85=$B79,H83+F89,$F89)</f>
        <v>0</v>
      </c>
      <c r="I89" s="165">
        <f t="shared" si="1266"/>
        <v>0</v>
      </c>
      <c r="J89" s="141">
        <f t="shared" ref="J89" si="1328">IF($H88=0,0,IF($B79=$B85,IF($H90&gt;0,$H90+J83,K85+J83),IF($H90&gt;0,$H90,K85)))</f>
        <v>0</v>
      </c>
      <c r="K89" s="7">
        <f t="shared" si="1311"/>
        <v>0</v>
      </c>
      <c r="L89" s="6"/>
      <c r="M89" s="6"/>
      <c r="N89" s="6"/>
      <c r="O89" s="6"/>
      <c r="P89" s="26"/>
      <c r="Q89" s="29"/>
      <c r="R89" s="23"/>
      <c r="S89" s="141">
        <f t="shared" ref="S89" si="1329">IF($H88=0,0,IF($B79=$B85,IF($H90&gt;0,$H90+S83,T85+S83),IF($H90&gt;0,$H90,T85)))</f>
        <v>0</v>
      </c>
      <c r="T89" s="7">
        <f t="shared" si="1314"/>
        <v>0</v>
      </c>
      <c r="U89" s="6"/>
      <c r="V89" s="6"/>
      <c r="W89" s="6"/>
      <c r="X89" s="6"/>
      <c r="Y89" s="26"/>
      <c r="Z89" s="29"/>
      <c r="AA89" s="23"/>
      <c r="AB89" s="141">
        <f t="shared" ref="AB89" si="1330">IF($H88=0,0,IF($B79=$B85,IF($H90&gt;0,$H90+AB83,AC85+AB83),IF($H90&gt;0,$H90,AC85)))</f>
        <v>0</v>
      </c>
      <c r="AC89" s="7">
        <f t="shared" si="1317"/>
        <v>0</v>
      </c>
      <c r="AD89" s="6"/>
      <c r="AE89" s="6"/>
      <c r="AF89" s="6"/>
      <c r="AG89" s="6"/>
      <c r="AH89" s="26"/>
      <c r="AI89" s="29"/>
      <c r="AJ89" s="23"/>
      <c r="AK89" s="141">
        <f t="shared" ref="AK89" si="1331">IF($H88=0,0,IF($B79=$B85,IF($H90&gt;0,$H90+AK83,AL85+AK83),IF($H90&gt;0,$H90,AL85)))</f>
        <v>0</v>
      </c>
      <c r="AL89" s="7">
        <f t="shared" si="1320"/>
        <v>0</v>
      </c>
      <c r="AM89" s="6"/>
      <c r="AN89" s="6"/>
      <c r="AO89" s="6"/>
      <c r="AP89" s="6"/>
      <c r="AQ89" s="26"/>
      <c r="AR89" s="29"/>
      <c r="AS89" s="23"/>
      <c r="AT89" s="141">
        <f t="shared" ref="AT89" si="1332">IF($H88=0,0,IF($B79=$B85,IF($H90&gt;0,$H90+AT83,AU85+AT83),IF($H90&gt;0,$H90,AU85)))</f>
        <v>0</v>
      </c>
      <c r="AU89" s="7">
        <f t="shared" si="1323"/>
        <v>0</v>
      </c>
      <c r="AV89" s="6"/>
      <c r="AW89" s="6"/>
      <c r="AX89" s="6"/>
      <c r="AY89" s="6"/>
      <c r="AZ89" s="26"/>
      <c r="BA89" s="29"/>
      <c r="BB89" s="23"/>
    </row>
    <row r="90" spans="1:54" ht="18.75" customHeight="1" thickBot="1" x14ac:dyDescent="0.25">
      <c r="A90" s="1">
        <f t="shared" si="1326"/>
        <v>0</v>
      </c>
      <c r="B90" s="323" t="str">
        <f>IF(B85="",Wydruk!$AE$6,IF(J86=0,Wydruk!$AE$7,IF(AND(G86&lt;G87,B85&lt;&gt;$B91),Wydruk!$AE$13,IF(AND($B85=$B79,$B85&lt;&gt;$B91),IF(OR(OR(J90&lt;4,J90&gt;5),OR(S90&lt;4,S90&gt;5),OR(AB90&lt;4,AB90&gt;5),OR(AK90&lt;4,AK90&gt;5),OR(AND(AT90&lt;4,AT90&gt;0),AT90&gt;5)),Wydruk!$AE$8,Wydruk!$AE$9),IF($B85=$B91,IF($F89&lt;&gt;0,Wydruk!$AE$12,Wydruk!$AE$10),IF(OR(OR(J86&lt;4,J86&gt;5),OR(S86&lt;4,S86&gt;5),OR(AB86&lt;4,AB86&gt;5),OR(AK86&lt;4,AK86&gt;5),OR(AND(AT86&lt;4,AT86&gt;0),AT86&gt;5)),Wydruk!$AE$8,Wydruk!$AE$11))))))</f>
        <v>Uzupełnij liczby godzin tygodniowego planu</v>
      </c>
      <c r="C90" s="324"/>
      <c r="D90" s="324"/>
      <c r="E90" s="324"/>
      <c r="F90" s="173">
        <f>wrzesień!F90</f>
        <v>0</v>
      </c>
      <c r="G90" s="184">
        <f>wrzesień!G90</f>
        <v>0</v>
      </c>
      <c r="H90" s="191">
        <f t="shared" ref="H90" si="1333">IF(OR($G90=0,$F90=0,$G90="",$F90=""),0,$G90/$F90)</f>
        <v>0</v>
      </c>
      <c r="I90" s="193"/>
      <c r="J90" s="176">
        <f t="shared" ref="J90" si="1334">IF($B79=$B85,IF(L85+L80&gt;0,1,0)+IF(M85+M80&gt;0,1,0)+IF(N85+N80&gt;0,1,0)+IF(O85+O80&gt;0,1,0)+IF(P85+P80&gt;0,1,0)+IF(Q85+Q80&gt;0,1,0)+IF(R85+R80&gt;0,1,0),J86)</f>
        <v>0</v>
      </c>
      <c r="K90" s="133">
        <f t="shared" ref="K90" si="1335">IF(OR($B85=$B91,J90=0,(K86-Q90+O90)&lt;=0),0,(K86-Q90+O90)/J90)</f>
        <v>0</v>
      </c>
      <c r="L90" s="137">
        <f t="shared" ref="L90" si="1336">IF(K90*(7-J87)&lt;=0,0,K90*(7-J87))</f>
        <v>0</v>
      </c>
      <c r="M90" s="311">
        <f t="shared" ref="M90" si="1337">ROUND(IF(OR(K87-K90*(7-J87)+P90&lt;0,$B85=$B91,K90&lt;=0,K87=0),0,IF(K87-K90*(7-J87)+P90&gt;Q90-O90+P90,Q90-O90+P90,K87-K90*(7-J87)+P90)),1)</f>
        <v>0</v>
      </c>
      <c r="N90" s="312"/>
      <c r="O90" s="139">
        <f t="shared" ref="O90" si="1338">IF(OR($B85=$B91,J86=0),0,IF($B85=$B79,J85,$F85))</f>
        <v>0</v>
      </c>
      <c r="P90" s="30">
        <f t="shared" ref="P90" si="1339">IF(OR($B85=$B91,J90=0),0,$G87-$G86)</f>
        <v>0</v>
      </c>
      <c r="Q90" s="134">
        <f t="shared" ref="Q90" si="1340">IF(OR($B85=$B91,J90=0),0,J89)</f>
        <v>0</v>
      </c>
      <c r="R90" s="138">
        <f t="shared" ref="R90" si="1341">IF($B85=$B91,0,K87)</f>
        <v>0</v>
      </c>
      <c r="S90" s="176">
        <f t="shared" ref="S90" si="1342">IF($B79=$B85,IF(U85+U80&gt;0,1,0)+IF(V85+V80&gt;0,1,0)+IF(W85+W80&gt;0,1,0)+IF(X85+X80&gt;0,1,0)+IF(Y85+Y80&gt;0,1,0)+IF(Z85+Z80&gt;0,1,0)+IF(AA85+AA80&gt;0,1,0),S86)</f>
        <v>0</v>
      </c>
      <c r="T90" s="133">
        <f t="shared" ref="T90" si="1343">IF(OR($B85=$B91,S90=0,(T86-Z90+X90)&lt;=0),0,(T86-Z90+X90)/S90)</f>
        <v>0</v>
      </c>
      <c r="U90" s="137">
        <f t="shared" ref="U90" si="1344">IF(T90*(7-S87)&lt;=0,0,T90*(7-S87))</f>
        <v>0</v>
      </c>
      <c r="V90" s="311">
        <f t="shared" ref="V90" si="1345">ROUND(IF(OR(T87-T90*(7-S87)+Y90&lt;0,$B85=$B91,T90&lt;=0,T87=0),0,IF(T87-T90*(7-S87)+Y90&gt;Z90-X90+Y90,Z90-X90+Y90,T87-T90*(7-S87)+Y90)),1)</f>
        <v>0</v>
      </c>
      <c r="W90" s="312"/>
      <c r="X90" s="139">
        <f t="shared" ref="X90" si="1346">IF(OR($B85=$B91,S86=0),0,IF($B85=$B79,S85,$F85))</f>
        <v>0</v>
      </c>
      <c r="Y90" s="30">
        <f t="shared" ref="Y90" si="1347">IF(OR($B85=$B91,S90=0),0,$G87-$G86)</f>
        <v>0</v>
      </c>
      <c r="Z90" s="134">
        <f t="shared" ref="Z90" si="1348">IF(OR($B85=$B91,S90=0),0,S89)</f>
        <v>0</v>
      </c>
      <c r="AA90" s="138">
        <f t="shared" ref="AA90" si="1349">IF($B85=$B91,0,T87)</f>
        <v>0</v>
      </c>
      <c r="AB90" s="176">
        <f t="shared" ref="AB90" si="1350">IF($B79=$B85,IF(AD85+AD80&gt;0,1,0)+IF(AE85+AE80&gt;0,1,0)+IF(AF85+AF80&gt;0,1,0)+IF(AG85+AG80&gt;0,1,0)+IF(AH85+AH80&gt;0,1,0)+IF(AI85+AI80&gt;0,1,0)+IF(AJ85+AJ80&gt;0,1,0),AB86)</f>
        <v>0</v>
      </c>
      <c r="AC90" s="133">
        <f t="shared" ref="AC90" si="1351">IF(OR($B85=$B91,AB90=0,(AC86-AI90+AG90)&lt;=0),0,(AC86-AI90+AG90)/AB90)</f>
        <v>0</v>
      </c>
      <c r="AD90" s="137">
        <f t="shared" ref="AD90" si="1352">IF(AC90*(7-AB87)&lt;=0,0,AC90*(7-AB87))</f>
        <v>0</v>
      </c>
      <c r="AE90" s="311">
        <f t="shared" ref="AE90" si="1353">ROUND(IF(OR(AC87-AC90*(7-AB87)+AH90&lt;0,$B85=$B91,AC90&lt;=0,AC87=0),0,IF(AC87-AC90*(7-AB87)+AH90&gt;AI90-AG90+AH90,AI90-AG90+AH90,AC87-AC90*(7-AB87)+AH90)),1)</f>
        <v>0</v>
      </c>
      <c r="AF90" s="312"/>
      <c r="AG90" s="139">
        <f t="shared" ref="AG90" si="1354">IF(OR($B85=$B91,AB86=0),0,IF($B85=$B79,AB85,$F85))</f>
        <v>0</v>
      </c>
      <c r="AH90" s="30">
        <f t="shared" ref="AH90" si="1355">IF(OR($B85=$B91,AB90=0),0,$G87-$G86)</f>
        <v>0</v>
      </c>
      <c r="AI90" s="134">
        <f t="shared" ref="AI90" si="1356">IF(OR($B85=$B91,AB90=0),0,AB89)</f>
        <v>0</v>
      </c>
      <c r="AJ90" s="138">
        <f t="shared" ref="AJ90" si="1357">IF($B85=$B91,0,AC87)</f>
        <v>0</v>
      </c>
      <c r="AK90" s="176">
        <f t="shared" ref="AK90" si="1358">IF($B79=$B85,IF(AM85+AM80&gt;0,1,0)+IF(AN85+AN80&gt;0,1,0)+IF(AO85+AO80&gt;0,1,0)+IF(AP85+AP80&gt;0,1,0)+IF(AQ85+AQ80&gt;0,1,0)+IF(AR85+AR80&gt;0,1,0)+IF(AS85+AS80&gt;0,1,0),AK86)</f>
        <v>0</v>
      </c>
      <c r="AL90" s="133">
        <f t="shared" ref="AL90" si="1359">IF(OR($B85=$B91,AK90=0,(AL86-AR90+AP90)&lt;=0),0,(AL86-AR90+AP90)/AK90)</f>
        <v>0</v>
      </c>
      <c r="AM90" s="137">
        <f t="shared" ref="AM90" si="1360">IF(AL90*(7-AK87)&lt;=0,0,AL90*(7-AK87))</f>
        <v>0</v>
      </c>
      <c r="AN90" s="311">
        <f t="shared" ref="AN90" si="1361">ROUND(IF(OR(AL87-AL90*(7-AK87)+AQ90&lt;0,$B85=$B91,AL90&lt;=0,AL87=0),0,IF(AL87-AL90*(7-AK87)+AQ90&gt;AR90-AP90+AQ90,AR90-AP90+AQ90,AL87-AL90*(7-AK87)+AQ90)),1)</f>
        <v>0</v>
      </c>
      <c r="AO90" s="312"/>
      <c r="AP90" s="139">
        <f t="shared" ref="AP90" si="1362">IF(OR($B85=$B91,AK86=0),0,IF($B85=$B79,AK85,$F85))</f>
        <v>0</v>
      </c>
      <c r="AQ90" s="30">
        <f t="shared" ref="AQ90" si="1363">IF(OR($B85=$B91,AK90=0),0,$G87-$G86)</f>
        <v>0</v>
      </c>
      <c r="AR90" s="134">
        <f t="shared" ref="AR90" si="1364">IF(OR($B85=$B91,AK90=0),0,AK89)</f>
        <v>0</v>
      </c>
      <c r="AS90" s="138">
        <f t="shared" ref="AS90" si="1365">IF($B85=$B91,0,AL87)</f>
        <v>0</v>
      </c>
      <c r="AT90" s="176">
        <f t="shared" ref="AT90" si="1366">IF($B79=$B85,IF(AV85+AV80&gt;0,1,0)+IF(AW85+AW80&gt;0,1,0)+IF(AX85+AX80&gt;0,1,0)+IF(AY85+AY80&gt;0,1,0)+IF(AZ85+AZ80&gt;0,1,0)+IF(BA85+BA80&gt;0,1,0)+IF(BB85+BB80&gt;0,1,0),AT86)</f>
        <v>0</v>
      </c>
      <c r="AU90" s="133">
        <f t="shared" ref="AU90" si="1367">IF(OR($B85=$B91,AT90=0,(AU86-BA90+AY90)&lt;=0),0,(AU86-BA90+AY90)/AT90)</f>
        <v>0</v>
      </c>
      <c r="AV90" s="137">
        <f t="shared" ref="AV90" si="1368">IF(AU90*(7-AT87)&lt;=0,0,AU90*(7-AT87))</f>
        <v>0</v>
      </c>
      <c r="AW90" s="311">
        <f t="shared" ref="AW90" si="1369">ROUND(IF(OR(AU87-AU90*(7-AT87)+AZ90&lt;0,$B85=$B91,AU90&lt;=0,AU87=0),0,IF(AU87-AU90*(7-AT87)+AZ90&gt;BA90-AY90+AZ90,BA90-AY90+AZ90,AU87-AU90*(7-AT87)+AZ90)),1)</f>
        <v>0</v>
      </c>
      <c r="AX90" s="312"/>
      <c r="AY90" s="139">
        <f t="shared" ref="AY90" si="1370">IF(OR($B85=$B91,AT86=0),0,IF($B85=$B79,AT85,$F85))</f>
        <v>0</v>
      </c>
      <c r="AZ90" s="30">
        <f t="shared" ref="AZ90" si="1371">IF(OR($B85=$B91,AT90=0),0,$G87-$G86)</f>
        <v>0</v>
      </c>
      <c r="BA90" s="134">
        <f t="shared" ref="BA90" si="1372">IF(OR($B85=$B91,AT90=0),0,AT89)</f>
        <v>0</v>
      </c>
      <c r="BB90" s="138">
        <f t="shared" ref="BB90" si="1373">IF($B85=$B91,0,AU87)</f>
        <v>0</v>
      </c>
    </row>
    <row r="91" spans="1:54" ht="15.75" x14ac:dyDescent="0.2">
      <c r="A91" s="1">
        <f t="shared" ref="A91" si="1374">IF(B91="","1. Niewypełnione",B91)</f>
        <v>0</v>
      </c>
      <c r="B91" s="320">
        <f>wrzesień!B91</f>
        <v>0</v>
      </c>
      <c r="C91" s="321">
        <f>wrzesień!C91</f>
        <v>0</v>
      </c>
      <c r="D91" s="321">
        <f>wrzesień!D91</f>
        <v>0</v>
      </c>
      <c r="E91" s="321">
        <f>wrzesień!E91</f>
        <v>0</v>
      </c>
      <c r="F91" s="177">
        <f>wrzesień!F91</f>
        <v>18</v>
      </c>
      <c r="G91" s="185">
        <f>wrzesień!G91</f>
        <v>18</v>
      </c>
      <c r="H91" s="177"/>
      <c r="I91" s="192">
        <f t="shared" ref="I91:I95" si="1375">K91+T91+AC91+AL91+AU91</f>
        <v>0</v>
      </c>
      <c r="J91" s="186">
        <f t="shared" ref="J91" si="1376">IF(OR($B91=$B97,J94=0),0,ROUND((K92+P96)/J94,0))</f>
        <v>0</v>
      </c>
      <c r="K91" s="51">
        <f t="shared" ref="K91:K92" si="1377">SUM(L91:R91)</f>
        <v>0</v>
      </c>
      <c r="L91" s="52">
        <f>wrzesień!L91</f>
        <v>0</v>
      </c>
      <c r="M91" s="52">
        <f>wrzesień!M91</f>
        <v>0</v>
      </c>
      <c r="N91" s="52">
        <f>wrzesień!N91</f>
        <v>0</v>
      </c>
      <c r="O91" s="52">
        <f>wrzesień!O91</f>
        <v>0</v>
      </c>
      <c r="P91" s="53">
        <f>wrzesień!P91</f>
        <v>0</v>
      </c>
      <c r="Q91" s="54">
        <f>wrzesień!Q91</f>
        <v>0</v>
      </c>
      <c r="R91" s="55">
        <f>wrzesień!R91</f>
        <v>0</v>
      </c>
      <c r="S91" s="188">
        <f t="shared" ref="S91" si="1378">IF(OR($B91=$B97,S94=0),0,ROUND((T92+Y96)/S94,0))</f>
        <v>0</v>
      </c>
      <c r="T91" s="51">
        <f t="shared" ref="T91:T92" si="1379">SUM(U91:AA91)</f>
        <v>0</v>
      </c>
      <c r="U91" s="52">
        <f>wrzesień!U91</f>
        <v>0</v>
      </c>
      <c r="V91" s="52">
        <f>wrzesień!V91</f>
        <v>0</v>
      </c>
      <c r="W91" s="52">
        <f>wrzesień!W91</f>
        <v>0</v>
      </c>
      <c r="X91" s="52">
        <f>wrzesień!X91</f>
        <v>0</v>
      </c>
      <c r="Y91" s="53">
        <f>wrzesień!Y91</f>
        <v>0</v>
      </c>
      <c r="Z91" s="54">
        <f>wrzesień!Z91</f>
        <v>0</v>
      </c>
      <c r="AA91" s="55">
        <f>wrzesień!AA91</f>
        <v>0</v>
      </c>
      <c r="AB91" s="188">
        <f t="shared" ref="AB91" si="1380">IF(OR($B91=$B97,AB94=0),0,ROUND((AC92+AH96)/AB94,0))</f>
        <v>0</v>
      </c>
      <c r="AC91" s="51">
        <f t="shared" ref="AC91:AC92" si="1381">SUM(AD91:AJ91)</f>
        <v>0</v>
      </c>
      <c r="AD91" s="52">
        <f>wrzesień!AD91</f>
        <v>0</v>
      </c>
      <c r="AE91" s="52">
        <f>wrzesień!AE91</f>
        <v>0</v>
      </c>
      <c r="AF91" s="52">
        <f>wrzesień!AF91</f>
        <v>0</v>
      </c>
      <c r="AG91" s="52">
        <f>wrzesień!AG91</f>
        <v>0</v>
      </c>
      <c r="AH91" s="53">
        <f>wrzesień!AH91</f>
        <v>0</v>
      </c>
      <c r="AI91" s="54">
        <f>wrzesień!AI91</f>
        <v>0</v>
      </c>
      <c r="AJ91" s="55">
        <f>wrzesień!AJ91</f>
        <v>0</v>
      </c>
      <c r="AK91" s="188">
        <f t="shared" ref="AK91" si="1382">IF(OR($B91=$B97,AK94=0),0,ROUND((AL92+AQ96)/AK94,0))</f>
        <v>0</v>
      </c>
      <c r="AL91" s="51">
        <f t="shared" ref="AL91:AL92" si="1383">SUM(AM91:AS91)</f>
        <v>0</v>
      </c>
      <c r="AM91" s="52">
        <f>wrzesień!AM91</f>
        <v>0</v>
      </c>
      <c r="AN91" s="52">
        <f>wrzesień!AN91</f>
        <v>0</v>
      </c>
      <c r="AO91" s="52">
        <f>wrzesień!AO91</f>
        <v>0</v>
      </c>
      <c r="AP91" s="52">
        <f>wrzesień!AP91</f>
        <v>0</v>
      </c>
      <c r="AQ91" s="53">
        <f>wrzesień!AQ91</f>
        <v>0</v>
      </c>
      <c r="AR91" s="54">
        <f>wrzesień!AR91</f>
        <v>0</v>
      </c>
      <c r="AS91" s="55">
        <f>wrzesień!AS91</f>
        <v>0</v>
      </c>
      <c r="AT91" s="188">
        <f t="shared" ref="AT91" si="1384">IF(OR($B91=$B97,AT94=0),0,ROUND((AU92+AZ96)/AT94,0))</f>
        <v>0</v>
      </c>
      <c r="AU91" s="51">
        <f t="shared" ref="AU91:AU92" si="1385">SUM(AV91:BB91)</f>
        <v>0</v>
      </c>
      <c r="AV91" s="52">
        <f t="shared" ref="AV91" si="1386">IF(SUM($AM$9:$AS$9)=SUM($AV$9:$BB$9),AM91,IF(AND(SUM($AV$9:$BB$9)&gt;42,SUM($AV$9:$BB$9)&lt;49),AM91,0))</f>
        <v>0</v>
      </c>
      <c r="AW91" s="52">
        <f t="shared" ref="AW91" si="1387">IF(SUM($AM$9:$AS$9)=SUM($AV$9:$BB$9),AN91,IF(AND(SUM($AV$9:$BB$9)&gt;42,SUM($AV$9:$BB$9)&lt;49),AN91,0))</f>
        <v>0</v>
      </c>
      <c r="AX91" s="52">
        <f t="shared" ref="AX91" si="1388">IF(SUM($AM$9:$AS$9)=SUM($AV$9:$BB$9),AO91,IF(AND(SUM($AV$9:$BB$9)&gt;42,SUM($AV$9:$BB$9)&lt;49),AO91,0))</f>
        <v>0</v>
      </c>
      <c r="AY91" s="52">
        <f t="shared" ref="AY91" si="1389">IF(SUM($AM$9:$AS$9)=SUM($AV$9:$BB$9),AP91,IF(AND(SUM($AV$9:$BB$9)&gt;42,SUM($AV$9:$BB$9)&lt;49),AP91,0))</f>
        <v>0</v>
      </c>
      <c r="AZ91" s="53">
        <f t="shared" ref="AZ91" si="1390">IF(SUM($AM$9:$AS$9)=SUM($AV$9:$BB$9),AQ91,IF(AND(SUM($AV$9:$BB$9)&gt;42,SUM($AV$9:$BB$9)&lt;49),AQ91,0))</f>
        <v>0</v>
      </c>
      <c r="BA91" s="54">
        <f t="shared" ref="BA91" si="1391">IF(SUM($AM$9:$AS$9)=SUM($AV$9:$BB$9),AR91,IF(AND(SUM($AV$9:$BB$9)&gt;42,SUM($AV$9:$BB$9)&lt;49),AR91,0))</f>
        <v>0</v>
      </c>
      <c r="BB91" s="55">
        <f t="shared" ref="BB91" si="1392">IF(SUM($AM$9:$AS$9)=SUM($AV$9:$BB$9),AS91,IF(AND(SUM($AV$9:$BB$9)&gt;42,SUM($AV$9:$BB$9)&lt;49),AS91,0))</f>
        <v>0</v>
      </c>
    </row>
    <row r="92" spans="1:54" ht="12.75" hidden="1" customHeight="1" x14ac:dyDescent="0.2">
      <c r="B92" s="93"/>
      <c r="C92" s="94"/>
      <c r="D92" s="95"/>
      <c r="E92" s="115"/>
      <c r="F92" s="140" t="b">
        <f t="shared" ref="F92" si="1393">IF($B85=$B91,OR(F86,G91&lt;F91),G91&lt;F91)</f>
        <v>0</v>
      </c>
      <c r="G92" s="189">
        <f t="shared" ref="G92" si="1394">IF(AND($B85=$B91,$B85&lt;&gt;"",$B85&lt;&gt;0),G91+G86,G91)</f>
        <v>18</v>
      </c>
      <c r="H92" s="120"/>
      <c r="I92" s="165">
        <f t="shared" si="1375"/>
        <v>0</v>
      </c>
      <c r="J92" s="194">
        <f t="shared" ref="J92" si="1395">7-COUNTIF(L91:R91,0)-COUNTIF(L91:R91,"")</f>
        <v>0</v>
      </c>
      <c r="K92" s="22">
        <f t="shared" si="1377"/>
        <v>0</v>
      </c>
      <c r="L92" s="35">
        <f t="shared" ref="L92:R92" si="1396">IF($B85=$B91,L91+L86,L91)</f>
        <v>0</v>
      </c>
      <c r="M92" s="35">
        <f t="shared" si="1396"/>
        <v>0</v>
      </c>
      <c r="N92" s="35">
        <f t="shared" si="1396"/>
        <v>0</v>
      </c>
      <c r="O92" s="35">
        <f t="shared" si="1396"/>
        <v>0</v>
      </c>
      <c r="P92" s="36">
        <f t="shared" si="1396"/>
        <v>0</v>
      </c>
      <c r="Q92" s="37">
        <f t="shared" si="1396"/>
        <v>0</v>
      </c>
      <c r="R92" s="38">
        <f t="shared" si="1396"/>
        <v>0</v>
      </c>
      <c r="S92" s="194">
        <f t="shared" ref="S92" si="1397">7-COUNTIF(U91:AA91,0)-COUNTIF(U91:AA91,"")</f>
        <v>0</v>
      </c>
      <c r="T92" s="22">
        <f t="shared" si="1379"/>
        <v>0</v>
      </c>
      <c r="U92" s="35">
        <f t="shared" ref="U92:AA92" si="1398">IF($B85=$B91,U91+U86,U91)</f>
        <v>0</v>
      </c>
      <c r="V92" s="35">
        <f t="shared" si="1398"/>
        <v>0</v>
      </c>
      <c r="W92" s="35">
        <f t="shared" si="1398"/>
        <v>0</v>
      </c>
      <c r="X92" s="35">
        <f t="shared" si="1398"/>
        <v>0</v>
      </c>
      <c r="Y92" s="36">
        <f t="shared" si="1398"/>
        <v>0</v>
      </c>
      <c r="Z92" s="37">
        <f t="shared" si="1398"/>
        <v>0</v>
      </c>
      <c r="AA92" s="38">
        <f t="shared" si="1398"/>
        <v>0</v>
      </c>
      <c r="AB92" s="194">
        <f t="shared" ref="AB92" si="1399">7-COUNTIF(AD91:AJ91,0)-COUNTIF(AD91:AJ91,"")</f>
        <v>0</v>
      </c>
      <c r="AC92" s="22">
        <f t="shared" si="1381"/>
        <v>0</v>
      </c>
      <c r="AD92" s="35">
        <f t="shared" ref="AD92:AJ92" si="1400">IF($B85=$B91,AD91+AD86,AD91)</f>
        <v>0</v>
      </c>
      <c r="AE92" s="35">
        <f t="shared" si="1400"/>
        <v>0</v>
      </c>
      <c r="AF92" s="35">
        <f t="shared" si="1400"/>
        <v>0</v>
      </c>
      <c r="AG92" s="35">
        <f t="shared" si="1400"/>
        <v>0</v>
      </c>
      <c r="AH92" s="36">
        <f t="shared" si="1400"/>
        <v>0</v>
      </c>
      <c r="AI92" s="37">
        <f t="shared" si="1400"/>
        <v>0</v>
      </c>
      <c r="AJ92" s="38">
        <f t="shared" si="1400"/>
        <v>0</v>
      </c>
      <c r="AK92" s="194">
        <f t="shared" ref="AK92" si="1401">7-COUNTIF(AM91:AS91,0)-COUNTIF(AM91:AS91,"")</f>
        <v>0</v>
      </c>
      <c r="AL92" s="22">
        <f t="shared" si="1383"/>
        <v>0</v>
      </c>
      <c r="AM92" s="35">
        <f t="shared" ref="AM92:AS92" si="1402">IF($B85=$B91,AM91+AM86,AM91)</f>
        <v>0</v>
      </c>
      <c r="AN92" s="35">
        <f t="shared" si="1402"/>
        <v>0</v>
      </c>
      <c r="AO92" s="35">
        <f t="shared" si="1402"/>
        <v>0</v>
      </c>
      <c r="AP92" s="35">
        <f t="shared" si="1402"/>
        <v>0</v>
      </c>
      <c r="AQ92" s="36">
        <f t="shared" si="1402"/>
        <v>0</v>
      </c>
      <c r="AR92" s="37">
        <f t="shared" si="1402"/>
        <v>0</v>
      </c>
      <c r="AS92" s="38">
        <f t="shared" si="1402"/>
        <v>0</v>
      </c>
      <c r="AT92" s="194">
        <f t="shared" ref="AT92" si="1403">7-COUNTIF(AV91:BB91,0)-COUNTIF(AV91:BB91,"")</f>
        <v>0</v>
      </c>
      <c r="AU92" s="22">
        <f t="shared" si="1385"/>
        <v>0</v>
      </c>
      <c r="AV92" s="35">
        <f t="shared" ref="AV92:BB92" si="1404">IF($B85=$B91,AV91+AV86,AV91)</f>
        <v>0</v>
      </c>
      <c r="AW92" s="35">
        <f t="shared" si="1404"/>
        <v>0</v>
      </c>
      <c r="AX92" s="35">
        <f t="shared" si="1404"/>
        <v>0</v>
      </c>
      <c r="AY92" s="35">
        <f t="shared" si="1404"/>
        <v>0</v>
      </c>
      <c r="AZ92" s="36">
        <f t="shared" si="1404"/>
        <v>0</v>
      </c>
      <c r="BA92" s="37">
        <f t="shared" si="1404"/>
        <v>0</v>
      </c>
      <c r="BB92" s="38">
        <f t="shared" si="1404"/>
        <v>0</v>
      </c>
    </row>
    <row r="93" spans="1:54" ht="15" hidden="1" customHeight="1" x14ac:dyDescent="0.2">
      <c r="B93" s="116"/>
      <c r="C93" s="117"/>
      <c r="D93" s="118"/>
      <c r="E93" s="119"/>
      <c r="F93" s="92"/>
      <c r="G93" s="190">
        <f t="shared" ref="G93" si="1405">IF(AND($B85=$B91,$B85&lt;&gt;"",$B85&lt;&gt;0),F91+G87,F91)</f>
        <v>18</v>
      </c>
      <c r="H93" s="121"/>
      <c r="I93" s="165">
        <f t="shared" si="1375"/>
        <v>0</v>
      </c>
      <c r="J93" s="195">
        <f t="shared" ref="J93" si="1406">IF($B91=$B85,COUNTIF(L93:R93,0),COUNTIF(L94:R94,0)+COUNTIF(L94:R94,""))</f>
        <v>7</v>
      </c>
      <c r="K93" s="39">
        <f t="shared" ref="K93:R93" si="1407">IF($B85=$B91,K94+K87,K94)</f>
        <v>0</v>
      </c>
      <c r="L93" s="40">
        <f t="shared" si="1407"/>
        <v>0</v>
      </c>
      <c r="M93" s="40">
        <f t="shared" si="1407"/>
        <v>0</v>
      </c>
      <c r="N93" s="40">
        <f t="shared" si="1407"/>
        <v>0</v>
      </c>
      <c r="O93" s="40">
        <f t="shared" si="1407"/>
        <v>0</v>
      </c>
      <c r="P93" s="41">
        <f t="shared" si="1407"/>
        <v>0</v>
      </c>
      <c r="Q93" s="42">
        <f t="shared" si="1407"/>
        <v>0</v>
      </c>
      <c r="R93" s="43">
        <f t="shared" si="1407"/>
        <v>0</v>
      </c>
      <c r="S93" s="195">
        <f t="shared" ref="S93" si="1408">IF($B91=$B85,COUNTIF(U93:AA93,0),COUNTIF(U94:AA94,0)+COUNTIF(U94:AA94,""))</f>
        <v>7</v>
      </c>
      <c r="T93" s="39">
        <f t="shared" ref="T93:AA93" si="1409">IF($B85=$B91,T94+T87,T94)</f>
        <v>0</v>
      </c>
      <c r="U93" s="40">
        <f t="shared" si="1409"/>
        <v>0</v>
      </c>
      <c r="V93" s="40">
        <f t="shared" si="1409"/>
        <v>0</v>
      </c>
      <c r="W93" s="40">
        <f t="shared" si="1409"/>
        <v>0</v>
      </c>
      <c r="X93" s="40">
        <f t="shared" si="1409"/>
        <v>0</v>
      </c>
      <c r="Y93" s="41">
        <f t="shared" si="1409"/>
        <v>0</v>
      </c>
      <c r="Z93" s="42">
        <f t="shared" si="1409"/>
        <v>0</v>
      </c>
      <c r="AA93" s="43">
        <f t="shared" si="1409"/>
        <v>0</v>
      </c>
      <c r="AB93" s="195">
        <f t="shared" ref="AB93" si="1410">IF($B91=$B85,COUNTIF(AD93:AJ93,0),COUNTIF(AD94:AJ94,0)+COUNTIF(AD94:AJ94,""))</f>
        <v>7</v>
      </c>
      <c r="AC93" s="39">
        <f t="shared" ref="AC93:AJ93" si="1411">IF($B85=$B91,AC94+AC87,AC94)</f>
        <v>0</v>
      </c>
      <c r="AD93" s="40">
        <f t="shared" si="1411"/>
        <v>0</v>
      </c>
      <c r="AE93" s="40">
        <f t="shared" si="1411"/>
        <v>0</v>
      </c>
      <c r="AF93" s="40">
        <f t="shared" si="1411"/>
        <v>0</v>
      </c>
      <c r="AG93" s="40">
        <f t="shared" si="1411"/>
        <v>0</v>
      </c>
      <c r="AH93" s="41">
        <f t="shared" si="1411"/>
        <v>0</v>
      </c>
      <c r="AI93" s="42">
        <f t="shared" si="1411"/>
        <v>0</v>
      </c>
      <c r="AJ93" s="43">
        <f t="shared" si="1411"/>
        <v>0</v>
      </c>
      <c r="AK93" s="195">
        <f t="shared" ref="AK93" si="1412">IF($B91=$B85,COUNTIF(AM93:AS93,0),COUNTIF(AM94:AS94,0)+COUNTIF(AM94:AS94,""))</f>
        <v>7</v>
      </c>
      <c r="AL93" s="39">
        <f t="shared" ref="AL93:AS93" si="1413">IF($B85=$B91,AL94+AL87,AL94)</f>
        <v>0</v>
      </c>
      <c r="AM93" s="40">
        <f t="shared" si="1413"/>
        <v>0</v>
      </c>
      <c r="AN93" s="40">
        <f t="shared" si="1413"/>
        <v>0</v>
      </c>
      <c r="AO93" s="40">
        <f t="shared" si="1413"/>
        <v>0</v>
      </c>
      <c r="AP93" s="40">
        <f t="shared" si="1413"/>
        <v>0</v>
      </c>
      <c r="AQ93" s="41">
        <f t="shared" si="1413"/>
        <v>0</v>
      </c>
      <c r="AR93" s="42">
        <f t="shared" si="1413"/>
        <v>0</v>
      </c>
      <c r="AS93" s="43">
        <f t="shared" si="1413"/>
        <v>0</v>
      </c>
      <c r="AT93" s="195">
        <f t="shared" ref="AT93" si="1414">IF($B91=$B85,COUNTIF(AV93:BB93,0),COUNTIF(AV94:BB94,0)+COUNTIF(AV94:BB94,""))</f>
        <v>7</v>
      </c>
      <c r="AU93" s="39">
        <f t="shared" ref="AU93:BB93" si="1415">IF($B85=$B91,AU94+AU87,AU94)</f>
        <v>0</v>
      </c>
      <c r="AV93" s="40">
        <f t="shared" si="1415"/>
        <v>0</v>
      </c>
      <c r="AW93" s="40">
        <f t="shared" si="1415"/>
        <v>0</v>
      </c>
      <c r="AX93" s="40">
        <f t="shared" si="1415"/>
        <v>0</v>
      </c>
      <c r="AY93" s="40">
        <f t="shared" si="1415"/>
        <v>0</v>
      </c>
      <c r="AZ93" s="41">
        <f t="shared" si="1415"/>
        <v>0</v>
      </c>
      <c r="BA93" s="42">
        <f t="shared" si="1415"/>
        <v>0</v>
      </c>
      <c r="BB93" s="43">
        <f t="shared" si="1415"/>
        <v>0</v>
      </c>
    </row>
    <row r="94" spans="1:54" ht="15.75" customHeight="1" x14ac:dyDescent="0.2">
      <c r="A94" s="1">
        <f t="shared" ref="A94" si="1416">A91</f>
        <v>0</v>
      </c>
      <c r="B94" s="313">
        <f t="shared" ref="B94" si="1417">B88+1</f>
        <v>13</v>
      </c>
      <c r="C94" s="314"/>
      <c r="D94" s="314"/>
      <c r="E94" s="314"/>
      <c r="F94" s="31"/>
      <c r="G94" s="183"/>
      <c r="H94" s="122">
        <f t="shared" ref="H94" si="1418">5-COUNTIF(AU91,0)-COUNTIF(AL91,0)-COUNTIF(AC91,0)-COUNTIF(T91,0)-COUNTIF(K91,0)</f>
        <v>0</v>
      </c>
      <c r="I94" s="165">
        <f t="shared" si="1375"/>
        <v>0</v>
      </c>
      <c r="J94" s="187">
        <f t="shared" ref="J94" si="1419">IF($B91=$B85,J88+IF($F91&lt;&gt;$G91,(K91+$G93-$G92)/$F91,K91/$F91),IF($F91&lt;&gt;G91,(K91+$G93-$G92)/$F91,K91/$F91))</f>
        <v>0</v>
      </c>
      <c r="K94" s="7">
        <f t="shared" ref="K94:K95" si="1420">SUM(L94:R94)</f>
        <v>0</v>
      </c>
      <c r="L94" s="26">
        <f t="shared" ref="L94:R94" si="1421">L91</f>
        <v>0</v>
      </c>
      <c r="M94" s="26">
        <f t="shared" si="1421"/>
        <v>0</v>
      </c>
      <c r="N94" s="26">
        <f t="shared" si="1421"/>
        <v>0</v>
      </c>
      <c r="O94" s="26">
        <f t="shared" si="1421"/>
        <v>0</v>
      </c>
      <c r="P94" s="26">
        <f t="shared" si="1421"/>
        <v>0</v>
      </c>
      <c r="Q94" s="29">
        <f t="shared" si="1421"/>
        <v>0</v>
      </c>
      <c r="R94" s="23">
        <f t="shared" si="1421"/>
        <v>0</v>
      </c>
      <c r="S94" s="187">
        <f t="shared" ref="S94" si="1422">IF($B91=$B85,S88+IF($F91&lt;&gt;$G91,(T91+$G93-$G92)/$F91,T91/$F91),IF($F91&lt;&gt;P91,(T91+$G93-$G92)/$F91,T91/$F91))</f>
        <v>0</v>
      </c>
      <c r="T94" s="7">
        <f t="shared" ref="T94:T95" si="1423">SUM(U94:AA94)</f>
        <v>0</v>
      </c>
      <c r="U94" s="26">
        <f t="shared" ref="U94:AA94" si="1424">U91</f>
        <v>0</v>
      </c>
      <c r="V94" s="26">
        <f t="shared" si="1424"/>
        <v>0</v>
      </c>
      <c r="W94" s="26">
        <f t="shared" si="1424"/>
        <v>0</v>
      </c>
      <c r="X94" s="26">
        <f t="shared" si="1424"/>
        <v>0</v>
      </c>
      <c r="Y94" s="113">
        <f t="shared" si="1424"/>
        <v>0</v>
      </c>
      <c r="Z94" s="29">
        <f t="shared" si="1424"/>
        <v>0</v>
      </c>
      <c r="AA94" s="23">
        <f t="shared" si="1424"/>
        <v>0</v>
      </c>
      <c r="AB94" s="187">
        <f t="shared" ref="AB94" si="1425">IF($B91=$B85,AB88+IF($F91&lt;&gt;$G91,(AC91+$G93-$G92)/$F91,AC91/$F91),IF($F91&lt;&gt;Y91,(AC91+$G93-$G92)/$F91,AC91/$F91))</f>
        <v>0</v>
      </c>
      <c r="AC94" s="7">
        <f t="shared" ref="AC94:AC95" si="1426">SUM(AD94:AJ94)</f>
        <v>0</v>
      </c>
      <c r="AD94" s="26">
        <f t="shared" ref="AD94:AJ94" si="1427">AD91</f>
        <v>0</v>
      </c>
      <c r="AE94" s="26">
        <f t="shared" si="1427"/>
        <v>0</v>
      </c>
      <c r="AF94" s="26">
        <f t="shared" si="1427"/>
        <v>0</v>
      </c>
      <c r="AG94" s="26">
        <f t="shared" si="1427"/>
        <v>0</v>
      </c>
      <c r="AH94" s="113">
        <f t="shared" si="1427"/>
        <v>0</v>
      </c>
      <c r="AI94" s="29">
        <f t="shared" si="1427"/>
        <v>0</v>
      </c>
      <c r="AJ94" s="23">
        <f t="shared" si="1427"/>
        <v>0</v>
      </c>
      <c r="AK94" s="187">
        <f t="shared" ref="AK94" si="1428">IF($B91=$B85,AK88+IF($F91&lt;&gt;$G91,(AL91+$G93-$G92)/$F91,AL91/$F91),IF($F91&lt;&gt;AH91,(AL91+$G93-$G92)/$F91,AL91/$F91))</f>
        <v>0</v>
      </c>
      <c r="AL94" s="7">
        <f t="shared" ref="AL94:AL95" si="1429">SUM(AM94:AS94)</f>
        <v>0</v>
      </c>
      <c r="AM94" s="26">
        <f t="shared" ref="AM94:AS94" si="1430">AM91</f>
        <v>0</v>
      </c>
      <c r="AN94" s="26">
        <f t="shared" si="1430"/>
        <v>0</v>
      </c>
      <c r="AO94" s="26">
        <f t="shared" si="1430"/>
        <v>0</v>
      </c>
      <c r="AP94" s="26">
        <f t="shared" si="1430"/>
        <v>0</v>
      </c>
      <c r="AQ94" s="113">
        <f t="shared" si="1430"/>
        <v>0</v>
      </c>
      <c r="AR94" s="29">
        <f t="shared" si="1430"/>
        <v>0</v>
      </c>
      <c r="AS94" s="23">
        <f t="shared" si="1430"/>
        <v>0</v>
      </c>
      <c r="AT94" s="187">
        <f t="shared" ref="AT94" si="1431">IF($B91=$B85,AT88+IF($F91&lt;&gt;$G91,(AU91+$G93-$G92)/$F91,AU91/$F91),IF($F91&lt;&gt;AQ91,(AU91+$G93-$G92)/$F91,AU91/$F91))</f>
        <v>0</v>
      </c>
      <c r="AU94" s="7">
        <f t="shared" ref="AU94:AU95" si="1432">SUM(AV94:BB94)</f>
        <v>0</v>
      </c>
      <c r="AV94" s="6">
        <f t="shared" ref="AV94" si="1433">IF(SUM($AM$9:$AS$9)=SUM($AV$9:$BB$9),AV91,IF(AND(SUM($AV$9:$BB$9)&gt;42,SUM($AV$9:$BB$9)&lt;49),AV91,0))</f>
        <v>0</v>
      </c>
      <c r="AW94" s="6">
        <f t="shared" ref="AW94:BB94" si="1434">IF(SUM($AM$9:$AS$9)=SUM($AV$9:$BB$9),AW91,IF(AND(SUM($AV$9:$BB$9)&gt;42,SUM($AV$9:$BB$9)&lt;49),AW91,0))</f>
        <v>0</v>
      </c>
      <c r="AX94" s="6">
        <f t="shared" si="1434"/>
        <v>0</v>
      </c>
      <c r="AY94" s="6">
        <f t="shared" si="1434"/>
        <v>0</v>
      </c>
      <c r="AZ94" s="26">
        <f t="shared" si="1434"/>
        <v>0</v>
      </c>
      <c r="BA94" s="29">
        <f t="shared" si="1434"/>
        <v>0</v>
      </c>
      <c r="BB94" s="23">
        <f t="shared" si="1434"/>
        <v>0</v>
      </c>
    </row>
    <row r="95" spans="1:54" ht="15.75" customHeight="1" x14ac:dyDescent="0.2">
      <c r="A95" s="1">
        <f t="shared" ref="A95:A96" si="1435">A94</f>
        <v>0</v>
      </c>
      <c r="B95" s="313"/>
      <c r="C95" s="314"/>
      <c r="D95" s="314"/>
      <c r="E95" s="314"/>
      <c r="F95" s="31"/>
      <c r="G95" s="183"/>
      <c r="H95" s="123">
        <f t="shared" ref="H95" si="1436">IF($B91=$B85,H89+F95,$F95)</f>
        <v>0</v>
      </c>
      <c r="I95" s="165">
        <f t="shared" si="1375"/>
        <v>0</v>
      </c>
      <c r="J95" s="141">
        <f t="shared" ref="J95" si="1437">IF($H94=0,0,IF($B85=$B91,IF($H96&gt;0,$H96+J89,K91+J89),IF($H96&gt;0,$H96,K91)))</f>
        <v>0</v>
      </c>
      <c r="K95" s="7">
        <f t="shared" si="1420"/>
        <v>0</v>
      </c>
      <c r="L95" s="6"/>
      <c r="M95" s="6"/>
      <c r="N95" s="6"/>
      <c r="O95" s="6"/>
      <c r="P95" s="26"/>
      <c r="Q95" s="29"/>
      <c r="R95" s="23"/>
      <c r="S95" s="141">
        <f t="shared" ref="S95" si="1438">IF($H94=0,0,IF($B85=$B91,IF($H96&gt;0,$H96+S89,T91+S89),IF($H96&gt;0,$H96,T91)))</f>
        <v>0</v>
      </c>
      <c r="T95" s="7">
        <f t="shared" si="1423"/>
        <v>0</v>
      </c>
      <c r="U95" s="6"/>
      <c r="V95" s="6"/>
      <c r="W95" s="6"/>
      <c r="X95" s="6"/>
      <c r="Y95" s="26"/>
      <c r="Z95" s="29"/>
      <c r="AA95" s="23"/>
      <c r="AB95" s="141">
        <f t="shared" ref="AB95" si="1439">IF($H94=0,0,IF($B85=$B91,IF($H96&gt;0,$H96+AB89,AC91+AB89),IF($H96&gt;0,$H96,AC91)))</f>
        <v>0</v>
      </c>
      <c r="AC95" s="7">
        <f t="shared" si="1426"/>
        <v>0</v>
      </c>
      <c r="AD95" s="6"/>
      <c r="AE95" s="6"/>
      <c r="AF95" s="6"/>
      <c r="AG95" s="6"/>
      <c r="AH95" s="26"/>
      <c r="AI95" s="29"/>
      <c r="AJ95" s="23"/>
      <c r="AK95" s="141">
        <f t="shared" ref="AK95" si="1440">IF($H94=0,0,IF($B85=$B91,IF($H96&gt;0,$H96+AK89,AL91+AK89),IF($H96&gt;0,$H96,AL91)))</f>
        <v>0</v>
      </c>
      <c r="AL95" s="7">
        <f t="shared" si="1429"/>
        <v>0</v>
      </c>
      <c r="AM95" s="6"/>
      <c r="AN95" s="6"/>
      <c r="AO95" s="6"/>
      <c r="AP95" s="6"/>
      <c r="AQ95" s="26"/>
      <c r="AR95" s="29"/>
      <c r="AS95" s="23"/>
      <c r="AT95" s="141">
        <f t="shared" ref="AT95" si="1441">IF($H94=0,0,IF($B85=$B91,IF($H96&gt;0,$H96+AT89,AU91+AT89),IF($H96&gt;0,$H96,AU91)))</f>
        <v>0</v>
      </c>
      <c r="AU95" s="7">
        <f t="shared" si="1432"/>
        <v>0</v>
      </c>
      <c r="AV95" s="6"/>
      <c r="AW95" s="6"/>
      <c r="AX95" s="6"/>
      <c r="AY95" s="6"/>
      <c r="AZ95" s="26"/>
      <c r="BA95" s="29"/>
      <c r="BB95" s="23"/>
    </row>
    <row r="96" spans="1:54" ht="18.75" customHeight="1" thickBot="1" x14ac:dyDescent="0.25">
      <c r="A96" s="1">
        <f t="shared" si="1435"/>
        <v>0</v>
      </c>
      <c r="B96" s="323" t="str">
        <f>IF(B91="",Wydruk!$AE$6,IF(J92=0,Wydruk!$AE$7,IF(AND(G92&lt;G93,B91&lt;&gt;$B97),Wydruk!$AE$13,IF(AND($B91=$B85,$B91&lt;&gt;$B97),IF(OR(OR(J96&lt;4,J96&gt;5),OR(S96&lt;4,S96&gt;5),OR(AB96&lt;4,AB96&gt;5),OR(AK96&lt;4,AK96&gt;5),OR(AND(AT96&lt;4,AT96&gt;0),AT96&gt;5)),Wydruk!$AE$8,Wydruk!$AE$9),IF($B91=$B97,IF($F95&lt;&gt;0,Wydruk!$AE$12,Wydruk!$AE$10),IF(OR(OR(J92&lt;4,J92&gt;5),OR(S92&lt;4,S92&gt;5),OR(AB92&lt;4,AB92&gt;5),OR(AK92&lt;4,AK92&gt;5),OR(AND(AT92&lt;4,AT92&gt;0),AT92&gt;5)),Wydruk!$AE$8,Wydruk!$AE$11))))))</f>
        <v>Uzupełnij liczby godzin tygodniowego planu</v>
      </c>
      <c r="C96" s="324"/>
      <c r="D96" s="324"/>
      <c r="E96" s="324"/>
      <c r="F96" s="173">
        <f>wrzesień!F96</f>
        <v>0</v>
      </c>
      <c r="G96" s="184">
        <f>wrzesień!G96</f>
        <v>0</v>
      </c>
      <c r="H96" s="191">
        <f t="shared" ref="H96" si="1442">IF(OR($G96=0,$F96=0,$G96="",$F96=""),0,$G96/$F96)</f>
        <v>0</v>
      </c>
      <c r="I96" s="193"/>
      <c r="J96" s="176">
        <f t="shared" ref="J96" si="1443">IF($B85=$B91,IF(L91+L86&gt;0,1,0)+IF(M91+M86&gt;0,1,0)+IF(N91+N86&gt;0,1,0)+IF(O91+O86&gt;0,1,0)+IF(P91+P86&gt;0,1,0)+IF(Q91+Q86&gt;0,1,0)+IF(R91+R86&gt;0,1,0),J92)</f>
        <v>0</v>
      </c>
      <c r="K96" s="133">
        <f t="shared" ref="K96" si="1444">IF(OR($B91=$B97,J96=0,(K92-Q96+O96)&lt;=0),0,(K92-Q96+O96)/J96)</f>
        <v>0</v>
      </c>
      <c r="L96" s="137">
        <f t="shared" ref="L96" si="1445">IF(K96*(7-J93)&lt;=0,0,K96*(7-J93))</f>
        <v>0</v>
      </c>
      <c r="M96" s="311">
        <f t="shared" ref="M96" si="1446">ROUND(IF(OR(K93-K96*(7-J93)+P96&lt;0,$B91=$B97,K96&lt;=0,K93=0),0,IF(K93-K96*(7-J93)+P96&gt;Q96-O96+P96,Q96-O96+P96,K93-K96*(7-J93)+P96)),1)</f>
        <v>0</v>
      </c>
      <c r="N96" s="312"/>
      <c r="O96" s="139">
        <f t="shared" ref="O96" si="1447">IF(OR($B91=$B97,J92=0),0,IF($B91=$B85,J91,$F91))</f>
        <v>0</v>
      </c>
      <c r="P96" s="30">
        <f t="shared" ref="P96" si="1448">IF(OR($B91=$B97,J96=0),0,$G93-$G92)</f>
        <v>0</v>
      </c>
      <c r="Q96" s="134">
        <f t="shared" ref="Q96" si="1449">IF(OR($B91=$B97,J96=0),0,J95)</f>
        <v>0</v>
      </c>
      <c r="R96" s="138">
        <f t="shared" ref="R96" si="1450">IF($B91=$B97,0,K93)</f>
        <v>0</v>
      </c>
      <c r="S96" s="176">
        <f t="shared" ref="S96" si="1451">IF($B85=$B91,IF(U91+U86&gt;0,1,0)+IF(V91+V86&gt;0,1,0)+IF(W91+W86&gt;0,1,0)+IF(X91+X86&gt;0,1,0)+IF(Y91+Y86&gt;0,1,0)+IF(Z91+Z86&gt;0,1,0)+IF(AA91+AA86&gt;0,1,0),S92)</f>
        <v>0</v>
      </c>
      <c r="T96" s="133">
        <f t="shared" ref="T96" si="1452">IF(OR($B91=$B97,S96=0,(T92-Z96+X96)&lt;=0),0,(T92-Z96+X96)/S96)</f>
        <v>0</v>
      </c>
      <c r="U96" s="137">
        <f t="shared" ref="U96" si="1453">IF(T96*(7-S93)&lt;=0,0,T96*(7-S93))</f>
        <v>0</v>
      </c>
      <c r="V96" s="311">
        <f t="shared" ref="V96" si="1454">ROUND(IF(OR(T93-T96*(7-S93)+Y96&lt;0,$B91=$B97,T96&lt;=0,T93=0),0,IF(T93-T96*(7-S93)+Y96&gt;Z96-X96+Y96,Z96-X96+Y96,T93-T96*(7-S93)+Y96)),1)</f>
        <v>0</v>
      </c>
      <c r="W96" s="312"/>
      <c r="X96" s="139">
        <f t="shared" ref="X96" si="1455">IF(OR($B91=$B97,S92=0),0,IF($B91=$B85,S91,$F91))</f>
        <v>0</v>
      </c>
      <c r="Y96" s="30">
        <f t="shared" ref="Y96" si="1456">IF(OR($B91=$B97,S96=0),0,$G93-$G92)</f>
        <v>0</v>
      </c>
      <c r="Z96" s="134">
        <f t="shared" ref="Z96" si="1457">IF(OR($B91=$B97,S96=0),0,S95)</f>
        <v>0</v>
      </c>
      <c r="AA96" s="138">
        <f t="shared" ref="AA96" si="1458">IF($B91=$B97,0,T93)</f>
        <v>0</v>
      </c>
      <c r="AB96" s="176">
        <f t="shared" ref="AB96" si="1459">IF($B85=$B91,IF(AD91+AD86&gt;0,1,0)+IF(AE91+AE86&gt;0,1,0)+IF(AF91+AF86&gt;0,1,0)+IF(AG91+AG86&gt;0,1,0)+IF(AH91+AH86&gt;0,1,0)+IF(AI91+AI86&gt;0,1,0)+IF(AJ91+AJ86&gt;0,1,0),AB92)</f>
        <v>0</v>
      </c>
      <c r="AC96" s="133">
        <f t="shared" ref="AC96" si="1460">IF(OR($B91=$B97,AB96=0,(AC92-AI96+AG96)&lt;=0),0,(AC92-AI96+AG96)/AB96)</f>
        <v>0</v>
      </c>
      <c r="AD96" s="137">
        <f t="shared" ref="AD96" si="1461">IF(AC96*(7-AB93)&lt;=0,0,AC96*(7-AB93))</f>
        <v>0</v>
      </c>
      <c r="AE96" s="311">
        <f t="shared" ref="AE96" si="1462">ROUND(IF(OR(AC93-AC96*(7-AB93)+AH96&lt;0,$B91=$B97,AC96&lt;=0,AC93=0),0,IF(AC93-AC96*(7-AB93)+AH96&gt;AI96-AG96+AH96,AI96-AG96+AH96,AC93-AC96*(7-AB93)+AH96)),1)</f>
        <v>0</v>
      </c>
      <c r="AF96" s="312"/>
      <c r="AG96" s="139">
        <f t="shared" ref="AG96" si="1463">IF(OR($B91=$B97,AB92=0),0,IF($B91=$B85,AB91,$F91))</f>
        <v>0</v>
      </c>
      <c r="AH96" s="30">
        <f t="shared" ref="AH96" si="1464">IF(OR($B91=$B97,AB96=0),0,$G93-$G92)</f>
        <v>0</v>
      </c>
      <c r="AI96" s="134">
        <f t="shared" ref="AI96" si="1465">IF(OR($B91=$B97,AB96=0),0,AB95)</f>
        <v>0</v>
      </c>
      <c r="AJ96" s="138">
        <f t="shared" ref="AJ96" si="1466">IF($B91=$B97,0,AC93)</f>
        <v>0</v>
      </c>
      <c r="AK96" s="176">
        <f t="shared" ref="AK96" si="1467">IF($B85=$B91,IF(AM91+AM86&gt;0,1,0)+IF(AN91+AN86&gt;0,1,0)+IF(AO91+AO86&gt;0,1,0)+IF(AP91+AP86&gt;0,1,0)+IF(AQ91+AQ86&gt;0,1,0)+IF(AR91+AR86&gt;0,1,0)+IF(AS91+AS86&gt;0,1,0),AK92)</f>
        <v>0</v>
      </c>
      <c r="AL96" s="133">
        <f t="shared" ref="AL96" si="1468">IF(OR($B91=$B97,AK96=0,(AL92-AR96+AP96)&lt;=0),0,(AL92-AR96+AP96)/AK96)</f>
        <v>0</v>
      </c>
      <c r="AM96" s="137">
        <f t="shared" ref="AM96" si="1469">IF(AL96*(7-AK93)&lt;=0,0,AL96*(7-AK93))</f>
        <v>0</v>
      </c>
      <c r="AN96" s="311">
        <f t="shared" ref="AN96" si="1470">ROUND(IF(OR(AL93-AL96*(7-AK93)+AQ96&lt;0,$B91=$B97,AL96&lt;=0,AL93=0),0,IF(AL93-AL96*(7-AK93)+AQ96&gt;AR96-AP96+AQ96,AR96-AP96+AQ96,AL93-AL96*(7-AK93)+AQ96)),1)</f>
        <v>0</v>
      </c>
      <c r="AO96" s="312"/>
      <c r="AP96" s="139">
        <f t="shared" ref="AP96" si="1471">IF(OR($B91=$B97,AK92=0),0,IF($B91=$B85,AK91,$F91))</f>
        <v>0</v>
      </c>
      <c r="AQ96" s="30">
        <f t="shared" ref="AQ96" si="1472">IF(OR($B91=$B97,AK96=0),0,$G93-$G92)</f>
        <v>0</v>
      </c>
      <c r="AR96" s="134">
        <f t="shared" ref="AR96" si="1473">IF(OR($B91=$B97,AK96=0),0,AK95)</f>
        <v>0</v>
      </c>
      <c r="AS96" s="138">
        <f t="shared" ref="AS96" si="1474">IF($B91=$B97,0,AL93)</f>
        <v>0</v>
      </c>
      <c r="AT96" s="176">
        <f t="shared" ref="AT96" si="1475">IF($B85=$B91,IF(AV91+AV86&gt;0,1,0)+IF(AW91+AW86&gt;0,1,0)+IF(AX91+AX86&gt;0,1,0)+IF(AY91+AY86&gt;0,1,0)+IF(AZ91+AZ86&gt;0,1,0)+IF(BA91+BA86&gt;0,1,0)+IF(BB91+BB86&gt;0,1,0),AT92)</f>
        <v>0</v>
      </c>
      <c r="AU96" s="133">
        <f t="shared" ref="AU96" si="1476">IF(OR($B91=$B97,AT96=0,(AU92-BA96+AY96)&lt;=0),0,(AU92-BA96+AY96)/AT96)</f>
        <v>0</v>
      </c>
      <c r="AV96" s="137">
        <f t="shared" ref="AV96" si="1477">IF(AU96*(7-AT93)&lt;=0,0,AU96*(7-AT93))</f>
        <v>0</v>
      </c>
      <c r="AW96" s="311">
        <f t="shared" ref="AW96" si="1478">ROUND(IF(OR(AU93-AU96*(7-AT93)+AZ96&lt;0,$B91=$B97,AU96&lt;=0,AU93=0),0,IF(AU93-AU96*(7-AT93)+AZ96&gt;BA96-AY96+AZ96,BA96-AY96+AZ96,AU93-AU96*(7-AT93)+AZ96)),1)</f>
        <v>0</v>
      </c>
      <c r="AX96" s="312"/>
      <c r="AY96" s="139">
        <f t="shared" ref="AY96" si="1479">IF(OR($B91=$B97,AT92=0),0,IF($B91=$B85,AT91,$F91))</f>
        <v>0</v>
      </c>
      <c r="AZ96" s="30">
        <f t="shared" ref="AZ96" si="1480">IF(OR($B91=$B97,AT96=0),0,$G93-$G92)</f>
        <v>0</v>
      </c>
      <c r="BA96" s="134">
        <f t="shared" ref="BA96" si="1481">IF(OR($B91=$B97,AT96=0),0,AT95)</f>
        <v>0</v>
      </c>
      <c r="BB96" s="138">
        <f t="shared" ref="BB96" si="1482">IF($B91=$B97,0,AU93)</f>
        <v>0</v>
      </c>
    </row>
    <row r="97" spans="1:54" ht="15.75" x14ac:dyDescent="0.2">
      <c r="A97" s="1">
        <f t="shared" ref="A97" si="1483">IF(B97="","1. Niewypełnione",B97)</f>
        <v>0</v>
      </c>
      <c r="B97" s="320">
        <f>wrzesień!B97</f>
        <v>0</v>
      </c>
      <c r="C97" s="321">
        <f>wrzesień!C97</f>
        <v>0</v>
      </c>
      <c r="D97" s="321">
        <f>wrzesień!D97</f>
        <v>0</v>
      </c>
      <c r="E97" s="321">
        <f>wrzesień!E97</f>
        <v>0</v>
      </c>
      <c r="F97" s="177">
        <f>wrzesień!F97</f>
        <v>18</v>
      </c>
      <c r="G97" s="185">
        <f>wrzesień!G97</f>
        <v>18</v>
      </c>
      <c r="H97" s="177"/>
      <c r="I97" s="192">
        <f t="shared" ref="I97:I101" si="1484">K97+T97+AC97+AL97+AU97</f>
        <v>0</v>
      </c>
      <c r="J97" s="186">
        <f t="shared" ref="J97" si="1485">IF(OR($B97=$B103,J100=0),0,ROUND((K98+P102)/J100,0))</f>
        <v>0</v>
      </c>
      <c r="K97" s="51">
        <f t="shared" ref="K97:K98" si="1486">SUM(L97:R97)</f>
        <v>0</v>
      </c>
      <c r="L97" s="52">
        <f>wrzesień!L97</f>
        <v>0</v>
      </c>
      <c r="M97" s="52">
        <f>wrzesień!M97</f>
        <v>0</v>
      </c>
      <c r="N97" s="52">
        <f>wrzesień!N97</f>
        <v>0</v>
      </c>
      <c r="O97" s="52">
        <f>wrzesień!O97</f>
        <v>0</v>
      </c>
      <c r="P97" s="53">
        <f>wrzesień!P97</f>
        <v>0</v>
      </c>
      <c r="Q97" s="54">
        <f>wrzesień!Q97</f>
        <v>0</v>
      </c>
      <c r="R97" s="55">
        <f>wrzesień!R97</f>
        <v>0</v>
      </c>
      <c r="S97" s="188">
        <f t="shared" ref="S97" si="1487">IF(OR($B97=$B103,S100=0),0,ROUND((T98+Y102)/S100,0))</f>
        <v>0</v>
      </c>
      <c r="T97" s="51">
        <f t="shared" ref="T97:T98" si="1488">SUM(U97:AA97)</f>
        <v>0</v>
      </c>
      <c r="U97" s="52">
        <f>wrzesień!U97</f>
        <v>0</v>
      </c>
      <c r="V97" s="52">
        <f>wrzesień!V97</f>
        <v>0</v>
      </c>
      <c r="W97" s="52">
        <f>wrzesień!W97</f>
        <v>0</v>
      </c>
      <c r="X97" s="52">
        <f>wrzesień!X97</f>
        <v>0</v>
      </c>
      <c r="Y97" s="53">
        <f>wrzesień!Y97</f>
        <v>0</v>
      </c>
      <c r="Z97" s="54">
        <f>wrzesień!Z97</f>
        <v>0</v>
      </c>
      <c r="AA97" s="55">
        <f>wrzesień!AA97</f>
        <v>0</v>
      </c>
      <c r="AB97" s="188">
        <f t="shared" ref="AB97" si="1489">IF(OR($B97=$B103,AB100=0),0,ROUND((AC98+AH102)/AB100,0))</f>
        <v>0</v>
      </c>
      <c r="AC97" s="51">
        <f t="shared" ref="AC97:AC98" si="1490">SUM(AD97:AJ97)</f>
        <v>0</v>
      </c>
      <c r="AD97" s="52">
        <f>wrzesień!AD97</f>
        <v>0</v>
      </c>
      <c r="AE97" s="52">
        <f>wrzesień!AE97</f>
        <v>0</v>
      </c>
      <c r="AF97" s="52">
        <f>wrzesień!AF97</f>
        <v>0</v>
      </c>
      <c r="AG97" s="52">
        <f>wrzesień!AG97</f>
        <v>0</v>
      </c>
      <c r="AH97" s="53">
        <f>wrzesień!AH97</f>
        <v>0</v>
      </c>
      <c r="AI97" s="54">
        <f>wrzesień!AI97</f>
        <v>0</v>
      </c>
      <c r="AJ97" s="55">
        <f>wrzesień!AJ97</f>
        <v>0</v>
      </c>
      <c r="AK97" s="188">
        <f t="shared" ref="AK97" si="1491">IF(OR($B97=$B103,AK100=0),0,ROUND((AL98+AQ102)/AK100,0))</f>
        <v>0</v>
      </c>
      <c r="AL97" s="51">
        <f t="shared" ref="AL97:AL98" si="1492">SUM(AM97:AS97)</f>
        <v>0</v>
      </c>
      <c r="AM97" s="52">
        <f>wrzesień!AM97</f>
        <v>0</v>
      </c>
      <c r="AN97" s="52">
        <f>wrzesień!AN97</f>
        <v>0</v>
      </c>
      <c r="AO97" s="52">
        <f>wrzesień!AO97</f>
        <v>0</v>
      </c>
      <c r="AP97" s="52">
        <f>wrzesień!AP97</f>
        <v>0</v>
      </c>
      <c r="AQ97" s="53">
        <f>wrzesień!AQ97</f>
        <v>0</v>
      </c>
      <c r="AR97" s="54">
        <f>wrzesień!AR97</f>
        <v>0</v>
      </c>
      <c r="AS97" s="55">
        <f>wrzesień!AS97</f>
        <v>0</v>
      </c>
      <c r="AT97" s="188">
        <f t="shared" ref="AT97" si="1493">IF(OR($B97=$B103,AT100=0),0,ROUND((AU98+AZ102)/AT100,0))</f>
        <v>0</v>
      </c>
      <c r="AU97" s="51">
        <f t="shared" ref="AU97:AU98" si="1494">SUM(AV97:BB97)</f>
        <v>0</v>
      </c>
      <c r="AV97" s="52">
        <f t="shared" ref="AV97" si="1495">IF(SUM($AM$9:$AS$9)=SUM($AV$9:$BB$9),AM97,IF(AND(SUM($AV$9:$BB$9)&gt;42,SUM($AV$9:$BB$9)&lt;49),AM97,0))</f>
        <v>0</v>
      </c>
      <c r="AW97" s="52">
        <f t="shared" ref="AW97" si="1496">IF(SUM($AM$9:$AS$9)=SUM($AV$9:$BB$9),AN97,IF(AND(SUM($AV$9:$BB$9)&gt;42,SUM($AV$9:$BB$9)&lt;49),AN97,0))</f>
        <v>0</v>
      </c>
      <c r="AX97" s="52">
        <f t="shared" ref="AX97" si="1497">IF(SUM($AM$9:$AS$9)=SUM($AV$9:$BB$9),AO97,IF(AND(SUM($AV$9:$BB$9)&gt;42,SUM($AV$9:$BB$9)&lt;49),AO97,0))</f>
        <v>0</v>
      </c>
      <c r="AY97" s="52">
        <f t="shared" ref="AY97" si="1498">IF(SUM($AM$9:$AS$9)=SUM($AV$9:$BB$9),AP97,IF(AND(SUM($AV$9:$BB$9)&gt;42,SUM($AV$9:$BB$9)&lt;49),AP97,0))</f>
        <v>0</v>
      </c>
      <c r="AZ97" s="53">
        <f t="shared" ref="AZ97" si="1499">IF(SUM($AM$9:$AS$9)=SUM($AV$9:$BB$9),AQ97,IF(AND(SUM($AV$9:$BB$9)&gt;42,SUM($AV$9:$BB$9)&lt;49),AQ97,0))</f>
        <v>0</v>
      </c>
      <c r="BA97" s="54">
        <f t="shared" ref="BA97" si="1500">IF(SUM($AM$9:$AS$9)=SUM($AV$9:$BB$9),AR97,IF(AND(SUM($AV$9:$BB$9)&gt;42,SUM($AV$9:$BB$9)&lt;49),AR97,0))</f>
        <v>0</v>
      </c>
      <c r="BB97" s="55">
        <f t="shared" ref="BB97" si="1501">IF(SUM($AM$9:$AS$9)=SUM($AV$9:$BB$9),AS97,IF(AND(SUM($AV$9:$BB$9)&gt;42,SUM($AV$9:$BB$9)&lt;49),AS97,0))</f>
        <v>0</v>
      </c>
    </row>
    <row r="98" spans="1:54" ht="12.75" hidden="1" customHeight="1" x14ac:dyDescent="0.2">
      <c r="B98" s="93"/>
      <c r="C98" s="94"/>
      <c r="D98" s="95"/>
      <c r="E98" s="115"/>
      <c r="F98" s="140" t="b">
        <f t="shared" ref="F98" si="1502">IF($B91=$B97,OR(F92,G97&lt;F97),G97&lt;F97)</f>
        <v>0</v>
      </c>
      <c r="G98" s="189">
        <f t="shared" ref="G98" si="1503">IF(AND($B91=$B97,$B91&lt;&gt;"",$B91&lt;&gt;0),G97+G92,G97)</f>
        <v>18</v>
      </c>
      <c r="H98" s="120"/>
      <c r="I98" s="165">
        <f t="shared" si="1484"/>
        <v>0</v>
      </c>
      <c r="J98" s="194">
        <f t="shared" ref="J98" si="1504">7-COUNTIF(L97:R97,0)-COUNTIF(L97:R97,"")</f>
        <v>0</v>
      </c>
      <c r="K98" s="22">
        <f t="shared" si="1486"/>
        <v>0</v>
      </c>
      <c r="L98" s="35">
        <f t="shared" ref="L98:R98" si="1505">IF($B91=$B97,L97+L92,L97)</f>
        <v>0</v>
      </c>
      <c r="M98" s="35">
        <f t="shared" si="1505"/>
        <v>0</v>
      </c>
      <c r="N98" s="35">
        <f t="shared" si="1505"/>
        <v>0</v>
      </c>
      <c r="O98" s="35">
        <f t="shared" si="1505"/>
        <v>0</v>
      </c>
      <c r="P98" s="36">
        <f t="shared" si="1505"/>
        <v>0</v>
      </c>
      <c r="Q98" s="37">
        <f t="shared" si="1505"/>
        <v>0</v>
      </c>
      <c r="R98" s="38">
        <f t="shared" si="1505"/>
        <v>0</v>
      </c>
      <c r="S98" s="194">
        <f t="shared" ref="S98" si="1506">7-COUNTIF(U97:AA97,0)-COUNTIF(U97:AA97,"")</f>
        <v>0</v>
      </c>
      <c r="T98" s="22">
        <f t="shared" si="1488"/>
        <v>0</v>
      </c>
      <c r="U98" s="35">
        <f t="shared" ref="U98:AA98" si="1507">IF($B91=$B97,U97+U92,U97)</f>
        <v>0</v>
      </c>
      <c r="V98" s="35">
        <f t="shared" si="1507"/>
        <v>0</v>
      </c>
      <c r="W98" s="35">
        <f t="shared" si="1507"/>
        <v>0</v>
      </c>
      <c r="X98" s="35">
        <f t="shared" si="1507"/>
        <v>0</v>
      </c>
      <c r="Y98" s="36">
        <f t="shared" si="1507"/>
        <v>0</v>
      </c>
      <c r="Z98" s="37">
        <f t="shared" si="1507"/>
        <v>0</v>
      </c>
      <c r="AA98" s="38">
        <f t="shared" si="1507"/>
        <v>0</v>
      </c>
      <c r="AB98" s="194">
        <f t="shared" ref="AB98" si="1508">7-COUNTIF(AD97:AJ97,0)-COUNTIF(AD97:AJ97,"")</f>
        <v>0</v>
      </c>
      <c r="AC98" s="22">
        <f t="shared" si="1490"/>
        <v>0</v>
      </c>
      <c r="AD98" s="35">
        <f t="shared" ref="AD98:AJ98" si="1509">IF($B91=$B97,AD97+AD92,AD97)</f>
        <v>0</v>
      </c>
      <c r="AE98" s="35">
        <f t="shared" si="1509"/>
        <v>0</v>
      </c>
      <c r="AF98" s="35">
        <f t="shared" si="1509"/>
        <v>0</v>
      </c>
      <c r="AG98" s="35">
        <f t="shared" si="1509"/>
        <v>0</v>
      </c>
      <c r="AH98" s="36">
        <f t="shared" si="1509"/>
        <v>0</v>
      </c>
      <c r="AI98" s="37">
        <f t="shared" si="1509"/>
        <v>0</v>
      </c>
      <c r="AJ98" s="38">
        <f t="shared" si="1509"/>
        <v>0</v>
      </c>
      <c r="AK98" s="194">
        <f t="shared" ref="AK98" si="1510">7-COUNTIF(AM97:AS97,0)-COUNTIF(AM97:AS97,"")</f>
        <v>0</v>
      </c>
      <c r="AL98" s="22">
        <f t="shared" si="1492"/>
        <v>0</v>
      </c>
      <c r="AM98" s="35">
        <f t="shared" ref="AM98:AS98" si="1511">IF($B91=$B97,AM97+AM92,AM97)</f>
        <v>0</v>
      </c>
      <c r="AN98" s="35">
        <f t="shared" si="1511"/>
        <v>0</v>
      </c>
      <c r="AO98" s="35">
        <f t="shared" si="1511"/>
        <v>0</v>
      </c>
      <c r="AP98" s="35">
        <f t="shared" si="1511"/>
        <v>0</v>
      </c>
      <c r="AQ98" s="36">
        <f t="shared" si="1511"/>
        <v>0</v>
      </c>
      <c r="AR98" s="37">
        <f t="shared" si="1511"/>
        <v>0</v>
      </c>
      <c r="AS98" s="38">
        <f t="shared" si="1511"/>
        <v>0</v>
      </c>
      <c r="AT98" s="194">
        <f t="shared" ref="AT98" si="1512">7-COUNTIF(AV97:BB97,0)-COUNTIF(AV97:BB97,"")</f>
        <v>0</v>
      </c>
      <c r="AU98" s="22">
        <f t="shared" si="1494"/>
        <v>0</v>
      </c>
      <c r="AV98" s="35">
        <f t="shared" ref="AV98:BB98" si="1513">IF($B91=$B97,AV97+AV92,AV97)</f>
        <v>0</v>
      </c>
      <c r="AW98" s="35">
        <f t="shared" si="1513"/>
        <v>0</v>
      </c>
      <c r="AX98" s="35">
        <f t="shared" si="1513"/>
        <v>0</v>
      </c>
      <c r="AY98" s="35">
        <f t="shared" si="1513"/>
        <v>0</v>
      </c>
      <c r="AZ98" s="36">
        <f t="shared" si="1513"/>
        <v>0</v>
      </c>
      <c r="BA98" s="37">
        <f t="shared" si="1513"/>
        <v>0</v>
      </c>
      <c r="BB98" s="38">
        <f t="shared" si="1513"/>
        <v>0</v>
      </c>
    </row>
    <row r="99" spans="1:54" ht="15" hidden="1" customHeight="1" x14ac:dyDescent="0.2">
      <c r="B99" s="116"/>
      <c r="C99" s="117"/>
      <c r="D99" s="118"/>
      <c r="E99" s="119"/>
      <c r="F99" s="92"/>
      <c r="G99" s="190">
        <f t="shared" ref="G99" si="1514">IF(AND($B91=$B97,$B91&lt;&gt;"",$B91&lt;&gt;0),F97+G93,F97)</f>
        <v>18</v>
      </c>
      <c r="H99" s="121"/>
      <c r="I99" s="165">
        <f t="shared" si="1484"/>
        <v>0</v>
      </c>
      <c r="J99" s="195">
        <f t="shared" ref="J99" si="1515">IF($B97=$B91,COUNTIF(L99:R99,0),COUNTIF(L100:R100,0)+COUNTIF(L100:R100,""))</f>
        <v>7</v>
      </c>
      <c r="K99" s="39">
        <f t="shared" ref="K99:R99" si="1516">IF($B91=$B97,K100+K93,K100)</f>
        <v>0</v>
      </c>
      <c r="L99" s="40">
        <f t="shared" si="1516"/>
        <v>0</v>
      </c>
      <c r="M99" s="40">
        <f t="shared" si="1516"/>
        <v>0</v>
      </c>
      <c r="N99" s="40">
        <f t="shared" si="1516"/>
        <v>0</v>
      </c>
      <c r="O99" s="40">
        <f t="shared" si="1516"/>
        <v>0</v>
      </c>
      <c r="P99" s="41">
        <f t="shared" si="1516"/>
        <v>0</v>
      </c>
      <c r="Q99" s="42">
        <f t="shared" si="1516"/>
        <v>0</v>
      </c>
      <c r="R99" s="43">
        <f t="shared" si="1516"/>
        <v>0</v>
      </c>
      <c r="S99" s="195">
        <f t="shared" ref="S99" si="1517">IF($B97=$B91,COUNTIF(U99:AA99,0),COUNTIF(U100:AA100,0)+COUNTIF(U100:AA100,""))</f>
        <v>7</v>
      </c>
      <c r="T99" s="39">
        <f t="shared" ref="T99:AA99" si="1518">IF($B91=$B97,T100+T93,T100)</f>
        <v>0</v>
      </c>
      <c r="U99" s="40">
        <f t="shared" si="1518"/>
        <v>0</v>
      </c>
      <c r="V99" s="40">
        <f t="shared" si="1518"/>
        <v>0</v>
      </c>
      <c r="W99" s="40">
        <f t="shared" si="1518"/>
        <v>0</v>
      </c>
      <c r="X99" s="40">
        <f t="shared" si="1518"/>
        <v>0</v>
      </c>
      <c r="Y99" s="41">
        <f t="shared" si="1518"/>
        <v>0</v>
      </c>
      <c r="Z99" s="42">
        <f t="shared" si="1518"/>
        <v>0</v>
      </c>
      <c r="AA99" s="43">
        <f t="shared" si="1518"/>
        <v>0</v>
      </c>
      <c r="AB99" s="195">
        <f t="shared" ref="AB99" si="1519">IF($B97=$B91,COUNTIF(AD99:AJ99,0),COUNTIF(AD100:AJ100,0)+COUNTIF(AD100:AJ100,""))</f>
        <v>7</v>
      </c>
      <c r="AC99" s="39">
        <f t="shared" ref="AC99:AJ99" si="1520">IF($B91=$B97,AC100+AC93,AC100)</f>
        <v>0</v>
      </c>
      <c r="AD99" s="40">
        <f t="shared" si="1520"/>
        <v>0</v>
      </c>
      <c r="AE99" s="40">
        <f t="shared" si="1520"/>
        <v>0</v>
      </c>
      <c r="AF99" s="40">
        <f t="shared" si="1520"/>
        <v>0</v>
      </c>
      <c r="AG99" s="40">
        <f t="shared" si="1520"/>
        <v>0</v>
      </c>
      <c r="AH99" s="41">
        <f t="shared" si="1520"/>
        <v>0</v>
      </c>
      <c r="AI99" s="42">
        <f t="shared" si="1520"/>
        <v>0</v>
      </c>
      <c r="AJ99" s="43">
        <f t="shared" si="1520"/>
        <v>0</v>
      </c>
      <c r="AK99" s="195">
        <f t="shared" ref="AK99" si="1521">IF($B97=$B91,COUNTIF(AM99:AS99,0),COUNTIF(AM100:AS100,0)+COUNTIF(AM100:AS100,""))</f>
        <v>7</v>
      </c>
      <c r="AL99" s="39">
        <f t="shared" ref="AL99:AS99" si="1522">IF($B91=$B97,AL100+AL93,AL100)</f>
        <v>0</v>
      </c>
      <c r="AM99" s="40">
        <f t="shared" si="1522"/>
        <v>0</v>
      </c>
      <c r="AN99" s="40">
        <f t="shared" si="1522"/>
        <v>0</v>
      </c>
      <c r="AO99" s="40">
        <f t="shared" si="1522"/>
        <v>0</v>
      </c>
      <c r="AP99" s="40">
        <f t="shared" si="1522"/>
        <v>0</v>
      </c>
      <c r="AQ99" s="41">
        <f t="shared" si="1522"/>
        <v>0</v>
      </c>
      <c r="AR99" s="42">
        <f t="shared" si="1522"/>
        <v>0</v>
      </c>
      <c r="AS99" s="43">
        <f t="shared" si="1522"/>
        <v>0</v>
      </c>
      <c r="AT99" s="195">
        <f t="shared" ref="AT99" si="1523">IF($B97=$B91,COUNTIF(AV99:BB99,0),COUNTIF(AV100:BB100,0)+COUNTIF(AV100:BB100,""))</f>
        <v>7</v>
      </c>
      <c r="AU99" s="39">
        <f t="shared" ref="AU99:BB99" si="1524">IF($B91=$B97,AU100+AU93,AU100)</f>
        <v>0</v>
      </c>
      <c r="AV99" s="40">
        <f t="shared" si="1524"/>
        <v>0</v>
      </c>
      <c r="AW99" s="40">
        <f t="shared" si="1524"/>
        <v>0</v>
      </c>
      <c r="AX99" s="40">
        <f t="shared" si="1524"/>
        <v>0</v>
      </c>
      <c r="AY99" s="40">
        <f t="shared" si="1524"/>
        <v>0</v>
      </c>
      <c r="AZ99" s="41">
        <f t="shared" si="1524"/>
        <v>0</v>
      </c>
      <c r="BA99" s="42">
        <f t="shared" si="1524"/>
        <v>0</v>
      </c>
      <c r="BB99" s="43">
        <f t="shared" si="1524"/>
        <v>0</v>
      </c>
    </row>
    <row r="100" spans="1:54" ht="15.75" customHeight="1" x14ac:dyDescent="0.2">
      <c r="A100" s="1">
        <f t="shared" ref="A100" si="1525">A97</f>
        <v>0</v>
      </c>
      <c r="B100" s="313">
        <f t="shared" ref="B100" si="1526">B94+1</f>
        <v>14</v>
      </c>
      <c r="C100" s="314"/>
      <c r="D100" s="314"/>
      <c r="E100" s="314"/>
      <c r="F100" s="31"/>
      <c r="G100" s="183"/>
      <c r="H100" s="122">
        <f t="shared" ref="H100" si="1527">5-COUNTIF(AU97,0)-COUNTIF(AL97,0)-COUNTIF(AC97,0)-COUNTIF(T97,0)-COUNTIF(K97,0)</f>
        <v>0</v>
      </c>
      <c r="I100" s="165">
        <f t="shared" si="1484"/>
        <v>0</v>
      </c>
      <c r="J100" s="187">
        <f t="shared" ref="J100" si="1528">IF($B97=$B91,J94+IF($F97&lt;&gt;$G97,(K97+$G99-$G98)/$F97,K97/$F97),IF($F97&lt;&gt;G97,(K97+$G99-$G98)/$F97,K97/$F97))</f>
        <v>0</v>
      </c>
      <c r="K100" s="7">
        <f t="shared" ref="K100:K101" si="1529">SUM(L100:R100)</f>
        <v>0</v>
      </c>
      <c r="L100" s="26">
        <f t="shared" ref="L100:R100" si="1530">L97</f>
        <v>0</v>
      </c>
      <c r="M100" s="26">
        <f t="shared" si="1530"/>
        <v>0</v>
      </c>
      <c r="N100" s="26">
        <f t="shared" si="1530"/>
        <v>0</v>
      </c>
      <c r="O100" s="26">
        <f t="shared" si="1530"/>
        <v>0</v>
      </c>
      <c r="P100" s="26">
        <f t="shared" si="1530"/>
        <v>0</v>
      </c>
      <c r="Q100" s="29">
        <f t="shared" si="1530"/>
        <v>0</v>
      </c>
      <c r="R100" s="23">
        <f t="shared" si="1530"/>
        <v>0</v>
      </c>
      <c r="S100" s="187">
        <f t="shared" ref="S100" si="1531">IF($B97=$B91,S94+IF($F97&lt;&gt;$G97,(T97+$G99-$G98)/$F97,T97/$F97),IF($F97&lt;&gt;P97,(T97+$G99-$G98)/$F97,T97/$F97))</f>
        <v>0</v>
      </c>
      <c r="T100" s="7">
        <f t="shared" ref="T100:T101" si="1532">SUM(U100:AA100)</f>
        <v>0</v>
      </c>
      <c r="U100" s="26">
        <f t="shared" ref="U100:AA100" si="1533">U97</f>
        <v>0</v>
      </c>
      <c r="V100" s="26">
        <f t="shared" si="1533"/>
        <v>0</v>
      </c>
      <c r="W100" s="26">
        <f t="shared" si="1533"/>
        <v>0</v>
      </c>
      <c r="X100" s="26">
        <f t="shared" si="1533"/>
        <v>0</v>
      </c>
      <c r="Y100" s="113">
        <f t="shared" si="1533"/>
        <v>0</v>
      </c>
      <c r="Z100" s="29">
        <f t="shared" si="1533"/>
        <v>0</v>
      </c>
      <c r="AA100" s="23">
        <f t="shared" si="1533"/>
        <v>0</v>
      </c>
      <c r="AB100" s="187">
        <f t="shared" ref="AB100" si="1534">IF($B97=$B91,AB94+IF($F97&lt;&gt;$G97,(AC97+$G99-$G98)/$F97,AC97/$F97),IF($F97&lt;&gt;Y97,(AC97+$G99-$G98)/$F97,AC97/$F97))</f>
        <v>0</v>
      </c>
      <c r="AC100" s="7">
        <f t="shared" ref="AC100:AC101" si="1535">SUM(AD100:AJ100)</f>
        <v>0</v>
      </c>
      <c r="AD100" s="26">
        <f t="shared" ref="AD100:AJ100" si="1536">AD97</f>
        <v>0</v>
      </c>
      <c r="AE100" s="26">
        <f t="shared" si="1536"/>
        <v>0</v>
      </c>
      <c r="AF100" s="26">
        <f t="shared" si="1536"/>
        <v>0</v>
      </c>
      <c r="AG100" s="26">
        <f t="shared" si="1536"/>
        <v>0</v>
      </c>
      <c r="AH100" s="113">
        <f t="shared" si="1536"/>
        <v>0</v>
      </c>
      <c r="AI100" s="29">
        <f t="shared" si="1536"/>
        <v>0</v>
      </c>
      <c r="AJ100" s="23">
        <f t="shared" si="1536"/>
        <v>0</v>
      </c>
      <c r="AK100" s="187">
        <f t="shared" ref="AK100" si="1537">IF($B97=$B91,AK94+IF($F97&lt;&gt;$G97,(AL97+$G99-$G98)/$F97,AL97/$F97),IF($F97&lt;&gt;AH97,(AL97+$G99-$G98)/$F97,AL97/$F97))</f>
        <v>0</v>
      </c>
      <c r="AL100" s="7">
        <f t="shared" ref="AL100:AL101" si="1538">SUM(AM100:AS100)</f>
        <v>0</v>
      </c>
      <c r="AM100" s="26">
        <f t="shared" ref="AM100:AS100" si="1539">AM97</f>
        <v>0</v>
      </c>
      <c r="AN100" s="26">
        <f t="shared" si="1539"/>
        <v>0</v>
      </c>
      <c r="AO100" s="26">
        <f t="shared" si="1539"/>
        <v>0</v>
      </c>
      <c r="AP100" s="26">
        <f t="shared" si="1539"/>
        <v>0</v>
      </c>
      <c r="AQ100" s="113">
        <f t="shared" si="1539"/>
        <v>0</v>
      </c>
      <c r="AR100" s="29">
        <f t="shared" si="1539"/>
        <v>0</v>
      </c>
      <c r="AS100" s="23">
        <f t="shared" si="1539"/>
        <v>0</v>
      </c>
      <c r="AT100" s="187">
        <f t="shared" ref="AT100" si="1540">IF($B97=$B91,AT94+IF($F97&lt;&gt;$G97,(AU97+$G99-$G98)/$F97,AU97/$F97),IF($F97&lt;&gt;AQ97,(AU97+$G99-$G98)/$F97,AU97/$F97))</f>
        <v>0</v>
      </c>
      <c r="AU100" s="7">
        <f t="shared" ref="AU100:AU101" si="1541">SUM(AV100:BB100)</f>
        <v>0</v>
      </c>
      <c r="AV100" s="6">
        <f t="shared" ref="AV100" si="1542">IF(SUM($AM$9:$AS$9)=SUM($AV$9:$BB$9),AV97,IF(AND(SUM($AV$9:$BB$9)&gt;42,SUM($AV$9:$BB$9)&lt;49),AV97,0))</f>
        <v>0</v>
      </c>
      <c r="AW100" s="6">
        <f t="shared" ref="AW100:BB100" si="1543">IF(SUM($AM$9:$AS$9)=SUM($AV$9:$BB$9),AW97,IF(AND(SUM($AV$9:$BB$9)&gt;42,SUM($AV$9:$BB$9)&lt;49),AW97,0))</f>
        <v>0</v>
      </c>
      <c r="AX100" s="6">
        <f t="shared" si="1543"/>
        <v>0</v>
      </c>
      <c r="AY100" s="6">
        <f t="shared" si="1543"/>
        <v>0</v>
      </c>
      <c r="AZ100" s="26">
        <f t="shared" si="1543"/>
        <v>0</v>
      </c>
      <c r="BA100" s="29">
        <f t="shared" si="1543"/>
        <v>0</v>
      </c>
      <c r="BB100" s="23">
        <f t="shared" si="1543"/>
        <v>0</v>
      </c>
    </row>
    <row r="101" spans="1:54" ht="15.75" customHeight="1" x14ac:dyDescent="0.2">
      <c r="A101" s="1">
        <f t="shared" ref="A101:A102" si="1544">A100</f>
        <v>0</v>
      </c>
      <c r="B101" s="313"/>
      <c r="C101" s="314"/>
      <c r="D101" s="314"/>
      <c r="E101" s="314"/>
      <c r="F101" s="31"/>
      <c r="G101" s="183"/>
      <c r="H101" s="123">
        <f t="shared" ref="H101" si="1545">IF($B97=$B91,H95+F101,$F101)</f>
        <v>0</v>
      </c>
      <c r="I101" s="165">
        <f t="shared" si="1484"/>
        <v>0</v>
      </c>
      <c r="J101" s="141">
        <f t="shared" ref="J101" si="1546">IF($H100=0,0,IF($B91=$B97,IF($H102&gt;0,$H102+J95,K97+J95),IF($H102&gt;0,$H102,K97)))</f>
        <v>0</v>
      </c>
      <c r="K101" s="7">
        <f t="shared" si="1529"/>
        <v>0</v>
      </c>
      <c r="L101" s="6"/>
      <c r="M101" s="6"/>
      <c r="N101" s="6"/>
      <c r="O101" s="6"/>
      <c r="P101" s="26"/>
      <c r="Q101" s="29"/>
      <c r="R101" s="23"/>
      <c r="S101" s="141">
        <f t="shared" ref="S101" si="1547">IF($H100=0,0,IF($B91=$B97,IF($H102&gt;0,$H102+S95,T97+S95),IF($H102&gt;0,$H102,T97)))</f>
        <v>0</v>
      </c>
      <c r="T101" s="7">
        <f t="shared" si="1532"/>
        <v>0</v>
      </c>
      <c r="U101" s="6"/>
      <c r="V101" s="6"/>
      <c r="W101" s="6"/>
      <c r="X101" s="6"/>
      <c r="Y101" s="26"/>
      <c r="Z101" s="29"/>
      <c r="AA101" s="23"/>
      <c r="AB101" s="141">
        <f t="shared" ref="AB101" si="1548">IF($H100=0,0,IF($B91=$B97,IF($H102&gt;0,$H102+AB95,AC97+AB95),IF($H102&gt;0,$H102,AC97)))</f>
        <v>0</v>
      </c>
      <c r="AC101" s="7">
        <f t="shared" si="1535"/>
        <v>0</v>
      </c>
      <c r="AD101" s="6"/>
      <c r="AE101" s="6"/>
      <c r="AF101" s="6"/>
      <c r="AG101" s="6"/>
      <c r="AH101" s="26"/>
      <c r="AI101" s="29"/>
      <c r="AJ101" s="23"/>
      <c r="AK101" s="141">
        <f t="shared" ref="AK101" si="1549">IF($H100=0,0,IF($B91=$B97,IF($H102&gt;0,$H102+AK95,AL97+AK95),IF($H102&gt;0,$H102,AL97)))</f>
        <v>0</v>
      </c>
      <c r="AL101" s="7">
        <f t="shared" si="1538"/>
        <v>0</v>
      </c>
      <c r="AM101" s="6"/>
      <c r="AN101" s="6"/>
      <c r="AO101" s="6"/>
      <c r="AP101" s="6"/>
      <c r="AQ101" s="26"/>
      <c r="AR101" s="29"/>
      <c r="AS101" s="23"/>
      <c r="AT101" s="141">
        <f t="shared" ref="AT101" si="1550">IF($H100=0,0,IF($B91=$B97,IF($H102&gt;0,$H102+AT95,AU97+AT95),IF($H102&gt;0,$H102,AU97)))</f>
        <v>0</v>
      </c>
      <c r="AU101" s="7">
        <f t="shared" si="1541"/>
        <v>0</v>
      </c>
      <c r="AV101" s="6"/>
      <c r="AW101" s="6"/>
      <c r="AX101" s="6"/>
      <c r="AY101" s="6"/>
      <c r="AZ101" s="26"/>
      <c r="BA101" s="29"/>
      <c r="BB101" s="23"/>
    </row>
    <row r="102" spans="1:54" ht="18.75" customHeight="1" thickBot="1" x14ac:dyDescent="0.25">
      <c r="A102" s="1">
        <f t="shared" si="1544"/>
        <v>0</v>
      </c>
      <c r="B102" s="323" t="str">
        <f>IF(B97="",Wydruk!$AE$6,IF(J98=0,Wydruk!$AE$7,IF(AND(G98&lt;G99,B97&lt;&gt;$B103),Wydruk!$AE$13,IF(AND($B97=$B91,$B97&lt;&gt;$B103),IF(OR(OR(J102&lt;4,J102&gt;5),OR(S102&lt;4,S102&gt;5),OR(AB102&lt;4,AB102&gt;5),OR(AK102&lt;4,AK102&gt;5),OR(AND(AT102&lt;4,AT102&gt;0),AT102&gt;5)),Wydruk!$AE$8,Wydruk!$AE$9),IF($B97=$B103,IF($F101&lt;&gt;0,Wydruk!$AE$12,Wydruk!$AE$10),IF(OR(OR(J98&lt;4,J98&gt;5),OR(S98&lt;4,S98&gt;5),OR(AB98&lt;4,AB98&gt;5),OR(AK98&lt;4,AK98&gt;5),OR(AND(AT98&lt;4,AT98&gt;0),AT98&gt;5)),Wydruk!$AE$8,Wydruk!$AE$11))))))</f>
        <v>Uzupełnij liczby godzin tygodniowego planu</v>
      </c>
      <c r="C102" s="324"/>
      <c r="D102" s="324"/>
      <c r="E102" s="324"/>
      <c r="F102" s="173">
        <f>wrzesień!F102</f>
        <v>0</v>
      </c>
      <c r="G102" s="184">
        <f>wrzesień!G102</f>
        <v>0</v>
      </c>
      <c r="H102" s="191">
        <f t="shared" ref="H102" si="1551">IF(OR($G102=0,$F102=0,$G102="",$F102=""),0,$G102/$F102)</f>
        <v>0</v>
      </c>
      <c r="I102" s="193"/>
      <c r="J102" s="176">
        <f t="shared" ref="J102" si="1552">IF($B91=$B97,IF(L97+L92&gt;0,1,0)+IF(M97+M92&gt;0,1,0)+IF(N97+N92&gt;0,1,0)+IF(O97+O92&gt;0,1,0)+IF(P97+P92&gt;0,1,0)+IF(Q97+Q92&gt;0,1,0)+IF(R97+R92&gt;0,1,0),J98)</f>
        <v>0</v>
      </c>
      <c r="K102" s="133">
        <f t="shared" ref="K102" si="1553">IF(OR($B97=$B103,J102=0,(K98-Q102+O102)&lt;=0),0,(K98-Q102+O102)/J102)</f>
        <v>0</v>
      </c>
      <c r="L102" s="137">
        <f t="shared" ref="L102" si="1554">IF(K102*(7-J99)&lt;=0,0,K102*(7-J99))</f>
        <v>0</v>
      </c>
      <c r="M102" s="311">
        <f t="shared" ref="M102" si="1555">ROUND(IF(OR(K99-K102*(7-J99)+P102&lt;0,$B97=$B103,K102&lt;=0,K99=0),0,IF(K99-K102*(7-J99)+P102&gt;Q102-O102+P102,Q102-O102+P102,K99-K102*(7-J99)+P102)),1)</f>
        <v>0</v>
      </c>
      <c r="N102" s="312"/>
      <c r="O102" s="139">
        <f t="shared" ref="O102" si="1556">IF(OR($B97=$B103,J98=0),0,IF($B97=$B91,J97,$F97))</f>
        <v>0</v>
      </c>
      <c r="P102" s="30">
        <f t="shared" ref="P102" si="1557">IF(OR($B97=$B103,J102=0),0,$G99-$G98)</f>
        <v>0</v>
      </c>
      <c r="Q102" s="134">
        <f t="shared" ref="Q102" si="1558">IF(OR($B97=$B103,J102=0),0,J101)</f>
        <v>0</v>
      </c>
      <c r="R102" s="138">
        <f t="shared" ref="R102" si="1559">IF($B97=$B103,0,K99)</f>
        <v>0</v>
      </c>
      <c r="S102" s="176">
        <f t="shared" ref="S102" si="1560">IF($B91=$B97,IF(U97+U92&gt;0,1,0)+IF(V97+V92&gt;0,1,0)+IF(W97+W92&gt;0,1,0)+IF(X97+X92&gt;0,1,0)+IF(Y97+Y92&gt;0,1,0)+IF(Z97+Z92&gt;0,1,0)+IF(AA97+AA92&gt;0,1,0),S98)</f>
        <v>0</v>
      </c>
      <c r="T102" s="133">
        <f t="shared" ref="T102" si="1561">IF(OR($B97=$B103,S102=0,(T98-Z102+X102)&lt;=0),0,(T98-Z102+X102)/S102)</f>
        <v>0</v>
      </c>
      <c r="U102" s="137">
        <f t="shared" ref="U102" si="1562">IF(T102*(7-S99)&lt;=0,0,T102*(7-S99))</f>
        <v>0</v>
      </c>
      <c r="V102" s="311">
        <f t="shared" ref="V102" si="1563">ROUND(IF(OR(T99-T102*(7-S99)+Y102&lt;0,$B97=$B103,T102&lt;=0,T99=0),0,IF(T99-T102*(7-S99)+Y102&gt;Z102-X102+Y102,Z102-X102+Y102,T99-T102*(7-S99)+Y102)),1)</f>
        <v>0</v>
      </c>
      <c r="W102" s="312"/>
      <c r="X102" s="139">
        <f t="shared" ref="X102" si="1564">IF(OR($B97=$B103,S98=0),0,IF($B97=$B91,S97,$F97))</f>
        <v>0</v>
      </c>
      <c r="Y102" s="30">
        <f t="shared" ref="Y102" si="1565">IF(OR($B97=$B103,S102=0),0,$G99-$G98)</f>
        <v>0</v>
      </c>
      <c r="Z102" s="134">
        <f t="shared" ref="Z102" si="1566">IF(OR($B97=$B103,S102=0),0,S101)</f>
        <v>0</v>
      </c>
      <c r="AA102" s="138">
        <f t="shared" ref="AA102" si="1567">IF($B97=$B103,0,T99)</f>
        <v>0</v>
      </c>
      <c r="AB102" s="176">
        <f t="shared" ref="AB102" si="1568">IF($B91=$B97,IF(AD97+AD92&gt;0,1,0)+IF(AE97+AE92&gt;0,1,0)+IF(AF97+AF92&gt;0,1,0)+IF(AG97+AG92&gt;0,1,0)+IF(AH97+AH92&gt;0,1,0)+IF(AI97+AI92&gt;0,1,0)+IF(AJ97+AJ92&gt;0,1,0),AB98)</f>
        <v>0</v>
      </c>
      <c r="AC102" s="133">
        <f t="shared" ref="AC102" si="1569">IF(OR($B97=$B103,AB102=0,(AC98-AI102+AG102)&lt;=0),0,(AC98-AI102+AG102)/AB102)</f>
        <v>0</v>
      </c>
      <c r="AD102" s="137">
        <f t="shared" ref="AD102" si="1570">IF(AC102*(7-AB99)&lt;=0,0,AC102*(7-AB99))</f>
        <v>0</v>
      </c>
      <c r="AE102" s="311">
        <f t="shared" ref="AE102" si="1571">ROUND(IF(OR(AC99-AC102*(7-AB99)+AH102&lt;0,$B97=$B103,AC102&lt;=0,AC99=0),0,IF(AC99-AC102*(7-AB99)+AH102&gt;AI102-AG102+AH102,AI102-AG102+AH102,AC99-AC102*(7-AB99)+AH102)),1)</f>
        <v>0</v>
      </c>
      <c r="AF102" s="312"/>
      <c r="AG102" s="139">
        <f t="shared" ref="AG102" si="1572">IF(OR($B97=$B103,AB98=0),0,IF($B97=$B91,AB97,$F97))</f>
        <v>0</v>
      </c>
      <c r="AH102" s="30">
        <f t="shared" ref="AH102" si="1573">IF(OR($B97=$B103,AB102=0),0,$G99-$G98)</f>
        <v>0</v>
      </c>
      <c r="AI102" s="134">
        <f t="shared" ref="AI102" si="1574">IF(OR($B97=$B103,AB102=0),0,AB101)</f>
        <v>0</v>
      </c>
      <c r="AJ102" s="138">
        <f t="shared" ref="AJ102" si="1575">IF($B97=$B103,0,AC99)</f>
        <v>0</v>
      </c>
      <c r="AK102" s="176">
        <f t="shared" ref="AK102" si="1576">IF($B91=$B97,IF(AM97+AM92&gt;0,1,0)+IF(AN97+AN92&gt;0,1,0)+IF(AO97+AO92&gt;0,1,0)+IF(AP97+AP92&gt;0,1,0)+IF(AQ97+AQ92&gt;0,1,0)+IF(AR97+AR92&gt;0,1,0)+IF(AS97+AS92&gt;0,1,0),AK98)</f>
        <v>0</v>
      </c>
      <c r="AL102" s="133">
        <f t="shared" ref="AL102" si="1577">IF(OR($B97=$B103,AK102=0,(AL98-AR102+AP102)&lt;=0),0,(AL98-AR102+AP102)/AK102)</f>
        <v>0</v>
      </c>
      <c r="AM102" s="137">
        <f t="shared" ref="AM102" si="1578">IF(AL102*(7-AK99)&lt;=0,0,AL102*(7-AK99))</f>
        <v>0</v>
      </c>
      <c r="AN102" s="311">
        <f t="shared" ref="AN102" si="1579">ROUND(IF(OR(AL99-AL102*(7-AK99)+AQ102&lt;0,$B97=$B103,AL102&lt;=0,AL99=0),0,IF(AL99-AL102*(7-AK99)+AQ102&gt;AR102-AP102+AQ102,AR102-AP102+AQ102,AL99-AL102*(7-AK99)+AQ102)),1)</f>
        <v>0</v>
      </c>
      <c r="AO102" s="312"/>
      <c r="AP102" s="139">
        <f t="shared" ref="AP102" si="1580">IF(OR($B97=$B103,AK98=0),0,IF($B97=$B91,AK97,$F97))</f>
        <v>0</v>
      </c>
      <c r="AQ102" s="30">
        <f t="shared" ref="AQ102" si="1581">IF(OR($B97=$B103,AK102=0),0,$G99-$G98)</f>
        <v>0</v>
      </c>
      <c r="AR102" s="134">
        <f t="shared" ref="AR102" si="1582">IF(OR($B97=$B103,AK102=0),0,AK101)</f>
        <v>0</v>
      </c>
      <c r="AS102" s="138">
        <f t="shared" ref="AS102" si="1583">IF($B97=$B103,0,AL99)</f>
        <v>0</v>
      </c>
      <c r="AT102" s="176">
        <f t="shared" ref="AT102" si="1584">IF($B91=$B97,IF(AV97+AV92&gt;0,1,0)+IF(AW97+AW92&gt;0,1,0)+IF(AX97+AX92&gt;0,1,0)+IF(AY97+AY92&gt;0,1,0)+IF(AZ97+AZ92&gt;0,1,0)+IF(BA97+BA92&gt;0,1,0)+IF(BB97+BB92&gt;0,1,0),AT98)</f>
        <v>0</v>
      </c>
      <c r="AU102" s="133">
        <f t="shared" ref="AU102" si="1585">IF(OR($B97=$B103,AT102=0,(AU98-BA102+AY102)&lt;=0),0,(AU98-BA102+AY102)/AT102)</f>
        <v>0</v>
      </c>
      <c r="AV102" s="137">
        <f t="shared" ref="AV102" si="1586">IF(AU102*(7-AT99)&lt;=0,0,AU102*(7-AT99))</f>
        <v>0</v>
      </c>
      <c r="AW102" s="311">
        <f t="shared" ref="AW102" si="1587">ROUND(IF(OR(AU99-AU102*(7-AT99)+AZ102&lt;0,$B97=$B103,AU102&lt;=0,AU99=0),0,IF(AU99-AU102*(7-AT99)+AZ102&gt;BA102-AY102+AZ102,BA102-AY102+AZ102,AU99-AU102*(7-AT99)+AZ102)),1)</f>
        <v>0</v>
      </c>
      <c r="AX102" s="312"/>
      <c r="AY102" s="139">
        <f t="shared" ref="AY102" si="1588">IF(OR($B97=$B103,AT98=0),0,IF($B97=$B91,AT97,$F97))</f>
        <v>0</v>
      </c>
      <c r="AZ102" s="30">
        <f t="shared" ref="AZ102" si="1589">IF(OR($B97=$B103,AT102=0),0,$G99-$G98)</f>
        <v>0</v>
      </c>
      <c r="BA102" s="134">
        <f t="shared" ref="BA102" si="1590">IF(OR($B97=$B103,AT102=0),0,AT101)</f>
        <v>0</v>
      </c>
      <c r="BB102" s="138">
        <f t="shared" ref="BB102" si="1591">IF($B97=$B103,0,AU99)</f>
        <v>0</v>
      </c>
    </row>
    <row r="103" spans="1:54" ht="15.75" x14ac:dyDescent="0.2">
      <c r="A103" s="1">
        <f t="shared" ref="A103" si="1592">IF(B103="","1. Niewypełnione",B103)</f>
        <v>0</v>
      </c>
      <c r="B103" s="320">
        <f>wrzesień!B103</f>
        <v>0</v>
      </c>
      <c r="C103" s="321">
        <f>wrzesień!C103</f>
        <v>0</v>
      </c>
      <c r="D103" s="321">
        <f>wrzesień!D103</f>
        <v>0</v>
      </c>
      <c r="E103" s="321">
        <f>wrzesień!E103</f>
        <v>0</v>
      </c>
      <c r="F103" s="177">
        <f>wrzesień!F103</f>
        <v>18</v>
      </c>
      <c r="G103" s="185">
        <f>wrzesień!G103</f>
        <v>18</v>
      </c>
      <c r="H103" s="177"/>
      <c r="I103" s="192">
        <f t="shared" ref="I103:I107" si="1593">K103+T103+AC103+AL103+AU103</f>
        <v>0</v>
      </c>
      <c r="J103" s="186">
        <f t="shared" ref="J103" si="1594">IF(OR($B103=$B109,J106=0),0,ROUND((K104+P108)/J106,0))</f>
        <v>0</v>
      </c>
      <c r="K103" s="51">
        <f t="shared" ref="K103:K104" si="1595">SUM(L103:R103)</f>
        <v>0</v>
      </c>
      <c r="L103" s="52">
        <f>wrzesień!L103</f>
        <v>0</v>
      </c>
      <c r="M103" s="52">
        <f>wrzesień!M103</f>
        <v>0</v>
      </c>
      <c r="N103" s="52">
        <f>wrzesień!N103</f>
        <v>0</v>
      </c>
      <c r="O103" s="52">
        <f>wrzesień!O103</f>
        <v>0</v>
      </c>
      <c r="P103" s="53">
        <f>wrzesień!P103</f>
        <v>0</v>
      </c>
      <c r="Q103" s="54">
        <f>wrzesień!Q103</f>
        <v>0</v>
      </c>
      <c r="R103" s="55">
        <f>wrzesień!R103</f>
        <v>0</v>
      </c>
      <c r="S103" s="188">
        <f t="shared" ref="S103" si="1596">IF(OR($B103=$B109,S106=0),0,ROUND((T104+Y108)/S106,0))</f>
        <v>0</v>
      </c>
      <c r="T103" s="51">
        <f t="shared" ref="T103:T104" si="1597">SUM(U103:AA103)</f>
        <v>0</v>
      </c>
      <c r="U103" s="52">
        <f>wrzesień!U103</f>
        <v>0</v>
      </c>
      <c r="V103" s="52">
        <f>wrzesień!V103</f>
        <v>0</v>
      </c>
      <c r="W103" s="52">
        <f>wrzesień!W103</f>
        <v>0</v>
      </c>
      <c r="X103" s="52">
        <f>wrzesień!X103</f>
        <v>0</v>
      </c>
      <c r="Y103" s="53">
        <f>wrzesień!Y103</f>
        <v>0</v>
      </c>
      <c r="Z103" s="54">
        <f>wrzesień!Z103</f>
        <v>0</v>
      </c>
      <c r="AA103" s="55">
        <f>wrzesień!AA103</f>
        <v>0</v>
      </c>
      <c r="AB103" s="188">
        <f t="shared" ref="AB103" si="1598">IF(OR($B103=$B109,AB106=0),0,ROUND((AC104+AH108)/AB106,0))</f>
        <v>0</v>
      </c>
      <c r="AC103" s="51">
        <f t="shared" ref="AC103:AC104" si="1599">SUM(AD103:AJ103)</f>
        <v>0</v>
      </c>
      <c r="AD103" s="52">
        <f>wrzesień!AD103</f>
        <v>0</v>
      </c>
      <c r="AE103" s="52">
        <f>wrzesień!AE103</f>
        <v>0</v>
      </c>
      <c r="AF103" s="52">
        <f>wrzesień!AF103</f>
        <v>0</v>
      </c>
      <c r="AG103" s="52">
        <f>wrzesień!AG103</f>
        <v>0</v>
      </c>
      <c r="AH103" s="53">
        <f>wrzesień!AH103</f>
        <v>0</v>
      </c>
      <c r="AI103" s="54">
        <f>wrzesień!AI103</f>
        <v>0</v>
      </c>
      <c r="AJ103" s="55">
        <f>wrzesień!AJ103</f>
        <v>0</v>
      </c>
      <c r="AK103" s="188">
        <f t="shared" ref="AK103" si="1600">IF(OR($B103=$B109,AK106=0),0,ROUND((AL104+AQ108)/AK106,0))</f>
        <v>0</v>
      </c>
      <c r="AL103" s="51">
        <f t="shared" ref="AL103:AL104" si="1601">SUM(AM103:AS103)</f>
        <v>0</v>
      </c>
      <c r="AM103" s="52">
        <f>wrzesień!AM103</f>
        <v>0</v>
      </c>
      <c r="AN103" s="52">
        <f>wrzesień!AN103</f>
        <v>0</v>
      </c>
      <c r="AO103" s="52">
        <f>wrzesień!AO103</f>
        <v>0</v>
      </c>
      <c r="AP103" s="52">
        <f>wrzesień!AP103</f>
        <v>0</v>
      </c>
      <c r="AQ103" s="53">
        <f>wrzesień!AQ103</f>
        <v>0</v>
      </c>
      <c r="AR103" s="54">
        <f>wrzesień!AR103</f>
        <v>0</v>
      </c>
      <c r="AS103" s="55">
        <f>wrzesień!AS103</f>
        <v>0</v>
      </c>
      <c r="AT103" s="188">
        <f t="shared" ref="AT103" si="1602">IF(OR($B103=$B109,AT106=0),0,ROUND((AU104+AZ108)/AT106,0))</f>
        <v>0</v>
      </c>
      <c r="AU103" s="51">
        <f t="shared" ref="AU103:AU104" si="1603">SUM(AV103:BB103)</f>
        <v>0</v>
      </c>
      <c r="AV103" s="52">
        <f t="shared" ref="AV103" si="1604">IF(SUM($AM$9:$AS$9)=SUM($AV$9:$BB$9),AM103,IF(AND(SUM($AV$9:$BB$9)&gt;42,SUM($AV$9:$BB$9)&lt;49),AM103,0))</f>
        <v>0</v>
      </c>
      <c r="AW103" s="52">
        <f t="shared" ref="AW103" si="1605">IF(SUM($AM$9:$AS$9)=SUM($AV$9:$BB$9),AN103,IF(AND(SUM($AV$9:$BB$9)&gt;42,SUM($AV$9:$BB$9)&lt;49),AN103,0))</f>
        <v>0</v>
      </c>
      <c r="AX103" s="52">
        <f t="shared" ref="AX103" si="1606">IF(SUM($AM$9:$AS$9)=SUM($AV$9:$BB$9),AO103,IF(AND(SUM($AV$9:$BB$9)&gt;42,SUM($AV$9:$BB$9)&lt;49),AO103,0))</f>
        <v>0</v>
      </c>
      <c r="AY103" s="52">
        <f t="shared" ref="AY103" si="1607">IF(SUM($AM$9:$AS$9)=SUM($AV$9:$BB$9),AP103,IF(AND(SUM($AV$9:$BB$9)&gt;42,SUM($AV$9:$BB$9)&lt;49),AP103,0))</f>
        <v>0</v>
      </c>
      <c r="AZ103" s="53">
        <f t="shared" ref="AZ103" si="1608">IF(SUM($AM$9:$AS$9)=SUM($AV$9:$BB$9),AQ103,IF(AND(SUM($AV$9:$BB$9)&gt;42,SUM($AV$9:$BB$9)&lt;49),AQ103,0))</f>
        <v>0</v>
      </c>
      <c r="BA103" s="54">
        <f t="shared" ref="BA103" si="1609">IF(SUM($AM$9:$AS$9)=SUM($AV$9:$BB$9),AR103,IF(AND(SUM($AV$9:$BB$9)&gt;42,SUM($AV$9:$BB$9)&lt;49),AR103,0))</f>
        <v>0</v>
      </c>
      <c r="BB103" s="55">
        <f t="shared" ref="BB103" si="1610">IF(SUM($AM$9:$AS$9)=SUM($AV$9:$BB$9),AS103,IF(AND(SUM($AV$9:$BB$9)&gt;42,SUM($AV$9:$BB$9)&lt;49),AS103,0))</f>
        <v>0</v>
      </c>
    </row>
    <row r="104" spans="1:54" ht="12.75" hidden="1" customHeight="1" x14ac:dyDescent="0.2">
      <c r="B104" s="93"/>
      <c r="C104" s="94"/>
      <c r="D104" s="95"/>
      <c r="E104" s="115"/>
      <c r="F104" s="140" t="b">
        <f t="shared" ref="F104" si="1611">IF($B97=$B103,OR(F98,G103&lt;F103),G103&lt;F103)</f>
        <v>0</v>
      </c>
      <c r="G104" s="189">
        <f t="shared" ref="G104" si="1612">IF(AND($B97=$B103,$B97&lt;&gt;"",$B97&lt;&gt;0),G103+G98,G103)</f>
        <v>18</v>
      </c>
      <c r="H104" s="120"/>
      <c r="I104" s="165">
        <f t="shared" si="1593"/>
        <v>0</v>
      </c>
      <c r="J104" s="194">
        <f t="shared" ref="J104" si="1613">7-COUNTIF(L103:R103,0)-COUNTIF(L103:R103,"")</f>
        <v>0</v>
      </c>
      <c r="K104" s="22">
        <f t="shared" si="1595"/>
        <v>0</v>
      </c>
      <c r="L104" s="35">
        <f t="shared" ref="L104:R104" si="1614">IF($B97=$B103,L103+L98,L103)</f>
        <v>0</v>
      </c>
      <c r="M104" s="35">
        <f t="shared" si="1614"/>
        <v>0</v>
      </c>
      <c r="N104" s="35">
        <f t="shared" si="1614"/>
        <v>0</v>
      </c>
      <c r="O104" s="35">
        <f t="shared" si="1614"/>
        <v>0</v>
      </c>
      <c r="P104" s="36">
        <f t="shared" si="1614"/>
        <v>0</v>
      </c>
      <c r="Q104" s="37">
        <f t="shared" si="1614"/>
        <v>0</v>
      </c>
      <c r="R104" s="38">
        <f t="shared" si="1614"/>
        <v>0</v>
      </c>
      <c r="S104" s="194">
        <f t="shared" ref="S104" si="1615">7-COUNTIF(U103:AA103,0)-COUNTIF(U103:AA103,"")</f>
        <v>0</v>
      </c>
      <c r="T104" s="22">
        <f t="shared" si="1597"/>
        <v>0</v>
      </c>
      <c r="U104" s="35">
        <f t="shared" ref="U104:AA104" si="1616">IF($B97=$B103,U103+U98,U103)</f>
        <v>0</v>
      </c>
      <c r="V104" s="35">
        <f t="shared" si="1616"/>
        <v>0</v>
      </c>
      <c r="W104" s="35">
        <f t="shared" si="1616"/>
        <v>0</v>
      </c>
      <c r="X104" s="35">
        <f t="shared" si="1616"/>
        <v>0</v>
      </c>
      <c r="Y104" s="36">
        <f t="shared" si="1616"/>
        <v>0</v>
      </c>
      <c r="Z104" s="37">
        <f t="shared" si="1616"/>
        <v>0</v>
      </c>
      <c r="AA104" s="38">
        <f t="shared" si="1616"/>
        <v>0</v>
      </c>
      <c r="AB104" s="194">
        <f t="shared" ref="AB104" si="1617">7-COUNTIF(AD103:AJ103,0)-COUNTIF(AD103:AJ103,"")</f>
        <v>0</v>
      </c>
      <c r="AC104" s="22">
        <f t="shared" si="1599"/>
        <v>0</v>
      </c>
      <c r="AD104" s="35">
        <f t="shared" ref="AD104:AJ104" si="1618">IF($B97=$B103,AD103+AD98,AD103)</f>
        <v>0</v>
      </c>
      <c r="AE104" s="35">
        <f t="shared" si="1618"/>
        <v>0</v>
      </c>
      <c r="AF104" s="35">
        <f t="shared" si="1618"/>
        <v>0</v>
      </c>
      <c r="AG104" s="35">
        <f t="shared" si="1618"/>
        <v>0</v>
      </c>
      <c r="AH104" s="36">
        <f t="shared" si="1618"/>
        <v>0</v>
      </c>
      <c r="AI104" s="37">
        <f t="shared" si="1618"/>
        <v>0</v>
      </c>
      <c r="AJ104" s="38">
        <f t="shared" si="1618"/>
        <v>0</v>
      </c>
      <c r="AK104" s="194">
        <f t="shared" ref="AK104" si="1619">7-COUNTIF(AM103:AS103,0)-COUNTIF(AM103:AS103,"")</f>
        <v>0</v>
      </c>
      <c r="AL104" s="22">
        <f t="shared" si="1601"/>
        <v>0</v>
      </c>
      <c r="AM104" s="35">
        <f t="shared" ref="AM104:AS104" si="1620">IF($B97=$B103,AM103+AM98,AM103)</f>
        <v>0</v>
      </c>
      <c r="AN104" s="35">
        <f t="shared" si="1620"/>
        <v>0</v>
      </c>
      <c r="AO104" s="35">
        <f t="shared" si="1620"/>
        <v>0</v>
      </c>
      <c r="AP104" s="35">
        <f t="shared" si="1620"/>
        <v>0</v>
      </c>
      <c r="AQ104" s="36">
        <f t="shared" si="1620"/>
        <v>0</v>
      </c>
      <c r="AR104" s="37">
        <f t="shared" si="1620"/>
        <v>0</v>
      </c>
      <c r="AS104" s="38">
        <f t="shared" si="1620"/>
        <v>0</v>
      </c>
      <c r="AT104" s="194">
        <f t="shared" ref="AT104" si="1621">7-COUNTIF(AV103:BB103,0)-COUNTIF(AV103:BB103,"")</f>
        <v>0</v>
      </c>
      <c r="AU104" s="22">
        <f t="shared" si="1603"/>
        <v>0</v>
      </c>
      <c r="AV104" s="35">
        <f t="shared" ref="AV104:BB104" si="1622">IF($B97=$B103,AV103+AV98,AV103)</f>
        <v>0</v>
      </c>
      <c r="AW104" s="35">
        <f t="shared" si="1622"/>
        <v>0</v>
      </c>
      <c r="AX104" s="35">
        <f t="shared" si="1622"/>
        <v>0</v>
      </c>
      <c r="AY104" s="35">
        <f t="shared" si="1622"/>
        <v>0</v>
      </c>
      <c r="AZ104" s="36">
        <f t="shared" si="1622"/>
        <v>0</v>
      </c>
      <c r="BA104" s="37">
        <f t="shared" si="1622"/>
        <v>0</v>
      </c>
      <c r="BB104" s="38">
        <f t="shared" si="1622"/>
        <v>0</v>
      </c>
    </row>
    <row r="105" spans="1:54" ht="15" hidden="1" customHeight="1" x14ac:dyDescent="0.2">
      <c r="B105" s="116"/>
      <c r="C105" s="117"/>
      <c r="D105" s="118"/>
      <c r="E105" s="119"/>
      <c r="F105" s="92"/>
      <c r="G105" s="190">
        <f t="shared" ref="G105" si="1623">IF(AND($B97=$B103,$B97&lt;&gt;"",$B97&lt;&gt;0),F103+G99,F103)</f>
        <v>18</v>
      </c>
      <c r="H105" s="121"/>
      <c r="I105" s="165">
        <f t="shared" si="1593"/>
        <v>0</v>
      </c>
      <c r="J105" s="195">
        <f t="shared" ref="J105" si="1624">IF($B103=$B97,COUNTIF(L105:R105,0),COUNTIF(L106:R106,0)+COUNTIF(L106:R106,""))</f>
        <v>7</v>
      </c>
      <c r="K105" s="39">
        <f t="shared" ref="K105:R105" si="1625">IF($B97=$B103,K106+K99,K106)</f>
        <v>0</v>
      </c>
      <c r="L105" s="40">
        <f t="shared" si="1625"/>
        <v>0</v>
      </c>
      <c r="M105" s="40">
        <f t="shared" si="1625"/>
        <v>0</v>
      </c>
      <c r="N105" s="40">
        <f t="shared" si="1625"/>
        <v>0</v>
      </c>
      <c r="O105" s="40">
        <f t="shared" si="1625"/>
        <v>0</v>
      </c>
      <c r="P105" s="41">
        <f t="shared" si="1625"/>
        <v>0</v>
      </c>
      <c r="Q105" s="42">
        <f t="shared" si="1625"/>
        <v>0</v>
      </c>
      <c r="R105" s="43">
        <f t="shared" si="1625"/>
        <v>0</v>
      </c>
      <c r="S105" s="195">
        <f t="shared" ref="S105" si="1626">IF($B103=$B97,COUNTIF(U105:AA105,0),COUNTIF(U106:AA106,0)+COUNTIF(U106:AA106,""))</f>
        <v>7</v>
      </c>
      <c r="T105" s="39">
        <f t="shared" ref="T105:AA105" si="1627">IF($B97=$B103,T106+T99,T106)</f>
        <v>0</v>
      </c>
      <c r="U105" s="40">
        <f t="shared" si="1627"/>
        <v>0</v>
      </c>
      <c r="V105" s="40">
        <f t="shared" si="1627"/>
        <v>0</v>
      </c>
      <c r="W105" s="40">
        <f t="shared" si="1627"/>
        <v>0</v>
      </c>
      <c r="X105" s="40">
        <f t="shared" si="1627"/>
        <v>0</v>
      </c>
      <c r="Y105" s="41">
        <f t="shared" si="1627"/>
        <v>0</v>
      </c>
      <c r="Z105" s="42">
        <f t="shared" si="1627"/>
        <v>0</v>
      </c>
      <c r="AA105" s="43">
        <f t="shared" si="1627"/>
        <v>0</v>
      </c>
      <c r="AB105" s="195">
        <f t="shared" ref="AB105" si="1628">IF($B103=$B97,COUNTIF(AD105:AJ105,0),COUNTIF(AD106:AJ106,0)+COUNTIF(AD106:AJ106,""))</f>
        <v>7</v>
      </c>
      <c r="AC105" s="39">
        <f t="shared" ref="AC105:AJ105" si="1629">IF($B97=$B103,AC106+AC99,AC106)</f>
        <v>0</v>
      </c>
      <c r="AD105" s="40">
        <f t="shared" si="1629"/>
        <v>0</v>
      </c>
      <c r="AE105" s="40">
        <f t="shared" si="1629"/>
        <v>0</v>
      </c>
      <c r="AF105" s="40">
        <f t="shared" si="1629"/>
        <v>0</v>
      </c>
      <c r="AG105" s="40">
        <f t="shared" si="1629"/>
        <v>0</v>
      </c>
      <c r="AH105" s="41">
        <f t="shared" si="1629"/>
        <v>0</v>
      </c>
      <c r="AI105" s="42">
        <f t="shared" si="1629"/>
        <v>0</v>
      </c>
      <c r="AJ105" s="43">
        <f t="shared" si="1629"/>
        <v>0</v>
      </c>
      <c r="AK105" s="195">
        <f t="shared" ref="AK105" si="1630">IF($B103=$B97,COUNTIF(AM105:AS105,0),COUNTIF(AM106:AS106,0)+COUNTIF(AM106:AS106,""))</f>
        <v>7</v>
      </c>
      <c r="AL105" s="39">
        <f t="shared" ref="AL105:AS105" si="1631">IF($B97=$B103,AL106+AL99,AL106)</f>
        <v>0</v>
      </c>
      <c r="AM105" s="40">
        <f t="shared" si="1631"/>
        <v>0</v>
      </c>
      <c r="AN105" s="40">
        <f t="shared" si="1631"/>
        <v>0</v>
      </c>
      <c r="AO105" s="40">
        <f t="shared" si="1631"/>
        <v>0</v>
      </c>
      <c r="AP105" s="40">
        <f t="shared" si="1631"/>
        <v>0</v>
      </c>
      <c r="AQ105" s="41">
        <f t="shared" si="1631"/>
        <v>0</v>
      </c>
      <c r="AR105" s="42">
        <f t="shared" si="1631"/>
        <v>0</v>
      </c>
      <c r="AS105" s="43">
        <f t="shared" si="1631"/>
        <v>0</v>
      </c>
      <c r="AT105" s="195">
        <f t="shared" ref="AT105" si="1632">IF($B103=$B97,COUNTIF(AV105:BB105,0),COUNTIF(AV106:BB106,0)+COUNTIF(AV106:BB106,""))</f>
        <v>7</v>
      </c>
      <c r="AU105" s="39">
        <f t="shared" ref="AU105:BB105" si="1633">IF($B97=$B103,AU106+AU99,AU106)</f>
        <v>0</v>
      </c>
      <c r="AV105" s="40">
        <f t="shared" si="1633"/>
        <v>0</v>
      </c>
      <c r="AW105" s="40">
        <f t="shared" si="1633"/>
        <v>0</v>
      </c>
      <c r="AX105" s="40">
        <f t="shared" si="1633"/>
        <v>0</v>
      </c>
      <c r="AY105" s="40">
        <f t="shared" si="1633"/>
        <v>0</v>
      </c>
      <c r="AZ105" s="41">
        <f t="shared" si="1633"/>
        <v>0</v>
      </c>
      <c r="BA105" s="42">
        <f t="shared" si="1633"/>
        <v>0</v>
      </c>
      <c r="BB105" s="43">
        <f t="shared" si="1633"/>
        <v>0</v>
      </c>
    </row>
    <row r="106" spans="1:54" ht="15.75" customHeight="1" x14ac:dyDescent="0.2">
      <c r="A106" s="1">
        <f t="shared" ref="A106" si="1634">A103</f>
        <v>0</v>
      </c>
      <c r="B106" s="313">
        <f t="shared" ref="B106" si="1635">B100+1</f>
        <v>15</v>
      </c>
      <c r="C106" s="314"/>
      <c r="D106" s="314"/>
      <c r="E106" s="314"/>
      <c r="F106" s="31"/>
      <c r="G106" s="183"/>
      <c r="H106" s="122">
        <f t="shared" ref="H106" si="1636">5-COUNTIF(AU103,0)-COUNTIF(AL103,0)-COUNTIF(AC103,0)-COUNTIF(T103,0)-COUNTIF(K103,0)</f>
        <v>0</v>
      </c>
      <c r="I106" s="165">
        <f t="shared" si="1593"/>
        <v>0</v>
      </c>
      <c r="J106" s="187">
        <f t="shared" ref="J106" si="1637">IF($B103=$B97,J100+IF($F103&lt;&gt;$G103,(K103+$G105-$G104)/$F103,K103/$F103),IF($F103&lt;&gt;G103,(K103+$G105-$G104)/$F103,K103/$F103))</f>
        <v>0</v>
      </c>
      <c r="K106" s="7">
        <f t="shared" ref="K106:K107" si="1638">SUM(L106:R106)</f>
        <v>0</v>
      </c>
      <c r="L106" s="26">
        <f t="shared" ref="L106:R106" si="1639">L103</f>
        <v>0</v>
      </c>
      <c r="M106" s="26">
        <f t="shared" si="1639"/>
        <v>0</v>
      </c>
      <c r="N106" s="26">
        <f t="shared" si="1639"/>
        <v>0</v>
      </c>
      <c r="O106" s="26">
        <f t="shared" si="1639"/>
        <v>0</v>
      </c>
      <c r="P106" s="26">
        <f t="shared" si="1639"/>
        <v>0</v>
      </c>
      <c r="Q106" s="29">
        <f t="shared" si="1639"/>
        <v>0</v>
      </c>
      <c r="R106" s="23">
        <f t="shared" si="1639"/>
        <v>0</v>
      </c>
      <c r="S106" s="187">
        <f t="shared" ref="S106" si="1640">IF($B103=$B97,S100+IF($F103&lt;&gt;$G103,(T103+$G105-$G104)/$F103,T103/$F103),IF($F103&lt;&gt;P103,(T103+$G105-$G104)/$F103,T103/$F103))</f>
        <v>0</v>
      </c>
      <c r="T106" s="7">
        <f t="shared" ref="T106:T107" si="1641">SUM(U106:AA106)</f>
        <v>0</v>
      </c>
      <c r="U106" s="26">
        <f t="shared" ref="U106:AA106" si="1642">U103</f>
        <v>0</v>
      </c>
      <c r="V106" s="26">
        <f t="shared" si="1642"/>
        <v>0</v>
      </c>
      <c r="W106" s="26">
        <f t="shared" si="1642"/>
        <v>0</v>
      </c>
      <c r="X106" s="26">
        <f t="shared" si="1642"/>
        <v>0</v>
      </c>
      <c r="Y106" s="113">
        <f t="shared" si="1642"/>
        <v>0</v>
      </c>
      <c r="Z106" s="29">
        <f t="shared" si="1642"/>
        <v>0</v>
      </c>
      <c r="AA106" s="23">
        <f t="shared" si="1642"/>
        <v>0</v>
      </c>
      <c r="AB106" s="187">
        <f t="shared" ref="AB106" si="1643">IF($B103=$B97,AB100+IF($F103&lt;&gt;$G103,(AC103+$G105-$G104)/$F103,AC103/$F103),IF($F103&lt;&gt;Y103,(AC103+$G105-$G104)/$F103,AC103/$F103))</f>
        <v>0</v>
      </c>
      <c r="AC106" s="7">
        <f t="shared" ref="AC106:AC107" si="1644">SUM(AD106:AJ106)</f>
        <v>0</v>
      </c>
      <c r="AD106" s="26">
        <f t="shared" ref="AD106:AJ106" si="1645">AD103</f>
        <v>0</v>
      </c>
      <c r="AE106" s="26">
        <f t="shared" si="1645"/>
        <v>0</v>
      </c>
      <c r="AF106" s="26">
        <f t="shared" si="1645"/>
        <v>0</v>
      </c>
      <c r="AG106" s="26">
        <f t="shared" si="1645"/>
        <v>0</v>
      </c>
      <c r="AH106" s="113">
        <f t="shared" si="1645"/>
        <v>0</v>
      </c>
      <c r="AI106" s="29">
        <f t="shared" si="1645"/>
        <v>0</v>
      </c>
      <c r="AJ106" s="23">
        <f t="shared" si="1645"/>
        <v>0</v>
      </c>
      <c r="AK106" s="187">
        <f t="shared" ref="AK106" si="1646">IF($B103=$B97,AK100+IF($F103&lt;&gt;$G103,(AL103+$G105-$G104)/$F103,AL103/$F103),IF($F103&lt;&gt;AH103,(AL103+$G105-$G104)/$F103,AL103/$F103))</f>
        <v>0</v>
      </c>
      <c r="AL106" s="7">
        <f t="shared" ref="AL106:AL107" si="1647">SUM(AM106:AS106)</f>
        <v>0</v>
      </c>
      <c r="AM106" s="26">
        <f t="shared" ref="AM106:AS106" si="1648">AM103</f>
        <v>0</v>
      </c>
      <c r="AN106" s="26">
        <f t="shared" si="1648"/>
        <v>0</v>
      </c>
      <c r="AO106" s="26">
        <f t="shared" si="1648"/>
        <v>0</v>
      </c>
      <c r="AP106" s="26">
        <f t="shared" si="1648"/>
        <v>0</v>
      </c>
      <c r="AQ106" s="113">
        <f t="shared" si="1648"/>
        <v>0</v>
      </c>
      <c r="AR106" s="29">
        <f t="shared" si="1648"/>
        <v>0</v>
      </c>
      <c r="AS106" s="23">
        <f t="shared" si="1648"/>
        <v>0</v>
      </c>
      <c r="AT106" s="187">
        <f t="shared" ref="AT106" si="1649">IF($B103=$B97,AT100+IF($F103&lt;&gt;$G103,(AU103+$G105-$G104)/$F103,AU103/$F103),IF($F103&lt;&gt;AQ103,(AU103+$G105-$G104)/$F103,AU103/$F103))</f>
        <v>0</v>
      </c>
      <c r="AU106" s="7">
        <f t="shared" ref="AU106:AU107" si="1650">SUM(AV106:BB106)</f>
        <v>0</v>
      </c>
      <c r="AV106" s="6">
        <f t="shared" ref="AV106" si="1651">IF(SUM($AM$9:$AS$9)=SUM($AV$9:$BB$9),AV103,IF(AND(SUM($AV$9:$BB$9)&gt;42,SUM($AV$9:$BB$9)&lt;49),AV103,0))</f>
        <v>0</v>
      </c>
      <c r="AW106" s="6">
        <f t="shared" ref="AW106:BB106" si="1652">IF(SUM($AM$9:$AS$9)=SUM($AV$9:$BB$9),AW103,IF(AND(SUM($AV$9:$BB$9)&gt;42,SUM($AV$9:$BB$9)&lt;49),AW103,0))</f>
        <v>0</v>
      </c>
      <c r="AX106" s="6">
        <f t="shared" si="1652"/>
        <v>0</v>
      </c>
      <c r="AY106" s="6">
        <f t="shared" si="1652"/>
        <v>0</v>
      </c>
      <c r="AZ106" s="26">
        <f t="shared" si="1652"/>
        <v>0</v>
      </c>
      <c r="BA106" s="29">
        <f t="shared" si="1652"/>
        <v>0</v>
      </c>
      <c r="BB106" s="23">
        <f t="shared" si="1652"/>
        <v>0</v>
      </c>
    </row>
    <row r="107" spans="1:54" ht="15.75" customHeight="1" x14ac:dyDescent="0.2">
      <c r="A107" s="1">
        <f t="shared" ref="A107:A108" si="1653">A106</f>
        <v>0</v>
      </c>
      <c r="B107" s="313"/>
      <c r="C107" s="314"/>
      <c r="D107" s="314"/>
      <c r="E107" s="314"/>
      <c r="F107" s="31"/>
      <c r="G107" s="183"/>
      <c r="H107" s="123">
        <f t="shared" ref="H107" si="1654">IF($B103=$B97,H101+F107,$F107)</f>
        <v>0</v>
      </c>
      <c r="I107" s="165">
        <f t="shared" si="1593"/>
        <v>0</v>
      </c>
      <c r="J107" s="141">
        <f t="shared" ref="J107" si="1655">IF($H106=0,0,IF($B97=$B103,IF($H108&gt;0,$H108+J101,K103+J101),IF($H108&gt;0,$H108,K103)))</f>
        <v>0</v>
      </c>
      <c r="K107" s="7">
        <f t="shared" si="1638"/>
        <v>0</v>
      </c>
      <c r="L107" s="6"/>
      <c r="M107" s="6"/>
      <c r="N107" s="6"/>
      <c r="O107" s="6"/>
      <c r="P107" s="26"/>
      <c r="Q107" s="29"/>
      <c r="R107" s="23"/>
      <c r="S107" s="141">
        <f t="shared" ref="S107" si="1656">IF($H106=0,0,IF($B97=$B103,IF($H108&gt;0,$H108+S101,T103+S101),IF($H108&gt;0,$H108,T103)))</f>
        <v>0</v>
      </c>
      <c r="T107" s="7">
        <f t="shared" si="1641"/>
        <v>0</v>
      </c>
      <c r="U107" s="6"/>
      <c r="V107" s="6"/>
      <c r="W107" s="6"/>
      <c r="X107" s="6"/>
      <c r="Y107" s="26"/>
      <c r="Z107" s="29"/>
      <c r="AA107" s="23"/>
      <c r="AB107" s="141">
        <f t="shared" ref="AB107" si="1657">IF($H106=0,0,IF($B97=$B103,IF($H108&gt;0,$H108+AB101,AC103+AB101),IF($H108&gt;0,$H108,AC103)))</f>
        <v>0</v>
      </c>
      <c r="AC107" s="7">
        <f t="shared" si="1644"/>
        <v>0</v>
      </c>
      <c r="AD107" s="6"/>
      <c r="AE107" s="6"/>
      <c r="AF107" s="6"/>
      <c r="AG107" s="6"/>
      <c r="AH107" s="26"/>
      <c r="AI107" s="29"/>
      <c r="AJ107" s="23"/>
      <c r="AK107" s="141">
        <f t="shared" ref="AK107" si="1658">IF($H106=0,0,IF($B97=$B103,IF($H108&gt;0,$H108+AK101,AL103+AK101),IF($H108&gt;0,$H108,AL103)))</f>
        <v>0</v>
      </c>
      <c r="AL107" s="7">
        <f t="shared" si="1647"/>
        <v>0</v>
      </c>
      <c r="AM107" s="6"/>
      <c r="AN107" s="6"/>
      <c r="AO107" s="6"/>
      <c r="AP107" s="6"/>
      <c r="AQ107" s="26"/>
      <c r="AR107" s="29"/>
      <c r="AS107" s="23"/>
      <c r="AT107" s="141">
        <f t="shared" ref="AT107" si="1659">IF($H106=0,0,IF($B97=$B103,IF($H108&gt;0,$H108+AT101,AU103+AT101),IF($H108&gt;0,$H108,AU103)))</f>
        <v>0</v>
      </c>
      <c r="AU107" s="7">
        <f t="shared" si="1650"/>
        <v>0</v>
      </c>
      <c r="AV107" s="6"/>
      <c r="AW107" s="6"/>
      <c r="AX107" s="6"/>
      <c r="AY107" s="6"/>
      <c r="AZ107" s="26"/>
      <c r="BA107" s="29"/>
      <c r="BB107" s="23"/>
    </row>
    <row r="108" spans="1:54" ht="18.75" customHeight="1" thickBot="1" x14ac:dyDescent="0.25">
      <c r="A108" s="1">
        <f t="shared" si="1653"/>
        <v>0</v>
      </c>
      <c r="B108" s="323" t="str">
        <f>IF(B103="",Wydruk!$AE$6,IF(J104=0,Wydruk!$AE$7,IF(AND(G104&lt;G105,B103&lt;&gt;$B109),Wydruk!$AE$13,IF(AND($B103=$B97,$B103&lt;&gt;$B109),IF(OR(OR(J108&lt;4,J108&gt;5),OR(S108&lt;4,S108&gt;5),OR(AB108&lt;4,AB108&gt;5),OR(AK108&lt;4,AK108&gt;5),OR(AND(AT108&lt;4,AT108&gt;0),AT108&gt;5)),Wydruk!$AE$8,Wydruk!$AE$9),IF($B103=$B109,IF($F107&lt;&gt;0,Wydruk!$AE$12,Wydruk!$AE$10),IF(OR(OR(J104&lt;4,J104&gt;5),OR(S104&lt;4,S104&gt;5),OR(AB104&lt;4,AB104&gt;5),OR(AK104&lt;4,AK104&gt;5),OR(AND(AT104&lt;4,AT104&gt;0),AT104&gt;5)),Wydruk!$AE$8,Wydruk!$AE$11))))))</f>
        <v>Uzupełnij liczby godzin tygodniowego planu</v>
      </c>
      <c r="C108" s="324"/>
      <c r="D108" s="324"/>
      <c r="E108" s="324"/>
      <c r="F108" s="173">
        <f>wrzesień!F108</f>
        <v>0</v>
      </c>
      <c r="G108" s="184">
        <f>wrzesień!G108</f>
        <v>0</v>
      </c>
      <c r="H108" s="191">
        <f t="shared" ref="H108" si="1660">IF(OR($G108=0,$F108=0,$G108="",$F108=""),0,$G108/$F108)</f>
        <v>0</v>
      </c>
      <c r="I108" s="193"/>
      <c r="J108" s="176">
        <f t="shared" ref="J108" si="1661">IF($B97=$B103,IF(L103+L98&gt;0,1,0)+IF(M103+M98&gt;0,1,0)+IF(N103+N98&gt;0,1,0)+IF(O103+O98&gt;0,1,0)+IF(P103+P98&gt;0,1,0)+IF(Q103+Q98&gt;0,1,0)+IF(R103+R98&gt;0,1,0),J104)</f>
        <v>0</v>
      </c>
      <c r="K108" s="133">
        <f t="shared" ref="K108" si="1662">IF(OR($B103=$B109,J108=0,(K104-Q108+O108)&lt;=0),0,(K104-Q108+O108)/J108)</f>
        <v>0</v>
      </c>
      <c r="L108" s="137">
        <f t="shared" ref="L108" si="1663">IF(K108*(7-J105)&lt;=0,0,K108*(7-J105))</f>
        <v>0</v>
      </c>
      <c r="M108" s="311">
        <f t="shared" ref="M108" si="1664">ROUND(IF(OR(K105-K108*(7-J105)+P108&lt;0,$B103=$B109,K108&lt;=0,K105=0),0,IF(K105-K108*(7-J105)+P108&gt;Q108-O108+P108,Q108-O108+P108,K105-K108*(7-J105)+P108)),1)</f>
        <v>0</v>
      </c>
      <c r="N108" s="312"/>
      <c r="O108" s="139">
        <f t="shared" ref="O108" si="1665">IF(OR($B103=$B109,J104=0),0,IF($B103=$B97,J103,$F103))</f>
        <v>0</v>
      </c>
      <c r="P108" s="30">
        <f t="shared" ref="P108" si="1666">IF(OR($B103=$B109,J108=0),0,$G105-$G104)</f>
        <v>0</v>
      </c>
      <c r="Q108" s="134">
        <f t="shared" ref="Q108" si="1667">IF(OR($B103=$B109,J108=0),0,J107)</f>
        <v>0</v>
      </c>
      <c r="R108" s="138">
        <f t="shared" ref="R108" si="1668">IF($B103=$B109,0,K105)</f>
        <v>0</v>
      </c>
      <c r="S108" s="176">
        <f t="shared" ref="S108" si="1669">IF($B97=$B103,IF(U103+U98&gt;0,1,0)+IF(V103+V98&gt;0,1,0)+IF(W103+W98&gt;0,1,0)+IF(X103+X98&gt;0,1,0)+IF(Y103+Y98&gt;0,1,0)+IF(Z103+Z98&gt;0,1,0)+IF(AA103+AA98&gt;0,1,0),S104)</f>
        <v>0</v>
      </c>
      <c r="T108" s="133">
        <f t="shared" ref="T108" si="1670">IF(OR($B103=$B109,S108=0,(T104-Z108+X108)&lt;=0),0,(T104-Z108+X108)/S108)</f>
        <v>0</v>
      </c>
      <c r="U108" s="137">
        <f t="shared" ref="U108" si="1671">IF(T108*(7-S105)&lt;=0,0,T108*(7-S105))</f>
        <v>0</v>
      </c>
      <c r="V108" s="311">
        <f t="shared" ref="V108" si="1672">ROUND(IF(OR(T105-T108*(7-S105)+Y108&lt;0,$B103=$B109,T108&lt;=0,T105=0),0,IF(T105-T108*(7-S105)+Y108&gt;Z108-X108+Y108,Z108-X108+Y108,T105-T108*(7-S105)+Y108)),1)</f>
        <v>0</v>
      </c>
      <c r="W108" s="312"/>
      <c r="X108" s="139">
        <f t="shared" ref="X108" si="1673">IF(OR($B103=$B109,S104=0),0,IF($B103=$B97,S103,$F103))</f>
        <v>0</v>
      </c>
      <c r="Y108" s="30">
        <f t="shared" ref="Y108" si="1674">IF(OR($B103=$B109,S108=0),0,$G105-$G104)</f>
        <v>0</v>
      </c>
      <c r="Z108" s="134">
        <f t="shared" ref="Z108" si="1675">IF(OR($B103=$B109,S108=0),0,S107)</f>
        <v>0</v>
      </c>
      <c r="AA108" s="138">
        <f t="shared" ref="AA108" si="1676">IF($B103=$B109,0,T105)</f>
        <v>0</v>
      </c>
      <c r="AB108" s="176">
        <f t="shared" ref="AB108" si="1677">IF($B97=$B103,IF(AD103+AD98&gt;0,1,0)+IF(AE103+AE98&gt;0,1,0)+IF(AF103+AF98&gt;0,1,0)+IF(AG103+AG98&gt;0,1,0)+IF(AH103+AH98&gt;0,1,0)+IF(AI103+AI98&gt;0,1,0)+IF(AJ103+AJ98&gt;0,1,0),AB104)</f>
        <v>0</v>
      </c>
      <c r="AC108" s="133">
        <f t="shared" ref="AC108" si="1678">IF(OR($B103=$B109,AB108=0,(AC104-AI108+AG108)&lt;=0),0,(AC104-AI108+AG108)/AB108)</f>
        <v>0</v>
      </c>
      <c r="AD108" s="137">
        <f t="shared" ref="AD108" si="1679">IF(AC108*(7-AB105)&lt;=0,0,AC108*(7-AB105))</f>
        <v>0</v>
      </c>
      <c r="AE108" s="311">
        <f t="shared" ref="AE108" si="1680">ROUND(IF(OR(AC105-AC108*(7-AB105)+AH108&lt;0,$B103=$B109,AC108&lt;=0,AC105=0),0,IF(AC105-AC108*(7-AB105)+AH108&gt;AI108-AG108+AH108,AI108-AG108+AH108,AC105-AC108*(7-AB105)+AH108)),1)</f>
        <v>0</v>
      </c>
      <c r="AF108" s="312"/>
      <c r="AG108" s="139">
        <f t="shared" ref="AG108" si="1681">IF(OR($B103=$B109,AB104=0),0,IF($B103=$B97,AB103,$F103))</f>
        <v>0</v>
      </c>
      <c r="AH108" s="30">
        <f t="shared" ref="AH108" si="1682">IF(OR($B103=$B109,AB108=0),0,$G105-$G104)</f>
        <v>0</v>
      </c>
      <c r="AI108" s="134">
        <f t="shared" ref="AI108" si="1683">IF(OR($B103=$B109,AB108=0),0,AB107)</f>
        <v>0</v>
      </c>
      <c r="AJ108" s="138">
        <f t="shared" ref="AJ108" si="1684">IF($B103=$B109,0,AC105)</f>
        <v>0</v>
      </c>
      <c r="AK108" s="176">
        <f t="shared" ref="AK108" si="1685">IF($B97=$B103,IF(AM103+AM98&gt;0,1,0)+IF(AN103+AN98&gt;0,1,0)+IF(AO103+AO98&gt;0,1,0)+IF(AP103+AP98&gt;0,1,0)+IF(AQ103+AQ98&gt;0,1,0)+IF(AR103+AR98&gt;0,1,0)+IF(AS103+AS98&gt;0,1,0),AK104)</f>
        <v>0</v>
      </c>
      <c r="AL108" s="133">
        <f t="shared" ref="AL108" si="1686">IF(OR($B103=$B109,AK108=0,(AL104-AR108+AP108)&lt;=0),0,(AL104-AR108+AP108)/AK108)</f>
        <v>0</v>
      </c>
      <c r="AM108" s="137">
        <f t="shared" ref="AM108" si="1687">IF(AL108*(7-AK105)&lt;=0,0,AL108*(7-AK105))</f>
        <v>0</v>
      </c>
      <c r="AN108" s="311">
        <f t="shared" ref="AN108" si="1688">ROUND(IF(OR(AL105-AL108*(7-AK105)+AQ108&lt;0,$B103=$B109,AL108&lt;=0,AL105=0),0,IF(AL105-AL108*(7-AK105)+AQ108&gt;AR108-AP108+AQ108,AR108-AP108+AQ108,AL105-AL108*(7-AK105)+AQ108)),1)</f>
        <v>0</v>
      </c>
      <c r="AO108" s="312"/>
      <c r="AP108" s="139">
        <f t="shared" ref="AP108" si="1689">IF(OR($B103=$B109,AK104=0),0,IF($B103=$B97,AK103,$F103))</f>
        <v>0</v>
      </c>
      <c r="AQ108" s="30">
        <f t="shared" ref="AQ108" si="1690">IF(OR($B103=$B109,AK108=0),0,$G105-$G104)</f>
        <v>0</v>
      </c>
      <c r="AR108" s="134">
        <f t="shared" ref="AR108" si="1691">IF(OR($B103=$B109,AK108=0),0,AK107)</f>
        <v>0</v>
      </c>
      <c r="AS108" s="138">
        <f t="shared" ref="AS108" si="1692">IF($B103=$B109,0,AL105)</f>
        <v>0</v>
      </c>
      <c r="AT108" s="176">
        <f t="shared" ref="AT108" si="1693">IF($B97=$B103,IF(AV103+AV98&gt;0,1,0)+IF(AW103+AW98&gt;0,1,0)+IF(AX103+AX98&gt;0,1,0)+IF(AY103+AY98&gt;0,1,0)+IF(AZ103+AZ98&gt;0,1,0)+IF(BA103+BA98&gt;0,1,0)+IF(BB103+BB98&gt;0,1,0),AT104)</f>
        <v>0</v>
      </c>
      <c r="AU108" s="133">
        <f t="shared" ref="AU108" si="1694">IF(OR($B103=$B109,AT108=0,(AU104-BA108+AY108)&lt;=0),0,(AU104-BA108+AY108)/AT108)</f>
        <v>0</v>
      </c>
      <c r="AV108" s="137">
        <f t="shared" ref="AV108" si="1695">IF(AU108*(7-AT105)&lt;=0,0,AU108*(7-AT105))</f>
        <v>0</v>
      </c>
      <c r="AW108" s="311">
        <f t="shared" ref="AW108" si="1696">ROUND(IF(OR(AU105-AU108*(7-AT105)+AZ108&lt;0,$B103=$B109,AU108&lt;=0,AU105=0),0,IF(AU105-AU108*(7-AT105)+AZ108&gt;BA108-AY108+AZ108,BA108-AY108+AZ108,AU105-AU108*(7-AT105)+AZ108)),1)</f>
        <v>0</v>
      </c>
      <c r="AX108" s="312"/>
      <c r="AY108" s="139">
        <f t="shared" ref="AY108" si="1697">IF(OR($B103=$B109,AT104=0),0,IF($B103=$B97,AT103,$F103))</f>
        <v>0</v>
      </c>
      <c r="AZ108" s="30">
        <f t="shared" ref="AZ108" si="1698">IF(OR($B103=$B109,AT108=0),0,$G105-$G104)</f>
        <v>0</v>
      </c>
      <c r="BA108" s="134">
        <f t="shared" ref="BA108" si="1699">IF(OR($B103=$B109,AT108=0),0,AT107)</f>
        <v>0</v>
      </c>
      <c r="BB108" s="138">
        <f t="shared" ref="BB108" si="1700">IF($B103=$B109,0,AU105)</f>
        <v>0</v>
      </c>
    </row>
    <row r="109" spans="1:54" ht="15.75" x14ac:dyDescent="0.2">
      <c r="A109" s="1">
        <f t="shared" ref="A109" si="1701">IF(B109="","1. Niewypełnione",B109)</f>
        <v>0</v>
      </c>
      <c r="B109" s="320">
        <f>wrzesień!B109</f>
        <v>0</v>
      </c>
      <c r="C109" s="321">
        <f>wrzesień!C109</f>
        <v>0</v>
      </c>
      <c r="D109" s="321">
        <f>wrzesień!D109</f>
        <v>0</v>
      </c>
      <c r="E109" s="321">
        <f>wrzesień!E109</f>
        <v>0</v>
      </c>
      <c r="F109" s="177">
        <f>wrzesień!F109</f>
        <v>18</v>
      </c>
      <c r="G109" s="185">
        <f>wrzesień!G109</f>
        <v>18</v>
      </c>
      <c r="H109" s="177"/>
      <c r="I109" s="192">
        <f t="shared" ref="I109:I113" si="1702">K109+T109+AC109+AL109+AU109</f>
        <v>0</v>
      </c>
      <c r="J109" s="186">
        <f t="shared" ref="J109" si="1703">IF(OR($B109=$B115,J112=0),0,ROUND((K110+P114)/J112,0))</f>
        <v>0</v>
      </c>
      <c r="K109" s="51">
        <f t="shared" ref="K109:K110" si="1704">SUM(L109:R109)</f>
        <v>0</v>
      </c>
      <c r="L109" s="52">
        <f>wrzesień!L109</f>
        <v>0</v>
      </c>
      <c r="M109" s="52">
        <f>wrzesień!M109</f>
        <v>0</v>
      </c>
      <c r="N109" s="52">
        <f>wrzesień!N109</f>
        <v>0</v>
      </c>
      <c r="O109" s="52">
        <f>wrzesień!O109</f>
        <v>0</v>
      </c>
      <c r="P109" s="53">
        <f>wrzesień!P109</f>
        <v>0</v>
      </c>
      <c r="Q109" s="54">
        <f>wrzesień!Q109</f>
        <v>0</v>
      </c>
      <c r="R109" s="55">
        <f>wrzesień!R109</f>
        <v>0</v>
      </c>
      <c r="S109" s="188">
        <f t="shared" ref="S109" si="1705">IF(OR($B109=$B115,S112=0),0,ROUND((T110+Y114)/S112,0))</f>
        <v>0</v>
      </c>
      <c r="T109" s="51">
        <f t="shared" ref="T109:T110" si="1706">SUM(U109:AA109)</f>
        <v>0</v>
      </c>
      <c r="U109" s="52">
        <f>wrzesień!U109</f>
        <v>0</v>
      </c>
      <c r="V109" s="52">
        <f>wrzesień!V109</f>
        <v>0</v>
      </c>
      <c r="W109" s="52">
        <f>wrzesień!W109</f>
        <v>0</v>
      </c>
      <c r="X109" s="52">
        <f>wrzesień!X109</f>
        <v>0</v>
      </c>
      <c r="Y109" s="53">
        <f>wrzesień!Y109</f>
        <v>0</v>
      </c>
      <c r="Z109" s="54">
        <f>wrzesień!Z109</f>
        <v>0</v>
      </c>
      <c r="AA109" s="55">
        <f>wrzesień!AA109</f>
        <v>0</v>
      </c>
      <c r="AB109" s="188">
        <f t="shared" ref="AB109" si="1707">IF(OR($B109=$B115,AB112=0),0,ROUND((AC110+AH114)/AB112,0))</f>
        <v>0</v>
      </c>
      <c r="AC109" s="51">
        <f t="shared" ref="AC109:AC110" si="1708">SUM(AD109:AJ109)</f>
        <v>0</v>
      </c>
      <c r="AD109" s="52">
        <f>wrzesień!AD109</f>
        <v>0</v>
      </c>
      <c r="AE109" s="52">
        <f>wrzesień!AE109</f>
        <v>0</v>
      </c>
      <c r="AF109" s="52">
        <f>wrzesień!AF109</f>
        <v>0</v>
      </c>
      <c r="AG109" s="52">
        <f>wrzesień!AG109</f>
        <v>0</v>
      </c>
      <c r="AH109" s="53">
        <f>wrzesień!AH109</f>
        <v>0</v>
      </c>
      <c r="AI109" s="54">
        <f>wrzesień!AI109</f>
        <v>0</v>
      </c>
      <c r="AJ109" s="55">
        <f>wrzesień!AJ109</f>
        <v>0</v>
      </c>
      <c r="AK109" s="188">
        <f t="shared" ref="AK109" si="1709">IF(OR($B109=$B115,AK112=0),0,ROUND((AL110+AQ114)/AK112,0))</f>
        <v>0</v>
      </c>
      <c r="AL109" s="51">
        <f t="shared" ref="AL109:AL110" si="1710">SUM(AM109:AS109)</f>
        <v>0</v>
      </c>
      <c r="AM109" s="52">
        <f>wrzesień!AM109</f>
        <v>0</v>
      </c>
      <c r="AN109" s="52">
        <f>wrzesień!AN109</f>
        <v>0</v>
      </c>
      <c r="AO109" s="52">
        <f>wrzesień!AO109</f>
        <v>0</v>
      </c>
      <c r="AP109" s="52">
        <f>wrzesień!AP109</f>
        <v>0</v>
      </c>
      <c r="AQ109" s="53">
        <f>wrzesień!AQ109</f>
        <v>0</v>
      </c>
      <c r="AR109" s="54">
        <f>wrzesień!AR109</f>
        <v>0</v>
      </c>
      <c r="AS109" s="55">
        <f>wrzesień!AS109</f>
        <v>0</v>
      </c>
      <c r="AT109" s="188">
        <f t="shared" ref="AT109" si="1711">IF(OR($B109=$B115,AT112=0),0,ROUND((AU110+AZ114)/AT112,0))</f>
        <v>0</v>
      </c>
      <c r="AU109" s="51">
        <f t="shared" ref="AU109:AU110" si="1712">SUM(AV109:BB109)</f>
        <v>0</v>
      </c>
      <c r="AV109" s="52">
        <f t="shared" ref="AV109" si="1713">IF(SUM($AM$9:$AS$9)=SUM($AV$9:$BB$9),AM109,IF(AND(SUM($AV$9:$BB$9)&gt;42,SUM($AV$9:$BB$9)&lt;49),AM109,0))</f>
        <v>0</v>
      </c>
      <c r="AW109" s="52">
        <f t="shared" ref="AW109" si="1714">IF(SUM($AM$9:$AS$9)=SUM($AV$9:$BB$9),AN109,IF(AND(SUM($AV$9:$BB$9)&gt;42,SUM($AV$9:$BB$9)&lt;49),AN109,0))</f>
        <v>0</v>
      </c>
      <c r="AX109" s="52">
        <f t="shared" ref="AX109" si="1715">IF(SUM($AM$9:$AS$9)=SUM($AV$9:$BB$9),AO109,IF(AND(SUM($AV$9:$BB$9)&gt;42,SUM($AV$9:$BB$9)&lt;49),AO109,0))</f>
        <v>0</v>
      </c>
      <c r="AY109" s="52">
        <f t="shared" ref="AY109" si="1716">IF(SUM($AM$9:$AS$9)=SUM($AV$9:$BB$9),AP109,IF(AND(SUM($AV$9:$BB$9)&gt;42,SUM($AV$9:$BB$9)&lt;49),AP109,0))</f>
        <v>0</v>
      </c>
      <c r="AZ109" s="53">
        <f t="shared" ref="AZ109" si="1717">IF(SUM($AM$9:$AS$9)=SUM($AV$9:$BB$9),AQ109,IF(AND(SUM($AV$9:$BB$9)&gt;42,SUM($AV$9:$BB$9)&lt;49),AQ109,0))</f>
        <v>0</v>
      </c>
      <c r="BA109" s="54">
        <f t="shared" ref="BA109" si="1718">IF(SUM($AM$9:$AS$9)=SUM($AV$9:$BB$9),AR109,IF(AND(SUM($AV$9:$BB$9)&gt;42,SUM($AV$9:$BB$9)&lt;49),AR109,0))</f>
        <v>0</v>
      </c>
      <c r="BB109" s="55">
        <f t="shared" ref="BB109" si="1719">IF(SUM($AM$9:$AS$9)=SUM($AV$9:$BB$9),AS109,IF(AND(SUM($AV$9:$BB$9)&gt;42,SUM($AV$9:$BB$9)&lt;49),AS109,0))</f>
        <v>0</v>
      </c>
    </row>
    <row r="110" spans="1:54" ht="12.75" hidden="1" customHeight="1" x14ac:dyDescent="0.2">
      <c r="B110" s="93"/>
      <c r="C110" s="94"/>
      <c r="D110" s="95"/>
      <c r="E110" s="115"/>
      <c r="F110" s="140" t="b">
        <f t="shared" ref="F110" si="1720">IF($B103=$B109,OR(F104,G109&lt;F109),G109&lt;F109)</f>
        <v>0</v>
      </c>
      <c r="G110" s="189">
        <f t="shared" ref="G110" si="1721">IF(AND($B103=$B109,$B103&lt;&gt;"",$B103&lt;&gt;0),G109+G104,G109)</f>
        <v>18</v>
      </c>
      <c r="H110" s="120"/>
      <c r="I110" s="165">
        <f t="shared" si="1702"/>
        <v>0</v>
      </c>
      <c r="J110" s="194">
        <f t="shared" ref="J110" si="1722">7-COUNTIF(L109:R109,0)-COUNTIF(L109:R109,"")</f>
        <v>0</v>
      </c>
      <c r="K110" s="22">
        <f t="shared" si="1704"/>
        <v>0</v>
      </c>
      <c r="L110" s="35">
        <f t="shared" ref="L110:R110" si="1723">IF($B103=$B109,L109+L104,L109)</f>
        <v>0</v>
      </c>
      <c r="M110" s="35">
        <f t="shared" si="1723"/>
        <v>0</v>
      </c>
      <c r="N110" s="35">
        <f t="shared" si="1723"/>
        <v>0</v>
      </c>
      <c r="O110" s="35">
        <f t="shared" si="1723"/>
        <v>0</v>
      </c>
      <c r="P110" s="36">
        <f t="shared" si="1723"/>
        <v>0</v>
      </c>
      <c r="Q110" s="37">
        <f t="shared" si="1723"/>
        <v>0</v>
      </c>
      <c r="R110" s="38">
        <f t="shared" si="1723"/>
        <v>0</v>
      </c>
      <c r="S110" s="194">
        <f t="shared" ref="S110" si="1724">7-COUNTIF(U109:AA109,0)-COUNTIF(U109:AA109,"")</f>
        <v>0</v>
      </c>
      <c r="T110" s="22">
        <f t="shared" si="1706"/>
        <v>0</v>
      </c>
      <c r="U110" s="35">
        <f t="shared" ref="U110:AA110" si="1725">IF($B103=$B109,U109+U104,U109)</f>
        <v>0</v>
      </c>
      <c r="V110" s="35">
        <f t="shared" si="1725"/>
        <v>0</v>
      </c>
      <c r="W110" s="35">
        <f t="shared" si="1725"/>
        <v>0</v>
      </c>
      <c r="X110" s="35">
        <f t="shared" si="1725"/>
        <v>0</v>
      </c>
      <c r="Y110" s="36">
        <f t="shared" si="1725"/>
        <v>0</v>
      </c>
      <c r="Z110" s="37">
        <f t="shared" si="1725"/>
        <v>0</v>
      </c>
      <c r="AA110" s="38">
        <f t="shared" si="1725"/>
        <v>0</v>
      </c>
      <c r="AB110" s="194">
        <f t="shared" ref="AB110" si="1726">7-COUNTIF(AD109:AJ109,0)-COUNTIF(AD109:AJ109,"")</f>
        <v>0</v>
      </c>
      <c r="AC110" s="22">
        <f t="shared" si="1708"/>
        <v>0</v>
      </c>
      <c r="AD110" s="35">
        <f t="shared" ref="AD110:AJ110" si="1727">IF($B103=$B109,AD109+AD104,AD109)</f>
        <v>0</v>
      </c>
      <c r="AE110" s="35">
        <f t="shared" si="1727"/>
        <v>0</v>
      </c>
      <c r="AF110" s="35">
        <f t="shared" si="1727"/>
        <v>0</v>
      </c>
      <c r="AG110" s="35">
        <f t="shared" si="1727"/>
        <v>0</v>
      </c>
      <c r="AH110" s="36">
        <f t="shared" si="1727"/>
        <v>0</v>
      </c>
      <c r="AI110" s="37">
        <f t="shared" si="1727"/>
        <v>0</v>
      </c>
      <c r="AJ110" s="38">
        <f t="shared" si="1727"/>
        <v>0</v>
      </c>
      <c r="AK110" s="194">
        <f t="shared" ref="AK110" si="1728">7-COUNTIF(AM109:AS109,0)-COUNTIF(AM109:AS109,"")</f>
        <v>0</v>
      </c>
      <c r="AL110" s="22">
        <f t="shared" si="1710"/>
        <v>0</v>
      </c>
      <c r="AM110" s="35">
        <f t="shared" ref="AM110:AS110" si="1729">IF($B103=$B109,AM109+AM104,AM109)</f>
        <v>0</v>
      </c>
      <c r="AN110" s="35">
        <f t="shared" si="1729"/>
        <v>0</v>
      </c>
      <c r="AO110" s="35">
        <f t="shared" si="1729"/>
        <v>0</v>
      </c>
      <c r="AP110" s="35">
        <f t="shared" si="1729"/>
        <v>0</v>
      </c>
      <c r="AQ110" s="36">
        <f t="shared" si="1729"/>
        <v>0</v>
      </c>
      <c r="AR110" s="37">
        <f t="shared" si="1729"/>
        <v>0</v>
      </c>
      <c r="AS110" s="38">
        <f t="shared" si="1729"/>
        <v>0</v>
      </c>
      <c r="AT110" s="194">
        <f t="shared" ref="AT110" si="1730">7-COUNTIF(AV109:BB109,0)-COUNTIF(AV109:BB109,"")</f>
        <v>0</v>
      </c>
      <c r="AU110" s="22">
        <f t="shared" si="1712"/>
        <v>0</v>
      </c>
      <c r="AV110" s="35">
        <f t="shared" ref="AV110:BB110" si="1731">IF($B103=$B109,AV109+AV104,AV109)</f>
        <v>0</v>
      </c>
      <c r="AW110" s="35">
        <f t="shared" si="1731"/>
        <v>0</v>
      </c>
      <c r="AX110" s="35">
        <f t="shared" si="1731"/>
        <v>0</v>
      </c>
      <c r="AY110" s="35">
        <f t="shared" si="1731"/>
        <v>0</v>
      </c>
      <c r="AZ110" s="36">
        <f t="shared" si="1731"/>
        <v>0</v>
      </c>
      <c r="BA110" s="37">
        <f t="shared" si="1731"/>
        <v>0</v>
      </c>
      <c r="BB110" s="38">
        <f t="shared" si="1731"/>
        <v>0</v>
      </c>
    </row>
    <row r="111" spans="1:54" ht="15" hidden="1" customHeight="1" x14ac:dyDescent="0.2">
      <c r="B111" s="116"/>
      <c r="C111" s="117"/>
      <c r="D111" s="118"/>
      <c r="E111" s="119"/>
      <c r="F111" s="92"/>
      <c r="G111" s="190">
        <f t="shared" ref="G111" si="1732">IF(AND($B103=$B109,$B103&lt;&gt;"",$B103&lt;&gt;0),F109+G105,F109)</f>
        <v>18</v>
      </c>
      <c r="H111" s="121"/>
      <c r="I111" s="165">
        <f t="shared" si="1702"/>
        <v>0</v>
      </c>
      <c r="J111" s="195">
        <f t="shared" ref="J111" si="1733">IF($B109=$B103,COUNTIF(L111:R111,0),COUNTIF(L112:R112,0)+COUNTIF(L112:R112,""))</f>
        <v>7</v>
      </c>
      <c r="K111" s="39">
        <f t="shared" ref="K111:R111" si="1734">IF($B103=$B109,K112+K105,K112)</f>
        <v>0</v>
      </c>
      <c r="L111" s="40">
        <f t="shared" si="1734"/>
        <v>0</v>
      </c>
      <c r="M111" s="40">
        <f t="shared" si="1734"/>
        <v>0</v>
      </c>
      <c r="N111" s="40">
        <f t="shared" si="1734"/>
        <v>0</v>
      </c>
      <c r="O111" s="40">
        <f t="shared" si="1734"/>
        <v>0</v>
      </c>
      <c r="P111" s="41">
        <f t="shared" si="1734"/>
        <v>0</v>
      </c>
      <c r="Q111" s="42">
        <f t="shared" si="1734"/>
        <v>0</v>
      </c>
      <c r="R111" s="43">
        <f t="shared" si="1734"/>
        <v>0</v>
      </c>
      <c r="S111" s="195">
        <f t="shared" ref="S111" si="1735">IF($B109=$B103,COUNTIF(U111:AA111,0),COUNTIF(U112:AA112,0)+COUNTIF(U112:AA112,""))</f>
        <v>7</v>
      </c>
      <c r="T111" s="39">
        <f t="shared" ref="T111:AA111" si="1736">IF($B103=$B109,T112+T105,T112)</f>
        <v>0</v>
      </c>
      <c r="U111" s="40">
        <f t="shared" si="1736"/>
        <v>0</v>
      </c>
      <c r="V111" s="40">
        <f t="shared" si="1736"/>
        <v>0</v>
      </c>
      <c r="W111" s="40">
        <f t="shared" si="1736"/>
        <v>0</v>
      </c>
      <c r="X111" s="40">
        <f t="shared" si="1736"/>
        <v>0</v>
      </c>
      <c r="Y111" s="41">
        <f t="shared" si="1736"/>
        <v>0</v>
      </c>
      <c r="Z111" s="42">
        <f t="shared" si="1736"/>
        <v>0</v>
      </c>
      <c r="AA111" s="43">
        <f t="shared" si="1736"/>
        <v>0</v>
      </c>
      <c r="AB111" s="195">
        <f t="shared" ref="AB111" si="1737">IF($B109=$B103,COUNTIF(AD111:AJ111,0),COUNTIF(AD112:AJ112,0)+COUNTIF(AD112:AJ112,""))</f>
        <v>7</v>
      </c>
      <c r="AC111" s="39">
        <f t="shared" ref="AC111:AJ111" si="1738">IF($B103=$B109,AC112+AC105,AC112)</f>
        <v>0</v>
      </c>
      <c r="AD111" s="40">
        <f t="shared" si="1738"/>
        <v>0</v>
      </c>
      <c r="AE111" s="40">
        <f t="shared" si="1738"/>
        <v>0</v>
      </c>
      <c r="AF111" s="40">
        <f t="shared" si="1738"/>
        <v>0</v>
      </c>
      <c r="AG111" s="40">
        <f t="shared" si="1738"/>
        <v>0</v>
      </c>
      <c r="AH111" s="41">
        <f t="shared" si="1738"/>
        <v>0</v>
      </c>
      <c r="AI111" s="42">
        <f t="shared" si="1738"/>
        <v>0</v>
      </c>
      <c r="AJ111" s="43">
        <f t="shared" si="1738"/>
        <v>0</v>
      </c>
      <c r="AK111" s="195">
        <f t="shared" ref="AK111" si="1739">IF($B109=$B103,COUNTIF(AM111:AS111,0),COUNTIF(AM112:AS112,0)+COUNTIF(AM112:AS112,""))</f>
        <v>7</v>
      </c>
      <c r="AL111" s="39">
        <f t="shared" ref="AL111:AS111" si="1740">IF($B103=$B109,AL112+AL105,AL112)</f>
        <v>0</v>
      </c>
      <c r="AM111" s="40">
        <f t="shared" si="1740"/>
        <v>0</v>
      </c>
      <c r="AN111" s="40">
        <f t="shared" si="1740"/>
        <v>0</v>
      </c>
      <c r="AO111" s="40">
        <f t="shared" si="1740"/>
        <v>0</v>
      </c>
      <c r="AP111" s="40">
        <f t="shared" si="1740"/>
        <v>0</v>
      </c>
      <c r="AQ111" s="41">
        <f t="shared" si="1740"/>
        <v>0</v>
      </c>
      <c r="AR111" s="42">
        <f t="shared" si="1740"/>
        <v>0</v>
      </c>
      <c r="AS111" s="43">
        <f t="shared" si="1740"/>
        <v>0</v>
      </c>
      <c r="AT111" s="195">
        <f t="shared" ref="AT111" si="1741">IF($B109=$B103,COUNTIF(AV111:BB111,0),COUNTIF(AV112:BB112,0)+COUNTIF(AV112:BB112,""))</f>
        <v>7</v>
      </c>
      <c r="AU111" s="39">
        <f t="shared" ref="AU111:BB111" si="1742">IF($B103=$B109,AU112+AU105,AU112)</f>
        <v>0</v>
      </c>
      <c r="AV111" s="40">
        <f t="shared" si="1742"/>
        <v>0</v>
      </c>
      <c r="AW111" s="40">
        <f t="shared" si="1742"/>
        <v>0</v>
      </c>
      <c r="AX111" s="40">
        <f t="shared" si="1742"/>
        <v>0</v>
      </c>
      <c r="AY111" s="40">
        <f t="shared" si="1742"/>
        <v>0</v>
      </c>
      <c r="AZ111" s="41">
        <f t="shared" si="1742"/>
        <v>0</v>
      </c>
      <c r="BA111" s="42">
        <f t="shared" si="1742"/>
        <v>0</v>
      </c>
      <c r="BB111" s="43">
        <f t="shared" si="1742"/>
        <v>0</v>
      </c>
    </row>
    <row r="112" spans="1:54" ht="15.75" customHeight="1" x14ac:dyDescent="0.2">
      <c r="A112" s="1">
        <f t="shared" ref="A112" si="1743">A109</f>
        <v>0</v>
      </c>
      <c r="B112" s="313">
        <f t="shared" ref="B112" si="1744">B106+1</f>
        <v>16</v>
      </c>
      <c r="C112" s="314"/>
      <c r="D112" s="314"/>
      <c r="E112" s="314"/>
      <c r="F112" s="31"/>
      <c r="G112" s="183"/>
      <c r="H112" s="122">
        <f t="shared" ref="H112" si="1745">5-COUNTIF(AU109,0)-COUNTIF(AL109,0)-COUNTIF(AC109,0)-COUNTIF(T109,0)-COUNTIF(K109,0)</f>
        <v>0</v>
      </c>
      <c r="I112" s="165">
        <f t="shared" si="1702"/>
        <v>0</v>
      </c>
      <c r="J112" s="187">
        <f t="shared" ref="J112" si="1746">IF($B109=$B103,J106+IF($F109&lt;&gt;$G109,(K109+$G111-$G110)/$F109,K109/$F109),IF($F109&lt;&gt;G109,(K109+$G111-$G110)/$F109,K109/$F109))</f>
        <v>0</v>
      </c>
      <c r="K112" s="7">
        <f t="shared" ref="K112:K113" si="1747">SUM(L112:R112)</f>
        <v>0</v>
      </c>
      <c r="L112" s="26">
        <f t="shared" ref="L112:R112" si="1748">L109</f>
        <v>0</v>
      </c>
      <c r="M112" s="26">
        <f t="shared" si="1748"/>
        <v>0</v>
      </c>
      <c r="N112" s="26">
        <f t="shared" si="1748"/>
        <v>0</v>
      </c>
      <c r="O112" s="26">
        <f t="shared" si="1748"/>
        <v>0</v>
      </c>
      <c r="P112" s="26">
        <f t="shared" si="1748"/>
        <v>0</v>
      </c>
      <c r="Q112" s="29">
        <f t="shared" si="1748"/>
        <v>0</v>
      </c>
      <c r="R112" s="23">
        <f t="shared" si="1748"/>
        <v>0</v>
      </c>
      <c r="S112" s="187">
        <f t="shared" ref="S112" si="1749">IF($B109=$B103,S106+IF($F109&lt;&gt;$G109,(T109+$G111-$G110)/$F109,T109/$F109),IF($F109&lt;&gt;P109,(T109+$G111-$G110)/$F109,T109/$F109))</f>
        <v>0</v>
      </c>
      <c r="T112" s="7">
        <f t="shared" ref="T112:T113" si="1750">SUM(U112:AA112)</f>
        <v>0</v>
      </c>
      <c r="U112" s="26">
        <f t="shared" ref="U112:AA112" si="1751">U109</f>
        <v>0</v>
      </c>
      <c r="V112" s="26">
        <f t="shared" si="1751"/>
        <v>0</v>
      </c>
      <c r="W112" s="26">
        <f t="shared" si="1751"/>
        <v>0</v>
      </c>
      <c r="X112" s="26">
        <f t="shared" si="1751"/>
        <v>0</v>
      </c>
      <c r="Y112" s="113">
        <f t="shared" si="1751"/>
        <v>0</v>
      </c>
      <c r="Z112" s="29">
        <f t="shared" si="1751"/>
        <v>0</v>
      </c>
      <c r="AA112" s="23">
        <f t="shared" si="1751"/>
        <v>0</v>
      </c>
      <c r="AB112" s="187">
        <f t="shared" ref="AB112" si="1752">IF($B109=$B103,AB106+IF($F109&lt;&gt;$G109,(AC109+$G111-$G110)/$F109,AC109/$F109),IF($F109&lt;&gt;Y109,(AC109+$G111-$G110)/$F109,AC109/$F109))</f>
        <v>0</v>
      </c>
      <c r="AC112" s="7">
        <f t="shared" ref="AC112:AC113" si="1753">SUM(AD112:AJ112)</f>
        <v>0</v>
      </c>
      <c r="AD112" s="26">
        <f t="shared" ref="AD112:AJ112" si="1754">AD109</f>
        <v>0</v>
      </c>
      <c r="AE112" s="26">
        <f t="shared" si="1754"/>
        <v>0</v>
      </c>
      <c r="AF112" s="26">
        <f t="shared" si="1754"/>
        <v>0</v>
      </c>
      <c r="AG112" s="26">
        <f t="shared" si="1754"/>
        <v>0</v>
      </c>
      <c r="AH112" s="113">
        <f t="shared" si="1754"/>
        <v>0</v>
      </c>
      <c r="AI112" s="29">
        <f t="shared" si="1754"/>
        <v>0</v>
      </c>
      <c r="AJ112" s="23">
        <f t="shared" si="1754"/>
        <v>0</v>
      </c>
      <c r="AK112" s="187">
        <f t="shared" ref="AK112" si="1755">IF($B109=$B103,AK106+IF($F109&lt;&gt;$G109,(AL109+$G111-$G110)/$F109,AL109/$F109),IF($F109&lt;&gt;AH109,(AL109+$G111-$G110)/$F109,AL109/$F109))</f>
        <v>0</v>
      </c>
      <c r="AL112" s="7">
        <f t="shared" ref="AL112:AL113" si="1756">SUM(AM112:AS112)</f>
        <v>0</v>
      </c>
      <c r="AM112" s="26">
        <f t="shared" ref="AM112:AS112" si="1757">AM109</f>
        <v>0</v>
      </c>
      <c r="AN112" s="26">
        <f t="shared" si="1757"/>
        <v>0</v>
      </c>
      <c r="AO112" s="26">
        <f t="shared" si="1757"/>
        <v>0</v>
      </c>
      <c r="AP112" s="26">
        <f t="shared" si="1757"/>
        <v>0</v>
      </c>
      <c r="AQ112" s="113">
        <f t="shared" si="1757"/>
        <v>0</v>
      </c>
      <c r="AR112" s="29">
        <f t="shared" si="1757"/>
        <v>0</v>
      </c>
      <c r="AS112" s="23">
        <f t="shared" si="1757"/>
        <v>0</v>
      </c>
      <c r="AT112" s="187">
        <f t="shared" ref="AT112" si="1758">IF($B109=$B103,AT106+IF($F109&lt;&gt;$G109,(AU109+$G111-$G110)/$F109,AU109/$F109),IF($F109&lt;&gt;AQ109,(AU109+$G111-$G110)/$F109,AU109/$F109))</f>
        <v>0</v>
      </c>
      <c r="AU112" s="7">
        <f t="shared" ref="AU112:AU113" si="1759">SUM(AV112:BB112)</f>
        <v>0</v>
      </c>
      <c r="AV112" s="6">
        <f t="shared" ref="AV112" si="1760">IF(SUM($AM$9:$AS$9)=SUM($AV$9:$BB$9),AV109,IF(AND(SUM($AV$9:$BB$9)&gt;42,SUM($AV$9:$BB$9)&lt;49),AV109,0))</f>
        <v>0</v>
      </c>
      <c r="AW112" s="6">
        <f t="shared" ref="AW112:BB112" si="1761">IF(SUM($AM$9:$AS$9)=SUM($AV$9:$BB$9),AW109,IF(AND(SUM($AV$9:$BB$9)&gt;42,SUM($AV$9:$BB$9)&lt;49),AW109,0))</f>
        <v>0</v>
      </c>
      <c r="AX112" s="6">
        <f t="shared" si="1761"/>
        <v>0</v>
      </c>
      <c r="AY112" s="6">
        <f t="shared" si="1761"/>
        <v>0</v>
      </c>
      <c r="AZ112" s="26">
        <f t="shared" si="1761"/>
        <v>0</v>
      </c>
      <c r="BA112" s="29">
        <f t="shared" si="1761"/>
        <v>0</v>
      </c>
      <c r="BB112" s="23">
        <f t="shared" si="1761"/>
        <v>0</v>
      </c>
    </row>
    <row r="113" spans="1:54" ht="15.75" customHeight="1" x14ac:dyDescent="0.2">
      <c r="A113" s="1">
        <f t="shared" ref="A113:A114" si="1762">A112</f>
        <v>0</v>
      </c>
      <c r="B113" s="313"/>
      <c r="C113" s="314"/>
      <c r="D113" s="314"/>
      <c r="E113" s="314"/>
      <c r="F113" s="31"/>
      <c r="G113" s="183"/>
      <c r="H113" s="123">
        <f t="shared" ref="H113" si="1763">IF($B109=$B103,H107+F113,$F113)</f>
        <v>0</v>
      </c>
      <c r="I113" s="165">
        <f t="shared" si="1702"/>
        <v>0</v>
      </c>
      <c r="J113" s="141">
        <f t="shared" ref="J113" si="1764">IF($H112=0,0,IF($B103=$B109,IF($H114&gt;0,$H114+J107,K109+J107),IF($H114&gt;0,$H114,K109)))</f>
        <v>0</v>
      </c>
      <c r="K113" s="7">
        <f t="shared" si="1747"/>
        <v>0</v>
      </c>
      <c r="L113" s="6"/>
      <c r="M113" s="6"/>
      <c r="N113" s="6"/>
      <c r="O113" s="6"/>
      <c r="P113" s="26"/>
      <c r="Q113" s="29"/>
      <c r="R113" s="23"/>
      <c r="S113" s="141">
        <f t="shared" ref="S113" si="1765">IF($H112=0,0,IF($B103=$B109,IF($H114&gt;0,$H114+S107,T109+S107),IF($H114&gt;0,$H114,T109)))</f>
        <v>0</v>
      </c>
      <c r="T113" s="7">
        <f t="shared" si="1750"/>
        <v>0</v>
      </c>
      <c r="U113" s="6"/>
      <c r="V113" s="6"/>
      <c r="W113" s="6"/>
      <c r="X113" s="6"/>
      <c r="Y113" s="26"/>
      <c r="Z113" s="29"/>
      <c r="AA113" s="23"/>
      <c r="AB113" s="141">
        <f t="shared" ref="AB113" si="1766">IF($H112=0,0,IF($B103=$B109,IF($H114&gt;0,$H114+AB107,AC109+AB107),IF($H114&gt;0,$H114,AC109)))</f>
        <v>0</v>
      </c>
      <c r="AC113" s="7">
        <f t="shared" si="1753"/>
        <v>0</v>
      </c>
      <c r="AD113" s="6"/>
      <c r="AE113" s="6"/>
      <c r="AF113" s="6"/>
      <c r="AG113" s="6"/>
      <c r="AH113" s="26"/>
      <c r="AI113" s="29"/>
      <c r="AJ113" s="23"/>
      <c r="AK113" s="141">
        <f t="shared" ref="AK113" si="1767">IF($H112=0,0,IF($B103=$B109,IF($H114&gt;0,$H114+AK107,AL109+AK107),IF($H114&gt;0,$H114,AL109)))</f>
        <v>0</v>
      </c>
      <c r="AL113" s="7">
        <f t="shared" si="1756"/>
        <v>0</v>
      </c>
      <c r="AM113" s="6"/>
      <c r="AN113" s="6"/>
      <c r="AO113" s="6"/>
      <c r="AP113" s="6"/>
      <c r="AQ113" s="26"/>
      <c r="AR113" s="29"/>
      <c r="AS113" s="23"/>
      <c r="AT113" s="141">
        <f t="shared" ref="AT113" si="1768">IF($H112=0,0,IF($B103=$B109,IF($H114&gt;0,$H114+AT107,AU109+AT107),IF($H114&gt;0,$H114,AU109)))</f>
        <v>0</v>
      </c>
      <c r="AU113" s="7">
        <f t="shared" si="1759"/>
        <v>0</v>
      </c>
      <c r="AV113" s="6"/>
      <c r="AW113" s="6"/>
      <c r="AX113" s="6"/>
      <c r="AY113" s="6"/>
      <c r="AZ113" s="26"/>
      <c r="BA113" s="29"/>
      <c r="BB113" s="23"/>
    </row>
    <row r="114" spans="1:54" ht="18.75" customHeight="1" thickBot="1" x14ac:dyDescent="0.25">
      <c r="A114" s="1">
        <f t="shared" si="1762"/>
        <v>0</v>
      </c>
      <c r="B114" s="323" t="str">
        <f>IF(B109="",Wydruk!$AE$6,IF(J110=0,Wydruk!$AE$7,IF(AND(G110&lt;G111,B109&lt;&gt;$B115),Wydruk!$AE$13,IF(AND($B109=$B103,$B109&lt;&gt;$B115),IF(OR(OR(J114&lt;4,J114&gt;5),OR(S114&lt;4,S114&gt;5),OR(AB114&lt;4,AB114&gt;5),OR(AK114&lt;4,AK114&gt;5),OR(AND(AT114&lt;4,AT114&gt;0),AT114&gt;5)),Wydruk!$AE$8,Wydruk!$AE$9),IF($B109=$B115,IF($F113&lt;&gt;0,Wydruk!$AE$12,Wydruk!$AE$10),IF(OR(OR(J110&lt;4,J110&gt;5),OR(S110&lt;4,S110&gt;5),OR(AB110&lt;4,AB110&gt;5),OR(AK110&lt;4,AK110&gt;5),OR(AND(AT110&lt;4,AT110&gt;0),AT110&gt;5)),Wydruk!$AE$8,Wydruk!$AE$11))))))</f>
        <v>Uzupełnij liczby godzin tygodniowego planu</v>
      </c>
      <c r="C114" s="324"/>
      <c r="D114" s="324"/>
      <c r="E114" s="324"/>
      <c r="F114" s="173">
        <f>wrzesień!F114</f>
        <v>0</v>
      </c>
      <c r="G114" s="184">
        <f>wrzesień!G114</f>
        <v>0</v>
      </c>
      <c r="H114" s="191">
        <f t="shared" ref="H114" si="1769">IF(OR($G114=0,$F114=0,$G114="",$F114=""),0,$G114/$F114)</f>
        <v>0</v>
      </c>
      <c r="I114" s="193"/>
      <c r="J114" s="176">
        <f t="shared" ref="J114" si="1770">IF($B103=$B109,IF(L109+L104&gt;0,1,0)+IF(M109+M104&gt;0,1,0)+IF(N109+N104&gt;0,1,0)+IF(O109+O104&gt;0,1,0)+IF(P109+P104&gt;0,1,0)+IF(Q109+Q104&gt;0,1,0)+IF(R109+R104&gt;0,1,0),J110)</f>
        <v>0</v>
      </c>
      <c r="K114" s="133">
        <f t="shared" ref="K114" si="1771">IF(OR($B109=$B115,J114=0,(K110-Q114+O114)&lt;=0),0,(K110-Q114+O114)/J114)</f>
        <v>0</v>
      </c>
      <c r="L114" s="137">
        <f t="shared" ref="L114" si="1772">IF(K114*(7-J111)&lt;=0,0,K114*(7-J111))</f>
        <v>0</v>
      </c>
      <c r="M114" s="311">
        <f t="shared" ref="M114" si="1773">ROUND(IF(OR(K111-K114*(7-J111)+P114&lt;0,$B109=$B115,K114&lt;=0,K111=0),0,IF(K111-K114*(7-J111)+P114&gt;Q114-O114+P114,Q114-O114+P114,K111-K114*(7-J111)+P114)),1)</f>
        <v>0</v>
      </c>
      <c r="N114" s="312"/>
      <c r="O114" s="139">
        <f t="shared" ref="O114" si="1774">IF(OR($B109=$B115,J110=0),0,IF($B109=$B103,J109,$F109))</f>
        <v>0</v>
      </c>
      <c r="P114" s="30">
        <f t="shared" ref="P114" si="1775">IF(OR($B109=$B115,J114=0),0,$G111-$G110)</f>
        <v>0</v>
      </c>
      <c r="Q114" s="134">
        <f t="shared" ref="Q114" si="1776">IF(OR($B109=$B115,J114=0),0,J113)</f>
        <v>0</v>
      </c>
      <c r="R114" s="138">
        <f t="shared" ref="R114" si="1777">IF($B109=$B115,0,K111)</f>
        <v>0</v>
      </c>
      <c r="S114" s="176">
        <f t="shared" ref="S114" si="1778">IF($B103=$B109,IF(U109+U104&gt;0,1,0)+IF(V109+V104&gt;0,1,0)+IF(W109+W104&gt;0,1,0)+IF(X109+X104&gt;0,1,0)+IF(Y109+Y104&gt;0,1,0)+IF(Z109+Z104&gt;0,1,0)+IF(AA109+AA104&gt;0,1,0),S110)</f>
        <v>0</v>
      </c>
      <c r="T114" s="133">
        <f t="shared" ref="T114" si="1779">IF(OR($B109=$B115,S114=0,(T110-Z114+X114)&lt;=0),0,(T110-Z114+X114)/S114)</f>
        <v>0</v>
      </c>
      <c r="U114" s="137">
        <f t="shared" ref="U114" si="1780">IF(T114*(7-S111)&lt;=0,0,T114*(7-S111))</f>
        <v>0</v>
      </c>
      <c r="V114" s="311">
        <f t="shared" ref="V114" si="1781">ROUND(IF(OR(T111-T114*(7-S111)+Y114&lt;0,$B109=$B115,T114&lt;=0,T111=0),0,IF(T111-T114*(7-S111)+Y114&gt;Z114-X114+Y114,Z114-X114+Y114,T111-T114*(7-S111)+Y114)),1)</f>
        <v>0</v>
      </c>
      <c r="W114" s="312"/>
      <c r="X114" s="139">
        <f t="shared" ref="X114" si="1782">IF(OR($B109=$B115,S110=0),0,IF($B109=$B103,S109,$F109))</f>
        <v>0</v>
      </c>
      <c r="Y114" s="30">
        <f t="shared" ref="Y114" si="1783">IF(OR($B109=$B115,S114=0),0,$G111-$G110)</f>
        <v>0</v>
      </c>
      <c r="Z114" s="134">
        <f t="shared" ref="Z114" si="1784">IF(OR($B109=$B115,S114=0),0,S113)</f>
        <v>0</v>
      </c>
      <c r="AA114" s="138">
        <f t="shared" ref="AA114" si="1785">IF($B109=$B115,0,T111)</f>
        <v>0</v>
      </c>
      <c r="AB114" s="176">
        <f t="shared" ref="AB114" si="1786">IF($B103=$B109,IF(AD109+AD104&gt;0,1,0)+IF(AE109+AE104&gt;0,1,0)+IF(AF109+AF104&gt;0,1,0)+IF(AG109+AG104&gt;0,1,0)+IF(AH109+AH104&gt;0,1,0)+IF(AI109+AI104&gt;0,1,0)+IF(AJ109+AJ104&gt;0,1,0),AB110)</f>
        <v>0</v>
      </c>
      <c r="AC114" s="133">
        <f t="shared" ref="AC114" si="1787">IF(OR($B109=$B115,AB114=0,(AC110-AI114+AG114)&lt;=0),0,(AC110-AI114+AG114)/AB114)</f>
        <v>0</v>
      </c>
      <c r="AD114" s="137">
        <f t="shared" ref="AD114" si="1788">IF(AC114*(7-AB111)&lt;=0,0,AC114*(7-AB111))</f>
        <v>0</v>
      </c>
      <c r="AE114" s="311">
        <f t="shared" ref="AE114" si="1789">ROUND(IF(OR(AC111-AC114*(7-AB111)+AH114&lt;0,$B109=$B115,AC114&lt;=0,AC111=0),0,IF(AC111-AC114*(7-AB111)+AH114&gt;AI114-AG114+AH114,AI114-AG114+AH114,AC111-AC114*(7-AB111)+AH114)),1)</f>
        <v>0</v>
      </c>
      <c r="AF114" s="312"/>
      <c r="AG114" s="139">
        <f t="shared" ref="AG114" si="1790">IF(OR($B109=$B115,AB110=0),0,IF($B109=$B103,AB109,$F109))</f>
        <v>0</v>
      </c>
      <c r="AH114" s="30">
        <f t="shared" ref="AH114" si="1791">IF(OR($B109=$B115,AB114=0),0,$G111-$G110)</f>
        <v>0</v>
      </c>
      <c r="AI114" s="134">
        <f t="shared" ref="AI114" si="1792">IF(OR($B109=$B115,AB114=0),0,AB113)</f>
        <v>0</v>
      </c>
      <c r="AJ114" s="138">
        <f t="shared" ref="AJ114" si="1793">IF($B109=$B115,0,AC111)</f>
        <v>0</v>
      </c>
      <c r="AK114" s="176">
        <f t="shared" ref="AK114" si="1794">IF($B103=$B109,IF(AM109+AM104&gt;0,1,0)+IF(AN109+AN104&gt;0,1,0)+IF(AO109+AO104&gt;0,1,0)+IF(AP109+AP104&gt;0,1,0)+IF(AQ109+AQ104&gt;0,1,0)+IF(AR109+AR104&gt;0,1,0)+IF(AS109+AS104&gt;0,1,0),AK110)</f>
        <v>0</v>
      </c>
      <c r="AL114" s="133">
        <f t="shared" ref="AL114" si="1795">IF(OR($B109=$B115,AK114=0,(AL110-AR114+AP114)&lt;=0),0,(AL110-AR114+AP114)/AK114)</f>
        <v>0</v>
      </c>
      <c r="AM114" s="137">
        <f t="shared" ref="AM114" si="1796">IF(AL114*(7-AK111)&lt;=0,0,AL114*(7-AK111))</f>
        <v>0</v>
      </c>
      <c r="AN114" s="311">
        <f t="shared" ref="AN114" si="1797">ROUND(IF(OR(AL111-AL114*(7-AK111)+AQ114&lt;0,$B109=$B115,AL114&lt;=0,AL111=0),0,IF(AL111-AL114*(7-AK111)+AQ114&gt;AR114-AP114+AQ114,AR114-AP114+AQ114,AL111-AL114*(7-AK111)+AQ114)),1)</f>
        <v>0</v>
      </c>
      <c r="AO114" s="312"/>
      <c r="AP114" s="139">
        <f t="shared" ref="AP114" si="1798">IF(OR($B109=$B115,AK110=0),0,IF($B109=$B103,AK109,$F109))</f>
        <v>0</v>
      </c>
      <c r="AQ114" s="30">
        <f t="shared" ref="AQ114" si="1799">IF(OR($B109=$B115,AK114=0),0,$G111-$G110)</f>
        <v>0</v>
      </c>
      <c r="AR114" s="134">
        <f t="shared" ref="AR114" si="1800">IF(OR($B109=$B115,AK114=0),0,AK113)</f>
        <v>0</v>
      </c>
      <c r="AS114" s="138">
        <f t="shared" ref="AS114" si="1801">IF($B109=$B115,0,AL111)</f>
        <v>0</v>
      </c>
      <c r="AT114" s="176">
        <f t="shared" ref="AT114" si="1802">IF($B103=$B109,IF(AV109+AV104&gt;0,1,0)+IF(AW109+AW104&gt;0,1,0)+IF(AX109+AX104&gt;0,1,0)+IF(AY109+AY104&gt;0,1,0)+IF(AZ109+AZ104&gt;0,1,0)+IF(BA109+BA104&gt;0,1,0)+IF(BB109+BB104&gt;0,1,0),AT110)</f>
        <v>0</v>
      </c>
      <c r="AU114" s="133">
        <f t="shared" ref="AU114" si="1803">IF(OR($B109=$B115,AT114=0,(AU110-BA114+AY114)&lt;=0),0,(AU110-BA114+AY114)/AT114)</f>
        <v>0</v>
      </c>
      <c r="AV114" s="137">
        <f t="shared" ref="AV114" si="1804">IF(AU114*(7-AT111)&lt;=0,0,AU114*(7-AT111))</f>
        <v>0</v>
      </c>
      <c r="AW114" s="311">
        <f t="shared" ref="AW114" si="1805">ROUND(IF(OR(AU111-AU114*(7-AT111)+AZ114&lt;0,$B109=$B115,AU114&lt;=0,AU111=0),0,IF(AU111-AU114*(7-AT111)+AZ114&gt;BA114-AY114+AZ114,BA114-AY114+AZ114,AU111-AU114*(7-AT111)+AZ114)),1)</f>
        <v>0</v>
      </c>
      <c r="AX114" s="312"/>
      <c r="AY114" s="139">
        <f t="shared" ref="AY114" si="1806">IF(OR($B109=$B115,AT110=0),0,IF($B109=$B103,AT109,$F109))</f>
        <v>0</v>
      </c>
      <c r="AZ114" s="30">
        <f t="shared" ref="AZ114" si="1807">IF(OR($B109=$B115,AT114=0),0,$G111-$G110)</f>
        <v>0</v>
      </c>
      <c r="BA114" s="134">
        <f t="shared" ref="BA114" si="1808">IF(OR($B109=$B115,AT114=0),0,AT113)</f>
        <v>0</v>
      </c>
      <c r="BB114" s="138">
        <f t="shared" ref="BB114" si="1809">IF($B109=$B115,0,AU111)</f>
        <v>0</v>
      </c>
    </row>
    <row r="115" spans="1:54" ht="15.75" x14ac:dyDescent="0.2">
      <c r="A115" s="1">
        <f t="shared" ref="A115" si="1810">IF(B115="","1. Niewypełnione",B115)</f>
        <v>0</v>
      </c>
      <c r="B115" s="320">
        <f>wrzesień!B115</f>
        <v>0</v>
      </c>
      <c r="C115" s="321">
        <f>wrzesień!C115</f>
        <v>0</v>
      </c>
      <c r="D115" s="321">
        <f>wrzesień!D115</f>
        <v>0</v>
      </c>
      <c r="E115" s="321">
        <f>wrzesień!E115</f>
        <v>0</v>
      </c>
      <c r="F115" s="177">
        <f>wrzesień!F115</f>
        <v>18</v>
      </c>
      <c r="G115" s="185">
        <f>wrzesień!G115</f>
        <v>18</v>
      </c>
      <c r="H115" s="177"/>
      <c r="I115" s="192">
        <f t="shared" ref="I115:I119" si="1811">K115+T115+AC115+AL115+AU115</f>
        <v>0</v>
      </c>
      <c r="J115" s="186">
        <f t="shared" ref="J115" si="1812">IF(OR($B115=$B121,J118=0),0,ROUND((K116+P120)/J118,0))</f>
        <v>0</v>
      </c>
      <c r="K115" s="51">
        <f t="shared" ref="K115:K116" si="1813">SUM(L115:R115)</f>
        <v>0</v>
      </c>
      <c r="L115" s="52">
        <f>wrzesień!L115</f>
        <v>0</v>
      </c>
      <c r="M115" s="52">
        <f>wrzesień!M115</f>
        <v>0</v>
      </c>
      <c r="N115" s="52">
        <f>wrzesień!N115</f>
        <v>0</v>
      </c>
      <c r="O115" s="52">
        <f>wrzesień!O115</f>
        <v>0</v>
      </c>
      <c r="P115" s="53">
        <f>wrzesień!P115</f>
        <v>0</v>
      </c>
      <c r="Q115" s="54">
        <f>wrzesień!Q115</f>
        <v>0</v>
      </c>
      <c r="R115" s="55">
        <f>wrzesień!R115</f>
        <v>0</v>
      </c>
      <c r="S115" s="188">
        <f t="shared" ref="S115" si="1814">IF(OR($B115=$B121,S118=0),0,ROUND((T116+Y120)/S118,0))</f>
        <v>0</v>
      </c>
      <c r="T115" s="51">
        <f t="shared" ref="T115:T116" si="1815">SUM(U115:AA115)</f>
        <v>0</v>
      </c>
      <c r="U115" s="52">
        <f>wrzesień!U115</f>
        <v>0</v>
      </c>
      <c r="V115" s="52">
        <f>wrzesień!V115</f>
        <v>0</v>
      </c>
      <c r="W115" s="52">
        <f>wrzesień!W115</f>
        <v>0</v>
      </c>
      <c r="X115" s="52">
        <f>wrzesień!X115</f>
        <v>0</v>
      </c>
      <c r="Y115" s="53">
        <f>wrzesień!Y115</f>
        <v>0</v>
      </c>
      <c r="Z115" s="54">
        <f>wrzesień!Z115</f>
        <v>0</v>
      </c>
      <c r="AA115" s="55">
        <f>wrzesień!AA115</f>
        <v>0</v>
      </c>
      <c r="AB115" s="188">
        <f t="shared" ref="AB115" si="1816">IF(OR($B115=$B121,AB118=0),0,ROUND((AC116+AH120)/AB118,0))</f>
        <v>0</v>
      </c>
      <c r="AC115" s="51">
        <f t="shared" ref="AC115:AC116" si="1817">SUM(AD115:AJ115)</f>
        <v>0</v>
      </c>
      <c r="AD115" s="52">
        <f>wrzesień!AD115</f>
        <v>0</v>
      </c>
      <c r="AE115" s="52">
        <f>wrzesień!AE115</f>
        <v>0</v>
      </c>
      <c r="AF115" s="52">
        <f>wrzesień!AF115</f>
        <v>0</v>
      </c>
      <c r="AG115" s="52">
        <f>wrzesień!AG115</f>
        <v>0</v>
      </c>
      <c r="AH115" s="53">
        <f>wrzesień!AH115</f>
        <v>0</v>
      </c>
      <c r="AI115" s="54">
        <f>wrzesień!AI115</f>
        <v>0</v>
      </c>
      <c r="AJ115" s="55">
        <f>wrzesień!AJ115</f>
        <v>0</v>
      </c>
      <c r="AK115" s="188">
        <f t="shared" ref="AK115" si="1818">IF(OR($B115=$B121,AK118=0),0,ROUND((AL116+AQ120)/AK118,0))</f>
        <v>0</v>
      </c>
      <c r="AL115" s="51">
        <f t="shared" ref="AL115:AL116" si="1819">SUM(AM115:AS115)</f>
        <v>0</v>
      </c>
      <c r="AM115" s="52">
        <f>wrzesień!AM115</f>
        <v>0</v>
      </c>
      <c r="AN115" s="52">
        <f>wrzesień!AN115</f>
        <v>0</v>
      </c>
      <c r="AO115" s="52">
        <f>wrzesień!AO115</f>
        <v>0</v>
      </c>
      <c r="AP115" s="52">
        <f>wrzesień!AP115</f>
        <v>0</v>
      </c>
      <c r="AQ115" s="53">
        <f>wrzesień!AQ115</f>
        <v>0</v>
      </c>
      <c r="AR115" s="54">
        <f>wrzesień!AR115</f>
        <v>0</v>
      </c>
      <c r="AS115" s="55">
        <f>wrzesień!AS115</f>
        <v>0</v>
      </c>
      <c r="AT115" s="188">
        <f t="shared" ref="AT115" si="1820">IF(OR($B115=$B121,AT118=0),0,ROUND((AU116+AZ120)/AT118,0))</f>
        <v>0</v>
      </c>
      <c r="AU115" s="51">
        <f t="shared" ref="AU115:AU116" si="1821">SUM(AV115:BB115)</f>
        <v>0</v>
      </c>
      <c r="AV115" s="52">
        <f t="shared" ref="AV115" si="1822">IF(SUM($AM$9:$AS$9)=SUM($AV$9:$BB$9),AM115,IF(AND(SUM($AV$9:$BB$9)&gt;42,SUM($AV$9:$BB$9)&lt;49),AM115,0))</f>
        <v>0</v>
      </c>
      <c r="AW115" s="52">
        <f t="shared" ref="AW115" si="1823">IF(SUM($AM$9:$AS$9)=SUM($AV$9:$BB$9),AN115,IF(AND(SUM($AV$9:$BB$9)&gt;42,SUM($AV$9:$BB$9)&lt;49),AN115,0))</f>
        <v>0</v>
      </c>
      <c r="AX115" s="52">
        <f t="shared" ref="AX115" si="1824">IF(SUM($AM$9:$AS$9)=SUM($AV$9:$BB$9),AO115,IF(AND(SUM($AV$9:$BB$9)&gt;42,SUM($AV$9:$BB$9)&lt;49),AO115,0))</f>
        <v>0</v>
      </c>
      <c r="AY115" s="52">
        <f t="shared" ref="AY115" si="1825">IF(SUM($AM$9:$AS$9)=SUM($AV$9:$BB$9),AP115,IF(AND(SUM($AV$9:$BB$9)&gt;42,SUM($AV$9:$BB$9)&lt;49),AP115,0))</f>
        <v>0</v>
      </c>
      <c r="AZ115" s="53">
        <f t="shared" ref="AZ115" si="1826">IF(SUM($AM$9:$AS$9)=SUM($AV$9:$BB$9),AQ115,IF(AND(SUM($AV$9:$BB$9)&gt;42,SUM($AV$9:$BB$9)&lt;49),AQ115,0))</f>
        <v>0</v>
      </c>
      <c r="BA115" s="54">
        <f t="shared" ref="BA115" si="1827">IF(SUM($AM$9:$AS$9)=SUM($AV$9:$BB$9),AR115,IF(AND(SUM($AV$9:$BB$9)&gt;42,SUM($AV$9:$BB$9)&lt;49),AR115,0))</f>
        <v>0</v>
      </c>
      <c r="BB115" s="55">
        <f t="shared" ref="BB115" si="1828">IF(SUM($AM$9:$AS$9)=SUM($AV$9:$BB$9),AS115,IF(AND(SUM($AV$9:$BB$9)&gt;42,SUM($AV$9:$BB$9)&lt;49),AS115,0))</f>
        <v>0</v>
      </c>
    </row>
    <row r="116" spans="1:54" ht="12.75" hidden="1" customHeight="1" x14ac:dyDescent="0.2">
      <c r="B116" s="93"/>
      <c r="C116" s="94"/>
      <c r="D116" s="95"/>
      <c r="E116" s="115"/>
      <c r="F116" s="140" t="b">
        <f t="shared" ref="F116" si="1829">IF($B109=$B115,OR(F110,G115&lt;F115),G115&lt;F115)</f>
        <v>0</v>
      </c>
      <c r="G116" s="189">
        <f t="shared" ref="G116" si="1830">IF(AND($B109=$B115,$B109&lt;&gt;"",$B109&lt;&gt;0),G115+G110,G115)</f>
        <v>18</v>
      </c>
      <c r="H116" s="120"/>
      <c r="I116" s="165">
        <f t="shared" si="1811"/>
        <v>0</v>
      </c>
      <c r="J116" s="194">
        <f t="shared" ref="J116" si="1831">7-COUNTIF(L115:R115,0)-COUNTIF(L115:R115,"")</f>
        <v>0</v>
      </c>
      <c r="K116" s="22">
        <f t="shared" si="1813"/>
        <v>0</v>
      </c>
      <c r="L116" s="35">
        <f t="shared" ref="L116:R116" si="1832">IF($B109=$B115,L115+L110,L115)</f>
        <v>0</v>
      </c>
      <c r="M116" s="35">
        <f t="shared" si="1832"/>
        <v>0</v>
      </c>
      <c r="N116" s="35">
        <f t="shared" si="1832"/>
        <v>0</v>
      </c>
      <c r="O116" s="35">
        <f t="shared" si="1832"/>
        <v>0</v>
      </c>
      <c r="P116" s="36">
        <f t="shared" si="1832"/>
        <v>0</v>
      </c>
      <c r="Q116" s="37">
        <f t="shared" si="1832"/>
        <v>0</v>
      </c>
      <c r="R116" s="38">
        <f t="shared" si="1832"/>
        <v>0</v>
      </c>
      <c r="S116" s="194">
        <f t="shared" ref="S116" si="1833">7-COUNTIF(U115:AA115,0)-COUNTIF(U115:AA115,"")</f>
        <v>0</v>
      </c>
      <c r="T116" s="22">
        <f t="shared" si="1815"/>
        <v>0</v>
      </c>
      <c r="U116" s="35">
        <f t="shared" ref="U116:AA116" si="1834">IF($B109=$B115,U115+U110,U115)</f>
        <v>0</v>
      </c>
      <c r="V116" s="35">
        <f t="shared" si="1834"/>
        <v>0</v>
      </c>
      <c r="W116" s="35">
        <f t="shared" si="1834"/>
        <v>0</v>
      </c>
      <c r="X116" s="35">
        <f t="shared" si="1834"/>
        <v>0</v>
      </c>
      <c r="Y116" s="36">
        <f t="shared" si="1834"/>
        <v>0</v>
      </c>
      <c r="Z116" s="37">
        <f t="shared" si="1834"/>
        <v>0</v>
      </c>
      <c r="AA116" s="38">
        <f t="shared" si="1834"/>
        <v>0</v>
      </c>
      <c r="AB116" s="194">
        <f t="shared" ref="AB116" si="1835">7-COUNTIF(AD115:AJ115,0)-COUNTIF(AD115:AJ115,"")</f>
        <v>0</v>
      </c>
      <c r="AC116" s="22">
        <f t="shared" si="1817"/>
        <v>0</v>
      </c>
      <c r="AD116" s="35">
        <f t="shared" ref="AD116:AJ116" si="1836">IF($B109=$B115,AD115+AD110,AD115)</f>
        <v>0</v>
      </c>
      <c r="AE116" s="35">
        <f t="shared" si="1836"/>
        <v>0</v>
      </c>
      <c r="AF116" s="35">
        <f t="shared" si="1836"/>
        <v>0</v>
      </c>
      <c r="AG116" s="35">
        <f t="shared" si="1836"/>
        <v>0</v>
      </c>
      <c r="AH116" s="36">
        <f t="shared" si="1836"/>
        <v>0</v>
      </c>
      <c r="AI116" s="37">
        <f t="shared" si="1836"/>
        <v>0</v>
      </c>
      <c r="AJ116" s="38">
        <f t="shared" si="1836"/>
        <v>0</v>
      </c>
      <c r="AK116" s="194">
        <f t="shared" ref="AK116" si="1837">7-COUNTIF(AM115:AS115,0)-COUNTIF(AM115:AS115,"")</f>
        <v>0</v>
      </c>
      <c r="AL116" s="22">
        <f t="shared" si="1819"/>
        <v>0</v>
      </c>
      <c r="AM116" s="35">
        <f t="shared" ref="AM116:AS116" si="1838">IF($B109=$B115,AM115+AM110,AM115)</f>
        <v>0</v>
      </c>
      <c r="AN116" s="35">
        <f t="shared" si="1838"/>
        <v>0</v>
      </c>
      <c r="AO116" s="35">
        <f t="shared" si="1838"/>
        <v>0</v>
      </c>
      <c r="AP116" s="35">
        <f t="shared" si="1838"/>
        <v>0</v>
      </c>
      <c r="AQ116" s="36">
        <f t="shared" si="1838"/>
        <v>0</v>
      </c>
      <c r="AR116" s="37">
        <f t="shared" si="1838"/>
        <v>0</v>
      </c>
      <c r="AS116" s="38">
        <f t="shared" si="1838"/>
        <v>0</v>
      </c>
      <c r="AT116" s="194">
        <f t="shared" ref="AT116" si="1839">7-COUNTIF(AV115:BB115,0)-COUNTIF(AV115:BB115,"")</f>
        <v>0</v>
      </c>
      <c r="AU116" s="22">
        <f t="shared" si="1821"/>
        <v>0</v>
      </c>
      <c r="AV116" s="35">
        <f t="shared" ref="AV116:BB116" si="1840">IF($B109=$B115,AV115+AV110,AV115)</f>
        <v>0</v>
      </c>
      <c r="AW116" s="35">
        <f t="shared" si="1840"/>
        <v>0</v>
      </c>
      <c r="AX116" s="35">
        <f t="shared" si="1840"/>
        <v>0</v>
      </c>
      <c r="AY116" s="35">
        <f t="shared" si="1840"/>
        <v>0</v>
      </c>
      <c r="AZ116" s="36">
        <f t="shared" si="1840"/>
        <v>0</v>
      </c>
      <c r="BA116" s="37">
        <f t="shared" si="1840"/>
        <v>0</v>
      </c>
      <c r="BB116" s="38">
        <f t="shared" si="1840"/>
        <v>0</v>
      </c>
    </row>
    <row r="117" spans="1:54" ht="15" hidden="1" customHeight="1" x14ac:dyDescent="0.2">
      <c r="B117" s="116"/>
      <c r="C117" s="117"/>
      <c r="D117" s="118"/>
      <c r="E117" s="119"/>
      <c r="F117" s="92"/>
      <c r="G117" s="190">
        <f t="shared" ref="G117" si="1841">IF(AND($B109=$B115,$B109&lt;&gt;"",$B109&lt;&gt;0),F115+G111,F115)</f>
        <v>18</v>
      </c>
      <c r="H117" s="121"/>
      <c r="I117" s="165">
        <f t="shared" si="1811"/>
        <v>0</v>
      </c>
      <c r="J117" s="195">
        <f t="shared" ref="J117" si="1842">IF($B115=$B109,COUNTIF(L117:R117,0),COUNTIF(L118:R118,0)+COUNTIF(L118:R118,""))</f>
        <v>7</v>
      </c>
      <c r="K117" s="39">
        <f t="shared" ref="K117:R117" si="1843">IF($B109=$B115,K118+K111,K118)</f>
        <v>0</v>
      </c>
      <c r="L117" s="40">
        <f t="shared" si="1843"/>
        <v>0</v>
      </c>
      <c r="M117" s="40">
        <f t="shared" si="1843"/>
        <v>0</v>
      </c>
      <c r="N117" s="40">
        <f t="shared" si="1843"/>
        <v>0</v>
      </c>
      <c r="O117" s="40">
        <f t="shared" si="1843"/>
        <v>0</v>
      </c>
      <c r="P117" s="41">
        <f t="shared" si="1843"/>
        <v>0</v>
      </c>
      <c r="Q117" s="42">
        <f t="shared" si="1843"/>
        <v>0</v>
      </c>
      <c r="R117" s="43">
        <f t="shared" si="1843"/>
        <v>0</v>
      </c>
      <c r="S117" s="195">
        <f t="shared" ref="S117" si="1844">IF($B115=$B109,COUNTIF(U117:AA117,0),COUNTIF(U118:AA118,0)+COUNTIF(U118:AA118,""))</f>
        <v>7</v>
      </c>
      <c r="T117" s="39">
        <f t="shared" ref="T117:AA117" si="1845">IF($B109=$B115,T118+T111,T118)</f>
        <v>0</v>
      </c>
      <c r="U117" s="40">
        <f t="shared" si="1845"/>
        <v>0</v>
      </c>
      <c r="V117" s="40">
        <f t="shared" si="1845"/>
        <v>0</v>
      </c>
      <c r="W117" s="40">
        <f t="shared" si="1845"/>
        <v>0</v>
      </c>
      <c r="X117" s="40">
        <f t="shared" si="1845"/>
        <v>0</v>
      </c>
      <c r="Y117" s="41">
        <f t="shared" si="1845"/>
        <v>0</v>
      </c>
      <c r="Z117" s="42">
        <f t="shared" si="1845"/>
        <v>0</v>
      </c>
      <c r="AA117" s="43">
        <f t="shared" si="1845"/>
        <v>0</v>
      </c>
      <c r="AB117" s="195">
        <f t="shared" ref="AB117" si="1846">IF($B115=$B109,COUNTIF(AD117:AJ117,0),COUNTIF(AD118:AJ118,0)+COUNTIF(AD118:AJ118,""))</f>
        <v>7</v>
      </c>
      <c r="AC117" s="39">
        <f t="shared" ref="AC117:AJ117" si="1847">IF($B109=$B115,AC118+AC111,AC118)</f>
        <v>0</v>
      </c>
      <c r="AD117" s="40">
        <f t="shared" si="1847"/>
        <v>0</v>
      </c>
      <c r="AE117" s="40">
        <f t="shared" si="1847"/>
        <v>0</v>
      </c>
      <c r="AF117" s="40">
        <f t="shared" si="1847"/>
        <v>0</v>
      </c>
      <c r="AG117" s="40">
        <f t="shared" si="1847"/>
        <v>0</v>
      </c>
      <c r="AH117" s="41">
        <f t="shared" si="1847"/>
        <v>0</v>
      </c>
      <c r="AI117" s="42">
        <f t="shared" si="1847"/>
        <v>0</v>
      </c>
      <c r="AJ117" s="43">
        <f t="shared" si="1847"/>
        <v>0</v>
      </c>
      <c r="AK117" s="195">
        <f t="shared" ref="AK117" si="1848">IF($B115=$B109,COUNTIF(AM117:AS117,0),COUNTIF(AM118:AS118,0)+COUNTIF(AM118:AS118,""))</f>
        <v>7</v>
      </c>
      <c r="AL117" s="39">
        <f t="shared" ref="AL117:AS117" si="1849">IF($B109=$B115,AL118+AL111,AL118)</f>
        <v>0</v>
      </c>
      <c r="AM117" s="40">
        <f t="shared" si="1849"/>
        <v>0</v>
      </c>
      <c r="AN117" s="40">
        <f t="shared" si="1849"/>
        <v>0</v>
      </c>
      <c r="AO117" s="40">
        <f t="shared" si="1849"/>
        <v>0</v>
      </c>
      <c r="AP117" s="40">
        <f t="shared" si="1849"/>
        <v>0</v>
      </c>
      <c r="AQ117" s="41">
        <f t="shared" si="1849"/>
        <v>0</v>
      </c>
      <c r="AR117" s="42">
        <f t="shared" si="1849"/>
        <v>0</v>
      </c>
      <c r="AS117" s="43">
        <f t="shared" si="1849"/>
        <v>0</v>
      </c>
      <c r="AT117" s="195">
        <f t="shared" ref="AT117" si="1850">IF($B115=$B109,COUNTIF(AV117:BB117,0),COUNTIF(AV118:BB118,0)+COUNTIF(AV118:BB118,""))</f>
        <v>7</v>
      </c>
      <c r="AU117" s="39">
        <f t="shared" ref="AU117:BB117" si="1851">IF($B109=$B115,AU118+AU111,AU118)</f>
        <v>0</v>
      </c>
      <c r="AV117" s="40">
        <f t="shared" si="1851"/>
        <v>0</v>
      </c>
      <c r="AW117" s="40">
        <f t="shared" si="1851"/>
        <v>0</v>
      </c>
      <c r="AX117" s="40">
        <f t="shared" si="1851"/>
        <v>0</v>
      </c>
      <c r="AY117" s="40">
        <f t="shared" si="1851"/>
        <v>0</v>
      </c>
      <c r="AZ117" s="41">
        <f t="shared" si="1851"/>
        <v>0</v>
      </c>
      <c r="BA117" s="42">
        <f t="shared" si="1851"/>
        <v>0</v>
      </c>
      <c r="BB117" s="43">
        <f t="shared" si="1851"/>
        <v>0</v>
      </c>
    </row>
    <row r="118" spans="1:54" ht="15.75" customHeight="1" x14ac:dyDescent="0.2">
      <c r="A118" s="1">
        <f t="shared" ref="A118" si="1852">A115</f>
        <v>0</v>
      </c>
      <c r="B118" s="313">
        <f t="shared" ref="B118" si="1853">B112+1</f>
        <v>17</v>
      </c>
      <c r="C118" s="314"/>
      <c r="D118" s="314"/>
      <c r="E118" s="314"/>
      <c r="F118" s="31"/>
      <c r="G118" s="183"/>
      <c r="H118" s="122">
        <f t="shared" ref="H118" si="1854">5-COUNTIF(AU115,0)-COUNTIF(AL115,0)-COUNTIF(AC115,0)-COUNTIF(T115,0)-COUNTIF(K115,0)</f>
        <v>0</v>
      </c>
      <c r="I118" s="165">
        <f t="shared" si="1811"/>
        <v>0</v>
      </c>
      <c r="J118" s="187">
        <f t="shared" ref="J118" si="1855">IF($B115=$B109,J112+IF($F115&lt;&gt;$G115,(K115+$G117-$G116)/$F115,K115/$F115),IF($F115&lt;&gt;G115,(K115+$G117-$G116)/$F115,K115/$F115))</f>
        <v>0</v>
      </c>
      <c r="K118" s="7">
        <f t="shared" ref="K118:K119" si="1856">SUM(L118:R118)</f>
        <v>0</v>
      </c>
      <c r="L118" s="26">
        <f t="shared" ref="L118:R118" si="1857">L115</f>
        <v>0</v>
      </c>
      <c r="M118" s="26">
        <f t="shared" si="1857"/>
        <v>0</v>
      </c>
      <c r="N118" s="26">
        <f t="shared" si="1857"/>
        <v>0</v>
      </c>
      <c r="O118" s="26">
        <f t="shared" si="1857"/>
        <v>0</v>
      </c>
      <c r="P118" s="26">
        <f t="shared" si="1857"/>
        <v>0</v>
      </c>
      <c r="Q118" s="29">
        <f t="shared" si="1857"/>
        <v>0</v>
      </c>
      <c r="R118" s="23">
        <f t="shared" si="1857"/>
        <v>0</v>
      </c>
      <c r="S118" s="187">
        <f t="shared" ref="S118" si="1858">IF($B115=$B109,S112+IF($F115&lt;&gt;$G115,(T115+$G117-$G116)/$F115,T115/$F115),IF($F115&lt;&gt;P115,(T115+$G117-$G116)/$F115,T115/$F115))</f>
        <v>0</v>
      </c>
      <c r="T118" s="7">
        <f t="shared" ref="T118:T119" si="1859">SUM(U118:AA118)</f>
        <v>0</v>
      </c>
      <c r="U118" s="26">
        <f t="shared" ref="U118:AA118" si="1860">U115</f>
        <v>0</v>
      </c>
      <c r="V118" s="26">
        <f t="shared" si="1860"/>
        <v>0</v>
      </c>
      <c r="W118" s="26">
        <f t="shared" si="1860"/>
        <v>0</v>
      </c>
      <c r="X118" s="26">
        <f t="shared" si="1860"/>
        <v>0</v>
      </c>
      <c r="Y118" s="113">
        <f t="shared" si="1860"/>
        <v>0</v>
      </c>
      <c r="Z118" s="29">
        <f t="shared" si="1860"/>
        <v>0</v>
      </c>
      <c r="AA118" s="23">
        <f t="shared" si="1860"/>
        <v>0</v>
      </c>
      <c r="AB118" s="187">
        <f t="shared" ref="AB118" si="1861">IF($B115=$B109,AB112+IF($F115&lt;&gt;$G115,(AC115+$G117-$G116)/$F115,AC115/$F115),IF($F115&lt;&gt;Y115,(AC115+$G117-$G116)/$F115,AC115/$F115))</f>
        <v>0</v>
      </c>
      <c r="AC118" s="7">
        <f t="shared" ref="AC118:AC119" si="1862">SUM(AD118:AJ118)</f>
        <v>0</v>
      </c>
      <c r="AD118" s="26">
        <f t="shared" ref="AD118:AJ118" si="1863">AD115</f>
        <v>0</v>
      </c>
      <c r="AE118" s="26">
        <f t="shared" si="1863"/>
        <v>0</v>
      </c>
      <c r="AF118" s="26">
        <f t="shared" si="1863"/>
        <v>0</v>
      </c>
      <c r="AG118" s="26">
        <f t="shared" si="1863"/>
        <v>0</v>
      </c>
      <c r="AH118" s="113">
        <f t="shared" si="1863"/>
        <v>0</v>
      </c>
      <c r="AI118" s="29">
        <f t="shared" si="1863"/>
        <v>0</v>
      </c>
      <c r="AJ118" s="23">
        <f t="shared" si="1863"/>
        <v>0</v>
      </c>
      <c r="AK118" s="187">
        <f t="shared" ref="AK118" si="1864">IF($B115=$B109,AK112+IF($F115&lt;&gt;$G115,(AL115+$G117-$G116)/$F115,AL115/$F115),IF($F115&lt;&gt;AH115,(AL115+$G117-$G116)/$F115,AL115/$F115))</f>
        <v>0</v>
      </c>
      <c r="AL118" s="7">
        <f t="shared" ref="AL118:AL119" si="1865">SUM(AM118:AS118)</f>
        <v>0</v>
      </c>
      <c r="AM118" s="26">
        <f t="shared" ref="AM118:AS118" si="1866">AM115</f>
        <v>0</v>
      </c>
      <c r="AN118" s="26">
        <f t="shared" si="1866"/>
        <v>0</v>
      </c>
      <c r="AO118" s="26">
        <f t="shared" si="1866"/>
        <v>0</v>
      </c>
      <c r="AP118" s="26">
        <f t="shared" si="1866"/>
        <v>0</v>
      </c>
      <c r="AQ118" s="113">
        <f t="shared" si="1866"/>
        <v>0</v>
      </c>
      <c r="AR118" s="29">
        <f t="shared" si="1866"/>
        <v>0</v>
      </c>
      <c r="AS118" s="23">
        <f t="shared" si="1866"/>
        <v>0</v>
      </c>
      <c r="AT118" s="187">
        <f t="shared" ref="AT118" si="1867">IF($B115=$B109,AT112+IF($F115&lt;&gt;$G115,(AU115+$G117-$G116)/$F115,AU115/$F115),IF($F115&lt;&gt;AQ115,(AU115+$G117-$G116)/$F115,AU115/$F115))</f>
        <v>0</v>
      </c>
      <c r="AU118" s="7">
        <f t="shared" ref="AU118:AU119" si="1868">SUM(AV118:BB118)</f>
        <v>0</v>
      </c>
      <c r="AV118" s="6">
        <f t="shared" ref="AV118" si="1869">IF(SUM($AM$9:$AS$9)=SUM($AV$9:$BB$9),AV115,IF(AND(SUM($AV$9:$BB$9)&gt;42,SUM($AV$9:$BB$9)&lt;49),AV115,0))</f>
        <v>0</v>
      </c>
      <c r="AW118" s="6">
        <f t="shared" ref="AW118:BB118" si="1870">IF(SUM($AM$9:$AS$9)=SUM($AV$9:$BB$9),AW115,IF(AND(SUM($AV$9:$BB$9)&gt;42,SUM($AV$9:$BB$9)&lt;49),AW115,0))</f>
        <v>0</v>
      </c>
      <c r="AX118" s="6">
        <f t="shared" si="1870"/>
        <v>0</v>
      </c>
      <c r="AY118" s="6">
        <f t="shared" si="1870"/>
        <v>0</v>
      </c>
      <c r="AZ118" s="26">
        <f t="shared" si="1870"/>
        <v>0</v>
      </c>
      <c r="BA118" s="29">
        <f t="shared" si="1870"/>
        <v>0</v>
      </c>
      <c r="BB118" s="23">
        <f t="shared" si="1870"/>
        <v>0</v>
      </c>
    </row>
    <row r="119" spans="1:54" ht="15.75" customHeight="1" x14ac:dyDescent="0.2">
      <c r="A119" s="1">
        <f t="shared" ref="A119:A120" si="1871">A118</f>
        <v>0</v>
      </c>
      <c r="B119" s="313"/>
      <c r="C119" s="314"/>
      <c r="D119" s="314"/>
      <c r="E119" s="314"/>
      <c r="F119" s="31"/>
      <c r="G119" s="183"/>
      <c r="H119" s="123">
        <f t="shared" ref="H119" si="1872">IF($B115=$B109,H113+F119,$F119)</f>
        <v>0</v>
      </c>
      <c r="I119" s="165">
        <f t="shared" si="1811"/>
        <v>0</v>
      </c>
      <c r="J119" s="141">
        <f t="shared" ref="J119" si="1873">IF($H118=0,0,IF($B109=$B115,IF($H120&gt;0,$H120+J113,K115+J113),IF($H120&gt;0,$H120,K115)))</f>
        <v>0</v>
      </c>
      <c r="K119" s="7">
        <f t="shared" si="1856"/>
        <v>0</v>
      </c>
      <c r="L119" s="6"/>
      <c r="M119" s="6"/>
      <c r="N119" s="6"/>
      <c r="O119" s="6"/>
      <c r="P119" s="26"/>
      <c r="Q119" s="29"/>
      <c r="R119" s="23"/>
      <c r="S119" s="141">
        <f t="shared" ref="S119" si="1874">IF($H118=0,0,IF($B109=$B115,IF($H120&gt;0,$H120+S113,T115+S113),IF($H120&gt;0,$H120,T115)))</f>
        <v>0</v>
      </c>
      <c r="T119" s="7">
        <f t="shared" si="1859"/>
        <v>0</v>
      </c>
      <c r="U119" s="6"/>
      <c r="V119" s="6"/>
      <c r="W119" s="6"/>
      <c r="X119" s="6"/>
      <c r="Y119" s="26"/>
      <c r="Z119" s="29"/>
      <c r="AA119" s="23"/>
      <c r="AB119" s="141">
        <f t="shared" ref="AB119" si="1875">IF($H118=0,0,IF($B109=$B115,IF($H120&gt;0,$H120+AB113,AC115+AB113),IF($H120&gt;0,$H120,AC115)))</f>
        <v>0</v>
      </c>
      <c r="AC119" s="7">
        <f t="shared" si="1862"/>
        <v>0</v>
      </c>
      <c r="AD119" s="6"/>
      <c r="AE119" s="6"/>
      <c r="AF119" s="6"/>
      <c r="AG119" s="6"/>
      <c r="AH119" s="26"/>
      <c r="AI119" s="29"/>
      <c r="AJ119" s="23"/>
      <c r="AK119" s="141">
        <f t="shared" ref="AK119" si="1876">IF($H118=0,0,IF($B109=$B115,IF($H120&gt;0,$H120+AK113,AL115+AK113),IF($H120&gt;0,$H120,AL115)))</f>
        <v>0</v>
      </c>
      <c r="AL119" s="7">
        <f t="shared" si="1865"/>
        <v>0</v>
      </c>
      <c r="AM119" s="6"/>
      <c r="AN119" s="6"/>
      <c r="AO119" s="6"/>
      <c r="AP119" s="6"/>
      <c r="AQ119" s="26"/>
      <c r="AR119" s="29"/>
      <c r="AS119" s="23"/>
      <c r="AT119" s="141">
        <f t="shared" ref="AT119" si="1877">IF($H118=0,0,IF($B109=$B115,IF($H120&gt;0,$H120+AT113,AU115+AT113),IF($H120&gt;0,$H120,AU115)))</f>
        <v>0</v>
      </c>
      <c r="AU119" s="7">
        <f t="shared" si="1868"/>
        <v>0</v>
      </c>
      <c r="AV119" s="6"/>
      <c r="AW119" s="6"/>
      <c r="AX119" s="6"/>
      <c r="AY119" s="6"/>
      <c r="AZ119" s="26"/>
      <c r="BA119" s="29"/>
      <c r="BB119" s="23"/>
    </row>
    <row r="120" spans="1:54" ht="18.75" customHeight="1" thickBot="1" x14ac:dyDescent="0.25">
      <c r="A120" s="1">
        <f t="shared" si="1871"/>
        <v>0</v>
      </c>
      <c r="B120" s="323" t="str">
        <f>IF(B115="",Wydruk!$AE$6,IF(J116=0,Wydruk!$AE$7,IF(AND(G116&lt;G117,B115&lt;&gt;$B121),Wydruk!$AE$13,IF(AND($B115=$B109,$B115&lt;&gt;$B121),IF(OR(OR(J120&lt;4,J120&gt;5),OR(S120&lt;4,S120&gt;5),OR(AB120&lt;4,AB120&gt;5),OR(AK120&lt;4,AK120&gt;5),OR(AND(AT120&lt;4,AT120&gt;0),AT120&gt;5)),Wydruk!$AE$8,Wydruk!$AE$9),IF($B115=$B121,IF($F119&lt;&gt;0,Wydruk!$AE$12,Wydruk!$AE$10),IF(OR(OR(J116&lt;4,J116&gt;5),OR(S116&lt;4,S116&gt;5),OR(AB116&lt;4,AB116&gt;5),OR(AK116&lt;4,AK116&gt;5),OR(AND(AT116&lt;4,AT116&gt;0),AT116&gt;5)),Wydruk!$AE$8,Wydruk!$AE$11))))))</f>
        <v>Uzupełnij liczby godzin tygodniowego planu</v>
      </c>
      <c r="C120" s="324"/>
      <c r="D120" s="324"/>
      <c r="E120" s="324"/>
      <c r="F120" s="173">
        <f>wrzesień!F120</f>
        <v>0</v>
      </c>
      <c r="G120" s="184">
        <f>wrzesień!G120</f>
        <v>0</v>
      </c>
      <c r="H120" s="191">
        <f t="shared" ref="H120" si="1878">IF(OR($G120=0,$F120=0,$G120="",$F120=""),0,$G120/$F120)</f>
        <v>0</v>
      </c>
      <c r="I120" s="193"/>
      <c r="J120" s="176">
        <f t="shared" ref="J120" si="1879">IF($B109=$B115,IF(L115+L110&gt;0,1,0)+IF(M115+M110&gt;0,1,0)+IF(N115+N110&gt;0,1,0)+IF(O115+O110&gt;0,1,0)+IF(P115+P110&gt;0,1,0)+IF(Q115+Q110&gt;0,1,0)+IF(R115+R110&gt;0,1,0),J116)</f>
        <v>0</v>
      </c>
      <c r="K120" s="133">
        <f t="shared" ref="K120" si="1880">IF(OR($B115=$B121,J120=0,(K116-Q120+O120)&lt;=0),0,(K116-Q120+O120)/J120)</f>
        <v>0</v>
      </c>
      <c r="L120" s="137">
        <f t="shared" ref="L120" si="1881">IF(K120*(7-J117)&lt;=0,0,K120*(7-J117))</f>
        <v>0</v>
      </c>
      <c r="M120" s="311">
        <f t="shared" ref="M120" si="1882">ROUND(IF(OR(K117-K120*(7-J117)+P120&lt;0,$B115=$B121,K120&lt;=0,K117=0),0,IF(K117-K120*(7-J117)+P120&gt;Q120-O120+P120,Q120-O120+P120,K117-K120*(7-J117)+P120)),1)</f>
        <v>0</v>
      </c>
      <c r="N120" s="312"/>
      <c r="O120" s="139">
        <f t="shared" ref="O120" si="1883">IF(OR($B115=$B121,J116=0),0,IF($B115=$B109,J115,$F115))</f>
        <v>0</v>
      </c>
      <c r="P120" s="30">
        <f t="shared" ref="P120" si="1884">IF(OR($B115=$B121,J120=0),0,$G117-$G116)</f>
        <v>0</v>
      </c>
      <c r="Q120" s="134">
        <f t="shared" ref="Q120" si="1885">IF(OR($B115=$B121,J120=0),0,J119)</f>
        <v>0</v>
      </c>
      <c r="R120" s="138">
        <f t="shared" ref="R120" si="1886">IF($B115=$B121,0,K117)</f>
        <v>0</v>
      </c>
      <c r="S120" s="176">
        <f t="shared" ref="S120" si="1887">IF($B109=$B115,IF(U115+U110&gt;0,1,0)+IF(V115+V110&gt;0,1,0)+IF(W115+W110&gt;0,1,0)+IF(X115+X110&gt;0,1,0)+IF(Y115+Y110&gt;0,1,0)+IF(Z115+Z110&gt;0,1,0)+IF(AA115+AA110&gt;0,1,0),S116)</f>
        <v>0</v>
      </c>
      <c r="T120" s="133">
        <f t="shared" ref="T120" si="1888">IF(OR($B115=$B121,S120=0,(T116-Z120+X120)&lt;=0),0,(T116-Z120+X120)/S120)</f>
        <v>0</v>
      </c>
      <c r="U120" s="137">
        <f t="shared" ref="U120" si="1889">IF(T120*(7-S117)&lt;=0,0,T120*(7-S117))</f>
        <v>0</v>
      </c>
      <c r="V120" s="311">
        <f t="shared" ref="V120" si="1890">ROUND(IF(OR(T117-T120*(7-S117)+Y120&lt;0,$B115=$B121,T120&lt;=0,T117=0),0,IF(T117-T120*(7-S117)+Y120&gt;Z120-X120+Y120,Z120-X120+Y120,T117-T120*(7-S117)+Y120)),1)</f>
        <v>0</v>
      </c>
      <c r="W120" s="312"/>
      <c r="X120" s="139">
        <f t="shared" ref="X120" si="1891">IF(OR($B115=$B121,S116=0),0,IF($B115=$B109,S115,$F115))</f>
        <v>0</v>
      </c>
      <c r="Y120" s="30">
        <f t="shared" ref="Y120" si="1892">IF(OR($B115=$B121,S120=0),0,$G117-$G116)</f>
        <v>0</v>
      </c>
      <c r="Z120" s="134">
        <f t="shared" ref="Z120" si="1893">IF(OR($B115=$B121,S120=0),0,S119)</f>
        <v>0</v>
      </c>
      <c r="AA120" s="138">
        <f t="shared" ref="AA120" si="1894">IF($B115=$B121,0,T117)</f>
        <v>0</v>
      </c>
      <c r="AB120" s="176">
        <f t="shared" ref="AB120" si="1895">IF($B109=$B115,IF(AD115+AD110&gt;0,1,0)+IF(AE115+AE110&gt;0,1,0)+IF(AF115+AF110&gt;0,1,0)+IF(AG115+AG110&gt;0,1,0)+IF(AH115+AH110&gt;0,1,0)+IF(AI115+AI110&gt;0,1,0)+IF(AJ115+AJ110&gt;0,1,0),AB116)</f>
        <v>0</v>
      </c>
      <c r="AC120" s="133">
        <f t="shared" ref="AC120" si="1896">IF(OR($B115=$B121,AB120=0,(AC116-AI120+AG120)&lt;=0),0,(AC116-AI120+AG120)/AB120)</f>
        <v>0</v>
      </c>
      <c r="AD120" s="137">
        <f t="shared" ref="AD120" si="1897">IF(AC120*(7-AB117)&lt;=0,0,AC120*(7-AB117))</f>
        <v>0</v>
      </c>
      <c r="AE120" s="311">
        <f t="shared" ref="AE120" si="1898">ROUND(IF(OR(AC117-AC120*(7-AB117)+AH120&lt;0,$B115=$B121,AC120&lt;=0,AC117=0),0,IF(AC117-AC120*(7-AB117)+AH120&gt;AI120-AG120+AH120,AI120-AG120+AH120,AC117-AC120*(7-AB117)+AH120)),1)</f>
        <v>0</v>
      </c>
      <c r="AF120" s="312"/>
      <c r="AG120" s="139">
        <f t="shared" ref="AG120" si="1899">IF(OR($B115=$B121,AB116=0),0,IF($B115=$B109,AB115,$F115))</f>
        <v>0</v>
      </c>
      <c r="AH120" s="30">
        <f t="shared" ref="AH120" si="1900">IF(OR($B115=$B121,AB120=0),0,$G117-$G116)</f>
        <v>0</v>
      </c>
      <c r="AI120" s="134">
        <f t="shared" ref="AI120" si="1901">IF(OR($B115=$B121,AB120=0),0,AB119)</f>
        <v>0</v>
      </c>
      <c r="AJ120" s="138">
        <f t="shared" ref="AJ120" si="1902">IF($B115=$B121,0,AC117)</f>
        <v>0</v>
      </c>
      <c r="AK120" s="176">
        <f t="shared" ref="AK120" si="1903">IF($B109=$B115,IF(AM115+AM110&gt;0,1,0)+IF(AN115+AN110&gt;0,1,0)+IF(AO115+AO110&gt;0,1,0)+IF(AP115+AP110&gt;0,1,0)+IF(AQ115+AQ110&gt;0,1,0)+IF(AR115+AR110&gt;0,1,0)+IF(AS115+AS110&gt;0,1,0),AK116)</f>
        <v>0</v>
      </c>
      <c r="AL120" s="133">
        <f t="shared" ref="AL120" si="1904">IF(OR($B115=$B121,AK120=0,(AL116-AR120+AP120)&lt;=0),0,(AL116-AR120+AP120)/AK120)</f>
        <v>0</v>
      </c>
      <c r="AM120" s="137">
        <f t="shared" ref="AM120" si="1905">IF(AL120*(7-AK117)&lt;=0,0,AL120*(7-AK117))</f>
        <v>0</v>
      </c>
      <c r="AN120" s="311">
        <f t="shared" ref="AN120" si="1906">ROUND(IF(OR(AL117-AL120*(7-AK117)+AQ120&lt;0,$B115=$B121,AL120&lt;=0,AL117=0),0,IF(AL117-AL120*(7-AK117)+AQ120&gt;AR120-AP120+AQ120,AR120-AP120+AQ120,AL117-AL120*(7-AK117)+AQ120)),1)</f>
        <v>0</v>
      </c>
      <c r="AO120" s="312"/>
      <c r="AP120" s="139">
        <f t="shared" ref="AP120" si="1907">IF(OR($B115=$B121,AK116=0),0,IF($B115=$B109,AK115,$F115))</f>
        <v>0</v>
      </c>
      <c r="AQ120" s="30">
        <f t="shared" ref="AQ120" si="1908">IF(OR($B115=$B121,AK120=0),0,$G117-$G116)</f>
        <v>0</v>
      </c>
      <c r="AR120" s="134">
        <f t="shared" ref="AR120" si="1909">IF(OR($B115=$B121,AK120=0),0,AK119)</f>
        <v>0</v>
      </c>
      <c r="AS120" s="138">
        <f t="shared" ref="AS120" si="1910">IF($B115=$B121,0,AL117)</f>
        <v>0</v>
      </c>
      <c r="AT120" s="176">
        <f t="shared" ref="AT120" si="1911">IF($B109=$B115,IF(AV115+AV110&gt;0,1,0)+IF(AW115+AW110&gt;0,1,0)+IF(AX115+AX110&gt;0,1,0)+IF(AY115+AY110&gt;0,1,0)+IF(AZ115+AZ110&gt;0,1,0)+IF(BA115+BA110&gt;0,1,0)+IF(BB115+BB110&gt;0,1,0),AT116)</f>
        <v>0</v>
      </c>
      <c r="AU120" s="133">
        <f t="shared" ref="AU120" si="1912">IF(OR($B115=$B121,AT120=0,(AU116-BA120+AY120)&lt;=0),0,(AU116-BA120+AY120)/AT120)</f>
        <v>0</v>
      </c>
      <c r="AV120" s="137">
        <f t="shared" ref="AV120" si="1913">IF(AU120*(7-AT117)&lt;=0,0,AU120*(7-AT117))</f>
        <v>0</v>
      </c>
      <c r="AW120" s="311">
        <f t="shared" ref="AW120" si="1914">ROUND(IF(OR(AU117-AU120*(7-AT117)+AZ120&lt;0,$B115=$B121,AU120&lt;=0,AU117=0),0,IF(AU117-AU120*(7-AT117)+AZ120&gt;BA120-AY120+AZ120,BA120-AY120+AZ120,AU117-AU120*(7-AT117)+AZ120)),1)</f>
        <v>0</v>
      </c>
      <c r="AX120" s="312"/>
      <c r="AY120" s="139">
        <f t="shared" ref="AY120" si="1915">IF(OR($B115=$B121,AT116=0),0,IF($B115=$B109,AT115,$F115))</f>
        <v>0</v>
      </c>
      <c r="AZ120" s="30">
        <f t="shared" ref="AZ120" si="1916">IF(OR($B115=$B121,AT120=0),0,$G117-$G116)</f>
        <v>0</v>
      </c>
      <c r="BA120" s="134">
        <f t="shared" ref="BA120" si="1917">IF(OR($B115=$B121,AT120=0),0,AT119)</f>
        <v>0</v>
      </c>
      <c r="BB120" s="138">
        <f t="shared" ref="BB120" si="1918">IF($B115=$B121,0,AU117)</f>
        <v>0</v>
      </c>
    </row>
    <row r="121" spans="1:54" ht="15.75" x14ac:dyDescent="0.2">
      <c r="A121" s="1">
        <f t="shared" ref="A121" si="1919">IF(B121="","1. Niewypełnione",B121)</f>
        <v>0</v>
      </c>
      <c r="B121" s="320">
        <f>wrzesień!B121</f>
        <v>0</v>
      </c>
      <c r="C121" s="321">
        <f>wrzesień!C121</f>
        <v>0</v>
      </c>
      <c r="D121" s="321">
        <f>wrzesień!D121</f>
        <v>0</v>
      </c>
      <c r="E121" s="321">
        <f>wrzesień!E121</f>
        <v>0</v>
      </c>
      <c r="F121" s="177">
        <f>wrzesień!F121</f>
        <v>18</v>
      </c>
      <c r="G121" s="185">
        <f>wrzesień!G121</f>
        <v>18</v>
      </c>
      <c r="H121" s="177"/>
      <c r="I121" s="192">
        <f t="shared" ref="I121:I125" si="1920">K121+T121+AC121+AL121+AU121</f>
        <v>0</v>
      </c>
      <c r="J121" s="186">
        <f t="shared" ref="J121" si="1921">IF(OR($B121=$B127,J124=0),0,ROUND((K122+P126)/J124,0))</f>
        <v>0</v>
      </c>
      <c r="K121" s="51">
        <f t="shared" ref="K121:K122" si="1922">SUM(L121:R121)</f>
        <v>0</v>
      </c>
      <c r="L121" s="52">
        <f>wrzesień!L121</f>
        <v>0</v>
      </c>
      <c r="M121" s="52">
        <f>wrzesień!M121</f>
        <v>0</v>
      </c>
      <c r="N121" s="52">
        <f>wrzesień!N121</f>
        <v>0</v>
      </c>
      <c r="O121" s="52">
        <f>wrzesień!O121</f>
        <v>0</v>
      </c>
      <c r="P121" s="53">
        <f>wrzesień!P121</f>
        <v>0</v>
      </c>
      <c r="Q121" s="54">
        <f>wrzesień!Q121</f>
        <v>0</v>
      </c>
      <c r="R121" s="55">
        <f>wrzesień!R121</f>
        <v>0</v>
      </c>
      <c r="S121" s="188">
        <f t="shared" ref="S121" si="1923">IF(OR($B121=$B127,S124=0),0,ROUND((T122+Y126)/S124,0))</f>
        <v>0</v>
      </c>
      <c r="T121" s="51">
        <f t="shared" ref="T121:T122" si="1924">SUM(U121:AA121)</f>
        <v>0</v>
      </c>
      <c r="U121" s="52">
        <f>wrzesień!U121</f>
        <v>0</v>
      </c>
      <c r="V121" s="52">
        <f>wrzesień!V121</f>
        <v>0</v>
      </c>
      <c r="W121" s="52">
        <f>wrzesień!W121</f>
        <v>0</v>
      </c>
      <c r="X121" s="52">
        <f>wrzesień!X121</f>
        <v>0</v>
      </c>
      <c r="Y121" s="53">
        <f>wrzesień!Y121</f>
        <v>0</v>
      </c>
      <c r="Z121" s="54">
        <f>wrzesień!Z121</f>
        <v>0</v>
      </c>
      <c r="AA121" s="55">
        <f>wrzesień!AA121</f>
        <v>0</v>
      </c>
      <c r="AB121" s="188">
        <f t="shared" ref="AB121" si="1925">IF(OR($B121=$B127,AB124=0),0,ROUND((AC122+AH126)/AB124,0))</f>
        <v>0</v>
      </c>
      <c r="AC121" s="51">
        <f t="shared" ref="AC121:AC122" si="1926">SUM(AD121:AJ121)</f>
        <v>0</v>
      </c>
      <c r="AD121" s="52">
        <f>wrzesień!AD121</f>
        <v>0</v>
      </c>
      <c r="AE121" s="52">
        <f>wrzesień!AE121</f>
        <v>0</v>
      </c>
      <c r="AF121" s="52">
        <f>wrzesień!AF121</f>
        <v>0</v>
      </c>
      <c r="AG121" s="52">
        <f>wrzesień!AG121</f>
        <v>0</v>
      </c>
      <c r="AH121" s="53">
        <f>wrzesień!AH121</f>
        <v>0</v>
      </c>
      <c r="AI121" s="54">
        <f>wrzesień!AI121</f>
        <v>0</v>
      </c>
      <c r="AJ121" s="55">
        <f>wrzesień!AJ121</f>
        <v>0</v>
      </c>
      <c r="AK121" s="188">
        <f t="shared" ref="AK121" si="1927">IF(OR($B121=$B127,AK124=0),0,ROUND((AL122+AQ126)/AK124,0))</f>
        <v>0</v>
      </c>
      <c r="AL121" s="51">
        <f t="shared" ref="AL121:AL122" si="1928">SUM(AM121:AS121)</f>
        <v>0</v>
      </c>
      <c r="AM121" s="52">
        <f>wrzesień!AM121</f>
        <v>0</v>
      </c>
      <c r="AN121" s="52">
        <f>wrzesień!AN121</f>
        <v>0</v>
      </c>
      <c r="AO121" s="52">
        <f>wrzesień!AO121</f>
        <v>0</v>
      </c>
      <c r="AP121" s="52">
        <f>wrzesień!AP121</f>
        <v>0</v>
      </c>
      <c r="AQ121" s="53">
        <f>wrzesień!AQ121</f>
        <v>0</v>
      </c>
      <c r="AR121" s="54">
        <f>wrzesień!AR121</f>
        <v>0</v>
      </c>
      <c r="AS121" s="55">
        <f>wrzesień!AS121</f>
        <v>0</v>
      </c>
      <c r="AT121" s="188">
        <f t="shared" ref="AT121" si="1929">IF(OR($B121=$B127,AT124=0),0,ROUND((AU122+AZ126)/AT124,0))</f>
        <v>0</v>
      </c>
      <c r="AU121" s="51">
        <f t="shared" ref="AU121:AU122" si="1930">SUM(AV121:BB121)</f>
        <v>0</v>
      </c>
      <c r="AV121" s="52">
        <f t="shared" ref="AV121" si="1931">IF(SUM($AM$9:$AS$9)=SUM($AV$9:$BB$9),AM121,IF(AND(SUM($AV$9:$BB$9)&gt;42,SUM($AV$9:$BB$9)&lt;49),AM121,0))</f>
        <v>0</v>
      </c>
      <c r="AW121" s="52">
        <f t="shared" ref="AW121" si="1932">IF(SUM($AM$9:$AS$9)=SUM($AV$9:$BB$9),AN121,IF(AND(SUM($AV$9:$BB$9)&gt;42,SUM($AV$9:$BB$9)&lt;49),AN121,0))</f>
        <v>0</v>
      </c>
      <c r="AX121" s="52">
        <f t="shared" ref="AX121" si="1933">IF(SUM($AM$9:$AS$9)=SUM($AV$9:$BB$9),AO121,IF(AND(SUM($AV$9:$BB$9)&gt;42,SUM($AV$9:$BB$9)&lt;49),AO121,0))</f>
        <v>0</v>
      </c>
      <c r="AY121" s="52">
        <f t="shared" ref="AY121" si="1934">IF(SUM($AM$9:$AS$9)=SUM($AV$9:$BB$9),AP121,IF(AND(SUM($AV$9:$BB$9)&gt;42,SUM($AV$9:$BB$9)&lt;49),AP121,0))</f>
        <v>0</v>
      </c>
      <c r="AZ121" s="53">
        <f t="shared" ref="AZ121" si="1935">IF(SUM($AM$9:$AS$9)=SUM($AV$9:$BB$9),AQ121,IF(AND(SUM($AV$9:$BB$9)&gt;42,SUM($AV$9:$BB$9)&lt;49),AQ121,0))</f>
        <v>0</v>
      </c>
      <c r="BA121" s="54">
        <f t="shared" ref="BA121" si="1936">IF(SUM($AM$9:$AS$9)=SUM($AV$9:$BB$9),AR121,IF(AND(SUM($AV$9:$BB$9)&gt;42,SUM($AV$9:$BB$9)&lt;49),AR121,0))</f>
        <v>0</v>
      </c>
      <c r="BB121" s="55">
        <f t="shared" ref="BB121" si="1937">IF(SUM($AM$9:$AS$9)=SUM($AV$9:$BB$9),AS121,IF(AND(SUM($AV$9:$BB$9)&gt;42,SUM($AV$9:$BB$9)&lt;49),AS121,0))</f>
        <v>0</v>
      </c>
    </row>
    <row r="122" spans="1:54" ht="12.75" hidden="1" customHeight="1" x14ac:dyDescent="0.2">
      <c r="B122" s="93"/>
      <c r="C122" s="94"/>
      <c r="D122" s="95"/>
      <c r="E122" s="115"/>
      <c r="F122" s="140" t="b">
        <f t="shared" ref="F122" si="1938">IF($B115=$B121,OR(F116,G121&lt;F121),G121&lt;F121)</f>
        <v>0</v>
      </c>
      <c r="G122" s="189">
        <f t="shared" ref="G122" si="1939">IF(AND($B115=$B121,$B115&lt;&gt;"",$B115&lt;&gt;0),G121+G116,G121)</f>
        <v>18</v>
      </c>
      <c r="H122" s="120"/>
      <c r="I122" s="165">
        <f t="shared" si="1920"/>
        <v>0</v>
      </c>
      <c r="J122" s="194">
        <f t="shared" ref="J122" si="1940">7-COUNTIF(L121:R121,0)-COUNTIF(L121:R121,"")</f>
        <v>0</v>
      </c>
      <c r="K122" s="22">
        <f t="shared" si="1922"/>
        <v>0</v>
      </c>
      <c r="L122" s="35">
        <f t="shared" ref="L122:R122" si="1941">IF($B115=$B121,L121+L116,L121)</f>
        <v>0</v>
      </c>
      <c r="M122" s="35">
        <f t="shared" si="1941"/>
        <v>0</v>
      </c>
      <c r="N122" s="35">
        <f t="shared" si="1941"/>
        <v>0</v>
      </c>
      <c r="O122" s="35">
        <f t="shared" si="1941"/>
        <v>0</v>
      </c>
      <c r="P122" s="36">
        <f t="shared" si="1941"/>
        <v>0</v>
      </c>
      <c r="Q122" s="37">
        <f t="shared" si="1941"/>
        <v>0</v>
      </c>
      <c r="R122" s="38">
        <f t="shared" si="1941"/>
        <v>0</v>
      </c>
      <c r="S122" s="194">
        <f t="shared" ref="S122" si="1942">7-COUNTIF(U121:AA121,0)-COUNTIF(U121:AA121,"")</f>
        <v>0</v>
      </c>
      <c r="T122" s="22">
        <f t="shared" si="1924"/>
        <v>0</v>
      </c>
      <c r="U122" s="35">
        <f t="shared" ref="U122:AA122" si="1943">IF($B115=$B121,U121+U116,U121)</f>
        <v>0</v>
      </c>
      <c r="V122" s="35">
        <f t="shared" si="1943"/>
        <v>0</v>
      </c>
      <c r="W122" s="35">
        <f t="shared" si="1943"/>
        <v>0</v>
      </c>
      <c r="X122" s="35">
        <f t="shared" si="1943"/>
        <v>0</v>
      </c>
      <c r="Y122" s="36">
        <f t="shared" si="1943"/>
        <v>0</v>
      </c>
      <c r="Z122" s="37">
        <f t="shared" si="1943"/>
        <v>0</v>
      </c>
      <c r="AA122" s="38">
        <f t="shared" si="1943"/>
        <v>0</v>
      </c>
      <c r="AB122" s="194">
        <f t="shared" ref="AB122" si="1944">7-COUNTIF(AD121:AJ121,0)-COUNTIF(AD121:AJ121,"")</f>
        <v>0</v>
      </c>
      <c r="AC122" s="22">
        <f t="shared" si="1926"/>
        <v>0</v>
      </c>
      <c r="AD122" s="35">
        <f t="shared" ref="AD122:AJ122" si="1945">IF($B115=$B121,AD121+AD116,AD121)</f>
        <v>0</v>
      </c>
      <c r="AE122" s="35">
        <f t="shared" si="1945"/>
        <v>0</v>
      </c>
      <c r="AF122" s="35">
        <f t="shared" si="1945"/>
        <v>0</v>
      </c>
      <c r="AG122" s="35">
        <f t="shared" si="1945"/>
        <v>0</v>
      </c>
      <c r="AH122" s="36">
        <f t="shared" si="1945"/>
        <v>0</v>
      </c>
      <c r="AI122" s="37">
        <f t="shared" si="1945"/>
        <v>0</v>
      </c>
      <c r="AJ122" s="38">
        <f t="shared" si="1945"/>
        <v>0</v>
      </c>
      <c r="AK122" s="194">
        <f t="shared" ref="AK122" si="1946">7-COUNTIF(AM121:AS121,0)-COUNTIF(AM121:AS121,"")</f>
        <v>0</v>
      </c>
      <c r="AL122" s="22">
        <f t="shared" si="1928"/>
        <v>0</v>
      </c>
      <c r="AM122" s="35">
        <f t="shared" ref="AM122:AS122" si="1947">IF($B115=$B121,AM121+AM116,AM121)</f>
        <v>0</v>
      </c>
      <c r="AN122" s="35">
        <f t="shared" si="1947"/>
        <v>0</v>
      </c>
      <c r="AO122" s="35">
        <f t="shared" si="1947"/>
        <v>0</v>
      </c>
      <c r="AP122" s="35">
        <f t="shared" si="1947"/>
        <v>0</v>
      </c>
      <c r="AQ122" s="36">
        <f t="shared" si="1947"/>
        <v>0</v>
      </c>
      <c r="AR122" s="37">
        <f t="shared" si="1947"/>
        <v>0</v>
      </c>
      <c r="AS122" s="38">
        <f t="shared" si="1947"/>
        <v>0</v>
      </c>
      <c r="AT122" s="194">
        <f t="shared" ref="AT122" si="1948">7-COUNTIF(AV121:BB121,0)-COUNTIF(AV121:BB121,"")</f>
        <v>0</v>
      </c>
      <c r="AU122" s="22">
        <f t="shared" si="1930"/>
        <v>0</v>
      </c>
      <c r="AV122" s="35">
        <f t="shared" ref="AV122:BB122" si="1949">IF($B115=$B121,AV121+AV116,AV121)</f>
        <v>0</v>
      </c>
      <c r="AW122" s="35">
        <f t="shared" si="1949"/>
        <v>0</v>
      </c>
      <c r="AX122" s="35">
        <f t="shared" si="1949"/>
        <v>0</v>
      </c>
      <c r="AY122" s="35">
        <f t="shared" si="1949"/>
        <v>0</v>
      </c>
      <c r="AZ122" s="36">
        <f t="shared" si="1949"/>
        <v>0</v>
      </c>
      <c r="BA122" s="37">
        <f t="shared" si="1949"/>
        <v>0</v>
      </c>
      <c r="BB122" s="38">
        <f t="shared" si="1949"/>
        <v>0</v>
      </c>
    </row>
    <row r="123" spans="1:54" ht="15" hidden="1" customHeight="1" x14ac:dyDescent="0.2">
      <c r="B123" s="116"/>
      <c r="C123" s="117"/>
      <c r="D123" s="118"/>
      <c r="E123" s="119"/>
      <c r="F123" s="92"/>
      <c r="G123" s="190">
        <f t="shared" ref="G123" si="1950">IF(AND($B115=$B121,$B115&lt;&gt;"",$B115&lt;&gt;0),F121+G117,F121)</f>
        <v>18</v>
      </c>
      <c r="H123" s="121"/>
      <c r="I123" s="165">
        <f t="shared" si="1920"/>
        <v>0</v>
      </c>
      <c r="J123" s="195">
        <f t="shared" ref="J123" si="1951">IF($B121=$B115,COUNTIF(L123:R123,0),COUNTIF(L124:R124,0)+COUNTIF(L124:R124,""))</f>
        <v>7</v>
      </c>
      <c r="K123" s="39">
        <f t="shared" ref="K123:R123" si="1952">IF($B115=$B121,K124+K117,K124)</f>
        <v>0</v>
      </c>
      <c r="L123" s="40">
        <f t="shared" si="1952"/>
        <v>0</v>
      </c>
      <c r="M123" s="40">
        <f t="shared" si="1952"/>
        <v>0</v>
      </c>
      <c r="N123" s="40">
        <f t="shared" si="1952"/>
        <v>0</v>
      </c>
      <c r="O123" s="40">
        <f t="shared" si="1952"/>
        <v>0</v>
      </c>
      <c r="P123" s="41">
        <f t="shared" si="1952"/>
        <v>0</v>
      </c>
      <c r="Q123" s="42">
        <f t="shared" si="1952"/>
        <v>0</v>
      </c>
      <c r="R123" s="43">
        <f t="shared" si="1952"/>
        <v>0</v>
      </c>
      <c r="S123" s="195">
        <f t="shared" ref="S123" si="1953">IF($B121=$B115,COUNTIF(U123:AA123,0),COUNTIF(U124:AA124,0)+COUNTIF(U124:AA124,""))</f>
        <v>7</v>
      </c>
      <c r="T123" s="39">
        <f t="shared" ref="T123:AA123" si="1954">IF($B115=$B121,T124+T117,T124)</f>
        <v>0</v>
      </c>
      <c r="U123" s="40">
        <f t="shared" si="1954"/>
        <v>0</v>
      </c>
      <c r="V123" s="40">
        <f t="shared" si="1954"/>
        <v>0</v>
      </c>
      <c r="W123" s="40">
        <f t="shared" si="1954"/>
        <v>0</v>
      </c>
      <c r="X123" s="40">
        <f t="shared" si="1954"/>
        <v>0</v>
      </c>
      <c r="Y123" s="41">
        <f t="shared" si="1954"/>
        <v>0</v>
      </c>
      <c r="Z123" s="42">
        <f t="shared" si="1954"/>
        <v>0</v>
      </c>
      <c r="AA123" s="43">
        <f t="shared" si="1954"/>
        <v>0</v>
      </c>
      <c r="AB123" s="195">
        <f t="shared" ref="AB123" si="1955">IF($B121=$B115,COUNTIF(AD123:AJ123,0),COUNTIF(AD124:AJ124,0)+COUNTIF(AD124:AJ124,""))</f>
        <v>7</v>
      </c>
      <c r="AC123" s="39">
        <f t="shared" ref="AC123:AJ123" si="1956">IF($B115=$B121,AC124+AC117,AC124)</f>
        <v>0</v>
      </c>
      <c r="AD123" s="40">
        <f t="shared" si="1956"/>
        <v>0</v>
      </c>
      <c r="AE123" s="40">
        <f t="shared" si="1956"/>
        <v>0</v>
      </c>
      <c r="AF123" s="40">
        <f t="shared" si="1956"/>
        <v>0</v>
      </c>
      <c r="AG123" s="40">
        <f t="shared" si="1956"/>
        <v>0</v>
      </c>
      <c r="AH123" s="41">
        <f t="shared" si="1956"/>
        <v>0</v>
      </c>
      <c r="AI123" s="42">
        <f t="shared" si="1956"/>
        <v>0</v>
      </c>
      <c r="AJ123" s="43">
        <f t="shared" si="1956"/>
        <v>0</v>
      </c>
      <c r="AK123" s="195">
        <f t="shared" ref="AK123" si="1957">IF($B121=$B115,COUNTIF(AM123:AS123,0),COUNTIF(AM124:AS124,0)+COUNTIF(AM124:AS124,""))</f>
        <v>7</v>
      </c>
      <c r="AL123" s="39">
        <f t="shared" ref="AL123:AS123" si="1958">IF($B115=$B121,AL124+AL117,AL124)</f>
        <v>0</v>
      </c>
      <c r="AM123" s="40">
        <f t="shared" si="1958"/>
        <v>0</v>
      </c>
      <c r="AN123" s="40">
        <f t="shared" si="1958"/>
        <v>0</v>
      </c>
      <c r="AO123" s="40">
        <f t="shared" si="1958"/>
        <v>0</v>
      </c>
      <c r="AP123" s="40">
        <f t="shared" si="1958"/>
        <v>0</v>
      </c>
      <c r="AQ123" s="41">
        <f t="shared" si="1958"/>
        <v>0</v>
      </c>
      <c r="AR123" s="42">
        <f t="shared" si="1958"/>
        <v>0</v>
      </c>
      <c r="AS123" s="43">
        <f t="shared" si="1958"/>
        <v>0</v>
      </c>
      <c r="AT123" s="195">
        <f t="shared" ref="AT123" si="1959">IF($B121=$B115,COUNTIF(AV123:BB123,0),COUNTIF(AV124:BB124,0)+COUNTIF(AV124:BB124,""))</f>
        <v>7</v>
      </c>
      <c r="AU123" s="39">
        <f t="shared" ref="AU123:BB123" si="1960">IF($B115=$B121,AU124+AU117,AU124)</f>
        <v>0</v>
      </c>
      <c r="AV123" s="40">
        <f t="shared" si="1960"/>
        <v>0</v>
      </c>
      <c r="AW123" s="40">
        <f t="shared" si="1960"/>
        <v>0</v>
      </c>
      <c r="AX123" s="40">
        <f t="shared" si="1960"/>
        <v>0</v>
      </c>
      <c r="AY123" s="40">
        <f t="shared" si="1960"/>
        <v>0</v>
      </c>
      <c r="AZ123" s="41">
        <f t="shared" si="1960"/>
        <v>0</v>
      </c>
      <c r="BA123" s="42">
        <f t="shared" si="1960"/>
        <v>0</v>
      </c>
      <c r="BB123" s="43">
        <f t="shared" si="1960"/>
        <v>0</v>
      </c>
    </row>
    <row r="124" spans="1:54" ht="15.75" customHeight="1" x14ac:dyDescent="0.2">
      <c r="A124" s="1">
        <f t="shared" ref="A124" si="1961">A121</f>
        <v>0</v>
      </c>
      <c r="B124" s="313">
        <f t="shared" ref="B124" si="1962">B118+1</f>
        <v>18</v>
      </c>
      <c r="C124" s="314"/>
      <c r="D124" s="314"/>
      <c r="E124" s="314"/>
      <c r="F124" s="31"/>
      <c r="G124" s="183"/>
      <c r="H124" s="122">
        <f t="shared" ref="H124" si="1963">5-COUNTIF(AU121,0)-COUNTIF(AL121,0)-COUNTIF(AC121,0)-COUNTIF(T121,0)-COUNTIF(K121,0)</f>
        <v>0</v>
      </c>
      <c r="I124" s="165">
        <f t="shared" si="1920"/>
        <v>0</v>
      </c>
      <c r="J124" s="187">
        <f t="shared" ref="J124" si="1964">IF($B121=$B115,J118+IF($F121&lt;&gt;$G121,(K121+$G123-$G122)/$F121,K121/$F121),IF($F121&lt;&gt;G121,(K121+$G123-$G122)/$F121,K121/$F121))</f>
        <v>0</v>
      </c>
      <c r="K124" s="7">
        <f t="shared" ref="K124:K125" si="1965">SUM(L124:R124)</f>
        <v>0</v>
      </c>
      <c r="L124" s="26">
        <f t="shared" ref="L124:R124" si="1966">L121</f>
        <v>0</v>
      </c>
      <c r="M124" s="26">
        <f t="shared" si="1966"/>
        <v>0</v>
      </c>
      <c r="N124" s="26">
        <f t="shared" si="1966"/>
        <v>0</v>
      </c>
      <c r="O124" s="26">
        <f t="shared" si="1966"/>
        <v>0</v>
      </c>
      <c r="P124" s="26">
        <f t="shared" si="1966"/>
        <v>0</v>
      </c>
      <c r="Q124" s="29">
        <f t="shared" si="1966"/>
        <v>0</v>
      </c>
      <c r="R124" s="23">
        <f t="shared" si="1966"/>
        <v>0</v>
      </c>
      <c r="S124" s="187">
        <f t="shared" ref="S124" si="1967">IF($B121=$B115,S118+IF($F121&lt;&gt;$G121,(T121+$G123-$G122)/$F121,T121/$F121),IF($F121&lt;&gt;P121,(T121+$G123-$G122)/$F121,T121/$F121))</f>
        <v>0</v>
      </c>
      <c r="T124" s="7">
        <f t="shared" ref="T124:T125" si="1968">SUM(U124:AA124)</f>
        <v>0</v>
      </c>
      <c r="U124" s="26">
        <f t="shared" ref="U124:AA124" si="1969">U121</f>
        <v>0</v>
      </c>
      <c r="V124" s="26">
        <f t="shared" si="1969"/>
        <v>0</v>
      </c>
      <c r="W124" s="26">
        <f t="shared" si="1969"/>
        <v>0</v>
      </c>
      <c r="X124" s="26">
        <f t="shared" si="1969"/>
        <v>0</v>
      </c>
      <c r="Y124" s="113">
        <f t="shared" si="1969"/>
        <v>0</v>
      </c>
      <c r="Z124" s="29">
        <f t="shared" si="1969"/>
        <v>0</v>
      </c>
      <c r="AA124" s="23">
        <f t="shared" si="1969"/>
        <v>0</v>
      </c>
      <c r="AB124" s="187">
        <f t="shared" ref="AB124" si="1970">IF($B121=$B115,AB118+IF($F121&lt;&gt;$G121,(AC121+$G123-$G122)/$F121,AC121/$F121),IF($F121&lt;&gt;Y121,(AC121+$G123-$G122)/$F121,AC121/$F121))</f>
        <v>0</v>
      </c>
      <c r="AC124" s="7">
        <f t="shared" ref="AC124:AC125" si="1971">SUM(AD124:AJ124)</f>
        <v>0</v>
      </c>
      <c r="AD124" s="26">
        <f t="shared" ref="AD124:AJ124" si="1972">AD121</f>
        <v>0</v>
      </c>
      <c r="AE124" s="26">
        <f t="shared" si="1972"/>
        <v>0</v>
      </c>
      <c r="AF124" s="26">
        <f t="shared" si="1972"/>
        <v>0</v>
      </c>
      <c r="AG124" s="26">
        <f t="shared" si="1972"/>
        <v>0</v>
      </c>
      <c r="AH124" s="113">
        <f t="shared" si="1972"/>
        <v>0</v>
      </c>
      <c r="AI124" s="29">
        <f t="shared" si="1972"/>
        <v>0</v>
      </c>
      <c r="AJ124" s="23">
        <f t="shared" si="1972"/>
        <v>0</v>
      </c>
      <c r="AK124" s="187">
        <f t="shared" ref="AK124" si="1973">IF($B121=$B115,AK118+IF($F121&lt;&gt;$G121,(AL121+$G123-$G122)/$F121,AL121/$F121),IF($F121&lt;&gt;AH121,(AL121+$G123-$G122)/$F121,AL121/$F121))</f>
        <v>0</v>
      </c>
      <c r="AL124" s="7">
        <f t="shared" ref="AL124:AL125" si="1974">SUM(AM124:AS124)</f>
        <v>0</v>
      </c>
      <c r="AM124" s="26">
        <f t="shared" ref="AM124:AS124" si="1975">AM121</f>
        <v>0</v>
      </c>
      <c r="AN124" s="26">
        <f t="shared" si="1975"/>
        <v>0</v>
      </c>
      <c r="AO124" s="26">
        <f t="shared" si="1975"/>
        <v>0</v>
      </c>
      <c r="AP124" s="26">
        <f t="shared" si="1975"/>
        <v>0</v>
      </c>
      <c r="AQ124" s="113">
        <f t="shared" si="1975"/>
        <v>0</v>
      </c>
      <c r="AR124" s="29">
        <f t="shared" si="1975"/>
        <v>0</v>
      </c>
      <c r="AS124" s="23">
        <f t="shared" si="1975"/>
        <v>0</v>
      </c>
      <c r="AT124" s="187">
        <f t="shared" ref="AT124" si="1976">IF($B121=$B115,AT118+IF($F121&lt;&gt;$G121,(AU121+$G123-$G122)/$F121,AU121/$F121),IF($F121&lt;&gt;AQ121,(AU121+$G123-$G122)/$F121,AU121/$F121))</f>
        <v>0</v>
      </c>
      <c r="AU124" s="7">
        <f t="shared" ref="AU124:AU125" si="1977">SUM(AV124:BB124)</f>
        <v>0</v>
      </c>
      <c r="AV124" s="6">
        <f t="shared" ref="AV124" si="1978">IF(SUM($AM$9:$AS$9)=SUM($AV$9:$BB$9),AV121,IF(AND(SUM($AV$9:$BB$9)&gt;42,SUM($AV$9:$BB$9)&lt;49),AV121,0))</f>
        <v>0</v>
      </c>
      <c r="AW124" s="6">
        <f t="shared" ref="AW124:BB124" si="1979">IF(SUM($AM$9:$AS$9)=SUM($AV$9:$BB$9),AW121,IF(AND(SUM($AV$9:$BB$9)&gt;42,SUM($AV$9:$BB$9)&lt;49),AW121,0))</f>
        <v>0</v>
      </c>
      <c r="AX124" s="6">
        <f t="shared" si="1979"/>
        <v>0</v>
      </c>
      <c r="AY124" s="6">
        <f t="shared" si="1979"/>
        <v>0</v>
      </c>
      <c r="AZ124" s="26">
        <f t="shared" si="1979"/>
        <v>0</v>
      </c>
      <c r="BA124" s="29">
        <f t="shared" si="1979"/>
        <v>0</v>
      </c>
      <c r="BB124" s="23">
        <f t="shared" si="1979"/>
        <v>0</v>
      </c>
    </row>
    <row r="125" spans="1:54" ht="15.75" customHeight="1" x14ac:dyDescent="0.2">
      <c r="A125" s="1">
        <f t="shared" ref="A125:A126" si="1980">A124</f>
        <v>0</v>
      </c>
      <c r="B125" s="313"/>
      <c r="C125" s="314"/>
      <c r="D125" s="314"/>
      <c r="E125" s="314"/>
      <c r="F125" s="31"/>
      <c r="G125" s="183"/>
      <c r="H125" s="123">
        <f t="shared" ref="H125" si="1981">IF($B121=$B115,H119+F125,$F125)</f>
        <v>0</v>
      </c>
      <c r="I125" s="165">
        <f t="shared" si="1920"/>
        <v>0</v>
      </c>
      <c r="J125" s="141">
        <f t="shared" ref="J125" si="1982">IF($H124=0,0,IF($B115=$B121,IF($H126&gt;0,$H126+J119,K121+J119),IF($H126&gt;0,$H126,K121)))</f>
        <v>0</v>
      </c>
      <c r="K125" s="7">
        <f t="shared" si="1965"/>
        <v>0</v>
      </c>
      <c r="L125" s="6"/>
      <c r="M125" s="6"/>
      <c r="N125" s="6"/>
      <c r="O125" s="6"/>
      <c r="P125" s="26"/>
      <c r="Q125" s="29"/>
      <c r="R125" s="23"/>
      <c r="S125" s="141">
        <f t="shared" ref="S125" si="1983">IF($H124=0,0,IF($B115=$B121,IF($H126&gt;0,$H126+S119,T121+S119),IF($H126&gt;0,$H126,T121)))</f>
        <v>0</v>
      </c>
      <c r="T125" s="7">
        <f t="shared" si="1968"/>
        <v>0</v>
      </c>
      <c r="U125" s="6"/>
      <c r="V125" s="6"/>
      <c r="W125" s="6"/>
      <c r="X125" s="6"/>
      <c r="Y125" s="26"/>
      <c r="Z125" s="29"/>
      <c r="AA125" s="23"/>
      <c r="AB125" s="141">
        <f t="shared" ref="AB125" si="1984">IF($H124=0,0,IF($B115=$B121,IF($H126&gt;0,$H126+AB119,AC121+AB119),IF($H126&gt;0,$H126,AC121)))</f>
        <v>0</v>
      </c>
      <c r="AC125" s="7">
        <f t="shared" si="1971"/>
        <v>0</v>
      </c>
      <c r="AD125" s="6"/>
      <c r="AE125" s="6"/>
      <c r="AF125" s="6"/>
      <c r="AG125" s="6"/>
      <c r="AH125" s="26"/>
      <c r="AI125" s="29"/>
      <c r="AJ125" s="23"/>
      <c r="AK125" s="141">
        <f t="shared" ref="AK125" si="1985">IF($H124=0,0,IF($B115=$B121,IF($H126&gt;0,$H126+AK119,AL121+AK119),IF($H126&gt;0,$H126,AL121)))</f>
        <v>0</v>
      </c>
      <c r="AL125" s="7">
        <f t="shared" si="1974"/>
        <v>0</v>
      </c>
      <c r="AM125" s="6"/>
      <c r="AN125" s="6"/>
      <c r="AO125" s="6"/>
      <c r="AP125" s="6"/>
      <c r="AQ125" s="26"/>
      <c r="AR125" s="29"/>
      <c r="AS125" s="23"/>
      <c r="AT125" s="141">
        <f t="shared" ref="AT125" si="1986">IF($H124=0,0,IF($B115=$B121,IF($H126&gt;0,$H126+AT119,AU121+AT119),IF($H126&gt;0,$H126,AU121)))</f>
        <v>0</v>
      </c>
      <c r="AU125" s="7">
        <f t="shared" si="1977"/>
        <v>0</v>
      </c>
      <c r="AV125" s="6"/>
      <c r="AW125" s="6"/>
      <c r="AX125" s="6"/>
      <c r="AY125" s="6"/>
      <c r="AZ125" s="26"/>
      <c r="BA125" s="29"/>
      <c r="BB125" s="23"/>
    </row>
    <row r="126" spans="1:54" ht="18.75" customHeight="1" thickBot="1" x14ac:dyDescent="0.25">
      <c r="A126" s="1">
        <f t="shared" si="1980"/>
        <v>0</v>
      </c>
      <c r="B126" s="323" t="str">
        <f>IF(B121="",Wydruk!$AE$6,IF(J122=0,Wydruk!$AE$7,IF(AND(G122&lt;G123,B121&lt;&gt;$B127),Wydruk!$AE$13,IF(AND($B121=$B115,$B121&lt;&gt;$B127),IF(OR(OR(J126&lt;4,J126&gt;5),OR(S126&lt;4,S126&gt;5),OR(AB126&lt;4,AB126&gt;5),OR(AK126&lt;4,AK126&gt;5),OR(AND(AT126&lt;4,AT126&gt;0),AT126&gt;5)),Wydruk!$AE$8,Wydruk!$AE$9),IF($B121=$B127,IF($F125&lt;&gt;0,Wydruk!$AE$12,Wydruk!$AE$10),IF(OR(OR(J122&lt;4,J122&gt;5),OR(S122&lt;4,S122&gt;5),OR(AB122&lt;4,AB122&gt;5),OR(AK122&lt;4,AK122&gt;5),OR(AND(AT122&lt;4,AT122&gt;0),AT122&gt;5)),Wydruk!$AE$8,Wydruk!$AE$11))))))</f>
        <v>Uzupełnij liczby godzin tygodniowego planu</v>
      </c>
      <c r="C126" s="324"/>
      <c r="D126" s="324"/>
      <c r="E126" s="324"/>
      <c r="F126" s="173">
        <f>wrzesień!F126</f>
        <v>0</v>
      </c>
      <c r="G126" s="184">
        <f>wrzesień!G126</f>
        <v>0</v>
      </c>
      <c r="H126" s="191">
        <f t="shared" ref="H126" si="1987">IF(OR($G126=0,$F126=0,$G126="",$F126=""),0,$G126/$F126)</f>
        <v>0</v>
      </c>
      <c r="I126" s="193"/>
      <c r="J126" s="176">
        <f t="shared" ref="J126" si="1988">IF($B115=$B121,IF(L121+L116&gt;0,1,0)+IF(M121+M116&gt;0,1,0)+IF(N121+N116&gt;0,1,0)+IF(O121+O116&gt;0,1,0)+IF(P121+P116&gt;0,1,0)+IF(Q121+Q116&gt;0,1,0)+IF(R121+R116&gt;0,1,0),J122)</f>
        <v>0</v>
      </c>
      <c r="K126" s="133">
        <f t="shared" ref="K126" si="1989">IF(OR($B121=$B127,J126=0,(K122-Q126+O126)&lt;=0),0,(K122-Q126+O126)/J126)</f>
        <v>0</v>
      </c>
      <c r="L126" s="137">
        <f t="shared" ref="L126" si="1990">IF(K126*(7-J123)&lt;=0,0,K126*(7-J123))</f>
        <v>0</v>
      </c>
      <c r="M126" s="311">
        <f t="shared" ref="M126" si="1991">ROUND(IF(OR(K123-K126*(7-J123)+P126&lt;0,$B121=$B127,K126&lt;=0,K123=0),0,IF(K123-K126*(7-J123)+P126&gt;Q126-O126+P126,Q126-O126+P126,K123-K126*(7-J123)+P126)),1)</f>
        <v>0</v>
      </c>
      <c r="N126" s="312"/>
      <c r="O126" s="139">
        <f t="shared" ref="O126" si="1992">IF(OR($B121=$B127,J122=0),0,IF($B121=$B115,J121,$F121))</f>
        <v>0</v>
      </c>
      <c r="P126" s="30">
        <f t="shared" ref="P126" si="1993">IF(OR($B121=$B127,J126=0),0,$G123-$G122)</f>
        <v>0</v>
      </c>
      <c r="Q126" s="134">
        <f t="shared" ref="Q126" si="1994">IF(OR($B121=$B127,J126=0),0,J125)</f>
        <v>0</v>
      </c>
      <c r="R126" s="138">
        <f t="shared" ref="R126" si="1995">IF($B121=$B127,0,K123)</f>
        <v>0</v>
      </c>
      <c r="S126" s="176">
        <f t="shared" ref="S126" si="1996">IF($B115=$B121,IF(U121+U116&gt;0,1,0)+IF(V121+V116&gt;0,1,0)+IF(W121+W116&gt;0,1,0)+IF(X121+X116&gt;0,1,0)+IF(Y121+Y116&gt;0,1,0)+IF(Z121+Z116&gt;0,1,0)+IF(AA121+AA116&gt;0,1,0),S122)</f>
        <v>0</v>
      </c>
      <c r="T126" s="133">
        <f t="shared" ref="T126" si="1997">IF(OR($B121=$B127,S126=0,(T122-Z126+X126)&lt;=0),0,(T122-Z126+X126)/S126)</f>
        <v>0</v>
      </c>
      <c r="U126" s="137">
        <f t="shared" ref="U126" si="1998">IF(T126*(7-S123)&lt;=0,0,T126*(7-S123))</f>
        <v>0</v>
      </c>
      <c r="V126" s="311">
        <f t="shared" ref="V126" si="1999">ROUND(IF(OR(T123-T126*(7-S123)+Y126&lt;0,$B121=$B127,T126&lt;=0,T123=0),0,IF(T123-T126*(7-S123)+Y126&gt;Z126-X126+Y126,Z126-X126+Y126,T123-T126*(7-S123)+Y126)),1)</f>
        <v>0</v>
      </c>
      <c r="W126" s="312"/>
      <c r="X126" s="139">
        <f t="shared" ref="X126" si="2000">IF(OR($B121=$B127,S122=0),0,IF($B121=$B115,S121,$F121))</f>
        <v>0</v>
      </c>
      <c r="Y126" s="30">
        <f t="shared" ref="Y126" si="2001">IF(OR($B121=$B127,S126=0),0,$G123-$G122)</f>
        <v>0</v>
      </c>
      <c r="Z126" s="134">
        <f t="shared" ref="Z126" si="2002">IF(OR($B121=$B127,S126=0),0,S125)</f>
        <v>0</v>
      </c>
      <c r="AA126" s="138">
        <f t="shared" ref="AA126" si="2003">IF($B121=$B127,0,T123)</f>
        <v>0</v>
      </c>
      <c r="AB126" s="176">
        <f t="shared" ref="AB126" si="2004">IF($B115=$B121,IF(AD121+AD116&gt;0,1,0)+IF(AE121+AE116&gt;0,1,0)+IF(AF121+AF116&gt;0,1,0)+IF(AG121+AG116&gt;0,1,0)+IF(AH121+AH116&gt;0,1,0)+IF(AI121+AI116&gt;0,1,0)+IF(AJ121+AJ116&gt;0,1,0),AB122)</f>
        <v>0</v>
      </c>
      <c r="AC126" s="133">
        <f t="shared" ref="AC126" si="2005">IF(OR($B121=$B127,AB126=0,(AC122-AI126+AG126)&lt;=0),0,(AC122-AI126+AG126)/AB126)</f>
        <v>0</v>
      </c>
      <c r="AD126" s="137">
        <f t="shared" ref="AD126" si="2006">IF(AC126*(7-AB123)&lt;=0,0,AC126*(7-AB123))</f>
        <v>0</v>
      </c>
      <c r="AE126" s="311">
        <f t="shared" ref="AE126" si="2007">ROUND(IF(OR(AC123-AC126*(7-AB123)+AH126&lt;0,$B121=$B127,AC126&lt;=0,AC123=0),0,IF(AC123-AC126*(7-AB123)+AH126&gt;AI126-AG126+AH126,AI126-AG126+AH126,AC123-AC126*(7-AB123)+AH126)),1)</f>
        <v>0</v>
      </c>
      <c r="AF126" s="312"/>
      <c r="AG126" s="139">
        <f t="shared" ref="AG126" si="2008">IF(OR($B121=$B127,AB122=0),0,IF($B121=$B115,AB121,$F121))</f>
        <v>0</v>
      </c>
      <c r="AH126" s="30">
        <f t="shared" ref="AH126" si="2009">IF(OR($B121=$B127,AB126=0),0,$G123-$G122)</f>
        <v>0</v>
      </c>
      <c r="AI126" s="134">
        <f t="shared" ref="AI126" si="2010">IF(OR($B121=$B127,AB126=0),0,AB125)</f>
        <v>0</v>
      </c>
      <c r="AJ126" s="138">
        <f t="shared" ref="AJ126" si="2011">IF($B121=$B127,0,AC123)</f>
        <v>0</v>
      </c>
      <c r="AK126" s="176">
        <f t="shared" ref="AK126" si="2012">IF($B115=$B121,IF(AM121+AM116&gt;0,1,0)+IF(AN121+AN116&gt;0,1,0)+IF(AO121+AO116&gt;0,1,0)+IF(AP121+AP116&gt;0,1,0)+IF(AQ121+AQ116&gt;0,1,0)+IF(AR121+AR116&gt;0,1,0)+IF(AS121+AS116&gt;0,1,0),AK122)</f>
        <v>0</v>
      </c>
      <c r="AL126" s="133">
        <f t="shared" ref="AL126" si="2013">IF(OR($B121=$B127,AK126=0,(AL122-AR126+AP126)&lt;=0),0,(AL122-AR126+AP126)/AK126)</f>
        <v>0</v>
      </c>
      <c r="AM126" s="137">
        <f t="shared" ref="AM126" si="2014">IF(AL126*(7-AK123)&lt;=0,0,AL126*(7-AK123))</f>
        <v>0</v>
      </c>
      <c r="AN126" s="311">
        <f t="shared" ref="AN126" si="2015">ROUND(IF(OR(AL123-AL126*(7-AK123)+AQ126&lt;0,$B121=$B127,AL126&lt;=0,AL123=0),0,IF(AL123-AL126*(7-AK123)+AQ126&gt;AR126-AP126+AQ126,AR126-AP126+AQ126,AL123-AL126*(7-AK123)+AQ126)),1)</f>
        <v>0</v>
      </c>
      <c r="AO126" s="312"/>
      <c r="AP126" s="139">
        <f t="shared" ref="AP126" si="2016">IF(OR($B121=$B127,AK122=0),0,IF($B121=$B115,AK121,$F121))</f>
        <v>0</v>
      </c>
      <c r="AQ126" s="30">
        <f t="shared" ref="AQ126" si="2017">IF(OR($B121=$B127,AK126=0),0,$G123-$G122)</f>
        <v>0</v>
      </c>
      <c r="AR126" s="134">
        <f t="shared" ref="AR126" si="2018">IF(OR($B121=$B127,AK126=0),0,AK125)</f>
        <v>0</v>
      </c>
      <c r="AS126" s="138">
        <f t="shared" ref="AS126" si="2019">IF($B121=$B127,0,AL123)</f>
        <v>0</v>
      </c>
      <c r="AT126" s="176">
        <f t="shared" ref="AT126" si="2020">IF($B115=$B121,IF(AV121+AV116&gt;0,1,0)+IF(AW121+AW116&gt;0,1,0)+IF(AX121+AX116&gt;0,1,0)+IF(AY121+AY116&gt;0,1,0)+IF(AZ121+AZ116&gt;0,1,0)+IF(BA121+BA116&gt;0,1,0)+IF(BB121+BB116&gt;0,1,0),AT122)</f>
        <v>0</v>
      </c>
      <c r="AU126" s="133">
        <f t="shared" ref="AU126" si="2021">IF(OR($B121=$B127,AT126=0,(AU122-BA126+AY126)&lt;=0),0,(AU122-BA126+AY126)/AT126)</f>
        <v>0</v>
      </c>
      <c r="AV126" s="137">
        <f t="shared" ref="AV126" si="2022">IF(AU126*(7-AT123)&lt;=0,0,AU126*(7-AT123))</f>
        <v>0</v>
      </c>
      <c r="AW126" s="311">
        <f t="shared" ref="AW126" si="2023">ROUND(IF(OR(AU123-AU126*(7-AT123)+AZ126&lt;0,$B121=$B127,AU126&lt;=0,AU123=0),0,IF(AU123-AU126*(7-AT123)+AZ126&gt;BA126-AY126+AZ126,BA126-AY126+AZ126,AU123-AU126*(7-AT123)+AZ126)),1)</f>
        <v>0</v>
      </c>
      <c r="AX126" s="312"/>
      <c r="AY126" s="139">
        <f t="shared" ref="AY126" si="2024">IF(OR($B121=$B127,AT122=0),0,IF($B121=$B115,AT121,$F121))</f>
        <v>0</v>
      </c>
      <c r="AZ126" s="30">
        <f t="shared" ref="AZ126" si="2025">IF(OR($B121=$B127,AT126=0),0,$G123-$G122)</f>
        <v>0</v>
      </c>
      <c r="BA126" s="134">
        <f t="shared" ref="BA126" si="2026">IF(OR($B121=$B127,AT126=0),0,AT125)</f>
        <v>0</v>
      </c>
      <c r="BB126" s="138">
        <f t="shared" ref="BB126" si="2027">IF($B121=$B127,0,AU123)</f>
        <v>0</v>
      </c>
    </row>
    <row r="127" spans="1:54" ht="15.75" x14ac:dyDescent="0.2">
      <c r="A127" s="1">
        <f t="shared" ref="A127" si="2028">IF(B127="","1. Niewypełnione",B127)</f>
        <v>0</v>
      </c>
      <c r="B127" s="320">
        <f>wrzesień!B127</f>
        <v>0</v>
      </c>
      <c r="C127" s="321">
        <f>wrzesień!C127</f>
        <v>0</v>
      </c>
      <c r="D127" s="321">
        <f>wrzesień!D127</f>
        <v>0</v>
      </c>
      <c r="E127" s="321">
        <f>wrzesień!E127</f>
        <v>0</v>
      </c>
      <c r="F127" s="177">
        <f>wrzesień!F127</f>
        <v>18</v>
      </c>
      <c r="G127" s="185">
        <f>wrzesień!G127</f>
        <v>18</v>
      </c>
      <c r="H127" s="177"/>
      <c r="I127" s="192">
        <f t="shared" ref="I127:I131" si="2029">K127+T127+AC127+AL127+AU127</f>
        <v>0</v>
      </c>
      <c r="J127" s="186">
        <f t="shared" ref="J127" si="2030">IF(OR($B127=$B133,J130=0),0,ROUND((K128+P132)/J130,0))</f>
        <v>0</v>
      </c>
      <c r="K127" s="51">
        <f t="shared" ref="K127:K128" si="2031">SUM(L127:R127)</f>
        <v>0</v>
      </c>
      <c r="L127" s="52">
        <f>wrzesień!L127</f>
        <v>0</v>
      </c>
      <c r="M127" s="52">
        <f>wrzesień!M127</f>
        <v>0</v>
      </c>
      <c r="N127" s="52">
        <f>wrzesień!N127</f>
        <v>0</v>
      </c>
      <c r="O127" s="52">
        <f>wrzesień!O127</f>
        <v>0</v>
      </c>
      <c r="P127" s="53">
        <f>wrzesień!P127</f>
        <v>0</v>
      </c>
      <c r="Q127" s="54">
        <f>wrzesień!Q127</f>
        <v>0</v>
      </c>
      <c r="R127" s="55">
        <f>wrzesień!R127</f>
        <v>0</v>
      </c>
      <c r="S127" s="188">
        <f t="shared" ref="S127" si="2032">IF(OR($B127=$B133,S130=0),0,ROUND((T128+Y132)/S130,0))</f>
        <v>0</v>
      </c>
      <c r="T127" s="51">
        <f t="shared" ref="T127:T128" si="2033">SUM(U127:AA127)</f>
        <v>0</v>
      </c>
      <c r="U127" s="52">
        <f>wrzesień!U127</f>
        <v>0</v>
      </c>
      <c r="V127" s="52">
        <f>wrzesień!V127</f>
        <v>0</v>
      </c>
      <c r="W127" s="52">
        <f>wrzesień!W127</f>
        <v>0</v>
      </c>
      <c r="X127" s="52">
        <f>wrzesień!X127</f>
        <v>0</v>
      </c>
      <c r="Y127" s="53">
        <f>wrzesień!Y127</f>
        <v>0</v>
      </c>
      <c r="Z127" s="54">
        <f>wrzesień!Z127</f>
        <v>0</v>
      </c>
      <c r="AA127" s="55">
        <f>wrzesień!AA127</f>
        <v>0</v>
      </c>
      <c r="AB127" s="188">
        <f t="shared" ref="AB127" si="2034">IF(OR($B127=$B133,AB130=0),0,ROUND((AC128+AH132)/AB130,0))</f>
        <v>0</v>
      </c>
      <c r="AC127" s="51">
        <f t="shared" ref="AC127:AC128" si="2035">SUM(AD127:AJ127)</f>
        <v>0</v>
      </c>
      <c r="AD127" s="52">
        <f>wrzesień!AD127</f>
        <v>0</v>
      </c>
      <c r="AE127" s="52">
        <f>wrzesień!AE127</f>
        <v>0</v>
      </c>
      <c r="AF127" s="52">
        <f>wrzesień!AF127</f>
        <v>0</v>
      </c>
      <c r="AG127" s="52">
        <f>wrzesień!AG127</f>
        <v>0</v>
      </c>
      <c r="AH127" s="53">
        <f>wrzesień!AH127</f>
        <v>0</v>
      </c>
      <c r="AI127" s="54">
        <f>wrzesień!AI127</f>
        <v>0</v>
      </c>
      <c r="AJ127" s="55">
        <f>wrzesień!AJ127</f>
        <v>0</v>
      </c>
      <c r="AK127" s="188">
        <f t="shared" ref="AK127" si="2036">IF(OR($B127=$B133,AK130=0),0,ROUND((AL128+AQ132)/AK130,0))</f>
        <v>0</v>
      </c>
      <c r="AL127" s="51">
        <f t="shared" ref="AL127:AL128" si="2037">SUM(AM127:AS127)</f>
        <v>0</v>
      </c>
      <c r="AM127" s="52">
        <f>wrzesień!AM127</f>
        <v>0</v>
      </c>
      <c r="AN127" s="52">
        <f>wrzesień!AN127</f>
        <v>0</v>
      </c>
      <c r="AO127" s="52">
        <f>wrzesień!AO127</f>
        <v>0</v>
      </c>
      <c r="AP127" s="52">
        <f>wrzesień!AP127</f>
        <v>0</v>
      </c>
      <c r="AQ127" s="53">
        <f>wrzesień!AQ127</f>
        <v>0</v>
      </c>
      <c r="AR127" s="54">
        <f>wrzesień!AR127</f>
        <v>0</v>
      </c>
      <c r="AS127" s="55">
        <f>wrzesień!AS127</f>
        <v>0</v>
      </c>
      <c r="AT127" s="188">
        <f t="shared" ref="AT127" si="2038">IF(OR($B127=$B133,AT130=0),0,ROUND((AU128+AZ132)/AT130,0))</f>
        <v>0</v>
      </c>
      <c r="AU127" s="51">
        <f t="shared" ref="AU127:AU128" si="2039">SUM(AV127:BB127)</f>
        <v>0</v>
      </c>
      <c r="AV127" s="52">
        <f t="shared" ref="AV127" si="2040">IF(SUM($AM$9:$AS$9)=SUM($AV$9:$BB$9),AM127,IF(AND(SUM($AV$9:$BB$9)&gt;42,SUM($AV$9:$BB$9)&lt;49),AM127,0))</f>
        <v>0</v>
      </c>
      <c r="AW127" s="52">
        <f t="shared" ref="AW127" si="2041">IF(SUM($AM$9:$AS$9)=SUM($AV$9:$BB$9),AN127,IF(AND(SUM($AV$9:$BB$9)&gt;42,SUM($AV$9:$BB$9)&lt;49),AN127,0))</f>
        <v>0</v>
      </c>
      <c r="AX127" s="52">
        <f t="shared" ref="AX127" si="2042">IF(SUM($AM$9:$AS$9)=SUM($AV$9:$BB$9),AO127,IF(AND(SUM($AV$9:$BB$9)&gt;42,SUM($AV$9:$BB$9)&lt;49),AO127,0))</f>
        <v>0</v>
      </c>
      <c r="AY127" s="52">
        <f t="shared" ref="AY127" si="2043">IF(SUM($AM$9:$AS$9)=SUM($AV$9:$BB$9),AP127,IF(AND(SUM($AV$9:$BB$9)&gt;42,SUM($AV$9:$BB$9)&lt;49),AP127,0))</f>
        <v>0</v>
      </c>
      <c r="AZ127" s="53">
        <f t="shared" ref="AZ127" si="2044">IF(SUM($AM$9:$AS$9)=SUM($AV$9:$BB$9),AQ127,IF(AND(SUM($AV$9:$BB$9)&gt;42,SUM($AV$9:$BB$9)&lt;49),AQ127,0))</f>
        <v>0</v>
      </c>
      <c r="BA127" s="54">
        <f t="shared" ref="BA127" si="2045">IF(SUM($AM$9:$AS$9)=SUM($AV$9:$BB$9),AR127,IF(AND(SUM($AV$9:$BB$9)&gt;42,SUM($AV$9:$BB$9)&lt;49),AR127,0))</f>
        <v>0</v>
      </c>
      <c r="BB127" s="55">
        <f t="shared" ref="BB127" si="2046">IF(SUM($AM$9:$AS$9)=SUM($AV$9:$BB$9),AS127,IF(AND(SUM($AV$9:$BB$9)&gt;42,SUM($AV$9:$BB$9)&lt;49),AS127,0))</f>
        <v>0</v>
      </c>
    </row>
    <row r="128" spans="1:54" ht="12.75" hidden="1" customHeight="1" x14ac:dyDescent="0.2">
      <c r="B128" s="93"/>
      <c r="C128" s="94"/>
      <c r="D128" s="95"/>
      <c r="E128" s="115"/>
      <c r="F128" s="140" t="b">
        <f t="shared" ref="F128" si="2047">IF($B121=$B127,OR(F122,G127&lt;F127),G127&lt;F127)</f>
        <v>0</v>
      </c>
      <c r="G128" s="189">
        <f t="shared" ref="G128" si="2048">IF(AND($B121=$B127,$B121&lt;&gt;"",$B121&lt;&gt;0),G127+G122,G127)</f>
        <v>18</v>
      </c>
      <c r="H128" s="120"/>
      <c r="I128" s="165">
        <f t="shared" si="2029"/>
        <v>0</v>
      </c>
      <c r="J128" s="194">
        <f t="shared" ref="J128" si="2049">7-COUNTIF(L127:R127,0)-COUNTIF(L127:R127,"")</f>
        <v>0</v>
      </c>
      <c r="K128" s="22">
        <f t="shared" si="2031"/>
        <v>0</v>
      </c>
      <c r="L128" s="35">
        <f t="shared" ref="L128:R128" si="2050">IF($B121=$B127,L127+L122,L127)</f>
        <v>0</v>
      </c>
      <c r="M128" s="35">
        <f t="shared" si="2050"/>
        <v>0</v>
      </c>
      <c r="N128" s="35">
        <f t="shared" si="2050"/>
        <v>0</v>
      </c>
      <c r="O128" s="35">
        <f t="shared" si="2050"/>
        <v>0</v>
      </c>
      <c r="P128" s="36">
        <f t="shared" si="2050"/>
        <v>0</v>
      </c>
      <c r="Q128" s="37">
        <f t="shared" si="2050"/>
        <v>0</v>
      </c>
      <c r="R128" s="38">
        <f t="shared" si="2050"/>
        <v>0</v>
      </c>
      <c r="S128" s="194">
        <f t="shared" ref="S128" si="2051">7-COUNTIF(U127:AA127,0)-COUNTIF(U127:AA127,"")</f>
        <v>0</v>
      </c>
      <c r="T128" s="22">
        <f t="shared" si="2033"/>
        <v>0</v>
      </c>
      <c r="U128" s="35">
        <f t="shared" ref="U128:AA128" si="2052">IF($B121=$B127,U127+U122,U127)</f>
        <v>0</v>
      </c>
      <c r="V128" s="35">
        <f t="shared" si="2052"/>
        <v>0</v>
      </c>
      <c r="W128" s="35">
        <f t="shared" si="2052"/>
        <v>0</v>
      </c>
      <c r="X128" s="35">
        <f t="shared" si="2052"/>
        <v>0</v>
      </c>
      <c r="Y128" s="36">
        <f t="shared" si="2052"/>
        <v>0</v>
      </c>
      <c r="Z128" s="37">
        <f t="shared" si="2052"/>
        <v>0</v>
      </c>
      <c r="AA128" s="38">
        <f t="shared" si="2052"/>
        <v>0</v>
      </c>
      <c r="AB128" s="194">
        <f t="shared" ref="AB128" si="2053">7-COUNTIF(AD127:AJ127,0)-COUNTIF(AD127:AJ127,"")</f>
        <v>0</v>
      </c>
      <c r="AC128" s="22">
        <f t="shared" si="2035"/>
        <v>0</v>
      </c>
      <c r="AD128" s="35">
        <f t="shared" ref="AD128:AJ128" si="2054">IF($B121=$B127,AD127+AD122,AD127)</f>
        <v>0</v>
      </c>
      <c r="AE128" s="35">
        <f t="shared" si="2054"/>
        <v>0</v>
      </c>
      <c r="AF128" s="35">
        <f t="shared" si="2054"/>
        <v>0</v>
      </c>
      <c r="AG128" s="35">
        <f t="shared" si="2054"/>
        <v>0</v>
      </c>
      <c r="AH128" s="36">
        <f t="shared" si="2054"/>
        <v>0</v>
      </c>
      <c r="AI128" s="37">
        <f t="shared" si="2054"/>
        <v>0</v>
      </c>
      <c r="AJ128" s="38">
        <f t="shared" si="2054"/>
        <v>0</v>
      </c>
      <c r="AK128" s="194">
        <f t="shared" ref="AK128" si="2055">7-COUNTIF(AM127:AS127,0)-COUNTIF(AM127:AS127,"")</f>
        <v>0</v>
      </c>
      <c r="AL128" s="22">
        <f t="shared" si="2037"/>
        <v>0</v>
      </c>
      <c r="AM128" s="35">
        <f t="shared" ref="AM128:AS128" si="2056">IF($B121=$B127,AM127+AM122,AM127)</f>
        <v>0</v>
      </c>
      <c r="AN128" s="35">
        <f t="shared" si="2056"/>
        <v>0</v>
      </c>
      <c r="AO128" s="35">
        <f t="shared" si="2056"/>
        <v>0</v>
      </c>
      <c r="AP128" s="35">
        <f t="shared" si="2056"/>
        <v>0</v>
      </c>
      <c r="AQ128" s="36">
        <f t="shared" si="2056"/>
        <v>0</v>
      </c>
      <c r="AR128" s="37">
        <f t="shared" si="2056"/>
        <v>0</v>
      </c>
      <c r="AS128" s="38">
        <f t="shared" si="2056"/>
        <v>0</v>
      </c>
      <c r="AT128" s="194">
        <f t="shared" ref="AT128" si="2057">7-COUNTIF(AV127:BB127,0)-COUNTIF(AV127:BB127,"")</f>
        <v>0</v>
      </c>
      <c r="AU128" s="22">
        <f t="shared" si="2039"/>
        <v>0</v>
      </c>
      <c r="AV128" s="35">
        <f t="shared" ref="AV128:BB128" si="2058">IF($B121=$B127,AV127+AV122,AV127)</f>
        <v>0</v>
      </c>
      <c r="AW128" s="35">
        <f t="shared" si="2058"/>
        <v>0</v>
      </c>
      <c r="AX128" s="35">
        <f t="shared" si="2058"/>
        <v>0</v>
      </c>
      <c r="AY128" s="35">
        <f t="shared" si="2058"/>
        <v>0</v>
      </c>
      <c r="AZ128" s="36">
        <f t="shared" si="2058"/>
        <v>0</v>
      </c>
      <c r="BA128" s="37">
        <f t="shared" si="2058"/>
        <v>0</v>
      </c>
      <c r="BB128" s="38">
        <f t="shared" si="2058"/>
        <v>0</v>
      </c>
    </row>
    <row r="129" spans="1:54" ht="15" hidden="1" customHeight="1" x14ac:dyDescent="0.2">
      <c r="B129" s="116"/>
      <c r="C129" s="117"/>
      <c r="D129" s="118"/>
      <c r="E129" s="119"/>
      <c r="F129" s="92"/>
      <c r="G129" s="190">
        <f t="shared" ref="G129" si="2059">IF(AND($B121=$B127,$B121&lt;&gt;"",$B121&lt;&gt;0),F127+G123,F127)</f>
        <v>18</v>
      </c>
      <c r="H129" s="121"/>
      <c r="I129" s="165">
        <f t="shared" si="2029"/>
        <v>0</v>
      </c>
      <c r="J129" s="195">
        <f t="shared" ref="J129" si="2060">IF($B127=$B121,COUNTIF(L129:R129,0),COUNTIF(L130:R130,0)+COUNTIF(L130:R130,""))</f>
        <v>7</v>
      </c>
      <c r="K129" s="39">
        <f t="shared" ref="K129:R129" si="2061">IF($B121=$B127,K130+K123,K130)</f>
        <v>0</v>
      </c>
      <c r="L129" s="40">
        <f t="shared" si="2061"/>
        <v>0</v>
      </c>
      <c r="M129" s="40">
        <f t="shared" si="2061"/>
        <v>0</v>
      </c>
      <c r="N129" s="40">
        <f t="shared" si="2061"/>
        <v>0</v>
      </c>
      <c r="O129" s="40">
        <f t="shared" si="2061"/>
        <v>0</v>
      </c>
      <c r="P129" s="41">
        <f t="shared" si="2061"/>
        <v>0</v>
      </c>
      <c r="Q129" s="42">
        <f t="shared" si="2061"/>
        <v>0</v>
      </c>
      <c r="R129" s="43">
        <f t="shared" si="2061"/>
        <v>0</v>
      </c>
      <c r="S129" s="195">
        <f t="shared" ref="S129" si="2062">IF($B127=$B121,COUNTIF(U129:AA129,0),COUNTIF(U130:AA130,0)+COUNTIF(U130:AA130,""))</f>
        <v>7</v>
      </c>
      <c r="T129" s="39">
        <f t="shared" ref="T129:AA129" si="2063">IF($B121=$B127,T130+T123,T130)</f>
        <v>0</v>
      </c>
      <c r="U129" s="40">
        <f t="shared" si="2063"/>
        <v>0</v>
      </c>
      <c r="V129" s="40">
        <f t="shared" si="2063"/>
        <v>0</v>
      </c>
      <c r="W129" s="40">
        <f t="shared" si="2063"/>
        <v>0</v>
      </c>
      <c r="X129" s="40">
        <f t="shared" si="2063"/>
        <v>0</v>
      </c>
      <c r="Y129" s="41">
        <f t="shared" si="2063"/>
        <v>0</v>
      </c>
      <c r="Z129" s="42">
        <f t="shared" si="2063"/>
        <v>0</v>
      </c>
      <c r="AA129" s="43">
        <f t="shared" si="2063"/>
        <v>0</v>
      </c>
      <c r="AB129" s="195">
        <f t="shared" ref="AB129" si="2064">IF($B127=$B121,COUNTIF(AD129:AJ129,0),COUNTIF(AD130:AJ130,0)+COUNTIF(AD130:AJ130,""))</f>
        <v>7</v>
      </c>
      <c r="AC129" s="39">
        <f t="shared" ref="AC129:AJ129" si="2065">IF($B121=$B127,AC130+AC123,AC130)</f>
        <v>0</v>
      </c>
      <c r="AD129" s="40">
        <f t="shared" si="2065"/>
        <v>0</v>
      </c>
      <c r="AE129" s="40">
        <f t="shared" si="2065"/>
        <v>0</v>
      </c>
      <c r="AF129" s="40">
        <f t="shared" si="2065"/>
        <v>0</v>
      </c>
      <c r="AG129" s="40">
        <f t="shared" si="2065"/>
        <v>0</v>
      </c>
      <c r="AH129" s="41">
        <f t="shared" si="2065"/>
        <v>0</v>
      </c>
      <c r="AI129" s="42">
        <f t="shared" si="2065"/>
        <v>0</v>
      </c>
      <c r="AJ129" s="43">
        <f t="shared" si="2065"/>
        <v>0</v>
      </c>
      <c r="AK129" s="195">
        <f t="shared" ref="AK129" si="2066">IF($B127=$B121,COUNTIF(AM129:AS129,0),COUNTIF(AM130:AS130,0)+COUNTIF(AM130:AS130,""))</f>
        <v>7</v>
      </c>
      <c r="AL129" s="39">
        <f t="shared" ref="AL129:AS129" si="2067">IF($B121=$B127,AL130+AL123,AL130)</f>
        <v>0</v>
      </c>
      <c r="AM129" s="40">
        <f t="shared" si="2067"/>
        <v>0</v>
      </c>
      <c r="AN129" s="40">
        <f t="shared" si="2067"/>
        <v>0</v>
      </c>
      <c r="AO129" s="40">
        <f t="shared" si="2067"/>
        <v>0</v>
      </c>
      <c r="AP129" s="40">
        <f t="shared" si="2067"/>
        <v>0</v>
      </c>
      <c r="AQ129" s="41">
        <f t="shared" si="2067"/>
        <v>0</v>
      </c>
      <c r="AR129" s="42">
        <f t="shared" si="2067"/>
        <v>0</v>
      </c>
      <c r="AS129" s="43">
        <f t="shared" si="2067"/>
        <v>0</v>
      </c>
      <c r="AT129" s="195">
        <f t="shared" ref="AT129" si="2068">IF($B127=$B121,COUNTIF(AV129:BB129,0),COUNTIF(AV130:BB130,0)+COUNTIF(AV130:BB130,""))</f>
        <v>7</v>
      </c>
      <c r="AU129" s="39">
        <f t="shared" ref="AU129:BB129" si="2069">IF($B121=$B127,AU130+AU123,AU130)</f>
        <v>0</v>
      </c>
      <c r="AV129" s="40">
        <f t="shared" si="2069"/>
        <v>0</v>
      </c>
      <c r="AW129" s="40">
        <f t="shared" si="2069"/>
        <v>0</v>
      </c>
      <c r="AX129" s="40">
        <f t="shared" si="2069"/>
        <v>0</v>
      </c>
      <c r="AY129" s="40">
        <f t="shared" si="2069"/>
        <v>0</v>
      </c>
      <c r="AZ129" s="41">
        <f t="shared" si="2069"/>
        <v>0</v>
      </c>
      <c r="BA129" s="42">
        <f t="shared" si="2069"/>
        <v>0</v>
      </c>
      <c r="BB129" s="43">
        <f t="shared" si="2069"/>
        <v>0</v>
      </c>
    </row>
    <row r="130" spans="1:54" ht="15.75" customHeight="1" x14ac:dyDescent="0.2">
      <c r="A130" s="1">
        <f t="shared" ref="A130" si="2070">A127</f>
        <v>0</v>
      </c>
      <c r="B130" s="313">
        <f t="shared" ref="B130" si="2071">B124+1</f>
        <v>19</v>
      </c>
      <c r="C130" s="314"/>
      <c r="D130" s="314"/>
      <c r="E130" s="314"/>
      <c r="F130" s="31"/>
      <c r="G130" s="183"/>
      <c r="H130" s="122">
        <f t="shared" ref="H130" si="2072">5-COUNTIF(AU127,0)-COUNTIF(AL127,0)-COUNTIF(AC127,0)-COUNTIF(T127,0)-COUNTIF(K127,0)</f>
        <v>0</v>
      </c>
      <c r="I130" s="165">
        <f t="shared" si="2029"/>
        <v>0</v>
      </c>
      <c r="J130" s="187">
        <f t="shared" ref="J130" si="2073">IF($B127=$B121,J124+IF($F127&lt;&gt;$G127,(K127+$G129-$G128)/$F127,K127/$F127),IF($F127&lt;&gt;G127,(K127+$G129-$G128)/$F127,K127/$F127))</f>
        <v>0</v>
      </c>
      <c r="K130" s="7">
        <f t="shared" ref="K130:K131" si="2074">SUM(L130:R130)</f>
        <v>0</v>
      </c>
      <c r="L130" s="26">
        <f t="shared" ref="L130:R130" si="2075">L127</f>
        <v>0</v>
      </c>
      <c r="M130" s="26">
        <f t="shared" si="2075"/>
        <v>0</v>
      </c>
      <c r="N130" s="26">
        <f t="shared" si="2075"/>
        <v>0</v>
      </c>
      <c r="O130" s="26">
        <f t="shared" si="2075"/>
        <v>0</v>
      </c>
      <c r="P130" s="26">
        <f t="shared" si="2075"/>
        <v>0</v>
      </c>
      <c r="Q130" s="29">
        <f t="shared" si="2075"/>
        <v>0</v>
      </c>
      <c r="R130" s="23">
        <f t="shared" si="2075"/>
        <v>0</v>
      </c>
      <c r="S130" s="187">
        <f t="shared" ref="S130" si="2076">IF($B127=$B121,S124+IF($F127&lt;&gt;$G127,(T127+$G129-$G128)/$F127,T127/$F127),IF($F127&lt;&gt;P127,(T127+$G129-$G128)/$F127,T127/$F127))</f>
        <v>0</v>
      </c>
      <c r="T130" s="7">
        <f t="shared" ref="T130:T131" si="2077">SUM(U130:AA130)</f>
        <v>0</v>
      </c>
      <c r="U130" s="26">
        <f t="shared" ref="U130:AA130" si="2078">U127</f>
        <v>0</v>
      </c>
      <c r="V130" s="26">
        <f t="shared" si="2078"/>
        <v>0</v>
      </c>
      <c r="W130" s="26">
        <f t="shared" si="2078"/>
        <v>0</v>
      </c>
      <c r="X130" s="26">
        <f t="shared" si="2078"/>
        <v>0</v>
      </c>
      <c r="Y130" s="113">
        <f t="shared" si="2078"/>
        <v>0</v>
      </c>
      <c r="Z130" s="29">
        <f t="shared" si="2078"/>
        <v>0</v>
      </c>
      <c r="AA130" s="23">
        <f t="shared" si="2078"/>
        <v>0</v>
      </c>
      <c r="AB130" s="187">
        <f t="shared" ref="AB130" si="2079">IF($B127=$B121,AB124+IF($F127&lt;&gt;$G127,(AC127+$G129-$G128)/$F127,AC127/$F127),IF($F127&lt;&gt;Y127,(AC127+$G129-$G128)/$F127,AC127/$F127))</f>
        <v>0</v>
      </c>
      <c r="AC130" s="7">
        <f t="shared" ref="AC130:AC131" si="2080">SUM(AD130:AJ130)</f>
        <v>0</v>
      </c>
      <c r="AD130" s="26">
        <f t="shared" ref="AD130:AJ130" si="2081">AD127</f>
        <v>0</v>
      </c>
      <c r="AE130" s="26">
        <f t="shared" si="2081"/>
        <v>0</v>
      </c>
      <c r="AF130" s="26">
        <f t="shared" si="2081"/>
        <v>0</v>
      </c>
      <c r="AG130" s="26">
        <f t="shared" si="2081"/>
        <v>0</v>
      </c>
      <c r="AH130" s="113">
        <f t="shared" si="2081"/>
        <v>0</v>
      </c>
      <c r="AI130" s="29">
        <f t="shared" si="2081"/>
        <v>0</v>
      </c>
      <c r="AJ130" s="23">
        <f t="shared" si="2081"/>
        <v>0</v>
      </c>
      <c r="AK130" s="187">
        <f t="shared" ref="AK130" si="2082">IF($B127=$B121,AK124+IF($F127&lt;&gt;$G127,(AL127+$G129-$G128)/$F127,AL127/$F127),IF($F127&lt;&gt;AH127,(AL127+$G129-$G128)/$F127,AL127/$F127))</f>
        <v>0</v>
      </c>
      <c r="AL130" s="7">
        <f t="shared" ref="AL130:AL131" si="2083">SUM(AM130:AS130)</f>
        <v>0</v>
      </c>
      <c r="AM130" s="26">
        <f t="shared" ref="AM130:AS130" si="2084">AM127</f>
        <v>0</v>
      </c>
      <c r="AN130" s="26">
        <f t="shared" si="2084"/>
        <v>0</v>
      </c>
      <c r="AO130" s="26">
        <f t="shared" si="2084"/>
        <v>0</v>
      </c>
      <c r="AP130" s="26">
        <f t="shared" si="2084"/>
        <v>0</v>
      </c>
      <c r="AQ130" s="113">
        <f t="shared" si="2084"/>
        <v>0</v>
      </c>
      <c r="AR130" s="29">
        <f t="shared" si="2084"/>
        <v>0</v>
      </c>
      <c r="AS130" s="23">
        <f t="shared" si="2084"/>
        <v>0</v>
      </c>
      <c r="AT130" s="187">
        <f t="shared" ref="AT130" si="2085">IF($B127=$B121,AT124+IF($F127&lt;&gt;$G127,(AU127+$G129-$G128)/$F127,AU127/$F127),IF($F127&lt;&gt;AQ127,(AU127+$G129-$G128)/$F127,AU127/$F127))</f>
        <v>0</v>
      </c>
      <c r="AU130" s="7">
        <f t="shared" ref="AU130:AU131" si="2086">SUM(AV130:BB130)</f>
        <v>0</v>
      </c>
      <c r="AV130" s="6">
        <f t="shared" ref="AV130" si="2087">IF(SUM($AM$9:$AS$9)=SUM($AV$9:$BB$9),AV127,IF(AND(SUM($AV$9:$BB$9)&gt;42,SUM($AV$9:$BB$9)&lt;49),AV127,0))</f>
        <v>0</v>
      </c>
      <c r="AW130" s="6">
        <f t="shared" ref="AW130:BB130" si="2088">IF(SUM($AM$9:$AS$9)=SUM($AV$9:$BB$9),AW127,IF(AND(SUM($AV$9:$BB$9)&gt;42,SUM($AV$9:$BB$9)&lt;49),AW127,0))</f>
        <v>0</v>
      </c>
      <c r="AX130" s="6">
        <f t="shared" si="2088"/>
        <v>0</v>
      </c>
      <c r="AY130" s="6">
        <f t="shared" si="2088"/>
        <v>0</v>
      </c>
      <c r="AZ130" s="26">
        <f t="shared" si="2088"/>
        <v>0</v>
      </c>
      <c r="BA130" s="29">
        <f t="shared" si="2088"/>
        <v>0</v>
      </c>
      <c r="BB130" s="23">
        <f t="shared" si="2088"/>
        <v>0</v>
      </c>
    </row>
    <row r="131" spans="1:54" ht="15.75" customHeight="1" x14ac:dyDescent="0.2">
      <c r="A131" s="1">
        <f t="shared" ref="A131:A132" si="2089">A130</f>
        <v>0</v>
      </c>
      <c r="B131" s="313"/>
      <c r="C131" s="314"/>
      <c r="D131" s="314"/>
      <c r="E131" s="314"/>
      <c r="F131" s="31"/>
      <c r="G131" s="183"/>
      <c r="H131" s="123">
        <f t="shared" ref="H131" si="2090">IF($B127=$B121,H125+F131,$F131)</f>
        <v>0</v>
      </c>
      <c r="I131" s="165">
        <f t="shared" si="2029"/>
        <v>0</v>
      </c>
      <c r="J131" s="141">
        <f t="shared" ref="J131" si="2091">IF($H130=0,0,IF($B121=$B127,IF($H132&gt;0,$H132+J125,K127+J125),IF($H132&gt;0,$H132,K127)))</f>
        <v>0</v>
      </c>
      <c r="K131" s="7">
        <f t="shared" si="2074"/>
        <v>0</v>
      </c>
      <c r="L131" s="6"/>
      <c r="M131" s="6"/>
      <c r="N131" s="6"/>
      <c r="O131" s="6"/>
      <c r="P131" s="26"/>
      <c r="Q131" s="29"/>
      <c r="R131" s="23"/>
      <c r="S131" s="141">
        <f t="shared" ref="S131" si="2092">IF($H130=0,0,IF($B121=$B127,IF($H132&gt;0,$H132+S125,T127+S125),IF($H132&gt;0,$H132,T127)))</f>
        <v>0</v>
      </c>
      <c r="T131" s="7">
        <f t="shared" si="2077"/>
        <v>0</v>
      </c>
      <c r="U131" s="6"/>
      <c r="V131" s="6"/>
      <c r="W131" s="6"/>
      <c r="X131" s="6"/>
      <c r="Y131" s="26"/>
      <c r="Z131" s="29"/>
      <c r="AA131" s="23"/>
      <c r="AB131" s="141">
        <f t="shared" ref="AB131" si="2093">IF($H130=0,0,IF($B121=$B127,IF($H132&gt;0,$H132+AB125,AC127+AB125),IF($H132&gt;0,$H132,AC127)))</f>
        <v>0</v>
      </c>
      <c r="AC131" s="7">
        <f t="shared" si="2080"/>
        <v>0</v>
      </c>
      <c r="AD131" s="6"/>
      <c r="AE131" s="6"/>
      <c r="AF131" s="6"/>
      <c r="AG131" s="6"/>
      <c r="AH131" s="26"/>
      <c r="AI131" s="29"/>
      <c r="AJ131" s="23"/>
      <c r="AK131" s="141">
        <f t="shared" ref="AK131" si="2094">IF($H130=0,0,IF($B121=$B127,IF($H132&gt;0,$H132+AK125,AL127+AK125),IF($H132&gt;0,$H132,AL127)))</f>
        <v>0</v>
      </c>
      <c r="AL131" s="7">
        <f t="shared" si="2083"/>
        <v>0</v>
      </c>
      <c r="AM131" s="6"/>
      <c r="AN131" s="6"/>
      <c r="AO131" s="6"/>
      <c r="AP131" s="6"/>
      <c r="AQ131" s="26"/>
      <c r="AR131" s="29"/>
      <c r="AS131" s="23"/>
      <c r="AT131" s="141">
        <f t="shared" ref="AT131" si="2095">IF($H130=0,0,IF($B121=$B127,IF($H132&gt;0,$H132+AT125,AU127+AT125),IF($H132&gt;0,$H132,AU127)))</f>
        <v>0</v>
      </c>
      <c r="AU131" s="7">
        <f t="shared" si="2086"/>
        <v>0</v>
      </c>
      <c r="AV131" s="6"/>
      <c r="AW131" s="6"/>
      <c r="AX131" s="6"/>
      <c r="AY131" s="6"/>
      <c r="AZ131" s="26"/>
      <c r="BA131" s="29"/>
      <c r="BB131" s="23"/>
    </row>
    <row r="132" spans="1:54" ht="18.75" customHeight="1" thickBot="1" x14ac:dyDescent="0.25">
      <c r="A132" s="1">
        <f t="shared" si="2089"/>
        <v>0</v>
      </c>
      <c r="B132" s="323" t="str">
        <f>IF(B127="",Wydruk!$AE$6,IF(J128=0,Wydruk!$AE$7,IF(AND(G128&lt;G129,B127&lt;&gt;$B133),Wydruk!$AE$13,IF(AND($B127=$B121,$B127&lt;&gt;$B133),IF(OR(OR(J132&lt;4,J132&gt;5),OR(S132&lt;4,S132&gt;5),OR(AB132&lt;4,AB132&gt;5),OR(AK132&lt;4,AK132&gt;5),OR(AND(AT132&lt;4,AT132&gt;0),AT132&gt;5)),Wydruk!$AE$8,Wydruk!$AE$9),IF($B127=$B133,IF($F131&lt;&gt;0,Wydruk!$AE$12,Wydruk!$AE$10),IF(OR(OR(J128&lt;4,J128&gt;5),OR(S128&lt;4,S128&gt;5),OR(AB128&lt;4,AB128&gt;5),OR(AK128&lt;4,AK128&gt;5),OR(AND(AT128&lt;4,AT128&gt;0),AT128&gt;5)),Wydruk!$AE$8,Wydruk!$AE$11))))))</f>
        <v>Uzupełnij liczby godzin tygodniowego planu</v>
      </c>
      <c r="C132" s="324"/>
      <c r="D132" s="324"/>
      <c r="E132" s="324"/>
      <c r="F132" s="173">
        <f>wrzesień!F132</f>
        <v>0</v>
      </c>
      <c r="G132" s="184">
        <f>wrzesień!G132</f>
        <v>0</v>
      </c>
      <c r="H132" s="191">
        <f t="shared" ref="H132" si="2096">IF(OR($G132=0,$F132=0,$G132="",$F132=""),0,$G132/$F132)</f>
        <v>0</v>
      </c>
      <c r="I132" s="193"/>
      <c r="J132" s="176">
        <f t="shared" ref="J132" si="2097">IF($B121=$B127,IF(L127+L122&gt;0,1,0)+IF(M127+M122&gt;0,1,0)+IF(N127+N122&gt;0,1,0)+IF(O127+O122&gt;0,1,0)+IF(P127+P122&gt;0,1,0)+IF(Q127+Q122&gt;0,1,0)+IF(R127+R122&gt;0,1,0),J128)</f>
        <v>0</v>
      </c>
      <c r="K132" s="133">
        <f t="shared" ref="K132" si="2098">IF(OR($B127=$B133,J132=0,(K128-Q132+O132)&lt;=0),0,(K128-Q132+O132)/J132)</f>
        <v>0</v>
      </c>
      <c r="L132" s="137">
        <f t="shared" ref="L132" si="2099">IF(K132*(7-J129)&lt;=0,0,K132*(7-J129))</f>
        <v>0</v>
      </c>
      <c r="M132" s="311">
        <f t="shared" ref="M132" si="2100">ROUND(IF(OR(K129-K132*(7-J129)+P132&lt;0,$B127=$B133,K132&lt;=0,K129=0),0,IF(K129-K132*(7-J129)+P132&gt;Q132-O132+P132,Q132-O132+P132,K129-K132*(7-J129)+P132)),1)</f>
        <v>0</v>
      </c>
      <c r="N132" s="312"/>
      <c r="O132" s="139">
        <f t="shared" ref="O132" si="2101">IF(OR($B127=$B133,J128=0),0,IF($B127=$B121,J127,$F127))</f>
        <v>0</v>
      </c>
      <c r="P132" s="30">
        <f t="shared" ref="P132" si="2102">IF(OR($B127=$B133,J132=0),0,$G129-$G128)</f>
        <v>0</v>
      </c>
      <c r="Q132" s="134">
        <f t="shared" ref="Q132" si="2103">IF(OR($B127=$B133,J132=0),0,J131)</f>
        <v>0</v>
      </c>
      <c r="R132" s="138">
        <f t="shared" ref="R132" si="2104">IF($B127=$B133,0,K129)</f>
        <v>0</v>
      </c>
      <c r="S132" s="176">
        <f t="shared" ref="S132" si="2105">IF($B121=$B127,IF(U127+U122&gt;0,1,0)+IF(V127+V122&gt;0,1,0)+IF(W127+W122&gt;0,1,0)+IF(X127+X122&gt;0,1,0)+IF(Y127+Y122&gt;0,1,0)+IF(Z127+Z122&gt;0,1,0)+IF(AA127+AA122&gt;0,1,0),S128)</f>
        <v>0</v>
      </c>
      <c r="T132" s="133">
        <f t="shared" ref="T132" si="2106">IF(OR($B127=$B133,S132=0,(T128-Z132+X132)&lt;=0),0,(T128-Z132+X132)/S132)</f>
        <v>0</v>
      </c>
      <c r="U132" s="137">
        <f t="shared" ref="U132" si="2107">IF(T132*(7-S129)&lt;=0,0,T132*(7-S129))</f>
        <v>0</v>
      </c>
      <c r="V132" s="311">
        <f t="shared" ref="V132" si="2108">ROUND(IF(OR(T129-T132*(7-S129)+Y132&lt;0,$B127=$B133,T132&lt;=0,T129=0),0,IF(T129-T132*(7-S129)+Y132&gt;Z132-X132+Y132,Z132-X132+Y132,T129-T132*(7-S129)+Y132)),1)</f>
        <v>0</v>
      </c>
      <c r="W132" s="312"/>
      <c r="X132" s="139">
        <f t="shared" ref="X132" si="2109">IF(OR($B127=$B133,S128=0),0,IF($B127=$B121,S127,$F127))</f>
        <v>0</v>
      </c>
      <c r="Y132" s="30">
        <f t="shared" ref="Y132" si="2110">IF(OR($B127=$B133,S132=0),0,$G129-$G128)</f>
        <v>0</v>
      </c>
      <c r="Z132" s="134">
        <f t="shared" ref="Z132" si="2111">IF(OR($B127=$B133,S132=0),0,S131)</f>
        <v>0</v>
      </c>
      <c r="AA132" s="138">
        <f t="shared" ref="AA132" si="2112">IF($B127=$B133,0,T129)</f>
        <v>0</v>
      </c>
      <c r="AB132" s="176">
        <f t="shared" ref="AB132" si="2113">IF($B121=$B127,IF(AD127+AD122&gt;0,1,0)+IF(AE127+AE122&gt;0,1,0)+IF(AF127+AF122&gt;0,1,0)+IF(AG127+AG122&gt;0,1,0)+IF(AH127+AH122&gt;0,1,0)+IF(AI127+AI122&gt;0,1,0)+IF(AJ127+AJ122&gt;0,1,0),AB128)</f>
        <v>0</v>
      </c>
      <c r="AC132" s="133">
        <f t="shared" ref="AC132" si="2114">IF(OR($B127=$B133,AB132=0,(AC128-AI132+AG132)&lt;=0),0,(AC128-AI132+AG132)/AB132)</f>
        <v>0</v>
      </c>
      <c r="AD132" s="137">
        <f t="shared" ref="AD132" si="2115">IF(AC132*(7-AB129)&lt;=0,0,AC132*(7-AB129))</f>
        <v>0</v>
      </c>
      <c r="AE132" s="311">
        <f t="shared" ref="AE132" si="2116">ROUND(IF(OR(AC129-AC132*(7-AB129)+AH132&lt;0,$B127=$B133,AC132&lt;=0,AC129=0),0,IF(AC129-AC132*(7-AB129)+AH132&gt;AI132-AG132+AH132,AI132-AG132+AH132,AC129-AC132*(7-AB129)+AH132)),1)</f>
        <v>0</v>
      </c>
      <c r="AF132" s="312"/>
      <c r="AG132" s="139">
        <f t="shared" ref="AG132" si="2117">IF(OR($B127=$B133,AB128=0),0,IF($B127=$B121,AB127,$F127))</f>
        <v>0</v>
      </c>
      <c r="AH132" s="30">
        <f t="shared" ref="AH132" si="2118">IF(OR($B127=$B133,AB132=0),0,$G129-$G128)</f>
        <v>0</v>
      </c>
      <c r="AI132" s="134">
        <f t="shared" ref="AI132" si="2119">IF(OR($B127=$B133,AB132=0),0,AB131)</f>
        <v>0</v>
      </c>
      <c r="AJ132" s="138">
        <f t="shared" ref="AJ132" si="2120">IF($B127=$B133,0,AC129)</f>
        <v>0</v>
      </c>
      <c r="AK132" s="176">
        <f t="shared" ref="AK132" si="2121">IF($B121=$B127,IF(AM127+AM122&gt;0,1,0)+IF(AN127+AN122&gt;0,1,0)+IF(AO127+AO122&gt;0,1,0)+IF(AP127+AP122&gt;0,1,0)+IF(AQ127+AQ122&gt;0,1,0)+IF(AR127+AR122&gt;0,1,0)+IF(AS127+AS122&gt;0,1,0),AK128)</f>
        <v>0</v>
      </c>
      <c r="AL132" s="133">
        <f t="shared" ref="AL132" si="2122">IF(OR($B127=$B133,AK132=0,(AL128-AR132+AP132)&lt;=0),0,(AL128-AR132+AP132)/AK132)</f>
        <v>0</v>
      </c>
      <c r="AM132" s="137">
        <f t="shared" ref="AM132" si="2123">IF(AL132*(7-AK129)&lt;=0,0,AL132*(7-AK129))</f>
        <v>0</v>
      </c>
      <c r="AN132" s="311">
        <f t="shared" ref="AN132" si="2124">ROUND(IF(OR(AL129-AL132*(7-AK129)+AQ132&lt;0,$B127=$B133,AL132&lt;=0,AL129=0),0,IF(AL129-AL132*(7-AK129)+AQ132&gt;AR132-AP132+AQ132,AR132-AP132+AQ132,AL129-AL132*(7-AK129)+AQ132)),1)</f>
        <v>0</v>
      </c>
      <c r="AO132" s="312"/>
      <c r="AP132" s="139">
        <f t="shared" ref="AP132" si="2125">IF(OR($B127=$B133,AK128=0),0,IF($B127=$B121,AK127,$F127))</f>
        <v>0</v>
      </c>
      <c r="AQ132" s="30">
        <f t="shared" ref="AQ132" si="2126">IF(OR($B127=$B133,AK132=0),0,$G129-$G128)</f>
        <v>0</v>
      </c>
      <c r="AR132" s="134">
        <f t="shared" ref="AR132" si="2127">IF(OR($B127=$B133,AK132=0),0,AK131)</f>
        <v>0</v>
      </c>
      <c r="AS132" s="138">
        <f t="shared" ref="AS132" si="2128">IF($B127=$B133,0,AL129)</f>
        <v>0</v>
      </c>
      <c r="AT132" s="176">
        <f t="shared" ref="AT132" si="2129">IF($B121=$B127,IF(AV127+AV122&gt;0,1,0)+IF(AW127+AW122&gt;0,1,0)+IF(AX127+AX122&gt;0,1,0)+IF(AY127+AY122&gt;0,1,0)+IF(AZ127+AZ122&gt;0,1,0)+IF(BA127+BA122&gt;0,1,0)+IF(BB127+BB122&gt;0,1,0),AT128)</f>
        <v>0</v>
      </c>
      <c r="AU132" s="133">
        <f t="shared" ref="AU132" si="2130">IF(OR($B127=$B133,AT132=0,(AU128-BA132+AY132)&lt;=0),0,(AU128-BA132+AY132)/AT132)</f>
        <v>0</v>
      </c>
      <c r="AV132" s="137">
        <f t="shared" ref="AV132" si="2131">IF(AU132*(7-AT129)&lt;=0,0,AU132*(7-AT129))</f>
        <v>0</v>
      </c>
      <c r="AW132" s="311">
        <f t="shared" ref="AW132" si="2132">ROUND(IF(OR(AU129-AU132*(7-AT129)+AZ132&lt;0,$B127=$B133,AU132&lt;=0,AU129=0),0,IF(AU129-AU132*(7-AT129)+AZ132&gt;BA132-AY132+AZ132,BA132-AY132+AZ132,AU129-AU132*(7-AT129)+AZ132)),1)</f>
        <v>0</v>
      </c>
      <c r="AX132" s="312"/>
      <c r="AY132" s="139">
        <f t="shared" ref="AY132" si="2133">IF(OR($B127=$B133,AT128=0),0,IF($B127=$B121,AT127,$F127))</f>
        <v>0</v>
      </c>
      <c r="AZ132" s="30">
        <f t="shared" ref="AZ132" si="2134">IF(OR($B127=$B133,AT132=0),0,$G129-$G128)</f>
        <v>0</v>
      </c>
      <c r="BA132" s="134">
        <f t="shared" ref="BA132" si="2135">IF(OR($B127=$B133,AT132=0),0,AT131)</f>
        <v>0</v>
      </c>
      <c r="BB132" s="138">
        <f t="shared" ref="BB132" si="2136">IF($B127=$B133,0,AU129)</f>
        <v>0</v>
      </c>
    </row>
    <row r="133" spans="1:54" ht="15.75" x14ac:dyDescent="0.2">
      <c r="A133" s="1">
        <f t="shared" ref="A133" si="2137">IF(B133="","1. Niewypełnione",B133)</f>
        <v>0</v>
      </c>
      <c r="B133" s="320">
        <f>wrzesień!B133</f>
        <v>0</v>
      </c>
      <c r="C133" s="321">
        <f>wrzesień!C133</f>
        <v>0</v>
      </c>
      <c r="D133" s="321">
        <f>wrzesień!D133</f>
        <v>0</v>
      </c>
      <c r="E133" s="321">
        <f>wrzesień!E133</f>
        <v>0</v>
      </c>
      <c r="F133" s="177">
        <f>wrzesień!F133</f>
        <v>18</v>
      </c>
      <c r="G133" s="185">
        <f>wrzesień!G133</f>
        <v>18</v>
      </c>
      <c r="H133" s="177"/>
      <c r="I133" s="192">
        <f t="shared" ref="I133:I137" si="2138">K133+T133+AC133+AL133+AU133</f>
        <v>0</v>
      </c>
      <c r="J133" s="186">
        <f t="shared" ref="J133" si="2139">IF(OR($B133=$B139,J136=0),0,ROUND((K134+P138)/J136,0))</f>
        <v>0</v>
      </c>
      <c r="K133" s="51">
        <f t="shared" ref="K133:K134" si="2140">SUM(L133:R133)</f>
        <v>0</v>
      </c>
      <c r="L133" s="52">
        <f>wrzesień!L133</f>
        <v>0</v>
      </c>
      <c r="M133" s="52">
        <f>wrzesień!M133</f>
        <v>0</v>
      </c>
      <c r="N133" s="52">
        <f>wrzesień!N133</f>
        <v>0</v>
      </c>
      <c r="O133" s="52">
        <f>wrzesień!O133</f>
        <v>0</v>
      </c>
      <c r="P133" s="53">
        <f>wrzesień!P133</f>
        <v>0</v>
      </c>
      <c r="Q133" s="54">
        <f>wrzesień!Q133</f>
        <v>0</v>
      </c>
      <c r="R133" s="55">
        <f>wrzesień!R133</f>
        <v>0</v>
      </c>
      <c r="S133" s="188">
        <f t="shared" ref="S133" si="2141">IF(OR($B133=$B139,S136=0),0,ROUND((T134+Y138)/S136,0))</f>
        <v>0</v>
      </c>
      <c r="T133" s="51">
        <f t="shared" ref="T133:T134" si="2142">SUM(U133:AA133)</f>
        <v>0</v>
      </c>
      <c r="U133" s="52">
        <f>wrzesień!U133</f>
        <v>0</v>
      </c>
      <c r="V133" s="52">
        <f>wrzesień!V133</f>
        <v>0</v>
      </c>
      <c r="W133" s="52">
        <f>wrzesień!W133</f>
        <v>0</v>
      </c>
      <c r="X133" s="52">
        <f>wrzesień!X133</f>
        <v>0</v>
      </c>
      <c r="Y133" s="53">
        <f>wrzesień!Y133</f>
        <v>0</v>
      </c>
      <c r="Z133" s="54">
        <f>wrzesień!Z133</f>
        <v>0</v>
      </c>
      <c r="AA133" s="55">
        <f>wrzesień!AA133</f>
        <v>0</v>
      </c>
      <c r="AB133" s="188">
        <f t="shared" ref="AB133" si="2143">IF(OR($B133=$B139,AB136=0),0,ROUND((AC134+AH138)/AB136,0))</f>
        <v>0</v>
      </c>
      <c r="AC133" s="51">
        <f t="shared" ref="AC133:AC134" si="2144">SUM(AD133:AJ133)</f>
        <v>0</v>
      </c>
      <c r="AD133" s="52">
        <f>wrzesień!AD133</f>
        <v>0</v>
      </c>
      <c r="AE133" s="52">
        <f>wrzesień!AE133</f>
        <v>0</v>
      </c>
      <c r="AF133" s="52">
        <f>wrzesień!AF133</f>
        <v>0</v>
      </c>
      <c r="AG133" s="52">
        <f>wrzesień!AG133</f>
        <v>0</v>
      </c>
      <c r="AH133" s="53">
        <f>wrzesień!AH133</f>
        <v>0</v>
      </c>
      <c r="AI133" s="54">
        <f>wrzesień!AI133</f>
        <v>0</v>
      </c>
      <c r="AJ133" s="55">
        <f>wrzesień!AJ133</f>
        <v>0</v>
      </c>
      <c r="AK133" s="188">
        <f t="shared" ref="AK133" si="2145">IF(OR($B133=$B139,AK136=0),0,ROUND((AL134+AQ138)/AK136,0))</f>
        <v>0</v>
      </c>
      <c r="AL133" s="51">
        <f t="shared" ref="AL133:AL134" si="2146">SUM(AM133:AS133)</f>
        <v>0</v>
      </c>
      <c r="AM133" s="52">
        <f>wrzesień!AM133</f>
        <v>0</v>
      </c>
      <c r="AN133" s="52">
        <f>wrzesień!AN133</f>
        <v>0</v>
      </c>
      <c r="AO133" s="52">
        <f>wrzesień!AO133</f>
        <v>0</v>
      </c>
      <c r="AP133" s="52">
        <f>wrzesień!AP133</f>
        <v>0</v>
      </c>
      <c r="AQ133" s="53">
        <f>wrzesień!AQ133</f>
        <v>0</v>
      </c>
      <c r="AR133" s="54">
        <f>wrzesień!AR133</f>
        <v>0</v>
      </c>
      <c r="AS133" s="55">
        <f>wrzesień!AS133</f>
        <v>0</v>
      </c>
      <c r="AT133" s="188">
        <f t="shared" ref="AT133" si="2147">IF(OR($B133=$B139,AT136=0),0,ROUND((AU134+AZ138)/AT136,0))</f>
        <v>0</v>
      </c>
      <c r="AU133" s="51">
        <f t="shared" ref="AU133:AU134" si="2148">SUM(AV133:BB133)</f>
        <v>0</v>
      </c>
      <c r="AV133" s="52">
        <f t="shared" ref="AV133" si="2149">IF(SUM($AM$9:$AS$9)=SUM($AV$9:$BB$9),AM133,IF(AND(SUM($AV$9:$BB$9)&gt;42,SUM($AV$9:$BB$9)&lt;49),AM133,0))</f>
        <v>0</v>
      </c>
      <c r="AW133" s="52">
        <f t="shared" ref="AW133" si="2150">IF(SUM($AM$9:$AS$9)=SUM($AV$9:$BB$9),AN133,IF(AND(SUM($AV$9:$BB$9)&gt;42,SUM($AV$9:$BB$9)&lt;49),AN133,0))</f>
        <v>0</v>
      </c>
      <c r="AX133" s="52">
        <f t="shared" ref="AX133" si="2151">IF(SUM($AM$9:$AS$9)=SUM($AV$9:$BB$9),AO133,IF(AND(SUM($AV$9:$BB$9)&gt;42,SUM($AV$9:$BB$9)&lt;49),AO133,0))</f>
        <v>0</v>
      </c>
      <c r="AY133" s="52">
        <f t="shared" ref="AY133" si="2152">IF(SUM($AM$9:$AS$9)=SUM($AV$9:$BB$9),AP133,IF(AND(SUM($AV$9:$BB$9)&gt;42,SUM($AV$9:$BB$9)&lt;49),AP133,0))</f>
        <v>0</v>
      </c>
      <c r="AZ133" s="53">
        <f t="shared" ref="AZ133" si="2153">IF(SUM($AM$9:$AS$9)=SUM($AV$9:$BB$9),AQ133,IF(AND(SUM($AV$9:$BB$9)&gt;42,SUM($AV$9:$BB$9)&lt;49),AQ133,0))</f>
        <v>0</v>
      </c>
      <c r="BA133" s="54">
        <f t="shared" ref="BA133" si="2154">IF(SUM($AM$9:$AS$9)=SUM($AV$9:$BB$9),AR133,IF(AND(SUM($AV$9:$BB$9)&gt;42,SUM($AV$9:$BB$9)&lt;49),AR133,0))</f>
        <v>0</v>
      </c>
      <c r="BB133" s="55">
        <f t="shared" ref="BB133" si="2155">IF(SUM($AM$9:$AS$9)=SUM($AV$9:$BB$9),AS133,IF(AND(SUM($AV$9:$BB$9)&gt;42,SUM($AV$9:$BB$9)&lt;49),AS133,0))</f>
        <v>0</v>
      </c>
    </row>
    <row r="134" spans="1:54" ht="12.75" hidden="1" customHeight="1" x14ac:dyDescent="0.2">
      <c r="B134" s="93"/>
      <c r="C134" s="94"/>
      <c r="D134" s="95"/>
      <c r="E134" s="115"/>
      <c r="F134" s="140" t="b">
        <f t="shared" ref="F134" si="2156">IF($B127=$B133,OR(F128,G133&lt;F133),G133&lt;F133)</f>
        <v>0</v>
      </c>
      <c r="G134" s="189">
        <f t="shared" ref="G134" si="2157">IF(AND($B127=$B133,$B127&lt;&gt;"",$B127&lt;&gt;0),G133+G128,G133)</f>
        <v>18</v>
      </c>
      <c r="H134" s="120"/>
      <c r="I134" s="165">
        <f t="shared" si="2138"/>
        <v>0</v>
      </c>
      <c r="J134" s="194">
        <f t="shared" ref="J134" si="2158">7-COUNTIF(L133:R133,0)-COUNTIF(L133:R133,"")</f>
        <v>0</v>
      </c>
      <c r="K134" s="22">
        <f t="shared" si="2140"/>
        <v>0</v>
      </c>
      <c r="L134" s="35">
        <f t="shared" ref="L134:R134" si="2159">IF($B127=$B133,L133+L128,L133)</f>
        <v>0</v>
      </c>
      <c r="M134" s="35">
        <f t="shared" si="2159"/>
        <v>0</v>
      </c>
      <c r="N134" s="35">
        <f t="shared" si="2159"/>
        <v>0</v>
      </c>
      <c r="O134" s="35">
        <f t="shared" si="2159"/>
        <v>0</v>
      </c>
      <c r="P134" s="36">
        <f t="shared" si="2159"/>
        <v>0</v>
      </c>
      <c r="Q134" s="37">
        <f t="shared" si="2159"/>
        <v>0</v>
      </c>
      <c r="R134" s="38">
        <f t="shared" si="2159"/>
        <v>0</v>
      </c>
      <c r="S134" s="194">
        <f t="shared" ref="S134" si="2160">7-COUNTIF(U133:AA133,0)-COUNTIF(U133:AA133,"")</f>
        <v>0</v>
      </c>
      <c r="T134" s="22">
        <f t="shared" si="2142"/>
        <v>0</v>
      </c>
      <c r="U134" s="35">
        <f t="shared" ref="U134:AA134" si="2161">IF($B127=$B133,U133+U128,U133)</f>
        <v>0</v>
      </c>
      <c r="V134" s="35">
        <f t="shared" si="2161"/>
        <v>0</v>
      </c>
      <c r="W134" s="35">
        <f t="shared" si="2161"/>
        <v>0</v>
      </c>
      <c r="X134" s="35">
        <f t="shared" si="2161"/>
        <v>0</v>
      </c>
      <c r="Y134" s="36">
        <f t="shared" si="2161"/>
        <v>0</v>
      </c>
      <c r="Z134" s="37">
        <f t="shared" si="2161"/>
        <v>0</v>
      </c>
      <c r="AA134" s="38">
        <f t="shared" si="2161"/>
        <v>0</v>
      </c>
      <c r="AB134" s="194">
        <f t="shared" ref="AB134" si="2162">7-COUNTIF(AD133:AJ133,0)-COUNTIF(AD133:AJ133,"")</f>
        <v>0</v>
      </c>
      <c r="AC134" s="22">
        <f t="shared" si="2144"/>
        <v>0</v>
      </c>
      <c r="AD134" s="35">
        <f t="shared" ref="AD134:AJ134" si="2163">IF($B127=$B133,AD133+AD128,AD133)</f>
        <v>0</v>
      </c>
      <c r="AE134" s="35">
        <f t="shared" si="2163"/>
        <v>0</v>
      </c>
      <c r="AF134" s="35">
        <f t="shared" si="2163"/>
        <v>0</v>
      </c>
      <c r="AG134" s="35">
        <f t="shared" si="2163"/>
        <v>0</v>
      </c>
      <c r="AH134" s="36">
        <f t="shared" si="2163"/>
        <v>0</v>
      </c>
      <c r="AI134" s="37">
        <f t="shared" si="2163"/>
        <v>0</v>
      </c>
      <c r="AJ134" s="38">
        <f t="shared" si="2163"/>
        <v>0</v>
      </c>
      <c r="AK134" s="194">
        <f t="shared" ref="AK134" si="2164">7-COUNTIF(AM133:AS133,0)-COUNTIF(AM133:AS133,"")</f>
        <v>0</v>
      </c>
      <c r="AL134" s="22">
        <f t="shared" si="2146"/>
        <v>0</v>
      </c>
      <c r="AM134" s="35">
        <f t="shared" ref="AM134:AS134" si="2165">IF($B127=$B133,AM133+AM128,AM133)</f>
        <v>0</v>
      </c>
      <c r="AN134" s="35">
        <f t="shared" si="2165"/>
        <v>0</v>
      </c>
      <c r="AO134" s="35">
        <f t="shared" si="2165"/>
        <v>0</v>
      </c>
      <c r="AP134" s="35">
        <f t="shared" si="2165"/>
        <v>0</v>
      </c>
      <c r="AQ134" s="36">
        <f t="shared" si="2165"/>
        <v>0</v>
      </c>
      <c r="AR134" s="37">
        <f t="shared" si="2165"/>
        <v>0</v>
      </c>
      <c r="AS134" s="38">
        <f t="shared" si="2165"/>
        <v>0</v>
      </c>
      <c r="AT134" s="194">
        <f t="shared" ref="AT134" si="2166">7-COUNTIF(AV133:BB133,0)-COUNTIF(AV133:BB133,"")</f>
        <v>0</v>
      </c>
      <c r="AU134" s="22">
        <f t="shared" si="2148"/>
        <v>0</v>
      </c>
      <c r="AV134" s="35">
        <f t="shared" ref="AV134:BB134" si="2167">IF($B127=$B133,AV133+AV128,AV133)</f>
        <v>0</v>
      </c>
      <c r="AW134" s="35">
        <f t="shared" si="2167"/>
        <v>0</v>
      </c>
      <c r="AX134" s="35">
        <f t="shared" si="2167"/>
        <v>0</v>
      </c>
      <c r="AY134" s="35">
        <f t="shared" si="2167"/>
        <v>0</v>
      </c>
      <c r="AZ134" s="36">
        <f t="shared" si="2167"/>
        <v>0</v>
      </c>
      <c r="BA134" s="37">
        <f t="shared" si="2167"/>
        <v>0</v>
      </c>
      <c r="BB134" s="38">
        <f t="shared" si="2167"/>
        <v>0</v>
      </c>
    </row>
    <row r="135" spans="1:54" ht="15" hidden="1" customHeight="1" x14ac:dyDescent="0.2">
      <c r="B135" s="116"/>
      <c r="C135" s="117"/>
      <c r="D135" s="118"/>
      <c r="E135" s="119"/>
      <c r="F135" s="92"/>
      <c r="G135" s="190">
        <f t="shared" ref="G135" si="2168">IF(AND($B127=$B133,$B127&lt;&gt;"",$B127&lt;&gt;0),F133+G129,F133)</f>
        <v>18</v>
      </c>
      <c r="H135" s="121"/>
      <c r="I135" s="165">
        <f t="shared" si="2138"/>
        <v>0</v>
      </c>
      <c r="J135" s="195">
        <f t="shared" ref="J135" si="2169">IF($B133=$B127,COUNTIF(L135:R135,0),COUNTIF(L136:R136,0)+COUNTIF(L136:R136,""))</f>
        <v>7</v>
      </c>
      <c r="K135" s="39">
        <f t="shared" ref="K135:R135" si="2170">IF($B127=$B133,K136+K129,K136)</f>
        <v>0</v>
      </c>
      <c r="L135" s="40">
        <f t="shared" si="2170"/>
        <v>0</v>
      </c>
      <c r="M135" s="40">
        <f t="shared" si="2170"/>
        <v>0</v>
      </c>
      <c r="N135" s="40">
        <f t="shared" si="2170"/>
        <v>0</v>
      </c>
      <c r="O135" s="40">
        <f t="shared" si="2170"/>
        <v>0</v>
      </c>
      <c r="P135" s="41">
        <f t="shared" si="2170"/>
        <v>0</v>
      </c>
      <c r="Q135" s="42">
        <f t="shared" si="2170"/>
        <v>0</v>
      </c>
      <c r="R135" s="43">
        <f t="shared" si="2170"/>
        <v>0</v>
      </c>
      <c r="S135" s="195">
        <f t="shared" ref="S135" si="2171">IF($B133=$B127,COUNTIF(U135:AA135,0),COUNTIF(U136:AA136,0)+COUNTIF(U136:AA136,""))</f>
        <v>7</v>
      </c>
      <c r="T135" s="39">
        <f t="shared" ref="T135:AA135" si="2172">IF($B127=$B133,T136+T129,T136)</f>
        <v>0</v>
      </c>
      <c r="U135" s="40">
        <f t="shared" si="2172"/>
        <v>0</v>
      </c>
      <c r="V135" s="40">
        <f t="shared" si="2172"/>
        <v>0</v>
      </c>
      <c r="W135" s="40">
        <f t="shared" si="2172"/>
        <v>0</v>
      </c>
      <c r="X135" s="40">
        <f t="shared" si="2172"/>
        <v>0</v>
      </c>
      <c r="Y135" s="41">
        <f t="shared" si="2172"/>
        <v>0</v>
      </c>
      <c r="Z135" s="42">
        <f t="shared" si="2172"/>
        <v>0</v>
      </c>
      <c r="AA135" s="43">
        <f t="shared" si="2172"/>
        <v>0</v>
      </c>
      <c r="AB135" s="195">
        <f t="shared" ref="AB135" si="2173">IF($B133=$B127,COUNTIF(AD135:AJ135,0),COUNTIF(AD136:AJ136,0)+COUNTIF(AD136:AJ136,""))</f>
        <v>7</v>
      </c>
      <c r="AC135" s="39">
        <f t="shared" ref="AC135:AJ135" si="2174">IF($B127=$B133,AC136+AC129,AC136)</f>
        <v>0</v>
      </c>
      <c r="AD135" s="40">
        <f t="shared" si="2174"/>
        <v>0</v>
      </c>
      <c r="AE135" s="40">
        <f t="shared" si="2174"/>
        <v>0</v>
      </c>
      <c r="AF135" s="40">
        <f t="shared" si="2174"/>
        <v>0</v>
      </c>
      <c r="AG135" s="40">
        <f t="shared" si="2174"/>
        <v>0</v>
      </c>
      <c r="AH135" s="41">
        <f t="shared" si="2174"/>
        <v>0</v>
      </c>
      <c r="AI135" s="42">
        <f t="shared" si="2174"/>
        <v>0</v>
      </c>
      <c r="AJ135" s="43">
        <f t="shared" si="2174"/>
        <v>0</v>
      </c>
      <c r="AK135" s="195">
        <f t="shared" ref="AK135" si="2175">IF($B133=$B127,COUNTIF(AM135:AS135,0),COUNTIF(AM136:AS136,0)+COUNTIF(AM136:AS136,""))</f>
        <v>7</v>
      </c>
      <c r="AL135" s="39">
        <f t="shared" ref="AL135:AS135" si="2176">IF($B127=$B133,AL136+AL129,AL136)</f>
        <v>0</v>
      </c>
      <c r="AM135" s="40">
        <f t="shared" si="2176"/>
        <v>0</v>
      </c>
      <c r="AN135" s="40">
        <f t="shared" si="2176"/>
        <v>0</v>
      </c>
      <c r="AO135" s="40">
        <f t="shared" si="2176"/>
        <v>0</v>
      </c>
      <c r="AP135" s="40">
        <f t="shared" si="2176"/>
        <v>0</v>
      </c>
      <c r="AQ135" s="41">
        <f t="shared" si="2176"/>
        <v>0</v>
      </c>
      <c r="AR135" s="42">
        <f t="shared" si="2176"/>
        <v>0</v>
      </c>
      <c r="AS135" s="43">
        <f t="shared" si="2176"/>
        <v>0</v>
      </c>
      <c r="AT135" s="195">
        <f t="shared" ref="AT135" si="2177">IF($B133=$B127,COUNTIF(AV135:BB135,0),COUNTIF(AV136:BB136,0)+COUNTIF(AV136:BB136,""))</f>
        <v>7</v>
      </c>
      <c r="AU135" s="39">
        <f t="shared" ref="AU135:BB135" si="2178">IF($B127=$B133,AU136+AU129,AU136)</f>
        <v>0</v>
      </c>
      <c r="AV135" s="40">
        <f t="shared" si="2178"/>
        <v>0</v>
      </c>
      <c r="AW135" s="40">
        <f t="shared" si="2178"/>
        <v>0</v>
      </c>
      <c r="AX135" s="40">
        <f t="shared" si="2178"/>
        <v>0</v>
      </c>
      <c r="AY135" s="40">
        <f t="shared" si="2178"/>
        <v>0</v>
      </c>
      <c r="AZ135" s="41">
        <f t="shared" si="2178"/>
        <v>0</v>
      </c>
      <c r="BA135" s="42">
        <f t="shared" si="2178"/>
        <v>0</v>
      </c>
      <c r="BB135" s="43">
        <f t="shared" si="2178"/>
        <v>0</v>
      </c>
    </row>
    <row r="136" spans="1:54" ht="15.75" customHeight="1" x14ac:dyDescent="0.2">
      <c r="A136" s="1">
        <f t="shared" ref="A136" si="2179">A133</f>
        <v>0</v>
      </c>
      <c r="B136" s="313">
        <f t="shared" ref="B136" si="2180">B130+1</f>
        <v>20</v>
      </c>
      <c r="C136" s="314"/>
      <c r="D136" s="314"/>
      <c r="E136" s="314"/>
      <c r="F136" s="31"/>
      <c r="G136" s="183"/>
      <c r="H136" s="122">
        <f t="shared" ref="H136" si="2181">5-COUNTIF(AU133,0)-COUNTIF(AL133,0)-COUNTIF(AC133,0)-COUNTIF(T133,0)-COUNTIF(K133,0)</f>
        <v>0</v>
      </c>
      <c r="I136" s="165">
        <f t="shared" si="2138"/>
        <v>0</v>
      </c>
      <c r="J136" s="187">
        <f t="shared" ref="J136" si="2182">IF($B133=$B127,J130+IF($F133&lt;&gt;$G133,(K133+$G135-$G134)/$F133,K133/$F133),IF($F133&lt;&gt;G133,(K133+$G135-$G134)/$F133,K133/$F133))</f>
        <v>0</v>
      </c>
      <c r="K136" s="7">
        <f t="shared" ref="K136:K137" si="2183">SUM(L136:R136)</f>
        <v>0</v>
      </c>
      <c r="L136" s="26">
        <f t="shared" ref="L136:R136" si="2184">L133</f>
        <v>0</v>
      </c>
      <c r="M136" s="26">
        <f t="shared" si="2184"/>
        <v>0</v>
      </c>
      <c r="N136" s="26">
        <f t="shared" si="2184"/>
        <v>0</v>
      </c>
      <c r="O136" s="26">
        <f t="shared" si="2184"/>
        <v>0</v>
      </c>
      <c r="P136" s="26">
        <f t="shared" si="2184"/>
        <v>0</v>
      </c>
      <c r="Q136" s="29">
        <f t="shared" si="2184"/>
        <v>0</v>
      </c>
      <c r="R136" s="23">
        <f t="shared" si="2184"/>
        <v>0</v>
      </c>
      <c r="S136" s="187">
        <f t="shared" ref="S136" si="2185">IF($B133=$B127,S130+IF($F133&lt;&gt;$G133,(T133+$G135-$G134)/$F133,T133/$F133),IF($F133&lt;&gt;P133,(T133+$G135-$G134)/$F133,T133/$F133))</f>
        <v>0</v>
      </c>
      <c r="T136" s="7">
        <f t="shared" ref="T136:T137" si="2186">SUM(U136:AA136)</f>
        <v>0</v>
      </c>
      <c r="U136" s="26">
        <f t="shared" ref="U136:AA136" si="2187">U133</f>
        <v>0</v>
      </c>
      <c r="V136" s="26">
        <f t="shared" si="2187"/>
        <v>0</v>
      </c>
      <c r="W136" s="26">
        <f t="shared" si="2187"/>
        <v>0</v>
      </c>
      <c r="X136" s="26">
        <f t="shared" si="2187"/>
        <v>0</v>
      </c>
      <c r="Y136" s="113">
        <f t="shared" si="2187"/>
        <v>0</v>
      </c>
      <c r="Z136" s="29">
        <f t="shared" si="2187"/>
        <v>0</v>
      </c>
      <c r="AA136" s="23">
        <f t="shared" si="2187"/>
        <v>0</v>
      </c>
      <c r="AB136" s="187">
        <f t="shared" ref="AB136" si="2188">IF($B133=$B127,AB130+IF($F133&lt;&gt;$G133,(AC133+$G135-$G134)/$F133,AC133/$F133),IF($F133&lt;&gt;Y133,(AC133+$G135-$G134)/$F133,AC133/$F133))</f>
        <v>0</v>
      </c>
      <c r="AC136" s="7">
        <f t="shared" ref="AC136:AC137" si="2189">SUM(AD136:AJ136)</f>
        <v>0</v>
      </c>
      <c r="AD136" s="26">
        <f t="shared" ref="AD136:AJ136" si="2190">AD133</f>
        <v>0</v>
      </c>
      <c r="AE136" s="26">
        <f t="shared" si="2190"/>
        <v>0</v>
      </c>
      <c r="AF136" s="26">
        <f t="shared" si="2190"/>
        <v>0</v>
      </c>
      <c r="AG136" s="26">
        <f t="shared" si="2190"/>
        <v>0</v>
      </c>
      <c r="AH136" s="113">
        <f t="shared" si="2190"/>
        <v>0</v>
      </c>
      <c r="AI136" s="29">
        <f t="shared" si="2190"/>
        <v>0</v>
      </c>
      <c r="AJ136" s="23">
        <f t="shared" si="2190"/>
        <v>0</v>
      </c>
      <c r="AK136" s="187">
        <f t="shared" ref="AK136" si="2191">IF($B133=$B127,AK130+IF($F133&lt;&gt;$G133,(AL133+$G135-$G134)/$F133,AL133/$F133),IF($F133&lt;&gt;AH133,(AL133+$G135-$G134)/$F133,AL133/$F133))</f>
        <v>0</v>
      </c>
      <c r="AL136" s="7">
        <f t="shared" ref="AL136:AL137" si="2192">SUM(AM136:AS136)</f>
        <v>0</v>
      </c>
      <c r="AM136" s="26">
        <f t="shared" ref="AM136:AS136" si="2193">AM133</f>
        <v>0</v>
      </c>
      <c r="AN136" s="26">
        <f t="shared" si="2193"/>
        <v>0</v>
      </c>
      <c r="AO136" s="26">
        <f t="shared" si="2193"/>
        <v>0</v>
      </c>
      <c r="AP136" s="26">
        <f t="shared" si="2193"/>
        <v>0</v>
      </c>
      <c r="AQ136" s="113">
        <f t="shared" si="2193"/>
        <v>0</v>
      </c>
      <c r="AR136" s="29">
        <f t="shared" si="2193"/>
        <v>0</v>
      </c>
      <c r="AS136" s="23">
        <f t="shared" si="2193"/>
        <v>0</v>
      </c>
      <c r="AT136" s="187">
        <f t="shared" ref="AT136" si="2194">IF($B133=$B127,AT130+IF($F133&lt;&gt;$G133,(AU133+$G135-$G134)/$F133,AU133/$F133),IF($F133&lt;&gt;AQ133,(AU133+$G135-$G134)/$F133,AU133/$F133))</f>
        <v>0</v>
      </c>
      <c r="AU136" s="7">
        <f t="shared" ref="AU136:AU137" si="2195">SUM(AV136:BB136)</f>
        <v>0</v>
      </c>
      <c r="AV136" s="6">
        <f t="shared" ref="AV136" si="2196">IF(SUM($AM$9:$AS$9)=SUM($AV$9:$BB$9),AV133,IF(AND(SUM($AV$9:$BB$9)&gt;42,SUM($AV$9:$BB$9)&lt;49),AV133,0))</f>
        <v>0</v>
      </c>
      <c r="AW136" s="6">
        <f t="shared" ref="AW136:BB136" si="2197">IF(SUM($AM$9:$AS$9)=SUM($AV$9:$BB$9),AW133,IF(AND(SUM($AV$9:$BB$9)&gt;42,SUM($AV$9:$BB$9)&lt;49),AW133,0))</f>
        <v>0</v>
      </c>
      <c r="AX136" s="6">
        <f t="shared" si="2197"/>
        <v>0</v>
      </c>
      <c r="AY136" s="6">
        <f t="shared" si="2197"/>
        <v>0</v>
      </c>
      <c r="AZ136" s="26">
        <f t="shared" si="2197"/>
        <v>0</v>
      </c>
      <c r="BA136" s="29">
        <f t="shared" si="2197"/>
        <v>0</v>
      </c>
      <c r="BB136" s="23">
        <f t="shared" si="2197"/>
        <v>0</v>
      </c>
    </row>
    <row r="137" spans="1:54" ht="15.75" customHeight="1" x14ac:dyDescent="0.2">
      <c r="A137" s="1">
        <f t="shared" ref="A137:A138" si="2198">A136</f>
        <v>0</v>
      </c>
      <c r="B137" s="313"/>
      <c r="C137" s="314"/>
      <c r="D137" s="314"/>
      <c r="E137" s="314"/>
      <c r="F137" s="31"/>
      <c r="G137" s="183"/>
      <c r="H137" s="123">
        <f t="shared" ref="H137" si="2199">IF($B133=$B127,H131+F137,$F137)</f>
        <v>0</v>
      </c>
      <c r="I137" s="165">
        <f t="shared" si="2138"/>
        <v>0</v>
      </c>
      <c r="J137" s="141">
        <f t="shared" ref="J137" si="2200">IF($H136=0,0,IF($B127=$B133,IF($H138&gt;0,$H138+J131,K133+J131),IF($H138&gt;0,$H138,K133)))</f>
        <v>0</v>
      </c>
      <c r="K137" s="7">
        <f t="shared" si="2183"/>
        <v>0</v>
      </c>
      <c r="L137" s="6"/>
      <c r="M137" s="6"/>
      <c r="N137" s="6"/>
      <c r="O137" s="6"/>
      <c r="P137" s="26"/>
      <c r="Q137" s="29"/>
      <c r="R137" s="23"/>
      <c r="S137" s="141">
        <f t="shared" ref="S137" si="2201">IF($H136=0,0,IF($B127=$B133,IF($H138&gt;0,$H138+S131,T133+S131),IF($H138&gt;0,$H138,T133)))</f>
        <v>0</v>
      </c>
      <c r="T137" s="7">
        <f t="shared" si="2186"/>
        <v>0</v>
      </c>
      <c r="U137" s="6"/>
      <c r="V137" s="6"/>
      <c r="W137" s="6"/>
      <c r="X137" s="6"/>
      <c r="Y137" s="26"/>
      <c r="Z137" s="29"/>
      <c r="AA137" s="23"/>
      <c r="AB137" s="141">
        <f t="shared" ref="AB137" si="2202">IF($H136=0,0,IF($B127=$B133,IF($H138&gt;0,$H138+AB131,AC133+AB131),IF($H138&gt;0,$H138,AC133)))</f>
        <v>0</v>
      </c>
      <c r="AC137" s="7">
        <f t="shared" si="2189"/>
        <v>0</v>
      </c>
      <c r="AD137" s="6"/>
      <c r="AE137" s="6"/>
      <c r="AF137" s="6"/>
      <c r="AG137" s="6"/>
      <c r="AH137" s="26"/>
      <c r="AI137" s="29"/>
      <c r="AJ137" s="23"/>
      <c r="AK137" s="141">
        <f t="shared" ref="AK137" si="2203">IF($H136=0,0,IF($B127=$B133,IF($H138&gt;0,$H138+AK131,AL133+AK131),IF($H138&gt;0,$H138,AL133)))</f>
        <v>0</v>
      </c>
      <c r="AL137" s="7">
        <f t="shared" si="2192"/>
        <v>0</v>
      </c>
      <c r="AM137" s="6"/>
      <c r="AN137" s="6"/>
      <c r="AO137" s="6"/>
      <c r="AP137" s="6"/>
      <c r="AQ137" s="26"/>
      <c r="AR137" s="29"/>
      <c r="AS137" s="23"/>
      <c r="AT137" s="141">
        <f t="shared" ref="AT137" si="2204">IF($H136=0,0,IF($B127=$B133,IF($H138&gt;0,$H138+AT131,AU133+AT131),IF($H138&gt;0,$H138,AU133)))</f>
        <v>0</v>
      </c>
      <c r="AU137" s="7">
        <f t="shared" si="2195"/>
        <v>0</v>
      </c>
      <c r="AV137" s="6"/>
      <c r="AW137" s="6"/>
      <c r="AX137" s="6"/>
      <c r="AY137" s="6"/>
      <c r="AZ137" s="26"/>
      <c r="BA137" s="29"/>
      <c r="BB137" s="23"/>
    </row>
    <row r="138" spans="1:54" ht="18.75" customHeight="1" thickBot="1" x14ac:dyDescent="0.25">
      <c r="A138" s="1">
        <f t="shared" si="2198"/>
        <v>0</v>
      </c>
      <c r="B138" s="323" t="str">
        <f>IF(B133="",Wydruk!$AE$6,IF(J134=0,Wydruk!$AE$7,IF(AND(G134&lt;G135,B133&lt;&gt;$B139),Wydruk!$AE$13,IF(AND($B133=$B127,$B133&lt;&gt;$B139),IF(OR(OR(J138&lt;4,J138&gt;5),OR(S138&lt;4,S138&gt;5),OR(AB138&lt;4,AB138&gt;5),OR(AK138&lt;4,AK138&gt;5),OR(AND(AT138&lt;4,AT138&gt;0),AT138&gt;5)),Wydruk!$AE$8,Wydruk!$AE$9),IF($B133=$B139,IF($F137&lt;&gt;0,Wydruk!$AE$12,Wydruk!$AE$10),IF(OR(OR(J134&lt;4,J134&gt;5),OR(S134&lt;4,S134&gt;5),OR(AB134&lt;4,AB134&gt;5),OR(AK134&lt;4,AK134&gt;5),OR(AND(AT134&lt;4,AT134&gt;0),AT134&gt;5)),Wydruk!$AE$8,Wydruk!$AE$11))))))</f>
        <v>Uzupełnij liczby godzin tygodniowego planu</v>
      </c>
      <c r="C138" s="324"/>
      <c r="D138" s="324"/>
      <c r="E138" s="324"/>
      <c r="F138" s="173">
        <f>wrzesień!F138</f>
        <v>0</v>
      </c>
      <c r="G138" s="184">
        <f>wrzesień!G138</f>
        <v>0</v>
      </c>
      <c r="H138" s="191">
        <f t="shared" ref="H138" si="2205">IF(OR($G138=0,$F138=0,$G138="",$F138=""),0,$G138/$F138)</f>
        <v>0</v>
      </c>
      <c r="I138" s="193"/>
      <c r="J138" s="176">
        <f t="shared" ref="J138" si="2206">IF($B127=$B133,IF(L133+L128&gt;0,1,0)+IF(M133+M128&gt;0,1,0)+IF(N133+N128&gt;0,1,0)+IF(O133+O128&gt;0,1,0)+IF(P133+P128&gt;0,1,0)+IF(Q133+Q128&gt;0,1,0)+IF(R133+R128&gt;0,1,0),J134)</f>
        <v>0</v>
      </c>
      <c r="K138" s="133">
        <f t="shared" ref="K138" si="2207">IF(OR($B133=$B139,J138=0,(K134-Q138+O138)&lt;=0),0,(K134-Q138+O138)/J138)</f>
        <v>0</v>
      </c>
      <c r="L138" s="137">
        <f t="shared" ref="L138" si="2208">IF(K138*(7-J135)&lt;=0,0,K138*(7-J135))</f>
        <v>0</v>
      </c>
      <c r="M138" s="311">
        <f t="shared" ref="M138" si="2209">ROUND(IF(OR(K135-K138*(7-J135)+P138&lt;0,$B133=$B139,K138&lt;=0,K135=0),0,IF(K135-K138*(7-J135)+P138&gt;Q138-O138+P138,Q138-O138+P138,K135-K138*(7-J135)+P138)),1)</f>
        <v>0</v>
      </c>
      <c r="N138" s="312"/>
      <c r="O138" s="139">
        <f t="shared" ref="O138" si="2210">IF(OR($B133=$B139,J134=0),0,IF($B133=$B127,J133,$F133))</f>
        <v>0</v>
      </c>
      <c r="P138" s="30">
        <f t="shared" ref="P138" si="2211">IF(OR($B133=$B139,J138=0),0,$G135-$G134)</f>
        <v>0</v>
      </c>
      <c r="Q138" s="134">
        <f t="shared" ref="Q138" si="2212">IF(OR($B133=$B139,J138=0),0,J137)</f>
        <v>0</v>
      </c>
      <c r="R138" s="138">
        <f t="shared" ref="R138" si="2213">IF($B133=$B139,0,K135)</f>
        <v>0</v>
      </c>
      <c r="S138" s="176">
        <f t="shared" ref="S138" si="2214">IF($B127=$B133,IF(U133+U128&gt;0,1,0)+IF(V133+V128&gt;0,1,0)+IF(W133+W128&gt;0,1,0)+IF(X133+X128&gt;0,1,0)+IF(Y133+Y128&gt;0,1,0)+IF(Z133+Z128&gt;0,1,0)+IF(AA133+AA128&gt;0,1,0),S134)</f>
        <v>0</v>
      </c>
      <c r="T138" s="133">
        <f t="shared" ref="T138" si="2215">IF(OR($B133=$B139,S138=0,(T134-Z138+X138)&lt;=0),0,(T134-Z138+X138)/S138)</f>
        <v>0</v>
      </c>
      <c r="U138" s="137">
        <f t="shared" ref="U138" si="2216">IF(T138*(7-S135)&lt;=0,0,T138*(7-S135))</f>
        <v>0</v>
      </c>
      <c r="V138" s="311">
        <f t="shared" ref="V138" si="2217">ROUND(IF(OR(T135-T138*(7-S135)+Y138&lt;0,$B133=$B139,T138&lt;=0,T135=0),0,IF(T135-T138*(7-S135)+Y138&gt;Z138-X138+Y138,Z138-X138+Y138,T135-T138*(7-S135)+Y138)),1)</f>
        <v>0</v>
      </c>
      <c r="W138" s="312"/>
      <c r="X138" s="139">
        <f t="shared" ref="X138" si="2218">IF(OR($B133=$B139,S134=0),0,IF($B133=$B127,S133,$F133))</f>
        <v>0</v>
      </c>
      <c r="Y138" s="30">
        <f t="shared" ref="Y138" si="2219">IF(OR($B133=$B139,S138=0),0,$G135-$G134)</f>
        <v>0</v>
      </c>
      <c r="Z138" s="134">
        <f t="shared" ref="Z138" si="2220">IF(OR($B133=$B139,S138=0),0,S137)</f>
        <v>0</v>
      </c>
      <c r="AA138" s="138">
        <f t="shared" ref="AA138" si="2221">IF($B133=$B139,0,T135)</f>
        <v>0</v>
      </c>
      <c r="AB138" s="176">
        <f t="shared" ref="AB138" si="2222">IF($B127=$B133,IF(AD133+AD128&gt;0,1,0)+IF(AE133+AE128&gt;0,1,0)+IF(AF133+AF128&gt;0,1,0)+IF(AG133+AG128&gt;0,1,0)+IF(AH133+AH128&gt;0,1,0)+IF(AI133+AI128&gt;0,1,0)+IF(AJ133+AJ128&gt;0,1,0),AB134)</f>
        <v>0</v>
      </c>
      <c r="AC138" s="133">
        <f t="shared" ref="AC138" si="2223">IF(OR($B133=$B139,AB138=0,(AC134-AI138+AG138)&lt;=0),0,(AC134-AI138+AG138)/AB138)</f>
        <v>0</v>
      </c>
      <c r="AD138" s="137">
        <f t="shared" ref="AD138" si="2224">IF(AC138*(7-AB135)&lt;=0,0,AC138*(7-AB135))</f>
        <v>0</v>
      </c>
      <c r="AE138" s="311">
        <f t="shared" ref="AE138" si="2225">ROUND(IF(OR(AC135-AC138*(7-AB135)+AH138&lt;0,$B133=$B139,AC138&lt;=0,AC135=0),0,IF(AC135-AC138*(7-AB135)+AH138&gt;AI138-AG138+AH138,AI138-AG138+AH138,AC135-AC138*(7-AB135)+AH138)),1)</f>
        <v>0</v>
      </c>
      <c r="AF138" s="312"/>
      <c r="AG138" s="139">
        <f t="shared" ref="AG138" si="2226">IF(OR($B133=$B139,AB134=0),0,IF($B133=$B127,AB133,$F133))</f>
        <v>0</v>
      </c>
      <c r="AH138" s="30">
        <f t="shared" ref="AH138" si="2227">IF(OR($B133=$B139,AB138=0),0,$G135-$G134)</f>
        <v>0</v>
      </c>
      <c r="AI138" s="134">
        <f t="shared" ref="AI138" si="2228">IF(OR($B133=$B139,AB138=0),0,AB137)</f>
        <v>0</v>
      </c>
      <c r="AJ138" s="138">
        <f t="shared" ref="AJ138" si="2229">IF($B133=$B139,0,AC135)</f>
        <v>0</v>
      </c>
      <c r="AK138" s="176">
        <f t="shared" ref="AK138" si="2230">IF($B127=$B133,IF(AM133+AM128&gt;0,1,0)+IF(AN133+AN128&gt;0,1,0)+IF(AO133+AO128&gt;0,1,0)+IF(AP133+AP128&gt;0,1,0)+IF(AQ133+AQ128&gt;0,1,0)+IF(AR133+AR128&gt;0,1,0)+IF(AS133+AS128&gt;0,1,0),AK134)</f>
        <v>0</v>
      </c>
      <c r="AL138" s="133">
        <f t="shared" ref="AL138" si="2231">IF(OR($B133=$B139,AK138=0,(AL134-AR138+AP138)&lt;=0),0,(AL134-AR138+AP138)/AK138)</f>
        <v>0</v>
      </c>
      <c r="AM138" s="137">
        <f t="shared" ref="AM138" si="2232">IF(AL138*(7-AK135)&lt;=0,0,AL138*(7-AK135))</f>
        <v>0</v>
      </c>
      <c r="AN138" s="311">
        <f t="shared" ref="AN138" si="2233">ROUND(IF(OR(AL135-AL138*(7-AK135)+AQ138&lt;0,$B133=$B139,AL138&lt;=0,AL135=0),0,IF(AL135-AL138*(7-AK135)+AQ138&gt;AR138-AP138+AQ138,AR138-AP138+AQ138,AL135-AL138*(7-AK135)+AQ138)),1)</f>
        <v>0</v>
      </c>
      <c r="AO138" s="312"/>
      <c r="AP138" s="139">
        <f t="shared" ref="AP138" si="2234">IF(OR($B133=$B139,AK134=0),0,IF($B133=$B127,AK133,$F133))</f>
        <v>0</v>
      </c>
      <c r="AQ138" s="30">
        <f t="shared" ref="AQ138" si="2235">IF(OR($B133=$B139,AK138=0),0,$G135-$G134)</f>
        <v>0</v>
      </c>
      <c r="AR138" s="134">
        <f t="shared" ref="AR138" si="2236">IF(OR($B133=$B139,AK138=0),0,AK137)</f>
        <v>0</v>
      </c>
      <c r="AS138" s="138">
        <f t="shared" ref="AS138" si="2237">IF($B133=$B139,0,AL135)</f>
        <v>0</v>
      </c>
      <c r="AT138" s="176">
        <f t="shared" ref="AT138" si="2238">IF($B127=$B133,IF(AV133+AV128&gt;0,1,0)+IF(AW133+AW128&gt;0,1,0)+IF(AX133+AX128&gt;0,1,0)+IF(AY133+AY128&gt;0,1,0)+IF(AZ133+AZ128&gt;0,1,0)+IF(BA133+BA128&gt;0,1,0)+IF(BB133+BB128&gt;0,1,0),AT134)</f>
        <v>0</v>
      </c>
      <c r="AU138" s="133">
        <f t="shared" ref="AU138" si="2239">IF(OR($B133=$B139,AT138=0,(AU134-BA138+AY138)&lt;=0),0,(AU134-BA138+AY138)/AT138)</f>
        <v>0</v>
      </c>
      <c r="AV138" s="137">
        <f t="shared" ref="AV138" si="2240">IF(AU138*(7-AT135)&lt;=0,0,AU138*(7-AT135))</f>
        <v>0</v>
      </c>
      <c r="AW138" s="311">
        <f t="shared" ref="AW138" si="2241">ROUND(IF(OR(AU135-AU138*(7-AT135)+AZ138&lt;0,$B133=$B139,AU138&lt;=0,AU135=0),0,IF(AU135-AU138*(7-AT135)+AZ138&gt;BA138-AY138+AZ138,BA138-AY138+AZ138,AU135-AU138*(7-AT135)+AZ138)),1)</f>
        <v>0</v>
      </c>
      <c r="AX138" s="312"/>
      <c r="AY138" s="139">
        <f t="shared" ref="AY138" si="2242">IF(OR($B133=$B139,AT134=0),0,IF($B133=$B127,AT133,$F133))</f>
        <v>0</v>
      </c>
      <c r="AZ138" s="30">
        <f t="shared" ref="AZ138" si="2243">IF(OR($B133=$B139,AT138=0),0,$G135-$G134)</f>
        <v>0</v>
      </c>
      <c r="BA138" s="134">
        <f t="shared" ref="BA138" si="2244">IF(OR($B133=$B139,AT138=0),0,AT137)</f>
        <v>0</v>
      </c>
      <c r="BB138" s="138">
        <f t="shared" ref="BB138" si="2245">IF($B133=$B139,0,AU135)</f>
        <v>0</v>
      </c>
    </row>
    <row r="139" spans="1:54" ht="15.75" x14ac:dyDescent="0.2">
      <c r="A139" s="1">
        <f t="shared" ref="A139" si="2246">IF(B139="","1. Niewypełnione",B139)</f>
        <v>0</v>
      </c>
      <c r="B139" s="320">
        <f>wrzesień!B139</f>
        <v>0</v>
      </c>
      <c r="C139" s="321">
        <f>wrzesień!C139</f>
        <v>0</v>
      </c>
      <c r="D139" s="321">
        <f>wrzesień!D139</f>
        <v>0</v>
      </c>
      <c r="E139" s="321">
        <f>wrzesień!E139</f>
        <v>0</v>
      </c>
      <c r="F139" s="177">
        <f>wrzesień!F139</f>
        <v>18</v>
      </c>
      <c r="G139" s="185">
        <f>wrzesień!G139</f>
        <v>18</v>
      </c>
      <c r="H139" s="177"/>
      <c r="I139" s="192">
        <f t="shared" ref="I139:I143" si="2247">K139+T139+AC139+AL139+AU139</f>
        <v>0</v>
      </c>
      <c r="J139" s="186">
        <f t="shared" ref="J139" si="2248">IF(OR($B139=$B145,J142=0),0,ROUND((K140+P144)/J142,0))</f>
        <v>0</v>
      </c>
      <c r="K139" s="51">
        <f t="shared" ref="K139:K140" si="2249">SUM(L139:R139)</f>
        <v>0</v>
      </c>
      <c r="L139" s="52">
        <f>wrzesień!L139</f>
        <v>0</v>
      </c>
      <c r="M139" s="52">
        <f>wrzesień!M139</f>
        <v>0</v>
      </c>
      <c r="N139" s="52">
        <f>wrzesień!N139</f>
        <v>0</v>
      </c>
      <c r="O139" s="52">
        <f>wrzesień!O139</f>
        <v>0</v>
      </c>
      <c r="P139" s="53">
        <f>wrzesień!P139</f>
        <v>0</v>
      </c>
      <c r="Q139" s="54">
        <f>wrzesień!Q139</f>
        <v>0</v>
      </c>
      <c r="R139" s="55">
        <f>wrzesień!R139</f>
        <v>0</v>
      </c>
      <c r="S139" s="188">
        <f t="shared" ref="S139" si="2250">IF(OR($B139=$B145,S142=0),0,ROUND((T140+Y144)/S142,0))</f>
        <v>0</v>
      </c>
      <c r="T139" s="51">
        <f t="shared" ref="T139:T140" si="2251">SUM(U139:AA139)</f>
        <v>0</v>
      </c>
      <c r="U139" s="52">
        <f>wrzesień!U139</f>
        <v>0</v>
      </c>
      <c r="V139" s="52">
        <f>wrzesień!V139</f>
        <v>0</v>
      </c>
      <c r="W139" s="52">
        <f>wrzesień!W139</f>
        <v>0</v>
      </c>
      <c r="X139" s="52">
        <f>wrzesień!X139</f>
        <v>0</v>
      </c>
      <c r="Y139" s="53">
        <f>wrzesień!Y139</f>
        <v>0</v>
      </c>
      <c r="Z139" s="54">
        <f>wrzesień!Z139</f>
        <v>0</v>
      </c>
      <c r="AA139" s="55">
        <f>wrzesień!AA139</f>
        <v>0</v>
      </c>
      <c r="AB139" s="188">
        <f t="shared" ref="AB139" si="2252">IF(OR($B139=$B145,AB142=0),0,ROUND((AC140+AH144)/AB142,0))</f>
        <v>0</v>
      </c>
      <c r="AC139" s="51">
        <f t="shared" ref="AC139:AC140" si="2253">SUM(AD139:AJ139)</f>
        <v>0</v>
      </c>
      <c r="AD139" s="52">
        <f>wrzesień!AD139</f>
        <v>0</v>
      </c>
      <c r="AE139" s="52">
        <f>wrzesień!AE139</f>
        <v>0</v>
      </c>
      <c r="AF139" s="52">
        <f>wrzesień!AF139</f>
        <v>0</v>
      </c>
      <c r="AG139" s="52">
        <f>wrzesień!AG139</f>
        <v>0</v>
      </c>
      <c r="AH139" s="53">
        <f>wrzesień!AH139</f>
        <v>0</v>
      </c>
      <c r="AI139" s="54">
        <f>wrzesień!AI139</f>
        <v>0</v>
      </c>
      <c r="AJ139" s="55">
        <f>wrzesień!AJ139</f>
        <v>0</v>
      </c>
      <c r="AK139" s="188">
        <f t="shared" ref="AK139" si="2254">IF(OR($B139=$B145,AK142=0),0,ROUND((AL140+AQ144)/AK142,0))</f>
        <v>0</v>
      </c>
      <c r="AL139" s="51">
        <f t="shared" ref="AL139:AL140" si="2255">SUM(AM139:AS139)</f>
        <v>0</v>
      </c>
      <c r="AM139" s="52">
        <f>wrzesień!AM139</f>
        <v>0</v>
      </c>
      <c r="AN139" s="52">
        <f>wrzesień!AN139</f>
        <v>0</v>
      </c>
      <c r="AO139" s="52">
        <f>wrzesień!AO139</f>
        <v>0</v>
      </c>
      <c r="AP139" s="52">
        <f>wrzesień!AP139</f>
        <v>0</v>
      </c>
      <c r="AQ139" s="53">
        <f>wrzesień!AQ139</f>
        <v>0</v>
      </c>
      <c r="AR139" s="54">
        <f>wrzesień!AR139</f>
        <v>0</v>
      </c>
      <c r="AS139" s="55">
        <f>wrzesień!AS139</f>
        <v>0</v>
      </c>
      <c r="AT139" s="188">
        <f t="shared" ref="AT139" si="2256">IF(OR($B139=$B145,AT142=0),0,ROUND((AU140+AZ144)/AT142,0))</f>
        <v>0</v>
      </c>
      <c r="AU139" s="51">
        <f t="shared" ref="AU139:AU140" si="2257">SUM(AV139:BB139)</f>
        <v>0</v>
      </c>
      <c r="AV139" s="52">
        <f t="shared" ref="AV139" si="2258">IF(SUM($AM$9:$AS$9)=SUM($AV$9:$BB$9),AM139,IF(AND(SUM($AV$9:$BB$9)&gt;42,SUM($AV$9:$BB$9)&lt;49),AM139,0))</f>
        <v>0</v>
      </c>
      <c r="AW139" s="52">
        <f t="shared" ref="AW139" si="2259">IF(SUM($AM$9:$AS$9)=SUM($AV$9:$BB$9),AN139,IF(AND(SUM($AV$9:$BB$9)&gt;42,SUM($AV$9:$BB$9)&lt;49),AN139,0))</f>
        <v>0</v>
      </c>
      <c r="AX139" s="52">
        <f t="shared" ref="AX139" si="2260">IF(SUM($AM$9:$AS$9)=SUM($AV$9:$BB$9),AO139,IF(AND(SUM($AV$9:$BB$9)&gt;42,SUM($AV$9:$BB$9)&lt;49),AO139,0))</f>
        <v>0</v>
      </c>
      <c r="AY139" s="52">
        <f t="shared" ref="AY139" si="2261">IF(SUM($AM$9:$AS$9)=SUM($AV$9:$BB$9),AP139,IF(AND(SUM($AV$9:$BB$9)&gt;42,SUM($AV$9:$BB$9)&lt;49),AP139,0))</f>
        <v>0</v>
      </c>
      <c r="AZ139" s="53">
        <f t="shared" ref="AZ139" si="2262">IF(SUM($AM$9:$AS$9)=SUM($AV$9:$BB$9),AQ139,IF(AND(SUM($AV$9:$BB$9)&gt;42,SUM($AV$9:$BB$9)&lt;49),AQ139,0))</f>
        <v>0</v>
      </c>
      <c r="BA139" s="54">
        <f t="shared" ref="BA139" si="2263">IF(SUM($AM$9:$AS$9)=SUM($AV$9:$BB$9),AR139,IF(AND(SUM($AV$9:$BB$9)&gt;42,SUM($AV$9:$BB$9)&lt;49),AR139,0))</f>
        <v>0</v>
      </c>
      <c r="BB139" s="55">
        <f t="shared" ref="BB139" si="2264">IF(SUM($AM$9:$AS$9)=SUM($AV$9:$BB$9),AS139,IF(AND(SUM($AV$9:$BB$9)&gt;42,SUM($AV$9:$BB$9)&lt;49),AS139,0))</f>
        <v>0</v>
      </c>
    </row>
    <row r="140" spans="1:54" ht="12.75" hidden="1" customHeight="1" x14ac:dyDescent="0.2">
      <c r="B140" s="93"/>
      <c r="C140" s="94"/>
      <c r="D140" s="95"/>
      <c r="E140" s="115"/>
      <c r="F140" s="140" t="b">
        <f t="shared" ref="F140" si="2265">IF($B133=$B139,OR(F134,G139&lt;F139),G139&lt;F139)</f>
        <v>0</v>
      </c>
      <c r="G140" s="189">
        <f t="shared" ref="G140" si="2266">IF(AND($B133=$B139,$B133&lt;&gt;"",$B133&lt;&gt;0),G139+G134,G139)</f>
        <v>18</v>
      </c>
      <c r="H140" s="120"/>
      <c r="I140" s="165">
        <f t="shared" si="2247"/>
        <v>0</v>
      </c>
      <c r="J140" s="194">
        <f t="shared" ref="J140" si="2267">7-COUNTIF(L139:R139,0)-COUNTIF(L139:R139,"")</f>
        <v>0</v>
      </c>
      <c r="K140" s="22">
        <f t="shared" si="2249"/>
        <v>0</v>
      </c>
      <c r="L140" s="35">
        <f t="shared" ref="L140:R140" si="2268">IF($B133=$B139,L139+L134,L139)</f>
        <v>0</v>
      </c>
      <c r="M140" s="35">
        <f t="shared" si="2268"/>
        <v>0</v>
      </c>
      <c r="N140" s="35">
        <f t="shared" si="2268"/>
        <v>0</v>
      </c>
      <c r="O140" s="35">
        <f t="shared" si="2268"/>
        <v>0</v>
      </c>
      <c r="P140" s="36">
        <f t="shared" si="2268"/>
        <v>0</v>
      </c>
      <c r="Q140" s="37">
        <f t="shared" si="2268"/>
        <v>0</v>
      </c>
      <c r="R140" s="38">
        <f t="shared" si="2268"/>
        <v>0</v>
      </c>
      <c r="S140" s="194">
        <f t="shared" ref="S140" si="2269">7-COUNTIF(U139:AA139,0)-COUNTIF(U139:AA139,"")</f>
        <v>0</v>
      </c>
      <c r="T140" s="22">
        <f t="shared" si="2251"/>
        <v>0</v>
      </c>
      <c r="U140" s="35">
        <f t="shared" ref="U140:AA140" si="2270">IF($B133=$B139,U139+U134,U139)</f>
        <v>0</v>
      </c>
      <c r="V140" s="35">
        <f t="shared" si="2270"/>
        <v>0</v>
      </c>
      <c r="W140" s="35">
        <f t="shared" si="2270"/>
        <v>0</v>
      </c>
      <c r="X140" s="35">
        <f t="shared" si="2270"/>
        <v>0</v>
      </c>
      <c r="Y140" s="36">
        <f t="shared" si="2270"/>
        <v>0</v>
      </c>
      <c r="Z140" s="37">
        <f t="shared" si="2270"/>
        <v>0</v>
      </c>
      <c r="AA140" s="38">
        <f t="shared" si="2270"/>
        <v>0</v>
      </c>
      <c r="AB140" s="194">
        <f t="shared" ref="AB140" si="2271">7-COUNTIF(AD139:AJ139,0)-COUNTIF(AD139:AJ139,"")</f>
        <v>0</v>
      </c>
      <c r="AC140" s="22">
        <f t="shared" si="2253"/>
        <v>0</v>
      </c>
      <c r="AD140" s="35">
        <f t="shared" ref="AD140:AJ140" si="2272">IF($B133=$B139,AD139+AD134,AD139)</f>
        <v>0</v>
      </c>
      <c r="AE140" s="35">
        <f t="shared" si="2272"/>
        <v>0</v>
      </c>
      <c r="AF140" s="35">
        <f t="shared" si="2272"/>
        <v>0</v>
      </c>
      <c r="AG140" s="35">
        <f t="shared" si="2272"/>
        <v>0</v>
      </c>
      <c r="AH140" s="36">
        <f t="shared" si="2272"/>
        <v>0</v>
      </c>
      <c r="AI140" s="37">
        <f t="shared" si="2272"/>
        <v>0</v>
      </c>
      <c r="AJ140" s="38">
        <f t="shared" si="2272"/>
        <v>0</v>
      </c>
      <c r="AK140" s="194">
        <f t="shared" ref="AK140" si="2273">7-COUNTIF(AM139:AS139,0)-COUNTIF(AM139:AS139,"")</f>
        <v>0</v>
      </c>
      <c r="AL140" s="22">
        <f t="shared" si="2255"/>
        <v>0</v>
      </c>
      <c r="AM140" s="35">
        <f t="shared" ref="AM140:AS140" si="2274">IF($B133=$B139,AM139+AM134,AM139)</f>
        <v>0</v>
      </c>
      <c r="AN140" s="35">
        <f t="shared" si="2274"/>
        <v>0</v>
      </c>
      <c r="AO140" s="35">
        <f t="shared" si="2274"/>
        <v>0</v>
      </c>
      <c r="AP140" s="35">
        <f t="shared" si="2274"/>
        <v>0</v>
      </c>
      <c r="AQ140" s="36">
        <f t="shared" si="2274"/>
        <v>0</v>
      </c>
      <c r="AR140" s="37">
        <f t="shared" si="2274"/>
        <v>0</v>
      </c>
      <c r="AS140" s="38">
        <f t="shared" si="2274"/>
        <v>0</v>
      </c>
      <c r="AT140" s="194">
        <f t="shared" ref="AT140" si="2275">7-COUNTIF(AV139:BB139,0)-COUNTIF(AV139:BB139,"")</f>
        <v>0</v>
      </c>
      <c r="AU140" s="22">
        <f t="shared" si="2257"/>
        <v>0</v>
      </c>
      <c r="AV140" s="35">
        <f t="shared" ref="AV140:BB140" si="2276">IF($B133=$B139,AV139+AV134,AV139)</f>
        <v>0</v>
      </c>
      <c r="AW140" s="35">
        <f t="shared" si="2276"/>
        <v>0</v>
      </c>
      <c r="AX140" s="35">
        <f t="shared" si="2276"/>
        <v>0</v>
      </c>
      <c r="AY140" s="35">
        <f t="shared" si="2276"/>
        <v>0</v>
      </c>
      <c r="AZ140" s="36">
        <f t="shared" si="2276"/>
        <v>0</v>
      </c>
      <c r="BA140" s="37">
        <f t="shared" si="2276"/>
        <v>0</v>
      </c>
      <c r="BB140" s="38">
        <f t="shared" si="2276"/>
        <v>0</v>
      </c>
    </row>
    <row r="141" spans="1:54" ht="15" hidden="1" customHeight="1" x14ac:dyDescent="0.2">
      <c r="B141" s="116"/>
      <c r="C141" s="117"/>
      <c r="D141" s="118"/>
      <c r="E141" s="119"/>
      <c r="F141" s="92"/>
      <c r="G141" s="190">
        <f t="shared" ref="G141" si="2277">IF(AND($B133=$B139,$B133&lt;&gt;"",$B133&lt;&gt;0),F139+G135,F139)</f>
        <v>18</v>
      </c>
      <c r="H141" s="121"/>
      <c r="I141" s="165">
        <f t="shared" si="2247"/>
        <v>0</v>
      </c>
      <c r="J141" s="195">
        <f t="shared" ref="J141" si="2278">IF($B139=$B133,COUNTIF(L141:R141,0),COUNTIF(L142:R142,0)+COUNTIF(L142:R142,""))</f>
        <v>7</v>
      </c>
      <c r="K141" s="39">
        <f t="shared" ref="K141:R141" si="2279">IF($B133=$B139,K142+K135,K142)</f>
        <v>0</v>
      </c>
      <c r="L141" s="40">
        <f t="shared" si="2279"/>
        <v>0</v>
      </c>
      <c r="M141" s="40">
        <f t="shared" si="2279"/>
        <v>0</v>
      </c>
      <c r="N141" s="40">
        <f t="shared" si="2279"/>
        <v>0</v>
      </c>
      <c r="O141" s="40">
        <f t="shared" si="2279"/>
        <v>0</v>
      </c>
      <c r="P141" s="41">
        <f t="shared" si="2279"/>
        <v>0</v>
      </c>
      <c r="Q141" s="42">
        <f t="shared" si="2279"/>
        <v>0</v>
      </c>
      <c r="R141" s="43">
        <f t="shared" si="2279"/>
        <v>0</v>
      </c>
      <c r="S141" s="195">
        <f t="shared" ref="S141" si="2280">IF($B139=$B133,COUNTIF(U141:AA141,0),COUNTIF(U142:AA142,0)+COUNTIF(U142:AA142,""))</f>
        <v>7</v>
      </c>
      <c r="T141" s="39">
        <f t="shared" ref="T141:AA141" si="2281">IF($B133=$B139,T142+T135,T142)</f>
        <v>0</v>
      </c>
      <c r="U141" s="40">
        <f t="shared" si="2281"/>
        <v>0</v>
      </c>
      <c r="V141" s="40">
        <f t="shared" si="2281"/>
        <v>0</v>
      </c>
      <c r="W141" s="40">
        <f t="shared" si="2281"/>
        <v>0</v>
      </c>
      <c r="X141" s="40">
        <f t="shared" si="2281"/>
        <v>0</v>
      </c>
      <c r="Y141" s="41">
        <f t="shared" si="2281"/>
        <v>0</v>
      </c>
      <c r="Z141" s="42">
        <f t="shared" si="2281"/>
        <v>0</v>
      </c>
      <c r="AA141" s="43">
        <f t="shared" si="2281"/>
        <v>0</v>
      </c>
      <c r="AB141" s="195">
        <f t="shared" ref="AB141" si="2282">IF($B139=$B133,COUNTIF(AD141:AJ141,0),COUNTIF(AD142:AJ142,0)+COUNTIF(AD142:AJ142,""))</f>
        <v>7</v>
      </c>
      <c r="AC141" s="39">
        <f t="shared" ref="AC141:AJ141" si="2283">IF($B133=$B139,AC142+AC135,AC142)</f>
        <v>0</v>
      </c>
      <c r="AD141" s="40">
        <f t="shared" si="2283"/>
        <v>0</v>
      </c>
      <c r="AE141" s="40">
        <f t="shared" si="2283"/>
        <v>0</v>
      </c>
      <c r="AF141" s="40">
        <f t="shared" si="2283"/>
        <v>0</v>
      </c>
      <c r="AG141" s="40">
        <f t="shared" si="2283"/>
        <v>0</v>
      </c>
      <c r="AH141" s="41">
        <f t="shared" si="2283"/>
        <v>0</v>
      </c>
      <c r="AI141" s="42">
        <f t="shared" si="2283"/>
        <v>0</v>
      </c>
      <c r="AJ141" s="43">
        <f t="shared" si="2283"/>
        <v>0</v>
      </c>
      <c r="AK141" s="195">
        <f t="shared" ref="AK141" si="2284">IF($B139=$B133,COUNTIF(AM141:AS141,0),COUNTIF(AM142:AS142,0)+COUNTIF(AM142:AS142,""))</f>
        <v>7</v>
      </c>
      <c r="AL141" s="39">
        <f t="shared" ref="AL141:AS141" si="2285">IF($B133=$B139,AL142+AL135,AL142)</f>
        <v>0</v>
      </c>
      <c r="AM141" s="40">
        <f t="shared" si="2285"/>
        <v>0</v>
      </c>
      <c r="AN141" s="40">
        <f t="shared" si="2285"/>
        <v>0</v>
      </c>
      <c r="AO141" s="40">
        <f t="shared" si="2285"/>
        <v>0</v>
      </c>
      <c r="AP141" s="40">
        <f t="shared" si="2285"/>
        <v>0</v>
      </c>
      <c r="AQ141" s="41">
        <f t="shared" si="2285"/>
        <v>0</v>
      </c>
      <c r="AR141" s="42">
        <f t="shared" si="2285"/>
        <v>0</v>
      </c>
      <c r="AS141" s="43">
        <f t="shared" si="2285"/>
        <v>0</v>
      </c>
      <c r="AT141" s="195">
        <f t="shared" ref="AT141" si="2286">IF($B139=$B133,COUNTIF(AV141:BB141,0),COUNTIF(AV142:BB142,0)+COUNTIF(AV142:BB142,""))</f>
        <v>7</v>
      </c>
      <c r="AU141" s="39">
        <f t="shared" ref="AU141:BB141" si="2287">IF($B133=$B139,AU142+AU135,AU142)</f>
        <v>0</v>
      </c>
      <c r="AV141" s="40">
        <f t="shared" si="2287"/>
        <v>0</v>
      </c>
      <c r="AW141" s="40">
        <f t="shared" si="2287"/>
        <v>0</v>
      </c>
      <c r="AX141" s="40">
        <f t="shared" si="2287"/>
        <v>0</v>
      </c>
      <c r="AY141" s="40">
        <f t="shared" si="2287"/>
        <v>0</v>
      </c>
      <c r="AZ141" s="41">
        <f t="shared" si="2287"/>
        <v>0</v>
      </c>
      <c r="BA141" s="42">
        <f t="shared" si="2287"/>
        <v>0</v>
      </c>
      <c r="BB141" s="43">
        <f t="shared" si="2287"/>
        <v>0</v>
      </c>
    </row>
    <row r="142" spans="1:54" ht="15.75" customHeight="1" x14ac:dyDescent="0.2">
      <c r="A142" s="1">
        <f t="shared" ref="A142" si="2288">A139</f>
        <v>0</v>
      </c>
      <c r="B142" s="313">
        <f t="shared" ref="B142" si="2289">B136+1</f>
        <v>21</v>
      </c>
      <c r="C142" s="314"/>
      <c r="D142" s="314"/>
      <c r="E142" s="314"/>
      <c r="F142" s="31"/>
      <c r="G142" s="183"/>
      <c r="H142" s="122">
        <f t="shared" ref="H142" si="2290">5-COUNTIF(AU139,0)-COUNTIF(AL139,0)-COUNTIF(AC139,0)-COUNTIF(T139,0)-COUNTIF(K139,0)</f>
        <v>0</v>
      </c>
      <c r="I142" s="165">
        <f t="shared" si="2247"/>
        <v>0</v>
      </c>
      <c r="J142" s="187">
        <f t="shared" ref="J142" si="2291">IF($B139=$B133,J136+IF($F139&lt;&gt;$G139,(K139+$G141-$G140)/$F139,K139/$F139),IF($F139&lt;&gt;G139,(K139+$G141-$G140)/$F139,K139/$F139))</f>
        <v>0</v>
      </c>
      <c r="K142" s="7">
        <f t="shared" ref="K142:K143" si="2292">SUM(L142:R142)</f>
        <v>0</v>
      </c>
      <c r="L142" s="26">
        <f t="shared" ref="L142:R142" si="2293">L139</f>
        <v>0</v>
      </c>
      <c r="M142" s="26">
        <f t="shared" si="2293"/>
        <v>0</v>
      </c>
      <c r="N142" s="26">
        <f t="shared" si="2293"/>
        <v>0</v>
      </c>
      <c r="O142" s="26">
        <f t="shared" si="2293"/>
        <v>0</v>
      </c>
      <c r="P142" s="26">
        <f t="shared" si="2293"/>
        <v>0</v>
      </c>
      <c r="Q142" s="29">
        <f t="shared" si="2293"/>
        <v>0</v>
      </c>
      <c r="R142" s="23">
        <f t="shared" si="2293"/>
        <v>0</v>
      </c>
      <c r="S142" s="187">
        <f t="shared" ref="S142" si="2294">IF($B139=$B133,S136+IF($F139&lt;&gt;$G139,(T139+$G141-$G140)/$F139,T139/$F139),IF($F139&lt;&gt;P139,(T139+$G141-$G140)/$F139,T139/$F139))</f>
        <v>0</v>
      </c>
      <c r="T142" s="7">
        <f t="shared" ref="T142:T143" si="2295">SUM(U142:AA142)</f>
        <v>0</v>
      </c>
      <c r="U142" s="26">
        <f t="shared" ref="U142:AA142" si="2296">U139</f>
        <v>0</v>
      </c>
      <c r="V142" s="26">
        <f t="shared" si="2296"/>
        <v>0</v>
      </c>
      <c r="W142" s="26">
        <f t="shared" si="2296"/>
        <v>0</v>
      </c>
      <c r="X142" s="26">
        <f t="shared" si="2296"/>
        <v>0</v>
      </c>
      <c r="Y142" s="113">
        <f t="shared" si="2296"/>
        <v>0</v>
      </c>
      <c r="Z142" s="29">
        <f t="shared" si="2296"/>
        <v>0</v>
      </c>
      <c r="AA142" s="23">
        <f t="shared" si="2296"/>
        <v>0</v>
      </c>
      <c r="AB142" s="187">
        <f t="shared" ref="AB142" si="2297">IF($B139=$B133,AB136+IF($F139&lt;&gt;$G139,(AC139+$G141-$G140)/$F139,AC139/$F139),IF($F139&lt;&gt;Y139,(AC139+$G141-$G140)/$F139,AC139/$F139))</f>
        <v>0</v>
      </c>
      <c r="AC142" s="7">
        <f t="shared" ref="AC142:AC143" si="2298">SUM(AD142:AJ142)</f>
        <v>0</v>
      </c>
      <c r="AD142" s="26">
        <f t="shared" ref="AD142:AJ142" si="2299">AD139</f>
        <v>0</v>
      </c>
      <c r="AE142" s="26">
        <f t="shared" si="2299"/>
        <v>0</v>
      </c>
      <c r="AF142" s="26">
        <f t="shared" si="2299"/>
        <v>0</v>
      </c>
      <c r="AG142" s="26">
        <f t="shared" si="2299"/>
        <v>0</v>
      </c>
      <c r="AH142" s="113">
        <f t="shared" si="2299"/>
        <v>0</v>
      </c>
      <c r="AI142" s="29">
        <f t="shared" si="2299"/>
        <v>0</v>
      </c>
      <c r="AJ142" s="23">
        <f t="shared" si="2299"/>
        <v>0</v>
      </c>
      <c r="AK142" s="187">
        <f t="shared" ref="AK142" si="2300">IF($B139=$B133,AK136+IF($F139&lt;&gt;$G139,(AL139+$G141-$G140)/$F139,AL139/$F139),IF($F139&lt;&gt;AH139,(AL139+$G141-$G140)/$F139,AL139/$F139))</f>
        <v>0</v>
      </c>
      <c r="AL142" s="7">
        <f t="shared" ref="AL142:AL143" si="2301">SUM(AM142:AS142)</f>
        <v>0</v>
      </c>
      <c r="AM142" s="26">
        <f t="shared" ref="AM142:AS142" si="2302">AM139</f>
        <v>0</v>
      </c>
      <c r="AN142" s="26">
        <f t="shared" si="2302"/>
        <v>0</v>
      </c>
      <c r="AO142" s="26">
        <f t="shared" si="2302"/>
        <v>0</v>
      </c>
      <c r="AP142" s="26">
        <f t="shared" si="2302"/>
        <v>0</v>
      </c>
      <c r="AQ142" s="113">
        <f t="shared" si="2302"/>
        <v>0</v>
      </c>
      <c r="AR142" s="29">
        <f t="shared" si="2302"/>
        <v>0</v>
      </c>
      <c r="AS142" s="23">
        <f t="shared" si="2302"/>
        <v>0</v>
      </c>
      <c r="AT142" s="187">
        <f t="shared" ref="AT142" si="2303">IF($B139=$B133,AT136+IF($F139&lt;&gt;$G139,(AU139+$G141-$G140)/$F139,AU139/$F139),IF($F139&lt;&gt;AQ139,(AU139+$G141-$G140)/$F139,AU139/$F139))</f>
        <v>0</v>
      </c>
      <c r="AU142" s="7">
        <f t="shared" ref="AU142:AU143" si="2304">SUM(AV142:BB142)</f>
        <v>0</v>
      </c>
      <c r="AV142" s="6">
        <f t="shared" ref="AV142" si="2305">IF(SUM($AM$9:$AS$9)=SUM($AV$9:$BB$9),AV139,IF(AND(SUM($AV$9:$BB$9)&gt;42,SUM($AV$9:$BB$9)&lt;49),AV139,0))</f>
        <v>0</v>
      </c>
      <c r="AW142" s="6">
        <f t="shared" ref="AW142:BB142" si="2306">IF(SUM($AM$9:$AS$9)=SUM($AV$9:$BB$9),AW139,IF(AND(SUM($AV$9:$BB$9)&gt;42,SUM($AV$9:$BB$9)&lt;49),AW139,0))</f>
        <v>0</v>
      </c>
      <c r="AX142" s="6">
        <f t="shared" si="2306"/>
        <v>0</v>
      </c>
      <c r="AY142" s="6">
        <f t="shared" si="2306"/>
        <v>0</v>
      </c>
      <c r="AZ142" s="26">
        <f t="shared" si="2306"/>
        <v>0</v>
      </c>
      <c r="BA142" s="29">
        <f t="shared" si="2306"/>
        <v>0</v>
      </c>
      <c r="BB142" s="23">
        <f t="shared" si="2306"/>
        <v>0</v>
      </c>
    </row>
    <row r="143" spans="1:54" ht="15.75" customHeight="1" x14ac:dyDescent="0.2">
      <c r="A143" s="1">
        <f t="shared" ref="A143:A144" si="2307">A142</f>
        <v>0</v>
      </c>
      <c r="B143" s="313"/>
      <c r="C143" s="314"/>
      <c r="D143" s="314"/>
      <c r="E143" s="314"/>
      <c r="F143" s="31"/>
      <c r="G143" s="183"/>
      <c r="H143" s="123">
        <f t="shared" ref="H143" si="2308">IF($B139=$B133,H137+F143,$F143)</f>
        <v>0</v>
      </c>
      <c r="I143" s="165">
        <f t="shared" si="2247"/>
        <v>0</v>
      </c>
      <c r="J143" s="141">
        <f t="shared" ref="J143" si="2309">IF($H142=0,0,IF($B133=$B139,IF($H144&gt;0,$H144+J137,K139+J137),IF($H144&gt;0,$H144,K139)))</f>
        <v>0</v>
      </c>
      <c r="K143" s="7">
        <f t="shared" si="2292"/>
        <v>0</v>
      </c>
      <c r="L143" s="6"/>
      <c r="M143" s="6"/>
      <c r="N143" s="6"/>
      <c r="O143" s="6"/>
      <c r="P143" s="26"/>
      <c r="Q143" s="29"/>
      <c r="R143" s="23"/>
      <c r="S143" s="141">
        <f t="shared" ref="S143" si="2310">IF($H142=0,0,IF($B133=$B139,IF($H144&gt;0,$H144+S137,T139+S137),IF($H144&gt;0,$H144,T139)))</f>
        <v>0</v>
      </c>
      <c r="T143" s="7">
        <f t="shared" si="2295"/>
        <v>0</v>
      </c>
      <c r="U143" s="6"/>
      <c r="V143" s="6"/>
      <c r="W143" s="6"/>
      <c r="X143" s="6"/>
      <c r="Y143" s="26"/>
      <c r="Z143" s="29"/>
      <c r="AA143" s="23"/>
      <c r="AB143" s="141">
        <f t="shared" ref="AB143" si="2311">IF($H142=0,0,IF($B133=$B139,IF($H144&gt;0,$H144+AB137,AC139+AB137),IF($H144&gt;0,$H144,AC139)))</f>
        <v>0</v>
      </c>
      <c r="AC143" s="7">
        <f t="shared" si="2298"/>
        <v>0</v>
      </c>
      <c r="AD143" s="6"/>
      <c r="AE143" s="6"/>
      <c r="AF143" s="6"/>
      <c r="AG143" s="6"/>
      <c r="AH143" s="26"/>
      <c r="AI143" s="29"/>
      <c r="AJ143" s="23"/>
      <c r="AK143" s="141">
        <f t="shared" ref="AK143" si="2312">IF($H142=0,0,IF($B133=$B139,IF($H144&gt;0,$H144+AK137,AL139+AK137),IF($H144&gt;0,$H144,AL139)))</f>
        <v>0</v>
      </c>
      <c r="AL143" s="7">
        <f t="shared" si="2301"/>
        <v>0</v>
      </c>
      <c r="AM143" s="6"/>
      <c r="AN143" s="6"/>
      <c r="AO143" s="6"/>
      <c r="AP143" s="6"/>
      <c r="AQ143" s="26"/>
      <c r="AR143" s="29"/>
      <c r="AS143" s="23"/>
      <c r="AT143" s="141">
        <f t="shared" ref="AT143" si="2313">IF($H142=0,0,IF($B133=$B139,IF($H144&gt;0,$H144+AT137,AU139+AT137),IF($H144&gt;0,$H144,AU139)))</f>
        <v>0</v>
      </c>
      <c r="AU143" s="7">
        <f t="shared" si="2304"/>
        <v>0</v>
      </c>
      <c r="AV143" s="6"/>
      <c r="AW143" s="6"/>
      <c r="AX143" s="6"/>
      <c r="AY143" s="6"/>
      <c r="AZ143" s="26"/>
      <c r="BA143" s="29"/>
      <c r="BB143" s="23"/>
    </row>
    <row r="144" spans="1:54" ht="18.75" customHeight="1" thickBot="1" x14ac:dyDescent="0.25">
      <c r="A144" s="1">
        <f t="shared" si="2307"/>
        <v>0</v>
      </c>
      <c r="B144" s="323" t="str">
        <f>IF(B139="",Wydruk!$AE$6,IF(J140=0,Wydruk!$AE$7,IF(AND(G140&lt;G141,B139&lt;&gt;$B145),Wydruk!$AE$13,IF(AND($B139=$B133,$B139&lt;&gt;$B145),IF(OR(OR(J144&lt;4,J144&gt;5),OR(S144&lt;4,S144&gt;5),OR(AB144&lt;4,AB144&gt;5),OR(AK144&lt;4,AK144&gt;5),OR(AND(AT144&lt;4,AT144&gt;0),AT144&gt;5)),Wydruk!$AE$8,Wydruk!$AE$9),IF($B139=$B145,IF($F143&lt;&gt;0,Wydruk!$AE$12,Wydruk!$AE$10),IF(OR(OR(J140&lt;4,J140&gt;5),OR(S140&lt;4,S140&gt;5),OR(AB140&lt;4,AB140&gt;5),OR(AK140&lt;4,AK140&gt;5),OR(AND(AT140&lt;4,AT140&gt;0),AT140&gt;5)),Wydruk!$AE$8,Wydruk!$AE$11))))))</f>
        <v>Uzupełnij liczby godzin tygodniowego planu</v>
      </c>
      <c r="C144" s="324"/>
      <c r="D144" s="324"/>
      <c r="E144" s="324"/>
      <c r="F144" s="173">
        <f>wrzesień!F144</f>
        <v>0</v>
      </c>
      <c r="G144" s="184">
        <f>wrzesień!G144</f>
        <v>0</v>
      </c>
      <c r="H144" s="191">
        <f t="shared" ref="H144" si="2314">IF(OR($G144=0,$F144=0,$G144="",$F144=""),0,$G144/$F144)</f>
        <v>0</v>
      </c>
      <c r="I144" s="193"/>
      <c r="J144" s="176">
        <f t="shared" ref="J144" si="2315">IF($B133=$B139,IF(L139+L134&gt;0,1,0)+IF(M139+M134&gt;0,1,0)+IF(N139+N134&gt;0,1,0)+IF(O139+O134&gt;0,1,0)+IF(P139+P134&gt;0,1,0)+IF(Q139+Q134&gt;0,1,0)+IF(R139+R134&gt;0,1,0),J140)</f>
        <v>0</v>
      </c>
      <c r="K144" s="133">
        <f t="shared" ref="K144" si="2316">IF(OR($B139=$B145,J144=0,(K140-Q144+O144)&lt;=0),0,(K140-Q144+O144)/J144)</f>
        <v>0</v>
      </c>
      <c r="L144" s="137">
        <f t="shared" ref="L144" si="2317">IF(K144*(7-J141)&lt;=0,0,K144*(7-J141))</f>
        <v>0</v>
      </c>
      <c r="M144" s="311">
        <f t="shared" ref="M144" si="2318">ROUND(IF(OR(K141-K144*(7-J141)+P144&lt;0,$B139=$B145,K144&lt;=0,K141=0),0,IF(K141-K144*(7-J141)+P144&gt;Q144-O144+P144,Q144-O144+P144,K141-K144*(7-J141)+P144)),1)</f>
        <v>0</v>
      </c>
      <c r="N144" s="312"/>
      <c r="O144" s="139">
        <f t="shared" ref="O144" si="2319">IF(OR($B139=$B145,J140=0),0,IF($B139=$B133,J139,$F139))</f>
        <v>0</v>
      </c>
      <c r="P144" s="30">
        <f t="shared" ref="P144" si="2320">IF(OR($B139=$B145,J144=0),0,$G141-$G140)</f>
        <v>0</v>
      </c>
      <c r="Q144" s="134">
        <f t="shared" ref="Q144" si="2321">IF(OR($B139=$B145,J144=0),0,J143)</f>
        <v>0</v>
      </c>
      <c r="R144" s="138">
        <f t="shared" ref="R144" si="2322">IF($B139=$B145,0,K141)</f>
        <v>0</v>
      </c>
      <c r="S144" s="176">
        <f t="shared" ref="S144" si="2323">IF($B133=$B139,IF(U139+U134&gt;0,1,0)+IF(V139+V134&gt;0,1,0)+IF(W139+W134&gt;0,1,0)+IF(X139+X134&gt;0,1,0)+IF(Y139+Y134&gt;0,1,0)+IF(Z139+Z134&gt;0,1,0)+IF(AA139+AA134&gt;0,1,0),S140)</f>
        <v>0</v>
      </c>
      <c r="T144" s="133">
        <f t="shared" ref="T144" si="2324">IF(OR($B139=$B145,S144=0,(T140-Z144+X144)&lt;=0),0,(T140-Z144+X144)/S144)</f>
        <v>0</v>
      </c>
      <c r="U144" s="137">
        <f t="shared" ref="U144" si="2325">IF(T144*(7-S141)&lt;=0,0,T144*(7-S141))</f>
        <v>0</v>
      </c>
      <c r="V144" s="311">
        <f t="shared" ref="V144" si="2326">ROUND(IF(OR(T141-T144*(7-S141)+Y144&lt;0,$B139=$B145,T144&lt;=0,T141=0),0,IF(T141-T144*(7-S141)+Y144&gt;Z144-X144+Y144,Z144-X144+Y144,T141-T144*(7-S141)+Y144)),1)</f>
        <v>0</v>
      </c>
      <c r="W144" s="312"/>
      <c r="X144" s="139">
        <f t="shared" ref="X144" si="2327">IF(OR($B139=$B145,S140=0),0,IF($B139=$B133,S139,$F139))</f>
        <v>0</v>
      </c>
      <c r="Y144" s="30">
        <f t="shared" ref="Y144" si="2328">IF(OR($B139=$B145,S144=0),0,$G141-$G140)</f>
        <v>0</v>
      </c>
      <c r="Z144" s="134">
        <f t="shared" ref="Z144" si="2329">IF(OR($B139=$B145,S144=0),0,S143)</f>
        <v>0</v>
      </c>
      <c r="AA144" s="138">
        <f t="shared" ref="AA144" si="2330">IF($B139=$B145,0,T141)</f>
        <v>0</v>
      </c>
      <c r="AB144" s="176">
        <f t="shared" ref="AB144" si="2331">IF($B133=$B139,IF(AD139+AD134&gt;0,1,0)+IF(AE139+AE134&gt;0,1,0)+IF(AF139+AF134&gt;0,1,0)+IF(AG139+AG134&gt;0,1,0)+IF(AH139+AH134&gt;0,1,0)+IF(AI139+AI134&gt;0,1,0)+IF(AJ139+AJ134&gt;0,1,0),AB140)</f>
        <v>0</v>
      </c>
      <c r="AC144" s="133">
        <f t="shared" ref="AC144" si="2332">IF(OR($B139=$B145,AB144=0,(AC140-AI144+AG144)&lt;=0),0,(AC140-AI144+AG144)/AB144)</f>
        <v>0</v>
      </c>
      <c r="AD144" s="137">
        <f t="shared" ref="AD144" si="2333">IF(AC144*(7-AB141)&lt;=0,0,AC144*(7-AB141))</f>
        <v>0</v>
      </c>
      <c r="AE144" s="311">
        <f t="shared" ref="AE144" si="2334">ROUND(IF(OR(AC141-AC144*(7-AB141)+AH144&lt;0,$B139=$B145,AC144&lt;=0,AC141=0),0,IF(AC141-AC144*(7-AB141)+AH144&gt;AI144-AG144+AH144,AI144-AG144+AH144,AC141-AC144*(7-AB141)+AH144)),1)</f>
        <v>0</v>
      </c>
      <c r="AF144" s="312"/>
      <c r="AG144" s="139">
        <f t="shared" ref="AG144" si="2335">IF(OR($B139=$B145,AB140=0),0,IF($B139=$B133,AB139,$F139))</f>
        <v>0</v>
      </c>
      <c r="AH144" s="30">
        <f t="shared" ref="AH144" si="2336">IF(OR($B139=$B145,AB144=0),0,$G141-$G140)</f>
        <v>0</v>
      </c>
      <c r="AI144" s="134">
        <f t="shared" ref="AI144" si="2337">IF(OR($B139=$B145,AB144=0),0,AB143)</f>
        <v>0</v>
      </c>
      <c r="AJ144" s="138">
        <f t="shared" ref="AJ144" si="2338">IF($B139=$B145,0,AC141)</f>
        <v>0</v>
      </c>
      <c r="AK144" s="176">
        <f t="shared" ref="AK144" si="2339">IF($B133=$B139,IF(AM139+AM134&gt;0,1,0)+IF(AN139+AN134&gt;0,1,0)+IF(AO139+AO134&gt;0,1,0)+IF(AP139+AP134&gt;0,1,0)+IF(AQ139+AQ134&gt;0,1,0)+IF(AR139+AR134&gt;0,1,0)+IF(AS139+AS134&gt;0,1,0),AK140)</f>
        <v>0</v>
      </c>
      <c r="AL144" s="133">
        <f t="shared" ref="AL144" si="2340">IF(OR($B139=$B145,AK144=0,(AL140-AR144+AP144)&lt;=0),0,(AL140-AR144+AP144)/AK144)</f>
        <v>0</v>
      </c>
      <c r="AM144" s="137">
        <f t="shared" ref="AM144" si="2341">IF(AL144*(7-AK141)&lt;=0,0,AL144*(7-AK141))</f>
        <v>0</v>
      </c>
      <c r="AN144" s="311">
        <f t="shared" ref="AN144" si="2342">ROUND(IF(OR(AL141-AL144*(7-AK141)+AQ144&lt;0,$B139=$B145,AL144&lt;=0,AL141=0),0,IF(AL141-AL144*(7-AK141)+AQ144&gt;AR144-AP144+AQ144,AR144-AP144+AQ144,AL141-AL144*(7-AK141)+AQ144)),1)</f>
        <v>0</v>
      </c>
      <c r="AO144" s="312"/>
      <c r="AP144" s="139">
        <f t="shared" ref="AP144" si="2343">IF(OR($B139=$B145,AK140=0),0,IF($B139=$B133,AK139,$F139))</f>
        <v>0</v>
      </c>
      <c r="AQ144" s="30">
        <f t="shared" ref="AQ144" si="2344">IF(OR($B139=$B145,AK144=0),0,$G141-$G140)</f>
        <v>0</v>
      </c>
      <c r="AR144" s="134">
        <f t="shared" ref="AR144" si="2345">IF(OR($B139=$B145,AK144=0),0,AK143)</f>
        <v>0</v>
      </c>
      <c r="AS144" s="138">
        <f t="shared" ref="AS144" si="2346">IF($B139=$B145,0,AL141)</f>
        <v>0</v>
      </c>
      <c r="AT144" s="176">
        <f t="shared" ref="AT144" si="2347">IF($B133=$B139,IF(AV139+AV134&gt;0,1,0)+IF(AW139+AW134&gt;0,1,0)+IF(AX139+AX134&gt;0,1,0)+IF(AY139+AY134&gt;0,1,0)+IF(AZ139+AZ134&gt;0,1,0)+IF(BA139+BA134&gt;0,1,0)+IF(BB139+BB134&gt;0,1,0),AT140)</f>
        <v>0</v>
      </c>
      <c r="AU144" s="133">
        <f t="shared" ref="AU144" si="2348">IF(OR($B139=$B145,AT144=0,(AU140-BA144+AY144)&lt;=0),0,(AU140-BA144+AY144)/AT144)</f>
        <v>0</v>
      </c>
      <c r="AV144" s="137">
        <f t="shared" ref="AV144" si="2349">IF(AU144*(7-AT141)&lt;=0,0,AU144*(7-AT141))</f>
        <v>0</v>
      </c>
      <c r="AW144" s="311">
        <f t="shared" ref="AW144" si="2350">ROUND(IF(OR(AU141-AU144*(7-AT141)+AZ144&lt;0,$B139=$B145,AU144&lt;=0,AU141=0),0,IF(AU141-AU144*(7-AT141)+AZ144&gt;BA144-AY144+AZ144,BA144-AY144+AZ144,AU141-AU144*(7-AT141)+AZ144)),1)</f>
        <v>0</v>
      </c>
      <c r="AX144" s="312"/>
      <c r="AY144" s="139">
        <f t="shared" ref="AY144" si="2351">IF(OR($B139=$B145,AT140=0),0,IF($B139=$B133,AT139,$F139))</f>
        <v>0</v>
      </c>
      <c r="AZ144" s="30">
        <f t="shared" ref="AZ144" si="2352">IF(OR($B139=$B145,AT144=0),0,$G141-$G140)</f>
        <v>0</v>
      </c>
      <c r="BA144" s="134">
        <f t="shared" ref="BA144" si="2353">IF(OR($B139=$B145,AT144=0),0,AT143)</f>
        <v>0</v>
      </c>
      <c r="BB144" s="138">
        <f t="shared" ref="BB144" si="2354">IF($B139=$B145,0,AU141)</f>
        <v>0</v>
      </c>
    </row>
    <row r="145" spans="1:54" ht="15.75" x14ac:dyDescent="0.2">
      <c r="A145" s="1">
        <f t="shared" ref="A145" si="2355">IF(B145="","1. Niewypełnione",B145)</f>
        <v>0</v>
      </c>
      <c r="B145" s="320">
        <f>wrzesień!B145</f>
        <v>0</v>
      </c>
      <c r="C145" s="321">
        <f>wrzesień!C145</f>
        <v>0</v>
      </c>
      <c r="D145" s="321">
        <f>wrzesień!D145</f>
        <v>0</v>
      </c>
      <c r="E145" s="321">
        <f>wrzesień!E145</f>
        <v>0</v>
      </c>
      <c r="F145" s="177">
        <f>wrzesień!F145</f>
        <v>18</v>
      </c>
      <c r="G145" s="185">
        <f>wrzesień!G145</f>
        <v>18</v>
      </c>
      <c r="H145" s="177"/>
      <c r="I145" s="192">
        <f t="shared" ref="I145:I149" si="2356">K145+T145+AC145+AL145+AU145</f>
        <v>0</v>
      </c>
      <c r="J145" s="186">
        <f t="shared" ref="J145" si="2357">IF(OR($B145=$B151,J148=0),0,ROUND((K146+P150)/J148,0))</f>
        <v>0</v>
      </c>
      <c r="K145" s="51">
        <f t="shared" ref="K145:K146" si="2358">SUM(L145:R145)</f>
        <v>0</v>
      </c>
      <c r="L145" s="52">
        <f>wrzesień!L145</f>
        <v>0</v>
      </c>
      <c r="M145" s="52">
        <f>wrzesień!M145</f>
        <v>0</v>
      </c>
      <c r="N145" s="52">
        <f>wrzesień!N145</f>
        <v>0</v>
      </c>
      <c r="O145" s="52">
        <f>wrzesień!O145</f>
        <v>0</v>
      </c>
      <c r="P145" s="53">
        <f>wrzesień!P145</f>
        <v>0</v>
      </c>
      <c r="Q145" s="54">
        <f>wrzesień!Q145</f>
        <v>0</v>
      </c>
      <c r="R145" s="55">
        <f>wrzesień!R145</f>
        <v>0</v>
      </c>
      <c r="S145" s="188">
        <f t="shared" ref="S145" si="2359">IF(OR($B145=$B151,S148=0),0,ROUND((T146+Y150)/S148,0))</f>
        <v>0</v>
      </c>
      <c r="T145" s="51">
        <f t="shared" ref="T145:T146" si="2360">SUM(U145:AA145)</f>
        <v>0</v>
      </c>
      <c r="U145" s="52">
        <f>wrzesień!U145</f>
        <v>0</v>
      </c>
      <c r="V145" s="52">
        <f>wrzesień!V145</f>
        <v>0</v>
      </c>
      <c r="W145" s="52">
        <f>wrzesień!W145</f>
        <v>0</v>
      </c>
      <c r="X145" s="52">
        <f>wrzesień!X145</f>
        <v>0</v>
      </c>
      <c r="Y145" s="53">
        <f>wrzesień!Y145</f>
        <v>0</v>
      </c>
      <c r="Z145" s="54">
        <f>wrzesień!Z145</f>
        <v>0</v>
      </c>
      <c r="AA145" s="55">
        <f>wrzesień!AA145</f>
        <v>0</v>
      </c>
      <c r="AB145" s="188">
        <f t="shared" ref="AB145" si="2361">IF(OR($B145=$B151,AB148=0),0,ROUND((AC146+AH150)/AB148,0))</f>
        <v>0</v>
      </c>
      <c r="AC145" s="51">
        <f t="shared" ref="AC145:AC146" si="2362">SUM(AD145:AJ145)</f>
        <v>0</v>
      </c>
      <c r="AD145" s="52">
        <f>wrzesień!AD145</f>
        <v>0</v>
      </c>
      <c r="AE145" s="52">
        <f>wrzesień!AE145</f>
        <v>0</v>
      </c>
      <c r="AF145" s="52">
        <f>wrzesień!AF145</f>
        <v>0</v>
      </c>
      <c r="AG145" s="52">
        <f>wrzesień!AG145</f>
        <v>0</v>
      </c>
      <c r="AH145" s="53">
        <f>wrzesień!AH145</f>
        <v>0</v>
      </c>
      <c r="AI145" s="54">
        <f>wrzesień!AI145</f>
        <v>0</v>
      </c>
      <c r="AJ145" s="55">
        <f>wrzesień!AJ145</f>
        <v>0</v>
      </c>
      <c r="AK145" s="188">
        <f t="shared" ref="AK145" si="2363">IF(OR($B145=$B151,AK148=0),0,ROUND((AL146+AQ150)/AK148,0))</f>
        <v>0</v>
      </c>
      <c r="AL145" s="51">
        <f t="shared" ref="AL145:AL146" si="2364">SUM(AM145:AS145)</f>
        <v>0</v>
      </c>
      <c r="AM145" s="52">
        <f>wrzesień!AM145</f>
        <v>0</v>
      </c>
      <c r="AN145" s="52">
        <f>wrzesień!AN145</f>
        <v>0</v>
      </c>
      <c r="AO145" s="52">
        <f>wrzesień!AO145</f>
        <v>0</v>
      </c>
      <c r="AP145" s="52">
        <f>wrzesień!AP145</f>
        <v>0</v>
      </c>
      <c r="AQ145" s="53">
        <f>wrzesień!AQ145</f>
        <v>0</v>
      </c>
      <c r="AR145" s="54">
        <f>wrzesień!AR145</f>
        <v>0</v>
      </c>
      <c r="AS145" s="55">
        <f>wrzesień!AS145</f>
        <v>0</v>
      </c>
      <c r="AT145" s="188">
        <f t="shared" ref="AT145" si="2365">IF(OR($B145=$B151,AT148=0),0,ROUND((AU146+AZ150)/AT148,0))</f>
        <v>0</v>
      </c>
      <c r="AU145" s="51">
        <f t="shared" ref="AU145:AU146" si="2366">SUM(AV145:BB145)</f>
        <v>0</v>
      </c>
      <c r="AV145" s="52">
        <f t="shared" ref="AV145" si="2367">IF(SUM($AM$9:$AS$9)=SUM($AV$9:$BB$9),AM145,IF(AND(SUM($AV$9:$BB$9)&gt;42,SUM($AV$9:$BB$9)&lt;49),AM145,0))</f>
        <v>0</v>
      </c>
      <c r="AW145" s="52">
        <f t="shared" ref="AW145" si="2368">IF(SUM($AM$9:$AS$9)=SUM($AV$9:$BB$9),AN145,IF(AND(SUM($AV$9:$BB$9)&gt;42,SUM($AV$9:$BB$9)&lt;49),AN145,0))</f>
        <v>0</v>
      </c>
      <c r="AX145" s="52">
        <f t="shared" ref="AX145" si="2369">IF(SUM($AM$9:$AS$9)=SUM($AV$9:$BB$9),AO145,IF(AND(SUM($AV$9:$BB$9)&gt;42,SUM($AV$9:$BB$9)&lt;49),AO145,0))</f>
        <v>0</v>
      </c>
      <c r="AY145" s="52">
        <f t="shared" ref="AY145" si="2370">IF(SUM($AM$9:$AS$9)=SUM($AV$9:$BB$9),AP145,IF(AND(SUM($AV$9:$BB$9)&gt;42,SUM($AV$9:$BB$9)&lt;49),AP145,0))</f>
        <v>0</v>
      </c>
      <c r="AZ145" s="53">
        <f t="shared" ref="AZ145" si="2371">IF(SUM($AM$9:$AS$9)=SUM($AV$9:$BB$9),AQ145,IF(AND(SUM($AV$9:$BB$9)&gt;42,SUM($AV$9:$BB$9)&lt;49),AQ145,0))</f>
        <v>0</v>
      </c>
      <c r="BA145" s="54">
        <f t="shared" ref="BA145" si="2372">IF(SUM($AM$9:$AS$9)=SUM($AV$9:$BB$9),AR145,IF(AND(SUM($AV$9:$BB$9)&gt;42,SUM($AV$9:$BB$9)&lt;49),AR145,0))</f>
        <v>0</v>
      </c>
      <c r="BB145" s="55">
        <f t="shared" ref="BB145" si="2373">IF(SUM($AM$9:$AS$9)=SUM($AV$9:$BB$9),AS145,IF(AND(SUM($AV$9:$BB$9)&gt;42,SUM($AV$9:$BB$9)&lt;49),AS145,0))</f>
        <v>0</v>
      </c>
    </row>
    <row r="146" spans="1:54" ht="12.75" hidden="1" customHeight="1" x14ac:dyDescent="0.2">
      <c r="B146" s="93"/>
      <c r="C146" s="94"/>
      <c r="D146" s="95"/>
      <c r="E146" s="115"/>
      <c r="F146" s="140" t="b">
        <f t="shared" ref="F146" si="2374">IF($B139=$B145,OR(F140,G145&lt;F145),G145&lt;F145)</f>
        <v>0</v>
      </c>
      <c r="G146" s="189">
        <f t="shared" ref="G146" si="2375">IF(AND($B139=$B145,$B139&lt;&gt;"",$B139&lt;&gt;0),G145+G140,G145)</f>
        <v>18</v>
      </c>
      <c r="H146" s="120"/>
      <c r="I146" s="165">
        <f t="shared" si="2356"/>
        <v>0</v>
      </c>
      <c r="J146" s="194">
        <f t="shared" ref="J146" si="2376">7-COUNTIF(L145:R145,0)-COUNTIF(L145:R145,"")</f>
        <v>0</v>
      </c>
      <c r="K146" s="22">
        <f t="shared" si="2358"/>
        <v>0</v>
      </c>
      <c r="L146" s="35">
        <f t="shared" ref="L146:R146" si="2377">IF($B139=$B145,L145+L140,L145)</f>
        <v>0</v>
      </c>
      <c r="M146" s="35">
        <f t="shared" si="2377"/>
        <v>0</v>
      </c>
      <c r="N146" s="35">
        <f t="shared" si="2377"/>
        <v>0</v>
      </c>
      <c r="O146" s="35">
        <f t="shared" si="2377"/>
        <v>0</v>
      </c>
      <c r="P146" s="36">
        <f t="shared" si="2377"/>
        <v>0</v>
      </c>
      <c r="Q146" s="37">
        <f t="shared" si="2377"/>
        <v>0</v>
      </c>
      <c r="R146" s="38">
        <f t="shared" si="2377"/>
        <v>0</v>
      </c>
      <c r="S146" s="194">
        <f t="shared" ref="S146" si="2378">7-COUNTIF(U145:AA145,0)-COUNTIF(U145:AA145,"")</f>
        <v>0</v>
      </c>
      <c r="T146" s="22">
        <f t="shared" si="2360"/>
        <v>0</v>
      </c>
      <c r="U146" s="35">
        <f t="shared" ref="U146:AA146" si="2379">IF($B139=$B145,U145+U140,U145)</f>
        <v>0</v>
      </c>
      <c r="V146" s="35">
        <f t="shared" si="2379"/>
        <v>0</v>
      </c>
      <c r="W146" s="35">
        <f t="shared" si="2379"/>
        <v>0</v>
      </c>
      <c r="X146" s="35">
        <f t="shared" si="2379"/>
        <v>0</v>
      </c>
      <c r="Y146" s="36">
        <f t="shared" si="2379"/>
        <v>0</v>
      </c>
      <c r="Z146" s="37">
        <f t="shared" si="2379"/>
        <v>0</v>
      </c>
      <c r="AA146" s="38">
        <f t="shared" si="2379"/>
        <v>0</v>
      </c>
      <c r="AB146" s="194">
        <f t="shared" ref="AB146" si="2380">7-COUNTIF(AD145:AJ145,0)-COUNTIF(AD145:AJ145,"")</f>
        <v>0</v>
      </c>
      <c r="AC146" s="22">
        <f t="shared" si="2362"/>
        <v>0</v>
      </c>
      <c r="AD146" s="35">
        <f t="shared" ref="AD146:AJ146" si="2381">IF($B139=$B145,AD145+AD140,AD145)</f>
        <v>0</v>
      </c>
      <c r="AE146" s="35">
        <f t="shared" si="2381"/>
        <v>0</v>
      </c>
      <c r="AF146" s="35">
        <f t="shared" si="2381"/>
        <v>0</v>
      </c>
      <c r="AG146" s="35">
        <f t="shared" si="2381"/>
        <v>0</v>
      </c>
      <c r="AH146" s="36">
        <f t="shared" si="2381"/>
        <v>0</v>
      </c>
      <c r="AI146" s="37">
        <f t="shared" si="2381"/>
        <v>0</v>
      </c>
      <c r="AJ146" s="38">
        <f t="shared" si="2381"/>
        <v>0</v>
      </c>
      <c r="AK146" s="194">
        <f t="shared" ref="AK146" si="2382">7-COUNTIF(AM145:AS145,0)-COUNTIF(AM145:AS145,"")</f>
        <v>0</v>
      </c>
      <c r="AL146" s="22">
        <f t="shared" si="2364"/>
        <v>0</v>
      </c>
      <c r="AM146" s="35">
        <f t="shared" ref="AM146:AS146" si="2383">IF($B139=$B145,AM145+AM140,AM145)</f>
        <v>0</v>
      </c>
      <c r="AN146" s="35">
        <f t="shared" si="2383"/>
        <v>0</v>
      </c>
      <c r="AO146" s="35">
        <f t="shared" si="2383"/>
        <v>0</v>
      </c>
      <c r="AP146" s="35">
        <f t="shared" si="2383"/>
        <v>0</v>
      </c>
      <c r="AQ146" s="36">
        <f t="shared" si="2383"/>
        <v>0</v>
      </c>
      <c r="AR146" s="37">
        <f t="shared" si="2383"/>
        <v>0</v>
      </c>
      <c r="AS146" s="38">
        <f t="shared" si="2383"/>
        <v>0</v>
      </c>
      <c r="AT146" s="194">
        <f t="shared" ref="AT146" si="2384">7-COUNTIF(AV145:BB145,0)-COUNTIF(AV145:BB145,"")</f>
        <v>0</v>
      </c>
      <c r="AU146" s="22">
        <f t="shared" si="2366"/>
        <v>0</v>
      </c>
      <c r="AV146" s="35">
        <f t="shared" ref="AV146:BB146" si="2385">IF($B139=$B145,AV145+AV140,AV145)</f>
        <v>0</v>
      </c>
      <c r="AW146" s="35">
        <f t="shared" si="2385"/>
        <v>0</v>
      </c>
      <c r="AX146" s="35">
        <f t="shared" si="2385"/>
        <v>0</v>
      </c>
      <c r="AY146" s="35">
        <f t="shared" si="2385"/>
        <v>0</v>
      </c>
      <c r="AZ146" s="36">
        <f t="shared" si="2385"/>
        <v>0</v>
      </c>
      <c r="BA146" s="37">
        <f t="shared" si="2385"/>
        <v>0</v>
      </c>
      <c r="BB146" s="38">
        <f t="shared" si="2385"/>
        <v>0</v>
      </c>
    </row>
    <row r="147" spans="1:54" ht="15" hidden="1" customHeight="1" x14ac:dyDescent="0.2">
      <c r="B147" s="116"/>
      <c r="C147" s="117"/>
      <c r="D147" s="118"/>
      <c r="E147" s="119"/>
      <c r="F147" s="92"/>
      <c r="G147" s="190">
        <f t="shared" ref="G147" si="2386">IF(AND($B139=$B145,$B139&lt;&gt;"",$B139&lt;&gt;0),F145+G141,F145)</f>
        <v>18</v>
      </c>
      <c r="H147" s="121"/>
      <c r="I147" s="165">
        <f t="shared" si="2356"/>
        <v>0</v>
      </c>
      <c r="J147" s="195">
        <f t="shared" ref="J147" si="2387">IF($B145=$B139,COUNTIF(L147:R147,0),COUNTIF(L148:R148,0)+COUNTIF(L148:R148,""))</f>
        <v>7</v>
      </c>
      <c r="K147" s="39">
        <f t="shared" ref="K147:R147" si="2388">IF($B139=$B145,K148+K141,K148)</f>
        <v>0</v>
      </c>
      <c r="L147" s="40">
        <f t="shared" si="2388"/>
        <v>0</v>
      </c>
      <c r="M147" s="40">
        <f t="shared" si="2388"/>
        <v>0</v>
      </c>
      <c r="N147" s="40">
        <f t="shared" si="2388"/>
        <v>0</v>
      </c>
      <c r="O147" s="40">
        <f t="shared" si="2388"/>
        <v>0</v>
      </c>
      <c r="P147" s="41">
        <f t="shared" si="2388"/>
        <v>0</v>
      </c>
      <c r="Q147" s="42">
        <f t="shared" si="2388"/>
        <v>0</v>
      </c>
      <c r="R147" s="43">
        <f t="shared" si="2388"/>
        <v>0</v>
      </c>
      <c r="S147" s="195">
        <f t="shared" ref="S147" si="2389">IF($B145=$B139,COUNTIF(U147:AA147,0),COUNTIF(U148:AA148,0)+COUNTIF(U148:AA148,""))</f>
        <v>7</v>
      </c>
      <c r="T147" s="39">
        <f t="shared" ref="T147:AA147" si="2390">IF($B139=$B145,T148+T141,T148)</f>
        <v>0</v>
      </c>
      <c r="U147" s="40">
        <f t="shared" si="2390"/>
        <v>0</v>
      </c>
      <c r="V147" s="40">
        <f t="shared" si="2390"/>
        <v>0</v>
      </c>
      <c r="W147" s="40">
        <f t="shared" si="2390"/>
        <v>0</v>
      </c>
      <c r="X147" s="40">
        <f t="shared" si="2390"/>
        <v>0</v>
      </c>
      <c r="Y147" s="41">
        <f t="shared" si="2390"/>
        <v>0</v>
      </c>
      <c r="Z147" s="42">
        <f t="shared" si="2390"/>
        <v>0</v>
      </c>
      <c r="AA147" s="43">
        <f t="shared" si="2390"/>
        <v>0</v>
      </c>
      <c r="AB147" s="195">
        <f t="shared" ref="AB147" si="2391">IF($B145=$B139,COUNTIF(AD147:AJ147,0),COUNTIF(AD148:AJ148,0)+COUNTIF(AD148:AJ148,""))</f>
        <v>7</v>
      </c>
      <c r="AC147" s="39">
        <f t="shared" ref="AC147:AJ147" si="2392">IF($B139=$B145,AC148+AC141,AC148)</f>
        <v>0</v>
      </c>
      <c r="AD147" s="40">
        <f t="shared" si="2392"/>
        <v>0</v>
      </c>
      <c r="AE147" s="40">
        <f t="shared" si="2392"/>
        <v>0</v>
      </c>
      <c r="AF147" s="40">
        <f t="shared" si="2392"/>
        <v>0</v>
      </c>
      <c r="AG147" s="40">
        <f t="shared" si="2392"/>
        <v>0</v>
      </c>
      <c r="AH147" s="41">
        <f t="shared" si="2392"/>
        <v>0</v>
      </c>
      <c r="AI147" s="42">
        <f t="shared" si="2392"/>
        <v>0</v>
      </c>
      <c r="AJ147" s="43">
        <f t="shared" si="2392"/>
        <v>0</v>
      </c>
      <c r="AK147" s="195">
        <f t="shared" ref="AK147" si="2393">IF($B145=$B139,COUNTIF(AM147:AS147,0),COUNTIF(AM148:AS148,0)+COUNTIF(AM148:AS148,""))</f>
        <v>7</v>
      </c>
      <c r="AL147" s="39">
        <f t="shared" ref="AL147:AS147" si="2394">IF($B139=$B145,AL148+AL141,AL148)</f>
        <v>0</v>
      </c>
      <c r="AM147" s="40">
        <f t="shared" si="2394"/>
        <v>0</v>
      </c>
      <c r="AN147" s="40">
        <f t="shared" si="2394"/>
        <v>0</v>
      </c>
      <c r="AO147" s="40">
        <f t="shared" si="2394"/>
        <v>0</v>
      </c>
      <c r="AP147" s="40">
        <f t="shared" si="2394"/>
        <v>0</v>
      </c>
      <c r="AQ147" s="41">
        <f t="shared" si="2394"/>
        <v>0</v>
      </c>
      <c r="AR147" s="42">
        <f t="shared" si="2394"/>
        <v>0</v>
      </c>
      <c r="AS147" s="43">
        <f t="shared" si="2394"/>
        <v>0</v>
      </c>
      <c r="AT147" s="195">
        <f t="shared" ref="AT147" si="2395">IF($B145=$B139,COUNTIF(AV147:BB147,0),COUNTIF(AV148:BB148,0)+COUNTIF(AV148:BB148,""))</f>
        <v>7</v>
      </c>
      <c r="AU147" s="39">
        <f t="shared" ref="AU147:BB147" si="2396">IF($B139=$B145,AU148+AU141,AU148)</f>
        <v>0</v>
      </c>
      <c r="AV147" s="40">
        <f t="shared" si="2396"/>
        <v>0</v>
      </c>
      <c r="AW147" s="40">
        <f t="shared" si="2396"/>
        <v>0</v>
      </c>
      <c r="AX147" s="40">
        <f t="shared" si="2396"/>
        <v>0</v>
      </c>
      <c r="AY147" s="40">
        <f t="shared" si="2396"/>
        <v>0</v>
      </c>
      <c r="AZ147" s="41">
        <f t="shared" si="2396"/>
        <v>0</v>
      </c>
      <c r="BA147" s="42">
        <f t="shared" si="2396"/>
        <v>0</v>
      </c>
      <c r="BB147" s="43">
        <f t="shared" si="2396"/>
        <v>0</v>
      </c>
    </row>
    <row r="148" spans="1:54" ht="15.75" customHeight="1" x14ac:dyDescent="0.2">
      <c r="A148" s="1">
        <f t="shared" ref="A148" si="2397">A145</f>
        <v>0</v>
      </c>
      <c r="B148" s="313">
        <f t="shared" ref="B148" si="2398">B142+1</f>
        <v>22</v>
      </c>
      <c r="C148" s="314"/>
      <c r="D148" s="314"/>
      <c r="E148" s="314"/>
      <c r="F148" s="31"/>
      <c r="G148" s="183"/>
      <c r="H148" s="122">
        <f t="shared" ref="H148" si="2399">5-COUNTIF(AU145,0)-COUNTIF(AL145,0)-COUNTIF(AC145,0)-COUNTIF(T145,0)-COUNTIF(K145,0)</f>
        <v>0</v>
      </c>
      <c r="I148" s="165">
        <f t="shared" si="2356"/>
        <v>0</v>
      </c>
      <c r="J148" s="187">
        <f t="shared" ref="J148" si="2400">IF($B145=$B139,J142+IF($F145&lt;&gt;$G145,(K145+$G147-$G146)/$F145,K145/$F145),IF($F145&lt;&gt;G145,(K145+$G147-$G146)/$F145,K145/$F145))</f>
        <v>0</v>
      </c>
      <c r="K148" s="7">
        <f t="shared" ref="K148:K149" si="2401">SUM(L148:R148)</f>
        <v>0</v>
      </c>
      <c r="L148" s="26">
        <f t="shared" ref="L148:R148" si="2402">L145</f>
        <v>0</v>
      </c>
      <c r="M148" s="26">
        <f t="shared" si="2402"/>
        <v>0</v>
      </c>
      <c r="N148" s="26">
        <f t="shared" si="2402"/>
        <v>0</v>
      </c>
      <c r="O148" s="26">
        <f t="shared" si="2402"/>
        <v>0</v>
      </c>
      <c r="P148" s="26">
        <f t="shared" si="2402"/>
        <v>0</v>
      </c>
      <c r="Q148" s="29">
        <f t="shared" si="2402"/>
        <v>0</v>
      </c>
      <c r="R148" s="23">
        <f t="shared" si="2402"/>
        <v>0</v>
      </c>
      <c r="S148" s="187">
        <f t="shared" ref="S148" si="2403">IF($B145=$B139,S142+IF($F145&lt;&gt;$G145,(T145+$G147-$G146)/$F145,T145/$F145),IF($F145&lt;&gt;P145,(T145+$G147-$G146)/$F145,T145/$F145))</f>
        <v>0</v>
      </c>
      <c r="T148" s="7">
        <f t="shared" ref="T148:T149" si="2404">SUM(U148:AA148)</f>
        <v>0</v>
      </c>
      <c r="U148" s="26">
        <f t="shared" ref="U148:AA148" si="2405">U145</f>
        <v>0</v>
      </c>
      <c r="V148" s="26">
        <f t="shared" si="2405"/>
        <v>0</v>
      </c>
      <c r="W148" s="26">
        <f t="shared" si="2405"/>
        <v>0</v>
      </c>
      <c r="X148" s="26">
        <f t="shared" si="2405"/>
        <v>0</v>
      </c>
      <c r="Y148" s="113">
        <f t="shared" si="2405"/>
        <v>0</v>
      </c>
      <c r="Z148" s="29">
        <f t="shared" si="2405"/>
        <v>0</v>
      </c>
      <c r="AA148" s="23">
        <f t="shared" si="2405"/>
        <v>0</v>
      </c>
      <c r="AB148" s="187">
        <f t="shared" ref="AB148" si="2406">IF($B145=$B139,AB142+IF($F145&lt;&gt;$G145,(AC145+$G147-$G146)/$F145,AC145/$F145),IF($F145&lt;&gt;Y145,(AC145+$G147-$G146)/$F145,AC145/$F145))</f>
        <v>0</v>
      </c>
      <c r="AC148" s="7">
        <f t="shared" ref="AC148:AC149" si="2407">SUM(AD148:AJ148)</f>
        <v>0</v>
      </c>
      <c r="AD148" s="26">
        <f t="shared" ref="AD148:AJ148" si="2408">AD145</f>
        <v>0</v>
      </c>
      <c r="AE148" s="26">
        <f t="shared" si="2408"/>
        <v>0</v>
      </c>
      <c r="AF148" s="26">
        <f t="shared" si="2408"/>
        <v>0</v>
      </c>
      <c r="AG148" s="26">
        <f t="shared" si="2408"/>
        <v>0</v>
      </c>
      <c r="AH148" s="113">
        <f t="shared" si="2408"/>
        <v>0</v>
      </c>
      <c r="AI148" s="29">
        <f t="shared" si="2408"/>
        <v>0</v>
      </c>
      <c r="AJ148" s="23">
        <f t="shared" si="2408"/>
        <v>0</v>
      </c>
      <c r="AK148" s="187">
        <f t="shared" ref="AK148" si="2409">IF($B145=$B139,AK142+IF($F145&lt;&gt;$G145,(AL145+$G147-$G146)/$F145,AL145/$F145),IF($F145&lt;&gt;AH145,(AL145+$G147-$G146)/$F145,AL145/$F145))</f>
        <v>0</v>
      </c>
      <c r="AL148" s="7">
        <f t="shared" ref="AL148:AL149" si="2410">SUM(AM148:AS148)</f>
        <v>0</v>
      </c>
      <c r="AM148" s="26">
        <f t="shared" ref="AM148:AS148" si="2411">AM145</f>
        <v>0</v>
      </c>
      <c r="AN148" s="26">
        <f t="shared" si="2411"/>
        <v>0</v>
      </c>
      <c r="AO148" s="26">
        <f t="shared" si="2411"/>
        <v>0</v>
      </c>
      <c r="AP148" s="26">
        <f t="shared" si="2411"/>
        <v>0</v>
      </c>
      <c r="AQ148" s="113">
        <f t="shared" si="2411"/>
        <v>0</v>
      </c>
      <c r="AR148" s="29">
        <f t="shared" si="2411"/>
        <v>0</v>
      </c>
      <c r="AS148" s="23">
        <f t="shared" si="2411"/>
        <v>0</v>
      </c>
      <c r="AT148" s="187">
        <f t="shared" ref="AT148" si="2412">IF($B145=$B139,AT142+IF($F145&lt;&gt;$G145,(AU145+$G147-$G146)/$F145,AU145/$F145),IF($F145&lt;&gt;AQ145,(AU145+$G147-$G146)/$F145,AU145/$F145))</f>
        <v>0</v>
      </c>
      <c r="AU148" s="7">
        <f t="shared" ref="AU148:AU149" si="2413">SUM(AV148:BB148)</f>
        <v>0</v>
      </c>
      <c r="AV148" s="6">
        <f t="shared" ref="AV148" si="2414">IF(SUM($AM$9:$AS$9)=SUM($AV$9:$BB$9),AV145,IF(AND(SUM($AV$9:$BB$9)&gt;42,SUM($AV$9:$BB$9)&lt;49),AV145,0))</f>
        <v>0</v>
      </c>
      <c r="AW148" s="6">
        <f t="shared" ref="AW148:BB148" si="2415">IF(SUM($AM$9:$AS$9)=SUM($AV$9:$BB$9),AW145,IF(AND(SUM($AV$9:$BB$9)&gt;42,SUM($AV$9:$BB$9)&lt;49),AW145,0))</f>
        <v>0</v>
      </c>
      <c r="AX148" s="6">
        <f t="shared" si="2415"/>
        <v>0</v>
      </c>
      <c r="AY148" s="6">
        <f t="shared" si="2415"/>
        <v>0</v>
      </c>
      <c r="AZ148" s="26">
        <f t="shared" si="2415"/>
        <v>0</v>
      </c>
      <c r="BA148" s="29">
        <f t="shared" si="2415"/>
        <v>0</v>
      </c>
      <c r="BB148" s="23">
        <f t="shared" si="2415"/>
        <v>0</v>
      </c>
    </row>
    <row r="149" spans="1:54" ht="15.75" customHeight="1" x14ac:dyDescent="0.2">
      <c r="A149" s="1">
        <f t="shared" ref="A149:A150" si="2416">A148</f>
        <v>0</v>
      </c>
      <c r="B149" s="313"/>
      <c r="C149" s="314"/>
      <c r="D149" s="314"/>
      <c r="E149" s="314"/>
      <c r="F149" s="31"/>
      <c r="G149" s="183"/>
      <c r="H149" s="123">
        <f t="shared" ref="H149" si="2417">IF($B145=$B139,H143+F149,$F149)</f>
        <v>0</v>
      </c>
      <c r="I149" s="165">
        <f t="shared" si="2356"/>
        <v>0</v>
      </c>
      <c r="J149" s="141">
        <f t="shared" ref="J149" si="2418">IF($H148=0,0,IF($B139=$B145,IF($H150&gt;0,$H150+J143,K145+J143),IF($H150&gt;0,$H150,K145)))</f>
        <v>0</v>
      </c>
      <c r="K149" s="7">
        <f t="shared" si="2401"/>
        <v>0</v>
      </c>
      <c r="L149" s="6"/>
      <c r="M149" s="6"/>
      <c r="N149" s="6"/>
      <c r="O149" s="6"/>
      <c r="P149" s="26"/>
      <c r="Q149" s="29"/>
      <c r="R149" s="23"/>
      <c r="S149" s="141">
        <f t="shared" ref="S149" si="2419">IF($H148=0,0,IF($B139=$B145,IF($H150&gt;0,$H150+S143,T145+S143),IF($H150&gt;0,$H150,T145)))</f>
        <v>0</v>
      </c>
      <c r="T149" s="7">
        <f t="shared" si="2404"/>
        <v>0</v>
      </c>
      <c r="U149" s="6"/>
      <c r="V149" s="6"/>
      <c r="W149" s="6"/>
      <c r="X149" s="6"/>
      <c r="Y149" s="26"/>
      <c r="Z149" s="29"/>
      <c r="AA149" s="23"/>
      <c r="AB149" s="141">
        <f t="shared" ref="AB149" si="2420">IF($H148=0,0,IF($B139=$B145,IF($H150&gt;0,$H150+AB143,AC145+AB143),IF($H150&gt;0,$H150,AC145)))</f>
        <v>0</v>
      </c>
      <c r="AC149" s="7">
        <f t="shared" si="2407"/>
        <v>0</v>
      </c>
      <c r="AD149" s="6"/>
      <c r="AE149" s="6"/>
      <c r="AF149" s="6"/>
      <c r="AG149" s="6"/>
      <c r="AH149" s="26"/>
      <c r="AI149" s="29"/>
      <c r="AJ149" s="23"/>
      <c r="AK149" s="141">
        <f t="shared" ref="AK149" si="2421">IF($H148=0,0,IF($B139=$B145,IF($H150&gt;0,$H150+AK143,AL145+AK143),IF($H150&gt;0,$H150,AL145)))</f>
        <v>0</v>
      </c>
      <c r="AL149" s="7">
        <f t="shared" si="2410"/>
        <v>0</v>
      </c>
      <c r="AM149" s="6"/>
      <c r="AN149" s="6"/>
      <c r="AO149" s="6"/>
      <c r="AP149" s="6"/>
      <c r="AQ149" s="26"/>
      <c r="AR149" s="29"/>
      <c r="AS149" s="23"/>
      <c r="AT149" s="141">
        <f t="shared" ref="AT149" si="2422">IF($H148=0,0,IF($B139=$B145,IF($H150&gt;0,$H150+AT143,AU145+AT143),IF($H150&gt;0,$H150,AU145)))</f>
        <v>0</v>
      </c>
      <c r="AU149" s="7">
        <f t="shared" si="2413"/>
        <v>0</v>
      </c>
      <c r="AV149" s="6"/>
      <c r="AW149" s="6"/>
      <c r="AX149" s="6"/>
      <c r="AY149" s="6"/>
      <c r="AZ149" s="26"/>
      <c r="BA149" s="29"/>
      <c r="BB149" s="23"/>
    </row>
    <row r="150" spans="1:54" ht="18.75" customHeight="1" thickBot="1" x14ac:dyDescent="0.25">
      <c r="A150" s="1">
        <f t="shared" si="2416"/>
        <v>0</v>
      </c>
      <c r="B150" s="323" t="str">
        <f>IF(B145="",Wydruk!$AE$6,IF(J146=0,Wydruk!$AE$7,IF(AND(G146&lt;G147,B145&lt;&gt;$B151),Wydruk!$AE$13,IF(AND($B145=$B139,$B145&lt;&gt;$B151),IF(OR(OR(J150&lt;4,J150&gt;5),OR(S150&lt;4,S150&gt;5),OR(AB150&lt;4,AB150&gt;5),OR(AK150&lt;4,AK150&gt;5),OR(AND(AT150&lt;4,AT150&gt;0),AT150&gt;5)),Wydruk!$AE$8,Wydruk!$AE$9),IF($B145=$B151,IF($F149&lt;&gt;0,Wydruk!$AE$12,Wydruk!$AE$10),IF(OR(OR(J146&lt;4,J146&gt;5),OR(S146&lt;4,S146&gt;5),OR(AB146&lt;4,AB146&gt;5),OR(AK146&lt;4,AK146&gt;5),OR(AND(AT146&lt;4,AT146&gt;0),AT146&gt;5)),Wydruk!$AE$8,Wydruk!$AE$11))))))</f>
        <v>Uzupełnij liczby godzin tygodniowego planu</v>
      </c>
      <c r="C150" s="324"/>
      <c r="D150" s="324"/>
      <c r="E150" s="324"/>
      <c r="F150" s="173">
        <f>wrzesień!F150</f>
        <v>0</v>
      </c>
      <c r="G150" s="184">
        <f>wrzesień!G150</f>
        <v>0</v>
      </c>
      <c r="H150" s="191">
        <f t="shared" ref="H150" si="2423">IF(OR($G150=0,$F150=0,$G150="",$F150=""),0,$G150/$F150)</f>
        <v>0</v>
      </c>
      <c r="I150" s="193"/>
      <c r="J150" s="176">
        <f t="shared" ref="J150" si="2424">IF($B139=$B145,IF(L145+L140&gt;0,1,0)+IF(M145+M140&gt;0,1,0)+IF(N145+N140&gt;0,1,0)+IF(O145+O140&gt;0,1,0)+IF(P145+P140&gt;0,1,0)+IF(Q145+Q140&gt;0,1,0)+IF(R145+R140&gt;0,1,0),J146)</f>
        <v>0</v>
      </c>
      <c r="K150" s="133">
        <f t="shared" ref="K150" si="2425">IF(OR($B145=$B151,J150=0,(K146-Q150+O150)&lt;=0),0,(K146-Q150+O150)/J150)</f>
        <v>0</v>
      </c>
      <c r="L150" s="137">
        <f t="shared" ref="L150" si="2426">IF(K150*(7-J147)&lt;=0,0,K150*(7-J147))</f>
        <v>0</v>
      </c>
      <c r="M150" s="311">
        <f t="shared" ref="M150" si="2427">ROUND(IF(OR(K147-K150*(7-J147)+P150&lt;0,$B145=$B151,K150&lt;=0,K147=0),0,IF(K147-K150*(7-J147)+P150&gt;Q150-O150+P150,Q150-O150+P150,K147-K150*(7-J147)+P150)),1)</f>
        <v>0</v>
      </c>
      <c r="N150" s="312"/>
      <c r="O150" s="139">
        <f t="shared" ref="O150" si="2428">IF(OR($B145=$B151,J146=0),0,IF($B145=$B139,J145,$F145))</f>
        <v>0</v>
      </c>
      <c r="P150" s="30">
        <f t="shared" ref="P150" si="2429">IF(OR($B145=$B151,J150=0),0,$G147-$G146)</f>
        <v>0</v>
      </c>
      <c r="Q150" s="134">
        <f t="shared" ref="Q150" si="2430">IF(OR($B145=$B151,J150=0),0,J149)</f>
        <v>0</v>
      </c>
      <c r="R150" s="138">
        <f t="shared" ref="R150" si="2431">IF($B145=$B151,0,K147)</f>
        <v>0</v>
      </c>
      <c r="S150" s="176">
        <f t="shared" ref="S150" si="2432">IF($B139=$B145,IF(U145+U140&gt;0,1,0)+IF(V145+V140&gt;0,1,0)+IF(W145+W140&gt;0,1,0)+IF(X145+X140&gt;0,1,0)+IF(Y145+Y140&gt;0,1,0)+IF(Z145+Z140&gt;0,1,0)+IF(AA145+AA140&gt;0,1,0),S146)</f>
        <v>0</v>
      </c>
      <c r="T150" s="133">
        <f t="shared" ref="T150" si="2433">IF(OR($B145=$B151,S150=0,(T146-Z150+X150)&lt;=0),0,(T146-Z150+X150)/S150)</f>
        <v>0</v>
      </c>
      <c r="U150" s="137">
        <f t="shared" ref="U150" si="2434">IF(T150*(7-S147)&lt;=0,0,T150*(7-S147))</f>
        <v>0</v>
      </c>
      <c r="V150" s="311">
        <f t="shared" ref="V150" si="2435">ROUND(IF(OR(T147-T150*(7-S147)+Y150&lt;0,$B145=$B151,T150&lt;=0,T147=0),0,IF(T147-T150*(7-S147)+Y150&gt;Z150-X150+Y150,Z150-X150+Y150,T147-T150*(7-S147)+Y150)),1)</f>
        <v>0</v>
      </c>
      <c r="W150" s="312"/>
      <c r="X150" s="139">
        <f t="shared" ref="X150" si="2436">IF(OR($B145=$B151,S146=0),0,IF($B145=$B139,S145,$F145))</f>
        <v>0</v>
      </c>
      <c r="Y150" s="30">
        <f t="shared" ref="Y150" si="2437">IF(OR($B145=$B151,S150=0),0,$G147-$G146)</f>
        <v>0</v>
      </c>
      <c r="Z150" s="134">
        <f t="shared" ref="Z150" si="2438">IF(OR($B145=$B151,S150=0),0,S149)</f>
        <v>0</v>
      </c>
      <c r="AA150" s="138">
        <f t="shared" ref="AA150" si="2439">IF($B145=$B151,0,T147)</f>
        <v>0</v>
      </c>
      <c r="AB150" s="176">
        <f t="shared" ref="AB150" si="2440">IF($B139=$B145,IF(AD145+AD140&gt;0,1,0)+IF(AE145+AE140&gt;0,1,0)+IF(AF145+AF140&gt;0,1,0)+IF(AG145+AG140&gt;0,1,0)+IF(AH145+AH140&gt;0,1,0)+IF(AI145+AI140&gt;0,1,0)+IF(AJ145+AJ140&gt;0,1,0),AB146)</f>
        <v>0</v>
      </c>
      <c r="AC150" s="133">
        <f t="shared" ref="AC150" si="2441">IF(OR($B145=$B151,AB150=0,(AC146-AI150+AG150)&lt;=0),0,(AC146-AI150+AG150)/AB150)</f>
        <v>0</v>
      </c>
      <c r="AD150" s="137">
        <f t="shared" ref="AD150" si="2442">IF(AC150*(7-AB147)&lt;=0,0,AC150*(7-AB147))</f>
        <v>0</v>
      </c>
      <c r="AE150" s="311">
        <f t="shared" ref="AE150" si="2443">ROUND(IF(OR(AC147-AC150*(7-AB147)+AH150&lt;0,$B145=$B151,AC150&lt;=0,AC147=0),0,IF(AC147-AC150*(7-AB147)+AH150&gt;AI150-AG150+AH150,AI150-AG150+AH150,AC147-AC150*(7-AB147)+AH150)),1)</f>
        <v>0</v>
      </c>
      <c r="AF150" s="312"/>
      <c r="AG150" s="139">
        <f t="shared" ref="AG150" si="2444">IF(OR($B145=$B151,AB146=0),0,IF($B145=$B139,AB145,$F145))</f>
        <v>0</v>
      </c>
      <c r="AH150" s="30">
        <f t="shared" ref="AH150" si="2445">IF(OR($B145=$B151,AB150=0),0,$G147-$G146)</f>
        <v>0</v>
      </c>
      <c r="AI150" s="134">
        <f t="shared" ref="AI150" si="2446">IF(OR($B145=$B151,AB150=0),0,AB149)</f>
        <v>0</v>
      </c>
      <c r="AJ150" s="138">
        <f t="shared" ref="AJ150" si="2447">IF($B145=$B151,0,AC147)</f>
        <v>0</v>
      </c>
      <c r="AK150" s="176">
        <f t="shared" ref="AK150" si="2448">IF($B139=$B145,IF(AM145+AM140&gt;0,1,0)+IF(AN145+AN140&gt;0,1,0)+IF(AO145+AO140&gt;0,1,0)+IF(AP145+AP140&gt;0,1,0)+IF(AQ145+AQ140&gt;0,1,0)+IF(AR145+AR140&gt;0,1,0)+IF(AS145+AS140&gt;0,1,0),AK146)</f>
        <v>0</v>
      </c>
      <c r="AL150" s="133">
        <f t="shared" ref="AL150" si="2449">IF(OR($B145=$B151,AK150=0,(AL146-AR150+AP150)&lt;=0),0,(AL146-AR150+AP150)/AK150)</f>
        <v>0</v>
      </c>
      <c r="AM150" s="137">
        <f t="shared" ref="AM150" si="2450">IF(AL150*(7-AK147)&lt;=0,0,AL150*(7-AK147))</f>
        <v>0</v>
      </c>
      <c r="AN150" s="311">
        <f t="shared" ref="AN150" si="2451">ROUND(IF(OR(AL147-AL150*(7-AK147)+AQ150&lt;0,$B145=$B151,AL150&lt;=0,AL147=0),0,IF(AL147-AL150*(7-AK147)+AQ150&gt;AR150-AP150+AQ150,AR150-AP150+AQ150,AL147-AL150*(7-AK147)+AQ150)),1)</f>
        <v>0</v>
      </c>
      <c r="AO150" s="312"/>
      <c r="AP150" s="139">
        <f t="shared" ref="AP150" si="2452">IF(OR($B145=$B151,AK146=0),0,IF($B145=$B139,AK145,$F145))</f>
        <v>0</v>
      </c>
      <c r="AQ150" s="30">
        <f t="shared" ref="AQ150" si="2453">IF(OR($B145=$B151,AK150=0),0,$G147-$G146)</f>
        <v>0</v>
      </c>
      <c r="AR150" s="134">
        <f t="shared" ref="AR150" si="2454">IF(OR($B145=$B151,AK150=0),0,AK149)</f>
        <v>0</v>
      </c>
      <c r="AS150" s="138">
        <f t="shared" ref="AS150" si="2455">IF($B145=$B151,0,AL147)</f>
        <v>0</v>
      </c>
      <c r="AT150" s="176">
        <f t="shared" ref="AT150" si="2456">IF($B139=$B145,IF(AV145+AV140&gt;0,1,0)+IF(AW145+AW140&gt;0,1,0)+IF(AX145+AX140&gt;0,1,0)+IF(AY145+AY140&gt;0,1,0)+IF(AZ145+AZ140&gt;0,1,0)+IF(BA145+BA140&gt;0,1,0)+IF(BB145+BB140&gt;0,1,0),AT146)</f>
        <v>0</v>
      </c>
      <c r="AU150" s="133">
        <f t="shared" ref="AU150" si="2457">IF(OR($B145=$B151,AT150=0,(AU146-BA150+AY150)&lt;=0),0,(AU146-BA150+AY150)/AT150)</f>
        <v>0</v>
      </c>
      <c r="AV150" s="137">
        <f t="shared" ref="AV150" si="2458">IF(AU150*(7-AT147)&lt;=0,0,AU150*(7-AT147))</f>
        <v>0</v>
      </c>
      <c r="AW150" s="311">
        <f t="shared" ref="AW150" si="2459">ROUND(IF(OR(AU147-AU150*(7-AT147)+AZ150&lt;0,$B145=$B151,AU150&lt;=0,AU147=0),0,IF(AU147-AU150*(7-AT147)+AZ150&gt;BA150-AY150+AZ150,BA150-AY150+AZ150,AU147-AU150*(7-AT147)+AZ150)),1)</f>
        <v>0</v>
      </c>
      <c r="AX150" s="312"/>
      <c r="AY150" s="139">
        <f t="shared" ref="AY150" si="2460">IF(OR($B145=$B151,AT146=0),0,IF($B145=$B139,AT145,$F145))</f>
        <v>0</v>
      </c>
      <c r="AZ150" s="30">
        <f t="shared" ref="AZ150" si="2461">IF(OR($B145=$B151,AT150=0),0,$G147-$G146)</f>
        <v>0</v>
      </c>
      <c r="BA150" s="134">
        <f t="shared" ref="BA150" si="2462">IF(OR($B145=$B151,AT150=0),0,AT149)</f>
        <v>0</v>
      </c>
      <c r="BB150" s="138">
        <f t="shared" ref="BB150" si="2463">IF($B145=$B151,0,AU147)</f>
        <v>0</v>
      </c>
    </row>
    <row r="151" spans="1:54" ht="15.75" x14ac:dyDescent="0.2">
      <c r="A151" s="1">
        <f t="shared" ref="A151" si="2464">IF(B151="","1. Niewypełnione",B151)</f>
        <v>0</v>
      </c>
      <c r="B151" s="320">
        <f>wrzesień!B151</f>
        <v>0</v>
      </c>
      <c r="C151" s="321">
        <f>wrzesień!C151</f>
        <v>0</v>
      </c>
      <c r="D151" s="321">
        <f>wrzesień!D151</f>
        <v>0</v>
      </c>
      <c r="E151" s="321">
        <f>wrzesień!E151</f>
        <v>0</v>
      </c>
      <c r="F151" s="177">
        <f>wrzesień!F151</f>
        <v>18</v>
      </c>
      <c r="G151" s="185">
        <f>wrzesień!G151</f>
        <v>18</v>
      </c>
      <c r="H151" s="177"/>
      <c r="I151" s="192">
        <f t="shared" ref="I151:I155" si="2465">K151+T151+AC151+AL151+AU151</f>
        <v>0</v>
      </c>
      <c r="J151" s="186">
        <f t="shared" ref="J151" si="2466">IF(OR($B151=$B157,J154=0),0,ROUND((K152+P156)/J154,0))</f>
        <v>0</v>
      </c>
      <c r="K151" s="51">
        <f t="shared" ref="K151:K152" si="2467">SUM(L151:R151)</f>
        <v>0</v>
      </c>
      <c r="L151" s="52">
        <f>wrzesień!L151</f>
        <v>0</v>
      </c>
      <c r="M151" s="52">
        <f>wrzesień!M151</f>
        <v>0</v>
      </c>
      <c r="N151" s="52">
        <f>wrzesień!N151</f>
        <v>0</v>
      </c>
      <c r="O151" s="52">
        <f>wrzesień!O151</f>
        <v>0</v>
      </c>
      <c r="P151" s="53">
        <f>wrzesień!P151</f>
        <v>0</v>
      </c>
      <c r="Q151" s="54">
        <f>wrzesień!Q151</f>
        <v>0</v>
      </c>
      <c r="R151" s="55">
        <f>wrzesień!R151</f>
        <v>0</v>
      </c>
      <c r="S151" s="188">
        <f t="shared" ref="S151" si="2468">IF(OR($B151=$B157,S154=0),0,ROUND((T152+Y156)/S154,0))</f>
        <v>0</v>
      </c>
      <c r="T151" s="51">
        <f t="shared" ref="T151:T152" si="2469">SUM(U151:AA151)</f>
        <v>0</v>
      </c>
      <c r="U151" s="52">
        <f>wrzesień!U151</f>
        <v>0</v>
      </c>
      <c r="V151" s="52">
        <f>wrzesień!V151</f>
        <v>0</v>
      </c>
      <c r="W151" s="52">
        <f>wrzesień!W151</f>
        <v>0</v>
      </c>
      <c r="X151" s="52">
        <f>wrzesień!X151</f>
        <v>0</v>
      </c>
      <c r="Y151" s="53">
        <f>wrzesień!Y151</f>
        <v>0</v>
      </c>
      <c r="Z151" s="54">
        <f>wrzesień!Z151</f>
        <v>0</v>
      </c>
      <c r="AA151" s="55">
        <f>wrzesień!AA151</f>
        <v>0</v>
      </c>
      <c r="AB151" s="188">
        <f t="shared" ref="AB151" si="2470">IF(OR($B151=$B157,AB154=0),0,ROUND((AC152+AH156)/AB154,0))</f>
        <v>0</v>
      </c>
      <c r="AC151" s="51">
        <f t="shared" ref="AC151:AC152" si="2471">SUM(AD151:AJ151)</f>
        <v>0</v>
      </c>
      <c r="AD151" s="52">
        <f>wrzesień!AD151</f>
        <v>0</v>
      </c>
      <c r="AE151" s="52">
        <f>wrzesień!AE151</f>
        <v>0</v>
      </c>
      <c r="AF151" s="52">
        <f>wrzesień!AF151</f>
        <v>0</v>
      </c>
      <c r="AG151" s="52">
        <f>wrzesień!AG151</f>
        <v>0</v>
      </c>
      <c r="AH151" s="53">
        <f>wrzesień!AH151</f>
        <v>0</v>
      </c>
      <c r="AI151" s="54">
        <f>wrzesień!AI151</f>
        <v>0</v>
      </c>
      <c r="AJ151" s="55">
        <f>wrzesień!AJ151</f>
        <v>0</v>
      </c>
      <c r="AK151" s="188">
        <f t="shared" ref="AK151" si="2472">IF(OR($B151=$B157,AK154=0),0,ROUND((AL152+AQ156)/AK154,0))</f>
        <v>0</v>
      </c>
      <c r="AL151" s="51">
        <f t="shared" ref="AL151:AL152" si="2473">SUM(AM151:AS151)</f>
        <v>0</v>
      </c>
      <c r="AM151" s="52">
        <f>wrzesień!AM151</f>
        <v>0</v>
      </c>
      <c r="AN151" s="52">
        <f>wrzesień!AN151</f>
        <v>0</v>
      </c>
      <c r="AO151" s="52">
        <f>wrzesień!AO151</f>
        <v>0</v>
      </c>
      <c r="AP151" s="52">
        <f>wrzesień!AP151</f>
        <v>0</v>
      </c>
      <c r="AQ151" s="53">
        <f>wrzesień!AQ151</f>
        <v>0</v>
      </c>
      <c r="AR151" s="54">
        <f>wrzesień!AR151</f>
        <v>0</v>
      </c>
      <c r="AS151" s="55">
        <f>wrzesień!AS151</f>
        <v>0</v>
      </c>
      <c r="AT151" s="188">
        <f t="shared" ref="AT151" si="2474">IF(OR($B151=$B157,AT154=0),0,ROUND((AU152+AZ156)/AT154,0))</f>
        <v>0</v>
      </c>
      <c r="AU151" s="51">
        <f t="shared" ref="AU151:AU152" si="2475">SUM(AV151:BB151)</f>
        <v>0</v>
      </c>
      <c r="AV151" s="52">
        <f t="shared" ref="AV151" si="2476">IF(SUM($AM$9:$AS$9)=SUM($AV$9:$BB$9),AM151,IF(AND(SUM($AV$9:$BB$9)&gt;42,SUM($AV$9:$BB$9)&lt;49),AM151,0))</f>
        <v>0</v>
      </c>
      <c r="AW151" s="52">
        <f t="shared" ref="AW151" si="2477">IF(SUM($AM$9:$AS$9)=SUM($AV$9:$BB$9),AN151,IF(AND(SUM($AV$9:$BB$9)&gt;42,SUM($AV$9:$BB$9)&lt;49),AN151,0))</f>
        <v>0</v>
      </c>
      <c r="AX151" s="52">
        <f t="shared" ref="AX151" si="2478">IF(SUM($AM$9:$AS$9)=SUM($AV$9:$BB$9),AO151,IF(AND(SUM($AV$9:$BB$9)&gt;42,SUM($AV$9:$BB$9)&lt;49),AO151,0))</f>
        <v>0</v>
      </c>
      <c r="AY151" s="52">
        <f t="shared" ref="AY151" si="2479">IF(SUM($AM$9:$AS$9)=SUM($AV$9:$BB$9),AP151,IF(AND(SUM($AV$9:$BB$9)&gt;42,SUM($AV$9:$BB$9)&lt;49),AP151,0))</f>
        <v>0</v>
      </c>
      <c r="AZ151" s="53">
        <f t="shared" ref="AZ151" si="2480">IF(SUM($AM$9:$AS$9)=SUM($AV$9:$BB$9),AQ151,IF(AND(SUM($AV$9:$BB$9)&gt;42,SUM($AV$9:$BB$9)&lt;49),AQ151,0))</f>
        <v>0</v>
      </c>
      <c r="BA151" s="54">
        <f t="shared" ref="BA151" si="2481">IF(SUM($AM$9:$AS$9)=SUM($AV$9:$BB$9),AR151,IF(AND(SUM($AV$9:$BB$9)&gt;42,SUM($AV$9:$BB$9)&lt;49),AR151,0))</f>
        <v>0</v>
      </c>
      <c r="BB151" s="55">
        <f t="shared" ref="BB151" si="2482">IF(SUM($AM$9:$AS$9)=SUM($AV$9:$BB$9),AS151,IF(AND(SUM($AV$9:$BB$9)&gt;42,SUM($AV$9:$BB$9)&lt;49),AS151,0))</f>
        <v>0</v>
      </c>
    </row>
    <row r="152" spans="1:54" ht="12.75" hidden="1" customHeight="1" x14ac:dyDescent="0.2">
      <c r="B152" s="93"/>
      <c r="C152" s="94"/>
      <c r="D152" s="95"/>
      <c r="E152" s="115"/>
      <c r="F152" s="140" t="b">
        <f t="shared" ref="F152" si="2483">IF($B145=$B151,OR(F146,G151&lt;F151),G151&lt;F151)</f>
        <v>0</v>
      </c>
      <c r="G152" s="189">
        <f t="shared" ref="G152" si="2484">IF(AND($B145=$B151,$B145&lt;&gt;"",$B145&lt;&gt;0),G151+G146,G151)</f>
        <v>18</v>
      </c>
      <c r="H152" s="120"/>
      <c r="I152" s="165">
        <f t="shared" si="2465"/>
        <v>0</v>
      </c>
      <c r="J152" s="194">
        <f t="shared" ref="J152" si="2485">7-COUNTIF(L151:R151,0)-COUNTIF(L151:R151,"")</f>
        <v>0</v>
      </c>
      <c r="K152" s="22">
        <f t="shared" si="2467"/>
        <v>0</v>
      </c>
      <c r="L152" s="35">
        <f t="shared" ref="L152:R152" si="2486">IF($B145=$B151,L151+L146,L151)</f>
        <v>0</v>
      </c>
      <c r="M152" s="35">
        <f t="shared" si="2486"/>
        <v>0</v>
      </c>
      <c r="N152" s="35">
        <f t="shared" si="2486"/>
        <v>0</v>
      </c>
      <c r="O152" s="35">
        <f t="shared" si="2486"/>
        <v>0</v>
      </c>
      <c r="P152" s="36">
        <f t="shared" si="2486"/>
        <v>0</v>
      </c>
      <c r="Q152" s="37">
        <f t="shared" si="2486"/>
        <v>0</v>
      </c>
      <c r="R152" s="38">
        <f t="shared" si="2486"/>
        <v>0</v>
      </c>
      <c r="S152" s="194">
        <f t="shared" ref="S152" si="2487">7-COUNTIF(U151:AA151,0)-COUNTIF(U151:AA151,"")</f>
        <v>0</v>
      </c>
      <c r="T152" s="22">
        <f t="shared" si="2469"/>
        <v>0</v>
      </c>
      <c r="U152" s="35">
        <f t="shared" ref="U152:AA152" si="2488">IF($B145=$B151,U151+U146,U151)</f>
        <v>0</v>
      </c>
      <c r="V152" s="35">
        <f t="shared" si="2488"/>
        <v>0</v>
      </c>
      <c r="W152" s="35">
        <f t="shared" si="2488"/>
        <v>0</v>
      </c>
      <c r="X152" s="35">
        <f t="shared" si="2488"/>
        <v>0</v>
      </c>
      <c r="Y152" s="36">
        <f t="shared" si="2488"/>
        <v>0</v>
      </c>
      <c r="Z152" s="37">
        <f t="shared" si="2488"/>
        <v>0</v>
      </c>
      <c r="AA152" s="38">
        <f t="shared" si="2488"/>
        <v>0</v>
      </c>
      <c r="AB152" s="194">
        <f t="shared" ref="AB152" si="2489">7-COUNTIF(AD151:AJ151,0)-COUNTIF(AD151:AJ151,"")</f>
        <v>0</v>
      </c>
      <c r="AC152" s="22">
        <f t="shared" si="2471"/>
        <v>0</v>
      </c>
      <c r="AD152" s="35">
        <f t="shared" ref="AD152:AJ152" si="2490">IF($B145=$B151,AD151+AD146,AD151)</f>
        <v>0</v>
      </c>
      <c r="AE152" s="35">
        <f t="shared" si="2490"/>
        <v>0</v>
      </c>
      <c r="AF152" s="35">
        <f t="shared" si="2490"/>
        <v>0</v>
      </c>
      <c r="AG152" s="35">
        <f t="shared" si="2490"/>
        <v>0</v>
      </c>
      <c r="AH152" s="36">
        <f t="shared" si="2490"/>
        <v>0</v>
      </c>
      <c r="AI152" s="37">
        <f t="shared" si="2490"/>
        <v>0</v>
      </c>
      <c r="AJ152" s="38">
        <f t="shared" si="2490"/>
        <v>0</v>
      </c>
      <c r="AK152" s="194">
        <f t="shared" ref="AK152" si="2491">7-COUNTIF(AM151:AS151,0)-COUNTIF(AM151:AS151,"")</f>
        <v>0</v>
      </c>
      <c r="AL152" s="22">
        <f t="shared" si="2473"/>
        <v>0</v>
      </c>
      <c r="AM152" s="35">
        <f t="shared" ref="AM152:AS152" si="2492">IF($B145=$B151,AM151+AM146,AM151)</f>
        <v>0</v>
      </c>
      <c r="AN152" s="35">
        <f t="shared" si="2492"/>
        <v>0</v>
      </c>
      <c r="AO152" s="35">
        <f t="shared" si="2492"/>
        <v>0</v>
      </c>
      <c r="AP152" s="35">
        <f t="shared" si="2492"/>
        <v>0</v>
      </c>
      <c r="AQ152" s="36">
        <f t="shared" si="2492"/>
        <v>0</v>
      </c>
      <c r="AR152" s="37">
        <f t="shared" si="2492"/>
        <v>0</v>
      </c>
      <c r="AS152" s="38">
        <f t="shared" si="2492"/>
        <v>0</v>
      </c>
      <c r="AT152" s="194">
        <f t="shared" ref="AT152" si="2493">7-COUNTIF(AV151:BB151,0)-COUNTIF(AV151:BB151,"")</f>
        <v>0</v>
      </c>
      <c r="AU152" s="22">
        <f t="shared" si="2475"/>
        <v>0</v>
      </c>
      <c r="AV152" s="35">
        <f t="shared" ref="AV152:BB152" si="2494">IF($B145=$B151,AV151+AV146,AV151)</f>
        <v>0</v>
      </c>
      <c r="AW152" s="35">
        <f t="shared" si="2494"/>
        <v>0</v>
      </c>
      <c r="AX152" s="35">
        <f t="shared" si="2494"/>
        <v>0</v>
      </c>
      <c r="AY152" s="35">
        <f t="shared" si="2494"/>
        <v>0</v>
      </c>
      <c r="AZ152" s="36">
        <f t="shared" si="2494"/>
        <v>0</v>
      </c>
      <c r="BA152" s="37">
        <f t="shared" si="2494"/>
        <v>0</v>
      </c>
      <c r="BB152" s="38">
        <f t="shared" si="2494"/>
        <v>0</v>
      </c>
    </row>
    <row r="153" spans="1:54" ht="15" hidden="1" customHeight="1" x14ac:dyDescent="0.2">
      <c r="B153" s="116"/>
      <c r="C153" s="117"/>
      <c r="D153" s="118"/>
      <c r="E153" s="119"/>
      <c r="F153" s="92"/>
      <c r="G153" s="190">
        <f t="shared" ref="G153" si="2495">IF(AND($B145=$B151,$B145&lt;&gt;"",$B145&lt;&gt;0),F151+G147,F151)</f>
        <v>18</v>
      </c>
      <c r="H153" s="121"/>
      <c r="I153" s="165">
        <f t="shared" si="2465"/>
        <v>0</v>
      </c>
      <c r="J153" s="195">
        <f t="shared" ref="J153" si="2496">IF($B151=$B145,COUNTIF(L153:R153,0),COUNTIF(L154:R154,0)+COUNTIF(L154:R154,""))</f>
        <v>7</v>
      </c>
      <c r="K153" s="39">
        <f t="shared" ref="K153:R153" si="2497">IF($B145=$B151,K154+K147,K154)</f>
        <v>0</v>
      </c>
      <c r="L153" s="40">
        <f t="shared" si="2497"/>
        <v>0</v>
      </c>
      <c r="M153" s="40">
        <f t="shared" si="2497"/>
        <v>0</v>
      </c>
      <c r="N153" s="40">
        <f t="shared" si="2497"/>
        <v>0</v>
      </c>
      <c r="O153" s="40">
        <f t="shared" si="2497"/>
        <v>0</v>
      </c>
      <c r="P153" s="41">
        <f t="shared" si="2497"/>
        <v>0</v>
      </c>
      <c r="Q153" s="42">
        <f t="shared" si="2497"/>
        <v>0</v>
      </c>
      <c r="R153" s="43">
        <f t="shared" si="2497"/>
        <v>0</v>
      </c>
      <c r="S153" s="195">
        <f t="shared" ref="S153" si="2498">IF($B151=$B145,COUNTIF(U153:AA153,0),COUNTIF(U154:AA154,0)+COUNTIF(U154:AA154,""))</f>
        <v>7</v>
      </c>
      <c r="T153" s="39">
        <f t="shared" ref="T153:AA153" si="2499">IF($B145=$B151,T154+T147,T154)</f>
        <v>0</v>
      </c>
      <c r="U153" s="40">
        <f t="shared" si="2499"/>
        <v>0</v>
      </c>
      <c r="V153" s="40">
        <f t="shared" si="2499"/>
        <v>0</v>
      </c>
      <c r="W153" s="40">
        <f t="shared" si="2499"/>
        <v>0</v>
      </c>
      <c r="X153" s="40">
        <f t="shared" si="2499"/>
        <v>0</v>
      </c>
      <c r="Y153" s="41">
        <f t="shared" si="2499"/>
        <v>0</v>
      </c>
      <c r="Z153" s="42">
        <f t="shared" si="2499"/>
        <v>0</v>
      </c>
      <c r="AA153" s="43">
        <f t="shared" si="2499"/>
        <v>0</v>
      </c>
      <c r="AB153" s="195">
        <f t="shared" ref="AB153" si="2500">IF($B151=$B145,COUNTIF(AD153:AJ153,0),COUNTIF(AD154:AJ154,0)+COUNTIF(AD154:AJ154,""))</f>
        <v>7</v>
      </c>
      <c r="AC153" s="39">
        <f t="shared" ref="AC153:AJ153" si="2501">IF($B145=$B151,AC154+AC147,AC154)</f>
        <v>0</v>
      </c>
      <c r="AD153" s="40">
        <f t="shared" si="2501"/>
        <v>0</v>
      </c>
      <c r="AE153" s="40">
        <f t="shared" si="2501"/>
        <v>0</v>
      </c>
      <c r="AF153" s="40">
        <f t="shared" si="2501"/>
        <v>0</v>
      </c>
      <c r="AG153" s="40">
        <f t="shared" si="2501"/>
        <v>0</v>
      </c>
      <c r="AH153" s="41">
        <f t="shared" si="2501"/>
        <v>0</v>
      </c>
      <c r="AI153" s="42">
        <f t="shared" si="2501"/>
        <v>0</v>
      </c>
      <c r="AJ153" s="43">
        <f t="shared" si="2501"/>
        <v>0</v>
      </c>
      <c r="AK153" s="195">
        <f t="shared" ref="AK153" si="2502">IF($B151=$B145,COUNTIF(AM153:AS153,0),COUNTIF(AM154:AS154,0)+COUNTIF(AM154:AS154,""))</f>
        <v>7</v>
      </c>
      <c r="AL153" s="39">
        <f t="shared" ref="AL153:AS153" si="2503">IF($B145=$B151,AL154+AL147,AL154)</f>
        <v>0</v>
      </c>
      <c r="AM153" s="40">
        <f t="shared" si="2503"/>
        <v>0</v>
      </c>
      <c r="AN153" s="40">
        <f t="shared" si="2503"/>
        <v>0</v>
      </c>
      <c r="AO153" s="40">
        <f t="shared" si="2503"/>
        <v>0</v>
      </c>
      <c r="AP153" s="40">
        <f t="shared" si="2503"/>
        <v>0</v>
      </c>
      <c r="AQ153" s="41">
        <f t="shared" si="2503"/>
        <v>0</v>
      </c>
      <c r="AR153" s="42">
        <f t="shared" si="2503"/>
        <v>0</v>
      </c>
      <c r="AS153" s="43">
        <f t="shared" si="2503"/>
        <v>0</v>
      </c>
      <c r="AT153" s="195">
        <f t="shared" ref="AT153" si="2504">IF($B151=$B145,COUNTIF(AV153:BB153,0),COUNTIF(AV154:BB154,0)+COUNTIF(AV154:BB154,""))</f>
        <v>7</v>
      </c>
      <c r="AU153" s="39">
        <f t="shared" ref="AU153:BB153" si="2505">IF($B145=$B151,AU154+AU147,AU154)</f>
        <v>0</v>
      </c>
      <c r="AV153" s="40">
        <f t="shared" si="2505"/>
        <v>0</v>
      </c>
      <c r="AW153" s="40">
        <f t="shared" si="2505"/>
        <v>0</v>
      </c>
      <c r="AX153" s="40">
        <f t="shared" si="2505"/>
        <v>0</v>
      </c>
      <c r="AY153" s="40">
        <f t="shared" si="2505"/>
        <v>0</v>
      </c>
      <c r="AZ153" s="41">
        <f t="shared" si="2505"/>
        <v>0</v>
      </c>
      <c r="BA153" s="42">
        <f t="shared" si="2505"/>
        <v>0</v>
      </c>
      <c r="BB153" s="43">
        <f t="shared" si="2505"/>
        <v>0</v>
      </c>
    </row>
    <row r="154" spans="1:54" ht="15.75" customHeight="1" x14ac:dyDescent="0.2">
      <c r="A154" s="1">
        <f t="shared" ref="A154" si="2506">A151</f>
        <v>0</v>
      </c>
      <c r="B154" s="313">
        <f t="shared" ref="B154" si="2507">B148+1</f>
        <v>23</v>
      </c>
      <c r="C154" s="314"/>
      <c r="D154" s="314"/>
      <c r="E154" s="314"/>
      <c r="F154" s="31"/>
      <c r="G154" s="183"/>
      <c r="H154" s="122">
        <f t="shared" ref="H154" si="2508">5-COUNTIF(AU151,0)-COUNTIF(AL151,0)-COUNTIF(AC151,0)-COUNTIF(T151,0)-COUNTIF(K151,0)</f>
        <v>0</v>
      </c>
      <c r="I154" s="165">
        <f t="shared" si="2465"/>
        <v>0</v>
      </c>
      <c r="J154" s="187">
        <f t="shared" ref="J154" si="2509">IF($B151=$B145,J148+IF($F151&lt;&gt;$G151,(K151+$G153-$G152)/$F151,K151/$F151),IF($F151&lt;&gt;G151,(K151+$G153-$G152)/$F151,K151/$F151))</f>
        <v>0</v>
      </c>
      <c r="K154" s="7">
        <f t="shared" ref="K154:K155" si="2510">SUM(L154:R154)</f>
        <v>0</v>
      </c>
      <c r="L154" s="26">
        <f t="shared" ref="L154:R154" si="2511">L151</f>
        <v>0</v>
      </c>
      <c r="M154" s="26">
        <f t="shared" si="2511"/>
        <v>0</v>
      </c>
      <c r="N154" s="26">
        <f t="shared" si="2511"/>
        <v>0</v>
      </c>
      <c r="O154" s="26">
        <f t="shared" si="2511"/>
        <v>0</v>
      </c>
      <c r="P154" s="26">
        <f t="shared" si="2511"/>
        <v>0</v>
      </c>
      <c r="Q154" s="29">
        <f t="shared" si="2511"/>
        <v>0</v>
      </c>
      <c r="R154" s="23">
        <f t="shared" si="2511"/>
        <v>0</v>
      </c>
      <c r="S154" s="187">
        <f t="shared" ref="S154" si="2512">IF($B151=$B145,S148+IF($F151&lt;&gt;$G151,(T151+$G153-$G152)/$F151,T151/$F151),IF($F151&lt;&gt;P151,(T151+$G153-$G152)/$F151,T151/$F151))</f>
        <v>0</v>
      </c>
      <c r="T154" s="7">
        <f t="shared" ref="T154:T155" si="2513">SUM(U154:AA154)</f>
        <v>0</v>
      </c>
      <c r="U154" s="26">
        <f t="shared" ref="U154:AA154" si="2514">U151</f>
        <v>0</v>
      </c>
      <c r="V154" s="26">
        <f t="shared" si="2514"/>
        <v>0</v>
      </c>
      <c r="W154" s="26">
        <f t="shared" si="2514"/>
        <v>0</v>
      </c>
      <c r="X154" s="26">
        <f t="shared" si="2514"/>
        <v>0</v>
      </c>
      <c r="Y154" s="113">
        <f t="shared" si="2514"/>
        <v>0</v>
      </c>
      <c r="Z154" s="29">
        <f t="shared" si="2514"/>
        <v>0</v>
      </c>
      <c r="AA154" s="23">
        <f t="shared" si="2514"/>
        <v>0</v>
      </c>
      <c r="AB154" s="187">
        <f t="shared" ref="AB154" si="2515">IF($B151=$B145,AB148+IF($F151&lt;&gt;$G151,(AC151+$G153-$G152)/$F151,AC151/$F151),IF($F151&lt;&gt;Y151,(AC151+$G153-$G152)/$F151,AC151/$F151))</f>
        <v>0</v>
      </c>
      <c r="AC154" s="7">
        <f t="shared" ref="AC154:AC155" si="2516">SUM(AD154:AJ154)</f>
        <v>0</v>
      </c>
      <c r="AD154" s="26">
        <f t="shared" ref="AD154:AJ154" si="2517">AD151</f>
        <v>0</v>
      </c>
      <c r="AE154" s="26">
        <f t="shared" si="2517"/>
        <v>0</v>
      </c>
      <c r="AF154" s="26">
        <f t="shared" si="2517"/>
        <v>0</v>
      </c>
      <c r="AG154" s="26">
        <f t="shared" si="2517"/>
        <v>0</v>
      </c>
      <c r="AH154" s="113">
        <f t="shared" si="2517"/>
        <v>0</v>
      </c>
      <c r="AI154" s="29">
        <f t="shared" si="2517"/>
        <v>0</v>
      </c>
      <c r="AJ154" s="23">
        <f t="shared" si="2517"/>
        <v>0</v>
      </c>
      <c r="AK154" s="187">
        <f t="shared" ref="AK154" si="2518">IF($B151=$B145,AK148+IF($F151&lt;&gt;$G151,(AL151+$G153-$G152)/$F151,AL151/$F151),IF($F151&lt;&gt;AH151,(AL151+$G153-$G152)/$F151,AL151/$F151))</f>
        <v>0</v>
      </c>
      <c r="AL154" s="7">
        <f t="shared" ref="AL154:AL155" si="2519">SUM(AM154:AS154)</f>
        <v>0</v>
      </c>
      <c r="AM154" s="26">
        <f t="shared" ref="AM154:AS154" si="2520">AM151</f>
        <v>0</v>
      </c>
      <c r="AN154" s="26">
        <f t="shared" si="2520"/>
        <v>0</v>
      </c>
      <c r="AO154" s="26">
        <f t="shared" si="2520"/>
        <v>0</v>
      </c>
      <c r="AP154" s="26">
        <f t="shared" si="2520"/>
        <v>0</v>
      </c>
      <c r="AQ154" s="113">
        <f t="shared" si="2520"/>
        <v>0</v>
      </c>
      <c r="AR154" s="29">
        <f t="shared" si="2520"/>
        <v>0</v>
      </c>
      <c r="AS154" s="23">
        <f t="shared" si="2520"/>
        <v>0</v>
      </c>
      <c r="AT154" s="187">
        <f t="shared" ref="AT154" si="2521">IF($B151=$B145,AT148+IF($F151&lt;&gt;$G151,(AU151+$G153-$G152)/$F151,AU151/$F151),IF($F151&lt;&gt;AQ151,(AU151+$G153-$G152)/$F151,AU151/$F151))</f>
        <v>0</v>
      </c>
      <c r="AU154" s="7">
        <f t="shared" ref="AU154:AU155" si="2522">SUM(AV154:BB154)</f>
        <v>0</v>
      </c>
      <c r="AV154" s="6">
        <f t="shared" ref="AV154" si="2523">IF(SUM($AM$9:$AS$9)=SUM($AV$9:$BB$9),AV151,IF(AND(SUM($AV$9:$BB$9)&gt;42,SUM($AV$9:$BB$9)&lt;49),AV151,0))</f>
        <v>0</v>
      </c>
      <c r="AW154" s="6">
        <f t="shared" ref="AW154:BB154" si="2524">IF(SUM($AM$9:$AS$9)=SUM($AV$9:$BB$9),AW151,IF(AND(SUM($AV$9:$BB$9)&gt;42,SUM($AV$9:$BB$9)&lt;49),AW151,0))</f>
        <v>0</v>
      </c>
      <c r="AX154" s="6">
        <f t="shared" si="2524"/>
        <v>0</v>
      </c>
      <c r="AY154" s="6">
        <f t="shared" si="2524"/>
        <v>0</v>
      </c>
      <c r="AZ154" s="26">
        <f t="shared" si="2524"/>
        <v>0</v>
      </c>
      <c r="BA154" s="29">
        <f t="shared" si="2524"/>
        <v>0</v>
      </c>
      <c r="BB154" s="23">
        <f t="shared" si="2524"/>
        <v>0</v>
      </c>
    </row>
    <row r="155" spans="1:54" ht="15.75" customHeight="1" x14ac:dyDescent="0.2">
      <c r="A155" s="1">
        <f t="shared" ref="A155:A156" si="2525">A154</f>
        <v>0</v>
      </c>
      <c r="B155" s="313"/>
      <c r="C155" s="314"/>
      <c r="D155" s="314"/>
      <c r="E155" s="314"/>
      <c r="F155" s="31"/>
      <c r="G155" s="183"/>
      <c r="H155" s="123">
        <f t="shared" ref="H155" si="2526">IF($B151=$B145,H149+F155,$F155)</f>
        <v>0</v>
      </c>
      <c r="I155" s="165">
        <f t="shared" si="2465"/>
        <v>0</v>
      </c>
      <c r="J155" s="141">
        <f t="shared" ref="J155" si="2527">IF($H154=0,0,IF($B145=$B151,IF($H156&gt;0,$H156+J149,K151+J149),IF($H156&gt;0,$H156,K151)))</f>
        <v>0</v>
      </c>
      <c r="K155" s="7">
        <f t="shared" si="2510"/>
        <v>0</v>
      </c>
      <c r="L155" s="6"/>
      <c r="M155" s="6"/>
      <c r="N155" s="6"/>
      <c r="O155" s="6"/>
      <c r="P155" s="26"/>
      <c r="Q155" s="29"/>
      <c r="R155" s="23"/>
      <c r="S155" s="141">
        <f t="shared" ref="S155" si="2528">IF($H154=0,0,IF($B145=$B151,IF($H156&gt;0,$H156+S149,T151+S149),IF($H156&gt;0,$H156,T151)))</f>
        <v>0</v>
      </c>
      <c r="T155" s="7">
        <f t="shared" si="2513"/>
        <v>0</v>
      </c>
      <c r="U155" s="6"/>
      <c r="V155" s="6"/>
      <c r="W155" s="6"/>
      <c r="X155" s="6"/>
      <c r="Y155" s="26"/>
      <c r="Z155" s="29"/>
      <c r="AA155" s="23"/>
      <c r="AB155" s="141">
        <f t="shared" ref="AB155" si="2529">IF($H154=0,0,IF($B145=$B151,IF($H156&gt;0,$H156+AB149,AC151+AB149),IF($H156&gt;0,$H156,AC151)))</f>
        <v>0</v>
      </c>
      <c r="AC155" s="7">
        <f t="shared" si="2516"/>
        <v>0</v>
      </c>
      <c r="AD155" s="6"/>
      <c r="AE155" s="6"/>
      <c r="AF155" s="6"/>
      <c r="AG155" s="6"/>
      <c r="AH155" s="26"/>
      <c r="AI155" s="29"/>
      <c r="AJ155" s="23"/>
      <c r="AK155" s="141">
        <f t="shared" ref="AK155" si="2530">IF($H154=0,0,IF($B145=$B151,IF($H156&gt;0,$H156+AK149,AL151+AK149),IF($H156&gt;0,$H156,AL151)))</f>
        <v>0</v>
      </c>
      <c r="AL155" s="7">
        <f t="shared" si="2519"/>
        <v>0</v>
      </c>
      <c r="AM155" s="6"/>
      <c r="AN155" s="6"/>
      <c r="AO155" s="6"/>
      <c r="AP155" s="6"/>
      <c r="AQ155" s="26"/>
      <c r="AR155" s="29"/>
      <c r="AS155" s="23"/>
      <c r="AT155" s="141">
        <f t="shared" ref="AT155" si="2531">IF($H154=0,0,IF($B145=$B151,IF($H156&gt;0,$H156+AT149,AU151+AT149),IF($H156&gt;0,$H156,AU151)))</f>
        <v>0</v>
      </c>
      <c r="AU155" s="7">
        <f t="shared" si="2522"/>
        <v>0</v>
      </c>
      <c r="AV155" s="6"/>
      <c r="AW155" s="6"/>
      <c r="AX155" s="6"/>
      <c r="AY155" s="6"/>
      <c r="AZ155" s="26"/>
      <c r="BA155" s="29"/>
      <c r="BB155" s="23"/>
    </row>
    <row r="156" spans="1:54" ht="18.75" customHeight="1" thickBot="1" x14ac:dyDescent="0.25">
      <c r="A156" s="1">
        <f t="shared" si="2525"/>
        <v>0</v>
      </c>
      <c r="B156" s="323" t="str">
        <f>IF(B151="",Wydruk!$AE$6,IF(J152=0,Wydruk!$AE$7,IF(AND(G152&lt;G153,B151&lt;&gt;$B157),Wydruk!$AE$13,IF(AND($B151=$B145,$B151&lt;&gt;$B157),IF(OR(OR(J156&lt;4,J156&gt;5),OR(S156&lt;4,S156&gt;5),OR(AB156&lt;4,AB156&gt;5),OR(AK156&lt;4,AK156&gt;5),OR(AND(AT156&lt;4,AT156&gt;0),AT156&gt;5)),Wydruk!$AE$8,Wydruk!$AE$9),IF($B151=$B157,IF($F155&lt;&gt;0,Wydruk!$AE$12,Wydruk!$AE$10),IF(OR(OR(J152&lt;4,J152&gt;5),OR(S152&lt;4,S152&gt;5),OR(AB152&lt;4,AB152&gt;5),OR(AK152&lt;4,AK152&gt;5),OR(AND(AT152&lt;4,AT152&gt;0),AT152&gt;5)),Wydruk!$AE$8,Wydruk!$AE$11))))))</f>
        <v>Uzupełnij liczby godzin tygodniowego planu</v>
      </c>
      <c r="C156" s="324"/>
      <c r="D156" s="324"/>
      <c r="E156" s="324"/>
      <c r="F156" s="173">
        <f>wrzesień!F156</f>
        <v>0</v>
      </c>
      <c r="G156" s="184">
        <f>wrzesień!G156</f>
        <v>0</v>
      </c>
      <c r="H156" s="191">
        <f t="shared" ref="H156" si="2532">IF(OR($G156=0,$F156=0,$G156="",$F156=""),0,$G156/$F156)</f>
        <v>0</v>
      </c>
      <c r="I156" s="193"/>
      <c r="J156" s="176">
        <f t="shared" ref="J156" si="2533">IF($B145=$B151,IF(L151+L146&gt;0,1,0)+IF(M151+M146&gt;0,1,0)+IF(N151+N146&gt;0,1,0)+IF(O151+O146&gt;0,1,0)+IF(P151+P146&gt;0,1,0)+IF(Q151+Q146&gt;0,1,0)+IF(R151+R146&gt;0,1,0),J152)</f>
        <v>0</v>
      </c>
      <c r="K156" s="133">
        <f t="shared" ref="K156" si="2534">IF(OR($B151=$B157,J156=0,(K152-Q156+O156)&lt;=0),0,(K152-Q156+O156)/J156)</f>
        <v>0</v>
      </c>
      <c r="L156" s="137">
        <f t="shared" ref="L156" si="2535">IF(K156*(7-J153)&lt;=0,0,K156*(7-J153))</f>
        <v>0</v>
      </c>
      <c r="M156" s="311">
        <f t="shared" ref="M156" si="2536">ROUND(IF(OR(K153-K156*(7-J153)+P156&lt;0,$B151=$B157,K156&lt;=0,K153=0),0,IF(K153-K156*(7-J153)+P156&gt;Q156-O156+P156,Q156-O156+P156,K153-K156*(7-J153)+P156)),1)</f>
        <v>0</v>
      </c>
      <c r="N156" s="312"/>
      <c r="O156" s="139">
        <f t="shared" ref="O156" si="2537">IF(OR($B151=$B157,J152=0),0,IF($B151=$B145,J151,$F151))</f>
        <v>0</v>
      </c>
      <c r="P156" s="30">
        <f t="shared" ref="P156" si="2538">IF(OR($B151=$B157,J156=0),0,$G153-$G152)</f>
        <v>0</v>
      </c>
      <c r="Q156" s="134">
        <f t="shared" ref="Q156" si="2539">IF(OR($B151=$B157,J156=0),0,J155)</f>
        <v>0</v>
      </c>
      <c r="R156" s="138">
        <f t="shared" ref="R156" si="2540">IF($B151=$B157,0,K153)</f>
        <v>0</v>
      </c>
      <c r="S156" s="176">
        <f t="shared" ref="S156" si="2541">IF($B145=$B151,IF(U151+U146&gt;0,1,0)+IF(V151+V146&gt;0,1,0)+IF(W151+W146&gt;0,1,0)+IF(X151+X146&gt;0,1,0)+IF(Y151+Y146&gt;0,1,0)+IF(Z151+Z146&gt;0,1,0)+IF(AA151+AA146&gt;0,1,0),S152)</f>
        <v>0</v>
      </c>
      <c r="T156" s="133">
        <f t="shared" ref="T156" si="2542">IF(OR($B151=$B157,S156=0,(T152-Z156+X156)&lt;=0),0,(T152-Z156+X156)/S156)</f>
        <v>0</v>
      </c>
      <c r="U156" s="137">
        <f t="shared" ref="U156" si="2543">IF(T156*(7-S153)&lt;=0,0,T156*(7-S153))</f>
        <v>0</v>
      </c>
      <c r="V156" s="311">
        <f t="shared" ref="V156" si="2544">ROUND(IF(OR(T153-T156*(7-S153)+Y156&lt;0,$B151=$B157,T156&lt;=0,T153=0),0,IF(T153-T156*(7-S153)+Y156&gt;Z156-X156+Y156,Z156-X156+Y156,T153-T156*(7-S153)+Y156)),1)</f>
        <v>0</v>
      </c>
      <c r="W156" s="312"/>
      <c r="X156" s="139">
        <f t="shared" ref="X156" si="2545">IF(OR($B151=$B157,S152=0),0,IF($B151=$B145,S151,$F151))</f>
        <v>0</v>
      </c>
      <c r="Y156" s="30">
        <f t="shared" ref="Y156" si="2546">IF(OR($B151=$B157,S156=0),0,$G153-$G152)</f>
        <v>0</v>
      </c>
      <c r="Z156" s="134">
        <f t="shared" ref="Z156" si="2547">IF(OR($B151=$B157,S156=0),0,S155)</f>
        <v>0</v>
      </c>
      <c r="AA156" s="138">
        <f t="shared" ref="AA156" si="2548">IF($B151=$B157,0,T153)</f>
        <v>0</v>
      </c>
      <c r="AB156" s="176">
        <f t="shared" ref="AB156" si="2549">IF($B145=$B151,IF(AD151+AD146&gt;0,1,0)+IF(AE151+AE146&gt;0,1,0)+IF(AF151+AF146&gt;0,1,0)+IF(AG151+AG146&gt;0,1,0)+IF(AH151+AH146&gt;0,1,0)+IF(AI151+AI146&gt;0,1,0)+IF(AJ151+AJ146&gt;0,1,0),AB152)</f>
        <v>0</v>
      </c>
      <c r="AC156" s="133">
        <f t="shared" ref="AC156" si="2550">IF(OR($B151=$B157,AB156=0,(AC152-AI156+AG156)&lt;=0),0,(AC152-AI156+AG156)/AB156)</f>
        <v>0</v>
      </c>
      <c r="AD156" s="137">
        <f t="shared" ref="AD156" si="2551">IF(AC156*(7-AB153)&lt;=0,0,AC156*(7-AB153))</f>
        <v>0</v>
      </c>
      <c r="AE156" s="311">
        <f t="shared" ref="AE156" si="2552">ROUND(IF(OR(AC153-AC156*(7-AB153)+AH156&lt;0,$B151=$B157,AC156&lt;=0,AC153=0),0,IF(AC153-AC156*(7-AB153)+AH156&gt;AI156-AG156+AH156,AI156-AG156+AH156,AC153-AC156*(7-AB153)+AH156)),1)</f>
        <v>0</v>
      </c>
      <c r="AF156" s="312"/>
      <c r="AG156" s="139">
        <f t="shared" ref="AG156" si="2553">IF(OR($B151=$B157,AB152=0),0,IF($B151=$B145,AB151,$F151))</f>
        <v>0</v>
      </c>
      <c r="AH156" s="30">
        <f t="shared" ref="AH156" si="2554">IF(OR($B151=$B157,AB156=0),0,$G153-$G152)</f>
        <v>0</v>
      </c>
      <c r="AI156" s="134">
        <f t="shared" ref="AI156" si="2555">IF(OR($B151=$B157,AB156=0),0,AB155)</f>
        <v>0</v>
      </c>
      <c r="AJ156" s="138">
        <f t="shared" ref="AJ156" si="2556">IF($B151=$B157,0,AC153)</f>
        <v>0</v>
      </c>
      <c r="AK156" s="176">
        <f t="shared" ref="AK156" si="2557">IF($B145=$B151,IF(AM151+AM146&gt;0,1,0)+IF(AN151+AN146&gt;0,1,0)+IF(AO151+AO146&gt;0,1,0)+IF(AP151+AP146&gt;0,1,0)+IF(AQ151+AQ146&gt;0,1,0)+IF(AR151+AR146&gt;0,1,0)+IF(AS151+AS146&gt;0,1,0),AK152)</f>
        <v>0</v>
      </c>
      <c r="AL156" s="133">
        <f t="shared" ref="AL156" si="2558">IF(OR($B151=$B157,AK156=0,(AL152-AR156+AP156)&lt;=0),0,(AL152-AR156+AP156)/AK156)</f>
        <v>0</v>
      </c>
      <c r="AM156" s="137">
        <f t="shared" ref="AM156" si="2559">IF(AL156*(7-AK153)&lt;=0,0,AL156*(7-AK153))</f>
        <v>0</v>
      </c>
      <c r="AN156" s="311">
        <f t="shared" ref="AN156" si="2560">ROUND(IF(OR(AL153-AL156*(7-AK153)+AQ156&lt;0,$B151=$B157,AL156&lt;=0,AL153=0),0,IF(AL153-AL156*(7-AK153)+AQ156&gt;AR156-AP156+AQ156,AR156-AP156+AQ156,AL153-AL156*(7-AK153)+AQ156)),1)</f>
        <v>0</v>
      </c>
      <c r="AO156" s="312"/>
      <c r="AP156" s="139">
        <f t="shared" ref="AP156" si="2561">IF(OR($B151=$B157,AK152=0),0,IF($B151=$B145,AK151,$F151))</f>
        <v>0</v>
      </c>
      <c r="AQ156" s="30">
        <f t="shared" ref="AQ156" si="2562">IF(OR($B151=$B157,AK156=0),0,$G153-$G152)</f>
        <v>0</v>
      </c>
      <c r="AR156" s="134">
        <f t="shared" ref="AR156" si="2563">IF(OR($B151=$B157,AK156=0),0,AK155)</f>
        <v>0</v>
      </c>
      <c r="AS156" s="138">
        <f t="shared" ref="AS156" si="2564">IF($B151=$B157,0,AL153)</f>
        <v>0</v>
      </c>
      <c r="AT156" s="176">
        <f t="shared" ref="AT156" si="2565">IF($B145=$B151,IF(AV151+AV146&gt;0,1,0)+IF(AW151+AW146&gt;0,1,0)+IF(AX151+AX146&gt;0,1,0)+IF(AY151+AY146&gt;0,1,0)+IF(AZ151+AZ146&gt;0,1,0)+IF(BA151+BA146&gt;0,1,0)+IF(BB151+BB146&gt;0,1,0),AT152)</f>
        <v>0</v>
      </c>
      <c r="AU156" s="133">
        <f t="shared" ref="AU156" si="2566">IF(OR($B151=$B157,AT156=0,(AU152-BA156+AY156)&lt;=0),0,(AU152-BA156+AY156)/AT156)</f>
        <v>0</v>
      </c>
      <c r="AV156" s="137">
        <f t="shared" ref="AV156" si="2567">IF(AU156*(7-AT153)&lt;=0,0,AU156*(7-AT153))</f>
        <v>0</v>
      </c>
      <c r="AW156" s="311">
        <f t="shared" ref="AW156" si="2568">ROUND(IF(OR(AU153-AU156*(7-AT153)+AZ156&lt;0,$B151=$B157,AU156&lt;=0,AU153=0),0,IF(AU153-AU156*(7-AT153)+AZ156&gt;BA156-AY156+AZ156,BA156-AY156+AZ156,AU153-AU156*(7-AT153)+AZ156)),1)</f>
        <v>0</v>
      </c>
      <c r="AX156" s="312"/>
      <c r="AY156" s="139">
        <f t="shared" ref="AY156" si="2569">IF(OR($B151=$B157,AT152=0),0,IF($B151=$B145,AT151,$F151))</f>
        <v>0</v>
      </c>
      <c r="AZ156" s="30">
        <f t="shared" ref="AZ156" si="2570">IF(OR($B151=$B157,AT156=0),0,$G153-$G152)</f>
        <v>0</v>
      </c>
      <c r="BA156" s="134">
        <f t="shared" ref="BA156" si="2571">IF(OR($B151=$B157,AT156=0),0,AT155)</f>
        <v>0</v>
      </c>
      <c r="BB156" s="138">
        <f t="shared" ref="BB156" si="2572">IF($B151=$B157,0,AU153)</f>
        <v>0</v>
      </c>
    </row>
    <row r="157" spans="1:54" ht="15.75" x14ac:dyDescent="0.2">
      <c r="A157" s="1">
        <f t="shared" ref="A157" si="2573">IF(B157="","1. Niewypełnione",B157)</f>
        <v>0</v>
      </c>
      <c r="B157" s="320">
        <f>wrzesień!B157</f>
        <v>0</v>
      </c>
      <c r="C157" s="321">
        <f>wrzesień!C157</f>
        <v>0</v>
      </c>
      <c r="D157" s="321">
        <f>wrzesień!D157</f>
        <v>0</v>
      </c>
      <c r="E157" s="321">
        <f>wrzesień!E157</f>
        <v>0</v>
      </c>
      <c r="F157" s="177">
        <f>wrzesień!F157</f>
        <v>18</v>
      </c>
      <c r="G157" s="185">
        <f>wrzesień!G157</f>
        <v>18</v>
      </c>
      <c r="H157" s="177"/>
      <c r="I157" s="192">
        <f t="shared" ref="I157:I161" si="2574">K157+T157+AC157+AL157+AU157</f>
        <v>0</v>
      </c>
      <c r="J157" s="186">
        <f t="shared" ref="J157" si="2575">IF(OR($B157=$B163,J160=0),0,ROUND((K158+P162)/J160,0))</f>
        <v>0</v>
      </c>
      <c r="K157" s="51">
        <f t="shared" ref="K157:K158" si="2576">SUM(L157:R157)</f>
        <v>0</v>
      </c>
      <c r="L157" s="52">
        <f>wrzesień!L157</f>
        <v>0</v>
      </c>
      <c r="M157" s="52">
        <f>wrzesień!M157</f>
        <v>0</v>
      </c>
      <c r="N157" s="52">
        <f>wrzesień!N157</f>
        <v>0</v>
      </c>
      <c r="O157" s="52">
        <f>wrzesień!O157</f>
        <v>0</v>
      </c>
      <c r="P157" s="53">
        <f>wrzesień!P157</f>
        <v>0</v>
      </c>
      <c r="Q157" s="54">
        <f>wrzesień!Q157</f>
        <v>0</v>
      </c>
      <c r="R157" s="55">
        <f>wrzesień!R157</f>
        <v>0</v>
      </c>
      <c r="S157" s="188">
        <f t="shared" ref="S157" si="2577">IF(OR($B157=$B163,S160=0),0,ROUND((T158+Y162)/S160,0))</f>
        <v>0</v>
      </c>
      <c r="T157" s="51">
        <f t="shared" ref="T157:T158" si="2578">SUM(U157:AA157)</f>
        <v>0</v>
      </c>
      <c r="U157" s="52">
        <f>wrzesień!U157</f>
        <v>0</v>
      </c>
      <c r="V157" s="52">
        <f>wrzesień!V157</f>
        <v>0</v>
      </c>
      <c r="W157" s="52">
        <f>wrzesień!W157</f>
        <v>0</v>
      </c>
      <c r="X157" s="52">
        <f>wrzesień!X157</f>
        <v>0</v>
      </c>
      <c r="Y157" s="53">
        <f>wrzesień!Y157</f>
        <v>0</v>
      </c>
      <c r="Z157" s="54">
        <f>wrzesień!Z157</f>
        <v>0</v>
      </c>
      <c r="AA157" s="55">
        <f>wrzesień!AA157</f>
        <v>0</v>
      </c>
      <c r="AB157" s="188">
        <f t="shared" ref="AB157" si="2579">IF(OR($B157=$B163,AB160=0),0,ROUND((AC158+AH162)/AB160,0))</f>
        <v>0</v>
      </c>
      <c r="AC157" s="51">
        <f t="shared" ref="AC157:AC158" si="2580">SUM(AD157:AJ157)</f>
        <v>0</v>
      </c>
      <c r="AD157" s="52">
        <f>wrzesień!AD157</f>
        <v>0</v>
      </c>
      <c r="AE157" s="52">
        <f>wrzesień!AE157</f>
        <v>0</v>
      </c>
      <c r="AF157" s="52">
        <f>wrzesień!AF157</f>
        <v>0</v>
      </c>
      <c r="AG157" s="52">
        <f>wrzesień!AG157</f>
        <v>0</v>
      </c>
      <c r="AH157" s="53">
        <f>wrzesień!AH157</f>
        <v>0</v>
      </c>
      <c r="AI157" s="54">
        <f>wrzesień!AI157</f>
        <v>0</v>
      </c>
      <c r="AJ157" s="55">
        <f>wrzesień!AJ157</f>
        <v>0</v>
      </c>
      <c r="AK157" s="188">
        <f t="shared" ref="AK157" si="2581">IF(OR($B157=$B163,AK160=0),0,ROUND((AL158+AQ162)/AK160,0))</f>
        <v>0</v>
      </c>
      <c r="AL157" s="51">
        <f t="shared" ref="AL157:AL158" si="2582">SUM(AM157:AS157)</f>
        <v>0</v>
      </c>
      <c r="AM157" s="52">
        <f>wrzesień!AM157</f>
        <v>0</v>
      </c>
      <c r="AN157" s="52">
        <f>wrzesień!AN157</f>
        <v>0</v>
      </c>
      <c r="AO157" s="52">
        <f>wrzesień!AO157</f>
        <v>0</v>
      </c>
      <c r="AP157" s="52">
        <f>wrzesień!AP157</f>
        <v>0</v>
      </c>
      <c r="AQ157" s="53">
        <f>wrzesień!AQ157</f>
        <v>0</v>
      </c>
      <c r="AR157" s="54">
        <f>wrzesień!AR157</f>
        <v>0</v>
      </c>
      <c r="AS157" s="55">
        <f>wrzesień!AS157</f>
        <v>0</v>
      </c>
      <c r="AT157" s="188">
        <f t="shared" ref="AT157" si="2583">IF(OR($B157=$B163,AT160=0),0,ROUND((AU158+AZ162)/AT160,0))</f>
        <v>0</v>
      </c>
      <c r="AU157" s="51">
        <f t="shared" ref="AU157:AU158" si="2584">SUM(AV157:BB157)</f>
        <v>0</v>
      </c>
      <c r="AV157" s="52">
        <f t="shared" ref="AV157" si="2585">IF(SUM($AM$9:$AS$9)=SUM($AV$9:$BB$9),AM157,IF(AND(SUM($AV$9:$BB$9)&gt;42,SUM($AV$9:$BB$9)&lt;49),AM157,0))</f>
        <v>0</v>
      </c>
      <c r="AW157" s="52">
        <f t="shared" ref="AW157" si="2586">IF(SUM($AM$9:$AS$9)=SUM($AV$9:$BB$9),AN157,IF(AND(SUM($AV$9:$BB$9)&gt;42,SUM($AV$9:$BB$9)&lt;49),AN157,0))</f>
        <v>0</v>
      </c>
      <c r="AX157" s="52">
        <f t="shared" ref="AX157" si="2587">IF(SUM($AM$9:$AS$9)=SUM($AV$9:$BB$9),AO157,IF(AND(SUM($AV$9:$BB$9)&gt;42,SUM($AV$9:$BB$9)&lt;49),AO157,0))</f>
        <v>0</v>
      </c>
      <c r="AY157" s="52">
        <f t="shared" ref="AY157" si="2588">IF(SUM($AM$9:$AS$9)=SUM($AV$9:$BB$9),AP157,IF(AND(SUM($AV$9:$BB$9)&gt;42,SUM($AV$9:$BB$9)&lt;49),AP157,0))</f>
        <v>0</v>
      </c>
      <c r="AZ157" s="53">
        <f t="shared" ref="AZ157" si="2589">IF(SUM($AM$9:$AS$9)=SUM($AV$9:$BB$9),AQ157,IF(AND(SUM($AV$9:$BB$9)&gt;42,SUM($AV$9:$BB$9)&lt;49),AQ157,0))</f>
        <v>0</v>
      </c>
      <c r="BA157" s="54">
        <f t="shared" ref="BA157" si="2590">IF(SUM($AM$9:$AS$9)=SUM($AV$9:$BB$9),AR157,IF(AND(SUM($AV$9:$BB$9)&gt;42,SUM($AV$9:$BB$9)&lt;49),AR157,0))</f>
        <v>0</v>
      </c>
      <c r="BB157" s="55">
        <f t="shared" ref="BB157" si="2591">IF(SUM($AM$9:$AS$9)=SUM($AV$9:$BB$9),AS157,IF(AND(SUM($AV$9:$BB$9)&gt;42,SUM($AV$9:$BB$9)&lt;49),AS157,0))</f>
        <v>0</v>
      </c>
    </row>
    <row r="158" spans="1:54" ht="12.75" hidden="1" customHeight="1" x14ac:dyDescent="0.2">
      <c r="B158" s="93"/>
      <c r="C158" s="94"/>
      <c r="D158" s="95"/>
      <c r="E158" s="115"/>
      <c r="F158" s="140" t="b">
        <f t="shared" ref="F158" si="2592">IF($B151=$B157,OR(F152,G157&lt;F157),G157&lt;F157)</f>
        <v>0</v>
      </c>
      <c r="G158" s="189">
        <f t="shared" ref="G158" si="2593">IF(AND($B151=$B157,$B151&lt;&gt;"",$B151&lt;&gt;0),G157+G152,G157)</f>
        <v>18</v>
      </c>
      <c r="H158" s="120"/>
      <c r="I158" s="165">
        <f t="shared" si="2574"/>
        <v>0</v>
      </c>
      <c r="J158" s="194">
        <f t="shared" ref="J158" si="2594">7-COUNTIF(L157:R157,0)-COUNTIF(L157:R157,"")</f>
        <v>0</v>
      </c>
      <c r="K158" s="22">
        <f t="shared" si="2576"/>
        <v>0</v>
      </c>
      <c r="L158" s="35">
        <f t="shared" ref="L158:R158" si="2595">IF($B151=$B157,L157+L152,L157)</f>
        <v>0</v>
      </c>
      <c r="M158" s="35">
        <f t="shared" si="2595"/>
        <v>0</v>
      </c>
      <c r="N158" s="35">
        <f t="shared" si="2595"/>
        <v>0</v>
      </c>
      <c r="O158" s="35">
        <f t="shared" si="2595"/>
        <v>0</v>
      </c>
      <c r="P158" s="36">
        <f t="shared" si="2595"/>
        <v>0</v>
      </c>
      <c r="Q158" s="37">
        <f t="shared" si="2595"/>
        <v>0</v>
      </c>
      <c r="R158" s="38">
        <f t="shared" si="2595"/>
        <v>0</v>
      </c>
      <c r="S158" s="194">
        <f t="shared" ref="S158" si="2596">7-COUNTIF(U157:AA157,0)-COUNTIF(U157:AA157,"")</f>
        <v>0</v>
      </c>
      <c r="T158" s="22">
        <f t="shared" si="2578"/>
        <v>0</v>
      </c>
      <c r="U158" s="35">
        <f t="shared" ref="U158:AA158" si="2597">IF($B151=$B157,U157+U152,U157)</f>
        <v>0</v>
      </c>
      <c r="V158" s="35">
        <f t="shared" si="2597"/>
        <v>0</v>
      </c>
      <c r="W158" s="35">
        <f t="shared" si="2597"/>
        <v>0</v>
      </c>
      <c r="X158" s="35">
        <f t="shared" si="2597"/>
        <v>0</v>
      </c>
      <c r="Y158" s="36">
        <f t="shared" si="2597"/>
        <v>0</v>
      </c>
      <c r="Z158" s="37">
        <f t="shared" si="2597"/>
        <v>0</v>
      </c>
      <c r="AA158" s="38">
        <f t="shared" si="2597"/>
        <v>0</v>
      </c>
      <c r="AB158" s="194">
        <f t="shared" ref="AB158" si="2598">7-COUNTIF(AD157:AJ157,0)-COUNTIF(AD157:AJ157,"")</f>
        <v>0</v>
      </c>
      <c r="AC158" s="22">
        <f t="shared" si="2580"/>
        <v>0</v>
      </c>
      <c r="AD158" s="35">
        <f t="shared" ref="AD158:AJ158" si="2599">IF($B151=$B157,AD157+AD152,AD157)</f>
        <v>0</v>
      </c>
      <c r="AE158" s="35">
        <f t="shared" si="2599"/>
        <v>0</v>
      </c>
      <c r="AF158" s="35">
        <f t="shared" si="2599"/>
        <v>0</v>
      </c>
      <c r="AG158" s="35">
        <f t="shared" si="2599"/>
        <v>0</v>
      </c>
      <c r="AH158" s="36">
        <f t="shared" si="2599"/>
        <v>0</v>
      </c>
      <c r="AI158" s="37">
        <f t="shared" si="2599"/>
        <v>0</v>
      </c>
      <c r="AJ158" s="38">
        <f t="shared" si="2599"/>
        <v>0</v>
      </c>
      <c r="AK158" s="194">
        <f t="shared" ref="AK158" si="2600">7-COUNTIF(AM157:AS157,0)-COUNTIF(AM157:AS157,"")</f>
        <v>0</v>
      </c>
      <c r="AL158" s="22">
        <f t="shared" si="2582"/>
        <v>0</v>
      </c>
      <c r="AM158" s="35">
        <f t="shared" ref="AM158:AS158" si="2601">IF($B151=$B157,AM157+AM152,AM157)</f>
        <v>0</v>
      </c>
      <c r="AN158" s="35">
        <f t="shared" si="2601"/>
        <v>0</v>
      </c>
      <c r="AO158" s="35">
        <f t="shared" si="2601"/>
        <v>0</v>
      </c>
      <c r="AP158" s="35">
        <f t="shared" si="2601"/>
        <v>0</v>
      </c>
      <c r="AQ158" s="36">
        <f t="shared" si="2601"/>
        <v>0</v>
      </c>
      <c r="AR158" s="37">
        <f t="shared" si="2601"/>
        <v>0</v>
      </c>
      <c r="AS158" s="38">
        <f t="shared" si="2601"/>
        <v>0</v>
      </c>
      <c r="AT158" s="194">
        <f t="shared" ref="AT158" si="2602">7-COUNTIF(AV157:BB157,0)-COUNTIF(AV157:BB157,"")</f>
        <v>0</v>
      </c>
      <c r="AU158" s="22">
        <f t="shared" si="2584"/>
        <v>0</v>
      </c>
      <c r="AV158" s="35">
        <f t="shared" ref="AV158:BB158" si="2603">IF($B151=$B157,AV157+AV152,AV157)</f>
        <v>0</v>
      </c>
      <c r="AW158" s="35">
        <f t="shared" si="2603"/>
        <v>0</v>
      </c>
      <c r="AX158" s="35">
        <f t="shared" si="2603"/>
        <v>0</v>
      </c>
      <c r="AY158" s="35">
        <f t="shared" si="2603"/>
        <v>0</v>
      </c>
      <c r="AZ158" s="36">
        <f t="shared" si="2603"/>
        <v>0</v>
      </c>
      <c r="BA158" s="37">
        <f t="shared" si="2603"/>
        <v>0</v>
      </c>
      <c r="BB158" s="38">
        <f t="shared" si="2603"/>
        <v>0</v>
      </c>
    </row>
    <row r="159" spans="1:54" ht="15" hidden="1" customHeight="1" x14ac:dyDescent="0.2">
      <c r="B159" s="116"/>
      <c r="C159" s="117"/>
      <c r="D159" s="118"/>
      <c r="E159" s="119"/>
      <c r="F159" s="92"/>
      <c r="G159" s="190">
        <f t="shared" ref="G159" si="2604">IF(AND($B151=$B157,$B151&lt;&gt;"",$B151&lt;&gt;0),F157+G153,F157)</f>
        <v>18</v>
      </c>
      <c r="H159" s="121"/>
      <c r="I159" s="165">
        <f t="shared" si="2574"/>
        <v>0</v>
      </c>
      <c r="J159" s="195">
        <f t="shared" ref="J159" si="2605">IF($B157=$B151,COUNTIF(L159:R159,0),COUNTIF(L160:R160,0)+COUNTIF(L160:R160,""))</f>
        <v>7</v>
      </c>
      <c r="K159" s="39">
        <f t="shared" ref="K159:R159" si="2606">IF($B151=$B157,K160+K153,K160)</f>
        <v>0</v>
      </c>
      <c r="L159" s="40">
        <f t="shared" si="2606"/>
        <v>0</v>
      </c>
      <c r="M159" s="40">
        <f t="shared" si="2606"/>
        <v>0</v>
      </c>
      <c r="N159" s="40">
        <f t="shared" si="2606"/>
        <v>0</v>
      </c>
      <c r="O159" s="40">
        <f t="shared" si="2606"/>
        <v>0</v>
      </c>
      <c r="P159" s="41">
        <f t="shared" si="2606"/>
        <v>0</v>
      </c>
      <c r="Q159" s="42">
        <f t="shared" si="2606"/>
        <v>0</v>
      </c>
      <c r="R159" s="43">
        <f t="shared" si="2606"/>
        <v>0</v>
      </c>
      <c r="S159" s="195">
        <f t="shared" ref="S159" si="2607">IF($B157=$B151,COUNTIF(U159:AA159,0),COUNTIF(U160:AA160,0)+COUNTIF(U160:AA160,""))</f>
        <v>7</v>
      </c>
      <c r="T159" s="39">
        <f t="shared" ref="T159:AA159" si="2608">IF($B151=$B157,T160+T153,T160)</f>
        <v>0</v>
      </c>
      <c r="U159" s="40">
        <f t="shared" si="2608"/>
        <v>0</v>
      </c>
      <c r="V159" s="40">
        <f t="shared" si="2608"/>
        <v>0</v>
      </c>
      <c r="W159" s="40">
        <f t="shared" si="2608"/>
        <v>0</v>
      </c>
      <c r="X159" s="40">
        <f t="shared" si="2608"/>
        <v>0</v>
      </c>
      <c r="Y159" s="41">
        <f t="shared" si="2608"/>
        <v>0</v>
      </c>
      <c r="Z159" s="42">
        <f t="shared" si="2608"/>
        <v>0</v>
      </c>
      <c r="AA159" s="43">
        <f t="shared" si="2608"/>
        <v>0</v>
      </c>
      <c r="AB159" s="195">
        <f t="shared" ref="AB159" si="2609">IF($B157=$B151,COUNTIF(AD159:AJ159,0),COUNTIF(AD160:AJ160,0)+COUNTIF(AD160:AJ160,""))</f>
        <v>7</v>
      </c>
      <c r="AC159" s="39">
        <f t="shared" ref="AC159:AJ159" si="2610">IF($B151=$B157,AC160+AC153,AC160)</f>
        <v>0</v>
      </c>
      <c r="AD159" s="40">
        <f t="shared" si="2610"/>
        <v>0</v>
      </c>
      <c r="AE159" s="40">
        <f t="shared" si="2610"/>
        <v>0</v>
      </c>
      <c r="AF159" s="40">
        <f t="shared" si="2610"/>
        <v>0</v>
      </c>
      <c r="AG159" s="40">
        <f t="shared" si="2610"/>
        <v>0</v>
      </c>
      <c r="AH159" s="41">
        <f t="shared" si="2610"/>
        <v>0</v>
      </c>
      <c r="AI159" s="42">
        <f t="shared" si="2610"/>
        <v>0</v>
      </c>
      <c r="AJ159" s="43">
        <f t="shared" si="2610"/>
        <v>0</v>
      </c>
      <c r="AK159" s="195">
        <f t="shared" ref="AK159" si="2611">IF($B157=$B151,COUNTIF(AM159:AS159,0),COUNTIF(AM160:AS160,0)+COUNTIF(AM160:AS160,""))</f>
        <v>7</v>
      </c>
      <c r="AL159" s="39">
        <f t="shared" ref="AL159:AS159" si="2612">IF($B151=$B157,AL160+AL153,AL160)</f>
        <v>0</v>
      </c>
      <c r="AM159" s="40">
        <f t="shared" si="2612"/>
        <v>0</v>
      </c>
      <c r="AN159" s="40">
        <f t="shared" si="2612"/>
        <v>0</v>
      </c>
      <c r="AO159" s="40">
        <f t="shared" si="2612"/>
        <v>0</v>
      </c>
      <c r="AP159" s="40">
        <f t="shared" si="2612"/>
        <v>0</v>
      </c>
      <c r="AQ159" s="41">
        <f t="shared" si="2612"/>
        <v>0</v>
      </c>
      <c r="AR159" s="42">
        <f t="shared" si="2612"/>
        <v>0</v>
      </c>
      <c r="AS159" s="43">
        <f t="shared" si="2612"/>
        <v>0</v>
      </c>
      <c r="AT159" s="195">
        <f t="shared" ref="AT159" si="2613">IF($B157=$B151,COUNTIF(AV159:BB159,0),COUNTIF(AV160:BB160,0)+COUNTIF(AV160:BB160,""))</f>
        <v>7</v>
      </c>
      <c r="AU159" s="39">
        <f t="shared" ref="AU159:BB159" si="2614">IF($B151=$B157,AU160+AU153,AU160)</f>
        <v>0</v>
      </c>
      <c r="AV159" s="40">
        <f t="shared" si="2614"/>
        <v>0</v>
      </c>
      <c r="AW159" s="40">
        <f t="shared" si="2614"/>
        <v>0</v>
      </c>
      <c r="AX159" s="40">
        <f t="shared" si="2614"/>
        <v>0</v>
      </c>
      <c r="AY159" s="40">
        <f t="shared" si="2614"/>
        <v>0</v>
      </c>
      <c r="AZ159" s="41">
        <f t="shared" si="2614"/>
        <v>0</v>
      </c>
      <c r="BA159" s="42">
        <f t="shared" si="2614"/>
        <v>0</v>
      </c>
      <c r="BB159" s="43">
        <f t="shared" si="2614"/>
        <v>0</v>
      </c>
    </row>
    <row r="160" spans="1:54" ht="15.75" customHeight="1" x14ac:dyDescent="0.2">
      <c r="A160" s="1">
        <f t="shared" ref="A160" si="2615">A157</f>
        <v>0</v>
      </c>
      <c r="B160" s="313">
        <f t="shared" ref="B160" si="2616">B154+1</f>
        <v>24</v>
      </c>
      <c r="C160" s="314"/>
      <c r="D160" s="314"/>
      <c r="E160" s="314"/>
      <c r="F160" s="31"/>
      <c r="G160" s="183"/>
      <c r="H160" s="122">
        <f t="shared" ref="H160" si="2617">5-COUNTIF(AU157,0)-COUNTIF(AL157,0)-COUNTIF(AC157,0)-COUNTIF(T157,0)-COUNTIF(K157,0)</f>
        <v>0</v>
      </c>
      <c r="I160" s="165">
        <f t="shared" si="2574"/>
        <v>0</v>
      </c>
      <c r="J160" s="187">
        <f t="shared" ref="J160" si="2618">IF($B157=$B151,J154+IF($F157&lt;&gt;$G157,(K157+$G159-$G158)/$F157,K157/$F157),IF($F157&lt;&gt;G157,(K157+$G159-$G158)/$F157,K157/$F157))</f>
        <v>0</v>
      </c>
      <c r="K160" s="7">
        <f t="shared" ref="K160:K161" si="2619">SUM(L160:R160)</f>
        <v>0</v>
      </c>
      <c r="L160" s="26">
        <f t="shared" ref="L160:R160" si="2620">L157</f>
        <v>0</v>
      </c>
      <c r="M160" s="26">
        <f t="shared" si="2620"/>
        <v>0</v>
      </c>
      <c r="N160" s="26">
        <f t="shared" si="2620"/>
        <v>0</v>
      </c>
      <c r="O160" s="26">
        <f t="shared" si="2620"/>
        <v>0</v>
      </c>
      <c r="P160" s="26">
        <f t="shared" si="2620"/>
        <v>0</v>
      </c>
      <c r="Q160" s="29">
        <f t="shared" si="2620"/>
        <v>0</v>
      </c>
      <c r="R160" s="23">
        <f t="shared" si="2620"/>
        <v>0</v>
      </c>
      <c r="S160" s="187">
        <f t="shared" ref="S160" si="2621">IF($B157=$B151,S154+IF($F157&lt;&gt;$G157,(T157+$G159-$G158)/$F157,T157/$F157),IF($F157&lt;&gt;P157,(T157+$G159-$G158)/$F157,T157/$F157))</f>
        <v>0</v>
      </c>
      <c r="T160" s="7">
        <f t="shared" ref="T160:T161" si="2622">SUM(U160:AA160)</f>
        <v>0</v>
      </c>
      <c r="U160" s="26">
        <f t="shared" ref="U160:AA160" si="2623">U157</f>
        <v>0</v>
      </c>
      <c r="V160" s="26">
        <f t="shared" si="2623"/>
        <v>0</v>
      </c>
      <c r="W160" s="26">
        <f t="shared" si="2623"/>
        <v>0</v>
      </c>
      <c r="X160" s="26">
        <f t="shared" si="2623"/>
        <v>0</v>
      </c>
      <c r="Y160" s="113">
        <f t="shared" si="2623"/>
        <v>0</v>
      </c>
      <c r="Z160" s="29">
        <f t="shared" si="2623"/>
        <v>0</v>
      </c>
      <c r="AA160" s="23">
        <f t="shared" si="2623"/>
        <v>0</v>
      </c>
      <c r="AB160" s="187">
        <f t="shared" ref="AB160" si="2624">IF($B157=$B151,AB154+IF($F157&lt;&gt;$G157,(AC157+$G159-$G158)/$F157,AC157/$F157),IF($F157&lt;&gt;Y157,(AC157+$G159-$G158)/$F157,AC157/$F157))</f>
        <v>0</v>
      </c>
      <c r="AC160" s="7">
        <f t="shared" ref="AC160:AC161" si="2625">SUM(AD160:AJ160)</f>
        <v>0</v>
      </c>
      <c r="AD160" s="26">
        <f t="shared" ref="AD160:AJ160" si="2626">AD157</f>
        <v>0</v>
      </c>
      <c r="AE160" s="26">
        <f t="shared" si="2626"/>
        <v>0</v>
      </c>
      <c r="AF160" s="26">
        <f t="shared" si="2626"/>
        <v>0</v>
      </c>
      <c r="AG160" s="26">
        <f t="shared" si="2626"/>
        <v>0</v>
      </c>
      <c r="AH160" s="113">
        <f t="shared" si="2626"/>
        <v>0</v>
      </c>
      <c r="AI160" s="29">
        <f t="shared" si="2626"/>
        <v>0</v>
      </c>
      <c r="AJ160" s="23">
        <f t="shared" si="2626"/>
        <v>0</v>
      </c>
      <c r="AK160" s="187">
        <f t="shared" ref="AK160" si="2627">IF($B157=$B151,AK154+IF($F157&lt;&gt;$G157,(AL157+$G159-$G158)/$F157,AL157/$F157),IF($F157&lt;&gt;AH157,(AL157+$G159-$G158)/$F157,AL157/$F157))</f>
        <v>0</v>
      </c>
      <c r="AL160" s="7">
        <f t="shared" ref="AL160:AL161" si="2628">SUM(AM160:AS160)</f>
        <v>0</v>
      </c>
      <c r="AM160" s="26">
        <f t="shared" ref="AM160:AS160" si="2629">AM157</f>
        <v>0</v>
      </c>
      <c r="AN160" s="26">
        <f t="shared" si="2629"/>
        <v>0</v>
      </c>
      <c r="AO160" s="26">
        <f t="shared" si="2629"/>
        <v>0</v>
      </c>
      <c r="AP160" s="26">
        <f t="shared" si="2629"/>
        <v>0</v>
      </c>
      <c r="AQ160" s="113">
        <f t="shared" si="2629"/>
        <v>0</v>
      </c>
      <c r="AR160" s="29">
        <f t="shared" si="2629"/>
        <v>0</v>
      </c>
      <c r="AS160" s="23">
        <f t="shared" si="2629"/>
        <v>0</v>
      </c>
      <c r="AT160" s="187">
        <f t="shared" ref="AT160" si="2630">IF($B157=$B151,AT154+IF($F157&lt;&gt;$G157,(AU157+$G159-$G158)/$F157,AU157/$F157),IF($F157&lt;&gt;AQ157,(AU157+$G159-$G158)/$F157,AU157/$F157))</f>
        <v>0</v>
      </c>
      <c r="AU160" s="7">
        <f t="shared" ref="AU160:AU161" si="2631">SUM(AV160:BB160)</f>
        <v>0</v>
      </c>
      <c r="AV160" s="6">
        <f t="shared" ref="AV160" si="2632">IF(SUM($AM$9:$AS$9)=SUM($AV$9:$BB$9),AV157,IF(AND(SUM($AV$9:$BB$9)&gt;42,SUM($AV$9:$BB$9)&lt;49),AV157,0))</f>
        <v>0</v>
      </c>
      <c r="AW160" s="6">
        <f t="shared" ref="AW160:BB160" si="2633">IF(SUM($AM$9:$AS$9)=SUM($AV$9:$BB$9),AW157,IF(AND(SUM($AV$9:$BB$9)&gt;42,SUM($AV$9:$BB$9)&lt;49),AW157,0))</f>
        <v>0</v>
      </c>
      <c r="AX160" s="6">
        <f t="shared" si="2633"/>
        <v>0</v>
      </c>
      <c r="AY160" s="6">
        <f t="shared" si="2633"/>
        <v>0</v>
      </c>
      <c r="AZ160" s="26">
        <f t="shared" si="2633"/>
        <v>0</v>
      </c>
      <c r="BA160" s="29">
        <f t="shared" si="2633"/>
        <v>0</v>
      </c>
      <c r="BB160" s="23">
        <f t="shared" si="2633"/>
        <v>0</v>
      </c>
    </row>
    <row r="161" spans="1:54" ht="15.75" customHeight="1" x14ac:dyDescent="0.2">
      <c r="A161" s="1">
        <f t="shared" ref="A161:A162" si="2634">A160</f>
        <v>0</v>
      </c>
      <c r="B161" s="313"/>
      <c r="C161" s="314"/>
      <c r="D161" s="314"/>
      <c r="E161" s="314"/>
      <c r="F161" s="31"/>
      <c r="G161" s="183"/>
      <c r="H161" s="123">
        <f t="shared" ref="H161" si="2635">IF($B157=$B151,H155+F161,$F161)</f>
        <v>0</v>
      </c>
      <c r="I161" s="165">
        <f t="shared" si="2574"/>
        <v>0</v>
      </c>
      <c r="J161" s="141">
        <f t="shared" ref="J161" si="2636">IF($H160=0,0,IF($B151=$B157,IF($H162&gt;0,$H162+J155,K157+J155),IF($H162&gt;0,$H162,K157)))</f>
        <v>0</v>
      </c>
      <c r="K161" s="7">
        <f t="shared" si="2619"/>
        <v>0</v>
      </c>
      <c r="L161" s="6"/>
      <c r="M161" s="6"/>
      <c r="N161" s="6"/>
      <c r="O161" s="6"/>
      <c r="P161" s="26"/>
      <c r="Q161" s="29"/>
      <c r="R161" s="23"/>
      <c r="S161" s="141">
        <f t="shared" ref="S161" si="2637">IF($H160=0,0,IF($B151=$B157,IF($H162&gt;0,$H162+S155,T157+S155),IF($H162&gt;0,$H162,T157)))</f>
        <v>0</v>
      </c>
      <c r="T161" s="7">
        <f t="shared" si="2622"/>
        <v>0</v>
      </c>
      <c r="U161" s="6"/>
      <c r="V161" s="6"/>
      <c r="W161" s="6"/>
      <c r="X161" s="6"/>
      <c r="Y161" s="26"/>
      <c r="Z161" s="29"/>
      <c r="AA161" s="23"/>
      <c r="AB161" s="141">
        <f t="shared" ref="AB161" si="2638">IF($H160=0,0,IF($B151=$B157,IF($H162&gt;0,$H162+AB155,AC157+AB155),IF($H162&gt;0,$H162,AC157)))</f>
        <v>0</v>
      </c>
      <c r="AC161" s="7">
        <f t="shared" si="2625"/>
        <v>0</v>
      </c>
      <c r="AD161" s="6"/>
      <c r="AE161" s="6"/>
      <c r="AF161" s="6"/>
      <c r="AG161" s="6"/>
      <c r="AH161" s="26"/>
      <c r="AI161" s="29"/>
      <c r="AJ161" s="23"/>
      <c r="AK161" s="141">
        <f t="shared" ref="AK161" si="2639">IF($H160=0,0,IF($B151=$B157,IF($H162&gt;0,$H162+AK155,AL157+AK155),IF($H162&gt;0,$H162,AL157)))</f>
        <v>0</v>
      </c>
      <c r="AL161" s="7">
        <f t="shared" si="2628"/>
        <v>0</v>
      </c>
      <c r="AM161" s="6"/>
      <c r="AN161" s="6"/>
      <c r="AO161" s="6"/>
      <c r="AP161" s="6"/>
      <c r="AQ161" s="26"/>
      <c r="AR161" s="29"/>
      <c r="AS161" s="23"/>
      <c r="AT161" s="141">
        <f t="shared" ref="AT161" si="2640">IF($H160=0,0,IF($B151=$B157,IF($H162&gt;0,$H162+AT155,AU157+AT155),IF($H162&gt;0,$H162,AU157)))</f>
        <v>0</v>
      </c>
      <c r="AU161" s="7">
        <f t="shared" si="2631"/>
        <v>0</v>
      </c>
      <c r="AV161" s="6"/>
      <c r="AW161" s="6"/>
      <c r="AX161" s="6"/>
      <c r="AY161" s="6"/>
      <c r="AZ161" s="26"/>
      <c r="BA161" s="29"/>
      <c r="BB161" s="23"/>
    </row>
    <row r="162" spans="1:54" ht="18.75" customHeight="1" thickBot="1" x14ac:dyDescent="0.25">
      <c r="A162" s="1">
        <f t="shared" si="2634"/>
        <v>0</v>
      </c>
      <c r="B162" s="323" t="str">
        <f>IF(B157="",Wydruk!$AE$6,IF(J158=0,Wydruk!$AE$7,IF(AND(G158&lt;G159,B157&lt;&gt;$B163),Wydruk!$AE$13,IF(AND($B157=$B151,$B157&lt;&gt;$B163),IF(OR(OR(J162&lt;4,J162&gt;5),OR(S162&lt;4,S162&gt;5),OR(AB162&lt;4,AB162&gt;5),OR(AK162&lt;4,AK162&gt;5),OR(AND(AT162&lt;4,AT162&gt;0),AT162&gt;5)),Wydruk!$AE$8,Wydruk!$AE$9),IF($B157=$B163,IF($F161&lt;&gt;0,Wydruk!$AE$12,Wydruk!$AE$10),IF(OR(OR(J158&lt;4,J158&gt;5),OR(S158&lt;4,S158&gt;5),OR(AB158&lt;4,AB158&gt;5),OR(AK158&lt;4,AK158&gt;5),OR(AND(AT158&lt;4,AT158&gt;0),AT158&gt;5)),Wydruk!$AE$8,Wydruk!$AE$11))))))</f>
        <v>Uzupełnij liczby godzin tygodniowego planu</v>
      </c>
      <c r="C162" s="324"/>
      <c r="D162" s="324"/>
      <c r="E162" s="324"/>
      <c r="F162" s="173">
        <f>wrzesień!F162</f>
        <v>0</v>
      </c>
      <c r="G162" s="184">
        <f>wrzesień!G162</f>
        <v>0</v>
      </c>
      <c r="H162" s="191">
        <f t="shared" ref="H162" si="2641">IF(OR($G162=0,$F162=0,$G162="",$F162=""),0,$G162/$F162)</f>
        <v>0</v>
      </c>
      <c r="I162" s="193"/>
      <c r="J162" s="176">
        <f t="shared" ref="J162" si="2642">IF($B151=$B157,IF(L157+L152&gt;0,1,0)+IF(M157+M152&gt;0,1,0)+IF(N157+N152&gt;0,1,0)+IF(O157+O152&gt;0,1,0)+IF(P157+P152&gt;0,1,0)+IF(Q157+Q152&gt;0,1,0)+IF(R157+R152&gt;0,1,0),J158)</f>
        <v>0</v>
      </c>
      <c r="K162" s="133">
        <f t="shared" ref="K162" si="2643">IF(OR($B157=$B163,J162=0,(K158-Q162+O162)&lt;=0),0,(K158-Q162+O162)/J162)</f>
        <v>0</v>
      </c>
      <c r="L162" s="137">
        <f t="shared" ref="L162" si="2644">IF(K162*(7-J159)&lt;=0,0,K162*(7-J159))</f>
        <v>0</v>
      </c>
      <c r="M162" s="311">
        <f t="shared" ref="M162" si="2645">ROUND(IF(OR(K159-K162*(7-J159)+P162&lt;0,$B157=$B163,K162&lt;=0,K159=0),0,IF(K159-K162*(7-J159)+P162&gt;Q162-O162+P162,Q162-O162+P162,K159-K162*(7-J159)+P162)),1)</f>
        <v>0</v>
      </c>
      <c r="N162" s="312"/>
      <c r="O162" s="139">
        <f t="shared" ref="O162" si="2646">IF(OR($B157=$B163,J158=0),0,IF($B157=$B151,J157,$F157))</f>
        <v>0</v>
      </c>
      <c r="P162" s="30">
        <f t="shared" ref="P162" si="2647">IF(OR($B157=$B163,J162=0),0,$G159-$G158)</f>
        <v>0</v>
      </c>
      <c r="Q162" s="134">
        <f t="shared" ref="Q162" si="2648">IF(OR($B157=$B163,J162=0),0,J161)</f>
        <v>0</v>
      </c>
      <c r="R162" s="138">
        <f t="shared" ref="R162" si="2649">IF($B157=$B163,0,K159)</f>
        <v>0</v>
      </c>
      <c r="S162" s="176">
        <f t="shared" ref="S162" si="2650">IF($B151=$B157,IF(U157+U152&gt;0,1,0)+IF(V157+V152&gt;0,1,0)+IF(W157+W152&gt;0,1,0)+IF(X157+X152&gt;0,1,0)+IF(Y157+Y152&gt;0,1,0)+IF(Z157+Z152&gt;0,1,0)+IF(AA157+AA152&gt;0,1,0),S158)</f>
        <v>0</v>
      </c>
      <c r="T162" s="133">
        <f t="shared" ref="T162" si="2651">IF(OR($B157=$B163,S162=0,(T158-Z162+X162)&lt;=0),0,(T158-Z162+X162)/S162)</f>
        <v>0</v>
      </c>
      <c r="U162" s="137">
        <f t="shared" ref="U162" si="2652">IF(T162*(7-S159)&lt;=0,0,T162*(7-S159))</f>
        <v>0</v>
      </c>
      <c r="V162" s="311">
        <f t="shared" ref="V162" si="2653">ROUND(IF(OR(T159-T162*(7-S159)+Y162&lt;0,$B157=$B163,T162&lt;=0,T159=0),0,IF(T159-T162*(7-S159)+Y162&gt;Z162-X162+Y162,Z162-X162+Y162,T159-T162*(7-S159)+Y162)),1)</f>
        <v>0</v>
      </c>
      <c r="W162" s="312"/>
      <c r="X162" s="139">
        <f t="shared" ref="X162" si="2654">IF(OR($B157=$B163,S158=0),0,IF($B157=$B151,S157,$F157))</f>
        <v>0</v>
      </c>
      <c r="Y162" s="30">
        <f t="shared" ref="Y162" si="2655">IF(OR($B157=$B163,S162=0),0,$G159-$G158)</f>
        <v>0</v>
      </c>
      <c r="Z162" s="134">
        <f t="shared" ref="Z162" si="2656">IF(OR($B157=$B163,S162=0),0,S161)</f>
        <v>0</v>
      </c>
      <c r="AA162" s="138">
        <f t="shared" ref="AA162" si="2657">IF($B157=$B163,0,T159)</f>
        <v>0</v>
      </c>
      <c r="AB162" s="176">
        <f t="shared" ref="AB162" si="2658">IF($B151=$B157,IF(AD157+AD152&gt;0,1,0)+IF(AE157+AE152&gt;0,1,0)+IF(AF157+AF152&gt;0,1,0)+IF(AG157+AG152&gt;0,1,0)+IF(AH157+AH152&gt;0,1,0)+IF(AI157+AI152&gt;0,1,0)+IF(AJ157+AJ152&gt;0,1,0),AB158)</f>
        <v>0</v>
      </c>
      <c r="AC162" s="133">
        <f t="shared" ref="AC162" si="2659">IF(OR($B157=$B163,AB162=0,(AC158-AI162+AG162)&lt;=0),0,(AC158-AI162+AG162)/AB162)</f>
        <v>0</v>
      </c>
      <c r="AD162" s="137">
        <f t="shared" ref="AD162" si="2660">IF(AC162*(7-AB159)&lt;=0,0,AC162*(7-AB159))</f>
        <v>0</v>
      </c>
      <c r="AE162" s="311">
        <f t="shared" ref="AE162" si="2661">ROUND(IF(OR(AC159-AC162*(7-AB159)+AH162&lt;0,$B157=$B163,AC162&lt;=0,AC159=0),0,IF(AC159-AC162*(7-AB159)+AH162&gt;AI162-AG162+AH162,AI162-AG162+AH162,AC159-AC162*(7-AB159)+AH162)),1)</f>
        <v>0</v>
      </c>
      <c r="AF162" s="312"/>
      <c r="AG162" s="139">
        <f t="shared" ref="AG162" si="2662">IF(OR($B157=$B163,AB158=0),0,IF($B157=$B151,AB157,$F157))</f>
        <v>0</v>
      </c>
      <c r="AH162" s="30">
        <f t="shared" ref="AH162" si="2663">IF(OR($B157=$B163,AB162=0),0,$G159-$G158)</f>
        <v>0</v>
      </c>
      <c r="AI162" s="134">
        <f t="shared" ref="AI162" si="2664">IF(OR($B157=$B163,AB162=0),0,AB161)</f>
        <v>0</v>
      </c>
      <c r="AJ162" s="138">
        <f t="shared" ref="AJ162" si="2665">IF($B157=$B163,0,AC159)</f>
        <v>0</v>
      </c>
      <c r="AK162" s="176">
        <f t="shared" ref="AK162" si="2666">IF($B151=$B157,IF(AM157+AM152&gt;0,1,0)+IF(AN157+AN152&gt;0,1,0)+IF(AO157+AO152&gt;0,1,0)+IF(AP157+AP152&gt;0,1,0)+IF(AQ157+AQ152&gt;0,1,0)+IF(AR157+AR152&gt;0,1,0)+IF(AS157+AS152&gt;0,1,0),AK158)</f>
        <v>0</v>
      </c>
      <c r="AL162" s="133">
        <f t="shared" ref="AL162" si="2667">IF(OR($B157=$B163,AK162=0,(AL158-AR162+AP162)&lt;=0),0,(AL158-AR162+AP162)/AK162)</f>
        <v>0</v>
      </c>
      <c r="AM162" s="137">
        <f t="shared" ref="AM162" si="2668">IF(AL162*(7-AK159)&lt;=0,0,AL162*(7-AK159))</f>
        <v>0</v>
      </c>
      <c r="AN162" s="311">
        <f t="shared" ref="AN162" si="2669">ROUND(IF(OR(AL159-AL162*(7-AK159)+AQ162&lt;0,$B157=$B163,AL162&lt;=0,AL159=0),0,IF(AL159-AL162*(7-AK159)+AQ162&gt;AR162-AP162+AQ162,AR162-AP162+AQ162,AL159-AL162*(7-AK159)+AQ162)),1)</f>
        <v>0</v>
      </c>
      <c r="AO162" s="312"/>
      <c r="AP162" s="139">
        <f t="shared" ref="AP162" si="2670">IF(OR($B157=$B163,AK158=0),0,IF($B157=$B151,AK157,$F157))</f>
        <v>0</v>
      </c>
      <c r="AQ162" s="30">
        <f t="shared" ref="AQ162" si="2671">IF(OR($B157=$B163,AK162=0),0,$G159-$G158)</f>
        <v>0</v>
      </c>
      <c r="AR162" s="134">
        <f t="shared" ref="AR162" si="2672">IF(OR($B157=$B163,AK162=0),0,AK161)</f>
        <v>0</v>
      </c>
      <c r="AS162" s="138">
        <f t="shared" ref="AS162" si="2673">IF($B157=$B163,0,AL159)</f>
        <v>0</v>
      </c>
      <c r="AT162" s="176">
        <f t="shared" ref="AT162" si="2674">IF($B151=$B157,IF(AV157+AV152&gt;0,1,0)+IF(AW157+AW152&gt;0,1,0)+IF(AX157+AX152&gt;0,1,0)+IF(AY157+AY152&gt;0,1,0)+IF(AZ157+AZ152&gt;0,1,0)+IF(BA157+BA152&gt;0,1,0)+IF(BB157+BB152&gt;0,1,0),AT158)</f>
        <v>0</v>
      </c>
      <c r="AU162" s="133">
        <f t="shared" ref="AU162" si="2675">IF(OR($B157=$B163,AT162=0,(AU158-BA162+AY162)&lt;=0),0,(AU158-BA162+AY162)/AT162)</f>
        <v>0</v>
      </c>
      <c r="AV162" s="137">
        <f t="shared" ref="AV162" si="2676">IF(AU162*(7-AT159)&lt;=0,0,AU162*(7-AT159))</f>
        <v>0</v>
      </c>
      <c r="AW162" s="311">
        <f t="shared" ref="AW162" si="2677">ROUND(IF(OR(AU159-AU162*(7-AT159)+AZ162&lt;0,$B157=$B163,AU162&lt;=0,AU159=0),0,IF(AU159-AU162*(7-AT159)+AZ162&gt;BA162-AY162+AZ162,BA162-AY162+AZ162,AU159-AU162*(7-AT159)+AZ162)),1)</f>
        <v>0</v>
      </c>
      <c r="AX162" s="312"/>
      <c r="AY162" s="139">
        <f t="shared" ref="AY162" si="2678">IF(OR($B157=$B163,AT158=0),0,IF($B157=$B151,AT157,$F157))</f>
        <v>0</v>
      </c>
      <c r="AZ162" s="30">
        <f t="shared" ref="AZ162" si="2679">IF(OR($B157=$B163,AT162=0),0,$G159-$G158)</f>
        <v>0</v>
      </c>
      <c r="BA162" s="134">
        <f t="shared" ref="BA162" si="2680">IF(OR($B157=$B163,AT162=0),0,AT161)</f>
        <v>0</v>
      </c>
      <c r="BB162" s="138">
        <f t="shared" ref="BB162" si="2681">IF($B157=$B163,0,AU159)</f>
        <v>0</v>
      </c>
    </row>
    <row r="163" spans="1:54" ht="15.75" x14ac:dyDescent="0.2">
      <c r="A163" s="1">
        <f t="shared" ref="A163" si="2682">IF(B163="","1. Niewypełnione",B163)</f>
        <v>0</v>
      </c>
      <c r="B163" s="320">
        <f>wrzesień!B163</f>
        <v>0</v>
      </c>
      <c r="C163" s="321">
        <f>wrzesień!C163</f>
        <v>0</v>
      </c>
      <c r="D163" s="321">
        <f>wrzesień!D163</f>
        <v>0</v>
      </c>
      <c r="E163" s="321">
        <f>wrzesień!E163</f>
        <v>0</v>
      </c>
      <c r="F163" s="177">
        <f>wrzesień!F163</f>
        <v>18</v>
      </c>
      <c r="G163" s="185">
        <f>wrzesień!G163</f>
        <v>18</v>
      </c>
      <c r="H163" s="177"/>
      <c r="I163" s="192">
        <f t="shared" ref="I163:I167" si="2683">K163+T163+AC163+AL163+AU163</f>
        <v>0</v>
      </c>
      <c r="J163" s="186">
        <f t="shared" ref="J163" si="2684">IF(OR($B163=$B169,J166=0),0,ROUND((K164+P168)/J166,0))</f>
        <v>0</v>
      </c>
      <c r="K163" s="51">
        <f t="shared" ref="K163:K164" si="2685">SUM(L163:R163)</f>
        <v>0</v>
      </c>
      <c r="L163" s="52">
        <f>wrzesień!L163</f>
        <v>0</v>
      </c>
      <c r="M163" s="52">
        <f>wrzesień!M163</f>
        <v>0</v>
      </c>
      <c r="N163" s="52">
        <f>wrzesień!N163</f>
        <v>0</v>
      </c>
      <c r="O163" s="52">
        <f>wrzesień!O163</f>
        <v>0</v>
      </c>
      <c r="P163" s="53">
        <f>wrzesień!P163</f>
        <v>0</v>
      </c>
      <c r="Q163" s="54">
        <f>wrzesień!Q163</f>
        <v>0</v>
      </c>
      <c r="R163" s="55">
        <f>wrzesień!R163</f>
        <v>0</v>
      </c>
      <c r="S163" s="188">
        <f t="shared" ref="S163" si="2686">IF(OR($B163=$B169,S166=0),0,ROUND((T164+Y168)/S166,0))</f>
        <v>0</v>
      </c>
      <c r="T163" s="51">
        <f t="shared" ref="T163:T164" si="2687">SUM(U163:AA163)</f>
        <v>0</v>
      </c>
      <c r="U163" s="52">
        <f>wrzesień!U163</f>
        <v>0</v>
      </c>
      <c r="V163" s="52">
        <f>wrzesień!V163</f>
        <v>0</v>
      </c>
      <c r="W163" s="52">
        <f>wrzesień!W163</f>
        <v>0</v>
      </c>
      <c r="X163" s="52">
        <f>wrzesień!X163</f>
        <v>0</v>
      </c>
      <c r="Y163" s="53">
        <f>wrzesień!Y163</f>
        <v>0</v>
      </c>
      <c r="Z163" s="54">
        <f>wrzesień!Z163</f>
        <v>0</v>
      </c>
      <c r="AA163" s="55">
        <f>wrzesień!AA163</f>
        <v>0</v>
      </c>
      <c r="AB163" s="188">
        <f t="shared" ref="AB163" si="2688">IF(OR($B163=$B169,AB166=0),0,ROUND((AC164+AH168)/AB166,0))</f>
        <v>0</v>
      </c>
      <c r="AC163" s="51">
        <f t="shared" ref="AC163:AC164" si="2689">SUM(AD163:AJ163)</f>
        <v>0</v>
      </c>
      <c r="AD163" s="52">
        <f>wrzesień!AD163</f>
        <v>0</v>
      </c>
      <c r="AE163" s="52">
        <f>wrzesień!AE163</f>
        <v>0</v>
      </c>
      <c r="AF163" s="52">
        <f>wrzesień!AF163</f>
        <v>0</v>
      </c>
      <c r="AG163" s="52">
        <f>wrzesień!AG163</f>
        <v>0</v>
      </c>
      <c r="AH163" s="53">
        <f>wrzesień!AH163</f>
        <v>0</v>
      </c>
      <c r="AI163" s="54">
        <f>wrzesień!AI163</f>
        <v>0</v>
      </c>
      <c r="AJ163" s="55">
        <f>wrzesień!AJ163</f>
        <v>0</v>
      </c>
      <c r="AK163" s="188">
        <f t="shared" ref="AK163" si="2690">IF(OR($B163=$B169,AK166=0),0,ROUND((AL164+AQ168)/AK166,0))</f>
        <v>0</v>
      </c>
      <c r="AL163" s="51">
        <f t="shared" ref="AL163:AL164" si="2691">SUM(AM163:AS163)</f>
        <v>0</v>
      </c>
      <c r="AM163" s="52">
        <f>wrzesień!AM163</f>
        <v>0</v>
      </c>
      <c r="AN163" s="52">
        <f>wrzesień!AN163</f>
        <v>0</v>
      </c>
      <c r="AO163" s="52">
        <f>wrzesień!AO163</f>
        <v>0</v>
      </c>
      <c r="AP163" s="52">
        <f>wrzesień!AP163</f>
        <v>0</v>
      </c>
      <c r="AQ163" s="53">
        <f>wrzesień!AQ163</f>
        <v>0</v>
      </c>
      <c r="AR163" s="54">
        <f>wrzesień!AR163</f>
        <v>0</v>
      </c>
      <c r="AS163" s="55">
        <f>wrzesień!AS163</f>
        <v>0</v>
      </c>
      <c r="AT163" s="188">
        <f t="shared" ref="AT163" si="2692">IF(OR($B163=$B169,AT166=0),0,ROUND((AU164+AZ168)/AT166,0))</f>
        <v>0</v>
      </c>
      <c r="AU163" s="51">
        <f t="shared" ref="AU163:AU164" si="2693">SUM(AV163:BB163)</f>
        <v>0</v>
      </c>
      <c r="AV163" s="52">
        <f t="shared" ref="AV163" si="2694">IF(SUM($AM$9:$AS$9)=SUM($AV$9:$BB$9),AM163,IF(AND(SUM($AV$9:$BB$9)&gt;42,SUM($AV$9:$BB$9)&lt;49),AM163,0))</f>
        <v>0</v>
      </c>
      <c r="AW163" s="52">
        <f t="shared" ref="AW163" si="2695">IF(SUM($AM$9:$AS$9)=SUM($AV$9:$BB$9),AN163,IF(AND(SUM($AV$9:$BB$9)&gt;42,SUM($AV$9:$BB$9)&lt;49),AN163,0))</f>
        <v>0</v>
      </c>
      <c r="AX163" s="52">
        <f t="shared" ref="AX163" si="2696">IF(SUM($AM$9:$AS$9)=SUM($AV$9:$BB$9),AO163,IF(AND(SUM($AV$9:$BB$9)&gt;42,SUM($AV$9:$BB$9)&lt;49),AO163,0))</f>
        <v>0</v>
      </c>
      <c r="AY163" s="52">
        <f t="shared" ref="AY163" si="2697">IF(SUM($AM$9:$AS$9)=SUM($AV$9:$BB$9),AP163,IF(AND(SUM($AV$9:$BB$9)&gt;42,SUM($AV$9:$BB$9)&lt;49),AP163,0))</f>
        <v>0</v>
      </c>
      <c r="AZ163" s="53">
        <f t="shared" ref="AZ163" si="2698">IF(SUM($AM$9:$AS$9)=SUM($AV$9:$BB$9),AQ163,IF(AND(SUM($AV$9:$BB$9)&gt;42,SUM($AV$9:$BB$9)&lt;49),AQ163,0))</f>
        <v>0</v>
      </c>
      <c r="BA163" s="54">
        <f t="shared" ref="BA163" si="2699">IF(SUM($AM$9:$AS$9)=SUM($AV$9:$BB$9),AR163,IF(AND(SUM($AV$9:$BB$9)&gt;42,SUM($AV$9:$BB$9)&lt;49),AR163,0))</f>
        <v>0</v>
      </c>
      <c r="BB163" s="55">
        <f t="shared" ref="BB163" si="2700">IF(SUM($AM$9:$AS$9)=SUM($AV$9:$BB$9),AS163,IF(AND(SUM($AV$9:$BB$9)&gt;42,SUM($AV$9:$BB$9)&lt;49),AS163,0))</f>
        <v>0</v>
      </c>
    </row>
    <row r="164" spans="1:54" ht="12.75" hidden="1" customHeight="1" x14ac:dyDescent="0.2">
      <c r="B164" s="93"/>
      <c r="C164" s="94"/>
      <c r="D164" s="95"/>
      <c r="E164" s="115"/>
      <c r="F164" s="140" t="b">
        <f t="shared" ref="F164" si="2701">IF($B157=$B163,OR(F158,G163&lt;F163),G163&lt;F163)</f>
        <v>0</v>
      </c>
      <c r="G164" s="189">
        <f t="shared" ref="G164" si="2702">IF(AND($B157=$B163,$B157&lt;&gt;"",$B157&lt;&gt;0),G163+G158,G163)</f>
        <v>18</v>
      </c>
      <c r="H164" s="120"/>
      <c r="I164" s="165">
        <f t="shared" si="2683"/>
        <v>0</v>
      </c>
      <c r="J164" s="194">
        <f t="shared" ref="J164" si="2703">7-COUNTIF(L163:R163,0)-COUNTIF(L163:R163,"")</f>
        <v>0</v>
      </c>
      <c r="K164" s="22">
        <f t="shared" si="2685"/>
        <v>0</v>
      </c>
      <c r="L164" s="35">
        <f t="shared" ref="L164:R164" si="2704">IF($B157=$B163,L163+L158,L163)</f>
        <v>0</v>
      </c>
      <c r="M164" s="35">
        <f t="shared" si="2704"/>
        <v>0</v>
      </c>
      <c r="N164" s="35">
        <f t="shared" si="2704"/>
        <v>0</v>
      </c>
      <c r="O164" s="35">
        <f t="shared" si="2704"/>
        <v>0</v>
      </c>
      <c r="P164" s="36">
        <f t="shared" si="2704"/>
        <v>0</v>
      </c>
      <c r="Q164" s="37">
        <f t="shared" si="2704"/>
        <v>0</v>
      </c>
      <c r="R164" s="38">
        <f t="shared" si="2704"/>
        <v>0</v>
      </c>
      <c r="S164" s="194">
        <f t="shared" ref="S164" si="2705">7-COUNTIF(U163:AA163,0)-COUNTIF(U163:AA163,"")</f>
        <v>0</v>
      </c>
      <c r="T164" s="22">
        <f t="shared" si="2687"/>
        <v>0</v>
      </c>
      <c r="U164" s="35">
        <f t="shared" ref="U164:AA164" si="2706">IF($B157=$B163,U163+U158,U163)</f>
        <v>0</v>
      </c>
      <c r="V164" s="35">
        <f t="shared" si="2706"/>
        <v>0</v>
      </c>
      <c r="W164" s="35">
        <f t="shared" si="2706"/>
        <v>0</v>
      </c>
      <c r="X164" s="35">
        <f t="shared" si="2706"/>
        <v>0</v>
      </c>
      <c r="Y164" s="36">
        <f t="shared" si="2706"/>
        <v>0</v>
      </c>
      <c r="Z164" s="37">
        <f t="shared" si="2706"/>
        <v>0</v>
      </c>
      <c r="AA164" s="38">
        <f t="shared" si="2706"/>
        <v>0</v>
      </c>
      <c r="AB164" s="194">
        <f t="shared" ref="AB164" si="2707">7-COUNTIF(AD163:AJ163,0)-COUNTIF(AD163:AJ163,"")</f>
        <v>0</v>
      </c>
      <c r="AC164" s="22">
        <f t="shared" si="2689"/>
        <v>0</v>
      </c>
      <c r="AD164" s="35">
        <f t="shared" ref="AD164:AJ164" si="2708">IF($B157=$B163,AD163+AD158,AD163)</f>
        <v>0</v>
      </c>
      <c r="AE164" s="35">
        <f t="shared" si="2708"/>
        <v>0</v>
      </c>
      <c r="AF164" s="35">
        <f t="shared" si="2708"/>
        <v>0</v>
      </c>
      <c r="AG164" s="35">
        <f t="shared" si="2708"/>
        <v>0</v>
      </c>
      <c r="AH164" s="36">
        <f t="shared" si="2708"/>
        <v>0</v>
      </c>
      <c r="AI164" s="37">
        <f t="shared" si="2708"/>
        <v>0</v>
      </c>
      <c r="AJ164" s="38">
        <f t="shared" si="2708"/>
        <v>0</v>
      </c>
      <c r="AK164" s="194">
        <f t="shared" ref="AK164" si="2709">7-COUNTIF(AM163:AS163,0)-COUNTIF(AM163:AS163,"")</f>
        <v>0</v>
      </c>
      <c r="AL164" s="22">
        <f t="shared" si="2691"/>
        <v>0</v>
      </c>
      <c r="AM164" s="35">
        <f t="shared" ref="AM164:AS164" si="2710">IF($B157=$B163,AM163+AM158,AM163)</f>
        <v>0</v>
      </c>
      <c r="AN164" s="35">
        <f t="shared" si="2710"/>
        <v>0</v>
      </c>
      <c r="AO164" s="35">
        <f t="shared" si="2710"/>
        <v>0</v>
      </c>
      <c r="AP164" s="35">
        <f t="shared" si="2710"/>
        <v>0</v>
      </c>
      <c r="AQ164" s="36">
        <f t="shared" si="2710"/>
        <v>0</v>
      </c>
      <c r="AR164" s="37">
        <f t="shared" si="2710"/>
        <v>0</v>
      </c>
      <c r="AS164" s="38">
        <f t="shared" si="2710"/>
        <v>0</v>
      </c>
      <c r="AT164" s="194">
        <f t="shared" ref="AT164" si="2711">7-COUNTIF(AV163:BB163,0)-COUNTIF(AV163:BB163,"")</f>
        <v>0</v>
      </c>
      <c r="AU164" s="22">
        <f t="shared" si="2693"/>
        <v>0</v>
      </c>
      <c r="AV164" s="35">
        <f t="shared" ref="AV164:BB164" si="2712">IF($B157=$B163,AV163+AV158,AV163)</f>
        <v>0</v>
      </c>
      <c r="AW164" s="35">
        <f t="shared" si="2712"/>
        <v>0</v>
      </c>
      <c r="AX164" s="35">
        <f t="shared" si="2712"/>
        <v>0</v>
      </c>
      <c r="AY164" s="35">
        <f t="shared" si="2712"/>
        <v>0</v>
      </c>
      <c r="AZ164" s="36">
        <f t="shared" si="2712"/>
        <v>0</v>
      </c>
      <c r="BA164" s="37">
        <f t="shared" si="2712"/>
        <v>0</v>
      </c>
      <c r="BB164" s="38">
        <f t="shared" si="2712"/>
        <v>0</v>
      </c>
    </row>
    <row r="165" spans="1:54" ht="15" hidden="1" customHeight="1" x14ac:dyDescent="0.2">
      <c r="B165" s="116"/>
      <c r="C165" s="117"/>
      <c r="D165" s="118"/>
      <c r="E165" s="119"/>
      <c r="F165" s="92"/>
      <c r="G165" s="190">
        <f t="shared" ref="G165" si="2713">IF(AND($B157=$B163,$B157&lt;&gt;"",$B157&lt;&gt;0),F163+G159,F163)</f>
        <v>18</v>
      </c>
      <c r="H165" s="121"/>
      <c r="I165" s="165">
        <f t="shared" si="2683"/>
        <v>0</v>
      </c>
      <c r="J165" s="195">
        <f t="shared" ref="J165" si="2714">IF($B163=$B157,COUNTIF(L165:R165,0),COUNTIF(L166:R166,0)+COUNTIF(L166:R166,""))</f>
        <v>7</v>
      </c>
      <c r="K165" s="39">
        <f t="shared" ref="K165:R165" si="2715">IF($B157=$B163,K166+K159,K166)</f>
        <v>0</v>
      </c>
      <c r="L165" s="40">
        <f t="shared" si="2715"/>
        <v>0</v>
      </c>
      <c r="M165" s="40">
        <f t="shared" si="2715"/>
        <v>0</v>
      </c>
      <c r="N165" s="40">
        <f t="shared" si="2715"/>
        <v>0</v>
      </c>
      <c r="O165" s="40">
        <f t="shared" si="2715"/>
        <v>0</v>
      </c>
      <c r="P165" s="41">
        <f t="shared" si="2715"/>
        <v>0</v>
      </c>
      <c r="Q165" s="42">
        <f t="shared" si="2715"/>
        <v>0</v>
      </c>
      <c r="R165" s="43">
        <f t="shared" si="2715"/>
        <v>0</v>
      </c>
      <c r="S165" s="195">
        <f t="shared" ref="S165" si="2716">IF($B163=$B157,COUNTIF(U165:AA165,0),COUNTIF(U166:AA166,0)+COUNTIF(U166:AA166,""))</f>
        <v>7</v>
      </c>
      <c r="T165" s="39">
        <f t="shared" ref="T165:AA165" si="2717">IF($B157=$B163,T166+T159,T166)</f>
        <v>0</v>
      </c>
      <c r="U165" s="40">
        <f t="shared" si="2717"/>
        <v>0</v>
      </c>
      <c r="V165" s="40">
        <f t="shared" si="2717"/>
        <v>0</v>
      </c>
      <c r="W165" s="40">
        <f t="shared" si="2717"/>
        <v>0</v>
      </c>
      <c r="X165" s="40">
        <f t="shared" si="2717"/>
        <v>0</v>
      </c>
      <c r="Y165" s="41">
        <f t="shared" si="2717"/>
        <v>0</v>
      </c>
      <c r="Z165" s="42">
        <f t="shared" si="2717"/>
        <v>0</v>
      </c>
      <c r="AA165" s="43">
        <f t="shared" si="2717"/>
        <v>0</v>
      </c>
      <c r="AB165" s="195">
        <f t="shared" ref="AB165" si="2718">IF($B163=$B157,COUNTIF(AD165:AJ165,0),COUNTIF(AD166:AJ166,0)+COUNTIF(AD166:AJ166,""))</f>
        <v>7</v>
      </c>
      <c r="AC165" s="39">
        <f t="shared" ref="AC165:AJ165" si="2719">IF($B157=$B163,AC166+AC159,AC166)</f>
        <v>0</v>
      </c>
      <c r="AD165" s="40">
        <f t="shared" si="2719"/>
        <v>0</v>
      </c>
      <c r="AE165" s="40">
        <f t="shared" si="2719"/>
        <v>0</v>
      </c>
      <c r="AF165" s="40">
        <f t="shared" si="2719"/>
        <v>0</v>
      </c>
      <c r="AG165" s="40">
        <f t="shared" si="2719"/>
        <v>0</v>
      </c>
      <c r="AH165" s="41">
        <f t="shared" si="2719"/>
        <v>0</v>
      </c>
      <c r="AI165" s="42">
        <f t="shared" si="2719"/>
        <v>0</v>
      </c>
      <c r="AJ165" s="43">
        <f t="shared" si="2719"/>
        <v>0</v>
      </c>
      <c r="AK165" s="195">
        <f t="shared" ref="AK165" si="2720">IF($B163=$B157,COUNTIF(AM165:AS165,0),COUNTIF(AM166:AS166,0)+COUNTIF(AM166:AS166,""))</f>
        <v>7</v>
      </c>
      <c r="AL165" s="39">
        <f t="shared" ref="AL165:AS165" si="2721">IF($B157=$B163,AL166+AL159,AL166)</f>
        <v>0</v>
      </c>
      <c r="AM165" s="40">
        <f t="shared" si="2721"/>
        <v>0</v>
      </c>
      <c r="AN165" s="40">
        <f t="shared" si="2721"/>
        <v>0</v>
      </c>
      <c r="AO165" s="40">
        <f t="shared" si="2721"/>
        <v>0</v>
      </c>
      <c r="AP165" s="40">
        <f t="shared" si="2721"/>
        <v>0</v>
      </c>
      <c r="AQ165" s="41">
        <f t="shared" si="2721"/>
        <v>0</v>
      </c>
      <c r="AR165" s="42">
        <f t="shared" si="2721"/>
        <v>0</v>
      </c>
      <c r="AS165" s="43">
        <f t="shared" si="2721"/>
        <v>0</v>
      </c>
      <c r="AT165" s="195">
        <f t="shared" ref="AT165" si="2722">IF($B163=$B157,COUNTIF(AV165:BB165,0),COUNTIF(AV166:BB166,0)+COUNTIF(AV166:BB166,""))</f>
        <v>7</v>
      </c>
      <c r="AU165" s="39">
        <f t="shared" ref="AU165:BB165" si="2723">IF($B157=$B163,AU166+AU159,AU166)</f>
        <v>0</v>
      </c>
      <c r="AV165" s="40">
        <f t="shared" si="2723"/>
        <v>0</v>
      </c>
      <c r="AW165" s="40">
        <f t="shared" si="2723"/>
        <v>0</v>
      </c>
      <c r="AX165" s="40">
        <f t="shared" si="2723"/>
        <v>0</v>
      </c>
      <c r="AY165" s="40">
        <f t="shared" si="2723"/>
        <v>0</v>
      </c>
      <c r="AZ165" s="41">
        <f t="shared" si="2723"/>
        <v>0</v>
      </c>
      <c r="BA165" s="42">
        <f t="shared" si="2723"/>
        <v>0</v>
      </c>
      <c r="BB165" s="43">
        <f t="shared" si="2723"/>
        <v>0</v>
      </c>
    </row>
    <row r="166" spans="1:54" ht="15.75" customHeight="1" x14ac:dyDescent="0.2">
      <c r="A166" s="1">
        <f t="shared" ref="A166" si="2724">A163</f>
        <v>0</v>
      </c>
      <c r="B166" s="313">
        <f t="shared" ref="B166" si="2725">B160+1</f>
        <v>25</v>
      </c>
      <c r="C166" s="314"/>
      <c r="D166" s="314"/>
      <c r="E166" s="314"/>
      <c r="F166" s="31"/>
      <c r="G166" s="183"/>
      <c r="H166" s="122">
        <f t="shared" ref="H166" si="2726">5-COUNTIF(AU163,0)-COUNTIF(AL163,0)-COUNTIF(AC163,0)-COUNTIF(T163,0)-COUNTIF(K163,0)</f>
        <v>0</v>
      </c>
      <c r="I166" s="165">
        <f t="shared" si="2683"/>
        <v>0</v>
      </c>
      <c r="J166" s="187">
        <f t="shared" ref="J166" si="2727">IF($B163=$B157,J160+IF($F163&lt;&gt;$G163,(K163+$G165-$G164)/$F163,K163/$F163),IF($F163&lt;&gt;G163,(K163+$G165-$G164)/$F163,K163/$F163))</f>
        <v>0</v>
      </c>
      <c r="K166" s="7">
        <f t="shared" ref="K166:K167" si="2728">SUM(L166:R166)</f>
        <v>0</v>
      </c>
      <c r="L166" s="26">
        <f t="shared" ref="L166:R166" si="2729">L163</f>
        <v>0</v>
      </c>
      <c r="M166" s="26">
        <f t="shared" si="2729"/>
        <v>0</v>
      </c>
      <c r="N166" s="26">
        <f t="shared" si="2729"/>
        <v>0</v>
      </c>
      <c r="O166" s="26">
        <f t="shared" si="2729"/>
        <v>0</v>
      </c>
      <c r="P166" s="26">
        <f t="shared" si="2729"/>
        <v>0</v>
      </c>
      <c r="Q166" s="29">
        <f t="shared" si="2729"/>
        <v>0</v>
      </c>
      <c r="R166" s="23">
        <f t="shared" si="2729"/>
        <v>0</v>
      </c>
      <c r="S166" s="187">
        <f t="shared" ref="S166" si="2730">IF($B163=$B157,S160+IF($F163&lt;&gt;$G163,(T163+$G165-$G164)/$F163,T163/$F163),IF($F163&lt;&gt;P163,(T163+$G165-$G164)/$F163,T163/$F163))</f>
        <v>0</v>
      </c>
      <c r="T166" s="7">
        <f t="shared" ref="T166:T167" si="2731">SUM(U166:AA166)</f>
        <v>0</v>
      </c>
      <c r="U166" s="26">
        <f t="shared" ref="U166:AA166" si="2732">U163</f>
        <v>0</v>
      </c>
      <c r="V166" s="26">
        <f t="shared" si="2732"/>
        <v>0</v>
      </c>
      <c r="W166" s="26">
        <f t="shared" si="2732"/>
        <v>0</v>
      </c>
      <c r="X166" s="26">
        <f t="shared" si="2732"/>
        <v>0</v>
      </c>
      <c r="Y166" s="113">
        <f t="shared" si="2732"/>
        <v>0</v>
      </c>
      <c r="Z166" s="29">
        <f t="shared" si="2732"/>
        <v>0</v>
      </c>
      <c r="AA166" s="23">
        <f t="shared" si="2732"/>
        <v>0</v>
      </c>
      <c r="AB166" s="187">
        <f t="shared" ref="AB166" si="2733">IF($B163=$B157,AB160+IF($F163&lt;&gt;$G163,(AC163+$G165-$G164)/$F163,AC163/$F163),IF($F163&lt;&gt;Y163,(AC163+$G165-$G164)/$F163,AC163/$F163))</f>
        <v>0</v>
      </c>
      <c r="AC166" s="7">
        <f t="shared" ref="AC166:AC167" si="2734">SUM(AD166:AJ166)</f>
        <v>0</v>
      </c>
      <c r="AD166" s="26">
        <f t="shared" ref="AD166:AJ166" si="2735">AD163</f>
        <v>0</v>
      </c>
      <c r="AE166" s="26">
        <f t="shared" si="2735"/>
        <v>0</v>
      </c>
      <c r="AF166" s="26">
        <f t="shared" si="2735"/>
        <v>0</v>
      </c>
      <c r="AG166" s="26">
        <f t="shared" si="2735"/>
        <v>0</v>
      </c>
      <c r="AH166" s="113">
        <f t="shared" si="2735"/>
        <v>0</v>
      </c>
      <c r="AI166" s="29">
        <f t="shared" si="2735"/>
        <v>0</v>
      </c>
      <c r="AJ166" s="23">
        <f t="shared" si="2735"/>
        <v>0</v>
      </c>
      <c r="AK166" s="187">
        <f t="shared" ref="AK166" si="2736">IF($B163=$B157,AK160+IF($F163&lt;&gt;$G163,(AL163+$G165-$G164)/$F163,AL163/$F163),IF($F163&lt;&gt;AH163,(AL163+$G165-$G164)/$F163,AL163/$F163))</f>
        <v>0</v>
      </c>
      <c r="AL166" s="7">
        <f t="shared" ref="AL166:AL167" si="2737">SUM(AM166:AS166)</f>
        <v>0</v>
      </c>
      <c r="AM166" s="26">
        <f t="shared" ref="AM166:AS166" si="2738">AM163</f>
        <v>0</v>
      </c>
      <c r="AN166" s="26">
        <f t="shared" si="2738"/>
        <v>0</v>
      </c>
      <c r="AO166" s="26">
        <f t="shared" si="2738"/>
        <v>0</v>
      </c>
      <c r="AP166" s="26">
        <f t="shared" si="2738"/>
        <v>0</v>
      </c>
      <c r="AQ166" s="113">
        <f t="shared" si="2738"/>
        <v>0</v>
      </c>
      <c r="AR166" s="29">
        <f t="shared" si="2738"/>
        <v>0</v>
      </c>
      <c r="AS166" s="23">
        <f t="shared" si="2738"/>
        <v>0</v>
      </c>
      <c r="AT166" s="187">
        <f t="shared" ref="AT166" si="2739">IF($B163=$B157,AT160+IF($F163&lt;&gt;$G163,(AU163+$G165-$G164)/$F163,AU163/$F163),IF($F163&lt;&gt;AQ163,(AU163+$G165-$G164)/$F163,AU163/$F163))</f>
        <v>0</v>
      </c>
      <c r="AU166" s="7">
        <f t="shared" ref="AU166:AU167" si="2740">SUM(AV166:BB166)</f>
        <v>0</v>
      </c>
      <c r="AV166" s="6">
        <f t="shared" ref="AV166" si="2741">IF(SUM($AM$9:$AS$9)=SUM($AV$9:$BB$9),AV163,IF(AND(SUM($AV$9:$BB$9)&gt;42,SUM($AV$9:$BB$9)&lt;49),AV163,0))</f>
        <v>0</v>
      </c>
      <c r="AW166" s="6">
        <f t="shared" ref="AW166:BB166" si="2742">IF(SUM($AM$9:$AS$9)=SUM($AV$9:$BB$9),AW163,IF(AND(SUM($AV$9:$BB$9)&gt;42,SUM($AV$9:$BB$9)&lt;49),AW163,0))</f>
        <v>0</v>
      </c>
      <c r="AX166" s="6">
        <f t="shared" si="2742"/>
        <v>0</v>
      </c>
      <c r="AY166" s="6">
        <f t="shared" si="2742"/>
        <v>0</v>
      </c>
      <c r="AZ166" s="26">
        <f t="shared" si="2742"/>
        <v>0</v>
      </c>
      <c r="BA166" s="29">
        <f t="shared" si="2742"/>
        <v>0</v>
      </c>
      <c r="BB166" s="23">
        <f t="shared" si="2742"/>
        <v>0</v>
      </c>
    </row>
    <row r="167" spans="1:54" ht="15.75" customHeight="1" x14ac:dyDescent="0.2">
      <c r="A167" s="1">
        <f t="shared" ref="A167:A168" si="2743">A166</f>
        <v>0</v>
      </c>
      <c r="B167" s="313"/>
      <c r="C167" s="314"/>
      <c r="D167" s="314"/>
      <c r="E167" s="314"/>
      <c r="F167" s="31"/>
      <c r="G167" s="183"/>
      <c r="H167" s="123">
        <f t="shared" ref="H167" si="2744">IF($B163=$B157,H161+F167,$F167)</f>
        <v>0</v>
      </c>
      <c r="I167" s="165">
        <f t="shared" si="2683"/>
        <v>0</v>
      </c>
      <c r="J167" s="141">
        <f t="shared" ref="J167" si="2745">IF($H166=0,0,IF($B157=$B163,IF($H168&gt;0,$H168+J161,K163+J161),IF($H168&gt;0,$H168,K163)))</f>
        <v>0</v>
      </c>
      <c r="K167" s="7">
        <f t="shared" si="2728"/>
        <v>0</v>
      </c>
      <c r="L167" s="6"/>
      <c r="M167" s="6"/>
      <c r="N167" s="6"/>
      <c r="O167" s="6"/>
      <c r="P167" s="26"/>
      <c r="Q167" s="29"/>
      <c r="R167" s="23"/>
      <c r="S167" s="141">
        <f t="shared" ref="S167" si="2746">IF($H166=0,0,IF($B157=$B163,IF($H168&gt;0,$H168+S161,T163+S161),IF($H168&gt;0,$H168,T163)))</f>
        <v>0</v>
      </c>
      <c r="T167" s="7">
        <f t="shared" si="2731"/>
        <v>0</v>
      </c>
      <c r="U167" s="6"/>
      <c r="V167" s="6"/>
      <c r="W167" s="6"/>
      <c r="X167" s="6"/>
      <c r="Y167" s="26"/>
      <c r="Z167" s="29"/>
      <c r="AA167" s="23"/>
      <c r="AB167" s="141">
        <f t="shared" ref="AB167" si="2747">IF($H166=0,0,IF($B157=$B163,IF($H168&gt;0,$H168+AB161,AC163+AB161),IF($H168&gt;0,$H168,AC163)))</f>
        <v>0</v>
      </c>
      <c r="AC167" s="7">
        <f t="shared" si="2734"/>
        <v>0</v>
      </c>
      <c r="AD167" s="6"/>
      <c r="AE167" s="6"/>
      <c r="AF167" s="6"/>
      <c r="AG167" s="6"/>
      <c r="AH167" s="26"/>
      <c r="AI167" s="29"/>
      <c r="AJ167" s="23"/>
      <c r="AK167" s="141">
        <f t="shared" ref="AK167" si="2748">IF($H166=0,0,IF($B157=$B163,IF($H168&gt;0,$H168+AK161,AL163+AK161),IF($H168&gt;0,$H168,AL163)))</f>
        <v>0</v>
      </c>
      <c r="AL167" s="7">
        <f t="shared" si="2737"/>
        <v>0</v>
      </c>
      <c r="AM167" s="6"/>
      <c r="AN167" s="6"/>
      <c r="AO167" s="6"/>
      <c r="AP167" s="6"/>
      <c r="AQ167" s="26"/>
      <c r="AR167" s="29"/>
      <c r="AS167" s="23"/>
      <c r="AT167" s="141">
        <f t="shared" ref="AT167" si="2749">IF($H166=0,0,IF($B157=$B163,IF($H168&gt;0,$H168+AT161,AU163+AT161),IF($H168&gt;0,$H168,AU163)))</f>
        <v>0</v>
      </c>
      <c r="AU167" s="7">
        <f t="shared" si="2740"/>
        <v>0</v>
      </c>
      <c r="AV167" s="6"/>
      <c r="AW167" s="6"/>
      <c r="AX167" s="6"/>
      <c r="AY167" s="6"/>
      <c r="AZ167" s="26"/>
      <c r="BA167" s="29"/>
      <c r="BB167" s="23"/>
    </row>
    <row r="168" spans="1:54" ht="18.75" customHeight="1" thickBot="1" x14ac:dyDescent="0.25">
      <c r="A168" s="1">
        <f t="shared" si="2743"/>
        <v>0</v>
      </c>
      <c r="B168" s="323" t="str">
        <f>IF(B163="",Wydruk!$AE$6,IF(J164=0,Wydruk!$AE$7,IF(AND(G164&lt;G165,B163&lt;&gt;$B169),Wydruk!$AE$13,IF(AND($B163=$B157,$B163&lt;&gt;$B169),IF(OR(OR(J168&lt;4,J168&gt;5),OR(S168&lt;4,S168&gt;5),OR(AB168&lt;4,AB168&gt;5),OR(AK168&lt;4,AK168&gt;5),OR(AND(AT168&lt;4,AT168&gt;0),AT168&gt;5)),Wydruk!$AE$8,Wydruk!$AE$9),IF($B163=$B169,IF($F167&lt;&gt;0,Wydruk!$AE$12,Wydruk!$AE$10),IF(OR(OR(J164&lt;4,J164&gt;5),OR(S164&lt;4,S164&gt;5),OR(AB164&lt;4,AB164&gt;5),OR(AK164&lt;4,AK164&gt;5),OR(AND(AT164&lt;4,AT164&gt;0),AT164&gt;5)),Wydruk!$AE$8,Wydruk!$AE$11))))))</f>
        <v>Uzupełnij liczby godzin tygodniowego planu</v>
      </c>
      <c r="C168" s="324"/>
      <c r="D168" s="324"/>
      <c r="E168" s="324"/>
      <c r="F168" s="173">
        <f>wrzesień!F168</f>
        <v>0</v>
      </c>
      <c r="G168" s="184">
        <f>wrzesień!G168</f>
        <v>0</v>
      </c>
      <c r="H168" s="191">
        <f t="shared" ref="H168" si="2750">IF(OR($G168=0,$F168=0,$G168="",$F168=""),0,$G168/$F168)</f>
        <v>0</v>
      </c>
      <c r="I168" s="193"/>
      <c r="J168" s="176">
        <f t="shared" ref="J168" si="2751">IF($B157=$B163,IF(L163+L158&gt;0,1,0)+IF(M163+M158&gt;0,1,0)+IF(N163+N158&gt;0,1,0)+IF(O163+O158&gt;0,1,0)+IF(P163+P158&gt;0,1,0)+IF(Q163+Q158&gt;0,1,0)+IF(R163+R158&gt;0,1,0),J164)</f>
        <v>0</v>
      </c>
      <c r="K168" s="133">
        <f t="shared" ref="K168" si="2752">IF(OR($B163=$B169,J168=0,(K164-Q168+O168)&lt;=0),0,(K164-Q168+O168)/J168)</f>
        <v>0</v>
      </c>
      <c r="L168" s="137">
        <f t="shared" ref="L168" si="2753">IF(K168*(7-J165)&lt;=0,0,K168*(7-J165))</f>
        <v>0</v>
      </c>
      <c r="M168" s="311">
        <f t="shared" ref="M168" si="2754">ROUND(IF(OR(K165-K168*(7-J165)+P168&lt;0,$B163=$B169,K168&lt;=0,K165=0),0,IF(K165-K168*(7-J165)+P168&gt;Q168-O168+P168,Q168-O168+P168,K165-K168*(7-J165)+P168)),1)</f>
        <v>0</v>
      </c>
      <c r="N168" s="312"/>
      <c r="O168" s="139">
        <f t="shared" ref="O168" si="2755">IF(OR($B163=$B169,J164=0),0,IF($B163=$B157,J163,$F163))</f>
        <v>0</v>
      </c>
      <c r="P168" s="30">
        <f t="shared" ref="P168" si="2756">IF(OR($B163=$B169,J168=0),0,$G165-$G164)</f>
        <v>0</v>
      </c>
      <c r="Q168" s="134">
        <f t="shared" ref="Q168" si="2757">IF(OR($B163=$B169,J168=0),0,J167)</f>
        <v>0</v>
      </c>
      <c r="R168" s="138">
        <f t="shared" ref="R168" si="2758">IF($B163=$B169,0,K165)</f>
        <v>0</v>
      </c>
      <c r="S168" s="176">
        <f t="shared" ref="S168" si="2759">IF($B157=$B163,IF(U163+U158&gt;0,1,0)+IF(V163+V158&gt;0,1,0)+IF(W163+W158&gt;0,1,0)+IF(X163+X158&gt;0,1,0)+IF(Y163+Y158&gt;0,1,0)+IF(Z163+Z158&gt;0,1,0)+IF(AA163+AA158&gt;0,1,0),S164)</f>
        <v>0</v>
      </c>
      <c r="T168" s="133">
        <f t="shared" ref="T168" si="2760">IF(OR($B163=$B169,S168=0,(T164-Z168+X168)&lt;=0),0,(T164-Z168+X168)/S168)</f>
        <v>0</v>
      </c>
      <c r="U168" s="137">
        <f t="shared" ref="U168" si="2761">IF(T168*(7-S165)&lt;=0,0,T168*(7-S165))</f>
        <v>0</v>
      </c>
      <c r="V168" s="311">
        <f t="shared" ref="V168" si="2762">ROUND(IF(OR(T165-T168*(7-S165)+Y168&lt;0,$B163=$B169,T168&lt;=0,T165=0),0,IF(T165-T168*(7-S165)+Y168&gt;Z168-X168+Y168,Z168-X168+Y168,T165-T168*(7-S165)+Y168)),1)</f>
        <v>0</v>
      </c>
      <c r="W168" s="312"/>
      <c r="X168" s="139">
        <f t="shared" ref="X168" si="2763">IF(OR($B163=$B169,S164=0),0,IF($B163=$B157,S163,$F163))</f>
        <v>0</v>
      </c>
      <c r="Y168" s="30">
        <f t="shared" ref="Y168" si="2764">IF(OR($B163=$B169,S168=0),0,$G165-$G164)</f>
        <v>0</v>
      </c>
      <c r="Z168" s="134">
        <f t="shared" ref="Z168" si="2765">IF(OR($B163=$B169,S168=0),0,S167)</f>
        <v>0</v>
      </c>
      <c r="AA168" s="138">
        <f t="shared" ref="AA168" si="2766">IF($B163=$B169,0,T165)</f>
        <v>0</v>
      </c>
      <c r="AB168" s="176">
        <f t="shared" ref="AB168" si="2767">IF($B157=$B163,IF(AD163+AD158&gt;0,1,0)+IF(AE163+AE158&gt;0,1,0)+IF(AF163+AF158&gt;0,1,0)+IF(AG163+AG158&gt;0,1,0)+IF(AH163+AH158&gt;0,1,0)+IF(AI163+AI158&gt;0,1,0)+IF(AJ163+AJ158&gt;0,1,0),AB164)</f>
        <v>0</v>
      </c>
      <c r="AC168" s="133">
        <f t="shared" ref="AC168" si="2768">IF(OR($B163=$B169,AB168=0,(AC164-AI168+AG168)&lt;=0),0,(AC164-AI168+AG168)/AB168)</f>
        <v>0</v>
      </c>
      <c r="AD168" s="137">
        <f t="shared" ref="AD168" si="2769">IF(AC168*(7-AB165)&lt;=0,0,AC168*(7-AB165))</f>
        <v>0</v>
      </c>
      <c r="AE168" s="311">
        <f t="shared" ref="AE168" si="2770">ROUND(IF(OR(AC165-AC168*(7-AB165)+AH168&lt;0,$B163=$B169,AC168&lt;=0,AC165=0),0,IF(AC165-AC168*(7-AB165)+AH168&gt;AI168-AG168+AH168,AI168-AG168+AH168,AC165-AC168*(7-AB165)+AH168)),1)</f>
        <v>0</v>
      </c>
      <c r="AF168" s="312"/>
      <c r="AG168" s="139">
        <f t="shared" ref="AG168" si="2771">IF(OR($B163=$B169,AB164=0),0,IF($B163=$B157,AB163,$F163))</f>
        <v>0</v>
      </c>
      <c r="AH168" s="30">
        <f t="shared" ref="AH168" si="2772">IF(OR($B163=$B169,AB168=0),0,$G165-$G164)</f>
        <v>0</v>
      </c>
      <c r="AI168" s="134">
        <f t="shared" ref="AI168" si="2773">IF(OR($B163=$B169,AB168=0),0,AB167)</f>
        <v>0</v>
      </c>
      <c r="AJ168" s="138">
        <f t="shared" ref="AJ168" si="2774">IF($B163=$B169,0,AC165)</f>
        <v>0</v>
      </c>
      <c r="AK168" s="176">
        <f t="shared" ref="AK168" si="2775">IF($B157=$B163,IF(AM163+AM158&gt;0,1,0)+IF(AN163+AN158&gt;0,1,0)+IF(AO163+AO158&gt;0,1,0)+IF(AP163+AP158&gt;0,1,0)+IF(AQ163+AQ158&gt;0,1,0)+IF(AR163+AR158&gt;0,1,0)+IF(AS163+AS158&gt;0,1,0),AK164)</f>
        <v>0</v>
      </c>
      <c r="AL168" s="133">
        <f t="shared" ref="AL168" si="2776">IF(OR($B163=$B169,AK168=0,(AL164-AR168+AP168)&lt;=0),0,(AL164-AR168+AP168)/AK168)</f>
        <v>0</v>
      </c>
      <c r="AM168" s="137">
        <f t="shared" ref="AM168" si="2777">IF(AL168*(7-AK165)&lt;=0,0,AL168*(7-AK165))</f>
        <v>0</v>
      </c>
      <c r="AN168" s="311">
        <f t="shared" ref="AN168" si="2778">ROUND(IF(OR(AL165-AL168*(7-AK165)+AQ168&lt;0,$B163=$B169,AL168&lt;=0,AL165=0),0,IF(AL165-AL168*(7-AK165)+AQ168&gt;AR168-AP168+AQ168,AR168-AP168+AQ168,AL165-AL168*(7-AK165)+AQ168)),1)</f>
        <v>0</v>
      </c>
      <c r="AO168" s="312"/>
      <c r="AP168" s="139">
        <f t="shared" ref="AP168" si="2779">IF(OR($B163=$B169,AK164=0),0,IF($B163=$B157,AK163,$F163))</f>
        <v>0</v>
      </c>
      <c r="AQ168" s="30">
        <f t="shared" ref="AQ168" si="2780">IF(OR($B163=$B169,AK168=0),0,$G165-$G164)</f>
        <v>0</v>
      </c>
      <c r="AR168" s="134">
        <f t="shared" ref="AR168" si="2781">IF(OR($B163=$B169,AK168=0),0,AK167)</f>
        <v>0</v>
      </c>
      <c r="AS168" s="138">
        <f t="shared" ref="AS168" si="2782">IF($B163=$B169,0,AL165)</f>
        <v>0</v>
      </c>
      <c r="AT168" s="176">
        <f t="shared" ref="AT168" si="2783">IF($B157=$B163,IF(AV163+AV158&gt;0,1,0)+IF(AW163+AW158&gt;0,1,0)+IF(AX163+AX158&gt;0,1,0)+IF(AY163+AY158&gt;0,1,0)+IF(AZ163+AZ158&gt;0,1,0)+IF(BA163+BA158&gt;0,1,0)+IF(BB163+BB158&gt;0,1,0),AT164)</f>
        <v>0</v>
      </c>
      <c r="AU168" s="133">
        <f t="shared" ref="AU168" si="2784">IF(OR($B163=$B169,AT168=0,(AU164-BA168+AY168)&lt;=0),0,(AU164-BA168+AY168)/AT168)</f>
        <v>0</v>
      </c>
      <c r="AV168" s="137">
        <f t="shared" ref="AV168" si="2785">IF(AU168*(7-AT165)&lt;=0,0,AU168*(7-AT165))</f>
        <v>0</v>
      </c>
      <c r="AW168" s="311">
        <f t="shared" ref="AW168" si="2786">ROUND(IF(OR(AU165-AU168*(7-AT165)+AZ168&lt;0,$B163=$B169,AU168&lt;=0,AU165=0),0,IF(AU165-AU168*(7-AT165)+AZ168&gt;BA168-AY168+AZ168,BA168-AY168+AZ168,AU165-AU168*(7-AT165)+AZ168)),1)</f>
        <v>0</v>
      </c>
      <c r="AX168" s="312"/>
      <c r="AY168" s="139">
        <f t="shared" ref="AY168" si="2787">IF(OR($B163=$B169,AT164=0),0,IF($B163=$B157,AT163,$F163))</f>
        <v>0</v>
      </c>
      <c r="AZ168" s="30">
        <f t="shared" ref="AZ168" si="2788">IF(OR($B163=$B169,AT168=0),0,$G165-$G164)</f>
        <v>0</v>
      </c>
      <c r="BA168" s="134">
        <f t="shared" ref="BA168" si="2789">IF(OR($B163=$B169,AT168=0),0,AT167)</f>
        <v>0</v>
      </c>
      <c r="BB168" s="138">
        <f t="shared" ref="BB168" si="2790">IF($B163=$B169,0,AU165)</f>
        <v>0</v>
      </c>
    </row>
    <row r="169" spans="1:54" ht="15.75" x14ac:dyDescent="0.2">
      <c r="A169" s="1">
        <f t="shared" ref="A169" si="2791">IF(B169="","1. Niewypełnione",B169)</f>
        <v>0</v>
      </c>
      <c r="B169" s="320">
        <f>wrzesień!B169</f>
        <v>0</v>
      </c>
      <c r="C169" s="321">
        <f>wrzesień!C169</f>
        <v>0</v>
      </c>
      <c r="D169" s="321">
        <f>wrzesień!D169</f>
        <v>0</v>
      </c>
      <c r="E169" s="321">
        <f>wrzesień!E169</f>
        <v>0</v>
      </c>
      <c r="F169" s="177">
        <f>wrzesień!F169</f>
        <v>18</v>
      </c>
      <c r="G169" s="185">
        <f>wrzesień!G169</f>
        <v>18</v>
      </c>
      <c r="H169" s="177"/>
      <c r="I169" s="192">
        <f t="shared" ref="I169:I173" si="2792">K169+T169+AC169+AL169+AU169</f>
        <v>0</v>
      </c>
      <c r="J169" s="186">
        <f t="shared" ref="J169" si="2793">IF(OR($B169=$B175,J172=0),0,ROUND((K170+P174)/J172,0))</f>
        <v>0</v>
      </c>
      <c r="K169" s="51">
        <f t="shared" ref="K169:K170" si="2794">SUM(L169:R169)</f>
        <v>0</v>
      </c>
      <c r="L169" s="52">
        <f>wrzesień!L169</f>
        <v>0</v>
      </c>
      <c r="M169" s="52">
        <f>wrzesień!M169</f>
        <v>0</v>
      </c>
      <c r="N169" s="52">
        <f>wrzesień!N169</f>
        <v>0</v>
      </c>
      <c r="O169" s="52">
        <f>wrzesień!O169</f>
        <v>0</v>
      </c>
      <c r="P169" s="53">
        <f>wrzesień!P169</f>
        <v>0</v>
      </c>
      <c r="Q169" s="54">
        <f>wrzesień!Q169</f>
        <v>0</v>
      </c>
      <c r="R169" s="55">
        <f>wrzesień!R169</f>
        <v>0</v>
      </c>
      <c r="S169" s="188">
        <f t="shared" ref="S169" si="2795">IF(OR($B169=$B175,S172=0),0,ROUND((T170+Y174)/S172,0))</f>
        <v>0</v>
      </c>
      <c r="T169" s="51">
        <f t="shared" ref="T169:T170" si="2796">SUM(U169:AA169)</f>
        <v>0</v>
      </c>
      <c r="U169" s="52">
        <f>wrzesień!U169</f>
        <v>0</v>
      </c>
      <c r="V169" s="52">
        <f>wrzesień!V169</f>
        <v>0</v>
      </c>
      <c r="W169" s="52">
        <f>wrzesień!W169</f>
        <v>0</v>
      </c>
      <c r="X169" s="52">
        <f>wrzesień!X169</f>
        <v>0</v>
      </c>
      <c r="Y169" s="53">
        <f>wrzesień!Y169</f>
        <v>0</v>
      </c>
      <c r="Z169" s="54">
        <f>wrzesień!Z169</f>
        <v>0</v>
      </c>
      <c r="AA169" s="55">
        <f>wrzesień!AA169</f>
        <v>0</v>
      </c>
      <c r="AB169" s="188">
        <f t="shared" ref="AB169" si="2797">IF(OR($B169=$B175,AB172=0),0,ROUND((AC170+AH174)/AB172,0))</f>
        <v>0</v>
      </c>
      <c r="AC169" s="51">
        <f t="shared" ref="AC169:AC170" si="2798">SUM(AD169:AJ169)</f>
        <v>0</v>
      </c>
      <c r="AD169" s="52">
        <f>wrzesień!AD169</f>
        <v>0</v>
      </c>
      <c r="AE169" s="52">
        <f>wrzesień!AE169</f>
        <v>0</v>
      </c>
      <c r="AF169" s="52">
        <f>wrzesień!AF169</f>
        <v>0</v>
      </c>
      <c r="AG169" s="52">
        <f>wrzesień!AG169</f>
        <v>0</v>
      </c>
      <c r="AH169" s="53">
        <f>wrzesień!AH169</f>
        <v>0</v>
      </c>
      <c r="AI169" s="54">
        <f>wrzesień!AI169</f>
        <v>0</v>
      </c>
      <c r="AJ169" s="55">
        <f>wrzesień!AJ169</f>
        <v>0</v>
      </c>
      <c r="AK169" s="188">
        <f t="shared" ref="AK169" si="2799">IF(OR($B169=$B175,AK172=0),0,ROUND((AL170+AQ174)/AK172,0))</f>
        <v>0</v>
      </c>
      <c r="AL169" s="51">
        <f t="shared" ref="AL169:AL170" si="2800">SUM(AM169:AS169)</f>
        <v>0</v>
      </c>
      <c r="AM169" s="52">
        <f>wrzesień!AM169</f>
        <v>0</v>
      </c>
      <c r="AN169" s="52">
        <f>wrzesień!AN169</f>
        <v>0</v>
      </c>
      <c r="AO169" s="52">
        <f>wrzesień!AO169</f>
        <v>0</v>
      </c>
      <c r="AP169" s="52">
        <f>wrzesień!AP169</f>
        <v>0</v>
      </c>
      <c r="AQ169" s="53">
        <f>wrzesień!AQ169</f>
        <v>0</v>
      </c>
      <c r="AR169" s="54">
        <f>wrzesień!AR169</f>
        <v>0</v>
      </c>
      <c r="AS169" s="55">
        <f>wrzesień!AS169</f>
        <v>0</v>
      </c>
      <c r="AT169" s="188">
        <f t="shared" ref="AT169" si="2801">IF(OR($B169=$B175,AT172=0),0,ROUND((AU170+AZ174)/AT172,0))</f>
        <v>0</v>
      </c>
      <c r="AU169" s="51">
        <f t="shared" ref="AU169:AU170" si="2802">SUM(AV169:BB169)</f>
        <v>0</v>
      </c>
      <c r="AV169" s="52">
        <f t="shared" ref="AV169" si="2803">IF(SUM($AM$9:$AS$9)=SUM($AV$9:$BB$9),AM169,IF(AND(SUM($AV$9:$BB$9)&gt;42,SUM($AV$9:$BB$9)&lt;49),AM169,0))</f>
        <v>0</v>
      </c>
      <c r="AW169" s="52">
        <f t="shared" ref="AW169" si="2804">IF(SUM($AM$9:$AS$9)=SUM($AV$9:$BB$9),AN169,IF(AND(SUM($AV$9:$BB$9)&gt;42,SUM($AV$9:$BB$9)&lt;49),AN169,0))</f>
        <v>0</v>
      </c>
      <c r="AX169" s="52">
        <f t="shared" ref="AX169" si="2805">IF(SUM($AM$9:$AS$9)=SUM($AV$9:$BB$9),AO169,IF(AND(SUM($AV$9:$BB$9)&gt;42,SUM($AV$9:$BB$9)&lt;49),AO169,0))</f>
        <v>0</v>
      </c>
      <c r="AY169" s="52">
        <f t="shared" ref="AY169" si="2806">IF(SUM($AM$9:$AS$9)=SUM($AV$9:$BB$9),AP169,IF(AND(SUM($AV$9:$BB$9)&gt;42,SUM($AV$9:$BB$9)&lt;49),AP169,0))</f>
        <v>0</v>
      </c>
      <c r="AZ169" s="53">
        <f t="shared" ref="AZ169" si="2807">IF(SUM($AM$9:$AS$9)=SUM($AV$9:$BB$9),AQ169,IF(AND(SUM($AV$9:$BB$9)&gt;42,SUM($AV$9:$BB$9)&lt;49),AQ169,0))</f>
        <v>0</v>
      </c>
      <c r="BA169" s="54">
        <f t="shared" ref="BA169" si="2808">IF(SUM($AM$9:$AS$9)=SUM($AV$9:$BB$9),AR169,IF(AND(SUM($AV$9:$BB$9)&gt;42,SUM($AV$9:$BB$9)&lt;49),AR169,0))</f>
        <v>0</v>
      </c>
      <c r="BB169" s="55">
        <f t="shared" ref="BB169" si="2809">IF(SUM($AM$9:$AS$9)=SUM($AV$9:$BB$9),AS169,IF(AND(SUM($AV$9:$BB$9)&gt;42,SUM($AV$9:$BB$9)&lt;49),AS169,0))</f>
        <v>0</v>
      </c>
    </row>
    <row r="170" spans="1:54" ht="12.75" hidden="1" customHeight="1" x14ac:dyDescent="0.2">
      <c r="B170" s="93"/>
      <c r="C170" s="94"/>
      <c r="D170" s="95"/>
      <c r="E170" s="115"/>
      <c r="F170" s="140" t="b">
        <f t="shared" ref="F170" si="2810">IF($B163=$B169,OR(F164,G169&lt;F169),G169&lt;F169)</f>
        <v>0</v>
      </c>
      <c r="G170" s="189">
        <f t="shared" ref="G170" si="2811">IF(AND($B163=$B169,$B163&lt;&gt;"",$B163&lt;&gt;0),G169+G164,G169)</f>
        <v>18</v>
      </c>
      <c r="H170" s="120"/>
      <c r="I170" s="165">
        <f t="shared" si="2792"/>
        <v>0</v>
      </c>
      <c r="J170" s="194">
        <f t="shared" ref="J170" si="2812">7-COUNTIF(L169:R169,0)-COUNTIF(L169:R169,"")</f>
        <v>0</v>
      </c>
      <c r="K170" s="22">
        <f t="shared" si="2794"/>
        <v>0</v>
      </c>
      <c r="L170" s="35">
        <f t="shared" ref="L170:R170" si="2813">IF($B163=$B169,L169+L164,L169)</f>
        <v>0</v>
      </c>
      <c r="M170" s="35">
        <f t="shared" si="2813"/>
        <v>0</v>
      </c>
      <c r="N170" s="35">
        <f t="shared" si="2813"/>
        <v>0</v>
      </c>
      <c r="O170" s="35">
        <f t="shared" si="2813"/>
        <v>0</v>
      </c>
      <c r="P170" s="36">
        <f t="shared" si="2813"/>
        <v>0</v>
      </c>
      <c r="Q170" s="37">
        <f t="shared" si="2813"/>
        <v>0</v>
      </c>
      <c r="R170" s="38">
        <f t="shared" si="2813"/>
        <v>0</v>
      </c>
      <c r="S170" s="194">
        <f t="shared" ref="S170" si="2814">7-COUNTIF(U169:AA169,0)-COUNTIF(U169:AA169,"")</f>
        <v>0</v>
      </c>
      <c r="T170" s="22">
        <f t="shared" si="2796"/>
        <v>0</v>
      </c>
      <c r="U170" s="35">
        <f t="shared" ref="U170:AA170" si="2815">IF($B163=$B169,U169+U164,U169)</f>
        <v>0</v>
      </c>
      <c r="V170" s="35">
        <f t="shared" si="2815"/>
        <v>0</v>
      </c>
      <c r="W170" s="35">
        <f t="shared" si="2815"/>
        <v>0</v>
      </c>
      <c r="X170" s="35">
        <f t="shared" si="2815"/>
        <v>0</v>
      </c>
      <c r="Y170" s="36">
        <f t="shared" si="2815"/>
        <v>0</v>
      </c>
      <c r="Z170" s="37">
        <f t="shared" si="2815"/>
        <v>0</v>
      </c>
      <c r="AA170" s="38">
        <f t="shared" si="2815"/>
        <v>0</v>
      </c>
      <c r="AB170" s="194">
        <f t="shared" ref="AB170" si="2816">7-COUNTIF(AD169:AJ169,0)-COUNTIF(AD169:AJ169,"")</f>
        <v>0</v>
      </c>
      <c r="AC170" s="22">
        <f t="shared" si="2798"/>
        <v>0</v>
      </c>
      <c r="AD170" s="35">
        <f t="shared" ref="AD170:AJ170" si="2817">IF($B163=$B169,AD169+AD164,AD169)</f>
        <v>0</v>
      </c>
      <c r="AE170" s="35">
        <f t="shared" si="2817"/>
        <v>0</v>
      </c>
      <c r="AF170" s="35">
        <f t="shared" si="2817"/>
        <v>0</v>
      </c>
      <c r="AG170" s="35">
        <f t="shared" si="2817"/>
        <v>0</v>
      </c>
      <c r="AH170" s="36">
        <f t="shared" si="2817"/>
        <v>0</v>
      </c>
      <c r="AI170" s="37">
        <f t="shared" si="2817"/>
        <v>0</v>
      </c>
      <c r="AJ170" s="38">
        <f t="shared" si="2817"/>
        <v>0</v>
      </c>
      <c r="AK170" s="194">
        <f t="shared" ref="AK170" si="2818">7-COUNTIF(AM169:AS169,0)-COUNTIF(AM169:AS169,"")</f>
        <v>0</v>
      </c>
      <c r="AL170" s="22">
        <f t="shared" si="2800"/>
        <v>0</v>
      </c>
      <c r="AM170" s="35">
        <f t="shared" ref="AM170:AS170" si="2819">IF($B163=$B169,AM169+AM164,AM169)</f>
        <v>0</v>
      </c>
      <c r="AN170" s="35">
        <f t="shared" si="2819"/>
        <v>0</v>
      </c>
      <c r="AO170" s="35">
        <f t="shared" si="2819"/>
        <v>0</v>
      </c>
      <c r="AP170" s="35">
        <f t="shared" si="2819"/>
        <v>0</v>
      </c>
      <c r="AQ170" s="36">
        <f t="shared" si="2819"/>
        <v>0</v>
      </c>
      <c r="AR170" s="37">
        <f t="shared" si="2819"/>
        <v>0</v>
      </c>
      <c r="AS170" s="38">
        <f t="shared" si="2819"/>
        <v>0</v>
      </c>
      <c r="AT170" s="194">
        <f t="shared" ref="AT170" si="2820">7-COUNTIF(AV169:BB169,0)-COUNTIF(AV169:BB169,"")</f>
        <v>0</v>
      </c>
      <c r="AU170" s="22">
        <f t="shared" si="2802"/>
        <v>0</v>
      </c>
      <c r="AV170" s="35">
        <f t="shared" ref="AV170:BB170" si="2821">IF($B163=$B169,AV169+AV164,AV169)</f>
        <v>0</v>
      </c>
      <c r="AW170" s="35">
        <f t="shared" si="2821"/>
        <v>0</v>
      </c>
      <c r="AX170" s="35">
        <f t="shared" si="2821"/>
        <v>0</v>
      </c>
      <c r="AY170" s="35">
        <f t="shared" si="2821"/>
        <v>0</v>
      </c>
      <c r="AZ170" s="36">
        <f t="shared" si="2821"/>
        <v>0</v>
      </c>
      <c r="BA170" s="37">
        <f t="shared" si="2821"/>
        <v>0</v>
      </c>
      <c r="BB170" s="38">
        <f t="shared" si="2821"/>
        <v>0</v>
      </c>
    </row>
    <row r="171" spans="1:54" ht="15" hidden="1" customHeight="1" x14ac:dyDescent="0.2">
      <c r="B171" s="116"/>
      <c r="C171" s="117"/>
      <c r="D171" s="118"/>
      <c r="E171" s="119"/>
      <c r="F171" s="92"/>
      <c r="G171" s="190">
        <f t="shared" ref="G171" si="2822">IF(AND($B163=$B169,$B163&lt;&gt;"",$B163&lt;&gt;0),F169+G165,F169)</f>
        <v>18</v>
      </c>
      <c r="H171" s="121"/>
      <c r="I171" s="165">
        <f t="shared" si="2792"/>
        <v>0</v>
      </c>
      <c r="J171" s="195">
        <f t="shared" ref="J171" si="2823">IF($B169=$B163,COUNTIF(L171:R171,0),COUNTIF(L172:R172,0)+COUNTIF(L172:R172,""))</f>
        <v>7</v>
      </c>
      <c r="K171" s="39">
        <f t="shared" ref="K171:R171" si="2824">IF($B163=$B169,K172+K165,K172)</f>
        <v>0</v>
      </c>
      <c r="L171" s="40">
        <f t="shared" si="2824"/>
        <v>0</v>
      </c>
      <c r="M171" s="40">
        <f t="shared" si="2824"/>
        <v>0</v>
      </c>
      <c r="N171" s="40">
        <f t="shared" si="2824"/>
        <v>0</v>
      </c>
      <c r="O171" s="40">
        <f t="shared" si="2824"/>
        <v>0</v>
      </c>
      <c r="P171" s="41">
        <f t="shared" si="2824"/>
        <v>0</v>
      </c>
      <c r="Q171" s="42">
        <f t="shared" si="2824"/>
        <v>0</v>
      </c>
      <c r="R171" s="43">
        <f t="shared" si="2824"/>
        <v>0</v>
      </c>
      <c r="S171" s="195">
        <f t="shared" ref="S171" si="2825">IF($B169=$B163,COUNTIF(U171:AA171,0),COUNTIF(U172:AA172,0)+COUNTIF(U172:AA172,""))</f>
        <v>7</v>
      </c>
      <c r="T171" s="39">
        <f t="shared" ref="T171:AA171" si="2826">IF($B163=$B169,T172+T165,T172)</f>
        <v>0</v>
      </c>
      <c r="U171" s="40">
        <f t="shared" si="2826"/>
        <v>0</v>
      </c>
      <c r="V171" s="40">
        <f t="shared" si="2826"/>
        <v>0</v>
      </c>
      <c r="W171" s="40">
        <f t="shared" si="2826"/>
        <v>0</v>
      </c>
      <c r="X171" s="40">
        <f t="shared" si="2826"/>
        <v>0</v>
      </c>
      <c r="Y171" s="41">
        <f t="shared" si="2826"/>
        <v>0</v>
      </c>
      <c r="Z171" s="42">
        <f t="shared" si="2826"/>
        <v>0</v>
      </c>
      <c r="AA171" s="43">
        <f t="shared" si="2826"/>
        <v>0</v>
      </c>
      <c r="AB171" s="195">
        <f t="shared" ref="AB171" si="2827">IF($B169=$B163,COUNTIF(AD171:AJ171,0),COUNTIF(AD172:AJ172,0)+COUNTIF(AD172:AJ172,""))</f>
        <v>7</v>
      </c>
      <c r="AC171" s="39">
        <f t="shared" ref="AC171:AJ171" si="2828">IF($B163=$B169,AC172+AC165,AC172)</f>
        <v>0</v>
      </c>
      <c r="AD171" s="40">
        <f t="shared" si="2828"/>
        <v>0</v>
      </c>
      <c r="AE171" s="40">
        <f t="shared" si="2828"/>
        <v>0</v>
      </c>
      <c r="AF171" s="40">
        <f t="shared" si="2828"/>
        <v>0</v>
      </c>
      <c r="AG171" s="40">
        <f t="shared" si="2828"/>
        <v>0</v>
      </c>
      <c r="AH171" s="41">
        <f t="shared" si="2828"/>
        <v>0</v>
      </c>
      <c r="AI171" s="42">
        <f t="shared" si="2828"/>
        <v>0</v>
      </c>
      <c r="AJ171" s="43">
        <f t="shared" si="2828"/>
        <v>0</v>
      </c>
      <c r="AK171" s="195">
        <f t="shared" ref="AK171" si="2829">IF($B169=$B163,COUNTIF(AM171:AS171,0),COUNTIF(AM172:AS172,0)+COUNTIF(AM172:AS172,""))</f>
        <v>7</v>
      </c>
      <c r="AL171" s="39">
        <f t="shared" ref="AL171:AS171" si="2830">IF($B163=$B169,AL172+AL165,AL172)</f>
        <v>0</v>
      </c>
      <c r="AM171" s="40">
        <f t="shared" si="2830"/>
        <v>0</v>
      </c>
      <c r="AN171" s="40">
        <f t="shared" si="2830"/>
        <v>0</v>
      </c>
      <c r="AO171" s="40">
        <f t="shared" si="2830"/>
        <v>0</v>
      </c>
      <c r="AP171" s="40">
        <f t="shared" si="2830"/>
        <v>0</v>
      </c>
      <c r="AQ171" s="41">
        <f t="shared" si="2830"/>
        <v>0</v>
      </c>
      <c r="AR171" s="42">
        <f t="shared" si="2830"/>
        <v>0</v>
      </c>
      <c r="AS171" s="43">
        <f t="shared" si="2830"/>
        <v>0</v>
      </c>
      <c r="AT171" s="195">
        <f t="shared" ref="AT171" si="2831">IF($B169=$B163,COUNTIF(AV171:BB171,0),COUNTIF(AV172:BB172,0)+COUNTIF(AV172:BB172,""))</f>
        <v>7</v>
      </c>
      <c r="AU171" s="39">
        <f t="shared" ref="AU171:BB171" si="2832">IF($B163=$B169,AU172+AU165,AU172)</f>
        <v>0</v>
      </c>
      <c r="AV171" s="40">
        <f t="shared" si="2832"/>
        <v>0</v>
      </c>
      <c r="AW171" s="40">
        <f t="shared" si="2832"/>
        <v>0</v>
      </c>
      <c r="AX171" s="40">
        <f t="shared" si="2832"/>
        <v>0</v>
      </c>
      <c r="AY171" s="40">
        <f t="shared" si="2832"/>
        <v>0</v>
      </c>
      <c r="AZ171" s="41">
        <f t="shared" si="2832"/>
        <v>0</v>
      </c>
      <c r="BA171" s="42">
        <f t="shared" si="2832"/>
        <v>0</v>
      </c>
      <c r="BB171" s="43">
        <f t="shared" si="2832"/>
        <v>0</v>
      </c>
    </row>
    <row r="172" spans="1:54" ht="15.75" customHeight="1" x14ac:dyDescent="0.2">
      <c r="A172" s="1">
        <f t="shared" ref="A172" si="2833">A169</f>
        <v>0</v>
      </c>
      <c r="B172" s="313">
        <f t="shared" ref="B172" si="2834">B166+1</f>
        <v>26</v>
      </c>
      <c r="C172" s="314"/>
      <c r="D172" s="314"/>
      <c r="E172" s="314"/>
      <c r="F172" s="31"/>
      <c r="G172" s="183"/>
      <c r="H172" s="122">
        <f t="shared" ref="H172" si="2835">5-COUNTIF(AU169,0)-COUNTIF(AL169,0)-COUNTIF(AC169,0)-COUNTIF(T169,0)-COUNTIF(K169,0)</f>
        <v>0</v>
      </c>
      <c r="I172" s="165">
        <f t="shared" si="2792"/>
        <v>0</v>
      </c>
      <c r="J172" s="187">
        <f t="shared" ref="J172" si="2836">IF($B169=$B163,J166+IF($F169&lt;&gt;$G169,(K169+$G171-$G170)/$F169,K169/$F169),IF($F169&lt;&gt;G169,(K169+$G171-$G170)/$F169,K169/$F169))</f>
        <v>0</v>
      </c>
      <c r="K172" s="7">
        <f t="shared" ref="K172:K173" si="2837">SUM(L172:R172)</f>
        <v>0</v>
      </c>
      <c r="L172" s="26">
        <f t="shared" ref="L172:R172" si="2838">L169</f>
        <v>0</v>
      </c>
      <c r="M172" s="26">
        <f t="shared" si="2838"/>
        <v>0</v>
      </c>
      <c r="N172" s="26">
        <f t="shared" si="2838"/>
        <v>0</v>
      </c>
      <c r="O172" s="26">
        <f t="shared" si="2838"/>
        <v>0</v>
      </c>
      <c r="P172" s="26">
        <f t="shared" si="2838"/>
        <v>0</v>
      </c>
      <c r="Q172" s="29">
        <f t="shared" si="2838"/>
        <v>0</v>
      </c>
      <c r="R172" s="23">
        <f t="shared" si="2838"/>
        <v>0</v>
      </c>
      <c r="S172" s="187">
        <f t="shared" ref="S172" si="2839">IF($B169=$B163,S166+IF($F169&lt;&gt;$G169,(T169+$G171-$G170)/$F169,T169/$F169),IF($F169&lt;&gt;P169,(T169+$G171-$G170)/$F169,T169/$F169))</f>
        <v>0</v>
      </c>
      <c r="T172" s="7">
        <f t="shared" ref="T172:T173" si="2840">SUM(U172:AA172)</f>
        <v>0</v>
      </c>
      <c r="U172" s="26">
        <f t="shared" ref="U172:AA172" si="2841">U169</f>
        <v>0</v>
      </c>
      <c r="V172" s="26">
        <f t="shared" si="2841"/>
        <v>0</v>
      </c>
      <c r="W172" s="26">
        <f t="shared" si="2841"/>
        <v>0</v>
      </c>
      <c r="X172" s="26">
        <f t="shared" si="2841"/>
        <v>0</v>
      </c>
      <c r="Y172" s="113">
        <f t="shared" si="2841"/>
        <v>0</v>
      </c>
      <c r="Z172" s="29">
        <f t="shared" si="2841"/>
        <v>0</v>
      </c>
      <c r="AA172" s="23">
        <f t="shared" si="2841"/>
        <v>0</v>
      </c>
      <c r="AB172" s="187">
        <f t="shared" ref="AB172" si="2842">IF($B169=$B163,AB166+IF($F169&lt;&gt;$G169,(AC169+$G171-$G170)/$F169,AC169/$F169),IF($F169&lt;&gt;Y169,(AC169+$G171-$G170)/$F169,AC169/$F169))</f>
        <v>0</v>
      </c>
      <c r="AC172" s="7">
        <f t="shared" ref="AC172:AC173" si="2843">SUM(AD172:AJ172)</f>
        <v>0</v>
      </c>
      <c r="AD172" s="26">
        <f t="shared" ref="AD172:AJ172" si="2844">AD169</f>
        <v>0</v>
      </c>
      <c r="AE172" s="26">
        <f t="shared" si="2844"/>
        <v>0</v>
      </c>
      <c r="AF172" s="26">
        <f t="shared" si="2844"/>
        <v>0</v>
      </c>
      <c r="AG172" s="26">
        <f t="shared" si="2844"/>
        <v>0</v>
      </c>
      <c r="AH172" s="113">
        <f t="shared" si="2844"/>
        <v>0</v>
      </c>
      <c r="AI172" s="29">
        <f t="shared" si="2844"/>
        <v>0</v>
      </c>
      <c r="AJ172" s="23">
        <f t="shared" si="2844"/>
        <v>0</v>
      </c>
      <c r="AK172" s="187">
        <f t="shared" ref="AK172" si="2845">IF($B169=$B163,AK166+IF($F169&lt;&gt;$G169,(AL169+$G171-$G170)/$F169,AL169/$F169),IF($F169&lt;&gt;AH169,(AL169+$G171-$G170)/$F169,AL169/$F169))</f>
        <v>0</v>
      </c>
      <c r="AL172" s="7">
        <f t="shared" ref="AL172:AL173" si="2846">SUM(AM172:AS172)</f>
        <v>0</v>
      </c>
      <c r="AM172" s="26">
        <f t="shared" ref="AM172:AS172" si="2847">AM169</f>
        <v>0</v>
      </c>
      <c r="AN172" s="26">
        <f t="shared" si="2847"/>
        <v>0</v>
      </c>
      <c r="AO172" s="26">
        <f t="shared" si="2847"/>
        <v>0</v>
      </c>
      <c r="AP172" s="26">
        <f t="shared" si="2847"/>
        <v>0</v>
      </c>
      <c r="AQ172" s="113">
        <f t="shared" si="2847"/>
        <v>0</v>
      </c>
      <c r="AR172" s="29">
        <f t="shared" si="2847"/>
        <v>0</v>
      </c>
      <c r="AS172" s="23">
        <f t="shared" si="2847"/>
        <v>0</v>
      </c>
      <c r="AT172" s="187">
        <f t="shared" ref="AT172" si="2848">IF($B169=$B163,AT166+IF($F169&lt;&gt;$G169,(AU169+$G171-$G170)/$F169,AU169/$F169),IF($F169&lt;&gt;AQ169,(AU169+$G171-$G170)/$F169,AU169/$F169))</f>
        <v>0</v>
      </c>
      <c r="AU172" s="7">
        <f t="shared" ref="AU172:AU173" si="2849">SUM(AV172:BB172)</f>
        <v>0</v>
      </c>
      <c r="AV172" s="6">
        <f t="shared" ref="AV172" si="2850">IF(SUM($AM$9:$AS$9)=SUM($AV$9:$BB$9),AV169,IF(AND(SUM($AV$9:$BB$9)&gt;42,SUM($AV$9:$BB$9)&lt;49),AV169,0))</f>
        <v>0</v>
      </c>
      <c r="AW172" s="6">
        <f t="shared" ref="AW172:BB172" si="2851">IF(SUM($AM$9:$AS$9)=SUM($AV$9:$BB$9),AW169,IF(AND(SUM($AV$9:$BB$9)&gt;42,SUM($AV$9:$BB$9)&lt;49),AW169,0))</f>
        <v>0</v>
      </c>
      <c r="AX172" s="6">
        <f t="shared" si="2851"/>
        <v>0</v>
      </c>
      <c r="AY172" s="6">
        <f t="shared" si="2851"/>
        <v>0</v>
      </c>
      <c r="AZ172" s="26">
        <f t="shared" si="2851"/>
        <v>0</v>
      </c>
      <c r="BA172" s="29">
        <f t="shared" si="2851"/>
        <v>0</v>
      </c>
      <c r="BB172" s="23">
        <f t="shared" si="2851"/>
        <v>0</v>
      </c>
    </row>
    <row r="173" spans="1:54" ht="15.75" customHeight="1" x14ac:dyDescent="0.2">
      <c r="A173" s="1">
        <f t="shared" ref="A173:A174" si="2852">A172</f>
        <v>0</v>
      </c>
      <c r="B173" s="313"/>
      <c r="C173" s="314"/>
      <c r="D173" s="314"/>
      <c r="E173" s="314"/>
      <c r="F173" s="31"/>
      <c r="G173" s="183"/>
      <c r="H173" s="123">
        <f t="shared" ref="H173" si="2853">IF($B169=$B163,H167+F173,$F173)</f>
        <v>0</v>
      </c>
      <c r="I173" s="165">
        <f t="shared" si="2792"/>
        <v>0</v>
      </c>
      <c r="J173" s="141">
        <f t="shared" ref="J173" si="2854">IF($H172=0,0,IF($B163=$B169,IF($H174&gt;0,$H174+J167,K169+J167),IF($H174&gt;0,$H174,K169)))</f>
        <v>0</v>
      </c>
      <c r="K173" s="7">
        <f t="shared" si="2837"/>
        <v>0</v>
      </c>
      <c r="L173" s="6"/>
      <c r="M173" s="6"/>
      <c r="N173" s="6"/>
      <c r="O173" s="6"/>
      <c r="P173" s="26"/>
      <c r="Q173" s="29"/>
      <c r="R173" s="23"/>
      <c r="S173" s="141">
        <f t="shared" ref="S173" si="2855">IF($H172=0,0,IF($B163=$B169,IF($H174&gt;0,$H174+S167,T169+S167),IF($H174&gt;0,$H174,T169)))</f>
        <v>0</v>
      </c>
      <c r="T173" s="7">
        <f t="shared" si="2840"/>
        <v>0</v>
      </c>
      <c r="U173" s="6"/>
      <c r="V173" s="6"/>
      <c r="W173" s="6"/>
      <c r="X173" s="6"/>
      <c r="Y173" s="26"/>
      <c r="Z173" s="29"/>
      <c r="AA173" s="23"/>
      <c r="AB173" s="141">
        <f t="shared" ref="AB173" si="2856">IF($H172=0,0,IF($B163=$B169,IF($H174&gt;0,$H174+AB167,AC169+AB167),IF($H174&gt;0,$H174,AC169)))</f>
        <v>0</v>
      </c>
      <c r="AC173" s="7">
        <f t="shared" si="2843"/>
        <v>0</v>
      </c>
      <c r="AD173" s="6"/>
      <c r="AE173" s="6"/>
      <c r="AF173" s="6"/>
      <c r="AG173" s="6"/>
      <c r="AH173" s="26"/>
      <c r="AI173" s="29"/>
      <c r="AJ173" s="23"/>
      <c r="AK173" s="141">
        <f t="shared" ref="AK173" si="2857">IF($H172=0,0,IF($B163=$B169,IF($H174&gt;0,$H174+AK167,AL169+AK167),IF($H174&gt;0,$H174,AL169)))</f>
        <v>0</v>
      </c>
      <c r="AL173" s="7">
        <f t="shared" si="2846"/>
        <v>0</v>
      </c>
      <c r="AM173" s="6"/>
      <c r="AN173" s="6"/>
      <c r="AO173" s="6"/>
      <c r="AP173" s="6"/>
      <c r="AQ173" s="26"/>
      <c r="AR173" s="29"/>
      <c r="AS173" s="23"/>
      <c r="AT173" s="141">
        <f t="shared" ref="AT173" si="2858">IF($H172=0,0,IF($B163=$B169,IF($H174&gt;0,$H174+AT167,AU169+AT167),IF($H174&gt;0,$H174,AU169)))</f>
        <v>0</v>
      </c>
      <c r="AU173" s="7">
        <f t="shared" si="2849"/>
        <v>0</v>
      </c>
      <c r="AV173" s="6"/>
      <c r="AW173" s="6"/>
      <c r="AX173" s="6"/>
      <c r="AY173" s="6"/>
      <c r="AZ173" s="26"/>
      <c r="BA173" s="29"/>
      <c r="BB173" s="23"/>
    </row>
    <row r="174" spans="1:54" ht="18.75" customHeight="1" thickBot="1" x14ac:dyDescent="0.25">
      <c r="A174" s="1">
        <f t="shared" si="2852"/>
        <v>0</v>
      </c>
      <c r="B174" s="323" t="str">
        <f>IF(B169="",Wydruk!$AE$6,IF(J170=0,Wydruk!$AE$7,IF(AND(G170&lt;G171,B169&lt;&gt;$B175),Wydruk!$AE$13,IF(AND($B169=$B163,$B169&lt;&gt;$B175),IF(OR(OR(J174&lt;4,J174&gt;5),OR(S174&lt;4,S174&gt;5),OR(AB174&lt;4,AB174&gt;5),OR(AK174&lt;4,AK174&gt;5),OR(AND(AT174&lt;4,AT174&gt;0),AT174&gt;5)),Wydruk!$AE$8,Wydruk!$AE$9),IF($B169=$B175,IF($F173&lt;&gt;0,Wydruk!$AE$12,Wydruk!$AE$10),IF(OR(OR(J170&lt;4,J170&gt;5),OR(S170&lt;4,S170&gt;5),OR(AB170&lt;4,AB170&gt;5),OR(AK170&lt;4,AK170&gt;5),OR(AND(AT170&lt;4,AT170&gt;0),AT170&gt;5)),Wydruk!$AE$8,Wydruk!$AE$11))))))</f>
        <v>Uzupełnij liczby godzin tygodniowego planu</v>
      </c>
      <c r="C174" s="324"/>
      <c r="D174" s="324"/>
      <c r="E174" s="324"/>
      <c r="F174" s="173">
        <f>wrzesień!F174</f>
        <v>0</v>
      </c>
      <c r="G174" s="184">
        <f>wrzesień!G174</f>
        <v>0</v>
      </c>
      <c r="H174" s="191">
        <f t="shared" ref="H174" si="2859">IF(OR($G174=0,$F174=0,$G174="",$F174=""),0,$G174/$F174)</f>
        <v>0</v>
      </c>
      <c r="I174" s="193"/>
      <c r="J174" s="176">
        <f t="shared" ref="J174" si="2860">IF($B163=$B169,IF(L169+L164&gt;0,1,0)+IF(M169+M164&gt;0,1,0)+IF(N169+N164&gt;0,1,0)+IF(O169+O164&gt;0,1,0)+IF(P169+P164&gt;0,1,0)+IF(Q169+Q164&gt;0,1,0)+IF(R169+R164&gt;0,1,0),J170)</f>
        <v>0</v>
      </c>
      <c r="K174" s="133">
        <f t="shared" ref="K174" si="2861">IF(OR($B169=$B175,J174=0,(K170-Q174+O174)&lt;=0),0,(K170-Q174+O174)/J174)</f>
        <v>0</v>
      </c>
      <c r="L174" s="137">
        <f t="shared" ref="L174" si="2862">IF(K174*(7-J171)&lt;=0,0,K174*(7-J171))</f>
        <v>0</v>
      </c>
      <c r="M174" s="311">
        <f t="shared" ref="M174" si="2863">ROUND(IF(OR(K171-K174*(7-J171)+P174&lt;0,$B169=$B175,K174&lt;=0,K171=0),0,IF(K171-K174*(7-J171)+P174&gt;Q174-O174+P174,Q174-O174+P174,K171-K174*(7-J171)+P174)),1)</f>
        <v>0</v>
      </c>
      <c r="N174" s="312"/>
      <c r="O174" s="139">
        <f t="shared" ref="O174" si="2864">IF(OR($B169=$B175,J170=0),0,IF($B169=$B163,J169,$F169))</f>
        <v>0</v>
      </c>
      <c r="P174" s="30">
        <f t="shared" ref="P174" si="2865">IF(OR($B169=$B175,J174=0),0,$G171-$G170)</f>
        <v>0</v>
      </c>
      <c r="Q174" s="134">
        <f t="shared" ref="Q174" si="2866">IF(OR($B169=$B175,J174=0),0,J173)</f>
        <v>0</v>
      </c>
      <c r="R174" s="138">
        <f t="shared" ref="R174" si="2867">IF($B169=$B175,0,K171)</f>
        <v>0</v>
      </c>
      <c r="S174" s="176">
        <f t="shared" ref="S174" si="2868">IF($B163=$B169,IF(U169+U164&gt;0,1,0)+IF(V169+V164&gt;0,1,0)+IF(W169+W164&gt;0,1,0)+IF(X169+X164&gt;0,1,0)+IF(Y169+Y164&gt;0,1,0)+IF(Z169+Z164&gt;0,1,0)+IF(AA169+AA164&gt;0,1,0),S170)</f>
        <v>0</v>
      </c>
      <c r="T174" s="133">
        <f t="shared" ref="T174" si="2869">IF(OR($B169=$B175,S174=0,(T170-Z174+X174)&lt;=0),0,(T170-Z174+X174)/S174)</f>
        <v>0</v>
      </c>
      <c r="U174" s="137">
        <f t="shared" ref="U174" si="2870">IF(T174*(7-S171)&lt;=0,0,T174*(7-S171))</f>
        <v>0</v>
      </c>
      <c r="V174" s="311">
        <f t="shared" ref="V174" si="2871">ROUND(IF(OR(T171-T174*(7-S171)+Y174&lt;0,$B169=$B175,T174&lt;=0,T171=0),0,IF(T171-T174*(7-S171)+Y174&gt;Z174-X174+Y174,Z174-X174+Y174,T171-T174*(7-S171)+Y174)),1)</f>
        <v>0</v>
      </c>
      <c r="W174" s="312"/>
      <c r="X174" s="139">
        <f t="shared" ref="X174" si="2872">IF(OR($B169=$B175,S170=0),0,IF($B169=$B163,S169,$F169))</f>
        <v>0</v>
      </c>
      <c r="Y174" s="30">
        <f t="shared" ref="Y174" si="2873">IF(OR($B169=$B175,S174=0),0,$G171-$G170)</f>
        <v>0</v>
      </c>
      <c r="Z174" s="134">
        <f t="shared" ref="Z174" si="2874">IF(OR($B169=$B175,S174=0),0,S173)</f>
        <v>0</v>
      </c>
      <c r="AA174" s="138">
        <f t="shared" ref="AA174" si="2875">IF($B169=$B175,0,T171)</f>
        <v>0</v>
      </c>
      <c r="AB174" s="176">
        <f t="shared" ref="AB174" si="2876">IF($B163=$B169,IF(AD169+AD164&gt;0,1,0)+IF(AE169+AE164&gt;0,1,0)+IF(AF169+AF164&gt;0,1,0)+IF(AG169+AG164&gt;0,1,0)+IF(AH169+AH164&gt;0,1,0)+IF(AI169+AI164&gt;0,1,0)+IF(AJ169+AJ164&gt;0,1,0),AB170)</f>
        <v>0</v>
      </c>
      <c r="AC174" s="133">
        <f t="shared" ref="AC174" si="2877">IF(OR($B169=$B175,AB174=0,(AC170-AI174+AG174)&lt;=0),0,(AC170-AI174+AG174)/AB174)</f>
        <v>0</v>
      </c>
      <c r="AD174" s="137">
        <f t="shared" ref="AD174" si="2878">IF(AC174*(7-AB171)&lt;=0,0,AC174*(7-AB171))</f>
        <v>0</v>
      </c>
      <c r="AE174" s="311">
        <f t="shared" ref="AE174" si="2879">ROUND(IF(OR(AC171-AC174*(7-AB171)+AH174&lt;0,$B169=$B175,AC174&lt;=0,AC171=0),0,IF(AC171-AC174*(7-AB171)+AH174&gt;AI174-AG174+AH174,AI174-AG174+AH174,AC171-AC174*(7-AB171)+AH174)),1)</f>
        <v>0</v>
      </c>
      <c r="AF174" s="312"/>
      <c r="AG174" s="139">
        <f t="shared" ref="AG174" si="2880">IF(OR($B169=$B175,AB170=0),0,IF($B169=$B163,AB169,$F169))</f>
        <v>0</v>
      </c>
      <c r="AH174" s="30">
        <f t="shared" ref="AH174" si="2881">IF(OR($B169=$B175,AB174=0),0,$G171-$G170)</f>
        <v>0</v>
      </c>
      <c r="AI174" s="134">
        <f t="shared" ref="AI174" si="2882">IF(OR($B169=$B175,AB174=0),0,AB173)</f>
        <v>0</v>
      </c>
      <c r="AJ174" s="138">
        <f t="shared" ref="AJ174" si="2883">IF($B169=$B175,0,AC171)</f>
        <v>0</v>
      </c>
      <c r="AK174" s="176">
        <f t="shared" ref="AK174" si="2884">IF($B163=$B169,IF(AM169+AM164&gt;0,1,0)+IF(AN169+AN164&gt;0,1,0)+IF(AO169+AO164&gt;0,1,0)+IF(AP169+AP164&gt;0,1,0)+IF(AQ169+AQ164&gt;0,1,0)+IF(AR169+AR164&gt;0,1,0)+IF(AS169+AS164&gt;0,1,0),AK170)</f>
        <v>0</v>
      </c>
      <c r="AL174" s="133">
        <f t="shared" ref="AL174" si="2885">IF(OR($B169=$B175,AK174=0,(AL170-AR174+AP174)&lt;=0),0,(AL170-AR174+AP174)/AK174)</f>
        <v>0</v>
      </c>
      <c r="AM174" s="137">
        <f t="shared" ref="AM174" si="2886">IF(AL174*(7-AK171)&lt;=0,0,AL174*(7-AK171))</f>
        <v>0</v>
      </c>
      <c r="AN174" s="311">
        <f t="shared" ref="AN174" si="2887">ROUND(IF(OR(AL171-AL174*(7-AK171)+AQ174&lt;0,$B169=$B175,AL174&lt;=0,AL171=0),0,IF(AL171-AL174*(7-AK171)+AQ174&gt;AR174-AP174+AQ174,AR174-AP174+AQ174,AL171-AL174*(7-AK171)+AQ174)),1)</f>
        <v>0</v>
      </c>
      <c r="AO174" s="312"/>
      <c r="AP174" s="139">
        <f t="shared" ref="AP174" si="2888">IF(OR($B169=$B175,AK170=0),0,IF($B169=$B163,AK169,$F169))</f>
        <v>0</v>
      </c>
      <c r="AQ174" s="30">
        <f t="shared" ref="AQ174" si="2889">IF(OR($B169=$B175,AK174=0),0,$G171-$G170)</f>
        <v>0</v>
      </c>
      <c r="AR174" s="134">
        <f t="shared" ref="AR174" si="2890">IF(OR($B169=$B175,AK174=0),0,AK173)</f>
        <v>0</v>
      </c>
      <c r="AS174" s="138">
        <f t="shared" ref="AS174" si="2891">IF($B169=$B175,0,AL171)</f>
        <v>0</v>
      </c>
      <c r="AT174" s="176">
        <f t="shared" ref="AT174" si="2892">IF($B163=$B169,IF(AV169+AV164&gt;0,1,0)+IF(AW169+AW164&gt;0,1,0)+IF(AX169+AX164&gt;0,1,0)+IF(AY169+AY164&gt;0,1,0)+IF(AZ169+AZ164&gt;0,1,0)+IF(BA169+BA164&gt;0,1,0)+IF(BB169+BB164&gt;0,1,0),AT170)</f>
        <v>0</v>
      </c>
      <c r="AU174" s="133">
        <f t="shared" ref="AU174" si="2893">IF(OR($B169=$B175,AT174=0,(AU170-BA174+AY174)&lt;=0),0,(AU170-BA174+AY174)/AT174)</f>
        <v>0</v>
      </c>
      <c r="AV174" s="137">
        <f t="shared" ref="AV174" si="2894">IF(AU174*(7-AT171)&lt;=0,0,AU174*(7-AT171))</f>
        <v>0</v>
      </c>
      <c r="AW174" s="311">
        <f t="shared" ref="AW174" si="2895">ROUND(IF(OR(AU171-AU174*(7-AT171)+AZ174&lt;0,$B169=$B175,AU174&lt;=0,AU171=0),0,IF(AU171-AU174*(7-AT171)+AZ174&gt;BA174-AY174+AZ174,BA174-AY174+AZ174,AU171-AU174*(7-AT171)+AZ174)),1)</f>
        <v>0</v>
      </c>
      <c r="AX174" s="312"/>
      <c r="AY174" s="139">
        <f t="shared" ref="AY174" si="2896">IF(OR($B169=$B175,AT170=0),0,IF($B169=$B163,AT169,$F169))</f>
        <v>0</v>
      </c>
      <c r="AZ174" s="30">
        <f t="shared" ref="AZ174" si="2897">IF(OR($B169=$B175,AT174=0),0,$G171-$G170)</f>
        <v>0</v>
      </c>
      <c r="BA174" s="134">
        <f t="shared" ref="BA174" si="2898">IF(OR($B169=$B175,AT174=0),0,AT173)</f>
        <v>0</v>
      </c>
      <c r="BB174" s="138">
        <f t="shared" ref="BB174" si="2899">IF($B169=$B175,0,AU171)</f>
        <v>0</v>
      </c>
    </row>
    <row r="175" spans="1:54" ht="15.75" x14ac:dyDescent="0.2">
      <c r="A175" s="1">
        <f t="shared" ref="A175" si="2900">IF(B175="","1. Niewypełnione",B175)</f>
        <v>0</v>
      </c>
      <c r="B175" s="320">
        <f>wrzesień!B175</f>
        <v>0</v>
      </c>
      <c r="C175" s="321">
        <f>wrzesień!C175</f>
        <v>0</v>
      </c>
      <c r="D175" s="321">
        <f>wrzesień!D175</f>
        <v>0</v>
      </c>
      <c r="E175" s="321">
        <f>wrzesień!E175</f>
        <v>0</v>
      </c>
      <c r="F175" s="177">
        <f>wrzesień!F175</f>
        <v>18</v>
      </c>
      <c r="G175" s="185">
        <f>wrzesień!G175</f>
        <v>18</v>
      </c>
      <c r="H175" s="177"/>
      <c r="I175" s="192">
        <f t="shared" ref="I175:I179" si="2901">K175+T175+AC175+AL175+AU175</f>
        <v>0</v>
      </c>
      <c r="J175" s="186">
        <f t="shared" ref="J175" si="2902">IF(OR($B175=$B181,J178=0),0,ROUND((K176+P180)/J178,0))</f>
        <v>0</v>
      </c>
      <c r="K175" s="51">
        <f t="shared" ref="K175:K176" si="2903">SUM(L175:R175)</f>
        <v>0</v>
      </c>
      <c r="L175" s="52">
        <f>wrzesień!L175</f>
        <v>0</v>
      </c>
      <c r="M175" s="52">
        <f>wrzesień!M175</f>
        <v>0</v>
      </c>
      <c r="N175" s="52">
        <f>wrzesień!N175</f>
        <v>0</v>
      </c>
      <c r="O175" s="52">
        <f>wrzesień!O175</f>
        <v>0</v>
      </c>
      <c r="P175" s="53">
        <f>wrzesień!P175</f>
        <v>0</v>
      </c>
      <c r="Q175" s="54">
        <f>wrzesień!Q175</f>
        <v>0</v>
      </c>
      <c r="R175" s="55">
        <f>wrzesień!R175</f>
        <v>0</v>
      </c>
      <c r="S175" s="188">
        <f t="shared" ref="S175" si="2904">IF(OR($B175=$B181,S178=0),0,ROUND((T176+Y180)/S178,0))</f>
        <v>0</v>
      </c>
      <c r="T175" s="51">
        <f t="shared" ref="T175:T176" si="2905">SUM(U175:AA175)</f>
        <v>0</v>
      </c>
      <c r="U175" s="52">
        <f>wrzesień!U175</f>
        <v>0</v>
      </c>
      <c r="V175" s="52">
        <f>wrzesień!V175</f>
        <v>0</v>
      </c>
      <c r="W175" s="52">
        <f>wrzesień!W175</f>
        <v>0</v>
      </c>
      <c r="X175" s="52">
        <f>wrzesień!X175</f>
        <v>0</v>
      </c>
      <c r="Y175" s="53">
        <f>wrzesień!Y175</f>
        <v>0</v>
      </c>
      <c r="Z175" s="54">
        <f>wrzesień!Z175</f>
        <v>0</v>
      </c>
      <c r="AA175" s="55">
        <f>wrzesień!AA175</f>
        <v>0</v>
      </c>
      <c r="AB175" s="188">
        <f t="shared" ref="AB175" si="2906">IF(OR($B175=$B181,AB178=0),0,ROUND((AC176+AH180)/AB178,0))</f>
        <v>0</v>
      </c>
      <c r="AC175" s="51">
        <f t="shared" ref="AC175:AC176" si="2907">SUM(AD175:AJ175)</f>
        <v>0</v>
      </c>
      <c r="AD175" s="52">
        <f>wrzesień!AD175</f>
        <v>0</v>
      </c>
      <c r="AE175" s="52">
        <f>wrzesień!AE175</f>
        <v>0</v>
      </c>
      <c r="AF175" s="52">
        <f>wrzesień!AF175</f>
        <v>0</v>
      </c>
      <c r="AG175" s="52">
        <f>wrzesień!AG175</f>
        <v>0</v>
      </c>
      <c r="AH175" s="53">
        <f>wrzesień!AH175</f>
        <v>0</v>
      </c>
      <c r="AI175" s="54">
        <f>wrzesień!AI175</f>
        <v>0</v>
      </c>
      <c r="AJ175" s="55">
        <f>wrzesień!AJ175</f>
        <v>0</v>
      </c>
      <c r="AK175" s="188">
        <f t="shared" ref="AK175" si="2908">IF(OR($B175=$B181,AK178=0),0,ROUND((AL176+AQ180)/AK178,0))</f>
        <v>0</v>
      </c>
      <c r="AL175" s="51">
        <f t="shared" ref="AL175:AL176" si="2909">SUM(AM175:AS175)</f>
        <v>0</v>
      </c>
      <c r="AM175" s="52">
        <f>wrzesień!AM175</f>
        <v>0</v>
      </c>
      <c r="AN175" s="52">
        <f>wrzesień!AN175</f>
        <v>0</v>
      </c>
      <c r="AO175" s="52">
        <f>wrzesień!AO175</f>
        <v>0</v>
      </c>
      <c r="AP175" s="52">
        <f>wrzesień!AP175</f>
        <v>0</v>
      </c>
      <c r="AQ175" s="53">
        <f>wrzesień!AQ175</f>
        <v>0</v>
      </c>
      <c r="AR175" s="54">
        <f>wrzesień!AR175</f>
        <v>0</v>
      </c>
      <c r="AS175" s="55">
        <f>wrzesień!AS175</f>
        <v>0</v>
      </c>
      <c r="AT175" s="188">
        <f t="shared" ref="AT175" si="2910">IF(OR($B175=$B181,AT178=0),0,ROUND((AU176+AZ180)/AT178,0))</f>
        <v>0</v>
      </c>
      <c r="AU175" s="51">
        <f t="shared" ref="AU175:AU176" si="2911">SUM(AV175:BB175)</f>
        <v>0</v>
      </c>
      <c r="AV175" s="52">
        <f t="shared" ref="AV175" si="2912">IF(SUM($AM$9:$AS$9)=SUM($AV$9:$BB$9),AM175,IF(AND(SUM($AV$9:$BB$9)&gt;42,SUM($AV$9:$BB$9)&lt;49),AM175,0))</f>
        <v>0</v>
      </c>
      <c r="AW175" s="52">
        <f t="shared" ref="AW175" si="2913">IF(SUM($AM$9:$AS$9)=SUM($AV$9:$BB$9),AN175,IF(AND(SUM($AV$9:$BB$9)&gt;42,SUM($AV$9:$BB$9)&lt;49),AN175,0))</f>
        <v>0</v>
      </c>
      <c r="AX175" s="52">
        <f t="shared" ref="AX175" si="2914">IF(SUM($AM$9:$AS$9)=SUM($AV$9:$BB$9),AO175,IF(AND(SUM($AV$9:$BB$9)&gt;42,SUM($AV$9:$BB$9)&lt;49),AO175,0))</f>
        <v>0</v>
      </c>
      <c r="AY175" s="52">
        <f t="shared" ref="AY175" si="2915">IF(SUM($AM$9:$AS$9)=SUM($AV$9:$BB$9),AP175,IF(AND(SUM($AV$9:$BB$9)&gt;42,SUM($AV$9:$BB$9)&lt;49),AP175,0))</f>
        <v>0</v>
      </c>
      <c r="AZ175" s="53">
        <f t="shared" ref="AZ175" si="2916">IF(SUM($AM$9:$AS$9)=SUM($AV$9:$BB$9),AQ175,IF(AND(SUM($AV$9:$BB$9)&gt;42,SUM($AV$9:$BB$9)&lt;49),AQ175,0))</f>
        <v>0</v>
      </c>
      <c r="BA175" s="54">
        <f t="shared" ref="BA175" si="2917">IF(SUM($AM$9:$AS$9)=SUM($AV$9:$BB$9),AR175,IF(AND(SUM($AV$9:$BB$9)&gt;42,SUM($AV$9:$BB$9)&lt;49),AR175,0))</f>
        <v>0</v>
      </c>
      <c r="BB175" s="55">
        <f t="shared" ref="BB175" si="2918">IF(SUM($AM$9:$AS$9)=SUM($AV$9:$BB$9),AS175,IF(AND(SUM($AV$9:$BB$9)&gt;42,SUM($AV$9:$BB$9)&lt;49),AS175,0))</f>
        <v>0</v>
      </c>
    </row>
    <row r="176" spans="1:54" ht="12.75" hidden="1" customHeight="1" x14ac:dyDescent="0.2">
      <c r="B176" s="93"/>
      <c r="C176" s="94"/>
      <c r="D176" s="95"/>
      <c r="E176" s="115"/>
      <c r="F176" s="140" t="b">
        <f t="shared" ref="F176" si="2919">IF($B169=$B175,OR(F170,G175&lt;F175),G175&lt;F175)</f>
        <v>0</v>
      </c>
      <c r="G176" s="189">
        <f t="shared" ref="G176" si="2920">IF(AND($B169=$B175,$B169&lt;&gt;"",$B169&lt;&gt;0),G175+G170,G175)</f>
        <v>18</v>
      </c>
      <c r="H176" s="120"/>
      <c r="I176" s="165">
        <f t="shared" si="2901"/>
        <v>0</v>
      </c>
      <c r="J176" s="194">
        <f t="shared" ref="J176" si="2921">7-COUNTIF(L175:R175,0)-COUNTIF(L175:R175,"")</f>
        <v>0</v>
      </c>
      <c r="K176" s="22">
        <f t="shared" si="2903"/>
        <v>0</v>
      </c>
      <c r="L176" s="35">
        <f t="shared" ref="L176:R176" si="2922">IF($B169=$B175,L175+L170,L175)</f>
        <v>0</v>
      </c>
      <c r="M176" s="35">
        <f t="shared" si="2922"/>
        <v>0</v>
      </c>
      <c r="N176" s="35">
        <f t="shared" si="2922"/>
        <v>0</v>
      </c>
      <c r="O176" s="35">
        <f t="shared" si="2922"/>
        <v>0</v>
      </c>
      <c r="P176" s="36">
        <f t="shared" si="2922"/>
        <v>0</v>
      </c>
      <c r="Q176" s="37">
        <f t="shared" si="2922"/>
        <v>0</v>
      </c>
      <c r="R176" s="38">
        <f t="shared" si="2922"/>
        <v>0</v>
      </c>
      <c r="S176" s="194">
        <f t="shared" ref="S176" si="2923">7-COUNTIF(U175:AA175,0)-COUNTIF(U175:AA175,"")</f>
        <v>0</v>
      </c>
      <c r="T176" s="22">
        <f t="shared" si="2905"/>
        <v>0</v>
      </c>
      <c r="U176" s="35">
        <f t="shared" ref="U176:AA176" si="2924">IF($B169=$B175,U175+U170,U175)</f>
        <v>0</v>
      </c>
      <c r="V176" s="35">
        <f t="shared" si="2924"/>
        <v>0</v>
      </c>
      <c r="W176" s="35">
        <f t="shared" si="2924"/>
        <v>0</v>
      </c>
      <c r="X176" s="35">
        <f t="shared" si="2924"/>
        <v>0</v>
      </c>
      <c r="Y176" s="36">
        <f t="shared" si="2924"/>
        <v>0</v>
      </c>
      <c r="Z176" s="37">
        <f t="shared" si="2924"/>
        <v>0</v>
      </c>
      <c r="AA176" s="38">
        <f t="shared" si="2924"/>
        <v>0</v>
      </c>
      <c r="AB176" s="194">
        <f t="shared" ref="AB176" si="2925">7-COUNTIF(AD175:AJ175,0)-COUNTIF(AD175:AJ175,"")</f>
        <v>0</v>
      </c>
      <c r="AC176" s="22">
        <f t="shared" si="2907"/>
        <v>0</v>
      </c>
      <c r="AD176" s="35">
        <f t="shared" ref="AD176:AJ176" si="2926">IF($B169=$B175,AD175+AD170,AD175)</f>
        <v>0</v>
      </c>
      <c r="AE176" s="35">
        <f t="shared" si="2926"/>
        <v>0</v>
      </c>
      <c r="AF176" s="35">
        <f t="shared" si="2926"/>
        <v>0</v>
      </c>
      <c r="AG176" s="35">
        <f t="shared" si="2926"/>
        <v>0</v>
      </c>
      <c r="AH176" s="36">
        <f t="shared" si="2926"/>
        <v>0</v>
      </c>
      <c r="AI176" s="37">
        <f t="shared" si="2926"/>
        <v>0</v>
      </c>
      <c r="AJ176" s="38">
        <f t="shared" si="2926"/>
        <v>0</v>
      </c>
      <c r="AK176" s="194">
        <f t="shared" ref="AK176" si="2927">7-COUNTIF(AM175:AS175,0)-COUNTIF(AM175:AS175,"")</f>
        <v>0</v>
      </c>
      <c r="AL176" s="22">
        <f t="shared" si="2909"/>
        <v>0</v>
      </c>
      <c r="AM176" s="35">
        <f t="shared" ref="AM176:AS176" si="2928">IF($B169=$B175,AM175+AM170,AM175)</f>
        <v>0</v>
      </c>
      <c r="AN176" s="35">
        <f t="shared" si="2928"/>
        <v>0</v>
      </c>
      <c r="AO176" s="35">
        <f t="shared" si="2928"/>
        <v>0</v>
      </c>
      <c r="AP176" s="35">
        <f t="shared" si="2928"/>
        <v>0</v>
      </c>
      <c r="AQ176" s="36">
        <f t="shared" si="2928"/>
        <v>0</v>
      </c>
      <c r="AR176" s="37">
        <f t="shared" si="2928"/>
        <v>0</v>
      </c>
      <c r="AS176" s="38">
        <f t="shared" si="2928"/>
        <v>0</v>
      </c>
      <c r="AT176" s="194">
        <f t="shared" ref="AT176" si="2929">7-COUNTIF(AV175:BB175,0)-COUNTIF(AV175:BB175,"")</f>
        <v>0</v>
      </c>
      <c r="AU176" s="22">
        <f t="shared" si="2911"/>
        <v>0</v>
      </c>
      <c r="AV176" s="35">
        <f t="shared" ref="AV176:BB176" si="2930">IF($B169=$B175,AV175+AV170,AV175)</f>
        <v>0</v>
      </c>
      <c r="AW176" s="35">
        <f t="shared" si="2930"/>
        <v>0</v>
      </c>
      <c r="AX176" s="35">
        <f t="shared" si="2930"/>
        <v>0</v>
      </c>
      <c r="AY176" s="35">
        <f t="shared" si="2930"/>
        <v>0</v>
      </c>
      <c r="AZ176" s="36">
        <f t="shared" si="2930"/>
        <v>0</v>
      </c>
      <c r="BA176" s="37">
        <f t="shared" si="2930"/>
        <v>0</v>
      </c>
      <c r="BB176" s="38">
        <f t="shared" si="2930"/>
        <v>0</v>
      </c>
    </row>
    <row r="177" spans="1:54" ht="15" hidden="1" customHeight="1" x14ac:dyDescent="0.2">
      <c r="B177" s="116"/>
      <c r="C177" s="117"/>
      <c r="D177" s="118"/>
      <c r="E177" s="119"/>
      <c r="F177" s="92"/>
      <c r="G177" s="190">
        <f t="shared" ref="G177" si="2931">IF(AND($B169=$B175,$B169&lt;&gt;"",$B169&lt;&gt;0),F175+G171,F175)</f>
        <v>18</v>
      </c>
      <c r="H177" s="121"/>
      <c r="I177" s="165">
        <f t="shared" si="2901"/>
        <v>0</v>
      </c>
      <c r="J177" s="195">
        <f t="shared" ref="J177" si="2932">IF($B175=$B169,COUNTIF(L177:R177,0),COUNTIF(L178:R178,0)+COUNTIF(L178:R178,""))</f>
        <v>7</v>
      </c>
      <c r="K177" s="39">
        <f t="shared" ref="K177:R177" si="2933">IF($B169=$B175,K178+K171,K178)</f>
        <v>0</v>
      </c>
      <c r="L177" s="40">
        <f t="shared" si="2933"/>
        <v>0</v>
      </c>
      <c r="M177" s="40">
        <f t="shared" si="2933"/>
        <v>0</v>
      </c>
      <c r="N177" s="40">
        <f t="shared" si="2933"/>
        <v>0</v>
      </c>
      <c r="O177" s="40">
        <f t="shared" si="2933"/>
        <v>0</v>
      </c>
      <c r="P177" s="41">
        <f t="shared" si="2933"/>
        <v>0</v>
      </c>
      <c r="Q177" s="42">
        <f t="shared" si="2933"/>
        <v>0</v>
      </c>
      <c r="R177" s="43">
        <f t="shared" si="2933"/>
        <v>0</v>
      </c>
      <c r="S177" s="195">
        <f t="shared" ref="S177" si="2934">IF($B175=$B169,COUNTIF(U177:AA177,0),COUNTIF(U178:AA178,0)+COUNTIF(U178:AA178,""))</f>
        <v>7</v>
      </c>
      <c r="T177" s="39">
        <f t="shared" ref="T177:AA177" si="2935">IF($B169=$B175,T178+T171,T178)</f>
        <v>0</v>
      </c>
      <c r="U177" s="40">
        <f t="shared" si="2935"/>
        <v>0</v>
      </c>
      <c r="V177" s="40">
        <f t="shared" si="2935"/>
        <v>0</v>
      </c>
      <c r="W177" s="40">
        <f t="shared" si="2935"/>
        <v>0</v>
      </c>
      <c r="X177" s="40">
        <f t="shared" si="2935"/>
        <v>0</v>
      </c>
      <c r="Y177" s="41">
        <f t="shared" si="2935"/>
        <v>0</v>
      </c>
      <c r="Z177" s="42">
        <f t="shared" si="2935"/>
        <v>0</v>
      </c>
      <c r="AA177" s="43">
        <f t="shared" si="2935"/>
        <v>0</v>
      </c>
      <c r="AB177" s="195">
        <f t="shared" ref="AB177" si="2936">IF($B175=$B169,COUNTIF(AD177:AJ177,0),COUNTIF(AD178:AJ178,0)+COUNTIF(AD178:AJ178,""))</f>
        <v>7</v>
      </c>
      <c r="AC177" s="39">
        <f t="shared" ref="AC177:AJ177" si="2937">IF($B169=$B175,AC178+AC171,AC178)</f>
        <v>0</v>
      </c>
      <c r="AD177" s="40">
        <f t="shared" si="2937"/>
        <v>0</v>
      </c>
      <c r="AE177" s="40">
        <f t="shared" si="2937"/>
        <v>0</v>
      </c>
      <c r="AF177" s="40">
        <f t="shared" si="2937"/>
        <v>0</v>
      </c>
      <c r="AG177" s="40">
        <f t="shared" si="2937"/>
        <v>0</v>
      </c>
      <c r="AH177" s="41">
        <f t="shared" si="2937"/>
        <v>0</v>
      </c>
      <c r="AI177" s="42">
        <f t="shared" si="2937"/>
        <v>0</v>
      </c>
      <c r="AJ177" s="43">
        <f t="shared" si="2937"/>
        <v>0</v>
      </c>
      <c r="AK177" s="195">
        <f t="shared" ref="AK177" si="2938">IF($B175=$B169,COUNTIF(AM177:AS177,0),COUNTIF(AM178:AS178,0)+COUNTIF(AM178:AS178,""))</f>
        <v>7</v>
      </c>
      <c r="AL177" s="39">
        <f t="shared" ref="AL177:AS177" si="2939">IF($B169=$B175,AL178+AL171,AL178)</f>
        <v>0</v>
      </c>
      <c r="AM177" s="40">
        <f t="shared" si="2939"/>
        <v>0</v>
      </c>
      <c r="AN177" s="40">
        <f t="shared" si="2939"/>
        <v>0</v>
      </c>
      <c r="AO177" s="40">
        <f t="shared" si="2939"/>
        <v>0</v>
      </c>
      <c r="AP177" s="40">
        <f t="shared" si="2939"/>
        <v>0</v>
      </c>
      <c r="AQ177" s="41">
        <f t="shared" si="2939"/>
        <v>0</v>
      </c>
      <c r="AR177" s="42">
        <f t="shared" si="2939"/>
        <v>0</v>
      </c>
      <c r="AS177" s="43">
        <f t="shared" si="2939"/>
        <v>0</v>
      </c>
      <c r="AT177" s="195">
        <f t="shared" ref="AT177" si="2940">IF($B175=$B169,COUNTIF(AV177:BB177,0),COUNTIF(AV178:BB178,0)+COUNTIF(AV178:BB178,""))</f>
        <v>7</v>
      </c>
      <c r="AU177" s="39">
        <f t="shared" ref="AU177:BB177" si="2941">IF($B169=$B175,AU178+AU171,AU178)</f>
        <v>0</v>
      </c>
      <c r="AV177" s="40">
        <f t="shared" si="2941"/>
        <v>0</v>
      </c>
      <c r="AW177" s="40">
        <f t="shared" si="2941"/>
        <v>0</v>
      </c>
      <c r="AX177" s="40">
        <f t="shared" si="2941"/>
        <v>0</v>
      </c>
      <c r="AY177" s="40">
        <f t="shared" si="2941"/>
        <v>0</v>
      </c>
      <c r="AZ177" s="41">
        <f t="shared" si="2941"/>
        <v>0</v>
      </c>
      <c r="BA177" s="42">
        <f t="shared" si="2941"/>
        <v>0</v>
      </c>
      <c r="BB177" s="43">
        <f t="shared" si="2941"/>
        <v>0</v>
      </c>
    </row>
    <row r="178" spans="1:54" ht="15.75" customHeight="1" x14ac:dyDescent="0.2">
      <c r="A178" s="1">
        <f t="shared" ref="A178" si="2942">A175</f>
        <v>0</v>
      </c>
      <c r="B178" s="313">
        <f t="shared" ref="B178" si="2943">B172+1</f>
        <v>27</v>
      </c>
      <c r="C178" s="314"/>
      <c r="D178" s="314"/>
      <c r="E178" s="314"/>
      <c r="F178" s="31"/>
      <c r="G178" s="183"/>
      <c r="H178" s="122">
        <f t="shared" ref="H178" si="2944">5-COUNTIF(AU175,0)-COUNTIF(AL175,0)-COUNTIF(AC175,0)-COUNTIF(T175,0)-COUNTIF(K175,0)</f>
        <v>0</v>
      </c>
      <c r="I178" s="165">
        <f t="shared" si="2901"/>
        <v>0</v>
      </c>
      <c r="J178" s="187">
        <f t="shared" ref="J178" si="2945">IF($B175=$B169,J172+IF($F175&lt;&gt;$G175,(K175+$G177-$G176)/$F175,K175/$F175),IF($F175&lt;&gt;G175,(K175+$G177-$G176)/$F175,K175/$F175))</f>
        <v>0</v>
      </c>
      <c r="K178" s="7">
        <f t="shared" ref="K178:K179" si="2946">SUM(L178:R178)</f>
        <v>0</v>
      </c>
      <c r="L178" s="26">
        <f t="shared" ref="L178:R178" si="2947">L175</f>
        <v>0</v>
      </c>
      <c r="M178" s="26">
        <f t="shared" si="2947"/>
        <v>0</v>
      </c>
      <c r="N178" s="26">
        <f t="shared" si="2947"/>
        <v>0</v>
      </c>
      <c r="O178" s="26">
        <f t="shared" si="2947"/>
        <v>0</v>
      </c>
      <c r="P178" s="26">
        <f t="shared" si="2947"/>
        <v>0</v>
      </c>
      <c r="Q178" s="29">
        <f t="shared" si="2947"/>
        <v>0</v>
      </c>
      <c r="R178" s="23">
        <f t="shared" si="2947"/>
        <v>0</v>
      </c>
      <c r="S178" s="187">
        <f t="shared" ref="S178" si="2948">IF($B175=$B169,S172+IF($F175&lt;&gt;$G175,(T175+$G177-$G176)/$F175,T175/$F175),IF($F175&lt;&gt;P175,(T175+$G177-$G176)/$F175,T175/$F175))</f>
        <v>0</v>
      </c>
      <c r="T178" s="7">
        <f t="shared" ref="T178:T179" si="2949">SUM(U178:AA178)</f>
        <v>0</v>
      </c>
      <c r="U178" s="26">
        <f t="shared" ref="U178:AA178" si="2950">U175</f>
        <v>0</v>
      </c>
      <c r="V178" s="26">
        <f t="shared" si="2950"/>
        <v>0</v>
      </c>
      <c r="W178" s="26">
        <f t="shared" si="2950"/>
        <v>0</v>
      </c>
      <c r="X178" s="26">
        <f t="shared" si="2950"/>
        <v>0</v>
      </c>
      <c r="Y178" s="113">
        <f t="shared" si="2950"/>
        <v>0</v>
      </c>
      <c r="Z178" s="29">
        <f t="shared" si="2950"/>
        <v>0</v>
      </c>
      <c r="AA178" s="23">
        <f t="shared" si="2950"/>
        <v>0</v>
      </c>
      <c r="AB178" s="187">
        <f t="shared" ref="AB178" si="2951">IF($B175=$B169,AB172+IF($F175&lt;&gt;$G175,(AC175+$G177-$G176)/$F175,AC175/$F175),IF($F175&lt;&gt;Y175,(AC175+$G177-$G176)/$F175,AC175/$F175))</f>
        <v>0</v>
      </c>
      <c r="AC178" s="7">
        <f t="shared" ref="AC178:AC179" si="2952">SUM(AD178:AJ178)</f>
        <v>0</v>
      </c>
      <c r="AD178" s="26">
        <f t="shared" ref="AD178:AJ178" si="2953">AD175</f>
        <v>0</v>
      </c>
      <c r="AE178" s="26">
        <f t="shared" si="2953"/>
        <v>0</v>
      </c>
      <c r="AF178" s="26">
        <f t="shared" si="2953"/>
        <v>0</v>
      </c>
      <c r="AG178" s="26">
        <f t="shared" si="2953"/>
        <v>0</v>
      </c>
      <c r="AH178" s="113">
        <f t="shared" si="2953"/>
        <v>0</v>
      </c>
      <c r="AI178" s="29">
        <f t="shared" si="2953"/>
        <v>0</v>
      </c>
      <c r="AJ178" s="23">
        <f t="shared" si="2953"/>
        <v>0</v>
      </c>
      <c r="AK178" s="187">
        <f t="shared" ref="AK178" si="2954">IF($B175=$B169,AK172+IF($F175&lt;&gt;$G175,(AL175+$G177-$G176)/$F175,AL175/$F175),IF($F175&lt;&gt;AH175,(AL175+$G177-$G176)/$F175,AL175/$F175))</f>
        <v>0</v>
      </c>
      <c r="AL178" s="7">
        <f t="shared" ref="AL178:AL179" si="2955">SUM(AM178:AS178)</f>
        <v>0</v>
      </c>
      <c r="AM178" s="26">
        <f t="shared" ref="AM178:AS178" si="2956">AM175</f>
        <v>0</v>
      </c>
      <c r="AN178" s="26">
        <f t="shared" si="2956"/>
        <v>0</v>
      </c>
      <c r="AO178" s="26">
        <f t="shared" si="2956"/>
        <v>0</v>
      </c>
      <c r="AP178" s="26">
        <f t="shared" si="2956"/>
        <v>0</v>
      </c>
      <c r="AQ178" s="113">
        <f t="shared" si="2956"/>
        <v>0</v>
      </c>
      <c r="AR178" s="29">
        <f t="shared" si="2956"/>
        <v>0</v>
      </c>
      <c r="AS178" s="23">
        <f t="shared" si="2956"/>
        <v>0</v>
      </c>
      <c r="AT178" s="187">
        <f t="shared" ref="AT178" si="2957">IF($B175=$B169,AT172+IF($F175&lt;&gt;$G175,(AU175+$G177-$G176)/$F175,AU175/$F175),IF($F175&lt;&gt;AQ175,(AU175+$G177-$G176)/$F175,AU175/$F175))</f>
        <v>0</v>
      </c>
      <c r="AU178" s="7">
        <f t="shared" ref="AU178:AU179" si="2958">SUM(AV178:BB178)</f>
        <v>0</v>
      </c>
      <c r="AV178" s="6">
        <f t="shared" ref="AV178" si="2959">IF(SUM($AM$9:$AS$9)=SUM($AV$9:$BB$9),AV175,IF(AND(SUM($AV$9:$BB$9)&gt;42,SUM($AV$9:$BB$9)&lt;49),AV175,0))</f>
        <v>0</v>
      </c>
      <c r="AW178" s="6">
        <f t="shared" ref="AW178:BB178" si="2960">IF(SUM($AM$9:$AS$9)=SUM($AV$9:$BB$9),AW175,IF(AND(SUM($AV$9:$BB$9)&gt;42,SUM($AV$9:$BB$9)&lt;49),AW175,0))</f>
        <v>0</v>
      </c>
      <c r="AX178" s="6">
        <f t="shared" si="2960"/>
        <v>0</v>
      </c>
      <c r="AY178" s="6">
        <f t="shared" si="2960"/>
        <v>0</v>
      </c>
      <c r="AZ178" s="26">
        <f t="shared" si="2960"/>
        <v>0</v>
      </c>
      <c r="BA178" s="29">
        <f t="shared" si="2960"/>
        <v>0</v>
      </c>
      <c r="BB178" s="23">
        <f t="shared" si="2960"/>
        <v>0</v>
      </c>
    </row>
    <row r="179" spans="1:54" ht="15.75" customHeight="1" x14ac:dyDescent="0.2">
      <c r="A179" s="1">
        <f t="shared" ref="A179:A180" si="2961">A178</f>
        <v>0</v>
      </c>
      <c r="B179" s="313"/>
      <c r="C179" s="314"/>
      <c r="D179" s="314"/>
      <c r="E179" s="314"/>
      <c r="F179" s="31"/>
      <c r="G179" s="183"/>
      <c r="H179" s="123">
        <f t="shared" ref="H179" si="2962">IF($B175=$B169,H173+F179,$F179)</f>
        <v>0</v>
      </c>
      <c r="I179" s="165">
        <f t="shared" si="2901"/>
        <v>0</v>
      </c>
      <c r="J179" s="141">
        <f t="shared" ref="J179" si="2963">IF($H178=0,0,IF($B169=$B175,IF($H180&gt;0,$H180+J173,K175+J173),IF($H180&gt;0,$H180,K175)))</f>
        <v>0</v>
      </c>
      <c r="K179" s="7">
        <f t="shared" si="2946"/>
        <v>0</v>
      </c>
      <c r="L179" s="6"/>
      <c r="M179" s="6"/>
      <c r="N179" s="6"/>
      <c r="O179" s="6"/>
      <c r="P179" s="26"/>
      <c r="Q179" s="29"/>
      <c r="R179" s="23"/>
      <c r="S179" s="141">
        <f t="shared" ref="S179" si="2964">IF($H178=0,0,IF($B169=$B175,IF($H180&gt;0,$H180+S173,T175+S173),IF($H180&gt;0,$H180,T175)))</f>
        <v>0</v>
      </c>
      <c r="T179" s="7">
        <f t="shared" si="2949"/>
        <v>0</v>
      </c>
      <c r="U179" s="6"/>
      <c r="V179" s="6"/>
      <c r="W179" s="6"/>
      <c r="X179" s="6"/>
      <c r="Y179" s="26"/>
      <c r="Z179" s="29"/>
      <c r="AA179" s="23"/>
      <c r="AB179" s="141">
        <f t="shared" ref="AB179" si="2965">IF($H178=0,0,IF($B169=$B175,IF($H180&gt;0,$H180+AB173,AC175+AB173),IF($H180&gt;0,$H180,AC175)))</f>
        <v>0</v>
      </c>
      <c r="AC179" s="7">
        <f t="shared" si="2952"/>
        <v>0</v>
      </c>
      <c r="AD179" s="6"/>
      <c r="AE179" s="6"/>
      <c r="AF179" s="6"/>
      <c r="AG179" s="6"/>
      <c r="AH179" s="26"/>
      <c r="AI179" s="29"/>
      <c r="AJ179" s="23"/>
      <c r="AK179" s="141">
        <f t="shared" ref="AK179" si="2966">IF($H178=0,0,IF($B169=$B175,IF($H180&gt;0,$H180+AK173,AL175+AK173),IF($H180&gt;0,$H180,AL175)))</f>
        <v>0</v>
      </c>
      <c r="AL179" s="7">
        <f t="shared" si="2955"/>
        <v>0</v>
      </c>
      <c r="AM179" s="6"/>
      <c r="AN179" s="6"/>
      <c r="AO179" s="6"/>
      <c r="AP179" s="6"/>
      <c r="AQ179" s="26"/>
      <c r="AR179" s="29"/>
      <c r="AS179" s="23"/>
      <c r="AT179" s="141">
        <f t="shared" ref="AT179" si="2967">IF($H178=0,0,IF($B169=$B175,IF($H180&gt;0,$H180+AT173,AU175+AT173),IF($H180&gt;0,$H180,AU175)))</f>
        <v>0</v>
      </c>
      <c r="AU179" s="7">
        <f t="shared" si="2958"/>
        <v>0</v>
      </c>
      <c r="AV179" s="6"/>
      <c r="AW179" s="6"/>
      <c r="AX179" s="6"/>
      <c r="AY179" s="6"/>
      <c r="AZ179" s="26"/>
      <c r="BA179" s="29"/>
      <c r="BB179" s="23"/>
    </row>
    <row r="180" spans="1:54" ht="18.75" customHeight="1" thickBot="1" x14ac:dyDescent="0.25">
      <c r="A180" s="1">
        <f t="shared" si="2961"/>
        <v>0</v>
      </c>
      <c r="B180" s="323" t="str">
        <f>IF(B175="",Wydruk!$AE$6,IF(J176=0,Wydruk!$AE$7,IF(AND(G176&lt;G177,B175&lt;&gt;$B181),Wydruk!$AE$13,IF(AND($B175=$B169,$B175&lt;&gt;$B181),IF(OR(OR(J180&lt;4,J180&gt;5),OR(S180&lt;4,S180&gt;5),OR(AB180&lt;4,AB180&gt;5),OR(AK180&lt;4,AK180&gt;5),OR(AND(AT180&lt;4,AT180&gt;0),AT180&gt;5)),Wydruk!$AE$8,Wydruk!$AE$9),IF($B175=$B181,IF($F179&lt;&gt;0,Wydruk!$AE$12,Wydruk!$AE$10),IF(OR(OR(J176&lt;4,J176&gt;5),OR(S176&lt;4,S176&gt;5),OR(AB176&lt;4,AB176&gt;5),OR(AK176&lt;4,AK176&gt;5),OR(AND(AT176&lt;4,AT176&gt;0),AT176&gt;5)),Wydruk!$AE$8,Wydruk!$AE$11))))))</f>
        <v>Uzupełnij liczby godzin tygodniowego planu</v>
      </c>
      <c r="C180" s="324"/>
      <c r="D180" s="324"/>
      <c r="E180" s="324"/>
      <c r="F180" s="173">
        <f>wrzesień!F180</f>
        <v>0</v>
      </c>
      <c r="G180" s="184">
        <f>wrzesień!G180</f>
        <v>0</v>
      </c>
      <c r="H180" s="191">
        <f t="shared" ref="H180" si="2968">IF(OR($G180=0,$F180=0,$G180="",$F180=""),0,$G180/$F180)</f>
        <v>0</v>
      </c>
      <c r="I180" s="193"/>
      <c r="J180" s="176">
        <f t="shared" ref="J180" si="2969">IF($B169=$B175,IF(L175+L170&gt;0,1,0)+IF(M175+M170&gt;0,1,0)+IF(N175+N170&gt;0,1,0)+IF(O175+O170&gt;0,1,0)+IF(P175+P170&gt;0,1,0)+IF(Q175+Q170&gt;0,1,0)+IF(R175+R170&gt;0,1,0),J176)</f>
        <v>0</v>
      </c>
      <c r="K180" s="133">
        <f t="shared" ref="K180" si="2970">IF(OR($B175=$B181,J180=0,(K176-Q180+O180)&lt;=0),0,(K176-Q180+O180)/J180)</f>
        <v>0</v>
      </c>
      <c r="L180" s="137">
        <f t="shared" ref="L180" si="2971">IF(K180*(7-J177)&lt;=0,0,K180*(7-J177))</f>
        <v>0</v>
      </c>
      <c r="M180" s="311">
        <f t="shared" ref="M180" si="2972">ROUND(IF(OR(K177-K180*(7-J177)+P180&lt;0,$B175=$B181,K180&lt;=0,K177=0),0,IF(K177-K180*(7-J177)+P180&gt;Q180-O180+P180,Q180-O180+P180,K177-K180*(7-J177)+P180)),1)</f>
        <v>0</v>
      </c>
      <c r="N180" s="312"/>
      <c r="O180" s="139">
        <f t="shared" ref="O180" si="2973">IF(OR($B175=$B181,J176=0),0,IF($B175=$B169,J175,$F175))</f>
        <v>0</v>
      </c>
      <c r="P180" s="30">
        <f t="shared" ref="P180" si="2974">IF(OR($B175=$B181,J180=0),0,$G177-$G176)</f>
        <v>0</v>
      </c>
      <c r="Q180" s="134">
        <f t="shared" ref="Q180" si="2975">IF(OR($B175=$B181,J180=0),0,J179)</f>
        <v>0</v>
      </c>
      <c r="R180" s="138">
        <f t="shared" ref="R180" si="2976">IF($B175=$B181,0,K177)</f>
        <v>0</v>
      </c>
      <c r="S180" s="176">
        <f t="shared" ref="S180" si="2977">IF($B169=$B175,IF(U175+U170&gt;0,1,0)+IF(V175+V170&gt;0,1,0)+IF(W175+W170&gt;0,1,0)+IF(X175+X170&gt;0,1,0)+IF(Y175+Y170&gt;0,1,0)+IF(Z175+Z170&gt;0,1,0)+IF(AA175+AA170&gt;0,1,0),S176)</f>
        <v>0</v>
      </c>
      <c r="T180" s="133">
        <f t="shared" ref="T180" si="2978">IF(OR($B175=$B181,S180=0,(T176-Z180+X180)&lt;=0),0,(T176-Z180+X180)/S180)</f>
        <v>0</v>
      </c>
      <c r="U180" s="137">
        <f t="shared" ref="U180" si="2979">IF(T180*(7-S177)&lt;=0,0,T180*(7-S177))</f>
        <v>0</v>
      </c>
      <c r="V180" s="311">
        <f t="shared" ref="V180" si="2980">ROUND(IF(OR(T177-T180*(7-S177)+Y180&lt;0,$B175=$B181,T180&lt;=0,T177=0),0,IF(T177-T180*(7-S177)+Y180&gt;Z180-X180+Y180,Z180-X180+Y180,T177-T180*(7-S177)+Y180)),1)</f>
        <v>0</v>
      </c>
      <c r="W180" s="312"/>
      <c r="X180" s="139">
        <f t="shared" ref="X180" si="2981">IF(OR($B175=$B181,S176=0),0,IF($B175=$B169,S175,$F175))</f>
        <v>0</v>
      </c>
      <c r="Y180" s="30">
        <f t="shared" ref="Y180" si="2982">IF(OR($B175=$B181,S180=0),0,$G177-$G176)</f>
        <v>0</v>
      </c>
      <c r="Z180" s="134">
        <f t="shared" ref="Z180" si="2983">IF(OR($B175=$B181,S180=0),0,S179)</f>
        <v>0</v>
      </c>
      <c r="AA180" s="138">
        <f t="shared" ref="AA180" si="2984">IF($B175=$B181,0,T177)</f>
        <v>0</v>
      </c>
      <c r="AB180" s="176">
        <f t="shared" ref="AB180" si="2985">IF($B169=$B175,IF(AD175+AD170&gt;0,1,0)+IF(AE175+AE170&gt;0,1,0)+IF(AF175+AF170&gt;0,1,0)+IF(AG175+AG170&gt;0,1,0)+IF(AH175+AH170&gt;0,1,0)+IF(AI175+AI170&gt;0,1,0)+IF(AJ175+AJ170&gt;0,1,0),AB176)</f>
        <v>0</v>
      </c>
      <c r="AC180" s="133">
        <f t="shared" ref="AC180" si="2986">IF(OR($B175=$B181,AB180=0,(AC176-AI180+AG180)&lt;=0),0,(AC176-AI180+AG180)/AB180)</f>
        <v>0</v>
      </c>
      <c r="AD180" s="137">
        <f t="shared" ref="AD180" si="2987">IF(AC180*(7-AB177)&lt;=0,0,AC180*(7-AB177))</f>
        <v>0</v>
      </c>
      <c r="AE180" s="311">
        <f t="shared" ref="AE180" si="2988">ROUND(IF(OR(AC177-AC180*(7-AB177)+AH180&lt;0,$B175=$B181,AC180&lt;=0,AC177=0),0,IF(AC177-AC180*(7-AB177)+AH180&gt;AI180-AG180+AH180,AI180-AG180+AH180,AC177-AC180*(7-AB177)+AH180)),1)</f>
        <v>0</v>
      </c>
      <c r="AF180" s="312"/>
      <c r="AG180" s="139">
        <f t="shared" ref="AG180" si="2989">IF(OR($B175=$B181,AB176=0),0,IF($B175=$B169,AB175,$F175))</f>
        <v>0</v>
      </c>
      <c r="AH180" s="30">
        <f t="shared" ref="AH180" si="2990">IF(OR($B175=$B181,AB180=0),0,$G177-$G176)</f>
        <v>0</v>
      </c>
      <c r="AI180" s="134">
        <f t="shared" ref="AI180" si="2991">IF(OR($B175=$B181,AB180=0),0,AB179)</f>
        <v>0</v>
      </c>
      <c r="AJ180" s="138">
        <f t="shared" ref="AJ180" si="2992">IF($B175=$B181,0,AC177)</f>
        <v>0</v>
      </c>
      <c r="AK180" s="176">
        <f t="shared" ref="AK180" si="2993">IF($B169=$B175,IF(AM175+AM170&gt;0,1,0)+IF(AN175+AN170&gt;0,1,0)+IF(AO175+AO170&gt;0,1,0)+IF(AP175+AP170&gt;0,1,0)+IF(AQ175+AQ170&gt;0,1,0)+IF(AR175+AR170&gt;0,1,0)+IF(AS175+AS170&gt;0,1,0),AK176)</f>
        <v>0</v>
      </c>
      <c r="AL180" s="133">
        <f t="shared" ref="AL180" si="2994">IF(OR($B175=$B181,AK180=0,(AL176-AR180+AP180)&lt;=0),0,(AL176-AR180+AP180)/AK180)</f>
        <v>0</v>
      </c>
      <c r="AM180" s="137">
        <f t="shared" ref="AM180" si="2995">IF(AL180*(7-AK177)&lt;=0,0,AL180*(7-AK177))</f>
        <v>0</v>
      </c>
      <c r="AN180" s="311">
        <f t="shared" ref="AN180" si="2996">ROUND(IF(OR(AL177-AL180*(7-AK177)+AQ180&lt;0,$B175=$B181,AL180&lt;=0,AL177=0),0,IF(AL177-AL180*(7-AK177)+AQ180&gt;AR180-AP180+AQ180,AR180-AP180+AQ180,AL177-AL180*(7-AK177)+AQ180)),1)</f>
        <v>0</v>
      </c>
      <c r="AO180" s="312"/>
      <c r="AP180" s="139">
        <f t="shared" ref="AP180" si="2997">IF(OR($B175=$B181,AK176=0),0,IF($B175=$B169,AK175,$F175))</f>
        <v>0</v>
      </c>
      <c r="AQ180" s="30">
        <f t="shared" ref="AQ180" si="2998">IF(OR($B175=$B181,AK180=0),0,$G177-$G176)</f>
        <v>0</v>
      </c>
      <c r="AR180" s="134">
        <f t="shared" ref="AR180" si="2999">IF(OR($B175=$B181,AK180=0),0,AK179)</f>
        <v>0</v>
      </c>
      <c r="AS180" s="138">
        <f t="shared" ref="AS180" si="3000">IF($B175=$B181,0,AL177)</f>
        <v>0</v>
      </c>
      <c r="AT180" s="176">
        <f t="shared" ref="AT180" si="3001">IF($B169=$B175,IF(AV175+AV170&gt;0,1,0)+IF(AW175+AW170&gt;0,1,0)+IF(AX175+AX170&gt;0,1,0)+IF(AY175+AY170&gt;0,1,0)+IF(AZ175+AZ170&gt;0,1,0)+IF(BA175+BA170&gt;0,1,0)+IF(BB175+BB170&gt;0,1,0),AT176)</f>
        <v>0</v>
      </c>
      <c r="AU180" s="133">
        <f t="shared" ref="AU180" si="3002">IF(OR($B175=$B181,AT180=0,(AU176-BA180+AY180)&lt;=0),0,(AU176-BA180+AY180)/AT180)</f>
        <v>0</v>
      </c>
      <c r="AV180" s="137">
        <f t="shared" ref="AV180" si="3003">IF(AU180*(7-AT177)&lt;=0,0,AU180*(7-AT177))</f>
        <v>0</v>
      </c>
      <c r="AW180" s="311">
        <f t="shared" ref="AW180" si="3004">ROUND(IF(OR(AU177-AU180*(7-AT177)+AZ180&lt;0,$B175=$B181,AU180&lt;=0,AU177=0),0,IF(AU177-AU180*(7-AT177)+AZ180&gt;BA180-AY180+AZ180,BA180-AY180+AZ180,AU177-AU180*(7-AT177)+AZ180)),1)</f>
        <v>0</v>
      </c>
      <c r="AX180" s="312"/>
      <c r="AY180" s="139">
        <f t="shared" ref="AY180" si="3005">IF(OR($B175=$B181,AT176=0),0,IF($B175=$B169,AT175,$F175))</f>
        <v>0</v>
      </c>
      <c r="AZ180" s="30">
        <f t="shared" ref="AZ180" si="3006">IF(OR($B175=$B181,AT180=0),0,$G177-$G176)</f>
        <v>0</v>
      </c>
      <c r="BA180" s="134">
        <f t="shared" ref="BA180" si="3007">IF(OR($B175=$B181,AT180=0),0,AT179)</f>
        <v>0</v>
      </c>
      <c r="BB180" s="138">
        <f t="shared" ref="BB180" si="3008">IF($B175=$B181,0,AU177)</f>
        <v>0</v>
      </c>
    </row>
    <row r="181" spans="1:54" ht="15.75" x14ac:dyDescent="0.2">
      <c r="A181" s="1">
        <f t="shared" ref="A181" si="3009">IF(B181="","1. Niewypełnione",B181)</f>
        <v>0</v>
      </c>
      <c r="B181" s="320">
        <f>wrzesień!B181</f>
        <v>0</v>
      </c>
      <c r="C181" s="321">
        <f>wrzesień!C181</f>
        <v>0</v>
      </c>
      <c r="D181" s="321">
        <f>wrzesień!D181</f>
        <v>0</v>
      </c>
      <c r="E181" s="321">
        <f>wrzesień!E181</f>
        <v>0</v>
      </c>
      <c r="F181" s="177">
        <f>wrzesień!F181</f>
        <v>18</v>
      </c>
      <c r="G181" s="185">
        <f>wrzesień!G181</f>
        <v>18</v>
      </c>
      <c r="H181" s="177"/>
      <c r="I181" s="192">
        <f t="shared" ref="I181:I185" si="3010">K181+T181+AC181+AL181+AU181</f>
        <v>0</v>
      </c>
      <c r="J181" s="186">
        <f t="shared" ref="J181" si="3011">IF(OR($B181=$B187,J184=0),0,ROUND((K182+P186)/J184,0))</f>
        <v>0</v>
      </c>
      <c r="K181" s="51">
        <f t="shared" ref="K181:K182" si="3012">SUM(L181:R181)</f>
        <v>0</v>
      </c>
      <c r="L181" s="52">
        <f>wrzesień!L181</f>
        <v>0</v>
      </c>
      <c r="M181" s="52">
        <f>wrzesień!M181</f>
        <v>0</v>
      </c>
      <c r="N181" s="52">
        <f>wrzesień!N181</f>
        <v>0</v>
      </c>
      <c r="O181" s="52">
        <f>wrzesień!O181</f>
        <v>0</v>
      </c>
      <c r="P181" s="53">
        <f>wrzesień!P181</f>
        <v>0</v>
      </c>
      <c r="Q181" s="54">
        <f>wrzesień!Q181</f>
        <v>0</v>
      </c>
      <c r="R181" s="55">
        <f>wrzesień!R181</f>
        <v>0</v>
      </c>
      <c r="S181" s="188">
        <f t="shared" ref="S181" si="3013">IF(OR($B181=$B187,S184=0),0,ROUND((T182+Y186)/S184,0))</f>
        <v>0</v>
      </c>
      <c r="T181" s="51">
        <f t="shared" ref="T181:T182" si="3014">SUM(U181:AA181)</f>
        <v>0</v>
      </c>
      <c r="U181" s="52">
        <f>wrzesień!U181</f>
        <v>0</v>
      </c>
      <c r="V181" s="52">
        <f>wrzesień!V181</f>
        <v>0</v>
      </c>
      <c r="W181" s="52">
        <f>wrzesień!W181</f>
        <v>0</v>
      </c>
      <c r="X181" s="52">
        <f>wrzesień!X181</f>
        <v>0</v>
      </c>
      <c r="Y181" s="53">
        <f>wrzesień!Y181</f>
        <v>0</v>
      </c>
      <c r="Z181" s="54">
        <f>wrzesień!Z181</f>
        <v>0</v>
      </c>
      <c r="AA181" s="55">
        <f>wrzesień!AA181</f>
        <v>0</v>
      </c>
      <c r="AB181" s="188">
        <f t="shared" ref="AB181" si="3015">IF(OR($B181=$B187,AB184=0),0,ROUND((AC182+AH186)/AB184,0))</f>
        <v>0</v>
      </c>
      <c r="AC181" s="51">
        <f t="shared" ref="AC181:AC182" si="3016">SUM(AD181:AJ181)</f>
        <v>0</v>
      </c>
      <c r="AD181" s="52">
        <f>wrzesień!AD181</f>
        <v>0</v>
      </c>
      <c r="AE181" s="52">
        <f>wrzesień!AE181</f>
        <v>0</v>
      </c>
      <c r="AF181" s="52">
        <f>wrzesień!AF181</f>
        <v>0</v>
      </c>
      <c r="AG181" s="52">
        <f>wrzesień!AG181</f>
        <v>0</v>
      </c>
      <c r="AH181" s="53">
        <f>wrzesień!AH181</f>
        <v>0</v>
      </c>
      <c r="AI181" s="54">
        <f>wrzesień!AI181</f>
        <v>0</v>
      </c>
      <c r="AJ181" s="55">
        <f>wrzesień!AJ181</f>
        <v>0</v>
      </c>
      <c r="AK181" s="188">
        <f t="shared" ref="AK181" si="3017">IF(OR($B181=$B187,AK184=0),0,ROUND((AL182+AQ186)/AK184,0))</f>
        <v>0</v>
      </c>
      <c r="AL181" s="51">
        <f t="shared" ref="AL181:AL182" si="3018">SUM(AM181:AS181)</f>
        <v>0</v>
      </c>
      <c r="AM181" s="52">
        <f>wrzesień!AM181</f>
        <v>0</v>
      </c>
      <c r="AN181" s="52">
        <f>wrzesień!AN181</f>
        <v>0</v>
      </c>
      <c r="AO181" s="52">
        <f>wrzesień!AO181</f>
        <v>0</v>
      </c>
      <c r="AP181" s="52">
        <f>wrzesień!AP181</f>
        <v>0</v>
      </c>
      <c r="AQ181" s="53">
        <f>wrzesień!AQ181</f>
        <v>0</v>
      </c>
      <c r="AR181" s="54">
        <f>wrzesień!AR181</f>
        <v>0</v>
      </c>
      <c r="AS181" s="55">
        <f>wrzesień!AS181</f>
        <v>0</v>
      </c>
      <c r="AT181" s="188">
        <f t="shared" ref="AT181" si="3019">IF(OR($B181=$B187,AT184=0),0,ROUND((AU182+AZ186)/AT184,0))</f>
        <v>0</v>
      </c>
      <c r="AU181" s="51">
        <f t="shared" ref="AU181:AU182" si="3020">SUM(AV181:BB181)</f>
        <v>0</v>
      </c>
      <c r="AV181" s="52">
        <f t="shared" ref="AV181" si="3021">IF(SUM($AM$9:$AS$9)=SUM($AV$9:$BB$9),AM181,IF(AND(SUM($AV$9:$BB$9)&gt;42,SUM($AV$9:$BB$9)&lt;49),AM181,0))</f>
        <v>0</v>
      </c>
      <c r="AW181" s="52">
        <f t="shared" ref="AW181" si="3022">IF(SUM($AM$9:$AS$9)=SUM($AV$9:$BB$9),AN181,IF(AND(SUM($AV$9:$BB$9)&gt;42,SUM($AV$9:$BB$9)&lt;49),AN181,0))</f>
        <v>0</v>
      </c>
      <c r="AX181" s="52">
        <f t="shared" ref="AX181" si="3023">IF(SUM($AM$9:$AS$9)=SUM($AV$9:$BB$9),AO181,IF(AND(SUM($AV$9:$BB$9)&gt;42,SUM($AV$9:$BB$9)&lt;49),AO181,0))</f>
        <v>0</v>
      </c>
      <c r="AY181" s="52">
        <f t="shared" ref="AY181" si="3024">IF(SUM($AM$9:$AS$9)=SUM($AV$9:$BB$9),AP181,IF(AND(SUM($AV$9:$BB$9)&gt;42,SUM($AV$9:$BB$9)&lt;49),AP181,0))</f>
        <v>0</v>
      </c>
      <c r="AZ181" s="53">
        <f t="shared" ref="AZ181" si="3025">IF(SUM($AM$9:$AS$9)=SUM($AV$9:$BB$9),AQ181,IF(AND(SUM($AV$9:$BB$9)&gt;42,SUM($AV$9:$BB$9)&lt;49),AQ181,0))</f>
        <v>0</v>
      </c>
      <c r="BA181" s="54">
        <f t="shared" ref="BA181" si="3026">IF(SUM($AM$9:$AS$9)=SUM($AV$9:$BB$9),AR181,IF(AND(SUM($AV$9:$BB$9)&gt;42,SUM($AV$9:$BB$9)&lt;49),AR181,0))</f>
        <v>0</v>
      </c>
      <c r="BB181" s="55">
        <f t="shared" ref="BB181" si="3027">IF(SUM($AM$9:$AS$9)=SUM($AV$9:$BB$9),AS181,IF(AND(SUM($AV$9:$BB$9)&gt;42,SUM($AV$9:$BB$9)&lt;49),AS181,0))</f>
        <v>0</v>
      </c>
    </row>
    <row r="182" spans="1:54" ht="12.75" hidden="1" customHeight="1" x14ac:dyDescent="0.2">
      <c r="B182" s="93"/>
      <c r="C182" s="94"/>
      <c r="D182" s="95"/>
      <c r="E182" s="115"/>
      <c r="F182" s="140" t="b">
        <f t="shared" ref="F182" si="3028">IF($B175=$B181,OR(F176,G181&lt;F181),G181&lt;F181)</f>
        <v>0</v>
      </c>
      <c r="G182" s="189">
        <f t="shared" ref="G182" si="3029">IF(AND($B175=$B181,$B175&lt;&gt;"",$B175&lt;&gt;0),G181+G176,G181)</f>
        <v>18</v>
      </c>
      <c r="H182" s="120"/>
      <c r="I182" s="165">
        <f t="shared" si="3010"/>
        <v>0</v>
      </c>
      <c r="J182" s="194">
        <f t="shared" ref="J182" si="3030">7-COUNTIF(L181:R181,0)-COUNTIF(L181:R181,"")</f>
        <v>0</v>
      </c>
      <c r="K182" s="22">
        <f t="shared" si="3012"/>
        <v>0</v>
      </c>
      <c r="L182" s="35">
        <f t="shared" ref="L182:R182" si="3031">IF($B175=$B181,L181+L176,L181)</f>
        <v>0</v>
      </c>
      <c r="M182" s="35">
        <f t="shared" si="3031"/>
        <v>0</v>
      </c>
      <c r="N182" s="35">
        <f t="shared" si="3031"/>
        <v>0</v>
      </c>
      <c r="O182" s="35">
        <f t="shared" si="3031"/>
        <v>0</v>
      </c>
      <c r="P182" s="36">
        <f t="shared" si="3031"/>
        <v>0</v>
      </c>
      <c r="Q182" s="37">
        <f t="shared" si="3031"/>
        <v>0</v>
      </c>
      <c r="R182" s="38">
        <f t="shared" si="3031"/>
        <v>0</v>
      </c>
      <c r="S182" s="194">
        <f t="shared" ref="S182" si="3032">7-COUNTIF(U181:AA181,0)-COUNTIF(U181:AA181,"")</f>
        <v>0</v>
      </c>
      <c r="T182" s="22">
        <f t="shared" si="3014"/>
        <v>0</v>
      </c>
      <c r="U182" s="35">
        <f t="shared" ref="U182:AA182" si="3033">IF($B175=$B181,U181+U176,U181)</f>
        <v>0</v>
      </c>
      <c r="V182" s="35">
        <f t="shared" si="3033"/>
        <v>0</v>
      </c>
      <c r="W182" s="35">
        <f t="shared" si="3033"/>
        <v>0</v>
      </c>
      <c r="X182" s="35">
        <f t="shared" si="3033"/>
        <v>0</v>
      </c>
      <c r="Y182" s="36">
        <f t="shared" si="3033"/>
        <v>0</v>
      </c>
      <c r="Z182" s="37">
        <f t="shared" si="3033"/>
        <v>0</v>
      </c>
      <c r="AA182" s="38">
        <f t="shared" si="3033"/>
        <v>0</v>
      </c>
      <c r="AB182" s="194">
        <f t="shared" ref="AB182" si="3034">7-COUNTIF(AD181:AJ181,0)-COUNTIF(AD181:AJ181,"")</f>
        <v>0</v>
      </c>
      <c r="AC182" s="22">
        <f t="shared" si="3016"/>
        <v>0</v>
      </c>
      <c r="AD182" s="35">
        <f t="shared" ref="AD182:AJ182" si="3035">IF($B175=$B181,AD181+AD176,AD181)</f>
        <v>0</v>
      </c>
      <c r="AE182" s="35">
        <f t="shared" si="3035"/>
        <v>0</v>
      </c>
      <c r="AF182" s="35">
        <f t="shared" si="3035"/>
        <v>0</v>
      </c>
      <c r="AG182" s="35">
        <f t="shared" si="3035"/>
        <v>0</v>
      </c>
      <c r="AH182" s="36">
        <f t="shared" si="3035"/>
        <v>0</v>
      </c>
      <c r="AI182" s="37">
        <f t="shared" si="3035"/>
        <v>0</v>
      </c>
      <c r="AJ182" s="38">
        <f t="shared" si="3035"/>
        <v>0</v>
      </c>
      <c r="AK182" s="194">
        <f t="shared" ref="AK182" si="3036">7-COUNTIF(AM181:AS181,0)-COUNTIF(AM181:AS181,"")</f>
        <v>0</v>
      </c>
      <c r="AL182" s="22">
        <f t="shared" si="3018"/>
        <v>0</v>
      </c>
      <c r="AM182" s="35">
        <f t="shared" ref="AM182:AS182" si="3037">IF($B175=$B181,AM181+AM176,AM181)</f>
        <v>0</v>
      </c>
      <c r="AN182" s="35">
        <f t="shared" si="3037"/>
        <v>0</v>
      </c>
      <c r="AO182" s="35">
        <f t="shared" si="3037"/>
        <v>0</v>
      </c>
      <c r="AP182" s="35">
        <f t="shared" si="3037"/>
        <v>0</v>
      </c>
      <c r="AQ182" s="36">
        <f t="shared" si="3037"/>
        <v>0</v>
      </c>
      <c r="AR182" s="37">
        <f t="shared" si="3037"/>
        <v>0</v>
      </c>
      <c r="AS182" s="38">
        <f t="shared" si="3037"/>
        <v>0</v>
      </c>
      <c r="AT182" s="194">
        <f t="shared" ref="AT182" si="3038">7-COUNTIF(AV181:BB181,0)-COUNTIF(AV181:BB181,"")</f>
        <v>0</v>
      </c>
      <c r="AU182" s="22">
        <f t="shared" si="3020"/>
        <v>0</v>
      </c>
      <c r="AV182" s="35">
        <f t="shared" ref="AV182:BB182" si="3039">IF($B175=$B181,AV181+AV176,AV181)</f>
        <v>0</v>
      </c>
      <c r="AW182" s="35">
        <f t="shared" si="3039"/>
        <v>0</v>
      </c>
      <c r="AX182" s="35">
        <f t="shared" si="3039"/>
        <v>0</v>
      </c>
      <c r="AY182" s="35">
        <f t="shared" si="3039"/>
        <v>0</v>
      </c>
      <c r="AZ182" s="36">
        <f t="shared" si="3039"/>
        <v>0</v>
      </c>
      <c r="BA182" s="37">
        <f t="shared" si="3039"/>
        <v>0</v>
      </c>
      <c r="BB182" s="38">
        <f t="shared" si="3039"/>
        <v>0</v>
      </c>
    </row>
    <row r="183" spans="1:54" ht="15" hidden="1" customHeight="1" x14ac:dyDescent="0.2">
      <c r="B183" s="116"/>
      <c r="C183" s="117"/>
      <c r="D183" s="118"/>
      <c r="E183" s="119"/>
      <c r="F183" s="92"/>
      <c r="G183" s="190">
        <f t="shared" ref="G183" si="3040">IF(AND($B175=$B181,$B175&lt;&gt;"",$B175&lt;&gt;0),F181+G177,F181)</f>
        <v>18</v>
      </c>
      <c r="H183" s="121"/>
      <c r="I183" s="165">
        <f t="shared" si="3010"/>
        <v>0</v>
      </c>
      <c r="J183" s="195">
        <f t="shared" ref="J183" si="3041">IF($B181=$B175,COUNTIF(L183:R183,0),COUNTIF(L184:R184,0)+COUNTIF(L184:R184,""))</f>
        <v>7</v>
      </c>
      <c r="K183" s="39">
        <f t="shared" ref="K183:R183" si="3042">IF($B175=$B181,K184+K177,K184)</f>
        <v>0</v>
      </c>
      <c r="L183" s="40">
        <f t="shared" si="3042"/>
        <v>0</v>
      </c>
      <c r="M183" s="40">
        <f t="shared" si="3042"/>
        <v>0</v>
      </c>
      <c r="N183" s="40">
        <f t="shared" si="3042"/>
        <v>0</v>
      </c>
      <c r="O183" s="40">
        <f t="shared" si="3042"/>
        <v>0</v>
      </c>
      <c r="P183" s="41">
        <f t="shared" si="3042"/>
        <v>0</v>
      </c>
      <c r="Q183" s="42">
        <f t="shared" si="3042"/>
        <v>0</v>
      </c>
      <c r="R183" s="43">
        <f t="shared" si="3042"/>
        <v>0</v>
      </c>
      <c r="S183" s="195">
        <f t="shared" ref="S183" si="3043">IF($B181=$B175,COUNTIF(U183:AA183,0),COUNTIF(U184:AA184,0)+COUNTIF(U184:AA184,""))</f>
        <v>7</v>
      </c>
      <c r="T183" s="39">
        <f t="shared" ref="T183:AA183" si="3044">IF($B175=$B181,T184+T177,T184)</f>
        <v>0</v>
      </c>
      <c r="U183" s="40">
        <f t="shared" si="3044"/>
        <v>0</v>
      </c>
      <c r="V183" s="40">
        <f t="shared" si="3044"/>
        <v>0</v>
      </c>
      <c r="W183" s="40">
        <f t="shared" si="3044"/>
        <v>0</v>
      </c>
      <c r="X183" s="40">
        <f t="shared" si="3044"/>
        <v>0</v>
      </c>
      <c r="Y183" s="41">
        <f t="shared" si="3044"/>
        <v>0</v>
      </c>
      <c r="Z183" s="42">
        <f t="shared" si="3044"/>
        <v>0</v>
      </c>
      <c r="AA183" s="43">
        <f t="shared" si="3044"/>
        <v>0</v>
      </c>
      <c r="AB183" s="195">
        <f t="shared" ref="AB183" si="3045">IF($B181=$B175,COUNTIF(AD183:AJ183,0),COUNTIF(AD184:AJ184,0)+COUNTIF(AD184:AJ184,""))</f>
        <v>7</v>
      </c>
      <c r="AC183" s="39">
        <f t="shared" ref="AC183:AJ183" si="3046">IF($B175=$B181,AC184+AC177,AC184)</f>
        <v>0</v>
      </c>
      <c r="AD183" s="40">
        <f t="shared" si="3046"/>
        <v>0</v>
      </c>
      <c r="AE183" s="40">
        <f t="shared" si="3046"/>
        <v>0</v>
      </c>
      <c r="AF183" s="40">
        <f t="shared" si="3046"/>
        <v>0</v>
      </c>
      <c r="AG183" s="40">
        <f t="shared" si="3046"/>
        <v>0</v>
      </c>
      <c r="AH183" s="41">
        <f t="shared" si="3046"/>
        <v>0</v>
      </c>
      <c r="AI183" s="42">
        <f t="shared" si="3046"/>
        <v>0</v>
      </c>
      <c r="AJ183" s="43">
        <f t="shared" si="3046"/>
        <v>0</v>
      </c>
      <c r="AK183" s="195">
        <f t="shared" ref="AK183" si="3047">IF($B181=$B175,COUNTIF(AM183:AS183,0),COUNTIF(AM184:AS184,0)+COUNTIF(AM184:AS184,""))</f>
        <v>7</v>
      </c>
      <c r="AL183" s="39">
        <f t="shared" ref="AL183:AS183" si="3048">IF($B175=$B181,AL184+AL177,AL184)</f>
        <v>0</v>
      </c>
      <c r="AM183" s="40">
        <f t="shared" si="3048"/>
        <v>0</v>
      </c>
      <c r="AN183" s="40">
        <f t="shared" si="3048"/>
        <v>0</v>
      </c>
      <c r="AO183" s="40">
        <f t="shared" si="3048"/>
        <v>0</v>
      </c>
      <c r="AP183" s="40">
        <f t="shared" si="3048"/>
        <v>0</v>
      </c>
      <c r="AQ183" s="41">
        <f t="shared" si="3048"/>
        <v>0</v>
      </c>
      <c r="AR183" s="42">
        <f t="shared" si="3048"/>
        <v>0</v>
      </c>
      <c r="AS183" s="43">
        <f t="shared" si="3048"/>
        <v>0</v>
      </c>
      <c r="AT183" s="195">
        <f t="shared" ref="AT183" si="3049">IF($B181=$B175,COUNTIF(AV183:BB183,0),COUNTIF(AV184:BB184,0)+COUNTIF(AV184:BB184,""))</f>
        <v>7</v>
      </c>
      <c r="AU183" s="39">
        <f t="shared" ref="AU183:BB183" si="3050">IF($B175=$B181,AU184+AU177,AU184)</f>
        <v>0</v>
      </c>
      <c r="AV183" s="40">
        <f t="shared" si="3050"/>
        <v>0</v>
      </c>
      <c r="AW183" s="40">
        <f t="shared" si="3050"/>
        <v>0</v>
      </c>
      <c r="AX183" s="40">
        <f t="shared" si="3050"/>
        <v>0</v>
      </c>
      <c r="AY183" s="40">
        <f t="shared" si="3050"/>
        <v>0</v>
      </c>
      <c r="AZ183" s="41">
        <f t="shared" si="3050"/>
        <v>0</v>
      </c>
      <c r="BA183" s="42">
        <f t="shared" si="3050"/>
        <v>0</v>
      </c>
      <c r="BB183" s="43">
        <f t="shared" si="3050"/>
        <v>0</v>
      </c>
    </row>
    <row r="184" spans="1:54" ht="15.75" customHeight="1" x14ac:dyDescent="0.2">
      <c r="A184" s="1">
        <f t="shared" ref="A184" si="3051">A181</f>
        <v>0</v>
      </c>
      <c r="B184" s="313">
        <f t="shared" ref="B184" si="3052">B178+1</f>
        <v>28</v>
      </c>
      <c r="C184" s="314"/>
      <c r="D184" s="314"/>
      <c r="E184" s="314"/>
      <c r="F184" s="31"/>
      <c r="G184" s="183"/>
      <c r="H184" s="122">
        <f t="shared" ref="H184" si="3053">5-COUNTIF(AU181,0)-COUNTIF(AL181,0)-COUNTIF(AC181,0)-COUNTIF(T181,0)-COUNTIF(K181,0)</f>
        <v>0</v>
      </c>
      <c r="I184" s="165">
        <f t="shared" si="3010"/>
        <v>0</v>
      </c>
      <c r="J184" s="187">
        <f t="shared" ref="J184" si="3054">IF($B181=$B175,J178+IF($F181&lt;&gt;$G181,(K181+$G183-$G182)/$F181,K181/$F181),IF($F181&lt;&gt;G181,(K181+$G183-$G182)/$F181,K181/$F181))</f>
        <v>0</v>
      </c>
      <c r="K184" s="7">
        <f t="shared" ref="K184:K185" si="3055">SUM(L184:R184)</f>
        <v>0</v>
      </c>
      <c r="L184" s="26">
        <f t="shared" ref="L184:R184" si="3056">L181</f>
        <v>0</v>
      </c>
      <c r="M184" s="26">
        <f t="shared" si="3056"/>
        <v>0</v>
      </c>
      <c r="N184" s="26">
        <f t="shared" si="3056"/>
        <v>0</v>
      </c>
      <c r="O184" s="26">
        <f t="shared" si="3056"/>
        <v>0</v>
      </c>
      <c r="P184" s="26">
        <f t="shared" si="3056"/>
        <v>0</v>
      </c>
      <c r="Q184" s="29">
        <f t="shared" si="3056"/>
        <v>0</v>
      </c>
      <c r="R184" s="23">
        <f t="shared" si="3056"/>
        <v>0</v>
      </c>
      <c r="S184" s="187">
        <f t="shared" ref="S184" si="3057">IF($B181=$B175,S178+IF($F181&lt;&gt;$G181,(T181+$G183-$G182)/$F181,T181/$F181),IF($F181&lt;&gt;P181,(T181+$G183-$G182)/$F181,T181/$F181))</f>
        <v>0</v>
      </c>
      <c r="T184" s="7">
        <f t="shared" ref="T184:T185" si="3058">SUM(U184:AA184)</f>
        <v>0</v>
      </c>
      <c r="U184" s="26">
        <f t="shared" ref="U184:AA184" si="3059">U181</f>
        <v>0</v>
      </c>
      <c r="V184" s="26">
        <f t="shared" si="3059"/>
        <v>0</v>
      </c>
      <c r="W184" s="26">
        <f t="shared" si="3059"/>
        <v>0</v>
      </c>
      <c r="X184" s="26">
        <f t="shared" si="3059"/>
        <v>0</v>
      </c>
      <c r="Y184" s="113">
        <f t="shared" si="3059"/>
        <v>0</v>
      </c>
      <c r="Z184" s="29">
        <f t="shared" si="3059"/>
        <v>0</v>
      </c>
      <c r="AA184" s="23">
        <f t="shared" si="3059"/>
        <v>0</v>
      </c>
      <c r="AB184" s="187">
        <f t="shared" ref="AB184" si="3060">IF($B181=$B175,AB178+IF($F181&lt;&gt;$G181,(AC181+$G183-$G182)/$F181,AC181/$F181),IF($F181&lt;&gt;Y181,(AC181+$G183-$G182)/$F181,AC181/$F181))</f>
        <v>0</v>
      </c>
      <c r="AC184" s="7">
        <f t="shared" ref="AC184:AC185" si="3061">SUM(AD184:AJ184)</f>
        <v>0</v>
      </c>
      <c r="AD184" s="26">
        <f t="shared" ref="AD184:AJ184" si="3062">AD181</f>
        <v>0</v>
      </c>
      <c r="AE184" s="26">
        <f t="shared" si="3062"/>
        <v>0</v>
      </c>
      <c r="AF184" s="26">
        <f t="shared" si="3062"/>
        <v>0</v>
      </c>
      <c r="AG184" s="26">
        <f t="shared" si="3062"/>
        <v>0</v>
      </c>
      <c r="AH184" s="113">
        <f t="shared" si="3062"/>
        <v>0</v>
      </c>
      <c r="AI184" s="29">
        <f t="shared" si="3062"/>
        <v>0</v>
      </c>
      <c r="AJ184" s="23">
        <f t="shared" si="3062"/>
        <v>0</v>
      </c>
      <c r="AK184" s="187">
        <f t="shared" ref="AK184" si="3063">IF($B181=$B175,AK178+IF($F181&lt;&gt;$G181,(AL181+$G183-$G182)/$F181,AL181/$F181),IF($F181&lt;&gt;AH181,(AL181+$G183-$G182)/$F181,AL181/$F181))</f>
        <v>0</v>
      </c>
      <c r="AL184" s="7">
        <f t="shared" ref="AL184:AL185" si="3064">SUM(AM184:AS184)</f>
        <v>0</v>
      </c>
      <c r="AM184" s="26">
        <f t="shared" ref="AM184:AS184" si="3065">AM181</f>
        <v>0</v>
      </c>
      <c r="AN184" s="26">
        <f t="shared" si="3065"/>
        <v>0</v>
      </c>
      <c r="AO184" s="26">
        <f t="shared" si="3065"/>
        <v>0</v>
      </c>
      <c r="AP184" s="26">
        <f t="shared" si="3065"/>
        <v>0</v>
      </c>
      <c r="AQ184" s="113">
        <f t="shared" si="3065"/>
        <v>0</v>
      </c>
      <c r="AR184" s="29">
        <f t="shared" si="3065"/>
        <v>0</v>
      </c>
      <c r="AS184" s="23">
        <f t="shared" si="3065"/>
        <v>0</v>
      </c>
      <c r="AT184" s="187">
        <f t="shared" ref="AT184" si="3066">IF($B181=$B175,AT178+IF($F181&lt;&gt;$G181,(AU181+$G183-$G182)/$F181,AU181/$F181),IF($F181&lt;&gt;AQ181,(AU181+$G183-$G182)/$F181,AU181/$F181))</f>
        <v>0</v>
      </c>
      <c r="AU184" s="7">
        <f t="shared" ref="AU184:AU185" si="3067">SUM(AV184:BB184)</f>
        <v>0</v>
      </c>
      <c r="AV184" s="6">
        <f t="shared" ref="AV184" si="3068">IF(SUM($AM$9:$AS$9)=SUM($AV$9:$BB$9),AV181,IF(AND(SUM($AV$9:$BB$9)&gt;42,SUM($AV$9:$BB$9)&lt;49),AV181,0))</f>
        <v>0</v>
      </c>
      <c r="AW184" s="6">
        <f t="shared" ref="AW184:BB184" si="3069">IF(SUM($AM$9:$AS$9)=SUM($AV$9:$BB$9),AW181,IF(AND(SUM($AV$9:$BB$9)&gt;42,SUM($AV$9:$BB$9)&lt;49),AW181,0))</f>
        <v>0</v>
      </c>
      <c r="AX184" s="6">
        <f t="shared" si="3069"/>
        <v>0</v>
      </c>
      <c r="AY184" s="6">
        <f t="shared" si="3069"/>
        <v>0</v>
      </c>
      <c r="AZ184" s="26">
        <f t="shared" si="3069"/>
        <v>0</v>
      </c>
      <c r="BA184" s="29">
        <f t="shared" si="3069"/>
        <v>0</v>
      </c>
      <c r="BB184" s="23">
        <f t="shared" si="3069"/>
        <v>0</v>
      </c>
    </row>
    <row r="185" spans="1:54" ht="15.75" customHeight="1" x14ac:dyDescent="0.2">
      <c r="A185" s="1">
        <f t="shared" ref="A185:A186" si="3070">A184</f>
        <v>0</v>
      </c>
      <c r="B185" s="313"/>
      <c r="C185" s="314"/>
      <c r="D185" s="314"/>
      <c r="E185" s="314"/>
      <c r="F185" s="31"/>
      <c r="G185" s="183"/>
      <c r="H185" s="123">
        <f t="shared" ref="H185" si="3071">IF($B181=$B175,H179+F185,$F185)</f>
        <v>0</v>
      </c>
      <c r="I185" s="165">
        <f t="shared" si="3010"/>
        <v>0</v>
      </c>
      <c r="J185" s="141">
        <f t="shared" ref="J185" si="3072">IF($H184=0,0,IF($B175=$B181,IF($H186&gt;0,$H186+J179,K181+J179),IF($H186&gt;0,$H186,K181)))</f>
        <v>0</v>
      </c>
      <c r="K185" s="7">
        <f t="shared" si="3055"/>
        <v>0</v>
      </c>
      <c r="L185" s="6"/>
      <c r="M185" s="6"/>
      <c r="N185" s="6"/>
      <c r="O185" s="6"/>
      <c r="P185" s="26"/>
      <c r="Q185" s="29"/>
      <c r="R185" s="23"/>
      <c r="S185" s="141">
        <f t="shared" ref="S185" si="3073">IF($H184=0,0,IF($B175=$B181,IF($H186&gt;0,$H186+S179,T181+S179),IF($H186&gt;0,$H186,T181)))</f>
        <v>0</v>
      </c>
      <c r="T185" s="7">
        <f t="shared" si="3058"/>
        <v>0</v>
      </c>
      <c r="U185" s="6"/>
      <c r="V185" s="6"/>
      <c r="W185" s="6"/>
      <c r="X185" s="6"/>
      <c r="Y185" s="26"/>
      <c r="Z185" s="29"/>
      <c r="AA185" s="23"/>
      <c r="AB185" s="141">
        <f t="shared" ref="AB185" si="3074">IF($H184=0,0,IF($B175=$B181,IF($H186&gt;0,$H186+AB179,AC181+AB179),IF($H186&gt;0,$H186,AC181)))</f>
        <v>0</v>
      </c>
      <c r="AC185" s="7">
        <f t="shared" si="3061"/>
        <v>0</v>
      </c>
      <c r="AD185" s="6"/>
      <c r="AE185" s="6"/>
      <c r="AF185" s="6"/>
      <c r="AG185" s="6"/>
      <c r="AH185" s="26"/>
      <c r="AI185" s="29"/>
      <c r="AJ185" s="23"/>
      <c r="AK185" s="141">
        <f t="shared" ref="AK185" si="3075">IF($H184=0,0,IF($B175=$B181,IF($H186&gt;0,$H186+AK179,AL181+AK179),IF($H186&gt;0,$H186,AL181)))</f>
        <v>0</v>
      </c>
      <c r="AL185" s="7">
        <f t="shared" si="3064"/>
        <v>0</v>
      </c>
      <c r="AM185" s="6"/>
      <c r="AN185" s="6"/>
      <c r="AO185" s="6"/>
      <c r="AP185" s="6"/>
      <c r="AQ185" s="26"/>
      <c r="AR185" s="29"/>
      <c r="AS185" s="23"/>
      <c r="AT185" s="141">
        <f t="shared" ref="AT185" si="3076">IF($H184=0,0,IF($B175=$B181,IF($H186&gt;0,$H186+AT179,AU181+AT179),IF($H186&gt;0,$H186,AU181)))</f>
        <v>0</v>
      </c>
      <c r="AU185" s="7">
        <f t="shared" si="3067"/>
        <v>0</v>
      </c>
      <c r="AV185" s="6"/>
      <c r="AW185" s="6"/>
      <c r="AX185" s="6"/>
      <c r="AY185" s="6"/>
      <c r="AZ185" s="26"/>
      <c r="BA185" s="29"/>
      <c r="BB185" s="23"/>
    </row>
    <row r="186" spans="1:54" ht="18.75" customHeight="1" thickBot="1" x14ac:dyDescent="0.25">
      <c r="A186" s="1">
        <f t="shared" si="3070"/>
        <v>0</v>
      </c>
      <c r="B186" s="323" t="str">
        <f>IF(B181="",Wydruk!$AE$6,IF(J182=0,Wydruk!$AE$7,IF(AND(G182&lt;G183,B181&lt;&gt;$B187),Wydruk!$AE$13,IF(AND($B181=$B175,$B181&lt;&gt;$B187),IF(OR(OR(J186&lt;4,J186&gt;5),OR(S186&lt;4,S186&gt;5),OR(AB186&lt;4,AB186&gt;5),OR(AK186&lt;4,AK186&gt;5),OR(AND(AT186&lt;4,AT186&gt;0),AT186&gt;5)),Wydruk!$AE$8,Wydruk!$AE$9),IF($B181=$B187,IF($F185&lt;&gt;0,Wydruk!$AE$12,Wydruk!$AE$10),IF(OR(OR(J182&lt;4,J182&gt;5),OR(S182&lt;4,S182&gt;5),OR(AB182&lt;4,AB182&gt;5),OR(AK182&lt;4,AK182&gt;5),OR(AND(AT182&lt;4,AT182&gt;0),AT182&gt;5)),Wydruk!$AE$8,Wydruk!$AE$11))))))</f>
        <v>Uzupełnij liczby godzin tygodniowego planu</v>
      </c>
      <c r="C186" s="324"/>
      <c r="D186" s="324"/>
      <c r="E186" s="324"/>
      <c r="F186" s="173">
        <f>wrzesień!F186</f>
        <v>0</v>
      </c>
      <c r="G186" s="184">
        <f>wrzesień!G186</f>
        <v>0</v>
      </c>
      <c r="H186" s="191">
        <f t="shared" ref="H186" si="3077">IF(OR($G186=0,$F186=0,$G186="",$F186=""),0,$G186/$F186)</f>
        <v>0</v>
      </c>
      <c r="I186" s="193"/>
      <c r="J186" s="176">
        <f t="shared" ref="J186" si="3078">IF($B175=$B181,IF(L181+L176&gt;0,1,0)+IF(M181+M176&gt;0,1,0)+IF(N181+N176&gt;0,1,0)+IF(O181+O176&gt;0,1,0)+IF(P181+P176&gt;0,1,0)+IF(Q181+Q176&gt;0,1,0)+IF(R181+R176&gt;0,1,0),J182)</f>
        <v>0</v>
      </c>
      <c r="K186" s="133">
        <f t="shared" ref="K186" si="3079">IF(OR($B181=$B187,J186=0,(K182-Q186+O186)&lt;=0),0,(K182-Q186+O186)/J186)</f>
        <v>0</v>
      </c>
      <c r="L186" s="137">
        <f t="shared" ref="L186" si="3080">IF(K186*(7-J183)&lt;=0,0,K186*(7-J183))</f>
        <v>0</v>
      </c>
      <c r="M186" s="311">
        <f t="shared" ref="M186" si="3081">ROUND(IF(OR(K183-K186*(7-J183)+P186&lt;0,$B181=$B187,K186&lt;=0,K183=0),0,IF(K183-K186*(7-J183)+P186&gt;Q186-O186+P186,Q186-O186+P186,K183-K186*(7-J183)+P186)),1)</f>
        <v>0</v>
      </c>
      <c r="N186" s="312"/>
      <c r="O186" s="139">
        <f t="shared" ref="O186" si="3082">IF(OR($B181=$B187,J182=0),0,IF($B181=$B175,J181,$F181))</f>
        <v>0</v>
      </c>
      <c r="P186" s="30">
        <f t="shared" ref="P186" si="3083">IF(OR($B181=$B187,J186=0),0,$G183-$G182)</f>
        <v>0</v>
      </c>
      <c r="Q186" s="134">
        <f t="shared" ref="Q186" si="3084">IF(OR($B181=$B187,J186=0),0,J185)</f>
        <v>0</v>
      </c>
      <c r="R186" s="138">
        <f t="shared" ref="R186" si="3085">IF($B181=$B187,0,K183)</f>
        <v>0</v>
      </c>
      <c r="S186" s="176">
        <f t="shared" ref="S186" si="3086">IF($B175=$B181,IF(U181+U176&gt;0,1,0)+IF(V181+V176&gt;0,1,0)+IF(W181+W176&gt;0,1,0)+IF(X181+X176&gt;0,1,0)+IF(Y181+Y176&gt;0,1,0)+IF(Z181+Z176&gt;0,1,0)+IF(AA181+AA176&gt;0,1,0),S182)</f>
        <v>0</v>
      </c>
      <c r="T186" s="133">
        <f t="shared" ref="T186" si="3087">IF(OR($B181=$B187,S186=0,(T182-Z186+X186)&lt;=0),0,(T182-Z186+X186)/S186)</f>
        <v>0</v>
      </c>
      <c r="U186" s="137">
        <f t="shared" ref="U186" si="3088">IF(T186*(7-S183)&lt;=0,0,T186*(7-S183))</f>
        <v>0</v>
      </c>
      <c r="V186" s="311">
        <f t="shared" ref="V186" si="3089">ROUND(IF(OR(T183-T186*(7-S183)+Y186&lt;0,$B181=$B187,T186&lt;=0,T183=0),0,IF(T183-T186*(7-S183)+Y186&gt;Z186-X186+Y186,Z186-X186+Y186,T183-T186*(7-S183)+Y186)),1)</f>
        <v>0</v>
      </c>
      <c r="W186" s="312"/>
      <c r="X186" s="139">
        <f t="shared" ref="X186" si="3090">IF(OR($B181=$B187,S182=0),0,IF($B181=$B175,S181,$F181))</f>
        <v>0</v>
      </c>
      <c r="Y186" s="30">
        <f t="shared" ref="Y186" si="3091">IF(OR($B181=$B187,S186=0),0,$G183-$G182)</f>
        <v>0</v>
      </c>
      <c r="Z186" s="134">
        <f t="shared" ref="Z186" si="3092">IF(OR($B181=$B187,S186=0),0,S185)</f>
        <v>0</v>
      </c>
      <c r="AA186" s="138">
        <f t="shared" ref="AA186" si="3093">IF($B181=$B187,0,T183)</f>
        <v>0</v>
      </c>
      <c r="AB186" s="176">
        <f t="shared" ref="AB186" si="3094">IF($B175=$B181,IF(AD181+AD176&gt;0,1,0)+IF(AE181+AE176&gt;0,1,0)+IF(AF181+AF176&gt;0,1,0)+IF(AG181+AG176&gt;0,1,0)+IF(AH181+AH176&gt;0,1,0)+IF(AI181+AI176&gt;0,1,0)+IF(AJ181+AJ176&gt;0,1,0),AB182)</f>
        <v>0</v>
      </c>
      <c r="AC186" s="133">
        <f t="shared" ref="AC186" si="3095">IF(OR($B181=$B187,AB186=0,(AC182-AI186+AG186)&lt;=0),0,(AC182-AI186+AG186)/AB186)</f>
        <v>0</v>
      </c>
      <c r="AD186" s="137">
        <f t="shared" ref="AD186" si="3096">IF(AC186*(7-AB183)&lt;=0,0,AC186*(7-AB183))</f>
        <v>0</v>
      </c>
      <c r="AE186" s="311">
        <f t="shared" ref="AE186" si="3097">ROUND(IF(OR(AC183-AC186*(7-AB183)+AH186&lt;0,$B181=$B187,AC186&lt;=0,AC183=0),0,IF(AC183-AC186*(7-AB183)+AH186&gt;AI186-AG186+AH186,AI186-AG186+AH186,AC183-AC186*(7-AB183)+AH186)),1)</f>
        <v>0</v>
      </c>
      <c r="AF186" s="312"/>
      <c r="AG186" s="139">
        <f t="shared" ref="AG186" si="3098">IF(OR($B181=$B187,AB182=0),0,IF($B181=$B175,AB181,$F181))</f>
        <v>0</v>
      </c>
      <c r="AH186" s="30">
        <f t="shared" ref="AH186" si="3099">IF(OR($B181=$B187,AB186=0),0,$G183-$G182)</f>
        <v>0</v>
      </c>
      <c r="AI186" s="134">
        <f t="shared" ref="AI186" si="3100">IF(OR($B181=$B187,AB186=0),0,AB185)</f>
        <v>0</v>
      </c>
      <c r="AJ186" s="138">
        <f t="shared" ref="AJ186" si="3101">IF($B181=$B187,0,AC183)</f>
        <v>0</v>
      </c>
      <c r="AK186" s="176">
        <f t="shared" ref="AK186" si="3102">IF($B175=$B181,IF(AM181+AM176&gt;0,1,0)+IF(AN181+AN176&gt;0,1,0)+IF(AO181+AO176&gt;0,1,0)+IF(AP181+AP176&gt;0,1,0)+IF(AQ181+AQ176&gt;0,1,0)+IF(AR181+AR176&gt;0,1,0)+IF(AS181+AS176&gt;0,1,0),AK182)</f>
        <v>0</v>
      </c>
      <c r="AL186" s="133">
        <f t="shared" ref="AL186" si="3103">IF(OR($B181=$B187,AK186=0,(AL182-AR186+AP186)&lt;=0),0,(AL182-AR186+AP186)/AK186)</f>
        <v>0</v>
      </c>
      <c r="AM186" s="137">
        <f t="shared" ref="AM186" si="3104">IF(AL186*(7-AK183)&lt;=0,0,AL186*(7-AK183))</f>
        <v>0</v>
      </c>
      <c r="AN186" s="311">
        <f t="shared" ref="AN186" si="3105">ROUND(IF(OR(AL183-AL186*(7-AK183)+AQ186&lt;0,$B181=$B187,AL186&lt;=0,AL183=0),0,IF(AL183-AL186*(7-AK183)+AQ186&gt;AR186-AP186+AQ186,AR186-AP186+AQ186,AL183-AL186*(7-AK183)+AQ186)),1)</f>
        <v>0</v>
      </c>
      <c r="AO186" s="312"/>
      <c r="AP186" s="139">
        <f t="shared" ref="AP186" si="3106">IF(OR($B181=$B187,AK182=0),0,IF($B181=$B175,AK181,$F181))</f>
        <v>0</v>
      </c>
      <c r="AQ186" s="30">
        <f t="shared" ref="AQ186" si="3107">IF(OR($B181=$B187,AK186=0),0,$G183-$G182)</f>
        <v>0</v>
      </c>
      <c r="AR186" s="134">
        <f t="shared" ref="AR186" si="3108">IF(OR($B181=$B187,AK186=0),0,AK185)</f>
        <v>0</v>
      </c>
      <c r="AS186" s="138">
        <f t="shared" ref="AS186" si="3109">IF($B181=$B187,0,AL183)</f>
        <v>0</v>
      </c>
      <c r="AT186" s="176">
        <f t="shared" ref="AT186" si="3110">IF($B175=$B181,IF(AV181+AV176&gt;0,1,0)+IF(AW181+AW176&gt;0,1,0)+IF(AX181+AX176&gt;0,1,0)+IF(AY181+AY176&gt;0,1,0)+IF(AZ181+AZ176&gt;0,1,0)+IF(BA181+BA176&gt;0,1,0)+IF(BB181+BB176&gt;0,1,0),AT182)</f>
        <v>0</v>
      </c>
      <c r="AU186" s="133">
        <f t="shared" ref="AU186" si="3111">IF(OR($B181=$B187,AT186=0,(AU182-BA186+AY186)&lt;=0),0,(AU182-BA186+AY186)/AT186)</f>
        <v>0</v>
      </c>
      <c r="AV186" s="137">
        <f t="shared" ref="AV186" si="3112">IF(AU186*(7-AT183)&lt;=0,0,AU186*(7-AT183))</f>
        <v>0</v>
      </c>
      <c r="AW186" s="311">
        <f t="shared" ref="AW186" si="3113">ROUND(IF(OR(AU183-AU186*(7-AT183)+AZ186&lt;0,$B181=$B187,AU186&lt;=0,AU183=0),0,IF(AU183-AU186*(7-AT183)+AZ186&gt;BA186-AY186+AZ186,BA186-AY186+AZ186,AU183-AU186*(7-AT183)+AZ186)),1)</f>
        <v>0</v>
      </c>
      <c r="AX186" s="312"/>
      <c r="AY186" s="139">
        <f t="shared" ref="AY186" si="3114">IF(OR($B181=$B187,AT182=0),0,IF($B181=$B175,AT181,$F181))</f>
        <v>0</v>
      </c>
      <c r="AZ186" s="30">
        <f t="shared" ref="AZ186" si="3115">IF(OR($B181=$B187,AT186=0),0,$G183-$G182)</f>
        <v>0</v>
      </c>
      <c r="BA186" s="134">
        <f t="shared" ref="BA186" si="3116">IF(OR($B181=$B187,AT186=0),0,AT185)</f>
        <v>0</v>
      </c>
      <c r="BB186" s="138">
        <f t="shared" ref="BB186" si="3117">IF($B181=$B187,0,AU183)</f>
        <v>0</v>
      </c>
    </row>
    <row r="187" spans="1:54" ht="15.75" x14ac:dyDescent="0.2">
      <c r="A187" s="1">
        <f t="shared" ref="A187" si="3118">IF(B187="","1. Niewypełnione",B187)</f>
        <v>0</v>
      </c>
      <c r="B187" s="320">
        <f>wrzesień!B187</f>
        <v>0</v>
      </c>
      <c r="C187" s="321">
        <f>wrzesień!C187</f>
        <v>0</v>
      </c>
      <c r="D187" s="321">
        <f>wrzesień!D187</f>
        <v>0</v>
      </c>
      <c r="E187" s="321">
        <f>wrzesień!E187</f>
        <v>0</v>
      </c>
      <c r="F187" s="177">
        <f>wrzesień!F187</f>
        <v>18</v>
      </c>
      <c r="G187" s="185">
        <f>wrzesień!G187</f>
        <v>18</v>
      </c>
      <c r="H187" s="177"/>
      <c r="I187" s="192">
        <f t="shared" ref="I187:I191" si="3119">K187+T187+AC187+AL187+AU187</f>
        <v>0</v>
      </c>
      <c r="J187" s="186">
        <f t="shared" ref="J187" si="3120">IF(OR($B187=$B193,J190=0),0,ROUND((K188+P192)/J190,0))</f>
        <v>0</v>
      </c>
      <c r="K187" s="51">
        <f t="shared" ref="K187:K188" si="3121">SUM(L187:R187)</f>
        <v>0</v>
      </c>
      <c r="L187" s="52">
        <f>wrzesień!L187</f>
        <v>0</v>
      </c>
      <c r="M187" s="52">
        <f>wrzesień!M187</f>
        <v>0</v>
      </c>
      <c r="N187" s="52">
        <f>wrzesień!N187</f>
        <v>0</v>
      </c>
      <c r="O187" s="52">
        <f>wrzesień!O187</f>
        <v>0</v>
      </c>
      <c r="P187" s="53">
        <f>wrzesień!P187</f>
        <v>0</v>
      </c>
      <c r="Q187" s="54">
        <f>wrzesień!Q187</f>
        <v>0</v>
      </c>
      <c r="R187" s="55">
        <f>wrzesień!R187</f>
        <v>0</v>
      </c>
      <c r="S187" s="188">
        <f t="shared" ref="S187" si="3122">IF(OR($B187=$B193,S190=0),0,ROUND((T188+Y192)/S190,0))</f>
        <v>0</v>
      </c>
      <c r="T187" s="51">
        <f t="shared" ref="T187:T188" si="3123">SUM(U187:AA187)</f>
        <v>0</v>
      </c>
      <c r="U187" s="52">
        <f>wrzesień!U187</f>
        <v>0</v>
      </c>
      <c r="V187" s="52">
        <f>wrzesień!V187</f>
        <v>0</v>
      </c>
      <c r="W187" s="52">
        <f>wrzesień!W187</f>
        <v>0</v>
      </c>
      <c r="X187" s="52">
        <f>wrzesień!X187</f>
        <v>0</v>
      </c>
      <c r="Y187" s="53">
        <f>wrzesień!Y187</f>
        <v>0</v>
      </c>
      <c r="Z187" s="54">
        <f>wrzesień!Z187</f>
        <v>0</v>
      </c>
      <c r="AA187" s="55">
        <f>wrzesień!AA187</f>
        <v>0</v>
      </c>
      <c r="AB187" s="188">
        <f t="shared" ref="AB187" si="3124">IF(OR($B187=$B193,AB190=0),0,ROUND((AC188+AH192)/AB190,0))</f>
        <v>0</v>
      </c>
      <c r="AC187" s="51">
        <f t="shared" ref="AC187:AC188" si="3125">SUM(AD187:AJ187)</f>
        <v>0</v>
      </c>
      <c r="AD187" s="52">
        <f>wrzesień!AD187</f>
        <v>0</v>
      </c>
      <c r="AE187" s="52">
        <f>wrzesień!AE187</f>
        <v>0</v>
      </c>
      <c r="AF187" s="52">
        <f>wrzesień!AF187</f>
        <v>0</v>
      </c>
      <c r="AG187" s="52">
        <f>wrzesień!AG187</f>
        <v>0</v>
      </c>
      <c r="AH187" s="53">
        <f>wrzesień!AH187</f>
        <v>0</v>
      </c>
      <c r="AI187" s="54">
        <f>wrzesień!AI187</f>
        <v>0</v>
      </c>
      <c r="AJ187" s="55">
        <f>wrzesień!AJ187</f>
        <v>0</v>
      </c>
      <c r="AK187" s="188">
        <f t="shared" ref="AK187" si="3126">IF(OR($B187=$B193,AK190=0),0,ROUND((AL188+AQ192)/AK190,0))</f>
        <v>0</v>
      </c>
      <c r="AL187" s="51">
        <f t="shared" ref="AL187:AL188" si="3127">SUM(AM187:AS187)</f>
        <v>0</v>
      </c>
      <c r="AM187" s="52">
        <f>wrzesień!AM187</f>
        <v>0</v>
      </c>
      <c r="AN187" s="52">
        <f>wrzesień!AN187</f>
        <v>0</v>
      </c>
      <c r="AO187" s="52">
        <f>wrzesień!AO187</f>
        <v>0</v>
      </c>
      <c r="AP187" s="52">
        <f>wrzesień!AP187</f>
        <v>0</v>
      </c>
      <c r="AQ187" s="53">
        <f>wrzesień!AQ187</f>
        <v>0</v>
      </c>
      <c r="AR187" s="54">
        <f>wrzesień!AR187</f>
        <v>0</v>
      </c>
      <c r="AS187" s="55">
        <f>wrzesień!AS187</f>
        <v>0</v>
      </c>
      <c r="AT187" s="188">
        <f t="shared" ref="AT187" si="3128">IF(OR($B187=$B193,AT190=0),0,ROUND((AU188+AZ192)/AT190,0))</f>
        <v>0</v>
      </c>
      <c r="AU187" s="51">
        <f t="shared" ref="AU187:AU188" si="3129">SUM(AV187:BB187)</f>
        <v>0</v>
      </c>
      <c r="AV187" s="52">
        <f t="shared" ref="AV187" si="3130">IF(SUM($AM$9:$AS$9)=SUM($AV$9:$BB$9),AM187,IF(AND(SUM($AV$9:$BB$9)&gt;42,SUM($AV$9:$BB$9)&lt;49),AM187,0))</f>
        <v>0</v>
      </c>
      <c r="AW187" s="52">
        <f t="shared" ref="AW187" si="3131">IF(SUM($AM$9:$AS$9)=SUM($AV$9:$BB$9),AN187,IF(AND(SUM($AV$9:$BB$9)&gt;42,SUM($AV$9:$BB$9)&lt;49),AN187,0))</f>
        <v>0</v>
      </c>
      <c r="AX187" s="52">
        <f t="shared" ref="AX187" si="3132">IF(SUM($AM$9:$AS$9)=SUM($AV$9:$BB$9),AO187,IF(AND(SUM($AV$9:$BB$9)&gt;42,SUM($AV$9:$BB$9)&lt;49),AO187,0))</f>
        <v>0</v>
      </c>
      <c r="AY187" s="52">
        <f t="shared" ref="AY187" si="3133">IF(SUM($AM$9:$AS$9)=SUM($AV$9:$BB$9),AP187,IF(AND(SUM($AV$9:$BB$9)&gt;42,SUM($AV$9:$BB$9)&lt;49),AP187,0))</f>
        <v>0</v>
      </c>
      <c r="AZ187" s="53">
        <f t="shared" ref="AZ187" si="3134">IF(SUM($AM$9:$AS$9)=SUM($AV$9:$BB$9),AQ187,IF(AND(SUM($AV$9:$BB$9)&gt;42,SUM($AV$9:$BB$9)&lt;49),AQ187,0))</f>
        <v>0</v>
      </c>
      <c r="BA187" s="54">
        <f t="shared" ref="BA187" si="3135">IF(SUM($AM$9:$AS$9)=SUM($AV$9:$BB$9),AR187,IF(AND(SUM($AV$9:$BB$9)&gt;42,SUM($AV$9:$BB$9)&lt;49),AR187,0))</f>
        <v>0</v>
      </c>
      <c r="BB187" s="55">
        <f t="shared" ref="BB187" si="3136">IF(SUM($AM$9:$AS$9)=SUM($AV$9:$BB$9),AS187,IF(AND(SUM($AV$9:$BB$9)&gt;42,SUM($AV$9:$BB$9)&lt;49),AS187,0))</f>
        <v>0</v>
      </c>
    </row>
    <row r="188" spans="1:54" ht="12.75" hidden="1" customHeight="1" x14ac:dyDescent="0.2">
      <c r="B188" s="93"/>
      <c r="C188" s="94"/>
      <c r="D188" s="95"/>
      <c r="E188" s="115"/>
      <c r="F188" s="140" t="b">
        <f t="shared" ref="F188" si="3137">IF($B181=$B187,OR(F182,G187&lt;F187),G187&lt;F187)</f>
        <v>0</v>
      </c>
      <c r="G188" s="189">
        <f t="shared" ref="G188" si="3138">IF(AND($B181=$B187,$B181&lt;&gt;"",$B181&lt;&gt;0),G187+G182,G187)</f>
        <v>18</v>
      </c>
      <c r="H188" s="120"/>
      <c r="I188" s="165">
        <f t="shared" si="3119"/>
        <v>0</v>
      </c>
      <c r="J188" s="194">
        <f t="shared" ref="J188" si="3139">7-COUNTIF(L187:R187,0)-COUNTIF(L187:R187,"")</f>
        <v>0</v>
      </c>
      <c r="K188" s="22">
        <f t="shared" si="3121"/>
        <v>0</v>
      </c>
      <c r="L188" s="35">
        <f t="shared" ref="L188:R188" si="3140">IF($B181=$B187,L187+L182,L187)</f>
        <v>0</v>
      </c>
      <c r="M188" s="35">
        <f t="shared" si="3140"/>
        <v>0</v>
      </c>
      <c r="N188" s="35">
        <f t="shared" si="3140"/>
        <v>0</v>
      </c>
      <c r="O188" s="35">
        <f t="shared" si="3140"/>
        <v>0</v>
      </c>
      <c r="P188" s="36">
        <f t="shared" si="3140"/>
        <v>0</v>
      </c>
      <c r="Q188" s="37">
        <f t="shared" si="3140"/>
        <v>0</v>
      </c>
      <c r="R188" s="38">
        <f t="shared" si="3140"/>
        <v>0</v>
      </c>
      <c r="S188" s="194">
        <f t="shared" ref="S188" si="3141">7-COUNTIF(U187:AA187,0)-COUNTIF(U187:AA187,"")</f>
        <v>0</v>
      </c>
      <c r="T188" s="22">
        <f t="shared" si="3123"/>
        <v>0</v>
      </c>
      <c r="U188" s="35">
        <f t="shared" ref="U188:AA188" si="3142">IF($B181=$B187,U187+U182,U187)</f>
        <v>0</v>
      </c>
      <c r="V188" s="35">
        <f t="shared" si="3142"/>
        <v>0</v>
      </c>
      <c r="W188" s="35">
        <f t="shared" si="3142"/>
        <v>0</v>
      </c>
      <c r="X188" s="35">
        <f t="shared" si="3142"/>
        <v>0</v>
      </c>
      <c r="Y188" s="36">
        <f t="shared" si="3142"/>
        <v>0</v>
      </c>
      <c r="Z188" s="37">
        <f t="shared" si="3142"/>
        <v>0</v>
      </c>
      <c r="AA188" s="38">
        <f t="shared" si="3142"/>
        <v>0</v>
      </c>
      <c r="AB188" s="194">
        <f t="shared" ref="AB188" si="3143">7-COUNTIF(AD187:AJ187,0)-COUNTIF(AD187:AJ187,"")</f>
        <v>0</v>
      </c>
      <c r="AC188" s="22">
        <f t="shared" si="3125"/>
        <v>0</v>
      </c>
      <c r="AD188" s="35">
        <f t="shared" ref="AD188:AJ188" si="3144">IF($B181=$B187,AD187+AD182,AD187)</f>
        <v>0</v>
      </c>
      <c r="AE188" s="35">
        <f t="shared" si="3144"/>
        <v>0</v>
      </c>
      <c r="AF188" s="35">
        <f t="shared" si="3144"/>
        <v>0</v>
      </c>
      <c r="AG188" s="35">
        <f t="shared" si="3144"/>
        <v>0</v>
      </c>
      <c r="AH188" s="36">
        <f t="shared" si="3144"/>
        <v>0</v>
      </c>
      <c r="AI188" s="37">
        <f t="shared" si="3144"/>
        <v>0</v>
      </c>
      <c r="AJ188" s="38">
        <f t="shared" si="3144"/>
        <v>0</v>
      </c>
      <c r="AK188" s="194">
        <f t="shared" ref="AK188" si="3145">7-COUNTIF(AM187:AS187,0)-COUNTIF(AM187:AS187,"")</f>
        <v>0</v>
      </c>
      <c r="AL188" s="22">
        <f t="shared" si="3127"/>
        <v>0</v>
      </c>
      <c r="AM188" s="35">
        <f t="shared" ref="AM188:AS188" si="3146">IF($B181=$B187,AM187+AM182,AM187)</f>
        <v>0</v>
      </c>
      <c r="AN188" s="35">
        <f t="shared" si="3146"/>
        <v>0</v>
      </c>
      <c r="AO188" s="35">
        <f t="shared" si="3146"/>
        <v>0</v>
      </c>
      <c r="AP188" s="35">
        <f t="shared" si="3146"/>
        <v>0</v>
      </c>
      <c r="AQ188" s="36">
        <f t="shared" si="3146"/>
        <v>0</v>
      </c>
      <c r="AR188" s="37">
        <f t="shared" si="3146"/>
        <v>0</v>
      </c>
      <c r="AS188" s="38">
        <f t="shared" si="3146"/>
        <v>0</v>
      </c>
      <c r="AT188" s="194">
        <f t="shared" ref="AT188" si="3147">7-COUNTIF(AV187:BB187,0)-COUNTIF(AV187:BB187,"")</f>
        <v>0</v>
      </c>
      <c r="AU188" s="22">
        <f t="shared" si="3129"/>
        <v>0</v>
      </c>
      <c r="AV188" s="35">
        <f t="shared" ref="AV188:BB188" si="3148">IF($B181=$B187,AV187+AV182,AV187)</f>
        <v>0</v>
      </c>
      <c r="AW188" s="35">
        <f t="shared" si="3148"/>
        <v>0</v>
      </c>
      <c r="AX188" s="35">
        <f t="shared" si="3148"/>
        <v>0</v>
      </c>
      <c r="AY188" s="35">
        <f t="shared" si="3148"/>
        <v>0</v>
      </c>
      <c r="AZ188" s="36">
        <f t="shared" si="3148"/>
        <v>0</v>
      </c>
      <c r="BA188" s="37">
        <f t="shared" si="3148"/>
        <v>0</v>
      </c>
      <c r="BB188" s="38">
        <f t="shared" si="3148"/>
        <v>0</v>
      </c>
    </row>
    <row r="189" spans="1:54" ht="15" hidden="1" customHeight="1" x14ac:dyDescent="0.2">
      <c r="B189" s="116"/>
      <c r="C189" s="117"/>
      <c r="D189" s="118"/>
      <c r="E189" s="119"/>
      <c r="F189" s="92"/>
      <c r="G189" s="190">
        <f t="shared" ref="G189" si="3149">IF(AND($B181=$B187,$B181&lt;&gt;"",$B181&lt;&gt;0),F187+G183,F187)</f>
        <v>18</v>
      </c>
      <c r="H189" s="121"/>
      <c r="I189" s="165">
        <f t="shared" si="3119"/>
        <v>0</v>
      </c>
      <c r="J189" s="195">
        <f t="shared" ref="J189" si="3150">IF($B187=$B181,COUNTIF(L189:R189,0),COUNTIF(L190:R190,0)+COUNTIF(L190:R190,""))</f>
        <v>7</v>
      </c>
      <c r="K189" s="39">
        <f t="shared" ref="K189:R189" si="3151">IF($B181=$B187,K190+K183,K190)</f>
        <v>0</v>
      </c>
      <c r="L189" s="40">
        <f t="shared" si="3151"/>
        <v>0</v>
      </c>
      <c r="M189" s="40">
        <f t="shared" si="3151"/>
        <v>0</v>
      </c>
      <c r="N189" s="40">
        <f t="shared" si="3151"/>
        <v>0</v>
      </c>
      <c r="O189" s="40">
        <f t="shared" si="3151"/>
        <v>0</v>
      </c>
      <c r="P189" s="41">
        <f t="shared" si="3151"/>
        <v>0</v>
      </c>
      <c r="Q189" s="42">
        <f t="shared" si="3151"/>
        <v>0</v>
      </c>
      <c r="R189" s="43">
        <f t="shared" si="3151"/>
        <v>0</v>
      </c>
      <c r="S189" s="195">
        <f t="shared" ref="S189" si="3152">IF($B187=$B181,COUNTIF(U189:AA189,0),COUNTIF(U190:AA190,0)+COUNTIF(U190:AA190,""))</f>
        <v>7</v>
      </c>
      <c r="T189" s="39">
        <f t="shared" ref="T189:AA189" si="3153">IF($B181=$B187,T190+T183,T190)</f>
        <v>0</v>
      </c>
      <c r="U189" s="40">
        <f t="shared" si="3153"/>
        <v>0</v>
      </c>
      <c r="V189" s="40">
        <f t="shared" si="3153"/>
        <v>0</v>
      </c>
      <c r="W189" s="40">
        <f t="shared" si="3153"/>
        <v>0</v>
      </c>
      <c r="X189" s="40">
        <f t="shared" si="3153"/>
        <v>0</v>
      </c>
      <c r="Y189" s="41">
        <f t="shared" si="3153"/>
        <v>0</v>
      </c>
      <c r="Z189" s="42">
        <f t="shared" si="3153"/>
        <v>0</v>
      </c>
      <c r="AA189" s="43">
        <f t="shared" si="3153"/>
        <v>0</v>
      </c>
      <c r="AB189" s="195">
        <f t="shared" ref="AB189" si="3154">IF($B187=$B181,COUNTIF(AD189:AJ189,0),COUNTIF(AD190:AJ190,0)+COUNTIF(AD190:AJ190,""))</f>
        <v>7</v>
      </c>
      <c r="AC189" s="39">
        <f t="shared" ref="AC189:AJ189" si="3155">IF($B181=$B187,AC190+AC183,AC190)</f>
        <v>0</v>
      </c>
      <c r="AD189" s="40">
        <f t="shared" si="3155"/>
        <v>0</v>
      </c>
      <c r="AE189" s="40">
        <f t="shared" si="3155"/>
        <v>0</v>
      </c>
      <c r="AF189" s="40">
        <f t="shared" si="3155"/>
        <v>0</v>
      </c>
      <c r="AG189" s="40">
        <f t="shared" si="3155"/>
        <v>0</v>
      </c>
      <c r="AH189" s="41">
        <f t="shared" si="3155"/>
        <v>0</v>
      </c>
      <c r="AI189" s="42">
        <f t="shared" si="3155"/>
        <v>0</v>
      </c>
      <c r="AJ189" s="43">
        <f t="shared" si="3155"/>
        <v>0</v>
      </c>
      <c r="AK189" s="195">
        <f t="shared" ref="AK189" si="3156">IF($B187=$B181,COUNTIF(AM189:AS189,0),COUNTIF(AM190:AS190,0)+COUNTIF(AM190:AS190,""))</f>
        <v>7</v>
      </c>
      <c r="AL189" s="39">
        <f t="shared" ref="AL189:AS189" si="3157">IF($B181=$B187,AL190+AL183,AL190)</f>
        <v>0</v>
      </c>
      <c r="AM189" s="40">
        <f t="shared" si="3157"/>
        <v>0</v>
      </c>
      <c r="AN189" s="40">
        <f t="shared" si="3157"/>
        <v>0</v>
      </c>
      <c r="AO189" s="40">
        <f t="shared" si="3157"/>
        <v>0</v>
      </c>
      <c r="AP189" s="40">
        <f t="shared" si="3157"/>
        <v>0</v>
      </c>
      <c r="AQ189" s="41">
        <f t="shared" si="3157"/>
        <v>0</v>
      </c>
      <c r="AR189" s="42">
        <f t="shared" si="3157"/>
        <v>0</v>
      </c>
      <c r="AS189" s="43">
        <f t="shared" si="3157"/>
        <v>0</v>
      </c>
      <c r="AT189" s="195">
        <f t="shared" ref="AT189" si="3158">IF($B187=$B181,COUNTIF(AV189:BB189,0),COUNTIF(AV190:BB190,0)+COUNTIF(AV190:BB190,""))</f>
        <v>7</v>
      </c>
      <c r="AU189" s="39">
        <f t="shared" ref="AU189:BB189" si="3159">IF($B181=$B187,AU190+AU183,AU190)</f>
        <v>0</v>
      </c>
      <c r="AV189" s="40">
        <f t="shared" si="3159"/>
        <v>0</v>
      </c>
      <c r="AW189" s="40">
        <f t="shared" si="3159"/>
        <v>0</v>
      </c>
      <c r="AX189" s="40">
        <f t="shared" si="3159"/>
        <v>0</v>
      </c>
      <c r="AY189" s="40">
        <f t="shared" si="3159"/>
        <v>0</v>
      </c>
      <c r="AZ189" s="41">
        <f t="shared" si="3159"/>
        <v>0</v>
      </c>
      <c r="BA189" s="42">
        <f t="shared" si="3159"/>
        <v>0</v>
      </c>
      <c r="BB189" s="43">
        <f t="shared" si="3159"/>
        <v>0</v>
      </c>
    </row>
    <row r="190" spans="1:54" ht="15.75" customHeight="1" x14ac:dyDescent="0.2">
      <c r="A190" s="1">
        <f t="shared" ref="A190" si="3160">A187</f>
        <v>0</v>
      </c>
      <c r="B190" s="313">
        <f t="shared" ref="B190" si="3161">B184+1</f>
        <v>29</v>
      </c>
      <c r="C190" s="314"/>
      <c r="D190" s="314"/>
      <c r="E190" s="314"/>
      <c r="F190" s="31"/>
      <c r="G190" s="183"/>
      <c r="H190" s="122">
        <f t="shared" ref="H190" si="3162">5-COUNTIF(AU187,0)-COUNTIF(AL187,0)-COUNTIF(AC187,0)-COUNTIF(T187,0)-COUNTIF(K187,0)</f>
        <v>0</v>
      </c>
      <c r="I190" s="165">
        <f t="shared" si="3119"/>
        <v>0</v>
      </c>
      <c r="J190" s="187">
        <f t="shared" ref="J190" si="3163">IF($B187=$B181,J184+IF($F187&lt;&gt;$G187,(K187+$G189-$G188)/$F187,K187/$F187),IF($F187&lt;&gt;G187,(K187+$G189-$G188)/$F187,K187/$F187))</f>
        <v>0</v>
      </c>
      <c r="K190" s="7">
        <f t="shared" ref="K190:K191" si="3164">SUM(L190:R190)</f>
        <v>0</v>
      </c>
      <c r="L190" s="26">
        <f t="shared" ref="L190:R190" si="3165">L187</f>
        <v>0</v>
      </c>
      <c r="M190" s="26">
        <f t="shared" si="3165"/>
        <v>0</v>
      </c>
      <c r="N190" s="26">
        <f t="shared" si="3165"/>
        <v>0</v>
      </c>
      <c r="O190" s="26">
        <f t="shared" si="3165"/>
        <v>0</v>
      </c>
      <c r="P190" s="26">
        <f t="shared" si="3165"/>
        <v>0</v>
      </c>
      <c r="Q190" s="29">
        <f t="shared" si="3165"/>
        <v>0</v>
      </c>
      <c r="R190" s="23">
        <f t="shared" si="3165"/>
        <v>0</v>
      </c>
      <c r="S190" s="187">
        <f t="shared" ref="S190" si="3166">IF($B187=$B181,S184+IF($F187&lt;&gt;$G187,(T187+$G189-$G188)/$F187,T187/$F187),IF($F187&lt;&gt;P187,(T187+$G189-$G188)/$F187,T187/$F187))</f>
        <v>0</v>
      </c>
      <c r="T190" s="7">
        <f t="shared" ref="T190:T191" si="3167">SUM(U190:AA190)</f>
        <v>0</v>
      </c>
      <c r="U190" s="26">
        <f t="shared" ref="U190:AA190" si="3168">U187</f>
        <v>0</v>
      </c>
      <c r="V190" s="26">
        <f t="shared" si="3168"/>
        <v>0</v>
      </c>
      <c r="W190" s="26">
        <f t="shared" si="3168"/>
        <v>0</v>
      </c>
      <c r="X190" s="26">
        <f t="shared" si="3168"/>
        <v>0</v>
      </c>
      <c r="Y190" s="113">
        <f t="shared" si="3168"/>
        <v>0</v>
      </c>
      <c r="Z190" s="29">
        <f t="shared" si="3168"/>
        <v>0</v>
      </c>
      <c r="AA190" s="23">
        <f t="shared" si="3168"/>
        <v>0</v>
      </c>
      <c r="AB190" s="187">
        <f t="shared" ref="AB190" si="3169">IF($B187=$B181,AB184+IF($F187&lt;&gt;$G187,(AC187+$G189-$G188)/$F187,AC187/$F187),IF($F187&lt;&gt;Y187,(AC187+$G189-$G188)/$F187,AC187/$F187))</f>
        <v>0</v>
      </c>
      <c r="AC190" s="7">
        <f t="shared" ref="AC190:AC191" si="3170">SUM(AD190:AJ190)</f>
        <v>0</v>
      </c>
      <c r="AD190" s="26">
        <f t="shared" ref="AD190:AJ190" si="3171">AD187</f>
        <v>0</v>
      </c>
      <c r="AE190" s="26">
        <f t="shared" si="3171"/>
        <v>0</v>
      </c>
      <c r="AF190" s="26">
        <f t="shared" si="3171"/>
        <v>0</v>
      </c>
      <c r="AG190" s="26">
        <f t="shared" si="3171"/>
        <v>0</v>
      </c>
      <c r="AH190" s="113">
        <f t="shared" si="3171"/>
        <v>0</v>
      </c>
      <c r="AI190" s="29">
        <f t="shared" si="3171"/>
        <v>0</v>
      </c>
      <c r="AJ190" s="23">
        <f t="shared" si="3171"/>
        <v>0</v>
      </c>
      <c r="AK190" s="187">
        <f t="shared" ref="AK190" si="3172">IF($B187=$B181,AK184+IF($F187&lt;&gt;$G187,(AL187+$G189-$G188)/$F187,AL187/$F187),IF($F187&lt;&gt;AH187,(AL187+$G189-$G188)/$F187,AL187/$F187))</f>
        <v>0</v>
      </c>
      <c r="AL190" s="7">
        <f t="shared" ref="AL190:AL191" si="3173">SUM(AM190:AS190)</f>
        <v>0</v>
      </c>
      <c r="AM190" s="26">
        <f t="shared" ref="AM190:AS190" si="3174">AM187</f>
        <v>0</v>
      </c>
      <c r="AN190" s="26">
        <f t="shared" si="3174"/>
        <v>0</v>
      </c>
      <c r="AO190" s="26">
        <f t="shared" si="3174"/>
        <v>0</v>
      </c>
      <c r="AP190" s="26">
        <f t="shared" si="3174"/>
        <v>0</v>
      </c>
      <c r="AQ190" s="113">
        <f t="shared" si="3174"/>
        <v>0</v>
      </c>
      <c r="AR190" s="29">
        <f t="shared" si="3174"/>
        <v>0</v>
      </c>
      <c r="AS190" s="23">
        <f t="shared" si="3174"/>
        <v>0</v>
      </c>
      <c r="AT190" s="187">
        <f t="shared" ref="AT190" si="3175">IF($B187=$B181,AT184+IF($F187&lt;&gt;$G187,(AU187+$G189-$G188)/$F187,AU187/$F187),IF($F187&lt;&gt;AQ187,(AU187+$G189-$G188)/$F187,AU187/$F187))</f>
        <v>0</v>
      </c>
      <c r="AU190" s="7">
        <f t="shared" ref="AU190:AU191" si="3176">SUM(AV190:BB190)</f>
        <v>0</v>
      </c>
      <c r="AV190" s="6">
        <f t="shared" ref="AV190" si="3177">IF(SUM($AM$9:$AS$9)=SUM($AV$9:$BB$9),AV187,IF(AND(SUM($AV$9:$BB$9)&gt;42,SUM($AV$9:$BB$9)&lt;49),AV187,0))</f>
        <v>0</v>
      </c>
      <c r="AW190" s="6">
        <f t="shared" ref="AW190:BB190" si="3178">IF(SUM($AM$9:$AS$9)=SUM($AV$9:$BB$9),AW187,IF(AND(SUM($AV$9:$BB$9)&gt;42,SUM($AV$9:$BB$9)&lt;49),AW187,0))</f>
        <v>0</v>
      </c>
      <c r="AX190" s="6">
        <f t="shared" si="3178"/>
        <v>0</v>
      </c>
      <c r="AY190" s="6">
        <f t="shared" si="3178"/>
        <v>0</v>
      </c>
      <c r="AZ190" s="26">
        <f t="shared" si="3178"/>
        <v>0</v>
      </c>
      <c r="BA190" s="29">
        <f t="shared" si="3178"/>
        <v>0</v>
      </c>
      <c r="BB190" s="23">
        <f t="shared" si="3178"/>
        <v>0</v>
      </c>
    </row>
    <row r="191" spans="1:54" ht="15.75" customHeight="1" x14ac:dyDescent="0.2">
      <c r="A191" s="1">
        <f t="shared" ref="A191:A192" si="3179">A190</f>
        <v>0</v>
      </c>
      <c r="B191" s="313"/>
      <c r="C191" s="314"/>
      <c r="D191" s="314"/>
      <c r="E191" s="314"/>
      <c r="F191" s="31"/>
      <c r="G191" s="183"/>
      <c r="H191" s="123">
        <f t="shared" ref="H191" si="3180">IF($B187=$B181,H185+F191,$F191)</f>
        <v>0</v>
      </c>
      <c r="I191" s="165">
        <f t="shared" si="3119"/>
        <v>0</v>
      </c>
      <c r="J191" s="141">
        <f t="shared" ref="J191" si="3181">IF($H190=0,0,IF($B181=$B187,IF($H192&gt;0,$H192+J185,K187+J185),IF($H192&gt;0,$H192,K187)))</f>
        <v>0</v>
      </c>
      <c r="K191" s="7">
        <f t="shared" si="3164"/>
        <v>0</v>
      </c>
      <c r="L191" s="6"/>
      <c r="M191" s="6"/>
      <c r="N191" s="6"/>
      <c r="O191" s="6"/>
      <c r="P191" s="26"/>
      <c r="Q191" s="29"/>
      <c r="R191" s="23"/>
      <c r="S191" s="141">
        <f t="shared" ref="S191" si="3182">IF($H190=0,0,IF($B181=$B187,IF($H192&gt;0,$H192+S185,T187+S185),IF($H192&gt;0,$H192,T187)))</f>
        <v>0</v>
      </c>
      <c r="T191" s="7">
        <f t="shared" si="3167"/>
        <v>0</v>
      </c>
      <c r="U191" s="6"/>
      <c r="V191" s="6"/>
      <c r="W191" s="6"/>
      <c r="X191" s="6"/>
      <c r="Y191" s="26"/>
      <c r="Z191" s="29"/>
      <c r="AA191" s="23"/>
      <c r="AB191" s="141">
        <f t="shared" ref="AB191" si="3183">IF($H190=0,0,IF($B181=$B187,IF($H192&gt;0,$H192+AB185,AC187+AB185),IF($H192&gt;0,$H192,AC187)))</f>
        <v>0</v>
      </c>
      <c r="AC191" s="7">
        <f t="shared" si="3170"/>
        <v>0</v>
      </c>
      <c r="AD191" s="6"/>
      <c r="AE191" s="6"/>
      <c r="AF191" s="6"/>
      <c r="AG191" s="6"/>
      <c r="AH191" s="26"/>
      <c r="AI191" s="29"/>
      <c r="AJ191" s="23"/>
      <c r="AK191" s="141">
        <f t="shared" ref="AK191" si="3184">IF($H190=0,0,IF($B181=$B187,IF($H192&gt;0,$H192+AK185,AL187+AK185),IF($H192&gt;0,$H192,AL187)))</f>
        <v>0</v>
      </c>
      <c r="AL191" s="7">
        <f t="shared" si="3173"/>
        <v>0</v>
      </c>
      <c r="AM191" s="6"/>
      <c r="AN191" s="6"/>
      <c r="AO191" s="6"/>
      <c r="AP191" s="6"/>
      <c r="AQ191" s="26"/>
      <c r="AR191" s="29"/>
      <c r="AS191" s="23"/>
      <c r="AT191" s="141">
        <f t="shared" ref="AT191" si="3185">IF($H190=0,0,IF($B181=$B187,IF($H192&gt;0,$H192+AT185,AU187+AT185),IF($H192&gt;0,$H192,AU187)))</f>
        <v>0</v>
      </c>
      <c r="AU191" s="7">
        <f t="shared" si="3176"/>
        <v>0</v>
      </c>
      <c r="AV191" s="6"/>
      <c r="AW191" s="6"/>
      <c r="AX191" s="6"/>
      <c r="AY191" s="6"/>
      <c r="AZ191" s="26"/>
      <c r="BA191" s="29"/>
      <c r="BB191" s="23"/>
    </row>
    <row r="192" spans="1:54" ht="18.75" customHeight="1" thickBot="1" x14ac:dyDescent="0.25">
      <c r="A192" s="1">
        <f t="shared" si="3179"/>
        <v>0</v>
      </c>
      <c r="B192" s="323" t="str">
        <f>IF(B187="",Wydruk!$AE$6,IF(J188=0,Wydruk!$AE$7,IF(AND(G188&lt;G189,B187&lt;&gt;$B193),Wydruk!$AE$13,IF(AND($B187=$B181,$B187&lt;&gt;$B193),IF(OR(OR(J192&lt;4,J192&gt;5),OR(S192&lt;4,S192&gt;5),OR(AB192&lt;4,AB192&gt;5),OR(AK192&lt;4,AK192&gt;5),OR(AND(AT192&lt;4,AT192&gt;0),AT192&gt;5)),Wydruk!$AE$8,Wydruk!$AE$9),IF($B187=$B193,IF($F191&lt;&gt;0,Wydruk!$AE$12,Wydruk!$AE$10),IF(OR(OR(J188&lt;4,J188&gt;5),OR(S188&lt;4,S188&gt;5),OR(AB188&lt;4,AB188&gt;5),OR(AK188&lt;4,AK188&gt;5),OR(AND(AT188&lt;4,AT188&gt;0),AT188&gt;5)),Wydruk!$AE$8,Wydruk!$AE$11))))))</f>
        <v>Uzupełnij liczby godzin tygodniowego planu</v>
      </c>
      <c r="C192" s="324"/>
      <c r="D192" s="324"/>
      <c r="E192" s="324"/>
      <c r="F192" s="173">
        <f>wrzesień!F192</f>
        <v>0</v>
      </c>
      <c r="G192" s="184">
        <f>wrzesień!G192</f>
        <v>0</v>
      </c>
      <c r="H192" s="191">
        <f t="shared" ref="H192" si="3186">IF(OR($G192=0,$F192=0,$G192="",$F192=""),0,$G192/$F192)</f>
        <v>0</v>
      </c>
      <c r="I192" s="193"/>
      <c r="J192" s="176">
        <f t="shared" ref="J192" si="3187">IF($B181=$B187,IF(L187+L182&gt;0,1,0)+IF(M187+M182&gt;0,1,0)+IF(N187+N182&gt;0,1,0)+IF(O187+O182&gt;0,1,0)+IF(P187+P182&gt;0,1,0)+IF(Q187+Q182&gt;0,1,0)+IF(R187+R182&gt;0,1,0),J188)</f>
        <v>0</v>
      </c>
      <c r="K192" s="133">
        <f t="shared" ref="K192" si="3188">IF(OR($B187=$B193,J192=0,(K188-Q192+O192)&lt;=0),0,(K188-Q192+O192)/J192)</f>
        <v>0</v>
      </c>
      <c r="L192" s="137">
        <f t="shared" ref="L192" si="3189">IF(K192*(7-J189)&lt;=0,0,K192*(7-J189))</f>
        <v>0</v>
      </c>
      <c r="M192" s="311">
        <f t="shared" ref="M192" si="3190">ROUND(IF(OR(K189-K192*(7-J189)+P192&lt;0,$B187=$B193,K192&lt;=0,K189=0),0,IF(K189-K192*(7-J189)+P192&gt;Q192-O192+P192,Q192-O192+P192,K189-K192*(7-J189)+P192)),1)</f>
        <v>0</v>
      </c>
      <c r="N192" s="312"/>
      <c r="O192" s="139">
        <f t="shared" ref="O192" si="3191">IF(OR($B187=$B193,J188=0),0,IF($B187=$B181,J187,$F187))</f>
        <v>0</v>
      </c>
      <c r="P192" s="30">
        <f t="shared" ref="P192" si="3192">IF(OR($B187=$B193,J192=0),0,$G189-$G188)</f>
        <v>0</v>
      </c>
      <c r="Q192" s="134">
        <f t="shared" ref="Q192" si="3193">IF(OR($B187=$B193,J192=0),0,J191)</f>
        <v>0</v>
      </c>
      <c r="R192" s="138">
        <f t="shared" ref="R192" si="3194">IF($B187=$B193,0,K189)</f>
        <v>0</v>
      </c>
      <c r="S192" s="176">
        <f t="shared" ref="S192" si="3195">IF($B181=$B187,IF(U187+U182&gt;0,1,0)+IF(V187+V182&gt;0,1,0)+IF(W187+W182&gt;0,1,0)+IF(X187+X182&gt;0,1,0)+IF(Y187+Y182&gt;0,1,0)+IF(Z187+Z182&gt;0,1,0)+IF(AA187+AA182&gt;0,1,0),S188)</f>
        <v>0</v>
      </c>
      <c r="T192" s="133">
        <f t="shared" ref="T192" si="3196">IF(OR($B187=$B193,S192=0,(T188-Z192+X192)&lt;=0),0,(T188-Z192+X192)/S192)</f>
        <v>0</v>
      </c>
      <c r="U192" s="137">
        <f t="shared" ref="U192" si="3197">IF(T192*(7-S189)&lt;=0,0,T192*(7-S189))</f>
        <v>0</v>
      </c>
      <c r="V192" s="311">
        <f t="shared" ref="V192" si="3198">ROUND(IF(OR(T189-T192*(7-S189)+Y192&lt;0,$B187=$B193,T192&lt;=0,T189=0),0,IF(T189-T192*(7-S189)+Y192&gt;Z192-X192+Y192,Z192-X192+Y192,T189-T192*(7-S189)+Y192)),1)</f>
        <v>0</v>
      </c>
      <c r="W192" s="312"/>
      <c r="X192" s="139">
        <f t="shared" ref="X192" si="3199">IF(OR($B187=$B193,S188=0),0,IF($B187=$B181,S187,$F187))</f>
        <v>0</v>
      </c>
      <c r="Y192" s="30">
        <f t="shared" ref="Y192" si="3200">IF(OR($B187=$B193,S192=0),0,$G189-$G188)</f>
        <v>0</v>
      </c>
      <c r="Z192" s="134">
        <f t="shared" ref="Z192" si="3201">IF(OR($B187=$B193,S192=0),0,S191)</f>
        <v>0</v>
      </c>
      <c r="AA192" s="138">
        <f t="shared" ref="AA192" si="3202">IF($B187=$B193,0,T189)</f>
        <v>0</v>
      </c>
      <c r="AB192" s="176">
        <f t="shared" ref="AB192" si="3203">IF($B181=$B187,IF(AD187+AD182&gt;0,1,0)+IF(AE187+AE182&gt;0,1,0)+IF(AF187+AF182&gt;0,1,0)+IF(AG187+AG182&gt;0,1,0)+IF(AH187+AH182&gt;0,1,0)+IF(AI187+AI182&gt;0,1,0)+IF(AJ187+AJ182&gt;0,1,0),AB188)</f>
        <v>0</v>
      </c>
      <c r="AC192" s="133">
        <f t="shared" ref="AC192" si="3204">IF(OR($B187=$B193,AB192=0,(AC188-AI192+AG192)&lt;=0),0,(AC188-AI192+AG192)/AB192)</f>
        <v>0</v>
      </c>
      <c r="AD192" s="137">
        <f t="shared" ref="AD192" si="3205">IF(AC192*(7-AB189)&lt;=0,0,AC192*(7-AB189))</f>
        <v>0</v>
      </c>
      <c r="AE192" s="311">
        <f t="shared" ref="AE192" si="3206">ROUND(IF(OR(AC189-AC192*(7-AB189)+AH192&lt;0,$B187=$B193,AC192&lt;=0,AC189=0),0,IF(AC189-AC192*(7-AB189)+AH192&gt;AI192-AG192+AH192,AI192-AG192+AH192,AC189-AC192*(7-AB189)+AH192)),1)</f>
        <v>0</v>
      </c>
      <c r="AF192" s="312"/>
      <c r="AG192" s="139">
        <f t="shared" ref="AG192" si="3207">IF(OR($B187=$B193,AB188=0),0,IF($B187=$B181,AB187,$F187))</f>
        <v>0</v>
      </c>
      <c r="AH192" s="30">
        <f t="shared" ref="AH192" si="3208">IF(OR($B187=$B193,AB192=0),0,$G189-$G188)</f>
        <v>0</v>
      </c>
      <c r="AI192" s="134">
        <f t="shared" ref="AI192" si="3209">IF(OR($B187=$B193,AB192=0),0,AB191)</f>
        <v>0</v>
      </c>
      <c r="AJ192" s="138">
        <f t="shared" ref="AJ192" si="3210">IF($B187=$B193,0,AC189)</f>
        <v>0</v>
      </c>
      <c r="AK192" s="176">
        <f t="shared" ref="AK192" si="3211">IF($B181=$B187,IF(AM187+AM182&gt;0,1,0)+IF(AN187+AN182&gt;0,1,0)+IF(AO187+AO182&gt;0,1,0)+IF(AP187+AP182&gt;0,1,0)+IF(AQ187+AQ182&gt;0,1,0)+IF(AR187+AR182&gt;0,1,0)+IF(AS187+AS182&gt;0,1,0),AK188)</f>
        <v>0</v>
      </c>
      <c r="AL192" s="133">
        <f t="shared" ref="AL192" si="3212">IF(OR($B187=$B193,AK192=0,(AL188-AR192+AP192)&lt;=0),0,(AL188-AR192+AP192)/AK192)</f>
        <v>0</v>
      </c>
      <c r="AM192" s="137">
        <f t="shared" ref="AM192" si="3213">IF(AL192*(7-AK189)&lt;=0,0,AL192*(7-AK189))</f>
        <v>0</v>
      </c>
      <c r="AN192" s="311">
        <f t="shared" ref="AN192" si="3214">ROUND(IF(OR(AL189-AL192*(7-AK189)+AQ192&lt;0,$B187=$B193,AL192&lt;=0,AL189=0),0,IF(AL189-AL192*(7-AK189)+AQ192&gt;AR192-AP192+AQ192,AR192-AP192+AQ192,AL189-AL192*(7-AK189)+AQ192)),1)</f>
        <v>0</v>
      </c>
      <c r="AO192" s="312"/>
      <c r="AP192" s="139">
        <f t="shared" ref="AP192" si="3215">IF(OR($B187=$B193,AK188=0),0,IF($B187=$B181,AK187,$F187))</f>
        <v>0</v>
      </c>
      <c r="AQ192" s="30">
        <f t="shared" ref="AQ192" si="3216">IF(OR($B187=$B193,AK192=0),0,$G189-$G188)</f>
        <v>0</v>
      </c>
      <c r="AR192" s="134">
        <f t="shared" ref="AR192" si="3217">IF(OR($B187=$B193,AK192=0),0,AK191)</f>
        <v>0</v>
      </c>
      <c r="AS192" s="138">
        <f t="shared" ref="AS192" si="3218">IF($B187=$B193,0,AL189)</f>
        <v>0</v>
      </c>
      <c r="AT192" s="176">
        <f t="shared" ref="AT192" si="3219">IF($B181=$B187,IF(AV187+AV182&gt;0,1,0)+IF(AW187+AW182&gt;0,1,0)+IF(AX187+AX182&gt;0,1,0)+IF(AY187+AY182&gt;0,1,0)+IF(AZ187+AZ182&gt;0,1,0)+IF(BA187+BA182&gt;0,1,0)+IF(BB187+BB182&gt;0,1,0),AT188)</f>
        <v>0</v>
      </c>
      <c r="AU192" s="133">
        <f t="shared" ref="AU192" si="3220">IF(OR($B187=$B193,AT192=0,(AU188-BA192+AY192)&lt;=0),0,(AU188-BA192+AY192)/AT192)</f>
        <v>0</v>
      </c>
      <c r="AV192" s="137">
        <f t="shared" ref="AV192" si="3221">IF(AU192*(7-AT189)&lt;=0,0,AU192*(7-AT189))</f>
        <v>0</v>
      </c>
      <c r="AW192" s="311">
        <f t="shared" ref="AW192" si="3222">ROUND(IF(OR(AU189-AU192*(7-AT189)+AZ192&lt;0,$B187=$B193,AU192&lt;=0,AU189=0),0,IF(AU189-AU192*(7-AT189)+AZ192&gt;BA192-AY192+AZ192,BA192-AY192+AZ192,AU189-AU192*(7-AT189)+AZ192)),1)</f>
        <v>0</v>
      </c>
      <c r="AX192" s="312"/>
      <c r="AY192" s="139">
        <f t="shared" ref="AY192" si="3223">IF(OR($B187=$B193,AT188=0),0,IF($B187=$B181,AT187,$F187))</f>
        <v>0</v>
      </c>
      <c r="AZ192" s="30">
        <f t="shared" ref="AZ192" si="3224">IF(OR($B187=$B193,AT192=0),0,$G189-$G188)</f>
        <v>0</v>
      </c>
      <c r="BA192" s="134">
        <f t="shared" ref="BA192" si="3225">IF(OR($B187=$B193,AT192=0),0,AT191)</f>
        <v>0</v>
      </c>
      <c r="BB192" s="138">
        <f t="shared" ref="BB192" si="3226">IF($B187=$B193,0,AU189)</f>
        <v>0</v>
      </c>
    </row>
    <row r="193" spans="1:54" ht="15.75" x14ac:dyDescent="0.2">
      <c r="A193" s="1">
        <f t="shared" ref="A193" si="3227">IF(B193="","1. Niewypełnione",B193)</f>
        <v>0</v>
      </c>
      <c r="B193" s="320">
        <f>wrzesień!B193</f>
        <v>0</v>
      </c>
      <c r="C193" s="321">
        <f>wrzesień!C193</f>
        <v>0</v>
      </c>
      <c r="D193" s="321">
        <f>wrzesień!D193</f>
        <v>0</v>
      </c>
      <c r="E193" s="321">
        <f>wrzesień!E193</f>
        <v>0</v>
      </c>
      <c r="F193" s="177">
        <f>wrzesień!F193</f>
        <v>18</v>
      </c>
      <c r="G193" s="185">
        <f>wrzesień!G193</f>
        <v>18</v>
      </c>
      <c r="H193" s="177"/>
      <c r="I193" s="192">
        <f t="shared" ref="I193:I197" si="3228">K193+T193+AC193+AL193+AU193</f>
        <v>0</v>
      </c>
      <c r="J193" s="186">
        <f t="shared" ref="J193" si="3229">IF(OR($B193=$B199,J196=0),0,ROUND((K194+P198)/J196,0))</f>
        <v>0</v>
      </c>
      <c r="K193" s="51">
        <f t="shared" ref="K193:K194" si="3230">SUM(L193:R193)</f>
        <v>0</v>
      </c>
      <c r="L193" s="52">
        <f>wrzesień!L193</f>
        <v>0</v>
      </c>
      <c r="M193" s="52">
        <f>wrzesień!M193</f>
        <v>0</v>
      </c>
      <c r="N193" s="52">
        <f>wrzesień!N193</f>
        <v>0</v>
      </c>
      <c r="O193" s="52">
        <f>wrzesień!O193</f>
        <v>0</v>
      </c>
      <c r="P193" s="53">
        <f>wrzesień!P193</f>
        <v>0</v>
      </c>
      <c r="Q193" s="54">
        <f>wrzesień!Q193</f>
        <v>0</v>
      </c>
      <c r="R193" s="55">
        <f>wrzesień!R193</f>
        <v>0</v>
      </c>
      <c r="S193" s="188">
        <f t="shared" ref="S193" si="3231">IF(OR($B193=$B199,S196=0),0,ROUND((T194+Y198)/S196,0))</f>
        <v>0</v>
      </c>
      <c r="T193" s="51">
        <f t="shared" ref="T193:T194" si="3232">SUM(U193:AA193)</f>
        <v>0</v>
      </c>
      <c r="U193" s="52">
        <f>wrzesień!U193</f>
        <v>0</v>
      </c>
      <c r="V193" s="52">
        <f>wrzesień!V193</f>
        <v>0</v>
      </c>
      <c r="W193" s="52">
        <f>wrzesień!W193</f>
        <v>0</v>
      </c>
      <c r="X193" s="52">
        <f>wrzesień!X193</f>
        <v>0</v>
      </c>
      <c r="Y193" s="53">
        <f>wrzesień!Y193</f>
        <v>0</v>
      </c>
      <c r="Z193" s="54">
        <f>wrzesień!Z193</f>
        <v>0</v>
      </c>
      <c r="AA193" s="55">
        <f>wrzesień!AA193</f>
        <v>0</v>
      </c>
      <c r="AB193" s="188">
        <f t="shared" ref="AB193" si="3233">IF(OR($B193=$B199,AB196=0),0,ROUND((AC194+AH198)/AB196,0))</f>
        <v>0</v>
      </c>
      <c r="AC193" s="51">
        <f t="shared" ref="AC193:AC194" si="3234">SUM(AD193:AJ193)</f>
        <v>0</v>
      </c>
      <c r="AD193" s="52">
        <f>wrzesień!AD193</f>
        <v>0</v>
      </c>
      <c r="AE193" s="52">
        <f>wrzesień!AE193</f>
        <v>0</v>
      </c>
      <c r="AF193" s="52">
        <f>wrzesień!AF193</f>
        <v>0</v>
      </c>
      <c r="AG193" s="52">
        <f>wrzesień!AG193</f>
        <v>0</v>
      </c>
      <c r="AH193" s="53">
        <f>wrzesień!AH193</f>
        <v>0</v>
      </c>
      <c r="AI193" s="54">
        <f>wrzesień!AI193</f>
        <v>0</v>
      </c>
      <c r="AJ193" s="55">
        <f>wrzesień!AJ193</f>
        <v>0</v>
      </c>
      <c r="AK193" s="188">
        <f t="shared" ref="AK193" si="3235">IF(OR($B193=$B199,AK196=0),0,ROUND((AL194+AQ198)/AK196,0))</f>
        <v>0</v>
      </c>
      <c r="AL193" s="51">
        <f t="shared" ref="AL193:AL194" si="3236">SUM(AM193:AS193)</f>
        <v>0</v>
      </c>
      <c r="AM193" s="52">
        <f>wrzesień!AM193</f>
        <v>0</v>
      </c>
      <c r="AN193" s="52">
        <f>wrzesień!AN193</f>
        <v>0</v>
      </c>
      <c r="AO193" s="52">
        <f>wrzesień!AO193</f>
        <v>0</v>
      </c>
      <c r="AP193" s="52">
        <f>wrzesień!AP193</f>
        <v>0</v>
      </c>
      <c r="AQ193" s="53">
        <f>wrzesień!AQ193</f>
        <v>0</v>
      </c>
      <c r="AR193" s="54">
        <f>wrzesień!AR193</f>
        <v>0</v>
      </c>
      <c r="AS193" s="55">
        <f>wrzesień!AS193</f>
        <v>0</v>
      </c>
      <c r="AT193" s="188">
        <f t="shared" ref="AT193" si="3237">IF(OR($B193=$B199,AT196=0),0,ROUND((AU194+AZ198)/AT196,0))</f>
        <v>0</v>
      </c>
      <c r="AU193" s="51">
        <f t="shared" ref="AU193:AU194" si="3238">SUM(AV193:BB193)</f>
        <v>0</v>
      </c>
      <c r="AV193" s="52">
        <f t="shared" ref="AV193" si="3239">IF(SUM($AM$9:$AS$9)=SUM($AV$9:$BB$9),AM193,IF(AND(SUM($AV$9:$BB$9)&gt;42,SUM($AV$9:$BB$9)&lt;49),AM193,0))</f>
        <v>0</v>
      </c>
      <c r="AW193" s="52">
        <f t="shared" ref="AW193" si="3240">IF(SUM($AM$9:$AS$9)=SUM($AV$9:$BB$9),AN193,IF(AND(SUM($AV$9:$BB$9)&gt;42,SUM($AV$9:$BB$9)&lt;49),AN193,0))</f>
        <v>0</v>
      </c>
      <c r="AX193" s="52">
        <f t="shared" ref="AX193" si="3241">IF(SUM($AM$9:$AS$9)=SUM($AV$9:$BB$9),AO193,IF(AND(SUM($AV$9:$BB$9)&gt;42,SUM($AV$9:$BB$9)&lt;49),AO193,0))</f>
        <v>0</v>
      </c>
      <c r="AY193" s="52">
        <f t="shared" ref="AY193" si="3242">IF(SUM($AM$9:$AS$9)=SUM($AV$9:$BB$9),AP193,IF(AND(SUM($AV$9:$BB$9)&gt;42,SUM($AV$9:$BB$9)&lt;49),AP193,0))</f>
        <v>0</v>
      </c>
      <c r="AZ193" s="53">
        <f t="shared" ref="AZ193" si="3243">IF(SUM($AM$9:$AS$9)=SUM($AV$9:$BB$9),AQ193,IF(AND(SUM($AV$9:$BB$9)&gt;42,SUM($AV$9:$BB$9)&lt;49),AQ193,0))</f>
        <v>0</v>
      </c>
      <c r="BA193" s="54">
        <f t="shared" ref="BA193" si="3244">IF(SUM($AM$9:$AS$9)=SUM($AV$9:$BB$9),AR193,IF(AND(SUM($AV$9:$BB$9)&gt;42,SUM($AV$9:$BB$9)&lt;49),AR193,0))</f>
        <v>0</v>
      </c>
      <c r="BB193" s="55">
        <f t="shared" ref="BB193" si="3245">IF(SUM($AM$9:$AS$9)=SUM($AV$9:$BB$9),AS193,IF(AND(SUM($AV$9:$BB$9)&gt;42,SUM($AV$9:$BB$9)&lt;49),AS193,0))</f>
        <v>0</v>
      </c>
    </row>
    <row r="194" spans="1:54" ht="12.75" hidden="1" customHeight="1" x14ac:dyDescent="0.2">
      <c r="B194" s="93"/>
      <c r="C194" s="94"/>
      <c r="D194" s="95"/>
      <c r="E194" s="115"/>
      <c r="F194" s="140" t="b">
        <f t="shared" ref="F194" si="3246">IF($B187=$B193,OR(F188,G193&lt;F193),G193&lt;F193)</f>
        <v>0</v>
      </c>
      <c r="G194" s="189">
        <f t="shared" ref="G194" si="3247">IF(AND($B187=$B193,$B187&lt;&gt;"",$B187&lt;&gt;0),G193+G188,G193)</f>
        <v>18</v>
      </c>
      <c r="H194" s="120"/>
      <c r="I194" s="165">
        <f t="shared" si="3228"/>
        <v>0</v>
      </c>
      <c r="J194" s="194">
        <f t="shared" ref="J194" si="3248">7-COUNTIF(L193:R193,0)-COUNTIF(L193:R193,"")</f>
        <v>0</v>
      </c>
      <c r="K194" s="22">
        <f t="shared" si="3230"/>
        <v>0</v>
      </c>
      <c r="L194" s="35">
        <f t="shared" ref="L194:R194" si="3249">IF($B187=$B193,L193+L188,L193)</f>
        <v>0</v>
      </c>
      <c r="M194" s="35">
        <f t="shared" si="3249"/>
        <v>0</v>
      </c>
      <c r="N194" s="35">
        <f t="shared" si="3249"/>
        <v>0</v>
      </c>
      <c r="O194" s="35">
        <f t="shared" si="3249"/>
        <v>0</v>
      </c>
      <c r="P194" s="36">
        <f t="shared" si="3249"/>
        <v>0</v>
      </c>
      <c r="Q194" s="37">
        <f t="shared" si="3249"/>
        <v>0</v>
      </c>
      <c r="R194" s="38">
        <f t="shared" si="3249"/>
        <v>0</v>
      </c>
      <c r="S194" s="194">
        <f t="shared" ref="S194" si="3250">7-COUNTIF(U193:AA193,0)-COUNTIF(U193:AA193,"")</f>
        <v>0</v>
      </c>
      <c r="T194" s="22">
        <f t="shared" si="3232"/>
        <v>0</v>
      </c>
      <c r="U194" s="35">
        <f t="shared" ref="U194:AA194" si="3251">IF($B187=$B193,U193+U188,U193)</f>
        <v>0</v>
      </c>
      <c r="V194" s="35">
        <f t="shared" si="3251"/>
        <v>0</v>
      </c>
      <c r="W194" s="35">
        <f t="shared" si="3251"/>
        <v>0</v>
      </c>
      <c r="X194" s="35">
        <f t="shared" si="3251"/>
        <v>0</v>
      </c>
      <c r="Y194" s="36">
        <f t="shared" si="3251"/>
        <v>0</v>
      </c>
      <c r="Z194" s="37">
        <f t="shared" si="3251"/>
        <v>0</v>
      </c>
      <c r="AA194" s="38">
        <f t="shared" si="3251"/>
        <v>0</v>
      </c>
      <c r="AB194" s="194">
        <f t="shared" ref="AB194" si="3252">7-COUNTIF(AD193:AJ193,0)-COUNTIF(AD193:AJ193,"")</f>
        <v>0</v>
      </c>
      <c r="AC194" s="22">
        <f t="shared" si="3234"/>
        <v>0</v>
      </c>
      <c r="AD194" s="35">
        <f t="shared" ref="AD194:AJ194" si="3253">IF($B187=$B193,AD193+AD188,AD193)</f>
        <v>0</v>
      </c>
      <c r="AE194" s="35">
        <f t="shared" si="3253"/>
        <v>0</v>
      </c>
      <c r="AF194" s="35">
        <f t="shared" si="3253"/>
        <v>0</v>
      </c>
      <c r="AG194" s="35">
        <f t="shared" si="3253"/>
        <v>0</v>
      </c>
      <c r="AH194" s="36">
        <f t="shared" si="3253"/>
        <v>0</v>
      </c>
      <c r="AI194" s="37">
        <f t="shared" si="3253"/>
        <v>0</v>
      </c>
      <c r="AJ194" s="38">
        <f t="shared" si="3253"/>
        <v>0</v>
      </c>
      <c r="AK194" s="194">
        <f t="shared" ref="AK194" si="3254">7-COUNTIF(AM193:AS193,0)-COUNTIF(AM193:AS193,"")</f>
        <v>0</v>
      </c>
      <c r="AL194" s="22">
        <f t="shared" si="3236"/>
        <v>0</v>
      </c>
      <c r="AM194" s="35">
        <f t="shared" ref="AM194:AS194" si="3255">IF($B187=$B193,AM193+AM188,AM193)</f>
        <v>0</v>
      </c>
      <c r="AN194" s="35">
        <f t="shared" si="3255"/>
        <v>0</v>
      </c>
      <c r="AO194" s="35">
        <f t="shared" si="3255"/>
        <v>0</v>
      </c>
      <c r="AP194" s="35">
        <f t="shared" si="3255"/>
        <v>0</v>
      </c>
      <c r="AQ194" s="36">
        <f t="shared" si="3255"/>
        <v>0</v>
      </c>
      <c r="AR194" s="37">
        <f t="shared" si="3255"/>
        <v>0</v>
      </c>
      <c r="AS194" s="38">
        <f t="shared" si="3255"/>
        <v>0</v>
      </c>
      <c r="AT194" s="194">
        <f t="shared" ref="AT194" si="3256">7-COUNTIF(AV193:BB193,0)-COUNTIF(AV193:BB193,"")</f>
        <v>0</v>
      </c>
      <c r="AU194" s="22">
        <f t="shared" si="3238"/>
        <v>0</v>
      </c>
      <c r="AV194" s="35">
        <f t="shared" ref="AV194:BB194" si="3257">IF($B187=$B193,AV193+AV188,AV193)</f>
        <v>0</v>
      </c>
      <c r="AW194" s="35">
        <f t="shared" si="3257"/>
        <v>0</v>
      </c>
      <c r="AX194" s="35">
        <f t="shared" si="3257"/>
        <v>0</v>
      </c>
      <c r="AY194" s="35">
        <f t="shared" si="3257"/>
        <v>0</v>
      </c>
      <c r="AZ194" s="36">
        <f t="shared" si="3257"/>
        <v>0</v>
      </c>
      <c r="BA194" s="37">
        <f t="shared" si="3257"/>
        <v>0</v>
      </c>
      <c r="BB194" s="38">
        <f t="shared" si="3257"/>
        <v>0</v>
      </c>
    </row>
    <row r="195" spans="1:54" ht="15" hidden="1" customHeight="1" x14ac:dyDescent="0.2">
      <c r="B195" s="116"/>
      <c r="C195" s="117"/>
      <c r="D195" s="118"/>
      <c r="E195" s="119"/>
      <c r="F195" s="92"/>
      <c r="G195" s="190">
        <f t="shared" ref="G195" si="3258">IF(AND($B187=$B193,$B187&lt;&gt;"",$B187&lt;&gt;0),F193+G189,F193)</f>
        <v>18</v>
      </c>
      <c r="H195" s="121"/>
      <c r="I195" s="165">
        <f t="shared" si="3228"/>
        <v>0</v>
      </c>
      <c r="J195" s="195">
        <f t="shared" ref="J195" si="3259">IF($B193=$B187,COUNTIF(L195:R195,0),COUNTIF(L196:R196,0)+COUNTIF(L196:R196,""))</f>
        <v>7</v>
      </c>
      <c r="K195" s="39">
        <f t="shared" ref="K195:R195" si="3260">IF($B187=$B193,K196+K189,K196)</f>
        <v>0</v>
      </c>
      <c r="L195" s="40">
        <f t="shared" si="3260"/>
        <v>0</v>
      </c>
      <c r="M195" s="40">
        <f t="shared" si="3260"/>
        <v>0</v>
      </c>
      <c r="N195" s="40">
        <f t="shared" si="3260"/>
        <v>0</v>
      </c>
      <c r="O195" s="40">
        <f t="shared" si="3260"/>
        <v>0</v>
      </c>
      <c r="P195" s="41">
        <f t="shared" si="3260"/>
        <v>0</v>
      </c>
      <c r="Q195" s="42">
        <f t="shared" si="3260"/>
        <v>0</v>
      </c>
      <c r="R195" s="43">
        <f t="shared" si="3260"/>
        <v>0</v>
      </c>
      <c r="S195" s="195">
        <f t="shared" ref="S195" si="3261">IF($B193=$B187,COUNTIF(U195:AA195,0),COUNTIF(U196:AA196,0)+COUNTIF(U196:AA196,""))</f>
        <v>7</v>
      </c>
      <c r="T195" s="39">
        <f t="shared" ref="T195:AA195" si="3262">IF($B187=$B193,T196+T189,T196)</f>
        <v>0</v>
      </c>
      <c r="U195" s="40">
        <f t="shared" si="3262"/>
        <v>0</v>
      </c>
      <c r="V195" s="40">
        <f t="shared" si="3262"/>
        <v>0</v>
      </c>
      <c r="W195" s="40">
        <f t="shared" si="3262"/>
        <v>0</v>
      </c>
      <c r="X195" s="40">
        <f t="shared" si="3262"/>
        <v>0</v>
      </c>
      <c r="Y195" s="41">
        <f t="shared" si="3262"/>
        <v>0</v>
      </c>
      <c r="Z195" s="42">
        <f t="shared" si="3262"/>
        <v>0</v>
      </c>
      <c r="AA195" s="43">
        <f t="shared" si="3262"/>
        <v>0</v>
      </c>
      <c r="AB195" s="195">
        <f t="shared" ref="AB195" si="3263">IF($B193=$B187,COUNTIF(AD195:AJ195,0),COUNTIF(AD196:AJ196,0)+COUNTIF(AD196:AJ196,""))</f>
        <v>7</v>
      </c>
      <c r="AC195" s="39">
        <f t="shared" ref="AC195:AJ195" si="3264">IF($B187=$B193,AC196+AC189,AC196)</f>
        <v>0</v>
      </c>
      <c r="AD195" s="40">
        <f t="shared" si="3264"/>
        <v>0</v>
      </c>
      <c r="AE195" s="40">
        <f t="shared" si="3264"/>
        <v>0</v>
      </c>
      <c r="AF195" s="40">
        <f t="shared" si="3264"/>
        <v>0</v>
      </c>
      <c r="AG195" s="40">
        <f t="shared" si="3264"/>
        <v>0</v>
      </c>
      <c r="AH195" s="41">
        <f t="shared" si="3264"/>
        <v>0</v>
      </c>
      <c r="AI195" s="42">
        <f t="shared" si="3264"/>
        <v>0</v>
      </c>
      <c r="AJ195" s="43">
        <f t="shared" si="3264"/>
        <v>0</v>
      </c>
      <c r="AK195" s="195">
        <f t="shared" ref="AK195" si="3265">IF($B193=$B187,COUNTIF(AM195:AS195,0),COUNTIF(AM196:AS196,0)+COUNTIF(AM196:AS196,""))</f>
        <v>7</v>
      </c>
      <c r="AL195" s="39">
        <f t="shared" ref="AL195:AS195" si="3266">IF($B187=$B193,AL196+AL189,AL196)</f>
        <v>0</v>
      </c>
      <c r="AM195" s="40">
        <f t="shared" si="3266"/>
        <v>0</v>
      </c>
      <c r="AN195" s="40">
        <f t="shared" si="3266"/>
        <v>0</v>
      </c>
      <c r="AO195" s="40">
        <f t="shared" si="3266"/>
        <v>0</v>
      </c>
      <c r="AP195" s="40">
        <f t="shared" si="3266"/>
        <v>0</v>
      </c>
      <c r="AQ195" s="41">
        <f t="shared" si="3266"/>
        <v>0</v>
      </c>
      <c r="AR195" s="42">
        <f t="shared" si="3266"/>
        <v>0</v>
      </c>
      <c r="AS195" s="43">
        <f t="shared" si="3266"/>
        <v>0</v>
      </c>
      <c r="AT195" s="195">
        <f t="shared" ref="AT195" si="3267">IF($B193=$B187,COUNTIF(AV195:BB195,0),COUNTIF(AV196:BB196,0)+COUNTIF(AV196:BB196,""))</f>
        <v>7</v>
      </c>
      <c r="AU195" s="39">
        <f t="shared" ref="AU195:BB195" si="3268">IF($B187=$B193,AU196+AU189,AU196)</f>
        <v>0</v>
      </c>
      <c r="AV195" s="40">
        <f t="shared" si="3268"/>
        <v>0</v>
      </c>
      <c r="AW195" s="40">
        <f t="shared" si="3268"/>
        <v>0</v>
      </c>
      <c r="AX195" s="40">
        <f t="shared" si="3268"/>
        <v>0</v>
      </c>
      <c r="AY195" s="40">
        <f t="shared" si="3268"/>
        <v>0</v>
      </c>
      <c r="AZ195" s="41">
        <f t="shared" si="3268"/>
        <v>0</v>
      </c>
      <c r="BA195" s="42">
        <f t="shared" si="3268"/>
        <v>0</v>
      </c>
      <c r="BB195" s="43">
        <f t="shared" si="3268"/>
        <v>0</v>
      </c>
    </row>
    <row r="196" spans="1:54" ht="15.75" customHeight="1" x14ac:dyDescent="0.2">
      <c r="A196" s="1">
        <f t="shared" ref="A196" si="3269">A193</f>
        <v>0</v>
      </c>
      <c r="B196" s="313">
        <f t="shared" ref="B196" si="3270">B190+1</f>
        <v>30</v>
      </c>
      <c r="C196" s="314"/>
      <c r="D196" s="314"/>
      <c r="E196" s="314"/>
      <c r="F196" s="31"/>
      <c r="G196" s="183"/>
      <c r="H196" s="122">
        <f t="shared" ref="H196" si="3271">5-COUNTIF(AU193,0)-COUNTIF(AL193,0)-COUNTIF(AC193,0)-COUNTIF(T193,0)-COUNTIF(K193,0)</f>
        <v>0</v>
      </c>
      <c r="I196" s="165">
        <f t="shared" si="3228"/>
        <v>0</v>
      </c>
      <c r="J196" s="187">
        <f t="shared" ref="J196" si="3272">IF($B193=$B187,J190+IF($F193&lt;&gt;$G193,(K193+$G195-$G194)/$F193,K193/$F193),IF($F193&lt;&gt;G193,(K193+$G195-$G194)/$F193,K193/$F193))</f>
        <v>0</v>
      </c>
      <c r="K196" s="7">
        <f t="shared" ref="K196:K197" si="3273">SUM(L196:R196)</f>
        <v>0</v>
      </c>
      <c r="L196" s="26">
        <f t="shared" ref="L196:R196" si="3274">L193</f>
        <v>0</v>
      </c>
      <c r="M196" s="26">
        <f t="shared" si="3274"/>
        <v>0</v>
      </c>
      <c r="N196" s="26">
        <f t="shared" si="3274"/>
        <v>0</v>
      </c>
      <c r="O196" s="26">
        <f t="shared" si="3274"/>
        <v>0</v>
      </c>
      <c r="P196" s="26">
        <f t="shared" si="3274"/>
        <v>0</v>
      </c>
      <c r="Q196" s="29">
        <f t="shared" si="3274"/>
        <v>0</v>
      </c>
      <c r="R196" s="23">
        <f t="shared" si="3274"/>
        <v>0</v>
      </c>
      <c r="S196" s="187">
        <f t="shared" ref="S196" si="3275">IF($B193=$B187,S190+IF($F193&lt;&gt;$G193,(T193+$G195-$G194)/$F193,T193/$F193),IF($F193&lt;&gt;P193,(T193+$G195-$G194)/$F193,T193/$F193))</f>
        <v>0</v>
      </c>
      <c r="T196" s="7">
        <f t="shared" ref="T196:T197" si="3276">SUM(U196:AA196)</f>
        <v>0</v>
      </c>
      <c r="U196" s="26">
        <f t="shared" ref="U196:AA196" si="3277">U193</f>
        <v>0</v>
      </c>
      <c r="V196" s="26">
        <f t="shared" si="3277"/>
        <v>0</v>
      </c>
      <c r="W196" s="26">
        <f t="shared" si="3277"/>
        <v>0</v>
      </c>
      <c r="X196" s="26">
        <f t="shared" si="3277"/>
        <v>0</v>
      </c>
      <c r="Y196" s="113">
        <f t="shared" si="3277"/>
        <v>0</v>
      </c>
      <c r="Z196" s="29">
        <f t="shared" si="3277"/>
        <v>0</v>
      </c>
      <c r="AA196" s="23">
        <f t="shared" si="3277"/>
        <v>0</v>
      </c>
      <c r="AB196" s="187">
        <f t="shared" ref="AB196" si="3278">IF($B193=$B187,AB190+IF($F193&lt;&gt;$G193,(AC193+$G195-$G194)/$F193,AC193/$F193),IF($F193&lt;&gt;Y193,(AC193+$G195-$G194)/$F193,AC193/$F193))</f>
        <v>0</v>
      </c>
      <c r="AC196" s="7">
        <f t="shared" ref="AC196:AC197" si="3279">SUM(AD196:AJ196)</f>
        <v>0</v>
      </c>
      <c r="AD196" s="26">
        <f t="shared" ref="AD196:AJ196" si="3280">AD193</f>
        <v>0</v>
      </c>
      <c r="AE196" s="26">
        <f t="shared" si="3280"/>
        <v>0</v>
      </c>
      <c r="AF196" s="26">
        <f t="shared" si="3280"/>
        <v>0</v>
      </c>
      <c r="AG196" s="26">
        <f t="shared" si="3280"/>
        <v>0</v>
      </c>
      <c r="AH196" s="113">
        <f t="shared" si="3280"/>
        <v>0</v>
      </c>
      <c r="AI196" s="29">
        <f t="shared" si="3280"/>
        <v>0</v>
      </c>
      <c r="AJ196" s="23">
        <f t="shared" si="3280"/>
        <v>0</v>
      </c>
      <c r="AK196" s="187">
        <f t="shared" ref="AK196" si="3281">IF($B193=$B187,AK190+IF($F193&lt;&gt;$G193,(AL193+$G195-$G194)/$F193,AL193/$F193),IF($F193&lt;&gt;AH193,(AL193+$G195-$G194)/$F193,AL193/$F193))</f>
        <v>0</v>
      </c>
      <c r="AL196" s="7">
        <f t="shared" ref="AL196:AL197" si="3282">SUM(AM196:AS196)</f>
        <v>0</v>
      </c>
      <c r="AM196" s="26">
        <f t="shared" ref="AM196:AS196" si="3283">AM193</f>
        <v>0</v>
      </c>
      <c r="AN196" s="26">
        <f t="shared" si="3283"/>
        <v>0</v>
      </c>
      <c r="AO196" s="26">
        <f t="shared" si="3283"/>
        <v>0</v>
      </c>
      <c r="AP196" s="26">
        <f t="shared" si="3283"/>
        <v>0</v>
      </c>
      <c r="AQ196" s="113">
        <f t="shared" si="3283"/>
        <v>0</v>
      </c>
      <c r="AR196" s="29">
        <f t="shared" si="3283"/>
        <v>0</v>
      </c>
      <c r="AS196" s="23">
        <f t="shared" si="3283"/>
        <v>0</v>
      </c>
      <c r="AT196" s="187">
        <f t="shared" ref="AT196" si="3284">IF($B193=$B187,AT190+IF($F193&lt;&gt;$G193,(AU193+$G195-$G194)/$F193,AU193/$F193),IF($F193&lt;&gt;AQ193,(AU193+$G195-$G194)/$F193,AU193/$F193))</f>
        <v>0</v>
      </c>
      <c r="AU196" s="7">
        <f t="shared" ref="AU196:AU197" si="3285">SUM(AV196:BB196)</f>
        <v>0</v>
      </c>
      <c r="AV196" s="6">
        <f t="shared" ref="AV196" si="3286">IF(SUM($AM$9:$AS$9)=SUM($AV$9:$BB$9),AV193,IF(AND(SUM($AV$9:$BB$9)&gt;42,SUM($AV$9:$BB$9)&lt;49),AV193,0))</f>
        <v>0</v>
      </c>
      <c r="AW196" s="6">
        <f t="shared" ref="AW196:BB196" si="3287">IF(SUM($AM$9:$AS$9)=SUM($AV$9:$BB$9),AW193,IF(AND(SUM($AV$9:$BB$9)&gt;42,SUM($AV$9:$BB$9)&lt;49),AW193,0))</f>
        <v>0</v>
      </c>
      <c r="AX196" s="6">
        <f t="shared" si="3287"/>
        <v>0</v>
      </c>
      <c r="AY196" s="6">
        <f t="shared" si="3287"/>
        <v>0</v>
      </c>
      <c r="AZ196" s="26">
        <f t="shared" si="3287"/>
        <v>0</v>
      </c>
      <c r="BA196" s="29">
        <f t="shared" si="3287"/>
        <v>0</v>
      </c>
      <c r="BB196" s="23">
        <f t="shared" si="3287"/>
        <v>0</v>
      </c>
    </row>
    <row r="197" spans="1:54" ht="15.75" customHeight="1" x14ac:dyDescent="0.2">
      <c r="A197" s="1">
        <f t="shared" ref="A197:A198" si="3288">A196</f>
        <v>0</v>
      </c>
      <c r="B197" s="313"/>
      <c r="C197" s="314"/>
      <c r="D197" s="314"/>
      <c r="E197" s="314"/>
      <c r="F197" s="31"/>
      <c r="G197" s="183"/>
      <c r="H197" s="123">
        <f t="shared" ref="H197" si="3289">IF($B193=$B187,H191+F197,$F197)</f>
        <v>0</v>
      </c>
      <c r="I197" s="165">
        <f t="shared" si="3228"/>
        <v>0</v>
      </c>
      <c r="J197" s="141">
        <f t="shared" ref="J197" si="3290">IF($H196=0,0,IF($B187=$B193,IF($H198&gt;0,$H198+J191,K193+J191),IF($H198&gt;0,$H198,K193)))</f>
        <v>0</v>
      </c>
      <c r="K197" s="7">
        <f t="shared" si="3273"/>
        <v>0</v>
      </c>
      <c r="L197" s="6"/>
      <c r="M197" s="6"/>
      <c r="N197" s="6"/>
      <c r="O197" s="6"/>
      <c r="P197" s="26"/>
      <c r="Q197" s="29"/>
      <c r="R197" s="23"/>
      <c r="S197" s="141">
        <f t="shared" ref="S197" si="3291">IF($H196=0,0,IF($B187=$B193,IF($H198&gt;0,$H198+S191,T193+S191),IF($H198&gt;0,$H198,T193)))</f>
        <v>0</v>
      </c>
      <c r="T197" s="7">
        <f t="shared" si="3276"/>
        <v>0</v>
      </c>
      <c r="U197" s="6"/>
      <c r="V197" s="6"/>
      <c r="W197" s="6"/>
      <c r="X197" s="6"/>
      <c r="Y197" s="26"/>
      <c r="Z197" s="29"/>
      <c r="AA197" s="23"/>
      <c r="AB197" s="141">
        <f t="shared" ref="AB197" si="3292">IF($H196=0,0,IF($B187=$B193,IF($H198&gt;0,$H198+AB191,AC193+AB191),IF($H198&gt;0,$H198,AC193)))</f>
        <v>0</v>
      </c>
      <c r="AC197" s="7">
        <f t="shared" si="3279"/>
        <v>0</v>
      </c>
      <c r="AD197" s="6"/>
      <c r="AE197" s="6"/>
      <c r="AF197" s="6"/>
      <c r="AG197" s="6"/>
      <c r="AH197" s="26"/>
      <c r="AI197" s="29"/>
      <c r="AJ197" s="23"/>
      <c r="AK197" s="141">
        <f t="shared" ref="AK197" si="3293">IF($H196=0,0,IF($B187=$B193,IF($H198&gt;0,$H198+AK191,AL193+AK191),IF($H198&gt;0,$H198,AL193)))</f>
        <v>0</v>
      </c>
      <c r="AL197" s="7">
        <f t="shared" si="3282"/>
        <v>0</v>
      </c>
      <c r="AM197" s="6"/>
      <c r="AN197" s="6"/>
      <c r="AO197" s="6"/>
      <c r="AP197" s="6"/>
      <c r="AQ197" s="26"/>
      <c r="AR197" s="29"/>
      <c r="AS197" s="23"/>
      <c r="AT197" s="141">
        <f t="shared" ref="AT197" si="3294">IF($H196=0,0,IF($B187=$B193,IF($H198&gt;0,$H198+AT191,AU193+AT191),IF($H198&gt;0,$H198,AU193)))</f>
        <v>0</v>
      </c>
      <c r="AU197" s="7">
        <f t="shared" si="3285"/>
        <v>0</v>
      </c>
      <c r="AV197" s="6"/>
      <c r="AW197" s="6"/>
      <c r="AX197" s="6"/>
      <c r="AY197" s="6"/>
      <c r="AZ197" s="26"/>
      <c r="BA197" s="29"/>
      <c r="BB197" s="23"/>
    </row>
    <row r="198" spans="1:54" ht="18.75" customHeight="1" thickBot="1" x14ac:dyDescent="0.25">
      <c r="A198" s="1">
        <f t="shared" si="3288"/>
        <v>0</v>
      </c>
      <c r="B198" s="323" t="str">
        <f>IF(B193="",Wydruk!$AE$6,IF(J194=0,Wydruk!$AE$7,IF(AND(G194&lt;G195,B193&lt;&gt;$B199),Wydruk!$AE$13,IF(AND($B193=$B187,$B193&lt;&gt;$B199),IF(OR(OR(J198&lt;4,J198&gt;5),OR(S198&lt;4,S198&gt;5),OR(AB198&lt;4,AB198&gt;5),OR(AK198&lt;4,AK198&gt;5),OR(AND(AT198&lt;4,AT198&gt;0),AT198&gt;5)),Wydruk!$AE$8,Wydruk!$AE$9),IF($B193=$B199,IF($F197&lt;&gt;0,Wydruk!$AE$12,Wydruk!$AE$10),IF(OR(OR(J194&lt;4,J194&gt;5),OR(S194&lt;4,S194&gt;5),OR(AB194&lt;4,AB194&gt;5),OR(AK194&lt;4,AK194&gt;5),OR(AND(AT194&lt;4,AT194&gt;0),AT194&gt;5)),Wydruk!$AE$8,Wydruk!$AE$11))))))</f>
        <v>Uzupełnij liczby godzin tygodniowego planu</v>
      </c>
      <c r="C198" s="324"/>
      <c r="D198" s="324"/>
      <c r="E198" s="324"/>
      <c r="F198" s="173">
        <f>wrzesień!F198</f>
        <v>0</v>
      </c>
      <c r="G198" s="184">
        <f>wrzesień!G198</f>
        <v>0</v>
      </c>
      <c r="H198" s="191">
        <f t="shared" ref="H198" si="3295">IF(OR($G198=0,$F198=0,$G198="",$F198=""),0,$G198/$F198)</f>
        <v>0</v>
      </c>
      <c r="I198" s="193"/>
      <c r="J198" s="176">
        <f t="shared" ref="J198" si="3296">IF($B187=$B193,IF(L193+L188&gt;0,1,0)+IF(M193+M188&gt;0,1,0)+IF(N193+N188&gt;0,1,0)+IF(O193+O188&gt;0,1,0)+IF(P193+P188&gt;0,1,0)+IF(Q193+Q188&gt;0,1,0)+IF(R193+R188&gt;0,1,0),J194)</f>
        <v>0</v>
      </c>
      <c r="K198" s="133">
        <f t="shared" ref="K198" si="3297">IF(OR($B193=$B199,J198=0,(K194-Q198+O198)&lt;=0),0,(K194-Q198+O198)/J198)</f>
        <v>0</v>
      </c>
      <c r="L198" s="137">
        <f t="shared" ref="L198" si="3298">IF(K198*(7-J195)&lt;=0,0,K198*(7-J195))</f>
        <v>0</v>
      </c>
      <c r="M198" s="311">
        <f t="shared" ref="M198" si="3299">ROUND(IF(OR(K195-K198*(7-J195)+P198&lt;0,$B193=$B199,K198&lt;=0,K195=0),0,IF(K195-K198*(7-J195)+P198&gt;Q198-O198+P198,Q198-O198+P198,K195-K198*(7-J195)+P198)),1)</f>
        <v>0</v>
      </c>
      <c r="N198" s="312"/>
      <c r="O198" s="139">
        <f t="shared" ref="O198" si="3300">IF(OR($B193=$B199,J194=0),0,IF($B193=$B187,J193,$F193))</f>
        <v>0</v>
      </c>
      <c r="P198" s="30">
        <f t="shared" ref="P198" si="3301">IF(OR($B193=$B199,J198=0),0,$G195-$G194)</f>
        <v>0</v>
      </c>
      <c r="Q198" s="134">
        <f t="shared" ref="Q198" si="3302">IF(OR($B193=$B199,J198=0),0,J197)</f>
        <v>0</v>
      </c>
      <c r="R198" s="138">
        <f t="shared" ref="R198" si="3303">IF($B193=$B199,0,K195)</f>
        <v>0</v>
      </c>
      <c r="S198" s="176">
        <f t="shared" ref="S198" si="3304">IF($B187=$B193,IF(U193+U188&gt;0,1,0)+IF(V193+V188&gt;0,1,0)+IF(W193+W188&gt;0,1,0)+IF(X193+X188&gt;0,1,0)+IF(Y193+Y188&gt;0,1,0)+IF(Z193+Z188&gt;0,1,0)+IF(AA193+AA188&gt;0,1,0),S194)</f>
        <v>0</v>
      </c>
      <c r="T198" s="133">
        <f t="shared" ref="T198" si="3305">IF(OR($B193=$B199,S198=0,(T194-Z198+X198)&lt;=0),0,(T194-Z198+X198)/S198)</f>
        <v>0</v>
      </c>
      <c r="U198" s="137">
        <f t="shared" ref="U198" si="3306">IF(T198*(7-S195)&lt;=0,0,T198*(7-S195))</f>
        <v>0</v>
      </c>
      <c r="V198" s="311">
        <f t="shared" ref="V198" si="3307">ROUND(IF(OR(T195-T198*(7-S195)+Y198&lt;0,$B193=$B199,T198&lt;=0,T195=0),0,IF(T195-T198*(7-S195)+Y198&gt;Z198-X198+Y198,Z198-X198+Y198,T195-T198*(7-S195)+Y198)),1)</f>
        <v>0</v>
      </c>
      <c r="W198" s="312"/>
      <c r="X198" s="139">
        <f t="shared" ref="X198" si="3308">IF(OR($B193=$B199,S194=0),0,IF($B193=$B187,S193,$F193))</f>
        <v>0</v>
      </c>
      <c r="Y198" s="30">
        <f t="shared" ref="Y198" si="3309">IF(OR($B193=$B199,S198=0),0,$G195-$G194)</f>
        <v>0</v>
      </c>
      <c r="Z198" s="134">
        <f t="shared" ref="Z198" si="3310">IF(OR($B193=$B199,S198=0),0,S197)</f>
        <v>0</v>
      </c>
      <c r="AA198" s="138">
        <f t="shared" ref="AA198" si="3311">IF($B193=$B199,0,T195)</f>
        <v>0</v>
      </c>
      <c r="AB198" s="176">
        <f t="shared" ref="AB198" si="3312">IF($B187=$B193,IF(AD193+AD188&gt;0,1,0)+IF(AE193+AE188&gt;0,1,0)+IF(AF193+AF188&gt;0,1,0)+IF(AG193+AG188&gt;0,1,0)+IF(AH193+AH188&gt;0,1,0)+IF(AI193+AI188&gt;0,1,0)+IF(AJ193+AJ188&gt;0,1,0),AB194)</f>
        <v>0</v>
      </c>
      <c r="AC198" s="133">
        <f t="shared" ref="AC198" si="3313">IF(OR($B193=$B199,AB198=0,(AC194-AI198+AG198)&lt;=0),0,(AC194-AI198+AG198)/AB198)</f>
        <v>0</v>
      </c>
      <c r="AD198" s="137">
        <f t="shared" ref="AD198" si="3314">IF(AC198*(7-AB195)&lt;=0,0,AC198*(7-AB195))</f>
        <v>0</v>
      </c>
      <c r="AE198" s="311">
        <f t="shared" ref="AE198" si="3315">ROUND(IF(OR(AC195-AC198*(7-AB195)+AH198&lt;0,$B193=$B199,AC198&lt;=0,AC195=0),0,IF(AC195-AC198*(7-AB195)+AH198&gt;AI198-AG198+AH198,AI198-AG198+AH198,AC195-AC198*(7-AB195)+AH198)),1)</f>
        <v>0</v>
      </c>
      <c r="AF198" s="312"/>
      <c r="AG198" s="139">
        <f t="shared" ref="AG198" si="3316">IF(OR($B193=$B199,AB194=0),0,IF($B193=$B187,AB193,$F193))</f>
        <v>0</v>
      </c>
      <c r="AH198" s="30">
        <f t="shared" ref="AH198" si="3317">IF(OR($B193=$B199,AB198=0),0,$G195-$G194)</f>
        <v>0</v>
      </c>
      <c r="AI198" s="134">
        <f t="shared" ref="AI198" si="3318">IF(OR($B193=$B199,AB198=0),0,AB197)</f>
        <v>0</v>
      </c>
      <c r="AJ198" s="138">
        <f t="shared" ref="AJ198" si="3319">IF($B193=$B199,0,AC195)</f>
        <v>0</v>
      </c>
      <c r="AK198" s="176">
        <f t="shared" ref="AK198" si="3320">IF($B187=$B193,IF(AM193+AM188&gt;0,1,0)+IF(AN193+AN188&gt;0,1,0)+IF(AO193+AO188&gt;0,1,0)+IF(AP193+AP188&gt;0,1,0)+IF(AQ193+AQ188&gt;0,1,0)+IF(AR193+AR188&gt;0,1,0)+IF(AS193+AS188&gt;0,1,0),AK194)</f>
        <v>0</v>
      </c>
      <c r="AL198" s="133">
        <f t="shared" ref="AL198" si="3321">IF(OR($B193=$B199,AK198=0,(AL194-AR198+AP198)&lt;=0),0,(AL194-AR198+AP198)/AK198)</f>
        <v>0</v>
      </c>
      <c r="AM198" s="137">
        <f t="shared" ref="AM198" si="3322">IF(AL198*(7-AK195)&lt;=0,0,AL198*(7-AK195))</f>
        <v>0</v>
      </c>
      <c r="AN198" s="311">
        <f t="shared" ref="AN198" si="3323">ROUND(IF(OR(AL195-AL198*(7-AK195)+AQ198&lt;0,$B193=$B199,AL198&lt;=0,AL195=0),0,IF(AL195-AL198*(7-AK195)+AQ198&gt;AR198-AP198+AQ198,AR198-AP198+AQ198,AL195-AL198*(7-AK195)+AQ198)),1)</f>
        <v>0</v>
      </c>
      <c r="AO198" s="312"/>
      <c r="AP198" s="139">
        <f t="shared" ref="AP198" si="3324">IF(OR($B193=$B199,AK194=0),0,IF($B193=$B187,AK193,$F193))</f>
        <v>0</v>
      </c>
      <c r="AQ198" s="30">
        <f t="shared" ref="AQ198" si="3325">IF(OR($B193=$B199,AK198=0),0,$G195-$G194)</f>
        <v>0</v>
      </c>
      <c r="AR198" s="134">
        <f t="shared" ref="AR198" si="3326">IF(OR($B193=$B199,AK198=0),0,AK197)</f>
        <v>0</v>
      </c>
      <c r="AS198" s="138">
        <f t="shared" ref="AS198" si="3327">IF($B193=$B199,0,AL195)</f>
        <v>0</v>
      </c>
      <c r="AT198" s="176">
        <f t="shared" ref="AT198" si="3328">IF($B187=$B193,IF(AV193+AV188&gt;0,1,0)+IF(AW193+AW188&gt;0,1,0)+IF(AX193+AX188&gt;0,1,0)+IF(AY193+AY188&gt;0,1,0)+IF(AZ193+AZ188&gt;0,1,0)+IF(BA193+BA188&gt;0,1,0)+IF(BB193+BB188&gt;0,1,0),AT194)</f>
        <v>0</v>
      </c>
      <c r="AU198" s="133">
        <f t="shared" ref="AU198" si="3329">IF(OR($B193=$B199,AT198=0,(AU194-BA198+AY198)&lt;=0),0,(AU194-BA198+AY198)/AT198)</f>
        <v>0</v>
      </c>
      <c r="AV198" s="137">
        <f t="shared" ref="AV198" si="3330">IF(AU198*(7-AT195)&lt;=0,0,AU198*(7-AT195))</f>
        <v>0</v>
      </c>
      <c r="AW198" s="311">
        <f t="shared" ref="AW198" si="3331">ROUND(IF(OR(AU195-AU198*(7-AT195)+AZ198&lt;0,$B193=$B199,AU198&lt;=0,AU195=0),0,IF(AU195-AU198*(7-AT195)+AZ198&gt;BA198-AY198+AZ198,BA198-AY198+AZ198,AU195-AU198*(7-AT195)+AZ198)),1)</f>
        <v>0</v>
      </c>
      <c r="AX198" s="312"/>
      <c r="AY198" s="139">
        <f t="shared" ref="AY198" si="3332">IF(OR($B193=$B199,AT194=0),0,IF($B193=$B187,AT193,$F193))</f>
        <v>0</v>
      </c>
      <c r="AZ198" s="30">
        <f t="shared" ref="AZ198" si="3333">IF(OR($B193=$B199,AT198=0),0,$G195-$G194)</f>
        <v>0</v>
      </c>
      <c r="BA198" s="134">
        <f t="shared" ref="BA198" si="3334">IF(OR($B193=$B199,AT198=0),0,AT197)</f>
        <v>0</v>
      </c>
      <c r="BB198" s="138">
        <f t="shared" ref="BB198" si="3335">IF($B193=$B199,0,AU195)</f>
        <v>0</v>
      </c>
    </row>
    <row r="199" spans="1:54" ht="15.75" x14ac:dyDescent="0.2">
      <c r="A199" s="1">
        <f t="shared" ref="A199" si="3336">IF(B199="","1. Niewypełnione",B199)</f>
        <v>0</v>
      </c>
      <c r="B199" s="320">
        <f>wrzesień!B199</f>
        <v>0</v>
      </c>
      <c r="C199" s="321">
        <f>wrzesień!C199</f>
        <v>0</v>
      </c>
      <c r="D199" s="321">
        <f>wrzesień!D199</f>
        <v>0</v>
      </c>
      <c r="E199" s="321">
        <f>wrzesień!E199</f>
        <v>0</v>
      </c>
      <c r="F199" s="177">
        <f>wrzesień!F199</f>
        <v>18</v>
      </c>
      <c r="G199" s="185">
        <f>wrzesień!G199</f>
        <v>18</v>
      </c>
      <c r="H199" s="177"/>
      <c r="I199" s="192">
        <f t="shared" ref="I199:I203" si="3337">K199+T199+AC199+AL199+AU199</f>
        <v>0</v>
      </c>
      <c r="J199" s="186">
        <f t="shared" ref="J199" si="3338">IF(OR($B199=$B205,J202=0),0,ROUND((K200+P204)/J202,0))</f>
        <v>0</v>
      </c>
      <c r="K199" s="51">
        <f t="shared" ref="K199:K200" si="3339">SUM(L199:R199)</f>
        <v>0</v>
      </c>
      <c r="L199" s="52">
        <f>wrzesień!L199</f>
        <v>0</v>
      </c>
      <c r="M199" s="52">
        <f>wrzesień!M199</f>
        <v>0</v>
      </c>
      <c r="N199" s="52">
        <f>wrzesień!N199</f>
        <v>0</v>
      </c>
      <c r="O199" s="52">
        <f>wrzesień!O199</f>
        <v>0</v>
      </c>
      <c r="P199" s="53">
        <f>wrzesień!P199</f>
        <v>0</v>
      </c>
      <c r="Q199" s="54">
        <f>wrzesień!Q199</f>
        <v>0</v>
      </c>
      <c r="R199" s="55">
        <f>wrzesień!R199</f>
        <v>0</v>
      </c>
      <c r="S199" s="188">
        <f t="shared" ref="S199" si="3340">IF(OR($B199=$B205,S202=0),0,ROUND((T200+Y204)/S202,0))</f>
        <v>0</v>
      </c>
      <c r="T199" s="51">
        <f t="shared" ref="T199:T200" si="3341">SUM(U199:AA199)</f>
        <v>0</v>
      </c>
      <c r="U199" s="52">
        <f>wrzesień!U199</f>
        <v>0</v>
      </c>
      <c r="V199" s="52">
        <f>wrzesień!V199</f>
        <v>0</v>
      </c>
      <c r="W199" s="52">
        <f>wrzesień!W199</f>
        <v>0</v>
      </c>
      <c r="X199" s="52">
        <f>wrzesień!X199</f>
        <v>0</v>
      </c>
      <c r="Y199" s="53">
        <f>wrzesień!Y199</f>
        <v>0</v>
      </c>
      <c r="Z199" s="54">
        <f>wrzesień!Z199</f>
        <v>0</v>
      </c>
      <c r="AA199" s="55">
        <f>wrzesień!AA199</f>
        <v>0</v>
      </c>
      <c r="AB199" s="188">
        <f t="shared" ref="AB199" si="3342">IF(OR($B199=$B205,AB202=0),0,ROUND((AC200+AH204)/AB202,0))</f>
        <v>0</v>
      </c>
      <c r="AC199" s="51">
        <f t="shared" ref="AC199:AC200" si="3343">SUM(AD199:AJ199)</f>
        <v>0</v>
      </c>
      <c r="AD199" s="52">
        <f>wrzesień!AD199</f>
        <v>0</v>
      </c>
      <c r="AE199" s="52">
        <f>wrzesień!AE199</f>
        <v>0</v>
      </c>
      <c r="AF199" s="52">
        <f>wrzesień!AF199</f>
        <v>0</v>
      </c>
      <c r="AG199" s="52">
        <f>wrzesień!AG199</f>
        <v>0</v>
      </c>
      <c r="AH199" s="53">
        <f>wrzesień!AH199</f>
        <v>0</v>
      </c>
      <c r="AI199" s="54">
        <f>wrzesień!AI199</f>
        <v>0</v>
      </c>
      <c r="AJ199" s="55">
        <f>wrzesień!AJ199</f>
        <v>0</v>
      </c>
      <c r="AK199" s="188">
        <f t="shared" ref="AK199" si="3344">IF(OR($B199=$B205,AK202=0),0,ROUND((AL200+AQ204)/AK202,0))</f>
        <v>0</v>
      </c>
      <c r="AL199" s="51">
        <f t="shared" ref="AL199:AL200" si="3345">SUM(AM199:AS199)</f>
        <v>0</v>
      </c>
      <c r="AM199" s="52">
        <f>wrzesień!AM199</f>
        <v>0</v>
      </c>
      <c r="AN199" s="52">
        <f>wrzesień!AN199</f>
        <v>0</v>
      </c>
      <c r="AO199" s="52">
        <f>wrzesień!AO199</f>
        <v>0</v>
      </c>
      <c r="AP199" s="52">
        <f>wrzesień!AP199</f>
        <v>0</v>
      </c>
      <c r="AQ199" s="53">
        <f>wrzesień!AQ199</f>
        <v>0</v>
      </c>
      <c r="AR199" s="54">
        <f>wrzesień!AR199</f>
        <v>0</v>
      </c>
      <c r="AS199" s="55">
        <f>wrzesień!AS199</f>
        <v>0</v>
      </c>
      <c r="AT199" s="188">
        <f t="shared" ref="AT199" si="3346">IF(OR($B199=$B205,AT202=0),0,ROUND((AU200+AZ204)/AT202,0))</f>
        <v>0</v>
      </c>
      <c r="AU199" s="51">
        <f t="shared" ref="AU199:AU200" si="3347">SUM(AV199:BB199)</f>
        <v>0</v>
      </c>
      <c r="AV199" s="52">
        <f t="shared" ref="AV199" si="3348">IF(SUM($AM$9:$AS$9)=SUM($AV$9:$BB$9),AM199,IF(AND(SUM($AV$9:$BB$9)&gt;42,SUM($AV$9:$BB$9)&lt;49),AM199,0))</f>
        <v>0</v>
      </c>
      <c r="AW199" s="52">
        <f t="shared" ref="AW199" si="3349">IF(SUM($AM$9:$AS$9)=SUM($AV$9:$BB$9),AN199,IF(AND(SUM($AV$9:$BB$9)&gt;42,SUM($AV$9:$BB$9)&lt;49),AN199,0))</f>
        <v>0</v>
      </c>
      <c r="AX199" s="52">
        <f t="shared" ref="AX199" si="3350">IF(SUM($AM$9:$AS$9)=SUM($AV$9:$BB$9),AO199,IF(AND(SUM($AV$9:$BB$9)&gt;42,SUM($AV$9:$BB$9)&lt;49),AO199,0))</f>
        <v>0</v>
      </c>
      <c r="AY199" s="52">
        <f t="shared" ref="AY199" si="3351">IF(SUM($AM$9:$AS$9)=SUM($AV$9:$BB$9),AP199,IF(AND(SUM($AV$9:$BB$9)&gt;42,SUM($AV$9:$BB$9)&lt;49),AP199,0))</f>
        <v>0</v>
      </c>
      <c r="AZ199" s="53">
        <f t="shared" ref="AZ199" si="3352">IF(SUM($AM$9:$AS$9)=SUM($AV$9:$BB$9),AQ199,IF(AND(SUM($AV$9:$BB$9)&gt;42,SUM($AV$9:$BB$9)&lt;49),AQ199,0))</f>
        <v>0</v>
      </c>
      <c r="BA199" s="54">
        <f t="shared" ref="BA199" si="3353">IF(SUM($AM$9:$AS$9)=SUM($AV$9:$BB$9),AR199,IF(AND(SUM($AV$9:$BB$9)&gt;42,SUM($AV$9:$BB$9)&lt;49),AR199,0))</f>
        <v>0</v>
      </c>
      <c r="BB199" s="55">
        <f t="shared" ref="BB199" si="3354">IF(SUM($AM$9:$AS$9)=SUM($AV$9:$BB$9),AS199,IF(AND(SUM($AV$9:$BB$9)&gt;42,SUM($AV$9:$BB$9)&lt;49),AS199,0))</f>
        <v>0</v>
      </c>
    </row>
    <row r="200" spans="1:54" ht="12.75" hidden="1" customHeight="1" x14ac:dyDescent="0.2">
      <c r="B200" s="93"/>
      <c r="C200" s="94"/>
      <c r="D200" s="95"/>
      <c r="E200" s="115"/>
      <c r="F200" s="140" t="b">
        <f t="shared" ref="F200" si="3355">IF($B193=$B199,OR(F194,G199&lt;F199),G199&lt;F199)</f>
        <v>0</v>
      </c>
      <c r="G200" s="189">
        <f t="shared" ref="G200" si="3356">IF(AND($B193=$B199,$B193&lt;&gt;"",$B193&lt;&gt;0),G199+G194,G199)</f>
        <v>18</v>
      </c>
      <c r="H200" s="120"/>
      <c r="I200" s="165">
        <f t="shared" si="3337"/>
        <v>0</v>
      </c>
      <c r="J200" s="194">
        <f t="shared" ref="J200" si="3357">7-COUNTIF(L199:R199,0)-COUNTIF(L199:R199,"")</f>
        <v>0</v>
      </c>
      <c r="K200" s="22">
        <f t="shared" si="3339"/>
        <v>0</v>
      </c>
      <c r="L200" s="35">
        <f t="shared" ref="L200:R200" si="3358">IF($B193=$B199,L199+L194,L199)</f>
        <v>0</v>
      </c>
      <c r="M200" s="35">
        <f t="shared" si="3358"/>
        <v>0</v>
      </c>
      <c r="N200" s="35">
        <f t="shared" si="3358"/>
        <v>0</v>
      </c>
      <c r="O200" s="35">
        <f t="shared" si="3358"/>
        <v>0</v>
      </c>
      <c r="P200" s="36">
        <f t="shared" si="3358"/>
        <v>0</v>
      </c>
      <c r="Q200" s="37">
        <f t="shared" si="3358"/>
        <v>0</v>
      </c>
      <c r="R200" s="38">
        <f t="shared" si="3358"/>
        <v>0</v>
      </c>
      <c r="S200" s="194">
        <f t="shared" ref="S200" si="3359">7-COUNTIF(U199:AA199,0)-COUNTIF(U199:AA199,"")</f>
        <v>0</v>
      </c>
      <c r="T200" s="22">
        <f t="shared" si="3341"/>
        <v>0</v>
      </c>
      <c r="U200" s="35">
        <f t="shared" ref="U200:AA200" si="3360">IF($B193=$B199,U199+U194,U199)</f>
        <v>0</v>
      </c>
      <c r="V200" s="35">
        <f t="shared" si="3360"/>
        <v>0</v>
      </c>
      <c r="W200" s="35">
        <f t="shared" si="3360"/>
        <v>0</v>
      </c>
      <c r="X200" s="35">
        <f t="shared" si="3360"/>
        <v>0</v>
      </c>
      <c r="Y200" s="36">
        <f t="shared" si="3360"/>
        <v>0</v>
      </c>
      <c r="Z200" s="37">
        <f t="shared" si="3360"/>
        <v>0</v>
      </c>
      <c r="AA200" s="38">
        <f t="shared" si="3360"/>
        <v>0</v>
      </c>
      <c r="AB200" s="194">
        <f t="shared" ref="AB200" si="3361">7-COUNTIF(AD199:AJ199,0)-COUNTIF(AD199:AJ199,"")</f>
        <v>0</v>
      </c>
      <c r="AC200" s="22">
        <f t="shared" si="3343"/>
        <v>0</v>
      </c>
      <c r="AD200" s="35">
        <f t="shared" ref="AD200:AJ200" si="3362">IF($B193=$B199,AD199+AD194,AD199)</f>
        <v>0</v>
      </c>
      <c r="AE200" s="35">
        <f t="shared" si="3362"/>
        <v>0</v>
      </c>
      <c r="AF200" s="35">
        <f t="shared" si="3362"/>
        <v>0</v>
      </c>
      <c r="AG200" s="35">
        <f t="shared" si="3362"/>
        <v>0</v>
      </c>
      <c r="AH200" s="36">
        <f t="shared" si="3362"/>
        <v>0</v>
      </c>
      <c r="AI200" s="37">
        <f t="shared" si="3362"/>
        <v>0</v>
      </c>
      <c r="AJ200" s="38">
        <f t="shared" si="3362"/>
        <v>0</v>
      </c>
      <c r="AK200" s="194">
        <f t="shared" ref="AK200" si="3363">7-COUNTIF(AM199:AS199,0)-COUNTIF(AM199:AS199,"")</f>
        <v>0</v>
      </c>
      <c r="AL200" s="22">
        <f t="shared" si="3345"/>
        <v>0</v>
      </c>
      <c r="AM200" s="35">
        <f t="shared" ref="AM200:AS200" si="3364">IF($B193=$B199,AM199+AM194,AM199)</f>
        <v>0</v>
      </c>
      <c r="AN200" s="35">
        <f t="shared" si="3364"/>
        <v>0</v>
      </c>
      <c r="AO200" s="35">
        <f t="shared" si="3364"/>
        <v>0</v>
      </c>
      <c r="AP200" s="35">
        <f t="shared" si="3364"/>
        <v>0</v>
      </c>
      <c r="AQ200" s="36">
        <f t="shared" si="3364"/>
        <v>0</v>
      </c>
      <c r="AR200" s="37">
        <f t="shared" si="3364"/>
        <v>0</v>
      </c>
      <c r="AS200" s="38">
        <f t="shared" si="3364"/>
        <v>0</v>
      </c>
      <c r="AT200" s="194">
        <f t="shared" ref="AT200" si="3365">7-COUNTIF(AV199:BB199,0)-COUNTIF(AV199:BB199,"")</f>
        <v>0</v>
      </c>
      <c r="AU200" s="22">
        <f t="shared" si="3347"/>
        <v>0</v>
      </c>
      <c r="AV200" s="35">
        <f t="shared" ref="AV200:BB200" si="3366">IF($B193=$B199,AV199+AV194,AV199)</f>
        <v>0</v>
      </c>
      <c r="AW200" s="35">
        <f t="shared" si="3366"/>
        <v>0</v>
      </c>
      <c r="AX200" s="35">
        <f t="shared" si="3366"/>
        <v>0</v>
      </c>
      <c r="AY200" s="35">
        <f t="shared" si="3366"/>
        <v>0</v>
      </c>
      <c r="AZ200" s="36">
        <f t="shared" si="3366"/>
        <v>0</v>
      </c>
      <c r="BA200" s="37">
        <f t="shared" si="3366"/>
        <v>0</v>
      </c>
      <c r="BB200" s="38">
        <f t="shared" si="3366"/>
        <v>0</v>
      </c>
    </row>
    <row r="201" spans="1:54" ht="15" hidden="1" customHeight="1" x14ac:dyDescent="0.2">
      <c r="B201" s="116"/>
      <c r="C201" s="117"/>
      <c r="D201" s="118"/>
      <c r="E201" s="119"/>
      <c r="F201" s="92"/>
      <c r="G201" s="190">
        <f t="shared" ref="G201" si="3367">IF(AND($B193=$B199,$B193&lt;&gt;"",$B193&lt;&gt;0),F199+G195,F199)</f>
        <v>18</v>
      </c>
      <c r="H201" s="121"/>
      <c r="I201" s="165">
        <f t="shared" si="3337"/>
        <v>0</v>
      </c>
      <c r="J201" s="195">
        <f t="shared" ref="J201" si="3368">IF($B199=$B193,COUNTIF(L201:R201,0),COUNTIF(L202:R202,0)+COUNTIF(L202:R202,""))</f>
        <v>7</v>
      </c>
      <c r="K201" s="39">
        <f t="shared" ref="K201:R201" si="3369">IF($B193=$B199,K202+K195,K202)</f>
        <v>0</v>
      </c>
      <c r="L201" s="40">
        <f t="shared" si="3369"/>
        <v>0</v>
      </c>
      <c r="M201" s="40">
        <f t="shared" si="3369"/>
        <v>0</v>
      </c>
      <c r="N201" s="40">
        <f t="shared" si="3369"/>
        <v>0</v>
      </c>
      <c r="O201" s="40">
        <f t="shared" si="3369"/>
        <v>0</v>
      </c>
      <c r="P201" s="41">
        <f t="shared" si="3369"/>
        <v>0</v>
      </c>
      <c r="Q201" s="42">
        <f t="shared" si="3369"/>
        <v>0</v>
      </c>
      <c r="R201" s="43">
        <f t="shared" si="3369"/>
        <v>0</v>
      </c>
      <c r="S201" s="195">
        <f t="shared" ref="S201" si="3370">IF($B199=$B193,COUNTIF(U201:AA201,0),COUNTIF(U202:AA202,0)+COUNTIF(U202:AA202,""))</f>
        <v>7</v>
      </c>
      <c r="T201" s="39">
        <f t="shared" ref="T201:AA201" si="3371">IF($B193=$B199,T202+T195,T202)</f>
        <v>0</v>
      </c>
      <c r="U201" s="40">
        <f t="shared" si="3371"/>
        <v>0</v>
      </c>
      <c r="V201" s="40">
        <f t="shared" si="3371"/>
        <v>0</v>
      </c>
      <c r="W201" s="40">
        <f t="shared" si="3371"/>
        <v>0</v>
      </c>
      <c r="X201" s="40">
        <f t="shared" si="3371"/>
        <v>0</v>
      </c>
      <c r="Y201" s="41">
        <f t="shared" si="3371"/>
        <v>0</v>
      </c>
      <c r="Z201" s="42">
        <f t="shared" si="3371"/>
        <v>0</v>
      </c>
      <c r="AA201" s="43">
        <f t="shared" si="3371"/>
        <v>0</v>
      </c>
      <c r="AB201" s="195">
        <f t="shared" ref="AB201" si="3372">IF($B199=$B193,COUNTIF(AD201:AJ201,0),COUNTIF(AD202:AJ202,0)+COUNTIF(AD202:AJ202,""))</f>
        <v>7</v>
      </c>
      <c r="AC201" s="39">
        <f t="shared" ref="AC201:AJ201" si="3373">IF($B193=$B199,AC202+AC195,AC202)</f>
        <v>0</v>
      </c>
      <c r="AD201" s="40">
        <f t="shared" si="3373"/>
        <v>0</v>
      </c>
      <c r="AE201" s="40">
        <f t="shared" si="3373"/>
        <v>0</v>
      </c>
      <c r="AF201" s="40">
        <f t="shared" si="3373"/>
        <v>0</v>
      </c>
      <c r="AG201" s="40">
        <f t="shared" si="3373"/>
        <v>0</v>
      </c>
      <c r="AH201" s="41">
        <f t="shared" si="3373"/>
        <v>0</v>
      </c>
      <c r="AI201" s="42">
        <f t="shared" si="3373"/>
        <v>0</v>
      </c>
      <c r="AJ201" s="43">
        <f t="shared" si="3373"/>
        <v>0</v>
      </c>
      <c r="AK201" s="195">
        <f t="shared" ref="AK201" si="3374">IF($B199=$B193,COUNTIF(AM201:AS201,0),COUNTIF(AM202:AS202,0)+COUNTIF(AM202:AS202,""))</f>
        <v>7</v>
      </c>
      <c r="AL201" s="39">
        <f t="shared" ref="AL201:AS201" si="3375">IF($B193=$B199,AL202+AL195,AL202)</f>
        <v>0</v>
      </c>
      <c r="AM201" s="40">
        <f t="shared" si="3375"/>
        <v>0</v>
      </c>
      <c r="AN201" s="40">
        <f t="shared" si="3375"/>
        <v>0</v>
      </c>
      <c r="AO201" s="40">
        <f t="shared" si="3375"/>
        <v>0</v>
      </c>
      <c r="AP201" s="40">
        <f t="shared" si="3375"/>
        <v>0</v>
      </c>
      <c r="AQ201" s="41">
        <f t="shared" si="3375"/>
        <v>0</v>
      </c>
      <c r="AR201" s="42">
        <f t="shared" si="3375"/>
        <v>0</v>
      </c>
      <c r="AS201" s="43">
        <f t="shared" si="3375"/>
        <v>0</v>
      </c>
      <c r="AT201" s="195">
        <f t="shared" ref="AT201" si="3376">IF($B199=$B193,COUNTIF(AV201:BB201,0),COUNTIF(AV202:BB202,0)+COUNTIF(AV202:BB202,""))</f>
        <v>7</v>
      </c>
      <c r="AU201" s="39">
        <f t="shared" ref="AU201:BB201" si="3377">IF($B193=$B199,AU202+AU195,AU202)</f>
        <v>0</v>
      </c>
      <c r="AV201" s="40">
        <f t="shared" si="3377"/>
        <v>0</v>
      </c>
      <c r="AW201" s="40">
        <f t="shared" si="3377"/>
        <v>0</v>
      </c>
      <c r="AX201" s="40">
        <f t="shared" si="3377"/>
        <v>0</v>
      </c>
      <c r="AY201" s="40">
        <f t="shared" si="3377"/>
        <v>0</v>
      </c>
      <c r="AZ201" s="41">
        <f t="shared" si="3377"/>
        <v>0</v>
      </c>
      <c r="BA201" s="42">
        <f t="shared" si="3377"/>
        <v>0</v>
      </c>
      <c r="BB201" s="43">
        <f t="shared" si="3377"/>
        <v>0</v>
      </c>
    </row>
    <row r="202" spans="1:54" ht="15.75" customHeight="1" x14ac:dyDescent="0.2">
      <c r="A202" s="1">
        <f t="shared" ref="A202" si="3378">A199</f>
        <v>0</v>
      </c>
      <c r="B202" s="313">
        <f t="shared" ref="B202" si="3379">B196+1</f>
        <v>31</v>
      </c>
      <c r="C202" s="314"/>
      <c r="D202" s="314"/>
      <c r="E202" s="314"/>
      <c r="F202" s="31"/>
      <c r="G202" s="183"/>
      <c r="H202" s="122">
        <f t="shared" ref="H202" si="3380">5-COUNTIF(AU199,0)-COUNTIF(AL199,0)-COUNTIF(AC199,0)-COUNTIF(T199,0)-COUNTIF(K199,0)</f>
        <v>0</v>
      </c>
      <c r="I202" s="165">
        <f t="shared" si="3337"/>
        <v>0</v>
      </c>
      <c r="J202" s="187">
        <f t="shared" ref="J202" si="3381">IF($B199=$B193,J196+IF($F199&lt;&gt;$G199,(K199+$G201-$G200)/$F199,K199/$F199),IF($F199&lt;&gt;G199,(K199+$G201-$G200)/$F199,K199/$F199))</f>
        <v>0</v>
      </c>
      <c r="K202" s="7">
        <f t="shared" ref="K202:K203" si="3382">SUM(L202:R202)</f>
        <v>0</v>
      </c>
      <c r="L202" s="26">
        <f t="shared" ref="L202:R202" si="3383">L199</f>
        <v>0</v>
      </c>
      <c r="M202" s="26">
        <f t="shared" si="3383"/>
        <v>0</v>
      </c>
      <c r="N202" s="26">
        <f t="shared" si="3383"/>
        <v>0</v>
      </c>
      <c r="O202" s="26">
        <f t="shared" si="3383"/>
        <v>0</v>
      </c>
      <c r="P202" s="26">
        <f t="shared" si="3383"/>
        <v>0</v>
      </c>
      <c r="Q202" s="29">
        <f t="shared" si="3383"/>
        <v>0</v>
      </c>
      <c r="R202" s="23">
        <f t="shared" si="3383"/>
        <v>0</v>
      </c>
      <c r="S202" s="187">
        <f t="shared" ref="S202" si="3384">IF($B199=$B193,S196+IF($F199&lt;&gt;$G199,(T199+$G201-$G200)/$F199,T199/$F199),IF($F199&lt;&gt;P199,(T199+$G201-$G200)/$F199,T199/$F199))</f>
        <v>0</v>
      </c>
      <c r="T202" s="7">
        <f t="shared" ref="T202:T203" si="3385">SUM(U202:AA202)</f>
        <v>0</v>
      </c>
      <c r="U202" s="26">
        <f t="shared" ref="U202:AA202" si="3386">U199</f>
        <v>0</v>
      </c>
      <c r="V202" s="26">
        <f t="shared" si="3386"/>
        <v>0</v>
      </c>
      <c r="W202" s="26">
        <f t="shared" si="3386"/>
        <v>0</v>
      </c>
      <c r="X202" s="26">
        <f t="shared" si="3386"/>
        <v>0</v>
      </c>
      <c r="Y202" s="113">
        <f t="shared" si="3386"/>
        <v>0</v>
      </c>
      <c r="Z202" s="29">
        <f t="shared" si="3386"/>
        <v>0</v>
      </c>
      <c r="AA202" s="23">
        <f t="shared" si="3386"/>
        <v>0</v>
      </c>
      <c r="AB202" s="187">
        <f t="shared" ref="AB202" si="3387">IF($B199=$B193,AB196+IF($F199&lt;&gt;$G199,(AC199+$G201-$G200)/$F199,AC199/$F199),IF($F199&lt;&gt;Y199,(AC199+$G201-$G200)/$F199,AC199/$F199))</f>
        <v>0</v>
      </c>
      <c r="AC202" s="7">
        <f t="shared" ref="AC202:AC203" si="3388">SUM(AD202:AJ202)</f>
        <v>0</v>
      </c>
      <c r="AD202" s="26">
        <f t="shared" ref="AD202:AJ202" si="3389">AD199</f>
        <v>0</v>
      </c>
      <c r="AE202" s="26">
        <f t="shared" si="3389"/>
        <v>0</v>
      </c>
      <c r="AF202" s="26">
        <f t="shared" si="3389"/>
        <v>0</v>
      </c>
      <c r="AG202" s="26">
        <f t="shared" si="3389"/>
        <v>0</v>
      </c>
      <c r="AH202" s="113">
        <f t="shared" si="3389"/>
        <v>0</v>
      </c>
      <c r="AI202" s="29">
        <f t="shared" si="3389"/>
        <v>0</v>
      </c>
      <c r="AJ202" s="23">
        <f t="shared" si="3389"/>
        <v>0</v>
      </c>
      <c r="AK202" s="187">
        <f t="shared" ref="AK202" si="3390">IF($B199=$B193,AK196+IF($F199&lt;&gt;$G199,(AL199+$G201-$G200)/$F199,AL199/$F199),IF($F199&lt;&gt;AH199,(AL199+$G201-$G200)/$F199,AL199/$F199))</f>
        <v>0</v>
      </c>
      <c r="AL202" s="7">
        <f t="shared" ref="AL202:AL203" si="3391">SUM(AM202:AS202)</f>
        <v>0</v>
      </c>
      <c r="AM202" s="26">
        <f t="shared" ref="AM202:AS202" si="3392">AM199</f>
        <v>0</v>
      </c>
      <c r="AN202" s="26">
        <f t="shared" si="3392"/>
        <v>0</v>
      </c>
      <c r="AO202" s="26">
        <f t="shared" si="3392"/>
        <v>0</v>
      </c>
      <c r="AP202" s="26">
        <f t="shared" si="3392"/>
        <v>0</v>
      </c>
      <c r="AQ202" s="113">
        <f t="shared" si="3392"/>
        <v>0</v>
      </c>
      <c r="AR202" s="29">
        <f t="shared" si="3392"/>
        <v>0</v>
      </c>
      <c r="AS202" s="23">
        <f t="shared" si="3392"/>
        <v>0</v>
      </c>
      <c r="AT202" s="187">
        <f t="shared" ref="AT202" si="3393">IF($B199=$B193,AT196+IF($F199&lt;&gt;$G199,(AU199+$G201-$G200)/$F199,AU199/$F199),IF($F199&lt;&gt;AQ199,(AU199+$G201-$G200)/$F199,AU199/$F199))</f>
        <v>0</v>
      </c>
      <c r="AU202" s="7">
        <f t="shared" ref="AU202:AU203" si="3394">SUM(AV202:BB202)</f>
        <v>0</v>
      </c>
      <c r="AV202" s="6">
        <f t="shared" ref="AV202" si="3395">IF(SUM($AM$9:$AS$9)=SUM($AV$9:$BB$9),AV199,IF(AND(SUM($AV$9:$BB$9)&gt;42,SUM($AV$9:$BB$9)&lt;49),AV199,0))</f>
        <v>0</v>
      </c>
      <c r="AW202" s="6">
        <f t="shared" ref="AW202:BB202" si="3396">IF(SUM($AM$9:$AS$9)=SUM($AV$9:$BB$9),AW199,IF(AND(SUM($AV$9:$BB$9)&gt;42,SUM($AV$9:$BB$9)&lt;49),AW199,0))</f>
        <v>0</v>
      </c>
      <c r="AX202" s="6">
        <f t="shared" si="3396"/>
        <v>0</v>
      </c>
      <c r="AY202" s="6">
        <f t="shared" si="3396"/>
        <v>0</v>
      </c>
      <c r="AZ202" s="26">
        <f t="shared" si="3396"/>
        <v>0</v>
      </c>
      <c r="BA202" s="29">
        <f t="shared" si="3396"/>
        <v>0</v>
      </c>
      <c r="BB202" s="23">
        <f t="shared" si="3396"/>
        <v>0</v>
      </c>
    </row>
    <row r="203" spans="1:54" ht="15.75" customHeight="1" x14ac:dyDescent="0.2">
      <c r="A203" s="1">
        <f t="shared" ref="A203:A204" si="3397">A202</f>
        <v>0</v>
      </c>
      <c r="B203" s="313"/>
      <c r="C203" s="314"/>
      <c r="D203" s="314"/>
      <c r="E203" s="314"/>
      <c r="F203" s="31"/>
      <c r="G203" s="183"/>
      <c r="H203" s="123">
        <f t="shared" ref="H203" si="3398">IF($B199=$B193,H197+F203,$F203)</f>
        <v>0</v>
      </c>
      <c r="I203" s="165">
        <f t="shared" si="3337"/>
        <v>0</v>
      </c>
      <c r="J203" s="141">
        <f t="shared" ref="J203" si="3399">IF($H202=0,0,IF($B193=$B199,IF($H204&gt;0,$H204+J197,K199+J197),IF($H204&gt;0,$H204,K199)))</f>
        <v>0</v>
      </c>
      <c r="K203" s="7">
        <f t="shared" si="3382"/>
        <v>0</v>
      </c>
      <c r="L203" s="6"/>
      <c r="M203" s="6"/>
      <c r="N203" s="6"/>
      <c r="O203" s="6"/>
      <c r="P203" s="26"/>
      <c r="Q203" s="29"/>
      <c r="R203" s="23"/>
      <c r="S203" s="141">
        <f t="shared" ref="S203" si="3400">IF($H202=0,0,IF($B193=$B199,IF($H204&gt;0,$H204+S197,T199+S197),IF($H204&gt;0,$H204,T199)))</f>
        <v>0</v>
      </c>
      <c r="T203" s="7">
        <f t="shared" si="3385"/>
        <v>0</v>
      </c>
      <c r="U203" s="6"/>
      <c r="V203" s="6"/>
      <c r="W203" s="6"/>
      <c r="X203" s="6"/>
      <c r="Y203" s="26"/>
      <c r="Z203" s="29"/>
      <c r="AA203" s="23"/>
      <c r="AB203" s="141">
        <f t="shared" ref="AB203" si="3401">IF($H202=0,0,IF($B193=$B199,IF($H204&gt;0,$H204+AB197,AC199+AB197),IF($H204&gt;0,$H204,AC199)))</f>
        <v>0</v>
      </c>
      <c r="AC203" s="7">
        <f t="shared" si="3388"/>
        <v>0</v>
      </c>
      <c r="AD203" s="6"/>
      <c r="AE203" s="6"/>
      <c r="AF203" s="6"/>
      <c r="AG203" s="6"/>
      <c r="AH203" s="26"/>
      <c r="AI203" s="29"/>
      <c r="AJ203" s="23"/>
      <c r="AK203" s="141">
        <f t="shared" ref="AK203" si="3402">IF($H202=0,0,IF($B193=$B199,IF($H204&gt;0,$H204+AK197,AL199+AK197),IF($H204&gt;0,$H204,AL199)))</f>
        <v>0</v>
      </c>
      <c r="AL203" s="7">
        <f t="shared" si="3391"/>
        <v>0</v>
      </c>
      <c r="AM203" s="6"/>
      <c r="AN203" s="6"/>
      <c r="AO203" s="6"/>
      <c r="AP203" s="6"/>
      <c r="AQ203" s="26"/>
      <c r="AR203" s="29"/>
      <c r="AS203" s="23"/>
      <c r="AT203" s="141">
        <f t="shared" ref="AT203" si="3403">IF($H202=0,0,IF($B193=$B199,IF($H204&gt;0,$H204+AT197,AU199+AT197),IF($H204&gt;0,$H204,AU199)))</f>
        <v>0</v>
      </c>
      <c r="AU203" s="7">
        <f t="shared" si="3394"/>
        <v>0</v>
      </c>
      <c r="AV203" s="6"/>
      <c r="AW203" s="6"/>
      <c r="AX203" s="6"/>
      <c r="AY203" s="6"/>
      <c r="AZ203" s="26"/>
      <c r="BA203" s="29"/>
      <c r="BB203" s="23"/>
    </row>
    <row r="204" spans="1:54" ht="18.75" customHeight="1" thickBot="1" x14ac:dyDescent="0.25">
      <c r="A204" s="1">
        <f t="shared" si="3397"/>
        <v>0</v>
      </c>
      <c r="B204" s="323" t="str">
        <f>IF(B199="",Wydruk!$AE$6,IF(J200=0,Wydruk!$AE$7,IF(AND(G200&lt;G201,B199&lt;&gt;$B205),Wydruk!$AE$13,IF(AND($B199=$B193,$B199&lt;&gt;$B205),IF(OR(OR(J204&lt;4,J204&gt;5),OR(S204&lt;4,S204&gt;5),OR(AB204&lt;4,AB204&gt;5),OR(AK204&lt;4,AK204&gt;5),OR(AND(AT204&lt;4,AT204&gt;0),AT204&gt;5)),Wydruk!$AE$8,Wydruk!$AE$9),IF($B199=$B205,IF($F203&lt;&gt;0,Wydruk!$AE$12,Wydruk!$AE$10),IF(OR(OR(J200&lt;4,J200&gt;5),OR(S200&lt;4,S200&gt;5),OR(AB200&lt;4,AB200&gt;5),OR(AK200&lt;4,AK200&gt;5),OR(AND(AT200&lt;4,AT200&gt;0),AT200&gt;5)),Wydruk!$AE$8,Wydruk!$AE$11))))))</f>
        <v>Uzupełnij liczby godzin tygodniowego planu</v>
      </c>
      <c r="C204" s="324"/>
      <c r="D204" s="324"/>
      <c r="E204" s="324"/>
      <c r="F204" s="173">
        <f>wrzesień!F204</f>
        <v>0</v>
      </c>
      <c r="G204" s="184">
        <f>wrzesień!G204</f>
        <v>0</v>
      </c>
      <c r="H204" s="191">
        <f t="shared" ref="H204" si="3404">IF(OR($G204=0,$F204=0,$G204="",$F204=""),0,$G204/$F204)</f>
        <v>0</v>
      </c>
      <c r="I204" s="193"/>
      <c r="J204" s="176">
        <f t="shared" ref="J204" si="3405">IF($B193=$B199,IF(L199+L194&gt;0,1,0)+IF(M199+M194&gt;0,1,0)+IF(N199+N194&gt;0,1,0)+IF(O199+O194&gt;0,1,0)+IF(P199+P194&gt;0,1,0)+IF(Q199+Q194&gt;0,1,0)+IF(R199+R194&gt;0,1,0),J200)</f>
        <v>0</v>
      </c>
      <c r="K204" s="133">
        <f t="shared" ref="K204" si="3406">IF(OR($B199=$B205,J204=0,(K200-Q204+O204)&lt;=0),0,(K200-Q204+O204)/J204)</f>
        <v>0</v>
      </c>
      <c r="L204" s="137">
        <f t="shared" ref="L204" si="3407">IF(K204*(7-J201)&lt;=0,0,K204*(7-J201))</f>
        <v>0</v>
      </c>
      <c r="M204" s="311">
        <f t="shared" ref="M204" si="3408">ROUND(IF(OR(K201-K204*(7-J201)+P204&lt;0,$B199=$B205,K204&lt;=0,K201=0),0,IF(K201-K204*(7-J201)+P204&gt;Q204-O204+P204,Q204-O204+P204,K201-K204*(7-J201)+P204)),1)</f>
        <v>0</v>
      </c>
      <c r="N204" s="312"/>
      <c r="O204" s="139">
        <f t="shared" ref="O204" si="3409">IF(OR($B199=$B205,J200=0),0,IF($B199=$B193,J199,$F199))</f>
        <v>0</v>
      </c>
      <c r="P204" s="30">
        <f t="shared" ref="P204" si="3410">IF(OR($B199=$B205,J204=0),0,$G201-$G200)</f>
        <v>0</v>
      </c>
      <c r="Q204" s="134">
        <f t="shared" ref="Q204" si="3411">IF(OR($B199=$B205,J204=0),0,J203)</f>
        <v>0</v>
      </c>
      <c r="R204" s="138">
        <f t="shared" ref="R204" si="3412">IF($B199=$B205,0,K201)</f>
        <v>0</v>
      </c>
      <c r="S204" s="176">
        <f t="shared" ref="S204" si="3413">IF($B193=$B199,IF(U199+U194&gt;0,1,0)+IF(V199+V194&gt;0,1,0)+IF(W199+W194&gt;0,1,0)+IF(X199+X194&gt;0,1,0)+IF(Y199+Y194&gt;0,1,0)+IF(Z199+Z194&gt;0,1,0)+IF(AA199+AA194&gt;0,1,0),S200)</f>
        <v>0</v>
      </c>
      <c r="T204" s="133">
        <f t="shared" ref="T204" si="3414">IF(OR($B199=$B205,S204=0,(T200-Z204+X204)&lt;=0),0,(T200-Z204+X204)/S204)</f>
        <v>0</v>
      </c>
      <c r="U204" s="137">
        <f t="shared" ref="U204" si="3415">IF(T204*(7-S201)&lt;=0,0,T204*(7-S201))</f>
        <v>0</v>
      </c>
      <c r="V204" s="311">
        <f t="shared" ref="V204" si="3416">ROUND(IF(OR(T201-T204*(7-S201)+Y204&lt;0,$B199=$B205,T204&lt;=0,T201=0),0,IF(T201-T204*(7-S201)+Y204&gt;Z204-X204+Y204,Z204-X204+Y204,T201-T204*(7-S201)+Y204)),1)</f>
        <v>0</v>
      </c>
      <c r="W204" s="312"/>
      <c r="X204" s="139">
        <f t="shared" ref="X204" si="3417">IF(OR($B199=$B205,S200=0),0,IF($B199=$B193,S199,$F199))</f>
        <v>0</v>
      </c>
      <c r="Y204" s="30">
        <f t="shared" ref="Y204" si="3418">IF(OR($B199=$B205,S204=0),0,$G201-$G200)</f>
        <v>0</v>
      </c>
      <c r="Z204" s="134">
        <f t="shared" ref="Z204" si="3419">IF(OR($B199=$B205,S204=0),0,S203)</f>
        <v>0</v>
      </c>
      <c r="AA204" s="138">
        <f t="shared" ref="AA204" si="3420">IF($B199=$B205,0,T201)</f>
        <v>0</v>
      </c>
      <c r="AB204" s="176">
        <f t="shared" ref="AB204" si="3421">IF($B193=$B199,IF(AD199+AD194&gt;0,1,0)+IF(AE199+AE194&gt;0,1,0)+IF(AF199+AF194&gt;0,1,0)+IF(AG199+AG194&gt;0,1,0)+IF(AH199+AH194&gt;0,1,0)+IF(AI199+AI194&gt;0,1,0)+IF(AJ199+AJ194&gt;0,1,0),AB200)</f>
        <v>0</v>
      </c>
      <c r="AC204" s="133">
        <f t="shared" ref="AC204" si="3422">IF(OR($B199=$B205,AB204=0,(AC200-AI204+AG204)&lt;=0),0,(AC200-AI204+AG204)/AB204)</f>
        <v>0</v>
      </c>
      <c r="AD204" s="137">
        <f t="shared" ref="AD204" si="3423">IF(AC204*(7-AB201)&lt;=0,0,AC204*(7-AB201))</f>
        <v>0</v>
      </c>
      <c r="AE204" s="311">
        <f t="shared" ref="AE204" si="3424">ROUND(IF(OR(AC201-AC204*(7-AB201)+AH204&lt;0,$B199=$B205,AC204&lt;=0,AC201=0),0,IF(AC201-AC204*(7-AB201)+AH204&gt;AI204-AG204+AH204,AI204-AG204+AH204,AC201-AC204*(7-AB201)+AH204)),1)</f>
        <v>0</v>
      </c>
      <c r="AF204" s="312"/>
      <c r="AG204" s="139">
        <f t="shared" ref="AG204" si="3425">IF(OR($B199=$B205,AB200=0),0,IF($B199=$B193,AB199,$F199))</f>
        <v>0</v>
      </c>
      <c r="AH204" s="30">
        <f t="shared" ref="AH204" si="3426">IF(OR($B199=$B205,AB204=0),0,$G201-$G200)</f>
        <v>0</v>
      </c>
      <c r="AI204" s="134">
        <f t="shared" ref="AI204" si="3427">IF(OR($B199=$B205,AB204=0),0,AB203)</f>
        <v>0</v>
      </c>
      <c r="AJ204" s="138">
        <f t="shared" ref="AJ204" si="3428">IF($B199=$B205,0,AC201)</f>
        <v>0</v>
      </c>
      <c r="AK204" s="176">
        <f t="shared" ref="AK204" si="3429">IF($B193=$B199,IF(AM199+AM194&gt;0,1,0)+IF(AN199+AN194&gt;0,1,0)+IF(AO199+AO194&gt;0,1,0)+IF(AP199+AP194&gt;0,1,0)+IF(AQ199+AQ194&gt;0,1,0)+IF(AR199+AR194&gt;0,1,0)+IF(AS199+AS194&gt;0,1,0),AK200)</f>
        <v>0</v>
      </c>
      <c r="AL204" s="133">
        <f t="shared" ref="AL204" si="3430">IF(OR($B199=$B205,AK204=0,(AL200-AR204+AP204)&lt;=0),0,(AL200-AR204+AP204)/AK204)</f>
        <v>0</v>
      </c>
      <c r="AM204" s="137">
        <f t="shared" ref="AM204" si="3431">IF(AL204*(7-AK201)&lt;=0,0,AL204*(7-AK201))</f>
        <v>0</v>
      </c>
      <c r="AN204" s="311">
        <f t="shared" ref="AN204" si="3432">ROUND(IF(OR(AL201-AL204*(7-AK201)+AQ204&lt;0,$B199=$B205,AL204&lt;=0,AL201=0),0,IF(AL201-AL204*(7-AK201)+AQ204&gt;AR204-AP204+AQ204,AR204-AP204+AQ204,AL201-AL204*(7-AK201)+AQ204)),1)</f>
        <v>0</v>
      </c>
      <c r="AO204" s="312"/>
      <c r="AP204" s="139">
        <f t="shared" ref="AP204" si="3433">IF(OR($B199=$B205,AK200=0),0,IF($B199=$B193,AK199,$F199))</f>
        <v>0</v>
      </c>
      <c r="AQ204" s="30">
        <f t="shared" ref="AQ204" si="3434">IF(OR($B199=$B205,AK204=0),0,$G201-$G200)</f>
        <v>0</v>
      </c>
      <c r="AR204" s="134">
        <f t="shared" ref="AR204" si="3435">IF(OR($B199=$B205,AK204=0),0,AK203)</f>
        <v>0</v>
      </c>
      <c r="AS204" s="138">
        <f t="shared" ref="AS204" si="3436">IF($B199=$B205,0,AL201)</f>
        <v>0</v>
      </c>
      <c r="AT204" s="176">
        <f t="shared" ref="AT204" si="3437">IF($B193=$B199,IF(AV199+AV194&gt;0,1,0)+IF(AW199+AW194&gt;0,1,0)+IF(AX199+AX194&gt;0,1,0)+IF(AY199+AY194&gt;0,1,0)+IF(AZ199+AZ194&gt;0,1,0)+IF(BA199+BA194&gt;0,1,0)+IF(BB199+BB194&gt;0,1,0),AT200)</f>
        <v>0</v>
      </c>
      <c r="AU204" s="133">
        <f t="shared" ref="AU204" si="3438">IF(OR($B199=$B205,AT204=0,(AU200-BA204+AY204)&lt;=0),0,(AU200-BA204+AY204)/AT204)</f>
        <v>0</v>
      </c>
      <c r="AV204" s="137">
        <f t="shared" ref="AV204" si="3439">IF(AU204*(7-AT201)&lt;=0,0,AU204*(7-AT201))</f>
        <v>0</v>
      </c>
      <c r="AW204" s="311">
        <f t="shared" ref="AW204" si="3440">ROUND(IF(OR(AU201-AU204*(7-AT201)+AZ204&lt;0,$B199=$B205,AU204&lt;=0,AU201=0),0,IF(AU201-AU204*(7-AT201)+AZ204&gt;BA204-AY204+AZ204,BA204-AY204+AZ204,AU201-AU204*(7-AT201)+AZ204)),1)</f>
        <v>0</v>
      </c>
      <c r="AX204" s="312"/>
      <c r="AY204" s="139">
        <f t="shared" ref="AY204" si="3441">IF(OR($B199=$B205,AT200=0),0,IF($B199=$B193,AT199,$F199))</f>
        <v>0</v>
      </c>
      <c r="AZ204" s="30">
        <f t="shared" ref="AZ204" si="3442">IF(OR($B199=$B205,AT204=0),0,$G201-$G200)</f>
        <v>0</v>
      </c>
      <c r="BA204" s="134">
        <f t="shared" ref="BA204" si="3443">IF(OR($B199=$B205,AT204=0),0,AT203)</f>
        <v>0</v>
      </c>
      <c r="BB204" s="138">
        <f t="shared" ref="BB204" si="3444">IF($B199=$B205,0,AU201)</f>
        <v>0</v>
      </c>
    </row>
    <row r="205" spans="1:54" ht="15.75" x14ac:dyDescent="0.2">
      <c r="A205" s="1">
        <f t="shared" ref="A205" si="3445">IF(B205="","1. Niewypełnione",B205)</f>
        <v>0</v>
      </c>
      <c r="B205" s="320">
        <f>wrzesień!B205</f>
        <v>0</v>
      </c>
      <c r="C205" s="321">
        <f>wrzesień!C205</f>
        <v>0</v>
      </c>
      <c r="D205" s="321">
        <f>wrzesień!D205</f>
        <v>0</v>
      </c>
      <c r="E205" s="321">
        <f>wrzesień!E205</f>
        <v>0</v>
      </c>
      <c r="F205" s="177">
        <f>wrzesień!F205</f>
        <v>18</v>
      </c>
      <c r="G205" s="185">
        <f>wrzesień!G205</f>
        <v>18</v>
      </c>
      <c r="H205" s="177"/>
      <c r="I205" s="192">
        <f t="shared" ref="I205:I209" si="3446">K205+T205+AC205+AL205+AU205</f>
        <v>0</v>
      </c>
      <c r="J205" s="186">
        <f t="shared" ref="J205" si="3447">IF(OR($B205=$B211,J208=0),0,ROUND((K206+P210)/J208,0))</f>
        <v>0</v>
      </c>
      <c r="K205" s="51">
        <f t="shared" ref="K205:K206" si="3448">SUM(L205:R205)</f>
        <v>0</v>
      </c>
      <c r="L205" s="52">
        <f>wrzesień!L205</f>
        <v>0</v>
      </c>
      <c r="M205" s="52">
        <f>wrzesień!M205</f>
        <v>0</v>
      </c>
      <c r="N205" s="52">
        <f>wrzesień!N205</f>
        <v>0</v>
      </c>
      <c r="O205" s="52">
        <f>wrzesień!O205</f>
        <v>0</v>
      </c>
      <c r="P205" s="53">
        <f>wrzesień!P205</f>
        <v>0</v>
      </c>
      <c r="Q205" s="54">
        <f>wrzesień!Q205</f>
        <v>0</v>
      </c>
      <c r="R205" s="55">
        <f>wrzesień!R205</f>
        <v>0</v>
      </c>
      <c r="S205" s="188">
        <f t="shared" ref="S205" si="3449">IF(OR($B205=$B211,S208=0),0,ROUND((T206+Y210)/S208,0))</f>
        <v>0</v>
      </c>
      <c r="T205" s="51">
        <f t="shared" ref="T205:T206" si="3450">SUM(U205:AA205)</f>
        <v>0</v>
      </c>
      <c r="U205" s="52">
        <f>wrzesień!U205</f>
        <v>0</v>
      </c>
      <c r="V205" s="52">
        <f>wrzesień!V205</f>
        <v>0</v>
      </c>
      <c r="W205" s="52">
        <f>wrzesień!W205</f>
        <v>0</v>
      </c>
      <c r="X205" s="52">
        <f>wrzesień!X205</f>
        <v>0</v>
      </c>
      <c r="Y205" s="53">
        <f>wrzesień!Y205</f>
        <v>0</v>
      </c>
      <c r="Z205" s="54">
        <f>wrzesień!Z205</f>
        <v>0</v>
      </c>
      <c r="AA205" s="55">
        <f>wrzesień!AA205</f>
        <v>0</v>
      </c>
      <c r="AB205" s="188">
        <f t="shared" ref="AB205" si="3451">IF(OR($B205=$B211,AB208=0),0,ROUND((AC206+AH210)/AB208,0))</f>
        <v>0</v>
      </c>
      <c r="AC205" s="51">
        <f t="shared" ref="AC205:AC206" si="3452">SUM(AD205:AJ205)</f>
        <v>0</v>
      </c>
      <c r="AD205" s="52">
        <f>wrzesień!AD205</f>
        <v>0</v>
      </c>
      <c r="AE205" s="52">
        <f>wrzesień!AE205</f>
        <v>0</v>
      </c>
      <c r="AF205" s="52">
        <f>wrzesień!AF205</f>
        <v>0</v>
      </c>
      <c r="AG205" s="52">
        <f>wrzesień!AG205</f>
        <v>0</v>
      </c>
      <c r="AH205" s="53">
        <f>wrzesień!AH205</f>
        <v>0</v>
      </c>
      <c r="AI205" s="54">
        <f>wrzesień!AI205</f>
        <v>0</v>
      </c>
      <c r="AJ205" s="55">
        <f>wrzesień!AJ205</f>
        <v>0</v>
      </c>
      <c r="AK205" s="188">
        <f t="shared" ref="AK205" si="3453">IF(OR($B205=$B211,AK208=0),0,ROUND((AL206+AQ210)/AK208,0))</f>
        <v>0</v>
      </c>
      <c r="AL205" s="51">
        <f t="shared" ref="AL205:AL206" si="3454">SUM(AM205:AS205)</f>
        <v>0</v>
      </c>
      <c r="AM205" s="52">
        <f>wrzesień!AM205</f>
        <v>0</v>
      </c>
      <c r="AN205" s="52">
        <f>wrzesień!AN205</f>
        <v>0</v>
      </c>
      <c r="AO205" s="52">
        <f>wrzesień!AO205</f>
        <v>0</v>
      </c>
      <c r="AP205" s="52">
        <f>wrzesień!AP205</f>
        <v>0</v>
      </c>
      <c r="AQ205" s="53">
        <f>wrzesień!AQ205</f>
        <v>0</v>
      </c>
      <c r="AR205" s="54">
        <f>wrzesień!AR205</f>
        <v>0</v>
      </c>
      <c r="AS205" s="55">
        <f>wrzesień!AS205</f>
        <v>0</v>
      </c>
      <c r="AT205" s="188">
        <f t="shared" ref="AT205" si="3455">IF(OR($B205=$B211,AT208=0),0,ROUND((AU206+AZ210)/AT208,0))</f>
        <v>0</v>
      </c>
      <c r="AU205" s="51">
        <f t="shared" ref="AU205:AU206" si="3456">SUM(AV205:BB205)</f>
        <v>0</v>
      </c>
      <c r="AV205" s="52">
        <f t="shared" ref="AV205" si="3457">IF(SUM($AM$9:$AS$9)=SUM($AV$9:$BB$9),AM205,IF(AND(SUM($AV$9:$BB$9)&gt;42,SUM($AV$9:$BB$9)&lt;49),AM205,0))</f>
        <v>0</v>
      </c>
      <c r="AW205" s="52">
        <f t="shared" ref="AW205" si="3458">IF(SUM($AM$9:$AS$9)=SUM($AV$9:$BB$9),AN205,IF(AND(SUM($AV$9:$BB$9)&gt;42,SUM($AV$9:$BB$9)&lt;49),AN205,0))</f>
        <v>0</v>
      </c>
      <c r="AX205" s="52">
        <f t="shared" ref="AX205" si="3459">IF(SUM($AM$9:$AS$9)=SUM($AV$9:$BB$9),AO205,IF(AND(SUM($AV$9:$BB$9)&gt;42,SUM($AV$9:$BB$9)&lt;49),AO205,0))</f>
        <v>0</v>
      </c>
      <c r="AY205" s="52">
        <f t="shared" ref="AY205" si="3460">IF(SUM($AM$9:$AS$9)=SUM($AV$9:$BB$9),AP205,IF(AND(SUM($AV$9:$BB$9)&gt;42,SUM($AV$9:$BB$9)&lt;49),AP205,0))</f>
        <v>0</v>
      </c>
      <c r="AZ205" s="53">
        <f t="shared" ref="AZ205" si="3461">IF(SUM($AM$9:$AS$9)=SUM($AV$9:$BB$9),AQ205,IF(AND(SUM($AV$9:$BB$9)&gt;42,SUM($AV$9:$BB$9)&lt;49),AQ205,0))</f>
        <v>0</v>
      </c>
      <c r="BA205" s="54">
        <f t="shared" ref="BA205" si="3462">IF(SUM($AM$9:$AS$9)=SUM($AV$9:$BB$9),AR205,IF(AND(SUM($AV$9:$BB$9)&gt;42,SUM($AV$9:$BB$9)&lt;49),AR205,0))</f>
        <v>0</v>
      </c>
      <c r="BB205" s="55">
        <f t="shared" ref="BB205" si="3463">IF(SUM($AM$9:$AS$9)=SUM($AV$9:$BB$9),AS205,IF(AND(SUM($AV$9:$BB$9)&gt;42,SUM($AV$9:$BB$9)&lt;49),AS205,0))</f>
        <v>0</v>
      </c>
    </row>
    <row r="206" spans="1:54" ht="12.75" hidden="1" customHeight="1" x14ac:dyDescent="0.2">
      <c r="B206" s="93"/>
      <c r="C206" s="94"/>
      <c r="D206" s="95"/>
      <c r="E206" s="115"/>
      <c r="F206" s="140" t="b">
        <f t="shared" ref="F206" si="3464">IF($B199=$B205,OR(F200,G205&lt;F205),G205&lt;F205)</f>
        <v>0</v>
      </c>
      <c r="G206" s="189">
        <f t="shared" ref="G206" si="3465">IF(AND($B199=$B205,$B199&lt;&gt;"",$B199&lt;&gt;0),G205+G200,G205)</f>
        <v>18</v>
      </c>
      <c r="H206" s="120"/>
      <c r="I206" s="165">
        <f t="shared" si="3446"/>
        <v>0</v>
      </c>
      <c r="J206" s="194">
        <f t="shared" ref="J206" si="3466">7-COUNTIF(L205:R205,0)-COUNTIF(L205:R205,"")</f>
        <v>0</v>
      </c>
      <c r="K206" s="22">
        <f t="shared" si="3448"/>
        <v>0</v>
      </c>
      <c r="L206" s="35">
        <f t="shared" ref="L206:R206" si="3467">IF($B199=$B205,L205+L200,L205)</f>
        <v>0</v>
      </c>
      <c r="M206" s="35">
        <f t="shared" si="3467"/>
        <v>0</v>
      </c>
      <c r="N206" s="35">
        <f t="shared" si="3467"/>
        <v>0</v>
      </c>
      <c r="O206" s="35">
        <f t="shared" si="3467"/>
        <v>0</v>
      </c>
      <c r="P206" s="36">
        <f t="shared" si="3467"/>
        <v>0</v>
      </c>
      <c r="Q206" s="37">
        <f t="shared" si="3467"/>
        <v>0</v>
      </c>
      <c r="R206" s="38">
        <f t="shared" si="3467"/>
        <v>0</v>
      </c>
      <c r="S206" s="194">
        <f t="shared" ref="S206" si="3468">7-COUNTIF(U205:AA205,0)-COUNTIF(U205:AA205,"")</f>
        <v>0</v>
      </c>
      <c r="T206" s="22">
        <f t="shared" si="3450"/>
        <v>0</v>
      </c>
      <c r="U206" s="35">
        <f t="shared" ref="U206:AA206" si="3469">IF($B199=$B205,U205+U200,U205)</f>
        <v>0</v>
      </c>
      <c r="V206" s="35">
        <f t="shared" si="3469"/>
        <v>0</v>
      </c>
      <c r="W206" s="35">
        <f t="shared" si="3469"/>
        <v>0</v>
      </c>
      <c r="X206" s="35">
        <f t="shared" si="3469"/>
        <v>0</v>
      </c>
      <c r="Y206" s="36">
        <f t="shared" si="3469"/>
        <v>0</v>
      </c>
      <c r="Z206" s="37">
        <f t="shared" si="3469"/>
        <v>0</v>
      </c>
      <c r="AA206" s="38">
        <f t="shared" si="3469"/>
        <v>0</v>
      </c>
      <c r="AB206" s="194">
        <f t="shared" ref="AB206" si="3470">7-COUNTIF(AD205:AJ205,0)-COUNTIF(AD205:AJ205,"")</f>
        <v>0</v>
      </c>
      <c r="AC206" s="22">
        <f t="shared" si="3452"/>
        <v>0</v>
      </c>
      <c r="AD206" s="35">
        <f t="shared" ref="AD206:AJ206" si="3471">IF($B199=$B205,AD205+AD200,AD205)</f>
        <v>0</v>
      </c>
      <c r="AE206" s="35">
        <f t="shared" si="3471"/>
        <v>0</v>
      </c>
      <c r="AF206" s="35">
        <f t="shared" si="3471"/>
        <v>0</v>
      </c>
      <c r="AG206" s="35">
        <f t="shared" si="3471"/>
        <v>0</v>
      </c>
      <c r="AH206" s="36">
        <f t="shared" si="3471"/>
        <v>0</v>
      </c>
      <c r="AI206" s="37">
        <f t="shared" si="3471"/>
        <v>0</v>
      </c>
      <c r="AJ206" s="38">
        <f t="shared" si="3471"/>
        <v>0</v>
      </c>
      <c r="AK206" s="194">
        <f t="shared" ref="AK206" si="3472">7-COUNTIF(AM205:AS205,0)-COUNTIF(AM205:AS205,"")</f>
        <v>0</v>
      </c>
      <c r="AL206" s="22">
        <f t="shared" si="3454"/>
        <v>0</v>
      </c>
      <c r="AM206" s="35">
        <f t="shared" ref="AM206:AS206" si="3473">IF($B199=$B205,AM205+AM200,AM205)</f>
        <v>0</v>
      </c>
      <c r="AN206" s="35">
        <f t="shared" si="3473"/>
        <v>0</v>
      </c>
      <c r="AO206" s="35">
        <f t="shared" si="3473"/>
        <v>0</v>
      </c>
      <c r="AP206" s="35">
        <f t="shared" si="3473"/>
        <v>0</v>
      </c>
      <c r="AQ206" s="36">
        <f t="shared" si="3473"/>
        <v>0</v>
      </c>
      <c r="AR206" s="37">
        <f t="shared" si="3473"/>
        <v>0</v>
      </c>
      <c r="AS206" s="38">
        <f t="shared" si="3473"/>
        <v>0</v>
      </c>
      <c r="AT206" s="194">
        <f t="shared" ref="AT206" si="3474">7-COUNTIF(AV205:BB205,0)-COUNTIF(AV205:BB205,"")</f>
        <v>0</v>
      </c>
      <c r="AU206" s="22">
        <f t="shared" si="3456"/>
        <v>0</v>
      </c>
      <c r="AV206" s="35">
        <f t="shared" ref="AV206:BB206" si="3475">IF($B199=$B205,AV205+AV200,AV205)</f>
        <v>0</v>
      </c>
      <c r="AW206" s="35">
        <f t="shared" si="3475"/>
        <v>0</v>
      </c>
      <c r="AX206" s="35">
        <f t="shared" si="3475"/>
        <v>0</v>
      </c>
      <c r="AY206" s="35">
        <f t="shared" si="3475"/>
        <v>0</v>
      </c>
      <c r="AZ206" s="36">
        <f t="shared" si="3475"/>
        <v>0</v>
      </c>
      <c r="BA206" s="37">
        <f t="shared" si="3475"/>
        <v>0</v>
      </c>
      <c r="BB206" s="38">
        <f t="shared" si="3475"/>
        <v>0</v>
      </c>
    </row>
    <row r="207" spans="1:54" ht="15" hidden="1" customHeight="1" x14ac:dyDescent="0.2">
      <c r="B207" s="116"/>
      <c r="C207" s="117"/>
      <c r="D207" s="118"/>
      <c r="E207" s="119"/>
      <c r="F207" s="92"/>
      <c r="G207" s="190">
        <f t="shared" ref="G207" si="3476">IF(AND($B199=$B205,$B199&lt;&gt;"",$B199&lt;&gt;0),F205+G201,F205)</f>
        <v>18</v>
      </c>
      <c r="H207" s="121"/>
      <c r="I207" s="165">
        <f t="shared" si="3446"/>
        <v>0</v>
      </c>
      <c r="J207" s="195">
        <f t="shared" ref="J207" si="3477">IF($B205=$B199,COUNTIF(L207:R207,0),COUNTIF(L208:R208,0)+COUNTIF(L208:R208,""))</f>
        <v>7</v>
      </c>
      <c r="K207" s="39">
        <f t="shared" ref="K207:R207" si="3478">IF($B199=$B205,K208+K201,K208)</f>
        <v>0</v>
      </c>
      <c r="L207" s="40">
        <f t="shared" si="3478"/>
        <v>0</v>
      </c>
      <c r="M207" s="40">
        <f t="shared" si="3478"/>
        <v>0</v>
      </c>
      <c r="N207" s="40">
        <f t="shared" si="3478"/>
        <v>0</v>
      </c>
      <c r="O207" s="40">
        <f t="shared" si="3478"/>
        <v>0</v>
      </c>
      <c r="P207" s="41">
        <f t="shared" si="3478"/>
        <v>0</v>
      </c>
      <c r="Q207" s="42">
        <f t="shared" si="3478"/>
        <v>0</v>
      </c>
      <c r="R207" s="43">
        <f t="shared" si="3478"/>
        <v>0</v>
      </c>
      <c r="S207" s="195">
        <f t="shared" ref="S207" si="3479">IF($B205=$B199,COUNTIF(U207:AA207,0),COUNTIF(U208:AA208,0)+COUNTIF(U208:AA208,""))</f>
        <v>7</v>
      </c>
      <c r="T207" s="39">
        <f t="shared" ref="T207:AA207" si="3480">IF($B199=$B205,T208+T201,T208)</f>
        <v>0</v>
      </c>
      <c r="U207" s="40">
        <f t="shared" si="3480"/>
        <v>0</v>
      </c>
      <c r="V207" s="40">
        <f t="shared" si="3480"/>
        <v>0</v>
      </c>
      <c r="W207" s="40">
        <f t="shared" si="3480"/>
        <v>0</v>
      </c>
      <c r="X207" s="40">
        <f t="shared" si="3480"/>
        <v>0</v>
      </c>
      <c r="Y207" s="41">
        <f t="shared" si="3480"/>
        <v>0</v>
      </c>
      <c r="Z207" s="42">
        <f t="shared" si="3480"/>
        <v>0</v>
      </c>
      <c r="AA207" s="43">
        <f t="shared" si="3480"/>
        <v>0</v>
      </c>
      <c r="AB207" s="195">
        <f t="shared" ref="AB207" si="3481">IF($B205=$B199,COUNTIF(AD207:AJ207,0),COUNTIF(AD208:AJ208,0)+COUNTIF(AD208:AJ208,""))</f>
        <v>7</v>
      </c>
      <c r="AC207" s="39">
        <f t="shared" ref="AC207:AJ207" si="3482">IF($B199=$B205,AC208+AC201,AC208)</f>
        <v>0</v>
      </c>
      <c r="AD207" s="40">
        <f t="shared" si="3482"/>
        <v>0</v>
      </c>
      <c r="AE207" s="40">
        <f t="shared" si="3482"/>
        <v>0</v>
      </c>
      <c r="AF207" s="40">
        <f t="shared" si="3482"/>
        <v>0</v>
      </c>
      <c r="AG207" s="40">
        <f t="shared" si="3482"/>
        <v>0</v>
      </c>
      <c r="AH207" s="41">
        <f t="shared" si="3482"/>
        <v>0</v>
      </c>
      <c r="AI207" s="42">
        <f t="shared" si="3482"/>
        <v>0</v>
      </c>
      <c r="AJ207" s="43">
        <f t="shared" si="3482"/>
        <v>0</v>
      </c>
      <c r="AK207" s="195">
        <f t="shared" ref="AK207" si="3483">IF($B205=$B199,COUNTIF(AM207:AS207,0),COUNTIF(AM208:AS208,0)+COUNTIF(AM208:AS208,""))</f>
        <v>7</v>
      </c>
      <c r="AL207" s="39">
        <f t="shared" ref="AL207:AS207" si="3484">IF($B199=$B205,AL208+AL201,AL208)</f>
        <v>0</v>
      </c>
      <c r="AM207" s="40">
        <f t="shared" si="3484"/>
        <v>0</v>
      </c>
      <c r="AN207" s="40">
        <f t="shared" si="3484"/>
        <v>0</v>
      </c>
      <c r="AO207" s="40">
        <f t="shared" si="3484"/>
        <v>0</v>
      </c>
      <c r="AP207" s="40">
        <f t="shared" si="3484"/>
        <v>0</v>
      </c>
      <c r="AQ207" s="41">
        <f t="shared" si="3484"/>
        <v>0</v>
      </c>
      <c r="AR207" s="42">
        <f t="shared" si="3484"/>
        <v>0</v>
      </c>
      <c r="AS207" s="43">
        <f t="shared" si="3484"/>
        <v>0</v>
      </c>
      <c r="AT207" s="195">
        <f t="shared" ref="AT207" si="3485">IF($B205=$B199,COUNTIF(AV207:BB207,0),COUNTIF(AV208:BB208,0)+COUNTIF(AV208:BB208,""))</f>
        <v>7</v>
      </c>
      <c r="AU207" s="39">
        <f t="shared" ref="AU207:BB207" si="3486">IF($B199=$B205,AU208+AU201,AU208)</f>
        <v>0</v>
      </c>
      <c r="AV207" s="40">
        <f t="shared" si="3486"/>
        <v>0</v>
      </c>
      <c r="AW207" s="40">
        <f t="shared" si="3486"/>
        <v>0</v>
      </c>
      <c r="AX207" s="40">
        <f t="shared" si="3486"/>
        <v>0</v>
      </c>
      <c r="AY207" s="40">
        <f t="shared" si="3486"/>
        <v>0</v>
      </c>
      <c r="AZ207" s="41">
        <f t="shared" si="3486"/>
        <v>0</v>
      </c>
      <c r="BA207" s="42">
        <f t="shared" si="3486"/>
        <v>0</v>
      </c>
      <c r="BB207" s="43">
        <f t="shared" si="3486"/>
        <v>0</v>
      </c>
    </row>
    <row r="208" spans="1:54" ht="15.75" customHeight="1" x14ac:dyDescent="0.2">
      <c r="A208" s="1">
        <f t="shared" ref="A208" si="3487">A205</f>
        <v>0</v>
      </c>
      <c r="B208" s="313">
        <f t="shared" ref="B208" si="3488">B202+1</f>
        <v>32</v>
      </c>
      <c r="C208" s="314"/>
      <c r="D208" s="314"/>
      <c r="E208" s="314"/>
      <c r="F208" s="31"/>
      <c r="G208" s="183"/>
      <c r="H208" s="122">
        <f t="shared" ref="H208" si="3489">5-COUNTIF(AU205,0)-COUNTIF(AL205,0)-COUNTIF(AC205,0)-COUNTIF(T205,0)-COUNTIF(K205,0)</f>
        <v>0</v>
      </c>
      <c r="I208" s="165">
        <f t="shared" si="3446"/>
        <v>0</v>
      </c>
      <c r="J208" s="187">
        <f t="shared" ref="J208" si="3490">IF($B205=$B199,J202+IF($F205&lt;&gt;$G205,(K205+$G207-$G206)/$F205,K205/$F205),IF($F205&lt;&gt;G205,(K205+$G207-$G206)/$F205,K205/$F205))</f>
        <v>0</v>
      </c>
      <c r="K208" s="7">
        <f t="shared" ref="K208:K209" si="3491">SUM(L208:R208)</f>
        <v>0</v>
      </c>
      <c r="L208" s="26">
        <f t="shared" ref="L208:R208" si="3492">L205</f>
        <v>0</v>
      </c>
      <c r="M208" s="26">
        <f t="shared" si="3492"/>
        <v>0</v>
      </c>
      <c r="N208" s="26">
        <f t="shared" si="3492"/>
        <v>0</v>
      </c>
      <c r="O208" s="26">
        <f t="shared" si="3492"/>
        <v>0</v>
      </c>
      <c r="P208" s="26">
        <f t="shared" si="3492"/>
        <v>0</v>
      </c>
      <c r="Q208" s="29">
        <f t="shared" si="3492"/>
        <v>0</v>
      </c>
      <c r="R208" s="23">
        <f t="shared" si="3492"/>
        <v>0</v>
      </c>
      <c r="S208" s="187">
        <f t="shared" ref="S208" si="3493">IF($B205=$B199,S202+IF($F205&lt;&gt;$G205,(T205+$G207-$G206)/$F205,T205/$F205),IF($F205&lt;&gt;P205,(T205+$G207-$G206)/$F205,T205/$F205))</f>
        <v>0</v>
      </c>
      <c r="T208" s="7">
        <f t="shared" ref="T208:T209" si="3494">SUM(U208:AA208)</f>
        <v>0</v>
      </c>
      <c r="U208" s="26">
        <f t="shared" ref="U208:AA208" si="3495">U205</f>
        <v>0</v>
      </c>
      <c r="V208" s="26">
        <f t="shared" si="3495"/>
        <v>0</v>
      </c>
      <c r="W208" s="26">
        <f t="shared" si="3495"/>
        <v>0</v>
      </c>
      <c r="X208" s="26">
        <f t="shared" si="3495"/>
        <v>0</v>
      </c>
      <c r="Y208" s="113">
        <f t="shared" si="3495"/>
        <v>0</v>
      </c>
      <c r="Z208" s="29">
        <f t="shared" si="3495"/>
        <v>0</v>
      </c>
      <c r="AA208" s="23">
        <f t="shared" si="3495"/>
        <v>0</v>
      </c>
      <c r="AB208" s="187">
        <f t="shared" ref="AB208" si="3496">IF($B205=$B199,AB202+IF($F205&lt;&gt;$G205,(AC205+$G207-$G206)/$F205,AC205/$F205),IF($F205&lt;&gt;Y205,(AC205+$G207-$G206)/$F205,AC205/$F205))</f>
        <v>0</v>
      </c>
      <c r="AC208" s="7">
        <f t="shared" ref="AC208:AC209" si="3497">SUM(AD208:AJ208)</f>
        <v>0</v>
      </c>
      <c r="AD208" s="26">
        <f t="shared" ref="AD208:AJ208" si="3498">AD205</f>
        <v>0</v>
      </c>
      <c r="AE208" s="26">
        <f t="shared" si="3498"/>
        <v>0</v>
      </c>
      <c r="AF208" s="26">
        <f t="shared" si="3498"/>
        <v>0</v>
      </c>
      <c r="AG208" s="26">
        <f t="shared" si="3498"/>
        <v>0</v>
      </c>
      <c r="AH208" s="113">
        <f t="shared" si="3498"/>
        <v>0</v>
      </c>
      <c r="AI208" s="29">
        <f t="shared" si="3498"/>
        <v>0</v>
      </c>
      <c r="AJ208" s="23">
        <f t="shared" si="3498"/>
        <v>0</v>
      </c>
      <c r="AK208" s="187">
        <f t="shared" ref="AK208" si="3499">IF($B205=$B199,AK202+IF($F205&lt;&gt;$G205,(AL205+$G207-$G206)/$F205,AL205/$F205),IF($F205&lt;&gt;AH205,(AL205+$G207-$G206)/$F205,AL205/$F205))</f>
        <v>0</v>
      </c>
      <c r="AL208" s="7">
        <f t="shared" ref="AL208:AL209" si="3500">SUM(AM208:AS208)</f>
        <v>0</v>
      </c>
      <c r="AM208" s="26">
        <f t="shared" ref="AM208:AS208" si="3501">AM205</f>
        <v>0</v>
      </c>
      <c r="AN208" s="26">
        <f t="shared" si="3501"/>
        <v>0</v>
      </c>
      <c r="AO208" s="26">
        <f t="shared" si="3501"/>
        <v>0</v>
      </c>
      <c r="AP208" s="26">
        <f t="shared" si="3501"/>
        <v>0</v>
      </c>
      <c r="AQ208" s="113">
        <f t="shared" si="3501"/>
        <v>0</v>
      </c>
      <c r="AR208" s="29">
        <f t="shared" si="3501"/>
        <v>0</v>
      </c>
      <c r="AS208" s="23">
        <f t="shared" si="3501"/>
        <v>0</v>
      </c>
      <c r="AT208" s="187">
        <f t="shared" ref="AT208" si="3502">IF($B205=$B199,AT202+IF($F205&lt;&gt;$G205,(AU205+$G207-$G206)/$F205,AU205/$F205),IF($F205&lt;&gt;AQ205,(AU205+$G207-$G206)/$F205,AU205/$F205))</f>
        <v>0</v>
      </c>
      <c r="AU208" s="7">
        <f t="shared" ref="AU208:AU209" si="3503">SUM(AV208:BB208)</f>
        <v>0</v>
      </c>
      <c r="AV208" s="6">
        <f t="shared" ref="AV208" si="3504">IF(SUM($AM$9:$AS$9)=SUM($AV$9:$BB$9),AV205,IF(AND(SUM($AV$9:$BB$9)&gt;42,SUM($AV$9:$BB$9)&lt;49),AV205,0))</f>
        <v>0</v>
      </c>
      <c r="AW208" s="6">
        <f t="shared" ref="AW208:BB208" si="3505">IF(SUM($AM$9:$AS$9)=SUM($AV$9:$BB$9),AW205,IF(AND(SUM($AV$9:$BB$9)&gt;42,SUM($AV$9:$BB$9)&lt;49),AW205,0))</f>
        <v>0</v>
      </c>
      <c r="AX208" s="6">
        <f t="shared" si="3505"/>
        <v>0</v>
      </c>
      <c r="AY208" s="6">
        <f t="shared" si="3505"/>
        <v>0</v>
      </c>
      <c r="AZ208" s="26">
        <f t="shared" si="3505"/>
        <v>0</v>
      </c>
      <c r="BA208" s="29">
        <f t="shared" si="3505"/>
        <v>0</v>
      </c>
      <c r="BB208" s="23">
        <f t="shared" si="3505"/>
        <v>0</v>
      </c>
    </row>
    <row r="209" spans="1:54" ht="15.75" customHeight="1" x14ac:dyDescent="0.2">
      <c r="A209" s="1">
        <f t="shared" ref="A209:A210" si="3506">A208</f>
        <v>0</v>
      </c>
      <c r="B209" s="313"/>
      <c r="C209" s="314"/>
      <c r="D209" s="314"/>
      <c r="E209" s="314"/>
      <c r="F209" s="31"/>
      <c r="G209" s="183"/>
      <c r="H209" s="123">
        <f t="shared" ref="H209" si="3507">IF($B205=$B199,H203+F209,$F209)</f>
        <v>0</v>
      </c>
      <c r="I209" s="165">
        <f t="shared" si="3446"/>
        <v>0</v>
      </c>
      <c r="J209" s="141">
        <f t="shared" ref="J209" si="3508">IF($H208=0,0,IF($B199=$B205,IF($H210&gt;0,$H210+J203,K205+J203),IF($H210&gt;0,$H210,K205)))</f>
        <v>0</v>
      </c>
      <c r="K209" s="7">
        <f t="shared" si="3491"/>
        <v>0</v>
      </c>
      <c r="L209" s="6"/>
      <c r="M209" s="6"/>
      <c r="N209" s="6"/>
      <c r="O209" s="6"/>
      <c r="P209" s="26"/>
      <c r="Q209" s="29"/>
      <c r="R209" s="23"/>
      <c r="S209" s="141">
        <f t="shared" ref="S209" si="3509">IF($H208=0,0,IF($B199=$B205,IF($H210&gt;0,$H210+S203,T205+S203),IF($H210&gt;0,$H210,T205)))</f>
        <v>0</v>
      </c>
      <c r="T209" s="7">
        <f t="shared" si="3494"/>
        <v>0</v>
      </c>
      <c r="U209" s="6"/>
      <c r="V209" s="6"/>
      <c r="W209" s="6"/>
      <c r="X209" s="6"/>
      <c r="Y209" s="26"/>
      <c r="Z209" s="29"/>
      <c r="AA209" s="23"/>
      <c r="AB209" s="141">
        <f t="shared" ref="AB209" si="3510">IF($H208=0,0,IF($B199=$B205,IF($H210&gt;0,$H210+AB203,AC205+AB203),IF($H210&gt;0,$H210,AC205)))</f>
        <v>0</v>
      </c>
      <c r="AC209" s="7">
        <f t="shared" si="3497"/>
        <v>0</v>
      </c>
      <c r="AD209" s="6"/>
      <c r="AE209" s="6"/>
      <c r="AF209" s="6"/>
      <c r="AG209" s="6"/>
      <c r="AH209" s="26"/>
      <c r="AI209" s="29"/>
      <c r="AJ209" s="23"/>
      <c r="AK209" s="141">
        <f t="shared" ref="AK209" si="3511">IF($H208=0,0,IF($B199=$B205,IF($H210&gt;0,$H210+AK203,AL205+AK203),IF($H210&gt;0,$H210,AL205)))</f>
        <v>0</v>
      </c>
      <c r="AL209" s="7">
        <f t="shared" si="3500"/>
        <v>0</v>
      </c>
      <c r="AM209" s="6"/>
      <c r="AN209" s="6"/>
      <c r="AO209" s="6"/>
      <c r="AP209" s="6"/>
      <c r="AQ209" s="26"/>
      <c r="AR209" s="29"/>
      <c r="AS209" s="23"/>
      <c r="AT209" s="141">
        <f t="shared" ref="AT209" si="3512">IF($H208=0,0,IF($B199=$B205,IF($H210&gt;0,$H210+AT203,AU205+AT203),IF($H210&gt;0,$H210,AU205)))</f>
        <v>0</v>
      </c>
      <c r="AU209" s="7">
        <f t="shared" si="3503"/>
        <v>0</v>
      </c>
      <c r="AV209" s="6"/>
      <c r="AW209" s="6"/>
      <c r="AX209" s="6"/>
      <c r="AY209" s="6"/>
      <c r="AZ209" s="26"/>
      <c r="BA209" s="29"/>
      <c r="BB209" s="23"/>
    </row>
    <row r="210" spans="1:54" ht="18.75" customHeight="1" thickBot="1" x14ac:dyDescent="0.25">
      <c r="A210" s="1">
        <f t="shared" si="3506"/>
        <v>0</v>
      </c>
      <c r="B210" s="323" t="str">
        <f>IF(B205="",Wydruk!$AE$6,IF(J206=0,Wydruk!$AE$7,IF(AND(G206&lt;G207,B205&lt;&gt;$B211),Wydruk!$AE$13,IF(AND($B205=$B199,$B205&lt;&gt;$B211),IF(OR(OR(J210&lt;4,J210&gt;5),OR(S210&lt;4,S210&gt;5),OR(AB210&lt;4,AB210&gt;5),OR(AK210&lt;4,AK210&gt;5),OR(AND(AT210&lt;4,AT210&gt;0),AT210&gt;5)),Wydruk!$AE$8,Wydruk!$AE$9),IF($B205=$B211,IF($F209&lt;&gt;0,Wydruk!$AE$12,Wydruk!$AE$10),IF(OR(OR(J206&lt;4,J206&gt;5),OR(S206&lt;4,S206&gt;5),OR(AB206&lt;4,AB206&gt;5),OR(AK206&lt;4,AK206&gt;5),OR(AND(AT206&lt;4,AT206&gt;0),AT206&gt;5)),Wydruk!$AE$8,Wydruk!$AE$11))))))</f>
        <v>Uzupełnij liczby godzin tygodniowego planu</v>
      </c>
      <c r="C210" s="324"/>
      <c r="D210" s="324"/>
      <c r="E210" s="324"/>
      <c r="F210" s="173">
        <f>wrzesień!F210</f>
        <v>0</v>
      </c>
      <c r="G210" s="184">
        <f>wrzesień!G210</f>
        <v>0</v>
      </c>
      <c r="H210" s="191">
        <f t="shared" ref="H210" si="3513">IF(OR($G210=0,$F210=0,$G210="",$F210=""),0,$G210/$F210)</f>
        <v>0</v>
      </c>
      <c r="I210" s="193"/>
      <c r="J210" s="176">
        <f t="shared" ref="J210" si="3514">IF($B199=$B205,IF(L205+L200&gt;0,1,0)+IF(M205+M200&gt;0,1,0)+IF(N205+N200&gt;0,1,0)+IF(O205+O200&gt;0,1,0)+IF(P205+P200&gt;0,1,0)+IF(Q205+Q200&gt;0,1,0)+IF(R205+R200&gt;0,1,0),J206)</f>
        <v>0</v>
      </c>
      <c r="K210" s="133">
        <f t="shared" ref="K210" si="3515">IF(OR($B205=$B211,J210=0,(K206-Q210+O210)&lt;=0),0,(K206-Q210+O210)/J210)</f>
        <v>0</v>
      </c>
      <c r="L210" s="137">
        <f t="shared" ref="L210" si="3516">IF(K210*(7-J207)&lt;=0,0,K210*(7-J207))</f>
        <v>0</v>
      </c>
      <c r="M210" s="311">
        <f t="shared" ref="M210" si="3517">ROUND(IF(OR(K207-K210*(7-J207)+P210&lt;0,$B205=$B211,K210&lt;=0,K207=0),0,IF(K207-K210*(7-J207)+P210&gt;Q210-O210+P210,Q210-O210+P210,K207-K210*(7-J207)+P210)),1)</f>
        <v>0</v>
      </c>
      <c r="N210" s="312"/>
      <c r="O210" s="139">
        <f t="shared" ref="O210" si="3518">IF(OR($B205=$B211,J206=0),0,IF($B205=$B199,J205,$F205))</f>
        <v>0</v>
      </c>
      <c r="P210" s="30">
        <f t="shared" ref="P210" si="3519">IF(OR($B205=$B211,J210=0),0,$G207-$G206)</f>
        <v>0</v>
      </c>
      <c r="Q210" s="134">
        <f t="shared" ref="Q210" si="3520">IF(OR($B205=$B211,J210=0),0,J209)</f>
        <v>0</v>
      </c>
      <c r="R210" s="138">
        <f t="shared" ref="R210" si="3521">IF($B205=$B211,0,K207)</f>
        <v>0</v>
      </c>
      <c r="S210" s="176">
        <f t="shared" ref="S210" si="3522">IF($B199=$B205,IF(U205+U200&gt;0,1,0)+IF(V205+V200&gt;0,1,0)+IF(W205+W200&gt;0,1,0)+IF(X205+X200&gt;0,1,0)+IF(Y205+Y200&gt;0,1,0)+IF(Z205+Z200&gt;0,1,0)+IF(AA205+AA200&gt;0,1,0),S206)</f>
        <v>0</v>
      </c>
      <c r="T210" s="133">
        <f t="shared" ref="T210" si="3523">IF(OR($B205=$B211,S210=0,(T206-Z210+X210)&lt;=0),0,(T206-Z210+X210)/S210)</f>
        <v>0</v>
      </c>
      <c r="U210" s="137">
        <f t="shared" ref="U210" si="3524">IF(T210*(7-S207)&lt;=0,0,T210*(7-S207))</f>
        <v>0</v>
      </c>
      <c r="V210" s="311">
        <f t="shared" ref="V210" si="3525">ROUND(IF(OR(T207-T210*(7-S207)+Y210&lt;0,$B205=$B211,T210&lt;=0,T207=0),0,IF(T207-T210*(7-S207)+Y210&gt;Z210-X210+Y210,Z210-X210+Y210,T207-T210*(7-S207)+Y210)),1)</f>
        <v>0</v>
      </c>
      <c r="W210" s="312"/>
      <c r="X210" s="139">
        <f t="shared" ref="X210" si="3526">IF(OR($B205=$B211,S206=0),0,IF($B205=$B199,S205,$F205))</f>
        <v>0</v>
      </c>
      <c r="Y210" s="30">
        <f t="shared" ref="Y210" si="3527">IF(OR($B205=$B211,S210=0),0,$G207-$G206)</f>
        <v>0</v>
      </c>
      <c r="Z210" s="134">
        <f t="shared" ref="Z210" si="3528">IF(OR($B205=$B211,S210=0),0,S209)</f>
        <v>0</v>
      </c>
      <c r="AA210" s="138">
        <f t="shared" ref="AA210" si="3529">IF($B205=$B211,0,T207)</f>
        <v>0</v>
      </c>
      <c r="AB210" s="176">
        <f t="shared" ref="AB210" si="3530">IF($B199=$B205,IF(AD205+AD200&gt;0,1,0)+IF(AE205+AE200&gt;0,1,0)+IF(AF205+AF200&gt;0,1,0)+IF(AG205+AG200&gt;0,1,0)+IF(AH205+AH200&gt;0,1,0)+IF(AI205+AI200&gt;0,1,0)+IF(AJ205+AJ200&gt;0,1,0),AB206)</f>
        <v>0</v>
      </c>
      <c r="AC210" s="133">
        <f t="shared" ref="AC210" si="3531">IF(OR($B205=$B211,AB210=0,(AC206-AI210+AG210)&lt;=0),0,(AC206-AI210+AG210)/AB210)</f>
        <v>0</v>
      </c>
      <c r="AD210" s="137">
        <f t="shared" ref="AD210" si="3532">IF(AC210*(7-AB207)&lt;=0,0,AC210*(7-AB207))</f>
        <v>0</v>
      </c>
      <c r="AE210" s="311">
        <f t="shared" ref="AE210" si="3533">ROUND(IF(OR(AC207-AC210*(7-AB207)+AH210&lt;0,$B205=$B211,AC210&lt;=0,AC207=0),0,IF(AC207-AC210*(7-AB207)+AH210&gt;AI210-AG210+AH210,AI210-AG210+AH210,AC207-AC210*(7-AB207)+AH210)),1)</f>
        <v>0</v>
      </c>
      <c r="AF210" s="312"/>
      <c r="AG210" s="139">
        <f t="shared" ref="AG210" si="3534">IF(OR($B205=$B211,AB206=0),0,IF($B205=$B199,AB205,$F205))</f>
        <v>0</v>
      </c>
      <c r="AH210" s="30">
        <f t="shared" ref="AH210" si="3535">IF(OR($B205=$B211,AB210=0),0,$G207-$G206)</f>
        <v>0</v>
      </c>
      <c r="AI210" s="134">
        <f t="shared" ref="AI210" si="3536">IF(OR($B205=$B211,AB210=0),0,AB209)</f>
        <v>0</v>
      </c>
      <c r="AJ210" s="138">
        <f t="shared" ref="AJ210" si="3537">IF($B205=$B211,0,AC207)</f>
        <v>0</v>
      </c>
      <c r="AK210" s="176">
        <f t="shared" ref="AK210" si="3538">IF($B199=$B205,IF(AM205+AM200&gt;0,1,0)+IF(AN205+AN200&gt;0,1,0)+IF(AO205+AO200&gt;0,1,0)+IF(AP205+AP200&gt;0,1,0)+IF(AQ205+AQ200&gt;0,1,0)+IF(AR205+AR200&gt;0,1,0)+IF(AS205+AS200&gt;0,1,0),AK206)</f>
        <v>0</v>
      </c>
      <c r="AL210" s="133">
        <f t="shared" ref="AL210" si="3539">IF(OR($B205=$B211,AK210=0,(AL206-AR210+AP210)&lt;=0),0,(AL206-AR210+AP210)/AK210)</f>
        <v>0</v>
      </c>
      <c r="AM210" s="137">
        <f t="shared" ref="AM210" si="3540">IF(AL210*(7-AK207)&lt;=0,0,AL210*(7-AK207))</f>
        <v>0</v>
      </c>
      <c r="AN210" s="311">
        <f t="shared" ref="AN210" si="3541">ROUND(IF(OR(AL207-AL210*(7-AK207)+AQ210&lt;0,$B205=$B211,AL210&lt;=0,AL207=0),0,IF(AL207-AL210*(7-AK207)+AQ210&gt;AR210-AP210+AQ210,AR210-AP210+AQ210,AL207-AL210*(7-AK207)+AQ210)),1)</f>
        <v>0</v>
      </c>
      <c r="AO210" s="312"/>
      <c r="AP210" s="139">
        <f t="shared" ref="AP210" si="3542">IF(OR($B205=$B211,AK206=0),0,IF($B205=$B199,AK205,$F205))</f>
        <v>0</v>
      </c>
      <c r="AQ210" s="30">
        <f t="shared" ref="AQ210" si="3543">IF(OR($B205=$B211,AK210=0),0,$G207-$G206)</f>
        <v>0</v>
      </c>
      <c r="AR210" s="134">
        <f t="shared" ref="AR210" si="3544">IF(OR($B205=$B211,AK210=0),0,AK209)</f>
        <v>0</v>
      </c>
      <c r="AS210" s="138">
        <f t="shared" ref="AS210" si="3545">IF($B205=$B211,0,AL207)</f>
        <v>0</v>
      </c>
      <c r="AT210" s="176">
        <f t="shared" ref="AT210" si="3546">IF($B199=$B205,IF(AV205+AV200&gt;0,1,0)+IF(AW205+AW200&gt;0,1,0)+IF(AX205+AX200&gt;0,1,0)+IF(AY205+AY200&gt;0,1,0)+IF(AZ205+AZ200&gt;0,1,0)+IF(BA205+BA200&gt;0,1,0)+IF(BB205+BB200&gt;0,1,0),AT206)</f>
        <v>0</v>
      </c>
      <c r="AU210" s="133">
        <f t="shared" ref="AU210" si="3547">IF(OR($B205=$B211,AT210=0,(AU206-BA210+AY210)&lt;=0),0,(AU206-BA210+AY210)/AT210)</f>
        <v>0</v>
      </c>
      <c r="AV210" s="137">
        <f t="shared" ref="AV210" si="3548">IF(AU210*(7-AT207)&lt;=0,0,AU210*(7-AT207))</f>
        <v>0</v>
      </c>
      <c r="AW210" s="311">
        <f t="shared" ref="AW210" si="3549">ROUND(IF(OR(AU207-AU210*(7-AT207)+AZ210&lt;0,$B205=$B211,AU210&lt;=0,AU207=0),0,IF(AU207-AU210*(7-AT207)+AZ210&gt;BA210-AY210+AZ210,BA210-AY210+AZ210,AU207-AU210*(7-AT207)+AZ210)),1)</f>
        <v>0</v>
      </c>
      <c r="AX210" s="312"/>
      <c r="AY210" s="139">
        <f t="shared" ref="AY210" si="3550">IF(OR($B205=$B211,AT206=0),0,IF($B205=$B199,AT205,$F205))</f>
        <v>0</v>
      </c>
      <c r="AZ210" s="30">
        <f t="shared" ref="AZ210" si="3551">IF(OR($B205=$B211,AT210=0),0,$G207-$G206)</f>
        <v>0</v>
      </c>
      <c r="BA210" s="134">
        <f t="shared" ref="BA210" si="3552">IF(OR($B205=$B211,AT210=0),0,AT209)</f>
        <v>0</v>
      </c>
      <c r="BB210" s="138">
        <f t="shared" ref="BB210" si="3553">IF($B205=$B211,0,AU207)</f>
        <v>0</v>
      </c>
    </row>
    <row r="211" spans="1:54" ht="15.75" x14ac:dyDescent="0.2">
      <c r="A211" s="1">
        <f t="shared" ref="A211" si="3554">IF(B211="","1. Niewypełnione",B211)</f>
        <v>0</v>
      </c>
      <c r="B211" s="320">
        <f>wrzesień!B211</f>
        <v>0</v>
      </c>
      <c r="C211" s="321">
        <f>wrzesień!C211</f>
        <v>0</v>
      </c>
      <c r="D211" s="321">
        <f>wrzesień!D211</f>
        <v>0</v>
      </c>
      <c r="E211" s="321">
        <f>wrzesień!E211</f>
        <v>0</v>
      </c>
      <c r="F211" s="177">
        <f>wrzesień!F211</f>
        <v>18</v>
      </c>
      <c r="G211" s="185">
        <f>wrzesień!G211</f>
        <v>18</v>
      </c>
      <c r="H211" s="177"/>
      <c r="I211" s="192">
        <f t="shared" ref="I211:I215" si="3555">K211+T211+AC211+AL211+AU211</f>
        <v>0</v>
      </c>
      <c r="J211" s="186">
        <f t="shared" ref="J211" si="3556">IF(OR($B211=$B217,J214=0),0,ROUND((K212+P216)/J214,0))</f>
        <v>0</v>
      </c>
      <c r="K211" s="51">
        <f t="shared" ref="K211:K212" si="3557">SUM(L211:R211)</f>
        <v>0</v>
      </c>
      <c r="L211" s="52">
        <f>wrzesień!L211</f>
        <v>0</v>
      </c>
      <c r="M211" s="52">
        <f>wrzesień!M211</f>
        <v>0</v>
      </c>
      <c r="N211" s="52">
        <f>wrzesień!N211</f>
        <v>0</v>
      </c>
      <c r="O211" s="52">
        <f>wrzesień!O211</f>
        <v>0</v>
      </c>
      <c r="P211" s="53">
        <f>wrzesień!P211</f>
        <v>0</v>
      </c>
      <c r="Q211" s="54">
        <f>wrzesień!Q211</f>
        <v>0</v>
      </c>
      <c r="R211" s="55">
        <f>wrzesień!R211</f>
        <v>0</v>
      </c>
      <c r="S211" s="188">
        <f t="shared" ref="S211" si="3558">IF(OR($B211=$B217,S214=0),0,ROUND((T212+Y216)/S214,0))</f>
        <v>0</v>
      </c>
      <c r="T211" s="51">
        <f t="shared" ref="T211:T212" si="3559">SUM(U211:AA211)</f>
        <v>0</v>
      </c>
      <c r="U211" s="52">
        <f>wrzesień!U211</f>
        <v>0</v>
      </c>
      <c r="V211" s="52">
        <f>wrzesień!V211</f>
        <v>0</v>
      </c>
      <c r="W211" s="52">
        <f>wrzesień!W211</f>
        <v>0</v>
      </c>
      <c r="X211" s="52">
        <f>wrzesień!X211</f>
        <v>0</v>
      </c>
      <c r="Y211" s="53">
        <f>wrzesień!Y211</f>
        <v>0</v>
      </c>
      <c r="Z211" s="54">
        <f>wrzesień!Z211</f>
        <v>0</v>
      </c>
      <c r="AA211" s="55">
        <f>wrzesień!AA211</f>
        <v>0</v>
      </c>
      <c r="AB211" s="188">
        <f t="shared" ref="AB211" si="3560">IF(OR($B211=$B217,AB214=0),0,ROUND((AC212+AH216)/AB214,0))</f>
        <v>0</v>
      </c>
      <c r="AC211" s="51">
        <f t="shared" ref="AC211:AC212" si="3561">SUM(AD211:AJ211)</f>
        <v>0</v>
      </c>
      <c r="AD211" s="52">
        <f>wrzesień!AD211</f>
        <v>0</v>
      </c>
      <c r="AE211" s="52">
        <f>wrzesień!AE211</f>
        <v>0</v>
      </c>
      <c r="AF211" s="52">
        <f>wrzesień!AF211</f>
        <v>0</v>
      </c>
      <c r="AG211" s="52">
        <f>wrzesień!AG211</f>
        <v>0</v>
      </c>
      <c r="AH211" s="53">
        <f>wrzesień!AH211</f>
        <v>0</v>
      </c>
      <c r="AI211" s="54">
        <f>wrzesień!AI211</f>
        <v>0</v>
      </c>
      <c r="AJ211" s="55">
        <f>wrzesień!AJ211</f>
        <v>0</v>
      </c>
      <c r="AK211" s="188">
        <f t="shared" ref="AK211" si="3562">IF(OR($B211=$B217,AK214=0),0,ROUND((AL212+AQ216)/AK214,0))</f>
        <v>0</v>
      </c>
      <c r="AL211" s="51">
        <f t="shared" ref="AL211:AL212" si="3563">SUM(AM211:AS211)</f>
        <v>0</v>
      </c>
      <c r="AM211" s="52">
        <f>wrzesień!AM211</f>
        <v>0</v>
      </c>
      <c r="AN211" s="52">
        <f>wrzesień!AN211</f>
        <v>0</v>
      </c>
      <c r="AO211" s="52">
        <f>wrzesień!AO211</f>
        <v>0</v>
      </c>
      <c r="AP211" s="52">
        <f>wrzesień!AP211</f>
        <v>0</v>
      </c>
      <c r="AQ211" s="53">
        <f>wrzesień!AQ211</f>
        <v>0</v>
      </c>
      <c r="AR211" s="54">
        <f>wrzesień!AR211</f>
        <v>0</v>
      </c>
      <c r="AS211" s="55">
        <f>wrzesień!AS211</f>
        <v>0</v>
      </c>
      <c r="AT211" s="188">
        <f t="shared" ref="AT211" si="3564">IF(OR($B211=$B217,AT214=0),0,ROUND((AU212+AZ216)/AT214,0))</f>
        <v>0</v>
      </c>
      <c r="AU211" s="51">
        <f t="shared" ref="AU211:AU212" si="3565">SUM(AV211:BB211)</f>
        <v>0</v>
      </c>
      <c r="AV211" s="52">
        <f t="shared" ref="AV211" si="3566">IF(SUM($AM$9:$AS$9)=SUM($AV$9:$BB$9),AM211,IF(AND(SUM($AV$9:$BB$9)&gt;42,SUM($AV$9:$BB$9)&lt;49),AM211,0))</f>
        <v>0</v>
      </c>
      <c r="AW211" s="52">
        <f t="shared" ref="AW211" si="3567">IF(SUM($AM$9:$AS$9)=SUM($AV$9:$BB$9),AN211,IF(AND(SUM($AV$9:$BB$9)&gt;42,SUM($AV$9:$BB$9)&lt;49),AN211,0))</f>
        <v>0</v>
      </c>
      <c r="AX211" s="52">
        <f t="shared" ref="AX211" si="3568">IF(SUM($AM$9:$AS$9)=SUM($AV$9:$BB$9),AO211,IF(AND(SUM($AV$9:$BB$9)&gt;42,SUM($AV$9:$BB$9)&lt;49),AO211,0))</f>
        <v>0</v>
      </c>
      <c r="AY211" s="52">
        <f t="shared" ref="AY211" si="3569">IF(SUM($AM$9:$AS$9)=SUM($AV$9:$BB$9),AP211,IF(AND(SUM($AV$9:$BB$9)&gt;42,SUM($AV$9:$BB$9)&lt;49),AP211,0))</f>
        <v>0</v>
      </c>
      <c r="AZ211" s="53">
        <f t="shared" ref="AZ211" si="3570">IF(SUM($AM$9:$AS$9)=SUM($AV$9:$BB$9),AQ211,IF(AND(SUM($AV$9:$BB$9)&gt;42,SUM($AV$9:$BB$9)&lt;49),AQ211,0))</f>
        <v>0</v>
      </c>
      <c r="BA211" s="54">
        <f t="shared" ref="BA211" si="3571">IF(SUM($AM$9:$AS$9)=SUM($AV$9:$BB$9),AR211,IF(AND(SUM($AV$9:$BB$9)&gt;42,SUM($AV$9:$BB$9)&lt;49),AR211,0))</f>
        <v>0</v>
      </c>
      <c r="BB211" s="55">
        <f t="shared" ref="BB211" si="3572">IF(SUM($AM$9:$AS$9)=SUM($AV$9:$BB$9),AS211,IF(AND(SUM($AV$9:$BB$9)&gt;42,SUM($AV$9:$BB$9)&lt;49),AS211,0))</f>
        <v>0</v>
      </c>
    </row>
    <row r="212" spans="1:54" ht="12.75" hidden="1" customHeight="1" x14ac:dyDescent="0.2">
      <c r="B212" s="93"/>
      <c r="C212" s="94"/>
      <c r="D212" s="95"/>
      <c r="E212" s="115"/>
      <c r="F212" s="140" t="b">
        <f t="shared" ref="F212" si="3573">IF($B205=$B211,OR(F206,G211&lt;F211),G211&lt;F211)</f>
        <v>0</v>
      </c>
      <c r="G212" s="189">
        <f t="shared" ref="G212" si="3574">IF(AND($B205=$B211,$B205&lt;&gt;"",$B205&lt;&gt;0),G211+G206,G211)</f>
        <v>18</v>
      </c>
      <c r="H212" s="120"/>
      <c r="I212" s="165">
        <f t="shared" si="3555"/>
        <v>0</v>
      </c>
      <c r="J212" s="194">
        <f t="shared" ref="J212" si="3575">7-COUNTIF(L211:R211,0)-COUNTIF(L211:R211,"")</f>
        <v>0</v>
      </c>
      <c r="K212" s="22">
        <f t="shared" si="3557"/>
        <v>0</v>
      </c>
      <c r="L212" s="35">
        <f t="shared" ref="L212:R212" si="3576">IF($B205=$B211,L211+L206,L211)</f>
        <v>0</v>
      </c>
      <c r="M212" s="35">
        <f t="shared" si="3576"/>
        <v>0</v>
      </c>
      <c r="N212" s="35">
        <f t="shared" si="3576"/>
        <v>0</v>
      </c>
      <c r="O212" s="35">
        <f t="shared" si="3576"/>
        <v>0</v>
      </c>
      <c r="P212" s="36">
        <f t="shared" si="3576"/>
        <v>0</v>
      </c>
      <c r="Q212" s="37">
        <f t="shared" si="3576"/>
        <v>0</v>
      </c>
      <c r="R212" s="38">
        <f t="shared" si="3576"/>
        <v>0</v>
      </c>
      <c r="S212" s="194">
        <f t="shared" ref="S212" si="3577">7-COUNTIF(U211:AA211,0)-COUNTIF(U211:AA211,"")</f>
        <v>0</v>
      </c>
      <c r="T212" s="22">
        <f t="shared" si="3559"/>
        <v>0</v>
      </c>
      <c r="U212" s="35">
        <f t="shared" ref="U212:AA212" si="3578">IF($B205=$B211,U211+U206,U211)</f>
        <v>0</v>
      </c>
      <c r="V212" s="35">
        <f t="shared" si="3578"/>
        <v>0</v>
      </c>
      <c r="W212" s="35">
        <f t="shared" si="3578"/>
        <v>0</v>
      </c>
      <c r="X212" s="35">
        <f t="shared" si="3578"/>
        <v>0</v>
      </c>
      <c r="Y212" s="36">
        <f t="shared" si="3578"/>
        <v>0</v>
      </c>
      <c r="Z212" s="37">
        <f t="shared" si="3578"/>
        <v>0</v>
      </c>
      <c r="AA212" s="38">
        <f t="shared" si="3578"/>
        <v>0</v>
      </c>
      <c r="AB212" s="194">
        <f t="shared" ref="AB212" si="3579">7-COUNTIF(AD211:AJ211,0)-COUNTIF(AD211:AJ211,"")</f>
        <v>0</v>
      </c>
      <c r="AC212" s="22">
        <f t="shared" si="3561"/>
        <v>0</v>
      </c>
      <c r="AD212" s="35">
        <f t="shared" ref="AD212:AJ212" si="3580">IF($B205=$B211,AD211+AD206,AD211)</f>
        <v>0</v>
      </c>
      <c r="AE212" s="35">
        <f t="shared" si="3580"/>
        <v>0</v>
      </c>
      <c r="AF212" s="35">
        <f t="shared" si="3580"/>
        <v>0</v>
      </c>
      <c r="AG212" s="35">
        <f t="shared" si="3580"/>
        <v>0</v>
      </c>
      <c r="AH212" s="36">
        <f t="shared" si="3580"/>
        <v>0</v>
      </c>
      <c r="AI212" s="37">
        <f t="shared" si="3580"/>
        <v>0</v>
      </c>
      <c r="AJ212" s="38">
        <f t="shared" si="3580"/>
        <v>0</v>
      </c>
      <c r="AK212" s="194">
        <f t="shared" ref="AK212" si="3581">7-COUNTIF(AM211:AS211,0)-COUNTIF(AM211:AS211,"")</f>
        <v>0</v>
      </c>
      <c r="AL212" s="22">
        <f t="shared" si="3563"/>
        <v>0</v>
      </c>
      <c r="AM212" s="35">
        <f t="shared" ref="AM212:AS212" si="3582">IF($B205=$B211,AM211+AM206,AM211)</f>
        <v>0</v>
      </c>
      <c r="AN212" s="35">
        <f t="shared" si="3582"/>
        <v>0</v>
      </c>
      <c r="AO212" s="35">
        <f t="shared" si="3582"/>
        <v>0</v>
      </c>
      <c r="AP212" s="35">
        <f t="shared" si="3582"/>
        <v>0</v>
      </c>
      <c r="AQ212" s="36">
        <f t="shared" si="3582"/>
        <v>0</v>
      </c>
      <c r="AR212" s="37">
        <f t="shared" si="3582"/>
        <v>0</v>
      </c>
      <c r="AS212" s="38">
        <f t="shared" si="3582"/>
        <v>0</v>
      </c>
      <c r="AT212" s="194">
        <f t="shared" ref="AT212" si="3583">7-COUNTIF(AV211:BB211,0)-COUNTIF(AV211:BB211,"")</f>
        <v>0</v>
      </c>
      <c r="AU212" s="22">
        <f t="shared" si="3565"/>
        <v>0</v>
      </c>
      <c r="AV212" s="35">
        <f t="shared" ref="AV212:BB212" si="3584">IF($B205=$B211,AV211+AV206,AV211)</f>
        <v>0</v>
      </c>
      <c r="AW212" s="35">
        <f t="shared" si="3584"/>
        <v>0</v>
      </c>
      <c r="AX212" s="35">
        <f t="shared" si="3584"/>
        <v>0</v>
      </c>
      <c r="AY212" s="35">
        <f t="shared" si="3584"/>
        <v>0</v>
      </c>
      <c r="AZ212" s="36">
        <f t="shared" si="3584"/>
        <v>0</v>
      </c>
      <c r="BA212" s="37">
        <f t="shared" si="3584"/>
        <v>0</v>
      </c>
      <c r="BB212" s="38">
        <f t="shared" si="3584"/>
        <v>0</v>
      </c>
    </row>
    <row r="213" spans="1:54" ht="15" hidden="1" customHeight="1" x14ac:dyDescent="0.2">
      <c r="B213" s="116"/>
      <c r="C213" s="117"/>
      <c r="D213" s="118"/>
      <c r="E213" s="119"/>
      <c r="F213" s="92"/>
      <c r="G213" s="190">
        <f t="shared" ref="G213" si="3585">IF(AND($B205=$B211,$B205&lt;&gt;"",$B205&lt;&gt;0),F211+G207,F211)</f>
        <v>18</v>
      </c>
      <c r="H213" s="121"/>
      <c r="I213" s="165">
        <f t="shared" si="3555"/>
        <v>0</v>
      </c>
      <c r="J213" s="195">
        <f t="shared" ref="J213" si="3586">IF($B211=$B205,COUNTIF(L213:R213,0),COUNTIF(L214:R214,0)+COUNTIF(L214:R214,""))</f>
        <v>7</v>
      </c>
      <c r="K213" s="39">
        <f t="shared" ref="K213:R213" si="3587">IF($B205=$B211,K214+K207,K214)</f>
        <v>0</v>
      </c>
      <c r="L213" s="40">
        <f t="shared" si="3587"/>
        <v>0</v>
      </c>
      <c r="M213" s="40">
        <f t="shared" si="3587"/>
        <v>0</v>
      </c>
      <c r="N213" s="40">
        <f t="shared" si="3587"/>
        <v>0</v>
      </c>
      <c r="O213" s="40">
        <f t="shared" si="3587"/>
        <v>0</v>
      </c>
      <c r="P213" s="41">
        <f t="shared" si="3587"/>
        <v>0</v>
      </c>
      <c r="Q213" s="42">
        <f t="shared" si="3587"/>
        <v>0</v>
      </c>
      <c r="R213" s="43">
        <f t="shared" si="3587"/>
        <v>0</v>
      </c>
      <c r="S213" s="195">
        <f t="shared" ref="S213" si="3588">IF($B211=$B205,COUNTIF(U213:AA213,0),COUNTIF(U214:AA214,0)+COUNTIF(U214:AA214,""))</f>
        <v>7</v>
      </c>
      <c r="T213" s="39">
        <f t="shared" ref="T213:AA213" si="3589">IF($B205=$B211,T214+T207,T214)</f>
        <v>0</v>
      </c>
      <c r="U213" s="40">
        <f t="shared" si="3589"/>
        <v>0</v>
      </c>
      <c r="V213" s="40">
        <f t="shared" si="3589"/>
        <v>0</v>
      </c>
      <c r="W213" s="40">
        <f t="shared" si="3589"/>
        <v>0</v>
      </c>
      <c r="X213" s="40">
        <f t="shared" si="3589"/>
        <v>0</v>
      </c>
      <c r="Y213" s="41">
        <f t="shared" si="3589"/>
        <v>0</v>
      </c>
      <c r="Z213" s="42">
        <f t="shared" si="3589"/>
        <v>0</v>
      </c>
      <c r="AA213" s="43">
        <f t="shared" si="3589"/>
        <v>0</v>
      </c>
      <c r="AB213" s="195">
        <f t="shared" ref="AB213" si="3590">IF($B211=$B205,COUNTIF(AD213:AJ213,0),COUNTIF(AD214:AJ214,0)+COUNTIF(AD214:AJ214,""))</f>
        <v>7</v>
      </c>
      <c r="AC213" s="39">
        <f t="shared" ref="AC213:AJ213" si="3591">IF($B205=$B211,AC214+AC207,AC214)</f>
        <v>0</v>
      </c>
      <c r="AD213" s="40">
        <f t="shared" si="3591"/>
        <v>0</v>
      </c>
      <c r="AE213" s="40">
        <f t="shared" si="3591"/>
        <v>0</v>
      </c>
      <c r="AF213" s="40">
        <f t="shared" si="3591"/>
        <v>0</v>
      </c>
      <c r="AG213" s="40">
        <f t="shared" si="3591"/>
        <v>0</v>
      </c>
      <c r="AH213" s="41">
        <f t="shared" si="3591"/>
        <v>0</v>
      </c>
      <c r="AI213" s="42">
        <f t="shared" si="3591"/>
        <v>0</v>
      </c>
      <c r="AJ213" s="43">
        <f t="shared" si="3591"/>
        <v>0</v>
      </c>
      <c r="AK213" s="195">
        <f t="shared" ref="AK213" si="3592">IF($B211=$B205,COUNTIF(AM213:AS213,0),COUNTIF(AM214:AS214,0)+COUNTIF(AM214:AS214,""))</f>
        <v>7</v>
      </c>
      <c r="AL213" s="39">
        <f t="shared" ref="AL213:AS213" si="3593">IF($B205=$B211,AL214+AL207,AL214)</f>
        <v>0</v>
      </c>
      <c r="AM213" s="40">
        <f t="shared" si="3593"/>
        <v>0</v>
      </c>
      <c r="AN213" s="40">
        <f t="shared" si="3593"/>
        <v>0</v>
      </c>
      <c r="AO213" s="40">
        <f t="shared" si="3593"/>
        <v>0</v>
      </c>
      <c r="AP213" s="40">
        <f t="shared" si="3593"/>
        <v>0</v>
      </c>
      <c r="AQ213" s="41">
        <f t="shared" si="3593"/>
        <v>0</v>
      </c>
      <c r="AR213" s="42">
        <f t="shared" si="3593"/>
        <v>0</v>
      </c>
      <c r="AS213" s="43">
        <f t="shared" si="3593"/>
        <v>0</v>
      </c>
      <c r="AT213" s="195">
        <f t="shared" ref="AT213" si="3594">IF($B211=$B205,COUNTIF(AV213:BB213,0),COUNTIF(AV214:BB214,0)+COUNTIF(AV214:BB214,""))</f>
        <v>7</v>
      </c>
      <c r="AU213" s="39">
        <f t="shared" ref="AU213:BB213" si="3595">IF($B205=$B211,AU214+AU207,AU214)</f>
        <v>0</v>
      </c>
      <c r="AV213" s="40">
        <f t="shared" si="3595"/>
        <v>0</v>
      </c>
      <c r="AW213" s="40">
        <f t="shared" si="3595"/>
        <v>0</v>
      </c>
      <c r="AX213" s="40">
        <f t="shared" si="3595"/>
        <v>0</v>
      </c>
      <c r="AY213" s="40">
        <f t="shared" si="3595"/>
        <v>0</v>
      </c>
      <c r="AZ213" s="41">
        <f t="shared" si="3595"/>
        <v>0</v>
      </c>
      <c r="BA213" s="42">
        <f t="shared" si="3595"/>
        <v>0</v>
      </c>
      <c r="BB213" s="43">
        <f t="shared" si="3595"/>
        <v>0</v>
      </c>
    </row>
    <row r="214" spans="1:54" ht="15.75" customHeight="1" x14ac:dyDescent="0.2">
      <c r="A214" s="1">
        <f t="shared" ref="A214" si="3596">A211</f>
        <v>0</v>
      </c>
      <c r="B214" s="313">
        <f t="shared" ref="B214" si="3597">B208+1</f>
        <v>33</v>
      </c>
      <c r="C214" s="314"/>
      <c r="D214" s="314"/>
      <c r="E214" s="314"/>
      <c r="F214" s="31"/>
      <c r="G214" s="183"/>
      <c r="H214" s="122">
        <f t="shared" ref="H214" si="3598">5-COUNTIF(AU211,0)-COUNTIF(AL211,0)-COUNTIF(AC211,0)-COUNTIF(T211,0)-COUNTIF(K211,0)</f>
        <v>0</v>
      </c>
      <c r="I214" s="165">
        <f t="shared" si="3555"/>
        <v>0</v>
      </c>
      <c r="J214" s="187">
        <f t="shared" ref="J214" si="3599">IF($B211=$B205,J208+IF($F211&lt;&gt;$G211,(K211+$G213-$G212)/$F211,K211/$F211),IF($F211&lt;&gt;G211,(K211+$G213-$G212)/$F211,K211/$F211))</f>
        <v>0</v>
      </c>
      <c r="K214" s="7">
        <f t="shared" ref="K214:K215" si="3600">SUM(L214:R214)</f>
        <v>0</v>
      </c>
      <c r="L214" s="26">
        <f t="shared" ref="L214:R214" si="3601">L211</f>
        <v>0</v>
      </c>
      <c r="M214" s="26">
        <f t="shared" si="3601"/>
        <v>0</v>
      </c>
      <c r="N214" s="26">
        <f t="shared" si="3601"/>
        <v>0</v>
      </c>
      <c r="O214" s="26">
        <f t="shared" si="3601"/>
        <v>0</v>
      </c>
      <c r="P214" s="26">
        <f t="shared" si="3601"/>
        <v>0</v>
      </c>
      <c r="Q214" s="29">
        <f t="shared" si="3601"/>
        <v>0</v>
      </c>
      <c r="R214" s="23">
        <f t="shared" si="3601"/>
        <v>0</v>
      </c>
      <c r="S214" s="187">
        <f t="shared" ref="S214" si="3602">IF($B211=$B205,S208+IF($F211&lt;&gt;$G211,(T211+$G213-$G212)/$F211,T211/$F211),IF($F211&lt;&gt;P211,(T211+$G213-$G212)/$F211,T211/$F211))</f>
        <v>0</v>
      </c>
      <c r="T214" s="7">
        <f t="shared" ref="T214:T215" si="3603">SUM(U214:AA214)</f>
        <v>0</v>
      </c>
      <c r="U214" s="26">
        <f t="shared" ref="U214:AA214" si="3604">U211</f>
        <v>0</v>
      </c>
      <c r="V214" s="26">
        <f t="shared" si="3604"/>
        <v>0</v>
      </c>
      <c r="W214" s="26">
        <f t="shared" si="3604"/>
        <v>0</v>
      </c>
      <c r="X214" s="26">
        <f t="shared" si="3604"/>
        <v>0</v>
      </c>
      <c r="Y214" s="113">
        <f t="shared" si="3604"/>
        <v>0</v>
      </c>
      <c r="Z214" s="29">
        <f t="shared" si="3604"/>
        <v>0</v>
      </c>
      <c r="AA214" s="23">
        <f t="shared" si="3604"/>
        <v>0</v>
      </c>
      <c r="AB214" s="187">
        <f t="shared" ref="AB214" si="3605">IF($B211=$B205,AB208+IF($F211&lt;&gt;$G211,(AC211+$G213-$G212)/$F211,AC211/$F211),IF($F211&lt;&gt;Y211,(AC211+$G213-$G212)/$F211,AC211/$F211))</f>
        <v>0</v>
      </c>
      <c r="AC214" s="7">
        <f t="shared" ref="AC214:AC215" si="3606">SUM(AD214:AJ214)</f>
        <v>0</v>
      </c>
      <c r="AD214" s="26">
        <f t="shared" ref="AD214:AJ214" si="3607">AD211</f>
        <v>0</v>
      </c>
      <c r="AE214" s="26">
        <f t="shared" si="3607"/>
        <v>0</v>
      </c>
      <c r="AF214" s="26">
        <f t="shared" si="3607"/>
        <v>0</v>
      </c>
      <c r="AG214" s="26">
        <f t="shared" si="3607"/>
        <v>0</v>
      </c>
      <c r="AH214" s="113">
        <f t="shared" si="3607"/>
        <v>0</v>
      </c>
      <c r="AI214" s="29">
        <f t="shared" si="3607"/>
        <v>0</v>
      </c>
      <c r="AJ214" s="23">
        <f t="shared" si="3607"/>
        <v>0</v>
      </c>
      <c r="AK214" s="187">
        <f t="shared" ref="AK214" si="3608">IF($B211=$B205,AK208+IF($F211&lt;&gt;$G211,(AL211+$G213-$G212)/$F211,AL211/$F211),IF($F211&lt;&gt;AH211,(AL211+$G213-$G212)/$F211,AL211/$F211))</f>
        <v>0</v>
      </c>
      <c r="AL214" s="7">
        <f t="shared" ref="AL214:AL215" si="3609">SUM(AM214:AS214)</f>
        <v>0</v>
      </c>
      <c r="AM214" s="26">
        <f t="shared" ref="AM214:AS214" si="3610">AM211</f>
        <v>0</v>
      </c>
      <c r="AN214" s="26">
        <f t="shared" si="3610"/>
        <v>0</v>
      </c>
      <c r="AO214" s="26">
        <f t="shared" si="3610"/>
        <v>0</v>
      </c>
      <c r="AP214" s="26">
        <f t="shared" si="3610"/>
        <v>0</v>
      </c>
      <c r="AQ214" s="113">
        <f t="shared" si="3610"/>
        <v>0</v>
      </c>
      <c r="AR214" s="29">
        <f t="shared" si="3610"/>
        <v>0</v>
      </c>
      <c r="AS214" s="23">
        <f t="shared" si="3610"/>
        <v>0</v>
      </c>
      <c r="AT214" s="187">
        <f t="shared" ref="AT214" si="3611">IF($B211=$B205,AT208+IF($F211&lt;&gt;$G211,(AU211+$G213-$G212)/$F211,AU211/$F211),IF($F211&lt;&gt;AQ211,(AU211+$G213-$G212)/$F211,AU211/$F211))</f>
        <v>0</v>
      </c>
      <c r="AU214" s="7">
        <f t="shared" ref="AU214:AU215" si="3612">SUM(AV214:BB214)</f>
        <v>0</v>
      </c>
      <c r="AV214" s="6">
        <f t="shared" ref="AV214" si="3613">IF(SUM($AM$9:$AS$9)=SUM($AV$9:$BB$9),AV211,IF(AND(SUM($AV$9:$BB$9)&gt;42,SUM($AV$9:$BB$9)&lt;49),AV211,0))</f>
        <v>0</v>
      </c>
      <c r="AW214" s="6">
        <f t="shared" ref="AW214:BB214" si="3614">IF(SUM($AM$9:$AS$9)=SUM($AV$9:$BB$9),AW211,IF(AND(SUM($AV$9:$BB$9)&gt;42,SUM($AV$9:$BB$9)&lt;49),AW211,0))</f>
        <v>0</v>
      </c>
      <c r="AX214" s="6">
        <f t="shared" si="3614"/>
        <v>0</v>
      </c>
      <c r="AY214" s="6">
        <f t="shared" si="3614"/>
        <v>0</v>
      </c>
      <c r="AZ214" s="26">
        <f t="shared" si="3614"/>
        <v>0</v>
      </c>
      <c r="BA214" s="29">
        <f t="shared" si="3614"/>
        <v>0</v>
      </c>
      <c r="BB214" s="23">
        <f t="shared" si="3614"/>
        <v>0</v>
      </c>
    </row>
    <row r="215" spans="1:54" ht="15.75" customHeight="1" x14ac:dyDescent="0.2">
      <c r="A215" s="1">
        <f t="shared" ref="A215:A216" si="3615">A214</f>
        <v>0</v>
      </c>
      <c r="B215" s="313"/>
      <c r="C215" s="314"/>
      <c r="D215" s="314"/>
      <c r="E215" s="314"/>
      <c r="F215" s="31"/>
      <c r="G215" s="183"/>
      <c r="H215" s="123">
        <f t="shared" ref="H215" si="3616">IF($B211=$B205,H209+F215,$F215)</f>
        <v>0</v>
      </c>
      <c r="I215" s="165">
        <f t="shared" si="3555"/>
        <v>0</v>
      </c>
      <c r="J215" s="141">
        <f t="shared" ref="J215" si="3617">IF($H214=0,0,IF($B205=$B211,IF($H216&gt;0,$H216+J209,K211+J209),IF($H216&gt;0,$H216,K211)))</f>
        <v>0</v>
      </c>
      <c r="K215" s="7">
        <f t="shared" si="3600"/>
        <v>0</v>
      </c>
      <c r="L215" s="6"/>
      <c r="M215" s="6"/>
      <c r="N215" s="6"/>
      <c r="O215" s="6"/>
      <c r="P215" s="26"/>
      <c r="Q215" s="29"/>
      <c r="R215" s="23"/>
      <c r="S215" s="141">
        <f t="shared" ref="S215" si="3618">IF($H214=0,0,IF($B205=$B211,IF($H216&gt;0,$H216+S209,T211+S209),IF($H216&gt;0,$H216,T211)))</f>
        <v>0</v>
      </c>
      <c r="T215" s="7">
        <f t="shared" si="3603"/>
        <v>0</v>
      </c>
      <c r="U215" s="6"/>
      <c r="V215" s="6"/>
      <c r="W215" s="6"/>
      <c r="X215" s="6"/>
      <c r="Y215" s="26"/>
      <c r="Z215" s="29"/>
      <c r="AA215" s="23"/>
      <c r="AB215" s="141">
        <f t="shared" ref="AB215" si="3619">IF($H214=0,0,IF($B205=$B211,IF($H216&gt;0,$H216+AB209,AC211+AB209),IF($H216&gt;0,$H216,AC211)))</f>
        <v>0</v>
      </c>
      <c r="AC215" s="7">
        <f t="shared" si="3606"/>
        <v>0</v>
      </c>
      <c r="AD215" s="6"/>
      <c r="AE215" s="6"/>
      <c r="AF215" s="6"/>
      <c r="AG215" s="6"/>
      <c r="AH215" s="26"/>
      <c r="AI215" s="29"/>
      <c r="AJ215" s="23"/>
      <c r="AK215" s="141">
        <f t="shared" ref="AK215" si="3620">IF($H214=0,0,IF($B205=$B211,IF($H216&gt;0,$H216+AK209,AL211+AK209),IF($H216&gt;0,$H216,AL211)))</f>
        <v>0</v>
      </c>
      <c r="AL215" s="7">
        <f t="shared" si="3609"/>
        <v>0</v>
      </c>
      <c r="AM215" s="6"/>
      <c r="AN215" s="6"/>
      <c r="AO215" s="6"/>
      <c r="AP215" s="6"/>
      <c r="AQ215" s="26"/>
      <c r="AR215" s="29"/>
      <c r="AS215" s="23"/>
      <c r="AT215" s="141">
        <f t="shared" ref="AT215" si="3621">IF($H214=0,0,IF($B205=$B211,IF($H216&gt;0,$H216+AT209,AU211+AT209),IF($H216&gt;0,$H216,AU211)))</f>
        <v>0</v>
      </c>
      <c r="AU215" s="7">
        <f t="shared" si="3612"/>
        <v>0</v>
      </c>
      <c r="AV215" s="6"/>
      <c r="AW215" s="6"/>
      <c r="AX215" s="6"/>
      <c r="AY215" s="6"/>
      <c r="AZ215" s="26"/>
      <c r="BA215" s="29"/>
      <c r="BB215" s="23"/>
    </row>
    <row r="216" spans="1:54" ht="18.75" customHeight="1" thickBot="1" x14ac:dyDescent="0.25">
      <c r="A216" s="1">
        <f t="shared" si="3615"/>
        <v>0</v>
      </c>
      <c r="B216" s="323" t="str">
        <f>IF(B211="",Wydruk!$AE$6,IF(J212=0,Wydruk!$AE$7,IF(AND(G212&lt;G213,B211&lt;&gt;$B217),Wydruk!$AE$13,IF(AND($B211=$B205,$B211&lt;&gt;$B217),IF(OR(OR(J216&lt;4,J216&gt;5),OR(S216&lt;4,S216&gt;5),OR(AB216&lt;4,AB216&gt;5),OR(AK216&lt;4,AK216&gt;5),OR(AND(AT216&lt;4,AT216&gt;0),AT216&gt;5)),Wydruk!$AE$8,Wydruk!$AE$9),IF($B211=$B217,IF($F215&lt;&gt;0,Wydruk!$AE$12,Wydruk!$AE$10),IF(OR(OR(J212&lt;4,J212&gt;5),OR(S212&lt;4,S212&gt;5),OR(AB212&lt;4,AB212&gt;5),OR(AK212&lt;4,AK212&gt;5),OR(AND(AT212&lt;4,AT212&gt;0),AT212&gt;5)),Wydruk!$AE$8,Wydruk!$AE$11))))))</f>
        <v>Uzupełnij liczby godzin tygodniowego planu</v>
      </c>
      <c r="C216" s="324"/>
      <c r="D216" s="324"/>
      <c r="E216" s="324"/>
      <c r="F216" s="173">
        <f>wrzesień!F216</f>
        <v>0</v>
      </c>
      <c r="G216" s="184">
        <f>wrzesień!G216</f>
        <v>0</v>
      </c>
      <c r="H216" s="191">
        <f t="shared" ref="H216" si="3622">IF(OR($G216=0,$F216=0,$G216="",$F216=""),0,$G216/$F216)</f>
        <v>0</v>
      </c>
      <c r="I216" s="193"/>
      <c r="J216" s="176">
        <f t="shared" ref="J216" si="3623">IF($B205=$B211,IF(L211+L206&gt;0,1,0)+IF(M211+M206&gt;0,1,0)+IF(N211+N206&gt;0,1,0)+IF(O211+O206&gt;0,1,0)+IF(P211+P206&gt;0,1,0)+IF(Q211+Q206&gt;0,1,0)+IF(R211+R206&gt;0,1,0),J212)</f>
        <v>0</v>
      </c>
      <c r="K216" s="133">
        <f t="shared" ref="K216" si="3624">IF(OR($B211=$B217,J216=0,(K212-Q216+O216)&lt;=0),0,(K212-Q216+O216)/J216)</f>
        <v>0</v>
      </c>
      <c r="L216" s="137">
        <f t="shared" ref="L216" si="3625">IF(K216*(7-J213)&lt;=0,0,K216*(7-J213))</f>
        <v>0</v>
      </c>
      <c r="M216" s="311">
        <f t="shared" ref="M216" si="3626">ROUND(IF(OR(K213-K216*(7-J213)+P216&lt;0,$B211=$B217,K216&lt;=0,K213=0),0,IF(K213-K216*(7-J213)+P216&gt;Q216-O216+P216,Q216-O216+P216,K213-K216*(7-J213)+P216)),1)</f>
        <v>0</v>
      </c>
      <c r="N216" s="312"/>
      <c r="O216" s="139">
        <f t="shared" ref="O216" si="3627">IF(OR($B211=$B217,J212=0),0,IF($B211=$B205,J211,$F211))</f>
        <v>0</v>
      </c>
      <c r="P216" s="30">
        <f t="shared" ref="P216" si="3628">IF(OR($B211=$B217,J216=0),0,$G213-$G212)</f>
        <v>0</v>
      </c>
      <c r="Q216" s="134">
        <f t="shared" ref="Q216" si="3629">IF(OR($B211=$B217,J216=0),0,J215)</f>
        <v>0</v>
      </c>
      <c r="R216" s="138">
        <f t="shared" ref="R216" si="3630">IF($B211=$B217,0,K213)</f>
        <v>0</v>
      </c>
      <c r="S216" s="176">
        <f t="shared" ref="S216" si="3631">IF($B205=$B211,IF(U211+U206&gt;0,1,0)+IF(V211+V206&gt;0,1,0)+IF(W211+W206&gt;0,1,0)+IF(X211+X206&gt;0,1,0)+IF(Y211+Y206&gt;0,1,0)+IF(Z211+Z206&gt;0,1,0)+IF(AA211+AA206&gt;0,1,0),S212)</f>
        <v>0</v>
      </c>
      <c r="T216" s="133">
        <f t="shared" ref="T216" si="3632">IF(OR($B211=$B217,S216=0,(T212-Z216+X216)&lt;=0),0,(T212-Z216+X216)/S216)</f>
        <v>0</v>
      </c>
      <c r="U216" s="137">
        <f t="shared" ref="U216" si="3633">IF(T216*(7-S213)&lt;=0,0,T216*(7-S213))</f>
        <v>0</v>
      </c>
      <c r="V216" s="311">
        <f t="shared" ref="V216" si="3634">ROUND(IF(OR(T213-T216*(7-S213)+Y216&lt;0,$B211=$B217,T216&lt;=0,T213=0),0,IF(T213-T216*(7-S213)+Y216&gt;Z216-X216+Y216,Z216-X216+Y216,T213-T216*(7-S213)+Y216)),1)</f>
        <v>0</v>
      </c>
      <c r="W216" s="312"/>
      <c r="X216" s="139">
        <f t="shared" ref="X216" si="3635">IF(OR($B211=$B217,S212=0),0,IF($B211=$B205,S211,$F211))</f>
        <v>0</v>
      </c>
      <c r="Y216" s="30">
        <f t="shared" ref="Y216" si="3636">IF(OR($B211=$B217,S216=0),0,$G213-$G212)</f>
        <v>0</v>
      </c>
      <c r="Z216" s="134">
        <f t="shared" ref="Z216" si="3637">IF(OR($B211=$B217,S216=0),0,S215)</f>
        <v>0</v>
      </c>
      <c r="AA216" s="138">
        <f t="shared" ref="AA216" si="3638">IF($B211=$B217,0,T213)</f>
        <v>0</v>
      </c>
      <c r="AB216" s="176">
        <f t="shared" ref="AB216" si="3639">IF($B205=$B211,IF(AD211+AD206&gt;0,1,0)+IF(AE211+AE206&gt;0,1,0)+IF(AF211+AF206&gt;0,1,0)+IF(AG211+AG206&gt;0,1,0)+IF(AH211+AH206&gt;0,1,0)+IF(AI211+AI206&gt;0,1,0)+IF(AJ211+AJ206&gt;0,1,0),AB212)</f>
        <v>0</v>
      </c>
      <c r="AC216" s="133">
        <f t="shared" ref="AC216" si="3640">IF(OR($B211=$B217,AB216=0,(AC212-AI216+AG216)&lt;=0),0,(AC212-AI216+AG216)/AB216)</f>
        <v>0</v>
      </c>
      <c r="AD216" s="137">
        <f t="shared" ref="AD216" si="3641">IF(AC216*(7-AB213)&lt;=0,0,AC216*(7-AB213))</f>
        <v>0</v>
      </c>
      <c r="AE216" s="311">
        <f t="shared" ref="AE216" si="3642">ROUND(IF(OR(AC213-AC216*(7-AB213)+AH216&lt;0,$B211=$B217,AC216&lt;=0,AC213=0),0,IF(AC213-AC216*(7-AB213)+AH216&gt;AI216-AG216+AH216,AI216-AG216+AH216,AC213-AC216*(7-AB213)+AH216)),1)</f>
        <v>0</v>
      </c>
      <c r="AF216" s="312"/>
      <c r="AG216" s="139">
        <f t="shared" ref="AG216" si="3643">IF(OR($B211=$B217,AB212=0),0,IF($B211=$B205,AB211,$F211))</f>
        <v>0</v>
      </c>
      <c r="AH216" s="30">
        <f t="shared" ref="AH216" si="3644">IF(OR($B211=$B217,AB216=0),0,$G213-$G212)</f>
        <v>0</v>
      </c>
      <c r="AI216" s="134">
        <f t="shared" ref="AI216" si="3645">IF(OR($B211=$B217,AB216=0),0,AB215)</f>
        <v>0</v>
      </c>
      <c r="AJ216" s="138">
        <f t="shared" ref="AJ216" si="3646">IF($B211=$B217,0,AC213)</f>
        <v>0</v>
      </c>
      <c r="AK216" s="176">
        <f t="shared" ref="AK216" si="3647">IF($B205=$B211,IF(AM211+AM206&gt;0,1,0)+IF(AN211+AN206&gt;0,1,0)+IF(AO211+AO206&gt;0,1,0)+IF(AP211+AP206&gt;0,1,0)+IF(AQ211+AQ206&gt;0,1,0)+IF(AR211+AR206&gt;0,1,0)+IF(AS211+AS206&gt;0,1,0),AK212)</f>
        <v>0</v>
      </c>
      <c r="AL216" s="133">
        <f t="shared" ref="AL216" si="3648">IF(OR($B211=$B217,AK216=0,(AL212-AR216+AP216)&lt;=0),0,(AL212-AR216+AP216)/AK216)</f>
        <v>0</v>
      </c>
      <c r="AM216" s="137">
        <f t="shared" ref="AM216" si="3649">IF(AL216*(7-AK213)&lt;=0,0,AL216*(7-AK213))</f>
        <v>0</v>
      </c>
      <c r="AN216" s="311">
        <f t="shared" ref="AN216" si="3650">ROUND(IF(OR(AL213-AL216*(7-AK213)+AQ216&lt;0,$B211=$B217,AL216&lt;=0,AL213=0),0,IF(AL213-AL216*(7-AK213)+AQ216&gt;AR216-AP216+AQ216,AR216-AP216+AQ216,AL213-AL216*(7-AK213)+AQ216)),1)</f>
        <v>0</v>
      </c>
      <c r="AO216" s="312"/>
      <c r="AP216" s="139">
        <f t="shared" ref="AP216" si="3651">IF(OR($B211=$B217,AK212=0),0,IF($B211=$B205,AK211,$F211))</f>
        <v>0</v>
      </c>
      <c r="AQ216" s="30">
        <f t="shared" ref="AQ216" si="3652">IF(OR($B211=$B217,AK216=0),0,$G213-$G212)</f>
        <v>0</v>
      </c>
      <c r="AR216" s="134">
        <f t="shared" ref="AR216" si="3653">IF(OR($B211=$B217,AK216=0),0,AK215)</f>
        <v>0</v>
      </c>
      <c r="AS216" s="138">
        <f t="shared" ref="AS216" si="3654">IF($B211=$B217,0,AL213)</f>
        <v>0</v>
      </c>
      <c r="AT216" s="176">
        <f t="shared" ref="AT216" si="3655">IF($B205=$B211,IF(AV211+AV206&gt;0,1,0)+IF(AW211+AW206&gt;0,1,0)+IF(AX211+AX206&gt;0,1,0)+IF(AY211+AY206&gt;0,1,0)+IF(AZ211+AZ206&gt;0,1,0)+IF(BA211+BA206&gt;0,1,0)+IF(BB211+BB206&gt;0,1,0),AT212)</f>
        <v>0</v>
      </c>
      <c r="AU216" s="133">
        <f t="shared" ref="AU216" si="3656">IF(OR($B211=$B217,AT216=0,(AU212-BA216+AY216)&lt;=0),0,(AU212-BA216+AY216)/AT216)</f>
        <v>0</v>
      </c>
      <c r="AV216" s="137">
        <f t="shared" ref="AV216" si="3657">IF(AU216*(7-AT213)&lt;=0,0,AU216*(7-AT213))</f>
        <v>0</v>
      </c>
      <c r="AW216" s="311">
        <f t="shared" ref="AW216" si="3658">ROUND(IF(OR(AU213-AU216*(7-AT213)+AZ216&lt;0,$B211=$B217,AU216&lt;=0,AU213=0),0,IF(AU213-AU216*(7-AT213)+AZ216&gt;BA216-AY216+AZ216,BA216-AY216+AZ216,AU213-AU216*(7-AT213)+AZ216)),1)</f>
        <v>0</v>
      </c>
      <c r="AX216" s="312"/>
      <c r="AY216" s="139">
        <f t="shared" ref="AY216" si="3659">IF(OR($B211=$B217,AT212=0),0,IF($B211=$B205,AT211,$F211))</f>
        <v>0</v>
      </c>
      <c r="AZ216" s="30">
        <f t="shared" ref="AZ216" si="3660">IF(OR($B211=$B217,AT216=0),0,$G213-$G212)</f>
        <v>0</v>
      </c>
      <c r="BA216" s="134">
        <f t="shared" ref="BA216" si="3661">IF(OR($B211=$B217,AT216=0),0,AT215)</f>
        <v>0</v>
      </c>
      <c r="BB216" s="138">
        <f t="shared" ref="BB216" si="3662">IF($B211=$B217,0,AU213)</f>
        <v>0</v>
      </c>
    </row>
    <row r="217" spans="1:54" ht="15.75" x14ac:dyDescent="0.2">
      <c r="A217" s="1">
        <f t="shared" ref="A217" si="3663">IF(B217="","1. Niewypełnione",B217)</f>
        <v>0</v>
      </c>
      <c r="B217" s="320">
        <f>wrzesień!B217</f>
        <v>0</v>
      </c>
      <c r="C217" s="321">
        <f>wrzesień!C217</f>
        <v>0</v>
      </c>
      <c r="D217" s="321">
        <f>wrzesień!D217</f>
        <v>0</v>
      </c>
      <c r="E217" s="321">
        <f>wrzesień!E217</f>
        <v>0</v>
      </c>
      <c r="F217" s="177">
        <f>wrzesień!F217</f>
        <v>18</v>
      </c>
      <c r="G217" s="185">
        <f>wrzesień!G217</f>
        <v>18</v>
      </c>
      <c r="H217" s="177"/>
      <c r="I217" s="192">
        <f t="shared" ref="I217:I221" si="3664">K217+T217+AC217+AL217+AU217</f>
        <v>0</v>
      </c>
      <c r="J217" s="186">
        <f t="shared" ref="J217" si="3665">IF(OR($B217=$B223,J220=0),0,ROUND((K218+P222)/J220,0))</f>
        <v>0</v>
      </c>
      <c r="K217" s="51">
        <f t="shared" ref="K217:K218" si="3666">SUM(L217:R217)</f>
        <v>0</v>
      </c>
      <c r="L217" s="52">
        <f>wrzesień!L217</f>
        <v>0</v>
      </c>
      <c r="M217" s="52">
        <f>wrzesień!M217</f>
        <v>0</v>
      </c>
      <c r="N217" s="52">
        <f>wrzesień!N217</f>
        <v>0</v>
      </c>
      <c r="O217" s="52">
        <f>wrzesień!O217</f>
        <v>0</v>
      </c>
      <c r="P217" s="53">
        <f>wrzesień!P217</f>
        <v>0</v>
      </c>
      <c r="Q217" s="54">
        <f>wrzesień!Q217</f>
        <v>0</v>
      </c>
      <c r="R217" s="55">
        <f>wrzesień!R217</f>
        <v>0</v>
      </c>
      <c r="S217" s="188">
        <f t="shared" ref="S217" si="3667">IF(OR($B217=$B223,S220=0),0,ROUND((T218+Y222)/S220,0))</f>
        <v>0</v>
      </c>
      <c r="T217" s="51">
        <f t="shared" ref="T217:T218" si="3668">SUM(U217:AA217)</f>
        <v>0</v>
      </c>
      <c r="U217" s="52">
        <f>wrzesień!U217</f>
        <v>0</v>
      </c>
      <c r="V217" s="52">
        <f>wrzesień!V217</f>
        <v>0</v>
      </c>
      <c r="W217" s="52">
        <f>wrzesień!W217</f>
        <v>0</v>
      </c>
      <c r="X217" s="52">
        <f>wrzesień!X217</f>
        <v>0</v>
      </c>
      <c r="Y217" s="53">
        <f>wrzesień!Y217</f>
        <v>0</v>
      </c>
      <c r="Z217" s="54">
        <f>wrzesień!Z217</f>
        <v>0</v>
      </c>
      <c r="AA217" s="55">
        <f>wrzesień!AA217</f>
        <v>0</v>
      </c>
      <c r="AB217" s="188">
        <f t="shared" ref="AB217" si="3669">IF(OR($B217=$B223,AB220=0),0,ROUND((AC218+AH222)/AB220,0))</f>
        <v>0</v>
      </c>
      <c r="AC217" s="51">
        <f t="shared" ref="AC217:AC218" si="3670">SUM(AD217:AJ217)</f>
        <v>0</v>
      </c>
      <c r="AD217" s="52">
        <f>wrzesień!AD217</f>
        <v>0</v>
      </c>
      <c r="AE217" s="52">
        <f>wrzesień!AE217</f>
        <v>0</v>
      </c>
      <c r="AF217" s="52">
        <f>wrzesień!AF217</f>
        <v>0</v>
      </c>
      <c r="AG217" s="52">
        <f>wrzesień!AG217</f>
        <v>0</v>
      </c>
      <c r="AH217" s="53">
        <f>wrzesień!AH217</f>
        <v>0</v>
      </c>
      <c r="AI217" s="54">
        <f>wrzesień!AI217</f>
        <v>0</v>
      </c>
      <c r="AJ217" s="55">
        <f>wrzesień!AJ217</f>
        <v>0</v>
      </c>
      <c r="AK217" s="188">
        <f t="shared" ref="AK217" si="3671">IF(OR($B217=$B223,AK220=0),0,ROUND((AL218+AQ222)/AK220,0))</f>
        <v>0</v>
      </c>
      <c r="AL217" s="51">
        <f t="shared" ref="AL217:AL218" si="3672">SUM(AM217:AS217)</f>
        <v>0</v>
      </c>
      <c r="AM217" s="52">
        <f>wrzesień!AM217</f>
        <v>0</v>
      </c>
      <c r="AN217" s="52">
        <f>wrzesień!AN217</f>
        <v>0</v>
      </c>
      <c r="AO217" s="52">
        <f>wrzesień!AO217</f>
        <v>0</v>
      </c>
      <c r="AP217" s="52">
        <f>wrzesień!AP217</f>
        <v>0</v>
      </c>
      <c r="AQ217" s="53">
        <f>wrzesień!AQ217</f>
        <v>0</v>
      </c>
      <c r="AR217" s="54">
        <f>wrzesień!AR217</f>
        <v>0</v>
      </c>
      <c r="AS217" s="55">
        <f>wrzesień!AS217</f>
        <v>0</v>
      </c>
      <c r="AT217" s="188">
        <f t="shared" ref="AT217" si="3673">IF(OR($B217=$B223,AT220=0),0,ROUND((AU218+AZ222)/AT220,0))</f>
        <v>0</v>
      </c>
      <c r="AU217" s="51">
        <f t="shared" ref="AU217:AU218" si="3674">SUM(AV217:BB217)</f>
        <v>0</v>
      </c>
      <c r="AV217" s="52">
        <f t="shared" ref="AV217" si="3675">IF(SUM($AM$9:$AS$9)=SUM($AV$9:$BB$9),AM217,IF(AND(SUM($AV$9:$BB$9)&gt;42,SUM($AV$9:$BB$9)&lt;49),AM217,0))</f>
        <v>0</v>
      </c>
      <c r="AW217" s="52">
        <f t="shared" ref="AW217" si="3676">IF(SUM($AM$9:$AS$9)=SUM($AV$9:$BB$9),AN217,IF(AND(SUM($AV$9:$BB$9)&gt;42,SUM($AV$9:$BB$9)&lt;49),AN217,0))</f>
        <v>0</v>
      </c>
      <c r="AX217" s="52">
        <f t="shared" ref="AX217" si="3677">IF(SUM($AM$9:$AS$9)=SUM($AV$9:$BB$9),AO217,IF(AND(SUM($AV$9:$BB$9)&gt;42,SUM($AV$9:$BB$9)&lt;49),AO217,0))</f>
        <v>0</v>
      </c>
      <c r="AY217" s="52">
        <f t="shared" ref="AY217" si="3678">IF(SUM($AM$9:$AS$9)=SUM($AV$9:$BB$9),AP217,IF(AND(SUM($AV$9:$BB$9)&gt;42,SUM($AV$9:$BB$9)&lt;49),AP217,0))</f>
        <v>0</v>
      </c>
      <c r="AZ217" s="53">
        <f t="shared" ref="AZ217" si="3679">IF(SUM($AM$9:$AS$9)=SUM($AV$9:$BB$9),AQ217,IF(AND(SUM($AV$9:$BB$9)&gt;42,SUM($AV$9:$BB$9)&lt;49),AQ217,0))</f>
        <v>0</v>
      </c>
      <c r="BA217" s="54">
        <f t="shared" ref="BA217" si="3680">IF(SUM($AM$9:$AS$9)=SUM($AV$9:$BB$9),AR217,IF(AND(SUM($AV$9:$BB$9)&gt;42,SUM($AV$9:$BB$9)&lt;49),AR217,0))</f>
        <v>0</v>
      </c>
      <c r="BB217" s="55">
        <f t="shared" ref="BB217" si="3681">IF(SUM($AM$9:$AS$9)=SUM($AV$9:$BB$9),AS217,IF(AND(SUM($AV$9:$BB$9)&gt;42,SUM($AV$9:$BB$9)&lt;49),AS217,0))</f>
        <v>0</v>
      </c>
    </row>
    <row r="218" spans="1:54" ht="12.75" hidden="1" customHeight="1" x14ac:dyDescent="0.2">
      <c r="B218" s="93"/>
      <c r="C218" s="94"/>
      <c r="D218" s="95"/>
      <c r="E218" s="115"/>
      <c r="F218" s="140" t="b">
        <f t="shared" ref="F218" si="3682">IF($B211=$B217,OR(F212,G217&lt;F217),G217&lt;F217)</f>
        <v>0</v>
      </c>
      <c r="G218" s="189">
        <f t="shared" ref="G218" si="3683">IF(AND($B211=$B217,$B211&lt;&gt;"",$B211&lt;&gt;0),G217+G212,G217)</f>
        <v>18</v>
      </c>
      <c r="H218" s="120"/>
      <c r="I218" s="165">
        <f t="shared" si="3664"/>
        <v>0</v>
      </c>
      <c r="J218" s="194">
        <f t="shared" ref="J218" si="3684">7-COUNTIF(L217:R217,0)-COUNTIF(L217:R217,"")</f>
        <v>0</v>
      </c>
      <c r="K218" s="22">
        <f t="shared" si="3666"/>
        <v>0</v>
      </c>
      <c r="L218" s="35">
        <f t="shared" ref="L218:R218" si="3685">IF($B211=$B217,L217+L212,L217)</f>
        <v>0</v>
      </c>
      <c r="M218" s="35">
        <f t="shared" si="3685"/>
        <v>0</v>
      </c>
      <c r="N218" s="35">
        <f t="shared" si="3685"/>
        <v>0</v>
      </c>
      <c r="O218" s="35">
        <f t="shared" si="3685"/>
        <v>0</v>
      </c>
      <c r="P218" s="36">
        <f t="shared" si="3685"/>
        <v>0</v>
      </c>
      <c r="Q218" s="37">
        <f t="shared" si="3685"/>
        <v>0</v>
      </c>
      <c r="R218" s="38">
        <f t="shared" si="3685"/>
        <v>0</v>
      </c>
      <c r="S218" s="194">
        <f t="shared" ref="S218" si="3686">7-COUNTIF(U217:AA217,0)-COUNTIF(U217:AA217,"")</f>
        <v>0</v>
      </c>
      <c r="T218" s="22">
        <f t="shared" si="3668"/>
        <v>0</v>
      </c>
      <c r="U218" s="35">
        <f t="shared" ref="U218:AA218" si="3687">IF($B211=$B217,U217+U212,U217)</f>
        <v>0</v>
      </c>
      <c r="V218" s="35">
        <f t="shared" si="3687"/>
        <v>0</v>
      </c>
      <c r="W218" s="35">
        <f t="shared" si="3687"/>
        <v>0</v>
      </c>
      <c r="X218" s="35">
        <f t="shared" si="3687"/>
        <v>0</v>
      </c>
      <c r="Y218" s="36">
        <f t="shared" si="3687"/>
        <v>0</v>
      </c>
      <c r="Z218" s="37">
        <f t="shared" si="3687"/>
        <v>0</v>
      </c>
      <c r="AA218" s="38">
        <f t="shared" si="3687"/>
        <v>0</v>
      </c>
      <c r="AB218" s="194">
        <f t="shared" ref="AB218" si="3688">7-COUNTIF(AD217:AJ217,0)-COUNTIF(AD217:AJ217,"")</f>
        <v>0</v>
      </c>
      <c r="AC218" s="22">
        <f t="shared" si="3670"/>
        <v>0</v>
      </c>
      <c r="AD218" s="35">
        <f t="shared" ref="AD218:AJ218" si="3689">IF($B211=$B217,AD217+AD212,AD217)</f>
        <v>0</v>
      </c>
      <c r="AE218" s="35">
        <f t="shared" si="3689"/>
        <v>0</v>
      </c>
      <c r="AF218" s="35">
        <f t="shared" si="3689"/>
        <v>0</v>
      </c>
      <c r="AG218" s="35">
        <f t="shared" si="3689"/>
        <v>0</v>
      </c>
      <c r="AH218" s="36">
        <f t="shared" si="3689"/>
        <v>0</v>
      </c>
      <c r="AI218" s="37">
        <f t="shared" si="3689"/>
        <v>0</v>
      </c>
      <c r="AJ218" s="38">
        <f t="shared" si="3689"/>
        <v>0</v>
      </c>
      <c r="AK218" s="194">
        <f t="shared" ref="AK218" si="3690">7-COUNTIF(AM217:AS217,0)-COUNTIF(AM217:AS217,"")</f>
        <v>0</v>
      </c>
      <c r="AL218" s="22">
        <f t="shared" si="3672"/>
        <v>0</v>
      </c>
      <c r="AM218" s="35">
        <f t="shared" ref="AM218:AS218" si="3691">IF($B211=$B217,AM217+AM212,AM217)</f>
        <v>0</v>
      </c>
      <c r="AN218" s="35">
        <f t="shared" si="3691"/>
        <v>0</v>
      </c>
      <c r="AO218" s="35">
        <f t="shared" si="3691"/>
        <v>0</v>
      </c>
      <c r="AP218" s="35">
        <f t="shared" si="3691"/>
        <v>0</v>
      </c>
      <c r="AQ218" s="36">
        <f t="shared" si="3691"/>
        <v>0</v>
      </c>
      <c r="AR218" s="37">
        <f t="shared" si="3691"/>
        <v>0</v>
      </c>
      <c r="AS218" s="38">
        <f t="shared" si="3691"/>
        <v>0</v>
      </c>
      <c r="AT218" s="194">
        <f t="shared" ref="AT218" si="3692">7-COUNTIF(AV217:BB217,0)-COUNTIF(AV217:BB217,"")</f>
        <v>0</v>
      </c>
      <c r="AU218" s="22">
        <f t="shared" si="3674"/>
        <v>0</v>
      </c>
      <c r="AV218" s="35">
        <f t="shared" ref="AV218:BB218" si="3693">IF($B211=$B217,AV217+AV212,AV217)</f>
        <v>0</v>
      </c>
      <c r="AW218" s="35">
        <f t="shared" si="3693"/>
        <v>0</v>
      </c>
      <c r="AX218" s="35">
        <f t="shared" si="3693"/>
        <v>0</v>
      </c>
      <c r="AY218" s="35">
        <f t="shared" si="3693"/>
        <v>0</v>
      </c>
      <c r="AZ218" s="36">
        <f t="shared" si="3693"/>
        <v>0</v>
      </c>
      <c r="BA218" s="37">
        <f t="shared" si="3693"/>
        <v>0</v>
      </c>
      <c r="BB218" s="38">
        <f t="shared" si="3693"/>
        <v>0</v>
      </c>
    </row>
    <row r="219" spans="1:54" ht="15" hidden="1" customHeight="1" x14ac:dyDescent="0.2">
      <c r="B219" s="116"/>
      <c r="C219" s="117"/>
      <c r="D219" s="118"/>
      <c r="E219" s="119"/>
      <c r="F219" s="92"/>
      <c r="G219" s="190">
        <f t="shared" ref="G219" si="3694">IF(AND($B211=$B217,$B211&lt;&gt;"",$B211&lt;&gt;0),F217+G213,F217)</f>
        <v>18</v>
      </c>
      <c r="H219" s="121"/>
      <c r="I219" s="165">
        <f t="shared" si="3664"/>
        <v>0</v>
      </c>
      <c r="J219" s="195">
        <f t="shared" ref="J219" si="3695">IF($B217=$B211,COUNTIF(L219:R219,0),COUNTIF(L220:R220,0)+COUNTIF(L220:R220,""))</f>
        <v>7</v>
      </c>
      <c r="K219" s="39">
        <f t="shared" ref="K219:R219" si="3696">IF($B211=$B217,K220+K213,K220)</f>
        <v>0</v>
      </c>
      <c r="L219" s="40">
        <f t="shared" si="3696"/>
        <v>0</v>
      </c>
      <c r="M219" s="40">
        <f t="shared" si="3696"/>
        <v>0</v>
      </c>
      <c r="N219" s="40">
        <f t="shared" si="3696"/>
        <v>0</v>
      </c>
      <c r="O219" s="40">
        <f t="shared" si="3696"/>
        <v>0</v>
      </c>
      <c r="P219" s="41">
        <f t="shared" si="3696"/>
        <v>0</v>
      </c>
      <c r="Q219" s="42">
        <f t="shared" si="3696"/>
        <v>0</v>
      </c>
      <c r="R219" s="43">
        <f t="shared" si="3696"/>
        <v>0</v>
      </c>
      <c r="S219" s="195">
        <f t="shared" ref="S219" si="3697">IF($B217=$B211,COUNTIF(U219:AA219,0),COUNTIF(U220:AA220,0)+COUNTIF(U220:AA220,""))</f>
        <v>7</v>
      </c>
      <c r="T219" s="39">
        <f t="shared" ref="T219:AA219" si="3698">IF($B211=$B217,T220+T213,T220)</f>
        <v>0</v>
      </c>
      <c r="U219" s="40">
        <f t="shared" si="3698"/>
        <v>0</v>
      </c>
      <c r="V219" s="40">
        <f t="shared" si="3698"/>
        <v>0</v>
      </c>
      <c r="W219" s="40">
        <f t="shared" si="3698"/>
        <v>0</v>
      </c>
      <c r="X219" s="40">
        <f t="shared" si="3698"/>
        <v>0</v>
      </c>
      <c r="Y219" s="41">
        <f t="shared" si="3698"/>
        <v>0</v>
      </c>
      <c r="Z219" s="42">
        <f t="shared" si="3698"/>
        <v>0</v>
      </c>
      <c r="AA219" s="43">
        <f t="shared" si="3698"/>
        <v>0</v>
      </c>
      <c r="AB219" s="195">
        <f t="shared" ref="AB219" si="3699">IF($B217=$B211,COUNTIF(AD219:AJ219,0),COUNTIF(AD220:AJ220,0)+COUNTIF(AD220:AJ220,""))</f>
        <v>7</v>
      </c>
      <c r="AC219" s="39">
        <f t="shared" ref="AC219:AJ219" si="3700">IF($B211=$B217,AC220+AC213,AC220)</f>
        <v>0</v>
      </c>
      <c r="AD219" s="40">
        <f t="shared" si="3700"/>
        <v>0</v>
      </c>
      <c r="AE219" s="40">
        <f t="shared" si="3700"/>
        <v>0</v>
      </c>
      <c r="AF219" s="40">
        <f t="shared" si="3700"/>
        <v>0</v>
      </c>
      <c r="AG219" s="40">
        <f t="shared" si="3700"/>
        <v>0</v>
      </c>
      <c r="AH219" s="41">
        <f t="shared" si="3700"/>
        <v>0</v>
      </c>
      <c r="AI219" s="42">
        <f t="shared" si="3700"/>
        <v>0</v>
      </c>
      <c r="AJ219" s="43">
        <f t="shared" si="3700"/>
        <v>0</v>
      </c>
      <c r="AK219" s="195">
        <f t="shared" ref="AK219" si="3701">IF($B217=$B211,COUNTIF(AM219:AS219,0),COUNTIF(AM220:AS220,0)+COUNTIF(AM220:AS220,""))</f>
        <v>7</v>
      </c>
      <c r="AL219" s="39">
        <f t="shared" ref="AL219:AS219" si="3702">IF($B211=$B217,AL220+AL213,AL220)</f>
        <v>0</v>
      </c>
      <c r="AM219" s="40">
        <f t="shared" si="3702"/>
        <v>0</v>
      </c>
      <c r="AN219" s="40">
        <f t="shared" si="3702"/>
        <v>0</v>
      </c>
      <c r="AO219" s="40">
        <f t="shared" si="3702"/>
        <v>0</v>
      </c>
      <c r="AP219" s="40">
        <f t="shared" si="3702"/>
        <v>0</v>
      </c>
      <c r="AQ219" s="41">
        <f t="shared" si="3702"/>
        <v>0</v>
      </c>
      <c r="AR219" s="42">
        <f t="shared" si="3702"/>
        <v>0</v>
      </c>
      <c r="AS219" s="43">
        <f t="shared" si="3702"/>
        <v>0</v>
      </c>
      <c r="AT219" s="195">
        <f t="shared" ref="AT219" si="3703">IF($B217=$B211,COUNTIF(AV219:BB219,0),COUNTIF(AV220:BB220,0)+COUNTIF(AV220:BB220,""))</f>
        <v>7</v>
      </c>
      <c r="AU219" s="39">
        <f t="shared" ref="AU219:BB219" si="3704">IF($B211=$B217,AU220+AU213,AU220)</f>
        <v>0</v>
      </c>
      <c r="AV219" s="40">
        <f t="shared" si="3704"/>
        <v>0</v>
      </c>
      <c r="AW219" s="40">
        <f t="shared" si="3704"/>
        <v>0</v>
      </c>
      <c r="AX219" s="40">
        <f t="shared" si="3704"/>
        <v>0</v>
      </c>
      <c r="AY219" s="40">
        <f t="shared" si="3704"/>
        <v>0</v>
      </c>
      <c r="AZ219" s="41">
        <f t="shared" si="3704"/>
        <v>0</v>
      </c>
      <c r="BA219" s="42">
        <f t="shared" si="3704"/>
        <v>0</v>
      </c>
      <c r="BB219" s="43">
        <f t="shared" si="3704"/>
        <v>0</v>
      </c>
    </row>
    <row r="220" spans="1:54" ht="15.75" customHeight="1" x14ac:dyDescent="0.2">
      <c r="A220" s="1">
        <f t="shared" ref="A220" si="3705">A217</f>
        <v>0</v>
      </c>
      <c r="B220" s="313">
        <f t="shared" ref="B220" si="3706">B214+1</f>
        <v>34</v>
      </c>
      <c r="C220" s="314"/>
      <c r="D220" s="314"/>
      <c r="E220" s="314"/>
      <c r="F220" s="31"/>
      <c r="G220" s="183"/>
      <c r="H220" s="122">
        <f t="shared" ref="H220" si="3707">5-COUNTIF(AU217,0)-COUNTIF(AL217,0)-COUNTIF(AC217,0)-COUNTIF(T217,0)-COUNTIF(K217,0)</f>
        <v>0</v>
      </c>
      <c r="I220" s="165">
        <f t="shared" si="3664"/>
        <v>0</v>
      </c>
      <c r="J220" s="187">
        <f t="shared" ref="J220" si="3708">IF($B217=$B211,J214+IF($F217&lt;&gt;$G217,(K217+$G219-$G218)/$F217,K217/$F217),IF($F217&lt;&gt;G217,(K217+$G219-$G218)/$F217,K217/$F217))</f>
        <v>0</v>
      </c>
      <c r="K220" s="7">
        <f t="shared" ref="K220:K221" si="3709">SUM(L220:R220)</f>
        <v>0</v>
      </c>
      <c r="L220" s="26">
        <f t="shared" ref="L220:R220" si="3710">L217</f>
        <v>0</v>
      </c>
      <c r="M220" s="26">
        <f t="shared" si="3710"/>
        <v>0</v>
      </c>
      <c r="N220" s="26">
        <f t="shared" si="3710"/>
        <v>0</v>
      </c>
      <c r="O220" s="26">
        <f t="shared" si="3710"/>
        <v>0</v>
      </c>
      <c r="P220" s="26">
        <f t="shared" si="3710"/>
        <v>0</v>
      </c>
      <c r="Q220" s="29">
        <f t="shared" si="3710"/>
        <v>0</v>
      </c>
      <c r="R220" s="23">
        <f t="shared" si="3710"/>
        <v>0</v>
      </c>
      <c r="S220" s="187">
        <f t="shared" ref="S220" si="3711">IF($B217=$B211,S214+IF($F217&lt;&gt;$G217,(T217+$G219-$G218)/$F217,T217/$F217),IF($F217&lt;&gt;P217,(T217+$G219-$G218)/$F217,T217/$F217))</f>
        <v>0</v>
      </c>
      <c r="T220" s="7">
        <f t="shared" ref="T220:T221" si="3712">SUM(U220:AA220)</f>
        <v>0</v>
      </c>
      <c r="U220" s="26">
        <f t="shared" ref="U220:AA220" si="3713">U217</f>
        <v>0</v>
      </c>
      <c r="V220" s="26">
        <f t="shared" si="3713"/>
        <v>0</v>
      </c>
      <c r="W220" s="26">
        <f t="shared" si="3713"/>
        <v>0</v>
      </c>
      <c r="X220" s="26">
        <f t="shared" si="3713"/>
        <v>0</v>
      </c>
      <c r="Y220" s="113">
        <f t="shared" si="3713"/>
        <v>0</v>
      </c>
      <c r="Z220" s="29">
        <f t="shared" si="3713"/>
        <v>0</v>
      </c>
      <c r="AA220" s="23">
        <f t="shared" si="3713"/>
        <v>0</v>
      </c>
      <c r="AB220" s="187">
        <f t="shared" ref="AB220" si="3714">IF($B217=$B211,AB214+IF($F217&lt;&gt;$G217,(AC217+$G219-$G218)/$F217,AC217/$F217),IF($F217&lt;&gt;Y217,(AC217+$G219-$G218)/$F217,AC217/$F217))</f>
        <v>0</v>
      </c>
      <c r="AC220" s="7">
        <f t="shared" ref="AC220:AC221" si="3715">SUM(AD220:AJ220)</f>
        <v>0</v>
      </c>
      <c r="AD220" s="26">
        <f t="shared" ref="AD220:AJ220" si="3716">AD217</f>
        <v>0</v>
      </c>
      <c r="AE220" s="26">
        <f t="shared" si="3716"/>
        <v>0</v>
      </c>
      <c r="AF220" s="26">
        <f t="shared" si="3716"/>
        <v>0</v>
      </c>
      <c r="AG220" s="26">
        <f t="shared" si="3716"/>
        <v>0</v>
      </c>
      <c r="AH220" s="113">
        <f t="shared" si="3716"/>
        <v>0</v>
      </c>
      <c r="AI220" s="29">
        <f t="shared" si="3716"/>
        <v>0</v>
      </c>
      <c r="AJ220" s="23">
        <f t="shared" si="3716"/>
        <v>0</v>
      </c>
      <c r="AK220" s="187">
        <f t="shared" ref="AK220" si="3717">IF($B217=$B211,AK214+IF($F217&lt;&gt;$G217,(AL217+$G219-$G218)/$F217,AL217/$F217),IF($F217&lt;&gt;AH217,(AL217+$G219-$G218)/$F217,AL217/$F217))</f>
        <v>0</v>
      </c>
      <c r="AL220" s="7">
        <f t="shared" ref="AL220:AL221" si="3718">SUM(AM220:AS220)</f>
        <v>0</v>
      </c>
      <c r="AM220" s="26">
        <f t="shared" ref="AM220:AS220" si="3719">AM217</f>
        <v>0</v>
      </c>
      <c r="AN220" s="26">
        <f t="shared" si="3719"/>
        <v>0</v>
      </c>
      <c r="AO220" s="26">
        <f t="shared" si="3719"/>
        <v>0</v>
      </c>
      <c r="AP220" s="26">
        <f t="shared" si="3719"/>
        <v>0</v>
      </c>
      <c r="AQ220" s="113">
        <f t="shared" si="3719"/>
        <v>0</v>
      </c>
      <c r="AR220" s="29">
        <f t="shared" si="3719"/>
        <v>0</v>
      </c>
      <c r="AS220" s="23">
        <f t="shared" si="3719"/>
        <v>0</v>
      </c>
      <c r="AT220" s="187">
        <f t="shared" ref="AT220" si="3720">IF($B217=$B211,AT214+IF($F217&lt;&gt;$G217,(AU217+$G219-$G218)/$F217,AU217/$F217),IF($F217&lt;&gt;AQ217,(AU217+$G219-$G218)/$F217,AU217/$F217))</f>
        <v>0</v>
      </c>
      <c r="AU220" s="7">
        <f t="shared" ref="AU220:AU221" si="3721">SUM(AV220:BB220)</f>
        <v>0</v>
      </c>
      <c r="AV220" s="6">
        <f t="shared" ref="AV220" si="3722">IF(SUM($AM$9:$AS$9)=SUM($AV$9:$BB$9),AV217,IF(AND(SUM($AV$9:$BB$9)&gt;42,SUM($AV$9:$BB$9)&lt;49),AV217,0))</f>
        <v>0</v>
      </c>
      <c r="AW220" s="6">
        <f t="shared" ref="AW220:BB220" si="3723">IF(SUM($AM$9:$AS$9)=SUM($AV$9:$BB$9),AW217,IF(AND(SUM($AV$9:$BB$9)&gt;42,SUM($AV$9:$BB$9)&lt;49),AW217,0))</f>
        <v>0</v>
      </c>
      <c r="AX220" s="6">
        <f t="shared" si="3723"/>
        <v>0</v>
      </c>
      <c r="AY220" s="6">
        <f t="shared" si="3723"/>
        <v>0</v>
      </c>
      <c r="AZ220" s="26">
        <f t="shared" si="3723"/>
        <v>0</v>
      </c>
      <c r="BA220" s="29">
        <f t="shared" si="3723"/>
        <v>0</v>
      </c>
      <c r="BB220" s="23">
        <f t="shared" si="3723"/>
        <v>0</v>
      </c>
    </row>
    <row r="221" spans="1:54" ht="15.75" customHeight="1" x14ac:dyDescent="0.2">
      <c r="A221" s="1">
        <f t="shared" ref="A221:A222" si="3724">A220</f>
        <v>0</v>
      </c>
      <c r="B221" s="313"/>
      <c r="C221" s="314"/>
      <c r="D221" s="314"/>
      <c r="E221" s="314"/>
      <c r="F221" s="31"/>
      <c r="G221" s="183"/>
      <c r="H221" s="123">
        <f t="shared" ref="H221" si="3725">IF($B217=$B211,H215+F221,$F221)</f>
        <v>0</v>
      </c>
      <c r="I221" s="165">
        <f t="shared" si="3664"/>
        <v>0</v>
      </c>
      <c r="J221" s="141">
        <f t="shared" ref="J221" si="3726">IF($H220=0,0,IF($B211=$B217,IF($H222&gt;0,$H222+J215,K217+J215),IF($H222&gt;0,$H222,K217)))</f>
        <v>0</v>
      </c>
      <c r="K221" s="7">
        <f t="shared" si="3709"/>
        <v>0</v>
      </c>
      <c r="L221" s="6"/>
      <c r="M221" s="6"/>
      <c r="N221" s="6"/>
      <c r="O221" s="6"/>
      <c r="P221" s="26"/>
      <c r="Q221" s="29"/>
      <c r="R221" s="23"/>
      <c r="S221" s="141">
        <f t="shared" ref="S221" si="3727">IF($H220=0,0,IF($B211=$B217,IF($H222&gt;0,$H222+S215,T217+S215),IF($H222&gt;0,$H222,T217)))</f>
        <v>0</v>
      </c>
      <c r="T221" s="7">
        <f t="shared" si="3712"/>
        <v>0</v>
      </c>
      <c r="U221" s="6"/>
      <c r="V221" s="6"/>
      <c r="W221" s="6"/>
      <c r="X221" s="6"/>
      <c r="Y221" s="26"/>
      <c r="Z221" s="29"/>
      <c r="AA221" s="23"/>
      <c r="AB221" s="141">
        <f t="shared" ref="AB221" si="3728">IF($H220=0,0,IF($B211=$B217,IF($H222&gt;0,$H222+AB215,AC217+AB215),IF($H222&gt;0,$H222,AC217)))</f>
        <v>0</v>
      </c>
      <c r="AC221" s="7">
        <f t="shared" si="3715"/>
        <v>0</v>
      </c>
      <c r="AD221" s="6"/>
      <c r="AE221" s="6"/>
      <c r="AF221" s="6"/>
      <c r="AG221" s="6"/>
      <c r="AH221" s="26"/>
      <c r="AI221" s="29"/>
      <c r="AJ221" s="23"/>
      <c r="AK221" s="141">
        <f t="shared" ref="AK221" si="3729">IF($H220=0,0,IF($B211=$B217,IF($H222&gt;0,$H222+AK215,AL217+AK215),IF($H222&gt;0,$H222,AL217)))</f>
        <v>0</v>
      </c>
      <c r="AL221" s="7">
        <f t="shared" si="3718"/>
        <v>0</v>
      </c>
      <c r="AM221" s="6"/>
      <c r="AN221" s="6"/>
      <c r="AO221" s="6"/>
      <c r="AP221" s="6"/>
      <c r="AQ221" s="26"/>
      <c r="AR221" s="29"/>
      <c r="AS221" s="23"/>
      <c r="AT221" s="141">
        <f t="shared" ref="AT221" si="3730">IF($H220=0,0,IF($B211=$B217,IF($H222&gt;0,$H222+AT215,AU217+AT215),IF($H222&gt;0,$H222,AU217)))</f>
        <v>0</v>
      </c>
      <c r="AU221" s="7">
        <f t="shared" si="3721"/>
        <v>0</v>
      </c>
      <c r="AV221" s="6"/>
      <c r="AW221" s="6"/>
      <c r="AX221" s="6"/>
      <c r="AY221" s="6"/>
      <c r="AZ221" s="26"/>
      <c r="BA221" s="29"/>
      <c r="BB221" s="23"/>
    </row>
    <row r="222" spans="1:54" ht="18.75" customHeight="1" thickBot="1" x14ac:dyDescent="0.25">
      <c r="A222" s="1">
        <f t="shared" si="3724"/>
        <v>0</v>
      </c>
      <c r="B222" s="323" t="str">
        <f>IF(B217="",Wydruk!$AE$6,IF(J218=0,Wydruk!$AE$7,IF(AND(G218&lt;G219,B217&lt;&gt;$B223),Wydruk!$AE$13,IF(AND($B217=$B211,$B217&lt;&gt;$B223),IF(OR(OR(J222&lt;4,J222&gt;5),OR(S222&lt;4,S222&gt;5),OR(AB222&lt;4,AB222&gt;5),OR(AK222&lt;4,AK222&gt;5),OR(AND(AT222&lt;4,AT222&gt;0),AT222&gt;5)),Wydruk!$AE$8,Wydruk!$AE$9),IF($B217=$B223,IF($F221&lt;&gt;0,Wydruk!$AE$12,Wydruk!$AE$10),IF(OR(OR(J218&lt;4,J218&gt;5),OR(S218&lt;4,S218&gt;5),OR(AB218&lt;4,AB218&gt;5),OR(AK218&lt;4,AK218&gt;5),OR(AND(AT218&lt;4,AT218&gt;0),AT218&gt;5)),Wydruk!$AE$8,Wydruk!$AE$11))))))</f>
        <v>Uzupełnij liczby godzin tygodniowego planu</v>
      </c>
      <c r="C222" s="324"/>
      <c r="D222" s="324"/>
      <c r="E222" s="324"/>
      <c r="F222" s="173">
        <f>wrzesień!F222</f>
        <v>0</v>
      </c>
      <c r="G222" s="184">
        <f>wrzesień!G222</f>
        <v>0</v>
      </c>
      <c r="H222" s="191">
        <f t="shared" ref="H222" si="3731">IF(OR($G222=0,$F222=0,$G222="",$F222=""),0,$G222/$F222)</f>
        <v>0</v>
      </c>
      <c r="I222" s="193"/>
      <c r="J222" s="176">
        <f t="shared" ref="J222" si="3732">IF($B211=$B217,IF(L217+L212&gt;0,1,0)+IF(M217+M212&gt;0,1,0)+IF(N217+N212&gt;0,1,0)+IF(O217+O212&gt;0,1,0)+IF(P217+P212&gt;0,1,0)+IF(Q217+Q212&gt;0,1,0)+IF(R217+R212&gt;0,1,0),J218)</f>
        <v>0</v>
      </c>
      <c r="K222" s="133">
        <f t="shared" ref="K222" si="3733">IF(OR($B217=$B223,J222=0,(K218-Q222+O222)&lt;=0),0,(K218-Q222+O222)/J222)</f>
        <v>0</v>
      </c>
      <c r="L222" s="137">
        <f t="shared" ref="L222" si="3734">IF(K222*(7-J219)&lt;=0,0,K222*(7-J219))</f>
        <v>0</v>
      </c>
      <c r="M222" s="311">
        <f t="shared" ref="M222" si="3735">ROUND(IF(OR(K219-K222*(7-J219)+P222&lt;0,$B217=$B223,K222&lt;=0,K219=0),0,IF(K219-K222*(7-J219)+P222&gt;Q222-O222+P222,Q222-O222+P222,K219-K222*(7-J219)+P222)),1)</f>
        <v>0</v>
      </c>
      <c r="N222" s="312"/>
      <c r="O222" s="139">
        <f t="shared" ref="O222" si="3736">IF(OR($B217=$B223,J218=0),0,IF($B217=$B211,J217,$F217))</f>
        <v>0</v>
      </c>
      <c r="P222" s="30">
        <f t="shared" ref="P222" si="3737">IF(OR($B217=$B223,J222=0),0,$G219-$G218)</f>
        <v>0</v>
      </c>
      <c r="Q222" s="134">
        <f t="shared" ref="Q222" si="3738">IF(OR($B217=$B223,J222=0),0,J221)</f>
        <v>0</v>
      </c>
      <c r="R222" s="138">
        <f t="shared" ref="R222" si="3739">IF($B217=$B223,0,K219)</f>
        <v>0</v>
      </c>
      <c r="S222" s="176">
        <f t="shared" ref="S222" si="3740">IF($B211=$B217,IF(U217+U212&gt;0,1,0)+IF(V217+V212&gt;0,1,0)+IF(W217+W212&gt;0,1,0)+IF(X217+X212&gt;0,1,0)+IF(Y217+Y212&gt;0,1,0)+IF(Z217+Z212&gt;0,1,0)+IF(AA217+AA212&gt;0,1,0),S218)</f>
        <v>0</v>
      </c>
      <c r="T222" s="133">
        <f t="shared" ref="T222" si="3741">IF(OR($B217=$B223,S222=0,(T218-Z222+X222)&lt;=0),0,(T218-Z222+X222)/S222)</f>
        <v>0</v>
      </c>
      <c r="U222" s="137">
        <f t="shared" ref="U222" si="3742">IF(T222*(7-S219)&lt;=0,0,T222*(7-S219))</f>
        <v>0</v>
      </c>
      <c r="V222" s="311">
        <f t="shared" ref="V222" si="3743">ROUND(IF(OR(T219-T222*(7-S219)+Y222&lt;0,$B217=$B223,T222&lt;=0,T219=0),0,IF(T219-T222*(7-S219)+Y222&gt;Z222-X222+Y222,Z222-X222+Y222,T219-T222*(7-S219)+Y222)),1)</f>
        <v>0</v>
      </c>
      <c r="W222" s="312"/>
      <c r="X222" s="139">
        <f t="shared" ref="X222" si="3744">IF(OR($B217=$B223,S218=0),0,IF($B217=$B211,S217,$F217))</f>
        <v>0</v>
      </c>
      <c r="Y222" s="30">
        <f t="shared" ref="Y222" si="3745">IF(OR($B217=$B223,S222=0),0,$G219-$G218)</f>
        <v>0</v>
      </c>
      <c r="Z222" s="134">
        <f t="shared" ref="Z222" si="3746">IF(OR($B217=$B223,S222=0),0,S221)</f>
        <v>0</v>
      </c>
      <c r="AA222" s="138">
        <f t="shared" ref="AA222" si="3747">IF($B217=$B223,0,T219)</f>
        <v>0</v>
      </c>
      <c r="AB222" s="176">
        <f t="shared" ref="AB222" si="3748">IF($B211=$B217,IF(AD217+AD212&gt;0,1,0)+IF(AE217+AE212&gt;0,1,0)+IF(AF217+AF212&gt;0,1,0)+IF(AG217+AG212&gt;0,1,0)+IF(AH217+AH212&gt;0,1,0)+IF(AI217+AI212&gt;0,1,0)+IF(AJ217+AJ212&gt;0,1,0),AB218)</f>
        <v>0</v>
      </c>
      <c r="AC222" s="133">
        <f t="shared" ref="AC222" si="3749">IF(OR($B217=$B223,AB222=0,(AC218-AI222+AG222)&lt;=0),0,(AC218-AI222+AG222)/AB222)</f>
        <v>0</v>
      </c>
      <c r="AD222" s="137">
        <f t="shared" ref="AD222" si="3750">IF(AC222*(7-AB219)&lt;=0,0,AC222*(7-AB219))</f>
        <v>0</v>
      </c>
      <c r="AE222" s="311">
        <f t="shared" ref="AE222" si="3751">ROUND(IF(OR(AC219-AC222*(7-AB219)+AH222&lt;0,$B217=$B223,AC222&lt;=0,AC219=0),0,IF(AC219-AC222*(7-AB219)+AH222&gt;AI222-AG222+AH222,AI222-AG222+AH222,AC219-AC222*(7-AB219)+AH222)),1)</f>
        <v>0</v>
      </c>
      <c r="AF222" s="312"/>
      <c r="AG222" s="139">
        <f t="shared" ref="AG222" si="3752">IF(OR($B217=$B223,AB218=0),0,IF($B217=$B211,AB217,$F217))</f>
        <v>0</v>
      </c>
      <c r="AH222" s="30">
        <f t="shared" ref="AH222" si="3753">IF(OR($B217=$B223,AB222=0),0,$G219-$G218)</f>
        <v>0</v>
      </c>
      <c r="AI222" s="134">
        <f t="shared" ref="AI222" si="3754">IF(OR($B217=$B223,AB222=0),0,AB221)</f>
        <v>0</v>
      </c>
      <c r="AJ222" s="138">
        <f t="shared" ref="AJ222" si="3755">IF($B217=$B223,0,AC219)</f>
        <v>0</v>
      </c>
      <c r="AK222" s="176">
        <f t="shared" ref="AK222" si="3756">IF($B211=$B217,IF(AM217+AM212&gt;0,1,0)+IF(AN217+AN212&gt;0,1,0)+IF(AO217+AO212&gt;0,1,0)+IF(AP217+AP212&gt;0,1,0)+IF(AQ217+AQ212&gt;0,1,0)+IF(AR217+AR212&gt;0,1,0)+IF(AS217+AS212&gt;0,1,0),AK218)</f>
        <v>0</v>
      </c>
      <c r="AL222" s="133">
        <f t="shared" ref="AL222" si="3757">IF(OR($B217=$B223,AK222=0,(AL218-AR222+AP222)&lt;=0),0,(AL218-AR222+AP222)/AK222)</f>
        <v>0</v>
      </c>
      <c r="AM222" s="137">
        <f t="shared" ref="AM222" si="3758">IF(AL222*(7-AK219)&lt;=0,0,AL222*(7-AK219))</f>
        <v>0</v>
      </c>
      <c r="AN222" s="311">
        <f t="shared" ref="AN222" si="3759">ROUND(IF(OR(AL219-AL222*(7-AK219)+AQ222&lt;0,$B217=$B223,AL222&lt;=0,AL219=0),0,IF(AL219-AL222*(7-AK219)+AQ222&gt;AR222-AP222+AQ222,AR222-AP222+AQ222,AL219-AL222*(7-AK219)+AQ222)),1)</f>
        <v>0</v>
      </c>
      <c r="AO222" s="312"/>
      <c r="AP222" s="139">
        <f t="shared" ref="AP222" si="3760">IF(OR($B217=$B223,AK218=0),0,IF($B217=$B211,AK217,$F217))</f>
        <v>0</v>
      </c>
      <c r="AQ222" s="30">
        <f t="shared" ref="AQ222" si="3761">IF(OR($B217=$B223,AK222=0),0,$G219-$G218)</f>
        <v>0</v>
      </c>
      <c r="AR222" s="134">
        <f t="shared" ref="AR222" si="3762">IF(OR($B217=$B223,AK222=0),0,AK221)</f>
        <v>0</v>
      </c>
      <c r="AS222" s="138">
        <f t="shared" ref="AS222" si="3763">IF($B217=$B223,0,AL219)</f>
        <v>0</v>
      </c>
      <c r="AT222" s="176">
        <f t="shared" ref="AT222" si="3764">IF($B211=$B217,IF(AV217+AV212&gt;0,1,0)+IF(AW217+AW212&gt;0,1,0)+IF(AX217+AX212&gt;0,1,0)+IF(AY217+AY212&gt;0,1,0)+IF(AZ217+AZ212&gt;0,1,0)+IF(BA217+BA212&gt;0,1,0)+IF(BB217+BB212&gt;0,1,0),AT218)</f>
        <v>0</v>
      </c>
      <c r="AU222" s="133">
        <f t="shared" ref="AU222" si="3765">IF(OR($B217=$B223,AT222=0,(AU218-BA222+AY222)&lt;=0),0,(AU218-BA222+AY222)/AT222)</f>
        <v>0</v>
      </c>
      <c r="AV222" s="137">
        <f t="shared" ref="AV222" si="3766">IF(AU222*(7-AT219)&lt;=0,0,AU222*(7-AT219))</f>
        <v>0</v>
      </c>
      <c r="AW222" s="311">
        <f t="shared" ref="AW222" si="3767">ROUND(IF(OR(AU219-AU222*(7-AT219)+AZ222&lt;0,$B217=$B223,AU222&lt;=0,AU219=0),0,IF(AU219-AU222*(7-AT219)+AZ222&gt;BA222-AY222+AZ222,BA222-AY222+AZ222,AU219-AU222*(7-AT219)+AZ222)),1)</f>
        <v>0</v>
      </c>
      <c r="AX222" s="312"/>
      <c r="AY222" s="139">
        <f t="shared" ref="AY222" si="3768">IF(OR($B217=$B223,AT218=0),0,IF($B217=$B211,AT217,$F217))</f>
        <v>0</v>
      </c>
      <c r="AZ222" s="30">
        <f t="shared" ref="AZ222" si="3769">IF(OR($B217=$B223,AT222=0),0,$G219-$G218)</f>
        <v>0</v>
      </c>
      <c r="BA222" s="134">
        <f t="shared" ref="BA222" si="3770">IF(OR($B217=$B223,AT222=0),0,AT221)</f>
        <v>0</v>
      </c>
      <c r="BB222" s="138">
        <f t="shared" ref="BB222" si="3771">IF($B217=$B223,0,AU219)</f>
        <v>0</v>
      </c>
    </row>
    <row r="223" spans="1:54" ht="15.75" x14ac:dyDescent="0.2">
      <c r="A223" s="1">
        <f t="shared" ref="A223" si="3772">IF(B223="","1. Niewypełnione",B223)</f>
        <v>0</v>
      </c>
      <c r="B223" s="320">
        <f>wrzesień!B223</f>
        <v>0</v>
      </c>
      <c r="C223" s="321">
        <f>wrzesień!C223</f>
        <v>0</v>
      </c>
      <c r="D223" s="321">
        <f>wrzesień!D223</f>
        <v>0</v>
      </c>
      <c r="E223" s="321">
        <f>wrzesień!E223</f>
        <v>0</v>
      </c>
      <c r="F223" s="177">
        <f>wrzesień!F223</f>
        <v>18</v>
      </c>
      <c r="G223" s="185">
        <f>wrzesień!G223</f>
        <v>18</v>
      </c>
      <c r="H223" s="177"/>
      <c r="I223" s="192">
        <f t="shared" ref="I223:I227" si="3773">K223+T223+AC223+AL223+AU223</f>
        <v>0</v>
      </c>
      <c r="J223" s="186">
        <f t="shared" ref="J223" si="3774">IF(OR($B223=$B229,J226=0),0,ROUND((K224+P228)/J226,0))</f>
        <v>0</v>
      </c>
      <c r="K223" s="51">
        <f t="shared" ref="K223:K224" si="3775">SUM(L223:R223)</f>
        <v>0</v>
      </c>
      <c r="L223" s="52">
        <f>wrzesień!L223</f>
        <v>0</v>
      </c>
      <c r="M223" s="52">
        <f>wrzesień!M223</f>
        <v>0</v>
      </c>
      <c r="N223" s="52">
        <f>wrzesień!N223</f>
        <v>0</v>
      </c>
      <c r="O223" s="52">
        <f>wrzesień!O223</f>
        <v>0</v>
      </c>
      <c r="P223" s="53">
        <f>wrzesień!P223</f>
        <v>0</v>
      </c>
      <c r="Q223" s="54">
        <f>wrzesień!Q223</f>
        <v>0</v>
      </c>
      <c r="R223" s="55">
        <f>wrzesień!R223</f>
        <v>0</v>
      </c>
      <c r="S223" s="188">
        <f t="shared" ref="S223" si="3776">IF(OR($B223=$B229,S226=0),0,ROUND((T224+Y228)/S226,0))</f>
        <v>0</v>
      </c>
      <c r="T223" s="51">
        <f t="shared" ref="T223:T224" si="3777">SUM(U223:AA223)</f>
        <v>0</v>
      </c>
      <c r="U223" s="52">
        <f>wrzesień!U223</f>
        <v>0</v>
      </c>
      <c r="V223" s="52">
        <f>wrzesień!V223</f>
        <v>0</v>
      </c>
      <c r="W223" s="52">
        <f>wrzesień!W223</f>
        <v>0</v>
      </c>
      <c r="X223" s="52">
        <f>wrzesień!X223</f>
        <v>0</v>
      </c>
      <c r="Y223" s="53">
        <f>wrzesień!Y223</f>
        <v>0</v>
      </c>
      <c r="Z223" s="54">
        <f>wrzesień!Z223</f>
        <v>0</v>
      </c>
      <c r="AA223" s="55">
        <f>wrzesień!AA223</f>
        <v>0</v>
      </c>
      <c r="AB223" s="188">
        <f t="shared" ref="AB223" si="3778">IF(OR($B223=$B229,AB226=0),0,ROUND((AC224+AH228)/AB226,0))</f>
        <v>0</v>
      </c>
      <c r="AC223" s="51">
        <f t="shared" ref="AC223:AC224" si="3779">SUM(AD223:AJ223)</f>
        <v>0</v>
      </c>
      <c r="AD223" s="52">
        <f>wrzesień!AD223</f>
        <v>0</v>
      </c>
      <c r="AE223" s="52">
        <f>wrzesień!AE223</f>
        <v>0</v>
      </c>
      <c r="AF223" s="52">
        <f>wrzesień!AF223</f>
        <v>0</v>
      </c>
      <c r="AG223" s="52">
        <f>wrzesień!AG223</f>
        <v>0</v>
      </c>
      <c r="AH223" s="53">
        <f>wrzesień!AH223</f>
        <v>0</v>
      </c>
      <c r="AI223" s="54">
        <f>wrzesień!AI223</f>
        <v>0</v>
      </c>
      <c r="AJ223" s="55">
        <f>wrzesień!AJ223</f>
        <v>0</v>
      </c>
      <c r="AK223" s="188">
        <f t="shared" ref="AK223" si="3780">IF(OR($B223=$B229,AK226=0),0,ROUND((AL224+AQ228)/AK226,0))</f>
        <v>0</v>
      </c>
      <c r="AL223" s="51">
        <f t="shared" ref="AL223:AL224" si="3781">SUM(AM223:AS223)</f>
        <v>0</v>
      </c>
      <c r="AM223" s="52">
        <f>wrzesień!AM223</f>
        <v>0</v>
      </c>
      <c r="AN223" s="52">
        <f>wrzesień!AN223</f>
        <v>0</v>
      </c>
      <c r="AO223" s="52">
        <f>wrzesień!AO223</f>
        <v>0</v>
      </c>
      <c r="AP223" s="52">
        <f>wrzesień!AP223</f>
        <v>0</v>
      </c>
      <c r="AQ223" s="53">
        <f>wrzesień!AQ223</f>
        <v>0</v>
      </c>
      <c r="AR223" s="54">
        <f>wrzesień!AR223</f>
        <v>0</v>
      </c>
      <c r="AS223" s="55">
        <f>wrzesień!AS223</f>
        <v>0</v>
      </c>
      <c r="AT223" s="188">
        <f t="shared" ref="AT223" si="3782">IF(OR($B223=$B229,AT226=0),0,ROUND((AU224+AZ228)/AT226,0))</f>
        <v>0</v>
      </c>
      <c r="AU223" s="51">
        <f t="shared" ref="AU223:AU224" si="3783">SUM(AV223:BB223)</f>
        <v>0</v>
      </c>
      <c r="AV223" s="52">
        <f t="shared" ref="AV223" si="3784">IF(SUM($AM$9:$AS$9)=SUM($AV$9:$BB$9),AM223,IF(AND(SUM($AV$9:$BB$9)&gt;42,SUM($AV$9:$BB$9)&lt;49),AM223,0))</f>
        <v>0</v>
      </c>
      <c r="AW223" s="52">
        <f t="shared" ref="AW223" si="3785">IF(SUM($AM$9:$AS$9)=SUM($AV$9:$BB$9),AN223,IF(AND(SUM($AV$9:$BB$9)&gt;42,SUM($AV$9:$BB$9)&lt;49),AN223,0))</f>
        <v>0</v>
      </c>
      <c r="AX223" s="52">
        <f t="shared" ref="AX223" si="3786">IF(SUM($AM$9:$AS$9)=SUM($AV$9:$BB$9),AO223,IF(AND(SUM($AV$9:$BB$9)&gt;42,SUM($AV$9:$BB$9)&lt;49),AO223,0))</f>
        <v>0</v>
      </c>
      <c r="AY223" s="52">
        <f t="shared" ref="AY223" si="3787">IF(SUM($AM$9:$AS$9)=SUM($AV$9:$BB$9),AP223,IF(AND(SUM($AV$9:$BB$9)&gt;42,SUM($AV$9:$BB$9)&lt;49),AP223,0))</f>
        <v>0</v>
      </c>
      <c r="AZ223" s="53">
        <f t="shared" ref="AZ223" si="3788">IF(SUM($AM$9:$AS$9)=SUM($AV$9:$BB$9),AQ223,IF(AND(SUM($AV$9:$BB$9)&gt;42,SUM($AV$9:$BB$9)&lt;49),AQ223,0))</f>
        <v>0</v>
      </c>
      <c r="BA223" s="54">
        <f t="shared" ref="BA223" si="3789">IF(SUM($AM$9:$AS$9)=SUM($AV$9:$BB$9),AR223,IF(AND(SUM($AV$9:$BB$9)&gt;42,SUM($AV$9:$BB$9)&lt;49),AR223,0))</f>
        <v>0</v>
      </c>
      <c r="BB223" s="55">
        <f t="shared" ref="BB223" si="3790">IF(SUM($AM$9:$AS$9)=SUM($AV$9:$BB$9),AS223,IF(AND(SUM($AV$9:$BB$9)&gt;42,SUM($AV$9:$BB$9)&lt;49),AS223,0))</f>
        <v>0</v>
      </c>
    </row>
    <row r="224" spans="1:54" ht="12.75" hidden="1" customHeight="1" x14ac:dyDescent="0.2">
      <c r="B224" s="93"/>
      <c r="C224" s="94"/>
      <c r="D224" s="95"/>
      <c r="E224" s="115"/>
      <c r="F224" s="140" t="b">
        <f t="shared" ref="F224" si="3791">IF($B217=$B223,OR(F218,G223&lt;F223),G223&lt;F223)</f>
        <v>0</v>
      </c>
      <c r="G224" s="189">
        <f t="shared" ref="G224" si="3792">IF(AND($B217=$B223,$B217&lt;&gt;"",$B217&lt;&gt;0),G223+G218,G223)</f>
        <v>18</v>
      </c>
      <c r="H224" s="120"/>
      <c r="I224" s="165">
        <f t="shared" si="3773"/>
        <v>0</v>
      </c>
      <c r="J224" s="194">
        <f t="shared" ref="J224" si="3793">7-COUNTIF(L223:R223,0)-COUNTIF(L223:R223,"")</f>
        <v>0</v>
      </c>
      <c r="K224" s="22">
        <f t="shared" si="3775"/>
        <v>0</v>
      </c>
      <c r="L224" s="35">
        <f t="shared" ref="L224:R224" si="3794">IF($B217=$B223,L223+L218,L223)</f>
        <v>0</v>
      </c>
      <c r="M224" s="35">
        <f t="shared" si="3794"/>
        <v>0</v>
      </c>
      <c r="N224" s="35">
        <f t="shared" si="3794"/>
        <v>0</v>
      </c>
      <c r="O224" s="35">
        <f t="shared" si="3794"/>
        <v>0</v>
      </c>
      <c r="P224" s="36">
        <f t="shared" si="3794"/>
        <v>0</v>
      </c>
      <c r="Q224" s="37">
        <f t="shared" si="3794"/>
        <v>0</v>
      </c>
      <c r="R224" s="38">
        <f t="shared" si="3794"/>
        <v>0</v>
      </c>
      <c r="S224" s="194">
        <f t="shared" ref="S224" si="3795">7-COUNTIF(U223:AA223,0)-COUNTIF(U223:AA223,"")</f>
        <v>0</v>
      </c>
      <c r="T224" s="22">
        <f t="shared" si="3777"/>
        <v>0</v>
      </c>
      <c r="U224" s="35">
        <f t="shared" ref="U224:AA224" si="3796">IF($B217=$B223,U223+U218,U223)</f>
        <v>0</v>
      </c>
      <c r="V224" s="35">
        <f t="shared" si="3796"/>
        <v>0</v>
      </c>
      <c r="W224" s="35">
        <f t="shared" si="3796"/>
        <v>0</v>
      </c>
      <c r="X224" s="35">
        <f t="shared" si="3796"/>
        <v>0</v>
      </c>
      <c r="Y224" s="36">
        <f t="shared" si="3796"/>
        <v>0</v>
      </c>
      <c r="Z224" s="37">
        <f t="shared" si="3796"/>
        <v>0</v>
      </c>
      <c r="AA224" s="38">
        <f t="shared" si="3796"/>
        <v>0</v>
      </c>
      <c r="AB224" s="194">
        <f t="shared" ref="AB224" si="3797">7-COUNTIF(AD223:AJ223,0)-COUNTIF(AD223:AJ223,"")</f>
        <v>0</v>
      </c>
      <c r="AC224" s="22">
        <f t="shared" si="3779"/>
        <v>0</v>
      </c>
      <c r="AD224" s="35">
        <f t="shared" ref="AD224:AJ224" si="3798">IF($B217=$B223,AD223+AD218,AD223)</f>
        <v>0</v>
      </c>
      <c r="AE224" s="35">
        <f t="shared" si="3798"/>
        <v>0</v>
      </c>
      <c r="AF224" s="35">
        <f t="shared" si="3798"/>
        <v>0</v>
      </c>
      <c r="AG224" s="35">
        <f t="shared" si="3798"/>
        <v>0</v>
      </c>
      <c r="AH224" s="36">
        <f t="shared" si="3798"/>
        <v>0</v>
      </c>
      <c r="AI224" s="37">
        <f t="shared" si="3798"/>
        <v>0</v>
      </c>
      <c r="AJ224" s="38">
        <f t="shared" si="3798"/>
        <v>0</v>
      </c>
      <c r="AK224" s="194">
        <f t="shared" ref="AK224" si="3799">7-COUNTIF(AM223:AS223,0)-COUNTIF(AM223:AS223,"")</f>
        <v>0</v>
      </c>
      <c r="AL224" s="22">
        <f t="shared" si="3781"/>
        <v>0</v>
      </c>
      <c r="AM224" s="35">
        <f t="shared" ref="AM224:AS224" si="3800">IF($B217=$B223,AM223+AM218,AM223)</f>
        <v>0</v>
      </c>
      <c r="AN224" s="35">
        <f t="shared" si="3800"/>
        <v>0</v>
      </c>
      <c r="AO224" s="35">
        <f t="shared" si="3800"/>
        <v>0</v>
      </c>
      <c r="AP224" s="35">
        <f t="shared" si="3800"/>
        <v>0</v>
      </c>
      <c r="AQ224" s="36">
        <f t="shared" si="3800"/>
        <v>0</v>
      </c>
      <c r="AR224" s="37">
        <f t="shared" si="3800"/>
        <v>0</v>
      </c>
      <c r="AS224" s="38">
        <f t="shared" si="3800"/>
        <v>0</v>
      </c>
      <c r="AT224" s="194">
        <f t="shared" ref="AT224" si="3801">7-COUNTIF(AV223:BB223,0)-COUNTIF(AV223:BB223,"")</f>
        <v>0</v>
      </c>
      <c r="AU224" s="22">
        <f t="shared" si="3783"/>
        <v>0</v>
      </c>
      <c r="AV224" s="35">
        <f t="shared" ref="AV224:BB224" si="3802">IF($B217=$B223,AV223+AV218,AV223)</f>
        <v>0</v>
      </c>
      <c r="AW224" s="35">
        <f t="shared" si="3802"/>
        <v>0</v>
      </c>
      <c r="AX224" s="35">
        <f t="shared" si="3802"/>
        <v>0</v>
      </c>
      <c r="AY224" s="35">
        <f t="shared" si="3802"/>
        <v>0</v>
      </c>
      <c r="AZ224" s="36">
        <f t="shared" si="3802"/>
        <v>0</v>
      </c>
      <c r="BA224" s="37">
        <f t="shared" si="3802"/>
        <v>0</v>
      </c>
      <c r="BB224" s="38">
        <f t="shared" si="3802"/>
        <v>0</v>
      </c>
    </row>
    <row r="225" spans="1:54" ht="15" hidden="1" customHeight="1" x14ac:dyDescent="0.2">
      <c r="B225" s="116"/>
      <c r="C225" s="117"/>
      <c r="D225" s="118"/>
      <c r="E225" s="119"/>
      <c r="F225" s="92"/>
      <c r="G225" s="190">
        <f t="shared" ref="G225" si="3803">IF(AND($B217=$B223,$B217&lt;&gt;"",$B217&lt;&gt;0),F223+G219,F223)</f>
        <v>18</v>
      </c>
      <c r="H225" s="121"/>
      <c r="I225" s="165">
        <f t="shared" si="3773"/>
        <v>0</v>
      </c>
      <c r="J225" s="195">
        <f t="shared" ref="J225" si="3804">IF($B223=$B217,COUNTIF(L225:R225,0),COUNTIF(L226:R226,0)+COUNTIF(L226:R226,""))</f>
        <v>7</v>
      </c>
      <c r="K225" s="39">
        <f t="shared" ref="K225:R225" si="3805">IF($B217=$B223,K226+K219,K226)</f>
        <v>0</v>
      </c>
      <c r="L225" s="40">
        <f t="shared" si="3805"/>
        <v>0</v>
      </c>
      <c r="M225" s="40">
        <f t="shared" si="3805"/>
        <v>0</v>
      </c>
      <c r="N225" s="40">
        <f t="shared" si="3805"/>
        <v>0</v>
      </c>
      <c r="O225" s="40">
        <f t="shared" si="3805"/>
        <v>0</v>
      </c>
      <c r="P225" s="41">
        <f t="shared" si="3805"/>
        <v>0</v>
      </c>
      <c r="Q225" s="42">
        <f t="shared" si="3805"/>
        <v>0</v>
      </c>
      <c r="R225" s="43">
        <f t="shared" si="3805"/>
        <v>0</v>
      </c>
      <c r="S225" s="195">
        <f t="shared" ref="S225" si="3806">IF($B223=$B217,COUNTIF(U225:AA225,0),COUNTIF(U226:AA226,0)+COUNTIF(U226:AA226,""))</f>
        <v>7</v>
      </c>
      <c r="T225" s="39">
        <f t="shared" ref="T225:AA225" si="3807">IF($B217=$B223,T226+T219,T226)</f>
        <v>0</v>
      </c>
      <c r="U225" s="40">
        <f t="shared" si="3807"/>
        <v>0</v>
      </c>
      <c r="V225" s="40">
        <f t="shared" si="3807"/>
        <v>0</v>
      </c>
      <c r="W225" s="40">
        <f t="shared" si="3807"/>
        <v>0</v>
      </c>
      <c r="X225" s="40">
        <f t="shared" si="3807"/>
        <v>0</v>
      </c>
      <c r="Y225" s="41">
        <f t="shared" si="3807"/>
        <v>0</v>
      </c>
      <c r="Z225" s="42">
        <f t="shared" si="3807"/>
        <v>0</v>
      </c>
      <c r="AA225" s="43">
        <f t="shared" si="3807"/>
        <v>0</v>
      </c>
      <c r="AB225" s="195">
        <f t="shared" ref="AB225" si="3808">IF($B223=$B217,COUNTIF(AD225:AJ225,0),COUNTIF(AD226:AJ226,0)+COUNTIF(AD226:AJ226,""))</f>
        <v>7</v>
      </c>
      <c r="AC225" s="39">
        <f t="shared" ref="AC225:AJ225" si="3809">IF($B217=$B223,AC226+AC219,AC226)</f>
        <v>0</v>
      </c>
      <c r="AD225" s="40">
        <f t="shared" si="3809"/>
        <v>0</v>
      </c>
      <c r="AE225" s="40">
        <f t="shared" si="3809"/>
        <v>0</v>
      </c>
      <c r="AF225" s="40">
        <f t="shared" si="3809"/>
        <v>0</v>
      </c>
      <c r="AG225" s="40">
        <f t="shared" si="3809"/>
        <v>0</v>
      </c>
      <c r="AH225" s="41">
        <f t="shared" si="3809"/>
        <v>0</v>
      </c>
      <c r="AI225" s="42">
        <f t="shared" si="3809"/>
        <v>0</v>
      </c>
      <c r="AJ225" s="43">
        <f t="shared" si="3809"/>
        <v>0</v>
      </c>
      <c r="AK225" s="195">
        <f t="shared" ref="AK225" si="3810">IF($B223=$B217,COUNTIF(AM225:AS225,0),COUNTIF(AM226:AS226,0)+COUNTIF(AM226:AS226,""))</f>
        <v>7</v>
      </c>
      <c r="AL225" s="39">
        <f t="shared" ref="AL225:AS225" si="3811">IF($B217=$B223,AL226+AL219,AL226)</f>
        <v>0</v>
      </c>
      <c r="AM225" s="40">
        <f t="shared" si="3811"/>
        <v>0</v>
      </c>
      <c r="AN225" s="40">
        <f t="shared" si="3811"/>
        <v>0</v>
      </c>
      <c r="AO225" s="40">
        <f t="shared" si="3811"/>
        <v>0</v>
      </c>
      <c r="AP225" s="40">
        <f t="shared" si="3811"/>
        <v>0</v>
      </c>
      <c r="AQ225" s="41">
        <f t="shared" si="3811"/>
        <v>0</v>
      </c>
      <c r="AR225" s="42">
        <f t="shared" si="3811"/>
        <v>0</v>
      </c>
      <c r="AS225" s="43">
        <f t="shared" si="3811"/>
        <v>0</v>
      </c>
      <c r="AT225" s="195">
        <f t="shared" ref="AT225" si="3812">IF($B223=$B217,COUNTIF(AV225:BB225,0),COUNTIF(AV226:BB226,0)+COUNTIF(AV226:BB226,""))</f>
        <v>7</v>
      </c>
      <c r="AU225" s="39">
        <f t="shared" ref="AU225:BB225" si="3813">IF($B217=$B223,AU226+AU219,AU226)</f>
        <v>0</v>
      </c>
      <c r="AV225" s="40">
        <f t="shared" si="3813"/>
        <v>0</v>
      </c>
      <c r="AW225" s="40">
        <f t="shared" si="3813"/>
        <v>0</v>
      </c>
      <c r="AX225" s="40">
        <f t="shared" si="3813"/>
        <v>0</v>
      </c>
      <c r="AY225" s="40">
        <f t="shared" si="3813"/>
        <v>0</v>
      </c>
      <c r="AZ225" s="41">
        <f t="shared" si="3813"/>
        <v>0</v>
      </c>
      <c r="BA225" s="42">
        <f t="shared" si="3813"/>
        <v>0</v>
      </c>
      <c r="BB225" s="43">
        <f t="shared" si="3813"/>
        <v>0</v>
      </c>
    </row>
    <row r="226" spans="1:54" ht="15.75" customHeight="1" x14ac:dyDescent="0.2">
      <c r="A226" s="1">
        <f t="shared" ref="A226" si="3814">A223</f>
        <v>0</v>
      </c>
      <c r="B226" s="313">
        <f t="shared" ref="B226" si="3815">B220+1</f>
        <v>35</v>
      </c>
      <c r="C226" s="314"/>
      <c r="D226" s="314"/>
      <c r="E226" s="314"/>
      <c r="F226" s="31"/>
      <c r="G226" s="183"/>
      <c r="H226" s="122">
        <f t="shared" ref="H226" si="3816">5-COUNTIF(AU223,0)-COUNTIF(AL223,0)-COUNTIF(AC223,0)-COUNTIF(T223,0)-COUNTIF(K223,0)</f>
        <v>0</v>
      </c>
      <c r="I226" s="165">
        <f t="shared" si="3773"/>
        <v>0</v>
      </c>
      <c r="J226" s="187">
        <f t="shared" ref="J226" si="3817">IF($B223=$B217,J220+IF($F223&lt;&gt;$G223,(K223+$G225-$G224)/$F223,K223/$F223),IF($F223&lt;&gt;G223,(K223+$G225-$G224)/$F223,K223/$F223))</f>
        <v>0</v>
      </c>
      <c r="K226" s="7">
        <f t="shared" ref="K226:K227" si="3818">SUM(L226:R226)</f>
        <v>0</v>
      </c>
      <c r="L226" s="26">
        <f t="shared" ref="L226:R226" si="3819">L223</f>
        <v>0</v>
      </c>
      <c r="M226" s="26">
        <f t="shared" si="3819"/>
        <v>0</v>
      </c>
      <c r="N226" s="26">
        <f t="shared" si="3819"/>
        <v>0</v>
      </c>
      <c r="O226" s="26">
        <f t="shared" si="3819"/>
        <v>0</v>
      </c>
      <c r="P226" s="26">
        <f t="shared" si="3819"/>
        <v>0</v>
      </c>
      <c r="Q226" s="29">
        <f t="shared" si="3819"/>
        <v>0</v>
      </c>
      <c r="R226" s="23">
        <f t="shared" si="3819"/>
        <v>0</v>
      </c>
      <c r="S226" s="187">
        <f t="shared" ref="S226" si="3820">IF($B223=$B217,S220+IF($F223&lt;&gt;$G223,(T223+$G225-$G224)/$F223,T223/$F223),IF($F223&lt;&gt;P223,(T223+$G225-$G224)/$F223,T223/$F223))</f>
        <v>0</v>
      </c>
      <c r="T226" s="7">
        <f t="shared" ref="T226:T227" si="3821">SUM(U226:AA226)</f>
        <v>0</v>
      </c>
      <c r="U226" s="26">
        <f t="shared" ref="U226:AA226" si="3822">U223</f>
        <v>0</v>
      </c>
      <c r="V226" s="26">
        <f t="shared" si="3822"/>
        <v>0</v>
      </c>
      <c r="W226" s="26">
        <f t="shared" si="3822"/>
        <v>0</v>
      </c>
      <c r="X226" s="26">
        <f t="shared" si="3822"/>
        <v>0</v>
      </c>
      <c r="Y226" s="113">
        <f t="shared" si="3822"/>
        <v>0</v>
      </c>
      <c r="Z226" s="29">
        <f t="shared" si="3822"/>
        <v>0</v>
      </c>
      <c r="AA226" s="23">
        <f t="shared" si="3822"/>
        <v>0</v>
      </c>
      <c r="AB226" s="187">
        <f t="shared" ref="AB226" si="3823">IF($B223=$B217,AB220+IF($F223&lt;&gt;$G223,(AC223+$G225-$G224)/$F223,AC223/$F223),IF($F223&lt;&gt;Y223,(AC223+$G225-$G224)/$F223,AC223/$F223))</f>
        <v>0</v>
      </c>
      <c r="AC226" s="7">
        <f t="shared" ref="AC226:AC227" si="3824">SUM(AD226:AJ226)</f>
        <v>0</v>
      </c>
      <c r="AD226" s="26">
        <f t="shared" ref="AD226:AJ226" si="3825">AD223</f>
        <v>0</v>
      </c>
      <c r="AE226" s="26">
        <f t="shared" si="3825"/>
        <v>0</v>
      </c>
      <c r="AF226" s="26">
        <f t="shared" si="3825"/>
        <v>0</v>
      </c>
      <c r="AG226" s="26">
        <f t="shared" si="3825"/>
        <v>0</v>
      </c>
      <c r="AH226" s="113">
        <f t="shared" si="3825"/>
        <v>0</v>
      </c>
      <c r="AI226" s="29">
        <f t="shared" si="3825"/>
        <v>0</v>
      </c>
      <c r="AJ226" s="23">
        <f t="shared" si="3825"/>
        <v>0</v>
      </c>
      <c r="AK226" s="187">
        <f t="shared" ref="AK226" si="3826">IF($B223=$B217,AK220+IF($F223&lt;&gt;$G223,(AL223+$G225-$G224)/$F223,AL223/$F223),IF($F223&lt;&gt;AH223,(AL223+$G225-$G224)/$F223,AL223/$F223))</f>
        <v>0</v>
      </c>
      <c r="AL226" s="7">
        <f t="shared" ref="AL226:AL227" si="3827">SUM(AM226:AS226)</f>
        <v>0</v>
      </c>
      <c r="AM226" s="26">
        <f t="shared" ref="AM226:AS226" si="3828">AM223</f>
        <v>0</v>
      </c>
      <c r="AN226" s="26">
        <f t="shared" si="3828"/>
        <v>0</v>
      </c>
      <c r="AO226" s="26">
        <f t="shared" si="3828"/>
        <v>0</v>
      </c>
      <c r="AP226" s="26">
        <f t="shared" si="3828"/>
        <v>0</v>
      </c>
      <c r="AQ226" s="113">
        <f t="shared" si="3828"/>
        <v>0</v>
      </c>
      <c r="AR226" s="29">
        <f t="shared" si="3828"/>
        <v>0</v>
      </c>
      <c r="AS226" s="23">
        <f t="shared" si="3828"/>
        <v>0</v>
      </c>
      <c r="AT226" s="187">
        <f t="shared" ref="AT226" si="3829">IF($B223=$B217,AT220+IF($F223&lt;&gt;$G223,(AU223+$G225-$G224)/$F223,AU223/$F223),IF($F223&lt;&gt;AQ223,(AU223+$G225-$G224)/$F223,AU223/$F223))</f>
        <v>0</v>
      </c>
      <c r="AU226" s="7">
        <f t="shared" ref="AU226:AU227" si="3830">SUM(AV226:BB226)</f>
        <v>0</v>
      </c>
      <c r="AV226" s="6">
        <f t="shared" ref="AV226" si="3831">IF(SUM($AM$9:$AS$9)=SUM($AV$9:$BB$9),AV223,IF(AND(SUM($AV$9:$BB$9)&gt;42,SUM($AV$9:$BB$9)&lt;49),AV223,0))</f>
        <v>0</v>
      </c>
      <c r="AW226" s="6">
        <f t="shared" ref="AW226:BB226" si="3832">IF(SUM($AM$9:$AS$9)=SUM($AV$9:$BB$9),AW223,IF(AND(SUM($AV$9:$BB$9)&gt;42,SUM($AV$9:$BB$9)&lt;49),AW223,0))</f>
        <v>0</v>
      </c>
      <c r="AX226" s="6">
        <f t="shared" si="3832"/>
        <v>0</v>
      </c>
      <c r="AY226" s="6">
        <f t="shared" si="3832"/>
        <v>0</v>
      </c>
      <c r="AZ226" s="26">
        <f t="shared" si="3832"/>
        <v>0</v>
      </c>
      <c r="BA226" s="29">
        <f t="shared" si="3832"/>
        <v>0</v>
      </c>
      <c r="BB226" s="23">
        <f t="shared" si="3832"/>
        <v>0</v>
      </c>
    </row>
    <row r="227" spans="1:54" ht="15.75" customHeight="1" x14ac:dyDescent="0.2">
      <c r="A227" s="1">
        <f t="shared" ref="A227:A228" si="3833">A226</f>
        <v>0</v>
      </c>
      <c r="B227" s="313"/>
      <c r="C227" s="314"/>
      <c r="D227" s="314"/>
      <c r="E227" s="314"/>
      <c r="F227" s="31"/>
      <c r="G227" s="183"/>
      <c r="H227" s="123">
        <f t="shared" ref="H227" si="3834">IF($B223=$B217,H221+F227,$F227)</f>
        <v>0</v>
      </c>
      <c r="I227" s="165">
        <f t="shared" si="3773"/>
        <v>0</v>
      </c>
      <c r="J227" s="141">
        <f t="shared" ref="J227" si="3835">IF($H226=0,0,IF($B217=$B223,IF($H228&gt;0,$H228+J221,K223+J221),IF($H228&gt;0,$H228,K223)))</f>
        <v>0</v>
      </c>
      <c r="K227" s="7">
        <f t="shared" si="3818"/>
        <v>0</v>
      </c>
      <c r="L227" s="6"/>
      <c r="M227" s="6"/>
      <c r="N227" s="6"/>
      <c r="O227" s="6"/>
      <c r="P227" s="26"/>
      <c r="Q227" s="29"/>
      <c r="R227" s="23"/>
      <c r="S227" s="141">
        <f t="shared" ref="S227" si="3836">IF($H226=0,0,IF($B217=$B223,IF($H228&gt;0,$H228+S221,T223+S221),IF($H228&gt;0,$H228,T223)))</f>
        <v>0</v>
      </c>
      <c r="T227" s="7">
        <f t="shared" si="3821"/>
        <v>0</v>
      </c>
      <c r="U227" s="6"/>
      <c r="V227" s="6"/>
      <c r="W227" s="6"/>
      <c r="X227" s="6"/>
      <c r="Y227" s="26"/>
      <c r="Z227" s="29"/>
      <c r="AA227" s="23"/>
      <c r="AB227" s="141">
        <f t="shared" ref="AB227" si="3837">IF($H226=0,0,IF($B217=$B223,IF($H228&gt;0,$H228+AB221,AC223+AB221),IF($H228&gt;0,$H228,AC223)))</f>
        <v>0</v>
      </c>
      <c r="AC227" s="7">
        <f t="shared" si="3824"/>
        <v>0</v>
      </c>
      <c r="AD227" s="6"/>
      <c r="AE227" s="6"/>
      <c r="AF227" s="6"/>
      <c r="AG227" s="6"/>
      <c r="AH227" s="26"/>
      <c r="AI227" s="29"/>
      <c r="AJ227" s="23"/>
      <c r="AK227" s="141">
        <f t="shared" ref="AK227" si="3838">IF($H226=0,0,IF($B217=$B223,IF($H228&gt;0,$H228+AK221,AL223+AK221),IF($H228&gt;0,$H228,AL223)))</f>
        <v>0</v>
      </c>
      <c r="AL227" s="7">
        <f t="shared" si="3827"/>
        <v>0</v>
      </c>
      <c r="AM227" s="6"/>
      <c r="AN227" s="6"/>
      <c r="AO227" s="6"/>
      <c r="AP227" s="6"/>
      <c r="AQ227" s="26"/>
      <c r="AR227" s="29"/>
      <c r="AS227" s="23"/>
      <c r="AT227" s="141">
        <f t="shared" ref="AT227" si="3839">IF($H226=0,0,IF($B217=$B223,IF($H228&gt;0,$H228+AT221,AU223+AT221),IF($H228&gt;0,$H228,AU223)))</f>
        <v>0</v>
      </c>
      <c r="AU227" s="7">
        <f t="shared" si="3830"/>
        <v>0</v>
      </c>
      <c r="AV227" s="6"/>
      <c r="AW227" s="6"/>
      <c r="AX227" s="6"/>
      <c r="AY227" s="6"/>
      <c r="AZ227" s="26"/>
      <c r="BA227" s="29"/>
      <c r="BB227" s="23"/>
    </row>
    <row r="228" spans="1:54" ht="18.75" customHeight="1" thickBot="1" x14ac:dyDescent="0.25">
      <c r="A228" s="1">
        <f t="shared" si="3833"/>
        <v>0</v>
      </c>
      <c r="B228" s="323" t="str">
        <f>IF(B223="",Wydruk!$AE$6,IF(J224=0,Wydruk!$AE$7,IF(AND(G224&lt;G225,B223&lt;&gt;$B229),Wydruk!$AE$13,IF(AND($B223=$B217,$B223&lt;&gt;$B229),IF(OR(OR(J228&lt;4,J228&gt;5),OR(S228&lt;4,S228&gt;5),OR(AB228&lt;4,AB228&gt;5),OR(AK228&lt;4,AK228&gt;5),OR(AND(AT228&lt;4,AT228&gt;0),AT228&gt;5)),Wydruk!$AE$8,Wydruk!$AE$9),IF($B223=$B229,IF($F227&lt;&gt;0,Wydruk!$AE$12,Wydruk!$AE$10),IF(OR(OR(J224&lt;4,J224&gt;5),OR(S224&lt;4,S224&gt;5),OR(AB224&lt;4,AB224&gt;5),OR(AK224&lt;4,AK224&gt;5),OR(AND(AT224&lt;4,AT224&gt;0),AT224&gt;5)),Wydruk!$AE$8,Wydruk!$AE$11))))))</f>
        <v>Uzupełnij liczby godzin tygodniowego planu</v>
      </c>
      <c r="C228" s="324"/>
      <c r="D228" s="324"/>
      <c r="E228" s="324"/>
      <c r="F228" s="173">
        <f>wrzesień!F228</f>
        <v>0</v>
      </c>
      <c r="G228" s="184">
        <f>wrzesień!G228</f>
        <v>0</v>
      </c>
      <c r="H228" s="191">
        <f t="shared" ref="H228" si="3840">IF(OR($G228=0,$F228=0,$G228="",$F228=""),0,$G228/$F228)</f>
        <v>0</v>
      </c>
      <c r="I228" s="193"/>
      <c r="J228" s="176">
        <f t="shared" ref="J228" si="3841">IF($B217=$B223,IF(L223+L218&gt;0,1,0)+IF(M223+M218&gt;0,1,0)+IF(N223+N218&gt;0,1,0)+IF(O223+O218&gt;0,1,0)+IF(P223+P218&gt;0,1,0)+IF(Q223+Q218&gt;0,1,0)+IF(R223+R218&gt;0,1,0),J224)</f>
        <v>0</v>
      </c>
      <c r="K228" s="133">
        <f t="shared" ref="K228" si="3842">IF(OR($B223=$B229,J228=0,(K224-Q228+O228)&lt;=0),0,(K224-Q228+O228)/J228)</f>
        <v>0</v>
      </c>
      <c r="L228" s="137">
        <f t="shared" ref="L228" si="3843">IF(K228*(7-J225)&lt;=0,0,K228*(7-J225))</f>
        <v>0</v>
      </c>
      <c r="M228" s="311">
        <f t="shared" ref="M228" si="3844">ROUND(IF(OR(K225-K228*(7-J225)+P228&lt;0,$B223=$B229,K228&lt;=0,K225=0),0,IF(K225-K228*(7-J225)+P228&gt;Q228-O228+P228,Q228-O228+P228,K225-K228*(7-J225)+P228)),1)</f>
        <v>0</v>
      </c>
      <c r="N228" s="312"/>
      <c r="O228" s="139">
        <f t="shared" ref="O228" si="3845">IF(OR($B223=$B229,J224=0),0,IF($B223=$B217,J223,$F223))</f>
        <v>0</v>
      </c>
      <c r="P228" s="30">
        <f t="shared" ref="P228" si="3846">IF(OR($B223=$B229,J228=0),0,$G225-$G224)</f>
        <v>0</v>
      </c>
      <c r="Q228" s="134">
        <f t="shared" ref="Q228" si="3847">IF(OR($B223=$B229,J228=0),0,J227)</f>
        <v>0</v>
      </c>
      <c r="R228" s="138">
        <f t="shared" ref="R228" si="3848">IF($B223=$B229,0,K225)</f>
        <v>0</v>
      </c>
      <c r="S228" s="176">
        <f t="shared" ref="S228" si="3849">IF($B217=$B223,IF(U223+U218&gt;0,1,0)+IF(V223+V218&gt;0,1,0)+IF(W223+W218&gt;0,1,0)+IF(X223+X218&gt;0,1,0)+IF(Y223+Y218&gt;0,1,0)+IF(Z223+Z218&gt;0,1,0)+IF(AA223+AA218&gt;0,1,0),S224)</f>
        <v>0</v>
      </c>
      <c r="T228" s="133">
        <f t="shared" ref="T228" si="3850">IF(OR($B223=$B229,S228=0,(T224-Z228+X228)&lt;=0),0,(T224-Z228+X228)/S228)</f>
        <v>0</v>
      </c>
      <c r="U228" s="137">
        <f t="shared" ref="U228" si="3851">IF(T228*(7-S225)&lt;=0,0,T228*(7-S225))</f>
        <v>0</v>
      </c>
      <c r="V228" s="311">
        <f t="shared" ref="V228" si="3852">ROUND(IF(OR(T225-T228*(7-S225)+Y228&lt;0,$B223=$B229,T228&lt;=0,T225=0),0,IF(T225-T228*(7-S225)+Y228&gt;Z228-X228+Y228,Z228-X228+Y228,T225-T228*(7-S225)+Y228)),1)</f>
        <v>0</v>
      </c>
      <c r="W228" s="312"/>
      <c r="X228" s="139">
        <f t="shared" ref="X228" si="3853">IF(OR($B223=$B229,S224=0),0,IF($B223=$B217,S223,$F223))</f>
        <v>0</v>
      </c>
      <c r="Y228" s="30">
        <f t="shared" ref="Y228" si="3854">IF(OR($B223=$B229,S228=0),0,$G225-$G224)</f>
        <v>0</v>
      </c>
      <c r="Z228" s="134">
        <f t="shared" ref="Z228" si="3855">IF(OR($B223=$B229,S228=0),0,S227)</f>
        <v>0</v>
      </c>
      <c r="AA228" s="138">
        <f t="shared" ref="AA228" si="3856">IF($B223=$B229,0,T225)</f>
        <v>0</v>
      </c>
      <c r="AB228" s="176">
        <f t="shared" ref="AB228" si="3857">IF($B217=$B223,IF(AD223+AD218&gt;0,1,0)+IF(AE223+AE218&gt;0,1,0)+IF(AF223+AF218&gt;0,1,0)+IF(AG223+AG218&gt;0,1,0)+IF(AH223+AH218&gt;0,1,0)+IF(AI223+AI218&gt;0,1,0)+IF(AJ223+AJ218&gt;0,1,0),AB224)</f>
        <v>0</v>
      </c>
      <c r="AC228" s="133">
        <f t="shared" ref="AC228" si="3858">IF(OR($B223=$B229,AB228=0,(AC224-AI228+AG228)&lt;=0),0,(AC224-AI228+AG228)/AB228)</f>
        <v>0</v>
      </c>
      <c r="AD228" s="137">
        <f t="shared" ref="AD228" si="3859">IF(AC228*(7-AB225)&lt;=0,0,AC228*(7-AB225))</f>
        <v>0</v>
      </c>
      <c r="AE228" s="311">
        <f t="shared" ref="AE228" si="3860">ROUND(IF(OR(AC225-AC228*(7-AB225)+AH228&lt;0,$B223=$B229,AC228&lt;=0,AC225=0),0,IF(AC225-AC228*(7-AB225)+AH228&gt;AI228-AG228+AH228,AI228-AG228+AH228,AC225-AC228*(7-AB225)+AH228)),1)</f>
        <v>0</v>
      </c>
      <c r="AF228" s="312"/>
      <c r="AG228" s="139">
        <f t="shared" ref="AG228" si="3861">IF(OR($B223=$B229,AB224=0),0,IF($B223=$B217,AB223,$F223))</f>
        <v>0</v>
      </c>
      <c r="AH228" s="30">
        <f t="shared" ref="AH228" si="3862">IF(OR($B223=$B229,AB228=0),0,$G225-$G224)</f>
        <v>0</v>
      </c>
      <c r="AI228" s="134">
        <f t="shared" ref="AI228" si="3863">IF(OR($B223=$B229,AB228=0),0,AB227)</f>
        <v>0</v>
      </c>
      <c r="AJ228" s="138">
        <f t="shared" ref="AJ228" si="3864">IF($B223=$B229,0,AC225)</f>
        <v>0</v>
      </c>
      <c r="AK228" s="176">
        <f t="shared" ref="AK228" si="3865">IF($B217=$B223,IF(AM223+AM218&gt;0,1,0)+IF(AN223+AN218&gt;0,1,0)+IF(AO223+AO218&gt;0,1,0)+IF(AP223+AP218&gt;0,1,0)+IF(AQ223+AQ218&gt;0,1,0)+IF(AR223+AR218&gt;0,1,0)+IF(AS223+AS218&gt;0,1,0),AK224)</f>
        <v>0</v>
      </c>
      <c r="AL228" s="133">
        <f t="shared" ref="AL228" si="3866">IF(OR($B223=$B229,AK228=0,(AL224-AR228+AP228)&lt;=0),0,(AL224-AR228+AP228)/AK228)</f>
        <v>0</v>
      </c>
      <c r="AM228" s="137">
        <f t="shared" ref="AM228" si="3867">IF(AL228*(7-AK225)&lt;=0,0,AL228*(7-AK225))</f>
        <v>0</v>
      </c>
      <c r="AN228" s="311">
        <f t="shared" ref="AN228" si="3868">ROUND(IF(OR(AL225-AL228*(7-AK225)+AQ228&lt;0,$B223=$B229,AL228&lt;=0,AL225=0),0,IF(AL225-AL228*(7-AK225)+AQ228&gt;AR228-AP228+AQ228,AR228-AP228+AQ228,AL225-AL228*(7-AK225)+AQ228)),1)</f>
        <v>0</v>
      </c>
      <c r="AO228" s="312"/>
      <c r="AP228" s="139">
        <f t="shared" ref="AP228" si="3869">IF(OR($B223=$B229,AK224=0),0,IF($B223=$B217,AK223,$F223))</f>
        <v>0</v>
      </c>
      <c r="AQ228" s="30">
        <f t="shared" ref="AQ228" si="3870">IF(OR($B223=$B229,AK228=0),0,$G225-$G224)</f>
        <v>0</v>
      </c>
      <c r="AR228" s="134">
        <f t="shared" ref="AR228" si="3871">IF(OR($B223=$B229,AK228=0),0,AK227)</f>
        <v>0</v>
      </c>
      <c r="AS228" s="138">
        <f t="shared" ref="AS228" si="3872">IF($B223=$B229,0,AL225)</f>
        <v>0</v>
      </c>
      <c r="AT228" s="176">
        <f t="shared" ref="AT228" si="3873">IF($B217=$B223,IF(AV223+AV218&gt;0,1,0)+IF(AW223+AW218&gt;0,1,0)+IF(AX223+AX218&gt;0,1,0)+IF(AY223+AY218&gt;0,1,0)+IF(AZ223+AZ218&gt;0,1,0)+IF(BA223+BA218&gt;0,1,0)+IF(BB223+BB218&gt;0,1,0),AT224)</f>
        <v>0</v>
      </c>
      <c r="AU228" s="133">
        <f t="shared" ref="AU228" si="3874">IF(OR($B223=$B229,AT228=0,(AU224-BA228+AY228)&lt;=0),0,(AU224-BA228+AY228)/AT228)</f>
        <v>0</v>
      </c>
      <c r="AV228" s="137">
        <f t="shared" ref="AV228" si="3875">IF(AU228*(7-AT225)&lt;=0,0,AU228*(7-AT225))</f>
        <v>0</v>
      </c>
      <c r="AW228" s="311">
        <f t="shared" ref="AW228" si="3876">ROUND(IF(OR(AU225-AU228*(7-AT225)+AZ228&lt;0,$B223=$B229,AU228&lt;=0,AU225=0),0,IF(AU225-AU228*(7-AT225)+AZ228&gt;BA228-AY228+AZ228,BA228-AY228+AZ228,AU225-AU228*(7-AT225)+AZ228)),1)</f>
        <v>0</v>
      </c>
      <c r="AX228" s="312"/>
      <c r="AY228" s="139">
        <f t="shared" ref="AY228" si="3877">IF(OR($B223=$B229,AT224=0),0,IF($B223=$B217,AT223,$F223))</f>
        <v>0</v>
      </c>
      <c r="AZ228" s="30">
        <f t="shared" ref="AZ228" si="3878">IF(OR($B223=$B229,AT228=0),0,$G225-$G224)</f>
        <v>0</v>
      </c>
      <c r="BA228" s="134">
        <f t="shared" ref="BA228" si="3879">IF(OR($B223=$B229,AT228=0),0,AT227)</f>
        <v>0</v>
      </c>
      <c r="BB228" s="138">
        <f t="shared" ref="BB228" si="3880">IF($B223=$B229,0,AU225)</f>
        <v>0</v>
      </c>
    </row>
    <row r="229" spans="1:54" ht="15.75" x14ac:dyDescent="0.2">
      <c r="A229" s="1">
        <f t="shared" ref="A229" si="3881">IF(B229="","1. Niewypełnione",B229)</f>
        <v>0</v>
      </c>
      <c r="B229" s="320">
        <f>wrzesień!B229</f>
        <v>0</v>
      </c>
      <c r="C229" s="321">
        <f>wrzesień!C229</f>
        <v>0</v>
      </c>
      <c r="D229" s="321">
        <f>wrzesień!D229</f>
        <v>0</v>
      </c>
      <c r="E229" s="321">
        <f>wrzesień!E229</f>
        <v>0</v>
      </c>
      <c r="F229" s="177">
        <f>wrzesień!F229</f>
        <v>18</v>
      </c>
      <c r="G229" s="185">
        <f>wrzesień!G229</f>
        <v>18</v>
      </c>
      <c r="H229" s="177"/>
      <c r="I229" s="192">
        <f t="shared" ref="I229:I233" si="3882">K229+T229+AC229+AL229+AU229</f>
        <v>0</v>
      </c>
      <c r="J229" s="186">
        <f t="shared" ref="J229" si="3883">IF(OR($B229=$B235,J232=0),0,ROUND((K230+P234)/J232,0))</f>
        <v>0</v>
      </c>
      <c r="K229" s="51">
        <f t="shared" ref="K229:K230" si="3884">SUM(L229:R229)</f>
        <v>0</v>
      </c>
      <c r="L229" s="52">
        <f>wrzesień!L229</f>
        <v>0</v>
      </c>
      <c r="M229" s="52">
        <f>wrzesień!M229</f>
        <v>0</v>
      </c>
      <c r="N229" s="52">
        <f>wrzesień!N229</f>
        <v>0</v>
      </c>
      <c r="O229" s="52">
        <f>wrzesień!O229</f>
        <v>0</v>
      </c>
      <c r="P229" s="53">
        <f>wrzesień!P229</f>
        <v>0</v>
      </c>
      <c r="Q229" s="54">
        <f>wrzesień!Q229</f>
        <v>0</v>
      </c>
      <c r="R229" s="55">
        <f>wrzesień!R229</f>
        <v>0</v>
      </c>
      <c r="S229" s="188">
        <f t="shared" ref="S229" si="3885">IF(OR($B229=$B235,S232=0),0,ROUND((T230+Y234)/S232,0))</f>
        <v>0</v>
      </c>
      <c r="T229" s="51">
        <f t="shared" ref="T229:T230" si="3886">SUM(U229:AA229)</f>
        <v>0</v>
      </c>
      <c r="U229" s="52">
        <f>wrzesień!U229</f>
        <v>0</v>
      </c>
      <c r="V229" s="52">
        <f>wrzesień!V229</f>
        <v>0</v>
      </c>
      <c r="W229" s="52">
        <f>wrzesień!W229</f>
        <v>0</v>
      </c>
      <c r="X229" s="52">
        <f>wrzesień!X229</f>
        <v>0</v>
      </c>
      <c r="Y229" s="53">
        <f>wrzesień!Y229</f>
        <v>0</v>
      </c>
      <c r="Z229" s="54">
        <f>wrzesień!Z229</f>
        <v>0</v>
      </c>
      <c r="AA229" s="55">
        <f>wrzesień!AA229</f>
        <v>0</v>
      </c>
      <c r="AB229" s="188">
        <f t="shared" ref="AB229" si="3887">IF(OR($B229=$B235,AB232=0),0,ROUND((AC230+AH234)/AB232,0))</f>
        <v>0</v>
      </c>
      <c r="AC229" s="51">
        <f t="shared" ref="AC229:AC230" si="3888">SUM(AD229:AJ229)</f>
        <v>0</v>
      </c>
      <c r="AD229" s="52">
        <f>wrzesień!AD229</f>
        <v>0</v>
      </c>
      <c r="AE229" s="52">
        <f>wrzesień!AE229</f>
        <v>0</v>
      </c>
      <c r="AF229" s="52">
        <f>wrzesień!AF229</f>
        <v>0</v>
      </c>
      <c r="AG229" s="52">
        <f>wrzesień!AG229</f>
        <v>0</v>
      </c>
      <c r="AH229" s="53">
        <f>wrzesień!AH229</f>
        <v>0</v>
      </c>
      <c r="AI229" s="54">
        <f>wrzesień!AI229</f>
        <v>0</v>
      </c>
      <c r="AJ229" s="55">
        <f>wrzesień!AJ229</f>
        <v>0</v>
      </c>
      <c r="AK229" s="188">
        <f t="shared" ref="AK229" si="3889">IF(OR($B229=$B235,AK232=0),0,ROUND((AL230+AQ234)/AK232,0))</f>
        <v>0</v>
      </c>
      <c r="AL229" s="51">
        <f t="shared" ref="AL229:AL230" si="3890">SUM(AM229:AS229)</f>
        <v>0</v>
      </c>
      <c r="AM229" s="52">
        <f>wrzesień!AM229</f>
        <v>0</v>
      </c>
      <c r="AN229" s="52">
        <f>wrzesień!AN229</f>
        <v>0</v>
      </c>
      <c r="AO229" s="52">
        <f>wrzesień!AO229</f>
        <v>0</v>
      </c>
      <c r="AP229" s="52">
        <f>wrzesień!AP229</f>
        <v>0</v>
      </c>
      <c r="AQ229" s="53">
        <f>wrzesień!AQ229</f>
        <v>0</v>
      </c>
      <c r="AR229" s="54">
        <f>wrzesień!AR229</f>
        <v>0</v>
      </c>
      <c r="AS229" s="55">
        <f>wrzesień!AS229</f>
        <v>0</v>
      </c>
      <c r="AT229" s="188">
        <f t="shared" ref="AT229" si="3891">IF(OR($B229=$B235,AT232=0),0,ROUND((AU230+AZ234)/AT232,0))</f>
        <v>0</v>
      </c>
      <c r="AU229" s="51">
        <f t="shared" ref="AU229:AU230" si="3892">SUM(AV229:BB229)</f>
        <v>0</v>
      </c>
      <c r="AV229" s="52">
        <f t="shared" ref="AV229" si="3893">IF(SUM($AM$9:$AS$9)=SUM($AV$9:$BB$9),AM229,IF(AND(SUM($AV$9:$BB$9)&gt;42,SUM($AV$9:$BB$9)&lt;49),AM229,0))</f>
        <v>0</v>
      </c>
      <c r="AW229" s="52">
        <f t="shared" ref="AW229" si="3894">IF(SUM($AM$9:$AS$9)=SUM($AV$9:$BB$9),AN229,IF(AND(SUM($AV$9:$BB$9)&gt;42,SUM($AV$9:$BB$9)&lt;49),AN229,0))</f>
        <v>0</v>
      </c>
      <c r="AX229" s="52">
        <f t="shared" ref="AX229" si="3895">IF(SUM($AM$9:$AS$9)=SUM($AV$9:$BB$9),AO229,IF(AND(SUM($AV$9:$BB$9)&gt;42,SUM($AV$9:$BB$9)&lt;49),AO229,0))</f>
        <v>0</v>
      </c>
      <c r="AY229" s="52">
        <f t="shared" ref="AY229" si="3896">IF(SUM($AM$9:$AS$9)=SUM($AV$9:$BB$9),AP229,IF(AND(SUM($AV$9:$BB$9)&gt;42,SUM($AV$9:$BB$9)&lt;49),AP229,0))</f>
        <v>0</v>
      </c>
      <c r="AZ229" s="53">
        <f t="shared" ref="AZ229" si="3897">IF(SUM($AM$9:$AS$9)=SUM($AV$9:$BB$9),AQ229,IF(AND(SUM($AV$9:$BB$9)&gt;42,SUM($AV$9:$BB$9)&lt;49),AQ229,0))</f>
        <v>0</v>
      </c>
      <c r="BA229" s="54">
        <f t="shared" ref="BA229" si="3898">IF(SUM($AM$9:$AS$9)=SUM($AV$9:$BB$9),AR229,IF(AND(SUM($AV$9:$BB$9)&gt;42,SUM($AV$9:$BB$9)&lt;49),AR229,0))</f>
        <v>0</v>
      </c>
      <c r="BB229" s="55">
        <f t="shared" ref="BB229" si="3899">IF(SUM($AM$9:$AS$9)=SUM($AV$9:$BB$9),AS229,IF(AND(SUM($AV$9:$BB$9)&gt;42,SUM($AV$9:$BB$9)&lt;49),AS229,0))</f>
        <v>0</v>
      </c>
    </row>
    <row r="230" spans="1:54" ht="12.75" hidden="1" customHeight="1" x14ac:dyDescent="0.2">
      <c r="B230" s="93"/>
      <c r="C230" s="94"/>
      <c r="D230" s="95"/>
      <c r="E230" s="115"/>
      <c r="F230" s="140" t="b">
        <f t="shared" ref="F230" si="3900">IF($B223=$B229,OR(F224,G229&lt;F229),G229&lt;F229)</f>
        <v>0</v>
      </c>
      <c r="G230" s="189">
        <f t="shared" ref="G230" si="3901">IF(AND($B223=$B229,$B223&lt;&gt;"",$B223&lt;&gt;0),G229+G224,G229)</f>
        <v>18</v>
      </c>
      <c r="H230" s="120"/>
      <c r="I230" s="165">
        <f t="shared" si="3882"/>
        <v>0</v>
      </c>
      <c r="J230" s="194">
        <f t="shared" ref="J230" si="3902">7-COUNTIF(L229:R229,0)-COUNTIF(L229:R229,"")</f>
        <v>0</v>
      </c>
      <c r="K230" s="22">
        <f t="shared" si="3884"/>
        <v>0</v>
      </c>
      <c r="L230" s="35">
        <f t="shared" ref="L230:R230" si="3903">IF($B223=$B229,L229+L224,L229)</f>
        <v>0</v>
      </c>
      <c r="M230" s="35">
        <f t="shared" si="3903"/>
        <v>0</v>
      </c>
      <c r="N230" s="35">
        <f t="shared" si="3903"/>
        <v>0</v>
      </c>
      <c r="O230" s="35">
        <f t="shared" si="3903"/>
        <v>0</v>
      </c>
      <c r="P230" s="36">
        <f t="shared" si="3903"/>
        <v>0</v>
      </c>
      <c r="Q230" s="37">
        <f t="shared" si="3903"/>
        <v>0</v>
      </c>
      <c r="R230" s="38">
        <f t="shared" si="3903"/>
        <v>0</v>
      </c>
      <c r="S230" s="194">
        <f t="shared" ref="S230" si="3904">7-COUNTIF(U229:AA229,0)-COUNTIF(U229:AA229,"")</f>
        <v>0</v>
      </c>
      <c r="T230" s="22">
        <f t="shared" si="3886"/>
        <v>0</v>
      </c>
      <c r="U230" s="35">
        <f t="shared" ref="U230:AA230" si="3905">IF($B223=$B229,U229+U224,U229)</f>
        <v>0</v>
      </c>
      <c r="V230" s="35">
        <f t="shared" si="3905"/>
        <v>0</v>
      </c>
      <c r="W230" s="35">
        <f t="shared" si="3905"/>
        <v>0</v>
      </c>
      <c r="X230" s="35">
        <f t="shared" si="3905"/>
        <v>0</v>
      </c>
      <c r="Y230" s="36">
        <f t="shared" si="3905"/>
        <v>0</v>
      </c>
      <c r="Z230" s="37">
        <f t="shared" si="3905"/>
        <v>0</v>
      </c>
      <c r="AA230" s="38">
        <f t="shared" si="3905"/>
        <v>0</v>
      </c>
      <c r="AB230" s="194">
        <f t="shared" ref="AB230" si="3906">7-COUNTIF(AD229:AJ229,0)-COUNTIF(AD229:AJ229,"")</f>
        <v>0</v>
      </c>
      <c r="AC230" s="22">
        <f t="shared" si="3888"/>
        <v>0</v>
      </c>
      <c r="AD230" s="35">
        <f t="shared" ref="AD230:AJ230" si="3907">IF($B223=$B229,AD229+AD224,AD229)</f>
        <v>0</v>
      </c>
      <c r="AE230" s="35">
        <f t="shared" si="3907"/>
        <v>0</v>
      </c>
      <c r="AF230" s="35">
        <f t="shared" si="3907"/>
        <v>0</v>
      </c>
      <c r="AG230" s="35">
        <f t="shared" si="3907"/>
        <v>0</v>
      </c>
      <c r="AH230" s="36">
        <f t="shared" si="3907"/>
        <v>0</v>
      </c>
      <c r="AI230" s="37">
        <f t="shared" si="3907"/>
        <v>0</v>
      </c>
      <c r="AJ230" s="38">
        <f t="shared" si="3907"/>
        <v>0</v>
      </c>
      <c r="AK230" s="194">
        <f t="shared" ref="AK230" si="3908">7-COUNTIF(AM229:AS229,0)-COUNTIF(AM229:AS229,"")</f>
        <v>0</v>
      </c>
      <c r="AL230" s="22">
        <f t="shared" si="3890"/>
        <v>0</v>
      </c>
      <c r="AM230" s="35">
        <f t="shared" ref="AM230:AS230" si="3909">IF($B223=$B229,AM229+AM224,AM229)</f>
        <v>0</v>
      </c>
      <c r="AN230" s="35">
        <f t="shared" si="3909"/>
        <v>0</v>
      </c>
      <c r="AO230" s="35">
        <f t="shared" si="3909"/>
        <v>0</v>
      </c>
      <c r="AP230" s="35">
        <f t="shared" si="3909"/>
        <v>0</v>
      </c>
      <c r="AQ230" s="36">
        <f t="shared" si="3909"/>
        <v>0</v>
      </c>
      <c r="AR230" s="37">
        <f t="shared" si="3909"/>
        <v>0</v>
      </c>
      <c r="AS230" s="38">
        <f t="shared" si="3909"/>
        <v>0</v>
      </c>
      <c r="AT230" s="194">
        <f t="shared" ref="AT230" si="3910">7-COUNTIF(AV229:BB229,0)-COUNTIF(AV229:BB229,"")</f>
        <v>0</v>
      </c>
      <c r="AU230" s="22">
        <f t="shared" si="3892"/>
        <v>0</v>
      </c>
      <c r="AV230" s="35">
        <f t="shared" ref="AV230:BB230" si="3911">IF($B223=$B229,AV229+AV224,AV229)</f>
        <v>0</v>
      </c>
      <c r="AW230" s="35">
        <f t="shared" si="3911"/>
        <v>0</v>
      </c>
      <c r="AX230" s="35">
        <f t="shared" si="3911"/>
        <v>0</v>
      </c>
      <c r="AY230" s="35">
        <f t="shared" si="3911"/>
        <v>0</v>
      </c>
      <c r="AZ230" s="36">
        <f t="shared" si="3911"/>
        <v>0</v>
      </c>
      <c r="BA230" s="37">
        <f t="shared" si="3911"/>
        <v>0</v>
      </c>
      <c r="BB230" s="38">
        <f t="shared" si="3911"/>
        <v>0</v>
      </c>
    </row>
    <row r="231" spans="1:54" ht="15" hidden="1" customHeight="1" x14ac:dyDescent="0.2">
      <c r="B231" s="116"/>
      <c r="C231" s="117"/>
      <c r="D231" s="118"/>
      <c r="E231" s="119"/>
      <c r="F231" s="92"/>
      <c r="G231" s="190">
        <f t="shared" ref="G231" si="3912">IF(AND($B223=$B229,$B223&lt;&gt;"",$B223&lt;&gt;0),F229+G225,F229)</f>
        <v>18</v>
      </c>
      <c r="H231" s="121"/>
      <c r="I231" s="165">
        <f t="shared" si="3882"/>
        <v>0</v>
      </c>
      <c r="J231" s="195">
        <f t="shared" ref="J231" si="3913">IF($B229=$B223,COUNTIF(L231:R231,0),COUNTIF(L232:R232,0)+COUNTIF(L232:R232,""))</f>
        <v>7</v>
      </c>
      <c r="K231" s="39">
        <f t="shared" ref="K231:R231" si="3914">IF($B223=$B229,K232+K225,K232)</f>
        <v>0</v>
      </c>
      <c r="L231" s="40">
        <f t="shared" si="3914"/>
        <v>0</v>
      </c>
      <c r="M231" s="40">
        <f t="shared" si="3914"/>
        <v>0</v>
      </c>
      <c r="N231" s="40">
        <f t="shared" si="3914"/>
        <v>0</v>
      </c>
      <c r="O231" s="40">
        <f t="shared" si="3914"/>
        <v>0</v>
      </c>
      <c r="P231" s="41">
        <f t="shared" si="3914"/>
        <v>0</v>
      </c>
      <c r="Q231" s="42">
        <f t="shared" si="3914"/>
        <v>0</v>
      </c>
      <c r="R231" s="43">
        <f t="shared" si="3914"/>
        <v>0</v>
      </c>
      <c r="S231" s="195">
        <f t="shared" ref="S231" si="3915">IF($B229=$B223,COUNTIF(U231:AA231,0),COUNTIF(U232:AA232,0)+COUNTIF(U232:AA232,""))</f>
        <v>7</v>
      </c>
      <c r="T231" s="39">
        <f t="shared" ref="T231:AA231" si="3916">IF($B223=$B229,T232+T225,T232)</f>
        <v>0</v>
      </c>
      <c r="U231" s="40">
        <f t="shared" si="3916"/>
        <v>0</v>
      </c>
      <c r="V231" s="40">
        <f t="shared" si="3916"/>
        <v>0</v>
      </c>
      <c r="W231" s="40">
        <f t="shared" si="3916"/>
        <v>0</v>
      </c>
      <c r="X231" s="40">
        <f t="shared" si="3916"/>
        <v>0</v>
      </c>
      <c r="Y231" s="41">
        <f t="shared" si="3916"/>
        <v>0</v>
      </c>
      <c r="Z231" s="42">
        <f t="shared" si="3916"/>
        <v>0</v>
      </c>
      <c r="AA231" s="43">
        <f t="shared" si="3916"/>
        <v>0</v>
      </c>
      <c r="AB231" s="195">
        <f t="shared" ref="AB231" si="3917">IF($B229=$B223,COUNTIF(AD231:AJ231,0),COUNTIF(AD232:AJ232,0)+COUNTIF(AD232:AJ232,""))</f>
        <v>7</v>
      </c>
      <c r="AC231" s="39">
        <f t="shared" ref="AC231:AJ231" si="3918">IF($B223=$B229,AC232+AC225,AC232)</f>
        <v>0</v>
      </c>
      <c r="AD231" s="40">
        <f t="shared" si="3918"/>
        <v>0</v>
      </c>
      <c r="AE231" s="40">
        <f t="shared" si="3918"/>
        <v>0</v>
      </c>
      <c r="AF231" s="40">
        <f t="shared" si="3918"/>
        <v>0</v>
      </c>
      <c r="AG231" s="40">
        <f t="shared" si="3918"/>
        <v>0</v>
      </c>
      <c r="AH231" s="41">
        <f t="shared" si="3918"/>
        <v>0</v>
      </c>
      <c r="AI231" s="42">
        <f t="shared" si="3918"/>
        <v>0</v>
      </c>
      <c r="AJ231" s="43">
        <f t="shared" si="3918"/>
        <v>0</v>
      </c>
      <c r="AK231" s="195">
        <f t="shared" ref="AK231" si="3919">IF($B229=$B223,COUNTIF(AM231:AS231,0),COUNTIF(AM232:AS232,0)+COUNTIF(AM232:AS232,""))</f>
        <v>7</v>
      </c>
      <c r="AL231" s="39">
        <f t="shared" ref="AL231:AS231" si="3920">IF($B223=$B229,AL232+AL225,AL232)</f>
        <v>0</v>
      </c>
      <c r="AM231" s="40">
        <f t="shared" si="3920"/>
        <v>0</v>
      </c>
      <c r="AN231" s="40">
        <f t="shared" si="3920"/>
        <v>0</v>
      </c>
      <c r="AO231" s="40">
        <f t="shared" si="3920"/>
        <v>0</v>
      </c>
      <c r="AP231" s="40">
        <f t="shared" si="3920"/>
        <v>0</v>
      </c>
      <c r="AQ231" s="41">
        <f t="shared" si="3920"/>
        <v>0</v>
      </c>
      <c r="AR231" s="42">
        <f t="shared" si="3920"/>
        <v>0</v>
      </c>
      <c r="AS231" s="43">
        <f t="shared" si="3920"/>
        <v>0</v>
      </c>
      <c r="AT231" s="195">
        <f t="shared" ref="AT231" si="3921">IF($B229=$B223,COUNTIF(AV231:BB231,0),COUNTIF(AV232:BB232,0)+COUNTIF(AV232:BB232,""))</f>
        <v>7</v>
      </c>
      <c r="AU231" s="39">
        <f t="shared" ref="AU231:BB231" si="3922">IF($B223=$B229,AU232+AU225,AU232)</f>
        <v>0</v>
      </c>
      <c r="AV231" s="40">
        <f t="shared" si="3922"/>
        <v>0</v>
      </c>
      <c r="AW231" s="40">
        <f t="shared" si="3922"/>
        <v>0</v>
      </c>
      <c r="AX231" s="40">
        <f t="shared" si="3922"/>
        <v>0</v>
      </c>
      <c r="AY231" s="40">
        <f t="shared" si="3922"/>
        <v>0</v>
      </c>
      <c r="AZ231" s="41">
        <f t="shared" si="3922"/>
        <v>0</v>
      </c>
      <c r="BA231" s="42">
        <f t="shared" si="3922"/>
        <v>0</v>
      </c>
      <c r="BB231" s="43">
        <f t="shared" si="3922"/>
        <v>0</v>
      </c>
    </row>
    <row r="232" spans="1:54" ht="15.75" customHeight="1" x14ac:dyDescent="0.2">
      <c r="A232" s="1">
        <f t="shared" ref="A232" si="3923">A229</f>
        <v>0</v>
      </c>
      <c r="B232" s="313">
        <f t="shared" ref="B232" si="3924">B226+1</f>
        <v>36</v>
      </c>
      <c r="C232" s="314"/>
      <c r="D232" s="314"/>
      <c r="E232" s="314"/>
      <c r="F232" s="31"/>
      <c r="G232" s="183"/>
      <c r="H232" s="122">
        <f t="shared" ref="H232" si="3925">5-COUNTIF(AU229,0)-COUNTIF(AL229,0)-COUNTIF(AC229,0)-COUNTIF(T229,0)-COUNTIF(K229,0)</f>
        <v>0</v>
      </c>
      <c r="I232" s="165">
        <f t="shared" si="3882"/>
        <v>0</v>
      </c>
      <c r="J232" s="187">
        <f t="shared" ref="J232" si="3926">IF($B229=$B223,J226+IF($F229&lt;&gt;$G229,(K229+$G231-$G230)/$F229,K229/$F229),IF($F229&lt;&gt;G229,(K229+$G231-$G230)/$F229,K229/$F229))</f>
        <v>0</v>
      </c>
      <c r="K232" s="7">
        <f t="shared" ref="K232:K233" si="3927">SUM(L232:R232)</f>
        <v>0</v>
      </c>
      <c r="L232" s="26">
        <f t="shared" ref="L232:R232" si="3928">L229</f>
        <v>0</v>
      </c>
      <c r="M232" s="26">
        <f t="shared" si="3928"/>
        <v>0</v>
      </c>
      <c r="N232" s="26">
        <f t="shared" si="3928"/>
        <v>0</v>
      </c>
      <c r="O232" s="26">
        <f t="shared" si="3928"/>
        <v>0</v>
      </c>
      <c r="P232" s="26">
        <f t="shared" si="3928"/>
        <v>0</v>
      </c>
      <c r="Q232" s="29">
        <f t="shared" si="3928"/>
        <v>0</v>
      </c>
      <c r="R232" s="23">
        <f t="shared" si="3928"/>
        <v>0</v>
      </c>
      <c r="S232" s="187">
        <f t="shared" ref="S232" si="3929">IF($B229=$B223,S226+IF($F229&lt;&gt;$G229,(T229+$G231-$G230)/$F229,T229/$F229),IF($F229&lt;&gt;P229,(T229+$G231-$G230)/$F229,T229/$F229))</f>
        <v>0</v>
      </c>
      <c r="T232" s="7">
        <f t="shared" ref="T232:T233" si="3930">SUM(U232:AA232)</f>
        <v>0</v>
      </c>
      <c r="U232" s="26">
        <f t="shared" ref="U232:AA232" si="3931">U229</f>
        <v>0</v>
      </c>
      <c r="V232" s="26">
        <f t="shared" si="3931"/>
        <v>0</v>
      </c>
      <c r="W232" s="26">
        <f t="shared" si="3931"/>
        <v>0</v>
      </c>
      <c r="X232" s="26">
        <f t="shared" si="3931"/>
        <v>0</v>
      </c>
      <c r="Y232" s="113">
        <f t="shared" si="3931"/>
        <v>0</v>
      </c>
      <c r="Z232" s="29">
        <f t="shared" si="3931"/>
        <v>0</v>
      </c>
      <c r="AA232" s="23">
        <f t="shared" si="3931"/>
        <v>0</v>
      </c>
      <c r="AB232" s="187">
        <f t="shared" ref="AB232" si="3932">IF($B229=$B223,AB226+IF($F229&lt;&gt;$G229,(AC229+$G231-$G230)/$F229,AC229/$F229),IF($F229&lt;&gt;Y229,(AC229+$G231-$G230)/$F229,AC229/$F229))</f>
        <v>0</v>
      </c>
      <c r="AC232" s="7">
        <f t="shared" ref="AC232:AC233" si="3933">SUM(AD232:AJ232)</f>
        <v>0</v>
      </c>
      <c r="AD232" s="26">
        <f t="shared" ref="AD232:AJ232" si="3934">AD229</f>
        <v>0</v>
      </c>
      <c r="AE232" s="26">
        <f t="shared" si="3934"/>
        <v>0</v>
      </c>
      <c r="AF232" s="26">
        <f t="shared" si="3934"/>
        <v>0</v>
      </c>
      <c r="AG232" s="26">
        <f t="shared" si="3934"/>
        <v>0</v>
      </c>
      <c r="AH232" s="113">
        <f t="shared" si="3934"/>
        <v>0</v>
      </c>
      <c r="AI232" s="29">
        <f t="shared" si="3934"/>
        <v>0</v>
      </c>
      <c r="AJ232" s="23">
        <f t="shared" si="3934"/>
        <v>0</v>
      </c>
      <c r="AK232" s="187">
        <f t="shared" ref="AK232" si="3935">IF($B229=$B223,AK226+IF($F229&lt;&gt;$G229,(AL229+$G231-$G230)/$F229,AL229/$F229),IF($F229&lt;&gt;AH229,(AL229+$G231-$G230)/$F229,AL229/$F229))</f>
        <v>0</v>
      </c>
      <c r="AL232" s="7">
        <f t="shared" ref="AL232:AL233" si="3936">SUM(AM232:AS232)</f>
        <v>0</v>
      </c>
      <c r="AM232" s="26">
        <f t="shared" ref="AM232:AS232" si="3937">AM229</f>
        <v>0</v>
      </c>
      <c r="AN232" s="26">
        <f t="shared" si="3937"/>
        <v>0</v>
      </c>
      <c r="AO232" s="26">
        <f t="shared" si="3937"/>
        <v>0</v>
      </c>
      <c r="AP232" s="26">
        <f t="shared" si="3937"/>
        <v>0</v>
      </c>
      <c r="AQ232" s="113">
        <f t="shared" si="3937"/>
        <v>0</v>
      </c>
      <c r="AR232" s="29">
        <f t="shared" si="3937"/>
        <v>0</v>
      </c>
      <c r="AS232" s="23">
        <f t="shared" si="3937"/>
        <v>0</v>
      </c>
      <c r="AT232" s="187">
        <f t="shared" ref="AT232" si="3938">IF($B229=$B223,AT226+IF($F229&lt;&gt;$G229,(AU229+$G231-$G230)/$F229,AU229/$F229),IF($F229&lt;&gt;AQ229,(AU229+$G231-$G230)/$F229,AU229/$F229))</f>
        <v>0</v>
      </c>
      <c r="AU232" s="7">
        <f t="shared" ref="AU232:AU233" si="3939">SUM(AV232:BB232)</f>
        <v>0</v>
      </c>
      <c r="AV232" s="6">
        <f t="shared" ref="AV232" si="3940">IF(SUM($AM$9:$AS$9)=SUM($AV$9:$BB$9),AV229,IF(AND(SUM($AV$9:$BB$9)&gt;42,SUM($AV$9:$BB$9)&lt;49),AV229,0))</f>
        <v>0</v>
      </c>
      <c r="AW232" s="6">
        <f t="shared" ref="AW232:BB232" si="3941">IF(SUM($AM$9:$AS$9)=SUM($AV$9:$BB$9),AW229,IF(AND(SUM($AV$9:$BB$9)&gt;42,SUM($AV$9:$BB$9)&lt;49),AW229,0))</f>
        <v>0</v>
      </c>
      <c r="AX232" s="6">
        <f t="shared" si="3941"/>
        <v>0</v>
      </c>
      <c r="AY232" s="6">
        <f t="shared" si="3941"/>
        <v>0</v>
      </c>
      <c r="AZ232" s="26">
        <f t="shared" si="3941"/>
        <v>0</v>
      </c>
      <c r="BA232" s="29">
        <f t="shared" si="3941"/>
        <v>0</v>
      </c>
      <c r="BB232" s="23">
        <f t="shared" si="3941"/>
        <v>0</v>
      </c>
    </row>
    <row r="233" spans="1:54" ht="15.75" customHeight="1" x14ac:dyDescent="0.2">
      <c r="A233" s="1">
        <f t="shared" ref="A233:A234" si="3942">A232</f>
        <v>0</v>
      </c>
      <c r="B233" s="313"/>
      <c r="C233" s="314"/>
      <c r="D233" s="314"/>
      <c r="E233" s="314"/>
      <c r="F233" s="31"/>
      <c r="G233" s="183"/>
      <c r="H233" s="123">
        <f t="shared" ref="H233" si="3943">IF($B229=$B223,H227+F233,$F233)</f>
        <v>0</v>
      </c>
      <c r="I233" s="165">
        <f t="shared" si="3882"/>
        <v>0</v>
      </c>
      <c r="J233" s="141">
        <f t="shared" ref="J233" si="3944">IF($H232=0,0,IF($B223=$B229,IF($H234&gt;0,$H234+J227,K229+J227),IF($H234&gt;0,$H234,K229)))</f>
        <v>0</v>
      </c>
      <c r="K233" s="7">
        <f t="shared" si="3927"/>
        <v>0</v>
      </c>
      <c r="L233" s="6"/>
      <c r="M233" s="6"/>
      <c r="N233" s="6"/>
      <c r="O233" s="6"/>
      <c r="P233" s="26"/>
      <c r="Q233" s="29"/>
      <c r="R233" s="23"/>
      <c r="S233" s="141">
        <f t="shared" ref="S233" si="3945">IF($H232=0,0,IF($B223=$B229,IF($H234&gt;0,$H234+S227,T229+S227),IF($H234&gt;0,$H234,T229)))</f>
        <v>0</v>
      </c>
      <c r="T233" s="7">
        <f t="shared" si="3930"/>
        <v>0</v>
      </c>
      <c r="U233" s="6"/>
      <c r="V233" s="6"/>
      <c r="W233" s="6"/>
      <c r="X233" s="6"/>
      <c r="Y233" s="26"/>
      <c r="Z233" s="29"/>
      <c r="AA233" s="23"/>
      <c r="AB233" s="141">
        <f t="shared" ref="AB233" si="3946">IF($H232=0,0,IF($B223=$B229,IF($H234&gt;0,$H234+AB227,AC229+AB227),IF($H234&gt;0,$H234,AC229)))</f>
        <v>0</v>
      </c>
      <c r="AC233" s="7">
        <f t="shared" si="3933"/>
        <v>0</v>
      </c>
      <c r="AD233" s="6"/>
      <c r="AE233" s="6"/>
      <c r="AF233" s="6"/>
      <c r="AG233" s="6"/>
      <c r="AH233" s="26"/>
      <c r="AI233" s="29"/>
      <c r="AJ233" s="23"/>
      <c r="AK233" s="141">
        <f t="shared" ref="AK233" si="3947">IF($H232=0,0,IF($B223=$B229,IF($H234&gt;0,$H234+AK227,AL229+AK227),IF($H234&gt;0,$H234,AL229)))</f>
        <v>0</v>
      </c>
      <c r="AL233" s="7">
        <f t="shared" si="3936"/>
        <v>0</v>
      </c>
      <c r="AM233" s="6"/>
      <c r="AN233" s="6"/>
      <c r="AO233" s="6"/>
      <c r="AP233" s="6"/>
      <c r="AQ233" s="26"/>
      <c r="AR233" s="29"/>
      <c r="AS233" s="23"/>
      <c r="AT233" s="141">
        <f t="shared" ref="AT233" si="3948">IF($H232=0,0,IF($B223=$B229,IF($H234&gt;0,$H234+AT227,AU229+AT227),IF($H234&gt;0,$H234,AU229)))</f>
        <v>0</v>
      </c>
      <c r="AU233" s="7">
        <f t="shared" si="3939"/>
        <v>0</v>
      </c>
      <c r="AV233" s="6"/>
      <c r="AW233" s="6"/>
      <c r="AX233" s="6"/>
      <c r="AY233" s="6"/>
      <c r="AZ233" s="26"/>
      <c r="BA233" s="29"/>
      <c r="BB233" s="23"/>
    </row>
    <row r="234" spans="1:54" ht="18.75" customHeight="1" thickBot="1" x14ac:dyDescent="0.25">
      <c r="A234" s="1">
        <f t="shared" si="3942"/>
        <v>0</v>
      </c>
      <c r="B234" s="323" t="str">
        <f>IF(B229="",Wydruk!$AE$6,IF(J230=0,Wydruk!$AE$7,IF(AND(G230&lt;G231,B229&lt;&gt;$B235),Wydruk!$AE$13,IF(AND($B229=$B223,$B229&lt;&gt;$B235),IF(OR(OR(J234&lt;4,J234&gt;5),OR(S234&lt;4,S234&gt;5),OR(AB234&lt;4,AB234&gt;5),OR(AK234&lt;4,AK234&gt;5),OR(AND(AT234&lt;4,AT234&gt;0),AT234&gt;5)),Wydruk!$AE$8,Wydruk!$AE$9),IF($B229=$B235,IF($F233&lt;&gt;0,Wydruk!$AE$12,Wydruk!$AE$10),IF(OR(OR(J230&lt;4,J230&gt;5),OR(S230&lt;4,S230&gt;5),OR(AB230&lt;4,AB230&gt;5),OR(AK230&lt;4,AK230&gt;5),OR(AND(AT230&lt;4,AT230&gt;0),AT230&gt;5)),Wydruk!$AE$8,Wydruk!$AE$11))))))</f>
        <v>Uzupełnij liczby godzin tygodniowego planu</v>
      </c>
      <c r="C234" s="324"/>
      <c r="D234" s="324"/>
      <c r="E234" s="324"/>
      <c r="F234" s="173">
        <f>wrzesień!F234</f>
        <v>0</v>
      </c>
      <c r="G234" s="184">
        <f>wrzesień!G234</f>
        <v>0</v>
      </c>
      <c r="H234" s="191">
        <f t="shared" ref="H234" si="3949">IF(OR($G234=0,$F234=0,$G234="",$F234=""),0,$G234/$F234)</f>
        <v>0</v>
      </c>
      <c r="I234" s="193"/>
      <c r="J234" s="176">
        <f t="shared" ref="J234" si="3950">IF($B223=$B229,IF(L229+L224&gt;0,1,0)+IF(M229+M224&gt;0,1,0)+IF(N229+N224&gt;0,1,0)+IF(O229+O224&gt;0,1,0)+IF(P229+P224&gt;0,1,0)+IF(Q229+Q224&gt;0,1,0)+IF(R229+R224&gt;0,1,0),J230)</f>
        <v>0</v>
      </c>
      <c r="K234" s="133">
        <f t="shared" ref="K234" si="3951">IF(OR($B229=$B235,J234=0,(K230-Q234+O234)&lt;=0),0,(K230-Q234+O234)/J234)</f>
        <v>0</v>
      </c>
      <c r="L234" s="137">
        <f t="shared" ref="L234" si="3952">IF(K234*(7-J231)&lt;=0,0,K234*(7-J231))</f>
        <v>0</v>
      </c>
      <c r="M234" s="311">
        <f t="shared" ref="M234" si="3953">ROUND(IF(OR(K231-K234*(7-J231)+P234&lt;0,$B229=$B235,K234&lt;=0,K231=0),0,IF(K231-K234*(7-J231)+P234&gt;Q234-O234+P234,Q234-O234+P234,K231-K234*(7-J231)+P234)),1)</f>
        <v>0</v>
      </c>
      <c r="N234" s="312"/>
      <c r="O234" s="139">
        <f t="shared" ref="O234" si="3954">IF(OR($B229=$B235,J230=0),0,IF($B229=$B223,J229,$F229))</f>
        <v>0</v>
      </c>
      <c r="P234" s="30">
        <f t="shared" ref="P234" si="3955">IF(OR($B229=$B235,J234=0),0,$G231-$G230)</f>
        <v>0</v>
      </c>
      <c r="Q234" s="134">
        <f t="shared" ref="Q234" si="3956">IF(OR($B229=$B235,J234=0),0,J233)</f>
        <v>0</v>
      </c>
      <c r="R234" s="138">
        <f t="shared" ref="R234" si="3957">IF($B229=$B235,0,K231)</f>
        <v>0</v>
      </c>
      <c r="S234" s="176">
        <f t="shared" ref="S234" si="3958">IF($B223=$B229,IF(U229+U224&gt;0,1,0)+IF(V229+V224&gt;0,1,0)+IF(W229+W224&gt;0,1,0)+IF(X229+X224&gt;0,1,0)+IF(Y229+Y224&gt;0,1,0)+IF(Z229+Z224&gt;0,1,0)+IF(AA229+AA224&gt;0,1,0),S230)</f>
        <v>0</v>
      </c>
      <c r="T234" s="133">
        <f t="shared" ref="T234" si="3959">IF(OR($B229=$B235,S234=0,(T230-Z234+X234)&lt;=0),0,(T230-Z234+X234)/S234)</f>
        <v>0</v>
      </c>
      <c r="U234" s="137">
        <f t="shared" ref="U234" si="3960">IF(T234*(7-S231)&lt;=0,0,T234*(7-S231))</f>
        <v>0</v>
      </c>
      <c r="V234" s="311">
        <f t="shared" ref="V234" si="3961">ROUND(IF(OR(T231-T234*(7-S231)+Y234&lt;0,$B229=$B235,T234&lt;=0,T231=0),0,IF(T231-T234*(7-S231)+Y234&gt;Z234-X234+Y234,Z234-X234+Y234,T231-T234*(7-S231)+Y234)),1)</f>
        <v>0</v>
      </c>
      <c r="W234" s="312"/>
      <c r="X234" s="139">
        <f t="shared" ref="X234" si="3962">IF(OR($B229=$B235,S230=0),0,IF($B229=$B223,S229,$F229))</f>
        <v>0</v>
      </c>
      <c r="Y234" s="30">
        <f t="shared" ref="Y234" si="3963">IF(OR($B229=$B235,S234=0),0,$G231-$G230)</f>
        <v>0</v>
      </c>
      <c r="Z234" s="134">
        <f t="shared" ref="Z234" si="3964">IF(OR($B229=$B235,S234=0),0,S233)</f>
        <v>0</v>
      </c>
      <c r="AA234" s="138">
        <f t="shared" ref="AA234" si="3965">IF($B229=$B235,0,T231)</f>
        <v>0</v>
      </c>
      <c r="AB234" s="176">
        <f t="shared" ref="AB234" si="3966">IF($B223=$B229,IF(AD229+AD224&gt;0,1,0)+IF(AE229+AE224&gt;0,1,0)+IF(AF229+AF224&gt;0,1,0)+IF(AG229+AG224&gt;0,1,0)+IF(AH229+AH224&gt;0,1,0)+IF(AI229+AI224&gt;0,1,0)+IF(AJ229+AJ224&gt;0,1,0),AB230)</f>
        <v>0</v>
      </c>
      <c r="AC234" s="133">
        <f t="shared" ref="AC234" si="3967">IF(OR($B229=$B235,AB234=0,(AC230-AI234+AG234)&lt;=0),0,(AC230-AI234+AG234)/AB234)</f>
        <v>0</v>
      </c>
      <c r="AD234" s="137">
        <f t="shared" ref="AD234" si="3968">IF(AC234*(7-AB231)&lt;=0,0,AC234*(7-AB231))</f>
        <v>0</v>
      </c>
      <c r="AE234" s="311">
        <f t="shared" ref="AE234" si="3969">ROUND(IF(OR(AC231-AC234*(7-AB231)+AH234&lt;0,$B229=$B235,AC234&lt;=0,AC231=0),0,IF(AC231-AC234*(7-AB231)+AH234&gt;AI234-AG234+AH234,AI234-AG234+AH234,AC231-AC234*(7-AB231)+AH234)),1)</f>
        <v>0</v>
      </c>
      <c r="AF234" s="312"/>
      <c r="AG234" s="139">
        <f t="shared" ref="AG234" si="3970">IF(OR($B229=$B235,AB230=0),0,IF($B229=$B223,AB229,$F229))</f>
        <v>0</v>
      </c>
      <c r="AH234" s="30">
        <f t="shared" ref="AH234" si="3971">IF(OR($B229=$B235,AB234=0),0,$G231-$G230)</f>
        <v>0</v>
      </c>
      <c r="AI234" s="134">
        <f t="shared" ref="AI234" si="3972">IF(OR($B229=$B235,AB234=0),0,AB233)</f>
        <v>0</v>
      </c>
      <c r="AJ234" s="138">
        <f t="shared" ref="AJ234" si="3973">IF($B229=$B235,0,AC231)</f>
        <v>0</v>
      </c>
      <c r="AK234" s="176">
        <f t="shared" ref="AK234" si="3974">IF($B223=$B229,IF(AM229+AM224&gt;0,1,0)+IF(AN229+AN224&gt;0,1,0)+IF(AO229+AO224&gt;0,1,0)+IF(AP229+AP224&gt;0,1,0)+IF(AQ229+AQ224&gt;0,1,0)+IF(AR229+AR224&gt;0,1,0)+IF(AS229+AS224&gt;0,1,0),AK230)</f>
        <v>0</v>
      </c>
      <c r="AL234" s="133">
        <f t="shared" ref="AL234" si="3975">IF(OR($B229=$B235,AK234=0,(AL230-AR234+AP234)&lt;=0),0,(AL230-AR234+AP234)/AK234)</f>
        <v>0</v>
      </c>
      <c r="AM234" s="137">
        <f t="shared" ref="AM234" si="3976">IF(AL234*(7-AK231)&lt;=0,0,AL234*(7-AK231))</f>
        <v>0</v>
      </c>
      <c r="AN234" s="311">
        <f t="shared" ref="AN234" si="3977">ROUND(IF(OR(AL231-AL234*(7-AK231)+AQ234&lt;0,$B229=$B235,AL234&lt;=0,AL231=0),0,IF(AL231-AL234*(7-AK231)+AQ234&gt;AR234-AP234+AQ234,AR234-AP234+AQ234,AL231-AL234*(7-AK231)+AQ234)),1)</f>
        <v>0</v>
      </c>
      <c r="AO234" s="312"/>
      <c r="AP234" s="139">
        <f t="shared" ref="AP234" si="3978">IF(OR($B229=$B235,AK230=0),0,IF($B229=$B223,AK229,$F229))</f>
        <v>0</v>
      </c>
      <c r="AQ234" s="30">
        <f t="shared" ref="AQ234" si="3979">IF(OR($B229=$B235,AK234=0),0,$G231-$G230)</f>
        <v>0</v>
      </c>
      <c r="AR234" s="134">
        <f t="shared" ref="AR234" si="3980">IF(OR($B229=$B235,AK234=0),0,AK233)</f>
        <v>0</v>
      </c>
      <c r="AS234" s="138">
        <f t="shared" ref="AS234" si="3981">IF($B229=$B235,0,AL231)</f>
        <v>0</v>
      </c>
      <c r="AT234" s="176">
        <f t="shared" ref="AT234" si="3982">IF($B223=$B229,IF(AV229+AV224&gt;0,1,0)+IF(AW229+AW224&gt;0,1,0)+IF(AX229+AX224&gt;0,1,0)+IF(AY229+AY224&gt;0,1,0)+IF(AZ229+AZ224&gt;0,1,0)+IF(BA229+BA224&gt;0,1,0)+IF(BB229+BB224&gt;0,1,0),AT230)</f>
        <v>0</v>
      </c>
      <c r="AU234" s="133">
        <f t="shared" ref="AU234" si="3983">IF(OR($B229=$B235,AT234=0,(AU230-BA234+AY234)&lt;=0),0,(AU230-BA234+AY234)/AT234)</f>
        <v>0</v>
      </c>
      <c r="AV234" s="137">
        <f t="shared" ref="AV234" si="3984">IF(AU234*(7-AT231)&lt;=0,0,AU234*(7-AT231))</f>
        <v>0</v>
      </c>
      <c r="AW234" s="311">
        <f t="shared" ref="AW234" si="3985">ROUND(IF(OR(AU231-AU234*(7-AT231)+AZ234&lt;0,$B229=$B235,AU234&lt;=0,AU231=0),0,IF(AU231-AU234*(7-AT231)+AZ234&gt;BA234-AY234+AZ234,BA234-AY234+AZ234,AU231-AU234*(7-AT231)+AZ234)),1)</f>
        <v>0</v>
      </c>
      <c r="AX234" s="312"/>
      <c r="AY234" s="139">
        <f t="shared" ref="AY234" si="3986">IF(OR($B229=$B235,AT230=0),0,IF($B229=$B223,AT229,$F229))</f>
        <v>0</v>
      </c>
      <c r="AZ234" s="30">
        <f t="shared" ref="AZ234" si="3987">IF(OR($B229=$B235,AT234=0),0,$G231-$G230)</f>
        <v>0</v>
      </c>
      <c r="BA234" s="134">
        <f t="shared" ref="BA234" si="3988">IF(OR($B229=$B235,AT234=0),0,AT233)</f>
        <v>0</v>
      </c>
      <c r="BB234" s="138">
        <f t="shared" ref="BB234" si="3989">IF($B229=$B235,0,AU231)</f>
        <v>0</v>
      </c>
    </row>
    <row r="235" spans="1:54" ht="15.75" x14ac:dyDescent="0.2">
      <c r="A235" s="1">
        <f t="shared" ref="A235" si="3990">IF(B235="","1. Niewypełnione",B235)</f>
        <v>0</v>
      </c>
      <c r="B235" s="320">
        <f>wrzesień!B235</f>
        <v>0</v>
      </c>
      <c r="C235" s="321">
        <f>wrzesień!C235</f>
        <v>0</v>
      </c>
      <c r="D235" s="321">
        <f>wrzesień!D235</f>
        <v>0</v>
      </c>
      <c r="E235" s="321">
        <f>wrzesień!E235</f>
        <v>0</v>
      </c>
      <c r="F235" s="177">
        <f>wrzesień!F235</f>
        <v>18</v>
      </c>
      <c r="G235" s="185">
        <f>wrzesień!G235</f>
        <v>18</v>
      </c>
      <c r="H235" s="177"/>
      <c r="I235" s="192">
        <f t="shared" ref="I235:I239" si="3991">K235+T235+AC235+AL235+AU235</f>
        <v>0</v>
      </c>
      <c r="J235" s="186">
        <f t="shared" ref="J235" si="3992">IF(OR($B235=$B241,J238=0),0,ROUND((K236+P240)/J238,0))</f>
        <v>0</v>
      </c>
      <c r="K235" s="51">
        <f t="shared" ref="K235:K236" si="3993">SUM(L235:R235)</f>
        <v>0</v>
      </c>
      <c r="L235" s="52">
        <f>wrzesień!L235</f>
        <v>0</v>
      </c>
      <c r="M235" s="52">
        <f>wrzesień!M235</f>
        <v>0</v>
      </c>
      <c r="N235" s="52">
        <f>wrzesień!N235</f>
        <v>0</v>
      </c>
      <c r="O235" s="52">
        <f>wrzesień!O235</f>
        <v>0</v>
      </c>
      <c r="P235" s="53">
        <f>wrzesień!P235</f>
        <v>0</v>
      </c>
      <c r="Q235" s="54">
        <f>wrzesień!Q235</f>
        <v>0</v>
      </c>
      <c r="R235" s="55">
        <f>wrzesień!R235</f>
        <v>0</v>
      </c>
      <c r="S235" s="188">
        <f t="shared" ref="S235" si="3994">IF(OR($B235=$B241,S238=0),0,ROUND((T236+Y240)/S238,0))</f>
        <v>0</v>
      </c>
      <c r="T235" s="51">
        <f t="shared" ref="T235:T236" si="3995">SUM(U235:AA235)</f>
        <v>0</v>
      </c>
      <c r="U235" s="52">
        <f>wrzesień!U235</f>
        <v>0</v>
      </c>
      <c r="V235" s="52">
        <f>wrzesień!V235</f>
        <v>0</v>
      </c>
      <c r="W235" s="52">
        <f>wrzesień!W235</f>
        <v>0</v>
      </c>
      <c r="X235" s="52">
        <f>wrzesień!X235</f>
        <v>0</v>
      </c>
      <c r="Y235" s="53">
        <f>wrzesień!Y235</f>
        <v>0</v>
      </c>
      <c r="Z235" s="54">
        <f>wrzesień!Z235</f>
        <v>0</v>
      </c>
      <c r="AA235" s="55">
        <f>wrzesień!AA235</f>
        <v>0</v>
      </c>
      <c r="AB235" s="188">
        <f t="shared" ref="AB235" si="3996">IF(OR($B235=$B241,AB238=0),0,ROUND((AC236+AH240)/AB238,0))</f>
        <v>0</v>
      </c>
      <c r="AC235" s="51">
        <f t="shared" ref="AC235:AC236" si="3997">SUM(AD235:AJ235)</f>
        <v>0</v>
      </c>
      <c r="AD235" s="52">
        <f>wrzesień!AD235</f>
        <v>0</v>
      </c>
      <c r="AE235" s="52">
        <f>wrzesień!AE235</f>
        <v>0</v>
      </c>
      <c r="AF235" s="52">
        <f>wrzesień!AF235</f>
        <v>0</v>
      </c>
      <c r="AG235" s="52">
        <f>wrzesień!AG235</f>
        <v>0</v>
      </c>
      <c r="AH235" s="53">
        <f>wrzesień!AH235</f>
        <v>0</v>
      </c>
      <c r="AI235" s="54">
        <f>wrzesień!AI235</f>
        <v>0</v>
      </c>
      <c r="AJ235" s="55">
        <f>wrzesień!AJ235</f>
        <v>0</v>
      </c>
      <c r="AK235" s="188">
        <f t="shared" ref="AK235" si="3998">IF(OR($B235=$B241,AK238=0),0,ROUND((AL236+AQ240)/AK238,0))</f>
        <v>0</v>
      </c>
      <c r="AL235" s="51">
        <f t="shared" ref="AL235:AL236" si="3999">SUM(AM235:AS235)</f>
        <v>0</v>
      </c>
      <c r="AM235" s="52">
        <f>wrzesień!AM235</f>
        <v>0</v>
      </c>
      <c r="AN235" s="52">
        <f>wrzesień!AN235</f>
        <v>0</v>
      </c>
      <c r="AO235" s="52">
        <f>wrzesień!AO235</f>
        <v>0</v>
      </c>
      <c r="AP235" s="52">
        <f>wrzesień!AP235</f>
        <v>0</v>
      </c>
      <c r="AQ235" s="53">
        <f>wrzesień!AQ235</f>
        <v>0</v>
      </c>
      <c r="AR235" s="54">
        <f>wrzesień!AR235</f>
        <v>0</v>
      </c>
      <c r="AS235" s="55">
        <f>wrzesień!AS235</f>
        <v>0</v>
      </c>
      <c r="AT235" s="188">
        <f t="shared" ref="AT235" si="4000">IF(OR($B235=$B241,AT238=0),0,ROUND((AU236+AZ240)/AT238,0))</f>
        <v>0</v>
      </c>
      <c r="AU235" s="51">
        <f t="shared" ref="AU235:AU236" si="4001">SUM(AV235:BB235)</f>
        <v>0</v>
      </c>
      <c r="AV235" s="52">
        <f t="shared" ref="AV235" si="4002">IF(SUM($AM$9:$AS$9)=SUM($AV$9:$BB$9),AM235,IF(AND(SUM($AV$9:$BB$9)&gt;42,SUM($AV$9:$BB$9)&lt;49),AM235,0))</f>
        <v>0</v>
      </c>
      <c r="AW235" s="52">
        <f t="shared" ref="AW235" si="4003">IF(SUM($AM$9:$AS$9)=SUM($AV$9:$BB$9),AN235,IF(AND(SUM($AV$9:$BB$9)&gt;42,SUM($AV$9:$BB$9)&lt;49),AN235,0))</f>
        <v>0</v>
      </c>
      <c r="AX235" s="52">
        <f t="shared" ref="AX235" si="4004">IF(SUM($AM$9:$AS$9)=SUM($AV$9:$BB$9),AO235,IF(AND(SUM($AV$9:$BB$9)&gt;42,SUM($AV$9:$BB$9)&lt;49),AO235,0))</f>
        <v>0</v>
      </c>
      <c r="AY235" s="52">
        <f t="shared" ref="AY235" si="4005">IF(SUM($AM$9:$AS$9)=SUM($AV$9:$BB$9),AP235,IF(AND(SUM($AV$9:$BB$9)&gt;42,SUM($AV$9:$BB$9)&lt;49),AP235,0))</f>
        <v>0</v>
      </c>
      <c r="AZ235" s="53">
        <f t="shared" ref="AZ235" si="4006">IF(SUM($AM$9:$AS$9)=SUM($AV$9:$BB$9),AQ235,IF(AND(SUM($AV$9:$BB$9)&gt;42,SUM($AV$9:$BB$9)&lt;49),AQ235,0))</f>
        <v>0</v>
      </c>
      <c r="BA235" s="54">
        <f t="shared" ref="BA235" si="4007">IF(SUM($AM$9:$AS$9)=SUM($AV$9:$BB$9),AR235,IF(AND(SUM($AV$9:$BB$9)&gt;42,SUM($AV$9:$BB$9)&lt;49),AR235,0))</f>
        <v>0</v>
      </c>
      <c r="BB235" s="55">
        <f t="shared" ref="BB235" si="4008">IF(SUM($AM$9:$AS$9)=SUM($AV$9:$BB$9),AS235,IF(AND(SUM($AV$9:$BB$9)&gt;42,SUM($AV$9:$BB$9)&lt;49),AS235,0))</f>
        <v>0</v>
      </c>
    </row>
    <row r="236" spans="1:54" ht="12.75" hidden="1" customHeight="1" x14ac:dyDescent="0.2">
      <c r="B236" s="93"/>
      <c r="C236" s="94"/>
      <c r="D236" s="95"/>
      <c r="E236" s="115"/>
      <c r="F236" s="140" t="b">
        <f t="shared" ref="F236" si="4009">IF($B229=$B235,OR(F230,G235&lt;F235),G235&lt;F235)</f>
        <v>0</v>
      </c>
      <c r="G236" s="189">
        <f t="shared" ref="G236" si="4010">IF(AND($B229=$B235,$B229&lt;&gt;"",$B229&lt;&gt;0),G235+G230,G235)</f>
        <v>18</v>
      </c>
      <c r="H236" s="120"/>
      <c r="I236" s="165">
        <f t="shared" si="3991"/>
        <v>0</v>
      </c>
      <c r="J236" s="194">
        <f t="shared" ref="J236" si="4011">7-COUNTIF(L235:R235,0)-COUNTIF(L235:R235,"")</f>
        <v>0</v>
      </c>
      <c r="K236" s="22">
        <f t="shared" si="3993"/>
        <v>0</v>
      </c>
      <c r="L236" s="35">
        <f t="shared" ref="L236:R236" si="4012">IF($B229=$B235,L235+L230,L235)</f>
        <v>0</v>
      </c>
      <c r="M236" s="35">
        <f t="shared" si="4012"/>
        <v>0</v>
      </c>
      <c r="N236" s="35">
        <f t="shared" si="4012"/>
        <v>0</v>
      </c>
      <c r="O236" s="35">
        <f t="shared" si="4012"/>
        <v>0</v>
      </c>
      <c r="P236" s="36">
        <f t="shared" si="4012"/>
        <v>0</v>
      </c>
      <c r="Q236" s="37">
        <f t="shared" si="4012"/>
        <v>0</v>
      </c>
      <c r="R236" s="38">
        <f t="shared" si="4012"/>
        <v>0</v>
      </c>
      <c r="S236" s="194">
        <f t="shared" ref="S236" si="4013">7-COUNTIF(U235:AA235,0)-COUNTIF(U235:AA235,"")</f>
        <v>0</v>
      </c>
      <c r="T236" s="22">
        <f t="shared" si="3995"/>
        <v>0</v>
      </c>
      <c r="U236" s="35">
        <f t="shared" ref="U236:AA236" si="4014">IF($B229=$B235,U235+U230,U235)</f>
        <v>0</v>
      </c>
      <c r="V236" s="35">
        <f t="shared" si="4014"/>
        <v>0</v>
      </c>
      <c r="W236" s="35">
        <f t="shared" si="4014"/>
        <v>0</v>
      </c>
      <c r="X236" s="35">
        <f t="shared" si="4014"/>
        <v>0</v>
      </c>
      <c r="Y236" s="36">
        <f t="shared" si="4014"/>
        <v>0</v>
      </c>
      <c r="Z236" s="37">
        <f t="shared" si="4014"/>
        <v>0</v>
      </c>
      <c r="AA236" s="38">
        <f t="shared" si="4014"/>
        <v>0</v>
      </c>
      <c r="AB236" s="194">
        <f t="shared" ref="AB236" si="4015">7-COUNTIF(AD235:AJ235,0)-COUNTIF(AD235:AJ235,"")</f>
        <v>0</v>
      </c>
      <c r="AC236" s="22">
        <f t="shared" si="3997"/>
        <v>0</v>
      </c>
      <c r="AD236" s="35">
        <f t="shared" ref="AD236:AJ236" si="4016">IF($B229=$B235,AD235+AD230,AD235)</f>
        <v>0</v>
      </c>
      <c r="AE236" s="35">
        <f t="shared" si="4016"/>
        <v>0</v>
      </c>
      <c r="AF236" s="35">
        <f t="shared" si="4016"/>
        <v>0</v>
      </c>
      <c r="AG236" s="35">
        <f t="shared" si="4016"/>
        <v>0</v>
      </c>
      <c r="AH236" s="36">
        <f t="shared" si="4016"/>
        <v>0</v>
      </c>
      <c r="AI236" s="37">
        <f t="shared" si="4016"/>
        <v>0</v>
      </c>
      <c r="AJ236" s="38">
        <f t="shared" si="4016"/>
        <v>0</v>
      </c>
      <c r="AK236" s="194">
        <f t="shared" ref="AK236" si="4017">7-COUNTIF(AM235:AS235,0)-COUNTIF(AM235:AS235,"")</f>
        <v>0</v>
      </c>
      <c r="AL236" s="22">
        <f t="shared" si="3999"/>
        <v>0</v>
      </c>
      <c r="AM236" s="35">
        <f t="shared" ref="AM236:AS236" si="4018">IF($B229=$B235,AM235+AM230,AM235)</f>
        <v>0</v>
      </c>
      <c r="AN236" s="35">
        <f t="shared" si="4018"/>
        <v>0</v>
      </c>
      <c r="AO236" s="35">
        <f t="shared" si="4018"/>
        <v>0</v>
      </c>
      <c r="AP236" s="35">
        <f t="shared" si="4018"/>
        <v>0</v>
      </c>
      <c r="AQ236" s="36">
        <f t="shared" si="4018"/>
        <v>0</v>
      </c>
      <c r="AR236" s="37">
        <f t="shared" si="4018"/>
        <v>0</v>
      </c>
      <c r="AS236" s="38">
        <f t="shared" si="4018"/>
        <v>0</v>
      </c>
      <c r="AT236" s="194">
        <f t="shared" ref="AT236" si="4019">7-COUNTIF(AV235:BB235,0)-COUNTIF(AV235:BB235,"")</f>
        <v>0</v>
      </c>
      <c r="AU236" s="22">
        <f t="shared" si="4001"/>
        <v>0</v>
      </c>
      <c r="AV236" s="35">
        <f t="shared" ref="AV236:BB236" si="4020">IF($B229=$B235,AV235+AV230,AV235)</f>
        <v>0</v>
      </c>
      <c r="AW236" s="35">
        <f t="shared" si="4020"/>
        <v>0</v>
      </c>
      <c r="AX236" s="35">
        <f t="shared" si="4020"/>
        <v>0</v>
      </c>
      <c r="AY236" s="35">
        <f t="shared" si="4020"/>
        <v>0</v>
      </c>
      <c r="AZ236" s="36">
        <f t="shared" si="4020"/>
        <v>0</v>
      </c>
      <c r="BA236" s="37">
        <f t="shared" si="4020"/>
        <v>0</v>
      </c>
      <c r="BB236" s="38">
        <f t="shared" si="4020"/>
        <v>0</v>
      </c>
    </row>
    <row r="237" spans="1:54" ht="15" hidden="1" customHeight="1" x14ac:dyDescent="0.2">
      <c r="B237" s="116"/>
      <c r="C237" s="117"/>
      <c r="D237" s="118"/>
      <c r="E237" s="119"/>
      <c r="F237" s="92"/>
      <c r="G237" s="190">
        <f t="shared" ref="G237" si="4021">IF(AND($B229=$B235,$B229&lt;&gt;"",$B229&lt;&gt;0),F235+G231,F235)</f>
        <v>18</v>
      </c>
      <c r="H237" s="121"/>
      <c r="I237" s="165">
        <f t="shared" si="3991"/>
        <v>0</v>
      </c>
      <c r="J237" s="195">
        <f t="shared" ref="J237" si="4022">IF($B235=$B229,COUNTIF(L237:R237,0),COUNTIF(L238:R238,0)+COUNTIF(L238:R238,""))</f>
        <v>7</v>
      </c>
      <c r="K237" s="39">
        <f t="shared" ref="K237:R237" si="4023">IF($B229=$B235,K238+K231,K238)</f>
        <v>0</v>
      </c>
      <c r="L237" s="40">
        <f t="shared" si="4023"/>
        <v>0</v>
      </c>
      <c r="M237" s="40">
        <f t="shared" si="4023"/>
        <v>0</v>
      </c>
      <c r="N237" s="40">
        <f t="shared" si="4023"/>
        <v>0</v>
      </c>
      <c r="O237" s="40">
        <f t="shared" si="4023"/>
        <v>0</v>
      </c>
      <c r="P237" s="41">
        <f t="shared" si="4023"/>
        <v>0</v>
      </c>
      <c r="Q237" s="42">
        <f t="shared" si="4023"/>
        <v>0</v>
      </c>
      <c r="R237" s="43">
        <f t="shared" si="4023"/>
        <v>0</v>
      </c>
      <c r="S237" s="195">
        <f t="shared" ref="S237" si="4024">IF($B235=$B229,COUNTIF(U237:AA237,0),COUNTIF(U238:AA238,0)+COUNTIF(U238:AA238,""))</f>
        <v>7</v>
      </c>
      <c r="T237" s="39">
        <f t="shared" ref="T237:AA237" si="4025">IF($B229=$B235,T238+T231,T238)</f>
        <v>0</v>
      </c>
      <c r="U237" s="40">
        <f t="shared" si="4025"/>
        <v>0</v>
      </c>
      <c r="V237" s="40">
        <f t="shared" si="4025"/>
        <v>0</v>
      </c>
      <c r="W237" s="40">
        <f t="shared" si="4025"/>
        <v>0</v>
      </c>
      <c r="X237" s="40">
        <f t="shared" si="4025"/>
        <v>0</v>
      </c>
      <c r="Y237" s="41">
        <f t="shared" si="4025"/>
        <v>0</v>
      </c>
      <c r="Z237" s="42">
        <f t="shared" si="4025"/>
        <v>0</v>
      </c>
      <c r="AA237" s="43">
        <f t="shared" si="4025"/>
        <v>0</v>
      </c>
      <c r="AB237" s="195">
        <f t="shared" ref="AB237" si="4026">IF($B235=$B229,COUNTIF(AD237:AJ237,0),COUNTIF(AD238:AJ238,0)+COUNTIF(AD238:AJ238,""))</f>
        <v>7</v>
      </c>
      <c r="AC237" s="39">
        <f t="shared" ref="AC237:AJ237" si="4027">IF($B229=$B235,AC238+AC231,AC238)</f>
        <v>0</v>
      </c>
      <c r="AD237" s="40">
        <f t="shared" si="4027"/>
        <v>0</v>
      </c>
      <c r="AE237" s="40">
        <f t="shared" si="4027"/>
        <v>0</v>
      </c>
      <c r="AF237" s="40">
        <f t="shared" si="4027"/>
        <v>0</v>
      </c>
      <c r="AG237" s="40">
        <f t="shared" si="4027"/>
        <v>0</v>
      </c>
      <c r="AH237" s="41">
        <f t="shared" si="4027"/>
        <v>0</v>
      </c>
      <c r="AI237" s="42">
        <f t="shared" si="4027"/>
        <v>0</v>
      </c>
      <c r="AJ237" s="43">
        <f t="shared" si="4027"/>
        <v>0</v>
      </c>
      <c r="AK237" s="195">
        <f t="shared" ref="AK237" si="4028">IF($B235=$B229,COUNTIF(AM237:AS237,0),COUNTIF(AM238:AS238,0)+COUNTIF(AM238:AS238,""))</f>
        <v>7</v>
      </c>
      <c r="AL237" s="39">
        <f t="shared" ref="AL237:AS237" si="4029">IF($B229=$B235,AL238+AL231,AL238)</f>
        <v>0</v>
      </c>
      <c r="AM237" s="40">
        <f t="shared" si="4029"/>
        <v>0</v>
      </c>
      <c r="AN237" s="40">
        <f t="shared" si="4029"/>
        <v>0</v>
      </c>
      <c r="AO237" s="40">
        <f t="shared" si="4029"/>
        <v>0</v>
      </c>
      <c r="AP237" s="40">
        <f t="shared" si="4029"/>
        <v>0</v>
      </c>
      <c r="AQ237" s="41">
        <f t="shared" si="4029"/>
        <v>0</v>
      </c>
      <c r="AR237" s="42">
        <f t="shared" si="4029"/>
        <v>0</v>
      </c>
      <c r="AS237" s="43">
        <f t="shared" si="4029"/>
        <v>0</v>
      </c>
      <c r="AT237" s="195">
        <f t="shared" ref="AT237" si="4030">IF($B235=$B229,COUNTIF(AV237:BB237,0),COUNTIF(AV238:BB238,0)+COUNTIF(AV238:BB238,""))</f>
        <v>7</v>
      </c>
      <c r="AU237" s="39">
        <f t="shared" ref="AU237:BB237" si="4031">IF($B229=$B235,AU238+AU231,AU238)</f>
        <v>0</v>
      </c>
      <c r="AV237" s="40">
        <f t="shared" si="4031"/>
        <v>0</v>
      </c>
      <c r="AW237" s="40">
        <f t="shared" si="4031"/>
        <v>0</v>
      </c>
      <c r="AX237" s="40">
        <f t="shared" si="4031"/>
        <v>0</v>
      </c>
      <c r="AY237" s="40">
        <f t="shared" si="4031"/>
        <v>0</v>
      </c>
      <c r="AZ237" s="41">
        <f t="shared" si="4031"/>
        <v>0</v>
      </c>
      <c r="BA237" s="42">
        <f t="shared" si="4031"/>
        <v>0</v>
      </c>
      <c r="BB237" s="43">
        <f t="shared" si="4031"/>
        <v>0</v>
      </c>
    </row>
    <row r="238" spans="1:54" ht="15.75" customHeight="1" x14ac:dyDescent="0.2">
      <c r="A238" s="1">
        <f t="shared" ref="A238" si="4032">A235</f>
        <v>0</v>
      </c>
      <c r="B238" s="313">
        <f t="shared" ref="B238" si="4033">B232+1</f>
        <v>37</v>
      </c>
      <c r="C238" s="314"/>
      <c r="D238" s="314"/>
      <c r="E238" s="314"/>
      <c r="F238" s="31"/>
      <c r="G238" s="183"/>
      <c r="H238" s="122">
        <f t="shared" ref="H238" si="4034">5-COUNTIF(AU235,0)-COUNTIF(AL235,0)-COUNTIF(AC235,0)-COUNTIF(T235,0)-COUNTIF(K235,0)</f>
        <v>0</v>
      </c>
      <c r="I238" s="165">
        <f t="shared" si="3991"/>
        <v>0</v>
      </c>
      <c r="J238" s="187">
        <f t="shared" ref="J238" si="4035">IF($B235=$B229,J232+IF($F235&lt;&gt;$G235,(K235+$G237-$G236)/$F235,K235/$F235),IF($F235&lt;&gt;G235,(K235+$G237-$G236)/$F235,K235/$F235))</f>
        <v>0</v>
      </c>
      <c r="K238" s="7">
        <f t="shared" ref="K238:K239" si="4036">SUM(L238:R238)</f>
        <v>0</v>
      </c>
      <c r="L238" s="26">
        <f t="shared" ref="L238:R238" si="4037">L235</f>
        <v>0</v>
      </c>
      <c r="M238" s="26">
        <f t="shared" si="4037"/>
        <v>0</v>
      </c>
      <c r="N238" s="26">
        <f t="shared" si="4037"/>
        <v>0</v>
      </c>
      <c r="O238" s="26">
        <f t="shared" si="4037"/>
        <v>0</v>
      </c>
      <c r="P238" s="26">
        <f t="shared" si="4037"/>
        <v>0</v>
      </c>
      <c r="Q238" s="29">
        <f t="shared" si="4037"/>
        <v>0</v>
      </c>
      <c r="R238" s="23">
        <f t="shared" si="4037"/>
        <v>0</v>
      </c>
      <c r="S238" s="187">
        <f t="shared" ref="S238" si="4038">IF($B235=$B229,S232+IF($F235&lt;&gt;$G235,(T235+$G237-$G236)/$F235,T235/$F235),IF($F235&lt;&gt;P235,(T235+$G237-$G236)/$F235,T235/$F235))</f>
        <v>0</v>
      </c>
      <c r="T238" s="7">
        <f t="shared" ref="T238:T239" si="4039">SUM(U238:AA238)</f>
        <v>0</v>
      </c>
      <c r="U238" s="26">
        <f t="shared" ref="U238:AA238" si="4040">U235</f>
        <v>0</v>
      </c>
      <c r="V238" s="26">
        <f t="shared" si="4040"/>
        <v>0</v>
      </c>
      <c r="W238" s="26">
        <f t="shared" si="4040"/>
        <v>0</v>
      </c>
      <c r="X238" s="26">
        <f t="shared" si="4040"/>
        <v>0</v>
      </c>
      <c r="Y238" s="113">
        <f t="shared" si="4040"/>
        <v>0</v>
      </c>
      <c r="Z238" s="29">
        <f t="shared" si="4040"/>
        <v>0</v>
      </c>
      <c r="AA238" s="23">
        <f t="shared" si="4040"/>
        <v>0</v>
      </c>
      <c r="AB238" s="187">
        <f t="shared" ref="AB238" si="4041">IF($B235=$B229,AB232+IF($F235&lt;&gt;$G235,(AC235+$G237-$G236)/$F235,AC235/$F235),IF($F235&lt;&gt;Y235,(AC235+$G237-$G236)/$F235,AC235/$F235))</f>
        <v>0</v>
      </c>
      <c r="AC238" s="7">
        <f t="shared" ref="AC238:AC239" si="4042">SUM(AD238:AJ238)</f>
        <v>0</v>
      </c>
      <c r="AD238" s="26">
        <f t="shared" ref="AD238:AJ238" si="4043">AD235</f>
        <v>0</v>
      </c>
      <c r="AE238" s="26">
        <f t="shared" si="4043"/>
        <v>0</v>
      </c>
      <c r="AF238" s="26">
        <f t="shared" si="4043"/>
        <v>0</v>
      </c>
      <c r="AG238" s="26">
        <f t="shared" si="4043"/>
        <v>0</v>
      </c>
      <c r="AH238" s="113">
        <f t="shared" si="4043"/>
        <v>0</v>
      </c>
      <c r="AI238" s="29">
        <f t="shared" si="4043"/>
        <v>0</v>
      </c>
      <c r="AJ238" s="23">
        <f t="shared" si="4043"/>
        <v>0</v>
      </c>
      <c r="AK238" s="187">
        <f t="shared" ref="AK238" si="4044">IF($B235=$B229,AK232+IF($F235&lt;&gt;$G235,(AL235+$G237-$G236)/$F235,AL235/$F235),IF($F235&lt;&gt;AH235,(AL235+$G237-$G236)/$F235,AL235/$F235))</f>
        <v>0</v>
      </c>
      <c r="AL238" s="7">
        <f t="shared" ref="AL238:AL239" si="4045">SUM(AM238:AS238)</f>
        <v>0</v>
      </c>
      <c r="AM238" s="26">
        <f t="shared" ref="AM238:AS238" si="4046">AM235</f>
        <v>0</v>
      </c>
      <c r="AN238" s="26">
        <f t="shared" si="4046"/>
        <v>0</v>
      </c>
      <c r="AO238" s="26">
        <f t="shared" si="4046"/>
        <v>0</v>
      </c>
      <c r="AP238" s="26">
        <f t="shared" si="4046"/>
        <v>0</v>
      </c>
      <c r="AQ238" s="113">
        <f t="shared" si="4046"/>
        <v>0</v>
      </c>
      <c r="AR238" s="29">
        <f t="shared" si="4046"/>
        <v>0</v>
      </c>
      <c r="AS238" s="23">
        <f t="shared" si="4046"/>
        <v>0</v>
      </c>
      <c r="AT238" s="187">
        <f t="shared" ref="AT238" si="4047">IF($B235=$B229,AT232+IF($F235&lt;&gt;$G235,(AU235+$G237-$G236)/$F235,AU235/$F235),IF($F235&lt;&gt;AQ235,(AU235+$G237-$G236)/$F235,AU235/$F235))</f>
        <v>0</v>
      </c>
      <c r="AU238" s="7">
        <f t="shared" ref="AU238:AU239" si="4048">SUM(AV238:BB238)</f>
        <v>0</v>
      </c>
      <c r="AV238" s="6">
        <f t="shared" ref="AV238" si="4049">IF(SUM($AM$9:$AS$9)=SUM($AV$9:$BB$9),AV235,IF(AND(SUM($AV$9:$BB$9)&gt;42,SUM($AV$9:$BB$9)&lt;49),AV235,0))</f>
        <v>0</v>
      </c>
      <c r="AW238" s="6">
        <f t="shared" ref="AW238:BB238" si="4050">IF(SUM($AM$9:$AS$9)=SUM($AV$9:$BB$9),AW235,IF(AND(SUM($AV$9:$BB$9)&gt;42,SUM($AV$9:$BB$9)&lt;49),AW235,0))</f>
        <v>0</v>
      </c>
      <c r="AX238" s="6">
        <f t="shared" si="4050"/>
        <v>0</v>
      </c>
      <c r="AY238" s="6">
        <f t="shared" si="4050"/>
        <v>0</v>
      </c>
      <c r="AZ238" s="26">
        <f t="shared" si="4050"/>
        <v>0</v>
      </c>
      <c r="BA238" s="29">
        <f t="shared" si="4050"/>
        <v>0</v>
      </c>
      <c r="BB238" s="23">
        <f t="shared" si="4050"/>
        <v>0</v>
      </c>
    </row>
    <row r="239" spans="1:54" ht="15.75" customHeight="1" x14ac:dyDescent="0.2">
      <c r="A239" s="1">
        <f t="shared" ref="A239:A240" si="4051">A238</f>
        <v>0</v>
      </c>
      <c r="B239" s="313"/>
      <c r="C239" s="314"/>
      <c r="D239" s="314"/>
      <c r="E239" s="314"/>
      <c r="F239" s="31"/>
      <c r="G239" s="183"/>
      <c r="H239" s="123">
        <f t="shared" ref="H239" si="4052">IF($B235=$B229,H233+F239,$F239)</f>
        <v>0</v>
      </c>
      <c r="I239" s="165">
        <f t="shared" si="3991"/>
        <v>0</v>
      </c>
      <c r="J239" s="141">
        <f t="shared" ref="J239" si="4053">IF($H238=0,0,IF($B229=$B235,IF($H240&gt;0,$H240+J233,K235+J233),IF($H240&gt;0,$H240,K235)))</f>
        <v>0</v>
      </c>
      <c r="K239" s="7">
        <f t="shared" si="4036"/>
        <v>0</v>
      </c>
      <c r="L239" s="6"/>
      <c r="M239" s="6"/>
      <c r="N239" s="6"/>
      <c r="O239" s="6"/>
      <c r="P239" s="26"/>
      <c r="Q239" s="29"/>
      <c r="R239" s="23"/>
      <c r="S239" s="141">
        <f t="shared" ref="S239" si="4054">IF($H238=0,0,IF($B229=$B235,IF($H240&gt;0,$H240+S233,T235+S233),IF($H240&gt;0,$H240,T235)))</f>
        <v>0</v>
      </c>
      <c r="T239" s="7">
        <f t="shared" si="4039"/>
        <v>0</v>
      </c>
      <c r="U239" s="6"/>
      <c r="V239" s="6"/>
      <c r="W239" s="6"/>
      <c r="X239" s="6"/>
      <c r="Y239" s="26"/>
      <c r="Z239" s="29"/>
      <c r="AA239" s="23"/>
      <c r="AB239" s="141">
        <f t="shared" ref="AB239" si="4055">IF($H238=0,0,IF($B229=$B235,IF($H240&gt;0,$H240+AB233,AC235+AB233),IF($H240&gt;0,$H240,AC235)))</f>
        <v>0</v>
      </c>
      <c r="AC239" s="7">
        <f t="shared" si="4042"/>
        <v>0</v>
      </c>
      <c r="AD239" s="6"/>
      <c r="AE239" s="6"/>
      <c r="AF239" s="6"/>
      <c r="AG239" s="6"/>
      <c r="AH239" s="26"/>
      <c r="AI239" s="29"/>
      <c r="AJ239" s="23"/>
      <c r="AK239" s="141">
        <f t="shared" ref="AK239" si="4056">IF($H238=0,0,IF($B229=$B235,IF($H240&gt;0,$H240+AK233,AL235+AK233),IF($H240&gt;0,$H240,AL235)))</f>
        <v>0</v>
      </c>
      <c r="AL239" s="7">
        <f t="shared" si="4045"/>
        <v>0</v>
      </c>
      <c r="AM239" s="6"/>
      <c r="AN239" s="6"/>
      <c r="AO239" s="6"/>
      <c r="AP239" s="6"/>
      <c r="AQ239" s="26"/>
      <c r="AR239" s="29"/>
      <c r="AS239" s="23"/>
      <c r="AT239" s="141">
        <f t="shared" ref="AT239" si="4057">IF($H238=0,0,IF($B229=$B235,IF($H240&gt;0,$H240+AT233,AU235+AT233),IF($H240&gt;0,$H240,AU235)))</f>
        <v>0</v>
      </c>
      <c r="AU239" s="7">
        <f t="shared" si="4048"/>
        <v>0</v>
      </c>
      <c r="AV239" s="6"/>
      <c r="AW239" s="6"/>
      <c r="AX239" s="6"/>
      <c r="AY239" s="6"/>
      <c r="AZ239" s="26"/>
      <c r="BA239" s="29"/>
      <c r="BB239" s="23"/>
    </row>
    <row r="240" spans="1:54" ht="18.75" customHeight="1" thickBot="1" x14ac:dyDescent="0.25">
      <c r="A240" s="1">
        <f t="shared" si="4051"/>
        <v>0</v>
      </c>
      <c r="B240" s="323" t="str">
        <f>IF(B235="",Wydruk!$AE$6,IF(J236=0,Wydruk!$AE$7,IF(AND(G236&lt;G237,B235&lt;&gt;$B241),Wydruk!$AE$13,IF(AND($B235=$B229,$B235&lt;&gt;$B241),IF(OR(OR(J240&lt;4,J240&gt;5),OR(S240&lt;4,S240&gt;5),OR(AB240&lt;4,AB240&gt;5),OR(AK240&lt;4,AK240&gt;5),OR(AND(AT240&lt;4,AT240&gt;0),AT240&gt;5)),Wydruk!$AE$8,Wydruk!$AE$9),IF($B235=$B241,IF($F239&lt;&gt;0,Wydruk!$AE$12,Wydruk!$AE$10),IF(OR(OR(J236&lt;4,J236&gt;5),OR(S236&lt;4,S236&gt;5),OR(AB236&lt;4,AB236&gt;5),OR(AK236&lt;4,AK236&gt;5),OR(AND(AT236&lt;4,AT236&gt;0),AT236&gt;5)),Wydruk!$AE$8,Wydruk!$AE$11))))))</f>
        <v>Uzupełnij liczby godzin tygodniowego planu</v>
      </c>
      <c r="C240" s="324"/>
      <c r="D240" s="324"/>
      <c r="E240" s="324"/>
      <c r="F240" s="173">
        <f>wrzesień!F240</f>
        <v>0</v>
      </c>
      <c r="G240" s="184">
        <f>wrzesień!G240</f>
        <v>0</v>
      </c>
      <c r="H240" s="191">
        <f t="shared" ref="H240" si="4058">IF(OR($G240=0,$F240=0,$G240="",$F240=""),0,$G240/$F240)</f>
        <v>0</v>
      </c>
      <c r="I240" s="193"/>
      <c r="J240" s="176">
        <f t="shared" ref="J240" si="4059">IF($B229=$B235,IF(L235+L230&gt;0,1,0)+IF(M235+M230&gt;0,1,0)+IF(N235+N230&gt;0,1,0)+IF(O235+O230&gt;0,1,0)+IF(P235+P230&gt;0,1,0)+IF(Q235+Q230&gt;0,1,0)+IF(R235+R230&gt;0,1,0),J236)</f>
        <v>0</v>
      </c>
      <c r="K240" s="133">
        <f t="shared" ref="K240" si="4060">IF(OR($B235=$B241,J240=0,(K236-Q240+O240)&lt;=0),0,(K236-Q240+O240)/J240)</f>
        <v>0</v>
      </c>
      <c r="L240" s="137">
        <f t="shared" ref="L240" si="4061">IF(K240*(7-J237)&lt;=0,0,K240*(7-J237))</f>
        <v>0</v>
      </c>
      <c r="M240" s="311">
        <f t="shared" ref="M240" si="4062">ROUND(IF(OR(K237-K240*(7-J237)+P240&lt;0,$B235=$B241,K240&lt;=0,K237=0),0,IF(K237-K240*(7-J237)+P240&gt;Q240-O240+P240,Q240-O240+P240,K237-K240*(7-J237)+P240)),1)</f>
        <v>0</v>
      </c>
      <c r="N240" s="312"/>
      <c r="O240" s="139">
        <f t="shared" ref="O240" si="4063">IF(OR($B235=$B241,J236=0),0,IF($B235=$B229,J235,$F235))</f>
        <v>0</v>
      </c>
      <c r="P240" s="30">
        <f t="shared" ref="P240" si="4064">IF(OR($B235=$B241,J240=0),0,$G237-$G236)</f>
        <v>0</v>
      </c>
      <c r="Q240" s="134">
        <f t="shared" ref="Q240" si="4065">IF(OR($B235=$B241,J240=0),0,J239)</f>
        <v>0</v>
      </c>
      <c r="R240" s="138">
        <f t="shared" ref="R240" si="4066">IF($B235=$B241,0,K237)</f>
        <v>0</v>
      </c>
      <c r="S240" s="176">
        <f t="shared" ref="S240" si="4067">IF($B229=$B235,IF(U235+U230&gt;0,1,0)+IF(V235+V230&gt;0,1,0)+IF(W235+W230&gt;0,1,0)+IF(X235+X230&gt;0,1,0)+IF(Y235+Y230&gt;0,1,0)+IF(Z235+Z230&gt;0,1,0)+IF(AA235+AA230&gt;0,1,0),S236)</f>
        <v>0</v>
      </c>
      <c r="T240" s="133">
        <f t="shared" ref="T240" si="4068">IF(OR($B235=$B241,S240=0,(T236-Z240+X240)&lt;=0),0,(T236-Z240+X240)/S240)</f>
        <v>0</v>
      </c>
      <c r="U240" s="137">
        <f t="shared" ref="U240" si="4069">IF(T240*(7-S237)&lt;=0,0,T240*(7-S237))</f>
        <v>0</v>
      </c>
      <c r="V240" s="311">
        <f t="shared" ref="V240" si="4070">ROUND(IF(OR(T237-T240*(7-S237)+Y240&lt;0,$B235=$B241,T240&lt;=0,T237=0),0,IF(T237-T240*(7-S237)+Y240&gt;Z240-X240+Y240,Z240-X240+Y240,T237-T240*(7-S237)+Y240)),1)</f>
        <v>0</v>
      </c>
      <c r="W240" s="312"/>
      <c r="X240" s="139">
        <f t="shared" ref="X240" si="4071">IF(OR($B235=$B241,S236=0),0,IF($B235=$B229,S235,$F235))</f>
        <v>0</v>
      </c>
      <c r="Y240" s="30">
        <f t="shared" ref="Y240" si="4072">IF(OR($B235=$B241,S240=0),0,$G237-$G236)</f>
        <v>0</v>
      </c>
      <c r="Z240" s="134">
        <f t="shared" ref="Z240" si="4073">IF(OR($B235=$B241,S240=0),0,S239)</f>
        <v>0</v>
      </c>
      <c r="AA240" s="138">
        <f t="shared" ref="AA240" si="4074">IF($B235=$B241,0,T237)</f>
        <v>0</v>
      </c>
      <c r="AB240" s="176">
        <f t="shared" ref="AB240" si="4075">IF($B229=$B235,IF(AD235+AD230&gt;0,1,0)+IF(AE235+AE230&gt;0,1,0)+IF(AF235+AF230&gt;0,1,0)+IF(AG235+AG230&gt;0,1,0)+IF(AH235+AH230&gt;0,1,0)+IF(AI235+AI230&gt;0,1,0)+IF(AJ235+AJ230&gt;0,1,0),AB236)</f>
        <v>0</v>
      </c>
      <c r="AC240" s="133">
        <f t="shared" ref="AC240" si="4076">IF(OR($B235=$B241,AB240=0,(AC236-AI240+AG240)&lt;=0),0,(AC236-AI240+AG240)/AB240)</f>
        <v>0</v>
      </c>
      <c r="AD240" s="137">
        <f t="shared" ref="AD240" si="4077">IF(AC240*(7-AB237)&lt;=0,0,AC240*(7-AB237))</f>
        <v>0</v>
      </c>
      <c r="AE240" s="311">
        <f t="shared" ref="AE240" si="4078">ROUND(IF(OR(AC237-AC240*(7-AB237)+AH240&lt;0,$B235=$B241,AC240&lt;=0,AC237=0),0,IF(AC237-AC240*(7-AB237)+AH240&gt;AI240-AG240+AH240,AI240-AG240+AH240,AC237-AC240*(7-AB237)+AH240)),1)</f>
        <v>0</v>
      </c>
      <c r="AF240" s="312"/>
      <c r="AG240" s="139">
        <f t="shared" ref="AG240" si="4079">IF(OR($B235=$B241,AB236=0),0,IF($B235=$B229,AB235,$F235))</f>
        <v>0</v>
      </c>
      <c r="AH240" s="30">
        <f t="shared" ref="AH240" si="4080">IF(OR($B235=$B241,AB240=0),0,$G237-$G236)</f>
        <v>0</v>
      </c>
      <c r="AI240" s="134">
        <f t="shared" ref="AI240" si="4081">IF(OR($B235=$B241,AB240=0),0,AB239)</f>
        <v>0</v>
      </c>
      <c r="AJ240" s="138">
        <f t="shared" ref="AJ240" si="4082">IF($B235=$B241,0,AC237)</f>
        <v>0</v>
      </c>
      <c r="AK240" s="176">
        <f t="shared" ref="AK240" si="4083">IF($B229=$B235,IF(AM235+AM230&gt;0,1,0)+IF(AN235+AN230&gt;0,1,0)+IF(AO235+AO230&gt;0,1,0)+IF(AP235+AP230&gt;0,1,0)+IF(AQ235+AQ230&gt;0,1,0)+IF(AR235+AR230&gt;0,1,0)+IF(AS235+AS230&gt;0,1,0),AK236)</f>
        <v>0</v>
      </c>
      <c r="AL240" s="133">
        <f t="shared" ref="AL240" si="4084">IF(OR($B235=$B241,AK240=0,(AL236-AR240+AP240)&lt;=0),0,(AL236-AR240+AP240)/AK240)</f>
        <v>0</v>
      </c>
      <c r="AM240" s="137">
        <f t="shared" ref="AM240" si="4085">IF(AL240*(7-AK237)&lt;=0,0,AL240*(7-AK237))</f>
        <v>0</v>
      </c>
      <c r="AN240" s="311">
        <f t="shared" ref="AN240" si="4086">ROUND(IF(OR(AL237-AL240*(7-AK237)+AQ240&lt;0,$B235=$B241,AL240&lt;=0,AL237=0),0,IF(AL237-AL240*(7-AK237)+AQ240&gt;AR240-AP240+AQ240,AR240-AP240+AQ240,AL237-AL240*(7-AK237)+AQ240)),1)</f>
        <v>0</v>
      </c>
      <c r="AO240" s="312"/>
      <c r="AP240" s="139">
        <f t="shared" ref="AP240" si="4087">IF(OR($B235=$B241,AK236=0),0,IF($B235=$B229,AK235,$F235))</f>
        <v>0</v>
      </c>
      <c r="AQ240" s="30">
        <f t="shared" ref="AQ240" si="4088">IF(OR($B235=$B241,AK240=0),0,$G237-$G236)</f>
        <v>0</v>
      </c>
      <c r="AR240" s="134">
        <f t="shared" ref="AR240" si="4089">IF(OR($B235=$B241,AK240=0),0,AK239)</f>
        <v>0</v>
      </c>
      <c r="AS240" s="138">
        <f t="shared" ref="AS240" si="4090">IF($B235=$B241,0,AL237)</f>
        <v>0</v>
      </c>
      <c r="AT240" s="176">
        <f t="shared" ref="AT240" si="4091">IF($B229=$B235,IF(AV235+AV230&gt;0,1,0)+IF(AW235+AW230&gt;0,1,0)+IF(AX235+AX230&gt;0,1,0)+IF(AY235+AY230&gt;0,1,0)+IF(AZ235+AZ230&gt;0,1,0)+IF(BA235+BA230&gt;0,1,0)+IF(BB235+BB230&gt;0,1,0),AT236)</f>
        <v>0</v>
      </c>
      <c r="AU240" s="133">
        <f t="shared" ref="AU240" si="4092">IF(OR($B235=$B241,AT240=0,(AU236-BA240+AY240)&lt;=0),0,(AU236-BA240+AY240)/AT240)</f>
        <v>0</v>
      </c>
      <c r="AV240" s="137">
        <f t="shared" ref="AV240" si="4093">IF(AU240*(7-AT237)&lt;=0,0,AU240*(7-AT237))</f>
        <v>0</v>
      </c>
      <c r="AW240" s="311">
        <f t="shared" ref="AW240" si="4094">ROUND(IF(OR(AU237-AU240*(7-AT237)+AZ240&lt;0,$B235=$B241,AU240&lt;=0,AU237=0),0,IF(AU237-AU240*(7-AT237)+AZ240&gt;BA240-AY240+AZ240,BA240-AY240+AZ240,AU237-AU240*(7-AT237)+AZ240)),1)</f>
        <v>0</v>
      </c>
      <c r="AX240" s="312"/>
      <c r="AY240" s="139">
        <f t="shared" ref="AY240" si="4095">IF(OR($B235=$B241,AT236=0),0,IF($B235=$B229,AT235,$F235))</f>
        <v>0</v>
      </c>
      <c r="AZ240" s="30">
        <f t="shared" ref="AZ240" si="4096">IF(OR($B235=$B241,AT240=0),0,$G237-$G236)</f>
        <v>0</v>
      </c>
      <c r="BA240" s="134">
        <f t="shared" ref="BA240" si="4097">IF(OR($B235=$B241,AT240=0),0,AT239)</f>
        <v>0</v>
      </c>
      <c r="BB240" s="138">
        <f t="shared" ref="BB240" si="4098">IF($B235=$B241,0,AU237)</f>
        <v>0</v>
      </c>
    </row>
    <row r="241" spans="1:54" ht="15.75" x14ac:dyDescent="0.2">
      <c r="A241" s="1">
        <f t="shared" ref="A241" si="4099">IF(B241="","1. Niewypełnione",B241)</f>
        <v>0</v>
      </c>
      <c r="B241" s="320">
        <f>wrzesień!B241</f>
        <v>0</v>
      </c>
      <c r="C241" s="321">
        <f>wrzesień!C241</f>
        <v>0</v>
      </c>
      <c r="D241" s="321">
        <f>wrzesień!D241</f>
        <v>0</v>
      </c>
      <c r="E241" s="321">
        <f>wrzesień!E241</f>
        <v>0</v>
      </c>
      <c r="F241" s="177">
        <f>wrzesień!F241</f>
        <v>18</v>
      </c>
      <c r="G241" s="185">
        <f>wrzesień!G241</f>
        <v>18</v>
      </c>
      <c r="H241" s="177"/>
      <c r="I241" s="192">
        <f t="shared" ref="I241:I245" si="4100">K241+T241+AC241+AL241+AU241</f>
        <v>0</v>
      </c>
      <c r="J241" s="186">
        <f t="shared" ref="J241" si="4101">IF(OR($B241=$B247,J244=0),0,ROUND((K242+P246)/J244,0))</f>
        <v>0</v>
      </c>
      <c r="K241" s="51">
        <f t="shared" ref="K241:K242" si="4102">SUM(L241:R241)</f>
        <v>0</v>
      </c>
      <c r="L241" s="52">
        <f>wrzesień!L241</f>
        <v>0</v>
      </c>
      <c r="M241" s="52">
        <f>wrzesień!M241</f>
        <v>0</v>
      </c>
      <c r="N241" s="52">
        <f>wrzesień!N241</f>
        <v>0</v>
      </c>
      <c r="O241" s="52">
        <f>wrzesień!O241</f>
        <v>0</v>
      </c>
      <c r="P241" s="53">
        <f>wrzesień!P241</f>
        <v>0</v>
      </c>
      <c r="Q241" s="54">
        <f>wrzesień!Q241</f>
        <v>0</v>
      </c>
      <c r="R241" s="55">
        <f>wrzesień!R241</f>
        <v>0</v>
      </c>
      <c r="S241" s="188">
        <f t="shared" ref="S241" si="4103">IF(OR($B241=$B247,S244=0),0,ROUND((T242+Y246)/S244,0))</f>
        <v>0</v>
      </c>
      <c r="T241" s="51">
        <f t="shared" ref="T241:T242" si="4104">SUM(U241:AA241)</f>
        <v>0</v>
      </c>
      <c r="U241" s="52">
        <f>wrzesień!U241</f>
        <v>0</v>
      </c>
      <c r="V241" s="52">
        <f>wrzesień!V241</f>
        <v>0</v>
      </c>
      <c r="W241" s="52">
        <f>wrzesień!W241</f>
        <v>0</v>
      </c>
      <c r="X241" s="52">
        <f>wrzesień!X241</f>
        <v>0</v>
      </c>
      <c r="Y241" s="53">
        <f>wrzesień!Y241</f>
        <v>0</v>
      </c>
      <c r="Z241" s="54">
        <f>wrzesień!Z241</f>
        <v>0</v>
      </c>
      <c r="AA241" s="55">
        <f>wrzesień!AA241</f>
        <v>0</v>
      </c>
      <c r="AB241" s="188">
        <f t="shared" ref="AB241" si="4105">IF(OR($B241=$B247,AB244=0),0,ROUND((AC242+AH246)/AB244,0))</f>
        <v>0</v>
      </c>
      <c r="AC241" s="51">
        <f t="shared" ref="AC241:AC242" si="4106">SUM(AD241:AJ241)</f>
        <v>0</v>
      </c>
      <c r="AD241" s="52">
        <f>wrzesień!AD241</f>
        <v>0</v>
      </c>
      <c r="AE241" s="52">
        <f>wrzesień!AE241</f>
        <v>0</v>
      </c>
      <c r="AF241" s="52">
        <f>wrzesień!AF241</f>
        <v>0</v>
      </c>
      <c r="AG241" s="52">
        <f>wrzesień!AG241</f>
        <v>0</v>
      </c>
      <c r="AH241" s="53">
        <f>wrzesień!AH241</f>
        <v>0</v>
      </c>
      <c r="AI241" s="54">
        <f>wrzesień!AI241</f>
        <v>0</v>
      </c>
      <c r="AJ241" s="55">
        <f>wrzesień!AJ241</f>
        <v>0</v>
      </c>
      <c r="AK241" s="188">
        <f t="shared" ref="AK241" si="4107">IF(OR($B241=$B247,AK244=0),0,ROUND((AL242+AQ246)/AK244,0))</f>
        <v>0</v>
      </c>
      <c r="AL241" s="51">
        <f t="shared" ref="AL241:AL242" si="4108">SUM(AM241:AS241)</f>
        <v>0</v>
      </c>
      <c r="AM241" s="52">
        <f>wrzesień!AM241</f>
        <v>0</v>
      </c>
      <c r="AN241" s="52">
        <f>wrzesień!AN241</f>
        <v>0</v>
      </c>
      <c r="AO241" s="52">
        <f>wrzesień!AO241</f>
        <v>0</v>
      </c>
      <c r="AP241" s="52">
        <f>wrzesień!AP241</f>
        <v>0</v>
      </c>
      <c r="AQ241" s="53">
        <f>wrzesień!AQ241</f>
        <v>0</v>
      </c>
      <c r="AR241" s="54">
        <f>wrzesień!AR241</f>
        <v>0</v>
      </c>
      <c r="AS241" s="55">
        <f>wrzesień!AS241</f>
        <v>0</v>
      </c>
      <c r="AT241" s="188">
        <f t="shared" ref="AT241" si="4109">IF(OR($B241=$B247,AT244=0),0,ROUND((AU242+AZ246)/AT244,0))</f>
        <v>0</v>
      </c>
      <c r="AU241" s="51">
        <f t="shared" ref="AU241:AU242" si="4110">SUM(AV241:BB241)</f>
        <v>0</v>
      </c>
      <c r="AV241" s="52">
        <f t="shared" ref="AV241" si="4111">IF(SUM($AM$9:$AS$9)=SUM($AV$9:$BB$9),AM241,IF(AND(SUM($AV$9:$BB$9)&gt;42,SUM($AV$9:$BB$9)&lt;49),AM241,0))</f>
        <v>0</v>
      </c>
      <c r="AW241" s="52">
        <f t="shared" ref="AW241" si="4112">IF(SUM($AM$9:$AS$9)=SUM($AV$9:$BB$9),AN241,IF(AND(SUM($AV$9:$BB$9)&gt;42,SUM($AV$9:$BB$9)&lt;49),AN241,0))</f>
        <v>0</v>
      </c>
      <c r="AX241" s="52">
        <f t="shared" ref="AX241" si="4113">IF(SUM($AM$9:$AS$9)=SUM($AV$9:$BB$9),AO241,IF(AND(SUM($AV$9:$BB$9)&gt;42,SUM($AV$9:$BB$9)&lt;49),AO241,0))</f>
        <v>0</v>
      </c>
      <c r="AY241" s="52">
        <f t="shared" ref="AY241" si="4114">IF(SUM($AM$9:$AS$9)=SUM($AV$9:$BB$9),AP241,IF(AND(SUM($AV$9:$BB$9)&gt;42,SUM($AV$9:$BB$9)&lt;49),AP241,0))</f>
        <v>0</v>
      </c>
      <c r="AZ241" s="53">
        <f t="shared" ref="AZ241" si="4115">IF(SUM($AM$9:$AS$9)=SUM($AV$9:$BB$9),AQ241,IF(AND(SUM($AV$9:$BB$9)&gt;42,SUM($AV$9:$BB$9)&lt;49),AQ241,0))</f>
        <v>0</v>
      </c>
      <c r="BA241" s="54">
        <f t="shared" ref="BA241" si="4116">IF(SUM($AM$9:$AS$9)=SUM($AV$9:$BB$9),AR241,IF(AND(SUM($AV$9:$BB$9)&gt;42,SUM($AV$9:$BB$9)&lt;49),AR241,0))</f>
        <v>0</v>
      </c>
      <c r="BB241" s="55">
        <f t="shared" ref="BB241" si="4117">IF(SUM($AM$9:$AS$9)=SUM($AV$9:$BB$9),AS241,IF(AND(SUM($AV$9:$BB$9)&gt;42,SUM($AV$9:$BB$9)&lt;49),AS241,0))</f>
        <v>0</v>
      </c>
    </row>
    <row r="242" spans="1:54" ht="12.75" hidden="1" customHeight="1" x14ac:dyDescent="0.2">
      <c r="B242" s="93"/>
      <c r="C242" s="94"/>
      <c r="D242" s="95"/>
      <c r="E242" s="115"/>
      <c r="F242" s="140" t="b">
        <f t="shared" ref="F242" si="4118">IF($B235=$B241,OR(F236,G241&lt;F241),G241&lt;F241)</f>
        <v>0</v>
      </c>
      <c r="G242" s="189">
        <f t="shared" ref="G242" si="4119">IF(AND($B235=$B241,$B235&lt;&gt;"",$B235&lt;&gt;0),G241+G236,G241)</f>
        <v>18</v>
      </c>
      <c r="H242" s="120"/>
      <c r="I242" s="165">
        <f t="shared" si="4100"/>
        <v>0</v>
      </c>
      <c r="J242" s="194">
        <f t="shared" ref="J242" si="4120">7-COUNTIF(L241:R241,0)-COUNTIF(L241:R241,"")</f>
        <v>0</v>
      </c>
      <c r="K242" s="22">
        <f t="shared" si="4102"/>
        <v>0</v>
      </c>
      <c r="L242" s="35">
        <f t="shared" ref="L242:R242" si="4121">IF($B235=$B241,L241+L236,L241)</f>
        <v>0</v>
      </c>
      <c r="M242" s="35">
        <f t="shared" si="4121"/>
        <v>0</v>
      </c>
      <c r="N242" s="35">
        <f t="shared" si="4121"/>
        <v>0</v>
      </c>
      <c r="O242" s="35">
        <f t="shared" si="4121"/>
        <v>0</v>
      </c>
      <c r="P242" s="36">
        <f t="shared" si="4121"/>
        <v>0</v>
      </c>
      <c r="Q242" s="37">
        <f t="shared" si="4121"/>
        <v>0</v>
      </c>
      <c r="R242" s="38">
        <f t="shared" si="4121"/>
        <v>0</v>
      </c>
      <c r="S242" s="194">
        <f t="shared" ref="S242" si="4122">7-COUNTIF(U241:AA241,0)-COUNTIF(U241:AA241,"")</f>
        <v>0</v>
      </c>
      <c r="T242" s="22">
        <f t="shared" si="4104"/>
        <v>0</v>
      </c>
      <c r="U242" s="35">
        <f t="shared" ref="U242:AA242" si="4123">IF($B235=$B241,U241+U236,U241)</f>
        <v>0</v>
      </c>
      <c r="V242" s="35">
        <f t="shared" si="4123"/>
        <v>0</v>
      </c>
      <c r="W242" s="35">
        <f t="shared" si="4123"/>
        <v>0</v>
      </c>
      <c r="X242" s="35">
        <f t="shared" si="4123"/>
        <v>0</v>
      </c>
      <c r="Y242" s="36">
        <f t="shared" si="4123"/>
        <v>0</v>
      </c>
      <c r="Z242" s="37">
        <f t="shared" si="4123"/>
        <v>0</v>
      </c>
      <c r="AA242" s="38">
        <f t="shared" si="4123"/>
        <v>0</v>
      </c>
      <c r="AB242" s="194">
        <f t="shared" ref="AB242" si="4124">7-COUNTIF(AD241:AJ241,0)-COUNTIF(AD241:AJ241,"")</f>
        <v>0</v>
      </c>
      <c r="AC242" s="22">
        <f t="shared" si="4106"/>
        <v>0</v>
      </c>
      <c r="AD242" s="35">
        <f t="shared" ref="AD242:AJ242" si="4125">IF($B235=$B241,AD241+AD236,AD241)</f>
        <v>0</v>
      </c>
      <c r="AE242" s="35">
        <f t="shared" si="4125"/>
        <v>0</v>
      </c>
      <c r="AF242" s="35">
        <f t="shared" si="4125"/>
        <v>0</v>
      </c>
      <c r="AG242" s="35">
        <f t="shared" si="4125"/>
        <v>0</v>
      </c>
      <c r="AH242" s="36">
        <f t="shared" si="4125"/>
        <v>0</v>
      </c>
      <c r="AI242" s="37">
        <f t="shared" si="4125"/>
        <v>0</v>
      </c>
      <c r="AJ242" s="38">
        <f t="shared" si="4125"/>
        <v>0</v>
      </c>
      <c r="AK242" s="194">
        <f t="shared" ref="AK242" si="4126">7-COUNTIF(AM241:AS241,0)-COUNTIF(AM241:AS241,"")</f>
        <v>0</v>
      </c>
      <c r="AL242" s="22">
        <f t="shared" si="4108"/>
        <v>0</v>
      </c>
      <c r="AM242" s="35">
        <f t="shared" ref="AM242:AS242" si="4127">IF($B235=$B241,AM241+AM236,AM241)</f>
        <v>0</v>
      </c>
      <c r="AN242" s="35">
        <f t="shared" si="4127"/>
        <v>0</v>
      </c>
      <c r="AO242" s="35">
        <f t="shared" si="4127"/>
        <v>0</v>
      </c>
      <c r="AP242" s="35">
        <f t="shared" si="4127"/>
        <v>0</v>
      </c>
      <c r="AQ242" s="36">
        <f t="shared" si="4127"/>
        <v>0</v>
      </c>
      <c r="AR242" s="37">
        <f t="shared" si="4127"/>
        <v>0</v>
      </c>
      <c r="AS242" s="38">
        <f t="shared" si="4127"/>
        <v>0</v>
      </c>
      <c r="AT242" s="194">
        <f t="shared" ref="AT242" si="4128">7-COUNTIF(AV241:BB241,0)-COUNTIF(AV241:BB241,"")</f>
        <v>0</v>
      </c>
      <c r="AU242" s="22">
        <f t="shared" si="4110"/>
        <v>0</v>
      </c>
      <c r="AV242" s="35">
        <f t="shared" ref="AV242:BB242" si="4129">IF($B235=$B241,AV241+AV236,AV241)</f>
        <v>0</v>
      </c>
      <c r="AW242" s="35">
        <f t="shared" si="4129"/>
        <v>0</v>
      </c>
      <c r="AX242" s="35">
        <f t="shared" si="4129"/>
        <v>0</v>
      </c>
      <c r="AY242" s="35">
        <f t="shared" si="4129"/>
        <v>0</v>
      </c>
      <c r="AZ242" s="36">
        <f t="shared" si="4129"/>
        <v>0</v>
      </c>
      <c r="BA242" s="37">
        <f t="shared" si="4129"/>
        <v>0</v>
      </c>
      <c r="BB242" s="38">
        <f t="shared" si="4129"/>
        <v>0</v>
      </c>
    </row>
    <row r="243" spans="1:54" ht="15" hidden="1" customHeight="1" x14ac:dyDescent="0.2">
      <c r="B243" s="116"/>
      <c r="C243" s="117"/>
      <c r="D243" s="118"/>
      <c r="E243" s="119"/>
      <c r="F243" s="92"/>
      <c r="G243" s="190">
        <f t="shared" ref="G243" si="4130">IF(AND($B235=$B241,$B235&lt;&gt;"",$B235&lt;&gt;0),F241+G237,F241)</f>
        <v>18</v>
      </c>
      <c r="H243" s="121"/>
      <c r="I243" s="165">
        <f t="shared" si="4100"/>
        <v>0</v>
      </c>
      <c r="J243" s="195">
        <f t="shared" ref="J243" si="4131">IF($B241=$B235,COUNTIF(L243:R243,0),COUNTIF(L244:R244,0)+COUNTIF(L244:R244,""))</f>
        <v>7</v>
      </c>
      <c r="K243" s="39">
        <f t="shared" ref="K243:R243" si="4132">IF($B235=$B241,K244+K237,K244)</f>
        <v>0</v>
      </c>
      <c r="L243" s="40">
        <f t="shared" si="4132"/>
        <v>0</v>
      </c>
      <c r="M243" s="40">
        <f t="shared" si="4132"/>
        <v>0</v>
      </c>
      <c r="N243" s="40">
        <f t="shared" si="4132"/>
        <v>0</v>
      </c>
      <c r="O243" s="40">
        <f t="shared" si="4132"/>
        <v>0</v>
      </c>
      <c r="P243" s="41">
        <f t="shared" si="4132"/>
        <v>0</v>
      </c>
      <c r="Q243" s="42">
        <f t="shared" si="4132"/>
        <v>0</v>
      </c>
      <c r="R243" s="43">
        <f t="shared" si="4132"/>
        <v>0</v>
      </c>
      <c r="S243" s="195">
        <f t="shared" ref="S243" si="4133">IF($B241=$B235,COUNTIF(U243:AA243,0),COUNTIF(U244:AA244,0)+COUNTIF(U244:AA244,""))</f>
        <v>7</v>
      </c>
      <c r="T243" s="39">
        <f t="shared" ref="T243:AA243" si="4134">IF($B235=$B241,T244+T237,T244)</f>
        <v>0</v>
      </c>
      <c r="U243" s="40">
        <f t="shared" si="4134"/>
        <v>0</v>
      </c>
      <c r="V243" s="40">
        <f t="shared" si="4134"/>
        <v>0</v>
      </c>
      <c r="W243" s="40">
        <f t="shared" si="4134"/>
        <v>0</v>
      </c>
      <c r="X243" s="40">
        <f t="shared" si="4134"/>
        <v>0</v>
      </c>
      <c r="Y243" s="41">
        <f t="shared" si="4134"/>
        <v>0</v>
      </c>
      <c r="Z243" s="42">
        <f t="shared" si="4134"/>
        <v>0</v>
      </c>
      <c r="AA243" s="43">
        <f t="shared" si="4134"/>
        <v>0</v>
      </c>
      <c r="AB243" s="195">
        <f t="shared" ref="AB243" si="4135">IF($B241=$B235,COUNTIF(AD243:AJ243,0),COUNTIF(AD244:AJ244,0)+COUNTIF(AD244:AJ244,""))</f>
        <v>7</v>
      </c>
      <c r="AC243" s="39">
        <f t="shared" ref="AC243:AJ243" si="4136">IF($B235=$B241,AC244+AC237,AC244)</f>
        <v>0</v>
      </c>
      <c r="AD243" s="40">
        <f t="shared" si="4136"/>
        <v>0</v>
      </c>
      <c r="AE243" s="40">
        <f t="shared" si="4136"/>
        <v>0</v>
      </c>
      <c r="AF243" s="40">
        <f t="shared" si="4136"/>
        <v>0</v>
      </c>
      <c r="AG243" s="40">
        <f t="shared" si="4136"/>
        <v>0</v>
      </c>
      <c r="AH243" s="41">
        <f t="shared" si="4136"/>
        <v>0</v>
      </c>
      <c r="AI243" s="42">
        <f t="shared" si="4136"/>
        <v>0</v>
      </c>
      <c r="AJ243" s="43">
        <f t="shared" si="4136"/>
        <v>0</v>
      </c>
      <c r="AK243" s="195">
        <f t="shared" ref="AK243" si="4137">IF($B241=$B235,COUNTIF(AM243:AS243,0),COUNTIF(AM244:AS244,0)+COUNTIF(AM244:AS244,""))</f>
        <v>7</v>
      </c>
      <c r="AL243" s="39">
        <f t="shared" ref="AL243:AS243" si="4138">IF($B235=$B241,AL244+AL237,AL244)</f>
        <v>0</v>
      </c>
      <c r="AM243" s="40">
        <f t="shared" si="4138"/>
        <v>0</v>
      </c>
      <c r="AN243" s="40">
        <f t="shared" si="4138"/>
        <v>0</v>
      </c>
      <c r="AO243" s="40">
        <f t="shared" si="4138"/>
        <v>0</v>
      </c>
      <c r="AP243" s="40">
        <f t="shared" si="4138"/>
        <v>0</v>
      </c>
      <c r="AQ243" s="41">
        <f t="shared" si="4138"/>
        <v>0</v>
      </c>
      <c r="AR243" s="42">
        <f t="shared" si="4138"/>
        <v>0</v>
      </c>
      <c r="AS243" s="43">
        <f t="shared" si="4138"/>
        <v>0</v>
      </c>
      <c r="AT243" s="195">
        <f t="shared" ref="AT243" si="4139">IF($B241=$B235,COUNTIF(AV243:BB243,0),COUNTIF(AV244:BB244,0)+COUNTIF(AV244:BB244,""))</f>
        <v>7</v>
      </c>
      <c r="AU243" s="39">
        <f t="shared" ref="AU243:BB243" si="4140">IF($B235=$B241,AU244+AU237,AU244)</f>
        <v>0</v>
      </c>
      <c r="AV243" s="40">
        <f t="shared" si="4140"/>
        <v>0</v>
      </c>
      <c r="AW243" s="40">
        <f t="shared" si="4140"/>
        <v>0</v>
      </c>
      <c r="AX243" s="40">
        <f t="shared" si="4140"/>
        <v>0</v>
      </c>
      <c r="AY243" s="40">
        <f t="shared" si="4140"/>
        <v>0</v>
      </c>
      <c r="AZ243" s="41">
        <f t="shared" si="4140"/>
        <v>0</v>
      </c>
      <c r="BA243" s="42">
        <f t="shared" si="4140"/>
        <v>0</v>
      </c>
      <c r="BB243" s="43">
        <f t="shared" si="4140"/>
        <v>0</v>
      </c>
    </row>
    <row r="244" spans="1:54" ht="15.75" customHeight="1" x14ac:dyDescent="0.2">
      <c r="A244" s="1">
        <f t="shared" ref="A244" si="4141">A241</f>
        <v>0</v>
      </c>
      <c r="B244" s="313">
        <f t="shared" ref="B244" si="4142">B238+1</f>
        <v>38</v>
      </c>
      <c r="C244" s="314"/>
      <c r="D244" s="314"/>
      <c r="E244" s="314"/>
      <c r="F244" s="31"/>
      <c r="G244" s="183"/>
      <c r="H244" s="122">
        <f t="shared" ref="H244" si="4143">5-COUNTIF(AU241,0)-COUNTIF(AL241,0)-COUNTIF(AC241,0)-COUNTIF(T241,0)-COUNTIF(K241,0)</f>
        <v>0</v>
      </c>
      <c r="I244" s="165">
        <f t="shared" si="4100"/>
        <v>0</v>
      </c>
      <c r="J244" s="187">
        <f t="shared" ref="J244" si="4144">IF($B241=$B235,J238+IF($F241&lt;&gt;$G241,(K241+$G243-$G242)/$F241,K241/$F241),IF($F241&lt;&gt;G241,(K241+$G243-$G242)/$F241,K241/$F241))</f>
        <v>0</v>
      </c>
      <c r="K244" s="7">
        <f t="shared" ref="K244:K245" si="4145">SUM(L244:R244)</f>
        <v>0</v>
      </c>
      <c r="L244" s="26">
        <f t="shared" ref="L244:R244" si="4146">L241</f>
        <v>0</v>
      </c>
      <c r="M244" s="26">
        <f t="shared" si="4146"/>
        <v>0</v>
      </c>
      <c r="N244" s="26">
        <f t="shared" si="4146"/>
        <v>0</v>
      </c>
      <c r="O244" s="26">
        <f t="shared" si="4146"/>
        <v>0</v>
      </c>
      <c r="P244" s="26">
        <f t="shared" si="4146"/>
        <v>0</v>
      </c>
      <c r="Q244" s="29">
        <f t="shared" si="4146"/>
        <v>0</v>
      </c>
      <c r="R244" s="23">
        <f t="shared" si="4146"/>
        <v>0</v>
      </c>
      <c r="S244" s="187">
        <f t="shared" ref="S244" si="4147">IF($B241=$B235,S238+IF($F241&lt;&gt;$G241,(T241+$G243-$G242)/$F241,T241/$F241),IF($F241&lt;&gt;P241,(T241+$G243-$G242)/$F241,T241/$F241))</f>
        <v>0</v>
      </c>
      <c r="T244" s="7">
        <f t="shared" ref="T244:T245" si="4148">SUM(U244:AA244)</f>
        <v>0</v>
      </c>
      <c r="U244" s="26">
        <f t="shared" ref="U244:AA244" si="4149">U241</f>
        <v>0</v>
      </c>
      <c r="V244" s="26">
        <f t="shared" si="4149"/>
        <v>0</v>
      </c>
      <c r="W244" s="26">
        <f t="shared" si="4149"/>
        <v>0</v>
      </c>
      <c r="X244" s="26">
        <f t="shared" si="4149"/>
        <v>0</v>
      </c>
      <c r="Y244" s="113">
        <f t="shared" si="4149"/>
        <v>0</v>
      </c>
      <c r="Z244" s="29">
        <f t="shared" si="4149"/>
        <v>0</v>
      </c>
      <c r="AA244" s="23">
        <f t="shared" si="4149"/>
        <v>0</v>
      </c>
      <c r="AB244" s="187">
        <f t="shared" ref="AB244" si="4150">IF($B241=$B235,AB238+IF($F241&lt;&gt;$G241,(AC241+$G243-$G242)/$F241,AC241/$F241),IF($F241&lt;&gt;Y241,(AC241+$G243-$G242)/$F241,AC241/$F241))</f>
        <v>0</v>
      </c>
      <c r="AC244" s="7">
        <f t="shared" ref="AC244:AC245" si="4151">SUM(AD244:AJ244)</f>
        <v>0</v>
      </c>
      <c r="AD244" s="26">
        <f t="shared" ref="AD244:AJ244" si="4152">AD241</f>
        <v>0</v>
      </c>
      <c r="AE244" s="26">
        <f t="shared" si="4152"/>
        <v>0</v>
      </c>
      <c r="AF244" s="26">
        <f t="shared" si="4152"/>
        <v>0</v>
      </c>
      <c r="AG244" s="26">
        <f t="shared" si="4152"/>
        <v>0</v>
      </c>
      <c r="AH244" s="113">
        <f t="shared" si="4152"/>
        <v>0</v>
      </c>
      <c r="AI244" s="29">
        <f t="shared" si="4152"/>
        <v>0</v>
      </c>
      <c r="AJ244" s="23">
        <f t="shared" si="4152"/>
        <v>0</v>
      </c>
      <c r="AK244" s="187">
        <f t="shared" ref="AK244" si="4153">IF($B241=$B235,AK238+IF($F241&lt;&gt;$G241,(AL241+$G243-$G242)/$F241,AL241/$F241),IF($F241&lt;&gt;AH241,(AL241+$G243-$G242)/$F241,AL241/$F241))</f>
        <v>0</v>
      </c>
      <c r="AL244" s="7">
        <f t="shared" ref="AL244:AL245" si="4154">SUM(AM244:AS244)</f>
        <v>0</v>
      </c>
      <c r="AM244" s="26">
        <f t="shared" ref="AM244:AS244" si="4155">AM241</f>
        <v>0</v>
      </c>
      <c r="AN244" s="26">
        <f t="shared" si="4155"/>
        <v>0</v>
      </c>
      <c r="AO244" s="26">
        <f t="shared" si="4155"/>
        <v>0</v>
      </c>
      <c r="AP244" s="26">
        <f t="shared" si="4155"/>
        <v>0</v>
      </c>
      <c r="AQ244" s="113">
        <f t="shared" si="4155"/>
        <v>0</v>
      </c>
      <c r="AR244" s="29">
        <f t="shared" si="4155"/>
        <v>0</v>
      </c>
      <c r="AS244" s="23">
        <f t="shared" si="4155"/>
        <v>0</v>
      </c>
      <c r="AT244" s="187">
        <f t="shared" ref="AT244" si="4156">IF($B241=$B235,AT238+IF($F241&lt;&gt;$G241,(AU241+$G243-$G242)/$F241,AU241/$F241),IF($F241&lt;&gt;AQ241,(AU241+$G243-$G242)/$F241,AU241/$F241))</f>
        <v>0</v>
      </c>
      <c r="AU244" s="7">
        <f t="shared" ref="AU244:AU245" si="4157">SUM(AV244:BB244)</f>
        <v>0</v>
      </c>
      <c r="AV244" s="6">
        <f t="shared" ref="AV244" si="4158">IF(SUM($AM$9:$AS$9)=SUM($AV$9:$BB$9),AV241,IF(AND(SUM($AV$9:$BB$9)&gt;42,SUM($AV$9:$BB$9)&lt;49),AV241,0))</f>
        <v>0</v>
      </c>
      <c r="AW244" s="6">
        <f t="shared" ref="AW244:BB244" si="4159">IF(SUM($AM$9:$AS$9)=SUM($AV$9:$BB$9),AW241,IF(AND(SUM($AV$9:$BB$9)&gt;42,SUM($AV$9:$BB$9)&lt;49),AW241,0))</f>
        <v>0</v>
      </c>
      <c r="AX244" s="6">
        <f t="shared" si="4159"/>
        <v>0</v>
      </c>
      <c r="AY244" s="6">
        <f t="shared" si="4159"/>
        <v>0</v>
      </c>
      <c r="AZ244" s="26">
        <f t="shared" si="4159"/>
        <v>0</v>
      </c>
      <c r="BA244" s="29">
        <f t="shared" si="4159"/>
        <v>0</v>
      </c>
      <c r="BB244" s="23">
        <f t="shared" si="4159"/>
        <v>0</v>
      </c>
    </row>
    <row r="245" spans="1:54" ht="15.75" customHeight="1" x14ac:dyDescent="0.2">
      <c r="A245" s="1">
        <f t="shared" ref="A245:A246" si="4160">A244</f>
        <v>0</v>
      </c>
      <c r="B245" s="313"/>
      <c r="C245" s="314"/>
      <c r="D245" s="314"/>
      <c r="E245" s="314"/>
      <c r="F245" s="31"/>
      <c r="G245" s="183"/>
      <c r="H245" s="123">
        <f t="shared" ref="H245" si="4161">IF($B241=$B235,H239+F245,$F245)</f>
        <v>0</v>
      </c>
      <c r="I245" s="165">
        <f t="shared" si="4100"/>
        <v>0</v>
      </c>
      <c r="J245" s="141">
        <f t="shared" ref="J245" si="4162">IF($H244=0,0,IF($B235=$B241,IF($H246&gt;0,$H246+J239,K241+J239),IF($H246&gt;0,$H246,K241)))</f>
        <v>0</v>
      </c>
      <c r="K245" s="7">
        <f t="shared" si="4145"/>
        <v>0</v>
      </c>
      <c r="L245" s="6"/>
      <c r="M245" s="6"/>
      <c r="N245" s="6"/>
      <c r="O245" s="6"/>
      <c r="P245" s="26"/>
      <c r="Q245" s="29"/>
      <c r="R245" s="23"/>
      <c r="S245" s="141">
        <f t="shared" ref="S245" si="4163">IF($H244=0,0,IF($B235=$B241,IF($H246&gt;0,$H246+S239,T241+S239),IF($H246&gt;0,$H246,T241)))</f>
        <v>0</v>
      </c>
      <c r="T245" s="7">
        <f t="shared" si="4148"/>
        <v>0</v>
      </c>
      <c r="U245" s="6"/>
      <c r="V245" s="6"/>
      <c r="W245" s="6"/>
      <c r="X245" s="6"/>
      <c r="Y245" s="26"/>
      <c r="Z245" s="29"/>
      <c r="AA245" s="23"/>
      <c r="AB245" s="141">
        <f t="shared" ref="AB245" si="4164">IF($H244=0,0,IF($B235=$B241,IF($H246&gt;0,$H246+AB239,AC241+AB239),IF($H246&gt;0,$H246,AC241)))</f>
        <v>0</v>
      </c>
      <c r="AC245" s="7">
        <f t="shared" si="4151"/>
        <v>0</v>
      </c>
      <c r="AD245" s="6"/>
      <c r="AE245" s="6"/>
      <c r="AF245" s="6"/>
      <c r="AG245" s="6"/>
      <c r="AH245" s="26"/>
      <c r="AI245" s="29"/>
      <c r="AJ245" s="23"/>
      <c r="AK245" s="141">
        <f t="shared" ref="AK245" si="4165">IF($H244=0,0,IF($B235=$B241,IF($H246&gt;0,$H246+AK239,AL241+AK239),IF($H246&gt;0,$H246,AL241)))</f>
        <v>0</v>
      </c>
      <c r="AL245" s="7">
        <f t="shared" si="4154"/>
        <v>0</v>
      </c>
      <c r="AM245" s="6"/>
      <c r="AN245" s="6"/>
      <c r="AO245" s="6"/>
      <c r="AP245" s="6"/>
      <c r="AQ245" s="26"/>
      <c r="AR245" s="29"/>
      <c r="AS245" s="23"/>
      <c r="AT245" s="141">
        <f t="shared" ref="AT245" si="4166">IF($H244=0,0,IF($B235=$B241,IF($H246&gt;0,$H246+AT239,AU241+AT239),IF($H246&gt;0,$H246,AU241)))</f>
        <v>0</v>
      </c>
      <c r="AU245" s="7">
        <f t="shared" si="4157"/>
        <v>0</v>
      </c>
      <c r="AV245" s="6"/>
      <c r="AW245" s="6"/>
      <c r="AX245" s="6"/>
      <c r="AY245" s="6"/>
      <c r="AZ245" s="26"/>
      <c r="BA245" s="29"/>
      <c r="BB245" s="23"/>
    </row>
    <row r="246" spans="1:54" ht="18.75" customHeight="1" thickBot="1" x14ac:dyDescent="0.25">
      <c r="A246" s="1">
        <f t="shared" si="4160"/>
        <v>0</v>
      </c>
      <c r="B246" s="323" t="str">
        <f>IF(B241="",Wydruk!$AE$6,IF(J242=0,Wydruk!$AE$7,IF(AND(G242&lt;G243,B241&lt;&gt;$B247),Wydruk!$AE$13,IF(AND($B241=$B235,$B241&lt;&gt;$B247),IF(OR(OR(J246&lt;4,J246&gt;5),OR(S246&lt;4,S246&gt;5),OR(AB246&lt;4,AB246&gt;5),OR(AK246&lt;4,AK246&gt;5),OR(AND(AT246&lt;4,AT246&gt;0),AT246&gt;5)),Wydruk!$AE$8,Wydruk!$AE$9),IF($B241=$B247,IF($F245&lt;&gt;0,Wydruk!$AE$12,Wydruk!$AE$10),IF(OR(OR(J242&lt;4,J242&gt;5),OR(S242&lt;4,S242&gt;5),OR(AB242&lt;4,AB242&gt;5),OR(AK242&lt;4,AK242&gt;5),OR(AND(AT242&lt;4,AT242&gt;0),AT242&gt;5)),Wydruk!$AE$8,Wydruk!$AE$11))))))</f>
        <v>Uzupełnij liczby godzin tygodniowego planu</v>
      </c>
      <c r="C246" s="324"/>
      <c r="D246" s="324"/>
      <c r="E246" s="324"/>
      <c r="F246" s="173">
        <f>wrzesień!F246</f>
        <v>0</v>
      </c>
      <c r="G246" s="184">
        <f>wrzesień!G246</f>
        <v>0</v>
      </c>
      <c r="H246" s="191">
        <f t="shared" ref="H246" si="4167">IF(OR($G246=0,$F246=0,$G246="",$F246=""),0,$G246/$F246)</f>
        <v>0</v>
      </c>
      <c r="I246" s="193"/>
      <c r="J246" s="176">
        <f t="shared" ref="J246" si="4168">IF($B235=$B241,IF(L241+L236&gt;0,1,0)+IF(M241+M236&gt;0,1,0)+IF(N241+N236&gt;0,1,0)+IF(O241+O236&gt;0,1,0)+IF(P241+P236&gt;0,1,0)+IF(Q241+Q236&gt;0,1,0)+IF(R241+R236&gt;0,1,0),J242)</f>
        <v>0</v>
      </c>
      <c r="K246" s="133">
        <f t="shared" ref="K246" si="4169">IF(OR($B241=$B247,J246=0,(K242-Q246+O246)&lt;=0),0,(K242-Q246+O246)/J246)</f>
        <v>0</v>
      </c>
      <c r="L246" s="137">
        <f t="shared" ref="L246" si="4170">IF(K246*(7-J243)&lt;=0,0,K246*(7-J243))</f>
        <v>0</v>
      </c>
      <c r="M246" s="311">
        <f t="shared" ref="M246" si="4171">ROUND(IF(OR(K243-K246*(7-J243)+P246&lt;0,$B241=$B247,K246&lt;=0,K243=0),0,IF(K243-K246*(7-J243)+P246&gt;Q246-O246+P246,Q246-O246+P246,K243-K246*(7-J243)+P246)),1)</f>
        <v>0</v>
      </c>
      <c r="N246" s="312"/>
      <c r="O246" s="139">
        <f t="shared" ref="O246" si="4172">IF(OR($B241=$B247,J242=0),0,IF($B241=$B235,J241,$F241))</f>
        <v>0</v>
      </c>
      <c r="P246" s="30">
        <f t="shared" ref="P246" si="4173">IF(OR($B241=$B247,J246=0),0,$G243-$G242)</f>
        <v>0</v>
      </c>
      <c r="Q246" s="134">
        <f t="shared" ref="Q246" si="4174">IF(OR($B241=$B247,J246=0),0,J245)</f>
        <v>0</v>
      </c>
      <c r="R246" s="138">
        <f t="shared" ref="R246" si="4175">IF($B241=$B247,0,K243)</f>
        <v>0</v>
      </c>
      <c r="S246" s="176">
        <f t="shared" ref="S246" si="4176">IF($B235=$B241,IF(U241+U236&gt;0,1,0)+IF(V241+V236&gt;0,1,0)+IF(W241+W236&gt;0,1,0)+IF(X241+X236&gt;0,1,0)+IF(Y241+Y236&gt;0,1,0)+IF(Z241+Z236&gt;0,1,0)+IF(AA241+AA236&gt;0,1,0),S242)</f>
        <v>0</v>
      </c>
      <c r="T246" s="133">
        <f t="shared" ref="T246" si="4177">IF(OR($B241=$B247,S246=0,(T242-Z246+X246)&lt;=0),0,(T242-Z246+X246)/S246)</f>
        <v>0</v>
      </c>
      <c r="U246" s="137">
        <f t="shared" ref="U246" si="4178">IF(T246*(7-S243)&lt;=0,0,T246*(7-S243))</f>
        <v>0</v>
      </c>
      <c r="V246" s="311">
        <f t="shared" ref="V246" si="4179">ROUND(IF(OR(T243-T246*(7-S243)+Y246&lt;0,$B241=$B247,T246&lt;=0,T243=0),0,IF(T243-T246*(7-S243)+Y246&gt;Z246-X246+Y246,Z246-X246+Y246,T243-T246*(7-S243)+Y246)),1)</f>
        <v>0</v>
      </c>
      <c r="W246" s="312"/>
      <c r="X246" s="139">
        <f t="shared" ref="X246" si="4180">IF(OR($B241=$B247,S242=0),0,IF($B241=$B235,S241,$F241))</f>
        <v>0</v>
      </c>
      <c r="Y246" s="30">
        <f t="shared" ref="Y246" si="4181">IF(OR($B241=$B247,S246=0),0,$G243-$G242)</f>
        <v>0</v>
      </c>
      <c r="Z246" s="134">
        <f t="shared" ref="Z246" si="4182">IF(OR($B241=$B247,S246=0),0,S245)</f>
        <v>0</v>
      </c>
      <c r="AA246" s="138">
        <f t="shared" ref="AA246" si="4183">IF($B241=$B247,0,T243)</f>
        <v>0</v>
      </c>
      <c r="AB246" s="176">
        <f t="shared" ref="AB246" si="4184">IF($B235=$B241,IF(AD241+AD236&gt;0,1,0)+IF(AE241+AE236&gt;0,1,0)+IF(AF241+AF236&gt;0,1,0)+IF(AG241+AG236&gt;0,1,0)+IF(AH241+AH236&gt;0,1,0)+IF(AI241+AI236&gt;0,1,0)+IF(AJ241+AJ236&gt;0,1,0),AB242)</f>
        <v>0</v>
      </c>
      <c r="AC246" s="133">
        <f t="shared" ref="AC246" si="4185">IF(OR($B241=$B247,AB246=0,(AC242-AI246+AG246)&lt;=0),0,(AC242-AI246+AG246)/AB246)</f>
        <v>0</v>
      </c>
      <c r="AD246" s="137">
        <f t="shared" ref="AD246" si="4186">IF(AC246*(7-AB243)&lt;=0,0,AC246*(7-AB243))</f>
        <v>0</v>
      </c>
      <c r="AE246" s="311">
        <f t="shared" ref="AE246" si="4187">ROUND(IF(OR(AC243-AC246*(7-AB243)+AH246&lt;0,$B241=$B247,AC246&lt;=0,AC243=0),0,IF(AC243-AC246*(7-AB243)+AH246&gt;AI246-AG246+AH246,AI246-AG246+AH246,AC243-AC246*(7-AB243)+AH246)),1)</f>
        <v>0</v>
      </c>
      <c r="AF246" s="312"/>
      <c r="AG246" s="139">
        <f t="shared" ref="AG246" si="4188">IF(OR($B241=$B247,AB242=0),0,IF($B241=$B235,AB241,$F241))</f>
        <v>0</v>
      </c>
      <c r="AH246" s="30">
        <f t="shared" ref="AH246" si="4189">IF(OR($B241=$B247,AB246=0),0,$G243-$G242)</f>
        <v>0</v>
      </c>
      <c r="AI246" s="134">
        <f t="shared" ref="AI246" si="4190">IF(OR($B241=$B247,AB246=0),0,AB245)</f>
        <v>0</v>
      </c>
      <c r="AJ246" s="138">
        <f t="shared" ref="AJ246" si="4191">IF($B241=$B247,0,AC243)</f>
        <v>0</v>
      </c>
      <c r="AK246" s="176">
        <f t="shared" ref="AK246" si="4192">IF($B235=$B241,IF(AM241+AM236&gt;0,1,0)+IF(AN241+AN236&gt;0,1,0)+IF(AO241+AO236&gt;0,1,0)+IF(AP241+AP236&gt;0,1,0)+IF(AQ241+AQ236&gt;0,1,0)+IF(AR241+AR236&gt;0,1,0)+IF(AS241+AS236&gt;0,1,0),AK242)</f>
        <v>0</v>
      </c>
      <c r="AL246" s="133">
        <f t="shared" ref="AL246" si="4193">IF(OR($B241=$B247,AK246=0,(AL242-AR246+AP246)&lt;=0),0,(AL242-AR246+AP246)/AK246)</f>
        <v>0</v>
      </c>
      <c r="AM246" s="137">
        <f t="shared" ref="AM246" si="4194">IF(AL246*(7-AK243)&lt;=0,0,AL246*(7-AK243))</f>
        <v>0</v>
      </c>
      <c r="AN246" s="311">
        <f t="shared" ref="AN246" si="4195">ROUND(IF(OR(AL243-AL246*(7-AK243)+AQ246&lt;0,$B241=$B247,AL246&lt;=0,AL243=0),0,IF(AL243-AL246*(7-AK243)+AQ246&gt;AR246-AP246+AQ246,AR246-AP246+AQ246,AL243-AL246*(7-AK243)+AQ246)),1)</f>
        <v>0</v>
      </c>
      <c r="AO246" s="312"/>
      <c r="AP246" s="139">
        <f t="shared" ref="AP246" si="4196">IF(OR($B241=$B247,AK242=0),0,IF($B241=$B235,AK241,$F241))</f>
        <v>0</v>
      </c>
      <c r="AQ246" s="30">
        <f t="shared" ref="AQ246" si="4197">IF(OR($B241=$B247,AK246=0),0,$G243-$G242)</f>
        <v>0</v>
      </c>
      <c r="AR246" s="134">
        <f t="shared" ref="AR246" si="4198">IF(OR($B241=$B247,AK246=0),0,AK245)</f>
        <v>0</v>
      </c>
      <c r="AS246" s="138">
        <f t="shared" ref="AS246" si="4199">IF($B241=$B247,0,AL243)</f>
        <v>0</v>
      </c>
      <c r="AT246" s="176">
        <f t="shared" ref="AT246" si="4200">IF($B235=$B241,IF(AV241+AV236&gt;0,1,0)+IF(AW241+AW236&gt;0,1,0)+IF(AX241+AX236&gt;0,1,0)+IF(AY241+AY236&gt;0,1,0)+IF(AZ241+AZ236&gt;0,1,0)+IF(BA241+BA236&gt;0,1,0)+IF(BB241+BB236&gt;0,1,0),AT242)</f>
        <v>0</v>
      </c>
      <c r="AU246" s="133">
        <f t="shared" ref="AU246" si="4201">IF(OR($B241=$B247,AT246=0,(AU242-BA246+AY246)&lt;=0),0,(AU242-BA246+AY246)/AT246)</f>
        <v>0</v>
      </c>
      <c r="AV246" s="137">
        <f t="shared" ref="AV246" si="4202">IF(AU246*(7-AT243)&lt;=0,0,AU246*(7-AT243))</f>
        <v>0</v>
      </c>
      <c r="AW246" s="311">
        <f t="shared" ref="AW246" si="4203">ROUND(IF(OR(AU243-AU246*(7-AT243)+AZ246&lt;0,$B241=$B247,AU246&lt;=0,AU243=0),0,IF(AU243-AU246*(7-AT243)+AZ246&gt;BA246-AY246+AZ246,BA246-AY246+AZ246,AU243-AU246*(7-AT243)+AZ246)),1)</f>
        <v>0</v>
      </c>
      <c r="AX246" s="312"/>
      <c r="AY246" s="139">
        <f t="shared" ref="AY246" si="4204">IF(OR($B241=$B247,AT242=0),0,IF($B241=$B235,AT241,$F241))</f>
        <v>0</v>
      </c>
      <c r="AZ246" s="30">
        <f t="shared" ref="AZ246" si="4205">IF(OR($B241=$B247,AT246=0),0,$G243-$G242)</f>
        <v>0</v>
      </c>
      <c r="BA246" s="134">
        <f t="shared" ref="BA246" si="4206">IF(OR($B241=$B247,AT246=0),0,AT245)</f>
        <v>0</v>
      </c>
      <c r="BB246" s="138">
        <f t="shared" ref="BB246" si="4207">IF($B241=$B247,0,AU243)</f>
        <v>0</v>
      </c>
    </row>
    <row r="247" spans="1:54" ht="15.75" x14ac:dyDescent="0.2">
      <c r="A247" s="1">
        <f t="shared" ref="A247" si="4208">IF(B247="","1. Niewypełnione",B247)</f>
        <v>0</v>
      </c>
      <c r="B247" s="320">
        <f>wrzesień!B247</f>
        <v>0</v>
      </c>
      <c r="C247" s="321">
        <f>wrzesień!C247</f>
        <v>0</v>
      </c>
      <c r="D247" s="321">
        <f>wrzesień!D247</f>
        <v>0</v>
      </c>
      <c r="E247" s="321">
        <f>wrzesień!E247</f>
        <v>0</v>
      </c>
      <c r="F247" s="177">
        <f>wrzesień!F247</f>
        <v>18</v>
      </c>
      <c r="G247" s="185">
        <f>wrzesień!G247</f>
        <v>18</v>
      </c>
      <c r="H247" s="177"/>
      <c r="I247" s="192">
        <f t="shared" ref="I247:I251" si="4209">K247+T247+AC247+AL247+AU247</f>
        <v>0</v>
      </c>
      <c r="J247" s="186">
        <f t="shared" ref="J247" si="4210">IF(OR($B247=$B253,J250=0),0,ROUND((K248+P252)/J250,0))</f>
        <v>0</v>
      </c>
      <c r="K247" s="51">
        <f t="shared" ref="K247:K248" si="4211">SUM(L247:R247)</f>
        <v>0</v>
      </c>
      <c r="L247" s="52">
        <f>wrzesień!L247</f>
        <v>0</v>
      </c>
      <c r="M247" s="52">
        <f>wrzesień!M247</f>
        <v>0</v>
      </c>
      <c r="N247" s="52">
        <f>wrzesień!N247</f>
        <v>0</v>
      </c>
      <c r="O247" s="52">
        <f>wrzesień!O247</f>
        <v>0</v>
      </c>
      <c r="P247" s="53">
        <f>wrzesień!P247</f>
        <v>0</v>
      </c>
      <c r="Q247" s="54">
        <f>wrzesień!Q247</f>
        <v>0</v>
      </c>
      <c r="R247" s="55">
        <f>wrzesień!R247</f>
        <v>0</v>
      </c>
      <c r="S247" s="188">
        <f t="shared" ref="S247" si="4212">IF(OR($B247=$B253,S250=0),0,ROUND((T248+Y252)/S250,0))</f>
        <v>0</v>
      </c>
      <c r="T247" s="51">
        <f t="shared" ref="T247:T248" si="4213">SUM(U247:AA247)</f>
        <v>0</v>
      </c>
      <c r="U247" s="52">
        <f>wrzesień!U247</f>
        <v>0</v>
      </c>
      <c r="V247" s="52">
        <f>wrzesień!V247</f>
        <v>0</v>
      </c>
      <c r="W247" s="52">
        <f>wrzesień!W247</f>
        <v>0</v>
      </c>
      <c r="X247" s="52">
        <f>wrzesień!X247</f>
        <v>0</v>
      </c>
      <c r="Y247" s="53">
        <f>wrzesień!Y247</f>
        <v>0</v>
      </c>
      <c r="Z247" s="54">
        <f>wrzesień!Z247</f>
        <v>0</v>
      </c>
      <c r="AA247" s="55">
        <f>wrzesień!AA247</f>
        <v>0</v>
      </c>
      <c r="AB247" s="188">
        <f t="shared" ref="AB247" si="4214">IF(OR($B247=$B253,AB250=0),0,ROUND((AC248+AH252)/AB250,0))</f>
        <v>0</v>
      </c>
      <c r="AC247" s="51">
        <f t="shared" ref="AC247:AC248" si="4215">SUM(AD247:AJ247)</f>
        <v>0</v>
      </c>
      <c r="AD247" s="52">
        <f>wrzesień!AD247</f>
        <v>0</v>
      </c>
      <c r="AE247" s="52">
        <f>wrzesień!AE247</f>
        <v>0</v>
      </c>
      <c r="AF247" s="52">
        <f>wrzesień!AF247</f>
        <v>0</v>
      </c>
      <c r="AG247" s="52">
        <f>wrzesień!AG247</f>
        <v>0</v>
      </c>
      <c r="AH247" s="53">
        <f>wrzesień!AH247</f>
        <v>0</v>
      </c>
      <c r="AI247" s="54">
        <f>wrzesień!AI247</f>
        <v>0</v>
      </c>
      <c r="AJ247" s="55">
        <f>wrzesień!AJ247</f>
        <v>0</v>
      </c>
      <c r="AK247" s="188">
        <f t="shared" ref="AK247" si="4216">IF(OR($B247=$B253,AK250=0),0,ROUND((AL248+AQ252)/AK250,0))</f>
        <v>0</v>
      </c>
      <c r="AL247" s="51">
        <f t="shared" ref="AL247:AL248" si="4217">SUM(AM247:AS247)</f>
        <v>0</v>
      </c>
      <c r="AM247" s="52">
        <f>wrzesień!AM247</f>
        <v>0</v>
      </c>
      <c r="AN247" s="52">
        <f>wrzesień!AN247</f>
        <v>0</v>
      </c>
      <c r="AO247" s="52">
        <f>wrzesień!AO247</f>
        <v>0</v>
      </c>
      <c r="AP247" s="52">
        <f>wrzesień!AP247</f>
        <v>0</v>
      </c>
      <c r="AQ247" s="53">
        <f>wrzesień!AQ247</f>
        <v>0</v>
      </c>
      <c r="AR247" s="54">
        <f>wrzesień!AR247</f>
        <v>0</v>
      </c>
      <c r="AS247" s="55">
        <f>wrzesień!AS247</f>
        <v>0</v>
      </c>
      <c r="AT247" s="188">
        <f t="shared" ref="AT247" si="4218">IF(OR($B247=$B253,AT250=0),0,ROUND((AU248+AZ252)/AT250,0))</f>
        <v>0</v>
      </c>
      <c r="AU247" s="51">
        <f t="shared" ref="AU247:AU248" si="4219">SUM(AV247:BB247)</f>
        <v>0</v>
      </c>
      <c r="AV247" s="52">
        <f t="shared" ref="AV247" si="4220">IF(SUM($AM$9:$AS$9)=SUM($AV$9:$BB$9),AM247,IF(AND(SUM($AV$9:$BB$9)&gt;42,SUM($AV$9:$BB$9)&lt;49),AM247,0))</f>
        <v>0</v>
      </c>
      <c r="AW247" s="52">
        <f t="shared" ref="AW247" si="4221">IF(SUM($AM$9:$AS$9)=SUM($AV$9:$BB$9),AN247,IF(AND(SUM($AV$9:$BB$9)&gt;42,SUM($AV$9:$BB$9)&lt;49),AN247,0))</f>
        <v>0</v>
      </c>
      <c r="AX247" s="52">
        <f t="shared" ref="AX247" si="4222">IF(SUM($AM$9:$AS$9)=SUM($AV$9:$BB$9),AO247,IF(AND(SUM($AV$9:$BB$9)&gt;42,SUM($AV$9:$BB$9)&lt;49),AO247,0))</f>
        <v>0</v>
      </c>
      <c r="AY247" s="52">
        <f t="shared" ref="AY247" si="4223">IF(SUM($AM$9:$AS$9)=SUM($AV$9:$BB$9),AP247,IF(AND(SUM($AV$9:$BB$9)&gt;42,SUM($AV$9:$BB$9)&lt;49),AP247,0))</f>
        <v>0</v>
      </c>
      <c r="AZ247" s="53">
        <f t="shared" ref="AZ247" si="4224">IF(SUM($AM$9:$AS$9)=SUM($AV$9:$BB$9),AQ247,IF(AND(SUM($AV$9:$BB$9)&gt;42,SUM($AV$9:$BB$9)&lt;49),AQ247,0))</f>
        <v>0</v>
      </c>
      <c r="BA247" s="54">
        <f t="shared" ref="BA247" si="4225">IF(SUM($AM$9:$AS$9)=SUM($AV$9:$BB$9),AR247,IF(AND(SUM($AV$9:$BB$9)&gt;42,SUM($AV$9:$BB$9)&lt;49),AR247,0))</f>
        <v>0</v>
      </c>
      <c r="BB247" s="55">
        <f t="shared" ref="BB247" si="4226">IF(SUM($AM$9:$AS$9)=SUM($AV$9:$BB$9),AS247,IF(AND(SUM($AV$9:$BB$9)&gt;42,SUM($AV$9:$BB$9)&lt;49),AS247,0))</f>
        <v>0</v>
      </c>
    </row>
    <row r="248" spans="1:54" ht="12.75" hidden="1" customHeight="1" x14ac:dyDescent="0.2">
      <c r="B248" s="93"/>
      <c r="C248" s="94"/>
      <c r="D248" s="95"/>
      <c r="E248" s="115"/>
      <c r="F248" s="140" t="b">
        <f t="shared" ref="F248" si="4227">IF($B241=$B247,OR(F242,G247&lt;F247),G247&lt;F247)</f>
        <v>0</v>
      </c>
      <c r="G248" s="189">
        <f t="shared" ref="G248" si="4228">IF(AND($B241=$B247,$B241&lt;&gt;"",$B241&lt;&gt;0),G247+G242,G247)</f>
        <v>18</v>
      </c>
      <c r="H248" s="120"/>
      <c r="I248" s="165">
        <f t="shared" si="4209"/>
        <v>0</v>
      </c>
      <c r="J248" s="194">
        <f t="shared" ref="J248" si="4229">7-COUNTIF(L247:R247,0)-COUNTIF(L247:R247,"")</f>
        <v>0</v>
      </c>
      <c r="K248" s="22">
        <f t="shared" si="4211"/>
        <v>0</v>
      </c>
      <c r="L248" s="35">
        <f t="shared" ref="L248:R248" si="4230">IF($B241=$B247,L247+L242,L247)</f>
        <v>0</v>
      </c>
      <c r="M248" s="35">
        <f t="shared" si="4230"/>
        <v>0</v>
      </c>
      <c r="N248" s="35">
        <f t="shared" si="4230"/>
        <v>0</v>
      </c>
      <c r="O248" s="35">
        <f t="shared" si="4230"/>
        <v>0</v>
      </c>
      <c r="P248" s="36">
        <f t="shared" si="4230"/>
        <v>0</v>
      </c>
      <c r="Q248" s="37">
        <f t="shared" si="4230"/>
        <v>0</v>
      </c>
      <c r="R248" s="38">
        <f t="shared" si="4230"/>
        <v>0</v>
      </c>
      <c r="S248" s="194">
        <f t="shared" ref="S248" si="4231">7-COUNTIF(U247:AA247,0)-COUNTIF(U247:AA247,"")</f>
        <v>0</v>
      </c>
      <c r="T248" s="22">
        <f t="shared" si="4213"/>
        <v>0</v>
      </c>
      <c r="U248" s="35">
        <f t="shared" ref="U248:AA248" si="4232">IF($B241=$B247,U247+U242,U247)</f>
        <v>0</v>
      </c>
      <c r="V248" s="35">
        <f t="shared" si="4232"/>
        <v>0</v>
      </c>
      <c r="W248" s="35">
        <f t="shared" si="4232"/>
        <v>0</v>
      </c>
      <c r="X248" s="35">
        <f t="shared" si="4232"/>
        <v>0</v>
      </c>
      <c r="Y248" s="36">
        <f t="shared" si="4232"/>
        <v>0</v>
      </c>
      <c r="Z248" s="37">
        <f t="shared" si="4232"/>
        <v>0</v>
      </c>
      <c r="AA248" s="38">
        <f t="shared" si="4232"/>
        <v>0</v>
      </c>
      <c r="AB248" s="194">
        <f t="shared" ref="AB248" si="4233">7-COUNTIF(AD247:AJ247,0)-COUNTIF(AD247:AJ247,"")</f>
        <v>0</v>
      </c>
      <c r="AC248" s="22">
        <f t="shared" si="4215"/>
        <v>0</v>
      </c>
      <c r="AD248" s="35">
        <f t="shared" ref="AD248:AJ248" si="4234">IF($B241=$B247,AD247+AD242,AD247)</f>
        <v>0</v>
      </c>
      <c r="AE248" s="35">
        <f t="shared" si="4234"/>
        <v>0</v>
      </c>
      <c r="AF248" s="35">
        <f t="shared" si="4234"/>
        <v>0</v>
      </c>
      <c r="AG248" s="35">
        <f t="shared" si="4234"/>
        <v>0</v>
      </c>
      <c r="AH248" s="36">
        <f t="shared" si="4234"/>
        <v>0</v>
      </c>
      <c r="AI248" s="37">
        <f t="shared" si="4234"/>
        <v>0</v>
      </c>
      <c r="AJ248" s="38">
        <f t="shared" si="4234"/>
        <v>0</v>
      </c>
      <c r="AK248" s="194">
        <f t="shared" ref="AK248" si="4235">7-COUNTIF(AM247:AS247,0)-COUNTIF(AM247:AS247,"")</f>
        <v>0</v>
      </c>
      <c r="AL248" s="22">
        <f t="shared" si="4217"/>
        <v>0</v>
      </c>
      <c r="AM248" s="35">
        <f t="shared" ref="AM248:AS248" si="4236">IF($B241=$B247,AM247+AM242,AM247)</f>
        <v>0</v>
      </c>
      <c r="AN248" s="35">
        <f t="shared" si="4236"/>
        <v>0</v>
      </c>
      <c r="AO248" s="35">
        <f t="shared" si="4236"/>
        <v>0</v>
      </c>
      <c r="AP248" s="35">
        <f t="shared" si="4236"/>
        <v>0</v>
      </c>
      <c r="AQ248" s="36">
        <f t="shared" si="4236"/>
        <v>0</v>
      </c>
      <c r="AR248" s="37">
        <f t="shared" si="4236"/>
        <v>0</v>
      </c>
      <c r="AS248" s="38">
        <f t="shared" si="4236"/>
        <v>0</v>
      </c>
      <c r="AT248" s="194">
        <f t="shared" ref="AT248" si="4237">7-COUNTIF(AV247:BB247,0)-COUNTIF(AV247:BB247,"")</f>
        <v>0</v>
      </c>
      <c r="AU248" s="22">
        <f t="shared" si="4219"/>
        <v>0</v>
      </c>
      <c r="AV248" s="35">
        <f t="shared" ref="AV248:BB248" si="4238">IF($B241=$B247,AV247+AV242,AV247)</f>
        <v>0</v>
      </c>
      <c r="AW248" s="35">
        <f t="shared" si="4238"/>
        <v>0</v>
      </c>
      <c r="AX248" s="35">
        <f t="shared" si="4238"/>
        <v>0</v>
      </c>
      <c r="AY248" s="35">
        <f t="shared" si="4238"/>
        <v>0</v>
      </c>
      <c r="AZ248" s="36">
        <f t="shared" si="4238"/>
        <v>0</v>
      </c>
      <c r="BA248" s="37">
        <f t="shared" si="4238"/>
        <v>0</v>
      </c>
      <c r="BB248" s="38">
        <f t="shared" si="4238"/>
        <v>0</v>
      </c>
    </row>
    <row r="249" spans="1:54" ht="15" hidden="1" customHeight="1" x14ac:dyDescent="0.2">
      <c r="B249" s="116"/>
      <c r="C249" s="117"/>
      <c r="D249" s="118"/>
      <c r="E249" s="119"/>
      <c r="F249" s="92"/>
      <c r="G249" s="190">
        <f t="shared" ref="G249" si="4239">IF(AND($B241=$B247,$B241&lt;&gt;"",$B241&lt;&gt;0),F247+G243,F247)</f>
        <v>18</v>
      </c>
      <c r="H249" s="121"/>
      <c r="I249" s="165">
        <f t="shared" si="4209"/>
        <v>0</v>
      </c>
      <c r="J249" s="195">
        <f t="shared" ref="J249" si="4240">IF($B247=$B241,COUNTIF(L249:R249,0),COUNTIF(L250:R250,0)+COUNTIF(L250:R250,""))</f>
        <v>7</v>
      </c>
      <c r="K249" s="39">
        <f t="shared" ref="K249:R249" si="4241">IF($B241=$B247,K250+K243,K250)</f>
        <v>0</v>
      </c>
      <c r="L249" s="40">
        <f t="shared" si="4241"/>
        <v>0</v>
      </c>
      <c r="M249" s="40">
        <f t="shared" si="4241"/>
        <v>0</v>
      </c>
      <c r="N249" s="40">
        <f t="shared" si="4241"/>
        <v>0</v>
      </c>
      <c r="O249" s="40">
        <f t="shared" si="4241"/>
        <v>0</v>
      </c>
      <c r="P249" s="41">
        <f t="shared" si="4241"/>
        <v>0</v>
      </c>
      <c r="Q249" s="42">
        <f t="shared" si="4241"/>
        <v>0</v>
      </c>
      <c r="R249" s="43">
        <f t="shared" si="4241"/>
        <v>0</v>
      </c>
      <c r="S249" s="195">
        <f t="shared" ref="S249" si="4242">IF($B247=$B241,COUNTIF(U249:AA249,0),COUNTIF(U250:AA250,0)+COUNTIF(U250:AA250,""))</f>
        <v>7</v>
      </c>
      <c r="T249" s="39">
        <f t="shared" ref="T249:AA249" si="4243">IF($B241=$B247,T250+T243,T250)</f>
        <v>0</v>
      </c>
      <c r="U249" s="40">
        <f t="shared" si="4243"/>
        <v>0</v>
      </c>
      <c r="V249" s="40">
        <f t="shared" si="4243"/>
        <v>0</v>
      </c>
      <c r="W249" s="40">
        <f t="shared" si="4243"/>
        <v>0</v>
      </c>
      <c r="X249" s="40">
        <f t="shared" si="4243"/>
        <v>0</v>
      </c>
      <c r="Y249" s="41">
        <f t="shared" si="4243"/>
        <v>0</v>
      </c>
      <c r="Z249" s="42">
        <f t="shared" si="4243"/>
        <v>0</v>
      </c>
      <c r="AA249" s="43">
        <f t="shared" si="4243"/>
        <v>0</v>
      </c>
      <c r="AB249" s="195">
        <f t="shared" ref="AB249" si="4244">IF($B247=$B241,COUNTIF(AD249:AJ249,0),COUNTIF(AD250:AJ250,0)+COUNTIF(AD250:AJ250,""))</f>
        <v>7</v>
      </c>
      <c r="AC249" s="39">
        <f t="shared" ref="AC249:AJ249" si="4245">IF($B241=$B247,AC250+AC243,AC250)</f>
        <v>0</v>
      </c>
      <c r="AD249" s="40">
        <f t="shared" si="4245"/>
        <v>0</v>
      </c>
      <c r="AE249" s="40">
        <f t="shared" si="4245"/>
        <v>0</v>
      </c>
      <c r="AF249" s="40">
        <f t="shared" si="4245"/>
        <v>0</v>
      </c>
      <c r="AG249" s="40">
        <f t="shared" si="4245"/>
        <v>0</v>
      </c>
      <c r="AH249" s="41">
        <f t="shared" si="4245"/>
        <v>0</v>
      </c>
      <c r="AI249" s="42">
        <f t="shared" si="4245"/>
        <v>0</v>
      </c>
      <c r="AJ249" s="43">
        <f t="shared" si="4245"/>
        <v>0</v>
      </c>
      <c r="AK249" s="195">
        <f t="shared" ref="AK249" si="4246">IF($B247=$B241,COUNTIF(AM249:AS249,0),COUNTIF(AM250:AS250,0)+COUNTIF(AM250:AS250,""))</f>
        <v>7</v>
      </c>
      <c r="AL249" s="39">
        <f t="shared" ref="AL249:AS249" si="4247">IF($B241=$B247,AL250+AL243,AL250)</f>
        <v>0</v>
      </c>
      <c r="AM249" s="40">
        <f t="shared" si="4247"/>
        <v>0</v>
      </c>
      <c r="AN249" s="40">
        <f t="shared" si="4247"/>
        <v>0</v>
      </c>
      <c r="AO249" s="40">
        <f t="shared" si="4247"/>
        <v>0</v>
      </c>
      <c r="AP249" s="40">
        <f t="shared" si="4247"/>
        <v>0</v>
      </c>
      <c r="AQ249" s="41">
        <f t="shared" si="4247"/>
        <v>0</v>
      </c>
      <c r="AR249" s="42">
        <f t="shared" si="4247"/>
        <v>0</v>
      </c>
      <c r="AS249" s="43">
        <f t="shared" si="4247"/>
        <v>0</v>
      </c>
      <c r="AT249" s="195">
        <f t="shared" ref="AT249" si="4248">IF($B247=$B241,COUNTIF(AV249:BB249,0),COUNTIF(AV250:BB250,0)+COUNTIF(AV250:BB250,""))</f>
        <v>7</v>
      </c>
      <c r="AU249" s="39">
        <f t="shared" ref="AU249:BB249" si="4249">IF($B241=$B247,AU250+AU243,AU250)</f>
        <v>0</v>
      </c>
      <c r="AV249" s="40">
        <f t="shared" si="4249"/>
        <v>0</v>
      </c>
      <c r="AW249" s="40">
        <f t="shared" si="4249"/>
        <v>0</v>
      </c>
      <c r="AX249" s="40">
        <f t="shared" si="4249"/>
        <v>0</v>
      </c>
      <c r="AY249" s="40">
        <f t="shared" si="4249"/>
        <v>0</v>
      </c>
      <c r="AZ249" s="41">
        <f t="shared" si="4249"/>
        <v>0</v>
      </c>
      <c r="BA249" s="42">
        <f t="shared" si="4249"/>
        <v>0</v>
      </c>
      <c r="BB249" s="43">
        <f t="shared" si="4249"/>
        <v>0</v>
      </c>
    </row>
    <row r="250" spans="1:54" ht="15.75" customHeight="1" x14ac:dyDescent="0.2">
      <c r="A250" s="1">
        <f t="shared" ref="A250" si="4250">A247</f>
        <v>0</v>
      </c>
      <c r="B250" s="313">
        <f t="shared" ref="B250" si="4251">B244+1</f>
        <v>39</v>
      </c>
      <c r="C250" s="314"/>
      <c r="D250" s="314"/>
      <c r="E250" s="314"/>
      <c r="F250" s="31"/>
      <c r="G250" s="183"/>
      <c r="H250" s="122">
        <f t="shared" ref="H250" si="4252">5-COUNTIF(AU247,0)-COUNTIF(AL247,0)-COUNTIF(AC247,0)-COUNTIF(T247,0)-COUNTIF(K247,0)</f>
        <v>0</v>
      </c>
      <c r="I250" s="165">
        <f t="shared" si="4209"/>
        <v>0</v>
      </c>
      <c r="J250" s="187">
        <f t="shared" ref="J250" si="4253">IF($B247=$B241,J244+IF($F247&lt;&gt;$G247,(K247+$G249-$G248)/$F247,K247/$F247),IF($F247&lt;&gt;G247,(K247+$G249-$G248)/$F247,K247/$F247))</f>
        <v>0</v>
      </c>
      <c r="K250" s="7">
        <f t="shared" ref="K250:K251" si="4254">SUM(L250:R250)</f>
        <v>0</v>
      </c>
      <c r="L250" s="26">
        <f t="shared" ref="L250:R250" si="4255">L247</f>
        <v>0</v>
      </c>
      <c r="M250" s="26">
        <f t="shared" si="4255"/>
        <v>0</v>
      </c>
      <c r="N250" s="26">
        <f t="shared" si="4255"/>
        <v>0</v>
      </c>
      <c r="O250" s="26">
        <f t="shared" si="4255"/>
        <v>0</v>
      </c>
      <c r="P250" s="26">
        <f t="shared" si="4255"/>
        <v>0</v>
      </c>
      <c r="Q250" s="29">
        <f t="shared" si="4255"/>
        <v>0</v>
      </c>
      <c r="R250" s="23">
        <f t="shared" si="4255"/>
        <v>0</v>
      </c>
      <c r="S250" s="187">
        <f t="shared" ref="S250" si="4256">IF($B247=$B241,S244+IF($F247&lt;&gt;$G247,(T247+$G249-$G248)/$F247,T247/$F247),IF($F247&lt;&gt;P247,(T247+$G249-$G248)/$F247,T247/$F247))</f>
        <v>0</v>
      </c>
      <c r="T250" s="7">
        <f t="shared" ref="T250:T251" si="4257">SUM(U250:AA250)</f>
        <v>0</v>
      </c>
      <c r="U250" s="26">
        <f t="shared" ref="U250:AA250" si="4258">U247</f>
        <v>0</v>
      </c>
      <c r="V250" s="26">
        <f t="shared" si="4258"/>
        <v>0</v>
      </c>
      <c r="W250" s="26">
        <f t="shared" si="4258"/>
        <v>0</v>
      </c>
      <c r="X250" s="26">
        <f t="shared" si="4258"/>
        <v>0</v>
      </c>
      <c r="Y250" s="113">
        <f t="shared" si="4258"/>
        <v>0</v>
      </c>
      <c r="Z250" s="29">
        <f t="shared" si="4258"/>
        <v>0</v>
      </c>
      <c r="AA250" s="23">
        <f t="shared" si="4258"/>
        <v>0</v>
      </c>
      <c r="AB250" s="187">
        <f t="shared" ref="AB250" si="4259">IF($B247=$B241,AB244+IF($F247&lt;&gt;$G247,(AC247+$G249-$G248)/$F247,AC247/$F247),IF($F247&lt;&gt;Y247,(AC247+$G249-$G248)/$F247,AC247/$F247))</f>
        <v>0</v>
      </c>
      <c r="AC250" s="7">
        <f t="shared" ref="AC250:AC251" si="4260">SUM(AD250:AJ250)</f>
        <v>0</v>
      </c>
      <c r="AD250" s="26">
        <f t="shared" ref="AD250:AJ250" si="4261">AD247</f>
        <v>0</v>
      </c>
      <c r="AE250" s="26">
        <f t="shared" si="4261"/>
        <v>0</v>
      </c>
      <c r="AF250" s="26">
        <f t="shared" si="4261"/>
        <v>0</v>
      </c>
      <c r="AG250" s="26">
        <f t="shared" si="4261"/>
        <v>0</v>
      </c>
      <c r="AH250" s="113">
        <f t="shared" si="4261"/>
        <v>0</v>
      </c>
      <c r="AI250" s="29">
        <f t="shared" si="4261"/>
        <v>0</v>
      </c>
      <c r="AJ250" s="23">
        <f t="shared" si="4261"/>
        <v>0</v>
      </c>
      <c r="AK250" s="187">
        <f t="shared" ref="AK250" si="4262">IF($B247=$B241,AK244+IF($F247&lt;&gt;$G247,(AL247+$G249-$G248)/$F247,AL247/$F247),IF($F247&lt;&gt;AH247,(AL247+$G249-$G248)/$F247,AL247/$F247))</f>
        <v>0</v>
      </c>
      <c r="AL250" s="7">
        <f t="shared" ref="AL250:AL251" si="4263">SUM(AM250:AS250)</f>
        <v>0</v>
      </c>
      <c r="AM250" s="26">
        <f t="shared" ref="AM250:AS250" si="4264">AM247</f>
        <v>0</v>
      </c>
      <c r="AN250" s="26">
        <f t="shared" si="4264"/>
        <v>0</v>
      </c>
      <c r="AO250" s="26">
        <f t="shared" si="4264"/>
        <v>0</v>
      </c>
      <c r="AP250" s="26">
        <f t="shared" si="4264"/>
        <v>0</v>
      </c>
      <c r="AQ250" s="113">
        <f t="shared" si="4264"/>
        <v>0</v>
      </c>
      <c r="AR250" s="29">
        <f t="shared" si="4264"/>
        <v>0</v>
      </c>
      <c r="AS250" s="23">
        <f t="shared" si="4264"/>
        <v>0</v>
      </c>
      <c r="AT250" s="187">
        <f t="shared" ref="AT250" si="4265">IF($B247=$B241,AT244+IF($F247&lt;&gt;$G247,(AU247+$G249-$G248)/$F247,AU247/$F247),IF($F247&lt;&gt;AQ247,(AU247+$G249-$G248)/$F247,AU247/$F247))</f>
        <v>0</v>
      </c>
      <c r="AU250" s="7">
        <f t="shared" ref="AU250:AU251" si="4266">SUM(AV250:BB250)</f>
        <v>0</v>
      </c>
      <c r="AV250" s="6">
        <f t="shared" ref="AV250" si="4267">IF(SUM($AM$9:$AS$9)=SUM($AV$9:$BB$9),AV247,IF(AND(SUM($AV$9:$BB$9)&gt;42,SUM($AV$9:$BB$9)&lt;49),AV247,0))</f>
        <v>0</v>
      </c>
      <c r="AW250" s="6">
        <f t="shared" ref="AW250:BB250" si="4268">IF(SUM($AM$9:$AS$9)=SUM($AV$9:$BB$9),AW247,IF(AND(SUM($AV$9:$BB$9)&gt;42,SUM($AV$9:$BB$9)&lt;49),AW247,0))</f>
        <v>0</v>
      </c>
      <c r="AX250" s="6">
        <f t="shared" si="4268"/>
        <v>0</v>
      </c>
      <c r="AY250" s="6">
        <f t="shared" si="4268"/>
        <v>0</v>
      </c>
      <c r="AZ250" s="26">
        <f t="shared" si="4268"/>
        <v>0</v>
      </c>
      <c r="BA250" s="29">
        <f t="shared" si="4268"/>
        <v>0</v>
      </c>
      <c r="BB250" s="23">
        <f t="shared" si="4268"/>
        <v>0</v>
      </c>
    </row>
    <row r="251" spans="1:54" ht="15.75" customHeight="1" x14ac:dyDescent="0.2">
      <c r="A251" s="1">
        <f t="shared" ref="A251:A252" si="4269">A250</f>
        <v>0</v>
      </c>
      <c r="B251" s="313"/>
      <c r="C251" s="314"/>
      <c r="D251" s="314"/>
      <c r="E251" s="314"/>
      <c r="F251" s="31"/>
      <c r="G251" s="183"/>
      <c r="H251" s="123">
        <f t="shared" ref="H251" si="4270">IF($B247=$B241,H245+F251,$F251)</f>
        <v>0</v>
      </c>
      <c r="I251" s="165">
        <f t="shared" si="4209"/>
        <v>0</v>
      </c>
      <c r="J251" s="141">
        <f t="shared" ref="J251" si="4271">IF($H250=0,0,IF($B241=$B247,IF($H252&gt;0,$H252+J245,K247+J245),IF($H252&gt;0,$H252,K247)))</f>
        <v>0</v>
      </c>
      <c r="K251" s="7">
        <f t="shared" si="4254"/>
        <v>0</v>
      </c>
      <c r="L251" s="6"/>
      <c r="M251" s="6"/>
      <c r="N251" s="6"/>
      <c r="O251" s="6"/>
      <c r="P251" s="26"/>
      <c r="Q251" s="29"/>
      <c r="R251" s="23"/>
      <c r="S251" s="141">
        <f t="shared" ref="S251" si="4272">IF($H250=0,0,IF($B241=$B247,IF($H252&gt;0,$H252+S245,T247+S245),IF($H252&gt;0,$H252,T247)))</f>
        <v>0</v>
      </c>
      <c r="T251" s="7">
        <f t="shared" si="4257"/>
        <v>0</v>
      </c>
      <c r="U251" s="6"/>
      <c r="V251" s="6"/>
      <c r="W251" s="6"/>
      <c r="X251" s="6"/>
      <c r="Y251" s="26"/>
      <c r="Z251" s="29"/>
      <c r="AA251" s="23"/>
      <c r="AB251" s="141">
        <f t="shared" ref="AB251" si="4273">IF($H250=0,0,IF($B241=$B247,IF($H252&gt;0,$H252+AB245,AC247+AB245),IF($H252&gt;0,$H252,AC247)))</f>
        <v>0</v>
      </c>
      <c r="AC251" s="7">
        <f t="shared" si="4260"/>
        <v>0</v>
      </c>
      <c r="AD251" s="6"/>
      <c r="AE251" s="6"/>
      <c r="AF251" s="6"/>
      <c r="AG251" s="6"/>
      <c r="AH251" s="26"/>
      <c r="AI251" s="29"/>
      <c r="AJ251" s="23"/>
      <c r="AK251" s="141">
        <f t="shared" ref="AK251" si="4274">IF($H250=0,0,IF($B241=$B247,IF($H252&gt;0,$H252+AK245,AL247+AK245),IF($H252&gt;0,$H252,AL247)))</f>
        <v>0</v>
      </c>
      <c r="AL251" s="7">
        <f t="shared" si="4263"/>
        <v>0</v>
      </c>
      <c r="AM251" s="6"/>
      <c r="AN251" s="6"/>
      <c r="AO251" s="6"/>
      <c r="AP251" s="6"/>
      <c r="AQ251" s="26"/>
      <c r="AR251" s="29"/>
      <c r="AS251" s="23"/>
      <c r="AT251" s="141">
        <f t="shared" ref="AT251" si="4275">IF($H250=0,0,IF($B241=$B247,IF($H252&gt;0,$H252+AT245,AU247+AT245),IF($H252&gt;0,$H252,AU247)))</f>
        <v>0</v>
      </c>
      <c r="AU251" s="7">
        <f t="shared" si="4266"/>
        <v>0</v>
      </c>
      <c r="AV251" s="6"/>
      <c r="AW251" s="6"/>
      <c r="AX251" s="6"/>
      <c r="AY251" s="6"/>
      <c r="AZ251" s="26"/>
      <c r="BA251" s="29"/>
      <c r="BB251" s="23"/>
    </row>
    <row r="252" spans="1:54" ht="18.75" customHeight="1" thickBot="1" x14ac:dyDescent="0.25">
      <c r="A252" s="1">
        <f t="shared" si="4269"/>
        <v>0</v>
      </c>
      <c r="B252" s="323" t="str">
        <f>IF(B247="",Wydruk!$AE$6,IF(J248=0,Wydruk!$AE$7,IF(AND(G248&lt;G249,B247&lt;&gt;$B253),Wydruk!$AE$13,IF(AND($B247=$B241,$B247&lt;&gt;$B253),IF(OR(OR(J252&lt;4,J252&gt;5),OR(S252&lt;4,S252&gt;5),OR(AB252&lt;4,AB252&gt;5),OR(AK252&lt;4,AK252&gt;5),OR(AND(AT252&lt;4,AT252&gt;0),AT252&gt;5)),Wydruk!$AE$8,Wydruk!$AE$9),IF($B247=$B253,IF($F251&lt;&gt;0,Wydruk!$AE$12,Wydruk!$AE$10),IF(OR(OR(J248&lt;4,J248&gt;5),OR(S248&lt;4,S248&gt;5),OR(AB248&lt;4,AB248&gt;5),OR(AK248&lt;4,AK248&gt;5),OR(AND(AT248&lt;4,AT248&gt;0),AT248&gt;5)),Wydruk!$AE$8,Wydruk!$AE$11))))))</f>
        <v>Uzupełnij liczby godzin tygodniowego planu</v>
      </c>
      <c r="C252" s="324"/>
      <c r="D252" s="324"/>
      <c r="E252" s="324"/>
      <c r="F252" s="173">
        <f>wrzesień!F252</f>
        <v>0</v>
      </c>
      <c r="G252" s="184">
        <f>wrzesień!G252</f>
        <v>0</v>
      </c>
      <c r="H252" s="191">
        <f t="shared" ref="H252" si="4276">IF(OR($G252=0,$F252=0,$G252="",$F252=""),0,$G252/$F252)</f>
        <v>0</v>
      </c>
      <c r="I252" s="193"/>
      <c r="J252" s="176">
        <f t="shared" ref="J252" si="4277">IF($B241=$B247,IF(L247+L242&gt;0,1,0)+IF(M247+M242&gt;0,1,0)+IF(N247+N242&gt;0,1,0)+IF(O247+O242&gt;0,1,0)+IF(P247+P242&gt;0,1,0)+IF(Q247+Q242&gt;0,1,0)+IF(R247+R242&gt;0,1,0),J248)</f>
        <v>0</v>
      </c>
      <c r="K252" s="133">
        <f t="shared" ref="K252" si="4278">IF(OR($B247=$B253,J252=0,(K248-Q252+O252)&lt;=0),0,(K248-Q252+O252)/J252)</f>
        <v>0</v>
      </c>
      <c r="L252" s="137">
        <f t="shared" ref="L252" si="4279">IF(K252*(7-J249)&lt;=0,0,K252*(7-J249))</f>
        <v>0</v>
      </c>
      <c r="M252" s="311">
        <f t="shared" ref="M252" si="4280">ROUND(IF(OR(K249-K252*(7-J249)+P252&lt;0,$B247=$B253,K252&lt;=0,K249=0),0,IF(K249-K252*(7-J249)+P252&gt;Q252-O252+P252,Q252-O252+P252,K249-K252*(7-J249)+P252)),1)</f>
        <v>0</v>
      </c>
      <c r="N252" s="312"/>
      <c r="O252" s="139">
        <f t="shared" ref="O252" si="4281">IF(OR($B247=$B253,J248=0),0,IF($B247=$B241,J247,$F247))</f>
        <v>0</v>
      </c>
      <c r="P252" s="30">
        <f t="shared" ref="P252" si="4282">IF(OR($B247=$B253,J252=0),0,$G249-$G248)</f>
        <v>0</v>
      </c>
      <c r="Q252" s="134">
        <f t="shared" ref="Q252" si="4283">IF(OR($B247=$B253,J252=0),0,J251)</f>
        <v>0</v>
      </c>
      <c r="R252" s="138">
        <f t="shared" ref="R252" si="4284">IF($B247=$B253,0,K249)</f>
        <v>0</v>
      </c>
      <c r="S252" s="176">
        <f t="shared" ref="S252" si="4285">IF($B241=$B247,IF(U247+U242&gt;0,1,0)+IF(V247+V242&gt;0,1,0)+IF(W247+W242&gt;0,1,0)+IF(X247+X242&gt;0,1,0)+IF(Y247+Y242&gt;0,1,0)+IF(Z247+Z242&gt;0,1,0)+IF(AA247+AA242&gt;0,1,0),S248)</f>
        <v>0</v>
      </c>
      <c r="T252" s="133">
        <f t="shared" ref="T252" si="4286">IF(OR($B247=$B253,S252=0,(T248-Z252+X252)&lt;=0),0,(T248-Z252+X252)/S252)</f>
        <v>0</v>
      </c>
      <c r="U252" s="137">
        <f t="shared" ref="U252" si="4287">IF(T252*(7-S249)&lt;=0,0,T252*(7-S249))</f>
        <v>0</v>
      </c>
      <c r="V252" s="311">
        <f t="shared" ref="V252" si="4288">ROUND(IF(OR(T249-T252*(7-S249)+Y252&lt;0,$B247=$B253,T252&lt;=0,T249=0),0,IF(T249-T252*(7-S249)+Y252&gt;Z252-X252+Y252,Z252-X252+Y252,T249-T252*(7-S249)+Y252)),1)</f>
        <v>0</v>
      </c>
      <c r="W252" s="312"/>
      <c r="X252" s="139">
        <f t="shared" ref="X252" si="4289">IF(OR($B247=$B253,S248=0),0,IF($B247=$B241,S247,$F247))</f>
        <v>0</v>
      </c>
      <c r="Y252" s="30">
        <f t="shared" ref="Y252" si="4290">IF(OR($B247=$B253,S252=0),0,$G249-$G248)</f>
        <v>0</v>
      </c>
      <c r="Z252" s="134">
        <f t="shared" ref="Z252" si="4291">IF(OR($B247=$B253,S252=0),0,S251)</f>
        <v>0</v>
      </c>
      <c r="AA252" s="138">
        <f t="shared" ref="AA252" si="4292">IF($B247=$B253,0,T249)</f>
        <v>0</v>
      </c>
      <c r="AB252" s="176">
        <f t="shared" ref="AB252" si="4293">IF($B241=$B247,IF(AD247+AD242&gt;0,1,0)+IF(AE247+AE242&gt;0,1,0)+IF(AF247+AF242&gt;0,1,0)+IF(AG247+AG242&gt;0,1,0)+IF(AH247+AH242&gt;0,1,0)+IF(AI247+AI242&gt;0,1,0)+IF(AJ247+AJ242&gt;0,1,0),AB248)</f>
        <v>0</v>
      </c>
      <c r="AC252" s="133">
        <f t="shared" ref="AC252" si="4294">IF(OR($B247=$B253,AB252=0,(AC248-AI252+AG252)&lt;=0),0,(AC248-AI252+AG252)/AB252)</f>
        <v>0</v>
      </c>
      <c r="AD252" s="137">
        <f t="shared" ref="AD252" si="4295">IF(AC252*(7-AB249)&lt;=0,0,AC252*(7-AB249))</f>
        <v>0</v>
      </c>
      <c r="AE252" s="311">
        <f t="shared" ref="AE252" si="4296">ROUND(IF(OR(AC249-AC252*(7-AB249)+AH252&lt;0,$B247=$B253,AC252&lt;=0,AC249=0),0,IF(AC249-AC252*(7-AB249)+AH252&gt;AI252-AG252+AH252,AI252-AG252+AH252,AC249-AC252*(7-AB249)+AH252)),1)</f>
        <v>0</v>
      </c>
      <c r="AF252" s="312"/>
      <c r="AG252" s="139">
        <f t="shared" ref="AG252" si="4297">IF(OR($B247=$B253,AB248=0),0,IF($B247=$B241,AB247,$F247))</f>
        <v>0</v>
      </c>
      <c r="AH252" s="30">
        <f t="shared" ref="AH252" si="4298">IF(OR($B247=$B253,AB252=0),0,$G249-$G248)</f>
        <v>0</v>
      </c>
      <c r="AI252" s="134">
        <f t="shared" ref="AI252" si="4299">IF(OR($B247=$B253,AB252=0),0,AB251)</f>
        <v>0</v>
      </c>
      <c r="AJ252" s="138">
        <f t="shared" ref="AJ252" si="4300">IF($B247=$B253,0,AC249)</f>
        <v>0</v>
      </c>
      <c r="AK252" s="176">
        <f t="shared" ref="AK252" si="4301">IF($B241=$B247,IF(AM247+AM242&gt;0,1,0)+IF(AN247+AN242&gt;0,1,0)+IF(AO247+AO242&gt;0,1,0)+IF(AP247+AP242&gt;0,1,0)+IF(AQ247+AQ242&gt;0,1,0)+IF(AR247+AR242&gt;0,1,0)+IF(AS247+AS242&gt;0,1,0),AK248)</f>
        <v>0</v>
      </c>
      <c r="AL252" s="133">
        <f t="shared" ref="AL252" si="4302">IF(OR($B247=$B253,AK252=0,(AL248-AR252+AP252)&lt;=0),0,(AL248-AR252+AP252)/AK252)</f>
        <v>0</v>
      </c>
      <c r="AM252" s="137">
        <f t="shared" ref="AM252" si="4303">IF(AL252*(7-AK249)&lt;=0,0,AL252*(7-AK249))</f>
        <v>0</v>
      </c>
      <c r="AN252" s="311">
        <f t="shared" ref="AN252" si="4304">ROUND(IF(OR(AL249-AL252*(7-AK249)+AQ252&lt;0,$B247=$B253,AL252&lt;=0,AL249=0),0,IF(AL249-AL252*(7-AK249)+AQ252&gt;AR252-AP252+AQ252,AR252-AP252+AQ252,AL249-AL252*(7-AK249)+AQ252)),1)</f>
        <v>0</v>
      </c>
      <c r="AO252" s="312"/>
      <c r="AP252" s="139">
        <f t="shared" ref="AP252" si="4305">IF(OR($B247=$B253,AK248=0),0,IF($B247=$B241,AK247,$F247))</f>
        <v>0</v>
      </c>
      <c r="AQ252" s="30">
        <f t="shared" ref="AQ252" si="4306">IF(OR($B247=$B253,AK252=0),0,$G249-$G248)</f>
        <v>0</v>
      </c>
      <c r="AR252" s="134">
        <f t="shared" ref="AR252" si="4307">IF(OR($B247=$B253,AK252=0),0,AK251)</f>
        <v>0</v>
      </c>
      <c r="AS252" s="138">
        <f t="shared" ref="AS252" si="4308">IF($B247=$B253,0,AL249)</f>
        <v>0</v>
      </c>
      <c r="AT252" s="176">
        <f t="shared" ref="AT252" si="4309">IF($B241=$B247,IF(AV247+AV242&gt;0,1,0)+IF(AW247+AW242&gt;0,1,0)+IF(AX247+AX242&gt;0,1,0)+IF(AY247+AY242&gt;0,1,0)+IF(AZ247+AZ242&gt;0,1,0)+IF(BA247+BA242&gt;0,1,0)+IF(BB247+BB242&gt;0,1,0),AT248)</f>
        <v>0</v>
      </c>
      <c r="AU252" s="133">
        <f t="shared" ref="AU252" si="4310">IF(OR($B247=$B253,AT252=0,(AU248-BA252+AY252)&lt;=0),0,(AU248-BA252+AY252)/AT252)</f>
        <v>0</v>
      </c>
      <c r="AV252" s="137">
        <f t="shared" ref="AV252" si="4311">IF(AU252*(7-AT249)&lt;=0,0,AU252*(7-AT249))</f>
        <v>0</v>
      </c>
      <c r="AW252" s="311">
        <f t="shared" ref="AW252" si="4312">ROUND(IF(OR(AU249-AU252*(7-AT249)+AZ252&lt;0,$B247=$B253,AU252&lt;=0,AU249=0),0,IF(AU249-AU252*(7-AT249)+AZ252&gt;BA252-AY252+AZ252,BA252-AY252+AZ252,AU249-AU252*(7-AT249)+AZ252)),1)</f>
        <v>0</v>
      </c>
      <c r="AX252" s="312"/>
      <c r="AY252" s="139">
        <f t="shared" ref="AY252" si="4313">IF(OR($B247=$B253,AT248=0),0,IF($B247=$B241,AT247,$F247))</f>
        <v>0</v>
      </c>
      <c r="AZ252" s="30">
        <f t="shared" ref="AZ252" si="4314">IF(OR($B247=$B253,AT252=0),0,$G249-$G248)</f>
        <v>0</v>
      </c>
      <c r="BA252" s="134">
        <f t="shared" ref="BA252" si="4315">IF(OR($B247=$B253,AT252=0),0,AT251)</f>
        <v>0</v>
      </c>
      <c r="BB252" s="138">
        <f t="shared" ref="BB252" si="4316">IF($B247=$B253,0,AU249)</f>
        <v>0</v>
      </c>
    </row>
    <row r="253" spans="1:54" ht="15.75" x14ac:dyDescent="0.2">
      <c r="A253" s="1">
        <f t="shared" ref="A253" si="4317">IF(B253="","1. Niewypełnione",B253)</f>
        <v>0</v>
      </c>
      <c r="B253" s="320">
        <f>wrzesień!B253</f>
        <v>0</v>
      </c>
      <c r="C253" s="321">
        <f>wrzesień!C253</f>
        <v>0</v>
      </c>
      <c r="D253" s="321">
        <f>wrzesień!D253</f>
        <v>0</v>
      </c>
      <c r="E253" s="321">
        <f>wrzesień!E253</f>
        <v>0</v>
      </c>
      <c r="F253" s="177">
        <f>wrzesień!F253</f>
        <v>18</v>
      </c>
      <c r="G253" s="185">
        <f>wrzesień!G253</f>
        <v>18</v>
      </c>
      <c r="H253" s="177"/>
      <c r="I253" s="192">
        <f t="shared" ref="I253:I257" si="4318">K253+T253+AC253+AL253+AU253</f>
        <v>0</v>
      </c>
      <c r="J253" s="186">
        <f t="shared" ref="J253" si="4319">IF(OR($B253=$B259,J256=0),0,ROUND((K254+P258)/J256,0))</f>
        <v>0</v>
      </c>
      <c r="K253" s="51">
        <f t="shared" ref="K253:K254" si="4320">SUM(L253:R253)</f>
        <v>0</v>
      </c>
      <c r="L253" s="52">
        <f>wrzesień!L253</f>
        <v>0</v>
      </c>
      <c r="M253" s="52">
        <f>wrzesień!M253</f>
        <v>0</v>
      </c>
      <c r="N253" s="52">
        <f>wrzesień!N253</f>
        <v>0</v>
      </c>
      <c r="O253" s="52">
        <f>wrzesień!O253</f>
        <v>0</v>
      </c>
      <c r="P253" s="53">
        <f>wrzesień!P253</f>
        <v>0</v>
      </c>
      <c r="Q253" s="54">
        <f>wrzesień!Q253</f>
        <v>0</v>
      </c>
      <c r="R253" s="55">
        <f>wrzesień!R253</f>
        <v>0</v>
      </c>
      <c r="S253" s="188">
        <f t="shared" ref="S253" si="4321">IF(OR($B253=$B259,S256=0),0,ROUND((T254+Y258)/S256,0))</f>
        <v>0</v>
      </c>
      <c r="T253" s="51">
        <f t="shared" ref="T253:T254" si="4322">SUM(U253:AA253)</f>
        <v>0</v>
      </c>
      <c r="U253" s="52">
        <f>wrzesień!U253</f>
        <v>0</v>
      </c>
      <c r="V253" s="52">
        <f>wrzesień!V253</f>
        <v>0</v>
      </c>
      <c r="W253" s="52">
        <f>wrzesień!W253</f>
        <v>0</v>
      </c>
      <c r="X253" s="52">
        <f>wrzesień!X253</f>
        <v>0</v>
      </c>
      <c r="Y253" s="53">
        <f>wrzesień!Y253</f>
        <v>0</v>
      </c>
      <c r="Z253" s="54">
        <f>wrzesień!Z253</f>
        <v>0</v>
      </c>
      <c r="AA253" s="55">
        <f>wrzesień!AA253</f>
        <v>0</v>
      </c>
      <c r="AB253" s="188">
        <f t="shared" ref="AB253" si="4323">IF(OR($B253=$B259,AB256=0),0,ROUND((AC254+AH258)/AB256,0))</f>
        <v>0</v>
      </c>
      <c r="AC253" s="51">
        <f t="shared" ref="AC253:AC254" si="4324">SUM(AD253:AJ253)</f>
        <v>0</v>
      </c>
      <c r="AD253" s="52">
        <f>wrzesień!AD253</f>
        <v>0</v>
      </c>
      <c r="AE253" s="52">
        <f>wrzesień!AE253</f>
        <v>0</v>
      </c>
      <c r="AF253" s="52">
        <f>wrzesień!AF253</f>
        <v>0</v>
      </c>
      <c r="AG253" s="52">
        <f>wrzesień!AG253</f>
        <v>0</v>
      </c>
      <c r="AH253" s="53">
        <f>wrzesień!AH253</f>
        <v>0</v>
      </c>
      <c r="AI253" s="54">
        <f>wrzesień!AI253</f>
        <v>0</v>
      </c>
      <c r="AJ253" s="55">
        <f>wrzesień!AJ253</f>
        <v>0</v>
      </c>
      <c r="AK253" s="188">
        <f t="shared" ref="AK253" si="4325">IF(OR($B253=$B259,AK256=0),0,ROUND((AL254+AQ258)/AK256,0))</f>
        <v>0</v>
      </c>
      <c r="AL253" s="51">
        <f t="shared" ref="AL253:AL254" si="4326">SUM(AM253:AS253)</f>
        <v>0</v>
      </c>
      <c r="AM253" s="52">
        <f>wrzesień!AM253</f>
        <v>0</v>
      </c>
      <c r="AN253" s="52">
        <f>wrzesień!AN253</f>
        <v>0</v>
      </c>
      <c r="AO253" s="52">
        <f>wrzesień!AO253</f>
        <v>0</v>
      </c>
      <c r="AP253" s="52">
        <f>wrzesień!AP253</f>
        <v>0</v>
      </c>
      <c r="AQ253" s="53">
        <f>wrzesień!AQ253</f>
        <v>0</v>
      </c>
      <c r="AR253" s="54">
        <f>wrzesień!AR253</f>
        <v>0</v>
      </c>
      <c r="AS253" s="55">
        <f>wrzesień!AS253</f>
        <v>0</v>
      </c>
      <c r="AT253" s="188">
        <f t="shared" ref="AT253" si="4327">IF(OR($B253=$B259,AT256=0),0,ROUND((AU254+AZ258)/AT256,0))</f>
        <v>0</v>
      </c>
      <c r="AU253" s="51">
        <f t="shared" ref="AU253:AU254" si="4328">SUM(AV253:BB253)</f>
        <v>0</v>
      </c>
      <c r="AV253" s="52">
        <f t="shared" ref="AV253" si="4329">IF(SUM($AM$9:$AS$9)=SUM($AV$9:$BB$9),AM253,IF(AND(SUM($AV$9:$BB$9)&gt;42,SUM($AV$9:$BB$9)&lt;49),AM253,0))</f>
        <v>0</v>
      </c>
      <c r="AW253" s="52">
        <f t="shared" ref="AW253" si="4330">IF(SUM($AM$9:$AS$9)=SUM($AV$9:$BB$9),AN253,IF(AND(SUM($AV$9:$BB$9)&gt;42,SUM($AV$9:$BB$9)&lt;49),AN253,0))</f>
        <v>0</v>
      </c>
      <c r="AX253" s="52">
        <f t="shared" ref="AX253" si="4331">IF(SUM($AM$9:$AS$9)=SUM($AV$9:$BB$9),AO253,IF(AND(SUM($AV$9:$BB$9)&gt;42,SUM($AV$9:$BB$9)&lt;49),AO253,0))</f>
        <v>0</v>
      </c>
      <c r="AY253" s="52">
        <f t="shared" ref="AY253" si="4332">IF(SUM($AM$9:$AS$9)=SUM($AV$9:$BB$9),AP253,IF(AND(SUM($AV$9:$BB$9)&gt;42,SUM($AV$9:$BB$9)&lt;49),AP253,0))</f>
        <v>0</v>
      </c>
      <c r="AZ253" s="53">
        <f t="shared" ref="AZ253" si="4333">IF(SUM($AM$9:$AS$9)=SUM($AV$9:$BB$9),AQ253,IF(AND(SUM($AV$9:$BB$9)&gt;42,SUM($AV$9:$BB$9)&lt;49),AQ253,0))</f>
        <v>0</v>
      </c>
      <c r="BA253" s="54">
        <f t="shared" ref="BA253" si="4334">IF(SUM($AM$9:$AS$9)=SUM($AV$9:$BB$9),AR253,IF(AND(SUM($AV$9:$BB$9)&gt;42,SUM($AV$9:$BB$9)&lt;49),AR253,0))</f>
        <v>0</v>
      </c>
      <c r="BB253" s="55">
        <f t="shared" ref="BB253" si="4335">IF(SUM($AM$9:$AS$9)=SUM($AV$9:$BB$9),AS253,IF(AND(SUM($AV$9:$BB$9)&gt;42,SUM($AV$9:$BB$9)&lt;49),AS253,0))</f>
        <v>0</v>
      </c>
    </row>
    <row r="254" spans="1:54" ht="12.75" hidden="1" customHeight="1" x14ac:dyDescent="0.2">
      <c r="B254" s="93"/>
      <c r="C254" s="94"/>
      <c r="D254" s="95"/>
      <c r="E254" s="115"/>
      <c r="F254" s="140" t="b">
        <f t="shared" ref="F254" si="4336">IF($B247=$B253,OR(F248,G253&lt;F253),G253&lt;F253)</f>
        <v>0</v>
      </c>
      <c r="G254" s="189">
        <f t="shared" ref="G254" si="4337">IF(AND($B247=$B253,$B247&lt;&gt;"",$B247&lt;&gt;0),G253+G248,G253)</f>
        <v>18</v>
      </c>
      <c r="H254" s="120"/>
      <c r="I254" s="165">
        <f t="shared" si="4318"/>
        <v>0</v>
      </c>
      <c r="J254" s="194">
        <f t="shared" ref="J254" si="4338">7-COUNTIF(L253:R253,0)-COUNTIF(L253:R253,"")</f>
        <v>0</v>
      </c>
      <c r="K254" s="22">
        <f t="shared" si="4320"/>
        <v>0</v>
      </c>
      <c r="L254" s="35">
        <f t="shared" ref="L254:R254" si="4339">IF($B247=$B253,L253+L248,L253)</f>
        <v>0</v>
      </c>
      <c r="M254" s="35">
        <f t="shared" si="4339"/>
        <v>0</v>
      </c>
      <c r="N254" s="35">
        <f t="shared" si="4339"/>
        <v>0</v>
      </c>
      <c r="O254" s="35">
        <f t="shared" si="4339"/>
        <v>0</v>
      </c>
      <c r="P254" s="36">
        <f t="shared" si="4339"/>
        <v>0</v>
      </c>
      <c r="Q254" s="37">
        <f t="shared" si="4339"/>
        <v>0</v>
      </c>
      <c r="R254" s="38">
        <f t="shared" si="4339"/>
        <v>0</v>
      </c>
      <c r="S254" s="194">
        <f t="shared" ref="S254" si="4340">7-COUNTIF(U253:AA253,0)-COUNTIF(U253:AA253,"")</f>
        <v>0</v>
      </c>
      <c r="T254" s="22">
        <f t="shared" si="4322"/>
        <v>0</v>
      </c>
      <c r="U254" s="35">
        <f t="shared" ref="U254:AA254" si="4341">IF($B247=$B253,U253+U248,U253)</f>
        <v>0</v>
      </c>
      <c r="V254" s="35">
        <f t="shared" si="4341"/>
        <v>0</v>
      </c>
      <c r="W254" s="35">
        <f t="shared" si="4341"/>
        <v>0</v>
      </c>
      <c r="X254" s="35">
        <f t="shared" si="4341"/>
        <v>0</v>
      </c>
      <c r="Y254" s="36">
        <f t="shared" si="4341"/>
        <v>0</v>
      </c>
      <c r="Z254" s="37">
        <f t="shared" si="4341"/>
        <v>0</v>
      </c>
      <c r="AA254" s="38">
        <f t="shared" si="4341"/>
        <v>0</v>
      </c>
      <c r="AB254" s="194">
        <f t="shared" ref="AB254" si="4342">7-COUNTIF(AD253:AJ253,0)-COUNTIF(AD253:AJ253,"")</f>
        <v>0</v>
      </c>
      <c r="AC254" s="22">
        <f t="shared" si="4324"/>
        <v>0</v>
      </c>
      <c r="AD254" s="35">
        <f t="shared" ref="AD254:AJ254" si="4343">IF($B247=$B253,AD253+AD248,AD253)</f>
        <v>0</v>
      </c>
      <c r="AE254" s="35">
        <f t="shared" si="4343"/>
        <v>0</v>
      </c>
      <c r="AF254" s="35">
        <f t="shared" si="4343"/>
        <v>0</v>
      </c>
      <c r="AG254" s="35">
        <f t="shared" si="4343"/>
        <v>0</v>
      </c>
      <c r="AH254" s="36">
        <f t="shared" si="4343"/>
        <v>0</v>
      </c>
      <c r="AI254" s="37">
        <f t="shared" si="4343"/>
        <v>0</v>
      </c>
      <c r="AJ254" s="38">
        <f t="shared" si="4343"/>
        <v>0</v>
      </c>
      <c r="AK254" s="194">
        <f t="shared" ref="AK254" si="4344">7-COUNTIF(AM253:AS253,0)-COUNTIF(AM253:AS253,"")</f>
        <v>0</v>
      </c>
      <c r="AL254" s="22">
        <f t="shared" si="4326"/>
        <v>0</v>
      </c>
      <c r="AM254" s="35">
        <f t="shared" ref="AM254:AS254" si="4345">IF($B247=$B253,AM253+AM248,AM253)</f>
        <v>0</v>
      </c>
      <c r="AN254" s="35">
        <f t="shared" si="4345"/>
        <v>0</v>
      </c>
      <c r="AO254" s="35">
        <f t="shared" si="4345"/>
        <v>0</v>
      </c>
      <c r="AP254" s="35">
        <f t="shared" si="4345"/>
        <v>0</v>
      </c>
      <c r="AQ254" s="36">
        <f t="shared" si="4345"/>
        <v>0</v>
      </c>
      <c r="AR254" s="37">
        <f t="shared" si="4345"/>
        <v>0</v>
      </c>
      <c r="AS254" s="38">
        <f t="shared" si="4345"/>
        <v>0</v>
      </c>
      <c r="AT254" s="194">
        <f t="shared" ref="AT254" si="4346">7-COUNTIF(AV253:BB253,0)-COUNTIF(AV253:BB253,"")</f>
        <v>0</v>
      </c>
      <c r="AU254" s="22">
        <f t="shared" si="4328"/>
        <v>0</v>
      </c>
      <c r="AV254" s="35">
        <f t="shared" ref="AV254:BB254" si="4347">IF($B247=$B253,AV253+AV248,AV253)</f>
        <v>0</v>
      </c>
      <c r="AW254" s="35">
        <f t="shared" si="4347"/>
        <v>0</v>
      </c>
      <c r="AX254" s="35">
        <f t="shared" si="4347"/>
        <v>0</v>
      </c>
      <c r="AY254" s="35">
        <f t="shared" si="4347"/>
        <v>0</v>
      </c>
      <c r="AZ254" s="36">
        <f t="shared" si="4347"/>
        <v>0</v>
      </c>
      <c r="BA254" s="37">
        <f t="shared" si="4347"/>
        <v>0</v>
      </c>
      <c r="BB254" s="38">
        <f t="shared" si="4347"/>
        <v>0</v>
      </c>
    </row>
    <row r="255" spans="1:54" ht="15" hidden="1" customHeight="1" x14ac:dyDescent="0.2">
      <c r="B255" s="116"/>
      <c r="C255" s="117"/>
      <c r="D255" s="118"/>
      <c r="E255" s="119"/>
      <c r="F255" s="92"/>
      <c r="G255" s="190">
        <f t="shared" ref="G255" si="4348">IF(AND($B247=$B253,$B247&lt;&gt;"",$B247&lt;&gt;0),F253+G249,F253)</f>
        <v>18</v>
      </c>
      <c r="H255" s="121"/>
      <c r="I255" s="165">
        <f t="shared" si="4318"/>
        <v>0</v>
      </c>
      <c r="J255" s="195">
        <f t="shared" ref="J255" si="4349">IF($B253=$B247,COUNTIF(L255:R255,0),COUNTIF(L256:R256,0)+COUNTIF(L256:R256,""))</f>
        <v>7</v>
      </c>
      <c r="K255" s="39">
        <f t="shared" ref="K255:R255" si="4350">IF($B247=$B253,K256+K249,K256)</f>
        <v>0</v>
      </c>
      <c r="L255" s="40">
        <f t="shared" si="4350"/>
        <v>0</v>
      </c>
      <c r="M255" s="40">
        <f t="shared" si="4350"/>
        <v>0</v>
      </c>
      <c r="N255" s="40">
        <f t="shared" si="4350"/>
        <v>0</v>
      </c>
      <c r="O255" s="40">
        <f t="shared" si="4350"/>
        <v>0</v>
      </c>
      <c r="P255" s="41">
        <f t="shared" si="4350"/>
        <v>0</v>
      </c>
      <c r="Q255" s="42">
        <f t="shared" si="4350"/>
        <v>0</v>
      </c>
      <c r="R255" s="43">
        <f t="shared" si="4350"/>
        <v>0</v>
      </c>
      <c r="S255" s="195">
        <f t="shared" ref="S255" si="4351">IF($B253=$B247,COUNTIF(U255:AA255,0),COUNTIF(U256:AA256,0)+COUNTIF(U256:AA256,""))</f>
        <v>7</v>
      </c>
      <c r="T255" s="39">
        <f t="shared" ref="T255:AA255" si="4352">IF($B247=$B253,T256+T249,T256)</f>
        <v>0</v>
      </c>
      <c r="U255" s="40">
        <f t="shared" si="4352"/>
        <v>0</v>
      </c>
      <c r="V255" s="40">
        <f t="shared" si="4352"/>
        <v>0</v>
      </c>
      <c r="W255" s="40">
        <f t="shared" si="4352"/>
        <v>0</v>
      </c>
      <c r="X255" s="40">
        <f t="shared" si="4352"/>
        <v>0</v>
      </c>
      <c r="Y255" s="41">
        <f t="shared" si="4352"/>
        <v>0</v>
      </c>
      <c r="Z255" s="42">
        <f t="shared" si="4352"/>
        <v>0</v>
      </c>
      <c r="AA255" s="43">
        <f t="shared" si="4352"/>
        <v>0</v>
      </c>
      <c r="AB255" s="195">
        <f t="shared" ref="AB255" si="4353">IF($B253=$B247,COUNTIF(AD255:AJ255,0),COUNTIF(AD256:AJ256,0)+COUNTIF(AD256:AJ256,""))</f>
        <v>7</v>
      </c>
      <c r="AC255" s="39">
        <f t="shared" ref="AC255:AJ255" si="4354">IF($B247=$B253,AC256+AC249,AC256)</f>
        <v>0</v>
      </c>
      <c r="AD255" s="40">
        <f t="shared" si="4354"/>
        <v>0</v>
      </c>
      <c r="AE255" s="40">
        <f t="shared" si="4354"/>
        <v>0</v>
      </c>
      <c r="AF255" s="40">
        <f t="shared" si="4354"/>
        <v>0</v>
      </c>
      <c r="AG255" s="40">
        <f t="shared" si="4354"/>
        <v>0</v>
      </c>
      <c r="AH255" s="41">
        <f t="shared" si="4354"/>
        <v>0</v>
      </c>
      <c r="AI255" s="42">
        <f t="shared" si="4354"/>
        <v>0</v>
      </c>
      <c r="AJ255" s="43">
        <f t="shared" si="4354"/>
        <v>0</v>
      </c>
      <c r="AK255" s="195">
        <f t="shared" ref="AK255" si="4355">IF($B253=$B247,COUNTIF(AM255:AS255,0),COUNTIF(AM256:AS256,0)+COUNTIF(AM256:AS256,""))</f>
        <v>7</v>
      </c>
      <c r="AL255" s="39">
        <f t="shared" ref="AL255:AS255" si="4356">IF($B247=$B253,AL256+AL249,AL256)</f>
        <v>0</v>
      </c>
      <c r="AM255" s="40">
        <f t="shared" si="4356"/>
        <v>0</v>
      </c>
      <c r="AN255" s="40">
        <f t="shared" si="4356"/>
        <v>0</v>
      </c>
      <c r="AO255" s="40">
        <f t="shared" si="4356"/>
        <v>0</v>
      </c>
      <c r="AP255" s="40">
        <f t="shared" si="4356"/>
        <v>0</v>
      </c>
      <c r="AQ255" s="41">
        <f t="shared" si="4356"/>
        <v>0</v>
      </c>
      <c r="AR255" s="42">
        <f t="shared" si="4356"/>
        <v>0</v>
      </c>
      <c r="AS255" s="43">
        <f t="shared" si="4356"/>
        <v>0</v>
      </c>
      <c r="AT255" s="195">
        <f t="shared" ref="AT255" si="4357">IF($B253=$B247,COUNTIF(AV255:BB255,0),COUNTIF(AV256:BB256,0)+COUNTIF(AV256:BB256,""))</f>
        <v>7</v>
      </c>
      <c r="AU255" s="39">
        <f t="shared" ref="AU255:BB255" si="4358">IF($B247=$B253,AU256+AU249,AU256)</f>
        <v>0</v>
      </c>
      <c r="AV255" s="40">
        <f t="shared" si="4358"/>
        <v>0</v>
      </c>
      <c r="AW255" s="40">
        <f t="shared" si="4358"/>
        <v>0</v>
      </c>
      <c r="AX255" s="40">
        <f t="shared" si="4358"/>
        <v>0</v>
      </c>
      <c r="AY255" s="40">
        <f t="shared" si="4358"/>
        <v>0</v>
      </c>
      <c r="AZ255" s="41">
        <f t="shared" si="4358"/>
        <v>0</v>
      </c>
      <c r="BA255" s="42">
        <f t="shared" si="4358"/>
        <v>0</v>
      </c>
      <c r="BB255" s="43">
        <f t="shared" si="4358"/>
        <v>0</v>
      </c>
    </row>
    <row r="256" spans="1:54" ht="15.75" customHeight="1" x14ac:dyDescent="0.2">
      <c r="A256" s="1">
        <f t="shared" ref="A256" si="4359">A253</f>
        <v>0</v>
      </c>
      <c r="B256" s="313">
        <f t="shared" ref="B256" si="4360">B250+1</f>
        <v>40</v>
      </c>
      <c r="C256" s="314"/>
      <c r="D256" s="314"/>
      <c r="E256" s="314"/>
      <c r="F256" s="31"/>
      <c r="G256" s="183"/>
      <c r="H256" s="122">
        <f t="shared" ref="H256" si="4361">5-COUNTIF(AU253,0)-COUNTIF(AL253,0)-COUNTIF(AC253,0)-COUNTIF(T253,0)-COUNTIF(K253,0)</f>
        <v>0</v>
      </c>
      <c r="I256" s="165">
        <f t="shared" si="4318"/>
        <v>0</v>
      </c>
      <c r="J256" s="187">
        <f t="shared" ref="J256" si="4362">IF($B253=$B247,J250+IF($F253&lt;&gt;$G253,(K253+$G255-$G254)/$F253,K253/$F253),IF($F253&lt;&gt;G253,(K253+$G255-$G254)/$F253,K253/$F253))</f>
        <v>0</v>
      </c>
      <c r="K256" s="7">
        <f t="shared" ref="K256:K257" si="4363">SUM(L256:R256)</f>
        <v>0</v>
      </c>
      <c r="L256" s="26">
        <f t="shared" ref="L256:R256" si="4364">L253</f>
        <v>0</v>
      </c>
      <c r="M256" s="26">
        <f t="shared" si="4364"/>
        <v>0</v>
      </c>
      <c r="N256" s="26">
        <f t="shared" si="4364"/>
        <v>0</v>
      </c>
      <c r="O256" s="26">
        <f t="shared" si="4364"/>
        <v>0</v>
      </c>
      <c r="P256" s="26">
        <f t="shared" si="4364"/>
        <v>0</v>
      </c>
      <c r="Q256" s="29">
        <f t="shared" si="4364"/>
        <v>0</v>
      </c>
      <c r="R256" s="23">
        <f t="shared" si="4364"/>
        <v>0</v>
      </c>
      <c r="S256" s="187">
        <f t="shared" ref="S256" si="4365">IF($B253=$B247,S250+IF($F253&lt;&gt;$G253,(T253+$G255-$G254)/$F253,T253/$F253),IF($F253&lt;&gt;P253,(T253+$G255-$G254)/$F253,T253/$F253))</f>
        <v>0</v>
      </c>
      <c r="T256" s="7">
        <f t="shared" ref="T256:T257" si="4366">SUM(U256:AA256)</f>
        <v>0</v>
      </c>
      <c r="U256" s="26">
        <f t="shared" ref="U256:AA256" si="4367">U253</f>
        <v>0</v>
      </c>
      <c r="V256" s="26">
        <f t="shared" si="4367"/>
        <v>0</v>
      </c>
      <c r="W256" s="26">
        <f t="shared" si="4367"/>
        <v>0</v>
      </c>
      <c r="X256" s="26">
        <f t="shared" si="4367"/>
        <v>0</v>
      </c>
      <c r="Y256" s="113">
        <f t="shared" si="4367"/>
        <v>0</v>
      </c>
      <c r="Z256" s="29">
        <f t="shared" si="4367"/>
        <v>0</v>
      </c>
      <c r="AA256" s="23">
        <f t="shared" si="4367"/>
        <v>0</v>
      </c>
      <c r="AB256" s="187">
        <f t="shared" ref="AB256" si="4368">IF($B253=$B247,AB250+IF($F253&lt;&gt;$G253,(AC253+$G255-$G254)/$F253,AC253/$F253),IF($F253&lt;&gt;Y253,(AC253+$G255-$G254)/$F253,AC253/$F253))</f>
        <v>0</v>
      </c>
      <c r="AC256" s="7">
        <f t="shared" ref="AC256:AC257" si="4369">SUM(AD256:AJ256)</f>
        <v>0</v>
      </c>
      <c r="AD256" s="26">
        <f t="shared" ref="AD256:AJ256" si="4370">AD253</f>
        <v>0</v>
      </c>
      <c r="AE256" s="26">
        <f t="shared" si="4370"/>
        <v>0</v>
      </c>
      <c r="AF256" s="26">
        <f t="shared" si="4370"/>
        <v>0</v>
      </c>
      <c r="AG256" s="26">
        <f t="shared" si="4370"/>
        <v>0</v>
      </c>
      <c r="AH256" s="113">
        <f t="shared" si="4370"/>
        <v>0</v>
      </c>
      <c r="AI256" s="29">
        <f t="shared" si="4370"/>
        <v>0</v>
      </c>
      <c r="AJ256" s="23">
        <f t="shared" si="4370"/>
        <v>0</v>
      </c>
      <c r="AK256" s="187">
        <f t="shared" ref="AK256" si="4371">IF($B253=$B247,AK250+IF($F253&lt;&gt;$G253,(AL253+$G255-$G254)/$F253,AL253/$F253),IF($F253&lt;&gt;AH253,(AL253+$G255-$G254)/$F253,AL253/$F253))</f>
        <v>0</v>
      </c>
      <c r="AL256" s="7">
        <f t="shared" ref="AL256:AL257" si="4372">SUM(AM256:AS256)</f>
        <v>0</v>
      </c>
      <c r="AM256" s="26">
        <f t="shared" ref="AM256:AS256" si="4373">AM253</f>
        <v>0</v>
      </c>
      <c r="AN256" s="26">
        <f t="shared" si="4373"/>
        <v>0</v>
      </c>
      <c r="AO256" s="26">
        <f t="shared" si="4373"/>
        <v>0</v>
      </c>
      <c r="AP256" s="26">
        <f t="shared" si="4373"/>
        <v>0</v>
      </c>
      <c r="AQ256" s="113">
        <f t="shared" si="4373"/>
        <v>0</v>
      </c>
      <c r="AR256" s="29">
        <f t="shared" si="4373"/>
        <v>0</v>
      </c>
      <c r="AS256" s="23">
        <f t="shared" si="4373"/>
        <v>0</v>
      </c>
      <c r="AT256" s="187">
        <f t="shared" ref="AT256" si="4374">IF($B253=$B247,AT250+IF($F253&lt;&gt;$G253,(AU253+$G255-$G254)/$F253,AU253/$F253),IF($F253&lt;&gt;AQ253,(AU253+$G255-$G254)/$F253,AU253/$F253))</f>
        <v>0</v>
      </c>
      <c r="AU256" s="7">
        <f t="shared" ref="AU256:AU257" si="4375">SUM(AV256:BB256)</f>
        <v>0</v>
      </c>
      <c r="AV256" s="6">
        <f t="shared" ref="AV256" si="4376">IF(SUM($AM$9:$AS$9)=SUM($AV$9:$BB$9),AV253,IF(AND(SUM($AV$9:$BB$9)&gt;42,SUM($AV$9:$BB$9)&lt;49),AV253,0))</f>
        <v>0</v>
      </c>
      <c r="AW256" s="6">
        <f t="shared" ref="AW256:BB256" si="4377">IF(SUM($AM$9:$AS$9)=SUM($AV$9:$BB$9),AW253,IF(AND(SUM($AV$9:$BB$9)&gt;42,SUM($AV$9:$BB$9)&lt;49),AW253,0))</f>
        <v>0</v>
      </c>
      <c r="AX256" s="6">
        <f t="shared" si="4377"/>
        <v>0</v>
      </c>
      <c r="AY256" s="6">
        <f t="shared" si="4377"/>
        <v>0</v>
      </c>
      <c r="AZ256" s="26">
        <f t="shared" si="4377"/>
        <v>0</v>
      </c>
      <c r="BA256" s="29">
        <f t="shared" si="4377"/>
        <v>0</v>
      </c>
      <c r="BB256" s="23">
        <f t="shared" si="4377"/>
        <v>0</v>
      </c>
    </row>
    <row r="257" spans="1:54" ht="15.75" customHeight="1" x14ac:dyDescent="0.2">
      <c r="A257" s="1">
        <f t="shared" ref="A257:A258" si="4378">A256</f>
        <v>0</v>
      </c>
      <c r="B257" s="313"/>
      <c r="C257" s="314"/>
      <c r="D257" s="314"/>
      <c r="E257" s="314"/>
      <c r="F257" s="31"/>
      <c r="G257" s="183"/>
      <c r="H257" s="123">
        <f t="shared" ref="H257" si="4379">IF($B253=$B247,H251+F257,$F257)</f>
        <v>0</v>
      </c>
      <c r="I257" s="165">
        <f t="shared" si="4318"/>
        <v>0</v>
      </c>
      <c r="J257" s="141">
        <f t="shared" ref="J257" si="4380">IF($H256=0,0,IF($B247=$B253,IF($H258&gt;0,$H258+J251,K253+J251),IF($H258&gt;0,$H258,K253)))</f>
        <v>0</v>
      </c>
      <c r="K257" s="7">
        <f t="shared" si="4363"/>
        <v>0</v>
      </c>
      <c r="L257" s="6"/>
      <c r="M257" s="6"/>
      <c r="N257" s="6"/>
      <c r="O257" s="6"/>
      <c r="P257" s="26"/>
      <c r="Q257" s="29"/>
      <c r="R257" s="23"/>
      <c r="S257" s="141">
        <f t="shared" ref="S257" si="4381">IF($H256=0,0,IF($B247=$B253,IF($H258&gt;0,$H258+S251,T253+S251),IF($H258&gt;0,$H258,T253)))</f>
        <v>0</v>
      </c>
      <c r="T257" s="7">
        <f t="shared" si="4366"/>
        <v>0</v>
      </c>
      <c r="U257" s="6"/>
      <c r="V257" s="6"/>
      <c r="W257" s="6"/>
      <c r="X257" s="6"/>
      <c r="Y257" s="26"/>
      <c r="Z257" s="29"/>
      <c r="AA257" s="23"/>
      <c r="AB257" s="141">
        <f t="shared" ref="AB257" si="4382">IF($H256=0,0,IF($B247=$B253,IF($H258&gt;0,$H258+AB251,AC253+AB251),IF($H258&gt;0,$H258,AC253)))</f>
        <v>0</v>
      </c>
      <c r="AC257" s="7">
        <f t="shared" si="4369"/>
        <v>0</v>
      </c>
      <c r="AD257" s="6"/>
      <c r="AE257" s="6"/>
      <c r="AF257" s="6"/>
      <c r="AG257" s="6"/>
      <c r="AH257" s="26"/>
      <c r="AI257" s="29"/>
      <c r="AJ257" s="23"/>
      <c r="AK257" s="141">
        <f t="shared" ref="AK257" si="4383">IF($H256=0,0,IF($B247=$B253,IF($H258&gt;0,$H258+AK251,AL253+AK251),IF($H258&gt;0,$H258,AL253)))</f>
        <v>0</v>
      </c>
      <c r="AL257" s="7">
        <f t="shared" si="4372"/>
        <v>0</v>
      </c>
      <c r="AM257" s="6"/>
      <c r="AN257" s="6"/>
      <c r="AO257" s="6"/>
      <c r="AP257" s="6"/>
      <c r="AQ257" s="26"/>
      <c r="AR257" s="29"/>
      <c r="AS257" s="23"/>
      <c r="AT257" s="141">
        <f t="shared" ref="AT257" si="4384">IF($H256=0,0,IF($B247=$B253,IF($H258&gt;0,$H258+AT251,AU253+AT251),IF($H258&gt;0,$H258,AU253)))</f>
        <v>0</v>
      </c>
      <c r="AU257" s="7">
        <f t="shared" si="4375"/>
        <v>0</v>
      </c>
      <c r="AV257" s="6"/>
      <c r="AW257" s="6"/>
      <c r="AX257" s="6"/>
      <c r="AY257" s="6"/>
      <c r="AZ257" s="26"/>
      <c r="BA257" s="29"/>
      <c r="BB257" s="23"/>
    </row>
    <row r="258" spans="1:54" ht="18.75" customHeight="1" thickBot="1" x14ac:dyDescent="0.25">
      <c r="A258" s="1">
        <f t="shared" si="4378"/>
        <v>0</v>
      </c>
      <c r="B258" s="316" t="str">
        <f>IF(B253="",Wydruk!$AE$6,IF(J254=0,Wydruk!$AE$7,IF(AND(G254&lt;G255,B253&lt;&gt;$B259),Wydruk!$AE$13,IF(AND($B253=$B247,$B253&lt;&gt;$B259),IF(OR(OR(J258&lt;4,J258&gt;5),OR(S258&lt;4,S258&gt;5),OR(AB258&lt;4,AB258&gt;5),OR(AK258&lt;4,AK258&gt;5),OR(AND(AT258&lt;4,AT258&gt;0),AT258&gt;5)),Wydruk!$AE$8,Wydruk!$AE$9),IF($B253=$B259,IF($F257&lt;&gt;0,Wydruk!$AE$12,Wydruk!$AE$10),IF(OR(OR(J254&lt;4,J254&gt;5),OR(S254&lt;4,S254&gt;5),OR(AB254&lt;4,AB254&gt;5),OR(AK254&lt;4,AK254&gt;5),OR(AND(AT254&lt;4,AT254&gt;0),AT254&gt;5)),Wydruk!$AE$8,Wydruk!$AE$11))))))</f>
        <v>Uzupełnij liczby godzin tygodniowego planu</v>
      </c>
      <c r="C258" s="317"/>
      <c r="D258" s="317"/>
      <c r="E258" s="317"/>
      <c r="F258" s="203">
        <f>wrzesień!F258</f>
        <v>0</v>
      </c>
      <c r="G258" s="204">
        <f>wrzesień!G258</f>
        <v>0</v>
      </c>
      <c r="H258" s="205">
        <f t="shared" ref="H258" si="4385">IF(OR($G258=0,$F258=0,$G258="",$F258=""),0,$G258/$F258)</f>
        <v>0</v>
      </c>
      <c r="I258" s="206"/>
      <c r="J258" s="207">
        <f t="shared" ref="J258" si="4386">IF($B247=$B253,IF(L253+L248&gt;0,1,0)+IF(M253+M248&gt;0,1,0)+IF(N253+N248&gt;0,1,0)+IF(O253+O248&gt;0,1,0)+IF(P253+P248&gt;0,1,0)+IF(Q253+Q248&gt;0,1,0)+IF(R253+R248&gt;0,1,0),J254)</f>
        <v>0</v>
      </c>
      <c r="K258" s="208">
        <f t="shared" ref="K258" si="4387">IF(OR($B253=$B259,J258=0,(K254-Q258+O258)&lt;=0),0,(K254-Q258+O258)/J258)</f>
        <v>0</v>
      </c>
      <c r="L258" s="209">
        <f t="shared" ref="L258" si="4388">IF(K258*(7-J255)&lt;=0,0,K258*(7-J255))</f>
        <v>0</v>
      </c>
      <c r="M258" s="308">
        <f t="shared" ref="M258" si="4389">ROUND(IF(OR(K255-K258*(7-J255)+P258&lt;0,$B253=$B259,K258&lt;=0,K255=0),0,IF(K255-K258*(7-J255)+P258&gt;Q258-O258+P258,Q258-O258+P258,K255-K258*(7-J255)+P258)),1)</f>
        <v>0</v>
      </c>
      <c r="N258" s="309"/>
      <c r="O258" s="210">
        <f t="shared" ref="O258" si="4390">IF(OR($B253=$B259,J254=0),0,IF($B253=$B247,J253,$F253))</f>
        <v>0</v>
      </c>
      <c r="P258" s="211">
        <f t="shared" ref="P258" si="4391">IF(OR($B253=$B259,J258=0),0,$G255-$G254)</f>
        <v>0</v>
      </c>
      <c r="Q258" s="212">
        <f t="shared" ref="Q258" si="4392">IF(OR($B253=$B259,J258=0),0,J257)</f>
        <v>0</v>
      </c>
      <c r="R258" s="213">
        <f t="shared" ref="R258" si="4393">IF($B253=$B259,0,K255)</f>
        <v>0</v>
      </c>
      <c r="S258" s="207">
        <f t="shared" ref="S258" si="4394">IF($B247=$B253,IF(U253+U248&gt;0,1,0)+IF(V253+V248&gt;0,1,0)+IF(W253+W248&gt;0,1,0)+IF(X253+X248&gt;0,1,0)+IF(Y253+Y248&gt;0,1,0)+IF(Z253+Z248&gt;0,1,0)+IF(AA253+AA248&gt;0,1,0),S254)</f>
        <v>0</v>
      </c>
      <c r="T258" s="208">
        <f t="shared" ref="T258" si="4395">IF(OR($B253=$B259,S258=0,(T254-Z258+X258)&lt;=0),0,(T254-Z258+X258)/S258)</f>
        <v>0</v>
      </c>
      <c r="U258" s="209">
        <f t="shared" ref="U258" si="4396">IF(T258*(7-S255)&lt;=0,0,T258*(7-S255))</f>
        <v>0</v>
      </c>
      <c r="V258" s="308">
        <f t="shared" ref="V258" si="4397">ROUND(IF(OR(T255-T258*(7-S255)+Y258&lt;0,$B253=$B259,T258&lt;=0,T255=0),0,IF(T255-T258*(7-S255)+Y258&gt;Z258-X258+Y258,Z258-X258+Y258,T255-T258*(7-S255)+Y258)),1)</f>
        <v>0</v>
      </c>
      <c r="W258" s="309"/>
      <c r="X258" s="210">
        <f t="shared" ref="X258" si="4398">IF(OR($B253=$B259,S254=0),0,IF($B253=$B247,S253,$F253))</f>
        <v>0</v>
      </c>
      <c r="Y258" s="211">
        <f t="shared" ref="Y258" si="4399">IF(OR($B253=$B259,S258=0),0,$G255-$G254)</f>
        <v>0</v>
      </c>
      <c r="Z258" s="212">
        <f t="shared" ref="Z258" si="4400">IF(OR($B253=$B259,S258=0),0,S257)</f>
        <v>0</v>
      </c>
      <c r="AA258" s="213">
        <f t="shared" ref="AA258" si="4401">IF($B253=$B259,0,T255)</f>
        <v>0</v>
      </c>
      <c r="AB258" s="207">
        <f t="shared" ref="AB258" si="4402">IF($B247=$B253,IF(AD253+AD248&gt;0,1,0)+IF(AE253+AE248&gt;0,1,0)+IF(AF253+AF248&gt;0,1,0)+IF(AG253+AG248&gt;0,1,0)+IF(AH253+AH248&gt;0,1,0)+IF(AI253+AI248&gt;0,1,0)+IF(AJ253+AJ248&gt;0,1,0),AB254)</f>
        <v>0</v>
      </c>
      <c r="AC258" s="208">
        <f t="shared" ref="AC258" si="4403">IF(OR($B253=$B259,AB258=0,(AC254-AI258+AG258)&lt;=0),0,(AC254-AI258+AG258)/AB258)</f>
        <v>0</v>
      </c>
      <c r="AD258" s="209">
        <f t="shared" ref="AD258" si="4404">IF(AC258*(7-AB255)&lt;=0,0,AC258*(7-AB255))</f>
        <v>0</v>
      </c>
      <c r="AE258" s="308">
        <f t="shared" ref="AE258" si="4405">ROUND(IF(OR(AC255-AC258*(7-AB255)+AH258&lt;0,$B253=$B259,AC258&lt;=0,AC255=0),0,IF(AC255-AC258*(7-AB255)+AH258&gt;AI258-AG258+AH258,AI258-AG258+AH258,AC255-AC258*(7-AB255)+AH258)),1)</f>
        <v>0</v>
      </c>
      <c r="AF258" s="309"/>
      <c r="AG258" s="210">
        <f t="shared" ref="AG258" si="4406">IF(OR($B253=$B259,AB254=0),0,IF($B253=$B247,AB253,$F253))</f>
        <v>0</v>
      </c>
      <c r="AH258" s="211">
        <f t="shared" ref="AH258" si="4407">IF(OR($B253=$B259,AB258=0),0,$G255-$G254)</f>
        <v>0</v>
      </c>
      <c r="AI258" s="212">
        <f t="shared" ref="AI258" si="4408">IF(OR($B253=$B259,AB258=0),0,AB257)</f>
        <v>0</v>
      </c>
      <c r="AJ258" s="213">
        <f t="shared" ref="AJ258" si="4409">IF($B253=$B259,0,AC255)</f>
        <v>0</v>
      </c>
      <c r="AK258" s="207">
        <f t="shared" ref="AK258" si="4410">IF($B247=$B253,IF(AM253+AM248&gt;0,1,0)+IF(AN253+AN248&gt;0,1,0)+IF(AO253+AO248&gt;0,1,0)+IF(AP253+AP248&gt;0,1,0)+IF(AQ253+AQ248&gt;0,1,0)+IF(AR253+AR248&gt;0,1,0)+IF(AS253+AS248&gt;0,1,0),AK254)</f>
        <v>0</v>
      </c>
      <c r="AL258" s="208">
        <f t="shared" ref="AL258" si="4411">IF(OR($B253=$B259,AK258=0,(AL254-AR258+AP258)&lt;=0),0,(AL254-AR258+AP258)/AK258)</f>
        <v>0</v>
      </c>
      <c r="AM258" s="209">
        <f t="shared" ref="AM258" si="4412">IF(AL258*(7-AK255)&lt;=0,0,AL258*(7-AK255))</f>
        <v>0</v>
      </c>
      <c r="AN258" s="308">
        <f t="shared" ref="AN258" si="4413">ROUND(IF(OR(AL255-AL258*(7-AK255)+AQ258&lt;0,$B253=$B259,AL258&lt;=0,AL255=0),0,IF(AL255-AL258*(7-AK255)+AQ258&gt;AR258-AP258+AQ258,AR258-AP258+AQ258,AL255-AL258*(7-AK255)+AQ258)),1)</f>
        <v>0</v>
      </c>
      <c r="AO258" s="309"/>
      <c r="AP258" s="210">
        <f t="shared" ref="AP258" si="4414">IF(OR($B253=$B259,AK254=0),0,IF($B253=$B247,AK253,$F253))</f>
        <v>0</v>
      </c>
      <c r="AQ258" s="211">
        <f t="shared" ref="AQ258" si="4415">IF(OR($B253=$B259,AK258=0),0,$G255-$G254)</f>
        <v>0</v>
      </c>
      <c r="AR258" s="212">
        <f t="shared" ref="AR258" si="4416">IF(OR($B253=$B259,AK258=0),0,AK257)</f>
        <v>0</v>
      </c>
      <c r="AS258" s="213">
        <f t="shared" ref="AS258" si="4417">IF($B253=$B259,0,AL255)</f>
        <v>0</v>
      </c>
      <c r="AT258" s="207">
        <f t="shared" ref="AT258" si="4418">IF($B247=$B253,IF(AV253+AV248&gt;0,1,0)+IF(AW253+AW248&gt;0,1,0)+IF(AX253+AX248&gt;0,1,0)+IF(AY253+AY248&gt;0,1,0)+IF(AZ253+AZ248&gt;0,1,0)+IF(BA253+BA248&gt;0,1,0)+IF(BB253+BB248&gt;0,1,0),AT254)</f>
        <v>0</v>
      </c>
      <c r="AU258" s="208">
        <f t="shared" ref="AU258" si="4419">IF(OR($B253=$B259,AT258=0,(AU254-BA258+AY258)&lt;=0),0,(AU254-BA258+AY258)/AT258)</f>
        <v>0</v>
      </c>
      <c r="AV258" s="209">
        <f t="shared" ref="AV258" si="4420">IF(AU258*(7-AT255)&lt;=0,0,AU258*(7-AT255))</f>
        <v>0</v>
      </c>
      <c r="AW258" s="308">
        <f t="shared" ref="AW258" si="4421">ROUND(IF(OR(AU255-AU258*(7-AT255)+AZ258&lt;0,$B253=$B259,AU258&lt;=0,AU255=0),0,IF(AU255-AU258*(7-AT255)+AZ258&gt;BA258-AY258+AZ258,BA258-AY258+AZ258,AU255-AU258*(7-AT255)+AZ258)),1)</f>
        <v>0</v>
      </c>
      <c r="AX258" s="309"/>
      <c r="AY258" s="210">
        <f t="shared" ref="AY258" si="4422">IF(OR($B253=$B259,AT254=0),0,IF($B253=$B247,AT253,$F253))</f>
        <v>0</v>
      </c>
      <c r="AZ258" s="211">
        <f t="shared" ref="AZ258" si="4423">IF(OR($B253=$B259,AT258=0),0,$G255-$G254)</f>
        <v>0</v>
      </c>
      <c r="BA258" s="212">
        <f t="shared" ref="BA258" si="4424">IF(OR($B253=$B259,AT258=0),0,AT257)</f>
        <v>0</v>
      </c>
      <c r="BB258" s="213">
        <f t="shared" ref="BB258" si="4425">IF($B253=$B259,0,AU255)</f>
        <v>0</v>
      </c>
    </row>
    <row r="259" spans="1:54" ht="15.75" x14ac:dyDescent="0.2">
      <c r="A259" s="1" t="str">
        <f t="shared" ref="A259" si="4426">IF(B259="","1. Niewypełnione",B259)</f>
        <v>1. Niewypełnione</v>
      </c>
      <c r="B259" s="318"/>
      <c r="C259" s="318"/>
      <c r="D259" s="318"/>
      <c r="E259" s="318"/>
      <c r="F259" s="226"/>
      <c r="G259" s="226"/>
      <c r="H259" s="226"/>
      <c r="I259" s="214"/>
      <c r="J259" s="227"/>
      <c r="K259" s="228"/>
      <c r="L259" s="229"/>
      <c r="M259" s="229"/>
      <c r="N259" s="229"/>
      <c r="O259" s="229"/>
      <c r="P259" s="229"/>
      <c r="Q259" s="229"/>
      <c r="R259" s="229"/>
      <c r="S259" s="227"/>
      <c r="T259" s="228"/>
      <c r="U259" s="229"/>
      <c r="V259" s="229"/>
      <c r="W259" s="229"/>
      <c r="X259" s="229"/>
      <c r="Y259" s="229"/>
      <c r="Z259" s="229"/>
      <c r="AA259" s="229"/>
      <c r="AB259" s="227"/>
      <c r="AC259" s="228"/>
      <c r="AD259" s="229"/>
      <c r="AE259" s="229"/>
      <c r="AF259" s="229"/>
      <c r="AG259" s="229"/>
      <c r="AH259" s="229"/>
      <c r="AI259" s="229"/>
      <c r="AJ259" s="229"/>
      <c r="AK259" s="227"/>
      <c r="AL259" s="228"/>
      <c r="AM259" s="229"/>
      <c r="AN259" s="229"/>
      <c r="AO259" s="229"/>
      <c r="AP259" s="229"/>
      <c r="AQ259" s="229"/>
      <c r="AR259" s="229"/>
      <c r="AS259" s="229"/>
      <c r="AT259" s="227"/>
      <c r="AU259" s="228"/>
      <c r="AV259" s="229"/>
      <c r="AW259" s="229"/>
      <c r="AX259" s="229"/>
      <c r="AY259" s="229"/>
      <c r="AZ259" s="229"/>
      <c r="BA259" s="229"/>
      <c r="BB259" s="229"/>
    </row>
    <row r="260" spans="1:54" ht="12.75" hidden="1" customHeight="1" x14ac:dyDescent="0.2">
      <c r="B260" s="215"/>
      <c r="C260" s="215"/>
      <c r="D260" s="216"/>
      <c r="E260" s="230"/>
      <c r="F260" s="217"/>
      <c r="G260" s="218"/>
      <c r="H260" s="224"/>
      <c r="I260" s="219"/>
      <c r="J260" s="231"/>
      <c r="K260" s="219"/>
      <c r="L260" s="232"/>
      <c r="M260" s="232"/>
      <c r="N260" s="232"/>
      <c r="O260" s="232"/>
      <c r="P260" s="232"/>
      <c r="Q260" s="232"/>
      <c r="R260" s="232"/>
      <c r="S260" s="231"/>
      <c r="T260" s="219"/>
      <c r="U260" s="232"/>
      <c r="V260" s="232"/>
      <c r="W260" s="232"/>
      <c r="X260" s="232"/>
      <c r="Y260" s="232"/>
      <c r="Z260" s="232"/>
      <c r="AA260" s="232"/>
      <c r="AB260" s="231"/>
      <c r="AC260" s="219"/>
      <c r="AD260" s="232"/>
      <c r="AE260" s="232"/>
      <c r="AF260" s="232"/>
      <c r="AG260" s="232"/>
      <c r="AH260" s="232"/>
      <c r="AI260" s="232"/>
      <c r="AJ260" s="232"/>
      <c r="AK260" s="231"/>
      <c r="AL260" s="219"/>
      <c r="AM260" s="232"/>
      <c r="AN260" s="232"/>
      <c r="AO260" s="232"/>
      <c r="AP260" s="232"/>
      <c r="AQ260" s="232"/>
      <c r="AR260" s="232"/>
      <c r="AS260" s="232"/>
      <c r="AT260" s="231"/>
      <c r="AU260" s="219"/>
      <c r="AV260" s="232"/>
      <c r="AW260" s="232"/>
      <c r="AX260" s="232"/>
      <c r="AY260" s="232"/>
      <c r="AZ260" s="232"/>
      <c r="BA260" s="232"/>
      <c r="BB260" s="232"/>
    </row>
    <row r="261" spans="1:54" ht="15" hidden="1" customHeight="1" x14ac:dyDescent="0.2">
      <c r="B261" s="220"/>
      <c r="C261" s="221"/>
      <c r="D261" s="222"/>
      <c r="E261" s="218"/>
      <c r="F261" s="56"/>
      <c r="G261" s="223"/>
      <c r="H261" s="224"/>
      <c r="I261" s="219"/>
      <c r="J261" s="233"/>
      <c r="K261" s="232"/>
      <c r="L261" s="232"/>
      <c r="M261" s="232"/>
      <c r="N261" s="232"/>
      <c r="O261" s="232"/>
      <c r="P261" s="232"/>
      <c r="Q261" s="232"/>
      <c r="R261" s="232"/>
      <c r="S261" s="233"/>
      <c r="T261" s="232"/>
      <c r="U261" s="232"/>
      <c r="V261" s="232"/>
      <c r="W261" s="232"/>
      <c r="X261" s="232"/>
      <c r="Y261" s="232"/>
      <c r="Z261" s="232"/>
      <c r="AA261" s="232"/>
      <c r="AB261" s="233"/>
      <c r="AC261" s="232"/>
      <c r="AD261" s="232"/>
      <c r="AE261" s="232"/>
      <c r="AF261" s="232"/>
      <c r="AG261" s="232"/>
      <c r="AH261" s="232"/>
      <c r="AI261" s="232"/>
      <c r="AJ261" s="232"/>
      <c r="AK261" s="233"/>
      <c r="AL261" s="232"/>
      <c r="AM261" s="232"/>
      <c r="AN261" s="232"/>
      <c r="AO261" s="232"/>
      <c r="AP261" s="232"/>
      <c r="AQ261" s="232"/>
      <c r="AR261" s="232"/>
      <c r="AS261" s="232"/>
      <c r="AT261" s="233"/>
      <c r="AU261" s="232"/>
      <c r="AV261" s="232"/>
      <c r="AW261" s="232"/>
      <c r="AX261" s="232"/>
      <c r="AY261" s="232"/>
      <c r="AZ261" s="232"/>
      <c r="BA261" s="232"/>
      <c r="BB261" s="232"/>
    </row>
    <row r="262" spans="1:54" ht="15.75" customHeight="1" x14ac:dyDescent="0.2">
      <c r="A262" s="1" t="str">
        <f t="shared" ref="A262" si="4427">A259</f>
        <v>1. Niewypełnione</v>
      </c>
      <c r="B262" s="319"/>
      <c r="C262" s="322"/>
      <c r="D262" s="322"/>
      <c r="E262" s="322"/>
      <c r="F262" s="234"/>
      <c r="G262" s="234"/>
      <c r="H262" s="235"/>
      <c r="I262" s="219"/>
      <c r="J262" s="236"/>
      <c r="K262" s="237"/>
      <c r="L262" s="238"/>
      <c r="M262" s="238"/>
      <c r="N262" s="238"/>
      <c r="O262" s="238"/>
      <c r="P262" s="238"/>
      <c r="Q262" s="238"/>
      <c r="R262" s="238"/>
      <c r="S262" s="236"/>
      <c r="T262" s="237"/>
      <c r="U262" s="238"/>
      <c r="V262" s="238"/>
      <c r="W262" s="238"/>
      <c r="X262" s="238"/>
      <c r="Y262" s="238"/>
      <c r="Z262" s="238"/>
      <c r="AA262" s="238"/>
      <c r="AB262" s="236"/>
      <c r="AC262" s="237"/>
      <c r="AD262" s="238"/>
      <c r="AE262" s="238"/>
      <c r="AF262" s="238"/>
      <c r="AG262" s="238"/>
      <c r="AH262" s="238"/>
      <c r="AI262" s="238"/>
      <c r="AJ262" s="238"/>
      <c r="AK262" s="236"/>
      <c r="AL262" s="237"/>
      <c r="AM262" s="238"/>
      <c r="AN262" s="238"/>
      <c r="AO262" s="238"/>
      <c r="AP262" s="238"/>
      <c r="AQ262" s="238"/>
      <c r="AR262" s="238"/>
      <c r="AS262" s="238"/>
      <c r="AT262" s="236"/>
      <c r="AU262" s="237"/>
      <c r="AV262" s="238"/>
      <c r="AW262" s="238"/>
      <c r="AX262" s="238"/>
      <c r="AY262" s="238"/>
      <c r="AZ262" s="238"/>
      <c r="BA262" s="238"/>
      <c r="BB262" s="238"/>
    </row>
    <row r="263" spans="1:54" ht="15.75" customHeight="1" x14ac:dyDescent="0.2">
      <c r="A263" s="1" t="str">
        <f t="shared" ref="A263:A264" si="4428">A262</f>
        <v>1. Niewypełnione</v>
      </c>
      <c r="B263" s="319"/>
      <c r="C263" s="322"/>
      <c r="D263" s="322"/>
      <c r="E263" s="322"/>
      <c r="F263" s="234"/>
      <c r="G263" s="234"/>
      <c r="H263" s="239"/>
      <c r="I263" s="219"/>
      <c r="J263" s="240"/>
      <c r="K263" s="237"/>
      <c r="L263" s="238"/>
      <c r="M263" s="238"/>
      <c r="N263" s="238"/>
      <c r="O263" s="238"/>
      <c r="P263" s="238"/>
      <c r="Q263" s="238"/>
      <c r="R263" s="238"/>
      <c r="S263" s="240"/>
      <c r="T263" s="237"/>
      <c r="U263" s="238"/>
      <c r="V263" s="238"/>
      <c r="W263" s="238"/>
      <c r="X263" s="238"/>
      <c r="Y263" s="238"/>
      <c r="Z263" s="238"/>
      <c r="AA263" s="238"/>
      <c r="AB263" s="240"/>
      <c r="AC263" s="237"/>
      <c r="AD263" s="238"/>
      <c r="AE263" s="238"/>
      <c r="AF263" s="238"/>
      <c r="AG263" s="238"/>
      <c r="AH263" s="238"/>
      <c r="AI263" s="238"/>
      <c r="AJ263" s="238"/>
      <c r="AK263" s="240"/>
      <c r="AL263" s="237"/>
      <c r="AM263" s="238"/>
      <c r="AN263" s="238"/>
      <c r="AO263" s="238"/>
      <c r="AP263" s="238"/>
      <c r="AQ263" s="238"/>
      <c r="AR263" s="238"/>
      <c r="AS263" s="238"/>
      <c r="AT263" s="240"/>
      <c r="AU263" s="237"/>
      <c r="AV263" s="238"/>
      <c r="AW263" s="238"/>
      <c r="AX263" s="238"/>
      <c r="AY263" s="238"/>
      <c r="AZ263" s="238"/>
      <c r="BA263" s="238"/>
      <c r="BB263" s="238"/>
    </row>
    <row r="264" spans="1:54" ht="18.75" customHeight="1" x14ac:dyDescent="0.2">
      <c r="A264" s="1" t="str">
        <f t="shared" si="4428"/>
        <v>1. Niewypełnione</v>
      </c>
      <c r="B264" s="315"/>
      <c r="C264" s="315"/>
      <c r="D264" s="315"/>
      <c r="E264" s="315"/>
      <c r="F264" s="241"/>
      <c r="G264" s="242"/>
      <c r="H264" s="225"/>
      <c r="I264" s="224"/>
      <c r="J264" s="243"/>
      <c r="K264" s="244"/>
      <c r="L264" s="219"/>
      <c r="M264" s="310"/>
      <c r="N264" s="310"/>
      <c r="O264" s="239"/>
      <c r="P264" s="219"/>
      <c r="Q264" s="219"/>
      <c r="R264" s="245"/>
      <c r="S264" s="243"/>
      <c r="T264" s="244"/>
      <c r="U264" s="219"/>
      <c r="V264" s="310"/>
      <c r="W264" s="310"/>
      <c r="X264" s="239"/>
      <c r="Y264" s="219"/>
      <c r="Z264" s="219"/>
      <c r="AA264" s="245"/>
      <c r="AB264" s="243"/>
      <c r="AC264" s="244"/>
      <c r="AD264" s="219"/>
      <c r="AE264" s="310"/>
      <c r="AF264" s="310"/>
      <c r="AG264" s="239"/>
      <c r="AH264" s="219"/>
      <c r="AI264" s="219"/>
      <c r="AJ264" s="245"/>
      <c r="AK264" s="243"/>
      <c r="AL264" s="244"/>
      <c r="AM264" s="219"/>
      <c r="AN264" s="310"/>
      <c r="AO264" s="310"/>
      <c r="AP264" s="239"/>
      <c r="AQ264" s="219"/>
      <c r="AR264" s="219"/>
      <c r="AS264" s="245"/>
      <c r="AT264" s="243"/>
      <c r="AU264" s="244"/>
      <c r="AV264" s="219"/>
      <c r="AW264" s="310"/>
      <c r="AX264" s="310"/>
      <c r="AY264" s="239"/>
      <c r="AZ264" s="219"/>
      <c r="BA264" s="219"/>
      <c r="BB264" s="245"/>
    </row>
  </sheetData>
  <sheetProtection password="B0EE" sheet="1" formatCells="0" autoFilter="0"/>
  <autoFilter ref="A12:BB264">
    <filterColumn colId="0" showButton="0">
      <customFilters>
        <customFilter operator="notEqual" val=" "/>
      </customFilters>
    </filterColumn>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autoFilter>
  <mergeCells count="439">
    <mergeCell ref="V258:W258"/>
    <mergeCell ref="AE258:AF258"/>
    <mergeCell ref="AN258:AO258"/>
    <mergeCell ref="AW258:AX258"/>
    <mergeCell ref="M264:N264"/>
    <mergeCell ref="V264:W264"/>
    <mergeCell ref="AE264:AF264"/>
    <mergeCell ref="AN264:AO264"/>
    <mergeCell ref="AW264:AX264"/>
    <mergeCell ref="B259:E259"/>
    <mergeCell ref="B262:B263"/>
    <mergeCell ref="B264:E264"/>
    <mergeCell ref="C262:E263"/>
    <mergeCell ref="B253:E253"/>
    <mergeCell ref="B256:B257"/>
    <mergeCell ref="B258:E258"/>
    <mergeCell ref="C256:E257"/>
    <mergeCell ref="M258:N258"/>
    <mergeCell ref="B247:E247"/>
    <mergeCell ref="B250:B251"/>
    <mergeCell ref="B252:E252"/>
    <mergeCell ref="C250:E251"/>
    <mergeCell ref="M252:N252"/>
    <mergeCell ref="V252:W252"/>
    <mergeCell ref="AE252:AF252"/>
    <mergeCell ref="AN252:AO252"/>
    <mergeCell ref="AW252:AX252"/>
    <mergeCell ref="V240:W240"/>
    <mergeCell ref="AE240:AF240"/>
    <mergeCell ref="AN240:AO240"/>
    <mergeCell ref="AW240:AX240"/>
    <mergeCell ref="M246:N246"/>
    <mergeCell ref="V246:W246"/>
    <mergeCell ref="AE246:AF246"/>
    <mergeCell ref="AN246:AO246"/>
    <mergeCell ref="AW246:AX246"/>
    <mergeCell ref="B241:E241"/>
    <mergeCell ref="B244:B245"/>
    <mergeCell ref="B246:E246"/>
    <mergeCell ref="C244:E245"/>
    <mergeCell ref="B235:E235"/>
    <mergeCell ref="B238:B239"/>
    <mergeCell ref="B240:E240"/>
    <mergeCell ref="C238:E239"/>
    <mergeCell ref="M240:N240"/>
    <mergeCell ref="B229:E229"/>
    <mergeCell ref="B232:B233"/>
    <mergeCell ref="B234:E234"/>
    <mergeCell ref="C232:E233"/>
    <mergeCell ref="M234:N234"/>
    <mergeCell ref="V234:W234"/>
    <mergeCell ref="AE234:AF234"/>
    <mergeCell ref="AN234:AO234"/>
    <mergeCell ref="AW234:AX234"/>
    <mergeCell ref="V222:W222"/>
    <mergeCell ref="AE222:AF222"/>
    <mergeCell ref="AN222:AO222"/>
    <mergeCell ref="AW222:AX222"/>
    <mergeCell ref="M228:N228"/>
    <mergeCell ref="V228:W228"/>
    <mergeCell ref="AE228:AF228"/>
    <mergeCell ref="AN228:AO228"/>
    <mergeCell ref="AW228:AX228"/>
    <mergeCell ref="B223:E223"/>
    <mergeCell ref="B226:B227"/>
    <mergeCell ref="B228:E228"/>
    <mergeCell ref="C226:E227"/>
    <mergeCell ref="B217:E217"/>
    <mergeCell ref="B220:B221"/>
    <mergeCell ref="B222:E222"/>
    <mergeCell ref="C220:E221"/>
    <mergeCell ref="M222:N222"/>
    <mergeCell ref="B211:E211"/>
    <mergeCell ref="B214:B215"/>
    <mergeCell ref="B216:E216"/>
    <mergeCell ref="C214:E215"/>
    <mergeCell ref="M216:N216"/>
    <mergeCell ref="V216:W216"/>
    <mergeCell ref="AE216:AF216"/>
    <mergeCell ref="AN216:AO216"/>
    <mergeCell ref="AW216:AX216"/>
    <mergeCell ref="V204:W204"/>
    <mergeCell ref="AE204:AF204"/>
    <mergeCell ref="AN204:AO204"/>
    <mergeCell ref="AW204:AX204"/>
    <mergeCell ref="M210:N210"/>
    <mergeCell ref="V210:W210"/>
    <mergeCell ref="AE210:AF210"/>
    <mergeCell ref="AN210:AO210"/>
    <mergeCell ref="AW210:AX210"/>
    <mergeCell ref="B205:E205"/>
    <mergeCell ref="B208:B209"/>
    <mergeCell ref="B210:E210"/>
    <mergeCell ref="C208:E209"/>
    <mergeCell ref="B199:E199"/>
    <mergeCell ref="B202:B203"/>
    <mergeCell ref="B204:E204"/>
    <mergeCell ref="C202:E203"/>
    <mergeCell ref="M204:N204"/>
    <mergeCell ref="B193:E193"/>
    <mergeCell ref="B196:B197"/>
    <mergeCell ref="B198:E198"/>
    <mergeCell ref="C196:E197"/>
    <mergeCell ref="M198:N198"/>
    <mergeCell ref="V198:W198"/>
    <mergeCell ref="AE198:AF198"/>
    <mergeCell ref="AN198:AO198"/>
    <mergeCell ref="AW198:AX198"/>
    <mergeCell ref="V186:W186"/>
    <mergeCell ref="AE186:AF186"/>
    <mergeCell ref="AN186:AO186"/>
    <mergeCell ref="AW186:AX186"/>
    <mergeCell ref="M192:N192"/>
    <mergeCell ref="V192:W192"/>
    <mergeCell ref="AE192:AF192"/>
    <mergeCell ref="AN192:AO192"/>
    <mergeCell ref="AW192:AX192"/>
    <mergeCell ref="B187:E187"/>
    <mergeCell ref="B190:B191"/>
    <mergeCell ref="B192:E192"/>
    <mergeCell ref="C190:E191"/>
    <mergeCell ref="B181:E181"/>
    <mergeCell ref="B184:B185"/>
    <mergeCell ref="B186:E186"/>
    <mergeCell ref="C184:E185"/>
    <mergeCell ref="M186:N186"/>
    <mergeCell ref="B175:E175"/>
    <mergeCell ref="B178:B179"/>
    <mergeCell ref="B180:E180"/>
    <mergeCell ref="C178:E179"/>
    <mergeCell ref="M180:N180"/>
    <mergeCell ref="V180:W180"/>
    <mergeCell ref="AE180:AF180"/>
    <mergeCell ref="AN180:AO180"/>
    <mergeCell ref="AW180:AX180"/>
    <mergeCell ref="V168:W168"/>
    <mergeCell ref="AE168:AF168"/>
    <mergeCell ref="AN168:AO168"/>
    <mergeCell ref="AW168:AX168"/>
    <mergeCell ref="M174:N174"/>
    <mergeCell ref="V174:W174"/>
    <mergeCell ref="AE174:AF174"/>
    <mergeCell ref="AN174:AO174"/>
    <mergeCell ref="AW174:AX174"/>
    <mergeCell ref="B169:E169"/>
    <mergeCell ref="B172:B173"/>
    <mergeCell ref="B174:E174"/>
    <mergeCell ref="C172:E173"/>
    <mergeCell ref="B163:E163"/>
    <mergeCell ref="B166:B167"/>
    <mergeCell ref="B168:E168"/>
    <mergeCell ref="C166:E167"/>
    <mergeCell ref="M168:N168"/>
    <mergeCell ref="B157:E157"/>
    <mergeCell ref="B160:B161"/>
    <mergeCell ref="B162:E162"/>
    <mergeCell ref="C160:E161"/>
    <mergeCell ref="M162:N162"/>
    <mergeCell ref="V162:W162"/>
    <mergeCell ref="AE162:AF162"/>
    <mergeCell ref="AN162:AO162"/>
    <mergeCell ref="AW162:AX162"/>
    <mergeCell ref="V150:W150"/>
    <mergeCell ref="AE150:AF150"/>
    <mergeCell ref="AN150:AO150"/>
    <mergeCell ref="AW150:AX150"/>
    <mergeCell ref="M156:N156"/>
    <mergeCell ref="V156:W156"/>
    <mergeCell ref="AE156:AF156"/>
    <mergeCell ref="AN156:AO156"/>
    <mergeCell ref="AW156:AX156"/>
    <mergeCell ref="B151:E151"/>
    <mergeCell ref="B154:B155"/>
    <mergeCell ref="B156:E156"/>
    <mergeCell ref="C154:E155"/>
    <mergeCell ref="B145:E145"/>
    <mergeCell ref="B148:B149"/>
    <mergeCell ref="B150:E150"/>
    <mergeCell ref="C148:E149"/>
    <mergeCell ref="M150:N150"/>
    <mergeCell ref="B139:E139"/>
    <mergeCell ref="B142:B143"/>
    <mergeCell ref="B144:E144"/>
    <mergeCell ref="C142:E143"/>
    <mergeCell ref="M144:N144"/>
    <mergeCell ref="V144:W144"/>
    <mergeCell ref="AE144:AF144"/>
    <mergeCell ref="AN144:AO144"/>
    <mergeCell ref="AW144:AX144"/>
    <mergeCell ref="V132:W132"/>
    <mergeCell ref="AE132:AF132"/>
    <mergeCell ref="AN132:AO132"/>
    <mergeCell ref="AW132:AX132"/>
    <mergeCell ref="M138:N138"/>
    <mergeCell ref="V138:W138"/>
    <mergeCell ref="AE138:AF138"/>
    <mergeCell ref="AN138:AO138"/>
    <mergeCell ref="AW138:AX138"/>
    <mergeCell ref="B133:E133"/>
    <mergeCell ref="B136:B137"/>
    <mergeCell ref="B138:E138"/>
    <mergeCell ref="C136:E137"/>
    <mergeCell ref="B127:E127"/>
    <mergeCell ref="B130:B131"/>
    <mergeCell ref="B132:E132"/>
    <mergeCell ref="C130:E131"/>
    <mergeCell ref="M132:N132"/>
    <mergeCell ref="B121:E121"/>
    <mergeCell ref="B124:B125"/>
    <mergeCell ref="B126:E126"/>
    <mergeCell ref="C124:E125"/>
    <mergeCell ref="M126:N126"/>
    <mergeCell ref="V126:W126"/>
    <mergeCell ref="AE126:AF126"/>
    <mergeCell ref="AN126:AO126"/>
    <mergeCell ref="AW126:AX126"/>
    <mergeCell ref="V114:W114"/>
    <mergeCell ref="AE114:AF114"/>
    <mergeCell ref="AN114:AO114"/>
    <mergeCell ref="AW114:AX114"/>
    <mergeCell ref="M120:N120"/>
    <mergeCell ref="V120:W120"/>
    <mergeCell ref="AE120:AF120"/>
    <mergeCell ref="AN120:AO120"/>
    <mergeCell ref="AW120:AX120"/>
    <mergeCell ref="B115:E115"/>
    <mergeCell ref="B118:B119"/>
    <mergeCell ref="B120:E120"/>
    <mergeCell ref="C118:E119"/>
    <mergeCell ref="B109:E109"/>
    <mergeCell ref="B112:B113"/>
    <mergeCell ref="B114:E114"/>
    <mergeCell ref="C112:E113"/>
    <mergeCell ref="M114:N114"/>
    <mergeCell ref="B103:E103"/>
    <mergeCell ref="B106:B107"/>
    <mergeCell ref="B108:E108"/>
    <mergeCell ref="C106:E107"/>
    <mergeCell ref="M108:N108"/>
    <mergeCell ref="V108:W108"/>
    <mergeCell ref="AE108:AF108"/>
    <mergeCell ref="AN108:AO108"/>
    <mergeCell ref="AW108:AX108"/>
    <mergeCell ref="V96:W96"/>
    <mergeCell ref="AE96:AF96"/>
    <mergeCell ref="AN96:AO96"/>
    <mergeCell ref="AW96:AX96"/>
    <mergeCell ref="M102:N102"/>
    <mergeCell ref="V102:W102"/>
    <mergeCell ref="AE102:AF102"/>
    <mergeCell ref="AN102:AO102"/>
    <mergeCell ref="AW102:AX102"/>
    <mergeCell ref="B97:E97"/>
    <mergeCell ref="B100:B101"/>
    <mergeCell ref="B102:E102"/>
    <mergeCell ref="C100:E101"/>
    <mergeCell ref="B91:E91"/>
    <mergeCell ref="B94:B95"/>
    <mergeCell ref="B96:E96"/>
    <mergeCell ref="C94:E95"/>
    <mergeCell ref="M96:N96"/>
    <mergeCell ref="B85:E85"/>
    <mergeCell ref="B88:B89"/>
    <mergeCell ref="B90:E90"/>
    <mergeCell ref="C88:E89"/>
    <mergeCell ref="M90:N90"/>
    <mergeCell ref="V90:W90"/>
    <mergeCell ref="AE90:AF90"/>
    <mergeCell ref="AN90:AO90"/>
    <mergeCell ref="AW90:AX90"/>
    <mergeCell ref="V78:W78"/>
    <mergeCell ref="AE78:AF78"/>
    <mergeCell ref="AN78:AO78"/>
    <mergeCell ref="AW78:AX78"/>
    <mergeCell ref="M84:N84"/>
    <mergeCell ref="V84:W84"/>
    <mergeCell ref="AE84:AF84"/>
    <mergeCell ref="AN84:AO84"/>
    <mergeCell ref="AW84:AX84"/>
    <mergeCell ref="B79:E79"/>
    <mergeCell ref="B82:B83"/>
    <mergeCell ref="B84:E84"/>
    <mergeCell ref="C82:E83"/>
    <mergeCell ref="B73:E73"/>
    <mergeCell ref="B76:B77"/>
    <mergeCell ref="B78:E78"/>
    <mergeCell ref="C76:E77"/>
    <mergeCell ref="M78:N78"/>
    <mergeCell ref="B67:E67"/>
    <mergeCell ref="B70:B71"/>
    <mergeCell ref="B72:E72"/>
    <mergeCell ref="C70:E71"/>
    <mergeCell ref="M72:N72"/>
    <mergeCell ref="V72:W72"/>
    <mergeCell ref="AE72:AF72"/>
    <mergeCell ref="AN72:AO72"/>
    <mergeCell ref="AW72:AX72"/>
    <mergeCell ref="V60:W60"/>
    <mergeCell ref="AE60:AF60"/>
    <mergeCell ref="AN60:AO60"/>
    <mergeCell ref="AW60:AX60"/>
    <mergeCell ref="M66:N66"/>
    <mergeCell ref="V66:W66"/>
    <mergeCell ref="AE66:AF66"/>
    <mergeCell ref="AN66:AO66"/>
    <mergeCell ref="AW66:AX66"/>
    <mergeCell ref="B61:E61"/>
    <mergeCell ref="B64:B65"/>
    <mergeCell ref="B66:E66"/>
    <mergeCell ref="C64:E65"/>
    <mergeCell ref="B55:E55"/>
    <mergeCell ref="B58:B59"/>
    <mergeCell ref="B60:E60"/>
    <mergeCell ref="C58:E59"/>
    <mergeCell ref="M60:N60"/>
    <mergeCell ref="AN48:AO48"/>
    <mergeCell ref="AW48:AX48"/>
    <mergeCell ref="B49:E49"/>
    <mergeCell ref="B52:B53"/>
    <mergeCell ref="B54:E54"/>
    <mergeCell ref="C52:E53"/>
    <mergeCell ref="M54:N54"/>
    <mergeCell ref="V54:W54"/>
    <mergeCell ref="AE54:AF54"/>
    <mergeCell ref="AN54:AO54"/>
    <mergeCell ref="AW54:AX54"/>
    <mergeCell ref="B48:E48"/>
    <mergeCell ref="C46:E47"/>
    <mergeCell ref="B37:E37"/>
    <mergeCell ref="B40:B41"/>
    <mergeCell ref="B42:E42"/>
    <mergeCell ref="C40:E41"/>
    <mergeCell ref="M42:N42"/>
    <mergeCell ref="V42:W42"/>
    <mergeCell ref="AE42:AF42"/>
    <mergeCell ref="M48:N48"/>
    <mergeCell ref="V48:W48"/>
    <mergeCell ref="AE48:AF48"/>
    <mergeCell ref="AW36:AX36"/>
    <mergeCell ref="B43:E43"/>
    <mergeCell ref="B46:B47"/>
    <mergeCell ref="B25:E25"/>
    <mergeCell ref="B28:B29"/>
    <mergeCell ref="B30:E30"/>
    <mergeCell ref="C28:E29"/>
    <mergeCell ref="B19:E19"/>
    <mergeCell ref="B22:B23"/>
    <mergeCell ref="B24:E24"/>
    <mergeCell ref="C22:E23"/>
    <mergeCell ref="M24:N24"/>
    <mergeCell ref="V24:W24"/>
    <mergeCell ref="AE24:AF24"/>
    <mergeCell ref="AN24:AO24"/>
    <mergeCell ref="AW24:AX24"/>
    <mergeCell ref="M30:N30"/>
    <mergeCell ref="V30:W30"/>
    <mergeCell ref="AW30:AX30"/>
    <mergeCell ref="AN42:AO42"/>
    <mergeCell ref="AW42:AX42"/>
    <mergeCell ref="AN36:AO36"/>
    <mergeCell ref="AK1:AK8"/>
    <mergeCell ref="AL1:AS1"/>
    <mergeCell ref="AQ2:AQ7"/>
    <mergeCell ref="AE30:AF30"/>
    <mergeCell ref="AN30:AO30"/>
    <mergeCell ref="AN18:AO18"/>
    <mergeCell ref="K1:R1"/>
    <mergeCell ref="R2:R7"/>
    <mergeCell ref="C1:E2"/>
    <mergeCell ref="C3:D3"/>
    <mergeCell ref="C7:E8"/>
    <mergeCell ref="M18:N18"/>
    <mergeCell ref="V18:W18"/>
    <mergeCell ref="AE18:AF18"/>
    <mergeCell ref="B31:E31"/>
    <mergeCell ref="B34:B35"/>
    <mergeCell ref="B36:E36"/>
    <mergeCell ref="C34:E35"/>
    <mergeCell ref="M36:N36"/>
    <mergeCell ref="V36:W36"/>
    <mergeCell ref="AE36:AF36"/>
    <mergeCell ref="F1:G1"/>
    <mergeCell ref="V2:V7"/>
    <mergeCell ref="P2:P7"/>
    <mergeCell ref="Q2:Q7"/>
    <mergeCell ref="AY2:AY7"/>
    <mergeCell ref="AZ2:AZ7"/>
    <mergeCell ref="BA2:BA7"/>
    <mergeCell ref="L2:L7"/>
    <mergeCell ref="I1:I8"/>
    <mergeCell ref="J1:J8"/>
    <mergeCell ref="K2:K8"/>
    <mergeCell ref="AW18:AX18"/>
    <mergeCell ref="B13:E13"/>
    <mergeCell ref="B16:B17"/>
    <mergeCell ref="B18:E18"/>
    <mergeCell ref="C16:E17"/>
    <mergeCell ref="A12:BB12"/>
    <mergeCell ref="C4:D4"/>
    <mergeCell ref="C5:D5"/>
    <mergeCell ref="C6:D6"/>
    <mergeCell ref="AC2:AC8"/>
    <mergeCell ref="AD2:AD7"/>
    <mergeCell ref="AE2:AE7"/>
    <mergeCell ref="AF2:AF7"/>
    <mergeCell ref="AG2:AG7"/>
    <mergeCell ref="AH2:AH7"/>
    <mergeCell ref="AB1:AB8"/>
    <mergeCell ref="AC1:AJ1"/>
    <mergeCell ref="F2:G8"/>
    <mergeCell ref="AP2:AP7"/>
    <mergeCell ref="S1:S8"/>
    <mergeCell ref="T1:AA1"/>
    <mergeCell ref="T2:T8"/>
    <mergeCell ref="U2:U7"/>
    <mergeCell ref="B1:B8"/>
    <mergeCell ref="M2:M7"/>
    <mergeCell ref="N2:N7"/>
    <mergeCell ref="O2:O7"/>
    <mergeCell ref="AR2:AR7"/>
    <mergeCell ref="AS2:AS7"/>
    <mergeCell ref="AU2:AU8"/>
    <mergeCell ref="AV2:AV7"/>
    <mergeCell ref="W2:W7"/>
    <mergeCell ref="X2:X7"/>
    <mergeCell ref="Y2:Y7"/>
    <mergeCell ref="Z2:Z7"/>
    <mergeCell ref="AA2:AA7"/>
    <mergeCell ref="AT1:AT8"/>
    <mergeCell ref="AU1:BB1"/>
    <mergeCell ref="BB2:BB7"/>
    <mergeCell ref="AI2:AI7"/>
    <mergeCell ref="AJ2:AJ7"/>
    <mergeCell ref="AW2:AW7"/>
    <mergeCell ref="AX2:AX7"/>
    <mergeCell ref="AL2:AL8"/>
    <mergeCell ref="AM2:AM7"/>
    <mergeCell ref="AN2:AN7"/>
    <mergeCell ref="AO2:AO7"/>
  </mergeCells>
  <conditionalFormatting sqref="B24:E24">
    <cfRule type="notContainsBlanks" dxfId="109" priority="25">
      <formula>LEN(TRIM(B24))&gt;0</formula>
    </cfRule>
  </conditionalFormatting>
  <conditionalFormatting sqref="B30:E30 B36:E36 B42:E42 B48:E48 B54:E54 B60:E60 B66:E66 B72:E72 B78:E78 B84:E84 B90:E90 B96:E96 B102:E102 B108:E108 B114:E114 B120:E120 B126:E126 B132:E132 B138:E138 B144:E144 B150:E150 B156:E156 B162:E162 B168:E168 B174:E174 B180:E180 B186:E186 B192:E192 B198:E198 B204:E204 B210:E210 B216:E216 B222:E222 B228:E228 B234:E234 B240:E240 B246:E246 B252:E252 B258:E258 B264:E264">
    <cfRule type="notContainsBlanks" dxfId="108" priority="5">
      <formula>LEN(TRIM(B30))&gt;0</formula>
    </cfRule>
  </conditionalFormatting>
  <dataValidations xWindow="510" yWindow="522" count="34">
    <dataValidation allowBlank="1" showErrorMessage="1" promptTitle="KOREKTA GODZIN NOCNYCH" prompt="Wypełniać, jeśli wystapiła róznica między licbą godzin podaną w poprzednim miesięcznym wykazie a faktycną ich realizacją_x000a_- wpisać liczbę godzin korygujacych np. -3 " sqref="G16"/>
    <dataValidation allowBlank="1" showErrorMessage="1" promptTitle="KOREKTA GODZIN ZASTĘPSTW" prompt="Wypełniać, jeśli wystapiła róznica między licbą godzin podaną w poprzednim miesięcznym wykazie a faktycną ich realizacją_x000a_- wpisać liczbę godzin korygujacych np. -3 " sqref="G17"/>
    <dataValidation allowBlank="1" promptTitle="GODZINY NOCNE" prompt="Wpisać liczbę godzin nocnych przepracowanych w okresie rozliczeniowym art. 42b KN_x000a_" sqref="F16"/>
    <dataValidation allowBlank="1" promptTitle="KOREKTA GODZIN PLANOWANYCH" prompt="Wypełniać, jeśli wystapiła róznica między licbą godzin podaną w poprzednim miesięcznym wykazie a faktycną ich realizacją_x000a_- wpisać liczbę godzin korygujacych np. -3 _x000a_" sqref="F17"/>
    <dataValidation type="decimal" allowBlank="1" showInputMessage="1" showErrorMessage="1" errorTitle="BŁĄD" error="Nieprawidłowa liczba godzin zastępstw na dany dzień" sqref="U17:AA17 L17:R17 AD17:AJ17 AM17:AS17 AV17:BB17 U23:AA23 L23:R23 AD23:AJ23 AM23:AS23 AV23:BB23 U29:AA29 U35:AA35 U41:AA41 U47:AA47 U53:AA53 U59:AA59 U65:AA65 U71:AA71 U77:AA77 U83:AA83 U89:AA89 U95:AA95 U101:AA101 U107:AA107 U113:AA113 U119:AA119 U125:AA125 U131:AA131 U137:AA137 U143:AA143 U149:AA149 U155:AA155 U161:AA161 U167:AA167 U173:AA173 U179:AA179 U185:AA185 U191:AA191 U197:AA197 U203:AA203 U209:AA209 U215:AA215 U221:AA221 U227:AA227 U233:AA233 U239:AA239 U245:AA245 U251:AA251 U257:AA257 U263:AA263 L29:R29 L35:R35 L41:R41 L47:R47 L53:R53 L59:R59 L65:R65 L71:R71 L77:R77 L83:R83 L89:R89 L95:R95 L101:R101 L107:R107 L113:R113 L119:R119 L125:R125 L131:R131 L137:R137 L143:R143 L149:R149 L155:R155 L161:R161 L167:R167 L173:R173 L179:R179 L185:R185 L191:R191 L197:R197 L203:R203 L209:R209 L215:R215 L221:R221 L227:R227 L233:R233 L239:R239 L245:R245 L251:R251 L257:R257 L263:R263 AD29:AJ29 AD35:AJ35 AD41:AJ41 AD47:AJ47 AD53:AJ53 AD59:AJ59 AD65:AJ65 AD71:AJ71 AD77:AJ77 AD83:AJ83 AD89:AJ89 AD95:AJ95 AD101:AJ101 AD107:AJ107 AD113:AJ113 AD119:AJ119 AD125:AJ125 AD131:AJ131 AD137:AJ137 AD143:AJ143 AD149:AJ149 AD155:AJ155 AD161:AJ161 AD167:AJ167 AD173:AJ173 AD179:AJ179 AD185:AJ185 AD191:AJ191 AD197:AJ197 AD203:AJ203 AD209:AJ209 AD215:AJ215 AD221:AJ221 AD227:AJ227 AD233:AJ233 AD239:AJ239 AD245:AJ245 AD251:AJ251 AD257:AJ257 AD263:AJ263 AM29:AS29 AM35:AS35 AM41:AS41 AM47:AS47 AM53:AS53 AM59:AS59 AM65:AS65 AM71:AS71 AM77:AS77 AM83:AS83 AM89:AS89 AM95:AS95 AM101:AS101 AM107:AS107 AM113:AS113 AM119:AS119 AM125:AS125 AM131:AS131 AM137:AS137 AM143:AS143 AM149:AS149 AM155:AS155 AM161:AS161 AM167:AS167 AM173:AS173 AM179:AS179 AM185:AS185 AM191:AS191 AM197:AS197 AM203:AS203 AM209:AS209 AM215:AS215 AM221:AS221 AM227:AS227 AM233:AS233 AM239:AS239 AM245:AS245 AM251:AS251 AM257:AS257 AM263:AS263 AV29:BB29 AV35:BB35 AV41:BB41 AV47:BB47 AV53:BB53 AV59:BB59 AV65:BB65 AV71:BB71 AV77:BB77 AV83:BB83 AV89:BB89 AV95:BB95 AV101:BB101 AV107:BB107 AV113:BB113 AV119:BB119 AV125:BB125 AV131:BB131 AV137:BB137 AV143:BB143 AV149:BB149 AV155:BB155 AV161:BB161 AV167:BB167 AV173:BB173 AV179:BB179 AV185:BB185 AV191:BB191 AV197:BB197 AV203:BB203 AV209:BB209 AV215:BB215 AV221:BB221 AV227:BB227 AV233:BB233 AV239:BB239 AV245:BB245 AV251:BB251 AV257:BB257 AV263:BB263">
      <formula1>0</formula1>
      <formula2>9</formula2>
    </dataValidation>
    <dataValidation allowBlank="1" showInputMessage="1" showErrorMessage="1" promptTitle="KOREKTA GODZIN ZASTĘPSTW" prompt="Wypełniać, jeśli wystapiła róznica między licbą godzin podaną w poprzednim miesięcznym wykazie a faktycną ich realizacją_x000a_- wpisać liczbę godzin korygujacych np. -3 " sqref="G23 G29 G35 G41 G47 G53 G59 G65 G71 G77 G83 G89 G95 G101 G107 G113 G119 G125 G131 G137 G143 G149 G155 G161 G167 G173 G179 G185 G191 G197 G203 G209 G215 G221 G227 G233 G239 G245 G251 G257 G263"/>
    <dataValidation allowBlank="1" showInputMessage="1" promptTitle="KOREKTA GODZIN PLANOWANYCH" prompt="Wypełniać, jeśli wystapiła róznica między licbą godzin podaną w poprzednim miesięcznym wykazie a faktycną ich realizacją_x000a_- wpisać liczbę godzin korygujacych np. -3 _x000a_" sqref="F23 F29 F35 F41 F47 F53 F59 F65 F71 F77 F83 F89 F95 F101 F107 F113 F119 F125 F131 F137 F143 F149 F155 F161 F167 F173 F179 F185 F191 F197 F203 F209 F215 F221 F227 F233 F239 F245 F251 F257 F263"/>
    <dataValidation allowBlank="1" showInputMessage="1" showErrorMessage="1" promptTitle="KOREKTA GODZIN NOCNYCH" prompt="Wypełniać, jeśli wystapiła róznica między licbą godzin podaną w poprzednim miesięcznym wykazie a faktycną ich realizacją_x000a_- wpisać liczbę godzin korygujacych np. -3 " sqref="G22 G28 G34 G40 G46 G52 G58 G64 G70 G76 G82 G88 G94 G100 G106 G112 G118 G124 G130 G136 G142 G148 G154 G160 G166 G172 G178 G184 G190 G196 G202 G208 G214 G220 G226 G232 G238 G244 G250 G256 G262"/>
    <dataValidation allowBlank="1" showInputMessage="1" promptTitle="GODZINY NOCNE" prompt="Wpisać liczbę godzin nocnych przepracowanych w okresie rozliczeniowym art. 42b KN_x000a_" sqref="F22 F28 F34 F40 F46 F52 F58 F64 F70 F76 F82 F88 F94 F100 F106 F112 F118 F124 F130 F136 F142 F148 F154 F160 F166 F172 F178 F184 F190 F196 F202 F208 F214 F220 F226 F232 F238 F244 F250 F256 F262"/>
    <dataValidation type="decimal" showErrorMessage="1" errorTitle="BŁĄD" error="Liczba zrealizowanych godzin musi być w zakresie od 1 do wartości godzin zaplanowanych._x000a_W przypadku usprawiedliwionej nieobecności nauczyciela należy usunąć zawartość komórki przez użycie &quot;Delete&quot; lub wpisanie 0." sqref="U16:AA16 AV16:BB16 AD16:AJ16 AM16:AS16 L16:R16 U22:AA22 AV22:BB22 AD22:AJ22 AM22:AS22 L22:R22 U28:AA28 U34:AA34 U40:AA40 U46:AA46 U52:AA52 U58:AA58 U64:AA64 U70:AA70 U76:AA76 U82:AA82 U88:AA88 U94:AA94 U100:AA100 U106:AA106 U112:AA112 U118:AA118 U124:AA124 U130:AA130 U136:AA136 U142:AA142 U148:AA148 U154:AA154 U160:AA160 U166:AA166 U172:AA172 U178:AA178 U184:AA184 U190:AA190 U196:AA196 U202:AA202 U208:AA208 U214:AA214 U220:AA220 U226:AA226 U232:AA232 U238:AA238 U244:AA244 U250:AA250 U256:AA256 U262:AA262 AV28:BB28 AV34:BB34 AV40:BB40 AV46:BB46 AV52:BB52 AV58:BB58 AV64:BB64 AV70:BB70 AV76:BB76 AV82:BB82 AV88:BB88 AV94:BB94 AV100:BB100 AV106:BB106 AV112:BB112 AV118:BB118 AV124:BB124 AV130:BB130 AV136:BB136 AV142:BB142 AV148:BB148 AV154:BB154 AV160:BB160 AV166:BB166 AV172:BB172 AV178:BB178 AV184:BB184 AV190:BB190 AV196:BB196 AV202:BB202 AV208:BB208 AV214:BB214 AV220:BB220 AV226:BB226 AV232:BB232 AV238:BB238 AV244:BB244 AV250:BB250 AV256:BB256 AV262:BB262 AD28:AJ28 AD34:AJ34 AD40:AJ40 AD46:AJ46 AD52:AJ52 AD58:AJ58 AD64:AJ64 AD70:AJ70 AD76:AJ76 AD82:AJ82 AD88:AJ88 AD94:AJ94 AD100:AJ100 AD106:AJ106 AD112:AJ112 AD118:AJ118 AD124:AJ124 AD130:AJ130 AD136:AJ136 AD142:AJ142 AD148:AJ148 AD154:AJ154 AD160:AJ160 AD166:AJ166 AD172:AJ172 AD178:AJ178 AD184:AJ184 AD190:AJ190 AD196:AJ196 AD202:AJ202 AD208:AJ208 AD214:AJ214 AD220:AJ220 AD226:AJ226 AD232:AJ232 AD238:AJ238 AD244:AJ244 AD250:AJ250 AD256:AJ256 AD262:AJ262 AM28:AS28 AM34:AS34 AM40:AS40 AM46:AS46 AM52:AS52 AM58:AS58 AM64:AS64 AM70:AS70 AM76:AS76 AM82:AS82 AM88:AS88 AM94:AS94 AM100:AS100 AM106:AS106 AM112:AS112 AM118:AS118 AM124:AS124 AM130:AS130 AM136:AS136 AM142:AS142 AM148:AS148 AM154:AS154 AM160:AS160 AM166:AS166 AM172:AS172 AM178:AS178 AM184:AS184 AM190:AS190 AM196:AS196 AM202:AS202 AM208:AS208 AM214:AS214 AM220:AS220 AM226:AS226 AM232:AS232 AM238:AS238 AM244:AS244 AM250:AS250 AM256:AS256 AM262:AS262 L28:R28 L34:R34 L40:R40 L46:R46 L52:R52 L58:R58 L64:R64 L70:R70 L76:R76 L82:R82 L88:R88 L94:R94 L100:R100 L106:R106 L112:R112 L118:R118 L124:R124 L130:R130 L136:R136 L142:R142 L148:R148 L154:R154 L160:R160 L166:R166 L172:R172 L178:R178 L184:R184 L190:R190 L196:R196 L202:R202 L208:R208 L214:R214 L220:R220 L226:R226 L232:R232 L238:R238 L244:R244 L250:R250 L256:R256 L262:R262">
      <formula1>0</formula1>
      <formula2>L13</formula2>
    </dataValidation>
    <dataValidation type="decimal" allowBlank="1" showErrorMessage="1" errorTitle="Błąd" error="Nieprawidłowa liczba godzin planowanych na dany dzień" sqref="AM13:AS13 L13:R13 U13:AA13 AD13:AJ13 AV13:BB13 AM19:AS19 L19:R19 U19:AA19 AD19:AJ19 AV19:BB19 AM25:AS25 AM31:AS31 AM37:AS37 AM43:AS43 AM49:AS49 AM55:AS55 AM61:AS61 AM67:AS67 AM73:AS73 AM79:AS79 AM85:AS85 AM91:AS91 AM97:AS97 AM103:AS103 AM109:AS109 AM115:AS115 AM121:AS121 AM127:AS127 AM133:AS133 AM139:AS139 AM145:AS145 AM151:AS151 AM157:AS157 AM163:AS163 AM169:AS169 AM175:AS175 AM181:AS181 AM187:AS187 AM193:AS193 AM199:AS199 AM205:AS205 AM211:AS211 AM217:AS217 AM223:AS223 AM229:AS229 AM235:AS235 AM241:AS241 AM247:AS247 AM253:AS253 AM259:AS259 L25:R25 L31:R31 L37:R37 L43:R43 L49:R49 L55:R55 L61:R61 L67:R67 L73:R73 L79:R79 L85:R85 L91:R91 L97:R97 L103:R103 L109:R109 L115:R115 L121:R121 L127:R127 L133:R133 L139:R139 L145:R145 L151:R151 L157:R157 L163:R163 L169:R169 L175:R175 L181:R181 L187:R187 L193:R193 L199:R199 L205:R205 L211:R211 L217:R217 L223:R223 L229:R229 L235:R235 L241:R241 L247:R247 L253:R253 L259:R259 U25:AA25 U31:AA31 U37:AA37 U43:AA43 U49:AA49 U55:AA55 U61:AA61 U67:AA67 U73:AA73 U79:AA79 U85:AA85 U91:AA91 U97:AA97 U103:AA103 U109:AA109 U115:AA115 U121:AA121 U127:AA127 U133:AA133 U139:AA139 U145:AA145 U151:AA151 U157:AA157 U163:AA163 U169:AA169 U175:AA175 U181:AA181 U187:AA187 U193:AA193 U199:AA199 U205:AA205 U211:AA211 U217:AA217 U223:AA223 U229:AA229 U235:AA235 U241:AA241 U247:AA247 U253:AA253 U259:AA259 AD25:AJ25 AD31:AJ31 AD37:AJ37 AD43:AJ43 AD49:AJ49 AD55:AJ55 AD61:AJ61 AD67:AJ67 AD73:AJ73 AD79:AJ79 AD85:AJ85 AD91:AJ91 AD97:AJ97 AD103:AJ103 AD109:AJ109 AD115:AJ115 AD121:AJ121 AD127:AJ127 AD133:AJ133 AD139:AJ139 AD145:AJ145 AD151:AJ151 AD157:AJ157 AD163:AJ163 AD169:AJ169 AD175:AJ175 AD181:AJ181 AD187:AJ187 AD193:AJ193 AD199:AJ199 AD205:AJ205 AD211:AJ211 AD217:AJ217 AD223:AJ223 AD229:AJ229 AD235:AJ235 AD241:AJ241 AD247:AJ247 AD253:AJ253 AD259:AJ259 AV25:BB25 AV31:BB31 AV37:BB37 AV43:BB43 AV49:BB49 AV55:BB55 AV61:BB61 AV67:BB67 AV73:BB73 AV79:BB79 AV85:BB85 AV91:BB91 AV97:BB97 AV103:BB103 AV109:BB109 AV115:BB115 AV121:BB121 AV127:BB127 AV133:BB133 AV139:BB139 AV145:BB145 AV151:BB151 AV157:BB157 AV163:BB163 AV169:BB169 AV175:BB175 AV181:BB181 AV187:BB187 AV193:BB193 AV199:BB199 AV205:BB205 AV211:BB211 AV217:BB217 AV223:BB223 AV229:BB229 AV235:BB235 AV241:BB241 AV247:BB247 AV253:BB253 AV259:BB259">
      <formula1>0</formula1>
      <formula2>15</formula2>
    </dataValidation>
    <dataValidation allowBlank="1" showInputMessage="1" showErrorMessage="1" promptTitle="Tygodniowa liczba godzin planu" prompt="Wymiar zatrudnienia nauczyciela._x000a__x000a_Dla nauczycieli podlegajacych &quot;uśrednieniu&quot; - art. 42 ust.5b KN - Średni wymiar zatrudnienia." sqref="Q24 AI24 Q18 Z18 Z24 BA24 AR24 AR18 BA18 AI18 Q30 Q36 Q42 Q48 Q54 Q60 Q66 Q72 Q78 Q84 Q90 Q96 Q102 Q108 Q114 Q120 Q126 Q132 Q138 Q144 Q150 Q156 Q162 Q168 Q174 Q180 Q186 Q192 Q198 Q204 Q210 Q216 Q222 Q228 Q234 Q240 Q246 Q252 Q258 Q264 AI30 AI36 AI42 AI48 AI54 AI60 AI66 AI72 AI78 AI84 AI90 AI96 AI102 AI108 AI114 AI120 AI126 AI132 AI138 AI144 AI150 AI156 AI162 AI168 AI174 AI180 AI186 AI192 AI198 AI204 AI210 AI216 AI222 AI228 AI234 AI240 AI246 AI252 AI258 AI264 Z30 Z36 Z42 Z48 Z54 Z60 Z66 Z72 Z78 Z84 Z90 Z96 Z102 Z108 Z114 Z120 Z126 Z132 Z138 Z144 Z150 Z156 Z162 Z168 Z174 Z180 Z186 Z192 Z198 Z204 Z210 Z216 Z222 Z228 Z234 Z240 Z246 Z252 Z258 Z264 BA30 BA36 BA42 BA48 BA54 BA60 BA66 BA72 BA78 BA84 BA90 BA96 BA102 BA108 BA114 BA120 BA126 BA132 BA138 BA144 BA150 BA156 BA162 BA168 BA174 BA180 BA186 BA192 BA198 BA204 BA210 BA216 BA222 BA228 BA234 BA240 BA246 BA252 BA258 BA264 AR30 AR36 AR42 AR48 AR54 AR60 AR66 AR72 AR78 AR84 AR90 AR96 AR102 AR108 AR114 AR120 AR126 AR132 AR138 AR144 AR150 AR156 AR162 AR168 AR174 AR180 AR186 AR192 AR198 AR204 AR210 AR216 AR222 AR228 AR234 AR240 AR246 AR252 AR258 AR264"/>
    <dataValidation allowBlank="1" showInputMessage="1" showErrorMessage="1" promptTitle="Wybór placówki" prompt="Nazwę placówki należy wybrać z rozwijalnej listy w arkuszu &quot;Wydruk&quot;" sqref="F2:G8"/>
    <dataValidation errorStyle="warning" allowBlank="1" showInputMessage="1" showErrorMessage="1" errorTitle="UPEWNIJ SIĘ" error="Liczba tygodni w roku szkolnym lub w okresie zatrudnienia_x000a__x000a_Dla placówek feryjnych - 38_x000a_Dla placówek nieferyjnych - 45_x000a_Nauczyciel zatrudniony na czas określony (niepełny rok szkolny) - podać liczbę tygodni pracy" promptTitle="Roczna liczba tygodni  " prompt="Należy wypełnić wyłącznie dla nauczyciela podlegajacego &quot;uśrednieniu&quot; art. 42 ust.5b KN - liczba tygodni z arkusz organizacyjnego - dla placówek feryjnych i nieferyjnych_x000a__x000a_Wartość ta jest niezbędna, tylko gdy wypełniamy pole obok &quot;Roczna liczba godzin&quot;" sqref="F24 F30 F36 F42 F48 F54 F60 F66 F72 F78 F84 F90 F96 F102 F108 F114 F120 F126 F132 F138 F144 F150 F156 F162 F168 F174 F180 F186 F192 F198 F204 F210 F216 F222 F228 F234 F240 F246 F252 F258 F264"/>
    <dataValidation allowBlank="1" showInputMessage="1" showErrorMessage="1" promptTitle="Dzienna liczba godzin" prompt="Dzienna obowiązkowa liczba godzin nauczyciela w danym tygodniu_x000a__x000a_" sqref="K18 K24 T18 AU18 AC18 AU24 T24 AC24 AL24 AL18 K30 K36 K42 K48 K54 K60 K66 K72 K78 K84 K90 K96 K102 K108 K114 K120 K126 K132 K138 K144 K150 K156 K162 K168 K174 K180 K186 K192 K198 K204 K210 K216 K222 K228 K234 K240 K246 K252 K258 K264 AU30 AU36 AU42 AU48 AU54 AU60 AU66 AU72 AU78 AU84 AU90 AU96 AU102 AU108 AU114 AU120 AU126 AU132 AU138 AU144 AU150 AU156 AU162 AU168 AU174 AU180 AU186 AU192 AU198 AU204 AU210 AU216 AU222 AU228 AU234 AU240 AU246 AU252 AU258 AU264 T30 T36 T42 T48 T54 T60 T66 T72 T78 T84 T90 T96 T102 T108 T114 T120 T126 T132 T138 T144 T150 T156 T162 T168 T174 T180 T186 T192 T198 T204 T210 T216 T222 T228 T234 T240 T246 T252 T258 T264 AC30 AC36 AC42 AC48 AC54 AC60 AC66 AC72 AC78 AC84 AC90 AC96 AC102 AC108 AC114 AC120 AC126 AC132 AC138 AC144 AC150 AC156 AC162 AC168 AC174 AC180 AC186 AC192 AC198 AC204 AC210 AC216 AC222 AC228 AC234 AC240 AC246 AC252 AC258 AC264 AL30 AL36 AL42 AL48 AL54 AL60 AL66 AL72 AL78 AL84 AL90 AL96 AL102 AL108 AL114 AL120 AL126 AL132 AL138 AL144 AL150 AL156 AL162 AL168 AL174 AL180 AL186 AL192 AL198 AL204 AL210 AL216 AL222 AL228 AL234 AL240 AL246 AL252 AL258 AL264"/>
    <dataValidation allowBlank="1" showInputMessage="1" showErrorMessage="1" promptTitle="Pensum" prompt="lub w przypadku kilku uśrednione pensum." sqref="X18 AY18 AG24 O18 AG18 O24 AY24 X24 AP24 AP18 AG30 AG36 AG42 AG48 AG54 AG60 AG66 AG72 AG78 AG84 AG90 AG96 AG102 AG108 AG114 AG120 AG126 AG132 AG138 AG144 AG150 AG156 AG162 AG168 AG174 AG180 AG186 AG192 AG198 AG204 AG210 AG216 AG222 AG228 AG234 AG240 AG246 AG252 AG258 AG264 O30 O36 O42 O48 O54 O60 O66 O72 O78 O84 O90 O96 O102 O108 O114 O120 O126 O132 O138 O144 O150 O156 O162 O168 O174 O180 O186 O192 O198 O204 O210 O216 O222 O228 O234 O240 O246 O252 O258 O264 AY30 AY36 AY42 AY48 AY54 AY60 AY66 AY72 AY78 AY84 AY90 AY96 AY102 AY108 AY114 AY120 AY126 AY132 AY138 AY144 AY150 AY156 AY162 AY168 AY174 AY180 AY186 AY192 AY198 AY204 AY210 AY216 AY222 AY228 AY234 AY240 AY246 AY252 AY258 AY264 X30 X36 X42 X48 X54 X60 X66 X72 X78 X84 X90 X96 X102 X108 X114 X120 X126 X132 X138 X144 X150 X156 X162 X168 X174 X180 X186 X192 X198 X204 X210 X216 X222 X228 X234 X240 X246 X252 X258 X264 AP30 AP36 AP42 AP48 AP54 AP60 AP66 AP72 AP78 AP84 AP90 AP96 AP102 AP108 AP114 AP120 AP126 AP132 AP138 AP144 AP150 AP156 AP162 AP168 AP174 AP180 AP186 AP192 AP198 AP204 AP210 AP216 AP222 AP228 AP234 AP240 AP246 AP252 AP258 AP264"/>
    <dataValidation allowBlank="1" showInputMessage="1" promptTitle="Godziny ponadwymiarowe" prompt="Tygodniowa liczba godzin ponadwymiarowych" sqref="AN18 AW24 AN24 V18 M18 AE24 AW18 M24 V24 AE18 AW30 AW36 AW42 AW48 AW54 AW60 AW66 AW72 AW78 AW84 AW90 AW96 AW102 AW108 AW114 AW120 AW126 AW132 AW138 AW144 AW150 AW156 AW162 AW168 AW174 AW180 AW186 AW192 AW198 AW204 AW210 AW216 AW222 AW228 AW234 AW240 AW246 AW252 AW258 AW264 AN30 AN36 AN42 AN48 AN54 AN60 AN66 AN72 AN78 AN84 AN90 AN96 AN102 AN108 AN114 AN120 AN126 AN132 AN138 AN144 AN150 AN156 AN162 AN168 AN174 AN180 AN186 AN192 AN198 AN204 AN210 AN216 AN222 AN228 AN234 AN240 AN246 AN252 AN258 AN264 AE30 AE36 AE42 AE48 AE54 AE60 AE66 AE72 AE78 AE84 AE90 AE96 AE102 AE108 AE114 AE120 AE126 AE132 AE138 AE144 AE150 AE156 AE162 AE168 AE174 AE180 AE186 AE192 AE198 AE204 AE210 AE216 AE222 AE228 AE234 AE240 AE246 AE252 AE258 AE264 M30 M36 M42 M48 M54 M60 M66 M72 M78 M84 M90 M96 M102 M108 M114 M120 M126 M132 M138 M144 M150 M156 M162 M168 M174 M180 M186 M192 M198 M204 M210 M216 M222 M228 M234 M240 M246 M252 M258 M264 V30 V36 V42 V48 V54 V60 V66 V72 V78 V84 V90 V96 V102 V108 V114 V120 V126 V132 V138 V144 V150 V156 V162 V168 V174 V180 V186 V192 V198 V204 V210 V216 V222 V228 V234 V240 V246 V252 V258 V264"/>
    <dataValidation allowBlank="1" showInputMessage="1" promptTitle="Tygodniowa liczba godzin" prompt="zrealizowanych przez nauczyciela." sqref="AA18 BB18 AJ24 R18 AJ18 R24 AA24 BB24 AS24 AS18 AJ30 AJ36 AJ42 AJ48 AJ54 AJ60 AJ66 AJ72 AJ78 AJ84 AJ90 AJ96 AJ102 AJ108 AJ114 AJ120 AJ126 AJ132 AJ138 AJ144 AJ150 AJ156 AJ162 AJ168 AJ174 AJ180 AJ186 AJ192 AJ198 AJ204 AJ210 AJ216 AJ222 AJ228 AJ234 AJ240 AJ246 AJ252 AJ258 AJ264 R30 R36 R42 R48 R54 R60 R66 R72 R78 R84 R90 R96 R102 R108 R114 R120 R126 R132 R138 R144 R150 R156 R162 R168 R174 R180 R186 R192 R198 R204 R210 R216 R222 R228 R234 R240 R246 R252 R258 R264 AA30 AA36 AA42 AA48 AA54 AA60 AA66 AA72 AA78 AA84 AA90 AA96 AA102 AA108 AA114 AA120 AA126 AA132 AA138 AA144 AA150 AA156 AA162 AA168 AA174 AA180 AA186 AA192 AA198 AA204 AA210 AA216 AA222 AA228 AA234 AA240 AA246 AA252 AA258 AA264 BB30 BB36 BB42 BB48 BB54 BB60 BB66 BB72 BB78 BB84 BB90 BB96 BB102 BB108 BB114 BB120 BB126 BB132 BB138 BB144 BB150 BB156 BB162 BB168 BB174 BB180 BB186 BB192 BB198 BB204 BB210 BB216 BB222 BB228 BB234 BB240 BB246 BB252 BB258 BB264 AS30 AS36 AS42 AS48 AS54 AS60 AS66 AS72 AS78 AS84 AS90 AS96 AS102 AS108 AS114 AS120 AS126 AS132 AS138 AS144 AS150 AS156 AS162 AS168 AS174 AS180 AS186 AS192 AS198 AS204 AS210 AS216 AS222 AS228 AS234 AS240 AS246 AS252 AS258 AS264"/>
    <dataValidation allowBlank="1" showInputMessage="1" showErrorMessage="1" promptTitle="Uśrednione pensum" prompt=" lub dane pensum" sqref="AB19 AK13 AT19 J19 S19 AK19 AT13 J13 S13 AB13 AB25 AB31 AB37 AB43 AB49 AB55 AB61 AB67 AB73 AB79 AB85 AB91 AB97 AB103 AB109 AB115 AB121 AB127 AB133 AB139 AB145 AB151 AB157 AB163 AB169 AB175 AB181 AB187 AB193 AB199 AB205 AB211 AB217 AB223 AB229 AB235 AB241 AB247 AB253 AB259 AT25 AT31 AT37 AT43 AT49 AT55 AT61 AT67 AT73 AT79 AT85 AT91 AT97 AT103 AT109 AT115 AT121 AT127 AT133 AT139 AT145 AT151 AT157 AT163 AT169 AT175 AT181 AT187 AT193 AT199 AT205 AT211 AT217 AT223 AT229 AT235 AT241 AT247 AT253 AT259 J25 J31 J37 J43 J49 J55 J61 J67 J73 J79 J85 J91 J97 J103 J109 J115 J121 J127 J133 J139 J145 J151 J157 J163 J169 J175 J181 J187 J193 J199 J205 J211 J217 J223 J229 J235 J241 J247 J253 J259 S25 S31 S37 S43 S49 S55 S61 S67 S73 S79 S85 S91 S97 S103 S109 S115 S121 S127 S133 S139 S145 S151 S157 S163 S169 S175 S181 S187 S193 S199 S205 S211 S217 S223 S229 S235 S241 S247 S253 S259 AK25 AK31 AK37 AK43 AK49 AK55 AK61 AK67 AK73 AK79 AK85 AK91 AK97 AK103 AK109 AK115 AK121 AK127 AK133 AK139 AK145 AK151 AK157 AK163 AK169 AK175 AK181 AK187 AK193 AK199 AK205 AK211 AK217 AK223 AK229 AK235 AK241 AK247 AK253 AK259"/>
    <dataValidation allowBlank="1" showInputMessage="1" showErrorMessage="1" promptTitle="Planowane dni pracy w tygodniu" prompt="dla wszystkich pensów lub dla danego pensum" sqref="J24 S24 AB18 AT24 AB24 AK24 AT18 S18 J18 AK18 J30 J36 J42 J48 J54 J60 J66 J72 J78 J84 J90 J96 J102 J108 J114 J120 J126 J132 J138 J144 J150 J156 J162 J168 J174 J180 J186 J192 J198 J204 J210 J216 J222 J228 J234 J240 J246 J252 J258 J264 S30 S36 S42 S48 S54 S60 S66 S72 S78 S84 S90 S96 S102 S108 S114 S120 S126 S132 S138 S144 S150 S156 S162 S168 S174 S180 S186 S192 S198 S204 S210 S216 S222 S228 S234 S240 S246 S252 S258 S264 AT30 AT36 AT42 AT48 AT54 AT60 AT66 AT72 AT78 AT84 AT90 AT96 AT102 AT108 AT114 AT120 AT126 AT132 AT138 AT144 AT150 AT156 AT162 AT168 AT174 AT180 AT186 AT192 AT198 AT204 AT210 AT216 AT222 AT228 AT234 AT240 AT246 AT252 AT258 AT264 AB30 AB36 AB42 AB48 AB54 AB60 AB66 AB72 AB78 AB84 AB90 AB96 AB102 AB108 AB114 AB120 AB126 AB132 AB138 AB144 AB150 AB156 AB162 AB168 AB174 AB180 AB186 AB192 AB198 AB204 AB210 AB216 AB222 AB228 AB234 AB240 AB246 AB252 AB258 AB264 AK30 AK36 AK42 AK48 AK54 AK60 AK66 AK72 AK78 AK84 AK90 AK96 AK102 AK108 AK114 AK120 AK126 AK132 AK138 AK144 AK150 AK156 AK162 AK168 AK174 AK180 AK186 AK192 AK198 AK204 AK210 AK216 AK222 AK228 AK234 AK240 AK246 AK252 AK258 AK264"/>
    <dataValidation allowBlank="1" showInputMessage="1" showErrorMessage="1" promptTitle="Mieszięczne godziny planu" prompt="lub średnia miesięczna liczba godz przy &quot;uśrednieniu&quot; art.42 ust. 5b KN  " sqref="J23 S17 AB23 AK17 AT23 S23 AK23 AT17 J17 AB17 J29 J35 J41 J47 J53 J59 J65 J71 J77 J83 J89 J95 J101 J107 J113 J119 J125 J131 J137 J143 J149 J155 J161 J167 J173 J179 J185 J191 J197 J203 J209 J215 J221 J227 J233 J239 J245 J251 J257 J263 AB29 AB35 AB41 AB47 AB53 AB59 AB65 AB71 AB77 AB83 AB89 AB95 AB101 AB107 AB113 AB119 AB125 AB131 AB137 AB143 AB149 AB155 AB161 AB167 AB173 AB179 AB185 AB191 AB197 AB203 AB209 AB215 AB221 AB227 AB233 AB239 AB245 AB251 AB257 AB263 AT29 AT35 AT41 AT47 AT53 AT59 AT65 AT71 AT77 AT83 AT89 AT95 AT101 AT107 AT113 AT119 AT125 AT131 AT137 AT143 AT149 AT155 AT161 AT167 AT173 AT179 AT185 AT191 AT197 AT203 AT209 AT215 AT221 AT227 AT233 AT239 AT245 AT251 AT257 AT263 S29 S35 S41 S47 S53 S59 S65 S71 S77 S83 S89 S95 S101 S107 S113 S119 S125 S131 S137 S143 S149 S155 S161 S167 S173 S179 S185 S191 S197 S203 S209 S215 S221 S227 S233 S239 S245 S251 S257 S263 AK29 AK35 AK41 AK47 AK53 AK59 AK65 AK71 AK77 AK83 AK89 AK95 AK101 AK107 AK113 AK119 AK125 AK131 AK137 AK143 AK149 AK155 AK161 AK167 AK173 AK179 AK185 AK191 AK197 AK203 AK209 AK215 AK221 AK227 AK233 AK239 AK245 AK251 AK257 AK263"/>
    <dataValidation allowBlank="1" showInputMessage="1" showErrorMessage="1" promptTitle="do wyliczenia uśredn pensum" prompt="godziny plany/pensum_x000a_dla danego pensum oraz suma ilorazów wszystkich pensów_x000a_" sqref="AB22 AK16 AT22 J22 S22 AK22 AT16 J16 S16 AB16 AB28 AB34 AB40 AB46 AB52 AB58 AB64 AB70 AB76 AB82 AB88 AB94 AB100 AB106 AB112 AB118 AB124 AB130 AB136 AB142 AB148 AB154 AB160 AB166 AB172 AB178 AB184 AB190 AB196 AB202 AB208 AB214 AB220 AB226 AB232 AB238 AB244 AB250 AB256 AB262 AT28 AT34 AT40 AT46 AT52 AT58 AT64 AT70 AT76 AT82 AT88 AT94 AT100 AT106 AT112 AT118 AT124 AT130 AT136 AT142 AT148 AT154 AT160 AT166 AT172 AT178 AT184 AT190 AT196 AT202 AT208 AT214 AT220 AT226 AT232 AT238 AT244 AT250 AT256 AT262 J28 J34 J40 J46 J52 J58 J64 J70 J76 J82 J88 J94 J100 J106 J112 J118 J124 J130 J136 J142 J148 J154 J160 J166 J172 J178 J184 J190 J196 J202 J208 J214 J220 J226 J232 J238 J244 J250 J256 J262 S28 S34 S40 S46 S52 S58 S64 S70 S76 S82 S88 S94 S100 S106 S112 S118 S124 S130 S136 S142 S148 S154 S160 S166 S172 S178 S184 S190 S196 S202 S208 S214 S220 S226 S232 S238 S244 S250 S256 S262 AK28 AK34 AK40 AK46 AK52 AK58 AK64 AK70 AK76 AK82 AK88 AK94 AK100 AK106 AK112 AK118 AK124 AK130 AK136 AK142 AK148 AK154 AK160 AK166 AK172 AK178 AK184 AK190 AK196 AK202 AK208 AK214 AK220 AK226 AK232 AK238 AK244 AK250 AK256 AK262"/>
    <dataValidation allowBlank="1" showInputMessage="1" showErrorMessage="1" promptTitle="Dni wolne w wykonaniu" prompt="dla danego pensum oraz dla wszystkich pensów" sqref="AB21 AK15 AT21 J21 S21 AK21 AT15 J15 S15 AB15 AB27 AB33 AB39 AB45 AB51 AB57 AB63 AB69 AB75 AB81 AB87 AB93 AB99 AB105 AB111 AB117 AB123 AB129 AB135 AB141 AB147 AB153 AB159 AB165 AB171 AB177 AB183 AB189 AB195 AB201 AB207 AB213 AB219 AB225 AB231 AB237 AB243 AB249 AB255 AB261 AT27 AT33 AT39 AT45 AT51 AT57 AT63 AT69 AT75 AT81 AT87 AT93 AT99 AT105 AT111 AT117 AT123 AT129 AT135 AT141 AT147 AT153 AT159 AT165 AT171 AT177 AT183 AT189 AT195 AT201 AT207 AT213 AT219 AT225 AT231 AT237 AT243 AT249 AT255 AT261 J27 J33 J39 J45 J51 J57 J63 J69 J75 J81 J87 J93 J99 J105 J111 J117 J123 J129 J135 J141 J147 J153 J159 J165 J171 J177 J183 J189 J195 J201 J207 J213 J219 J225 J231 J237 J243 J249 J255 J261 S27 S33 S39 S45 S51 S57 S63 S69 S75 S81 S87 S93 S99 S105 S111 S117 S123 S129 S135 S141 S147 S153 S159 S165 S171 S177 S183 S189 S195 S201 S207 S213 S219 S225 S231 S237 S243 S249 S255 S261 AK27 AK33 AK39 AK45 AK51 AK57 AK63 AK69 AK75 AK81 AK87 AK93 AK99 AK105 AK111 AK117 AK123 AK129 AK135 AK141 AK147 AK153 AK159 AK165 AK171 AK177 AK183 AK189 AK195 AK201 AK207 AK213 AK219 AK225 AK231 AK237 AK243 AK249 AK255 AK261"/>
    <dataValidation allowBlank="1" showInputMessage="1" showErrorMessage="1" promptTitle="Liczba dni pracy planu" prompt="w danym pensum" sqref="AB20 AK14 AT20 J20 S20 AK20 AT14 J14 S14 AB14 AB26 AB32 AB38 AB44 AB50 AB56 AB62 AB68 AB74 AB80 AB86 AB92 AB98 AB104 AB110 AB116 AB122 AB128 AB134 AB140 AB146 AB152 AB158 AB164 AB170 AB176 AB182 AB188 AB194 AB200 AB206 AB212 AB218 AB224 AB230 AB236 AB242 AB248 AB254 AB260 AT26 AT32 AT38 AT44 AT50 AT56 AT62 AT68 AT74 AT80 AT86 AT92 AT98 AT104 AT110 AT116 AT122 AT128 AT134 AT140 AT146 AT152 AT158 AT164 AT170 AT176 AT182 AT188 AT194 AT200 AT206 AT212 AT218 AT224 AT230 AT236 AT242 AT248 AT254 AT260 J26 J32 J38 J44 J50 J56 J62 J68 J74 J80 J86 J92 J98 J104 J110 J116 J122 J128 J134 J140 J146 J152 J158 J164 J170 J176 J182 J188 J194 J200 J206 J212 J218 J224 J230 J236 J242 J248 J254 J260 S26 S32 S38 S44 S50 S56 S62 S68 S74 S80 S86 S92 S98 S104 S110 S116 S122 S128 S134 S140 S146 S152 S158 S164 S170 S176 S182 S188 S194 S200 S206 S212 S218 S224 S230 S236 S242 S248 S254 S260 AK26 AK32 AK38 AK44 AK50 AK56 AK62 AK68 AK74 AK80 AK86 AK92 AK98 AK104 AK110 AK116 AK122 AK128 AK134 AK140 AK146 AK152 AK158 AK164 AK170 AK176 AK182 AK188 AK194 AK200 AK206 AK212 AK218 AK224 AK230 AK236 AK242 AK248 AK254 AK260"/>
    <dataValidation allowBlank="1" showInputMessage="1" promptTitle="Średniona liczba godz w miesiącu" prompt="miesięczna liczba godzin wyliczona z podzielonia rocznej liczby godzin  przez liczbę tygodni _x000a_" sqref="H24 H18 H30 H36 H42 H48 H54 H60 H66 H72 H78 H84 H90 H96 H102 H108 H114 H120 H126 H132 H138 H144 H150 H156 H162 H168 H174 H180 H186 H192 H198 H204 H210 H216 H222 H228 H234 H240 H246 H252 H258 H264"/>
    <dataValidation allowBlank="1" showInputMessage="1" promptTitle="Korekta godzin ponadwymiarowych" prompt="Dla wszystkich pensów" sqref="H23 H17 H29 H35 H41 H47 H53 H59 H65 H71 H77 H83 H89 H95 H101 H107 H113 H119 H125 H131 H137 H143 H149 H155 H161 H167 H173 H179 H185 H191 H197 H203 H209 H215 H221 H227 H233 H239 H245 H251 H257 H263"/>
    <dataValidation allowBlank="1" showInputMessage="1" showErrorMessage="1" promptTitle="Liczba tygodni pracy" prompt="w okresie rozliczeniowym (miesiącu)" sqref="H22 H16 H28 H34 H40 H46 H52 H58 H64 H70 H76 H82 H88 H94 H100 H106 H112 H118 H124 H130 H136 H142 H148 H154 H160 H166 H172 H178 H184 H190 H196 H202 H208 H214 H220 H226 H232 H238 H244 H250 H256 H262"/>
    <dataValidation allowBlank="1" showInputMessage="1" showErrorMessage="1" promptTitle="Godziny zniżki" prompt="wynikające z:_x000a_1. uzupełnienia etat art. 22 KN_x000a_2. pełnienia funkcji kierowniczych_x000a_3. pracy w danej szkole wyłącznie w godzinach ponadwymiarowych" sqref="AZ24 P24 Y24 AH24 AQ18 Y18 AQ24 P18 AZ18 AH18 AZ30 AZ36 AZ42 AZ48 AZ54 AZ60 AZ66 AZ72 AZ78 AZ84 AZ90 AZ96 AZ102 AZ108 AZ114 AZ120 AZ126 AZ132 AZ138 AZ144 AZ150 AZ156 AZ162 AZ168 AZ174 AZ180 AZ186 AZ192 AZ198 AZ204 AZ210 AZ216 AZ222 AZ228 AZ234 AZ240 AZ246 AZ252 AZ258 AZ264 P30 P36 P42 P48 P54 P60 P66 P72 P78 P84 P90 P96 P102 P108 P114 P120 P126 P132 P138 P144 P150 P156 P162 P168 P174 P180 P186 P192 P198 P204 P210 P216 P222 P228 P234 P240 P246 P252 P258 P264 Y30 Y36 Y42 Y48 Y54 Y60 Y66 Y72 Y78 Y84 Y90 Y96 Y102 Y108 Y114 Y120 Y126 Y132 Y138 Y144 Y150 Y156 Y162 Y168 Y174 Y180 Y186 Y192 Y198 Y204 Y210 Y216 Y222 Y228 Y234 Y240 Y246 Y252 Y258 Y264 AH30 AH36 AH42 AH48 AH54 AH60 AH66 AH72 AH78 AH84 AH90 AH96 AH102 AH108 AH114 AH120 AH126 AH132 AH138 AH144 AH150 AH156 AH162 AH168 AH174 AH180 AH186 AH192 AH198 AH204 AH210 AH216 AH222 AH228 AH234 AH240 AH246 AH252 AH258 AH264 AQ30 AQ36 AQ42 AQ48 AQ54 AQ60 AQ66 AQ72 AQ78 AQ84 AQ90 AQ96 AQ102 AQ108 AQ114 AQ120 AQ126 AQ132 AQ138 AQ144 AQ150 AQ156 AQ162 AQ168 AQ174 AQ180 AQ186 AQ192 AQ198 AQ204 AQ210 AQ216 AQ222 AQ228 AQ234 AQ240 AQ246 AQ252 AQ258 AQ264"/>
    <dataValidation allowBlank="1" showInputMessage="1" showErrorMessage="1" promptTitle="Tygodniowa liczba godzin" prompt="Tygodniowa obowiązkowa liczba godzin nauczyciela_x000a_" sqref="L24 U24 AV24 AD24 AM18 AM24 AD18 AV18 L18 U18 L30 L36 L42 L48 L54 L60 L66 L72 L78 L84 L90 L96 L102 L108 L114 L120 L126 L132 L138 L144 L150 L156 L162 L168 L174 L180 L186 L192 L198 L204 L210 L216 L222 L228 L234 L240 L246 L252 L258 L264 U30 U36 U42 U48 U54 U60 U66 U72 U78 U84 U90 U96 U102 U108 U114 U120 U126 U132 U138 U144 U150 U156 U162 U168 U174 U180 U186 U192 U198 U204 U210 U216 U222 U228 U234 U240 U246 U252 U258 U264 AV30 AV36 AV42 AV48 AV54 AV60 AV66 AV72 AV78 AV84 AV90 AV96 AV102 AV108 AV114 AV120 AV126 AV132 AV138 AV144 AV150 AV156 AV162 AV168 AV174 AV180 AV186 AV192 AV198 AV204 AV210 AV216 AV222 AV228 AV234 AV240 AV246 AV252 AV258 AV264 AD30 AD36 AD42 AD48 AD54 AD60 AD66 AD72 AD78 AD84 AD90 AD96 AD102 AD108 AD114 AD120 AD126 AD132 AD138 AD144 AD150 AD156 AD162 AD168 AD174 AD180 AD186 AD192 AD198 AD204 AD210 AD216 AD222 AD228 AD234 AD240 AD246 AD252 AD258 AD264 AM30 AM36 AM42 AM48 AM54 AM60 AM66 AM72 AM78 AM84 AM90 AM96 AM102 AM108 AM114 AM120 AM126 AM132 AM138 AM144 AM150 AM156 AM162 AM168 AM174 AM180 AM186 AM192 AM198 AM204 AM210 AM216 AM222 AM228 AM234 AM240 AM246 AM252 AM258 AM264"/>
    <dataValidation type="whole" operator="lessThanOrEqual" allowBlank="1" showInputMessage="1" showErrorMessage="1" errorTitle="Błąd" error="Liczba faktycznie realizowanych godzin nie może być większa od pensum." promptTitle="Pensum bez zniżki" prompt="Liczba faktycznie realizowanych godzin_x000a_dokładne wyjaśnienie u góry - wzór_x000a__x000a_Domyślnie wartość równa wartości w polu po lewej &quot;Pensum&quot;" sqref="G19 G25 G31 G37 G43 G49 G55 G61 G67 G73 G79 G85 G91 G97 G103 G109 G115 G121 G127 G133 G139 G145 G151 G157 G163 G169 G175 G181 G187 G193 G199 G205 G211 G217 G223 G229 G235 G241 G247 G253 G259">
      <formula1>F19</formula1>
    </dataValidation>
    <dataValidation allowBlank="1" showInputMessage="1" showErrorMessage="1" promptTitle="Pensum" prompt="Obowiązkowy tygodniowy wymiar godzin pracy nauczyciela" sqref="F19 F25 F31 F37 F43 F49 F55 F61 F67 F73 F79 F85 F91 F97 F103 F109 F115 F121 F127 F133 F139 F145 F151 F157 F163 F169 F175 F181 F187 F193 F199 F205 F211 F217 F223 F229 F235 F241 F247 F253 F259"/>
    <dataValidation allowBlank="1" showInputMessage="1" showErrorMessage="1" promptTitle="Roczna liczba godzin" prompt="wypełnić wyłącznie dla nauczyciela podlegajacego uśrednieniu art. 42 ust.5b KN_x000a_-wstawić łązną realizowaną (bez zniżki) liczbę godzin planu w roku szkolnym dla danego pensum_x000a__x000a_W pozostałych przypadkach pozostawić pole puste lub wartość 0." sqref="G24 G30 G36 G42 G48 G54 G60 G66 G72 G78 G84 G90 G96 G102 G108 G114 G120 G126 G132 G138 G144 G150 G156 G162 G168 G174 G180 G186 G192 G198 G204 G210 G216 G222 G228 G234 G240 G246 G252 G258 G264"/>
    <dataValidation errorStyle="warning" allowBlank="1" showInputMessage="1" showErrorMessage="1" errorTitle="UPEWNIJ SIĘ" error="Liczba tygodni w roku szkolnym lub w okresie zatrudnienia_x000a__x000a_Dla placówek feryjnych - 38_x000a_Dla placówek nieferyjnych - 45_x000a_Nauczyciel zatrudniony na czas określony (niepełny rok szkolny) - podać liczbę tygodni pracy" promptTitle="Liczba tygodni w roku szkolnym" prompt="Należy wypełnić wyłącznie dla nauczyciela podlegajacego &quot;uśrednieniu&quot; art. 42 ust.5b KN_x000a__x000a_- liczba tygodni nauki placówki _x000a_z arkusza organizacyjnego_x000a_- wartość niezbędna, tylko gdy wypełniamy pole obok &quot;Roczna liczba godzin&quot;" sqref="F18"/>
    <dataValidation allowBlank="1" showInputMessage="1" showErrorMessage="1" promptTitle="Rzeczywista roczna liczba godzin" prompt="wypełnić wyłącznie dla nauczyciela podlegajacego uśrednieniu art. 42 ust.5b KN_x000a_-wstawić łązną realizowaną (bez zniżki) liczbę godzin planu w roku szkolnym dla danego pensum_x000a__x000a_W pozostałych przypadkach pozostawić pole puste lub wartość 0." sqref="G18"/>
  </dataValidations>
  <pageMargins left="0.75" right="0.75" top="1" bottom="1" header="0.5" footer="0.5"/>
  <pageSetup paperSize="9" orientation="portrait" horizontalDpi="4294967295"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containsText" priority="21" operator="containsText" id="{75C5EE3F-A0DA-4EAC-8D70-B28CAA8CA6A3}">
            <xm:f>NOT(ISERROR(SEARCH(Wydruk!$AE$13,B24)))</xm:f>
            <xm:f>Wydruk!$AE$13</xm:f>
            <x14:dxf>
              <font>
                <b/>
                <i val="0"/>
                <color theme="4" tint="-0.24994659260841701"/>
              </font>
              <fill>
                <patternFill>
                  <bgColor rgb="FFFFFF66"/>
                </patternFill>
              </fill>
            </x14:dxf>
          </x14:cfRule>
          <xm:sqref>B24:E24</xm:sqref>
        </x14:conditionalFormatting>
        <x14:conditionalFormatting xmlns:xm="http://schemas.microsoft.com/office/excel/2006/main">
          <x14:cfRule type="containsText" priority="22" operator="containsText" id="{9932F946-4276-4FB2-8AAC-EA1C07E86C39}">
            <xm:f>NOT(ISERROR(SEARCH(Wydruk!$AE$9,B24)))</xm:f>
            <xm:f>Wydruk!$AE$9</xm:f>
            <x14:dxf>
              <font>
                <b/>
                <i val="0"/>
                <color rgb="FFFF0000"/>
              </font>
              <fill>
                <patternFill>
                  <bgColor rgb="FFFFFF99"/>
                </patternFill>
              </fill>
            </x14:dxf>
          </x14:cfRule>
          <x14:cfRule type="containsText" priority="23" operator="containsText" id="{C37E8061-50C2-4A45-B622-83594F3C7405}">
            <xm:f>NOT(ISERROR(SEARCH(Wydruk!$AE$10,B24)))</xm:f>
            <xm:f>Wydruk!$AE$10</xm:f>
            <x14:dxf>
              <font>
                <b val="0"/>
                <i val="0"/>
                <color auto="1"/>
              </font>
              <fill>
                <patternFill>
                  <bgColor rgb="FFFFFF99"/>
                </patternFill>
              </fill>
            </x14:dxf>
          </x14:cfRule>
          <x14:cfRule type="cellIs" priority="24" operator="equal" id="{E0455B4E-E034-4670-BEC8-92B9664EF3C7}">
            <xm:f>Wydruk!$AE$11</xm:f>
            <x14:dxf>
              <font>
                <b val="0"/>
                <i val="0"/>
                <color rgb="FF00B050"/>
              </font>
              <fill>
                <patternFill>
                  <bgColor rgb="FFFFFF99"/>
                </patternFill>
              </fill>
            </x14:dxf>
          </x14:cfRule>
          <xm:sqref>B24:E24</xm:sqref>
        </x14:conditionalFormatting>
        <x14:conditionalFormatting xmlns:xm="http://schemas.microsoft.com/office/excel/2006/main">
          <x14:cfRule type="containsText" priority="1" operator="containsText" id="{639389CC-CE82-44D9-AEC0-E9DBCE19BA73}">
            <xm:f>NOT(ISERROR(SEARCH(Wydruk!$AE$13,B30)))</xm:f>
            <xm:f>Wydruk!$AE$13</xm:f>
            <x14:dxf>
              <font>
                <b/>
                <i val="0"/>
                <color theme="4" tint="-0.24994659260841701"/>
              </font>
              <fill>
                <patternFill>
                  <bgColor rgb="FFFFFF66"/>
                </patternFill>
              </fill>
            </x14:dxf>
          </x14:cfRule>
          <xm:sqref>B30:E30 B36:E36 B42:E42 B48:E48 B54:E54 B60:E60 B66:E66 B72:E72 B78:E78 B84:E84 B90:E90 B96:E96 B102:E102 B108:E108 B114:E114 B120:E120 B126:E126 B132:E132 B138:E138 B144:E144 B150:E150 B156:E156 B162:E162 B168:E168 B174:E174 B180:E180 B186:E186 B192:E192 B198:E198 B204:E204 B210:E210 B216:E216 B222:E222 B228:E228 B234:E234 B240:E240 B246:E246 B252:E252 B258:E258 B264:E264</xm:sqref>
        </x14:conditionalFormatting>
        <x14:conditionalFormatting xmlns:xm="http://schemas.microsoft.com/office/excel/2006/main">
          <x14:cfRule type="containsText" priority="2" operator="containsText" id="{D81B7954-960F-4239-BDEC-BBA2A7E0FA8B}">
            <xm:f>NOT(ISERROR(SEARCH(Wydruk!$AE$9,B30)))</xm:f>
            <xm:f>Wydruk!$AE$9</xm:f>
            <x14:dxf>
              <font>
                <b/>
                <i val="0"/>
                <color rgb="FFFF0000"/>
              </font>
              <fill>
                <patternFill>
                  <bgColor rgb="FFFFFF99"/>
                </patternFill>
              </fill>
            </x14:dxf>
          </x14:cfRule>
          <x14:cfRule type="containsText" priority="3" operator="containsText" id="{20D76851-5B5E-4EC0-90EB-5CD835F1B823}">
            <xm:f>NOT(ISERROR(SEARCH(Wydruk!$AE$10,B30)))</xm:f>
            <xm:f>Wydruk!$AE$10</xm:f>
            <x14:dxf>
              <font>
                <b val="0"/>
                <i val="0"/>
                <color auto="1"/>
              </font>
              <fill>
                <patternFill>
                  <bgColor rgb="FFFFFF99"/>
                </patternFill>
              </fill>
            </x14:dxf>
          </x14:cfRule>
          <x14:cfRule type="cellIs" priority="4" operator="equal" id="{D1EA5CD9-5F8D-4BDB-8CAE-E4B1356543AD}">
            <xm:f>Wydruk!$AE$11</xm:f>
            <x14:dxf>
              <font>
                <b val="0"/>
                <i val="0"/>
                <color rgb="FF00B050"/>
              </font>
              <fill>
                <patternFill>
                  <bgColor rgb="FFFFFF99"/>
                </patternFill>
              </fill>
            </x14:dxf>
          </x14:cfRule>
          <xm:sqref>B30:E30 B36:E36 B42:E42 B48:E48 B54:E54 B60:E60 B66:E66 B72:E72 B78:E78 B84:E84 B90:E90 B96:E96 B102:E102 B108:E108 B114:E114 B120:E120 B126:E126 B132:E132 B138:E138 B144:E144 B150:E150 B156:E156 B162:E162 B168:E168 B174:E174 B180:E180 B186:E186 B192:E192 B198:E198 B204:E204 B210:E210 B216:E216 B222:E222 B228:E228 B234:E234 B240:E240 B246:E246 B252:E252 B258:E258 B264:E264</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4" filterMode="1"/>
  <dimension ref="A1:BC264"/>
  <sheetViews>
    <sheetView showGridLines="0" topLeftCell="B1" workbookViewId="0">
      <pane xSplit="9" ySplit="12" topLeftCell="K13" activePane="bottomRight" state="frozen"/>
      <selection activeCell="B13" sqref="B13"/>
      <selection pane="topRight" activeCell="B13" sqref="B13"/>
      <selection pane="bottomLeft" activeCell="B13" sqref="B13"/>
      <selection pane="bottomRight" activeCell="B13" sqref="B13:E13"/>
    </sheetView>
  </sheetViews>
  <sheetFormatPr defaultRowHeight="12.75" x14ac:dyDescent="0.2"/>
  <cols>
    <col min="1" max="1" width="4.85546875" style="1" customWidth="1"/>
    <col min="2" max="2" width="3.5703125" style="1" bestFit="1" customWidth="1"/>
    <col min="3" max="4" width="3.28515625" style="1" customWidth="1"/>
    <col min="5" max="5" width="15.7109375" style="1" bestFit="1" customWidth="1"/>
    <col min="6" max="7" width="5.7109375" style="1" customWidth="1"/>
    <col min="8" max="9" width="4.7109375" style="1" hidden="1" customWidth="1"/>
    <col min="10" max="11" width="4.7109375" style="1" customWidth="1"/>
    <col min="12" max="18" width="3.7109375" style="1" customWidth="1"/>
    <col min="19" max="20" width="4.7109375" style="1" customWidth="1"/>
    <col min="21" max="27" width="3.7109375" style="1" customWidth="1"/>
    <col min="28" max="29" width="4.7109375" style="1" customWidth="1"/>
    <col min="30" max="36" width="3.7109375" style="1" customWidth="1"/>
    <col min="37" max="38" width="4.7109375" style="1" customWidth="1"/>
    <col min="39" max="45" width="3.7109375" style="1" customWidth="1"/>
    <col min="46" max="47" width="4.7109375" style="1" customWidth="1"/>
    <col min="48" max="54" width="3.7109375" style="1" customWidth="1"/>
    <col min="55" max="55" width="7.85546875" style="1" hidden="1" customWidth="1"/>
    <col min="56" max="73" width="0" style="1" hidden="1" customWidth="1"/>
    <col min="74" max="16384" width="9.140625" style="1"/>
  </cols>
  <sheetData>
    <row r="1" spans="1:54" ht="23.1" customHeight="1" x14ac:dyDescent="0.2">
      <c r="B1" s="340" t="s">
        <v>0</v>
      </c>
      <c r="C1" s="360" t="str">
        <f>wrzesień!C1</f>
        <v>Oznaczenia kolorów</v>
      </c>
      <c r="D1" s="360"/>
      <c r="E1" s="360"/>
      <c r="F1" s="333">
        <f>AF2</f>
        <v>43782</v>
      </c>
      <c r="G1" s="334"/>
      <c r="H1" s="174"/>
      <c r="I1" s="362" t="s">
        <v>20</v>
      </c>
      <c r="J1" s="326" t="s">
        <v>19</v>
      </c>
      <c r="K1" s="329">
        <v>1</v>
      </c>
      <c r="L1" s="330"/>
      <c r="M1" s="330"/>
      <c r="N1" s="330"/>
      <c r="O1" s="330"/>
      <c r="P1" s="330"/>
      <c r="Q1" s="330"/>
      <c r="R1" s="331"/>
      <c r="S1" s="326" t="str">
        <f>J1</f>
        <v>podsumowanie tygodnia</v>
      </c>
      <c r="T1" s="329">
        <f>K1+1</f>
        <v>2</v>
      </c>
      <c r="U1" s="330"/>
      <c r="V1" s="330"/>
      <c r="W1" s="330"/>
      <c r="X1" s="330"/>
      <c r="Y1" s="330"/>
      <c r="Z1" s="330"/>
      <c r="AA1" s="331"/>
      <c r="AB1" s="326" t="str">
        <f>S1</f>
        <v>podsumowanie tygodnia</v>
      </c>
      <c r="AC1" s="329">
        <f>T1+1</f>
        <v>3</v>
      </c>
      <c r="AD1" s="330"/>
      <c r="AE1" s="330"/>
      <c r="AF1" s="330"/>
      <c r="AG1" s="330"/>
      <c r="AH1" s="330"/>
      <c r="AI1" s="330"/>
      <c r="AJ1" s="331"/>
      <c r="AK1" s="326" t="str">
        <f>AB1</f>
        <v>podsumowanie tygodnia</v>
      </c>
      <c r="AL1" s="329">
        <f>AC1+1</f>
        <v>4</v>
      </c>
      <c r="AM1" s="330"/>
      <c r="AN1" s="330"/>
      <c r="AO1" s="330"/>
      <c r="AP1" s="330"/>
      <c r="AQ1" s="330"/>
      <c r="AR1" s="330"/>
      <c r="AS1" s="331"/>
      <c r="AT1" s="326" t="str">
        <f>AK1</f>
        <v>podsumowanie tygodnia</v>
      </c>
      <c r="AU1" s="329">
        <f>AL1+1</f>
        <v>5</v>
      </c>
      <c r="AV1" s="330"/>
      <c r="AW1" s="330"/>
      <c r="AX1" s="330"/>
      <c r="AY1" s="330"/>
      <c r="AZ1" s="330"/>
      <c r="BA1" s="330"/>
      <c r="BB1" s="331"/>
    </row>
    <row r="2" spans="1:54" ht="9.9499999999999993" customHeight="1" x14ac:dyDescent="0.2">
      <c r="B2" s="341"/>
      <c r="C2" s="361"/>
      <c r="D2" s="361"/>
      <c r="E2" s="361"/>
      <c r="F2" s="366" t="str">
        <f>Wydruk!C5</f>
        <v>Miejskie Przedszkole nr 34 im. Kubusia Puchatka i Jego Przyjaciół z Oddziałami Integracyjnymi</v>
      </c>
      <c r="G2" s="367"/>
      <c r="H2" s="57"/>
      <c r="I2" s="363"/>
      <c r="J2" s="327"/>
      <c r="K2" s="335" t="s">
        <v>2</v>
      </c>
      <c r="L2" s="332">
        <f>IF(październik!AU19=0,październik!AV2,październik!BB2+1)</f>
        <v>43766</v>
      </c>
      <c r="M2" s="332">
        <f t="shared" ref="M2:R2" si="0">L2+1</f>
        <v>43767</v>
      </c>
      <c r="N2" s="332">
        <f t="shared" si="0"/>
        <v>43768</v>
      </c>
      <c r="O2" s="332">
        <f t="shared" si="0"/>
        <v>43769</v>
      </c>
      <c r="P2" s="332">
        <f t="shared" si="0"/>
        <v>43770</v>
      </c>
      <c r="Q2" s="325">
        <f t="shared" si="0"/>
        <v>43771</v>
      </c>
      <c r="R2" s="349">
        <f t="shared" si="0"/>
        <v>43772</v>
      </c>
      <c r="S2" s="327"/>
      <c r="T2" s="335" t="str">
        <f>K2</f>
        <v>suma</v>
      </c>
      <c r="U2" s="332">
        <f>R2+1</f>
        <v>43773</v>
      </c>
      <c r="V2" s="332">
        <f t="shared" ref="V2:AA2" si="1">U2+1</f>
        <v>43774</v>
      </c>
      <c r="W2" s="332">
        <f t="shared" si="1"/>
        <v>43775</v>
      </c>
      <c r="X2" s="332">
        <f t="shared" si="1"/>
        <v>43776</v>
      </c>
      <c r="Y2" s="332">
        <f t="shared" si="1"/>
        <v>43777</v>
      </c>
      <c r="Z2" s="325">
        <f t="shared" si="1"/>
        <v>43778</v>
      </c>
      <c r="AA2" s="349">
        <f t="shared" si="1"/>
        <v>43779</v>
      </c>
      <c r="AB2" s="327"/>
      <c r="AC2" s="335" t="str">
        <f>T2</f>
        <v>suma</v>
      </c>
      <c r="AD2" s="332">
        <f>AA2+1</f>
        <v>43780</v>
      </c>
      <c r="AE2" s="332">
        <f t="shared" ref="AE2:AJ2" si="2">AD2+1</f>
        <v>43781</v>
      </c>
      <c r="AF2" s="332">
        <f t="shared" si="2"/>
        <v>43782</v>
      </c>
      <c r="AG2" s="332">
        <f t="shared" si="2"/>
        <v>43783</v>
      </c>
      <c r="AH2" s="332">
        <f t="shared" si="2"/>
        <v>43784</v>
      </c>
      <c r="AI2" s="325">
        <f t="shared" si="2"/>
        <v>43785</v>
      </c>
      <c r="AJ2" s="349">
        <f t="shared" si="2"/>
        <v>43786</v>
      </c>
      <c r="AK2" s="327"/>
      <c r="AL2" s="335" t="str">
        <f>AC2</f>
        <v>suma</v>
      </c>
      <c r="AM2" s="332">
        <f>AJ2+1</f>
        <v>43787</v>
      </c>
      <c r="AN2" s="332">
        <f t="shared" ref="AN2:AS2" si="3">AM2+1</f>
        <v>43788</v>
      </c>
      <c r="AO2" s="332">
        <f t="shared" si="3"/>
        <v>43789</v>
      </c>
      <c r="AP2" s="332">
        <f t="shared" si="3"/>
        <v>43790</v>
      </c>
      <c r="AQ2" s="332">
        <f t="shared" si="3"/>
        <v>43791</v>
      </c>
      <c r="AR2" s="325">
        <f t="shared" si="3"/>
        <v>43792</v>
      </c>
      <c r="AS2" s="349">
        <f t="shared" si="3"/>
        <v>43793</v>
      </c>
      <c r="AT2" s="327"/>
      <c r="AU2" s="335" t="str">
        <f>AC2</f>
        <v>suma</v>
      </c>
      <c r="AV2" s="332">
        <f>AS2+1</f>
        <v>43794</v>
      </c>
      <c r="AW2" s="332">
        <f t="shared" ref="AW2:BB2" si="4">AV2+1</f>
        <v>43795</v>
      </c>
      <c r="AX2" s="332">
        <f t="shared" si="4"/>
        <v>43796</v>
      </c>
      <c r="AY2" s="332">
        <f t="shared" si="4"/>
        <v>43797</v>
      </c>
      <c r="AZ2" s="332">
        <f t="shared" si="4"/>
        <v>43798</v>
      </c>
      <c r="BA2" s="325">
        <f t="shared" si="4"/>
        <v>43799</v>
      </c>
      <c r="BB2" s="349">
        <f t="shared" si="4"/>
        <v>43800</v>
      </c>
    </row>
    <row r="3" spans="1:54" ht="9.9499999999999993" customHeight="1" x14ac:dyDescent="0.2">
      <c r="B3" s="341"/>
      <c r="C3" s="352"/>
      <c r="D3" s="353"/>
      <c r="E3" s="60" t="str">
        <f>wrzesień!E3</f>
        <v>komórki nieaktywne</v>
      </c>
      <c r="F3" s="366"/>
      <c r="G3" s="367"/>
      <c r="H3" s="57"/>
      <c r="I3" s="363"/>
      <c r="J3" s="327"/>
      <c r="K3" s="335"/>
      <c r="L3" s="332"/>
      <c r="M3" s="332"/>
      <c r="N3" s="332"/>
      <c r="O3" s="332"/>
      <c r="P3" s="332"/>
      <c r="Q3" s="325"/>
      <c r="R3" s="349"/>
      <c r="S3" s="327"/>
      <c r="T3" s="335"/>
      <c r="U3" s="332"/>
      <c r="V3" s="332"/>
      <c r="W3" s="332"/>
      <c r="X3" s="332"/>
      <c r="Y3" s="332"/>
      <c r="Z3" s="325"/>
      <c r="AA3" s="349"/>
      <c r="AB3" s="327"/>
      <c r="AC3" s="335"/>
      <c r="AD3" s="332"/>
      <c r="AE3" s="332"/>
      <c r="AF3" s="332"/>
      <c r="AG3" s="332"/>
      <c r="AH3" s="332"/>
      <c r="AI3" s="325"/>
      <c r="AJ3" s="349"/>
      <c r="AK3" s="327"/>
      <c r="AL3" s="335"/>
      <c r="AM3" s="332"/>
      <c r="AN3" s="332"/>
      <c r="AO3" s="332"/>
      <c r="AP3" s="332"/>
      <c r="AQ3" s="332"/>
      <c r="AR3" s="325"/>
      <c r="AS3" s="349"/>
      <c r="AT3" s="327"/>
      <c r="AU3" s="335"/>
      <c r="AV3" s="332"/>
      <c r="AW3" s="332"/>
      <c r="AX3" s="332"/>
      <c r="AY3" s="332"/>
      <c r="AZ3" s="332"/>
      <c r="BA3" s="325"/>
      <c r="BB3" s="349"/>
    </row>
    <row r="4" spans="1:54" ht="9.9499999999999993" customHeight="1" x14ac:dyDescent="0.2">
      <c r="B4" s="341"/>
      <c r="C4" s="354"/>
      <c r="D4" s="355"/>
      <c r="E4" s="60" t="str">
        <f>wrzesień!E4</f>
        <v>obliczenia automatyczne</v>
      </c>
      <c r="F4" s="366"/>
      <c r="G4" s="367"/>
      <c r="H4" s="57"/>
      <c r="I4" s="363"/>
      <c r="J4" s="327"/>
      <c r="K4" s="335"/>
      <c r="L4" s="332"/>
      <c r="M4" s="332"/>
      <c r="N4" s="332"/>
      <c r="O4" s="332"/>
      <c r="P4" s="332"/>
      <c r="Q4" s="325"/>
      <c r="R4" s="349"/>
      <c r="S4" s="327"/>
      <c r="T4" s="335"/>
      <c r="U4" s="332"/>
      <c r="V4" s="332"/>
      <c r="W4" s="332"/>
      <c r="X4" s="332"/>
      <c r="Y4" s="332"/>
      <c r="Z4" s="325"/>
      <c r="AA4" s="349"/>
      <c r="AB4" s="327"/>
      <c r="AC4" s="335"/>
      <c r="AD4" s="332"/>
      <c r="AE4" s="332"/>
      <c r="AF4" s="332"/>
      <c r="AG4" s="332"/>
      <c r="AH4" s="332"/>
      <c r="AI4" s="325"/>
      <c r="AJ4" s="349"/>
      <c r="AK4" s="327"/>
      <c r="AL4" s="335"/>
      <c r="AM4" s="332"/>
      <c r="AN4" s="332"/>
      <c r="AO4" s="332"/>
      <c r="AP4" s="332"/>
      <c r="AQ4" s="332"/>
      <c r="AR4" s="325"/>
      <c r="AS4" s="349"/>
      <c r="AT4" s="327"/>
      <c r="AU4" s="335"/>
      <c r="AV4" s="332"/>
      <c r="AW4" s="332"/>
      <c r="AX4" s="332"/>
      <c r="AY4" s="332"/>
      <c r="AZ4" s="332"/>
      <c r="BA4" s="325"/>
      <c r="BB4" s="349"/>
    </row>
    <row r="5" spans="1:54" ht="9.9499999999999993" customHeight="1" x14ac:dyDescent="0.2">
      <c r="B5" s="341"/>
      <c r="C5" s="356"/>
      <c r="D5" s="357"/>
      <c r="E5" s="60" t="str">
        <f>wrzesień!E5</f>
        <v>wypełnienia raz w roku</v>
      </c>
      <c r="F5" s="366"/>
      <c r="G5" s="367"/>
      <c r="H5" s="57"/>
      <c r="I5" s="363"/>
      <c r="J5" s="327"/>
      <c r="K5" s="335"/>
      <c r="L5" s="332"/>
      <c r="M5" s="332"/>
      <c r="N5" s="332"/>
      <c r="O5" s="332"/>
      <c r="P5" s="332"/>
      <c r="Q5" s="325"/>
      <c r="R5" s="349"/>
      <c r="S5" s="327"/>
      <c r="T5" s="335"/>
      <c r="U5" s="332"/>
      <c r="V5" s="332"/>
      <c r="W5" s="332"/>
      <c r="X5" s="332"/>
      <c r="Y5" s="332"/>
      <c r="Z5" s="325"/>
      <c r="AA5" s="349"/>
      <c r="AB5" s="327"/>
      <c r="AC5" s="335"/>
      <c r="AD5" s="332"/>
      <c r="AE5" s="332"/>
      <c r="AF5" s="332"/>
      <c r="AG5" s="332"/>
      <c r="AH5" s="332"/>
      <c r="AI5" s="325"/>
      <c r="AJ5" s="349"/>
      <c r="AK5" s="327"/>
      <c r="AL5" s="335"/>
      <c r="AM5" s="332"/>
      <c r="AN5" s="332"/>
      <c r="AO5" s="332"/>
      <c r="AP5" s="332"/>
      <c r="AQ5" s="332"/>
      <c r="AR5" s="325"/>
      <c r="AS5" s="349"/>
      <c r="AT5" s="327"/>
      <c r="AU5" s="335"/>
      <c r="AV5" s="332"/>
      <c r="AW5" s="332"/>
      <c r="AX5" s="332"/>
      <c r="AY5" s="332"/>
      <c r="AZ5" s="332"/>
      <c r="BA5" s="325"/>
      <c r="BB5" s="349"/>
    </row>
    <row r="6" spans="1:54" ht="9.9499999999999993" customHeight="1" x14ac:dyDescent="0.2">
      <c r="B6" s="341"/>
      <c r="C6" s="358"/>
      <c r="D6" s="359"/>
      <c r="E6" s="60" t="str">
        <f>wrzesień!E6</f>
        <v>wypełnienia co miesiąc</v>
      </c>
      <c r="F6" s="366"/>
      <c r="G6" s="367"/>
      <c r="H6" s="57"/>
      <c r="I6" s="363"/>
      <c r="J6" s="327"/>
      <c r="K6" s="335"/>
      <c r="L6" s="332"/>
      <c r="M6" s="332"/>
      <c r="N6" s="332"/>
      <c r="O6" s="332"/>
      <c r="P6" s="332"/>
      <c r="Q6" s="325"/>
      <c r="R6" s="349"/>
      <c r="S6" s="327"/>
      <c r="T6" s="335"/>
      <c r="U6" s="332"/>
      <c r="V6" s="332"/>
      <c r="W6" s="332"/>
      <c r="X6" s="332"/>
      <c r="Y6" s="332"/>
      <c r="Z6" s="325"/>
      <c r="AA6" s="349"/>
      <c r="AB6" s="327"/>
      <c r="AC6" s="335"/>
      <c r="AD6" s="332"/>
      <c r="AE6" s="332"/>
      <c r="AF6" s="332"/>
      <c r="AG6" s="332"/>
      <c r="AH6" s="332"/>
      <c r="AI6" s="325"/>
      <c r="AJ6" s="349"/>
      <c r="AK6" s="327"/>
      <c r="AL6" s="335"/>
      <c r="AM6" s="332"/>
      <c r="AN6" s="332"/>
      <c r="AO6" s="332"/>
      <c r="AP6" s="332"/>
      <c r="AQ6" s="332"/>
      <c r="AR6" s="325"/>
      <c r="AS6" s="349"/>
      <c r="AT6" s="327"/>
      <c r="AU6" s="335"/>
      <c r="AV6" s="332"/>
      <c r="AW6" s="332"/>
      <c r="AX6" s="332"/>
      <c r="AY6" s="332"/>
      <c r="AZ6" s="332"/>
      <c r="BA6" s="325"/>
      <c r="BB6" s="349"/>
    </row>
    <row r="7" spans="1:54" s="4" customFormat="1" ht="9.9499999999999993" customHeight="1" x14ac:dyDescent="0.2">
      <c r="B7" s="341"/>
      <c r="C7" s="375"/>
      <c r="D7" s="375"/>
      <c r="E7" s="375"/>
      <c r="F7" s="366"/>
      <c r="G7" s="367"/>
      <c r="H7" s="57"/>
      <c r="I7" s="363"/>
      <c r="J7" s="327"/>
      <c r="K7" s="370"/>
      <c r="L7" s="332"/>
      <c r="M7" s="332"/>
      <c r="N7" s="332"/>
      <c r="O7" s="332"/>
      <c r="P7" s="332"/>
      <c r="Q7" s="325"/>
      <c r="R7" s="349"/>
      <c r="S7" s="327"/>
      <c r="T7" s="335"/>
      <c r="U7" s="332"/>
      <c r="V7" s="332"/>
      <c r="W7" s="332"/>
      <c r="X7" s="332"/>
      <c r="Y7" s="332"/>
      <c r="Z7" s="325"/>
      <c r="AA7" s="349"/>
      <c r="AB7" s="327"/>
      <c r="AC7" s="335"/>
      <c r="AD7" s="332"/>
      <c r="AE7" s="332"/>
      <c r="AF7" s="332"/>
      <c r="AG7" s="332"/>
      <c r="AH7" s="332"/>
      <c r="AI7" s="325"/>
      <c r="AJ7" s="349"/>
      <c r="AK7" s="327"/>
      <c r="AL7" s="335"/>
      <c r="AM7" s="332"/>
      <c r="AN7" s="332"/>
      <c r="AO7" s="332"/>
      <c r="AP7" s="332"/>
      <c r="AQ7" s="332"/>
      <c r="AR7" s="325"/>
      <c r="AS7" s="349"/>
      <c r="AT7" s="327"/>
      <c r="AU7" s="335" t="s">
        <v>2</v>
      </c>
      <c r="AV7" s="332"/>
      <c r="AW7" s="332"/>
      <c r="AX7" s="332"/>
      <c r="AY7" s="332"/>
      <c r="AZ7" s="332"/>
      <c r="BA7" s="325"/>
      <c r="BB7" s="349"/>
    </row>
    <row r="8" spans="1:54" s="5" customFormat="1" ht="13.5" customHeight="1" thickBot="1" x14ac:dyDescent="0.25">
      <c r="B8" s="342"/>
      <c r="C8" s="376"/>
      <c r="D8" s="376"/>
      <c r="E8" s="376"/>
      <c r="F8" s="368"/>
      <c r="G8" s="369"/>
      <c r="H8" s="57"/>
      <c r="I8" s="364"/>
      <c r="J8" s="328"/>
      <c r="K8" s="371"/>
      <c r="L8" s="13" t="s">
        <v>5</v>
      </c>
      <c r="M8" s="13" t="s">
        <v>6</v>
      </c>
      <c r="N8" s="13" t="s">
        <v>7</v>
      </c>
      <c r="O8" s="15" t="s">
        <v>8</v>
      </c>
      <c r="P8" s="13" t="s">
        <v>9</v>
      </c>
      <c r="Q8" s="25" t="s">
        <v>10</v>
      </c>
      <c r="R8" s="14" t="s">
        <v>11</v>
      </c>
      <c r="S8" s="328"/>
      <c r="T8" s="336"/>
      <c r="U8" s="13" t="s">
        <v>5</v>
      </c>
      <c r="V8" s="13" t="s">
        <v>6</v>
      </c>
      <c r="W8" s="13" t="s">
        <v>7</v>
      </c>
      <c r="X8" s="13" t="s">
        <v>8</v>
      </c>
      <c r="Y8" s="13" t="s">
        <v>9</v>
      </c>
      <c r="Z8" s="25" t="s">
        <v>10</v>
      </c>
      <c r="AA8" s="14" t="s">
        <v>11</v>
      </c>
      <c r="AB8" s="328"/>
      <c r="AC8" s="336"/>
      <c r="AD8" s="13" t="s">
        <v>5</v>
      </c>
      <c r="AE8" s="13" t="s">
        <v>6</v>
      </c>
      <c r="AF8" s="13" t="s">
        <v>7</v>
      </c>
      <c r="AG8" s="13" t="s">
        <v>8</v>
      </c>
      <c r="AH8" s="13" t="s">
        <v>9</v>
      </c>
      <c r="AI8" s="25" t="s">
        <v>10</v>
      </c>
      <c r="AJ8" s="14" t="s">
        <v>11</v>
      </c>
      <c r="AK8" s="328"/>
      <c r="AL8" s="336"/>
      <c r="AM8" s="13" t="s">
        <v>5</v>
      </c>
      <c r="AN8" s="13" t="s">
        <v>6</v>
      </c>
      <c r="AO8" s="13" t="s">
        <v>7</v>
      </c>
      <c r="AP8" s="13" t="s">
        <v>8</v>
      </c>
      <c r="AQ8" s="13" t="s">
        <v>9</v>
      </c>
      <c r="AR8" s="25" t="s">
        <v>10</v>
      </c>
      <c r="AS8" s="14" t="s">
        <v>11</v>
      </c>
      <c r="AT8" s="328"/>
      <c r="AU8" s="336"/>
      <c r="AV8" s="13" t="s">
        <v>5</v>
      </c>
      <c r="AW8" s="13" t="s">
        <v>6</v>
      </c>
      <c r="AX8" s="13" t="s">
        <v>7</v>
      </c>
      <c r="AY8" s="13" t="s">
        <v>8</v>
      </c>
      <c r="AZ8" s="13" t="s">
        <v>9</v>
      </c>
      <c r="BA8" s="25" t="s">
        <v>10</v>
      </c>
      <c r="BB8" s="14" t="s">
        <v>11</v>
      </c>
    </row>
    <row r="9" spans="1:54" s="5" customFormat="1" ht="15.75" hidden="1" x14ac:dyDescent="0.2">
      <c r="B9" s="8"/>
      <c r="C9" s="9"/>
      <c r="D9" s="9"/>
      <c r="E9" s="9"/>
      <c r="F9" s="71"/>
      <c r="G9" s="70"/>
      <c r="H9" s="70"/>
      <c r="I9" s="70"/>
      <c r="J9" s="12"/>
      <c r="K9" s="27"/>
      <c r="L9" s="11">
        <f>MONTH(L2)</f>
        <v>10</v>
      </c>
      <c r="M9" s="11">
        <f t="shared" ref="M9:R9" si="5">MONTH(M2)</f>
        <v>10</v>
      </c>
      <c r="N9" s="11">
        <f t="shared" si="5"/>
        <v>10</v>
      </c>
      <c r="O9" s="11">
        <f t="shared" si="5"/>
        <v>10</v>
      </c>
      <c r="P9" s="11">
        <f t="shared" si="5"/>
        <v>11</v>
      </c>
      <c r="Q9" s="11">
        <f t="shared" si="5"/>
        <v>11</v>
      </c>
      <c r="R9" s="19">
        <f t="shared" si="5"/>
        <v>11</v>
      </c>
      <c r="S9" s="21"/>
      <c r="T9" s="20"/>
      <c r="U9" s="11">
        <f t="shared" ref="U9:AA9" si="6">MONTH(U2)</f>
        <v>11</v>
      </c>
      <c r="V9" s="11">
        <f t="shared" si="6"/>
        <v>11</v>
      </c>
      <c r="W9" s="11">
        <f t="shared" si="6"/>
        <v>11</v>
      </c>
      <c r="X9" s="11">
        <f t="shared" si="6"/>
        <v>11</v>
      </c>
      <c r="Y9" s="11">
        <f t="shared" si="6"/>
        <v>11</v>
      </c>
      <c r="Z9" s="11">
        <f t="shared" si="6"/>
        <v>11</v>
      </c>
      <c r="AA9" s="19">
        <f t="shared" si="6"/>
        <v>11</v>
      </c>
      <c r="AB9" s="21"/>
      <c r="AC9" s="28"/>
      <c r="AD9" s="11">
        <f t="shared" ref="AD9:AJ9" si="7">MONTH(AD2)</f>
        <v>11</v>
      </c>
      <c r="AE9" s="11">
        <f t="shared" si="7"/>
        <v>11</v>
      </c>
      <c r="AF9" s="11">
        <f t="shared" si="7"/>
        <v>11</v>
      </c>
      <c r="AG9" s="11">
        <f t="shared" si="7"/>
        <v>11</v>
      </c>
      <c r="AH9" s="11">
        <f t="shared" si="7"/>
        <v>11</v>
      </c>
      <c r="AI9" s="11">
        <f t="shared" si="7"/>
        <v>11</v>
      </c>
      <c r="AJ9" s="19">
        <f t="shared" si="7"/>
        <v>11</v>
      </c>
      <c r="AK9" s="21"/>
      <c r="AL9" s="20"/>
      <c r="AM9" s="11">
        <f t="shared" ref="AM9:AS9" si="8">MONTH(AM2)</f>
        <v>11</v>
      </c>
      <c r="AN9" s="11">
        <f t="shared" si="8"/>
        <v>11</v>
      </c>
      <c r="AO9" s="11">
        <f t="shared" si="8"/>
        <v>11</v>
      </c>
      <c r="AP9" s="11">
        <f t="shared" si="8"/>
        <v>11</v>
      </c>
      <c r="AQ9" s="11">
        <f t="shared" si="8"/>
        <v>11</v>
      </c>
      <c r="AR9" s="11">
        <f t="shared" si="8"/>
        <v>11</v>
      </c>
      <c r="AS9" s="19">
        <f t="shared" si="8"/>
        <v>11</v>
      </c>
      <c r="AT9" s="21"/>
      <c r="AU9" s="28"/>
      <c r="AV9" s="11">
        <f t="shared" ref="AV9:BB9" si="9">MONTH(AV2)</f>
        <v>11</v>
      </c>
      <c r="AW9" s="11">
        <f t="shared" si="9"/>
        <v>11</v>
      </c>
      <c r="AX9" s="11">
        <f t="shared" si="9"/>
        <v>11</v>
      </c>
      <c r="AY9" s="11">
        <f t="shared" si="9"/>
        <v>11</v>
      </c>
      <c r="AZ9" s="11">
        <f t="shared" si="9"/>
        <v>11</v>
      </c>
      <c r="BA9" s="11">
        <f t="shared" si="9"/>
        <v>11</v>
      </c>
      <c r="BB9" s="24">
        <f t="shared" si="9"/>
        <v>12</v>
      </c>
    </row>
    <row r="10" spans="1:54" s="18" customFormat="1" hidden="1" x14ac:dyDescent="0.2">
      <c r="A10" s="72"/>
      <c r="B10" s="73">
        <v>1</v>
      </c>
      <c r="C10" s="73">
        <f>B10+1</f>
        <v>2</v>
      </c>
      <c r="D10" s="73">
        <f t="shared" ref="D10:BB10" si="10">C10+1</f>
        <v>3</v>
      </c>
      <c r="E10" s="73">
        <f t="shared" si="10"/>
        <v>4</v>
      </c>
      <c r="F10" s="73">
        <f t="shared" si="10"/>
        <v>5</v>
      </c>
      <c r="G10" s="73">
        <f t="shared" si="10"/>
        <v>6</v>
      </c>
      <c r="H10" s="73">
        <f t="shared" si="10"/>
        <v>7</v>
      </c>
      <c r="I10" s="73">
        <f t="shared" si="10"/>
        <v>8</v>
      </c>
      <c r="J10" s="73">
        <f t="shared" si="10"/>
        <v>9</v>
      </c>
      <c r="K10" s="73">
        <f t="shared" si="10"/>
        <v>10</v>
      </c>
      <c r="L10" s="73">
        <f t="shared" si="10"/>
        <v>11</v>
      </c>
      <c r="M10" s="73">
        <f t="shared" si="10"/>
        <v>12</v>
      </c>
      <c r="N10" s="73">
        <f t="shared" si="10"/>
        <v>13</v>
      </c>
      <c r="O10" s="73">
        <f t="shared" si="10"/>
        <v>14</v>
      </c>
      <c r="P10" s="73">
        <f t="shared" si="10"/>
        <v>15</v>
      </c>
      <c r="Q10" s="73">
        <f t="shared" si="10"/>
        <v>16</v>
      </c>
      <c r="R10" s="73">
        <f t="shared" si="10"/>
        <v>17</v>
      </c>
      <c r="S10" s="73">
        <f t="shared" si="10"/>
        <v>18</v>
      </c>
      <c r="T10" s="73">
        <f t="shared" si="10"/>
        <v>19</v>
      </c>
      <c r="U10" s="73">
        <f t="shared" si="10"/>
        <v>20</v>
      </c>
      <c r="V10" s="73">
        <f t="shared" si="10"/>
        <v>21</v>
      </c>
      <c r="W10" s="73">
        <f t="shared" si="10"/>
        <v>22</v>
      </c>
      <c r="X10" s="73">
        <f t="shared" si="10"/>
        <v>23</v>
      </c>
      <c r="Y10" s="73">
        <f t="shared" si="10"/>
        <v>24</v>
      </c>
      <c r="Z10" s="73">
        <f t="shared" si="10"/>
        <v>25</v>
      </c>
      <c r="AA10" s="73">
        <f t="shared" si="10"/>
        <v>26</v>
      </c>
      <c r="AB10" s="73">
        <f t="shared" si="10"/>
        <v>27</v>
      </c>
      <c r="AC10" s="73">
        <f t="shared" si="10"/>
        <v>28</v>
      </c>
      <c r="AD10" s="73">
        <f t="shared" si="10"/>
        <v>29</v>
      </c>
      <c r="AE10" s="73">
        <f t="shared" si="10"/>
        <v>30</v>
      </c>
      <c r="AF10" s="73">
        <f t="shared" si="10"/>
        <v>31</v>
      </c>
      <c r="AG10" s="73">
        <f t="shared" si="10"/>
        <v>32</v>
      </c>
      <c r="AH10" s="73">
        <f t="shared" si="10"/>
        <v>33</v>
      </c>
      <c r="AI10" s="73">
        <f t="shared" si="10"/>
        <v>34</v>
      </c>
      <c r="AJ10" s="73">
        <f t="shared" si="10"/>
        <v>35</v>
      </c>
      <c r="AK10" s="73">
        <f t="shared" si="10"/>
        <v>36</v>
      </c>
      <c r="AL10" s="73">
        <f t="shared" si="10"/>
        <v>37</v>
      </c>
      <c r="AM10" s="73">
        <f t="shared" si="10"/>
        <v>38</v>
      </c>
      <c r="AN10" s="73">
        <f t="shared" si="10"/>
        <v>39</v>
      </c>
      <c r="AO10" s="73">
        <f t="shared" si="10"/>
        <v>40</v>
      </c>
      <c r="AP10" s="73">
        <f t="shared" si="10"/>
        <v>41</v>
      </c>
      <c r="AQ10" s="73">
        <f t="shared" si="10"/>
        <v>42</v>
      </c>
      <c r="AR10" s="73">
        <f t="shared" si="10"/>
        <v>43</v>
      </c>
      <c r="AS10" s="73">
        <f t="shared" si="10"/>
        <v>44</v>
      </c>
      <c r="AT10" s="73">
        <f t="shared" si="10"/>
        <v>45</v>
      </c>
      <c r="AU10" s="73">
        <f t="shared" si="10"/>
        <v>46</v>
      </c>
      <c r="AV10" s="73">
        <f t="shared" si="10"/>
        <v>47</v>
      </c>
      <c r="AW10" s="73">
        <f t="shared" si="10"/>
        <v>48</v>
      </c>
      <c r="AX10" s="73">
        <f t="shared" si="10"/>
        <v>49</v>
      </c>
      <c r="AY10" s="73">
        <f t="shared" si="10"/>
        <v>50</v>
      </c>
      <c r="AZ10" s="73">
        <f t="shared" si="10"/>
        <v>51</v>
      </c>
      <c r="BA10" s="73">
        <f t="shared" si="10"/>
        <v>52</v>
      </c>
      <c r="BB10" s="73">
        <f t="shared" si="10"/>
        <v>53</v>
      </c>
    </row>
    <row r="11" spans="1:54" s="5" customFormat="1" ht="15.75" hidden="1" x14ac:dyDescent="0.2">
      <c r="B11" s="2"/>
      <c r="C11" s="56"/>
      <c r="D11" s="56"/>
      <c r="E11" s="56"/>
      <c r="F11" s="57"/>
      <c r="G11" s="57"/>
      <c r="H11" s="57"/>
      <c r="I11" s="57"/>
      <c r="J11" s="58"/>
      <c r="K11" s="59"/>
      <c r="L11" s="2"/>
      <c r="M11" s="2"/>
      <c r="N11" s="2"/>
      <c r="O11" s="2"/>
      <c r="P11" s="2"/>
      <c r="Q11" s="2"/>
      <c r="R11" s="2"/>
      <c r="S11" s="2"/>
      <c r="T11" s="58"/>
      <c r="U11" s="2"/>
      <c r="V11" s="2"/>
      <c r="W11" s="2"/>
      <c r="X11" s="2"/>
      <c r="Y11" s="2"/>
      <c r="Z11" s="2"/>
      <c r="AA11" s="2"/>
      <c r="AB11" s="2"/>
      <c r="AC11" s="59"/>
      <c r="AD11" s="2"/>
      <c r="AE11" s="2"/>
      <c r="AF11" s="2"/>
      <c r="AG11" s="2"/>
      <c r="AH11" s="2"/>
      <c r="AI11" s="2"/>
      <c r="AJ11" s="2"/>
      <c r="AK11" s="2"/>
      <c r="AL11" s="58"/>
      <c r="AM11" s="2"/>
      <c r="AN11" s="2"/>
      <c r="AO11" s="2"/>
      <c r="AP11" s="2"/>
      <c r="AQ11" s="2"/>
      <c r="AR11" s="2"/>
      <c r="AS11" s="2"/>
      <c r="AT11" s="2"/>
      <c r="AU11" s="59"/>
      <c r="AV11" s="2"/>
      <c r="AW11" s="2"/>
      <c r="AX11" s="2"/>
      <c r="AY11" s="2"/>
      <c r="AZ11" s="2"/>
      <c r="BA11" s="2"/>
      <c r="BB11" s="2"/>
    </row>
    <row r="12" spans="1:54" s="16" customFormat="1" ht="17.25" customHeight="1" thickBot="1" x14ac:dyDescent="0.25">
      <c r="A12" s="345" t="s">
        <v>59</v>
      </c>
      <c r="B12" s="346"/>
      <c r="C12" s="346"/>
      <c r="D12" s="346"/>
      <c r="E12" s="346"/>
      <c r="F12" s="346"/>
      <c r="G12" s="346"/>
      <c r="H12" s="346"/>
      <c r="I12" s="346"/>
      <c r="J12" s="346"/>
      <c r="K12" s="346"/>
      <c r="L12" s="346"/>
      <c r="M12" s="346"/>
      <c r="N12" s="346"/>
      <c r="O12" s="346"/>
      <c r="P12" s="346"/>
      <c r="Q12" s="346"/>
      <c r="R12" s="346"/>
      <c r="S12" s="346"/>
      <c r="T12" s="346"/>
      <c r="U12" s="346"/>
      <c r="V12" s="346"/>
      <c r="W12" s="346"/>
      <c r="X12" s="346"/>
      <c r="Y12" s="346"/>
      <c r="Z12" s="346"/>
      <c r="AA12" s="346"/>
      <c r="AB12" s="346"/>
      <c r="AC12" s="346"/>
      <c r="AD12" s="346"/>
      <c r="AE12" s="346"/>
      <c r="AF12" s="346"/>
      <c r="AG12" s="346"/>
      <c r="AH12" s="346"/>
      <c r="AI12" s="346"/>
      <c r="AJ12" s="346"/>
      <c r="AK12" s="346"/>
      <c r="AL12" s="346"/>
      <c r="AM12" s="346"/>
      <c r="AN12" s="346"/>
      <c r="AO12" s="346"/>
      <c r="AP12" s="346"/>
      <c r="AQ12" s="346"/>
      <c r="AR12" s="346"/>
      <c r="AS12" s="346"/>
      <c r="AT12" s="346"/>
      <c r="AU12" s="346"/>
      <c r="AV12" s="346"/>
      <c r="AW12" s="346"/>
      <c r="AX12" s="346"/>
      <c r="AY12" s="346"/>
      <c r="AZ12" s="346"/>
      <c r="BA12" s="346"/>
      <c r="BB12" s="347"/>
    </row>
    <row r="13" spans="1:54" ht="15.95" customHeight="1" thickTop="1" x14ac:dyDescent="0.2">
      <c r="A13" s="1" t="str">
        <f>IF(B13="","1. Niewypełnione",B13)</f>
        <v>1 Przykładowy Jan    WZÓR</v>
      </c>
      <c r="B13" s="337" t="s">
        <v>58</v>
      </c>
      <c r="C13" s="338"/>
      <c r="D13" s="338"/>
      <c r="E13" s="338"/>
      <c r="F13" s="156">
        <v>18</v>
      </c>
      <c r="G13" s="156">
        <f>F13</f>
        <v>18</v>
      </c>
      <c r="H13" s="171"/>
      <c r="I13" s="164">
        <f>K13+T13+AC13+AL13+AU13</f>
        <v>80</v>
      </c>
      <c r="J13" s="196">
        <f t="shared" ref="J13" si="11">IF(OR($B13=$B19,J16=0),0,ROUND((K14+P18)/J16,0))</f>
        <v>18</v>
      </c>
      <c r="K13" s="167">
        <f>SUM(L13:R13)</f>
        <v>20</v>
      </c>
      <c r="L13" s="143">
        <f>październik!L13</f>
        <v>4</v>
      </c>
      <c r="M13" s="143">
        <f>październik!M13</f>
        <v>3</v>
      </c>
      <c r="N13" s="143">
        <f>październik!N13</f>
        <v>5</v>
      </c>
      <c r="O13" s="143">
        <f>październik!O13</f>
        <v>2</v>
      </c>
      <c r="P13" s="144">
        <f>październik!P13</f>
        <v>6</v>
      </c>
      <c r="Q13" s="145">
        <f>październik!Q13</f>
        <v>0</v>
      </c>
      <c r="R13" s="147">
        <f>październik!R13</f>
        <v>0</v>
      </c>
      <c r="S13" s="196">
        <f t="shared" ref="S13" si="12">IF(OR($B13=$B19,S16=0),0,ROUND((T14+Y18)/S16,0))</f>
        <v>18</v>
      </c>
      <c r="T13" s="142">
        <f>SUM(U13:AA13)</f>
        <v>20</v>
      </c>
      <c r="U13" s="143">
        <f>październik!U13</f>
        <v>4</v>
      </c>
      <c r="V13" s="143">
        <f>październik!V13</f>
        <v>3</v>
      </c>
      <c r="W13" s="143">
        <f>październik!W13</f>
        <v>5</v>
      </c>
      <c r="X13" s="143">
        <f>październik!X13</f>
        <v>2</v>
      </c>
      <c r="Y13" s="144">
        <f>październik!Y13</f>
        <v>6</v>
      </c>
      <c r="Z13" s="145">
        <f>październik!Z13</f>
        <v>0</v>
      </c>
      <c r="AA13" s="146">
        <f>październik!AA13</f>
        <v>0</v>
      </c>
      <c r="AB13" s="196">
        <f t="shared" ref="AB13" si="13">IF(OR($B13=$B19,AB16=0),0,ROUND((AC14+AH18)/AB16,0))</f>
        <v>18</v>
      </c>
      <c r="AC13" s="142">
        <f>SUM(AD13:AJ13)</f>
        <v>20</v>
      </c>
      <c r="AD13" s="143">
        <f>październik!AD13</f>
        <v>4</v>
      </c>
      <c r="AE13" s="143">
        <f>październik!AE13</f>
        <v>3</v>
      </c>
      <c r="AF13" s="143">
        <f>październik!AF13</f>
        <v>5</v>
      </c>
      <c r="AG13" s="143">
        <f>październik!AG13</f>
        <v>2</v>
      </c>
      <c r="AH13" s="144">
        <f>październik!AH13</f>
        <v>6</v>
      </c>
      <c r="AI13" s="145">
        <f>październik!AI13</f>
        <v>0</v>
      </c>
      <c r="AJ13" s="146">
        <f>październik!AJ13</f>
        <v>0</v>
      </c>
      <c r="AK13" s="196">
        <f t="shared" ref="AK13" si="14">IF(OR($B13=$B19,AK16=0),0,ROUND((AL14+AQ18)/AK16,0))</f>
        <v>18</v>
      </c>
      <c r="AL13" s="142">
        <f>SUM(AM13:AS13)</f>
        <v>20</v>
      </c>
      <c r="AM13" s="143">
        <f>październik!AM13</f>
        <v>4</v>
      </c>
      <c r="AN13" s="143">
        <f>październik!AN13</f>
        <v>3</v>
      </c>
      <c r="AO13" s="143">
        <f>październik!AO13</f>
        <v>5</v>
      </c>
      <c r="AP13" s="143">
        <f>październik!AP13</f>
        <v>2</v>
      </c>
      <c r="AQ13" s="144">
        <f>październik!AQ13</f>
        <v>6</v>
      </c>
      <c r="AR13" s="145">
        <f>październik!AR13</f>
        <v>0</v>
      </c>
      <c r="AS13" s="146">
        <f>październik!AS13</f>
        <v>0</v>
      </c>
      <c r="AT13" s="196">
        <f t="shared" ref="AT13" si="15">IF(OR($B13=$B19,AT16=0),0,ROUND((AU14+AZ18)/AT16,0))</f>
        <v>0</v>
      </c>
      <c r="AU13" s="142">
        <f>SUM(AV13:BB13)</f>
        <v>0</v>
      </c>
      <c r="AV13" s="143">
        <f t="shared" ref="AV13" si="16">IF(SUM($AM$9:$AS$9)=SUM($AV$9:$BB$9),AM13,IF(AND(SUM($AV$9:$BB$9)&gt;42,SUM($AV$9:$BB$9)&lt;49),AM13,0))</f>
        <v>0</v>
      </c>
      <c r="AW13" s="143">
        <f t="shared" ref="AW13" si="17">IF(SUM($AM$9:$AS$9)=SUM($AV$9:$BB$9),AN13,IF(AND(SUM($AV$9:$BB$9)&gt;42,SUM($AV$9:$BB$9)&lt;49),AN13,0))</f>
        <v>0</v>
      </c>
      <c r="AX13" s="143">
        <f t="shared" ref="AX13" si="18">IF(SUM($AM$9:$AS$9)=SUM($AV$9:$BB$9),AO13,IF(AND(SUM($AV$9:$BB$9)&gt;42,SUM($AV$9:$BB$9)&lt;49),AO13,0))</f>
        <v>0</v>
      </c>
      <c r="AY13" s="143">
        <f t="shared" ref="AY13" si="19">IF(SUM($AM$9:$AS$9)=SUM($AV$9:$BB$9),AP13,IF(AND(SUM($AV$9:$BB$9)&gt;42,SUM($AV$9:$BB$9)&lt;49),AP13,0))</f>
        <v>0</v>
      </c>
      <c r="AZ13" s="144">
        <f t="shared" ref="AZ13" si="20">IF(SUM($AM$9:$AS$9)=SUM($AV$9:$BB$9),AQ13,IF(AND(SUM($AV$9:$BB$9)&gt;42,SUM($AV$9:$BB$9)&lt;49),AQ13,0))</f>
        <v>0</v>
      </c>
      <c r="BA13" s="145">
        <f t="shared" ref="BA13" si="21">IF(SUM($AM$9:$AS$9)=SUM($AV$9:$BB$9),AR13,IF(AND(SUM($AV$9:$BB$9)&gt;42,SUM($AV$9:$BB$9)&lt;49),AR13,0))</f>
        <v>0</v>
      </c>
      <c r="BB13" s="147">
        <f t="shared" ref="BB13" si="22">IF(SUM($AM$9:$AS$9)=SUM($AV$9:$BB$9),AS13,IF(AND(SUM($AV$9:$BB$9)&gt;42,SUM($AV$9:$BB$9)&lt;49),AS13,0))</f>
        <v>0</v>
      </c>
    </row>
    <row r="14" spans="1:54" ht="15.95" hidden="1" customHeight="1" x14ac:dyDescent="0.2">
      <c r="B14" s="157"/>
      <c r="C14" s="158"/>
      <c r="D14" s="158"/>
      <c r="E14" s="158"/>
      <c r="F14" s="121"/>
      <c r="G14" s="121"/>
      <c r="H14" s="120"/>
      <c r="I14" s="165">
        <f>K14+T14+AC14+AL14+AU14</f>
        <v>80</v>
      </c>
      <c r="J14" s="197">
        <f t="shared" ref="J14" si="23">7-COUNTIF(L13:R13,0)-COUNTIF(L13:R13,"")</f>
        <v>5</v>
      </c>
      <c r="K14" s="168">
        <f>SUM(L14:R14)</f>
        <v>20</v>
      </c>
      <c r="L14" s="35">
        <f t="shared" ref="L14:R14" si="24">IF($B7=$B13,L13+L8,L13)</f>
        <v>4</v>
      </c>
      <c r="M14" s="35">
        <f t="shared" si="24"/>
        <v>3</v>
      </c>
      <c r="N14" s="35">
        <f t="shared" si="24"/>
        <v>5</v>
      </c>
      <c r="O14" s="35">
        <f t="shared" si="24"/>
        <v>2</v>
      </c>
      <c r="P14" s="36">
        <f t="shared" si="24"/>
        <v>6</v>
      </c>
      <c r="Q14" s="37">
        <f t="shared" si="24"/>
        <v>0</v>
      </c>
      <c r="R14" s="148">
        <f t="shared" si="24"/>
        <v>0</v>
      </c>
      <c r="S14" s="197">
        <f t="shared" ref="S14" si="25">7-COUNTIF(U13:AA13,0)-COUNTIF(U13:AA13,"")</f>
        <v>5</v>
      </c>
      <c r="T14" s="168">
        <f>SUM(U14:AA14)</f>
        <v>20</v>
      </c>
      <c r="U14" s="35">
        <f t="shared" ref="U14:AA14" si="26">IF($B7=$B13,U13+U8,U13)</f>
        <v>4</v>
      </c>
      <c r="V14" s="35">
        <f t="shared" si="26"/>
        <v>3</v>
      </c>
      <c r="W14" s="35">
        <f t="shared" si="26"/>
        <v>5</v>
      </c>
      <c r="X14" s="35">
        <f t="shared" si="26"/>
        <v>2</v>
      </c>
      <c r="Y14" s="36">
        <f t="shared" si="26"/>
        <v>6</v>
      </c>
      <c r="Z14" s="37">
        <f t="shared" si="26"/>
        <v>0</v>
      </c>
      <c r="AA14" s="148">
        <f t="shared" si="26"/>
        <v>0</v>
      </c>
      <c r="AB14" s="197">
        <f t="shared" ref="AB14" si="27">7-COUNTIF(AD13:AJ13,0)-COUNTIF(AD13:AJ13,"")</f>
        <v>5</v>
      </c>
      <c r="AC14" s="168">
        <f>SUM(AD14:AJ14)</f>
        <v>20</v>
      </c>
      <c r="AD14" s="35">
        <f t="shared" ref="AD14:AJ14" si="28">IF($B7=$B13,AD13+AD8,AD13)</f>
        <v>4</v>
      </c>
      <c r="AE14" s="35">
        <f t="shared" si="28"/>
        <v>3</v>
      </c>
      <c r="AF14" s="35">
        <f t="shared" si="28"/>
        <v>5</v>
      </c>
      <c r="AG14" s="35">
        <f t="shared" si="28"/>
        <v>2</v>
      </c>
      <c r="AH14" s="36">
        <f t="shared" si="28"/>
        <v>6</v>
      </c>
      <c r="AI14" s="37">
        <f t="shared" si="28"/>
        <v>0</v>
      </c>
      <c r="AJ14" s="148">
        <f t="shared" si="28"/>
        <v>0</v>
      </c>
      <c r="AK14" s="197">
        <f t="shared" ref="AK14" si="29">7-COUNTIF(AM13:AS13,0)-COUNTIF(AM13:AS13,"")</f>
        <v>5</v>
      </c>
      <c r="AL14" s="168">
        <f>SUM(AM14:AS14)</f>
        <v>20</v>
      </c>
      <c r="AM14" s="35">
        <f t="shared" ref="AM14:AS14" si="30">IF($B7=$B13,AM13+AM8,AM13)</f>
        <v>4</v>
      </c>
      <c r="AN14" s="35">
        <f t="shared" si="30"/>
        <v>3</v>
      </c>
      <c r="AO14" s="35">
        <f t="shared" si="30"/>
        <v>5</v>
      </c>
      <c r="AP14" s="35">
        <f t="shared" si="30"/>
        <v>2</v>
      </c>
      <c r="AQ14" s="36">
        <f t="shared" si="30"/>
        <v>6</v>
      </c>
      <c r="AR14" s="37">
        <f t="shared" si="30"/>
        <v>0</v>
      </c>
      <c r="AS14" s="148">
        <f t="shared" si="30"/>
        <v>0</v>
      </c>
      <c r="AT14" s="197">
        <f t="shared" ref="AT14" si="31">7-COUNTIF(AV13:BB13,0)-COUNTIF(AV13:BB13,"")</f>
        <v>0</v>
      </c>
      <c r="AU14" s="168">
        <f>SUM(AV14:BB14)</f>
        <v>0</v>
      </c>
      <c r="AV14" s="35">
        <f t="shared" ref="AV14:BB14" si="32">IF($B7=$B13,AV13+AV8,AV13)</f>
        <v>0</v>
      </c>
      <c r="AW14" s="35">
        <f t="shared" si="32"/>
        <v>0</v>
      </c>
      <c r="AX14" s="35">
        <f t="shared" si="32"/>
        <v>0</v>
      </c>
      <c r="AY14" s="35">
        <f t="shared" si="32"/>
        <v>0</v>
      </c>
      <c r="AZ14" s="36">
        <f t="shared" si="32"/>
        <v>0</v>
      </c>
      <c r="BA14" s="37">
        <f t="shared" si="32"/>
        <v>0</v>
      </c>
      <c r="BB14" s="148">
        <f t="shared" si="32"/>
        <v>0</v>
      </c>
    </row>
    <row r="15" spans="1:54" ht="15.95" hidden="1" customHeight="1" x14ac:dyDescent="0.2">
      <c r="B15" s="159"/>
      <c r="C15" s="160"/>
      <c r="D15" s="160"/>
      <c r="E15" s="160"/>
      <c r="F15" s="121"/>
      <c r="G15" s="121"/>
      <c r="H15" s="121"/>
      <c r="I15" s="165">
        <f>K15+T15+AC15+AL15+AU15</f>
        <v>80</v>
      </c>
      <c r="J15" s="198">
        <f t="shared" ref="J15" si="33">IF($B13=$B7,COUNTIF(L15:R15,0),COUNTIF(L16:R16,0)+COUNTIF(L16:R16,""))</f>
        <v>2</v>
      </c>
      <c r="K15" s="169">
        <f>IF($B7=$B13,K16+K9,K16)</f>
        <v>20</v>
      </c>
      <c r="L15" s="40">
        <f>IF($B7=$B13,L16+L9,L16)</f>
        <v>4</v>
      </c>
      <c r="M15" s="40">
        <f t="shared" ref="M15:R15" si="34">IF($B7=$B13,M16+M9,M16)</f>
        <v>3</v>
      </c>
      <c r="N15" s="40">
        <f t="shared" si="34"/>
        <v>5</v>
      </c>
      <c r="O15" s="40">
        <f t="shared" si="34"/>
        <v>2</v>
      </c>
      <c r="P15" s="41">
        <f t="shared" si="34"/>
        <v>6</v>
      </c>
      <c r="Q15" s="42">
        <f t="shared" si="34"/>
        <v>0</v>
      </c>
      <c r="R15" s="149">
        <f t="shared" si="34"/>
        <v>0</v>
      </c>
      <c r="S15" s="198">
        <f t="shared" ref="S15" si="35">IF($B13=$B7,COUNTIF(U15:AA15,0),COUNTIF(U16:AA16,0)+COUNTIF(U16:AA16,""))</f>
        <v>2</v>
      </c>
      <c r="T15" s="169">
        <f t="shared" ref="T15:AA15" si="36">IF($B7=$B13,T16+T9,T16)</f>
        <v>20</v>
      </c>
      <c r="U15" s="40">
        <f t="shared" si="36"/>
        <v>4</v>
      </c>
      <c r="V15" s="40">
        <f t="shared" si="36"/>
        <v>3</v>
      </c>
      <c r="W15" s="40">
        <f t="shared" si="36"/>
        <v>5</v>
      </c>
      <c r="X15" s="40">
        <f t="shared" si="36"/>
        <v>2</v>
      </c>
      <c r="Y15" s="41">
        <f t="shared" si="36"/>
        <v>6</v>
      </c>
      <c r="Z15" s="42">
        <f t="shared" si="36"/>
        <v>0</v>
      </c>
      <c r="AA15" s="149">
        <f t="shared" si="36"/>
        <v>0</v>
      </c>
      <c r="AB15" s="198">
        <f t="shared" ref="AB15" si="37">IF($B13=$B7,COUNTIF(AD15:AJ15,0),COUNTIF(AD16:AJ16,0)+COUNTIF(AD16:AJ16,""))</f>
        <v>2</v>
      </c>
      <c r="AC15" s="169">
        <f t="shared" ref="AC15:AJ15" si="38">IF($B7=$B13,AC16+AC9,AC16)</f>
        <v>20</v>
      </c>
      <c r="AD15" s="40">
        <f t="shared" si="38"/>
        <v>4</v>
      </c>
      <c r="AE15" s="40">
        <f t="shared" si="38"/>
        <v>3</v>
      </c>
      <c r="AF15" s="40">
        <f t="shared" si="38"/>
        <v>5</v>
      </c>
      <c r="AG15" s="40">
        <f t="shared" si="38"/>
        <v>2</v>
      </c>
      <c r="AH15" s="41">
        <f t="shared" si="38"/>
        <v>6</v>
      </c>
      <c r="AI15" s="42">
        <f t="shared" si="38"/>
        <v>0</v>
      </c>
      <c r="AJ15" s="149">
        <f t="shared" si="38"/>
        <v>0</v>
      </c>
      <c r="AK15" s="198">
        <f t="shared" ref="AK15" si="39">IF($B13=$B7,COUNTIF(AM15:AS15,0),COUNTIF(AM16:AS16,0)+COUNTIF(AM16:AS16,""))</f>
        <v>2</v>
      </c>
      <c r="AL15" s="169">
        <f t="shared" ref="AL15:AS15" si="40">IF($B7=$B13,AL16+AL9,AL16)</f>
        <v>20</v>
      </c>
      <c r="AM15" s="40">
        <f t="shared" si="40"/>
        <v>4</v>
      </c>
      <c r="AN15" s="40">
        <f t="shared" si="40"/>
        <v>3</v>
      </c>
      <c r="AO15" s="40">
        <f t="shared" si="40"/>
        <v>5</v>
      </c>
      <c r="AP15" s="40">
        <f t="shared" si="40"/>
        <v>2</v>
      </c>
      <c r="AQ15" s="41">
        <f t="shared" si="40"/>
        <v>6</v>
      </c>
      <c r="AR15" s="42">
        <f t="shared" si="40"/>
        <v>0</v>
      </c>
      <c r="AS15" s="149">
        <f t="shared" si="40"/>
        <v>0</v>
      </c>
      <c r="AT15" s="198">
        <f t="shared" ref="AT15" si="41">IF($B13=$B7,COUNTIF(AV15:BB15,0),COUNTIF(AV16:BB16,0)+COUNTIF(AV16:BB16,""))</f>
        <v>7</v>
      </c>
      <c r="AU15" s="169">
        <f t="shared" ref="AU15:BB15" si="42">IF($B7=$B13,AU16+AU9,AU16)</f>
        <v>0</v>
      </c>
      <c r="AV15" s="40">
        <f t="shared" si="42"/>
        <v>0</v>
      </c>
      <c r="AW15" s="40">
        <f t="shared" si="42"/>
        <v>0</v>
      </c>
      <c r="AX15" s="40">
        <f t="shared" si="42"/>
        <v>0</v>
      </c>
      <c r="AY15" s="40">
        <f t="shared" si="42"/>
        <v>0</v>
      </c>
      <c r="AZ15" s="41">
        <f t="shared" si="42"/>
        <v>0</v>
      </c>
      <c r="BA15" s="42">
        <f t="shared" si="42"/>
        <v>0</v>
      </c>
      <c r="BB15" s="149">
        <f t="shared" si="42"/>
        <v>0</v>
      </c>
    </row>
    <row r="16" spans="1:54" ht="15.95" customHeight="1" x14ac:dyDescent="0.2">
      <c r="A16" s="1" t="str">
        <f>A13</f>
        <v>1 Przykładowy Jan    WZÓR</v>
      </c>
      <c r="B16" s="339">
        <v>0</v>
      </c>
      <c r="C16" s="348" t="s">
        <v>69</v>
      </c>
      <c r="D16" s="348"/>
      <c r="E16" s="348"/>
      <c r="F16" s="161">
        <f>wrzesień!F16</f>
        <v>4</v>
      </c>
      <c r="G16" s="161">
        <f>wrzesień!G16</f>
        <v>-1</v>
      </c>
      <c r="H16" s="122">
        <f>5-COUNTIF(AU13,0)-COUNTIF(AL13,0)-COUNTIF(AC13,0)-COUNTIF(T13,0)-COUNTIF(K13,0)</f>
        <v>4</v>
      </c>
      <c r="I16" s="165">
        <f>K16+T16+AC16+AL16+AU16</f>
        <v>80</v>
      </c>
      <c r="J16" s="199">
        <f t="shared" ref="J16" si="43">IF($B13=$B7,J10+IF($F13&lt;&gt;$G13,(K13+$G15-$G14)/$F13,K13/$F13),IF($F13&lt;&gt;G13,(K13+$G15-$G14)/$F13,K13/$F13))</f>
        <v>1.1111111111111112</v>
      </c>
      <c r="K16" s="170">
        <f>SUM(L16:R16)</f>
        <v>20</v>
      </c>
      <c r="L16" s="26">
        <f t="shared" ref="L16:R16" si="44">L13</f>
        <v>4</v>
      </c>
      <c r="M16" s="26">
        <f t="shared" si="44"/>
        <v>3</v>
      </c>
      <c r="N16" s="26">
        <f t="shared" si="44"/>
        <v>5</v>
      </c>
      <c r="O16" s="26">
        <f t="shared" si="44"/>
        <v>2</v>
      </c>
      <c r="P16" s="26">
        <f t="shared" si="44"/>
        <v>6</v>
      </c>
      <c r="Q16" s="29">
        <f t="shared" si="44"/>
        <v>0</v>
      </c>
      <c r="R16" s="150">
        <f t="shared" si="44"/>
        <v>0</v>
      </c>
      <c r="S16" s="199">
        <f t="shared" ref="S16" si="45">IF($B13=$B7,S10+IF($F13&lt;&gt;$G13,(T13+$G15-$G14)/$F13,T13/$F13),IF($F13&lt;&gt;P13,(T13+$G15-$G14)/$F13,T13/$F13))</f>
        <v>1.1111111111111112</v>
      </c>
      <c r="T16" s="170">
        <f>SUM(U16:AA16)</f>
        <v>20</v>
      </c>
      <c r="U16" s="26">
        <f t="shared" ref="U16:AA16" si="46">U13</f>
        <v>4</v>
      </c>
      <c r="V16" s="26">
        <f t="shared" si="46"/>
        <v>3</v>
      </c>
      <c r="W16" s="26">
        <f t="shared" si="46"/>
        <v>5</v>
      </c>
      <c r="X16" s="26">
        <f t="shared" si="46"/>
        <v>2</v>
      </c>
      <c r="Y16" s="26">
        <f t="shared" si="46"/>
        <v>6</v>
      </c>
      <c r="Z16" s="29">
        <f t="shared" si="46"/>
        <v>0</v>
      </c>
      <c r="AA16" s="150">
        <f t="shared" si="46"/>
        <v>0</v>
      </c>
      <c r="AB16" s="199">
        <f t="shared" ref="AB16" si="47">IF($B13=$B7,AB10+IF($F13&lt;&gt;$G13,(AC13+$G15-$G14)/$F13,AC13/$F13),IF($F13&lt;&gt;Y13,(AC13+$G15-$G14)/$F13,AC13/$F13))</f>
        <v>1.1111111111111112</v>
      </c>
      <c r="AC16" s="170">
        <f>SUM(AD16:AJ16)</f>
        <v>20</v>
      </c>
      <c r="AD16" s="26">
        <f t="shared" ref="AD16:AJ16" si="48">AD13</f>
        <v>4</v>
      </c>
      <c r="AE16" s="26">
        <f t="shared" si="48"/>
        <v>3</v>
      </c>
      <c r="AF16" s="26">
        <f t="shared" si="48"/>
        <v>5</v>
      </c>
      <c r="AG16" s="26">
        <f t="shared" si="48"/>
        <v>2</v>
      </c>
      <c r="AH16" s="26">
        <f t="shared" si="48"/>
        <v>6</v>
      </c>
      <c r="AI16" s="29">
        <f t="shared" si="48"/>
        <v>0</v>
      </c>
      <c r="AJ16" s="150">
        <f t="shared" si="48"/>
        <v>0</v>
      </c>
      <c r="AK16" s="199">
        <f t="shared" ref="AK16" si="49">IF($B13=$B7,AK10+IF($F13&lt;&gt;$G13,(AL13+$G15-$G14)/$F13,AL13/$F13),IF($F13&lt;&gt;AH13,(AL13+$G15-$G14)/$F13,AL13/$F13))</f>
        <v>1.1111111111111112</v>
      </c>
      <c r="AL16" s="170">
        <f>SUM(AM16:AS16)</f>
        <v>20</v>
      </c>
      <c r="AM16" s="26">
        <f t="shared" ref="AM16:AS16" si="50">AM13</f>
        <v>4</v>
      </c>
      <c r="AN16" s="26">
        <f t="shared" si="50"/>
        <v>3</v>
      </c>
      <c r="AO16" s="26">
        <f t="shared" si="50"/>
        <v>5</v>
      </c>
      <c r="AP16" s="26">
        <f t="shared" si="50"/>
        <v>2</v>
      </c>
      <c r="AQ16" s="26">
        <f t="shared" si="50"/>
        <v>6</v>
      </c>
      <c r="AR16" s="29">
        <f t="shared" si="50"/>
        <v>0</v>
      </c>
      <c r="AS16" s="150">
        <f t="shared" si="50"/>
        <v>0</v>
      </c>
      <c r="AT16" s="199">
        <f t="shared" ref="AT16" si="51">IF($B13=$B7,AT10+IF($F13&lt;&gt;$G13,(AU13+$G15-$G14)/$F13,AU13/$F13),IF($F13&lt;&gt;AQ13,(AU13+$G15-$G14)/$F13,AU13/$F13))</f>
        <v>0</v>
      </c>
      <c r="AU16" s="170">
        <f>SUM(AV16:BB16)</f>
        <v>0</v>
      </c>
      <c r="AV16" s="26">
        <f>IF(SUM($AM$9:$AS$9)=SUM($AV$9:$BB$9),AV13,IF(AND(SUM($AV$9:$BB$9)&gt;42,SUM($AV$9:$BB$9)&lt;49),AV13,0))</f>
        <v>0</v>
      </c>
      <c r="AW16" s="26">
        <f t="shared" ref="AW16:BB16" si="52">IF(SUM($AM$9:$AS$9)=SUM($AV$9:$BB$9),AW13,IF(AND(SUM($AV$9:$BB$9)&gt;42,SUM($AV$9:$BB$9)&lt;49),AW13,0))</f>
        <v>0</v>
      </c>
      <c r="AX16" s="26">
        <f t="shared" si="52"/>
        <v>0</v>
      </c>
      <c r="AY16" s="26">
        <f t="shared" si="52"/>
        <v>0</v>
      </c>
      <c r="AZ16" s="26">
        <f t="shared" si="52"/>
        <v>0</v>
      </c>
      <c r="BA16" s="29">
        <f t="shared" si="52"/>
        <v>0</v>
      </c>
      <c r="BB16" s="150">
        <f t="shared" si="52"/>
        <v>0</v>
      </c>
    </row>
    <row r="17" spans="1:54" ht="15.95" customHeight="1" x14ac:dyDescent="0.2">
      <c r="A17" s="1" t="str">
        <f>A16</f>
        <v>1 Przykładowy Jan    WZÓR</v>
      </c>
      <c r="B17" s="339"/>
      <c r="C17" s="348"/>
      <c r="D17" s="348"/>
      <c r="E17" s="348"/>
      <c r="F17" s="161">
        <f>wrzesień!F17</f>
        <v>-3</v>
      </c>
      <c r="G17" s="161">
        <f>wrzesień!G17</f>
        <v>-2</v>
      </c>
      <c r="H17" s="123">
        <f>IF($B13=$B7,H11+F17,$F17)</f>
        <v>-3</v>
      </c>
      <c r="I17" s="165">
        <f>K17+T17+AC17+AL17+AU17</f>
        <v>0</v>
      </c>
      <c r="J17" s="200">
        <f t="shared" ref="J17" si="53">IF($H16=0,0,IF($B7=$B13,IF($H18&gt;0,$H18+J11,K13+J11),IF($H18&gt;0,$H18,K13)))</f>
        <v>20</v>
      </c>
      <c r="K17" s="170">
        <f>SUM(L17:R17)</f>
        <v>0</v>
      </c>
      <c r="L17" s="6"/>
      <c r="M17" s="6"/>
      <c r="N17" s="6"/>
      <c r="O17" s="6"/>
      <c r="P17" s="26"/>
      <c r="Q17" s="29"/>
      <c r="R17" s="150"/>
      <c r="S17" s="200">
        <f t="shared" ref="S17" si="54">IF($H16=0,0,IF($B7=$B13,IF($H18&gt;0,$H18+S11,T13+S11),IF($H18&gt;0,$H18,T13)))</f>
        <v>20</v>
      </c>
      <c r="T17" s="170">
        <f>SUM(U17:AA17)</f>
        <v>0</v>
      </c>
      <c r="U17" s="6"/>
      <c r="V17" s="6"/>
      <c r="W17" s="6"/>
      <c r="X17" s="6"/>
      <c r="Y17" s="26"/>
      <c r="Z17" s="29"/>
      <c r="AA17" s="150"/>
      <c r="AB17" s="200">
        <f t="shared" ref="AB17" si="55">IF($H16=0,0,IF($B7=$B13,IF($H18&gt;0,$H18+AB11,AC13+AB11),IF($H18&gt;0,$H18,AC13)))</f>
        <v>20</v>
      </c>
      <c r="AC17" s="170">
        <f>SUM(AD17:AJ17)</f>
        <v>0</v>
      </c>
      <c r="AD17" s="6"/>
      <c r="AE17" s="6"/>
      <c r="AF17" s="6"/>
      <c r="AG17" s="6"/>
      <c r="AH17" s="26"/>
      <c r="AI17" s="29"/>
      <c r="AJ17" s="150"/>
      <c r="AK17" s="200">
        <f t="shared" ref="AK17" si="56">IF($H16=0,0,IF($B7=$B13,IF($H18&gt;0,$H18+AK11,AL13+AK11),IF($H18&gt;0,$H18,AL13)))</f>
        <v>20</v>
      </c>
      <c r="AL17" s="170">
        <f>SUM(AM17:AS17)</f>
        <v>0</v>
      </c>
      <c r="AM17" s="6"/>
      <c r="AN17" s="6"/>
      <c r="AO17" s="6"/>
      <c r="AP17" s="6"/>
      <c r="AQ17" s="26"/>
      <c r="AR17" s="29"/>
      <c r="AS17" s="150"/>
      <c r="AT17" s="200">
        <f t="shared" ref="AT17" si="57">IF($H16=0,0,IF($B7=$B13,IF($H18&gt;0,$H18+AT11,AU13+AT11),IF($H18&gt;0,$H18,AU13)))</f>
        <v>0</v>
      </c>
      <c r="AU17" s="170">
        <f>SUM(AV17:BB17)</f>
        <v>0</v>
      </c>
      <c r="AV17" s="6"/>
      <c r="AW17" s="6"/>
      <c r="AX17" s="6"/>
      <c r="AY17" s="6"/>
      <c r="AZ17" s="26"/>
      <c r="BA17" s="29"/>
      <c r="BB17" s="150"/>
    </row>
    <row r="18" spans="1:54" ht="15.95" customHeight="1" thickBot="1" x14ac:dyDescent="0.25">
      <c r="A18" s="1" t="str">
        <f>A17</f>
        <v>1 Przykładowy Jan    WZÓR</v>
      </c>
      <c r="B18" s="343" t="str">
        <f>wrzesień!B18</f>
        <v>UWAGI / OSTRZEŻENIA / BŁĘDY</v>
      </c>
      <c r="C18" s="344"/>
      <c r="D18" s="344"/>
      <c r="E18" s="344"/>
      <c r="F18" s="162"/>
      <c r="G18" s="163"/>
      <c r="H18" s="172">
        <f>IF(OR($G18=0,$F18=0,$G18="",$F18=""),0,$G18/$F18)</f>
        <v>0</v>
      </c>
      <c r="I18" s="166"/>
      <c r="J18" s="201">
        <f t="shared" ref="J18" si="58">IF($B7=$B13,IF(L13+L8&gt;0,1,0)+IF(M13+M8&gt;0,1,0)+IF(N13+N8&gt;0,1,0)+IF(O13+O8&gt;0,1,0)+IF(P13+P8&gt;0,1,0)+IF(Q13+Q8&gt;0,1,0)+IF(R13+R8&gt;0,1,0),J14)</f>
        <v>5</v>
      </c>
      <c r="K18" s="202">
        <f t="shared" ref="K18" si="59">IF(OR($B13=$B19,J18=0,(K14-Q18+O18)&lt;=0),0,(K14-Q18+O18)/J18)</f>
        <v>3.6</v>
      </c>
      <c r="L18" s="151">
        <f t="shared" ref="L18" si="60">IF(K18*(7-J15)&lt;=0,0,K18*(7-J15))</f>
        <v>18</v>
      </c>
      <c r="M18" s="350">
        <f>ROUND(IF(OR(K15-K18*(7-J15)+P18&lt;0,$B13=$B19,K18&lt;=0,K15=0),0,IF(K15-K18*(7-J15)+P18&gt;Q18-O18+P18,Q18-O18+P18,K15-K18*(7-J15)+P18)),1)</f>
        <v>2</v>
      </c>
      <c r="N18" s="351"/>
      <c r="O18" s="152">
        <f t="shared" ref="O18" si="61">IF(OR($B13=$B19,J14=0),0,IF($B13=$B7,J13,$F13))</f>
        <v>18</v>
      </c>
      <c r="P18" s="153">
        <f t="shared" ref="P18" si="62">IF(OR($B13=$B19,J18=0),0,$G15-$G14)</f>
        <v>0</v>
      </c>
      <c r="Q18" s="154">
        <f t="shared" ref="Q18" si="63">IF(OR($B13=$B19,J18=0),0,J17)</f>
        <v>20</v>
      </c>
      <c r="R18" s="155">
        <f t="shared" ref="R18" si="64">IF($B13=$B19,0,K15)</f>
        <v>20</v>
      </c>
      <c r="S18" s="201">
        <f t="shared" ref="S18" si="65">IF($B7=$B13,IF(U13+U8&gt;0,1,0)+IF(V13+V8&gt;0,1,0)+IF(W13+W8&gt;0,1,0)+IF(X13+X8&gt;0,1,0)+IF(Y13+Y8&gt;0,1,0)+IF(Z13+Z8&gt;0,1,0)+IF(AA13+AA8&gt;0,1,0),S14)</f>
        <v>5</v>
      </c>
      <c r="T18" s="202">
        <f t="shared" ref="T18" si="66">IF(OR($B13=$B19,S18=0,(T14-Z18+X18)&lt;=0),0,(T14-Z18+X18)/S18)</f>
        <v>3.6</v>
      </c>
      <c r="U18" s="151">
        <f t="shared" ref="U18" si="67">IF(T18*(7-S15)&lt;=0,0,T18*(7-S15))</f>
        <v>18</v>
      </c>
      <c r="V18" s="350">
        <f>ROUND(IF(OR(T15-T18*(7-S15)+Y18&lt;0,$B13=$B19,T18&lt;=0,T15=0),0,IF(T15-T18*(7-S15)+Y18&gt;Z18-X18+Y18,Z18-X18+Y18,T15-T18*(7-S15)+Y18)),1)</f>
        <v>2</v>
      </c>
      <c r="W18" s="351"/>
      <c r="X18" s="152">
        <f t="shared" ref="X18" si="68">IF(OR($B13=$B19,S14=0),0,IF($B13=$B7,S13,$F13))</f>
        <v>18</v>
      </c>
      <c r="Y18" s="153">
        <f t="shared" ref="Y18" si="69">IF(OR($B13=$B19,S18=0),0,$G15-$G14)</f>
        <v>0</v>
      </c>
      <c r="Z18" s="154">
        <f t="shared" ref="Z18" si="70">IF(OR($B13=$B19,S18=0),0,S17)</f>
        <v>20</v>
      </c>
      <c r="AA18" s="155">
        <f t="shared" ref="AA18" si="71">IF($B13=$B19,0,T15)</f>
        <v>20</v>
      </c>
      <c r="AB18" s="201">
        <f t="shared" ref="AB18" si="72">IF($B7=$B13,IF(AD13+AD8&gt;0,1,0)+IF(AE13+AE8&gt;0,1,0)+IF(AF13+AF8&gt;0,1,0)+IF(AG13+AG8&gt;0,1,0)+IF(AH13+AH8&gt;0,1,0)+IF(AI13+AI8&gt;0,1,0)+IF(AJ13+AJ8&gt;0,1,0),AB14)</f>
        <v>5</v>
      </c>
      <c r="AC18" s="202">
        <f t="shared" ref="AC18" si="73">IF(OR($B13=$B19,AB18=0,(AC14-AI18+AG18)&lt;=0),0,(AC14-AI18+AG18)/AB18)</f>
        <v>3.6</v>
      </c>
      <c r="AD18" s="151">
        <f t="shared" ref="AD18" si="74">IF(AC18*(7-AB15)&lt;=0,0,AC18*(7-AB15))</f>
        <v>18</v>
      </c>
      <c r="AE18" s="350">
        <f>ROUND(IF(OR(AC15-AC18*(7-AB15)+AH18&lt;0,$B13=$B19,AC18&lt;=0,AC15=0),0,IF(AC15-AC18*(7-AB15)+AH18&gt;AI18-AG18+AH18,AI18-AG18+AH18,AC15-AC18*(7-AB15)+AH18)),1)</f>
        <v>2</v>
      </c>
      <c r="AF18" s="351"/>
      <c r="AG18" s="152">
        <f t="shared" ref="AG18" si="75">IF(OR($B13=$B19,AB14=0),0,IF($B13=$B7,AB13,$F13))</f>
        <v>18</v>
      </c>
      <c r="AH18" s="153">
        <f t="shared" ref="AH18" si="76">IF(OR($B13=$B19,AB18=0),0,$G15-$G14)</f>
        <v>0</v>
      </c>
      <c r="AI18" s="154">
        <f t="shared" ref="AI18" si="77">IF(OR($B13=$B19,AB18=0),0,AB17)</f>
        <v>20</v>
      </c>
      <c r="AJ18" s="155">
        <f t="shared" ref="AJ18" si="78">IF($B13=$B19,0,AC15)</f>
        <v>20</v>
      </c>
      <c r="AK18" s="201">
        <f t="shared" ref="AK18" si="79">IF($B7=$B13,IF(AM13+AM8&gt;0,1,0)+IF(AN13+AN8&gt;0,1,0)+IF(AO13+AO8&gt;0,1,0)+IF(AP13+AP8&gt;0,1,0)+IF(AQ13+AQ8&gt;0,1,0)+IF(AR13+AR8&gt;0,1,0)+IF(AS13+AS8&gt;0,1,0),AK14)</f>
        <v>5</v>
      </c>
      <c r="AL18" s="202">
        <f t="shared" ref="AL18" si="80">IF(OR($B13=$B19,AK18=0,(AL14-AR18+AP18)&lt;=0),0,(AL14-AR18+AP18)/AK18)</f>
        <v>3.6</v>
      </c>
      <c r="AM18" s="151">
        <f t="shared" ref="AM18" si="81">IF(AL18*(7-AK15)&lt;=0,0,AL18*(7-AK15))</f>
        <v>18</v>
      </c>
      <c r="AN18" s="350">
        <f>ROUND(IF(OR(AL15-AL18*(7-AK15)+AQ18&lt;0,$B13=$B19,AL18&lt;=0,AL15=0),0,IF(AL15-AL18*(7-AK15)+AQ18&gt;AR18-AP18+AQ18,AR18-AP18+AQ18,AL15-AL18*(7-AK15)+AQ18)),1)</f>
        <v>2</v>
      </c>
      <c r="AO18" s="351"/>
      <c r="AP18" s="152">
        <f t="shared" ref="AP18" si="82">IF(OR($B13=$B19,AK14=0),0,IF($B13=$B7,AK13,$F13))</f>
        <v>18</v>
      </c>
      <c r="AQ18" s="153">
        <f t="shared" ref="AQ18" si="83">IF(OR($B13=$B19,AK18=0),0,$G15-$G14)</f>
        <v>0</v>
      </c>
      <c r="AR18" s="154">
        <f t="shared" ref="AR18" si="84">IF(OR($B13=$B19,AK18=0),0,AK17)</f>
        <v>20</v>
      </c>
      <c r="AS18" s="155">
        <f t="shared" ref="AS18" si="85">IF($B13=$B19,0,AL15)</f>
        <v>20</v>
      </c>
      <c r="AT18" s="201">
        <f t="shared" ref="AT18" si="86">IF($B7=$B13,IF(AV13+AV8&gt;0,1,0)+IF(AW13+AW8&gt;0,1,0)+IF(AX13+AX8&gt;0,1,0)+IF(AY13+AY8&gt;0,1,0)+IF(AZ13+AZ8&gt;0,1,0)+IF(BA13+BA8&gt;0,1,0)+IF(BB13+BB8&gt;0,1,0),AT14)</f>
        <v>0</v>
      </c>
      <c r="AU18" s="202">
        <f t="shared" ref="AU18" si="87">IF(OR($B13=$B19,AT18=0,(AU14-BA18+AY18)&lt;=0),0,(AU14-BA18+AY18)/AT18)</f>
        <v>0</v>
      </c>
      <c r="AV18" s="151">
        <f t="shared" ref="AV18" si="88">IF(AU18*(7-AT15)&lt;=0,0,AU18*(7-AT15))</f>
        <v>0</v>
      </c>
      <c r="AW18" s="350">
        <f>ROUND(IF(OR(AU15-AU18*(7-AT15)+AZ18&lt;0,$B13=$B19,AU18&lt;=0,AU15=0),0,IF(AU15-AU18*(7-AT15)+AZ18&gt;BA18-AY18+AZ18,BA18-AY18+AZ18,AU15-AU18*(7-AT15)+AZ18)),1)</f>
        <v>0</v>
      </c>
      <c r="AX18" s="351"/>
      <c r="AY18" s="152">
        <f t="shared" ref="AY18" si="89">IF(OR($B13=$B19,AT14=0),0,IF($B13=$B7,AT13,$F13))</f>
        <v>0</v>
      </c>
      <c r="AZ18" s="153">
        <f t="shared" ref="AZ18" si="90">IF(OR($B13=$B19,AT18=0),0,$G15-$G14)</f>
        <v>0</v>
      </c>
      <c r="BA18" s="154">
        <f t="shared" ref="BA18" si="91">IF(OR($B13=$B19,AT18=0),0,AT17)</f>
        <v>0</v>
      </c>
      <c r="BB18" s="155">
        <f t="shared" ref="BB18" si="92">IF($B13=$B19,0,AU15)</f>
        <v>0</v>
      </c>
    </row>
    <row r="19" spans="1:54" ht="16.5" thickTop="1" x14ac:dyDescent="0.2">
      <c r="A19" s="1">
        <f>IF(B19="","1. Niewypełnione",B19)</f>
        <v>0</v>
      </c>
      <c r="B19" s="320">
        <f>październik!B19</f>
        <v>0</v>
      </c>
      <c r="C19" s="321">
        <f>październik!C19</f>
        <v>0</v>
      </c>
      <c r="D19" s="321">
        <f>październik!D19</f>
        <v>0</v>
      </c>
      <c r="E19" s="321">
        <f>październik!E19</f>
        <v>0</v>
      </c>
      <c r="F19" s="177">
        <f>październik!F19</f>
        <v>18</v>
      </c>
      <c r="G19" s="185">
        <f>październik!G19</f>
        <v>18</v>
      </c>
      <c r="H19" s="177"/>
      <c r="I19" s="192">
        <f>K19+T19+AC19+AL19+AU19</f>
        <v>0</v>
      </c>
      <c r="J19" s="186">
        <f t="shared" ref="J19" si="93">IF(OR($B19=$B25,J22=0),0,ROUND((K20+P24)/J22,0))</f>
        <v>0</v>
      </c>
      <c r="K19" s="51">
        <f>SUM(L19:R19)</f>
        <v>0</v>
      </c>
      <c r="L19" s="52">
        <f>październik!L19</f>
        <v>0</v>
      </c>
      <c r="M19" s="52">
        <f>październik!M19</f>
        <v>0</v>
      </c>
      <c r="N19" s="52">
        <f>październik!N19</f>
        <v>0</v>
      </c>
      <c r="O19" s="52">
        <f>październik!O19</f>
        <v>0</v>
      </c>
      <c r="P19" s="53">
        <f>październik!P19</f>
        <v>0</v>
      </c>
      <c r="Q19" s="54">
        <f>październik!Q19</f>
        <v>0</v>
      </c>
      <c r="R19" s="55">
        <f>październik!R19</f>
        <v>0</v>
      </c>
      <c r="S19" s="188">
        <f t="shared" ref="S19" si="94">IF(OR($B19=$B25,S22=0),0,ROUND((T20+Y24)/S22,0))</f>
        <v>0</v>
      </c>
      <c r="T19" s="51">
        <f>SUM(U19:AA19)</f>
        <v>0</v>
      </c>
      <c r="U19" s="52">
        <f>październik!U19</f>
        <v>0</v>
      </c>
      <c r="V19" s="52">
        <f>październik!V19</f>
        <v>0</v>
      </c>
      <c r="W19" s="52">
        <f>październik!W19</f>
        <v>0</v>
      </c>
      <c r="X19" s="52">
        <f>październik!X19</f>
        <v>0</v>
      </c>
      <c r="Y19" s="53">
        <f>październik!Y19</f>
        <v>0</v>
      </c>
      <c r="Z19" s="54">
        <f>październik!Z19</f>
        <v>0</v>
      </c>
      <c r="AA19" s="55">
        <f>październik!AA19</f>
        <v>0</v>
      </c>
      <c r="AB19" s="188">
        <f t="shared" ref="AB19" si="95">IF(OR($B19=$B25,AB22=0),0,ROUND((AC20+AH24)/AB22,0))</f>
        <v>0</v>
      </c>
      <c r="AC19" s="51">
        <f>SUM(AD19:AJ19)</f>
        <v>0</v>
      </c>
      <c r="AD19" s="52">
        <f>październik!AD19</f>
        <v>0</v>
      </c>
      <c r="AE19" s="52">
        <f>październik!AE19</f>
        <v>0</v>
      </c>
      <c r="AF19" s="52">
        <f>październik!AF19</f>
        <v>0</v>
      </c>
      <c r="AG19" s="52">
        <f>październik!AG19</f>
        <v>0</v>
      </c>
      <c r="AH19" s="53">
        <f>październik!AH19</f>
        <v>0</v>
      </c>
      <c r="AI19" s="54">
        <f>październik!AI19</f>
        <v>0</v>
      </c>
      <c r="AJ19" s="55">
        <f>październik!AJ19</f>
        <v>0</v>
      </c>
      <c r="AK19" s="188">
        <f t="shared" ref="AK19" si="96">IF(OR($B19=$B25,AK22=0),0,ROUND((AL20+AQ24)/AK22,0))</f>
        <v>0</v>
      </c>
      <c r="AL19" s="51">
        <f>SUM(AM19:AS19)</f>
        <v>0</v>
      </c>
      <c r="AM19" s="52">
        <f>październik!AM19</f>
        <v>0</v>
      </c>
      <c r="AN19" s="52">
        <f>październik!AN19</f>
        <v>0</v>
      </c>
      <c r="AO19" s="52">
        <f>październik!AO19</f>
        <v>0</v>
      </c>
      <c r="AP19" s="52">
        <f>październik!AP19</f>
        <v>0</v>
      </c>
      <c r="AQ19" s="53">
        <f>październik!AQ19</f>
        <v>0</v>
      </c>
      <c r="AR19" s="54">
        <f>październik!AR19</f>
        <v>0</v>
      </c>
      <c r="AS19" s="55">
        <f>październik!AS19</f>
        <v>0</v>
      </c>
      <c r="AT19" s="188">
        <f t="shared" ref="AT19" si="97">IF(OR($B19=$B25,AT22=0),0,ROUND((AU20+AZ24)/AT22,0))</f>
        <v>0</v>
      </c>
      <c r="AU19" s="51">
        <f>SUM(AV19:BB19)</f>
        <v>0</v>
      </c>
      <c r="AV19" s="52">
        <f t="shared" ref="AV19" si="98">IF(SUM($AM$9:$AS$9)=SUM($AV$9:$BB$9),AM19,IF(AND(SUM($AV$9:$BB$9)&gt;42,SUM($AV$9:$BB$9)&lt;49),AM19,0))</f>
        <v>0</v>
      </c>
      <c r="AW19" s="52">
        <f t="shared" ref="AW19" si="99">IF(SUM($AM$9:$AS$9)=SUM($AV$9:$BB$9),AN19,IF(AND(SUM($AV$9:$BB$9)&gt;42,SUM($AV$9:$BB$9)&lt;49),AN19,0))</f>
        <v>0</v>
      </c>
      <c r="AX19" s="52">
        <f t="shared" ref="AX19" si="100">IF(SUM($AM$9:$AS$9)=SUM($AV$9:$BB$9),AO19,IF(AND(SUM($AV$9:$BB$9)&gt;42,SUM($AV$9:$BB$9)&lt;49),AO19,0))</f>
        <v>0</v>
      </c>
      <c r="AY19" s="52">
        <f t="shared" ref="AY19" si="101">IF(SUM($AM$9:$AS$9)=SUM($AV$9:$BB$9),AP19,IF(AND(SUM($AV$9:$BB$9)&gt;42,SUM($AV$9:$BB$9)&lt;49),AP19,0))</f>
        <v>0</v>
      </c>
      <c r="AZ19" s="53">
        <f t="shared" ref="AZ19" si="102">IF(SUM($AM$9:$AS$9)=SUM($AV$9:$BB$9),AQ19,IF(AND(SUM($AV$9:$BB$9)&gt;42,SUM($AV$9:$BB$9)&lt;49),AQ19,0))</f>
        <v>0</v>
      </c>
      <c r="BA19" s="54">
        <f t="shared" ref="BA19" si="103">IF(SUM($AM$9:$AS$9)=SUM($AV$9:$BB$9),AR19,IF(AND(SUM($AV$9:$BB$9)&gt;42,SUM($AV$9:$BB$9)&lt;49),AR19,0))</f>
        <v>0</v>
      </c>
      <c r="BB19" s="55">
        <f t="shared" ref="BB19" si="104">IF(SUM($AM$9:$AS$9)=SUM($AV$9:$BB$9),AS19,IF(AND(SUM($AV$9:$BB$9)&gt;42,SUM($AV$9:$BB$9)&lt;49),AS19,0))</f>
        <v>0</v>
      </c>
    </row>
    <row r="20" spans="1:54" ht="12.75" hidden="1" customHeight="1" x14ac:dyDescent="0.2">
      <c r="B20" s="93"/>
      <c r="C20" s="94"/>
      <c r="D20" s="95"/>
      <c r="E20" s="115"/>
      <c r="F20" s="140" t="b">
        <f>IF($B13=$B19,OR(F14,G19&lt;F19),G19&lt;F19)</f>
        <v>0</v>
      </c>
      <c r="G20" s="189">
        <f>IF(AND($B13=$B19,$B13&lt;&gt;"",$B13&lt;&gt;0),G19+G14,G19)</f>
        <v>18</v>
      </c>
      <c r="H20" s="120"/>
      <c r="I20" s="165">
        <f>K20+T20+AC20+AL20+AU20</f>
        <v>0</v>
      </c>
      <c r="J20" s="194">
        <f t="shared" ref="J20" si="105">7-COUNTIF(L19:R19,0)-COUNTIF(L19:R19,"")</f>
        <v>0</v>
      </c>
      <c r="K20" s="22">
        <f>SUM(L20:R20)</f>
        <v>0</v>
      </c>
      <c r="L20" s="35">
        <f t="shared" ref="L20:R20" si="106">IF($B13=$B19,L19+L14,L19)</f>
        <v>0</v>
      </c>
      <c r="M20" s="35">
        <f t="shared" si="106"/>
        <v>0</v>
      </c>
      <c r="N20" s="35">
        <f t="shared" si="106"/>
        <v>0</v>
      </c>
      <c r="O20" s="35">
        <f t="shared" si="106"/>
        <v>0</v>
      </c>
      <c r="P20" s="36">
        <f t="shared" si="106"/>
        <v>0</v>
      </c>
      <c r="Q20" s="37">
        <f t="shared" si="106"/>
        <v>0</v>
      </c>
      <c r="R20" s="38">
        <f t="shared" si="106"/>
        <v>0</v>
      </c>
      <c r="S20" s="194">
        <f t="shared" ref="S20" si="107">7-COUNTIF(U19:AA19,0)-COUNTIF(U19:AA19,"")</f>
        <v>0</v>
      </c>
      <c r="T20" s="22">
        <f>SUM(U20:AA20)</f>
        <v>0</v>
      </c>
      <c r="U20" s="35">
        <f t="shared" ref="U20:AA20" si="108">IF($B13=$B19,U19+U14,U19)</f>
        <v>0</v>
      </c>
      <c r="V20" s="35">
        <f t="shared" si="108"/>
        <v>0</v>
      </c>
      <c r="W20" s="35">
        <f t="shared" si="108"/>
        <v>0</v>
      </c>
      <c r="X20" s="35">
        <f t="shared" si="108"/>
        <v>0</v>
      </c>
      <c r="Y20" s="36">
        <f t="shared" si="108"/>
        <v>0</v>
      </c>
      <c r="Z20" s="37">
        <f t="shared" si="108"/>
        <v>0</v>
      </c>
      <c r="AA20" s="38">
        <f t="shared" si="108"/>
        <v>0</v>
      </c>
      <c r="AB20" s="194">
        <f t="shared" ref="AB20" si="109">7-COUNTIF(AD19:AJ19,0)-COUNTIF(AD19:AJ19,"")</f>
        <v>0</v>
      </c>
      <c r="AC20" s="22">
        <f>SUM(AD20:AJ20)</f>
        <v>0</v>
      </c>
      <c r="AD20" s="35">
        <f t="shared" ref="AD20:AJ20" si="110">IF($B13=$B19,AD19+AD14,AD19)</f>
        <v>0</v>
      </c>
      <c r="AE20" s="35">
        <f t="shared" si="110"/>
        <v>0</v>
      </c>
      <c r="AF20" s="35">
        <f t="shared" si="110"/>
        <v>0</v>
      </c>
      <c r="AG20" s="35">
        <f t="shared" si="110"/>
        <v>0</v>
      </c>
      <c r="AH20" s="36">
        <f t="shared" si="110"/>
        <v>0</v>
      </c>
      <c r="AI20" s="37">
        <f t="shared" si="110"/>
        <v>0</v>
      </c>
      <c r="AJ20" s="38">
        <f t="shared" si="110"/>
        <v>0</v>
      </c>
      <c r="AK20" s="194">
        <f t="shared" ref="AK20" si="111">7-COUNTIF(AM19:AS19,0)-COUNTIF(AM19:AS19,"")</f>
        <v>0</v>
      </c>
      <c r="AL20" s="22">
        <f>SUM(AM20:AS20)</f>
        <v>0</v>
      </c>
      <c r="AM20" s="35">
        <f t="shared" ref="AM20:AS20" si="112">IF($B13=$B19,AM19+AM14,AM19)</f>
        <v>0</v>
      </c>
      <c r="AN20" s="35">
        <f t="shared" si="112"/>
        <v>0</v>
      </c>
      <c r="AO20" s="35">
        <f t="shared" si="112"/>
        <v>0</v>
      </c>
      <c r="AP20" s="35">
        <f t="shared" si="112"/>
        <v>0</v>
      </c>
      <c r="AQ20" s="36">
        <f t="shared" si="112"/>
        <v>0</v>
      </c>
      <c r="AR20" s="37">
        <f t="shared" si="112"/>
        <v>0</v>
      </c>
      <c r="AS20" s="38">
        <f t="shared" si="112"/>
        <v>0</v>
      </c>
      <c r="AT20" s="194">
        <f t="shared" ref="AT20" si="113">7-COUNTIF(AV19:BB19,0)-COUNTIF(AV19:BB19,"")</f>
        <v>0</v>
      </c>
      <c r="AU20" s="22">
        <f>SUM(AV20:BB20)</f>
        <v>0</v>
      </c>
      <c r="AV20" s="35">
        <f t="shared" ref="AV20:BB20" si="114">IF($B13=$B19,AV19+AV14,AV19)</f>
        <v>0</v>
      </c>
      <c r="AW20" s="35">
        <f t="shared" si="114"/>
        <v>0</v>
      </c>
      <c r="AX20" s="35">
        <f t="shared" si="114"/>
        <v>0</v>
      </c>
      <c r="AY20" s="35">
        <f t="shared" si="114"/>
        <v>0</v>
      </c>
      <c r="AZ20" s="36">
        <f t="shared" si="114"/>
        <v>0</v>
      </c>
      <c r="BA20" s="37">
        <f t="shared" si="114"/>
        <v>0</v>
      </c>
      <c r="BB20" s="38">
        <f t="shared" si="114"/>
        <v>0</v>
      </c>
    </row>
    <row r="21" spans="1:54" ht="15" hidden="1" customHeight="1" x14ac:dyDescent="0.2">
      <c r="B21" s="116"/>
      <c r="C21" s="117"/>
      <c r="D21" s="118"/>
      <c r="E21" s="119"/>
      <c r="F21" s="92"/>
      <c r="G21" s="190">
        <f>IF(AND($B13=$B19,$B13&lt;&gt;"",$B13&lt;&gt;0),F19+G15,F19)</f>
        <v>18</v>
      </c>
      <c r="H21" s="121"/>
      <c r="I21" s="165">
        <f>K21+T21+AC21+AL21+AU21</f>
        <v>0</v>
      </c>
      <c r="J21" s="195">
        <f t="shared" ref="J21" si="115">IF($B19=$B13,COUNTIF(L21:R21,0),COUNTIF(L22:R22,0)+COUNTIF(L22:R22,""))</f>
        <v>7</v>
      </c>
      <c r="K21" s="39">
        <f>IF($B13=$B19,K22+K15,K22)</f>
        <v>0</v>
      </c>
      <c r="L21" s="40">
        <f>IF($B13=$B19,L22+L15,L22)</f>
        <v>0</v>
      </c>
      <c r="M21" s="40">
        <f t="shared" ref="M21:R21" si="116">IF($B13=$B19,M22+M15,M22)</f>
        <v>0</v>
      </c>
      <c r="N21" s="40">
        <f t="shared" si="116"/>
        <v>0</v>
      </c>
      <c r="O21" s="40">
        <f t="shared" si="116"/>
        <v>0</v>
      </c>
      <c r="P21" s="41">
        <f t="shared" si="116"/>
        <v>0</v>
      </c>
      <c r="Q21" s="42">
        <f t="shared" si="116"/>
        <v>0</v>
      </c>
      <c r="R21" s="43">
        <f t="shared" si="116"/>
        <v>0</v>
      </c>
      <c r="S21" s="195">
        <f t="shared" ref="S21" si="117">IF($B19=$B13,COUNTIF(U21:AA21,0),COUNTIF(U22:AA22,0)+COUNTIF(U22:AA22,""))</f>
        <v>7</v>
      </c>
      <c r="T21" s="39">
        <f t="shared" ref="T21:AA21" si="118">IF($B13=$B19,T22+T15,T22)</f>
        <v>0</v>
      </c>
      <c r="U21" s="40">
        <f t="shared" si="118"/>
        <v>0</v>
      </c>
      <c r="V21" s="40">
        <f t="shared" si="118"/>
        <v>0</v>
      </c>
      <c r="W21" s="40">
        <f t="shared" si="118"/>
        <v>0</v>
      </c>
      <c r="X21" s="40">
        <f t="shared" si="118"/>
        <v>0</v>
      </c>
      <c r="Y21" s="41">
        <f t="shared" si="118"/>
        <v>0</v>
      </c>
      <c r="Z21" s="42">
        <f t="shared" si="118"/>
        <v>0</v>
      </c>
      <c r="AA21" s="43">
        <f t="shared" si="118"/>
        <v>0</v>
      </c>
      <c r="AB21" s="195">
        <f t="shared" ref="AB21" si="119">IF($B19=$B13,COUNTIF(AD21:AJ21,0),COUNTIF(AD22:AJ22,0)+COUNTIF(AD22:AJ22,""))</f>
        <v>7</v>
      </c>
      <c r="AC21" s="39">
        <f t="shared" ref="AC21:AJ21" si="120">IF($B13=$B19,AC22+AC15,AC22)</f>
        <v>0</v>
      </c>
      <c r="AD21" s="40">
        <f t="shared" si="120"/>
        <v>0</v>
      </c>
      <c r="AE21" s="40">
        <f t="shared" si="120"/>
        <v>0</v>
      </c>
      <c r="AF21" s="40">
        <f t="shared" si="120"/>
        <v>0</v>
      </c>
      <c r="AG21" s="40">
        <f t="shared" si="120"/>
        <v>0</v>
      </c>
      <c r="AH21" s="41">
        <f t="shared" si="120"/>
        <v>0</v>
      </c>
      <c r="AI21" s="42">
        <f t="shared" si="120"/>
        <v>0</v>
      </c>
      <c r="AJ21" s="43">
        <f t="shared" si="120"/>
        <v>0</v>
      </c>
      <c r="AK21" s="195">
        <f t="shared" ref="AK21" si="121">IF($B19=$B13,COUNTIF(AM21:AS21,0),COUNTIF(AM22:AS22,0)+COUNTIF(AM22:AS22,""))</f>
        <v>7</v>
      </c>
      <c r="AL21" s="39">
        <f t="shared" ref="AL21:AS21" si="122">IF($B13=$B19,AL22+AL15,AL22)</f>
        <v>0</v>
      </c>
      <c r="AM21" s="40">
        <f t="shared" si="122"/>
        <v>0</v>
      </c>
      <c r="AN21" s="40">
        <f t="shared" si="122"/>
        <v>0</v>
      </c>
      <c r="AO21" s="40">
        <f t="shared" si="122"/>
        <v>0</v>
      </c>
      <c r="AP21" s="40">
        <f t="shared" si="122"/>
        <v>0</v>
      </c>
      <c r="AQ21" s="41">
        <f t="shared" si="122"/>
        <v>0</v>
      </c>
      <c r="AR21" s="42">
        <f t="shared" si="122"/>
        <v>0</v>
      </c>
      <c r="AS21" s="43">
        <f t="shared" si="122"/>
        <v>0</v>
      </c>
      <c r="AT21" s="195">
        <f t="shared" ref="AT21" si="123">IF($B19=$B13,COUNTIF(AV21:BB21,0),COUNTIF(AV22:BB22,0)+COUNTIF(AV22:BB22,""))</f>
        <v>7</v>
      </c>
      <c r="AU21" s="39">
        <f t="shared" ref="AU21:BB21" si="124">IF($B13=$B19,AU22+AU15,AU22)</f>
        <v>0</v>
      </c>
      <c r="AV21" s="40">
        <f t="shared" si="124"/>
        <v>0</v>
      </c>
      <c r="AW21" s="40">
        <f t="shared" si="124"/>
        <v>0</v>
      </c>
      <c r="AX21" s="40">
        <f t="shared" si="124"/>
        <v>0</v>
      </c>
      <c r="AY21" s="40">
        <f t="shared" si="124"/>
        <v>0</v>
      </c>
      <c r="AZ21" s="41">
        <f t="shared" si="124"/>
        <v>0</v>
      </c>
      <c r="BA21" s="42">
        <f t="shared" si="124"/>
        <v>0</v>
      </c>
      <c r="BB21" s="43">
        <f t="shared" si="124"/>
        <v>0</v>
      </c>
    </row>
    <row r="22" spans="1:54" ht="15.75" customHeight="1" x14ac:dyDescent="0.2">
      <c r="A22" s="1">
        <f>A19</f>
        <v>0</v>
      </c>
      <c r="B22" s="313">
        <f>B16+1</f>
        <v>1</v>
      </c>
      <c r="C22" s="314"/>
      <c r="D22" s="314"/>
      <c r="E22" s="314"/>
      <c r="F22" s="31"/>
      <c r="G22" s="183"/>
      <c r="H22" s="122">
        <f>5-COUNTIF(AU19,0)-COUNTIF(AL19,0)-COUNTIF(AC19,0)-COUNTIF(T19,0)-COUNTIF(K19,0)</f>
        <v>0</v>
      </c>
      <c r="I22" s="165">
        <f>K22+T22+AC22+AL22+AU22</f>
        <v>0</v>
      </c>
      <c r="J22" s="187">
        <f t="shared" ref="J22" si="125">IF($B19=$B13,J16+IF($F19&lt;&gt;$G19,(K19+$G21-$G20)/$F19,K19/$F19),IF($F19&lt;&gt;G19,(K19+$G21-$G20)/$F19,K19/$F19))</f>
        <v>0</v>
      </c>
      <c r="K22" s="7">
        <f>SUM(L22:R22)</f>
        <v>0</v>
      </c>
      <c r="L22" s="26">
        <f t="shared" ref="L22:R22" si="126">L19</f>
        <v>0</v>
      </c>
      <c r="M22" s="26">
        <f t="shared" si="126"/>
        <v>0</v>
      </c>
      <c r="N22" s="26">
        <f t="shared" si="126"/>
        <v>0</v>
      </c>
      <c r="O22" s="26">
        <f t="shared" si="126"/>
        <v>0</v>
      </c>
      <c r="P22" s="26">
        <f t="shared" si="126"/>
        <v>0</v>
      </c>
      <c r="Q22" s="29">
        <f t="shared" si="126"/>
        <v>0</v>
      </c>
      <c r="R22" s="23">
        <f t="shared" si="126"/>
        <v>0</v>
      </c>
      <c r="S22" s="187">
        <f t="shared" ref="S22" si="127">IF($B19=$B13,S16+IF($F19&lt;&gt;$G19,(T19+$G21-$G20)/$F19,T19/$F19),IF($F19&lt;&gt;P19,(T19+$G21-$G20)/$F19,T19/$F19))</f>
        <v>0</v>
      </c>
      <c r="T22" s="7">
        <f>SUM(U22:AA22)</f>
        <v>0</v>
      </c>
      <c r="U22" s="26">
        <f t="shared" ref="U22:AA22" si="128">U19</f>
        <v>0</v>
      </c>
      <c r="V22" s="26">
        <f t="shared" si="128"/>
        <v>0</v>
      </c>
      <c r="W22" s="26">
        <f t="shared" si="128"/>
        <v>0</v>
      </c>
      <c r="X22" s="26">
        <f t="shared" si="128"/>
        <v>0</v>
      </c>
      <c r="Y22" s="113">
        <f t="shared" si="128"/>
        <v>0</v>
      </c>
      <c r="Z22" s="29">
        <f t="shared" si="128"/>
        <v>0</v>
      </c>
      <c r="AA22" s="23">
        <f t="shared" si="128"/>
        <v>0</v>
      </c>
      <c r="AB22" s="187">
        <f t="shared" ref="AB22" si="129">IF($B19=$B13,AB16+IF($F19&lt;&gt;$G19,(AC19+$G21-$G20)/$F19,AC19/$F19),IF($F19&lt;&gt;Y19,(AC19+$G21-$G20)/$F19,AC19/$F19))</f>
        <v>0</v>
      </c>
      <c r="AC22" s="7">
        <f>SUM(AD22:AJ22)</f>
        <v>0</v>
      </c>
      <c r="AD22" s="26">
        <f t="shared" ref="AD22:AJ22" si="130">AD19</f>
        <v>0</v>
      </c>
      <c r="AE22" s="26">
        <f t="shared" si="130"/>
        <v>0</v>
      </c>
      <c r="AF22" s="26">
        <f t="shared" si="130"/>
        <v>0</v>
      </c>
      <c r="AG22" s="26">
        <f t="shared" si="130"/>
        <v>0</v>
      </c>
      <c r="AH22" s="113">
        <f t="shared" si="130"/>
        <v>0</v>
      </c>
      <c r="AI22" s="29">
        <f t="shared" si="130"/>
        <v>0</v>
      </c>
      <c r="AJ22" s="23">
        <f t="shared" si="130"/>
        <v>0</v>
      </c>
      <c r="AK22" s="187">
        <f t="shared" ref="AK22" si="131">IF($B19=$B13,AK16+IF($F19&lt;&gt;$G19,(AL19+$G21-$G20)/$F19,AL19/$F19),IF($F19&lt;&gt;AH19,(AL19+$G21-$G20)/$F19,AL19/$F19))</f>
        <v>0</v>
      </c>
      <c r="AL22" s="7">
        <f>SUM(AM22:AS22)</f>
        <v>0</v>
      </c>
      <c r="AM22" s="26">
        <f t="shared" ref="AM22:AS22" si="132">AM19</f>
        <v>0</v>
      </c>
      <c r="AN22" s="26">
        <f t="shared" si="132"/>
        <v>0</v>
      </c>
      <c r="AO22" s="26">
        <f t="shared" si="132"/>
        <v>0</v>
      </c>
      <c r="AP22" s="26">
        <f t="shared" si="132"/>
        <v>0</v>
      </c>
      <c r="AQ22" s="113">
        <f t="shared" si="132"/>
        <v>0</v>
      </c>
      <c r="AR22" s="29">
        <f t="shared" si="132"/>
        <v>0</v>
      </c>
      <c r="AS22" s="23">
        <f t="shared" si="132"/>
        <v>0</v>
      </c>
      <c r="AT22" s="187">
        <f t="shared" ref="AT22" si="133">IF($B19=$B13,AT16+IF($F19&lt;&gt;$G19,(AU19+$G21-$G20)/$F19,AU19/$F19),IF($F19&lt;&gt;AQ19,(AU19+$G21-$G20)/$F19,AU19/$F19))</f>
        <v>0</v>
      </c>
      <c r="AU22" s="7">
        <f>SUM(AV22:BB22)</f>
        <v>0</v>
      </c>
      <c r="AV22" s="6">
        <f>IF(SUM($AM$9:$AS$9)=SUM($AV$9:$BB$9),AV19,IF(AND(SUM($AV$9:$BB$9)&gt;42,SUM($AV$9:$BB$9)&lt;49),AV19,0))</f>
        <v>0</v>
      </c>
      <c r="AW22" s="6">
        <f t="shared" ref="AW22:BB22" si="134">IF(SUM($AM$9:$AS$9)=SUM($AV$9:$BB$9),AW19,IF(AND(SUM($AV$9:$BB$9)&gt;42,SUM($AV$9:$BB$9)&lt;49),AW19,0))</f>
        <v>0</v>
      </c>
      <c r="AX22" s="6">
        <f t="shared" si="134"/>
        <v>0</v>
      </c>
      <c r="AY22" s="6">
        <f t="shared" si="134"/>
        <v>0</v>
      </c>
      <c r="AZ22" s="26">
        <f t="shared" si="134"/>
        <v>0</v>
      </c>
      <c r="BA22" s="29">
        <f t="shared" si="134"/>
        <v>0</v>
      </c>
      <c r="BB22" s="23">
        <f t="shared" si="134"/>
        <v>0</v>
      </c>
    </row>
    <row r="23" spans="1:54" ht="15.75" customHeight="1" x14ac:dyDescent="0.2">
      <c r="A23" s="1">
        <f>A22</f>
        <v>0</v>
      </c>
      <c r="B23" s="313"/>
      <c r="C23" s="314"/>
      <c r="D23" s="314"/>
      <c r="E23" s="314"/>
      <c r="F23" s="31"/>
      <c r="G23" s="183"/>
      <c r="H23" s="123">
        <f>IF($B19=$B13,H17+F23,$F23)</f>
        <v>0</v>
      </c>
      <c r="I23" s="165">
        <f>K23+T23+AC23+AL23+AU23</f>
        <v>0</v>
      </c>
      <c r="J23" s="141">
        <f t="shared" ref="J23" si="135">IF($H22=0,0,IF($B13=$B19,IF($H24&gt;0,$H24+J17,K19+J17),IF($H24&gt;0,$H24,K19)))</f>
        <v>0</v>
      </c>
      <c r="K23" s="7">
        <f>SUM(L23:R23)</f>
        <v>0</v>
      </c>
      <c r="L23" s="6"/>
      <c r="M23" s="6"/>
      <c r="N23" s="6"/>
      <c r="O23" s="6"/>
      <c r="P23" s="26"/>
      <c r="Q23" s="29"/>
      <c r="R23" s="23"/>
      <c r="S23" s="141">
        <f t="shared" ref="S23" si="136">IF($H22=0,0,IF($B13=$B19,IF($H24&gt;0,$H24+S17,T19+S17),IF($H24&gt;0,$H24,T19)))</f>
        <v>0</v>
      </c>
      <c r="T23" s="7">
        <f>SUM(U23:AA23)</f>
        <v>0</v>
      </c>
      <c r="U23" s="6"/>
      <c r="V23" s="6"/>
      <c r="W23" s="6"/>
      <c r="X23" s="6"/>
      <c r="Y23" s="26"/>
      <c r="Z23" s="29"/>
      <c r="AA23" s="23"/>
      <c r="AB23" s="141">
        <f t="shared" ref="AB23" si="137">IF($H22=0,0,IF($B13=$B19,IF($H24&gt;0,$H24+AB17,AC19+AB17),IF($H24&gt;0,$H24,AC19)))</f>
        <v>0</v>
      </c>
      <c r="AC23" s="7">
        <f>SUM(AD23:AJ23)</f>
        <v>0</v>
      </c>
      <c r="AD23" s="6"/>
      <c r="AE23" s="6"/>
      <c r="AF23" s="6"/>
      <c r="AG23" s="6"/>
      <c r="AH23" s="26"/>
      <c r="AI23" s="29"/>
      <c r="AJ23" s="23"/>
      <c r="AK23" s="141">
        <f t="shared" ref="AK23" si="138">IF($H22=0,0,IF($B13=$B19,IF($H24&gt;0,$H24+AK17,AL19+AK17),IF($H24&gt;0,$H24,AL19)))</f>
        <v>0</v>
      </c>
      <c r="AL23" s="7">
        <f>SUM(AM23:AS23)</f>
        <v>0</v>
      </c>
      <c r="AM23" s="6"/>
      <c r="AN23" s="6"/>
      <c r="AO23" s="6"/>
      <c r="AP23" s="6"/>
      <c r="AQ23" s="26"/>
      <c r="AR23" s="29"/>
      <c r="AS23" s="23"/>
      <c r="AT23" s="141">
        <f t="shared" ref="AT23" si="139">IF($H22=0,0,IF($B13=$B19,IF($H24&gt;0,$H24+AT17,AU19+AT17),IF($H24&gt;0,$H24,AU19)))</f>
        <v>0</v>
      </c>
      <c r="AU23" s="7">
        <f>SUM(AV23:BB23)</f>
        <v>0</v>
      </c>
      <c r="AV23" s="6"/>
      <c r="AW23" s="6"/>
      <c r="AX23" s="6"/>
      <c r="AY23" s="6"/>
      <c r="AZ23" s="26"/>
      <c r="BA23" s="29"/>
      <c r="BB23" s="23"/>
    </row>
    <row r="24" spans="1:54" ht="18.75" customHeight="1" thickBot="1" x14ac:dyDescent="0.25">
      <c r="A24" s="1">
        <f>A23</f>
        <v>0</v>
      </c>
      <c r="B24" s="323" t="str">
        <f>IF(B19="",Wydruk!$AE$6,IF(J20=0,Wydruk!$AE$7,IF(AND(G20&lt;G21,B19&lt;&gt;$B25),Wydruk!$AE$13,IF(AND($B19=$B13,$B19&lt;&gt;$B25),IF(OR(OR(J24&lt;4,J24&gt;5),OR(S24&lt;4,S24&gt;5),OR(AB24&lt;4,AB24&gt;5),OR(AK24&lt;4,AK24&gt;5),OR(AND(AT24&lt;4,AT24&gt;0),AT24&gt;5)),Wydruk!$AE$8,Wydruk!$AE$9),IF($B19=$B25,IF($F23&lt;&gt;0,Wydruk!$AE$12,Wydruk!$AE$10),IF(OR(OR(J20&lt;4,J20&gt;5),OR(S20&lt;4,S20&gt;5),OR(AB20&lt;4,AB20&gt;5),OR(AK20&lt;4,AK20&gt;5),OR(AND(AT20&lt;4,AT20&gt;0),AT20&gt;5)),Wydruk!$AE$8,Wydruk!$AE$11))))))</f>
        <v>Uzupełnij liczby godzin tygodniowego planu</v>
      </c>
      <c r="C24" s="324"/>
      <c r="D24" s="324"/>
      <c r="E24" s="324"/>
      <c r="F24" s="173">
        <f>październik!F24</f>
        <v>0</v>
      </c>
      <c r="G24" s="184">
        <f>październik!G24</f>
        <v>0</v>
      </c>
      <c r="H24" s="191">
        <f>IF(OR($G24=0,$F24=0,$G24="",$F24=""),0,$G24/$F24)</f>
        <v>0</v>
      </c>
      <c r="I24" s="193"/>
      <c r="J24" s="176">
        <f t="shared" ref="J24" si="140">IF($B13=$B19,IF(L19+L14&gt;0,1,0)+IF(M19+M14&gt;0,1,0)+IF(N19+N14&gt;0,1,0)+IF(O19+O14&gt;0,1,0)+IF(P19+P14&gt;0,1,0)+IF(Q19+Q14&gt;0,1,0)+IF(R19+R14&gt;0,1,0),J20)</f>
        <v>0</v>
      </c>
      <c r="K24" s="133">
        <f t="shared" ref="K24" si="141">IF(OR($B19=$B25,J24=0,(K20-Q24+O24)&lt;=0),0,(K20-Q24+O24)/J24)</f>
        <v>0</v>
      </c>
      <c r="L24" s="137">
        <f t="shared" ref="L24" si="142">IF(K24*(7-J21)&lt;=0,0,K24*(7-J21))</f>
        <v>0</v>
      </c>
      <c r="M24" s="311">
        <f>ROUND(IF(OR(K21-K24*(7-J21)+P24&lt;0,$B19=$B25,K24&lt;=0,K21=0),0,IF(K21-K24*(7-J21)+P24&gt;Q24-O24+P24,Q24-O24+P24,K21-K24*(7-J21)+P24)),1)</f>
        <v>0</v>
      </c>
      <c r="N24" s="312"/>
      <c r="O24" s="139">
        <f t="shared" ref="O24" si="143">IF(OR($B19=$B25,J20=0),0,IF($B19=$B13,J19,$F19))</f>
        <v>0</v>
      </c>
      <c r="P24" s="30">
        <f t="shared" ref="P24" si="144">IF(OR($B19=$B25,J24=0),0,$G21-$G20)</f>
        <v>0</v>
      </c>
      <c r="Q24" s="134">
        <f t="shared" ref="Q24" si="145">IF(OR($B19=$B25,J24=0),0,J23)</f>
        <v>0</v>
      </c>
      <c r="R24" s="138">
        <f t="shared" ref="R24" si="146">IF($B19=$B25,0,K21)</f>
        <v>0</v>
      </c>
      <c r="S24" s="176">
        <f t="shared" ref="S24" si="147">IF($B13=$B19,IF(U19+U14&gt;0,1,0)+IF(V19+V14&gt;0,1,0)+IF(W19+W14&gt;0,1,0)+IF(X19+X14&gt;0,1,0)+IF(Y19+Y14&gt;0,1,0)+IF(Z19+Z14&gt;0,1,0)+IF(AA19+AA14&gt;0,1,0),S20)</f>
        <v>0</v>
      </c>
      <c r="T24" s="133">
        <f t="shared" ref="T24" si="148">IF(OR($B19=$B25,S24=0,(T20-Z24+X24)&lt;=0),0,(T20-Z24+X24)/S24)</f>
        <v>0</v>
      </c>
      <c r="U24" s="137">
        <f t="shared" ref="U24" si="149">IF(T24*(7-S21)&lt;=0,0,T24*(7-S21))</f>
        <v>0</v>
      </c>
      <c r="V24" s="311">
        <f>ROUND(IF(OR(T21-T24*(7-S21)+Y24&lt;0,$B19=$B25,T24&lt;=0,T21=0),0,IF(T21-T24*(7-S21)+Y24&gt;Z24-X24+Y24,Z24-X24+Y24,T21-T24*(7-S21)+Y24)),1)</f>
        <v>0</v>
      </c>
      <c r="W24" s="312"/>
      <c r="X24" s="139">
        <f t="shared" ref="X24" si="150">IF(OR($B19=$B25,S20=0),0,IF($B19=$B13,S19,$F19))</f>
        <v>0</v>
      </c>
      <c r="Y24" s="30">
        <f t="shared" ref="Y24" si="151">IF(OR($B19=$B25,S24=0),0,$G21-$G20)</f>
        <v>0</v>
      </c>
      <c r="Z24" s="134">
        <f t="shared" ref="Z24" si="152">IF(OR($B19=$B25,S24=0),0,S23)</f>
        <v>0</v>
      </c>
      <c r="AA24" s="138">
        <f t="shared" ref="AA24" si="153">IF($B19=$B25,0,T21)</f>
        <v>0</v>
      </c>
      <c r="AB24" s="176">
        <f t="shared" ref="AB24" si="154">IF($B13=$B19,IF(AD19+AD14&gt;0,1,0)+IF(AE19+AE14&gt;0,1,0)+IF(AF19+AF14&gt;0,1,0)+IF(AG19+AG14&gt;0,1,0)+IF(AH19+AH14&gt;0,1,0)+IF(AI19+AI14&gt;0,1,0)+IF(AJ19+AJ14&gt;0,1,0),AB20)</f>
        <v>0</v>
      </c>
      <c r="AC24" s="133">
        <f t="shared" ref="AC24" si="155">IF(OR($B19=$B25,AB24=0,(AC20-AI24+AG24)&lt;=0),0,(AC20-AI24+AG24)/AB24)</f>
        <v>0</v>
      </c>
      <c r="AD24" s="137">
        <f t="shared" ref="AD24" si="156">IF(AC24*(7-AB21)&lt;=0,0,AC24*(7-AB21))</f>
        <v>0</v>
      </c>
      <c r="AE24" s="311">
        <f>ROUND(IF(OR(AC21-AC24*(7-AB21)+AH24&lt;0,$B19=$B25,AC24&lt;=0,AC21=0),0,IF(AC21-AC24*(7-AB21)+AH24&gt;AI24-AG24+AH24,AI24-AG24+AH24,AC21-AC24*(7-AB21)+AH24)),1)</f>
        <v>0</v>
      </c>
      <c r="AF24" s="312"/>
      <c r="AG24" s="139">
        <f t="shared" ref="AG24" si="157">IF(OR($B19=$B25,AB20=0),0,IF($B19=$B13,AB19,$F19))</f>
        <v>0</v>
      </c>
      <c r="AH24" s="30">
        <f t="shared" ref="AH24" si="158">IF(OR($B19=$B25,AB24=0),0,$G21-$G20)</f>
        <v>0</v>
      </c>
      <c r="AI24" s="134">
        <f t="shared" ref="AI24" si="159">IF(OR($B19=$B25,AB24=0),0,AB23)</f>
        <v>0</v>
      </c>
      <c r="AJ24" s="138">
        <f t="shared" ref="AJ24" si="160">IF($B19=$B25,0,AC21)</f>
        <v>0</v>
      </c>
      <c r="AK24" s="176">
        <f t="shared" ref="AK24" si="161">IF($B13=$B19,IF(AM19+AM14&gt;0,1,0)+IF(AN19+AN14&gt;0,1,0)+IF(AO19+AO14&gt;0,1,0)+IF(AP19+AP14&gt;0,1,0)+IF(AQ19+AQ14&gt;0,1,0)+IF(AR19+AR14&gt;0,1,0)+IF(AS19+AS14&gt;0,1,0),AK20)</f>
        <v>0</v>
      </c>
      <c r="AL24" s="133">
        <f t="shared" ref="AL24" si="162">IF(OR($B19=$B25,AK24=0,(AL20-AR24+AP24)&lt;=0),0,(AL20-AR24+AP24)/AK24)</f>
        <v>0</v>
      </c>
      <c r="AM24" s="137">
        <f t="shared" ref="AM24" si="163">IF(AL24*(7-AK21)&lt;=0,0,AL24*(7-AK21))</f>
        <v>0</v>
      </c>
      <c r="AN24" s="311">
        <f>ROUND(IF(OR(AL21-AL24*(7-AK21)+AQ24&lt;0,$B19=$B25,AL24&lt;=0,AL21=0),0,IF(AL21-AL24*(7-AK21)+AQ24&gt;AR24-AP24+AQ24,AR24-AP24+AQ24,AL21-AL24*(7-AK21)+AQ24)),1)</f>
        <v>0</v>
      </c>
      <c r="AO24" s="312"/>
      <c r="AP24" s="139">
        <f t="shared" ref="AP24" si="164">IF(OR($B19=$B25,AK20=0),0,IF($B19=$B13,AK19,$F19))</f>
        <v>0</v>
      </c>
      <c r="AQ24" s="30">
        <f t="shared" ref="AQ24" si="165">IF(OR($B19=$B25,AK24=0),0,$G21-$G20)</f>
        <v>0</v>
      </c>
      <c r="AR24" s="134">
        <f t="shared" ref="AR24" si="166">IF(OR($B19=$B25,AK24=0),0,AK23)</f>
        <v>0</v>
      </c>
      <c r="AS24" s="138">
        <f t="shared" ref="AS24" si="167">IF($B19=$B25,0,AL21)</f>
        <v>0</v>
      </c>
      <c r="AT24" s="176">
        <f t="shared" ref="AT24" si="168">IF($B13=$B19,IF(AV19+AV14&gt;0,1,0)+IF(AW19+AW14&gt;0,1,0)+IF(AX19+AX14&gt;0,1,0)+IF(AY19+AY14&gt;0,1,0)+IF(AZ19+AZ14&gt;0,1,0)+IF(BA19+BA14&gt;0,1,0)+IF(BB19+BB14&gt;0,1,0),AT20)</f>
        <v>0</v>
      </c>
      <c r="AU24" s="133">
        <f t="shared" ref="AU24" si="169">IF(OR($B19=$B25,AT24=0,(AU20-BA24+AY24)&lt;=0),0,(AU20-BA24+AY24)/AT24)</f>
        <v>0</v>
      </c>
      <c r="AV24" s="137">
        <f t="shared" ref="AV24" si="170">IF(AU24*(7-AT21)&lt;=0,0,AU24*(7-AT21))</f>
        <v>0</v>
      </c>
      <c r="AW24" s="311">
        <f>ROUND(IF(OR(AU21-AU24*(7-AT21)+AZ24&lt;0,$B19=$B25,AU24&lt;=0,AU21=0),0,IF(AU21-AU24*(7-AT21)+AZ24&gt;BA24-AY24+AZ24,BA24-AY24+AZ24,AU21-AU24*(7-AT21)+AZ24)),1)</f>
        <v>0</v>
      </c>
      <c r="AX24" s="312"/>
      <c r="AY24" s="139">
        <f t="shared" ref="AY24" si="171">IF(OR($B19=$B25,AT20=0),0,IF($B19=$B13,AT19,$F19))</f>
        <v>0</v>
      </c>
      <c r="AZ24" s="30">
        <f t="shared" ref="AZ24" si="172">IF(OR($B19=$B25,AT24=0),0,$G21-$G20)</f>
        <v>0</v>
      </c>
      <c r="BA24" s="134">
        <f t="shared" ref="BA24" si="173">IF(OR($B19=$B25,AT24=0),0,AT23)</f>
        <v>0</v>
      </c>
      <c r="BB24" s="138">
        <f t="shared" ref="BB24" si="174">IF($B19=$B25,0,AU21)</f>
        <v>0</v>
      </c>
    </row>
    <row r="25" spans="1:54" ht="15.75" x14ac:dyDescent="0.2">
      <c r="A25" s="1">
        <f t="shared" ref="A25" si="175">IF(B25="","1. Niewypełnione",B25)</f>
        <v>0</v>
      </c>
      <c r="B25" s="320">
        <f>październik!B25</f>
        <v>0</v>
      </c>
      <c r="C25" s="321">
        <f>październik!C25</f>
        <v>0</v>
      </c>
      <c r="D25" s="321">
        <f>październik!D25</f>
        <v>0</v>
      </c>
      <c r="E25" s="321">
        <f>październik!E25</f>
        <v>0</v>
      </c>
      <c r="F25" s="177">
        <f>październik!F25</f>
        <v>18</v>
      </c>
      <c r="G25" s="185">
        <f>październik!G25</f>
        <v>18</v>
      </c>
      <c r="H25" s="177"/>
      <c r="I25" s="192">
        <f t="shared" ref="I25:I29" si="176">K25+T25+AC25+AL25+AU25</f>
        <v>0</v>
      </c>
      <c r="J25" s="186">
        <f t="shared" ref="J25" si="177">IF(OR($B25=$B31,J28=0),0,ROUND((K26+P30)/J28,0))</f>
        <v>0</v>
      </c>
      <c r="K25" s="51">
        <f t="shared" ref="K25:K26" si="178">SUM(L25:R25)</f>
        <v>0</v>
      </c>
      <c r="L25" s="52">
        <f>październik!L25</f>
        <v>0</v>
      </c>
      <c r="M25" s="52">
        <f>październik!M25</f>
        <v>0</v>
      </c>
      <c r="N25" s="52">
        <f>październik!N25</f>
        <v>0</v>
      </c>
      <c r="O25" s="52">
        <f>październik!O25</f>
        <v>0</v>
      </c>
      <c r="P25" s="53">
        <f>październik!P25</f>
        <v>0</v>
      </c>
      <c r="Q25" s="54">
        <f>październik!Q25</f>
        <v>0</v>
      </c>
      <c r="R25" s="55">
        <f>październik!R25</f>
        <v>0</v>
      </c>
      <c r="S25" s="188">
        <f t="shared" ref="S25" si="179">IF(OR($B25=$B31,S28=0),0,ROUND((T26+Y30)/S28,0))</f>
        <v>0</v>
      </c>
      <c r="T25" s="51">
        <f t="shared" ref="T25:T26" si="180">SUM(U25:AA25)</f>
        <v>0</v>
      </c>
      <c r="U25" s="52">
        <f>październik!U25</f>
        <v>0</v>
      </c>
      <c r="V25" s="52">
        <f>październik!V25</f>
        <v>0</v>
      </c>
      <c r="W25" s="52">
        <f>październik!W25</f>
        <v>0</v>
      </c>
      <c r="X25" s="52">
        <f>październik!X25</f>
        <v>0</v>
      </c>
      <c r="Y25" s="53">
        <f>październik!Y25</f>
        <v>0</v>
      </c>
      <c r="Z25" s="54">
        <f>październik!Z25</f>
        <v>0</v>
      </c>
      <c r="AA25" s="55">
        <f>październik!AA25</f>
        <v>0</v>
      </c>
      <c r="AB25" s="188">
        <f t="shared" ref="AB25" si="181">IF(OR($B25=$B31,AB28=0),0,ROUND((AC26+AH30)/AB28,0))</f>
        <v>0</v>
      </c>
      <c r="AC25" s="51">
        <f t="shared" ref="AC25:AC26" si="182">SUM(AD25:AJ25)</f>
        <v>0</v>
      </c>
      <c r="AD25" s="52">
        <f>październik!AD25</f>
        <v>0</v>
      </c>
      <c r="AE25" s="52">
        <f>październik!AE25</f>
        <v>0</v>
      </c>
      <c r="AF25" s="52">
        <f>październik!AF25</f>
        <v>0</v>
      </c>
      <c r="AG25" s="52">
        <f>październik!AG25</f>
        <v>0</v>
      </c>
      <c r="AH25" s="53">
        <f>październik!AH25</f>
        <v>0</v>
      </c>
      <c r="AI25" s="54">
        <f>październik!AI25</f>
        <v>0</v>
      </c>
      <c r="AJ25" s="55">
        <f>październik!AJ25</f>
        <v>0</v>
      </c>
      <c r="AK25" s="188">
        <f t="shared" ref="AK25" si="183">IF(OR($B25=$B31,AK28=0),0,ROUND((AL26+AQ30)/AK28,0))</f>
        <v>0</v>
      </c>
      <c r="AL25" s="51">
        <f t="shared" ref="AL25:AL26" si="184">SUM(AM25:AS25)</f>
        <v>0</v>
      </c>
      <c r="AM25" s="52">
        <f>październik!AM25</f>
        <v>0</v>
      </c>
      <c r="AN25" s="52">
        <f>październik!AN25</f>
        <v>0</v>
      </c>
      <c r="AO25" s="52">
        <f>październik!AO25</f>
        <v>0</v>
      </c>
      <c r="AP25" s="52">
        <f>październik!AP25</f>
        <v>0</v>
      </c>
      <c r="AQ25" s="53">
        <f>październik!AQ25</f>
        <v>0</v>
      </c>
      <c r="AR25" s="54">
        <f>październik!AR25</f>
        <v>0</v>
      </c>
      <c r="AS25" s="55">
        <f>październik!AS25</f>
        <v>0</v>
      </c>
      <c r="AT25" s="188">
        <f t="shared" ref="AT25" si="185">IF(OR($B25=$B31,AT28=0),0,ROUND((AU26+AZ30)/AT28,0))</f>
        <v>0</v>
      </c>
      <c r="AU25" s="51">
        <f t="shared" ref="AU25:AU26" si="186">SUM(AV25:BB25)</f>
        <v>0</v>
      </c>
      <c r="AV25" s="52">
        <f t="shared" ref="AV25" si="187">IF(SUM($AM$9:$AS$9)=SUM($AV$9:$BB$9),AM25,IF(AND(SUM($AV$9:$BB$9)&gt;42,SUM($AV$9:$BB$9)&lt;49),AM25,0))</f>
        <v>0</v>
      </c>
      <c r="AW25" s="52">
        <f t="shared" ref="AW25" si="188">IF(SUM($AM$9:$AS$9)=SUM($AV$9:$BB$9),AN25,IF(AND(SUM($AV$9:$BB$9)&gt;42,SUM($AV$9:$BB$9)&lt;49),AN25,0))</f>
        <v>0</v>
      </c>
      <c r="AX25" s="52">
        <f t="shared" ref="AX25" si="189">IF(SUM($AM$9:$AS$9)=SUM($AV$9:$BB$9),AO25,IF(AND(SUM($AV$9:$BB$9)&gt;42,SUM($AV$9:$BB$9)&lt;49),AO25,0))</f>
        <v>0</v>
      </c>
      <c r="AY25" s="52">
        <f t="shared" ref="AY25" si="190">IF(SUM($AM$9:$AS$9)=SUM($AV$9:$BB$9),AP25,IF(AND(SUM($AV$9:$BB$9)&gt;42,SUM($AV$9:$BB$9)&lt;49),AP25,0))</f>
        <v>0</v>
      </c>
      <c r="AZ25" s="53">
        <f t="shared" ref="AZ25" si="191">IF(SUM($AM$9:$AS$9)=SUM($AV$9:$BB$9),AQ25,IF(AND(SUM($AV$9:$BB$9)&gt;42,SUM($AV$9:$BB$9)&lt;49),AQ25,0))</f>
        <v>0</v>
      </c>
      <c r="BA25" s="54">
        <f t="shared" ref="BA25" si="192">IF(SUM($AM$9:$AS$9)=SUM($AV$9:$BB$9),AR25,IF(AND(SUM($AV$9:$BB$9)&gt;42,SUM($AV$9:$BB$9)&lt;49),AR25,0))</f>
        <v>0</v>
      </c>
      <c r="BB25" s="55">
        <f t="shared" ref="BB25" si="193">IF(SUM($AM$9:$AS$9)=SUM($AV$9:$BB$9),AS25,IF(AND(SUM($AV$9:$BB$9)&gt;42,SUM($AV$9:$BB$9)&lt;49),AS25,0))</f>
        <v>0</v>
      </c>
    </row>
    <row r="26" spans="1:54" ht="12.75" hidden="1" customHeight="1" x14ac:dyDescent="0.2">
      <c r="B26" s="93"/>
      <c r="C26" s="94"/>
      <c r="D26" s="95"/>
      <c r="E26" s="115"/>
      <c r="F26" s="140" t="b">
        <f t="shared" ref="F26" si="194">IF($B19=$B25,OR(F20,G25&lt;F25),G25&lt;F25)</f>
        <v>0</v>
      </c>
      <c r="G26" s="189">
        <f t="shared" ref="G26" si="195">IF(AND($B19=$B25,$B19&lt;&gt;"",$B19&lt;&gt;0),G25+G20,G25)</f>
        <v>18</v>
      </c>
      <c r="H26" s="120"/>
      <c r="I26" s="165">
        <f t="shared" si="176"/>
        <v>0</v>
      </c>
      <c r="J26" s="194">
        <f t="shared" ref="J26" si="196">7-COUNTIF(L25:R25,0)-COUNTIF(L25:R25,"")</f>
        <v>0</v>
      </c>
      <c r="K26" s="22">
        <f t="shared" si="178"/>
        <v>0</v>
      </c>
      <c r="L26" s="35">
        <f t="shared" ref="L26:R26" si="197">IF($B19=$B25,L25+L20,L25)</f>
        <v>0</v>
      </c>
      <c r="M26" s="35">
        <f t="shared" si="197"/>
        <v>0</v>
      </c>
      <c r="N26" s="35">
        <f t="shared" si="197"/>
        <v>0</v>
      </c>
      <c r="O26" s="35">
        <f t="shared" si="197"/>
        <v>0</v>
      </c>
      <c r="P26" s="36">
        <f t="shared" si="197"/>
        <v>0</v>
      </c>
      <c r="Q26" s="37">
        <f t="shared" si="197"/>
        <v>0</v>
      </c>
      <c r="R26" s="38">
        <f t="shared" si="197"/>
        <v>0</v>
      </c>
      <c r="S26" s="194">
        <f t="shared" ref="S26" si="198">7-COUNTIF(U25:AA25,0)-COUNTIF(U25:AA25,"")</f>
        <v>0</v>
      </c>
      <c r="T26" s="22">
        <f t="shared" si="180"/>
        <v>0</v>
      </c>
      <c r="U26" s="35">
        <f t="shared" ref="U26:AA26" si="199">IF($B19=$B25,U25+U20,U25)</f>
        <v>0</v>
      </c>
      <c r="V26" s="35">
        <f t="shared" si="199"/>
        <v>0</v>
      </c>
      <c r="W26" s="35">
        <f t="shared" si="199"/>
        <v>0</v>
      </c>
      <c r="X26" s="35">
        <f t="shared" si="199"/>
        <v>0</v>
      </c>
      <c r="Y26" s="36">
        <f t="shared" si="199"/>
        <v>0</v>
      </c>
      <c r="Z26" s="37">
        <f t="shared" si="199"/>
        <v>0</v>
      </c>
      <c r="AA26" s="38">
        <f t="shared" si="199"/>
        <v>0</v>
      </c>
      <c r="AB26" s="194">
        <f t="shared" ref="AB26" si="200">7-COUNTIF(AD25:AJ25,0)-COUNTIF(AD25:AJ25,"")</f>
        <v>0</v>
      </c>
      <c r="AC26" s="22">
        <f t="shared" si="182"/>
        <v>0</v>
      </c>
      <c r="AD26" s="35">
        <f t="shared" ref="AD26:AJ26" si="201">IF($B19=$B25,AD25+AD20,AD25)</f>
        <v>0</v>
      </c>
      <c r="AE26" s="35">
        <f t="shared" si="201"/>
        <v>0</v>
      </c>
      <c r="AF26" s="35">
        <f t="shared" si="201"/>
        <v>0</v>
      </c>
      <c r="AG26" s="35">
        <f t="shared" si="201"/>
        <v>0</v>
      </c>
      <c r="AH26" s="36">
        <f t="shared" si="201"/>
        <v>0</v>
      </c>
      <c r="AI26" s="37">
        <f t="shared" si="201"/>
        <v>0</v>
      </c>
      <c r="AJ26" s="38">
        <f t="shared" si="201"/>
        <v>0</v>
      </c>
      <c r="AK26" s="194">
        <f t="shared" ref="AK26" si="202">7-COUNTIF(AM25:AS25,0)-COUNTIF(AM25:AS25,"")</f>
        <v>0</v>
      </c>
      <c r="AL26" s="22">
        <f t="shared" si="184"/>
        <v>0</v>
      </c>
      <c r="AM26" s="35">
        <f t="shared" ref="AM26:AS26" si="203">IF($B19=$B25,AM25+AM20,AM25)</f>
        <v>0</v>
      </c>
      <c r="AN26" s="35">
        <f t="shared" si="203"/>
        <v>0</v>
      </c>
      <c r="AO26" s="35">
        <f t="shared" si="203"/>
        <v>0</v>
      </c>
      <c r="AP26" s="35">
        <f t="shared" si="203"/>
        <v>0</v>
      </c>
      <c r="AQ26" s="36">
        <f t="shared" si="203"/>
        <v>0</v>
      </c>
      <c r="AR26" s="37">
        <f t="shared" si="203"/>
        <v>0</v>
      </c>
      <c r="AS26" s="38">
        <f t="shared" si="203"/>
        <v>0</v>
      </c>
      <c r="AT26" s="194">
        <f t="shared" ref="AT26" si="204">7-COUNTIF(AV25:BB25,0)-COUNTIF(AV25:BB25,"")</f>
        <v>0</v>
      </c>
      <c r="AU26" s="22">
        <f t="shared" si="186"/>
        <v>0</v>
      </c>
      <c r="AV26" s="35">
        <f t="shared" ref="AV26:BB26" si="205">IF($B19=$B25,AV25+AV20,AV25)</f>
        <v>0</v>
      </c>
      <c r="AW26" s="35">
        <f t="shared" si="205"/>
        <v>0</v>
      </c>
      <c r="AX26" s="35">
        <f t="shared" si="205"/>
        <v>0</v>
      </c>
      <c r="AY26" s="35">
        <f t="shared" si="205"/>
        <v>0</v>
      </c>
      <c r="AZ26" s="36">
        <f t="shared" si="205"/>
        <v>0</v>
      </c>
      <c r="BA26" s="37">
        <f t="shared" si="205"/>
        <v>0</v>
      </c>
      <c r="BB26" s="38">
        <f t="shared" si="205"/>
        <v>0</v>
      </c>
    </row>
    <row r="27" spans="1:54" ht="15" hidden="1" customHeight="1" x14ac:dyDescent="0.2">
      <c r="B27" s="116"/>
      <c r="C27" s="117"/>
      <c r="D27" s="118"/>
      <c r="E27" s="119"/>
      <c r="F27" s="92"/>
      <c r="G27" s="190">
        <f t="shared" ref="G27" si="206">IF(AND($B19=$B25,$B19&lt;&gt;"",$B19&lt;&gt;0),F25+G21,F25)</f>
        <v>18</v>
      </c>
      <c r="H27" s="121"/>
      <c r="I27" s="165">
        <f t="shared" si="176"/>
        <v>0</v>
      </c>
      <c r="J27" s="195">
        <f t="shared" ref="J27" si="207">IF($B25=$B19,COUNTIF(L27:R27,0),COUNTIF(L28:R28,0)+COUNTIF(L28:R28,""))</f>
        <v>7</v>
      </c>
      <c r="K27" s="39">
        <f t="shared" ref="K27:R27" si="208">IF($B19=$B25,K28+K21,K28)</f>
        <v>0</v>
      </c>
      <c r="L27" s="40">
        <f t="shared" si="208"/>
        <v>0</v>
      </c>
      <c r="M27" s="40">
        <f t="shared" si="208"/>
        <v>0</v>
      </c>
      <c r="N27" s="40">
        <f t="shared" si="208"/>
        <v>0</v>
      </c>
      <c r="O27" s="40">
        <f t="shared" si="208"/>
        <v>0</v>
      </c>
      <c r="P27" s="41">
        <f t="shared" si="208"/>
        <v>0</v>
      </c>
      <c r="Q27" s="42">
        <f t="shared" si="208"/>
        <v>0</v>
      </c>
      <c r="R27" s="43">
        <f t="shared" si="208"/>
        <v>0</v>
      </c>
      <c r="S27" s="195">
        <f t="shared" ref="S27" si="209">IF($B25=$B19,COUNTIF(U27:AA27,0),COUNTIF(U28:AA28,0)+COUNTIF(U28:AA28,""))</f>
        <v>7</v>
      </c>
      <c r="T27" s="39">
        <f t="shared" ref="T27:AA27" si="210">IF($B19=$B25,T28+T21,T28)</f>
        <v>0</v>
      </c>
      <c r="U27" s="40">
        <f t="shared" si="210"/>
        <v>0</v>
      </c>
      <c r="V27" s="40">
        <f t="shared" si="210"/>
        <v>0</v>
      </c>
      <c r="W27" s="40">
        <f t="shared" si="210"/>
        <v>0</v>
      </c>
      <c r="X27" s="40">
        <f t="shared" si="210"/>
        <v>0</v>
      </c>
      <c r="Y27" s="41">
        <f t="shared" si="210"/>
        <v>0</v>
      </c>
      <c r="Z27" s="42">
        <f t="shared" si="210"/>
        <v>0</v>
      </c>
      <c r="AA27" s="43">
        <f t="shared" si="210"/>
        <v>0</v>
      </c>
      <c r="AB27" s="195">
        <f t="shared" ref="AB27" si="211">IF($B25=$B19,COUNTIF(AD27:AJ27,0),COUNTIF(AD28:AJ28,0)+COUNTIF(AD28:AJ28,""))</f>
        <v>7</v>
      </c>
      <c r="AC27" s="39">
        <f t="shared" ref="AC27:AJ27" si="212">IF($B19=$B25,AC28+AC21,AC28)</f>
        <v>0</v>
      </c>
      <c r="AD27" s="40">
        <f t="shared" si="212"/>
        <v>0</v>
      </c>
      <c r="AE27" s="40">
        <f t="shared" si="212"/>
        <v>0</v>
      </c>
      <c r="AF27" s="40">
        <f t="shared" si="212"/>
        <v>0</v>
      </c>
      <c r="AG27" s="40">
        <f t="shared" si="212"/>
        <v>0</v>
      </c>
      <c r="AH27" s="41">
        <f t="shared" si="212"/>
        <v>0</v>
      </c>
      <c r="AI27" s="42">
        <f t="shared" si="212"/>
        <v>0</v>
      </c>
      <c r="AJ27" s="43">
        <f t="shared" si="212"/>
        <v>0</v>
      </c>
      <c r="AK27" s="195">
        <f t="shared" ref="AK27" si="213">IF($B25=$B19,COUNTIF(AM27:AS27,0),COUNTIF(AM28:AS28,0)+COUNTIF(AM28:AS28,""))</f>
        <v>7</v>
      </c>
      <c r="AL27" s="39">
        <f t="shared" ref="AL27:AS27" si="214">IF($B19=$B25,AL28+AL21,AL28)</f>
        <v>0</v>
      </c>
      <c r="AM27" s="40">
        <f t="shared" si="214"/>
        <v>0</v>
      </c>
      <c r="AN27" s="40">
        <f t="shared" si="214"/>
        <v>0</v>
      </c>
      <c r="AO27" s="40">
        <f t="shared" si="214"/>
        <v>0</v>
      </c>
      <c r="AP27" s="40">
        <f t="shared" si="214"/>
        <v>0</v>
      </c>
      <c r="AQ27" s="41">
        <f t="shared" si="214"/>
        <v>0</v>
      </c>
      <c r="AR27" s="42">
        <f t="shared" si="214"/>
        <v>0</v>
      </c>
      <c r="AS27" s="43">
        <f t="shared" si="214"/>
        <v>0</v>
      </c>
      <c r="AT27" s="195">
        <f t="shared" ref="AT27" si="215">IF($B25=$B19,COUNTIF(AV27:BB27,0),COUNTIF(AV28:BB28,0)+COUNTIF(AV28:BB28,""))</f>
        <v>7</v>
      </c>
      <c r="AU27" s="39">
        <f t="shared" ref="AU27:BB27" si="216">IF($B19=$B25,AU28+AU21,AU28)</f>
        <v>0</v>
      </c>
      <c r="AV27" s="40">
        <f t="shared" si="216"/>
        <v>0</v>
      </c>
      <c r="AW27" s="40">
        <f t="shared" si="216"/>
        <v>0</v>
      </c>
      <c r="AX27" s="40">
        <f t="shared" si="216"/>
        <v>0</v>
      </c>
      <c r="AY27" s="40">
        <f t="shared" si="216"/>
        <v>0</v>
      </c>
      <c r="AZ27" s="41">
        <f t="shared" si="216"/>
        <v>0</v>
      </c>
      <c r="BA27" s="42">
        <f t="shared" si="216"/>
        <v>0</v>
      </c>
      <c r="BB27" s="43">
        <f t="shared" si="216"/>
        <v>0</v>
      </c>
    </row>
    <row r="28" spans="1:54" ht="15.75" customHeight="1" x14ac:dyDescent="0.2">
      <c r="A28" s="1">
        <f t="shared" ref="A28" si="217">A25</f>
        <v>0</v>
      </c>
      <c r="B28" s="313">
        <f t="shared" ref="B28" si="218">B22+1</f>
        <v>2</v>
      </c>
      <c r="C28" s="314"/>
      <c r="D28" s="314"/>
      <c r="E28" s="314"/>
      <c r="F28" s="31"/>
      <c r="G28" s="183"/>
      <c r="H28" s="122">
        <f t="shared" ref="H28" si="219">5-COUNTIF(AU25,0)-COUNTIF(AL25,0)-COUNTIF(AC25,0)-COUNTIF(T25,0)-COUNTIF(K25,0)</f>
        <v>0</v>
      </c>
      <c r="I28" s="165">
        <f t="shared" si="176"/>
        <v>0</v>
      </c>
      <c r="J28" s="187">
        <f t="shared" ref="J28" si="220">IF($B25=$B19,J22+IF($F25&lt;&gt;$G25,(K25+$G27-$G26)/$F25,K25/$F25),IF($F25&lt;&gt;G25,(K25+$G27-$G26)/$F25,K25/$F25))</f>
        <v>0</v>
      </c>
      <c r="K28" s="7">
        <f t="shared" ref="K28:K29" si="221">SUM(L28:R28)</f>
        <v>0</v>
      </c>
      <c r="L28" s="26">
        <f t="shared" ref="L28:R28" si="222">L25</f>
        <v>0</v>
      </c>
      <c r="M28" s="26">
        <f t="shared" si="222"/>
        <v>0</v>
      </c>
      <c r="N28" s="26">
        <f t="shared" si="222"/>
        <v>0</v>
      </c>
      <c r="O28" s="26">
        <f t="shared" si="222"/>
        <v>0</v>
      </c>
      <c r="P28" s="26">
        <f t="shared" si="222"/>
        <v>0</v>
      </c>
      <c r="Q28" s="29">
        <f t="shared" si="222"/>
        <v>0</v>
      </c>
      <c r="R28" s="23">
        <f t="shared" si="222"/>
        <v>0</v>
      </c>
      <c r="S28" s="187">
        <f t="shared" ref="S28" si="223">IF($B25=$B19,S22+IF($F25&lt;&gt;$G25,(T25+$G27-$G26)/$F25,T25/$F25),IF($F25&lt;&gt;P25,(T25+$G27-$G26)/$F25,T25/$F25))</f>
        <v>0</v>
      </c>
      <c r="T28" s="7">
        <f t="shared" ref="T28:T29" si="224">SUM(U28:AA28)</f>
        <v>0</v>
      </c>
      <c r="U28" s="26">
        <f t="shared" ref="U28:AA28" si="225">U25</f>
        <v>0</v>
      </c>
      <c r="V28" s="26">
        <f t="shared" si="225"/>
        <v>0</v>
      </c>
      <c r="W28" s="26">
        <f t="shared" si="225"/>
        <v>0</v>
      </c>
      <c r="X28" s="26">
        <f t="shared" si="225"/>
        <v>0</v>
      </c>
      <c r="Y28" s="113">
        <f t="shared" si="225"/>
        <v>0</v>
      </c>
      <c r="Z28" s="29">
        <f t="shared" si="225"/>
        <v>0</v>
      </c>
      <c r="AA28" s="23">
        <f t="shared" si="225"/>
        <v>0</v>
      </c>
      <c r="AB28" s="187">
        <f t="shared" ref="AB28" si="226">IF($B25=$B19,AB22+IF($F25&lt;&gt;$G25,(AC25+$G27-$G26)/$F25,AC25/$F25),IF($F25&lt;&gt;Y25,(AC25+$G27-$G26)/$F25,AC25/$F25))</f>
        <v>0</v>
      </c>
      <c r="AC28" s="7">
        <f t="shared" ref="AC28:AC29" si="227">SUM(AD28:AJ28)</f>
        <v>0</v>
      </c>
      <c r="AD28" s="26">
        <f t="shared" ref="AD28:AJ28" si="228">AD25</f>
        <v>0</v>
      </c>
      <c r="AE28" s="26">
        <f t="shared" si="228"/>
        <v>0</v>
      </c>
      <c r="AF28" s="26">
        <f t="shared" si="228"/>
        <v>0</v>
      </c>
      <c r="AG28" s="26">
        <f t="shared" si="228"/>
        <v>0</v>
      </c>
      <c r="AH28" s="113">
        <f t="shared" si="228"/>
        <v>0</v>
      </c>
      <c r="AI28" s="29">
        <f t="shared" si="228"/>
        <v>0</v>
      </c>
      <c r="AJ28" s="23">
        <f t="shared" si="228"/>
        <v>0</v>
      </c>
      <c r="AK28" s="187">
        <f t="shared" ref="AK28" si="229">IF($B25=$B19,AK22+IF($F25&lt;&gt;$G25,(AL25+$G27-$G26)/$F25,AL25/$F25),IF($F25&lt;&gt;AH25,(AL25+$G27-$G26)/$F25,AL25/$F25))</f>
        <v>0</v>
      </c>
      <c r="AL28" s="7">
        <f t="shared" ref="AL28:AL29" si="230">SUM(AM28:AS28)</f>
        <v>0</v>
      </c>
      <c r="AM28" s="26">
        <f t="shared" ref="AM28:AS28" si="231">AM25</f>
        <v>0</v>
      </c>
      <c r="AN28" s="26">
        <f t="shared" si="231"/>
        <v>0</v>
      </c>
      <c r="AO28" s="26">
        <f t="shared" si="231"/>
        <v>0</v>
      </c>
      <c r="AP28" s="26">
        <f t="shared" si="231"/>
        <v>0</v>
      </c>
      <c r="AQ28" s="113">
        <f t="shared" si="231"/>
        <v>0</v>
      </c>
      <c r="AR28" s="29">
        <f t="shared" si="231"/>
        <v>0</v>
      </c>
      <c r="AS28" s="23">
        <f t="shared" si="231"/>
        <v>0</v>
      </c>
      <c r="AT28" s="187">
        <f t="shared" ref="AT28" si="232">IF($B25=$B19,AT22+IF($F25&lt;&gt;$G25,(AU25+$G27-$G26)/$F25,AU25/$F25),IF($F25&lt;&gt;AQ25,(AU25+$G27-$G26)/$F25,AU25/$F25))</f>
        <v>0</v>
      </c>
      <c r="AU28" s="7">
        <f t="shared" ref="AU28:AU29" si="233">SUM(AV28:BB28)</f>
        <v>0</v>
      </c>
      <c r="AV28" s="6">
        <f t="shared" ref="AV28" si="234">IF(SUM($AM$9:$AS$9)=SUM($AV$9:$BB$9),AV25,IF(AND(SUM($AV$9:$BB$9)&gt;42,SUM($AV$9:$BB$9)&lt;49),AV25,0))</f>
        <v>0</v>
      </c>
      <c r="AW28" s="6">
        <f t="shared" ref="AW28:BB28" si="235">IF(SUM($AM$9:$AS$9)=SUM($AV$9:$BB$9),AW25,IF(AND(SUM($AV$9:$BB$9)&gt;42,SUM($AV$9:$BB$9)&lt;49),AW25,0))</f>
        <v>0</v>
      </c>
      <c r="AX28" s="6">
        <f t="shared" si="235"/>
        <v>0</v>
      </c>
      <c r="AY28" s="6">
        <f t="shared" si="235"/>
        <v>0</v>
      </c>
      <c r="AZ28" s="26">
        <f t="shared" si="235"/>
        <v>0</v>
      </c>
      <c r="BA28" s="29">
        <f t="shared" si="235"/>
        <v>0</v>
      </c>
      <c r="BB28" s="23">
        <f t="shared" si="235"/>
        <v>0</v>
      </c>
    </row>
    <row r="29" spans="1:54" ht="15.75" customHeight="1" x14ac:dyDescent="0.2">
      <c r="A29" s="1">
        <f t="shared" ref="A29:A30" si="236">A28</f>
        <v>0</v>
      </c>
      <c r="B29" s="313"/>
      <c r="C29" s="314"/>
      <c r="D29" s="314"/>
      <c r="E29" s="314"/>
      <c r="F29" s="31"/>
      <c r="G29" s="183"/>
      <c r="H29" s="123">
        <f t="shared" ref="H29" si="237">IF($B25=$B19,H23+F29,$F29)</f>
        <v>0</v>
      </c>
      <c r="I29" s="165">
        <f t="shared" si="176"/>
        <v>0</v>
      </c>
      <c r="J29" s="141">
        <f t="shared" ref="J29" si="238">IF($H28=0,0,IF($B19=$B25,IF($H30&gt;0,$H30+J23,K25+J23),IF($H30&gt;0,$H30,K25)))</f>
        <v>0</v>
      </c>
      <c r="K29" s="7">
        <f t="shared" si="221"/>
        <v>0</v>
      </c>
      <c r="L29" s="6"/>
      <c r="M29" s="6"/>
      <c r="N29" s="6"/>
      <c r="O29" s="6"/>
      <c r="P29" s="26"/>
      <c r="Q29" s="29"/>
      <c r="R29" s="23"/>
      <c r="S29" s="141">
        <f t="shared" ref="S29" si="239">IF($H28=0,0,IF($B19=$B25,IF($H30&gt;0,$H30+S23,T25+S23),IF($H30&gt;0,$H30,T25)))</f>
        <v>0</v>
      </c>
      <c r="T29" s="7">
        <f t="shared" si="224"/>
        <v>0</v>
      </c>
      <c r="U29" s="6"/>
      <c r="V29" s="6"/>
      <c r="W29" s="6"/>
      <c r="X29" s="6"/>
      <c r="Y29" s="26"/>
      <c r="Z29" s="29"/>
      <c r="AA29" s="23"/>
      <c r="AB29" s="141">
        <f t="shared" ref="AB29" si="240">IF($H28=0,0,IF($B19=$B25,IF($H30&gt;0,$H30+AB23,AC25+AB23),IF($H30&gt;0,$H30,AC25)))</f>
        <v>0</v>
      </c>
      <c r="AC29" s="7">
        <f t="shared" si="227"/>
        <v>0</v>
      </c>
      <c r="AD29" s="6"/>
      <c r="AE29" s="6"/>
      <c r="AF29" s="6"/>
      <c r="AG29" s="6"/>
      <c r="AH29" s="26"/>
      <c r="AI29" s="29"/>
      <c r="AJ29" s="23"/>
      <c r="AK29" s="141">
        <f t="shared" ref="AK29" si="241">IF($H28=0,0,IF($B19=$B25,IF($H30&gt;0,$H30+AK23,AL25+AK23),IF($H30&gt;0,$H30,AL25)))</f>
        <v>0</v>
      </c>
      <c r="AL29" s="7">
        <f t="shared" si="230"/>
        <v>0</v>
      </c>
      <c r="AM29" s="6"/>
      <c r="AN29" s="6"/>
      <c r="AO29" s="6"/>
      <c r="AP29" s="6"/>
      <c r="AQ29" s="26"/>
      <c r="AR29" s="29"/>
      <c r="AS29" s="23"/>
      <c r="AT29" s="141">
        <f t="shared" ref="AT29" si="242">IF($H28=0,0,IF($B19=$B25,IF($H30&gt;0,$H30+AT23,AU25+AT23),IF($H30&gt;0,$H30,AU25)))</f>
        <v>0</v>
      </c>
      <c r="AU29" s="7">
        <f t="shared" si="233"/>
        <v>0</v>
      </c>
      <c r="AV29" s="6"/>
      <c r="AW29" s="6"/>
      <c r="AX29" s="6"/>
      <c r="AY29" s="6"/>
      <c r="AZ29" s="26"/>
      <c r="BA29" s="29"/>
      <c r="BB29" s="23"/>
    </row>
    <row r="30" spans="1:54" ht="18.75" customHeight="1" thickBot="1" x14ac:dyDescent="0.25">
      <c r="A30" s="1">
        <f t="shared" si="236"/>
        <v>0</v>
      </c>
      <c r="B30" s="323" t="str">
        <f>IF(B25="",Wydruk!$AE$6,IF(J26=0,Wydruk!$AE$7,IF(AND(G26&lt;G27,B25&lt;&gt;$B31),Wydruk!$AE$13,IF(AND($B25=$B19,$B25&lt;&gt;$B31),IF(OR(OR(J30&lt;4,J30&gt;5),OR(S30&lt;4,S30&gt;5),OR(AB30&lt;4,AB30&gt;5),OR(AK30&lt;4,AK30&gt;5),OR(AND(AT30&lt;4,AT30&gt;0),AT30&gt;5)),Wydruk!$AE$8,Wydruk!$AE$9),IF($B25=$B31,IF($F29&lt;&gt;0,Wydruk!$AE$12,Wydruk!$AE$10),IF(OR(OR(J26&lt;4,J26&gt;5),OR(S26&lt;4,S26&gt;5),OR(AB26&lt;4,AB26&gt;5),OR(AK26&lt;4,AK26&gt;5),OR(AND(AT26&lt;4,AT26&gt;0),AT26&gt;5)),Wydruk!$AE$8,Wydruk!$AE$11))))))</f>
        <v>Uzupełnij liczby godzin tygodniowego planu</v>
      </c>
      <c r="C30" s="324"/>
      <c r="D30" s="324"/>
      <c r="E30" s="324"/>
      <c r="F30" s="173">
        <f>październik!F30</f>
        <v>0</v>
      </c>
      <c r="G30" s="184">
        <f>październik!G30</f>
        <v>0</v>
      </c>
      <c r="H30" s="191">
        <f t="shared" ref="H30" si="243">IF(OR($G30=0,$F30=0,$G30="",$F30=""),0,$G30/$F30)</f>
        <v>0</v>
      </c>
      <c r="I30" s="193"/>
      <c r="J30" s="176">
        <f t="shared" ref="J30" si="244">IF($B19=$B25,IF(L25+L20&gt;0,1,0)+IF(M25+M20&gt;0,1,0)+IF(N25+N20&gt;0,1,0)+IF(O25+O20&gt;0,1,0)+IF(P25+P20&gt;0,1,0)+IF(Q25+Q20&gt;0,1,0)+IF(R25+R20&gt;0,1,0),J26)</f>
        <v>0</v>
      </c>
      <c r="K30" s="133">
        <f t="shared" ref="K30" si="245">IF(OR($B25=$B31,J30=0,(K26-Q30+O30)&lt;=0),0,(K26-Q30+O30)/J30)</f>
        <v>0</v>
      </c>
      <c r="L30" s="137">
        <f t="shared" ref="L30" si="246">IF(K30*(7-J27)&lt;=0,0,K30*(7-J27))</f>
        <v>0</v>
      </c>
      <c r="M30" s="311">
        <f t="shared" ref="M30" si="247">ROUND(IF(OR(K27-K30*(7-J27)+P30&lt;0,$B25=$B31,K30&lt;=0,K27=0),0,IF(K27-K30*(7-J27)+P30&gt;Q30-O30+P30,Q30-O30+P30,K27-K30*(7-J27)+P30)),1)</f>
        <v>0</v>
      </c>
      <c r="N30" s="312"/>
      <c r="O30" s="139">
        <f t="shared" ref="O30" si="248">IF(OR($B25=$B31,J26=0),0,IF($B25=$B19,J25,$F25))</f>
        <v>0</v>
      </c>
      <c r="P30" s="30">
        <f t="shared" ref="P30" si="249">IF(OR($B25=$B31,J30=0),0,$G27-$G26)</f>
        <v>0</v>
      </c>
      <c r="Q30" s="134">
        <f t="shared" ref="Q30" si="250">IF(OR($B25=$B31,J30=0),0,J29)</f>
        <v>0</v>
      </c>
      <c r="R30" s="138">
        <f t="shared" ref="R30" si="251">IF($B25=$B31,0,K27)</f>
        <v>0</v>
      </c>
      <c r="S30" s="176">
        <f t="shared" ref="S30" si="252">IF($B19=$B25,IF(U25+U20&gt;0,1,0)+IF(V25+V20&gt;0,1,0)+IF(W25+W20&gt;0,1,0)+IF(X25+X20&gt;0,1,0)+IF(Y25+Y20&gt;0,1,0)+IF(Z25+Z20&gt;0,1,0)+IF(AA25+AA20&gt;0,1,0),S26)</f>
        <v>0</v>
      </c>
      <c r="T30" s="133">
        <f t="shared" ref="T30" si="253">IF(OR($B25=$B31,S30=0,(T26-Z30+X30)&lt;=0),0,(T26-Z30+X30)/S30)</f>
        <v>0</v>
      </c>
      <c r="U30" s="137">
        <f t="shared" ref="U30" si="254">IF(T30*(7-S27)&lt;=0,0,T30*(7-S27))</f>
        <v>0</v>
      </c>
      <c r="V30" s="311">
        <f t="shared" ref="V30" si="255">ROUND(IF(OR(T27-T30*(7-S27)+Y30&lt;0,$B25=$B31,T30&lt;=0,T27=0),0,IF(T27-T30*(7-S27)+Y30&gt;Z30-X30+Y30,Z30-X30+Y30,T27-T30*(7-S27)+Y30)),1)</f>
        <v>0</v>
      </c>
      <c r="W30" s="312"/>
      <c r="X30" s="139">
        <f t="shared" ref="X30" si="256">IF(OR($B25=$B31,S26=0),0,IF($B25=$B19,S25,$F25))</f>
        <v>0</v>
      </c>
      <c r="Y30" s="30">
        <f t="shared" ref="Y30" si="257">IF(OR($B25=$B31,S30=0),0,$G27-$G26)</f>
        <v>0</v>
      </c>
      <c r="Z30" s="134">
        <f t="shared" ref="Z30" si="258">IF(OR($B25=$B31,S30=0),0,S29)</f>
        <v>0</v>
      </c>
      <c r="AA30" s="138">
        <f t="shared" ref="AA30" si="259">IF($B25=$B31,0,T27)</f>
        <v>0</v>
      </c>
      <c r="AB30" s="176">
        <f t="shared" ref="AB30" si="260">IF($B19=$B25,IF(AD25+AD20&gt;0,1,0)+IF(AE25+AE20&gt;0,1,0)+IF(AF25+AF20&gt;0,1,0)+IF(AG25+AG20&gt;0,1,0)+IF(AH25+AH20&gt;0,1,0)+IF(AI25+AI20&gt;0,1,0)+IF(AJ25+AJ20&gt;0,1,0),AB26)</f>
        <v>0</v>
      </c>
      <c r="AC30" s="133">
        <f t="shared" ref="AC30" si="261">IF(OR($B25=$B31,AB30=0,(AC26-AI30+AG30)&lt;=0),0,(AC26-AI30+AG30)/AB30)</f>
        <v>0</v>
      </c>
      <c r="AD30" s="137">
        <f t="shared" ref="AD30" si="262">IF(AC30*(7-AB27)&lt;=0,0,AC30*(7-AB27))</f>
        <v>0</v>
      </c>
      <c r="AE30" s="311">
        <f t="shared" ref="AE30" si="263">ROUND(IF(OR(AC27-AC30*(7-AB27)+AH30&lt;0,$B25=$B31,AC30&lt;=0,AC27=0),0,IF(AC27-AC30*(7-AB27)+AH30&gt;AI30-AG30+AH30,AI30-AG30+AH30,AC27-AC30*(7-AB27)+AH30)),1)</f>
        <v>0</v>
      </c>
      <c r="AF30" s="312"/>
      <c r="AG30" s="139">
        <f t="shared" ref="AG30" si="264">IF(OR($B25=$B31,AB26=0),0,IF($B25=$B19,AB25,$F25))</f>
        <v>0</v>
      </c>
      <c r="AH30" s="30">
        <f t="shared" ref="AH30" si="265">IF(OR($B25=$B31,AB30=0),0,$G27-$G26)</f>
        <v>0</v>
      </c>
      <c r="AI30" s="134">
        <f t="shared" ref="AI30" si="266">IF(OR($B25=$B31,AB30=0),0,AB29)</f>
        <v>0</v>
      </c>
      <c r="AJ30" s="138">
        <f t="shared" ref="AJ30" si="267">IF($B25=$B31,0,AC27)</f>
        <v>0</v>
      </c>
      <c r="AK30" s="176">
        <f t="shared" ref="AK30" si="268">IF($B19=$B25,IF(AM25+AM20&gt;0,1,0)+IF(AN25+AN20&gt;0,1,0)+IF(AO25+AO20&gt;0,1,0)+IF(AP25+AP20&gt;0,1,0)+IF(AQ25+AQ20&gt;0,1,0)+IF(AR25+AR20&gt;0,1,0)+IF(AS25+AS20&gt;0,1,0),AK26)</f>
        <v>0</v>
      </c>
      <c r="AL30" s="133">
        <f t="shared" ref="AL30" si="269">IF(OR($B25=$B31,AK30=0,(AL26-AR30+AP30)&lt;=0),0,(AL26-AR30+AP30)/AK30)</f>
        <v>0</v>
      </c>
      <c r="AM30" s="137">
        <f t="shared" ref="AM30" si="270">IF(AL30*(7-AK27)&lt;=0,0,AL30*(7-AK27))</f>
        <v>0</v>
      </c>
      <c r="AN30" s="311">
        <f t="shared" ref="AN30" si="271">ROUND(IF(OR(AL27-AL30*(7-AK27)+AQ30&lt;0,$B25=$B31,AL30&lt;=0,AL27=0),0,IF(AL27-AL30*(7-AK27)+AQ30&gt;AR30-AP30+AQ30,AR30-AP30+AQ30,AL27-AL30*(7-AK27)+AQ30)),1)</f>
        <v>0</v>
      </c>
      <c r="AO30" s="312"/>
      <c r="AP30" s="139">
        <f t="shared" ref="AP30" si="272">IF(OR($B25=$B31,AK26=0),0,IF($B25=$B19,AK25,$F25))</f>
        <v>0</v>
      </c>
      <c r="AQ30" s="30">
        <f t="shared" ref="AQ30" si="273">IF(OR($B25=$B31,AK30=0),0,$G27-$G26)</f>
        <v>0</v>
      </c>
      <c r="AR30" s="134">
        <f t="shared" ref="AR30" si="274">IF(OR($B25=$B31,AK30=0),0,AK29)</f>
        <v>0</v>
      </c>
      <c r="AS30" s="138">
        <f t="shared" ref="AS30" si="275">IF($B25=$B31,0,AL27)</f>
        <v>0</v>
      </c>
      <c r="AT30" s="176">
        <f t="shared" ref="AT30" si="276">IF($B19=$B25,IF(AV25+AV20&gt;0,1,0)+IF(AW25+AW20&gt;0,1,0)+IF(AX25+AX20&gt;0,1,0)+IF(AY25+AY20&gt;0,1,0)+IF(AZ25+AZ20&gt;0,1,0)+IF(BA25+BA20&gt;0,1,0)+IF(BB25+BB20&gt;0,1,0),AT26)</f>
        <v>0</v>
      </c>
      <c r="AU30" s="133">
        <f t="shared" ref="AU30" si="277">IF(OR($B25=$B31,AT30=0,(AU26-BA30+AY30)&lt;=0),0,(AU26-BA30+AY30)/AT30)</f>
        <v>0</v>
      </c>
      <c r="AV30" s="137">
        <f t="shared" ref="AV30" si="278">IF(AU30*(7-AT27)&lt;=0,0,AU30*(7-AT27))</f>
        <v>0</v>
      </c>
      <c r="AW30" s="311">
        <f t="shared" ref="AW30" si="279">ROUND(IF(OR(AU27-AU30*(7-AT27)+AZ30&lt;0,$B25=$B31,AU30&lt;=0,AU27=0),0,IF(AU27-AU30*(7-AT27)+AZ30&gt;BA30-AY30+AZ30,BA30-AY30+AZ30,AU27-AU30*(7-AT27)+AZ30)),1)</f>
        <v>0</v>
      </c>
      <c r="AX30" s="312"/>
      <c r="AY30" s="139">
        <f t="shared" ref="AY30" si="280">IF(OR($B25=$B31,AT26=0),0,IF($B25=$B19,AT25,$F25))</f>
        <v>0</v>
      </c>
      <c r="AZ30" s="30">
        <f t="shared" ref="AZ30" si="281">IF(OR($B25=$B31,AT30=0),0,$G27-$G26)</f>
        <v>0</v>
      </c>
      <c r="BA30" s="134">
        <f t="shared" ref="BA30" si="282">IF(OR($B25=$B31,AT30=0),0,AT29)</f>
        <v>0</v>
      </c>
      <c r="BB30" s="138">
        <f t="shared" ref="BB30" si="283">IF($B25=$B31,0,AU27)</f>
        <v>0</v>
      </c>
    </row>
    <row r="31" spans="1:54" ht="15.75" x14ac:dyDescent="0.2">
      <c r="A31" s="1">
        <f t="shared" ref="A31" si="284">IF(B31="","1. Niewypełnione",B31)</f>
        <v>0</v>
      </c>
      <c r="B31" s="320">
        <f>październik!B31</f>
        <v>0</v>
      </c>
      <c r="C31" s="321">
        <f>październik!C31</f>
        <v>0</v>
      </c>
      <c r="D31" s="321">
        <f>październik!D31</f>
        <v>0</v>
      </c>
      <c r="E31" s="321">
        <f>październik!E31</f>
        <v>0</v>
      </c>
      <c r="F31" s="177">
        <f>październik!F31</f>
        <v>18</v>
      </c>
      <c r="G31" s="185">
        <f>październik!G31</f>
        <v>18</v>
      </c>
      <c r="H31" s="177"/>
      <c r="I31" s="192">
        <f t="shared" ref="I31:I35" si="285">K31+T31+AC31+AL31+AU31</f>
        <v>0</v>
      </c>
      <c r="J31" s="186">
        <f t="shared" ref="J31" si="286">IF(OR($B31=$B37,J34=0),0,ROUND((K32+P36)/J34,0))</f>
        <v>0</v>
      </c>
      <c r="K31" s="51">
        <f t="shared" ref="K31:K32" si="287">SUM(L31:R31)</f>
        <v>0</v>
      </c>
      <c r="L31" s="52">
        <f>październik!L31</f>
        <v>0</v>
      </c>
      <c r="M31" s="52">
        <f>październik!M31</f>
        <v>0</v>
      </c>
      <c r="N31" s="52">
        <f>październik!N31</f>
        <v>0</v>
      </c>
      <c r="O31" s="52">
        <f>październik!O31</f>
        <v>0</v>
      </c>
      <c r="P31" s="53">
        <f>październik!P31</f>
        <v>0</v>
      </c>
      <c r="Q31" s="54">
        <f>październik!Q31</f>
        <v>0</v>
      </c>
      <c r="R31" s="55">
        <f>październik!R31</f>
        <v>0</v>
      </c>
      <c r="S31" s="188">
        <f t="shared" ref="S31" si="288">IF(OR($B31=$B37,S34=0),0,ROUND((T32+Y36)/S34,0))</f>
        <v>0</v>
      </c>
      <c r="T31" s="51">
        <f t="shared" ref="T31:T32" si="289">SUM(U31:AA31)</f>
        <v>0</v>
      </c>
      <c r="U31" s="52">
        <f>październik!U31</f>
        <v>0</v>
      </c>
      <c r="V31" s="52">
        <f>październik!V31</f>
        <v>0</v>
      </c>
      <c r="W31" s="52">
        <f>październik!W31</f>
        <v>0</v>
      </c>
      <c r="X31" s="52">
        <f>październik!X31</f>
        <v>0</v>
      </c>
      <c r="Y31" s="53">
        <f>październik!Y31</f>
        <v>0</v>
      </c>
      <c r="Z31" s="54">
        <f>październik!Z31</f>
        <v>0</v>
      </c>
      <c r="AA31" s="55">
        <f>październik!AA31</f>
        <v>0</v>
      </c>
      <c r="AB31" s="188">
        <f t="shared" ref="AB31" si="290">IF(OR($B31=$B37,AB34=0),0,ROUND((AC32+AH36)/AB34,0))</f>
        <v>0</v>
      </c>
      <c r="AC31" s="51">
        <f t="shared" ref="AC31:AC32" si="291">SUM(AD31:AJ31)</f>
        <v>0</v>
      </c>
      <c r="AD31" s="52">
        <f>październik!AD31</f>
        <v>0</v>
      </c>
      <c r="AE31" s="52">
        <f>październik!AE31</f>
        <v>0</v>
      </c>
      <c r="AF31" s="52">
        <f>październik!AF31</f>
        <v>0</v>
      </c>
      <c r="AG31" s="52">
        <f>październik!AG31</f>
        <v>0</v>
      </c>
      <c r="AH31" s="53">
        <f>październik!AH31</f>
        <v>0</v>
      </c>
      <c r="AI31" s="54">
        <f>październik!AI31</f>
        <v>0</v>
      </c>
      <c r="AJ31" s="55">
        <f>październik!AJ31</f>
        <v>0</v>
      </c>
      <c r="AK31" s="188">
        <f t="shared" ref="AK31" si="292">IF(OR($B31=$B37,AK34=0),0,ROUND((AL32+AQ36)/AK34,0))</f>
        <v>0</v>
      </c>
      <c r="AL31" s="51">
        <f t="shared" ref="AL31:AL32" si="293">SUM(AM31:AS31)</f>
        <v>0</v>
      </c>
      <c r="AM31" s="52">
        <f>październik!AM31</f>
        <v>0</v>
      </c>
      <c r="AN31" s="52">
        <f>październik!AN31</f>
        <v>0</v>
      </c>
      <c r="AO31" s="52">
        <f>październik!AO31</f>
        <v>0</v>
      </c>
      <c r="AP31" s="52">
        <f>październik!AP31</f>
        <v>0</v>
      </c>
      <c r="AQ31" s="53">
        <f>październik!AQ31</f>
        <v>0</v>
      </c>
      <c r="AR31" s="54">
        <f>październik!AR31</f>
        <v>0</v>
      </c>
      <c r="AS31" s="55">
        <f>październik!AS31</f>
        <v>0</v>
      </c>
      <c r="AT31" s="188">
        <f t="shared" ref="AT31" si="294">IF(OR($B31=$B37,AT34=0),0,ROUND((AU32+AZ36)/AT34,0))</f>
        <v>0</v>
      </c>
      <c r="AU31" s="51">
        <f t="shared" ref="AU31:AU32" si="295">SUM(AV31:BB31)</f>
        <v>0</v>
      </c>
      <c r="AV31" s="52">
        <f t="shared" ref="AV31" si="296">IF(SUM($AM$9:$AS$9)=SUM($AV$9:$BB$9),AM31,IF(AND(SUM($AV$9:$BB$9)&gt;42,SUM($AV$9:$BB$9)&lt;49),AM31,0))</f>
        <v>0</v>
      </c>
      <c r="AW31" s="52">
        <f t="shared" ref="AW31" si="297">IF(SUM($AM$9:$AS$9)=SUM($AV$9:$BB$9),AN31,IF(AND(SUM($AV$9:$BB$9)&gt;42,SUM($AV$9:$BB$9)&lt;49),AN31,0))</f>
        <v>0</v>
      </c>
      <c r="AX31" s="52">
        <f t="shared" ref="AX31" si="298">IF(SUM($AM$9:$AS$9)=SUM($AV$9:$BB$9),AO31,IF(AND(SUM($AV$9:$BB$9)&gt;42,SUM($AV$9:$BB$9)&lt;49),AO31,0))</f>
        <v>0</v>
      </c>
      <c r="AY31" s="52">
        <f t="shared" ref="AY31" si="299">IF(SUM($AM$9:$AS$9)=SUM($AV$9:$BB$9),AP31,IF(AND(SUM($AV$9:$BB$9)&gt;42,SUM($AV$9:$BB$9)&lt;49),AP31,0))</f>
        <v>0</v>
      </c>
      <c r="AZ31" s="53">
        <f t="shared" ref="AZ31" si="300">IF(SUM($AM$9:$AS$9)=SUM($AV$9:$BB$9),AQ31,IF(AND(SUM($AV$9:$BB$9)&gt;42,SUM($AV$9:$BB$9)&lt;49),AQ31,0))</f>
        <v>0</v>
      </c>
      <c r="BA31" s="54">
        <f t="shared" ref="BA31" si="301">IF(SUM($AM$9:$AS$9)=SUM($AV$9:$BB$9),AR31,IF(AND(SUM($AV$9:$BB$9)&gt;42,SUM($AV$9:$BB$9)&lt;49),AR31,0))</f>
        <v>0</v>
      </c>
      <c r="BB31" s="55">
        <f t="shared" ref="BB31" si="302">IF(SUM($AM$9:$AS$9)=SUM($AV$9:$BB$9),AS31,IF(AND(SUM($AV$9:$BB$9)&gt;42,SUM($AV$9:$BB$9)&lt;49),AS31,0))</f>
        <v>0</v>
      </c>
    </row>
    <row r="32" spans="1:54" ht="12.75" hidden="1" customHeight="1" x14ac:dyDescent="0.2">
      <c r="B32" s="93"/>
      <c r="C32" s="94"/>
      <c r="D32" s="95"/>
      <c r="E32" s="115"/>
      <c r="F32" s="140" t="b">
        <f t="shared" ref="F32" si="303">IF($B25=$B31,OR(F26,G31&lt;F31),G31&lt;F31)</f>
        <v>0</v>
      </c>
      <c r="G32" s="189">
        <f t="shared" ref="G32" si="304">IF(AND($B25=$B31,$B25&lt;&gt;"",$B25&lt;&gt;0),G31+G26,G31)</f>
        <v>18</v>
      </c>
      <c r="H32" s="120"/>
      <c r="I32" s="165">
        <f t="shared" si="285"/>
        <v>0</v>
      </c>
      <c r="J32" s="194">
        <f t="shared" ref="J32" si="305">7-COUNTIF(L31:R31,0)-COUNTIF(L31:R31,"")</f>
        <v>0</v>
      </c>
      <c r="K32" s="22">
        <f t="shared" si="287"/>
        <v>0</v>
      </c>
      <c r="L32" s="35">
        <f t="shared" ref="L32:R32" si="306">IF($B25=$B31,L31+L26,L31)</f>
        <v>0</v>
      </c>
      <c r="M32" s="35">
        <f t="shared" si="306"/>
        <v>0</v>
      </c>
      <c r="N32" s="35">
        <f t="shared" si="306"/>
        <v>0</v>
      </c>
      <c r="O32" s="35">
        <f t="shared" si="306"/>
        <v>0</v>
      </c>
      <c r="P32" s="36">
        <f t="shared" si="306"/>
        <v>0</v>
      </c>
      <c r="Q32" s="37">
        <f t="shared" si="306"/>
        <v>0</v>
      </c>
      <c r="R32" s="38">
        <f t="shared" si="306"/>
        <v>0</v>
      </c>
      <c r="S32" s="194">
        <f t="shared" ref="S32" si="307">7-COUNTIF(U31:AA31,0)-COUNTIF(U31:AA31,"")</f>
        <v>0</v>
      </c>
      <c r="T32" s="22">
        <f t="shared" si="289"/>
        <v>0</v>
      </c>
      <c r="U32" s="35">
        <f t="shared" ref="U32:AA32" si="308">IF($B25=$B31,U31+U26,U31)</f>
        <v>0</v>
      </c>
      <c r="V32" s="35">
        <f t="shared" si="308"/>
        <v>0</v>
      </c>
      <c r="W32" s="35">
        <f t="shared" si="308"/>
        <v>0</v>
      </c>
      <c r="X32" s="35">
        <f t="shared" si="308"/>
        <v>0</v>
      </c>
      <c r="Y32" s="36">
        <f t="shared" si="308"/>
        <v>0</v>
      </c>
      <c r="Z32" s="37">
        <f t="shared" si="308"/>
        <v>0</v>
      </c>
      <c r="AA32" s="38">
        <f t="shared" si="308"/>
        <v>0</v>
      </c>
      <c r="AB32" s="194">
        <f t="shared" ref="AB32" si="309">7-COUNTIF(AD31:AJ31,0)-COUNTIF(AD31:AJ31,"")</f>
        <v>0</v>
      </c>
      <c r="AC32" s="22">
        <f t="shared" si="291"/>
        <v>0</v>
      </c>
      <c r="AD32" s="35">
        <f t="shared" ref="AD32:AJ32" si="310">IF($B25=$B31,AD31+AD26,AD31)</f>
        <v>0</v>
      </c>
      <c r="AE32" s="35">
        <f t="shared" si="310"/>
        <v>0</v>
      </c>
      <c r="AF32" s="35">
        <f t="shared" si="310"/>
        <v>0</v>
      </c>
      <c r="AG32" s="35">
        <f t="shared" si="310"/>
        <v>0</v>
      </c>
      <c r="AH32" s="36">
        <f t="shared" si="310"/>
        <v>0</v>
      </c>
      <c r="AI32" s="37">
        <f t="shared" si="310"/>
        <v>0</v>
      </c>
      <c r="AJ32" s="38">
        <f t="shared" si="310"/>
        <v>0</v>
      </c>
      <c r="AK32" s="194">
        <f t="shared" ref="AK32" si="311">7-COUNTIF(AM31:AS31,0)-COUNTIF(AM31:AS31,"")</f>
        <v>0</v>
      </c>
      <c r="AL32" s="22">
        <f t="shared" si="293"/>
        <v>0</v>
      </c>
      <c r="AM32" s="35">
        <f t="shared" ref="AM32:AS32" si="312">IF($B25=$B31,AM31+AM26,AM31)</f>
        <v>0</v>
      </c>
      <c r="AN32" s="35">
        <f t="shared" si="312"/>
        <v>0</v>
      </c>
      <c r="AO32" s="35">
        <f t="shared" si="312"/>
        <v>0</v>
      </c>
      <c r="AP32" s="35">
        <f t="shared" si="312"/>
        <v>0</v>
      </c>
      <c r="AQ32" s="36">
        <f t="shared" si="312"/>
        <v>0</v>
      </c>
      <c r="AR32" s="37">
        <f t="shared" si="312"/>
        <v>0</v>
      </c>
      <c r="AS32" s="38">
        <f t="shared" si="312"/>
        <v>0</v>
      </c>
      <c r="AT32" s="194">
        <f t="shared" ref="AT32" si="313">7-COUNTIF(AV31:BB31,0)-COUNTIF(AV31:BB31,"")</f>
        <v>0</v>
      </c>
      <c r="AU32" s="22">
        <f t="shared" si="295"/>
        <v>0</v>
      </c>
      <c r="AV32" s="35">
        <f t="shared" ref="AV32:BB32" si="314">IF($B25=$B31,AV31+AV26,AV31)</f>
        <v>0</v>
      </c>
      <c r="AW32" s="35">
        <f t="shared" si="314"/>
        <v>0</v>
      </c>
      <c r="AX32" s="35">
        <f t="shared" si="314"/>
        <v>0</v>
      </c>
      <c r="AY32" s="35">
        <f t="shared" si="314"/>
        <v>0</v>
      </c>
      <c r="AZ32" s="36">
        <f t="shared" si="314"/>
        <v>0</v>
      </c>
      <c r="BA32" s="37">
        <f t="shared" si="314"/>
        <v>0</v>
      </c>
      <c r="BB32" s="38">
        <f t="shared" si="314"/>
        <v>0</v>
      </c>
    </row>
    <row r="33" spans="1:54" ht="15" hidden="1" customHeight="1" x14ac:dyDescent="0.2">
      <c r="B33" s="116"/>
      <c r="C33" s="117"/>
      <c r="D33" s="118"/>
      <c r="E33" s="119"/>
      <c r="F33" s="92"/>
      <c r="G33" s="190">
        <f t="shared" ref="G33" si="315">IF(AND($B25=$B31,$B25&lt;&gt;"",$B25&lt;&gt;0),F31+G27,F31)</f>
        <v>18</v>
      </c>
      <c r="H33" s="121"/>
      <c r="I33" s="165">
        <f t="shared" si="285"/>
        <v>0</v>
      </c>
      <c r="J33" s="195">
        <f t="shared" ref="J33" si="316">IF($B31=$B25,COUNTIF(L33:R33,0),COUNTIF(L34:R34,0)+COUNTIF(L34:R34,""))</f>
        <v>7</v>
      </c>
      <c r="K33" s="39">
        <f t="shared" ref="K33:R33" si="317">IF($B25=$B31,K34+K27,K34)</f>
        <v>0</v>
      </c>
      <c r="L33" s="40">
        <f t="shared" si="317"/>
        <v>0</v>
      </c>
      <c r="M33" s="40">
        <f t="shared" si="317"/>
        <v>0</v>
      </c>
      <c r="N33" s="40">
        <f t="shared" si="317"/>
        <v>0</v>
      </c>
      <c r="O33" s="40">
        <f t="shared" si="317"/>
        <v>0</v>
      </c>
      <c r="P33" s="41">
        <f t="shared" si="317"/>
        <v>0</v>
      </c>
      <c r="Q33" s="42">
        <f t="shared" si="317"/>
        <v>0</v>
      </c>
      <c r="R33" s="43">
        <f t="shared" si="317"/>
        <v>0</v>
      </c>
      <c r="S33" s="195">
        <f t="shared" ref="S33" si="318">IF($B31=$B25,COUNTIF(U33:AA33,0),COUNTIF(U34:AA34,0)+COUNTIF(U34:AA34,""))</f>
        <v>7</v>
      </c>
      <c r="T33" s="39">
        <f t="shared" ref="T33:AA33" si="319">IF($B25=$B31,T34+T27,T34)</f>
        <v>0</v>
      </c>
      <c r="U33" s="40">
        <f t="shared" si="319"/>
        <v>0</v>
      </c>
      <c r="V33" s="40">
        <f t="shared" si="319"/>
        <v>0</v>
      </c>
      <c r="W33" s="40">
        <f t="shared" si="319"/>
        <v>0</v>
      </c>
      <c r="X33" s="40">
        <f t="shared" si="319"/>
        <v>0</v>
      </c>
      <c r="Y33" s="41">
        <f t="shared" si="319"/>
        <v>0</v>
      </c>
      <c r="Z33" s="42">
        <f t="shared" si="319"/>
        <v>0</v>
      </c>
      <c r="AA33" s="43">
        <f t="shared" si="319"/>
        <v>0</v>
      </c>
      <c r="AB33" s="195">
        <f t="shared" ref="AB33" si="320">IF($B31=$B25,COUNTIF(AD33:AJ33,0),COUNTIF(AD34:AJ34,0)+COUNTIF(AD34:AJ34,""))</f>
        <v>7</v>
      </c>
      <c r="AC33" s="39">
        <f t="shared" ref="AC33:AJ33" si="321">IF($B25=$B31,AC34+AC27,AC34)</f>
        <v>0</v>
      </c>
      <c r="AD33" s="40">
        <f t="shared" si="321"/>
        <v>0</v>
      </c>
      <c r="AE33" s="40">
        <f t="shared" si="321"/>
        <v>0</v>
      </c>
      <c r="AF33" s="40">
        <f t="shared" si="321"/>
        <v>0</v>
      </c>
      <c r="AG33" s="40">
        <f t="shared" si="321"/>
        <v>0</v>
      </c>
      <c r="AH33" s="41">
        <f t="shared" si="321"/>
        <v>0</v>
      </c>
      <c r="AI33" s="42">
        <f t="shared" si="321"/>
        <v>0</v>
      </c>
      <c r="AJ33" s="43">
        <f t="shared" si="321"/>
        <v>0</v>
      </c>
      <c r="AK33" s="195">
        <f t="shared" ref="AK33" si="322">IF($B31=$B25,COUNTIF(AM33:AS33,0),COUNTIF(AM34:AS34,0)+COUNTIF(AM34:AS34,""))</f>
        <v>7</v>
      </c>
      <c r="AL33" s="39">
        <f t="shared" ref="AL33:AS33" si="323">IF($B25=$B31,AL34+AL27,AL34)</f>
        <v>0</v>
      </c>
      <c r="AM33" s="40">
        <f t="shared" si="323"/>
        <v>0</v>
      </c>
      <c r="AN33" s="40">
        <f t="shared" si="323"/>
        <v>0</v>
      </c>
      <c r="AO33" s="40">
        <f t="shared" si="323"/>
        <v>0</v>
      </c>
      <c r="AP33" s="40">
        <f t="shared" si="323"/>
        <v>0</v>
      </c>
      <c r="AQ33" s="41">
        <f t="shared" si="323"/>
        <v>0</v>
      </c>
      <c r="AR33" s="42">
        <f t="shared" si="323"/>
        <v>0</v>
      </c>
      <c r="AS33" s="43">
        <f t="shared" si="323"/>
        <v>0</v>
      </c>
      <c r="AT33" s="195">
        <f t="shared" ref="AT33" si="324">IF($B31=$B25,COUNTIF(AV33:BB33,0),COUNTIF(AV34:BB34,0)+COUNTIF(AV34:BB34,""))</f>
        <v>7</v>
      </c>
      <c r="AU33" s="39">
        <f t="shared" ref="AU33:BB33" si="325">IF($B25=$B31,AU34+AU27,AU34)</f>
        <v>0</v>
      </c>
      <c r="AV33" s="40">
        <f t="shared" si="325"/>
        <v>0</v>
      </c>
      <c r="AW33" s="40">
        <f t="shared" si="325"/>
        <v>0</v>
      </c>
      <c r="AX33" s="40">
        <f t="shared" si="325"/>
        <v>0</v>
      </c>
      <c r="AY33" s="40">
        <f t="shared" si="325"/>
        <v>0</v>
      </c>
      <c r="AZ33" s="41">
        <f t="shared" si="325"/>
        <v>0</v>
      </c>
      <c r="BA33" s="42">
        <f t="shared" si="325"/>
        <v>0</v>
      </c>
      <c r="BB33" s="43">
        <f t="shared" si="325"/>
        <v>0</v>
      </c>
    </row>
    <row r="34" spans="1:54" ht="15.75" customHeight="1" x14ac:dyDescent="0.2">
      <c r="A34" s="1">
        <f t="shared" ref="A34" si="326">A31</f>
        <v>0</v>
      </c>
      <c r="B34" s="313">
        <f t="shared" ref="B34" si="327">B28+1</f>
        <v>3</v>
      </c>
      <c r="C34" s="314"/>
      <c r="D34" s="314"/>
      <c r="E34" s="314"/>
      <c r="F34" s="31"/>
      <c r="G34" s="183"/>
      <c r="H34" s="122">
        <f t="shared" ref="H34" si="328">5-COUNTIF(AU31,0)-COUNTIF(AL31,0)-COUNTIF(AC31,0)-COUNTIF(T31,0)-COUNTIF(K31,0)</f>
        <v>0</v>
      </c>
      <c r="I34" s="165">
        <f t="shared" si="285"/>
        <v>0</v>
      </c>
      <c r="J34" s="187">
        <f t="shared" ref="J34" si="329">IF($B31=$B25,J28+IF($F31&lt;&gt;$G31,(K31+$G33-$G32)/$F31,K31/$F31),IF($F31&lt;&gt;G31,(K31+$G33-$G32)/$F31,K31/$F31))</f>
        <v>0</v>
      </c>
      <c r="K34" s="7">
        <f t="shared" ref="K34:K35" si="330">SUM(L34:R34)</f>
        <v>0</v>
      </c>
      <c r="L34" s="26">
        <f t="shared" ref="L34:R34" si="331">L31</f>
        <v>0</v>
      </c>
      <c r="M34" s="26">
        <f t="shared" si="331"/>
        <v>0</v>
      </c>
      <c r="N34" s="26">
        <f t="shared" si="331"/>
        <v>0</v>
      </c>
      <c r="O34" s="26">
        <f t="shared" si="331"/>
        <v>0</v>
      </c>
      <c r="P34" s="26">
        <f t="shared" si="331"/>
        <v>0</v>
      </c>
      <c r="Q34" s="29">
        <f t="shared" si="331"/>
        <v>0</v>
      </c>
      <c r="R34" s="23">
        <f t="shared" si="331"/>
        <v>0</v>
      </c>
      <c r="S34" s="187">
        <f t="shared" ref="S34" si="332">IF($B31=$B25,S28+IF($F31&lt;&gt;$G31,(T31+$G33-$G32)/$F31,T31/$F31),IF($F31&lt;&gt;P31,(T31+$G33-$G32)/$F31,T31/$F31))</f>
        <v>0</v>
      </c>
      <c r="T34" s="7">
        <f t="shared" ref="T34:T35" si="333">SUM(U34:AA34)</f>
        <v>0</v>
      </c>
      <c r="U34" s="26">
        <f t="shared" ref="U34:AA34" si="334">U31</f>
        <v>0</v>
      </c>
      <c r="V34" s="26">
        <f t="shared" si="334"/>
        <v>0</v>
      </c>
      <c r="W34" s="26">
        <f t="shared" si="334"/>
        <v>0</v>
      </c>
      <c r="X34" s="26">
        <f t="shared" si="334"/>
        <v>0</v>
      </c>
      <c r="Y34" s="113">
        <f t="shared" si="334"/>
        <v>0</v>
      </c>
      <c r="Z34" s="29">
        <f t="shared" si="334"/>
        <v>0</v>
      </c>
      <c r="AA34" s="23">
        <f t="shared" si="334"/>
        <v>0</v>
      </c>
      <c r="AB34" s="187">
        <f t="shared" ref="AB34" si="335">IF($B31=$B25,AB28+IF($F31&lt;&gt;$G31,(AC31+$G33-$G32)/$F31,AC31/$F31),IF($F31&lt;&gt;Y31,(AC31+$G33-$G32)/$F31,AC31/$F31))</f>
        <v>0</v>
      </c>
      <c r="AC34" s="7">
        <f t="shared" ref="AC34:AC35" si="336">SUM(AD34:AJ34)</f>
        <v>0</v>
      </c>
      <c r="AD34" s="26">
        <f t="shared" ref="AD34:AJ34" si="337">AD31</f>
        <v>0</v>
      </c>
      <c r="AE34" s="26">
        <f t="shared" si="337"/>
        <v>0</v>
      </c>
      <c r="AF34" s="26">
        <f t="shared" si="337"/>
        <v>0</v>
      </c>
      <c r="AG34" s="26">
        <f t="shared" si="337"/>
        <v>0</v>
      </c>
      <c r="AH34" s="113">
        <f t="shared" si="337"/>
        <v>0</v>
      </c>
      <c r="AI34" s="29">
        <f t="shared" si="337"/>
        <v>0</v>
      </c>
      <c r="AJ34" s="23">
        <f t="shared" si="337"/>
        <v>0</v>
      </c>
      <c r="AK34" s="187">
        <f t="shared" ref="AK34" si="338">IF($B31=$B25,AK28+IF($F31&lt;&gt;$G31,(AL31+$G33-$G32)/$F31,AL31/$F31),IF($F31&lt;&gt;AH31,(AL31+$G33-$G32)/$F31,AL31/$F31))</f>
        <v>0</v>
      </c>
      <c r="AL34" s="7">
        <f t="shared" ref="AL34:AL35" si="339">SUM(AM34:AS34)</f>
        <v>0</v>
      </c>
      <c r="AM34" s="26">
        <f t="shared" ref="AM34:AS34" si="340">AM31</f>
        <v>0</v>
      </c>
      <c r="AN34" s="26">
        <f t="shared" si="340"/>
        <v>0</v>
      </c>
      <c r="AO34" s="26">
        <f t="shared" si="340"/>
        <v>0</v>
      </c>
      <c r="AP34" s="26">
        <f t="shared" si="340"/>
        <v>0</v>
      </c>
      <c r="AQ34" s="113">
        <f t="shared" si="340"/>
        <v>0</v>
      </c>
      <c r="AR34" s="29">
        <f t="shared" si="340"/>
        <v>0</v>
      </c>
      <c r="AS34" s="23">
        <f t="shared" si="340"/>
        <v>0</v>
      </c>
      <c r="AT34" s="187">
        <f t="shared" ref="AT34" si="341">IF($B31=$B25,AT28+IF($F31&lt;&gt;$G31,(AU31+$G33-$G32)/$F31,AU31/$F31),IF($F31&lt;&gt;AQ31,(AU31+$G33-$G32)/$F31,AU31/$F31))</f>
        <v>0</v>
      </c>
      <c r="AU34" s="7">
        <f t="shared" ref="AU34:AU35" si="342">SUM(AV34:BB34)</f>
        <v>0</v>
      </c>
      <c r="AV34" s="6">
        <f t="shared" ref="AV34" si="343">IF(SUM($AM$9:$AS$9)=SUM($AV$9:$BB$9),AV31,IF(AND(SUM($AV$9:$BB$9)&gt;42,SUM($AV$9:$BB$9)&lt;49),AV31,0))</f>
        <v>0</v>
      </c>
      <c r="AW34" s="6">
        <f t="shared" ref="AW34:BB34" si="344">IF(SUM($AM$9:$AS$9)=SUM($AV$9:$BB$9),AW31,IF(AND(SUM($AV$9:$BB$9)&gt;42,SUM($AV$9:$BB$9)&lt;49),AW31,0))</f>
        <v>0</v>
      </c>
      <c r="AX34" s="6">
        <f t="shared" si="344"/>
        <v>0</v>
      </c>
      <c r="AY34" s="6">
        <f t="shared" si="344"/>
        <v>0</v>
      </c>
      <c r="AZ34" s="26">
        <f t="shared" si="344"/>
        <v>0</v>
      </c>
      <c r="BA34" s="29">
        <f t="shared" si="344"/>
        <v>0</v>
      </c>
      <c r="BB34" s="23">
        <f t="shared" si="344"/>
        <v>0</v>
      </c>
    </row>
    <row r="35" spans="1:54" ht="15.75" customHeight="1" x14ac:dyDescent="0.2">
      <c r="A35" s="1">
        <f t="shared" ref="A35:A36" si="345">A34</f>
        <v>0</v>
      </c>
      <c r="B35" s="313"/>
      <c r="C35" s="314"/>
      <c r="D35" s="314"/>
      <c r="E35" s="314"/>
      <c r="F35" s="31"/>
      <c r="G35" s="183"/>
      <c r="H35" s="123">
        <f t="shared" ref="H35" si="346">IF($B31=$B25,H29+F35,$F35)</f>
        <v>0</v>
      </c>
      <c r="I35" s="165">
        <f t="shared" si="285"/>
        <v>0</v>
      </c>
      <c r="J35" s="141">
        <f t="shared" ref="J35" si="347">IF($H34=0,0,IF($B25=$B31,IF($H36&gt;0,$H36+J29,K31+J29),IF($H36&gt;0,$H36,K31)))</f>
        <v>0</v>
      </c>
      <c r="K35" s="7">
        <f t="shared" si="330"/>
        <v>0</v>
      </c>
      <c r="L35" s="6"/>
      <c r="M35" s="6"/>
      <c r="N35" s="6"/>
      <c r="O35" s="6"/>
      <c r="P35" s="26"/>
      <c r="Q35" s="29"/>
      <c r="R35" s="23"/>
      <c r="S35" s="141">
        <f t="shared" ref="S35" si="348">IF($H34=0,0,IF($B25=$B31,IF($H36&gt;0,$H36+S29,T31+S29),IF($H36&gt;0,$H36,T31)))</f>
        <v>0</v>
      </c>
      <c r="T35" s="7">
        <f t="shared" si="333"/>
        <v>0</v>
      </c>
      <c r="U35" s="6"/>
      <c r="V35" s="6"/>
      <c r="W35" s="6"/>
      <c r="X35" s="6"/>
      <c r="Y35" s="26"/>
      <c r="Z35" s="29"/>
      <c r="AA35" s="23"/>
      <c r="AB35" s="141">
        <f t="shared" ref="AB35" si="349">IF($H34=0,0,IF($B25=$B31,IF($H36&gt;0,$H36+AB29,AC31+AB29),IF($H36&gt;0,$H36,AC31)))</f>
        <v>0</v>
      </c>
      <c r="AC35" s="7">
        <f t="shared" si="336"/>
        <v>0</v>
      </c>
      <c r="AD35" s="6"/>
      <c r="AE35" s="6"/>
      <c r="AF35" s="6"/>
      <c r="AG35" s="6"/>
      <c r="AH35" s="26"/>
      <c r="AI35" s="29"/>
      <c r="AJ35" s="23"/>
      <c r="AK35" s="141">
        <f t="shared" ref="AK35" si="350">IF($H34=0,0,IF($B25=$B31,IF($H36&gt;0,$H36+AK29,AL31+AK29),IF($H36&gt;0,$H36,AL31)))</f>
        <v>0</v>
      </c>
      <c r="AL35" s="7">
        <f t="shared" si="339"/>
        <v>0</v>
      </c>
      <c r="AM35" s="6"/>
      <c r="AN35" s="6"/>
      <c r="AO35" s="6"/>
      <c r="AP35" s="6"/>
      <c r="AQ35" s="26"/>
      <c r="AR35" s="29"/>
      <c r="AS35" s="23"/>
      <c r="AT35" s="141">
        <f t="shared" ref="AT35" si="351">IF($H34=0,0,IF($B25=$B31,IF($H36&gt;0,$H36+AT29,AU31+AT29),IF($H36&gt;0,$H36,AU31)))</f>
        <v>0</v>
      </c>
      <c r="AU35" s="7">
        <f t="shared" si="342"/>
        <v>0</v>
      </c>
      <c r="AV35" s="6"/>
      <c r="AW35" s="6"/>
      <c r="AX35" s="6"/>
      <c r="AY35" s="6"/>
      <c r="AZ35" s="26"/>
      <c r="BA35" s="29"/>
      <c r="BB35" s="23"/>
    </row>
    <row r="36" spans="1:54" ht="18.75" customHeight="1" thickBot="1" x14ac:dyDescent="0.25">
      <c r="A36" s="1">
        <f t="shared" si="345"/>
        <v>0</v>
      </c>
      <c r="B36" s="323" t="str">
        <f>IF(B31="",Wydruk!$AE$6,IF(J32=0,Wydruk!$AE$7,IF(AND(G32&lt;G33,B31&lt;&gt;$B37),Wydruk!$AE$13,IF(AND($B31=$B25,$B31&lt;&gt;$B37),IF(OR(OR(J36&lt;4,J36&gt;5),OR(S36&lt;4,S36&gt;5),OR(AB36&lt;4,AB36&gt;5),OR(AK36&lt;4,AK36&gt;5),OR(AND(AT36&lt;4,AT36&gt;0),AT36&gt;5)),Wydruk!$AE$8,Wydruk!$AE$9),IF($B31=$B37,IF($F35&lt;&gt;0,Wydruk!$AE$12,Wydruk!$AE$10),IF(OR(OR(J32&lt;4,J32&gt;5),OR(S32&lt;4,S32&gt;5),OR(AB32&lt;4,AB32&gt;5),OR(AK32&lt;4,AK32&gt;5),OR(AND(AT32&lt;4,AT32&gt;0),AT32&gt;5)),Wydruk!$AE$8,Wydruk!$AE$11))))))</f>
        <v>Uzupełnij liczby godzin tygodniowego planu</v>
      </c>
      <c r="C36" s="324"/>
      <c r="D36" s="324"/>
      <c r="E36" s="324"/>
      <c r="F36" s="173">
        <f>październik!F36</f>
        <v>0</v>
      </c>
      <c r="G36" s="184">
        <f>październik!G36</f>
        <v>0</v>
      </c>
      <c r="H36" s="191">
        <f t="shared" ref="H36" si="352">IF(OR($G36=0,$F36=0,$G36="",$F36=""),0,$G36/$F36)</f>
        <v>0</v>
      </c>
      <c r="I36" s="193"/>
      <c r="J36" s="176">
        <f t="shared" ref="J36" si="353">IF($B25=$B31,IF(L31+L26&gt;0,1,0)+IF(M31+M26&gt;0,1,0)+IF(N31+N26&gt;0,1,0)+IF(O31+O26&gt;0,1,0)+IF(P31+P26&gt;0,1,0)+IF(Q31+Q26&gt;0,1,0)+IF(R31+R26&gt;0,1,0),J32)</f>
        <v>0</v>
      </c>
      <c r="K36" s="133">
        <f t="shared" ref="K36" si="354">IF(OR($B31=$B37,J36=0,(K32-Q36+O36)&lt;=0),0,(K32-Q36+O36)/J36)</f>
        <v>0</v>
      </c>
      <c r="L36" s="137">
        <f t="shared" ref="L36" si="355">IF(K36*(7-J33)&lt;=0,0,K36*(7-J33))</f>
        <v>0</v>
      </c>
      <c r="M36" s="311">
        <f t="shared" ref="M36" si="356">ROUND(IF(OR(K33-K36*(7-J33)+P36&lt;0,$B31=$B37,K36&lt;=0,K33=0),0,IF(K33-K36*(7-J33)+P36&gt;Q36-O36+P36,Q36-O36+P36,K33-K36*(7-J33)+P36)),1)</f>
        <v>0</v>
      </c>
      <c r="N36" s="312"/>
      <c r="O36" s="139">
        <f t="shared" ref="O36" si="357">IF(OR($B31=$B37,J32=0),0,IF($B31=$B25,J31,$F31))</f>
        <v>0</v>
      </c>
      <c r="P36" s="30">
        <f t="shared" ref="P36" si="358">IF(OR($B31=$B37,J36=0),0,$G33-$G32)</f>
        <v>0</v>
      </c>
      <c r="Q36" s="134">
        <f t="shared" ref="Q36" si="359">IF(OR($B31=$B37,J36=0),0,J35)</f>
        <v>0</v>
      </c>
      <c r="R36" s="138">
        <f t="shared" ref="R36" si="360">IF($B31=$B37,0,K33)</f>
        <v>0</v>
      </c>
      <c r="S36" s="176">
        <f t="shared" ref="S36" si="361">IF($B25=$B31,IF(U31+U26&gt;0,1,0)+IF(V31+V26&gt;0,1,0)+IF(W31+W26&gt;0,1,0)+IF(X31+X26&gt;0,1,0)+IF(Y31+Y26&gt;0,1,0)+IF(Z31+Z26&gt;0,1,0)+IF(AA31+AA26&gt;0,1,0),S32)</f>
        <v>0</v>
      </c>
      <c r="T36" s="133">
        <f t="shared" ref="T36" si="362">IF(OR($B31=$B37,S36=0,(T32-Z36+X36)&lt;=0),0,(T32-Z36+X36)/S36)</f>
        <v>0</v>
      </c>
      <c r="U36" s="137">
        <f t="shared" ref="U36" si="363">IF(T36*(7-S33)&lt;=0,0,T36*(7-S33))</f>
        <v>0</v>
      </c>
      <c r="V36" s="311">
        <f t="shared" ref="V36" si="364">ROUND(IF(OR(T33-T36*(7-S33)+Y36&lt;0,$B31=$B37,T36&lt;=0,T33=0),0,IF(T33-T36*(7-S33)+Y36&gt;Z36-X36+Y36,Z36-X36+Y36,T33-T36*(7-S33)+Y36)),1)</f>
        <v>0</v>
      </c>
      <c r="W36" s="312"/>
      <c r="X36" s="139">
        <f t="shared" ref="X36" si="365">IF(OR($B31=$B37,S32=0),0,IF($B31=$B25,S31,$F31))</f>
        <v>0</v>
      </c>
      <c r="Y36" s="30">
        <f t="shared" ref="Y36" si="366">IF(OR($B31=$B37,S36=0),0,$G33-$G32)</f>
        <v>0</v>
      </c>
      <c r="Z36" s="134">
        <f t="shared" ref="Z36" si="367">IF(OR($B31=$B37,S36=0),0,S35)</f>
        <v>0</v>
      </c>
      <c r="AA36" s="138">
        <f t="shared" ref="AA36" si="368">IF($B31=$B37,0,T33)</f>
        <v>0</v>
      </c>
      <c r="AB36" s="176">
        <f t="shared" ref="AB36" si="369">IF($B25=$B31,IF(AD31+AD26&gt;0,1,0)+IF(AE31+AE26&gt;0,1,0)+IF(AF31+AF26&gt;0,1,0)+IF(AG31+AG26&gt;0,1,0)+IF(AH31+AH26&gt;0,1,0)+IF(AI31+AI26&gt;0,1,0)+IF(AJ31+AJ26&gt;0,1,0),AB32)</f>
        <v>0</v>
      </c>
      <c r="AC36" s="133">
        <f t="shared" ref="AC36" si="370">IF(OR($B31=$B37,AB36=0,(AC32-AI36+AG36)&lt;=0),0,(AC32-AI36+AG36)/AB36)</f>
        <v>0</v>
      </c>
      <c r="AD36" s="137">
        <f t="shared" ref="AD36" si="371">IF(AC36*(7-AB33)&lt;=0,0,AC36*(7-AB33))</f>
        <v>0</v>
      </c>
      <c r="AE36" s="311">
        <f t="shared" ref="AE36" si="372">ROUND(IF(OR(AC33-AC36*(7-AB33)+AH36&lt;0,$B31=$B37,AC36&lt;=0,AC33=0),0,IF(AC33-AC36*(7-AB33)+AH36&gt;AI36-AG36+AH36,AI36-AG36+AH36,AC33-AC36*(7-AB33)+AH36)),1)</f>
        <v>0</v>
      </c>
      <c r="AF36" s="312"/>
      <c r="AG36" s="139">
        <f t="shared" ref="AG36" si="373">IF(OR($B31=$B37,AB32=0),0,IF($B31=$B25,AB31,$F31))</f>
        <v>0</v>
      </c>
      <c r="AH36" s="30">
        <f t="shared" ref="AH36" si="374">IF(OR($B31=$B37,AB36=0),0,$G33-$G32)</f>
        <v>0</v>
      </c>
      <c r="AI36" s="134">
        <f t="shared" ref="AI36" si="375">IF(OR($B31=$B37,AB36=0),0,AB35)</f>
        <v>0</v>
      </c>
      <c r="AJ36" s="138">
        <f t="shared" ref="AJ36" si="376">IF($B31=$B37,0,AC33)</f>
        <v>0</v>
      </c>
      <c r="AK36" s="176">
        <f t="shared" ref="AK36" si="377">IF($B25=$B31,IF(AM31+AM26&gt;0,1,0)+IF(AN31+AN26&gt;0,1,0)+IF(AO31+AO26&gt;0,1,0)+IF(AP31+AP26&gt;0,1,0)+IF(AQ31+AQ26&gt;0,1,0)+IF(AR31+AR26&gt;0,1,0)+IF(AS31+AS26&gt;0,1,0),AK32)</f>
        <v>0</v>
      </c>
      <c r="AL36" s="133">
        <f t="shared" ref="AL36" si="378">IF(OR($B31=$B37,AK36=0,(AL32-AR36+AP36)&lt;=0),0,(AL32-AR36+AP36)/AK36)</f>
        <v>0</v>
      </c>
      <c r="AM36" s="137">
        <f t="shared" ref="AM36" si="379">IF(AL36*(7-AK33)&lt;=0,0,AL36*(7-AK33))</f>
        <v>0</v>
      </c>
      <c r="AN36" s="311">
        <f t="shared" ref="AN36" si="380">ROUND(IF(OR(AL33-AL36*(7-AK33)+AQ36&lt;0,$B31=$B37,AL36&lt;=0,AL33=0),0,IF(AL33-AL36*(7-AK33)+AQ36&gt;AR36-AP36+AQ36,AR36-AP36+AQ36,AL33-AL36*(7-AK33)+AQ36)),1)</f>
        <v>0</v>
      </c>
      <c r="AO36" s="312"/>
      <c r="AP36" s="139">
        <f t="shared" ref="AP36" si="381">IF(OR($B31=$B37,AK32=0),0,IF($B31=$B25,AK31,$F31))</f>
        <v>0</v>
      </c>
      <c r="AQ36" s="30">
        <f t="shared" ref="AQ36" si="382">IF(OR($B31=$B37,AK36=0),0,$G33-$G32)</f>
        <v>0</v>
      </c>
      <c r="AR36" s="134">
        <f t="shared" ref="AR36" si="383">IF(OR($B31=$B37,AK36=0),0,AK35)</f>
        <v>0</v>
      </c>
      <c r="AS36" s="138">
        <f t="shared" ref="AS36" si="384">IF($B31=$B37,0,AL33)</f>
        <v>0</v>
      </c>
      <c r="AT36" s="176">
        <f t="shared" ref="AT36" si="385">IF($B25=$B31,IF(AV31+AV26&gt;0,1,0)+IF(AW31+AW26&gt;0,1,0)+IF(AX31+AX26&gt;0,1,0)+IF(AY31+AY26&gt;0,1,0)+IF(AZ31+AZ26&gt;0,1,0)+IF(BA31+BA26&gt;0,1,0)+IF(BB31+BB26&gt;0,1,0),AT32)</f>
        <v>0</v>
      </c>
      <c r="AU36" s="133">
        <f t="shared" ref="AU36" si="386">IF(OR($B31=$B37,AT36=0,(AU32-BA36+AY36)&lt;=0),0,(AU32-BA36+AY36)/AT36)</f>
        <v>0</v>
      </c>
      <c r="AV36" s="137">
        <f t="shared" ref="AV36" si="387">IF(AU36*(7-AT33)&lt;=0,0,AU36*(7-AT33))</f>
        <v>0</v>
      </c>
      <c r="AW36" s="311">
        <f t="shared" ref="AW36" si="388">ROUND(IF(OR(AU33-AU36*(7-AT33)+AZ36&lt;0,$B31=$B37,AU36&lt;=0,AU33=0),0,IF(AU33-AU36*(7-AT33)+AZ36&gt;BA36-AY36+AZ36,BA36-AY36+AZ36,AU33-AU36*(7-AT33)+AZ36)),1)</f>
        <v>0</v>
      </c>
      <c r="AX36" s="312"/>
      <c r="AY36" s="139">
        <f t="shared" ref="AY36" si="389">IF(OR($B31=$B37,AT32=0),0,IF($B31=$B25,AT31,$F31))</f>
        <v>0</v>
      </c>
      <c r="AZ36" s="30">
        <f t="shared" ref="AZ36" si="390">IF(OR($B31=$B37,AT36=0),0,$G33-$G32)</f>
        <v>0</v>
      </c>
      <c r="BA36" s="134">
        <f t="shared" ref="BA36" si="391">IF(OR($B31=$B37,AT36=0),0,AT35)</f>
        <v>0</v>
      </c>
      <c r="BB36" s="138">
        <f t="shared" ref="BB36" si="392">IF($B31=$B37,0,AU33)</f>
        <v>0</v>
      </c>
    </row>
    <row r="37" spans="1:54" ht="15.75" x14ac:dyDescent="0.2">
      <c r="A37" s="1">
        <f t="shared" ref="A37" si="393">IF(B37="","1. Niewypełnione",B37)</f>
        <v>0</v>
      </c>
      <c r="B37" s="320">
        <f>październik!B37</f>
        <v>0</v>
      </c>
      <c r="C37" s="321">
        <f>październik!C37</f>
        <v>0</v>
      </c>
      <c r="D37" s="321">
        <f>październik!D37</f>
        <v>0</v>
      </c>
      <c r="E37" s="321">
        <f>październik!E37</f>
        <v>0</v>
      </c>
      <c r="F37" s="177">
        <f>październik!F37</f>
        <v>18</v>
      </c>
      <c r="G37" s="185">
        <f>październik!G37</f>
        <v>18</v>
      </c>
      <c r="H37" s="177"/>
      <c r="I37" s="192">
        <f t="shared" ref="I37:I41" si="394">K37+T37+AC37+AL37+AU37</f>
        <v>0</v>
      </c>
      <c r="J37" s="186">
        <f t="shared" ref="J37" si="395">IF(OR($B37=$B43,J40=0),0,ROUND((K38+P42)/J40,0))</f>
        <v>0</v>
      </c>
      <c r="K37" s="51">
        <f t="shared" ref="K37:K38" si="396">SUM(L37:R37)</f>
        <v>0</v>
      </c>
      <c r="L37" s="52">
        <f>październik!L37</f>
        <v>0</v>
      </c>
      <c r="M37" s="52">
        <f>październik!M37</f>
        <v>0</v>
      </c>
      <c r="N37" s="52">
        <f>październik!N37</f>
        <v>0</v>
      </c>
      <c r="O37" s="52">
        <f>październik!O37</f>
        <v>0</v>
      </c>
      <c r="P37" s="53">
        <f>październik!P37</f>
        <v>0</v>
      </c>
      <c r="Q37" s="54">
        <f>październik!Q37</f>
        <v>0</v>
      </c>
      <c r="R37" s="55">
        <f>październik!R37</f>
        <v>0</v>
      </c>
      <c r="S37" s="188">
        <f t="shared" ref="S37" si="397">IF(OR($B37=$B43,S40=0),0,ROUND((T38+Y42)/S40,0))</f>
        <v>0</v>
      </c>
      <c r="T37" s="51">
        <f t="shared" ref="T37:T38" si="398">SUM(U37:AA37)</f>
        <v>0</v>
      </c>
      <c r="U37" s="52">
        <f>październik!U37</f>
        <v>0</v>
      </c>
      <c r="V37" s="52">
        <f>październik!V37</f>
        <v>0</v>
      </c>
      <c r="W37" s="52">
        <f>październik!W37</f>
        <v>0</v>
      </c>
      <c r="X37" s="52">
        <f>październik!X37</f>
        <v>0</v>
      </c>
      <c r="Y37" s="53">
        <f>październik!Y37</f>
        <v>0</v>
      </c>
      <c r="Z37" s="54">
        <f>październik!Z37</f>
        <v>0</v>
      </c>
      <c r="AA37" s="55">
        <f>październik!AA37</f>
        <v>0</v>
      </c>
      <c r="AB37" s="188">
        <f t="shared" ref="AB37" si="399">IF(OR($B37=$B43,AB40=0),0,ROUND((AC38+AH42)/AB40,0))</f>
        <v>0</v>
      </c>
      <c r="AC37" s="51">
        <f t="shared" ref="AC37:AC38" si="400">SUM(AD37:AJ37)</f>
        <v>0</v>
      </c>
      <c r="AD37" s="52">
        <f>październik!AD37</f>
        <v>0</v>
      </c>
      <c r="AE37" s="52">
        <f>październik!AE37</f>
        <v>0</v>
      </c>
      <c r="AF37" s="52">
        <f>październik!AF37</f>
        <v>0</v>
      </c>
      <c r="AG37" s="52">
        <f>październik!AG37</f>
        <v>0</v>
      </c>
      <c r="AH37" s="53">
        <f>październik!AH37</f>
        <v>0</v>
      </c>
      <c r="AI37" s="54">
        <f>październik!AI37</f>
        <v>0</v>
      </c>
      <c r="AJ37" s="55">
        <f>październik!AJ37</f>
        <v>0</v>
      </c>
      <c r="AK37" s="188">
        <f t="shared" ref="AK37" si="401">IF(OR($B37=$B43,AK40=0),0,ROUND((AL38+AQ42)/AK40,0))</f>
        <v>0</v>
      </c>
      <c r="AL37" s="51">
        <f t="shared" ref="AL37:AL38" si="402">SUM(AM37:AS37)</f>
        <v>0</v>
      </c>
      <c r="AM37" s="52">
        <f>październik!AM37</f>
        <v>0</v>
      </c>
      <c r="AN37" s="52">
        <f>październik!AN37</f>
        <v>0</v>
      </c>
      <c r="AO37" s="52">
        <f>październik!AO37</f>
        <v>0</v>
      </c>
      <c r="AP37" s="52">
        <f>październik!AP37</f>
        <v>0</v>
      </c>
      <c r="AQ37" s="53">
        <f>październik!AQ37</f>
        <v>0</v>
      </c>
      <c r="AR37" s="54">
        <f>październik!AR37</f>
        <v>0</v>
      </c>
      <c r="AS37" s="55">
        <f>październik!AS37</f>
        <v>0</v>
      </c>
      <c r="AT37" s="188">
        <f t="shared" ref="AT37" si="403">IF(OR($B37=$B43,AT40=0),0,ROUND((AU38+AZ42)/AT40,0))</f>
        <v>0</v>
      </c>
      <c r="AU37" s="51">
        <f t="shared" ref="AU37:AU38" si="404">SUM(AV37:BB37)</f>
        <v>0</v>
      </c>
      <c r="AV37" s="52">
        <f t="shared" ref="AV37" si="405">IF(SUM($AM$9:$AS$9)=SUM($AV$9:$BB$9),AM37,IF(AND(SUM($AV$9:$BB$9)&gt;42,SUM($AV$9:$BB$9)&lt;49),AM37,0))</f>
        <v>0</v>
      </c>
      <c r="AW37" s="52">
        <f t="shared" ref="AW37" si="406">IF(SUM($AM$9:$AS$9)=SUM($AV$9:$BB$9),AN37,IF(AND(SUM($AV$9:$BB$9)&gt;42,SUM($AV$9:$BB$9)&lt;49),AN37,0))</f>
        <v>0</v>
      </c>
      <c r="AX37" s="52">
        <f t="shared" ref="AX37" si="407">IF(SUM($AM$9:$AS$9)=SUM($AV$9:$BB$9),AO37,IF(AND(SUM($AV$9:$BB$9)&gt;42,SUM($AV$9:$BB$9)&lt;49),AO37,0))</f>
        <v>0</v>
      </c>
      <c r="AY37" s="52">
        <f t="shared" ref="AY37" si="408">IF(SUM($AM$9:$AS$9)=SUM($AV$9:$BB$9),AP37,IF(AND(SUM($AV$9:$BB$9)&gt;42,SUM($AV$9:$BB$9)&lt;49),AP37,0))</f>
        <v>0</v>
      </c>
      <c r="AZ37" s="53">
        <f t="shared" ref="AZ37" si="409">IF(SUM($AM$9:$AS$9)=SUM($AV$9:$BB$9),AQ37,IF(AND(SUM($AV$9:$BB$9)&gt;42,SUM($AV$9:$BB$9)&lt;49),AQ37,0))</f>
        <v>0</v>
      </c>
      <c r="BA37" s="54">
        <f t="shared" ref="BA37" si="410">IF(SUM($AM$9:$AS$9)=SUM($AV$9:$BB$9),AR37,IF(AND(SUM($AV$9:$BB$9)&gt;42,SUM($AV$9:$BB$9)&lt;49),AR37,0))</f>
        <v>0</v>
      </c>
      <c r="BB37" s="55">
        <f t="shared" ref="BB37" si="411">IF(SUM($AM$9:$AS$9)=SUM($AV$9:$BB$9),AS37,IF(AND(SUM($AV$9:$BB$9)&gt;42,SUM($AV$9:$BB$9)&lt;49),AS37,0))</f>
        <v>0</v>
      </c>
    </row>
    <row r="38" spans="1:54" ht="12.75" hidden="1" customHeight="1" x14ac:dyDescent="0.2">
      <c r="B38" s="93"/>
      <c r="C38" s="94"/>
      <c r="D38" s="95"/>
      <c r="E38" s="115"/>
      <c r="F38" s="140" t="b">
        <f t="shared" ref="F38" si="412">IF($B31=$B37,OR(F32,G37&lt;F37),G37&lt;F37)</f>
        <v>0</v>
      </c>
      <c r="G38" s="189">
        <f t="shared" ref="G38" si="413">IF(AND($B31=$B37,$B31&lt;&gt;"",$B31&lt;&gt;0),G37+G32,G37)</f>
        <v>18</v>
      </c>
      <c r="H38" s="120"/>
      <c r="I38" s="165">
        <f t="shared" si="394"/>
        <v>0</v>
      </c>
      <c r="J38" s="194">
        <f t="shared" ref="J38" si="414">7-COUNTIF(L37:R37,0)-COUNTIF(L37:R37,"")</f>
        <v>0</v>
      </c>
      <c r="K38" s="22">
        <f t="shared" si="396"/>
        <v>0</v>
      </c>
      <c r="L38" s="35">
        <f t="shared" ref="L38:R38" si="415">IF($B31=$B37,L37+L32,L37)</f>
        <v>0</v>
      </c>
      <c r="M38" s="35">
        <f t="shared" si="415"/>
        <v>0</v>
      </c>
      <c r="N38" s="35">
        <f t="shared" si="415"/>
        <v>0</v>
      </c>
      <c r="O38" s="35">
        <f t="shared" si="415"/>
        <v>0</v>
      </c>
      <c r="P38" s="36">
        <f t="shared" si="415"/>
        <v>0</v>
      </c>
      <c r="Q38" s="37">
        <f t="shared" si="415"/>
        <v>0</v>
      </c>
      <c r="R38" s="38">
        <f t="shared" si="415"/>
        <v>0</v>
      </c>
      <c r="S38" s="194">
        <f t="shared" ref="S38" si="416">7-COUNTIF(U37:AA37,0)-COUNTIF(U37:AA37,"")</f>
        <v>0</v>
      </c>
      <c r="T38" s="22">
        <f t="shared" si="398"/>
        <v>0</v>
      </c>
      <c r="U38" s="35">
        <f t="shared" ref="U38:AA38" si="417">IF($B31=$B37,U37+U32,U37)</f>
        <v>0</v>
      </c>
      <c r="V38" s="35">
        <f t="shared" si="417"/>
        <v>0</v>
      </c>
      <c r="W38" s="35">
        <f t="shared" si="417"/>
        <v>0</v>
      </c>
      <c r="X38" s="35">
        <f t="shared" si="417"/>
        <v>0</v>
      </c>
      <c r="Y38" s="36">
        <f t="shared" si="417"/>
        <v>0</v>
      </c>
      <c r="Z38" s="37">
        <f t="shared" si="417"/>
        <v>0</v>
      </c>
      <c r="AA38" s="38">
        <f t="shared" si="417"/>
        <v>0</v>
      </c>
      <c r="AB38" s="194">
        <f t="shared" ref="AB38" si="418">7-COUNTIF(AD37:AJ37,0)-COUNTIF(AD37:AJ37,"")</f>
        <v>0</v>
      </c>
      <c r="AC38" s="22">
        <f t="shared" si="400"/>
        <v>0</v>
      </c>
      <c r="AD38" s="35">
        <f t="shared" ref="AD38:AJ38" si="419">IF($B31=$B37,AD37+AD32,AD37)</f>
        <v>0</v>
      </c>
      <c r="AE38" s="35">
        <f t="shared" si="419"/>
        <v>0</v>
      </c>
      <c r="AF38" s="35">
        <f t="shared" si="419"/>
        <v>0</v>
      </c>
      <c r="AG38" s="35">
        <f t="shared" si="419"/>
        <v>0</v>
      </c>
      <c r="AH38" s="36">
        <f t="shared" si="419"/>
        <v>0</v>
      </c>
      <c r="AI38" s="37">
        <f t="shared" si="419"/>
        <v>0</v>
      </c>
      <c r="AJ38" s="38">
        <f t="shared" si="419"/>
        <v>0</v>
      </c>
      <c r="AK38" s="194">
        <f t="shared" ref="AK38" si="420">7-COUNTIF(AM37:AS37,0)-COUNTIF(AM37:AS37,"")</f>
        <v>0</v>
      </c>
      <c r="AL38" s="22">
        <f t="shared" si="402"/>
        <v>0</v>
      </c>
      <c r="AM38" s="35">
        <f t="shared" ref="AM38:AS38" si="421">IF($B31=$B37,AM37+AM32,AM37)</f>
        <v>0</v>
      </c>
      <c r="AN38" s="35">
        <f t="shared" si="421"/>
        <v>0</v>
      </c>
      <c r="AO38" s="35">
        <f t="shared" si="421"/>
        <v>0</v>
      </c>
      <c r="AP38" s="35">
        <f t="shared" si="421"/>
        <v>0</v>
      </c>
      <c r="AQ38" s="36">
        <f t="shared" si="421"/>
        <v>0</v>
      </c>
      <c r="AR38" s="37">
        <f t="shared" si="421"/>
        <v>0</v>
      </c>
      <c r="AS38" s="38">
        <f t="shared" si="421"/>
        <v>0</v>
      </c>
      <c r="AT38" s="194">
        <f t="shared" ref="AT38" si="422">7-COUNTIF(AV37:BB37,0)-COUNTIF(AV37:BB37,"")</f>
        <v>0</v>
      </c>
      <c r="AU38" s="22">
        <f t="shared" si="404"/>
        <v>0</v>
      </c>
      <c r="AV38" s="35">
        <f t="shared" ref="AV38:BB38" si="423">IF($B31=$B37,AV37+AV32,AV37)</f>
        <v>0</v>
      </c>
      <c r="AW38" s="35">
        <f t="shared" si="423"/>
        <v>0</v>
      </c>
      <c r="AX38" s="35">
        <f t="shared" si="423"/>
        <v>0</v>
      </c>
      <c r="AY38" s="35">
        <f t="shared" si="423"/>
        <v>0</v>
      </c>
      <c r="AZ38" s="36">
        <f t="shared" si="423"/>
        <v>0</v>
      </c>
      <c r="BA38" s="37">
        <f t="shared" si="423"/>
        <v>0</v>
      </c>
      <c r="BB38" s="38">
        <f t="shared" si="423"/>
        <v>0</v>
      </c>
    </row>
    <row r="39" spans="1:54" ht="15" hidden="1" customHeight="1" x14ac:dyDescent="0.2">
      <c r="B39" s="116"/>
      <c r="C39" s="117"/>
      <c r="D39" s="118"/>
      <c r="E39" s="119"/>
      <c r="F39" s="92"/>
      <c r="G39" s="190">
        <f t="shared" ref="G39" si="424">IF(AND($B31=$B37,$B31&lt;&gt;"",$B31&lt;&gt;0),F37+G33,F37)</f>
        <v>18</v>
      </c>
      <c r="H39" s="121"/>
      <c r="I39" s="165">
        <f t="shared" si="394"/>
        <v>0</v>
      </c>
      <c r="J39" s="195">
        <f t="shared" ref="J39" si="425">IF($B37=$B31,COUNTIF(L39:R39,0),COUNTIF(L40:R40,0)+COUNTIF(L40:R40,""))</f>
        <v>7</v>
      </c>
      <c r="K39" s="39">
        <f t="shared" ref="K39:R39" si="426">IF($B31=$B37,K40+K33,K40)</f>
        <v>0</v>
      </c>
      <c r="L39" s="40">
        <f t="shared" si="426"/>
        <v>0</v>
      </c>
      <c r="M39" s="40">
        <f t="shared" si="426"/>
        <v>0</v>
      </c>
      <c r="N39" s="40">
        <f t="shared" si="426"/>
        <v>0</v>
      </c>
      <c r="O39" s="40">
        <f t="shared" si="426"/>
        <v>0</v>
      </c>
      <c r="P39" s="41">
        <f t="shared" si="426"/>
        <v>0</v>
      </c>
      <c r="Q39" s="42">
        <f t="shared" si="426"/>
        <v>0</v>
      </c>
      <c r="R39" s="43">
        <f t="shared" si="426"/>
        <v>0</v>
      </c>
      <c r="S39" s="195">
        <f t="shared" ref="S39" si="427">IF($B37=$B31,COUNTIF(U39:AA39,0),COUNTIF(U40:AA40,0)+COUNTIF(U40:AA40,""))</f>
        <v>7</v>
      </c>
      <c r="T39" s="39">
        <f t="shared" ref="T39:AA39" si="428">IF($B31=$B37,T40+T33,T40)</f>
        <v>0</v>
      </c>
      <c r="U39" s="40">
        <f t="shared" si="428"/>
        <v>0</v>
      </c>
      <c r="V39" s="40">
        <f t="shared" si="428"/>
        <v>0</v>
      </c>
      <c r="W39" s="40">
        <f t="shared" si="428"/>
        <v>0</v>
      </c>
      <c r="X39" s="40">
        <f t="shared" si="428"/>
        <v>0</v>
      </c>
      <c r="Y39" s="41">
        <f t="shared" si="428"/>
        <v>0</v>
      </c>
      <c r="Z39" s="42">
        <f t="shared" si="428"/>
        <v>0</v>
      </c>
      <c r="AA39" s="43">
        <f t="shared" si="428"/>
        <v>0</v>
      </c>
      <c r="AB39" s="195">
        <f t="shared" ref="AB39" si="429">IF($B37=$B31,COUNTIF(AD39:AJ39,0),COUNTIF(AD40:AJ40,0)+COUNTIF(AD40:AJ40,""))</f>
        <v>7</v>
      </c>
      <c r="AC39" s="39">
        <f t="shared" ref="AC39:AJ39" si="430">IF($B31=$B37,AC40+AC33,AC40)</f>
        <v>0</v>
      </c>
      <c r="AD39" s="40">
        <f t="shared" si="430"/>
        <v>0</v>
      </c>
      <c r="AE39" s="40">
        <f t="shared" si="430"/>
        <v>0</v>
      </c>
      <c r="AF39" s="40">
        <f t="shared" si="430"/>
        <v>0</v>
      </c>
      <c r="AG39" s="40">
        <f t="shared" si="430"/>
        <v>0</v>
      </c>
      <c r="AH39" s="41">
        <f t="shared" si="430"/>
        <v>0</v>
      </c>
      <c r="AI39" s="42">
        <f t="shared" si="430"/>
        <v>0</v>
      </c>
      <c r="AJ39" s="43">
        <f t="shared" si="430"/>
        <v>0</v>
      </c>
      <c r="AK39" s="195">
        <f t="shared" ref="AK39" si="431">IF($B37=$B31,COUNTIF(AM39:AS39,0),COUNTIF(AM40:AS40,0)+COUNTIF(AM40:AS40,""))</f>
        <v>7</v>
      </c>
      <c r="AL39" s="39">
        <f t="shared" ref="AL39:AS39" si="432">IF($B31=$B37,AL40+AL33,AL40)</f>
        <v>0</v>
      </c>
      <c r="AM39" s="40">
        <f t="shared" si="432"/>
        <v>0</v>
      </c>
      <c r="AN39" s="40">
        <f t="shared" si="432"/>
        <v>0</v>
      </c>
      <c r="AO39" s="40">
        <f t="shared" si="432"/>
        <v>0</v>
      </c>
      <c r="AP39" s="40">
        <f t="shared" si="432"/>
        <v>0</v>
      </c>
      <c r="AQ39" s="41">
        <f t="shared" si="432"/>
        <v>0</v>
      </c>
      <c r="AR39" s="42">
        <f t="shared" si="432"/>
        <v>0</v>
      </c>
      <c r="AS39" s="43">
        <f t="shared" si="432"/>
        <v>0</v>
      </c>
      <c r="AT39" s="195">
        <f t="shared" ref="AT39" si="433">IF($B37=$B31,COUNTIF(AV39:BB39,0),COUNTIF(AV40:BB40,0)+COUNTIF(AV40:BB40,""))</f>
        <v>7</v>
      </c>
      <c r="AU39" s="39">
        <f t="shared" ref="AU39:BB39" si="434">IF($B31=$B37,AU40+AU33,AU40)</f>
        <v>0</v>
      </c>
      <c r="AV39" s="40">
        <f t="shared" si="434"/>
        <v>0</v>
      </c>
      <c r="AW39" s="40">
        <f t="shared" si="434"/>
        <v>0</v>
      </c>
      <c r="AX39" s="40">
        <f t="shared" si="434"/>
        <v>0</v>
      </c>
      <c r="AY39" s="40">
        <f t="shared" si="434"/>
        <v>0</v>
      </c>
      <c r="AZ39" s="41">
        <f t="shared" si="434"/>
        <v>0</v>
      </c>
      <c r="BA39" s="42">
        <f t="shared" si="434"/>
        <v>0</v>
      </c>
      <c r="BB39" s="43">
        <f t="shared" si="434"/>
        <v>0</v>
      </c>
    </row>
    <row r="40" spans="1:54" ht="15.75" customHeight="1" x14ac:dyDescent="0.2">
      <c r="A40" s="1">
        <f t="shared" ref="A40" si="435">A37</f>
        <v>0</v>
      </c>
      <c r="B40" s="313">
        <f t="shared" ref="B40" si="436">B34+1</f>
        <v>4</v>
      </c>
      <c r="C40" s="314"/>
      <c r="D40" s="314"/>
      <c r="E40" s="314"/>
      <c r="F40" s="31"/>
      <c r="G40" s="183"/>
      <c r="H40" s="122">
        <f t="shared" ref="H40" si="437">5-COUNTIF(AU37,0)-COUNTIF(AL37,0)-COUNTIF(AC37,0)-COUNTIF(T37,0)-COUNTIF(K37,0)</f>
        <v>0</v>
      </c>
      <c r="I40" s="165">
        <f t="shared" si="394"/>
        <v>0</v>
      </c>
      <c r="J40" s="187">
        <f t="shared" ref="J40" si="438">IF($B37=$B31,J34+IF($F37&lt;&gt;$G37,(K37+$G39-$G38)/$F37,K37/$F37),IF($F37&lt;&gt;G37,(K37+$G39-$G38)/$F37,K37/$F37))</f>
        <v>0</v>
      </c>
      <c r="K40" s="7">
        <f t="shared" ref="K40:K41" si="439">SUM(L40:R40)</f>
        <v>0</v>
      </c>
      <c r="L40" s="26">
        <f t="shared" ref="L40:R40" si="440">L37</f>
        <v>0</v>
      </c>
      <c r="M40" s="26">
        <f t="shared" si="440"/>
        <v>0</v>
      </c>
      <c r="N40" s="26">
        <f t="shared" si="440"/>
        <v>0</v>
      </c>
      <c r="O40" s="26">
        <f t="shared" si="440"/>
        <v>0</v>
      </c>
      <c r="P40" s="26">
        <f t="shared" si="440"/>
        <v>0</v>
      </c>
      <c r="Q40" s="29">
        <f t="shared" si="440"/>
        <v>0</v>
      </c>
      <c r="R40" s="23">
        <f t="shared" si="440"/>
        <v>0</v>
      </c>
      <c r="S40" s="187">
        <f t="shared" ref="S40" si="441">IF($B37=$B31,S34+IF($F37&lt;&gt;$G37,(T37+$G39-$G38)/$F37,T37/$F37),IF($F37&lt;&gt;P37,(T37+$G39-$G38)/$F37,T37/$F37))</f>
        <v>0</v>
      </c>
      <c r="T40" s="7">
        <f t="shared" ref="T40:T41" si="442">SUM(U40:AA40)</f>
        <v>0</v>
      </c>
      <c r="U40" s="26">
        <f t="shared" ref="U40:AA40" si="443">U37</f>
        <v>0</v>
      </c>
      <c r="V40" s="26">
        <f t="shared" si="443"/>
        <v>0</v>
      </c>
      <c r="W40" s="26">
        <f t="shared" si="443"/>
        <v>0</v>
      </c>
      <c r="X40" s="26">
        <f t="shared" si="443"/>
        <v>0</v>
      </c>
      <c r="Y40" s="113">
        <f t="shared" si="443"/>
        <v>0</v>
      </c>
      <c r="Z40" s="29">
        <f t="shared" si="443"/>
        <v>0</v>
      </c>
      <c r="AA40" s="23">
        <f t="shared" si="443"/>
        <v>0</v>
      </c>
      <c r="AB40" s="187">
        <f t="shared" ref="AB40" si="444">IF($B37=$B31,AB34+IF($F37&lt;&gt;$G37,(AC37+$G39-$G38)/$F37,AC37/$F37),IF($F37&lt;&gt;Y37,(AC37+$G39-$G38)/$F37,AC37/$F37))</f>
        <v>0</v>
      </c>
      <c r="AC40" s="7">
        <f t="shared" ref="AC40:AC41" si="445">SUM(AD40:AJ40)</f>
        <v>0</v>
      </c>
      <c r="AD40" s="26">
        <f t="shared" ref="AD40:AJ40" si="446">AD37</f>
        <v>0</v>
      </c>
      <c r="AE40" s="26">
        <f t="shared" si="446"/>
        <v>0</v>
      </c>
      <c r="AF40" s="26">
        <f t="shared" si="446"/>
        <v>0</v>
      </c>
      <c r="AG40" s="26">
        <f t="shared" si="446"/>
        <v>0</v>
      </c>
      <c r="AH40" s="113">
        <f t="shared" si="446"/>
        <v>0</v>
      </c>
      <c r="AI40" s="29">
        <f t="shared" si="446"/>
        <v>0</v>
      </c>
      <c r="AJ40" s="23">
        <f t="shared" si="446"/>
        <v>0</v>
      </c>
      <c r="AK40" s="187">
        <f t="shared" ref="AK40" si="447">IF($B37=$B31,AK34+IF($F37&lt;&gt;$G37,(AL37+$G39-$G38)/$F37,AL37/$F37),IF($F37&lt;&gt;AH37,(AL37+$G39-$G38)/$F37,AL37/$F37))</f>
        <v>0</v>
      </c>
      <c r="AL40" s="7">
        <f t="shared" ref="AL40:AL41" si="448">SUM(AM40:AS40)</f>
        <v>0</v>
      </c>
      <c r="AM40" s="26">
        <f t="shared" ref="AM40:AS40" si="449">AM37</f>
        <v>0</v>
      </c>
      <c r="AN40" s="26">
        <f t="shared" si="449"/>
        <v>0</v>
      </c>
      <c r="AO40" s="26">
        <f t="shared" si="449"/>
        <v>0</v>
      </c>
      <c r="AP40" s="26">
        <f t="shared" si="449"/>
        <v>0</v>
      </c>
      <c r="AQ40" s="113">
        <f t="shared" si="449"/>
        <v>0</v>
      </c>
      <c r="AR40" s="29">
        <f t="shared" si="449"/>
        <v>0</v>
      </c>
      <c r="AS40" s="23">
        <f t="shared" si="449"/>
        <v>0</v>
      </c>
      <c r="AT40" s="187">
        <f t="shared" ref="AT40" si="450">IF($B37=$B31,AT34+IF($F37&lt;&gt;$G37,(AU37+$G39-$G38)/$F37,AU37/$F37),IF($F37&lt;&gt;AQ37,(AU37+$G39-$G38)/$F37,AU37/$F37))</f>
        <v>0</v>
      </c>
      <c r="AU40" s="7">
        <f t="shared" ref="AU40:AU41" si="451">SUM(AV40:BB40)</f>
        <v>0</v>
      </c>
      <c r="AV40" s="6">
        <f t="shared" ref="AV40" si="452">IF(SUM($AM$9:$AS$9)=SUM($AV$9:$BB$9),AV37,IF(AND(SUM($AV$9:$BB$9)&gt;42,SUM($AV$9:$BB$9)&lt;49),AV37,0))</f>
        <v>0</v>
      </c>
      <c r="AW40" s="6">
        <f t="shared" ref="AW40:BB40" si="453">IF(SUM($AM$9:$AS$9)=SUM($AV$9:$BB$9),AW37,IF(AND(SUM($AV$9:$BB$9)&gt;42,SUM($AV$9:$BB$9)&lt;49),AW37,0))</f>
        <v>0</v>
      </c>
      <c r="AX40" s="6">
        <f t="shared" si="453"/>
        <v>0</v>
      </c>
      <c r="AY40" s="6">
        <f t="shared" si="453"/>
        <v>0</v>
      </c>
      <c r="AZ40" s="26">
        <f t="shared" si="453"/>
        <v>0</v>
      </c>
      <c r="BA40" s="29">
        <f t="shared" si="453"/>
        <v>0</v>
      </c>
      <c r="BB40" s="23">
        <f t="shared" si="453"/>
        <v>0</v>
      </c>
    </row>
    <row r="41" spans="1:54" ht="15.75" customHeight="1" x14ac:dyDescent="0.2">
      <c r="A41" s="1">
        <f t="shared" ref="A41:A42" si="454">A40</f>
        <v>0</v>
      </c>
      <c r="B41" s="313"/>
      <c r="C41" s="314"/>
      <c r="D41" s="314"/>
      <c r="E41" s="314"/>
      <c r="F41" s="31"/>
      <c r="G41" s="183"/>
      <c r="H41" s="123">
        <f t="shared" ref="H41" si="455">IF($B37=$B31,H35+F41,$F41)</f>
        <v>0</v>
      </c>
      <c r="I41" s="165">
        <f t="shared" si="394"/>
        <v>0</v>
      </c>
      <c r="J41" s="141">
        <f t="shared" ref="J41" si="456">IF($H40=0,0,IF($B31=$B37,IF($H42&gt;0,$H42+J35,K37+J35),IF($H42&gt;0,$H42,K37)))</f>
        <v>0</v>
      </c>
      <c r="K41" s="7">
        <f t="shared" si="439"/>
        <v>0</v>
      </c>
      <c r="L41" s="6"/>
      <c r="M41" s="6"/>
      <c r="N41" s="6"/>
      <c r="O41" s="6"/>
      <c r="P41" s="26"/>
      <c r="Q41" s="29"/>
      <c r="R41" s="23"/>
      <c r="S41" s="141">
        <f t="shared" ref="S41" si="457">IF($H40=0,0,IF($B31=$B37,IF($H42&gt;0,$H42+S35,T37+S35),IF($H42&gt;0,$H42,T37)))</f>
        <v>0</v>
      </c>
      <c r="T41" s="7">
        <f t="shared" si="442"/>
        <v>0</v>
      </c>
      <c r="U41" s="6"/>
      <c r="V41" s="6"/>
      <c r="W41" s="6"/>
      <c r="X41" s="6"/>
      <c r="Y41" s="26"/>
      <c r="Z41" s="29"/>
      <c r="AA41" s="23"/>
      <c r="AB41" s="141">
        <f t="shared" ref="AB41" si="458">IF($H40=0,0,IF($B31=$B37,IF($H42&gt;0,$H42+AB35,AC37+AB35),IF($H42&gt;0,$H42,AC37)))</f>
        <v>0</v>
      </c>
      <c r="AC41" s="7">
        <f t="shared" si="445"/>
        <v>0</v>
      </c>
      <c r="AD41" s="6"/>
      <c r="AE41" s="6"/>
      <c r="AF41" s="6"/>
      <c r="AG41" s="6"/>
      <c r="AH41" s="26"/>
      <c r="AI41" s="29"/>
      <c r="AJ41" s="23"/>
      <c r="AK41" s="141">
        <f t="shared" ref="AK41" si="459">IF($H40=0,0,IF($B31=$B37,IF($H42&gt;0,$H42+AK35,AL37+AK35),IF($H42&gt;0,$H42,AL37)))</f>
        <v>0</v>
      </c>
      <c r="AL41" s="7">
        <f t="shared" si="448"/>
        <v>0</v>
      </c>
      <c r="AM41" s="6"/>
      <c r="AN41" s="6"/>
      <c r="AO41" s="6"/>
      <c r="AP41" s="6"/>
      <c r="AQ41" s="26"/>
      <c r="AR41" s="29"/>
      <c r="AS41" s="23"/>
      <c r="AT41" s="141">
        <f t="shared" ref="AT41" si="460">IF($H40=0,0,IF($B31=$B37,IF($H42&gt;0,$H42+AT35,AU37+AT35),IF($H42&gt;0,$H42,AU37)))</f>
        <v>0</v>
      </c>
      <c r="AU41" s="7">
        <f t="shared" si="451"/>
        <v>0</v>
      </c>
      <c r="AV41" s="6"/>
      <c r="AW41" s="6"/>
      <c r="AX41" s="6"/>
      <c r="AY41" s="6"/>
      <c r="AZ41" s="26"/>
      <c r="BA41" s="29"/>
      <c r="BB41" s="23"/>
    </row>
    <row r="42" spans="1:54" ht="18.75" customHeight="1" thickBot="1" x14ac:dyDescent="0.25">
      <c r="A42" s="1">
        <f t="shared" si="454"/>
        <v>0</v>
      </c>
      <c r="B42" s="323" t="str">
        <f>IF(B37="",Wydruk!$AE$6,IF(J38=0,Wydruk!$AE$7,IF(AND(G38&lt;G39,B37&lt;&gt;$B43),Wydruk!$AE$13,IF(AND($B37=$B31,$B37&lt;&gt;$B43),IF(OR(OR(J42&lt;4,J42&gt;5),OR(S42&lt;4,S42&gt;5),OR(AB42&lt;4,AB42&gt;5),OR(AK42&lt;4,AK42&gt;5),OR(AND(AT42&lt;4,AT42&gt;0),AT42&gt;5)),Wydruk!$AE$8,Wydruk!$AE$9),IF($B37=$B43,IF($F41&lt;&gt;0,Wydruk!$AE$12,Wydruk!$AE$10),IF(OR(OR(J38&lt;4,J38&gt;5),OR(S38&lt;4,S38&gt;5),OR(AB38&lt;4,AB38&gt;5),OR(AK38&lt;4,AK38&gt;5),OR(AND(AT38&lt;4,AT38&gt;0),AT38&gt;5)),Wydruk!$AE$8,Wydruk!$AE$11))))))</f>
        <v>Uzupełnij liczby godzin tygodniowego planu</v>
      </c>
      <c r="C42" s="324"/>
      <c r="D42" s="324"/>
      <c r="E42" s="324"/>
      <c r="F42" s="173">
        <f>październik!F42</f>
        <v>0</v>
      </c>
      <c r="G42" s="184">
        <f>październik!G42</f>
        <v>0</v>
      </c>
      <c r="H42" s="191">
        <f t="shared" ref="H42" si="461">IF(OR($G42=0,$F42=0,$G42="",$F42=""),0,$G42/$F42)</f>
        <v>0</v>
      </c>
      <c r="I42" s="193"/>
      <c r="J42" s="176">
        <f t="shared" ref="J42" si="462">IF($B31=$B37,IF(L37+L32&gt;0,1,0)+IF(M37+M32&gt;0,1,0)+IF(N37+N32&gt;0,1,0)+IF(O37+O32&gt;0,1,0)+IF(P37+P32&gt;0,1,0)+IF(Q37+Q32&gt;0,1,0)+IF(R37+R32&gt;0,1,0),J38)</f>
        <v>0</v>
      </c>
      <c r="K42" s="133">
        <f t="shared" ref="K42" si="463">IF(OR($B37=$B43,J42=0,(K38-Q42+O42)&lt;=0),0,(K38-Q42+O42)/J42)</f>
        <v>0</v>
      </c>
      <c r="L42" s="137">
        <f t="shared" ref="L42" si="464">IF(K42*(7-J39)&lt;=0,0,K42*(7-J39))</f>
        <v>0</v>
      </c>
      <c r="M42" s="311">
        <f t="shared" ref="M42" si="465">ROUND(IF(OR(K39-K42*(7-J39)+P42&lt;0,$B37=$B43,K42&lt;=0,K39=0),0,IF(K39-K42*(7-J39)+P42&gt;Q42-O42+P42,Q42-O42+P42,K39-K42*(7-J39)+P42)),1)</f>
        <v>0</v>
      </c>
      <c r="N42" s="312"/>
      <c r="O42" s="139">
        <f t="shared" ref="O42" si="466">IF(OR($B37=$B43,J38=0),0,IF($B37=$B31,J37,$F37))</f>
        <v>0</v>
      </c>
      <c r="P42" s="30">
        <f t="shared" ref="P42" si="467">IF(OR($B37=$B43,J42=0),0,$G39-$G38)</f>
        <v>0</v>
      </c>
      <c r="Q42" s="134">
        <f t="shared" ref="Q42" si="468">IF(OR($B37=$B43,J42=0),0,J41)</f>
        <v>0</v>
      </c>
      <c r="R42" s="138">
        <f t="shared" ref="R42" si="469">IF($B37=$B43,0,K39)</f>
        <v>0</v>
      </c>
      <c r="S42" s="176">
        <f t="shared" ref="S42" si="470">IF($B31=$B37,IF(U37+U32&gt;0,1,0)+IF(V37+V32&gt;0,1,0)+IF(W37+W32&gt;0,1,0)+IF(X37+X32&gt;0,1,0)+IF(Y37+Y32&gt;0,1,0)+IF(Z37+Z32&gt;0,1,0)+IF(AA37+AA32&gt;0,1,0),S38)</f>
        <v>0</v>
      </c>
      <c r="T42" s="133">
        <f t="shared" ref="T42" si="471">IF(OR($B37=$B43,S42=0,(T38-Z42+X42)&lt;=0),0,(T38-Z42+X42)/S42)</f>
        <v>0</v>
      </c>
      <c r="U42" s="137">
        <f t="shared" ref="U42" si="472">IF(T42*(7-S39)&lt;=0,0,T42*(7-S39))</f>
        <v>0</v>
      </c>
      <c r="V42" s="311">
        <f t="shared" ref="V42" si="473">ROUND(IF(OR(T39-T42*(7-S39)+Y42&lt;0,$B37=$B43,T42&lt;=0,T39=0),0,IF(T39-T42*(7-S39)+Y42&gt;Z42-X42+Y42,Z42-X42+Y42,T39-T42*(7-S39)+Y42)),1)</f>
        <v>0</v>
      </c>
      <c r="W42" s="312"/>
      <c r="X42" s="139">
        <f t="shared" ref="X42" si="474">IF(OR($B37=$B43,S38=0),0,IF($B37=$B31,S37,$F37))</f>
        <v>0</v>
      </c>
      <c r="Y42" s="30">
        <f t="shared" ref="Y42" si="475">IF(OR($B37=$B43,S42=0),0,$G39-$G38)</f>
        <v>0</v>
      </c>
      <c r="Z42" s="134">
        <f t="shared" ref="Z42" si="476">IF(OR($B37=$B43,S42=0),0,S41)</f>
        <v>0</v>
      </c>
      <c r="AA42" s="138">
        <f t="shared" ref="AA42" si="477">IF($B37=$B43,0,T39)</f>
        <v>0</v>
      </c>
      <c r="AB42" s="176">
        <f t="shared" ref="AB42" si="478">IF($B31=$B37,IF(AD37+AD32&gt;0,1,0)+IF(AE37+AE32&gt;0,1,0)+IF(AF37+AF32&gt;0,1,0)+IF(AG37+AG32&gt;0,1,0)+IF(AH37+AH32&gt;0,1,0)+IF(AI37+AI32&gt;0,1,0)+IF(AJ37+AJ32&gt;0,1,0),AB38)</f>
        <v>0</v>
      </c>
      <c r="AC42" s="133">
        <f t="shared" ref="AC42" si="479">IF(OR($B37=$B43,AB42=0,(AC38-AI42+AG42)&lt;=0),0,(AC38-AI42+AG42)/AB42)</f>
        <v>0</v>
      </c>
      <c r="AD42" s="137">
        <f t="shared" ref="AD42" si="480">IF(AC42*(7-AB39)&lt;=0,0,AC42*(7-AB39))</f>
        <v>0</v>
      </c>
      <c r="AE42" s="311">
        <f t="shared" ref="AE42" si="481">ROUND(IF(OR(AC39-AC42*(7-AB39)+AH42&lt;0,$B37=$B43,AC42&lt;=0,AC39=0),0,IF(AC39-AC42*(7-AB39)+AH42&gt;AI42-AG42+AH42,AI42-AG42+AH42,AC39-AC42*(7-AB39)+AH42)),1)</f>
        <v>0</v>
      </c>
      <c r="AF42" s="312"/>
      <c r="AG42" s="139">
        <f t="shared" ref="AG42" si="482">IF(OR($B37=$B43,AB38=0),0,IF($B37=$B31,AB37,$F37))</f>
        <v>0</v>
      </c>
      <c r="AH42" s="30">
        <f t="shared" ref="AH42" si="483">IF(OR($B37=$B43,AB42=0),0,$G39-$G38)</f>
        <v>0</v>
      </c>
      <c r="AI42" s="134">
        <f t="shared" ref="AI42" si="484">IF(OR($B37=$B43,AB42=0),0,AB41)</f>
        <v>0</v>
      </c>
      <c r="AJ42" s="138">
        <f t="shared" ref="AJ42" si="485">IF($B37=$B43,0,AC39)</f>
        <v>0</v>
      </c>
      <c r="AK42" s="176">
        <f t="shared" ref="AK42" si="486">IF($B31=$B37,IF(AM37+AM32&gt;0,1,0)+IF(AN37+AN32&gt;0,1,0)+IF(AO37+AO32&gt;0,1,0)+IF(AP37+AP32&gt;0,1,0)+IF(AQ37+AQ32&gt;0,1,0)+IF(AR37+AR32&gt;0,1,0)+IF(AS37+AS32&gt;0,1,0),AK38)</f>
        <v>0</v>
      </c>
      <c r="AL42" s="133">
        <f t="shared" ref="AL42" si="487">IF(OR($B37=$B43,AK42=0,(AL38-AR42+AP42)&lt;=0),0,(AL38-AR42+AP42)/AK42)</f>
        <v>0</v>
      </c>
      <c r="AM42" s="137">
        <f t="shared" ref="AM42" si="488">IF(AL42*(7-AK39)&lt;=0,0,AL42*(7-AK39))</f>
        <v>0</v>
      </c>
      <c r="AN42" s="311">
        <f t="shared" ref="AN42" si="489">ROUND(IF(OR(AL39-AL42*(7-AK39)+AQ42&lt;0,$B37=$B43,AL42&lt;=0,AL39=0),0,IF(AL39-AL42*(7-AK39)+AQ42&gt;AR42-AP42+AQ42,AR42-AP42+AQ42,AL39-AL42*(7-AK39)+AQ42)),1)</f>
        <v>0</v>
      </c>
      <c r="AO42" s="312"/>
      <c r="AP42" s="139">
        <f t="shared" ref="AP42" si="490">IF(OR($B37=$B43,AK38=0),0,IF($B37=$B31,AK37,$F37))</f>
        <v>0</v>
      </c>
      <c r="AQ42" s="30">
        <f t="shared" ref="AQ42" si="491">IF(OR($B37=$B43,AK42=0),0,$G39-$G38)</f>
        <v>0</v>
      </c>
      <c r="AR42" s="134">
        <f t="shared" ref="AR42" si="492">IF(OR($B37=$B43,AK42=0),0,AK41)</f>
        <v>0</v>
      </c>
      <c r="AS42" s="138">
        <f t="shared" ref="AS42" si="493">IF($B37=$B43,0,AL39)</f>
        <v>0</v>
      </c>
      <c r="AT42" s="176">
        <f t="shared" ref="AT42" si="494">IF($B31=$B37,IF(AV37+AV32&gt;0,1,0)+IF(AW37+AW32&gt;0,1,0)+IF(AX37+AX32&gt;0,1,0)+IF(AY37+AY32&gt;0,1,0)+IF(AZ37+AZ32&gt;0,1,0)+IF(BA37+BA32&gt;0,1,0)+IF(BB37+BB32&gt;0,1,0),AT38)</f>
        <v>0</v>
      </c>
      <c r="AU42" s="133">
        <f t="shared" ref="AU42" si="495">IF(OR($B37=$B43,AT42=0,(AU38-BA42+AY42)&lt;=0),0,(AU38-BA42+AY42)/AT42)</f>
        <v>0</v>
      </c>
      <c r="AV42" s="137">
        <f t="shared" ref="AV42" si="496">IF(AU42*(7-AT39)&lt;=0,0,AU42*(7-AT39))</f>
        <v>0</v>
      </c>
      <c r="AW42" s="311">
        <f t="shared" ref="AW42" si="497">ROUND(IF(OR(AU39-AU42*(7-AT39)+AZ42&lt;0,$B37=$B43,AU42&lt;=0,AU39=0),0,IF(AU39-AU42*(7-AT39)+AZ42&gt;BA42-AY42+AZ42,BA42-AY42+AZ42,AU39-AU42*(7-AT39)+AZ42)),1)</f>
        <v>0</v>
      </c>
      <c r="AX42" s="312"/>
      <c r="AY42" s="139">
        <f t="shared" ref="AY42" si="498">IF(OR($B37=$B43,AT38=0),0,IF($B37=$B31,AT37,$F37))</f>
        <v>0</v>
      </c>
      <c r="AZ42" s="30">
        <f t="shared" ref="AZ42" si="499">IF(OR($B37=$B43,AT42=0),0,$G39-$G38)</f>
        <v>0</v>
      </c>
      <c r="BA42" s="134">
        <f t="shared" ref="BA42" si="500">IF(OR($B37=$B43,AT42=0),0,AT41)</f>
        <v>0</v>
      </c>
      <c r="BB42" s="138">
        <f t="shared" ref="BB42" si="501">IF($B37=$B43,0,AU39)</f>
        <v>0</v>
      </c>
    </row>
    <row r="43" spans="1:54" ht="15.75" x14ac:dyDescent="0.2">
      <c r="A43" s="1">
        <f t="shared" ref="A43" si="502">IF(B43="","1. Niewypełnione",B43)</f>
        <v>0</v>
      </c>
      <c r="B43" s="320">
        <f>październik!B43</f>
        <v>0</v>
      </c>
      <c r="C43" s="321">
        <f>październik!C43</f>
        <v>0</v>
      </c>
      <c r="D43" s="321">
        <f>październik!D43</f>
        <v>0</v>
      </c>
      <c r="E43" s="321">
        <f>październik!E43</f>
        <v>0</v>
      </c>
      <c r="F43" s="177">
        <f>październik!F43</f>
        <v>18</v>
      </c>
      <c r="G43" s="185">
        <f>październik!G43</f>
        <v>18</v>
      </c>
      <c r="H43" s="177"/>
      <c r="I43" s="192">
        <f t="shared" ref="I43:I47" si="503">K43+T43+AC43+AL43+AU43</f>
        <v>0</v>
      </c>
      <c r="J43" s="186">
        <f t="shared" ref="J43" si="504">IF(OR($B43=$B49,J46=0),0,ROUND((K44+P48)/J46,0))</f>
        <v>0</v>
      </c>
      <c r="K43" s="51">
        <f t="shared" ref="K43:K44" si="505">SUM(L43:R43)</f>
        <v>0</v>
      </c>
      <c r="L43" s="52">
        <f>październik!L43</f>
        <v>0</v>
      </c>
      <c r="M43" s="52">
        <f>październik!M43</f>
        <v>0</v>
      </c>
      <c r="N43" s="52">
        <f>październik!N43</f>
        <v>0</v>
      </c>
      <c r="O43" s="52">
        <f>październik!O43</f>
        <v>0</v>
      </c>
      <c r="P43" s="53">
        <f>październik!P43</f>
        <v>0</v>
      </c>
      <c r="Q43" s="54">
        <f>październik!Q43</f>
        <v>0</v>
      </c>
      <c r="R43" s="55">
        <f>październik!R43</f>
        <v>0</v>
      </c>
      <c r="S43" s="188">
        <f t="shared" ref="S43" si="506">IF(OR($B43=$B49,S46=0),0,ROUND((T44+Y48)/S46,0))</f>
        <v>0</v>
      </c>
      <c r="T43" s="51">
        <f t="shared" ref="T43:T44" si="507">SUM(U43:AA43)</f>
        <v>0</v>
      </c>
      <c r="U43" s="52">
        <f>październik!U43</f>
        <v>0</v>
      </c>
      <c r="V43" s="52">
        <f>październik!V43</f>
        <v>0</v>
      </c>
      <c r="W43" s="52">
        <f>październik!W43</f>
        <v>0</v>
      </c>
      <c r="X43" s="52">
        <f>październik!X43</f>
        <v>0</v>
      </c>
      <c r="Y43" s="53">
        <f>październik!Y43</f>
        <v>0</v>
      </c>
      <c r="Z43" s="54">
        <f>październik!Z43</f>
        <v>0</v>
      </c>
      <c r="AA43" s="55">
        <f>październik!AA43</f>
        <v>0</v>
      </c>
      <c r="AB43" s="188">
        <f t="shared" ref="AB43" si="508">IF(OR($B43=$B49,AB46=0),0,ROUND((AC44+AH48)/AB46,0))</f>
        <v>0</v>
      </c>
      <c r="AC43" s="51">
        <f t="shared" ref="AC43:AC44" si="509">SUM(AD43:AJ43)</f>
        <v>0</v>
      </c>
      <c r="AD43" s="52">
        <f>październik!AD43</f>
        <v>0</v>
      </c>
      <c r="AE43" s="52">
        <f>październik!AE43</f>
        <v>0</v>
      </c>
      <c r="AF43" s="52">
        <f>październik!AF43</f>
        <v>0</v>
      </c>
      <c r="AG43" s="52">
        <f>październik!AG43</f>
        <v>0</v>
      </c>
      <c r="AH43" s="53">
        <f>październik!AH43</f>
        <v>0</v>
      </c>
      <c r="AI43" s="54">
        <f>październik!AI43</f>
        <v>0</v>
      </c>
      <c r="AJ43" s="55">
        <f>październik!AJ43</f>
        <v>0</v>
      </c>
      <c r="AK43" s="188">
        <f t="shared" ref="AK43" si="510">IF(OR($B43=$B49,AK46=0),0,ROUND((AL44+AQ48)/AK46,0))</f>
        <v>0</v>
      </c>
      <c r="AL43" s="51">
        <f t="shared" ref="AL43:AL44" si="511">SUM(AM43:AS43)</f>
        <v>0</v>
      </c>
      <c r="AM43" s="52">
        <f>październik!AM43</f>
        <v>0</v>
      </c>
      <c r="AN43" s="52">
        <f>październik!AN43</f>
        <v>0</v>
      </c>
      <c r="AO43" s="52">
        <f>październik!AO43</f>
        <v>0</v>
      </c>
      <c r="AP43" s="52">
        <f>październik!AP43</f>
        <v>0</v>
      </c>
      <c r="AQ43" s="53">
        <f>październik!AQ43</f>
        <v>0</v>
      </c>
      <c r="AR43" s="54">
        <f>październik!AR43</f>
        <v>0</v>
      </c>
      <c r="AS43" s="55">
        <f>październik!AS43</f>
        <v>0</v>
      </c>
      <c r="AT43" s="188">
        <f t="shared" ref="AT43" si="512">IF(OR($B43=$B49,AT46=0),0,ROUND((AU44+AZ48)/AT46,0))</f>
        <v>0</v>
      </c>
      <c r="AU43" s="51">
        <f t="shared" ref="AU43:AU44" si="513">SUM(AV43:BB43)</f>
        <v>0</v>
      </c>
      <c r="AV43" s="52">
        <f t="shared" ref="AV43" si="514">IF(SUM($AM$9:$AS$9)=SUM($AV$9:$BB$9),AM43,IF(AND(SUM($AV$9:$BB$9)&gt;42,SUM($AV$9:$BB$9)&lt;49),AM43,0))</f>
        <v>0</v>
      </c>
      <c r="AW43" s="52">
        <f t="shared" ref="AW43" si="515">IF(SUM($AM$9:$AS$9)=SUM($AV$9:$BB$9),AN43,IF(AND(SUM($AV$9:$BB$9)&gt;42,SUM($AV$9:$BB$9)&lt;49),AN43,0))</f>
        <v>0</v>
      </c>
      <c r="AX43" s="52">
        <f t="shared" ref="AX43" si="516">IF(SUM($AM$9:$AS$9)=SUM($AV$9:$BB$9),AO43,IF(AND(SUM($AV$9:$BB$9)&gt;42,SUM($AV$9:$BB$9)&lt;49),AO43,0))</f>
        <v>0</v>
      </c>
      <c r="AY43" s="52">
        <f t="shared" ref="AY43" si="517">IF(SUM($AM$9:$AS$9)=SUM($AV$9:$BB$9),AP43,IF(AND(SUM($AV$9:$BB$9)&gt;42,SUM($AV$9:$BB$9)&lt;49),AP43,0))</f>
        <v>0</v>
      </c>
      <c r="AZ43" s="53">
        <f t="shared" ref="AZ43" si="518">IF(SUM($AM$9:$AS$9)=SUM($AV$9:$BB$9),AQ43,IF(AND(SUM($AV$9:$BB$9)&gt;42,SUM($AV$9:$BB$9)&lt;49),AQ43,0))</f>
        <v>0</v>
      </c>
      <c r="BA43" s="54">
        <f t="shared" ref="BA43" si="519">IF(SUM($AM$9:$AS$9)=SUM($AV$9:$BB$9),AR43,IF(AND(SUM($AV$9:$BB$9)&gt;42,SUM($AV$9:$BB$9)&lt;49),AR43,0))</f>
        <v>0</v>
      </c>
      <c r="BB43" s="55">
        <f t="shared" ref="BB43" si="520">IF(SUM($AM$9:$AS$9)=SUM($AV$9:$BB$9),AS43,IF(AND(SUM($AV$9:$BB$9)&gt;42,SUM($AV$9:$BB$9)&lt;49),AS43,0))</f>
        <v>0</v>
      </c>
    </row>
    <row r="44" spans="1:54" ht="12.75" hidden="1" customHeight="1" x14ac:dyDescent="0.2">
      <c r="B44" s="93"/>
      <c r="C44" s="94"/>
      <c r="D44" s="95"/>
      <c r="E44" s="115"/>
      <c r="F44" s="140" t="b">
        <f t="shared" ref="F44" si="521">IF($B37=$B43,OR(F38,G43&lt;F43),G43&lt;F43)</f>
        <v>0</v>
      </c>
      <c r="G44" s="189">
        <f t="shared" ref="G44" si="522">IF(AND($B37=$B43,$B37&lt;&gt;"",$B37&lt;&gt;0),G43+G38,G43)</f>
        <v>18</v>
      </c>
      <c r="H44" s="120"/>
      <c r="I44" s="165">
        <f t="shared" si="503"/>
        <v>0</v>
      </c>
      <c r="J44" s="194">
        <f t="shared" ref="J44" si="523">7-COUNTIF(L43:R43,0)-COUNTIF(L43:R43,"")</f>
        <v>0</v>
      </c>
      <c r="K44" s="22">
        <f t="shared" si="505"/>
        <v>0</v>
      </c>
      <c r="L44" s="35">
        <f t="shared" ref="L44:R44" si="524">IF($B37=$B43,L43+L38,L43)</f>
        <v>0</v>
      </c>
      <c r="M44" s="35">
        <f t="shared" si="524"/>
        <v>0</v>
      </c>
      <c r="N44" s="35">
        <f t="shared" si="524"/>
        <v>0</v>
      </c>
      <c r="O44" s="35">
        <f t="shared" si="524"/>
        <v>0</v>
      </c>
      <c r="P44" s="36">
        <f t="shared" si="524"/>
        <v>0</v>
      </c>
      <c r="Q44" s="37">
        <f t="shared" si="524"/>
        <v>0</v>
      </c>
      <c r="R44" s="38">
        <f t="shared" si="524"/>
        <v>0</v>
      </c>
      <c r="S44" s="194">
        <f t="shared" ref="S44" si="525">7-COUNTIF(U43:AA43,0)-COUNTIF(U43:AA43,"")</f>
        <v>0</v>
      </c>
      <c r="T44" s="22">
        <f t="shared" si="507"/>
        <v>0</v>
      </c>
      <c r="U44" s="35">
        <f t="shared" ref="U44:AA44" si="526">IF($B37=$B43,U43+U38,U43)</f>
        <v>0</v>
      </c>
      <c r="V44" s="35">
        <f t="shared" si="526"/>
        <v>0</v>
      </c>
      <c r="W44" s="35">
        <f t="shared" si="526"/>
        <v>0</v>
      </c>
      <c r="X44" s="35">
        <f t="shared" si="526"/>
        <v>0</v>
      </c>
      <c r="Y44" s="36">
        <f t="shared" si="526"/>
        <v>0</v>
      </c>
      <c r="Z44" s="37">
        <f t="shared" si="526"/>
        <v>0</v>
      </c>
      <c r="AA44" s="38">
        <f t="shared" si="526"/>
        <v>0</v>
      </c>
      <c r="AB44" s="194">
        <f t="shared" ref="AB44" si="527">7-COUNTIF(AD43:AJ43,0)-COUNTIF(AD43:AJ43,"")</f>
        <v>0</v>
      </c>
      <c r="AC44" s="22">
        <f t="shared" si="509"/>
        <v>0</v>
      </c>
      <c r="AD44" s="35">
        <f t="shared" ref="AD44:AJ44" si="528">IF($B37=$B43,AD43+AD38,AD43)</f>
        <v>0</v>
      </c>
      <c r="AE44" s="35">
        <f t="shared" si="528"/>
        <v>0</v>
      </c>
      <c r="AF44" s="35">
        <f t="shared" si="528"/>
        <v>0</v>
      </c>
      <c r="AG44" s="35">
        <f t="shared" si="528"/>
        <v>0</v>
      </c>
      <c r="AH44" s="36">
        <f t="shared" si="528"/>
        <v>0</v>
      </c>
      <c r="AI44" s="37">
        <f t="shared" si="528"/>
        <v>0</v>
      </c>
      <c r="AJ44" s="38">
        <f t="shared" si="528"/>
        <v>0</v>
      </c>
      <c r="AK44" s="194">
        <f t="shared" ref="AK44" si="529">7-COUNTIF(AM43:AS43,0)-COUNTIF(AM43:AS43,"")</f>
        <v>0</v>
      </c>
      <c r="AL44" s="22">
        <f t="shared" si="511"/>
        <v>0</v>
      </c>
      <c r="AM44" s="35">
        <f t="shared" ref="AM44:AS44" si="530">IF($B37=$B43,AM43+AM38,AM43)</f>
        <v>0</v>
      </c>
      <c r="AN44" s="35">
        <f t="shared" si="530"/>
        <v>0</v>
      </c>
      <c r="AO44" s="35">
        <f t="shared" si="530"/>
        <v>0</v>
      </c>
      <c r="AP44" s="35">
        <f t="shared" si="530"/>
        <v>0</v>
      </c>
      <c r="AQ44" s="36">
        <f t="shared" si="530"/>
        <v>0</v>
      </c>
      <c r="AR44" s="37">
        <f t="shared" si="530"/>
        <v>0</v>
      </c>
      <c r="AS44" s="38">
        <f t="shared" si="530"/>
        <v>0</v>
      </c>
      <c r="AT44" s="194">
        <f t="shared" ref="AT44" si="531">7-COUNTIF(AV43:BB43,0)-COUNTIF(AV43:BB43,"")</f>
        <v>0</v>
      </c>
      <c r="AU44" s="22">
        <f t="shared" si="513"/>
        <v>0</v>
      </c>
      <c r="AV44" s="35">
        <f t="shared" ref="AV44:BB44" si="532">IF($B37=$B43,AV43+AV38,AV43)</f>
        <v>0</v>
      </c>
      <c r="AW44" s="35">
        <f t="shared" si="532"/>
        <v>0</v>
      </c>
      <c r="AX44" s="35">
        <f t="shared" si="532"/>
        <v>0</v>
      </c>
      <c r="AY44" s="35">
        <f t="shared" si="532"/>
        <v>0</v>
      </c>
      <c r="AZ44" s="36">
        <f t="shared" si="532"/>
        <v>0</v>
      </c>
      <c r="BA44" s="37">
        <f t="shared" si="532"/>
        <v>0</v>
      </c>
      <c r="BB44" s="38">
        <f t="shared" si="532"/>
        <v>0</v>
      </c>
    </row>
    <row r="45" spans="1:54" ht="15" hidden="1" customHeight="1" x14ac:dyDescent="0.2">
      <c r="B45" s="116"/>
      <c r="C45" s="117"/>
      <c r="D45" s="118"/>
      <c r="E45" s="119"/>
      <c r="F45" s="92"/>
      <c r="G45" s="190">
        <f t="shared" ref="G45" si="533">IF(AND($B37=$B43,$B37&lt;&gt;"",$B37&lt;&gt;0),F43+G39,F43)</f>
        <v>18</v>
      </c>
      <c r="H45" s="121"/>
      <c r="I45" s="165">
        <f t="shared" si="503"/>
        <v>0</v>
      </c>
      <c r="J45" s="195">
        <f t="shared" ref="J45" si="534">IF($B43=$B37,COUNTIF(L45:R45,0),COUNTIF(L46:R46,0)+COUNTIF(L46:R46,""))</f>
        <v>7</v>
      </c>
      <c r="K45" s="39">
        <f t="shared" ref="K45:R45" si="535">IF($B37=$B43,K46+K39,K46)</f>
        <v>0</v>
      </c>
      <c r="L45" s="40">
        <f t="shared" si="535"/>
        <v>0</v>
      </c>
      <c r="M45" s="40">
        <f t="shared" si="535"/>
        <v>0</v>
      </c>
      <c r="N45" s="40">
        <f t="shared" si="535"/>
        <v>0</v>
      </c>
      <c r="O45" s="40">
        <f t="shared" si="535"/>
        <v>0</v>
      </c>
      <c r="P45" s="41">
        <f t="shared" si="535"/>
        <v>0</v>
      </c>
      <c r="Q45" s="42">
        <f t="shared" si="535"/>
        <v>0</v>
      </c>
      <c r="R45" s="43">
        <f t="shared" si="535"/>
        <v>0</v>
      </c>
      <c r="S45" s="195">
        <f t="shared" ref="S45" si="536">IF($B43=$B37,COUNTIF(U45:AA45,0),COUNTIF(U46:AA46,0)+COUNTIF(U46:AA46,""))</f>
        <v>7</v>
      </c>
      <c r="T45" s="39">
        <f t="shared" ref="T45:AA45" si="537">IF($B37=$B43,T46+T39,T46)</f>
        <v>0</v>
      </c>
      <c r="U45" s="40">
        <f t="shared" si="537"/>
        <v>0</v>
      </c>
      <c r="V45" s="40">
        <f t="shared" si="537"/>
        <v>0</v>
      </c>
      <c r="W45" s="40">
        <f t="shared" si="537"/>
        <v>0</v>
      </c>
      <c r="X45" s="40">
        <f t="shared" si="537"/>
        <v>0</v>
      </c>
      <c r="Y45" s="41">
        <f t="shared" si="537"/>
        <v>0</v>
      </c>
      <c r="Z45" s="42">
        <f t="shared" si="537"/>
        <v>0</v>
      </c>
      <c r="AA45" s="43">
        <f t="shared" si="537"/>
        <v>0</v>
      </c>
      <c r="AB45" s="195">
        <f t="shared" ref="AB45" si="538">IF($B43=$B37,COUNTIF(AD45:AJ45,0),COUNTIF(AD46:AJ46,0)+COUNTIF(AD46:AJ46,""))</f>
        <v>7</v>
      </c>
      <c r="AC45" s="39">
        <f t="shared" ref="AC45:AJ45" si="539">IF($B37=$B43,AC46+AC39,AC46)</f>
        <v>0</v>
      </c>
      <c r="AD45" s="40">
        <f t="shared" si="539"/>
        <v>0</v>
      </c>
      <c r="AE45" s="40">
        <f t="shared" si="539"/>
        <v>0</v>
      </c>
      <c r="AF45" s="40">
        <f t="shared" si="539"/>
        <v>0</v>
      </c>
      <c r="AG45" s="40">
        <f t="shared" si="539"/>
        <v>0</v>
      </c>
      <c r="AH45" s="41">
        <f t="shared" si="539"/>
        <v>0</v>
      </c>
      <c r="AI45" s="42">
        <f t="shared" si="539"/>
        <v>0</v>
      </c>
      <c r="AJ45" s="43">
        <f t="shared" si="539"/>
        <v>0</v>
      </c>
      <c r="AK45" s="195">
        <f t="shared" ref="AK45" si="540">IF($B43=$B37,COUNTIF(AM45:AS45,0),COUNTIF(AM46:AS46,0)+COUNTIF(AM46:AS46,""))</f>
        <v>7</v>
      </c>
      <c r="AL45" s="39">
        <f t="shared" ref="AL45:AS45" si="541">IF($B37=$B43,AL46+AL39,AL46)</f>
        <v>0</v>
      </c>
      <c r="AM45" s="40">
        <f t="shared" si="541"/>
        <v>0</v>
      </c>
      <c r="AN45" s="40">
        <f t="shared" si="541"/>
        <v>0</v>
      </c>
      <c r="AO45" s="40">
        <f t="shared" si="541"/>
        <v>0</v>
      </c>
      <c r="AP45" s="40">
        <f t="shared" si="541"/>
        <v>0</v>
      </c>
      <c r="AQ45" s="41">
        <f t="shared" si="541"/>
        <v>0</v>
      </c>
      <c r="AR45" s="42">
        <f t="shared" si="541"/>
        <v>0</v>
      </c>
      <c r="AS45" s="43">
        <f t="shared" si="541"/>
        <v>0</v>
      </c>
      <c r="AT45" s="195">
        <f t="shared" ref="AT45" si="542">IF($B43=$B37,COUNTIF(AV45:BB45,0),COUNTIF(AV46:BB46,0)+COUNTIF(AV46:BB46,""))</f>
        <v>7</v>
      </c>
      <c r="AU45" s="39">
        <f t="shared" ref="AU45:BB45" si="543">IF($B37=$B43,AU46+AU39,AU46)</f>
        <v>0</v>
      </c>
      <c r="AV45" s="40">
        <f t="shared" si="543"/>
        <v>0</v>
      </c>
      <c r="AW45" s="40">
        <f t="shared" si="543"/>
        <v>0</v>
      </c>
      <c r="AX45" s="40">
        <f t="shared" si="543"/>
        <v>0</v>
      </c>
      <c r="AY45" s="40">
        <f t="shared" si="543"/>
        <v>0</v>
      </c>
      <c r="AZ45" s="41">
        <f t="shared" si="543"/>
        <v>0</v>
      </c>
      <c r="BA45" s="42">
        <f t="shared" si="543"/>
        <v>0</v>
      </c>
      <c r="BB45" s="43">
        <f t="shared" si="543"/>
        <v>0</v>
      </c>
    </row>
    <row r="46" spans="1:54" ht="15.75" customHeight="1" x14ac:dyDescent="0.2">
      <c r="A46" s="1">
        <f t="shared" ref="A46" si="544">A43</f>
        <v>0</v>
      </c>
      <c r="B46" s="313">
        <f t="shared" ref="B46" si="545">B40+1</f>
        <v>5</v>
      </c>
      <c r="C46" s="314"/>
      <c r="D46" s="314"/>
      <c r="E46" s="314"/>
      <c r="F46" s="31"/>
      <c r="G46" s="183"/>
      <c r="H46" s="122">
        <f t="shared" ref="H46" si="546">5-COUNTIF(AU43,0)-COUNTIF(AL43,0)-COUNTIF(AC43,0)-COUNTIF(T43,0)-COUNTIF(K43,0)</f>
        <v>0</v>
      </c>
      <c r="I46" s="165">
        <f t="shared" si="503"/>
        <v>0</v>
      </c>
      <c r="J46" s="187">
        <f t="shared" ref="J46" si="547">IF($B43=$B37,J40+IF($F43&lt;&gt;$G43,(K43+$G45-$G44)/$F43,K43/$F43),IF($F43&lt;&gt;G43,(K43+$G45-$G44)/$F43,K43/$F43))</f>
        <v>0</v>
      </c>
      <c r="K46" s="7">
        <f t="shared" ref="K46:K47" si="548">SUM(L46:R46)</f>
        <v>0</v>
      </c>
      <c r="L46" s="26">
        <f t="shared" ref="L46:R46" si="549">L43</f>
        <v>0</v>
      </c>
      <c r="M46" s="26">
        <f t="shared" si="549"/>
        <v>0</v>
      </c>
      <c r="N46" s="26">
        <f t="shared" si="549"/>
        <v>0</v>
      </c>
      <c r="O46" s="26">
        <f t="shared" si="549"/>
        <v>0</v>
      </c>
      <c r="P46" s="26">
        <f t="shared" si="549"/>
        <v>0</v>
      </c>
      <c r="Q46" s="29">
        <f t="shared" si="549"/>
        <v>0</v>
      </c>
      <c r="R46" s="23">
        <f t="shared" si="549"/>
        <v>0</v>
      </c>
      <c r="S46" s="187">
        <f t="shared" ref="S46" si="550">IF($B43=$B37,S40+IF($F43&lt;&gt;$G43,(T43+$G45-$G44)/$F43,T43/$F43),IF($F43&lt;&gt;P43,(T43+$G45-$G44)/$F43,T43/$F43))</f>
        <v>0</v>
      </c>
      <c r="T46" s="7">
        <f t="shared" ref="T46:T47" si="551">SUM(U46:AA46)</f>
        <v>0</v>
      </c>
      <c r="U46" s="26">
        <f t="shared" ref="U46:AA46" si="552">U43</f>
        <v>0</v>
      </c>
      <c r="V46" s="26">
        <f t="shared" si="552"/>
        <v>0</v>
      </c>
      <c r="W46" s="26">
        <f t="shared" si="552"/>
        <v>0</v>
      </c>
      <c r="X46" s="26">
        <f t="shared" si="552"/>
        <v>0</v>
      </c>
      <c r="Y46" s="113">
        <f t="shared" si="552"/>
        <v>0</v>
      </c>
      <c r="Z46" s="29">
        <f t="shared" si="552"/>
        <v>0</v>
      </c>
      <c r="AA46" s="23">
        <f t="shared" si="552"/>
        <v>0</v>
      </c>
      <c r="AB46" s="187">
        <f t="shared" ref="AB46" si="553">IF($B43=$B37,AB40+IF($F43&lt;&gt;$G43,(AC43+$G45-$G44)/$F43,AC43/$F43),IF($F43&lt;&gt;Y43,(AC43+$G45-$G44)/$F43,AC43/$F43))</f>
        <v>0</v>
      </c>
      <c r="AC46" s="7">
        <f t="shared" ref="AC46:AC47" si="554">SUM(AD46:AJ46)</f>
        <v>0</v>
      </c>
      <c r="AD46" s="26">
        <f t="shared" ref="AD46:AJ46" si="555">AD43</f>
        <v>0</v>
      </c>
      <c r="AE46" s="26">
        <f t="shared" si="555"/>
        <v>0</v>
      </c>
      <c r="AF46" s="26">
        <f t="shared" si="555"/>
        <v>0</v>
      </c>
      <c r="AG46" s="26">
        <f t="shared" si="555"/>
        <v>0</v>
      </c>
      <c r="AH46" s="113">
        <f t="shared" si="555"/>
        <v>0</v>
      </c>
      <c r="AI46" s="29">
        <f t="shared" si="555"/>
        <v>0</v>
      </c>
      <c r="AJ46" s="23">
        <f t="shared" si="555"/>
        <v>0</v>
      </c>
      <c r="AK46" s="187">
        <f t="shared" ref="AK46" si="556">IF($B43=$B37,AK40+IF($F43&lt;&gt;$G43,(AL43+$G45-$G44)/$F43,AL43/$F43),IF($F43&lt;&gt;AH43,(AL43+$G45-$G44)/$F43,AL43/$F43))</f>
        <v>0</v>
      </c>
      <c r="AL46" s="7">
        <f t="shared" ref="AL46:AL47" si="557">SUM(AM46:AS46)</f>
        <v>0</v>
      </c>
      <c r="AM46" s="26">
        <f t="shared" ref="AM46:AS46" si="558">AM43</f>
        <v>0</v>
      </c>
      <c r="AN46" s="26">
        <f t="shared" si="558"/>
        <v>0</v>
      </c>
      <c r="AO46" s="26">
        <f t="shared" si="558"/>
        <v>0</v>
      </c>
      <c r="AP46" s="26">
        <f t="shared" si="558"/>
        <v>0</v>
      </c>
      <c r="AQ46" s="113">
        <f t="shared" si="558"/>
        <v>0</v>
      </c>
      <c r="AR46" s="29">
        <f t="shared" si="558"/>
        <v>0</v>
      </c>
      <c r="AS46" s="23">
        <f t="shared" si="558"/>
        <v>0</v>
      </c>
      <c r="AT46" s="187">
        <f t="shared" ref="AT46" si="559">IF($B43=$B37,AT40+IF($F43&lt;&gt;$G43,(AU43+$G45-$G44)/$F43,AU43/$F43),IF($F43&lt;&gt;AQ43,(AU43+$G45-$G44)/$F43,AU43/$F43))</f>
        <v>0</v>
      </c>
      <c r="AU46" s="7">
        <f t="shared" ref="AU46:AU47" si="560">SUM(AV46:BB46)</f>
        <v>0</v>
      </c>
      <c r="AV46" s="6">
        <f t="shared" ref="AV46" si="561">IF(SUM($AM$9:$AS$9)=SUM($AV$9:$BB$9),AV43,IF(AND(SUM($AV$9:$BB$9)&gt;42,SUM($AV$9:$BB$9)&lt;49),AV43,0))</f>
        <v>0</v>
      </c>
      <c r="AW46" s="6">
        <f t="shared" ref="AW46:BB46" si="562">IF(SUM($AM$9:$AS$9)=SUM($AV$9:$BB$9),AW43,IF(AND(SUM($AV$9:$BB$9)&gt;42,SUM($AV$9:$BB$9)&lt;49),AW43,0))</f>
        <v>0</v>
      </c>
      <c r="AX46" s="6">
        <f t="shared" si="562"/>
        <v>0</v>
      </c>
      <c r="AY46" s="6">
        <f t="shared" si="562"/>
        <v>0</v>
      </c>
      <c r="AZ46" s="26">
        <f t="shared" si="562"/>
        <v>0</v>
      </c>
      <c r="BA46" s="29">
        <f t="shared" si="562"/>
        <v>0</v>
      </c>
      <c r="BB46" s="23">
        <f t="shared" si="562"/>
        <v>0</v>
      </c>
    </row>
    <row r="47" spans="1:54" ht="15.75" customHeight="1" x14ac:dyDescent="0.2">
      <c r="A47" s="1">
        <f t="shared" ref="A47:A48" si="563">A46</f>
        <v>0</v>
      </c>
      <c r="B47" s="313"/>
      <c r="C47" s="314"/>
      <c r="D47" s="314"/>
      <c r="E47" s="314"/>
      <c r="F47" s="31"/>
      <c r="G47" s="183"/>
      <c r="H47" s="123">
        <f t="shared" ref="H47" si="564">IF($B43=$B37,H41+F47,$F47)</f>
        <v>0</v>
      </c>
      <c r="I47" s="165">
        <f t="shared" si="503"/>
        <v>0</v>
      </c>
      <c r="J47" s="141">
        <f t="shared" ref="J47" si="565">IF($H46=0,0,IF($B37=$B43,IF($H48&gt;0,$H48+J41,K43+J41),IF($H48&gt;0,$H48,K43)))</f>
        <v>0</v>
      </c>
      <c r="K47" s="7">
        <f t="shared" si="548"/>
        <v>0</v>
      </c>
      <c r="L47" s="6"/>
      <c r="M47" s="6"/>
      <c r="N47" s="6"/>
      <c r="O47" s="6"/>
      <c r="P47" s="26"/>
      <c r="Q47" s="29"/>
      <c r="R47" s="23"/>
      <c r="S47" s="141">
        <f t="shared" ref="S47" si="566">IF($H46=0,0,IF($B37=$B43,IF($H48&gt;0,$H48+S41,T43+S41),IF($H48&gt;0,$H48,T43)))</f>
        <v>0</v>
      </c>
      <c r="T47" s="7">
        <f t="shared" si="551"/>
        <v>0</v>
      </c>
      <c r="U47" s="6"/>
      <c r="V47" s="6"/>
      <c r="W47" s="6"/>
      <c r="X47" s="6"/>
      <c r="Y47" s="26"/>
      <c r="Z47" s="29"/>
      <c r="AA47" s="23"/>
      <c r="AB47" s="141">
        <f t="shared" ref="AB47" si="567">IF($H46=0,0,IF($B37=$B43,IF($H48&gt;0,$H48+AB41,AC43+AB41),IF($H48&gt;0,$H48,AC43)))</f>
        <v>0</v>
      </c>
      <c r="AC47" s="7">
        <f t="shared" si="554"/>
        <v>0</v>
      </c>
      <c r="AD47" s="6"/>
      <c r="AE47" s="6"/>
      <c r="AF47" s="6"/>
      <c r="AG47" s="6"/>
      <c r="AH47" s="26"/>
      <c r="AI47" s="29"/>
      <c r="AJ47" s="23"/>
      <c r="AK47" s="141">
        <f t="shared" ref="AK47" si="568">IF($H46=0,0,IF($B37=$B43,IF($H48&gt;0,$H48+AK41,AL43+AK41),IF($H48&gt;0,$H48,AL43)))</f>
        <v>0</v>
      </c>
      <c r="AL47" s="7">
        <f t="shared" si="557"/>
        <v>0</v>
      </c>
      <c r="AM47" s="6"/>
      <c r="AN47" s="6"/>
      <c r="AO47" s="6"/>
      <c r="AP47" s="6"/>
      <c r="AQ47" s="26"/>
      <c r="AR47" s="29"/>
      <c r="AS47" s="23"/>
      <c r="AT47" s="141">
        <f t="shared" ref="AT47" si="569">IF($H46=0,0,IF($B37=$B43,IF($H48&gt;0,$H48+AT41,AU43+AT41),IF($H48&gt;0,$H48,AU43)))</f>
        <v>0</v>
      </c>
      <c r="AU47" s="7">
        <f t="shared" si="560"/>
        <v>0</v>
      </c>
      <c r="AV47" s="6"/>
      <c r="AW47" s="6"/>
      <c r="AX47" s="6"/>
      <c r="AY47" s="6"/>
      <c r="AZ47" s="26"/>
      <c r="BA47" s="29"/>
      <c r="BB47" s="23"/>
    </row>
    <row r="48" spans="1:54" ht="18.75" customHeight="1" thickBot="1" x14ac:dyDescent="0.25">
      <c r="A48" s="1">
        <f t="shared" si="563"/>
        <v>0</v>
      </c>
      <c r="B48" s="323" t="str">
        <f>IF(B43="",Wydruk!$AE$6,IF(J44=0,Wydruk!$AE$7,IF(AND(G44&lt;G45,B43&lt;&gt;$B49),Wydruk!$AE$13,IF(AND($B43=$B37,$B43&lt;&gt;$B49),IF(OR(OR(J48&lt;4,J48&gt;5),OR(S48&lt;4,S48&gt;5),OR(AB48&lt;4,AB48&gt;5),OR(AK48&lt;4,AK48&gt;5),OR(AND(AT48&lt;4,AT48&gt;0),AT48&gt;5)),Wydruk!$AE$8,Wydruk!$AE$9),IF($B43=$B49,IF($F47&lt;&gt;0,Wydruk!$AE$12,Wydruk!$AE$10),IF(OR(OR(J44&lt;4,J44&gt;5),OR(S44&lt;4,S44&gt;5),OR(AB44&lt;4,AB44&gt;5),OR(AK44&lt;4,AK44&gt;5),OR(AND(AT44&lt;4,AT44&gt;0),AT44&gt;5)),Wydruk!$AE$8,Wydruk!$AE$11))))))</f>
        <v>Uzupełnij liczby godzin tygodniowego planu</v>
      </c>
      <c r="C48" s="324"/>
      <c r="D48" s="324"/>
      <c r="E48" s="324"/>
      <c r="F48" s="173">
        <f>październik!F48</f>
        <v>0</v>
      </c>
      <c r="G48" s="184">
        <f>październik!G48</f>
        <v>0</v>
      </c>
      <c r="H48" s="191">
        <f t="shared" ref="H48" si="570">IF(OR($G48=0,$F48=0,$G48="",$F48=""),0,$G48/$F48)</f>
        <v>0</v>
      </c>
      <c r="I48" s="193"/>
      <c r="J48" s="176">
        <f t="shared" ref="J48" si="571">IF($B37=$B43,IF(L43+L38&gt;0,1,0)+IF(M43+M38&gt;0,1,0)+IF(N43+N38&gt;0,1,0)+IF(O43+O38&gt;0,1,0)+IF(P43+P38&gt;0,1,0)+IF(Q43+Q38&gt;0,1,0)+IF(R43+R38&gt;0,1,0),J44)</f>
        <v>0</v>
      </c>
      <c r="K48" s="133">
        <f t="shared" ref="K48" si="572">IF(OR($B43=$B49,J48=0,(K44-Q48+O48)&lt;=0),0,(K44-Q48+O48)/J48)</f>
        <v>0</v>
      </c>
      <c r="L48" s="137">
        <f t="shared" ref="L48" si="573">IF(K48*(7-J45)&lt;=0,0,K48*(7-J45))</f>
        <v>0</v>
      </c>
      <c r="M48" s="311">
        <f t="shared" ref="M48" si="574">ROUND(IF(OR(K45-K48*(7-J45)+P48&lt;0,$B43=$B49,K48&lt;=0,K45=0),0,IF(K45-K48*(7-J45)+P48&gt;Q48-O48+P48,Q48-O48+P48,K45-K48*(7-J45)+P48)),1)</f>
        <v>0</v>
      </c>
      <c r="N48" s="312"/>
      <c r="O48" s="139">
        <f t="shared" ref="O48" si="575">IF(OR($B43=$B49,J44=0),0,IF($B43=$B37,J43,$F43))</f>
        <v>0</v>
      </c>
      <c r="P48" s="30">
        <f t="shared" ref="P48" si="576">IF(OR($B43=$B49,J48=0),0,$G45-$G44)</f>
        <v>0</v>
      </c>
      <c r="Q48" s="134">
        <f t="shared" ref="Q48" si="577">IF(OR($B43=$B49,J48=0),0,J47)</f>
        <v>0</v>
      </c>
      <c r="R48" s="138">
        <f t="shared" ref="R48" si="578">IF($B43=$B49,0,K45)</f>
        <v>0</v>
      </c>
      <c r="S48" s="176">
        <f t="shared" ref="S48" si="579">IF($B37=$B43,IF(U43+U38&gt;0,1,0)+IF(V43+V38&gt;0,1,0)+IF(W43+W38&gt;0,1,0)+IF(X43+X38&gt;0,1,0)+IF(Y43+Y38&gt;0,1,0)+IF(Z43+Z38&gt;0,1,0)+IF(AA43+AA38&gt;0,1,0),S44)</f>
        <v>0</v>
      </c>
      <c r="T48" s="133">
        <f t="shared" ref="T48" si="580">IF(OR($B43=$B49,S48=0,(T44-Z48+X48)&lt;=0),0,(T44-Z48+X48)/S48)</f>
        <v>0</v>
      </c>
      <c r="U48" s="137">
        <f t="shared" ref="U48" si="581">IF(T48*(7-S45)&lt;=0,0,T48*(7-S45))</f>
        <v>0</v>
      </c>
      <c r="V48" s="311">
        <f t="shared" ref="V48" si="582">ROUND(IF(OR(T45-T48*(7-S45)+Y48&lt;0,$B43=$B49,T48&lt;=0,T45=0),0,IF(T45-T48*(7-S45)+Y48&gt;Z48-X48+Y48,Z48-X48+Y48,T45-T48*(7-S45)+Y48)),1)</f>
        <v>0</v>
      </c>
      <c r="W48" s="312"/>
      <c r="X48" s="139">
        <f t="shared" ref="X48" si="583">IF(OR($B43=$B49,S44=0),0,IF($B43=$B37,S43,$F43))</f>
        <v>0</v>
      </c>
      <c r="Y48" s="30">
        <f t="shared" ref="Y48" si="584">IF(OR($B43=$B49,S48=0),0,$G45-$G44)</f>
        <v>0</v>
      </c>
      <c r="Z48" s="134">
        <f t="shared" ref="Z48" si="585">IF(OR($B43=$B49,S48=0),0,S47)</f>
        <v>0</v>
      </c>
      <c r="AA48" s="138">
        <f t="shared" ref="AA48" si="586">IF($B43=$B49,0,T45)</f>
        <v>0</v>
      </c>
      <c r="AB48" s="176">
        <f t="shared" ref="AB48" si="587">IF($B37=$B43,IF(AD43+AD38&gt;0,1,0)+IF(AE43+AE38&gt;0,1,0)+IF(AF43+AF38&gt;0,1,0)+IF(AG43+AG38&gt;0,1,0)+IF(AH43+AH38&gt;0,1,0)+IF(AI43+AI38&gt;0,1,0)+IF(AJ43+AJ38&gt;0,1,0),AB44)</f>
        <v>0</v>
      </c>
      <c r="AC48" s="133">
        <f t="shared" ref="AC48" si="588">IF(OR($B43=$B49,AB48=0,(AC44-AI48+AG48)&lt;=0),0,(AC44-AI48+AG48)/AB48)</f>
        <v>0</v>
      </c>
      <c r="AD48" s="137">
        <f t="shared" ref="AD48" si="589">IF(AC48*(7-AB45)&lt;=0,0,AC48*(7-AB45))</f>
        <v>0</v>
      </c>
      <c r="AE48" s="311">
        <f t="shared" ref="AE48" si="590">ROUND(IF(OR(AC45-AC48*(7-AB45)+AH48&lt;0,$B43=$B49,AC48&lt;=0,AC45=0),0,IF(AC45-AC48*(7-AB45)+AH48&gt;AI48-AG48+AH48,AI48-AG48+AH48,AC45-AC48*(7-AB45)+AH48)),1)</f>
        <v>0</v>
      </c>
      <c r="AF48" s="312"/>
      <c r="AG48" s="139">
        <f t="shared" ref="AG48" si="591">IF(OR($B43=$B49,AB44=0),0,IF($B43=$B37,AB43,$F43))</f>
        <v>0</v>
      </c>
      <c r="AH48" s="30">
        <f t="shared" ref="AH48" si="592">IF(OR($B43=$B49,AB48=0),0,$G45-$G44)</f>
        <v>0</v>
      </c>
      <c r="AI48" s="134">
        <f t="shared" ref="AI48" si="593">IF(OR($B43=$B49,AB48=0),0,AB47)</f>
        <v>0</v>
      </c>
      <c r="AJ48" s="138">
        <f t="shared" ref="AJ48" si="594">IF($B43=$B49,0,AC45)</f>
        <v>0</v>
      </c>
      <c r="AK48" s="176">
        <f t="shared" ref="AK48" si="595">IF($B37=$B43,IF(AM43+AM38&gt;0,1,0)+IF(AN43+AN38&gt;0,1,0)+IF(AO43+AO38&gt;0,1,0)+IF(AP43+AP38&gt;0,1,0)+IF(AQ43+AQ38&gt;0,1,0)+IF(AR43+AR38&gt;0,1,0)+IF(AS43+AS38&gt;0,1,0),AK44)</f>
        <v>0</v>
      </c>
      <c r="AL48" s="133">
        <f t="shared" ref="AL48" si="596">IF(OR($B43=$B49,AK48=0,(AL44-AR48+AP48)&lt;=0),0,(AL44-AR48+AP48)/AK48)</f>
        <v>0</v>
      </c>
      <c r="AM48" s="137">
        <f t="shared" ref="AM48" si="597">IF(AL48*(7-AK45)&lt;=0,0,AL48*(7-AK45))</f>
        <v>0</v>
      </c>
      <c r="AN48" s="311">
        <f t="shared" ref="AN48" si="598">ROUND(IF(OR(AL45-AL48*(7-AK45)+AQ48&lt;0,$B43=$B49,AL48&lt;=0,AL45=0),0,IF(AL45-AL48*(7-AK45)+AQ48&gt;AR48-AP48+AQ48,AR48-AP48+AQ48,AL45-AL48*(7-AK45)+AQ48)),1)</f>
        <v>0</v>
      </c>
      <c r="AO48" s="312"/>
      <c r="AP48" s="139">
        <f t="shared" ref="AP48" si="599">IF(OR($B43=$B49,AK44=0),0,IF($B43=$B37,AK43,$F43))</f>
        <v>0</v>
      </c>
      <c r="AQ48" s="30">
        <f t="shared" ref="AQ48" si="600">IF(OR($B43=$B49,AK48=0),0,$G45-$G44)</f>
        <v>0</v>
      </c>
      <c r="AR48" s="134">
        <f t="shared" ref="AR48" si="601">IF(OR($B43=$B49,AK48=0),0,AK47)</f>
        <v>0</v>
      </c>
      <c r="AS48" s="138">
        <f t="shared" ref="AS48" si="602">IF($B43=$B49,0,AL45)</f>
        <v>0</v>
      </c>
      <c r="AT48" s="176">
        <f t="shared" ref="AT48" si="603">IF($B37=$B43,IF(AV43+AV38&gt;0,1,0)+IF(AW43+AW38&gt;0,1,0)+IF(AX43+AX38&gt;0,1,0)+IF(AY43+AY38&gt;0,1,0)+IF(AZ43+AZ38&gt;0,1,0)+IF(BA43+BA38&gt;0,1,0)+IF(BB43+BB38&gt;0,1,0),AT44)</f>
        <v>0</v>
      </c>
      <c r="AU48" s="133">
        <f t="shared" ref="AU48" si="604">IF(OR($B43=$B49,AT48=0,(AU44-BA48+AY48)&lt;=0),0,(AU44-BA48+AY48)/AT48)</f>
        <v>0</v>
      </c>
      <c r="AV48" s="137">
        <f t="shared" ref="AV48" si="605">IF(AU48*(7-AT45)&lt;=0,0,AU48*(7-AT45))</f>
        <v>0</v>
      </c>
      <c r="AW48" s="311">
        <f t="shared" ref="AW48" si="606">ROUND(IF(OR(AU45-AU48*(7-AT45)+AZ48&lt;0,$B43=$B49,AU48&lt;=0,AU45=0),0,IF(AU45-AU48*(7-AT45)+AZ48&gt;BA48-AY48+AZ48,BA48-AY48+AZ48,AU45-AU48*(7-AT45)+AZ48)),1)</f>
        <v>0</v>
      </c>
      <c r="AX48" s="312"/>
      <c r="AY48" s="139">
        <f t="shared" ref="AY48" si="607">IF(OR($B43=$B49,AT44=0),0,IF($B43=$B37,AT43,$F43))</f>
        <v>0</v>
      </c>
      <c r="AZ48" s="30">
        <f t="shared" ref="AZ48" si="608">IF(OR($B43=$B49,AT48=0),0,$G45-$G44)</f>
        <v>0</v>
      </c>
      <c r="BA48" s="134">
        <f t="shared" ref="BA48" si="609">IF(OR($B43=$B49,AT48=0),0,AT47)</f>
        <v>0</v>
      </c>
      <c r="BB48" s="138">
        <f t="shared" ref="BB48" si="610">IF($B43=$B49,0,AU45)</f>
        <v>0</v>
      </c>
    </row>
    <row r="49" spans="1:54" ht="15.75" x14ac:dyDescent="0.2">
      <c r="A49" s="1">
        <f t="shared" ref="A49" si="611">IF(B49="","1. Niewypełnione",B49)</f>
        <v>0</v>
      </c>
      <c r="B49" s="320">
        <f>październik!B49</f>
        <v>0</v>
      </c>
      <c r="C49" s="321">
        <f>październik!C49</f>
        <v>0</v>
      </c>
      <c r="D49" s="321">
        <f>październik!D49</f>
        <v>0</v>
      </c>
      <c r="E49" s="321">
        <f>październik!E49</f>
        <v>0</v>
      </c>
      <c r="F49" s="177">
        <f>październik!F49</f>
        <v>18</v>
      </c>
      <c r="G49" s="185">
        <f>październik!G49</f>
        <v>18</v>
      </c>
      <c r="H49" s="177"/>
      <c r="I49" s="192">
        <f t="shared" ref="I49:I53" si="612">K49+T49+AC49+AL49+AU49</f>
        <v>0</v>
      </c>
      <c r="J49" s="186">
        <f t="shared" ref="J49" si="613">IF(OR($B49=$B55,J52=0),0,ROUND((K50+P54)/J52,0))</f>
        <v>0</v>
      </c>
      <c r="K49" s="51">
        <f t="shared" ref="K49:K50" si="614">SUM(L49:R49)</f>
        <v>0</v>
      </c>
      <c r="L49" s="52">
        <f>październik!L49</f>
        <v>0</v>
      </c>
      <c r="M49" s="52">
        <f>październik!M49</f>
        <v>0</v>
      </c>
      <c r="N49" s="52">
        <f>październik!N49</f>
        <v>0</v>
      </c>
      <c r="O49" s="52">
        <f>październik!O49</f>
        <v>0</v>
      </c>
      <c r="P49" s="53">
        <f>październik!P49</f>
        <v>0</v>
      </c>
      <c r="Q49" s="54">
        <f>październik!Q49</f>
        <v>0</v>
      </c>
      <c r="R49" s="55">
        <f>październik!R49</f>
        <v>0</v>
      </c>
      <c r="S49" s="188">
        <f t="shared" ref="S49" si="615">IF(OR($B49=$B55,S52=0),0,ROUND((T50+Y54)/S52,0))</f>
        <v>0</v>
      </c>
      <c r="T49" s="51">
        <f t="shared" ref="T49:T50" si="616">SUM(U49:AA49)</f>
        <v>0</v>
      </c>
      <c r="U49" s="52">
        <f>październik!U49</f>
        <v>0</v>
      </c>
      <c r="V49" s="52">
        <f>październik!V49</f>
        <v>0</v>
      </c>
      <c r="W49" s="52">
        <f>październik!W49</f>
        <v>0</v>
      </c>
      <c r="X49" s="52">
        <f>październik!X49</f>
        <v>0</v>
      </c>
      <c r="Y49" s="53">
        <f>październik!Y49</f>
        <v>0</v>
      </c>
      <c r="Z49" s="54">
        <f>październik!Z49</f>
        <v>0</v>
      </c>
      <c r="AA49" s="55">
        <f>październik!AA49</f>
        <v>0</v>
      </c>
      <c r="AB49" s="188">
        <f t="shared" ref="AB49" si="617">IF(OR($B49=$B55,AB52=0),0,ROUND((AC50+AH54)/AB52,0))</f>
        <v>0</v>
      </c>
      <c r="AC49" s="51">
        <f t="shared" ref="AC49:AC50" si="618">SUM(AD49:AJ49)</f>
        <v>0</v>
      </c>
      <c r="AD49" s="52">
        <f>październik!AD49</f>
        <v>0</v>
      </c>
      <c r="AE49" s="52">
        <f>październik!AE49</f>
        <v>0</v>
      </c>
      <c r="AF49" s="52">
        <f>październik!AF49</f>
        <v>0</v>
      </c>
      <c r="AG49" s="52">
        <f>październik!AG49</f>
        <v>0</v>
      </c>
      <c r="AH49" s="53">
        <f>październik!AH49</f>
        <v>0</v>
      </c>
      <c r="AI49" s="54">
        <f>październik!AI49</f>
        <v>0</v>
      </c>
      <c r="AJ49" s="55">
        <f>październik!AJ49</f>
        <v>0</v>
      </c>
      <c r="AK49" s="188">
        <f t="shared" ref="AK49" si="619">IF(OR($B49=$B55,AK52=0),0,ROUND((AL50+AQ54)/AK52,0))</f>
        <v>0</v>
      </c>
      <c r="AL49" s="51">
        <f t="shared" ref="AL49:AL50" si="620">SUM(AM49:AS49)</f>
        <v>0</v>
      </c>
      <c r="AM49" s="52">
        <f>październik!AM49</f>
        <v>0</v>
      </c>
      <c r="AN49" s="52">
        <f>październik!AN49</f>
        <v>0</v>
      </c>
      <c r="AO49" s="52">
        <f>październik!AO49</f>
        <v>0</v>
      </c>
      <c r="AP49" s="52">
        <f>październik!AP49</f>
        <v>0</v>
      </c>
      <c r="AQ49" s="53">
        <f>październik!AQ49</f>
        <v>0</v>
      </c>
      <c r="AR49" s="54">
        <f>październik!AR49</f>
        <v>0</v>
      </c>
      <c r="AS49" s="55">
        <f>październik!AS49</f>
        <v>0</v>
      </c>
      <c r="AT49" s="188">
        <f t="shared" ref="AT49" si="621">IF(OR($B49=$B55,AT52=0),0,ROUND((AU50+AZ54)/AT52,0))</f>
        <v>0</v>
      </c>
      <c r="AU49" s="51">
        <f t="shared" ref="AU49:AU50" si="622">SUM(AV49:BB49)</f>
        <v>0</v>
      </c>
      <c r="AV49" s="52">
        <f t="shared" ref="AV49" si="623">IF(SUM($AM$9:$AS$9)=SUM($AV$9:$BB$9),AM49,IF(AND(SUM($AV$9:$BB$9)&gt;42,SUM($AV$9:$BB$9)&lt;49),AM49,0))</f>
        <v>0</v>
      </c>
      <c r="AW49" s="52">
        <f t="shared" ref="AW49" si="624">IF(SUM($AM$9:$AS$9)=SUM($AV$9:$BB$9),AN49,IF(AND(SUM($AV$9:$BB$9)&gt;42,SUM($AV$9:$BB$9)&lt;49),AN49,0))</f>
        <v>0</v>
      </c>
      <c r="AX49" s="52">
        <f t="shared" ref="AX49" si="625">IF(SUM($AM$9:$AS$9)=SUM($AV$9:$BB$9),AO49,IF(AND(SUM($AV$9:$BB$9)&gt;42,SUM($AV$9:$BB$9)&lt;49),AO49,0))</f>
        <v>0</v>
      </c>
      <c r="AY49" s="52">
        <f t="shared" ref="AY49" si="626">IF(SUM($AM$9:$AS$9)=SUM($AV$9:$BB$9),AP49,IF(AND(SUM($AV$9:$BB$9)&gt;42,SUM($AV$9:$BB$9)&lt;49),AP49,0))</f>
        <v>0</v>
      </c>
      <c r="AZ49" s="53">
        <f t="shared" ref="AZ49" si="627">IF(SUM($AM$9:$AS$9)=SUM($AV$9:$BB$9),AQ49,IF(AND(SUM($AV$9:$BB$9)&gt;42,SUM($AV$9:$BB$9)&lt;49),AQ49,0))</f>
        <v>0</v>
      </c>
      <c r="BA49" s="54">
        <f t="shared" ref="BA49" si="628">IF(SUM($AM$9:$AS$9)=SUM($AV$9:$BB$9),AR49,IF(AND(SUM($AV$9:$BB$9)&gt;42,SUM($AV$9:$BB$9)&lt;49),AR49,0))</f>
        <v>0</v>
      </c>
      <c r="BB49" s="55">
        <f t="shared" ref="BB49" si="629">IF(SUM($AM$9:$AS$9)=SUM($AV$9:$BB$9),AS49,IF(AND(SUM($AV$9:$BB$9)&gt;42,SUM($AV$9:$BB$9)&lt;49),AS49,0))</f>
        <v>0</v>
      </c>
    </row>
    <row r="50" spans="1:54" ht="12.75" hidden="1" customHeight="1" x14ac:dyDescent="0.2">
      <c r="B50" s="93"/>
      <c r="C50" s="94"/>
      <c r="D50" s="95"/>
      <c r="E50" s="115"/>
      <c r="F50" s="140" t="b">
        <f t="shared" ref="F50" si="630">IF($B43=$B49,OR(F44,G49&lt;F49),G49&lt;F49)</f>
        <v>0</v>
      </c>
      <c r="G50" s="189">
        <f t="shared" ref="G50" si="631">IF(AND($B43=$B49,$B43&lt;&gt;"",$B43&lt;&gt;0),G49+G44,G49)</f>
        <v>18</v>
      </c>
      <c r="H50" s="120"/>
      <c r="I50" s="165">
        <f t="shared" si="612"/>
        <v>0</v>
      </c>
      <c r="J50" s="194">
        <f t="shared" ref="J50" si="632">7-COUNTIF(L49:R49,0)-COUNTIF(L49:R49,"")</f>
        <v>0</v>
      </c>
      <c r="K50" s="22">
        <f t="shared" si="614"/>
        <v>0</v>
      </c>
      <c r="L50" s="35">
        <f t="shared" ref="L50:R50" si="633">IF($B43=$B49,L49+L44,L49)</f>
        <v>0</v>
      </c>
      <c r="M50" s="35">
        <f t="shared" si="633"/>
        <v>0</v>
      </c>
      <c r="N50" s="35">
        <f t="shared" si="633"/>
        <v>0</v>
      </c>
      <c r="O50" s="35">
        <f t="shared" si="633"/>
        <v>0</v>
      </c>
      <c r="P50" s="36">
        <f t="shared" si="633"/>
        <v>0</v>
      </c>
      <c r="Q50" s="37">
        <f t="shared" si="633"/>
        <v>0</v>
      </c>
      <c r="R50" s="38">
        <f t="shared" si="633"/>
        <v>0</v>
      </c>
      <c r="S50" s="194">
        <f t="shared" ref="S50" si="634">7-COUNTIF(U49:AA49,0)-COUNTIF(U49:AA49,"")</f>
        <v>0</v>
      </c>
      <c r="T50" s="22">
        <f t="shared" si="616"/>
        <v>0</v>
      </c>
      <c r="U50" s="35">
        <f t="shared" ref="U50:AA50" si="635">IF($B43=$B49,U49+U44,U49)</f>
        <v>0</v>
      </c>
      <c r="V50" s="35">
        <f t="shared" si="635"/>
        <v>0</v>
      </c>
      <c r="W50" s="35">
        <f t="shared" si="635"/>
        <v>0</v>
      </c>
      <c r="X50" s="35">
        <f t="shared" si="635"/>
        <v>0</v>
      </c>
      <c r="Y50" s="36">
        <f t="shared" si="635"/>
        <v>0</v>
      </c>
      <c r="Z50" s="37">
        <f t="shared" si="635"/>
        <v>0</v>
      </c>
      <c r="AA50" s="38">
        <f t="shared" si="635"/>
        <v>0</v>
      </c>
      <c r="AB50" s="194">
        <f t="shared" ref="AB50" si="636">7-COUNTIF(AD49:AJ49,0)-COUNTIF(AD49:AJ49,"")</f>
        <v>0</v>
      </c>
      <c r="AC50" s="22">
        <f t="shared" si="618"/>
        <v>0</v>
      </c>
      <c r="AD50" s="35">
        <f t="shared" ref="AD50:AJ50" si="637">IF($B43=$B49,AD49+AD44,AD49)</f>
        <v>0</v>
      </c>
      <c r="AE50" s="35">
        <f t="shared" si="637"/>
        <v>0</v>
      </c>
      <c r="AF50" s="35">
        <f t="shared" si="637"/>
        <v>0</v>
      </c>
      <c r="AG50" s="35">
        <f t="shared" si="637"/>
        <v>0</v>
      </c>
      <c r="AH50" s="36">
        <f t="shared" si="637"/>
        <v>0</v>
      </c>
      <c r="AI50" s="37">
        <f t="shared" si="637"/>
        <v>0</v>
      </c>
      <c r="AJ50" s="38">
        <f t="shared" si="637"/>
        <v>0</v>
      </c>
      <c r="AK50" s="194">
        <f t="shared" ref="AK50" si="638">7-COUNTIF(AM49:AS49,0)-COUNTIF(AM49:AS49,"")</f>
        <v>0</v>
      </c>
      <c r="AL50" s="22">
        <f t="shared" si="620"/>
        <v>0</v>
      </c>
      <c r="AM50" s="35">
        <f t="shared" ref="AM50:AS50" si="639">IF($B43=$B49,AM49+AM44,AM49)</f>
        <v>0</v>
      </c>
      <c r="AN50" s="35">
        <f t="shared" si="639"/>
        <v>0</v>
      </c>
      <c r="AO50" s="35">
        <f t="shared" si="639"/>
        <v>0</v>
      </c>
      <c r="AP50" s="35">
        <f t="shared" si="639"/>
        <v>0</v>
      </c>
      <c r="AQ50" s="36">
        <f t="shared" si="639"/>
        <v>0</v>
      </c>
      <c r="AR50" s="37">
        <f t="shared" si="639"/>
        <v>0</v>
      </c>
      <c r="AS50" s="38">
        <f t="shared" si="639"/>
        <v>0</v>
      </c>
      <c r="AT50" s="194">
        <f t="shared" ref="AT50" si="640">7-COUNTIF(AV49:BB49,0)-COUNTIF(AV49:BB49,"")</f>
        <v>0</v>
      </c>
      <c r="AU50" s="22">
        <f t="shared" si="622"/>
        <v>0</v>
      </c>
      <c r="AV50" s="35">
        <f t="shared" ref="AV50:BB50" si="641">IF($B43=$B49,AV49+AV44,AV49)</f>
        <v>0</v>
      </c>
      <c r="AW50" s="35">
        <f t="shared" si="641"/>
        <v>0</v>
      </c>
      <c r="AX50" s="35">
        <f t="shared" si="641"/>
        <v>0</v>
      </c>
      <c r="AY50" s="35">
        <f t="shared" si="641"/>
        <v>0</v>
      </c>
      <c r="AZ50" s="36">
        <f t="shared" si="641"/>
        <v>0</v>
      </c>
      <c r="BA50" s="37">
        <f t="shared" si="641"/>
        <v>0</v>
      </c>
      <c r="BB50" s="38">
        <f t="shared" si="641"/>
        <v>0</v>
      </c>
    </row>
    <row r="51" spans="1:54" ht="15" hidden="1" customHeight="1" x14ac:dyDescent="0.2">
      <c r="B51" s="116"/>
      <c r="C51" s="117"/>
      <c r="D51" s="118"/>
      <c r="E51" s="119"/>
      <c r="F51" s="92"/>
      <c r="G51" s="190">
        <f t="shared" ref="G51" si="642">IF(AND($B43=$B49,$B43&lt;&gt;"",$B43&lt;&gt;0),F49+G45,F49)</f>
        <v>18</v>
      </c>
      <c r="H51" s="121"/>
      <c r="I51" s="165">
        <f t="shared" si="612"/>
        <v>0</v>
      </c>
      <c r="J51" s="195">
        <f t="shared" ref="J51" si="643">IF($B49=$B43,COUNTIF(L51:R51,0),COUNTIF(L52:R52,0)+COUNTIF(L52:R52,""))</f>
        <v>7</v>
      </c>
      <c r="K51" s="39">
        <f t="shared" ref="K51:R51" si="644">IF($B43=$B49,K52+K45,K52)</f>
        <v>0</v>
      </c>
      <c r="L51" s="40">
        <f t="shared" si="644"/>
        <v>0</v>
      </c>
      <c r="M51" s="40">
        <f t="shared" si="644"/>
        <v>0</v>
      </c>
      <c r="N51" s="40">
        <f t="shared" si="644"/>
        <v>0</v>
      </c>
      <c r="O51" s="40">
        <f t="shared" si="644"/>
        <v>0</v>
      </c>
      <c r="P51" s="41">
        <f t="shared" si="644"/>
        <v>0</v>
      </c>
      <c r="Q51" s="42">
        <f t="shared" si="644"/>
        <v>0</v>
      </c>
      <c r="R51" s="43">
        <f t="shared" si="644"/>
        <v>0</v>
      </c>
      <c r="S51" s="195">
        <f t="shared" ref="S51" si="645">IF($B49=$B43,COUNTIF(U51:AA51,0),COUNTIF(U52:AA52,0)+COUNTIF(U52:AA52,""))</f>
        <v>7</v>
      </c>
      <c r="T51" s="39">
        <f t="shared" ref="T51:AA51" si="646">IF($B43=$B49,T52+T45,T52)</f>
        <v>0</v>
      </c>
      <c r="U51" s="40">
        <f t="shared" si="646"/>
        <v>0</v>
      </c>
      <c r="V51" s="40">
        <f t="shared" si="646"/>
        <v>0</v>
      </c>
      <c r="W51" s="40">
        <f t="shared" si="646"/>
        <v>0</v>
      </c>
      <c r="X51" s="40">
        <f t="shared" si="646"/>
        <v>0</v>
      </c>
      <c r="Y51" s="41">
        <f t="shared" si="646"/>
        <v>0</v>
      </c>
      <c r="Z51" s="42">
        <f t="shared" si="646"/>
        <v>0</v>
      </c>
      <c r="AA51" s="43">
        <f t="shared" si="646"/>
        <v>0</v>
      </c>
      <c r="AB51" s="195">
        <f t="shared" ref="AB51" si="647">IF($B49=$B43,COUNTIF(AD51:AJ51,0),COUNTIF(AD52:AJ52,0)+COUNTIF(AD52:AJ52,""))</f>
        <v>7</v>
      </c>
      <c r="AC51" s="39">
        <f t="shared" ref="AC51:AJ51" si="648">IF($B43=$B49,AC52+AC45,AC52)</f>
        <v>0</v>
      </c>
      <c r="AD51" s="40">
        <f t="shared" si="648"/>
        <v>0</v>
      </c>
      <c r="AE51" s="40">
        <f t="shared" si="648"/>
        <v>0</v>
      </c>
      <c r="AF51" s="40">
        <f t="shared" si="648"/>
        <v>0</v>
      </c>
      <c r="AG51" s="40">
        <f t="shared" si="648"/>
        <v>0</v>
      </c>
      <c r="AH51" s="41">
        <f t="shared" si="648"/>
        <v>0</v>
      </c>
      <c r="AI51" s="42">
        <f t="shared" si="648"/>
        <v>0</v>
      </c>
      <c r="AJ51" s="43">
        <f t="shared" si="648"/>
        <v>0</v>
      </c>
      <c r="AK51" s="195">
        <f t="shared" ref="AK51" si="649">IF($B49=$B43,COUNTIF(AM51:AS51,0),COUNTIF(AM52:AS52,0)+COUNTIF(AM52:AS52,""))</f>
        <v>7</v>
      </c>
      <c r="AL51" s="39">
        <f t="shared" ref="AL51:AS51" si="650">IF($B43=$B49,AL52+AL45,AL52)</f>
        <v>0</v>
      </c>
      <c r="AM51" s="40">
        <f t="shared" si="650"/>
        <v>0</v>
      </c>
      <c r="AN51" s="40">
        <f t="shared" si="650"/>
        <v>0</v>
      </c>
      <c r="AO51" s="40">
        <f t="shared" si="650"/>
        <v>0</v>
      </c>
      <c r="AP51" s="40">
        <f t="shared" si="650"/>
        <v>0</v>
      </c>
      <c r="AQ51" s="41">
        <f t="shared" si="650"/>
        <v>0</v>
      </c>
      <c r="AR51" s="42">
        <f t="shared" si="650"/>
        <v>0</v>
      </c>
      <c r="AS51" s="43">
        <f t="shared" si="650"/>
        <v>0</v>
      </c>
      <c r="AT51" s="195">
        <f t="shared" ref="AT51" si="651">IF($B49=$B43,COUNTIF(AV51:BB51,0),COUNTIF(AV52:BB52,0)+COUNTIF(AV52:BB52,""))</f>
        <v>7</v>
      </c>
      <c r="AU51" s="39">
        <f t="shared" ref="AU51:BB51" si="652">IF($B43=$B49,AU52+AU45,AU52)</f>
        <v>0</v>
      </c>
      <c r="AV51" s="40">
        <f t="shared" si="652"/>
        <v>0</v>
      </c>
      <c r="AW51" s="40">
        <f t="shared" si="652"/>
        <v>0</v>
      </c>
      <c r="AX51" s="40">
        <f t="shared" si="652"/>
        <v>0</v>
      </c>
      <c r="AY51" s="40">
        <f t="shared" si="652"/>
        <v>0</v>
      </c>
      <c r="AZ51" s="41">
        <f t="shared" si="652"/>
        <v>0</v>
      </c>
      <c r="BA51" s="42">
        <f t="shared" si="652"/>
        <v>0</v>
      </c>
      <c r="BB51" s="43">
        <f t="shared" si="652"/>
        <v>0</v>
      </c>
    </row>
    <row r="52" spans="1:54" ht="15.75" customHeight="1" x14ac:dyDescent="0.2">
      <c r="A52" s="1">
        <f t="shared" ref="A52" si="653">A49</f>
        <v>0</v>
      </c>
      <c r="B52" s="313">
        <f t="shared" ref="B52" si="654">B46+1</f>
        <v>6</v>
      </c>
      <c r="C52" s="314"/>
      <c r="D52" s="314"/>
      <c r="E52" s="314"/>
      <c r="F52" s="31"/>
      <c r="G52" s="183"/>
      <c r="H52" s="122">
        <f t="shared" ref="H52" si="655">5-COUNTIF(AU49,0)-COUNTIF(AL49,0)-COUNTIF(AC49,0)-COUNTIF(T49,0)-COUNTIF(K49,0)</f>
        <v>0</v>
      </c>
      <c r="I52" s="165">
        <f t="shared" si="612"/>
        <v>0</v>
      </c>
      <c r="J52" s="187">
        <f t="shared" ref="J52" si="656">IF($B49=$B43,J46+IF($F49&lt;&gt;$G49,(K49+$G51-$G50)/$F49,K49/$F49),IF($F49&lt;&gt;G49,(K49+$G51-$G50)/$F49,K49/$F49))</f>
        <v>0</v>
      </c>
      <c r="K52" s="7">
        <f t="shared" ref="K52:K53" si="657">SUM(L52:R52)</f>
        <v>0</v>
      </c>
      <c r="L52" s="26">
        <f t="shared" ref="L52:R52" si="658">L49</f>
        <v>0</v>
      </c>
      <c r="M52" s="26">
        <f t="shared" si="658"/>
        <v>0</v>
      </c>
      <c r="N52" s="26">
        <f t="shared" si="658"/>
        <v>0</v>
      </c>
      <c r="O52" s="26">
        <f t="shared" si="658"/>
        <v>0</v>
      </c>
      <c r="P52" s="26">
        <f t="shared" si="658"/>
        <v>0</v>
      </c>
      <c r="Q52" s="29">
        <f t="shared" si="658"/>
        <v>0</v>
      </c>
      <c r="R52" s="23">
        <f t="shared" si="658"/>
        <v>0</v>
      </c>
      <c r="S52" s="187">
        <f t="shared" ref="S52" si="659">IF($B49=$B43,S46+IF($F49&lt;&gt;$G49,(T49+$G51-$G50)/$F49,T49/$F49),IF($F49&lt;&gt;P49,(T49+$G51-$G50)/$F49,T49/$F49))</f>
        <v>0</v>
      </c>
      <c r="T52" s="7">
        <f t="shared" ref="T52:T53" si="660">SUM(U52:AA52)</f>
        <v>0</v>
      </c>
      <c r="U52" s="26">
        <f t="shared" ref="U52:AA52" si="661">U49</f>
        <v>0</v>
      </c>
      <c r="V52" s="26">
        <f t="shared" si="661"/>
        <v>0</v>
      </c>
      <c r="W52" s="26">
        <f t="shared" si="661"/>
        <v>0</v>
      </c>
      <c r="X52" s="26">
        <f t="shared" si="661"/>
        <v>0</v>
      </c>
      <c r="Y52" s="113">
        <f t="shared" si="661"/>
        <v>0</v>
      </c>
      <c r="Z52" s="29">
        <f t="shared" si="661"/>
        <v>0</v>
      </c>
      <c r="AA52" s="23">
        <f t="shared" si="661"/>
        <v>0</v>
      </c>
      <c r="AB52" s="187">
        <f t="shared" ref="AB52" si="662">IF($B49=$B43,AB46+IF($F49&lt;&gt;$G49,(AC49+$G51-$G50)/$F49,AC49/$F49),IF($F49&lt;&gt;Y49,(AC49+$G51-$G50)/$F49,AC49/$F49))</f>
        <v>0</v>
      </c>
      <c r="AC52" s="7">
        <f t="shared" ref="AC52:AC53" si="663">SUM(AD52:AJ52)</f>
        <v>0</v>
      </c>
      <c r="AD52" s="26">
        <f t="shared" ref="AD52:AJ52" si="664">AD49</f>
        <v>0</v>
      </c>
      <c r="AE52" s="26">
        <f t="shared" si="664"/>
        <v>0</v>
      </c>
      <c r="AF52" s="26">
        <f t="shared" si="664"/>
        <v>0</v>
      </c>
      <c r="AG52" s="26">
        <f t="shared" si="664"/>
        <v>0</v>
      </c>
      <c r="AH52" s="113">
        <f t="shared" si="664"/>
        <v>0</v>
      </c>
      <c r="AI52" s="29">
        <f t="shared" si="664"/>
        <v>0</v>
      </c>
      <c r="AJ52" s="23">
        <f t="shared" si="664"/>
        <v>0</v>
      </c>
      <c r="AK52" s="187">
        <f t="shared" ref="AK52" si="665">IF($B49=$B43,AK46+IF($F49&lt;&gt;$G49,(AL49+$G51-$G50)/$F49,AL49/$F49),IF($F49&lt;&gt;AH49,(AL49+$G51-$G50)/$F49,AL49/$F49))</f>
        <v>0</v>
      </c>
      <c r="AL52" s="7">
        <f t="shared" ref="AL52:AL53" si="666">SUM(AM52:AS52)</f>
        <v>0</v>
      </c>
      <c r="AM52" s="26">
        <f t="shared" ref="AM52:AS52" si="667">AM49</f>
        <v>0</v>
      </c>
      <c r="AN52" s="26">
        <f t="shared" si="667"/>
        <v>0</v>
      </c>
      <c r="AO52" s="26">
        <f t="shared" si="667"/>
        <v>0</v>
      </c>
      <c r="AP52" s="26">
        <f t="shared" si="667"/>
        <v>0</v>
      </c>
      <c r="AQ52" s="113">
        <f t="shared" si="667"/>
        <v>0</v>
      </c>
      <c r="AR52" s="29">
        <f t="shared" si="667"/>
        <v>0</v>
      </c>
      <c r="AS52" s="23">
        <f t="shared" si="667"/>
        <v>0</v>
      </c>
      <c r="AT52" s="187">
        <f t="shared" ref="AT52" si="668">IF($B49=$B43,AT46+IF($F49&lt;&gt;$G49,(AU49+$G51-$G50)/$F49,AU49/$F49),IF($F49&lt;&gt;AQ49,(AU49+$G51-$G50)/$F49,AU49/$F49))</f>
        <v>0</v>
      </c>
      <c r="AU52" s="7">
        <f t="shared" ref="AU52:AU53" si="669">SUM(AV52:BB52)</f>
        <v>0</v>
      </c>
      <c r="AV52" s="6">
        <f t="shared" ref="AV52" si="670">IF(SUM($AM$9:$AS$9)=SUM($AV$9:$BB$9),AV49,IF(AND(SUM($AV$9:$BB$9)&gt;42,SUM($AV$9:$BB$9)&lt;49),AV49,0))</f>
        <v>0</v>
      </c>
      <c r="AW52" s="6">
        <f t="shared" ref="AW52:BB52" si="671">IF(SUM($AM$9:$AS$9)=SUM($AV$9:$BB$9),AW49,IF(AND(SUM($AV$9:$BB$9)&gt;42,SUM($AV$9:$BB$9)&lt;49),AW49,0))</f>
        <v>0</v>
      </c>
      <c r="AX52" s="6">
        <f t="shared" si="671"/>
        <v>0</v>
      </c>
      <c r="AY52" s="6">
        <f t="shared" si="671"/>
        <v>0</v>
      </c>
      <c r="AZ52" s="26">
        <f t="shared" si="671"/>
        <v>0</v>
      </c>
      <c r="BA52" s="29">
        <f t="shared" si="671"/>
        <v>0</v>
      </c>
      <c r="BB52" s="23">
        <f t="shared" si="671"/>
        <v>0</v>
      </c>
    </row>
    <row r="53" spans="1:54" ht="15.75" customHeight="1" x14ac:dyDescent="0.2">
      <c r="A53" s="1">
        <f t="shared" ref="A53:A54" si="672">A52</f>
        <v>0</v>
      </c>
      <c r="B53" s="313"/>
      <c r="C53" s="314"/>
      <c r="D53" s="314"/>
      <c r="E53" s="314"/>
      <c r="F53" s="31"/>
      <c r="G53" s="183"/>
      <c r="H53" s="123">
        <f t="shared" ref="H53" si="673">IF($B49=$B43,H47+F53,$F53)</f>
        <v>0</v>
      </c>
      <c r="I53" s="165">
        <f t="shared" si="612"/>
        <v>0</v>
      </c>
      <c r="J53" s="141">
        <f t="shared" ref="J53" si="674">IF($H52=0,0,IF($B43=$B49,IF($H54&gt;0,$H54+J47,K49+J47),IF($H54&gt;0,$H54,K49)))</f>
        <v>0</v>
      </c>
      <c r="K53" s="7">
        <f t="shared" si="657"/>
        <v>0</v>
      </c>
      <c r="L53" s="6"/>
      <c r="M53" s="6"/>
      <c r="N53" s="6"/>
      <c r="O53" s="6"/>
      <c r="P53" s="26"/>
      <c r="Q53" s="29"/>
      <c r="R53" s="23"/>
      <c r="S53" s="141">
        <f t="shared" ref="S53" si="675">IF($H52=0,0,IF($B43=$B49,IF($H54&gt;0,$H54+S47,T49+S47),IF($H54&gt;0,$H54,T49)))</f>
        <v>0</v>
      </c>
      <c r="T53" s="7">
        <f t="shared" si="660"/>
        <v>0</v>
      </c>
      <c r="U53" s="6"/>
      <c r="V53" s="6"/>
      <c r="W53" s="6"/>
      <c r="X53" s="6"/>
      <c r="Y53" s="26"/>
      <c r="Z53" s="29"/>
      <c r="AA53" s="23"/>
      <c r="AB53" s="141">
        <f t="shared" ref="AB53" si="676">IF($H52=0,0,IF($B43=$B49,IF($H54&gt;0,$H54+AB47,AC49+AB47),IF($H54&gt;0,$H54,AC49)))</f>
        <v>0</v>
      </c>
      <c r="AC53" s="7">
        <f t="shared" si="663"/>
        <v>0</v>
      </c>
      <c r="AD53" s="6"/>
      <c r="AE53" s="6"/>
      <c r="AF53" s="6"/>
      <c r="AG53" s="6"/>
      <c r="AH53" s="26"/>
      <c r="AI53" s="29"/>
      <c r="AJ53" s="23"/>
      <c r="AK53" s="141">
        <f t="shared" ref="AK53" si="677">IF($H52=0,0,IF($B43=$B49,IF($H54&gt;0,$H54+AK47,AL49+AK47),IF($H54&gt;0,$H54,AL49)))</f>
        <v>0</v>
      </c>
      <c r="AL53" s="7">
        <f t="shared" si="666"/>
        <v>0</v>
      </c>
      <c r="AM53" s="6"/>
      <c r="AN53" s="6"/>
      <c r="AO53" s="6"/>
      <c r="AP53" s="6"/>
      <c r="AQ53" s="26"/>
      <c r="AR53" s="29"/>
      <c r="AS53" s="23"/>
      <c r="AT53" s="141">
        <f t="shared" ref="AT53" si="678">IF($H52=0,0,IF($B43=$B49,IF($H54&gt;0,$H54+AT47,AU49+AT47),IF($H54&gt;0,$H54,AU49)))</f>
        <v>0</v>
      </c>
      <c r="AU53" s="7">
        <f t="shared" si="669"/>
        <v>0</v>
      </c>
      <c r="AV53" s="6"/>
      <c r="AW53" s="6"/>
      <c r="AX53" s="6"/>
      <c r="AY53" s="6"/>
      <c r="AZ53" s="26"/>
      <c r="BA53" s="29"/>
      <c r="BB53" s="23"/>
    </row>
    <row r="54" spans="1:54" ht="18.75" customHeight="1" thickBot="1" x14ac:dyDescent="0.25">
      <c r="A54" s="1">
        <f t="shared" si="672"/>
        <v>0</v>
      </c>
      <c r="B54" s="323" t="str">
        <f>IF(B49="",Wydruk!$AE$6,IF(J50=0,Wydruk!$AE$7,IF(AND(G50&lt;G51,B49&lt;&gt;$B55),Wydruk!$AE$13,IF(AND($B49=$B43,$B49&lt;&gt;$B55),IF(OR(OR(J54&lt;4,J54&gt;5),OR(S54&lt;4,S54&gt;5),OR(AB54&lt;4,AB54&gt;5),OR(AK54&lt;4,AK54&gt;5),OR(AND(AT54&lt;4,AT54&gt;0),AT54&gt;5)),Wydruk!$AE$8,Wydruk!$AE$9),IF($B49=$B55,IF($F53&lt;&gt;0,Wydruk!$AE$12,Wydruk!$AE$10),IF(OR(OR(J50&lt;4,J50&gt;5),OR(S50&lt;4,S50&gt;5),OR(AB50&lt;4,AB50&gt;5),OR(AK50&lt;4,AK50&gt;5),OR(AND(AT50&lt;4,AT50&gt;0),AT50&gt;5)),Wydruk!$AE$8,Wydruk!$AE$11))))))</f>
        <v>Uzupełnij liczby godzin tygodniowego planu</v>
      </c>
      <c r="C54" s="324"/>
      <c r="D54" s="324"/>
      <c r="E54" s="324"/>
      <c r="F54" s="173">
        <f>październik!F54</f>
        <v>0</v>
      </c>
      <c r="G54" s="184">
        <f>październik!G54</f>
        <v>0</v>
      </c>
      <c r="H54" s="191">
        <f t="shared" ref="H54" si="679">IF(OR($G54=0,$F54=0,$G54="",$F54=""),0,$G54/$F54)</f>
        <v>0</v>
      </c>
      <c r="I54" s="193"/>
      <c r="J54" s="176">
        <f t="shared" ref="J54" si="680">IF($B43=$B49,IF(L49+L44&gt;0,1,0)+IF(M49+M44&gt;0,1,0)+IF(N49+N44&gt;0,1,0)+IF(O49+O44&gt;0,1,0)+IF(P49+P44&gt;0,1,0)+IF(Q49+Q44&gt;0,1,0)+IF(R49+R44&gt;0,1,0),J50)</f>
        <v>0</v>
      </c>
      <c r="K54" s="133">
        <f t="shared" ref="K54" si="681">IF(OR($B49=$B55,J54=0,(K50-Q54+O54)&lt;=0),0,(K50-Q54+O54)/J54)</f>
        <v>0</v>
      </c>
      <c r="L54" s="137">
        <f t="shared" ref="L54" si="682">IF(K54*(7-J51)&lt;=0,0,K54*(7-J51))</f>
        <v>0</v>
      </c>
      <c r="M54" s="311">
        <f t="shared" ref="M54" si="683">ROUND(IF(OR(K51-K54*(7-J51)+P54&lt;0,$B49=$B55,K54&lt;=0,K51=0),0,IF(K51-K54*(7-J51)+P54&gt;Q54-O54+P54,Q54-O54+P54,K51-K54*(7-J51)+P54)),1)</f>
        <v>0</v>
      </c>
      <c r="N54" s="312"/>
      <c r="O54" s="139">
        <f t="shared" ref="O54" si="684">IF(OR($B49=$B55,J50=0),0,IF($B49=$B43,J49,$F49))</f>
        <v>0</v>
      </c>
      <c r="P54" s="30">
        <f t="shared" ref="P54" si="685">IF(OR($B49=$B55,J54=0),0,$G51-$G50)</f>
        <v>0</v>
      </c>
      <c r="Q54" s="134">
        <f t="shared" ref="Q54" si="686">IF(OR($B49=$B55,J54=0),0,J53)</f>
        <v>0</v>
      </c>
      <c r="R54" s="138">
        <f t="shared" ref="R54" si="687">IF($B49=$B55,0,K51)</f>
        <v>0</v>
      </c>
      <c r="S54" s="176">
        <f t="shared" ref="S54" si="688">IF($B43=$B49,IF(U49+U44&gt;0,1,0)+IF(V49+V44&gt;0,1,0)+IF(W49+W44&gt;0,1,0)+IF(X49+X44&gt;0,1,0)+IF(Y49+Y44&gt;0,1,0)+IF(Z49+Z44&gt;0,1,0)+IF(AA49+AA44&gt;0,1,0),S50)</f>
        <v>0</v>
      </c>
      <c r="T54" s="133">
        <f t="shared" ref="T54" si="689">IF(OR($B49=$B55,S54=0,(T50-Z54+X54)&lt;=0),0,(T50-Z54+X54)/S54)</f>
        <v>0</v>
      </c>
      <c r="U54" s="137">
        <f t="shared" ref="U54" si="690">IF(T54*(7-S51)&lt;=0,0,T54*(7-S51))</f>
        <v>0</v>
      </c>
      <c r="V54" s="311">
        <f t="shared" ref="V54" si="691">ROUND(IF(OR(T51-T54*(7-S51)+Y54&lt;0,$B49=$B55,T54&lt;=0,T51=0),0,IF(T51-T54*(7-S51)+Y54&gt;Z54-X54+Y54,Z54-X54+Y54,T51-T54*(7-S51)+Y54)),1)</f>
        <v>0</v>
      </c>
      <c r="W54" s="312"/>
      <c r="X54" s="139">
        <f t="shared" ref="X54" si="692">IF(OR($B49=$B55,S50=0),0,IF($B49=$B43,S49,$F49))</f>
        <v>0</v>
      </c>
      <c r="Y54" s="30">
        <f t="shared" ref="Y54" si="693">IF(OR($B49=$B55,S54=0),0,$G51-$G50)</f>
        <v>0</v>
      </c>
      <c r="Z54" s="134">
        <f t="shared" ref="Z54" si="694">IF(OR($B49=$B55,S54=0),0,S53)</f>
        <v>0</v>
      </c>
      <c r="AA54" s="138">
        <f t="shared" ref="AA54" si="695">IF($B49=$B55,0,T51)</f>
        <v>0</v>
      </c>
      <c r="AB54" s="176">
        <f t="shared" ref="AB54" si="696">IF($B43=$B49,IF(AD49+AD44&gt;0,1,0)+IF(AE49+AE44&gt;0,1,0)+IF(AF49+AF44&gt;0,1,0)+IF(AG49+AG44&gt;0,1,0)+IF(AH49+AH44&gt;0,1,0)+IF(AI49+AI44&gt;0,1,0)+IF(AJ49+AJ44&gt;0,1,0),AB50)</f>
        <v>0</v>
      </c>
      <c r="AC54" s="133">
        <f t="shared" ref="AC54" si="697">IF(OR($B49=$B55,AB54=0,(AC50-AI54+AG54)&lt;=0),0,(AC50-AI54+AG54)/AB54)</f>
        <v>0</v>
      </c>
      <c r="AD54" s="137">
        <f t="shared" ref="AD54" si="698">IF(AC54*(7-AB51)&lt;=0,0,AC54*(7-AB51))</f>
        <v>0</v>
      </c>
      <c r="AE54" s="311">
        <f t="shared" ref="AE54" si="699">ROUND(IF(OR(AC51-AC54*(7-AB51)+AH54&lt;0,$B49=$B55,AC54&lt;=0,AC51=0),0,IF(AC51-AC54*(7-AB51)+AH54&gt;AI54-AG54+AH54,AI54-AG54+AH54,AC51-AC54*(7-AB51)+AH54)),1)</f>
        <v>0</v>
      </c>
      <c r="AF54" s="312"/>
      <c r="AG54" s="139">
        <f t="shared" ref="AG54" si="700">IF(OR($B49=$B55,AB50=0),0,IF($B49=$B43,AB49,$F49))</f>
        <v>0</v>
      </c>
      <c r="AH54" s="30">
        <f t="shared" ref="AH54" si="701">IF(OR($B49=$B55,AB54=0),0,$G51-$G50)</f>
        <v>0</v>
      </c>
      <c r="AI54" s="134">
        <f t="shared" ref="AI54" si="702">IF(OR($B49=$B55,AB54=0),0,AB53)</f>
        <v>0</v>
      </c>
      <c r="AJ54" s="138">
        <f t="shared" ref="AJ54" si="703">IF($B49=$B55,0,AC51)</f>
        <v>0</v>
      </c>
      <c r="AK54" s="176">
        <f t="shared" ref="AK54" si="704">IF($B43=$B49,IF(AM49+AM44&gt;0,1,0)+IF(AN49+AN44&gt;0,1,0)+IF(AO49+AO44&gt;0,1,0)+IF(AP49+AP44&gt;0,1,0)+IF(AQ49+AQ44&gt;0,1,0)+IF(AR49+AR44&gt;0,1,0)+IF(AS49+AS44&gt;0,1,0),AK50)</f>
        <v>0</v>
      </c>
      <c r="AL54" s="133">
        <f t="shared" ref="AL54" si="705">IF(OR($B49=$B55,AK54=0,(AL50-AR54+AP54)&lt;=0),0,(AL50-AR54+AP54)/AK54)</f>
        <v>0</v>
      </c>
      <c r="AM54" s="137">
        <f t="shared" ref="AM54" si="706">IF(AL54*(7-AK51)&lt;=0,0,AL54*(7-AK51))</f>
        <v>0</v>
      </c>
      <c r="AN54" s="311">
        <f t="shared" ref="AN54" si="707">ROUND(IF(OR(AL51-AL54*(7-AK51)+AQ54&lt;0,$B49=$B55,AL54&lt;=0,AL51=0),0,IF(AL51-AL54*(7-AK51)+AQ54&gt;AR54-AP54+AQ54,AR54-AP54+AQ54,AL51-AL54*(7-AK51)+AQ54)),1)</f>
        <v>0</v>
      </c>
      <c r="AO54" s="312"/>
      <c r="AP54" s="139">
        <f t="shared" ref="AP54" si="708">IF(OR($B49=$B55,AK50=0),0,IF($B49=$B43,AK49,$F49))</f>
        <v>0</v>
      </c>
      <c r="AQ54" s="30">
        <f t="shared" ref="AQ54" si="709">IF(OR($B49=$B55,AK54=0),0,$G51-$G50)</f>
        <v>0</v>
      </c>
      <c r="AR54" s="134">
        <f t="shared" ref="AR54" si="710">IF(OR($B49=$B55,AK54=0),0,AK53)</f>
        <v>0</v>
      </c>
      <c r="AS54" s="138">
        <f t="shared" ref="AS54" si="711">IF($B49=$B55,0,AL51)</f>
        <v>0</v>
      </c>
      <c r="AT54" s="176">
        <f t="shared" ref="AT54" si="712">IF($B43=$B49,IF(AV49+AV44&gt;0,1,0)+IF(AW49+AW44&gt;0,1,0)+IF(AX49+AX44&gt;0,1,0)+IF(AY49+AY44&gt;0,1,0)+IF(AZ49+AZ44&gt;0,1,0)+IF(BA49+BA44&gt;0,1,0)+IF(BB49+BB44&gt;0,1,0),AT50)</f>
        <v>0</v>
      </c>
      <c r="AU54" s="133">
        <f t="shared" ref="AU54" si="713">IF(OR($B49=$B55,AT54=0,(AU50-BA54+AY54)&lt;=0),0,(AU50-BA54+AY54)/AT54)</f>
        <v>0</v>
      </c>
      <c r="AV54" s="137">
        <f t="shared" ref="AV54" si="714">IF(AU54*(7-AT51)&lt;=0,0,AU54*(7-AT51))</f>
        <v>0</v>
      </c>
      <c r="AW54" s="311">
        <f t="shared" ref="AW54" si="715">ROUND(IF(OR(AU51-AU54*(7-AT51)+AZ54&lt;0,$B49=$B55,AU54&lt;=0,AU51=0),0,IF(AU51-AU54*(7-AT51)+AZ54&gt;BA54-AY54+AZ54,BA54-AY54+AZ54,AU51-AU54*(7-AT51)+AZ54)),1)</f>
        <v>0</v>
      </c>
      <c r="AX54" s="312"/>
      <c r="AY54" s="139">
        <f t="shared" ref="AY54" si="716">IF(OR($B49=$B55,AT50=0),0,IF($B49=$B43,AT49,$F49))</f>
        <v>0</v>
      </c>
      <c r="AZ54" s="30">
        <f t="shared" ref="AZ54" si="717">IF(OR($B49=$B55,AT54=0),0,$G51-$G50)</f>
        <v>0</v>
      </c>
      <c r="BA54" s="134">
        <f t="shared" ref="BA54" si="718">IF(OR($B49=$B55,AT54=0),0,AT53)</f>
        <v>0</v>
      </c>
      <c r="BB54" s="138">
        <f t="shared" ref="BB54" si="719">IF($B49=$B55,0,AU51)</f>
        <v>0</v>
      </c>
    </row>
    <row r="55" spans="1:54" ht="15.75" x14ac:dyDescent="0.2">
      <c r="A55" s="1">
        <f t="shared" ref="A55" si="720">IF(B55="","1. Niewypełnione",B55)</f>
        <v>0</v>
      </c>
      <c r="B55" s="320">
        <f>październik!B55</f>
        <v>0</v>
      </c>
      <c r="C55" s="321">
        <f>październik!C55</f>
        <v>0</v>
      </c>
      <c r="D55" s="321">
        <f>październik!D55</f>
        <v>0</v>
      </c>
      <c r="E55" s="321">
        <f>październik!E55</f>
        <v>0</v>
      </c>
      <c r="F55" s="177">
        <f>październik!F55</f>
        <v>18</v>
      </c>
      <c r="G55" s="185">
        <f>październik!G55</f>
        <v>18</v>
      </c>
      <c r="H55" s="177"/>
      <c r="I55" s="192">
        <f t="shared" ref="I55:I59" si="721">K55+T55+AC55+AL55+AU55</f>
        <v>0</v>
      </c>
      <c r="J55" s="186">
        <f t="shared" ref="J55" si="722">IF(OR($B55=$B61,J58=0),0,ROUND((K56+P60)/J58,0))</f>
        <v>0</v>
      </c>
      <c r="K55" s="51">
        <f t="shared" ref="K55:K56" si="723">SUM(L55:R55)</f>
        <v>0</v>
      </c>
      <c r="L55" s="52">
        <f>październik!L55</f>
        <v>0</v>
      </c>
      <c r="M55" s="52">
        <f>październik!M55</f>
        <v>0</v>
      </c>
      <c r="N55" s="52">
        <f>październik!N55</f>
        <v>0</v>
      </c>
      <c r="O55" s="52">
        <f>październik!O55</f>
        <v>0</v>
      </c>
      <c r="P55" s="53">
        <f>październik!P55</f>
        <v>0</v>
      </c>
      <c r="Q55" s="54">
        <f>październik!Q55</f>
        <v>0</v>
      </c>
      <c r="R55" s="55">
        <f>październik!R55</f>
        <v>0</v>
      </c>
      <c r="S55" s="188">
        <f t="shared" ref="S55" si="724">IF(OR($B55=$B61,S58=0),0,ROUND((T56+Y60)/S58,0))</f>
        <v>0</v>
      </c>
      <c r="T55" s="51">
        <f t="shared" ref="T55:T56" si="725">SUM(U55:AA55)</f>
        <v>0</v>
      </c>
      <c r="U55" s="52">
        <f>październik!U55</f>
        <v>0</v>
      </c>
      <c r="V55" s="52">
        <f>październik!V55</f>
        <v>0</v>
      </c>
      <c r="W55" s="52">
        <f>październik!W55</f>
        <v>0</v>
      </c>
      <c r="X55" s="52">
        <f>październik!X55</f>
        <v>0</v>
      </c>
      <c r="Y55" s="53">
        <f>październik!Y55</f>
        <v>0</v>
      </c>
      <c r="Z55" s="54">
        <f>październik!Z55</f>
        <v>0</v>
      </c>
      <c r="AA55" s="55">
        <f>październik!AA55</f>
        <v>0</v>
      </c>
      <c r="AB55" s="188">
        <f t="shared" ref="AB55" si="726">IF(OR($B55=$B61,AB58=0),0,ROUND((AC56+AH60)/AB58,0))</f>
        <v>0</v>
      </c>
      <c r="AC55" s="51">
        <f t="shared" ref="AC55:AC56" si="727">SUM(AD55:AJ55)</f>
        <v>0</v>
      </c>
      <c r="AD55" s="52">
        <f>październik!AD55</f>
        <v>0</v>
      </c>
      <c r="AE55" s="52">
        <f>październik!AE55</f>
        <v>0</v>
      </c>
      <c r="AF55" s="52">
        <f>październik!AF55</f>
        <v>0</v>
      </c>
      <c r="AG55" s="52">
        <f>październik!AG55</f>
        <v>0</v>
      </c>
      <c r="AH55" s="53">
        <f>październik!AH55</f>
        <v>0</v>
      </c>
      <c r="AI55" s="54">
        <f>październik!AI55</f>
        <v>0</v>
      </c>
      <c r="AJ55" s="55">
        <f>październik!AJ55</f>
        <v>0</v>
      </c>
      <c r="AK55" s="188">
        <f t="shared" ref="AK55" si="728">IF(OR($B55=$B61,AK58=0),0,ROUND((AL56+AQ60)/AK58,0))</f>
        <v>0</v>
      </c>
      <c r="AL55" s="51">
        <f t="shared" ref="AL55:AL56" si="729">SUM(AM55:AS55)</f>
        <v>0</v>
      </c>
      <c r="AM55" s="52">
        <f>październik!AM55</f>
        <v>0</v>
      </c>
      <c r="AN55" s="52">
        <f>październik!AN55</f>
        <v>0</v>
      </c>
      <c r="AO55" s="52">
        <f>październik!AO55</f>
        <v>0</v>
      </c>
      <c r="AP55" s="52">
        <f>październik!AP55</f>
        <v>0</v>
      </c>
      <c r="AQ55" s="53">
        <f>październik!AQ55</f>
        <v>0</v>
      </c>
      <c r="AR55" s="54">
        <f>październik!AR55</f>
        <v>0</v>
      </c>
      <c r="AS55" s="55">
        <f>październik!AS55</f>
        <v>0</v>
      </c>
      <c r="AT55" s="188">
        <f t="shared" ref="AT55" si="730">IF(OR($B55=$B61,AT58=0),0,ROUND((AU56+AZ60)/AT58,0))</f>
        <v>0</v>
      </c>
      <c r="AU55" s="51">
        <f t="shared" ref="AU55:AU56" si="731">SUM(AV55:BB55)</f>
        <v>0</v>
      </c>
      <c r="AV55" s="52">
        <f t="shared" ref="AV55" si="732">IF(SUM($AM$9:$AS$9)=SUM($AV$9:$BB$9),AM55,IF(AND(SUM($AV$9:$BB$9)&gt;42,SUM($AV$9:$BB$9)&lt;49),AM55,0))</f>
        <v>0</v>
      </c>
      <c r="AW55" s="52">
        <f t="shared" ref="AW55" si="733">IF(SUM($AM$9:$AS$9)=SUM($AV$9:$BB$9),AN55,IF(AND(SUM($AV$9:$BB$9)&gt;42,SUM($AV$9:$BB$9)&lt;49),AN55,0))</f>
        <v>0</v>
      </c>
      <c r="AX55" s="52">
        <f t="shared" ref="AX55" si="734">IF(SUM($AM$9:$AS$9)=SUM($AV$9:$BB$9),AO55,IF(AND(SUM($AV$9:$BB$9)&gt;42,SUM($AV$9:$BB$9)&lt;49),AO55,0))</f>
        <v>0</v>
      </c>
      <c r="AY55" s="52">
        <f t="shared" ref="AY55" si="735">IF(SUM($AM$9:$AS$9)=SUM($AV$9:$BB$9),AP55,IF(AND(SUM($AV$9:$BB$9)&gt;42,SUM($AV$9:$BB$9)&lt;49),AP55,0))</f>
        <v>0</v>
      </c>
      <c r="AZ55" s="53">
        <f t="shared" ref="AZ55" si="736">IF(SUM($AM$9:$AS$9)=SUM($AV$9:$BB$9),AQ55,IF(AND(SUM($AV$9:$BB$9)&gt;42,SUM($AV$9:$BB$9)&lt;49),AQ55,0))</f>
        <v>0</v>
      </c>
      <c r="BA55" s="54">
        <f t="shared" ref="BA55" si="737">IF(SUM($AM$9:$AS$9)=SUM($AV$9:$BB$9),AR55,IF(AND(SUM($AV$9:$BB$9)&gt;42,SUM($AV$9:$BB$9)&lt;49),AR55,0))</f>
        <v>0</v>
      </c>
      <c r="BB55" s="55">
        <f t="shared" ref="BB55" si="738">IF(SUM($AM$9:$AS$9)=SUM($AV$9:$BB$9),AS55,IF(AND(SUM($AV$9:$BB$9)&gt;42,SUM($AV$9:$BB$9)&lt;49),AS55,0))</f>
        <v>0</v>
      </c>
    </row>
    <row r="56" spans="1:54" ht="12.75" hidden="1" customHeight="1" x14ac:dyDescent="0.2">
      <c r="B56" s="93"/>
      <c r="C56" s="94"/>
      <c r="D56" s="95"/>
      <c r="E56" s="115"/>
      <c r="F56" s="140" t="b">
        <f t="shared" ref="F56" si="739">IF($B49=$B55,OR(F50,G55&lt;F55),G55&lt;F55)</f>
        <v>0</v>
      </c>
      <c r="G56" s="189">
        <f t="shared" ref="G56" si="740">IF(AND($B49=$B55,$B49&lt;&gt;"",$B49&lt;&gt;0),G55+G50,G55)</f>
        <v>18</v>
      </c>
      <c r="H56" s="120"/>
      <c r="I56" s="165">
        <f t="shared" si="721"/>
        <v>0</v>
      </c>
      <c r="J56" s="194">
        <f t="shared" ref="J56" si="741">7-COUNTIF(L55:R55,0)-COUNTIF(L55:R55,"")</f>
        <v>0</v>
      </c>
      <c r="K56" s="22">
        <f t="shared" si="723"/>
        <v>0</v>
      </c>
      <c r="L56" s="35">
        <f t="shared" ref="L56:R56" si="742">IF($B49=$B55,L55+L50,L55)</f>
        <v>0</v>
      </c>
      <c r="M56" s="35">
        <f t="shared" si="742"/>
        <v>0</v>
      </c>
      <c r="N56" s="35">
        <f t="shared" si="742"/>
        <v>0</v>
      </c>
      <c r="O56" s="35">
        <f t="shared" si="742"/>
        <v>0</v>
      </c>
      <c r="P56" s="36">
        <f t="shared" si="742"/>
        <v>0</v>
      </c>
      <c r="Q56" s="37">
        <f t="shared" si="742"/>
        <v>0</v>
      </c>
      <c r="R56" s="38">
        <f t="shared" si="742"/>
        <v>0</v>
      </c>
      <c r="S56" s="194">
        <f t="shared" ref="S56" si="743">7-COUNTIF(U55:AA55,0)-COUNTIF(U55:AA55,"")</f>
        <v>0</v>
      </c>
      <c r="T56" s="22">
        <f t="shared" si="725"/>
        <v>0</v>
      </c>
      <c r="U56" s="35">
        <f t="shared" ref="U56:AA56" si="744">IF($B49=$B55,U55+U50,U55)</f>
        <v>0</v>
      </c>
      <c r="V56" s="35">
        <f t="shared" si="744"/>
        <v>0</v>
      </c>
      <c r="W56" s="35">
        <f t="shared" si="744"/>
        <v>0</v>
      </c>
      <c r="X56" s="35">
        <f t="shared" si="744"/>
        <v>0</v>
      </c>
      <c r="Y56" s="36">
        <f t="shared" si="744"/>
        <v>0</v>
      </c>
      <c r="Z56" s="37">
        <f t="shared" si="744"/>
        <v>0</v>
      </c>
      <c r="AA56" s="38">
        <f t="shared" si="744"/>
        <v>0</v>
      </c>
      <c r="AB56" s="194">
        <f t="shared" ref="AB56" si="745">7-COUNTIF(AD55:AJ55,0)-COUNTIF(AD55:AJ55,"")</f>
        <v>0</v>
      </c>
      <c r="AC56" s="22">
        <f t="shared" si="727"/>
        <v>0</v>
      </c>
      <c r="AD56" s="35">
        <f t="shared" ref="AD56:AJ56" si="746">IF($B49=$B55,AD55+AD50,AD55)</f>
        <v>0</v>
      </c>
      <c r="AE56" s="35">
        <f t="shared" si="746"/>
        <v>0</v>
      </c>
      <c r="AF56" s="35">
        <f t="shared" si="746"/>
        <v>0</v>
      </c>
      <c r="AG56" s="35">
        <f t="shared" si="746"/>
        <v>0</v>
      </c>
      <c r="AH56" s="36">
        <f t="shared" si="746"/>
        <v>0</v>
      </c>
      <c r="AI56" s="37">
        <f t="shared" si="746"/>
        <v>0</v>
      </c>
      <c r="AJ56" s="38">
        <f t="shared" si="746"/>
        <v>0</v>
      </c>
      <c r="AK56" s="194">
        <f t="shared" ref="AK56" si="747">7-COUNTIF(AM55:AS55,0)-COUNTIF(AM55:AS55,"")</f>
        <v>0</v>
      </c>
      <c r="AL56" s="22">
        <f t="shared" si="729"/>
        <v>0</v>
      </c>
      <c r="AM56" s="35">
        <f t="shared" ref="AM56:AS56" si="748">IF($B49=$B55,AM55+AM50,AM55)</f>
        <v>0</v>
      </c>
      <c r="AN56" s="35">
        <f t="shared" si="748"/>
        <v>0</v>
      </c>
      <c r="AO56" s="35">
        <f t="shared" si="748"/>
        <v>0</v>
      </c>
      <c r="AP56" s="35">
        <f t="shared" si="748"/>
        <v>0</v>
      </c>
      <c r="AQ56" s="36">
        <f t="shared" si="748"/>
        <v>0</v>
      </c>
      <c r="AR56" s="37">
        <f t="shared" si="748"/>
        <v>0</v>
      </c>
      <c r="AS56" s="38">
        <f t="shared" si="748"/>
        <v>0</v>
      </c>
      <c r="AT56" s="194">
        <f t="shared" ref="AT56" si="749">7-COUNTIF(AV55:BB55,0)-COUNTIF(AV55:BB55,"")</f>
        <v>0</v>
      </c>
      <c r="AU56" s="22">
        <f t="shared" si="731"/>
        <v>0</v>
      </c>
      <c r="AV56" s="35">
        <f t="shared" ref="AV56:BB56" si="750">IF($B49=$B55,AV55+AV50,AV55)</f>
        <v>0</v>
      </c>
      <c r="AW56" s="35">
        <f t="shared" si="750"/>
        <v>0</v>
      </c>
      <c r="AX56" s="35">
        <f t="shared" si="750"/>
        <v>0</v>
      </c>
      <c r="AY56" s="35">
        <f t="shared" si="750"/>
        <v>0</v>
      </c>
      <c r="AZ56" s="36">
        <f t="shared" si="750"/>
        <v>0</v>
      </c>
      <c r="BA56" s="37">
        <f t="shared" si="750"/>
        <v>0</v>
      </c>
      <c r="BB56" s="38">
        <f t="shared" si="750"/>
        <v>0</v>
      </c>
    </row>
    <row r="57" spans="1:54" ht="15" hidden="1" customHeight="1" x14ac:dyDescent="0.2">
      <c r="B57" s="116"/>
      <c r="C57" s="117"/>
      <c r="D57" s="118"/>
      <c r="E57" s="119"/>
      <c r="F57" s="92"/>
      <c r="G57" s="190">
        <f t="shared" ref="G57" si="751">IF(AND($B49=$B55,$B49&lt;&gt;"",$B49&lt;&gt;0),F55+G51,F55)</f>
        <v>18</v>
      </c>
      <c r="H57" s="121"/>
      <c r="I57" s="165">
        <f t="shared" si="721"/>
        <v>0</v>
      </c>
      <c r="J57" s="195">
        <f t="shared" ref="J57" si="752">IF($B55=$B49,COUNTIF(L57:R57,0),COUNTIF(L58:R58,0)+COUNTIF(L58:R58,""))</f>
        <v>7</v>
      </c>
      <c r="K57" s="39">
        <f t="shared" ref="K57:R57" si="753">IF($B49=$B55,K58+K51,K58)</f>
        <v>0</v>
      </c>
      <c r="L57" s="40">
        <f t="shared" si="753"/>
        <v>0</v>
      </c>
      <c r="M57" s="40">
        <f t="shared" si="753"/>
        <v>0</v>
      </c>
      <c r="N57" s="40">
        <f t="shared" si="753"/>
        <v>0</v>
      </c>
      <c r="O57" s="40">
        <f t="shared" si="753"/>
        <v>0</v>
      </c>
      <c r="P57" s="41">
        <f t="shared" si="753"/>
        <v>0</v>
      </c>
      <c r="Q57" s="42">
        <f t="shared" si="753"/>
        <v>0</v>
      </c>
      <c r="R57" s="43">
        <f t="shared" si="753"/>
        <v>0</v>
      </c>
      <c r="S57" s="195">
        <f t="shared" ref="S57" si="754">IF($B55=$B49,COUNTIF(U57:AA57,0),COUNTIF(U58:AA58,0)+COUNTIF(U58:AA58,""))</f>
        <v>7</v>
      </c>
      <c r="T57" s="39">
        <f t="shared" ref="T57:AA57" si="755">IF($B49=$B55,T58+T51,T58)</f>
        <v>0</v>
      </c>
      <c r="U57" s="40">
        <f t="shared" si="755"/>
        <v>0</v>
      </c>
      <c r="V57" s="40">
        <f t="shared" si="755"/>
        <v>0</v>
      </c>
      <c r="W57" s="40">
        <f t="shared" si="755"/>
        <v>0</v>
      </c>
      <c r="X57" s="40">
        <f t="shared" si="755"/>
        <v>0</v>
      </c>
      <c r="Y57" s="41">
        <f t="shared" si="755"/>
        <v>0</v>
      </c>
      <c r="Z57" s="42">
        <f t="shared" si="755"/>
        <v>0</v>
      </c>
      <c r="AA57" s="43">
        <f t="shared" si="755"/>
        <v>0</v>
      </c>
      <c r="AB57" s="195">
        <f t="shared" ref="AB57" si="756">IF($B55=$B49,COUNTIF(AD57:AJ57,0),COUNTIF(AD58:AJ58,0)+COUNTIF(AD58:AJ58,""))</f>
        <v>7</v>
      </c>
      <c r="AC57" s="39">
        <f t="shared" ref="AC57:AJ57" si="757">IF($B49=$B55,AC58+AC51,AC58)</f>
        <v>0</v>
      </c>
      <c r="AD57" s="40">
        <f t="shared" si="757"/>
        <v>0</v>
      </c>
      <c r="AE57" s="40">
        <f t="shared" si="757"/>
        <v>0</v>
      </c>
      <c r="AF57" s="40">
        <f t="shared" si="757"/>
        <v>0</v>
      </c>
      <c r="AG57" s="40">
        <f t="shared" si="757"/>
        <v>0</v>
      </c>
      <c r="AH57" s="41">
        <f t="shared" si="757"/>
        <v>0</v>
      </c>
      <c r="AI57" s="42">
        <f t="shared" si="757"/>
        <v>0</v>
      </c>
      <c r="AJ57" s="43">
        <f t="shared" si="757"/>
        <v>0</v>
      </c>
      <c r="AK57" s="195">
        <f t="shared" ref="AK57" si="758">IF($B55=$B49,COUNTIF(AM57:AS57,0),COUNTIF(AM58:AS58,0)+COUNTIF(AM58:AS58,""))</f>
        <v>7</v>
      </c>
      <c r="AL57" s="39">
        <f t="shared" ref="AL57:AS57" si="759">IF($B49=$B55,AL58+AL51,AL58)</f>
        <v>0</v>
      </c>
      <c r="AM57" s="40">
        <f t="shared" si="759"/>
        <v>0</v>
      </c>
      <c r="AN57" s="40">
        <f t="shared" si="759"/>
        <v>0</v>
      </c>
      <c r="AO57" s="40">
        <f t="shared" si="759"/>
        <v>0</v>
      </c>
      <c r="AP57" s="40">
        <f t="shared" si="759"/>
        <v>0</v>
      </c>
      <c r="AQ57" s="41">
        <f t="shared" si="759"/>
        <v>0</v>
      </c>
      <c r="AR57" s="42">
        <f t="shared" si="759"/>
        <v>0</v>
      </c>
      <c r="AS57" s="43">
        <f t="shared" si="759"/>
        <v>0</v>
      </c>
      <c r="AT57" s="195">
        <f t="shared" ref="AT57" si="760">IF($B55=$B49,COUNTIF(AV57:BB57,0),COUNTIF(AV58:BB58,0)+COUNTIF(AV58:BB58,""))</f>
        <v>7</v>
      </c>
      <c r="AU57" s="39">
        <f t="shared" ref="AU57:BB57" si="761">IF($B49=$B55,AU58+AU51,AU58)</f>
        <v>0</v>
      </c>
      <c r="AV57" s="40">
        <f t="shared" si="761"/>
        <v>0</v>
      </c>
      <c r="AW57" s="40">
        <f t="shared" si="761"/>
        <v>0</v>
      </c>
      <c r="AX57" s="40">
        <f t="shared" si="761"/>
        <v>0</v>
      </c>
      <c r="AY57" s="40">
        <f t="shared" si="761"/>
        <v>0</v>
      </c>
      <c r="AZ57" s="41">
        <f t="shared" si="761"/>
        <v>0</v>
      </c>
      <c r="BA57" s="42">
        <f t="shared" si="761"/>
        <v>0</v>
      </c>
      <c r="BB57" s="43">
        <f t="shared" si="761"/>
        <v>0</v>
      </c>
    </row>
    <row r="58" spans="1:54" ht="15.75" customHeight="1" x14ac:dyDescent="0.2">
      <c r="A58" s="1">
        <f t="shared" ref="A58" si="762">A55</f>
        <v>0</v>
      </c>
      <c r="B58" s="313">
        <f t="shared" ref="B58" si="763">B52+1</f>
        <v>7</v>
      </c>
      <c r="C58" s="314"/>
      <c r="D58" s="314"/>
      <c r="E58" s="314"/>
      <c r="F58" s="31"/>
      <c r="G58" s="183"/>
      <c r="H58" s="122">
        <f t="shared" ref="H58" si="764">5-COUNTIF(AU55,0)-COUNTIF(AL55,0)-COUNTIF(AC55,0)-COUNTIF(T55,0)-COUNTIF(K55,0)</f>
        <v>0</v>
      </c>
      <c r="I58" s="165">
        <f t="shared" si="721"/>
        <v>0</v>
      </c>
      <c r="J58" s="187">
        <f t="shared" ref="J58" si="765">IF($B55=$B49,J52+IF($F55&lt;&gt;$G55,(K55+$G57-$G56)/$F55,K55/$F55),IF($F55&lt;&gt;G55,(K55+$G57-$G56)/$F55,K55/$F55))</f>
        <v>0</v>
      </c>
      <c r="K58" s="7">
        <f t="shared" ref="K58:K59" si="766">SUM(L58:R58)</f>
        <v>0</v>
      </c>
      <c r="L58" s="26">
        <f t="shared" ref="L58:R58" si="767">L55</f>
        <v>0</v>
      </c>
      <c r="M58" s="26">
        <f t="shared" si="767"/>
        <v>0</v>
      </c>
      <c r="N58" s="26">
        <f t="shared" si="767"/>
        <v>0</v>
      </c>
      <c r="O58" s="26">
        <f t="shared" si="767"/>
        <v>0</v>
      </c>
      <c r="P58" s="26">
        <f t="shared" si="767"/>
        <v>0</v>
      </c>
      <c r="Q58" s="29">
        <f t="shared" si="767"/>
        <v>0</v>
      </c>
      <c r="R58" s="23">
        <f t="shared" si="767"/>
        <v>0</v>
      </c>
      <c r="S58" s="187">
        <f t="shared" ref="S58" si="768">IF($B55=$B49,S52+IF($F55&lt;&gt;$G55,(T55+$G57-$G56)/$F55,T55/$F55),IF($F55&lt;&gt;P55,(T55+$G57-$G56)/$F55,T55/$F55))</f>
        <v>0</v>
      </c>
      <c r="T58" s="7">
        <f t="shared" ref="T58:T59" si="769">SUM(U58:AA58)</f>
        <v>0</v>
      </c>
      <c r="U58" s="26">
        <f t="shared" ref="U58:AA58" si="770">U55</f>
        <v>0</v>
      </c>
      <c r="V58" s="26">
        <f t="shared" si="770"/>
        <v>0</v>
      </c>
      <c r="W58" s="26">
        <f t="shared" si="770"/>
        <v>0</v>
      </c>
      <c r="X58" s="26">
        <f t="shared" si="770"/>
        <v>0</v>
      </c>
      <c r="Y58" s="113">
        <f t="shared" si="770"/>
        <v>0</v>
      </c>
      <c r="Z58" s="29">
        <f t="shared" si="770"/>
        <v>0</v>
      </c>
      <c r="AA58" s="23">
        <f t="shared" si="770"/>
        <v>0</v>
      </c>
      <c r="AB58" s="187">
        <f t="shared" ref="AB58" si="771">IF($B55=$B49,AB52+IF($F55&lt;&gt;$G55,(AC55+$G57-$G56)/$F55,AC55/$F55),IF($F55&lt;&gt;Y55,(AC55+$G57-$G56)/$F55,AC55/$F55))</f>
        <v>0</v>
      </c>
      <c r="AC58" s="7">
        <f t="shared" ref="AC58:AC59" si="772">SUM(AD58:AJ58)</f>
        <v>0</v>
      </c>
      <c r="AD58" s="26">
        <f t="shared" ref="AD58:AJ58" si="773">AD55</f>
        <v>0</v>
      </c>
      <c r="AE58" s="26">
        <f t="shared" si="773"/>
        <v>0</v>
      </c>
      <c r="AF58" s="26">
        <f t="shared" si="773"/>
        <v>0</v>
      </c>
      <c r="AG58" s="26">
        <f t="shared" si="773"/>
        <v>0</v>
      </c>
      <c r="AH58" s="113">
        <f t="shared" si="773"/>
        <v>0</v>
      </c>
      <c r="AI58" s="29">
        <f t="shared" si="773"/>
        <v>0</v>
      </c>
      <c r="AJ58" s="23">
        <f t="shared" si="773"/>
        <v>0</v>
      </c>
      <c r="AK58" s="187">
        <f t="shared" ref="AK58" si="774">IF($B55=$B49,AK52+IF($F55&lt;&gt;$G55,(AL55+$G57-$G56)/$F55,AL55/$F55),IF($F55&lt;&gt;AH55,(AL55+$G57-$G56)/$F55,AL55/$F55))</f>
        <v>0</v>
      </c>
      <c r="AL58" s="7">
        <f t="shared" ref="AL58:AL59" si="775">SUM(AM58:AS58)</f>
        <v>0</v>
      </c>
      <c r="AM58" s="26">
        <f t="shared" ref="AM58:AS58" si="776">AM55</f>
        <v>0</v>
      </c>
      <c r="AN58" s="26">
        <f t="shared" si="776"/>
        <v>0</v>
      </c>
      <c r="AO58" s="26">
        <f t="shared" si="776"/>
        <v>0</v>
      </c>
      <c r="AP58" s="26">
        <f t="shared" si="776"/>
        <v>0</v>
      </c>
      <c r="AQ58" s="113">
        <f t="shared" si="776"/>
        <v>0</v>
      </c>
      <c r="AR58" s="29">
        <f t="shared" si="776"/>
        <v>0</v>
      </c>
      <c r="AS58" s="23">
        <f t="shared" si="776"/>
        <v>0</v>
      </c>
      <c r="AT58" s="187">
        <f t="shared" ref="AT58" si="777">IF($B55=$B49,AT52+IF($F55&lt;&gt;$G55,(AU55+$G57-$G56)/$F55,AU55/$F55),IF($F55&lt;&gt;AQ55,(AU55+$G57-$G56)/$F55,AU55/$F55))</f>
        <v>0</v>
      </c>
      <c r="AU58" s="7">
        <f t="shared" ref="AU58:AU59" si="778">SUM(AV58:BB58)</f>
        <v>0</v>
      </c>
      <c r="AV58" s="6">
        <f t="shared" ref="AV58" si="779">IF(SUM($AM$9:$AS$9)=SUM($AV$9:$BB$9),AV55,IF(AND(SUM($AV$9:$BB$9)&gt;42,SUM($AV$9:$BB$9)&lt;49),AV55,0))</f>
        <v>0</v>
      </c>
      <c r="AW58" s="6">
        <f t="shared" ref="AW58:BB58" si="780">IF(SUM($AM$9:$AS$9)=SUM($AV$9:$BB$9),AW55,IF(AND(SUM($AV$9:$BB$9)&gt;42,SUM($AV$9:$BB$9)&lt;49),AW55,0))</f>
        <v>0</v>
      </c>
      <c r="AX58" s="6">
        <f t="shared" si="780"/>
        <v>0</v>
      </c>
      <c r="AY58" s="6">
        <f t="shared" si="780"/>
        <v>0</v>
      </c>
      <c r="AZ58" s="26">
        <f t="shared" si="780"/>
        <v>0</v>
      </c>
      <c r="BA58" s="29">
        <f t="shared" si="780"/>
        <v>0</v>
      </c>
      <c r="BB58" s="23">
        <f t="shared" si="780"/>
        <v>0</v>
      </c>
    </row>
    <row r="59" spans="1:54" ht="15.75" customHeight="1" x14ac:dyDescent="0.2">
      <c r="A59" s="1">
        <f t="shared" ref="A59:A60" si="781">A58</f>
        <v>0</v>
      </c>
      <c r="B59" s="313"/>
      <c r="C59" s="314"/>
      <c r="D59" s="314"/>
      <c r="E59" s="314"/>
      <c r="F59" s="31"/>
      <c r="G59" s="183"/>
      <c r="H59" s="123">
        <f t="shared" ref="H59" si="782">IF($B55=$B49,H53+F59,$F59)</f>
        <v>0</v>
      </c>
      <c r="I59" s="165">
        <f t="shared" si="721"/>
        <v>0</v>
      </c>
      <c r="J59" s="141">
        <f t="shared" ref="J59" si="783">IF($H58=0,0,IF($B49=$B55,IF($H60&gt;0,$H60+J53,K55+J53),IF($H60&gt;0,$H60,K55)))</f>
        <v>0</v>
      </c>
      <c r="K59" s="7">
        <f t="shared" si="766"/>
        <v>0</v>
      </c>
      <c r="L59" s="6"/>
      <c r="M59" s="6"/>
      <c r="N59" s="6"/>
      <c r="O59" s="6"/>
      <c r="P59" s="26"/>
      <c r="Q59" s="29"/>
      <c r="R59" s="23"/>
      <c r="S59" s="141">
        <f t="shared" ref="S59" si="784">IF($H58=0,0,IF($B49=$B55,IF($H60&gt;0,$H60+S53,T55+S53),IF($H60&gt;0,$H60,T55)))</f>
        <v>0</v>
      </c>
      <c r="T59" s="7">
        <f t="shared" si="769"/>
        <v>0</v>
      </c>
      <c r="U59" s="6"/>
      <c r="V59" s="6"/>
      <c r="W59" s="6"/>
      <c r="X59" s="6"/>
      <c r="Y59" s="26"/>
      <c r="Z59" s="29"/>
      <c r="AA59" s="23"/>
      <c r="AB59" s="141">
        <f t="shared" ref="AB59" si="785">IF($H58=0,0,IF($B49=$B55,IF($H60&gt;0,$H60+AB53,AC55+AB53),IF($H60&gt;0,$H60,AC55)))</f>
        <v>0</v>
      </c>
      <c r="AC59" s="7">
        <f t="shared" si="772"/>
        <v>0</v>
      </c>
      <c r="AD59" s="6"/>
      <c r="AE59" s="6"/>
      <c r="AF59" s="6"/>
      <c r="AG59" s="6"/>
      <c r="AH59" s="26"/>
      <c r="AI59" s="29"/>
      <c r="AJ59" s="23"/>
      <c r="AK59" s="141">
        <f t="shared" ref="AK59" si="786">IF($H58=0,0,IF($B49=$B55,IF($H60&gt;0,$H60+AK53,AL55+AK53),IF($H60&gt;0,$H60,AL55)))</f>
        <v>0</v>
      </c>
      <c r="AL59" s="7">
        <f t="shared" si="775"/>
        <v>0</v>
      </c>
      <c r="AM59" s="6"/>
      <c r="AN59" s="6"/>
      <c r="AO59" s="6"/>
      <c r="AP59" s="6"/>
      <c r="AQ59" s="26"/>
      <c r="AR59" s="29"/>
      <c r="AS59" s="23"/>
      <c r="AT59" s="141">
        <f t="shared" ref="AT59" si="787">IF($H58=0,0,IF($B49=$B55,IF($H60&gt;0,$H60+AT53,AU55+AT53),IF($H60&gt;0,$H60,AU55)))</f>
        <v>0</v>
      </c>
      <c r="AU59" s="7">
        <f t="shared" si="778"/>
        <v>0</v>
      </c>
      <c r="AV59" s="6"/>
      <c r="AW59" s="6"/>
      <c r="AX59" s="6"/>
      <c r="AY59" s="6"/>
      <c r="AZ59" s="26"/>
      <c r="BA59" s="29"/>
      <c r="BB59" s="23"/>
    </row>
    <row r="60" spans="1:54" ht="18.75" customHeight="1" thickBot="1" x14ac:dyDescent="0.25">
      <c r="A60" s="1">
        <f t="shared" si="781"/>
        <v>0</v>
      </c>
      <c r="B60" s="323" t="str">
        <f>IF(B55="",Wydruk!$AE$6,IF(J56=0,Wydruk!$AE$7,IF(AND(G56&lt;G57,B55&lt;&gt;$B61),Wydruk!$AE$13,IF(AND($B55=$B49,$B55&lt;&gt;$B61),IF(OR(OR(J60&lt;4,J60&gt;5),OR(S60&lt;4,S60&gt;5),OR(AB60&lt;4,AB60&gt;5),OR(AK60&lt;4,AK60&gt;5),OR(AND(AT60&lt;4,AT60&gt;0),AT60&gt;5)),Wydruk!$AE$8,Wydruk!$AE$9),IF($B55=$B61,IF($F59&lt;&gt;0,Wydruk!$AE$12,Wydruk!$AE$10),IF(OR(OR(J56&lt;4,J56&gt;5),OR(S56&lt;4,S56&gt;5),OR(AB56&lt;4,AB56&gt;5),OR(AK56&lt;4,AK56&gt;5),OR(AND(AT56&lt;4,AT56&gt;0),AT56&gt;5)),Wydruk!$AE$8,Wydruk!$AE$11))))))</f>
        <v>Uzupełnij liczby godzin tygodniowego planu</v>
      </c>
      <c r="C60" s="324"/>
      <c r="D60" s="324"/>
      <c r="E60" s="324"/>
      <c r="F60" s="173">
        <f>październik!F60</f>
        <v>0</v>
      </c>
      <c r="G60" s="184">
        <f>październik!G60</f>
        <v>0</v>
      </c>
      <c r="H60" s="191">
        <f t="shared" ref="H60" si="788">IF(OR($G60=0,$F60=0,$G60="",$F60=""),0,$G60/$F60)</f>
        <v>0</v>
      </c>
      <c r="I60" s="193"/>
      <c r="J60" s="176">
        <f t="shared" ref="J60" si="789">IF($B49=$B55,IF(L55+L50&gt;0,1,0)+IF(M55+M50&gt;0,1,0)+IF(N55+N50&gt;0,1,0)+IF(O55+O50&gt;0,1,0)+IF(P55+P50&gt;0,1,0)+IF(Q55+Q50&gt;0,1,0)+IF(R55+R50&gt;0,1,0),J56)</f>
        <v>0</v>
      </c>
      <c r="K60" s="133">
        <f t="shared" ref="K60" si="790">IF(OR($B55=$B61,J60=0,(K56-Q60+O60)&lt;=0),0,(K56-Q60+O60)/J60)</f>
        <v>0</v>
      </c>
      <c r="L60" s="137">
        <f t="shared" ref="L60" si="791">IF(K60*(7-J57)&lt;=0,0,K60*(7-J57))</f>
        <v>0</v>
      </c>
      <c r="M60" s="311">
        <f t="shared" ref="M60" si="792">ROUND(IF(OR(K57-K60*(7-J57)+P60&lt;0,$B55=$B61,K60&lt;=0,K57=0),0,IF(K57-K60*(7-J57)+P60&gt;Q60-O60+P60,Q60-O60+P60,K57-K60*(7-J57)+P60)),1)</f>
        <v>0</v>
      </c>
      <c r="N60" s="312"/>
      <c r="O60" s="139">
        <f t="shared" ref="O60" si="793">IF(OR($B55=$B61,J56=0),0,IF($B55=$B49,J55,$F55))</f>
        <v>0</v>
      </c>
      <c r="P60" s="30">
        <f t="shared" ref="P60" si="794">IF(OR($B55=$B61,J60=0),0,$G57-$G56)</f>
        <v>0</v>
      </c>
      <c r="Q60" s="134">
        <f t="shared" ref="Q60" si="795">IF(OR($B55=$B61,J60=0),0,J59)</f>
        <v>0</v>
      </c>
      <c r="R60" s="138">
        <f t="shared" ref="R60" si="796">IF($B55=$B61,0,K57)</f>
        <v>0</v>
      </c>
      <c r="S60" s="176">
        <f t="shared" ref="S60" si="797">IF($B49=$B55,IF(U55+U50&gt;0,1,0)+IF(V55+V50&gt;0,1,0)+IF(W55+W50&gt;0,1,0)+IF(X55+X50&gt;0,1,0)+IF(Y55+Y50&gt;0,1,0)+IF(Z55+Z50&gt;0,1,0)+IF(AA55+AA50&gt;0,1,0),S56)</f>
        <v>0</v>
      </c>
      <c r="T60" s="133">
        <f t="shared" ref="T60" si="798">IF(OR($B55=$B61,S60=0,(T56-Z60+X60)&lt;=0),0,(T56-Z60+X60)/S60)</f>
        <v>0</v>
      </c>
      <c r="U60" s="137">
        <f t="shared" ref="U60" si="799">IF(T60*(7-S57)&lt;=0,0,T60*(7-S57))</f>
        <v>0</v>
      </c>
      <c r="V60" s="311">
        <f t="shared" ref="V60" si="800">ROUND(IF(OR(T57-T60*(7-S57)+Y60&lt;0,$B55=$B61,T60&lt;=0,T57=0),0,IF(T57-T60*(7-S57)+Y60&gt;Z60-X60+Y60,Z60-X60+Y60,T57-T60*(7-S57)+Y60)),1)</f>
        <v>0</v>
      </c>
      <c r="W60" s="312"/>
      <c r="X60" s="139">
        <f t="shared" ref="X60" si="801">IF(OR($B55=$B61,S56=0),0,IF($B55=$B49,S55,$F55))</f>
        <v>0</v>
      </c>
      <c r="Y60" s="30">
        <f t="shared" ref="Y60" si="802">IF(OR($B55=$B61,S60=0),0,$G57-$G56)</f>
        <v>0</v>
      </c>
      <c r="Z60" s="134">
        <f t="shared" ref="Z60" si="803">IF(OR($B55=$B61,S60=0),0,S59)</f>
        <v>0</v>
      </c>
      <c r="AA60" s="138">
        <f t="shared" ref="AA60" si="804">IF($B55=$B61,0,T57)</f>
        <v>0</v>
      </c>
      <c r="AB60" s="176">
        <f t="shared" ref="AB60" si="805">IF($B49=$B55,IF(AD55+AD50&gt;0,1,0)+IF(AE55+AE50&gt;0,1,0)+IF(AF55+AF50&gt;0,1,0)+IF(AG55+AG50&gt;0,1,0)+IF(AH55+AH50&gt;0,1,0)+IF(AI55+AI50&gt;0,1,0)+IF(AJ55+AJ50&gt;0,1,0),AB56)</f>
        <v>0</v>
      </c>
      <c r="AC60" s="133">
        <f t="shared" ref="AC60" si="806">IF(OR($B55=$B61,AB60=0,(AC56-AI60+AG60)&lt;=0),0,(AC56-AI60+AG60)/AB60)</f>
        <v>0</v>
      </c>
      <c r="AD60" s="137">
        <f t="shared" ref="AD60" si="807">IF(AC60*(7-AB57)&lt;=0,0,AC60*(7-AB57))</f>
        <v>0</v>
      </c>
      <c r="AE60" s="311">
        <f t="shared" ref="AE60" si="808">ROUND(IF(OR(AC57-AC60*(7-AB57)+AH60&lt;0,$B55=$B61,AC60&lt;=0,AC57=0),0,IF(AC57-AC60*(7-AB57)+AH60&gt;AI60-AG60+AH60,AI60-AG60+AH60,AC57-AC60*(7-AB57)+AH60)),1)</f>
        <v>0</v>
      </c>
      <c r="AF60" s="312"/>
      <c r="AG60" s="139">
        <f t="shared" ref="AG60" si="809">IF(OR($B55=$B61,AB56=0),0,IF($B55=$B49,AB55,$F55))</f>
        <v>0</v>
      </c>
      <c r="AH60" s="30">
        <f t="shared" ref="AH60" si="810">IF(OR($B55=$B61,AB60=0),0,$G57-$G56)</f>
        <v>0</v>
      </c>
      <c r="AI60" s="134">
        <f t="shared" ref="AI60" si="811">IF(OR($B55=$B61,AB60=0),0,AB59)</f>
        <v>0</v>
      </c>
      <c r="AJ60" s="138">
        <f t="shared" ref="AJ60" si="812">IF($B55=$B61,0,AC57)</f>
        <v>0</v>
      </c>
      <c r="AK60" s="176">
        <f t="shared" ref="AK60" si="813">IF($B49=$B55,IF(AM55+AM50&gt;0,1,0)+IF(AN55+AN50&gt;0,1,0)+IF(AO55+AO50&gt;0,1,0)+IF(AP55+AP50&gt;0,1,0)+IF(AQ55+AQ50&gt;0,1,0)+IF(AR55+AR50&gt;0,1,0)+IF(AS55+AS50&gt;0,1,0),AK56)</f>
        <v>0</v>
      </c>
      <c r="AL60" s="133">
        <f t="shared" ref="AL60" si="814">IF(OR($B55=$B61,AK60=0,(AL56-AR60+AP60)&lt;=0),0,(AL56-AR60+AP60)/AK60)</f>
        <v>0</v>
      </c>
      <c r="AM60" s="137">
        <f t="shared" ref="AM60" si="815">IF(AL60*(7-AK57)&lt;=0,0,AL60*(7-AK57))</f>
        <v>0</v>
      </c>
      <c r="AN60" s="311">
        <f t="shared" ref="AN60" si="816">ROUND(IF(OR(AL57-AL60*(7-AK57)+AQ60&lt;0,$B55=$B61,AL60&lt;=0,AL57=0),0,IF(AL57-AL60*(7-AK57)+AQ60&gt;AR60-AP60+AQ60,AR60-AP60+AQ60,AL57-AL60*(7-AK57)+AQ60)),1)</f>
        <v>0</v>
      </c>
      <c r="AO60" s="312"/>
      <c r="AP60" s="139">
        <f t="shared" ref="AP60" si="817">IF(OR($B55=$B61,AK56=0),0,IF($B55=$B49,AK55,$F55))</f>
        <v>0</v>
      </c>
      <c r="AQ60" s="30">
        <f t="shared" ref="AQ60" si="818">IF(OR($B55=$B61,AK60=0),0,$G57-$G56)</f>
        <v>0</v>
      </c>
      <c r="AR60" s="134">
        <f t="shared" ref="AR60" si="819">IF(OR($B55=$B61,AK60=0),0,AK59)</f>
        <v>0</v>
      </c>
      <c r="AS60" s="138">
        <f t="shared" ref="AS60" si="820">IF($B55=$B61,0,AL57)</f>
        <v>0</v>
      </c>
      <c r="AT60" s="176">
        <f t="shared" ref="AT60" si="821">IF($B49=$B55,IF(AV55+AV50&gt;0,1,0)+IF(AW55+AW50&gt;0,1,0)+IF(AX55+AX50&gt;0,1,0)+IF(AY55+AY50&gt;0,1,0)+IF(AZ55+AZ50&gt;0,1,0)+IF(BA55+BA50&gt;0,1,0)+IF(BB55+BB50&gt;0,1,0),AT56)</f>
        <v>0</v>
      </c>
      <c r="AU60" s="133">
        <f t="shared" ref="AU60" si="822">IF(OR($B55=$B61,AT60=0,(AU56-BA60+AY60)&lt;=0),0,(AU56-BA60+AY60)/AT60)</f>
        <v>0</v>
      </c>
      <c r="AV60" s="137">
        <f t="shared" ref="AV60" si="823">IF(AU60*(7-AT57)&lt;=0,0,AU60*(7-AT57))</f>
        <v>0</v>
      </c>
      <c r="AW60" s="311">
        <f t="shared" ref="AW60" si="824">ROUND(IF(OR(AU57-AU60*(7-AT57)+AZ60&lt;0,$B55=$B61,AU60&lt;=0,AU57=0),0,IF(AU57-AU60*(7-AT57)+AZ60&gt;BA60-AY60+AZ60,BA60-AY60+AZ60,AU57-AU60*(7-AT57)+AZ60)),1)</f>
        <v>0</v>
      </c>
      <c r="AX60" s="312"/>
      <c r="AY60" s="139">
        <f t="shared" ref="AY60" si="825">IF(OR($B55=$B61,AT56=0),0,IF($B55=$B49,AT55,$F55))</f>
        <v>0</v>
      </c>
      <c r="AZ60" s="30">
        <f t="shared" ref="AZ60" si="826">IF(OR($B55=$B61,AT60=0),0,$G57-$G56)</f>
        <v>0</v>
      </c>
      <c r="BA60" s="134">
        <f t="shared" ref="BA60" si="827">IF(OR($B55=$B61,AT60=0),0,AT59)</f>
        <v>0</v>
      </c>
      <c r="BB60" s="138">
        <f t="shared" ref="BB60" si="828">IF($B55=$B61,0,AU57)</f>
        <v>0</v>
      </c>
    </row>
    <row r="61" spans="1:54" ht="15.75" x14ac:dyDescent="0.2">
      <c r="A61" s="1">
        <f t="shared" ref="A61" si="829">IF(B61="","1. Niewypełnione",B61)</f>
        <v>0</v>
      </c>
      <c r="B61" s="320">
        <f>październik!B61</f>
        <v>0</v>
      </c>
      <c r="C61" s="321">
        <f>październik!C61</f>
        <v>0</v>
      </c>
      <c r="D61" s="321">
        <f>październik!D61</f>
        <v>0</v>
      </c>
      <c r="E61" s="321">
        <f>październik!E61</f>
        <v>0</v>
      </c>
      <c r="F61" s="177">
        <f>październik!F61</f>
        <v>18</v>
      </c>
      <c r="G61" s="185">
        <f>październik!G61</f>
        <v>18</v>
      </c>
      <c r="H61" s="177"/>
      <c r="I61" s="192">
        <f t="shared" ref="I61:I65" si="830">K61+T61+AC61+AL61+AU61</f>
        <v>0</v>
      </c>
      <c r="J61" s="186">
        <f t="shared" ref="J61" si="831">IF(OR($B61=$B67,J64=0),0,ROUND((K62+P66)/J64,0))</f>
        <v>0</v>
      </c>
      <c r="K61" s="51">
        <f t="shared" ref="K61:K62" si="832">SUM(L61:R61)</f>
        <v>0</v>
      </c>
      <c r="L61" s="52">
        <f>październik!L61</f>
        <v>0</v>
      </c>
      <c r="M61" s="52">
        <f>październik!M61</f>
        <v>0</v>
      </c>
      <c r="N61" s="52">
        <f>październik!N61</f>
        <v>0</v>
      </c>
      <c r="O61" s="52">
        <f>październik!O61</f>
        <v>0</v>
      </c>
      <c r="P61" s="53">
        <f>październik!P61</f>
        <v>0</v>
      </c>
      <c r="Q61" s="54">
        <f>październik!Q61</f>
        <v>0</v>
      </c>
      <c r="R61" s="55">
        <f>październik!R61</f>
        <v>0</v>
      </c>
      <c r="S61" s="188">
        <f t="shared" ref="S61" si="833">IF(OR($B61=$B67,S64=0),0,ROUND((T62+Y66)/S64,0))</f>
        <v>0</v>
      </c>
      <c r="T61" s="51">
        <f t="shared" ref="T61:T62" si="834">SUM(U61:AA61)</f>
        <v>0</v>
      </c>
      <c r="U61" s="52">
        <f>październik!U61</f>
        <v>0</v>
      </c>
      <c r="V61" s="52">
        <f>październik!V61</f>
        <v>0</v>
      </c>
      <c r="W61" s="52">
        <f>październik!W61</f>
        <v>0</v>
      </c>
      <c r="X61" s="52">
        <f>październik!X61</f>
        <v>0</v>
      </c>
      <c r="Y61" s="53">
        <f>październik!Y61</f>
        <v>0</v>
      </c>
      <c r="Z61" s="54">
        <f>październik!Z61</f>
        <v>0</v>
      </c>
      <c r="AA61" s="55">
        <f>październik!AA61</f>
        <v>0</v>
      </c>
      <c r="AB61" s="188">
        <f t="shared" ref="AB61" si="835">IF(OR($B61=$B67,AB64=0),0,ROUND((AC62+AH66)/AB64,0))</f>
        <v>0</v>
      </c>
      <c r="AC61" s="51">
        <f t="shared" ref="AC61:AC62" si="836">SUM(AD61:AJ61)</f>
        <v>0</v>
      </c>
      <c r="AD61" s="52">
        <f>październik!AD61</f>
        <v>0</v>
      </c>
      <c r="AE61" s="52">
        <f>październik!AE61</f>
        <v>0</v>
      </c>
      <c r="AF61" s="52">
        <f>październik!AF61</f>
        <v>0</v>
      </c>
      <c r="AG61" s="52">
        <f>październik!AG61</f>
        <v>0</v>
      </c>
      <c r="AH61" s="53">
        <f>październik!AH61</f>
        <v>0</v>
      </c>
      <c r="AI61" s="54">
        <f>październik!AI61</f>
        <v>0</v>
      </c>
      <c r="AJ61" s="55">
        <f>październik!AJ61</f>
        <v>0</v>
      </c>
      <c r="AK61" s="188">
        <f t="shared" ref="AK61" si="837">IF(OR($B61=$B67,AK64=0),0,ROUND((AL62+AQ66)/AK64,0))</f>
        <v>0</v>
      </c>
      <c r="AL61" s="51">
        <f t="shared" ref="AL61:AL62" si="838">SUM(AM61:AS61)</f>
        <v>0</v>
      </c>
      <c r="AM61" s="52">
        <f>październik!AM61</f>
        <v>0</v>
      </c>
      <c r="AN61" s="52">
        <f>październik!AN61</f>
        <v>0</v>
      </c>
      <c r="AO61" s="52">
        <f>październik!AO61</f>
        <v>0</v>
      </c>
      <c r="AP61" s="52">
        <f>październik!AP61</f>
        <v>0</v>
      </c>
      <c r="AQ61" s="53">
        <f>październik!AQ61</f>
        <v>0</v>
      </c>
      <c r="AR61" s="54">
        <f>październik!AR61</f>
        <v>0</v>
      </c>
      <c r="AS61" s="55">
        <f>październik!AS61</f>
        <v>0</v>
      </c>
      <c r="AT61" s="188">
        <f t="shared" ref="AT61" si="839">IF(OR($B61=$B67,AT64=0),0,ROUND((AU62+AZ66)/AT64,0))</f>
        <v>0</v>
      </c>
      <c r="AU61" s="51">
        <f t="shared" ref="AU61:AU62" si="840">SUM(AV61:BB61)</f>
        <v>0</v>
      </c>
      <c r="AV61" s="52">
        <f t="shared" ref="AV61" si="841">IF(SUM($AM$9:$AS$9)=SUM($AV$9:$BB$9),AM61,IF(AND(SUM($AV$9:$BB$9)&gt;42,SUM($AV$9:$BB$9)&lt;49),AM61,0))</f>
        <v>0</v>
      </c>
      <c r="AW61" s="52">
        <f t="shared" ref="AW61" si="842">IF(SUM($AM$9:$AS$9)=SUM($AV$9:$BB$9),AN61,IF(AND(SUM($AV$9:$BB$9)&gt;42,SUM($AV$9:$BB$9)&lt;49),AN61,0))</f>
        <v>0</v>
      </c>
      <c r="AX61" s="52">
        <f t="shared" ref="AX61" si="843">IF(SUM($AM$9:$AS$9)=SUM($AV$9:$BB$9),AO61,IF(AND(SUM($AV$9:$BB$9)&gt;42,SUM($AV$9:$BB$9)&lt;49),AO61,0))</f>
        <v>0</v>
      </c>
      <c r="AY61" s="52">
        <f t="shared" ref="AY61" si="844">IF(SUM($AM$9:$AS$9)=SUM($AV$9:$BB$9),AP61,IF(AND(SUM($AV$9:$BB$9)&gt;42,SUM($AV$9:$BB$9)&lt;49),AP61,0))</f>
        <v>0</v>
      </c>
      <c r="AZ61" s="53">
        <f t="shared" ref="AZ61" si="845">IF(SUM($AM$9:$AS$9)=SUM($AV$9:$BB$9),AQ61,IF(AND(SUM($AV$9:$BB$9)&gt;42,SUM($AV$9:$BB$9)&lt;49),AQ61,0))</f>
        <v>0</v>
      </c>
      <c r="BA61" s="54">
        <f t="shared" ref="BA61" si="846">IF(SUM($AM$9:$AS$9)=SUM($AV$9:$BB$9),AR61,IF(AND(SUM($AV$9:$BB$9)&gt;42,SUM($AV$9:$BB$9)&lt;49),AR61,0))</f>
        <v>0</v>
      </c>
      <c r="BB61" s="55">
        <f t="shared" ref="BB61" si="847">IF(SUM($AM$9:$AS$9)=SUM($AV$9:$BB$9),AS61,IF(AND(SUM($AV$9:$BB$9)&gt;42,SUM($AV$9:$BB$9)&lt;49),AS61,0))</f>
        <v>0</v>
      </c>
    </row>
    <row r="62" spans="1:54" ht="12.75" hidden="1" customHeight="1" x14ac:dyDescent="0.2">
      <c r="B62" s="93"/>
      <c r="C62" s="94"/>
      <c r="D62" s="95"/>
      <c r="E62" s="115"/>
      <c r="F62" s="140" t="b">
        <f t="shared" ref="F62" si="848">IF($B55=$B61,OR(F56,G61&lt;F61),G61&lt;F61)</f>
        <v>0</v>
      </c>
      <c r="G62" s="189">
        <f t="shared" ref="G62" si="849">IF(AND($B55=$B61,$B55&lt;&gt;"",$B55&lt;&gt;0),G61+G56,G61)</f>
        <v>18</v>
      </c>
      <c r="H62" s="120"/>
      <c r="I62" s="165">
        <f t="shared" si="830"/>
        <v>0</v>
      </c>
      <c r="J62" s="194">
        <f t="shared" ref="J62" si="850">7-COUNTIF(L61:R61,0)-COUNTIF(L61:R61,"")</f>
        <v>0</v>
      </c>
      <c r="K62" s="22">
        <f t="shared" si="832"/>
        <v>0</v>
      </c>
      <c r="L62" s="35">
        <f t="shared" ref="L62:R62" si="851">IF($B55=$B61,L61+L56,L61)</f>
        <v>0</v>
      </c>
      <c r="M62" s="35">
        <f t="shared" si="851"/>
        <v>0</v>
      </c>
      <c r="N62" s="35">
        <f t="shared" si="851"/>
        <v>0</v>
      </c>
      <c r="O62" s="35">
        <f t="shared" si="851"/>
        <v>0</v>
      </c>
      <c r="P62" s="36">
        <f t="shared" si="851"/>
        <v>0</v>
      </c>
      <c r="Q62" s="37">
        <f t="shared" si="851"/>
        <v>0</v>
      </c>
      <c r="R62" s="38">
        <f t="shared" si="851"/>
        <v>0</v>
      </c>
      <c r="S62" s="194">
        <f t="shared" ref="S62" si="852">7-COUNTIF(U61:AA61,0)-COUNTIF(U61:AA61,"")</f>
        <v>0</v>
      </c>
      <c r="T62" s="22">
        <f t="shared" si="834"/>
        <v>0</v>
      </c>
      <c r="U62" s="35">
        <f t="shared" ref="U62:AA62" si="853">IF($B55=$B61,U61+U56,U61)</f>
        <v>0</v>
      </c>
      <c r="V62" s="35">
        <f t="shared" si="853"/>
        <v>0</v>
      </c>
      <c r="W62" s="35">
        <f t="shared" si="853"/>
        <v>0</v>
      </c>
      <c r="X62" s="35">
        <f t="shared" si="853"/>
        <v>0</v>
      </c>
      <c r="Y62" s="36">
        <f t="shared" si="853"/>
        <v>0</v>
      </c>
      <c r="Z62" s="37">
        <f t="shared" si="853"/>
        <v>0</v>
      </c>
      <c r="AA62" s="38">
        <f t="shared" si="853"/>
        <v>0</v>
      </c>
      <c r="AB62" s="194">
        <f t="shared" ref="AB62" si="854">7-COUNTIF(AD61:AJ61,0)-COUNTIF(AD61:AJ61,"")</f>
        <v>0</v>
      </c>
      <c r="AC62" s="22">
        <f t="shared" si="836"/>
        <v>0</v>
      </c>
      <c r="AD62" s="35">
        <f t="shared" ref="AD62:AJ62" si="855">IF($B55=$B61,AD61+AD56,AD61)</f>
        <v>0</v>
      </c>
      <c r="AE62" s="35">
        <f t="shared" si="855"/>
        <v>0</v>
      </c>
      <c r="AF62" s="35">
        <f t="shared" si="855"/>
        <v>0</v>
      </c>
      <c r="AG62" s="35">
        <f t="shared" si="855"/>
        <v>0</v>
      </c>
      <c r="AH62" s="36">
        <f t="shared" si="855"/>
        <v>0</v>
      </c>
      <c r="AI62" s="37">
        <f t="shared" si="855"/>
        <v>0</v>
      </c>
      <c r="AJ62" s="38">
        <f t="shared" si="855"/>
        <v>0</v>
      </c>
      <c r="AK62" s="194">
        <f t="shared" ref="AK62" si="856">7-COUNTIF(AM61:AS61,0)-COUNTIF(AM61:AS61,"")</f>
        <v>0</v>
      </c>
      <c r="AL62" s="22">
        <f t="shared" si="838"/>
        <v>0</v>
      </c>
      <c r="AM62" s="35">
        <f t="shared" ref="AM62:AS62" si="857">IF($B55=$B61,AM61+AM56,AM61)</f>
        <v>0</v>
      </c>
      <c r="AN62" s="35">
        <f t="shared" si="857"/>
        <v>0</v>
      </c>
      <c r="AO62" s="35">
        <f t="shared" si="857"/>
        <v>0</v>
      </c>
      <c r="AP62" s="35">
        <f t="shared" si="857"/>
        <v>0</v>
      </c>
      <c r="AQ62" s="36">
        <f t="shared" si="857"/>
        <v>0</v>
      </c>
      <c r="AR62" s="37">
        <f t="shared" si="857"/>
        <v>0</v>
      </c>
      <c r="AS62" s="38">
        <f t="shared" si="857"/>
        <v>0</v>
      </c>
      <c r="AT62" s="194">
        <f t="shared" ref="AT62" si="858">7-COUNTIF(AV61:BB61,0)-COUNTIF(AV61:BB61,"")</f>
        <v>0</v>
      </c>
      <c r="AU62" s="22">
        <f t="shared" si="840"/>
        <v>0</v>
      </c>
      <c r="AV62" s="35">
        <f t="shared" ref="AV62:BB62" si="859">IF($B55=$B61,AV61+AV56,AV61)</f>
        <v>0</v>
      </c>
      <c r="AW62" s="35">
        <f t="shared" si="859"/>
        <v>0</v>
      </c>
      <c r="AX62" s="35">
        <f t="shared" si="859"/>
        <v>0</v>
      </c>
      <c r="AY62" s="35">
        <f t="shared" si="859"/>
        <v>0</v>
      </c>
      <c r="AZ62" s="36">
        <f t="shared" si="859"/>
        <v>0</v>
      </c>
      <c r="BA62" s="37">
        <f t="shared" si="859"/>
        <v>0</v>
      </c>
      <c r="BB62" s="38">
        <f t="shared" si="859"/>
        <v>0</v>
      </c>
    </row>
    <row r="63" spans="1:54" ht="15" hidden="1" customHeight="1" x14ac:dyDescent="0.2">
      <c r="B63" s="116"/>
      <c r="C63" s="117"/>
      <c r="D63" s="118"/>
      <c r="E63" s="119"/>
      <c r="F63" s="92"/>
      <c r="G63" s="190">
        <f t="shared" ref="G63" si="860">IF(AND($B55=$B61,$B55&lt;&gt;"",$B55&lt;&gt;0),F61+G57,F61)</f>
        <v>18</v>
      </c>
      <c r="H63" s="121"/>
      <c r="I63" s="165">
        <f t="shared" si="830"/>
        <v>0</v>
      </c>
      <c r="J63" s="195">
        <f t="shared" ref="J63" si="861">IF($B61=$B55,COUNTIF(L63:R63,0),COUNTIF(L64:R64,0)+COUNTIF(L64:R64,""))</f>
        <v>7</v>
      </c>
      <c r="K63" s="39">
        <f t="shared" ref="K63:R63" si="862">IF($B55=$B61,K64+K57,K64)</f>
        <v>0</v>
      </c>
      <c r="L63" s="40">
        <f t="shared" si="862"/>
        <v>0</v>
      </c>
      <c r="M63" s="40">
        <f t="shared" si="862"/>
        <v>0</v>
      </c>
      <c r="N63" s="40">
        <f t="shared" si="862"/>
        <v>0</v>
      </c>
      <c r="O63" s="40">
        <f t="shared" si="862"/>
        <v>0</v>
      </c>
      <c r="P63" s="41">
        <f t="shared" si="862"/>
        <v>0</v>
      </c>
      <c r="Q63" s="42">
        <f t="shared" si="862"/>
        <v>0</v>
      </c>
      <c r="R63" s="43">
        <f t="shared" si="862"/>
        <v>0</v>
      </c>
      <c r="S63" s="195">
        <f t="shared" ref="S63" si="863">IF($B61=$B55,COUNTIF(U63:AA63,0),COUNTIF(U64:AA64,0)+COUNTIF(U64:AA64,""))</f>
        <v>7</v>
      </c>
      <c r="T63" s="39">
        <f t="shared" ref="T63:AA63" si="864">IF($B55=$B61,T64+T57,T64)</f>
        <v>0</v>
      </c>
      <c r="U63" s="40">
        <f t="shared" si="864"/>
        <v>0</v>
      </c>
      <c r="V63" s="40">
        <f t="shared" si="864"/>
        <v>0</v>
      </c>
      <c r="W63" s="40">
        <f t="shared" si="864"/>
        <v>0</v>
      </c>
      <c r="X63" s="40">
        <f t="shared" si="864"/>
        <v>0</v>
      </c>
      <c r="Y63" s="41">
        <f t="shared" si="864"/>
        <v>0</v>
      </c>
      <c r="Z63" s="42">
        <f t="shared" si="864"/>
        <v>0</v>
      </c>
      <c r="AA63" s="43">
        <f t="shared" si="864"/>
        <v>0</v>
      </c>
      <c r="AB63" s="195">
        <f t="shared" ref="AB63" si="865">IF($B61=$B55,COUNTIF(AD63:AJ63,0),COUNTIF(AD64:AJ64,0)+COUNTIF(AD64:AJ64,""))</f>
        <v>7</v>
      </c>
      <c r="AC63" s="39">
        <f t="shared" ref="AC63:AJ63" si="866">IF($B55=$B61,AC64+AC57,AC64)</f>
        <v>0</v>
      </c>
      <c r="AD63" s="40">
        <f t="shared" si="866"/>
        <v>0</v>
      </c>
      <c r="AE63" s="40">
        <f t="shared" si="866"/>
        <v>0</v>
      </c>
      <c r="AF63" s="40">
        <f t="shared" si="866"/>
        <v>0</v>
      </c>
      <c r="AG63" s="40">
        <f t="shared" si="866"/>
        <v>0</v>
      </c>
      <c r="AH63" s="41">
        <f t="shared" si="866"/>
        <v>0</v>
      </c>
      <c r="AI63" s="42">
        <f t="shared" si="866"/>
        <v>0</v>
      </c>
      <c r="AJ63" s="43">
        <f t="shared" si="866"/>
        <v>0</v>
      </c>
      <c r="AK63" s="195">
        <f t="shared" ref="AK63" si="867">IF($B61=$B55,COUNTIF(AM63:AS63,0),COUNTIF(AM64:AS64,0)+COUNTIF(AM64:AS64,""))</f>
        <v>7</v>
      </c>
      <c r="AL63" s="39">
        <f t="shared" ref="AL63:AS63" si="868">IF($B55=$B61,AL64+AL57,AL64)</f>
        <v>0</v>
      </c>
      <c r="AM63" s="40">
        <f t="shared" si="868"/>
        <v>0</v>
      </c>
      <c r="AN63" s="40">
        <f t="shared" si="868"/>
        <v>0</v>
      </c>
      <c r="AO63" s="40">
        <f t="shared" si="868"/>
        <v>0</v>
      </c>
      <c r="AP63" s="40">
        <f t="shared" si="868"/>
        <v>0</v>
      </c>
      <c r="AQ63" s="41">
        <f t="shared" si="868"/>
        <v>0</v>
      </c>
      <c r="AR63" s="42">
        <f t="shared" si="868"/>
        <v>0</v>
      </c>
      <c r="AS63" s="43">
        <f t="shared" si="868"/>
        <v>0</v>
      </c>
      <c r="AT63" s="195">
        <f t="shared" ref="AT63" si="869">IF($B61=$B55,COUNTIF(AV63:BB63,0),COUNTIF(AV64:BB64,0)+COUNTIF(AV64:BB64,""))</f>
        <v>7</v>
      </c>
      <c r="AU63" s="39">
        <f t="shared" ref="AU63:BB63" si="870">IF($B55=$B61,AU64+AU57,AU64)</f>
        <v>0</v>
      </c>
      <c r="AV63" s="40">
        <f t="shared" si="870"/>
        <v>0</v>
      </c>
      <c r="AW63" s="40">
        <f t="shared" si="870"/>
        <v>0</v>
      </c>
      <c r="AX63" s="40">
        <f t="shared" si="870"/>
        <v>0</v>
      </c>
      <c r="AY63" s="40">
        <f t="shared" si="870"/>
        <v>0</v>
      </c>
      <c r="AZ63" s="41">
        <f t="shared" si="870"/>
        <v>0</v>
      </c>
      <c r="BA63" s="42">
        <f t="shared" si="870"/>
        <v>0</v>
      </c>
      <c r="BB63" s="43">
        <f t="shared" si="870"/>
        <v>0</v>
      </c>
    </row>
    <row r="64" spans="1:54" ht="15.75" customHeight="1" x14ac:dyDescent="0.2">
      <c r="A64" s="1">
        <f t="shared" ref="A64" si="871">A61</f>
        <v>0</v>
      </c>
      <c r="B64" s="313">
        <f t="shared" ref="B64" si="872">B58+1</f>
        <v>8</v>
      </c>
      <c r="C64" s="314"/>
      <c r="D64" s="314"/>
      <c r="E64" s="314"/>
      <c r="F64" s="31"/>
      <c r="G64" s="183"/>
      <c r="H64" s="122">
        <f t="shared" ref="H64" si="873">5-COUNTIF(AU61,0)-COUNTIF(AL61,0)-COUNTIF(AC61,0)-COUNTIF(T61,0)-COUNTIF(K61,0)</f>
        <v>0</v>
      </c>
      <c r="I64" s="165">
        <f t="shared" si="830"/>
        <v>0</v>
      </c>
      <c r="J64" s="187">
        <f t="shared" ref="J64" si="874">IF($B61=$B55,J58+IF($F61&lt;&gt;$G61,(K61+$G63-$G62)/$F61,K61/$F61),IF($F61&lt;&gt;G61,(K61+$G63-$G62)/$F61,K61/$F61))</f>
        <v>0</v>
      </c>
      <c r="K64" s="7">
        <f t="shared" ref="K64:K65" si="875">SUM(L64:R64)</f>
        <v>0</v>
      </c>
      <c r="L64" s="26">
        <f t="shared" ref="L64:R64" si="876">L61</f>
        <v>0</v>
      </c>
      <c r="M64" s="26">
        <f t="shared" si="876"/>
        <v>0</v>
      </c>
      <c r="N64" s="26">
        <f t="shared" si="876"/>
        <v>0</v>
      </c>
      <c r="O64" s="26">
        <f t="shared" si="876"/>
        <v>0</v>
      </c>
      <c r="P64" s="26">
        <f t="shared" si="876"/>
        <v>0</v>
      </c>
      <c r="Q64" s="29">
        <f t="shared" si="876"/>
        <v>0</v>
      </c>
      <c r="R64" s="23">
        <f t="shared" si="876"/>
        <v>0</v>
      </c>
      <c r="S64" s="187">
        <f t="shared" ref="S64" si="877">IF($B61=$B55,S58+IF($F61&lt;&gt;$G61,(T61+$G63-$G62)/$F61,T61/$F61),IF($F61&lt;&gt;P61,(T61+$G63-$G62)/$F61,T61/$F61))</f>
        <v>0</v>
      </c>
      <c r="T64" s="7">
        <f t="shared" ref="T64:T65" si="878">SUM(U64:AA64)</f>
        <v>0</v>
      </c>
      <c r="U64" s="26">
        <f t="shared" ref="U64:AA64" si="879">U61</f>
        <v>0</v>
      </c>
      <c r="V64" s="26">
        <f t="shared" si="879"/>
        <v>0</v>
      </c>
      <c r="W64" s="26">
        <f t="shared" si="879"/>
        <v>0</v>
      </c>
      <c r="X64" s="26">
        <f t="shared" si="879"/>
        <v>0</v>
      </c>
      <c r="Y64" s="113">
        <f t="shared" si="879"/>
        <v>0</v>
      </c>
      <c r="Z64" s="29">
        <f t="shared" si="879"/>
        <v>0</v>
      </c>
      <c r="AA64" s="23">
        <f t="shared" si="879"/>
        <v>0</v>
      </c>
      <c r="AB64" s="187">
        <f t="shared" ref="AB64" si="880">IF($B61=$B55,AB58+IF($F61&lt;&gt;$G61,(AC61+$G63-$G62)/$F61,AC61/$F61),IF($F61&lt;&gt;Y61,(AC61+$G63-$G62)/$F61,AC61/$F61))</f>
        <v>0</v>
      </c>
      <c r="AC64" s="7">
        <f t="shared" ref="AC64:AC65" si="881">SUM(AD64:AJ64)</f>
        <v>0</v>
      </c>
      <c r="AD64" s="26">
        <f t="shared" ref="AD64:AJ64" si="882">AD61</f>
        <v>0</v>
      </c>
      <c r="AE64" s="26">
        <f t="shared" si="882"/>
        <v>0</v>
      </c>
      <c r="AF64" s="26">
        <f t="shared" si="882"/>
        <v>0</v>
      </c>
      <c r="AG64" s="26">
        <f t="shared" si="882"/>
        <v>0</v>
      </c>
      <c r="AH64" s="113">
        <f t="shared" si="882"/>
        <v>0</v>
      </c>
      <c r="AI64" s="29">
        <f t="shared" si="882"/>
        <v>0</v>
      </c>
      <c r="AJ64" s="23">
        <f t="shared" si="882"/>
        <v>0</v>
      </c>
      <c r="AK64" s="187">
        <f t="shared" ref="AK64" si="883">IF($B61=$B55,AK58+IF($F61&lt;&gt;$G61,(AL61+$G63-$G62)/$F61,AL61/$F61),IF($F61&lt;&gt;AH61,(AL61+$G63-$G62)/$F61,AL61/$F61))</f>
        <v>0</v>
      </c>
      <c r="AL64" s="7">
        <f t="shared" ref="AL64:AL65" si="884">SUM(AM64:AS64)</f>
        <v>0</v>
      </c>
      <c r="AM64" s="26">
        <f t="shared" ref="AM64:AS64" si="885">AM61</f>
        <v>0</v>
      </c>
      <c r="AN64" s="26">
        <f t="shared" si="885"/>
        <v>0</v>
      </c>
      <c r="AO64" s="26">
        <f t="shared" si="885"/>
        <v>0</v>
      </c>
      <c r="AP64" s="26">
        <f t="shared" si="885"/>
        <v>0</v>
      </c>
      <c r="AQ64" s="113">
        <f t="shared" si="885"/>
        <v>0</v>
      </c>
      <c r="AR64" s="29">
        <f t="shared" si="885"/>
        <v>0</v>
      </c>
      <c r="AS64" s="23">
        <f t="shared" si="885"/>
        <v>0</v>
      </c>
      <c r="AT64" s="187">
        <f t="shared" ref="AT64" si="886">IF($B61=$B55,AT58+IF($F61&lt;&gt;$G61,(AU61+$G63-$G62)/$F61,AU61/$F61),IF($F61&lt;&gt;AQ61,(AU61+$G63-$G62)/$F61,AU61/$F61))</f>
        <v>0</v>
      </c>
      <c r="AU64" s="7">
        <f t="shared" ref="AU64:AU65" si="887">SUM(AV64:BB64)</f>
        <v>0</v>
      </c>
      <c r="AV64" s="6">
        <f t="shared" ref="AV64" si="888">IF(SUM($AM$9:$AS$9)=SUM($AV$9:$BB$9),AV61,IF(AND(SUM($AV$9:$BB$9)&gt;42,SUM($AV$9:$BB$9)&lt;49),AV61,0))</f>
        <v>0</v>
      </c>
      <c r="AW64" s="6">
        <f t="shared" ref="AW64:BB64" si="889">IF(SUM($AM$9:$AS$9)=SUM($AV$9:$BB$9),AW61,IF(AND(SUM($AV$9:$BB$9)&gt;42,SUM($AV$9:$BB$9)&lt;49),AW61,0))</f>
        <v>0</v>
      </c>
      <c r="AX64" s="6">
        <f t="shared" si="889"/>
        <v>0</v>
      </c>
      <c r="AY64" s="6">
        <f t="shared" si="889"/>
        <v>0</v>
      </c>
      <c r="AZ64" s="26">
        <f t="shared" si="889"/>
        <v>0</v>
      </c>
      <c r="BA64" s="29">
        <f t="shared" si="889"/>
        <v>0</v>
      </c>
      <c r="BB64" s="23">
        <f t="shared" si="889"/>
        <v>0</v>
      </c>
    </row>
    <row r="65" spans="1:54" ht="15.75" customHeight="1" x14ac:dyDescent="0.2">
      <c r="A65" s="1">
        <f t="shared" ref="A65:A66" si="890">A64</f>
        <v>0</v>
      </c>
      <c r="B65" s="313"/>
      <c r="C65" s="314"/>
      <c r="D65" s="314"/>
      <c r="E65" s="314"/>
      <c r="F65" s="31"/>
      <c r="G65" s="183"/>
      <c r="H65" s="123">
        <f t="shared" ref="H65" si="891">IF($B61=$B55,H59+F65,$F65)</f>
        <v>0</v>
      </c>
      <c r="I65" s="165">
        <f t="shared" si="830"/>
        <v>0</v>
      </c>
      <c r="J65" s="141">
        <f t="shared" ref="J65" si="892">IF($H64=0,0,IF($B55=$B61,IF($H66&gt;0,$H66+J59,K61+J59),IF($H66&gt;0,$H66,K61)))</f>
        <v>0</v>
      </c>
      <c r="K65" s="7">
        <f t="shared" si="875"/>
        <v>0</v>
      </c>
      <c r="L65" s="6"/>
      <c r="M65" s="6"/>
      <c r="N65" s="6"/>
      <c r="O65" s="6"/>
      <c r="P65" s="26"/>
      <c r="Q65" s="29"/>
      <c r="R65" s="23"/>
      <c r="S65" s="141">
        <f t="shared" ref="S65" si="893">IF($H64=0,0,IF($B55=$B61,IF($H66&gt;0,$H66+S59,T61+S59),IF($H66&gt;0,$H66,T61)))</f>
        <v>0</v>
      </c>
      <c r="T65" s="7">
        <f t="shared" si="878"/>
        <v>0</v>
      </c>
      <c r="U65" s="6"/>
      <c r="V65" s="6"/>
      <c r="W65" s="6"/>
      <c r="X65" s="6"/>
      <c r="Y65" s="26"/>
      <c r="Z65" s="29"/>
      <c r="AA65" s="23"/>
      <c r="AB65" s="141">
        <f t="shared" ref="AB65" si="894">IF($H64=0,0,IF($B55=$B61,IF($H66&gt;0,$H66+AB59,AC61+AB59),IF($H66&gt;0,$H66,AC61)))</f>
        <v>0</v>
      </c>
      <c r="AC65" s="7">
        <f t="shared" si="881"/>
        <v>0</v>
      </c>
      <c r="AD65" s="6"/>
      <c r="AE65" s="6"/>
      <c r="AF65" s="6"/>
      <c r="AG65" s="6"/>
      <c r="AH65" s="26"/>
      <c r="AI65" s="29"/>
      <c r="AJ65" s="23"/>
      <c r="AK65" s="141">
        <f t="shared" ref="AK65" si="895">IF($H64=0,0,IF($B55=$B61,IF($H66&gt;0,$H66+AK59,AL61+AK59),IF($H66&gt;0,$H66,AL61)))</f>
        <v>0</v>
      </c>
      <c r="AL65" s="7">
        <f t="shared" si="884"/>
        <v>0</v>
      </c>
      <c r="AM65" s="6"/>
      <c r="AN65" s="6"/>
      <c r="AO65" s="6"/>
      <c r="AP65" s="6"/>
      <c r="AQ65" s="26"/>
      <c r="AR65" s="29"/>
      <c r="AS65" s="23"/>
      <c r="AT65" s="141">
        <f t="shared" ref="AT65" si="896">IF($H64=0,0,IF($B55=$B61,IF($H66&gt;0,$H66+AT59,AU61+AT59),IF($H66&gt;0,$H66,AU61)))</f>
        <v>0</v>
      </c>
      <c r="AU65" s="7">
        <f t="shared" si="887"/>
        <v>0</v>
      </c>
      <c r="AV65" s="6"/>
      <c r="AW65" s="6"/>
      <c r="AX65" s="6"/>
      <c r="AY65" s="6"/>
      <c r="AZ65" s="26"/>
      <c r="BA65" s="29"/>
      <c r="BB65" s="23"/>
    </row>
    <row r="66" spans="1:54" ht="18.75" customHeight="1" thickBot="1" x14ac:dyDescent="0.25">
      <c r="A66" s="1">
        <f t="shared" si="890"/>
        <v>0</v>
      </c>
      <c r="B66" s="323" t="str">
        <f>IF(B61="",Wydruk!$AE$6,IF(J62=0,Wydruk!$AE$7,IF(AND(G62&lt;G63,B61&lt;&gt;$B67),Wydruk!$AE$13,IF(AND($B61=$B55,$B61&lt;&gt;$B67),IF(OR(OR(J66&lt;4,J66&gt;5),OR(S66&lt;4,S66&gt;5),OR(AB66&lt;4,AB66&gt;5),OR(AK66&lt;4,AK66&gt;5),OR(AND(AT66&lt;4,AT66&gt;0),AT66&gt;5)),Wydruk!$AE$8,Wydruk!$AE$9),IF($B61=$B67,IF($F65&lt;&gt;0,Wydruk!$AE$12,Wydruk!$AE$10),IF(OR(OR(J62&lt;4,J62&gt;5),OR(S62&lt;4,S62&gt;5),OR(AB62&lt;4,AB62&gt;5),OR(AK62&lt;4,AK62&gt;5),OR(AND(AT62&lt;4,AT62&gt;0),AT62&gt;5)),Wydruk!$AE$8,Wydruk!$AE$11))))))</f>
        <v>Uzupełnij liczby godzin tygodniowego planu</v>
      </c>
      <c r="C66" s="324"/>
      <c r="D66" s="324"/>
      <c r="E66" s="324"/>
      <c r="F66" s="173">
        <f>październik!F66</f>
        <v>0</v>
      </c>
      <c r="G66" s="184">
        <f>październik!G66</f>
        <v>0</v>
      </c>
      <c r="H66" s="191">
        <f t="shared" ref="H66" si="897">IF(OR($G66=0,$F66=0,$G66="",$F66=""),0,$G66/$F66)</f>
        <v>0</v>
      </c>
      <c r="I66" s="193"/>
      <c r="J66" s="176">
        <f t="shared" ref="J66" si="898">IF($B55=$B61,IF(L61+L56&gt;0,1,0)+IF(M61+M56&gt;0,1,0)+IF(N61+N56&gt;0,1,0)+IF(O61+O56&gt;0,1,0)+IF(P61+P56&gt;0,1,0)+IF(Q61+Q56&gt;0,1,0)+IF(R61+R56&gt;0,1,0),J62)</f>
        <v>0</v>
      </c>
      <c r="K66" s="133">
        <f t="shared" ref="K66" si="899">IF(OR($B61=$B67,J66=0,(K62-Q66+O66)&lt;=0),0,(K62-Q66+O66)/J66)</f>
        <v>0</v>
      </c>
      <c r="L66" s="137">
        <f t="shared" ref="L66" si="900">IF(K66*(7-J63)&lt;=0,0,K66*(7-J63))</f>
        <v>0</v>
      </c>
      <c r="M66" s="311">
        <f t="shared" ref="M66" si="901">ROUND(IF(OR(K63-K66*(7-J63)+P66&lt;0,$B61=$B67,K66&lt;=0,K63=0),0,IF(K63-K66*(7-J63)+P66&gt;Q66-O66+P66,Q66-O66+P66,K63-K66*(7-J63)+P66)),1)</f>
        <v>0</v>
      </c>
      <c r="N66" s="312"/>
      <c r="O66" s="139">
        <f t="shared" ref="O66" si="902">IF(OR($B61=$B67,J62=0),0,IF($B61=$B55,J61,$F61))</f>
        <v>0</v>
      </c>
      <c r="P66" s="30">
        <f t="shared" ref="P66" si="903">IF(OR($B61=$B67,J66=0),0,$G63-$G62)</f>
        <v>0</v>
      </c>
      <c r="Q66" s="134">
        <f t="shared" ref="Q66" si="904">IF(OR($B61=$B67,J66=0),0,J65)</f>
        <v>0</v>
      </c>
      <c r="R66" s="138">
        <f t="shared" ref="R66" si="905">IF($B61=$B67,0,K63)</f>
        <v>0</v>
      </c>
      <c r="S66" s="176">
        <f t="shared" ref="S66" si="906">IF($B55=$B61,IF(U61+U56&gt;0,1,0)+IF(V61+V56&gt;0,1,0)+IF(W61+W56&gt;0,1,0)+IF(X61+X56&gt;0,1,0)+IF(Y61+Y56&gt;0,1,0)+IF(Z61+Z56&gt;0,1,0)+IF(AA61+AA56&gt;0,1,0),S62)</f>
        <v>0</v>
      </c>
      <c r="T66" s="133">
        <f t="shared" ref="T66" si="907">IF(OR($B61=$B67,S66=0,(T62-Z66+X66)&lt;=0),0,(T62-Z66+X66)/S66)</f>
        <v>0</v>
      </c>
      <c r="U66" s="137">
        <f t="shared" ref="U66" si="908">IF(T66*(7-S63)&lt;=0,0,T66*(7-S63))</f>
        <v>0</v>
      </c>
      <c r="V66" s="311">
        <f t="shared" ref="V66" si="909">ROUND(IF(OR(T63-T66*(7-S63)+Y66&lt;0,$B61=$B67,T66&lt;=0,T63=0),0,IF(T63-T66*(7-S63)+Y66&gt;Z66-X66+Y66,Z66-X66+Y66,T63-T66*(7-S63)+Y66)),1)</f>
        <v>0</v>
      </c>
      <c r="W66" s="312"/>
      <c r="X66" s="139">
        <f t="shared" ref="X66" si="910">IF(OR($B61=$B67,S62=0),0,IF($B61=$B55,S61,$F61))</f>
        <v>0</v>
      </c>
      <c r="Y66" s="30">
        <f t="shared" ref="Y66" si="911">IF(OR($B61=$B67,S66=0),0,$G63-$G62)</f>
        <v>0</v>
      </c>
      <c r="Z66" s="134">
        <f t="shared" ref="Z66" si="912">IF(OR($B61=$B67,S66=0),0,S65)</f>
        <v>0</v>
      </c>
      <c r="AA66" s="138">
        <f t="shared" ref="AA66" si="913">IF($B61=$B67,0,T63)</f>
        <v>0</v>
      </c>
      <c r="AB66" s="176">
        <f t="shared" ref="AB66" si="914">IF($B55=$B61,IF(AD61+AD56&gt;0,1,0)+IF(AE61+AE56&gt;0,1,0)+IF(AF61+AF56&gt;0,1,0)+IF(AG61+AG56&gt;0,1,0)+IF(AH61+AH56&gt;0,1,0)+IF(AI61+AI56&gt;0,1,0)+IF(AJ61+AJ56&gt;0,1,0),AB62)</f>
        <v>0</v>
      </c>
      <c r="AC66" s="133">
        <f t="shared" ref="AC66" si="915">IF(OR($B61=$B67,AB66=0,(AC62-AI66+AG66)&lt;=0),0,(AC62-AI66+AG66)/AB66)</f>
        <v>0</v>
      </c>
      <c r="AD66" s="137">
        <f t="shared" ref="AD66" si="916">IF(AC66*(7-AB63)&lt;=0,0,AC66*(7-AB63))</f>
        <v>0</v>
      </c>
      <c r="AE66" s="311">
        <f t="shared" ref="AE66" si="917">ROUND(IF(OR(AC63-AC66*(7-AB63)+AH66&lt;0,$B61=$B67,AC66&lt;=0,AC63=0),0,IF(AC63-AC66*(7-AB63)+AH66&gt;AI66-AG66+AH66,AI66-AG66+AH66,AC63-AC66*(7-AB63)+AH66)),1)</f>
        <v>0</v>
      </c>
      <c r="AF66" s="312"/>
      <c r="AG66" s="139">
        <f t="shared" ref="AG66" si="918">IF(OR($B61=$B67,AB62=0),0,IF($B61=$B55,AB61,$F61))</f>
        <v>0</v>
      </c>
      <c r="AH66" s="30">
        <f t="shared" ref="AH66" si="919">IF(OR($B61=$B67,AB66=0),0,$G63-$G62)</f>
        <v>0</v>
      </c>
      <c r="AI66" s="134">
        <f t="shared" ref="AI66" si="920">IF(OR($B61=$B67,AB66=0),0,AB65)</f>
        <v>0</v>
      </c>
      <c r="AJ66" s="138">
        <f t="shared" ref="AJ66" si="921">IF($B61=$B67,0,AC63)</f>
        <v>0</v>
      </c>
      <c r="AK66" s="176">
        <f t="shared" ref="AK66" si="922">IF($B55=$B61,IF(AM61+AM56&gt;0,1,0)+IF(AN61+AN56&gt;0,1,0)+IF(AO61+AO56&gt;0,1,0)+IF(AP61+AP56&gt;0,1,0)+IF(AQ61+AQ56&gt;0,1,0)+IF(AR61+AR56&gt;0,1,0)+IF(AS61+AS56&gt;0,1,0),AK62)</f>
        <v>0</v>
      </c>
      <c r="AL66" s="133">
        <f t="shared" ref="AL66" si="923">IF(OR($B61=$B67,AK66=0,(AL62-AR66+AP66)&lt;=0),0,(AL62-AR66+AP66)/AK66)</f>
        <v>0</v>
      </c>
      <c r="AM66" s="137">
        <f t="shared" ref="AM66" si="924">IF(AL66*(7-AK63)&lt;=0,0,AL66*(7-AK63))</f>
        <v>0</v>
      </c>
      <c r="AN66" s="311">
        <f t="shared" ref="AN66" si="925">ROUND(IF(OR(AL63-AL66*(7-AK63)+AQ66&lt;0,$B61=$B67,AL66&lt;=0,AL63=0),0,IF(AL63-AL66*(7-AK63)+AQ66&gt;AR66-AP66+AQ66,AR66-AP66+AQ66,AL63-AL66*(7-AK63)+AQ66)),1)</f>
        <v>0</v>
      </c>
      <c r="AO66" s="312"/>
      <c r="AP66" s="139">
        <f t="shared" ref="AP66" si="926">IF(OR($B61=$B67,AK62=0),0,IF($B61=$B55,AK61,$F61))</f>
        <v>0</v>
      </c>
      <c r="AQ66" s="30">
        <f t="shared" ref="AQ66" si="927">IF(OR($B61=$B67,AK66=0),0,$G63-$G62)</f>
        <v>0</v>
      </c>
      <c r="AR66" s="134">
        <f t="shared" ref="AR66" si="928">IF(OR($B61=$B67,AK66=0),0,AK65)</f>
        <v>0</v>
      </c>
      <c r="AS66" s="138">
        <f t="shared" ref="AS66" si="929">IF($B61=$B67,0,AL63)</f>
        <v>0</v>
      </c>
      <c r="AT66" s="176">
        <f t="shared" ref="AT66" si="930">IF($B55=$B61,IF(AV61+AV56&gt;0,1,0)+IF(AW61+AW56&gt;0,1,0)+IF(AX61+AX56&gt;0,1,0)+IF(AY61+AY56&gt;0,1,0)+IF(AZ61+AZ56&gt;0,1,0)+IF(BA61+BA56&gt;0,1,0)+IF(BB61+BB56&gt;0,1,0),AT62)</f>
        <v>0</v>
      </c>
      <c r="AU66" s="133">
        <f t="shared" ref="AU66" si="931">IF(OR($B61=$B67,AT66=0,(AU62-BA66+AY66)&lt;=0),0,(AU62-BA66+AY66)/AT66)</f>
        <v>0</v>
      </c>
      <c r="AV66" s="137">
        <f t="shared" ref="AV66" si="932">IF(AU66*(7-AT63)&lt;=0,0,AU66*(7-AT63))</f>
        <v>0</v>
      </c>
      <c r="AW66" s="311">
        <f t="shared" ref="AW66" si="933">ROUND(IF(OR(AU63-AU66*(7-AT63)+AZ66&lt;0,$B61=$B67,AU66&lt;=0,AU63=0),0,IF(AU63-AU66*(7-AT63)+AZ66&gt;BA66-AY66+AZ66,BA66-AY66+AZ66,AU63-AU66*(7-AT63)+AZ66)),1)</f>
        <v>0</v>
      </c>
      <c r="AX66" s="312"/>
      <c r="AY66" s="139">
        <f t="shared" ref="AY66" si="934">IF(OR($B61=$B67,AT62=0),0,IF($B61=$B55,AT61,$F61))</f>
        <v>0</v>
      </c>
      <c r="AZ66" s="30">
        <f t="shared" ref="AZ66" si="935">IF(OR($B61=$B67,AT66=0),0,$G63-$G62)</f>
        <v>0</v>
      </c>
      <c r="BA66" s="134">
        <f t="shared" ref="BA66" si="936">IF(OR($B61=$B67,AT66=0),0,AT65)</f>
        <v>0</v>
      </c>
      <c r="BB66" s="138">
        <f t="shared" ref="BB66" si="937">IF($B61=$B67,0,AU63)</f>
        <v>0</v>
      </c>
    </row>
    <row r="67" spans="1:54" ht="15.75" x14ac:dyDescent="0.2">
      <c r="A67" s="1">
        <f t="shared" ref="A67" si="938">IF(B67="","1. Niewypełnione",B67)</f>
        <v>0</v>
      </c>
      <c r="B67" s="320">
        <f>październik!B67</f>
        <v>0</v>
      </c>
      <c r="C67" s="321">
        <f>październik!C67</f>
        <v>0</v>
      </c>
      <c r="D67" s="321">
        <f>październik!D67</f>
        <v>0</v>
      </c>
      <c r="E67" s="321">
        <f>październik!E67</f>
        <v>0</v>
      </c>
      <c r="F67" s="177">
        <f>październik!F67</f>
        <v>18</v>
      </c>
      <c r="G67" s="185">
        <f>październik!G67</f>
        <v>18</v>
      </c>
      <c r="H67" s="177"/>
      <c r="I67" s="192">
        <f t="shared" ref="I67:I71" si="939">K67+T67+AC67+AL67+AU67</f>
        <v>0</v>
      </c>
      <c r="J67" s="186">
        <f t="shared" ref="J67" si="940">IF(OR($B67=$B73,J70=0),0,ROUND((K68+P72)/J70,0))</f>
        <v>0</v>
      </c>
      <c r="K67" s="51">
        <f t="shared" ref="K67:K68" si="941">SUM(L67:R67)</f>
        <v>0</v>
      </c>
      <c r="L67" s="52">
        <f>październik!L67</f>
        <v>0</v>
      </c>
      <c r="M67" s="52">
        <f>październik!M67</f>
        <v>0</v>
      </c>
      <c r="N67" s="52">
        <f>październik!N67</f>
        <v>0</v>
      </c>
      <c r="O67" s="52">
        <f>październik!O67</f>
        <v>0</v>
      </c>
      <c r="P67" s="53">
        <f>październik!P67</f>
        <v>0</v>
      </c>
      <c r="Q67" s="54">
        <f>październik!Q67</f>
        <v>0</v>
      </c>
      <c r="R67" s="55">
        <f>październik!R67</f>
        <v>0</v>
      </c>
      <c r="S67" s="188">
        <f t="shared" ref="S67" si="942">IF(OR($B67=$B73,S70=0),0,ROUND((T68+Y72)/S70,0))</f>
        <v>0</v>
      </c>
      <c r="T67" s="51">
        <f t="shared" ref="T67:T68" si="943">SUM(U67:AA67)</f>
        <v>0</v>
      </c>
      <c r="U67" s="52">
        <f>październik!U67</f>
        <v>0</v>
      </c>
      <c r="V67" s="52">
        <f>październik!V67</f>
        <v>0</v>
      </c>
      <c r="W67" s="52">
        <f>październik!W67</f>
        <v>0</v>
      </c>
      <c r="X67" s="52">
        <f>październik!X67</f>
        <v>0</v>
      </c>
      <c r="Y67" s="53">
        <f>październik!Y67</f>
        <v>0</v>
      </c>
      <c r="Z67" s="54">
        <f>październik!Z67</f>
        <v>0</v>
      </c>
      <c r="AA67" s="55">
        <f>październik!AA67</f>
        <v>0</v>
      </c>
      <c r="AB67" s="188">
        <f t="shared" ref="AB67" si="944">IF(OR($B67=$B73,AB70=0),0,ROUND((AC68+AH72)/AB70,0))</f>
        <v>0</v>
      </c>
      <c r="AC67" s="51">
        <f t="shared" ref="AC67:AC68" si="945">SUM(AD67:AJ67)</f>
        <v>0</v>
      </c>
      <c r="AD67" s="52">
        <f>październik!AD67</f>
        <v>0</v>
      </c>
      <c r="AE67" s="52">
        <f>październik!AE67</f>
        <v>0</v>
      </c>
      <c r="AF67" s="52">
        <f>październik!AF67</f>
        <v>0</v>
      </c>
      <c r="AG67" s="52">
        <f>październik!AG67</f>
        <v>0</v>
      </c>
      <c r="AH67" s="53">
        <f>październik!AH67</f>
        <v>0</v>
      </c>
      <c r="AI67" s="54">
        <f>październik!AI67</f>
        <v>0</v>
      </c>
      <c r="AJ67" s="55">
        <f>październik!AJ67</f>
        <v>0</v>
      </c>
      <c r="AK67" s="188">
        <f t="shared" ref="AK67" si="946">IF(OR($B67=$B73,AK70=0),0,ROUND((AL68+AQ72)/AK70,0))</f>
        <v>0</v>
      </c>
      <c r="AL67" s="51">
        <f t="shared" ref="AL67:AL68" si="947">SUM(AM67:AS67)</f>
        <v>0</v>
      </c>
      <c r="AM67" s="52">
        <f>październik!AM67</f>
        <v>0</v>
      </c>
      <c r="AN67" s="52">
        <f>październik!AN67</f>
        <v>0</v>
      </c>
      <c r="AO67" s="52">
        <f>październik!AO67</f>
        <v>0</v>
      </c>
      <c r="AP67" s="52">
        <f>październik!AP67</f>
        <v>0</v>
      </c>
      <c r="AQ67" s="53">
        <f>październik!AQ67</f>
        <v>0</v>
      </c>
      <c r="AR67" s="54">
        <f>październik!AR67</f>
        <v>0</v>
      </c>
      <c r="AS67" s="55">
        <f>październik!AS67</f>
        <v>0</v>
      </c>
      <c r="AT67" s="188">
        <f t="shared" ref="AT67" si="948">IF(OR($B67=$B73,AT70=0),0,ROUND((AU68+AZ72)/AT70,0))</f>
        <v>0</v>
      </c>
      <c r="AU67" s="51">
        <f t="shared" ref="AU67:AU68" si="949">SUM(AV67:BB67)</f>
        <v>0</v>
      </c>
      <c r="AV67" s="52">
        <f t="shared" ref="AV67" si="950">IF(SUM($AM$9:$AS$9)=SUM($AV$9:$BB$9),AM67,IF(AND(SUM($AV$9:$BB$9)&gt;42,SUM($AV$9:$BB$9)&lt;49),AM67,0))</f>
        <v>0</v>
      </c>
      <c r="AW67" s="52">
        <f t="shared" ref="AW67" si="951">IF(SUM($AM$9:$AS$9)=SUM($AV$9:$BB$9),AN67,IF(AND(SUM($AV$9:$BB$9)&gt;42,SUM($AV$9:$BB$9)&lt;49),AN67,0))</f>
        <v>0</v>
      </c>
      <c r="AX67" s="52">
        <f t="shared" ref="AX67" si="952">IF(SUM($AM$9:$AS$9)=SUM($AV$9:$BB$9),AO67,IF(AND(SUM($AV$9:$BB$9)&gt;42,SUM($AV$9:$BB$9)&lt;49),AO67,0))</f>
        <v>0</v>
      </c>
      <c r="AY67" s="52">
        <f t="shared" ref="AY67" si="953">IF(SUM($AM$9:$AS$9)=SUM($AV$9:$BB$9),AP67,IF(AND(SUM($AV$9:$BB$9)&gt;42,SUM($AV$9:$BB$9)&lt;49),AP67,0))</f>
        <v>0</v>
      </c>
      <c r="AZ67" s="53">
        <f t="shared" ref="AZ67" si="954">IF(SUM($AM$9:$AS$9)=SUM($AV$9:$BB$9),AQ67,IF(AND(SUM($AV$9:$BB$9)&gt;42,SUM($AV$9:$BB$9)&lt;49),AQ67,0))</f>
        <v>0</v>
      </c>
      <c r="BA67" s="54">
        <f t="shared" ref="BA67" si="955">IF(SUM($AM$9:$AS$9)=SUM($AV$9:$BB$9),AR67,IF(AND(SUM($AV$9:$BB$9)&gt;42,SUM($AV$9:$BB$9)&lt;49),AR67,0))</f>
        <v>0</v>
      </c>
      <c r="BB67" s="55">
        <f t="shared" ref="BB67" si="956">IF(SUM($AM$9:$AS$9)=SUM($AV$9:$BB$9),AS67,IF(AND(SUM($AV$9:$BB$9)&gt;42,SUM($AV$9:$BB$9)&lt;49),AS67,0))</f>
        <v>0</v>
      </c>
    </row>
    <row r="68" spans="1:54" ht="12.75" hidden="1" customHeight="1" x14ac:dyDescent="0.2">
      <c r="B68" s="93"/>
      <c r="C68" s="94"/>
      <c r="D68" s="95"/>
      <c r="E68" s="115"/>
      <c r="F68" s="140" t="b">
        <f t="shared" ref="F68" si="957">IF($B61=$B67,OR(F62,G67&lt;F67),G67&lt;F67)</f>
        <v>0</v>
      </c>
      <c r="G68" s="189">
        <f t="shared" ref="G68" si="958">IF(AND($B61=$B67,$B61&lt;&gt;"",$B61&lt;&gt;0),G67+G62,G67)</f>
        <v>18</v>
      </c>
      <c r="H68" s="120"/>
      <c r="I68" s="165">
        <f t="shared" si="939"/>
        <v>0</v>
      </c>
      <c r="J68" s="194">
        <f t="shared" ref="J68" si="959">7-COUNTIF(L67:R67,0)-COUNTIF(L67:R67,"")</f>
        <v>0</v>
      </c>
      <c r="K68" s="22">
        <f t="shared" si="941"/>
        <v>0</v>
      </c>
      <c r="L68" s="35">
        <f t="shared" ref="L68:R68" si="960">IF($B61=$B67,L67+L62,L67)</f>
        <v>0</v>
      </c>
      <c r="M68" s="35">
        <f t="shared" si="960"/>
        <v>0</v>
      </c>
      <c r="N68" s="35">
        <f t="shared" si="960"/>
        <v>0</v>
      </c>
      <c r="O68" s="35">
        <f t="shared" si="960"/>
        <v>0</v>
      </c>
      <c r="P68" s="36">
        <f t="shared" si="960"/>
        <v>0</v>
      </c>
      <c r="Q68" s="37">
        <f t="shared" si="960"/>
        <v>0</v>
      </c>
      <c r="R68" s="38">
        <f t="shared" si="960"/>
        <v>0</v>
      </c>
      <c r="S68" s="194">
        <f t="shared" ref="S68" si="961">7-COUNTIF(U67:AA67,0)-COUNTIF(U67:AA67,"")</f>
        <v>0</v>
      </c>
      <c r="T68" s="22">
        <f t="shared" si="943"/>
        <v>0</v>
      </c>
      <c r="U68" s="35">
        <f t="shared" ref="U68:AA68" si="962">IF($B61=$B67,U67+U62,U67)</f>
        <v>0</v>
      </c>
      <c r="V68" s="35">
        <f t="shared" si="962"/>
        <v>0</v>
      </c>
      <c r="W68" s="35">
        <f t="shared" si="962"/>
        <v>0</v>
      </c>
      <c r="X68" s="35">
        <f t="shared" si="962"/>
        <v>0</v>
      </c>
      <c r="Y68" s="36">
        <f t="shared" si="962"/>
        <v>0</v>
      </c>
      <c r="Z68" s="37">
        <f t="shared" si="962"/>
        <v>0</v>
      </c>
      <c r="AA68" s="38">
        <f t="shared" si="962"/>
        <v>0</v>
      </c>
      <c r="AB68" s="194">
        <f t="shared" ref="AB68" si="963">7-COUNTIF(AD67:AJ67,0)-COUNTIF(AD67:AJ67,"")</f>
        <v>0</v>
      </c>
      <c r="AC68" s="22">
        <f t="shared" si="945"/>
        <v>0</v>
      </c>
      <c r="AD68" s="35">
        <f t="shared" ref="AD68:AJ68" si="964">IF($B61=$B67,AD67+AD62,AD67)</f>
        <v>0</v>
      </c>
      <c r="AE68" s="35">
        <f t="shared" si="964"/>
        <v>0</v>
      </c>
      <c r="AF68" s="35">
        <f t="shared" si="964"/>
        <v>0</v>
      </c>
      <c r="AG68" s="35">
        <f t="shared" si="964"/>
        <v>0</v>
      </c>
      <c r="AH68" s="36">
        <f t="shared" si="964"/>
        <v>0</v>
      </c>
      <c r="AI68" s="37">
        <f t="shared" si="964"/>
        <v>0</v>
      </c>
      <c r="AJ68" s="38">
        <f t="shared" si="964"/>
        <v>0</v>
      </c>
      <c r="AK68" s="194">
        <f t="shared" ref="AK68" si="965">7-COUNTIF(AM67:AS67,0)-COUNTIF(AM67:AS67,"")</f>
        <v>0</v>
      </c>
      <c r="AL68" s="22">
        <f t="shared" si="947"/>
        <v>0</v>
      </c>
      <c r="AM68" s="35">
        <f t="shared" ref="AM68:AS68" si="966">IF($B61=$B67,AM67+AM62,AM67)</f>
        <v>0</v>
      </c>
      <c r="AN68" s="35">
        <f t="shared" si="966"/>
        <v>0</v>
      </c>
      <c r="AO68" s="35">
        <f t="shared" si="966"/>
        <v>0</v>
      </c>
      <c r="AP68" s="35">
        <f t="shared" si="966"/>
        <v>0</v>
      </c>
      <c r="AQ68" s="36">
        <f t="shared" si="966"/>
        <v>0</v>
      </c>
      <c r="AR68" s="37">
        <f t="shared" si="966"/>
        <v>0</v>
      </c>
      <c r="AS68" s="38">
        <f t="shared" si="966"/>
        <v>0</v>
      </c>
      <c r="AT68" s="194">
        <f t="shared" ref="AT68" si="967">7-COUNTIF(AV67:BB67,0)-COUNTIF(AV67:BB67,"")</f>
        <v>0</v>
      </c>
      <c r="AU68" s="22">
        <f t="shared" si="949"/>
        <v>0</v>
      </c>
      <c r="AV68" s="35">
        <f t="shared" ref="AV68:BB68" si="968">IF($B61=$B67,AV67+AV62,AV67)</f>
        <v>0</v>
      </c>
      <c r="AW68" s="35">
        <f t="shared" si="968"/>
        <v>0</v>
      </c>
      <c r="AX68" s="35">
        <f t="shared" si="968"/>
        <v>0</v>
      </c>
      <c r="AY68" s="35">
        <f t="shared" si="968"/>
        <v>0</v>
      </c>
      <c r="AZ68" s="36">
        <f t="shared" si="968"/>
        <v>0</v>
      </c>
      <c r="BA68" s="37">
        <f t="shared" si="968"/>
        <v>0</v>
      </c>
      <c r="BB68" s="38">
        <f t="shared" si="968"/>
        <v>0</v>
      </c>
    </row>
    <row r="69" spans="1:54" ht="15" hidden="1" customHeight="1" x14ac:dyDescent="0.2">
      <c r="B69" s="116"/>
      <c r="C69" s="117"/>
      <c r="D69" s="118"/>
      <c r="E69" s="119"/>
      <c r="F69" s="92"/>
      <c r="G69" s="190">
        <f t="shared" ref="G69" si="969">IF(AND($B61=$B67,$B61&lt;&gt;"",$B61&lt;&gt;0),F67+G63,F67)</f>
        <v>18</v>
      </c>
      <c r="H69" s="121"/>
      <c r="I69" s="165">
        <f t="shared" si="939"/>
        <v>0</v>
      </c>
      <c r="J69" s="195">
        <f t="shared" ref="J69" si="970">IF($B67=$B61,COUNTIF(L69:R69,0),COUNTIF(L70:R70,0)+COUNTIF(L70:R70,""))</f>
        <v>7</v>
      </c>
      <c r="K69" s="39">
        <f t="shared" ref="K69:R69" si="971">IF($B61=$B67,K70+K63,K70)</f>
        <v>0</v>
      </c>
      <c r="L69" s="40">
        <f t="shared" si="971"/>
        <v>0</v>
      </c>
      <c r="M69" s="40">
        <f t="shared" si="971"/>
        <v>0</v>
      </c>
      <c r="N69" s="40">
        <f t="shared" si="971"/>
        <v>0</v>
      </c>
      <c r="O69" s="40">
        <f t="shared" si="971"/>
        <v>0</v>
      </c>
      <c r="P69" s="41">
        <f t="shared" si="971"/>
        <v>0</v>
      </c>
      <c r="Q69" s="42">
        <f t="shared" si="971"/>
        <v>0</v>
      </c>
      <c r="R69" s="43">
        <f t="shared" si="971"/>
        <v>0</v>
      </c>
      <c r="S69" s="195">
        <f t="shared" ref="S69" si="972">IF($B67=$B61,COUNTIF(U69:AA69,0),COUNTIF(U70:AA70,0)+COUNTIF(U70:AA70,""))</f>
        <v>7</v>
      </c>
      <c r="T69" s="39">
        <f t="shared" ref="T69:AA69" si="973">IF($B61=$B67,T70+T63,T70)</f>
        <v>0</v>
      </c>
      <c r="U69" s="40">
        <f t="shared" si="973"/>
        <v>0</v>
      </c>
      <c r="V69" s="40">
        <f t="shared" si="973"/>
        <v>0</v>
      </c>
      <c r="W69" s="40">
        <f t="shared" si="973"/>
        <v>0</v>
      </c>
      <c r="X69" s="40">
        <f t="shared" si="973"/>
        <v>0</v>
      </c>
      <c r="Y69" s="41">
        <f t="shared" si="973"/>
        <v>0</v>
      </c>
      <c r="Z69" s="42">
        <f t="shared" si="973"/>
        <v>0</v>
      </c>
      <c r="AA69" s="43">
        <f t="shared" si="973"/>
        <v>0</v>
      </c>
      <c r="AB69" s="195">
        <f t="shared" ref="AB69" si="974">IF($B67=$B61,COUNTIF(AD69:AJ69,0),COUNTIF(AD70:AJ70,0)+COUNTIF(AD70:AJ70,""))</f>
        <v>7</v>
      </c>
      <c r="AC69" s="39">
        <f t="shared" ref="AC69:AJ69" si="975">IF($B61=$B67,AC70+AC63,AC70)</f>
        <v>0</v>
      </c>
      <c r="AD69" s="40">
        <f t="shared" si="975"/>
        <v>0</v>
      </c>
      <c r="AE69" s="40">
        <f t="shared" si="975"/>
        <v>0</v>
      </c>
      <c r="AF69" s="40">
        <f t="shared" si="975"/>
        <v>0</v>
      </c>
      <c r="AG69" s="40">
        <f t="shared" si="975"/>
        <v>0</v>
      </c>
      <c r="AH69" s="41">
        <f t="shared" si="975"/>
        <v>0</v>
      </c>
      <c r="AI69" s="42">
        <f t="shared" si="975"/>
        <v>0</v>
      </c>
      <c r="AJ69" s="43">
        <f t="shared" si="975"/>
        <v>0</v>
      </c>
      <c r="AK69" s="195">
        <f t="shared" ref="AK69" si="976">IF($B67=$B61,COUNTIF(AM69:AS69,0),COUNTIF(AM70:AS70,0)+COUNTIF(AM70:AS70,""))</f>
        <v>7</v>
      </c>
      <c r="AL69" s="39">
        <f t="shared" ref="AL69:AS69" si="977">IF($B61=$B67,AL70+AL63,AL70)</f>
        <v>0</v>
      </c>
      <c r="AM69" s="40">
        <f t="shared" si="977"/>
        <v>0</v>
      </c>
      <c r="AN69" s="40">
        <f t="shared" si="977"/>
        <v>0</v>
      </c>
      <c r="AO69" s="40">
        <f t="shared" si="977"/>
        <v>0</v>
      </c>
      <c r="AP69" s="40">
        <f t="shared" si="977"/>
        <v>0</v>
      </c>
      <c r="AQ69" s="41">
        <f t="shared" si="977"/>
        <v>0</v>
      </c>
      <c r="AR69" s="42">
        <f t="shared" si="977"/>
        <v>0</v>
      </c>
      <c r="AS69" s="43">
        <f t="shared" si="977"/>
        <v>0</v>
      </c>
      <c r="AT69" s="195">
        <f t="shared" ref="AT69" si="978">IF($B67=$B61,COUNTIF(AV69:BB69,0),COUNTIF(AV70:BB70,0)+COUNTIF(AV70:BB70,""))</f>
        <v>7</v>
      </c>
      <c r="AU69" s="39">
        <f t="shared" ref="AU69:BB69" si="979">IF($B61=$B67,AU70+AU63,AU70)</f>
        <v>0</v>
      </c>
      <c r="AV69" s="40">
        <f t="shared" si="979"/>
        <v>0</v>
      </c>
      <c r="AW69" s="40">
        <f t="shared" si="979"/>
        <v>0</v>
      </c>
      <c r="AX69" s="40">
        <f t="shared" si="979"/>
        <v>0</v>
      </c>
      <c r="AY69" s="40">
        <f t="shared" si="979"/>
        <v>0</v>
      </c>
      <c r="AZ69" s="41">
        <f t="shared" si="979"/>
        <v>0</v>
      </c>
      <c r="BA69" s="42">
        <f t="shared" si="979"/>
        <v>0</v>
      </c>
      <c r="BB69" s="43">
        <f t="shared" si="979"/>
        <v>0</v>
      </c>
    </row>
    <row r="70" spans="1:54" ht="15.75" customHeight="1" x14ac:dyDescent="0.2">
      <c r="A70" s="1">
        <f t="shared" ref="A70" si="980">A67</f>
        <v>0</v>
      </c>
      <c r="B70" s="313">
        <f t="shared" ref="B70" si="981">B64+1</f>
        <v>9</v>
      </c>
      <c r="C70" s="314"/>
      <c r="D70" s="314"/>
      <c r="E70" s="314"/>
      <c r="F70" s="31"/>
      <c r="G70" s="183"/>
      <c r="H70" s="122">
        <f t="shared" ref="H70" si="982">5-COUNTIF(AU67,0)-COUNTIF(AL67,0)-COUNTIF(AC67,0)-COUNTIF(T67,0)-COUNTIF(K67,0)</f>
        <v>0</v>
      </c>
      <c r="I70" s="165">
        <f t="shared" si="939"/>
        <v>0</v>
      </c>
      <c r="J70" s="187">
        <f t="shared" ref="J70" si="983">IF($B67=$B61,J64+IF($F67&lt;&gt;$G67,(K67+$G69-$G68)/$F67,K67/$F67),IF($F67&lt;&gt;G67,(K67+$G69-$G68)/$F67,K67/$F67))</f>
        <v>0</v>
      </c>
      <c r="K70" s="7">
        <f t="shared" ref="K70:K71" si="984">SUM(L70:R70)</f>
        <v>0</v>
      </c>
      <c r="L70" s="26">
        <f t="shared" ref="L70:R70" si="985">L67</f>
        <v>0</v>
      </c>
      <c r="M70" s="26">
        <f t="shared" si="985"/>
        <v>0</v>
      </c>
      <c r="N70" s="26">
        <f t="shared" si="985"/>
        <v>0</v>
      </c>
      <c r="O70" s="26">
        <f t="shared" si="985"/>
        <v>0</v>
      </c>
      <c r="P70" s="26">
        <f t="shared" si="985"/>
        <v>0</v>
      </c>
      <c r="Q70" s="29">
        <f t="shared" si="985"/>
        <v>0</v>
      </c>
      <c r="R70" s="23">
        <f t="shared" si="985"/>
        <v>0</v>
      </c>
      <c r="S70" s="187">
        <f t="shared" ref="S70" si="986">IF($B67=$B61,S64+IF($F67&lt;&gt;$G67,(T67+$G69-$G68)/$F67,T67/$F67),IF($F67&lt;&gt;P67,(T67+$G69-$G68)/$F67,T67/$F67))</f>
        <v>0</v>
      </c>
      <c r="T70" s="7">
        <f t="shared" ref="T70:T71" si="987">SUM(U70:AA70)</f>
        <v>0</v>
      </c>
      <c r="U70" s="26">
        <f t="shared" ref="U70:AA70" si="988">U67</f>
        <v>0</v>
      </c>
      <c r="V70" s="26">
        <f t="shared" si="988"/>
        <v>0</v>
      </c>
      <c r="W70" s="26">
        <f t="shared" si="988"/>
        <v>0</v>
      </c>
      <c r="X70" s="26">
        <f t="shared" si="988"/>
        <v>0</v>
      </c>
      <c r="Y70" s="113">
        <f t="shared" si="988"/>
        <v>0</v>
      </c>
      <c r="Z70" s="29">
        <f t="shared" si="988"/>
        <v>0</v>
      </c>
      <c r="AA70" s="23">
        <f t="shared" si="988"/>
        <v>0</v>
      </c>
      <c r="AB70" s="187">
        <f t="shared" ref="AB70" si="989">IF($B67=$B61,AB64+IF($F67&lt;&gt;$G67,(AC67+$G69-$G68)/$F67,AC67/$F67),IF($F67&lt;&gt;Y67,(AC67+$G69-$G68)/$F67,AC67/$F67))</f>
        <v>0</v>
      </c>
      <c r="AC70" s="7">
        <f t="shared" ref="AC70:AC71" si="990">SUM(AD70:AJ70)</f>
        <v>0</v>
      </c>
      <c r="AD70" s="26">
        <f t="shared" ref="AD70:AJ70" si="991">AD67</f>
        <v>0</v>
      </c>
      <c r="AE70" s="26">
        <f t="shared" si="991"/>
        <v>0</v>
      </c>
      <c r="AF70" s="26">
        <f t="shared" si="991"/>
        <v>0</v>
      </c>
      <c r="AG70" s="26">
        <f t="shared" si="991"/>
        <v>0</v>
      </c>
      <c r="AH70" s="113">
        <f t="shared" si="991"/>
        <v>0</v>
      </c>
      <c r="AI70" s="29">
        <f t="shared" si="991"/>
        <v>0</v>
      </c>
      <c r="AJ70" s="23">
        <f t="shared" si="991"/>
        <v>0</v>
      </c>
      <c r="AK70" s="187">
        <f t="shared" ref="AK70" si="992">IF($B67=$B61,AK64+IF($F67&lt;&gt;$G67,(AL67+$G69-$G68)/$F67,AL67/$F67),IF($F67&lt;&gt;AH67,(AL67+$G69-$G68)/$F67,AL67/$F67))</f>
        <v>0</v>
      </c>
      <c r="AL70" s="7">
        <f t="shared" ref="AL70:AL71" si="993">SUM(AM70:AS70)</f>
        <v>0</v>
      </c>
      <c r="AM70" s="26">
        <f t="shared" ref="AM70:AS70" si="994">AM67</f>
        <v>0</v>
      </c>
      <c r="AN70" s="26">
        <f t="shared" si="994"/>
        <v>0</v>
      </c>
      <c r="AO70" s="26">
        <f t="shared" si="994"/>
        <v>0</v>
      </c>
      <c r="AP70" s="26">
        <f t="shared" si="994"/>
        <v>0</v>
      </c>
      <c r="AQ70" s="113">
        <f t="shared" si="994"/>
        <v>0</v>
      </c>
      <c r="AR70" s="29">
        <f t="shared" si="994"/>
        <v>0</v>
      </c>
      <c r="AS70" s="23">
        <f t="shared" si="994"/>
        <v>0</v>
      </c>
      <c r="AT70" s="187">
        <f t="shared" ref="AT70" si="995">IF($B67=$B61,AT64+IF($F67&lt;&gt;$G67,(AU67+$G69-$G68)/$F67,AU67/$F67),IF($F67&lt;&gt;AQ67,(AU67+$G69-$G68)/$F67,AU67/$F67))</f>
        <v>0</v>
      </c>
      <c r="AU70" s="7">
        <f t="shared" ref="AU70:AU71" si="996">SUM(AV70:BB70)</f>
        <v>0</v>
      </c>
      <c r="AV70" s="6">
        <f t="shared" ref="AV70" si="997">IF(SUM($AM$9:$AS$9)=SUM($AV$9:$BB$9),AV67,IF(AND(SUM($AV$9:$BB$9)&gt;42,SUM($AV$9:$BB$9)&lt;49),AV67,0))</f>
        <v>0</v>
      </c>
      <c r="AW70" s="6">
        <f t="shared" ref="AW70:BB70" si="998">IF(SUM($AM$9:$AS$9)=SUM($AV$9:$BB$9),AW67,IF(AND(SUM($AV$9:$BB$9)&gt;42,SUM($AV$9:$BB$9)&lt;49),AW67,0))</f>
        <v>0</v>
      </c>
      <c r="AX70" s="6">
        <f t="shared" si="998"/>
        <v>0</v>
      </c>
      <c r="AY70" s="6">
        <f t="shared" si="998"/>
        <v>0</v>
      </c>
      <c r="AZ70" s="26">
        <f t="shared" si="998"/>
        <v>0</v>
      </c>
      <c r="BA70" s="29">
        <f t="shared" si="998"/>
        <v>0</v>
      </c>
      <c r="BB70" s="23">
        <f t="shared" si="998"/>
        <v>0</v>
      </c>
    </row>
    <row r="71" spans="1:54" ht="15.75" customHeight="1" x14ac:dyDescent="0.2">
      <c r="A71" s="1">
        <f t="shared" ref="A71:A72" si="999">A70</f>
        <v>0</v>
      </c>
      <c r="B71" s="313"/>
      <c r="C71" s="314"/>
      <c r="D71" s="314"/>
      <c r="E71" s="314"/>
      <c r="F71" s="31"/>
      <c r="G71" s="183"/>
      <c r="H71" s="123">
        <f t="shared" ref="H71" si="1000">IF($B67=$B61,H65+F71,$F71)</f>
        <v>0</v>
      </c>
      <c r="I71" s="165">
        <f t="shared" si="939"/>
        <v>0</v>
      </c>
      <c r="J71" s="141">
        <f t="shared" ref="J71" si="1001">IF($H70=0,0,IF($B61=$B67,IF($H72&gt;0,$H72+J65,K67+J65),IF($H72&gt;0,$H72,K67)))</f>
        <v>0</v>
      </c>
      <c r="K71" s="7">
        <f t="shared" si="984"/>
        <v>0</v>
      </c>
      <c r="L71" s="6"/>
      <c r="M71" s="6"/>
      <c r="N71" s="6"/>
      <c r="O71" s="6"/>
      <c r="P71" s="26"/>
      <c r="Q71" s="29"/>
      <c r="R71" s="23"/>
      <c r="S71" s="141">
        <f t="shared" ref="S71" si="1002">IF($H70=0,0,IF($B61=$B67,IF($H72&gt;0,$H72+S65,T67+S65),IF($H72&gt;0,$H72,T67)))</f>
        <v>0</v>
      </c>
      <c r="T71" s="7">
        <f t="shared" si="987"/>
        <v>0</v>
      </c>
      <c r="U71" s="6"/>
      <c r="V71" s="6"/>
      <c r="W71" s="6"/>
      <c r="X71" s="6"/>
      <c r="Y71" s="26"/>
      <c r="Z71" s="29"/>
      <c r="AA71" s="23"/>
      <c r="AB71" s="141">
        <f t="shared" ref="AB71" si="1003">IF($H70=0,0,IF($B61=$B67,IF($H72&gt;0,$H72+AB65,AC67+AB65),IF($H72&gt;0,$H72,AC67)))</f>
        <v>0</v>
      </c>
      <c r="AC71" s="7">
        <f t="shared" si="990"/>
        <v>0</v>
      </c>
      <c r="AD71" s="6"/>
      <c r="AE71" s="6"/>
      <c r="AF71" s="6"/>
      <c r="AG71" s="6"/>
      <c r="AH71" s="26"/>
      <c r="AI71" s="29"/>
      <c r="AJ71" s="23"/>
      <c r="AK71" s="141">
        <f t="shared" ref="AK71" si="1004">IF($H70=0,0,IF($B61=$B67,IF($H72&gt;0,$H72+AK65,AL67+AK65),IF($H72&gt;0,$H72,AL67)))</f>
        <v>0</v>
      </c>
      <c r="AL71" s="7">
        <f t="shared" si="993"/>
        <v>0</v>
      </c>
      <c r="AM71" s="6"/>
      <c r="AN71" s="6"/>
      <c r="AO71" s="6"/>
      <c r="AP71" s="6"/>
      <c r="AQ71" s="26"/>
      <c r="AR71" s="29"/>
      <c r="AS71" s="23"/>
      <c r="AT71" s="141">
        <f t="shared" ref="AT71" si="1005">IF($H70=0,0,IF($B61=$B67,IF($H72&gt;0,$H72+AT65,AU67+AT65),IF($H72&gt;0,$H72,AU67)))</f>
        <v>0</v>
      </c>
      <c r="AU71" s="7">
        <f t="shared" si="996"/>
        <v>0</v>
      </c>
      <c r="AV71" s="6"/>
      <c r="AW71" s="6"/>
      <c r="AX71" s="6"/>
      <c r="AY71" s="6"/>
      <c r="AZ71" s="26"/>
      <c r="BA71" s="29"/>
      <c r="BB71" s="23"/>
    </row>
    <row r="72" spans="1:54" ht="18.75" customHeight="1" thickBot="1" x14ac:dyDescent="0.25">
      <c r="A72" s="1">
        <f t="shared" si="999"/>
        <v>0</v>
      </c>
      <c r="B72" s="323" t="str">
        <f>IF(B67="",Wydruk!$AE$6,IF(J68=0,Wydruk!$AE$7,IF(AND(G68&lt;G69,B67&lt;&gt;$B73),Wydruk!$AE$13,IF(AND($B67=$B61,$B67&lt;&gt;$B73),IF(OR(OR(J72&lt;4,J72&gt;5),OR(S72&lt;4,S72&gt;5),OR(AB72&lt;4,AB72&gt;5),OR(AK72&lt;4,AK72&gt;5),OR(AND(AT72&lt;4,AT72&gt;0),AT72&gt;5)),Wydruk!$AE$8,Wydruk!$AE$9),IF($B67=$B73,IF($F71&lt;&gt;0,Wydruk!$AE$12,Wydruk!$AE$10),IF(OR(OR(J68&lt;4,J68&gt;5),OR(S68&lt;4,S68&gt;5),OR(AB68&lt;4,AB68&gt;5),OR(AK68&lt;4,AK68&gt;5),OR(AND(AT68&lt;4,AT68&gt;0),AT68&gt;5)),Wydruk!$AE$8,Wydruk!$AE$11))))))</f>
        <v>Uzupełnij liczby godzin tygodniowego planu</v>
      </c>
      <c r="C72" s="324"/>
      <c r="D72" s="324"/>
      <c r="E72" s="324"/>
      <c r="F72" s="173">
        <f>październik!F72</f>
        <v>0</v>
      </c>
      <c r="G72" s="184">
        <f>październik!G72</f>
        <v>0</v>
      </c>
      <c r="H72" s="191">
        <f t="shared" ref="H72" si="1006">IF(OR($G72=0,$F72=0,$G72="",$F72=""),0,$G72/$F72)</f>
        <v>0</v>
      </c>
      <c r="I72" s="193"/>
      <c r="J72" s="176">
        <f t="shared" ref="J72" si="1007">IF($B61=$B67,IF(L67+L62&gt;0,1,0)+IF(M67+M62&gt;0,1,0)+IF(N67+N62&gt;0,1,0)+IF(O67+O62&gt;0,1,0)+IF(P67+P62&gt;0,1,0)+IF(Q67+Q62&gt;0,1,0)+IF(R67+R62&gt;0,1,0),J68)</f>
        <v>0</v>
      </c>
      <c r="K72" s="133">
        <f t="shared" ref="K72" si="1008">IF(OR($B67=$B73,J72=0,(K68-Q72+O72)&lt;=0),0,(K68-Q72+O72)/J72)</f>
        <v>0</v>
      </c>
      <c r="L72" s="137">
        <f t="shared" ref="L72" si="1009">IF(K72*(7-J69)&lt;=0,0,K72*(7-J69))</f>
        <v>0</v>
      </c>
      <c r="M72" s="311">
        <f t="shared" ref="M72" si="1010">ROUND(IF(OR(K69-K72*(7-J69)+P72&lt;0,$B67=$B73,K72&lt;=0,K69=0),0,IF(K69-K72*(7-J69)+P72&gt;Q72-O72+P72,Q72-O72+P72,K69-K72*(7-J69)+P72)),1)</f>
        <v>0</v>
      </c>
      <c r="N72" s="312"/>
      <c r="O72" s="139">
        <f t="shared" ref="O72" si="1011">IF(OR($B67=$B73,J68=0),0,IF($B67=$B61,J67,$F67))</f>
        <v>0</v>
      </c>
      <c r="P72" s="30">
        <f t="shared" ref="P72" si="1012">IF(OR($B67=$B73,J72=0),0,$G69-$G68)</f>
        <v>0</v>
      </c>
      <c r="Q72" s="134">
        <f t="shared" ref="Q72" si="1013">IF(OR($B67=$B73,J72=0),0,J71)</f>
        <v>0</v>
      </c>
      <c r="R72" s="138">
        <f t="shared" ref="R72" si="1014">IF($B67=$B73,0,K69)</f>
        <v>0</v>
      </c>
      <c r="S72" s="176">
        <f t="shared" ref="S72" si="1015">IF($B61=$B67,IF(U67+U62&gt;0,1,0)+IF(V67+V62&gt;0,1,0)+IF(W67+W62&gt;0,1,0)+IF(X67+X62&gt;0,1,0)+IF(Y67+Y62&gt;0,1,0)+IF(Z67+Z62&gt;0,1,0)+IF(AA67+AA62&gt;0,1,0),S68)</f>
        <v>0</v>
      </c>
      <c r="T72" s="133">
        <f t="shared" ref="T72" si="1016">IF(OR($B67=$B73,S72=0,(T68-Z72+X72)&lt;=0),0,(T68-Z72+X72)/S72)</f>
        <v>0</v>
      </c>
      <c r="U72" s="137">
        <f t="shared" ref="U72" si="1017">IF(T72*(7-S69)&lt;=0,0,T72*(7-S69))</f>
        <v>0</v>
      </c>
      <c r="V72" s="311">
        <f t="shared" ref="V72" si="1018">ROUND(IF(OR(T69-T72*(7-S69)+Y72&lt;0,$B67=$B73,T72&lt;=0,T69=0),0,IF(T69-T72*(7-S69)+Y72&gt;Z72-X72+Y72,Z72-X72+Y72,T69-T72*(7-S69)+Y72)),1)</f>
        <v>0</v>
      </c>
      <c r="W72" s="312"/>
      <c r="X72" s="139">
        <f t="shared" ref="X72" si="1019">IF(OR($B67=$B73,S68=0),0,IF($B67=$B61,S67,$F67))</f>
        <v>0</v>
      </c>
      <c r="Y72" s="30">
        <f t="shared" ref="Y72" si="1020">IF(OR($B67=$B73,S72=0),0,$G69-$G68)</f>
        <v>0</v>
      </c>
      <c r="Z72" s="134">
        <f t="shared" ref="Z72" si="1021">IF(OR($B67=$B73,S72=0),0,S71)</f>
        <v>0</v>
      </c>
      <c r="AA72" s="138">
        <f t="shared" ref="AA72" si="1022">IF($B67=$B73,0,T69)</f>
        <v>0</v>
      </c>
      <c r="AB72" s="176">
        <f t="shared" ref="AB72" si="1023">IF($B61=$B67,IF(AD67+AD62&gt;0,1,0)+IF(AE67+AE62&gt;0,1,0)+IF(AF67+AF62&gt;0,1,0)+IF(AG67+AG62&gt;0,1,0)+IF(AH67+AH62&gt;0,1,0)+IF(AI67+AI62&gt;0,1,0)+IF(AJ67+AJ62&gt;0,1,0),AB68)</f>
        <v>0</v>
      </c>
      <c r="AC72" s="133">
        <f t="shared" ref="AC72" si="1024">IF(OR($B67=$B73,AB72=0,(AC68-AI72+AG72)&lt;=0),0,(AC68-AI72+AG72)/AB72)</f>
        <v>0</v>
      </c>
      <c r="AD72" s="137">
        <f t="shared" ref="AD72" si="1025">IF(AC72*(7-AB69)&lt;=0,0,AC72*(7-AB69))</f>
        <v>0</v>
      </c>
      <c r="AE72" s="311">
        <f t="shared" ref="AE72" si="1026">ROUND(IF(OR(AC69-AC72*(7-AB69)+AH72&lt;0,$B67=$B73,AC72&lt;=0,AC69=0),0,IF(AC69-AC72*(7-AB69)+AH72&gt;AI72-AG72+AH72,AI72-AG72+AH72,AC69-AC72*(7-AB69)+AH72)),1)</f>
        <v>0</v>
      </c>
      <c r="AF72" s="312"/>
      <c r="AG72" s="139">
        <f t="shared" ref="AG72" si="1027">IF(OR($B67=$B73,AB68=0),0,IF($B67=$B61,AB67,$F67))</f>
        <v>0</v>
      </c>
      <c r="AH72" s="30">
        <f t="shared" ref="AH72" si="1028">IF(OR($B67=$B73,AB72=0),0,$G69-$G68)</f>
        <v>0</v>
      </c>
      <c r="AI72" s="134">
        <f t="shared" ref="AI72" si="1029">IF(OR($B67=$B73,AB72=0),0,AB71)</f>
        <v>0</v>
      </c>
      <c r="AJ72" s="138">
        <f t="shared" ref="AJ72" si="1030">IF($B67=$B73,0,AC69)</f>
        <v>0</v>
      </c>
      <c r="AK72" s="176">
        <f t="shared" ref="AK72" si="1031">IF($B61=$B67,IF(AM67+AM62&gt;0,1,0)+IF(AN67+AN62&gt;0,1,0)+IF(AO67+AO62&gt;0,1,0)+IF(AP67+AP62&gt;0,1,0)+IF(AQ67+AQ62&gt;0,1,0)+IF(AR67+AR62&gt;0,1,0)+IF(AS67+AS62&gt;0,1,0),AK68)</f>
        <v>0</v>
      </c>
      <c r="AL72" s="133">
        <f t="shared" ref="AL72" si="1032">IF(OR($B67=$B73,AK72=0,(AL68-AR72+AP72)&lt;=0),0,(AL68-AR72+AP72)/AK72)</f>
        <v>0</v>
      </c>
      <c r="AM72" s="137">
        <f t="shared" ref="AM72" si="1033">IF(AL72*(7-AK69)&lt;=0,0,AL72*(7-AK69))</f>
        <v>0</v>
      </c>
      <c r="AN72" s="311">
        <f t="shared" ref="AN72" si="1034">ROUND(IF(OR(AL69-AL72*(7-AK69)+AQ72&lt;0,$B67=$B73,AL72&lt;=0,AL69=0),0,IF(AL69-AL72*(7-AK69)+AQ72&gt;AR72-AP72+AQ72,AR72-AP72+AQ72,AL69-AL72*(7-AK69)+AQ72)),1)</f>
        <v>0</v>
      </c>
      <c r="AO72" s="312"/>
      <c r="AP72" s="139">
        <f t="shared" ref="AP72" si="1035">IF(OR($B67=$B73,AK68=0),0,IF($B67=$B61,AK67,$F67))</f>
        <v>0</v>
      </c>
      <c r="AQ72" s="30">
        <f t="shared" ref="AQ72" si="1036">IF(OR($B67=$B73,AK72=0),0,$G69-$G68)</f>
        <v>0</v>
      </c>
      <c r="AR72" s="134">
        <f t="shared" ref="AR72" si="1037">IF(OR($B67=$B73,AK72=0),0,AK71)</f>
        <v>0</v>
      </c>
      <c r="AS72" s="138">
        <f t="shared" ref="AS72" si="1038">IF($B67=$B73,0,AL69)</f>
        <v>0</v>
      </c>
      <c r="AT72" s="176">
        <f t="shared" ref="AT72" si="1039">IF($B61=$B67,IF(AV67+AV62&gt;0,1,0)+IF(AW67+AW62&gt;0,1,0)+IF(AX67+AX62&gt;0,1,0)+IF(AY67+AY62&gt;0,1,0)+IF(AZ67+AZ62&gt;0,1,0)+IF(BA67+BA62&gt;0,1,0)+IF(BB67+BB62&gt;0,1,0),AT68)</f>
        <v>0</v>
      </c>
      <c r="AU72" s="133">
        <f t="shared" ref="AU72" si="1040">IF(OR($B67=$B73,AT72=0,(AU68-BA72+AY72)&lt;=0),0,(AU68-BA72+AY72)/AT72)</f>
        <v>0</v>
      </c>
      <c r="AV72" s="137">
        <f t="shared" ref="AV72" si="1041">IF(AU72*(7-AT69)&lt;=0,0,AU72*(7-AT69))</f>
        <v>0</v>
      </c>
      <c r="AW72" s="311">
        <f t="shared" ref="AW72" si="1042">ROUND(IF(OR(AU69-AU72*(7-AT69)+AZ72&lt;0,$B67=$B73,AU72&lt;=0,AU69=0),0,IF(AU69-AU72*(7-AT69)+AZ72&gt;BA72-AY72+AZ72,BA72-AY72+AZ72,AU69-AU72*(7-AT69)+AZ72)),1)</f>
        <v>0</v>
      </c>
      <c r="AX72" s="312"/>
      <c r="AY72" s="139">
        <f t="shared" ref="AY72" si="1043">IF(OR($B67=$B73,AT68=0),0,IF($B67=$B61,AT67,$F67))</f>
        <v>0</v>
      </c>
      <c r="AZ72" s="30">
        <f t="shared" ref="AZ72" si="1044">IF(OR($B67=$B73,AT72=0),0,$G69-$G68)</f>
        <v>0</v>
      </c>
      <c r="BA72" s="134">
        <f t="shared" ref="BA72" si="1045">IF(OR($B67=$B73,AT72=0),0,AT71)</f>
        <v>0</v>
      </c>
      <c r="BB72" s="138">
        <f t="shared" ref="BB72" si="1046">IF($B67=$B73,0,AU69)</f>
        <v>0</v>
      </c>
    </row>
    <row r="73" spans="1:54" ht="15.75" x14ac:dyDescent="0.2">
      <c r="A73" s="1">
        <f t="shared" ref="A73" si="1047">IF(B73="","1. Niewypełnione",B73)</f>
        <v>0</v>
      </c>
      <c r="B73" s="320">
        <f>październik!B73</f>
        <v>0</v>
      </c>
      <c r="C73" s="321">
        <f>październik!C73</f>
        <v>0</v>
      </c>
      <c r="D73" s="321">
        <f>październik!D73</f>
        <v>0</v>
      </c>
      <c r="E73" s="321">
        <f>październik!E73</f>
        <v>0</v>
      </c>
      <c r="F73" s="177">
        <f>październik!F73</f>
        <v>18</v>
      </c>
      <c r="G73" s="185">
        <f>październik!G73</f>
        <v>18</v>
      </c>
      <c r="H73" s="177"/>
      <c r="I73" s="192">
        <f t="shared" ref="I73:I77" si="1048">K73+T73+AC73+AL73+AU73</f>
        <v>0</v>
      </c>
      <c r="J73" s="186">
        <f t="shared" ref="J73" si="1049">IF(OR($B73=$B79,J76=0),0,ROUND((K74+P78)/J76,0))</f>
        <v>0</v>
      </c>
      <c r="K73" s="51">
        <f t="shared" ref="K73:K74" si="1050">SUM(L73:R73)</f>
        <v>0</v>
      </c>
      <c r="L73" s="52">
        <f>październik!L73</f>
        <v>0</v>
      </c>
      <c r="M73" s="52">
        <f>październik!M73</f>
        <v>0</v>
      </c>
      <c r="N73" s="52">
        <f>październik!N73</f>
        <v>0</v>
      </c>
      <c r="O73" s="52">
        <f>październik!O73</f>
        <v>0</v>
      </c>
      <c r="P73" s="53">
        <f>październik!P73</f>
        <v>0</v>
      </c>
      <c r="Q73" s="54">
        <f>październik!Q73</f>
        <v>0</v>
      </c>
      <c r="R73" s="55">
        <f>październik!R73</f>
        <v>0</v>
      </c>
      <c r="S73" s="188">
        <f t="shared" ref="S73" si="1051">IF(OR($B73=$B79,S76=0),0,ROUND((T74+Y78)/S76,0))</f>
        <v>0</v>
      </c>
      <c r="T73" s="51">
        <f t="shared" ref="T73:T74" si="1052">SUM(U73:AA73)</f>
        <v>0</v>
      </c>
      <c r="U73" s="52">
        <f>październik!U73</f>
        <v>0</v>
      </c>
      <c r="V73" s="52">
        <f>październik!V73</f>
        <v>0</v>
      </c>
      <c r="W73" s="52">
        <f>październik!W73</f>
        <v>0</v>
      </c>
      <c r="X73" s="52">
        <f>październik!X73</f>
        <v>0</v>
      </c>
      <c r="Y73" s="53">
        <f>październik!Y73</f>
        <v>0</v>
      </c>
      <c r="Z73" s="54">
        <f>październik!Z73</f>
        <v>0</v>
      </c>
      <c r="AA73" s="55">
        <f>październik!AA73</f>
        <v>0</v>
      </c>
      <c r="AB73" s="188">
        <f t="shared" ref="AB73" si="1053">IF(OR($B73=$B79,AB76=0),0,ROUND((AC74+AH78)/AB76,0))</f>
        <v>0</v>
      </c>
      <c r="AC73" s="51">
        <f t="shared" ref="AC73:AC74" si="1054">SUM(AD73:AJ73)</f>
        <v>0</v>
      </c>
      <c r="AD73" s="52">
        <f>październik!AD73</f>
        <v>0</v>
      </c>
      <c r="AE73" s="52">
        <f>październik!AE73</f>
        <v>0</v>
      </c>
      <c r="AF73" s="52">
        <f>październik!AF73</f>
        <v>0</v>
      </c>
      <c r="AG73" s="52">
        <f>październik!AG73</f>
        <v>0</v>
      </c>
      <c r="AH73" s="53">
        <f>październik!AH73</f>
        <v>0</v>
      </c>
      <c r="AI73" s="54">
        <f>październik!AI73</f>
        <v>0</v>
      </c>
      <c r="AJ73" s="55">
        <f>październik!AJ73</f>
        <v>0</v>
      </c>
      <c r="AK73" s="188">
        <f t="shared" ref="AK73" si="1055">IF(OR($B73=$B79,AK76=0),0,ROUND((AL74+AQ78)/AK76,0))</f>
        <v>0</v>
      </c>
      <c r="AL73" s="51">
        <f t="shared" ref="AL73:AL74" si="1056">SUM(AM73:AS73)</f>
        <v>0</v>
      </c>
      <c r="AM73" s="52">
        <f>październik!AM73</f>
        <v>0</v>
      </c>
      <c r="AN73" s="52">
        <f>październik!AN73</f>
        <v>0</v>
      </c>
      <c r="AO73" s="52">
        <f>październik!AO73</f>
        <v>0</v>
      </c>
      <c r="AP73" s="52">
        <f>październik!AP73</f>
        <v>0</v>
      </c>
      <c r="AQ73" s="53">
        <f>październik!AQ73</f>
        <v>0</v>
      </c>
      <c r="AR73" s="54">
        <f>październik!AR73</f>
        <v>0</v>
      </c>
      <c r="AS73" s="55">
        <f>październik!AS73</f>
        <v>0</v>
      </c>
      <c r="AT73" s="188">
        <f t="shared" ref="AT73" si="1057">IF(OR($B73=$B79,AT76=0),0,ROUND((AU74+AZ78)/AT76,0))</f>
        <v>0</v>
      </c>
      <c r="AU73" s="51">
        <f t="shared" ref="AU73:AU74" si="1058">SUM(AV73:BB73)</f>
        <v>0</v>
      </c>
      <c r="AV73" s="52">
        <f t="shared" ref="AV73" si="1059">IF(SUM($AM$9:$AS$9)=SUM($AV$9:$BB$9),AM73,IF(AND(SUM($AV$9:$BB$9)&gt;42,SUM($AV$9:$BB$9)&lt;49),AM73,0))</f>
        <v>0</v>
      </c>
      <c r="AW73" s="52">
        <f t="shared" ref="AW73" si="1060">IF(SUM($AM$9:$AS$9)=SUM($AV$9:$BB$9),AN73,IF(AND(SUM($AV$9:$BB$9)&gt;42,SUM($AV$9:$BB$9)&lt;49),AN73,0))</f>
        <v>0</v>
      </c>
      <c r="AX73" s="52">
        <f t="shared" ref="AX73" si="1061">IF(SUM($AM$9:$AS$9)=SUM($AV$9:$BB$9),AO73,IF(AND(SUM($AV$9:$BB$9)&gt;42,SUM($AV$9:$BB$9)&lt;49),AO73,0))</f>
        <v>0</v>
      </c>
      <c r="AY73" s="52">
        <f t="shared" ref="AY73" si="1062">IF(SUM($AM$9:$AS$9)=SUM($AV$9:$BB$9),AP73,IF(AND(SUM($AV$9:$BB$9)&gt;42,SUM($AV$9:$BB$9)&lt;49),AP73,0))</f>
        <v>0</v>
      </c>
      <c r="AZ73" s="53">
        <f t="shared" ref="AZ73" si="1063">IF(SUM($AM$9:$AS$9)=SUM($AV$9:$BB$9),AQ73,IF(AND(SUM($AV$9:$BB$9)&gt;42,SUM($AV$9:$BB$9)&lt;49),AQ73,0))</f>
        <v>0</v>
      </c>
      <c r="BA73" s="54">
        <f t="shared" ref="BA73" si="1064">IF(SUM($AM$9:$AS$9)=SUM($AV$9:$BB$9),AR73,IF(AND(SUM($AV$9:$BB$9)&gt;42,SUM($AV$9:$BB$9)&lt;49),AR73,0))</f>
        <v>0</v>
      </c>
      <c r="BB73" s="55">
        <f t="shared" ref="BB73" si="1065">IF(SUM($AM$9:$AS$9)=SUM($AV$9:$BB$9),AS73,IF(AND(SUM($AV$9:$BB$9)&gt;42,SUM($AV$9:$BB$9)&lt;49),AS73,0))</f>
        <v>0</v>
      </c>
    </row>
    <row r="74" spans="1:54" ht="12.75" hidden="1" customHeight="1" x14ac:dyDescent="0.2">
      <c r="B74" s="93"/>
      <c r="C74" s="94"/>
      <c r="D74" s="95"/>
      <c r="E74" s="115"/>
      <c r="F74" s="140" t="b">
        <f t="shared" ref="F74" si="1066">IF($B67=$B73,OR(F68,G73&lt;F73),G73&lt;F73)</f>
        <v>0</v>
      </c>
      <c r="G74" s="189">
        <f t="shared" ref="G74" si="1067">IF(AND($B67=$B73,$B67&lt;&gt;"",$B67&lt;&gt;0),G73+G68,G73)</f>
        <v>18</v>
      </c>
      <c r="H74" s="120"/>
      <c r="I74" s="165">
        <f t="shared" si="1048"/>
        <v>0</v>
      </c>
      <c r="J74" s="194">
        <f t="shared" ref="J74" si="1068">7-COUNTIF(L73:R73,0)-COUNTIF(L73:R73,"")</f>
        <v>0</v>
      </c>
      <c r="K74" s="22">
        <f t="shared" si="1050"/>
        <v>0</v>
      </c>
      <c r="L74" s="35">
        <f t="shared" ref="L74:R74" si="1069">IF($B67=$B73,L73+L68,L73)</f>
        <v>0</v>
      </c>
      <c r="M74" s="35">
        <f t="shared" si="1069"/>
        <v>0</v>
      </c>
      <c r="N74" s="35">
        <f t="shared" si="1069"/>
        <v>0</v>
      </c>
      <c r="O74" s="35">
        <f t="shared" si="1069"/>
        <v>0</v>
      </c>
      <c r="P74" s="36">
        <f t="shared" si="1069"/>
        <v>0</v>
      </c>
      <c r="Q74" s="37">
        <f t="shared" si="1069"/>
        <v>0</v>
      </c>
      <c r="R74" s="38">
        <f t="shared" si="1069"/>
        <v>0</v>
      </c>
      <c r="S74" s="194">
        <f t="shared" ref="S74" si="1070">7-COUNTIF(U73:AA73,0)-COUNTIF(U73:AA73,"")</f>
        <v>0</v>
      </c>
      <c r="T74" s="22">
        <f t="shared" si="1052"/>
        <v>0</v>
      </c>
      <c r="U74" s="35">
        <f t="shared" ref="U74:AA74" si="1071">IF($B67=$B73,U73+U68,U73)</f>
        <v>0</v>
      </c>
      <c r="V74" s="35">
        <f t="shared" si="1071"/>
        <v>0</v>
      </c>
      <c r="W74" s="35">
        <f t="shared" si="1071"/>
        <v>0</v>
      </c>
      <c r="X74" s="35">
        <f t="shared" si="1071"/>
        <v>0</v>
      </c>
      <c r="Y74" s="36">
        <f t="shared" si="1071"/>
        <v>0</v>
      </c>
      <c r="Z74" s="37">
        <f t="shared" si="1071"/>
        <v>0</v>
      </c>
      <c r="AA74" s="38">
        <f t="shared" si="1071"/>
        <v>0</v>
      </c>
      <c r="AB74" s="194">
        <f t="shared" ref="AB74" si="1072">7-COUNTIF(AD73:AJ73,0)-COUNTIF(AD73:AJ73,"")</f>
        <v>0</v>
      </c>
      <c r="AC74" s="22">
        <f t="shared" si="1054"/>
        <v>0</v>
      </c>
      <c r="AD74" s="35">
        <f t="shared" ref="AD74:AJ74" si="1073">IF($B67=$B73,AD73+AD68,AD73)</f>
        <v>0</v>
      </c>
      <c r="AE74" s="35">
        <f t="shared" si="1073"/>
        <v>0</v>
      </c>
      <c r="AF74" s="35">
        <f t="shared" si="1073"/>
        <v>0</v>
      </c>
      <c r="AG74" s="35">
        <f t="shared" si="1073"/>
        <v>0</v>
      </c>
      <c r="AH74" s="36">
        <f t="shared" si="1073"/>
        <v>0</v>
      </c>
      <c r="AI74" s="37">
        <f t="shared" si="1073"/>
        <v>0</v>
      </c>
      <c r="AJ74" s="38">
        <f t="shared" si="1073"/>
        <v>0</v>
      </c>
      <c r="AK74" s="194">
        <f t="shared" ref="AK74" si="1074">7-COUNTIF(AM73:AS73,0)-COUNTIF(AM73:AS73,"")</f>
        <v>0</v>
      </c>
      <c r="AL74" s="22">
        <f t="shared" si="1056"/>
        <v>0</v>
      </c>
      <c r="AM74" s="35">
        <f t="shared" ref="AM74:AS74" si="1075">IF($B67=$B73,AM73+AM68,AM73)</f>
        <v>0</v>
      </c>
      <c r="AN74" s="35">
        <f t="shared" si="1075"/>
        <v>0</v>
      </c>
      <c r="AO74" s="35">
        <f t="shared" si="1075"/>
        <v>0</v>
      </c>
      <c r="AP74" s="35">
        <f t="shared" si="1075"/>
        <v>0</v>
      </c>
      <c r="AQ74" s="36">
        <f t="shared" si="1075"/>
        <v>0</v>
      </c>
      <c r="AR74" s="37">
        <f t="shared" si="1075"/>
        <v>0</v>
      </c>
      <c r="AS74" s="38">
        <f t="shared" si="1075"/>
        <v>0</v>
      </c>
      <c r="AT74" s="194">
        <f t="shared" ref="AT74" si="1076">7-COUNTIF(AV73:BB73,0)-COUNTIF(AV73:BB73,"")</f>
        <v>0</v>
      </c>
      <c r="AU74" s="22">
        <f t="shared" si="1058"/>
        <v>0</v>
      </c>
      <c r="AV74" s="35">
        <f t="shared" ref="AV74:BB74" si="1077">IF($B67=$B73,AV73+AV68,AV73)</f>
        <v>0</v>
      </c>
      <c r="AW74" s="35">
        <f t="shared" si="1077"/>
        <v>0</v>
      </c>
      <c r="AX74" s="35">
        <f t="shared" si="1077"/>
        <v>0</v>
      </c>
      <c r="AY74" s="35">
        <f t="shared" si="1077"/>
        <v>0</v>
      </c>
      <c r="AZ74" s="36">
        <f t="shared" si="1077"/>
        <v>0</v>
      </c>
      <c r="BA74" s="37">
        <f t="shared" si="1077"/>
        <v>0</v>
      </c>
      <c r="BB74" s="38">
        <f t="shared" si="1077"/>
        <v>0</v>
      </c>
    </row>
    <row r="75" spans="1:54" ht="15" hidden="1" customHeight="1" x14ac:dyDescent="0.2">
      <c r="B75" s="116"/>
      <c r="C75" s="117"/>
      <c r="D75" s="118"/>
      <c r="E75" s="119"/>
      <c r="F75" s="92"/>
      <c r="G75" s="190">
        <f t="shared" ref="G75" si="1078">IF(AND($B67=$B73,$B67&lt;&gt;"",$B67&lt;&gt;0),F73+G69,F73)</f>
        <v>18</v>
      </c>
      <c r="H75" s="121"/>
      <c r="I75" s="165">
        <f t="shared" si="1048"/>
        <v>0</v>
      </c>
      <c r="J75" s="195">
        <f t="shared" ref="J75" si="1079">IF($B73=$B67,COUNTIF(L75:R75,0),COUNTIF(L76:R76,0)+COUNTIF(L76:R76,""))</f>
        <v>7</v>
      </c>
      <c r="K75" s="39">
        <f t="shared" ref="K75:R75" si="1080">IF($B67=$B73,K76+K69,K76)</f>
        <v>0</v>
      </c>
      <c r="L75" s="40">
        <f t="shared" si="1080"/>
        <v>0</v>
      </c>
      <c r="M75" s="40">
        <f t="shared" si="1080"/>
        <v>0</v>
      </c>
      <c r="N75" s="40">
        <f t="shared" si="1080"/>
        <v>0</v>
      </c>
      <c r="O75" s="40">
        <f t="shared" si="1080"/>
        <v>0</v>
      </c>
      <c r="P75" s="41">
        <f t="shared" si="1080"/>
        <v>0</v>
      </c>
      <c r="Q75" s="42">
        <f t="shared" si="1080"/>
        <v>0</v>
      </c>
      <c r="R75" s="43">
        <f t="shared" si="1080"/>
        <v>0</v>
      </c>
      <c r="S75" s="195">
        <f t="shared" ref="S75" si="1081">IF($B73=$B67,COUNTIF(U75:AA75,0),COUNTIF(U76:AA76,0)+COUNTIF(U76:AA76,""))</f>
        <v>7</v>
      </c>
      <c r="T75" s="39">
        <f t="shared" ref="T75:AA75" si="1082">IF($B67=$B73,T76+T69,T76)</f>
        <v>0</v>
      </c>
      <c r="U75" s="40">
        <f t="shared" si="1082"/>
        <v>0</v>
      </c>
      <c r="V75" s="40">
        <f t="shared" si="1082"/>
        <v>0</v>
      </c>
      <c r="W75" s="40">
        <f t="shared" si="1082"/>
        <v>0</v>
      </c>
      <c r="X75" s="40">
        <f t="shared" si="1082"/>
        <v>0</v>
      </c>
      <c r="Y75" s="41">
        <f t="shared" si="1082"/>
        <v>0</v>
      </c>
      <c r="Z75" s="42">
        <f t="shared" si="1082"/>
        <v>0</v>
      </c>
      <c r="AA75" s="43">
        <f t="shared" si="1082"/>
        <v>0</v>
      </c>
      <c r="AB75" s="195">
        <f t="shared" ref="AB75" si="1083">IF($B73=$B67,COUNTIF(AD75:AJ75,0),COUNTIF(AD76:AJ76,0)+COUNTIF(AD76:AJ76,""))</f>
        <v>7</v>
      </c>
      <c r="AC75" s="39">
        <f t="shared" ref="AC75:AJ75" si="1084">IF($B67=$B73,AC76+AC69,AC76)</f>
        <v>0</v>
      </c>
      <c r="AD75" s="40">
        <f t="shared" si="1084"/>
        <v>0</v>
      </c>
      <c r="AE75" s="40">
        <f t="shared" si="1084"/>
        <v>0</v>
      </c>
      <c r="AF75" s="40">
        <f t="shared" si="1084"/>
        <v>0</v>
      </c>
      <c r="AG75" s="40">
        <f t="shared" si="1084"/>
        <v>0</v>
      </c>
      <c r="AH75" s="41">
        <f t="shared" si="1084"/>
        <v>0</v>
      </c>
      <c r="AI75" s="42">
        <f t="shared" si="1084"/>
        <v>0</v>
      </c>
      <c r="AJ75" s="43">
        <f t="shared" si="1084"/>
        <v>0</v>
      </c>
      <c r="AK75" s="195">
        <f t="shared" ref="AK75" si="1085">IF($B73=$B67,COUNTIF(AM75:AS75,0),COUNTIF(AM76:AS76,0)+COUNTIF(AM76:AS76,""))</f>
        <v>7</v>
      </c>
      <c r="AL75" s="39">
        <f t="shared" ref="AL75:AS75" si="1086">IF($B67=$B73,AL76+AL69,AL76)</f>
        <v>0</v>
      </c>
      <c r="AM75" s="40">
        <f t="shared" si="1086"/>
        <v>0</v>
      </c>
      <c r="AN75" s="40">
        <f t="shared" si="1086"/>
        <v>0</v>
      </c>
      <c r="AO75" s="40">
        <f t="shared" si="1086"/>
        <v>0</v>
      </c>
      <c r="AP75" s="40">
        <f t="shared" si="1086"/>
        <v>0</v>
      </c>
      <c r="AQ75" s="41">
        <f t="shared" si="1086"/>
        <v>0</v>
      </c>
      <c r="AR75" s="42">
        <f t="shared" si="1086"/>
        <v>0</v>
      </c>
      <c r="AS75" s="43">
        <f t="shared" si="1086"/>
        <v>0</v>
      </c>
      <c r="AT75" s="195">
        <f t="shared" ref="AT75" si="1087">IF($B73=$B67,COUNTIF(AV75:BB75,0),COUNTIF(AV76:BB76,0)+COUNTIF(AV76:BB76,""))</f>
        <v>7</v>
      </c>
      <c r="AU75" s="39">
        <f t="shared" ref="AU75:BB75" si="1088">IF($B67=$B73,AU76+AU69,AU76)</f>
        <v>0</v>
      </c>
      <c r="AV75" s="40">
        <f t="shared" si="1088"/>
        <v>0</v>
      </c>
      <c r="AW75" s="40">
        <f t="shared" si="1088"/>
        <v>0</v>
      </c>
      <c r="AX75" s="40">
        <f t="shared" si="1088"/>
        <v>0</v>
      </c>
      <c r="AY75" s="40">
        <f t="shared" si="1088"/>
        <v>0</v>
      </c>
      <c r="AZ75" s="41">
        <f t="shared" si="1088"/>
        <v>0</v>
      </c>
      <c r="BA75" s="42">
        <f t="shared" si="1088"/>
        <v>0</v>
      </c>
      <c r="BB75" s="43">
        <f t="shared" si="1088"/>
        <v>0</v>
      </c>
    </row>
    <row r="76" spans="1:54" ht="15.75" customHeight="1" x14ac:dyDescent="0.2">
      <c r="A76" s="1">
        <f t="shared" ref="A76" si="1089">A73</f>
        <v>0</v>
      </c>
      <c r="B76" s="313">
        <f t="shared" ref="B76" si="1090">B70+1</f>
        <v>10</v>
      </c>
      <c r="C76" s="314"/>
      <c r="D76" s="314"/>
      <c r="E76" s="314"/>
      <c r="F76" s="31"/>
      <c r="G76" s="183"/>
      <c r="H76" s="122">
        <f t="shared" ref="H76" si="1091">5-COUNTIF(AU73,0)-COUNTIF(AL73,0)-COUNTIF(AC73,0)-COUNTIF(T73,0)-COUNTIF(K73,0)</f>
        <v>0</v>
      </c>
      <c r="I76" s="165">
        <f t="shared" si="1048"/>
        <v>0</v>
      </c>
      <c r="J76" s="187">
        <f t="shared" ref="J76" si="1092">IF($B73=$B67,J70+IF($F73&lt;&gt;$G73,(K73+$G75-$G74)/$F73,K73/$F73),IF($F73&lt;&gt;G73,(K73+$G75-$G74)/$F73,K73/$F73))</f>
        <v>0</v>
      </c>
      <c r="K76" s="7">
        <f t="shared" ref="K76:K77" si="1093">SUM(L76:R76)</f>
        <v>0</v>
      </c>
      <c r="L76" s="26">
        <f t="shared" ref="L76:R76" si="1094">L73</f>
        <v>0</v>
      </c>
      <c r="M76" s="26">
        <f t="shared" si="1094"/>
        <v>0</v>
      </c>
      <c r="N76" s="26">
        <f t="shared" si="1094"/>
        <v>0</v>
      </c>
      <c r="O76" s="26">
        <f t="shared" si="1094"/>
        <v>0</v>
      </c>
      <c r="P76" s="26">
        <f t="shared" si="1094"/>
        <v>0</v>
      </c>
      <c r="Q76" s="29">
        <f t="shared" si="1094"/>
        <v>0</v>
      </c>
      <c r="R76" s="23">
        <f t="shared" si="1094"/>
        <v>0</v>
      </c>
      <c r="S76" s="187">
        <f t="shared" ref="S76" si="1095">IF($B73=$B67,S70+IF($F73&lt;&gt;$G73,(T73+$G75-$G74)/$F73,T73/$F73),IF($F73&lt;&gt;P73,(T73+$G75-$G74)/$F73,T73/$F73))</f>
        <v>0</v>
      </c>
      <c r="T76" s="7">
        <f t="shared" ref="T76:T77" si="1096">SUM(U76:AA76)</f>
        <v>0</v>
      </c>
      <c r="U76" s="26">
        <f t="shared" ref="U76:AA76" si="1097">U73</f>
        <v>0</v>
      </c>
      <c r="V76" s="26">
        <f t="shared" si="1097"/>
        <v>0</v>
      </c>
      <c r="W76" s="26">
        <f t="shared" si="1097"/>
        <v>0</v>
      </c>
      <c r="X76" s="26">
        <f t="shared" si="1097"/>
        <v>0</v>
      </c>
      <c r="Y76" s="113">
        <f t="shared" si="1097"/>
        <v>0</v>
      </c>
      <c r="Z76" s="29">
        <f t="shared" si="1097"/>
        <v>0</v>
      </c>
      <c r="AA76" s="23">
        <f t="shared" si="1097"/>
        <v>0</v>
      </c>
      <c r="AB76" s="187">
        <f t="shared" ref="AB76" si="1098">IF($B73=$B67,AB70+IF($F73&lt;&gt;$G73,(AC73+$G75-$G74)/$F73,AC73/$F73),IF($F73&lt;&gt;Y73,(AC73+$G75-$G74)/$F73,AC73/$F73))</f>
        <v>0</v>
      </c>
      <c r="AC76" s="7">
        <f t="shared" ref="AC76:AC77" si="1099">SUM(AD76:AJ76)</f>
        <v>0</v>
      </c>
      <c r="AD76" s="26">
        <f t="shared" ref="AD76:AJ76" si="1100">AD73</f>
        <v>0</v>
      </c>
      <c r="AE76" s="26">
        <f t="shared" si="1100"/>
        <v>0</v>
      </c>
      <c r="AF76" s="26">
        <f t="shared" si="1100"/>
        <v>0</v>
      </c>
      <c r="AG76" s="26">
        <f t="shared" si="1100"/>
        <v>0</v>
      </c>
      <c r="AH76" s="113">
        <f t="shared" si="1100"/>
        <v>0</v>
      </c>
      <c r="AI76" s="29">
        <f t="shared" si="1100"/>
        <v>0</v>
      </c>
      <c r="AJ76" s="23">
        <f t="shared" si="1100"/>
        <v>0</v>
      </c>
      <c r="AK76" s="187">
        <f t="shared" ref="AK76" si="1101">IF($B73=$B67,AK70+IF($F73&lt;&gt;$G73,(AL73+$G75-$G74)/$F73,AL73/$F73),IF($F73&lt;&gt;AH73,(AL73+$G75-$G74)/$F73,AL73/$F73))</f>
        <v>0</v>
      </c>
      <c r="AL76" s="7">
        <f t="shared" ref="AL76:AL77" si="1102">SUM(AM76:AS76)</f>
        <v>0</v>
      </c>
      <c r="AM76" s="26">
        <f t="shared" ref="AM76:AS76" si="1103">AM73</f>
        <v>0</v>
      </c>
      <c r="AN76" s="26">
        <f t="shared" si="1103"/>
        <v>0</v>
      </c>
      <c r="AO76" s="26">
        <f t="shared" si="1103"/>
        <v>0</v>
      </c>
      <c r="AP76" s="26">
        <f t="shared" si="1103"/>
        <v>0</v>
      </c>
      <c r="AQ76" s="113">
        <f t="shared" si="1103"/>
        <v>0</v>
      </c>
      <c r="AR76" s="29">
        <f t="shared" si="1103"/>
        <v>0</v>
      </c>
      <c r="AS76" s="23">
        <f t="shared" si="1103"/>
        <v>0</v>
      </c>
      <c r="AT76" s="187">
        <f t="shared" ref="AT76" si="1104">IF($B73=$B67,AT70+IF($F73&lt;&gt;$G73,(AU73+$G75-$G74)/$F73,AU73/$F73),IF($F73&lt;&gt;AQ73,(AU73+$G75-$G74)/$F73,AU73/$F73))</f>
        <v>0</v>
      </c>
      <c r="AU76" s="7">
        <f t="shared" ref="AU76:AU77" si="1105">SUM(AV76:BB76)</f>
        <v>0</v>
      </c>
      <c r="AV76" s="6">
        <f t="shared" ref="AV76" si="1106">IF(SUM($AM$9:$AS$9)=SUM($AV$9:$BB$9),AV73,IF(AND(SUM($AV$9:$BB$9)&gt;42,SUM($AV$9:$BB$9)&lt;49),AV73,0))</f>
        <v>0</v>
      </c>
      <c r="AW76" s="6">
        <f t="shared" ref="AW76:BB76" si="1107">IF(SUM($AM$9:$AS$9)=SUM($AV$9:$BB$9),AW73,IF(AND(SUM($AV$9:$BB$9)&gt;42,SUM($AV$9:$BB$9)&lt;49),AW73,0))</f>
        <v>0</v>
      </c>
      <c r="AX76" s="6">
        <f t="shared" si="1107"/>
        <v>0</v>
      </c>
      <c r="AY76" s="6">
        <f t="shared" si="1107"/>
        <v>0</v>
      </c>
      <c r="AZ76" s="26">
        <f t="shared" si="1107"/>
        <v>0</v>
      </c>
      <c r="BA76" s="29">
        <f t="shared" si="1107"/>
        <v>0</v>
      </c>
      <c r="BB76" s="23">
        <f t="shared" si="1107"/>
        <v>0</v>
      </c>
    </row>
    <row r="77" spans="1:54" ht="15.75" customHeight="1" x14ac:dyDescent="0.2">
      <c r="A77" s="1">
        <f t="shared" ref="A77:A78" si="1108">A76</f>
        <v>0</v>
      </c>
      <c r="B77" s="313"/>
      <c r="C77" s="314"/>
      <c r="D77" s="314"/>
      <c r="E77" s="314"/>
      <c r="F77" s="31"/>
      <c r="G77" s="183"/>
      <c r="H77" s="123">
        <f t="shared" ref="H77" si="1109">IF($B73=$B67,H71+F77,$F77)</f>
        <v>0</v>
      </c>
      <c r="I77" s="165">
        <f t="shared" si="1048"/>
        <v>0</v>
      </c>
      <c r="J77" s="141">
        <f t="shared" ref="J77" si="1110">IF($H76=0,0,IF($B67=$B73,IF($H78&gt;0,$H78+J71,K73+J71),IF($H78&gt;0,$H78,K73)))</f>
        <v>0</v>
      </c>
      <c r="K77" s="7">
        <f t="shared" si="1093"/>
        <v>0</v>
      </c>
      <c r="L77" s="6"/>
      <c r="M77" s="6"/>
      <c r="N77" s="6"/>
      <c r="O77" s="6"/>
      <c r="P77" s="26"/>
      <c r="Q77" s="29"/>
      <c r="R77" s="23"/>
      <c r="S77" s="141">
        <f t="shared" ref="S77" si="1111">IF($H76=0,0,IF($B67=$B73,IF($H78&gt;0,$H78+S71,T73+S71),IF($H78&gt;0,$H78,T73)))</f>
        <v>0</v>
      </c>
      <c r="T77" s="7">
        <f t="shared" si="1096"/>
        <v>0</v>
      </c>
      <c r="U77" s="6"/>
      <c r="V77" s="6"/>
      <c r="W77" s="6"/>
      <c r="X77" s="6"/>
      <c r="Y77" s="26"/>
      <c r="Z77" s="29"/>
      <c r="AA77" s="23"/>
      <c r="AB77" s="141">
        <f t="shared" ref="AB77" si="1112">IF($H76=0,0,IF($B67=$B73,IF($H78&gt;0,$H78+AB71,AC73+AB71),IF($H78&gt;0,$H78,AC73)))</f>
        <v>0</v>
      </c>
      <c r="AC77" s="7">
        <f t="shared" si="1099"/>
        <v>0</v>
      </c>
      <c r="AD77" s="6"/>
      <c r="AE77" s="6"/>
      <c r="AF77" s="6"/>
      <c r="AG77" s="6"/>
      <c r="AH77" s="26"/>
      <c r="AI77" s="29"/>
      <c r="AJ77" s="23"/>
      <c r="AK77" s="141">
        <f t="shared" ref="AK77" si="1113">IF($H76=0,0,IF($B67=$B73,IF($H78&gt;0,$H78+AK71,AL73+AK71),IF($H78&gt;0,$H78,AL73)))</f>
        <v>0</v>
      </c>
      <c r="AL77" s="7">
        <f t="shared" si="1102"/>
        <v>0</v>
      </c>
      <c r="AM77" s="6"/>
      <c r="AN77" s="6"/>
      <c r="AO77" s="6"/>
      <c r="AP77" s="6"/>
      <c r="AQ77" s="26"/>
      <c r="AR77" s="29"/>
      <c r="AS77" s="23"/>
      <c r="AT77" s="141">
        <f t="shared" ref="AT77" si="1114">IF($H76=0,0,IF($B67=$B73,IF($H78&gt;0,$H78+AT71,AU73+AT71),IF($H78&gt;0,$H78,AU73)))</f>
        <v>0</v>
      </c>
      <c r="AU77" s="7">
        <f t="shared" si="1105"/>
        <v>0</v>
      </c>
      <c r="AV77" s="6"/>
      <c r="AW77" s="6"/>
      <c r="AX77" s="6"/>
      <c r="AY77" s="6"/>
      <c r="AZ77" s="26"/>
      <c r="BA77" s="29"/>
      <c r="BB77" s="23"/>
    </row>
    <row r="78" spans="1:54" ht="18.75" customHeight="1" thickBot="1" x14ac:dyDescent="0.25">
      <c r="A78" s="1">
        <f t="shared" si="1108"/>
        <v>0</v>
      </c>
      <c r="B78" s="323" t="str">
        <f>IF(B73="",Wydruk!$AE$6,IF(J74=0,Wydruk!$AE$7,IF(AND(G74&lt;G75,B73&lt;&gt;$B79),Wydruk!$AE$13,IF(AND($B73=$B67,$B73&lt;&gt;$B79),IF(OR(OR(J78&lt;4,J78&gt;5),OR(S78&lt;4,S78&gt;5),OR(AB78&lt;4,AB78&gt;5),OR(AK78&lt;4,AK78&gt;5),OR(AND(AT78&lt;4,AT78&gt;0),AT78&gt;5)),Wydruk!$AE$8,Wydruk!$AE$9),IF($B73=$B79,IF($F77&lt;&gt;0,Wydruk!$AE$12,Wydruk!$AE$10),IF(OR(OR(J74&lt;4,J74&gt;5),OR(S74&lt;4,S74&gt;5),OR(AB74&lt;4,AB74&gt;5),OR(AK74&lt;4,AK74&gt;5),OR(AND(AT74&lt;4,AT74&gt;0),AT74&gt;5)),Wydruk!$AE$8,Wydruk!$AE$11))))))</f>
        <v>Uzupełnij liczby godzin tygodniowego planu</v>
      </c>
      <c r="C78" s="324"/>
      <c r="D78" s="324"/>
      <c r="E78" s="324"/>
      <c r="F78" s="173">
        <f>październik!F78</f>
        <v>0</v>
      </c>
      <c r="G78" s="184">
        <f>październik!G78</f>
        <v>0</v>
      </c>
      <c r="H78" s="191">
        <f t="shared" ref="H78" si="1115">IF(OR($G78=0,$F78=0,$G78="",$F78=""),0,$G78/$F78)</f>
        <v>0</v>
      </c>
      <c r="I78" s="193"/>
      <c r="J78" s="176">
        <f t="shared" ref="J78" si="1116">IF($B67=$B73,IF(L73+L68&gt;0,1,0)+IF(M73+M68&gt;0,1,0)+IF(N73+N68&gt;0,1,0)+IF(O73+O68&gt;0,1,0)+IF(P73+P68&gt;0,1,0)+IF(Q73+Q68&gt;0,1,0)+IF(R73+R68&gt;0,1,0),J74)</f>
        <v>0</v>
      </c>
      <c r="K78" s="133">
        <f t="shared" ref="K78" si="1117">IF(OR($B73=$B79,J78=0,(K74-Q78+O78)&lt;=0),0,(K74-Q78+O78)/J78)</f>
        <v>0</v>
      </c>
      <c r="L78" s="137">
        <f t="shared" ref="L78" si="1118">IF(K78*(7-J75)&lt;=0,0,K78*(7-J75))</f>
        <v>0</v>
      </c>
      <c r="M78" s="311">
        <f t="shared" ref="M78" si="1119">ROUND(IF(OR(K75-K78*(7-J75)+P78&lt;0,$B73=$B79,K78&lt;=0,K75=0),0,IF(K75-K78*(7-J75)+P78&gt;Q78-O78+P78,Q78-O78+P78,K75-K78*(7-J75)+P78)),1)</f>
        <v>0</v>
      </c>
      <c r="N78" s="312"/>
      <c r="O78" s="139">
        <f t="shared" ref="O78" si="1120">IF(OR($B73=$B79,J74=0),0,IF($B73=$B67,J73,$F73))</f>
        <v>0</v>
      </c>
      <c r="P78" s="30">
        <f t="shared" ref="P78" si="1121">IF(OR($B73=$B79,J78=0),0,$G75-$G74)</f>
        <v>0</v>
      </c>
      <c r="Q78" s="134">
        <f t="shared" ref="Q78" si="1122">IF(OR($B73=$B79,J78=0),0,J77)</f>
        <v>0</v>
      </c>
      <c r="R78" s="138">
        <f t="shared" ref="R78" si="1123">IF($B73=$B79,0,K75)</f>
        <v>0</v>
      </c>
      <c r="S78" s="176">
        <f t="shared" ref="S78" si="1124">IF($B67=$B73,IF(U73+U68&gt;0,1,0)+IF(V73+V68&gt;0,1,0)+IF(W73+W68&gt;0,1,0)+IF(X73+X68&gt;0,1,0)+IF(Y73+Y68&gt;0,1,0)+IF(Z73+Z68&gt;0,1,0)+IF(AA73+AA68&gt;0,1,0),S74)</f>
        <v>0</v>
      </c>
      <c r="T78" s="133">
        <f t="shared" ref="T78" si="1125">IF(OR($B73=$B79,S78=0,(T74-Z78+X78)&lt;=0),0,(T74-Z78+X78)/S78)</f>
        <v>0</v>
      </c>
      <c r="U78" s="137">
        <f t="shared" ref="U78" si="1126">IF(T78*(7-S75)&lt;=0,0,T78*(7-S75))</f>
        <v>0</v>
      </c>
      <c r="V78" s="311">
        <f t="shared" ref="V78" si="1127">ROUND(IF(OR(T75-T78*(7-S75)+Y78&lt;0,$B73=$B79,T78&lt;=0,T75=0),0,IF(T75-T78*(7-S75)+Y78&gt;Z78-X78+Y78,Z78-X78+Y78,T75-T78*(7-S75)+Y78)),1)</f>
        <v>0</v>
      </c>
      <c r="W78" s="312"/>
      <c r="X78" s="139">
        <f t="shared" ref="X78" si="1128">IF(OR($B73=$B79,S74=0),0,IF($B73=$B67,S73,$F73))</f>
        <v>0</v>
      </c>
      <c r="Y78" s="30">
        <f t="shared" ref="Y78" si="1129">IF(OR($B73=$B79,S78=0),0,$G75-$G74)</f>
        <v>0</v>
      </c>
      <c r="Z78" s="134">
        <f t="shared" ref="Z78" si="1130">IF(OR($B73=$B79,S78=0),0,S77)</f>
        <v>0</v>
      </c>
      <c r="AA78" s="138">
        <f t="shared" ref="AA78" si="1131">IF($B73=$B79,0,T75)</f>
        <v>0</v>
      </c>
      <c r="AB78" s="176">
        <f t="shared" ref="AB78" si="1132">IF($B67=$B73,IF(AD73+AD68&gt;0,1,0)+IF(AE73+AE68&gt;0,1,0)+IF(AF73+AF68&gt;0,1,0)+IF(AG73+AG68&gt;0,1,0)+IF(AH73+AH68&gt;0,1,0)+IF(AI73+AI68&gt;0,1,0)+IF(AJ73+AJ68&gt;0,1,0),AB74)</f>
        <v>0</v>
      </c>
      <c r="AC78" s="133">
        <f t="shared" ref="AC78" si="1133">IF(OR($B73=$B79,AB78=0,(AC74-AI78+AG78)&lt;=0),0,(AC74-AI78+AG78)/AB78)</f>
        <v>0</v>
      </c>
      <c r="AD78" s="137">
        <f t="shared" ref="AD78" si="1134">IF(AC78*(7-AB75)&lt;=0,0,AC78*(7-AB75))</f>
        <v>0</v>
      </c>
      <c r="AE78" s="311">
        <f t="shared" ref="AE78" si="1135">ROUND(IF(OR(AC75-AC78*(7-AB75)+AH78&lt;0,$B73=$B79,AC78&lt;=0,AC75=0),0,IF(AC75-AC78*(7-AB75)+AH78&gt;AI78-AG78+AH78,AI78-AG78+AH78,AC75-AC78*(7-AB75)+AH78)),1)</f>
        <v>0</v>
      </c>
      <c r="AF78" s="312"/>
      <c r="AG78" s="139">
        <f t="shared" ref="AG78" si="1136">IF(OR($B73=$B79,AB74=0),0,IF($B73=$B67,AB73,$F73))</f>
        <v>0</v>
      </c>
      <c r="AH78" s="30">
        <f t="shared" ref="AH78" si="1137">IF(OR($B73=$B79,AB78=0),0,$G75-$G74)</f>
        <v>0</v>
      </c>
      <c r="AI78" s="134">
        <f t="shared" ref="AI78" si="1138">IF(OR($B73=$B79,AB78=0),0,AB77)</f>
        <v>0</v>
      </c>
      <c r="AJ78" s="138">
        <f t="shared" ref="AJ78" si="1139">IF($B73=$B79,0,AC75)</f>
        <v>0</v>
      </c>
      <c r="AK78" s="176">
        <f t="shared" ref="AK78" si="1140">IF($B67=$B73,IF(AM73+AM68&gt;0,1,0)+IF(AN73+AN68&gt;0,1,0)+IF(AO73+AO68&gt;0,1,0)+IF(AP73+AP68&gt;0,1,0)+IF(AQ73+AQ68&gt;0,1,0)+IF(AR73+AR68&gt;0,1,0)+IF(AS73+AS68&gt;0,1,0),AK74)</f>
        <v>0</v>
      </c>
      <c r="AL78" s="133">
        <f t="shared" ref="AL78" si="1141">IF(OR($B73=$B79,AK78=0,(AL74-AR78+AP78)&lt;=0),0,(AL74-AR78+AP78)/AK78)</f>
        <v>0</v>
      </c>
      <c r="AM78" s="137">
        <f t="shared" ref="AM78" si="1142">IF(AL78*(7-AK75)&lt;=0,0,AL78*(7-AK75))</f>
        <v>0</v>
      </c>
      <c r="AN78" s="311">
        <f t="shared" ref="AN78" si="1143">ROUND(IF(OR(AL75-AL78*(7-AK75)+AQ78&lt;0,$B73=$B79,AL78&lt;=0,AL75=0),0,IF(AL75-AL78*(7-AK75)+AQ78&gt;AR78-AP78+AQ78,AR78-AP78+AQ78,AL75-AL78*(7-AK75)+AQ78)),1)</f>
        <v>0</v>
      </c>
      <c r="AO78" s="312"/>
      <c r="AP78" s="139">
        <f t="shared" ref="AP78" si="1144">IF(OR($B73=$B79,AK74=0),0,IF($B73=$B67,AK73,$F73))</f>
        <v>0</v>
      </c>
      <c r="AQ78" s="30">
        <f t="shared" ref="AQ78" si="1145">IF(OR($B73=$B79,AK78=0),0,$G75-$G74)</f>
        <v>0</v>
      </c>
      <c r="AR78" s="134">
        <f t="shared" ref="AR78" si="1146">IF(OR($B73=$B79,AK78=0),0,AK77)</f>
        <v>0</v>
      </c>
      <c r="AS78" s="138">
        <f t="shared" ref="AS78" si="1147">IF($B73=$B79,0,AL75)</f>
        <v>0</v>
      </c>
      <c r="AT78" s="176">
        <f t="shared" ref="AT78" si="1148">IF($B67=$B73,IF(AV73+AV68&gt;0,1,0)+IF(AW73+AW68&gt;0,1,0)+IF(AX73+AX68&gt;0,1,0)+IF(AY73+AY68&gt;0,1,0)+IF(AZ73+AZ68&gt;0,1,0)+IF(BA73+BA68&gt;0,1,0)+IF(BB73+BB68&gt;0,1,0),AT74)</f>
        <v>0</v>
      </c>
      <c r="AU78" s="133">
        <f t="shared" ref="AU78" si="1149">IF(OR($B73=$B79,AT78=0,(AU74-BA78+AY78)&lt;=0),0,(AU74-BA78+AY78)/AT78)</f>
        <v>0</v>
      </c>
      <c r="AV78" s="137">
        <f t="shared" ref="AV78" si="1150">IF(AU78*(7-AT75)&lt;=0,0,AU78*(7-AT75))</f>
        <v>0</v>
      </c>
      <c r="AW78" s="311">
        <f t="shared" ref="AW78" si="1151">ROUND(IF(OR(AU75-AU78*(7-AT75)+AZ78&lt;0,$B73=$B79,AU78&lt;=0,AU75=0),0,IF(AU75-AU78*(7-AT75)+AZ78&gt;BA78-AY78+AZ78,BA78-AY78+AZ78,AU75-AU78*(7-AT75)+AZ78)),1)</f>
        <v>0</v>
      </c>
      <c r="AX78" s="312"/>
      <c r="AY78" s="139">
        <f t="shared" ref="AY78" si="1152">IF(OR($B73=$B79,AT74=0),0,IF($B73=$B67,AT73,$F73))</f>
        <v>0</v>
      </c>
      <c r="AZ78" s="30">
        <f t="shared" ref="AZ78" si="1153">IF(OR($B73=$B79,AT78=0),0,$G75-$G74)</f>
        <v>0</v>
      </c>
      <c r="BA78" s="134">
        <f t="shared" ref="BA78" si="1154">IF(OR($B73=$B79,AT78=0),0,AT77)</f>
        <v>0</v>
      </c>
      <c r="BB78" s="138">
        <f t="shared" ref="BB78" si="1155">IF($B73=$B79,0,AU75)</f>
        <v>0</v>
      </c>
    </row>
    <row r="79" spans="1:54" ht="15.75" x14ac:dyDescent="0.2">
      <c r="A79" s="1">
        <f t="shared" ref="A79" si="1156">IF(B79="","1. Niewypełnione",B79)</f>
        <v>0</v>
      </c>
      <c r="B79" s="320">
        <f>październik!B79</f>
        <v>0</v>
      </c>
      <c r="C79" s="321">
        <f>październik!C79</f>
        <v>0</v>
      </c>
      <c r="D79" s="321">
        <f>październik!D79</f>
        <v>0</v>
      </c>
      <c r="E79" s="321">
        <f>październik!E79</f>
        <v>0</v>
      </c>
      <c r="F79" s="177">
        <f>październik!F79</f>
        <v>18</v>
      </c>
      <c r="G79" s="185">
        <f>październik!G79</f>
        <v>18</v>
      </c>
      <c r="H79" s="177"/>
      <c r="I79" s="192">
        <f t="shared" ref="I79:I83" si="1157">K79+T79+AC79+AL79+AU79</f>
        <v>0</v>
      </c>
      <c r="J79" s="186">
        <f t="shared" ref="J79" si="1158">IF(OR($B79=$B85,J82=0),0,ROUND((K80+P84)/J82,0))</f>
        <v>0</v>
      </c>
      <c r="K79" s="51">
        <f t="shared" ref="K79:K80" si="1159">SUM(L79:R79)</f>
        <v>0</v>
      </c>
      <c r="L79" s="52">
        <f>październik!L79</f>
        <v>0</v>
      </c>
      <c r="M79" s="52">
        <f>październik!M79</f>
        <v>0</v>
      </c>
      <c r="N79" s="52">
        <f>październik!N79</f>
        <v>0</v>
      </c>
      <c r="O79" s="52">
        <f>październik!O79</f>
        <v>0</v>
      </c>
      <c r="P79" s="53">
        <f>październik!P79</f>
        <v>0</v>
      </c>
      <c r="Q79" s="54">
        <f>październik!Q79</f>
        <v>0</v>
      </c>
      <c r="R79" s="55">
        <f>październik!R79</f>
        <v>0</v>
      </c>
      <c r="S79" s="188">
        <f t="shared" ref="S79" si="1160">IF(OR($B79=$B85,S82=0),0,ROUND((T80+Y84)/S82,0))</f>
        <v>0</v>
      </c>
      <c r="T79" s="51">
        <f t="shared" ref="T79:T80" si="1161">SUM(U79:AA79)</f>
        <v>0</v>
      </c>
      <c r="U79" s="52">
        <f>październik!U79</f>
        <v>0</v>
      </c>
      <c r="V79" s="52">
        <f>październik!V79</f>
        <v>0</v>
      </c>
      <c r="W79" s="52">
        <f>październik!W79</f>
        <v>0</v>
      </c>
      <c r="X79" s="52">
        <f>październik!X79</f>
        <v>0</v>
      </c>
      <c r="Y79" s="53">
        <f>październik!Y79</f>
        <v>0</v>
      </c>
      <c r="Z79" s="54">
        <f>październik!Z79</f>
        <v>0</v>
      </c>
      <c r="AA79" s="55">
        <f>październik!AA79</f>
        <v>0</v>
      </c>
      <c r="AB79" s="188">
        <f t="shared" ref="AB79" si="1162">IF(OR($B79=$B85,AB82=0),0,ROUND((AC80+AH84)/AB82,0))</f>
        <v>0</v>
      </c>
      <c r="AC79" s="51">
        <f t="shared" ref="AC79:AC80" si="1163">SUM(AD79:AJ79)</f>
        <v>0</v>
      </c>
      <c r="AD79" s="52">
        <f>październik!AD79</f>
        <v>0</v>
      </c>
      <c r="AE79" s="52">
        <f>październik!AE79</f>
        <v>0</v>
      </c>
      <c r="AF79" s="52">
        <f>październik!AF79</f>
        <v>0</v>
      </c>
      <c r="AG79" s="52">
        <f>październik!AG79</f>
        <v>0</v>
      </c>
      <c r="AH79" s="53">
        <f>październik!AH79</f>
        <v>0</v>
      </c>
      <c r="AI79" s="54">
        <f>październik!AI79</f>
        <v>0</v>
      </c>
      <c r="AJ79" s="55">
        <f>październik!AJ79</f>
        <v>0</v>
      </c>
      <c r="AK79" s="188">
        <f t="shared" ref="AK79" si="1164">IF(OR($B79=$B85,AK82=0),0,ROUND((AL80+AQ84)/AK82,0))</f>
        <v>0</v>
      </c>
      <c r="AL79" s="51">
        <f t="shared" ref="AL79:AL80" si="1165">SUM(AM79:AS79)</f>
        <v>0</v>
      </c>
      <c r="AM79" s="52">
        <f>październik!AM79</f>
        <v>0</v>
      </c>
      <c r="AN79" s="52">
        <f>październik!AN79</f>
        <v>0</v>
      </c>
      <c r="AO79" s="52">
        <f>październik!AO79</f>
        <v>0</v>
      </c>
      <c r="AP79" s="52">
        <f>październik!AP79</f>
        <v>0</v>
      </c>
      <c r="AQ79" s="53">
        <f>październik!AQ79</f>
        <v>0</v>
      </c>
      <c r="AR79" s="54">
        <f>październik!AR79</f>
        <v>0</v>
      </c>
      <c r="AS79" s="55">
        <f>październik!AS79</f>
        <v>0</v>
      </c>
      <c r="AT79" s="188">
        <f t="shared" ref="AT79" si="1166">IF(OR($B79=$B85,AT82=0),0,ROUND((AU80+AZ84)/AT82,0))</f>
        <v>0</v>
      </c>
      <c r="AU79" s="51">
        <f t="shared" ref="AU79:AU80" si="1167">SUM(AV79:BB79)</f>
        <v>0</v>
      </c>
      <c r="AV79" s="52">
        <f t="shared" ref="AV79" si="1168">IF(SUM($AM$9:$AS$9)=SUM($AV$9:$BB$9),AM79,IF(AND(SUM($AV$9:$BB$9)&gt;42,SUM($AV$9:$BB$9)&lt;49),AM79,0))</f>
        <v>0</v>
      </c>
      <c r="AW79" s="52">
        <f t="shared" ref="AW79" si="1169">IF(SUM($AM$9:$AS$9)=SUM($AV$9:$BB$9),AN79,IF(AND(SUM($AV$9:$BB$9)&gt;42,SUM($AV$9:$BB$9)&lt;49),AN79,0))</f>
        <v>0</v>
      </c>
      <c r="AX79" s="52">
        <f t="shared" ref="AX79" si="1170">IF(SUM($AM$9:$AS$9)=SUM($AV$9:$BB$9),AO79,IF(AND(SUM($AV$9:$BB$9)&gt;42,SUM($AV$9:$BB$9)&lt;49),AO79,0))</f>
        <v>0</v>
      </c>
      <c r="AY79" s="52">
        <f t="shared" ref="AY79" si="1171">IF(SUM($AM$9:$AS$9)=SUM($AV$9:$BB$9),AP79,IF(AND(SUM($AV$9:$BB$9)&gt;42,SUM($AV$9:$BB$9)&lt;49),AP79,0))</f>
        <v>0</v>
      </c>
      <c r="AZ79" s="53">
        <f t="shared" ref="AZ79" si="1172">IF(SUM($AM$9:$AS$9)=SUM($AV$9:$BB$9),AQ79,IF(AND(SUM($AV$9:$BB$9)&gt;42,SUM($AV$9:$BB$9)&lt;49),AQ79,0))</f>
        <v>0</v>
      </c>
      <c r="BA79" s="54">
        <f t="shared" ref="BA79" si="1173">IF(SUM($AM$9:$AS$9)=SUM($AV$9:$BB$9),AR79,IF(AND(SUM($AV$9:$BB$9)&gt;42,SUM($AV$9:$BB$9)&lt;49),AR79,0))</f>
        <v>0</v>
      </c>
      <c r="BB79" s="55">
        <f t="shared" ref="BB79" si="1174">IF(SUM($AM$9:$AS$9)=SUM($AV$9:$BB$9),AS79,IF(AND(SUM($AV$9:$BB$9)&gt;42,SUM($AV$9:$BB$9)&lt;49),AS79,0))</f>
        <v>0</v>
      </c>
    </row>
    <row r="80" spans="1:54" ht="12.75" hidden="1" customHeight="1" x14ac:dyDescent="0.2">
      <c r="B80" s="93"/>
      <c r="C80" s="94"/>
      <c r="D80" s="95"/>
      <c r="E80" s="115"/>
      <c r="F80" s="140" t="b">
        <f t="shared" ref="F80" si="1175">IF($B73=$B79,OR(F74,G79&lt;F79),G79&lt;F79)</f>
        <v>0</v>
      </c>
      <c r="G80" s="189">
        <f t="shared" ref="G80" si="1176">IF(AND($B73=$B79,$B73&lt;&gt;"",$B73&lt;&gt;0),G79+G74,G79)</f>
        <v>18</v>
      </c>
      <c r="H80" s="120"/>
      <c r="I80" s="165">
        <f t="shared" si="1157"/>
        <v>0</v>
      </c>
      <c r="J80" s="194">
        <f t="shared" ref="J80" si="1177">7-COUNTIF(L79:R79,0)-COUNTIF(L79:R79,"")</f>
        <v>0</v>
      </c>
      <c r="K80" s="22">
        <f t="shared" si="1159"/>
        <v>0</v>
      </c>
      <c r="L80" s="35">
        <f t="shared" ref="L80:R80" si="1178">IF($B73=$B79,L79+L74,L79)</f>
        <v>0</v>
      </c>
      <c r="M80" s="35">
        <f t="shared" si="1178"/>
        <v>0</v>
      </c>
      <c r="N80" s="35">
        <f t="shared" si="1178"/>
        <v>0</v>
      </c>
      <c r="O80" s="35">
        <f t="shared" si="1178"/>
        <v>0</v>
      </c>
      <c r="P80" s="36">
        <f t="shared" si="1178"/>
        <v>0</v>
      </c>
      <c r="Q80" s="37">
        <f t="shared" si="1178"/>
        <v>0</v>
      </c>
      <c r="R80" s="38">
        <f t="shared" si="1178"/>
        <v>0</v>
      </c>
      <c r="S80" s="194">
        <f t="shared" ref="S80" si="1179">7-COUNTIF(U79:AA79,0)-COUNTIF(U79:AA79,"")</f>
        <v>0</v>
      </c>
      <c r="T80" s="22">
        <f t="shared" si="1161"/>
        <v>0</v>
      </c>
      <c r="U80" s="35">
        <f t="shared" ref="U80:AA80" si="1180">IF($B73=$B79,U79+U74,U79)</f>
        <v>0</v>
      </c>
      <c r="V80" s="35">
        <f t="shared" si="1180"/>
        <v>0</v>
      </c>
      <c r="W80" s="35">
        <f t="shared" si="1180"/>
        <v>0</v>
      </c>
      <c r="X80" s="35">
        <f t="shared" si="1180"/>
        <v>0</v>
      </c>
      <c r="Y80" s="36">
        <f t="shared" si="1180"/>
        <v>0</v>
      </c>
      <c r="Z80" s="37">
        <f t="shared" si="1180"/>
        <v>0</v>
      </c>
      <c r="AA80" s="38">
        <f t="shared" si="1180"/>
        <v>0</v>
      </c>
      <c r="AB80" s="194">
        <f t="shared" ref="AB80" si="1181">7-COUNTIF(AD79:AJ79,0)-COUNTIF(AD79:AJ79,"")</f>
        <v>0</v>
      </c>
      <c r="AC80" s="22">
        <f t="shared" si="1163"/>
        <v>0</v>
      </c>
      <c r="AD80" s="35">
        <f t="shared" ref="AD80:AJ80" si="1182">IF($B73=$B79,AD79+AD74,AD79)</f>
        <v>0</v>
      </c>
      <c r="AE80" s="35">
        <f t="shared" si="1182"/>
        <v>0</v>
      </c>
      <c r="AF80" s="35">
        <f t="shared" si="1182"/>
        <v>0</v>
      </c>
      <c r="AG80" s="35">
        <f t="shared" si="1182"/>
        <v>0</v>
      </c>
      <c r="AH80" s="36">
        <f t="shared" si="1182"/>
        <v>0</v>
      </c>
      <c r="AI80" s="37">
        <f t="shared" si="1182"/>
        <v>0</v>
      </c>
      <c r="AJ80" s="38">
        <f t="shared" si="1182"/>
        <v>0</v>
      </c>
      <c r="AK80" s="194">
        <f t="shared" ref="AK80" si="1183">7-COUNTIF(AM79:AS79,0)-COUNTIF(AM79:AS79,"")</f>
        <v>0</v>
      </c>
      <c r="AL80" s="22">
        <f t="shared" si="1165"/>
        <v>0</v>
      </c>
      <c r="AM80" s="35">
        <f t="shared" ref="AM80:AS80" si="1184">IF($B73=$B79,AM79+AM74,AM79)</f>
        <v>0</v>
      </c>
      <c r="AN80" s="35">
        <f t="shared" si="1184"/>
        <v>0</v>
      </c>
      <c r="AO80" s="35">
        <f t="shared" si="1184"/>
        <v>0</v>
      </c>
      <c r="AP80" s="35">
        <f t="shared" si="1184"/>
        <v>0</v>
      </c>
      <c r="AQ80" s="36">
        <f t="shared" si="1184"/>
        <v>0</v>
      </c>
      <c r="AR80" s="37">
        <f t="shared" si="1184"/>
        <v>0</v>
      </c>
      <c r="AS80" s="38">
        <f t="shared" si="1184"/>
        <v>0</v>
      </c>
      <c r="AT80" s="194">
        <f t="shared" ref="AT80" si="1185">7-COUNTIF(AV79:BB79,0)-COUNTIF(AV79:BB79,"")</f>
        <v>0</v>
      </c>
      <c r="AU80" s="22">
        <f t="shared" si="1167"/>
        <v>0</v>
      </c>
      <c r="AV80" s="35">
        <f t="shared" ref="AV80:BB80" si="1186">IF($B73=$B79,AV79+AV74,AV79)</f>
        <v>0</v>
      </c>
      <c r="AW80" s="35">
        <f t="shared" si="1186"/>
        <v>0</v>
      </c>
      <c r="AX80" s="35">
        <f t="shared" si="1186"/>
        <v>0</v>
      </c>
      <c r="AY80" s="35">
        <f t="shared" si="1186"/>
        <v>0</v>
      </c>
      <c r="AZ80" s="36">
        <f t="shared" si="1186"/>
        <v>0</v>
      </c>
      <c r="BA80" s="37">
        <f t="shared" si="1186"/>
        <v>0</v>
      </c>
      <c r="BB80" s="38">
        <f t="shared" si="1186"/>
        <v>0</v>
      </c>
    </row>
    <row r="81" spans="1:54" ht="15" hidden="1" customHeight="1" x14ac:dyDescent="0.2">
      <c r="B81" s="116"/>
      <c r="C81" s="117"/>
      <c r="D81" s="118"/>
      <c r="E81" s="119"/>
      <c r="F81" s="92"/>
      <c r="G81" s="190">
        <f t="shared" ref="G81" si="1187">IF(AND($B73=$B79,$B73&lt;&gt;"",$B73&lt;&gt;0),F79+G75,F79)</f>
        <v>18</v>
      </c>
      <c r="H81" s="121"/>
      <c r="I81" s="165">
        <f t="shared" si="1157"/>
        <v>0</v>
      </c>
      <c r="J81" s="195">
        <f t="shared" ref="J81" si="1188">IF($B79=$B73,COUNTIF(L81:R81,0),COUNTIF(L82:R82,0)+COUNTIF(L82:R82,""))</f>
        <v>7</v>
      </c>
      <c r="K81" s="39">
        <f t="shared" ref="K81:R81" si="1189">IF($B73=$B79,K82+K75,K82)</f>
        <v>0</v>
      </c>
      <c r="L81" s="40">
        <f t="shared" si="1189"/>
        <v>0</v>
      </c>
      <c r="M81" s="40">
        <f t="shared" si="1189"/>
        <v>0</v>
      </c>
      <c r="N81" s="40">
        <f t="shared" si="1189"/>
        <v>0</v>
      </c>
      <c r="O81" s="40">
        <f t="shared" si="1189"/>
        <v>0</v>
      </c>
      <c r="P81" s="41">
        <f t="shared" si="1189"/>
        <v>0</v>
      </c>
      <c r="Q81" s="42">
        <f t="shared" si="1189"/>
        <v>0</v>
      </c>
      <c r="R81" s="43">
        <f t="shared" si="1189"/>
        <v>0</v>
      </c>
      <c r="S81" s="195">
        <f t="shared" ref="S81" si="1190">IF($B79=$B73,COUNTIF(U81:AA81,0),COUNTIF(U82:AA82,0)+COUNTIF(U82:AA82,""))</f>
        <v>7</v>
      </c>
      <c r="T81" s="39">
        <f t="shared" ref="T81:AA81" si="1191">IF($B73=$B79,T82+T75,T82)</f>
        <v>0</v>
      </c>
      <c r="U81" s="40">
        <f t="shared" si="1191"/>
        <v>0</v>
      </c>
      <c r="V81" s="40">
        <f t="shared" si="1191"/>
        <v>0</v>
      </c>
      <c r="W81" s="40">
        <f t="shared" si="1191"/>
        <v>0</v>
      </c>
      <c r="X81" s="40">
        <f t="shared" si="1191"/>
        <v>0</v>
      </c>
      <c r="Y81" s="41">
        <f t="shared" si="1191"/>
        <v>0</v>
      </c>
      <c r="Z81" s="42">
        <f t="shared" si="1191"/>
        <v>0</v>
      </c>
      <c r="AA81" s="43">
        <f t="shared" si="1191"/>
        <v>0</v>
      </c>
      <c r="AB81" s="195">
        <f t="shared" ref="AB81" si="1192">IF($B79=$B73,COUNTIF(AD81:AJ81,0),COUNTIF(AD82:AJ82,0)+COUNTIF(AD82:AJ82,""))</f>
        <v>7</v>
      </c>
      <c r="AC81" s="39">
        <f t="shared" ref="AC81:AJ81" si="1193">IF($B73=$B79,AC82+AC75,AC82)</f>
        <v>0</v>
      </c>
      <c r="AD81" s="40">
        <f t="shared" si="1193"/>
        <v>0</v>
      </c>
      <c r="AE81" s="40">
        <f t="shared" si="1193"/>
        <v>0</v>
      </c>
      <c r="AF81" s="40">
        <f t="shared" si="1193"/>
        <v>0</v>
      </c>
      <c r="AG81" s="40">
        <f t="shared" si="1193"/>
        <v>0</v>
      </c>
      <c r="AH81" s="41">
        <f t="shared" si="1193"/>
        <v>0</v>
      </c>
      <c r="AI81" s="42">
        <f t="shared" si="1193"/>
        <v>0</v>
      </c>
      <c r="AJ81" s="43">
        <f t="shared" si="1193"/>
        <v>0</v>
      </c>
      <c r="AK81" s="195">
        <f t="shared" ref="AK81" si="1194">IF($B79=$B73,COUNTIF(AM81:AS81,0),COUNTIF(AM82:AS82,0)+COUNTIF(AM82:AS82,""))</f>
        <v>7</v>
      </c>
      <c r="AL81" s="39">
        <f t="shared" ref="AL81:AS81" si="1195">IF($B73=$B79,AL82+AL75,AL82)</f>
        <v>0</v>
      </c>
      <c r="AM81" s="40">
        <f t="shared" si="1195"/>
        <v>0</v>
      </c>
      <c r="AN81" s="40">
        <f t="shared" si="1195"/>
        <v>0</v>
      </c>
      <c r="AO81" s="40">
        <f t="shared" si="1195"/>
        <v>0</v>
      </c>
      <c r="AP81" s="40">
        <f t="shared" si="1195"/>
        <v>0</v>
      </c>
      <c r="AQ81" s="41">
        <f t="shared" si="1195"/>
        <v>0</v>
      </c>
      <c r="AR81" s="42">
        <f t="shared" si="1195"/>
        <v>0</v>
      </c>
      <c r="AS81" s="43">
        <f t="shared" si="1195"/>
        <v>0</v>
      </c>
      <c r="AT81" s="195">
        <f t="shared" ref="AT81" si="1196">IF($B79=$B73,COUNTIF(AV81:BB81,0),COUNTIF(AV82:BB82,0)+COUNTIF(AV82:BB82,""))</f>
        <v>7</v>
      </c>
      <c r="AU81" s="39">
        <f t="shared" ref="AU81:BB81" si="1197">IF($B73=$B79,AU82+AU75,AU82)</f>
        <v>0</v>
      </c>
      <c r="AV81" s="40">
        <f t="shared" si="1197"/>
        <v>0</v>
      </c>
      <c r="AW81" s="40">
        <f t="shared" si="1197"/>
        <v>0</v>
      </c>
      <c r="AX81" s="40">
        <f t="shared" si="1197"/>
        <v>0</v>
      </c>
      <c r="AY81" s="40">
        <f t="shared" si="1197"/>
        <v>0</v>
      </c>
      <c r="AZ81" s="41">
        <f t="shared" si="1197"/>
        <v>0</v>
      </c>
      <c r="BA81" s="42">
        <f t="shared" si="1197"/>
        <v>0</v>
      </c>
      <c r="BB81" s="43">
        <f t="shared" si="1197"/>
        <v>0</v>
      </c>
    </row>
    <row r="82" spans="1:54" ht="15.75" customHeight="1" x14ac:dyDescent="0.2">
      <c r="A82" s="1">
        <f t="shared" ref="A82" si="1198">A79</f>
        <v>0</v>
      </c>
      <c r="B82" s="313">
        <f t="shared" ref="B82" si="1199">B76+1</f>
        <v>11</v>
      </c>
      <c r="C82" s="314"/>
      <c r="D82" s="314"/>
      <c r="E82" s="314"/>
      <c r="F82" s="31"/>
      <c r="G82" s="183"/>
      <c r="H82" s="122">
        <f t="shared" ref="H82" si="1200">5-COUNTIF(AU79,0)-COUNTIF(AL79,0)-COUNTIF(AC79,0)-COUNTIF(T79,0)-COUNTIF(K79,0)</f>
        <v>0</v>
      </c>
      <c r="I82" s="165">
        <f t="shared" si="1157"/>
        <v>0</v>
      </c>
      <c r="J82" s="187">
        <f t="shared" ref="J82" si="1201">IF($B79=$B73,J76+IF($F79&lt;&gt;$G79,(K79+$G81-$G80)/$F79,K79/$F79),IF($F79&lt;&gt;G79,(K79+$G81-$G80)/$F79,K79/$F79))</f>
        <v>0</v>
      </c>
      <c r="K82" s="7">
        <f t="shared" ref="K82:K83" si="1202">SUM(L82:R82)</f>
        <v>0</v>
      </c>
      <c r="L82" s="26">
        <f t="shared" ref="L82:R82" si="1203">L79</f>
        <v>0</v>
      </c>
      <c r="M82" s="26">
        <f t="shared" si="1203"/>
        <v>0</v>
      </c>
      <c r="N82" s="26">
        <f t="shared" si="1203"/>
        <v>0</v>
      </c>
      <c r="O82" s="26">
        <f t="shared" si="1203"/>
        <v>0</v>
      </c>
      <c r="P82" s="26">
        <f t="shared" si="1203"/>
        <v>0</v>
      </c>
      <c r="Q82" s="29">
        <f t="shared" si="1203"/>
        <v>0</v>
      </c>
      <c r="R82" s="23">
        <f t="shared" si="1203"/>
        <v>0</v>
      </c>
      <c r="S82" s="187">
        <f t="shared" ref="S82" si="1204">IF($B79=$B73,S76+IF($F79&lt;&gt;$G79,(T79+$G81-$G80)/$F79,T79/$F79),IF($F79&lt;&gt;P79,(T79+$G81-$G80)/$F79,T79/$F79))</f>
        <v>0</v>
      </c>
      <c r="T82" s="7">
        <f t="shared" ref="T82:T83" si="1205">SUM(U82:AA82)</f>
        <v>0</v>
      </c>
      <c r="U82" s="26">
        <f t="shared" ref="U82:AA82" si="1206">U79</f>
        <v>0</v>
      </c>
      <c r="V82" s="26">
        <f t="shared" si="1206"/>
        <v>0</v>
      </c>
      <c r="W82" s="26">
        <f t="shared" si="1206"/>
        <v>0</v>
      </c>
      <c r="X82" s="26">
        <f t="shared" si="1206"/>
        <v>0</v>
      </c>
      <c r="Y82" s="113">
        <f t="shared" si="1206"/>
        <v>0</v>
      </c>
      <c r="Z82" s="29">
        <f t="shared" si="1206"/>
        <v>0</v>
      </c>
      <c r="AA82" s="23">
        <f t="shared" si="1206"/>
        <v>0</v>
      </c>
      <c r="AB82" s="187">
        <f t="shared" ref="AB82" si="1207">IF($B79=$B73,AB76+IF($F79&lt;&gt;$G79,(AC79+$G81-$G80)/$F79,AC79/$F79),IF($F79&lt;&gt;Y79,(AC79+$G81-$G80)/$F79,AC79/$F79))</f>
        <v>0</v>
      </c>
      <c r="AC82" s="7">
        <f t="shared" ref="AC82:AC83" si="1208">SUM(AD82:AJ82)</f>
        <v>0</v>
      </c>
      <c r="AD82" s="26">
        <f t="shared" ref="AD82:AJ82" si="1209">AD79</f>
        <v>0</v>
      </c>
      <c r="AE82" s="26">
        <f t="shared" si="1209"/>
        <v>0</v>
      </c>
      <c r="AF82" s="26">
        <f t="shared" si="1209"/>
        <v>0</v>
      </c>
      <c r="AG82" s="26">
        <f t="shared" si="1209"/>
        <v>0</v>
      </c>
      <c r="AH82" s="113">
        <f t="shared" si="1209"/>
        <v>0</v>
      </c>
      <c r="AI82" s="29">
        <f t="shared" si="1209"/>
        <v>0</v>
      </c>
      <c r="AJ82" s="23">
        <f t="shared" si="1209"/>
        <v>0</v>
      </c>
      <c r="AK82" s="187">
        <f t="shared" ref="AK82" si="1210">IF($B79=$B73,AK76+IF($F79&lt;&gt;$G79,(AL79+$G81-$G80)/$F79,AL79/$F79),IF($F79&lt;&gt;AH79,(AL79+$G81-$G80)/$F79,AL79/$F79))</f>
        <v>0</v>
      </c>
      <c r="AL82" s="7">
        <f t="shared" ref="AL82:AL83" si="1211">SUM(AM82:AS82)</f>
        <v>0</v>
      </c>
      <c r="AM82" s="26">
        <f t="shared" ref="AM82:AS82" si="1212">AM79</f>
        <v>0</v>
      </c>
      <c r="AN82" s="26">
        <f t="shared" si="1212"/>
        <v>0</v>
      </c>
      <c r="AO82" s="26">
        <f t="shared" si="1212"/>
        <v>0</v>
      </c>
      <c r="AP82" s="26">
        <f t="shared" si="1212"/>
        <v>0</v>
      </c>
      <c r="AQ82" s="113">
        <f t="shared" si="1212"/>
        <v>0</v>
      </c>
      <c r="AR82" s="29">
        <f t="shared" si="1212"/>
        <v>0</v>
      </c>
      <c r="AS82" s="23">
        <f t="shared" si="1212"/>
        <v>0</v>
      </c>
      <c r="AT82" s="187">
        <f t="shared" ref="AT82" si="1213">IF($B79=$B73,AT76+IF($F79&lt;&gt;$G79,(AU79+$G81-$G80)/$F79,AU79/$F79),IF($F79&lt;&gt;AQ79,(AU79+$G81-$G80)/$F79,AU79/$F79))</f>
        <v>0</v>
      </c>
      <c r="AU82" s="7">
        <f t="shared" ref="AU82:AU83" si="1214">SUM(AV82:BB82)</f>
        <v>0</v>
      </c>
      <c r="AV82" s="6">
        <f t="shared" ref="AV82" si="1215">IF(SUM($AM$9:$AS$9)=SUM($AV$9:$BB$9),AV79,IF(AND(SUM($AV$9:$BB$9)&gt;42,SUM($AV$9:$BB$9)&lt;49),AV79,0))</f>
        <v>0</v>
      </c>
      <c r="AW82" s="6">
        <f t="shared" ref="AW82:BB82" si="1216">IF(SUM($AM$9:$AS$9)=SUM($AV$9:$BB$9),AW79,IF(AND(SUM($AV$9:$BB$9)&gt;42,SUM($AV$9:$BB$9)&lt;49),AW79,0))</f>
        <v>0</v>
      </c>
      <c r="AX82" s="6">
        <f t="shared" si="1216"/>
        <v>0</v>
      </c>
      <c r="AY82" s="6">
        <f t="shared" si="1216"/>
        <v>0</v>
      </c>
      <c r="AZ82" s="26">
        <f t="shared" si="1216"/>
        <v>0</v>
      </c>
      <c r="BA82" s="29">
        <f t="shared" si="1216"/>
        <v>0</v>
      </c>
      <c r="BB82" s="23">
        <f t="shared" si="1216"/>
        <v>0</v>
      </c>
    </row>
    <row r="83" spans="1:54" ht="15.75" customHeight="1" x14ac:dyDescent="0.2">
      <c r="A83" s="1">
        <f t="shared" ref="A83:A84" si="1217">A82</f>
        <v>0</v>
      </c>
      <c r="B83" s="313"/>
      <c r="C83" s="314"/>
      <c r="D83" s="314"/>
      <c r="E83" s="314"/>
      <c r="F83" s="31"/>
      <c r="G83" s="183"/>
      <c r="H83" s="123">
        <f t="shared" ref="H83" si="1218">IF($B79=$B73,H77+F83,$F83)</f>
        <v>0</v>
      </c>
      <c r="I83" s="165">
        <f t="shared" si="1157"/>
        <v>0</v>
      </c>
      <c r="J83" s="141">
        <f t="shared" ref="J83" si="1219">IF($H82=0,0,IF($B73=$B79,IF($H84&gt;0,$H84+J77,K79+J77),IF($H84&gt;0,$H84,K79)))</f>
        <v>0</v>
      </c>
      <c r="K83" s="7">
        <f t="shared" si="1202"/>
        <v>0</v>
      </c>
      <c r="L83" s="6"/>
      <c r="M83" s="6"/>
      <c r="N83" s="6"/>
      <c r="O83" s="6"/>
      <c r="P83" s="26"/>
      <c r="Q83" s="29"/>
      <c r="R83" s="23"/>
      <c r="S83" s="141">
        <f t="shared" ref="S83" si="1220">IF($H82=0,0,IF($B73=$B79,IF($H84&gt;0,$H84+S77,T79+S77),IF($H84&gt;0,$H84,T79)))</f>
        <v>0</v>
      </c>
      <c r="T83" s="7">
        <f t="shared" si="1205"/>
        <v>0</v>
      </c>
      <c r="U83" s="6"/>
      <c r="V83" s="6"/>
      <c r="W83" s="6"/>
      <c r="X83" s="6"/>
      <c r="Y83" s="26"/>
      <c r="Z83" s="29"/>
      <c r="AA83" s="23"/>
      <c r="AB83" s="141">
        <f t="shared" ref="AB83" si="1221">IF($H82=0,0,IF($B73=$B79,IF($H84&gt;0,$H84+AB77,AC79+AB77),IF($H84&gt;0,$H84,AC79)))</f>
        <v>0</v>
      </c>
      <c r="AC83" s="7">
        <f t="shared" si="1208"/>
        <v>0</v>
      </c>
      <c r="AD83" s="6"/>
      <c r="AE83" s="6"/>
      <c r="AF83" s="6"/>
      <c r="AG83" s="6"/>
      <c r="AH83" s="26"/>
      <c r="AI83" s="29"/>
      <c r="AJ83" s="23"/>
      <c r="AK83" s="141">
        <f t="shared" ref="AK83" si="1222">IF($H82=0,0,IF($B73=$B79,IF($H84&gt;0,$H84+AK77,AL79+AK77),IF($H84&gt;0,$H84,AL79)))</f>
        <v>0</v>
      </c>
      <c r="AL83" s="7">
        <f t="shared" si="1211"/>
        <v>0</v>
      </c>
      <c r="AM83" s="6"/>
      <c r="AN83" s="6"/>
      <c r="AO83" s="6"/>
      <c r="AP83" s="6"/>
      <c r="AQ83" s="26"/>
      <c r="AR83" s="29"/>
      <c r="AS83" s="23"/>
      <c r="AT83" s="141">
        <f t="shared" ref="AT83" si="1223">IF($H82=0,0,IF($B73=$B79,IF($H84&gt;0,$H84+AT77,AU79+AT77),IF($H84&gt;0,$H84,AU79)))</f>
        <v>0</v>
      </c>
      <c r="AU83" s="7">
        <f t="shared" si="1214"/>
        <v>0</v>
      </c>
      <c r="AV83" s="6"/>
      <c r="AW83" s="6"/>
      <c r="AX83" s="6"/>
      <c r="AY83" s="6"/>
      <c r="AZ83" s="26"/>
      <c r="BA83" s="29"/>
      <c r="BB83" s="23"/>
    </row>
    <row r="84" spans="1:54" ht="18.75" customHeight="1" thickBot="1" x14ac:dyDescent="0.25">
      <c r="A84" s="1">
        <f t="shared" si="1217"/>
        <v>0</v>
      </c>
      <c r="B84" s="323" t="str">
        <f>IF(B79="",Wydruk!$AE$6,IF(J80=0,Wydruk!$AE$7,IF(AND(G80&lt;G81,B79&lt;&gt;$B85),Wydruk!$AE$13,IF(AND($B79=$B73,$B79&lt;&gt;$B85),IF(OR(OR(J84&lt;4,J84&gt;5),OR(S84&lt;4,S84&gt;5),OR(AB84&lt;4,AB84&gt;5),OR(AK84&lt;4,AK84&gt;5),OR(AND(AT84&lt;4,AT84&gt;0),AT84&gt;5)),Wydruk!$AE$8,Wydruk!$AE$9),IF($B79=$B85,IF($F83&lt;&gt;0,Wydruk!$AE$12,Wydruk!$AE$10),IF(OR(OR(J80&lt;4,J80&gt;5),OR(S80&lt;4,S80&gt;5),OR(AB80&lt;4,AB80&gt;5),OR(AK80&lt;4,AK80&gt;5),OR(AND(AT80&lt;4,AT80&gt;0),AT80&gt;5)),Wydruk!$AE$8,Wydruk!$AE$11))))))</f>
        <v>Uzupełnij liczby godzin tygodniowego planu</v>
      </c>
      <c r="C84" s="324"/>
      <c r="D84" s="324"/>
      <c r="E84" s="324"/>
      <c r="F84" s="173">
        <f>październik!F84</f>
        <v>0</v>
      </c>
      <c r="G84" s="184">
        <f>październik!G84</f>
        <v>0</v>
      </c>
      <c r="H84" s="191">
        <f t="shared" ref="H84" si="1224">IF(OR($G84=0,$F84=0,$G84="",$F84=""),0,$G84/$F84)</f>
        <v>0</v>
      </c>
      <c r="I84" s="193"/>
      <c r="J84" s="176">
        <f t="shared" ref="J84" si="1225">IF($B73=$B79,IF(L79+L74&gt;0,1,0)+IF(M79+M74&gt;0,1,0)+IF(N79+N74&gt;0,1,0)+IF(O79+O74&gt;0,1,0)+IF(P79+P74&gt;0,1,0)+IF(Q79+Q74&gt;0,1,0)+IF(R79+R74&gt;0,1,0),J80)</f>
        <v>0</v>
      </c>
      <c r="K84" s="133">
        <f t="shared" ref="K84" si="1226">IF(OR($B79=$B85,J84=0,(K80-Q84+O84)&lt;=0),0,(K80-Q84+O84)/J84)</f>
        <v>0</v>
      </c>
      <c r="L84" s="137">
        <f t="shared" ref="L84" si="1227">IF(K84*(7-J81)&lt;=0,0,K84*(7-J81))</f>
        <v>0</v>
      </c>
      <c r="M84" s="311">
        <f t="shared" ref="M84" si="1228">ROUND(IF(OR(K81-K84*(7-J81)+P84&lt;0,$B79=$B85,K84&lt;=0,K81=0),0,IF(K81-K84*(7-J81)+P84&gt;Q84-O84+P84,Q84-O84+P84,K81-K84*(7-J81)+P84)),1)</f>
        <v>0</v>
      </c>
      <c r="N84" s="312"/>
      <c r="O84" s="139">
        <f t="shared" ref="O84" si="1229">IF(OR($B79=$B85,J80=0),0,IF($B79=$B73,J79,$F79))</f>
        <v>0</v>
      </c>
      <c r="P84" s="30">
        <f t="shared" ref="P84" si="1230">IF(OR($B79=$B85,J84=0),0,$G81-$G80)</f>
        <v>0</v>
      </c>
      <c r="Q84" s="134">
        <f t="shared" ref="Q84" si="1231">IF(OR($B79=$B85,J84=0),0,J83)</f>
        <v>0</v>
      </c>
      <c r="R84" s="138">
        <f t="shared" ref="R84" si="1232">IF($B79=$B85,0,K81)</f>
        <v>0</v>
      </c>
      <c r="S84" s="176">
        <f t="shared" ref="S84" si="1233">IF($B73=$B79,IF(U79+U74&gt;0,1,0)+IF(V79+V74&gt;0,1,0)+IF(W79+W74&gt;0,1,0)+IF(X79+X74&gt;0,1,0)+IF(Y79+Y74&gt;0,1,0)+IF(Z79+Z74&gt;0,1,0)+IF(AA79+AA74&gt;0,1,0),S80)</f>
        <v>0</v>
      </c>
      <c r="T84" s="133">
        <f t="shared" ref="T84" si="1234">IF(OR($B79=$B85,S84=0,(T80-Z84+X84)&lt;=0),0,(T80-Z84+X84)/S84)</f>
        <v>0</v>
      </c>
      <c r="U84" s="137">
        <f t="shared" ref="U84" si="1235">IF(T84*(7-S81)&lt;=0,0,T84*(7-S81))</f>
        <v>0</v>
      </c>
      <c r="V84" s="311">
        <f t="shared" ref="V84" si="1236">ROUND(IF(OR(T81-T84*(7-S81)+Y84&lt;0,$B79=$B85,T84&lt;=0,T81=0),0,IF(T81-T84*(7-S81)+Y84&gt;Z84-X84+Y84,Z84-X84+Y84,T81-T84*(7-S81)+Y84)),1)</f>
        <v>0</v>
      </c>
      <c r="W84" s="312"/>
      <c r="X84" s="139">
        <f t="shared" ref="X84" si="1237">IF(OR($B79=$B85,S80=0),0,IF($B79=$B73,S79,$F79))</f>
        <v>0</v>
      </c>
      <c r="Y84" s="30">
        <f t="shared" ref="Y84" si="1238">IF(OR($B79=$B85,S84=0),0,$G81-$G80)</f>
        <v>0</v>
      </c>
      <c r="Z84" s="134">
        <f t="shared" ref="Z84" si="1239">IF(OR($B79=$B85,S84=0),0,S83)</f>
        <v>0</v>
      </c>
      <c r="AA84" s="138">
        <f t="shared" ref="AA84" si="1240">IF($B79=$B85,0,T81)</f>
        <v>0</v>
      </c>
      <c r="AB84" s="176">
        <f t="shared" ref="AB84" si="1241">IF($B73=$B79,IF(AD79+AD74&gt;0,1,0)+IF(AE79+AE74&gt;0,1,0)+IF(AF79+AF74&gt;0,1,0)+IF(AG79+AG74&gt;0,1,0)+IF(AH79+AH74&gt;0,1,0)+IF(AI79+AI74&gt;0,1,0)+IF(AJ79+AJ74&gt;0,1,0),AB80)</f>
        <v>0</v>
      </c>
      <c r="AC84" s="133">
        <f t="shared" ref="AC84" si="1242">IF(OR($B79=$B85,AB84=0,(AC80-AI84+AG84)&lt;=0),0,(AC80-AI84+AG84)/AB84)</f>
        <v>0</v>
      </c>
      <c r="AD84" s="137">
        <f t="shared" ref="AD84" si="1243">IF(AC84*(7-AB81)&lt;=0,0,AC84*(7-AB81))</f>
        <v>0</v>
      </c>
      <c r="AE84" s="311">
        <f t="shared" ref="AE84" si="1244">ROUND(IF(OR(AC81-AC84*(7-AB81)+AH84&lt;0,$B79=$B85,AC84&lt;=0,AC81=0),0,IF(AC81-AC84*(7-AB81)+AH84&gt;AI84-AG84+AH84,AI84-AG84+AH84,AC81-AC84*(7-AB81)+AH84)),1)</f>
        <v>0</v>
      </c>
      <c r="AF84" s="312"/>
      <c r="AG84" s="139">
        <f t="shared" ref="AG84" si="1245">IF(OR($B79=$B85,AB80=0),0,IF($B79=$B73,AB79,$F79))</f>
        <v>0</v>
      </c>
      <c r="AH84" s="30">
        <f t="shared" ref="AH84" si="1246">IF(OR($B79=$B85,AB84=0),0,$G81-$G80)</f>
        <v>0</v>
      </c>
      <c r="AI84" s="134">
        <f t="shared" ref="AI84" si="1247">IF(OR($B79=$B85,AB84=0),0,AB83)</f>
        <v>0</v>
      </c>
      <c r="AJ84" s="138">
        <f t="shared" ref="AJ84" si="1248">IF($B79=$B85,0,AC81)</f>
        <v>0</v>
      </c>
      <c r="AK84" s="176">
        <f t="shared" ref="AK84" si="1249">IF($B73=$B79,IF(AM79+AM74&gt;0,1,0)+IF(AN79+AN74&gt;0,1,0)+IF(AO79+AO74&gt;0,1,0)+IF(AP79+AP74&gt;0,1,0)+IF(AQ79+AQ74&gt;0,1,0)+IF(AR79+AR74&gt;0,1,0)+IF(AS79+AS74&gt;0,1,0),AK80)</f>
        <v>0</v>
      </c>
      <c r="AL84" s="133">
        <f t="shared" ref="AL84" si="1250">IF(OR($B79=$B85,AK84=0,(AL80-AR84+AP84)&lt;=0),0,(AL80-AR84+AP84)/AK84)</f>
        <v>0</v>
      </c>
      <c r="AM84" s="137">
        <f t="shared" ref="AM84" si="1251">IF(AL84*(7-AK81)&lt;=0,0,AL84*(7-AK81))</f>
        <v>0</v>
      </c>
      <c r="AN84" s="311">
        <f t="shared" ref="AN84" si="1252">ROUND(IF(OR(AL81-AL84*(7-AK81)+AQ84&lt;0,$B79=$B85,AL84&lt;=0,AL81=0),0,IF(AL81-AL84*(7-AK81)+AQ84&gt;AR84-AP84+AQ84,AR84-AP84+AQ84,AL81-AL84*(7-AK81)+AQ84)),1)</f>
        <v>0</v>
      </c>
      <c r="AO84" s="312"/>
      <c r="AP84" s="139">
        <f t="shared" ref="AP84" si="1253">IF(OR($B79=$B85,AK80=0),0,IF($B79=$B73,AK79,$F79))</f>
        <v>0</v>
      </c>
      <c r="AQ84" s="30">
        <f t="shared" ref="AQ84" si="1254">IF(OR($B79=$B85,AK84=0),0,$G81-$G80)</f>
        <v>0</v>
      </c>
      <c r="AR84" s="134">
        <f t="shared" ref="AR84" si="1255">IF(OR($B79=$B85,AK84=0),0,AK83)</f>
        <v>0</v>
      </c>
      <c r="AS84" s="138">
        <f t="shared" ref="AS84" si="1256">IF($B79=$B85,0,AL81)</f>
        <v>0</v>
      </c>
      <c r="AT84" s="176">
        <f t="shared" ref="AT84" si="1257">IF($B73=$B79,IF(AV79+AV74&gt;0,1,0)+IF(AW79+AW74&gt;0,1,0)+IF(AX79+AX74&gt;0,1,0)+IF(AY79+AY74&gt;0,1,0)+IF(AZ79+AZ74&gt;0,1,0)+IF(BA79+BA74&gt;0,1,0)+IF(BB79+BB74&gt;0,1,0),AT80)</f>
        <v>0</v>
      </c>
      <c r="AU84" s="133">
        <f t="shared" ref="AU84" si="1258">IF(OR($B79=$B85,AT84=0,(AU80-BA84+AY84)&lt;=0),0,(AU80-BA84+AY84)/AT84)</f>
        <v>0</v>
      </c>
      <c r="AV84" s="137">
        <f t="shared" ref="AV84" si="1259">IF(AU84*(7-AT81)&lt;=0,0,AU84*(7-AT81))</f>
        <v>0</v>
      </c>
      <c r="AW84" s="311">
        <f t="shared" ref="AW84" si="1260">ROUND(IF(OR(AU81-AU84*(7-AT81)+AZ84&lt;0,$B79=$B85,AU84&lt;=0,AU81=0),0,IF(AU81-AU84*(7-AT81)+AZ84&gt;BA84-AY84+AZ84,BA84-AY84+AZ84,AU81-AU84*(7-AT81)+AZ84)),1)</f>
        <v>0</v>
      </c>
      <c r="AX84" s="312"/>
      <c r="AY84" s="139">
        <f t="shared" ref="AY84" si="1261">IF(OR($B79=$B85,AT80=0),0,IF($B79=$B73,AT79,$F79))</f>
        <v>0</v>
      </c>
      <c r="AZ84" s="30">
        <f t="shared" ref="AZ84" si="1262">IF(OR($B79=$B85,AT84=0),0,$G81-$G80)</f>
        <v>0</v>
      </c>
      <c r="BA84" s="134">
        <f t="shared" ref="BA84" si="1263">IF(OR($B79=$B85,AT84=0),0,AT83)</f>
        <v>0</v>
      </c>
      <c r="BB84" s="138">
        <f t="shared" ref="BB84" si="1264">IF($B79=$B85,0,AU81)</f>
        <v>0</v>
      </c>
    </row>
    <row r="85" spans="1:54" ht="15.75" x14ac:dyDescent="0.2">
      <c r="A85" s="1">
        <f t="shared" ref="A85" si="1265">IF(B85="","1. Niewypełnione",B85)</f>
        <v>0</v>
      </c>
      <c r="B85" s="320">
        <f>październik!B85</f>
        <v>0</v>
      </c>
      <c r="C85" s="321">
        <f>październik!C85</f>
        <v>0</v>
      </c>
      <c r="D85" s="321">
        <f>październik!D85</f>
        <v>0</v>
      </c>
      <c r="E85" s="321">
        <f>październik!E85</f>
        <v>0</v>
      </c>
      <c r="F85" s="177">
        <f>październik!F85</f>
        <v>18</v>
      </c>
      <c r="G85" s="185">
        <f>październik!G85</f>
        <v>18</v>
      </c>
      <c r="H85" s="177"/>
      <c r="I85" s="192">
        <f t="shared" ref="I85:I89" si="1266">K85+T85+AC85+AL85+AU85</f>
        <v>0</v>
      </c>
      <c r="J85" s="186">
        <f t="shared" ref="J85" si="1267">IF(OR($B85=$B91,J88=0),0,ROUND((K86+P90)/J88,0))</f>
        <v>0</v>
      </c>
      <c r="K85" s="51">
        <f t="shared" ref="K85:K86" si="1268">SUM(L85:R85)</f>
        <v>0</v>
      </c>
      <c r="L85" s="52">
        <f>październik!L85</f>
        <v>0</v>
      </c>
      <c r="M85" s="52">
        <f>październik!M85</f>
        <v>0</v>
      </c>
      <c r="N85" s="52">
        <f>październik!N85</f>
        <v>0</v>
      </c>
      <c r="O85" s="52">
        <f>październik!O85</f>
        <v>0</v>
      </c>
      <c r="P85" s="53">
        <f>październik!P85</f>
        <v>0</v>
      </c>
      <c r="Q85" s="54">
        <f>październik!Q85</f>
        <v>0</v>
      </c>
      <c r="R85" s="55">
        <f>październik!R85</f>
        <v>0</v>
      </c>
      <c r="S85" s="188">
        <f t="shared" ref="S85" si="1269">IF(OR($B85=$B91,S88=0),0,ROUND((T86+Y90)/S88,0))</f>
        <v>0</v>
      </c>
      <c r="T85" s="51">
        <f t="shared" ref="T85:T86" si="1270">SUM(U85:AA85)</f>
        <v>0</v>
      </c>
      <c r="U85" s="52">
        <f>październik!U85</f>
        <v>0</v>
      </c>
      <c r="V85" s="52">
        <f>październik!V85</f>
        <v>0</v>
      </c>
      <c r="W85" s="52">
        <f>październik!W85</f>
        <v>0</v>
      </c>
      <c r="X85" s="52">
        <f>październik!X85</f>
        <v>0</v>
      </c>
      <c r="Y85" s="53">
        <f>październik!Y85</f>
        <v>0</v>
      </c>
      <c r="Z85" s="54">
        <f>październik!Z85</f>
        <v>0</v>
      </c>
      <c r="AA85" s="55">
        <f>październik!AA85</f>
        <v>0</v>
      </c>
      <c r="AB85" s="188">
        <f t="shared" ref="AB85" si="1271">IF(OR($B85=$B91,AB88=0),0,ROUND((AC86+AH90)/AB88,0))</f>
        <v>0</v>
      </c>
      <c r="AC85" s="51">
        <f t="shared" ref="AC85:AC86" si="1272">SUM(AD85:AJ85)</f>
        <v>0</v>
      </c>
      <c r="AD85" s="52">
        <f>październik!AD85</f>
        <v>0</v>
      </c>
      <c r="AE85" s="52">
        <f>październik!AE85</f>
        <v>0</v>
      </c>
      <c r="AF85" s="52">
        <f>październik!AF85</f>
        <v>0</v>
      </c>
      <c r="AG85" s="52">
        <f>październik!AG85</f>
        <v>0</v>
      </c>
      <c r="AH85" s="53">
        <f>październik!AH85</f>
        <v>0</v>
      </c>
      <c r="AI85" s="54">
        <f>październik!AI85</f>
        <v>0</v>
      </c>
      <c r="AJ85" s="55">
        <f>październik!AJ85</f>
        <v>0</v>
      </c>
      <c r="AK85" s="188">
        <f t="shared" ref="AK85" si="1273">IF(OR($B85=$B91,AK88=0),0,ROUND((AL86+AQ90)/AK88,0))</f>
        <v>0</v>
      </c>
      <c r="AL85" s="51">
        <f t="shared" ref="AL85:AL86" si="1274">SUM(AM85:AS85)</f>
        <v>0</v>
      </c>
      <c r="AM85" s="52">
        <f>październik!AM85</f>
        <v>0</v>
      </c>
      <c r="AN85" s="52">
        <f>październik!AN85</f>
        <v>0</v>
      </c>
      <c r="AO85" s="52">
        <f>październik!AO85</f>
        <v>0</v>
      </c>
      <c r="AP85" s="52">
        <f>październik!AP85</f>
        <v>0</v>
      </c>
      <c r="AQ85" s="53">
        <f>październik!AQ85</f>
        <v>0</v>
      </c>
      <c r="AR85" s="54">
        <f>październik!AR85</f>
        <v>0</v>
      </c>
      <c r="AS85" s="55">
        <f>październik!AS85</f>
        <v>0</v>
      </c>
      <c r="AT85" s="188">
        <f t="shared" ref="AT85" si="1275">IF(OR($B85=$B91,AT88=0),0,ROUND((AU86+AZ90)/AT88,0))</f>
        <v>0</v>
      </c>
      <c r="AU85" s="51">
        <f t="shared" ref="AU85:AU86" si="1276">SUM(AV85:BB85)</f>
        <v>0</v>
      </c>
      <c r="AV85" s="52">
        <f t="shared" ref="AV85" si="1277">IF(SUM($AM$9:$AS$9)=SUM($AV$9:$BB$9),AM85,IF(AND(SUM($AV$9:$BB$9)&gt;42,SUM($AV$9:$BB$9)&lt;49),AM85,0))</f>
        <v>0</v>
      </c>
      <c r="AW85" s="52">
        <f t="shared" ref="AW85" si="1278">IF(SUM($AM$9:$AS$9)=SUM($AV$9:$BB$9),AN85,IF(AND(SUM($AV$9:$BB$9)&gt;42,SUM($AV$9:$BB$9)&lt;49),AN85,0))</f>
        <v>0</v>
      </c>
      <c r="AX85" s="52">
        <f t="shared" ref="AX85" si="1279">IF(SUM($AM$9:$AS$9)=SUM($AV$9:$BB$9),AO85,IF(AND(SUM($AV$9:$BB$9)&gt;42,SUM($AV$9:$BB$9)&lt;49),AO85,0))</f>
        <v>0</v>
      </c>
      <c r="AY85" s="52">
        <f t="shared" ref="AY85" si="1280">IF(SUM($AM$9:$AS$9)=SUM($AV$9:$BB$9),AP85,IF(AND(SUM($AV$9:$BB$9)&gt;42,SUM($AV$9:$BB$9)&lt;49),AP85,0))</f>
        <v>0</v>
      </c>
      <c r="AZ85" s="53">
        <f t="shared" ref="AZ85" si="1281">IF(SUM($AM$9:$AS$9)=SUM($AV$9:$BB$9),AQ85,IF(AND(SUM($AV$9:$BB$9)&gt;42,SUM($AV$9:$BB$9)&lt;49),AQ85,0))</f>
        <v>0</v>
      </c>
      <c r="BA85" s="54">
        <f t="shared" ref="BA85" si="1282">IF(SUM($AM$9:$AS$9)=SUM($AV$9:$BB$9),AR85,IF(AND(SUM($AV$9:$BB$9)&gt;42,SUM($AV$9:$BB$9)&lt;49),AR85,0))</f>
        <v>0</v>
      </c>
      <c r="BB85" s="55">
        <f t="shared" ref="BB85" si="1283">IF(SUM($AM$9:$AS$9)=SUM($AV$9:$BB$9),AS85,IF(AND(SUM($AV$9:$BB$9)&gt;42,SUM($AV$9:$BB$9)&lt;49),AS85,0))</f>
        <v>0</v>
      </c>
    </row>
    <row r="86" spans="1:54" ht="12.75" hidden="1" customHeight="1" x14ac:dyDescent="0.2">
      <c r="B86" s="93"/>
      <c r="C86" s="94"/>
      <c r="D86" s="95"/>
      <c r="E86" s="115"/>
      <c r="F86" s="140" t="b">
        <f t="shared" ref="F86" si="1284">IF($B79=$B85,OR(F80,G85&lt;F85),G85&lt;F85)</f>
        <v>0</v>
      </c>
      <c r="G86" s="189">
        <f t="shared" ref="G86" si="1285">IF(AND($B79=$B85,$B79&lt;&gt;"",$B79&lt;&gt;0),G85+G80,G85)</f>
        <v>18</v>
      </c>
      <c r="H86" s="120"/>
      <c r="I86" s="165">
        <f t="shared" si="1266"/>
        <v>0</v>
      </c>
      <c r="J86" s="194">
        <f t="shared" ref="J86" si="1286">7-COUNTIF(L85:R85,0)-COUNTIF(L85:R85,"")</f>
        <v>0</v>
      </c>
      <c r="K86" s="22">
        <f t="shared" si="1268"/>
        <v>0</v>
      </c>
      <c r="L86" s="35">
        <f t="shared" ref="L86:R86" si="1287">IF($B79=$B85,L85+L80,L85)</f>
        <v>0</v>
      </c>
      <c r="M86" s="35">
        <f t="shared" si="1287"/>
        <v>0</v>
      </c>
      <c r="N86" s="35">
        <f t="shared" si="1287"/>
        <v>0</v>
      </c>
      <c r="O86" s="35">
        <f t="shared" si="1287"/>
        <v>0</v>
      </c>
      <c r="P86" s="36">
        <f t="shared" si="1287"/>
        <v>0</v>
      </c>
      <c r="Q86" s="37">
        <f t="shared" si="1287"/>
        <v>0</v>
      </c>
      <c r="R86" s="38">
        <f t="shared" si="1287"/>
        <v>0</v>
      </c>
      <c r="S86" s="194">
        <f t="shared" ref="S86" si="1288">7-COUNTIF(U85:AA85,0)-COUNTIF(U85:AA85,"")</f>
        <v>0</v>
      </c>
      <c r="T86" s="22">
        <f t="shared" si="1270"/>
        <v>0</v>
      </c>
      <c r="U86" s="35">
        <f t="shared" ref="U86:AA86" si="1289">IF($B79=$B85,U85+U80,U85)</f>
        <v>0</v>
      </c>
      <c r="V86" s="35">
        <f t="shared" si="1289"/>
        <v>0</v>
      </c>
      <c r="W86" s="35">
        <f t="shared" si="1289"/>
        <v>0</v>
      </c>
      <c r="X86" s="35">
        <f t="shared" si="1289"/>
        <v>0</v>
      </c>
      <c r="Y86" s="36">
        <f t="shared" si="1289"/>
        <v>0</v>
      </c>
      <c r="Z86" s="37">
        <f t="shared" si="1289"/>
        <v>0</v>
      </c>
      <c r="AA86" s="38">
        <f t="shared" si="1289"/>
        <v>0</v>
      </c>
      <c r="AB86" s="194">
        <f t="shared" ref="AB86" si="1290">7-COUNTIF(AD85:AJ85,0)-COUNTIF(AD85:AJ85,"")</f>
        <v>0</v>
      </c>
      <c r="AC86" s="22">
        <f t="shared" si="1272"/>
        <v>0</v>
      </c>
      <c r="AD86" s="35">
        <f t="shared" ref="AD86:AJ86" si="1291">IF($B79=$B85,AD85+AD80,AD85)</f>
        <v>0</v>
      </c>
      <c r="AE86" s="35">
        <f t="shared" si="1291"/>
        <v>0</v>
      </c>
      <c r="AF86" s="35">
        <f t="shared" si="1291"/>
        <v>0</v>
      </c>
      <c r="AG86" s="35">
        <f t="shared" si="1291"/>
        <v>0</v>
      </c>
      <c r="AH86" s="36">
        <f t="shared" si="1291"/>
        <v>0</v>
      </c>
      <c r="AI86" s="37">
        <f t="shared" si="1291"/>
        <v>0</v>
      </c>
      <c r="AJ86" s="38">
        <f t="shared" si="1291"/>
        <v>0</v>
      </c>
      <c r="AK86" s="194">
        <f t="shared" ref="AK86" si="1292">7-COUNTIF(AM85:AS85,0)-COUNTIF(AM85:AS85,"")</f>
        <v>0</v>
      </c>
      <c r="AL86" s="22">
        <f t="shared" si="1274"/>
        <v>0</v>
      </c>
      <c r="AM86" s="35">
        <f t="shared" ref="AM86:AS86" si="1293">IF($B79=$B85,AM85+AM80,AM85)</f>
        <v>0</v>
      </c>
      <c r="AN86" s="35">
        <f t="shared" si="1293"/>
        <v>0</v>
      </c>
      <c r="AO86" s="35">
        <f t="shared" si="1293"/>
        <v>0</v>
      </c>
      <c r="AP86" s="35">
        <f t="shared" si="1293"/>
        <v>0</v>
      </c>
      <c r="AQ86" s="36">
        <f t="shared" si="1293"/>
        <v>0</v>
      </c>
      <c r="AR86" s="37">
        <f t="shared" si="1293"/>
        <v>0</v>
      </c>
      <c r="AS86" s="38">
        <f t="shared" si="1293"/>
        <v>0</v>
      </c>
      <c r="AT86" s="194">
        <f t="shared" ref="AT86" si="1294">7-COUNTIF(AV85:BB85,0)-COUNTIF(AV85:BB85,"")</f>
        <v>0</v>
      </c>
      <c r="AU86" s="22">
        <f t="shared" si="1276"/>
        <v>0</v>
      </c>
      <c r="AV86" s="35">
        <f t="shared" ref="AV86:BB86" si="1295">IF($B79=$B85,AV85+AV80,AV85)</f>
        <v>0</v>
      </c>
      <c r="AW86" s="35">
        <f t="shared" si="1295"/>
        <v>0</v>
      </c>
      <c r="AX86" s="35">
        <f t="shared" si="1295"/>
        <v>0</v>
      </c>
      <c r="AY86" s="35">
        <f t="shared" si="1295"/>
        <v>0</v>
      </c>
      <c r="AZ86" s="36">
        <f t="shared" si="1295"/>
        <v>0</v>
      </c>
      <c r="BA86" s="37">
        <f t="shared" si="1295"/>
        <v>0</v>
      </c>
      <c r="BB86" s="38">
        <f t="shared" si="1295"/>
        <v>0</v>
      </c>
    </row>
    <row r="87" spans="1:54" ht="15" hidden="1" customHeight="1" x14ac:dyDescent="0.2">
      <c r="B87" s="116"/>
      <c r="C87" s="117"/>
      <c r="D87" s="118"/>
      <c r="E87" s="119"/>
      <c r="F87" s="92"/>
      <c r="G87" s="190">
        <f t="shared" ref="G87" si="1296">IF(AND($B79=$B85,$B79&lt;&gt;"",$B79&lt;&gt;0),F85+G81,F85)</f>
        <v>18</v>
      </c>
      <c r="H87" s="121"/>
      <c r="I87" s="165">
        <f t="shared" si="1266"/>
        <v>0</v>
      </c>
      <c r="J87" s="195">
        <f t="shared" ref="J87" si="1297">IF($B85=$B79,COUNTIF(L87:R87,0),COUNTIF(L88:R88,0)+COUNTIF(L88:R88,""))</f>
        <v>7</v>
      </c>
      <c r="K87" s="39">
        <f t="shared" ref="K87:R87" si="1298">IF($B79=$B85,K88+K81,K88)</f>
        <v>0</v>
      </c>
      <c r="L87" s="40">
        <f t="shared" si="1298"/>
        <v>0</v>
      </c>
      <c r="M87" s="40">
        <f t="shared" si="1298"/>
        <v>0</v>
      </c>
      <c r="N87" s="40">
        <f t="shared" si="1298"/>
        <v>0</v>
      </c>
      <c r="O87" s="40">
        <f t="shared" si="1298"/>
        <v>0</v>
      </c>
      <c r="P87" s="41">
        <f t="shared" si="1298"/>
        <v>0</v>
      </c>
      <c r="Q87" s="42">
        <f t="shared" si="1298"/>
        <v>0</v>
      </c>
      <c r="R87" s="43">
        <f t="shared" si="1298"/>
        <v>0</v>
      </c>
      <c r="S87" s="195">
        <f t="shared" ref="S87" si="1299">IF($B85=$B79,COUNTIF(U87:AA87,0),COUNTIF(U88:AA88,0)+COUNTIF(U88:AA88,""))</f>
        <v>7</v>
      </c>
      <c r="T87" s="39">
        <f t="shared" ref="T87:AA87" si="1300">IF($B79=$B85,T88+T81,T88)</f>
        <v>0</v>
      </c>
      <c r="U87" s="40">
        <f t="shared" si="1300"/>
        <v>0</v>
      </c>
      <c r="V87" s="40">
        <f t="shared" si="1300"/>
        <v>0</v>
      </c>
      <c r="W87" s="40">
        <f t="shared" si="1300"/>
        <v>0</v>
      </c>
      <c r="X87" s="40">
        <f t="shared" si="1300"/>
        <v>0</v>
      </c>
      <c r="Y87" s="41">
        <f t="shared" si="1300"/>
        <v>0</v>
      </c>
      <c r="Z87" s="42">
        <f t="shared" si="1300"/>
        <v>0</v>
      </c>
      <c r="AA87" s="43">
        <f t="shared" si="1300"/>
        <v>0</v>
      </c>
      <c r="AB87" s="195">
        <f t="shared" ref="AB87" si="1301">IF($B85=$B79,COUNTIF(AD87:AJ87,0),COUNTIF(AD88:AJ88,0)+COUNTIF(AD88:AJ88,""))</f>
        <v>7</v>
      </c>
      <c r="AC87" s="39">
        <f t="shared" ref="AC87:AJ87" si="1302">IF($B79=$B85,AC88+AC81,AC88)</f>
        <v>0</v>
      </c>
      <c r="AD87" s="40">
        <f t="shared" si="1302"/>
        <v>0</v>
      </c>
      <c r="AE87" s="40">
        <f t="shared" si="1302"/>
        <v>0</v>
      </c>
      <c r="AF87" s="40">
        <f t="shared" si="1302"/>
        <v>0</v>
      </c>
      <c r="AG87" s="40">
        <f t="shared" si="1302"/>
        <v>0</v>
      </c>
      <c r="AH87" s="41">
        <f t="shared" si="1302"/>
        <v>0</v>
      </c>
      <c r="AI87" s="42">
        <f t="shared" si="1302"/>
        <v>0</v>
      </c>
      <c r="AJ87" s="43">
        <f t="shared" si="1302"/>
        <v>0</v>
      </c>
      <c r="AK87" s="195">
        <f t="shared" ref="AK87" si="1303">IF($B85=$B79,COUNTIF(AM87:AS87,0),COUNTIF(AM88:AS88,0)+COUNTIF(AM88:AS88,""))</f>
        <v>7</v>
      </c>
      <c r="AL87" s="39">
        <f t="shared" ref="AL87:AS87" si="1304">IF($B79=$B85,AL88+AL81,AL88)</f>
        <v>0</v>
      </c>
      <c r="AM87" s="40">
        <f t="shared" si="1304"/>
        <v>0</v>
      </c>
      <c r="AN87" s="40">
        <f t="shared" si="1304"/>
        <v>0</v>
      </c>
      <c r="AO87" s="40">
        <f t="shared" si="1304"/>
        <v>0</v>
      </c>
      <c r="AP87" s="40">
        <f t="shared" si="1304"/>
        <v>0</v>
      </c>
      <c r="AQ87" s="41">
        <f t="shared" si="1304"/>
        <v>0</v>
      </c>
      <c r="AR87" s="42">
        <f t="shared" si="1304"/>
        <v>0</v>
      </c>
      <c r="AS87" s="43">
        <f t="shared" si="1304"/>
        <v>0</v>
      </c>
      <c r="AT87" s="195">
        <f t="shared" ref="AT87" si="1305">IF($B85=$B79,COUNTIF(AV87:BB87,0),COUNTIF(AV88:BB88,0)+COUNTIF(AV88:BB88,""))</f>
        <v>7</v>
      </c>
      <c r="AU87" s="39">
        <f t="shared" ref="AU87:BB87" si="1306">IF($B79=$B85,AU88+AU81,AU88)</f>
        <v>0</v>
      </c>
      <c r="AV87" s="40">
        <f t="shared" si="1306"/>
        <v>0</v>
      </c>
      <c r="AW87" s="40">
        <f t="shared" si="1306"/>
        <v>0</v>
      </c>
      <c r="AX87" s="40">
        <f t="shared" si="1306"/>
        <v>0</v>
      </c>
      <c r="AY87" s="40">
        <f t="shared" si="1306"/>
        <v>0</v>
      </c>
      <c r="AZ87" s="41">
        <f t="shared" si="1306"/>
        <v>0</v>
      </c>
      <c r="BA87" s="42">
        <f t="shared" si="1306"/>
        <v>0</v>
      </c>
      <c r="BB87" s="43">
        <f t="shared" si="1306"/>
        <v>0</v>
      </c>
    </row>
    <row r="88" spans="1:54" ht="15.75" customHeight="1" x14ac:dyDescent="0.2">
      <c r="A88" s="1">
        <f t="shared" ref="A88" si="1307">A85</f>
        <v>0</v>
      </c>
      <c r="B88" s="313">
        <f t="shared" ref="B88" si="1308">B82+1</f>
        <v>12</v>
      </c>
      <c r="C88" s="314"/>
      <c r="D88" s="314"/>
      <c r="E88" s="314"/>
      <c r="F88" s="31"/>
      <c r="G88" s="183"/>
      <c r="H88" s="122">
        <f t="shared" ref="H88" si="1309">5-COUNTIF(AU85,0)-COUNTIF(AL85,0)-COUNTIF(AC85,0)-COUNTIF(T85,0)-COUNTIF(K85,0)</f>
        <v>0</v>
      </c>
      <c r="I88" s="165">
        <f t="shared" si="1266"/>
        <v>0</v>
      </c>
      <c r="J88" s="187">
        <f t="shared" ref="J88" si="1310">IF($B85=$B79,J82+IF($F85&lt;&gt;$G85,(K85+$G87-$G86)/$F85,K85/$F85),IF($F85&lt;&gt;G85,(K85+$G87-$G86)/$F85,K85/$F85))</f>
        <v>0</v>
      </c>
      <c r="K88" s="7">
        <f t="shared" ref="K88:K89" si="1311">SUM(L88:R88)</f>
        <v>0</v>
      </c>
      <c r="L88" s="26">
        <f t="shared" ref="L88:R88" si="1312">L85</f>
        <v>0</v>
      </c>
      <c r="M88" s="26">
        <f t="shared" si="1312"/>
        <v>0</v>
      </c>
      <c r="N88" s="26">
        <f t="shared" si="1312"/>
        <v>0</v>
      </c>
      <c r="O88" s="26">
        <f t="shared" si="1312"/>
        <v>0</v>
      </c>
      <c r="P88" s="26">
        <f t="shared" si="1312"/>
        <v>0</v>
      </c>
      <c r="Q88" s="29">
        <f t="shared" si="1312"/>
        <v>0</v>
      </c>
      <c r="R88" s="23">
        <f t="shared" si="1312"/>
        <v>0</v>
      </c>
      <c r="S88" s="187">
        <f t="shared" ref="S88" si="1313">IF($B85=$B79,S82+IF($F85&lt;&gt;$G85,(T85+$G87-$G86)/$F85,T85/$F85),IF($F85&lt;&gt;P85,(T85+$G87-$G86)/$F85,T85/$F85))</f>
        <v>0</v>
      </c>
      <c r="T88" s="7">
        <f t="shared" ref="T88:T89" si="1314">SUM(U88:AA88)</f>
        <v>0</v>
      </c>
      <c r="U88" s="26">
        <f t="shared" ref="U88:AA88" si="1315">U85</f>
        <v>0</v>
      </c>
      <c r="V88" s="26">
        <f t="shared" si="1315"/>
        <v>0</v>
      </c>
      <c r="W88" s="26">
        <f t="shared" si="1315"/>
        <v>0</v>
      </c>
      <c r="X88" s="26">
        <f t="shared" si="1315"/>
        <v>0</v>
      </c>
      <c r="Y88" s="113">
        <f t="shared" si="1315"/>
        <v>0</v>
      </c>
      <c r="Z88" s="29">
        <f t="shared" si="1315"/>
        <v>0</v>
      </c>
      <c r="AA88" s="23">
        <f t="shared" si="1315"/>
        <v>0</v>
      </c>
      <c r="AB88" s="187">
        <f t="shared" ref="AB88" si="1316">IF($B85=$B79,AB82+IF($F85&lt;&gt;$G85,(AC85+$G87-$G86)/$F85,AC85/$F85),IF($F85&lt;&gt;Y85,(AC85+$G87-$G86)/$F85,AC85/$F85))</f>
        <v>0</v>
      </c>
      <c r="AC88" s="7">
        <f t="shared" ref="AC88:AC89" si="1317">SUM(AD88:AJ88)</f>
        <v>0</v>
      </c>
      <c r="AD88" s="26">
        <f t="shared" ref="AD88:AJ88" si="1318">AD85</f>
        <v>0</v>
      </c>
      <c r="AE88" s="26">
        <f t="shared" si="1318"/>
        <v>0</v>
      </c>
      <c r="AF88" s="26">
        <f t="shared" si="1318"/>
        <v>0</v>
      </c>
      <c r="AG88" s="26">
        <f t="shared" si="1318"/>
        <v>0</v>
      </c>
      <c r="AH88" s="113">
        <f t="shared" si="1318"/>
        <v>0</v>
      </c>
      <c r="AI88" s="29">
        <f t="shared" si="1318"/>
        <v>0</v>
      </c>
      <c r="AJ88" s="23">
        <f t="shared" si="1318"/>
        <v>0</v>
      </c>
      <c r="AK88" s="187">
        <f t="shared" ref="AK88" si="1319">IF($B85=$B79,AK82+IF($F85&lt;&gt;$G85,(AL85+$G87-$G86)/$F85,AL85/$F85),IF($F85&lt;&gt;AH85,(AL85+$G87-$G86)/$F85,AL85/$F85))</f>
        <v>0</v>
      </c>
      <c r="AL88" s="7">
        <f t="shared" ref="AL88:AL89" si="1320">SUM(AM88:AS88)</f>
        <v>0</v>
      </c>
      <c r="AM88" s="26">
        <f t="shared" ref="AM88:AS88" si="1321">AM85</f>
        <v>0</v>
      </c>
      <c r="AN88" s="26">
        <f t="shared" si="1321"/>
        <v>0</v>
      </c>
      <c r="AO88" s="26">
        <f t="shared" si="1321"/>
        <v>0</v>
      </c>
      <c r="AP88" s="26">
        <f t="shared" si="1321"/>
        <v>0</v>
      </c>
      <c r="AQ88" s="113">
        <f t="shared" si="1321"/>
        <v>0</v>
      </c>
      <c r="AR88" s="29">
        <f t="shared" si="1321"/>
        <v>0</v>
      </c>
      <c r="AS88" s="23">
        <f t="shared" si="1321"/>
        <v>0</v>
      </c>
      <c r="AT88" s="187">
        <f t="shared" ref="AT88" si="1322">IF($B85=$B79,AT82+IF($F85&lt;&gt;$G85,(AU85+$G87-$G86)/$F85,AU85/$F85),IF($F85&lt;&gt;AQ85,(AU85+$G87-$G86)/$F85,AU85/$F85))</f>
        <v>0</v>
      </c>
      <c r="AU88" s="7">
        <f t="shared" ref="AU88:AU89" si="1323">SUM(AV88:BB88)</f>
        <v>0</v>
      </c>
      <c r="AV88" s="6">
        <f t="shared" ref="AV88" si="1324">IF(SUM($AM$9:$AS$9)=SUM($AV$9:$BB$9),AV85,IF(AND(SUM($AV$9:$BB$9)&gt;42,SUM($AV$9:$BB$9)&lt;49),AV85,0))</f>
        <v>0</v>
      </c>
      <c r="AW88" s="6">
        <f t="shared" ref="AW88:BB88" si="1325">IF(SUM($AM$9:$AS$9)=SUM($AV$9:$BB$9),AW85,IF(AND(SUM($AV$9:$BB$9)&gt;42,SUM($AV$9:$BB$9)&lt;49),AW85,0))</f>
        <v>0</v>
      </c>
      <c r="AX88" s="6">
        <f t="shared" si="1325"/>
        <v>0</v>
      </c>
      <c r="AY88" s="6">
        <f t="shared" si="1325"/>
        <v>0</v>
      </c>
      <c r="AZ88" s="26">
        <f t="shared" si="1325"/>
        <v>0</v>
      </c>
      <c r="BA88" s="29">
        <f t="shared" si="1325"/>
        <v>0</v>
      </c>
      <c r="BB88" s="23">
        <f t="shared" si="1325"/>
        <v>0</v>
      </c>
    </row>
    <row r="89" spans="1:54" ht="15.75" customHeight="1" x14ac:dyDescent="0.2">
      <c r="A89" s="1">
        <f t="shared" ref="A89:A90" si="1326">A88</f>
        <v>0</v>
      </c>
      <c r="B89" s="313"/>
      <c r="C89" s="314"/>
      <c r="D89" s="314"/>
      <c r="E89" s="314"/>
      <c r="F89" s="31"/>
      <c r="G89" s="183"/>
      <c r="H89" s="123">
        <f t="shared" ref="H89" si="1327">IF($B85=$B79,H83+F89,$F89)</f>
        <v>0</v>
      </c>
      <c r="I89" s="165">
        <f t="shared" si="1266"/>
        <v>0</v>
      </c>
      <c r="J89" s="141">
        <f t="shared" ref="J89" si="1328">IF($H88=0,0,IF($B79=$B85,IF($H90&gt;0,$H90+J83,K85+J83),IF($H90&gt;0,$H90,K85)))</f>
        <v>0</v>
      </c>
      <c r="K89" s="7">
        <f t="shared" si="1311"/>
        <v>0</v>
      </c>
      <c r="L89" s="6"/>
      <c r="M89" s="6"/>
      <c r="N89" s="6"/>
      <c r="O89" s="6"/>
      <c r="P89" s="26"/>
      <c r="Q89" s="29"/>
      <c r="R89" s="23"/>
      <c r="S89" s="141">
        <f t="shared" ref="S89" si="1329">IF($H88=0,0,IF($B79=$B85,IF($H90&gt;0,$H90+S83,T85+S83),IF($H90&gt;0,$H90,T85)))</f>
        <v>0</v>
      </c>
      <c r="T89" s="7">
        <f t="shared" si="1314"/>
        <v>0</v>
      </c>
      <c r="U89" s="6"/>
      <c r="V89" s="6"/>
      <c r="W89" s="6"/>
      <c r="X89" s="6"/>
      <c r="Y89" s="26"/>
      <c r="Z89" s="29"/>
      <c r="AA89" s="23"/>
      <c r="AB89" s="141">
        <f t="shared" ref="AB89" si="1330">IF($H88=0,0,IF($B79=$B85,IF($H90&gt;0,$H90+AB83,AC85+AB83),IF($H90&gt;0,$H90,AC85)))</f>
        <v>0</v>
      </c>
      <c r="AC89" s="7">
        <f t="shared" si="1317"/>
        <v>0</v>
      </c>
      <c r="AD89" s="6"/>
      <c r="AE89" s="6"/>
      <c r="AF89" s="6"/>
      <c r="AG89" s="6"/>
      <c r="AH89" s="26"/>
      <c r="AI89" s="29"/>
      <c r="AJ89" s="23"/>
      <c r="AK89" s="141">
        <f t="shared" ref="AK89" si="1331">IF($H88=0,0,IF($B79=$B85,IF($H90&gt;0,$H90+AK83,AL85+AK83),IF($H90&gt;0,$H90,AL85)))</f>
        <v>0</v>
      </c>
      <c r="AL89" s="7">
        <f t="shared" si="1320"/>
        <v>0</v>
      </c>
      <c r="AM89" s="6"/>
      <c r="AN89" s="6"/>
      <c r="AO89" s="6"/>
      <c r="AP89" s="6"/>
      <c r="AQ89" s="26"/>
      <c r="AR89" s="29"/>
      <c r="AS89" s="23"/>
      <c r="AT89" s="141">
        <f t="shared" ref="AT89" si="1332">IF($H88=0,0,IF($B79=$B85,IF($H90&gt;0,$H90+AT83,AU85+AT83),IF($H90&gt;0,$H90,AU85)))</f>
        <v>0</v>
      </c>
      <c r="AU89" s="7">
        <f t="shared" si="1323"/>
        <v>0</v>
      </c>
      <c r="AV89" s="6"/>
      <c r="AW89" s="6"/>
      <c r="AX89" s="6"/>
      <c r="AY89" s="6"/>
      <c r="AZ89" s="26"/>
      <c r="BA89" s="29"/>
      <c r="BB89" s="23"/>
    </row>
    <row r="90" spans="1:54" ht="18.75" customHeight="1" thickBot="1" x14ac:dyDescent="0.25">
      <c r="A90" s="1">
        <f t="shared" si="1326"/>
        <v>0</v>
      </c>
      <c r="B90" s="323" t="str">
        <f>IF(B85="",Wydruk!$AE$6,IF(J86=0,Wydruk!$AE$7,IF(AND(G86&lt;G87,B85&lt;&gt;$B91),Wydruk!$AE$13,IF(AND($B85=$B79,$B85&lt;&gt;$B91),IF(OR(OR(J90&lt;4,J90&gt;5),OR(S90&lt;4,S90&gt;5),OR(AB90&lt;4,AB90&gt;5),OR(AK90&lt;4,AK90&gt;5),OR(AND(AT90&lt;4,AT90&gt;0),AT90&gt;5)),Wydruk!$AE$8,Wydruk!$AE$9),IF($B85=$B91,IF($F89&lt;&gt;0,Wydruk!$AE$12,Wydruk!$AE$10),IF(OR(OR(J86&lt;4,J86&gt;5),OR(S86&lt;4,S86&gt;5),OR(AB86&lt;4,AB86&gt;5),OR(AK86&lt;4,AK86&gt;5),OR(AND(AT86&lt;4,AT86&gt;0),AT86&gt;5)),Wydruk!$AE$8,Wydruk!$AE$11))))))</f>
        <v>Uzupełnij liczby godzin tygodniowego planu</v>
      </c>
      <c r="C90" s="324"/>
      <c r="D90" s="324"/>
      <c r="E90" s="324"/>
      <c r="F90" s="173">
        <f>październik!F90</f>
        <v>0</v>
      </c>
      <c r="G90" s="184">
        <f>październik!G90</f>
        <v>0</v>
      </c>
      <c r="H90" s="191">
        <f t="shared" ref="H90" si="1333">IF(OR($G90=0,$F90=0,$G90="",$F90=""),0,$G90/$F90)</f>
        <v>0</v>
      </c>
      <c r="I90" s="193"/>
      <c r="J90" s="176">
        <f t="shared" ref="J90" si="1334">IF($B79=$B85,IF(L85+L80&gt;0,1,0)+IF(M85+M80&gt;0,1,0)+IF(N85+N80&gt;0,1,0)+IF(O85+O80&gt;0,1,0)+IF(P85+P80&gt;0,1,0)+IF(Q85+Q80&gt;0,1,0)+IF(R85+R80&gt;0,1,0),J86)</f>
        <v>0</v>
      </c>
      <c r="K90" s="133">
        <f t="shared" ref="K90" si="1335">IF(OR($B85=$B91,J90=0,(K86-Q90+O90)&lt;=0),0,(K86-Q90+O90)/J90)</f>
        <v>0</v>
      </c>
      <c r="L90" s="137">
        <f t="shared" ref="L90" si="1336">IF(K90*(7-J87)&lt;=0,0,K90*(7-J87))</f>
        <v>0</v>
      </c>
      <c r="M90" s="311">
        <f t="shared" ref="M90" si="1337">ROUND(IF(OR(K87-K90*(7-J87)+P90&lt;0,$B85=$B91,K90&lt;=0,K87=0),0,IF(K87-K90*(7-J87)+P90&gt;Q90-O90+P90,Q90-O90+P90,K87-K90*(7-J87)+P90)),1)</f>
        <v>0</v>
      </c>
      <c r="N90" s="312"/>
      <c r="O90" s="139">
        <f t="shared" ref="O90" si="1338">IF(OR($B85=$B91,J86=0),0,IF($B85=$B79,J85,$F85))</f>
        <v>0</v>
      </c>
      <c r="P90" s="30">
        <f t="shared" ref="P90" si="1339">IF(OR($B85=$B91,J90=0),0,$G87-$G86)</f>
        <v>0</v>
      </c>
      <c r="Q90" s="134">
        <f t="shared" ref="Q90" si="1340">IF(OR($B85=$B91,J90=0),0,J89)</f>
        <v>0</v>
      </c>
      <c r="R90" s="138">
        <f t="shared" ref="R90" si="1341">IF($B85=$B91,0,K87)</f>
        <v>0</v>
      </c>
      <c r="S90" s="176">
        <f t="shared" ref="S90" si="1342">IF($B79=$B85,IF(U85+U80&gt;0,1,0)+IF(V85+V80&gt;0,1,0)+IF(W85+W80&gt;0,1,0)+IF(X85+X80&gt;0,1,0)+IF(Y85+Y80&gt;0,1,0)+IF(Z85+Z80&gt;0,1,0)+IF(AA85+AA80&gt;0,1,0),S86)</f>
        <v>0</v>
      </c>
      <c r="T90" s="133">
        <f t="shared" ref="T90" si="1343">IF(OR($B85=$B91,S90=0,(T86-Z90+X90)&lt;=0),0,(T86-Z90+X90)/S90)</f>
        <v>0</v>
      </c>
      <c r="U90" s="137">
        <f t="shared" ref="U90" si="1344">IF(T90*(7-S87)&lt;=0,0,T90*(7-S87))</f>
        <v>0</v>
      </c>
      <c r="V90" s="311">
        <f t="shared" ref="V90" si="1345">ROUND(IF(OR(T87-T90*(7-S87)+Y90&lt;0,$B85=$B91,T90&lt;=0,T87=0),0,IF(T87-T90*(7-S87)+Y90&gt;Z90-X90+Y90,Z90-X90+Y90,T87-T90*(7-S87)+Y90)),1)</f>
        <v>0</v>
      </c>
      <c r="W90" s="312"/>
      <c r="X90" s="139">
        <f t="shared" ref="X90" si="1346">IF(OR($B85=$B91,S86=0),0,IF($B85=$B79,S85,$F85))</f>
        <v>0</v>
      </c>
      <c r="Y90" s="30">
        <f t="shared" ref="Y90" si="1347">IF(OR($B85=$B91,S90=0),0,$G87-$G86)</f>
        <v>0</v>
      </c>
      <c r="Z90" s="134">
        <f t="shared" ref="Z90" si="1348">IF(OR($B85=$B91,S90=0),0,S89)</f>
        <v>0</v>
      </c>
      <c r="AA90" s="138">
        <f t="shared" ref="AA90" si="1349">IF($B85=$B91,0,T87)</f>
        <v>0</v>
      </c>
      <c r="AB90" s="176">
        <f t="shared" ref="AB90" si="1350">IF($B79=$B85,IF(AD85+AD80&gt;0,1,0)+IF(AE85+AE80&gt;0,1,0)+IF(AF85+AF80&gt;0,1,0)+IF(AG85+AG80&gt;0,1,0)+IF(AH85+AH80&gt;0,1,0)+IF(AI85+AI80&gt;0,1,0)+IF(AJ85+AJ80&gt;0,1,0),AB86)</f>
        <v>0</v>
      </c>
      <c r="AC90" s="133">
        <f t="shared" ref="AC90" si="1351">IF(OR($B85=$B91,AB90=0,(AC86-AI90+AG90)&lt;=0),0,(AC86-AI90+AG90)/AB90)</f>
        <v>0</v>
      </c>
      <c r="AD90" s="137">
        <f t="shared" ref="AD90" si="1352">IF(AC90*(7-AB87)&lt;=0,0,AC90*(7-AB87))</f>
        <v>0</v>
      </c>
      <c r="AE90" s="311">
        <f t="shared" ref="AE90" si="1353">ROUND(IF(OR(AC87-AC90*(7-AB87)+AH90&lt;0,$B85=$B91,AC90&lt;=0,AC87=0),0,IF(AC87-AC90*(7-AB87)+AH90&gt;AI90-AG90+AH90,AI90-AG90+AH90,AC87-AC90*(7-AB87)+AH90)),1)</f>
        <v>0</v>
      </c>
      <c r="AF90" s="312"/>
      <c r="AG90" s="139">
        <f t="shared" ref="AG90" si="1354">IF(OR($B85=$B91,AB86=0),0,IF($B85=$B79,AB85,$F85))</f>
        <v>0</v>
      </c>
      <c r="AH90" s="30">
        <f t="shared" ref="AH90" si="1355">IF(OR($B85=$B91,AB90=0),0,$G87-$G86)</f>
        <v>0</v>
      </c>
      <c r="AI90" s="134">
        <f t="shared" ref="AI90" si="1356">IF(OR($B85=$B91,AB90=0),0,AB89)</f>
        <v>0</v>
      </c>
      <c r="AJ90" s="138">
        <f t="shared" ref="AJ90" si="1357">IF($B85=$B91,0,AC87)</f>
        <v>0</v>
      </c>
      <c r="AK90" s="176">
        <f t="shared" ref="AK90" si="1358">IF($B79=$B85,IF(AM85+AM80&gt;0,1,0)+IF(AN85+AN80&gt;0,1,0)+IF(AO85+AO80&gt;0,1,0)+IF(AP85+AP80&gt;0,1,0)+IF(AQ85+AQ80&gt;0,1,0)+IF(AR85+AR80&gt;0,1,0)+IF(AS85+AS80&gt;0,1,0),AK86)</f>
        <v>0</v>
      </c>
      <c r="AL90" s="133">
        <f t="shared" ref="AL90" si="1359">IF(OR($B85=$B91,AK90=0,(AL86-AR90+AP90)&lt;=0),0,(AL86-AR90+AP90)/AK90)</f>
        <v>0</v>
      </c>
      <c r="AM90" s="137">
        <f t="shared" ref="AM90" si="1360">IF(AL90*(7-AK87)&lt;=0,0,AL90*(7-AK87))</f>
        <v>0</v>
      </c>
      <c r="AN90" s="311">
        <f t="shared" ref="AN90" si="1361">ROUND(IF(OR(AL87-AL90*(7-AK87)+AQ90&lt;0,$B85=$B91,AL90&lt;=0,AL87=0),0,IF(AL87-AL90*(7-AK87)+AQ90&gt;AR90-AP90+AQ90,AR90-AP90+AQ90,AL87-AL90*(7-AK87)+AQ90)),1)</f>
        <v>0</v>
      </c>
      <c r="AO90" s="312"/>
      <c r="AP90" s="139">
        <f t="shared" ref="AP90" si="1362">IF(OR($B85=$B91,AK86=0),0,IF($B85=$B79,AK85,$F85))</f>
        <v>0</v>
      </c>
      <c r="AQ90" s="30">
        <f t="shared" ref="AQ90" si="1363">IF(OR($B85=$B91,AK90=0),0,$G87-$G86)</f>
        <v>0</v>
      </c>
      <c r="AR90" s="134">
        <f t="shared" ref="AR90" si="1364">IF(OR($B85=$B91,AK90=0),0,AK89)</f>
        <v>0</v>
      </c>
      <c r="AS90" s="138">
        <f t="shared" ref="AS90" si="1365">IF($B85=$B91,0,AL87)</f>
        <v>0</v>
      </c>
      <c r="AT90" s="176">
        <f t="shared" ref="AT90" si="1366">IF($B79=$B85,IF(AV85+AV80&gt;0,1,0)+IF(AW85+AW80&gt;0,1,0)+IF(AX85+AX80&gt;0,1,0)+IF(AY85+AY80&gt;0,1,0)+IF(AZ85+AZ80&gt;0,1,0)+IF(BA85+BA80&gt;0,1,0)+IF(BB85+BB80&gt;0,1,0),AT86)</f>
        <v>0</v>
      </c>
      <c r="AU90" s="133">
        <f t="shared" ref="AU90" si="1367">IF(OR($B85=$B91,AT90=0,(AU86-BA90+AY90)&lt;=0),0,(AU86-BA90+AY90)/AT90)</f>
        <v>0</v>
      </c>
      <c r="AV90" s="137">
        <f t="shared" ref="AV90" si="1368">IF(AU90*(7-AT87)&lt;=0,0,AU90*(7-AT87))</f>
        <v>0</v>
      </c>
      <c r="AW90" s="311">
        <f t="shared" ref="AW90" si="1369">ROUND(IF(OR(AU87-AU90*(7-AT87)+AZ90&lt;0,$B85=$B91,AU90&lt;=0,AU87=0),0,IF(AU87-AU90*(7-AT87)+AZ90&gt;BA90-AY90+AZ90,BA90-AY90+AZ90,AU87-AU90*(7-AT87)+AZ90)),1)</f>
        <v>0</v>
      </c>
      <c r="AX90" s="312"/>
      <c r="AY90" s="139">
        <f t="shared" ref="AY90" si="1370">IF(OR($B85=$B91,AT86=0),0,IF($B85=$B79,AT85,$F85))</f>
        <v>0</v>
      </c>
      <c r="AZ90" s="30">
        <f t="shared" ref="AZ90" si="1371">IF(OR($B85=$B91,AT90=0),0,$G87-$G86)</f>
        <v>0</v>
      </c>
      <c r="BA90" s="134">
        <f t="shared" ref="BA90" si="1372">IF(OR($B85=$B91,AT90=0),0,AT89)</f>
        <v>0</v>
      </c>
      <c r="BB90" s="138">
        <f t="shared" ref="BB90" si="1373">IF($B85=$B91,0,AU87)</f>
        <v>0</v>
      </c>
    </row>
    <row r="91" spans="1:54" ht="15.75" x14ac:dyDescent="0.2">
      <c r="A91" s="1">
        <f t="shared" ref="A91" si="1374">IF(B91="","1. Niewypełnione",B91)</f>
        <v>0</v>
      </c>
      <c r="B91" s="320">
        <f>październik!B91</f>
        <v>0</v>
      </c>
      <c r="C91" s="321">
        <f>październik!C91</f>
        <v>0</v>
      </c>
      <c r="D91" s="321">
        <f>październik!D91</f>
        <v>0</v>
      </c>
      <c r="E91" s="321">
        <f>październik!E91</f>
        <v>0</v>
      </c>
      <c r="F91" s="177">
        <f>październik!F91</f>
        <v>18</v>
      </c>
      <c r="G91" s="185">
        <f>październik!G91</f>
        <v>18</v>
      </c>
      <c r="H91" s="177"/>
      <c r="I91" s="192">
        <f t="shared" ref="I91:I95" si="1375">K91+T91+AC91+AL91+AU91</f>
        <v>0</v>
      </c>
      <c r="J91" s="186">
        <f t="shared" ref="J91" si="1376">IF(OR($B91=$B97,J94=0),0,ROUND((K92+P96)/J94,0))</f>
        <v>0</v>
      </c>
      <c r="K91" s="51">
        <f t="shared" ref="K91:K92" si="1377">SUM(L91:R91)</f>
        <v>0</v>
      </c>
      <c r="L91" s="52">
        <f>październik!L91</f>
        <v>0</v>
      </c>
      <c r="M91" s="52">
        <f>październik!M91</f>
        <v>0</v>
      </c>
      <c r="N91" s="52">
        <f>październik!N91</f>
        <v>0</v>
      </c>
      <c r="O91" s="52">
        <f>październik!O91</f>
        <v>0</v>
      </c>
      <c r="P91" s="53">
        <f>październik!P91</f>
        <v>0</v>
      </c>
      <c r="Q91" s="54">
        <f>październik!Q91</f>
        <v>0</v>
      </c>
      <c r="R91" s="55">
        <f>październik!R91</f>
        <v>0</v>
      </c>
      <c r="S91" s="188">
        <f t="shared" ref="S91" si="1378">IF(OR($B91=$B97,S94=0),0,ROUND((T92+Y96)/S94,0))</f>
        <v>0</v>
      </c>
      <c r="T91" s="51">
        <f t="shared" ref="T91:T92" si="1379">SUM(U91:AA91)</f>
        <v>0</v>
      </c>
      <c r="U91" s="52">
        <f>październik!U91</f>
        <v>0</v>
      </c>
      <c r="V91" s="52">
        <f>październik!V91</f>
        <v>0</v>
      </c>
      <c r="W91" s="52">
        <f>październik!W91</f>
        <v>0</v>
      </c>
      <c r="X91" s="52">
        <f>październik!X91</f>
        <v>0</v>
      </c>
      <c r="Y91" s="53">
        <f>październik!Y91</f>
        <v>0</v>
      </c>
      <c r="Z91" s="54">
        <f>październik!Z91</f>
        <v>0</v>
      </c>
      <c r="AA91" s="55">
        <f>październik!AA91</f>
        <v>0</v>
      </c>
      <c r="AB91" s="188">
        <f t="shared" ref="AB91" si="1380">IF(OR($B91=$B97,AB94=0),0,ROUND((AC92+AH96)/AB94,0))</f>
        <v>0</v>
      </c>
      <c r="AC91" s="51">
        <f t="shared" ref="AC91:AC92" si="1381">SUM(AD91:AJ91)</f>
        <v>0</v>
      </c>
      <c r="AD91" s="52">
        <f>październik!AD91</f>
        <v>0</v>
      </c>
      <c r="AE91" s="52">
        <f>październik!AE91</f>
        <v>0</v>
      </c>
      <c r="AF91" s="52">
        <f>październik!AF91</f>
        <v>0</v>
      </c>
      <c r="AG91" s="52">
        <f>październik!AG91</f>
        <v>0</v>
      </c>
      <c r="AH91" s="53">
        <f>październik!AH91</f>
        <v>0</v>
      </c>
      <c r="AI91" s="54">
        <f>październik!AI91</f>
        <v>0</v>
      </c>
      <c r="AJ91" s="55">
        <f>październik!AJ91</f>
        <v>0</v>
      </c>
      <c r="AK91" s="188">
        <f t="shared" ref="AK91" si="1382">IF(OR($B91=$B97,AK94=0),0,ROUND((AL92+AQ96)/AK94,0))</f>
        <v>0</v>
      </c>
      <c r="AL91" s="51">
        <f t="shared" ref="AL91:AL92" si="1383">SUM(AM91:AS91)</f>
        <v>0</v>
      </c>
      <c r="AM91" s="52">
        <f>październik!AM91</f>
        <v>0</v>
      </c>
      <c r="AN91" s="52">
        <f>październik!AN91</f>
        <v>0</v>
      </c>
      <c r="AO91" s="52">
        <f>październik!AO91</f>
        <v>0</v>
      </c>
      <c r="AP91" s="52">
        <f>październik!AP91</f>
        <v>0</v>
      </c>
      <c r="AQ91" s="53">
        <f>październik!AQ91</f>
        <v>0</v>
      </c>
      <c r="AR91" s="54">
        <f>październik!AR91</f>
        <v>0</v>
      </c>
      <c r="AS91" s="55">
        <f>październik!AS91</f>
        <v>0</v>
      </c>
      <c r="AT91" s="188">
        <f t="shared" ref="AT91" si="1384">IF(OR($B91=$B97,AT94=0),0,ROUND((AU92+AZ96)/AT94,0))</f>
        <v>0</v>
      </c>
      <c r="AU91" s="51">
        <f t="shared" ref="AU91:AU92" si="1385">SUM(AV91:BB91)</f>
        <v>0</v>
      </c>
      <c r="AV91" s="52">
        <f t="shared" ref="AV91" si="1386">IF(SUM($AM$9:$AS$9)=SUM($AV$9:$BB$9),AM91,IF(AND(SUM($AV$9:$BB$9)&gt;42,SUM($AV$9:$BB$9)&lt;49),AM91,0))</f>
        <v>0</v>
      </c>
      <c r="AW91" s="52">
        <f t="shared" ref="AW91" si="1387">IF(SUM($AM$9:$AS$9)=SUM($AV$9:$BB$9),AN91,IF(AND(SUM($AV$9:$BB$9)&gt;42,SUM($AV$9:$BB$9)&lt;49),AN91,0))</f>
        <v>0</v>
      </c>
      <c r="AX91" s="52">
        <f t="shared" ref="AX91" si="1388">IF(SUM($AM$9:$AS$9)=SUM($AV$9:$BB$9),AO91,IF(AND(SUM($AV$9:$BB$9)&gt;42,SUM($AV$9:$BB$9)&lt;49),AO91,0))</f>
        <v>0</v>
      </c>
      <c r="AY91" s="52">
        <f t="shared" ref="AY91" si="1389">IF(SUM($AM$9:$AS$9)=SUM($AV$9:$BB$9),AP91,IF(AND(SUM($AV$9:$BB$9)&gt;42,SUM($AV$9:$BB$9)&lt;49),AP91,0))</f>
        <v>0</v>
      </c>
      <c r="AZ91" s="53">
        <f t="shared" ref="AZ91" si="1390">IF(SUM($AM$9:$AS$9)=SUM($AV$9:$BB$9),AQ91,IF(AND(SUM($AV$9:$BB$9)&gt;42,SUM($AV$9:$BB$9)&lt;49),AQ91,0))</f>
        <v>0</v>
      </c>
      <c r="BA91" s="54">
        <f t="shared" ref="BA91" si="1391">IF(SUM($AM$9:$AS$9)=SUM($AV$9:$BB$9),AR91,IF(AND(SUM($AV$9:$BB$9)&gt;42,SUM($AV$9:$BB$9)&lt;49),AR91,0))</f>
        <v>0</v>
      </c>
      <c r="BB91" s="55">
        <f t="shared" ref="BB91" si="1392">IF(SUM($AM$9:$AS$9)=SUM($AV$9:$BB$9),AS91,IF(AND(SUM($AV$9:$BB$9)&gt;42,SUM($AV$9:$BB$9)&lt;49),AS91,0))</f>
        <v>0</v>
      </c>
    </row>
    <row r="92" spans="1:54" ht="12.75" hidden="1" customHeight="1" x14ac:dyDescent="0.2">
      <c r="B92" s="93"/>
      <c r="C92" s="94"/>
      <c r="D92" s="95"/>
      <c r="E92" s="115"/>
      <c r="F92" s="140" t="b">
        <f t="shared" ref="F92" si="1393">IF($B85=$B91,OR(F86,G91&lt;F91),G91&lt;F91)</f>
        <v>0</v>
      </c>
      <c r="G92" s="189">
        <f t="shared" ref="G92" si="1394">IF(AND($B85=$B91,$B85&lt;&gt;"",$B85&lt;&gt;0),G91+G86,G91)</f>
        <v>18</v>
      </c>
      <c r="H92" s="120"/>
      <c r="I92" s="165">
        <f t="shared" si="1375"/>
        <v>0</v>
      </c>
      <c r="J92" s="194">
        <f t="shared" ref="J92" si="1395">7-COUNTIF(L91:R91,0)-COUNTIF(L91:R91,"")</f>
        <v>0</v>
      </c>
      <c r="K92" s="22">
        <f t="shared" si="1377"/>
        <v>0</v>
      </c>
      <c r="L92" s="35">
        <f t="shared" ref="L92:R92" si="1396">IF($B85=$B91,L91+L86,L91)</f>
        <v>0</v>
      </c>
      <c r="M92" s="35">
        <f t="shared" si="1396"/>
        <v>0</v>
      </c>
      <c r="N92" s="35">
        <f t="shared" si="1396"/>
        <v>0</v>
      </c>
      <c r="O92" s="35">
        <f t="shared" si="1396"/>
        <v>0</v>
      </c>
      <c r="P92" s="36">
        <f t="shared" si="1396"/>
        <v>0</v>
      </c>
      <c r="Q92" s="37">
        <f t="shared" si="1396"/>
        <v>0</v>
      </c>
      <c r="R92" s="38">
        <f t="shared" si="1396"/>
        <v>0</v>
      </c>
      <c r="S92" s="194">
        <f t="shared" ref="S92" si="1397">7-COUNTIF(U91:AA91,0)-COUNTIF(U91:AA91,"")</f>
        <v>0</v>
      </c>
      <c r="T92" s="22">
        <f t="shared" si="1379"/>
        <v>0</v>
      </c>
      <c r="U92" s="35">
        <f t="shared" ref="U92:AA92" si="1398">IF($B85=$B91,U91+U86,U91)</f>
        <v>0</v>
      </c>
      <c r="V92" s="35">
        <f t="shared" si="1398"/>
        <v>0</v>
      </c>
      <c r="W92" s="35">
        <f t="shared" si="1398"/>
        <v>0</v>
      </c>
      <c r="X92" s="35">
        <f t="shared" si="1398"/>
        <v>0</v>
      </c>
      <c r="Y92" s="36">
        <f t="shared" si="1398"/>
        <v>0</v>
      </c>
      <c r="Z92" s="37">
        <f t="shared" si="1398"/>
        <v>0</v>
      </c>
      <c r="AA92" s="38">
        <f t="shared" si="1398"/>
        <v>0</v>
      </c>
      <c r="AB92" s="194">
        <f t="shared" ref="AB92" si="1399">7-COUNTIF(AD91:AJ91,0)-COUNTIF(AD91:AJ91,"")</f>
        <v>0</v>
      </c>
      <c r="AC92" s="22">
        <f t="shared" si="1381"/>
        <v>0</v>
      </c>
      <c r="AD92" s="35">
        <f t="shared" ref="AD92:AJ92" si="1400">IF($B85=$B91,AD91+AD86,AD91)</f>
        <v>0</v>
      </c>
      <c r="AE92" s="35">
        <f t="shared" si="1400"/>
        <v>0</v>
      </c>
      <c r="AF92" s="35">
        <f t="shared" si="1400"/>
        <v>0</v>
      </c>
      <c r="AG92" s="35">
        <f t="shared" si="1400"/>
        <v>0</v>
      </c>
      <c r="AH92" s="36">
        <f t="shared" si="1400"/>
        <v>0</v>
      </c>
      <c r="AI92" s="37">
        <f t="shared" si="1400"/>
        <v>0</v>
      </c>
      <c r="AJ92" s="38">
        <f t="shared" si="1400"/>
        <v>0</v>
      </c>
      <c r="AK92" s="194">
        <f t="shared" ref="AK92" si="1401">7-COUNTIF(AM91:AS91,0)-COUNTIF(AM91:AS91,"")</f>
        <v>0</v>
      </c>
      <c r="AL92" s="22">
        <f t="shared" si="1383"/>
        <v>0</v>
      </c>
      <c r="AM92" s="35">
        <f t="shared" ref="AM92:AS92" si="1402">IF($B85=$B91,AM91+AM86,AM91)</f>
        <v>0</v>
      </c>
      <c r="AN92" s="35">
        <f t="shared" si="1402"/>
        <v>0</v>
      </c>
      <c r="AO92" s="35">
        <f t="shared" si="1402"/>
        <v>0</v>
      </c>
      <c r="AP92" s="35">
        <f t="shared" si="1402"/>
        <v>0</v>
      </c>
      <c r="AQ92" s="36">
        <f t="shared" si="1402"/>
        <v>0</v>
      </c>
      <c r="AR92" s="37">
        <f t="shared" si="1402"/>
        <v>0</v>
      </c>
      <c r="AS92" s="38">
        <f t="shared" si="1402"/>
        <v>0</v>
      </c>
      <c r="AT92" s="194">
        <f t="shared" ref="AT92" si="1403">7-COUNTIF(AV91:BB91,0)-COUNTIF(AV91:BB91,"")</f>
        <v>0</v>
      </c>
      <c r="AU92" s="22">
        <f t="shared" si="1385"/>
        <v>0</v>
      </c>
      <c r="AV92" s="35">
        <f t="shared" ref="AV92:BB92" si="1404">IF($B85=$B91,AV91+AV86,AV91)</f>
        <v>0</v>
      </c>
      <c r="AW92" s="35">
        <f t="shared" si="1404"/>
        <v>0</v>
      </c>
      <c r="AX92" s="35">
        <f t="shared" si="1404"/>
        <v>0</v>
      </c>
      <c r="AY92" s="35">
        <f t="shared" si="1404"/>
        <v>0</v>
      </c>
      <c r="AZ92" s="36">
        <f t="shared" si="1404"/>
        <v>0</v>
      </c>
      <c r="BA92" s="37">
        <f t="shared" si="1404"/>
        <v>0</v>
      </c>
      <c r="BB92" s="38">
        <f t="shared" si="1404"/>
        <v>0</v>
      </c>
    </row>
    <row r="93" spans="1:54" ht="15" hidden="1" customHeight="1" x14ac:dyDescent="0.2">
      <c r="B93" s="116"/>
      <c r="C93" s="117"/>
      <c r="D93" s="118"/>
      <c r="E93" s="119"/>
      <c r="F93" s="92"/>
      <c r="G93" s="190">
        <f t="shared" ref="G93" si="1405">IF(AND($B85=$B91,$B85&lt;&gt;"",$B85&lt;&gt;0),F91+G87,F91)</f>
        <v>18</v>
      </c>
      <c r="H93" s="121"/>
      <c r="I93" s="165">
        <f t="shared" si="1375"/>
        <v>0</v>
      </c>
      <c r="J93" s="195">
        <f t="shared" ref="J93" si="1406">IF($B91=$B85,COUNTIF(L93:R93,0),COUNTIF(L94:R94,0)+COUNTIF(L94:R94,""))</f>
        <v>7</v>
      </c>
      <c r="K93" s="39">
        <f t="shared" ref="K93:R93" si="1407">IF($B85=$B91,K94+K87,K94)</f>
        <v>0</v>
      </c>
      <c r="L93" s="40">
        <f t="shared" si="1407"/>
        <v>0</v>
      </c>
      <c r="M93" s="40">
        <f t="shared" si="1407"/>
        <v>0</v>
      </c>
      <c r="N93" s="40">
        <f t="shared" si="1407"/>
        <v>0</v>
      </c>
      <c r="O93" s="40">
        <f t="shared" si="1407"/>
        <v>0</v>
      </c>
      <c r="P93" s="41">
        <f t="shared" si="1407"/>
        <v>0</v>
      </c>
      <c r="Q93" s="42">
        <f t="shared" si="1407"/>
        <v>0</v>
      </c>
      <c r="R93" s="43">
        <f t="shared" si="1407"/>
        <v>0</v>
      </c>
      <c r="S93" s="195">
        <f t="shared" ref="S93" si="1408">IF($B91=$B85,COUNTIF(U93:AA93,0),COUNTIF(U94:AA94,0)+COUNTIF(U94:AA94,""))</f>
        <v>7</v>
      </c>
      <c r="T93" s="39">
        <f t="shared" ref="T93:AA93" si="1409">IF($B85=$B91,T94+T87,T94)</f>
        <v>0</v>
      </c>
      <c r="U93" s="40">
        <f t="shared" si="1409"/>
        <v>0</v>
      </c>
      <c r="V93" s="40">
        <f t="shared" si="1409"/>
        <v>0</v>
      </c>
      <c r="W93" s="40">
        <f t="shared" si="1409"/>
        <v>0</v>
      </c>
      <c r="X93" s="40">
        <f t="shared" si="1409"/>
        <v>0</v>
      </c>
      <c r="Y93" s="41">
        <f t="shared" si="1409"/>
        <v>0</v>
      </c>
      <c r="Z93" s="42">
        <f t="shared" si="1409"/>
        <v>0</v>
      </c>
      <c r="AA93" s="43">
        <f t="shared" si="1409"/>
        <v>0</v>
      </c>
      <c r="AB93" s="195">
        <f t="shared" ref="AB93" si="1410">IF($B91=$B85,COUNTIF(AD93:AJ93,0),COUNTIF(AD94:AJ94,0)+COUNTIF(AD94:AJ94,""))</f>
        <v>7</v>
      </c>
      <c r="AC93" s="39">
        <f t="shared" ref="AC93:AJ93" si="1411">IF($B85=$B91,AC94+AC87,AC94)</f>
        <v>0</v>
      </c>
      <c r="AD93" s="40">
        <f t="shared" si="1411"/>
        <v>0</v>
      </c>
      <c r="AE93" s="40">
        <f t="shared" si="1411"/>
        <v>0</v>
      </c>
      <c r="AF93" s="40">
        <f t="shared" si="1411"/>
        <v>0</v>
      </c>
      <c r="AG93" s="40">
        <f t="shared" si="1411"/>
        <v>0</v>
      </c>
      <c r="AH93" s="41">
        <f t="shared" si="1411"/>
        <v>0</v>
      </c>
      <c r="AI93" s="42">
        <f t="shared" si="1411"/>
        <v>0</v>
      </c>
      <c r="AJ93" s="43">
        <f t="shared" si="1411"/>
        <v>0</v>
      </c>
      <c r="AK93" s="195">
        <f t="shared" ref="AK93" si="1412">IF($B91=$B85,COUNTIF(AM93:AS93,0),COUNTIF(AM94:AS94,0)+COUNTIF(AM94:AS94,""))</f>
        <v>7</v>
      </c>
      <c r="AL93" s="39">
        <f t="shared" ref="AL93:AS93" si="1413">IF($B85=$B91,AL94+AL87,AL94)</f>
        <v>0</v>
      </c>
      <c r="AM93" s="40">
        <f t="shared" si="1413"/>
        <v>0</v>
      </c>
      <c r="AN93" s="40">
        <f t="shared" si="1413"/>
        <v>0</v>
      </c>
      <c r="AO93" s="40">
        <f t="shared" si="1413"/>
        <v>0</v>
      </c>
      <c r="AP93" s="40">
        <f t="shared" si="1413"/>
        <v>0</v>
      </c>
      <c r="AQ93" s="41">
        <f t="shared" si="1413"/>
        <v>0</v>
      </c>
      <c r="AR93" s="42">
        <f t="shared" si="1413"/>
        <v>0</v>
      </c>
      <c r="AS93" s="43">
        <f t="shared" si="1413"/>
        <v>0</v>
      </c>
      <c r="AT93" s="195">
        <f t="shared" ref="AT93" si="1414">IF($B91=$B85,COUNTIF(AV93:BB93,0),COUNTIF(AV94:BB94,0)+COUNTIF(AV94:BB94,""))</f>
        <v>7</v>
      </c>
      <c r="AU93" s="39">
        <f t="shared" ref="AU93:BB93" si="1415">IF($B85=$B91,AU94+AU87,AU94)</f>
        <v>0</v>
      </c>
      <c r="AV93" s="40">
        <f t="shared" si="1415"/>
        <v>0</v>
      </c>
      <c r="AW93" s="40">
        <f t="shared" si="1415"/>
        <v>0</v>
      </c>
      <c r="AX93" s="40">
        <f t="shared" si="1415"/>
        <v>0</v>
      </c>
      <c r="AY93" s="40">
        <f t="shared" si="1415"/>
        <v>0</v>
      </c>
      <c r="AZ93" s="41">
        <f t="shared" si="1415"/>
        <v>0</v>
      </c>
      <c r="BA93" s="42">
        <f t="shared" si="1415"/>
        <v>0</v>
      </c>
      <c r="BB93" s="43">
        <f t="shared" si="1415"/>
        <v>0</v>
      </c>
    </row>
    <row r="94" spans="1:54" ht="15.75" customHeight="1" x14ac:dyDescent="0.2">
      <c r="A94" s="1">
        <f t="shared" ref="A94" si="1416">A91</f>
        <v>0</v>
      </c>
      <c r="B94" s="313">
        <f t="shared" ref="B94" si="1417">B88+1</f>
        <v>13</v>
      </c>
      <c r="C94" s="314"/>
      <c r="D94" s="314"/>
      <c r="E94" s="314"/>
      <c r="F94" s="31"/>
      <c r="G94" s="183"/>
      <c r="H94" s="122">
        <f t="shared" ref="H94" si="1418">5-COUNTIF(AU91,0)-COUNTIF(AL91,0)-COUNTIF(AC91,0)-COUNTIF(T91,0)-COUNTIF(K91,0)</f>
        <v>0</v>
      </c>
      <c r="I94" s="165">
        <f t="shared" si="1375"/>
        <v>0</v>
      </c>
      <c r="J94" s="187">
        <f t="shared" ref="J94" si="1419">IF($B91=$B85,J88+IF($F91&lt;&gt;$G91,(K91+$G93-$G92)/$F91,K91/$F91),IF($F91&lt;&gt;G91,(K91+$G93-$G92)/$F91,K91/$F91))</f>
        <v>0</v>
      </c>
      <c r="K94" s="7">
        <f t="shared" ref="K94:K95" si="1420">SUM(L94:R94)</f>
        <v>0</v>
      </c>
      <c r="L94" s="26">
        <f t="shared" ref="L94:R94" si="1421">L91</f>
        <v>0</v>
      </c>
      <c r="M94" s="26">
        <f t="shared" si="1421"/>
        <v>0</v>
      </c>
      <c r="N94" s="26">
        <f t="shared" si="1421"/>
        <v>0</v>
      </c>
      <c r="O94" s="26">
        <f t="shared" si="1421"/>
        <v>0</v>
      </c>
      <c r="P94" s="26">
        <f t="shared" si="1421"/>
        <v>0</v>
      </c>
      <c r="Q94" s="29">
        <f t="shared" si="1421"/>
        <v>0</v>
      </c>
      <c r="R94" s="23">
        <f t="shared" si="1421"/>
        <v>0</v>
      </c>
      <c r="S94" s="187">
        <f t="shared" ref="S94" si="1422">IF($B91=$B85,S88+IF($F91&lt;&gt;$G91,(T91+$G93-$G92)/$F91,T91/$F91),IF($F91&lt;&gt;P91,(T91+$G93-$G92)/$F91,T91/$F91))</f>
        <v>0</v>
      </c>
      <c r="T94" s="7">
        <f t="shared" ref="T94:T95" si="1423">SUM(U94:AA94)</f>
        <v>0</v>
      </c>
      <c r="U94" s="26">
        <f t="shared" ref="U94:AA94" si="1424">U91</f>
        <v>0</v>
      </c>
      <c r="V94" s="26">
        <f t="shared" si="1424"/>
        <v>0</v>
      </c>
      <c r="W94" s="26">
        <f t="shared" si="1424"/>
        <v>0</v>
      </c>
      <c r="X94" s="26">
        <f t="shared" si="1424"/>
        <v>0</v>
      </c>
      <c r="Y94" s="113">
        <f t="shared" si="1424"/>
        <v>0</v>
      </c>
      <c r="Z94" s="29">
        <f t="shared" si="1424"/>
        <v>0</v>
      </c>
      <c r="AA94" s="23">
        <f t="shared" si="1424"/>
        <v>0</v>
      </c>
      <c r="AB94" s="187">
        <f t="shared" ref="AB94" si="1425">IF($B91=$B85,AB88+IF($F91&lt;&gt;$G91,(AC91+$G93-$G92)/$F91,AC91/$F91),IF($F91&lt;&gt;Y91,(AC91+$G93-$G92)/$F91,AC91/$F91))</f>
        <v>0</v>
      </c>
      <c r="AC94" s="7">
        <f t="shared" ref="AC94:AC95" si="1426">SUM(AD94:AJ94)</f>
        <v>0</v>
      </c>
      <c r="AD94" s="26">
        <f t="shared" ref="AD94:AJ94" si="1427">AD91</f>
        <v>0</v>
      </c>
      <c r="AE94" s="26">
        <f t="shared" si="1427"/>
        <v>0</v>
      </c>
      <c r="AF94" s="26">
        <f t="shared" si="1427"/>
        <v>0</v>
      </c>
      <c r="AG94" s="26">
        <f t="shared" si="1427"/>
        <v>0</v>
      </c>
      <c r="AH94" s="113">
        <f t="shared" si="1427"/>
        <v>0</v>
      </c>
      <c r="AI94" s="29">
        <f t="shared" si="1427"/>
        <v>0</v>
      </c>
      <c r="AJ94" s="23">
        <f t="shared" si="1427"/>
        <v>0</v>
      </c>
      <c r="AK94" s="187">
        <f t="shared" ref="AK94" si="1428">IF($B91=$B85,AK88+IF($F91&lt;&gt;$G91,(AL91+$G93-$G92)/$F91,AL91/$F91),IF($F91&lt;&gt;AH91,(AL91+$G93-$G92)/$F91,AL91/$F91))</f>
        <v>0</v>
      </c>
      <c r="AL94" s="7">
        <f t="shared" ref="AL94:AL95" si="1429">SUM(AM94:AS94)</f>
        <v>0</v>
      </c>
      <c r="AM94" s="26">
        <f t="shared" ref="AM94:AS94" si="1430">AM91</f>
        <v>0</v>
      </c>
      <c r="AN94" s="26">
        <f t="shared" si="1430"/>
        <v>0</v>
      </c>
      <c r="AO94" s="26">
        <f t="shared" si="1430"/>
        <v>0</v>
      </c>
      <c r="AP94" s="26">
        <f t="shared" si="1430"/>
        <v>0</v>
      </c>
      <c r="AQ94" s="113">
        <f t="shared" si="1430"/>
        <v>0</v>
      </c>
      <c r="AR94" s="29">
        <f t="shared" si="1430"/>
        <v>0</v>
      </c>
      <c r="AS94" s="23">
        <f t="shared" si="1430"/>
        <v>0</v>
      </c>
      <c r="AT94" s="187">
        <f t="shared" ref="AT94" si="1431">IF($B91=$B85,AT88+IF($F91&lt;&gt;$G91,(AU91+$G93-$G92)/$F91,AU91/$F91),IF($F91&lt;&gt;AQ91,(AU91+$G93-$G92)/$F91,AU91/$F91))</f>
        <v>0</v>
      </c>
      <c r="AU94" s="7">
        <f t="shared" ref="AU94:AU95" si="1432">SUM(AV94:BB94)</f>
        <v>0</v>
      </c>
      <c r="AV94" s="6">
        <f t="shared" ref="AV94" si="1433">IF(SUM($AM$9:$AS$9)=SUM($AV$9:$BB$9),AV91,IF(AND(SUM($AV$9:$BB$9)&gt;42,SUM($AV$9:$BB$9)&lt;49),AV91,0))</f>
        <v>0</v>
      </c>
      <c r="AW94" s="6">
        <f t="shared" ref="AW94:BB94" si="1434">IF(SUM($AM$9:$AS$9)=SUM($AV$9:$BB$9),AW91,IF(AND(SUM($AV$9:$BB$9)&gt;42,SUM($AV$9:$BB$9)&lt;49),AW91,0))</f>
        <v>0</v>
      </c>
      <c r="AX94" s="6">
        <f t="shared" si="1434"/>
        <v>0</v>
      </c>
      <c r="AY94" s="6">
        <f t="shared" si="1434"/>
        <v>0</v>
      </c>
      <c r="AZ94" s="26">
        <f t="shared" si="1434"/>
        <v>0</v>
      </c>
      <c r="BA94" s="29">
        <f t="shared" si="1434"/>
        <v>0</v>
      </c>
      <c r="BB94" s="23">
        <f t="shared" si="1434"/>
        <v>0</v>
      </c>
    </row>
    <row r="95" spans="1:54" ht="15.75" customHeight="1" x14ac:dyDescent="0.2">
      <c r="A95" s="1">
        <f t="shared" ref="A95:A96" si="1435">A94</f>
        <v>0</v>
      </c>
      <c r="B95" s="313"/>
      <c r="C95" s="314"/>
      <c r="D95" s="314"/>
      <c r="E95" s="314"/>
      <c r="F95" s="31"/>
      <c r="G95" s="183"/>
      <c r="H95" s="123">
        <f t="shared" ref="H95" si="1436">IF($B91=$B85,H89+F95,$F95)</f>
        <v>0</v>
      </c>
      <c r="I95" s="165">
        <f t="shared" si="1375"/>
        <v>0</v>
      </c>
      <c r="J95" s="141">
        <f t="shared" ref="J95" si="1437">IF($H94=0,0,IF($B85=$B91,IF($H96&gt;0,$H96+J89,K91+J89),IF($H96&gt;0,$H96,K91)))</f>
        <v>0</v>
      </c>
      <c r="K95" s="7">
        <f t="shared" si="1420"/>
        <v>0</v>
      </c>
      <c r="L95" s="6"/>
      <c r="M95" s="6"/>
      <c r="N95" s="6"/>
      <c r="O95" s="6"/>
      <c r="P95" s="26"/>
      <c r="Q95" s="29"/>
      <c r="R95" s="23"/>
      <c r="S95" s="141">
        <f t="shared" ref="S95" si="1438">IF($H94=0,0,IF($B85=$B91,IF($H96&gt;0,$H96+S89,T91+S89),IF($H96&gt;0,$H96,T91)))</f>
        <v>0</v>
      </c>
      <c r="T95" s="7">
        <f t="shared" si="1423"/>
        <v>0</v>
      </c>
      <c r="U95" s="6"/>
      <c r="V95" s="6"/>
      <c r="W95" s="6"/>
      <c r="X95" s="6"/>
      <c r="Y95" s="26"/>
      <c r="Z95" s="29"/>
      <c r="AA95" s="23"/>
      <c r="AB95" s="141">
        <f t="shared" ref="AB95" si="1439">IF($H94=0,0,IF($B85=$B91,IF($H96&gt;0,$H96+AB89,AC91+AB89),IF($H96&gt;0,$H96,AC91)))</f>
        <v>0</v>
      </c>
      <c r="AC95" s="7">
        <f t="shared" si="1426"/>
        <v>0</v>
      </c>
      <c r="AD95" s="6"/>
      <c r="AE95" s="6"/>
      <c r="AF95" s="6"/>
      <c r="AG95" s="6"/>
      <c r="AH95" s="26"/>
      <c r="AI95" s="29"/>
      <c r="AJ95" s="23"/>
      <c r="AK95" s="141">
        <f t="shared" ref="AK95" si="1440">IF($H94=0,0,IF($B85=$B91,IF($H96&gt;0,$H96+AK89,AL91+AK89),IF($H96&gt;0,$H96,AL91)))</f>
        <v>0</v>
      </c>
      <c r="AL95" s="7">
        <f t="shared" si="1429"/>
        <v>0</v>
      </c>
      <c r="AM95" s="6"/>
      <c r="AN95" s="6"/>
      <c r="AO95" s="6"/>
      <c r="AP95" s="6"/>
      <c r="AQ95" s="26"/>
      <c r="AR95" s="29"/>
      <c r="AS95" s="23"/>
      <c r="AT95" s="141">
        <f t="shared" ref="AT95" si="1441">IF($H94=0,0,IF($B85=$B91,IF($H96&gt;0,$H96+AT89,AU91+AT89),IF($H96&gt;0,$H96,AU91)))</f>
        <v>0</v>
      </c>
      <c r="AU95" s="7">
        <f t="shared" si="1432"/>
        <v>0</v>
      </c>
      <c r="AV95" s="6"/>
      <c r="AW95" s="6"/>
      <c r="AX95" s="6"/>
      <c r="AY95" s="6"/>
      <c r="AZ95" s="26"/>
      <c r="BA95" s="29"/>
      <c r="BB95" s="23"/>
    </row>
    <row r="96" spans="1:54" ht="18.75" customHeight="1" thickBot="1" x14ac:dyDescent="0.25">
      <c r="A96" s="1">
        <f t="shared" si="1435"/>
        <v>0</v>
      </c>
      <c r="B96" s="323" t="str">
        <f>IF(B91="",Wydruk!$AE$6,IF(J92=0,Wydruk!$AE$7,IF(AND(G92&lt;G93,B91&lt;&gt;$B97),Wydruk!$AE$13,IF(AND($B91=$B85,$B91&lt;&gt;$B97),IF(OR(OR(J96&lt;4,J96&gt;5),OR(S96&lt;4,S96&gt;5),OR(AB96&lt;4,AB96&gt;5),OR(AK96&lt;4,AK96&gt;5),OR(AND(AT96&lt;4,AT96&gt;0),AT96&gt;5)),Wydruk!$AE$8,Wydruk!$AE$9),IF($B91=$B97,IF($F95&lt;&gt;0,Wydruk!$AE$12,Wydruk!$AE$10),IF(OR(OR(J92&lt;4,J92&gt;5),OR(S92&lt;4,S92&gt;5),OR(AB92&lt;4,AB92&gt;5),OR(AK92&lt;4,AK92&gt;5),OR(AND(AT92&lt;4,AT92&gt;0),AT92&gt;5)),Wydruk!$AE$8,Wydruk!$AE$11))))))</f>
        <v>Uzupełnij liczby godzin tygodniowego planu</v>
      </c>
      <c r="C96" s="324"/>
      <c r="D96" s="324"/>
      <c r="E96" s="324"/>
      <c r="F96" s="173">
        <f>październik!F96</f>
        <v>0</v>
      </c>
      <c r="G96" s="184">
        <f>październik!G96</f>
        <v>0</v>
      </c>
      <c r="H96" s="191">
        <f t="shared" ref="H96" si="1442">IF(OR($G96=0,$F96=0,$G96="",$F96=""),0,$G96/$F96)</f>
        <v>0</v>
      </c>
      <c r="I96" s="193"/>
      <c r="J96" s="176">
        <f t="shared" ref="J96" si="1443">IF($B85=$B91,IF(L91+L86&gt;0,1,0)+IF(M91+M86&gt;0,1,0)+IF(N91+N86&gt;0,1,0)+IF(O91+O86&gt;0,1,0)+IF(P91+P86&gt;0,1,0)+IF(Q91+Q86&gt;0,1,0)+IF(R91+R86&gt;0,1,0),J92)</f>
        <v>0</v>
      </c>
      <c r="K96" s="133">
        <f t="shared" ref="K96" si="1444">IF(OR($B91=$B97,J96=0,(K92-Q96+O96)&lt;=0),0,(K92-Q96+O96)/J96)</f>
        <v>0</v>
      </c>
      <c r="L96" s="137">
        <f t="shared" ref="L96" si="1445">IF(K96*(7-J93)&lt;=0,0,K96*(7-J93))</f>
        <v>0</v>
      </c>
      <c r="M96" s="311">
        <f t="shared" ref="M96" si="1446">ROUND(IF(OR(K93-K96*(7-J93)+P96&lt;0,$B91=$B97,K96&lt;=0,K93=0),0,IF(K93-K96*(7-J93)+P96&gt;Q96-O96+P96,Q96-O96+P96,K93-K96*(7-J93)+P96)),1)</f>
        <v>0</v>
      </c>
      <c r="N96" s="312"/>
      <c r="O96" s="139">
        <f t="shared" ref="O96" si="1447">IF(OR($B91=$B97,J92=0),0,IF($B91=$B85,J91,$F91))</f>
        <v>0</v>
      </c>
      <c r="P96" s="30">
        <f t="shared" ref="P96" si="1448">IF(OR($B91=$B97,J96=0),0,$G93-$G92)</f>
        <v>0</v>
      </c>
      <c r="Q96" s="134">
        <f t="shared" ref="Q96" si="1449">IF(OR($B91=$B97,J96=0),0,J95)</f>
        <v>0</v>
      </c>
      <c r="R96" s="138">
        <f t="shared" ref="R96" si="1450">IF($B91=$B97,0,K93)</f>
        <v>0</v>
      </c>
      <c r="S96" s="176">
        <f t="shared" ref="S96" si="1451">IF($B85=$B91,IF(U91+U86&gt;0,1,0)+IF(V91+V86&gt;0,1,0)+IF(W91+W86&gt;0,1,0)+IF(X91+X86&gt;0,1,0)+IF(Y91+Y86&gt;0,1,0)+IF(Z91+Z86&gt;0,1,0)+IF(AA91+AA86&gt;0,1,0),S92)</f>
        <v>0</v>
      </c>
      <c r="T96" s="133">
        <f t="shared" ref="T96" si="1452">IF(OR($B91=$B97,S96=0,(T92-Z96+X96)&lt;=0),0,(T92-Z96+X96)/S96)</f>
        <v>0</v>
      </c>
      <c r="U96" s="137">
        <f t="shared" ref="U96" si="1453">IF(T96*(7-S93)&lt;=0,0,T96*(7-S93))</f>
        <v>0</v>
      </c>
      <c r="V96" s="311">
        <f t="shared" ref="V96" si="1454">ROUND(IF(OR(T93-T96*(7-S93)+Y96&lt;0,$B91=$B97,T96&lt;=0,T93=0),0,IF(T93-T96*(7-S93)+Y96&gt;Z96-X96+Y96,Z96-X96+Y96,T93-T96*(7-S93)+Y96)),1)</f>
        <v>0</v>
      </c>
      <c r="W96" s="312"/>
      <c r="X96" s="139">
        <f t="shared" ref="X96" si="1455">IF(OR($B91=$B97,S92=0),0,IF($B91=$B85,S91,$F91))</f>
        <v>0</v>
      </c>
      <c r="Y96" s="30">
        <f t="shared" ref="Y96" si="1456">IF(OR($B91=$B97,S96=0),0,$G93-$G92)</f>
        <v>0</v>
      </c>
      <c r="Z96" s="134">
        <f t="shared" ref="Z96" si="1457">IF(OR($B91=$B97,S96=0),0,S95)</f>
        <v>0</v>
      </c>
      <c r="AA96" s="138">
        <f t="shared" ref="AA96" si="1458">IF($B91=$B97,0,T93)</f>
        <v>0</v>
      </c>
      <c r="AB96" s="176">
        <f t="shared" ref="AB96" si="1459">IF($B85=$B91,IF(AD91+AD86&gt;0,1,0)+IF(AE91+AE86&gt;0,1,0)+IF(AF91+AF86&gt;0,1,0)+IF(AG91+AG86&gt;0,1,0)+IF(AH91+AH86&gt;0,1,0)+IF(AI91+AI86&gt;0,1,0)+IF(AJ91+AJ86&gt;0,1,0),AB92)</f>
        <v>0</v>
      </c>
      <c r="AC96" s="133">
        <f t="shared" ref="AC96" si="1460">IF(OR($B91=$B97,AB96=0,(AC92-AI96+AG96)&lt;=0),0,(AC92-AI96+AG96)/AB96)</f>
        <v>0</v>
      </c>
      <c r="AD96" s="137">
        <f t="shared" ref="AD96" si="1461">IF(AC96*(7-AB93)&lt;=0,0,AC96*(7-AB93))</f>
        <v>0</v>
      </c>
      <c r="AE96" s="311">
        <f t="shared" ref="AE96" si="1462">ROUND(IF(OR(AC93-AC96*(7-AB93)+AH96&lt;0,$B91=$B97,AC96&lt;=0,AC93=0),0,IF(AC93-AC96*(7-AB93)+AH96&gt;AI96-AG96+AH96,AI96-AG96+AH96,AC93-AC96*(7-AB93)+AH96)),1)</f>
        <v>0</v>
      </c>
      <c r="AF96" s="312"/>
      <c r="AG96" s="139">
        <f t="shared" ref="AG96" si="1463">IF(OR($B91=$B97,AB92=0),0,IF($B91=$B85,AB91,$F91))</f>
        <v>0</v>
      </c>
      <c r="AH96" s="30">
        <f t="shared" ref="AH96" si="1464">IF(OR($B91=$B97,AB96=0),0,$G93-$G92)</f>
        <v>0</v>
      </c>
      <c r="AI96" s="134">
        <f t="shared" ref="AI96" si="1465">IF(OR($B91=$B97,AB96=0),0,AB95)</f>
        <v>0</v>
      </c>
      <c r="AJ96" s="138">
        <f t="shared" ref="AJ96" si="1466">IF($B91=$B97,0,AC93)</f>
        <v>0</v>
      </c>
      <c r="AK96" s="176">
        <f t="shared" ref="AK96" si="1467">IF($B85=$B91,IF(AM91+AM86&gt;0,1,0)+IF(AN91+AN86&gt;0,1,0)+IF(AO91+AO86&gt;0,1,0)+IF(AP91+AP86&gt;0,1,0)+IF(AQ91+AQ86&gt;0,1,0)+IF(AR91+AR86&gt;0,1,0)+IF(AS91+AS86&gt;0,1,0),AK92)</f>
        <v>0</v>
      </c>
      <c r="AL96" s="133">
        <f t="shared" ref="AL96" si="1468">IF(OR($B91=$B97,AK96=0,(AL92-AR96+AP96)&lt;=0),0,(AL92-AR96+AP96)/AK96)</f>
        <v>0</v>
      </c>
      <c r="AM96" s="137">
        <f t="shared" ref="AM96" si="1469">IF(AL96*(7-AK93)&lt;=0,0,AL96*(7-AK93))</f>
        <v>0</v>
      </c>
      <c r="AN96" s="311">
        <f t="shared" ref="AN96" si="1470">ROUND(IF(OR(AL93-AL96*(7-AK93)+AQ96&lt;0,$B91=$B97,AL96&lt;=0,AL93=0),0,IF(AL93-AL96*(7-AK93)+AQ96&gt;AR96-AP96+AQ96,AR96-AP96+AQ96,AL93-AL96*(7-AK93)+AQ96)),1)</f>
        <v>0</v>
      </c>
      <c r="AO96" s="312"/>
      <c r="AP96" s="139">
        <f t="shared" ref="AP96" si="1471">IF(OR($B91=$B97,AK92=0),0,IF($B91=$B85,AK91,$F91))</f>
        <v>0</v>
      </c>
      <c r="AQ96" s="30">
        <f t="shared" ref="AQ96" si="1472">IF(OR($B91=$B97,AK96=0),0,$G93-$G92)</f>
        <v>0</v>
      </c>
      <c r="AR96" s="134">
        <f t="shared" ref="AR96" si="1473">IF(OR($B91=$B97,AK96=0),0,AK95)</f>
        <v>0</v>
      </c>
      <c r="AS96" s="138">
        <f t="shared" ref="AS96" si="1474">IF($B91=$B97,0,AL93)</f>
        <v>0</v>
      </c>
      <c r="AT96" s="176">
        <f t="shared" ref="AT96" si="1475">IF($B85=$B91,IF(AV91+AV86&gt;0,1,0)+IF(AW91+AW86&gt;0,1,0)+IF(AX91+AX86&gt;0,1,0)+IF(AY91+AY86&gt;0,1,0)+IF(AZ91+AZ86&gt;0,1,0)+IF(BA91+BA86&gt;0,1,0)+IF(BB91+BB86&gt;0,1,0),AT92)</f>
        <v>0</v>
      </c>
      <c r="AU96" s="133">
        <f t="shared" ref="AU96" si="1476">IF(OR($B91=$B97,AT96=0,(AU92-BA96+AY96)&lt;=0),0,(AU92-BA96+AY96)/AT96)</f>
        <v>0</v>
      </c>
      <c r="AV96" s="137">
        <f t="shared" ref="AV96" si="1477">IF(AU96*(7-AT93)&lt;=0,0,AU96*(7-AT93))</f>
        <v>0</v>
      </c>
      <c r="AW96" s="311">
        <f t="shared" ref="AW96" si="1478">ROUND(IF(OR(AU93-AU96*(7-AT93)+AZ96&lt;0,$B91=$B97,AU96&lt;=0,AU93=0),0,IF(AU93-AU96*(7-AT93)+AZ96&gt;BA96-AY96+AZ96,BA96-AY96+AZ96,AU93-AU96*(7-AT93)+AZ96)),1)</f>
        <v>0</v>
      </c>
      <c r="AX96" s="312"/>
      <c r="AY96" s="139">
        <f t="shared" ref="AY96" si="1479">IF(OR($B91=$B97,AT92=0),0,IF($B91=$B85,AT91,$F91))</f>
        <v>0</v>
      </c>
      <c r="AZ96" s="30">
        <f t="shared" ref="AZ96" si="1480">IF(OR($B91=$B97,AT96=0),0,$G93-$G92)</f>
        <v>0</v>
      </c>
      <c r="BA96" s="134">
        <f t="shared" ref="BA96" si="1481">IF(OR($B91=$B97,AT96=0),0,AT95)</f>
        <v>0</v>
      </c>
      <c r="BB96" s="138">
        <f t="shared" ref="BB96" si="1482">IF($B91=$B97,0,AU93)</f>
        <v>0</v>
      </c>
    </row>
    <row r="97" spans="1:54" ht="15.75" x14ac:dyDescent="0.2">
      <c r="A97" s="1">
        <f t="shared" ref="A97" si="1483">IF(B97="","1. Niewypełnione",B97)</f>
        <v>0</v>
      </c>
      <c r="B97" s="320">
        <f>październik!B97</f>
        <v>0</v>
      </c>
      <c r="C97" s="321">
        <f>październik!C97</f>
        <v>0</v>
      </c>
      <c r="D97" s="321">
        <f>październik!D97</f>
        <v>0</v>
      </c>
      <c r="E97" s="321">
        <f>październik!E97</f>
        <v>0</v>
      </c>
      <c r="F97" s="177">
        <f>październik!F97</f>
        <v>18</v>
      </c>
      <c r="G97" s="185">
        <f>październik!G97</f>
        <v>18</v>
      </c>
      <c r="H97" s="177"/>
      <c r="I97" s="192">
        <f t="shared" ref="I97:I101" si="1484">K97+T97+AC97+AL97+AU97</f>
        <v>0</v>
      </c>
      <c r="J97" s="186">
        <f t="shared" ref="J97" si="1485">IF(OR($B97=$B103,J100=0),0,ROUND((K98+P102)/J100,0))</f>
        <v>0</v>
      </c>
      <c r="K97" s="51">
        <f t="shared" ref="K97:K98" si="1486">SUM(L97:R97)</f>
        <v>0</v>
      </c>
      <c r="L97" s="52">
        <f>październik!L97</f>
        <v>0</v>
      </c>
      <c r="M97" s="52">
        <f>październik!M97</f>
        <v>0</v>
      </c>
      <c r="N97" s="52">
        <f>październik!N97</f>
        <v>0</v>
      </c>
      <c r="O97" s="52">
        <f>październik!O97</f>
        <v>0</v>
      </c>
      <c r="P97" s="53">
        <f>październik!P97</f>
        <v>0</v>
      </c>
      <c r="Q97" s="54">
        <f>październik!Q97</f>
        <v>0</v>
      </c>
      <c r="R97" s="55">
        <f>październik!R97</f>
        <v>0</v>
      </c>
      <c r="S97" s="188">
        <f t="shared" ref="S97" si="1487">IF(OR($B97=$B103,S100=0),0,ROUND((T98+Y102)/S100,0))</f>
        <v>0</v>
      </c>
      <c r="T97" s="51">
        <f t="shared" ref="T97:T98" si="1488">SUM(U97:AA97)</f>
        <v>0</v>
      </c>
      <c r="U97" s="52">
        <f>październik!U97</f>
        <v>0</v>
      </c>
      <c r="V97" s="52">
        <f>październik!V97</f>
        <v>0</v>
      </c>
      <c r="W97" s="52">
        <f>październik!W97</f>
        <v>0</v>
      </c>
      <c r="X97" s="52">
        <f>październik!X97</f>
        <v>0</v>
      </c>
      <c r="Y97" s="53">
        <f>październik!Y97</f>
        <v>0</v>
      </c>
      <c r="Z97" s="54">
        <f>październik!Z97</f>
        <v>0</v>
      </c>
      <c r="AA97" s="55">
        <f>październik!AA97</f>
        <v>0</v>
      </c>
      <c r="AB97" s="188">
        <f t="shared" ref="AB97" si="1489">IF(OR($B97=$B103,AB100=0),0,ROUND((AC98+AH102)/AB100,0))</f>
        <v>0</v>
      </c>
      <c r="AC97" s="51">
        <f t="shared" ref="AC97:AC98" si="1490">SUM(AD97:AJ97)</f>
        <v>0</v>
      </c>
      <c r="AD97" s="52">
        <f>październik!AD97</f>
        <v>0</v>
      </c>
      <c r="AE97" s="52">
        <f>październik!AE97</f>
        <v>0</v>
      </c>
      <c r="AF97" s="52">
        <f>październik!AF97</f>
        <v>0</v>
      </c>
      <c r="AG97" s="52">
        <f>październik!AG97</f>
        <v>0</v>
      </c>
      <c r="AH97" s="53">
        <f>październik!AH97</f>
        <v>0</v>
      </c>
      <c r="AI97" s="54">
        <f>październik!AI97</f>
        <v>0</v>
      </c>
      <c r="AJ97" s="55">
        <f>październik!AJ97</f>
        <v>0</v>
      </c>
      <c r="AK97" s="188">
        <f t="shared" ref="AK97" si="1491">IF(OR($B97=$B103,AK100=0),0,ROUND((AL98+AQ102)/AK100,0))</f>
        <v>0</v>
      </c>
      <c r="AL97" s="51">
        <f t="shared" ref="AL97:AL98" si="1492">SUM(AM97:AS97)</f>
        <v>0</v>
      </c>
      <c r="AM97" s="52">
        <f>październik!AM97</f>
        <v>0</v>
      </c>
      <c r="AN97" s="52">
        <f>październik!AN97</f>
        <v>0</v>
      </c>
      <c r="AO97" s="52">
        <f>październik!AO97</f>
        <v>0</v>
      </c>
      <c r="AP97" s="52">
        <f>październik!AP97</f>
        <v>0</v>
      </c>
      <c r="AQ97" s="53">
        <f>październik!AQ97</f>
        <v>0</v>
      </c>
      <c r="AR97" s="54">
        <f>październik!AR97</f>
        <v>0</v>
      </c>
      <c r="AS97" s="55">
        <f>październik!AS97</f>
        <v>0</v>
      </c>
      <c r="AT97" s="188">
        <f t="shared" ref="AT97" si="1493">IF(OR($B97=$B103,AT100=0),0,ROUND((AU98+AZ102)/AT100,0))</f>
        <v>0</v>
      </c>
      <c r="AU97" s="51">
        <f t="shared" ref="AU97:AU98" si="1494">SUM(AV97:BB97)</f>
        <v>0</v>
      </c>
      <c r="AV97" s="52">
        <f t="shared" ref="AV97" si="1495">IF(SUM($AM$9:$AS$9)=SUM($AV$9:$BB$9),AM97,IF(AND(SUM($AV$9:$BB$9)&gt;42,SUM($AV$9:$BB$9)&lt;49),AM97,0))</f>
        <v>0</v>
      </c>
      <c r="AW97" s="52">
        <f t="shared" ref="AW97" si="1496">IF(SUM($AM$9:$AS$9)=SUM($AV$9:$BB$9),AN97,IF(AND(SUM($AV$9:$BB$9)&gt;42,SUM($AV$9:$BB$9)&lt;49),AN97,0))</f>
        <v>0</v>
      </c>
      <c r="AX97" s="52">
        <f t="shared" ref="AX97" si="1497">IF(SUM($AM$9:$AS$9)=SUM($AV$9:$BB$9),AO97,IF(AND(SUM($AV$9:$BB$9)&gt;42,SUM($AV$9:$BB$9)&lt;49),AO97,0))</f>
        <v>0</v>
      </c>
      <c r="AY97" s="52">
        <f t="shared" ref="AY97" si="1498">IF(SUM($AM$9:$AS$9)=SUM($AV$9:$BB$9),AP97,IF(AND(SUM($AV$9:$BB$9)&gt;42,SUM($AV$9:$BB$9)&lt;49),AP97,0))</f>
        <v>0</v>
      </c>
      <c r="AZ97" s="53">
        <f t="shared" ref="AZ97" si="1499">IF(SUM($AM$9:$AS$9)=SUM($AV$9:$BB$9),AQ97,IF(AND(SUM($AV$9:$BB$9)&gt;42,SUM($AV$9:$BB$9)&lt;49),AQ97,0))</f>
        <v>0</v>
      </c>
      <c r="BA97" s="54">
        <f t="shared" ref="BA97" si="1500">IF(SUM($AM$9:$AS$9)=SUM($AV$9:$BB$9),AR97,IF(AND(SUM($AV$9:$BB$9)&gt;42,SUM($AV$9:$BB$9)&lt;49),AR97,0))</f>
        <v>0</v>
      </c>
      <c r="BB97" s="55">
        <f t="shared" ref="BB97" si="1501">IF(SUM($AM$9:$AS$9)=SUM($AV$9:$BB$9),AS97,IF(AND(SUM($AV$9:$BB$9)&gt;42,SUM($AV$9:$BB$9)&lt;49),AS97,0))</f>
        <v>0</v>
      </c>
    </row>
    <row r="98" spans="1:54" ht="12.75" hidden="1" customHeight="1" x14ac:dyDescent="0.2">
      <c r="B98" s="93"/>
      <c r="C98" s="94"/>
      <c r="D98" s="95"/>
      <c r="E98" s="115"/>
      <c r="F98" s="140" t="b">
        <f t="shared" ref="F98" si="1502">IF($B91=$B97,OR(F92,G97&lt;F97),G97&lt;F97)</f>
        <v>0</v>
      </c>
      <c r="G98" s="189">
        <f t="shared" ref="G98" si="1503">IF(AND($B91=$B97,$B91&lt;&gt;"",$B91&lt;&gt;0),G97+G92,G97)</f>
        <v>18</v>
      </c>
      <c r="H98" s="120"/>
      <c r="I98" s="165">
        <f t="shared" si="1484"/>
        <v>0</v>
      </c>
      <c r="J98" s="194">
        <f t="shared" ref="J98" si="1504">7-COUNTIF(L97:R97,0)-COUNTIF(L97:R97,"")</f>
        <v>0</v>
      </c>
      <c r="K98" s="22">
        <f t="shared" si="1486"/>
        <v>0</v>
      </c>
      <c r="L98" s="35">
        <f t="shared" ref="L98:R98" si="1505">IF($B91=$B97,L97+L92,L97)</f>
        <v>0</v>
      </c>
      <c r="M98" s="35">
        <f t="shared" si="1505"/>
        <v>0</v>
      </c>
      <c r="N98" s="35">
        <f t="shared" si="1505"/>
        <v>0</v>
      </c>
      <c r="O98" s="35">
        <f t="shared" si="1505"/>
        <v>0</v>
      </c>
      <c r="P98" s="36">
        <f t="shared" si="1505"/>
        <v>0</v>
      </c>
      <c r="Q98" s="37">
        <f t="shared" si="1505"/>
        <v>0</v>
      </c>
      <c r="R98" s="38">
        <f t="shared" si="1505"/>
        <v>0</v>
      </c>
      <c r="S98" s="194">
        <f t="shared" ref="S98" si="1506">7-COUNTIF(U97:AA97,0)-COUNTIF(U97:AA97,"")</f>
        <v>0</v>
      </c>
      <c r="T98" s="22">
        <f t="shared" si="1488"/>
        <v>0</v>
      </c>
      <c r="U98" s="35">
        <f t="shared" ref="U98:AA98" si="1507">IF($B91=$B97,U97+U92,U97)</f>
        <v>0</v>
      </c>
      <c r="V98" s="35">
        <f t="shared" si="1507"/>
        <v>0</v>
      </c>
      <c r="W98" s="35">
        <f t="shared" si="1507"/>
        <v>0</v>
      </c>
      <c r="X98" s="35">
        <f t="shared" si="1507"/>
        <v>0</v>
      </c>
      <c r="Y98" s="36">
        <f t="shared" si="1507"/>
        <v>0</v>
      </c>
      <c r="Z98" s="37">
        <f t="shared" si="1507"/>
        <v>0</v>
      </c>
      <c r="AA98" s="38">
        <f t="shared" si="1507"/>
        <v>0</v>
      </c>
      <c r="AB98" s="194">
        <f t="shared" ref="AB98" si="1508">7-COUNTIF(AD97:AJ97,0)-COUNTIF(AD97:AJ97,"")</f>
        <v>0</v>
      </c>
      <c r="AC98" s="22">
        <f t="shared" si="1490"/>
        <v>0</v>
      </c>
      <c r="AD98" s="35">
        <f t="shared" ref="AD98:AJ98" si="1509">IF($B91=$B97,AD97+AD92,AD97)</f>
        <v>0</v>
      </c>
      <c r="AE98" s="35">
        <f t="shared" si="1509"/>
        <v>0</v>
      </c>
      <c r="AF98" s="35">
        <f t="shared" si="1509"/>
        <v>0</v>
      </c>
      <c r="AG98" s="35">
        <f t="shared" si="1509"/>
        <v>0</v>
      </c>
      <c r="AH98" s="36">
        <f t="shared" si="1509"/>
        <v>0</v>
      </c>
      <c r="AI98" s="37">
        <f t="shared" si="1509"/>
        <v>0</v>
      </c>
      <c r="AJ98" s="38">
        <f t="shared" si="1509"/>
        <v>0</v>
      </c>
      <c r="AK98" s="194">
        <f t="shared" ref="AK98" si="1510">7-COUNTIF(AM97:AS97,0)-COUNTIF(AM97:AS97,"")</f>
        <v>0</v>
      </c>
      <c r="AL98" s="22">
        <f t="shared" si="1492"/>
        <v>0</v>
      </c>
      <c r="AM98" s="35">
        <f t="shared" ref="AM98:AS98" si="1511">IF($B91=$B97,AM97+AM92,AM97)</f>
        <v>0</v>
      </c>
      <c r="AN98" s="35">
        <f t="shared" si="1511"/>
        <v>0</v>
      </c>
      <c r="AO98" s="35">
        <f t="shared" si="1511"/>
        <v>0</v>
      </c>
      <c r="AP98" s="35">
        <f t="shared" si="1511"/>
        <v>0</v>
      </c>
      <c r="AQ98" s="36">
        <f t="shared" si="1511"/>
        <v>0</v>
      </c>
      <c r="AR98" s="37">
        <f t="shared" si="1511"/>
        <v>0</v>
      </c>
      <c r="AS98" s="38">
        <f t="shared" si="1511"/>
        <v>0</v>
      </c>
      <c r="AT98" s="194">
        <f t="shared" ref="AT98" si="1512">7-COUNTIF(AV97:BB97,0)-COUNTIF(AV97:BB97,"")</f>
        <v>0</v>
      </c>
      <c r="AU98" s="22">
        <f t="shared" si="1494"/>
        <v>0</v>
      </c>
      <c r="AV98" s="35">
        <f t="shared" ref="AV98:BB98" si="1513">IF($B91=$B97,AV97+AV92,AV97)</f>
        <v>0</v>
      </c>
      <c r="AW98" s="35">
        <f t="shared" si="1513"/>
        <v>0</v>
      </c>
      <c r="AX98" s="35">
        <f t="shared" si="1513"/>
        <v>0</v>
      </c>
      <c r="AY98" s="35">
        <f t="shared" si="1513"/>
        <v>0</v>
      </c>
      <c r="AZ98" s="36">
        <f t="shared" si="1513"/>
        <v>0</v>
      </c>
      <c r="BA98" s="37">
        <f t="shared" si="1513"/>
        <v>0</v>
      </c>
      <c r="BB98" s="38">
        <f t="shared" si="1513"/>
        <v>0</v>
      </c>
    </row>
    <row r="99" spans="1:54" ht="15" hidden="1" customHeight="1" x14ac:dyDescent="0.2">
      <c r="B99" s="116"/>
      <c r="C99" s="117"/>
      <c r="D99" s="118"/>
      <c r="E99" s="119"/>
      <c r="F99" s="92"/>
      <c r="G99" s="190">
        <f t="shared" ref="G99" si="1514">IF(AND($B91=$B97,$B91&lt;&gt;"",$B91&lt;&gt;0),F97+G93,F97)</f>
        <v>18</v>
      </c>
      <c r="H99" s="121"/>
      <c r="I99" s="165">
        <f t="shared" si="1484"/>
        <v>0</v>
      </c>
      <c r="J99" s="195">
        <f t="shared" ref="J99" si="1515">IF($B97=$B91,COUNTIF(L99:R99,0),COUNTIF(L100:R100,0)+COUNTIF(L100:R100,""))</f>
        <v>7</v>
      </c>
      <c r="K99" s="39">
        <f t="shared" ref="K99:R99" si="1516">IF($B91=$B97,K100+K93,K100)</f>
        <v>0</v>
      </c>
      <c r="L99" s="40">
        <f t="shared" si="1516"/>
        <v>0</v>
      </c>
      <c r="M99" s="40">
        <f t="shared" si="1516"/>
        <v>0</v>
      </c>
      <c r="N99" s="40">
        <f t="shared" si="1516"/>
        <v>0</v>
      </c>
      <c r="O99" s="40">
        <f t="shared" si="1516"/>
        <v>0</v>
      </c>
      <c r="P99" s="41">
        <f t="shared" si="1516"/>
        <v>0</v>
      </c>
      <c r="Q99" s="42">
        <f t="shared" si="1516"/>
        <v>0</v>
      </c>
      <c r="R99" s="43">
        <f t="shared" si="1516"/>
        <v>0</v>
      </c>
      <c r="S99" s="195">
        <f t="shared" ref="S99" si="1517">IF($B97=$B91,COUNTIF(U99:AA99,0),COUNTIF(U100:AA100,0)+COUNTIF(U100:AA100,""))</f>
        <v>7</v>
      </c>
      <c r="T99" s="39">
        <f t="shared" ref="T99:AA99" si="1518">IF($B91=$B97,T100+T93,T100)</f>
        <v>0</v>
      </c>
      <c r="U99" s="40">
        <f t="shared" si="1518"/>
        <v>0</v>
      </c>
      <c r="V99" s="40">
        <f t="shared" si="1518"/>
        <v>0</v>
      </c>
      <c r="W99" s="40">
        <f t="shared" si="1518"/>
        <v>0</v>
      </c>
      <c r="X99" s="40">
        <f t="shared" si="1518"/>
        <v>0</v>
      </c>
      <c r="Y99" s="41">
        <f t="shared" si="1518"/>
        <v>0</v>
      </c>
      <c r="Z99" s="42">
        <f t="shared" si="1518"/>
        <v>0</v>
      </c>
      <c r="AA99" s="43">
        <f t="shared" si="1518"/>
        <v>0</v>
      </c>
      <c r="AB99" s="195">
        <f t="shared" ref="AB99" si="1519">IF($B97=$B91,COUNTIF(AD99:AJ99,0),COUNTIF(AD100:AJ100,0)+COUNTIF(AD100:AJ100,""))</f>
        <v>7</v>
      </c>
      <c r="AC99" s="39">
        <f t="shared" ref="AC99:AJ99" si="1520">IF($B91=$B97,AC100+AC93,AC100)</f>
        <v>0</v>
      </c>
      <c r="AD99" s="40">
        <f t="shared" si="1520"/>
        <v>0</v>
      </c>
      <c r="AE99" s="40">
        <f t="shared" si="1520"/>
        <v>0</v>
      </c>
      <c r="AF99" s="40">
        <f t="shared" si="1520"/>
        <v>0</v>
      </c>
      <c r="AG99" s="40">
        <f t="shared" si="1520"/>
        <v>0</v>
      </c>
      <c r="AH99" s="41">
        <f t="shared" si="1520"/>
        <v>0</v>
      </c>
      <c r="AI99" s="42">
        <f t="shared" si="1520"/>
        <v>0</v>
      </c>
      <c r="AJ99" s="43">
        <f t="shared" si="1520"/>
        <v>0</v>
      </c>
      <c r="AK99" s="195">
        <f t="shared" ref="AK99" si="1521">IF($B97=$B91,COUNTIF(AM99:AS99,0),COUNTIF(AM100:AS100,0)+COUNTIF(AM100:AS100,""))</f>
        <v>7</v>
      </c>
      <c r="AL99" s="39">
        <f t="shared" ref="AL99:AS99" si="1522">IF($B91=$B97,AL100+AL93,AL100)</f>
        <v>0</v>
      </c>
      <c r="AM99" s="40">
        <f t="shared" si="1522"/>
        <v>0</v>
      </c>
      <c r="AN99" s="40">
        <f t="shared" si="1522"/>
        <v>0</v>
      </c>
      <c r="AO99" s="40">
        <f t="shared" si="1522"/>
        <v>0</v>
      </c>
      <c r="AP99" s="40">
        <f t="shared" si="1522"/>
        <v>0</v>
      </c>
      <c r="AQ99" s="41">
        <f t="shared" si="1522"/>
        <v>0</v>
      </c>
      <c r="AR99" s="42">
        <f t="shared" si="1522"/>
        <v>0</v>
      </c>
      <c r="AS99" s="43">
        <f t="shared" si="1522"/>
        <v>0</v>
      </c>
      <c r="AT99" s="195">
        <f t="shared" ref="AT99" si="1523">IF($B97=$B91,COUNTIF(AV99:BB99,0),COUNTIF(AV100:BB100,0)+COUNTIF(AV100:BB100,""))</f>
        <v>7</v>
      </c>
      <c r="AU99" s="39">
        <f t="shared" ref="AU99:BB99" si="1524">IF($B91=$B97,AU100+AU93,AU100)</f>
        <v>0</v>
      </c>
      <c r="AV99" s="40">
        <f t="shared" si="1524"/>
        <v>0</v>
      </c>
      <c r="AW99" s="40">
        <f t="shared" si="1524"/>
        <v>0</v>
      </c>
      <c r="AX99" s="40">
        <f t="shared" si="1524"/>
        <v>0</v>
      </c>
      <c r="AY99" s="40">
        <f t="shared" si="1524"/>
        <v>0</v>
      </c>
      <c r="AZ99" s="41">
        <f t="shared" si="1524"/>
        <v>0</v>
      </c>
      <c r="BA99" s="42">
        <f t="shared" si="1524"/>
        <v>0</v>
      </c>
      <c r="BB99" s="43">
        <f t="shared" si="1524"/>
        <v>0</v>
      </c>
    </row>
    <row r="100" spans="1:54" ht="15.75" customHeight="1" x14ac:dyDescent="0.2">
      <c r="A100" s="1">
        <f t="shared" ref="A100" si="1525">A97</f>
        <v>0</v>
      </c>
      <c r="B100" s="313">
        <f t="shared" ref="B100" si="1526">B94+1</f>
        <v>14</v>
      </c>
      <c r="C100" s="314"/>
      <c r="D100" s="314"/>
      <c r="E100" s="314"/>
      <c r="F100" s="31"/>
      <c r="G100" s="183"/>
      <c r="H100" s="122">
        <f t="shared" ref="H100" si="1527">5-COUNTIF(AU97,0)-COUNTIF(AL97,0)-COUNTIF(AC97,0)-COUNTIF(T97,0)-COUNTIF(K97,0)</f>
        <v>0</v>
      </c>
      <c r="I100" s="165">
        <f t="shared" si="1484"/>
        <v>0</v>
      </c>
      <c r="J100" s="187">
        <f t="shared" ref="J100" si="1528">IF($B97=$B91,J94+IF($F97&lt;&gt;$G97,(K97+$G99-$G98)/$F97,K97/$F97),IF($F97&lt;&gt;G97,(K97+$G99-$G98)/$F97,K97/$F97))</f>
        <v>0</v>
      </c>
      <c r="K100" s="7">
        <f t="shared" ref="K100:K101" si="1529">SUM(L100:R100)</f>
        <v>0</v>
      </c>
      <c r="L100" s="26">
        <f t="shared" ref="L100:R100" si="1530">L97</f>
        <v>0</v>
      </c>
      <c r="M100" s="26">
        <f t="shared" si="1530"/>
        <v>0</v>
      </c>
      <c r="N100" s="26">
        <f t="shared" si="1530"/>
        <v>0</v>
      </c>
      <c r="O100" s="26">
        <f t="shared" si="1530"/>
        <v>0</v>
      </c>
      <c r="P100" s="26">
        <f t="shared" si="1530"/>
        <v>0</v>
      </c>
      <c r="Q100" s="29">
        <f t="shared" si="1530"/>
        <v>0</v>
      </c>
      <c r="R100" s="23">
        <f t="shared" si="1530"/>
        <v>0</v>
      </c>
      <c r="S100" s="187">
        <f t="shared" ref="S100" si="1531">IF($B97=$B91,S94+IF($F97&lt;&gt;$G97,(T97+$G99-$G98)/$F97,T97/$F97),IF($F97&lt;&gt;P97,(T97+$G99-$G98)/$F97,T97/$F97))</f>
        <v>0</v>
      </c>
      <c r="T100" s="7">
        <f t="shared" ref="T100:T101" si="1532">SUM(U100:AA100)</f>
        <v>0</v>
      </c>
      <c r="U100" s="26">
        <f t="shared" ref="U100:AA100" si="1533">U97</f>
        <v>0</v>
      </c>
      <c r="V100" s="26">
        <f t="shared" si="1533"/>
        <v>0</v>
      </c>
      <c r="W100" s="26">
        <f t="shared" si="1533"/>
        <v>0</v>
      </c>
      <c r="X100" s="26">
        <f t="shared" si="1533"/>
        <v>0</v>
      </c>
      <c r="Y100" s="113">
        <f t="shared" si="1533"/>
        <v>0</v>
      </c>
      <c r="Z100" s="29">
        <f t="shared" si="1533"/>
        <v>0</v>
      </c>
      <c r="AA100" s="23">
        <f t="shared" si="1533"/>
        <v>0</v>
      </c>
      <c r="AB100" s="187">
        <f t="shared" ref="AB100" si="1534">IF($B97=$B91,AB94+IF($F97&lt;&gt;$G97,(AC97+$G99-$G98)/$F97,AC97/$F97),IF($F97&lt;&gt;Y97,(AC97+$G99-$G98)/$F97,AC97/$F97))</f>
        <v>0</v>
      </c>
      <c r="AC100" s="7">
        <f t="shared" ref="AC100:AC101" si="1535">SUM(AD100:AJ100)</f>
        <v>0</v>
      </c>
      <c r="AD100" s="26">
        <f t="shared" ref="AD100:AJ100" si="1536">AD97</f>
        <v>0</v>
      </c>
      <c r="AE100" s="26">
        <f t="shared" si="1536"/>
        <v>0</v>
      </c>
      <c r="AF100" s="26">
        <f t="shared" si="1536"/>
        <v>0</v>
      </c>
      <c r="AG100" s="26">
        <f t="shared" si="1536"/>
        <v>0</v>
      </c>
      <c r="AH100" s="113">
        <f t="shared" si="1536"/>
        <v>0</v>
      </c>
      <c r="AI100" s="29">
        <f t="shared" si="1536"/>
        <v>0</v>
      </c>
      <c r="AJ100" s="23">
        <f t="shared" si="1536"/>
        <v>0</v>
      </c>
      <c r="AK100" s="187">
        <f t="shared" ref="AK100" si="1537">IF($B97=$B91,AK94+IF($F97&lt;&gt;$G97,(AL97+$G99-$G98)/$F97,AL97/$F97),IF($F97&lt;&gt;AH97,(AL97+$G99-$G98)/$F97,AL97/$F97))</f>
        <v>0</v>
      </c>
      <c r="AL100" s="7">
        <f t="shared" ref="AL100:AL101" si="1538">SUM(AM100:AS100)</f>
        <v>0</v>
      </c>
      <c r="AM100" s="26">
        <f t="shared" ref="AM100:AS100" si="1539">AM97</f>
        <v>0</v>
      </c>
      <c r="AN100" s="26">
        <f t="shared" si="1539"/>
        <v>0</v>
      </c>
      <c r="AO100" s="26">
        <f t="shared" si="1539"/>
        <v>0</v>
      </c>
      <c r="AP100" s="26">
        <f t="shared" si="1539"/>
        <v>0</v>
      </c>
      <c r="AQ100" s="113">
        <f t="shared" si="1539"/>
        <v>0</v>
      </c>
      <c r="AR100" s="29">
        <f t="shared" si="1539"/>
        <v>0</v>
      </c>
      <c r="AS100" s="23">
        <f t="shared" si="1539"/>
        <v>0</v>
      </c>
      <c r="AT100" s="187">
        <f t="shared" ref="AT100" si="1540">IF($B97=$B91,AT94+IF($F97&lt;&gt;$G97,(AU97+$G99-$G98)/$F97,AU97/$F97),IF($F97&lt;&gt;AQ97,(AU97+$G99-$G98)/$F97,AU97/$F97))</f>
        <v>0</v>
      </c>
      <c r="AU100" s="7">
        <f t="shared" ref="AU100:AU101" si="1541">SUM(AV100:BB100)</f>
        <v>0</v>
      </c>
      <c r="AV100" s="6">
        <f t="shared" ref="AV100" si="1542">IF(SUM($AM$9:$AS$9)=SUM($AV$9:$BB$9),AV97,IF(AND(SUM($AV$9:$BB$9)&gt;42,SUM($AV$9:$BB$9)&lt;49),AV97,0))</f>
        <v>0</v>
      </c>
      <c r="AW100" s="6">
        <f t="shared" ref="AW100:BB100" si="1543">IF(SUM($AM$9:$AS$9)=SUM($AV$9:$BB$9),AW97,IF(AND(SUM($AV$9:$BB$9)&gt;42,SUM($AV$9:$BB$9)&lt;49),AW97,0))</f>
        <v>0</v>
      </c>
      <c r="AX100" s="6">
        <f t="shared" si="1543"/>
        <v>0</v>
      </c>
      <c r="AY100" s="6">
        <f t="shared" si="1543"/>
        <v>0</v>
      </c>
      <c r="AZ100" s="26">
        <f t="shared" si="1543"/>
        <v>0</v>
      </c>
      <c r="BA100" s="29">
        <f t="shared" si="1543"/>
        <v>0</v>
      </c>
      <c r="BB100" s="23">
        <f t="shared" si="1543"/>
        <v>0</v>
      </c>
    </row>
    <row r="101" spans="1:54" ht="15.75" customHeight="1" x14ac:dyDescent="0.2">
      <c r="A101" s="1">
        <f t="shared" ref="A101:A102" si="1544">A100</f>
        <v>0</v>
      </c>
      <c r="B101" s="313"/>
      <c r="C101" s="314"/>
      <c r="D101" s="314"/>
      <c r="E101" s="314"/>
      <c r="F101" s="31"/>
      <c r="G101" s="183"/>
      <c r="H101" s="123">
        <f t="shared" ref="H101" si="1545">IF($B97=$B91,H95+F101,$F101)</f>
        <v>0</v>
      </c>
      <c r="I101" s="165">
        <f t="shared" si="1484"/>
        <v>0</v>
      </c>
      <c r="J101" s="141">
        <f t="shared" ref="J101" si="1546">IF($H100=0,0,IF($B91=$B97,IF($H102&gt;0,$H102+J95,K97+J95),IF($H102&gt;0,$H102,K97)))</f>
        <v>0</v>
      </c>
      <c r="K101" s="7">
        <f t="shared" si="1529"/>
        <v>0</v>
      </c>
      <c r="L101" s="6"/>
      <c r="M101" s="6"/>
      <c r="N101" s="6"/>
      <c r="O101" s="6"/>
      <c r="P101" s="26"/>
      <c r="Q101" s="29"/>
      <c r="R101" s="23"/>
      <c r="S101" s="141">
        <f t="shared" ref="S101" si="1547">IF($H100=0,0,IF($B91=$B97,IF($H102&gt;0,$H102+S95,T97+S95),IF($H102&gt;0,$H102,T97)))</f>
        <v>0</v>
      </c>
      <c r="T101" s="7">
        <f t="shared" si="1532"/>
        <v>0</v>
      </c>
      <c r="U101" s="6"/>
      <c r="V101" s="6"/>
      <c r="W101" s="6"/>
      <c r="X101" s="6"/>
      <c r="Y101" s="26"/>
      <c r="Z101" s="29"/>
      <c r="AA101" s="23"/>
      <c r="AB101" s="141">
        <f t="shared" ref="AB101" si="1548">IF($H100=0,0,IF($B91=$B97,IF($H102&gt;0,$H102+AB95,AC97+AB95),IF($H102&gt;0,$H102,AC97)))</f>
        <v>0</v>
      </c>
      <c r="AC101" s="7">
        <f t="shared" si="1535"/>
        <v>0</v>
      </c>
      <c r="AD101" s="6"/>
      <c r="AE101" s="6"/>
      <c r="AF101" s="6"/>
      <c r="AG101" s="6"/>
      <c r="AH101" s="26"/>
      <c r="AI101" s="29"/>
      <c r="AJ101" s="23"/>
      <c r="AK101" s="141">
        <f t="shared" ref="AK101" si="1549">IF($H100=0,0,IF($B91=$B97,IF($H102&gt;0,$H102+AK95,AL97+AK95),IF($H102&gt;0,$H102,AL97)))</f>
        <v>0</v>
      </c>
      <c r="AL101" s="7">
        <f t="shared" si="1538"/>
        <v>0</v>
      </c>
      <c r="AM101" s="6"/>
      <c r="AN101" s="6"/>
      <c r="AO101" s="6"/>
      <c r="AP101" s="6"/>
      <c r="AQ101" s="26"/>
      <c r="AR101" s="29"/>
      <c r="AS101" s="23"/>
      <c r="AT101" s="141">
        <f t="shared" ref="AT101" si="1550">IF($H100=0,0,IF($B91=$B97,IF($H102&gt;0,$H102+AT95,AU97+AT95),IF($H102&gt;0,$H102,AU97)))</f>
        <v>0</v>
      </c>
      <c r="AU101" s="7">
        <f t="shared" si="1541"/>
        <v>0</v>
      </c>
      <c r="AV101" s="6"/>
      <c r="AW101" s="6"/>
      <c r="AX101" s="6"/>
      <c r="AY101" s="6"/>
      <c r="AZ101" s="26"/>
      <c r="BA101" s="29"/>
      <c r="BB101" s="23"/>
    </row>
    <row r="102" spans="1:54" ht="18.75" customHeight="1" thickBot="1" x14ac:dyDescent="0.25">
      <c r="A102" s="1">
        <f t="shared" si="1544"/>
        <v>0</v>
      </c>
      <c r="B102" s="323" t="str">
        <f>IF(B97="",Wydruk!$AE$6,IF(J98=0,Wydruk!$AE$7,IF(AND(G98&lt;G99,B97&lt;&gt;$B103),Wydruk!$AE$13,IF(AND($B97=$B91,$B97&lt;&gt;$B103),IF(OR(OR(J102&lt;4,J102&gt;5),OR(S102&lt;4,S102&gt;5),OR(AB102&lt;4,AB102&gt;5),OR(AK102&lt;4,AK102&gt;5),OR(AND(AT102&lt;4,AT102&gt;0),AT102&gt;5)),Wydruk!$AE$8,Wydruk!$AE$9),IF($B97=$B103,IF($F101&lt;&gt;0,Wydruk!$AE$12,Wydruk!$AE$10),IF(OR(OR(J98&lt;4,J98&gt;5),OR(S98&lt;4,S98&gt;5),OR(AB98&lt;4,AB98&gt;5),OR(AK98&lt;4,AK98&gt;5),OR(AND(AT98&lt;4,AT98&gt;0),AT98&gt;5)),Wydruk!$AE$8,Wydruk!$AE$11))))))</f>
        <v>Uzupełnij liczby godzin tygodniowego planu</v>
      </c>
      <c r="C102" s="324"/>
      <c r="D102" s="324"/>
      <c r="E102" s="324"/>
      <c r="F102" s="173">
        <f>październik!F102</f>
        <v>0</v>
      </c>
      <c r="G102" s="184">
        <f>październik!G102</f>
        <v>0</v>
      </c>
      <c r="H102" s="191">
        <f t="shared" ref="H102" si="1551">IF(OR($G102=0,$F102=0,$G102="",$F102=""),0,$G102/$F102)</f>
        <v>0</v>
      </c>
      <c r="I102" s="193"/>
      <c r="J102" s="176">
        <f t="shared" ref="J102" si="1552">IF($B91=$B97,IF(L97+L92&gt;0,1,0)+IF(M97+M92&gt;0,1,0)+IF(N97+N92&gt;0,1,0)+IF(O97+O92&gt;0,1,0)+IF(P97+P92&gt;0,1,0)+IF(Q97+Q92&gt;0,1,0)+IF(R97+R92&gt;0,1,0),J98)</f>
        <v>0</v>
      </c>
      <c r="K102" s="133">
        <f t="shared" ref="K102" si="1553">IF(OR($B97=$B103,J102=0,(K98-Q102+O102)&lt;=0),0,(K98-Q102+O102)/J102)</f>
        <v>0</v>
      </c>
      <c r="L102" s="137">
        <f t="shared" ref="L102" si="1554">IF(K102*(7-J99)&lt;=0,0,K102*(7-J99))</f>
        <v>0</v>
      </c>
      <c r="M102" s="311">
        <f t="shared" ref="M102" si="1555">ROUND(IF(OR(K99-K102*(7-J99)+P102&lt;0,$B97=$B103,K102&lt;=0,K99=0),0,IF(K99-K102*(7-J99)+P102&gt;Q102-O102+P102,Q102-O102+P102,K99-K102*(7-J99)+P102)),1)</f>
        <v>0</v>
      </c>
      <c r="N102" s="312"/>
      <c r="O102" s="139">
        <f t="shared" ref="O102" si="1556">IF(OR($B97=$B103,J98=0),0,IF($B97=$B91,J97,$F97))</f>
        <v>0</v>
      </c>
      <c r="P102" s="30">
        <f t="shared" ref="P102" si="1557">IF(OR($B97=$B103,J102=0),0,$G99-$G98)</f>
        <v>0</v>
      </c>
      <c r="Q102" s="134">
        <f t="shared" ref="Q102" si="1558">IF(OR($B97=$B103,J102=0),0,J101)</f>
        <v>0</v>
      </c>
      <c r="R102" s="138">
        <f t="shared" ref="R102" si="1559">IF($B97=$B103,0,K99)</f>
        <v>0</v>
      </c>
      <c r="S102" s="176">
        <f t="shared" ref="S102" si="1560">IF($B91=$B97,IF(U97+U92&gt;0,1,0)+IF(V97+V92&gt;0,1,0)+IF(W97+W92&gt;0,1,0)+IF(X97+X92&gt;0,1,0)+IF(Y97+Y92&gt;0,1,0)+IF(Z97+Z92&gt;0,1,0)+IF(AA97+AA92&gt;0,1,0),S98)</f>
        <v>0</v>
      </c>
      <c r="T102" s="133">
        <f t="shared" ref="T102" si="1561">IF(OR($B97=$B103,S102=0,(T98-Z102+X102)&lt;=0),0,(T98-Z102+X102)/S102)</f>
        <v>0</v>
      </c>
      <c r="U102" s="137">
        <f t="shared" ref="U102" si="1562">IF(T102*(7-S99)&lt;=0,0,T102*(7-S99))</f>
        <v>0</v>
      </c>
      <c r="V102" s="311">
        <f t="shared" ref="V102" si="1563">ROUND(IF(OR(T99-T102*(7-S99)+Y102&lt;0,$B97=$B103,T102&lt;=0,T99=0),0,IF(T99-T102*(7-S99)+Y102&gt;Z102-X102+Y102,Z102-X102+Y102,T99-T102*(7-S99)+Y102)),1)</f>
        <v>0</v>
      </c>
      <c r="W102" s="312"/>
      <c r="X102" s="139">
        <f t="shared" ref="X102" si="1564">IF(OR($B97=$B103,S98=0),0,IF($B97=$B91,S97,$F97))</f>
        <v>0</v>
      </c>
      <c r="Y102" s="30">
        <f t="shared" ref="Y102" si="1565">IF(OR($B97=$B103,S102=0),0,$G99-$G98)</f>
        <v>0</v>
      </c>
      <c r="Z102" s="134">
        <f t="shared" ref="Z102" si="1566">IF(OR($B97=$B103,S102=0),0,S101)</f>
        <v>0</v>
      </c>
      <c r="AA102" s="138">
        <f t="shared" ref="AA102" si="1567">IF($B97=$B103,0,T99)</f>
        <v>0</v>
      </c>
      <c r="AB102" s="176">
        <f t="shared" ref="AB102" si="1568">IF($B91=$B97,IF(AD97+AD92&gt;0,1,0)+IF(AE97+AE92&gt;0,1,0)+IF(AF97+AF92&gt;0,1,0)+IF(AG97+AG92&gt;0,1,0)+IF(AH97+AH92&gt;0,1,0)+IF(AI97+AI92&gt;0,1,0)+IF(AJ97+AJ92&gt;0,1,0),AB98)</f>
        <v>0</v>
      </c>
      <c r="AC102" s="133">
        <f t="shared" ref="AC102" si="1569">IF(OR($B97=$B103,AB102=0,(AC98-AI102+AG102)&lt;=0),0,(AC98-AI102+AG102)/AB102)</f>
        <v>0</v>
      </c>
      <c r="AD102" s="137">
        <f t="shared" ref="AD102" si="1570">IF(AC102*(7-AB99)&lt;=0,0,AC102*(7-AB99))</f>
        <v>0</v>
      </c>
      <c r="AE102" s="311">
        <f t="shared" ref="AE102" si="1571">ROUND(IF(OR(AC99-AC102*(7-AB99)+AH102&lt;0,$B97=$B103,AC102&lt;=0,AC99=0),0,IF(AC99-AC102*(7-AB99)+AH102&gt;AI102-AG102+AH102,AI102-AG102+AH102,AC99-AC102*(7-AB99)+AH102)),1)</f>
        <v>0</v>
      </c>
      <c r="AF102" s="312"/>
      <c r="AG102" s="139">
        <f t="shared" ref="AG102" si="1572">IF(OR($B97=$B103,AB98=0),0,IF($B97=$B91,AB97,$F97))</f>
        <v>0</v>
      </c>
      <c r="AH102" s="30">
        <f t="shared" ref="AH102" si="1573">IF(OR($B97=$B103,AB102=0),0,$G99-$G98)</f>
        <v>0</v>
      </c>
      <c r="AI102" s="134">
        <f t="shared" ref="AI102" si="1574">IF(OR($B97=$B103,AB102=0),0,AB101)</f>
        <v>0</v>
      </c>
      <c r="AJ102" s="138">
        <f t="shared" ref="AJ102" si="1575">IF($B97=$B103,0,AC99)</f>
        <v>0</v>
      </c>
      <c r="AK102" s="176">
        <f t="shared" ref="AK102" si="1576">IF($B91=$B97,IF(AM97+AM92&gt;0,1,0)+IF(AN97+AN92&gt;0,1,0)+IF(AO97+AO92&gt;0,1,0)+IF(AP97+AP92&gt;0,1,0)+IF(AQ97+AQ92&gt;0,1,0)+IF(AR97+AR92&gt;0,1,0)+IF(AS97+AS92&gt;0,1,0),AK98)</f>
        <v>0</v>
      </c>
      <c r="AL102" s="133">
        <f t="shared" ref="AL102" si="1577">IF(OR($B97=$B103,AK102=0,(AL98-AR102+AP102)&lt;=0),0,(AL98-AR102+AP102)/AK102)</f>
        <v>0</v>
      </c>
      <c r="AM102" s="137">
        <f t="shared" ref="AM102" si="1578">IF(AL102*(7-AK99)&lt;=0,0,AL102*(7-AK99))</f>
        <v>0</v>
      </c>
      <c r="AN102" s="311">
        <f t="shared" ref="AN102" si="1579">ROUND(IF(OR(AL99-AL102*(7-AK99)+AQ102&lt;0,$B97=$B103,AL102&lt;=0,AL99=0),0,IF(AL99-AL102*(7-AK99)+AQ102&gt;AR102-AP102+AQ102,AR102-AP102+AQ102,AL99-AL102*(7-AK99)+AQ102)),1)</f>
        <v>0</v>
      </c>
      <c r="AO102" s="312"/>
      <c r="AP102" s="139">
        <f t="shared" ref="AP102" si="1580">IF(OR($B97=$B103,AK98=0),0,IF($B97=$B91,AK97,$F97))</f>
        <v>0</v>
      </c>
      <c r="AQ102" s="30">
        <f t="shared" ref="AQ102" si="1581">IF(OR($B97=$B103,AK102=0),0,$G99-$G98)</f>
        <v>0</v>
      </c>
      <c r="AR102" s="134">
        <f t="shared" ref="AR102" si="1582">IF(OR($B97=$B103,AK102=0),0,AK101)</f>
        <v>0</v>
      </c>
      <c r="AS102" s="138">
        <f t="shared" ref="AS102" si="1583">IF($B97=$B103,0,AL99)</f>
        <v>0</v>
      </c>
      <c r="AT102" s="176">
        <f t="shared" ref="AT102" si="1584">IF($B91=$B97,IF(AV97+AV92&gt;0,1,0)+IF(AW97+AW92&gt;0,1,0)+IF(AX97+AX92&gt;0,1,0)+IF(AY97+AY92&gt;0,1,0)+IF(AZ97+AZ92&gt;0,1,0)+IF(BA97+BA92&gt;0,1,0)+IF(BB97+BB92&gt;0,1,0),AT98)</f>
        <v>0</v>
      </c>
      <c r="AU102" s="133">
        <f t="shared" ref="AU102" si="1585">IF(OR($B97=$B103,AT102=0,(AU98-BA102+AY102)&lt;=0),0,(AU98-BA102+AY102)/AT102)</f>
        <v>0</v>
      </c>
      <c r="AV102" s="137">
        <f t="shared" ref="AV102" si="1586">IF(AU102*(7-AT99)&lt;=0,0,AU102*(7-AT99))</f>
        <v>0</v>
      </c>
      <c r="AW102" s="311">
        <f t="shared" ref="AW102" si="1587">ROUND(IF(OR(AU99-AU102*(7-AT99)+AZ102&lt;0,$B97=$B103,AU102&lt;=0,AU99=0),0,IF(AU99-AU102*(7-AT99)+AZ102&gt;BA102-AY102+AZ102,BA102-AY102+AZ102,AU99-AU102*(7-AT99)+AZ102)),1)</f>
        <v>0</v>
      </c>
      <c r="AX102" s="312"/>
      <c r="AY102" s="139">
        <f t="shared" ref="AY102" si="1588">IF(OR($B97=$B103,AT98=0),0,IF($B97=$B91,AT97,$F97))</f>
        <v>0</v>
      </c>
      <c r="AZ102" s="30">
        <f t="shared" ref="AZ102" si="1589">IF(OR($B97=$B103,AT102=0),0,$G99-$G98)</f>
        <v>0</v>
      </c>
      <c r="BA102" s="134">
        <f t="shared" ref="BA102" si="1590">IF(OR($B97=$B103,AT102=0),0,AT101)</f>
        <v>0</v>
      </c>
      <c r="BB102" s="138">
        <f t="shared" ref="BB102" si="1591">IF($B97=$B103,0,AU99)</f>
        <v>0</v>
      </c>
    </row>
    <row r="103" spans="1:54" ht="15.75" x14ac:dyDescent="0.2">
      <c r="A103" s="1">
        <f t="shared" ref="A103" si="1592">IF(B103="","1. Niewypełnione",B103)</f>
        <v>0</v>
      </c>
      <c r="B103" s="320">
        <f>październik!B103</f>
        <v>0</v>
      </c>
      <c r="C103" s="321">
        <f>październik!C103</f>
        <v>0</v>
      </c>
      <c r="D103" s="321">
        <f>październik!D103</f>
        <v>0</v>
      </c>
      <c r="E103" s="321">
        <f>październik!E103</f>
        <v>0</v>
      </c>
      <c r="F103" s="177">
        <f>październik!F103</f>
        <v>18</v>
      </c>
      <c r="G103" s="185">
        <f>październik!G103</f>
        <v>18</v>
      </c>
      <c r="H103" s="177"/>
      <c r="I103" s="192">
        <f t="shared" ref="I103:I107" si="1593">K103+T103+AC103+AL103+AU103</f>
        <v>0</v>
      </c>
      <c r="J103" s="186">
        <f t="shared" ref="J103" si="1594">IF(OR($B103=$B109,J106=0),0,ROUND((K104+P108)/J106,0))</f>
        <v>0</v>
      </c>
      <c r="K103" s="51">
        <f t="shared" ref="K103:K104" si="1595">SUM(L103:R103)</f>
        <v>0</v>
      </c>
      <c r="L103" s="52">
        <f>październik!L103</f>
        <v>0</v>
      </c>
      <c r="M103" s="52">
        <f>październik!M103</f>
        <v>0</v>
      </c>
      <c r="N103" s="52">
        <f>październik!N103</f>
        <v>0</v>
      </c>
      <c r="O103" s="52">
        <f>październik!O103</f>
        <v>0</v>
      </c>
      <c r="P103" s="53">
        <f>październik!P103</f>
        <v>0</v>
      </c>
      <c r="Q103" s="54">
        <f>październik!Q103</f>
        <v>0</v>
      </c>
      <c r="R103" s="55">
        <f>październik!R103</f>
        <v>0</v>
      </c>
      <c r="S103" s="188">
        <f t="shared" ref="S103" si="1596">IF(OR($B103=$B109,S106=0),0,ROUND((T104+Y108)/S106,0))</f>
        <v>0</v>
      </c>
      <c r="T103" s="51">
        <f t="shared" ref="T103:T104" si="1597">SUM(U103:AA103)</f>
        <v>0</v>
      </c>
      <c r="U103" s="52">
        <f>październik!U103</f>
        <v>0</v>
      </c>
      <c r="V103" s="52">
        <f>październik!V103</f>
        <v>0</v>
      </c>
      <c r="W103" s="52">
        <f>październik!W103</f>
        <v>0</v>
      </c>
      <c r="X103" s="52">
        <f>październik!X103</f>
        <v>0</v>
      </c>
      <c r="Y103" s="53">
        <f>październik!Y103</f>
        <v>0</v>
      </c>
      <c r="Z103" s="54">
        <f>październik!Z103</f>
        <v>0</v>
      </c>
      <c r="AA103" s="55">
        <f>październik!AA103</f>
        <v>0</v>
      </c>
      <c r="AB103" s="188">
        <f t="shared" ref="AB103" si="1598">IF(OR($B103=$B109,AB106=0),0,ROUND((AC104+AH108)/AB106,0))</f>
        <v>0</v>
      </c>
      <c r="AC103" s="51">
        <f t="shared" ref="AC103:AC104" si="1599">SUM(AD103:AJ103)</f>
        <v>0</v>
      </c>
      <c r="AD103" s="52">
        <f>październik!AD103</f>
        <v>0</v>
      </c>
      <c r="AE103" s="52">
        <f>październik!AE103</f>
        <v>0</v>
      </c>
      <c r="AF103" s="52">
        <f>październik!AF103</f>
        <v>0</v>
      </c>
      <c r="AG103" s="52">
        <f>październik!AG103</f>
        <v>0</v>
      </c>
      <c r="AH103" s="53">
        <f>październik!AH103</f>
        <v>0</v>
      </c>
      <c r="AI103" s="54">
        <f>październik!AI103</f>
        <v>0</v>
      </c>
      <c r="AJ103" s="55">
        <f>październik!AJ103</f>
        <v>0</v>
      </c>
      <c r="AK103" s="188">
        <f t="shared" ref="AK103" si="1600">IF(OR($B103=$B109,AK106=0),0,ROUND((AL104+AQ108)/AK106,0))</f>
        <v>0</v>
      </c>
      <c r="AL103" s="51">
        <f t="shared" ref="AL103:AL104" si="1601">SUM(AM103:AS103)</f>
        <v>0</v>
      </c>
      <c r="AM103" s="52">
        <f>październik!AM103</f>
        <v>0</v>
      </c>
      <c r="AN103" s="52">
        <f>październik!AN103</f>
        <v>0</v>
      </c>
      <c r="AO103" s="52">
        <f>październik!AO103</f>
        <v>0</v>
      </c>
      <c r="AP103" s="52">
        <f>październik!AP103</f>
        <v>0</v>
      </c>
      <c r="AQ103" s="53">
        <f>październik!AQ103</f>
        <v>0</v>
      </c>
      <c r="AR103" s="54">
        <f>październik!AR103</f>
        <v>0</v>
      </c>
      <c r="AS103" s="55">
        <f>październik!AS103</f>
        <v>0</v>
      </c>
      <c r="AT103" s="188">
        <f t="shared" ref="AT103" si="1602">IF(OR($B103=$B109,AT106=0),0,ROUND((AU104+AZ108)/AT106,0))</f>
        <v>0</v>
      </c>
      <c r="AU103" s="51">
        <f t="shared" ref="AU103:AU104" si="1603">SUM(AV103:BB103)</f>
        <v>0</v>
      </c>
      <c r="AV103" s="52">
        <f t="shared" ref="AV103" si="1604">IF(SUM($AM$9:$AS$9)=SUM($AV$9:$BB$9),AM103,IF(AND(SUM($AV$9:$BB$9)&gt;42,SUM($AV$9:$BB$9)&lt;49),AM103,0))</f>
        <v>0</v>
      </c>
      <c r="AW103" s="52">
        <f t="shared" ref="AW103" si="1605">IF(SUM($AM$9:$AS$9)=SUM($AV$9:$BB$9),AN103,IF(AND(SUM($AV$9:$BB$9)&gt;42,SUM($AV$9:$BB$9)&lt;49),AN103,0))</f>
        <v>0</v>
      </c>
      <c r="AX103" s="52">
        <f t="shared" ref="AX103" si="1606">IF(SUM($AM$9:$AS$9)=SUM($AV$9:$BB$9),AO103,IF(AND(SUM($AV$9:$BB$9)&gt;42,SUM($AV$9:$BB$9)&lt;49),AO103,0))</f>
        <v>0</v>
      </c>
      <c r="AY103" s="52">
        <f t="shared" ref="AY103" si="1607">IF(SUM($AM$9:$AS$9)=SUM($AV$9:$BB$9),AP103,IF(AND(SUM($AV$9:$BB$9)&gt;42,SUM($AV$9:$BB$9)&lt;49),AP103,0))</f>
        <v>0</v>
      </c>
      <c r="AZ103" s="53">
        <f t="shared" ref="AZ103" si="1608">IF(SUM($AM$9:$AS$9)=SUM($AV$9:$BB$9),AQ103,IF(AND(SUM($AV$9:$BB$9)&gt;42,SUM($AV$9:$BB$9)&lt;49),AQ103,0))</f>
        <v>0</v>
      </c>
      <c r="BA103" s="54">
        <f t="shared" ref="BA103" si="1609">IF(SUM($AM$9:$AS$9)=SUM($AV$9:$BB$9),AR103,IF(AND(SUM($AV$9:$BB$9)&gt;42,SUM($AV$9:$BB$9)&lt;49),AR103,0))</f>
        <v>0</v>
      </c>
      <c r="BB103" s="55">
        <f t="shared" ref="BB103" si="1610">IF(SUM($AM$9:$AS$9)=SUM($AV$9:$BB$9),AS103,IF(AND(SUM($AV$9:$BB$9)&gt;42,SUM($AV$9:$BB$9)&lt;49),AS103,0))</f>
        <v>0</v>
      </c>
    </row>
    <row r="104" spans="1:54" ht="12.75" hidden="1" customHeight="1" x14ac:dyDescent="0.2">
      <c r="B104" s="93"/>
      <c r="C104" s="94"/>
      <c r="D104" s="95"/>
      <c r="E104" s="115"/>
      <c r="F104" s="140" t="b">
        <f t="shared" ref="F104" si="1611">IF($B97=$B103,OR(F98,G103&lt;F103),G103&lt;F103)</f>
        <v>0</v>
      </c>
      <c r="G104" s="189">
        <f t="shared" ref="G104" si="1612">IF(AND($B97=$B103,$B97&lt;&gt;"",$B97&lt;&gt;0),G103+G98,G103)</f>
        <v>18</v>
      </c>
      <c r="H104" s="120"/>
      <c r="I104" s="165">
        <f t="shared" si="1593"/>
        <v>0</v>
      </c>
      <c r="J104" s="194">
        <f t="shared" ref="J104" si="1613">7-COUNTIF(L103:R103,0)-COUNTIF(L103:R103,"")</f>
        <v>0</v>
      </c>
      <c r="K104" s="22">
        <f t="shared" si="1595"/>
        <v>0</v>
      </c>
      <c r="L104" s="35">
        <f t="shared" ref="L104:R104" si="1614">IF($B97=$B103,L103+L98,L103)</f>
        <v>0</v>
      </c>
      <c r="M104" s="35">
        <f t="shared" si="1614"/>
        <v>0</v>
      </c>
      <c r="N104" s="35">
        <f t="shared" si="1614"/>
        <v>0</v>
      </c>
      <c r="O104" s="35">
        <f t="shared" si="1614"/>
        <v>0</v>
      </c>
      <c r="P104" s="36">
        <f t="shared" si="1614"/>
        <v>0</v>
      </c>
      <c r="Q104" s="37">
        <f t="shared" si="1614"/>
        <v>0</v>
      </c>
      <c r="R104" s="38">
        <f t="shared" si="1614"/>
        <v>0</v>
      </c>
      <c r="S104" s="194">
        <f t="shared" ref="S104" si="1615">7-COUNTIF(U103:AA103,0)-COUNTIF(U103:AA103,"")</f>
        <v>0</v>
      </c>
      <c r="T104" s="22">
        <f t="shared" si="1597"/>
        <v>0</v>
      </c>
      <c r="U104" s="35">
        <f t="shared" ref="U104:AA104" si="1616">IF($B97=$B103,U103+U98,U103)</f>
        <v>0</v>
      </c>
      <c r="V104" s="35">
        <f t="shared" si="1616"/>
        <v>0</v>
      </c>
      <c r="W104" s="35">
        <f t="shared" si="1616"/>
        <v>0</v>
      </c>
      <c r="X104" s="35">
        <f t="shared" si="1616"/>
        <v>0</v>
      </c>
      <c r="Y104" s="36">
        <f t="shared" si="1616"/>
        <v>0</v>
      </c>
      <c r="Z104" s="37">
        <f t="shared" si="1616"/>
        <v>0</v>
      </c>
      <c r="AA104" s="38">
        <f t="shared" si="1616"/>
        <v>0</v>
      </c>
      <c r="AB104" s="194">
        <f t="shared" ref="AB104" si="1617">7-COUNTIF(AD103:AJ103,0)-COUNTIF(AD103:AJ103,"")</f>
        <v>0</v>
      </c>
      <c r="AC104" s="22">
        <f t="shared" si="1599"/>
        <v>0</v>
      </c>
      <c r="AD104" s="35">
        <f t="shared" ref="AD104:AJ104" si="1618">IF($B97=$B103,AD103+AD98,AD103)</f>
        <v>0</v>
      </c>
      <c r="AE104" s="35">
        <f t="shared" si="1618"/>
        <v>0</v>
      </c>
      <c r="AF104" s="35">
        <f t="shared" si="1618"/>
        <v>0</v>
      </c>
      <c r="AG104" s="35">
        <f t="shared" si="1618"/>
        <v>0</v>
      </c>
      <c r="AH104" s="36">
        <f t="shared" si="1618"/>
        <v>0</v>
      </c>
      <c r="AI104" s="37">
        <f t="shared" si="1618"/>
        <v>0</v>
      </c>
      <c r="AJ104" s="38">
        <f t="shared" si="1618"/>
        <v>0</v>
      </c>
      <c r="AK104" s="194">
        <f t="shared" ref="AK104" si="1619">7-COUNTIF(AM103:AS103,0)-COUNTIF(AM103:AS103,"")</f>
        <v>0</v>
      </c>
      <c r="AL104" s="22">
        <f t="shared" si="1601"/>
        <v>0</v>
      </c>
      <c r="AM104" s="35">
        <f t="shared" ref="AM104:AS104" si="1620">IF($B97=$B103,AM103+AM98,AM103)</f>
        <v>0</v>
      </c>
      <c r="AN104" s="35">
        <f t="shared" si="1620"/>
        <v>0</v>
      </c>
      <c r="AO104" s="35">
        <f t="shared" si="1620"/>
        <v>0</v>
      </c>
      <c r="AP104" s="35">
        <f t="shared" si="1620"/>
        <v>0</v>
      </c>
      <c r="AQ104" s="36">
        <f t="shared" si="1620"/>
        <v>0</v>
      </c>
      <c r="AR104" s="37">
        <f t="shared" si="1620"/>
        <v>0</v>
      </c>
      <c r="AS104" s="38">
        <f t="shared" si="1620"/>
        <v>0</v>
      </c>
      <c r="AT104" s="194">
        <f t="shared" ref="AT104" si="1621">7-COUNTIF(AV103:BB103,0)-COUNTIF(AV103:BB103,"")</f>
        <v>0</v>
      </c>
      <c r="AU104" s="22">
        <f t="shared" si="1603"/>
        <v>0</v>
      </c>
      <c r="AV104" s="35">
        <f t="shared" ref="AV104:BB104" si="1622">IF($B97=$B103,AV103+AV98,AV103)</f>
        <v>0</v>
      </c>
      <c r="AW104" s="35">
        <f t="shared" si="1622"/>
        <v>0</v>
      </c>
      <c r="AX104" s="35">
        <f t="shared" si="1622"/>
        <v>0</v>
      </c>
      <c r="AY104" s="35">
        <f t="shared" si="1622"/>
        <v>0</v>
      </c>
      <c r="AZ104" s="36">
        <f t="shared" si="1622"/>
        <v>0</v>
      </c>
      <c r="BA104" s="37">
        <f t="shared" si="1622"/>
        <v>0</v>
      </c>
      <c r="BB104" s="38">
        <f t="shared" si="1622"/>
        <v>0</v>
      </c>
    </row>
    <row r="105" spans="1:54" ht="15" hidden="1" customHeight="1" x14ac:dyDescent="0.2">
      <c r="B105" s="116"/>
      <c r="C105" s="117"/>
      <c r="D105" s="118"/>
      <c r="E105" s="119"/>
      <c r="F105" s="92"/>
      <c r="G105" s="190">
        <f t="shared" ref="G105" si="1623">IF(AND($B97=$B103,$B97&lt;&gt;"",$B97&lt;&gt;0),F103+G99,F103)</f>
        <v>18</v>
      </c>
      <c r="H105" s="121"/>
      <c r="I105" s="165">
        <f t="shared" si="1593"/>
        <v>0</v>
      </c>
      <c r="J105" s="195">
        <f t="shared" ref="J105" si="1624">IF($B103=$B97,COUNTIF(L105:R105,0),COUNTIF(L106:R106,0)+COUNTIF(L106:R106,""))</f>
        <v>7</v>
      </c>
      <c r="K105" s="39">
        <f t="shared" ref="K105:R105" si="1625">IF($B97=$B103,K106+K99,K106)</f>
        <v>0</v>
      </c>
      <c r="L105" s="40">
        <f t="shared" si="1625"/>
        <v>0</v>
      </c>
      <c r="M105" s="40">
        <f t="shared" si="1625"/>
        <v>0</v>
      </c>
      <c r="N105" s="40">
        <f t="shared" si="1625"/>
        <v>0</v>
      </c>
      <c r="O105" s="40">
        <f t="shared" si="1625"/>
        <v>0</v>
      </c>
      <c r="P105" s="41">
        <f t="shared" si="1625"/>
        <v>0</v>
      </c>
      <c r="Q105" s="42">
        <f t="shared" si="1625"/>
        <v>0</v>
      </c>
      <c r="R105" s="43">
        <f t="shared" si="1625"/>
        <v>0</v>
      </c>
      <c r="S105" s="195">
        <f t="shared" ref="S105" si="1626">IF($B103=$B97,COUNTIF(U105:AA105,0),COUNTIF(U106:AA106,0)+COUNTIF(U106:AA106,""))</f>
        <v>7</v>
      </c>
      <c r="T105" s="39">
        <f t="shared" ref="T105:AA105" si="1627">IF($B97=$B103,T106+T99,T106)</f>
        <v>0</v>
      </c>
      <c r="U105" s="40">
        <f t="shared" si="1627"/>
        <v>0</v>
      </c>
      <c r="V105" s="40">
        <f t="shared" si="1627"/>
        <v>0</v>
      </c>
      <c r="W105" s="40">
        <f t="shared" si="1627"/>
        <v>0</v>
      </c>
      <c r="X105" s="40">
        <f t="shared" si="1627"/>
        <v>0</v>
      </c>
      <c r="Y105" s="41">
        <f t="shared" si="1627"/>
        <v>0</v>
      </c>
      <c r="Z105" s="42">
        <f t="shared" si="1627"/>
        <v>0</v>
      </c>
      <c r="AA105" s="43">
        <f t="shared" si="1627"/>
        <v>0</v>
      </c>
      <c r="AB105" s="195">
        <f t="shared" ref="AB105" si="1628">IF($B103=$B97,COUNTIF(AD105:AJ105,0),COUNTIF(AD106:AJ106,0)+COUNTIF(AD106:AJ106,""))</f>
        <v>7</v>
      </c>
      <c r="AC105" s="39">
        <f t="shared" ref="AC105:AJ105" si="1629">IF($B97=$B103,AC106+AC99,AC106)</f>
        <v>0</v>
      </c>
      <c r="AD105" s="40">
        <f t="shared" si="1629"/>
        <v>0</v>
      </c>
      <c r="AE105" s="40">
        <f t="shared" si="1629"/>
        <v>0</v>
      </c>
      <c r="AF105" s="40">
        <f t="shared" si="1629"/>
        <v>0</v>
      </c>
      <c r="AG105" s="40">
        <f t="shared" si="1629"/>
        <v>0</v>
      </c>
      <c r="AH105" s="41">
        <f t="shared" si="1629"/>
        <v>0</v>
      </c>
      <c r="AI105" s="42">
        <f t="shared" si="1629"/>
        <v>0</v>
      </c>
      <c r="AJ105" s="43">
        <f t="shared" si="1629"/>
        <v>0</v>
      </c>
      <c r="AK105" s="195">
        <f t="shared" ref="AK105" si="1630">IF($B103=$B97,COUNTIF(AM105:AS105,0),COUNTIF(AM106:AS106,0)+COUNTIF(AM106:AS106,""))</f>
        <v>7</v>
      </c>
      <c r="AL105" s="39">
        <f t="shared" ref="AL105:AS105" si="1631">IF($B97=$B103,AL106+AL99,AL106)</f>
        <v>0</v>
      </c>
      <c r="AM105" s="40">
        <f t="shared" si="1631"/>
        <v>0</v>
      </c>
      <c r="AN105" s="40">
        <f t="shared" si="1631"/>
        <v>0</v>
      </c>
      <c r="AO105" s="40">
        <f t="shared" si="1631"/>
        <v>0</v>
      </c>
      <c r="AP105" s="40">
        <f t="shared" si="1631"/>
        <v>0</v>
      </c>
      <c r="AQ105" s="41">
        <f t="shared" si="1631"/>
        <v>0</v>
      </c>
      <c r="AR105" s="42">
        <f t="shared" si="1631"/>
        <v>0</v>
      </c>
      <c r="AS105" s="43">
        <f t="shared" si="1631"/>
        <v>0</v>
      </c>
      <c r="AT105" s="195">
        <f t="shared" ref="AT105" si="1632">IF($B103=$B97,COUNTIF(AV105:BB105,0),COUNTIF(AV106:BB106,0)+COUNTIF(AV106:BB106,""))</f>
        <v>7</v>
      </c>
      <c r="AU105" s="39">
        <f t="shared" ref="AU105:BB105" si="1633">IF($B97=$B103,AU106+AU99,AU106)</f>
        <v>0</v>
      </c>
      <c r="AV105" s="40">
        <f t="shared" si="1633"/>
        <v>0</v>
      </c>
      <c r="AW105" s="40">
        <f t="shared" si="1633"/>
        <v>0</v>
      </c>
      <c r="AX105" s="40">
        <f t="shared" si="1633"/>
        <v>0</v>
      </c>
      <c r="AY105" s="40">
        <f t="shared" si="1633"/>
        <v>0</v>
      </c>
      <c r="AZ105" s="41">
        <f t="shared" si="1633"/>
        <v>0</v>
      </c>
      <c r="BA105" s="42">
        <f t="shared" si="1633"/>
        <v>0</v>
      </c>
      <c r="BB105" s="43">
        <f t="shared" si="1633"/>
        <v>0</v>
      </c>
    </row>
    <row r="106" spans="1:54" ht="15.75" customHeight="1" x14ac:dyDescent="0.2">
      <c r="A106" s="1">
        <f t="shared" ref="A106" si="1634">A103</f>
        <v>0</v>
      </c>
      <c r="B106" s="313">
        <f t="shared" ref="B106" si="1635">B100+1</f>
        <v>15</v>
      </c>
      <c r="C106" s="314"/>
      <c r="D106" s="314"/>
      <c r="E106" s="314"/>
      <c r="F106" s="31"/>
      <c r="G106" s="183"/>
      <c r="H106" s="122">
        <f t="shared" ref="H106" si="1636">5-COUNTIF(AU103,0)-COUNTIF(AL103,0)-COUNTIF(AC103,0)-COUNTIF(T103,0)-COUNTIF(K103,0)</f>
        <v>0</v>
      </c>
      <c r="I106" s="165">
        <f t="shared" si="1593"/>
        <v>0</v>
      </c>
      <c r="J106" s="187">
        <f t="shared" ref="J106" si="1637">IF($B103=$B97,J100+IF($F103&lt;&gt;$G103,(K103+$G105-$G104)/$F103,K103/$F103),IF($F103&lt;&gt;G103,(K103+$G105-$G104)/$F103,K103/$F103))</f>
        <v>0</v>
      </c>
      <c r="K106" s="7">
        <f t="shared" ref="K106:K107" si="1638">SUM(L106:R106)</f>
        <v>0</v>
      </c>
      <c r="L106" s="26">
        <f t="shared" ref="L106:R106" si="1639">L103</f>
        <v>0</v>
      </c>
      <c r="M106" s="26">
        <f t="shared" si="1639"/>
        <v>0</v>
      </c>
      <c r="N106" s="26">
        <f t="shared" si="1639"/>
        <v>0</v>
      </c>
      <c r="O106" s="26">
        <f t="shared" si="1639"/>
        <v>0</v>
      </c>
      <c r="P106" s="26">
        <f t="shared" si="1639"/>
        <v>0</v>
      </c>
      <c r="Q106" s="29">
        <f t="shared" si="1639"/>
        <v>0</v>
      </c>
      <c r="R106" s="23">
        <f t="shared" si="1639"/>
        <v>0</v>
      </c>
      <c r="S106" s="187">
        <f t="shared" ref="S106" si="1640">IF($B103=$B97,S100+IF($F103&lt;&gt;$G103,(T103+$G105-$G104)/$F103,T103/$F103),IF($F103&lt;&gt;P103,(T103+$G105-$G104)/$F103,T103/$F103))</f>
        <v>0</v>
      </c>
      <c r="T106" s="7">
        <f t="shared" ref="T106:T107" si="1641">SUM(U106:AA106)</f>
        <v>0</v>
      </c>
      <c r="U106" s="26">
        <f t="shared" ref="U106:AA106" si="1642">U103</f>
        <v>0</v>
      </c>
      <c r="V106" s="26">
        <f t="shared" si="1642"/>
        <v>0</v>
      </c>
      <c r="W106" s="26">
        <f t="shared" si="1642"/>
        <v>0</v>
      </c>
      <c r="X106" s="26">
        <f t="shared" si="1642"/>
        <v>0</v>
      </c>
      <c r="Y106" s="113">
        <f t="shared" si="1642"/>
        <v>0</v>
      </c>
      <c r="Z106" s="29">
        <f t="shared" si="1642"/>
        <v>0</v>
      </c>
      <c r="AA106" s="23">
        <f t="shared" si="1642"/>
        <v>0</v>
      </c>
      <c r="AB106" s="187">
        <f t="shared" ref="AB106" si="1643">IF($B103=$B97,AB100+IF($F103&lt;&gt;$G103,(AC103+$G105-$G104)/$F103,AC103/$F103),IF($F103&lt;&gt;Y103,(AC103+$G105-$G104)/$F103,AC103/$F103))</f>
        <v>0</v>
      </c>
      <c r="AC106" s="7">
        <f t="shared" ref="AC106:AC107" si="1644">SUM(AD106:AJ106)</f>
        <v>0</v>
      </c>
      <c r="AD106" s="26">
        <f t="shared" ref="AD106:AJ106" si="1645">AD103</f>
        <v>0</v>
      </c>
      <c r="AE106" s="26">
        <f t="shared" si="1645"/>
        <v>0</v>
      </c>
      <c r="AF106" s="26">
        <f t="shared" si="1645"/>
        <v>0</v>
      </c>
      <c r="AG106" s="26">
        <f t="shared" si="1645"/>
        <v>0</v>
      </c>
      <c r="AH106" s="113">
        <f t="shared" si="1645"/>
        <v>0</v>
      </c>
      <c r="AI106" s="29">
        <f t="shared" si="1645"/>
        <v>0</v>
      </c>
      <c r="AJ106" s="23">
        <f t="shared" si="1645"/>
        <v>0</v>
      </c>
      <c r="AK106" s="187">
        <f t="shared" ref="AK106" si="1646">IF($B103=$B97,AK100+IF($F103&lt;&gt;$G103,(AL103+$G105-$G104)/$F103,AL103/$F103),IF($F103&lt;&gt;AH103,(AL103+$G105-$G104)/$F103,AL103/$F103))</f>
        <v>0</v>
      </c>
      <c r="AL106" s="7">
        <f t="shared" ref="AL106:AL107" si="1647">SUM(AM106:AS106)</f>
        <v>0</v>
      </c>
      <c r="AM106" s="26">
        <f t="shared" ref="AM106:AS106" si="1648">AM103</f>
        <v>0</v>
      </c>
      <c r="AN106" s="26">
        <f t="shared" si="1648"/>
        <v>0</v>
      </c>
      <c r="AO106" s="26">
        <f t="shared" si="1648"/>
        <v>0</v>
      </c>
      <c r="AP106" s="26">
        <f t="shared" si="1648"/>
        <v>0</v>
      </c>
      <c r="AQ106" s="113">
        <f t="shared" si="1648"/>
        <v>0</v>
      </c>
      <c r="AR106" s="29">
        <f t="shared" si="1648"/>
        <v>0</v>
      </c>
      <c r="AS106" s="23">
        <f t="shared" si="1648"/>
        <v>0</v>
      </c>
      <c r="AT106" s="187">
        <f t="shared" ref="AT106" si="1649">IF($B103=$B97,AT100+IF($F103&lt;&gt;$G103,(AU103+$G105-$G104)/$F103,AU103/$F103),IF($F103&lt;&gt;AQ103,(AU103+$G105-$G104)/$F103,AU103/$F103))</f>
        <v>0</v>
      </c>
      <c r="AU106" s="7">
        <f t="shared" ref="AU106:AU107" si="1650">SUM(AV106:BB106)</f>
        <v>0</v>
      </c>
      <c r="AV106" s="6">
        <f t="shared" ref="AV106" si="1651">IF(SUM($AM$9:$AS$9)=SUM($AV$9:$BB$9),AV103,IF(AND(SUM($AV$9:$BB$9)&gt;42,SUM($AV$9:$BB$9)&lt;49),AV103,0))</f>
        <v>0</v>
      </c>
      <c r="AW106" s="6">
        <f t="shared" ref="AW106:BB106" si="1652">IF(SUM($AM$9:$AS$9)=SUM($AV$9:$BB$9),AW103,IF(AND(SUM($AV$9:$BB$9)&gt;42,SUM($AV$9:$BB$9)&lt;49),AW103,0))</f>
        <v>0</v>
      </c>
      <c r="AX106" s="6">
        <f t="shared" si="1652"/>
        <v>0</v>
      </c>
      <c r="AY106" s="6">
        <f t="shared" si="1652"/>
        <v>0</v>
      </c>
      <c r="AZ106" s="26">
        <f t="shared" si="1652"/>
        <v>0</v>
      </c>
      <c r="BA106" s="29">
        <f t="shared" si="1652"/>
        <v>0</v>
      </c>
      <c r="BB106" s="23">
        <f t="shared" si="1652"/>
        <v>0</v>
      </c>
    </row>
    <row r="107" spans="1:54" ht="15.75" customHeight="1" x14ac:dyDescent="0.2">
      <c r="A107" s="1">
        <f t="shared" ref="A107:A108" si="1653">A106</f>
        <v>0</v>
      </c>
      <c r="B107" s="313"/>
      <c r="C107" s="314"/>
      <c r="D107" s="314"/>
      <c r="E107" s="314"/>
      <c r="F107" s="31"/>
      <c r="G107" s="183"/>
      <c r="H107" s="123">
        <f t="shared" ref="H107" si="1654">IF($B103=$B97,H101+F107,$F107)</f>
        <v>0</v>
      </c>
      <c r="I107" s="165">
        <f t="shared" si="1593"/>
        <v>0</v>
      </c>
      <c r="J107" s="141">
        <f t="shared" ref="J107" si="1655">IF($H106=0,0,IF($B97=$B103,IF($H108&gt;0,$H108+J101,K103+J101),IF($H108&gt;0,$H108,K103)))</f>
        <v>0</v>
      </c>
      <c r="K107" s="7">
        <f t="shared" si="1638"/>
        <v>0</v>
      </c>
      <c r="L107" s="6"/>
      <c r="M107" s="6"/>
      <c r="N107" s="6"/>
      <c r="O107" s="6"/>
      <c r="P107" s="26"/>
      <c r="Q107" s="29"/>
      <c r="R107" s="23"/>
      <c r="S107" s="141">
        <f t="shared" ref="S107" si="1656">IF($H106=0,0,IF($B97=$B103,IF($H108&gt;0,$H108+S101,T103+S101),IF($H108&gt;0,$H108,T103)))</f>
        <v>0</v>
      </c>
      <c r="T107" s="7">
        <f t="shared" si="1641"/>
        <v>0</v>
      </c>
      <c r="U107" s="6"/>
      <c r="V107" s="6"/>
      <c r="W107" s="6"/>
      <c r="X107" s="6"/>
      <c r="Y107" s="26"/>
      <c r="Z107" s="29"/>
      <c r="AA107" s="23"/>
      <c r="AB107" s="141">
        <f t="shared" ref="AB107" si="1657">IF($H106=0,0,IF($B97=$B103,IF($H108&gt;0,$H108+AB101,AC103+AB101),IF($H108&gt;0,$H108,AC103)))</f>
        <v>0</v>
      </c>
      <c r="AC107" s="7">
        <f t="shared" si="1644"/>
        <v>0</v>
      </c>
      <c r="AD107" s="6"/>
      <c r="AE107" s="6"/>
      <c r="AF107" s="6"/>
      <c r="AG107" s="6"/>
      <c r="AH107" s="26"/>
      <c r="AI107" s="29"/>
      <c r="AJ107" s="23"/>
      <c r="AK107" s="141">
        <f t="shared" ref="AK107" si="1658">IF($H106=0,0,IF($B97=$B103,IF($H108&gt;0,$H108+AK101,AL103+AK101),IF($H108&gt;0,$H108,AL103)))</f>
        <v>0</v>
      </c>
      <c r="AL107" s="7">
        <f t="shared" si="1647"/>
        <v>0</v>
      </c>
      <c r="AM107" s="6"/>
      <c r="AN107" s="6"/>
      <c r="AO107" s="6"/>
      <c r="AP107" s="6"/>
      <c r="AQ107" s="26"/>
      <c r="AR107" s="29"/>
      <c r="AS107" s="23"/>
      <c r="AT107" s="141">
        <f t="shared" ref="AT107" si="1659">IF($H106=0,0,IF($B97=$B103,IF($H108&gt;0,$H108+AT101,AU103+AT101),IF($H108&gt;0,$H108,AU103)))</f>
        <v>0</v>
      </c>
      <c r="AU107" s="7">
        <f t="shared" si="1650"/>
        <v>0</v>
      </c>
      <c r="AV107" s="6"/>
      <c r="AW107" s="6"/>
      <c r="AX107" s="6"/>
      <c r="AY107" s="6"/>
      <c r="AZ107" s="26"/>
      <c r="BA107" s="29"/>
      <c r="BB107" s="23"/>
    </row>
    <row r="108" spans="1:54" ht="18.75" customHeight="1" thickBot="1" x14ac:dyDescent="0.25">
      <c r="A108" s="1">
        <f t="shared" si="1653"/>
        <v>0</v>
      </c>
      <c r="B108" s="323" t="str">
        <f>IF(B103="",Wydruk!$AE$6,IF(J104=0,Wydruk!$AE$7,IF(AND(G104&lt;G105,B103&lt;&gt;$B109),Wydruk!$AE$13,IF(AND($B103=$B97,$B103&lt;&gt;$B109),IF(OR(OR(J108&lt;4,J108&gt;5),OR(S108&lt;4,S108&gt;5),OR(AB108&lt;4,AB108&gt;5),OR(AK108&lt;4,AK108&gt;5),OR(AND(AT108&lt;4,AT108&gt;0),AT108&gt;5)),Wydruk!$AE$8,Wydruk!$AE$9),IF($B103=$B109,IF($F107&lt;&gt;0,Wydruk!$AE$12,Wydruk!$AE$10),IF(OR(OR(J104&lt;4,J104&gt;5),OR(S104&lt;4,S104&gt;5),OR(AB104&lt;4,AB104&gt;5),OR(AK104&lt;4,AK104&gt;5),OR(AND(AT104&lt;4,AT104&gt;0),AT104&gt;5)),Wydruk!$AE$8,Wydruk!$AE$11))))))</f>
        <v>Uzupełnij liczby godzin tygodniowego planu</v>
      </c>
      <c r="C108" s="324"/>
      <c r="D108" s="324"/>
      <c r="E108" s="324"/>
      <c r="F108" s="173">
        <f>październik!F108</f>
        <v>0</v>
      </c>
      <c r="G108" s="184">
        <f>październik!G108</f>
        <v>0</v>
      </c>
      <c r="H108" s="191">
        <f t="shared" ref="H108" si="1660">IF(OR($G108=0,$F108=0,$G108="",$F108=""),0,$G108/$F108)</f>
        <v>0</v>
      </c>
      <c r="I108" s="193"/>
      <c r="J108" s="176">
        <f t="shared" ref="J108" si="1661">IF($B97=$B103,IF(L103+L98&gt;0,1,0)+IF(M103+M98&gt;0,1,0)+IF(N103+N98&gt;0,1,0)+IF(O103+O98&gt;0,1,0)+IF(P103+P98&gt;0,1,0)+IF(Q103+Q98&gt;0,1,0)+IF(R103+R98&gt;0,1,0),J104)</f>
        <v>0</v>
      </c>
      <c r="K108" s="133">
        <f t="shared" ref="K108" si="1662">IF(OR($B103=$B109,J108=0,(K104-Q108+O108)&lt;=0),0,(K104-Q108+O108)/J108)</f>
        <v>0</v>
      </c>
      <c r="L108" s="137">
        <f t="shared" ref="L108" si="1663">IF(K108*(7-J105)&lt;=0,0,K108*(7-J105))</f>
        <v>0</v>
      </c>
      <c r="M108" s="311">
        <f t="shared" ref="M108" si="1664">ROUND(IF(OR(K105-K108*(7-J105)+P108&lt;0,$B103=$B109,K108&lt;=0,K105=0),0,IF(K105-K108*(7-J105)+P108&gt;Q108-O108+P108,Q108-O108+P108,K105-K108*(7-J105)+P108)),1)</f>
        <v>0</v>
      </c>
      <c r="N108" s="312"/>
      <c r="O108" s="139">
        <f t="shared" ref="O108" si="1665">IF(OR($B103=$B109,J104=0),0,IF($B103=$B97,J103,$F103))</f>
        <v>0</v>
      </c>
      <c r="P108" s="30">
        <f t="shared" ref="P108" si="1666">IF(OR($B103=$B109,J108=0),0,$G105-$G104)</f>
        <v>0</v>
      </c>
      <c r="Q108" s="134">
        <f t="shared" ref="Q108" si="1667">IF(OR($B103=$B109,J108=0),0,J107)</f>
        <v>0</v>
      </c>
      <c r="R108" s="138">
        <f t="shared" ref="R108" si="1668">IF($B103=$B109,0,K105)</f>
        <v>0</v>
      </c>
      <c r="S108" s="176">
        <f t="shared" ref="S108" si="1669">IF($B97=$B103,IF(U103+U98&gt;0,1,0)+IF(V103+V98&gt;0,1,0)+IF(W103+W98&gt;0,1,0)+IF(X103+X98&gt;0,1,0)+IF(Y103+Y98&gt;0,1,0)+IF(Z103+Z98&gt;0,1,0)+IF(AA103+AA98&gt;0,1,0),S104)</f>
        <v>0</v>
      </c>
      <c r="T108" s="133">
        <f t="shared" ref="T108" si="1670">IF(OR($B103=$B109,S108=0,(T104-Z108+X108)&lt;=0),0,(T104-Z108+X108)/S108)</f>
        <v>0</v>
      </c>
      <c r="U108" s="137">
        <f t="shared" ref="U108" si="1671">IF(T108*(7-S105)&lt;=0,0,T108*(7-S105))</f>
        <v>0</v>
      </c>
      <c r="V108" s="311">
        <f t="shared" ref="V108" si="1672">ROUND(IF(OR(T105-T108*(7-S105)+Y108&lt;0,$B103=$B109,T108&lt;=0,T105=0),0,IF(T105-T108*(7-S105)+Y108&gt;Z108-X108+Y108,Z108-X108+Y108,T105-T108*(7-S105)+Y108)),1)</f>
        <v>0</v>
      </c>
      <c r="W108" s="312"/>
      <c r="X108" s="139">
        <f t="shared" ref="X108" si="1673">IF(OR($B103=$B109,S104=0),0,IF($B103=$B97,S103,$F103))</f>
        <v>0</v>
      </c>
      <c r="Y108" s="30">
        <f t="shared" ref="Y108" si="1674">IF(OR($B103=$B109,S108=0),0,$G105-$G104)</f>
        <v>0</v>
      </c>
      <c r="Z108" s="134">
        <f t="shared" ref="Z108" si="1675">IF(OR($B103=$B109,S108=0),0,S107)</f>
        <v>0</v>
      </c>
      <c r="AA108" s="138">
        <f t="shared" ref="AA108" si="1676">IF($B103=$B109,0,T105)</f>
        <v>0</v>
      </c>
      <c r="AB108" s="176">
        <f t="shared" ref="AB108" si="1677">IF($B97=$B103,IF(AD103+AD98&gt;0,1,0)+IF(AE103+AE98&gt;0,1,0)+IF(AF103+AF98&gt;0,1,0)+IF(AG103+AG98&gt;0,1,0)+IF(AH103+AH98&gt;0,1,0)+IF(AI103+AI98&gt;0,1,0)+IF(AJ103+AJ98&gt;0,1,0),AB104)</f>
        <v>0</v>
      </c>
      <c r="AC108" s="133">
        <f t="shared" ref="AC108" si="1678">IF(OR($B103=$B109,AB108=0,(AC104-AI108+AG108)&lt;=0),0,(AC104-AI108+AG108)/AB108)</f>
        <v>0</v>
      </c>
      <c r="AD108" s="137">
        <f t="shared" ref="AD108" si="1679">IF(AC108*(7-AB105)&lt;=0,0,AC108*(7-AB105))</f>
        <v>0</v>
      </c>
      <c r="AE108" s="311">
        <f t="shared" ref="AE108" si="1680">ROUND(IF(OR(AC105-AC108*(7-AB105)+AH108&lt;0,$B103=$B109,AC108&lt;=0,AC105=0),0,IF(AC105-AC108*(7-AB105)+AH108&gt;AI108-AG108+AH108,AI108-AG108+AH108,AC105-AC108*(7-AB105)+AH108)),1)</f>
        <v>0</v>
      </c>
      <c r="AF108" s="312"/>
      <c r="AG108" s="139">
        <f t="shared" ref="AG108" si="1681">IF(OR($B103=$B109,AB104=0),0,IF($B103=$B97,AB103,$F103))</f>
        <v>0</v>
      </c>
      <c r="AH108" s="30">
        <f t="shared" ref="AH108" si="1682">IF(OR($B103=$B109,AB108=0),0,$G105-$G104)</f>
        <v>0</v>
      </c>
      <c r="AI108" s="134">
        <f t="shared" ref="AI108" si="1683">IF(OR($B103=$B109,AB108=0),0,AB107)</f>
        <v>0</v>
      </c>
      <c r="AJ108" s="138">
        <f t="shared" ref="AJ108" si="1684">IF($B103=$B109,0,AC105)</f>
        <v>0</v>
      </c>
      <c r="AK108" s="176">
        <f t="shared" ref="AK108" si="1685">IF($B97=$B103,IF(AM103+AM98&gt;0,1,0)+IF(AN103+AN98&gt;0,1,0)+IF(AO103+AO98&gt;0,1,0)+IF(AP103+AP98&gt;0,1,0)+IF(AQ103+AQ98&gt;0,1,0)+IF(AR103+AR98&gt;0,1,0)+IF(AS103+AS98&gt;0,1,0),AK104)</f>
        <v>0</v>
      </c>
      <c r="AL108" s="133">
        <f t="shared" ref="AL108" si="1686">IF(OR($B103=$B109,AK108=0,(AL104-AR108+AP108)&lt;=0),0,(AL104-AR108+AP108)/AK108)</f>
        <v>0</v>
      </c>
      <c r="AM108" s="137">
        <f t="shared" ref="AM108" si="1687">IF(AL108*(7-AK105)&lt;=0,0,AL108*(7-AK105))</f>
        <v>0</v>
      </c>
      <c r="AN108" s="311">
        <f t="shared" ref="AN108" si="1688">ROUND(IF(OR(AL105-AL108*(7-AK105)+AQ108&lt;0,$B103=$B109,AL108&lt;=0,AL105=0),0,IF(AL105-AL108*(7-AK105)+AQ108&gt;AR108-AP108+AQ108,AR108-AP108+AQ108,AL105-AL108*(7-AK105)+AQ108)),1)</f>
        <v>0</v>
      </c>
      <c r="AO108" s="312"/>
      <c r="AP108" s="139">
        <f t="shared" ref="AP108" si="1689">IF(OR($B103=$B109,AK104=0),0,IF($B103=$B97,AK103,$F103))</f>
        <v>0</v>
      </c>
      <c r="AQ108" s="30">
        <f t="shared" ref="AQ108" si="1690">IF(OR($B103=$B109,AK108=0),0,$G105-$G104)</f>
        <v>0</v>
      </c>
      <c r="AR108" s="134">
        <f t="shared" ref="AR108" si="1691">IF(OR($B103=$B109,AK108=0),0,AK107)</f>
        <v>0</v>
      </c>
      <c r="AS108" s="138">
        <f t="shared" ref="AS108" si="1692">IF($B103=$B109,0,AL105)</f>
        <v>0</v>
      </c>
      <c r="AT108" s="176">
        <f t="shared" ref="AT108" si="1693">IF($B97=$B103,IF(AV103+AV98&gt;0,1,0)+IF(AW103+AW98&gt;0,1,0)+IF(AX103+AX98&gt;0,1,0)+IF(AY103+AY98&gt;0,1,0)+IF(AZ103+AZ98&gt;0,1,0)+IF(BA103+BA98&gt;0,1,0)+IF(BB103+BB98&gt;0,1,0),AT104)</f>
        <v>0</v>
      </c>
      <c r="AU108" s="133">
        <f t="shared" ref="AU108" si="1694">IF(OR($B103=$B109,AT108=0,(AU104-BA108+AY108)&lt;=0),0,(AU104-BA108+AY108)/AT108)</f>
        <v>0</v>
      </c>
      <c r="AV108" s="137">
        <f t="shared" ref="AV108" si="1695">IF(AU108*(7-AT105)&lt;=0,0,AU108*(7-AT105))</f>
        <v>0</v>
      </c>
      <c r="AW108" s="311">
        <f t="shared" ref="AW108" si="1696">ROUND(IF(OR(AU105-AU108*(7-AT105)+AZ108&lt;0,$B103=$B109,AU108&lt;=0,AU105=0),0,IF(AU105-AU108*(7-AT105)+AZ108&gt;BA108-AY108+AZ108,BA108-AY108+AZ108,AU105-AU108*(7-AT105)+AZ108)),1)</f>
        <v>0</v>
      </c>
      <c r="AX108" s="312"/>
      <c r="AY108" s="139">
        <f t="shared" ref="AY108" si="1697">IF(OR($B103=$B109,AT104=0),0,IF($B103=$B97,AT103,$F103))</f>
        <v>0</v>
      </c>
      <c r="AZ108" s="30">
        <f t="shared" ref="AZ108" si="1698">IF(OR($B103=$B109,AT108=0),0,$G105-$G104)</f>
        <v>0</v>
      </c>
      <c r="BA108" s="134">
        <f t="shared" ref="BA108" si="1699">IF(OR($B103=$B109,AT108=0),0,AT107)</f>
        <v>0</v>
      </c>
      <c r="BB108" s="138">
        <f t="shared" ref="BB108" si="1700">IF($B103=$B109,0,AU105)</f>
        <v>0</v>
      </c>
    </row>
    <row r="109" spans="1:54" ht="15.75" x14ac:dyDescent="0.2">
      <c r="A109" s="1">
        <f t="shared" ref="A109" si="1701">IF(B109="","1. Niewypełnione",B109)</f>
        <v>0</v>
      </c>
      <c r="B109" s="320">
        <f>październik!B109</f>
        <v>0</v>
      </c>
      <c r="C109" s="321">
        <f>październik!C109</f>
        <v>0</v>
      </c>
      <c r="D109" s="321">
        <f>październik!D109</f>
        <v>0</v>
      </c>
      <c r="E109" s="321">
        <f>październik!E109</f>
        <v>0</v>
      </c>
      <c r="F109" s="177">
        <f>październik!F109</f>
        <v>18</v>
      </c>
      <c r="G109" s="185">
        <f>październik!G109</f>
        <v>18</v>
      </c>
      <c r="H109" s="177"/>
      <c r="I109" s="192">
        <f t="shared" ref="I109:I113" si="1702">K109+T109+AC109+AL109+AU109</f>
        <v>0</v>
      </c>
      <c r="J109" s="186">
        <f t="shared" ref="J109" si="1703">IF(OR($B109=$B115,J112=0),0,ROUND((K110+P114)/J112,0))</f>
        <v>0</v>
      </c>
      <c r="K109" s="51">
        <f t="shared" ref="K109:K110" si="1704">SUM(L109:R109)</f>
        <v>0</v>
      </c>
      <c r="L109" s="52">
        <f>październik!L109</f>
        <v>0</v>
      </c>
      <c r="M109" s="52">
        <f>październik!M109</f>
        <v>0</v>
      </c>
      <c r="N109" s="52">
        <f>październik!N109</f>
        <v>0</v>
      </c>
      <c r="O109" s="52">
        <f>październik!O109</f>
        <v>0</v>
      </c>
      <c r="P109" s="53">
        <f>październik!P109</f>
        <v>0</v>
      </c>
      <c r="Q109" s="54">
        <f>październik!Q109</f>
        <v>0</v>
      </c>
      <c r="R109" s="55">
        <f>październik!R109</f>
        <v>0</v>
      </c>
      <c r="S109" s="188">
        <f t="shared" ref="S109" si="1705">IF(OR($B109=$B115,S112=0),0,ROUND((T110+Y114)/S112,0))</f>
        <v>0</v>
      </c>
      <c r="T109" s="51">
        <f t="shared" ref="T109:T110" si="1706">SUM(U109:AA109)</f>
        <v>0</v>
      </c>
      <c r="U109" s="52">
        <f>październik!U109</f>
        <v>0</v>
      </c>
      <c r="V109" s="52">
        <f>październik!V109</f>
        <v>0</v>
      </c>
      <c r="W109" s="52">
        <f>październik!W109</f>
        <v>0</v>
      </c>
      <c r="X109" s="52">
        <f>październik!X109</f>
        <v>0</v>
      </c>
      <c r="Y109" s="53">
        <f>październik!Y109</f>
        <v>0</v>
      </c>
      <c r="Z109" s="54">
        <f>październik!Z109</f>
        <v>0</v>
      </c>
      <c r="AA109" s="55">
        <f>październik!AA109</f>
        <v>0</v>
      </c>
      <c r="AB109" s="188">
        <f t="shared" ref="AB109" si="1707">IF(OR($B109=$B115,AB112=0),0,ROUND((AC110+AH114)/AB112,0))</f>
        <v>0</v>
      </c>
      <c r="AC109" s="51">
        <f t="shared" ref="AC109:AC110" si="1708">SUM(AD109:AJ109)</f>
        <v>0</v>
      </c>
      <c r="AD109" s="52">
        <f>październik!AD109</f>
        <v>0</v>
      </c>
      <c r="AE109" s="52">
        <f>październik!AE109</f>
        <v>0</v>
      </c>
      <c r="AF109" s="52">
        <f>październik!AF109</f>
        <v>0</v>
      </c>
      <c r="AG109" s="52">
        <f>październik!AG109</f>
        <v>0</v>
      </c>
      <c r="AH109" s="53">
        <f>październik!AH109</f>
        <v>0</v>
      </c>
      <c r="AI109" s="54">
        <f>październik!AI109</f>
        <v>0</v>
      </c>
      <c r="AJ109" s="55">
        <f>październik!AJ109</f>
        <v>0</v>
      </c>
      <c r="AK109" s="188">
        <f t="shared" ref="AK109" si="1709">IF(OR($B109=$B115,AK112=0),0,ROUND((AL110+AQ114)/AK112,0))</f>
        <v>0</v>
      </c>
      <c r="AL109" s="51">
        <f t="shared" ref="AL109:AL110" si="1710">SUM(AM109:AS109)</f>
        <v>0</v>
      </c>
      <c r="AM109" s="52">
        <f>październik!AM109</f>
        <v>0</v>
      </c>
      <c r="AN109" s="52">
        <f>październik!AN109</f>
        <v>0</v>
      </c>
      <c r="AO109" s="52">
        <f>październik!AO109</f>
        <v>0</v>
      </c>
      <c r="AP109" s="52">
        <f>październik!AP109</f>
        <v>0</v>
      </c>
      <c r="AQ109" s="53">
        <f>październik!AQ109</f>
        <v>0</v>
      </c>
      <c r="AR109" s="54">
        <f>październik!AR109</f>
        <v>0</v>
      </c>
      <c r="AS109" s="55">
        <f>październik!AS109</f>
        <v>0</v>
      </c>
      <c r="AT109" s="188">
        <f t="shared" ref="AT109" si="1711">IF(OR($B109=$B115,AT112=0),0,ROUND((AU110+AZ114)/AT112,0))</f>
        <v>0</v>
      </c>
      <c r="AU109" s="51">
        <f t="shared" ref="AU109:AU110" si="1712">SUM(AV109:BB109)</f>
        <v>0</v>
      </c>
      <c r="AV109" s="52">
        <f t="shared" ref="AV109" si="1713">IF(SUM($AM$9:$AS$9)=SUM($AV$9:$BB$9),AM109,IF(AND(SUM($AV$9:$BB$9)&gt;42,SUM($AV$9:$BB$9)&lt;49),AM109,0))</f>
        <v>0</v>
      </c>
      <c r="AW109" s="52">
        <f t="shared" ref="AW109" si="1714">IF(SUM($AM$9:$AS$9)=SUM($AV$9:$BB$9),AN109,IF(AND(SUM($AV$9:$BB$9)&gt;42,SUM($AV$9:$BB$9)&lt;49),AN109,0))</f>
        <v>0</v>
      </c>
      <c r="AX109" s="52">
        <f t="shared" ref="AX109" si="1715">IF(SUM($AM$9:$AS$9)=SUM($AV$9:$BB$9),AO109,IF(AND(SUM($AV$9:$BB$9)&gt;42,SUM($AV$9:$BB$9)&lt;49),AO109,0))</f>
        <v>0</v>
      </c>
      <c r="AY109" s="52">
        <f t="shared" ref="AY109" si="1716">IF(SUM($AM$9:$AS$9)=SUM($AV$9:$BB$9),AP109,IF(AND(SUM($AV$9:$BB$9)&gt;42,SUM($AV$9:$BB$9)&lt;49),AP109,0))</f>
        <v>0</v>
      </c>
      <c r="AZ109" s="53">
        <f t="shared" ref="AZ109" si="1717">IF(SUM($AM$9:$AS$9)=SUM($AV$9:$BB$9),AQ109,IF(AND(SUM($AV$9:$BB$9)&gt;42,SUM($AV$9:$BB$9)&lt;49),AQ109,0))</f>
        <v>0</v>
      </c>
      <c r="BA109" s="54">
        <f t="shared" ref="BA109" si="1718">IF(SUM($AM$9:$AS$9)=SUM($AV$9:$BB$9),AR109,IF(AND(SUM($AV$9:$BB$9)&gt;42,SUM($AV$9:$BB$9)&lt;49),AR109,0))</f>
        <v>0</v>
      </c>
      <c r="BB109" s="55">
        <f t="shared" ref="BB109" si="1719">IF(SUM($AM$9:$AS$9)=SUM($AV$9:$BB$9),AS109,IF(AND(SUM($AV$9:$BB$9)&gt;42,SUM($AV$9:$BB$9)&lt;49),AS109,0))</f>
        <v>0</v>
      </c>
    </row>
    <row r="110" spans="1:54" ht="12.75" hidden="1" customHeight="1" x14ac:dyDescent="0.2">
      <c r="B110" s="93"/>
      <c r="C110" s="94"/>
      <c r="D110" s="95"/>
      <c r="E110" s="115"/>
      <c r="F110" s="140" t="b">
        <f t="shared" ref="F110" si="1720">IF($B103=$B109,OR(F104,G109&lt;F109),G109&lt;F109)</f>
        <v>0</v>
      </c>
      <c r="G110" s="189">
        <f t="shared" ref="G110" si="1721">IF(AND($B103=$B109,$B103&lt;&gt;"",$B103&lt;&gt;0),G109+G104,G109)</f>
        <v>18</v>
      </c>
      <c r="H110" s="120"/>
      <c r="I110" s="165">
        <f t="shared" si="1702"/>
        <v>0</v>
      </c>
      <c r="J110" s="194">
        <f t="shared" ref="J110" si="1722">7-COUNTIF(L109:R109,0)-COUNTIF(L109:R109,"")</f>
        <v>0</v>
      </c>
      <c r="K110" s="22">
        <f t="shared" si="1704"/>
        <v>0</v>
      </c>
      <c r="L110" s="35">
        <f t="shared" ref="L110:R110" si="1723">IF($B103=$B109,L109+L104,L109)</f>
        <v>0</v>
      </c>
      <c r="M110" s="35">
        <f t="shared" si="1723"/>
        <v>0</v>
      </c>
      <c r="N110" s="35">
        <f t="shared" si="1723"/>
        <v>0</v>
      </c>
      <c r="O110" s="35">
        <f t="shared" si="1723"/>
        <v>0</v>
      </c>
      <c r="P110" s="36">
        <f t="shared" si="1723"/>
        <v>0</v>
      </c>
      <c r="Q110" s="37">
        <f t="shared" si="1723"/>
        <v>0</v>
      </c>
      <c r="R110" s="38">
        <f t="shared" si="1723"/>
        <v>0</v>
      </c>
      <c r="S110" s="194">
        <f t="shared" ref="S110" si="1724">7-COUNTIF(U109:AA109,0)-COUNTIF(U109:AA109,"")</f>
        <v>0</v>
      </c>
      <c r="T110" s="22">
        <f t="shared" si="1706"/>
        <v>0</v>
      </c>
      <c r="U110" s="35">
        <f t="shared" ref="U110:AA110" si="1725">IF($B103=$B109,U109+U104,U109)</f>
        <v>0</v>
      </c>
      <c r="V110" s="35">
        <f t="shared" si="1725"/>
        <v>0</v>
      </c>
      <c r="W110" s="35">
        <f t="shared" si="1725"/>
        <v>0</v>
      </c>
      <c r="X110" s="35">
        <f t="shared" si="1725"/>
        <v>0</v>
      </c>
      <c r="Y110" s="36">
        <f t="shared" si="1725"/>
        <v>0</v>
      </c>
      <c r="Z110" s="37">
        <f t="shared" si="1725"/>
        <v>0</v>
      </c>
      <c r="AA110" s="38">
        <f t="shared" si="1725"/>
        <v>0</v>
      </c>
      <c r="AB110" s="194">
        <f t="shared" ref="AB110" si="1726">7-COUNTIF(AD109:AJ109,0)-COUNTIF(AD109:AJ109,"")</f>
        <v>0</v>
      </c>
      <c r="AC110" s="22">
        <f t="shared" si="1708"/>
        <v>0</v>
      </c>
      <c r="AD110" s="35">
        <f t="shared" ref="AD110:AJ110" si="1727">IF($B103=$B109,AD109+AD104,AD109)</f>
        <v>0</v>
      </c>
      <c r="AE110" s="35">
        <f t="shared" si="1727"/>
        <v>0</v>
      </c>
      <c r="AF110" s="35">
        <f t="shared" si="1727"/>
        <v>0</v>
      </c>
      <c r="AG110" s="35">
        <f t="shared" si="1727"/>
        <v>0</v>
      </c>
      <c r="AH110" s="36">
        <f t="shared" si="1727"/>
        <v>0</v>
      </c>
      <c r="AI110" s="37">
        <f t="shared" si="1727"/>
        <v>0</v>
      </c>
      <c r="AJ110" s="38">
        <f t="shared" si="1727"/>
        <v>0</v>
      </c>
      <c r="AK110" s="194">
        <f t="shared" ref="AK110" si="1728">7-COUNTIF(AM109:AS109,0)-COUNTIF(AM109:AS109,"")</f>
        <v>0</v>
      </c>
      <c r="AL110" s="22">
        <f t="shared" si="1710"/>
        <v>0</v>
      </c>
      <c r="AM110" s="35">
        <f t="shared" ref="AM110:AS110" si="1729">IF($B103=$B109,AM109+AM104,AM109)</f>
        <v>0</v>
      </c>
      <c r="AN110" s="35">
        <f t="shared" si="1729"/>
        <v>0</v>
      </c>
      <c r="AO110" s="35">
        <f t="shared" si="1729"/>
        <v>0</v>
      </c>
      <c r="AP110" s="35">
        <f t="shared" si="1729"/>
        <v>0</v>
      </c>
      <c r="AQ110" s="36">
        <f t="shared" si="1729"/>
        <v>0</v>
      </c>
      <c r="AR110" s="37">
        <f t="shared" si="1729"/>
        <v>0</v>
      </c>
      <c r="AS110" s="38">
        <f t="shared" si="1729"/>
        <v>0</v>
      </c>
      <c r="AT110" s="194">
        <f t="shared" ref="AT110" si="1730">7-COUNTIF(AV109:BB109,0)-COUNTIF(AV109:BB109,"")</f>
        <v>0</v>
      </c>
      <c r="AU110" s="22">
        <f t="shared" si="1712"/>
        <v>0</v>
      </c>
      <c r="AV110" s="35">
        <f t="shared" ref="AV110:BB110" si="1731">IF($B103=$B109,AV109+AV104,AV109)</f>
        <v>0</v>
      </c>
      <c r="AW110" s="35">
        <f t="shared" si="1731"/>
        <v>0</v>
      </c>
      <c r="AX110" s="35">
        <f t="shared" si="1731"/>
        <v>0</v>
      </c>
      <c r="AY110" s="35">
        <f t="shared" si="1731"/>
        <v>0</v>
      </c>
      <c r="AZ110" s="36">
        <f t="shared" si="1731"/>
        <v>0</v>
      </c>
      <c r="BA110" s="37">
        <f t="shared" si="1731"/>
        <v>0</v>
      </c>
      <c r="BB110" s="38">
        <f t="shared" si="1731"/>
        <v>0</v>
      </c>
    </row>
    <row r="111" spans="1:54" ht="15" hidden="1" customHeight="1" x14ac:dyDescent="0.2">
      <c r="B111" s="116"/>
      <c r="C111" s="117"/>
      <c r="D111" s="118"/>
      <c r="E111" s="119"/>
      <c r="F111" s="92"/>
      <c r="G111" s="190">
        <f t="shared" ref="G111" si="1732">IF(AND($B103=$B109,$B103&lt;&gt;"",$B103&lt;&gt;0),F109+G105,F109)</f>
        <v>18</v>
      </c>
      <c r="H111" s="121"/>
      <c r="I111" s="165">
        <f t="shared" si="1702"/>
        <v>0</v>
      </c>
      <c r="J111" s="195">
        <f t="shared" ref="J111" si="1733">IF($B109=$B103,COUNTIF(L111:R111,0),COUNTIF(L112:R112,0)+COUNTIF(L112:R112,""))</f>
        <v>7</v>
      </c>
      <c r="K111" s="39">
        <f t="shared" ref="K111:R111" si="1734">IF($B103=$B109,K112+K105,K112)</f>
        <v>0</v>
      </c>
      <c r="L111" s="40">
        <f t="shared" si="1734"/>
        <v>0</v>
      </c>
      <c r="M111" s="40">
        <f t="shared" si="1734"/>
        <v>0</v>
      </c>
      <c r="N111" s="40">
        <f t="shared" si="1734"/>
        <v>0</v>
      </c>
      <c r="O111" s="40">
        <f t="shared" si="1734"/>
        <v>0</v>
      </c>
      <c r="P111" s="41">
        <f t="shared" si="1734"/>
        <v>0</v>
      </c>
      <c r="Q111" s="42">
        <f t="shared" si="1734"/>
        <v>0</v>
      </c>
      <c r="R111" s="43">
        <f t="shared" si="1734"/>
        <v>0</v>
      </c>
      <c r="S111" s="195">
        <f t="shared" ref="S111" si="1735">IF($B109=$B103,COUNTIF(U111:AA111,0),COUNTIF(U112:AA112,0)+COUNTIF(U112:AA112,""))</f>
        <v>7</v>
      </c>
      <c r="T111" s="39">
        <f t="shared" ref="T111:AA111" si="1736">IF($B103=$B109,T112+T105,T112)</f>
        <v>0</v>
      </c>
      <c r="U111" s="40">
        <f t="shared" si="1736"/>
        <v>0</v>
      </c>
      <c r="V111" s="40">
        <f t="shared" si="1736"/>
        <v>0</v>
      </c>
      <c r="W111" s="40">
        <f t="shared" si="1736"/>
        <v>0</v>
      </c>
      <c r="X111" s="40">
        <f t="shared" si="1736"/>
        <v>0</v>
      </c>
      <c r="Y111" s="41">
        <f t="shared" si="1736"/>
        <v>0</v>
      </c>
      <c r="Z111" s="42">
        <f t="shared" si="1736"/>
        <v>0</v>
      </c>
      <c r="AA111" s="43">
        <f t="shared" si="1736"/>
        <v>0</v>
      </c>
      <c r="AB111" s="195">
        <f t="shared" ref="AB111" si="1737">IF($B109=$B103,COUNTIF(AD111:AJ111,0),COUNTIF(AD112:AJ112,0)+COUNTIF(AD112:AJ112,""))</f>
        <v>7</v>
      </c>
      <c r="AC111" s="39">
        <f t="shared" ref="AC111:AJ111" si="1738">IF($B103=$B109,AC112+AC105,AC112)</f>
        <v>0</v>
      </c>
      <c r="AD111" s="40">
        <f t="shared" si="1738"/>
        <v>0</v>
      </c>
      <c r="AE111" s="40">
        <f t="shared" si="1738"/>
        <v>0</v>
      </c>
      <c r="AF111" s="40">
        <f t="shared" si="1738"/>
        <v>0</v>
      </c>
      <c r="AG111" s="40">
        <f t="shared" si="1738"/>
        <v>0</v>
      </c>
      <c r="AH111" s="41">
        <f t="shared" si="1738"/>
        <v>0</v>
      </c>
      <c r="AI111" s="42">
        <f t="shared" si="1738"/>
        <v>0</v>
      </c>
      <c r="AJ111" s="43">
        <f t="shared" si="1738"/>
        <v>0</v>
      </c>
      <c r="AK111" s="195">
        <f t="shared" ref="AK111" si="1739">IF($B109=$B103,COUNTIF(AM111:AS111,0),COUNTIF(AM112:AS112,0)+COUNTIF(AM112:AS112,""))</f>
        <v>7</v>
      </c>
      <c r="AL111" s="39">
        <f t="shared" ref="AL111:AS111" si="1740">IF($B103=$B109,AL112+AL105,AL112)</f>
        <v>0</v>
      </c>
      <c r="AM111" s="40">
        <f t="shared" si="1740"/>
        <v>0</v>
      </c>
      <c r="AN111" s="40">
        <f t="shared" si="1740"/>
        <v>0</v>
      </c>
      <c r="AO111" s="40">
        <f t="shared" si="1740"/>
        <v>0</v>
      </c>
      <c r="AP111" s="40">
        <f t="shared" si="1740"/>
        <v>0</v>
      </c>
      <c r="AQ111" s="41">
        <f t="shared" si="1740"/>
        <v>0</v>
      </c>
      <c r="AR111" s="42">
        <f t="shared" si="1740"/>
        <v>0</v>
      </c>
      <c r="AS111" s="43">
        <f t="shared" si="1740"/>
        <v>0</v>
      </c>
      <c r="AT111" s="195">
        <f t="shared" ref="AT111" si="1741">IF($B109=$B103,COUNTIF(AV111:BB111,0),COUNTIF(AV112:BB112,0)+COUNTIF(AV112:BB112,""))</f>
        <v>7</v>
      </c>
      <c r="AU111" s="39">
        <f t="shared" ref="AU111:BB111" si="1742">IF($B103=$B109,AU112+AU105,AU112)</f>
        <v>0</v>
      </c>
      <c r="AV111" s="40">
        <f t="shared" si="1742"/>
        <v>0</v>
      </c>
      <c r="AW111" s="40">
        <f t="shared" si="1742"/>
        <v>0</v>
      </c>
      <c r="AX111" s="40">
        <f t="shared" si="1742"/>
        <v>0</v>
      </c>
      <c r="AY111" s="40">
        <f t="shared" si="1742"/>
        <v>0</v>
      </c>
      <c r="AZ111" s="41">
        <f t="shared" si="1742"/>
        <v>0</v>
      </c>
      <c r="BA111" s="42">
        <f t="shared" si="1742"/>
        <v>0</v>
      </c>
      <c r="BB111" s="43">
        <f t="shared" si="1742"/>
        <v>0</v>
      </c>
    </row>
    <row r="112" spans="1:54" ht="15.75" customHeight="1" x14ac:dyDescent="0.2">
      <c r="A112" s="1">
        <f t="shared" ref="A112" si="1743">A109</f>
        <v>0</v>
      </c>
      <c r="B112" s="313">
        <f t="shared" ref="B112" si="1744">B106+1</f>
        <v>16</v>
      </c>
      <c r="C112" s="314"/>
      <c r="D112" s="314"/>
      <c r="E112" s="314"/>
      <c r="F112" s="31"/>
      <c r="G112" s="183"/>
      <c r="H112" s="122">
        <f t="shared" ref="H112" si="1745">5-COUNTIF(AU109,0)-COUNTIF(AL109,0)-COUNTIF(AC109,0)-COUNTIF(T109,0)-COUNTIF(K109,0)</f>
        <v>0</v>
      </c>
      <c r="I112" s="165">
        <f t="shared" si="1702"/>
        <v>0</v>
      </c>
      <c r="J112" s="187">
        <f t="shared" ref="J112" si="1746">IF($B109=$B103,J106+IF($F109&lt;&gt;$G109,(K109+$G111-$G110)/$F109,K109/$F109),IF($F109&lt;&gt;G109,(K109+$G111-$G110)/$F109,K109/$F109))</f>
        <v>0</v>
      </c>
      <c r="K112" s="7">
        <f t="shared" ref="K112:K113" si="1747">SUM(L112:R112)</f>
        <v>0</v>
      </c>
      <c r="L112" s="26">
        <f t="shared" ref="L112:R112" si="1748">L109</f>
        <v>0</v>
      </c>
      <c r="M112" s="26">
        <f t="shared" si="1748"/>
        <v>0</v>
      </c>
      <c r="N112" s="26">
        <f t="shared" si="1748"/>
        <v>0</v>
      </c>
      <c r="O112" s="26">
        <f t="shared" si="1748"/>
        <v>0</v>
      </c>
      <c r="P112" s="26">
        <f t="shared" si="1748"/>
        <v>0</v>
      </c>
      <c r="Q112" s="29">
        <f t="shared" si="1748"/>
        <v>0</v>
      </c>
      <c r="R112" s="23">
        <f t="shared" si="1748"/>
        <v>0</v>
      </c>
      <c r="S112" s="187">
        <f t="shared" ref="S112" si="1749">IF($B109=$B103,S106+IF($F109&lt;&gt;$G109,(T109+$G111-$G110)/$F109,T109/$F109),IF($F109&lt;&gt;P109,(T109+$G111-$G110)/$F109,T109/$F109))</f>
        <v>0</v>
      </c>
      <c r="T112" s="7">
        <f t="shared" ref="T112:T113" si="1750">SUM(U112:AA112)</f>
        <v>0</v>
      </c>
      <c r="U112" s="26">
        <f t="shared" ref="U112:AA112" si="1751">U109</f>
        <v>0</v>
      </c>
      <c r="V112" s="26">
        <f t="shared" si="1751"/>
        <v>0</v>
      </c>
      <c r="W112" s="26">
        <f t="shared" si="1751"/>
        <v>0</v>
      </c>
      <c r="X112" s="26">
        <f t="shared" si="1751"/>
        <v>0</v>
      </c>
      <c r="Y112" s="113">
        <f t="shared" si="1751"/>
        <v>0</v>
      </c>
      <c r="Z112" s="29">
        <f t="shared" si="1751"/>
        <v>0</v>
      </c>
      <c r="AA112" s="23">
        <f t="shared" si="1751"/>
        <v>0</v>
      </c>
      <c r="AB112" s="187">
        <f t="shared" ref="AB112" si="1752">IF($B109=$B103,AB106+IF($F109&lt;&gt;$G109,(AC109+$G111-$G110)/$F109,AC109/$F109),IF($F109&lt;&gt;Y109,(AC109+$G111-$G110)/$F109,AC109/$F109))</f>
        <v>0</v>
      </c>
      <c r="AC112" s="7">
        <f t="shared" ref="AC112:AC113" si="1753">SUM(AD112:AJ112)</f>
        <v>0</v>
      </c>
      <c r="AD112" s="26">
        <f t="shared" ref="AD112:AJ112" si="1754">AD109</f>
        <v>0</v>
      </c>
      <c r="AE112" s="26">
        <f t="shared" si="1754"/>
        <v>0</v>
      </c>
      <c r="AF112" s="26">
        <f t="shared" si="1754"/>
        <v>0</v>
      </c>
      <c r="AG112" s="26">
        <f t="shared" si="1754"/>
        <v>0</v>
      </c>
      <c r="AH112" s="113">
        <f t="shared" si="1754"/>
        <v>0</v>
      </c>
      <c r="AI112" s="29">
        <f t="shared" si="1754"/>
        <v>0</v>
      </c>
      <c r="AJ112" s="23">
        <f t="shared" si="1754"/>
        <v>0</v>
      </c>
      <c r="AK112" s="187">
        <f t="shared" ref="AK112" si="1755">IF($B109=$B103,AK106+IF($F109&lt;&gt;$G109,(AL109+$G111-$G110)/$F109,AL109/$F109),IF($F109&lt;&gt;AH109,(AL109+$G111-$G110)/$F109,AL109/$F109))</f>
        <v>0</v>
      </c>
      <c r="AL112" s="7">
        <f t="shared" ref="AL112:AL113" si="1756">SUM(AM112:AS112)</f>
        <v>0</v>
      </c>
      <c r="AM112" s="26">
        <f t="shared" ref="AM112:AS112" si="1757">AM109</f>
        <v>0</v>
      </c>
      <c r="AN112" s="26">
        <f t="shared" si="1757"/>
        <v>0</v>
      </c>
      <c r="AO112" s="26">
        <f t="shared" si="1757"/>
        <v>0</v>
      </c>
      <c r="AP112" s="26">
        <f t="shared" si="1757"/>
        <v>0</v>
      </c>
      <c r="AQ112" s="113">
        <f t="shared" si="1757"/>
        <v>0</v>
      </c>
      <c r="AR112" s="29">
        <f t="shared" si="1757"/>
        <v>0</v>
      </c>
      <c r="AS112" s="23">
        <f t="shared" si="1757"/>
        <v>0</v>
      </c>
      <c r="AT112" s="187">
        <f t="shared" ref="AT112" si="1758">IF($B109=$B103,AT106+IF($F109&lt;&gt;$G109,(AU109+$G111-$G110)/$F109,AU109/$F109),IF($F109&lt;&gt;AQ109,(AU109+$G111-$G110)/$F109,AU109/$F109))</f>
        <v>0</v>
      </c>
      <c r="AU112" s="7">
        <f t="shared" ref="AU112:AU113" si="1759">SUM(AV112:BB112)</f>
        <v>0</v>
      </c>
      <c r="AV112" s="6">
        <f t="shared" ref="AV112" si="1760">IF(SUM($AM$9:$AS$9)=SUM($AV$9:$BB$9),AV109,IF(AND(SUM($AV$9:$BB$9)&gt;42,SUM($AV$9:$BB$9)&lt;49),AV109,0))</f>
        <v>0</v>
      </c>
      <c r="AW112" s="6">
        <f t="shared" ref="AW112:BB112" si="1761">IF(SUM($AM$9:$AS$9)=SUM($AV$9:$BB$9),AW109,IF(AND(SUM($AV$9:$BB$9)&gt;42,SUM($AV$9:$BB$9)&lt;49),AW109,0))</f>
        <v>0</v>
      </c>
      <c r="AX112" s="6">
        <f t="shared" si="1761"/>
        <v>0</v>
      </c>
      <c r="AY112" s="6">
        <f t="shared" si="1761"/>
        <v>0</v>
      </c>
      <c r="AZ112" s="26">
        <f t="shared" si="1761"/>
        <v>0</v>
      </c>
      <c r="BA112" s="29">
        <f t="shared" si="1761"/>
        <v>0</v>
      </c>
      <c r="BB112" s="23">
        <f t="shared" si="1761"/>
        <v>0</v>
      </c>
    </row>
    <row r="113" spans="1:54" ht="15.75" customHeight="1" x14ac:dyDescent="0.2">
      <c r="A113" s="1">
        <f t="shared" ref="A113:A114" si="1762">A112</f>
        <v>0</v>
      </c>
      <c r="B113" s="313"/>
      <c r="C113" s="314"/>
      <c r="D113" s="314"/>
      <c r="E113" s="314"/>
      <c r="F113" s="31"/>
      <c r="G113" s="183"/>
      <c r="H113" s="123">
        <f t="shared" ref="H113" si="1763">IF($B109=$B103,H107+F113,$F113)</f>
        <v>0</v>
      </c>
      <c r="I113" s="165">
        <f t="shared" si="1702"/>
        <v>0</v>
      </c>
      <c r="J113" s="141">
        <f t="shared" ref="J113" si="1764">IF($H112=0,0,IF($B103=$B109,IF($H114&gt;0,$H114+J107,K109+J107),IF($H114&gt;0,$H114,K109)))</f>
        <v>0</v>
      </c>
      <c r="K113" s="7">
        <f t="shared" si="1747"/>
        <v>0</v>
      </c>
      <c r="L113" s="6"/>
      <c r="M113" s="6"/>
      <c r="N113" s="6"/>
      <c r="O113" s="6"/>
      <c r="P113" s="26"/>
      <c r="Q113" s="29"/>
      <c r="R113" s="23"/>
      <c r="S113" s="141">
        <f t="shared" ref="S113" si="1765">IF($H112=0,0,IF($B103=$B109,IF($H114&gt;0,$H114+S107,T109+S107),IF($H114&gt;0,$H114,T109)))</f>
        <v>0</v>
      </c>
      <c r="T113" s="7">
        <f t="shared" si="1750"/>
        <v>0</v>
      </c>
      <c r="U113" s="6"/>
      <c r="V113" s="6"/>
      <c r="W113" s="6"/>
      <c r="X113" s="6"/>
      <c r="Y113" s="26"/>
      <c r="Z113" s="29"/>
      <c r="AA113" s="23"/>
      <c r="AB113" s="141">
        <f t="shared" ref="AB113" si="1766">IF($H112=0,0,IF($B103=$B109,IF($H114&gt;0,$H114+AB107,AC109+AB107),IF($H114&gt;0,$H114,AC109)))</f>
        <v>0</v>
      </c>
      <c r="AC113" s="7">
        <f t="shared" si="1753"/>
        <v>0</v>
      </c>
      <c r="AD113" s="6"/>
      <c r="AE113" s="6"/>
      <c r="AF113" s="6"/>
      <c r="AG113" s="6"/>
      <c r="AH113" s="26"/>
      <c r="AI113" s="29"/>
      <c r="AJ113" s="23"/>
      <c r="AK113" s="141">
        <f t="shared" ref="AK113" si="1767">IF($H112=0,0,IF($B103=$B109,IF($H114&gt;0,$H114+AK107,AL109+AK107),IF($H114&gt;0,$H114,AL109)))</f>
        <v>0</v>
      </c>
      <c r="AL113" s="7">
        <f t="shared" si="1756"/>
        <v>0</v>
      </c>
      <c r="AM113" s="6"/>
      <c r="AN113" s="6"/>
      <c r="AO113" s="6"/>
      <c r="AP113" s="6"/>
      <c r="AQ113" s="26"/>
      <c r="AR113" s="29"/>
      <c r="AS113" s="23"/>
      <c r="AT113" s="141">
        <f t="shared" ref="AT113" si="1768">IF($H112=0,0,IF($B103=$B109,IF($H114&gt;0,$H114+AT107,AU109+AT107),IF($H114&gt;0,$H114,AU109)))</f>
        <v>0</v>
      </c>
      <c r="AU113" s="7">
        <f t="shared" si="1759"/>
        <v>0</v>
      </c>
      <c r="AV113" s="6"/>
      <c r="AW113" s="6"/>
      <c r="AX113" s="6"/>
      <c r="AY113" s="6"/>
      <c r="AZ113" s="26"/>
      <c r="BA113" s="29"/>
      <c r="BB113" s="23"/>
    </row>
    <row r="114" spans="1:54" ht="18.75" customHeight="1" thickBot="1" x14ac:dyDescent="0.25">
      <c r="A114" s="1">
        <f t="shared" si="1762"/>
        <v>0</v>
      </c>
      <c r="B114" s="323" t="str">
        <f>IF(B109="",Wydruk!$AE$6,IF(J110=0,Wydruk!$AE$7,IF(AND(G110&lt;G111,B109&lt;&gt;$B115),Wydruk!$AE$13,IF(AND($B109=$B103,$B109&lt;&gt;$B115),IF(OR(OR(J114&lt;4,J114&gt;5),OR(S114&lt;4,S114&gt;5),OR(AB114&lt;4,AB114&gt;5),OR(AK114&lt;4,AK114&gt;5),OR(AND(AT114&lt;4,AT114&gt;0),AT114&gt;5)),Wydruk!$AE$8,Wydruk!$AE$9),IF($B109=$B115,IF($F113&lt;&gt;0,Wydruk!$AE$12,Wydruk!$AE$10),IF(OR(OR(J110&lt;4,J110&gt;5),OR(S110&lt;4,S110&gt;5),OR(AB110&lt;4,AB110&gt;5),OR(AK110&lt;4,AK110&gt;5),OR(AND(AT110&lt;4,AT110&gt;0),AT110&gt;5)),Wydruk!$AE$8,Wydruk!$AE$11))))))</f>
        <v>Uzupełnij liczby godzin tygodniowego planu</v>
      </c>
      <c r="C114" s="324"/>
      <c r="D114" s="324"/>
      <c r="E114" s="324"/>
      <c r="F114" s="173">
        <f>październik!F114</f>
        <v>0</v>
      </c>
      <c r="G114" s="184">
        <f>październik!G114</f>
        <v>0</v>
      </c>
      <c r="H114" s="191">
        <f t="shared" ref="H114" si="1769">IF(OR($G114=0,$F114=0,$G114="",$F114=""),0,$G114/$F114)</f>
        <v>0</v>
      </c>
      <c r="I114" s="193"/>
      <c r="J114" s="176">
        <f t="shared" ref="J114" si="1770">IF($B103=$B109,IF(L109+L104&gt;0,1,0)+IF(M109+M104&gt;0,1,0)+IF(N109+N104&gt;0,1,0)+IF(O109+O104&gt;0,1,0)+IF(P109+P104&gt;0,1,0)+IF(Q109+Q104&gt;0,1,0)+IF(R109+R104&gt;0,1,0),J110)</f>
        <v>0</v>
      </c>
      <c r="K114" s="133">
        <f t="shared" ref="K114" si="1771">IF(OR($B109=$B115,J114=0,(K110-Q114+O114)&lt;=0),0,(K110-Q114+O114)/J114)</f>
        <v>0</v>
      </c>
      <c r="L114" s="137">
        <f t="shared" ref="L114" si="1772">IF(K114*(7-J111)&lt;=0,0,K114*(7-J111))</f>
        <v>0</v>
      </c>
      <c r="M114" s="311">
        <f t="shared" ref="M114" si="1773">ROUND(IF(OR(K111-K114*(7-J111)+P114&lt;0,$B109=$B115,K114&lt;=0,K111=0),0,IF(K111-K114*(7-J111)+P114&gt;Q114-O114+P114,Q114-O114+P114,K111-K114*(7-J111)+P114)),1)</f>
        <v>0</v>
      </c>
      <c r="N114" s="312"/>
      <c r="O114" s="139">
        <f t="shared" ref="O114" si="1774">IF(OR($B109=$B115,J110=0),0,IF($B109=$B103,J109,$F109))</f>
        <v>0</v>
      </c>
      <c r="P114" s="30">
        <f t="shared" ref="P114" si="1775">IF(OR($B109=$B115,J114=0),0,$G111-$G110)</f>
        <v>0</v>
      </c>
      <c r="Q114" s="134">
        <f t="shared" ref="Q114" si="1776">IF(OR($B109=$B115,J114=0),0,J113)</f>
        <v>0</v>
      </c>
      <c r="R114" s="138">
        <f t="shared" ref="R114" si="1777">IF($B109=$B115,0,K111)</f>
        <v>0</v>
      </c>
      <c r="S114" s="176">
        <f t="shared" ref="S114" si="1778">IF($B103=$B109,IF(U109+U104&gt;0,1,0)+IF(V109+V104&gt;0,1,0)+IF(W109+W104&gt;0,1,0)+IF(X109+X104&gt;0,1,0)+IF(Y109+Y104&gt;0,1,0)+IF(Z109+Z104&gt;0,1,0)+IF(AA109+AA104&gt;0,1,0),S110)</f>
        <v>0</v>
      </c>
      <c r="T114" s="133">
        <f t="shared" ref="T114" si="1779">IF(OR($B109=$B115,S114=0,(T110-Z114+X114)&lt;=0),0,(T110-Z114+X114)/S114)</f>
        <v>0</v>
      </c>
      <c r="U114" s="137">
        <f t="shared" ref="U114" si="1780">IF(T114*(7-S111)&lt;=0,0,T114*(7-S111))</f>
        <v>0</v>
      </c>
      <c r="V114" s="311">
        <f t="shared" ref="V114" si="1781">ROUND(IF(OR(T111-T114*(7-S111)+Y114&lt;0,$B109=$B115,T114&lt;=0,T111=0),0,IF(T111-T114*(7-S111)+Y114&gt;Z114-X114+Y114,Z114-X114+Y114,T111-T114*(7-S111)+Y114)),1)</f>
        <v>0</v>
      </c>
      <c r="W114" s="312"/>
      <c r="X114" s="139">
        <f t="shared" ref="X114" si="1782">IF(OR($B109=$B115,S110=0),0,IF($B109=$B103,S109,$F109))</f>
        <v>0</v>
      </c>
      <c r="Y114" s="30">
        <f t="shared" ref="Y114" si="1783">IF(OR($B109=$B115,S114=0),0,$G111-$G110)</f>
        <v>0</v>
      </c>
      <c r="Z114" s="134">
        <f t="shared" ref="Z114" si="1784">IF(OR($B109=$B115,S114=0),0,S113)</f>
        <v>0</v>
      </c>
      <c r="AA114" s="138">
        <f t="shared" ref="AA114" si="1785">IF($B109=$B115,0,T111)</f>
        <v>0</v>
      </c>
      <c r="AB114" s="176">
        <f t="shared" ref="AB114" si="1786">IF($B103=$B109,IF(AD109+AD104&gt;0,1,0)+IF(AE109+AE104&gt;0,1,0)+IF(AF109+AF104&gt;0,1,0)+IF(AG109+AG104&gt;0,1,0)+IF(AH109+AH104&gt;0,1,0)+IF(AI109+AI104&gt;0,1,0)+IF(AJ109+AJ104&gt;0,1,0),AB110)</f>
        <v>0</v>
      </c>
      <c r="AC114" s="133">
        <f t="shared" ref="AC114" si="1787">IF(OR($B109=$B115,AB114=0,(AC110-AI114+AG114)&lt;=0),0,(AC110-AI114+AG114)/AB114)</f>
        <v>0</v>
      </c>
      <c r="AD114" s="137">
        <f t="shared" ref="AD114" si="1788">IF(AC114*(7-AB111)&lt;=0,0,AC114*(7-AB111))</f>
        <v>0</v>
      </c>
      <c r="AE114" s="311">
        <f t="shared" ref="AE114" si="1789">ROUND(IF(OR(AC111-AC114*(7-AB111)+AH114&lt;0,$B109=$B115,AC114&lt;=0,AC111=0),0,IF(AC111-AC114*(7-AB111)+AH114&gt;AI114-AG114+AH114,AI114-AG114+AH114,AC111-AC114*(7-AB111)+AH114)),1)</f>
        <v>0</v>
      </c>
      <c r="AF114" s="312"/>
      <c r="AG114" s="139">
        <f t="shared" ref="AG114" si="1790">IF(OR($B109=$B115,AB110=0),0,IF($B109=$B103,AB109,$F109))</f>
        <v>0</v>
      </c>
      <c r="AH114" s="30">
        <f t="shared" ref="AH114" si="1791">IF(OR($B109=$B115,AB114=0),0,$G111-$G110)</f>
        <v>0</v>
      </c>
      <c r="AI114" s="134">
        <f t="shared" ref="AI114" si="1792">IF(OR($B109=$B115,AB114=0),0,AB113)</f>
        <v>0</v>
      </c>
      <c r="AJ114" s="138">
        <f t="shared" ref="AJ114" si="1793">IF($B109=$B115,0,AC111)</f>
        <v>0</v>
      </c>
      <c r="AK114" s="176">
        <f t="shared" ref="AK114" si="1794">IF($B103=$B109,IF(AM109+AM104&gt;0,1,0)+IF(AN109+AN104&gt;0,1,0)+IF(AO109+AO104&gt;0,1,0)+IF(AP109+AP104&gt;0,1,0)+IF(AQ109+AQ104&gt;0,1,0)+IF(AR109+AR104&gt;0,1,0)+IF(AS109+AS104&gt;0,1,0),AK110)</f>
        <v>0</v>
      </c>
      <c r="AL114" s="133">
        <f t="shared" ref="AL114" si="1795">IF(OR($B109=$B115,AK114=0,(AL110-AR114+AP114)&lt;=0),0,(AL110-AR114+AP114)/AK114)</f>
        <v>0</v>
      </c>
      <c r="AM114" s="137">
        <f t="shared" ref="AM114" si="1796">IF(AL114*(7-AK111)&lt;=0,0,AL114*(7-AK111))</f>
        <v>0</v>
      </c>
      <c r="AN114" s="311">
        <f t="shared" ref="AN114" si="1797">ROUND(IF(OR(AL111-AL114*(7-AK111)+AQ114&lt;0,$B109=$B115,AL114&lt;=0,AL111=0),0,IF(AL111-AL114*(7-AK111)+AQ114&gt;AR114-AP114+AQ114,AR114-AP114+AQ114,AL111-AL114*(7-AK111)+AQ114)),1)</f>
        <v>0</v>
      </c>
      <c r="AO114" s="312"/>
      <c r="AP114" s="139">
        <f t="shared" ref="AP114" si="1798">IF(OR($B109=$B115,AK110=0),0,IF($B109=$B103,AK109,$F109))</f>
        <v>0</v>
      </c>
      <c r="AQ114" s="30">
        <f t="shared" ref="AQ114" si="1799">IF(OR($B109=$B115,AK114=0),0,$G111-$G110)</f>
        <v>0</v>
      </c>
      <c r="AR114" s="134">
        <f t="shared" ref="AR114" si="1800">IF(OR($B109=$B115,AK114=0),0,AK113)</f>
        <v>0</v>
      </c>
      <c r="AS114" s="138">
        <f t="shared" ref="AS114" si="1801">IF($B109=$B115,0,AL111)</f>
        <v>0</v>
      </c>
      <c r="AT114" s="176">
        <f t="shared" ref="AT114" si="1802">IF($B103=$B109,IF(AV109+AV104&gt;0,1,0)+IF(AW109+AW104&gt;0,1,0)+IF(AX109+AX104&gt;0,1,0)+IF(AY109+AY104&gt;0,1,0)+IF(AZ109+AZ104&gt;0,1,0)+IF(BA109+BA104&gt;0,1,0)+IF(BB109+BB104&gt;0,1,0),AT110)</f>
        <v>0</v>
      </c>
      <c r="AU114" s="133">
        <f t="shared" ref="AU114" si="1803">IF(OR($B109=$B115,AT114=0,(AU110-BA114+AY114)&lt;=0),0,(AU110-BA114+AY114)/AT114)</f>
        <v>0</v>
      </c>
      <c r="AV114" s="137">
        <f t="shared" ref="AV114" si="1804">IF(AU114*(7-AT111)&lt;=0,0,AU114*(7-AT111))</f>
        <v>0</v>
      </c>
      <c r="AW114" s="311">
        <f t="shared" ref="AW114" si="1805">ROUND(IF(OR(AU111-AU114*(7-AT111)+AZ114&lt;0,$B109=$B115,AU114&lt;=0,AU111=0),0,IF(AU111-AU114*(7-AT111)+AZ114&gt;BA114-AY114+AZ114,BA114-AY114+AZ114,AU111-AU114*(7-AT111)+AZ114)),1)</f>
        <v>0</v>
      </c>
      <c r="AX114" s="312"/>
      <c r="AY114" s="139">
        <f t="shared" ref="AY114" si="1806">IF(OR($B109=$B115,AT110=0),0,IF($B109=$B103,AT109,$F109))</f>
        <v>0</v>
      </c>
      <c r="AZ114" s="30">
        <f t="shared" ref="AZ114" si="1807">IF(OR($B109=$B115,AT114=0),0,$G111-$G110)</f>
        <v>0</v>
      </c>
      <c r="BA114" s="134">
        <f t="shared" ref="BA114" si="1808">IF(OR($B109=$B115,AT114=0),0,AT113)</f>
        <v>0</v>
      </c>
      <c r="BB114" s="138">
        <f t="shared" ref="BB114" si="1809">IF($B109=$B115,0,AU111)</f>
        <v>0</v>
      </c>
    </row>
    <row r="115" spans="1:54" ht="15.75" x14ac:dyDescent="0.2">
      <c r="A115" s="1">
        <f t="shared" ref="A115" si="1810">IF(B115="","1. Niewypełnione",B115)</f>
        <v>0</v>
      </c>
      <c r="B115" s="320">
        <f>październik!B115</f>
        <v>0</v>
      </c>
      <c r="C115" s="321">
        <f>październik!C115</f>
        <v>0</v>
      </c>
      <c r="D115" s="321">
        <f>październik!D115</f>
        <v>0</v>
      </c>
      <c r="E115" s="321">
        <f>październik!E115</f>
        <v>0</v>
      </c>
      <c r="F115" s="177">
        <f>październik!F115</f>
        <v>18</v>
      </c>
      <c r="G115" s="185">
        <f>październik!G115</f>
        <v>18</v>
      </c>
      <c r="H115" s="177"/>
      <c r="I115" s="192">
        <f t="shared" ref="I115:I119" si="1811">K115+T115+AC115+AL115+AU115</f>
        <v>0</v>
      </c>
      <c r="J115" s="186">
        <f t="shared" ref="J115" si="1812">IF(OR($B115=$B121,J118=0),0,ROUND((K116+P120)/J118,0))</f>
        <v>0</v>
      </c>
      <c r="K115" s="51">
        <f t="shared" ref="K115:K116" si="1813">SUM(L115:R115)</f>
        <v>0</v>
      </c>
      <c r="L115" s="52">
        <f>październik!L115</f>
        <v>0</v>
      </c>
      <c r="M115" s="52">
        <f>październik!M115</f>
        <v>0</v>
      </c>
      <c r="N115" s="52">
        <f>październik!N115</f>
        <v>0</v>
      </c>
      <c r="O115" s="52">
        <f>październik!O115</f>
        <v>0</v>
      </c>
      <c r="P115" s="53">
        <f>październik!P115</f>
        <v>0</v>
      </c>
      <c r="Q115" s="54">
        <f>październik!Q115</f>
        <v>0</v>
      </c>
      <c r="R115" s="55">
        <f>październik!R115</f>
        <v>0</v>
      </c>
      <c r="S115" s="188">
        <f t="shared" ref="S115" si="1814">IF(OR($B115=$B121,S118=0),0,ROUND((T116+Y120)/S118,0))</f>
        <v>0</v>
      </c>
      <c r="T115" s="51">
        <f t="shared" ref="T115:T116" si="1815">SUM(U115:AA115)</f>
        <v>0</v>
      </c>
      <c r="U115" s="52">
        <f>październik!U115</f>
        <v>0</v>
      </c>
      <c r="V115" s="52">
        <f>październik!V115</f>
        <v>0</v>
      </c>
      <c r="W115" s="52">
        <f>październik!W115</f>
        <v>0</v>
      </c>
      <c r="X115" s="52">
        <f>październik!X115</f>
        <v>0</v>
      </c>
      <c r="Y115" s="53">
        <f>październik!Y115</f>
        <v>0</v>
      </c>
      <c r="Z115" s="54">
        <f>październik!Z115</f>
        <v>0</v>
      </c>
      <c r="AA115" s="55">
        <f>październik!AA115</f>
        <v>0</v>
      </c>
      <c r="AB115" s="188">
        <f t="shared" ref="AB115" si="1816">IF(OR($B115=$B121,AB118=0),0,ROUND((AC116+AH120)/AB118,0))</f>
        <v>0</v>
      </c>
      <c r="AC115" s="51">
        <f t="shared" ref="AC115:AC116" si="1817">SUM(AD115:AJ115)</f>
        <v>0</v>
      </c>
      <c r="AD115" s="52">
        <f>październik!AD115</f>
        <v>0</v>
      </c>
      <c r="AE115" s="52">
        <f>październik!AE115</f>
        <v>0</v>
      </c>
      <c r="AF115" s="52">
        <f>październik!AF115</f>
        <v>0</v>
      </c>
      <c r="AG115" s="52">
        <f>październik!AG115</f>
        <v>0</v>
      </c>
      <c r="AH115" s="53">
        <f>październik!AH115</f>
        <v>0</v>
      </c>
      <c r="AI115" s="54">
        <f>październik!AI115</f>
        <v>0</v>
      </c>
      <c r="AJ115" s="55">
        <f>październik!AJ115</f>
        <v>0</v>
      </c>
      <c r="AK115" s="188">
        <f t="shared" ref="AK115" si="1818">IF(OR($B115=$B121,AK118=0),0,ROUND((AL116+AQ120)/AK118,0))</f>
        <v>0</v>
      </c>
      <c r="AL115" s="51">
        <f t="shared" ref="AL115:AL116" si="1819">SUM(AM115:AS115)</f>
        <v>0</v>
      </c>
      <c r="AM115" s="52">
        <f>październik!AM115</f>
        <v>0</v>
      </c>
      <c r="AN115" s="52">
        <f>październik!AN115</f>
        <v>0</v>
      </c>
      <c r="AO115" s="52">
        <f>październik!AO115</f>
        <v>0</v>
      </c>
      <c r="AP115" s="52">
        <f>październik!AP115</f>
        <v>0</v>
      </c>
      <c r="AQ115" s="53">
        <f>październik!AQ115</f>
        <v>0</v>
      </c>
      <c r="AR115" s="54">
        <f>październik!AR115</f>
        <v>0</v>
      </c>
      <c r="AS115" s="55">
        <f>październik!AS115</f>
        <v>0</v>
      </c>
      <c r="AT115" s="188">
        <f t="shared" ref="AT115" si="1820">IF(OR($B115=$B121,AT118=0),0,ROUND((AU116+AZ120)/AT118,0))</f>
        <v>0</v>
      </c>
      <c r="AU115" s="51">
        <f t="shared" ref="AU115:AU116" si="1821">SUM(AV115:BB115)</f>
        <v>0</v>
      </c>
      <c r="AV115" s="52">
        <f t="shared" ref="AV115" si="1822">IF(SUM($AM$9:$AS$9)=SUM($AV$9:$BB$9),AM115,IF(AND(SUM($AV$9:$BB$9)&gt;42,SUM($AV$9:$BB$9)&lt;49),AM115,0))</f>
        <v>0</v>
      </c>
      <c r="AW115" s="52">
        <f t="shared" ref="AW115" si="1823">IF(SUM($AM$9:$AS$9)=SUM($AV$9:$BB$9),AN115,IF(AND(SUM($AV$9:$BB$9)&gt;42,SUM($AV$9:$BB$9)&lt;49),AN115,0))</f>
        <v>0</v>
      </c>
      <c r="AX115" s="52">
        <f t="shared" ref="AX115" si="1824">IF(SUM($AM$9:$AS$9)=SUM($AV$9:$BB$9),AO115,IF(AND(SUM($AV$9:$BB$9)&gt;42,SUM($AV$9:$BB$9)&lt;49),AO115,0))</f>
        <v>0</v>
      </c>
      <c r="AY115" s="52">
        <f t="shared" ref="AY115" si="1825">IF(SUM($AM$9:$AS$9)=SUM($AV$9:$BB$9),AP115,IF(AND(SUM($AV$9:$BB$9)&gt;42,SUM($AV$9:$BB$9)&lt;49),AP115,0))</f>
        <v>0</v>
      </c>
      <c r="AZ115" s="53">
        <f t="shared" ref="AZ115" si="1826">IF(SUM($AM$9:$AS$9)=SUM($AV$9:$BB$9),AQ115,IF(AND(SUM($AV$9:$BB$9)&gt;42,SUM($AV$9:$BB$9)&lt;49),AQ115,0))</f>
        <v>0</v>
      </c>
      <c r="BA115" s="54">
        <f t="shared" ref="BA115" si="1827">IF(SUM($AM$9:$AS$9)=SUM($AV$9:$BB$9),AR115,IF(AND(SUM($AV$9:$BB$9)&gt;42,SUM($AV$9:$BB$9)&lt;49),AR115,0))</f>
        <v>0</v>
      </c>
      <c r="BB115" s="55">
        <f t="shared" ref="BB115" si="1828">IF(SUM($AM$9:$AS$9)=SUM($AV$9:$BB$9),AS115,IF(AND(SUM($AV$9:$BB$9)&gt;42,SUM($AV$9:$BB$9)&lt;49),AS115,0))</f>
        <v>0</v>
      </c>
    </row>
    <row r="116" spans="1:54" ht="12.75" hidden="1" customHeight="1" x14ac:dyDescent="0.2">
      <c r="B116" s="93"/>
      <c r="C116" s="94"/>
      <c r="D116" s="95"/>
      <c r="E116" s="115"/>
      <c r="F116" s="140" t="b">
        <f t="shared" ref="F116" si="1829">IF($B109=$B115,OR(F110,G115&lt;F115),G115&lt;F115)</f>
        <v>0</v>
      </c>
      <c r="G116" s="189">
        <f t="shared" ref="G116" si="1830">IF(AND($B109=$B115,$B109&lt;&gt;"",$B109&lt;&gt;0),G115+G110,G115)</f>
        <v>18</v>
      </c>
      <c r="H116" s="120"/>
      <c r="I116" s="165">
        <f t="shared" si="1811"/>
        <v>0</v>
      </c>
      <c r="J116" s="194">
        <f t="shared" ref="J116" si="1831">7-COUNTIF(L115:R115,0)-COUNTIF(L115:R115,"")</f>
        <v>0</v>
      </c>
      <c r="K116" s="22">
        <f t="shared" si="1813"/>
        <v>0</v>
      </c>
      <c r="L116" s="35">
        <f t="shared" ref="L116:R116" si="1832">IF($B109=$B115,L115+L110,L115)</f>
        <v>0</v>
      </c>
      <c r="M116" s="35">
        <f t="shared" si="1832"/>
        <v>0</v>
      </c>
      <c r="N116" s="35">
        <f t="shared" si="1832"/>
        <v>0</v>
      </c>
      <c r="O116" s="35">
        <f t="shared" si="1832"/>
        <v>0</v>
      </c>
      <c r="P116" s="36">
        <f t="shared" si="1832"/>
        <v>0</v>
      </c>
      <c r="Q116" s="37">
        <f t="shared" si="1832"/>
        <v>0</v>
      </c>
      <c r="R116" s="38">
        <f t="shared" si="1832"/>
        <v>0</v>
      </c>
      <c r="S116" s="194">
        <f t="shared" ref="S116" si="1833">7-COUNTIF(U115:AA115,0)-COUNTIF(U115:AA115,"")</f>
        <v>0</v>
      </c>
      <c r="T116" s="22">
        <f t="shared" si="1815"/>
        <v>0</v>
      </c>
      <c r="U116" s="35">
        <f t="shared" ref="U116:AA116" si="1834">IF($B109=$B115,U115+U110,U115)</f>
        <v>0</v>
      </c>
      <c r="V116" s="35">
        <f t="shared" si="1834"/>
        <v>0</v>
      </c>
      <c r="W116" s="35">
        <f t="shared" si="1834"/>
        <v>0</v>
      </c>
      <c r="X116" s="35">
        <f t="shared" si="1834"/>
        <v>0</v>
      </c>
      <c r="Y116" s="36">
        <f t="shared" si="1834"/>
        <v>0</v>
      </c>
      <c r="Z116" s="37">
        <f t="shared" si="1834"/>
        <v>0</v>
      </c>
      <c r="AA116" s="38">
        <f t="shared" si="1834"/>
        <v>0</v>
      </c>
      <c r="AB116" s="194">
        <f t="shared" ref="AB116" si="1835">7-COUNTIF(AD115:AJ115,0)-COUNTIF(AD115:AJ115,"")</f>
        <v>0</v>
      </c>
      <c r="AC116" s="22">
        <f t="shared" si="1817"/>
        <v>0</v>
      </c>
      <c r="AD116" s="35">
        <f t="shared" ref="AD116:AJ116" si="1836">IF($B109=$B115,AD115+AD110,AD115)</f>
        <v>0</v>
      </c>
      <c r="AE116" s="35">
        <f t="shared" si="1836"/>
        <v>0</v>
      </c>
      <c r="AF116" s="35">
        <f t="shared" si="1836"/>
        <v>0</v>
      </c>
      <c r="AG116" s="35">
        <f t="shared" si="1836"/>
        <v>0</v>
      </c>
      <c r="AH116" s="36">
        <f t="shared" si="1836"/>
        <v>0</v>
      </c>
      <c r="AI116" s="37">
        <f t="shared" si="1836"/>
        <v>0</v>
      </c>
      <c r="AJ116" s="38">
        <f t="shared" si="1836"/>
        <v>0</v>
      </c>
      <c r="AK116" s="194">
        <f t="shared" ref="AK116" si="1837">7-COUNTIF(AM115:AS115,0)-COUNTIF(AM115:AS115,"")</f>
        <v>0</v>
      </c>
      <c r="AL116" s="22">
        <f t="shared" si="1819"/>
        <v>0</v>
      </c>
      <c r="AM116" s="35">
        <f t="shared" ref="AM116:AS116" si="1838">IF($B109=$B115,AM115+AM110,AM115)</f>
        <v>0</v>
      </c>
      <c r="AN116" s="35">
        <f t="shared" si="1838"/>
        <v>0</v>
      </c>
      <c r="AO116" s="35">
        <f t="shared" si="1838"/>
        <v>0</v>
      </c>
      <c r="AP116" s="35">
        <f t="shared" si="1838"/>
        <v>0</v>
      </c>
      <c r="AQ116" s="36">
        <f t="shared" si="1838"/>
        <v>0</v>
      </c>
      <c r="AR116" s="37">
        <f t="shared" si="1838"/>
        <v>0</v>
      </c>
      <c r="AS116" s="38">
        <f t="shared" si="1838"/>
        <v>0</v>
      </c>
      <c r="AT116" s="194">
        <f t="shared" ref="AT116" si="1839">7-COUNTIF(AV115:BB115,0)-COUNTIF(AV115:BB115,"")</f>
        <v>0</v>
      </c>
      <c r="AU116" s="22">
        <f t="shared" si="1821"/>
        <v>0</v>
      </c>
      <c r="AV116" s="35">
        <f t="shared" ref="AV116:BB116" si="1840">IF($B109=$B115,AV115+AV110,AV115)</f>
        <v>0</v>
      </c>
      <c r="AW116" s="35">
        <f t="shared" si="1840"/>
        <v>0</v>
      </c>
      <c r="AX116" s="35">
        <f t="shared" si="1840"/>
        <v>0</v>
      </c>
      <c r="AY116" s="35">
        <f t="shared" si="1840"/>
        <v>0</v>
      </c>
      <c r="AZ116" s="36">
        <f t="shared" si="1840"/>
        <v>0</v>
      </c>
      <c r="BA116" s="37">
        <f t="shared" si="1840"/>
        <v>0</v>
      </c>
      <c r="BB116" s="38">
        <f t="shared" si="1840"/>
        <v>0</v>
      </c>
    </row>
    <row r="117" spans="1:54" ht="15" hidden="1" customHeight="1" x14ac:dyDescent="0.2">
      <c r="B117" s="116"/>
      <c r="C117" s="117"/>
      <c r="D117" s="118"/>
      <c r="E117" s="119"/>
      <c r="F117" s="92"/>
      <c r="G117" s="190">
        <f t="shared" ref="G117" si="1841">IF(AND($B109=$B115,$B109&lt;&gt;"",$B109&lt;&gt;0),F115+G111,F115)</f>
        <v>18</v>
      </c>
      <c r="H117" s="121"/>
      <c r="I117" s="165">
        <f t="shared" si="1811"/>
        <v>0</v>
      </c>
      <c r="J117" s="195">
        <f t="shared" ref="J117" si="1842">IF($B115=$B109,COUNTIF(L117:R117,0),COUNTIF(L118:R118,0)+COUNTIF(L118:R118,""))</f>
        <v>7</v>
      </c>
      <c r="K117" s="39">
        <f t="shared" ref="K117:R117" si="1843">IF($B109=$B115,K118+K111,K118)</f>
        <v>0</v>
      </c>
      <c r="L117" s="40">
        <f t="shared" si="1843"/>
        <v>0</v>
      </c>
      <c r="M117" s="40">
        <f t="shared" si="1843"/>
        <v>0</v>
      </c>
      <c r="N117" s="40">
        <f t="shared" si="1843"/>
        <v>0</v>
      </c>
      <c r="O117" s="40">
        <f t="shared" si="1843"/>
        <v>0</v>
      </c>
      <c r="P117" s="41">
        <f t="shared" si="1843"/>
        <v>0</v>
      </c>
      <c r="Q117" s="42">
        <f t="shared" si="1843"/>
        <v>0</v>
      </c>
      <c r="R117" s="43">
        <f t="shared" si="1843"/>
        <v>0</v>
      </c>
      <c r="S117" s="195">
        <f t="shared" ref="S117" si="1844">IF($B115=$B109,COUNTIF(U117:AA117,0),COUNTIF(U118:AA118,0)+COUNTIF(U118:AA118,""))</f>
        <v>7</v>
      </c>
      <c r="T117" s="39">
        <f t="shared" ref="T117:AA117" si="1845">IF($B109=$B115,T118+T111,T118)</f>
        <v>0</v>
      </c>
      <c r="U117" s="40">
        <f t="shared" si="1845"/>
        <v>0</v>
      </c>
      <c r="V117" s="40">
        <f t="shared" si="1845"/>
        <v>0</v>
      </c>
      <c r="W117" s="40">
        <f t="shared" si="1845"/>
        <v>0</v>
      </c>
      <c r="X117" s="40">
        <f t="shared" si="1845"/>
        <v>0</v>
      </c>
      <c r="Y117" s="41">
        <f t="shared" si="1845"/>
        <v>0</v>
      </c>
      <c r="Z117" s="42">
        <f t="shared" si="1845"/>
        <v>0</v>
      </c>
      <c r="AA117" s="43">
        <f t="shared" si="1845"/>
        <v>0</v>
      </c>
      <c r="AB117" s="195">
        <f t="shared" ref="AB117" si="1846">IF($B115=$B109,COUNTIF(AD117:AJ117,0),COUNTIF(AD118:AJ118,0)+COUNTIF(AD118:AJ118,""))</f>
        <v>7</v>
      </c>
      <c r="AC117" s="39">
        <f t="shared" ref="AC117:AJ117" si="1847">IF($B109=$B115,AC118+AC111,AC118)</f>
        <v>0</v>
      </c>
      <c r="AD117" s="40">
        <f t="shared" si="1847"/>
        <v>0</v>
      </c>
      <c r="AE117" s="40">
        <f t="shared" si="1847"/>
        <v>0</v>
      </c>
      <c r="AF117" s="40">
        <f t="shared" si="1847"/>
        <v>0</v>
      </c>
      <c r="AG117" s="40">
        <f t="shared" si="1847"/>
        <v>0</v>
      </c>
      <c r="AH117" s="41">
        <f t="shared" si="1847"/>
        <v>0</v>
      </c>
      <c r="AI117" s="42">
        <f t="shared" si="1847"/>
        <v>0</v>
      </c>
      <c r="AJ117" s="43">
        <f t="shared" si="1847"/>
        <v>0</v>
      </c>
      <c r="AK117" s="195">
        <f t="shared" ref="AK117" si="1848">IF($B115=$B109,COUNTIF(AM117:AS117,0),COUNTIF(AM118:AS118,0)+COUNTIF(AM118:AS118,""))</f>
        <v>7</v>
      </c>
      <c r="AL117" s="39">
        <f t="shared" ref="AL117:AS117" si="1849">IF($B109=$B115,AL118+AL111,AL118)</f>
        <v>0</v>
      </c>
      <c r="AM117" s="40">
        <f t="shared" si="1849"/>
        <v>0</v>
      </c>
      <c r="AN117" s="40">
        <f t="shared" si="1849"/>
        <v>0</v>
      </c>
      <c r="AO117" s="40">
        <f t="shared" si="1849"/>
        <v>0</v>
      </c>
      <c r="AP117" s="40">
        <f t="shared" si="1849"/>
        <v>0</v>
      </c>
      <c r="AQ117" s="41">
        <f t="shared" si="1849"/>
        <v>0</v>
      </c>
      <c r="AR117" s="42">
        <f t="shared" si="1849"/>
        <v>0</v>
      </c>
      <c r="AS117" s="43">
        <f t="shared" si="1849"/>
        <v>0</v>
      </c>
      <c r="AT117" s="195">
        <f t="shared" ref="AT117" si="1850">IF($B115=$B109,COUNTIF(AV117:BB117,0),COUNTIF(AV118:BB118,0)+COUNTIF(AV118:BB118,""))</f>
        <v>7</v>
      </c>
      <c r="AU117" s="39">
        <f t="shared" ref="AU117:BB117" si="1851">IF($B109=$B115,AU118+AU111,AU118)</f>
        <v>0</v>
      </c>
      <c r="AV117" s="40">
        <f t="shared" si="1851"/>
        <v>0</v>
      </c>
      <c r="AW117" s="40">
        <f t="shared" si="1851"/>
        <v>0</v>
      </c>
      <c r="AX117" s="40">
        <f t="shared" si="1851"/>
        <v>0</v>
      </c>
      <c r="AY117" s="40">
        <f t="shared" si="1851"/>
        <v>0</v>
      </c>
      <c r="AZ117" s="41">
        <f t="shared" si="1851"/>
        <v>0</v>
      </c>
      <c r="BA117" s="42">
        <f t="shared" si="1851"/>
        <v>0</v>
      </c>
      <c r="BB117" s="43">
        <f t="shared" si="1851"/>
        <v>0</v>
      </c>
    </row>
    <row r="118" spans="1:54" ht="15.75" customHeight="1" x14ac:dyDescent="0.2">
      <c r="A118" s="1">
        <f t="shared" ref="A118" si="1852">A115</f>
        <v>0</v>
      </c>
      <c r="B118" s="313">
        <f t="shared" ref="B118" si="1853">B112+1</f>
        <v>17</v>
      </c>
      <c r="C118" s="314"/>
      <c r="D118" s="314"/>
      <c r="E118" s="314"/>
      <c r="F118" s="31"/>
      <c r="G118" s="183"/>
      <c r="H118" s="122">
        <f t="shared" ref="H118" si="1854">5-COUNTIF(AU115,0)-COUNTIF(AL115,0)-COUNTIF(AC115,0)-COUNTIF(T115,0)-COUNTIF(K115,0)</f>
        <v>0</v>
      </c>
      <c r="I118" s="165">
        <f t="shared" si="1811"/>
        <v>0</v>
      </c>
      <c r="J118" s="187">
        <f t="shared" ref="J118" si="1855">IF($B115=$B109,J112+IF($F115&lt;&gt;$G115,(K115+$G117-$G116)/$F115,K115/$F115),IF($F115&lt;&gt;G115,(K115+$G117-$G116)/$F115,K115/$F115))</f>
        <v>0</v>
      </c>
      <c r="K118" s="7">
        <f t="shared" ref="K118:K119" si="1856">SUM(L118:R118)</f>
        <v>0</v>
      </c>
      <c r="L118" s="26">
        <f t="shared" ref="L118:R118" si="1857">L115</f>
        <v>0</v>
      </c>
      <c r="M118" s="26">
        <f t="shared" si="1857"/>
        <v>0</v>
      </c>
      <c r="N118" s="26">
        <f t="shared" si="1857"/>
        <v>0</v>
      </c>
      <c r="O118" s="26">
        <f t="shared" si="1857"/>
        <v>0</v>
      </c>
      <c r="P118" s="26">
        <f t="shared" si="1857"/>
        <v>0</v>
      </c>
      <c r="Q118" s="29">
        <f t="shared" si="1857"/>
        <v>0</v>
      </c>
      <c r="R118" s="23">
        <f t="shared" si="1857"/>
        <v>0</v>
      </c>
      <c r="S118" s="187">
        <f t="shared" ref="S118" si="1858">IF($B115=$B109,S112+IF($F115&lt;&gt;$G115,(T115+$G117-$G116)/$F115,T115/$F115),IF($F115&lt;&gt;P115,(T115+$G117-$G116)/$F115,T115/$F115))</f>
        <v>0</v>
      </c>
      <c r="T118" s="7">
        <f t="shared" ref="T118:T119" si="1859">SUM(U118:AA118)</f>
        <v>0</v>
      </c>
      <c r="U118" s="26">
        <f t="shared" ref="U118:AA118" si="1860">U115</f>
        <v>0</v>
      </c>
      <c r="V118" s="26">
        <f t="shared" si="1860"/>
        <v>0</v>
      </c>
      <c r="W118" s="26">
        <f t="shared" si="1860"/>
        <v>0</v>
      </c>
      <c r="X118" s="26">
        <f t="shared" si="1860"/>
        <v>0</v>
      </c>
      <c r="Y118" s="113">
        <f t="shared" si="1860"/>
        <v>0</v>
      </c>
      <c r="Z118" s="29">
        <f t="shared" si="1860"/>
        <v>0</v>
      </c>
      <c r="AA118" s="23">
        <f t="shared" si="1860"/>
        <v>0</v>
      </c>
      <c r="AB118" s="187">
        <f t="shared" ref="AB118" si="1861">IF($B115=$B109,AB112+IF($F115&lt;&gt;$G115,(AC115+$G117-$G116)/$F115,AC115/$F115),IF($F115&lt;&gt;Y115,(AC115+$G117-$G116)/$F115,AC115/$F115))</f>
        <v>0</v>
      </c>
      <c r="AC118" s="7">
        <f t="shared" ref="AC118:AC119" si="1862">SUM(AD118:AJ118)</f>
        <v>0</v>
      </c>
      <c r="AD118" s="26">
        <f t="shared" ref="AD118:AJ118" si="1863">AD115</f>
        <v>0</v>
      </c>
      <c r="AE118" s="26">
        <f t="shared" si="1863"/>
        <v>0</v>
      </c>
      <c r="AF118" s="26">
        <f t="shared" si="1863"/>
        <v>0</v>
      </c>
      <c r="AG118" s="26">
        <f t="shared" si="1863"/>
        <v>0</v>
      </c>
      <c r="AH118" s="113">
        <f t="shared" si="1863"/>
        <v>0</v>
      </c>
      <c r="AI118" s="29">
        <f t="shared" si="1863"/>
        <v>0</v>
      </c>
      <c r="AJ118" s="23">
        <f t="shared" si="1863"/>
        <v>0</v>
      </c>
      <c r="AK118" s="187">
        <f t="shared" ref="AK118" si="1864">IF($B115=$B109,AK112+IF($F115&lt;&gt;$G115,(AL115+$G117-$G116)/$F115,AL115/$F115),IF($F115&lt;&gt;AH115,(AL115+$G117-$G116)/$F115,AL115/$F115))</f>
        <v>0</v>
      </c>
      <c r="AL118" s="7">
        <f t="shared" ref="AL118:AL119" si="1865">SUM(AM118:AS118)</f>
        <v>0</v>
      </c>
      <c r="AM118" s="26">
        <f t="shared" ref="AM118:AS118" si="1866">AM115</f>
        <v>0</v>
      </c>
      <c r="AN118" s="26">
        <f t="shared" si="1866"/>
        <v>0</v>
      </c>
      <c r="AO118" s="26">
        <f t="shared" si="1866"/>
        <v>0</v>
      </c>
      <c r="AP118" s="26">
        <f t="shared" si="1866"/>
        <v>0</v>
      </c>
      <c r="AQ118" s="113">
        <f t="shared" si="1866"/>
        <v>0</v>
      </c>
      <c r="AR118" s="29">
        <f t="shared" si="1866"/>
        <v>0</v>
      </c>
      <c r="AS118" s="23">
        <f t="shared" si="1866"/>
        <v>0</v>
      </c>
      <c r="AT118" s="187">
        <f t="shared" ref="AT118" si="1867">IF($B115=$B109,AT112+IF($F115&lt;&gt;$G115,(AU115+$G117-$G116)/$F115,AU115/$F115),IF($F115&lt;&gt;AQ115,(AU115+$G117-$G116)/$F115,AU115/$F115))</f>
        <v>0</v>
      </c>
      <c r="AU118" s="7">
        <f t="shared" ref="AU118:AU119" si="1868">SUM(AV118:BB118)</f>
        <v>0</v>
      </c>
      <c r="AV118" s="6">
        <f t="shared" ref="AV118" si="1869">IF(SUM($AM$9:$AS$9)=SUM($AV$9:$BB$9),AV115,IF(AND(SUM($AV$9:$BB$9)&gt;42,SUM($AV$9:$BB$9)&lt;49),AV115,0))</f>
        <v>0</v>
      </c>
      <c r="AW118" s="6">
        <f t="shared" ref="AW118:BB118" si="1870">IF(SUM($AM$9:$AS$9)=SUM($AV$9:$BB$9),AW115,IF(AND(SUM($AV$9:$BB$9)&gt;42,SUM($AV$9:$BB$9)&lt;49),AW115,0))</f>
        <v>0</v>
      </c>
      <c r="AX118" s="6">
        <f t="shared" si="1870"/>
        <v>0</v>
      </c>
      <c r="AY118" s="6">
        <f t="shared" si="1870"/>
        <v>0</v>
      </c>
      <c r="AZ118" s="26">
        <f t="shared" si="1870"/>
        <v>0</v>
      </c>
      <c r="BA118" s="29">
        <f t="shared" si="1870"/>
        <v>0</v>
      </c>
      <c r="BB118" s="23">
        <f t="shared" si="1870"/>
        <v>0</v>
      </c>
    </row>
    <row r="119" spans="1:54" ht="15.75" customHeight="1" x14ac:dyDescent="0.2">
      <c r="A119" s="1">
        <f t="shared" ref="A119:A120" si="1871">A118</f>
        <v>0</v>
      </c>
      <c r="B119" s="313"/>
      <c r="C119" s="314"/>
      <c r="D119" s="314"/>
      <c r="E119" s="314"/>
      <c r="F119" s="31"/>
      <c r="G119" s="183"/>
      <c r="H119" s="123">
        <f t="shared" ref="H119" si="1872">IF($B115=$B109,H113+F119,$F119)</f>
        <v>0</v>
      </c>
      <c r="I119" s="165">
        <f t="shared" si="1811"/>
        <v>0</v>
      </c>
      <c r="J119" s="141">
        <f t="shared" ref="J119" si="1873">IF($H118=0,0,IF($B109=$B115,IF($H120&gt;0,$H120+J113,K115+J113),IF($H120&gt;0,$H120,K115)))</f>
        <v>0</v>
      </c>
      <c r="K119" s="7">
        <f t="shared" si="1856"/>
        <v>0</v>
      </c>
      <c r="L119" s="6"/>
      <c r="M119" s="6"/>
      <c r="N119" s="6"/>
      <c r="O119" s="6"/>
      <c r="P119" s="26"/>
      <c r="Q119" s="29"/>
      <c r="R119" s="23"/>
      <c r="S119" s="141">
        <f t="shared" ref="S119" si="1874">IF($H118=0,0,IF($B109=$B115,IF($H120&gt;0,$H120+S113,T115+S113),IF($H120&gt;0,$H120,T115)))</f>
        <v>0</v>
      </c>
      <c r="T119" s="7">
        <f t="shared" si="1859"/>
        <v>0</v>
      </c>
      <c r="U119" s="6"/>
      <c r="V119" s="6"/>
      <c r="W119" s="6"/>
      <c r="X119" s="6"/>
      <c r="Y119" s="26"/>
      <c r="Z119" s="29"/>
      <c r="AA119" s="23"/>
      <c r="AB119" s="141">
        <f t="shared" ref="AB119" si="1875">IF($H118=0,0,IF($B109=$B115,IF($H120&gt;0,$H120+AB113,AC115+AB113),IF($H120&gt;0,$H120,AC115)))</f>
        <v>0</v>
      </c>
      <c r="AC119" s="7">
        <f t="shared" si="1862"/>
        <v>0</v>
      </c>
      <c r="AD119" s="6"/>
      <c r="AE119" s="6"/>
      <c r="AF119" s="6"/>
      <c r="AG119" s="6"/>
      <c r="AH119" s="26"/>
      <c r="AI119" s="29"/>
      <c r="AJ119" s="23"/>
      <c r="AK119" s="141">
        <f t="shared" ref="AK119" si="1876">IF($H118=0,0,IF($B109=$B115,IF($H120&gt;0,$H120+AK113,AL115+AK113),IF($H120&gt;0,$H120,AL115)))</f>
        <v>0</v>
      </c>
      <c r="AL119" s="7">
        <f t="shared" si="1865"/>
        <v>0</v>
      </c>
      <c r="AM119" s="6"/>
      <c r="AN119" s="6"/>
      <c r="AO119" s="6"/>
      <c r="AP119" s="6"/>
      <c r="AQ119" s="26"/>
      <c r="AR119" s="29"/>
      <c r="AS119" s="23"/>
      <c r="AT119" s="141">
        <f t="shared" ref="AT119" si="1877">IF($H118=0,0,IF($B109=$B115,IF($H120&gt;0,$H120+AT113,AU115+AT113),IF($H120&gt;0,$H120,AU115)))</f>
        <v>0</v>
      </c>
      <c r="AU119" s="7">
        <f t="shared" si="1868"/>
        <v>0</v>
      </c>
      <c r="AV119" s="6"/>
      <c r="AW119" s="6"/>
      <c r="AX119" s="6"/>
      <c r="AY119" s="6"/>
      <c r="AZ119" s="26"/>
      <c r="BA119" s="29"/>
      <c r="BB119" s="23"/>
    </row>
    <row r="120" spans="1:54" ht="18.75" customHeight="1" thickBot="1" x14ac:dyDescent="0.25">
      <c r="A120" s="1">
        <f t="shared" si="1871"/>
        <v>0</v>
      </c>
      <c r="B120" s="323" t="str">
        <f>IF(B115="",Wydruk!$AE$6,IF(J116=0,Wydruk!$AE$7,IF(AND(G116&lt;G117,B115&lt;&gt;$B121),Wydruk!$AE$13,IF(AND($B115=$B109,$B115&lt;&gt;$B121),IF(OR(OR(J120&lt;4,J120&gt;5),OR(S120&lt;4,S120&gt;5),OR(AB120&lt;4,AB120&gt;5),OR(AK120&lt;4,AK120&gt;5),OR(AND(AT120&lt;4,AT120&gt;0),AT120&gt;5)),Wydruk!$AE$8,Wydruk!$AE$9),IF($B115=$B121,IF($F119&lt;&gt;0,Wydruk!$AE$12,Wydruk!$AE$10),IF(OR(OR(J116&lt;4,J116&gt;5),OR(S116&lt;4,S116&gt;5),OR(AB116&lt;4,AB116&gt;5),OR(AK116&lt;4,AK116&gt;5),OR(AND(AT116&lt;4,AT116&gt;0),AT116&gt;5)),Wydruk!$AE$8,Wydruk!$AE$11))))))</f>
        <v>Uzupełnij liczby godzin tygodniowego planu</v>
      </c>
      <c r="C120" s="324"/>
      <c r="D120" s="324"/>
      <c r="E120" s="324"/>
      <c r="F120" s="173">
        <f>październik!F120</f>
        <v>0</v>
      </c>
      <c r="G120" s="184">
        <f>październik!G120</f>
        <v>0</v>
      </c>
      <c r="H120" s="191">
        <f t="shared" ref="H120" si="1878">IF(OR($G120=0,$F120=0,$G120="",$F120=""),0,$G120/$F120)</f>
        <v>0</v>
      </c>
      <c r="I120" s="193"/>
      <c r="J120" s="176">
        <f t="shared" ref="J120" si="1879">IF($B109=$B115,IF(L115+L110&gt;0,1,0)+IF(M115+M110&gt;0,1,0)+IF(N115+N110&gt;0,1,0)+IF(O115+O110&gt;0,1,0)+IF(P115+P110&gt;0,1,0)+IF(Q115+Q110&gt;0,1,0)+IF(R115+R110&gt;0,1,0),J116)</f>
        <v>0</v>
      </c>
      <c r="K120" s="133">
        <f t="shared" ref="K120" si="1880">IF(OR($B115=$B121,J120=0,(K116-Q120+O120)&lt;=0),0,(K116-Q120+O120)/J120)</f>
        <v>0</v>
      </c>
      <c r="L120" s="137">
        <f t="shared" ref="L120" si="1881">IF(K120*(7-J117)&lt;=0,0,K120*(7-J117))</f>
        <v>0</v>
      </c>
      <c r="M120" s="311">
        <f t="shared" ref="M120" si="1882">ROUND(IF(OR(K117-K120*(7-J117)+P120&lt;0,$B115=$B121,K120&lt;=0,K117=0),0,IF(K117-K120*(7-J117)+P120&gt;Q120-O120+P120,Q120-O120+P120,K117-K120*(7-J117)+P120)),1)</f>
        <v>0</v>
      </c>
      <c r="N120" s="312"/>
      <c r="O120" s="139">
        <f t="shared" ref="O120" si="1883">IF(OR($B115=$B121,J116=0),0,IF($B115=$B109,J115,$F115))</f>
        <v>0</v>
      </c>
      <c r="P120" s="30">
        <f t="shared" ref="P120" si="1884">IF(OR($B115=$B121,J120=0),0,$G117-$G116)</f>
        <v>0</v>
      </c>
      <c r="Q120" s="134">
        <f t="shared" ref="Q120" si="1885">IF(OR($B115=$B121,J120=0),0,J119)</f>
        <v>0</v>
      </c>
      <c r="R120" s="138">
        <f t="shared" ref="R120" si="1886">IF($B115=$B121,0,K117)</f>
        <v>0</v>
      </c>
      <c r="S120" s="176">
        <f t="shared" ref="S120" si="1887">IF($B109=$B115,IF(U115+U110&gt;0,1,0)+IF(V115+V110&gt;0,1,0)+IF(W115+W110&gt;0,1,0)+IF(X115+X110&gt;0,1,0)+IF(Y115+Y110&gt;0,1,0)+IF(Z115+Z110&gt;0,1,0)+IF(AA115+AA110&gt;0,1,0),S116)</f>
        <v>0</v>
      </c>
      <c r="T120" s="133">
        <f t="shared" ref="T120" si="1888">IF(OR($B115=$B121,S120=0,(T116-Z120+X120)&lt;=0),0,(T116-Z120+X120)/S120)</f>
        <v>0</v>
      </c>
      <c r="U120" s="137">
        <f t="shared" ref="U120" si="1889">IF(T120*(7-S117)&lt;=0,0,T120*(7-S117))</f>
        <v>0</v>
      </c>
      <c r="V120" s="311">
        <f t="shared" ref="V120" si="1890">ROUND(IF(OR(T117-T120*(7-S117)+Y120&lt;0,$B115=$B121,T120&lt;=0,T117=0),0,IF(T117-T120*(7-S117)+Y120&gt;Z120-X120+Y120,Z120-X120+Y120,T117-T120*(7-S117)+Y120)),1)</f>
        <v>0</v>
      </c>
      <c r="W120" s="312"/>
      <c r="X120" s="139">
        <f t="shared" ref="X120" si="1891">IF(OR($B115=$B121,S116=0),0,IF($B115=$B109,S115,$F115))</f>
        <v>0</v>
      </c>
      <c r="Y120" s="30">
        <f t="shared" ref="Y120" si="1892">IF(OR($B115=$B121,S120=0),0,$G117-$G116)</f>
        <v>0</v>
      </c>
      <c r="Z120" s="134">
        <f t="shared" ref="Z120" si="1893">IF(OR($B115=$B121,S120=0),0,S119)</f>
        <v>0</v>
      </c>
      <c r="AA120" s="138">
        <f t="shared" ref="AA120" si="1894">IF($B115=$B121,0,T117)</f>
        <v>0</v>
      </c>
      <c r="AB120" s="176">
        <f t="shared" ref="AB120" si="1895">IF($B109=$B115,IF(AD115+AD110&gt;0,1,0)+IF(AE115+AE110&gt;0,1,0)+IF(AF115+AF110&gt;0,1,0)+IF(AG115+AG110&gt;0,1,0)+IF(AH115+AH110&gt;0,1,0)+IF(AI115+AI110&gt;0,1,0)+IF(AJ115+AJ110&gt;0,1,0),AB116)</f>
        <v>0</v>
      </c>
      <c r="AC120" s="133">
        <f t="shared" ref="AC120" si="1896">IF(OR($B115=$B121,AB120=0,(AC116-AI120+AG120)&lt;=0),0,(AC116-AI120+AG120)/AB120)</f>
        <v>0</v>
      </c>
      <c r="AD120" s="137">
        <f t="shared" ref="AD120" si="1897">IF(AC120*(7-AB117)&lt;=0,0,AC120*(7-AB117))</f>
        <v>0</v>
      </c>
      <c r="AE120" s="311">
        <f t="shared" ref="AE120" si="1898">ROUND(IF(OR(AC117-AC120*(7-AB117)+AH120&lt;0,$B115=$B121,AC120&lt;=0,AC117=0),0,IF(AC117-AC120*(7-AB117)+AH120&gt;AI120-AG120+AH120,AI120-AG120+AH120,AC117-AC120*(7-AB117)+AH120)),1)</f>
        <v>0</v>
      </c>
      <c r="AF120" s="312"/>
      <c r="AG120" s="139">
        <f t="shared" ref="AG120" si="1899">IF(OR($B115=$B121,AB116=0),0,IF($B115=$B109,AB115,$F115))</f>
        <v>0</v>
      </c>
      <c r="AH120" s="30">
        <f t="shared" ref="AH120" si="1900">IF(OR($B115=$B121,AB120=0),0,$G117-$G116)</f>
        <v>0</v>
      </c>
      <c r="AI120" s="134">
        <f t="shared" ref="AI120" si="1901">IF(OR($B115=$B121,AB120=0),0,AB119)</f>
        <v>0</v>
      </c>
      <c r="AJ120" s="138">
        <f t="shared" ref="AJ120" si="1902">IF($B115=$B121,0,AC117)</f>
        <v>0</v>
      </c>
      <c r="AK120" s="176">
        <f t="shared" ref="AK120" si="1903">IF($B109=$B115,IF(AM115+AM110&gt;0,1,0)+IF(AN115+AN110&gt;0,1,0)+IF(AO115+AO110&gt;0,1,0)+IF(AP115+AP110&gt;0,1,0)+IF(AQ115+AQ110&gt;0,1,0)+IF(AR115+AR110&gt;0,1,0)+IF(AS115+AS110&gt;0,1,0),AK116)</f>
        <v>0</v>
      </c>
      <c r="AL120" s="133">
        <f t="shared" ref="AL120" si="1904">IF(OR($B115=$B121,AK120=0,(AL116-AR120+AP120)&lt;=0),0,(AL116-AR120+AP120)/AK120)</f>
        <v>0</v>
      </c>
      <c r="AM120" s="137">
        <f t="shared" ref="AM120" si="1905">IF(AL120*(7-AK117)&lt;=0,0,AL120*(7-AK117))</f>
        <v>0</v>
      </c>
      <c r="AN120" s="311">
        <f t="shared" ref="AN120" si="1906">ROUND(IF(OR(AL117-AL120*(7-AK117)+AQ120&lt;0,$B115=$B121,AL120&lt;=0,AL117=0),0,IF(AL117-AL120*(7-AK117)+AQ120&gt;AR120-AP120+AQ120,AR120-AP120+AQ120,AL117-AL120*(7-AK117)+AQ120)),1)</f>
        <v>0</v>
      </c>
      <c r="AO120" s="312"/>
      <c r="AP120" s="139">
        <f t="shared" ref="AP120" si="1907">IF(OR($B115=$B121,AK116=0),0,IF($B115=$B109,AK115,$F115))</f>
        <v>0</v>
      </c>
      <c r="AQ120" s="30">
        <f t="shared" ref="AQ120" si="1908">IF(OR($B115=$B121,AK120=0),0,$G117-$G116)</f>
        <v>0</v>
      </c>
      <c r="AR120" s="134">
        <f t="shared" ref="AR120" si="1909">IF(OR($B115=$B121,AK120=0),0,AK119)</f>
        <v>0</v>
      </c>
      <c r="AS120" s="138">
        <f t="shared" ref="AS120" si="1910">IF($B115=$B121,0,AL117)</f>
        <v>0</v>
      </c>
      <c r="AT120" s="176">
        <f t="shared" ref="AT120" si="1911">IF($B109=$B115,IF(AV115+AV110&gt;0,1,0)+IF(AW115+AW110&gt;0,1,0)+IF(AX115+AX110&gt;0,1,0)+IF(AY115+AY110&gt;0,1,0)+IF(AZ115+AZ110&gt;0,1,0)+IF(BA115+BA110&gt;0,1,0)+IF(BB115+BB110&gt;0,1,0),AT116)</f>
        <v>0</v>
      </c>
      <c r="AU120" s="133">
        <f t="shared" ref="AU120" si="1912">IF(OR($B115=$B121,AT120=0,(AU116-BA120+AY120)&lt;=0),0,(AU116-BA120+AY120)/AT120)</f>
        <v>0</v>
      </c>
      <c r="AV120" s="137">
        <f t="shared" ref="AV120" si="1913">IF(AU120*(7-AT117)&lt;=0,0,AU120*(7-AT117))</f>
        <v>0</v>
      </c>
      <c r="AW120" s="311">
        <f t="shared" ref="AW120" si="1914">ROUND(IF(OR(AU117-AU120*(7-AT117)+AZ120&lt;0,$B115=$B121,AU120&lt;=0,AU117=0),0,IF(AU117-AU120*(7-AT117)+AZ120&gt;BA120-AY120+AZ120,BA120-AY120+AZ120,AU117-AU120*(7-AT117)+AZ120)),1)</f>
        <v>0</v>
      </c>
      <c r="AX120" s="312"/>
      <c r="AY120" s="139">
        <f t="shared" ref="AY120" si="1915">IF(OR($B115=$B121,AT116=0),0,IF($B115=$B109,AT115,$F115))</f>
        <v>0</v>
      </c>
      <c r="AZ120" s="30">
        <f t="shared" ref="AZ120" si="1916">IF(OR($B115=$B121,AT120=0),0,$G117-$G116)</f>
        <v>0</v>
      </c>
      <c r="BA120" s="134">
        <f t="shared" ref="BA120" si="1917">IF(OR($B115=$B121,AT120=0),0,AT119)</f>
        <v>0</v>
      </c>
      <c r="BB120" s="138">
        <f t="shared" ref="BB120" si="1918">IF($B115=$B121,0,AU117)</f>
        <v>0</v>
      </c>
    </row>
    <row r="121" spans="1:54" ht="15.75" x14ac:dyDescent="0.2">
      <c r="A121" s="1">
        <f t="shared" ref="A121" si="1919">IF(B121="","1. Niewypełnione",B121)</f>
        <v>0</v>
      </c>
      <c r="B121" s="320">
        <f>październik!B121</f>
        <v>0</v>
      </c>
      <c r="C121" s="321">
        <f>październik!C121</f>
        <v>0</v>
      </c>
      <c r="D121" s="321">
        <f>październik!D121</f>
        <v>0</v>
      </c>
      <c r="E121" s="321">
        <f>październik!E121</f>
        <v>0</v>
      </c>
      <c r="F121" s="177">
        <f>październik!F121</f>
        <v>18</v>
      </c>
      <c r="G121" s="185">
        <f>październik!G121</f>
        <v>18</v>
      </c>
      <c r="H121" s="177"/>
      <c r="I121" s="192">
        <f t="shared" ref="I121:I125" si="1920">K121+T121+AC121+AL121+AU121</f>
        <v>0</v>
      </c>
      <c r="J121" s="186">
        <f t="shared" ref="J121" si="1921">IF(OR($B121=$B127,J124=0),0,ROUND((K122+P126)/J124,0))</f>
        <v>0</v>
      </c>
      <c r="K121" s="51">
        <f t="shared" ref="K121:K122" si="1922">SUM(L121:R121)</f>
        <v>0</v>
      </c>
      <c r="L121" s="52">
        <f>październik!L121</f>
        <v>0</v>
      </c>
      <c r="M121" s="52">
        <f>październik!M121</f>
        <v>0</v>
      </c>
      <c r="N121" s="52">
        <f>październik!N121</f>
        <v>0</v>
      </c>
      <c r="O121" s="52">
        <f>październik!O121</f>
        <v>0</v>
      </c>
      <c r="P121" s="53">
        <f>październik!P121</f>
        <v>0</v>
      </c>
      <c r="Q121" s="54">
        <f>październik!Q121</f>
        <v>0</v>
      </c>
      <c r="R121" s="55">
        <f>październik!R121</f>
        <v>0</v>
      </c>
      <c r="S121" s="188">
        <f t="shared" ref="S121" si="1923">IF(OR($B121=$B127,S124=0),0,ROUND((T122+Y126)/S124,0))</f>
        <v>0</v>
      </c>
      <c r="T121" s="51">
        <f t="shared" ref="T121:T122" si="1924">SUM(U121:AA121)</f>
        <v>0</v>
      </c>
      <c r="U121" s="52">
        <f>październik!U121</f>
        <v>0</v>
      </c>
      <c r="V121" s="52">
        <f>październik!V121</f>
        <v>0</v>
      </c>
      <c r="W121" s="52">
        <f>październik!W121</f>
        <v>0</v>
      </c>
      <c r="X121" s="52">
        <f>październik!X121</f>
        <v>0</v>
      </c>
      <c r="Y121" s="53">
        <f>październik!Y121</f>
        <v>0</v>
      </c>
      <c r="Z121" s="54">
        <f>październik!Z121</f>
        <v>0</v>
      </c>
      <c r="AA121" s="55">
        <f>październik!AA121</f>
        <v>0</v>
      </c>
      <c r="AB121" s="188">
        <f t="shared" ref="AB121" si="1925">IF(OR($B121=$B127,AB124=0),0,ROUND((AC122+AH126)/AB124,0))</f>
        <v>0</v>
      </c>
      <c r="AC121" s="51">
        <f t="shared" ref="AC121:AC122" si="1926">SUM(AD121:AJ121)</f>
        <v>0</v>
      </c>
      <c r="AD121" s="52">
        <f>październik!AD121</f>
        <v>0</v>
      </c>
      <c r="AE121" s="52">
        <f>październik!AE121</f>
        <v>0</v>
      </c>
      <c r="AF121" s="52">
        <f>październik!AF121</f>
        <v>0</v>
      </c>
      <c r="AG121" s="52">
        <f>październik!AG121</f>
        <v>0</v>
      </c>
      <c r="AH121" s="53">
        <f>październik!AH121</f>
        <v>0</v>
      </c>
      <c r="AI121" s="54">
        <f>październik!AI121</f>
        <v>0</v>
      </c>
      <c r="AJ121" s="55">
        <f>październik!AJ121</f>
        <v>0</v>
      </c>
      <c r="AK121" s="188">
        <f t="shared" ref="AK121" si="1927">IF(OR($B121=$B127,AK124=0),0,ROUND((AL122+AQ126)/AK124,0))</f>
        <v>0</v>
      </c>
      <c r="AL121" s="51">
        <f t="shared" ref="AL121:AL122" si="1928">SUM(AM121:AS121)</f>
        <v>0</v>
      </c>
      <c r="AM121" s="52">
        <f>październik!AM121</f>
        <v>0</v>
      </c>
      <c r="AN121" s="52">
        <f>październik!AN121</f>
        <v>0</v>
      </c>
      <c r="AO121" s="52">
        <f>październik!AO121</f>
        <v>0</v>
      </c>
      <c r="AP121" s="52">
        <f>październik!AP121</f>
        <v>0</v>
      </c>
      <c r="AQ121" s="53">
        <f>październik!AQ121</f>
        <v>0</v>
      </c>
      <c r="AR121" s="54">
        <f>październik!AR121</f>
        <v>0</v>
      </c>
      <c r="AS121" s="55">
        <f>październik!AS121</f>
        <v>0</v>
      </c>
      <c r="AT121" s="188">
        <f t="shared" ref="AT121" si="1929">IF(OR($B121=$B127,AT124=0),0,ROUND((AU122+AZ126)/AT124,0))</f>
        <v>0</v>
      </c>
      <c r="AU121" s="51">
        <f t="shared" ref="AU121:AU122" si="1930">SUM(AV121:BB121)</f>
        <v>0</v>
      </c>
      <c r="AV121" s="52">
        <f t="shared" ref="AV121" si="1931">IF(SUM($AM$9:$AS$9)=SUM($AV$9:$BB$9),AM121,IF(AND(SUM($AV$9:$BB$9)&gt;42,SUM($AV$9:$BB$9)&lt;49),AM121,0))</f>
        <v>0</v>
      </c>
      <c r="AW121" s="52">
        <f t="shared" ref="AW121" si="1932">IF(SUM($AM$9:$AS$9)=SUM($AV$9:$BB$9),AN121,IF(AND(SUM($AV$9:$BB$9)&gt;42,SUM($AV$9:$BB$9)&lt;49),AN121,0))</f>
        <v>0</v>
      </c>
      <c r="AX121" s="52">
        <f t="shared" ref="AX121" si="1933">IF(SUM($AM$9:$AS$9)=SUM($AV$9:$BB$9),AO121,IF(AND(SUM($AV$9:$BB$9)&gt;42,SUM($AV$9:$BB$9)&lt;49),AO121,0))</f>
        <v>0</v>
      </c>
      <c r="AY121" s="52">
        <f t="shared" ref="AY121" si="1934">IF(SUM($AM$9:$AS$9)=SUM($AV$9:$BB$9),AP121,IF(AND(SUM($AV$9:$BB$9)&gt;42,SUM($AV$9:$BB$9)&lt;49),AP121,0))</f>
        <v>0</v>
      </c>
      <c r="AZ121" s="53">
        <f t="shared" ref="AZ121" si="1935">IF(SUM($AM$9:$AS$9)=SUM($AV$9:$BB$9),AQ121,IF(AND(SUM($AV$9:$BB$9)&gt;42,SUM($AV$9:$BB$9)&lt;49),AQ121,0))</f>
        <v>0</v>
      </c>
      <c r="BA121" s="54">
        <f t="shared" ref="BA121" si="1936">IF(SUM($AM$9:$AS$9)=SUM($AV$9:$BB$9),AR121,IF(AND(SUM($AV$9:$BB$9)&gt;42,SUM($AV$9:$BB$9)&lt;49),AR121,0))</f>
        <v>0</v>
      </c>
      <c r="BB121" s="55">
        <f t="shared" ref="BB121" si="1937">IF(SUM($AM$9:$AS$9)=SUM($AV$9:$BB$9),AS121,IF(AND(SUM($AV$9:$BB$9)&gt;42,SUM($AV$9:$BB$9)&lt;49),AS121,0))</f>
        <v>0</v>
      </c>
    </row>
    <row r="122" spans="1:54" ht="12.75" hidden="1" customHeight="1" x14ac:dyDescent="0.2">
      <c r="B122" s="93"/>
      <c r="C122" s="94"/>
      <c r="D122" s="95"/>
      <c r="E122" s="115"/>
      <c r="F122" s="140" t="b">
        <f t="shared" ref="F122" si="1938">IF($B115=$B121,OR(F116,G121&lt;F121),G121&lt;F121)</f>
        <v>0</v>
      </c>
      <c r="G122" s="189">
        <f t="shared" ref="G122" si="1939">IF(AND($B115=$B121,$B115&lt;&gt;"",$B115&lt;&gt;0),G121+G116,G121)</f>
        <v>18</v>
      </c>
      <c r="H122" s="120"/>
      <c r="I122" s="165">
        <f t="shared" si="1920"/>
        <v>0</v>
      </c>
      <c r="J122" s="194">
        <f t="shared" ref="J122" si="1940">7-COUNTIF(L121:R121,0)-COUNTIF(L121:R121,"")</f>
        <v>0</v>
      </c>
      <c r="K122" s="22">
        <f t="shared" si="1922"/>
        <v>0</v>
      </c>
      <c r="L122" s="35">
        <f t="shared" ref="L122:R122" si="1941">IF($B115=$B121,L121+L116,L121)</f>
        <v>0</v>
      </c>
      <c r="M122" s="35">
        <f t="shared" si="1941"/>
        <v>0</v>
      </c>
      <c r="N122" s="35">
        <f t="shared" si="1941"/>
        <v>0</v>
      </c>
      <c r="O122" s="35">
        <f t="shared" si="1941"/>
        <v>0</v>
      </c>
      <c r="P122" s="36">
        <f t="shared" si="1941"/>
        <v>0</v>
      </c>
      <c r="Q122" s="37">
        <f t="shared" si="1941"/>
        <v>0</v>
      </c>
      <c r="R122" s="38">
        <f t="shared" si="1941"/>
        <v>0</v>
      </c>
      <c r="S122" s="194">
        <f t="shared" ref="S122" si="1942">7-COUNTIF(U121:AA121,0)-COUNTIF(U121:AA121,"")</f>
        <v>0</v>
      </c>
      <c r="T122" s="22">
        <f t="shared" si="1924"/>
        <v>0</v>
      </c>
      <c r="U122" s="35">
        <f t="shared" ref="U122:AA122" si="1943">IF($B115=$B121,U121+U116,U121)</f>
        <v>0</v>
      </c>
      <c r="V122" s="35">
        <f t="shared" si="1943"/>
        <v>0</v>
      </c>
      <c r="W122" s="35">
        <f t="shared" si="1943"/>
        <v>0</v>
      </c>
      <c r="X122" s="35">
        <f t="shared" si="1943"/>
        <v>0</v>
      </c>
      <c r="Y122" s="36">
        <f t="shared" si="1943"/>
        <v>0</v>
      </c>
      <c r="Z122" s="37">
        <f t="shared" si="1943"/>
        <v>0</v>
      </c>
      <c r="AA122" s="38">
        <f t="shared" si="1943"/>
        <v>0</v>
      </c>
      <c r="AB122" s="194">
        <f t="shared" ref="AB122" si="1944">7-COUNTIF(AD121:AJ121,0)-COUNTIF(AD121:AJ121,"")</f>
        <v>0</v>
      </c>
      <c r="AC122" s="22">
        <f t="shared" si="1926"/>
        <v>0</v>
      </c>
      <c r="AD122" s="35">
        <f t="shared" ref="AD122:AJ122" si="1945">IF($B115=$B121,AD121+AD116,AD121)</f>
        <v>0</v>
      </c>
      <c r="AE122" s="35">
        <f t="shared" si="1945"/>
        <v>0</v>
      </c>
      <c r="AF122" s="35">
        <f t="shared" si="1945"/>
        <v>0</v>
      </c>
      <c r="AG122" s="35">
        <f t="shared" si="1945"/>
        <v>0</v>
      </c>
      <c r="AH122" s="36">
        <f t="shared" si="1945"/>
        <v>0</v>
      </c>
      <c r="AI122" s="37">
        <f t="shared" si="1945"/>
        <v>0</v>
      </c>
      <c r="AJ122" s="38">
        <f t="shared" si="1945"/>
        <v>0</v>
      </c>
      <c r="AK122" s="194">
        <f t="shared" ref="AK122" si="1946">7-COUNTIF(AM121:AS121,0)-COUNTIF(AM121:AS121,"")</f>
        <v>0</v>
      </c>
      <c r="AL122" s="22">
        <f t="shared" si="1928"/>
        <v>0</v>
      </c>
      <c r="AM122" s="35">
        <f t="shared" ref="AM122:AS122" si="1947">IF($B115=$B121,AM121+AM116,AM121)</f>
        <v>0</v>
      </c>
      <c r="AN122" s="35">
        <f t="shared" si="1947"/>
        <v>0</v>
      </c>
      <c r="AO122" s="35">
        <f t="shared" si="1947"/>
        <v>0</v>
      </c>
      <c r="AP122" s="35">
        <f t="shared" si="1947"/>
        <v>0</v>
      </c>
      <c r="AQ122" s="36">
        <f t="shared" si="1947"/>
        <v>0</v>
      </c>
      <c r="AR122" s="37">
        <f t="shared" si="1947"/>
        <v>0</v>
      </c>
      <c r="AS122" s="38">
        <f t="shared" si="1947"/>
        <v>0</v>
      </c>
      <c r="AT122" s="194">
        <f t="shared" ref="AT122" si="1948">7-COUNTIF(AV121:BB121,0)-COUNTIF(AV121:BB121,"")</f>
        <v>0</v>
      </c>
      <c r="AU122" s="22">
        <f t="shared" si="1930"/>
        <v>0</v>
      </c>
      <c r="AV122" s="35">
        <f t="shared" ref="AV122:BB122" si="1949">IF($B115=$B121,AV121+AV116,AV121)</f>
        <v>0</v>
      </c>
      <c r="AW122" s="35">
        <f t="shared" si="1949"/>
        <v>0</v>
      </c>
      <c r="AX122" s="35">
        <f t="shared" si="1949"/>
        <v>0</v>
      </c>
      <c r="AY122" s="35">
        <f t="shared" si="1949"/>
        <v>0</v>
      </c>
      <c r="AZ122" s="36">
        <f t="shared" si="1949"/>
        <v>0</v>
      </c>
      <c r="BA122" s="37">
        <f t="shared" si="1949"/>
        <v>0</v>
      </c>
      <c r="BB122" s="38">
        <f t="shared" si="1949"/>
        <v>0</v>
      </c>
    </row>
    <row r="123" spans="1:54" ht="15" hidden="1" customHeight="1" x14ac:dyDescent="0.2">
      <c r="B123" s="116"/>
      <c r="C123" s="117"/>
      <c r="D123" s="118"/>
      <c r="E123" s="119"/>
      <c r="F123" s="92"/>
      <c r="G123" s="190">
        <f t="shared" ref="G123" si="1950">IF(AND($B115=$B121,$B115&lt;&gt;"",$B115&lt;&gt;0),F121+G117,F121)</f>
        <v>18</v>
      </c>
      <c r="H123" s="121"/>
      <c r="I123" s="165">
        <f t="shared" si="1920"/>
        <v>0</v>
      </c>
      <c r="J123" s="195">
        <f t="shared" ref="J123" si="1951">IF($B121=$B115,COUNTIF(L123:R123,0),COUNTIF(L124:R124,0)+COUNTIF(L124:R124,""))</f>
        <v>7</v>
      </c>
      <c r="K123" s="39">
        <f t="shared" ref="K123:R123" si="1952">IF($B115=$B121,K124+K117,K124)</f>
        <v>0</v>
      </c>
      <c r="L123" s="40">
        <f t="shared" si="1952"/>
        <v>0</v>
      </c>
      <c r="M123" s="40">
        <f t="shared" si="1952"/>
        <v>0</v>
      </c>
      <c r="N123" s="40">
        <f t="shared" si="1952"/>
        <v>0</v>
      </c>
      <c r="O123" s="40">
        <f t="shared" si="1952"/>
        <v>0</v>
      </c>
      <c r="P123" s="41">
        <f t="shared" si="1952"/>
        <v>0</v>
      </c>
      <c r="Q123" s="42">
        <f t="shared" si="1952"/>
        <v>0</v>
      </c>
      <c r="R123" s="43">
        <f t="shared" si="1952"/>
        <v>0</v>
      </c>
      <c r="S123" s="195">
        <f t="shared" ref="S123" si="1953">IF($B121=$B115,COUNTIF(U123:AA123,0),COUNTIF(U124:AA124,0)+COUNTIF(U124:AA124,""))</f>
        <v>7</v>
      </c>
      <c r="T123" s="39">
        <f t="shared" ref="T123:AA123" si="1954">IF($B115=$B121,T124+T117,T124)</f>
        <v>0</v>
      </c>
      <c r="U123" s="40">
        <f t="shared" si="1954"/>
        <v>0</v>
      </c>
      <c r="V123" s="40">
        <f t="shared" si="1954"/>
        <v>0</v>
      </c>
      <c r="W123" s="40">
        <f t="shared" si="1954"/>
        <v>0</v>
      </c>
      <c r="X123" s="40">
        <f t="shared" si="1954"/>
        <v>0</v>
      </c>
      <c r="Y123" s="41">
        <f t="shared" si="1954"/>
        <v>0</v>
      </c>
      <c r="Z123" s="42">
        <f t="shared" si="1954"/>
        <v>0</v>
      </c>
      <c r="AA123" s="43">
        <f t="shared" si="1954"/>
        <v>0</v>
      </c>
      <c r="AB123" s="195">
        <f t="shared" ref="AB123" si="1955">IF($B121=$B115,COUNTIF(AD123:AJ123,0),COUNTIF(AD124:AJ124,0)+COUNTIF(AD124:AJ124,""))</f>
        <v>7</v>
      </c>
      <c r="AC123" s="39">
        <f t="shared" ref="AC123:AJ123" si="1956">IF($B115=$B121,AC124+AC117,AC124)</f>
        <v>0</v>
      </c>
      <c r="AD123" s="40">
        <f t="shared" si="1956"/>
        <v>0</v>
      </c>
      <c r="AE123" s="40">
        <f t="shared" si="1956"/>
        <v>0</v>
      </c>
      <c r="AF123" s="40">
        <f t="shared" si="1956"/>
        <v>0</v>
      </c>
      <c r="AG123" s="40">
        <f t="shared" si="1956"/>
        <v>0</v>
      </c>
      <c r="AH123" s="41">
        <f t="shared" si="1956"/>
        <v>0</v>
      </c>
      <c r="AI123" s="42">
        <f t="shared" si="1956"/>
        <v>0</v>
      </c>
      <c r="AJ123" s="43">
        <f t="shared" si="1956"/>
        <v>0</v>
      </c>
      <c r="AK123" s="195">
        <f t="shared" ref="AK123" si="1957">IF($B121=$B115,COUNTIF(AM123:AS123,0),COUNTIF(AM124:AS124,0)+COUNTIF(AM124:AS124,""))</f>
        <v>7</v>
      </c>
      <c r="AL123" s="39">
        <f t="shared" ref="AL123:AS123" si="1958">IF($B115=$B121,AL124+AL117,AL124)</f>
        <v>0</v>
      </c>
      <c r="AM123" s="40">
        <f t="shared" si="1958"/>
        <v>0</v>
      </c>
      <c r="AN123" s="40">
        <f t="shared" si="1958"/>
        <v>0</v>
      </c>
      <c r="AO123" s="40">
        <f t="shared" si="1958"/>
        <v>0</v>
      </c>
      <c r="AP123" s="40">
        <f t="shared" si="1958"/>
        <v>0</v>
      </c>
      <c r="AQ123" s="41">
        <f t="shared" si="1958"/>
        <v>0</v>
      </c>
      <c r="AR123" s="42">
        <f t="shared" si="1958"/>
        <v>0</v>
      </c>
      <c r="AS123" s="43">
        <f t="shared" si="1958"/>
        <v>0</v>
      </c>
      <c r="AT123" s="195">
        <f t="shared" ref="AT123" si="1959">IF($B121=$B115,COUNTIF(AV123:BB123,0),COUNTIF(AV124:BB124,0)+COUNTIF(AV124:BB124,""))</f>
        <v>7</v>
      </c>
      <c r="AU123" s="39">
        <f t="shared" ref="AU123:BB123" si="1960">IF($B115=$B121,AU124+AU117,AU124)</f>
        <v>0</v>
      </c>
      <c r="AV123" s="40">
        <f t="shared" si="1960"/>
        <v>0</v>
      </c>
      <c r="AW123" s="40">
        <f t="shared" si="1960"/>
        <v>0</v>
      </c>
      <c r="AX123" s="40">
        <f t="shared" si="1960"/>
        <v>0</v>
      </c>
      <c r="AY123" s="40">
        <f t="shared" si="1960"/>
        <v>0</v>
      </c>
      <c r="AZ123" s="41">
        <f t="shared" si="1960"/>
        <v>0</v>
      </c>
      <c r="BA123" s="42">
        <f t="shared" si="1960"/>
        <v>0</v>
      </c>
      <c r="BB123" s="43">
        <f t="shared" si="1960"/>
        <v>0</v>
      </c>
    </row>
    <row r="124" spans="1:54" ht="15.75" customHeight="1" x14ac:dyDescent="0.2">
      <c r="A124" s="1">
        <f t="shared" ref="A124" si="1961">A121</f>
        <v>0</v>
      </c>
      <c r="B124" s="313">
        <f t="shared" ref="B124" si="1962">B118+1</f>
        <v>18</v>
      </c>
      <c r="C124" s="314"/>
      <c r="D124" s="314"/>
      <c r="E124" s="314"/>
      <c r="F124" s="31"/>
      <c r="G124" s="183"/>
      <c r="H124" s="122">
        <f t="shared" ref="H124" si="1963">5-COUNTIF(AU121,0)-COUNTIF(AL121,0)-COUNTIF(AC121,0)-COUNTIF(T121,0)-COUNTIF(K121,0)</f>
        <v>0</v>
      </c>
      <c r="I124" s="165">
        <f t="shared" si="1920"/>
        <v>0</v>
      </c>
      <c r="J124" s="187">
        <f t="shared" ref="J124" si="1964">IF($B121=$B115,J118+IF($F121&lt;&gt;$G121,(K121+$G123-$G122)/$F121,K121/$F121),IF($F121&lt;&gt;G121,(K121+$G123-$G122)/$F121,K121/$F121))</f>
        <v>0</v>
      </c>
      <c r="K124" s="7">
        <f t="shared" ref="K124:K125" si="1965">SUM(L124:R124)</f>
        <v>0</v>
      </c>
      <c r="L124" s="26">
        <f t="shared" ref="L124:R124" si="1966">L121</f>
        <v>0</v>
      </c>
      <c r="M124" s="26">
        <f t="shared" si="1966"/>
        <v>0</v>
      </c>
      <c r="N124" s="26">
        <f t="shared" si="1966"/>
        <v>0</v>
      </c>
      <c r="O124" s="26">
        <f t="shared" si="1966"/>
        <v>0</v>
      </c>
      <c r="P124" s="26">
        <f t="shared" si="1966"/>
        <v>0</v>
      </c>
      <c r="Q124" s="29">
        <f t="shared" si="1966"/>
        <v>0</v>
      </c>
      <c r="R124" s="23">
        <f t="shared" si="1966"/>
        <v>0</v>
      </c>
      <c r="S124" s="187">
        <f t="shared" ref="S124" si="1967">IF($B121=$B115,S118+IF($F121&lt;&gt;$G121,(T121+$G123-$G122)/$F121,T121/$F121),IF($F121&lt;&gt;P121,(T121+$G123-$G122)/$F121,T121/$F121))</f>
        <v>0</v>
      </c>
      <c r="T124" s="7">
        <f t="shared" ref="T124:T125" si="1968">SUM(U124:AA124)</f>
        <v>0</v>
      </c>
      <c r="U124" s="26">
        <f t="shared" ref="U124:AA124" si="1969">U121</f>
        <v>0</v>
      </c>
      <c r="V124" s="26">
        <f t="shared" si="1969"/>
        <v>0</v>
      </c>
      <c r="W124" s="26">
        <f t="shared" si="1969"/>
        <v>0</v>
      </c>
      <c r="X124" s="26">
        <f t="shared" si="1969"/>
        <v>0</v>
      </c>
      <c r="Y124" s="113">
        <f t="shared" si="1969"/>
        <v>0</v>
      </c>
      <c r="Z124" s="29">
        <f t="shared" si="1969"/>
        <v>0</v>
      </c>
      <c r="AA124" s="23">
        <f t="shared" si="1969"/>
        <v>0</v>
      </c>
      <c r="AB124" s="187">
        <f t="shared" ref="AB124" si="1970">IF($B121=$B115,AB118+IF($F121&lt;&gt;$G121,(AC121+$G123-$G122)/$F121,AC121/$F121),IF($F121&lt;&gt;Y121,(AC121+$G123-$G122)/$F121,AC121/$F121))</f>
        <v>0</v>
      </c>
      <c r="AC124" s="7">
        <f t="shared" ref="AC124:AC125" si="1971">SUM(AD124:AJ124)</f>
        <v>0</v>
      </c>
      <c r="AD124" s="26">
        <f t="shared" ref="AD124:AJ124" si="1972">AD121</f>
        <v>0</v>
      </c>
      <c r="AE124" s="26">
        <f t="shared" si="1972"/>
        <v>0</v>
      </c>
      <c r="AF124" s="26">
        <f t="shared" si="1972"/>
        <v>0</v>
      </c>
      <c r="AG124" s="26">
        <f t="shared" si="1972"/>
        <v>0</v>
      </c>
      <c r="AH124" s="113">
        <f t="shared" si="1972"/>
        <v>0</v>
      </c>
      <c r="AI124" s="29">
        <f t="shared" si="1972"/>
        <v>0</v>
      </c>
      <c r="AJ124" s="23">
        <f t="shared" si="1972"/>
        <v>0</v>
      </c>
      <c r="AK124" s="187">
        <f t="shared" ref="AK124" si="1973">IF($B121=$B115,AK118+IF($F121&lt;&gt;$G121,(AL121+$G123-$G122)/$F121,AL121/$F121),IF($F121&lt;&gt;AH121,(AL121+$G123-$G122)/$F121,AL121/$F121))</f>
        <v>0</v>
      </c>
      <c r="AL124" s="7">
        <f t="shared" ref="AL124:AL125" si="1974">SUM(AM124:AS124)</f>
        <v>0</v>
      </c>
      <c r="AM124" s="26">
        <f t="shared" ref="AM124:AS124" si="1975">AM121</f>
        <v>0</v>
      </c>
      <c r="AN124" s="26">
        <f t="shared" si="1975"/>
        <v>0</v>
      </c>
      <c r="AO124" s="26">
        <f t="shared" si="1975"/>
        <v>0</v>
      </c>
      <c r="AP124" s="26">
        <f t="shared" si="1975"/>
        <v>0</v>
      </c>
      <c r="AQ124" s="113">
        <f t="shared" si="1975"/>
        <v>0</v>
      </c>
      <c r="AR124" s="29">
        <f t="shared" si="1975"/>
        <v>0</v>
      </c>
      <c r="AS124" s="23">
        <f t="shared" si="1975"/>
        <v>0</v>
      </c>
      <c r="AT124" s="187">
        <f t="shared" ref="AT124" si="1976">IF($B121=$B115,AT118+IF($F121&lt;&gt;$G121,(AU121+$G123-$G122)/$F121,AU121/$F121),IF($F121&lt;&gt;AQ121,(AU121+$G123-$G122)/$F121,AU121/$F121))</f>
        <v>0</v>
      </c>
      <c r="AU124" s="7">
        <f t="shared" ref="AU124:AU125" si="1977">SUM(AV124:BB124)</f>
        <v>0</v>
      </c>
      <c r="AV124" s="6">
        <f t="shared" ref="AV124" si="1978">IF(SUM($AM$9:$AS$9)=SUM($AV$9:$BB$9),AV121,IF(AND(SUM($AV$9:$BB$9)&gt;42,SUM($AV$9:$BB$9)&lt;49),AV121,0))</f>
        <v>0</v>
      </c>
      <c r="AW124" s="6">
        <f t="shared" ref="AW124:BB124" si="1979">IF(SUM($AM$9:$AS$9)=SUM($AV$9:$BB$9),AW121,IF(AND(SUM($AV$9:$BB$9)&gt;42,SUM($AV$9:$BB$9)&lt;49),AW121,0))</f>
        <v>0</v>
      </c>
      <c r="AX124" s="6">
        <f t="shared" si="1979"/>
        <v>0</v>
      </c>
      <c r="AY124" s="6">
        <f t="shared" si="1979"/>
        <v>0</v>
      </c>
      <c r="AZ124" s="26">
        <f t="shared" si="1979"/>
        <v>0</v>
      </c>
      <c r="BA124" s="29">
        <f t="shared" si="1979"/>
        <v>0</v>
      </c>
      <c r="BB124" s="23">
        <f t="shared" si="1979"/>
        <v>0</v>
      </c>
    </row>
    <row r="125" spans="1:54" ht="15.75" customHeight="1" x14ac:dyDescent="0.2">
      <c r="A125" s="1">
        <f t="shared" ref="A125:A126" si="1980">A124</f>
        <v>0</v>
      </c>
      <c r="B125" s="313"/>
      <c r="C125" s="314"/>
      <c r="D125" s="314"/>
      <c r="E125" s="314"/>
      <c r="F125" s="31"/>
      <c r="G125" s="183"/>
      <c r="H125" s="123">
        <f t="shared" ref="H125" si="1981">IF($B121=$B115,H119+F125,$F125)</f>
        <v>0</v>
      </c>
      <c r="I125" s="165">
        <f t="shared" si="1920"/>
        <v>0</v>
      </c>
      <c r="J125" s="141">
        <f t="shared" ref="J125" si="1982">IF($H124=0,0,IF($B115=$B121,IF($H126&gt;0,$H126+J119,K121+J119),IF($H126&gt;0,$H126,K121)))</f>
        <v>0</v>
      </c>
      <c r="K125" s="7">
        <f t="shared" si="1965"/>
        <v>0</v>
      </c>
      <c r="L125" s="6"/>
      <c r="M125" s="6"/>
      <c r="N125" s="6"/>
      <c r="O125" s="6"/>
      <c r="P125" s="26"/>
      <c r="Q125" s="29"/>
      <c r="R125" s="23"/>
      <c r="S125" s="141">
        <f t="shared" ref="S125" si="1983">IF($H124=0,0,IF($B115=$B121,IF($H126&gt;0,$H126+S119,T121+S119),IF($H126&gt;0,$H126,T121)))</f>
        <v>0</v>
      </c>
      <c r="T125" s="7">
        <f t="shared" si="1968"/>
        <v>0</v>
      </c>
      <c r="U125" s="6"/>
      <c r="V125" s="6"/>
      <c r="W125" s="6"/>
      <c r="X125" s="6"/>
      <c r="Y125" s="26"/>
      <c r="Z125" s="29"/>
      <c r="AA125" s="23"/>
      <c r="AB125" s="141">
        <f t="shared" ref="AB125" si="1984">IF($H124=0,0,IF($B115=$B121,IF($H126&gt;0,$H126+AB119,AC121+AB119),IF($H126&gt;0,$H126,AC121)))</f>
        <v>0</v>
      </c>
      <c r="AC125" s="7">
        <f t="shared" si="1971"/>
        <v>0</v>
      </c>
      <c r="AD125" s="6"/>
      <c r="AE125" s="6"/>
      <c r="AF125" s="6"/>
      <c r="AG125" s="6"/>
      <c r="AH125" s="26"/>
      <c r="AI125" s="29"/>
      <c r="AJ125" s="23"/>
      <c r="AK125" s="141">
        <f t="shared" ref="AK125" si="1985">IF($H124=0,0,IF($B115=$B121,IF($H126&gt;0,$H126+AK119,AL121+AK119),IF($H126&gt;0,$H126,AL121)))</f>
        <v>0</v>
      </c>
      <c r="AL125" s="7">
        <f t="shared" si="1974"/>
        <v>0</v>
      </c>
      <c r="AM125" s="6"/>
      <c r="AN125" s="6"/>
      <c r="AO125" s="6"/>
      <c r="AP125" s="6"/>
      <c r="AQ125" s="26"/>
      <c r="AR125" s="29"/>
      <c r="AS125" s="23"/>
      <c r="AT125" s="141">
        <f t="shared" ref="AT125" si="1986">IF($H124=0,0,IF($B115=$B121,IF($H126&gt;0,$H126+AT119,AU121+AT119),IF($H126&gt;0,$H126,AU121)))</f>
        <v>0</v>
      </c>
      <c r="AU125" s="7">
        <f t="shared" si="1977"/>
        <v>0</v>
      </c>
      <c r="AV125" s="6"/>
      <c r="AW125" s="6"/>
      <c r="AX125" s="6"/>
      <c r="AY125" s="6"/>
      <c r="AZ125" s="26"/>
      <c r="BA125" s="29"/>
      <c r="BB125" s="23"/>
    </row>
    <row r="126" spans="1:54" ht="18.75" customHeight="1" thickBot="1" x14ac:dyDescent="0.25">
      <c r="A126" s="1">
        <f t="shared" si="1980"/>
        <v>0</v>
      </c>
      <c r="B126" s="323" t="str">
        <f>IF(B121="",Wydruk!$AE$6,IF(J122=0,Wydruk!$AE$7,IF(AND(G122&lt;G123,B121&lt;&gt;$B127),Wydruk!$AE$13,IF(AND($B121=$B115,$B121&lt;&gt;$B127),IF(OR(OR(J126&lt;4,J126&gt;5),OR(S126&lt;4,S126&gt;5),OR(AB126&lt;4,AB126&gt;5),OR(AK126&lt;4,AK126&gt;5),OR(AND(AT126&lt;4,AT126&gt;0),AT126&gt;5)),Wydruk!$AE$8,Wydruk!$AE$9),IF($B121=$B127,IF($F125&lt;&gt;0,Wydruk!$AE$12,Wydruk!$AE$10),IF(OR(OR(J122&lt;4,J122&gt;5),OR(S122&lt;4,S122&gt;5),OR(AB122&lt;4,AB122&gt;5),OR(AK122&lt;4,AK122&gt;5),OR(AND(AT122&lt;4,AT122&gt;0),AT122&gt;5)),Wydruk!$AE$8,Wydruk!$AE$11))))))</f>
        <v>Uzupełnij liczby godzin tygodniowego planu</v>
      </c>
      <c r="C126" s="324"/>
      <c r="D126" s="324"/>
      <c r="E126" s="324"/>
      <c r="F126" s="173">
        <f>październik!F126</f>
        <v>0</v>
      </c>
      <c r="G126" s="184">
        <f>październik!G126</f>
        <v>0</v>
      </c>
      <c r="H126" s="191">
        <f t="shared" ref="H126" si="1987">IF(OR($G126=0,$F126=0,$G126="",$F126=""),0,$G126/$F126)</f>
        <v>0</v>
      </c>
      <c r="I126" s="193"/>
      <c r="J126" s="176">
        <f t="shared" ref="J126" si="1988">IF($B115=$B121,IF(L121+L116&gt;0,1,0)+IF(M121+M116&gt;0,1,0)+IF(N121+N116&gt;0,1,0)+IF(O121+O116&gt;0,1,0)+IF(P121+P116&gt;0,1,0)+IF(Q121+Q116&gt;0,1,0)+IF(R121+R116&gt;0,1,0),J122)</f>
        <v>0</v>
      </c>
      <c r="K126" s="133">
        <f t="shared" ref="K126" si="1989">IF(OR($B121=$B127,J126=0,(K122-Q126+O126)&lt;=0),0,(K122-Q126+O126)/J126)</f>
        <v>0</v>
      </c>
      <c r="L126" s="137">
        <f t="shared" ref="L126" si="1990">IF(K126*(7-J123)&lt;=0,0,K126*(7-J123))</f>
        <v>0</v>
      </c>
      <c r="M126" s="311">
        <f t="shared" ref="M126" si="1991">ROUND(IF(OR(K123-K126*(7-J123)+P126&lt;0,$B121=$B127,K126&lt;=0,K123=0),0,IF(K123-K126*(7-J123)+P126&gt;Q126-O126+P126,Q126-O126+P126,K123-K126*(7-J123)+P126)),1)</f>
        <v>0</v>
      </c>
      <c r="N126" s="312"/>
      <c r="O126" s="139">
        <f t="shared" ref="O126" si="1992">IF(OR($B121=$B127,J122=0),0,IF($B121=$B115,J121,$F121))</f>
        <v>0</v>
      </c>
      <c r="P126" s="30">
        <f t="shared" ref="P126" si="1993">IF(OR($B121=$B127,J126=0),0,$G123-$G122)</f>
        <v>0</v>
      </c>
      <c r="Q126" s="134">
        <f t="shared" ref="Q126" si="1994">IF(OR($B121=$B127,J126=0),0,J125)</f>
        <v>0</v>
      </c>
      <c r="R126" s="138">
        <f t="shared" ref="R126" si="1995">IF($B121=$B127,0,K123)</f>
        <v>0</v>
      </c>
      <c r="S126" s="176">
        <f t="shared" ref="S126" si="1996">IF($B115=$B121,IF(U121+U116&gt;0,1,0)+IF(V121+V116&gt;0,1,0)+IF(W121+W116&gt;0,1,0)+IF(X121+X116&gt;0,1,0)+IF(Y121+Y116&gt;0,1,0)+IF(Z121+Z116&gt;0,1,0)+IF(AA121+AA116&gt;0,1,0),S122)</f>
        <v>0</v>
      </c>
      <c r="T126" s="133">
        <f t="shared" ref="T126" si="1997">IF(OR($B121=$B127,S126=0,(T122-Z126+X126)&lt;=0),0,(T122-Z126+X126)/S126)</f>
        <v>0</v>
      </c>
      <c r="U126" s="137">
        <f t="shared" ref="U126" si="1998">IF(T126*(7-S123)&lt;=0,0,T126*(7-S123))</f>
        <v>0</v>
      </c>
      <c r="V126" s="311">
        <f t="shared" ref="V126" si="1999">ROUND(IF(OR(T123-T126*(7-S123)+Y126&lt;0,$B121=$B127,T126&lt;=0,T123=0),0,IF(T123-T126*(7-S123)+Y126&gt;Z126-X126+Y126,Z126-X126+Y126,T123-T126*(7-S123)+Y126)),1)</f>
        <v>0</v>
      </c>
      <c r="W126" s="312"/>
      <c r="X126" s="139">
        <f t="shared" ref="X126" si="2000">IF(OR($B121=$B127,S122=0),0,IF($B121=$B115,S121,$F121))</f>
        <v>0</v>
      </c>
      <c r="Y126" s="30">
        <f t="shared" ref="Y126" si="2001">IF(OR($B121=$B127,S126=0),0,$G123-$G122)</f>
        <v>0</v>
      </c>
      <c r="Z126" s="134">
        <f t="shared" ref="Z126" si="2002">IF(OR($B121=$B127,S126=0),0,S125)</f>
        <v>0</v>
      </c>
      <c r="AA126" s="138">
        <f t="shared" ref="AA126" si="2003">IF($B121=$B127,0,T123)</f>
        <v>0</v>
      </c>
      <c r="AB126" s="176">
        <f t="shared" ref="AB126" si="2004">IF($B115=$B121,IF(AD121+AD116&gt;0,1,0)+IF(AE121+AE116&gt;0,1,0)+IF(AF121+AF116&gt;0,1,0)+IF(AG121+AG116&gt;0,1,0)+IF(AH121+AH116&gt;0,1,0)+IF(AI121+AI116&gt;0,1,0)+IF(AJ121+AJ116&gt;0,1,0),AB122)</f>
        <v>0</v>
      </c>
      <c r="AC126" s="133">
        <f t="shared" ref="AC126" si="2005">IF(OR($B121=$B127,AB126=0,(AC122-AI126+AG126)&lt;=0),0,(AC122-AI126+AG126)/AB126)</f>
        <v>0</v>
      </c>
      <c r="AD126" s="137">
        <f t="shared" ref="AD126" si="2006">IF(AC126*(7-AB123)&lt;=0,0,AC126*(7-AB123))</f>
        <v>0</v>
      </c>
      <c r="AE126" s="311">
        <f t="shared" ref="AE126" si="2007">ROUND(IF(OR(AC123-AC126*(7-AB123)+AH126&lt;0,$B121=$B127,AC126&lt;=0,AC123=0),0,IF(AC123-AC126*(7-AB123)+AH126&gt;AI126-AG126+AH126,AI126-AG126+AH126,AC123-AC126*(7-AB123)+AH126)),1)</f>
        <v>0</v>
      </c>
      <c r="AF126" s="312"/>
      <c r="AG126" s="139">
        <f t="shared" ref="AG126" si="2008">IF(OR($B121=$B127,AB122=0),0,IF($B121=$B115,AB121,$F121))</f>
        <v>0</v>
      </c>
      <c r="AH126" s="30">
        <f t="shared" ref="AH126" si="2009">IF(OR($B121=$B127,AB126=0),0,$G123-$G122)</f>
        <v>0</v>
      </c>
      <c r="AI126" s="134">
        <f t="shared" ref="AI126" si="2010">IF(OR($B121=$B127,AB126=0),0,AB125)</f>
        <v>0</v>
      </c>
      <c r="AJ126" s="138">
        <f t="shared" ref="AJ126" si="2011">IF($B121=$B127,0,AC123)</f>
        <v>0</v>
      </c>
      <c r="AK126" s="176">
        <f t="shared" ref="AK126" si="2012">IF($B115=$B121,IF(AM121+AM116&gt;0,1,0)+IF(AN121+AN116&gt;0,1,0)+IF(AO121+AO116&gt;0,1,0)+IF(AP121+AP116&gt;0,1,0)+IF(AQ121+AQ116&gt;0,1,0)+IF(AR121+AR116&gt;0,1,0)+IF(AS121+AS116&gt;0,1,0),AK122)</f>
        <v>0</v>
      </c>
      <c r="AL126" s="133">
        <f t="shared" ref="AL126" si="2013">IF(OR($B121=$B127,AK126=0,(AL122-AR126+AP126)&lt;=0),0,(AL122-AR126+AP126)/AK126)</f>
        <v>0</v>
      </c>
      <c r="AM126" s="137">
        <f t="shared" ref="AM126" si="2014">IF(AL126*(7-AK123)&lt;=0,0,AL126*(7-AK123))</f>
        <v>0</v>
      </c>
      <c r="AN126" s="311">
        <f t="shared" ref="AN126" si="2015">ROUND(IF(OR(AL123-AL126*(7-AK123)+AQ126&lt;0,$B121=$B127,AL126&lt;=0,AL123=0),0,IF(AL123-AL126*(7-AK123)+AQ126&gt;AR126-AP126+AQ126,AR126-AP126+AQ126,AL123-AL126*(7-AK123)+AQ126)),1)</f>
        <v>0</v>
      </c>
      <c r="AO126" s="312"/>
      <c r="AP126" s="139">
        <f t="shared" ref="AP126" si="2016">IF(OR($B121=$B127,AK122=0),0,IF($B121=$B115,AK121,$F121))</f>
        <v>0</v>
      </c>
      <c r="AQ126" s="30">
        <f t="shared" ref="AQ126" si="2017">IF(OR($B121=$B127,AK126=0),0,$G123-$G122)</f>
        <v>0</v>
      </c>
      <c r="AR126" s="134">
        <f t="shared" ref="AR126" si="2018">IF(OR($B121=$B127,AK126=0),0,AK125)</f>
        <v>0</v>
      </c>
      <c r="AS126" s="138">
        <f t="shared" ref="AS126" si="2019">IF($B121=$B127,0,AL123)</f>
        <v>0</v>
      </c>
      <c r="AT126" s="176">
        <f t="shared" ref="AT126" si="2020">IF($B115=$B121,IF(AV121+AV116&gt;0,1,0)+IF(AW121+AW116&gt;0,1,0)+IF(AX121+AX116&gt;0,1,0)+IF(AY121+AY116&gt;0,1,0)+IF(AZ121+AZ116&gt;0,1,0)+IF(BA121+BA116&gt;0,1,0)+IF(BB121+BB116&gt;0,1,0),AT122)</f>
        <v>0</v>
      </c>
      <c r="AU126" s="133">
        <f t="shared" ref="AU126" si="2021">IF(OR($B121=$B127,AT126=0,(AU122-BA126+AY126)&lt;=0),0,(AU122-BA126+AY126)/AT126)</f>
        <v>0</v>
      </c>
      <c r="AV126" s="137">
        <f t="shared" ref="AV126" si="2022">IF(AU126*(7-AT123)&lt;=0,0,AU126*(7-AT123))</f>
        <v>0</v>
      </c>
      <c r="AW126" s="311">
        <f t="shared" ref="AW126" si="2023">ROUND(IF(OR(AU123-AU126*(7-AT123)+AZ126&lt;0,$B121=$B127,AU126&lt;=0,AU123=0),0,IF(AU123-AU126*(7-AT123)+AZ126&gt;BA126-AY126+AZ126,BA126-AY126+AZ126,AU123-AU126*(7-AT123)+AZ126)),1)</f>
        <v>0</v>
      </c>
      <c r="AX126" s="312"/>
      <c r="AY126" s="139">
        <f t="shared" ref="AY126" si="2024">IF(OR($B121=$B127,AT122=0),0,IF($B121=$B115,AT121,$F121))</f>
        <v>0</v>
      </c>
      <c r="AZ126" s="30">
        <f t="shared" ref="AZ126" si="2025">IF(OR($B121=$B127,AT126=0),0,$G123-$G122)</f>
        <v>0</v>
      </c>
      <c r="BA126" s="134">
        <f t="shared" ref="BA126" si="2026">IF(OR($B121=$B127,AT126=0),0,AT125)</f>
        <v>0</v>
      </c>
      <c r="BB126" s="138">
        <f t="shared" ref="BB126" si="2027">IF($B121=$B127,0,AU123)</f>
        <v>0</v>
      </c>
    </row>
    <row r="127" spans="1:54" ht="15.75" x14ac:dyDescent="0.2">
      <c r="A127" s="1">
        <f t="shared" ref="A127" si="2028">IF(B127="","1. Niewypełnione",B127)</f>
        <v>0</v>
      </c>
      <c r="B127" s="320">
        <f>październik!B127</f>
        <v>0</v>
      </c>
      <c r="C127" s="321">
        <f>październik!C127</f>
        <v>0</v>
      </c>
      <c r="D127" s="321">
        <f>październik!D127</f>
        <v>0</v>
      </c>
      <c r="E127" s="321">
        <f>październik!E127</f>
        <v>0</v>
      </c>
      <c r="F127" s="177">
        <f>październik!F127</f>
        <v>18</v>
      </c>
      <c r="G127" s="185">
        <f>październik!G127</f>
        <v>18</v>
      </c>
      <c r="H127" s="177"/>
      <c r="I127" s="192">
        <f t="shared" ref="I127:I131" si="2029">K127+T127+AC127+AL127+AU127</f>
        <v>0</v>
      </c>
      <c r="J127" s="186">
        <f t="shared" ref="J127" si="2030">IF(OR($B127=$B133,J130=0),0,ROUND((K128+P132)/J130,0))</f>
        <v>0</v>
      </c>
      <c r="K127" s="51">
        <f t="shared" ref="K127:K128" si="2031">SUM(L127:R127)</f>
        <v>0</v>
      </c>
      <c r="L127" s="52">
        <f>październik!L127</f>
        <v>0</v>
      </c>
      <c r="M127" s="52">
        <f>październik!M127</f>
        <v>0</v>
      </c>
      <c r="N127" s="52">
        <f>październik!N127</f>
        <v>0</v>
      </c>
      <c r="O127" s="52">
        <f>październik!O127</f>
        <v>0</v>
      </c>
      <c r="P127" s="53">
        <f>październik!P127</f>
        <v>0</v>
      </c>
      <c r="Q127" s="54">
        <f>październik!Q127</f>
        <v>0</v>
      </c>
      <c r="R127" s="55">
        <f>październik!R127</f>
        <v>0</v>
      </c>
      <c r="S127" s="188">
        <f t="shared" ref="S127" si="2032">IF(OR($B127=$B133,S130=0),0,ROUND((T128+Y132)/S130,0))</f>
        <v>0</v>
      </c>
      <c r="T127" s="51">
        <f t="shared" ref="T127:T128" si="2033">SUM(U127:AA127)</f>
        <v>0</v>
      </c>
      <c r="U127" s="52">
        <f>październik!U127</f>
        <v>0</v>
      </c>
      <c r="V127" s="52">
        <f>październik!V127</f>
        <v>0</v>
      </c>
      <c r="W127" s="52">
        <f>październik!W127</f>
        <v>0</v>
      </c>
      <c r="X127" s="52">
        <f>październik!X127</f>
        <v>0</v>
      </c>
      <c r="Y127" s="53">
        <f>październik!Y127</f>
        <v>0</v>
      </c>
      <c r="Z127" s="54">
        <f>październik!Z127</f>
        <v>0</v>
      </c>
      <c r="AA127" s="55">
        <f>październik!AA127</f>
        <v>0</v>
      </c>
      <c r="AB127" s="188">
        <f t="shared" ref="AB127" si="2034">IF(OR($B127=$B133,AB130=0),0,ROUND((AC128+AH132)/AB130,0))</f>
        <v>0</v>
      </c>
      <c r="AC127" s="51">
        <f t="shared" ref="AC127:AC128" si="2035">SUM(AD127:AJ127)</f>
        <v>0</v>
      </c>
      <c r="AD127" s="52">
        <f>październik!AD127</f>
        <v>0</v>
      </c>
      <c r="AE127" s="52">
        <f>październik!AE127</f>
        <v>0</v>
      </c>
      <c r="AF127" s="52">
        <f>październik!AF127</f>
        <v>0</v>
      </c>
      <c r="AG127" s="52">
        <f>październik!AG127</f>
        <v>0</v>
      </c>
      <c r="AH127" s="53">
        <f>październik!AH127</f>
        <v>0</v>
      </c>
      <c r="AI127" s="54">
        <f>październik!AI127</f>
        <v>0</v>
      </c>
      <c r="AJ127" s="55">
        <f>październik!AJ127</f>
        <v>0</v>
      </c>
      <c r="AK127" s="188">
        <f t="shared" ref="AK127" si="2036">IF(OR($B127=$B133,AK130=0),0,ROUND((AL128+AQ132)/AK130,0))</f>
        <v>0</v>
      </c>
      <c r="AL127" s="51">
        <f t="shared" ref="AL127:AL128" si="2037">SUM(AM127:AS127)</f>
        <v>0</v>
      </c>
      <c r="AM127" s="52">
        <f>październik!AM127</f>
        <v>0</v>
      </c>
      <c r="AN127" s="52">
        <f>październik!AN127</f>
        <v>0</v>
      </c>
      <c r="AO127" s="52">
        <f>październik!AO127</f>
        <v>0</v>
      </c>
      <c r="AP127" s="52">
        <f>październik!AP127</f>
        <v>0</v>
      </c>
      <c r="AQ127" s="53">
        <f>październik!AQ127</f>
        <v>0</v>
      </c>
      <c r="AR127" s="54">
        <f>październik!AR127</f>
        <v>0</v>
      </c>
      <c r="AS127" s="55">
        <f>październik!AS127</f>
        <v>0</v>
      </c>
      <c r="AT127" s="188">
        <f t="shared" ref="AT127" si="2038">IF(OR($B127=$B133,AT130=0),0,ROUND((AU128+AZ132)/AT130,0))</f>
        <v>0</v>
      </c>
      <c r="AU127" s="51">
        <f t="shared" ref="AU127:AU128" si="2039">SUM(AV127:BB127)</f>
        <v>0</v>
      </c>
      <c r="AV127" s="52">
        <f t="shared" ref="AV127" si="2040">IF(SUM($AM$9:$AS$9)=SUM($AV$9:$BB$9),AM127,IF(AND(SUM($AV$9:$BB$9)&gt;42,SUM($AV$9:$BB$9)&lt;49),AM127,0))</f>
        <v>0</v>
      </c>
      <c r="AW127" s="52">
        <f t="shared" ref="AW127" si="2041">IF(SUM($AM$9:$AS$9)=SUM($AV$9:$BB$9),AN127,IF(AND(SUM($AV$9:$BB$9)&gt;42,SUM($AV$9:$BB$9)&lt;49),AN127,0))</f>
        <v>0</v>
      </c>
      <c r="AX127" s="52">
        <f t="shared" ref="AX127" si="2042">IF(SUM($AM$9:$AS$9)=SUM($AV$9:$BB$9),AO127,IF(AND(SUM($AV$9:$BB$9)&gt;42,SUM($AV$9:$BB$9)&lt;49),AO127,0))</f>
        <v>0</v>
      </c>
      <c r="AY127" s="52">
        <f t="shared" ref="AY127" si="2043">IF(SUM($AM$9:$AS$9)=SUM($AV$9:$BB$9),AP127,IF(AND(SUM($AV$9:$BB$9)&gt;42,SUM($AV$9:$BB$9)&lt;49),AP127,0))</f>
        <v>0</v>
      </c>
      <c r="AZ127" s="53">
        <f t="shared" ref="AZ127" si="2044">IF(SUM($AM$9:$AS$9)=SUM($AV$9:$BB$9),AQ127,IF(AND(SUM($AV$9:$BB$9)&gt;42,SUM($AV$9:$BB$9)&lt;49),AQ127,0))</f>
        <v>0</v>
      </c>
      <c r="BA127" s="54">
        <f t="shared" ref="BA127" si="2045">IF(SUM($AM$9:$AS$9)=SUM($AV$9:$BB$9),AR127,IF(AND(SUM($AV$9:$BB$9)&gt;42,SUM($AV$9:$BB$9)&lt;49),AR127,0))</f>
        <v>0</v>
      </c>
      <c r="BB127" s="55">
        <f t="shared" ref="BB127" si="2046">IF(SUM($AM$9:$AS$9)=SUM($AV$9:$BB$9),AS127,IF(AND(SUM($AV$9:$BB$9)&gt;42,SUM($AV$9:$BB$9)&lt;49),AS127,0))</f>
        <v>0</v>
      </c>
    </row>
    <row r="128" spans="1:54" ht="12.75" hidden="1" customHeight="1" x14ac:dyDescent="0.2">
      <c r="B128" s="93"/>
      <c r="C128" s="94"/>
      <c r="D128" s="95"/>
      <c r="E128" s="115"/>
      <c r="F128" s="140" t="b">
        <f t="shared" ref="F128" si="2047">IF($B121=$B127,OR(F122,G127&lt;F127),G127&lt;F127)</f>
        <v>0</v>
      </c>
      <c r="G128" s="189">
        <f t="shared" ref="G128" si="2048">IF(AND($B121=$B127,$B121&lt;&gt;"",$B121&lt;&gt;0),G127+G122,G127)</f>
        <v>18</v>
      </c>
      <c r="H128" s="120"/>
      <c r="I128" s="165">
        <f t="shared" si="2029"/>
        <v>0</v>
      </c>
      <c r="J128" s="194">
        <f t="shared" ref="J128" si="2049">7-COUNTIF(L127:R127,0)-COUNTIF(L127:R127,"")</f>
        <v>0</v>
      </c>
      <c r="K128" s="22">
        <f t="shared" si="2031"/>
        <v>0</v>
      </c>
      <c r="L128" s="35">
        <f t="shared" ref="L128:R128" si="2050">IF($B121=$B127,L127+L122,L127)</f>
        <v>0</v>
      </c>
      <c r="M128" s="35">
        <f t="shared" si="2050"/>
        <v>0</v>
      </c>
      <c r="N128" s="35">
        <f t="shared" si="2050"/>
        <v>0</v>
      </c>
      <c r="O128" s="35">
        <f t="shared" si="2050"/>
        <v>0</v>
      </c>
      <c r="P128" s="36">
        <f t="shared" si="2050"/>
        <v>0</v>
      </c>
      <c r="Q128" s="37">
        <f t="shared" si="2050"/>
        <v>0</v>
      </c>
      <c r="R128" s="38">
        <f t="shared" si="2050"/>
        <v>0</v>
      </c>
      <c r="S128" s="194">
        <f t="shared" ref="S128" si="2051">7-COUNTIF(U127:AA127,0)-COUNTIF(U127:AA127,"")</f>
        <v>0</v>
      </c>
      <c r="T128" s="22">
        <f t="shared" si="2033"/>
        <v>0</v>
      </c>
      <c r="U128" s="35">
        <f t="shared" ref="U128:AA128" si="2052">IF($B121=$B127,U127+U122,U127)</f>
        <v>0</v>
      </c>
      <c r="V128" s="35">
        <f t="shared" si="2052"/>
        <v>0</v>
      </c>
      <c r="W128" s="35">
        <f t="shared" si="2052"/>
        <v>0</v>
      </c>
      <c r="X128" s="35">
        <f t="shared" si="2052"/>
        <v>0</v>
      </c>
      <c r="Y128" s="36">
        <f t="shared" si="2052"/>
        <v>0</v>
      </c>
      <c r="Z128" s="37">
        <f t="shared" si="2052"/>
        <v>0</v>
      </c>
      <c r="AA128" s="38">
        <f t="shared" si="2052"/>
        <v>0</v>
      </c>
      <c r="AB128" s="194">
        <f t="shared" ref="AB128" si="2053">7-COUNTIF(AD127:AJ127,0)-COUNTIF(AD127:AJ127,"")</f>
        <v>0</v>
      </c>
      <c r="AC128" s="22">
        <f t="shared" si="2035"/>
        <v>0</v>
      </c>
      <c r="AD128" s="35">
        <f t="shared" ref="AD128:AJ128" si="2054">IF($B121=$B127,AD127+AD122,AD127)</f>
        <v>0</v>
      </c>
      <c r="AE128" s="35">
        <f t="shared" si="2054"/>
        <v>0</v>
      </c>
      <c r="AF128" s="35">
        <f t="shared" si="2054"/>
        <v>0</v>
      </c>
      <c r="AG128" s="35">
        <f t="shared" si="2054"/>
        <v>0</v>
      </c>
      <c r="AH128" s="36">
        <f t="shared" si="2054"/>
        <v>0</v>
      </c>
      <c r="AI128" s="37">
        <f t="shared" si="2054"/>
        <v>0</v>
      </c>
      <c r="AJ128" s="38">
        <f t="shared" si="2054"/>
        <v>0</v>
      </c>
      <c r="AK128" s="194">
        <f t="shared" ref="AK128" si="2055">7-COUNTIF(AM127:AS127,0)-COUNTIF(AM127:AS127,"")</f>
        <v>0</v>
      </c>
      <c r="AL128" s="22">
        <f t="shared" si="2037"/>
        <v>0</v>
      </c>
      <c r="AM128" s="35">
        <f t="shared" ref="AM128:AS128" si="2056">IF($B121=$B127,AM127+AM122,AM127)</f>
        <v>0</v>
      </c>
      <c r="AN128" s="35">
        <f t="shared" si="2056"/>
        <v>0</v>
      </c>
      <c r="AO128" s="35">
        <f t="shared" si="2056"/>
        <v>0</v>
      </c>
      <c r="AP128" s="35">
        <f t="shared" si="2056"/>
        <v>0</v>
      </c>
      <c r="AQ128" s="36">
        <f t="shared" si="2056"/>
        <v>0</v>
      </c>
      <c r="AR128" s="37">
        <f t="shared" si="2056"/>
        <v>0</v>
      </c>
      <c r="AS128" s="38">
        <f t="shared" si="2056"/>
        <v>0</v>
      </c>
      <c r="AT128" s="194">
        <f t="shared" ref="AT128" si="2057">7-COUNTIF(AV127:BB127,0)-COUNTIF(AV127:BB127,"")</f>
        <v>0</v>
      </c>
      <c r="AU128" s="22">
        <f t="shared" si="2039"/>
        <v>0</v>
      </c>
      <c r="AV128" s="35">
        <f t="shared" ref="AV128:BB128" si="2058">IF($B121=$B127,AV127+AV122,AV127)</f>
        <v>0</v>
      </c>
      <c r="AW128" s="35">
        <f t="shared" si="2058"/>
        <v>0</v>
      </c>
      <c r="AX128" s="35">
        <f t="shared" si="2058"/>
        <v>0</v>
      </c>
      <c r="AY128" s="35">
        <f t="shared" si="2058"/>
        <v>0</v>
      </c>
      <c r="AZ128" s="36">
        <f t="shared" si="2058"/>
        <v>0</v>
      </c>
      <c r="BA128" s="37">
        <f t="shared" si="2058"/>
        <v>0</v>
      </c>
      <c r="BB128" s="38">
        <f t="shared" si="2058"/>
        <v>0</v>
      </c>
    </row>
    <row r="129" spans="1:54" ht="15" hidden="1" customHeight="1" x14ac:dyDescent="0.2">
      <c r="B129" s="116"/>
      <c r="C129" s="117"/>
      <c r="D129" s="118"/>
      <c r="E129" s="119"/>
      <c r="F129" s="92"/>
      <c r="G129" s="190">
        <f t="shared" ref="G129" si="2059">IF(AND($B121=$B127,$B121&lt;&gt;"",$B121&lt;&gt;0),F127+G123,F127)</f>
        <v>18</v>
      </c>
      <c r="H129" s="121"/>
      <c r="I129" s="165">
        <f t="shared" si="2029"/>
        <v>0</v>
      </c>
      <c r="J129" s="195">
        <f t="shared" ref="J129" si="2060">IF($B127=$B121,COUNTIF(L129:R129,0),COUNTIF(L130:R130,0)+COUNTIF(L130:R130,""))</f>
        <v>7</v>
      </c>
      <c r="K129" s="39">
        <f t="shared" ref="K129:R129" si="2061">IF($B121=$B127,K130+K123,K130)</f>
        <v>0</v>
      </c>
      <c r="L129" s="40">
        <f t="shared" si="2061"/>
        <v>0</v>
      </c>
      <c r="M129" s="40">
        <f t="shared" si="2061"/>
        <v>0</v>
      </c>
      <c r="N129" s="40">
        <f t="shared" si="2061"/>
        <v>0</v>
      </c>
      <c r="O129" s="40">
        <f t="shared" si="2061"/>
        <v>0</v>
      </c>
      <c r="P129" s="41">
        <f t="shared" si="2061"/>
        <v>0</v>
      </c>
      <c r="Q129" s="42">
        <f t="shared" si="2061"/>
        <v>0</v>
      </c>
      <c r="R129" s="43">
        <f t="shared" si="2061"/>
        <v>0</v>
      </c>
      <c r="S129" s="195">
        <f t="shared" ref="S129" si="2062">IF($B127=$B121,COUNTIF(U129:AA129,0),COUNTIF(U130:AA130,0)+COUNTIF(U130:AA130,""))</f>
        <v>7</v>
      </c>
      <c r="T129" s="39">
        <f t="shared" ref="T129:AA129" si="2063">IF($B121=$B127,T130+T123,T130)</f>
        <v>0</v>
      </c>
      <c r="U129" s="40">
        <f t="shared" si="2063"/>
        <v>0</v>
      </c>
      <c r="V129" s="40">
        <f t="shared" si="2063"/>
        <v>0</v>
      </c>
      <c r="W129" s="40">
        <f t="shared" si="2063"/>
        <v>0</v>
      </c>
      <c r="X129" s="40">
        <f t="shared" si="2063"/>
        <v>0</v>
      </c>
      <c r="Y129" s="41">
        <f t="shared" si="2063"/>
        <v>0</v>
      </c>
      <c r="Z129" s="42">
        <f t="shared" si="2063"/>
        <v>0</v>
      </c>
      <c r="AA129" s="43">
        <f t="shared" si="2063"/>
        <v>0</v>
      </c>
      <c r="AB129" s="195">
        <f t="shared" ref="AB129" si="2064">IF($B127=$B121,COUNTIF(AD129:AJ129,0),COUNTIF(AD130:AJ130,0)+COUNTIF(AD130:AJ130,""))</f>
        <v>7</v>
      </c>
      <c r="AC129" s="39">
        <f t="shared" ref="AC129:AJ129" si="2065">IF($B121=$B127,AC130+AC123,AC130)</f>
        <v>0</v>
      </c>
      <c r="AD129" s="40">
        <f t="shared" si="2065"/>
        <v>0</v>
      </c>
      <c r="AE129" s="40">
        <f t="shared" si="2065"/>
        <v>0</v>
      </c>
      <c r="AF129" s="40">
        <f t="shared" si="2065"/>
        <v>0</v>
      </c>
      <c r="AG129" s="40">
        <f t="shared" si="2065"/>
        <v>0</v>
      </c>
      <c r="AH129" s="41">
        <f t="shared" si="2065"/>
        <v>0</v>
      </c>
      <c r="AI129" s="42">
        <f t="shared" si="2065"/>
        <v>0</v>
      </c>
      <c r="AJ129" s="43">
        <f t="shared" si="2065"/>
        <v>0</v>
      </c>
      <c r="AK129" s="195">
        <f t="shared" ref="AK129" si="2066">IF($B127=$B121,COUNTIF(AM129:AS129,0),COUNTIF(AM130:AS130,0)+COUNTIF(AM130:AS130,""))</f>
        <v>7</v>
      </c>
      <c r="AL129" s="39">
        <f t="shared" ref="AL129:AS129" si="2067">IF($B121=$B127,AL130+AL123,AL130)</f>
        <v>0</v>
      </c>
      <c r="AM129" s="40">
        <f t="shared" si="2067"/>
        <v>0</v>
      </c>
      <c r="AN129" s="40">
        <f t="shared" si="2067"/>
        <v>0</v>
      </c>
      <c r="AO129" s="40">
        <f t="shared" si="2067"/>
        <v>0</v>
      </c>
      <c r="AP129" s="40">
        <f t="shared" si="2067"/>
        <v>0</v>
      </c>
      <c r="AQ129" s="41">
        <f t="shared" si="2067"/>
        <v>0</v>
      </c>
      <c r="AR129" s="42">
        <f t="shared" si="2067"/>
        <v>0</v>
      </c>
      <c r="AS129" s="43">
        <f t="shared" si="2067"/>
        <v>0</v>
      </c>
      <c r="AT129" s="195">
        <f t="shared" ref="AT129" si="2068">IF($B127=$B121,COUNTIF(AV129:BB129,0),COUNTIF(AV130:BB130,0)+COUNTIF(AV130:BB130,""))</f>
        <v>7</v>
      </c>
      <c r="AU129" s="39">
        <f t="shared" ref="AU129:BB129" si="2069">IF($B121=$B127,AU130+AU123,AU130)</f>
        <v>0</v>
      </c>
      <c r="AV129" s="40">
        <f t="shared" si="2069"/>
        <v>0</v>
      </c>
      <c r="AW129" s="40">
        <f t="shared" si="2069"/>
        <v>0</v>
      </c>
      <c r="AX129" s="40">
        <f t="shared" si="2069"/>
        <v>0</v>
      </c>
      <c r="AY129" s="40">
        <f t="shared" si="2069"/>
        <v>0</v>
      </c>
      <c r="AZ129" s="41">
        <f t="shared" si="2069"/>
        <v>0</v>
      </c>
      <c r="BA129" s="42">
        <f t="shared" si="2069"/>
        <v>0</v>
      </c>
      <c r="BB129" s="43">
        <f t="shared" si="2069"/>
        <v>0</v>
      </c>
    </row>
    <row r="130" spans="1:54" ht="15.75" customHeight="1" x14ac:dyDescent="0.2">
      <c r="A130" s="1">
        <f t="shared" ref="A130" si="2070">A127</f>
        <v>0</v>
      </c>
      <c r="B130" s="313">
        <f t="shared" ref="B130" si="2071">B124+1</f>
        <v>19</v>
      </c>
      <c r="C130" s="314"/>
      <c r="D130" s="314"/>
      <c r="E130" s="314"/>
      <c r="F130" s="31"/>
      <c r="G130" s="183"/>
      <c r="H130" s="122">
        <f t="shared" ref="H130" si="2072">5-COUNTIF(AU127,0)-COUNTIF(AL127,0)-COUNTIF(AC127,0)-COUNTIF(T127,0)-COUNTIF(K127,0)</f>
        <v>0</v>
      </c>
      <c r="I130" s="165">
        <f t="shared" si="2029"/>
        <v>0</v>
      </c>
      <c r="J130" s="187">
        <f t="shared" ref="J130" si="2073">IF($B127=$B121,J124+IF($F127&lt;&gt;$G127,(K127+$G129-$G128)/$F127,K127/$F127),IF($F127&lt;&gt;G127,(K127+$G129-$G128)/$F127,K127/$F127))</f>
        <v>0</v>
      </c>
      <c r="K130" s="7">
        <f t="shared" ref="K130:K131" si="2074">SUM(L130:R130)</f>
        <v>0</v>
      </c>
      <c r="L130" s="26">
        <f t="shared" ref="L130:R130" si="2075">L127</f>
        <v>0</v>
      </c>
      <c r="M130" s="26">
        <f t="shared" si="2075"/>
        <v>0</v>
      </c>
      <c r="N130" s="26">
        <f t="shared" si="2075"/>
        <v>0</v>
      </c>
      <c r="O130" s="26">
        <f t="shared" si="2075"/>
        <v>0</v>
      </c>
      <c r="P130" s="26">
        <f t="shared" si="2075"/>
        <v>0</v>
      </c>
      <c r="Q130" s="29">
        <f t="shared" si="2075"/>
        <v>0</v>
      </c>
      <c r="R130" s="23">
        <f t="shared" si="2075"/>
        <v>0</v>
      </c>
      <c r="S130" s="187">
        <f t="shared" ref="S130" si="2076">IF($B127=$B121,S124+IF($F127&lt;&gt;$G127,(T127+$G129-$G128)/$F127,T127/$F127),IF($F127&lt;&gt;P127,(T127+$G129-$G128)/$F127,T127/$F127))</f>
        <v>0</v>
      </c>
      <c r="T130" s="7">
        <f t="shared" ref="T130:T131" si="2077">SUM(U130:AA130)</f>
        <v>0</v>
      </c>
      <c r="U130" s="26">
        <f t="shared" ref="U130:AA130" si="2078">U127</f>
        <v>0</v>
      </c>
      <c r="V130" s="26">
        <f t="shared" si="2078"/>
        <v>0</v>
      </c>
      <c r="W130" s="26">
        <f t="shared" si="2078"/>
        <v>0</v>
      </c>
      <c r="X130" s="26">
        <f t="shared" si="2078"/>
        <v>0</v>
      </c>
      <c r="Y130" s="113">
        <f t="shared" si="2078"/>
        <v>0</v>
      </c>
      <c r="Z130" s="29">
        <f t="shared" si="2078"/>
        <v>0</v>
      </c>
      <c r="AA130" s="23">
        <f t="shared" si="2078"/>
        <v>0</v>
      </c>
      <c r="AB130" s="187">
        <f t="shared" ref="AB130" si="2079">IF($B127=$B121,AB124+IF($F127&lt;&gt;$G127,(AC127+$G129-$G128)/$F127,AC127/$F127),IF($F127&lt;&gt;Y127,(AC127+$G129-$G128)/$F127,AC127/$F127))</f>
        <v>0</v>
      </c>
      <c r="AC130" s="7">
        <f t="shared" ref="AC130:AC131" si="2080">SUM(AD130:AJ130)</f>
        <v>0</v>
      </c>
      <c r="AD130" s="26">
        <f t="shared" ref="AD130:AJ130" si="2081">AD127</f>
        <v>0</v>
      </c>
      <c r="AE130" s="26">
        <f t="shared" si="2081"/>
        <v>0</v>
      </c>
      <c r="AF130" s="26">
        <f t="shared" si="2081"/>
        <v>0</v>
      </c>
      <c r="AG130" s="26">
        <f t="shared" si="2081"/>
        <v>0</v>
      </c>
      <c r="AH130" s="113">
        <f t="shared" si="2081"/>
        <v>0</v>
      </c>
      <c r="AI130" s="29">
        <f t="shared" si="2081"/>
        <v>0</v>
      </c>
      <c r="AJ130" s="23">
        <f t="shared" si="2081"/>
        <v>0</v>
      </c>
      <c r="AK130" s="187">
        <f t="shared" ref="AK130" si="2082">IF($B127=$B121,AK124+IF($F127&lt;&gt;$G127,(AL127+$G129-$G128)/$F127,AL127/$F127),IF($F127&lt;&gt;AH127,(AL127+$G129-$G128)/$F127,AL127/$F127))</f>
        <v>0</v>
      </c>
      <c r="AL130" s="7">
        <f t="shared" ref="AL130:AL131" si="2083">SUM(AM130:AS130)</f>
        <v>0</v>
      </c>
      <c r="AM130" s="26">
        <f t="shared" ref="AM130:AS130" si="2084">AM127</f>
        <v>0</v>
      </c>
      <c r="AN130" s="26">
        <f t="shared" si="2084"/>
        <v>0</v>
      </c>
      <c r="AO130" s="26">
        <f t="shared" si="2084"/>
        <v>0</v>
      </c>
      <c r="AP130" s="26">
        <f t="shared" si="2084"/>
        <v>0</v>
      </c>
      <c r="AQ130" s="113">
        <f t="shared" si="2084"/>
        <v>0</v>
      </c>
      <c r="AR130" s="29">
        <f t="shared" si="2084"/>
        <v>0</v>
      </c>
      <c r="AS130" s="23">
        <f t="shared" si="2084"/>
        <v>0</v>
      </c>
      <c r="AT130" s="187">
        <f t="shared" ref="AT130" si="2085">IF($B127=$B121,AT124+IF($F127&lt;&gt;$G127,(AU127+$G129-$G128)/$F127,AU127/$F127),IF($F127&lt;&gt;AQ127,(AU127+$G129-$G128)/$F127,AU127/$F127))</f>
        <v>0</v>
      </c>
      <c r="AU130" s="7">
        <f t="shared" ref="AU130:AU131" si="2086">SUM(AV130:BB130)</f>
        <v>0</v>
      </c>
      <c r="AV130" s="6">
        <f t="shared" ref="AV130" si="2087">IF(SUM($AM$9:$AS$9)=SUM($AV$9:$BB$9),AV127,IF(AND(SUM($AV$9:$BB$9)&gt;42,SUM($AV$9:$BB$9)&lt;49),AV127,0))</f>
        <v>0</v>
      </c>
      <c r="AW130" s="6">
        <f t="shared" ref="AW130:BB130" si="2088">IF(SUM($AM$9:$AS$9)=SUM($AV$9:$BB$9),AW127,IF(AND(SUM($AV$9:$BB$9)&gt;42,SUM($AV$9:$BB$9)&lt;49),AW127,0))</f>
        <v>0</v>
      </c>
      <c r="AX130" s="6">
        <f t="shared" si="2088"/>
        <v>0</v>
      </c>
      <c r="AY130" s="6">
        <f t="shared" si="2088"/>
        <v>0</v>
      </c>
      <c r="AZ130" s="26">
        <f t="shared" si="2088"/>
        <v>0</v>
      </c>
      <c r="BA130" s="29">
        <f t="shared" si="2088"/>
        <v>0</v>
      </c>
      <c r="BB130" s="23">
        <f t="shared" si="2088"/>
        <v>0</v>
      </c>
    </row>
    <row r="131" spans="1:54" ht="15.75" customHeight="1" x14ac:dyDescent="0.2">
      <c r="A131" s="1">
        <f t="shared" ref="A131:A132" si="2089">A130</f>
        <v>0</v>
      </c>
      <c r="B131" s="313"/>
      <c r="C131" s="314"/>
      <c r="D131" s="314"/>
      <c r="E131" s="314"/>
      <c r="F131" s="31"/>
      <c r="G131" s="183"/>
      <c r="H131" s="123">
        <f t="shared" ref="H131" si="2090">IF($B127=$B121,H125+F131,$F131)</f>
        <v>0</v>
      </c>
      <c r="I131" s="165">
        <f t="shared" si="2029"/>
        <v>0</v>
      </c>
      <c r="J131" s="141">
        <f t="shared" ref="J131" si="2091">IF($H130=0,0,IF($B121=$B127,IF($H132&gt;0,$H132+J125,K127+J125),IF($H132&gt;0,$H132,K127)))</f>
        <v>0</v>
      </c>
      <c r="K131" s="7">
        <f t="shared" si="2074"/>
        <v>0</v>
      </c>
      <c r="L131" s="6"/>
      <c r="M131" s="6"/>
      <c r="N131" s="6"/>
      <c r="O131" s="6"/>
      <c r="P131" s="26"/>
      <c r="Q131" s="29"/>
      <c r="R131" s="23"/>
      <c r="S131" s="141">
        <f t="shared" ref="S131" si="2092">IF($H130=0,0,IF($B121=$B127,IF($H132&gt;0,$H132+S125,T127+S125),IF($H132&gt;0,$H132,T127)))</f>
        <v>0</v>
      </c>
      <c r="T131" s="7">
        <f t="shared" si="2077"/>
        <v>0</v>
      </c>
      <c r="U131" s="6"/>
      <c r="V131" s="6"/>
      <c r="W131" s="6"/>
      <c r="X131" s="6"/>
      <c r="Y131" s="26"/>
      <c r="Z131" s="29"/>
      <c r="AA131" s="23"/>
      <c r="AB131" s="141">
        <f t="shared" ref="AB131" si="2093">IF($H130=0,0,IF($B121=$B127,IF($H132&gt;0,$H132+AB125,AC127+AB125),IF($H132&gt;0,$H132,AC127)))</f>
        <v>0</v>
      </c>
      <c r="AC131" s="7">
        <f t="shared" si="2080"/>
        <v>0</v>
      </c>
      <c r="AD131" s="6"/>
      <c r="AE131" s="6"/>
      <c r="AF131" s="6"/>
      <c r="AG131" s="6"/>
      <c r="AH131" s="26"/>
      <c r="AI131" s="29"/>
      <c r="AJ131" s="23"/>
      <c r="AK131" s="141">
        <f t="shared" ref="AK131" si="2094">IF($H130=0,0,IF($B121=$B127,IF($H132&gt;0,$H132+AK125,AL127+AK125),IF($H132&gt;0,$H132,AL127)))</f>
        <v>0</v>
      </c>
      <c r="AL131" s="7">
        <f t="shared" si="2083"/>
        <v>0</v>
      </c>
      <c r="AM131" s="6"/>
      <c r="AN131" s="6"/>
      <c r="AO131" s="6"/>
      <c r="AP131" s="6"/>
      <c r="AQ131" s="26"/>
      <c r="AR131" s="29"/>
      <c r="AS131" s="23"/>
      <c r="AT131" s="141">
        <f t="shared" ref="AT131" si="2095">IF($H130=0,0,IF($B121=$B127,IF($H132&gt;0,$H132+AT125,AU127+AT125),IF($H132&gt;0,$H132,AU127)))</f>
        <v>0</v>
      </c>
      <c r="AU131" s="7">
        <f t="shared" si="2086"/>
        <v>0</v>
      </c>
      <c r="AV131" s="6"/>
      <c r="AW131" s="6"/>
      <c r="AX131" s="6"/>
      <c r="AY131" s="6"/>
      <c r="AZ131" s="26"/>
      <c r="BA131" s="29"/>
      <c r="BB131" s="23"/>
    </row>
    <row r="132" spans="1:54" ht="18.75" customHeight="1" thickBot="1" x14ac:dyDescent="0.25">
      <c r="A132" s="1">
        <f t="shared" si="2089"/>
        <v>0</v>
      </c>
      <c r="B132" s="323" t="str">
        <f>IF(B127="",Wydruk!$AE$6,IF(J128=0,Wydruk!$AE$7,IF(AND(G128&lt;G129,B127&lt;&gt;$B133),Wydruk!$AE$13,IF(AND($B127=$B121,$B127&lt;&gt;$B133),IF(OR(OR(J132&lt;4,J132&gt;5),OR(S132&lt;4,S132&gt;5),OR(AB132&lt;4,AB132&gt;5),OR(AK132&lt;4,AK132&gt;5),OR(AND(AT132&lt;4,AT132&gt;0),AT132&gt;5)),Wydruk!$AE$8,Wydruk!$AE$9),IF($B127=$B133,IF($F131&lt;&gt;0,Wydruk!$AE$12,Wydruk!$AE$10),IF(OR(OR(J128&lt;4,J128&gt;5),OR(S128&lt;4,S128&gt;5),OR(AB128&lt;4,AB128&gt;5),OR(AK128&lt;4,AK128&gt;5),OR(AND(AT128&lt;4,AT128&gt;0),AT128&gt;5)),Wydruk!$AE$8,Wydruk!$AE$11))))))</f>
        <v>Uzupełnij liczby godzin tygodniowego planu</v>
      </c>
      <c r="C132" s="324"/>
      <c r="D132" s="324"/>
      <c r="E132" s="324"/>
      <c r="F132" s="173">
        <f>październik!F132</f>
        <v>0</v>
      </c>
      <c r="G132" s="184">
        <f>październik!G132</f>
        <v>0</v>
      </c>
      <c r="H132" s="191">
        <f t="shared" ref="H132" si="2096">IF(OR($G132=0,$F132=0,$G132="",$F132=""),0,$G132/$F132)</f>
        <v>0</v>
      </c>
      <c r="I132" s="193"/>
      <c r="J132" s="176">
        <f t="shared" ref="J132" si="2097">IF($B121=$B127,IF(L127+L122&gt;0,1,0)+IF(M127+M122&gt;0,1,0)+IF(N127+N122&gt;0,1,0)+IF(O127+O122&gt;0,1,0)+IF(P127+P122&gt;0,1,0)+IF(Q127+Q122&gt;0,1,0)+IF(R127+R122&gt;0,1,0),J128)</f>
        <v>0</v>
      </c>
      <c r="K132" s="133">
        <f t="shared" ref="K132" si="2098">IF(OR($B127=$B133,J132=0,(K128-Q132+O132)&lt;=0),0,(K128-Q132+O132)/J132)</f>
        <v>0</v>
      </c>
      <c r="L132" s="137">
        <f t="shared" ref="L132" si="2099">IF(K132*(7-J129)&lt;=0,0,K132*(7-J129))</f>
        <v>0</v>
      </c>
      <c r="M132" s="311">
        <f t="shared" ref="M132" si="2100">ROUND(IF(OR(K129-K132*(7-J129)+P132&lt;0,$B127=$B133,K132&lt;=0,K129=0),0,IF(K129-K132*(7-J129)+P132&gt;Q132-O132+P132,Q132-O132+P132,K129-K132*(7-J129)+P132)),1)</f>
        <v>0</v>
      </c>
      <c r="N132" s="312"/>
      <c r="O132" s="139">
        <f t="shared" ref="O132" si="2101">IF(OR($B127=$B133,J128=0),0,IF($B127=$B121,J127,$F127))</f>
        <v>0</v>
      </c>
      <c r="P132" s="30">
        <f t="shared" ref="P132" si="2102">IF(OR($B127=$B133,J132=0),0,$G129-$G128)</f>
        <v>0</v>
      </c>
      <c r="Q132" s="134">
        <f t="shared" ref="Q132" si="2103">IF(OR($B127=$B133,J132=0),0,J131)</f>
        <v>0</v>
      </c>
      <c r="R132" s="138">
        <f t="shared" ref="R132" si="2104">IF($B127=$B133,0,K129)</f>
        <v>0</v>
      </c>
      <c r="S132" s="176">
        <f t="shared" ref="S132" si="2105">IF($B121=$B127,IF(U127+U122&gt;0,1,0)+IF(V127+V122&gt;0,1,0)+IF(W127+W122&gt;0,1,0)+IF(X127+X122&gt;0,1,0)+IF(Y127+Y122&gt;0,1,0)+IF(Z127+Z122&gt;0,1,0)+IF(AA127+AA122&gt;0,1,0),S128)</f>
        <v>0</v>
      </c>
      <c r="T132" s="133">
        <f t="shared" ref="T132" si="2106">IF(OR($B127=$B133,S132=0,(T128-Z132+X132)&lt;=0),0,(T128-Z132+X132)/S132)</f>
        <v>0</v>
      </c>
      <c r="U132" s="137">
        <f t="shared" ref="U132" si="2107">IF(T132*(7-S129)&lt;=0,0,T132*(7-S129))</f>
        <v>0</v>
      </c>
      <c r="V132" s="311">
        <f t="shared" ref="V132" si="2108">ROUND(IF(OR(T129-T132*(7-S129)+Y132&lt;0,$B127=$B133,T132&lt;=0,T129=0),0,IF(T129-T132*(7-S129)+Y132&gt;Z132-X132+Y132,Z132-X132+Y132,T129-T132*(7-S129)+Y132)),1)</f>
        <v>0</v>
      </c>
      <c r="W132" s="312"/>
      <c r="X132" s="139">
        <f t="shared" ref="X132" si="2109">IF(OR($B127=$B133,S128=0),0,IF($B127=$B121,S127,$F127))</f>
        <v>0</v>
      </c>
      <c r="Y132" s="30">
        <f t="shared" ref="Y132" si="2110">IF(OR($B127=$B133,S132=0),0,$G129-$G128)</f>
        <v>0</v>
      </c>
      <c r="Z132" s="134">
        <f t="shared" ref="Z132" si="2111">IF(OR($B127=$B133,S132=0),0,S131)</f>
        <v>0</v>
      </c>
      <c r="AA132" s="138">
        <f t="shared" ref="AA132" si="2112">IF($B127=$B133,0,T129)</f>
        <v>0</v>
      </c>
      <c r="AB132" s="176">
        <f t="shared" ref="AB132" si="2113">IF($B121=$B127,IF(AD127+AD122&gt;0,1,0)+IF(AE127+AE122&gt;0,1,0)+IF(AF127+AF122&gt;0,1,0)+IF(AG127+AG122&gt;0,1,0)+IF(AH127+AH122&gt;0,1,0)+IF(AI127+AI122&gt;0,1,0)+IF(AJ127+AJ122&gt;0,1,0),AB128)</f>
        <v>0</v>
      </c>
      <c r="AC132" s="133">
        <f t="shared" ref="AC132" si="2114">IF(OR($B127=$B133,AB132=0,(AC128-AI132+AG132)&lt;=0),0,(AC128-AI132+AG132)/AB132)</f>
        <v>0</v>
      </c>
      <c r="AD132" s="137">
        <f t="shared" ref="AD132" si="2115">IF(AC132*(7-AB129)&lt;=0,0,AC132*(7-AB129))</f>
        <v>0</v>
      </c>
      <c r="AE132" s="311">
        <f t="shared" ref="AE132" si="2116">ROUND(IF(OR(AC129-AC132*(7-AB129)+AH132&lt;0,$B127=$B133,AC132&lt;=0,AC129=0),0,IF(AC129-AC132*(7-AB129)+AH132&gt;AI132-AG132+AH132,AI132-AG132+AH132,AC129-AC132*(7-AB129)+AH132)),1)</f>
        <v>0</v>
      </c>
      <c r="AF132" s="312"/>
      <c r="AG132" s="139">
        <f t="shared" ref="AG132" si="2117">IF(OR($B127=$B133,AB128=0),0,IF($B127=$B121,AB127,$F127))</f>
        <v>0</v>
      </c>
      <c r="AH132" s="30">
        <f t="shared" ref="AH132" si="2118">IF(OR($B127=$B133,AB132=0),0,$G129-$G128)</f>
        <v>0</v>
      </c>
      <c r="AI132" s="134">
        <f t="shared" ref="AI132" si="2119">IF(OR($B127=$B133,AB132=0),0,AB131)</f>
        <v>0</v>
      </c>
      <c r="AJ132" s="138">
        <f t="shared" ref="AJ132" si="2120">IF($B127=$B133,0,AC129)</f>
        <v>0</v>
      </c>
      <c r="AK132" s="176">
        <f t="shared" ref="AK132" si="2121">IF($B121=$B127,IF(AM127+AM122&gt;0,1,0)+IF(AN127+AN122&gt;0,1,0)+IF(AO127+AO122&gt;0,1,0)+IF(AP127+AP122&gt;0,1,0)+IF(AQ127+AQ122&gt;0,1,0)+IF(AR127+AR122&gt;0,1,0)+IF(AS127+AS122&gt;0,1,0),AK128)</f>
        <v>0</v>
      </c>
      <c r="AL132" s="133">
        <f t="shared" ref="AL132" si="2122">IF(OR($B127=$B133,AK132=0,(AL128-AR132+AP132)&lt;=0),0,(AL128-AR132+AP132)/AK132)</f>
        <v>0</v>
      </c>
      <c r="AM132" s="137">
        <f t="shared" ref="AM132" si="2123">IF(AL132*(7-AK129)&lt;=0,0,AL132*(7-AK129))</f>
        <v>0</v>
      </c>
      <c r="AN132" s="311">
        <f t="shared" ref="AN132" si="2124">ROUND(IF(OR(AL129-AL132*(7-AK129)+AQ132&lt;0,$B127=$B133,AL132&lt;=0,AL129=0),0,IF(AL129-AL132*(7-AK129)+AQ132&gt;AR132-AP132+AQ132,AR132-AP132+AQ132,AL129-AL132*(7-AK129)+AQ132)),1)</f>
        <v>0</v>
      </c>
      <c r="AO132" s="312"/>
      <c r="AP132" s="139">
        <f t="shared" ref="AP132" si="2125">IF(OR($B127=$B133,AK128=0),0,IF($B127=$B121,AK127,$F127))</f>
        <v>0</v>
      </c>
      <c r="AQ132" s="30">
        <f t="shared" ref="AQ132" si="2126">IF(OR($B127=$B133,AK132=0),0,$G129-$G128)</f>
        <v>0</v>
      </c>
      <c r="AR132" s="134">
        <f t="shared" ref="AR132" si="2127">IF(OR($B127=$B133,AK132=0),0,AK131)</f>
        <v>0</v>
      </c>
      <c r="AS132" s="138">
        <f t="shared" ref="AS132" si="2128">IF($B127=$B133,0,AL129)</f>
        <v>0</v>
      </c>
      <c r="AT132" s="176">
        <f t="shared" ref="AT132" si="2129">IF($B121=$B127,IF(AV127+AV122&gt;0,1,0)+IF(AW127+AW122&gt;0,1,0)+IF(AX127+AX122&gt;0,1,0)+IF(AY127+AY122&gt;0,1,0)+IF(AZ127+AZ122&gt;0,1,0)+IF(BA127+BA122&gt;0,1,0)+IF(BB127+BB122&gt;0,1,0),AT128)</f>
        <v>0</v>
      </c>
      <c r="AU132" s="133">
        <f t="shared" ref="AU132" si="2130">IF(OR($B127=$B133,AT132=0,(AU128-BA132+AY132)&lt;=0),0,(AU128-BA132+AY132)/AT132)</f>
        <v>0</v>
      </c>
      <c r="AV132" s="137">
        <f t="shared" ref="AV132" si="2131">IF(AU132*(7-AT129)&lt;=0,0,AU132*(7-AT129))</f>
        <v>0</v>
      </c>
      <c r="AW132" s="311">
        <f t="shared" ref="AW132" si="2132">ROUND(IF(OR(AU129-AU132*(7-AT129)+AZ132&lt;0,$B127=$B133,AU132&lt;=0,AU129=0),0,IF(AU129-AU132*(7-AT129)+AZ132&gt;BA132-AY132+AZ132,BA132-AY132+AZ132,AU129-AU132*(7-AT129)+AZ132)),1)</f>
        <v>0</v>
      </c>
      <c r="AX132" s="312"/>
      <c r="AY132" s="139">
        <f t="shared" ref="AY132" si="2133">IF(OR($B127=$B133,AT128=0),0,IF($B127=$B121,AT127,$F127))</f>
        <v>0</v>
      </c>
      <c r="AZ132" s="30">
        <f t="shared" ref="AZ132" si="2134">IF(OR($B127=$B133,AT132=0),0,$G129-$G128)</f>
        <v>0</v>
      </c>
      <c r="BA132" s="134">
        <f t="shared" ref="BA132" si="2135">IF(OR($B127=$B133,AT132=0),0,AT131)</f>
        <v>0</v>
      </c>
      <c r="BB132" s="138">
        <f t="shared" ref="BB132" si="2136">IF($B127=$B133,0,AU129)</f>
        <v>0</v>
      </c>
    </row>
    <row r="133" spans="1:54" ht="15.75" x14ac:dyDescent="0.2">
      <c r="A133" s="1">
        <f t="shared" ref="A133" si="2137">IF(B133="","1. Niewypełnione",B133)</f>
        <v>0</v>
      </c>
      <c r="B133" s="320">
        <f>październik!B133</f>
        <v>0</v>
      </c>
      <c r="C133" s="321">
        <f>październik!C133</f>
        <v>0</v>
      </c>
      <c r="D133" s="321">
        <f>październik!D133</f>
        <v>0</v>
      </c>
      <c r="E133" s="321">
        <f>październik!E133</f>
        <v>0</v>
      </c>
      <c r="F133" s="177">
        <f>październik!F133</f>
        <v>18</v>
      </c>
      <c r="G133" s="185">
        <f>październik!G133</f>
        <v>18</v>
      </c>
      <c r="H133" s="177"/>
      <c r="I133" s="192">
        <f t="shared" ref="I133:I137" si="2138">K133+T133+AC133+AL133+AU133</f>
        <v>0</v>
      </c>
      <c r="J133" s="186">
        <f t="shared" ref="J133" si="2139">IF(OR($B133=$B139,J136=0),0,ROUND((K134+P138)/J136,0))</f>
        <v>0</v>
      </c>
      <c r="K133" s="51">
        <f t="shared" ref="K133:K134" si="2140">SUM(L133:R133)</f>
        <v>0</v>
      </c>
      <c r="L133" s="52">
        <f>październik!L133</f>
        <v>0</v>
      </c>
      <c r="M133" s="52">
        <f>październik!M133</f>
        <v>0</v>
      </c>
      <c r="N133" s="52">
        <f>październik!N133</f>
        <v>0</v>
      </c>
      <c r="O133" s="52">
        <f>październik!O133</f>
        <v>0</v>
      </c>
      <c r="P133" s="53">
        <f>październik!P133</f>
        <v>0</v>
      </c>
      <c r="Q133" s="54">
        <f>październik!Q133</f>
        <v>0</v>
      </c>
      <c r="R133" s="55">
        <f>październik!R133</f>
        <v>0</v>
      </c>
      <c r="S133" s="188">
        <f t="shared" ref="S133" si="2141">IF(OR($B133=$B139,S136=0),0,ROUND((T134+Y138)/S136,0))</f>
        <v>0</v>
      </c>
      <c r="T133" s="51">
        <f t="shared" ref="T133:T134" si="2142">SUM(U133:AA133)</f>
        <v>0</v>
      </c>
      <c r="U133" s="52">
        <f>październik!U133</f>
        <v>0</v>
      </c>
      <c r="V133" s="52">
        <f>październik!V133</f>
        <v>0</v>
      </c>
      <c r="W133" s="52">
        <f>październik!W133</f>
        <v>0</v>
      </c>
      <c r="X133" s="52">
        <f>październik!X133</f>
        <v>0</v>
      </c>
      <c r="Y133" s="53">
        <f>październik!Y133</f>
        <v>0</v>
      </c>
      <c r="Z133" s="54">
        <f>październik!Z133</f>
        <v>0</v>
      </c>
      <c r="AA133" s="55">
        <f>październik!AA133</f>
        <v>0</v>
      </c>
      <c r="AB133" s="188">
        <f t="shared" ref="AB133" si="2143">IF(OR($B133=$B139,AB136=0),0,ROUND((AC134+AH138)/AB136,0))</f>
        <v>0</v>
      </c>
      <c r="AC133" s="51">
        <f t="shared" ref="AC133:AC134" si="2144">SUM(AD133:AJ133)</f>
        <v>0</v>
      </c>
      <c r="AD133" s="52">
        <f>październik!AD133</f>
        <v>0</v>
      </c>
      <c r="AE133" s="52">
        <f>październik!AE133</f>
        <v>0</v>
      </c>
      <c r="AF133" s="52">
        <f>październik!AF133</f>
        <v>0</v>
      </c>
      <c r="AG133" s="52">
        <f>październik!AG133</f>
        <v>0</v>
      </c>
      <c r="AH133" s="53">
        <f>październik!AH133</f>
        <v>0</v>
      </c>
      <c r="AI133" s="54">
        <f>październik!AI133</f>
        <v>0</v>
      </c>
      <c r="AJ133" s="55">
        <f>październik!AJ133</f>
        <v>0</v>
      </c>
      <c r="AK133" s="188">
        <f t="shared" ref="AK133" si="2145">IF(OR($B133=$B139,AK136=0),0,ROUND((AL134+AQ138)/AK136,0))</f>
        <v>0</v>
      </c>
      <c r="AL133" s="51">
        <f t="shared" ref="AL133:AL134" si="2146">SUM(AM133:AS133)</f>
        <v>0</v>
      </c>
      <c r="AM133" s="52">
        <f>październik!AM133</f>
        <v>0</v>
      </c>
      <c r="AN133" s="52">
        <f>październik!AN133</f>
        <v>0</v>
      </c>
      <c r="AO133" s="52">
        <f>październik!AO133</f>
        <v>0</v>
      </c>
      <c r="AP133" s="52">
        <f>październik!AP133</f>
        <v>0</v>
      </c>
      <c r="AQ133" s="53">
        <f>październik!AQ133</f>
        <v>0</v>
      </c>
      <c r="AR133" s="54">
        <f>październik!AR133</f>
        <v>0</v>
      </c>
      <c r="AS133" s="55">
        <f>październik!AS133</f>
        <v>0</v>
      </c>
      <c r="AT133" s="188">
        <f t="shared" ref="AT133" si="2147">IF(OR($B133=$B139,AT136=0),0,ROUND((AU134+AZ138)/AT136,0))</f>
        <v>0</v>
      </c>
      <c r="AU133" s="51">
        <f t="shared" ref="AU133:AU134" si="2148">SUM(AV133:BB133)</f>
        <v>0</v>
      </c>
      <c r="AV133" s="52">
        <f t="shared" ref="AV133" si="2149">IF(SUM($AM$9:$AS$9)=SUM($AV$9:$BB$9),AM133,IF(AND(SUM($AV$9:$BB$9)&gt;42,SUM($AV$9:$BB$9)&lt;49),AM133,0))</f>
        <v>0</v>
      </c>
      <c r="AW133" s="52">
        <f t="shared" ref="AW133" si="2150">IF(SUM($AM$9:$AS$9)=SUM($AV$9:$BB$9),AN133,IF(AND(SUM($AV$9:$BB$9)&gt;42,SUM($AV$9:$BB$9)&lt;49),AN133,0))</f>
        <v>0</v>
      </c>
      <c r="AX133" s="52">
        <f t="shared" ref="AX133" si="2151">IF(SUM($AM$9:$AS$9)=SUM($AV$9:$BB$9),AO133,IF(AND(SUM($AV$9:$BB$9)&gt;42,SUM($AV$9:$BB$9)&lt;49),AO133,0))</f>
        <v>0</v>
      </c>
      <c r="AY133" s="52">
        <f t="shared" ref="AY133" si="2152">IF(SUM($AM$9:$AS$9)=SUM($AV$9:$BB$9),AP133,IF(AND(SUM($AV$9:$BB$9)&gt;42,SUM($AV$9:$BB$9)&lt;49),AP133,0))</f>
        <v>0</v>
      </c>
      <c r="AZ133" s="53">
        <f t="shared" ref="AZ133" si="2153">IF(SUM($AM$9:$AS$9)=SUM($AV$9:$BB$9),AQ133,IF(AND(SUM($AV$9:$BB$9)&gt;42,SUM($AV$9:$BB$9)&lt;49),AQ133,0))</f>
        <v>0</v>
      </c>
      <c r="BA133" s="54">
        <f t="shared" ref="BA133" si="2154">IF(SUM($AM$9:$AS$9)=SUM($AV$9:$BB$9),AR133,IF(AND(SUM($AV$9:$BB$9)&gt;42,SUM($AV$9:$BB$9)&lt;49),AR133,0))</f>
        <v>0</v>
      </c>
      <c r="BB133" s="55">
        <f t="shared" ref="BB133" si="2155">IF(SUM($AM$9:$AS$9)=SUM($AV$9:$BB$9),AS133,IF(AND(SUM($AV$9:$BB$9)&gt;42,SUM($AV$9:$BB$9)&lt;49),AS133,0))</f>
        <v>0</v>
      </c>
    </row>
    <row r="134" spans="1:54" ht="12.75" hidden="1" customHeight="1" x14ac:dyDescent="0.2">
      <c r="B134" s="93"/>
      <c r="C134" s="94"/>
      <c r="D134" s="95"/>
      <c r="E134" s="115"/>
      <c r="F134" s="140" t="b">
        <f t="shared" ref="F134" si="2156">IF($B127=$B133,OR(F128,G133&lt;F133),G133&lt;F133)</f>
        <v>0</v>
      </c>
      <c r="G134" s="189">
        <f t="shared" ref="G134" si="2157">IF(AND($B127=$B133,$B127&lt;&gt;"",$B127&lt;&gt;0),G133+G128,G133)</f>
        <v>18</v>
      </c>
      <c r="H134" s="120"/>
      <c r="I134" s="165">
        <f t="shared" si="2138"/>
        <v>0</v>
      </c>
      <c r="J134" s="194">
        <f t="shared" ref="J134" si="2158">7-COUNTIF(L133:R133,0)-COUNTIF(L133:R133,"")</f>
        <v>0</v>
      </c>
      <c r="K134" s="22">
        <f t="shared" si="2140"/>
        <v>0</v>
      </c>
      <c r="L134" s="35">
        <f t="shared" ref="L134:R134" si="2159">IF($B127=$B133,L133+L128,L133)</f>
        <v>0</v>
      </c>
      <c r="M134" s="35">
        <f t="shared" si="2159"/>
        <v>0</v>
      </c>
      <c r="N134" s="35">
        <f t="shared" si="2159"/>
        <v>0</v>
      </c>
      <c r="O134" s="35">
        <f t="shared" si="2159"/>
        <v>0</v>
      </c>
      <c r="P134" s="36">
        <f t="shared" si="2159"/>
        <v>0</v>
      </c>
      <c r="Q134" s="37">
        <f t="shared" si="2159"/>
        <v>0</v>
      </c>
      <c r="R134" s="38">
        <f t="shared" si="2159"/>
        <v>0</v>
      </c>
      <c r="S134" s="194">
        <f t="shared" ref="S134" si="2160">7-COUNTIF(U133:AA133,0)-COUNTIF(U133:AA133,"")</f>
        <v>0</v>
      </c>
      <c r="T134" s="22">
        <f t="shared" si="2142"/>
        <v>0</v>
      </c>
      <c r="U134" s="35">
        <f t="shared" ref="U134:AA134" si="2161">IF($B127=$B133,U133+U128,U133)</f>
        <v>0</v>
      </c>
      <c r="V134" s="35">
        <f t="shared" si="2161"/>
        <v>0</v>
      </c>
      <c r="W134" s="35">
        <f t="shared" si="2161"/>
        <v>0</v>
      </c>
      <c r="X134" s="35">
        <f t="shared" si="2161"/>
        <v>0</v>
      </c>
      <c r="Y134" s="36">
        <f t="shared" si="2161"/>
        <v>0</v>
      </c>
      <c r="Z134" s="37">
        <f t="shared" si="2161"/>
        <v>0</v>
      </c>
      <c r="AA134" s="38">
        <f t="shared" si="2161"/>
        <v>0</v>
      </c>
      <c r="AB134" s="194">
        <f t="shared" ref="AB134" si="2162">7-COUNTIF(AD133:AJ133,0)-COUNTIF(AD133:AJ133,"")</f>
        <v>0</v>
      </c>
      <c r="AC134" s="22">
        <f t="shared" si="2144"/>
        <v>0</v>
      </c>
      <c r="AD134" s="35">
        <f t="shared" ref="AD134:AJ134" si="2163">IF($B127=$B133,AD133+AD128,AD133)</f>
        <v>0</v>
      </c>
      <c r="AE134" s="35">
        <f t="shared" si="2163"/>
        <v>0</v>
      </c>
      <c r="AF134" s="35">
        <f t="shared" si="2163"/>
        <v>0</v>
      </c>
      <c r="AG134" s="35">
        <f t="shared" si="2163"/>
        <v>0</v>
      </c>
      <c r="AH134" s="36">
        <f t="shared" si="2163"/>
        <v>0</v>
      </c>
      <c r="AI134" s="37">
        <f t="shared" si="2163"/>
        <v>0</v>
      </c>
      <c r="AJ134" s="38">
        <f t="shared" si="2163"/>
        <v>0</v>
      </c>
      <c r="AK134" s="194">
        <f t="shared" ref="AK134" si="2164">7-COUNTIF(AM133:AS133,0)-COUNTIF(AM133:AS133,"")</f>
        <v>0</v>
      </c>
      <c r="AL134" s="22">
        <f t="shared" si="2146"/>
        <v>0</v>
      </c>
      <c r="AM134" s="35">
        <f t="shared" ref="AM134:AS134" si="2165">IF($B127=$B133,AM133+AM128,AM133)</f>
        <v>0</v>
      </c>
      <c r="AN134" s="35">
        <f t="shared" si="2165"/>
        <v>0</v>
      </c>
      <c r="AO134" s="35">
        <f t="shared" si="2165"/>
        <v>0</v>
      </c>
      <c r="AP134" s="35">
        <f t="shared" si="2165"/>
        <v>0</v>
      </c>
      <c r="AQ134" s="36">
        <f t="shared" si="2165"/>
        <v>0</v>
      </c>
      <c r="AR134" s="37">
        <f t="shared" si="2165"/>
        <v>0</v>
      </c>
      <c r="AS134" s="38">
        <f t="shared" si="2165"/>
        <v>0</v>
      </c>
      <c r="AT134" s="194">
        <f t="shared" ref="AT134" si="2166">7-COUNTIF(AV133:BB133,0)-COUNTIF(AV133:BB133,"")</f>
        <v>0</v>
      </c>
      <c r="AU134" s="22">
        <f t="shared" si="2148"/>
        <v>0</v>
      </c>
      <c r="AV134" s="35">
        <f t="shared" ref="AV134:BB134" si="2167">IF($B127=$B133,AV133+AV128,AV133)</f>
        <v>0</v>
      </c>
      <c r="AW134" s="35">
        <f t="shared" si="2167"/>
        <v>0</v>
      </c>
      <c r="AX134" s="35">
        <f t="shared" si="2167"/>
        <v>0</v>
      </c>
      <c r="AY134" s="35">
        <f t="shared" si="2167"/>
        <v>0</v>
      </c>
      <c r="AZ134" s="36">
        <f t="shared" si="2167"/>
        <v>0</v>
      </c>
      <c r="BA134" s="37">
        <f t="shared" si="2167"/>
        <v>0</v>
      </c>
      <c r="BB134" s="38">
        <f t="shared" si="2167"/>
        <v>0</v>
      </c>
    </row>
    <row r="135" spans="1:54" ht="15" hidden="1" customHeight="1" x14ac:dyDescent="0.2">
      <c r="B135" s="116"/>
      <c r="C135" s="117"/>
      <c r="D135" s="118"/>
      <c r="E135" s="119"/>
      <c r="F135" s="92"/>
      <c r="G135" s="190">
        <f t="shared" ref="G135" si="2168">IF(AND($B127=$B133,$B127&lt;&gt;"",$B127&lt;&gt;0),F133+G129,F133)</f>
        <v>18</v>
      </c>
      <c r="H135" s="121"/>
      <c r="I135" s="165">
        <f t="shared" si="2138"/>
        <v>0</v>
      </c>
      <c r="J135" s="195">
        <f t="shared" ref="J135" si="2169">IF($B133=$B127,COUNTIF(L135:R135,0),COUNTIF(L136:R136,0)+COUNTIF(L136:R136,""))</f>
        <v>7</v>
      </c>
      <c r="K135" s="39">
        <f t="shared" ref="K135:R135" si="2170">IF($B127=$B133,K136+K129,K136)</f>
        <v>0</v>
      </c>
      <c r="L135" s="40">
        <f t="shared" si="2170"/>
        <v>0</v>
      </c>
      <c r="M135" s="40">
        <f t="shared" si="2170"/>
        <v>0</v>
      </c>
      <c r="N135" s="40">
        <f t="shared" si="2170"/>
        <v>0</v>
      </c>
      <c r="O135" s="40">
        <f t="shared" si="2170"/>
        <v>0</v>
      </c>
      <c r="P135" s="41">
        <f t="shared" si="2170"/>
        <v>0</v>
      </c>
      <c r="Q135" s="42">
        <f t="shared" si="2170"/>
        <v>0</v>
      </c>
      <c r="R135" s="43">
        <f t="shared" si="2170"/>
        <v>0</v>
      </c>
      <c r="S135" s="195">
        <f t="shared" ref="S135" si="2171">IF($B133=$B127,COUNTIF(U135:AA135,0),COUNTIF(U136:AA136,0)+COUNTIF(U136:AA136,""))</f>
        <v>7</v>
      </c>
      <c r="T135" s="39">
        <f t="shared" ref="T135:AA135" si="2172">IF($B127=$B133,T136+T129,T136)</f>
        <v>0</v>
      </c>
      <c r="U135" s="40">
        <f t="shared" si="2172"/>
        <v>0</v>
      </c>
      <c r="V135" s="40">
        <f t="shared" si="2172"/>
        <v>0</v>
      </c>
      <c r="W135" s="40">
        <f t="shared" si="2172"/>
        <v>0</v>
      </c>
      <c r="X135" s="40">
        <f t="shared" si="2172"/>
        <v>0</v>
      </c>
      <c r="Y135" s="41">
        <f t="shared" si="2172"/>
        <v>0</v>
      </c>
      <c r="Z135" s="42">
        <f t="shared" si="2172"/>
        <v>0</v>
      </c>
      <c r="AA135" s="43">
        <f t="shared" si="2172"/>
        <v>0</v>
      </c>
      <c r="AB135" s="195">
        <f t="shared" ref="AB135" si="2173">IF($B133=$B127,COUNTIF(AD135:AJ135,0),COUNTIF(AD136:AJ136,0)+COUNTIF(AD136:AJ136,""))</f>
        <v>7</v>
      </c>
      <c r="AC135" s="39">
        <f t="shared" ref="AC135:AJ135" si="2174">IF($B127=$B133,AC136+AC129,AC136)</f>
        <v>0</v>
      </c>
      <c r="AD135" s="40">
        <f t="shared" si="2174"/>
        <v>0</v>
      </c>
      <c r="AE135" s="40">
        <f t="shared" si="2174"/>
        <v>0</v>
      </c>
      <c r="AF135" s="40">
        <f t="shared" si="2174"/>
        <v>0</v>
      </c>
      <c r="AG135" s="40">
        <f t="shared" si="2174"/>
        <v>0</v>
      </c>
      <c r="AH135" s="41">
        <f t="shared" si="2174"/>
        <v>0</v>
      </c>
      <c r="AI135" s="42">
        <f t="shared" si="2174"/>
        <v>0</v>
      </c>
      <c r="AJ135" s="43">
        <f t="shared" si="2174"/>
        <v>0</v>
      </c>
      <c r="AK135" s="195">
        <f t="shared" ref="AK135" si="2175">IF($B133=$B127,COUNTIF(AM135:AS135,0),COUNTIF(AM136:AS136,0)+COUNTIF(AM136:AS136,""))</f>
        <v>7</v>
      </c>
      <c r="AL135" s="39">
        <f t="shared" ref="AL135:AS135" si="2176">IF($B127=$B133,AL136+AL129,AL136)</f>
        <v>0</v>
      </c>
      <c r="AM135" s="40">
        <f t="shared" si="2176"/>
        <v>0</v>
      </c>
      <c r="AN135" s="40">
        <f t="shared" si="2176"/>
        <v>0</v>
      </c>
      <c r="AO135" s="40">
        <f t="shared" si="2176"/>
        <v>0</v>
      </c>
      <c r="AP135" s="40">
        <f t="shared" si="2176"/>
        <v>0</v>
      </c>
      <c r="AQ135" s="41">
        <f t="shared" si="2176"/>
        <v>0</v>
      </c>
      <c r="AR135" s="42">
        <f t="shared" si="2176"/>
        <v>0</v>
      </c>
      <c r="AS135" s="43">
        <f t="shared" si="2176"/>
        <v>0</v>
      </c>
      <c r="AT135" s="195">
        <f t="shared" ref="AT135" si="2177">IF($B133=$B127,COUNTIF(AV135:BB135,0),COUNTIF(AV136:BB136,0)+COUNTIF(AV136:BB136,""))</f>
        <v>7</v>
      </c>
      <c r="AU135" s="39">
        <f t="shared" ref="AU135:BB135" si="2178">IF($B127=$B133,AU136+AU129,AU136)</f>
        <v>0</v>
      </c>
      <c r="AV135" s="40">
        <f t="shared" si="2178"/>
        <v>0</v>
      </c>
      <c r="AW135" s="40">
        <f t="shared" si="2178"/>
        <v>0</v>
      </c>
      <c r="AX135" s="40">
        <f t="shared" si="2178"/>
        <v>0</v>
      </c>
      <c r="AY135" s="40">
        <f t="shared" si="2178"/>
        <v>0</v>
      </c>
      <c r="AZ135" s="41">
        <f t="shared" si="2178"/>
        <v>0</v>
      </c>
      <c r="BA135" s="42">
        <f t="shared" si="2178"/>
        <v>0</v>
      </c>
      <c r="BB135" s="43">
        <f t="shared" si="2178"/>
        <v>0</v>
      </c>
    </row>
    <row r="136" spans="1:54" ht="15.75" customHeight="1" x14ac:dyDescent="0.2">
      <c r="A136" s="1">
        <f t="shared" ref="A136" si="2179">A133</f>
        <v>0</v>
      </c>
      <c r="B136" s="313">
        <f t="shared" ref="B136" si="2180">B130+1</f>
        <v>20</v>
      </c>
      <c r="C136" s="314"/>
      <c r="D136" s="314"/>
      <c r="E136" s="314"/>
      <c r="F136" s="31"/>
      <c r="G136" s="183"/>
      <c r="H136" s="122">
        <f t="shared" ref="H136" si="2181">5-COUNTIF(AU133,0)-COUNTIF(AL133,0)-COUNTIF(AC133,0)-COUNTIF(T133,0)-COUNTIF(K133,0)</f>
        <v>0</v>
      </c>
      <c r="I136" s="165">
        <f t="shared" si="2138"/>
        <v>0</v>
      </c>
      <c r="J136" s="187">
        <f t="shared" ref="J136" si="2182">IF($B133=$B127,J130+IF($F133&lt;&gt;$G133,(K133+$G135-$G134)/$F133,K133/$F133),IF($F133&lt;&gt;G133,(K133+$G135-$G134)/$F133,K133/$F133))</f>
        <v>0</v>
      </c>
      <c r="K136" s="7">
        <f t="shared" ref="K136:K137" si="2183">SUM(L136:R136)</f>
        <v>0</v>
      </c>
      <c r="L136" s="26">
        <f t="shared" ref="L136:R136" si="2184">L133</f>
        <v>0</v>
      </c>
      <c r="M136" s="26">
        <f t="shared" si="2184"/>
        <v>0</v>
      </c>
      <c r="N136" s="26">
        <f t="shared" si="2184"/>
        <v>0</v>
      </c>
      <c r="O136" s="26">
        <f t="shared" si="2184"/>
        <v>0</v>
      </c>
      <c r="P136" s="26">
        <f t="shared" si="2184"/>
        <v>0</v>
      </c>
      <c r="Q136" s="29">
        <f t="shared" si="2184"/>
        <v>0</v>
      </c>
      <c r="R136" s="23">
        <f t="shared" si="2184"/>
        <v>0</v>
      </c>
      <c r="S136" s="187">
        <f t="shared" ref="S136" si="2185">IF($B133=$B127,S130+IF($F133&lt;&gt;$G133,(T133+$G135-$G134)/$F133,T133/$F133),IF($F133&lt;&gt;P133,(T133+$G135-$G134)/$F133,T133/$F133))</f>
        <v>0</v>
      </c>
      <c r="T136" s="7">
        <f t="shared" ref="T136:T137" si="2186">SUM(U136:AA136)</f>
        <v>0</v>
      </c>
      <c r="U136" s="26">
        <f t="shared" ref="U136:AA136" si="2187">U133</f>
        <v>0</v>
      </c>
      <c r="V136" s="26">
        <f t="shared" si="2187"/>
        <v>0</v>
      </c>
      <c r="W136" s="26">
        <f t="shared" si="2187"/>
        <v>0</v>
      </c>
      <c r="X136" s="26">
        <f t="shared" si="2187"/>
        <v>0</v>
      </c>
      <c r="Y136" s="113">
        <f t="shared" si="2187"/>
        <v>0</v>
      </c>
      <c r="Z136" s="29">
        <f t="shared" si="2187"/>
        <v>0</v>
      </c>
      <c r="AA136" s="23">
        <f t="shared" si="2187"/>
        <v>0</v>
      </c>
      <c r="AB136" s="187">
        <f t="shared" ref="AB136" si="2188">IF($B133=$B127,AB130+IF($F133&lt;&gt;$G133,(AC133+$G135-$G134)/$F133,AC133/$F133),IF($F133&lt;&gt;Y133,(AC133+$G135-$G134)/$F133,AC133/$F133))</f>
        <v>0</v>
      </c>
      <c r="AC136" s="7">
        <f t="shared" ref="AC136:AC137" si="2189">SUM(AD136:AJ136)</f>
        <v>0</v>
      </c>
      <c r="AD136" s="26">
        <f t="shared" ref="AD136:AJ136" si="2190">AD133</f>
        <v>0</v>
      </c>
      <c r="AE136" s="26">
        <f t="shared" si="2190"/>
        <v>0</v>
      </c>
      <c r="AF136" s="26">
        <f t="shared" si="2190"/>
        <v>0</v>
      </c>
      <c r="AG136" s="26">
        <f t="shared" si="2190"/>
        <v>0</v>
      </c>
      <c r="AH136" s="113">
        <f t="shared" si="2190"/>
        <v>0</v>
      </c>
      <c r="AI136" s="29">
        <f t="shared" si="2190"/>
        <v>0</v>
      </c>
      <c r="AJ136" s="23">
        <f t="shared" si="2190"/>
        <v>0</v>
      </c>
      <c r="AK136" s="187">
        <f t="shared" ref="AK136" si="2191">IF($B133=$B127,AK130+IF($F133&lt;&gt;$G133,(AL133+$G135-$G134)/$F133,AL133/$F133),IF($F133&lt;&gt;AH133,(AL133+$G135-$G134)/$F133,AL133/$F133))</f>
        <v>0</v>
      </c>
      <c r="AL136" s="7">
        <f t="shared" ref="AL136:AL137" si="2192">SUM(AM136:AS136)</f>
        <v>0</v>
      </c>
      <c r="AM136" s="26">
        <f t="shared" ref="AM136:AS136" si="2193">AM133</f>
        <v>0</v>
      </c>
      <c r="AN136" s="26">
        <f t="shared" si="2193"/>
        <v>0</v>
      </c>
      <c r="AO136" s="26">
        <f t="shared" si="2193"/>
        <v>0</v>
      </c>
      <c r="AP136" s="26">
        <f t="shared" si="2193"/>
        <v>0</v>
      </c>
      <c r="AQ136" s="113">
        <f t="shared" si="2193"/>
        <v>0</v>
      </c>
      <c r="AR136" s="29">
        <f t="shared" si="2193"/>
        <v>0</v>
      </c>
      <c r="AS136" s="23">
        <f t="shared" si="2193"/>
        <v>0</v>
      </c>
      <c r="AT136" s="187">
        <f t="shared" ref="AT136" si="2194">IF($B133=$B127,AT130+IF($F133&lt;&gt;$G133,(AU133+$G135-$G134)/$F133,AU133/$F133),IF($F133&lt;&gt;AQ133,(AU133+$G135-$G134)/$F133,AU133/$F133))</f>
        <v>0</v>
      </c>
      <c r="AU136" s="7">
        <f t="shared" ref="AU136:AU137" si="2195">SUM(AV136:BB136)</f>
        <v>0</v>
      </c>
      <c r="AV136" s="6">
        <f t="shared" ref="AV136" si="2196">IF(SUM($AM$9:$AS$9)=SUM($AV$9:$BB$9),AV133,IF(AND(SUM($AV$9:$BB$9)&gt;42,SUM($AV$9:$BB$9)&lt;49),AV133,0))</f>
        <v>0</v>
      </c>
      <c r="AW136" s="6">
        <f t="shared" ref="AW136:BB136" si="2197">IF(SUM($AM$9:$AS$9)=SUM($AV$9:$BB$9),AW133,IF(AND(SUM($AV$9:$BB$9)&gt;42,SUM($AV$9:$BB$9)&lt;49),AW133,0))</f>
        <v>0</v>
      </c>
      <c r="AX136" s="6">
        <f t="shared" si="2197"/>
        <v>0</v>
      </c>
      <c r="AY136" s="6">
        <f t="shared" si="2197"/>
        <v>0</v>
      </c>
      <c r="AZ136" s="26">
        <f t="shared" si="2197"/>
        <v>0</v>
      </c>
      <c r="BA136" s="29">
        <f t="shared" si="2197"/>
        <v>0</v>
      </c>
      <c r="BB136" s="23">
        <f t="shared" si="2197"/>
        <v>0</v>
      </c>
    </row>
    <row r="137" spans="1:54" ht="15.75" customHeight="1" x14ac:dyDescent="0.2">
      <c r="A137" s="1">
        <f t="shared" ref="A137:A138" si="2198">A136</f>
        <v>0</v>
      </c>
      <c r="B137" s="313"/>
      <c r="C137" s="314"/>
      <c r="D137" s="314"/>
      <c r="E137" s="314"/>
      <c r="F137" s="31"/>
      <c r="G137" s="183"/>
      <c r="H137" s="123">
        <f t="shared" ref="H137" si="2199">IF($B133=$B127,H131+F137,$F137)</f>
        <v>0</v>
      </c>
      <c r="I137" s="165">
        <f t="shared" si="2138"/>
        <v>0</v>
      </c>
      <c r="J137" s="141">
        <f t="shared" ref="J137" si="2200">IF($H136=0,0,IF($B127=$B133,IF($H138&gt;0,$H138+J131,K133+J131),IF($H138&gt;0,$H138,K133)))</f>
        <v>0</v>
      </c>
      <c r="K137" s="7">
        <f t="shared" si="2183"/>
        <v>0</v>
      </c>
      <c r="L137" s="6"/>
      <c r="M137" s="6"/>
      <c r="N137" s="6"/>
      <c r="O137" s="6"/>
      <c r="P137" s="26"/>
      <c r="Q137" s="29"/>
      <c r="R137" s="23"/>
      <c r="S137" s="141">
        <f t="shared" ref="S137" si="2201">IF($H136=0,0,IF($B127=$B133,IF($H138&gt;0,$H138+S131,T133+S131),IF($H138&gt;0,$H138,T133)))</f>
        <v>0</v>
      </c>
      <c r="T137" s="7">
        <f t="shared" si="2186"/>
        <v>0</v>
      </c>
      <c r="U137" s="6"/>
      <c r="V137" s="6"/>
      <c r="W137" s="6"/>
      <c r="X137" s="6"/>
      <c r="Y137" s="26"/>
      <c r="Z137" s="29"/>
      <c r="AA137" s="23"/>
      <c r="AB137" s="141">
        <f t="shared" ref="AB137" si="2202">IF($H136=0,0,IF($B127=$B133,IF($H138&gt;0,$H138+AB131,AC133+AB131),IF($H138&gt;0,$H138,AC133)))</f>
        <v>0</v>
      </c>
      <c r="AC137" s="7">
        <f t="shared" si="2189"/>
        <v>0</v>
      </c>
      <c r="AD137" s="6"/>
      <c r="AE137" s="6"/>
      <c r="AF137" s="6"/>
      <c r="AG137" s="6"/>
      <c r="AH137" s="26"/>
      <c r="AI137" s="29"/>
      <c r="AJ137" s="23"/>
      <c r="AK137" s="141">
        <f t="shared" ref="AK137" si="2203">IF($H136=0,0,IF($B127=$B133,IF($H138&gt;0,$H138+AK131,AL133+AK131),IF($H138&gt;0,$H138,AL133)))</f>
        <v>0</v>
      </c>
      <c r="AL137" s="7">
        <f t="shared" si="2192"/>
        <v>0</v>
      </c>
      <c r="AM137" s="6"/>
      <c r="AN137" s="6"/>
      <c r="AO137" s="6"/>
      <c r="AP137" s="6"/>
      <c r="AQ137" s="26"/>
      <c r="AR137" s="29"/>
      <c r="AS137" s="23"/>
      <c r="AT137" s="141">
        <f t="shared" ref="AT137" si="2204">IF($H136=0,0,IF($B127=$B133,IF($H138&gt;0,$H138+AT131,AU133+AT131),IF($H138&gt;0,$H138,AU133)))</f>
        <v>0</v>
      </c>
      <c r="AU137" s="7">
        <f t="shared" si="2195"/>
        <v>0</v>
      </c>
      <c r="AV137" s="6"/>
      <c r="AW137" s="6"/>
      <c r="AX137" s="6"/>
      <c r="AY137" s="6"/>
      <c r="AZ137" s="26"/>
      <c r="BA137" s="29"/>
      <c r="BB137" s="23"/>
    </row>
    <row r="138" spans="1:54" ht="18.75" customHeight="1" thickBot="1" x14ac:dyDescent="0.25">
      <c r="A138" s="1">
        <f t="shared" si="2198"/>
        <v>0</v>
      </c>
      <c r="B138" s="323" t="str">
        <f>IF(B133="",Wydruk!$AE$6,IF(J134=0,Wydruk!$AE$7,IF(AND(G134&lt;G135,B133&lt;&gt;$B139),Wydruk!$AE$13,IF(AND($B133=$B127,$B133&lt;&gt;$B139),IF(OR(OR(J138&lt;4,J138&gt;5),OR(S138&lt;4,S138&gt;5),OR(AB138&lt;4,AB138&gt;5),OR(AK138&lt;4,AK138&gt;5),OR(AND(AT138&lt;4,AT138&gt;0),AT138&gt;5)),Wydruk!$AE$8,Wydruk!$AE$9),IF($B133=$B139,IF($F137&lt;&gt;0,Wydruk!$AE$12,Wydruk!$AE$10),IF(OR(OR(J134&lt;4,J134&gt;5),OR(S134&lt;4,S134&gt;5),OR(AB134&lt;4,AB134&gt;5),OR(AK134&lt;4,AK134&gt;5),OR(AND(AT134&lt;4,AT134&gt;0),AT134&gt;5)),Wydruk!$AE$8,Wydruk!$AE$11))))))</f>
        <v>Uzupełnij liczby godzin tygodniowego planu</v>
      </c>
      <c r="C138" s="324"/>
      <c r="D138" s="324"/>
      <c r="E138" s="324"/>
      <c r="F138" s="173">
        <f>październik!F138</f>
        <v>0</v>
      </c>
      <c r="G138" s="184">
        <f>październik!G138</f>
        <v>0</v>
      </c>
      <c r="H138" s="191">
        <f t="shared" ref="H138" si="2205">IF(OR($G138=0,$F138=0,$G138="",$F138=""),0,$G138/$F138)</f>
        <v>0</v>
      </c>
      <c r="I138" s="193"/>
      <c r="J138" s="176">
        <f t="shared" ref="J138" si="2206">IF($B127=$B133,IF(L133+L128&gt;0,1,0)+IF(M133+M128&gt;0,1,0)+IF(N133+N128&gt;0,1,0)+IF(O133+O128&gt;0,1,0)+IF(P133+P128&gt;0,1,0)+IF(Q133+Q128&gt;0,1,0)+IF(R133+R128&gt;0,1,0),J134)</f>
        <v>0</v>
      </c>
      <c r="K138" s="133">
        <f t="shared" ref="K138" si="2207">IF(OR($B133=$B139,J138=0,(K134-Q138+O138)&lt;=0),0,(K134-Q138+O138)/J138)</f>
        <v>0</v>
      </c>
      <c r="L138" s="137">
        <f t="shared" ref="L138" si="2208">IF(K138*(7-J135)&lt;=0,0,K138*(7-J135))</f>
        <v>0</v>
      </c>
      <c r="M138" s="311">
        <f t="shared" ref="M138" si="2209">ROUND(IF(OR(K135-K138*(7-J135)+P138&lt;0,$B133=$B139,K138&lt;=0,K135=0),0,IF(K135-K138*(7-J135)+P138&gt;Q138-O138+P138,Q138-O138+P138,K135-K138*(7-J135)+P138)),1)</f>
        <v>0</v>
      </c>
      <c r="N138" s="312"/>
      <c r="O138" s="139">
        <f t="shared" ref="O138" si="2210">IF(OR($B133=$B139,J134=0),0,IF($B133=$B127,J133,$F133))</f>
        <v>0</v>
      </c>
      <c r="P138" s="30">
        <f t="shared" ref="P138" si="2211">IF(OR($B133=$B139,J138=0),0,$G135-$G134)</f>
        <v>0</v>
      </c>
      <c r="Q138" s="134">
        <f t="shared" ref="Q138" si="2212">IF(OR($B133=$B139,J138=0),0,J137)</f>
        <v>0</v>
      </c>
      <c r="R138" s="138">
        <f t="shared" ref="R138" si="2213">IF($B133=$B139,0,K135)</f>
        <v>0</v>
      </c>
      <c r="S138" s="176">
        <f t="shared" ref="S138" si="2214">IF($B127=$B133,IF(U133+U128&gt;0,1,0)+IF(V133+V128&gt;0,1,0)+IF(W133+W128&gt;0,1,0)+IF(X133+X128&gt;0,1,0)+IF(Y133+Y128&gt;0,1,0)+IF(Z133+Z128&gt;0,1,0)+IF(AA133+AA128&gt;0,1,0),S134)</f>
        <v>0</v>
      </c>
      <c r="T138" s="133">
        <f t="shared" ref="T138" si="2215">IF(OR($B133=$B139,S138=0,(T134-Z138+X138)&lt;=0),0,(T134-Z138+X138)/S138)</f>
        <v>0</v>
      </c>
      <c r="U138" s="137">
        <f t="shared" ref="U138" si="2216">IF(T138*(7-S135)&lt;=0,0,T138*(7-S135))</f>
        <v>0</v>
      </c>
      <c r="V138" s="311">
        <f t="shared" ref="V138" si="2217">ROUND(IF(OR(T135-T138*(7-S135)+Y138&lt;0,$B133=$B139,T138&lt;=0,T135=0),0,IF(T135-T138*(7-S135)+Y138&gt;Z138-X138+Y138,Z138-X138+Y138,T135-T138*(7-S135)+Y138)),1)</f>
        <v>0</v>
      </c>
      <c r="W138" s="312"/>
      <c r="X138" s="139">
        <f t="shared" ref="X138" si="2218">IF(OR($B133=$B139,S134=0),0,IF($B133=$B127,S133,$F133))</f>
        <v>0</v>
      </c>
      <c r="Y138" s="30">
        <f t="shared" ref="Y138" si="2219">IF(OR($B133=$B139,S138=0),0,$G135-$G134)</f>
        <v>0</v>
      </c>
      <c r="Z138" s="134">
        <f t="shared" ref="Z138" si="2220">IF(OR($B133=$B139,S138=0),0,S137)</f>
        <v>0</v>
      </c>
      <c r="AA138" s="138">
        <f t="shared" ref="AA138" si="2221">IF($B133=$B139,0,T135)</f>
        <v>0</v>
      </c>
      <c r="AB138" s="176">
        <f t="shared" ref="AB138" si="2222">IF($B127=$B133,IF(AD133+AD128&gt;0,1,0)+IF(AE133+AE128&gt;0,1,0)+IF(AF133+AF128&gt;0,1,0)+IF(AG133+AG128&gt;0,1,0)+IF(AH133+AH128&gt;0,1,0)+IF(AI133+AI128&gt;0,1,0)+IF(AJ133+AJ128&gt;0,1,0),AB134)</f>
        <v>0</v>
      </c>
      <c r="AC138" s="133">
        <f t="shared" ref="AC138" si="2223">IF(OR($B133=$B139,AB138=0,(AC134-AI138+AG138)&lt;=0),0,(AC134-AI138+AG138)/AB138)</f>
        <v>0</v>
      </c>
      <c r="AD138" s="137">
        <f t="shared" ref="AD138" si="2224">IF(AC138*(7-AB135)&lt;=0,0,AC138*(7-AB135))</f>
        <v>0</v>
      </c>
      <c r="AE138" s="311">
        <f t="shared" ref="AE138" si="2225">ROUND(IF(OR(AC135-AC138*(7-AB135)+AH138&lt;0,$B133=$B139,AC138&lt;=0,AC135=0),0,IF(AC135-AC138*(7-AB135)+AH138&gt;AI138-AG138+AH138,AI138-AG138+AH138,AC135-AC138*(7-AB135)+AH138)),1)</f>
        <v>0</v>
      </c>
      <c r="AF138" s="312"/>
      <c r="AG138" s="139">
        <f t="shared" ref="AG138" si="2226">IF(OR($B133=$B139,AB134=0),0,IF($B133=$B127,AB133,$F133))</f>
        <v>0</v>
      </c>
      <c r="AH138" s="30">
        <f t="shared" ref="AH138" si="2227">IF(OR($B133=$B139,AB138=0),0,$G135-$G134)</f>
        <v>0</v>
      </c>
      <c r="AI138" s="134">
        <f t="shared" ref="AI138" si="2228">IF(OR($B133=$B139,AB138=0),0,AB137)</f>
        <v>0</v>
      </c>
      <c r="AJ138" s="138">
        <f t="shared" ref="AJ138" si="2229">IF($B133=$B139,0,AC135)</f>
        <v>0</v>
      </c>
      <c r="AK138" s="176">
        <f t="shared" ref="AK138" si="2230">IF($B127=$B133,IF(AM133+AM128&gt;0,1,0)+IF(AN133+AN128&gt;0,1,0)+IF(AO133+AO128&gt;0,1,0)+IF(AP133+AP128&gt;0,1,0)+IF(AQ133+AQ128&gt;0,1,0)+IF(AR133+AR128&gt;0,1,0)+IF(AS133+AS128&gt;0,1,0),AK134)</f>
        <v>0</v>
      </c>
      <c r="AL138" s="133">
        <f t="shared" ref="AL138" si="2231">IF(OR($B133=$B139,AK138=0,(AL134-AR138+AP138)&lt;=0),0,(AL134-AR138+AP138)/AK138)</f>
        <v>0</v>
      </c>
      <c r="AM138" s="137">
        <f t="shared" ref="AM138" si="2232">IF(AL138*(7-AK135)&lt;=0,0,AL138*(7-AK135))</f>
        <v>0</v>
      </c>
      <c r="AN138" s="311">
        <f t="shared" ref="AN138" si="2233">ROUND(IF(OR(AL135-AL138*(7-AK135)+AQ138&lt;0,$B133=$B139,AL138&lt;=0,AL135=0),0,IF(AL135-AL138*(7-AK135)+AQ138&gt;AR138-AP138+AQ138,AR138-AP138+AQ138,AL135-AL138*(7-AK135)+AQ138)),1)</f>
        <v>0</v>
      </c>
      <c r="AO138" s="312"/>
      <c r="AP138" s="139">
        <f t="shared" ref="AP138" si="2234">IF(OR($B133=$B139,AK134=0),0,IF($B133=$B127,AK133,$F133))</f>
        <v>0</v>
      </c>
      <c r="AQ138" s="30">
        <f t="shared" ref="AQ138" si="2235">IF(OR($B133=$B139,AK138=0),0,$G135-$G134)</f>
        <v>0</v>
      </c>
      <c r="AR138" s="134">
        <f t="shared" ref="AR138" si="2236">IF(OR($B133=$B139,AK138=0),0,AK137)</f>
        <v>0</v>
      </c>
      <c r="AS138" s="138">
        <f t="shared" ref="AS138" si="2237">IF($B133=$B139,0,AL135)</f>
        <v>0</v>
      </c>
      <c r="AT138" s="176">
        <f t="shared" ref="AT138" si="2238">IF($B127=$B133,IF(AV133+AV128&gt;0,1,0)+IF(AW133+AW128&gt;0,1,0)+IF(AX133+AX128&gt;0,1,0)+IF(AY133+AY128&gt;0,1,0)+IF(AZ133+AZ128&gt;0,1,0)+IF(BA133+BA128&gt;0,1,0)+IF(BB133+BB128&gt;0,1,0),AT134)</f>
        <v>0</v>
      </c>
      <c r="AU138" s="133">
        <f t="shared" ref="AU138" si="2239">IF(OR($B133=$B139,AT138=0,(AU134-BA138+AY138)&lt;=0),0,(AU134-BA138+AY138)/AT138)</f>
        <v>0</v>
      </c>
      <c r="AV138" s="137">
        <f t="shared" ref="AV138" si="2240">IF(AU138*(7-AT135)&lt;=0,0,AU138*(7-AT135))</f>
        <v>0</v>
      </c>
      <c r="AW138" s="311">
        <f t="shared" ref="AW138" si="2241">ROUND(IF(OR(AU135-AU138*(7-AT135)+AZ138&lt;0,$B133=$B139,AU138&lt;=0,AU135=0),0,IF(AU135-AU138*(7-AT135)+AZ138&gt;BA138-AY138+AZ138,BA138-AY138+AZ138,AU135-AU138*(7-AT135)+AZ138)),1)</f>
        <v>0</v>
      </c>
      <c r="AX138" s="312"/>
      <c r="AY138" s="139">
        <f t="shared" ref="AY138" si="2242">IF(OR($B133=$B139,AT134=0),0,IF($B133=$B127,AT133,$F133))</f>
        <v>0</v>
      </c>
      <c r="AZ138" s="30">
        <f t="shared" ref="AZ138" si="2243">IF(OR($B133=$B139,AT138=0),0,$G135-$G134)</f>
        <v>0</v>
      </c>
      <c r="BA138" s="134">
        <f t="shared" ref="BA138" si="2244">IF(OR($B133=$B139,AT138=0),0,AT137)</f>
        <v>0</v>
      </c>
      <c r="BB138" s="138">
        <f t="shared" ref="BB138" si="2245">IF($B133=$B139,0,AU135)</f>
        <v>0</v>
      </c>
    </row>
    <row r="139" spans="1:54" ht="15.75" x14ac:dyDescent="0.2">
      <c r="A139" s="1">
        <f t="shared" ref="A139" si="2246">IF(B139="","1. Niewypełnione",B139)</f>
        <v>0</v>
      </c>
      <c r="B139" s="320">
        <f>październik!B139</f>
        <v>0</v>
      </c>
      <c r="C139" s="321">
        <f>październik!C139</f>
        <v>0</v>
      </c>
      <c r="D139" s="321">
        <f>październik!D139</f>
        <v>0</v>
      </c>
      <c r="E139" s="321">
        <f>październik!E139</f>
        <v>0</v>
      </c>
      <c r="F139" s="177">
        <f>październik!F139</f>
        <v>18</v>
      </c>
      <c r="G139" s="185">
        <f>październik!G139</f>
        <v>18</v>
      </c>
      <c r="H139" s="177"/>
      <c r="I139" s="192">
        <f t="shared" ref="I139:I143" si="2247">K139+T139+AC139+AL139+AU139</f>
        <v>0</v>
      </c>
      <c r="J139" s="186">
        <f t="shared" ref="J139" si="2248">IF(OR($B139=$B145,J142=0),0,ROUND((K140+P144)/J142,0))</f>
        <v>0</v>
      </c>
      <c r="K139" s="51">
        <f t="shared" ref="K139:K140" si="2249">SUM(L139:R139)</f>
        <v>0</v>
      </c>
      <c r="L139" s="52">
        <f>październik!L139</f>
        <v>0</v>
      </c>
      <c r="M139" s="52">
        <f>październik!M139</f>
        <v>0</v>
      </c>
      <c r="N139" s="52">
        <f>październik!N139</f>
        <v>0</v>
      </c>
      <c r="O139" s="52">
        <f>październik!O139</f>
        <v>0</v>
      </c>
      <c r="P139" s="53">
        <f>październik!P139</f>
        <v>0</v>
      </c>
      <c r="Q139" s="54">
        <f>październik!Q139</f>
        <v>0</v>
      </c>
      <c r="R139" s="55">
        <f>październik!R139</f>
        <v>0</v>
      </c>
      <c r="S139" s="188">
        <f t="shared" ref="S139" si="2250">IF(OR($B139=$B145,S142=0),0,ROUND((T140+Y144)/S142,0))</f>
        <v>0</v>
      </c>
      <c r="T139" s="51">
        <f t="shared" ref="T139:T140" si="2251">SUM(U139:AA139)</f>
        <v>0</v>
      </c>
      <c r="U139" s="52">
        <f>październik!U139</f>
        <v>0</v>
      </c>
      <c r="V139" s="52">
        <f>październik!V139</f>
        <v>0</v>
      </c>
      <c r="W139" s="52">
        <f>październik!W139</f>
        <v>0</v>
      </c>
      <c r="X139" s="52">
        <f>październik!X139</f>
        <v>0</v>
      </c>
      <c r="Y139" s="53">
        <f>październik!Y139</f>
        <v>0</v>
      </c>
      <c r="Z139" s="54">
        <f>październik!Z139</f>
        <v>0</v>
      </c>
      <c r="AA139" s="55">
        <f>październik!AA139</f>
        <v>0</v>
      </c>
      <c r="AB139" s="188">
        <f t="shared" ref="AB139" si="2252">IF(OR($B139=$B145,AB142=0),0,ROUND((AC140+AH144)/AB142,0))</f>
        <v>0</v>
      </c>
      <c r="AC139" s="51">
        <f t="shared" ref="AC139:AC140" si="2253">SUM(AD139:AJ139)</f>
        <v>0</v>
      </c>
      <c r="AD139" s="52">
        <f>październik!AD139</f>
        <v>0</v>
      </c>
      <c r="AE139" s="52">
        <f>październik!AE139</f>
        <v>0</v>
      </c>
      <c r="AF139" s="52">
        <f>październik!AF139</f>
        <v>0</v>
      </c>
      <c r="AG139" s="52">
        <f>październik!AG139</f>
        <v>0</v>
      </c>
      <c r="AH139" s="53">
        <f>październik!AH139</f>
        <v>0</v>
      </c>
      <c r="AI139" s="54">
        <f>październik!AI139</f>
        <v>0</v>
      </c>
      <c r="AJ139" s="55">
        <f>październik!AJ139</f>
        <v>0</v>
      </c>
      <c r="AK139" s="188">
        <f t="shared" ref="AK139" si="2254">IF(OR($B139=$B145,AK142=0),0,ROUND((AL140+AQ144)/AK142,0))</f>
        <v>0</v>
      </c>
      <c r="AL139" s="51">
        <f t="shared" ref="AL139:AL140" si="2255">SUM(AM139:AS139)</f>
        <v>0</v>
      </c>
      <c r="AM139" s="52">
        <f>październik!AM139</f>
        <v>0</v>
      </c>
      <c r="AN139" s="52">
        <f>październik!AN139</f>
        <v>0</v>
      </c>
      <c r="AO139" s="52">
        <f>październik!AO139</f>
        <v>0</v>
      </c>
      <c r="AP139" s="52">
        <f>październik!AP139</f>
        <v>0</v>
      </c>
      <c r="AQ139" s="53">
        <f>październik!AQ139</f>
        <v>0</v>
      </c>
      <c r="AR139" s="54">
        <f>październik!AR139</f>
        <v>0</v>
      </c>
      <c r="AS139" s="55">
        <f>październik!AS139</f>
        <v>0</v>
      </c>
      <c r="AT139" s="188">
        <f t="shared" ref="AT139" si="2256">IF(OR($B139=$B145,AT142=0),0,ROUND((AU140+AZ144)/AT142,0))</f>
        <v>0</v>
      </c>
      <c r="AU139" s="51">
        <f t="shared" ref="AU139:AU140" si="2257">SUM(AV139:BB139)</f>
        <v>0</v>
      </c>
      <c r="AV139" s="52">
        <f t="shared" ref="AV139" si="2258">IF(SUM($AM$9:$AS$9)=SUM($AV$9:$BB$9),AM139,IF(AND(SUM($AV$9:$BB$9)&gt;42,SUM($AV$9:$BB$9)&lt;49),AM139,0))</f>
        <v>0</v>
      </c>
      <c r="AW139" s="52">
        <f t="shared" ref="AW139" si="2259">IF(SUM($AM$9:$AS$9)=SUM($AV$9:$BB$9),AN139,IF(AND(SUM($AV$9:$BB$9)&gt;42,SUM($AV$9:$BB$9)&lt;49),AN139,0))</f>
        <v>0</v>
      </c>
      <c r="AX139" s="52">
        <f t="shared" ref="AX139" si="2260">IF(SUM($AM$9:$AS$9)=SUM($AV$9:$BB$9),AO139,IF(AND(SUM($AV$9:$BB$9)&gt;42,SUM($AV$9:$BB$9)&lt;49),AO139,0))</f>
        <v>0</v>
      </c>
      <c r="AY139" s="52">
        <f t="shared" ref="AY139" si="2261">IF(SUM($AM$9:$AS$9)=SUM($AV$9:$BB$9),AP139,IF(AND(SUM($AV$9:$BB$9)&gt;42,SUM($AV$9:$BB$9)&lt;49),AP139,0))</f>
        <v>0</v>
      </c>
      <c r="AZ139" s="53">
        <f t="shared" ref="AZ139" si="2262">IF(SUM($AM$9:$AS$9)=SUM($AV$9:$BB$9),AQ139,IF(AND(SUM($AV$9:$BB$9)&gt;42,SUM($AV$9:$BB$9)&lt;49),AQ139,0))</f>
        <v>0</v>
      </c>
      <c r="BA139" s="54">
        <f t="shared" ref="BA139" si="2263">IF(SUM($AM$9:$AS$9)=SUM($AV$9:$BB$9),AR139,IF(AND(SUM($AV$9:$BB$9)&gt;42,SUM($AV$9:$BB$9)&lt;49),AR139,0))</f>
        <v>0</v>
      </c>
      <c r="BB139" s="55">
        <f t="shared" ref="BB139" si="2264">IF(SUM($AM$9:$AS$9)=SUM($AV$9:$BB$9),AS139,IF(AND(SUM($AV$9:$BB$9)&gt;42,SUM($AV$9:$BB$9)&lt;49),AS139,0))</f>
        <v>0</v>
      </c>
    </row>
    <row r="140" spans="1:54" ht="12.75" hidden="1" customHeight="1" x14ac:dyDescent="0.2">
      <c r="B140" s="93"/>
      <c r="C140" s="94"/>
      <c r="D140" s="95"/>
      <c r="E140" s="115"/>
      <c r="F140" s="140" t="b">
        <f t="shared" ref="F140" si="2265">IF($B133=$B139,OR(F134,G139&lt;F139),G139&lt;F139)</f>
        <v>0</v>
      </c>
      <c r="G140" s="189">
        <f t="shared" ref="G140" si="2266">IF(AND($B133=$B139,$B133&lt;&gt;"",$B133&lt;&gt;0),G139+G134,G139)</f>
        <v>18</v>
      </c>
      <c r="H140" s="120"/>
      <c r="I140" s="165">
        <f t="shared" si="2247"/>
        <v>0</v>
      </c>
      <c r="J140" s="194">
        <f t="shared" ref="J140" si="2267">7-COUNTIF(L139:R139,0)-COUNTIF(L139:R139,"")</f>
        <v>0</v>
      </c>
      <c r="K140" s="22">
        <f t="shared" si="2249"/>
        <v>0</v>
      </c>
      <c r="L140" s="35">
        <f t="shared" ref="L140:R140" si="2268">IF($B133=$B139,L139+L134,L139)</f>
        <v>0</v>
      </c>
      <c r="M140" s="35">
        <f t="shared" si="2268"/>
        <v>0</v>
      </c>
      <c r="N140" s="35">
        <f t="shared" si="2268"/>
        <v>0</v>
      </c>
      <c r="O140" s="35">
        <f t="shared" si="2268"/>
        <v>0</v>
      </c>
      <c r="P140" s="36">
        <f t="shared" si="2268"/>
        <v>0</v>
      </c>
      <c r="Q140" s="37">
        <f t="shared" si="2268"/>
        <v>0</v>
      </c>
      <c r="R140" s="38">
        <f t="shared" si="2268"/>
        <v>0</v>
      </c>
      <c r="S140" s="194">
        <f t="shared" ref="S140" si="2269">7-COUNTIF(U139:AA139,0)-COUNTIF(U139:AA139,"")</f>
        <v>0</v>
      </c>
      <c r="T140" s="22">
        <f t="shared" si="2251"/>
        <v>0</v>
      </c>
      <c r="U140" s="35">
        <f t="shared" ref="U140:AA140" si="2270">IF($B133=$B139,U139+U134,U139)</f>
        <v>0</v>
      </c>
      <c r="V140" s="35">
        <f t="shared" si="2270"/>
        <v>0</v>
      </c>
      <c r="W140" s="35">
        <f t="shared" si="2270"/>
        <v>0</v>
      </c>
      <c r="X140" s="35">
        <f t="shared" si="2270"/>
        <v>0</v>
      </c>
      <c r="Y140" s="36">
        <f t="shared" si="2270"/>
        <v>0</v>
      </c>
      <c r="Z140" s="37">
        <f t="shared" si="2270"/>
        <v>0</v>
      </c>
      <c r="AA140" s="38">
        <f t="shared" si="2270"/>
        <v>0</v>
      </c>
      <c r="AB140" s="194">
        <f t="shared" ref="AB140" si="2271">7-COUNTIF(AD139:AJ139,0)-COUNTIF(AD139:AJ139,"")</f>
        <v>0</v>
      </c>
      <c r="AC140" s="22">
        <f t="shared" si="2253"/>
        <v>0</v>
      </c>
      <c r="AD140" s="35">
        <f t="shared" ref="AD140:AJ140" si="2272">IF($B133=$B139,AD139+AD134,AD139)</f>
        <v>0</v>
      </c>
      <c r="AE140" s="35">
        <f t="shared" si="2272"/>
        <v>0</v>
      </c>
      <c r="AF140" s="35">
        <f t="shared" si="2272"/>
        <v>0</v>
      </c>
      <c r="AG140" s="35">
        <f t="shared" si="2272"/>
        <v>0</v>
      </c>
      <c r="AH140" s="36">
        <f t="shared" si="2272"/>
        <v>0</v>
      </c>
      <c r="AI140" s="37">
        <f t="shared" si="2272"/>
        <v>0</v>
      </c>
      <c r="AJ140" s="38">
        <f t="shared" si="2272"/>
        <v>0</v>
      </c>
      <c r="AK140" s="194">
        <f t="shared" ref="AK140" si="2273">7-COUNTIF(AM139:AS139,0)-COUNTIF(AM139:AS139,"")</f>
        <v>0</v>
      </c>
      <c r="AL140" s="22">
        <f t="shared" si="2255"/>
        <v>0</v>
      </c>
      <c r="AM140" s="35">
        <f t="shared" ref="AM140:AS140" si="2274">IF($B133=$B139,AM139+AM134,AM139)</f>
        <v>0</v>
      </c>
      <c r="AN140" s="35">
        <f t="shared" si="2274"/>
        <v>0</v>
      </c>
      <c r="AO140" s="35">
        <f t="shared" si="2274"/>
        <v>0</v>
      </c>
      <c r="AP140" s="35">
        <f t="shared" si="2274"/>
        <v>0</v>
      </c>
      <c r="AQ140" s="36">
        <f t="shared" si="2274"/>
        <v>0</v>
      </c>
      <c r="AR140" s="37">
        <f t="shared" si="2274"/>
        <v>0</v>
      </c>
      <c r="AS140" s="38">
        <f t="shared" si="2274"/>
        <v>0</v>
      </c>
      <c r="AT140" s="194">
        <f t="shared" ref="AT140" si="2275">7-COUNTIF(AV139:BB139,0)-COUNTIF(AV139:BB139,"")</f>
        <v>0</v>
      </c>
      <c r="AU140" s="22">
        <f t="shared" si="2257"/>
        <v>0</v>
      </c>
      <c r="AV140" s="35">
        <f t="shared" ref="AV140:BB140" si="2276">IF($B133=$B139,AV139+AV134,AV139)</f>
        <v>0</v>
      </c>
      <c r="AW140" s="35">
        <f t="shared" si="2276"/>
        <v>0</v>
      </c>
      <c r="AX140" s="35">
        <f t="shared" si="2276"/>
        <v>0</v>
      </c>
      <c r="AY140" s="35">
        <f t="shared" si="2276"/>
        <v>0</v>
      </c>
      <c r="AZ140" s="36">
        <f t="shared" si="2276"/>
        <v>0</v>
      </c>
      <c r="BA140" s="37">
        <f t="shared" si="2276"/>
        <v>0</v>
      </c>
      <c r="BB140" s="38">
        <f t="shared" si="2276"/>
        <v>0</v>
      </c>
    </row>
    <row r="141" spans="1:54" ht="15" hidden="1" customHeight="1" x14ac:dyDescent="0.2">
      <c r="B141" s="116"/>
      <c r="C141" s="117"/>
      <c r="D141" s="118"/>
      <c r="E141" s="119"/>
      <c r="F141" s="92"/>
      <c r="G141" s="190">
        <f t="shared" ref="G141" si="2277">IF(AND($B133=$B139,$B133&lt;&gt;"",$B133&lt;&gt;0),F139+G135,F139)</f>
        <v>18</v>
      </c>
      <c r="H141" s="121"/>
      <c r="I141" s="165">
        <f t="shared" si="2247"/>
        <v>0</v>
      </c>
      <c r="J141" s="195">
        <f t="shared" ref="J141" si="2278">IF($B139=$B133,COUNTIF(L141:R141,0),COUNTIF(L142:R142,0)+COUNTIF(L142:R142,""))</f>
        <v>7</v>
      </c>
      <c r="K141" s="39">
        <f t="shared" ref="K141:R141" si="2279">IF($B133=$B139,K142+K135,K142)</f>
        <v>0</v>
      </c>
      <c r="L141" s="40">
        <f t="shared" si="2279"/>
        <v>0</v>
      </c>
      <c r="M141" s="40">
        <f t="shared" si="2279"/>
        <v>0</v>
      </c>
      <c r="N141" s="40">
        <f t="shared" si="2279"/>
        <v>0</v>
      </c>
      <c r="O141" s="40">
        <f t="shared" si="2279"/>
        <v>0</v>
      </c>
      <c r="P141" s="41">
        <f t="shared" si="2279"/>
        <v>0</v>
      </c>
      <c r="Q141" s="42">
        <f t="shared" si="2279"/>
        <v>0</v>
      </c>
      <c r="R141" s="43">
        <f t="shared" si="2279"/>
        <v>0</v>
      </c>
      <c r="S141" s="195">
        <f t="shared" ref="S141" si="2280">IF($B139=$B133,COUNTIF(U141:AA141,0),COUNTIF(U142:AA142,0)+COUNTIF(U142:AA142,""))</f>
        <v>7</v>
      </c>
      <c r="T141" s="39">
        <f t="shared" ref="T141:AA141" si="2281">IF($B133=$B139,T142+T135,T142)</f>
        <v>0</v>
      </c>
      <c r="U141" s="40">
        <f t="shared" si="2281"/>
        <v>0</v>
      </c>
      <c r="V141" s="40">
        <f t="shared" si="2281"/>
        <v>0</v>
      </c>
      <c r="W141" s="40">
        <f t="shared" si="2281"/>
        <v>0</v>
      </c>
      <c r="X141" s="40">
        <f t="shared" si="2281"/>
        <v>0</v>
      </c>
      <c r="Y141" s="41">
        <f t="shared" si="2281"/>
        <v>0</v>
      </c>
      <c r="Z141" s="42">
        <f t="shared" si="2281"/>
        <v>0</v>
      </c>
      <c r="AA141" s="43">
        <f t="shared" si="2281"/>
        <v>0</v>
      </c>
      <c r="AB141" s="195">
        <f t="shared" ref="AB141" si="2282">IF($B139=$B133,COUNTIF(AD141:AJ141,0),COUNTIF(AD142:AJ142,0)+COUNTIF(AD142:AJ142,""))</f>
        <v>7</v>
      </c>
      <c r="AC141" s="39">
        <f t="shared" ref="AC141:AJ141" si="2283">IF($B133=$B139,AC142+AC135,AC142)</f>
        <v>0</v>
      </c>
      <c r="AD141" s="40">
        <f t="shared" si="2283"/>
        <v>0</v>
      </c>
      <c r="AE141" s="40">
        <f t="shared" si="2283"/>
        <v>0</v>
      </c>
      <c r="AF141" s="40">
        <f t="shared" si="2283"/>
        <v>0</v>
      </c>
      <c r="AG141" s="40">
        <f t="shared" si="2283"/>
        <v>0</v>
      </c>
      <c r="AH141" s="41">
        <f t="shared" si="2283"/>
        <v>0</v>
      </c>
      <c r="AI141" s="42">
        <f t="shared" si="2283"/>
        <v>0</v>
      </c>
      <c r="AJ141" s="43">
        <f t="shared" si="2283"/>
        <v>0</v>
      </c>
      <c r="AK141" s="195">
        <f t="shared" ref="AK141" si="2284">IF($B139=$B133,COUNTIF(AM141:AS141,0),COUNTIF(AM142:AS142,0)+COUNTIF(AM142:AS142,""))</f>
        <v>7</v>
      </c>
      <c r="AL141" s="39">
        <f t="shared" ref="AL141:AS141" si="2285">IF($B133=$B139,AL142+AL135,AL142)</f>
        <v>0</v>
      </c>
      <c r="AM141" s="40">
        <f t="shared" si="2285"/>
        <v>0</v>
      </c>
      <c r="AN141" s="40">
        <f t="shared" si="2285"/>
        <v>0</v>
      </c>
      <c r="AO141" s="40">
        <f t="shared" si="2285"/>
        <v>0</v>
      </c>
      <c r="AP141" s="40">
        <f t="shared" si="2285"/>
        <v>0</v>
      </c>
      <c r="AQ141" s="41">
        <f t="shared" si="2285"/>
        <v>0</v>
      </c>
      <c r="AR141" s="42">
        <f t="shared" si="2285"/>
        <v>0</v>
      </c>
      <c r="AS141" s="43">
        <f t="shared" si="2285"/>
        <v>0</v>
      </c>
      <c r="AT141" s="195">
        <f t="shared" ref="AT141" si="2286">IF($B139=$B133,COUNTIF(AV141:BB141,0),COUNTIF(AV142:BB142,0)+COUNTIF(AV142:BB142,""))</f>
        <v>7</v>
      </c>
      <c r="AU141" s="39">
        <f t="shared" ref="AU141:BB141" si="2287">IF($B133=$B139,AU142+AU135,AU142)</f>
        <v>0</v>
      </c>
      <c r="AV141" s="40">
        <f t="shared" si="2287"/>
        <v>0</v>
      </c>
      <c r="AW141" s="40">
        <f t="shared" si="2287"/>
        <v>0</v>
      </c>
      <c r="AX141" s="40">
        <f t="shared" si="2287"/>
        <v>0</v>
      </c>
      <c r="AY141" s="40">
        <f t="shared" si="2287"/>
        <v>0</v>
      </c>
      <c r="AZ141" s="41">
        <f t="shared" si="2287"/>
        <v>0</v>
      </c>
      <c r="BA141" s="42">
        <f t="shared" si="2287"/>
        <v>0</v>
      </c>
      <c r="BB141" s="43">
        <f t="shared" si="2287"/>
        <v>0</v>
      </c>
    </row>
    <row r="142" spans="1:54" ht="15.75" customHeight="1" x14ac:dyDescent="0.2">
      <c r="A142" s="1">
        <f t="shared" ref="A142" si="2288">A139</f>
        <v>0</v>
      </c>
      <c r="B142" s="313">
        <f t="shared" ref="B142" si="2289">B136+1</f>
        <v>21</v>
      </c>
      <c r="C142" s="314"/>
      <c r="D142" s="314"/>
      <c r="E142" s="314"/>
      <c r="F142" s="31"/>
      <c r="G142" s="183"/>
      <c r="H142" s="122">
        <f t="shared" ref="H142" si="2290">5-COUNTIF(AU139,0)-COUNTIF(AL139,0)-COUNTIF(AC139,0)-COUNTIF(T139,0)-COUNTIF(K139,0)</f>
        <v>0</v>
      </c>
      <c r="I142" s="165">
        <f t="shared" si="2247"/>
        <v>0</v>
      </c>
      <c r="J142" s="187">
        <f t="shared" ref="J142" si="2291">IF($B139=$B133,J136+IF($F139&lt;&gt;$G139,(K139+$G141-$G140)/$F139,K139/$F139),IF($F139&lt;&gt;G139,(K139+$G141-$G140)/$F139,K139/$F139))</f>
        <v>0</v>
      </c>
      <c r="K142" s="7">
        <f t="shared" ref="K142:K143" si="2292">SUM(L142:R142)</f>
        <v>0</v>
      </c>
      <c r="L142" s="26">
        <f t="shared" ref="L142:R142" si="2293">L139</f>
        <v>0</v>
      </c>
      <c r="M142" s="26">
        <f t="shared" si="2293"/>
        <v>0</v>
      </c>
      <c r="N142" s="26">
        <f t="shared" si="2293"/>
        <v>0</v>
      </c>
      <c r="O142" s="26">
        <f t="shared" si="2293"/>
        <v>0</v>
      </c>
      <c r="P142" s="26">
        <f t="shared" si="2293"/>
        <v>0</v>
      </c>
      <c r="Q142" s="29">
        <f t="shared" si="2293"/>
        <v>0</v>
      </c>
      <c r="R142" s="23">
        <f t="shared" si="2293"/>
        <v>0</v>
      </c>
      <c r="S142" s="187">
        <f t="shared" ref="S142" si="2294">IF($B139=$B133,S136+IF($F139&lt;&gt;$G139,(T139+$G141-$G140)/$F139,T139/$F139),IF($F139&lt;&gt;P139,(T139+$G141-$G140)/$F139,T139/$F139))</f>
        <v>0</v>
      </c>
      <c r="T142" s="7">
        <f t="shared" ref="T142:T143" si="2295">SUM(U142:AA142)</f>
        <v>0</v>
      </c>
      <c r="U142" s="26">
        <f t="shared" ref="U142:AA142" si="2296">U139</f>
        <v>0</v>
      </c>
      <c r="V142" s="26">
        <f t="shared" si="2296"/>
        <v>0</v>
      </c>
      <c r="W142" s="26">
        <f t="shared" si="2296"/>
        <v>0</v>
      </c>
      <c r="X142" s="26">
        <f t="shared" si="2296"/>
        <v>0</v>
      </c>
      <c r="Y142" s="113">
        <f t="shared" si="2296"/>
        <v>0</v>
      </c>
      <c r="Z142" s="29">
        <f t="shared" si="2296"/>
        <v>0</v>
      </c>
      <c r="AA142" s="23">
        <f t="shared" si="2296"/>
        <v>0</v>
      </c>
      <c r="AB142" s="187">
        <f t="shared" ref="AB142" si="2297">IF($B139=$B133,AB136+IF($F139&lt;&gt;$G139,(AC139+$G141-$G140)/$F139,AC139/$F139),IF($F139&lt;&gt;Y139,(AC139+$G141-$G140)/$F139,AC139/$F139))</f>
        <v>0</v>
      </c>
      <c r="AC142" s="7">
        <f t="shared" ref="AC142:AC143" si="2298">SUM(AD142:AJ142)</f>
        <v>0</v>
      </c>
      <c r="AD142" s="26">
        <f t="shared" ref="AD142:AJ142" si="2299">AD139</f>
        <v>0</v>
      </c>
      <c r="AE142" s="26">
        <f t="shared" si="2299"/>
        <v>0</v>
      </c>
      <c r="AF142" s="26">
        <f t="shared" si="2299"/>
        <v>0</v>
      </c>
      <c r="AG142" s="26">
        <f t="shared" si="2299"/>
        <v>0</v>
      </c>
      <c r="AH142" s="113">
        <f t="shared" si="2299"/>
        <v>0</v>
      </c>
      <c r="AI142" s="29">
        <f t="shared" si="2299"/>
        <v>0</v>
      </c>
      <c r="AJ142" s="23">
        <f t="shared" si="2299"/>
        <v>0</v>
      </c>
      <c r="AK142" s="187">
        <f t="shared" ref="AK142" si="2300">IF($B139=$B133,AK136+IF($F139&lt;&gt;$G139,(AL139+$G141-$G140)/$F139,AL139/$F139),IF($F139&lt;&gt;AH139,(AL139+$G141-$G140)/$F139,AL139/$F139))</f>
        <v>0</v>
      </c>
      <c r="AL142" s="7">
        <f t="shared" ref="AL142:AL143" si="2301">SUM(AM142:AS142)</f>
        <v>0</v>
      </c>
      <c r="AM142" s="26">
        <f t="shared" ref="AM142:AS142" si="2302">AM139</f>
        <v>0</v>
      </c>
      <c r="AN142" s="26">
        <f t="shared" si="2302"/>
        <v>0</v>
      </c>
      <c r="AO142" s="26">
        <f t="shared" si="2302"/>
        <v>0</v>
      </c>
      <c r="AP142" s="26">
        <f t="shared" si="2302"/>
        <v>0</v>
      </c>
      <c r="AQ142" s="113">
        <f t="shared" si="2302"/>
        <v>0</v>
      </c>
      <c r="AR142" s="29">
        <f t="shared" si="2302"/>
        <v>0</v>
      </c>
      <c r="AS142" s="23">
        <f t="shared" si="2302"/>
        <v>0</v>
      </c>
      <c r="AT142" s="187">
        <f t="shared" ref="AT142" si="2303">IF($B139=$B133,AT136+IF($F139&lt;&gt;$G139,(AU139+$G141-$G140)/$F139,AU139/$F139),IF($F139&lt;&gt;AQ139,(AU139+$G141-$G140)/$F139,AU139/$F139))</f>
        <v>0</v>
      </c>
      <c r="AU142" s="7">
        <f t="shared" ref="AU142:AU143" si="2304">SUM(AV142:BB142)</f>
        <v>0</v>
      </c>
      <c r="AV142" s="6">
        <f t="shared" ref="AV142" si="2305">IF(SUM($AM$9:$AS$9)=SUM($AV$9:$BB$9),AV139,IF(AND(SUM($AV$9:$BB$9)&gt;42,SUM($AV$9:$BB$9)&lt;49),AV139,0))</f>
        <v>0</v>
      </c>
      <c r="AW142" s="6">
        <f t="shared" ref="AW142:BB142" si="2306">IF(SUM($AM$9:$AS$9)=SUM($AV$9:$BB$9),AW139,IF(AND(SUM($AV$9:$BB$9)&gt;42,SUM($AV$9:$BB$9)&lt;49),AW139,0))</f>
        <v>0</v>
      </c>
      <c r="AX142" s="6">
        <f t="shared" si="2306"/>
        <v>0</v>
      </c>
      <c r="AY142" s="6">
        <f t="shared" si="2306"/>
        <v>0</v>
      </c>
      <c r="AZ142" s="26">
        <f t="shared" si="2306"/>
        <v>0</v>
      </c>
      <c r="BA142" s="29">
        <f t="shared" si="2306"/>
        <v>0</v>
      </c>
      <c r="BB142" s="23">
        <f t="shared" si="2306"/>
        <v>0</v>
      </c>
    </row>
    <row r="143" spans="1:54" ht="15.75" customHeight="1" x14ac:dyDescent="0.2">
      <c r="A143" s="1">
        <f t="shared" ref="A143:A144" si="2307">A142</f>
        <v>0</v>
      </c>
      <c r="B143" s="313"/>
      <c r="C143" s="314"/>
      <c r="D143" s="314"/>
      <c r="E143" s="314"/>
      <c r="F143" s="31"/>
      <c r="G143" s="183"/>
      <c r="H143" s="123">
        <f t="shared" ref="H143" si="2308">IF($B139=$B133,H137+F143,$F143)</f>
        <v>0</v>
      </c>
      <c r="I143" s="165">
        <f t="shared" si="2247"/>
        <v>0</v>
      </c>
      <c r="J143" s="141">
        <f t="shared" ref="J143" si="2309">IF($H142=0,0,IF($B133=$B139,IF($H144&gt;0,$H144+J137,K139+J137),IF($H144&gt;0,$H144,K139)))</f>
        <v>0</v>
      </c>
      <c r="K143" s="7">
        <f t="shared" si="2292"/>
        <v>0</v>
      </c>
      <c r="L143" s="6"/>
      <c r="M143" s="6"/>
      <c r="N143" s="6"/>
      <c r="O143" s="6"/>
      <c r="P143" s="26"/>
      <c r="Q143" s="29"/>
      <c r="R143" s="23"/>
      <c r="S143" s="141">
        <f t="shared" ref="S143" si="2310">IF($H142=0,0,IF($B133=$B139,IF($H144&gt;0,$H144+S137,T139+S137),IF($H144&gt;0,$H144,T139)))</f>
        <v>0</v>
      </c>
      <c r="T143" s="7">
        <f t="shared" si="2295"/>
        <v>0</v>
      </c>
      <c r="U143" s="6"/>
      <c r="V143" s="6"/>
      <c r="W143" s="6"/>
      <c r="X143" s="6"/>
      <c r="Y143" s="26"/>
      <c r="Z143" s="29"/>
      <c r="AA143" s="23"/>
      <c r="AB143" s="141">
        <f t="shared" ref="AB143" si="2311">IF($H142=0,0,IF($B133=$B139,IF($H144&gt;0,$H144+AB137,AC139+AB137),IF($H144&gt;0,$H144,AC139)))</f>
        <v>0</v>
      </c>
      <c r="AC143" s="7">
        <f t="shared" si="2298"/>
        <v>0</v>
      </c>
      <c r="AD143" s="6"/>
      <c r="AE143" s="6"/>
      <c r="AF143" s="6"/>
      <c r="AG143" s="6"/>
      <c r="AH143" s="26"/>
      <c r="AI143" s="29"/>
      <c r="AJ143" s="23"/>
      <c r="AK143" s="141">
        <f t="shared" ref="AK143" si="2312">IF($H142=0,0,IF($B133=$B139,IF($H144&gt;0,$H144+AK137,AL139+AK137),IF($H144&gt;0,$H144,AL139)))</f>
        <v>0</v>
      </c>
      <c r="AL143" s="7">
        <f t="shared" si="2301"/>
        <v>0</v>
      </c>
      <c r="AM143" s="6"/>
      <c r="AN143" s="6"/>
      <c r="AO143" s="6"/>
      <c r="AP143" s="6"/>
      <c r="AQ143" s="26"/>
      <c r="AR143" s="29"/>
      <c r="AS143" s="23"/>
      <c r="AT143" s="141">
        <f t="shared" ref="AT143" si="2313">IF($H142=0,0,IF($B133=$B139,IF($H144&gt;0,$H144+AT137,AU139+AT137),IF($H144&gt;0,$H144,AU139)))</f>
        <v>0</v>
      </c>
      <c r="AU143" s="7">
        <f t="shared" si="2304"/>
        <v>0</v>
      </c>
      <c r="AV143" s="6"/>
      <c r="AW143" s="6"/>
      <c r="AX143" s="6"/>
      <c r="AY143" s="6"/>
      <c r="AZ143" s="26"/>
      <c r="BA143" s="29"/>
      <c r="BB143" s="23"/>
    </row>
    <row r="144" spans="1:54" ht="18.75" customHeight="1" thickBot="1" x14ac:dyDescent="0.25">
      <c r="A144" s="1">
        <f t="shared" si="2307"/>
        <v>0</v>
      </c>
      <c r="B144" s="323" t="str">
        <f>IF(B139="",Wydruk!$AE$6,IF(J140=0,Wydruk!$AE$7,IF(AND(G140&lt;G141,B139&lt;&gt;$B145),Wydruk!$AE$13,IF(AND($B139=$B133,$B139&lt;&gt;$B145),IF(OR(OR(J144&lt;4,J144&gt;5),OR(S144&lt;4,S144&gt;5),OR(AB144&lt;4,AB144&gt;5),OR(AK144&lt;4,AK144&gt;5),OR(AND(AT144&lt;4,AT144&gt;0),AT144&gt;5)),Wydruk!$AE$8,Wydruk!$AE$9),IF($B139=$B145,IF($F143&lt;&gt;0,Wydruk!$AE$12,Wydruk!$AE$10),IF(OR(OR(J140&lt;4,J140&gt;5),OR(S140&lt;4,S140&gt;5),OR(AB140&lt;4,AB140&gt;5),OR(AK140&lt;4,AK140&gt;5),OR(AND(AT140&lt;4,AT140&gt;0),AT140&gt;5)),Wydruk!$AE$8,Wydruk!$AE$11))))))</f>
        <v>Uzupełnij liczby godzin tygodniowego planu</v>
      </c>
      <c r="C144" s="324"/>
      <c r="D144" s="324"/>
      <c r="E144" s="324"/>
      <c r="F144" s="173">
        <f>październik!F144</f>
        <v>0</v>
      </c>
      <c r="G144" s="184">
        <f>październik!G144</f>
        <v>0</v>
      </c>
      <c r="H144" s="191">
        <f t="shared" ref="H144" si="2314">IF(OR($G144=0,$F144=0,$G144="",$F144=""),0,$G144/$F144)</f>
        <v>0</v>
      </c>
      <c r="I144" s="193"/>
      <c r="J144" s="176">
        <f t="shared" ref="J144" si="2315">IF($B133=$B139,IF(L139+L134&gt;0,1,0)+IF(M139+M134&gt;0,1,0)+IF(N139+N134&gt;0,1,0)+IF(O139+O134&gt;0,1,0)+IF(P139+P134&gt;0,1,0)+IF(Q139+Q134&gt;0,1,0)+IF(R139+R134&gt;0,1,0),J140)</f>
        <v>0</v>
      </c>
      <c r="K144" s="133">
        <f t="shared" ref="K144" si="2316">IF(OR($B139=$B145,J144=0,(K140-Q144+O144)&lt;=0),0,(K140-Q144+O144)/J144)</f>
        <v>0</v>
      </c>
      <c r="L144" s="137">
        <f t="shared" ref="L144" si="2317">IF(K144*(7-J141)&lt;=0,0,K144*(7-J141))</f>
        <v>0</v>
      </c>
      <c r="M144" s="311">
        <f t="shared" ref="M144" si="2318">ROUND(IF(OR(K141-K144*(7-J141)+P144&lt;0,$B139=$B145,K144&lt;=0,K141=0),0,IF(K141-K144*(7-J141)+P144&gt;Q144-O144+P144,Q144-O144+P144,K141-K144*(7-J141)+P144)),1)</f>
        <v>0</v>
      </c>
      <c r="N144" s="312"/>
      <c r="O144" s="139">
        <f t="shared" ref="O144" si="2319">IF(OR($B139=$B145,J140=0),0,IF($B139=$B133,J139,$F139))</f>
        <v>0</v>
      </c>
      <c r="P144" s="30">
        <f t="shared" ref="P144" si="2320">IF(OR($B139=$B145,J144=0),0,$G141-$G140)</f>
        <v>0</v>
      </c>
      <c r="Q144" s="134">
        <f t="shared" ref="Q144" si="2321">IF(OR($B139=$B145,J144=0),0,J143)</f>
        <v>0</v>
      </c>
      <c r="R144" s="138">
        <f t="shared" ref="R144" si="2322">IF($B139=$B145,0,K141)</f>
        <v>0</v>
      </c>
      <c r="S144" s="176">
        <f t="shared" ref="S144" si="2323">IF($B133=$B139,IF(U139+U134&gt;0,1,0)+IF(V139+V134&gt;0,1,0)+IF(W139+W134&gt;0,1,0)+IF(X139+X134&gt;0,1,0)+IF(Y139+Y134&gt;0,1,0)+IF(Z139+Z134&gt;0,1,0)+IF(AA139+AA134&gt;0,1,0),S140)</f>
        <v>0</v>
      </c>
      <c r="T144" s="133">
        <f t="shared" ref="T144" si="2324">IF(OR($B139=$B145,S144=0,(T140-Z144+X144)&lt;=0),0,(T140-Z144+X144)/S144)</f>
        <v>0</v>
      </c>
      <c r="U144" s="137">
        <f t="shared" ref="U144" si="2325">IF(T144*(7-S141)&lt;=0,0,T144*(7-S141))</f>
        <v>0</v>
      </c>
      <c r="V144" s="311">
        <f t="shared" ref="V144" si="2326">ROUND(IF(OR(T141-T144*(7-S141)+Y144&lt;0,$B139=$B145,T144&lt;=0,T141=0),0,IF(T141-T144*(7-S141)+Y144&gt;Z144-X144+Y144,Z144-X144+Y144,T141-T144*(7-S141)+Y144)),1)</f>
        <v>0</v>
      </c>
      <c r="W144" s="312"/>
      <c r="X144" s="139">
        <f t="shared" ref="X144" si="2327">IF(OR($B139=$B145,S140=0),0,IF($B139=$B133,S139,$F139))</f>
        <v>0</v>
      </c>
      <c r="Y144" s="30">
        <f t="shared" ref="Y144" si="2328">IF(OR($B139=$B145,S144=0),0,$G141-$G140)</f>
        <v>0</v>
      </c>
      <c r="Z144" s="134">
        <f t="shared" ref="Z144" si="2329">IF(OR($B139=$B145,S144=0),0,S143)</f>
        <v>0</v>
      </c>
      <c r="AA144" s="138">
        <f t="shared" ref="AA144" si="2330">IF($B139=$B145,0,T141)</f>
        <v>0</v>
      </c>
      <c r="AB144" s="176">
        <f t="shared" ref="AB144" si="2331">IF($B133=$B139,IF(AD139+AD134&gt;0,1,0)+IF(AE139+AE134&gt;0,1,0)+IF(AF139+AF134&gt;0,1,0)+IF(AG139+AG134&gt;0,1,0)+IF(AH139+AH134&gt;0,1,0)+IF(AI139+AI134&gt;0,1,0)+IF(AJ139+AJ134&gt;0,1,0),AB140)</f>
        <v>0</v>
      </c>
      <c r="AC144" s="133">
        <f t="shared" ref="AC144" si="2332">IF(OR($B139=$B145,AB144=0,(AC140-AI144+AG144)&lt;=0),0,(AC140-AI144+AG144)/AB144)</f>
        <v>0</v>
      </c>
      <c r="AD144" s="137">
        <f t="shared" ref="AD144" si="2333">IF(AC144*(7-AB141)&lt;=0,0,AC144*(7-AB141))</f>
        <v>0</v>
      </c>
      <c r="AE144" s="311">
        <f t="shared" ref="AE144" si="2334">ROUND(IF(OR(AC141-AC144*(7-AB141)+AH144&lt;0,$B139=$B145,AC144&lt;=0,AC141=0),0,IF(AC141-AC144*(7-AB141)+AH144&gt;AI144-AG144+AH144,AI144-AG144+AH144,AC141-AC144*(7-AB141)+AH144)),1)</f>
        <v>0</v>
      </c>
      <c r="AF144" s="312"/>
      <c r="AG144" s="139">
        <f t="shared" ref="AG144" si="2335">IF(OR($B139=$B145,AB140=0),0,IF($B139=$B133,AB139,$F139))</f>
        <v>0</v>
      </c>
      <c r="AH144" s="30">
        <f t="shared" ref="AH144" si="2336">IF(OR($B139=$B145,AB144=0),0,$G141-$G140)</f>
        <v>0</v>
      </c>
      <c r="AI144" s="134">
        <f t="shared" ref="AI144" si="2337">IF(OR($B139=$B145,AB144=0),0,AB143)</f>
        <v>0</v>
      </c>
      <c r="AJ144" s="138">
        <f t="shared" ref="AJ144" si="2338">IF($B139=$B145,0,AC141)</f>
        <v>0</v>
      </c>
      <c r="AK144" s="176">
        <f t="shared" ref="AK144" si="2339">IF($B133=$B139,IF(AM139+AM134&gt;0,1,0)+IF(AN139+AN134&gt;0,1,0)+IF(AO139+AO134&gt;0,1,0)+IF(AP139+AP134&gt;0,1,0)+IF(AQ139+AQ134&gt;0,1,0)+IF(AR139+AR134&gt;0,1,0)+IF(AS139+AS134&gt;0,1,0),AK140)</f>
        <v>0</v>
      </c>
      <c r="AL144" s="133">
        <f t="shared" ref="AL144" si="2340">IF(OR($B139=$B145,AK144=0,(AL140-AR144+AP144)&lt;=0),0,(AL140-AR144+AP144)/AK144)</f>
        <v>0</v>
      </c>
      <c r="AM144" s="137">
        <f t="shared" ref="AM144" si="2341">IF(AL144*(7-AK141)&lt;=0,0,AL144*(7-AK141))</f>
        <v>0</v>
      </c>
      <c r="AN144" s="311">
        <f t="shared" ref="AN144" si="2342">ROUND(IF(OR(AL141-AL144*(7-AK141)+AQ144&lt;0,$B139=$B145,AL144&lt;=0,AL141=0),0,IF(AL141-AL144*(7-AK141)+AQ144&gt;AR144-AP144+AQ144,AR144-AP144+AQ144,AL141-AL144*(7-AK141)+AQ144)),1)</f>
        <v>0</v>
      </c>
      <c r="AO144" s="312"/>
      <c r="AP144" s="139">
        <f t="shared" ref="AP144" si="2343">IF(OR($B139=$B145,AK140=0),0,IF($B139=$B133,AK139,$F139))</f>
        <v>0</v>
      </c>
      <c r="AQ144" s="30">
        <f t="shared" ref="AQ144" si="2344">IF(OR($B139=$B145,AK144=0),0,$G141-$G140)</f>
        <v>0</v>
      </c>
      <c r="AR144" s="134">
        <f t="shared" ref="AR144" si="2345">IF(OR($B139=$B145,AK144=0),0,AK143)</f>
        <v>0</v>
      </c>
      <c r="AS144" s="138">
        <f t="shared" ref="AS144" si="2346">IF($B139=$B145,0,AL141)</f>
        <v>0</v>
      </c>
      <c r="AT144" s="176">
        <f t="shared" ref="AT144" si="2347">IF($B133=$B139,IF(AV139+AV134&gt;0,1,0)+IF(AW139+AW134&gt;0,1,0)+IF(AX139+AX134&gt;0,1,0)+IF(AY139+AY134&gt;0,1,0)+IF(AZ139+AZ134&gt;0,1,0)+IF(BA139+BA134&gt;0,1,0)+IF(BB139+BB134&gt;0,1,0),AT140)</f>
        <v>0</v>
      </c>
      <c r="AU144" s="133">
        <f t="shared" ref="AU144" si="2348">IF(OR($B139=$B145,AT144=0,(AU140-BA144+AY144)&lt;=0),0,(AU140-BA144+AY144)/AT144)</f>
        <v>0</v>
      </c>
      <c r="AV144" s="137">
        <f t="shared" ref="AV144" si="2349">IF(AU144*(7-AT141)&lt;=0,0,AU144*(7-AT141))</f>
        <v>0</v>
      </c>
      <c r="AW144" s="311">
        <f t="shared" ref="AW144" si="2350">ROUND(IF(OR(AU141-AU144*(7-AT141)+AZ144&lt;0,$B139=$B145,AU144&lt;=0,AU141=0),0,IF(AU141-AU144*(7-AT141)+AZ144&gt;BA144-AY144+AZ144,BA144-AY144+AZ144,AU141-AU144*(7-AT141)+AZ144)),1)</f>
        <v>0</v>
      </c>
      <c r="AX144" s="312"/>
      <c r="AY144" s="139">
        <f t="shared" ref="AY144" si="2351">IF(OR($B139=$B145,AT140=0),0,IF($B139=$B133,AT139,$F139))</f>
        <v>0</v>
      </c>
      <c r="AZ144" s="30">
        <f t="shared" ref="AZ144" si="2352">IF(OR($B139=$B145,AT144=0),0,$G141-$G140)</f>
        <v>0</v>
      </c>
      <c r="BA144" s="134">
        <f t="shared" ref="BA144" si="2353">IF(OR($B139=$B145,AT144=0),0,AT143)</f>
        <v>0</v>
      </c>
      <c r="BB144" s="138">
        <f t="shared" ref="BB144" si="2354">IF($B139=$B145,0,AU141)</f>
        <v>0</v>
      </c>
    </row>
    <row r="145" spans="1:54" ht="15.75" x14ac:dyDescent="0.2">
      <c r="A145" s="1">
        <f t="shared" ref="A145" si="2355">IF(B145="","1. Niewypełnione",B145)</f>
        <v>0</v>
      </c>
      <c r="B145" s="320">
        <f>październik!B145</f>
        <v>0</v>
      </c>
      <c r="C145" s="321">
        <f>październik!C145</f>
        <v>0</v>
      </c>
      <c r="D145" s="321">
        <f>październik!D145</f>
        <v>0</v>
      </c>
      <c r="E145" s="321">
        <f>październik!E145</f>
        <v>0</v>
      </c>
      <c r="F145" s="177">
        <f>październik!F145</f>
        <v>18</v>
      </c>
      <c r="G145" s="185">
        <f>październik!G145</f>
        <v>18</v>
      </c>
      <c r="H145" s="177"/>
      <c r="I145" s="192">
        <f t="shared" ref="I145:I149" si="2356">K145+T145+AC145+AL145+AU145</f>
        <v>0</v>
      </c>
      <c r="J145" s="186">
        <f t="shared" ref="J145" si="2357">IF(OR($B145=$B151,J148=0),0,ROUND((K146+P150)/J148,0))</f>
        <v>0</v>
      </c>
      <c r="K145" s="51">
        <f t="shared" ref="K145:K146" si="2358">SUM(L145:R145)</f>
        <v>0</v>
      </c>
      <c r="L145" s="52">
        <f>październik!L145</f>
        <v>0</v>
      </c>
      <c r="M145" s="52">
        <f>październik!M145</f>
        <v>0</v>
      </c>
      <c r="N145" s="52">
        <f>październik!N145</f>
        <v>0</v>
      </c>
      <c r="O145" s="52">
        <f>październik!O145</f>
        <v>0</v>
      </c>
      <c r="P145" s="53">
        <f>październik!P145</f>
        <v>0</v>
      </c>
      <c r="Q145" s="54">
        <f>październik!Q145</f>
        <v>0</v>
      </c>
      <c r="R145" s="55">
        <f>październik!R145</f>
        <v>0</v>
      </c>
      <c r="S145" s="188">
        <f t="shared" ref="S145" si="2359">IF(OR($B145=$B151,S148=0),0,ROUND((T146+Y150)/S148,0))</f>
        <v>0</v>
      </c>
      <c r="T145" s="51">
        <f t="shared" ref="T145:T146" si="2360">SUM(U145:AA145)</f>
        <v>0</v>
      </c>
      <c r="U145" s="52">
        <f>październik!U145</f>
        <v>0</v>
      </c>
      <c r="V145" s="52">
        <f>październik!V145</f>
        <v>0</v>
      </c>
      <c r="W145" s="52">
        <f>październik!W145</f>
        <v>0</v>
      </c>
      <c r="X145" s="52">
        <f>październik!X145</f>
        <v>0</v>
      </c>
      <c r="Y145" s="53">
        <f>październik!Y145</f>
        <v>0</v>
      </c>
      <c r="Z145" s="54">
        <f>październik!Z145</f>
        <v>0</v>
      </c>
      <c r="AA145" s="55">
        <f>październik!AA145</f>
        <v>0</v>
      </c>
      <c r="AB145" s="188">
        <f t="shared" ref="AB145" si="2361">IF(OR($B145=$B151,AB148=0),0,ROUND((AC146+AH150)/AB148,0))</f>
        <v>0</v>
      </c>
      <c r="AC145" s="51">
        <f t="shared" ref="AC145:AC146" si="2362">SUM(AD145:AJ145)</f>
        <v>0</v>
      </c>
      <c r="AD145" s="52">
        <f>październik!AD145</f>
        <v>0</v>
      </c>
      <c r="AE145" s="52">
        <f>październik!AE145</f>
        <v>0</v>
      </c>
      <c r="AF145" s="52">
        <f>październik!AF145</f>
        <v>0</v>
      </c>
      <c r="AG145" s="52">
        <f>październik!AG145</f>
        <v>0</v>
      </c>
      <c r="AH145" s="53">
        <f>październik!AH145</f>
        <v>0</v>
      </c>
      <c r="AI145" s="54">
        <f>październik!AI145</f>
        <v>0</v>
      </c>
      <c r="AJ145" s="55">
        <f>październik!AJ145</f>
        <v>0</v>
      </c>
      <c r="AK145" s="188">
        <f t="shared" ref="AK145" si="2363">IF(OR($B145=$B151,AK148=0),0,ROUND((AL146+AQ150)/AK148,0))</f>
        <v>0</v>
      </c>
      <c r="AL145" s="51">
        <f t="shared" ref="AL145:AL146" si="2364">SUM(AM145:AS145)</f>
        <v>0</v>
      </c>
      <c r="AM145" s="52">
        <f>październik!AM145</f>
        <v>0</v>
      </c>
      <c r="AN145" s="52">
        <f>październik!AN145</f>
        <v>0</v>
      </c>
      <c r="AO145" s="52">
        <f>październik!AO145</f>
        <v>0</v>
      </c>
      <c r="AP145" s="52">
        <f>październik!AP145</f>
        <v>0</v>
      </c>
      <c r="AQ145" s="53">
        <f>październik!AQ145</f>
        <v>0</v>
      </c>
      <c r="AR145" s="54">
        <f>październik!AR145</f>
        <v>0</v>
      </c>
      <c r="AS145" s="55">
        <f>październik!AS145</f>
        <v>0</v>
      </c>
      <c r="AT145" s="188">
        <f t="shared" ref="AT145" si="2365">IF(OR($B145=$B151,AT148=0),0,ROUND((AU146+AZ150)/AT148,0))</f>
        <v>0</v>
      </c>
      <c r="AU145" s="51">
        <f t="shared" ref="AU145:AU146" si="2366">SUM(AV145:BB145)</f>
        <v>0</v>
      </c>
      <c r="AV145" s="52">
        <f t="shared" ref="AV145" si="2367">IF(SUM($AM$9:$AS$9)=SUM($AV$9:$BB$9),AM145,IF(AND(SUM($AV$9:$BB$9)&gt;42,SUM($AV$9:$BB$9)&lt;49),AM145,0))</f>
        <v>0</v>
      </c>
      <c r="AW145" s="52">
        <f t="shared" ref="AW145" si="2368">IF(SUM($AM$9:$AS$9)=SUM($AV$9:$BB$9),AN145,IF(AND(SUM($AV$9:$BB$9)&gt;42,SUM($AV$9:$BB$9)&lt;49),AN145,0))</f>
        <v>0</v>
      </c>
      <c r="AX145" s="52">
        <f t="shared" ref="AX145" si="2369">IF(SUM($AM$9:$AS$9)=SUM($AV$9:$BB$9),AO145,IF(AND(SUM($AV$9:$BB$9)&gt;42,SUM($AV$9:$BB$9)&lt;49),AO145,0))</f>
        <v>0</v>
      </c>
      <c r="AY145" s="52">
        <f t="shared" ref="AY145" si="2370">IF(SUM($AM$9:$AS$9)=SUM($AV$9:$BB$9),AP145,IF(AND(SUM($AV$9:$BB$9)&gt;42,SUM($AV$9:$BB$9)&lt;49),AP145,0))</f>
        <v>0</v>
      </c>
      <c r="AZ145" s="53">
        <f t="shared" ref="AZ145" si="2371">IF(SUM($AM$9:$AS$9)=SUM($AV$9:$BB$9),AQ145,IF(AND(SUM($AV$9:$BB$9)&gt;42,SUM($AV$9:$BB$9)&lt;49),AQ145,0))</f>
        <v>0</v>
      </c>
      <c r="BA145" s="54">
        <f t="shared" ref="BA145" si="2372">IF(SUM($AM$9:$AS$9)=SUM($AV$9:$BB$9),AR145,IF(AND(SUM($AV$9:$BB$9)&gt;42,SUM($AV$9:$BB$9)&lt;49),AR145,0))</f>
        <v>0</v>
      </c>
      <c r="BB145" s="55">
        <f t="shared" ref="BB145" si="2373">IF(SUM($AM$9:$AS$9)=SUM($AV$9:$BB$9),AS145,IF(AND(SUM($AV$9:$BB$9)&gt;42,SUM($AV$9:$BB$9)&lt;49),AS145,0))</f>
        <v>0</v>
      </c>
    </row>
    <row r="146" spans="1:54" ht="12.75" hidden="1" customHeight="1" x14ac:dyDescent="0.2">
      <c r="B146" s="93"/>
      <c r="C146" s="94"/>
      <c r="D146" s="95"/>
      <c r="E146" s="115"/>
      <c r="F146" s="140" t="b">
        <f t="shared" ref="F146" si="2374">IF($B139=$B145,OR(F140,G145&lt;F145),G145&lt;F145)</f>
        <v>0</v>
      </c>
      <c r="G146" s="189">
        <f t="shared" ref="G146" si="2375">IF(AND($B139=$B145,$B139&lt;&gt;"",$B139&lt;&gt;0),G145+G140,G145)</f>
        <v>18</v>
      </c>
      <c r="H146" s="120"/>
      <c r="I146" s="165">
        <f t="shared" si="2356"/>
        <v>0</v>
      </c>
      <c r="J146" s="194">
        <f t="shared" ref="J146" si="2376">7-COUNTIF(L145:R145,0)-COUNTIF(L145:R145,"")</f>
        <v>0</v>
      </c>
      <c r="K146" s="22">
        <f t="shared" si="2358"/>
        <v>0</v>
      </c>
      <c r="L146" s="35">
        <f t="shared" ref="L146:R146" si="2377">IF($B139=$B145,L145+L140,L145)</f>
        <v>0</v>
      </c>
      <c r="M146" s="35">
        <f t="shared" si="2377"/>
        <v>0</v>
      </c>
      <c r="N146" s="35">
        <f t="shared" si="2377"/>
        <v>0</v>
      </c>
      <c r="O146" s="35">
        <f t="shared" si="2377"/>
        <v>0</v>
      </c>
      <c r="P146" s="36">
        <f t="shared" si="2377"/>
        <v>0</v>
      </c>
      <c r="Q146" s="37">
        <f t="shared" si="2377"/>
        <v>0</v>
      </c>
      <c r="R146" s="38">
        <f t="shared" si="2377"/>
        <v>0</v>
      </c>
      <c r="S146" s="194">
        <f t="shared" ref="S146" si="2378">7-COUNTIF(U145:AA145,0)-COUNTIF(U145:AA145,"")</f>
        <v>0</v>
      </c>
      <c r="T146" s="22">
        <f t="shared" si="2360"/>
        <v>0</v>
      </c>
      <c r="U146" s="35">
        <f t="shared" ref="U146:AA146" si="2379">IF($B139=$B145,U145+U140,U145)</f>
        <v>0</v>
      </c>
      <c r="V146" s="35">
        <f t="shared" si="2379"/>
        <v>0</v>
      </c>
      <c r="W146" s="35">
        <f t="shared" si="2379"/>
        <v>0</v>
      </c>
      <c r="X146" s="35">
        <f t="shared" si="2379"/>
        <v>0</v>
      </c>
      <c r="Y146" s="36">
        <f t="shared" si="2379"/>
        <v>0</v>
      </c>
      <c r="Z146" s="37">
        <f t="shared" si="2379"/>
        <v>0</v>
      </c>
      <c r="AA146" s="38">
        <f t="shared" si="2379"/>
        <v>0</v>
      </c>
      <c r="AB146" s="194">
        <f t="shared" ref="AB146" si="2380">7-COUNTIF(AD145:AJ145,0)-COUNTIF(AD145:AJ145,"")</f>
        <v>0</v>
      </c>
      <c r="AC146" s="22">
        <f t="shared" si="2362"/>
        <v>0</v>
      </c>
      <c r="AD146" s="35">
        <f t="shared" ref="AD146:AJ146" si="2381">IF($B139=$B145,AD145+AD140,AD145)</f>
        <v>0</v>
      </c>
      <c r="AE146" s="35">
        <f t="shared" si="2381"/>
        <v>0</v>
      </c>
      <c r="AF146" s="35">
        <f t="shared" si="2381"/>
        <v>0</v>
      </c>
      <c r="AG146" s="35">
        <f t="shared" si="2381"/>
        <v>0</v>
      </c>
      <c r="AH146" s="36">
        <f t="shared" si="2381"/>
        <v>0</v>
      </c>
      <c r="AI146" s="37">
        <f t="shared" si="2381"/>
        <v>0</v>
      </c>
      <c r="AJ146" s="38">
        <f t="shared" si="2381"/>
        <v>0</v>
      </c>
      <c r="AK146" s="194">
        <f t="shared" ref="AK146" si="2382">7-COUNTIF(AM145:AS145,0)-COUNTIF(AM145:AS145,"")</f>
        <v>0</v>
      </c>
      <c r="AL146" s="22">
        <f t="shared" si="2364"/>
        <v>0</v>
      </c>
      <c r="AM146" s="35">
        <f t="shared" ref="AM146:AS146" si="2383">IF($B139=$B145,AM145+AM140,AM145)</f>
        <v>0</v>
      </c>
      <c r="AN146" s="35">
        <f t="shared" si="2383"/>
        <v>0</v>
      </c>
      <c r="AO146" s="35">
        <f t="shared" si="2383"/>
        <v>0</v>
      </c>
      <c r="AP146" s="35">
        <f t="shared" si="2383"/>
        <v>0</v>
      </c>
      <c r="AQ146" s="36">
        <f t="shared" si="2383"/>
        <v>0</v>
      </c>
      <c r="AR146" s="37">
        <f t="shared" si="2383"/>
        <v>0</v>
      </c>
      <c r="AS146" s="38">
        <f t="shared" si="2383"/>
        <v>0</v>
      </c>
      <c r="AT146" s="194">
        <f t="shared" ref="AT146" si="2384">7-COUNTIF(AV145:BB145,0)-COUNTIF(AV145:BB145,"")</f>
        <v>0</v>
      </c>
      <c r="AU146" s="22">
        <f t="shared" si="2366"/>
        <v>0</v>
      </c>
      <c r="AV146" s="35">
        <f t="shared" ref="AV146:BB146" si="2385">IF($B139=$B145,AV145+AV140,AV145)</f>
        <v>0</v>
      </c>
      <c r="AW146" s="35">
        <f t="shared" si="2385"/>
        <v>0</v>
      </c>
      <c r="AX146" s="35">
        <f t="shared" si="2385"/>
        <v>0</v>
      </c>
      <c r="AY146" s="35">
        <f t="shared" si="2385"/>
        <v>0</v>
      </c>
      <c r="AZ146" s="36">
        <f t="shared" si="2385"/>
        <v>0</v>
      </c>
      <c r="BA146" s="37">
        <f t="shared" si="2385"/>
        <v>0</v>
      </c>
      <c r="BB146" s="38">
        <f t="shared" si="2385"/>
        <v>0</v>
      </c>
    </row>
    <row r="147" spans="1:54" ht="15" hidden="1" customHeight="1" x14ac:dyDescent="0.2">
      <c r="B147" s="116"/>
      <c r="C147" s="117"/>
      <c r="D147" s="118"/>
      <c r="E147" s="119"/>
      <c r="F147" s="92"/>
      <c r="G147" s="190">
        <f t="shared" ref="G147" si="2386">IF(AND($B139=$B145,$B139&lt;&gt;"",$B139&lt;&gt;0),F145+G141,F145)</f>
        <v>18</v>
      </c>
      <c r="H147" s="121"/>
      <c r="I147" s="165">
        <f t="shared" si="2356"/>
        <v>0</v>
      </c>
      <c r="J147" s="195">
        <f t="shared" ref="J147" si="2387">IF($B145=$B139,COUNTIF(L147:R147,0),COUNTIF(L148:R148,0)+COUNTIF(L148:R148,""))</f>
        <v>7</v>
      </c>
      <c r="K147" s="39">
        <f t="shared" ref="K147:R147" si="2388">IF($B139=$B145,K148+K141,K148)</f>
        <v>0</v>
      </c>
      <c r="L147" s="40">
        <f t="shared" si="2388"/>
        <v>0</v>
      </c>
      <c r="M147" s="40">
        <f t="shared" si="2388"/>
        <v>0</v>
      </c>
      <c r="N147" s="40">
        <f t="shared" si="2388"/>
        <v>0</v>
      </c>
      <c r="O147" s="40">
        <f t="shared" si="2388"/>
        <v>0</v>
      </c>
      <c r="P147" s="41">
        <f t="shared" si="2388"/>
        <v>0</v>
      </c>
      <c r="Q147" s="42">
        <f t="shared" si="2388"/>
        <v>0</v>
      </c>
      <c r="R147" s="43">
        <f t="shared" si="2388"/>
        <v>0</v>
      </c>
      <c r="S147" s="195">
        <f t="shared" ref="S147" si="2389">IF($B145=$B139,COUNTIF(U147:AA147,0),COUNTIF(U148:AA148,0)+COUNTIF(U148:AA148,""))</f>
        <v>7</v>
      </c>
      <c r="T147" s="39">
        <f t="shared" ref="T147:AA147" si="2390">IF($B139=$B145,T148+T141,T148)</f>
        <v>0</v>
      </c>
      <c r="U147" s="40">
        <f t="shared" si="2390"/>
        <v>0</v>
      </c>
      <c r="V147" s="40">
        <f t="shared" si="2390"/>
        <v>0</v>
      </c>
      <c r="W147" s="40">
        <f t="shared" si="2390"/>
        <v>0</v>
      </c>
      <c r="X147" s="40">
        <f t="shared" si="2390"/>
        <v>0</v>
      </c>
      <c r="Y147" s="41">
        <f t="shared" si="2390"/>
        <v>0</v>
      </c>
      <c r="Z147" s="42">
        <f t="shared" si="2390"/>
        <v>0</v>
      </c>
      <c r="AA147" s="43">
        <f t="shared" si="2390"/>
        <v>0</v>
      </c>
      <c r="AB147" s="195">
        <f t="shared" ref="AB147" si="2391">IF($B145=$B139,COUNTIF(AD147:AJ147,0),COUNTIF(AD148:AJ148,0)+COUNTIF(AD148:AJ148,""))</f>
        <v>7</v>
      </c>
      <c r="AC147" s="39">
        <f t="shared" ref="AC147:AJ147" si="2392">IF($B139=$B145,AC148+AC141,AC148)</f>
        <v>0</v>
      </c>
      <c r="AD147" s="40">
        <f t="shared" si="2392"/>
        <v>0</v>
      </c>
      <c r="AE147" s="40">
        <f t="shared" si="2392"/>
        <v>0</v>
      </c>
      <c r="AF147" s="40">
        <f t="shared" si="2392"/>
        <v>0</v>
      </c>
      <c r="AG147" s="40">
        <f t="shared" si="2392"/>
        <v>0</v>
      </c>
      <c r="AH147" s="41">
        <f t="shared" si="2392"/>
        <v>0</v>
      </c>
      <c r="AI147" s="42">
        <f t="shared" si="2392"/>
        <v>0</v>
      </c>
      <c r="AJ147" s="43">
        <f t="shared" si="2392"/>
        <v>0</v>
      </c>
      <c r="AK147" s="195">
        <f t="shared" ref="AK147" si="2393">IF($B145=$B139,COUNTIF(AM147:AS147,0),COUNTIF(AM148:AS148,0)+COUNTIF(AM148:AS148,""))</f>
        <v>7</v>
      </c>
      <c r="AL147" s="39">
        <f t="shared" ref="AL147:AS147" si="2394">IF($B139=$B145,AL148+AL141,AL148)</f>
        <v>0</v>
      </c>
      <c r="AM147" s="40">
        <f t="shared" si="2394"/>
        <v>0</v>
      </c>
      <c r="AN147" s="40">
        <f t="shared" si="2394"/>
        <v>0</v>
      </c>
      <c r="AO147" s="40">
        <f t="shared" si="2394"/>
        <v>0</v>
      </c>
      <c r="AP147" s="40">
        <f t="shared" si="2394"/>
        <v>0</v>
      </c>
      <c r="AQ147" s="41">
        <f t="shared" si="2394"/>
        <v>0</v>
      </c>
      <c r="AR147" s="42">
        <f t="shared" si="2394"/>
        <v>0</v>
      </c>
      <c r="AS147" s="43">
        <f t="shared" si="2394"/>
        <v>0</v>
      </c>
      <c r="AT147" s="195">
        <f t="shared" ref="AT147" si="2395">IF($B145=$B139,COUNTIF(AV147:BB147,0),COUNTIF(AV148:BB148,0)+COUNTIF(AV148:BB148,""))</f>
        <v>7</v>
      </c>
      <c r="AU147" s="39">
        <f t="shared" ref="AU147:BB147" si="2396">IF($B139=$B145,AU148+AU141,AU148)</f>
        <v>0</v>
      </c>
      <c r="AV147" s="40">
        <f t="shared" si="2396"/>
        <v>0</v>
      </c>
      <c r="AW147" s="40">
        <f t="shared" si="2396"/>
        <v>0</v>
      </c>
      <c r="AX147" s="40">
        <f t="shared" si="2396"/>
        <v>0</v>
      </c>
      <c r="AY147" s="40">
        <f t="shared" si="2396"/>
        <v>0</v>
      </c>
      <c r="AZ147" s="41">
        <f t="shared" si="2396"/>
        <v>0</v>
      </c>
      <c r="BA147" s="42">
        <f t="shared" si="2396"/>
        <v>0</v>
      </c>
      <c r="BB147" s="43">
        <f t="shared" si="2396"/>
        <v>0</v>
      </c>
    </row>
    <row r="148" spans="1:54" ht="15.75" customHeight="1" x14ac:dyDescent="0.2">
      <c r="A148" s="1">
        <f t="shared" ref="A148" si="2397">A145</f>
        <v>0</v>
      </c>
      <c r="B148" s="313">
        <f t="shared" ref="B148" si="2398">B142+1</f>
        <v>22</v>
      </c>
      <c r="C148" s="314"/>
      <c r="D148" s="314"/>
      <c r="E148" s="314"/>
      <c r="F148" s="31"/>
      <c r="G148" s="183"/>
      <c r="H148" s="122">
        <f t="shared" ref="H148" si="2399">5-COUNTIF(AU145,0)-COUNTIF(AL145,0)-COUNTIF(AC145,0)-COUNTIF(T145,0)-COUNTIF(K145,0)</f>
        <v>0</v>
      </c>
      <c r="I148" s="165">
        <f t="shared" si="2356"/>
        <v>0</v>
      </c>
      <c r="J148" s="187">
        <f t="shared" ref="J148" si="2400">IF($B145=$B139,J142+IF($F145&lt;&gt;$G145,(K145+$G147-$G146)/$F145,K145/$F145),IF($F145&lt;&gt;G145,(K145+$G147-$G146)/$F145,K145/$F145))</f>
        <v>0</v>
      </c>
      <c r="K148" s="7">
        <f t="shared" ref="K148:K149" si="2401">SUM(L148:R148)</f>
        <v>0</v>
      </c>
      <c r="L148" s="26">
        <f t="shared" ref="L148:R148" si="2402">L145</f>
        <v>0</v>
      </c>
      <c r="M148" s="26">
        <f t="shared" si="2402"/>
        <v>0</v>
      </c>
      <c r="N148" s="26">
        <f t="shared" si="2402"/>
        <v>0</v>
      </c>
      <c r="O148" s="26">
        <f t="shared" si="2402"/>
        <v>0</v>
      </c>
      <c r="P148" s="26">
        <f t="shared" si="2402"/>
        <v>0</v>
      </c>
      <c r="Q148" s="29">
        <f t="shared" si="2402"/>
        <v>0</v>
      </c>
      <c r="R148" s="23">
        <f t="shared" si="2402"/>
        <v>0</v>
      </c>
      <c r="S148" s="187">
        <f t="shared" ref="S148" si="2403">IF($B145=$B139,S142+IF($F145&lt;&gt;$G145,(T145+$G147-$G146)/$F145,T145/$F145),IF($F145&lt;&gt;P145,(T145+$G147-$G146)/$F145,T145/$F145))</f>
        <v>0</v>
      </c>
      <c r="T148" s="7">
        <f t="shared" ref="T148:T149" si="2404">SUM(U148:AA148)</f>
        <v>0</v>
      </c>
      <c r="U148" s="26">
        <f t="shared" ref="U148:AA148" si="2405">U145</f>
        <v>0</v>
      </c>
      <c r="V148" s="26">
        <f t="shared" si="2405"/>
        <v>0</v>
      </c>
      <c r="W148" s="26">
        <f t="shared" si="2405"/>
        <v>0</v>
      </c>
      <c r="X148" s="26">
        <f t="shared" si="2405"/>
        <v>0</v>
      </c>
      <c r="Y148" s="113">
        <f t="shared" si="2405"/>
        <v>0</v>
      </c>
      <c r="Z148" s="29">
        <f t="shared" si="2405"/>
        <v>0</v>
      </c>
      <c r="AA148" s="23">
        <f t="shared" si="2405"/>
        <v>0</v>
      </c>
      <c r="AB148" s="187">
        <f t="shared" ref="AB148" si="2406">IF($B145=$B139,AB142+IF($F145&lt;&gt;$G145,(AC145+$G147-$G146)/$F145,AC145/$F145),IF($F145&lt;&gt;Y145,(AC145+$G147-$G146)/$F145,AC145/$F145))</f>
        <v>0</v>
      </c>
      <c r="AC148" s="7">
        <f t="shared" ref="AC148:AC149" si="2407">SUM(AD148:AJ148)</f>
        <v>0</v>
      </c>
      <c r="AD148" s="26">
        <f t="shared" ref="AD148:AJ148" si="2408">AD145</f>
        <v>0</v>
      </c>
      <c r="AE148" s="26">
        <f t="shared" si="2408"/>
        <v>0</v>
      </c>
      <c r="AF148" s="26">
        <f t="shared" si="2408"/>
        <v>0</v>
      </c>
      <c r="AG148" s="26">
        <f t="shared" si="2408"/>
        <v>0</v>
      </c>
      <c r="AH148" s="113">
        <f t="shared" si="2408"/>
        <v>0</v>
      </c>
      <c r="AI148" s="29">
        <f t="shared" si="2408"/>
        <v>0</v>
      </c>
      <c r="AJ148" s="23">
        <f t="shared" si="2408"/>
        <v>0</v>
      </c>
      <c r="AK148" s="187">
        <f t="shared" ref="AK148" si="2409">IF($B145=$B139,AK142+IF($F145&lt;&gt;$G145,(AL145+$G147-$G146)/$F145,AL145/$F145),IF($F145&lt;&gt;AH145,(AL145+$G147-$G146)/$F145,AL145/$F145))</f>
        <v>0</v>
      </c>
      <c r="AL148" s="7">
        <f t="shared" ref="AL148:AL149" si="2410">SUM(AM148:AS148)</f>
        <v>0</v>
      </c>
      <c r="AM148" s="26">
        <f t="shared" ref="AM148:AS148" si="2411">AM145</f>
        <v>0</v>
      </c>
      <c r="AN148" s="26">
        <f t="shared" si="2411"/>
        <v>0</v>
      </c>
      <c r="AO148" s="26">
        <f t="shared" si="2411"/>
        <v>0</v>
      </c>
      <c r="AP148" s="26">
        <f t="shared" si="2411"/>
        <v>0</v>
      </c>
      <c r="AQ148" s="113">
        <f t="shared" si="2411"/>
        <v>0</v>
      </c>
      <c r="AR148" s="29">
        <f t="shared" si="2411"/>
        <v>0</v>
      </c>
      <c r="AS148" s="23">
        <f t="shared" si="2411"/>
        <v>0</v>
      </c>
      <c r="AT148" s="187">
        <f t="shared" ref="AT148" si="2412">IF($B145=$B139,AT142+IF($F145&lt;&gt;$G145,(AU145+$G147-$G146)/$F145,AU145/$F145),IF($F145&lt;&gt;AQ145,(AU145+$G147-$G146)/$F145,AU145/$F145))</f>
        <v>0</v>
      </c>
      <c r="AU148" s="7">
        <f t="shared" ref="AU148:AU149" si="2413">SUM(AV148:BB148)</f>
        <v>0</v>
      </c>
      <c r="AV148" s="6">
        <f t="shared" ref="AV148" si="2414">IF(SUM($AM$9:$AS$9)=SUM($AV$9:$BB$9),AV145,IF(AND(SUM($AV$9:$BB$9)&gt;42,SUM($AV$9:$BB$9)&lt;49),AV145,0))</f>
        <v>0</v>
      </c>
      <c r="AW148" s="6">
        <f t="shared" ref="AW148:BB148" si="2415">IF(SUM($AM$9:$AS$9)=SUM($AV$9:$BB$9),AW145,IF(AND(SUM($AV$9:$BB$9)&gt;42,SUM($AV$9:$BB$9)&lt;49),AW145,0))</f>
        <v>0</v>
      </c>
      <c r="AX148" s="6">
        <f t="shared" si="2415"/>
        <v>0</v>
      </c>
      <c r="AY148" s="6">
        <f t="shared" si="2415"/>
        <v>0</v>
      </c>
      <c r="AZ148" s="26">
        <f t="shared" si="2415"/>
        <v>0</v>
      </c>
      <c r="BA148" s="29">
        <f t="shared" si="2415"/>
        <v>0</v>
      </c>
      <c r="BB148" s="23">
        <f t="shared" si="2415"/>
        <v>0</v>
      </c>
    </row>
    <row r="149" spans="1:54" ht="15.75" customHeight="1" x14ac:dyDescent="0.2">
      <c r="A149" s="1">
        <f t="shared" ref="A149:A150" si="2416">A148</f>
        <v>0</v>
      </c>
      <c r="B149" s="313"/>
      <c r="C149" s="314"/>
      <c r="D149" s="314"/>
      <c r="E149" s="314"/>
      <c r="F149" s="31"/>
      <c r="G149" s="183"/>
      <c r="H149" s="123">
        <f t="shared" ref="H149" si="2417">IF($B145=$B139,H143+F149,$F149)</f>
        <v>0</v>
      </c>
      <c r="I149" s="165">
        <f t="shared" si="2356"/>
        <v>0</v>
      </c>
      <c r="J149" s="141">
        <f t="shared" ref="J149" si="2418">IF($H148=0,0,IF($B139=$B145,IF($H150&gt;0,$H150+J143,K145+J143),IF($H150&gt;0,$H150,K145)))</f>
        <v>0</v>
      </c>
      <c r="K149" s="7">
        <f t="shared" si="2401"/>
        <v>0</v>
      </c>
      <c r="L149" s="6"/>
      <c r="M149" s="6"/>
      <c r="N149" s="6"/>
      <c r="O149" s="6"/>
      <c r="P149" s="26"/>
      <c r="Q149" s="29"/>
      <c r="R149" s="23"/>
      <c r="S149" s="141">
        <f t="shared" ref="S149" si="2419">IF($H148=0,0,IF($B139=$B145,IF($H150&gt;0,$H150+S143,T145+S143),IF($H150&gt;0,$H150,T145)))</f>
        <v>0</v>
      </c>
      <c r="T149" s="7">
        <f t="shared" si="2404"/>
        <v>0</v>
      </c>
      <c r="U149" s="6"/>
      <c r="V149" s="6"/>
      <c r="W149" s="6"/>
      <c r="X149" s="6"/>
      <c r="Y149" s="26"/>
      <c r="Z149" s="29"/>
      <c r="AA149" s="23"/>
      <c r="AB149" s="141">
        <f t="shared" ref="AB149" si="2420">IF($H148=0,0,IF($B139=$B145,IF($H150&gt;0,$H150+AB143,AC145+AB143),IF($H150&gt;0,$H150,AC145)))</f>
        <v>0</v>
      </c>
      <c r="AC149" s="7">
        <f t="shared" si="2407"/>
        <v>0</v>
      </c>
      <c r="AD149" s="6"/>
      <c r="AE149" s="6"/>
      <c r="AF149" s="6"/>
      <c r="AG149" s="6"/>
      <c r="AH149" s="26"/>
      <c r="AI149" s="29"/>
      <c r="AJ149" s="23"/>
      <c r="AK149" s="141">
        <f t="shared" ref="AK149" si="2421">IF($H148=0,0,IF($B139=$B145,IF($H150&gt;0,$H150+AK143,AL145+AK143),IF($H150&gt;0,$H150,AL145)))</f>
        <v>0</v>
      </c>
      <c r="AL149" s="7">
        <f t="shared" si="2410"/>
        <v>0</v>
      </c>
      <c r="AM149" s="6"/>
      <c r="AN149" s="6"/>
      <c r="AO149" s="6"/>
      <c r="AP149" s="6"/>
      <c r="AQ149" s="26"/>
      <c r="AR149" s="29"/>
      <c r="AS149" s="23"/>
      <c r="AT149" s="141">
        <f t="shared" ref="AT149" si="2422">IF($H148=0,0,IF($B139=$B145,IF($H150&gt;0,$H150+AT143,AU145+AT143),IF($H150&gt;0,$H150,AU145)))</f>
        <v>0</v>
      </c>
      <c r="AU149" s="7">
        <f t="shared" si="2413"/>
        <v>0</v>
      </c>
      <c r="AV149" s="6"/>
      <c r="AW149" s="6"/>
      <c r="AX149" s="6"/>
      <c r="AY149" s="6"/>
      <c r="AZ149" s="26"/>
      <c r="BA149" s="29"/>
      <c r="BB149" s="23"/>
    </row>
    <row r="150" spans="1:54" ht="18.75" customHeight="1" thickBot="1" x14ac:dyDescent="0.25">
      <c r="A150" s="1">
        <f t="shared" si="2416"/>
        <v>0</v>
      </c>
      <c r="B150" s="323" t="str">
        <f>IF(B145="",Wydruk!$AE$6,IF(J146=0,Wydruk!$AE$7,IF(AND(G146&lt;G147,B145&lt;&gt;$B151),Wydruk!$AE$13,IF(AND($B145=$B139,$B145&lt;&gt;$B151),IF(OR(OR(J150&lt;4,J150&gt;5),OR(S150&lt;4,S150&gt;5),OR(AB150&lt;4,AB150&gt;5),OR(AK150&lt;4,AK150&gt;5),OR(AND(AT150&lt;4,AT150&gt;0),AT150&gt;5)),Wydruk!$AE$8,Wydruk!$AE$9),IF($B145=$B151,IF($F149&lt;&gt;0,Wydruk!$AE$12,Wydruk!$AE$10),IF(OR(OR(J146&lt;4,J146&gt;5),OR(S146&lt;4,S146&gt;5),OR(AB146&lt;4,AB146&gt;5),OR(AK146&lt;4,AK146&gt;5),OR(AND(AT146&lt;4,AT146&gt;0),AT146&gt;5)),Wydruk!$AE$8,Wydruk!$AE$11))))))</f>
        <v>Uzupełnij liczby godzin tygodniowego planu</v>
      </c>
      <c r="C150" s="324"/>
      <c r="D150" s="324"/>
      <c r="E150" s="324"/>
      <c r="F150" s="173">
        <f>październik!F150</f>
        <v>0</v>
      </c>
      <c r="G150" s="184">
        <f>październik!G150</f>
        <v>0</v>
      </c>
      <c r="H150" s="191">
        <f t="shared" ref="H150" si="2423">IF(OR($G150=0,$F150=0,$G150="",$F150=""),0,$G150/$F150)</f>
        <v>0</v>
      </c>
      <c r="I150" s="193"/>
      <c r="J150" s="176">
        <f t="shared" ref="J150" si="2424">IF($B139=$B145,IF(L145+L140&gt;0,1,0)+IF(M145+M140&gt;0,1,0)+IF(N145+N140&gt;0,1,0)+IF(O145+O140&gt;0,1,0)+IF(P145+P140&gt;0,1,0)+IF(Q145+Q140&gt;0,1,0)+IF(R145+R140&gt;0,1,0),J146)</f>
        <v>0</v>
      </c>
      <c r="K150" s="133">
        <f t="shared" ref="K150" si="2425">IF(OR($B145=$B151,J150=0,(K146-Q150+O150)&lt;=0),0,(K146-Q150+O150)/J150)</f>
        <v>0</v>
      </c>
      <c r="L150" s="137">
        <f t="shared" ref="L150" si="2426">IF(K150*(7-J147)&lt;=0,0,K150*(7-J147))</f>
        <v>0</v>
      </c>
      <c r="M150" s="311">
        <f t="shared" ref="M150" si="2427">ROUND(IF(OR(K147-K150*(7-J147)+P150&lt;0,$B145=$B151,K150&lt;=0,K147=0),0,IF(K147-K150*(7-J147)+P150&gt;Q150-O150+P150,Q150-O150+P150,K147-K150*(7-J147)+P150)),1)</f>
        <v>0</v>
      </c>
      <c r="N150" s="312"/>
      <c r="O150" s="139">
        <f t="shared" ref="O150" si="2428">IF(OR($B145=$B151,J146=0),0,IF($B145=$B139,J145,$F145))</f>
        <v>0</v>
      </c>
      <c r="P150" s="30">
        <f t="shared" ref="P150" si="2429">IF(OR($B145=$B151,J150=0),0,$G147-$G146)</f>
        <v>0</v>
      </c>
      <c r="Q150" s="134">
        <f t="shared" ref="Q150" si="2430">IF(OR($B145=$B151,J150=0),0,J149)</f>
        <v>0</v>
      </c>
      <c r="R150" s="138">
        <f t="shared" ref="R150" si="2431">IF($B145=$B151,0,K147)</f>
        <v>0</v>
      </c>
      <c r="S150" s="176">
        <f t="shared" ref="S150" si="2432">IF($B139=$B145,IF(U145+U140&gt;0,1,0)+IF(V145+V140&gt;0,1,0)+IF(W145+W140&gt;0,1,0)+IF(X145+X140&gt;0,1,0)+IF(Y145+Y140&gt;0,1,0)+IF(Z145+Z140&gt;0,1,0)+IF(AA145+AA140&gt;0,1,0),S146)</f>
        <v>0</v>
      </c>
      <c r="T150" s="133">
        <f t="shared" ref="T150" si="2433">IF(OR($B145=$B151,S150=0,(T146-Z150+X150)&lt;=0),0,(T146-Z150+X150)/S150)</f>
        <v>0</v>
      </c>
      <c r="U150" s="137">
        <f t="shared" ref="U150" si="2434">IF(T150*(7-S147)&lt;=0,0,T150*(7-S147))</f>
        <v>0</v>
      </c>
      <c r="V150" s="311">
        <f t="shared" ref="V150" si="2435">ROUND(IF(OR(T147-T150*(7-S147)+Y150&lt;0,$B145=$B151,T150&lt;=0,T147=0),0,IF(T147-T150*(7-S147)+Y150&gt;Z150-X150+Y150,Z150-X150+Y150,T147-T150*(7-S147)+Y150)),1)</f>
        <v>0</v>
      </c>
      <c r="W150" s="312"/>
      <c r="X150" s="139">
        <f t="shared" ref="X150" si="2436">IF(OR($B145=$B151,S146=0),0,IF($B145=$B139,S145,$F145))</f>
        <v>0</v>
      </c>
      <c r="Y150" s="30">
        <f t="shared" ref="Y150" si="2437">IF(OR($B145=$B151,S150=0),0,$G147-$G146)</f>
        <v>0</v>
      </c>
      <c r="Z150" s="134">
        <f t="shared" ref="Z150" si="2438">IF(OR($B145=$B151,S150=0),0,S149)</f>
        <v>0</v>
      </c>
      <c r="AA150" s="138">
        <f t="shared" ref="AA150" si="2439">IF($B145=$B151,0,T147)</f>
        <v>0</v>
      </c>
      <c r="AB150" s="176">
        <f t="shared" ref="AB150" si="2440">IF($B139=$B145,IF(AD145+AD140&gt;0,1,0)+IF(AE145+AE140&gt;0,1,0)+IF(AF145+AF140&gt;0,1,0)+IF(AG145+AG140&gt;0,1,0)+IF(AH145+AH140&gt;0,1,0)+IF(AI145+AI140&gt;0,1,0)+IF(AJ145+AJ140&gt;0,1,0),AB146)</f>
        <v>0</v>
      </c>
      <c r="AC150" s="133">
        <f t="shared" ref="AC150" si="2441">IF(OR($B145=$B151,AB150=0,(AC146-AI150+AG150)&lt;=0),0,(AC146-AI150+AG150)/AB150)</f>
        <v>0</v>
      </c>
      <c r="AD150" s="137">
        <f t="shared" ref="AD150" si="2442">IF(AC150*(7-AB147)&lt;=0,0,AC150*(7-AB147))</f>
        <v>0</v>
      </c>
      <c r="AE150" s="311">
        <f t="shared" ref="AE150" si="2443">ROUND(IF(OR(AC147-AC150*(7-AB147)+AH150&lt;0,$B145=$B151,AC150&lt;=0,AC147=0),0,IF(AC147-AC150*(7-AB147)+AH150&gt;AI150-AG150+AH150,AI150-AG150+AH150,AC147-AC150*(7-AB147)+AH150)),1)</f>
        <v>0</v>
      </c>
      <c r="AF150" s="312"/>
      <c r="AG150" s="139">
        <f t="shared" ref="AG150" si="2444">IF(OR($B145=$B151,AB146=0),0,IF($B145=$B139,AB145,$F145))</f>
        <v>0</v>
      </c>
      <c r="AH150" s="30">
        <f t="shared" ref="AH150" si="2445">IF(OR($B145=$B151,AB150=0),0,$G147-$G146)</f>
        <v>0</v>
      </c>
      <c r="AI150" s="134">
        <f t="shared" ref="AI150" si="2446">IF(OR($B145=$B151,AB150=0),0,AB149)</f>
        <v>0</v>
      </c>
      <c r="AJ150" s="138">
        <f t="shared" ref="AJ150" si="2447">IF($B145=$B151,0,AC147)</f>
        <v>0</v>
      </c>
      <c r="AK150" s="176">
        <f t="shared" ref="AK150" si="2448">IF($B139=$B145,IF(AM145+AM140&gt;0,1,0)+IF(AN145+AN140&gt;0,1,0)+IF(AO145+AO140&gt;0,1,0)+IF(AP145+AP140&gt;0,1,0)+IF(AQ145+AQ140&gt;0,1,0)+IF(AR145+AR140&gt;0,1,0)+IF(AS145+AS140&gt;0,1,0),AK146)</f>
        <v>0</v>
      </c>
      <c r="AL150" s="133">
        <f t="shared" ref="AL150" si="2449">IF(OR($B145=$B151,AK150=0,(AL146-AR150+AP150)&lt;=0),0,(AL146-AR150+AP150)/AK150)</f>
        <v>0</v>
      </c>
      <c r="AM150" s="137">
        <f t="shared" ref="AM150" si="2450">IF(AL150*(7-AK147)&lt;=0,0,AL150*(7-AK147))</f>
        <v>0</v>
      </c>
      <c r="AN150" s="311">
        <f t="shared" ref="AN150" si="2451">ROUND(IF(OR(AL147-AL150*(7-AK147)+AQ150&lt;0,$B145=$B151,AL150&lt;=0,AL147=0),0,IF(AL147-AL150*(7-AK147)+AQ150&gt;AR150-AP150+AQ150,AR150-AP150+AQ150,AL147-AL150*(7-AK147)+AQ150)),1)</f>
        <v>0</v>
      </c>
      <c r="AO150" s="312"/>
      <c r="AP150" s="139">
        <f t="shared" ref="AP150" si="2452">IF(OR($B145=$B151,AK146=0),0,IF($B145=$B139,AK145,$F145))</f>
        <v>0</v>
      </c>
      <c r="AQ150" s="30">
        <f t="shared" ref="AQ150" si="2453">IF(OR($B145=$B151,AK150=0),0,$G147-$G146)</f>
        <v>0</v>
      </c>
      <c r="AR150" s="134">
        <f t="shared" ref="AR150" si="2454">IF(OR($B145=$B151,AK150=0),0,AK149)</f>
        <v>0</v>
      </c>
      <c r="AS150" s="138">
        <f t="shared" ref="AS150" si="2455">IF($B145=$B151,0,AL147)</f>
        <v>0</v>
      </c>
      <c r="AT150" s="176">
        <f t="shared" ref="AT150" si="2456">IF($B139=$B145,IF(AV145+AV140&gt;0,1,0)+IF(AW145+AW140&gt;0,1,0)+IF(AX145+AX140&gt;0,1,0)+IF(AY145+AY140&gt;0,1,0)+IF(AZ145+AZ140&gt;0,1,0)+IF(BA145+BA140&gt;0,1,0)+IF(BB145+BB140&gt;0,1,0),AT146)</f>
        <v>0</v>
      </c>
      <c r="AU150" s="133">
        <f t="shared" ref="AU150" si="2457">IF(OR($B145=$B151,AT150=0,(AU146-BA150+AY150)&lt;=0),0,(AU146-BA150+AY150)/AT150)</f>
        <v>0</v>
      </c>
      <c r="AV150" s="137">
        <f t="shared" ref="AV150" si="2458">IF(AU150*(7-AT147)&lt;=0,0,AU150*(7-AT147))</f>
        <v>0</v>
      </c>
      <c r="AW150" s="311">
        <f t="shared" ref="AW150" si="2459">ROUND(IF(OR(AU147-AU150*(7-AT147)+AZ150&lt;0,$B145=$B151,AU150&lt;=0,AU147=0),0,IF(AU147-AU150*(7-AT147)+AZ150&gt;BA150-AY150+AZ150,BA150-AY150+AZ150,AU147-AU150*(7-AT147)+AZ150)),1)</f>
        <v>0</v>
      </c>
      <c r="AX150" s="312"/>
      <c r="AY150" s="139">
        <f t="shared" ref="AY150" si="2460">IF(OR($B145=$B151,AT146=0),0,IF($B145=$B139,AT145,$F145))</f>
        <v>0</v>
      </c>
      <c r="AZ150" s="30">
        <f t="shared" ref="AZ150" si="2461">IF(OR($B145=$B151,AT150=0),0,$G147-$G146)</f>
        <v>0</v>
      </c>
      <c r="BA150" s="134">
        <f t="shared" ref="BA150" si="2462">IF(OR($B145=$B151,AT150=0),0,AT149)</f>
        <v>0</v>
      </c>
      <c r="BB150" s="138">
        <f t="shared" ref="BB150" si="2463">IF($B145=$B151,0,AU147)</f>
        <v>0</v>
      </c>
    </row>
    <row r="151" spans="1:54" ht="15.75" x14ac:dyDescent="0.2">
      <c r="A151" s="1">
        <f t="shared" ref="A151" si="2464">IF(B151="","1. Niewypełnione",B151)</f>
        <v>0</v>
      </c>
      <c r="B151" s="320">
        <f>październik!B151</f>
        <v>0</v>
      </c>
      <c r="C151" s="321">
        <f>październik!C151</f>
        <v>0</v>
      </c>
      <c r="D151" s="321">
        <f>październik!D151</f>
        <v>0</v>
      </c>
      <c r="E151" s="321">
        <f>październik!E151</f>
        <v>0</v>
      </c>
      <c r="F151" s="177">
        <f>październik!F151</f>
        <v>18</v>
      </c>
      <c r="G151" s="185">
        <f>październik!G151</f>
        <v>18</v>
      </c>
      <c r="H151" s="177"/>
      <c r="I151" s="192">
        <f t="shared" ref="I151:I155" si="2465">K151+T151+AC151+AL151+AU151</f>
        <v>0</v>
      </c>
      <c r="J151" s="186">
        <f t="shared" ref="J151" si="2466">IF(OR($B151=$B157,J154=0),0,ROUND((K152+P156)/J154,0))</f>
        <v>0</v>
      </c>
      <c r="K151" s="51">
        <f t="shared" ref="K151:K152" si="2467">SUM(L151:R151)</f>
        <v>0</v>
      </c>
      <c r="L151" s="52">
        <f>październik!L151</f>
        <v>0</v>
      </c>
      <c r="M151" s="52">
        <f>październik!M151</f>
        <v>0</v>
      </c>
      <c r="N151" s="52">
        <f>październik!N151</f>
        <v>0</v>
      </c>
      <c r="O151" s="52">
        <f>październik!O151</f>
        <v>0</v>
      </c>
      <c r="P151" s="53">
        <f>październik!P151</f>
        <v>0</v>
      </c>
      <c r="Q151" s="54">
        <f>październik!Q151</f>
        <v>0</v>
      </c>
      <c r="R151" s="55">
        <f>październik!R151</f>
        <v>0</v>
      </c>
      <c r="S151" s="188">
        <f t="shared" ref="S151" si="2468">IF(OR($B151=$B157,S154=0),0,ROUND((T152+Y156)/S154,0))</f>
        <v>0</v>
      </c>
      <c r="T151" s="51">
        <f t="shared" ref="T151:T152" si="2469">SUM(U151:AA151)</f>
        <v>0</v>
      </c>
      <c r="U151" s="52">
        <f>październik!U151</f>
        <v>0</v>
      </c>
      <c r="V151" s="52">
        <f>październik!V151</f>
        <v>0</v>
      </c>
      <c r="W151" s="52">
        <f>październik!W151</f>
        <v>0</v>
      </c>
      <c r="X151" s="52">
        <f>październik!X151</f>
        <v>0</v>
      </c>
      <c r="Y151" s="53">
        <f>październik!Y151</f>
        <v>0</v>
      </c>
      <c r="Z151" s="54">
        <f>październik!Z151</f>
        <v>0</v>
      </c>
      <c r="AA151" s="55">
        <f>październik!AA151</f>
        <v>0</v>
      </c>
      <c r="AB151" s="188">
        <f t="shared" ref="AB151" si="2470">IF(OR($B151=$B157,AB154=0),0,ROUND((AC152+AH156)/AB154,0))</f>
        <v>0</v>
      </c>
      <c r="AC151" s="51">
        <f t="shared" ref="AC151:AC152" si="2471">SUM(AD151:AJ151)</f>
        <v>0</v>
      </c>
      <c r="AD151" s="52">
        <f>październik!AD151</f>
        <v>0</v>
      </c>
      <c r="AE151" s="52">
        <f>październik!AE151</f>
        <v>0</v>
      </c>
      <c r="AF151" s="52">
        <f>październik!AF151</f>
        <v>0</v>
      </c>
      <c r="AG151" s="52">
        <f>październik!AG151</f>
        <v>0</v>
      </c>
      <c r="AH151" s="53">
        <f>październik!AH151</f>
        <v>0</v>
      </c>
      <c r="AI151" s="54">
        <f>październik!AI151</f>
        <v>0</v>
      </c>
      <c r="AJ151" s="55">
        <f>październik!AJ151</f>
        <v>0</v>
      </c>
      <c r="AK151" s="188">
        <f t="shared" ref="AK151" si="2472">IF(OR($B151=$B157,AK154=0),0,ROUND((AL152+AQ156)/AK154,0))</f>
        <v>0</v>
      </c>
      <c r="AL151" s="51">
        <f t="shared" ref="AL151:AL152" si="2473">SUM(AM151:AS151)</f>
        <v>0</v>
      </c>
      <c r="AM151" s="52">
        <f>październik!AM151</f>
        <v>0</v>
      </c>
      <c r="AN151" s="52">
        <f>październik!AN151</f>
        <v>0</v>
      </c>
      <c r="AO151" s="52">
        <f>październik!AO151</f>
        <v>0</v>
      </c>
      <c r="AP151" s="52">
        <f>październik!AP151</f>
        <v>0</v>
      </c>
      <c r="AQ151" s="53">
        <f>październik!AQ151</f>
        <v>0</v>
      </c>
      <c r="AR151" s="54">
        <f>październik!AR151</f>
        <v>0</v>
      </c>
      <c r="AS151" s="55">
        <f>październik!AS151</f>
        <v>0</v>
      </c>
      <c r="AT151" s="188">
        <f t="shared" ref="AT151" si="2474">IF(OR($B151=$B157,AT154=0),0,ROUND((AU152+AZ156)/AT154,0))</f>
        <v>0</v>
      </c>
      <c r="AU151" s="51">
        <f t="shared" ref="AU151:AU152" si="2475">SUM(AV151:BB151)</f>
        <v>0</v>
      </c>
      <c r="AV151" s="52">
        <f t="shared" ref="AV151" si="2476">IF(SUM($AM$9:$AS$9)=SUM($AV$9:$BB$9),AM151,IF(AND(SUM($AV$9:$BB$9)&gt;42,SUM($AV$9:$BB$9)&lt;49),AM151,0))</f>
        <v>0</v>
      </c>
      <c r="AW151" s="52">
        <f t="shared" ref="AW151" si="2477">IF(SUM($AM$9:$AS$9)=SUM($AV$9:$BB$9),AN151,IF(AND(SUM($AV$9:$BB$9)&gt;42,SUM($AV$9:$BB$9)&lt;49),AN151,0))</f>
        <v>0</v>
      </c>
      <c r="AX151" s="52">
        <f t="shared" ref="AX151" si="2478">IF(SUM($AM$9:$AS$9)=SUM($AV$9:$BB$9),AO151,IF(AND(SUM($AV$9:$BB$9)&gt;42,SUM($AV$9:$BB$9)&lt;49),AO151,0))</f>
        <v>0</v>
      </c>
      <c r="AY151" s="52">
        <f t="shared" ref="AY151" si="2479">IF(SUM($AM$9:$AS$9)=SUM($AV$9:$BB$9),AP151,IF(AND(SUM($AV$9:$BB$9)&gt;42,SUM($AV$9:$BB$9)&lt;49),AP151,0))</f>
        <v>0</v>
      </c>
      <c r="AZ151" s="53">
        <f t="shared" ref="AZ151" si="2480">IF(SUM($AM$9:$AS$9)=SUM($AV$9:$BB$9),AQ151,IF(AND(SUM($AV$9:$BB$9)&gt;42,SUM($AV$9:$BB$9)&lt;49),AQ151,0))</f>
        <v>0</v>
      </c>
      <c r="BA151" s="54">
        <f t="shared" ref="BA151" si="2481">IF(SUM($AM$9:$AS$9)=SUM($AV$9:$BB$9),AR151,IF(AND(SUM($AV$9:$BB$9)&gt;42,SUM($AV$9:$BB$9)&lt;49),AR151,0))</f>
        <v>0</v>
      </c>
      <c r="BB151" s="55">
        <f t="shared" ref="BB151" si="2482">IF(SUM($AM$9:$AS$9)=SUM($AV$9:$BB$9),AS151,IF(AND(SUM($AV$9:$BB$9)&gt;42,SUM($AV$9:$BB$9)&lt;49),AS151,0))</f>
        <v>0</v>
      </c>
    </row>
    <row r="152" spans="1:54" ht="12.75" hidden="1" customHeight="1" x14ac:dyDescent="0.2">
      <c r="B152" s="93"/>
      <c r="C152" s="94"/>
      <c r="D152" s="95"/>
      <c r="E152" s="115"/>
      <c r="F152" s="140" t="b">
        <f t="shared" ref="F152" si="2483">IF($B145=$B151,OR(F146,G151&lt;F151),G151&lt;F151)</f>
        <v>0</v>
      </c>
      <c r="G152" s="189">
        <f t="shared" ref="G152" si="2484">IF(AND($B145=$B151,$B145&lt;&gt;"",$B145&lt;&gt;0),G151+G146,G151)</f>
        <v>18</v>
      </c>
      <c r="H152" s="120"/>
      <c r="I152" s="165">
        <f t="shared" si="2465"/>
        <v>0</v>
      </c>
      <c r="J152" s="194">
        <f t="shared" ref="J152" si="2485">7-COUNTIF(L151:R151,0)-COUNTIF(L151:R151,"")</f>
        <v>0</v>
      </c>
      <c r="K152" s="22">
        <f t="shared" si="2467"/>
        <v>0</v>
      </c>
      <c r="L152" s="35">
        <f t="shared" ref="L152:R152" si="2486">IF($B145=$B151,L151+L146,L151)</f>
        <v>0</v>
      </c>
      <c r="M152" s="35">
        <f t="shared" si="2486"/>
        <v>0</v>
      </c>
      <c r="N152" s="35">
        <f t="shared" si="2486"/>
        <v>0</v>
      </c>
      <c r="O152" s="35">
        <f t="shared" si="2486"/>
        <v>0</v>
      </c>
      <c r="P152" s="36">
        <f t="shared" si="2486"/>
        <v>0</v>
      </c>
      <c r="Q152" s="37">
        <f t="shared" si="2486"/>
        <v>0</v>
      </c>
      <c r="R152" s="38">
        <f t="shared" si="2486"/>
        <v>0</v>
      </c>
      <c r="S152" s="194">
        <f t="shared" ref="S152" si="2487">7-COUNTIF(U151:AA151,0)-COUNTIF(U151:AA151,"")</f>
        <v>0</v>
      </c>
      <c r="T152" s="22">
        <f t="shared" si="2469"/>
        <v>0</v>
      </c>
      <c r="U152" s="35">
        <f t="shared" ref="U152:AA152" si="2488">IF($B145=$B151,U151+U146,U151)</f>
        <v>0</v>
      </c>
      <c r="V152" s="35">
        <f t="shared" si="2488"/>
        <v>0</v>
      </c>
      <c r="W152" s="35">
        <f t="shared" si="2488"/>
        <v>0</v>
      </c>
      <c r="X152" s="35">
        <f t="shared" si="2488"/>
        <v>0</v>
      </c>
      <c r="Y152" s="36">
        <f t="shared" si="2488"/>
        <v>0</v>
      </c>
      <c r="Z152" s="37">
        <f t="shared" si="2488"/>
        <v>0</v>
      </c>
      <c r="AA152" s="38">
        <f t="shared" si="2488"/>
        <v>0</v>
      </c>
      <c r="AB152" s="194">
        <f t="shared" ref="AB152" si="2489">7-COUNTIF(AD151:AJ151,0)-COUNTIF(AD151:AJ151,"")</f>
        <v>0</v>
      </c>
      <c r="AC152" s="22">
        <f t="shared" si="2471"/>
        <v>0</v>
      </c>
      <c r="AD152" s="35">
        <f t="shared" ref="AD152:AJ152" si="2490">IF($B145=$B151,AD151+AD146,AD151)</f>
        <v>0</v>
      </c>
      <c r="AE152" s="35">
        <f t="shared" si="2490"/>
        <v>0</v>
      </c>
      <c r="AF152" s="35">
        <f t="shared" si="2490"/>
        <v>0</v>
      </c>
      <c r="AG152" s="35">
        <f t="shared" si="2490"/>
        <v>0</v>
      </c>
      <c r="AH152" s="36">
        <f t="shared" si="2490"/>
        <v>0</v>
      </c>
      <c r="AI152" s="37">
        <f t="shared" si="2490"/>
        <v>0</v>
      </c>
      <c r="AJ152" s="38">
        <f t="shared" si="2490"/>
        <v>0</v>
      </c>
      <c r="AK152" s="194">
        <f t="shared" ref="AK152" si="2491">7-COUNTIF(AM151:AS151,0)-COUNTIF(AM151:AS151,"")</f>
        <v>0</v>
      </c>
      <c r="AL152" s="22">
        <f t="shared" si="2473"/>
        <v>0</v>
      </c>
      <c r="AM152" s="35">
        <f t="shared" ref="AM152:AS152" si="2492">IF($B145=$B151,AM151+AM146,AM151)</f>
        <v>0</v>
      </c>
      <c r="AN152" s="35">
        <f t="shared" si="2492"/>
        <v>0</v>
      </c>
      <c r="AO152" s="35">
        <f t="shared" si="2492"/>
        <v>0</v>
      </c>
      <c r="AP152" s="35">
        <f t="shared" si="2492"/>
        <v>0</v>
      </c>
      <c r="AQ152" s="36">
        <f t="shared" si="2492"/>
        <v>0</v>
      </c>
      <c r="AR152" s="37">
        <f t="shared" si="2492"/>
        <v>0</v>
      </c>
      <c r="AS152" s="38">
        <f t="shared" si="2492"/>
        <v>0</v>
      </c>
      <c r="AT152" s="194">
        <f t="shared" ref="AT152" si="2493">7-COUNTIF(AV151:BB151,0)-COUNTIF(AV151:BB151,"")</f>
        <v>0</v>
      </c>
      <c r="AU152" s="22">
        <f t="shared" si="2475"/>
        <v>0</v>
      </c>
      <c r="AV152" s="35">
        <f t="shared" ref="AV152:BB152" si="2494">IF($B145=$B151,AV151+AV146,AV151)</f>
        <v>0</v>
      </c>
      <c r="AW152" s="35">
        <f t="shared" si="2494"/>
        <v>0</v>
      </c>
      <c r="AX152" s="35">
        <f t="shared" si="2494"/>
        <v>0</v>
      </c>
      <c r="AY152" s="35">
        <f t="shared" si="2494"/>
        <v>0</v>
      </c>
      <c r="AZ152" s="36">
        <f t="shared" si="2494"/>
        <v>0</v>
      </c>
      <c r="BA152" s="37">
        <f t="shared" si="2494"/>
        <v>0</v>
      </c>
      <c r="BB152" s="38">
        <f t="shared" si="2494"/>
        <v>0</v>
      </c>
    </row>
    <row r="153" spans="1:54" ht="15" hidden="1" customHeight="1" x14ac:dyDescent="0.2">
      <c r="B153" s="116"/>
      <c r="C153" s="117"/>
      <c r="D153" s="118"/>
      <c r="E153" s="119"/>
      <c r="F153" s="92"/>
      <c r="G153" s="190">
        <f t="shared" ref="G153" si="2495">IF(AND($B145=$B151,$B145&lt;&gt;"",$B145&lt;&gt;0),F151+G147,F151)</f>
        <v>18</v>
      </c>
      <c r="H153" s="121"/>
      <c r="I153" s="165">
        <f t="shared" si="2465"/>
        <v>0</v>
      </c>
      <c r="J153" s="195">
        <f t="shared" ref="J153" si="2496">IF($B151=$B145,COUNTIF(L153:R153,0),COUNTIF(L154:R154,0)+COUNTIF(L154:R154,""))</f>
        <v>7</v>
      </c>
      <c r="K153" s="39">
        <f t="shared" ref="K153:R153" si="2497">IF($B145=$B151,K154+K147,K154)</f>
        <v>0</v>
      </c>
      <c r="L153" s="40">
        <f t="shared" si="2497"/>
        <v>0</v>
      </c>
      <c r="M153" s="40">
        <f t="shared" si="2497"/>
        <v>0</v>
      </c>
      <c r="N153" s="40">
        <f t="shared" si="2497"/>
        <v>0</v>
      </c>
      <c r="O153" s="40">
        <f t="shared" si="2497"/>
        <v>0</v>
      </c>
      <c r="P153" s="41">
        <f t="shared" si="2497"/>
        <v>0</v>
      </c>
      <c r="Q153" s="42">
        <f t="shared" si="2497"/>
        <v>0</v>
      </c>
      <c r="R153" s="43">
        <f t="shared" si="2497"/>
        <v>0</v>
      </c>
      <c r="S153" s="195">
        <f t="shared" ref="S153" si="2498">IF($B151=$B145,COUNTIF(U153:AA153,0),COUNTIF(U154:AA154,0)+COUNTIF(U154:AA154,""))</f>
        <v>7</v>
      </c>
      <c r="T153" s="39">
        <f t="shared" ref="T153:AA153" si="2499">IF($B145=$B151,T154+T147,T154)</f>
        <v>0</v>
      </c>
      <c r="U153" s="40">
        <f t="shared" si="2499"/>
        <v>0</v>
      </c>
      <c r="V153" s="40">
        <f t="shared" si="2499"/>
        <v>0</v>
      </c>
      <c r="W153" s="40">
        <f t="shared" si="2499"/>
        <v>0</v>
      </c>
      <c r="X153" s="40">
        <f t="shared" si="2499"/>
        <v>0</v>
      </c>
      <c r="Y153" s="41">
        <f t="shared" si="2499"/>
        <v>0</v>
      </c>
      <c r="Z153" s="42">
        <f t="shared" si="2499"/>
        <v>0</v>
      </c>
      <c r="AA153" s="43">
        <f t="shared" si="2499"/>
        <v>0</v>
      </c>
      <c r="AB153" s="195">
        <f t="shared" ref="AB153" si="2500">IF($B151=$B145,COUNTIF(AD153:AJ153,0),COUNTIF(AD154:AJ154,0)+COUNTIF(AD154:AJ154,""))</f>
        <v>7</v>
      </c>
      <c r="AC153" s="39">
        <f t="shared" ref="AC153:AJ153" si="2501">IF($B145=$B151,AC154+AC147,AC154)</f>
        <v>0</v>
      </c>
      <c r="AD153" s="40">
        <f t="shared" si="2501"/>
        <v>0</v>
      </c>
      <c r="AE153" s="40">
        <f t="shared" si="2501"/>
        <v>0</v>
      </c>
      <c r="AF153" s="40">
        <f t="shared" si="2501"/>
        <v>0</v>
      </c>
      <c r="AG153" s="40">
        <f t="shared" si="2501"/>
        <v>0</v>
      </c>
      <c r="AH153" s="41">
        <f t="shared" si="2501"/>
        <v>0</v>
      </c>
      <c r="AI153" s="42">
        <f t="shared" si="2501"/>
        <v>0</v>
      </c>
      <c r="AJ153" s="43">
        <f t="shared" si="2501"/>
        <v>0</v>
      </c>
      <c r="AK153" s="195">
        <f t="shared" ref="AK153" si="2502">IF($B151=$B145,COUNTIF(AM153:AS153,0),COUNTIF(AM154:AS154,0)+COUNTIF(AM154:AS154,""))</f>
        <v>7</v>
      </c>
      <c r="AL153" s="39">
        <f t="shared" ref="AL153:AS153" si="2503">IF($B145=$B151,AL154+AL147,AL154)</f>
        <v>0</v>
      </c>
      <c r="AM153" s="40">
        <f t="shared" si="2503"/>
        <v>0</v>
      </c>
      <c r="AN153" s="40">
        <f t="shared" si="2503"/>
        <v>0</v>
      </c>
      <c r="AO153" s="40">
        <f t="shared" si="2503"/>
        <v>0</v>
      </c>
      <c r="AP153" s="40">
        <f t="shared" si="2503"/>
        <v>0</v>
      </c>
      <c r="AQ153" s="41">
        <f t="shared" si="2503"/>
        <v>0</v>
      </c>
      <c r="AR153" s="42">
        <f t="shared" si="2503"/>
        <v>0</v>
      </c>
      <c r="AS153" s="43">
        <f t="shared" si="2503"/>
        <v>0</v>
      </c>
      <c r="AT153" s="195">
        <f t="shared" ref="AT153" si="2504">IF($B151=$B145,COUNTIF(AV153:BB153,0),COUNTIF(AV154:BB154,0)+COUNTIF(AV154:BB154,""))</f>
        <v>7</v>
      </c>
      <c r="AU153" s="39">
        <f t="shared" ref="AU153:BB153" si="2505">IF($B145=$B151,AU154+AU147,AU154)</f>
        <v>0</v>
      </c>
      <c r="AV153" s="40">
        <f t="shared" si="2505"/>
        <v>0</v>
      </c>
      <c r="AW153" s="40">
        <f t="shared" si="2505"/>
        <v>0</v>
      </c>
      <c r="AX153" s="40">
        <f t="shared" si="2505"/>
        <v>0</v>
      </c>
      <c r="AY153" s="40">
        <f t="shared" si="2505"/>
        <v>0</v>
      </c>
      <c r="AZ153" s="41">
        <f t="shared" si="2505"/>
        <v>0</v>
      </c>
      <c r="BA153" s="42">
        <f t="shared" si="2505"/>
        <v>0</v>
      </c>
      <c r="BB153" s="43">
        <f t="shared" si="2505"/>
        <v>0</v>
      </c>
    </row>
    <row r="154" spans="1:54" ht="15.75" customHeight="1" x14ac:dyDescent="0.2">
      <c r="A154" s="1">
        <f t="shared" ref="A154" si="2506">A151</f>
        <v>0</v>
      </c>
      <c r="B154" s="313">
        <f t="shared" ref="B154" si="2507">B148+1</f>
        <v>23</v>
      </c>
      <c r="C154" s="314"/>
      <c r="D154" s="314"/>
      <c r="E154" s="314"/>
      <c r="F154" s="31"/>
      <c r="G154" s="183"/>
      <c r="H154" s="122">
        <f t="shared" ref="H154" si="2508">5-COUNTIF(AU151,0)-COUNTIF(AL151,0)-COUNTIF(AC151,0)-COUNTIF(T151,0)-COUNTIF(K151,0)</f>
        <v>0</v>
      </c>
      <c r="I154" s="165">
        <f t="shared" si="2465"/>
        <v>0</v>
      </c>
      <c r="J154" s="187">
        <f t="shared" ref="J154" si="2509">IF($B151=$B145,J148+IF($F151&lt;&gt;$G151,(K151+$G153-$G152)/$F151,K151/$F151),IF($F151&lt;&gt;G151,(K151+$G153-$G152)/$F151,K151/$F151))</f>
        <v>0</v>
      </c>
      <c r="K154" s="7">
        <f t="shared" ref="K154:K155" si="2510">SUM(L154:R154)</f>
        <v>0</v>
      </c>
      <c r="L154" s="26">
        <f t="shared" ref="L154:R154" si="2511">L151</f>
        <v>0</v>
      </c>
      <c r="M154" s="26">
        <f t="shared" si="2511"/>
        <v>0</v>
      </c>
      <c r="N154" s="26">
        <f t="shared" si="2511"/>
        <v>0</v>
      </c>
      <c r="O154" s="26">
        <f t="shared" si="2511"/>
        <v>0</v>
      </c>
      <c r="P154" s="26">
        <f t="shared" si="2511"/>
        <v>0</v>
      </c>
      <c r="Q154" s="29">
        <f t="shared" si="2511"/>
        <v>0</v>
      </c>
      <c r="R154" s="23">
        <f t="shared" si="2511"/>
        <v>0</v>
      </c>
      <c r="S154" s="187">
        <f t="shared" ref="S154" si="2512">IF($B151=$B145,S148+IF($F151&lt;&gt;$G151,(T151+$G153-$G152)/$F151,T151/$F151),IF($F151&lt;&gt;P151,(T151+$G153-$G152)/$F151,T151/$F151))</f>
        <v>0</v>
      </c>
      <c r="T154" s="7">
        <f t="shared" ref="T154:T155" si="2513">SUM(U154:AA154)</f>
        <v>0</v>
      </c>
      <c r="U154" s="26">
        <f t="shared" ref="U154:AA154" si="2514">U151</f>
        <v>0</v>
      </c>
      <c r="V154" s="26">
        <f t="shared" si="2514"/>
        <v>0</v>
      </c>
      <c r="W154" s="26">
        <f t="shared" si="2514"/>
        <v>0</v>
      </c>
      <c r="X154" s="26">
        <f t="shared" si="2514"/>
        <v>0</v>
      </c>
      <c r="Y154" s="113">
        <f t="shared" si="2514"/>
        <v>0</v>
      </c>
      <c r="Z154" s="29">
        <f t="shared" si="2514"/>
        <v>0</v>
      </c>
      <c r="AA154" s="23">
        <f t="shared" si="2514"/>
        <v>0</v>
      </c>
      <c r="AB154" s="187">
        <f t="shared" ref="AB154" si="2515">IF($B151=$B145,AB148+IF($F151&lt;&gt;$G151,(AC151+$G153-$G152)/$F151,AC151/$F151),IF($F151&lt;&gt;Y151,(AC151+$G153-$G152)/$F151,AC151/$F151))</f>
        <v>0</v>
      </c>
      <c r="AC154" s="7">
        <f t="shared" ref="AC154:AC155" si="2516">SUM(AD154:AJ154)</f>
        <v>0</v>
      </c>
      <c r="AD154" s="26">
        <f t="shared" ref="AD154:AJ154" si="2517">AD151</f>
        <v>0</v>
      </c>
      <c r="AE154" s="26">
        <f t="shared" si="2517"/>
        <v>0</v>
      </c>
      <c r="AF154" s="26">
        <f t="shared" si="2517"/>
        <v>0</v>
      </c>
      <c r="AG154" s="26">
        <f t="shared" si="2517"/>
        <v>0</v>
      </c>
      <c r="AH154" s="113">
        <f t="shared" si="2517"/>
        <v>0</v>
      </c>
      <c r="AI154" s="29">
        <f t="shared" si="2517"/>
        <v>0</v>
      </c>
      <c r="AJ154" s="23">
        <f t="shared" si="2517"/>
        <v>0</v>
      </c>
      <c r="AK154" s="187">
        <f t="shared" ref="AK154" si="2518">IF($B151=$B145,AK148+IF($F151&lt;&gt;$G151,(AL151+$G153-$G152)/$F151,AL151/$F151),IF($F151&lt;&gt;AH151,(AL151+$G153-$G152)/$F151,AL151/$F151))</f>
        <v>0</v>
      </c>
      <c r="AL154" s="7">
        <f t="shared" ref="AL154:AL155" si="2519">SUM(AM154:AS154)</f>
        <v>0</v>
      </c>
      <c r="AM154" s="26">
        <f t="shared" ref="AM154:AS154" si="2520">AM151</f>
        <v>0</v>
      </c>
      <c r="AN154" s="26">
        <f t="shared" si="2520"/>
        <v>0</v>
      </c>
      <c r="AO154" s="26">
        <f t="shared" si="2520"/>
        <v>0</v>
      </c>
      <c r="AP154" s="26">
        <f t="shared" si="2520"/>
        <v>0</v>
      </c>
      <c r="AQ154" s="113">
        <f t="shared" si="2520"/>
        <v>0</v>
      </c>
      <c r="AR154" s="29">
        <f t="shared" si="2520"/>
        <v>0</v>
      </c>
      <c r="AS154" s="23">
        <f t="shared" si="2520"/>
        <v>0</v>
      </c>
      <c r="AT154" s="187">
        <f t="shared" ref="AT154" si="2521">IF($B151=$B145,AT148+IF($F151&lt;&gt;$G151,(AU151+$G153-$G152)/$F151,AU151/$F151),IF($F151&lt;&gt;AQ151,(AU151+$G153-$G152)/$F151,AU151/$F151))</f>
        <v>0</v>
      </c>
      <c r="AU154" s="7">
        <f t="shared" ref="AU154:AU155" si="2522">SUM(AV154:BB154)</f>
        <v>0</v>
      </c>
      <c r="AV154" s="6">
        <f t="shared" ref="AV154" si="2523">IF(SUM($AM$9:$AS$9)=SUM($AV$9:$BB$9),AV151,IF(AND(SUM($AV$9:$BB$9)&gt;42,SUM($AV$9:$BB$9)&lt;49),AV151,0))</f>
        <v>0</v>
      </c>
      <c r="AW154" s="6">
        <f t="shared" ref="AW154:BB154" si="2524">IF(SUM($AM$9:$AS$9)=SUM($AV$9:$BB$9),AW151,IF(AND(SUM($AV$9:$BB$9)&gt;42,SUM($AV$9:$BB$9)&lt;49),AW151,0))</f>
        <v>0</v>
      </c>
      <c r="AX154" s="6">
        <f t="shared" si="2524"/>
        <v>0</v>
      </c>
      <c r="AY154" s="6">
        <f t="shared" si="2524"/>
        <v>0</v>
      </c>
      <c r="AZ154" s="26">
        <f t="shared" si="2524"/>
        <v>0</v>
      </c>
      <c r="BA154" s="29">
        <f t="shared" si="2524"/>
        <v>0</v>
      </c>
      <c r="BB154" s="23">
        <f t="shared" si="2524"/>
        <v>0</v>
      </c>
    </row>
    <row r="155" spans="1:54" ht="15.75" customHeight="1" x14ac:dyDescent="0.2">
      <c r="A155" s="1">
        <f t="shared" ref="A155:A156" si="2525">A154</f>
        <v>0</v>
      </c>
      <c r="B155" s="313"/>
      <c r="C155" s="314"/>
      <c r="D155" s="314"/>
      <c r="E155" s="314"/>
      <c r="F155" s="31"/>
      <c r="G155" s="183"/>
      <c r="H155" s="123">
        <f t="shared" ref="H155" si="2526">IF($B151=$B145,H149+F155,$F155)</f>
        <v>0</v>
      </c>
      <c r="I155" s="165">
        <f t="shared" si="2465"/>
        <v>0</v>
      </c>
      <c r="J155" s="141">
        <f t="shared" ref="J155" si="2527">IF($H154=0,0,IF($B145=$B151,IF($H156&gt;0,$H156+J149,K151+J149),IF($H156&gt;0,$H156,K151)))</f>
        <v>0</v>
      </c>
      <c r="K155" s="7">
        <f t="shared" si="2510"/>
        <v>0</v>
      </c>
      <c r="L155" s="6"/>
      <c r="M155" s="6"/>
      <c r="N155" s="6"/>
      <c r="O155" s="6"/>
      <c r="P155" s="26"/>
      <c r="Q155" s="29"/>
      <c r="R155" s="23"/>
      <c r="S155" s="141">
        <f t="shared" ref="S155" si="2528">IF($H154=0,0,IF($B145=$B151,IF($H156&gt;0,$H156+S149,T151+S149),IF($H156&gt;0,$H156,T151)))</f>
        <v>0</v>
      </c>
      <c r="T155" s="7">
        <f t="shared" si="2513"/>
        <v>0</v>
      </c>
      <c r="U155" s="6"/>
      <c r="V155" s="6"/>
      <c r="W155" s="6"/>
      <c r="X155" s="6"/>
      <c r="Y155" s="26"/>
      <c r="Z155" s="29"/>
      <c r="AA155" s="23"/>
      <c r="AB155" s="141">
        <f t="shared" ref="AB155" si="2529">IF($H154=0,0,IF($B145=$B151,IF($H156&gt;0,$H156+AB149,AC151+AB149),IF($H156&gt;0,$H156,AC151)))</f>
        <v>0</v>
      </c>
      <c r="AC155" s="7">
        <f t="shared" si="2516"/>
        <v>0</v>
      </c>
      <c r="AD155" s="6"/>
      <c r="AE155" s="6"/>
      <c r="AF155" s="6"/>
      <c r="AG155" s="6"/>
      <c r="AH155" s="26"/>
      <c r="AI155" s="29"/>
      <c r="AJ155" s="23"/>
      <c r="AK155" s="141">
        <f t="shared" ref="AK155" si="2530">IF($H154=0,0,IF($B145=$B151,IF($H156&gt;0,$H156+AK149,AL151+AK149),IF($H156&gt;0,$H156,AL151)))</f>
        <v>0</v>
      </c>
      <c r="AL155" s="7">
        <f t="shared" si="2519"/>
        <v>0</v>
      </c>
      <c r="AM155" s="6"/>
      <c r="AN155" s="6"/>
      <c r="AO155" s="6"/>
      <c r="AP155" s="6"/>
      <c r="AQ155" s="26"/>
      <c r="AR155" s="29"/>
      <c r="AS155" s="23"/>
      <c r="AT155" s="141">
        <f t="shared" ref="AT155" si="2531">IF($H154=0,0,IF($B145=$B151,IF($H156&gt;0,$H156+AT149,AU151+AT149),IF($H156&gt;0,$H156,AU151)))</f>
        <v>0</v>
      </c>
      <c r="AU155" s="7">
        <f t="shared" si="2522"/>
        <v>0</v>
      </c>
      <c r="AV155" s="6"/>
      <c r="AW155" s="6"/>
      <c r="AX155" s="6"/>
      <c r="AY155" s="6"/>
      <c r="AZ155" s="26"/>
      <c r="BA155" s="29"/>
      <c r="BB155" s="23"/>
    </row>
    <row r="156" spans="1:54" ht="18.75" customHeight="1" thickBot="1" x14ac:dyDescent="0.25">
      <c r="A156" s="1">
        <f t="shared" si="2525"/>
        <v>0</v>
      </c>
      <c r="B156" s="323" t="str">
        <f>IF(B151="",Wydruk!$AE$6,IF(J152=0,Wydruk!$AE$7,IF(AND(G152&lt;G153,B151&lt;&gt;$B157),Wydruk!$AE$13,IF(AND($B151=$B145,$B151&lt;&gt;$B157),IF(OR(OR(J156&lt;4,J156&gt;5),OR(S156&lt;4,S156&gt;5),OR(AB156&lt;4,AB156&gt;5),OR(AK156&lt;4,AK156&gt;5),OR(AND(AT156&lt;4,AT156&gt;0),AT156&gt;5)),Wydruk!$AE$8,Wydruk!$AE$9),IF($B151=$B157,IF($F155&lt;&gt;0,Wydruk!$AE$12,Wydruk!$AE$10),IF(OR(OR(J152&lt;4,J152&gt;5),OR(S152&lt;4,S152&gt;5),OR(AB152&lt;4,AB152&gt;5),OR(AK152&lt;4,AK152&gt;5),OR(AND(AT152&lt;4,AT152&gt;0),AT152&gt;5)),Wydruk!$AE$8,Wydruk!$AE$11))))))</f>
        <v>Uzupełnij liczby godzin tygodniowego planu</v>
      </c>
      <c r="C156" s="324"/>
      <c r="D156" s="324"/>
      <c r="E156" s="324"/>
      <c r="F156" s="173">
        <f>październik!F156</f>
        <v>0</v>
      </c>
      <c r="G156" s="184">
        <f>październik!G156</f>
        <v>0</v>
      </c>
      <c r="H156" s="191">
        <f t="shared" ref="H156" si="2532">IF(OR($G156=0,$F156=0,$G156="",$F156=""),0,$G156/$F156)</f>
        <v>0</v>
      </c>
      <c r="I156" s="193"/>
      <c r="J156" s="176">
        <f t="shared" ref="J156" si="2533">IF($B145=$B151,IF(L151+L146&gt;0,1,0)+IF(M151+M146&gt;0,1,0)+IF(N151+N146&gt;0,1,0)+IF(O151+O146&gt;0,1,0)+IF(P151+P146&gt;0,1,0)+IF(Q151+Q146&gt;0,1,0)+IF(R151+R146&gt;0,1,0),J152)</f>
        <v>0</v>
      </c>
      <c r="K156" s="133">
        <f t="shared" ref="K156" si="2534">IF(OR($B151=$B157,J156=0,(K152-Q156+O156)&lt;=0),0,(K152-Q156+O156)/J156)</f>
        <v>0</v>
      </c>
      <c r="L156" s="137">
        <f t="shared" ref="L156" si="2535">IF(K156*(7-J153)&lt;=0,0,K156*(7-J153))</f>
        <v>0</v>
      </c>
      <c r="M156" s="311">
        <f t="shared" ref="M156" si="2536">ROUND(IF(OR(K153-K156*(7-J153)+P156&lt;0,$B151=$B157,K156&lt;=0,K153=0),0,IF(K153-K156*(7-J153)+P156&gt;Q156-O156+P156,Q156-O156+P156,K153-K156*(7-J153)+P156)),1)</f>
        <v>0</v>
      </c>
      <c r="N156" s="312"/>
      <c r="O156" s="139">
        <f t="shared" ref="O156" si="2537">IF(OR($B151=$B157,J152=0),0,IF($B151=$B145,J151,$F151))</f>
        <v>0</v>
      </c>
      <c r="P156" s="30">
        <f t="shared" ref="P156" si="2538">IF(OR($B151=$B157,J156=0),0,$G153-$G152)</f>
        <v>0</v>
      </c>
      <c r="Q156" s="134">
        <f t="shared" ref="Q156" si="2539">IF(OR($B151=$B157,J156=0),0,J155)</f>
        <v>0</v>
      </c>
      <c r="R156" s="138">
        <f t="shared" ref="R156" si="2540">IF($B151=$B157,0,K153)</f>
        <v>0</v>
      </c>
      <c r="S156" s="176">
        <f t="shared" ref="S156" si="2541">IF($B145=$B151,IF(U151+U146&gt;0,1,0)+IF(V151+V146&gt;0,1,0)+IF(W151+W146&gt;0,1,0)+IF(X151+X146&gt;0,1,0)+IF(Y151+Y146&gt;0,1,0)+IF(Z151+Z146&gt;0,1,0)+IF(AA151+AA146&gt;0,1,0),S152)</f>
        <v>0</v>
      </c>
      <c r="T156" s="133">
        <f t="shared" ref="T156" si="2542">IF(OR($B151=$B157,S156=0,(T152-Z156+X156)&lt;=0),0,(T152-Z156+X156)/S156)</f>
        <v>0</v>
      </c>
      <c r="U156" s="137">
        <f t="shared" ref="U156" si="2543">IF(T156*(7-S153)&lt;=0,0,T156*(7-S153))</f>
        <v>0</v>
      </c>
      <c r="V156" s="311">
        <f t="shared" ref="V156" si="2544">ROUND(IF(OR(T153-T156*(7-S153)+Y156&lt;0,$B151=$B157,T156&lt;=0,T153=0),0,IF(T153-T156*(7-S153)+Y156&gt;Z156-X156+Y156,Z156-X156+Y156,T153-T156*(7-S153)+Y156)),1)</f>
        <v>0</v>
      </c>
      <c r="W156" s="312"/>
      <c r="X156" s="139">
        <f t="shared" ref="X156" si="2545">IF(OR($B151=$B157,S152=0),0,IF($B151=$B145,S151,$F151))</f>
        <v>0</v>
      </c>
      <c r="Y156" s="30">
        <f t="shared" ref="Y156" si="2546">IF(OR($B151=$B157,S156=0),0,$G153-$G152)</f>
        <v>0</v>
      </c>
      <c r="Z156" s="134">
        <f t="shared" ref="Z156" si="2547">IF(OR($B151=$B157,S156=0),0,S155)</f>
        <v>0</v>
      </c>
      <c r="AA156" s="138">
        <f t="shared" ref="AA156" si="2548">IF($B151=$B157,0,T153)</f>
        <v>0</v>
      </c>
      <c r="AB156" s="176">
        <f t="shared" ref="AB156" si="2549">IF($B145=$B151,IF(AD151+AD146&gt;0,1,0)+IF(AE151+AE146&gt;0,1,0)+IF(AF151+AF146&gt;0,1,0)+IF(AG151+AG146&gt;0,1,0)+IF(AH151+AH146&gt;0,1,0)+IF(AI151+AI146&gt;0,1,0)+IF(AJ151+AJ146&gt;0,1,0),AB152)</f>
        <v>0</v>
      </c>
      <c r="AC156" s="133">
        <f t="shared" ref="AC156" si="2550">IF(OR($B151=$B157,AB156=0,(AC152-AI156+AG156)&lt;=0),0,(AC152-AI156+AG156)/AB156)</f>
        <v>0</v>
      </c>
      <c r="AD156" s="137">
        <f t="shared" ref="AD156" si="2551">IF(AC156*(7-AB153)&lt;=0,0,AC156*(7-AB153))</f>
        <v>0</v>
      </c>
      <c r="AE156" s="311">
        <f t="shared" ref="AE156" si="2552">ROUND(IF(OR(AC153-AC156*(7-AB153)+AH156&lt;0,$B151=$B157,AC156&lt;=0,AC153=0),0,IF(AC153-AC156*(7-AB153)+AH156&gt;AI156-AG156+AH156,AI156-AG156+AH156,AC153-AC156*(7-AB153)+AH156)),1)</f>
        <v>0</v>
      </c>
      <c r="AF156" s="312"/>
      <c r="AG156" s="139">
        <f t="shared" ref="AG156" si="2553">IF(OR($B151=$B157,AB152=0),0,IF($B151=$B145,AB151,$F151))</f>
        <v>0</v>
      </c>
      <c r="AH156" s="30">
        <f t="shared" ref="AH156" si="2554">IF(OR($B151=$B157,AB156=0),0,$G153-$G152)</f>
        <v>0</v>
      </c>
      <c r="AI156" s="134">
        <f t="shared" ref="AI156" si="2555">IF(OR($B151=$B157,AB156=0),0,AB155)</f>
        <v>0</v>
      </c>
      <c r="AJ156" s="138">
        <f t="shared" ref="AJ156" si="2556">IF($B151=$B157,0,AC153)</f>
        <v>0</v>
      </c>
      <c r="AK156" s="176">
        <f t="shared" ref="AK156" si="2557">IF($B145=$B151,IF(AM151+AM146&gt;0,1,0)+IF(AN151+AN146&gt;0,1,0)+IF(AO151+AO146&gt;0,1,0)+IF(AP151+AP146&gt;0,1,0)+IF(AQ151+AQ146&gt;0,1,0)+IF(AR151+AR146&gt;0,1,0)+IF(AS151+AS146&gt;0,1,0),AK152)</f>
        <v>0</v>
      </c>
      <c r="AL156" s="133">
        <f t="shared" ref="AL156" si="2558">IF(OR($B151=$B157,AK156=0,(AL152-AR156+AP156)&lt;=0),0,(AL152-AR156+AP156)/AK156)</f>
        <v>0</v>
      </c>
      <c r="AM156" s="137">
        <f t="shared" ref="AM156" si="2559">IF(AL156*(7-AK153)&lt;=0,0,AL156*(7-AK153))</f>
        <v>0</v>
      </c>
      <c r="AN156" s="311">
        <f t="shared" ref="AN156" si="2560">ROUND(IF(OR(AL153-AL156*(7-AK153)+AQ156&lt;0,$B151=$B157,AL156&lt;=0,AL153=0),0,IF(AL153-AL156*(7-AK153)+AQ156&gt;AR156-AP156+AQ156,AR156-AP156+AQ156,AL153-AL156*(7-AK153)+AQ156)),1)</f>
        <v>0</v>
      </c>
      <c r="AO156" s="312"/>
      <c r="AP156" s="139">
        <f t="shared" ref="AP156" si="2561">IF(OR($B151=$B157,AK152=0),0,IF($B151=$B145,AK151,$F151))</f>
        <v>0</v>
      </c>
      <c r="AQ156" s="30">
        <f t="shared" ref="AQ156" si="2562">IF(OR($B151=$B157,AK156=0),0,$G153-$G152)</f>
        <v>0</v>
      </c>
      <c r="AR156" s="134">
        <f t="shared" ref="AR156" si="2563">IF(OR($B151=$B157,AK156=0),0,AK155)</f>
        <v>0</v>
      </c>
      <c r="AS156" s="138">
        <f t="shared" ref="AS156" si="2564">IF($B151=$B157,0,AL153)</f>
        <v>0</v>
      </c>
      <c r="AT156" s="176">
        <f t="shared" ref="AT156" si="2565">IF($B145=$B151,IF(AV151+AV146&gt;0,1,0)+IF(AW151+AW146&gt;0,1,0)+IF(AX151+AX146&gt;0,1,0)+IF(AY151+AY146&gt;0,1,0)+IF(AZ151+AZ146&gt;0,1,0)+IF(BA151+BA146&gt;0,1,0)+IF(BB151+BB146&gt;0,1,0),AT152)</f>
        <v>0</v>
      </c>
      <c r="AU156" s="133">
        <f t="shared" ref="AU156" si="2566">IF(OR($B151=$B157,AT156=0,(AU152-BA156+AY156)&lt;=0),0,(AU152-BA156+AY156)/AT156)</f>
        <v>0</v>
      </c>
      <c r="AV156" s="137">
        <f t="shared" ref="AV156" si="2567">IF(AU156*(7-AT153)&lt;=0,0,AU156*(7-AT153))</f>
        <v>0</v>
      </c>
      <c r="AW156" s="311">
        <f t="shared" ref="AW156" si="2568">ROUND(IF(OR(AU153-AU156*(7-AT153)+AZ156&lt;0,$B151=$B157,AU156&lt;=0,AU153=0),0,IF(AU153-AU156*(7-AT153)+AZ156&gt;BA156-AY156+AZ156,BA156-AY156+AZ156,AU153-AU156*(7-AT153)+AZ156)),1)</f>
        <v>0</v>
      </c>
      <c r="AX156" s="312"/>
      <c r="AY156" s="139">
        <f t="shared" ref="AY156" si="2569">IF(OR($B151=$B157,AT152=0),0,IF($B151=$B145,AT151,$F151))</f>
        <v>0</v>
      </c>
      <c r="AZ156" s="30">
        <f t="shared" ref="AZ156" si="2570">IF(OR($B151=$B157,AT156=0),0,$G153-$G152)</f>
        <v>0</v>
      </c>
      <c r="BA156" s="134">
        <f t="shared" ref="BA156" si="2571">IF(OR($B151=$B157,AT156=0),0,AT155)</f>
        <v>0</v>
      </c>
      <c r="BB156" s="138">
        <f t="shared" ref="BB156" si="2572">IF($B151=$B157,0,AU153)</f>
        <v>0</v>
      </c>
    </row>
    <row r="157" spans="1:54" ht="15.75" x14ac:dyDescent="0.2">
      <c r="A157" s="1">
        <f t="shared" ref="A157" si="2573">IF(B157="","1. Niewypełnione",B157)</f>
        <v>0</v>
      </c>
      <c r="B157" s="320">
        <f>październik!B157</f>
        <v>0</v>
      </c>
      <c r="C157" s="321">
        <f>październik!C157</f>
        <v>0</v>
      </c>
      <c r="D157" s="321">
        <f>październik!D157</f>
        <v>0</v>
      </c>
      <c r="E157" s="321">
        <f>październik!E157</f>
        <v>0</v>
      </c>
      <c r="F157" s="177">
        <f>październik!F157</f>
        <v>18</v>
      </c>
      <c r="G157" s="185">
        <f>październik!G157</f>
        <v>18</v>
      </c>
      <c r="H157" s="177"/>
      <c r="I157" s="192">
        <f t="shared" ref="I157:I161" si="2574">K157+T157+AC157+AL157+AU157</f>
        <v>0</v>
      </c>
      <c r="J157" s="186">
        <f t="shared" ref="J157" si="2575">IF(OR($B157=$B163,J160=0),0,ROUND((K158+P162)/J160,0))</f>
        <v>0</v>
      </c>
      <c r="K157" s="51">
        <f t="shared" ref="K157:K158" si="2576">SUM(L157:R157)</f>
        <v>0</v>
      </c>
      <c r="L157" s="52">
        <f>październik!L157</f>
        <v>0</v>
      </c>
      <c r="M157" s="52">
        <f>październik!M157</f>
        <v>0</v>
      </c>
      <c r="N157" s="52">
        <f>październik!N157</f>
        <v>0</v>
      </c>
      <c r="O157" s="52">
        <f>październik!O157</f>
        <v>0</v>
      </c>
      <c r="P157" s="53">
        <f>październik!P157</f>
        <v>0</v>
      </c>
      <c r="Q157" s="54">
        <f>październik!Q157</f>
        <v>0</v>
      </c>
      <c r="R157" s="55">
        <f>październik!R157</f>
        <v>0</v>
      </c>
      <c r="S157" s="188">
        <f t="shared" ref="S157" si="2577">IF(OR($B157=$B163,S160=0),0,ROUND((T158+Y162)/S160,0))</f>
        <v>0</v>
      </c>
      <c r="T157" s="51">
        <f t="shared" ref="T157:T158" si="2578">SUM(U157:AA157)</f>
        <v>0</v>
      </c>
      <c r="U157" s="52">
        <f>październik!U157</f>
        <v>0</v>
      </c>
      <c r="V157" s="52">
        <f>październik!V157</f>
        <v>0</v>
      </c>
      <c r="W157" s="52">
        <f>październik!W157</f>
        <v>0</v>
      </c>
      <c r="X157" s="52">
        <f>październik!X157</f>
        <v>0</v>
      </c>
      <c r="Y157" s="53">
        <f>październik!Y157</f>
        <v>0</v>
      </c>
      <c r="Z157" s="54">
        <f>październik!Z157</f>
        <v>0</v>
      </c>
      <c r="AA157" s="55">
        <f>październik!AA157</f>
        <v>0</v>
      </c>
      <c r="AB157" s="188">
        <f t="shared" ref="AB157" si="2579">IF(OR($B157=$B163,AB160=0),0,ROUND((AC158+AH162)/AB160,0))</f>
        <v>0</v>
      </c>
      <c r="AC157" s="51">
        <f t="shared" ref="AC157:AC158" si="2580">SUM(AD157:AJ157)</f>
        <v>0</v>
      </c>
      <c r="AD157" s="52">
        <f>październik!AD157</f>
        <v>0</v>
      </c>
      <c r="AE157" s="52">
        <f>październik!AE157</f>
        <v>0</v>
      </c>
      <c r="AF157" s="52">
        <f>październik!AF157</f>
        <v>0</v>
      </c>
      <c r="AG157" s="52">
        <f>październik!AG157</f>
        <v>0</v>
      </c>
      <c r="AH157" s="53">
        <f>październik!AH157</f>
        <v>0</v>
      </c>
      <c r="AI157" s="54">
        <f>październik!AI157</f>
        <v>0</v>
      </c>
      <c r="AJ157" s="55">
        <f>październik!AJ157</f>
        <v>0</v>
      </c>
      <c r="AK157" s="188">
        <f t="shared" ref="AK157" si="2581">IF(OR($B157=$B163,AK160=0),0,ROUND((AL158+AQ162)/AK160,0))</f>
        <v>0</v>
      </c>
      <c r="AL157" s="51">
        <f t="shared" ref="AL157:AL158" si="2582">SUM(AM157:AS157)</f>
        <v>0</v>
      </c>
      <c r="AM157" s="52">
        <f>październik!AM157</f>
        <v>0</v>
      </c>
      <c r="AN157" s="52">
        <f>październik!AN157</f>
        <v>0</v>
      </c>
      <c r="AO157" s="52">
        <f>październik!AO157</f>
        <v>0</v>
      </c>
      <c r="AP157" s="52">
        <f>październik!AP157</f>
        <v>0</v>
      </c>
      <c r="AQ157" s="53">
        <f>październik!AQ157</f>
        <v>0</v>
      </c>
      <c r="AR157" s="54">
        <f>październik!AR157</f>
        <v>0</v>
      </c>
      <c r="AS157" s="55">
        <f>październik!AS157</f>
        <v>0</v>
      </c>
      <c r="AT157" s="188">
        <f t="shared" ref="AT157" si="2583">IF(OR($B157=$B163,AT160=0),0,ROUND((AU158+AZ162)/AT160,0))</f>
        <v>0</v>
      </c>
      <c r="AU157" s="51">
        <f t="shared" ref="AU157:AU158" si="2584">SUM(AV157:BB157)</f>
        <v>0</v>
      </c>
      <c r="AV157" s="52">
        <f t="shared" ref="AV157" si="2585">IF(SUM($AM$9:$AS$9)=SUM($AV$9:$BB$9),AM157,IF(AND(SUM($AV$9:$BB$9)&gt;42,SUM($AV$9:$BB$9)&lt;49),AM157,0))</f>
        <v>0</v>
      </c>
      <c r="AW157" s="52">
        <f t="shared" ref="AW157" si="2586">IF(SUM($AM$9:$AS$9)=SUM($AV$9:$BB$9),AN157,IF(AND(SUM($AV$9:$BB$9)&gt;42,SUM($AV$9:$BB$9)&lt;49),AN157,0))</f>
        <v>0</v>
      </c>
      <c r="AX157" s="52">
        <f t="shared" ref="AX157" si="2587">IF(SUM($AM$9:$AS$9)=SUM($AV$9:$BB$9),AO157,IF(AND(SUM($AV$9:$BB$9)&gt;42,SUM($AV$9:$BB$9)&lt;49),AO157,0))</f>
        <v>0</v>
      </c>
      <c r="AY157" s="52">
        <f t="shared" ref="AY157" si="2588">IF(SUM($AM$9:$AS$9)=SUM($AV$9:$BB$9),AP157,IF(AND(SUM($AV$9:$BB$9)&gt;42,SUM($AV$9:$BB$9)&lt;49),AP157,0))</f>
        <v>0</v>
      </c>
      <c r="AZ157" s="53">
        <f t="shared" ref="AZ157" si="2589">IF(SUM($AM$9:$AS$9)=SUM($AV$9:$BB$9),AQ157,IF(AND(SUM($AV$9:$BB$9)&gt;42,SUM($AV$9:$BB$9)&lt;49),AQ157,0))</f>
        <v>0</v>
      </c>
      <c r="BA157" s="54">
        <f t="shared" ref="BA157" si="2590">IF(SUM($AM$9:$AS$9)=SUM($AV$9:$BB$9),AR157,IF(AND(SUM($AV$9:$BB$9)&gt;42,SUM($AV$9:$BB$9)&lt;49),AR157,0))</f>
        <v>0</v>
      </c>
      <c r="BB157" s="55">
        <f t="shared" ref="BB157" si="2591">IF(SUM($AM$9:$AS$9)=SUM($AV$9:$BB$9),AS157,IF(AND(SUM($AV$9:$BB$9)&gt;42,SUM($AV$9:$BB$9)&lt;49),AS157,0))</f>
        <v>0</v>
      </c>
    </row>
    <row r="158" spans="1:54" ht="12.75" hidden="1" customHeight="1" x14ac:dyDescent="0.2">
      <c r="B158" s="93"/>
      <c r="C158" s="94"/>
      <c r="D158" s="95"/>
      <c r="E158" s="115"/>
      <c r="F158" s="140" t="b">
        <f t="shared" ref="F158" si="2592">IF($B151=$B157,OR(F152,G157&lt;F157),G157&lt;F157)</f>
        <v>0</v>
      </c>
      <c r="G158" s="189">
        <f t="shared" ref="G158" si="2593">IF(AND($B151=$B157,$B151&lt;&gt;"",$B151&lt;&gt;0),G157+G152,G157)</f>
        <v>18</v>
      </c>
      <c r="H158" s="120"/>
      <c r="I158" s="165">
        <f t="shared" si="2574"/>
        <v>0</v>
      </c>
      <c r="J158" s="194">
        <f t="shared" ref="J158" si="2594">7-COUNTIF(L157:R157,0)-COUNTIF(L157:R157,"")</f>
        <v>0</v>
      </c>
      <c r="K158" s="22">
        <f t="shared" si="2576"/>
        <v>0</v>
      </c>
      <c r="L158" s="35">
        <f t="shared" ref="L158:R158" si="2595">IF($B151=$B157,L157+L152,L157)</f>
        <v>0</v>
      </c>
      <c r="M158" s="35">
        <f t="shared" si="2595"/>
        <v>0</v>
      </c>
      <c r="N158" s="35">
        <f t="shared" si="2595"/>
        <v>0</v>
      </c>
      <c r="O158" s="35">
        <f t="shared" si="2595"/>
        <v>0</v>
      </c>
      <c r="P158" s="36">
        <f t="shared" si="2595"/>
        <v>0</v>
      </c>
      <c r="Q158" s="37">
        <f t="shared" si="2595"/>
        <v>0</v>
      </c>
      <c r="R158" s="38">
        <f t="shared" si="2595"/>
        <v>0</v>
      </c>
      <c r="S158" s="194">
        <f t="shared" ref="S158" si="2596">7-COUNTIF(U157:AA157,0)-COUNTIF(U157:AA157,"")</f>
        <v>0</v>
      </c>
      <c r="T158" s="22">
        <f t="shared" si="2578"/>
        <v>0</v>
      </c>
      <c r="U158" s="35">
        <f t="shared" ref="U158:AA158" si="2597">IF($B151=$B157,U157+U152,U157)</f>
        <v>0</v>
      </c>
      <c r="V158" s="35">
        <f t="shared" si="2597"/>
        <v>0</v>
      </c>
      <c r="W158" s="35">
        <f t="shared" si="2597"/>
        <v>0</v>
      </c>
      <c r="X158" s="35">
        <f t="shared" si="2597"/>
        <v>0</v>
      </c>
      <c r="Y158" s="36">
        <f t="shared" si="2597"/>
        <v>0</v>
      </c>
      <c r="Z158" s="37">
        <f t="shared" si="2597"/>
        <v>0</v>
      </c>
      <c r="AA158" s="38">
        <f t="shared" si="2597"/>
        <v>0</v>
      </c>
      <c r="AB158" s="194">
        <f t="shared" ref="AB158" si="2598">7-COUNTIF(AD157:AJ157,0)-COUNTIF(AD157:AJ157,"")</f>
        <v>0</v>
      </c>
      <c r="AC158" s="22">
        <f t="shared" si="2580"/>
        <v>0</v>
      </c>
      <c r="AD158" s="35">
        <f t="shared" ref="AD158:AJ158" si="2599">IF($B151=$B157,AD157+AD152,AD157)</f>
        <v>0</v>
      </c>
      <c r="AE158" s="35">
        <f t="shared" si="2599"/>
        <v>0</v>
      </c>
      <c r="AF158" s="35">
        <f t="shared" si="2599"/>
        <v>0</v>
      </c>
      <c r="AG158" s="35">
        <f t="shared" si="2599"/>
        <v>0</v>
      </c>
      <c r="AH158" s="36">
        <f t="shared" si="2599"/>
        <v>0</v>
      </c>
      <c r="AI158" s="37">
        <f t="shared" si="2599"/>
        <v>0</v>
      </c>
      <c r="AJ158" s="38">
        <f t="shared" si="2599"/>
        <v>0</v>
      </c>
      <c r="AK158" s="194">
        <f t="shared" ref="AK158" si="2600">7-COUNTIF(AM157:AS157,0)-COUNTIF(AM157:AS157,"")</f>
        <v>0</v>
      </c>
      <c r="AL158" s="22">
        <f t="shared" si="2582"/>
        <v>0</v>
      </c>
      <c r="AM158" s="35">
        <f t="shared" ref="AM158:AS158" si="2601">IF($B151=$B157,AM157+AM152,AM157)</f>
        <v>0</v>
      </c>
      <c r="AN158" s="35">
        <f t="shared" si="2601"/>
        <v>0</v>
      </c>
      <c r="AO158" s="35">
        <f t="shared" si="2601"/>
        <v>0</v>
      </c>
      <c r="AP158" s="35">
        <f t="shared" si="2601"/>
        <v>0</v>
      </c>
      <c r="AQ158" s="36">
        <f t="shared" si="2601"/>
        <v>0</v>
      </c>
      <c r="AR158" s="37">
        <f t="shared" si="2601"/>
        <v>0</v>
      </c>
      <c r="AS158" s="38">
        <f t="shared" si="2601"/>
        <v>0</v>
      </c>
      <c r="AT158" s="194">
        <f t="shared" ref="AT158" si="2602">7-COUNTIF(AV157:BB157,0)-COUNTIF(AV157:BB157,"")</f>
        <v>0</v>
      </c>
      <c r="AU158" s="22">
        <f t="shared" si="2584"/>
        <v>0</v>
      </c>
      <c r="AV158" s="35">
        <f t="shared" ref="AV158:BB158" si="2603">IF($B151=$B157,AV157+AV152,AV157)</f>
        <v>0</v>
      </c>
      <c r="AW158" s="35">
        <f t="shared" si="2603"/>
        <v>0</v>
      </c>
      <c r="AX158" s="35">
        <f t="shared" si="2603"/>
        <v>0</v>
      </c>
      <c r="AY158" s="35">
        <f t="shared" si="2603"/>
        <v>0</v>
      </c>
      <c r="AZ158" s="36">
        <f t="shared" si="2603"/>
        <v>0</v>
      </c>
      <c r="BA158" s="37">
        <f t="shared" si="2603"/>
        <v>0</v>
      </c>
      <c r="BB158" s="38">
        <f t="shared" si="2603"/>
        <v>0</v>
      </c>
    </row>
    <row r="159" spans="1:54" ht="15" hidden="1" customHeight="1" x14ac:dyDescent="0.2">
      <c r="B159" s="116"/>
      <c r="C159" s="117"/>
      <c r="D159" s="118"/>
      <c r="E159" s="119"/>
      <c r="F159" s="92"/>
      <c r="G159" s="190">
        <f t="shared" ref="G159" si="2604">IF(AND($B151=$B157,$B151&lt;&gt;"",$B151&lt;&gt;0),F157+G153,F157)</f>
        <v>18</v>
      </c>
      <c r="H159" s="121"/>
      <c r="I159" s="165">
        <f t="shared" si="2574"/>
        <v>0</v>
      </c>
      <c r="J159" s="195">
        <f t="shared" ref="J159" si="2605">IF($B157=$B151,COUNTIF(L159:R159,0),COUNTIF(L160:R160,0)+COUNTIF(L160:R160,""))</f>
        <v>7</v>
      </c>
      <c r="K159" s="39">
        <f t="shared" ref="K159:R159" si="2606">IF($B151=$B157,K160+K153,K160)</f>
        <v>0</v>
      </c>
      <c r="L159" s="40">
        <f t="shared" si="2606"/>
        <v>0</v>
      </c>
      <c r="M159" s="40">
        <f t="shared" si="2606"/>
        <v>0</v>
      </c>
      <c r="N159" s="40">
        <f t="shared" si="2606"/>
        <v>0</v>
      </c>
      <c r="O159" s="40">
        <f t="shared" si="2606"/>
        <v>0</v>
      </c>
      <c r="P159" s="41">
        <f t="shared" si="2606"/>
        <v>0</v>
      </c>
      <c r="Q159" s="42">
        <f t="shared" si="2606"/>
        <v>0</v>
      </c>
      <c r="R159" s="43">
        <f t="shared" si="2606"/>
        <v>0</v>
      </c>
      <c r="S159" s="195">
        <f t="shared" ref="S159" si="2607">IF($B157=$B151,COUNTIF(U159:AA159,0),COUNTIF(U160:AA160,0)+COUNTIF(U160:AA160,""))</f>
        <v>7</v>
      </c>
      <c r="T159" s="39">
        <f t="shared" ref="T159:AA159" si="2608">IF($B151=$B157,T160+T153,T160)</f>
        <v>0</v>
      </c>
      <c r="U159" s="40">
        <f t="shared" si="2608"/>
        <v>0</v>
      </c>
      <c r="V159" s="40">
        <f t="shared" si="2608"/>
        <v>0</v>
      </c>
      <c r="W159" s="40">
        <f t="shared" si="2608"/>
        <v>0</v>
      </c>
      <c r="X159" s="40">
        <f t="shared" si="2608"/>
        <v>0</v>
      </c>
      <c r="Y159" s="41">
        <f t="shared" si="2608"/>
        <v>0</v>
      </c>
      <c r="Z159" s="42">
        <f t="shared" si="2608"/>
        <v>0</v>
      </c>
      <c r="AA159" s="43">
        <f t="shared" si="2608"/>
        <v>0</v>
      </c>
      <c r="AB159" s="195">
        <f t="shared" ref="AB159" si="2609">IF($B157=$B151,COUNTIF(AD159:AJ159,0),COUNTIF(AD160:AJ160,0)+COUNTIF(AD160:AJ160,""))</f>
        <v>7</v>
      </c>
      <c r="AC159" s="39">
        <f t="shared" ref="AC159:AJ159" si="2610">IF($B151=$B157,AC160+AC153,AC160)</f>
        <v>0</v>
      </c>
      <c r="AD159" s="40">
        <f t="shared" si="2610"/>
        <v>0</v>
      </c>
      <c r="AE159" s="40">
        <f t="shared" si="2610"/>
        <v>0</v>
      </c>
      <c r="AF159" s="40">
        <f t="shared" si="2610"/>
        <v>0</v>
      </c>
      <c r="AG159" s="40">
        <f t="shared" si="2610"/>
        <v>0</v>
      </c>
      <c r="AH159" s="41">
        <f t="shared" si="2610"/>
        <v>0</v>
      </c>
      <c r="AI159" s="42">
        <f t="shared" si="2610"/>
        <v>0</v>
      </c>
      <c r="AJ159" s="43">
        <f t="shared" si="2610"/>
        <v>0</v>
      </c>
      <c r="AK159" s="195">
        <f t="shared" ref="AK159" si="2611">IF($B157=$B151,COUNTIF(AM159:AS159,0),COUNTIF(AM160:AS160,0)+COUNTIF(AM160:AS160,""))</f>
        <v>7</v>
      </c>
      <c r="AL159" s="39">
        <f t="shared" ref="AL159:AS159" si="2612">IF($B151=$B157,AL160+AL153,AL160)</f>
        <v>0</v>
      </c>
      <c r="AM159" s="40">
        <f t="shared" si="2612"/>
        <v>0</v>
      </c>
      <c r="AN159" s="40">
        <f t="shared" si="2612"/>
        <v>0</v>
      </c>
      <c r="AO159" s="40">
        <f t="shared" si="2612"/>
        <v>0</v>
      </c>
      <c r="AP159" s="40">
        <f t="shared" si="2612"/>
        <v>0</v>
      </c>
      <c r="AQ159" s="41">
        <f t="shared" si="2612"/>
        <v>0</v>
      </c>
      <c r="AR159" s="42">
        <f t="shared" si="2612"/>
        <v>0</v>
      </c>
      <c r="AS159" s="43">
        <f t="shared" si="2612"/>
        <v>0</v>
      </c>
      <c r="AT159" s="195">
        <f t="shared" ref="AT159" si="2613">IF($B157=$B151,COUNTIF(AV159:BB159,0),COUNTIF(AV160:BB160,0)+COUNTIF(AV160:BB160,""))</f>
        <v>7</v>
      </c>
      <c r="AU159" s="39">
        <f t="shared" ref="AU159:BB159" si="2614">IF($B151=$B157,AU160+AU153,AU160)</f>
        <v>0</v>
      </c>
      <c r="AV159" s="40">
        <f t="shared" si="2614"/>
        <v>0</v>
      </c>
      <c r="AW159" s="40">
        <f t="shared" si="2614"/>
        <v>0</v>
      </c>
      <c r="AX159" s="40">
        <f t="shared" si="2614"/>
        <v>0</v>
      </c>
      <c r="AY159" s="40">
        <f t="shared" si="2614"/>
        <v>0</v>
      </c>
      <c r="AZ159" s="41">
        <f t="shared" si="2614"/>
        <v>0</v>
      </c>
      <c r="BA159" s="42">
        <f t="shared" si="2614"/>
        <v>0</v>
      </c>
      <c r="BB159" s="43">
        <f t="shared" si="2614"/>
        <v>0</v>
      </c>
    </row>
    <row r="160" spans="1:54" ht="15.75" customHeight="1" x14ac:dyDescent="0.2">
      <c r="A160" s="1">
        <f t="shared" ref="A160" si="2615">A157</f>
        <v>0</v>
      </c>
      <c r="B160" s="313">
        <f t="shared" ref="B160" si="2616">B154+1</f>
        <v>24</v>
      </c>
      <c r="C160" s="314"/>
      <c r="D160" s="314"/>
      <c r="E160" s="314"/>
      <c r="F160" s="31"/>
      <c r="G160" s="183"/>
      <c r="H160" s="122">
        <f t="shared" ref="H160" si="2617">5-COUNTIF(AU157,0)-COUNTIF(AL157,0)-COUNTIF(AC157,0)-COUNTIF(T157,0)-COUNTIF(K157,0)</f>
        <v>0</v>
      </c>
      <c r="I160" s="165">
        <f t="shared" si="2574"/>
        <v>0</v>
      </c>
      <c r="J160" s="187">
        <f t="shared" ref="J160" si="2618">IF($B157=$B151,J154+IF($F157&lt;&gt;$G157,(K157+$G159-$G158)/$F157,K157/$F157),IF($F157&lt;&gt;G157,(K157+$G159-$G158)/$F157,K157/$F157))</f>
        <v>0</v>
      </c>
      <c r="K160" s="7">
        <f t="shared" ref="K160:K161" si="2619">SUM(L160:R160)</f>
        <v>0</v>
      </c>
      <c r="L160" s="26">
        <f t="shared" ref="L160:R160" si="2620">L157</f>
        <v>0</v>
      </c>
      <c r="M160" s="26">
        <f t="shared" si="2620"/>
        <v>0</v>
      </c>
      <c r="N160" s="26">
        <f t="shared" si="2620"/>
        <v>0</v>
      </c>
      <c r="O160" s="26">
        <f t="shared" si="2620"/>
        <v>0</v>
      </c>
      <c r="P160" s="26">
        <f t="shared" si="2620"/>
        <v>0</v>
      </c>
      <c r="Q160" s="29">
        <f t="shared" si="2620"/>
        <v>0</v>
      </c>
      <c r="R160" s="23">
        <f t="shared" si="2620"/>
        <v>0</v>
      </c>
      <c r="S160" s="187">
        <f t="shared" ref="S160" si="2621">IF($B157=$B151,S154+IF($F157&lt;&gt;$G157,(T157+$G159-$G158)/$F157,T157/$F157),IF($F157&lt;&gt;P157,(T157+$G159-$G158)/$F157,T157/$F157))</f>
        <v>0</v>
      </c>
      <c r="T160" s="7">
        <f t="shared" ref="T160:T161" si="2622">SUM(U160:AA160)</f>
        <v>0</v>
      </c>
      <c r="U160" s="26">
        <f t="shared" ref="U160:AA160" si="2623">U157</f>
        <v>0</v>
      </c>
      <c r="V160" s="26">
        <f t="shared" si="2623"/>
        <v>0</v>
      </c>
      <c r="W160" s="26">
        <f t="shared" si="2623"/>
        <v>0</v>
      </c>
      <c r="X160" s="26">
        <f t="shared" si="2623"/>
        <v>0</v>
      </c>
      <c r="Y160" s="113">
        <f t="shared" si="2623"/>
        <v>0</v>
      </c>
      <c r="Z160" s="29">
        <f t="shared" si="2623"/>
        <v>0</v>
      </c>
      <c r="AA160" s="23">
        <f t="shared" si="2623"/>
        <v>0</v>
      </c>
      <c r="AB160" s="187">
        <f t="shared" ref="AB160" si="2624">IF($B157=$B151,AB154+IF($F157&lt;&gt;$G157,(AC157+$G159-$G158)/$F157,AC157/$F157),IF($F157&lt;&gt;Y157,(AC157+$G159-$G158)/$F157,AC157/$F157))</f>
        <v>0</v>
      </c>
      <c r="AC160" s="7">
        <f t="shared" ref="AC160:AC161" si="2625">SUM(AD160:AJ160)</f>
        <v>0</v>
      </c>
      <c r="AD160" s="26">
        <f t="shared" ref="AD160:AJ160" si="2626">AD157</f>
        <v>0</v>
      </c>
      <c r="AE160" s="26">
        <f t="shared" si="2626"/>
        <v>0</v>
      </c>
      <c r="AF160" s="26">
        <f t="shared" si="2626"/>
        <v>0</v>
      </c>
      <c r="AG160" s="26">
        <f t="shared" si="2626"/>
        <v>0</v>
      </c>
      <c r="AH160" s="113">
        <f t="shared" si="2626"/>
        <v>0</v>
      </c>
      <c r="AI160" s="29">
        <f t="shared" si="2626"/>
        <v>0</v>
      </c>
      <c r="AJ160" s="23">
        <f t="shared" si="2626"/>
        <v>0</v>
      </c>
      <c r="AK160" s="187">
        <f t="shared" ref="AK160" si="2627">IF($B157=$B151,AK154+IF($F157&lt;&gt;$G157,(AL157+$G159-$G158)/$F157,AL157/$F157),IF($F157&lt;&gt;AH157,(AL157+$G159-$G158)/$F157,AL157/$F157))</f>
        <v>0</v>
      </c>
      <c r="AL160" s="7">
        <f t="shared" ref="AL160:AL161" si="2628">SUM(AM160:AS160)</f>
        <v>0</v>
      </c>
      <c r="AM160" s="26">
        <f t="shared" ref="AM160:AS160" si="2629">AM157</f>
        <v>0</v>
      </c>
      <c r="AN160" s="26">
        <f t="shared" si="2629"/>
        <v>0</v>
      </c>
      <c r="AO160" s="26">
        <f t="shared" si="2629"/>
        <v>0</v>
      </c>
      <c r="AP160" s="26">
        <f t="shared" si="2629"/>
        <v>0</v>
      </c>
      <c r="AQ160" s="113">
        <f t="shared" si="2629"/>
        <v>0</v>
      </c>
      <c r="AR160" s="29">
        <f t="shared" si="2629"/>
        <v>0</v>
      </c>
      <c r="AS160" s="23">
        <f t="shared" si="2629"/>
        <v>0</v>
      </c>
      <c r="AT160" s="187">
        <f t="shared" ref="AT160" si="2630">IF($B157=$B151,AT154+IF($F157&lt;&gt;$G157,(AU157+$G159-$G158)/$F157,AU157/$F157),IF($F157&lt;&gt;AQ157,(AU157+$G159-$G158)/$F157,AU157/$F157))</f>
        <v>0</v>
      </c>
      <c r="AU160" s="7">
        <f t="shared" ref="AU160:AU161" si="2631">SUM(AV160:BB160)</f>
        <v>0</v>
      </c>
      <c r="AV160" s="6">
        <f t="shared" ref="AV160" si="2632">IF(SUM($AM$9:$AS$9)=SUM($AV$9:$BB$9),AV157,IF(AND(SUM($AV$9:$BB$9)&gt;42,SUM($AV$9:$BB$9)&lt;49),AV157,0))</f>
        <v>0</v>
      </c>
      <c r="AW160" s="6">
        <f t="shared" ref="AW160:BB160" si="2633">IF(SUM($AM$9:$AS$9)=SUM($AV$9:$BB$9),AW157,IF(AND(SUM($AV$9:$BB$9)&gt;42,SUM($AV$9:$BB$9)&lt;49),AW157,0))</f>
        <v>0</v>
      </c>
      <c r="AX160" s="6">
        <f t="shared" si="2633"/>
        <v>0</v>
      </c>
      <c r="AY160" s="6">
        <f t="shared" si="2633"/>
        <v>0</v>
      </c>
      <c r="AZ160" s="26">
        <f t="shared" si="2633"/>
        <v>0</v>
      </c>
      <c r="BA160" s="29">
        <f t="shared" si="2633"/>
        <v>0</v>
      </c>
      <c r="BB160" s="23">
        <f t="shared" si="2633"/>
        <v>0</v>
      </c>
    </row>
    <row r="161" spans="1:54" ht="15.75" customHeight="1" x14ac:dyDescent="0.2">
      <c r="A161" s="1">
        <f t="shared" ref="A161:A162" si="2634">A160</f>
        <v>0</v>
      </c>
      <c r="B161" s="313"/>
      <c r="C161" s="314"/>
      <c r="D161" s="314"/>
      <c r="E161" s="314"/>
      <c r="F161" s="31"/>
      <c r="G161" s="183"/>
      <c r="H161" s="123">
        <f t="shared" ref="H161" si="2635">IF($B157=$B151,H155+F161,$F161)</f>
        <v>0</v>
      </c>
      <c r="I161" s="165">
        <f t="shared" si="2574"/>
        <v>0</v>
      </c>
      <c r="J161" s="141">
        <f t="shared" ref="J161" si="2636">IF($H160=0,0,IF($B151=$B157,IF($H162&gt;0,$H162+J155,K157+J155),IF($H162&gt;0,$H162,K157)))</f>
        <v>0</v>
      </c>
      <c r="K161" s="7">
        <f t="shared" si="2619"/>
        <v>0</v>
      </c>
      <c r="L161" s="6"/>
      <c r="M161" s="6"/>
      <c r="N161" s="6"/>
      <c r="O161" s="6"/>
      <c r="P161" s="26"/>
      <c r="Q161" s="29"/>
      <c r="R161" s="23"/>
      <c r="S161" s="141">
        <f t="shared" ref="S161" si="2637">IF($H160=0,0,IF($B151=$B157,IF($H162&gt;0,$H162+S155,T157+S155),IF($H162&gt;0,$H162,T157)))</f>
        <v>0</v>
      </c>
      <c r="T161" s="7">
        <f t="shared" si="2622"/>
        <v>0</v>
      </c>
      <c r="U161" s="6"/>
      <c r="V161" s="6"/>
      <c r="W161" s="6"/>
      <c r="X161" s="6"/>
      <c r="Y161" s="26"/>
      <c r="Z161" s="29"/>
      <c r="AA161" s="23"/>
      <c r="AB161" s="141">
        <f t="shared" ref="AB161" si="2638">IF($H160=0,0,IF($B151=$B157,IF($H162&gt;0,$H162+AB155,AC157+AB155),IF($H162&gt;0,$H162,AC157)))</f>
        <v>0</v>
      </c>
      <c r="AC161" s="7">
        <f t="shared" si="2625"/>
        <v>0</v>
      </c>
      <c r="AD161" s="6"/>
      <c r="AE161" s="6"/>
      <c r="AF161" s="6"/>
      <c r="AG161" s="6"/>
      <c r="AH161" s="26"/>
      <c r="AI161" s="29"/>
      <c r="AJ161" s="23"/>
      <c r="AK161" s="141">
        <f t="shared" ref="AK161" si="2639">IF($H160=0,0,IF($B151=$B157,IF($H162&gt;0,$H162+AK155,AL157+AK155),IF($H162&gt;0,$H162,AL157)))</f>
        <v>0</v>
      </c>
      <c r="AL161" s="7">
        <f t="shared" si="2628"/>
        <v>0</v>
      </c>
      <c r="AM161" s="6"/>
      <c r="AN161" s="6"/>
      <c r="AO161" s="6"/>
      <c r="AP161" s="6"/>
      <c r="AQ161" s="26"/>
      <c r="AR161" s="29"/>
      <c r="AS161" s="23"/>
      <c r="AT161" s="141">
        <f t="shared" ref="AT161" si="2640">IF($H160=0,0,IF($B151=$B157,IF($H162&gt;0,$H162+AT155,AU157+AT155),IF($H162&gt;0,$H162,AU157)))</f>
        <v>0</v>
      </c>
      <c r="AU161" s="7">
        <f t="shared" si="2631"/>
        <v>0</v>
      </c>
      <c r="AV161" s="6"/>
      <c r="AW161" s="6"/>
      <c r="AX161" s="6"/>
      <c r="AY161" s="6"/>
      <c r="AZ161" s="26"/>
      <c r="BA161" s="29"/>
      <c r="BB161" s="23"/>
    </row>
    <row r="162" spans="1:54" ht="18.75" customHeight="1" thickBot="1" x14ac:dyDescent="0.25">
      <c r="A162" s="1">
        <f t="shared" si="2634"/>
        <v>0</v>
      </c>
      <c r="B162" s="323" t="str">
        <f>IF(B157="",Wydruk!$AE$6,IF(J158=0,Wydruk!$AE$7,IF(AND(G158&lt;G159,B157&lt;&gt;$B163),Wydruk!$AE$13,IF(AND($B157=$B151,$B157&lt;&gt;$B163),IF(OR(OR(J162&lt;4,J162&gt;5),OR(S162&lt;4,S162&gt;5),OR(AB162&lt;4,AB162&gt;5),OR(AK162&lt;4,AK162&gt;5),OR(AND(AT162&lt;4,AT162&gt;0),AT162&gt;5)),Wydruk!$AE$8,Wydruk!$AE$9),IF($B157=$B163,IF($F161&lt;&gt;0,Wydruk!$AE$12,Wydruk!$AE$10),IF(OR(OR(J158&lt;4,J158&gt;5),OR(S158&lt;4,S158&gt;5),OR(AB158&lt;4,AB158&gt;5),OR(AK158&lt;4,AK158&gt;5),OR(AND(AT158&lt;4,AT158&gt;0),AT158&gt;5)),Wydruk!$AE$8,Wydruk!$AE$11))))))</f>
        <v>Uzupełnij liczby godzin tygodniowego planu</v>
      </c>
      <c r="C162" s="324"/>
      <c r="D162" s="324"/>
      <c r="E162" s="324"/>
      <c r="F162" s="173">
        <f>październik!F162</f>
        <v>0</v>
      </c>
      <c r="G162" s="184">
        <f>październik!G162</f>
        <v>0</v>
      </c>
      <c r="H162" s="191">
        <f t="shared" ref="H162" si="2641">IF(OR($G162=0,$F162=0,$G162="",$F162=""),0,$G162/$F162)</f>
        <v>0</v>
      </c>
      <c r="I162" s="193"/>
      <c r="J162" s="176">
        <f t="shared" ref="J162" si="2642">IF($B151=$B157,IF(L157+L152&gt;0,1,0)+IF(M157+M152&gt;0,1,0)+IF(N157+N152&gt;0,1,0)+IF(O157+O152&gt;0,1,0)+IF(P157+P152&gt;0,1,0)+IF(Q157+Q152&gt;0,1,0)+IF(R157+R152&gt;0,1,0),J158)</f>
        <v>0</v>
      </c>
      <c r="K162" s="133">
        <f t="shared" ref="K162" si="2643">IF(OR($B157=$B163,J162=0,(K158-Q162+O162)&lt;=0),0,(K158-Q162+O162)/J162)</f>
        <v>0</v>
      </c>
      <c r="L162" s="137">
        <f t="shared" ref="L162" si="2644">IF(K162*(7-J159)&lt;=0,0,K162*(7-J159))</f>
        <v>0</v>
      </c>
      <c r="M162" s="311">
        <f t="shared" ref="M162" si="2645">ROUND(IF(OR(K159-K162*(7-J159)+P162&lt;0,$B157=$B163,K162&lt;=0,K159=0),0,IF(K159-K162*(7-J159)+P162&gt;Q162-O162+P162,Q162-O162+P162,K159-K162*(7-J159)+P162)),1)</f>
        <v>0</v>
      </c>
      <c r="N162" s="312"/>
      <c r="O162" s="139">
        <f t="shared" ref="O162" si="2646">IF(OR($B157=$B163,J158=0),0,IF($B157=$B151,J157,$F157))</f>
        <v>0</v>
      </c>
      <c r="P162" s="30">
        <f t="shared" ref="P162" si="2647">IF(OR($B157=$B163,J162=0),0,$G159-$G158)</f>
        <v>0</v>
      </c>
      <c r="Q162" s="134">
        <f t="shared" ref="Q162" si="2648">IF(OR($B157=$B163,J162=0),0,J161)</f>
        <v>0</v>
      </c>
      <c r="R162" s="138">
        <f t="shared" ref="R162" si="2649">IF($B157=$B163,0,K159)</f>
        <v>0</v>
      </c>
      <c r="S162" s="176">
        <f t="shared" ref="S162" si="2650">IF($B151=$B157,IF(U157+U152&gt;0,1,0)+IF(V157+V152&gt;0,1,0)+IF(W157+W152&gt;0,1,0)+IF(X157+X152&gt;0,1,0)+IF(Y157+Y152&gt;0,1,0)+IF(Z157+Z152&gt;0,1,0)+IF(AA157+AA152&gt;0,1,0),S158)</f>
        <v>0</v>
      </c>
      <c r="T162" s="133">
        <f t="shared" ref="T162" si="2651">IF(OR($B157=$B163,S162=0,(T158-Z162+X162)&lt;=0),0,(T158-Z162+X162)/S162)</f>
        <v>0</v>
      </c>
      <c r="U162" s="137">
        <f t="shared" ref="U162" si="2652">IF(T162*(7-S159)&lt;=0,0,T162*(7-S159))</f>
        <v>0</v>
      </c>
      <c r="V162" s="311">
        <f t="shared" ref="V162" si="2653">ROUND(IF(OR(T159-T162*(7-S159)+Y162&lt;0,$B157=$B163,T162&lt;=0,T159=0),0,IF(T159-T162*(7-S159)+Y162&gt;Z162-X162+Y162,Z162-X162+Y162,T159-T162*(7-S159)+Y162)),1)</f>
        <v>0</v>
      </c>
      <c r="W162" s="312"/>
      <c r="X162" s="139">
        <f t="shared" ref="X162" si="2654">IF(OR($B157=$B163,S158=0),0,IF($B157=$B151,S157,$F157))</f>
        <v>0</v>
      </c>
      <c r="Y162" s="30">
        <f t="shared" ref="Y162" si="2655">IF(OR($B157=$B163,S162=0),0,$G159-$G158)</f>
        <v>0</v>
      </c>
      <c r="Z162" s="134">
        <f t="shared" ref="Z162" si="2656">IF(OR($B157=$B163,S162=0),0,S161)</f>
        <v>0</v>
      </c>
      <c r="AA162" s="138">
        <f t="shared" ref="AA162" si="2657">IF($B157=$B163,0,T159)</f>
        <v>0</v>
      </c>
      <c r="AB162" s="176">
        <f t="shared" ref="AB162" si="2658">IF($B151=$B157,IF(AD157+AD152&gt;0,1,0)+IF(AE157+AE152&gt;0,1,0)+IF(AF157+AF152&gt;0,1,0)+IF(AG157+AG152&gt;0,1,0)+IF(AH157+AH152&gt;0,1,0)+IF(AI157+AI152&gt;0,1,0)+IF(AJ157+AJ152&gt;0,1,0),AB158)</f>
        <v>0</v>
      </c>
      <c r="AC162" s="133">
        <f t="shared" ref="AC162" si="2659">IF(OR($B157=$B163,AB162=0,(AC158-AI162+AG162)&lt;=0),0,(AC158-AI162+AG162)/AB162)</f>
        <v>0</v>
      </c>
      <c r="AD162" s="137">
        <f t="shared" ref="AD162" si="2660">IF(AC162*(7-AB159)&lt;=0,0,AC162*(7-AB159))</f>
        <v>0</v>
      </c>
      <c r="AE162" s="311">
        <f t="shared" ref="AE162" si="2661">ROUND(IF(OR(AC159-AC162*(7-AB159)+AH162&lt;0,$B157=$B163,AC162&lt;=0,AC159=0),0,IF(AC159-AC162*(7-AB159)+AH162&gt;AI162-AG162+AH162,AI162-AG162+AH162,AC159-AC162*(7-AB159)+AH162)),1)</f>
        <v>0</v>
      </c>
      <c r="AF162" s="312"/>
      <c r="AG162" s="139">
        <f t="shared" ref="AG162" si="2662">IF(OR($B157=$B163,AB158=0),0,IF($B157=$B151,AB157,$F157))</f>
        <v>0</v>
      </c>
      <c r="AH162" s="30">
        <f t="shared" ref="AH162" si="2663">IF(OR($B157=$B163,AB162=0),0,$G159-$G158)</f>
        <v>0</v>
      </c>
      <c r="AI162" s="134">
        <f t="shared" ref="AI162" si="2664">IF(OR($B157=$B163,AB162=0),0,AB161)</f>
        <v>0</v>
      </c>
      <c r="AJ162" s="138">
        <f t="shared" ref="AJ162" si="2665">IF($B157=$B163,0,AC159)</f>
        <v>0</v>
      </c>
      <c r="AK162" s="176">
        <f t="shared" ref="AK162" si="2666">IF($B151=$B157,IF(AM157+AM152&gt;0,1,0)+IF(AN157+AN152&gt;0,1,0)+IF(AO157+AO152&gt;0,1,0)+IF(AP157+AP152&gt;0,1,0)+IF(AQ157+AQ152&gt;0,1,0)+IF(AR157+AR152&gt;0,1,0)+IF(AS157+AS152&gt;0,1,0),AK158)</f>
        <v>0</v>
      </c>
      <c r="AL162" s="133">
        <f t="shared" ref="AL162" si="2667">IF(OR($B157=$B163,AK162=0,(AL158-AR162+AP162)&lt;=0),0,(AL158-AR162+AP162)/AK162)</f>
        <v>0</v>
      </c>
      <c r="AM162" s="137">
        <f t="shared" ref="AM162" si="2668">IF(AL162*(7-AK159)&lt;=0,0,AL162*(7-AK159))</f>
        <v>0</v>
      </c>
      <c r="AN162" s="311">
        <f t="shared" ref="AN162" si="2669">ROUND(IF(OR(AL159-AL162*(7-AK159)+AQ162&lt;0,$B157=$B163,AL162&lt;=0,AL159=0),0,IF(AL159-AL162*(7-AK159)+AQ162&gt;AR162-AP162+AQ162,AR162-AP162+AQ162,AL159-AL162*(7-AK159)+AQ162)),1)</f>
        <v>0</v>
      </c>
      <c r="AO162" s="312"/>
      <c r="AP162" s="139">
        <f t="shared" ref="AP162" si="2670">IF(OR($B157=$B163,AK158=0),0,IF($B157=$B151,AK157,$F157))</f>
        <v>0</v>
      </c>
      <c r="AQ162" s="30">
        <f t="shared" ref="AQ162" si="2671">IF(OR($B157=$B163,AK162=0),0,$G159-$G158)</f>
        <v>0</v>
      </c>
      <c r="AR162" s="134">
        <f t="shared" ref="AR162" si="2672">IF(OR($B157=$B163,AK162=0),0,AK161)</f>
        <v>0</v>
      </c>
      <c r="AS162" s="138">
        <f t="shared" ref="AS162" si="2673">IF($B157=$B163,0,AL159)</f>
        <v>0</v>
      </c>
      <c r="AT162" s="176">
        <f t="shared" ref="AT162" si="2674">IF($B151=$B157,IF(AV157+AV152&gt;0,1,0)+IF(AW157+AW152&gt;0,1,0)+IF(AX157+AX152&gt;0,1,0)+IF(AY157+AY152&gt;0,1,0)+IF(AZ157+AZ152&gt;0,1,0)+IF(BA157+BA152&gt;0,1,0)+IF(BB157+BB152&gt;0,1,0),AT158)</f>
        <v>0</v>
      </c>
      <c r="AU162" s="133">
        <f t="shared" ref="AU162" si="2675">IF(OR($B157=$B163,AT162=0,(AU158-BA162+AY162)&lt;=0),0,(AU158-BA162+AY162)/AT162)</f>
        <v>0</v>
      </c>
      <c r="AV162" s="137">
        <f t="shared" ref="AV162" si="2676">IF(AU162*(7-AT159)&lt;=0,0,AU162*(7-AT159))</f>
        <v>0</v>
      </c>
      <c r="AW162" s="311">
        <f t="shared" ref="AW162" si="2677">ROUND(IF(OR(AU159-AU162*(7-AT159)+AZ162&lt;0,$B157=$B163,AU162&lt;=0,AU159=0),0,IF(AU159-AU162*(7-AT159)+AZ162&gt;BA162-AY162+AZ162,BA162-AY162+AZ162,AU159-AU162*(7-AT159)+AZ162)),1)</f>
        <v>0</v>
      </c>
      <c r="AX162" s="312"/>
      <c r="AY162" s="139">
        <f t="shared" ref="AY162" si="2678">IF(OR($B157=$B163,AT158=0),0,IF($B157=$B151,AT157,$F157))</f>
        <v>0</v>
      </c>
      <c r="AZ162" s="30">
        <f t="shared" ref="AZ162" si="2679">IF(OR($B157=$B163,AT162=0),0,$G159-$G158)</f>
        <v>0</v>
      </c>
      <c r="BA162" s="134">
        <f t="shared" ref="BA162" si="2680">IF(OR($B157=$B163,AT162=0),0,AT161)</f>
        <v>0</v>
      </c>
      <c r="BB162" s="138">
        <f t="shared" ref="BB162" si="2681">IF($B157=$B163,0,AU159)</f>
        <v>0</v>
      </c>
    </row>
    <row r="163" spans="1:54" ht="15.75" x14ac:dyDescent="0.2">
      <c r="A163" s="1">
        <f t="shared" ref="A163" si="2682">IF(B163="","1. Niewypełnione",B163)</f>
        <v>0</v>
      </c>
      <c r="B163" s="320">
        <f>październik!B163</f>
        <v>0</v>
      </c>
      <c r="C163" s="321">
        <f>październik!C163</f>
        <v>0</v>
      </c>
      <c r="D163" s="321">
        <f>październik!D163</f>
        <v>0</v>
      </c>
      <c r="E163" s="321">
        <f>październik!E163</f>
        <v>0</v>
      </c>
      <c r="F163" s="177">
        <f>październik!F163</f>
        <v>18</v>
      </c>
      <c r="G163" s="185">
        <f>październik!G163</f>
        <v>18</v>
      </c>
      <c r="H163" s="177"/>
      <c r="I163" s="192">
        <f t="shared" ref="I163:I167" si="2683">K163+T163+AC163+AL163+AU163</f>
        <v>0</v>
      </c>
      <c r="J163" s="186">
        <f t="shared" ref="J163" si="2684">IF(OR($B163=$B169,J166=0),0,ROUND((K164+P168)/J166,0))</f>
        <v>0</v>
      </c>
      <c r="K163" s="51">
        <f t="shared" ref="K163:K164" si="2685">SUM(L163:R163)</f>
        <v>0</v>
      </c>
      <c r="L163" s="52">
        <f>październik!L163</f>
        <v>0</v>
      </c>
      <c r="M163" s="52">
        <f>październik!M163</f>
        <v>0</v>
      </c>
      <c r="N163" s="52">
        <f>październik!N163</f>
        <v>0</v>
      </c>
      <c r="O163" s="52">
        <f>październik!O163</f>
        <v>0</v>
      </c>
      <c r="P163" s="53">
        <f>październik!P163</f>
        <v>0</v>
      </c>
      <c r="Q163" s="54">
        <f>październik!Q163</f>
        <v>0</v>
      </c>
      <c r="R163" s="55">
        <f>październik!R163</f>
        <v>0</v>
      </c>
      <c r="S163" s="188">
        <f t="shared" ref="S163" si="2686">IF(OR($B163=$B169,S166=0),0,ROUND((T164+Y168)/S166,0))</f>
        <v>0</v>
      </c>
      <c r="T163" s="51">
        <f t="shared" ref="T163:T164" si="2687">SUM(U163:AA163)</f>
        <v>0</v>
      </c>
      <c r="U163" s="52">
        <f>październik!U163</f>
        <v>0</v>
      </c>
      <c r="V163" s="52">
        <f>październik!V163</f>
        <v>0</v>
      </c>
      <c r="W163" s="52">
        <f>październik!W163</f>
        <v>0</v>
      </c>
      <c r="X163" s="52">
        <f>październik!X163</f>
        <v>0</v>
      </c>
      <c r="Y163" s="53">
        <f>październik!Y163</f>
        <v>0</v>
      </c>
      <c r="Z163" s="54">
        <f>październik!Z163</f>
        <v>0</v>
      </c>
      <c r="AA163" s="55">
        <f>październik!AA163</f>
        <v>0</v>
      </c>
      <c r="AB163" s="188">
        <f t="shared" ref="AB163" si="2688">IF(OR($B163=$B169,AB166=0),0,ROUND((AC164+AH168)/AB166,0))</f>
        <v>0</v>
      </c>
      <c r="AC163" s="51">
        <f t="shared" ref="AC163:AC164" si="2689">SUM(AD163:AJ163)</f>
        <v>0</v>
      </c>
      <c r="AD163" s="52">
        <f>październik!AD163</f>
        <v>0</v>
      </c>
      <c r="AE163" s="52">
        <f>październik!AE163</f>
        <v>0</v>
      </c>
      <c r="AF163" s="52">
        <f>październik!AF163</f>
        <v>0</v>
      </c>
      <c r="AG163" s="52">
        <f>październik!AG163</f>
        <v>0</v>
      </c>
      <c r="AH163" s="53">
        <f>październik!AH163</f>
        <v>0</v>
      </c>
      <c r="AI163" s="54">
        <f>październik!AI163</f>
        <v>0</v>
      </c>
      <c r="AJ163" s="55">
        <f>październik!AJ163</f>
        <v>0</v>
      </c>
      <c r="AK163" s="188">
        <f t="shared" ref="AK163" si="2690">IF(OR($B163=$B169,AK166=0),0,ROUND((AL164+AQ168)/AK166,0))</f>
        <v>0</v>
      </c>
      <c r="AL163" s="51">
        <f t="shared" ref="AL163:AL164" si="2691">SUM(AM163:AS163)</f>
        <v>0</v>
      </c>
      <c r="AM163" s="52">
        <f>październik!AM163</f>
        <v>0</v>
      </c>
      <c r="AN163" s="52">
        <f>październik!AN163</f>
        <v>0</v>
      </c>
      <c r="AO163" s="52">
        <f>październik!AO163</f>
        <v>0</v>
      </c>
      <c r="AP163" s="52">
        <f>październik!AP163</f>
        <v>0</v>
      </c>
      <c r="AQ163" s="53">
        <f>październik!AQ163</f>
        <v>0</v>
      </c>
      <c r="AR163" s="54">
        <f>październik!AR163</f>
        <v>0</v>
      </c>
      <c r="AS163" s="55">
        <f>październik!AS163</f>
        <v>0</v>
      </c>
      <c r="AT163" s="188">
        <f t="shared" ref="AT163" si="2692">IF(OR($B163=$B169,AT166=0),0,ROUND((AU164+AZ168)/AT166,0))</f>
        <v>0</v>
      </c>
      <c r="AU163" s="51">
        <f t="shared" ref="AU163:AU164" si="2693">SUM(AV163:BB163)</f>
        <v>0</v>
      </c>
      <c r="AV163" s="52">
        <f t="shared" ref="AV163" si="2694">IF(SUM($AM$9:$AS$9)=SUM($AV$9:$BB$9),AM163,IF(AND(SUM($AV$9:$BB$9)&gt;42,SUM($AV$9:$BB$9)&lt;49),AM163,0))</f>
        <v>0</v>
      </c>
      <c r="AW163" s="52">
        <f t="shared" ref="AW163" si="2695">IF(SUM($AM$9:$AS$9)=SUM($AV$9:$BB$9),AN163,IF(AND(SUM($AV$9:$BB$9)&gt;42,SUM($AV$9:$BB$9)&lt;49),AN163,0))</f>
        <v>0</v>
      </c>
      <c r="AX163" s="52">
        <f t="shared" ref="AX163" si="2696">IF(SUM($AM$9:$AS$9)=SUM($AV$9:$BB$9),AO163,IF(AND(SUM($AV$9:$BB$9)&gt;42,SUM($AV$9:$BB$9)&lt;49),AO163,0))</f>
        <v>0</v>
      </c>
      <c r="AY163" s="52">
        <f t="shared" ref="AY163" si="2697">IF(SUM($AM$9:$AS$9)=SUM($AV$9:$BB$9),AP163,IF(AND(SUM($AV$9:$BB$9)&gt;42,SUM($AV$9:$BB$9)&lt;49),AP163,0))</f>
        <v>0</v>
      </c>
      <c r="AZ163" s="53">
        <f t="shared" ref="AZ163" si="2698">IF(SUM($AM$9:$AS$9)=SUM($AV$9:$BB$9),AQ163,IF(AND(SUM($AV$9:$BB$9)&gt;42,SUM($AV$9:$BB$9)&lt;49),AQ163,0))</f>
        <v>0</v>
      </c>
      <c r="BA163" s="54">
        <f t="shared" ref="BA163" si="2699">IF(SUM($AM$9:$AS$9)=SUM($AV$9:$BB$9),AR163,IF(AND(SUM($AV$9:$BB$9)&gt;42,SUM($AV$9:$BB$9)&lt;49),AR163,0))</f>
        <v>0</v>
      </c>
      <c r="BB163" s="55">
        <f t="shared" ref="BB163" si="2700">IF(SUM($AM$9:$AS$9)=SUM($AV$9:$BB$9),AS163,IF(AND(SUM($AV$9:$BB$9)&gt;42,SUM($AV$9:$BB$9)&lt;49),AS163,0))</f>
        <v>0</v>
      </c>
    </row>
    <row r="164" spans="1:54" ht="12.75" hidden="1" customHeight="1" x14ac:dyDescent="0.2">
      <c r="B164" s="93"/>
      <c r="C164" s="94"/>
      <c r="D164" s="95"/>
      <c r="E164" s="115"/>
      <c r="F164" s="140" t="b">
        <f t="shared" ref="F164" si="2701">IF($B157=$B163,OR(F158,G163&lt;F163),G163&lt;F163)</f>
        <v>0</v>
      </c>
      <c r="G164" s="189">
        <f t="shared" ref="G164" si="2702">IF(AND($B157=$B163,$B157&lt;&gt;"",$B157&lt;&gt;0),G163+G158,G163)</f>
        <v>18</v>
      </c>
      <c r="H164" s="120"/>
      <c r="I164" s="165">
        <f t="shared" si="2683"/>
        <v>0</v>
      </c>
      <c r="J164" s="194">
        <f t="shared" ref="J164" si="2703">7-COUNTIF(L163:R163,0)-COUNTIF(L163:R163,"")</f>
        <v>0</v>
      </c>
      <c r="K164" s="22">
        <f t="shared" si="2685"/>
        <v>0</v>
      </c>
      <c r="L164" s="35">
        <f t="shared" ref="L164:R164" si="2704">IF($B157=$B163,L163+L158,L163)</f>
        <v>0</v>
      </c>
      <c r="M164" s="35">
        <f t="shared" si="2704"/>
        <v>0</v>
      </c>
      <c r="N164" s="35">
        <f t="shared" si="2704"/>
        <v>0</v>
      </c>
      <c r="O164" s="35">
        <f t="shared" si="2704"/>
        <v>0</v>
      </c>
      <c r="P164" s="36">
        <f t="shared" si="2704"/>
        <v>0</v>
      </c>
      <c r="Q164" s="37">
        <f t="shared" si="2704"/>
        <v>0</v>
      </c>
      <c r="R164" s="38">
        <f t="shared" si="2704"/>
        <v>0</v>
      </c>
      <c r="S164" s="194">
        <f t="shared" ref="S164" si="2705">7-COUNTIF(U163:AA163,0)-COUNTIF(U163:AA163,"")</f>
        <v>0</v>
      </c>
      <c r="T164" s="22">
        <f t="shared" si="2687"/>
        <v>0</v>
      </c>
      <c r="U164" s="35">
        <f t="shared" ref="U164:AA164" si="2706">IF($B157=$B163,U163+U158,U163)</f>
        <v>0</v>
      </c>
      <c r="V164" s="35">
        <f t="shared" si="2706"/>
        <v>0</v>
      </c>
      <c r="W164" s="35">
        <f t="shared" si="2706"/>
        <v>0</v>
      </c>
      <c r="X164" s="35">
        <f t="shared" si="2706"/>
        <v>0</v>
      </c>
      <c r="Y164" s="36">
        <f t="shared" si="2706"/>
        <v>0</v>
      </c>
      <c r="Z164" s="37">
        <f t="shared" si="2706"/>
        <v>0</v>
      </c>
      <c r="AA164" s="38">
        <f t="shared" si="2706"/>
        <v>0</v>
      </c>
      <c r="AB164" s="194">
        <f t="shared" ref="AB164" si="2707">7-COUNTIF(AD163:AJ163,0)-COUNTIF(AD163:AJ163,"")</f>
        <v>0</v>
      </c>
      <c r="AC164" s="22">
        <f t="shared" si="2689"/>
        <v>0</v>
      </c>
      <c r="AD164" s="35">
        <f t="shared" ref="AD164:AJ164" si="2708">IF($B157=$B163,AD163+AD158,AD163)</f>
        <v>0</v>
      </c>
      <c r="AE164" s="35">
        <f t="shared" si="2708"/>
        <v>0</v>
      </c>
      <c r="AF164" s="35">
        <f t="shared" si="2708"/>
        <v>0</v>
      </c>
      <c r="AG164" s="35">
        <f t="shared" si="2708"/>
        <v>0</v>
      </c>
      <c r="AH164" s="36">
        <f t="shared" si="2708"/>
        <v>0</v>
      </c>
      <c r="AI164" s="37">
        <f t="shared" si="2708"/>
        <v>0</v>
      </c>
      <c r="AJ164" s="38">
        <f t="shared" si="2708"/>
        <v>0</v>
      </c>
      <c r="AK164" s="194">
        <f t="shared" ref="AK164" si="2709">7-COUNTIF(AM163:AS163,0)-COUNTIF(AM163:AS163,"")</f>
        <v>0</v>
      </c>
      <c r="AL164" s="22">
        <f t="shared" si="2691"/>
        <v>0</v>
      </c>
      <c r="AM164" s="35">
        <f t="shared" ref="AM164:AS164" si="2710">IF($B157=$B163,AM163+AM158,AM163)</f>
        <v>0</v>
      </c>
      <c r="AN164" s="35">
        <f t="shared" si="2710"/>
        <v>0</v>
      </c>
      <c r="AO164" s="35">
        <f t="shared" si="2710"/>
        <v>0</v>
      </c>
      <c r="AP164" s="35">
        <f t="shared" si="2710"/>
        <v>0</v>
      </c>
      <c r="AQ164" s="36">
        <f t="shared" si="2710"/>
        <v>0</v>
      </c>
      <c r="AR164" s="37">
        <f t="shared" si="2710"/>
        <v>0</v>
      </c>
      <c r="AS164" s="38">
        <f t="shared" si="2710"/>
        <v>0</v>
      </c>
      <c r="AT164" s="194">
        <f t="shared" ref="AT164" si="2711">7-COUNTIF(AV163:BB163,0)-COUNTIF(AV163:BB163,"")</f>
        <v>0</v>
      </c>
      <c r="AU164" s="22">
        <f t="shared" si="2693"/>
        <v>0</v>
      </c>
      <c r="AV164" s="35">
        <f t="shared" ref="AV164:BB164" si="2712">IF($B157=$B163,AV163+AV158,AV163)</f>
        <v>0</v>
      </c>
      <c r="AW164" s="35">
        <f t="shared" si="2712"/>
        <v>0</v>
      </c>
      <c r="AX164" s="35">
        <f t="shared" si="2712"/>
        <v>0</v>
      </c>
      <c r="AY164" s="35">
        <f t="shared" si="2712"/>
        <v>0</v>
      </c>
      <c r="AZ164" s="36">
        <f t="shared" si="2712"/>
        <v>0</v>
      </c>
      <c r="BA164" s="37">
        <f t="shared" si="2712"/>
        <v>0</v>
      </c>
      <c r="BB164" s="38">
        <f t="shared" si="2712"/>
        <v>0</v>
      </c>
    </row>
    <row r="165" spans="1:54" ht="15" hidden="1" customHeight="1" x14ac:dyDescent="0.2">
      <c r="B165" s="116"/>
      <c r="C165" s="117"/>
      <c r="D165" s="118"/>
      <c r="E165" s="119"/>
      <c r="F165" s="92"/>
      <c r="G165" s="190">
        <f t="shared" ref="G165" si="2713">IF(AND($B157=$B163,$B157&lt;&gt;"",$B157&lt;&gt;0),F163+G159,F163)</f>
        <v>18</v>
      </c>
      <c r="H165" s="121"/>
      <c r="I165" s="165">
        <f t="shared" si="2683"/>
        <v>0</v>
      </c>
      <c r="J165" s="195">
        <f t="shared" ref="J165" si="2714">IF($B163=$B157,COUNTIF(L165:R165,0),COUNTIF(L166:R166,0)+COUNTIF(L166:R166,""))</f>
        <v>7</v>
      </c>
      <c r="K165" s="39">
        <f t="shared" ref="K165:R165" si="2715">IF($B157=$B163,K166+K159,K166)</f>
        <v>0</v>
      </c>
      <c r="L165" s="40">
        <f t="shared" si="2715"/>
        <v>0</v>
      </c>
      <c r="M165" s="40">
        <f t="shared" si="2715"/>
        <v>0</v>
      </c>
      <c r="N165" s="40">
        <f t="shared" si="2715"/>
        <v>0</v>
      </c>
      <c r="O165" s="40">
        <f t="shared" si="2715"/>
        <v>0</v>
      </c>
      <c r="P165" s="41">
        <f t="shared" si="2715"/>
        <v>0</v>
      </c>
      <c r="Q165" s="42">
        <f t="shared" si="2715"/>
        <v>0</v>
      </c>
      <c r="R165" s="43">
        <f t="shared" si="2715"/>
        <v>0</v>
      </c>
      <c r="S165" s="195">
        <f t="shared" ref="S165" si="2716">IF($B163=$B157,COUNTIF(U165:AA165,0),COUNTIF(U166:AA166,0)+COUNTIF(U166:AA166,""))</f>
        <v>7</v>
      </c>
      <c r="T165" s="39">
        <f t="shared" ref="T165:AA165" si="2717">IF($B157=$B163,T166+T159,T166)</f>
        <v>0</v>
      </c>
      <c r="U165" s="40">
        <f t="shared" si="2717"/>
        <v>0</v>
      </c>
      <c r="V165" s="40">
        <f t="shared" si="2717"/>
        <v>0</v>
      </c>
      <c r="W165" s="40">
        <f t="shared" si="2717"/>
        <v>0</v>
      </c>
      <c r="X165" s="40">
        <f t="shared" si="2717"/>
        <v>0</v>
      </c>
      <c r="Y165" s="41">
        <f t="shared" si="2717"/>
        <v>0</v>
      </c>
      <c r="Z165" s="42">
        <f t="shared" si="2717"/>
        <v>0</v>
      </c>
      <c r="AA165" s="43">
        <f t="shared" si="2717"/>
        <v>0</v>
      </c>
      <c r="AB165" s="195">
        <f t="shared" ref="AB165" si="2718">IF($B163=$B157,COUNTIF(AD165:AJ165,0),COUNTIF(AD166:AJ166,0)+COUNTIF(AD166:AJ166,""))</f>
        <v>7</v>
      </c>
      <c r="AC165" s="39">
        <f t="shared" ref="AC165:AJ165" si="2719">IF($B157=$B163,AC166+AC159,AC166)</f>
        <v>0</v>
      </c>
      <c r="AD165" s="40">
        <f t="shared" si="2719"/>
        <v>0</v>
      </c>
      <c r="AE165" s="40">
        <f t="shared" si="2719"/>
        <v>0</v>
      </c>
      <c r="AF165" s="40">
        <f t="shared" si="2719"/>
        <v>0</v>
      </c>
      <c r="AG165" s="40">
        <f t="shared" si="2719"/>
        <v>0</v>
      </c>
      <c r="AH165" s="41">
        <f t="shared" si="2719"/>
        <v>0</v>
      </c>
      <c r="AI165" s="42">
        <f t="shared" si="2719"/>
        <v>0</v>
      </c>
      <c r="AJ165" s="43">
        <f t="shared" si="2719"/>
        <v>0</v>
      </c>
      <c r="AK165" s="195">
        <f t="shared" ref="AK165" si="2720">IF($B163=$B157,COUNTIF(AM165:AS165,0),COUNTIF(AM166:AS166,0)+COUNTIF(AM166:AS166,""))</f>
        <v>7</v>
      </c>
      <c r="AL165" s="39">
        <f t="shared" ref="AL165:AS165" si="2721">IF($B157=$B163,AL166+AL159,AL166)</f>
        <v>0</v>
      </c>
      <c r="AM165" s="40">
        <f t="shared" si="2721"/>
        <v>0</v>
      </c>
      <c r="AN165" s="40">
        <f t="shared" si="2721"/>
        <v>0</v>
      </c>
      <c r="AO165" s="40">
        <f t="shared" si="2721"/>
        <v>0</v>
      </c>
      <c r="AP165" s="40">
        <f t="shared" si="2721"/>
        <v>0</v>
      </c>
      <c r="AQ165" s="41">
        <f t="shared" si="2721"/>
        <v>0</v>
      </c>
      <c r="AR165" s="42">
        <f t="shared" si="2721"/>
        <v>0</v>
      </c>
      <c r="AS165" s="43">
        <f t="shared" si="2721"/>
        <v>0</v>
      </c>
      <c r="AT165" s="195">
        <f t="shared" ref="AT165" si="2722">IF($B163=$B157,COUNTIF(AV165:BB165,0),COUNTIF(AV166:BB166,0)+COUNTIF(AV166:BB166,""))</f>
        <v>7</v>
      </c>
      <c r="AU165" s="39">
        <f t="shared" ref="AU165:BB165" si="2723">IF($B157=$B163,AU166+AU159,AU166)</f>
        <v>0</v>
      </c>
      <c r="AV165" s="40">
        <f t="shared" si="2723"/>
        <v>0</v>
      </c>
      <c r="AW165" s="40">
        <f t="shared" si="2723"/>
        <v>0</v>
      </c>
      <c r="AX165" s="40">
        <f t="shared" si="2723"/>
        <v>0</v>
      </c>
      <c r="AY165" s="40">
        <f t="shared" si="2723"/>
        <v>0</v>
      </c>
      <c r="AZ165" s="41">
        <f t="shared" si="2723"/>
        <v>0</v>
      </c>
      <c r="BA165" s="42">
        <f t="shared" si="2723"/>
        <v>0</v>
      </c>
      <c r="BB165" s="43">
        <f t="shared" si="2723"/>
        <v>0</v>
      </c>
    </row>
    <row r="166" spans="1:54" ht="15.75" customHeight="1" x14ac:dyDescent="0.2">
      <c r="A166" s="1">
        <f t="shared" ref="A166" si="2724">A163</f>
        <v>0</v>
      </c>
      <c r="B166" s="313">
        <f t="shared" ref="B166" si="2725">B160+1</f>
        <v>25</v>
      </c>
      <c r="C166" s="314"/>
      <c r="D166" s="314"/>
      <c r="E166" s="314"/>
      <c r="F166" s="31"/>
      <c r="G166" s="183"/>
      <c r="H166" s="122">
        <f t="shared" ref="H166" si="2726">5-COUNTIF(AU163,0)-COUNTIF(AL163,0)-COUNTIF(AC163,0)-COUNTIF(T163,0)-COUNTIF(K163,0)</f>
        <v>0</v>
      </c>
      <c r="I166" s="165">
        <f t="shared" si="2683"/>
        <v>0</v>
      </c>
      <c r="J166" s="187">
        <f t="shared" ref="J166" si="2727">IF($B163=$B157,J160+IF($F163&lt;&gt;$G163,(K163+$G165-$G164)/$F163,K163/$F163),IF($F163&lt;&gt;G163,(K163+$G165-$G164)/$F163,K163/$F163))</f>
        <v>0</v>
      </c>
      <c r="K166" s="7">
        <f t="shared" ref="K166:K167" si="2728">SUM(L166:R166)</f>
        <v>0</v>
      </c>
      <c r="L166" s="26">
        <f t="shared" ref="L166:R166" si="2729">L163</f>
        <v>0</v>
      </c>
      <c r="M166" s="26">
        <f t="shared" si="2729"/>
        <v>0</v>
      </c>
      <c r="N166" s="26">
        <f t="shared" si="2729"/>
        <v>0</v>
      </c>
      <c r="O166" s="26">
        <f t="shared" si="2729"/>
        <v>0</v>
      </c>
      <c r="P166" s="26">
        <f t="shared" si="2729"/>
        <v>0</v>
      </c>
      <c r="Q166" s="29">
        <f t="shared" si="2729"/>
        <v>0</v>
      </c>
      <c r="R166" s="23">
        <f t="shared" si="2729"/>
        <v>0</v>
      </c>
      <c r="S166" s="187">
        <f t="shared" ref="S166" si="2730">IF($B163=$B157,S160+IF($F163&lt;&gt;$G163,(T163+$G165-$G164)/$F163,T163/$F163),IF($F163&lt;&gt;P163,(T163+$G165-$G164)/$F163,T163/$F163))</f>
        <v>0</v>
      </c>
      <c r="T166" s="7">
        <f t="shared" ref="T166:T167" si="2731">SUM(U166:AA166)</f>
        <v>0</v>
      </c>
      <c r="U166" s="26">
        <f t="shared" ref="U166:AA166" si="2732">U163</f>
        <v>0</v>
      </c>
      <c r="V166" s="26">
        <f t="shared" si="2732"/>
        <v>0</v>
      </c>
      <c r="W166" s="26">
        <f t="shared" si="2732"/>
        <v>0</v>
      </c>
      <c r="X166" s="26">
        <f t="shared" si="2732"/>
        <v>0</v>
      </c>
      <c r="Y166" s="113">
        <f t="shared" si="2732"/>
        <v>0</v>
      </c>
      <c r="Z166" s="29">
        <f t="shared" si="2732"/>
        <v>0</v>
      </c>
      <c r="AA166" s="23">
        <f t="shared" si="2732"/>
        <v>0</v>
      </c>
      <c r="AB166" s="187">
        <f t="shared" ref="AB166" si="2733">IF($B163=$B157,AB160+IF($F163&lt;&gt;$G163,(AC163+$G165-$G164)/$F163,AC163/$F163),IF($F163&lt;&gt;Y163,(AC163+$G165-$G164)/$F163,AC163/$F163))</f>
        <v>0</v>
      </c>
      <c r="AC166" s="7">
        <f t="shared" ref="AC166:AC167" si="2734">SUM(AD166:AJ166)</f>
        <v>0</v>
      </c>
      <c r="AD166" s="26">
        <f t="shared" ref="AD166:AJ166" si="2735">AD163</f>
        <v>0</v>
      </c>
      <c r="AE166" s="26">
        <f t="shared" si="2735"/>
        <v>0</v>
      </c>
      <c r="AF166" s="26">
        <f t="shared" si="2735"/>
        <v>0</v>
      </c>
      <c r="AG166" s="26">
        <f t="shared" si="2735"/>
        <v>0</v>
      </c>
      <c r="AH166" s="113">
        <f t="shared" si="2735"/>
        <v>0</v>
      </c>
      <c r="AI166" s="29">
        <f t="shared" si="2735"/>
        <v>0</v>
      </c>
      <c r="AJ166" s="23">
        <f t="shared" si="2735"/>
        <v>0</v>
      </c>
      <c r="AK166" s="187">
        <f t="shared" ref="AK166" si="2736">IF($B163=$B157,AK160+IF($F163&lt;&gt;$G163,(AL163+$G165-$G164)/$F163,AL163/$F163),IF($F163&lt;&gt;AH163,(AL163+$G165-$G164)/$F163,AL163/$F163))</f>
        <v>0</v>
      </c>
      <c r="AL166" s="7">
        <f t="shared" ref="AL166:AL167" si="2737">SUM(AM166:AS166)</f>
        <v>0</v>
      </c>
      <c r="AM166" s="26">
        <f t="shared" ref="AM166:AS166" si="2738">AM163</f>
        <v>0</v>
      </c>
      <c r="AN166" s="26">
        <f t="shared" si="2738"/>
        <v>0</v>
      </c>
      <c r="AO166" s="26">
        <f t="shared" si="2738"/>
        <v>0</v>
      </c>
      <c r="AP166" s="26">
        <f t="shared" si="2738"/>
        <v>0</v>
      </c>
      <c r="AQ166" s="113">
        <f t="shared" si="2738"/>
        <v>0</v>
      </c>
      <c r="AR166" s="29">
        <f t="shared" si="2738"/>
        <v>0</v>
      </c>
      <c r="AS166" s="23">
        <f t="shared" si="2738"/>
        <v>0</v>
      </c>
      <c r="AT166" s="187">
        <f t="shared" ref="AT166" si="2739">IF($B163=$B157,AT160+IF($F163&lt;&gt;$G163,(AU163+$G165-$G164)/$F163,AU163/$F163),IF($F163&lt;&gt;AQ163,(AU163+$G165-$G164)/$F163,AU163/$F163))</f>
        <v>0</v>
      </c>
      <c r="AU166" s="7">
        <f t="shared" ref="AU166:AU167" si="2740">SUM(AV166:BB166)</f>
        <v>0</v>
      </c>
      <c r="AV166" s="6">
        <f t="shared" ref="AV166" si="2741">IF(SUM($AM$9:$AS$9)=SUM($AV$9:$BB$9),AV163,IF(AND(SUM($AV$9:$BB$9)&gt;42,SUM($AV$9:$BB$9)&lt;49),AV163,0))</f>
        <v>0</v>
      </c>
      <c r="AW166" s="6">
        <f t="shared" ref="AW166:BB166" si="2742">IF(SUM($AM$9:$AS$9)=SUM($AV$9:$BB$9),AW163,IF(AND(SUM($AV$9:$BB$9)&gt;42,SUM($AV$9:$BB$9)&lt;49),AW163,0))</f>
        <v>0</v>
      </c>
      <c r="AX166" s="6">
        <f t="shared" si="2742"/>
        <v>0</v>
      </c>
      <c r="AY166" s="6">
        <f t="shared" si="2742"/>
        <v>0</v>
      </c>
      <c r="AZ166" s="26">
        <f t="shared" si="2742"/>
        <v>0</v>
      </c>
      <c r="BA166" s="29">
        <f t="shared" si="2742"/>
        <v>0</v>
      </c>
      <c r="BB166" s="23">
        <f t="shared" si="2742"/>
        <v>0</v>
      </c>
    </row>
    <row r="167" spans="1:54" ht="15.75" customHeight="1" x14ac:dyDescent="0.2">
      <c r="A167" s="1">
        <f t="shared" ref="A167:A168" si="2743">A166</f>
        <v>0</v>
      </c>
      <c r="B167" s="313"/>
      <c r="C167" s="314"/>
      <c r="D167" s="314"/>
      <c r="E167" s="314"/>
      <c r="F167" s="31"/>
      <c r="G167" s="183"/>
      <c r="H167" s="123">
        <f t="shared" ref="H167" si="2744">IF($B163=$B157,H161+F167,$F167)</f>
        <v>0</v>
      </c>
      <c r="I167" s="165">
        <f t="shared" si="2683"/>
        <v>0</v>
      </c>
      <c r="J167" s="141">
        <f t="shared" ref="J167" si="2745">IF($H166=0,0,IF($B157=$B163,IF($H168&gt;0,$H168+J161,K163+J161),IF($H168&gt;0,$H168,K163)))</f>
        <v>0</v>
      </c>
      <c r="K167" s="7">
        <f t="shared" si="2728"/>
        <v>0</v>
      </c>
      <c r="L167" s="6"/>
      <c r="M167" s="6"/>
      <c r="N167" s="6"/>
      <c r="O167" s="6"/>
      <c r="P167" s="26"/>
      <c r="Q167" s="29"/>
      <c r="R167" s="23"/>
      <c r="S167" s="141">
        <f t="shared" ref="S167" si="2746">IF($H166=0,0,IF($B157=$B163,IF($H168&gt;0,$H168+S161,T163+S161),IF($H168&gt;0,$H168,T163)))</f>
        <v>0</v>
      </c>
      <c r="T167" s="7">
        <f t="shared" si="2731"/>
        <v>0</v>
      </c>
      <c r="U167" s="6"/>
      <c r="V167" s="6"/>
      <c r="W167" s="6"/>
      <c r="X167" s="6"/>
      <c r="Y167" s="26"/>
      <c r="Z167" s="29"/>
      <c r="AA167" s="23"/>
      <c r="AB167" s="141">
        <f t="shared" ref="AB167" si="2747">IF($H166=0,0,IF($B157=$B163,IF($H168&gt;0,$H168+AB161,AC163+AB161),IF($H168&gt;0,$H168,AC163)))</f>
        <v>0</v>
      </c>
      <c r="AC167" s="7">
        <f t="shared" si="2734"/>
        <v>0</v>
      </c>
      <c r="AD167" s="6"/>
      <c r="AE167" s="6"/>
      <c r="AF167" s="6"/>
      <c r="AG167" s="6"/>
      <c r="AH167" s="26"/>
      <c r="AI167" s="29"/>
      <c r="AJ167" s="23"/>
      <c r="AK167" s="141">
        <f t="shared" ref="AK167" si="2748">IF($H166=0,0,IF($B157=$B163,IF($H168&gt;0,$H168+AK161,AL163+AK161),IF($H168&gt;0,$H168,AL163)))</f>
        <v>0</v>
      </c>
      <c r="AL167" s="7">
        <f t="shared" si="2737"/>
        <v>0</v>
      </c>
      <c r="AM167" s="6"/>
      <c r="AN167" s="6"/>
      <c r="AO167" s="6"/>
      <c r="AP167" s="6"/>
      <c r="AQ167" s="26"/>
      <c r="AR167" s="29"/>
      <c r="AS167" s="23"/>
      <c r="AT167" s="141">
        <f t="shared" ref="AT167" si="2749">IF($H166=0,0,IF($B157=$B163,IF($H168&gt;0,$H168+AT161,AU163+AT161),IF($H168&gt;0,$H168,AU163)))</f>
        <v>0</v>
      </c>
      <c r="AU167" s="7">
        <f t="shared" si="2740"/>
        <v>0</v>
      </c>
      <c r="AV167" s="6"/>
      <c r="AW167" s="6"/>
      <c r="AX167" s="6"/>
      <c r="AY167" s="6"/>
      <c r="AZ167" s="26"/>
      <c r="BA167" s="29"/>
      <c r="BB167" s="23"/>
    </row>
    <row r="168" spans="1:54" ht="18.75" customHeight="1" thickBot="1" x14ac:dyDescent="0.25">
      <c r="A168" s="1">
        <f t="shared" si="2743"/>
        <v>0</v>
      </c>
      <c r="B168" s="323" t="str">
        <f>IF(B163="",Wydruk!$AE$6,IF(J164=0,Wydruk!$AE$7,IF(AND(G164&lt;G165,B163&lt;&gt;$B169),Wydruk!$AE$13,IF(AND($B163=$B157,$B163&lt;&gt;$B169),IF(OR(OR(J168&lt;4,J168&gt;5),OR(S168&lt;4,S168&gt;5),OR(AB168&lt;4,AB168&gt;5),OR(AK168&lt;4,AK168&gt;5),OR(AND(AT168&lt;4,AT168&gt;0),AT168&gt;5)),Wydruk!$AE$8,Wydruk!$AE$9),IF($B163=$B169,IF($F167&lt;&gt;0,Wydruk!$AE$12,Wydruk!$AE$10),IF(OR(OR(J164&lt;4,J164&gt;5),OR(S164&lt;4,S164&gt;5),OR(AB164&lt;4,AB164&gt;5),OR(AK164&lt;4,AK164&gt;5),OR(AND(AT164&lt;4,AT164&gt;0),AT164&gt;5)),Wydruk!$AE$8,Wydruk!$AE$11))))))</f>
        <v>Uzupełnij liczby godzin tygodniowego planu</v>
      </c>
      <c r="C168" s="324"/>
      <c r="D168" s="324"/>
      <c r="E168" s="324"/>
      <c r="F168" s="173">
        <f>październik!F168</f>
        <v>0</v>
      </c>
      <c r="G168" s="184">
        <f>październik!G168</f>
        <v>0</v>
      </c>
      <c r="H168" s="191">
        <f t="shared" ref="H168" si="2750">IF(OR($G168=0,$F168=0,$G168="",$F168=""),0,$G168/$F168)</f>
        <v>0</v>
      </c>
      <c r="I168" s="193"/>
      <c r="J168" s="176">
        <f t="shared" ref="J168" si="2751">IF($B157=$B163,IF(L163+L158&gt;0,1,0)+IF(M163+M158&gt;0,1,0)+IF(N163+N158&gt;0,1,0)+IF(O163+O158&gt;0,1,0)+IF(P163+P158&gt;0,1,0)+IF(Q163+Q158&gt;0,1,0)+IF(R163+R158&gt;0,1,0),J164)</f>
        <v>0</v>
      </c>
      <c r="K168" s="133">
        <f t="shared" ref="K168" si="2752">IF(OR($B163=$B169,J168=0,(K164-Q168+O168)&lt;=0),0,(K164-Q168+O168)/J168)</f>
        <v>0</v>
      </c>
      <c r="L168" s="137">
        <f t="shared" ref="L168" si="2753">IF(K168*(7-J165)&lt;=0,0,K168*(7-J165))</f>
        <v>0</v>
      </c>
      <c r="M168" s="311">
        <f t="shared" ref="M168" si="2754">ROUND(IF(OR(K165-K168*(7-J165)+P168&lt;0,$B163=$B169,K168&lt;=0,K165=0),0,IF(K165-K168*(7-J165)+P168&gt;Q168-O168+P168,Q168-O168+P168,K165-K168*(7-J165)+P168)),1)</f>
        <v>0</v>
      </c>
      <c r="N168" s="312"/>
      <c r="O168" s="139">
        <f t="shared" ref="O168" si="2755">IF(OR($B163=$B169,J164=0),0,IF($B163=$B157,J163,$F163))</f>
        <v>0</v>
      </c>
      <c r="P168" s="30">
        <f t="shared" ref="P168" si="2756">IF(OR($B163=$B169,J168=0),0,$G165-$G164)</f>
        <v>0</v>
      </c>
      <c r="Q168" s="134">
        <f t="shared" ref="Q168" si="2757">IF(OR($B163=$B169,J168=0),0,J167)</f>
        <v>0</v>
      </c>
      <c r="R168" s="138">
        <f t="shared" ref="R168" si="2758">IF($B163=$B169,0,K165)</f>
        <v>0</v>
      </c>
      <c r="S168" s="176">
        <f t="shared" ref="S168" si="2759">IF($B157=$B163,IF(U163+U158&gt;0,1,0)+IF(V163+V158&gt;0,1,0)+IF(W163+W158&gt;0,1,0)+IF(X163+X158&gt;0,1,0)+IF(Y163+Y158&gt;0,1,0)+IF(Z163+Z158&gt;0,1,0)+IF(AA163+AA158&gt;0,1,0),S164)</f>
        <v>0</v>
      </c>
      <c r="T168" s="133">
        <f t="shared" ref="T168" si="2760">IF(OR($B163=$B169,S168=0,(T164-Z168+X168)&lt;=0),0,(T164-Z168+X168)/S168)</f>
        <v>0</v>
      </c>
      <c r="U168" s="137">
        <f t="shared" ref="U168" si="2761">IF(T168*(7-S165)&lt;=0,0,T168*(7-S165))</f>
        <v>0</v>
      </c>
      <c r="V168" s="311">
        <f t="shared" ref="V168" si="2762">ROUND(IF(OR(T165-T168*(7-S165)+Y168&lt;0,$B163=$B169,T168&lt;=0,T165=0),0,IF(T165-T168*(7-S165)+Y168&gt;Z168-X168+Y168,Z168-X168+Y168,T165-T168*(7-S165)+Y168)),1)</f>
        <v>0</v>
      </c>
      <c r="W168" s="312"/>
      <c r="X168" s="139">
        <f t="shared" ref="X168" si="2763">IF(OR($B163=$B169,S164=0),0,IF($B163=$B157,S163,$F163))</f>
        <v>0</v>
      </c>
      <c r="Y168" s="30">
        <f t="shared" ref="Y168" si="2764">IF(OR($B163=$B169,S168=0),0,$G165-$G164)</f>
        <v>0</v>
      </c>
      <c r="Z168" s="134">
        <f t="shared" ref="Z168" si="2765">IF(OR($B163=$B169,S168=0),0,S167)</f>
        <v>0</v>
      </c>
      <c r="AA168" s="138">
        <f t="shared" ref="AA168" si="2766">IF($B163=$B169,0,T165)</f>
        <v>0</v>
      </c>
      <c r="AB168" s="176">
        <f t="shared" ref="AB168" si="2767">IF($B157=$B163,IF(AD163+AD158&gt;0,1,0)+IF(AE163+AE158&gt;0,1,0)+IF(AF163+AF158&gt;0,1,0)+IF(AG163+AG158&gt;0,1,0)+IF(AH163+AH158&gt;0,1,0)+IF(AI163+AI158&gt;0,1,0)+IF(AJ163+AJ158&gt;0,1,0),AB164)</f>
        <v>0</v>
      </c>
      <c r="AC168" s="133">
        <f t="shared" ref="AC168" si="2768">IF(OR($B163=$B169,AB168=0,(AC164-AI168+AG168)&lt;=0),0,(AC164-AI168+AG168)/AB168)</f>
        <v>0</v>
      </c>
      <c r="AD168" s="137">
        <f t="shared" ref="AD168" si="2769">IF(AC168*(7-AB165)&lt;=0,0,AC168*(7-AB165))</f>
        <v>0</v>
      </c>
      <c r="AE168" s="311">
        <f t="shared" ref="AE168" si="2770">ROUND(IF(OR(AC165-AC168*(7-AB165)+AH168&lt;0,$B163=$B169,AC168&lt;=0,AC165=0),0,IF(AC165-AC168*(7-AB165)+AH168&gt;AI168-AG168+AH168,AI168-AG168+AH168,AC165-AC168*(7-AB165)+AH168)),1)</f>
        <v>0</v>
      </c>
      <c r="AF168" s="312"/>
      <c r="AG168" s="139">
        <f t="shared" ref="AG168" si="2771">IF(OR($B163=$B169,AB164=0),0,IF($B163=$B157,AB163,$F163))</f>
        <v>0</v>
      </c>
      <c r="AH168" s="30">
        <f t="shared" ref="AH168" si="2772">IF(OR($B163=$B169,AB168=0),0,$G165-$G164)</f>
        <v>0</v>
      </c>
      <c r="AI168" s="134">
        <f t="shared" ref="AI168" si="2773">IF(OR($B163=$B169,AB168=0),0,AB167)</f>
        <v>0</v>
      </c>
      <c r="AJ168" s="138">
        <f t="shared" ref="AJ168" si="2774">IF($B163=$B169,0,AC165)</f>
        <v>0</v>
      </c>
      <c r="AK168" s="176">
        <f t="shared" ref="AK168" si="2775">IF($B157=$B163,IF(AM163+AM158&gt;0,1,0)+IF(AN163+AN158&gt;0,1,0)+IF(AO163+AO158&gt;0,1,0)+IF(AP163+AP158&gt;0,1,0)+IF(AQ163+AQ158&gt;0,1,0)+IF(AR163+AR158&gt;0,1,0)+IF(AS163+AS158&gt;0,1,0),AK164)</f>
        <v>0</v>
      </c>
      <c r="AL168" s="133">
        <f t="shared" ref="AL168" si="2776">IF(OR($B163=$B169,AK168=0,(AL164-AR168+AP168)&lt;=0),0,(AL164-AR168+AP168)/AK168)</f>
        <v>0</v>
      </c>
      <c r="AM168" s="137">
        <f t="shared" ref="AM168" si="2777">IF(AL168*(7-AK165)&lt;=0,0,AL168*(7-AK165))</f>
        <v>0</v>
      </c>
      <c r="AN168" s="311">
        <f t="shared" ref="AN168" si="2778">ROUND(IF(OR(AL165-AL168*(7-AK165)+AQ168&lt;0,$B163=$B169,AL168&lt;=0,AL165=0),0,IF(AL165-AL168*(7-AK165)+AQ168&gt;AR168-AP168+AQ168,AR168-AP168+AQ168,AL165-AL168*(7-AK165)+AQ168)),1)</f>
        <v>0</v>
      </c>
      <c r="AO168" s="312"/>
      <c r="AP168" s="139">
        <f t="shared" ref="AP168" si="2779">IF(OR($B163=$B169,AK164=0),0,IF($B163=$B157,AK163,$F163))</f>
        <v>0</v>
      </c>
      <c r="AQ168" s="30">
        <f t="shared" ref="AQ168" si="2780">IF(OR($B163=$B169,AK168=0),0,$G165-$G164)</f>
        <v>0</v>
      </c>
      <c r="AR168" s="134">
        <f t="shared" ref="AR168" si="2781">IF(OR($B163=$B169,AK168=0),0,AK167)</f>
        <v>0</v>
      </c>
      <c r="AS168" s="138">
        <f t="shared" ref="AS168" si="2782">IF($B163=$B169,0,AL165)</f>
        <v>0</v>
      </c>
      <c r="AT168" s="176">
        <f t="shared" ref="AT168" si="2783">IF($B157=$B163,IF(AV163+AV158&gt;0,1,0)+IF(AW163+AW158&gt;0,1,0)+IF(AX163+AX158&gt;0,1,0)+IF(AY163+AY158&gt;0,1,0)+IF(AZ163+AZ158&gt;0,1,0)+IF(BA163+BA158&gt;0,1,0)+IF(BB163+BB158&gt;0,1,0),AT164)</f>
        <v>0</v>
      </c>
      <c r="AU168" s="133">
        <f t="shared" ref="AU168" si="2784">IF(OR($B163=$B169,AT168=0,(AU164-BA168+AY168)&lt;=0),0,(AU164-BA168+AY168)/AT168)</f>
        <v>0</v>
      </c>
      <c r="AV168" s="137">
        <f t="shared" ref="AV168" si="2785">IF(AU168*(7-AT165)&lt;=0,0,AU168*(7-AT165))</f>
        <v>0</v>
      </c>
      <c r="AW168" s="311">
        <f t="shared" ref="AW168" si="2786">ROUND(IF(OR(AU165-AU168*(7-AT165)+AZ168&lt;0,$B163=$B169,AU168&lt;=0,AU165=0),0,IF(AU165-AU168*(7-AT165)+AZ168&gt;BA168-AY168+AZ168,BA168-AY168+AZ168,AU165-AU168*(7-AT165)+AZ168)),1)</f>
        <v>0</v>
      </c>
      <c r="AX168" s="312"/>
      <c r="AY168" s="139">
        <f t="shared" ref="AY168" si="2787">IF(OR($B163=$B169,AT164=0),0,IF($B163=$B157,AT163,$F163))</f>
        <v>0</v>
      </c>
      <c r="AZ168" s="30">
        <f t="shared" ref="AZ168" si="2788">IF(OR($B163=$B169,AT168=0),0,$G165-$G164)</f>
        <v>0</v>
      </c>
      <c r="BA168" s="134">
        <f t="shared" ref="BA168" si="2789">IF(OR($B163=$B169,AT168=0),0,AT167)</f>
        <v>0</v>
      </c>
      <c r="BB168" s="138">
        <f t="shared" ref="BB168" si="2790">IF($B163=$B169,0,AU165)</f>
        <v>0</v>
      </c>
    </row>
    <row r="169" spans="1:54" ht="15.75" x14ac:dyDescent="0.2">
      <c r="A169" s="1">
        <f t="shared" ref="A169" si="2791">IF(B169="","1. Niewypełnione",B169)</f>
        <v>0</v>
      </c>
      <c r="B169" s="320">
        <f>październik!B169</f>
        <v>0</v>
      </c>
      <c r="C169" s="321">
        <f>październik!C169</f>
        <v>0</v>
      </c>
      <c r="D169" s="321">
        <f>październik!D169</f>
        <v>0</v>
      </c>
      <c r="E169" s="321">
        <f>październik!E169</f>
        <v>0</v>
      </c>
      <c r="F169" s="177">
        <f>październik!F169</f>
        <v>18</v>
      </c>
      <c r="G169" s="185">
        <f>październik!G169</f>
        <v>18</v>
      </c>
      <c r="H169" s="177"/>
      <c r="I169" s="192">
        <f t="shared" ref="I169:I173" si="2792">K169+T169+AC169+AL169+AU169</f>
        <v>0</v>
      </c>
      <c r="J169" s="186">
        <f t="shared" ref="J169" si="2793">IF(OR($B169=$B175,J172=0),0,ROUND((K170+P174)/J172,0))</f>
        <v>0</v>
      </c>
      <c r="K169" s="51">
        <f t="shared" ref="K169:K170" si="2794">SUM(L169:R169)</f>
        <v>0</v>
      </c>
      <c r="L169" s="52">
        <f>październik!L169</f>
        <v>0</v>
      </c>
      <c r="M169" s="52">
        <f>październik!M169</f>
        <v>0</v>
      </c>
      <c r="N169" s="52">
        <f>październik!N169</f>
        <v>0</v>
      </c>
      <c r="O169" s="52">
        <f>październik!O169</f>
        <v>0</v>
      </c>
      <c r="P169" s="53">
        <f>październik!P169</f>
        <v>0</v>
      </c>
      <c r="Q169" s="54">
        <f>październik!Q169</f>
        <v>0</v>
      </c>
      <c r="R169" s="55">
        <f>październik!R169</f>
        <v>0</v>
      </c>
      <c r="S169" s="188">
        <f t="shared" ref="S169" si="2795">IF(OR($B169=$B175,S172=0),0,ROUND((T170+Y174)/S172,0))</f>
        <v>0</v>
      </c>
      <c r="T169" s="51">
        <f t="shared" ref="T169:T170" si="2796">SUM(U169:AA169)</f>
        <v>0</v>
      </c>
      <c r="U169" s="52">
        <f>październik!U169</f>
        <v>0</v>
      </c>
      <c r="V169" s="52">
        <f>październik!V169</f>
        <v>0</v>
      </c>
      <c r="W169" s="52">
        <f>październik!W169</f>
        <v>0</v>
      </c>
      <c r="X169" s="52">
        <f>październik!X169</f>
        <v>0</v>
      </c>
      <c r="Y169" s="53">
        <f>październik!Y169</f>
        <v>0</v>
      </c>
      <c r="Z169" s="54">
        <f>październik!Z169</f>
        <v>0</v>
      </c>
      <c r="AA169" s="55">
        <f>październik!AA169</f>
        <v>0</v>
      </c>
      <c r="AB169" s="188">
        <f t="shared" ref="AB169" si="2797">IF(OR($B169=$B175,AB172=0),0,ROUND((AC170+AH174)/AB172,0))</f>
        <v>0</v>
      </c>
      <c r="AC169" s="51">
        <f t="shared" ref="AC169:AC170" si="2798">SUM(AD169:AJ169)</f>
        <v>0</v>
      </c>
      <c r="AD169" s="52">
        <f>październik!AD169</f>
        <v>0</v>
      </c>
      <c r="AE169" s="52">
        <f>październik!AE169</f>
        <v>0</v>
      </c>
      <c r="AF169" s="52">
        <f>październik!AF169</f>
        <v>0</v>
      </c>
      <c r="AG169" s="52">
        <f>październik!AG169</f>
        <v>0</v>
      </c>
      <c r="AH169" s="53">
        <f>październik!AH169</f>
        <v>0</v>
      </c>
      <c r="AI169" s="54">
        <f>październik!AI169</f>
        <v>0</v>
      </c>
      <c r="AJ169" s="55">
        <f>październik!AJ169</f>
        <v>0</v>
      </c>
      <c r="AK169" s="188">
        <f t="shared" ref="AK169" si="2799">IF(OR($B169=$B175,AK172=0),0,ROUND((AL170+AQ174)/AK172,0))</f>
        <v>0</v>
      </c>
      <c r="AL169" s="51">
        <f t="shared" ref="AL169:AL170" si="2800">SUM(AM169:AS169)</f>
        <v>0</v>
      </c>
      <c r="AM169" s="52">
        <f>październik!AM169</f>
        <v>0</v>
      </c>
      <c r="AN169" s="52">
        <f>październik!AN169</f>
        <v>0</v>
      </c>
      <c r="AO169" s="52">
        <f>październik!AO169</f>
        <v>0</v>
      </c>
      <c r="AP169" s="52">
        <f>październik!AP169</f>
        <v>0</v>
      </c>
      <c r="AQ169" s="53">
        <f>październik!AQ169</f>
        <v>0</v>
      </c>
      <c r="AR169" s="54">
        <f>październik!AR169</f>
        <v>0</v>
      </c>
      <c r="AS169" s="55">
        <f>październik!AS169</f>
        <v>0</v>
      </c>
      <c r="AT169" s="188">
        <f t="shared" ref="AT169" si="2801">IF(OR($B169=$B175,AT172=0),0,ROUND((AU170+AZ174)/AT172,0))</f>
        <v>0</v>
      </c>
      <c r="AU169" s="51">
        <f t="shared" ref="AU169:AU170" si="2802">SUM(AV169:BB169)</f>
        <v>0</v>
      </c>
      <c r="AV169" s="52">
        <f t="shared" ref="AV169" si="2803">IF(SUM($AM$9:$AS$9)=SUM($AV$9:$BB$9),AM169,IF(AND(SUM($AV$9:$BB$9)&gt;42,SUM($AV$9:$BB$9)&lt;49),AM169,0))</f>
        <v>0</v>
      </c>
      <c r="AW169" s="52">
        <f t="shared" ref="AW169" si="2804">IF(SUM($AM$9:$AS$9)=SUM($AV$9:$BB$9),AN169,IF(AND(SUM($AV$9:$BB$9)&gt;42,SUM($AV$9:$BB$9)&lt;49),AN169,0))</f>
        <v>0</v>
      </c>
      <c r="AX169" s="52">
        <f t="shared" ref="AX169" si="2805">IF(SUM($AM$9:$AS$9)=SUM($AV$9:$BB$9),AO169,IF(AND(SUM($AV$9:$BB$9)&gt;42,SUM($AV$9:$BB$9)&lt;49),AO169,0))</f>
        <v>0</v>
      </c>
      <c r="AY169" s="52">
        <f t="shared" ref="AY169" si="2806">IF(SUM($AM$9:$AS$9)=SUM($AV$9:$BB$9),AP169,IF(AND(SUM($AV$9:$BB$9)&gt;42,SUM($AV$9:$BB$9)&lt;49),AP169,0))</f>
        <v>0</v>
      </c>
      <c r="AZ169" s="53">
        <f t="shared" ref="AZ169" si="2807">IF(SUM($AM$9:$AS$9)=SUM($AV$9:$BB$9),AQ169,IF(AND(SUM($AV$9:$BB$9)&gt;42,SUM($AV$9:$BB$9)&lt;49),AQ169,0))</f>
        <v>0</v>
      </c>
      <c r="BA169" s="54">
        <f t="shared" ref="BA169" si="2808">IF(SUM($AM$9:$AS$9)=SUM($AV$9:$BB$9),AR169,IF(AND(SUM($AV$9:$BB$9)&gt;42,SUM($AV$9:$BB$9)&lt;49),AR169,0))</f>
        <v>0</v>
      </c>
      <c r="BB169" s="55">
        <f t="shared" ref="BB169" si="2809">IF(SUM($AM$9:$AS$9)=SUM($AV$9:$BB$9),AS169,IF(AND(SUM($AV$9:$BB$9)&gt;42,SUM($AV$9:$BB$9)&lt;49),AS169,0))</f>
        <v>0</v>
      </c>
    </row>
    <row r="170" spans="1:54" ht="12.75" hidden="1" customHeight="1" x14ac:dyDescent="0.2">
      <c r="B170" s="93"/>
      <c r="C170" s="94"/>
      <c r="D170" s="95"/>
      <c r="E170" s="115"/>
      <c r="F170" s="140" t="b">
        <f t="shared" ref="F170" si="2810">IF($B163=$B169,OR(F164,G169&lt;F169),G169&lt;F169)</f>
        <v>0</v>
      </c>
      <c r="G170" s="189">
        <f t="shared" ref="G170" si="2811">IF(AND($B163=$B169,$B163&lt;&gt;"",$B163&lt;&gt;0),G169+G164,G169)</f>
        <v>18</v>
      </c>
      <c r="H170" s="120"/>
      <c r="I170" s="165">
        <f t="shared" si="2792"/>
        <v>0</v>
      </c>
      <c r="J170" s="194">
        <f t="shared" ref="J170" si="2812">7-COUNTIF(L169:R169,0)-COUNTIF(L169:R169,"")</f>
        <v>0</v>
      </c>
      <c r="K170" s="22">
        <f t="shared" si="2794"/>
        <v>0</v>
      </c>
      <c r="L170" s="35">
        <f t="shared" ref="L170:R170" si="2813">IF($B163=$B169,L169+L164,L169)</f>
        <v>0</v>
      </c>
      <c r="M170" s="35">
        <f t="shared" si="2813"/>
        <v>0</v>
      </c>
      <c r="N170" s="35">
        <f t="shared" si="2813"/>
        <v>0</v>
      </c>
      <c r="O170" s="35">
        <f t="shared" si="2813"/>
        <v>0</v>
      </c>
      <c r="P170" s="36">
        <f t="shared" si="2813"/>
        <v>0</v>
      </c>
      <c r="Q170" s="37">
        <f t="shared" si="2813"/>
        <v>0</v>
      </c>
      <c r="R170" s="38">
        <f t="shared" si="2813"/>
        <v>0</v>
      </c>
      <c r="S170" s="194">
        <f t="shared" ref="S170" si="2814">7-COUNTIF(U169:AA169,0)-COUNTIF(U169:AA169,"")</f>
        <v>0</v>
      </c>
      <c r="T170" s="22">
        <f t="shared" si="2796"/>
        <v>0</v>
      </c>
      <c r="U170" s="35">
        <f t="shared" ref="U170:AA170" si="2815">IF($B163=$B169,U169+U164,U169)</f>
        <v>0</v>
      </c>
      <c r="V170" s="35">
        <f t="shared" si="2815"/>
        <v>0</v>
      </c>
      <c r="W170" s="35">
        <f t="shared" si="2815"/>
        <v>0</v>
      </c>
      <c r="X170" s="35">
        <f t="shared" si="2815"/>
        <v>0</v>
      </c>
      <c r="Y170" s="36">
        <f t="shared" si="2815"/>
        <v>0</v>
      </c>
      <c r="Z170" s="37">
        <f t="shared" si="2815"/>
        <v>0</v>
      </c>
      <c r="AA170" s="38">
        <f t="shared" si="2815"/>
        <v>0</v>
      </c>
      <c r="AB170" s="194">
        <f t="shared" ref="AB170" si="2816">7-COUNTIF(AD169:AJ169,0)-COUNTIF(AD169:AJ169,"")</f>
        <v>0</v>
      </c>
      <c r="AC170" s="22">
        <f t="shared" si="2798"/>
        <v>0</v>
      </c>
      <c r="AD170" s="35">
        <f t="shared" ref="AD170:AJ170" si="2817">IF($B163=$B169,AD169+AD164,AD169)</f>
        <v>0</v>
      </c>
      <c r="AE170" s="35">
        <f t="shared" si="2817"/>
        <v>0</v>
      </c>
      <c r="AF170" s="35">
        <f t="shared" si="2817"/>
        <v>0</v>
      </c>
      <c r="AG170" s="35">
        <f t="shared" si="2817"/>
        <v>0</v>
      </c>
      <c r="AH170" s="36">
        <f t="shared" si="2817"/>
        <v>0</v>
      </c>
      <c r="AI170" s="37">
        <f t="shared" si="2817"/>
        <v>0</v>
      </c>
      <c r="AJ170" s="38">
        <f t="shared" si="2817"/>
        <v>0</v>
      </c>
      <c r="AK170" s="194">
        <f t="shared" ref="AK170" si="2818">7-COUNTIF(AM169:AS169,0)-COUNTIF(AM169:AS169,"")</f>
        <v>0</v>
      </c>
      <c r="AL170" s="22">
        <f t="shared" si="2800"/>
        <v>0</v>
      </c>
      <c r="AM170" s="35">
        <f t="shared" ref="AM170:AS170" si="2819">IF($B163=$B169,AM169+AM164,AM169)</f>
        <v>0</v>
      </c>
      <c r="AN170" s="35">
        <f t="shared" si="2819"/>
        <v>0</v>
      </c>
      <c r="AO170" s="35">
        <f t="shared" si="2819"/>
        <v>0</v>
      </c>
      <c r="AP170" s="35">
        <f t="shared" si="2819"/>
        <v>0</v>
      </c>
      <c r="AQ170" s="36">
        <f t="shared" si="2819"/>
        <v>0</v>
      </c>
      <c r="AR170" s="37">
        <f t="shared" si="2819"/>
        <v>0</v>
      </c>
      <c r="AS170" s="38">
        <f t="shared" si="2819"/>
        <v>0</v>
      </c>
      <c r="AT170" s="194">
        <f t="shared" ref="AT170" si="2820">7-COUNTIF(AV169:BB169,0)-COUNTIF(AV169:BB169,"")</f>
        <v>0</v>
      </c>
      <c r="AU170" s="22">
        <f t="shared" si="2802"/>
        <v>0</v>
      </c>
      <c r="AV170" s="35">
        <f t="shared" ref="AV170:BB170" si="2821">IF($B163=$B169,AV169+AV164,AV169)</f>
        <v>0</v>
      </c>
      <c r="AW170" s="35">
        <f t="shared" si="2821"/>
        <v>0</v>
      </c>
      <c r="AX170" s="35">
        <f t="shared" si="2821"/>
        <v>0</v>
      </c>
      <c r="AY170" s="35">
        <f t="shared" si="2821"/>
        <v>0</v>
      </c>
      <c r="AZ170" s="36">
        <f t="shared" si="2821"/>
        <v>0</v>
      </c>
      <c r="BA170" s="37">
        <f t="shared" si="2821"/>
        <v>0</v>
      </c>
      <c r="BB170" s="38">
        <f t="shared" si="2821"/>
        <v>0</v>
      </c>
    </row>
    <row r="171" spans="1:54" ht="15" hidden="1" customHeight="1" x14ac:dyDescent="0.2">
      <c r="B171" s="116"/>
      <c r="C171" s="117"/>
      <c r="D171" s="118"/>
      <c r="E171" s="119"/>
      <c r="F171" s="92"/>
      <c r="G171" s="190">
        <f t="shared" ref="G171" si="2822">IF(AND($B163=$B169,$B163&lt;&gt;"",$B163&lt;&gt;0),F169+G165,F169)</f>
        <v>18</v>
      </c>
      <c r="H171" s="121"/>
      <c r="I171" s="165">
        <f t="shared" si="2792"/>
        <v>0</v>
      </c>
      <c r="J171" s="195">
        <f t="shared" ref="J171" si="2823">IF($B169=$B163,COUNTIF(L171:R171,0),COUNTIF(L172:R172,0)+COUNTIF(L172:R172,""))</f>
        <v>7</v>
      </c>
      <c r="K171" s="39">
        <f t="shared" ref="K171:R171" si="2824">IF($B163=$B169,K172+K165,K172)</f>
        <v>0</v>
      </c>
      <c r="L171" s="40">
        <f t="shared" si="2824"/>
        <v>0</v>
      </c>
      <c r="M171" s="40">
        <f t="shared" si="2824"/>
        <v>0</v>
      </c>
      <c r="N171" s="40">
        <f t="shared" si="2824"/>
        <v>0</v>
      </c>
      <c r="O171" s="40">
        <f t="shared" si="2824"/>
        <v>0</v>
      </c>
      <c r="P171" s="41">
        <f t="shared" si="2824"/>
        <v>0</v>
      </c>
      <c r="Q171" s="42">
        <f t="shared" si="2824"/>
        <v>0</v>
      </c>
      <c r="R171" s="43">
        <f t="shared" si="2824"/>
        <v>0</v>
      </c>
      <c r="S171" s="195">
        <f t="shared" ref="S171" si="2825">IF($B169=$B163,COUNTIF(U171:AA171,0),COUNTIF(U172:AA172,0)+COUNTIF(U172:AA172,""))</f>
        <v>7</v>
      </c>
      <c r="T171" s="39">
        <f t="shared" ref="T171:AA171" si="2826">IF($B163=$B169,T172+T165,T172)</f>
        <v>0</v>
      </c>
      <c r="U171" s="40">
        <f t="shared" si="2826"/>
        <v>0</v>
      </c>
      <c r="V171" s="40">
        <f t="shared" si="2826"/>
        <v>0</v>
      </c>
      <c r="W171" s="40">
        <f t="shared" si="2826"/>
        <v>0</v>
      </c>
      <c r="X171" s="40">
        <f t="shared" si="2826"/>
        <v>0</v>
      </c>
      <c r="Y171" s="41">
        <f t="shared" si="2826"/>
        <v>0</v>
      </c>
      <c r="Z171" s="42">
        <f t="shared" si="2826"/>
        <v>0</v>
      </c>
      <c r="AA171" s="43">
        <f t="shared" si="2826"/>
        <v>0</v>
      </c>
      <c r="AB171" s="195">
        <f t="shared" ref="AB171" si="2827">IF($B169=$B163,COUNTIF(AD171:AJ171,0),COUNTIF(AD172:AJ172,0)+COUNTIF(AD172:AJ172,""))</f>
        <v>7</v>
      </c>
      <c r="AC171" s="39">
        <f t="shared" ref="AC171:AJ171" si="2828">IF($B163=$B169,AC172+AC165,AC172)</f>
        <v>0</v>
      </c>
      <c r="AD171" s="40">
        <f t="shared" si="2828"/>
        <v>0</v>
      </c>
      <c r="AE171" s="40">
        <f t="shared" si="2828"/>
        <v>0</v>
      </c>
      <c r="AF171" s="40">
        <f t="shared" si="2828"/>
        <v>0</v>
      </c>
      <c r="AG171" s="40">
        <f t="shared" si="2828"/>
        <v>0</v>
      </c>
      <c r="AH171" s="41">
        <f t="shared" si="2828"/>
        <v>0</v>
      </c>
      <c r="AI171" s="42">
        <f t="shared" si="2828"/>
        <v>0</v>
      </c>
      <c r="AJ171" s="43">
        <f t="shared" si="2828"/>
        <v>0</v>
      </c>
      <c r="AK171" s="195">
        <f t="shared" ref="AK171" si="2829">IF($B169=$B163,COUNTIF(AM171:AS171,0),COUNTIF(AM172:AS172,0)+COUNTIF(AM172:AS172,""))</f>
        <v>7</v>
      </c>
      <c r="AL171" s="39">
        <f t="shared" ref="AL171:AS171" si="2830">IF($B163=$B169,AL172+AL165,AL172)</f>
        <v>0</v>
      </c>
      <c r="AM171" s="40">
        <f t="shared" si="2830"/>
        <v>0</v>
      </c>
      <c r="AN171" s="40">
        <f t="shared" si="2830"/>
        <v>0</v>
      </c>
      <c r="AO171" s="40">
        <f t="shared" si="2830"/>
        <v>0</v>
      </c>
      <c r="AP171" s="40">
        <f t="shared" si="2830"/>
        <v>0</v>
      </c>
      <c r="AQ171" s="41">
        <f t="shared" si="2830"/>
        <v>0</v>
      </c>
      <c r="AR171" s="42">
        <f t="shared" si="2830"/>
        <v>0</v>
      </c>
      <c r="AS171" s="43">
        <f t="shared" si="2830"/>
        <v>0</v>
      </c>
      <c r="AT171" s="195">
        <f t="shared" ref="AT171" si="2831">IF($B169=$B163,COUNTIF(AV171:BB171,0),COUNTIF(AV172:BB172,0)+COUNTIF(AV172:BB172,""))</f>
        <v>7</v>
      </c>
      <c r="AU171" s="39">
        <f t="shared" ref="AU171:BB171" si="2832">IF($B163=$B169,AU172+AU165,AU172)</f>
        <v>0</v>
      </c>
      <c r="AV171" s="40">
        <f t="shared" si="2832"/>
        <v>0</v>
      </c>
      <c r="AW171" s="40">
        <f t="shared" si="2832"/>
        <v>0</v>
      </c>
      <c r="AX171" s="40">
        <f t="shared" si="2832"/>
        <v>0</v>
      </c>
      <c r="AY171" s="40">
        <f t="shared" si="2832"/>
        <v>0</v>
      </c>
      <c r="AZ171" s="41">
        <f t="shared" si="2832"/>
        <v>0</v>
      </c>
      <c r="BA171" s="42">
        <f t="shared" si="2832"/>
        <v>0</v>
      </c>
      <c r="BB171" s="43">
        <f t="shared" si="2832"/>
        <v>0</v>
      </c>
    </row>
    <row r="172" spans="1:54" ht="15.75" customHeight="1" x14ac:dyDescent="0.2">
      <c r="A172" s="1">
        <f t="shared" ref="A172" si="2833">A169</f>
        <v>0</v>
      </c>
      <c r="B172" s="313">
        <f t="shared" ref="B172" si="2834">B166+1</f>
        <v>26</v>
      </c>
      <c r="C172" s="314"/>
      <c r="D172" s="314"/>
      <c r="E172" s="314"/>
      <c r="F172" s="31"/>
      <c r="G172" s="183"/>
      <c r="H172" s="122">
        <f t="shared" ref="H172" si="2835">5-COUNTIF(AU169,0)-COUNTIF(AL169,0)-COUNTIF(AC169,0)-COUNTIF(T169,0)-COUNTIF(K169,0)</f>
        <v>0</v>
      </c>
      <c r="I172" s="165">
        <f t="shared" si="2792"/>
        <v>0</v>
      </c>
      <c r="J172" s="187">
        <f t="shared" ref="J172" si="2836">IF($B169=$B163,J166+IF($F169&lt;&gt;$G169,(K169+$G171-$G170)/$F169,K169/$F169),IF($F169&lt;&gt;G169,(K169+$G171-$G170)/$F169,K169/$F169))</f>
        <v>0</v>
      </c>
      <c r="K172" s="7">
        <f t="shared" ref="K172:K173" si="2837">SUM(L172:R172)</f>
        <v>0</v>
      </c>
      <c r="L172" s="26">
        <f t="shared" ref="L172:R172" si="2838">L169</f>
        <v>0</v>
      </c>
      <c r="M172" s="26">
        <f t="shared" si="2838"/>
        <v>0</v>
      </c>
      <c r="N172" s="26">
        <f t="shared" si="2838"/>
        <v>0</v>
      </c>
      <c r="O172" s="26">
        <f t="shared" si="2838"/>
        <v>0</v>
      </c>
      <c r="P172" s="26">
        <f t="shared" si="2838"/>
        <v>0</v>
      </c>
      <c r="Q172" s="29">
        <f t="shared" si="2838"/>
        <v>0</v>
      </c>
      <c r="R172" s="23">
        <f t="shared" si="2838"/>
        <v>0</v>
      </c>
      <c r="S172" s="187">
        <f t="shared" ref="S172" si="2839">IF($B169=$B163,S166+IF($F169&lt;&gt;$G169,(T169+$G171-$G170)/$F169,T169/$F169),IF($F169&lt;&gt;P169,(T169+$G171-$G170)/$F169,T169/$F169))</f>
        <v>0</v>
      </c>
      <c r="T172" s="7">
        <f t="shared" ref="T172:T173" si="2840">SUM(U172:AA172)</f>
        <v>0</v>
      </c>
      <c r="U172" s="26">
        <f t="shared" ref="U172:AA172" si="2841">U169</f>
        <v>0</v>
      </c>
      <c r="V172" s="26">
        <f t="shared" si="2841"/>
        <v>0</v>
      </c>
      <c r="W172" s="26">
        <f t="shared" si="2841"/>
        <v>0</v>
      </c>
      <c r="X172" s="26">
        <f t="shared" si="2841"/>
        <v>0</v>
      </c>
      <c r="Y172" s="113">
        <f t="shared" si="2841"/>
        <v>0</v>
      </c>
      <c r="Z172" s="29">
        <f t="shared" si="2841"/>
        <v>0</v>
      </c>
      <c r="AA172" s="23">
        <f t="shared" si="2841"/>
        <v>0</v>
      </c>
      <c r="AB172" s="187">
        <f t="shared" ref="AB172" si="2842">IF($B169=$B163,AB166+IF($F169&lt;&gt;$G169,(AC169+$G171-$G170)/$F169,AC169/$F169),IF($F169&lt;&gt;Y169,(AC169+$G171-$G170)/$F169,AC169/$F169))</f>
        <v>0</v>
      </c>
      <c r="AC172" s="7">
        <f t="shared" ref="AC172:AC173" si="2843">SUM(AD172:AJ172)</f>
        <v>0</v>
      </c>
      <c r="AD172" s="26">
        <f t="shared" ref="AD172:AJ172" si="2844">AD169</f>
        <v>0</v>
      </c>
      <c r="AE172" s="26">
        <f t="shared" si="2844"/>
        <v>0</v>
      </c>
      <c r="AF172" s="26">
        <f t="shared" si="2844"/>
        <v>0</v>
      </c>
      <c r="AG172" s="26">
        <f t="shared" si="2844"/>
        <v>0</v>
      </c>
      <c r="AH172" s="113">
        <f t="shared" si="2844"/>
        <v>0</v>
      </c>
      <c r="AI172" s="29">
        <f t="shared" si="2844"/>
        <v>0</v>
      </c>
      <c r="AJ172" s="23">
        <f t="shared" si="2844"/>
        <v>0</v>
      </c>
      <c r="AK172" s="187">
        <f t="shared" ref="AK172" si="2845">IF($B169=$B163,AK166+IF($F169&lt;&gt;$G169,(AL169+$G171-$G170)/$F169,AL169/$F169),IF($F169&lt;&gt;AH169,(AL169+$G171-$G170)/$F169,AL169/$F169))</f>
        <v>0</v>
      </c>
      <c r="AL172" s="7">
        <f t="shared" ref="AL172:AL173" si="2846">SUM(AM172:AS172)</f>
        <v>0</v>
      </c>
      <c r="AM172" s="26">
        <f t="shared" ref="AM172:AS172" si="2847">AM169</f>
        <v>0</v>
      </c>
      <c r="AN172" s="26">
        <f t="shared" si="2847"/>
        <v>0</v>
      </c>
      <c r="AO172" s="26">
        <f t="shared" si="2847"/>
        <v>0</v>
      </c>
      <c r="AP172" s="26">
        <f t="shared" si="2847"/>
        <v>0</v>
      </c>
      <c r="AQ172" s="113">
        <f t="shared" si="2847"/>
        <v>0</v>
      </c>
      <c r="AR172" s="29">
        <f t="shared" si="2847"/>
        <v>0</v>
      </c>
      <c r="AS172" s="23">
        <f t="shared" si="2847"/>
        <v>0</v>
      </c>
      <c r="AT172" s="187">
        <f t="shared" ref="AT172" si="2848">IF($B169=$B163,AT166+IF($F169&lt;&gt;$G169,(AU169+$G171-$G170)/$F169,AU169/$F169),IF($F169&lt;&gt;AQ169,(AU169+$G171-$G170)/$F169,AU169/$F169))</f>
        <v>0</v>
      </c>
      <c r="AU172" s="7">
        <f t="shared" ref="AU172:AU173" si="2849">SUM(AV172:BB172)</f>
        <v>0</v>
      </c>
      <c r="AV172" s="6">
        <f t="shared" ref="AV172" si="2850">IF(SUM($AM$9:$AS$9)=SUM($AV$9:$BB$9),AV169,IF(AND(SUM($AV$9:$BB$9)&gt;42,SUM($AV$9:$BB$9)&lt;49),AV169,0))</f>
        <v>0</v>
      </c>
      <c r="AW172" s="6">
        <f t="shared" ref="AW172:BB172" si="2851">IF(SUM($AM$9:$AS$9)=SUM($AV$9:$BB$9),AW169,IF(AND(SUM($AV$9:$BB$9)&gt;42,SUM($AV$9:$BB$9)&lt;49),AW169,0))</f>
        <v>0</v>
      </c>
      <c r="AX172" s="6">
        <f t="shared" si="2851"/>
        <v>0</v>
      </c>
      <c r="AY172" s="6">
        <f t="shared" si="2851"/>
        <v>0</v>
      </c>
      <c r="AZ172" s="26">
        <f t="shared" si="2851"/>
        <v>0</v>
      </c>
      <c r="BA172" s="29">
        <f t="shared" si="2851"/>
        <v>0</v>
      </c>
      <c r="BB172" s="23">
        <f t="shared" si="2851"/>
        <v>0</v>
      </c>
    </row>
    <row r="173" spans="1:54" ht="15.75" customHeight="1" x14ac:dyDescent="0.2">
      <c r="A173" s="1">
        <f t="shared" ref="A173:A174" si="2852">A172</f>
        <v>0</v>
      </c>
      <c r="B173" s="313"/>
      <c r="C173" s="314"/>
      <c r="D173" s="314"/>
      <c r="E173" s="314"/>
      <c r="F173" s="31"/>
      <c r="G173" s="183"/>
      <c r="H173" s="123">
        <f t="shared" ref="H173" si="2853">IF($B169=$B163,H167+F173,$F173)</f>
        <v>0</v>
      </c>
      <c r="I173" s="165">
        <f t="shared" si="2792"/>
        <v>0</v>
      </c>
      <c r="J173" s="141">
        <f t="shared" ref="J173" si="2854">IF($H172=0,0,IF($B163=$B169,IF($H174&gt;0,$H174+J167,K169+J167),IF($H174&gt;0,$H174,K169)))</f>
        <v>0</v>
      </c>
      <c r="K173" s="7">
        <f t="shared" si="2837"/>
        <v>0</v>
      </c>
      <c r="L173" s="6"/>
      <c r="M173" s="6"/>
      <c r="N173" s="6"/>
      <c r="O173" s="6"/>
      <c r="P173" s="26"/>
      <c r="Q173" s="29"/>
      <c r="R173" s="23"/>
      <c r="S173" s="141">
        <f t="shared" ref="S173" si="2855">IF($H172=0,0,IF($B163=$B169,IF($H174&gt;0,$H174+S167,T169+S167),IF($H174&gt;0,$H174,T169)))</f>
        <v>0</v>
      </c>
      <c r="T173" s="7">
        <f t="shared" si="2840"/>
        <v>0</v>
      </c>
      <c r="U173" s="6"/>
      <c r="V173" s="6"/>
      <c r="W173" s="6"/>
      <c r="X173" s="6"/>
      <c r="Y173" s="26"/>
      <c r="Z173" s="29"/>
      <c r="AA173" s="23"/>
      <c r="AB173" s="141">
        <f t="shared" ref="AB173" si="2856">IF($H172=0,0,IF($B163=$B169,IF($H174&gt;0,$H174+AB167,AC169+AB167),IF($H174&gt;0,$H174,AC169)))</f>
        <v>0</v>
      </c>
      <c r="AC173" s="7">
        <f t="shared" si="2843"/>
        <v>0</v>
      </c>
      <c r="AD173" s="6"/>
      <c r="AE173" s="6"/>
      <c r="AF173" s="6"/>
      <c r="AG173" s="6"/>
      <c r="AH173" s="26"/>
      <c r="AI173" s="29"/>
      <c r="AJ173" s="23"/>
      <c r="AK173" s="141">
        <f t="shared" ref="AK173" si="2857">IF($H172=0,0,IF($B163=$B169,IF($H174&gt;0,$H174+AK167,AL169+AK167),IF($H174&gt;0,$H174,AL169)))</f>
        <v>0</v>
      </c>
      <c r="AL173" s="7">
        <f t="shared" si="2846"/>
        <v>0</v>
      </c>
      <c r="AM173" s="6"/>
      <c r="AN173" s="6"/>
      <c r="AO173" s="6"/>
      <c r="AP173" s="6"/>
      <c r="AQ173" s="26"/>
      <c r="AR173" s="29"/>
      <c r="AS173" s="23"/>
      <c r="AT173" s="141">
        <f t="shared" ref="AT173" si="2858">IF($H172=0,0,IF($B163=$B169,IF($H174&gt;0,$H174+AT167,AU169+AT167),IF($H174&gt;0,$H174,AU169)))</f>
        <v>0</v>
      </c>
      <c r="AU173" s="7">
        <f t="shared" si="2849"/>
        <v>0</v>
      </c>
      <c r="AV173" s="6"/>
      <c r="AW173" s="6"/>
      <c r="AX173" s="6"/>
      <c r="AY173" s="6"/>
      <c r="AZ173" s="26"/>
      <c r="BA173" s="29"/>
      <c r="BB173" s="23"/>
    </row>
    <row r="174" spans="1:54" ht="18.75" customHeight="1" thickBot="1" x14ac:dyDescent="0.25">
      <c r="A174" s="1">
        <f t="shared" si="2852"/>
        <v>0</v>
      </c>
      <c r="B174" s="323" t="str">
        <f>IF(B169="",Wydruk!$AE$6,IF(J170=0,Wydruk!$AE$7,IF(AND(G170&lt;G171,B169&lt;&gt;$B175),Wydruk!$AE$13,IF(AND($B169=$B163,$B169&lt;&gt;$B175),IF(OR(OR(J174&lt;4,J174&gt;5),OR(S174&lt;4,S174&gt;5),OR(AB174&lt;4,AB174&gt;5),OR(AK174&lt;4,AK174&gt;5),OR(AND(AT174&lt;4,AT174&gt;0),AT174&gt;5)),Wydruk!$AE$8,Wydruk!$AE$9),IF($B169=$B175,IF($F173&lt;&gt;0,Wydruk!$AE$12,Wydruk!$AE$10),IF(OR(OR(J170&lt;4,J170&gt;5),OR(S170&lt;4,S170&gt;5),OR(AB170&lt;4,AB170&gt;5),OR(AK170&lt;4,AK170&gt;5),OR(AND(AT170&lt;4,AT170&gt;0),AT170&gt;5)),Wydruk!$AE$8,Wydruk!$AE$11))))))</f>
        <v>Uzupełnij liczby godzin tygodniowego planu</v>
      </c>
      <c r="C174" s="324"/>
      <c r="D174" s="324"/>
      <c r="E174" s="324"/>
      <c r="F174" s="173">
        <f>październik!F174</f>
        <v>0</v>
      </c>
      <c r="G174" s="184">
        <f>październik!G174</f>
        <v>0</v>
      </c>
      <c r="H174" s="191">
        <f t="shared" ref="H174" si="2859">IF(OR($G174=0,$F174=0,$G174="",$F174=""),0,$G174/$F174)</f>
        <v>0</v>
      </c>
      <c r="I174" s="193"/>
      <c r="J174" s="176">
        <f t="shared" ref="J174" si="2860">IF($B163=$B169,IF(L169+L164&gt;0,1,0)+IF(M169+M164&gt;0,1,0)+IF(N169+N164&gt;0,1,0)+IF(O169+O164&gt;0,1,0)+IF(P169+P164&gt;0,1,0)+IF(Q169+Q164&gt;0,1,0)+IF(R169+R164&gt;0,1,0),J170)</f>
        <v>0</v>
      </c>
      <c r="K174" s="133">
        <f t="shared" ref="K174" si="2861">IF(OR($B169=$B175,J174=0,(K170-Q174+O174)&lt;=0),0,(K170-Q174+O174)/J174)</f>
        <v>0</v>
      </c>
      <c r="L174" s="137">
        <f t="shared" ref="L174" si="2862">IF(K174*(7-J171)&lt;=0,0,K174*(7-J171))</f>
        <v>0</v>
      </c>
      <c r="M174" s="311">
        <f t="shared" ref="M174" si="2863">ROUND(IF(OR(K171-K174*(7-J171)+P174&lt;0,$B169=$B175,K174&lt;=0,K171=0),0,IF(K171-K174*(7-J171)+P174&gt;Q174-O174+P174,Q174-O174+P174,K171-K174*(7-J171)+P174)),1)</f>
        <v>0</v>
      </c>
      <c r="N174" s="312"/>
      <c r="O174" s="139">
        <f t="shared" ref="O174" si="2864">IF(OR($B169=$B175,J170=0),0,IF($B169=$B163,J169,$F169))</f>
        <v>0</v>
      </c>
      <c r="P174" s="30">
        <f t="shared" ref="P174" si="2865">IF(OR($B169=$B175,J174=0),0,$G171-$G170)</f>
        <v>0</v>
      </c>
      <c r="Q174" s="134">
        <f t="shared" ref="Q174" si="2866">IF(OR($B169=$B175,J174=0),0,J173)</f>
        <v>0</v>
      </c>
      <c r="R174" s="138">
        <f t="shared" ref="R174" si="2867">IF($B169=$B175,0,K171)</f>
        <v>0</v>
      </c>
      <c r="S174" s="176">
        <f t="shared" ref="S174" si="2868">IF($B163=$B169,IF(U169+U164&gt;0,1,0)+IF(V169+V164&gt;0,1,0)+IF(W169+W164&gt;0,1,0)+IF(X169+X164&gt;0,1,0)+IF(Y169+Y164&gt;0,1,0)+IF(Z169+Z164&gt;0,1,0)+IF(AA169+AA164&gt;0,1,0),S170)</f>
        <v>0</v>
      </c>
      <c r="T174" s="133">
        <f t="shared" ref="T174" si="2869">IF(OR($B169=$B175,S174=0,(T170-Z174+X174)&lt;=0),0,(T170-Z174+X174)/S174)</f>
        <v>0</v>
      </c>
      <c r="U174" s="137">
        <f t="shared" ref="U174" si="2870">IF(T174*(7-S171)&lt;=0,0,T174*(7-S171))</f>
        <v>0</v>
      </c>
      <c r="V174" s="311">
        <f t="shared" ref="V174" si="2871">ROUND(IF(OR(T171-T174*(7-S171)+Y174&lt;0,$B169=$B175,T174&lt;=0,T171=0),0,IF(T171-T174*(7-S171)+Y174&gt;Z174-X174+Y174,Z174-X174+Y174,T171-T174*(7-S171)+Y174)),1)</f>
        <v>0</v>
      </c>
      <c r="W174" s="312"/>
      <c r="X174" s="139">
        <f t="shared" ref="X174" si="2872">IF(OR($B169=$B175,S170=0),0,IF($B169=$B163,S169,$F169))</f>
        <v>0</v>
      </c>
      <c r="Y174" s="30">
        <f t="shared" ref="Y174" si="2873">IF(OR($B169=$B175,S174=0),0,$G171-$G170)</f>
        <v>0</v>
      </c>
      <c r="Z174" s="134">
        <f t="shared" ref="Z174" si="2874">IF(OR($B169=$B175,S174=0),0,S173)</f>
        <v>0</v>
      </c>
      <c r="AA174" s="138">
        <f t="shared" ref="AA174" si="2875">IF($B169=$B175,0,T171)</f>
        <v>0</v>
      </c>
      <c r="AB174" s="176">
        <f t="shared" ref="AB174" si="2876">IF($B163=$B169,IF(AD169+AD164&gt;0,1,0)+IF(AE169+AE164&gt;0,1,0)+IF(AF169+AF164&gt;0,1,0)+IF(AG169+AG164&gt;0,1,0)+IF(AH169+AH164&gt;0,1,0)+IF(AI169+AI164&gt;0,1,0)+IF(AJ169+AJ164&gt;0,1,0),AB170)</f>
        <v>0</v>
      </c>
      <c r="AC174" s="133">
        <f t="shared" ref="AC174" si="2877">IF(OR($B169=$B175,AB174=0,(AC170-AI174+AG174)&lt;=0),0,(AC170-AI174+AG174)/AB174)</f>
        <v>0</v>
      </c>
      <c r="AD174" s="137">
        <f t="shared" ref="AD174" si="2878">IF(AC174*(7-AB171)&lt;=0,0,AC174*(7-AB171))</f>
        <v>0</v>
      </c>
      <c r="AE174" s="311">
        <f t="shared" ref="AE174" si="2879">ROUND(IF(OR(AC171-AC174*(7-AB171)+AH174&lt;0,$B169=$B175,AC174&lt;=0,AC171=0),0,IF(AC171-AC174*(7-AB171)+AH174&gt;AI174-AG174+AH174,AI174-AG174+AH174,AC171-AC174*(7-AB171)+AH174)),1)</f>
        <v>0</v>
      </c>
      <c r="AF174" s="312"/>
      <c r="AG174" s="139">
        <f t="shared" ref="AG174" si="2880">IF(OR($B169=$B175,AB170=0),0,IF($B169=$B163,AB169,$F169))</f>
        <v>0</v>
      </c>
      <c r="AH174" s="30">
        <f t="shared" ref="AH174" si="2881">IF(OR($B169=$B175,AB174=0),0,$G171-$G170)</f>
        <v>0</v>
      </c>
      <c r="AI174" s="134">
        <f t="shared" ref="AI174" si="2882">IF(OR($B169=$B175,AB174=0),0,AB173)</f>
        <v>0</v>
      </c>
      <c r="AJ174" s="138">
        <f t="shared" ref="AJ174" si="2883">IF($B169=$B175,0,AC171)</f>
        <v>0</v>
      </c>
      <c r="AK174" s="176">
        <f t="shared" ref="AK174" si="2884">IF($B163=$B169,IF(AM169+AM164&gt;0,1,0)+IF(AN169+AN164&gt;0,1,0)+IF(AO169+AO164&gt;0,1,0)+IF(AP169+AP164&gt;0,1,0)+IF(AQ169+AQ164&gt;0,1,0)+IF(AR169+AR164&gt;0,1,0)+IF(AS169+AS164&gt;0,1,0),AK170)</f>
        <v>0</v>
      </c>
      <c r="AL174" s="133">
        <f t="shared" ref="AL174" si="2885">IF(OR($B169=$B175,AK174=0,(AL170-AR174+AP174)&lt;=0),0,(AL170-AR174+AP174)/AK174)</f>
        <v>0</v>
      </c>
      <c r="AM174" s="137">
        <f t="shared" ref="AM174" si="2886">IF(AL174*(7-AK171)&lt;=0,0,AL174*(7-AK171))</f>
        <v>0</v>
      </c>
      <c r="AN174" s="311">
        <f t="shared" ref="AN174" si="2887">ROUND(IF(OR(AL171-AL174*(7-AK171)+AQ174&lt;0,$B169=$B175,AL174&lt;=0,AL171=0),0,IF(AL171-AL174*(7-AK171)+AQ174&gt;AR174-AP174+AQ174,AR174-AP174+AQ174,AL171-AL174*(7-AK171)+AQ174)),1)</f>
        <v>0</v>
      </c>
      <c r="AO174" s="312"/>
      <c r="AP174" s="139">
        <f t="shared" ref="AP174" si="2888">IF(OR($B169=$B175,AK170=0),0,IF($B169=$B163,AK169,$F169))</f>
        <v>0</v>
      </c>
      <c r="AQ174" s="30">
        <f t="shared" ref="AQ174" si="2889">IF(OR($B169=$B175,AK174=0),0,$G171-$G170)</f>
        <v>0</v>
      </c>
      <c r="AR174" s="134">
        <f t="shared" ref="AR174" si="2890">IF(OR($B169=$B175,AK174=0),0,AK173)</f>
        <v>0</v>
      </c>
      <c r="AS174" s="138">
        <f t="shared" ref="AS174" si="2891">IF($B169=$B175,0,AL171)</f>
        <v>0</v>
      </c>
      <c r="AT174" s="176">
        <f t="shared" ref="AT174" si="2892">IF($B163=$B169,IF(AV169+AV164&gt;0,1,0)+IF(AW169+AW164&gt;0,1,0)+IF(AX169+AX164&gt;0,1,0)+IF(AY169+AY164&gt;0,1,0)+IF(AZ169+AZ164&gt;0,1,0)+IF(BA169+BA164&gt;0,1,0)+IF(BB169+BB164&gt;0,1,0),AT170)</f>
        <v>0</v>
      </c>
      <c r="AU174" s="133">
        <f t="shared" ref="AU174" si="2893">IF(OR($B169=$B175,AT174=0,(AU170-BA174+AY174)&lt;=0),0,(AU170-BA174+AY174)/AT174)</f>
        <v>0</v>
      </c>
      <c r="AV174" s="137">
        <f t="shared" ref="AV174" si="2894">IF(AU174*(7-AT171)&lt;=0,0,AU174*(7-AT171))</f>
        <v>0</v>
      </c>
      <c r="AW174" s="311">
        <f t="shared" ref="AW174" si="2895">ROUND(IF(OR(AU171-AU174*(7-AT171)+AZ174&lt;0,$B169=$B175,AU174&lt;=0,AU171=0),0,IF(AU171-AU174*(7-AT171)+AZ174&gt;BA174-AY174+AZ174,BA174-AY174+AZ174,AU171-AU174*(7-AT171)+AZ174)),1)</f>
        <v>0</v>
      </c>
      <c r="AX174" s="312"/>
      <c r="AY174" s="139">
        <f t="shared" ref="AY174" si="2896">IF(OR($B169=$B175,AT170=0),0,IF($B169=$B163,AT169,$F169))</f>
        <v>0</v>
      </c>
      <c r="AZ174" s="30">
        <f t="shared" ref="AZ174" si="2897">IF(OR($B169=$B175,AT174=0),0,$G171-$G170)</f>
        <v>0</v>
      </c>
      <c r="BA174" s="134">
        <f t="shared" ref="BA174" si="2898">IF(OR($B169=$B175,AT174=0),0,AT173)</f>
        <v>0</v>
      </c>
      <c r="BB174" s="138">
        <f t="shared" ref="BB174" si="2899">IF($B169=$B175,0,AU171)</f>
        <v>0</v>
      </c>
    </row>
    <row r="175" spans="1:54" ht="15.75" x14ac:dyDescent="0.2">
      <c r="A175" s="1">
        <f t="shared" ref="A175" si="2900">IF(B175="","1. Niewypełnione",B175)</f>
        <v>0</v>
      </c>
      <c r="B175" s="320">
        <f>październik!B175</f>
        <v>0</v>
      </c>
      <c r="C175" s="321">
        <f>październik!C175</f>
        <v>0</v>
      </c>
      <c r="D175" s="321">
        <f>październik!D175</f>
        <v>0</v>
      </c>
      <c r="E175" s="321">
        <f>październik!E175</f>
        <v>0</v>
      </c>
      <c r="F175" s="177">
        <f>październik!F175</f>
        <v>18</v>
      </c>
      <c r="G175" s="185">
        <f>październik!G175</f>
        <v>18</v>
      </c>
      <c r="H175" s="177"/>
      <c r="I175" s="192">
        <f t="shared" ref="I175:I179" si="2901">K175+T175+AC175+AL175+AU175</f>
        <v>0</v>
      </c>
      <c r="J175" s="186">
        <f t="shared" ref="J175" si="2902">IF(OR($B175=$B181,J178=0),0,ROUND((K176+P180)/J178,0))</f>
        <v>0</v>
      </c>
      <c r="K175" s="51">
        <f t="shared" ref="K175:K176" si="2903">SUM(L175:R175)</f>
        <v>0</v>
      </c>
      <c r="L175" s="52">
        <f>październik!L175</f>
        <v>0</v>
      </c>
      <c r="M175" s="52">
        <f>październik!M175</f>
        <v>0</v>
      </c>
      <c r="N175" s="52">
        <f>październik!N175</f>
        <v>0</v>
      </c>
      <c r="O175" s="52">
        <f>październik!O175</f>
        <v>0</v>
      </c>
      <c r="P175" s="53">
        <f>październik!P175</f>
        <v>0</v>
      </c>
      <c r="Q175" s="54">
        <f>październik!Q175</f>
        <v>0</v>
      </c>
      <c r="R175" s="55">
        <f>październik!R175</f>
        <v>0</v>
      </c>
      <c r="S175" s="188">
        <f t="shared" ref="S175" si="2904">IF(OR($B175=$B181,S178=0),0,ROUND((T176+Y180)/S178,0))</f>
        <v>0</v>
      </c>
      <c r="T175" s="51">
        <f t="shared" ref="T175:T176" si="2905">SUM(U175:AA175)</f>
        <v>0</v>
      </c>
      <c r="U175" s="52">
        <f>październik!U175</f>
        <v>0</v>
      </c>
      <c r="V175" s="52">
        <f>październik!V175</f>
        <v>0</v>
      </c>
      <c r="W175" s="52">
        <f>październik!W175</f>
        <v>0</v>
      </c>
      <c r="X175" s="52">
        <f>październik!X175</f>
        <v>0</v>
      </c>
      <c r="Y175" s="53">
        <f>październik!Y175</f>
        <v>0</v>
      </c>
      <c r="Z175" s="54">
        <f>październik!Z175</f>
        <v>0</v>
      </c>
      <c r="AA175" s="55">
        <f>październik!AA175</f>
        <v>0</v>
      </c>
      <c r="AB175" s="188">
        <f t="shared" ref="AB175" si="2906">IF(OR($B175=$B181,AB178=0),0,ROUND((AC176+AH180)/AB178,0))</f>
        <v>0</v>
      </c>
      <c r="AC175" s="51">
        <f t="shared" ref="AC175:AC176" si="2907">SUM(AD175:AJ175)</f>
        <v>0</v>
      </c>
      <c r="AD175" s="52">
        <f>październik!AD175</f>
        <v>0</v>
      </c>
      <c r="AE175" s="52">
        <f>październik!AE175</f>
        <v>0</v>
      </c>
      <c r="AF175" s="52">
        <f>październik!AF175</f>
        <v>0</v>
      </c>
      <c r="AG175" s="52">
        <f>październik!AG175</f>
        <v>0</v>
      </c>
      <c r="AH175" s="53">
        <f>październik!AH175</f>
        <v>0</v>
      </c>
      <c r="AI175" s="54">
        <f>październik!AI175</f>
        <v>0</v>
      </c>
      <c r="AJ175" s="55">
        <f>październik!AJ175</f>
        <v>0</v>
      </c>
      <c r="AK175" s="188">
        <f t="shared" ref="AK175" si="2908">IF(OR($B175=$B181,AK178=0),0,ROUND((AL176+AQ180)/AK178,0))</f>
        <v>0</v>
      </c>
      <c r="AL175" s="51">
        <f t="shared" ref="AL175:AL176" si="2909">SUM(AM175:AS175)</f>
        <v>0</v>
      </c>
      <c r="AM175" s="52">
        <f>październik!AM175</f>
        <v>0</v>
      </c>
      <c r="AN175" s="52">
        <f>październik!AN175</f>
        <v>0</v>
      </c>
      <c r="AO175" s="52">
        <f>październik!AO175</f>
        <v>0</v>
      </c>
      <c r="AP175" s="52">
        <f>październik!AP175</f>
        <v>0</v>
      </c>
      <c r="AQ175" s="53">
        <f>październik!AQ175</f>
        <v>0</v>
      </c>
      <c r="AR175" s="54">
        <f>październik!AR175</f>
        <v>0</v>
      </c>
      <c r="AS175" s="55">
        <f>październik!AS175</f>
        <v>0</v>
      </c>
      <c r="AT175" s="188">
        <f t="shared" ref="AT175" si="2910">IF(OR($B175=$B181,AT178=0),0,ROUND((AU176+AZ180)/AT178,0))</f>
        <v>0</v>
      </c>
      <c r="AU175" s="51">
        <f t="shared" ref="AU175:AU176" si="2911">SUM(AV175:BB175)</f>
        <v>0</v>
      </c>
      <c r="AV175" s="52">
        <f t="shared" ref="AV175" si="2912">IF(SUM($AM$9:$AS$9)=SUM($AV$9:$BB$9),AM175,IF(AND(SUM($AV$9:$BB$9)&gt;42,SUM($AV$9:$BB$9)&lt;49),AM175,0))</f>
        <v>0</v>
      </c>
      <c r="AW175" s="52">
        <f t="shared" ref="AW175" si="2913">IF(SUM($AM$9:$AS$9)=SUM($AV$9:$BB$9),AN175,IF(AND(SUM($AV$9:$BB$9)&gt;42,SUM($AV$9:$BB$9)&lt;49),AN175,0))</f>
        <v>0</v>
      </c>
      <c r="AX175" s="52">
        <f t="shared" ref="AX175" si="2914">IF(SUM($AM$9:$AS$9)=SUM($AV$9:$BB$9),AO175,IF(AND(SUM($AV$9:$BB$9)&gt;42,SUM($AV$9:$BB$9)&lt;49),AO175,0))</f>
        <v>0</v>
      </c>
      <c r="AY175" s="52">
        <f t="shared" ref="AY175" si="2915">IF(SUM($AM$9:$AS$9)=SUM($AV$9:$BB$9),AP175,IF(AND(SUM($AV$9:$BB$9)&gt;42,SUM($AV$9:$BB$9)&lt;49),AP175,0))</f>
        <v>0</v>
      </c>
      <c r="AZ175" s="53">
        <f t="shared" ref="AZ175" si="2916">IF(SUM($AM$9:$AS$9)=SUM($AV$9:$BB$9),AQ175,IF(AND(SUM($AV$9:$BB$9)&gt;42,SUM($AV$9:$BB$9)&lt;49),AQ175,0))</f>
        <v>0</v>
      </c>
      <c r="BA175" s="54">
        <f t="shared" ref="BA175" si="2917">IF(SUM($AM$9:$AS$9)=SUM($AV$9:$BB$9),AR175,IF(AND(SUM($AV$9:$BB$9)&gt;42,SUM($AV$9:$BB$9)&lt;49),AR175,0))</f>
        <v>0</v>
      </c>
      <c r="BB175" s="55">
        <f t="shared" ref="BB175" si="2918">IF(SUM($AM$9:$AS$9)=SUM($AV$9:$BB$9),AS175,IF(AND(SUM($AV$9:$BB$9)&gt;42,SUM($AV$9:$BB$9)&lt;49),AS175,0))</f>
        <v>0</v>
      </c>
    </row>
    <row r="176" spans="1:54" ht="12.75" hidden="1" customHeight="1" x14ac:dyDescent="0.2">
      <c r="B176" s="93"/>
      <c r="C176" s="94"/>
      <c r="D176" s="95"/>
      <c r="E176" s="115"/>
      <c r="F176" s="140" t="b">
        <f t="shared" ref="F176" si="2919">IF($B169=$B175,OR(F170,G175&lt;F175),G175&lt;F175)</f>
        <v>0</v>
      </c>
      <c r="G176" s="189">
        <f t="shared" ref="G176" si="2920">IF(AND($B169=$B175,$B169&lt;&gt;"",$B169&lt;&gt;0),G175+G170,G175)</f>
        <v>18</v>
      </c>
      <c r="H176" s="120"/>
      <c r="I176" s="165">
        <f t="shared" si="2901"/>
        <v>0</v>
      </c>
      <c r="J176" s="194">
        <f t="shared" ref="J176" si="2921">7-COUNTIF(L175:R175,0)-COUNTIF(L175:R175,"")</f>
        <v>0</v>
      </c>
      <c r="K176" s="22">
        <f t="shared" si="2903"/>
        <v>0</v>
      </c>
      <c r="L176" s="35">
        <f t="shared" ref="L176:R176" si="2922">IF($B169=$B175,L175+L170,L175)</f>
        <v>0</v>
      </c>
      <c r="M176" s="35">
        <f t="shared" si="2922"/>
        <v>0</v>
      </c>
      <c r="N176" s="35">
        <f t="shared" si="2922"/>
        <v>0</v>
      </c>
      <c r="O176" s="35">
        <f t="shared" si="2922"/>
        <v>0</v>
      </c>
      <c r="P176" s="36">
        <f t="shared" si="2922"/>
        <v>0</v>
      </c>
      <c r="Q176" s="37">
        <f t="shared" si="2922"/>
        <v>0</v>
      </c>
      <c r="R176" s="38">
        <f t="shared" si="2922"/>
        <v>0</v>
      </c>
      <c r="S176" s="194">
        <f t="shared" ref="S176" si="2923">7-COUNTIF(U175:AA175,0)-COUNTIF(U175:AA175,"")</f>
        <v>0</v>
      </c>
      <c r="T176" s="22">
        <f t="shared" si="2905"/>
        <v>0</v>
      </c>
      <c r="U176" s="35">
        <f t="shared" ref="U176:AA176" si="2924">IF($B169=$B175,U175+U170,U175)</f>
        <v>0</v>
      </c>
      <c r="V176" s="35">
        <f t="shared" si="2924"/>
        <v>0</v>
      </c>
      <c r="W176" s="35">
        <f t="shared" si="2924"/>
        <v>0</v>
      </c>
      <c r="X176" s="35">
        <f t="shared" si="2924"/>
        <v>0</v>
      </c>
      <c r="Y176" s="36">
        <f t="shared" si="2924"/>
        <v>0</v>
      </c>
      <c r="Z176" s="37">
        <f t="shared" si="2924"/>
        <v>0</v>
      </c>
      <c r="AA176" s="38">
        <f t="shared" si="2924"/>
        <v>0</v>
      </c>
      <c r="AB176" s="194">
        <f t="shared" ref="AB176" si="2925">7-COUNTIF(AD175:AJ175,0)-COUNTIF(AD175:AJ175,"")</f>
        <v>0</v>
      </c>
      <c r="AC176" s="22">
        <f t="shared" si="2907"/>
        <v>0</v>
      </c>
      <c r="AD176" s="35">
        <f t="shared" ref="AD176:AJ176" si="2926">IF($B169=$B175,AD175+AD170,AD175)</f>
        <v>0</v>
      </c>
      <c r="AE176" s="35">
        <f t="shared" si="2926"/>
        <v>0</v>
      </c>
      <c r="AF176" s="35">
        <f t="shared" si="2926"/>
        <v>0</v>
      </c>
      <c r="AG176" s="35">
        <f t="shared" si="2926"/>
        <v>0</v>
      </c>
      <c r="AH176" s="36">
        <f t="shared" si="2926"/>
        <v>0</v>
      </c>
      <c r="AI176" s="37">
        <f t="shared" si="2926"/>
        <v>0</v>
      </c>
      <c r="AJ176" s="38">
        <f t="shared" si="2926"/>
        <v>0</v>
      </c>
      <c r="AK176" s="194">
        <f t="shared" ref="AK176" si="2927">7-COUNTIF(AM175:AS175,0)-COUNTIF(AM175:AS175,"")</f>
        <v>0</v>
      </c>
      <c r="AL176" s="22">
        <f t="shared" si="2909"/>
        <v>0</v>
      </c>
      <c r="AM176" s="35">
        <f t="shared" ref="AM176:AS176" si="2928">IF($B169=$B175,AM175+AM170,AM175)</f>
        <v>0</v>
      </c>
      <c r="AN176" s="35">
        <f t="shared" si="2928"/>
        <v>0</v>
      </c>
      <c r="AO176" s="35">
        <f t="shared" si="2928"/>
        <v>0</v>
      </c>
      <c r="AP176" s="35">
        <f t="shared" si="2928"/>
        <v>0</v>
      </c>
      <c r="AQ176" s="36">
        <f t="shared" si="2928"/>
        <v>0</v>
      </c>
      <c r="AR176" s="37">
        <f t="shared" si="2928"/>
        <v>0</v>
      </c>
      <c r="AS176" s="38">
        <f t="shared" si="2928"/>
        <v>0</v>
      </c>
      <c r="AT176" s="194">
        <f t="shared" ref="AT176" si="2929">7-COUNTIF(AV175:BB175,0)-COUNTIF(AV175:BB175,"")</f>
        <v>0</v>
      </c>
      <c r="AU176" s="22">
        <f t="shared" si="2911"/>
        <v>0</v>
      </c>
      <c r="AV176" s="35">
        <f t="shared" ref="AV176:BB176" si="2930">IF($B169=$B175,AV175+AV170,AV175)</f>
        <v>0</v>
      </c>
      <c r="AW176" s="35">
        <f t="shared" si="2930"/>
        <v>0</v>
      </c>
      <c r="AX176" s="35">
        <f t="shared" si="2930"/>
        <v>0</v>
      </c>
      <c r="AY176" s="35">
        <f t="shared" si="2930"/>
        <v>0</v>
      </c>
      <c r="AZ176" s="36">
        <f t="shared" si="2930"/>
        <v>0</v>
      </c>
      <c r="BA176" s="37">
        <f t="shared" si="2930"/>
        <v>0</v>
      </c>
      <c r="BB176" s="38">
        <f t="shared" si="2930"/>
        <v>0</v>
      </c>
    </row>
    <row r="177" spans="1:54" ht="15" hidden="1" customHeight="1" x14ac:dyDescent="0.2">
      <c r="B177" s="116"/>
      <c r="C177" s="117"/>
      <c r="D177" s="118"/>
      <c r="E177" s="119"/>
      <c r="F177" s="92"/>
      <c r="G177" s="190">
        <f t="shared" ref="G177" si="2931">IF(AND($B169=$B175,$B169&lt;&gt;"",$B169&lt;&gt;0),F175+G171,F175)</f>
        <v>18</v>
      </c>
      <c r="H177" s="121"/>
      <c r="I177" s="165">
        <f t="shared" si="2901"/>
        <v>0</v>
      </c>
      <c r="J177" s="195">
        <f t="shared" ref="J177" si="2932">IF($B175=$B169,COUNTIF(L177:R177,0),COUNTIF(L178:R178,0)+COUNTIF(L178:R178,""))</f>
        <v>7</v>
      </c>
      <c r="K177" s="39">
        <f t="shared" ref="K177:R177" si="2933">IF($B169=$B175,K178+K171,K178)</f>
        <v>0</v>
      </c>
      <c r="L177" s="40">
        <f t="shared" si="2933"/>
        <v>0</v>
      </c>
      <c r="M177" s="40">
        <f t="shared" si="2933"/>
        <v>0</v>
      </c>
      <c r="N177" s="40">
        <f t="shared" si="2933"/>
        <v>0</v>
      </c>
      <c r="O177" s="40">
        <f t="shared" si="2933"/>
        <v>0</v>
      </c>
      <c r="P177" s="41">
        <f t="shared" si="2933"/>
        <v>0</v>
      </c>
      <c r="Q177" s="42">
        <f t="shared" si="2933"/>
        <v>0</v>
      </c>
      <c r="R177" s="43">
        <f t="shared" si="2933"/>
        <v>0</v>
      </c>
      <c r="S177" s="195">
        <f t="shared" ref="S177" si="2934">IF($B175=$B169,COUNTIF(U177:AA177,0),COUNTIF(U178:AA178,0)+COUNTIF(U178:AA178,""))</f>
        <v>7</v>
      </c>
      <c r="T177" s="39">
        <f t="shared" ref="T177:AA177" si="2935">IF($B169=$B175,T178+T171,T178)</f>
        <v>0</v>
      </c>
      <c r="U177" s="40">
        <f t="shared" si="2935"/>
        <v>0</v>
      </c>
      <c r="V177" s="40">
        <f t="shared" si="2935"/>
        <v>0</v>
      </c>
      <c r="W177" s="40">
        <f t="shared" si="2935"/>
        <v>0</v>
      </c>
      <c r="X177" s="40">
        <f t="shared" si="2935"/>
        <v>0</v>
      </c>
      <c r="Y177" s="41">
        <f t="shared" si="2935"/>
        <v>0</v>
      </c>
      <c r="Z177" s="42">
        <f t="shared" si="2935"/>
        <v>0</v>
      </c>
      <c r="AA177" s="43">
        <f t="shared" si="2935"/>
        <v>0</v>
      </c>
      <c r="AB177" s="195">
        <f t="shared" ref="AB177" si="2936">IF($B175=$B169,COUNTIF(AD177:AJ177,0),COUNTIF(AD178:AJ178,0)+COUNTIF(AD178:AJ178,""))</f>
        <v>7</v>
      </c>
      <c r="AC177" s="39">
        <f t="shared" ref="AC177:AJ177" si="2937">IF($B169=$B175,AC178+AC171,AC178)</f>
        <v>0</v>
      </c>
      <c r="AD177" s="40">
        <f t="shared" si="2937"/>
        <v>0</v>
      </c>
      <c r="AE177" s="40">
        <f t="shared" si="2937"/>
        <v>0</v>
      </c>
      <c r="AF177" s="40">
        <f t="shared" si="2937"/>
        <v>0</v>
      </c>
      <c r="AG177" s="40">
        <f t="shared" si="2937"/>
        <v>0</v>
      </c>
      <c r="AH177" s="41">
        <f t="shared" si="2937"/>
        <v>0</v>
      </c>
      <c r="AI177" s="42">
        <f t="shared" si="2937"/>
        <v>0</v>
      </c>
      <c r="AJ177" s="43">
        <f t="shared" si="2937"/>
        <v>0</v>
      </c>
      <c r="AK177" s="195">
        <f t="shared" ref="AK177" si="2938">IF($B175=$B169,COUNTIF(AM177:AS177,0),COUNTIF(AM178:AS178,0)+COUNTIF(AM178:AS178,""))</f>
        <v>7</v>
      </c>
      <c r="AL177" s="39">
        <f t="shared" ref="AL177:AS177" si="2939">IF($B169=$B175,AL178+AL171,AL178)</f>
        <v>0</v>
      </c>
      <c r="AM177" s="40">
        <f t="shared" si="2939"/>
        <v>0</v>
      </c>
      <c r="AN177" s="40">
        <f t="shared" si="2939"/>
        <v>0</v>
      </c>
      <c r="AO177" s="40">
        <f t="shared" si="2939"/>
        <v>0</v>
      </c>
      <c r="AP177" s="40">
        <f t="shared" si="2939"/>
        <v>0</v>
      </c>
      <c r="AQ177" s="41">
        <f t="shared" si="2939"/>
        <v>0</v>
      </c>
      <c r="AR177" s="42">
        <f t="shared" si="2939"/>
        <v>0</v>
      </c>
      <c r="AS177" s="43">
        <f t="shared" si="2939"/>
        <v>0</v>
      </c>
      <c r="AT177" s="195">
        <f t="shared" ref="AT177" si="2940">IF($B175=$B169,COUNTIF(AV177:BB177,0),COUNTIF(AV178:BB178,0)+COUNTIF(AV178:BB178,""))</f>
        <v>7</v>
      </c>
      <c r="AU177" s="39">
        <f t="shared" ref="AU177:BB177" si="2941">IF($B169=$B175,AU178+AU171,AU178)</f>
        <v>0</v>
      </c>
      <c r="AV177" s="40">
        <f t="shared" si="2941"/>
        <v>0</v>
      </c>
      <c r="AW177" s="40">
        <f t="shared" si="2941"/>
        <v>0</v>
      </c>
      <c r="AX177" s="40">
        <f t="shared" si="2941"/>
        <v>0</v>
      </c>
      <c r="AY177" s="40">
        <f t="shared" si="2941"/>
        <v>0</v>
      </c>
      <c r="AZ177" s="41">
        <f t="shared" si="2941"/>
        <v>0</v>
      </c>
      <c r="BA177" s="42">
        <f t="shared" si="2941"/>
        <v>0</v>
      </c>
      <c r="BB177" s="43">
        <f t="shared" si="2941"/>
        <v>0</v>
      </c>
    </row>
    <row r="178" spans="1:54" ht="15.75" customHeight="1" x14ac:dyDescent="0.2">
      <c r="A178" s="1">
        <f t="shared" ref="A178" si="2942">A175</f>
        <v>0</v>
      </c>
      <c r="B178" s="313">
        <f t="shared" ref="B178" si="2943">B172+1</f>
        <v>27</v>
      </c>
      <c r="C178" s="314"/>
      <c r="D178" s="314"/>
      <c r="E178" s="314"/>
      <c r="F178" s="31"/>
      <c r="G178" s="183"/>
      <c r="H178" s="122">
        <f t="shared" ref="H178" si="2944">5-COUNTIF(AU175,0)-COUNTIF(AL175,0)-COUNTIF(AC175,0)-COUNTIF(T175,0)-COUNTIF(K175,0)</f>
        <v>0</v>
      </c>
      <c r="I178" s="165">
        <f t="shared" si="2901"/>
        <v>0</v>
      </c>
      <c r="J178" s="187">
        <f t="shared" ref="J178" si="2945">IF($B175=$B169,J172+IF($F175&lt;&gt;$G175,(K175+$G177-$G176)/$F175,K175/$F175),IF($F175&lt;&gt;G175,(K175+$G177-$G176)/$F175,K175/$F175))</f>
        <v>0</v>
      </c>
      <c r="K178" s="7">
        <f t="shared" ref="K178:K179" si="2946">SUM(L178:R178)</f>
        <v>0</v>
      </c>
      <c r="L178" s="26">
        <f t="shared" ref="L178:R178" si="2947">L175</f>
        <v>0</v>
      </c>
      <c r="M178" s="26">
        <f t="shared" si="2947"/>
        <v>0</v>
      </c>
      <c r="N178" s="26">
        <f t="shared" si="2947"/>
        <v>0</v>
      </c>
      <c r="O178" s="26">
        <f t="shared" si="2947"/>
        <v>0</v>
      </c>
      <c r="P178" s="26">
        <f t="shared" si="2947"/>
        <v>0</v>
      </c>
      <c r="Q178" s="29">
        <f t="shared" si="2947"/>
        <v>0</v>
      </c>
      <c r="R178" s="23">
        <f t="shared" si="2947"/>
        <v>0</v>
      </c>
      <c r="S178" s="187">
        <f t="shared" ref="S178" si="2948">IF($B175=$B169,S172+IF($F175&lt;&gt;$G175,(T175+$G177-$G176)/$F175,T175/$F175),IF($F175&lt;&gt;P175,(T175+$G177-$G176)/$F175,T175/$F175))</f>
        <v>0</v>
      </c>
      <c r="T178" s="7">
        <f t="shared" ref="T178:T179" si="2949">SUM(U178:AA178)</f>
        <v>0</v>
      </c>
      <c r="U178" s="26">
        <f t="shared" ref="U178:AA178" si="2950">U175</f>
        <v>0</v>
      </c>
      <c r="V178" s="26">
        <f t="shared" si="2950"/>
        <v>0</v>
      </c>
      <c r="W178" s="26">
        <f t="shared" si="2950"/>
        <v>0</v>
      </c>
      <c r="X178" s="26">
        <f t="shared" si="2950"/>
        <v>0</v>
      </c>
      <c r="Y178" s="113">
        <f t="shared" si="2950"/>
        <v>0</v>
      </c>
      <c r="Z178" s="29">
        <f t="shared" si="2950"/>
        <v>0</v>
      </c>
      <c r="AA178" s="23">
        <f t="shared" si="2950"/>
        <v>0</v>
      </c>
      <c r="AB178" s="187">
        <f t="shared" ref="AB178" si="2951">IF($B175=$B169,AB172+IF($F175&lt;&gt;$G175,(AC175+$G177-$G176)/$F175,AC175/$F175),IF($F175&lt;&gt;Y175,(AC175+$G177-$G176)/$F175,AC175/$F175))</f>
        <v>0</v>
      </c>
      <c r="AC178" s="7">
        <f t="shared" ref="AC178:AC179" si="2952">SUM(AD178:AJ178)</f>
        <v>0</v>
      </c>
      <c r="AD178" s="26">
        <f t="shared" ref="AD178:AJ178" si="2953">AD175</f>
        <v>0</v>
      </c>
      <c r="AE178" s="26">
        <f t="shared" si="2953"/>
        <v>0</v>
      </c>
      <c r="AF178" s="26">
        <f t="shared" si="2953"/>
        <v>0</v>
      </c>
      <c r="AG178" s="26">
        <f t="shared" si="2953"/>
        <v>0</v>
      </c>
      <c r="AH178" s="113">
        <f t="shared" si="2953"/>
        <v>0</v>
      </c>
      <c r="AI178" s="29">
        <f t="shared" si="2953"/>
        <v>0</v>
      </c>
      <c r="AJ178" s="23">
        <f t="shared" si="2953"/>
        <v>0</v>
      </c>
      <c r="AK178" s="187">
        <f t="shared" ref="AK178" si="2954">IF($B175=$B169,AK172+IF($F175&lt;&gt;$G175,(AL175+$G177-$G176)/$F175,AL175/$F175),IF($F175&lt;&gt;AH175,(AL175+$G177-$G176)/$F175,AL175/$F175))</f>
        <v>0</v>
      </c>
      <c r="AL178" s="7">
        <f t="shared" ref="AL178:AL179" si="2955">SUM(AM178:AS178)</f>
        <v>0</v>
      </c>
      <c r="AM178" s="26">
        <f t="shared" ref="AM178:AS178" si="2956">AM175</f>
        <v>0</v>
      </c>
      <c r="AN178" s="26">
        <f t="shared" si="2956"/>
        <v>0</v>
      </c>
      <c r="AO178" s="26">
        <f t="shared" si="2956"/>
        <v>0</v>
      </c>
      <c r="AP178" s="26">
        <f t="shared" si="2956"/>
        <v>0</v>
      </c>
      <c r="AQ178" s="113">
        <f t="shared" si="2956"/>
        <v>0</v>
      </c>
      <c r="AR178" s="29">
        <f t="shared" si="2956"/>
        <v>0</v>
      </c>
      <c r="AS178" s="23">
        <f t="shared" si="2956"/>
        <v>0</v>
      </c>
      <c r="AT178" s="187">
        <f t="shared" ref="AT178" si="2957">IF($B175=$B169,AT172+IF($F175&lt;&gt;$G175,(AU175+$G177-$G176)/$F175,AU175/$F175),IF($F175&lt;&gt;AQ175,(AU175+$G177-$G176)/$F175,AU175/$F175))</f>
        <v>0</v>
      </c>
      <c r="AU178" s="7">
        <f t="shared" ref="AU178:AU179" si="2958">SUM(AV178:BB178)</f>
        <v>0</v>
      </c>
      <c r="AV178" s="6">
        <f t="shared" ref="AV178" si="2959">IF(SUM($AM$9:$AS$9)=SUM($AV$9:$BB$9),AV175,IF(AND(SUM($AV$9:$BB$9)&gt;42,SUM($AV$9:$BB$9)&lt;49),AV175,0))</f>
        <v>0</v>
      </c>
      <c r="AW178" s="6">
        <f t="shared" ref="AW178:BB178" si="2960">IF(SUM($AM$9:$AS$9)=SUM($AV$9:$BB$9),AW175,IF(AND(SUM($AV$9:$BB$9)&gt;42,SUM($AV$9:$BB$9)&lt;49),AW175,0))</f>
        <v>0</v>
      </c>
      <c r="AX178" s="6">
        <f t="shared" si="2960"/>
        <v>0</v>
      </c>
      <c r="AY178" s="6">
        <f t="shared" si="2960"/>
        <v>0</v>
      </c>
      <c r="AZ178" s="26">
        <f t="shared" si="2960"/>
        <v>0</v>
      </c>
      <c r="BA178" s="29">
        <f t="shared" si="2960"/>
        <v>0</v>
      </c>
      <c r="BB178" s="23">
        <f t="shared" si="2960"/>
        <v>0</v>
      </c>
    </row>
    <row r="179" spans="1:54" ht="15.75" customHeight="1" x14ac:dyDescent="0.2">
      <c r="A179" s="1">
        <f t="shared" ref="A179:A180" si="2961">A178</f>
        <v>0</v>
      </c>
      <c r="B179" s="313"/>
      <c r="C179" s="314"/>
      <c r="D179" s="314"/>
      <c r="E179" s="314"/>
      <c r="F179" s="31"/>
      <c r="G179" s="183"/>
      <c r="H179" s="123">
        <f t="shared" ref="H179" si="2962">IF($B175=$B169,H173+F179,$F179)</f>
        <v>0</v>
      </c>
      <c r="I179" s="165">
        <f t="shared" si="2901"/>
        <v>0</v>
      </c>
      <c r="J179" s="141">
        <f t="shared" ref="J179" si="2963">IF($H178=0,0,IF($B169=$B175,IF($H180&gt;0,$H180+J173,K175+J173),IF($H180&gt;0,$H180,K175)))</f>
        <v>0</v>
      </c>
      <c r="K179" s="7">
        <f t="shared" si="2946"/>
        <v>0</v>
      </c>
      <c r="L179" s="6"/>
      <c r="M179" s="6"/>
      <c r="N179" s="6"/>
      <c r="O179" s="6"/>
      <c r="P179" s="26"/>
      <c r="Q179" s="29"/>
      <c r="R179" s="23"/>
      <c r="S179" s="141">
        <f t="shared" ref="S179" si="2964">IF($H178=0,0,IF($B169=$B175,IF($H180&gt;0,$H180+S173,T175+S173),IF($H180&gt;0,$H180,T175)))</f>
        <v>0</v>
      </c>
      <c r="T179" s="7">
        <f t="shared" si="2949"/>
        <v>0</v>
      </c>
      <c r="U179" s="6"/>
      <c r="V179" s="6"/>
      <c r="W179" s="6"/>
      <c r="X179" s="6"/>
      <c r="Y179" s="26"/>
      <c r="Z179" s="29"/>
      <c r="AA179" s="23"/>
      <c r="AB179" s="141">
        <f t="shared" ref="AB179" si="2965">IF($H178=0,0,IF($B169=$B175,IF($H180&gt;0,$H180+AB173,AC175+AB173),IF($H180&gt;0,$H180,AC175)))</f>
        <v>0</v>
      </c>
      <c r="AC179" s="7">
        <f t="shared" si="2952"/>
        <v>0</v>
      </c>
      <c r="AD179" s="6"/>
      <c r="AE179" s="6"/>
      <c r="AF179" s="6"/>
      <c r="AG179" s="6"/>
      <c r="AH179" s="26"/>
      <c r="AI179" s="29"/>
      <c r="AJ179" s="23"/>
      <c r="AK179" s="141">
        <f t="shared" ref="AK179" si="2966">IF($H178=0,0,IF($B169=$B175,IF($H180&gt;0,$H180+AK173,AL175+AK173),IF($H180&gt;0,$H180,AL175)))</f>
        <v>0</v>
      </c>
      <c r="AL179" s="7">
        <f t="shared" si="2955"/>
        <v>0</v>
      </c>
      <c r="AM179" s="6"/>
      <c r="AN179" s="6"/>
      <c r="AO179" s="6"/>
      <c r="AP179" s="6"/>
      <c r="AQ179" s="26"/>
      <c r="AR179" s="29"/>
      <c r="AS179" s="23"/>
      <c r="AT179" s="141">
        <f t="shared" ref="AT179" si="2967">IF($H178=0,0,IF($B169=$B175,IF($H180&gt;0,$H180+AT173,AU175+AT173),IF($H180&gt;0,$H180,AU175)))</f>
        <v>0</v>
      </c>
      <c r="AU179" s="7">
        <f t="shared" si="2958"/>
        <v>0</v>
      </c>
      <c r="AV179" s="6"/>
      <c r="AW179" s="6"/>
      <c r="AX179" s="6"/>
      <c r="AY179" s="6"/>
      <c r="AZ179" s="26"/>
      <c r="BA179" s="29"/>
      <c r="BB179" s="23"/>
    </row>
    <row r="180" spans="1:54" ht="18.75" customHeight="1" thickBot="1" x14ac:dyDescent="0.25">
      <c r="A180" s="1">
        <f t="shared" si="2961"/>
        <v>0</v>
      </c>
      <c r="B180" s="323" t="str">
        <f>IF(B175="",Wydruk!$AE$6,IF(J176=0,Wydruk!$AE$7,IF(AND(G176&lt;G177,B175&lt;&gt;$B181),Wydruk!$AE$13,IF(AND($B175=$B169,$B175&lt;&gt;$B181),IF(OR(OR(J180&lt;4,J180&gt;5),OR(S180&lt;4,S180&gt;5),OR(AB180&lt;4,AB180&gt;5),OR(AK180&lt;4,AK180&gt;5),OR(AND(AT180&lt;4,AT180&gt;0),AT180&gt;5)),Wydruk!$AE$8,Wydruk!$AE$9),IF($B175=$B181,IF($F179&lt;&gt;0,Wydruk!$AE$12,Wydruk!$AE$10),IF(OR(OR(J176&lt;4,J176&gt;5),OR(S176&lt;4,S176&gt;5),OR(AB176&lt;4,AB176&gt;5),OR(AK176&lt;4,AK176&gt;5),OR(AND(AT176&lt;4,AT176&gt;0),AT176&gt;5)),Wydruk!$AE$8,Wydruk!$AE$11))))))</f>
        <v>Uzupełnij liczby godzin tygodniowego planu</v>
      </c>
      <c r="C180" s="324"/>
      <c r="D180" s="324"/>
      <c r="E180" s="324"/>
      <c r="F180" s="173">
        <f>październik!F180</f>
        <v>0</v>
      </c>
      <c r="G180" s="184">
        <f>październik!G180</f>
        <v>0</v>
      </c>
      <c r="H180" s="191">
        <f t="shared" ref="H180" si="2968">IF(OR($G180=0,$F180=0,$G180="",$F180=""),0,$G180/$F180)</f>
        <v>0</v>
      </c>
      <c r="I180" s="193"/>
      <c r="J180" s="176">
        <f t="shared" ref="J180" si="2969">IF($B169=$B175,IF(L175+L170&gt;0,1,0)+IF(M175+M170&gt;0,1,0)+IF(N175+N170&gt;0,1,0)+IF(O175+O170&gt;0,1,0)+IF(P175+P170&gt;0,1,0)+IF(Q175+Q170&gt;0,1,0)+IF(R175+R170&gt;0,1,0),J176)</f>
        <v>0</v>
      </c>
      <c r="K180" s="133">
        <f t="shared" ref="K180" si="2970">IF(OR($B175=$B181,J180=0,(K176-Q180+O180)&lt;=0),0,(K176-Q180+O180)/J180)</f>
        <v>0</v>
      </c>
      <c r="L180" s="137">
        <f t="shared" ref="L180" si="2971">IF(K180*(7-J177)&lt;=0,0,K180*(7-J177))</f>
        <v>0</v>
      </c>
      <c r="M180" s="311">
        <f t="shared" ref="M180" si="2972">ROUND(IF(OR(K177-K180*(7-J177)+P180&lt;0,$B175=$B181,K180&lt;=0,K177=0),0,IF(K177-K180*(7-J177)+P180&gt;Q180-O180+P180,Q180-O180+P180,K177-K180*(7-J177)+P180)),1)</f>
        <v>0</v>
      </c>
      <c r="N180" s="312"/>
      <c r="O180" s="139">
        <f t="shared" ref="O180" si="2973">IF(OR($B175=$B181,J176=0),0,IF($B175=$B169,J175,$F175))</f>
        <v>0</v>
      </c>
      <c r="P180" s="30">
        <f t="shared" ref="P180" si="2974">IF(OR($B175=$B181,J180=0),0,$G177-$G176)</f>
        <v>0</v>
      </c>
      <c r="Q180" s="134">
        <f t="shared" ref="Q180" si="2975">IF(OR($B175=$B181,J180=0),0,J179)</f>
        <v>0</v>
      </c>
      <c r="R180" s="138">
        <f t="shared" ref="R180" si="2976">IF($B175=$B181,0,K177)</f>
        <v>0</v>
      </c>
      <c r="S180" s="176">
        <f t="shared" ref="S180" si="2977">IF($B169=$B175,IF(U175+U170&gt;0,1,0)+IF(V175+V170&gt;0,1,0)+IF(W175+W170&gt;0,1,0)+IF(X175+X170&gt;0,1,0)+IF(Y175+Y170&gt;0,1,0)+IF(Z175+Z170&gt;0,1,0)+IF(AA175+AA170&gt;0,1,0),S176)</f>
        <v>0</v>
      </c>
      <c r="T180" s="133">
        <f t="shared" ref="T180" si="2978">IF(OR($B175=$B181,S180=0,(T176-Z180+X180)&lt;=0),0,(T176-Z180+X180)/S180)</f>
        <v>0</v>
      </c>
      <c r="U180" s="137">
        <f t="shared" ref="U180" si="2979">IF(T180*(7-S177)&lt;=0,0,T180*(7-S177))</f>
        <v>0</v>
      </c>
      <c r="V180" s="311">
        <f t="shared" ref="V180" si="2980">ROUND(IF(OR(T177-T180*(7-S177)+Y180&lt;0,$B175=$B181,T180&lt;=0,T177=0),0,IF(T177-T180*(7-S177)+Y180&gt;Z180-X180+Y180,Z180-X180+Y180,T177-T180*(7-S177)+Y180)),1)</f>
        <v>0</v>
      </c>
      <c r="W180" s="312"/>
      <c r="X180" s="139">
        <f t="shared" ref="X180" si="2981">IF(OR($B175=$B181,S176=0),0,IF($B175=$B169,S175,$F175))</f>
        <v>0</v>
      </c>
      <c r="Y180" s="30">
        <f t="shared" ref="Y180" si="2982">IF(OR($B175=$B181,S180=0),0,$G177-$G176)</f>
        <v>0</v>
      </c>
      <c r="Z180" s="134">
        <f t="shared" ref="Z180" si="2983">IF(OR($B175=$B181,S180=0),0,S179)</f>
        <v>0</v>
      </c>
      <c r="AA180" s="138">
        <f t="shared" ref="AA180" si="2984">IF($B175=$B181,0,T177)</f>
        <v>0</v>
      </c>
      <c r="AB180" s="176">
        <f t="shared" ref="AB180" si="2985">IF($B169=$B175,IF(AD175+AD170&gt;0,1,0)+IF(AE175+AE170&gt;0,1,0)+IF(AF175+AF170&gt;0,1,0)+IF(AG175+AG170&gt;0,1,0)+IF(AH175+AH170&gt;0,1,0)+IF(AI175+AI170&gt;0,1,0)+IF(AJ175+AJ170&gt;0,1,0),AB176)</f>
        <v>0</v>
      </c>
      <c r="AC180" s="133">
        <f t="shared" ref="AC180" si="2986">IF(OR($B175=$B181,AB180=0,(AC176-AI180+AG180)&lt;=0),0,(AC176-AI180+AG180)/AB180)</f>
        <v>0</v>
      </c>
      <c r="AD180" s="137">
        <f t="shared" ref="AD180" si="2987">IF(AC180*(7-AB177)&lt;=0,0,AC180*(7-AB177))</f>
        <v>0</v>
      </c>
      <c r="AE180" s="311">
        <f t="shared" ref="AE180" si="2988">ROUND(IF(OR(AC177-AC180*(7-AB177)+AH180&lt;0,$B175=$B181,AC180&lt;=0,AC177=0),0,IF(AC177-AC180*(7-AB177)+AH180&gt;AI180-AG180+AH180,AI180-AG180+AH180,AC177-AC180*(7-AB177)+AH180)),1)</f>
        <v>0</v>
      </c>
      <c r="AF180" s="312"/>
      <c r="AG180" s="139">
        <f t="shared" ref="AG180" si="2989">IF(OR($B175=$B181,AB176=0),0,IF($B175=$B169,AB175,$F175))</f>
        <v>0</v>
      </c>
      <c r="AH180" s="30">
        <f t="shared" ref="AH180" si="2990">IF(OR($B175=$B181,AB180=0),0,$G177-$G176)</f>
        <v>0</v>
      </c>
      <c r="AI180" s="134">
        <f t="shared" ref="AI180" si="2991">IF(OR($B175=$B181,AB180=0),0,AB179)</f>
        <v>0</v>
      </c>
      <c r="AJ180" s="138">
        <f t="shared" ref="AJ180" si="2992">IF($B175=$B181,0,AC177)</f>
        <v>0</v>
      </c>
      <c r="AK180" s="176">
        <f t="shared" ref="AK180" si="2993">IF($B169=$B175,IF(AM175+AM170&gt;0,1,0)+IF(AN175+AN170&gt;0,1,0)+IF(AO175+AO170&gt;0,1,0)+IF(AP175+AP170&gt;0,1,0)+IF(AQ175+AQ170&gt;0,1,0)+IF(AR175+AR170&gt;0,1,0)+IF(AS175+AS170&gt;0,1,0),AK176)</f>
        <v>0</v>
      </c>
      <c r="AL180" s="133">
        <f t="shared" ref="AL180" si="2994">IF(OR($B175=$B181,AK180=0,(AL176-AR180+AP180)&lt;=0),0,(AL176-AR180+AP180)/AK180)</f>
        <v>0</v>
      </c>
      <c r="AM180" s="137">
        <f t="shared" ref="AM180" si="2995">IF(AL180*(7-AK177)&lt;=0,0,AL180*(7-AK177))</f>
        <v>0</v>
      </c>
      <c r="AN180" s="311">
        <f t="shared" ref="AN180" si="2996">ROUND(IF(OR(AL177-AL180*(7-AK177)+AQ180&lt;0,$B175=$B181,AL180&lt;=0,AL177=0),0,IF(AL177-AL180*(7-AK177)+AQ180&gt;AR180-AP180+AQ180,AR180-AP180+AQ180,AL177-AL180*(7-AK177)+AQ180)),1)</f>
        <v>0</v>
      </c>
      <c r="AO180" s="312"/>
      <c r="AP180" s="139">
        <f t="shared" ref="AP180" si="2997">IF(OR($B175=$B181,AK176=0),0,IF($B175=$B169,AK175,$F175))</f>
        <v>0</v>
      </c>
      <c r="AQ180" s="30">
        <f t="shared" ref="AQ180" si="2998">IF(OR($B175=$B181,AK180=0),0,$G177-$G176)</f>
        <v>0</v>
      </c>
      <c r="AR180" s="134">
        <f t="shared" ref="AR180" si="2999">IF(OR($B175=$B181,AK180=0),0,AK179)</f>
        <v>0</v>
      </c>
      <c r="AS180" s="138">
        <f t="shared" ref="AS180" si="3000">IF($B175=$B181,0,AL177)</f>
        <v>0</v>
      </c>
      <c r="AT180" s="176">
        <f t="shared" ref="AT180" si="3001">IF($B169=$B175,IF(AV175+AV170&gt;0,1,0)+IF(AW175+AW170&gt;0,1,0)+IF(AX175+AX170&gt;0,1,0)+IF(AY175+AY170&gt;0,1,0)+IF(AZ175+AZ170&gt;0,1,0)+IF(BA175+BA170&gt;0,1,0)+IF(BB175+BB170&gt;0,1,0),AT176)</f>
        <v>0</v>
      </c>
      <c r="AU180" s="133">
        <f t="shared" ref="AU180" si="3002">IF(OR($B175=$B181,AT180=0,(AU176-BA180+AY180)&lt;=0),0,(AU176-BA180+AY180)/AT180)</f>
        <v>0</v>
      </c>
      <c r="AV180" s="137">
        <f t="shared" ref="AV180" si="3003">IF(AU180*(7-AT177)&lt;=0,0,AU180*(7-AT177))</f>
        <v>0</v>
      </c>
      <c r="AW180" s="311">
        <f t="shared" ref="AW180" si="3004">ROUND(IF(OR(AU177-AU180*(7-AT177)+AZ180&lt;0,$B175=$B181,AU180&lt;=0,AU177=0),0,IF(AU177-AU180*(7-AT177)+AZ180&gt;BA180-AY180+AZ180,BA180-AY180+AZ180,AU177-AU180*(7-AT177)+AZ180)),1)</f>
        <v>0</v>
      </c>
      <c r="AX180" s="312"/>
      <c r="AY180" s="139">
        <f t="shared" ref="AY180" si="3005">IF(OR($B175=$B181,AT176=0),0,IF($B175=$B169,AT175,$F175))</f>
        <v>0</v>
      </c>
      <c r="AZ180" s="30">
        <f t="shared" ref="AZ180" si="3006">IF(OR($B175=$B181,AT180=0),0,$G177-$G176)</f>
        <v>0</v>
      </c>
      <c r="BA180" s="134">
        <f t="shared" ref="BA180" si="3007">IF(OR($B175=$B181,AT180=0),0,AT179)</f>
        <v>0</v>
      </c>
      <c r="BB180" s="138">
        <f t="shared" ref="BB180" si="3008">IF($B175=$B181,0,AU177)</f>
        <v>0</v>
      </c>
    </row>
    <row r="181" spans="1:54" ht="15.75" x14ac:dyDescent="0.2">
      <c r="A181" s="1">
        <f t="shared" ref="A181" si="3009">IF(B181="","1. Niewypełnione",B181)</f>
        <v>0</v>
      </c>
      <c r="B181" s="320">
        <f>październik!B181</f>
        <v>0</v>
      </c>
      <c r="C181" s="321">
        <f>październik!C181</f>
        <v>0</v>
      </c>
      <c r="D181" s="321">
        <f>październik!D181</f>
        <v>0</v>
      </c>
      <c r="E181" s="321">
        <f>październik!E181</f>
        <v>0</v>
      </c>
      <c r="F181" s="177">
        <f>październik!F181</f>
        <v>18</v>
      </c>
      <c r="G181" s="185">
        <f>październik!G181</f>
        <v>18</v>
      </c>
      <c r="H181" s="177"/>
      <c r="I181" s="192">
        <f t="shared" ref="I181:I185" si="3010">K181+T181+AC181+AL181+AU181</f>
        <v>0</v>
      </c>
      <c r="J181" s="186">
        <f t="shared" ref="J181" si="3011">IF(OR($B181=$B187,J184=0),0,ROUND((K182+P186)/J184,0))</f>
        <v>0</v>
      </c>
      <c r="K181" s="51">
        <f t="shared" ref="K181:K182" si="3012">SUM(L181:R181)</f>
        <v>0</v>
      </c>
      <c r="L181" s="52">
        <f>październik!L181</f>
        <v>0</v>
      </c>
      <c r="M181" s="52">
        <f>październik!M181</f>
        <v>0</v>
      </c>
      <c r="N181" s="52">
        <f>październik!N181</f>
        <v>0</v>
      </c>
      <c r="O181" s="52">
        <f>październik!O181</f>
        <v>0</v>
      </c>
      <c r="P181" s="53">
        <f>październik!P181</f>
        <v>0</v>
      </c>
      <c r="Q181" s="54">
        <f>październik!Q181</f>
        <v>0</v>
      </c>
      <c r="R181" s="55">
        <f>październik!R181</f>
        <v>0</v>
      </c>
      <c r="S181" s="188">
        <f t="shared" ref="S181" si="3013">IF(OR($B181=$B187,S184=0),0,ROUND((T182+Y186)/S184,0))</f>
        <v>0</v>
      </c>
      <c r="T181" s="51">
        <f t="shared" ref="T181:T182" si="3014">SUM(U181:AA181)</f>
        <v>0</v>
      </c>
      <c r="U181" s="52">
        <f>październik!U181</f>
        <v>0</v>
      </c>
      <c r="V181" s="52">
        <f>październik!V181</f>
        <v>0</v>
      </c>
      <c r="W181" s="52">
        <f>październik!W181</f>
        <v>0</v>
      </c>
      <c r="X181" s="52">
        <f>październik!X181</f>
        <v>0</v>
      </c>
      <c r="Y181" s="53">
        <f>październik!Y181</f>
        <v>0</v>
      </c>
      <c r="Z181" s="54">
        <f>październik!Z181</f>
        <v>0</v>
      </c>
      <c r="AA181" s="55">
        <f>październik!AA181</f>
        <v>0</v>
      </c>
      <c r="AB181" s="188">
        <f t="shared" ref="AB181" si="3015">IF(OR($B181=$B187,AB184=0),0,ROUND((AC182+AH186)/AB184,0))</f>
        <v>0</v>
      </c>
      <c r="AC181" s="51">
        <f t="shared" ref="AC181:AC182" si="3016">SUM(AD181:AJ181)</f>
        <v>0</v>
      </c>
      <c r="AD181" s="52">
        <f>październik!AD181</f>
        <v>0</v>
      </c>
      <c r="AE181" s="52">
        <f>październik!AE181</f>
        <v>0</v>
      </c>
      <c r="AF181" s="52">
        <f>październik!AF181</f>
        <v>0</v>
      </c>
      <c r="AG181" s="52">
        <f>październik!AG181</f>
        <v>0</v>
      </c>
      <c r="AH181" s="53">
        <f>październik!AH181</f>
        <v>0</v>
      </c>
      <c r="AI181" s="54">
        <f>październik!AI181</f>
        <v>0</v>
      </c>
      <c r="AJ181" s="55">
        <f>październik!AJ181</f>
        <v>0</v>
      </c>
      <c r="AK181" s="188">
        <f t="shared" ref="AK181" si="3017">IF(OR($B181=$B187,AK184=0),0,ROUND((AL182+AQ186)/AK184,0))</f>
        <v>0</v>
      </c>
      <c r="AL181" s="51">
        <f t="shared" ref="AL181:AL182" si="3018">SUM(AM181:AS181)</f>
        <v>0</v>
      </c>
      <c r="AM181" s="52">
        <f>październik!AM181</f>
        <v>0</v>
      </c>
      <c r="AN181" s="52">
        <f>październik!AN181</f>
        <v>0</v>
      </c>
      <c r="AO181" s="52">
        <f>październik!AO181</f>
        <v>0</v>
      </c>
      <c r="AP181" s="52">
        <f>październik!AP181</f>
        <v>0</v>
      </c>
      <c r="AQ181" s="53">
        <f>październik!AQ181</f>
        <v>0</v>
      </c>
      <c r="AR181" s="54">
        <f>październik!AR181</f>
        <v>0</v>
      </c>
      <c r="AS181" s="55">
        <f>październik!AS181</f>
        <v>0</v>
      </c>
      <c r="AT181" s="188">
        <f t="shared" ref="AT181" si="3019">IF(OR($B181=$B187,AT184=0),0,ROUND((AU182+AZ186)/AT184,0))</f>
        <v>0</v>
      </c>
      <c r="AU181" s="51">
        <f t="shared" ref="AU181:AU182" si="3020">SUM(AV181:BB181)</f>
        <v>0</v>
      </c>
      <c r="AV181" s="52">
        <f t="shared" ref="AV181" si="3021">IF(SUM($AM$9:$AS$9)=SUM($AV$9:$BB$9),AM181,IF(AND(SUM($AV$9:$BB$9)&gt;42,SUM($AV$9:$BB$9)&lt;49),AM181,0))</f>
        <v>0</v>
      </c>
      <c r="AW181" s="52">
        <f t="shared" ref="AW181" si="3022">IF(SUM($AM$9:$AS$9)=SUM($AV$9:$BB$9),AN181,IF(AND(SUM($AV$9:$BB$9)&gt;42,SUM($AV$9:$BB$9)&lt;49),AN181,0))</f>
        <v>0</v>
      </c>
      <c r="AX181" s="52">
        <f t="shared" ref="AX181" si="3023">IF(SUM($AM$9:$AS$9)=SUM($AV$9:$BB$9),AO181,IF(AND(SUM($AV$9:$BB$9)&gt;42,SUM($AV$9:$BB$9)&lt;49),AO181,0))</f>
        <v>0</v>
      </c>
      <c r="AY181" s="52">
        <f t="shared" ref="AY181" si="3024">IF(SUM($AM$9:$AS$9)=SUM($AV$9:$BB$9),AP181,IF(AND(SUM($AV$9:$BB$9)&gt;42,SUM($AV$9:$BB$9)&lt;49),AP181,0))</f>
        <v>0</v>
      </c>
      <c r="AZ181" s="53">
        <f t="shared" ref="AZ181" si="3025">IF(SUM($AM$9:$AS$9)=SUM($AV$9:$BB$9),AQ181,IF(AND(SUM($AV$9:$BB$9)&gt;42,SUM($AV$9:$BB$9)&lt;49),AQ181,0))</f>
        <v>0</v>
      </c>
      <c r="BA181" s="54">
        <f t="shared" ref="BA181" si="3026">IF(SUM($AM$9:$AS$9)=SUM($AV$9:$BB$9),AR181,IF(AND(SUM($AV$9:$BB$9)&gt;42,SUM($AV$9:$BB$9)&lt;49),AR181,0))</f>
        <v>0</v>
      </c>
      <c r="BB181" s="55">
        <f t="shared" ref="BB181" si="3027">IF(SUM($AM$9:$AS$9)=SUM($AV$9:$BB$9),AS181,IF(AND(SUM($AV$9:$BB$9)&gt;42,SUM($AV$9:$BB$9)&lt;49),AS181,0))</f>
        <v>0</v>
      </c>
    </row>
    <row r="182" spans="1:54" ht="12.75" hidden="1" customHeight="1" x14ac:dyDescent="0.2">
      <c r="B182" s="93"/>
      <c r="C182" s="94"/>
      <c r="D182" s="95"/>
      <c r="E182" s="115"/>
      <c r="F182" s="140" t="b">
        <f t="shared" ref="F182" si="3028">IF($B175=$B181,OR(F176,G181&lt;F181),G181&lt;F181)</f>
        <v>0</v>
      </c>
      <c r="G182" s="189">
        <f t="shared" ref="G182" si="3029">IF(AND($B175=$B181,$B175&lt;&gt;"",$B175&lt;&gt;0),G181+G176,G181)</f>
        <v>18</v>
      </c>
      <c r="H182" s="120"/>
      <c r="I182" s="165">
        <f t="shared" si="3010"/>
        <v>0</v>
      </c>
      <c r="J182" s="194">
        <f t="shared" ref="J182" si="3030">7-COUNTIF(L181:R181,0)-COUNTIF(L181:R181,"")</f>
        <v>0</v>
      </c>
      <c r="K182" s="22">
        <f t="shared" si="3012"/>
        <v>0</v>
      </c>
      <c r="L182" s="35">
        <f t="shared" ref="L182:R182" si="3031">IF($B175=$B181,L181+L176,L181)</f>
        <v>0</v>
      </c>
      <c r="M182" s="35">
        <f t="shared" si="3031"/>
        <v>0</v>
      </c>
      <c r="N182" s="35">
        <f t="shared" si="3031"/>
        <v>0</v>
      </c>
      <c r="O182" s="35">
        <f t="shared" si="3031"/>
        <v>0</v>
      </c>
      <c r="P182" s="36">
        <f t="shared" si="3031"/>
        <v>0</v>
      </c>
      <c r="Q182" s="37">
        <f t="shared" si="3031"/>
        <v>0</v>
      </c>
      <c r="R182" s="38">
        <f t="shared" si="3031"/>
        <v>0</v>
      </c>
      <c r="S182" s="194">
        <f t="shared" ref="S182" si="3032">7-COUNTIF(U181:AA181,0)-COUNTIF(U181:AA181,"")</f>
        <v>0</v>
      </c>
      <c r="T182" s="22">
        <f t="shared" si="3014"/>
        <v>0</v>
      </c>
      <c r="U182" s="35">
        <f t="shared" ref="U182:AA182" si="3033">IF($B175=$B181,U181+U176,U181)</f>
        <v>0</v>
      </c>
      <c r="V182" s="35">
        <f t="shared" si="3033"/>
        <v>0</v>
      </c>
      <c r="W182" s="35">
        <f t="shared" si="3033"/>
        <v>0</v>
      </c>
      <c r="X182" s="35">
        <f t="shared" si="3033"/>
        <v>0</v>
      </c>
      <c r="Y182" s="36">
        <f t="shared" si="3033"/>
        <v>0</v>
      </c>
      <c r="Z182" s="37">
        <f t="shared" si="3033"/>
        <v>0</v>
      </c>
      <c r="AA182" s="38">
        <f t="shared" si="3033"/>
        <v>0</v>
      </c>
      <c r="AB182" s="194">
        <f t="shared" ref="AB182" si="3034">7-COUNTIF(AD181:AJ181,0)-COUNTIF(AD181:AJ181,"")</f>
        <v>0</v>
      </c>
      <c r="AC182" s="22">
        <f t="shared" si="3016"/>
        <v>0</v>
      </c>
      <c r="AD182" s="35">
        <f t="shared" ref="AD182:AJ182" si="3035">IF($B175=$B181,AD181+AD176,AD181)</f>
        <v>0</v>
      </c>
      <c r="AE182" s="35">
        <f t="shared" si="3035"/>
        <v>0</v>
      </c>
      <c r="AF182" s="35">
        <f t="shared" si="3035"/>
        <v>0</v>
      </c>
      <c r="AG182" s="35">
        <f t="shared" si="3035"/>
        <v>0</v>
      </c>
      <c r="AH182" s="36">
        <f t="shared" si="3035"/>
        <v>0</v>
      </c>
      <c r="AI182" s="37">
        <f t="shared" si="3035"/>
        <v>0</v>
      </c>
      <c r="AJ182" s="38">
        <f t="shared" si="3035"/>
        <v>0</v>
      </c>
      <c r="AK182" s="194">
        <f t="shared" ref="AK182" si="3036">7-COUNTIF(AM181:AS181,0)-COUNTIF(AM181:AS181,"")</f>
        <v>0</v>
      </c>
      <c r="AL182" s="22">
        <f t="shared" si="3018"/>
        <v>0</v>
      </c>
      <c r="AM182" s="35">
        <f t="shared" ref="AM182:AS182" si="3037">IF($B175=$B181,AM181+AM176,AM181)</f>
        <v>0</v>
      </c>
      <c r="AN182" s="35">
        <f t="shared" si="3037"/>
        <v>0</v>
      </c>
      <c r="AO182" s="35">
        <f t="shared" si="3037"/>
        <v>0</v>
      </c>
      <c r="AP182" s="35">
        <f t="shared" si="3037"/>
        <v>0</v>
      </c>
      <c r="AQ182" s="36">
        <f t="shared" si="3037"/>
        <v>0</v>
      </c>
      <c r="AR182" s="37">
        <f t="shared" si="3037"/>
        <v>0</v>
      </c>
      <c r="AS182" s="38">
        <f t="shared" si="3037"/>
        <v>0</v>
      </c>
      <c r="AT182" s="194">
        <f t="shared" ref="AT182" si="3038">7-COUNTIF(AV181:BB181,0)-COUNTIF(AV181:BB181,"")</f>
        <v>0</v>
      </c>
      <c r="AU182" s="22">
        <f t="shared" si="3020"/>
        <v>0</v>
      </c>
      <c r="AV182" s="35">
        <f t="shared" ref="AV182:BB182" si="3039">IF($B175=$B181,AV181+AV176,AV181)</f>
        <v>0</v>
      </c>
      <c r="AW182" s="35">
        <f t="shared" si="3039"/>
        <v>0</v>
      </c>
      <c r="AX182" s="35">
        <f t="shared" si="3039"/>
        <v>0</v>
      </c>
      <c r="AY182" s="35">
        <f t="shared" si="3039"/>
        <v>0</v>
      </c>
      <c r="AZ182" s="36">
        <f t="shared" si="3039"/>
        <v>0</v>
      </c>
      <c r="BA182" s="37">
        <f t="shared" si="3039"/>
        <v>0</v>
      </c>
      <c r="BB182" s="38">
        <f t="shared" si="3039"/>
        <v>0</v>
      </c>
    </row>
    <row r="183" spans="1:54" ht="15" hidden="1" customHeight="1" x14ac:dyDescent="0.2">
      <c r="B183" s="116"/>
      <c r="C183" s="117"/>
      <c r="D183" s="118"/>
      <c r="E183" s="119"/>
      <c r="F183" s="92"/>
      <c r="G183" s="190">
        <f t="shared" ref="G183" si="3040">IF(AND($B175=$B181,$B175&lt;&gt;"",$B175&lt;&gt;0),F181+G177,F181)</f>
        <v>18</v>
      </c>
      <c r="H183" s="121"/>
      <c r="I183" s="165">
        <f t="shared" si="3010"/>
        <v>0</v>
      </c>
      <c r="J183" s="195">
        <f t="shared" ref="J183" si="3041">IF($B181=$B175,COUNTIF(L183:R183,0),COUNTIF(L184:R184,0)+COUNTIF(L184:R184,""))</f>
        <v>7</v>
      </c>
      <c r="K183" s="39">
        <f t="shared" ref="K183:R183" si="3042">IF($B175=$B181,K184+K177,K184)</f>
        <v>0</v>
      </c>
      <c r="L183" s="40">
        <f t="shared" si="3042"/>
        <v>0</v>
      </c>
      <c r="M183" s="40">
        <f t="shared" si="3042"/>
        <v>0</v>
      </c>
      <c r="N183" s="40">
        <f t="shared" si="3042"/>
        <v>0</v>
      </c>
      <c r="O183" s="40">
        <f t="shared" si="3042"/>
        <v>0</v>
      </c>
      <c r="P183" s="41">
        <f t="shared" si="3042"/>
        <v>0</v>
      </c>
      <c r="Q183" s="42">
        <f t="shared" si="3042"/>
        <v>0</v>
      </c>
      <c r="R183" s="43">
        <f t="shared" si="3042"/>
        <v>0</v>
      </c>
      <c r="S183" s="195">
        <f t="shared" ref="S183" si="3043">IF($B181=$B175,COUNTIF(U183:AA183,0),COUNTIF(U184:AA184,0)+COUNTIF(U184:AA184,""))</f>
        <v>7</v>
      </c>
      <c r="T183" s="39">
        <f t="shared" ref="T183:AA183" si="3044">IF($B175=$B181,T184+T177,T184)</f>
        <v>0</v>
      </c>
      <c r="U183" s="40">
        <f t="shared" si="3044"/>
        <v>0</v>
      </c>
      <c r="V183" s="40">
        <f t="shared" si="3044"/>
        <v>0</v>
      </c>
      <c r="W183" s="40">
        <f t="shared" si="3044"/>
        <v>0</v>
      </c>
      <c r="X183" s="40">
        <f t="shared" si="3044"/>
        <v>0</v>
      </c>
      <c r="Y183" s="41">
        <f t="shared" si="3044"/>
        <v>0</v>
      </c>
      <c r="Z183" s="42">
        <f t="shared" si="3044"/>
        <v>0</v>
      </c>
      <c r="AA183" s="43">
        <f t="shared" si="3044"/>
        <v>0</v>
      </c>
      <c r="AB183" s="195">
        <f t="shared" ref="AB183" si="3045">IF($B181=$B175,COUNTIF(AD183:AJ183,0),COUNTIF(AD184:AJ184,0)+COUNTIF(AD184:AJ184,""))</f>
        <v>7</v>
      </c>
      <c r="AC183" s="39">
        <f t="shared" ref="AC183:AJ183" si="3046">IF($B175=$B181,AC184+AC177,AC184)</f>
        <v>0</v>
      </c>
      <c r="AD183" s="40">
        <f t="shared" si="3046"/>
        <v>0</v>
      </c>
      <c r="AE183" s="40">
        <f t="shared" si="3046"/>
        <v>0</v>
      </c>
      <c r="AF183" s="40">
        <f t="shared" si="3046"/>
        <v>0</v>
      </c>
      <c r="AG183" s="40">
        <f t="shared" si="3046"/>
        <v>0</v>
      </c>
      <c r="AH183" s="41">
        <f t="shared" si="3046"/>
        <v>0</v>
      </c>
      <c r="AI183" s="42">
        <f t="shared" si="3046"/>
        <v>0</v>
      </c>
      <c r="AJ183" s="43">
        <f t="shared" si="3046"/>
        <v>0</v>
      </c>
      <c r="AK183" s="195">
        <f t="shared" ref="AK183" si="3047">IF($B181=$B175,COUNTIF(AM183:AS183,0),COUNTIF(AM184:AS184,0)+COUNTIF(AM184:AS184,""))</f>
        <v>7</v>
      </c>
      <c r="AL183" s="39">
        <f t="shared" ref="AL183:AS183" si="3048">IF($B175=$B181,AL184+AL177,AL184)</f>
        <v>0</v>
      </c>
      <c r="AM183" s="40">
        <f t="shared" si="3048"/>
        <v>0</v>
      </c>
      <c r="AN183" s="40">
        <f t="shared" si="3048"/>
        <v>0</v>
      </c>
      <c r="AO183" s="40">
        <f t="shared" si="3048"/>
        <v>0</v>
      </c>
      <c r="AP183" s="40">
        <f t="shared" si="3048"/>
        <v>0</v>
      </c>
      <c r="AQ183" s="41">
        <f t="shared" si="3048"/>
        <v>0</v>
      </c>
      <c r="AR183" s="42">
        <f t="shared" si="3048"/>
        <v>0</v>
      </c>
      <c r="AS183" s="43">
        <f t="shared" si="3048"/>
        <v>0</v>
      </c>
      <c r="AT183" s="195">
        <f t="shared" ref="AT183" si="3049">IF($B181=$B175,COUNTIF(AV183:BB183,0),COUNTIF(AV184:BB184,0)+COUNTIF(AV184:BB184,""))</f>
        <v>7</v>
      </c>
      <c r="AU183" s="39">
        <f t="shared" ref="AU183:BB183" si="3050">IF($B175=$B181,AU184+AU177,AU184)</f>
        <v>0</v>
      </c>
      <c r="AV183" s="40">
        <f t="shared" si="3050"/>
        <v>0</v>
      </c>
      <c r="AW183" s="40">
        <f t="shared" si="3050"/>
        <v>0</v>
      </c>
      <c r="AX183" s="40">
        <f t="shared" si="3050"/>
        <v>0</v>
      </c>
      <c r="AY183" s="40">
        <f t="shared" si="3050"/>
        <v>0</v>
      </c>
      <c r="AZ183" s="41">
        <f t="shared" si="3050"/>
        <v>0</v>
      </c>
      <c r="BA183" s="42">
        <f t="shared" si="3050"/>
        <v>0</v>
      </c>
      <c r="BB183" s="43">
        <f t="shared" si="3050"/>
        <v>0</v>
      </c>
    </row>
    <row r="184" spans="1:54" ht="15.75" customHeight="1" x14ac:dyDescent="0.2">
      <c r="A184" s="1">
        <f t="shared" ref="A184" si="3051">A181</f>
        <v>0</v>
      </c>
      <c r="B184" s="313">
        <f t="shared" ref="B184" si="3052">B178+1</f>
        <v>28</v>
      </c>
      <c r="C184" s="314"/>
      <c r="D184" s="314"/>
      <c r="E184" s="314"/>
      <c r="F184" s="31"/>
      <c r="G184" s="183"/>
      <c r="H184" s="122">
        <f t="shared" ref="H184" si="3053">5-COUNTIF(AU181,0)-COUNTIF(AL181,0)-COUNTIF(AC181,0)-COUNTIF(T181,0)-COUNTIF(K181,0)</f>
        <v>0</v>
      </c>
      <c r="I184" s="165">
        <f t="shared" si="3010"/>
        <v>0</v>
      </c>
      <c r="J184" s="187">
        <f t="shared" ref="J184" si="3054">IF($B181=$B175,J178+IF($F181&lt;&gt;$G181,(K181+$G183-$G182)/$F181,K181/$F181),IF($F181&lt;&gt;G181,(K181+$G183-$G182)/$F181,K181/$F181))</f>
        <v>0</v>
      </c>
      <c r="K184" s="7">
        <f t="shared" ref="K184:K185" si="3055">SUM(L184:R184)</f>
        <v>0</v>
      </c>
      <c r="L184" s="26">
        <f t="shared" ref="L184:R184" si="3056">L181</f>
        <v>0</v>
      </c>
      <c r="M184" s="26">
        <f t="shared" si="3056"/>
        <v>0</v>
      </c>
      <c r="N184" s="26">
        <f t="shared" si="3056"/>
        <v>0</v>
      </c>
      <c r="O184" s="26">
        <f t="shared" si="3056"/>
        <v>0</v>
      </c>
      <c r="P184" s="26">
        <f t="shared" si="3056"/>
        <v>0</v>
      </c>
      <c r="Q184" s="29">
        <f t="shared" si="3056"/>
        <v>0</v>
      </c>
      <c r="R184" s="23">
        <f t="shared" si="3056"/>
        <v>0</v>
      </c>
      <c r="S184" s="187">
        <f t="shared" ref="S184" si="3057">IF($B181=$B175,S178+IF($F181&lt;&gt;$G181,(T181+$G183-$G182)/$F181,T181/$F181),IF($F181&lt;&gt;P181,(T181+$G183-$G182)/$F181,T181/$F181))</f>
        <v>0</v>
      </c>
      <c r="T184" s="7">
        <f t="shared" ref="T184:T185" si="3058">SUM(U184:AA184)</f>
        <v>0</v>
      </c>
      <c r="U184" s="26">
        <f t="shared" ref="U184:AA184" si="3059">U181</f>
        <v>0</v>
      </c>
      <c r="V184" s="26">
        <f t="shared" si="3059"/>
        <v>0</v>
      </c>
      <c r="W184" s="26">
        <f t="shared" si="3059"/>
        <v>0</v>
      </c>
      <c r="X184" s="26">
        <f t="shared" si="3059"/>
        <v>0</v>
      </c>
      <c r="Y184" s="113">
        <f t="shared" si="3059"/>
        <v>0</v>
      </c>
      <c r="Z184" s="29">
        <f t="shared" si="3059"/>
        <v>0</v>
      </c>
      <c r="AA184" s="23">
        <f t="shared" si="3059"/>
        <v>0</v>
      </c>
      <c r="AB184" s="187">
        <f t="shared" ref="AB184" si="3060">IF($B181=$B175,AB178+IF($F181&lt;&gt;$G181,(AC181+$G183-$G182)/$F181,AC181/$F181),IF($F181&lt;&gt;Y181,(AC181+$G183-$G182)/$F181,AC181/$F181))</f>
        <v>0</v>
      </c>
      <c r="AC184" s="7">
        <f t="shared" ref="AC184:AC185" si="3061">SUM(AD184:AJ184)</f>
        <v>0</v>
      </c>
      <c r="AD184" s="26">
        <f t="shared" ref="AD184:AJ184" si="3062">AD181</f>
        <v>0</v>
      </c>
      <c r="AE184" s="26">
        <f t="shared" si="3062"/>
        <v>0</v>
      </c>
      <c r="AF184" s="26">
        <f t="shared" si="3062"/>
        <v>0</v>
      </c>
      <c r="AG184" s="26">
        <f t="shared" si="3062"/>
        <v>0</v>
      </c>
      <c r="AH184" s="113">
        <f t="shared" si="3062"/>
        <v>0</v>
      </c>
      <c r="AI184" s="29">
        <f t="shared" si="3062"/>
        <v>0</v>
      </c>
      <c r="AJ184" s="23">
        <f t="shared" si="3062"/>
        <v>0</v>
      </c>
      <c r="AK184" s="187">
        <f t="shared" ref="AK184" si="3063">IF($B181=$B175,AK178+IF($F181&lt;&gt;$G181,(AL181+$G183-$G182)/$F181,AL181/$F181),IF($F181&lt;&gt;AH181,(AL181+$G183-$G182)/$F181,AL181/$F181))</f>
        <v>0</v>
      </c>
      <c r="AL184" s="7">
        <f t="shared" ref="AL184:AL185" si="3064">SUM(AM184:AS184)</f>
        <v>0</v>
      </c>
      <c r="AM184" s="26">
        <f t="shared" ref="AM184:AS184" si="3065">AM181</f>
        <v>0</v>
      </c>
      <c r="AN184" s="26">
        <f t="shared" si="3065"/>
        <v>0</v>
      </c>
      <c r="AO184" s="26">
        <f t="shared" si="3065"/>
        <v>0</v>
      </c>
      <c r="AP184" s="26">
        <f t="shared" si="3065"/>
        <v>0</v>
      </c>
      <c r="AQ184" s="113">
        <f t="shared" si="3065"/>
        <v>0</v>
      </c>
      <c r="AR184" s="29">
        <f t="shared" si="3065"/>
        <v>0</v>
      </c>
      <c r="AS184" s="23">
        <f t="shared" si="3065"/>
        <v>0</v>
      </c>
      <c r="AT184" s="187">
        <f t="shared" ref="AT184" si="3066">IF($B181=$B175,AT178+IF($F181&lt;&gt;$G181,(AU181+$G183-$G182)/$F181,AU181/$F181),IF($F181&lt;&gt;AQ181,(AU181+$G183-$G182)/$F181,AU181/$F181))</f>
        <v>0</v>
      </c>
      <c r="AU184" s="7">
        <f t="shared" ref="AU184:AU185" si="3067">SUM(AV184:BB184)</f>
        <v>0</v>
      </c>
      <c r="AV184" s="6">
        <f t="shared" ref="AV184" si="3068">IF(SUM($AM$9:$AS$9)=SUM($AV$9:$BB$9),AV181,IF(AND(SUM($AV$9:$BB$9)&gt;42,SUM($AV$9:$BB$9)&lt;49),AV181,0))</f>
        <v>0</v>
      </c>
      <c r="AW184" s="6">
        <f t="shared" ref="AW184:BB184" si="3069">IF(SUM($AM$9:$AS$9)=SUM($AV$9:$BB$9),AW181,IF(AND(SUM($AV$9:$BB$9)&gt;42,SUM($AV$9:$BB$9)&lt;49),AW181,0))</f>
        <v>0</v>
      </c>
      <c r="AX184" s="6">
        <f t="shared" si="3069"/>
        <v>0</v>
      </c>
      <c r="AY184" s="6">
        <f t="shared" si="3069"/>
        <v>0</v>
      </c>
      <c r="AZ184" s="26">
        <f t="shared" si="3069"/>
        <v>0</v>
      </c>
      <c r="BA184" s="29">
        <f t="shared" si="3069"/>
        <v>0</v>
      </c>
      <c r="BB184" s="23">
        <f t="shared" si="3069"/>
        <v>0</v>
      </c>
    </row>
    <row r="185" spans="1:54" ht="15.75" customHeight="1" x14ac:dyDescent="0.2">
      <c r="A185" s="1">
        <f t="shared" ref="A185:A186" si="3070">A184</f>
        <v>0</v>
      </c>
      <c r="B185" s="313"/>
      <c r="C185" s="314"/>
      <c r="D185" s="314"/>
      <c r="E185" s="314"/>
      <c r="F185" s="31"/>
      <c r="G185" s="183"/>
      <c r="H185" s="123">
        <f t="shared" ref="H185" si="3071">IF($B181=$B175,H179+F185,$F185)</f>
        <v>0</v>
      </c>
      <c r="I185" s="165">
        <f t="shared" si="3010"/>
        <v>0</v>
      </c>
      <c r="J185" s="141">
        <f t="shared" ref="J185" si="3072">IF($H184=0,0,IF($B175=$B181,IF($H186&gt;0,$H186+J179,K181+J179),IF($H186&gt;0,$H186,K181)))</f>
        <v>0</v>
      </c>
      <c r="K185" s="7">
        <f t="shared" si="3055"/>
        <v>0</v>
      </c>
      <c r="L185" s="6"/>
      <c r="M185" s="6"/>
      <c r="N185" s="6"/>
      <c r="O185" s="6"/>
      <c r="P185" s="26"/>
      <c r="Q185" s="29"/>
      <c r="R185" s="23"/>
      <c r="S185" s="141">
        <f t="shared" ref="S185" si="3073">IF($H184=0,0,IF($B175=$B181,IF($H186&gt;0,$H186+S179,T181+S179),IF($H186&gt;0,$H186,T181)))</f>
        <v>0</v>
      </c>
      <c r="T185" s="7">
        <f t="shared" si="3058"/>
        <v>0</v>
      </c>
      <c r="U185" s="6"/>
      <c r="V185" s="6"/>
      <c r="W185" s="6"/>
      <c r="X185" s="6"/>
      <c r="Y185" s="26"/>
      <c r="Z185" s="29"/>
      <c r="AA185" s="23"/>
      <c r="AB185" s="141">
        <f t="shared" ref="AB185" si="3074">IF($H184=0,0,IF($B175=$B181,IF($H186&gt;0,$H186+AB179,AC181+AB179),IF($H186&gt;0,$H186,AC181)))</f>
        <v>0</v>
      </c>
      <c r="AC185" s="7">
        <f t="shared" si="3061"/>
        <v>0</v>
      </c>
      <c r="AD185" s="6"/>
      <c r="AE185" s="6"/>
      <c r="AF185" s="6"/>
      <c r="AG185" s="6"/>
      <c r="AH185" s="26"/>
      <c r="AI185" s="29"/>
      <c r="AJ185" s="23"/>
      <c r="AK185" s="141">
        <f t="shared" ref="AK185" si="3075">IF($H184=0,0,IF($B175=$B181,IF($H186&gt;0,$H186+AK179,AL181+AK179),IF($H186&gt;0,$H186,AL181)))</f>
        <v>0</v>
      </c>
      <c r="AL185" s="7">
        <f t="shared" si="3064"/>
        <v>0</v>
      </c>
      <c r="AM185" s="6"/>
      <c r="AN185" s="6"/>
      <c r="AO185" s="6"/>
      <c r="AP185" s="6"/>
      <c r="AQ185" s="26"/>
      <c r="AR185" s="29"/>
      <c r="AS185" s="23"/>
      <c r="AT185" s="141">
        <f t="shared" ref="AT185" si="3076">IF($H184=0,0,IF($B175=$B181,IF($H186&gt;0,$H186+AT179,AU181+AT179),IF($H186&gt;0,$H186,AU181)))</f>
        <v>0</v>
      </c>
      <c r="AU185" s="7">
        <f t="shared" si="3067"/>
        <v>0</v>
      </c>
      <c r="AV185" s="6"/>
      <c r="AW185" s="6"/>
      <c r="AX185" s="6"/>
      <c r="AY185" s="6"/>
      <c r="AZ185" s="26"/>
      <c r="BA185" s="29"/>
      <c r="BB185" s="23"/>
    </row>
    <row r="186" spans="1:54" ht="18.75" customHeight="1" thickBot="1" x14ac:dyDescent="0.25">
      <c r="A186" s="1">
        <f t="shared" si="3070"/>
        <v>0</v>
      </c>
      <c r="B186" s="323" t="str">
        <f>IF(B181="",Wydruk!$AE$6,IF(J182=0,Wydruk!$AE$7,IF(AND(G182&lt;G183,B181&lt;&gt;$B187),Wydruk!$AE$13,IF(AND($B181=$B175,$B181&lt;&gt;$B187),IF(OR(OR(J186&lt;4,J186&gt;5),OR(S186&lt;4,S186&gt;5),OR(AB186&lt;4,AB186&gt;5),OR(AK186&lt;4,AK186&gt;5),OR(AND(AT186&lt;4,AT186&gt;0),AT186&gt;5)),Wydruk!$AE$8,Wydruk!$AE$9),IF($B181=$B187,IF($F185&lt;&gt;0,Wydruk!$AE$12,Wydruk!$AE$10),IF(OR(OR(J182&lt;4,J182&gt;5),OR(S182&lt;4,S182&gt;5),OR(AB182&lt;4,AB182&gt;5),OR(AK182&lt;4,AK182&gt;5),OR(AND(AT182&lt;4,AT182&gt;0),AT182&gt;5)),Wydruk!$AE$8,Wydruk!$AE$11))))))</f>
        <v>Uzupełnij liczby godzin tygodniowego planu</v>
      </c>
      <c r="C186" s="324"/>
      <c r="D186" s="324"/>
      <c r="E186" s="324"/>
      <c r="F186" s="173">
        <f>październik!F186</f>
        <v>0</v>
      </c>
      <c r="G186" s="184">
        <f>październik!G186</f>
        <v>0</v>
      </c>
      <c r="H186" s="191">
        <f t="shared" ref="H186" si="3077">IF(OR($G186=0,$F186=0,$G186="",$F186=""),0,$G186/$F186)</f>
        <v>0</v>
      </c>
      <c r="I186" s="193"/>
      <c r="J186" s="176">
        <f t="shared" ref="J186" si="3078">IF($B175=$B181,IF(L181+L176&gt;0,1,0)+IF(M181+M176&gt;0,1,0)+IF(N181+N176&gt;0,1,0)+IF(O181+O176&gt;0,1,0)+IF(P181+P176&gt;0,1,0)+IF(Q181+Q176&gt;0,1,0)+IF(R181+R176&gt;0,1,0),J182)</f>
        <v>0</v>
      </c>
      <c r="K186" s="133">
        <f t="shared" ref="K186" si="3079">IF(OR($B181=$B187,J186=0,(K182-Q186+O186)&lt;=0),0,(K182-Q186+O186)/J186)</f>
        <v>0</v>
      </c>
      <c r="L186" s="137">
        <f t="shared" ref="L186" si="3080">IF(K186*(7-J183)&lt;=0,0,K186*(7-J183))</f>
        <v>0</v>
      </c>
      <c r="M186" s="311">
        <f t="shared" ref="M186" si="3081">ROUND(IF(OR(K183-K186*(7-J183)+P186&lt;0,$B181=$B187,K186&lt;=0,K183=0),0,IF(K183-K186*(7-J183)+P186&gt;Q186-O186+P186,Q186-O186+P186,K183-K186*(7-J183)+P186)),1)</f>
        <v>0</v>
      </c>
      <c r="N186" s="312"/>
      <c r="O186" s="139">
        <f t="shared" ref="O186" si="3082">IF(OR($B181=$B187,J182=0),0,IF($B181=$B175,J181,$F181))</f>
        <v>0</v>
      </c>
      <c r="P186" s="30">
        <f t="shared" ref="P186" si="3083">IF(OR($B181=$B187,J186=0),0,$G183-$G182)</f>
        <v>0</v>
      </c>
      <c r="Q186" s="134">
        <f t="shared" ref="Q186" si="3084">IF(OR($B181=$B187,J186=0),0,J185)</f>
        <v>0</v>
      </c>
      <c r="R186" s="138">
        <f t="shared" ref="R186" si="3085">IF($B181=$B187,0,K183)</f>
        <v>0</v>
      </c>
      <c r="S186" s="176">
        <f t="shared" ref="S186" si="3086">IF($B175=$B181,IF(U181+U176&gt;0,1,0)+IF(V181+V176&gt;0,1,0)+IF(W181+W176&gt;0,1,0)+IF(X181+X176&gt;0,1,0)+IF(Y181+Y176&gt;0,1,0)+IF(Z181+Z176&gt;0,1,0)+IF(AA181+AA176&gt;0,1,0),S182)</f>
        <v>0</v>
      </c>
      <c r="T186" s="133">
        <f t="shared" ref="T186" si="3087">IF(OR($B181=$B187,S186=0,(T182-Z186+X186)&lt;=0),0,(T182-Z186+X186)/S186)</f>
        <v>0</v>
      </c>
      <c r="U186" s="137">
        <f t="shared" ref="U186" si="3088">IF(T186*(7-S183)&lt;=0,0,T186*(7-S183))</f>
        <v>0</v>
      </c>
      <c r="V186" s="311">
        <f t="shared" ref="V186" si="3089">ROUND(IF(OR(T183-T186*(7-S183)+Y186&lt;0,$B181=$B187,T186&lt;=0,T183=0),0,IF(T183-T186*(7-S183)+Y186&gt;Z186-X186+Y186,Z186-X186+Y186,T183-T186*(7-S183)+Y186)),1)</f>
        <v>0</v>
      </c>
      <c r="W186" s="312"/>
      <c r="X186" s="139">
        <f t="shared" ref="X186" si="3090">IF(OR($B181=$B187,S182=0),0,IF($B181=$B175,S181,$F181))</f>
        <v>0</v>
      </c>
      <c r="Y186" s="30">
        <f t="shared" ref="Y186" si="3091">IF(OR($B181=$B187,S186=0),0,$G183-$G182)</f>
        <v>0</v>
      </c>
      <c r="Z186" s="134">
        <f t="shared" ref="Z186" si="3092">IF(OR($B181=$B187,S186=0),0,S185)</f>
        <v>0</v>
      </c>
      <c r="AA186" s="138">
        <f t="shared" ref="AA186" si="3093">IF($B181=$B187,0,T183)</f>
        <v>0</v>
      </c>
      <c r="AB186" s="176">
        <f t="shared" ref="AB186" si="3094">IF($B175=$B181,IF(AD181+AD176&gt;0,1,0)+IF(AE181+AE176&gt;0,1,0)+IF(AF181+AF176&gt;0,1,0)+IF(AG181+AG176&gt;0,1,0)+IF(AH181+AH176&gt;0,1,0)+IF(AI181+AI176&gt;0,1,0)+IF(AJ181+AJ176&gt;0,1,0),AB182)</f>
        <v>0</v>
      </c>
      <c r="AC186" s="133">
        <f t="shared" ref="AC186" si="3095">IF(OR($B181=$B187,AB186=0,(AC182-AI186+AG186)&lt;=0),0,(AC182-AI186+AG186)/AB186)</f>
        <v>0</v>
      </c>
      <c r="AD186" s="137">
        <f t="shared" ref="AD186" si="3096">IF(AC186*(7-AB183)&lt;=0,0,AC186*(7-AB183))</f>
        <v>0</v>
      </c>
      <c r="AE186" s="311">
        <f t="shared" ref="AE186" si="3097">ROUND(IF(OR(AC183-AC186*(7-AB183)+AH186&lt;0,$B181=$B187,AC186&lt;=0,AC183=0),0,IF(AC183-AC186*(7-AB183)+AH186&gt;AI186-AG186+AH186,AI186-AG186+AH186,AC183-AC186*(7-AB183)+AH186)),1)</f>
        <v>0</v>
      </c>
      <c r="AF186" s="312"/>
      <c r="AG186" s="139">
        <f t="shared" ref="AG186" si="3098">IF(OR($B181=$B187,AB182=0),0,IF($B181=$B175,AB181,$F181))</f>
        <v>0</v>
      </c>
      <c r="AH186" s="30">
        <f t="shared" ref="AH186" si="3099">IF(OR($B181=$B187,AB186=0),0,$G183-$G182)</f>
        <v>0</v>
      </c>
      <c r="AI186" s="134">
        <f t="shared" ref="AI186" si="3100">IF(OR($B181=$B187,AB186=0),0,AB185)</f>
        <v>0</v>
      </c>
      <c r="AJ186" s="138">
        <f t="shared" ref="AJ186" si="3101">IF($B181=$B187,0,AC183)</f>
        <v>0</v>
      </c>
      <c r="AK186" s="176">
        <f t="shared" ref="AK186" si="3102">IF($B175=$B181,IF(AM181+AM176&gt;0,1,0)+IF(AN181+AN176&gt;0,1,0)+IF(AO181+AO176&gt;0,1,0)+IF(AP181+AP176&gt;0,1,0)+IF(AQ181+AQ176&gt;0,1,0)+IF(AR181+AR176&gt;0,1,0)+IF(AS181+AS176&gt;0,1,0),AK182)</f>
        <v>0</v>
      </c>
      <c r="AL186" s="133">
        <f t="shared" ref="AL186" si="3103">IF(OR($B181=$B187,AK186=0,(AL182-AR186+AP186)&lt;=0),0,(AL182-AR186+AP186)/AK186)</f>
        <v>0</v>
      </c>
      <c r="AM186" s="137">
        <f t="shared" ref="AM186" si="3104">IF(AL186*(7-AK183)&lt;=0,0,AL186*(7-AK183))</f>
        <v>0</v>
      </c>
      <c r="AN186" s="311">
        <f t="shared" ref="AN186" si="3105">ROUND(IF(OR(AL183-AL186*(7-AK183)+AQ186&lt;0,$B181=$B187,AL186&lt;=0,AL183=0),0,IF(AL183-AL186*(7-AK183)+AQ186&gt;AR186-AP186+AQ186,AR186-AP186+AQ186,AL183-AL186*(7-AK183)+AQ186)),1)</f>
        <v>0</v>
      </c>
      <c r="AO186" s="312"/>
      <c r="AP186" s="139">
        <f t="shared" ref="AP186" si="3106">IF(OR($B181=$B187,AK182=0),0,IF($B181=$B175,AK181,$F181))</f>
        <v>0</v>
      </c>
      <c r="AQ186" s="30">
        <f t="shared" ref="AQ186" si="3107">IF(OR($B181=$B187,AK186=0),0,$G183-$G182)</f>
        <v>0</v>
      </c>
      <c r="AR186" s="134">
        <f t="shared" ref="AR186" si="3108">IF(OR($B181=$B187,AK186=0),0,AK185)</f>
        <v>0</v>
      </c>
      <c r="AS186" s="138">
        <f t="shared" ref="AS186" si="3109">IF($B181=$B187,0,AL183)</f>
        <v>0</v>
      </c>
      <c r="AT186" s="176">
        <f t="shared" ref="AT186" si="3110">IF($B175=$B181,IF(AV181+AV176&gt;0,1,0)+IF(AW181+AW176&gt;0,1,0)+IF(AX181+AX176&gt;0,1,0)+IF(AY181+AY176&gt;0,1,0)+IF(AZ181+AZ176&gt;0,1,0)+IF(BA181+BA176&gt;0,1,0)+IF(BB181+BB176&gt;0,1,0),AT182)</f>
        <v>0</v>
      </c>
      <c r="AU186" s="133">
        <f t="shared" ref="AU186" si="3111">IF(OR($B181=$B187,AT186=0,(AU182-BA186+AY186)&lt;=0),0,(AU182-BA186+AY186)/AT186)</f>
        <v>0</v>
      </c>
      <c r="AV186" s="137">
        <f t="shared" ref="AV186" si="3112">IF(AU186*(7-AT183)&lt;=0,0,AU186*(7-AT183))</f>
        <v>0</v>
      </c>
      <c r="AW186" s="311">
        <f t="shared" ref="AW186" si="3113">ROUND(IF(OR(AU183-AU186*(7-AT183)+AZ186&lt;0,$B181=$B187,AU186&lt;=0,AU183=0),0,IF(AU183-AU186*(7-AT183)+AZ186&gt;BA186-AY186+AZ186,BA186-AY186+AZ186,AU183-AU186*(7-AT183)+AZ186)),1)</f>
        <v>0</v>
      </c>
      <c r="AX186" s="312"/>
      <c r="AY186" s="139">
        <f t="shared" ref="AY186" si="3114">IF(OR($B181=$B187,AT182=0),0,IF($B181=$B175,AT181,$F181))</f>
        <v>0</v>
      </c>
      <c r="AZ186" s="30">
        <f t="shared" ref="AZ186" si="3115">IF(OR($B181=$B187,AT186=0),0,$G183-$G182)</f>
        <v>0</v>
      </c>
      <c r="BA186" s="134">
        <f t="shared" ref="BA186" si="3116">IF(OR($B181=$B187,AT186=0),0,AT185)</f>
        <v>0</v>
      </c>
      <c r="BB186" s="138">
        <f t="shared" ref="BB186" si="3117">IF($B181=$B187,0,AU183)</f>
        <v>0</v>
      </c>
    </row>
    <row r="187" spans="1:54" ht="15.75" x14ac:dyDescent="0.2">
      <c r="A187" s="1">
        <f t="shared" ref="A187" si="3118">IF(B187="","1. Niewypełnione",B187)</f>
        <v>0</v>
      </c>
      <c r="B187" s="320">
        <f>październik!B187</f>
        <v>0</v>
      </c>
      <c r="C187" s="321">
        <f>październik!C187</f>
        <v>0</v>
      </c>
      <c r="D187" s="321">
        <f>październik!D187</f>
        <v>0</v>
      </c>
      <c r="E187" s="321">
        <f>październik!E187</f>
        <v>0</v>
      </c>
      <c r="F187" s="177">
        <f>październik!F187</f>
        <v>18</v>
      </c>
      <c r="G187" s="185">
        <f>październik!G187</f>
        <v>18</v>
      </c>
      <c r="H187" s="177"/>
      <c r="I187" s="192">
        <f t="shared" ref="I187:I191" si="3119">K187+T187+AC187+AL187+AU187</f>
        <v>0</v>
      </c>
      <c r="J187" s="186">
        <f t="shared" ref="J187" si="3120">IF(OR($B187=$B193,J190=0),0,ROUND((K188+P192)/J190,0))</f>
        <v>0</v>
      </c>
      <c r="K187" s="51">
        <f t="shared" ref="K187:K188" si="3121">SUM(L187:R187)</f>
        <v>0</v>
      </c>
      <c r="L187" s="52">
        <f>październik!L187</f>
        <v>0</v>
      </c>
      <c r="M187" s="52">
        <f>październik!M187</f>
        <v>0</v>
      </c>
      <c r="N187" s="52">
        <f>październik!N187</f>
        <v>0</v>
      </c>
      <c r="O187" s="52">
        <f>październik!O187</f>
        <v>0</v>
      </c>
      <c r="P187" s="53">
        <f>październik!P187</f>
        <v>0</v>
      </c>
      <c r="Q187" s="54">
        <f>październik!Q187</f>
        <v>0</v>
      </c>
      <c r="R187" s="55">
        <f>październik!R187</f>
        <v>0</v>
      </c>
      <c r="S187" s="188">
        <f t="shared" ref="S187" si="3122">IF(OR($B187=$B193,S190=0),0,ROUND((T188+Y192)/S190,0))</f>
        <v>0</v>
      </c>
      <c r="T187" s="51">
        <f t="shared" ref="T187:T188" si="3123">SUM(U187:AA187)</f>
        <v>0</v>
      </c>
      <c r="U187" s="52">
        <f>październik!U187</f>
        <v>0</v>
      </c>
      <c r="V187" s="52">
        <f>październik!V187</f>
        <v>0</v>
      </c>
      <c r="W187" s="52">
        <f>październik!W187</f>
        <v>0</v>
      </c>
      <c r="X187" s="52">
        <f>październik!X187</f>
        <v>0</v>
      </c>
      <c r="Y187" s="53">
        <f>październik!Y187</f>
        <v>0</v>
      </c>
      <c r="Z187" s="54">
        <f>październik!Z187</f>
        <v>0</v>
      </c>
      <c r="AA187" s="55">
        <f>październik!AA187</f>
        <v>0</v>
      </c>
      <c r="AB187" s="188">
        <f t="shared" ref="AB187" si="3124">IF(OR($B187=$B193,AB190=0),0,ROUND((AC188+AH192)/AB190,0))</f>
        <v>0</v>
      </c>
      <c r="AC187" s="51">
        <f t="shared" ref="AC187:AC188" si="3125">SUM(AD187:AJ187)</f>
        <v>0</v>
      </c>
      <c r="AD187" s="52">
        <f>październik!AD187</f>
        <v>0</v>
      </c>
      <c r="AE187" s="52">
        <f>październik!AE187</f>
        <v>0</v>
      </c>
      <c r="AF187" s="52">
        <f>październik!AF187</f>
        <v>0</v>
      </c>
      <c r="AG187" s="52">
        <f>październik!AG187</f>
        <v>0</v>
      </c>
      <c r="AH187" s="53">
        <f>październik!AH187</f>
        <v>0</v>
      </c>
      <c r="AI187" s="54">
        <f>październik!AI187</f>
        <v>0</v>
      </c>
      <c r="AJ187" s="55">
        <f>październik!AJ187</f>
        <v>0</v>
      </c>
      <c r="AK187" s="188">
        <f t="shared" ref="AK187" si="3126">IF(OR($B187=$B193,AK190=0),0,ROUND((AL188+AQ192)/AK190,0))</f>
        <v>0</v>
      </c>
      <c r="AL187" s="51">
        <f t="shared" ref="AL187:AL188" si="3127">SUM(AM187:AS187)</f>
        <v>0</v>
      </c>
      <c r="AM187" s="52">
        <f>październik!AM187</f>
        <v>0</v>
      </c>
      <c r="AN187" s="52">
        <f>październik!AN187</f>
        <v>0</v>
      </c>
      <c r="AO187" s="52">
        <f>październik!AO187</f>
        <v>0</v>
      </c>
      <c r="AP187" s="52">
        <f>październik!AP187</f>
        <v>0</v>
      </c>
      <c r="AQ187" s="53">
        <f>październik!AQ187</f>
        <v>0</v>
      </c>
      <c r="AR187" s="54">
        <f>październik!AR187</f>
        <v>0</v>
      </c>
      <c r="AS187" s="55">
        <f>październik!AS187</f>
        <v>0</v>
      </c>
      <c r="AT187" s="188">
        <f t="shared" ref="AT187" si="3128">IF(OR($B187=$B193,AT190=0),0,ROUND((AU188+AZ192)/AT190,0))</f>
        <v>0</v>
      </c>
      <c r="AU187" s="51">
        <f t="shared" ref="AU187:AU188" si="3129">SUM(AV187:BB187)</f>
        <v>0</v>
      </c>
      <c r="AV187" s="52">
        <f t="shared" ref="AV187" si="3130">IF(SUM($AM$9:$AS$9)=SUM($AV$9:$BB$9),AM187,IF(AND(SUM($AV$9:$BB$9)&gt;42,SUM($AV$9:$BB$9)&lt;49),AM187,0))</f>
        <v>0</v>
      </c>
      <c r="AW187" s="52">
        <f t="shared" ref="AW187" si="3131">IF(SUM($AM$9:$AS$9)=SUM($AV$9:$BB$9),AN187,IF(AND(SUM($AV$9:$BB$9)&gt;42,SUM($AV$9:$BB$9)&lt;49),AN187,0))</f>
        <v>0</v>
      </c>
      <c r="AX187" s="52">
        <f t="shared" ref="AX187" si="3132">IF(SUM($AM$9:$AS$9)=SUM($AV$9:$BB$9),AO187,IF(AND(SUM($AV$9:$BB$9)&gt;42,SUM($AV$9:$BB$9)&lt;49),AO187,0))</f>
        <v>0</v>
      </c>
      <c r="AY187" s="52">
        <f t="shared" ref="AY187" si="3133">IF(SUM($AM$9:$AS$9)=SUM($AV$9:$BB$9),AP187,IF(AND(SUM($AV$9:$BB$9)&gt;42,SUM($AV$9:$BB$9)&lt;49),AP187,0))</f>
        <v>0</v>
      </c>
      <c r="AZ187" s="53">
        <f t="shared" ref="AZ187" si="3134">IF(SUM($AM$9:$AS$9)=SUM($AV$9:$BB$9),AQ187,IF(AND(SUM($AV$9:$BB$9)&gt;42,SUM($AV$9:$BB$9)&lt;49),AQ187,0))</f>
        <v>0</v>
      </c>
      <c r="BA187" s="54">
        <f t="shared" ref="BA187" si="3135">IF(SUM($AM$9:$AS$9)=SUM($AV$9:$BB$9),AR187,IF(AND(SUM($AV$9:$BB$9)&gt;42,SUM($AV$9:$BB$9)&lt;49),AR187,0))</f>
        <v>0</v>
      </c>
      <c r="BB187" s="55">
        <f t="shared" ref="BB187" si="3136">IF(SUM($AM$9:$AS$9)=SUM($AV$9:$BB$9),AS187,IF(AND(SUM($AV$9:$BB$9)&gt;42,SUM($AV$9:$BB$9)&lt;49),AS187,0))</f>
        <v>0</v>
      </c>
    </row>
    <row r="188" spans="1:54" ht="12.75" hidden="1" customHeight="1" x14ac:dyDescent="0.2">
      <c r="B188" s="93"/>
      <c r="C188" s="94"/>
      <c r="D188" s="95"/>
      <c r="E188" s="115"/>
      <c r="F188" s="140" t="b">
        <f t="shared" ref="F188" si="3137">IF($B181=$B187,OR(F182,G187&lt;F187),G187&lt;F187)</f>
        <v>0</v>
      </c>
      <c r="G188" s="189">
        <f t="shared" ref="G188" si="3138">IF(AND($B181=$B187,$B181&lt;&gt;"",$B181&lt;&gt;0),G187+G182,G187)</f>
        <v>18</v>
      </c>
      <c r="H188" s="120"/>
      <c r="I188" s="165">
        <f t="shared" si="3119"/>
        <v>0</v>
      </c>
      <c r="J188" s="194">
        <f t="shared" ref="J188" si="3139">7-COUNTIF(L187:R187,0)-COUNTIF(L187:R187,"")</f>
        <v>0</v>
      </c>
      <c r="K188" s="22">
        <f t="shared" si="3121"/>
        <v>0</v>
      </c>
      <c r="L188" s="35">
        <f t="shared" ref="L188:R188" si="3140">IF($B181=$B187,L187+L182,L187)</f>
        <v>0</v>
      </c>
      <c r="M188" s="35">
        <f t="shared" si="3140"/>
        <v>0</v>
      </c>
      <c r="N188" s="35">
        <f t="shared" si="3140"/>
        <v>0</v>
      </c>
      <c r="O188" s="35">
        <f t="shared" si="3140"/>
        <v>0</v>
      </c>
      <c r="P188" s="36">
        <f t="shared" si="3140"/>
        <v>0</v>
      </c>
      <c r="Q188" s="37">
        <f t="shared" si="3140"/>
        <v>0</v>
      </c>
      <c r="R188" s="38">
        <f t="shared" si="3140"/>
        <v>0</v>
      </c>
      <c r="S188" s="194">
        <f t="shared" ref="S188" si="3141">7-COUNTIF(U187:AA187,0)-COUNTIF(U187:AA187,"")</f>
        <v>0</v>
      </c>
      <c r="T188" s="22">
        <f t="shared" si="3123"/>
        <v>0</v>
      </c>
      <c r="U188" s="35">
        <f t="shared" ref="U188:AA188" si="3142">IF($B181=$B187,U187+U182,U187)</f>
        <v>0</v>
      </c>
      <c r="V188" s="35">
        <f t="shared" si="3142"/>
        <v>0</v>
      </c>
      <c r="W188" s="35">
        <f t="shared" si="3142"/>
        <v>0</v>
      </c>
      <c r="X188" s="35">
        <f t="shared" si="3142"/>
        <v>0</v>
      </c>
      <c r="Y188" s="36">
        <f t="shared" si="3142"/>
        <v>0</v>
      </c>
      <c r="Z188" s="37">
        <f t="shared" si="3142"/>
        <v>0</v>
      </c>
      <c r="AA188" s="38">
        <f t="shared" si="3142"/>
        <v>0</v>
      </c>
      <c r="AB188" s="194">
        <f t="shared" ref="AB188" si="3143">7-COUNTIF(AD187:AJ187,0)-COUNTIF(AD187:AJ187,"")</f>
        <v>0</v>
      </c>
      <c r="AC188" s="22">
        <f t="shared" si="3125"/>
        <v>0</v>
      </c>
      <c r="AD188" s="35">
        <f t="shared" ref="AD188:AJ188" si="3144">IF($B181=$B187,AD187+AD182,AD187)</f>
        <v>0</v>
      </c>
      <c r="AE188" s="35">
        <f t="shared" si="3144"/>
        <v>0</v>
      </c>
      <c r="AF188" s="35">
        <f t="shared" si="3144"/>
        <v>0</v>
      </c>
      <c r="AG188" s="35">
        <f t="shared" si="3144"/>
        <v>0</v>
      </c>
      <c r="AH188" s="36">
        <f t="shared" si="3144"/>
        <v>0</v>
      </c>
      <c r="AI188" s="37">
        <f t="shared" si="3144"/>
        <v>0</v>
      </c>
      <c r="AJ188" s="38">
        <f t="shared" si="3144"/>
        <v>0</v>
      </c>
      <c r="AK188" s="194">
        <f t="shared" ref="AK188" si="3145">7-COUNTIF(AM187:AS187,0)-COUNTIF(AM187:AS187,"")</f>
        <v>0</v>
      </c>
      <c r="AL188" s="22">
        <f t="shared" si="3127"/>
        <v>0</v>
      </c>
      <c r="AM188" s="35">
        <f t="shared" ref="AM188:AS188" si="3146">IF($B181=$B187,AM187+AM182,AM187)</f>
        <v>0</v>
      </c>
      <c r="AN188" s="35">
        <f t="shared" si="3146"/>
        <v>0</v>
      </c>
      <c r="AO188" s="35">
        <f t="shared" si="3146"/>
        <v>0</v>
      </c>
      <c r="AP188" s="35">
        <f t="shared" si="3146"/>
        <v>0</v>
      </c>
      <c r="AQ188" s="36">
        <f t="shared" si="3146"/>
        <v>0</v>
      </c>
      <c r="AR188" s="37">
        <f t="shared" si="3146"/>
        <v>0</v>
      </c>
      <c r="AS188" s="38">
        <f t="shared" si="3146"/>
        <v>0</v>
      </c>
      <c r="AT188" s="194">
        <f t="shared" ref="AT188" si="3147">7-COUNTIF(AV187:BB187,0)-COUNTIF(AV187:BB187,"")</f>
        <v>0</v>
      </c>
      <c r="AU188" s="22">
        <f t="shared" si="3129"/>
        <v>0</v>
      </c>
      <c r="AV188" s="35">
        <f t="shared" ref="AV188:BB188" si="3148">IF($B181=$B187,AV187+AV182,AV187)</f>
        <v>0</v>
      </c>
      <c r="AW188" s="35">
        <f t="shared" si="3148"/>
        <v>0</v>
      </c>
      <c r="AX188" s="35">
        <f t="shared" si="3148"/>
        <v>0</v>
      </c>
      <c r="AY188" s="35">
        <f t="shared" si="3148"/>
        <v>0</v>
      </c>
      <c r="AZ188" s="36">
        <f t="shared" si="3148"/>
        <v>0</v>
      </c>
      <c r="BA188" s="37">
        <f t="shared" si="3148"/>
        <v>0</v>
      </c>
      <c r="BB188" s="38">
        <f t="shared" si="3148"/>
        <v>0</v>
      </c>
    </row>
    <row r="189" spans="1:54" ht="15" hidden="1" customHeight="1" x14ac:dyDescent="0.2">
      <c r="B189" s="116"/>
      <c r="C189" s="117"/>
      <c r="D189" s="118"/>
      <c r="E189" s="119"/>
      <c r="F189" s="92"/>
      <c r="G189" s="190">
        <f t="shared" ref="G189" si="3149">IF(AND($B181=$B187,$B181&lt;&gt;"",$B181&lt;&gt;0),F187+G183,F187)</f>
        <v>18</v>
      </c>
      <c r="H189" s="121"/>
      <c r="I189" s="165">
        <f t="shared" si="3119"/>
        <v>0</v>
      </c>
      <c r="J189" s="195">
        <f t="shared" ref="J189" si="3150">IF($B187=$B181,COUNTIF(L189:R189,0),COUNTIF(L190:R190,0)+COUNTIF(L190:R190,""))</f>
        <v>7</v>
      </c>
      <c r="K189" s="39">
        <f t="shared" ref="K189:R189" si="3151">IF($B181=$B187,K190+K183,K190)</f>
        <v>0</v>
      </c>
      <c r="L189" s="40">
        <f t="shared" si="3151"/>
        <v>0</v>
      </c>
      <c r="M189" s="40">
        <f t="shared" si="3151"/>
        <v>0</v>
      </c>
      <c r="N189" s="40">
        <f t="shared" si="3151"/>
        <v>0</v>
      </c>
      <c r="O189" s="40">
        <f t="shared" si="3151"/>
        <v>0</v>
      </c>
      <c r="P189" s="41">
        <f t="shared" si="3151"/>
        <v>0</v>
      </c>
      <c r="Q189" s="42">
        <f t="shared" si="3151"/>
        <v>0</v>
      </c>
      <c r="R189" s="43">
        <f t="shared" si="3151"/>
        <v>0</v>
      </c>
      <c r="S189" s="195">
        <f t="shared" ref="S189" si="3152">IF($B187=$B181,COUNTIF(U189:AA189,0),COUNTIF(U190:AA190,0)+COUNTIF(U190:AA190,""))</f>
        <v>7</v>
      </c>
      <c r="T189" s="39">
        <f t="shared" ref="T189:AA189" si="3153">IF($B181=$B187,T190+T183,T190)</f>
        <v>0</v>
      </c>
      <c r="U189" s="40">
        <f t="shared" si="3153"/>
        <v>0</v>
      </c>
      <c r="V189" s="40">
        <f t="shared" si="3153"/>
        <v>0</v>
      </c>
      <c r="W189" s="40">
        <f t="shared" si="3153"/>
        <v>0</v>
      </c>
      <c r="X189" s="40">
        <f t="shared" si="3153"/>
        <v>0</v>
      </c>
      <c r="Y189" s="41">
        <f t="shared" si="3153"/>
        <v>0</v>
      </c>
      <c r="Z189" s="42">
        <f t="shared" si="3153"/>
        <v>0</v>
      </c>
      <c r="AA189" s="43">
        <f t="shared" si="3153"/>
        <v>0</v>
      </c>
      <c r="AB189" s="195">
        <f t="shared" ref="AB189" si="3154">IF($B187=$B181,COUNTIF(AD189:AJ189,0),COUNTIF(AD190:AJ190,0)+COUNTIF(AD190:AJ190,""))</f>
        <v>7</v>
      </c>
      <c r="AC189" s="39">
        <f t="shared" ref="AC189:AJ189" si="3155">IF($B181=$B187,AC190+AC183,AC190)</f>
        <v>0</v>
      </c>
      <c r="AD189" s="40">
        <f t="shared" si="3155"/>
        <v>0</v>
      </c>
      <c r="AE189" s="40">
        <f t="shared" si="3155"/>
        <v>0</v>
      </c>
      <c r="AF189" s="40">
        <f t="shared" si="3155"/>
        <v>0</v>
      </c>
      <c r="AG189" s="40">
        <f t="shared" si="3155"/>
        <v>0</v>
      </c>
      <c r="AH189" s="41">
        <f t="shared" si="3155"/>
        <v>0</v>
      </c>
      <c r="AI189" s="42">
        <f t="shared" si="3155"/>
        <v>0</v>
      </c>
      <c r="AJ189" s="43">
        <f t="shared" si="3155"/>
        <v>0</v>
      </c>
      <c r="AK189" s="195">
        <f t="shared" ref="AK189" si="3156">IF($B187=$B181,COUNTIF(AM189:AS189,0),COUNTIF(AM190:AS190,0)+COUNTIF(AM190:AS190,""))</f>
        <v>7</v>
      </c>
      <c r="AL189" s="39">
        <f t="shared" ref="AL189:AS189" si="3157">IF($B181=$B187,AL190+AL183,AL190)</f>
        <v>0</v>
      </c>
      <c r="AM189" s="40">
        <f t="shared" si="3157"/>
        <v>0</v>
      </c>
      <c r="AN189" s="40">
        <f t="shared" si="3157"/>
        <v>0</v>
      </c>
      <c r="AO189" s="40">
        <f t="shared" si="3157"/>
        <v>0</v>
      </c>
      <c r="AP189" s="40">
        <f t="shared" si="3157"/>
        <v>0</v>
      </c>
      <c r="AQ189" s="41">
        <f t="shared" si="3157"/>
        <v>0</v>
      </c>
      <c r="AR189" s="42">
        <f t="shared" si="3157"/>
        <v>0</v>
      </c>
      <c r="AS189" s="43">
        <f t="shared" si="3157"/>
        <v>0</v>
      </c>
      <c r="AT189" s="195">
        <f t="shared" ref="AT189" si="3158">IF($B187=$B181,COUNTIF(AV189:BB189,0),COUNTIF(AV190:BB190,0)+COUNTIF(AV190:BB190,""))</f>
        <v>7</v>
      </c>
      <c r="AU189" s="39">
        <f t="shared" ref="AU189:BB189" si="3159">IF($B181=$B187,AU190+AU183,AU190)</f>
        <v>0</v>
      </c>
      <c r="AV189" s="40">
        <f t="shared" si="3159"/>
        <v>0</v>
      </c>
      <c r="AW189" s="40">
        <f t="shared" si="3159"/>
        <v>0</v>
      </c>
      <c r="AX189" s="40">
        <f t="shared" si="3159"/>
        <v>0</v>
      </c>
      <c r="AY189" s="40">
        <f t="shared" si="3159"/>
        <v>0</v>
      </c>
      <c r="AZ189" s="41">
        <f t="shared" si="3159"/>
        <v>0</v>
      </c>
      <c r="BA189" s="42">
        <f t="shared" si="3159"/>
        <v>0</v>
      </c>
      <c r="BB189" s="43">
        <f t="shared" si="3159"/>
        <v>0</v>
      </c>
    </row>
    <row r="190" spans="1:54" ht="15.75" customHeight="1" x14ac:dyDescent="0.2">
      <c r="A190" s="1">
        <f t="shared" ref="A190" si="3160">A187</f>
        <v>0</v>
      </c>
      <c r="B190" s="313">
        <f t="shared" ref="B190" si="3161">B184+1</f>
        <v>29</v>
      </c>
      <c r="C190" s="314"/>
      <c r="D190" s="314"/>
      <c r="E190" s="314"/>
      <c r="F190" s="31"/>
      <c r="G190" s="183"/>
      <c r="H190" s="122">
        <f t="shared" ref="H190" si="3162">5-COUNTIF(AU187,0)-COUNTIF(AL187,0)-COUNTIF(AC187,0)-COUNTIF(T187,0)-COUNTIF(K187,0)</f>
        <v>0</v>
      </c>
      <c r="I190" s="165">
        <f t="shared" si="3119"/>
        <v>0</v>
      </c>
      <c r="J190" s="187">
        <f t="shared" ref="J190" si="3163">IF($B187=$B181,J184+IF($F187&lt;&gt;$G187,(K187+$G189-$G188)/$F187,K187/$F187),IF($F187&lt;&gt;G187,(K187+$G189-$G188)/$F187,K187/$F187))</f>
        <v>0</v>
      </c>
      <c r="K190" s="7">
        <f t="shared" ref="K190:K191" si="3164">SUM(L190:R190)</f>
        <v>0</v>
      </c>
      <c r="L190" s="26">
        <f t="shared" ref="L190:R190" si="3165">L187</f>
        <v>0</v>
      </c>
      <c r="M190" s="26">
        <f t="shared" si="3165"/>
        <v>0</v>
      </c>
      <c r="N190" s="26">
        <f t="shared" si="3165"/>
        <v>0</v>
      </c>
      <c r="O190" s="26">
        <f t="shared" si="3165"/>
        <v>0</v>
      </c>
      <c r="P190" s="26">
        <f t="shared" si="3165"/>
        <v>0</v>
      </c>
      <c r="Q190" s="29">
        <f t="shared" si="3165"/>
        <v>0</v>
      </c>
      <c r="R190" s="23">
        <f t="shared" si="3165"/>
        <v>0</v>
      </c>
      <c r="S190" s="187">
        <f t="shared" ref="S190" si="3166">IF($B187=$B181,S184+IF($F187&lt;&gt;$G187,(T187+$G189-$G188)/$F187,T187/$F187),IF($F187&lt;&gt;P187,(T187+$G189-$G188)/$F187,T187/$F187))</f>
        <v>0</v>
      </c>
      <c r="T190" s="7">
        <f t="shared" ref="T190:T191" si="3167">SUM(U190:AA190)</f>
        <v>0</v>
      </c>
      <c r="U190" s="26">
        <f t="shared" ref="U190:AA190" si="3168">U187</f>
        <v>0</v>
      </c>
      <c r="V190" s="26">
        <f t="shared" si="3168"/>
        <v>0</v>
      </c>
      <c r="W190" s="26">
        <f t="shared" si="3168"/>
        <v>0</v>
      </c>
      <c r="X190" s="26">
        <f t="shared" si="3168"/>
        <v>0</v>
      </c>
      <c r="Y190" s="113">
        <f t="shared" si="3168"/>
        <v>0</v>
      </c>
      <c r="Z190" s="29">
        <f t="shared" si="3168"/>
        <v>0</v>
      </c>
      <c r="AA190" s="23">
        <f t="shared" si="3168"/>
        <v>0</v>
      </c>
      <c r="AB190" s="187">
        <f t="shared" ref="AB190" si="3169">IF($B187=$B181,AB184+IF($F187&lt;&gt;$G187,(AC187+$G189-$G188)/$F187,AC187/$F187),IF($F187&lt;&gt;Y187,(AC187+$G189-$G188)/$F187,AC187/$F187))</f>
        <v>0</v>
      </c>
      <c r="AC190" s="7">
        <f t="shared" ref="AC190:AC191" si="3170">SUM(AD190:AJ190)</f>
        <v>0</v>
      </c>
      <c r="AD190" s="26">
        <f t="shared" ref="AD190:AJ190" si="3171">AD187</f>
        <v>0</v>
      </c>
      <c r="AE190" s="26">
        <f t="shared" si="3171"/>
        <v>0</v>
      </c>
      <c r="AF190" s="26">
        <f t="shared" si="3171"/>
        <v>0</v>
      </c>
      <c r="AG190" s="26">
        <f t="shared" si="3171"/>
        <v>0</v>
      </c>
      <c r="AH190" s="113">
        <f t="shared" si="3171"/>
        <v>0</v>
      </c>
      <c r="AI190" s="29">
        <f t="shared" si="3171"/>
        <v>0</v>
      </c>
      <c r="AJ190" s="23">
        <f t="shared" si="3171"/>
        <v>0</v>
      </c>
      <c r="AK190" s="187">
        <f t="shared" ref="AK190" si="3172">IF($B187=$B181,AK184+IF($F187&lt;&gt;$G187,(AL187+$G189-$G188)/$F187,AL187/$F187),IF($F187&lt;&gt;AH187,(AL187+$G189-$G188)/$F187,AL187/$F187))</f>
        <v>0</v>
      </c>
      <c r="AL190" s="7">
        <f t="shared" ref="AL190:AL191" si="3173">SUM(AM190:AS190)</f>
        <v>0</v>
      </c>
      <c r="AM190" s="26">
        <f t="shared" ref="AM190:AS190" si="3174">AM187</f>
        <v>0</v>
      </c>
      <c r="AN190" s="26">
        <f t="shared" si="3174"/>
        <v>0</v>
      </c>
      <c r="AO190" s="26">
        <f t="shared" si="3174"/>
        <v>0</v>
      </c>
      <c r="AP190" s="26">
        <f t="shared" si="3174"/>
        <v>0</v>
      </c>
      <c r="AQ190" s="113">
        <f t="shared" si="3174"/>
        <v>0</v>
      </c>
      <c r="AR190" s="29">
        <f t="shared" si="3174"/>
        <v>0</v>
      </c>
      <c r="AS190" s="23">
        <f t="shared" si="3174"/>
        <v>0</v>
      </c>
      <c r="AT190" s="187">
        <f t="shared" ref="AT190" si="3175">IF($B187=$B181,AT184+IF($F187&lt;&gt;$G187,(AU187+$G189-$G188)/$F187,AU187/$F187),IF($F187&lt;&gt;AQ187,(AU187+$G189-$G188)/$F187,AU187/$F187))</f>
        <v>0</v>
      </c>
      <c r="AU190" s="7">
        <f t="shared" ref="AU190:AU191" si="3176">SUM(AV190:BB190)</f>
        <v>0</v>
      </c>
      <c r="AV190" s="6">
        <f t="shared" ref="AV190" si="3177">IF(SUM($AM$9:$AS$9)=SUM($AV$9:$BB$9),AV187,IF(AND(SUM($AV$9:$BB$9)&gt;42,SUM($AV$9:$BB$9)&lt;49),AV187,0))</f>
        <v>0</v>
      </c>
      <c r="AW190" s="6">
        <f t="shared" ref="AW190:BB190" si="3178">IF(SUM($AM$9:$AS$9)=SUM($AV$9:$BB$9),AW187,IF(AND(SUM($AV$9:$BB$9)&gt;42,SUM($AV$9:$BB$9)&lt;49),AW187,0))</f>
        <v>0</v>
      </c>
      <c r="AX190" s="6">
        <f t="shared" si="3178"/>
        <v>0</v>
      </c>
      <c r="AY190" s="6">
        <f t="shared" si="3178"/>
        <v>0</v>
      </c>
      <c r="AZ190" s="26">
        <f t="shared" si="3178"/>
        <v>0</v>
      </c>
      <c r="BA190" s="29">
        <f t="shared" si="3178"/>
        <v>0</v>
      </c>
      <c r="BB190" s="23">
        <f t="shared" si="3178"/>
        <v>0</v>
      </c>
    </row>
    <row r="191" spans="1:54" ht="15.75" customHeight="1" x14ac:dyDescent="0.2">
      <c r="A191" s="1">
        <f t="shared" ref="A191:A192" si="3179">A190</f>
        <v>0</v>
      </c>
      <c r="B191" s="313"/>
      <c r="C191" s="314"/>
      <c r="D191" s="314"/>
      <c r="E191" s="314"/>
      <c r="F191" s="31"/>
      <c r="G191" s="183"/>
      <c r="H191" s="123">
        <f t="shared" ref="H191" si="3180">IF($B187=$B181,H185+F191,$F191)</f>
        <v>0</v>
      </c>
      <c r="I191" s="165">
        <f t="shared" si="3119"/>
        <v>0</v>
      </c>
      <c r="J191" s="141">
        <f t="shared" ref="J191" si="3181">IF($H190=0,0,IF($B181=$B187,IF($H192&gt;0,$H192+J185,K187+J185),IF($H192&gt;0,$H192,K187)))</f>
        <v>0</v>
      </c>
      <c r="K191" s="7">
        <f t="shared" si="3164"/>
        <v>0</v>
      </c>
      <c r="L191" s="6"/>
      <c r="M191" s="6"/>
      <c r="N191" s="6"/>
      <c r="O191" s="6"/>
      <c r="P191" s="26"/>
      <c r="Q191" s="29"/>
      <c r="R191" s="23"/>
      <c r="S191" s="141">
        <f t="shared" ref="S191" si="3182">IF($H190=0,0,IF($B181=$B187,IF($H192&gt;0,$H192+S185,T187+S185),IF($H192&gt;0,$H192,T187)))</f>
        <v>0</v>
      </c>
      <c r="T191" s="7">
        <f t="shared" si="3167"/>
        <v>0</v>
      </c>
      <c r="U191" s="6"/>
      <c r="V191" s="6"/>
      <c r="W191" s="6"/>
      <c r="X191" s="6"/>
      <c r="Y191" s="26"/>
      <c r="Z191" s="29"/>
      <c r="AA191" s="23"/>
      <c r="AB191" s="141">
        <f t="shared" ref="AB191" si="3183">IF($H190=0,0,IF($B181=$B187,IF($H192&gt;0,$H192+AB185,AC187+AB185),IF($H192&gt;0,$H192,AC187)))</f>
        <v>0</v>
      </c>
      <c r="AC191" s="7">
        <f t="shared" si="3170"/>
        <v>0</v>
      </c>
      <c r="AD191" s="6"/>
      <c r="AE191" s="6"/>
      <c r="AF191" s="6"/>
      <c r="AG191" s="6"/>
      <c r="AH191" s="26"/>
      <c r="AI191" s="29"/>
      <c r="AJ191" s="23"/>
      <c r="AK191" s="141">
        <f t="shared" ref="AK191" si="3184">IF($H190=0,0,IF($B181=$B187,IF($H192&gt;0,$H192+AK185,AL187+AK185),IF($H192&gt;0,$H192,AL187)))</f>
        <v>0</v>
      </c>
      <c r="AL191" s="7">
        <f t="shared" si="3173"/>
        <v>0</v>
      </c>
      <c r="AM191" s="6"/>
      <c r="AN191" s="6"/>
      <c r="AO191" s="6"/>
      <c r="AP191" s="6"/>
      <c r="AQ191" s="26"/>
      <c r="AR191" s="29"/>
      <c r="AS191" s="23"/>
      <c r="AT191" s="141">
        <f t="shared" ref="AT191" si="3185">IF($H190=0,0,IF($B181=$B187,IF($H192&gt;0,$H192+AT185,AU187+AT185),IF($H192&gt;0,$H192,AU187)))</f>
        <v>0</v>
      </c>
      <c r="AU191" s="7">
        <f t="shared" si="3176"/>
        <v>0</v>
      </c>
      <c r="AV191" s="6"/>
      <c r="AW191" s="6"/>
      <c r="AX191" s="6"/>
      <c r="AY191" s="6"/>
      <c r="AZ191" s="26"/>
      <c r="BA191" s="29"/>
      <c r="BB191" s="23"/>
    </row>
    <row r="192" spans="1:54" ht="18.75" customHeight="1" thickBot="1" x14ac:dyDescent="0.25">
      <c r="A192" s="1">
        <f t="shared" si="3179"/>
        <v>0</v>
      </c>
      <c r="B192" s="323" t="str">
        <f>IF(B187="",Wydruk!$AE$6,IF(J188=0,Wydruk!$AE$7,IF(AND(G188&lt;G189,B187&lt;&gt;$B193),Wydruk!$AE$13,IF(AND($B187=$B181,$B187&lt;&gt;$B193),IF(OR(OR(J192&lt;4,J192&gt;5),OR(S192&lt;4,S192&gt;5),OR(AB192&lt;4,AB192&gt;5),OR(AK192&lt;4,AK192&gt;5),OR(AND(AT192&lt;4,AT192&gt;0),AT192&gt;5)),Wydruk!$AE$8,Wydruk!$AE$9),IF($B187=$B193,IF($F191&lt;&gt;0,Wydruk!$AE$12,Wydruk!$AE$10),IF(OR(OR(J188&lt;4,J188&gt;5),OR(S188&lt;4,S188&gt;5),OR(AB188&lt;4,AB188&gt;5),OR(AK188&lt;4,AK188&gt;5),OR(AND(AT188&lt;4,AT188&gt;0),AT188&gt;5)),Wydruk!$AE$8,Wydruk!$AE$11))))))</f>
        <v>Uzupełnij liczby godzin tygodniowego planu</v>
      </c>
      <c r="C192" s="324"/>
      <c r="D192" s="324"/>
      <c r="E192" s="324"/>
      <c r="F192" s="173">
        <f>październik!F192</f>
        <v>0</v>
      </c>
      <c r="G192" s="184">
        <f>październik!G192</f>
        <v>0</v>
      </c>
      <c r="H192" s="191">
        <f t="shared" ref="H192" si="3186">IF(OR($G192=0,$F192=0,$G192="",$F192=""),0,$G192/$F192)</f>
        <v>0</v>
      </c>
      <c r="I192" s="193"/>
      <c r="J192" s="176">
        <f t="shared" ref="J192" si="3187">IF($B181=$B187,IF(L187+L182&gt;0,1,0)+IF(M187+M182&gt;0,1,0)+IF(N187+N182&gt;0,1,0)+IF(O187+O182&gt;0,1,0)+IF(P187+P182&gt;0,1,0)+IF(Q187+Q182&gt;0,1,0)+IF(R187+R182&gt;0,1,0),J188)</f>
        <v>0</v>
      </c>
      <c r="K192" s="133">
        <f t="shared" ref="K192" si="3188">IF(OR($B187=$B193,J192=0,(K188-Q192+O192)&lt;=0),0,(K188-Q192+O192)/J192)</f>
        <v>0</v>
      </c>
      <c r="L192" s="137">
        <f t="shared" ref="L192" si="3189">IF(K192*(7-J189)&lt;=0,0,K192*(7-J189))</f>
        <v>0</v>
      </c>
      <c r="M192" s="311">
        <f t="shared" ref="M192" si="3190">ROUND(IF(OR(K189-K192*(7-J189)+P192&lt;0,$B187=$B193,K192&lt;=0,K189=0),0,IF(K189-K192*(7-J189)+P192&gt;Q192-O192+P192,Q192-O192+P192,K189-K192*(7-J189)+P192)),1)</f>
        <v>0</v>
      </c>
      <c r="N192" s="312"/>
      <c r="O192" s="139">
        <f t="shared" ref="O192" si="3191">IF(OR($B187=$B193,J188=0),0,IF($B187=$B181,J187,$F187))</f>
        <v>0</v>
      </c>
      <c r="P192" s="30">
        <f t="shared" ref="P192" si="3192">IF(OR($B187=$B193,J192=0),0,$G189-$G188)</f>
        <v>0</v>
      </c>
      <c r="Q192" s="134">
        <f t="shared" ref="Q192" si="3193">IF(OR($B187=$B193,J192=0),0,J191)</f>
        <v>0</v>
      </c>
      <c r="R192" s="138">
        <f t="shared" ref="R192" si="3194">IF($B187=$B193,0,K189)</f>
        <v>0</v>
      </c>
      <c r="S192" s="176">
        <f t="shared" ref="S192" si="3195">IF($B181=$B187,IF(U187+U182&gt;0,1,0)+IF(V187+V182&gt;0,1,0)+IF(W187+W182&gt;0,1,0)+IF(X187+X182&gt;0,1,0)+IF(Y187+Y182&gt;0,1,0)+IF(Z187+Z182&gt;0,1,0)+IF(AA187+AA182&gt;0,1,0),S188)</f>
        <v>0</v>
      </c>
      <c r="T192" s="133">
        <f t="shared" ref="T192" si="3196">IF(OR($B187=$B193,S192=0,(T188-Z192+X192)&lt;=0),0,(T188-Z192+X192)/S192)</f>
        <v>0</v>
      </c>
      <c r="U192" s="137">
        <f t="shared" ref="U192" si="3197">IF(T192*(7-S189)&lt;=0,0,T192*(7-S189))</f>
        <v>0</v>
      </c>
      <c r="V192" s="311">
        <f t="shared" ref="V192" si="3198">ROUND(IF(OR(T189-T192*(7-S189)+Y192&lt;0,$B187=$B193,T192&lt;=0,T189=0),0,IF(T189-T192*(7-S189)+Y192&gt;Z192-X192+Y192,Z192-X192+Y192,T189-T192*(7-S189)+Y192)),1)</f>
        <v>0</v>
      </c>
      <c r="W192" s="312"/>
      <c r="X192" s="139">
        <f t="shared" ref="X192" si="3199">IF(OR($B187=$B193,S188=0),0,IF($B187=$B181,S187,$F187))</f>
        <v>0</v>
      </c>
      <c r="Y192" s="30">
        <f t="shared" ref="Y192" si="3200">IF(OR($B187=$B193,S192=0),0,$G189-$G188)</f>
        <v>0</v>
      </c>
      <c r="Z192" s="134">
        <f t="shared" ref="Z192" si="3201">IF(OR($B187=$B193,S192=0),0,S191)</f>
        <v>0</v>
      </c>
      <c r="AA192" s="138">
        <f t="shared" ref="AA192" si="3202">IF($B187=$B193,0,T189)</f>
        <v>0</v>
      </c>
      <c r="AB192" s="176">
        <f t="shared" ref="AB192" si="3203">IF($B181=$B187,IF(AD187+AD182&gt;0,1,0)+IF(AE187+AE182&gt;0,1,0)+IF(AF187+AF182&gt;0,1,0)+IF(AG187+AG182&gt;0,1,0)+IF(AH187+AH182&gt;0,1,0)+IF(AI187+AI182&gt;0,1,0)+IF(AJ187+AJ182&gt;0,1,0),AB188)</f>
        <v>0</v>
      </c>
      <c r="AC192" s="133">
        <f t="shared" ref="AC192" si="3204">IF(OR($B187=$B193,AB192=0,(AC188-AI192+AG192)&lt;=0),0,(AC188-AI192+AG192)/AB192)</f>
        <v>0</v>
      </c>
      <c r="AD192" s="137">
        <f t="shared" ref="AD192" si="3205">IF(AC192*(7-AB189)&lt;=0,0,AC192*(7-AB189))</f>
        <v>0</v>
      </c>
      <c r="AE192" s="311">
        <f t="shared" ref="AE192" si="3206">ROUND(IF(OR(AC189-AC192*(7-AB189)+AH192&lt;0,$B187=$B193,AC192&lt;=0,AC189=0),0,IF(AC189-AC192*(7-AB189)+AH192&gt;AI192-AG192+AH192,AI192-AG192+AH192,AC189-AC192*(7-AB189)+AH192)),1)</f>
        <v>0</v>
      </c>
      <c r="AF192" s="312"/>
      <c r="AG192" s="139">
        <f t="shared" ref="AG192" si="3207">IF(OR($B187=$B193,AB188=0),0,IF($B187=$B181,AB187,$F187))</f>
        <v>0</v>
      </c>
      <c r="AH192" s="30">
        <f t="shared" ref="AH192" si="3208">IF(OR($B187=$B193,AB192=0),0,$G189-$G188)</f>
        <v>0</v>
      </c>
      <c r="AI192" s="134">
        <f t="shared" ref="AI192" si="3209">IF(OR($B187=$B193,AB192=0),0,AB191)</f>
        <v>0</v>
      </c>
      <c r="AJ192" s="138">
        <f t="shared" ref="AJ192" si="3210">IF($B187=$B193,0,AC189)</f>
        <v>0</v>
      </c>
      <c r="AK192" s="176">
        <f t="shared" ref="AK192" si="3211">IF($B181=$B187,IF(AM187+AM182&gt;0,1,0)+IF(AN187+AN182&gt;0,1,0)+IF(AO187+AO182&gt;0,1,0)+IF(AP187+AP182&gt;0,1,0)+IF(AQ187+AQ182&gt;0,1,0)+IF(AR187+AR182&gt;0,1,0)+IF(AS187+AS182&gt;0,1,0),AK188)</f>
        <v>0</v>
      </c>
      <c r="AL192" s="133">
        <f t="shared" ref="AL192" si="3212">IF(OR($B187=$B193,AK192=0,(AL188-AR192+AP192)&lt;=0),0,(AL188-AR192+AP192)/AK192)</f>
        <v>0</v>
      </c>
      <c r="AM192" s="137">
        <f t="shared" ref="AM192" si="3213">IF(AL192*(7-AK189)&lt;=0,0,AL192*(7-AK189))</f>
        <v>0</v>
      </c>
      <c r="AN192" s="311">
        <f t="shared" ref="AN192" si="3214">ROUND(IF(OR(AL189-AL192*(7-AK189)+AQ192&lt;0,$B187=$B193,AL192&lt;=0,AL189=0),0,IF(AL189-AL192*(7-AK189)+AQ192&gt;AR192-AP192+AQ192,AR192-AP192+AQ192,AL189-AL192*(7-AK189)+AQ192)),1)</f>
        <v>0</v>
      </c>
      <c r="AO192" s="312"/>
      <c r="AP192" s="139">
        <f t="shared" ref="AP192" si="3215">IF(OR($B187=$B193,AK188=0),0,IF($B187=$B181,AK187,$F187))</f>
        <v>0</v>
      </c>
      <c r="AQ192" s="30">
        <f t="shared" ref="AQ192" si="3216">IF(OR($B187=$B193,AK192=0),0,$G189-$G188)</f>
        <v>0</v>
      </c>
      <c r="AR192" s="134">
        <f t="shared" ref="AR192" si="3217">IF(OR($B187=$B193,AK192=0),0,AK191)</f>
        <v>0</v>
      </c>
      <c r="AS192" s="138">
        <f t="shared" ref="AS192" si="3218">IF($B187=$B193,0,AL189)</f>
        <v>0</v>
      </c>
      <c r="AT192" s="176">
        <f t="shared" ref="AT192" si="3219">IF($B181=$B187,IF(AV187+AV182&gt;0,1,0)+IF(AW187+AW182&gt;0,1,0)+IF(AX187+AX182&gt;0,1,0)+IF(AY187+AY182&gt;0,1,0)+IF(AZ187+AZ182&gt;0,1,0)+IF(BA187+BA182&gt;0,1,0)+IF(BB187+BB182&gt;0,1,0),AT188)</f>
        <v>0</v>
      </c>
      <c r="AU192" s="133">
        <f t="shared" ref="AU192" si="3220">IF(OR($B187=$B193,AT192=0,(AU188-BA192+AY192)&lt;=0),0,(AU188-BA192+AY192)/AT192)</f>
        <v>0</v>
      </c>
      <c r="AV192" s="137">
        <f t="shared" ref="AV192" si="3221">IF(AU192*(7-AT189)&lt;=0,0,AU192*(7-AT189))</f>
        <v>0</v>
      </c>
      <c r="AW192" s="311">
        <f t="shared" ref="AW192" si="3222">ROUND(IF(OR(AU189-AU192*(7-AT189)+AZ192&lt;0,$B187=$B193,AU192&lt;=0,AU189=0),0,IF(AU189-AU192*(7-AT189)+AZ192&gt;BA192-AY192+AZ192,BA192-AY192+AZ192,AU189-AU192*(7-AT189)+AZ192)),1)</f>
        <v>0</v>
      </c>
      <c r="AX192" s="312"/>
      <c r="AY192" s="139">
        <f t="shared" ref="AY192" si="3223">IF(OR($B187=$B193,AT188=0),0,IF($B187=$B181,AT187,$F187))</f>
        <v>0</v>
      </c>
      <c r="AZ192" s="30">
        <f t="shared" ref="AZ192" si="3224">IF(OR($B187=$B193,AT192=0),0,$G189-$G188)</f>
        <v>0</v>
      </c>
      <c r="BA192" s="134">
        <f t="shared" ref="BA192" si="3225">IF(OR($B187=$B193,AT192=0),0,AT191)</f>
        <v>0</v>
      </c>
      <c r="BB192" s="138">
        <f t="shared" ref="BB192" si="3226">IF($B187=$B193,0,AU189)</f>
        <v>0</v>
      </c>
    </row>
    <row r="193" spans="1:54" ht="15.75" x14ac:dyDescent="0.2">
      <c r="A193" s="1">
        <f t="shared" ref="A193" si="3227">IF(B193="","1. Niewypełnione",B193)</f>
        <v>0</v>
      </c>
      <c r="B193" s="320">
        <f>październik!B193</f>
        <v>0</v>
      </c>
      <c r="C193" s="321">
        <f>październik!C193</f>
        <v>0</v>
      </c>
      <c r="D193" s="321">
        <f>październik!D193</f>
        <v>0</v>
      </c>
      <c r="E193" s="321">
        <f>październik!E193</f>
        <v>0</v>
      </c>
      <c r="F193" s="177">
        <f>październik!F193</f>
        <v>18</v>
      </c>
      <c r="G193" s="185">
        <f>październik!G193</f>
        <v>18</v>
      </c>
      <c r="H193" s="177"/>
      <c r="I193" s="192">
        <f t="shared" ref="I193:I197" si="3228">K193+T193+AC193+AL193+AU193</f>
        <v>0</v>
      </c>
      <c r="J193" s="186">
        <f t="shared" ref="J193" si="3229">IF(OR($B193=$B199,J196=0),0,ROUND((K194+P198)/J196,0))</f>
        <v>0</v>
      </c>
      <c r="K193" s="51">
        <f t="shared" ref="K193:K194" si="3230">SUM(L193:R193)</f>
        <v>0</v>
      </c>
      <c r="L193" s="52">
        <f>październik!L193</f>
        <v>0</v>
      </c>
      <c r="M193" s="52">
        <f>październik!M193</f>
        <v>0</v>
      </c>
      <c r="N193" s="52">
        <f>październik!N193</f>
        <v>0</v>
      </c>
      <c r="O193" s="52">
        <f>październik!O193</f>
        <v>0</v>
      </c>
      <c r="P193" s="53">
        <f>październik!P193</f>
        <v>0</v>
      </c>
      <c r="Q193" s="54">
        <f>październik!Q193</f>
        <v>0</v>
      </c>
      <c r="R193" s="55">
        <f>październik!R193</f>
        <v>0</v>
      </c>
      <c r="S193" s="188">
        <f t="shared" ref="S193" si="3231">IF(OR($B193=$B199,S196=0),0,ROUND((T194+Y198)/S196,0))</f>
        <v>0</v>
      </c>
      <c r="T193" s="51">
        <f t="shared" ref="T193:T194" si="3232">SUM(U193:AA193)</f>
        <v>0</v>
      </c>
      <c r="U193" s="52">
        <f>październik!U193</f>
        <v>0</v>
      </c>
      <c r="V193" s="52">
        <f>październik!V193</f>
        <v>0</v>
      </c>
      <c r="W193" s="52">
        <f>październik!W193</f>
        <v>0</v>
      </c>
      <c r="X193" s="52">
        <f>październik!X193</f>
        <v>0</v>
      </c>
      <c r="Y193" s="53">
        <f>październik!Y193</f>
        <v>0</v>
      </c>
      <c r="Z193" s="54">
        <f>październik!Z193</f>
        <v>0</v>
      </c>
      <c r="AA193" s="55">
        <f>październik!AA193</f>
        <v>0</v>
      </c>
      <c r="AB193" s="188">
        <f t="shared" ref="AB193" si="3233">IF(OR($B193=$B199,AB196=0),0,ROUND((AC194+AH198)/AB196,0))</f>
        <v>0</v>
      </c>
      <c r="AC193" s="51">
        <f t="shared" ref="AC193:AC194" si="3234">SUM(AD193:AJ193)</f>
        <v>0</v>
      </c>
      <c r="AD193" s="52">
        <f>październik!AD193</f>
        <v>0</v>
      </c>
      <c r="AE193" s="52">
        <f>październik!AE193</f>
        <v>0</v>
      </c>
      <c r="AF193" s="52">
        <f>październik!AF193</f>
        <v>0</v>
      </c>
      <c r="AG193" s="52">
        <f>październik!AG193</f>
        <v>0</v>
      </c>
      <c r="AH193" s="53">
        <f>październik!AH193</f>
        <v>0</v>
      </c>
      <c r="AI193" s="54">
        <f>październik!AI193</f>
        <v>0</v>
      </c>
      <c r="AJ193" s="55">
        <f>październik!AJ193</f>
        <v>0</v>
      </c>
      <c r="AK193" s="188">
        <f t="shared" ref="AK193" si="3235">IF(OR($B193=$B199,AK196=0),0,ROUND((AL194+AQ198)/AK196,0))</f>
        <v>0</v>
      </c>
      <c r="AL193" s="51">
        <f t="shared" ref="AL193:AL194" si="3236">SUM(AM193:AS193)</f>
        <v>0</v>
      </c>
      <c r="AM193" s="52">
        <f>październik!AM193</f>
        <v>0</v>
      </c>
      <c r="AN193" s="52">
        <f>październik!AN193</f>
        <v>0</v>
      </c>
      <c r="AO193" s="52">
        <f>październik!AO193</f>
        <v>0</v>
      </c>
      <c r="AP193" s="52">
        <f>październik!AP193</f>
        <v>0</v>
      </c>
      <c r="AQ193" s="53">
        <f>październik!AQ193</f>
        <v>0</v>
      </c>
      <c r="AR193" s="54">
        <f>październik!AR193</f>
        <v>0</v>
      </c>
      <c r="AS193" s="55">
        <f>październik!AS193</f>
        <v>0</v>
      </c>
      <c r="AT193" s="188">
        <f t="shared" ref="AT193" si="3237">IF(OR($B193=$B199,AT196=0),0,ROUND((AU194+AZ198)/AT196,0))</f>
        <v>0</v>
      </c>
      <c r="AU193" s="51">
        <f t="shared" ref="AU193:AU194" si="3238">SUM(AV193:BB193)</f>
        <v>0</v>
      </c>
      <c r="AV193" s="52">
        <f t="shared" ref="AV193" si="3239">IF(SUM($AM$9:$AS$9)=SUM($AV$9:$BB$9),AM193,IF(AND(SUM($AV$9:$BB$9)&gt;42,SUM($AV$9:$BB$9)&lt;49),AM193,0))</f>
        <v>0</v>
      </c>
      <c r="AW193" s="52">
        <f t="shared" ref="AW193" si="3240">IF(SUM($AM$9:$AS$9)=SUM($AV$9:$BB$9),AN193,IF(AND(SUM($AV$9:$BB$9)&gt;42,SUM($AV$9:$BB$9)&lt;49),AN193,0))</f>
        <v>0</v>
      </c>
      <c r="AX193" s="52">
        <f t="shared" ref="AX193" si="3241">IF(SUM($AM$9:$AS$9)=SUM($AV$9:$BB$9),AO193,IF(AND(SUM($AV$9:$BB$9)&gt;42,SUM($AV$9:$BB$9)&lt;49),AO193,0))</f>
        <v>0</v>
      </c>
      <c r="AY193" s="52">
        <f t="shared" ref="AY193" si="3242">IF(SUM($AM$9:$AS$9)=SUM($AV$9:$BB$9),AP193,IF(AND(SUM($AV$9:$BB$9)&gt;42,SUM($AV$9:$BB$9)&lt;49),AP193,0))</f>
        <v>0</v>
      </c>
      <c r="AZ193" s="53">
        <f t="shared" ref="AZ193" si="3243">IF(SUM($AM$9:$AS$9)=SUM($AV$9:$BB$9),AQ193,IF(AND(SUM($AV$9:$BB$9)&gt;42,SUM($AV$9:$BB$9)&lt;49),AQ193,0))</f>
        <v>0</v>
      </c>
      <c r="BA193" s="54">
        <f t="shared" ref="BA193" si="3244">IF(SUM($AM$9:$AS$9)=SUM($AV$9:$BB$9),AR193,IF(AND(SUM($AV$9:$BB$9)&gt;42,SUM($AV$9:$BB$9)&lt;49),AR193,0))</f>
        <v>0</v>
      </c>
      <c r="BB193" s="55">
        <f t="shared" ref="BB193" si="3245">IF(SUM($AM$9:$AS$9)=SUM($AV$9:$BB$9),AS193,IF(AND(SUM($AV$9:$BB$9)&gt;42,SUM($AV$9:$BB$9)&lt;49),AS193,0))</f>
        <v>0</v>
      </c>
    </row>
    <row r="194" spans="1:54" ht="12.75" hidden="1" customHeight="1" x14ac:dyDescent="0.2">
      <c r="B194" s="93"/>
      <c r="C194" s="94"/>
      <c r="D194" s="95"/>
      <c r="E194" s="115"/>
      <c r="F194" s="140" t="b">
        <f t="shared" ref="F194" si="3246">IF($B187=$B193,OR(F188,G193&lt;F193),G193&lt;F193)</f>
        <v>0</v>
      </c>
      <c r="G194" s="189">
        <f t="shared" ref="G194" si="3247">IF(AND($B187=$B193,$B187&lt;&gt;"",$B187&lt;&gt;0),G193+G188,G193)</f>
        <v>18</v>
      </c>
      <c r="H194" s="120"/>
      <c r="I194" s="165">
        <f t="shared" si="3228"/>
        <v>0</v>
      </c>
      <c r="J194" s="194">
        <f t="shared" ref="J194" si="3248">7-COUNTIF(L193:R193,0)-COUNTIF(L193:R193,"")</f>
        <v>0</v>
      </c>
      <c r="K194" s="22">
        <f t="shared" si="3230"/>
        <v>0</v>
      </c>
      <c r="L194" s="35">
        <f t="shared" ref="L194:R194" si="3249">IF($B187=$B193,L193+L188,L193)</f>
        <v>0</v>
      </c>
      <c r="M194" s="35">
        <f t="shared" si="3249"/>
        <v>0</v>
      </c>
      <c r="N194" s="35">
        <f t="shared" si="3249"/>
        <v>0</v>
      </c>
      <c r="O194" s="35">
        <f t="shared" si="3249"/>
        <v>0</v>
      </c>
      <c r="P194" s="36">
        <f t="shared" si="3249"/>
        <v>0</v>
      </c>
      <c r="Q194" s="37">
        <f t="shared" si="3249"/>
        <v>0</v>
      </c>
      <c r="R194" s="38">
        <f t="shared" si="3249"/>
        <v>0</v>
      </c>
      <c r="S194" s="194">
        <f t="shared" ref="S194" si="3250">7-COUNTIF(U193:AA193,0)-COUNTIF(U193:AA193,"")</f>
        <v>0</v>
      </c>
      <c r="T194" s="22">
        <f t="shared" si="3232"/>
        <v>0</v>
      </c>
      <c r="U194" s="35">
        <f t="shared" ref="U194:AA194" si="3251">IF($B187=$B193,U193+U188,U193)</f>
        <v>0</v>
      </c>
      <c r="V194" s="35">
        <f t="shared" si="3251"/>
        <v>0</v>
      </c>
      <c r="W194" s="35">
        <f t="shared" si="3251"/>
        <v>0</v>
      </c>
      <c r="X194" s="35">
        <f t="shared" si="3251"/>
        <v>0</v>
      </c>
      <c r="Y194" s="36">
        <f t="shared" si="3251"/>
        <v>0</v>
      </c>
      <c r="Z194" s="37">
        <f t="shared" si="3251"/>
        <v>0</v>
      </c>
      <c r="AA194" s="38">
        <f t="shared" si="3251"/>
        <v>0</v>
      </c>
      <c r="AB194" s="194">
        <f t="shared" ref="AB194" si="3252">7-COUNTIF(AD193:AJ193,0)-COUNTIF(AD193:AJ193,"")</f>
        <v>0</v>
      </c>
      <c r="AC194" s="22">
        <f t="shared" si="3234"/>
        <v>0</v>
      </c>
      <c r="AD194" s="35">
        <f t="shared" ref="AD194:AJ194" si="3253">IF($B187=$B193,AD193+AD188,AD193)</f>
        <v>0</v>
      </c>
      <c r="AE194" s="35">
        <f t="shared" si="3253"/>
        <v>0</v>
      </c>
      <c r="AF194" s="35">
        <f t="shared" si="3253"/>
        <v>0</v>
      </c>
      <c r="AG194" s="35">
        <f t="shared" si="3253"/>
        <v>0</v>
      </c>
      <c r="AH194" s="36">
        <f t="shared" si="3253"/>
        <v>0</v>
      </c>
      <c r="AI194" s="37">
        <f t="shared" si="3253"/>
        <v>0</v>
      </c>
      <c r="AJ194" s="38">
        <f t="shared" si="3253"/>
        <v>0</v>
      </c>
      <c r="AK194" s="194">
        <f t="shared" ref="AK194" si="3254">7-COUNTIF(AM193:AS193,0)-COUNTIF(AM193:AS193,"")</f>
        <v>0</v>
      </c>
      <c r="AL194" s="22">
        <f t="shared" si="3236"/>
        <v>0</v>
      </c>
      <c r="AM194" s="35">
        <f t="shared" ref="AM194:AS194" si="3255">IF($B187=$B193,AM193+AM188,AM193)</f>
        <v>0</v>
      </c>
      <c r="AN194" s="35">
        <f t="shared" si="3255"/>
        <v>0</v>
      </c>
      <c r="AO194" s="35">
        <f t="shared" si="3255"/>
        <v>0</v>
      </c>
      <c r="AP194" s="35">
        <f t="shared" si="3255"/>
        <v>0</v>
      </c>
      <c r="AQ194" s="36">
        <f t="shared" si="3255"/>
        <v>0</v>
      </c>
      <c r="AR194" s="37">
        <f t="shared" si="3255"/>
        <v>0</v>
      </c>
      <c r="AS194" s="38">
        <f t="shared" si="3255"/>
        <v>0</v>
      </c>
      <c r="AT194" s="194">
        <f t="shared" ref="AT194" si="3256">7-COUNTIF(AV193:BB193,0)-COUNTIF(AV193:BB193,"")</f>
        <v>0</v>
      </c>
      <c r="AU194" s="22">
        <f t="shared" si="3238"/>
        <v>0</v>
      </c>
      <c r="AV194" s="35">
        <f t="shared" ref="AV194:BB194" si="3257">IF($B187=$B193,AV193+AV188,AV193)</f>
        <v>0</v>
      </c>
      <c r="AW194" s="35">
        <f t="shared" si="3257"/>
        <v>0</v>
      </c>
      <c r="AX194" s="35">
        <f t="shared" si="3257"/>
        <v>0</v>
      </c>
      <c r="AY194" s="35">
        <f t="shared" si="3257"/>
        <v>0</v>
      </c>
      <c r="AZ194" s="36">
        <f t="shared" si="3257"/>
        <v>0</v>
      </c>
      <c r="BA194" s="37">
        <f t="shared" si="3257"/>
        <v>0</v>
      </c>
      <c r="BB194" s="38">
        <f t="shared" si="3257"/>
        <v>0</v>
      </c>
    </row>
    <row r="195" spans="1:54" ht="15" hidden="1" customHeight="1" x14ac:dyDescent="0.2">
      <c r="B195" s="116"/>
      <c r="C195" s="117"/>
      <c r="D195" s="118"/>
      <c r="E195" s="119"/>
      <c r="F195" s="92"/>
      <c r="G195" s="190">
        <f t="shared" ref="G195" si="3258">IF(AND($B187=$B193,$B187&lt;&gt;"",$B187&lt;&gt;0),F193+G189,F193)</f>
        <v>18</v>
      </c>
      <c r="H195" s="121"/>
      <c r="I195" s="165">
        <f t="shared" si="3228"/>
        <v>0</v>
      </c>
      <c r="J195" s="195">
        <f t="shared" ref="J195" si="3259">IF($B193=$B187,COUNTIF(L195:R195,0),COUNTIF(L196:R196,0)+COUNTIF(L196:R196,""))</f>
        <v>7</v>
      </c>
      <c r="K195" s="39">
        <f t="shared" ref="K195:R195" si="3260">IF($B187=$B193,K196+K189,K196)</f>
        <v>0</v>
      </c>
      <c r="L195" s="40">
        <f t="shared" si="3260"/>
        <v>0</v>
      </c>
      <c r="M195" s="40">
        <f t="shared" si="3260"/>
        <v>0</v>
      </c>
      <c r="N195" s="40">
        <f t="shared" si="3260"/>
        <v>0</v>
      </c>
      <c r="O195" s="40">
        <f t="shared" si="3260"/>
        <v>0</v>
      </c>
      <c r="P195" s="41">
        <f t="shared" si="3260"/>
        <v>0</v>
      </c>
      <c r="Q195" s="42">
        <f t="shared" si="3260"/>
        <v>0</v>
      </c>
      <c r="R195" s="43">
        <f t="shared" si="3260"/>
        <v>0</v>
      </c>
      <c r="S195" s="195">
        <f t="shared" ref="S195" si="3261">IF($B193=$B187,COUNTIF(U195:AA195,0),COUNTIF(U196:AA196,0)+COUNTIF(U196:AA196,""))</f>
        <v>7</v>
      </c>
      <c r="T195" s="39">
        <f t="shared" ref="T195:AA195" si="3262">IF($B187=$B193,T196+T189,T196)</f>
        <v>0</v>
      </c>
      <c r="U195" s="40">
        <f t="shared" si="3262"/>
        <v>0</v>
      </c>
      <c r="V195" s="40">
        <f t="shared" si="3262"/>
        <v>0</v>
      </c>
      <c r="W195" s="40">
        <f t="shared" si="3262"/>
        <v>0</v>
      </c>
      <c r="X195" s="40">
        <f t="shared" si="3262"/>
        <v>0</v>
      </c>
      <c r="Y195" s="41">
        <f t="shared" si="3262"/>
        <v>0</v>
      </c>
      <c r="Z195" s="42">
        <f t="shared" si="3262"/>
        <v>0</v>
      </c>
      <c r="AA195" s="43">
        <f t="shared" si="3262"/>
        <v>0</v>
      </c>
      <c r="AB195" s="195">
        <f t="shared" ref="AB195" si="3263">IF($B193=$B187,COUNTIF(AD195:AJ195,0),COUNTIF(AD196:AJ196,0)+COUNTIF(AD196:AJ196,""))</f>
        <v>7</v>
      </c>
      <c r="AC195" s="39">
        <f t="shared" ref="AC195:AJ195" si="3264">IF($B187=$B193,AC196+AC189,AC196)</f>
        <v>0</v>
      </c>
      <c r="AD195" s="40">
        <f t="shared" si="3264"/>
        <v>0</v>
      </c>
      <c r="AE195" s="40">
        <f t="shared" si="3264"/>
        <v>0</v>
      </c>
      <c r="AF195" s="40">
        <f t="shared" si="3264"/>
        <v>0</v>
      </c>
      <c r="AG195" s="40">
        <f t="shared" si="3264"/>
        <v>0</v>
      </c>
      <c r="AH195" s="41">
        <f t="shared" si="3264"/>
        <v>0</v>
      </c>
      <c r="AI195" s="42">
        <f t="shared" si="3264"/>
        <v>0</v>
      </c>
      <c r="AJ195" s="43">
        <f t="shared" si="3264"/>
        <v>0</v>
      </c>
      <c r="AK195" s="195">
        <f t="shared" ref="AK195" si="3265">IF($B193=$B187,COUNTIF(AM195:AS195,0),COUNTIF(AM196:AS196,0)+COUNTIF(AM196:AS196,""))</f>
        <v>7</v>
      </c>
      <c r="AL195" s="39">
        <f t="shared" ref="AL195:AS195" si="3266">IF($B187=$B193,AL196+AL189,AL196)</f>
        <v>0</v>
      </c>
      <c r="AM195" s="40">
        <f t="shared" si="3266"/>
        <v>0</v>
      </c>
      <c r="AN195" s="40">
        <f t="shared" si="3266"/>
        <v>0</v>
      </c>
      <c r="AO195" s="40">
        <f t="shared" si="3266"/>
        <v>0</v>
      </c>
      <c r="AP195" s="40">
        <f t="shared" si="3266"/>
        <v>0</v>
      </c>
      <c r="AQ195" s="41">
        <f t="shared" si="3266"/>
        <v>0</v>
      </c>
      <c r="AR195" s="42">
        <f t="shared" si="3266"/>
        <v>0</v>
      </c>
      <c r="AS195" s="43">
        <f t="shared" si="3266"/>
        <v>0</v>
      </c>
      <c r="AT195" s="195">
        <f t="shared" ref="AT195" si="3267">IF($B193=$B187,COUNTIF(AV195:BB195,0),COUNTIF(AV196:BB196,0)+COUNTIF(AV196:BB196,""))</f>
        <v>7</v>
      </c>
      <c r="AU195" s="39">
        <f t="shared" ref="AU195:BB195" si="3268">IF($B187=$B193,AU196+AU189,AU196)</f>
        <v>0</v>
      </c>
      <c r="AV195" s="40">
        <f t="shared" si="3268"/>
        <v>0</v>
      </c>
      <c r="AW195" s="40">
        <f t="shared" si="3268"/>
        <v>0</v>
      </c>
      <c r="AX195" s="40">
        <f t="shared" si="3268"/>
        <v>0</v>
      </c>
      <c r="AY195" s="40">
        <f t="shared" si="3268"/>
        <v>0</v>
      </c>
      <c r="AZ195" s="41">
        <f t="shared" si="3268"/>
        <v>0</v>
      </c>
      <c r="BA195" s="42">
        <f t="shared" si="3268"/>
        <v>0</v>
      </c>
      <c r="BB195" s="43">
        <f t="shared" si="3268"/>
        <v>0</v>
      </c>
    </row>
    <row r="196" spans="1:54" ht="15.75" customHeight="1" x14ac:dyDescent="0.2">
      <c r="A196" s="1">
        <f t="shared" ref="A196" si="3269">A193</f>
        <v>0</v>
      </c>
      <c r="B196" s="313">
        <f t="shared" ref="B196" si="3270">B190+1</f>
        <v>30</v>
      </c>
      <c r="C196" s="314"/>
      <c r="D196" s="314"/>
      <c r="E196" s="314"/>
      <c r="F196" s="31"/>
      <c r="G196" s="183"/>
      <c r="H196" s="122">
        <f t="shared" ref="H196" si="3271">5-COUNTIF(AU193,0)-COUNTIF(AL193,0)-COUNTIF(AC193,0)-COUNTIF(T193,0)-COUNTIF(K193,0)</f>
        <v>0</v>
      </c>
      <c r="I196" s="165">
        <f t="shared" si="3228"/>
        <v>0</v>
      </c>
      <c r="J196" s="187">
        <f t="shared" ref="J196" si="3272">IF($B193=$B187,J190+IF($F193&lt;&gt;$G193,(K193+$G195-$G194)/$F193,K193/$F193),IF($F193&lt;&gt;G193,(K193+$G195-$G194)/$F193,K193/$F193))</f>
        <v>0</v>
      </c>
      <c r="K196" s="7">
        <f t="shared" ref="K196:K197" si="3273">SUM(L196:R196)</f>
        <v>0</v>
      </c>
      <c r="L196" s="26">
        <f t="shared" ref="L196:R196" si="3274">L193</f>
        <v>0</v>
      </c>
      <c r="M196" s="26">
        <f t="shared" si="3274"/>
        <v>0</v>
      </c>
      <c r="N196" s="26">
        <f t="shared" si="3274"/>
        <v>0</v>
      </c>
      <c r="O196" s="26">
        <f t="shared" si="3274"/>
        <v>0</v>
      </c>
      <c r="P196" s="26">
        <f t="shared" si="3274"/>
        <v>0</v>
      </c>
      <c r="Q196" s="29">
        <f t="shared" si="3274"/>
        <v>0</v>
      </c>
      <c r="R196" s="23">
        <f t="shared" si="3274"/>
        <v>0</v>
      </c>
      <c r="S196" s="187">
        <f t="shared" ref="S196" si="3275">IF($B193=$B187,S190+IF($F193&lt;&gt;$G193,(T193+$G195-$G194)/$F193,T193/$F193),IF($F193&lt;&gt;P193,(T193+$G195-$G194)/$F193,T193/$F193))</f>
        <v>0</v>
      </c>
      <c r="T196" s="7">
        <f t="shared" ref="T196:T197" si="3276">SUM(U196:AA196)</f>
        <v>0</v>
      </c>
      <c r="U196" s="26">
        <f t="shared" ref="U196:AA196" si="3277">U193</f>
        <v>0</v>
      </c>
      <c r="V196" s="26">
        <f t="shared" si="3277"/>
        <v>0</v>
      </c>
      <c r="W196" s="26">
        <f t="shared" si="3277"/>
        <v>0</v>
      </c>
      <c r="X196" s="26">
        <f t="shared" si="3277"/>
        <v>0</v>
      </c>
      <c r="Y196" s="113">
        <f t="shared" si="3277"/>
        <v>0</v>
      </c>
      <c r="Z196" s="29">
        <f t="shared" si="3277"/>
        <v>0</v>
      </c>
      <c r="AA196" s="23">
        <f t="shared" si="3277"/>
        <v>0</v>
      </c>
      <c r="AB196" s="187">
        <f t="shared" ref="AB196" si="3278">IF($B193=$B187,AB190+IF($F193&lt;&gt;$G193,(AC193+$G195-$G194)/$F193,AC193/$F193),IF($F193&lt;&gt;Y193,(AC193+$G195-$G194)/$F193,AC193/$F193))</f>
        <v>0</v>
      </c>
      <c r="AC196" s="7">
        <f t="shared" ref="AC196:AC197" si="3279">SUM(AD196:AJ196)</f>
        <v>0</v>
      </c>
      <c r="AD196" s="26">
        <f t="shared" ref="AD196:AJ196" si="3280">AD193</f>
        <v>0</v>
      </c>
      <c r="AE196" s="26">
        <f t="shared" si="3280"/>
        <v>0</v>
      </c>
      <c r="AF196" s="26">
        <f t="shared" si="3280"/>
        <v>0</v>
      </c>
      <c r="AG196" s="26">
        <f t="shared" si="3280"/>
        <v>0</v>
      </c>
      <c r="AH196" s="113">
        <f t="shared" si="3280"/>
        <v>0</v>
      </c>
      <c r="AI196" s="29">
        <f t="shared" si="3280"/>
        <v>0</v>
      </c>
      <c r="AJ196" s="23">
        <f t="shared" si="3280"/>
        <v>0</v>
      </c>
      <c r="AK196" s="187">
        <f t="shared" ref="AK196" si="3281">IF($B193=$B187,AK190+IF($F193&lt;&gt;$G193,(AL193+$G195-$G194)/$F193,AL193/$F193),IF($F193&lt;&gt;AH193,(AL193+$G195-$G194)/$F193,AL193/$F193))</f>
        <v>0</v>
      </c>
      <c r="AL196" s="7">
        <f t="shared" ref="AL196:AL197" si="3282">SUM(AM196:AS196)</f>
        <v>0</v>
      </c>
      <c r="AM196" s="26">
        <f t="shared" ref="AM196:AS196" si="3283">AM193</f>
        <v>0</v>
      </c>
      <c r="AN196" s="26">
        <f t="shared" si="3283"/>
        <v>0</v>
      </c>
      <c r="AO196" s="26">
        <f t="shared" si="3283"/>
        <v>0</v>
      </c>
      <c r="AP196" s="26">
        <f t="shared" si="3283"/>
        <v>0</v>
      </c>
      <c r="AQ196" s="113">
        <f t="shared" si="3283"/>
        <v>0</v>
      </c>
      <c r="AR196" s="29">
        <f t="shared" si="3283"/>
        <v>0</v>
      </c>
      <c r="AS196" s="23">
        <f t="shared" si="3283"/>
        <v>0</v>
      </c>
      <c r="AT196" s="187">
        <f t="shared" ref="AT196" si="3284">IF($B193=$B187,AT190+IF($F193&lt;&gt;$G193,(AU193+$G195-$G194)/$F193,AU193/$F193),IF($F193&lt;&gt;AQ193,(AU193+$G195-$G194)/$F193,AU193/$F193))</f>
        <v>0</v>
      </c>
      <c r="AU196" s="7">
        <f t="shared" ref="AU196:AU197" si="3285">SUM(AV196:BB196)</f>
        <v>0</v>
      </c>
      <c r="AV196" s="6">
        <f t="shared" ref="AV196" si="3286">IF(SUM($AM$9:$AS$9)=SUM($AV$9:$BB$9),AV193,IF(AND(SUM($AV$9:$BB$9)&gt;42,SUM($AV$9:$BB$9)&lt;49),AV193,0))</f>
        <v>0</v>
      </c>
      <c r="AW196" s="6">
        <f t="shared" ref="AW196:BB196" si="3287">IF(SUM($AM$9:$AS$9)=SUM($AV$9:$BB$9),AW193,IF(AND(SUM($AV$9:$BB$9)&gt;42,SUM($AV$9:$BB$9)&lt;49),AW193,0))</f>
        <v>0</v>
      </c>
      <c r="AX196" s="6">
        <f t="shared" si="3287"/>
        <v>0</v>
      </c>
      <c r="AY196" s="6">
        <f t="shared" si="3287"/>
        <v>0</v>
      </c>
      <c r="AZ196" s="26">
        <f t="shared" si="3287"/>
        <v>0</v>
      </c>
      <c r="BA196" s="29">
        <f t="shared" si="3287"/>
        <v>0</v>
      </c>
      <c r="BB196" s="23">
        <f t="shared" si="3287"/>
        <v>0</v>
      </c>
    </row>
    <row r="197" spans="1:54" ht="15.75" customHeight="1" x14ac:dyDescent="0.2">
      <c r="A197" s="1">
        <f t="shared" ref="A197:A198" si="3288">A196</f>
        <v>0</v>
      </c>
      <c r="B197" s="313"/>
      <c r="C197" s="314"/>
      <c r="D197" s="314"/>
      <c r="E197" s="314"/>
      <c r="F197" s="31"/>
      <c r="G197" s="183"/>
      <c r="H197" s="123">
        <f t="shared" ref="H197" si="3289">IF($B193=$B187,H191+F197,$F197)</f>
        <v>0</v>
      </c>
      <c r="I197" s="165">
        <f t="shared" si="3228"/>
        <v>0</v>
      </c>
      <c r="J197" s="141">
        <f t="shared" ref="J197" si="3290">IF($H196=0,0,IF($B187=$B193,IF($H198&gt;0,$H198+J191,K193+J191),IF($H198&gt;0,$H198,K193)))</f>
        <v>0</v>
      </c>
      <c r="K197" s="7">
        <f t="shared" si="3273"/>
        <v>0</v>
      </c>
      <c r="L197" s="6"/>
      <c r="M197" s="6"/>
      <c r="N197" s="6"/>
      <c r="O197" s="6"/>
      <c r="P197" s="26"/>
      <c r="Q197" s="29"/>
      <c r="R197" s="23"/>
      <c r="S197" s="141">
        <f t="shared" ref="S197" si="3291">IF($H196=0,0,IF($B187=$B193,IF($H198&gt;0,$H198+S191,T193+S191),IF($H198&gt;0,$H198,T193)))</f>
        <v>0</v>
      </c>
      <c r="T197" s="7">
        <f t="shared" si="3276"/>
        <v>0</v>
      </c>
      <c r="U197" s="6"/>
      <c r="V197" s="6"/>
      <c r="W197" s="6"/>
      <c r="X197" s="6"/>
      <c r="Y197" s="26"/>
      <c r="Z197" s="29"/>
      <c r="AA197" s="23"/>
      <c r="AB197" s="141">
        <f t="shared" ref="AB197" si="3292">IF($H196=0,0,IF($B187=$B193,IF($H198&gt;0,$H198+AB191,AC193+AB191),IF($H198&gt;0,$H198,AC193)))</f>
        <v>0</v>
      </c>
      <c r="AC197" s="7">
        <f t="shared" si="3279"/>
        <v>0</v>
      </c>
      <c r="AD197" s="6"/>
      <c r="AE197" s="6"/>
      <c r="AF197" s="6"/>
      <c r="AG197" s="6"/>
      <c r="AH197" s="26"/>
      <c r="AI197" s="29"/>
      <c r="AJ197" s="23"/>
      <c r="AK197" s="141">
        <f t="shared" ref="AK197" si="3293">IF($H196=0,0,IF($B187=$B193,IF($H198&gt;0,$H198+AK191,AL193+AK191),IF($H198&gt;0,$H198,AL193)))</f>
        <v>0</v>
      </c>
      <c r="AL197" s="7">
        <f t="shared" si="3282"/>
        <v>0</v>
      </c>
      <c r="AM197" s="6"/>
      <c r="AN197" s="6"/>
      <c r="AO197" s="6"/>
      <c r="AP197" s="6"/>
      <c r="AQ197" s="26"/>
      <c r="AR197" s="29"/>
      <c r="AS197" s="23"/>
      <c r="AT197" s="141">
        <f t="shared" ref="AT197" si="3294">IF($H196=0,0,IF($B187=$B193,IF($H198&gt;0,$H198+AT191,AU193+AT191),IF($H198&gt;0,$H198,AU193)))</f>
        <v>0</v>
      </c>
      <c r="AU197" s="7">
        <f t="shared" si="3285"/>
        <v>0</v>
      </c>
      <c r="AV197" s="6"/>
      <c r="AW197" s="6"/>
      <c r="AX197" s="6"/>
      <c r="AY197" s="6"/>
      <c r="AZ197" s="26"/>
      <c r="BA197" s="29"/>
      <c r="BB197" s="23"/>
    </row>
    <row r="198" spans="1:54" ht="18.75" customHeight="1" thickBot="1" x14ac:dyDescent="0.25">
      <c r="A198" s="1">
        <f t="shared" si="3288"/>
        <v>0</v>
      </c>
      <c r="B198" s="323" t="str">
        <f>IF(B193="",Wydruk!$AE$6,IF(J194=0,Wydruk!$AE$7,IF(AND(G194&lt;G195,B193&lt;&gt;$B199),Wydruk!$AE$13,IF(AND($B193=$B187,$B193&lt;&gt;$B199),IF(OR(OR(J198&lt;4,J198&gt;5),OR(S198&lt;4,S198&gt;5),OR(AB198&lt;4,AB198&gt;5),OR(AK198&lt;4,AK198&gt;5),OR(AND(AT198&lt;4,AT198&gt;0),AT198&gt;5)),Wydruk!$AE$8,Wydruk!$AE$9),IF($B193=$B199,IF($F197&lt;&gt;0,Wydruk!$AE$12,Wydruk!$AE$10),IF(OR(OR(J194&lt;4,J194&gt;5),OR(S194&lt;4,S194&gt;5),OR(AB194&lt;4,AB194&gt;5),OR(AK194&lt;4,AK194&gt;5),OR(AND(AT194&lt;4,AT194&gt;0),AT194&gt;5)),Wydruk!$AE$8,Wydruk!$AE$11))))))</f>
        <v>Uzupełnij liczby godzin tygodniowego planu</v>
      </c>
      <c r="C198" s="324"/>
      <c r="D198" s="324"/>
      <c r="E198" s="324"/>
      <c r="F198" s="173">
        <f>październik!F198</f>
        <v>0</v>
      </c>
      <c r="G198" s="184">
        <f>październik!G198</f>
        <v>0</v>
      </c>
      <c r="H198" s="191">
        <f t="shared" ref="H198" si="3295">IF(OR($G198=0,$F198=0,$G198="",$F198=""),0,$G198/$F198)</f>
        <v>0</v>
      </c>
      <c r="I198" s="193"/>
      <c r="J198" s="176">
        <f t="shared" ref="J198" si="3296">IF($B187=$B193,IF(L193+L188&gt;0,1,0)+IF(M193+M188&gt;0,1,0)+IF(N193+N188&gt;0,1,0)+IF(O193+O188&gt;0,1,0)+IF(P193+P188&gt;0,1,0)+IF(Q193+Q188&gt;0,1,0)+IF(R193+R188&gt;0,1,0),J194)</f>
        <v>0</v>
      </c>
      <c r="K198" s="133">
        <f t="shared" ref="K198" si="3297">IF(OR($B193=$B199,J198=0,(K194-Q198+O198)&lt;=0),0,(K194-Q198+O198)/J198)</f>
        <v>0</v>
      </c>
      <c r="L198" s="137">
        <f t="shared" ref="L198" si="3298">IF(K198*(7-J195)&lt;=0,0,K198*(7-J195))</f>
        <v>0</v>
      </c>
      <c r="M198" s="311">
        <f t="shared" ref="M198" si="3299">ROUND(IF(OR(K195-K198*(7-J195)+P198&lt;0,$B193=$B199,K198&lt;=0,K195=0),0,IF(K195-K198*(7-J195)+P198&gt;Q198-O198+P198,Q198-O198+P198,K195-K198*(7-J195)+P198)),1)</f>
        <v>0</v>
      </c>
      <c r="N198" s="312"/>
      <c r="O198" s="139">
        <f t="shared" ref="O198" si="3300">IF(OR($B193=$B199,J194=0),0,IF($B193=$B187,J193,$F193))</f>
        <v>0</v>
      </c>
      <c r="P198" s="30">
        <f t="shared" ref="P198" si="3301">IF(OR($B193=$B199,J198=0),0,$G195-$G194)</f>
        <v>0</v>
      </c>
      <c r="Q198" s="134">
        <f t="shared" ref="Q198" si="3302">IF(OR($B193=$B199,J198=0),0,J197)</f>
        <v>0</v>
      </c>
      <c r="R198" s="138">
        <f t="shared" ref="R198" si="3303">IF($B193=$B199,0,K195)</f>
        <v>0</v>
      </c>
      <c r="S198" s="176">
        <f t="shared" ref="S198" si="3304">IF($B187=$B193,IF(U193+U188&gt;0,1,0)+IF(V193+V188&gt;0,1,0)+IF(W193+W188&gt;0,1,0)+IF(X193+X188&gt;0,1,0)+IF(Y193+Y188&gt;0,1,0)+IF(Z193+Z188&gt;0,1,0)+IF(AA193+AA188&gt;0,1,0),S194)</f>
        <v>0</v>
      </c>
      <c r="T198" s="133">
        <f t="shared" ref="T198" si="3305">IF(OR($B193=$B199,S198=0,(T194-Z198+X198)&lt;=0),0,(T194-Z198+X198)/S198)</f>
        <v>0</v>
      </c>
      <c r="U198" s="137">
        <f t="shared" ref="U198" si="3306">IF(T198*(7-S195)&lt;=0,0,T198*(7-S195))</f>
        <v>0</v>
      </c>
      <c r="V198" s="311">
        <f t="shared" ref="V198" si="3307">ROUND(IF(OR(T195-T198*(7-S195)+Y198&lt;0,$B193=$B199,T198&lt;=0,T195=0),0,IF(T195-T198*(7-S195)+Y198&gt;Z198-X198+Y198,Z198-X198+Y198,T195-T198*(7-S195)+Y198)),1)</f>
        <v>0</v>
      </c>
      <c r="W198" s="312"/>
      <c r="X198" s="139">
        <f t="shared" ref="X198" si="3308">IF(OR($B193=$B199,S194=0),0,IF($B193=$B187,S193,$F193))</f>
        <v>0</v>
      </c>
      <c r="Y198" s="30">
        <f t="shared" ref="Y198" si="3309">IF(OR($B193=$B199,S198=0),0,$G195-$G194)</f>
        <v>0</v>
      </c>
      <c r="Z198" s="134">
        <f t="shared" ref="Z198" si="3310">IF(OR($B193=$B199,S198=0),0,S197)</f>
        <v>0</v>
      </c>
      <c r="AA198" s="138">
        <f t="shared" ref="AA198" si="3311">IF($B193=$B199,0,T195)</f>
        <v>0</v>
      </c>
      <c r="AB198" s="176">
        <f t="shared" ref="AB198" si="3312">IF($B187=$B193,IF(AD193+AD188&gt;0,1,0)+IF(AE193+AE188&gt;0,1,0)+IF(AF193+AF188&gt;0,1,0)+IF(AG193+AG188&gt;0,1,0)+IF(AH193+AH188&gt;0,1,0)+IF(AI193+AI188&gt;0,1,0)+IF(AJ193+AJ188&gt;0,1,0),AB194)</f>
        <v>0</v>
      </c>
      <c r="AC198" s="133">
        <f t="shared" ref="AC198" si="3313">IF(OR($B193=$B199,AB198=0,(AC194-AI198+AG198)&lt;=0),0,(AC194-AI198+AG198)/AB198)</f>
        <v>0</v>
      </c>
      <c r="AD198" s="137">
        <f t="shared" ref="AD198" si="3314">IF(AC198*(7-AB195)&lt;=0,0,AC198*(7-AB195))</f>
        <v>0</v>
      </c>
      <c r="AE198" s="311">
        <f t="shared" ref="AE198" si="3315">ROUND(IF(OR(AC195-AC198*(7-AB195)+AH198&lt;0,$B193=$B199,AC198&lt;=0,AC195=0),0,IF(AC195-AC198*(7-AB195)+AH198&gt;AI198-AG198+AH198,AI198-AG198+AH198,AC195-AC198*(7-AB195)+AH198)),1)</f>
        <v>0</v>
      </c>
      <c r="AF198" s="312"/>
      <c r="AG198" s="139">
        <f t="shared" ref="AG198" si="3316">IF(OR($B193=$B199,AB194=0),0,IF($B193=$B187,AB193,$F193))</f>
        <v>0</v>
      </c>
      <c r="AH198" s="30">
        <f t="shared" ref="AH198" si="3317">IF(OR($B193=$B199,AB198=0),0,$G195-$G194)</f>
        <v>0</v>
      </c>
      <c r="AI198" s="134">
        <f t="shared" ref="AI198" si="3318">IF(OR($B193=$B199,AB198=0),0,AB197)</f>
        <v>0</v>
      </c>
      <c r="AJ198" s="138">
        <f t="shared" ref="AJ198" si="3319">IF($B193=$B199,0,AC195)</f>
        <v>0</v>
      </c>
      <c r="AK198" s="176">
        <f t="shared" ref="AK198" si="3320">IF($B187=$B193,IF(AM193+AM188&gt;0,1,0)+IF(AN193+AN188&gt;0,1,0)+IF(AO193+AO188&gt;0,1,0)+IF(AP193+AP188&gt;0,1,0)+IF(AQ193+AQ188&gt;0,1,0)+IF(AR193+AR188&gt;0,1,0)+IF(AS193+AS188&gt;0,1,0),AK194)</f>
        <v>0</v>
      </c>
      <c r="AL198" s="133">
        <f t="shared" ref="AL198" si="3321">IF(OR($B193=$B199,AK198=0,(AL194-AR198+AP198)&lt;=0),0,(AL194-AR198+AP198)/AK198)</f>
        <v>0</v>
      </c>
      <c r="AM198" s="137">
        <f t="shared" ref="AM198" si="3322">IF(AL198*(7-AK195)&lt;=0,0,AL198*(7-AK195))</f>
        <v>0</v>
      </c>
      <c r="AN198" s="311">
        <f t="shared" ref="AN198" si="3323">ROUND(IF(OR(AL195-AL198*(7-AK195)+AQ198&lt;0,$B193=$B199,AL198&lt;=0,AL195=0),0,IF(AL195-AL198*(7-AK195)+AQ198&gt;AR198-AP198+AQ198,AR198-AP198+AQ198,AL195-AL198*(7-AK195)+AQ198)),1)</f>
        <v>0</v>
      </c>
      <c r="AO198" s="312"/>
      <c r="AP198" s="139">
        <f t="shared" ref="AP198" si="3324">IF(OR($B193=$B199,AK194=0),0,IF($B193=$B187,AK193,$F193))</f>
        <v>0</v>
      </c>
      <c r="AQ198" s="30">
        <f t="shared" ref="AQ198" si="3325">IF(OR($B193=$B199,AK198=0),0,$G195-$G194)</f>
        <v>0</v>
      </c>
      <c r="AR198" s="134">
        <f t="shared" ref="AR198" si="3326">IF(OR($B193=$B199,AK198=0),0,AK197)</f>
        <v>0</v>
      </c>
      <c r="AS198" s="138">
        <f t="shared" ref="AS198" si="3327">IF($B193=$B199,0,AL195)</f>
        <v>0</v>
      </c>
      <c r="AT198" s="176">
        <f t="shared" ref="AT198" si="3328">IF($B187=$B193,IF(AV193+AV188&gt;0,1,0)+IF(AW193+AW188&gt;0,1,0)+IF(AX193+AX188&gt;0,1,0)+IF(AY193+AY188&gt;0,1,0)+IF(AZ193+AZ188&gt;0,1,0)+IF(BA193+BA188&gt;0,1,0)+IF(BB193+BB188&gt;0,1,0),AT194)</f>
        <v>0</v>
      </c>
      <c r="AU198" s="133">
        <f t="shared" ref="AU198" si="3329">IF(OR($B193=$B199,AT198=0,(AU194-BA198+AY198)&lt;=0),0,(AU194-BA198+AY198)/AT198)</f>
        <v>0</v>
      </c>
      <c r="AV198" s="137">
        <f t="shared" ref="AV198" si="3330">IF(AU198*(7-AT195)&lt;=0,0,AU198*(7-AT195))</f>
        <v>0</v>
      </c>
      <c r="AW198" s="311">
        <f t="shared" ref="AW198" si="3331">ROUND(IF(OR(AU195-AU198*(7-AT195)+AZ198&lt;0,$B193=$B199,AU198&lt;=0,AU195=0),0,IF(AU195-AU198*(7-AT195)+AZ198&gt;BA198-AY198+AZ198,BA198-AY198+AZ198,AU195-AU198*(7-AT195)+AZ198)),1)</f>
        <v>0</v>
      </c>
      <c r="AX198" s="312"/>
      <c r="AY198" s="139">
        <f t="shared" ref="AY198" si="3332">IF(OR($B193=$B199,AT194=0),0,IF($B193=$B187,AT193,$F193))</f>
        <v>0</v>
      </c>
      <c r="AZ198" s="30">
        <f t="shared" ref="AZ198" si="3333">IF(OR($B193=$B199,AT198=0),0,$G195-$G194)</f>
        <v>0</v>
      </c>
      <c r="BA198" s="134">
        <f t="shared" ref="BA198" si="3334">IF(OR($B193=$B199,AT198=0),0,AT197)</f>
        <v>0</v>
      </c>
      <c r="BB198" s="138">
        <f t="shared" ref="BB198" si="3335">IF($B193=$B199,0,AU195)</f>
        <v>0</v>
      </c>
    </row>
    <row r="199" spans="1:54" ht="15.75" x14ac:dyDescent="0.2">
      <c r="A199" s="1">
        <f t="shared" ref="A199" si="3336">IF(B199="","1. Niewypełnione",B199)</f>
        <v>0</v>
      </c>
      <c r="B199" s="320">
        <f>październik!B199</f>
        <v>0</v>
      </c>
      <c r="C199" s="321">
        <f>październik!C199</f>
        <v>0</v>
      </c>
      <c r="D199" s="321">
        <f>październik!D199</f>
        <v>0</v>
      </c>
      <c r="E199" s="321">
        <f>październik!E199</f>
        <v>0</v>
      </c>
      <c r="F199" s="177">
        <f>październik!F199</f>
        <v>18</v>
      </c>
      <c r="G199" s="185">
        <f>październik!G199</f>
        <v>18</v>
      </c>
      <c r="H199" s="177"/>
      <c r="I199" s="192">
        <f t="shared" ref="I199:I203" si="3337">K199+T199+AC199+AL199+AU199</f>
        <v>0</v>
      </c>
      <c r="J199" s="186">
        <f t="shared" ref="J199" si="3338">IF(OR($B199=$B205,J202=0),0,ROUND((K200+P204)/J202,0))</f>
        <v>0</v>
      </c>
      <c r="K199" s="51">
        <f t="shared" ref="K199:K200" si="3339">SUM(L199:R199)</f>
        <v>0</v>
      </c>
      <c r="L199" s="52">
        <f>październik!L199</f>
        <v>0</v>
      </c>
      <c r="M199" s="52">
        <f>październik!M199</f>
        <v>0</v>
      </c>
      <c r="N199" s="52">
        <f>październik!N199</f>
        <v>0</v>
      </c>
      <c r="O199" s="52">
        <f>październik!O199</f>
        <v>0</v>
      </c>
      <c r="P199" s="53">
        <f>październik!P199</f>
        <v>0</v>
      </c>
      <c r="Q199" s="54">
        <f>październik!Q199</f>
        <v>0</v>
      </c>
      <c r="R199" s="55">
        <f>październik!R199</f>
        <v>0</v>
      </c>
      <c r="S199" s="188">
        <f t="shared" ref="S199" si="3340">IF(OR($B199=$B205,S202=0),0,ROUND((T200+Y204)/S202,0))</f>
        <v>0</v>
      </c>
      <c r="T199" s="51">
        <f t="shared" ref="T199:T200" si="3341">SUM(U199:AA199)</f>
        <v>0</v>
      </c>
      <c r="U199" s="52">
        <f>październik!U199</f>
        <v>0</v>
      </c>
      <c r="V199" s="52">
        <f>październik!V199</f>
        <v>0</v>
      </c>
      <c r="W199" s="52">
        <f>październik!W199</f>
        <v>0</v>
      </c>
      <c r="X199" s="52">
        <f>październik!X199</f>
        <v>0</v>
      </c>
      <c r="Y199" s="53">
        <f>październik!Y199</f>
        <v>0</v>
      </c>
      <c r="Z199" s="54">
        <f>październik!Z199</f>
        <v>0</v>
      </c>
      <c r="AA199" s="55">
        <f>październik!AA199</f>
        <v>0</v>
      </c>
      <c r="AB199" s="188">
        <f t="shared" ref="AB199" si="3342">IF(OR($B199=$B205,AB202=0),0,ROUND((AC200+AH204)/AB202,0))</f>
        <v>0</v>
      </c>
      <c r="AC199" s="51">
        <f t="shared" ref="AC199:AC200" si="3343">SUM(AD199:AJ199)</f>
        <v>0</v>
      </c>
      <c r="AD199" s="52">
        <f>październik!AD199</f>
        <v>0</v>
      </c>
      <c r="AE199" s="52">
        <f>październik!AE199</f>
        <v>0</v>
      </c>
      <c r="AF199" s="52">
        <f>październik!AF199</f>
        <v>0</v>
      </c>
      <c r="AG199" s="52">
        <f>październik!AG199</f>
        <v>0</v>
      </c>
      <c r="AH199" s="53">
        <f>październik!AH199</f>
        <v>0</v>
      </c>
      <c r="AI199" s="54">
        <f>październik!AI199</f>
        <v>0</v>
      </c>
      <c r="AJ199" s="55">
        <f>październik!AJ199</f>
        <v>0</v>
      </c>
      <c r="AK199" s="188">
        <f t="shared" ref="AK199" si="3344">IF(OR($B199=$B205,AK202=0),0,ROUND((AL200+AQ204)/AK202,0))</f>
        <v>0</v>
      </c>
      <c r="AL199" s="51">
        <f t="shared" ref="AL199:AL200" si="3345">SUM(AM199:AS199)</f>
        <v>0</v>
      </c>
      <c r="AM199" s="52">
        <f>październik!AM199</f>
        <v>0</v>
      </c>
      <c r="AN199" s="52">
        <f>październik!AN199</f>
        <v>0</v>
      </c>
      <c r="AO199" s="52">
        <f>październik!AO199</f>
        <v>0</v>
      </c>
      <c r="AP199" s="52">
        <f>październik!AP199</f>
        <v>0</v>
      </c>
      <c r="AQ199" s="53">
        <f>październik!AQ199</f>
        <v>0</v>
      </c>
      <c r="AR199" s="54">
        <f>październik!AR199</f>
        <v>0</v>
      </c>
      <c r="AS199" s="55">
        <f>październik!AS199</f>
        <v>0</v>
      </c>
      <c r="AT199" s="188">
        <f t="shared" ref="AT199" si="3346">IF(OR($B199=$B205,AT202=0),0,ROUND((AU200+AZ204)/AT202,0))</f>
        <v>0</v>
      </c>
      <c r="AU199" s="51">
        <f t="shared" ref="AU199:AU200" si="3347">SUM(AV199:BB199)</f>
        <v>0</v>
      </c>
      <c r="AV199" s="52">
        <f t="shared" ref="AV199" si="3348">IF(SUM($AM$9:$AS$9)=SUM($AV$9:$BB$9),AM199,IF(AND(SUM($AV$9:$BB$9)&gt;42,SUM($AV$9:$BB$9)&lt;49),AM199,0))</f>
        <v>0</v>
      </c>
      <c r="AW199" s="52">
        <f t="shared" ref="AW199" si="3349">IF(SUM($AM$9:$AS$9)=SUM($AV$9:$BB$9),AN199,IF(AND(SUM($AV$9:$BB$9)&gt;42,SUM($AV$9:$BB$9)&lt;49),AN199,0))</f>
        <v>0</v>
      </c>
      <c r="AX199" s="52">
        <f t="shared" ref="AX199" si="3350">IF(SUM($AM$9:$AS$9)=SUM($AV$9:$BB$9),AO199,IF(AND(SUM($AV$9:$BB$9)&gt;42,SUM($AV$9:$BB$9)&lt;49),AO199,0))</f>
        <v>0</v>
      </c>
      <c r="AY199" s="52">
        <f t="shared" ref="AY199" si="3351">IF(SUM($AM$9:$AS$9)=SUM($AV$9:$BB$9),AP199,IF(AND(SUM($AV$9:$BB$9)&gt;42,SUM($AV$9:$BB$9)&lt;49),AP199,0))</f>
        <v>0</v>
      </c>
      <c r="AZ199" s="53">
        <f t="shared" ref="AZ199" si="3352">IF(SUM($AM$9:$AS$9)=SUM($AV$9:$BB$9),AQ199,IF(AND(SUM($AV$9:$BB$9)&gt;42,SUM($AV$9:$BB$9)&lt;49),AQ199,0))</f>
        <v>0</v>
      </c>
      <c r="BA199" s="54">
        <f t="shared" ref="BA199" si="3353">IF(SUM($AM$9:$AS$9)=SUM($AV$9:$BB$9),AR199,IF(AND(SUM($AV$9:$BB$9)&gt;42,SUM($AV$9:$BB$9)&lt;49),AR199,0))</f>
        <v>0</v>
      </c>
      <c r="BB199" s="55">
        <f t="shared" ref="BB199" si="3354">IF(SUM($AM$9:$AS$9)=SUM($AV$9:$BB$9),AS199,IF(AND(SUM($AV$9:$BB$9)&gt;42,SUM($AV$9:$BB$9)&lt;49),AS199,0))</f>
        <v>0</v>
      </c>
    </row>
    <row r="200" spans="1:54" ht="12.75" hidden="1" customHeight="1" x14ac:dyDescent="0.2">
      <c r="B200" s="93"/>
      <c r="C200" s="94"/>
      <c r="D200" s="95"/>
      <c r="E200" s="115"/>
      <c r="F200" s="140" t="b">
        <f t="shared" ref="F200" si="3355">IF($B193=$B199,OR(F194,G199&lt;F199),G199&lt;F199)</f>
        <v>0</v>
      </c>
      <c r="G200" s="189">
        <f t="shared" ref="G200" si="3356">IF(AND($B193=$B199,$B193&lt;&gt;"",$B193&lt;&gt;0),G199+G194,G199)</f>
        <v>18</v>
      </c>
      <c r="H200" s="120"/>
      <c r="I200" s="165">
        <f t="shared" si="3337"/>
        <v>0</v>
      </c>
      <c r="J200" s="194">
        <f t="shared" ref="J200" si="3357">7-COUNTIF(L199:R199,0)-COUNTIF(L199:R199,"")</f>
        <v>0</v>
      </c>
      <c r="K200" s="22">
        <f t="shared" si="3339"/>
        <v>0</v>
      </c>
      <c r="L200" s="35">
        <f t="shared" ref="L200:R200" si="3358">IF($B193=$B199,L199+L194,L199)</f>
        <v>0</v>
      </c>
      <c r="M200" s="35">
        <f t="shared" si="3358"/>
        <v>0</v>
      </c>
      <c r="N200" s="35">
        <f t="shared" si="3358"/>
        <v>0</v>
      </c>
      <c r="O200" s="35">
        <f t="shared" si="3358"/>
        <v>0</v>
      </c>
      <c r="P200" s="36">
        <f t="shared" si="3358"/>
        <v>0</v>
      </c>
      <c r="Q200" s="37">
        <f t="shared" si="3358"/>
        <v>0</v>
      </c>
      <c r="R200" s="38">
        <f t="shared" si="3358"/>
        <v>0</v>
      </c>
      <c r="S200" s="194">
        <f t="shared" ref="S200" si="3359">7-COUNTIF(U199:AA199,0)-COUNTIF(U199:AA199,"")</f>
        <v>0</v>
      </c>
      <c r="T200" s="22">
        <f t="shared" si="3341"/>
        <v>0</v>
      </c>
      <c r="U200" s="35">
        <f t="shared" ref="U200:AA200" si="3360">IF($B193=$B199,U199+U194,U199)</f>
        <v>0</v>
      </c>
      <c r="V200" s="35">
        <f t="shared" si="3360"/>
        <v>0</v>
      </c>
      <c r="W200" s="35">
        <f t="shared" si="3360"/>
        <v>0</v>
      </c>
      <c r="X200" s="35">
        <f t="shared" si="3360"/>
        <v>0</v>
      </c>
      <c r="Y200" s="36">
        <f t="shared" si="3360"/>
        <v>0</v>
      </c>
      <c r="Z200" s="37">
        <f t="shared" si="3360"/>
        <v>0</v>
      </c>
      <c r="AA200" s="38">
        <f t="shared" si="3360"/>
        <v>0</v>
      </c>
      <c r="AB200" s="194">
        <f t="shared" ref="AB200" si="3361">7-COUNTIF(AD199:AJ199,0)-COUNTIF(AD199:AJ199,"")</f>
        <v>0</v>
      </c>
      <c r="AC200" s="22">
        <f t="shared" si="3343"/>
        <v>0</v>
      </c>
      <c r="AD200" s="35">
        <f t="shared" ref="AD200:AJ200" si="3362">IF($B193=$B199,AD199+AD194,AD199)</f>
        <v>0</v>
      </c>
      <c r="AE200" s="35">
        <f t="shared" si="3362"/>
        <v>0</v>
      </c>
      <c r="AF200" s="35">
        <f t="shared" si="3362"/>
        <v>0</v>
      </c>
      <c r="AG200" s="35">
        <f t="shared" si="3362"/>
        <v>0</v>
      </c>
      <c r="AH200" s="36">
        <f t="shared" si="3362"/>
        <v>0</v>
      </c>
      <c r="AI200" s="37">
        <f t="shared" si="3362"/>
        <v>0</v>
      </c>
      <c r="AJ200" s="38">
        <f t="shared" si="3362"/>
        <v>0</v>
      </c>
      <c r="AK200" s="194">
        <f t="shared" ref="AK200" si="3363">7-COUNTIF(AM199:AS199,0)-COUNTIF(AM199:AS199,"")</f>
        <v>0</v>
      </c>
      <c r="AL200" s="22">
        <f t="shared" si="3345"/>
        <v>0</v>
      </c>
      <c r="AM200" s="35">
        <f t="shared" ref="AM200:AS200" si="3364">IF($B193=$B199,AM199+AM194,AM199)</f>
        <v>0</v>
      </c>
      <c r="AN200" s="35">
        <f t="shared" si="3364"/>
        <v>0</v>
      </c>
      <c r="AO200" s="35">
        <f t="shared" si="3364"/>
        <v>0</v>
      </c>
      <c r="AP200" s="35">
        <f t="shared" si="3364"/>
        <v>0</v>
      </c>
      <c r="AQ200" s="36">
        <f t="shared" si="3364"/>
        <v>0</v>
      </c>
      <c r="AR200" s="37">
        <f t="shared" si="3364"/>
        <v>0</v>
      </c>
      <c r="AS200" s="38">
        <f t="shared" si="3364"/>
        <v>0</v>
      </c>
      <c r="AT200" s="194">
        <f t="shared" ref="AT200" si="3365">7-COUNTIF(AV199:BB199,0)-COUNTIF(AV199:BB199,"")</f>
        <v>0</v>
      </c>
      <c r="AU200" s="22">
        <f t="shared" si="3347"/>
        <v>0</v>
      </c>
      <c r="AV200" s="35">
        <f t="shared" ref="AV200:BB200" si="3366">IF($B193=$B199,AV199+AV194,AV199)</f>
        <v>0</v>
      </c>
      <c r="AW200" s="35">
        <f t="shared" si="3366"/>
        <v>0</v>
      </c>
      <c r="AX200" s="35">
        <f t="shared" si="3366"/>
        <v>0</v>
      </c>
      <c r="AY200" s="35">
        <f t="shared" si="3366"/>
        <v>0</v>
      </c>
      <c r="AZ200" s="36">
        <f t="shared" si="3366"/>
        <v>0</v>
      </c>
      <c r="BA200" s="37">
        <f t="shared" si="3366"/>
        <v>0</v>
      </c>
      <c r="BB200" s="38">
        <f t="shared" si="3366"/>
        <v>0</v>
      </c>
    </row>
    <row r="201" spans="1:54" ht="15" hidden="1" customHeight="1" x14ac:dyDescent="0.2">
      <c r="B201" s="116"/>
      <c r="C201" s="117"/>
      <c r="D201" s="118"/>
      <c r="E201" s="119"/>
      <c r="F201" s="92"/>
      <c r="G201" s="190">
        <f t="shared" ref="G201" si="3367">IF(AND($B193=$B199,$B193&lt;&gt;"",$B193&lt;&gt;0),F199+G195,F199)</f>
        <v>18</v>
      </c>
      <c r="H201" s="121"/>
      <c r="I201" s="165">
        <f t="shared" si="3337"/>
        <v>0</v>
      </c>
      <c r="J201" s="195">
        <f t="shared" ref="J201" si="3368">IF($B199=$B193,COUNTIF(L201:R201,0),COUNTIF(L202:R202,0)+COUNTIF(L202:R202,""))</f>
        <v>7</v>
      </c>
      <c r="K201" s="39">
        <f t="shared" ref="K201:R201" si="3369">IF($B193=$B199,K202+K195,K202)</f>
        <v>0</v>
      </c>
      <c r="L201" s="40">
        <f t="shared" si="3369"/>
        <v>0</v>
      </c>
      <c r="M201" s="40">
        <f t="shared" si="3369"/>
        <v>0</v>
      </c>
      <c r="N201" s="40">
        <f t="shared" si="3369"/>
        <v>0</v>
      </c>
      <c r="O201" s="40">
        <f t="shared" si="3369"/>
        <v>0</v>
      </c>
      <c r="P201" s="41">
        <f t="shared" si="3369"/>
        <v>0</v>
      </c>
      <c r="Q201" s="42">
        <f t="shared" si="3369"/>
        <v>0</v>
      </c>
      <c r="R201" s="43">
        <f t="shared" si="3369"/>
        <v>0</v>
      </c>
      <c r="S201" s="195">
        <f t="shared" ref="S201" si="3370">IF($B199=$B193,COUNTIF(U201:AA201,0),COUNTIF(U202:AA202,0)+COUNTIF(U202:AA202,""))</f>
        <v>7</v>
      </c>
      <c r="T201" s="39">
        <f t="shared" ref="T201:AA201" si="3371">IF($B193=$B199,T202+T195,T202)</f>
        <v>0</v>
      </c>
      <c r="U201" s="40">
        <f t="shared" si="3371"/>
        <v>0</v>
      </c>
      <c r="V201" s="40">
        <f t="shared" si="3371"/>
        <v>0</v>
      </c>
      <c r="W201" s="40">
        <f t="shared" si="3371"/>
        <v>0</v>
      </c>
      <c r="X201" s="40">
        <f t="shared" si="3371"/>
        <v>0</v>
      </c>
      <c r="Y201" s="41">
        <f t="shared" si="3371"/>
        <v>0</v>
      </c>
      <c r="Z201" s="42">
        <f t="shared" si="3371"/>
        <v>0</v>
      </c>
      <c r="AA201" s="43">
        <f t="shared" si="3371"/>
        <v>0</v>
      </c>
      <c r="AB201" s="195">
        <f t="shared" ref="AB201" si="3372">IF($B199=$B193,COUNTIF(AD201:AJ201,0),COUNTIF(AD202:AJ202,0)+COUNTIF(AD202:AJ202,""))</f>
        <v>7</v>
      </c>
      <c r="AC201" s="39">
        <f t="shared" ref="AC201:AJ201" si="3373">IF($B193=$B199,AC202+AC195,AC202)</f>
        <v>0</v>
      </c>
      <c r="AD201" s="40">
        <f t="shared" si="3373"/>
        <v>0</v>
      </c>
      <c r="AE201" s="40">
        <f t="shared" si="3373"/>
        <v>0</v>
      </c>
      <c r="AF201" s="40">
        <f t="shared" si="3373"/>
        <v>0</v>
      </c>
      <c r="AG201" s="40">
        <f t="shared" si="3373"/>
        <v>0</v>
      </c>
      <c r="AH201" s="41">
        <f t="shared" si="3373"/>
        <v>0</v>
      </c>
      <c r="AI201" s="42">
        <f t="shared" si="3373"/>
        <v>0</v>
      </c>
      <c r="AJ201" s="43">
        <f t="shared" si="3373"/>
        <v>0</v>
      </c>
      <c r="AK201" s="195">
        <f t="shared" ref="AK201" si="3374">IF($B199=$B193,COUNTIF(AM201:AS201,0),COUNTIF(AM202:AS202,0)+COUNTIF(AM202:AS202,""))</f>
        <v>7</v>
      </c>
      <c r="AL201" s="39">
        <f t="shared" ref="AL201:AS201" si="3375">IF($B193=$B199,AL202+AL195,AL202)</f>
        <v>0</v>
      </c>
      <c r="AM201" s="40">
        <f t="shared" si="3375"/>
        <v>0</v>
      </c>
      <c r="AN201" s="40">
        <f t="shared" si="3375"/>
        <v>0</v>
      </c>
      <c r="AO201" s="40">
        <f t="shared" si="3375"/>
        <v>0</v>
      </c>
      <c r="AP201" s="40">
        <f t="shared" si="3375"/>
        <v>0</v>
      </c>
      <c r="AQ201" s="41">
        <f t="shared" si="3375"/>
        <v>0</v>
      </c>
      <c r="AR201" s="42">
        <f t="shared" si="3375"/>
        <v>0</v>
      </c>
      <c r="AS201" s="43">
        <f t="shared" si="3375"/>
        <v>0</v>
      </c>
      <c r="AT201" s="195">
        <f t="shared" ref="AT201" si="3376">IF($B199=$B193,COUNTIF(AV201:BB201,0),COUNTIF(AV202:BB202,0)+COUNTIF(AV202:BB202,""))</f>
        <v>7</v>
      </c>
      <c r="AU201" s="39">
        <f t="shared" ref="AU201:BB201" si="3377">IF($B193=$B199,AU202+AU195,AU202)</f>
        <v>0</v>
      </c>
      <c r="AV201" s="40">
        <f t="shared" si="3377"/>
        <v>0</v>
      </c>
      <c r="AW201" s="40">
        <f t="shared" si="3377"/>
        <v>0</v>
      </c>
      <c r="AX201" s="40">
        <f t="shared" si="3377"/>
        <v>0</v>
      </c>
      <c r="AY201" s="40">
        <f t="shared" si="3377"/>
        <v>0</v>
      </c>
      <c r="AZ201" s="41">
        <f t="shared" si="3377"/>
        <v>0</v>
      </c>
      <c r="BA201" s="42">
        <f t="shared" si="3377"/>
        <v>0</v>
      </c>
      <c r="BB201" s="43">
        <f t="shared" si="3377"/>
        <v>0</v>
      </c>
    </row>
    <row r="202" spans="1:54" ht="15.75" customHeight="1" x14ac:dyDescent="0.2">
      <c r="A202" s="1">
        <f t="shared" ref="A202" si="3378">A199</f>
        <v>0</v>
      </c>
      <c r="B202" s="313">
        <f t="shared" ref="B202" si="3379">B196+1</f>
        <v>31</v>
      </c>
      <c r="C202" s="314"/>
      <c r="D202" s="314"/>
      <c r="E202" s="314"/>
      <c r="F202" s="31"/>
      <c r="G202" s="183"/>
      <c r="H202" s="122">
        <f t="shared" ref="H202" si="3380">5-COUNTIF(AU199,0)-COUNTIF(AL199,0)-COUNTIF(AC199,0)-COUNTIF(T199,0)-COUNTIF(K199,0)</f>
        <v>0</v>
      </c>
      <c r="I202" s="165">
        <f t="shared" si="3337"/>
        <v>0</v>
      </c>
      <c r="J202" s="187">
        <f t="shared" ref="J202" si="3381">IF($B199=$B193,J196+IF($F199&lt;&gt;$G199,(K199+$G201-$G200)/$F199,K199/$F199),IF($F199&lt;&gt;G199,(K199+$G201-$G200)/$F199,K199/$F199))</f>
        <v>0</v>
      </c>
      <c r="K202" s="7">
        <f t="shared" ref="K202:K203" si="3382">SUM(L202:R202)</f>
        <v>0</v>
      </c>
      <c r="L202" s="26">
        <f t="shared" ref="L202:R202" si="3383">L199</f>
        <v>0</v>
      </c>
      <c r="M202" s="26">
        <f t="shared" si="3383"/>
        <v>0</v>
      </c>
      <c r="N202" s="26">
        <f t="shared" si="3383"/>
        <v>0</v>
      </c>
      <c r="O202" s="26">
        <f t="shared" si="3383"/>
        <v>0</v>
      </c>
      <c r="P202" s="26">
        <f t="shared" si="3383"/>
        <v>0</v>
      </c>
      <c r="Q202" s="29">
        <f t="shared" si="3383"/>
        <v>0</v>
      </c>
      <c r="R202" s="23">
        <f t="shared" si="3383"/>
        <v>0</v>
      </c>
      <c r="S202" s="187">
        <f t="shared" ref="S202" si="3384">IF($B199=$B193,S196+IF($F199&lt;&gt;$G199,(T199+$G201-$G200)/$F199,T199/$F199),IF($F199&lt;&gt;P199,(T199+$G201-$G200)/$F199,T199/$F199))</f>
        <v>0</v>
      </c>
      <c r="T202" s="7">
        <f t="shared" ref="T202:T203" si="3385">SUM(U202:AA202)</f>
        <v>0</v>
      </c>
      <c r="U202" s="26">
        <f t="shared" ref="U202:AA202" si="3386">U199</f>
        <v>0</v>
      </c>
      <c r="V202" s="26">
        <f t="shared" si="3386"/>
        <v>0</v>
      </c>
      <c r="W202" s="26">
        <f t="shared" si="3386"/>
        <v>0</v>
      </c>
      <c r="X202" s="26">
        <f t="shared" si="3386"/>
        <v>0</v>
      </c>
      <c r="Y202" s="113">
        <f t="shared" si="3386"/>
        <v>0</v>
      </c>
      <c r="Z202" s="29">
        <f t="shared" si="3386"/>
        <v>0</v>
      </c>
      <c r="AA202" s="23">
        <f t="shared" si="3386"/>
        <v>0</v>
      </c>
      <c r="AB202" s="187">
        <f t="shared" ref="AB202" si="3387">IF($B199=$B193,AB196+IF($F199&lt;&gt;$G199,(AC199+$G201-$G200)/$F199,AC199/$F199),IF($F199&lt;&gt;Y199,(AC199+$G201-$G200)/$F199,AC199/$F199))</f>
        <v>0</v>
      </c>
      <c r="AC202" s="7">
        <f t="shared" ref="AC202:AC203" si="3388">SUM(AD202:AJ202)</f>
        <v>0</v>
      </c>
      <c r="AD202" s="26">
        <f t="shared" ref="AD202:AJ202" si="3389">AD199</f>
        <v>0</v>
      </c>
      <c r="AE202" s="26">
        <f t="shared" si="3389"/>
        <v>0</v>
      </c>
      <c r="AF202" s="26">
        <f t="shared" si="3389"/>
        <v>0</v>
      </c>
      <c r="AG202" s="26">
        <f t="shared" si="3389"/>
        <v>0</v>
      </c>
      <c r="AH202" s="113">
        <f t="shared" si="3389"/>
        <v>0</v>
      </c>
      <c r="AI202" s="29">
        <f t="shared" si="3389"/>
        <v>0</v>
      </c>
      <c r="AJ202" s="23">
        <f t="shared" si="3389"/>
        <v>0</v>
      </c>
      <c r="AK202" s="187">
        <f t="shared" ref="AK202" si="3390">IF($B199=$B193,AK196+IF($F199&lt;&gt;$G199,(AL199+$G201-$G200)/$F199,AL199/$F199),IF($F199&lt;&gt;AH199,(AL199+$G201-$G200)/$F199,AL199/$F199))</f>
        <v>0</v>
      </c>
      <c r="AL202" s="7">
        <f t="shared" ref="AL202:AL203" si="3391">SUM(AM202:AS202)</f>
        <v>0</v>
      </c>
      <c r="AM202" s="26">
        <f t="shared" ref="AM202:AS202" si="3392">AM199</f>
        <v>0</v>
      </c>
      <c r="AN202" s="26">
        <f t="shared" si="3392"/>
        <v>0</v>
      </c>
      <c r="AO202" s="26">
        <f t="shared" si="3392"/>
        <v>0</v>
      </c>
      <c r="AP202" s="26">
        <f t="shared" si="3392"/>
        <v>0</v>
      </c>
      <c r="AQ202" s="113">
        <f t="shared" si="3392"/>
        <v>0</v>
      </c>
      <c r="AR202" s="29">
        <f t="shared" si="3392"/>
        <v>0</v>
      </c>
      <c r="AS202" s="23">
        <f t="shared" si="3392"/>
        <v>0</v>
      </c>
      <c r="AT202" s="187">
        <f t="shared" ref="AT202" si="3393">IF($B199=$B193,AT196+IF($F199&lt;&gt;$G199,(AU199+$G201-$G200)/$F199,AU199/$F199),IF($F199&lt;&gt;AQ199,(AU199+$G201-$G200)/$F199,AU199/$F199))</f>
        <v>0</v>
      </c>
      <c r="AU202" s="7">
        <f t="shared" ref="AU202:AU203" si="3394">SUM(AV202:BB202)</f>
        <v>0</v>
      </c>
      <c r="AV202" s="6">
        <f t="shared" ref="AV202" si="3395">IF(SUM($AM$9:$AS$9)=SUM($AV$9:$BB$9),AV199,IF(AND(SUM($AV$9:$BB$9)&gt;42,SUM($AV$9:$BB$9)&lt;49),AV199,0))</f>
        <v>0</v>
      </c>
      <c r="AW202" s="6">
        <f t="shared" ref="AW202:BB202" si="3396">IF(SUM($AM$9:$AS$9)=SUM($AV$9:$BB$9),AW199,IF(AND(SUM($AV$9:$BB$9)&gt;42,SUM($AV$9:$BB$9)&lt;49),AW199,0))</f>
        <v>0</v>
      </c>
      <c r="AX202" s="6">
        <f t="shared" si="3396"/>
        <v>0</v>
      </c>
      <c r="AY202" s="6">
        <f t="shared" si="3396"/>
        <v>0</v>
      </c>
      <c r="AZ202" s="26">
        <f t="shared" si="3396"/>
        <v>0</v>
      </c>
      <c r="BA202" s="29">
        <f t="shared" si="3396"/>
        <v>0</v>
      </c>
      <c r="BB202" s="23">
        <f t="shared" si="3396"/>
        <v>0</v>
      </c>
    </row>
    <row r="203" spans="1:54" ht="15.75" customHeight="1" x14ac:dyDescent="0.2">
      <c r="A203" s="1">
        <f t="shared" ref="A203:A204" si="3397">A202</f>
        <v>0</v>
      </c>
      <c r="B203" s="313"/>
      <c r="C203" s="314"/>
      <c r="D203" s="314"/>
      <c r="E203" s="314"/>
      <c r="F203" s="31"/>
      <c r="G203" s="183"/>
      <c r="H203" s="123">
        <f t="shared" ref="H203" si="3398">IF($B199=$B193,H197+F203,$F203)</f>
        <v>0</v>
      </c>
      <c r="I203" s="165">
        <f t="shared" si="3337"/>
        <v>0</v>
      </c>
      <c r="J203" s="141">
        <f t="shared" ref="J203" si="3399">IF($H202=0,0,IF($B193=$B199,IF($H204&gt;0,$H204+J197,K199+J197),IF($H204&gt;0,$H204,K199)))</f>
        <v>0</v>
      </c>
      <c r="K203" s="7">
        <f t="shared" si="3382"/>
        <v>0</v>
      </c>
      <c r="L203" s="6"/>
      <c r="M203" s="6"/>
      <c r="N203" s="6"/>
      <c r="O203" s="6"/>
      <c r="P203" s="26"/>
      <c r="Q203" s="29"/>
      <c r="R203" s="23"/>
      <c r="S203" s="141">
        <f t="shared" ref="S203" si="3400">IF($H202=0,0,IF($B193=$B199,IF($H204&gt;0,$H204+S197,T199+S197),IF($H204&gt;0,$H204,T199)))</f>
        <v>0</v>
      </c>
      <c r="T203" s="7">
        <f t="shared" si="3385"/>
        <v>0</v>
      </c>
      <c r="U203" s="6"/>
      <c r="V203" s="6"/>
      <c r="W203" s="6"/>
      <c r="X203" s="6"/>
      <c r="Y203" s="26"/>
      <c r="Z203" s="29"/>
      <c r="AA203" s="23"/>
      <c r="AB203" s="141">
        <f t="shared" ref="AB203" si="3401">IF($H202=0,0,IF($B193=$B199,IF($H204&gt;0,$H204+AB197,AC199+AB197),IF($H204&gt;0,$H204,AC199)))</f>
        <v>0</v>
      </c>
      <c r="AC203" s="7">
        <f t="shared" si="3388"/>
        <v>0</v>
      </c>
      <c r="AD203" s="6"/>
      <c r="AE203" s="6"/>
      <c r="AF203" s="6"/>
      <c r="AG203" s="6"/>
      <c r="AH203" s="26"/>
      <c r="AI203" s="29"/>
      <c r="AJ203" s="23"/>
      <c r="AK203" s="141">
        <f t="shared" ref="AK203" si="3402">IF($H202=0,0,IF($B193=$B199,IF($H204&gt;0,$H204+AK197,AL199+AK197),IF($H204&gt;0,$H204,AL199)))</f>
        <v>0</v>
      </c>
      <c r="AL203" s="7">
        <f t="shared" si="3391"/>
        <v>0</v>
      </c>
      <c r="AM203" s="6"/>
      <c r="AN203" s="6"/>
      <c r="AO203" s="6"/>
      <c r="AP203" s="6"/>
      <c r="AQ203" s="26"/>
      <c r="AR203" s="29"/>
      <c r="AS203" s="23"/>
      <c r="AT203" s="141">
        <f t="shared" ref="AT203" si="3403">IF($H202=0,0,IF($B193=$B199,IF($H204&gt;0,$H204+AT197,AU199+AT197),IF($H204&gt;0,$H204,AU199)))</f>
        <v>0</v>
      </c>
      <c r="AU203" s="7">
        <f t="shared" si="3394"/>
        <v>0</v>
      </c>
      <c r="AV203" s="6"/>
      <c r="AW203" s="6"/>
      <c r="AX203" s="6"/>
      <c r="AY203" s="6"/>
      <c r="AZ203" s="26"/>
      <c r="BA203" s="29"/>
      <c r="BB203" s="23"/>
    </row>
    <row r="204" spans="1:54" ht="18.75" customHeight="1" thickBot="1" x14ac:dyDescent="0.25">
      <c r="A204" s="1">
        <f t="shared" si="3397"/>
        <v>0</v>
      </c>
      <c r="B204" s="323" t="str">
        <f>IF(B199="",Wydruk!$AE$6,IF(J200=0,Wydruk!$AE$7,IF(AND(G200&lt;G201,B199&lt;&gt;$B205),Wydruk!$AE$13,IF(AND($B199=$B193,$B199&lt;&gt;$B205),IF(OR(OR(J204&lt;4,J204&gt;5),OR(S204&lt;4,S204&gt;5),OR(AB204&lt;4,AB204&gt;5),OR(AK204&lt;4,AK204&gt;5),OR(AND(AT204&lt;4,AT204&gt;0),AT204&gt;5)),Wydruk!$AE$8,Wydruk!$AE$9),IF($B199=$B205,IF($F203&lt;&gt;0,Wydruk!$AE$12,Wydruk!$AE$10),IF(OR(OR(J200&lt;4,J200&gt;5),OR(S200&lt;4,S200&gt;5),OR(AB200&lt;4,AB200&gt;5),OR(AK200&lt;4,AK200&gt;5),OR(AND(AT200&lt;4,AT200&gt;0),AT200&gt;5)),Wydruk!$AE$8,Wydruk!$AE$11))))))</f>
        <v>Uzupełnij liczby godzin tygodniowego planu</v>
      </c>
      <c r="C204" s="324"/>
      <c r="D204" s="324"/>
      <c r="E204" s="324"/>
      <c r="F204" s="173">
        <f>październik!F204</f>
        <v>0</v>
      </c>
      <c r="G204" s="184">
        <f>październik!G204</f>
        <v>0</v>
      </c>
      <c r="H204" s="191">
        <f t="shared" ref="H204" si="3404">IF(OR($G204=0,$F204=0,$G204="",$F204=""),0,$G204/$F204)</f>
        <v>0</v>
      </c>
      <c r="I204" s="193"/>
      <c r="J204" s="176">
        <f t="shared" ref="J204" si="3405">IF($B193=$B199,IF(L199+L194&gt;0,1,0)+IF(M199+M194&gt;0,1,0)+IF(N199+N194&gt;0,1,0)+IF(O199+O194&gt;0,1,0)+IF(P199+P194&gt;0,1,0)+IF(Q199+Q194&gt;0,1,0)+IF(R199+R194&gt;0,1,0),J200)</f>
        <v>0</v>
      </c>
      <c r="K204" s="133">
        <f t="shared" ref="K204" si="3406">IF(OR($B199=$B205,J204=0,(K200-Q204+O204)&lt;=0),0,(K200-Q204+O204)/J204)</f>
        <v>0</v>
      </c>
      <c r="L204" s="137">
        <f t="shared" ref="L204" si="3407">IF(K204*(7-J201)&lt;=0,0,K204*(7-J201))</f>
        <v>0</v>
      </c>
      <c r="M204" s="311">
        <f t="shared" ref="M204" si="3408">ROUND(IF(OR(K201-K204*(7-J201)+P204&lt;0,$B199=$B205,K204&lt;=0,K201=0),0,IF(K201-K204*(7-J201)+P204&gt;Q204-O204+P204,Q204-O204+P204,K201-K204*(7-J201)+P204)),1)</f>
        <v>0</v>
      </c>
      <c r="N204" s="312"/>
      <c r="O204" s="139">
        <f t="shared" ref="O204" si="3409">IF(OR($B199=$B205,J200=0),0,IF($B199=$B193,J199,$F199))</f>
        <v>0</v>
      </c>
      <c r="P204" s="30">
        <f t="shared" ref="P204" si="3410">IF(OR($B199=$B205,J204=0),0,$G201-$G200)</f>
        <v>0</v>
      </c>
      <c r="Q204" s="134">
        <f t="shared" ref="Q204" si="3411">IF(OR($B199=$B205,J204=0),0,J203)</f>
        <v>0</v>
      </c>
      <c r="R204" s="138">
        <f t="shared" ref="R204" si="3412">IF($B199=$B205,0,K201)</f>
        <v>0</v>
      </c>
      <c r="S204" s="176">
        <f t="shared" ref="S204" si="3413">IF($B193=$B199,IF(U199+U194&gt;0,1,0)+IF(V199+V194&gt;0,1,0)+IF(W199+W194&gt;0,1,0)+IF(X199+X194&gt;0,1,0)+IF(Y199+Y194&gt;0,1,0)+IF(Z199+Z194&gt;0,1,0)+IF(AA199+AA194&gt;0,1,0),S200)</f>
        <v>0</v>
      </c>
      <c r="T204" s="133">
        <f t="shared" ref="T204" si="3414">IF(OR($B199=$B205,S204=0,(T200-Z204+X204)&lt;=0),0,(T200-Z204+X204)/S204)</f>
        <v>0</v>
      </c>
      <c r="U204" s="137">
        <f t="shared" ref="U204" si="3415">IF(T204*(7-S201)&lt;=0,0,T204*(7-S201))</f>
        <v>0</v>
      </c>
      <c r="V204" s="311">
        <f t="shared" ref="V204" si="3416">ROUND(IF(OR(T201-T204*(7-S201)+Y204&lt;0,$B199=$B205,T204&lt;=0,T201=0),0,IF(T201-T204*(7-S201)+Y204&gt;Z204-X204+Y204,Z204-X204+Y204,T201-T204*(7-S201)+Y204)),1)</f>
        <v>0</v>
      </c>
      <c r="W204" s="312"/>
      <c r="X204" s="139">
        <f t="shared" ref="X204" si="3417">IF(OR($B199=$B205,S200=0),0,IF($B199=$B193,S199,$F199))</f>
        <v>0</v>
      </c>
      <c r="Y204" s="30">
        <f t="shared" ref="Y204" si="3418">IF(OR($B199=$B205,S204=0),0,$G201-$G200)</f>
        <v>0</v>
      </c>
      <c r="Z204" s="134">
        <f t="shared" ref="Z204" si="3419">IF(OR($B199=$B205,S204=0),0,S203)</f>
        <v>0</v>
      </c>
      <c r="AA204" s="138">
        <f t="shared" ref="AA204" si="3420">IF($B199=$B205,0,T201)</f>
        <v>0</v>
      </c>
      <c r="AB204" s="176">
        <f t="shared" ref="AB204" si="3421">IF($B193=$B199,IF(AD199+AD194&gt;0,1,0)+IF(AE199+AE194&gt;0,1,0)+IF(AF199+AF194&gt;0,1,0)+IF(AG199+AG194&gt;0,1,0)+IF(AH199+AH194&gt;0,1,0)+IF(AI199+AI194&gt;0,1,0)+IF(AJ199+AJ194&gt;0,1,0),AB200)</f>
        <v>0</v>
      </c>
      <c r="AC204" s="133">
        <f t="shared" ref="AC204" si="3422">IF(OR($B199=$B205,AB204=0,(AC200-AI204+AG204)&lt;=0),0,(AC200-AI204+AG204)/AB204)</f>
        <v>0</v>
      </c>
      <c r="AD204" s="137">
        <f t="shared" ref="AD204" si="3423">IF(AC204*(7-AB201)&lt;=0,0,AC204*(7-AB201))</f>
        <v>0</v>
      </c>
      <c r="AE204" s="311">
        <f t="shared" ref="AE204" si="3424">ROUND(IF(OR(AC201-AC204*(7-AB201)+AH204&lt;0,$B199=$B205,AC204&lt;=0,AC201=0),0,IF(AC201-AC204*(7-AB201)+AH204&gt;AI204-AG204+AH204,AI204-AG204+AH204,AC201-AC204*(7-AB201)+AH204)),1)</f>
        <v>0</v>
      </c>
      <c r="AF204" s="312"/>
      <c r="AG204" s="139">
        <f t="shared" ref="AG204" si="3425">IF(OR($B199=$B205,AB200=0),0,IF($B199=$B193,AB199,$F199))</f>
        <v>0</v>
      </c>
      <c r="AH204" s="30">
        <f t="shared" ref="AH204" si="3426">IF(OR($B199=$B205,AB204=0),0,$G201-$G200)</f>
        <v>0</v>
      </c>
      <c r="AI204" s="134">
        <f t="shared" ref="AI204" si="3427">IF(OR($B199=$B205,AB204=0),0,AB203)</f>
        <v>0</v>
      </c>
      <c r="AJ204" s="138">
        <f t="shared" ref="AJ204" si="3428">IF($B199=$B205,0,AC201)</f>
        <v>0</v>
      </c>
      <c r="AK204" s="176">
        <f t="shared" ref="AK204" si="3429">IF($B193=$B199,IF(AM199+AM194&gt;0,1,0)+IF(AN199+AN194&gt;0,1,0)+IF(AO199+AO194&gt;0,1,0)+IF(AP199+AP194&gt;0,1,0)+IF(AQ199+AQ194&gt;0,1,0)+IF(AR199+AR194&gt;0,1,0)+IF(AS199+AS194&gt;0,1,0),AK200)</f>
        <v>0</v>
      </c>
      <c r="AL204" s="133">
        <f t="shared" ref="AL204" si="3430">IF(OR($B199=$B205,AK204=0,(AL200-AR204+AP204)&lt;=0),0,(AL200-AR204+AP204)/AK204)</f>
        <v>0</v>
      </c>
      <c r="AM204" s="137">
        <f t="shared" ref="AM204" si="3431">IF(AL204*(7-AK201)&lt;=0,0,AL204*(7-AK201))</f>
        <v>0</v>
      </c>
      <c r="AN204" s="311">
        <f t="shared" ref="AN204" si="3432">ROUND(IF(OR(AL201-AL204*(7-AK201)+AQ204&lt;0,$B199=$B205,AL204&lt;=0,AL201=0),0,IF(AL201-AL204*(7-AK201)+AQ204&gt;AR204-AP204+AQ204,AR204-AP204+AQ204,AL201-AL204*(7-AK201)+AQ204)),1)</f>
        <v>0</v>
      </c>
      <c r="AO204" s="312"/>
      <c r="AP204" s="139">
        <f t="shared" ref="AP204" si="3433">IF(OR($B199=$B205,AK200=0),0,IF($B199=$B193,AK199,$F199))</f>
        <v>0</v>
      </c>
      <c r="AQ204" s="30">
        <f t="shared" ref="AQ204" si="3434">IF(OR($B199=$B205,AK204=0),0,$G201-$G200)</f>
        <v>0</v>
      </c>
      <c r="AR204" s="134">
        <f t="shared" ref="AR204" si="3435">IF(OR($B199=$B205,AK204=0),0,AK203)</f>
        <v>0</v>
      </c>
      <c r="AS204" s="138">
        <f t="shared" ref="AS204" si="3436">IF($B199=$B205,0,AL201)</f>
        <v>0</v>
      </c>
      <c r="AT204" s="176">
        <f t="shared" ref="AT204" si="3437">IF($B193=$B199,IF(AV199+AV194&gt;0,1,0)+IF(AW199+AW194&gt;0,1,0)+IF(AX199+AX194&gt;0,1,0)+IF(AY199+AY194&gt;0,1,0)+IF(AZ199+AZ194&gt;0,1,0)+IF(BA199+BA194&gt;0,1,0)+IF(BB199+BB194&gt;0,1,0),AT200)</f>
        <v>0</v>
      </c>
      <c r="AU204" s="133">
        <f t="shared" ref="AU204" si="3438">IF(OR($B199=$B205,AT204=0,(AU200-BA204+AY204)&lt;=0),0,(AU200-BA204+AY204)/AT204)</f>
        <v>0</v>
      </c>
      <c r="AV204" s="137">
        <f t="shared" ref="AV204" si="3439">IF(AU204*(7-AT201)&lt;=0,0,AU204*(7-AT201))</f>
        <v>0</v>
      </c>
      <c r="AW204" s="311">
        <f t="shared" ref="AW204" si="3440">ROUND(IF(OR(AU201-AU204*(7-AT201)+AZ204&lt;0,$B199=$B205,AU204&lt;=0,AU201=0),0,IF(AU201-AU204*(7-AT201)+AZ204&gt;BA204-AY204+AZ204,BA204-AY204+AZ204,AU201-AU204*(7-AT201)+AZ204)),1)</f>
        <v>0</v>
      </c>
      <c r="AX204" s="312"/>
      <c r="AY204" s="139">
        <f t="shared" ref="AY204" si="3441">IF(OR($B199=$B205,AT200=0),0,IF($B199=$B193,AT199,$F199))</f>
        <v>0</v>
      </c>
      <c r="AZ204" s="30">
        <f t="shared" ref="AZ204" si="3442">IF(OR($B199=$B205,AT204=0),0,$G201-$G200)</f>
        <v>0</v>
      </c>
      <c r="BA204" s="134">
        <f t="shared" ref="BA204" si="3443">IF(OR($B199=$B205,AT204=0),0,AT203)</f>
        <v>0</v>
      </c>
      <c r="BB204" s="138">
        <f t="shared" ref="BB204" si="3444">IF($B199=$B205,0,AU201)</f>
        <v>0</v>
      </c>
    </row>
    <row r="205" spans="1:54" ht="15.75" x14ac:dyDescent="0.2">
      <c r="A205" s="1">
        <f t="shared" ref="A205" si="3445">IF(B205="","1. Niewypełnione",B205)</f>
        <v>0</v>
      </c>
      <c r="B205" s="320">
        <f>październik!B205</f>
        <v>0</v>
      </c>
      <c r="C205" s="321">
        <f>październik!C205</f>
        <v>0</v>
      </c>
      <c r="D205" s="321">
        <f>październik!D205</f>
        <v>0</v>
      </c>
      <c r="E205" s="321">
        <f>październik!E205</f>
        <v>0</v>
      </c>
      <c r="F205" s="177">
        <f>październik!F205</f>
        <v>18</v>
      </c>
      <c r="G205" s="185">
        <f>październik!G205</f>
        <v>18</v>
      </c>
      <c r="H205" s="177"/>
      <c r="I205" s="192">
        <f t="shared" ref="I205:I209" si="3446">K205+T205+AC205+AL205+AU205</f>
        <v>0</v>
      </c>
      <c r="J205" s="186">
        <f t="shared" ref="J205" si="3447">IF(OR($B205=$B211,J208=0),0,ROUND((K206+P210)/J208,0))</f>
        <v>0</v>
      </c>
      <c r="K205" s="51">
        <f t="shared" ref="K205:K206" si="3448">SUM(L205:R205)</f>
        <v>0</v>
      </c>
      <c r="L205" s="52">
        <f>październik!L205</f>
        <v>0</v>
      </c>
      <c r="M205" s="52">
        <f>październik!M205</f>
        <v>0</v>
      </c>
      <c r="N205" s="52">
        <f>październik!N205</f>
        <v>0</v>
      </c>
      <c r="O205" s="52">
        <f>październik!O205</f>
        <v>0</v>
      </c>
      <c r="P205" s="53">
        <f>październik!P205</f>
        <v>0</v>
      </c>
      <c r="Q205" s="54">
        <f>październik!Q205</f>
        <v>0</v>
      </c>
      <c r="R205" s="55">
        <f>październik!R205</f>
        <v>0</v>
      </c>
      <c r="S205" s="188">
        <f t="shared" ref="S205" si="3449">IF(OR($B205=$B211,S208=0),0,ROUND((T206+Y210)/S208,0))</f>
        <v>0</v>
      </c>
      <c r="T205" s="51">
        <f t="shared" ref="T205:T206" si="3450">SUM(U205:AA205)</f>
        <v>0</v>
      </c>
      <c r="U205" s="52">
        <f>październik!U205</f>
        <v>0</v>
      </c>
      <c r="V205" s="52">
        <f>październik!V205</f>
        <v>0</v>
      </c>
      <c r="W205" s="52">
        <f>październik!W205</f>
        <v>0</v>
      </c>
      <c r="X205" s="52">
        <f>październik!X205</f>
        <v>0</v>
      </c>
      <c r="Y205" s="53">
        <f>październik!Y205</f>
        <v>0</v>
      </c>
      <c r="Z205" s="54">
        <f>październik!Z205</f>
        <v>0</v>
      </c>
      <c r="AA205" s="55">
        <f>październik!AA205</f>
        <v>0</v>
      </c>
      <c r="AB205" s="188">
        <f t="shared" ref="AB205" si="3451">IF(OR($B205=$B211,AB208=0),0,ROUND((AC206+AH210)/AB208,0))</f>
        <v>0</v>
      </c>
      <c r="AC205" s="51">
        <f t="shared" ref="AC205:AC206" si="3452">SUM(AD205:AJ205)</f>
        <v>0</v>
      </c>
      <c r="AD205" s="52">
        <f>październik!AD205</f>
        <v>0</v>
      </c>
      <c r="AE205" s="52">
        <f>październik!AE205</f>
        <v>0</v>
      </c>
      <c r="AF205" s="52">
        <f>październik!AF205</f>
        <v>0</v>
      </c>
      <c r="AG205" s="52">
        <f>październik!AG205</f>
        <v>0</v>
      </c>
      <c r="AH205" s="53">
        <f>październik!AH205</f>
        <v>0</v>
      </c>
      <c r="AI205" s="54">
        <f>październik!AI205</f>
        <v>0</v>
      </c>
      <c r="AJ205" s="55">
        <f>październik!AJ205</f>
        <v>0</v>
      </c>
      <c r="AK205" s="188">
        <f t="shared" ref="AK205" si="3453">IF(OR($B205=$B211,AK208=0),0,ROUND((AL206+AQ210)/AK208,0))</f>
        <v>0</v>
      </c>
      <c r="AL205" s="51">
        <f t="shared" ref="AL205:AL206" si="3454">SUM(AM205:AS205)</f>
        <v>0</v>
      </c>
      <c r="AM205" s="52">
        <f>październik!AM205</f>
        <v>0</v>
      </c>
      <c r="AN205" s="52">
        <f>październik!AN205</f>
        <v>0</v>
      </c>
      <c r="AO205" s="52">
        <f>październik!AO205</f>
        <v>0</v>
      </c>
      <c r="AP205" s="52">
        <f>październik!AP205</f>
        <v>0</v>
      </c>
      <c r="AQ205" s="53">
        <f>październik!AQ205</f>
        <v>0</v>
      </c>
      <c r="AR205" s="54">
        <f>październik!AR205</f>
        <v>0</v>
      </c>
      <c r="AS205" s="55">
        <f>październik!AS205</f>
        <v>0</v>
      </c>
      <c r="AT205" s="188">
        <f t="shared" ref="AT205" si="3455">IF(OR($B205=$B211,AT208=0),0,ROUND((AU206+AZ210)/AT208,0))</f>
        <v>0</v>
      </c>
      <c r="AU205" s="51">
        <f t="shared" ref="AU205:AU206" si="3456">SUM(AV205:BB205)</f>
        <v>0</v>
      </c>
      <c r="AV205" s="52">
        <f t="shared" ref="AV205" si="3457">IF(SUM($AM$9:$AS$9)=SUM($AV$9:$BB$9),AM205,IF(AND(SUM($AV$9:$BB$9)&gt;42,SUM($AV$9:$BB$9)&lt;49),AM205,0))</f>
        <v>0</v>
      </c>
      <c r="AW205" s="52">
        <f t="shared" ref="AW205" si="3458">IF(SUM($AM$9:$AS$9)=SUM($AV$9:$BB$9),AN205,IF(AND(SUM($AV$9:$BB$9)&gt;42,SUM($AV$9:$BB$9)&lt;49),AN205,0))</f>
        <v>0</v>
      </c>
      <c r="AX205" s="52">
        <f t="shared" ref="AX205" si="3459">IF(SUM($AM$9:$AS$9)=SUM($AV$9:$BB$9),AO205,IF(AND(SUM($AV$9:$BB$9)&gt;42,SUM($AV$9:$BB$9)&lt;49),AO205,0))</f>
        <v>0</v>
      </c>
      <c r="AY205" s="52">
        <f t="shared" ref="AY205" si="3460">IF(SUM($AM$9:$AS$9)=SUM($AV$9:$BB$9),AP205,IF(AND(SUM($AV$9:$BB$9)&gt;42,SUM($AV$9:$BB$9)&lt;49),AP205,0))</f>
        <v>0</v>
      </c>
      <c r="AZ205" s="53">
        <f t="shared" ref="AZ205" si="3461">IF(SUM($AM$9:$AS$9)=SUM($AV$9:$BB$9),AQ205,IF(AND(SUM($AV$9:$BB$9)&gt;42,SUM($AV$9:$BB$9)&lt;49),AQ205,0))</f>
        <v>0</v>
      </c>
      <c r="BA205" s="54">
        <f t="shared" ref="BA205" si="3462">IF(SUM($AM$9:$AS$9)=SUM($AV$9:$BB$9),AR205,IF(AND(SUM($AV$9:$BB$9)&gt;42,SUM($AV$9:$BB$9)&lt;49),AR205,0))</f>
        <v>0</v>
      </c>
      <c r="BB205" s="55">
        <f t="shared" ref="BB205" si="3463">IF(SUM($AM$9:$AS$9)=SUM($AV$9:$BB$9),AS205,IF(AND(SUM($AV$9:$BB$9)&gt;42,SUM($AV$9:$BB$9)&lt;49),AS205,0))</f>
        <v>0</v>
      </c>
    </row>
    <row r="206" spans="1:54" ht="12.75" hidden="1" customHeight="1" x14ac:dyDescent="0.2">
      <c r="B206" s="93"/>
      <c r="C206" s="94"/>
      <c r="D206" s="95"/>
      <c r="E206" s="115"/>
      <c r="F206" s="140" t="b">
        <f t="shared" ref="F206" si="3464">IF($B199=$B205,OR(F200,G205&lt;F205),G205&lt;F205)</f>
        <v>0</v>
      </c>
      <c r="G206" s="189">
        <f t="shared" ref="G206" si="3465">IF(AND($B199=$B205,$B199&lt;&gt;"",$B199&lt;&gt;0),G205+G200,G205)</f>
        <v>18</v>
      </c>
      <c r="H206" s="120"/>
      <c r="I206" s="165">
        <f t="shared" si="3446"/>
        <v>0</v>
      </c>
      <c r="J206" s="194">
        <f t="shared" ref="J206" si="3466">7-COUNTIF(L205:R205,0)-COUNTIF(L205:R205,"")</f>
        <v>0</v>
      </c>
      <c r="K206" s="22">
        <f t="shared" si="3448"/>
        <v>0</v>
      </c>
      <c r="L206" s="35">
        <f t="shared" ref="L206:R206" si="3467">IF($B199=$B205,L205+L200,L205)</f>
        <v>0</v>
      </c>
      <c r="M206" s="35">
        <f t="shared" si="3467"/>
        <v>0</v>
      </c>
      <c r="N206" s="35">
        <f t="shared" si="3467"/>
        <v>0</v>
      </c>
      <c r="O206" s="35">
        <f t="shared" si="3467"/>
        <v>0</v>
      </c>
      <c r="P206" s="36">
        <f t="shared" si="3467"/>
        <v>0</v>
      </c>
      <c r="Q206" s="37">
        <f t="shared" si="3467"/>
        <v>0</v>
      </c>
      <c r="R206" s="38">
        <f t="shared" si="3467"/>
        <v>0</v>
      </c>
      <c r="S206" s="194">
        <f t="shared" ref="S206" si="3468">7-COUNTIF(U205:AA205,0)-COUNTIF(U205:AA205,"")</f>
        <v>0</v>
      </c>
      <c r="T206" s="22">
        <f t="shared" si="3450"/>
        <v>0</v>
      </c>
      <c r="U206" s="35">
        <f t="shared" ref="U206:AA206" si="3469">IF($B199=$B205,U205+U200,U205)</f>
        <v>0</v>
      </c>
      <c r="V206" s="35">
        <f t="shared" si="3469"/>
        <v>0</v>
      </c>
      <c r="W206" s="35">
        <f t="shared" si="3469"/>
        <v>0</v>
      </c>
      <c r="X206" s="35">
        <f t="shared" si="3469"/>
        <v>0</v>
      </c>
      <c r="Y206" s="36">
        <f t="shared" si="3469"/>
        <v>0</v>
      </c>
      <c r="Z206" s="37">
        <f t="shared" si="3469"/>
        <v>0</v>
      </c>
      <c r="AA206" s="38">
        <f t="shared" si="3469"/>
        <v>0</v>
      </c>
      <c r="AB206" s="194">
        <f t="shared" ref="AB206" si="3470">7-COUNTIF(AD205:AJ205,0)-COUNTIF(AD205:AJ205,"")</f>
        <v>0</v>
      </c>
      <c r="AC206" s="22">
        <f t="shared" si="3452"/>
        <v>0</v>
      </c>
      <c r="AD206" s="35">
        <f t="shared" ref="AD206:AJ206" si="3471">IF($B199=$B205,AD205+AD200,AD205)</f>
        <v>0</v>
      </c>
      <c r="AE206" s="35">
        <f t="shared" si="3471"/>
        <v>0</v>
      </c>
      <c r="AF206" s="35">
        <f t="shared" si="3471"/>
        <v>0</v>
      </c>
      <c r="AG206" s="35">
        <f t="shared" si="3471"/>
        <v>0</v>
      </c>
      <c r="AH206" s="36">
        <f t="shared" si="3471"/>
        <v>0</v>
      </c>
      <c r="AI206" s="37">
        <f t="shared" si="3471"/>
        <v>0</v>
      </c>
      <c r="AJ206" s="38">
        <f t="shared" si="3471"/>
        <v>0</v>
      </c>
      <c r="AK206" s="194">
        <f t="shared" ref="AK206" si="3472">7-COUNTIF(AM205:AS205,0)-COUNTIF(AM205:AS205,"")</f>
        <v>0</v>
      </c>
      <c r="AL206" s="22">
        <f t="shared" si="3454"/>
        <v>0</v>
      </c>
      <c r="AM206" s="35">
        <f t="shared" ref="AM206:AS206" si="3473">IF($B199=$B205,AM205+AM200,AM205)</f>
        <v>0</v>
      </c>
      <c r="AN206" s="35">
        <f t="shared" si="3473"/>
        <v>0</v>
      </c>
      <c r="AO206" s="35">
        <f t="shared" si="3473"/>
        <v>0</v>
      </c>
      <c r="AP206" s="35">
        <f t="shared" si="3473"/>
        <v>0</v>
      </c>
      <c r="AQ206" s="36">
        <f t="shared" si="3473"/>
        <v>0</v>
      </c>
      <c r="AR206" s="37">
        <f t="shared" si="3473"/>
        <v>0</v>
      </c>
      <c r="AS206" s="38">
        <f t="shared" si="3473"/>
        <v>0</v>
      </c>
      <c r="AT206" s="194">
        <f t="shared" ref="AT206" si="3474">7-COUNTIF(AV205:BB205,0)-COUNTIF(AV205:BB205,"")</f>
        <v>0</v>
      </c>
      <c r="AU206" s="22">
        <f t="shared" si="3456"/>
        <v>0</v>
      </c>
      <c r="AV206" s="35">
        <f t="shared" ref="AV206:BB206" si="3475">IF($B199=$B205,AV205+AV200,AV205)</f>
        <v>0</v>
      </c>
      <c r="AW206" s="35">
        <f t="shared" si="3475"/>
        <v>0</v>
      </c>
      <c r="AX206" s="35">
        <f t="shared" si="3475"/>
        <v>0</v>
      </c>
      <c r="AY206" s="35">
        <f t="shared" si="3475"/>
        <v>0</v>
      </c>
      <c r="AZ206" s="36">
        <f t="shared" si="3475"/>
        <v>0</v>
      </c>
      <c r="BA206" s="37">
        <f t="shared" si="3475"/>
        <v>0</v>
      </c>
      <c r="BB206" s="38">
        <f t="shared" si="3475"/>
        <v>0</v>
      </c>
    </row>
    <row r="207" spans="1:54" ht="15" hidden="1" customHeight="1" x14ac:dyDescent="0.2">
      <c r="B207" s="116"/>
      <c r="C207" s="117"/>
      <c r="D207" s="118"/>
      <c r="E207" s="119"/>
      <c r="F207" s="92"/>
      <c r="G207" s="190">
        <f t="shared" ref="G207" si="3476">IF(AND($B199=$B205,$B199&lt;&gt;"",$B199&lt;&gt;0),F205+G201,F205)</f>
        <v>18</v>
      </c>
      <c r="H207" s="121"/>
      <c r="I207" s="165">
        <f t="shared" si="3446"/>
        <v>0</v>
      </c>
      <c r="J207" s="195">
        <f t="shared" ref="J207" si="3477">IF($B205=$B199,COUNTIF(L207:R207,0),COUNTIF(L208:R208,0)+COUNTIF(L208:R208,""))</f>
        <v>7</v>
      </c>
      <c r="K207" s="39">
        <f t="shared" ref="K207:R207" si="3478">IF($B199=$B205,K208+K201,K208)</f>
        <v>0</v>
      </c>
      <c r="L207" s="40">
        <f t="shared" si="3478"/>
        <v>0</v>
      </c>
      <c r="M207" s="40">
        <f t="shared" si="3478"/>
        <v>0</v>
      </c>
      <c r="N207" s="40">
        <f t="shared" si="3478"/>
        <v>0</v>
      </c>
      <c r="O207" s="40">
        <f t="shared" si="3478"/>
        <v>0</v>
      </c>
      <c r="P207" s="41">
        <f t="shared" si="3478"/>
        <v>0</v>
      </c>
      <c r="Q207" s="42">
        <f t="shared" si="3478"/>
        <v>0</v>
      </c>
      <c r="R207" s="43">
        <f t="shared" si="3478"/>
        <v>0</v>
      </c>
      <c r="S207" s="195">
        <f t="shared" ref="S207" si="3479">IF($B205=$B199,COUNTIF(U207:AA207,0),COUNTIF(U208:AA208,0)+COUNTIF(U208:AA208,""))</f>
        <v>7</v>
      </c>
      <c r="T207" s="39">
        <f t="shared" ref="T207:AA207" si="3480">IF($B199=$B205,T208+T201,T208)</f>
        <v>0</v>
      </c>
      <c r="U207" s="40">
        <f t="shared" si="3480"/>
        <v>0</v>
      </c>
      <c r="V207" s="40">
        <f t="shared" si="3480"/>
        <v>0</v>
      </c>
      <c r="W207" s="40">
        <f t="shared" si="3480"/>
        <v>0</v>
      </c>
      <c r="X207" s="40">
        <f t="shared" si="3480"/>
        <v>0</v>
      </c>
      <c r="Y207" s="41">
        <f t="shared" si="3480"/>
        <v>0</v>
      </c>
      <c r="Z207" s="42">
        <f t="shared" si="3480"/>
        <v>0</v>
      </c>
      <c r="AA207" s="43">
        <f t="shared" si="3480"/>
        <v>0</v>
      </c>
      <c r="AB207" s="195">
        <f t="shared" ref="AB207" si="3481">IF($B205=$B199,COUNTIF(AD207:AJ207,0),COUNTIF(AD208:AJ208,0)+COUNTIF(AD208:AJ208,""))</f>
        <v>7</v>
      </c>
      <c r="AC207" s="39">
        <f t="shared" ref="AC207:AJ207" si="3482">IF($B199=$B205,AC208+AC201,AC208)</f>
        <v>0</v>
      </c>
      <c r="AD207" s="40">
        <f t="shared" si="3482"/>
        <v>0</v>
      </c>
      <c r="AE207" s="40">
        <f t="shared" si="3482"/>
        <v>0</v>
      </c>
      <c r="AF207" s="40">
        <f t="shared" si="3482"/>
        <v>0</v>
      </c>
      <c r="AG207" s="40">
        <f t="shared" si="3482"/>
        <v>0</v>
      </c>
      <c r="AH207" s="41">
        <f t="shared" si="3482"/>
        <v>0</v>
      </c>
      <c r="AI207" s="42">
        <f t="shared" si="3482"/>
        <v>0</v>
      </c>
      <c r="AJ207" s="43">
        <f t="shared" si="3482"/>
        <v>0</v>
      </c>
      <c r="AK207" s="195">
        <f t="shared" ref="AK207" si="3483">IF($B205=$B199,COUNTIF(AM207:AS207,0),COUNTIF(AM208:AS208,0)+COUNTIF(AM208:AS208,""))</f>
        <v>7</v>
      </c>
      <c r="AL207" s="39">
        <f t="shared" ref="AL207:AS207" si="3484">IF($B199=$B205,AL208+AL201,AL208)</f>
        <v>0</v>
      </c>
      <c r="AM207" s="40">
        <f t="shared" si="3484"/>
        <v>0</v>
      </c>
      <c r="AN207" s="40">
        <f t="shared" si="3484"/>
        <v>0</v>
      </c>
      <c r="AO207" s="40">
        <f t="shared" si="3484"/>
        <v>0</v>
      </c>
      <c r="AP207" s="40">
        <f t="shared" si="3484"/>
        <v>0</v>
      </c>
      <c r="AQ207" s="41">
        <f t="shared" si="3484"/>
        <v>0</v>
      </c>
      <c r="AR207" s="42">
        <f t="shared" si="3484"/>
        <v>0</v>
      </c>
      <c r="AS207" s="43">
        <f t="shared" si="3484"/>
        <v>0</v>
      </c>
      <c r="AT207" s="195">
        <f t="shared" ref="AT207" si="3485">IF($B205=$B199,COUNTIF(AV207:BB207,0),COUNTIF(AV208:BB208,0)+COUNTIF(AV208:BB208,""))</f>
        <v>7</v>
      </c>
      <c r="AU207" s="39">
        <f t="shared" ref="AU207:BB207" si="3486">IF($B199=$B205,AU208+AU201,AU208)</f>
        <v>0</v>
      </c>
      <c r="AV207" s="40">
        <f t="shared" si="3486"/>
        <v>0</v>
      </c>
      <c r="AW207" s="40">
        <f t="shared" si="3486"/>
        <v>0</v>
      </c>
      <c r="AX207" s="40">
        <f t="shared" si="3486"/>
        <v>0</v>
      </c>
      <c r="AY207" s="40">
        <f t="shared" si="3486"/>
        <v>0</v>
      </c>
      <c r="AZ207" s="41">
        <f t="shared" si="3486"/>
        <v>0</v>
      </c>
      <c r="BA207" s="42">
        <f t="shared" si="3486"/>
        <v>0</v>
      </c>
      <c r="BB207" s="43">
        <f t="shared" si="3486"/>
        <v>0</v>
      </c>
    </row>
    <row r="208" spans="1:54" ht="15.75" customHeight="1" x14ac:dyDescent="0.2">
      <c r="A208" s="1">
        <f t="shared" ref="A208" si="3487">A205</f>
        <v>0</v>
      </c>
      <c r="B208" s="313">
        <f t="shared" ref="B208" si="3488">B202+1</f>
        <v>32</v>
      </c>
      <c r="C208" s="314"/>
      <c r="D208" s="314"/>
      <c r="E208" s="314"/>
      <c r="F208" s="31"/>
      <c r="G208" s="183"/>
      <c r="H208" s="122">
        <f t="shared" ref="H208" si="3489">5-COUNTIF(AU205,0)-COUNTIF(AL205,0)-COUNTIF(AC205,0)-COUNTIF(T205,0)-COUNTIF(K205,0)</f>
        <v>0</v>
      </c>
      <c r="I208" s="165">
        <f t="shared" si="3446"/>
        <v>0</v>
      </c>
      <c r="J208" s="187">
        <f t="shared" ref="J208" si="3490">IF($B205=$B199,J202+IF($F205&lt;&gt;$G205,(K205+$G207-$G206)/$F205,K205/$F205),IF($F205&lt;&gt;G205,(K205+$G207-$G206)/$F205,K205/$F205))</f>
        <v>0</v>
      </c>
      <c r="K208" s="7">
        <f t="shared" ref="K208:K209" si="3491">SUM(L208:R208)</f>
        <v>0</v>
      </c>
      <c r="L208" s="26">
        <f t="shared" ref="L208:R208" si="3492">L205</f>
        <v>0</v>
      </c>
      <c r="M208" s="26">
        <f t="shared" si="3492"/>
        <v>0</v>
      </c>
      <c r="N208" s="26">
        <f t="shared" si="3492"/>
        <v>0</v>
      </c>
      <c r="O208" s="26">
        <f t="shared" si="3492"/>
        <v>0</v>
      </c>
      <c r="P208" s="26">
        <f t="shared" si="3492"/>
        <v>0</v>
      </c>
      <c r="Q208" s="29">
        <f t="shared" si="3492"/>
        <v>0</v>
      </c>
      <c r="R208" s="23">
        <f t="shared" si="3492"/>
        <v>0</v>
      </c>
      <c r="S208" s="187">
        <f t="shared" ref="S208" si="3493">IF($B205=$B199,S202+IF($F205&lt;&gt;$G205,(T205+$G207-$G206)/$F205,T205/$F205),IF($F205&lt;&gt;P205,(T205+$G207-$G206)/$F205,T205/$F205))</f>
        <v>0</v>
      </c>
      <c r="T208" s="7">
        <f t="shared" ref="T208:T209" si="3494">SUM(U208:AA208)</f>
        <v>0</v>
      </c>
      <c r="U208" s="26">
        <f t="shared" ref="U208:AA208" si="3495">U205</f>
        <v>0</v>
      </c>
      <c r="V208" s="26">
        <f t="shared" si="3495"/>
        <v>0</v>
      </c>
      <c r="W208" s="26">
        <f t="shared" si="3495"/>
        <v>0</v>
      </c>
      <c r="X208" s="26">
        <f t="shared" si="3495"/>
        <v>0</v>
      </c>
      <c r="Y208" s="113">
        <f t="shared" si="3495"/>
        <v>0</v>
      </c>
      <c r="Z208" s="29">
        <f t="shared" si="3495"/>
        <v>0</v>
      </c>
      <c r="AA208" s="23">
        <f t="shared" si="3495"/>
        <v>0</v>
      </c>
      <c r="AB208" s="187">
        <f t="shared" ref="AB208" si="3496">IF($B205=$B199,AB202+IF($F205&lt;&gt;$G205,(AC205+$G207-$G206)/$F205,AC205/$F205),IF($F205&lt;&gt;Y205,(AC205+$G207-$G206)/$F205,AC205/$F205))</f>
        <v>0</v>
      </c>
      <c r="AC208" s="7">
        <f t="shared" ref="AC208:AC209" si="3497">SUM(AD208:AJ208)</f>
        <v>0</v>
      </c>
      <c r="AD208" s="26">
        <f t="shared" ref="AD208:AJ208" si="3498">AD205</f>
        <v>0</v>
      </c>
      <c r="AE208" s="26">
        <f t="shared" si="3498"/>
        <v>0</v>
      </c>
      <c r="AF208" s="26">
        <f t="shared" si="3498"/>
        <v>0</v>
      </c>
      <c r="AG208" s="26">
        <f t="shared" si="3498"/>
        <v>0</v>
      </c>
      <c r="AH208" s="113">
        <f t="shared" si="3498"/>
        <v>0</v>
      </c>
      <c r="AI208" s="29">
        <f t="shared" si="3498"/>
        <v>0</v>
      </c>
      <c r="AJ208" s="23">
        <f t="shared" si="3498"/>
        <v>0</v>
      </c>
      <c r="AK208" s="187">
        <f t="shared" ref="AK208" si="3499">IF($B205=$B199,AK202+IF($F205&lt;&gt;$G205,(AL205+$G207-$G206)/$F205,AL205/$F205),IF($F205&lt;&gt;AH205,(AL205+$G207-$G206)/$F205,AL205/$F205))</f>
        <v>0</v>
      </c>
      <c r="AL208" s="7">
        <f t="shared" ref="AL208:AL209" si="3500">SUM(AM208:AS208)</f>
        <v>0</v>
      </c>
      <c r="AM208" s="26">
        <f t="shared" ref="AM208:AS208" si="3501">AM205</f>
        <v>0</v>
      </c>
      <c r="AN208" s="26">
        <f t="shared" si="3501"/>
        <v>0</v>
      </c>
      <c r="AO208" s="26">
        <f t="shared" si="3501"/>
        <v>0</v>
      </c>
      <c r="AP208" s="26">
        <f t="shared" si="3501"/>
        <v>0</v>
      </c>
      <c r="AQ208" s="113">
        <f t="shared" si="3501"/>
        <v>0</v>
      </c>
      <c r="AR208" s="29">
        <f t="shared" si="3501"/>
        <v>0</v>
      </c>
      <c r="AS208" s="23">
        <f t="shared" si="3501"/>
        <v>0</v>
      </c>
      <c r="AT208" s="187">
        <f t="shared" ref="AT208" si="3502">IF($B205=$B199,AT202+IF($F205&lt;&gt;$G205,(AU205+$G207-$G206)/$F205,AU205/$F205),IF($F205&lt;&gt;AQ205,(AU205+$G207-$G206)/$F205,AU205/$F205))</f>
        <v>0</v>
      </c>
      <c r="AU208" s="7">
        <f t="shared" ref="AU208:AU209" si="3503">SUM(AV208:BB208)</f>
        <v>0</v>
      </c>
      <c r="AV208" s="6">
        <f t="shared" ref="AV208" si="3504">IF(SUM($AM$9:$AS$9)=SUM($AV$9:$BB$9),AV205,IF(AND(SUM($AV$9:$BB$9)&gt;42,SUM($AV$9:$BB$9)&lt;49),AV205,0))</f>
        <v>0</v>
      </c>
      <c r="AW208" s="6">
        <f t="shared" ref="AW208:BB208" si="3505">IF(SUM($AM$9:$AS$9)=SUM($AV$9:$BB$9),AW205,IF(AND(SUM($AV$9:$BB$9)&gt;42,SUM($AV$9:$BB$9)&lt;49),AW205,0))</f>
        <v>0</v>
      </c>
      <c r="AX208" s="6">
        <f t="shared" si="3505"/>
        <v>0</v>
      </c>
      <c r="AY208" s="6">
        <f t="shared" si="3505"/>
        <v>0</v>
      </c>
      <c r="AZ208" s="26">
        <f t="shared" si="3505"/>
        <v>0</v>
      </c>
      <c r="BA208" s="29">
        <f t="shared" si="3505"/>
        <v>0</v>
      </c>
      <c r="BB208" s="23">
        <f t="shared" si="3505"/>
        <v>0</v>
      </c>
    </row>
    <row r="209" spans="1:54" ht="15.75" customHeight="1" x14ac:dyDescent="0.2">
      <c r="A209" s="1">
        <f t="shared" ref="A209:A210" si="3506">A208</f>
        <v>0</v>
      </c>
      <c r="B209" s="313"/>
      <c r="C209" s="314"/>
      <c r="D209" s="314"/>
      <c r="E209" s="314"/>
      <c r="F209" s="31"/>
      <c r="G209" s="183"/>
      <c r="H209" s="123">
        <f t="shared" ref="H209" si="3507">IF($B205=$B199,H203+F209,$F209)</f>
        <v>0</v>
      </c>
      <c r="I209" s="165">
        <f t="shared" si="3446"/>
        <v>0</v>
      </c>
      <c r="J209" s="141">
        <f t="shared" ref="J209" si="3508">IF($H208=0,0,IF($B199=$B205,IF($H210&gt;0,$H210+J203,K205+J203),IF($H210&gt;0,$H210,K205)))</f>
        <v>0</v>
      </c>
      <c r="K209" s="7">
        <f t="shared" si="3491"/>
        <v>0</v>
      </c>
      <c r="L209" s="6"/>
      <c r="M209" s="6"/>
      <c r="N209" s="6"/>
      <c r="O209" s="6"/>
      <c r="P209" s="26"/>
      <c r="Q209" s="29"/>
      <c r="R209" s="23"/>
      <c r="S209" s="141">
        <f t="shared" ref="S209" si="3509">IF($H208=0,0,IF($B199=$B205,IF($H210&gt;0,$H210+S203,T205+S203),IF($H210&gt;0,$H210,T205)))</f>
        <v>0</v>
      </c>
      <c r="T209" s="7">
        <f t="shared" si="3494"/>
        <v>0</v>
      </c>
      <c r="U209" s="6"/>
      <c r="V209" s="6"/>
      <c r="W209" s="6"/>
      <c r="X209" s="6"/>
      <c r="Y209" s="26"/>
      <c r="Z209" s="29"/>
      <c r="AA209" s="23"/>
      <c r="AB209" s="141">
        <f t="shared" ref="AB209" si="3510">IF($H208=0,0,IF($B199=$B205,IF($H210&gt;0,$H210+AB203,AC205+AB203),IF($H210&gt;0,$H210,AC205)))</f>
        <v>0</v>
      </c>
      <c r="AC209" s="7">
        <f t="shared" si="3497"/>
        <v>0</v>
      </c>
      <c r="AD209" s="6"/>
      <c r="AE209" s="6"/>
      <c r="AF209" s="6"/>
      <c r="AG209" s="6"/>
      <c r="AH209" s="26"/>
      <c r="AI209" s="29"/>
      <c r="AJ209" s="23"/>
      <c r="AK209" s="141">
        <f t="shared" ref="AK209" si="3511">IF($H208=0,0,IF($B199=$B205,IF($H210&gt;0,$H210+AK203,AL205+AK203),IF($H210&gt;0,$H210,AL205)))</f>
        <v>0</v>
      </c>
      <c r="AL209" s="7">
        <f t="shared" si="3500"/>
        <v>0</v>
      </c>
      <c r="AM209" s="6"/>
      <c r="AN209" s="6"/>
      <c r="AO209" s="6"/>
      <c r="AP209" s="6"/>
      <c r="AQ209" s="26"/>
      <c r="AR209" s="29"/>
      <c r="AS209" s="23"/>
      <c r="AT209" s="141">
        <f t="shared" ref="AT209" si="3512">IF($H208=0,0,IF($B199=$B205,IF($H210&gt;0,$H210+AT203,AU205+AT203),IF($H210&gt;0,$H210,AU205)))</f>
        <v>0</v>
      </c>
      <c r="AU209" s="7">
        <f t="shared" si="3503"/>
        <v>0</v>
      </c>
      <c r="AV209" s="6"/>
      <c r="AW209" s="6"/>
      <c r="AX209" s="6"/>
      <c r="AY209" s="6"/>
      <c r="AZ209" s="26"/>
      <c r="BA209" s="29"/>
      <c r="BB209" s="23"/>
    </row>
    <row r="210" spans="1:54" ht="18.75" customHeight="1" thickBot="1" x14ac:dyDescent="0.25">
      <c r="A210" s="1">
        <f t="shared" si="3506"/>
        <v>0</v>
      </c>
      <c r="B210" s="323" t="str">
        <f>IF(B205="",Wydruk!$AE$6,IF(J206=0,Wydruk!$AE$7,IF(AND(G206&lt;G207,B205&lt;&gt;$B211),Wydruk!$AE$13,IF(AND($B205=$B199,$B205&lt;&gt;$B211),IF(OR(OR(J210&lt;4,J210&gt;5),OR(S210&lt;4,S210&gt;5),OR(AB210&lt;4,AB210&gt;5),OR(AK210&lt;4,AK210&gt;5),OR(AND(AT210&lt;4,AT210&gt;0),AT210&gt;5)),Wydruk!$AE$8,Wydruk!$AE$9),IF($B205=$B211,IF($F209&lt;&gt;0,Wydruk!$AE$12,Wydruk!$AE$10),IF(OR(OR(J206&lt;4,J206&gt;5),OR(S206&lt;4,S206&gt;5),OR(AB206&lt;4,AB206&gt;5),OR(AK206&lt;4,AK206&gt;5),OR(AND(AT206&lt;4,AT206&gt;0),AT206&gt;5)),Wydruk!$AE$8,Wydruk!$AE$11))))))</f>
        <v>Uzupełnij liczby godzin tygodniowego planu</v>
      </c>
      <c r="C210" s="324"/>
      <c r="D210" s="324"/>
      <c r="E210" s="324"/>
      <c r="F210" s="173">
        <f>październik!F210</f>
        <v>0</v>
      </c>
      <c r="G210" s="184">
        <f>październik!G210</f>
        <v>0</v>
      </c>
      <c r="H210" s="191">
        <f t="shared" ref="H210" si="3513">IF(OR($G210=0,$F210=0,$G210="",$F210=""),0,$G210/$F210)</f>
        <v>0</v>
      </c>
      <c r="I210" s="193"/>
      <c r="J210" s="176">
        <f t="shared" ref="J210" si="3514">IF($B199=$B205,IF(L205+L200&gt;0,1,0)+IF(M205+M200&gt;0,1,0)+IF(N205+N200&gt;0,1,0)+IF(O205+O200&gt;0,1,0)+IF(P205+P200&gt;0,1,0)+IF(Q205+Q200&gt;0,1,0)+IF(R205+R200&gt;0,1,0),J206)</f>
        <v>0</v>
      </c>
      <c r="K210" s="133">
        <f t="shared" ref="K210" si="3515">IF(OR($B205=$B211,J210=0,(K206-Q210+O210)&lt;=0),0,(K206-Q210+O210)/J210)</f>
        <v>0</v>
      </c>
      <c r="L210" s="137">
        <f t="shared" ref="L210" si="3516">IF(K210*(7-J207)&lt;=0,0,K210*(7-J207))</f>
        <v>0</v>
      </c>
      <c r="M210" s="311">
        <f t="shared" ref="M210" si="3517">ROUND(IF(OR(K207-K210*(7-J207)+P210&lt;0,$B205=$B211,K210&lt;=0,K207=0),0,IF(K207-K210*(7-J207)+P210&gt;Q210-O210+P210,Q210-O210+P210,K207-K210*(7-J207)+P210)),1)</f>
        <v>0</v>
      </c>
      <c r="N210" s="312"/>
      <c r="O210" s="139">
        <f t="shared" ref="O210" si="3518">IF(OR($B205=$B211,J206=0),0,IF($B205=$B199,J205,$F205))</f>
        <v>0</v>
      </c>
      <c r="P210" s="30">
        <f t="shared" ref="P210" si="3519">IF(OR($B205=$B211,J210=0),0,$G207-$G206)</f>
        <v>0</v>
      </c>
      <c r="Q210" s="134">
        <f t="shared" ref="Q210" si="3520">IF(OR($B205=$B211,J210=0),0,J209)</f>
        <v>0</v>
      </c>
      <c r="R210" s="138">
        <f t="shared" ref="R210" si="3521">IF($B205=$B211,0,K207)</f>
        <v>0</v>
      </c>
      <c r="S210" s="176">
        <f t="shared" ref="S210" si="3522">IF($B199=$B205,IF(U205+U200&gt;0,1,0)+IF(V205+V200&gt;0,1,0)+IF(W205+W200&gt;0,1,0)+IF(X205+X200&gt;0,1,0)+IF(Y205+Y200&gt;0,1,0)+IF(Z205+Z200&gt;0,1,0)+IF(AA205+AA200&gt;0,1,0),S206)</f>
        <v>0</v>
      </c>
      <c r="T210" s="133">
        <f t="shared" ref="T210" si="3523">IF(OR($B205=$B211,S210=0,(T206-Z210+X210)&lt;=0),0,(T206-Z210+X210)/S210)</f>
        <v>0</v>
      </c>
      <c r="U210" s="137">
        <f t="shared" ref="U210" si="3524">IF(T210*(7-S207)&lt;=0,0,T210*(7-S207))</f>
        <v>0</v>
      </c>
      <c r="V210" s="311">
        <f t="shared" ref="V210" si="3525">ROUND(IF(OR(T207-T210*(7-S207)+Y210&lt;0,$B205=$B211,T210&lt;=0,T207=0),0,IF(T207-T210*(7-S207)+Y210&gt;Z210-X210+Y210,Z210-X210+Y210,T207-T210*(7-S207)+Y210)),1)</f>
        <v>0</v>
      </c>
      <c r="W210" s="312"/>
      <c r="X210" s="139">
        <f t="shared" ref="X210" si="3526">IF(OR($B205=$B211,S206=0),0,IF($B205=$B199,S205,$F205))</f>
        <v>0</v>
      </c>
      <c r="Y210" s="30">
        <f t="shared" ref="Y210" si="3527">IF(OR($B205=$B211,S210=0),0,$G207-$G206)</f>
        <v>0</v>
      </c>
      <c r="Z210" s="134">
        <f t="shared" ref="Z210" si="3528">IF(OR($B205=$B211,S210=0),0,S209)</f>
        <v>0</v>
      </c>
      <c r="AA210" s="138">
        <f t="shared" ref="AA210" si="3529">IF($B205=$B211,0,T207)</f>
        <v>0</v>
      </c>
      <c r="AB210" s="176">
        <f t="shared" ref="AB210" si="3530">IF($B199=$B205,IF(AD205+AD200&gt;0,1,0)+IF(AE205+AE200&gt;0,1,0)+IF(AF205+AF200&gt;0,1,0)+IF(AG205+AG200&gt;0,1,0)+IF(AH205+AH200&gt;0,1,0)+IF(AI205+AI200&gt;0,1,0)+IF(AJ205+AJ200&gt;0,1,0),AB206)</f>
        <v>0</v>
      </c>
      <c r="AC210" s="133">
        <f t="shared" ref="AC210" si="3531">IF(OR($B205=$B211,AB210=0,(AC206-AI210+AG210)&lt;=0),0,(AC206-AI210+AG210)/AB210)</f>
        <v>0</v>
      </c>
      <c r="AD210" s="137">
        <f t="shared" ref="AD210" si="3532">IF(AC210*(7-AB207)&lt;=0,0,AC210*(7-AB207))</f>
        <v>0</v>
      </c>
      <c r="AE210" s="311">
        <f t="shared" ref="AE210" si="3533">ROUND(IF(OR(AC207-AC210*(7-AB207)+AH210&lt;0,$B205=$B211,AC210&lt;=0,AC207=0),0,IF(AC207-AC210*(7-AB207)+AH210&gt;AI210-AG210+AH210,AI210-AG210+AH210,AC207-AC210*(7-AB207)+AH210)),1)</f>
        <v>0</v>
      </c>
      <c r="AF210" s="312"/>
      <c r="AG210" s="139">
        <f t="shared" ref="AG210" si="3534">IF(OR($B205=$B211,AB206=0),0,IF($B205=$B199,AB205,$F205))</f>
        <v>0</v>
      </c>
      <c r="AH210" s="30">
        <f t="shared" ref="AH210" si="3535">IF(OR($B205=$B211,AB210=0),0,$G207-$G206)</f>
        <v>0</v>
      </c>
      <c r="AI210" s="134">
        <f t="shared" ref="AI210" si="3536">IF(OR($B205=$B211,AB210=0),0,AB209)</f>
        <v>0</v>
      </c>
      <c r="AJ210" s="138">
        <f t="shared" ref="AJ210" si="3537">IF($B205=$B211,0,AC207)</f>
        <v>0</v>
      </c>
      <c r="AK210" s="176">
        <f t="shared" ref="AK210" si="3538">IF($B199=$B205,IF(AM205+AM200&gt;0,1,0)+IF(AN205+AN200&gt;0,1,0)+IF(AO205+AO200&gt;0,1,0)+IF(AP205+AP200&gt;0,1,0)+IF(AQ205+AQ200&gt;0,1,0)+IF(AR205+AR200&gt;0,1,0)+IF(AS205+AS200&gt;0,1,0),AK206)</f>
        <v>0</v>
      </c>
      <c r="AL210" s="133">
        <f t="shared" ref="AL210" si="3539">IF(OR($B205=$B211,AK210=0,(AL206-AR210+AP210)&lt;=0),0,(AL206-AR210+AP210)/AK210)</f>
        <v>0</v>
      </c>
      <c r="AM210" s="137">
        <f t="shared" ref="AM210" si="3540">IF(AL210*(7-AK207)&lt;=0,0,AL210*(7-AK207))</f>
        <v>0</v>
      </c>
      <c r="AN210" s="311">
        <f t="shared" ref="AN210" si="3541">ROUND(IF(OR(AL207-AL210*(7-AK207)+AQ210&lt;0,$B205=$B211,AL210&lt;=0,AL207=0),0,IF(AL207-AL210*(7-AK207)+AQ210&gt;AR210-AP210+AQ210,AR210-AP210+AQ210,AL207-AL210*(7-AK207)+AQ210)),1)</f>
        <v>0</v>
      </c>
      <c r="AO210" s="312"/>
      <c r="AP210" s="139">
        <f t="shared" ref="AP210" si="3542">IF(OR($B205=$B211,AK206=0),0,IF($B205=$B199,AK205,$F205))</f>
        <v>0</v>
      </c>
      <c r="AQ210" s="30">
        <f t="shared" ref="AQ210" si="3543">IF(OR($B205=$B211,AK210=0),0,$G207-$G206)</f>
        <v>0</v>
      </c>
      <c r="AR210" s="134">
        <f t="shared" ref="AR210" si="3544">IF(OR($B205=$B211,AK210=0),0,AK209)</f>
        <v>0</v>
      </c>
      <c r="AS210" s="138">
        <f t="shared" ref="AS210" si="3545">IF($B205=$B211,0,AL207)</f>
        <v>0</v>
      </c>
      <c r="AT210" s="176">
        <f t="shared" ref="AT210" si="3546">IF($B199=$B205,IF(AV205+AV200&gt;0,1,0)+IF(AW205+AW200&gt;0,1,0)+IF(AX205+AX200&gt;0,1,0)+IF(AY205+AY200&gt;0,1,0)+IF(AZ205+AZ200&gt;0,1,0)+IF(BA205+BA200&gt;0,1,0)+IF(BB205+BB200&gt;0,1,0),AT206)</f>
        <v>0</v>
      </c>
      <c r="AU210" s="133">
        <f t="shared" ref="AU210" si="3547">IF(OR($B205=$B211,AT210=0,(AU206-BA210+AY210)&lt;=0),0,(AU206-BA210+AY210)/AT210)</f>
        <v>0</v>
      </c>
      <c r="AV210" s="137">
        <f t="shared" ref="AV210" si="3548">IF(AU210*(7-AT207)&lt;=0,0,AU210*(7-AT207))</f>
        <v>0</v>
      </c>
      <c r="AW210" s="311">
        <f t="shared" ref="AW210" si="3549">ROUND(IF(OR(AU207-AU210*(7-AT207)+AZ210&lt;0,$B205=$B211,AU210&lt;=0,AU207=0),0,IF(AU207-AU210*(7-AT207)+AZ210&gt;BA210-AY210+AZ210,BA210-AY210+AZ210,AU207-AU210*(7-AT207)+AZ210)),1)</f>
        <v>0</v>
      </c>
      <c r="AX210" s="312"/>
      <c r="AY210" s="139">
        <f t="shared" ref="AY210" si="3550">IF(OR($B205=$B211,AT206=0),0,IF($B205=$B199,AT205,$F205))</f>
        <v>0</v>
      </c>
      <c r="AZ210" s="30">
        <f t="shared" ref="AZ210" si="3551">IF(OR($B205=$B211,AT210=0),0,$G207-$G206)</f>
        <v>0</v>
      </c>
      <c r="BA210" s="134">
        <f t="shared" ref="BA210" si="3552">IF(OR($B205=$B211,AT210=0),0,AT209)</f>
        <v>0</v>
      </c>
      <c r="BB210" s="138">
        <f t="shared" ref="BB210" si="3553">IF($B205=$B211,0,AU207)</f>
        <v>0</v>
      </c>
    </row>
    <row r="211" spans="1:54" ht="15.75" x14ac:dyDescent="0.2">
      <c r="A211" s="1">
        <f t="shared" ref="A211" si="3554">IF(B211="","1. Niewypełnione",B211)</f>
        <v>0</v>
      </c>
      <c r="B211" s="320">
        <f>październik!B211</f>
        <v>0</v>
      </c>
      <c r="C211" s="321">
        <f>październik!C211</f>
        <v>0</v>
      </c>
      <c r="D211" s="321">
        <f>październik!D211</f>
        <v>0</v>
      </c>
      <c r="E211" s="321">
        <f>październik!E211</f>
        <v>0</v>
      </c>
      <c r="F211" s="177">
        <f>październik!F211</f>
        <v>18</v>
      </c>
      <c r="G211" s="185">
        <f>październik!G211</f>
        <v>18</v>
      </c>
      <c r="H211" s="177"/>
      <c r="I211" s="192">
        <f t="shared" ref="I211:I215" si="3555">K211+T211+AC211+AL211+AU211</f>
        <v>0</v>
      </c>
      <c r="J211" s="186">
        <f t="shared" ref="J211" si="3556">IF(OR($B211=$B217,J214=0),0,ROUND((K212+P216)/J214,0))</f>
        <v>0</v>
      </c>
      <c r="K211" s="51">
        <f t="shared" ref="K211:K212" si="3557">SUM(L211:R211)</f>
        <v>0</v>
      </c>
      <c r="L211" s="52">
        <f>październik!L211</f>
        <v>0</v>
      </c>
      <c r="M211" s="52">
        <f>październik!M211</f>
        <v>0</v>
      </c>
      <c r="N211" s="52">
        <f>październik!N211</f>
        <v>0</v>
      </c>
      <c r="O211" s="52">
        <f>październik!O211</f>
        <v>0</v>
      </c>
      <c r="P211" s="53">
        <f>październik!P211</f>
        <v>0</v>
      </c>
      <c r="Q211" s="54">
        <f>październik!Q211</f>
        <v>0</v>
      </c>
      <c r="R211" s="55">
        <f>październik!R211</f>
        <v>0</v>
      </c>
      <c r="S211" s="188">
        <f t="shared" ref="S211" si="3558">IF(OR($B211=$B217,S214=0),0,ROUND((T212+Y216)/S214,0))</f>
        <v>0</v>
      </c>
      <c r="T211" s="51">
        <f t="shared" ref="T211:T212" si="3559">SUM(U211:AA211)</f>
        <v>0</v>
      </c>
      <c r="U211" s="52">
        <f>październik!U211</f>
        <v>0</v>
      </c>
      <c r="V211" s="52">
        <f>październik!V211</f>
        <v>0</v>
      </c>
      <c r="W211" s="52">
        <f>październik!W211</f>
        <v>0</v>
      </c>
      <c r="X211" s="52">
        <f>październik!X211</f>
        <v>0</v>
      </c>
      <c r="Y211" s="53">
        <f>październik!Y211</f>
        <v>0</v>
      </c>
      <c r="Z211" s="54">
        <f>październik!Z211</f>
        <v>0</v>
      </c>
      <c r="AA211" s="55">
        <f>październik!AA211</f>
        <v>0</v>
      </c>
      <c r="AB211" s="188">
        <f t="shared" ref="AB211" si="3560">IF(OR($B211=$B217,AB214=0),0,ROUND((AC212+AH216)/AB214,0))</f>
        <v>0</v>
      </c>
      <c r="AC211" s="51">
        <f t="shared" ref="AC211:AC212" si="3561">SUM(AD211:AJ211)</f>
        <v>0</v>
      </c>
      <c r="AD211" s="52">
        <f>październik!AD211</f>
        <v>0</v>
      </c>
      <c r="AE211" s="52">
        <f>październik!AE211</f>
        <v>0</v>
      </c>
      <c r="AF211" s="52">
        <f>październik!AF211</f>
        <v>0</v>
      </c>
      <c r="AG211" s="52">
        <f>październik!AG211</f>
        <v>0</v>
      </c>
      <c r="AH211" s="53">
        <f>październik!AH211</f>
        <v>0</v>
      </c>
      <c r="AI211" s="54">
        <f>październik!AI211</f>
        <v>0</v>
      </c>
      <c r="AJ211" s="55">
        <f>październik!AJ211</f>
        <v>0</v>
      </c>
      <c r="AK211" s="188">
        <f t="shared" ref="AK211" si="3562">IF(OR($B211=$B217,AK214=0),0,ROUND((AL212+AQ216)/AK214,0))</f>
        <v>0</v>
      </c>
      <c r="AL211" s="51">
        <f t="shared" ref="AL211:AL212" si="3563">SUM(AM211:AS211)</f>
        <v>0</v>
      </c>
      <c r="AM211" s="52">
        <f>październik!AM211</f>
        <v>0</v>
      </c>
      <c r="AN211" s="52">
        <f>październik!AN211</f>
        <v>0</v>
      </c>
      <c r="AO211" s="52">
        <f>październik!AO211</f>
        <v>0</v>
      </c>
      <c r="AP211" s="52">
        <f>październik!AP211</f>
        <v>0</v>
      </c>
      <c r="AQ211" s="53">
        <f>październik!AQ211</f>
        <v>0</v>
      </c>
      <c r="AR211" s="54">
        <f>październik!AR211</f>
        <v>0</v>
      </c>
      <c r="AS211" s="55">
        <f>październik!AS211</f>
        <v>0</v>
      </c>
      <c r="AT211" s="188">
        <f t="shared" ref="AT211" si="3564">IF(OR($B211=$B217,AT214=0),0,ROUND((AU212+AZ216)/AT214,0))</f>
        <v>0</v>
      </c>
      <c r="AU211" s="51">
        <f t="shared" ref="AU211:AU212" si="3565">SUM(AV211:BB211)</f>
        <v>0</v>
      </c>
      <c r="AV211" s="52">
        <f t="shared" ref="AV211" si="3566">IF(SUM($AM$9:$AS$9)=SUM($AV$9:$BB$9),AM211,IF(AND(SUM($AV$9:$BB$9)&gt;42,SUM($AV$9:$BB$9)&lt;49),AM211,0))</f>
        <v>0</v>
      </c>
      <c r="AW211" s="52">
        <f t="shared" ref="AW211" si="3567">IF(SUM($AM$9:$AS$9)=SUM($AV$9:$BB$9),AN211,IF(AND(SUM($AV$9:$BB$9)&gt;42,SUM($AV$9:$BB$9)&lt;49),AN211,0))</f>
        <v>0</v>
      </c>
      <c r="AX211" s="52">
        <f t="shared" ref="AX211" si="3568">IF(SUM($AM$9:$AS$9)=SUM($AV$9:$BB$9),AO211,IF(AND(SUM($AV$9:$BB$9)&gt;42,SUM($AV$9:$BB$9)&lt;49),AO211,0))</f>
        <v>0</v>
      </c>
      <c r="AY211" s="52">
        <f t="shared" ref="AY211" si="3569">IF(SUM($AM$9:$AS$9)=SUM($AV$9:$BB$9),AP211,IF(AND(SUM($AV$9:$BB$9)&gt;42,SUM($AV$9:$BB$9)&lt;49),AP211,0))</f>
        <v>0</v>
      </c>
      <c r="AZ211" s="53">
        <f t="shared" ref="AZ211" si="3570">IF(SUM($AM$9:$AS$9)=SUM($AV$9:$BB$9),AQ211,IF(AND(SUM($AV$9:$BB$9)&gt;42,SUM($AV$9:$BB$9)&lt;49),AQ211,0))</f>
        <v>0</v>
      </c>
      <c r="BA211" s="54">
        <f t="shared" ref="BA211" si="3571">IF(SUM($AM$9:$AS$9)=SUM($AV$9:$BB$9),AR211,IF(AND(SUM($AV$9:$BB$9)&gt;42,SUM($AV$9:$BB$9)&lt;49),AR211,0))</f>
        <v>0</v>
      </c>
      <c r="BB211" s="55">
        <f t="shared" ref="BB211" si="3572">IF(SUM($AM$9:$AS$9)=SUM($AV$9:$BB$9),AS211,IF(AND(SUM($AV$9:$BB$9)&gt;42,SUM($AV$9:$BB$9)&lt;49),AS211,0))</f>
        <v>0</v>
      </c>
    </row>
    <row r="212" spans="1:54" ht="12.75" hidden="1" customHeight="1" x14ac:dyDescent="0.2">
      <c r="B212" s="93"/>
      <c r="C212" s="94"/>
      <c r="D212" s="95"/>
      <c r="E212" s="115"/>
      <c r="F212" s="140" t="b">
        <f t="shared" ref="F212" si="3573">IF($B205=$B211,OR(F206,G211&lt;F211),G211&lt;F211)</f>
        <v>0</v>
      </c>
      <c r="G212" s="189">
        <f t="shared" ref="G212" si="3574">IF(AND($B205=$B211,$B205&lt;&gt;"",$B205&lt;&gt;0),G211+G206,G211)</f>
        <v>18</v>
      </c>
      <c r="H212" s="120"/>
      <c r="I212" s="165">
        <f t="shared" si="3555"/>
        <v>0</v>
      </c>
      <c r="J212" s="194">
        <f t="shared" ref="J212" si="3575">7-COUNTIF(L211:R211,0)-COUNTIF(L211:R211,"")</f>
        <v>0</v>
      </c>
      <c r="K212" s="22">
        <f t="shared" si="3557"/>
        <v>0</v>
      </c>
      <c r="L212" s="35">
        <f t="shared" ref="L212:R212" si="3576">IF($B205=$B211,L211+L206,L211)</f>
        <v>0</v>
      </c>
      <c r="M212" s="35">
        <f t="shared" si="3576"/>
        <v>0</v>
      </c>
      <c r="N212" s="35">
        <f t="shared" si="3576"/>
        <v>0</v>
      </c>
      <c r="O212" s="35">
        <f t="shared" si="3576"/>
        <v>0</v>
      </c>
      <c r="P212" s="36">
        <f t="shared" si="3576"/>
        <v>0</v>
      </c>
      <c r="Q212" s="37">
        <f t="shared" si="3576"/>
        <v>0</v>
      </c>
      <c r="R212" s="38">
        <f t="shared" si="3576"/>
        <v>0</v>
      </c>
      <c r="S212" s="194">
        <f t="shared" ref="S212" si="3577">7-COUNTIF(U211:AA211,0)-COUNTIF(U211:AA211,"")</f>
        <v>0</v>
      </c>
      <c r="T212" s="22">
        <f t="shared" si="3559"/>
        <v>0</v>
      </c>
      <c r="U212" s="35">
        <f t="shared" ref="U212:AA212" si="3578">IF($B205=$B211,U211+U206,U211)</f>
        <v>0</v>
      </c>
      <c r="V212" s="35">
        <f t="shared" si="3578"/>
        <v>0</v>
      </c>
      <c r="W212" s="35">
        <f t="shared" si="3578"/>
        <v>0</v>
      </c>
      <c r="X212" s="35">
        <f t="shared" si="3578"/>
        <v>0</v>
      </c>
      <c r="Y212" s="36">
        <f t="shared" si="3578"/>
        <v>0</v>
      </c>
      <c r="Z212" s="37">
        <f t="shared" si="3578"/>
        <v>0</v>
      </c>
      <c r="AA212" s="38">
        <f t="shared" si="3578"/>
        <v>0</v>
      </c>
      <c r="AB212" s="194">
        <f t="shared" ref="AB212" si="3579">7-COUNTIF(AD211:AJ211,0)-COUNTIF(AD211:AJ211,"")</f>
        <v>0</v>
      </c>
      <c r="AC212" s="22">
        <f t="shared" si="3561"/>
        <v>0</v>
      </c>
      <c r="AD212" s="35">
        <f t="shared" ref="AD212:AJ212" si="3580">IF($B205=$B211,AD211+AD206,AD211)</f>
        <v>0</v>
      </c>
      <c r="AE212" s="35">
        <f t="shared" si="3580"/>
        <v>0</v>
      </c>
      <c r="AF212" s="35">
        <f t="shared" si="3580"/>
        <v>0</v>
      </c>
      <c r="AG212" s="35">
        <f t="shared" si="3580"/>
        <v>0</v>
      </c>
      <c r="AH212" s="36">
        <f t="shared" si="3580"/>
        <v>0</v>
      </c>
      <c r="AI212" s="37">
        <f t="shared" si="3580"/>
        <v>0</v>
      </c>
      <c r="AJ212" s="38">
        <f t="shared" si="3580"/>
        <v>0</v>
      </c>
      <c r="AK212" s="194">
        <f t="shared" ref="AK212" si="3581">7-COUNTIF(AM211:AS211,0)-COUNTIF(AM211:AS211,"")</f>
        <v>0</v>
      </c>
      <c r="AL212" s="22">
        <f t="shared" si="3563"/>
        <v>0</v>
      </c>
      <c r="AM212" s="35">
        <f t="shared" ref="AM212:AS212" si="3582">IF($B205=$B211,AM211+AM206,AM211)</f>
        <v>0</v>
      </c>
      <c r="AN212" s="35">
        <f t="shared" si="3582"/>
        <v>0</v>
      </c>
      <c r="AO212" s="35">
        <f t="shared" si="3582"/>
        <v>0</v>
      </c>
      <c r="AP212" s="35">
        <f t="shared" si="3582"/>
        <v>0</v>
      </c>
      <c r="AQ212" s="36">
        <f t="shared" si="3582"/>
        <v>0</v>
      </c>
      <c r="AR212" s="37">
        <f t="shared" si="3582"/>
        <v>0</v>
      </c>
      <c r="AS212" s="38">
        <f t="shared" si="3582"/>
        <v>0</v>
      </c>
      <c r="AT212" s="194">
        <f t="shared" ref="AT212" si="3583">7-COUNTIF(AV211:BB211,0)-COUNTIF(AV211:BB211,"")</f>
        <v>0</v>
      </c>
      <c r="AU212" s="22">
        <f t="shared" si="3565"/>
        <v>0</v>
      </c>
      <c r="AV212" s="35">
        <f t="shared" ref="AV212:BB212" si="3584">IF($B205=$B211,AV211+AV206,AV211)</f>
        <v>0</v>
      </c>
      <c r="AW212" s="35">
        <f t="shared" si="3584"/>
        <v>0</v>
      </c>
      <c r="AX212" s="35">
        <f t="shared" si="3584"/>
        <v>0</v>
      </c>
      <c r="AY212" s="35">
        <f t="shared" si="3584"/>
        <v>0</v>
      </c>
      <c r="AZ212" s="36">
        <f t="shared" si="3584"/>
        <v>0</v>
      </c>
      <c r="BA212" s="37">
        <f t="shared" si="3584"/>
        <v>0</v>
      </c>
      <c r="BB212" s="38">
        <f t="shared" si="3584"/>
        <v>0</v>
      </c>
    </row>
    <row r="213" spans="1:54" ht="15" hidden="1" customHeight="1" x14ac:dyDescent="0.2">
      <c r="B213" s="116"/>
      <c r="C213" s="117"/>
      <c r="D213" s="118"/>
      <c r="E213" s="119"/>
      <c r="F213" s="92"/>
      <c r="G213" s="190">
        <f t="shared" ref="G213" si="3585">IF(AND($B205=$B211,$B205&lt;&gt;"",$B205&lt;&gt;0),F211+G207,F211)</f>
        <v>18</v>
      </c>
      <c r="H213" s="121"/>
      <c r="I213" s="165">
        <f t="shared" si="3555"/>
        <v>0</v>
      </c>
      <c r="J213" s="195">
        <f t="shared" ref="J213" si="3586">IF($B211=$B205,COUNTIF(L213:R213,0),COUNTIF(L214:R214,0)+COUNTIF(L214:R214,""))</f>
        <v>7</v>
      </c>
      <c r="K213" s="39">
        <f t="shared" ref="K213:R213" si="3587">IF($B205=$B211,K214+K207,K214)</f>
        <v>0</v>
      </c>
      <c r="L213" s="40">
        <f t="shared" si="3587"/>
        <v>0</v>
      </c>
      <c r="M213" s="40">
        <f t="shared" si="3587"/>
        <v>0</v>
      </c>
      <c r="N213" s="40">
        <f t="shared" si="3587"/>
        <v>0</v>
      </c>
      <c r="O213" s="40">
        <f t="shared" si="3587"/>
        <v>0</v>
      </c>
      <c r="P213" s="41">
        <f t="shared" si="3587"/>
        <v>0</v>
      </c>
      <c r="Q213" s="42">
        <f t="shared" si="3587"/>
        <v>0</v>
      </c>
      <c r="R213" s="43">
        <f t="shared" si="3587"/>
        <v>0</v>
      </c>
      <c r="S213" s="195">
        <f t="shared" ref="S213" si="3588">IF($B211=$B205,COUNTIF(U213:AA213,0),COUNTIF(U214:AA214,0)+COUNTIF(U214:AA214,""))</f>
        <v>7</v>
      </c>
      <c r="T213" s="39">
        <f t="shared" ref="T213:AA213" si="3589">IF($B205=$B211,T214+T207,T214)</f>
        <v>0</v>
      </c>
      <c r="U213" s="40">
        <f t="shared" si="3589"/>
        <v>0</v>
      </c>
      <c r="V213" s="40">
        <f t="shared" si="3589"/>
        <v>0</v>
      </c>
      <c r="W213" s="40">
        <f t="shared" si="3589"/>
        <v>0</v>
      </c>
      <c r="X213" s="40">
        <f t="shared" si="3589"/>
        <v>0</v>
      </c>
      <c r="Y213" s="41">
        <f t="shared" si="3589"/>
        <v>0</v>
      </c>
      <c r="Z213" s="42">
        <f t="shared" si="3589"/>
        <v>0</v>
      </c>
      <c r="AA213" s="43">
        <f t="shared" si="3589"/>
        <v>0</v>
      </c>
      <c r="AB213" s="195">
        <f t="shared" ref="AB213" si="3590">IF($B211=$B205,COUNTIF(AD213:AJ213,0),COUNTIF(AD214:AJ214,0)+COUNTIF(AD214:AJ214,""))</f>
        <v>7</v>
      </c>
      <c r="AC213" s="39">
        <f t="shared" ref="AC213:AJ213" si="3591">IF($B205=$B211,AC214+AC207,AC214)</f>
        <v>0</v>
      </c>
      <c r="AD213" s="40">
        <f t="shared" si="3591"/>
        <v>0</v>
      </c>
      <c r="AE213" s="40">
        <f t="shared" si="3591"/>
        <v>0</v>
      </c>
      <c r="AF213" s="40">
        <f t="shared" si="3591"/>
        <v>0</v>
      </c>
      <c r="AG213" s="40">
        <f t="shared" si="3591"/>
        <v>0</v>
      </c>
      <c r="AH213" s="41">
        <f t="shared" si="3591"/>
        <v>0</v>
      </c>
      <c r="AI213" s="42">
        <f t="shared" si="3591"/>
        <v>0</v>
      </c>
      <c r="AJ213" s="43">
        <f t="shared" si="3591"/>
        <v>0</v>
      </c>
      <c r="AK213" s="195">
        <f t="shared" ref="AK213" si="3592">IF($B211=$B205,COUNTIF(AM213:AS213,0),COUNTIF(AM214:AS214,0)+COUNTIF(AM214:AS214,""))</f>
        <v>7</v>
      </c>
      <c r="AL213" s="39">
        <f t="shared" ref="AL213:AS213" si="3593">IF($B205=$B211,AL214+AL207,AL214)</f>
        <v>0</v>
      </c>
      <c r="AM213" s="40">
        <f t="shared" si="3593"/>
        <v>0</v>
      </c>
      <c r="AN213" s="40">
        <f t="shared" si="3593"/>
        <v>0</v>
      </c>
      <c r="AO213" s="40">
        <f t="shared" si="3593"/>
        <v>0</v>
      </c>
      <c r="AP213" s="40">
        <f t="shared" si="3593"/>
        <v>0</v>
      </c>
      <c r="AQ213" s="41">
        <f t="shared" si="3593"/>
        <v>0</v>
      </c>
      <c r="AR213" s="42">
        <f t="shared" si="3593"/>
        <v>0</v>
      </c>
      <c r="AS213" s="43">
        <f t="shared" si="3593"/>
        <v>0</v>
      </c>
      <c r="AT213" s="195">
        <f t="shared" ref="AT213" si="3594">IF($B211=$B205,COUNTIF(AV213:BB213,0),COUNTIF(AV214:BB214,0)+COUNTIF(AV214:BB214,""))</f>
        <v>7</v>
      </c>
      <c r="AU213" s="39">
        <f t="shared" ref="AU213:BB213" si="3595">IF($B205=$B211,AU214+AU207,AU214)</f>
        <v>0</v>
      </c>
      <c r="AV213" s="40">
        <f t="shared" si="3595"/>
        <v>0</v>
      </c>
      <c r="AW213" s="40">
        <f t="shared" si="3595"/>
        <v>0</v>
      </c>
      <c r="AX213" s="40">
        <f t="shared" si="3595"/>
        <v>0</v>
      </c>
      <c r="AY213" s="40">
        <f t="shared" si="3595"/>
        <v>0</v>
      </c>
      <c r="AZ213" s="41">
        <f t="shared" si="3595"/>
        <v>0</v>
      </c>
      <c r="BA213" s="42">
        <f t="shared" si="3595"/>
        <v>0</v>
      </c>
      <c r="BB213" s="43">
        <f t="shared" si="3595"/>
        <v>0</v>
      </c>
    </row>
    <row r="214" spans="1:54" ht="15.75" customHeight="1" x14ac:dyDescent="0.2">
      <c r="A214" s="1">
        <f t="shared" ref="A214" si="3596">A211</f>
        <v>0</v>
      </c>
      <c r="B214" s="313">
        <f t="shared" ref="B214" si="3597">B208+1</f>
        <v>33</v>
      </c>
      <c r="C214" s="314"/>
      <c r="D214" s="314"/>
      <c r="E214" s="314"/>
      <c r="F214" s="31"/>
      <c r="G214" s="183"/>
      <c r="H214" s="122">
        <f t="shared" ref="H214" si="3598">5-COUNTIF(AU211,0)-COUNTIF(AL211,0)-COUNTIF(AC211,0)-COUNTIF(T211,0)-COUNTIF(K211,0)</f>
        <v>0</v>
      </c>
      <c r="I214" s="165">
        <f t="shared" si="3555"/>
        <v>0</v>
      </c>
      <c r="J214" s="187">
        <f t="shared" ref="J214" si="3599">IF($B211=$B205,J208+IF($F211&lt;&gt;$G211,(K211+$G213-$G212)/$F211,K211/$F211),IF($F211&lt;&gt;G211,(K211+$G213-$G212)/$F211,K211/$F211))</f>
        <v>0</v>
      </c>
      <c r="K214" s="7">
        <f t="shared" ref="K214:K215" si="3600">SUM(L214:R214)</f>
        <v>0</v>
      </c>
      <c r="L214" s="26">
        <f t="shared" ref="L214:R214" si="3601">L211</f>
        <v>0</v>
      </c>
      <c r="M214" s="26">
        <f t="shared" si="3601"/>
        <v>0</v>
      </c>
      <c r="N214" s="26">
        <f t="shared" si="3601"/>
        <v>0</v>
      </c>
      <c r="O214" s="26">
        <f t="shared" si="3601"/>
        <v>0</v>
      </c>
      <c r="P214" s="26">
        <f t="shared" si="3601"/>
        <v>0</v>
      </c>
      <c r="Q214" s="29">
        <f t="shared" si="3601"/>
        <v>0</v>
      </c>
      <c r="R214" s="23">
        <f t="shared" si="3601"/>
        <v>0</v>
      </c>
      <c r="S214" s="187">
        <f t="shared" ref="S214" si="3602">IF($B211=$B205,S208+IF($F211&lt;&gt;$G211,(T211+$G213-$G212)/$F211,T211/$F211),IF($F211&lt;&gt;P211,(T211+$G213-$G212)/$F211,T211/$F211))</f>
        <v>0</v>
      </c>
      <c r="T214" s="7">
        <f t="shared" ref="T214:T215" si="3603">SUM(U214:AA214)</f>
        <v>0</v>
      </c>
      <c r="U214" s="26">
        <f t="shared" ref="U214:AA214" si="3604">U211</f>
        <v>0</v>
      </c>
      <c r="V214" s="26">
        <f t="shared" si="3604"/>
        <v>0</v>
      </c>
      <c r="W214" s="26">
        <f t="shared" si="3604"/>
        <v>0</v>
      </c>
      <c r="X214" s="26">
        <f t="shared" si="3604"/>
        <v>0</v>
      </c>
      <c r="Y214" s="113">
        <f t="shared" si="3604"/>
        <v>0</v>
      </c>
      <c r="Z214" s="29">
        <f t="shared" si="3604"/>
        <v>0</v>
      </c>
      <c r="AA214" s="23">
        <f t="shared" si="3604"/>
        <v>0</v>
      </c>
      <c r="AB214" s="187">
        <f t="shared" ref="AB214" si="3605">IF($B211=$B205,AB208+IF($F211&lt;&gt;$G211,(AC211+$G213-$G212)/$F211,AC211/$F211),IF($F211&lt;&gt;Y211,(AC211+$G213-$G212)/$F211,AC211/$F211))</f>
        <v>0</v>
      </c>
      <c r="AC214" s="7">
        <f t="shared" ref="AC214:AC215" si="3606">SUM(AD214:AJ214)</f>
        <v>0</v>
      </c>
      <c r="AD214" s="26">
        <f t="shared" ref="AD214:AJ214" si="3607">AD211</f>
        <v>0</v>
      </c>
      <c r="AE214" s="26">
        <f t="shared" si="3607"/>
        <v>0</v>
      </c>
      <c r="AF214" s="26">
        <f t="shared" si="3607"/>
        <v>0</v>
      </c>
      <c r="AG214" s="26">
        <f t="shared" si="3607"/>
        <v>0</v>
      </c>
      <c r="AH214" s="113">
        <f t="shared" si="3607"/>
        <v>0</v>
      </c>
      <c r="AI214" s="29">
        <f t="shared" si="3607"/>
        <v>0</v>
      </c>
      <c r="AJ214" s="23">
        <f t="shared" si="3607"/>
        <v>0</v>
      </c>
      <c r="AK214" s="187">
        <f t="shared" ref="AK214" si="3608">IF($B211=$B205,AK208+IF($F211&lt;&gt;$G211,(AL211+$G213-$G212)/$F211,AL211/$F211),IF($F211&lt;&gt;AH211,(AL211+$G213-$G212)/$F211,AL211/$F211))</f>
        <v>0</v>
      </c>
      <c r="AL214" s="7">
        <f t="shared" ref="AL214:AL215" si="3609">SUM(AM214:AS214)</f>
        <v>0</v>
      </c>
      <c r="AM214" s="26">
        <f t="shared" ref="AM214:AS214" si="3610">AM211</f>
        <v>0</v>
      </c>
      <c r="AN214" s="26">
        <f t="shared" si="3610"/>
        <v>0</v>
      </c>
      <c r="AO214" s="26">
        <f t="shared" si="3610"/>
        <v>0</v>
      </c>
      <c r="AP214" s="26">
        <f t="shared" si="3610"/>
        <v>0</v>
      </c>
      <c r="AQ214" s="113">
        <f t="shared" si="3610"/>
        <v>0</v>
      </c>
      <c r="AR214" s="29">
        <f t="shared" si="3610"/>
        <v>0</v>
      </c>
      <c r="AS214" s="23">
        <f t="shared" si="3610"/>
        <v>0</v>
      </c>
      <c r="AT214" s="187">
        <f t="shared" ref="AT214" si="3611">IF($B211=$B205,AT208+IF($F211&lt;&gt;$G211,(AU211+$G213-$G212)/$F211,AU211/$F211),IF($F211&lt;&gt;AQ211,(AU211+$G213-$G212)/$F211,AU211/$F211))</f>
        <v>0</v>
      </c>
      <c r="AU214" s="7">
        <f t="shared" ref="AU214:AU215" si="3612">SUM(AV214:BB214)</f>
        <v>0</v>
      </c>
      <c r="AV214" s="6">
        <f t="shared" ref="AV214" si="3613">IF(SUM($AM$9:$AS$9)=SUM($AV$9:$BB$9),AV211,IF(AND(SUM($AV$9:$BB$9)&gt;42,SUM($AV$9:$BB$9)&lt;49),AV211,0))</f>
        <v>0</v>
      </c>
      <c r="AW214" s="6">
        <f t="shared" ref="AW214:BB214" si="3614">IF(SUM($AM$9:$AS$9)=SUM($AV$9:$BB$9),AW211,IF(AND(SUM($AV$9:$BB$9)&gt;42,SUM($AV$9:$BB$9)&lt;49),AW211,0))</f>
        <v>0</v>
      </c>
      <c r="AX214" s="6">
        <f t="shared" si="3614"/>
        <v>0</v>
      </c>
      <c r="AY214" s="6">
        <f t="shared" si="3614"/>
        <v>0</v>
      </c>
      <c r="AZ214" s="26">
        <f t="shared" si="3614"/>
        <v>0</v>
      </c>
      <c r="BA214" s="29">
        <f t="shared" si="3614"/>
        <v>0</v>
      </c>
      <c r="BB214" s="23">
        <f t="shared" si="3614"/>
        <v>0</v>
      </c>
    </row>
    <row r="215" spans="1:54" ht="15.75" customHeight="1" x14ac:dyDescent="0.2">
      <c r="A215" s="1">
        <f t="shared" ref="A215:A216" si="3615">A214</f>
        <v>0</v>
      </c>
      <c r="B215" s="313"/>
      <c r="C215" s="314"/>
      <c r="D215" s="314"/>
      <c r="E215" s="314"/>
      <c r="F215" s="31"/>
      <c r="G215" s="183"/>
      <c r="H215" s="123">
        <f t="shared" ref="H215" si="3616">IF($B211=$B205,H209+F215,$F215)</f>
        <v>0</v>
      </c>
      <c r="I215" s="165">
        <f t="shared" si="3555"/>
        <v>0</v>
      </c>
      <c r="J215" s="141">
        <f t="shared" ref="J215" si="3617">IF($H214=0,0,IF($B205=$B211,IF($H216&gt;0,$H216+J209,K211+J209),IF($H216&gt;0,$H216,K211)))</f>
        <v>0</v>
      </c>
      <c r="K215" s="7">
        <f t="shared" si="3600"/>
        <v>0</v>
      </c>
      <c r="L215" s="6"/>
      <c r="M215" s="6"/>
      <c r="N215" s="6"/>
      <c r="O215" s="6"/>
      <c r="P215" s="26"/>
      <c r="Q215" s="29"/>
      <c r="R215" s="23"/>
      <c r="S215" s="141">
        <f t="shared" ref="S215" si="3618">IF($H214=0,0,IF($B205=$B211,IF($H216&gt;0,$H216+S209,T211+S209),IF($H216&gt;0,$H216,T211)))</f>
        <v>0</v>
      </c>
      <c r="T215" s="7">
        <f t="shared" si="3603"/>
        <v>0</v>
      </c>
      <c r="U215" s="6"/>
      <c r="V215" s="6"/>
      <c r="W215" s="6"/>
      <c r="X215" s="6"/>
      <c r="Y215" s="26"/>
      <c r="Z215" s="29"/>
      <c r="AA215" s="23"/>
      <c r="AB215" s="141">
        <f t="shared" ref="AB215" si="3619">IF($H214=0,0,IF($B205=$B211,IF($H216&gt;0,$H216+AB209,AC211+AB209),IF($H216&gt;0,$H216,AC211)))</f>
        <v>0</v>
      </c>
      <c r="AC215" s="7">
        <f t="shared" si="3606"/>
        <v>0</v>
      </c>
      <c r="AD215" s="6"/>
      <c r="AE215" s="6"/>
      <c r="AF215" s="6"/>
      <c r="AG215" s="6"/>
      <c r="AH215" s="26"/>
      <c r="AI215" s="29"/>
      <c r="AJ215" s="23"/>
      <c r="AK215" s="141">
        <f t="shared" ref="AK215" si="3620">IF($H214=0,0,IF($B205=$B211,IF($H216&gt;0,$H216+AK209,AL211+AK209),IF($H216&gt;0,$H216,AL211)))</f>
        <v>0</v>
      </c>
      <c r="AL215" s="7">
        <f t="shared" si="3609"/>
        <v>0</v>
      </c>
      <c r="AM215" s="6"/>
      <c r="AN215" s="6"/>
      <c r="AO215" s="6"/>
      <c r="AP215" s="6"/>
      <c r="AQ215" s="26"/>
      <c r="AR215" s="29"/>
      <c r="AS215" s="23"/>
      <c r="AT215" s="141">
        <f t="shared" ref="AT215" si="3621">IF($H214=0,0,IF($B205=$B211,IF($H216&gt;0,$H216+AT209,AU211+AT209),IF($H216&gt;0,$H216,AU211)))</f>
        <v>0</v>
      </c>
      <c r="AU215" s="7">
        <f t="shared" si="3612"/>
        <v>0</v>
      </c>
      <c r="AV215" s="6"/>
      <c r="AW215" s="6"/>
      <c r="AX215" s="6"/>
      <c r="AY215" s="6"/>
      <c r="AZ215" s="26"/>
      <c r="BA215" s="29"/>
      <c r="BB215" s="23"/>
    </row>
    <row r="216" spans="1:54" ht="18.75" customHeight="1" thickBot="1" x14ac:dyDescent="0.25">
      <c r="A216" s="1">
        <f t="shared" si="3615"/>
        <v>0</v>
      </c>
      <c r="B216" s="323" t="str">
        <f>IF(B211="",Wydruk!$AE$6,IF(J212=0,Wydruk!$AE$7,IF(AND(G212&lt;G213,B211&lt;&gt;$B217),Wydruk!$AE$13,IF(AND($B211=$B205,$B211&lt;&gt;$B217),IF(OR(OR(J216&lt;4,J216&gt;5),OR(S216&lt;4,S216&gt;5),OR(AB216&lt;4,AB216&gt;5),OR(AK216&lt;4,AK216&gt;5),OR(AND(AT216&lt;4,AT216&gt;0),AT216&gt;5)),Wydruk!$AE$8,Wydruk!$AE$9),IF($B211=$B217,IF($F215&lt;&gt;0,Wydruk!$AE$12,Wydruk!$AE$10),IF(OR(OR(J212&lt;4,J212&gt;5),OR(S212&lt;4,S212&gt;5),OR(AB212&lt;4,AB212&gt;5),OR(AK212&lt;4,AK212&gt;5),OR(AND(AT212&lt;4,AT212&gt;0),AT212&gt;5)),Wydruk!$AE$8,Wydruk!$AE$11))))))</f>
        <v>Uzupełnij liczby godzin tygodniowego planu</v>
      </c>
      <c r="C216" s="324"/>
      <c r="D216" s="324"/>
      <c r="E216" s="324"/>
      <c r="F216" s="173">
        <f>październik!F216</f>
        <v>0</v>
      </c>
      <c r="G216" s="184">
        <f>październik!G216</f>
        <v>0</v>
      </c>
      <c r="H216" s="191">
        <f t="shared" ref="H216" si="3622">IF(OR($G216=0,$F216=0,$G216="",$F216=""),0,$G216/$F216)</f>
        <v>0</v>
      </c>
      <c r="I216" s="193"/>
      <c r="J216" s="176">
        <f t="shared" ref="J216" si="3623">IF($B205=$B211,IF(L211+L206&gt;0,1,0)+IF(M211+M206&gt;0,1,0)+IF(N211+N206&gt;0,1,0)+IF(O211+O206&gt;0,1,0)+IF(P211+P206&gt;0,1,0)+IF(Q211+Q206&gt;0,1,0)+IF(R211+R206&gt;0,1,0),J212)</f>
        <v>0</v>
      </c>
      <c r="K216" s="133">
        <f t="shared" ref="K216" si="3624">IF(OR($B211=$B217,J216=0,(K212-Q216+O216)&lt;=0),0,(K212-Q216+O216)/J216)</f>
        <v>0</v>
      </c>
      <c r="L216" s="137">
        <f t="shared" ref="L216" si="3625">IF(K216*(7-J213)&lt;=0,0,K216*(7-J213))</f>
        <v>0</v>
      </c>
      <c r="M216" s="311">
        <f t="shared" ref="M216" si="3626">ROUND(IF(OR(K213-K216*(7-J213)+P216&lt;0,$B211=$B217,K216&lt;=0,K213=0),0,IF(K213-K216*(7-J213)+P216&gt;Q216-O216+P216,Q216-O216+P216,K213-K216*(7-J213)+P216)),1)</f>
        <v>0</v>
      </c>
      <c r="N216" s="312"/>
      <c r="O216" s="139">
        <f t="shared" ref="O216" si="3627">IF(OR($B211=$B217,J212=0),0,IF($B211=$B205,J211,$F211))</f>
        <v>0</v>
      </c>
      <c r="P216" s="30">
        <f t="shared" ref="P216" si="3628">IF(OR($B211=$B217,J216=0),0,$G213-$G212)</f>
        <v>0</v>
      </c>
      <c r="Q216" s="134">
        <f t="shared" ref="Q216" si="3629">IF(OR($B211=$B217,J216=0),0,J215)</f>
        <v>0</v>
      </c>
      <c r="R216" s="138">
        <f t="shared" ref="R216" si="3630">IF($B211=$B217,0,K213)</f>
        <v>0</v>
      </c>
      <c r="S216" s="176">
        <f t="shared" ref="S216" si="3631">IF($B205=$B211,IF(U211+U206&gt;0,1,0)+IF(V211+V206&gt;0,1,0)+IF(W211+W206&gt;0,1,0)+IF(X211+X206&gt;0,1,0)+IF(Y211+Y206&gt;0,1,0)+IF(Z211+Z206&gt;0,1,0)+IF(AA211+AA206&gt;0,1,0),S212)</f>
        <v>0</v>
      </c>
      <c r="T216" s="133">
        <f t="shared" ref="T216" si="3632">IF(OR($B211=$B217,S216=0,(T212-Z216+X216)&lt;=0),0,(T212-Z216+X216)/S216)</f>
        <v>0</v>
      </c>
      <c r="U216" s="137">
        <f t="shared" ref="U216" si="3633">IF(T216*(7-S213)&lt;=0,0,T216*(7-S213))</f>
        <v>0</v>
      </c>
      <c r="V216" s="311">
        <f t="shared" ref="V216" si="3634">ROUND(IF(OR(T213-T216*(7-S213)+Y216&lt;0,$B211=$B217,T216&lt;=0,T213=0),0,IF(T213-T216*(7-S213)+Y216&gt;Z216-X216+Y216,Z216-X216+Y216,T213-T216*(7-S213)+Y216)),1)</f>
        <v>0</v>
      </c>
      <c r="W216" s="312"/>
      <c r="X216" s="139">
        <f t="shared" ref="X216" si="3635">IF(OR($B211=$B217,S212=0),0,IF($B211=$B205,S211,$F211))</f>
        <v>0</v>
      </c>
      <c r="Y216" s="30">
        <f t="shared" ref="Y216" si="3636">IF(OR($B211=$B217,S216=0),0,$G213-$G212)</f>
        <v>0</v>
      </c>
      <c r="Z216" s="134">
        <f t="shared" ref="Z216" si="3637">IF(OR($B211=$B217,S216=0),0,S215)</f>
        <v>0</v>
      </c>
      <c r="AA216" s="138">
        <f t="shared" ref="AA216" si="3638">IF($B211=$B217,0,T213)</f>
        <v>0</v>
      </c>
      <c r="AB216" s="176">
        <f t="shared" ref="AB216" si="3639">IF($B205=$B211,IF(AD211+AD206&gt;0,1,0)+IF(AE211+AE206&gt;0,1,0)+IF(AF211+AF206&gt;0,1,0)+IF(AG211+AG206&gt;0,1,0)+IF(AH211+AH206&gt;0,1,0)+IF(AI211+AI206&gt;0,1,0)+IF(AJ211+AJ206&gt;0,1,0),AB212)</f>
        <v>0</v>
      </c>
      <c r="AC216" s="133">
        <f t="shared" ref="AC216" si="3640">IF(OR($B211=$B217,AB216=0,(AC212-AI216+AG216)&lt;=0),0,(AC212-AI216+AG216)/AB216)</f>
        <v>0</v>
      </c>
      <c r="AD216" s="137">
        <f t="shared" ref="AD216" si="3641">IF(AC216*(7-AB213)&lt;=0,0,AC216*(7-AB213))</f>
        <v>0</v>
      </c>
      <c r="AE216" s="311">
        <f t="shared" ref="AE216" si="3642">ROUND(IF(OR(AC213-AC216*(7-AB213)+AH216&lt;0,$B211=$B217,AC216&lt;=0,AC213=0),0,IF(AC213-AC216*(7-AB213)+AH216&gt;AI216-AG216+AH216,AI216-AG216+AH216,AC213-AC216*(7-AB213)+AH216)),1)</f>
        <v>0</v>
      </c>
      <c r="AF216" s="312"/>
      <c r="AG216" s="139">
        <f t="shared" ref="AG216" si="3643">IF(OR($B211=$B217,AB212=0),0,IF($B211=$B205,AB211,$F211))</f>
        <v>0</v>
      </c>
      <c r="AH216" s="30">
        <f t="shared" ref="AH216" si="3644">IF(OR($B211=$B217,AB216=0),0,$G213-$G212)</f>
        <v>0</v>
      </c>
      <c r="AI216" s="134">
        <f t="shared" ref="AI216" si="3645">IF(OR($B211=$B217,AB216=0),0,AB215)</f>
        <v>0</v>
      </c>
      <c r="AJ216" s="138">
        <f t="shared" ref="AJ216" si="3646">IF($B211=$B217,0,AC213)</f>
        <v>0</v>
      </c>
      <c r="AK216" s="176">
        <f t="shared" ref="AK216" si="3647">IF($B205=$B211,IF(AM211+AM206&gt;0,1,0)+IF(AN211+AN206&gt;0,1,0)+IF(AO211+AO206&gt;0,1,0)+IF(AP211+AP206&gt;0,1,0)+IF(AQ211+AQ206&gt;0,1,0)+IF(AR211+AR206&gt;0,1,0)+IF(AS211+AS206&gt;0,1,0),AK212)</f>
        <v>0</v>
      </c>
      <c r="AL216" s="133">
        <f t="shared" ref="AL216" si="3648">IF(OR($B211=$B217,AK216=0,(AL212-AR216+AP216)&lt;=0),0,(AL212-AR216+AP216)/AK216)</f>
        <v>0</v>
      </c>
      <c r="AM216" s="137">
        <f t="shared" ref="AM216" si="3649">IF(AL216*(7-AK213)&lt;=0,0,AL216*(7-AK213))</f>
        <v>0</v>
      </c>
      <c r="AN216" s="311">
        <f t="shared" ref="AN216" si="3650">ROUND(IF(OR(AL213-AL216*(7-AK213)+AQ216&lt;0,$B211=$B217,AL216&lt;=0,AL213=0),0,IF(AL213-AL216*(7-AK213)+AQ216&gt;AR216-AP216+AQ216,AR216-AP216+AQ216,AL213-AL216*(7-AK213)+AQ216)),1)</f>
        <v>0</v>
      </c>
      <c r="AO216" s="312"/>
      <c r="AP216" s="139">
        <f t="shared" ref="AP216" si="3651">IF(OR($B211=$B217,AK212=0),0,IF($B211=$B205,AK211,$F211))</f>
        <v>0</v>
      </c>
      <c r="AQ216" s="30">
        <f t="shared" ref="AQ216" si="3652">IF(OR($B211=$B217,AK216=0),0,$G213-$G212)</f>
        <v>0</v>
      </c>
      <c r="AR216" s="134">
        <f t="shared" ref="AR216" si="3653">IF(OR($B211=$B217,AK216=0),0,AK215)</f>
        <v>0</v>
      </c>
      <c r="AS216" s="138">
        <f t="shared" ref="AS216" si="3654">IF($B211=$B217,0,AL213)</f>
        <v>0</v>
      </c>
      <c r="AT216" s="176">
        <f t="shared" ref="AT216" si="3655">IF($B205=$B211,IF(AV211+AV206&gt;0,1,0)+IF(AW211+AW206&gt;0,1,0)+IF(AX211+AX206&gt;0,1,0)+IF(AY211+AY206&gt;0,1,0)+IF(AZ211+AZ206&gt;0,1,0)+IF(BA211+BA206&gt;0,1,0)+IF(BB211+BB206&gt;0,1,0),AT212)</f>
        <v>0</v>
      </c>
      <c r="AU216" s="133">
        <f t="shared" ref="AU216" si="3656">IF(OR($B211=$B217,AT216=0,(AU212-BA216+AY216)&lt;=0),0,(AU212-BA216+AY216)/AT216)</f>
        <v>0</v>
      </c>
      <c r="AV216" s="137">
        <f t="shared" ref="AV216" si="3657">IF(AU216*(7-AT213)&lt;=0,0,AU216*(7-AT213))</f>
        <v>0</v>
      </c>
      <c r="AW216" s="311">
        <f t="shared" ref="AW216" si="3658">ROUND(IF(OR(AU213-AU216*(7-AT213)+AZ216&lt;0,$B211=$B217,AU216&lt;=0,AU213=0),0,IF(AU213-AU216*(7-AT213)+AZ216&gt;BA216-AY216+AZ216,BA216-AY216+AZ216,AU213-AU216*(7-AT213)+AZ216)),1)</f>
        <v>0</v>
      </c>
      <c r="AX216" s="312"/>
      <c r="AY216" s="139">
        <f t="shared" ref="AY216" si="3659">IF(OR($B211=$B217,AT212=0),0,IF($B211=$B205,AT211,$F211))</f>
        <v>0</v>
      </c>
      <c r="AZ216" s="30">
        <f t="shared" ref="AZ216" si="3660">IF(OR($B211=$B217,AT216=0),0,$G213-$G212)</f>
        <v>0</v>
      </c>
      <c r="BA216" s="134">
        <f t="shared" ref="BA216" si="3661">IF(OR($B211=$B217,AT216=0),0,AT215)</f>
        <v>0</v>
      </c>
      <c r="BB216" s="138">
        <f t="shared" ref="BB216" si="3662">IF($B211=$B217,0,AU213)</f>
        <v>0</v>
      </c>
    </row>
    <row r="217" spans="1:54" ht="15.75" x14ac:dyDescent="0.2">
      <c r="A217" s="1">
        <f t="shared" ref="A217" si="3663">IF(B217="","1. Niewypełnione",B217)</f>
        <v>0</v>
      </c>
      <c r="B217" s="320">
        <f>październik!B217</f>
        <v>0</v>
      </c>
      <c r="C217" s="321">
        <f>październik!C217</f>
        <v>0</v>
      </c>
      <c r="D217" s="321">
        <f>październik!D217</f>
        <v>0</v>
      </c>
      <c r="E217" s="321">
        <f>październik!E217</f>
        <v>0</v>
      </c>
      <c r="F217" s="177">
        <f>październik!F217</f>
        <v>18</v>
      </c>
      <c r="G217" s="185">
        <f>październik!G217</f>
        <v>18</v>
      </c>
      <c r="H217" s="177"/>
      <c r="I217" s="192">
        <f t="shared" ref="I217:I221" si="3664">K217+T217+AC217+AL217+AU217</f>
        <v>0</v>
      </c>
      <c r="J217" s="186">
        <f t="shared" ref="J217" si="3665">IF(OR($B217=$B223,J220=0),0,ROUND((K218+P222)/J220,0))</f>
        <v>0</v>
      </c>
      <c r="K217" s="51">
        <f t="shared" ref="K217:K218" si="3666">SUM(L217:R217)</f>
        <v>0</v>
      </c>
      <c r="L217" s="52">
        <f>październik!L217</f>
        <v>0</v>
      </c>
      <c r="M217" s="52">
        <f>październik!M217</f>
        <v>0</v>
      </c>
      <c r="N217" s="52">
        <f>październik!N217</f>
        <v>0</v>
      </c>
      <c r="O217" s="52">
        <f>październik!O217</f>
        <v>0</v>
      </c>
      <c r="P217" s="53">
        <f>październik!P217</f>
        <v>0</v>
      </c>
      <c r="Q217" s="54">
        <f>październik!Q217</f>
        <v>0</v>
      </c>
      <c r="R217" s="55">
        <f>październik!R217</f>
        <v>0</v>
      </c>
      <c r="S217" s="188">
        <f t="shared" ref="S217" si="3667">IF(OR($B217=$B223,S220=0),0,ROUND((T218+Y222)/S220,0))</f>
        <v>0</v>
      </c>
      <c r="T217" s="51">
        <f t="shared" ref="T217:T218" si="3668">SUM(U217:AA217)</f>
        <v>0</v>
      </c>
      <c r="U217" s="52">
        <f>październik!U217</f>
        <v>0</v>
      </c>
      <c r="V217" s="52">
        <f>październik!V217</f>
        <v>0</v>
      </c>
      <c r="W217" s="52">
        <f>październik!W217</f>
        <v>0</v>
      </c>
      <c r="X217" s="52">
        <f>październik!X217</f>
        <v>0</v>
      </c>
      <c r="Y217" s="53">
        <f>październik!Y217</f>
        <v>0</v>
      </c>
      <c r="Z217" s="54">
        <f>październik!Z217</f>
        <v>0</v>
      </c>
      <c r="AA217" s="55">
        <f>październik!AA217</f>
        <v>0</v>
      </c>
      <c r="AB217" s="188">
        <f t="shared" ref="AB217" si="3669">IF(OR($B217=$B223,AB220=0),0,ROUND((AC218+AH222)/AB220,0))</f>
        <v>0</v>
      </c>
      <c r="AC217" s="51">
        <f t="shared" ref="AC217:AC218" si="3670">SUM(AD217:AJ217)</f>
        <v>0</v>
      </c>
      <c r="AD217" s="52">
        <f>październik!AD217</f>
        <v>0</v>
      </c>
      <c r="AE217" s="52">
        <f>październik!AE217</f>
        <v>0</v>
      </c>
      <c r="AF217" s="52">
        <f>październik!AF217</f>
        <v>0</v>
      </c>
      <c r="AG217" s="52">
        <f>październik!AG217</f>
        <v>0</v>
      </c>
      <c r="AH217" s="53">
        <f>październik!AH217</f>
        <v>0</v>
      </c>
      <c r="AI217" s="54">
        <f>październik!AI217</f>
        <v>0</v>
      </c>
      <c r="AJ217" s="55">
        <f>październik!AJ217</f>
        <v>0</v>
      </c>
      <c r="AK217" s="188">
        <f t="shared" ref="AK217" si="3671">IF(OR($B217=$B223,AK220=0),0,ROUND((AL218+AQ222)/AK220,0))</f>
        <v>0</v>
      </c>
      <c r="AL217" s="51">
        <f t="shared" ref="AL217:AL218" si="3672">SUM(AM217:AS217)</f>
        <v>0</v>
      </c>
      <c r="AM217" s="52">
        <f>październik!AM217</f>
        <v>0</v>
      </c>
      <c r="AN217" s="52">
        <f>październik!AN217</f>
        <v>0</v>
      </c>
      <c r="AO217" s="52">
        <f>październik!AO217</f>
        <v>0</v>
      </c>
      <c r="AP217" s="52">
        <f>październik!AP217</f>
        <v>0</v>
      </c>
      <c r="AQ217" s="53">
        <f>październik!AQ217</f>
        <v>0</v>
      </c>
      <c r="AR217" s="54">
        <f>październik!AR217</f>
        <v>0</v>
      </c>
      <c r="AS217" s="55">
        <f>październik!AS217</f>
        <v>0</v>
      </c>
      <c r="AT217" s="188">
        <f t="shared" ref="AT217" si="3673">IF(OR($B217=$B223,AT220=0),0,ROUND((AU218+AZ222)/AT220,0))</f>
        <v>0</v>
      </c>
      <c r="AU217" s="51">
        <f t="shared" ref="AU217:AU218" si="3674">SUM(AV217:BB217)</f>
        <v>0</v>
      </c>
      <c r="AV217" s="52">
        <f t="shared" ref="AV217" si="3675">IF(SUM($AM$9:$AS$9)=SUM($AV$9:$BB$9),AM217,IF(AND(SUM($AV$9:$BB$9)&gt;42,SUM($AV$9:$BB$9)&lt;49),AM217,0))</f>
        <v>0</v>
      </c>
      <c r="AW217" s="52">
        <f t="shared" ref="AW217" si="3676">IF(SUM($AM$9:$AS$9)=SUM($AV$9:$BB$9),AN217,IF(AND(SUM($AV$9:$BB$9)&gt;42,SUM($AV$9:$BB$9)&lt;49),AN217,0))</f>
        <v>0</v>
      </c>
      <c r="AX217" s="52">
        <f t="shared" ref="AX217" si="3677">IF(SUM($AM$9:$AS$9)=SUM($AV$9:$BB$9),AO217,IF(AND(SUM($AV$9:$BB$9)&gt;42,SUM($AV$9:$BB$9)&lt;49),AO217,0))</f>
        <v>0</v>
      </c>
      <c r="AY217" s="52">
        <f t="shared" ref="AY217" si="3678">IF(SUM($AM$9:$AS$9)=SUM($AV$9:$BB$9),AP217,IF(AND(SUM($AV$9:$BB$9)&gt;42,SUM($AV$9:$BB$9)&lt;49),AP217,0))</f>
        <v>0</v>
      </c>
      <c r="AZ217" s="53">
        <f t="shared" ref="AZ217" si="3679">IF(SUM($AM$9:$AS$9)=SUM($AV$9:$BB$9),AQ217,IF(AND(SUM($AV$9:$BB$9)&gt;42,SUM($AV$9:$BB$9)&lt;49),AQ217,0))</f>
        <v>0</v>
      </c>
      <c r="BA217" s="54">
        <f t="shared" ref="BA217" si="3680">IF(SUM($AM$9:$AS$9)=SUM($AV$9:$BB$9),AR217,IF(AND(SUM($AV$9:$BB$9)&gt;42,SUM($AV$9:$BB$9)&lt;49),AR217,0))</f>
        <v>0</v>
      </c>
      <c r="BB217" s="55">
        <f t="shared" ref="BB217" si="3681">IF(SUM($AM$9:$AS$9)=SUM($AV$9:$BB$9),AS217,IF(AND(SUM($AV$9:$BB$9)&gt;42,SUM($AV$9:$BB$9)&lt;49),AS217,0))</f>
        <v>0</v>
      </c>
    </row>
    <row r="218" spans="1:54" ht="12.75" hidden="1" customHeight="1" x14ac:dyDescent="0.2">
      <c r="B218" s="93"/>
      <c r="C218" s="94"/>
      <c r="D218" s="95"/>
      <c r="E218" s="115"/>
      <c r="F218" s="140" t="b">
        <f t="shared" ref="F218" si="3682">IF($B211=$B217,OR(F212,G217&lt;F217),G217&lt;F217)</f>
        <v>0</v>
      </c>
      <c r="G218" s="189">
        <f t="shared" ref="G218" si="3683">IF(AND($B211=$B217,$B211&lt;&gt;"",$B211&lt;&gt;0),G217+G212,G217)</f>
        <v>18</v>
      </c>
      <c r="H218" s="120"/>
      <c r="I218" s="165">
        <f t="shared" si="3664"/>
        <v>0</v>
      </c>
      <c r="J218" s="194">
        <f t="shared" ref="J218" si="3684">7-COUNTIF(L217:R217,0)-COUNTIF(L217:R217,"")</f>
        <v>0</v>
      </c>
      <c r="K218" s="22">
        <f t="shared" si="3666"/>
        <v>0</v>
      </c>
      <c r="L218" s="35">
        <f t="shared" ref="L218:R218" si="3685">IF($B211=$B217,L217+L212,L217)</f>
        <v>0</v>
      </c>
      <c r="M218" s="35">
        <f t="shared" si="3685"/>
        <v>0</v>
      </c>
      <c r="N218" s="35">
        <f t="shared" si="3685"/>
        <v>0</v>
      </c>
      <c r="O218" s="35">
        <f t="shared" si="3685"/>
        <v>0</v>
      </c>
      <c r="P218" s="36">
        <f t="shared" si="3685"/>
        <v>0</v>
      </c>
      <c r="Q218" s="37">
        <f t="shared" si="3685"/>
        <v>0</v>
      </c>
      <c r="R218" s="38">
        <f t="shared" si="3685"/>
        <v>0</v>
      </c>
      <c r="S218" s="194">
        <f t="shared" ref="S218" si="3686">7-COUNTIF(U217:AA217,0)-COUNTIF(U217:AA217,"")</f>
        <v>0</v>
      </c>
      <c r="T218" s="22">
        <f t="shared" si="3668"/>
        <v>0</v>
      </c>
      <c r="U218" s="35">
        <f t="shared" ref="U218:AA218" si="3687">IF($B211=$B217,U217+U212,U217)</f>
        <v>0</v>
      </c>
      <c r="V218" s="35">
        <f t="shared" si="3687"/>
        <v>0</v>
      </c>
      <c r="W218" s="35">
        <f t="shared" si="3687"/>
        <v>0</v>
      </c>
      <c r="X218" s="35">
        <f t="shared" si="3687"/>
        <v>0</v>
      </c>
      <c r="Y218" s="36">
        <f t="shared" si="3687"/>
        <v>0</v>
      </c>
      <c r="Z218" s="37">
        <f t="shared" si="3687"/>
        <v>0</v>
      </c>
      <c r="AA218" s="38">
        <f t="shared" si="3687"/>
        <v>0</v>
      </c>
      <c r="AB218" s="194">
        <f t="shared" ref="AB218" si="3688">7-COUNTIF(AD217:AJ217,0)-COUNTIF(AD217:AJ217,"")</f>
        <v>0</v>
      </c>
      <c r="AC218" s="22">
        <f t="shared" si="3670"/>
        <v>0</v>
      </c>
      <c r="AD218" s="35">
        <f t="shared" ref="AD218:AJ218" si="3689">IF($B211=$B217,AD217+AD212,AD217)</f>
        <v>0</v>
      </c>
      <c r="AE218" s="35">
        <f t="shared" si="3689"/>
        <v>0</v>
      </c>
      <c r="AF218" s="35">
        <f t="shared" si="3689"/>
        <v>0</v>
      </c>
      <c r="AG218" s="35">
        <f t="shared" si="3689"/>
        <v>0</v>
      </c>
      <c r="AH218" s="36">
        <f t="shared" si="3689"/>
        <v>0</v>
      </c>
      <c r="AI218" s="37">
        <f t="shared" si="3689"/>
        <v>0</v>
      </c>
      <c r="AJ218" s="38">
        <f t="shared" si="3689"/>
        <v>0</v>
      </c>
      <c r="AK218" s="194">
        <f t="shared" ref="AK218" si="3690">7-COUNTIF(AM217:AS217,0)-COUNTIF(AM217:AS217,"")</f>
        <v>0</v>
      </c>
      <c r="AL218" s="22">
        <f t="shared" si="3672"/>
        <v>0</v>
      </c>
      <c r="AM218" s="35">
        <f t="shared" ref="AM218:AS218" si="3691">IF($B211=$B217,AM217+AM212,AM217)</f>
        <v>0</v>
      </c>
      <c r="AN218" s="35">
        <f t="shared" si="3691"/>
        <v>0</v>
      </c>
      <c r="AO218" s="35">
        <f t="shared" si="3691"/>
        <v>0</v>
      </c>
      <c r="AP218" s="35">
        <f t="shared" si="3691"/>
        <v>0</v>
      </c>
      <c r="AQ218" s="36">
        <f t="shared" si="3691"/>
        <v>0</v>
      </c>
      <c r="AR218" s="37">
        <f t="shared" si="3691"/>
        <v>0</v>
      </c>
      <c r="AS218" s="38">
        <f t="shared" si="3691"/>
        <v>0</v>
      </c>
      <c r="AT218" s="194">
        <f t="shared" ref="AT218" si="3692">7-COUNTIF(AV217:BB217,0)-COUNTIF(AV217:BB217,"")</f>
        <v>0</v>
      </c>
      <c r="AU218" s="22">
        <f t="shared" si="3674"/>
        <v>0</v>
      </c>
      <c r="AV218" s="35">
        <f t="shared" ref="AV218:BB218" si="3693">IF($B211=$B217,AV217+AV212,AV217)</f>
        <v>0</v>
      </c>
      <c r="AW218" s="35">
        <f t="shared" si="3693"/>
        <v>0</v>
      </c>
      <c r="AX218" s="35">
        <f t="shared" si="3693"/>
        <v>0</v>
      </c>
      <c r="AY218" s="35">
        <f t="shared" si="3693"/>
        <v>0</v>
      </c>
      <c r="AZ218" s="36">
        <f t="shared" si="3693"/>
        <v>0</v>
      </c>
      <c r="BA218" s="37">
        <f t="shared" si="3693"/>
        <v>0</v>
      </c>
      <c r="BB218" s="38">
        <f t="shared" si="3693"/>
        <v>0</v>
      </c>
    </row>
    <row r="219" spans="1:54" ht="15" hidden="1" customHeight="1" x14ac:dyDescent="0.2">
      <c r="B219" s="116"/>
      <c r="C219" s="117"/>
      <c r="D219" s="118"/>
      <c r="E219" s="119"/>
      <c r="F219" s="92"/>
      <c r="G219" s="190">
        <f t="shared" ref="G219" si="3694">IF(AND($B211=$B217,$B211&lt;&gt;"",$B211&lt;&gt;0),F217+G213,F217)</f>
        <v>18</v>
      </c>
      <c r="H219" s="121"/>
      <c r="I219" s="165">
        <f t="shared" si="3664"/>
        <v>0</v>
      </c>
      <c r="J219" s="195">
        <f t="shared" ref="J219" si="3695">IF($B217=$B211,COUNTIF(L219:R219,0),COUNTIF(L220:R220,0)+COUNTIF(L220:R220,""))</f>
        <v>7</v>
      </c>
      <c r="K219" s="39">
        <f t="shared" ref="K219:R219" si="3696">IF($B211=$B217,K220+K213,K220)</f>
        <v>0</v>
      </c>
      <c r="L219" s="40">
        <f t="shared" si="3696"/>
        <v>0</v>
      </c>
      <c r="M219" s="40">
        <f t="shared" si="3696"/>
        <v>0</v>
      </c>
      <c r="N219" s="40">
        <f t="shared" si="3696"/>
        <v>0</v>
      </c>
      <c r="O219" s="40">
        <f t="shared" si="3696"/>
        <v>0</v>
      </c>
      <c r="P219" s="41">
        <f t="shared" si="3696"/>
        <v>0</v>
      </c>
      <c r="Q219" s="42">
        <f t="shared" si="3696"/>
        <v>0</v>
      </c>
      <c r="R219" s="43">
        <f t="shared" si="3696"/>
        <v>0</v>
      </c>
      <c r="S219" s="195">
        <f t="shared" ref="S219" si="3697">IF($B217=$B211,COUNTIF(U219:AA219,0),COUNTIF(U220:AA220,0)+COUNTIF(U220:AA220,""))</f>
        <v>7</v>
      </c>
      <c r="T219" s="39">
        <f t="shared" ref="T219:AA219" si="3698">IF($B211=$B217,T220+T213,T220)</f>
        <v>0</v>
      </c>
      <c r="U219" s="40">
        <f t="shared" si="3698"/>
        <v>0</v>
      </c>
      <c r="V219" s="40">
        <f t="shared" si="3698"/>
        <v>0</v>
      </c>
      <c r="W219" s="40">
        <f t="shared" si="3698"/>
        <v>0</v>
      </c>
      <c r="X219" s="40">
        <f t="shared" si="3698"/>
        <v>0</v>
      </c>
      <c r="Y219" s="41">
        <f t="shared" si="3698"/>
        <v>0</v>
      </c>
      <c r="Z219" s="42">
        <f t="shared" si="3698"/>
        <v>0</v>
      </c>
      <c r="AA219" s="43">
        <f t="shared" si="3698"/>
        <v>0</v>
      </c>
      <c r="AB219" s="195">
        <f t="shared" ref="AB219" si="3699">IF($B217=$B211,COUNTIF(AD219:AJ219,0),COUNTIF(AD220:AJ220,0)+COUNTIF(AD220:AJ220,""))</f>
        <v>7</v>
      </c>
      <c r="AC219" s="39">
        <f t="shared" ref="AC219:AJ219" si="3700">IF($B211=$B217,AC220+AC213,AC220)</f>
        <v>0</v>
      </c>
      <c r="AD219" s="40">
        <f t="shared" si="3700"/>
        <v>0</v>
      </c>
      <c r="AE219" s="40">
        <f t="shared" si="3700"/>
        <v>0</v>
      </c>
      <c r="AF219" s="40">
        <f t="shared" si="3700"/>
        <v>0</v>
      </c>
      <c r="AG219" s="40">
        <f t="shared" si="3700"/>
        <v>0</v>
      </c>
      <c r="AH219" s="41">
        <f t="shared" si="3700"/>
        <v>0</v>
      </c>
      <c r="AI219" s="42">
        <f t="shared" si="3700"/>
        <v>0</v>
      </c>
      <c r="AJ219" s="43">
        <f t="shared" si="3700"/>
        <v>0</v>
      </c>
      <c r="AK219" s="195">
        <f t="shared" ref="AK219" si="3701">IF($B217=$B211,COUNTIF(AM219:AS219,0),COUNTIF(AM220:AS220,0)+COUNTIF(AM220:AS220,""))</f>
        <v>7</v>
      </c>
      <c r="AL219" s="39">
        <f t="shared" ref="AL219:AS219" si="3702">IF($B211=$B217,AL220+AL213,AL220)</f>
        <v>0</v>
      </c>
      <c r="AM219" s="40">
        <f t="shared" si="3702"/>
        <v>0</v>
      </c>
      <c r="AN219" s="40">
        <f t="shared" si="3702"/>
        <v>0</v>
      </c>
      <c r="AO219" s="40">
        <f t="shared" si="3702"/>
        <v>0</v>
      </c>
      <c r="AP219" s="40">
        <f t="shared" si="3702"/>
        <v>0</v>
      </c>
      <c r="AQ219" s="41">
        <f t="shared" si="3702"/>
        <v>0</v>
      </c>
      <c r="AR219" s="42">
        <f t="shared" si="3702"/>
        <v>0</v>
      </c>
      <c r="AS219" s="43">
        <f t="shared" si="3702"/>
        <v>0</v>
      </c>
      <c r="AT219" s="195">
        <f t="shared" ref="AT219" si="3703">IF($B217=$B211,COUNTIF(AV219:BB219,0),COUNTIF(AV220:BB220,0)+COUNTIF(AV220:BB220,""))</f>
        <v>7</v>
      </c>
      <c r="AU219" s="39">
        <f t="shared" ref="AU219:BB219" si="3704">IF($B211=$B217,AU220+AU213,AU220)</f>
        <v>0</v>
      </c>
      <c r="AV219" s="40">
        <f t="shared" si="3704"/>
        <v>0</v>
      </c>
      <c r="AW219" s="40">
        <f t="shared" si="3704"/>
        <v>0</v>
      </c>
      <c r="AX219" s="40">
        <f t="shared" si="3704"/>
        <v>0</v>
      </c>
      <c r="AY219" s="40">
        <f t="shared" si="3704"/>
        <v>0</v>
      </c>
      <c r="AZ219" s="41">
        <f t="shared" si="3704"/>
        <v>0</v>
      </c>
      <c r="BA219" s="42">
        <f t="shared" si="3704"/>
        <v>0</v>
      </c>
      <c r="BB219" s="43">
        <f t="shared" si="3704"/>
        <v>0</v>
      </c>
    </row>
    <row r="220" spans="1:54" ht="15.75" customHeight="1" x14ac:dyDescent="0.2">
      <c r="A220" s="1">
        <f t="shared" ref="A220" si="3705">A217</f>
        <v>0</v>
      </c>
      <c r="B220" s="313">
        <f t="shared" ref="B220" si="3706">B214+1</f>
        <v>34</v>
      </c>
      <c r="C220" s="314"/>
      <c r="D220" s="314"/>
      <c r="E220" s="314"/>
      <c r="F220" s="31"/>
      <c r="G220" s="183"/>
      <c r="H220" s="122">
        <f t="shared" ref="H220" si="3707">5-COUNTIF(AU217,0)-COUNTIF(AL217,0)-COUNTIF(AC217,0)-COUNTIF(T217,0)-COUNTIF(K217,0)</f>
        <v>0</v>
      </c>
      <c r="I220" s="165">
        <f t="shared" si="3664"/>
        <v>0</v>
      </c>
      <c r="J220" s="187">
        <f t="shared" ref="J220" si="3708">IF($B217=$B211,J214+IF($F217&lt;&gt;$G217,(K217+$G219-$G218)/$F217,K217/$F217),IF($F217&lt;&gt;G217,(K217+$G219-$G218)/$F217,K217/$F217))</f>
        <v>0</v>
      </c>
      <c r="K220" s="7">
        <f t="shared" ref="K220:K221" si="3709">SUM(L220:R220)</f>
        <v>0</v>
      </c>
      <c r="L220" s="26">
        <f t="shared" ref="L220:R220" si="3710">L217</f>
        <v>0</v>
      </c>
      <c r="M220" s="26">
        <f t="shared" si="3710"/>
        <v>0</v>
      </c>
      <c r="N220" s="26">
        <f t="shared" si="3710"/>
        <v>0</v>
      </c>
      <c r="O220" s="26">
        <f t="shared" si="3710"/>
        <v>0</v>
      </c>
      <c r="P220" s="26">
        <f t="shared" si="3710"/>
        <v>0</v>
      </c>
      <c r="Q220" s="29">
        <f t="shared" si="3710"/>
        <v>0</v>
      </c>
      <c r="R220" s="23">
        <f t="shared" si="3710"/>
        <v>0</v>
      </c>
      <c r="S220" s="187">
        <f t="shared" ref="S220" si="3711">IF($B217=$B211,S214+IF($F217&lt;&gt;$G217,(T217+$G219-$G218)/$F217,T217/$F217),IF($F217&lt;&gt;P217,(T217+$G219-$G218)/$F217,T217/$F217))</f>
        <v>0</v>
      </c>
      <c r="T220" s="7">
        <f t="shared" ref="T220:T221" si="3712">SUM(U220:AA220)</f>
        <v>0</v>
      </c>
      <c r="U220" s="26">
        <f t="shared" ref="U220:AA220" si="3713">U217</f>
        <v>0</v>
      </c>
      <c r="V220" s="26">
        <f t="shared" si="3713"/>
        <v>0</v>
      </c>
      <c r="W220" s="26">
        <f t="shared" si="3713"/>
        <v>0</v>
      </c>
      <c r="X220" s="26">
        <f t="shared" si="3713"/>
        <v>0</v>
      </c>
      <c r="Y220" s="113">
        <f t="shared" si="3713"/>
        <v>0</v>
      </c>
      <c r="Z220" s="29">
        <f t="shared" si="3713"/>
        <v>0</v>
      </c>
      <c r="AA220" s="23">
        <f t="shared" si="3713"/>
        <v>0</v>
      </c>
      <c r="AB220" s="187">
        <f t="shared" ref="AB220" si="3714">IF($B217=$B211,AB214+IF($F217&lt;&gt;$G217,(AC217+$G219-$G218)/$F217,AC217/$F217),IF($F217&lt;&gt;Y217,(AC217+$G219-$G218)/$F217,AC217/$F217))</f>
        <v>0</v>
      </c>
      <c r="AC220" s="7">
        <f t="shared" ref="AC220:AC221" si="3715">SUM(AD220:AJ220)</f>
        <v>0</v>
      </c>
      <c r="AD220" s="26">
        <f t="shared" ref="AD220:AJ220" si="3716">AD217</f>
        <v>0</v>
      </c>
      <c r="AE220" s="26">
        <f t="shared" si="3716"/>
        <v>0</v>
      </c>
      <c r="AF220" s="26">
        <f t="shared" si="3716"/>
        <v>0</v>
      </c>
      <c r="AG220" s="26">
        <f t="shared" si="3716"/>
        <v>0</v>
      </c>
      <c r="AH220" s="113">
        <f t="shared" si="3716"/>
        <v>0</v>
      </c>
      <c r="AI220" s="29">
        <f t="shared" si="3716"/>
        <v>0</v>
      </c>
      <c r="AJ220" s="23">
        <f t="shared" si="3716"/>
        <v>0</v>
      </c>
      <c r="AK220" s="187">
        <f t="shared" ref="AK220" si="3717">IF($B217=$B211,AK214+IF($F217&lt;&gt;$G217,(AL217+$G219-$G218)/$F217,AL217/$F217),IF($F217&lt;&gt;AH217,(AL217+$G219-$G218)/$F217,AL217/$F217))</f>
        <v>0</v>
      </c>
      <c r="AL220" s="7">
        <f t="shared" ref="AL220:AL221" si="3718">SUM(AM220:AS220)</f>
        <v>0</v>
      </c>
      <c r="AM220" s="26">
        <f t="shared" ref="AM220:AS220" si="3719">AM217</f>
        <v>0</v>
      </c>
      <c r="AN220" s="26">
        <f t="shared" si="3719"/>
        <v>0</v>
      </c>
      <c r="AO220" s="26">
        <f t="shared" si="3719"/>
        <v>0</v>
      </c>
      <c r="AP220" s="26">
        <f t="shared" si="3719"/>
        <v>0</v>
      </c>
      <c r="AQ220" s="113">
        <f t="shared" si="3719"/>
        <v>0</v>
      </c>
      <c r="AR220" s="29">
        <f t="shared" si="3719"/>
        <v>0</v>
      </c>
      <c r="AS220" s="23">
        <f t="shared" si="3719"/>
        <v>0</v>
      </c>
      <c r="AT220" s="187">
        <f t="shared" ref="AT220" si="3720">IF($B217=$B211,AT214+IF($F217&lt;&gt;$G217,(AU217+$G219-$G218)/$F217,AU217/$F217),IF($F217&lt;&gt;AQ217,(AU217+$G219-$G218)/$F217,AU217/$F217))</f>
        <v>0</v>
      </c>
      <c r="AU220" s="7">
        <f t="shared" ref="AU220:AU221" si="3721">SUM(AV220:BB220)</f>
        <v>0</v>
      </c>
      <c r="AV220" s="6">
        <f t="shared" ref="AV220" si="3722">IF(SUM($AM$9:$AS$9)=SUM($AV$9:$BB$9),AV217,IF(AND(SUM($AV$9:$BB$9)&gt;42,SUM($AV$9:$BB$9)&lt;49),AV217,0))</f>
        <v>0</v>
      </c>
      <c r="AW220" s="6">
        <f t="shared" ref="AW220:BB220" si="3723">IF(SUM($AM$9:$AS$9)=SUM($AV$9:$BB$9),AW217,IF(AND(SUM($AV$9:$BB$9)&gt;42,SUM($AV$9:$BB$9)&lt;49),AW217,0))</f>
        <v>0</v>
      </c>
      <c r="AX220" s="6">
        <f t="shared" si="3723"/>
        <v>0</v>
      </c>
      <c r="AY220" s="6">
        <f t="shared" si="3723"/>
        <v>0</v>
      </c>
      <c r="AZ220" s="26">
        <f t="shared" si="3723"/>
        <v>0</v>
      </c>
      <c r="BA220" s="29">
        <f t="shared" si="3723"/>
        <v>0</v>
      </c>
      <c r="BB220" s="23">
        <f t="shared" si="3723"/>
        <v>0</v>
      </c>
    </row>
    <row r="221" spans="1:54" ht="15.75" customHeight="1" x14ac:dyDescent="0.2">
      <c r="A221" s="1">
        <f t="shared" ref="A221:A222" si="3724">A220</f>
        <v>0</v>
      </c>
      <c r="B221" s="313"/>
      <c r="C221" s="314"/>
      <c r="D221" s="314"/>
      <c r="E221" s="314"/>
      <c r="F221" s="31"/>
      <c r="G221" s="183"/>
      <c r="H221" s="123">
        <f t="shared" ref="H221" si="3725">IF($B217=$B211,H215+F221,$F221)</f>
        <v>0</v>
      </c>
      <c r="I221" s="165">
        <f t="shared" si="3664"/>
        <v>0</v>
      </c>
      <c r="J221" s="141">
        <f t="shared" ref="J221" si="3726">IF($H220=0,0,IF($B211=$B217,IF($H222&gt;0,$H222+J215,K217+J215),IF($H222&gt;0,$H222,K217)))</f>
        <v>0</v>
      </c>
      <c r="K221" s="7">
        <f t="shared" si="3709"/>
        <v>0</v>
      </c>
      <c r="L221" s="6"/>
      <c r="M221" s="6"/>
      <c r="N221" s="6"/>
      <c r="O221" s="6"/>
      <c r="P221" s="26"/>
      <c r="Q221" s="29"/>
      <c r="R221" s="23"/>
      <c r="S221" s="141">
        <f t="shared" ref="S221" si="3727">IF($H220=0,0,IF($B211=$B217,IF($H222&gt;0,$H222+S215,T217+S215),IF($H222&gt;0,$H222,T217)))</f>
        <v>0</v>
      </c>
      <c r="T221" s="7">
        <f t="shared" si="3712"/>
        <v>0</v>
      </c>
      <c r="U221" s="6"/>
      <c r="V221" s="6"/>
      <c r="W221" s="6"/>
      <c r="X221" s="6"/>
      <c r="Y221" s="26"/>
      <c r="Z221" s="29"/>
      <c r="AA221" s="23"/>
      <c r="AB221" s="141">
        <f t="shared" ref="AB221" si="3728">IF($H220=0,0,IF($B211=$B217,IF($H222&gt;0,$H222+AB215,AC217+AB215),IF($H222&gt;0,$H222,AC217)))</f>
        <v>0</v>
      </c>
      <c r="AC221" s="7">
        <f t="shared" si="3715"/>
        <v>0</v>
      </c>
      <c r="AD221" s="6"/>
      <c r="AE221" s="6"/>
      <c r="AF221" s="6"/>
      <c r="AG221" s="6"/>
      <c r="AH221" s="26"/>
      <c r="AI221" s="29"/>
      <c r="AJ221" s="23"/>
      <c r="AK221" s="141">
        <f t="shared" ref="AK221" si="3729">IF($H220=0,0,IF($B211=$B217,IF($H222&gt;0,$H222+AK215,AL217+AK215),IF($H222&gt;0,$H222,AL217)))</f>
        <v>0</v>
      </c>
      <c r="AL221" s="7">
        <f t="shared" si="3718"/>
        <v>0</v>
      </c>
      <c r="AM221" s="6"/>
      <c r="AN221" s="6"/>
      <c r="AO221" s="6"/>
      <c r="AP221" s="6"/>
      <c r="AQ221" s="26"/>
      <c r="AR221" s="29"/>
      <c r="AS221" s="23"/>
      <c r="AT221" s="141">
        <f t="shared" ref="AT221" si="3730">IF($H220=0,0,IF($B211=$B217,IF($H222&gt;0,$H222+AT215,AU217+AT215),IF($H222&gt;0,$H222,AU217)))</f>
        <v>0</v>
      </c>
      <c r="AU221" s="7">
        <f t="shared" si="3721"/>
        <v>0</v>
      </c>
      <c r="AV221" s="6"/>
      <c r="AW221" s="6"/>
      <c r="AX221" s="6"/>
      <c r="AY221" s="6"/>
      <c r="AZ221" s="26"/>
      <c r="BA221" s="29"/>
      <c r="BB221" s="23"/>
    </row>
    <row r="222" spans="1:54" ht="18.75" customHeight="1" thickBot="1" x14ac:dyDescent="0.25">
      <c r="A222" s="1">
        <f t="shared" si="3724"/>
        <v>0</v>
      </c>
      <c r="B222" s="323" t="str">
        <f>IF(B217="",Wydruk!$AE$6,IF(J218=0,Wydruk!$AE$7,IF(AND(G218&lt;G219,B217&lt;&gt;$B223),Wydruk!$AE$13,IF(AND($B217=$B211,$B217&lt;&gt;$B223),IF(OR(OR(J222&lt;4,J222&gt;5),OR(S222&lt;4,S222&gt;5),OR(AB222&lt;4,AB222&gt;5),OR(AK222&lt;4,AK222&gt;5),OR(AND(AT222&lt;4,AT222&gt;0),AT222&gt;5)),Wydruk!$AE$8,Wydruk!$AE$9),IF($B217=$B223,IF($F221&lt;&gt;0,Wydruk!$AE$12,Wydruk!$AE$10),IF(OR(OR(J218&lt;4,J218&gt;5),OR(S218&lt;4,S218&gt;5),OR(AB218&lt;4,AB218&gt;5),OR(AK218&lt;4,AK218&gt;5),OR(AND(AT218&lt;4,AT218&gt;0),AT218&gt;5)),Wydruk!$AE$8,Wydruk!$AE$11))))))</f>
        <v>Uzupełnij liczby godzin tygodniowego planu</v>
      </c>
      <c r="C222" s="324"/>
      <c r="D222" s="324"/>
      <c r="E222" s="324"/>
      <c r="F222" s="173">
        <f>październik!F222</f>
        <v>0</v>
      </c>
      <c r="G222" s="184">
        <f>październik!G222</f>
        <v>0</v>
      </c>
      <c r="H222" s="191">
        <f t="shared" ref="H222" si="3731">IF(OR($G222=0,$F222=0,$G222="",$F222=""),0,$G222/$F222)</f>
        <v>0</v>
      </c>
      <c r="I222" s="193"/>
      <c r="J222" s="176">
        <f t="shared" ref="J222" si="3732">IF($B211=$B217,IF(L217+L212&gt;0,1,0)+IF(M217+M212&gt;0,1,0)+IF(N217+N212&gt;0,1,0)+IF(O217+O212&gt;0,1,0)+IF(P217+P212&gt;0,1,0)+IF(Q217+Q212&gt;0,1,0)+IF(R217+R212&gt;0,1,0),J218)</f>
        <v>0</v>
      </c>
      <c r="K222" s="133">
        <f t="shared" ref="K222" si="3733">IF(OR($B217=$B223,J222=0,(K218-Q222+O222)&lt;=0),0,(K218-Q222+O222)/J222)</f>
        <v>0</v>
      </c>
      <c r="L222" s="137">
        <f t="shared" ref="L222" si="3734">IF(K222*(7-J219)&lt;=0,0,K222*(7-J219))</f>
        <v>0</v>
      </c>
      <c r="M222" s="311">
        <f t="shared" ref="M222" si="3735">ROUND(IF(OR(K219-K222*(7-J219)+P222&lt;0,$B217=$B223,K222&lt;=0,K219=0),0,IF(K219-K222*(7-J219)+P222&gt;Q222-O222+P222,Q222-O222+P222,K219-K222*(7-J219)+P222)),1)</f>
        <v>0</v>
      </c>
      <c r="N222" s="312"/>
      <c r="O222" s="139">
        <f t="shared" ref="O222" si="3736">IF(OR($B217=$B223,J218=0),0,IF($B217=$B211,J217,$F217))</f>
        <v>0</v>
      </c>
      <c r="P222" s="30">
        <f t="shared" ref="P222" si="3737">IF(OR($B217=$B223,J222=0),0,$G219-$G218)</f>
        <v>0</v>
      </c>
      <c r="Q222" s="134">
        <f t="shared" ref="Q222" si="3738">IF(OR($B217=$B223,J222=0),0,J221)</f>
        <v>0</v>
      </c>
      <c r="R222" s="138">
        <f t="shared" ref="R222" si="3739">IF($B217=$B223,0,K219)</f>
        <v>0</v>
      </c>
      <c r="S222" s="176">
        <f t="shared" ref="S222" si="3740">IF($B211=$B217,IF(U217+U212&gt;0,1,0)+IF(V217+V212&gt;0,1,0)+IF(W217+W212&gt;0,1,0)+IF(X217+X212&gt;0,1,0)+IF(Y217+Y212&gt;0,1,0)+IF(Z217+Z212&gt;0,1,0)+IF(AA217+AA212&gt;0,1,0),S218)</f>
        <v>0</v>
      </c>
      <c r="T222" s="133">
        <f t="shared" ref="T222" si="3741">IF(OR($B217=$B223,S222=0,(T218-Z222+X222)&lt;=0),0,(T218-Z222+X222)/S222)</f>
        <v>0</v>
      </c>
      <c r="U222" s="137">
        <f t="shared" ref="U222" si="3742">IF(T222*(7-S219)&lt;=0,0,T222*(7-S219))</f>
        <v>0</v>
      </c>
      <c r="V222" s="311">
        <f t="shared" ref="V222" si="3743">ROUND(IF(OR(T219-T222*(7-S219)+Y222&lt;0,$B217=$B223,T222&lt;=0,T219=0),0,IF(T219-T222*(7-S219)+Y222&gt;Z222-X222+Y222,Z222-X222+Y222,T219-T222*(7-S219)+Y222)),1)</f>
        <v>0</v>
      </c>
      <c r="W222" s="312"/>
      <c r="X222" s="139">
        <f t="shared" ref="X222" si="3744">IF(OR($B217=$B223,S218=0),0,IF($B217=$B211,S217,$F217))</f>
        <v>0</v>
      </c>
      <c r="Y222" s="30">
        <f t="shared" ref="Y222" si="3745">IF(OR($B217=$B223,S222=0),0,$G219-$G218)</f>
        <v>0</v>
      </c>
      <c r="Z222" s="134">
        <f t="shared" ref="Z222" si="3746">IF(OR($B217=$B223,S222=0),0,S221)</f>
        <v>0</v>
      </c>
      <c r="AA222" s="138">
        <f t="shared" ref="AA222" si="3747">IF($B217=$B223,0,T219)</f>
        <v>0</v>
      </c>
      <c r="AB222" s="176">
        <f t="shared" ref="AB222" si="3748">IF($B211=$B217,IF(AD217+AD212&gt;0,1,0)+IF(AE217+AE212&gt;0,1,0)+IF(AF217+AF212&gt;0,1,0)+IF(AG217+AG212&gt;0,1,0)+IF(AH217+AH212&gt;0,1,0)+IF(AI217+AI212&gt;0,1,0)+IF(AJ217+AJ212&gt;0,1,0),AB218)</f>
        <v>0</v>
      </c>
      <c r="AC222" s="133">
        <f t="shared" ref="AC222" si="3749">IF(OR($B217=$B223,AB222=0,(AC218-AI222+AG222)&lt;=0),0,(AC218-AI222+AG222)/AB222)</f>
        <v>0</v>
      </c>
      <c r="AD222" s="137">
        <f t="shared" ref="AD222" si="3750">IF(AC222*(7-AB219)&lt;=0,0,AC222*(7-AB219))</f>
        <v>0</v>
      </c>
      <c r="AE222" s="311">
        <f t="shared" ref="AE222" si="3751">ROUND(IF(OR(AC219-AC222*(7-AB219)+AH222&lt;0,$B217=$B223,AC222&lt;=0,AC219=0),0,IF(AC219-AC222*(7-AB219)+AH222&gt;AI222-AG222+AH222,AI222-AG222+AH222,AC219-AC222*(7-AB219)+AH222)),1)</f>
        <v>0</v>
      </c>
      <c r="AF222" s="312"/>
      <c r="AG222" s="139">
        <f t="shared" ref="AG222" si="3752">IF(OR($B217=$B223,AB218=0),0,IF($B217=$B211,AB217,$F217))</f>
        <v>0</v>
      </c>
      <c r="AH222" s="30">
        <f t="shared" ref="AH222" si="3753">IF(OR($B217=$B223,AB222=0),0,$G219-$G218)</f>
        <v>0</v>
      </c>
      <c r="AI222" s="134">
        <f t="shared" ref="AI222" si="3754">IF(OR($B217=$B223,AB222=0),0,AB221)</f>
        <v>0</v>
      </c>
      <c r="AJ222" s="138">
        <f t="shared" ref="AJ222" si="3755">IF($B217=$B223,0,AC219)</f>
        <v>0</v>
      </c>
      <c r="AK222" s="176">
        <f t="shared" ref="AK222" si="3756">IF($B211=$B217,IF(AM217+AM212&gt;0,1,0)+IF(AN217+AN212&gt;0,1,0)+IF(AO217+AO212&gt;0,1,0)+IF(AP217+AP212&gt;0,1,0)+IF(AQ217+AQ212&gt;0,1,0)+IF(AR217+AR212&gt;0,1,0)+IF(AS217+AS212&gt;0,1,0),AK218)</f>
        <v>0</v>
      </c>
      <c r="AL222" s="133">
        <f t="shared" ref="AL222" si="3757">IF(OR($B217=$B223,AK222=0,(AL218-AR222+AP222)&lt;=0),0,(AL218-AR222+AP222)/AK222)</f>
        <v>0</v>
      </c>
      <c r="AM222" s="137">
        <f t="shared" ref="AM222" si="3758">IF(AL222*(7-AK219)&lt;=0,0,AL222*(7-AK219))</f>
        <v>0</v>
      </c>
      <c r="AN222" s="311">
        <f t="shared" ref="AN222" si="3759">ROUND(IF(OR(AL219-AL222*(7-AK219)+AQ222&lt;0,$B217=$B223,AL222&lt;=0,AL219=0),0,IF(AL219-AL222*(7-AK219)+AQ222&gt;AR222-AP222+AQ222,AR222-AP222+AQ222,AL219-AL222*(7-AK219)+AQ222)),1)</f>
        <v>0</v>
      </c>
      <c r="AO222" s="312"/>
      <c r="AP222" s="139">
        <f t="shared" ref="AP222" si="3760">IF(OR($B217=$B223,AK218=0),0,IF($B217=$B211,AK217,$F217))</f>
        <v>0</v>
      </c>
      <c r="AQ222" s="30">
        <f t="shared" ref="AQ222" si="3761">IF(OR($B217=$B223,AK222=0),0,$G219-$G218)</f>
        <v>0</v>
      </c>
      <c r="AR222" s="134">
        <f t="shared" ref="AR222" si="3762">IF(OR($B217=$B223,AK222=0),0,AK221)</f>
        <v>0</v>
      </c>
      <c r="AS222" s="138">
        <f t="shared" ref="AS222" si="3763">IF($B217=$B223,0,AL219)</f>
        <v>0</v>
      </c>
      <c r="AT222" s="176">
        <f t="shared" ref="AT222" si="3764">IF($B211=$B217,IF(AV217+AV212&gt;0,1,0)+IF(AW217+AW212&gt;0,1,0)+IF(AX217+AX212&gt;0,1,0)+IF(AY217+AY212&gt;0,1,0)+IF(AZ217+AZ212&gt;0,1,0)+IF(BA217+BA212&gt;0,1,0)+IF(BB217+BB212&gt;0,1,0),AT218)</f>
        <v>0</v>
      </c>
      <c r="AU222" s="133">
        <f t="shared" ref="AU222" si="3765">IF(OR($B217=$B223,AT222=0,(AU218-BA222+AY222)&lt;=0),0,(AU218-BA222+AY222)/AT222)</f>
        <v>0</v>
      </c>
      <c r="AV222" s="137">
        <f t="shared" ref="AV222" si="3766">IF(AU222*(7-AT219)&lt;=0,0,AU222*(7-AT219))</f>
        <v>0</v>
      </c>
      <c r="AW222" s="311">
        <f t="shared" ref="AW222" si="3767">ROUND(IF(OR(AU219-AU222*(7-AT219)+AZ222&lt;0,$B217=$B223,AU222&lt;=0,AU219=0),0,IF(AU219-AU222*(7-AT219)+AZ222&gt;BA222-AY222+AZ222,BA222-AY222+AZ222,AU219-AU222*(7-AT219)+AZ222)),1)</f>
        <v>0</v>
      </c>
      <c r="AX222" s="312"/>
      <c r="AY222" s="139">
        <f t="shared" ref="AY222" si="3768">IF(OR($B217=$B223,AT218=0),0,IF($B217=$B211,AT217,$F217))</f>
        <v>0</v>
      </c>
      <c r="AZ222" s="30">
        <f t="shared" ref="AZ222" si="3769">IF(OR($B217=$B223,AT222=0),0,$G219-$G218)</f>
        <v>0</v>
      </c>
      <c r="BA222" s="134">
        <f t="shared" ref="BA222" si="3770">IF(OR($B217=$B223,AT222=0),0,AT221)</f>
        <v>0</v>
      </c>
      <c r="BB222" s="138">
        <f t="shared" ref="BB222" si="3771">IF($B217=$B223,0,AU219)</f>
        <v>0</v>
      </c>
    </row>
    <row r="223" spans="1:54" ht="15.75" x14ac:dyDescent="0.2">
      <c r="A223" s="1">
        <f t="shared" ref="A223" si="3772">IF(B223="","1. Niewypełnione",B223)</f>
        <v>0</v>
      </c>
      <c r="B223" s="320">
        <f>październik!B223</f>
        <v>0</v>
      </c>
      <c r="C223" s="321">
        <f>październik!C223</f>
        <v>0</v>
      </c>
      <c r="D223" s="321">
        <f>październik!D223</f>
        <v>0</v>
      </c>
      <c r="E223" s="321">
        <f>październik!E223</f>
        <v>0</v>
      </c>
      <c r="F223" s="177">
        <f>październik!F223</f>
        <v>18</v>
      </c>
      <c r="G223" s="185">
        <f>październik!G223</f>
        <v>18</v>
      </c>
      <c r="H223" s="177"/>
      <c r="I223" s="192">
        <f t="shared" ref="I223:I227" si="3773">K223+T223+AC223+AL223+AU223</f>
        <v>0</v>
      </c>
      <c r="J223" s="186">
        <f t="shared" ref="J223" si="3774">IF(OR($B223=$B229,J226=0),0,ROUND((K224+P228)/J226,0))</f>
        <v>0</v>
      </c>
      <c r="K223" s="51">
        <f t="shared" ref="K223:K224" si="3775">SUM(L223:R223)</f>
        <v>0</v>
      </c>
      <c r="L223" s="52">
        <f>październik!L223</f>
        <v>0</v>
      </c>
      <c r="M223" s="52">
        <f>październik!M223</f>
        <v>0</v>
      </c>
      <c r="N223" s="52">
        <f>październik!N223</f>
        <v>0</v>
      </c>
      <c r="O223" s="52">
        <f>październik!O223</f>
        <v>0</v>
      </c>
      <c r="P223" s="53">
        <f>październik!P223</f>
        <v>0</v>
      </c>
      <c r="Q223" s="54">
        <f>październik!Q223</f>
        <v>0</v>
      </c>
      <c r="R223" s="55">
        <f>październik!R223</f>
        <v>0</v>
      </c>
      <c r="S223" s="188">
        <f t="shared" ref="S223" si="3776">IF(OR($B223=$B229,S226=0),0,ROUND((T224+Y228)/S226,0))</f>
        <v>0</v>
      </c>
      <c r="T223" s="51">
        <f t="shared" ref="T223:T224" si="3777">SUM(U223:AA223)</f>
        <v>0</v>
      </c>
      <c r="U223" s="52">
        <f>październik!U223</f>
        <v>0</v>
      </c>
      <c r="V223" s="52">
        <f>październik!V223</f>
        <v>0</v>
      </c>
      <c r="W223" s="52">
        <f>październik!W223</f>
        <v>0</v>
      </c>
      <c r="X223" s="52">
        <f>październik!X223</f>
        <v>0</v>
      </c>
      <c r="Y223" s="53">
        <f>październik!Y223</f>
        <v>0</v>
      </c>
      <c r="Z223" s="54">
        <f>październik!Z223</f>
        <v>0</v>
      </c>
      <c r="AA223" s="55">
        <f>październik!AA223</f>
        <v>0</v>
      </c>
      <c r="AB223" s="188">
        <f t="shared" ref="AB223" si="3778">IF(OR($B223=$B229,AB226=0),0,ROUND((AC224+AH228)/AB226,0))</f>
        <v>0</v>
      </c>
      <c r="AC223" s="51">
        <f t="shared" ref="AC223:AC224" si="3779">SUM(AD223:AJ223)</f>
        <v>0</v>
      </c>
      <c r="AD223" s="52">
        <f>październik!AD223</f>
        <v>0</v>
      </c>
      <c r="AE223" s="52">
        <f>październik!AE223</f>
        <v>0</v>
      </c>
      <c r="AF223" s="52">
        <f>październik!AF223</f>
        <v>0</v>
      </c>
      <c r="AG223" s="52">
        <f>październik!AG223</f>
        <v>0</v>
      </c>
      <c r="AH223" s="53">
        <f>październik!AH223</f>
        <v>0</v>
      </c>
      <c r="AI223" s="54">
        <f>październik!AI223</f>
        <v>0</v>
      </c>
      <c r="AJ223" s="55">
        <f>październik!AJ223</f>
        <v>0</v>
      </c>
      <c r="AK223" s="188">
        <f t="shared" ref="AK223" si="3780">IF(OR($B223=$B229,AK226=0),0,ROUND((AL224+AQ228)/AK226,0))</f>
        <v>0</v>
      </c>
      <c r="AL223" s="51">
        <f t="shared" ref="AL223:AL224" si="3781">SUM(AM223:AS223)</f>
        <v>0</v>
      </c>
      <c r="AM223" s="52">
        <f>październik!AM223</f>
        <v>0</v>
      </c>
      <c r="AN223" s="52">
        <f>październik!AN223</f>
        <v>0</v>
      </c>
      <c r="AO223" s="52">
        <f>październik!AO223</f>
        <v>0</v>
      </c>
      <c r="AP223" s="52">
        <f>październik!AP223</f>
        <v>0</v>
      </c>
      <c r="AQ223" s="53">
        <f>październik!AQ223</f>
        <v>0</v>
      </c>
      <c r="AR223" s="54">
        <f>październik!AR223</f>
        <v>0</v>
      </c>
      <c r="AS223" s="55">
        <f>październik!AS223</f>
        <v>0</v>
      </c>
      <c r="AT223" s="188">
        <f t="shared" ref="AT223" si="3782">IF(OR($B223=$B229,AT226=0),0,ROUND((AU224+AZ228)/AT226,0))</f>
        <v>0</v>
      </c>
      <c r="AU223" s="51">
        <f t="shared" ref="AU223:AU224" si="3783">SUM(AV223:BB223)</f>
        <v>0</v>
      </c>
      <c r="AV223" s="52">
        <f t="shared" ref="AV223" si="3784">IF(SUM($AM$9:$AS$9)=SUM($AV$9:$BB$9),AM223,IF(AND(SUM($AV$9:$BB$9)&gt;42,SUM($AV$9:$BB$9)&lt;49),AM223,0))</f>
        <v>0</v>
      </c>
      <c r="AW223" s="52">
        <f t="shared" ref="AW223" si="3785">IF(SUM($AM$9:$AS$9)=SUM($AV$9:$BB$9),AN223,IF(AND(SUM($AV$9:$BB$9)&gt;42,SUM($AV$9:$BB$9)&lt;49),AN223,0))</f>
        <v>0</v>
      </c>
      <c r="AX223" s="52">
        <f t="shared" ref="AX223" si="3786">IF(SUM($AM$9:$AS$9)=SUM($AV$9:$BB$9),AO223,IF(AND(SUM($AV$9:$BB$9)&gt;42,SUM($AV$9:$BB$9)&lt;49),AO223,0))</f>
        <v>0</v>
      </c>
      <c r="AY223" s="52">
        <f t="shared" ref="AY223" si="3787">IF(SUM($AM$9:$AS$9)=SUM($AV$9:$BB$9),AP223,IF(AND(SUM($AV$9:$BB$9)&gt;42,SUM($AV$9:$BB$9)&lt;49),AP223,0))</f>
        <v>0</v>
      </c>
      <c r="AZ223" s="53">
        <f t="shared" ref="AZ223" si="3788">IF(SUM($AM$9:$AS$9)=SUM($AV$9:$BB$9),AQ223,IF(AND(SUM($AV$9:$BB$9)&gt;42,SUM($AV$9:$BB$9)&lt;49),AQ223,0))</f>
        <v>0</v>
      </c>
      <c r="BA223" s="54">
        <f t="shared" ref="BA223" si="3789">IF(SUM($AM$9:$AS$9)=SUM($AV$9:$BB$9),AR223,IF(AND(SUM($AV$9:$BB$9)&gt;42,SUM($AV$9:$BB$9)&lt;49),AR223,0))</f>
        <v>0</v>
      </c>
      <c r="BB223" s="55">
        <f t="shared" ref="BB223" si="3790">IF(SUM($AM$9:$AS$9)=SUM($AV$9:$BB$9),AS223,IF(AND(SUM($AV$9:$BB$9)&gt;42,SUM($AV$9:$BB$9)&lt;49),AS223,0))</f>
        <v>0</v>
      </c>
    </row>
    <row r="224" spans="1:54" ht="12.75" hidden="1" customHeight="1" x14ac:dyDescent="0.2">
      <c r="B224" s="93"/>
      <c r="C224" s="94"/>
      <c r="D224" s="95"/>
      <c r="E224" s="115"/>
      <c r="F224" s="140" t="b">
        <f t="shared" ref="F224" si="3791">IF($B217=$B223,OR(F218,G223&lt;F223),G223&lt;F223)</f>
        <v>0</v>
      </c>
      <c r="G224" s="189">
        <f t="shared" ref="G224" si="3792">IF(AND($B217=$B223,$B217&lt;&gt;"",$B217&lt;&gt;0),G223+G218,G223)</f>
        <v>18</v>
      </c>
      <c r="H224" s="120"/>
      <c r="I224" s="165">
        <f t="shared" si="3773"/>
        <v>0</v>
      </c>
      <c r="J224" s="194">
        <f t="shared" ref="J224" si="3793">7-COUNTIF(L223:R223,0)-COUNTIF(L223:R223,"")</f>
        <v>0</v>
      </c>
      <c r="K224" s="22">
        <f t="shared" si="3775"/>
        <v>0</v>
      </c>
      <c r="L224" s="35">
        <f t="shared" ref="L224:R224" si="3794">IF($B217=$B223,L223+L218,L223)</f>
        <v>0</v>
      </c>
      <c r="M224" s="35">
        <f t="shared" si="3794"/>
        <v>0</v>
      </c>
      <c r="N224" s="35">
        <f t="shared" si="3794"/>
        <v>0</v>
      </c>
      <c r="O224" s="35">
        <f t="shared" si="3794"/>
        <v>0</v>
      </c>
      <c r="P224" s="36">
        <f t="shared" si="3794"/>
        <v>0</v>
      </c>
      <c r="Q224" s="37">
        <f t="shared" si="3794"/>
        <v>0</v>
      </c>
      <c r="R224" s="38">
        <f t="shared" si="3794"/>
        <v>0</v>
      </c>
      <c r="S224" s="194">
        <f t="shared" ref="S224" si="3795">7-COUNTIF(U223:AA223,0)-COUNTIF(U223:AA223,"")</f>
        <v>0</v>
      </c>
      <c r="T224" s="22">
        <f t="shared" si="3777"/>
        <v>0</v>
      </c>
      <c r="U224" s="35">
        <f t="shared" ref="U224:AA224" si="3796">IF($B217=$B223,U223+U218,U223)</f>
        <v>0</v>
      </c>
      <c r="V224" s="35">
        <f t="shared" si="3796"/>
        <v>0</v>
      </c>
      <c r="W224" s="35">
        <f t="shared" si="3796"/>
        <v>0</v>
      </c>
      <c r="X224" s="35">
        <f t="shared" si="3796"/>
        <v>0</v>
      </c>
      <c r="Y224" s="36">
        <f t="shared" si="3796"/>
        <v>0</v>
      </c>
      <c r="Z224" s="37">
        <f t="shared" si="3796"/>
        <v>0</v>
      </c>
      <c r="AA224" s="38">
        <f t="shared" si="3796"/>
        <v>0</v>
      </c>
      <c r="AB224" s="194">
        <f t="shared" ref="AB224" si="3797">7-COUNTIF(AD223:AJ223,0)-COUNTIF(AD223:AJ223,"")</f>
        <v>0</v>
      </c>
      <c r="AC224" s="22">
        <f t="shared" si="3779"/>
        <v>0</v>
      </c>
      <c r="AD224" s="35">
        <f t="shared" ref="AD224:AJ224" si="3798">IF($B217=$B223,AD223+AD218,AD223)</f>
        <v>0</v>
      </c>
      <c r="AE224" s="35">
        <f t="shared" si="3798"/>
        <v>0</v>
      </c>
      <c r="AF224" s="35">
        <f t="shared" si="3798"/>
        <v>0</v>
      </c>
      <c r="AG224" s="35">
        <f t="shared" si="3798"/>
        <v>0</v>
      </c>
      <c r="AH224" s="36">
        <f t="shared" si="3798"/>
        <v>0</v>
      </c>
      <c r="AI224" s="37">
        <f t="shared" si="3798"/>
        <v>0</v>
      </c>
      <c r="AJ224" s="38">
        <f t="shared" si="3798"/>
        <v>0</v>
      </c>
      <c r="AK224" s="194">
        <f t="shared" ref="AK224" si="3799">7-COUNTIF(AM223:AS223,0)-COUNTIF(AM223:AS223,"")</f>
        <v>0</v>
      </c>
      <c r="AL224" s="22">
        <f t="shared" si="3781"/>
        <v>0</v>
      </c>
      <c r="AM224" s="35">
        <f t="shared" ref="AM224:AS224" si="3800">IF($B217=$B223,AM223+AM218,AM223)</f>
        <v>0</v>
      </c>
      <c r="AN224" s="35">
        <f t="shared" si="3800"/>
        <v>0</v>
      </c>
      <c r="AO224" s="35">
        <f t="shared" si="3800"/>
        <v>0</v>
      </c>
      <c r="AP224" s="35">
        <f t="shared" si="3800"/>
        <v>0</v>
      </c>
      <c r="AQ224" s="36">
        <f t="shared" si="3800"/>
        <v>0</v>
      </c>
      <c r="AR224" s="37">
        <f t="shared" si="3800"/>
        <v>0</v>
      </c>
      <c r="AS224" s="38">
        <f t="shared" si="3800"/>
        <v>0</v>
      </c>
      <c r="AT224" s="194">
        <f t="shared" ref="AT224" si="3801">7-COUNTIF(AV223:BB223,0)-COUNTIF(AV223:BB223,"")</f>
        <v>0</v>
      </c>
      <c r="AU224" s="22">
        <f t="shared" si="3783"/>
        <v>0</v>
      </c>
      <c r="AV224" s="35">
        <f t="shared" ref="AV224:BB224" si="3802">IF($B217=$B223,AV223+AV218,AV223)</f>
        <v>0</v>
      </c>
      <c r="AW224" s="35">
        <f t="shared" si="3802"/>
        <v>0</v>
      </c>
      <c r="AX224" s="35">
        <f t="shared" si="3802"/>
        <v>0</v>
      </c>
      <c r="AY224" s="35">
        <f t="shared" si="3802"/>
        <v>0</v>
      </c>
      <c r="AZ224" s="36">
        <f t="shared" si="3802"/>
        <v>0</v>
      </c>
      <c r="BA224" s="37">
        <f t="shared" si="3802"/>
        <v>0</v>
      </c>
      <c r="BB224" s="38">
        <f t="shared" si="3802"/>
        <v>0</v>
      </c>
    </row>
    <row r="225" spans="1:54" ht="15" hidden="1" customHeight="1" x14ac:dyDescent="0.2">
      <c r="B225" s="116"/>
      <c r="C225" s="117"/>
      <c r="D225" s="118"/>
      <c r="E225" s="119"/>
      <c r="F225" s="92"/>
      <c r="G225" s="190">
        <f t="shared" ref="G225" si="3803">IF(AND($B217=$B223,$B217&lt;&gt;"",$B217&lt;&gt;0),F223+G219,F223)</f>
        <v>18</v>
      </c>
      <c r="H225" s="121"/>
      <c r="I225" s="165">
        <f t="shared" si="3773"/>
        <v>0</v>
      </c>
      <c r="J225" s="195">
        <f t="shared" ref="J225" si="3804">IF($B223=$B217,COUNTIF(L225:R225,0),COUNTIF(L226:R226,0)+COUNTIF(L226:R226,""))</f>
        <v>7</v>
      </c>
      <c r="K225" s="39">
        <f t="shared" ref="K225:R225" si="3805">IF($B217=$B223,K226+K219,K226)</f>
        <v>0</v>
      </c>
      <c r="L225" s="40">
        <f t="shared" si="3805"/>
        <v>0</v>
      </c>
      <c r="M225" s="40">
        <f t="shared" si="3805"/>
        <v>0</v>
      </c>
      <c r="N225" s="40">
        <f t="shared" si="3805"/>
        <v>0</v>
      </c>
      <c r="O225" s="40">
        <f t="shared" si="3805"/>
        <v>0</v>
      </c>
      <c r="P225" s="41">
        <f t="shared" si="3805"/>
        <v>0</v>
      </c>
      <c r="Q225" s="42">
        <f t="shared" si="3805"/>
        <v>0</v>
      </c>
      <c r="R225" s="43">
        <f t="shared" si="3805"/>
        <v>0</v>
      </c>
      <c r="S225" s="195">
        <f t="shared" ref="S225" si="3806">IF($B223=$B217,COUNTIF(U225:AA225,0),COUNTIF(U226:AA226,0)+COUNTIF(U226:AA226,""))</f>
        <v>7</v>
      </c>
      <c r="T225" s="39">
        <f t="shared" ref="T225:AA225" si="3807">IF($B217=$B223,T226+T219,T226)</f>
        <v>0</v>
      </c>
      <c r="U225" s="40">
        <f t="shared" si="3807"/>
        <v>0</v>
      </c>
      <c r="V225" s="40">
        <f t="shared" si="3807"/>
        <v>0</v>
      </c>
      <c r="W225" s="40">
        <f t="shared" si="3807"/>
        <v>0</v>
      </c>
      <c r="X225" s="40">
        <f t="shared" si="3807"/>
        <v>0</v>
      </c>
      <c r="Y225" s="41">
        <f t="shared" si="3807"/>
        <v>0</v>
      </c>
      <c r="Z225" s="42">
        <f t="shared" si="3807"/>
        <v>0</v>
      </c>
      <c r="AA225" s="43">
        <f t="shared" si="3807"/>
        <v>0</v>
      </c>
      <c r="AB225" s="195">
        <f t="shared" ref="AB225" si="3808">IF($B223=$B217,COUNTIF(AD225:AJ225,0),COUNTIF(AD226:AJ226,0)+COUNTIF(AD226:AJ226,""))</f>
        <v>7</v>
      </c>
      <c r="AC225" s="39">
        <f t="shared" ref="AC225:AJ225" si="3809">IF($B217=$B223,AC226+AC219,AC226)</f>
        <v>0</v>
      </c>
      <c r="AD225" s="40">
        <f t="shared" si="3809"/>
        <v>0</v>
      </c>
      <c r="AE225" s="40">
        <f t="shared" si="3809"/>
        <v>0</v>
      </c>
      <c r="AF225" s="40">
        <f t="shared" si="3809"/>
        <v>0</v>
      </c>
      <c r="AG225" s="40">
        <f t="shared" si="3809"/>
        <v>0</v>
      </c>
      <c r="AH225" s="41">
        <f t="shared" si="3809"/>
        <v>0</v>
      </c>
      <c r="AI225" s="42">
        <f t="shared" si="3809"/>
        <v>0</v>
      </c>
      <c r="AJ225" s="43">
        <f t="shared" si="3809"/>
        <v>0</v>
      </c>
      <c r="AK225" s="195">
        <f t="shared" ref="AK225" si="3810">IF($B223=$B217,COUNTIF(AM225:AS225,0),COUNTIF(AM226:AS226,0)+COUNTIF(AM226:AS226,""))</f>
        <v>7</v>
      </c>
      <c r="AL225" s="39">
        <f t="shared" ref="AL225:AS225" si="3811">IF($B217=$B223,AL226+AL219,AL226)</f>
        <v>0</v>
      </c>
      <c r="AM225" s="40">
        <f t="shared" si="3811"/>
        <v>0</v>
      </c>
      <c r="AN225" s="40">
        <f t="shared" si="3811"/>
        <v>0</v>
      </c>
      <c r="AO225" s="40">
        <f t="shared" si="3811"/>
        <v>0</v>
      </c>
      <c r="AP225" s="40">
        <f t="shared" si="3811"/>
        <v>0</v>
      </c>
      <c r="AQ225" s="41">
        <f t="shared" si="3811"/>
        <v>0</v>
      </c>
      <c r="AR225" s="42">
        <f t="shared" si="3811"/>
        <v>0</v>
      </c>
      <c r="AS225" s="43">
        <f t="shared" si="3811"/>
        <v>0</v>
      </c>
      <c r="AT225" s="195">
        <f t="shared" ref="AT225" si="3812">IF($B223=$B217,COUNTIF(AV225:BB225,0),COUNTIF(AV226:BB226,0)+COUNTIF(AV226:BB226,""))</f>
        <v>7</v>
      </c>
      <c r="AU225" s="39">
        <f t="shared" ref="AU225:BB225" si="3813">IF($B217=$B223,AU226+AU219,AU226)</f>
        <v>0</v>
      </c>
      <c r="AV225" s="40">
        <f t="shared" si="3813"/>
        <v>0</v>
      </c>
      <c r="AW225" s="40">
        <f t="shared" si="3813"/>
        <v>0</v>
      </c>
      <c r="AX225" s="40">
        <f t="shared" si="3813"/>
        <v>0</v>
      </c>
      <c r="AY225" s="40">
        <f t="shared" si="3813"/>
        <v>0</v>
      </c>
      <c r="AZ225" s="41">
        <f t="shared" si="3813"/>
        <v>0</v>
      </c>
      <c r="BA225" s="42">
        <f t="shared" si="3813"/>
        <v>0</v>
      </c>
      <c r="BB225" s="43">
        <f t="shared" si="3813"/>
        <v>0</v>
      </c>
    </row>
    <row r="226" spans="1:54" ht="15.75" customHeight="1" x14ac:dyDescent="0.2">
      <c r="A226" s="1">
        <f t="shared" ref="A226" si="3814">A223</f>
        <v>0</v>
      </c>
      <c r="B226" s="313">
        <f t="shared" ref="B226" si="3815">B220+1</f>
        <v>35</v>
      </c>
      <c r="C226" s="314"/>
      <c r="D226" s="314"/>
      <c r="E226" s="314"/>
      <c r="F226" s="31"/>
      <c r="G226" s="183"/>
      <c r="H226" s="122">
        <f t="shared" ref="H226" si="3816">5-COUNTIF(AU223,0)-COUNTIF(AL223,0)-COUNTIF(AC223,0)-COUNTIF(T223,0)-COUNTIF(K223,0)</f>
        <v>0</v>
      </c>
      <c r="I226" s="165">
        <f t="shared" si="3773"/>
        <v>0</v>
      </c>
      <c r="J226" s="187">
        <f t="shared" ref="J226" si="3817">IF($B223=$B217,J220+IF($F223&lt;&gt;$G223,(K223+$G225-$G224)/$F223,K223/$F223),IF($F223&lt;&gt;G223,(K223+$G225-$G224)/$F223,K223/$F223))</f>
        <v>0</v>
      </c>
      <c r="K226" s="7">
        <f t="shared" ref="K226:K227" si="3818">SUM(L226:R226)</f>
        <v>0</v>
      </c>
      <c r="L226" s="26">
        <f t="shared" ref="L226:R226" si="3819">L223</f>
        <v>0</v>
      </c>
      <c r="M226" s="26">
        <f t="shared" si="3819"/>
        <v>0</v>
      </c>
      <c r="N226" s="26">
        <f t="shared" si="3819"/>
        <v>0</v>
      </c>
      <c r="O226" s="26">
        <f t="shared" si="3819"/>
        <v>0</v>
      </c>
      <c r="P226" s="26">
        <f t="shared" si="3819"/>
        <v>0</v>
      </c>
      <c r="Q226" s="29">
        <f t="shared" si="3819"/>
        <v>0</v>
      </c>
      <c r="R226" s="23">
        <f t="shared" si="3819"/>
        <v>0</v>
      </c>
      <c r="S226" s="187">
        <f t="shared" ref="S226" si="3820">IF($B223=$B217,S220+IF($F223&lt;&gt;$G223,(T223+$G225-$G224)/$F223,T223/$F223),IF($F223&lt;&gt;P223,(T223+$G225-$G224)/$F223,T223/$F223))</f>
        <v>0</v>
      </c>
      <c r="T226" s="7">
        <f t="shared" ref="T226:T227" si="3821">SUM(U226:AA226)</f>
        <v>0</v>
      </c>
      <c r="U226" s="26">
        <f t="shared" ref="U226:AA226" si="3822">U223</f>
        <v>0</v>
      </c>
      <c r="V226" s="26">
        <f t="shared" si="3822"/>
        <v>0</v>
      </c>
      <c r="W226" s="26">
        <f t="shared" si="3822"/>
        <v>0</v>
      </c>
      <c r="X226" s="26">
        <f t="shared" si="3822"/>
        <v>0</v>
      </c>
      <c r="Y226" s="113">
        <f t="shared" si="3822"/>
        <v>0</v>
      </c>
      <c r="Z226" s="29">
        <f t="shared" si="3822"/>
        <v>0</v>
      </c>
      <c r="AA226" s="23">
        <f t="shared" si="3822"/>
        <v>0</v>
      </c>
      <c r="AB226" s="187">
        <f t="shared" ref="AB226" si="3823">IF($B223=$B217,AB220+IF($F223&lt;&gt;$G223,(AC223+$G225-$G224)/$F223,AC223/$F223),IF($F223&lt;&gt;Y223,(AC223+$G225-$G224)/$F223,AC223/$F223))</f>
        <v>0</v>
      </c>
      <c r="AC226" s="7">
        <f t="shared" ref="AC226:AC227" si="3824">SUM(AD226:AJ226)</f>
        <v>0</v>
      </c>
      <c r="AD226" s="26">
        <f t="shared" ref="AD226:AJ226" si="3825">AD223</f>
        <v>0</v>
      </c>
      <c r="AE226" s="26">
        <f t="shared" si="3825"/>
        <v>0</v>
      </c>
      <c r="AF226" s="26">
        <f t="shared" si="3825"/>
        <v>0</v>
      </c>
      <c r="AG226" s="26">
        <f t="shared" si="3825"/>
        <v>0</v>
      </c>
      <c r="AH226" s="113">
        <f t="shared" si="3825"/>
        <v>0</v>
      </c>
      <c r="AI226" s="29">
        <f t="shared" si="3825"/>
        <v>0</v>
      </c>
      <c r="AJ226" s="23">
        <f t="shared" si="3825"/>
        <v>0</v>
      </c>
      <c r="AK226" s="187">
        <f t="shared" ref="AK226" si="3826">IF($B223=$B217,AK220+IF($F223&lt;&gt;$G223,(AL223+$G225-$G224)/$F223,AL223/$F223),IF($F223&lt;&gt;AH223,(AL223+$G225-$G224)/$F223,AL223/$F223))</f>
        <v>0</v>
      </c>
      <c r="AL226" s="7">
        <f t="shared" ref="AL226:AL227" si="3827">SUM(AM226:AS226)</f>
        <v>0</v>
      </c>
      <c r="AM226" s="26">
        <f t="shared" ref="AM226:AS226" si="3828">AM223</f>
        <v>0</v>
      </c>
      <c r="AN226" s="26">
        <f t="shared" si="3828"/>
        <v>0</v>
      </c>
      <c r="AO226" s="26">
        <f t="shared" si="3828"/>
        <v>0</v>
      </c>
      <c r="AP226" s="26">
        <f t="shared" si="3828"/>
        <v>0</v>
      </c>
      <c r="AQ226" s="113">
        <f t="shared" si="3828"/>
        <v>0</v>
      </c>
      <c r="AR226" s="29">
        <f t="shared" si="3828"/>
        <v>0</v>
      </c>
      <c r="AS226" s="23">
        <f t="shared" si="3828"/>
        <v>0</v>
      </c>
      <c r="AT226" s="187">
        <f t="shared" ref="AT226" si="3829">IF($B223=$B217,AT220+IF($F223&lt;&gt;$G223,(AU223+$G225-$G224)/$F223,AU223/$F223),IF($F223&lt;&gt;AQ223,(AU223+$G225-$G224)/$F223,AU223/$F223))</f>
        <v>0</v>
      </c>
      <c r="AU226" s="7">
        <f t="shared" ref="AU226:AU227" si="3830">SUM(AV226:BB226)</f>
        <v>0</v>
      </c>
      <c r="AV226" s="6">
        <f t="shared" ref="AV226" si="3831">IF(SUM($AM$9:$AS$9)=SUM($AV$9:$BB$9),AV223,IF(AND(SUM($AV$9:$BB$9)&gt;42,SUM($AV$9:$BB$9)&lt;49),AV223,0))</f>
        <v>0</v>
      </c>
      <c r="AW226" s="6">
        <f t="shared" ref="AW226:BB226" si="3832">IF(SUM($AM$9:$AS$9)=SUM($AV$9:$BB$9),AW223,IF(AND(SUM($AV$9:$BB$9)&gt;42,SUM($AV$9:$BB$9)&lt;49),AW223,0))</f>
        <v>0</v>
      </c>
      <c r="AX226" s="6">
        <f t="shared" si="3832"/>
        <v>0</v>
      </c>
      <c r="AY226" s="6">
        <f t="shared" si="3832"/>
        <v>0</v>
      </c>
      <c r="AZ226" s="26">
        <f t="shared" si="3832"/>
        <v>0</v>
      </c>
      <c r="BA226" s="29">
        <f t="shared" si="3832"/>
        <v>0</v>
      </c>
      <c r="BB226" s="23">
        <f t="shared" si="3832"/>
        <v>0</v>
      </c>
    </row>
    <row r="227" spans="1:54" ht="15.75" customHeight="1" x14ac:dyDescent="0.2">
      <c r="A227" s="1">
        <f t="shared" ref="A227:A228" si="3833">A226</f>
        <v>0</v>
      </c>
      <c r="B227" s="313"/>
      <c r="C227" s="314"/>
      <c r="D227" s="314"/>
      <c r="E227" s="314"/>
      <c r="F227" s="31"/>
      <c r="G227" s="183"/>
      <c r="H227" s="123">
        <f t="shared" ref="H227" si="3834">IF($B223=$B217,H221+F227,$F227)</f>
        <v>0</v>
      </c>
      <c r="I227" s="165">
        <f t="shared" si="3773"/>
        <v>0</v>
      </c>
      <c r="J227" s="141">
        <f t="shared" ref="J227" si="3835">IF($H226=0,0,IF($B217=$B223,IF($H228&gt;0,$H228+J221,K223+J221),IF($H228&gt;0,$H228,K223)))</f>
        <v>0</v>
      </c>
      <c r="K227" s="7">
        <f t="shared" si="3818"/>
        <v>0</v>
      </c>
      <c r="L227" s="6"/>
      <c r="M227" s="6"/>
      <c r="N227" s="6"/>
      <c r="O227" s="6"/>
      <c r="P227" s="26"/>
      <c r="Q227" s="29"/>
      <c r="R227" s="23"/>
      <c r="S227" s="141">
        <f t="shared" ref="S227" si="3836">IF($H226=0,0,IF($B217=$B223,IF($H228&gt;0,$H228+S221,T223+S221),IF($H228&gt;0,$H228,T223)))</f>
        <v>0</v>
      </c>
      <c r="T227" s="7">
        <f t="shared" si="3821"/>
        <v>0</v>
      </c>
      <c r="U227" s="6"/>
      <c r="V227" s="6"/>
      <c r="W227" s="6"/>
      <c r="X227" s="6"/>
      <c r="Y227" s="26"/>
      <c r="Z227" s="29"/>
      <c r="AA227" s="23"/>
      <c r="AB227" s="141">
        <f t="shared" ref="AB227" si="3837">IF($H226=0,0,IF($B217=$B223,IF($H228&gt;0,$H228+AB221,AC223+AB221),IF($H228&gt;0,$H228,AC223)))</f>
        <v>0</v>
      </c>
      <c r="AC227" s="7">
        <f t="shared" si="3824"/>
        <v>0</v>
      </c>
      <c r="AD227" s="6"/>
      <c r="AE227" s="6"/>
      <c r="AF227" s="6"/>
      <c r="AG227" s="6"/>
      <c r="AH227" s="26"/>
      <c r="AI227" s="29"/>
      <c r="AJ227" s="23"/>
      <c r="AK227" s="141">
        <f t="shared" ref="AK227" si="3838">IF($H226=0,0,IF($B217=$B223,IF($H228&gt;0,$H228+AK221,AL223+AK221),IF($H228&gt;0,$H228,AL223)))</f>
        <v>0</v>
      </c>
      <c r="AL227" s="7">
        <f t="shared" si="3827"/>
        <v>0</v>
      </c>
      <c r="AM227" s="6"/>
      <c r="AN227" s="6"/>
      <c r="AO227" s="6"/>
      <c r="AP227" s="6"/>
      <c r="AQ227" s="26"/>
      <c r="AR227" s="29"/>
      <c r="AS227" s="23"/>
      <c r="AT227" s="141">
        <f t="shared" ref="AT227" si="3839">IF($H226=0,0,IF($B217=$B223,IF($H228&gt;0,$H228+AT221,AU223+AT221),IF($H228&gt;0,$H228,AU223)))</f>
        <v>0</v>
      </c>
      <c r="AU227" s="7">
        <f t="shared" si="3830"/>
        <v>0</v>
      </c>
      <c r="AV227" s="6"/>
      <c r="AW227" s="6"/>
      <c r="AX227" s="6"/>
      <c r="AY227" s="6"/>
      <c r="AZ227" s="26"/>
      <c r="BA227" s="29"/>
      <c r="BB227" s="23"/>
    </row>
    <row r="228" spans="1:54" ht="18.75" customHeight="1" thickBot="1" x14ac:dyDescent="0.25">
      <c r="A228" s="1">
        <f t="shared" si="3833"/>
        <v>0</v>
      </c>
      <c r="B228" s="323" t="str">
        <f>IF(B223="",Wydruk!$AE$6,IF(J224=0,Wydruk!$AE$7,IF(AND(G224&lt;G225,B223&lt;&gt;$B229),Wydruk!$AE$13,IF(AND($B223=$B217,$B223&lt;&gt;$B229),IF(OR(OR(J228&lt;4,J228&gt;5),OR(S228&lt;4,S228&gt;5),OR(AB228&lt;4,AB228&gt;5),OR(AK228&lt;4,AK228&gt;5),OR(AND(AT228&lt;4,AT228&gt;0),AT228&gt;5)),Wydruk!$AE$8,Wydruk!$AE$9),IF($B223=$B229,IF($F227&lt;&gt;0,Wydruk!$AE$12,Wydruk!$AE$10),IF(OR(OR(J224&lt;4,J224&gt;5),OR(S224&lt;4,S224&gt;5),OR(AB224&lt;4,AB224&gt;5),OR(AK224&lt;4,AK224&gt;5),OR(AND(AT224&lt;4,AT224&gt;0),AT224&gt;5)),Wydruk!$AE$8,Wydruk!$AE$11))))))</f>
        <v>Uzupełnij liczby godzin tygodniowego planu</v>
      </c>
      <c r="C228" s="324"/>
      <c r="D228" s="324"/>
      <c r="E228" s="324"/>
      <c r="F228" s="173">
        <f>październik!F228</f>
        <v>0</v>
      </c>
      <c r="G228" s="184">
        <f>październik!G228</f>
        <v>0</v>
      </c>
      <c r="H228" s="191">
        <f t="shared" ref="H228" si="3840">IF(OR($G228=0,$F228=0,$G228="",$F228=""),0,$G228/$F228)</f>
        <v>0</v>
      </c>
      <c r="I228" s="193"/>
      <c r="J228" s="176">
        <f t="shared" ref="J228" si="3841">IF($B217=$B223,IF(L223+L218&gt;0,1,0)+IF(M223+M218&gt;0,1,0)+IF(N223+N218&gt;0,1,0)+IF(O223+O218&gt;0,1,0)+IF(P223+P218&gt;0,1,0)+IF(Q223+Q218&gt;0,1,0)+IF(R223+R218&gt;0,1,0),J224)</f>
        <v>0</v>
      </c>
      <c r="K228" s="133">
        <f t="shared" ref="K228" si="3842">IF(OR($B223=$B229,J228=0,(K224-Q228+O228)&lt;=0),0,(K224-Q228+O228)/J228)</f>
        <v>0</v>
      </c>
      <c r="L228" s="137">
        <f t="shared" ref="L228" si="3843">IF(K228*(7-J225)&lt;=0,0,K228*(7-J225))</f>
        <v>0</v>
      </c>
      <c r="M228" s="311">
        <f t="shared" ref="M228" si="3844">ROUND(IF(OR(K225-K228*(7-J225)+P228&lt;0,$B223=$B229,K228&lt;=0,K225=0),0,IF(K225-K228*(7-J225)+P228&gt;Q228-O228+P228,Q228-O228+P228,K225-K228*(7-J225)+P228)),1)</f>
        <v>0</v>
      </c>
      <c r="N228" s="312"/>
      <c r="O228" s="139">
        <f t="shared" ref="O228" si="3845">IF(OR($B223=$B229,J224=0),0,IF($B223=$B217,J223,$F223))</f>
        <v>0</v>
      </c>
      <c r="P228" s="30">
        <f t="shared" ref="P228" si="3846">IF(OR($B223=$B229,J228=0),0,$G225-$G224)</f>
        <v>0</v>
      </c>
      <c r="Q228" s="134">
        <f t="shared" ref="Q228" si="3847">IF(OR($B223=$B229,J228=0),0,J227)</f>
        <v>0</v>
      </c>
      <c r="R228" s="138">
        <f t="shared" ref="R228" si="3848">IF($B223=$B229,0,K225)</f>
        <v>0</v>
      </c>
      <c r="S228" s="176">
        <f t="shared" ref="S228" si="3849">IF($B217=$B223,IF(U223+U218&gt;0,1,0)+IF(V223+V218&gt;0,1,0)+IF(W223+W218&gt;0,1,0)+IF(X223+X218&gt;0,1,0)+IF(Y223+Y218&gt;0,1,0)+IF(Z223+Z218&gt;0,1,0)+IF(AA223+AA218&gt;0,1,0),S224)</f>
        <v>0</v>
      </c>
      <c r="T228" s="133">
        <f t="shared" ref="T228" si="3850">IF(OR($B223=$B229,S228=0,(T224-Z228+X228)&lt;=0),0,(T224-Z228+X228)/S228)</f>
        <v>0</v>
      </c>
      <c r="U228" s="137">
        <f t="shared" ref="U228" si="3851">IF(T228*(7-S225)&lt;=0,0,T228*(7-S225))</f>
        <v>0</v>
      </c>
      <c r="V228" s="311">
        <f t="shared" ref="V228" si="3852">ROUND(IF(OR(T225-T228*(7-S225)+Y228&lt;0,$B223=$B229,T228&lt;=0,T225=0),0,IF(T225-T228*(7-S225)+Y228&gt;Z228-X228+Y228,Z228-X228+Y228,T225-T228*(7-S225)+Y228)),1)</f>
        <v>0</v>
      </c>
      <c r="W228" s="312"/>
      <c r="X228" s="139">
        <f t="shared" ref="X228" si="3853">IF(OR($B223=$B229,S224=0),0,IF($B223=$B217,S223,$F223))</f>
        <v>0</v>
      </c>
      <c r="Y228" s="30">
        <f t="shared" ref="Y228" si="3854">IF(OR($B223=$B229,S228=0),0,$G225-$G224)</f>
        <v>0</v>
      </c>
      <c r="Z228" s="134">
        <f t="shared" ref="Z228" si="3855">IF(OR($B223=$B229,S228=0),0,S227)</f>
        <v>0</v>
      </c>
      <c r="AA228" s="138">
        <f t="shared" ref="AA228" si="3856">IF($B223=$B229,0,T225)</f>
        <v>0</v>
      </c>
      <c r="AB228" s="176">
        <f t="shared" ref="AB228" si="3857">IF($B217=$B223,IF(AD223+AD218&gt;0,1,0)+IF(AE223+AE218&gt;0,1,0)+IF(AF223+AF218&gt;0,1,0)+IF(AG223+AG218&gt;0,1,0)+IF(AH223+AH218&gt;0,1,0)+IF(AI223+AI218&gt;0,1,0)+IF(AJ223+AJ218&gt;0,1,0),AB224)</f>
        <v>0</v>
      </c>
      <c r="AC228" s="133">
        <f t="shared" ref="AC228" si="3858">IF(OR($B223=$B229,AB228=0,(AC224-AI228+AG228)&lt;=0),0,(AC224-AI228+AG228)/AB228)</f>
        <v>0</v>
      </c>
      <c r="AD228" s="137">
        <f t="shared" ref="AD228" si="3859">IF(AC228*(7-AB225)&lt;=0,0,AC228*(7-AB225))</f>
        <v>0</v>
      </c>
      <c r="AE228" s="311">
        <f t="shared" ref="AE228" si="3860">ROUND(IF(OR(AC225-AC228*(7-AB225)+AH228&lt;0,$B223=$B229,AC228&lt;=0,AC225=0),0,IF(AC225-AC228*(7-AB225)+AH228&gt;AI228-AG228+AH228,AI228-AG228+AH228,AC225-AC228*(7-AB225)+AH228)),1)</f>
        <v>0</v>
      </c>
      <c r="AF228" s="312"/>
      <c r="AG228" s="139">
        <f t="shared" ref="AG228" si="3861">IF(OR($B223=$B229,AB224=0),0,IF($B223=$B217,AB223,$F223))</f>
        <v>0</v>
      </c>
      <c r="AH228" s="30">
        <f t="shared" ref="AH228" si="3862">IF(OR($B223=$B229,AB228=0),0,$G225-$G224)</f>
        <v>0</v>
      </c>
      <c r="AI228" s="134">
        <f t="shared" ref="AI228" si="3863">IF(OR($B223=$B229,AB228=0),0,AB227)</f>
        <v>0</v>
      </c>
      <c r="AJ228" s="138">
        <f t="shared" ref="AJ228" si="3864">IF($B223=$B229,0,AC225)</f>
        <v>0</v>
      </c>
      <c r="AK228" s="176">
        <f t="shared" ref="AK228" si="3865">IF($B217=$B223,IF(AM223+AM218&gt;0,1,0)+IF(AN223+AN218&gt;0,1,0)+IF(AO223+AO218&gt;0,1,0)+IF(AP223+AP218&gt;0,1,0)+IF(AQ223+AQ218&gt;0,1,0)+IF(AR223+AR218&gt;0,1,0)+IF(AS223+AS218&gt;0,1,0),AK224)</f>
        <v>0</v>
      </c>
      <c r="AL228" s="133">
        <f t="shared" ref="AL228" si="3866">IF(OR($B223=$B229,AK228=0,(AL224-AR228+AP228)&lt;=0),0,(AL224-AR228+AP228)/AK228)</f>
        <v>0</v>
      </c>
      <c r="AM228" s="137">
        <f t="shared" ref="AM228" si="3867">IF(AL228*(7-AK225)&lt;=0,0,AL228*(7-AK225))</f>
        <v>0</v>
      </c>
      <c r="AN228" s="311">
        <f t="shared" ref="AN228" si="3868">ROUND(IF(OR(AL225-AL228*(7-AK225)+AQ228&lt;0,$B223=$B229,AL228&lt;=0,AL225=0),0,IF(AL225-AL228*(7-AK225)+AQ228&gt;AR228-AP228+AQ228,AR228-AP228+AQ228,AL225-AL228*(7-AK225)+AQ228)),1)</f>
        <v>0</v>
      </c>
      <c r="AO228" s="312"/>
      <c r="AP228" s="139">
        <f t="shared" ref="AP228" si="3869">IF(OR($B223=$B229,AK224=0),0,IF($B223=$B217,AK223,$F223))</f>
        <v>0</v>
      </c>
      <c r="AQ228" s="30">
        <f t="shared" ref="AQ228" si="3870">IF(OR($B223=$B229,AK228=0),0,$G225-$G224)</f>
        <v>0</v>
      </c>
      <c r="AR228" s="134">
        <f t="shared" ref="AR228" si="3871">IF(OR($B223=$B229,AK228=0),0,AK227)</f>
        <v>0</v>
      </c>
      <c r="AS228" s="138">
        <f t="shared" ref="AS228" si="3872">IF($B223=$B229,0,AL225)</f>
        <v>0</v>
      </c>
      <c r="AT228" s="176">
        <f t="shared" ref="AT228" si="3873">IF($B217=$B223,IF(AV223+AV218&gt;0,1,0)+IF(AW223+AW218&gt;0,1,0)+IF(AX223+AX218&gt;0,1,0)+IF(AY223+AY218&gt;0,1,0)+IF(AZ223+AZ218&gt;0,1,0)+IF(BA223+BA218&gt;0,1,0)+IF(BB223+BB218&gt;0,1,0),AT224)</f>
        <v>0</v>
      </c>
      <c r="AU228" s="133">
        <f t="shared" ref="AU228" si="3874">IF(OR($B223=$B229,AT228=0,(AU224-BA228+AY228)&lt;=0),0,(AU224-BA228+AY228)/AT228)</f>
        <v>0</v>
      </c>
      <c r="AV228" s="137">
        <f t="shared" ref="AV228" si="3875">IF(AU228*(7-AT225)&lt;=0,0,AU228*(7-AT225))</f>
        <v>0</v>
      </c>
      <c r="AW228" s="311">
        <f t="shared" ref="AW228" si="3876">ROUND(IF(OR(AU225-AU228*(7-AT225)+AZ228&lt;0,$B223=$B229,AU228&lt;=0,AU225=0),0,IF(AU225-AU228*(7-AT225)+AZ228&gt;BA228-AY228+AZ228,BA228-AY228+AZ228,AU225-AU228*(7-AT225)+AZ228)),1)</f>
        <v>0</v>
      </c>
      <c r="AX228" s="312"/>
      <c r="AY228" s="139">
        <f t="shared" ref="AY228" si="3877">IF(OR($B223=$B229,AT224=0),0,IF($B223=$B217,AT223,$F223))</f>
        <v>0</v>
      </c>
      <c r="AZ228" s="30">
        <f t="shared" ref="AZ228" si="3878">IF(OR($B223=$B229,AT228=0),0,$G225-$G224)</f>
        <v>0</v>
      </c>
      <c r="BA228" s="134">
        <f t="shared" ref="BA228" si="3879">IF(OR($B223=$B229,AT228=0),0,AT227)</f>
        <v>0</v>
      </c>
      <c r="BB228" s="138">
        <f t="shared" ref="BB228" si="3880">IF($B223=$B229,0,AU225)</f>
        <v>0</v>
      </c>
    </row>
    <row r="229" spans="1:54" ht="15.75" x14ac:dyDescent="0.2">
      <c r="A229" s="1">
        <f t="shared" ref="A229" si="3881">IF(B229="","1. Niewypełnione",B229)</f>
        <v>0</v>
      </c>
      <c r="B229" s="320">
        <f>październik!B229</f>
        <v>0</v>
      </c>
      <c r="C229" s="321">
        <f>październik!C229</f>
        <v>0</v>
      </c>
      <c r="D229" s="321">
        <f>październik!D229</f>
        <v>0</v>
      </c>
      <c r="E229" s="321">
        <f>październik!E229</f>
        <v>0</v>
      </c>
      <c r="F229" s="177">
        <f>październik!F229</f>
        <v>18</v>
      </c>
      <c r="G229" s="185">
        <f>październik!G229</f>
        <v>18</v>
      </c>
      <c r="H229" s="177"/>
      <c r="I229" s="192">
        <f t="shared" ref="I229:I233" si="3882">K229+T229+AC229+AL229+AU229</f>
        <v>0</v>
      </c>
      <c r="J229" s="186">
        <f t="shared" ref="J229" si="3883">IF(OR($B229=$B235,J232=0),0,ROUND((K230+P234)/J232,0))</f>
        <v>0</v>
      </c>
      <c r="K229" s="51">
        <f t="shared" ref="K229:K230" si="3884">SUM(L229:R229)</f>
        <v>0</v>
      </c>
      <c r="L229" s="52">
        <f>październik!L229</f>
        <v>0</v>
      </c>
      <c r="M229" s="52">
        <f>październik!M229</f>
        <v>0</v>
      </c>
      <c r="N229" s="52">
        <f>październik!N229</f>
        <v>0</v>
      </c>
      <c r="O229" s="52">
        <f>październik!O229</f>
        <v>0</v>
      </c>
      <c r="P229" s="53">
        <f>październik!P229</f>
        <v>0</v>
      </c>
      <c r="Q229" s="54">
        <f>październik!Q229</f>
        <v>0</v>
      </c>
      <c r="R229" s="55">
        <f>październik!R229</f>
        <v>0</v>
      </c>
      <c r="S229" s="188">
        <f t="shared" ref="S229" si="3885">IF(OR($B229=$B235,S232=0),0,ROUND((T230+Y234)/S232,0))</f>
        <v>0</v>
      </c>
      <c r="T229" s="51">
        <f t="shared" ref="T229:T230" si="3886">SUM(U229:AA229)</f>
        <v>0</v>
      </c>
      <c r="U229" s="52">
        <f>październik!U229</f>
        <v>0</v>
      </c>
      <c r="V229" s="52">
        <f>październik!V229</f>
        <v>0</v>
      </c>
      <c r="W229" s="52">
        <f>październik!W229</f>
        <v>0</v>
      </c>
      <c r="X229" s="52">
        <f>październik!X229</f>
        <v>0</v>
      </c>
      <c r="Y229" s="53">
        <f>październik!Y229</f>
        <v>0</v>
      </c>
      <c r="Z229" s="54">
        <f>październik!Z229</f>
        <v>0</v>
      </c>
      <c r="AA229" s="55">
        <f>październik!AA229</f>
        <v>0</v>
      </c>
      <c r="AB229" s="188">
        <f t="shared" ref="AB229" si="3887">IF(OR($B229=$B235,AB232=0),0,ROUND((AC230+AH234)/AB232,0))</f>
        <v>0</v>
      </c>
      <c r="AC229" s="51">
        <f t="shared" ref="AC229:AC230" si="3888">SUM(AD229:AJ229)</f>
        <v>0</v>
      </c>
      <c r="AD229" s="52">
        <f>październik!AD229</f>
        <v>0</v>
      </c>
      <c r="AE229" s="52">
        <f>październik!AE229</f>
        <v>0</v>
      </c>
      <c r="AF229" s="52">
        <f>październik!AF229</f>
        <v>0</v>
      </c>
      <c r="AG229" s="52">
        <f>październik!AG229</f>
        <v>0</v>
      </c>
      <c r="AH229" s="53">
        <f>październik!AH229</f>
        <v>0</v>
      </c>
      <c r="AI229" s="54">
        <f>październik!AI229</f>
        <v>0</v>
      </c>
      <c r="AJ229" s="55">
        <f>październik!AJ229</f>
        <v>0</v>
      </c>
      <c r="AK229" s="188">
        <f t="shared" ref="AK229" si="3889">IF(OR($B229=$B235,AK232=0),0,ROUND((AL230+AQ234)/AK232,0))</f>
        <v>0</v>
      </c>
      <c r="AL229" s="51">
        <f t="shared" ref="AL229:AL230" si="3890">SUM(AM229:AS229)</f>
        <v>0</v>
      </c>
      <c r="AM229" s="52">
        <f>październik!AM229</f>
        <v>0</v>
      </c>
      <c r="AN229" s="52">
        <f>październik!AN229</f>
        <v>0</v>
      </c>
      <c r="AO229" s="52">
        <f>październik!AO229</f>
        <v>0</v>
      </c>
      <c r="AP229" s="52">
        <f>październik!AP229</f>
        <v>0</v>
      </c>
      <c r="AQ229" s="53">
        <f>październik!AQ229</f>
        <v>0</v>
      </c>
      <c r="AR229" s="54">
        <f>październik!AR229</f>
        <v>0</v>
      </c>
      <c r="AS229" s="55">
        <f>październik!AS229</f>
        <v>0</v>
      </c>
      <c r="AT229" s="188">
        <f t="shared" ref="AT229" si="3891">IF(OR($B229=$B235,AT232=0),0,ROUND((AU230+AZ234)/AT232,0))</f>
        <v>0</v>
      </c>
      <c r="AU229" s="51">
        <f t="shared" ref="AU229:AU230" si="3892">SUM(AV229:BB229)</f>
        <v>0</v>
      </c>
      <c r="AV229" s="52">
        <f t="shared" ref="AV229" si="3893">IF(SUM($AM$9:$AS$9)=SUM($AV$9:$BB$9),AM229,IF(AND(SUM($AV$9:$BB$9)&gt;42,SUM($AV$9:$BB$9)&lt;49),AM229,0))</f>
        <v>0</v>
      </c>
      <c r="AW229" s="52">
        <f t="shared" ref="AW229" si="3894">IF(SUM($AM$9:$AS$9)=SUM($AV$9:$BB$9),AN229,IF(AND(SUM($AV$9:$BB$9)&gt;42,SUM($AV$9:$BB$9)&lt;49),AN229,0))</f>
        <v>0</v>
      </c>
      <c r="AX229" s="52">
        <f t="shared" ref="AX229" si="3895">IF(SUM($AM$9:$AS$9)=SUM($AV$9:$BB$9),AO229,IF(AND(SUM($AV$9:$BB$9)&gt;42,SUM($AV$9:$BB$9)&lt;49),AO229,0))</f>
        <v>0</v>
      </c>
      <c r="AY229" s="52">
        <f t="shared" ref="AY229" si="3896">IF(SUM($AM$9:$AS$9)=SUM($AV$9:$BB$9),AP229,IF(AND(SUM($AV$9:$BB$9)&gt;42,SUM($AV$9:$BB$9)&lt;49),AP229,0))</f>
        <v>0</v>
      </c>
      <c r="AZ229" s="53">
        <f t="shared" ref="AZ229" si="3897">IF(SUM($AM$9:$AS$9)=SUM($AV$9:$BB$9),AQ229,IF(AND(SUM($AV$9:$BB$9)&gt;42,SUM($AV$9:$BB$9)&lt;49),AQ229,0))</f>
        <v>0</v>
      </c>
      <c r="BA229" s="54">
        <f t="shared" ref="BA229" si="3898">IF(SUM($AM$9:$AS$9)=SUM($AV$9:$BB$9),AR229,IF(AND(SUM($AV$9:$BB$9)&gt;42,SUM($AV$9:$BB$9)&lt;49),AR229,0))</f>
        <v>0</v>
      </c>
      <c r="BB229" s="55">
        <f t="shared" ref="BB229" si="3899">IF(SUM($AM$9:$AS$9)=SUM($AV$9:$BB$9),AS229,IF(AND(SUM($AV$9:$BB$9)&gt;42,SUM($AV$9:$BB$9)&lt;49),AS229,0))</f>
        <v>0</v>
      </c>
    </row>
    <row r="230" spans="1:54" ht="12.75" hidden="1" customHeight="1" x14ac:dyDescent="0.2">
      <c r="B230" s="93"/>
      <c r="C230" s="94"/>
      <c r="D230" s="95"/>
      <c r="E230" s="115"/>
      <c r="F230" s="140" t="b">
        <f t="shared" ref="F230" si="3900">IF($B223=$B229,OR(F224,G229&lt;F229),G229&lt;F229)</f>
        <v>0</v>
      </c>
      <c r="G230" s="189">
        <f t="shared" ref="G230" si="3901">IF(AND($B223=$B229,$B223&lt;&gt;"",$B223&lt;&gt;0),G229+G224,G229)</f>
        <v>18</v>
      </c>
      <c r="H230" s="120"/>
      <c r="I230" s="165">
        <f t="shared" si="3882"/>
        <v>0</v>
      </c>
      <c r="J230" s="194">
        <f t="shared" ref="J230" si="3902">7-COUNTIF(L229:R229,0)-COUNTIF(L229:R229,"")</f>
        <v>0</v>
      </c>
      <c r="K230" s="22">
        <f t="shared" si="3884"/>
        <v>0</v>
      </c>
      <c r="L230" s="35">
        <f t="shared" ref="L230:R230" si="3903">IF($B223=$B229,L229+L224,L229)</f>
        <v>0</v>
      </c>
      <c r="M230" s="35">
        <f t="shared" si="3903"/>
        <v>0</v>
      </c>
      <c r="N230" s="35">
        <f t="shared" si="3903"/>
        <v>0</v>
      </c>
      <c r="O230" s="35">
        <f t="shared" si="3903"/>
        <v>0</v>
      </c>
      <c r="P230" s="36">
        <f t="shared" si="3903"/>
        <v>0</v>
      </c>
      <c r="Q230" s="37">
        <f t="shared" si="3903"/>
        <v>0</v>
      </c>
      <c r="R230" s="38">
        <f t="shared" si="3903"/>
        <v>0</v>
      </c>
      <c r="S230" s="194">
        <f t="shared" ref="S230" si="3904">7-COUNTIF(U229:AA229,0)-COUNTIF(U229:AA229,"")</f>
        <v>0</v>
      </c>
      <c r="T230" s="22">
        <f t="shared" si="3886"/>
        <v>0</v>
      </c>
      <c r="U230" s="35">
        <f t="shared" ref="U230:AA230" si="3905">IF($B223=$B229,U229+U224,U229)</f>
        <v>0</v>
      </c>
      <c r="V230" s="35">
        <f t="shared" si="3905"/>
        <v>0</v>
      </c>
      <c r="W230" s="35">
        <f t="shared" si="3905"/>
        <v>0</v>
      </c>
      <c r="X230" s="35">
        <f t="shared" si="3905"/>
        <v>0</v>
      </c>
      <c r="Y230" s="36">
        <f t="shared" si="3905"/>
        <v>0</v>
      </c>
      <c r="Z230" s="37">
        <f t="shared" si="3905"/>
        <v>0</v>
      </c>
      <c r="AA230" s="38">
        <f t="shared" si="3905"/>
        <v>0</v>
      </c>
      <c r="AB230" s="194">
        <f t="shared" ref="AB230" si="3906">7-COUNTIF(AD229:AJ229,0)-COUNTIF(AD229:AJ229,"")</f>
        <v>0</v>
      </c>
      <c r="AC230" s="22">
        <f t="shared" si="3888"/>
        <v>0</v>
      </c>
      <c r="AD230" s="35">
        <f t="shared" ref="AD230:AJ230" si="3907">IF($B223=$B229,AD229+AD224,AD229)</f>
        <v>0</v>
      </c>
      <c r="AE230" s="35">
        <f t="shared" si="3907"/>
        <v>0</v>
      </c>
      <c r="AF230" s="35">
        <f t="shared" si="3907"/>
        <v>0</v>
      </c>
      <c r="AG230" s="35">
        <f t="shared" si="3907"/>
        <v>0</v>
      </c>
      <c r="AH230" s="36">
        <f t="shared" si="3907"/>
        <v>0</v>
      </c>
      <c r="AI230" s="37">
        <f t="shared" si="3907"/>
        <v>0</v>
      </c>
      <c r="AJ230" s="38">
        <f t="shared" si="3907"/>
        <v>0</v>
      </c>
      <c r="AK230" s="194">
        <f t="shared" ref="AK230" si="3908">7-COUNTIF(AM229:AS229,0)-COUNTIF(AM229:AS229,"")</f>
        <v>0</v>
      </c>
      <c r="AL230" s="22">
        <f t="shared" si="3890"/>
        <v>0</v>
      </c>
      <c r="AM230" s="35">
        <f t="shared" ref="AM230:AS230" si="3909">IF($B223=$B229,AM229+AM224,AM229)</f>
        <v>0</v>
      </c>
      <c r="AN230" s="35">
        <f t="shared" si="3909"/>
        <v>0</v>
      </c>
      <c r="AO230" s="35">
        <f t="shared" si="3909"/>
        <v>0</v>
      </c>
      <c r="AP230" s="35">
        <f t="shared" si="3909"/>
        <v>0</v>
      </c>
      <c r="AQ230" s="36">
        <f t="shared" si="3909"/>
        <v>0</v>
      </c>
      <c r="AR230" s="37">
        <f t="shared" si="3909"/>
        <v>0</v>
      </c>
      <c r="AS230" s="38">
        <f t="shared" si="3909"/>
        <v>0</v>
      </c>
      <c r="AT230" s="194">
        <f t="shared" ref="AT230" si="3910">7-COUNTIF(AV229:BB229,0)-COUNTIF(AV229:BB229,"")</f>
        <v>0</v>
      </c>
      <c r="AU230" s="22">
        <f t="shared" si="3892"/>
        <v>0</v>
      </c>
      <c r="AV230" s="35">
        <f t="shared" ref="AV230:BB230" si="3911">IF($B223=$B229,AV229+AV224,AV229)</f>
        <v>0</v>
      </c>
      <c r="AW230" s="35">
        <f t="shared" si="3911"/>
        <v>0</v>
      </c>
      <c r="AX230" s="35">
        <f t="shared" si="3911"/>
        <v>0</v>
      </c>
      <c r="AY230" s="35">
        <f t="shared" si="3911"/>
        <v>0</v>
      </c>
      <c r="AZ230" s="36">
        <f t="shared" si="3911"/>
        <v>0</v>
      </c>
      <c r="BA230" s="37">
        <f t="shared" si="3911"/>
        <v>0</v>
      </c>
      <c r="BB230" s="38">
        <f t="shared" si="3911"/>
        <v>0</v>
      </c>
    </row>
    <row r="231" spans="1:54" ht="15" hidden="1" customHeight="1" x14ac:dyDescent="0.2">
      <c r="B231" s="116"/>
      <c r="C231" s="117"/>
      <c r="D231" s="118"/>
      <c r="E231" s="119"/>
      <c r="F231" s="92"/>
      <c r="G231" s="190">
        <f t="shared" ref="G231" si="3912">IF(AND($B223=$B229,$B223&lt;&gt;"",$B223&lt;&gt;0),F229+G225,F229)</f>
        <v>18</v>
      </c>
      <c r="H231" s="121"/>
      <c r="I231" s="165">
        <f t="shared" si="3882"/>
        <v>0</v>
      </c>
      <c r="J231" s="195">
        <f t="shared" ref="J231" si="3913">IF($B229=$B223,COUNTIF(L231:R231,0),COUNTIF(L232:R232,0)+COUNTIF(L232:R232,""))</f>
        <v>7</v>
      </c>
      <c r="K231" s="39">
        <f t="shared" ref="K231:R231" si="3914">IF($B223=$B229,K232+K225,K232)</f>
        <v>0</v>
      </c>
      <c r="L231" s="40">
        <f t="shared" si="3914"/>
        <v>0</v>
      </c>
      <c r="M231" s="40">
        <f t="shared" si="3914"/>
        <v>0</v>
      </c>
      <c r="N231" s="40">
        <f t="shared" si="3914"/>
        <v>0</v>
      </c>
      <c r="O231" s="40">
        <f t="shared" si="3914"/>
        <v>0</v>
      </c>
      <c r="P231" s="41">
        <f t="shared" si="3914"/>
        <v>0</v>
      </c>
      <c r="Q231" s="42">
        <f t="shared" si="3914"/>
        <v>0</v>
      </c>
      <c r="R231" s="43">
        <f t="shared" si="3914"/>
        <v>0</v>
      </c>
      <c r="S231" s="195">
        <f t="shared" ref="S231" si="3915">IF($B229=$B223,COUNTIF(U231:AA231,0),COUNTIF(U232:AA232,0)+COUNTIF(U232:AA232,""))</f>
        <v>7</v>
      </c>
      <c r="T231" s="39">
        <f t="shared" ref="T231:AA231" si="3916">IF($B223=$B229,T232+T225,T232)</f>
        <v>0</v>
      </c>
      <c r="U231" s="40">
        <f t="shared" si="3916"/>
        <v>0</v>
      </c>
      <c r="V231" s="40">
        <f t="shared" si="3916"/>
        <v>0</v>
      </c>
      <c r="W231" s="40">
        <f t="shared" si="3916"/>
        <v>0</v>
      </c>
      <c r="X231" s="40">
        <f t="shared" si="3916"/>
        <v>0</v>
      </c>
      <c r="Y231" s="41">
        <f t="shared" si="3916"/>
        <v>0</v>
      </c>
      <c r="Z231" s="42">
        <f t="shared" si="3916"/>
        <v>0</v>
      </c>
      <c r="AA231" s="43">
        <f t="shared" si="3916"/>
        <v>0</v>
      </c>
      <c r="AB231" s="195">
        <f t="shared" ref="AB231" si="3917">IF($B229=$B223,COUNTIF(AD231:AJ231,0),COUNTIF(AD232:AJ232,0)+COUNTIF(AD232:AJ232,""))</f>
        <v>7</v>
      </c>
      <c r="AC231" s="39">
        <f t="shared" ref="AC231:AJ231" si="3918">IF($B223=$B229,AC232+AC225,AC232)</f>
        <v>0</v>
      </c>
      <c r="AD231" s="40">
        <f t="shared" si="3918"/>
        <v>0</v>
      </c>
      <c r="AE231" s="40">
        <f t="shared" si="3918"/>
        <v>0</v>
      </c>
      <c r="AF231" s="40">
        <f t="shared" si="3918"/>
        <v>0</v>
      </c>
      <c r="AG231" s="40">
        <f t="shared" si="3918"/>
        <v>0</v>
      </c>
      <c r="AH231" s="41">
        <f t="shared" si="3918"/>
        <v>0</v>
      </c>
      <c r="AI231" s="42">
        <f t="shared" si="3918"/>
        <v>0</v>
      </c>
      <c r="AJ231" s="43">
        <f t="shared" si="3918"/>
        <v>0</v>
      </c>
      <c r="AK231" s="195">
        <f t="shared" ref="AK231" si="3919">IF($B229=$B223,COUNTIF(AM231:AS231,0),COUNTIF(AM232:AS232,0)+COUNTIF(AM232:AS232,""))</f>
        <v>7</v>
      </c>
      <c r="AL231" s="39">
        <f t="shared" ref="AL231:AS231" si="3920">IF($B223=$B229,AL232+AL225,AL232)</f>
        <v>0</v>
      </c>
      <c r="AM231" s="40">
        <f t="shared" si="3920"/>
        <v>0</v>
      </c>
      <c r="AN231" s="40">
        <f t="shared" si="3920"/>
        <v>0</v>
      </c>
      <c r="AO231" s="40">
        <f t="shared" si="3920"/>
        <v>0</v>
      </c>
      <c r="AP231" s="40">
        <f t="shared" si="3920"/>
        <v>0</v>
      </c>
      <c r="AQ231" s="41">
        <f t="shared" si="3920"/>
        <v>0</v>
      </c>
      <c r="AR231" s="42">
        <f t="shared" si="3920"/>
        <v>0</v>
      </c>
      <c r="AS231" s="43">
        <f t="shared" si="3920"/>
        <v>0</v>
      </c>
      <c r="AT231" s="195">
        <f t="shared" ref="AT231" si="3921">IF($B229=$B223,COUNTIF(AV231:BB231,0),COUNTIF(AV232:BB232,0)+COUNTIF(AV232:BB232,""))</f>
        <v>7</v>
      </c>
      <c r="AU231" s="39">
        <f t="shared" ref="AU231:BB231" si="3922">IF($B223=$B229,AU232+AU225,AU232)</f>
        <v>0</v>
      </c>
      <c r="AV231" s="40">
        <f t="shared" si="3922"/>
        <v>0</v>
      </c>
      <c r="AW231" s="40">
        <f t="shared" si="3922"/>
        <v>0</v>
      </c>
      <c r="AX231" s="40">
        <f t="shared" si="3922"/>
        <v>0</v>
      </c>
      <c r="AY231" s="40">
        <f t="shared" si="3922"/>
        <v>0</v>
      </c>
      <c r="AZ231" s="41">
        <f t="shared" si="3922"/>
        <v>0</v>
      </c>
      <c r="BA231" s="42">
        <f t="shared" si="3922"/>
        <v>0</v>
      </c>
      <c r="BB231" s="43">
        <f t="shared" si="3922"/>
        <v>0</v>
      </c>
    </row>
    <row r="232" spans="1:54" ht="15.75" customHeight="1" x14ac:dyDescent="0.2">
      <c r="A232" s="1">
        <f t="shared" ref="A232" si="3923">A229</f>
        <v>0</v>
      </c>
      <c r="B232" s="313">
        <f t="shared" ref="B232" si="3924">B226+1</f>
        <v>36</v>
      </c>
      <c r="C232" s="314"/>
      <c r="D232" s="314"/>
      <c r="E232" s="314"/>
      <c r="F232" s="31"/>
      <c r="G232" s="183"/>
      <c r="H232" s="122">
        <f t="shared" ref="H232" si="3925">5-COUNTIF(AU229,0)-COUNTIF(AL229,0)-COUNTIF(AC229,0)-COUNTIF(T229,0)-COUNTIF(K229,0)</f>
        <v>0</v>
      </c>
      <c r="I232" s="165">
        <f t="shared" si="3882"/>
        <v>0</v>
      </c>
      <c r="J232" s="187">
        <f t="shared" ref="J232" si="3926">IF($B229=$B223,J226+IF($F229&lt;&gt;$G229,(K229+$G231-$G230)/$F229,K229/$F229),IF($F229&lt;&gt;G229,(K229+$G231-$G230)/$F229,K229/$F229))</f>
        <v>0</v>
      </c>
      <c r="K232" s="7">
        <f t="shared" ref="K232:K233" si="3927">SUM(L232:R232)</f>
        <v>0</v>
      </c>
      <c r="L232" s="26">
        <f t="shared" ref="L232:R232" si="3928">L229</f>
        <v>0</v>
      </c>
      <c r="M232" s="26">
        <f t="shared" si="3928"/>
        <v>0</v>
      </c>
      <c r="N232" s="26">
        <f t="shared" si="3928"/>
        <v>0</v>
      </c>
      <c r="O232" s="26">
        <f t="shared" si="3928"/>
        <v>0</v>
      </c>
      <c r="P232" s="26">
        <f t="shared" si="3928"/>
        <v>0</v>
      </c>
      <c r="Q232" s="29">
        <f t="shared" si="3928"/>
        <v>0</v>
      </c>
      <c r="R232" s="23">
        <f t="shared" si="3928"/>
        <v>0</v>
      </c>
      <c r="S232" s="187">
        <f t="shared" ref="S232" si="3929">IF($B229=$B223,S226+IF($F229&lt;&gt;$G229,(T229+$G231-$G230)/$F229,T229/$F229),IF($F229&lt;&gt;P229,(T229+$G231-$G230)/$F229,T229/$F229))</f>
        <v>0</v>
      </c>
      <c r="T232" s="7">
        <f t="shared" ref="T232:T233" si="3930">SUM(U232:AA232)</f>
        <v>0</v>
      </c>
      <c r="U232" s="26">
        <f t="shared" ref="U232:AA232" si="3931">U229</f>
        <v>0</v>
      </c>
      <c r="V232" s="26">
        <f t="shared" si="3931"/>
        <v>0</v>
      </c>
      <c r="W232" s="26">
        <f t="shared" si="3931"/>
        <v>0</v>
      </c>
      <c r="X232" s="26">
        <f t="shared" si="3931"/>
        <v>0</v>
      </c>
      <c r="Y232" s="113">
        <f t="shared" si="3931"/>
        <v>0</v>
      </c>
      <c r="Z232" s="29">
        <f t="shared" si="3931"/>
        <v>0</v>
      </c>
      <c r="AA232" s="23">
        <f t="shared" si="3931"/>
        <v>0</v>
      </c>
      <c r="AB232" s="187">
        <f t="shared" ref="AB232" si="3932">IF($B229=$B223,AB226+IF($F229&lt;&gt;$G229,(AC229+$G231-$G230)/$F229,AC229/$F229),IF($F229&lt;&gt;Y229,(AC229+$G231-$G230)/$F229,AC229/$F229))</f>
        <v>0</v>
      </c>
      <c r="AC232" s="7">
        <f t="shared" ref="AC232:AC233" si="3933">SUM(AD232:AJ232)</f>
        <v>0</v>
      </c>
      <c r="AD232" s="26">
        <f t="shared" ref="AD232:AJ232" si="3934">AD229</f>
        <v>0</v>
      </c>
      <c r="AE232" s="26">
        <f t="shared" si="3934"/>
        <v>0</v>
      </c>
      <c r="AF232" s="26">
        <f t="shared" si="3934"/>
        <v>0</v>
      </c>
      <c r="AG232" s="26">
        <f t="shared" si="3934"/>
        <v>0</v>
      </c>
      <c r="AH232" s="113">
        <f t="shared" si="3934"/>
        <v>0</v>
      </c>
      <c r="AI232" s="29">
        <f t="shared" si="3934"/>
        <v>0</v>
      </c>
      <c r="AJ232" s="23">
        <f t="shared" si="3934"/>
        <v>0</v>
      </c>
      <c r="AK232" s="187">
        <f t="shared" ref="AK232" si="3935">IF($B229=$B223,AK226+IF($F229&lt;&gt;$G229,(AL229+$G231-$G230)/$F229,AL229/$F229),IF($F229&lt;&gt;AH229,(AL229+$G231-$G230)/$F229,AL229/$F229))</f>
        <v>0</v>
      </c>
      <c r="AL232" s="7">
        <f t="shared" ref="AL232:AL233" si="3936">SUM(AM232:AS232)</f>
        <v>0</v>
      </c>
      <c r="AM232" s="26">
        <f t="shared" ref="AM232:AS232" si="3937">AM229</f>
        <v>0</v>
      </c>
      <c r="AN232" s="26">
        <f t="shared" si="3937"/>
        <v>0</v>
      </c>
      <c r="AO232" s="26">
        <f t="shared" si="3937"/>
        <v>0</v>
      </c>
      <c r="AP232" s="26">
        <f t="shared" si="3937"/>
        <v>0</v>
      </c>
      <c r="AQ232" s="113">
        <f t="shared" si="3937"/>
        <v>0</v>
      </c>
      <c r="AR232" s="29">
        <f t="shared" si="3937"/>
        <v>0</v>
      </c>
      <c r="AS232" s="23">
        <f t="shared" si="3937"/>
        <v>0</v>
      </c>
      <c r="AT232" s="187">
        <f t="shared" ref="AT232" si="3938">IF($B229=$B223,AT226+IF($F229&lt;&gt;$G229,(AU229+$G231-$G230)/$F229,AU229/$F229),IF($F229&lt;&gt;AQ229,(AU229+$G231-$G230)/$F229,AU229/$F229))</f>
        <v>0</v>
      </c>
      <c r="AU232" s="7">
        <f t="shared" ref="AU232:AU233" si="3939">SUM(AV232:BB232)</f>
        <v>0</v>
      </c>
      <c r="AV232" s="6">
        <f t="shared" ref="AV232" si="3940">IF(SUM($AM$9:$AS$9)=SUM($AV$9:$BB$9),AV229,IF(AND(SUM($AV$9:$BB$9)&gt;42,SUM($AV$9:$BB$9)&lt;49),AV229,0))</f>
        <v>0</v>
      </c>
      <c r="AW232" s="6">
        <f t="shared" ref="AW232:BB232" si="3941">IF(SUM($AM$9:$AS$9)=SUM($AV$9:$BB$9),AW229,IF(AND(SUM($AV$9:$BB$9)&gt;42,SUM($AV$9:$BB$9)&lt;49),AW229,0))</f>
        <v>0</v>
      </c>
      <c r="AX232" s="6">
        <f t="shared" si="3941"/>
        <v>0</v>
      </c>
      <c r="AY232" s="6">
        <f t="shared" si="3941"/>
        <v>0</v>
      </c>
      <c r="AZ232" s="26">
        <f t="shared" si="3941"/>
        <v>0</v>
      </c>
      <c r="BA232" s="29">
        <f t="shared" si="3941"/>
        <v>0</v>
      </c>
      <c r="BB232" s="23">
        <f t="shared" si="3941"/>
        <v>0</v>
      </c>
    </row>
    <row r="233" spans="1:54" ht="15.75" customHeight="1" x14ac:dyDescent="0.2">
      <c r="A233" s="1">
        <f t="shared" ref="A233:A234" si="3942">A232</f>
        <v>0</v>
      </c>
      <c r="B233" s="313"/>
      <c r="C233" s="314"/>
      <c r="D233" s="314"/>
      <c r="E233" s="314"/>
      <c r="F233" s="31"/>
      <c r="G233" s="183"/>
      <c r="H233" s="123">
        <f t="shared" ref="H233" si="3943">IF($B229=$B223,H227+F233,$F233)</f>
        <v>0</v>
      </c>
      <c r="I233" s="165">
        <f t="shared" si="3882"/>
        <v>0</v>
      </c>
      <c r="J233" s="141">
        <f t="shared" ref="J233" si="3944">IF($H232=0,0,IF($B223=$B229,IF($H234&gt;0,$H234+J227,K229+J227),IF($H234&gt;0,$H234,K229)))</f>
        <v>0</v>
      </c>
      <c r="K233" s="7">
        <f t="shared" si="3927"/>
        <v>0</v>
      </c>
      <c r="L233" s="6"/>
      <c r="M233" s="6"/>
      <c r="N233" s="6"/>
      <c r="O233" s="6"/>
      <c r="P233" s="26"/>
      <c r="Q233" s="29"/>
      <c r="R233" s="23"/>
      <c r="S233" s="141">
        <f t="shared" ref="S233" si="3945">IF($H232=0,0,IF($B223=$B229,IF($H234&gt;0,$H234+S227,T229+S227),IF($H234&gt;0,$H234,T229)))</f>
        <v>0</v>
      </c>
      <c r="T233" s="7">
        <f t="shared" si="3930"/>
        <v>0</v>
      </c>
      <c r="U233" s="6"/>
      <c r="V233" s="6"/>
      <c r="W233" s="6"/>
      <c r="X233" s="6"/>
      <c r="Y233" s="26"/>
      <c r="Z233" s="29"/>
      <c r="AA233" s="23"/>
      <c r="AB233" s="141">
        <f t="shared" ref="AB233" si="3946">IF($H232=0,0,IF($B223=$B229,IF($H234&gt;0,$H234+AB227,AC229+AB227),IF($H234&gt;0,$H234,AC229)))</f>
        <v>0</v>
      </c>
      <c r="AC233" s="7">
        <f t="shared" si="3933"/>
        <v>0</v>
      </c>
      <c r="AD233" s="6"/>
      <c r="AE233" s="6"/>
      <c r="AF233" s="6"/>
      <c r="AG233" s="6"/>
      <c r="AH233" s="26"/>
      <c r="AI233" s="29"/>
      <c r="AJ233" s="23"/>
      <c r="AK233" s="141">
        <f t="shared" ref="AK233" si="3947">IF($H232=0,0,IF($B223=$B229,IF($H234&gt;0,$H234+AK227,AL229+AK227),IF($H234&gt;0,$H234,AL229)))</f>
        <v>0</v>
      </c>
      <c r="AL233" s="7">
        <f t="shared" si="3936"/>
        <v>0</v>
      </c>
      <c r="AM233" s="6"/>
      <c r="AN233" s="6"/>
      <c r="AO233" s="6"/>
      <c r="AP233" s="6"/>
      <c r="AQ233" s="26"/>
      <c r="AR233" s="29"/>
      <c r="AS233" s="23"/>
      <c r="AT233" s="141">
        <f t="shared" ref="AT233" si="3948">IF($H232=0,0,IF($B223=$B229,IF($H234&gt;0,$H234+AT227,AU229+AT227),IF($H234&gt;0,$H234,AU229)))</f>
        <v>0</v>
      </c>
      <c r="AU233" s="7">
        <f t="shared" si="3939"/>
        <v>0</v>
      </c>
      <c r="AV233" s="6"/>
      <c r="AW233" s="6"/>
      <c r="AX233" s="6"/>
      <c r="AY233" s="6"/>
      <c r="AZ233" s="26"/>
      <c r="BA233" s="29"/>
      <c r="BB233" s="23"/>
    </row>
    <row r="234" spans="1:54" ht="18.75" customHeight="1" thickBot="1" x14ac:dyDescent="0.25">
      <c r="A234" s="1">
        <f t="shared" si="3942"/>
        <v>0</v>
      </c>
      <c r="B234" s="323" t="str">
        <f>IF(B229="",Wydruk!$AE$6,IF(J230=0,Wydruk!$AE$7,IF(AND(G230&lt;G231,B229&lt;&gt;$B235),Wydruk!$AE$13,IF(AND($B229=$B223,$B229&lt;&gt;$B235),IF(OR(OR(J234&lt;4,J234&gt;5),OR(S234&lt;4,S234&gt;5),OR(AB234&lt;4,AB234&gt;5),OR(AK234&lt;4,AK234&gt;5),OR(AND(AT234&lt;4,AT234&gt;0),AT234&gt;5)),Wydruk!$AE$8,Wydruk!$AE$9),IF($B229=$B235,IF($F233&lt;&gt;0,Wydruk!$AE$12,Wydruk!$AE$10),IF(OR(OR(J230&lt;4,J230&gt;5),OR(S230&lt;4,S230&gt;5),OR(AB230&lt;4,AB230&gt;5),OR(AK230&lt;4,AK230&gt;5),OR(AND(AT230&lt;4,AT230&gt;0),AT230&gt;5)),Wydruk!$AE$8,Wydruk!$AE$11))))))</f>
        <v>Uzupełnij liczby godzin tygodniowego planu</v>
      </c>
      <c r="C234" s="324"/>
      <c r="D234" s="324"/>
      <c r="E234" s="324"/>
      <c r="F234" s="173">
        <f>październik!F234</f>
        <v>0</v>
      </c>
      <c r="G234" s="184">
        <f>październik!G234</f>
        <v>0</v>
      </c>
      <c r="H234" s="191">
        <f t="shared" ref="H234" si="3949">IF(OR($G234=0,$F234=0,$G234="",$F234=""),0,$G234/$F234)</f>
        <v>0</v>
      </c>
      <c r="I234" s="193"/>
      <c r="J234" s="176">
        <f t="shared" ref="J234" si="3950">IF($B223=$B229,IF(L229+L224&gt;0,1,0)+IF(M229+M224&gt;0,1,0)+IF(N229+N224&gt;0,1,0)+IF(O229+O224&gt;0,1,0)+IF(P229+P224&gt;0,1,0)+IF(Q229+Q224&gt;0,1,0)+IF(R229+R224&gt;0,1,0),J230)</f>
        <v>0</v>
      </c>
      <c r="K234" s="133">
        <f t="shared" ref="K234" si="3951">IF(OR($B229=$B235,J234=0,(K230-Q234+O234)&lt;=0),0,(K230-Q234+O234)/J234)</f>
        <v>0</v>
      </c>
      <c r="L234" s="137">
        <f t="shared" ref="L234" si="3952">IF(K234*(7-J231)&lt;=0,0,K234*(7-J231))</f>
        <v>0</v>
      </c>
      <c r="M234" s="311">
        <f t="shared" ref="M234" si="3953">ROUND(IF(OR(K231-K234*(7-J231)+P234&lt;0,$B229=$B235,K234&lt;=0,K231=0),0,IF(K231-K234*(7-J231)+P234&gt;Q234-O234+P234,Q234-O234+P234,K231-K234*(7-J231)+P234)),1)</f>
        <v>0</v>
      </c>
      <c r="N234" s="312"/>
      <c r="O234" s="139">
        <f t="shared" ref="O234" si="3954">IF(OR($B229=$B235,J230=0),0,IF($B229=$B223,J229,$F229))</f>
        <v>0</v>
      </c>
      <c r="P234" s="30">
        <f t="shared" ref="P234" si="3955">IF(OR($B229=$B235,J234=0),0,$G231-$G230)</f>
        <v>0</v>
      </c>
      <c r="Q234" s="134">
        <f t="shared" ref="Q234" si="3956">IF(OR($B229=$B235,J234=0),0,J233)</f>
        <v>0</v>
      </c>
      <c r="R234" s="138">
        <f t="shared" ref="R234" si="3957">IF($B229=$B235,0,K231)</f>
        <v>0</v>
      </c>
      <c r="S234" s="176">
        <f t="shared" ref="S234" si="3958">IF($B223=$B229,IF(U229+U224&gt;0,1,0)+IF(V229+V224&gt;0,1,0)+IF(W229+W224&gt;0,1,0)+IF(X229+X224&gt;0,1,0)+IF(Y229+Y224&gt;0,1,0)+IF(Z229+Z224&gt;0,1,0)+IF(AA229+AA224&gt;0,1,0),S230)</f>
        <v>0</v>
      </c>
      <c r="T234" s="133">
        <f t="shared" ref="T234" si="3959">IF(OR($B229=$B235,S234=0,(T230-Z234+X234)&lt;=0),0,(T230-Z234+X234)/S234)</f>
        <v>0</v>
      </c>
      <c r="U234" s="137">
        <f t="shared" ref="U234" si="3960">IF(T234*(7-S231)&lt;=0,0,T234*(7-S231))</f>
        <v>0</v>
      </c>
      <c r="V234" s="311">
        <f t="shared" ref="V234" si="3961">ROUND(IF(OR(T231-T234*(7-S231)+Y234&lt;0,$B229=$B235,T234&lt;=0,T231=0),0,IF(T231-T234*(7-S231)+Y234&gt;Z234-X234+Y234,Z234-X234+Y234,T231-T234*(7-S231)+Y234)),1)</f>
        <v>0</v>
      </c>
      <c r="W234" s="312"/>
      <c r="X234" s="139">
        <f t="shared" ref="X234" si="3962">IF(OR($B229=$B235,S230=0),0,IF($B229=$B223,S229,$F229))</f>
        <v>0</v>
      </c>
      <c r="Y234" s="30">
        <f t="shared" ref="Y234" si="3963">IF(OR($B229=$B235,S234=0),0,$G231-$G230)</f>
        <v>0</v>
      </c>
      <c r="Z234" s="134">
        <f t="shared" ref="Z234" si="3964">IF(OR($B229=$B235,S234=0),0,S233)</f>
        <v>0</v>
      </c>
      <c r="AA234" s="138">
        <f t="shared" ref="AA234" si="3965">IF($B229=$B235,0,T231)</f>
        <v>0</v>
      </c>
      <c r="AB234" s="176">
        <f t="shared" ref="AB234" si="3966">IF($B223=$B229,IF(AD229+AD224&gt;0,1,0)+IF(AE229+AE224&gt;0,1,0)+IF(AF229+AF224&gt;0,1,0)+IF(AG229+AG224&gt;0,1,0)+IF(AH229+AH224&gt;0,1,0)+IF(AI229+AI224&gt;0,1,0)+IF(AJ229+AJ224&gt;0,1,0),AB230)</f>
        <v>0</v>
      </c>
      <c r="AC234" s="133">
        <f t="shared" ref="AC234" si="3967">IF(OR($B229=$B235,AB234=0,(AC230-AI234+AG234)&lt;=0),0,(AC230-AI234+AG234)/AB234)</f>
        <v>0</v>
      </c>
      <c r="AD234" s="137">
        <f t="shared" ref="AD234" si="3968">IF(AC234*(7-AB231)&lt;=0,0,AC234*(7-AB231))</f>
        <v>0</v>
      </c>
      <c r="AE234" s="311">
        <f t="shared" ref="AE234" si="3969">ROUND(IF(OR(AC231-AC234*(7-AB231)+AH234&lt;0,$B229=$B235,AC234&lt;=0,AC231=0),0,IF(AC231-AC234*(7-AB231)+AH234&gt;AI234-AG234+AH234,AI234-AG234+AH234,AC231-AC234*(7-AB231)+AH234)),1)</f>
        <v>0</v>
      </c>
      <c r="AF234" s="312"/>
      <c r="AG234" s="139">
        <f t="shared" ref="AG234" si="3970">IF(OR($B229=$B235,AB230=0),0,IF($B229=$B223,AB229,$F229))</f>
        <v>0</v>
      </c>
      <c r="AH234" s="30">
        <f t="shared" ref="AH234" si="3971">IF(OR($B229=$B235,AB234=0),0,$G231-$G230)</f>
        <v>0</v>
      </c>
      <c r="AI234" s="134">
        <f t="shared" ref="AI234" si="3972">IF(OR($B229=$B235,AB234=0),0,AB233)</f>
        <v>0</v>
      </c>
      <c r="AJ234" s="138">
        <f t="shared" ref="AJ234" si="3973">IF($B229=$B235,0,AC231)</f>
        <v>0</v>
      </c>
      <c r="AK234" s="176">
        <f t="shared" ref="AK234" si="3974">IF($B223=$B229,IF(AM229+AM224&gt;0,1,0)+IF(AN229+AN224&gt;0,1,0)+IF(AO229+AO224&gt;0,1,0)+IF(AP229+AP224&gt;0,1,0)+IF(AQ229+AQ224&gt;0,1,0)+IF(AR229+AR224&gt;0,1,0)+IF(AS229+AS224&gt;0,1,0),AK230)</f>
        <v>0</v>
      </c>
      <c r="AL234" s="133">
        <f t="shared" ref="AL234" si="3975">IF(OR($B229=$B235,AK234=0,(AL230-AR234+AP234)&lt;=0),0,(AL230-AR234+AP234)/AK234)</f>
        <v>0</v>
      </c>
      <c r="AM234" s="137">
        <f t="shared" ref="AM234" si="3976">IF(AL234*(7-AK231)&lt;=0,0,AL234*(7-AK231))</f>
        <v>0</v>
      </c>
      <c r="AN234" s="311">
        <f t="shared" ref="AN234" si="3977">ROUND(IF(OR(AL231-AL234*(7-AK231)+AQ234&lt;0,$B229=$B235,AL234&lt;=0,AL231=0),0,IF(AL231-AL234*(7-AK231)+AQ234&gt;AR234-AP234+AQ234,AR234-AP234+AQ234,AL231-AL234*(7-AK231)+AQ234)),1)</f>
        <v>0</v>
      </c>
      <c r="AO234" s="312"/>
      <c r="AP234" s="139">
        <f t="shared" ref="AP234" si="3978">IF(OR($B229=$B235,AK230=0),0,IF($B229=$B223,AK229,$F229))</f>
        <v>0</v>
      </c>
      <c r="AQ234" s="30">
        <f t="shared" ref="AQ234" si="3979">IF(OR($B229=$B235,AK234=0),0,$G231-$G230)</f>
        <v>0</v>
      </c>
      <c r="AR234" s="134">
        <f t="shared" ref="AR234" si="3980">IF(OR($B229=$B235,AK234=0),0,AK233)</f>
        <v>0</v>
      </c>
      <c r="AS234" s="138">
        <f t="shared" ref="AS234" si="3981">IF($B229=$B235,0,AL231)</f>
        <v>0</v>
      </c>
      <c r="AT234" s="176">
        <f t="shared" ref="AT234" si="3982">IF($B223=$B229,IF(AV229+AV224&gt;0,1,0)+IF(AW229+AW224&gt;0,1,0)+IF(AX229+AX224&gt;0,1,0)+IF(AY229+AY224&gt;0,1,0)+IF(AZ229+AZ224&gt;0,1,0)+IF(BA229+BA224&gt;0,1,0)+IF(BB229+BB224&gt;0,1,0),AT230)</f>
        <v>0</v>
      </c>
      <c r="AU234" s="133">
        <f t="shared" ref="AU234" si="3983">IF(OR($B229=$B235,AT234=0,(AU230-BA234+AY234)&lt;=0),0,(AU230-BA234+AY234)/AT234)</f>
        <v>0</v>
      </c>
      <c r="AV234" s="137">
        <f t="shared" ref="AV234" si="3984">IF(AU234*(7-AT231)&lt;=0,0,AU234*(7-AT231))</f>
        <v>0</v>
      </c>
      <c r="AW234" s="311">
        <f t="shared" ref="AW234" si="3985">ROUND(IF(OR(AU231-AU234*(7-AT231)+AZ234&lt;0,$B229=$B235,AU234&lt;=0,AU231=0),0,IF(AU231-AU234*(7-AT231)+AZ234&gt;BA234-AY234+AZ234,BA234-AY234+AZ234,AU231-AU234*(7-AT231)+AZ234)),1)</f>
        <v>0</v>
      </c>
      <c r="AX234" s="312"/>
      <c r="AY234" s="139">
        <f t="shared" ref="AY234" si="3986">IF(OR($B229=$B235,AT230=0),0,IF($B229=$B223,AT229,$F229))</f>
        <v>0</v>
      </c>
      <c r="AZ234" s="30">
        <f t="shared" ref="AZ234" si="3987">IF(OR($B229=$B235,AT234=0),0,$G231-$G230)</f>
        <v>0</v>
      </c>
      <c r="BA234" s="134">
        <f t="shared" ref="BA234" si="3988">IF(OR($B229=$B235,AT234=0),0,AT233)</f>
        <v>0</v>
      </c>
      <c r="BB234" s="138">
        <f t="shared" ref="BB234" si="3989">IF($B229=$B235,0,AU231)</f>
        <v>0</v>
      </c>
    </row>
    <row r="235" spans="1:54" ht="15.75" x14ac:dyDescent="0.2">
      <c r="A235" s="1">
        <f t="shared" ref="A235" si="3990">IF(B235="","1. Niewypełnione",B235)</f>
        <v>0</v>
      </c>
      <c r="B235" s="320">
        <f>październik!B235</f>
        <v>0</v>
      </c>
      <c r="C235" s="321">
        <f>październik!C235</f>
        <v>0</v>
      </c>
      <c r="D235" s="321">
        <f>październik!D235</f>
        <v>0</v>
      </c>
      <c r="E235" s="321">
        <f>październik!E235</f>
        <v>0</v>
      </c>
      <c r="F235" s="177">
        <f>październik!F235</f>
        <v>18</v>
      </c>
      <c r="G235" s="185">
        <f>październik!G235</f>
        <v>18</v>
      </c>
      <c r="H235" s="177"/>
      <c r="I235" s="192">
        <f t="shared" ref="I235:I239" si="3991">K235+T235+AC235+AL235+AU235</f>
        <v>0</v>
      </c>
      <c r="J235" s="186">
        <f t="shared" ref="J235" si="3992">IF(OR($B235=$B241,J238=0),0,ROUND((K236+P240)/J238,0))</f>
        <v>0</v>
      </c>
      <c r="K235" s="51">
        <f t="shared" ref="K235:K236" si="3993">SUM(L235:R235)</f>
        <v>0</v>
      </c>
      <c r="L235" s="52">
        <f>październik!L235</f>
        <v>0</v>
      </c>
      <c r="M235" s="52">
        <f>październik!M235</f>
        <v>0</v>
      </c>
      <c r="N235" s="52">
        <f>październik!N235</f>
        <v>0</v>
      </c>
      <c r="O235" s="52">
        <f>październik!O235</f>
        <v>0</v>
      </c>
      <c r="P235" s="53">
        <f>październik!P235</f>
        <v>0</v>
      </c>
      <c r="Q235" s="54">
        <f>październik!Q235</f>
        <v>0</v>
      </c>
      <c r="R235" s="55">
        <f>październik!R235</f>
        <v>0</v>
      </c>
      <c r="S235" s="188">
        <f t="shared" ref="S235" si="3994">IF(OR($B235=$B241,S238=0),0,ROUND((T236+Y240)/S238,0))</f>
        <v>0</v>
      </c>
      <c r="T235" s="51">
        <f t="shared" ref="T235:T236" si="3995">SUM(U235:AA235)</f>
        <v>0</v>
      </c>
      <c r="U235" s="52">
        <f>październik!U235</f>
        <v>0</v>
      </c>
      <c r="V235" s="52">
        <f>październik!V235</f>
        <v>0</v>
      </c>
      <c r="W235" s="52">
        <f>październik!W235</f>
        <v>0</v>
      </c>
      <c r="X235" s="52">
        <f>październik!X235</f>
        <v>0</v>
      </c>
      <c r="Y235" s="53">
        <f>październik!Y235</f>
        <v>0</v>
      </c>
      <c r="Z235" s="54">
        <f>październik!Z235</f>
        <v>0</v>
      </c>
      <c r="AA235" s="55">
        <f>październik!AA235</f>
        <v>0</v>
      </c>
      <c r="AB235" s="188">
        <f t="shared" ref="AB235" si="3996">IF(OR($B235=$B241,AB238=0),0,ROUND((AC236+AH240)/AB238,0))</f>
        <v>0</v>
      </c>
      <c r="AC235" s="51">
        <f t="shared" ref="AC235:AC236" si="3997">SUM(AD235:AJ235)</f>
        <v>0</v>
      </c>
      <c r="AD235" s="52">
        <f>październik!AD235</f>
        <v>0</v>
      </c>
      <c r="AE235" s="52">
        <f>październik!AE235</f>
        <v>0</v>
      </c>
      <c r="AF235" s="52">
        <f>październik!AF235</f>
        <v>0</v>
      </c>
      <c r="AG235" s="52">
        <f>październik!AG235</f>
        <v>0</v>
      </c>
      <c r="AH235" s="53">
        <f>październik!AH235</f>
        <v>0</v>
      </c>
      <c r="AI235" s="54">
        <f>październik!AI235</f>
        <v>0</v>
      </c>
      <c r="AJ235" s="55">
        <f>październik!AJ235</f>
        <v>0</v>
      </c>
      <c r="AK235" s="188">
        <f t="shared" ref="AK235" si="3998">IF(OR($B235=$B241,AK238=0),0,ROUND((AL236+AQ240)/AK238,0))</f>
        <v>0</v>
      </c>
      <c r="AL235" s="51">
        <f t="shared" ref="AL235:AL236" si="3999">SUM(AM235:AS235)</f>
        <v>0</v>
      </c>
      <c r="AM235" s="52">
        <f>październik!AM235</f>
        <v>0</v>
      </c>
      <c r="AN235" s="52">
        <f>październik!AN235</f>
        <v>0</v>
      </c>
      <c r="AO235" s="52">
        <f>październik!AO235</f>
        <v>0</v>
      </c>
      <c r="AP235" s="52">
        <f>październik!AP235</f>
        <v>0</v>
      </c>
      <c r="AQ235" s="53">
        <f>październik!AQ235</f>
        <v>0</v>
      </c>
      <c r="AR235" s="54">
        <f>październik!AR235</f>
        <v>0</v>
      </c>
      <c r="AS235" s="55">
        <f>październik!AS235</f>
        <v>0</v>
      </c>
      <c r="AT235" s="188">
        <f t="shared" ref="AT235" si="4000">IF(OR($B235=$B241,AT238=0),0,ROUND((AU236+AZ240)/AT238,0))</f>
        <v>0</v>
      </c>
      <c r="AU235" s="51">
        <f t="shared" ref="AU235:AU236" si="4001">SUM(AV235:BB235)</f>
        <v>0</v>
      </c>
      <c r="AV235" s="52">
        <f t="shared" ref="AV235" si="4002">IF(SUM($AM$9:$AS$9)=SUM($AV$9:$BB$9),AM235,IF(AND(SUM($AV$9:$BB$9)&gt;42,SUM($AV$9:$BB$9)&lt;49),AM235,0))</f>
        <v>0</v>
      </c>
      <c r="AW235" s="52">
        <f t="shared" ref="AW235" si="4003">IF(SUM($AM$9:$AS$9)=SUM($AV$9:$BB$9),AN235,IF(AND(SUM($AV$9:$BB$9)&gt;42,SUM($AV$9:$BB$9)&lt;49),AN235,0))</f>
        <v>0</v>
      </c>
      <c r="AX235" s="52">
        <f t="shared" ref="AX235" si="4004">IF(SUM($AM$9:$AS$9)=SUM($AV$9:$BB$9),AO235,IF(AND(SUM($AV$9:$BB$9)&gt;42,SUM($AV$9:$BB$9)&lt;49),AO235,0))</f>
        <v>0</v>
      </c>
      <c r="AY235" s="52">
        <f t="shared" ref="AY235" si="4005">IF(SUM($AM$9:$AS$9)=SUM($AV$9:$BB$9),AP235,IF(AND(SUM($AV$9:$BB$9)&gt;42,SUM($AV$9:$BB$9)&lt;49),AP235,0))</f>
        <v>0</v>
      </c>
      <c r="AZ235" s="53">
        <f t="shared" ref="AZ235" si="4006">IF(SUM($AM$9:$AS$9)=SUM($AV$9:$BB$9),AQ235,IF(AND(SUM($AV$9:$BB$9)&gt;42,SUM($AV$9:$BB$9)&lt;49),AQ235,0))</f>
        <v>0</v>
      </c>
      <c r="BA235" s="54">
        <f t="shared" ref="BA235" si="4007">IF(SUM($AM$9:$AS$9)=SUM($AV$9:$BB$9),AR235,IF(AND(SUM($AV$9:$BB$9)&gt;42,SUM($AV$9:$BB$9)&lt;49),AR235,0))</f>
        <v>0</v>
      </c>
      <c r="BB235" s="55">
        <f t="shared" ref="BB235" si="4008">IF(SUM($AM$9:$AS$9)=SUM($AV$9:$BB$9),AS235,IF(AND(SUM($AV$9:$BB$9)&gt;42,SUM($AV$9:$BB$9)&lt;49),AS235,0))</f>
        <v>0</v>
      </c>
    </row>
    <row r="236" spans="1:54" ht="12.75" hidden="1" customHeight="1" x14ac:dyDescent="0.2">
      <c r="B236" s="93"/>
      <c r="C236" s="94"/>
      <c r="D236" s="95"/>
      <c r="E236" s="115"/>
      <c r="F236" s="140" t="b">
        <f t="shared" ref="F236" si="4009">IF($B229=$B235,OR(F230,G235&lt;F235),G235&lt;F235)</f>
        <v>0</v>
      </c>
      <c r="G236" s="189">
        <f t="shared" ref="G236" si="4010">IF(AND($B229=$B235,$B229&lt;&gt;"",$B229&lt;&gt;0),G235+G230,G235)</f>
        <v>18</v>
      </c>
      <c r="H236" s="120"/>
      <c r="I236" s="165">
        <f t="shared" si="3991"/>
        <v>0</v>
      </c>
      <c r="J236" s="194">
        <f t="shared" ref="J236" si="4011">7-COUNTIF(L235:R235,0)-COUNTIF(L235:R235,"")</f>
        <v>0</v>
      </c>
      <c r="K236" s="22">
        <f t="shared" si="3993"/>
        <v>0</v>
      </c>
      <c r="L236" s="35">
        <f t="shared" ref="L236:R236" si="4012">IF($B229=$B235,L235+L230,L235)</f>
        <v>0</v>
      </c>
      <c r="M236" s="35">
        <f t="shared" si="4012"/>
        <v>0</v>
      </c>
      <c r="N236" s="35">
        <f t="shared" si="4012"/>
        <v>0</v>
      </c>
      <c r="O236" s="35">
        <f t="shared" si="4012"/>
        <v>0</v>
      </c>
      <c r="P236" s="36">
        <f t="shared" si="4012"/>
        <v>0</v>
      </c>
      <c r="Q236" s="37">
        <f t="shared" si="4012"/>
        <v>0</v>
      </c>
      <c r="R236" s="38">
        <f t="shared" si="4012"/>
        <v>0</v>
      </c>
      <c r="S236" s="194">
        <f t="shared" ref="S236" si="4013">7-COUNTIF(U235:AA235,0)-COUNTIF(U235:AA235,"")</f>
        <v>0</v>
      </c>
      <c r="T236" s="22">
        <f t="shared" si="3995"/>
        <v>0</v>
      </c>
      <c r="U236" s="35">
        <f t="shared" ref="U236:AA236" si="4014">IF($B229=$B235,U235+U230,U235)</f>
        <v>0</v>
      </c>
      <c r="V236" s="35">
        <f t="shared" si="4014"/>
        <v>0</v>
      </c>
      <c r="W236" s="35">
        <f t="shared" si="4014"/>
        <v>0</v>
      </c>
      <c r="X236" s="35">
        <f t="shared" si="4014"/>
        <v>0</v>
      </c>
      <c r="Y236" s="36">
        <f t="shared" si="4014"/>
        <v>0</v>
      </c>
      <c r="Z236" s="37">
        <f t="shared" si="4014"/>
        <v>0</v>
      </c>
      <c r="AA236" s="38">
        <f t="shared" si="4014"/>
        <v>0</v>
      </c>
      <c r="AB236" s="194">
        <f t="shared" ref="AB236" si="4015">7-COUNTIF(AD235:AJ235,0)-COUNTIF(AD235:AJ235,"")</f>
        <v>0</v>
      </c>
      <c r="AC236" s="22">
        <f t="shared" si="3997"/>
        <v>0</v>
      </c>
      <c r="AD236" s="35">
        <f t="shared" ref="AD236:AJ236" si="4016">IF($B229=$B235,AD235+AD230,AD235)</f>
        <v>0</v>
      </c>
      <c r="AE236" s="35">
        <f t="shared" si="4016"/>
        <v>0</v>
      </c>
      <c r="AF236" s="35">
        <f t="shared" si="4016"/>
        <v>0</v>
      </c>
      <c r="AG236" s="35">
        <f t="shared" si="4016"/>
        <v>0</v>
      </c>
      <c r="AH236" s="36">
        <f t="shared" si="4016"/>
        <v>0</v>
      </c>
      <c r="AI236" s="37">
        <f t="shared" si="4016"/>
        <v>0</v>
      </c>
      <c r="AJ236" s="38">
        <f t="shared" si="4016"/>
        <v>0</v>
      </c>
      <c r="AK236" s="194">
        <f t="shared" ref="AK236" si="4017">7-COUNTIF(AM235:AS235,0)-COUNTIF(AM235:AS235,"")</f>
        <v>0</v>
      </c>
      <c r="AL236" s="22">
        <f t="shared" si="3999"/>
        <v>0</v>
      </c>
      <c r="AM236" s="35">
        <f t="shared" ref="AM236:AS236" si="4018">IF($B229=$B235,AM235+AM230,AM235)</f>
        <v>0</v>
      </c>
      <c r="AN236" s="35">
        <f t="shared" si="4018"/>
        <v>0</v>
      </c>
      <c r="AO236" s="35">
        <f t="shared" si="4018"/>
        <v>0</v>
      </c>
      <c r="AP236" s="35">
        <f t="shared" si="4018"/>
        <v>0</v>
      </c>
      <c r="AQ236" s="36">
        <f t="shared" si="4018"/>
        <v>0</v>
      </c>
      <c r="AR236" s="37">
        <f t="shared" si="4018"/>
        <v>0</v>
      </c>
      <c r="AS236" s="38">
        <f t="shared" si="4018"/>
        <v>0</v>
      </c>
      <c r="AT236" s="194">
        <f t="shared" ref="AT236" si="4019">7-COUNTIF(AV235:BB235,0)-COUNTIF(AV235:BB235,"")</f>
        <v>0</v>
      </c>
      <c r="AU236" s="22">
        <f t="shared" si="4001"/>
        <v>0</v>
      </c>
      <c r="AV236" s="35">
        <f t="shared" ref="AV236:BB236" si="4020">IF($B229=$B235,AV235+AV230,AV235)</f>
        <v>0</v>
      </c>
      <c r="AW236" s="35">
        <f t="shared" si="4020"/>
        <v>0</v>
      </c>
      <c r="AX236" s="35">
        <f t="shared" si="4020"/>
        <v>0</v>
      </c>
      <c r="AY236" s="35">
        <f t="shared" si="4020"/>
        <v>0</v>
      </c>
      <c r="AZ236" s="36">
        <f t="shared" si="4020"/>
        <v>0</v>
      </c>
      <c r="BA236" s="37">
        <f t="shared" si="4020"/>
        <v>0</v>
      </c>
      <c r="BB236" s="38">
        <f t="shared" si="4020"/>
        <v>0</v>
      </c>
    </row>
    <row r="237" spans="1:54" ht="15" hidden="1" customHeight="1" x14ac:dyDescent="0.2">
      <c r="B237" s="116"/>
      <c r="C237" s="117"/>
      <c r="D237" s="118"/>
      <c r="E237" s="119"/>
      <c r="F237" s="92"/>
      <c r="G237" s="190">
        <f t="shared" ref="G237" si="4021">IF(AND($B229=$B235,$B229&lt;&gt;"",$B229&lt;&gt;0),F235+G231,F235)</f>
        <v>18</v>
      </c>
      <c r="H237" s="121"/>
      <c r="I237" s="165">
        <f t="shared" si="3991"/>
        <v>0</v>
      </c>
      <c r="J237" s="195">
        <f t="shared" ref="J237" si="4022">IF($B235=$B229,COUNTIF(L237:R237,0),COUNTIF(L238:R238,0)+COUNTIF(L238:R238,""))</f>
        <v>7</v>
      </c>
      <c r="K237" s="39">
        <f t="shared" ref="K237:R237" si="4023">IF($B229=$B235,K238+K231,K238)</f>
        <v>0</v>
      </c>
      <c r="L237" s="40">
        <f t="shared" si="4023"/>
        <v>0</v>
      </c>
      <c r="M237" s="40">
        <f t="shared" si="4023"/>
        <v>0</v>
      </c>
      <c r="N237" s="40">
        <f t="shared" si="4023"/>
        <v>0</v>
      </c>
      <c r="O237" s="40">
        <f t="shared" si="4023"/>
        <v>0</v>
      </c>
      <c r="P237" s="41">
        <f t="shared" si="4023"/>
        <v>0</v>
      </c>
      <c r="Q237" s="42">
        <f t="shared" si="4023"/>
        <v>0</v>
      </c>
      <c r="R237" s="43">
        <f t="shared" si="4023"/>
        <v>0</v>
      </c>
      <c r="S237" s="195">
        <f t="shared" ref="S237" si="4024">IF($B235=$B229,COUNTIF(U237:AA237,0),COUNTIF(U238:AA238,0)+COUNTIF(U238:AA238,""))</f>
        <v>7</v>
      </c>
      <c r="T237" s="39">
        <f t="shared" ref="T237:AA237" si="4025">IF($B229=$B235,T238+T231,T238)</f>
        <v>0</v>
      </c>
      <c r="U237" s="40">
        <f t="shared" si="4025"/>
        <v>0</v>
      </c>
      <c r="V237" s="40">
        <f t="shared" si="4025"/>
        <v>0</v>
      </c>
      <c r="W237" s="40">
        <f t="shared" si="4025"/>
        <v>0</v>
      </c>
      <c r="X237" s="40">
        <f t="shared" si="4025"/>
        <v>0</v>
      </c>
      <c r="Y237" s="41">
        <f t="shared" si="4025"/>
        <v>0</v>
      </c>
      <c r="Z237" s="42">
        <f t="shared" si="4025"/>
        <v>0</v>
      </c>
      <c r="AA237" s="43">
        <f t="shared" si="4025"/>
        <v>0</v>
      </c>
      <c r="AB237" s="195">
        <f t="shared" ref="AB237" si="4026">IF($B235=$B229,COUNTIF(AD237:AJ237,0),COUNTIF(AD238:AJ238,0)+COUNTIF(AD238:AJ238,""))</f>
        <v>7</v>
      </c>
      <c r="AC237" s="39">
        <f t="shared" ref="AC237:AJ237" si="4027">IF($B229=$B235,AC238+AC231,AC238)</f>
        <v>0</v>
      </c>
      <c r="AD237" s="40">
        <f t="shared" si="4027"/>
        <v>0</v>
      </c>
      <c r="AE237" s="40">
        <f t="shared" si="4027"/>
        <v>0</v>
      </c>
      <c r="AF237" s="40">
        <f t="shared" si="4027"/>
        <v>0</v>
      </c>
      <c r="AG237" s="40">
        <f t="shared" si="4027"/>
        <v>0</v>
      </c>
      <c r="AH237" s="41">
        <f t="shared" si="4027"/>
        <v>0</v>
      </c>
      <c r="AI237" s="42">
        <f t="shared" si="4027"/>
        <v>0</v>
      </c>
      <c r="AJ237" s="43">
        <f t="shared" si="4027"/>
        <v>0</v>
      </c>
      <c r="AK237" s="195">
        <f t="shared" ref="AK237" si="4028">IF($B235=$B229,COUNTIF(AM237:AS237,0),COUNTIF(AM238:AS238,0)+COUNTIF(AM238:AS238,""))</f>
        <v>7</v>
      </c>
      <c r="AL237" s="39">
        <f t="shared" ref="AL237:AS237" si="4029">IF($B229=$B235,AL238+AL231,AL238)</f>
        <v>0</v>
      </c>
      <c r="AM237" s="40">
        <f t="shared" si="4029"/>
        <v>0</v>
      </c>
      <c r="AN237" s="40">
        <f t="shared" si="4029"/>
        <v>0</v>
      </c>
      <c r="AO237" s="40">
        <f t="shared" si="4029"/>
        <v>0</v>
      </c>
      <c r="AP237" s="40">
        <f t="shared" si="4029"/>
        <v>0</v>
      </c>
      <c r="AQ237" s="41">
        <f t="shared" si="4029"/>
        <v>0</v>
      </c>
      <c r="AR237" s="42">
        <f t="shared" si="4029"/>
        <v>0</v>
      </c>
      <c r="AS237" s="43">
        <f t="shared" si="4029"/>
        <v>0</v>
      </c>
      <c r="AT237" s="195">
        <f t="shared" ref="AT237" si="4030">IF($B235=$B229,COUNTIF(AV237:BB237,0),COUNTIF(AV238:BB238,0)+COUNTIF(AV238:BB238,""))</f>
        <v>7</v>
      </c>
      <c r="AU237" s="39">
        <f t="shared" ref="AU237:BB237" si="4031">IF($B229=$B235,AU238+AU231,AU238)</f>
        <v>0</v>
      </c>
      <c r="AV237" s="40">
        <f t="shared" si="4031"/>
        <v>0</v>
      </c>
      <c r="AW237" s="40">
        <f t="shared" si="4031"/>
        <v>0</v>
      </c>
      <c r="AX237" s="40">
        <f t="shared" si="4031"/>
        <v>0</v>
      </c>
      <c r="AY237" s="40">
        <f t="shared" si="4031"/>
        <v>0</v>
      </c>
      <c r="AZ237" s="41">
        <f t="shared" si="4031"/>
        <v>0</v>
      </c>
      <c r="BA237" s="42">
        <f t="shared" si="4031"/>
        <v>0</v>
      </c>
      <c r="BB237" s="43">
        <f t="shared" si="4031"/>
        <v>0</v>
      </c>
    </row>
    <row r="238" spans="1:54" ht="15.75" customHeight="1" x14ac:dyDescent="0.2">
      <c r="A238" s="1">
        <f t="shared" ref="A238" si="4032">A235</f>
        <v>0</v>
      </c>
      <c r="B238" s="313">
        <f t="shared" ref="B238" si="4033">B232+1</f>
        <v>37</v>
      </c>
      <c r="C238" s="314"/>
      <c r="D238" s="314"/>
      <c r="E238" s="314"/>
      <c r="F238" s="31"/>
      <c r="G238" s="183"/>
      <c r="H238" s="122">
        <f t="shared" ref="H238" si="4034">5-COUNTIF(AU235,0)-COUNTIF(AL235,0)-COUNTIF(AC235,0)-COUNTIF(T235,0)-COUNTIF(K235,0)</f>
        <v>0</v>
      </c>
      <c r="I238" s="165">
        <f t="shared" si="3991"/>
        <v>0</v>
      </c>
      <c r="J238" s="187">
        <f t="shared" ref="J238" si="4035">IF($B235=$B229,J232+IF($F235&lt;&gt;$G235,(K235+$G237-$G236)/$F235,K235/$F235),IF($F235&lt;&gt;G235,(K235+$G237-$G236)/$F235,K235/$F235))</f>
        <v>0</v>
      </c>
      <c r="K238" s="7">
        <f t="shared" ref="K238:K239" si="4036">SUM(L238:R238)</f>
        <v>0</v>
      </c>
      <c r="L238" s="26">
        <f t="shared" ref="L238:R238" si="4037">L235</f>
        <v>0</v>
      </c>
      <c r="M238" s="26">
        <f t="shared" si="4037"/>
        <v>0</v>
      </c>
      <c r="N238" s="26">
        <f t="shared" si="4037"/>
        <v>0</v>
      </c>
      <c r="O238" s="26">
        <f t="shared" si="4037"/>
        <v>0</v>
      </c>
      <c r="P238" s="26">
        <f t="shared" si="4037"/>
        <v>0</v>
      </c>
      <c r="Q238" s="29">
        <f t="shared" si="4037"/>
        <v>0</v>
      </c>
      <c r="R238" s="23">
        <f t="shared" si="4037"/>
        <v>0</v>
      </c>
      <c r="S238" s="187">
        <f t="shared" ref="S238" si="4038">IF($B235=$B229,S232+IF($F235&lt;&gt;$G235,(T235+$G237-$G236)/$F235,T235/$F235),IF($F235&lt;&gt;P235,(T235+$G237-$G236)/$F235,T235/$F235))</f>
        <v>0</v>
      </c>
      <c r="T238" s="7">
        <f t="shared" ref="T238:T239" si="4039">SUM(U238:AA238)</f>
        <v>0</v>
      </c>
      <c r="U238" s="26">
        <f t="shared" ref="U238:AA238" si="4040">U235</f>
        <v>0</v>
      </c>
      <c r="V238" s="26">
        <f t="shared" si="4040"/>
        <v>0</v>
      </c>
      <c r="W238" s="26">
        <f t="shared" si="4040"/>
        <v>0</v>
      </c>
      <c r="X238" s="26">
        <f t="shared" si="4040"/>
        <v>0</v>
      </c>
      <c r="Y238" s="113">
        <f t="shared" si="4040"/>
        <v>0</v>
      </c>
      <c r="Z238" s="29">
        <f t="shared" si="4040"/>
        <v>0</v>
      </c>
      <c r="AA238" s="23">
        <f t="shared" si="4040"/>
        <v>0</v>
      </c>
      <c r="AB238" s="187">
        <f t="shared" ref="AB238" si="4041">IF($B235=$B229,AB232+IF($F235&lt;&gt;$G235,(AC235+$G237-$G236)/$F235,AC235/$F235),IF($F235&lt;&gt;Y235,(AC235+$G237-$G236)/$F235,AC235/$F235))</f>
        <v>0</v>
      </c>
      <c r="AC238" s="7">
        <f t="shared" ref="AC238:AC239" si="4042">SUM(AD238:AJ238)</f>
        <v>0</v>
      </c>
      <c r="AD238" s="26">
        <f t="shared" ref="AD238:AJ238" si="4043">AD235</f>
        <v>0</v>
      </c>
      <c r="AE238" s="26">
        <f t="shared" si="4043"/>
        <v>0</v>
      </c>
      <c r="AF238" s="26">
        <f t="shared" si="4043"/>
        <v>0</v>
      </c>
      <c r="AG238" s="26">
        <f t="shared" si="4043"/>
        <v>0</v>
      </c>
      <c r="AH238" s="113">
        <f t="shared" si="4043"/>
        <v>0</v>
      </c>
      <c r="AI238" s="29">
        <f t="shared" si="4043"/>
        <v>0</v>
      </c>
      <c r="AJ238" s="23">
        <f t="shared" si="4043"/>
        <v>0</v>
      </c>
      <c r="AK238" s="187">
        <f t="shared" ref="AK238" si="4044">IF($B235=$B229,AK232+IF($F235&lt;&gt;$G235,(AL235+$G237-$G236)/$F235,AL235/$F235),IF($F235&lt;&gt;AH235,(AL235+$G237-$G236)/$F235,AL235/$F235))</f>
        <v>0</v>
      </c>
      <c r="AL238" s="7">
        <f t="shared" ref="AL238:AL239" si="4045">SUM(AM238:AS238)</f>
        <v>0</v>
      </c>
      <c r="AM238" s="26">
        <f t="shared" ref="AM238:AS238" si="4046">AM235</f>
        <v>0</v>
      </c>
      <c r="AN238" s="26">
        <f t="shared" si="4046"/>
        <v>0</v>
      </c>
      <c r="AO238" s="26">
        <f t="shared" si="4046"/>
        <v>0</v>
      </c>
      <c r="AP238" s="26">
        <f t="shared" si="4046"/>
        <v>0</v>
      </c>
      <c r="AQ238" s="113">
        <f t="shared" si="4046"/>
        <v>0</v>
      </c>
      <c r="AR238" s="29">
        <f t="shared" si="4046"/>
        <v>0</v>
      </c>
      <c r="AS238" s="23">
        <f t="shared" si="4046"/>
        <v>0</v>
      </c>
      <c r="AT238" s="187">
        <f t="shared" ref="AT238" si="4047">IF($B235=$B229,AT232+IF($F235&lt;&gt;$G235,(AU235+$G237-$G236)/$F235,AU235/$F235),IF($F235&lt;&gt;AQ235,(AU235+$G237-$G236)/$F235,AU235/$F235))</f>
        <v>0</v>
      </c>
      <c r="AU238" s="7">
        <f t="shared" ref="AU238:AU239" si="4048">SUM(AV238:BB238)</f>
        <v>0</v>
      </c>
      <c r="AV238" s="6">
        <f t="shared" ref="AV238" si="4049">IF(SUM($AM$9:$AS$9)=SUM($AV$9:$BB$9),AV235,IF(AND(SUM($AV$9:$BB$9)&gt;42,SUM($AV$9:$BB$9)&lt;49),AV235,0))</f>
        <v>0</v>
      </c>
      <c r="AW238" s="6">
        <f t="shared" ref="AW238:BB238" si="4050">IF(SUM($AM$9:$AS$9)=SUM($AV$9:$BB$9),AW235,IF(AND(SUM($AV$9:$BB$9)&gt;42,SUM($AV$9:$BB$9)&lt;49),AW235,0))</f>
        <v>0</v>
      </c>
      <c r="AX238" s="6">
        <f t="shared" si="4050"/>
        <v>0</v>
      </c>
      <c r="AY238" s="6">
        <f t="shared" si="4050"/>
        <v>0</v>
      </c>
      <c r="AZ238" s="26">
        <f t="shared" si="4050"/>
        <v>0</v>
      </c>
      <c r="BA238" s="29">
        <f t="shared" si="4050"/>
        <v>0</v>
      </c>
      <c r="BB238" s="23">
        <f t="shared" si="4050"/>
        <v>0</v>
      </c>
    </row>
    <row r="239" spans="1:54" ht="15.75" customHeight="1" x14ac:dyDescent="0.2">
      <c r="A239" s="1">
        <f t="shared" ref="A239:A240" si="4051">A238</f>
        <v>0</v>
      </c>
      <c r="B239" s="313"/>
      <c r="C239" s="314"/>
      <c r="D239" s="314"/>
      <c r="E239" s="314"/>
      <c r="F239" s="31"/>
      <c r="G239" s="183"/>
      <c r="H239" s="123">
        <f t="shared" ref="H239" si="4052">IF($B235=$B229,H233+F239,$F239)</f>
        <v>0</v>
      </c>
      <c r="I239" s="165">
        <f t="shared" si="3991"/>
        <v>0</v>
      </c>
      <c r="J239" s="141">
        <f t="shared" ref="J239" si="4053">IF($H238=0,0,IF($B229=$B235,IF($H240&gt;0,$H240+J233,K235+J233),IF($H240&gt;0,$H240,K235)))</f>
        <v>0</v>
      </c>
      <c r="K239" s="7">
        <f t="shared" si="4036"/>
        <v>0</v>
      </c>
      <c r="L239" s="6"/>
      <c r="M239" s="6"/>
      <c r="N239" s="6"/>
      <c r="O239" s="6"/>
      <c r="P239" s="26"/>
      <c r="Q239" s="29"/>
      <c r="R239" s="23"/>
      <c r="S239" s="141">
        <f t="shared" ref="S239" si="4054">IF($H238=0,0,IF($B229=$B235,IF($H240&gt;0,$H240+S233,T235+S233),IF($H240&gt;0,$H240,T235)))</f>
        <v>0</v>
      </c>
      <c r="T239" s="7">
        <f t="shared" si="4039"/>
        <v>0</v>
      </c>
      <c r="U239" s="6"/>
      <c r="V239" s="6"/>
      <c r="W239" s="6"/>
      <c r="X239" s="6"/>
      <c r="Y239" s="26"/>
      <c r="Z239" s="29"/>
      <c r="AA239" s="23"/>
      <c r="AB239" s="141">
        <f t="shared" ref="AB239" si="4055">IF($H238=0,0,IF($B229=$B235,IF($H240&gt;0,$H240+AB233,AC235+AB233),IF($H240&gt;0,$H240,AC235)))</f>
        <v>0</v>
      </c>
      <c r="AC239" s="7">
        <f t="shared" si="4042"/>
        <v>0</v>
      </c>
      <c r="AD239" s="6"/>
      <c r="AE239" s="6"/>
      <c r="AF239" s="6"/>
      <c r="AG239" s="6"/>
      <c r="AH239" s="26"/>
      <c r="AI239" s="29"/>
      <c r="AJ239" s="23"/>
      <c r="AK239" s="141">
        <f t="shared" ref="AK239" si="4056">IF($H238=0,0,IF($B229=$B235,IF($H240&gt;0,$H240+AK233,AL235+AK233),IF($H240&gt;0,$H240,AL235)))</f>
        <v>0</v>
      </c>
      <c r="AL239" s="7">
        <f t="shared" si="4045"/>
        <v>0</v>
      </c>
      <c r="AM239" s="6"/>
      <c r="AN239" s="6"/>
      <c r="AO239" s="6"/>
      <c r="AP239" s="6"/>
      <c r="AQ239" s="26"/>
      <c r="AR239" s="29"/>
      <c r="AS239" s="23"/>
      <c r="AT239" s="141">
        <f t="shared" ref="AT239" si="4057">IF($H238=0,0,IF($B229=$B235,IF($H240&gt;0,$H240+AT233,AU235+AT233),IF($H240&gt;0,$H240,AU235)))</f>
        <v>0</v>
      </c>
      <c r="AU239" s="7">
        <f t="shared" si="4048"/>
        <v>0</v>
      </c>
      <c r="AV239" s="6"/>
      <c r="AW239" s="6"/>
      <c r="AX239" s="6"/>
      <c r="AY239" s="6"/>
      <c r="AZ239" s="26"/>
      <c r="BA239" s="29"/>
      <c r="BB239" s="23"/>
    </row>
    <row r="240" spans="1:54" ht="18.75" customHeight="1" thickBot="1" x14ac:dyDescent="0.25">
      <c r="A240" s="1">
        <f t="shared" si="4051"/>
        <v>0</v>
      </c>
      <c r="B240" s="323" t="str">
        <f>IF(B235="",Wydruk!$AE$6,IF(J236=0,Wydruk!$AE$7,IF(AND(G236&lt;G237,B235&lt;&gt;$B241),Wydruk!$AE$13,IF(AND($B235=$B229,$B235&lt;&gt;$B241),IF(OR(OR(J240&lt;4,J240&gt;5),OR(S240&lt;4,S240&gt;5),OR(AB240&lt;4,AB240&gt;5),OR(AK240&lt;4,AK240&gt;5),OR(AND(AT240&lt;4,AT240&gt;0),AT240&gt;5)),Wydruk!$AE$8,Wydruk!$AE$9),IF($B235=$B241,IF($F239&lt;&gt;0,Wydruk!$AE$12,Wydruk!$AE$10),IF(OR(OR(J236&lt;4,J236&gt;5),OR(S236&lt;4,S236&gt;5),OR(AB236&lt;4,AB236&gt;5),OR(AK236&lt;4,AK236&gt;5),OR(AND(AT236&lt;4,AT236&gt;0),AT236&gt;5)),Wydruk!$AE$8,Wydruk!$AE$11))))))</f>
        <v>Uzupełnij liczby godzin tygodniowego planu</v>
      </c>
      <c r="C240" s="324"/>
      <c r="D240" s="324"/>
      <c r="E240" s="324"/>
      <c r="F240" s="173">
        <f>październik!F240</f>
        <v>0</v>
      </c>
      <c r="G240" s="184">
        <f>październik!G240</f>
        <v>0</v>
      </c>
      <c r="H240" s="191">
        <f t="shared" ref="H240" si="4058">IF(OR($G240=0,$F240=0,$G240="",$F240=""),0,$G240/$F240)</f>
        <v>0</v>
      </c>
      <c r="I240" s="193"/>
      <c r="J240" s="176">
        <f t="shared" ref="J240" si="4059">IF($B229=$B235,IF(L235+L230&gt;0,1,0)+IF(M235+M230&gt;0,1,0)+IF(N235+N230&gt;0,1,0)+IF(O235+O230&gt;0,1,0)+IF(P235+P230&gt;0,1,0)+IF(Q235+Q230&gt;0,1,0)+IF(R235+R230&gt;0,1,0),J236)</f>
        <v>0</v>
      </c>
      <c r="K240" s="133">
        <f t="shared" ref="K240" si="4060">IF(OR($B235=$B241,J240=0,(K236-Q240+O240)&lt;=0),0,(K236-Q240+O240)/J240)</f>
        <v>0</v>
      </c>
      <c r="L240" s="137">
        <f t="shared" ref="L240" si="4061">IF(K240*(7-J237)&lt;=0,0,K240*(7-J237))</f>
        <v>0</v>
      </c>
      <c r="M240" s="311">
        <f t="shared" ref="M240" si="4062">ROUND(IF(OR(K237-K240*(7-J237)+P240&lt;0,$B235=$B241,K240&lt;=0,K237=0),0,IF(K237-K240*(7-J237)+P240&gt;Q240-O240+P240,Q240-O240+P240,K237-K240*(7-J237)+P240)),1)</f>
        <v>0</v>
      </c>
      <c r="N240" s="312"/>
      <c r="O240" s="139">
        <f t="shared" ref="O240" si="4063">IF(OR($B235=$B241,J236=0),0,IF($B235=$B229,J235,$F235))</f>
        <v>0</v>
      </c>
      <c r="P240" s="30">
        <f t="shared" ref="P240" si="4064">IF(OR($B235=$B241,J240=0),0,$G237-$G236)</f>
        <v>0</v>
      </c>
      <c r="Q240" s="134">
        <f t="shared" ref="Q240" si="4065">IF(OR($B235=$B241,J240=0),0,J239)</f>
        <v>0</v>
      </c>
      <c r="R240" s="138">
        <f t="shared" ref="R240" si="4066">IF($B235=$B241,0,K237)</f>
        <v>0</v>
      </c>
      <c r="S240" s="176">
        <f t="shared" ref="S240" si="4067">IF($B229=$B235,IF(U235+U230&gt;0,1,0)+IF(V235+V230&gt;0,1,0)+IF(W235+W230&gt;0,1,0)+IF(X235+X230&gt;0,1,0)+IF(Y235+Y230&gt;0,1,0)+IF(Z235+Z230&gt;0,1,0)+IF(AA235+AA230&gt;0,1,0),S236)</f>
        <v>0</v>
      </c>
      <c r="T240" s="133">
        <f t="shared" ref="T240" si="4068">IF(OR($B235=$B241,S240=0,(T236-Z240+X240)&lt;=0),0,(T236-Z240+X240)/S240)</f>
        <v>0</v>
      </c>
      <c r="U240" s="137">
        <f t="shared" ref="U240" si="4069">IF(T240*(7-S237)&lt;=0,0,T240*(7-S237))</f>
        <v>0</v>
      </c>
      <c r="V240" s="311">
        <f t="shared" ref="V240" si="4070">ROUND(IF(OR(T237-T240*(7-S237)+Y240&lt;0,$B235=$B241,T240&lt;=0,T237=0),0,IF(T237-T240*(7-S237)+Y240&gt;Z240-X240+Y240,Z240-X240+Y240,T237-T240*(7-S237)+Y240)),1)</f>
        <v>0</v>
      </c>
      <c r="W240" s="312"/>
      <c r="X240" s="139">
        <f t="shared" ref="X240" si="4071">IF(OR($B235=$B241,S236=0),0,IF($B235=$B229,S235,$F235))</f>
        <v>0</v>
      </c>
      <c r="Y240" s="30">
        <f t="shared" ref="Y240" si="4072">IF(OR($B235=$B241,S240=0),0,$G237-$G236)</f>
        <v>0</v>
      </c>
      <c r="Z240" s="134">
        <f t="shared" ref="Z240" si="4073">IF(OR($B235=$B241,S240=0),0,S239)</f>
        <v>0</v>
      </c>
      <c r="AA240" s="138">
        <f t="shared" ref="AA240" si="4074">IF($B235=$B241,0,T237)</f>
        <v>0</v>
      </c>
      <c r="AB240" s="176">
        <f t="shared" ref="AB240" si="4075">IF($B229=$B235,IF(AD235+AD230&gt;0,1,0)+IF(AE235+AE230&gt;0,1,0)+IF(AF235+AF230&gt;0,1,0)+IF(AG235+AG230&gt;0,1,0)+IF(AH235+AH230&gt;0,1,0)+IF(AI235+AI230&gt;0,1,0)+IF(AJ235+AJ230&gt;0,1,0),AB236)</f>
        <v>0</v>
      </c>
      <c r="AC240" s="133">
        <f t="shared" ref="AC240" si="4076">IF(OR($B235=$B241,AB240=0,(AC236-AI240+AG240)&lt;=0),0,(AC236-AI240+AG240)/AB240)</f>
        <v>0</v>
      </c>
      <c r="AD240" s="137">
        <f t="shared" ref="AD240" si="4077">IF(AC240*(7-AB237)&lt;=0,0,AC240*(7-AB237))</f>
        <v>0</v>
      </c>
      <c r="AE240" s="311">
        <f t="shared" ref="AE240" si="4078">ROUND(IF(OR(AC237-AC240*(7-AB237)+AH240&lt;0,$B235=$B241,AC240&lt;=0,AC237=0),0,IF(AC237-AC240*(7-AB237)+AH240&gt;AI240-AG240+AH240,AI240-AG240+AH240,AC237-AC240*(7-AB237)+AH240)),1)</f>
        <v>0</v>
      </c>
      <c r="AF240" s="312"/>
      <c r="AG240" s="139">
        <f t="shared" ref="AG240" si="4079">IF(OR($B235=$B241,AB236=0),0,IF($B235=$B229,AB235,$F235))</f>
        <v>0</v>
      </c>
      <c r="AH240" s="30">
        <f t="shared" ref="AH240" si="4080">IF(OR($B235=$B241,AB240=0),0,$G237-$G236)</f>
        <v>0</v>
      </c>
      <c r="AI240" s="134">
        <f t="shared" ref="AI240" si="4081">IF(OR($B235=$B241,AB240=0),0,AB239)</f>
        <v>0</v>
      </c>
      <c r="AJ240" s="138">
        <f t="shared" ref="AJ240" si="4082">IF($B235=$B241,0,AC237)</f>
        <v>0</v>
      </c>
      <c r="AK240" s="176">
        <f t="shared" ref="AK240" si="4083">IF($B229=$B235,IF(AM235+AM230&gt;0,1,0)+IF(AN235+AN230&gt;0,1,0)+IF(AO235+AO230&gt;0,1,0)+IF(AP235+AP230&gt;0,1,0)+IF(AQ235+AQ230&gt;0,1,0)+IF(AR235+AR230&gt;0,1,0)+IF(AS235+AS230&gt;0,1,0),AK236)</f>
        <v>0</v>
      </c>
      <c r="AL240" s="133">
        <f t="shared" ref="AL240" si="4084">IF(OR($B235=$B241,AK240=0,(AL236-AR240+AP240)&lt;=0),0,(AL236-AR240+AP240)/AK240)</f>
        <v>0</v>
      </c>
      <c r="AM240" s="137">
        <f t="shared" ref="AM240" si="4085">IF(AL240*(7-AK237)&lt;=0,0,AL240*(7-AK237))</f>
        <v>0</v>
      </c>
      <c r="AN240" s="311">
        <f t="shared" ref="AN240" si="4086">ROUND(IF(OR(AL237-AL240*(7-AK237)+AQ240&lt;0,$B235=$B241,AL240&lt;=0,AL237=0),0,IF(AL237-AL240*(7-AK237)+AQ240&gt;AR240-AP240+AQ240,AR240-AP240+AQ240,AL237-AL240*(7-AK237)+AQ240)),1)</f>
        <v>0</v>
      </c>
      <c r="AO240" s="312"/>
      <c r="AP240" s="139">
        <f t="shared" ref="AP240" si="4087">IF(OR($B235=$B241,AK236=0),0,IF($B235=$B229,AK235,$F235))</f>
        <v>0</v>
      </c>
      <c r="AQ240" s="30">
        <f t="shared" ref="AQ240" si="4088">IF(OR($B235=$B241,AK240=0),0,$G237-$G236)</f>
        <v>0</v>
      </c>
      <c r="AR240" s="134">
        <f t="shared" ref="AR240" si="4089">IF(OR($B235=$B241,AK240=0),0,AK239)</f>
        <v>0</v>
      </c>
      <c r="AS240" s="138">
        <f t="shared" ref="AS240" si="4090">IF($B235=$B241,0,AL237)</f>
        <v>0</v>
      </c>
      <c r="AT240" s="176">
        <f t="shared" ref="AT240" si="4091">IF($B229=$B235,IF(AV235+AV230&gt;0,1,0)+IF(AW235+AW230&gt;0,1,0)+IF(AX235+AX230&gt;0,1,0)+IF(AY235+AY230&gt;0,1,0)+IF(AZ235+AZ230&gt;0,1,0)+IF(BA235+BA230&gt;0,1,0)+IF(BB235+BB230&gt;0,1,0),AT236)</f>
        <v>0</v>
      </c>
      <c r="AU240" s="133">
        <f t="shared" ref="AU240" si="4092">IF(OR($B235=$B241,AT240=0,(AU236-BA240+AY240)&lt;=0),0,(AU236-BA240+AY240)/AT240)</f>
        <v>0</v>
      </c>
      <c r="AV240" s="137">
        <f t="shared" ref="AV240" si="4093">IF(AU240*(7-AT237)&lt;=0,0,AU240*(7-AT237))</f>
        <v>0</v>
      </c>
      <c r="AW240" s="311">
        <f t="shared" ref="AW240" si="4094">ROUND(IF(OR(AU237-AU240*(7-AT237)+AZ240&lt;0,$B235=$B241,AU240&lt;=0,AU237=0),0,IF(AU237-AU240*(7-AT237)+AZ240&gt;BA240-AY240+AZ240,BA240-AY240+AZ240,AU237-AU240*(7-AT237)+AZ240)),1)</f>
        <v>0</v>
      </c>
      <c r="AX240" s="312"/>
      <c r="AY240" s="139">
        <f t="shared" ref="AY240" si="4095">IF(OR($B235=$B241,AT236=0),0,IF($B235=$B229,AT235,$F235))</f>
        <v>0</v>
      </c>
      <c r="AZ240" s="30">
        <f t="shared" ref="AZ240" si="4096">IF(OR($B235=$B241,AT240=0),0,$G237-$G236)</f>
        <v>0</v>
      </c>
      <c r="BA240" s="134">
        <f t="shared" ref="BA240" si="4097">IF(OR($B235=$B241,AT240=0),0,AT239)</f>
        <v>0</v>
      </c>
      <c r="BB240" s="138">
        <f t="shared" ref="BB240" si="4098">IF($B235=$B241,0,AU237)</f>
        <v>0</v>
      </c>
    </row>
    <row r="241" spans="1:54" ht="15.75" x14ac:dyDescent="0.2">
      <c r="A241" s="1">
        <f t="shared" ref="A241" si="4099">IF(B241="","1. Niewypełnione",B241)</f>
        <v>0</v>
      </c>
      <c r="B241" s="320">
        <f>październik!B241</f>
        <v>0</v>
      </c>
      <c r="C241" s="321">
        <f>październik!C241</f>
        <v>0</v>
      </c>
      <c r="D241" s="321">
        <f>październik!D241</f>
        <v>0</v>
      </c>
      <c r="E241" s="321">
        <f>październik!E241</f>
        <v>0</v>
      </c>
      <c r="F241" s="177">
        <f>październik!F241</f>
        <v>18</v>
      </c>
      <c r="G241" s="185">
        <f>październik!G241</f>
        <v>18</v>
      </c>
      <c r="H241" s="177"/>
      <c r="I241" s="192">
        <f t="shared" ref="I241:I245" si="4100">K241+T241+AC241+AL241+AU241</f>
        <v>0</v>
      </c>
      <c r="J241" s="186">
        <f t="shared" ref="J241" si="4101">IF(OR($B241=$B247,J244=0),0,ROUND((K242+P246)/J244,0))</f>
        <v>0</v>
      </c>
      <c r="K241" s="51">
        <f t="shared" ref="K241:K242" si="4102">SUM(L241:R241)</f>
        <v>0</v>
      </c>
      <c r="L241" s="52">
        <f>październik!L241</f>
        <v>0</v>
      </c>
      <c r="M241" s="52">
        <f>październik!M241</f>
        <v>0</v>
      </c>
      <c r="N241" s="52">
        <f>październik!N241</f>
        <v>0</v>
      </c>
      <c r="O241" s="52">
        <f>październik!O241</f>
        <v>0</v>
      </c>
      <c r="P241" s="53">
        <f>październik!P241</f>
        <v>0</v>
      </c>
      <c r="Q241" s="54">
        <f>październik!Q241</f>
        <v>0</v>
      </c>
      <c r="R241" s="55">
        <f>październik!R241</f>
        <v>0</v>
      </c>
      <c r="S241" s="188">
        <f t="shared" ref="S241" si="4103">IF(OR($B241=$B247,S244=0),0,ROUND((T242+Y246)/S244,0))</f>
        <v>0</v>
      </c>
      <c r="T241" s="51">
        <f t="shared" ref="T241:T242" si="4104">SUM(U241:AA241)</f>
        <v>0</v>
      </c>
      <c r="U241" s="52">
        <f>październik!U241</f>
        <v>0</v>
      </c>
      <c r="V241" s="52">
        <f>październik!V241</f>
        <v>0</v>
      </c>
      <c r="W241" s="52">
        <f>październik!W241</f>
        <v>0</v>
      </c>
      <c r="X241" s="52">
        <f>październik!X241</f>
        <v>0</v>
      </c>
      <c r="Y241" s="53">
        <f>październik!Y241</f>
        <v>0</v>
      </c>
      <c r="Z241" s="54">
        <f>październik!Z241</f>
        <v>0</v>
      </c>
      <c r="AA241" s="55">
        <f>październik!AA241</f>
        <v>0</v>
      </c>
      <c r="AB241" s="188">
        <f t="shared" ref="AB241" si="4105">IF(OR($B241=$B247,AB244=0),0,ROUND((AC242+AH246)/AB244,0))</f>
        <v>0</v>
      </c>
      <c r="AC241" s="51">
        <f t="shared" ref="AC241:AC242" si="4106">SUM(AD241:AJ241)</f>
        <v>0</v>
      </c>
      <c r="AD241" s="52">
        <f>październik!AD241</f>
        <v>0</v>
      </c>
      <c r="AE241" s="52">
        <f>październik!AE241</f>
        <v>0</v>
      </c>
      <c r="AF241" s="52">
        <f>październik!AF241</f>
        <v>0</v>
      </c>
      <c r="AG241" s="52">
        <f>październik!AG241</f>
        <v>0</v>
      </c>
      <c r="AH241" s="53">
        <f>październik!AH241</f>
        <v>0</v>
      </c>
      <c r="AI241" s="54">
        <f>październik!AI241</f>
        <v>0</v>
      </c>
      <c r="AJ241" s="55">
        <f>październik!AJ241</f>
        <v>0</v>
      </c>
      <c r="AK241" s="188">
        <f t="shared" ref="AK241" si="4107">IF(OR($B241=$B247,AK244=0),0,ROUND((AL242+AQ246)/AK244,0))</f>
        <v>0</v>
      </c>
      <c r="AL241" s="51">
        <f t="shared" ref="AL241:AL242" si="4108">SUM(AM241:AS241)</f>
        <v>0</v>
      </c>
      <c r="AM241" s="52">
        <f>październik!AM241</f>
        <v>0</v>
      </c>
      <c r="AN241" s="52">
        <f>październik!AN241</f>
        <v>0</v>
      </c>
      <c r="AO241" s="52">
        <f>październik!AO241</f>
        <v>0</v>
      </c>
      <c r="AP241" s="52">
        <f>październik!AP241</f>
        <v>0</v>
      </c>
      <c r="AQ241" s="53">
        <f>październik!AQ241</f>
        <v>0</v>
      </c>
      <c r="AR241" s="54">
        <f>październik!AR241</f>
        <v>0</v>
      </c>
      <c r="AS241" s="55">
        <f>październik!AS241</f>
        <v>0</v>
      </c>
      <c r="AT241" s="188">
        <f t="shared" ref="AT241" si="4109">IF(OR($B241=$B247,AT244=0),0,ROUND((AU242+AZ246)/AT244,0))</f>
        <v>0</v>
      </c>
      <c r="AU241" s="51">
        <f t="shared" ref="AU241:AU242" si="4110">SUM(AV241:BB241)</f>
        <v>0</v>
      </c>
      <c r="AV241" s="52">
        <f t="shared" ref="AV241" si="4111">IF(SUM($AM$9:$AS$9)=SUM($AV$9:$BB$9),AM241,IF(AND(SUM($AV$9:$BB$9)&gt;42,SUM($AV$9:$BB$9)&lt;49),AM241,0))</f>
        <v>0</v>
      </c>
      <c r="AW241" s="52">
        <f t="shared" ref="AW241" si="4112">IF(SUM($AM$9:$AS$9)=SUM($AV$9:$BB$9),AN241,IF(AND(SUM($AV$9:$BB$9)&gt;42,SUM($AV$9:$BB$9)&lt;49),AN241,0))</f>
        <v>0</v>
      </c>
      <c r="AX241" s="52">
        <f t="shared" ref="AX241" si="4113">IF(SUM($AM$9:$AS$9)=SUM($AV$9:$BB$9),AO241,IF(AND(SUM($AV$9:$BB$9)&gt;42,SUM($AV$9:$BB$9)&lt;49),AO241,0))</f>
        <v>0</v>
      </c>
      <c r="AY241" s="52">
        <f t="shared" ref="AY241" si="4114">IF(SUM($AM$9:$AS$9)=SUM($AV$9:$BB$9),AP241,IF(AND(SUM($AV$9:$BB$9)&gt;42,SUM($AV$9:$BB$9)&lt;49),AP241,0))</f>
        <v>0</v>
      </c>
      <c r="AZ241" s="53">
        <f t="shared" ref="AZ241" si="4115">IF(SUM($AM$9:$AS$9)=SUM($AV$9:$BB$9),AQ241,IF(AND(SUM($AV$9:$BB$9)&gt;42,SUM($AV$9:$BB$9)&lt;49),AQ241,0))</f>
        <v>0</v>
      </c>
      <c r="BA241" s="54">
        <f t="shared" ref="BA241" si="4116">IF(SUM($AM$9:$AS$9)=SUM($AV$9:$BB$9),AR241,IF(AND(SUM($AV$9:$BB$9)&gt;42,SUM($AV$9:$BB$9)&lt;49),AR241,0))</f>
        <v>0</v>
      </c>
      <c r="BB241" s="55">
        <f t="shared" ref="BB241" si="4117">IF(SUM($AM$9:$AS$9)=SUM($AV$9:$BB$9),AS241,IF(AND(SUM($AV$9:$BB$9)&gt;42,SUM($AV$9:$BB$9)&lt;49),AS241,0))</f>
        <v>0</v>
      </c>
    </row>
    <row r="242" spans="1:54" ht="12.75" hidden="1" customHeight="1" x14ac:dyDescent="0.2">
      <c r="B242" s="93"/>
      <c r="C242" s="94"/>
      <c r="D242" s="95"/>
      <c r="E242" s="115"/>
      <c r="F242" s="140" t="b">
        <f t="shared" ref="F242" si="4118">IF($B235=$B241,OR(F236,G241&lt;F241),G241&lt;F241)</f>
        <v>0</v>
      </c>
      <c r="G242" s="189">
        <f t="shared" ref="G242" si="4119">IF(AND($B235=$B241,$B235&lt;&gt;"",$B235&lt;&gt;0),G241+G236,G241)</f>
        <v>18</v>
      </c>
      <c r="H242" s="120"/>
      <c r="I242" s="165">
        <f t="shared" si="4100"/>
        <v>0</v>
      </c>
      <c r="J242" s="194">
        <f t="shared" ref="J242" si="4120">7-COUNTIF(L241:R241,0)-COUNTIF(L241:R241,"")</f>
        <v>0</v>
      </c>
      <c r="K242" s="22">
        <f t="shared" si="4102"/>
        <v>0</v>
      </c>
      <c r="L242" s="35">
        <f t="shared" ref="L242:R242" si="4121">IF($B235=$B241,L241+L236,L241)</f>
        <v>0</v>
      </c>
      <c r="M242" s="35">
        <f t="shared" si="4121"/>
        <v>0</v>
      </c>
      <c r="N242" s="35">
        <f t="shared" si="4121"/>
        <v>0</v>
      </c>
      <c r="O242" s="35">
        <f t="shared" si="4121"/>
        <v>0</v>
      </c>
      <c r="P242" s="36">
        <f t="shared" si="4121"/>
        <v>0</v>
      </c>
      <c r="Q242" s="37">
        <f t="shared" si="4121"/>
        <v>0</v>
      </c>
      <c r="R242" s="38">
        <f t="shared" si="4121"/>
        <v>0</v>
      </c>
      <c r="S242" s="194">
        <f t="shared" ref="S242" si="4122">7-COUNTIF(U241:AA241,0)-COUNTIF(U241:AA241,"")</f>
        <v>0</v>
      </c>
      <c r="T242" s="22">
        <f t="shared" si="4104"/>
        <v>0</v>
      </c>
      <c r="U242" s="35">
        <f t="shared" ref="U242:AA242" si="4123">IF($B235=$B241,U241+U236,U241)</f>
        <v>0</v>
      </c>
      <c r="V242" s="35">
        <f t="shared" si="4123"/>
        <v>0</v>
      </c>
      <c r="W242" s="35">
        <f t="shared" si="4123"/>
        <v>0</v>
      </c>
      <c r="X242" s="35">
        <f t="shared" si="4123"/>
        <v>0</v>
      </c>
      <c r="Y242" s="36">
        <f t="shared" si="4123"/>
        <v>0</v>
      </c>
      <c r="Z242" s="37">
        <f t="shared" si="4123"/>
        <v>0</v>
      </c>
      <c r="AA242" s="38">
        <f t="shared" si="4123"/>
        <v>0</v>
      </c>
      <c r="AB242" s="194">
        <f t="shared" ref="AB242" si="4124">7-COUNTIF(AD241:AJ241,0)-COUNTIF(AD241:AJ241,"")</f>
        <v>0</v>
      </c>
      <c r="AC242" s="22">
        <f t="shared" si="4106"/>
        <v>0</v>
      </c>
      <c r="AD242" s="35">
        <f t="shared" ref="AD242:AJ242" si="4125">IF($B235=$B241,AD241+AD236,AD241)</f>
        <v>0</v>
      </c>
      <c r="AE242" s="35">
        <f t="shared" si="4125"/>
        <v>0</v>
      </c>
      <c r="AF242" s="35">
        <f t="shared" si="4125"/>
        <v>0</v>
      </c>
      <c r="AG242" s="35">
        <f t="shared" si="4125"/>
        <v>0</v>
      </c>
      <c r="AH242" s="36">
        <f t="shared" si="4125"/>
        <v>0</v>
      </c>
      <c r="AI242" s="37">
        <f t="shared" si="4125"/>
        <v>0</v>
      </c>
      <c r="AJ242" s="38">
        <f t="shared" si="4125"/>
        <v>0</v>
      </c>
      <c r="AK242" s="194">
        <f t="shared" ref="AK242" si="4126">7-COUNTIF(AM241:AS241,0)-COUNTIF(AM241:AS241,"")</f>
        <v>0</v>
      </c>
      <c r="AL242" s="22">
        <f t="shared" si="4108"/>
        <v>0</v>
      </c>
      <c r="AM242" s="35">
        <f t="shared" ref="AM242:AS242" si="4127">IF($B235=$B241,AM241+AM236,AM241)</f>
        <v>0</v>
      </c>
      <c r="AN242" s="35">
        <f t="shared" si="4127"/>
        <v>0</v>
      </c>
      <c r="AO242" s="35">
        <f t="shared" si="4127"/>
        <v>0</v>
      </c>
      <c r="AP242" s="35">
        <f t="shared" si="4127"/>
        <v>0</v>
      </c>
      <c r="AQ242" s="36">
        <f t="shared" si="4127"/>
        <v>0</v>
      </c>
      <c r="AR242" s="37">
        <f t="shared" si="4127"/>
        <v>0</v>
      </c>
      <c r="AS242" s="38">
        <f t="shared" si="4127"/>
        <v>0</v>
      </c>
      <c r="AT242" s="194">
        <f t="shared" ref="AT242" si="4128">7-COUNTIF(AV241:BB241,0)-COUNTIF(AV241:BB241,"")</f>
        <v>0</v>
      </c>
      <c r="AU242" s="22">
        <f t="shared" si="4110"/>
        <v>0</v>
      </c>
      <c r="AV242" s="35">
        <f t="shared" ref="AV242:BB242" si="4129">IF($B235=$B241,AV241+AV236,AV241)</f>
        <v>0</v>
      </c>
      <c r="AW242" s="35">
        <f t="shared" si="4129"/>
        <v>0</v>
      </c>
      <c r="AX242" s="35">
        <f t="shared" si="4129"/>
        <v>0</v>
      </c>
      <c r="AY242" s="35">
        <f t="shared" si="4129"/>
        <v>0</v>
      </c>
      <c r="AZ242" s="36">
        <f t="shared" si="4129"/>
        <v>0</v>
      </c>
      <c r="BA242" s="37">
        <f t="shared" si="4129"/>
        <v>0</v>
      </c>
      <c r="BB242" s="38">
        <f t="shared" si="4129"/>
        <v>0</v>
      </c>
    </row>
    <row r="243" spans="1:54" ht="15" hidden="1" customHeight="1" x14ac:dyDescent="0.2">
      <c r="B243" s="116"/>
      <c r="C243" s="117"/>
      <c r="D243" s="118"/>
      <c r="E243" s="119"/>
      <c r="F243" s="92"/>
      <c r="G243" s="190">
        <f t="shared" ref="G243" si="4130">IF(AND($B235=$B241,$B235&lt;&gt;"",$B235&lt;&gt;0),F241+G237,F241)</f>
        <v>18</v>
      </c>
      <c r="H243" s="121"/>
      <c r="I243" s="165">
        <f t="shared" si="4100"/>
        <v>0</v>
      </c>
      <c r="J243" s="195">
        <f t="shared" ref="J243" si="4131">IF($B241=$B235,COUNTIF(L243:R243,0),COUNTIF(L244:R244,0)+COUNTIF(L244:R244,""))</f>
        <v>7</v>
      </c>
      <c r="K243" s="39">
        <f t="shared" ref="K243:R243" si="4132">IF($B235=$B241,K244+K237,K244)</f>
        <v>0</v>
      </c>
      <c r="L243" s="40">
        <f t="shared" si="4132"/>
        <v>0</v>
      </c>
      <c r="M243" s="40">
        <f t="shared" si="4132"/>
        <v>0</v>
      </c>
      <c r="N243" s="40">
        <f t="shared" si="4132"/>
        <v>0</v>
      </c>
      <c r="O243" s="40">
        <f t="shared" si="4132"/>
        <v>0</v>
      </c>
      <c r="P243" s="41">
        <f t="shared" si="4132"/>
        <v>0</v>
      </c>
      <c r="Q243" s="42">
        <f t="shared" si="4132"/>
        <v>0</v>
      </c>
      <c r="R243" s="43">
        <f t="shared" si="4132"/>
        <v>0</v>
      </c>
      <c r="S243" s="195">
        <f t="shared" ref="S243" si="4133">IF($B241=$B235,COUNTIF(U243:AA243,0),COUNTIF(U244:AA244,0)+COUNTIF(U244:AA244,""))</f>
        <v>7</v>
      </c>
      <c r="T243" s="39">
        <f t="shared" ref="T243:AA243" si="4134">IF($B235=$B241,T244+T237,T244)</f>
        <v>0</v>
      </c>
      <c r="U243" s="40">
        <f t="shared" si="4134"/>
        <v>0</v>
      </c>
      <c r="V243" s="40">
        <f t="shared" si="4134"/>
        <v>0</v>
      </c>
      <c r="W243" s="40">
        <f t="shared" si="4134"/>
        <v>0</v>
      </c>
      <c r="X243" s="40">
        <f t="shared" si="4134"/>
        <v>0</v>
      </c>
      <c r="Y243" s="41">
        <f t="shared" si="4134"/>
        <v>0</v>
      </c>
      <c r="Z243" s="42">
        <f t="shared" si="4134"/>
        <v>0</v>
      </c>
      <c r="AA243" s="43">
        <f t="shared" si="4134"/>
        <v>0</v>
      </c>
      <c r="AB243" s="195">
        <f t="shared" ref="AB243" si="4135">IF($B241=$B235,COUNTIF(AD243:AJ243,0),COUNTIF(AD244:AJ244,0)+COUNTIF(AD244:AJ244,""))</f>
        <v>7</v>
      </c>
      <c r="AC243" s="39">
        <f t="shared" ref="AC243:AJ243" si="4136">IF($B235=$B241,AC244+AC237,AC244)</f>
        <v>0</v>
      </c>
      <c r="AD243" s="40">
        <f t="shared" si="4136"/>
        <v>0</v>
      </c>
      <c r="AE243" s="40">
        <f t="shared" si="4136"/>
        <v>0</v>
      </c>
      <c r="AF243" s="40">
        <f t="shared" si="4136"/>
        <v>0</v>
      </c>
      <c r="AG243" s="40">
        <f t="shared" si="4136"/>
        <v>0</v>
      </c>
      <c r="AH243" s="41">
        <f t="shared" si="4136"/>
        <v>0</v>
      </c>
      <c r="AI243" s="42">
        <f t="shared" si="4136"/>
        <v>0</v>
      </c>
      <c r="AJ243" s="43">
        <f t="shared" si="4136"/>
        <v>0</v>
      </c>
      <c r="AK243" s="195">
        <f t="shared" ref="AK243" si="4137">IF($B241=$B235,COUNTIF(AM243:AS243,0),COUNTIF(AM244:AS244,0)+COUNTIF(AM244:AS244,""))</f>
        <v>7</v>
      </c>
      <c r="AL243" s="39">
        <f t="shared" ref="AL243:AS243" si="4138">IF($B235=$B241,AL244+AL237,AL244)</f>
        <v>0</v>
      </c>
      <c r="AM243" s="40">
        <f t="shared" si="4138"/>
        <v>0</v>
      </c>
      <c r="AN243" s="40">
        <f t="shared" si="4138"/>
        <v>0</v>
      </c>
      <c r="AO243" s="40">
        <f t="shared" si="4138"/>
        <v>0</v>
      </c>
      <c r="AP243" s="40">
        <f t="shared" si="4138"/>
        <v>0</v>
      </c>
      <c r="AQ243" s="41">
        <f t="shared" si="4138"/>
        <v>0</v>
      </c>
      <c r="AR243" s="42">
        <f t="shared" si="4138"/>
        <v>0</v>
      </c>
      <c r="AS243" s="43">
        <f t="shared" si="4138"/>
        <v>0</v>
      </c>
      <c r="AT243" s="195">
        <f t="shared" ref="AT243" si="4139">IF($B241=$B235,COUNTIF(AV243:BB243,0),COUNTIF(AV244:BB244,0)+COUNTIF(AV244:BB244,""))</f>
        <v>7</v>
      </c>
      <c r="AU243" s="39">
        <f t="shared" ref="AU243:BB243" si="4140">IF($B235=$B241,AU244+AU237,AU244)</f>
        <v>0</v>
      </c>
      <c r="AV243" s="40">
        <f t="shared" si="4140"/>
        <v>0</v>
      </c>
      <c r="AW243" s="40">
        <f t="shared" si="4140"/>
        <v>0</v>
      </c>
      <c r="AX243" s="40">
        <f t="shared" si="4140"/>
        <v>0</v>
      </c>
      <c r="AY243" s="40">
        <f t="shared" si="4140"/>
        <v>0</v>
      </c>
      <c r="AZ243" s="41">
        <f t="shared" si="4140"/>
        <v>0</v>
      </c>
      <c r="BA243" s="42">
        <f t="shared" si="4140"/>
        <v>0</v>
      </c>
      <c r="BB243" s="43">
        <f t="shared" si="4140"/>
        <v>0</v>
      </c>
    </row>
    <row r="244" spans="1:54" ht="15.75" customHeight="1" x14ac:dyDescent="0.2">
      <c r="A244" s="1">
        <f t="shared" ref="A244" si="4141">A241</f>
        <v>0</v>
      </c>
      <c r="B244" s="313">
        <f t="shared" ref="B244" si="4142">B238+1</f>
        <v>38</v>
      </c>
      <c r="C244" s="314"/>
      <c r="D244" s="314"/>
      <c r="E244" s="314"/>
      <c r="F244" s="31"/>
      <c r="G244" s="183"/>
      <c r="H244" s="122">
        <f t="shared" ref="H244" si="4143">5-COUNTIF(AU241,0)-COUNTIF(AL241,0)-COUNTIF(AC241,0)-COUNTIF(T241,0)-COUNTIF(K241,0)</f>
        <v>0</v>
      </c>
      <c r="I244" s="165">
        <f t="shared" si="4100"/>
        <v>0</v>
      </c>
      <c r="J244" s="187">
        <f t="shared" ref="J244" si="4144">IF($B241=$B235,J238+IF($F241&lt;&gt;$G241,(K241+$G243-$G242)/$F241,K241/$F241),IF($F241&lt;&gt;G241,(K241+$G243-$G242)/$F241,K241/$F241))</f>
        <v>0</v>
      </c>
      <c r="K244" s="7">
        <f t="shared" ref="K244:K245" si="4145">SUM(L244:R244)</f>
        <v>0</v>
      </c>
      <c r="L244" s="26">
        <f t="shared" ref="L244:R244" si="4146">L241</f>
        <v>0</v>
      </c>
      <c r="M244" s="26">
        <f t="shared" si="4146"/>
        <v>0</v>
      </c>
      <c r="N244" s="26">
        <f t="shared" si="4146"/>
        <v>0</v>
      </c>
      <c r="O244" s="26">
        <f t="shared" si="4146"/>
        <v>0</v>
      </c>
      <c r="P244" s="26">
        <f t="shared" si="4146"/>
        <v>0</v>
      </c>
      <c r="Q244" s="29">
        <f t="shared" si="4146"/>
        <v>0</v>
      </c>
      <c r="R244" s="23">
        <f t="shared" si="4146"/>
        <v>0</v>
      </c>
      <c r="S244" s="187">
        <f t="shared" ref="S244" si="4147">IF($B241=$B235,S238+IF($F241&lt;&gt;$G241,(T241+$G243-$G242)/$F241,T241/$F241),IF($F241&lt;&gt;P241,(T241+$G243-$G242)/$F241,T241/$F241))</f>
        <v>0</v>
      </c>
      <c r="T244" s="7">
        <f t="shared" ref="T244:T245" si="4148">SUM(U244:AA244)</f>
        <v>0</v>
      </c>
      <c r="U244" s="26">
        <f t="shared" ref="U244:AA244" si="4149">U241</f>
        <v>0</v>
      </c>
      <c r="V244" s="26">
        <f t="shared" si="4149"/>
        <v>0</v>
      </c>
      <c r="W244" s="26">
        <f t="shared" si="4149"/>
        <v>0</v>
      </c>
      <c r="X244" s="26">
        <f t="shared" si="4149"/>
        <v>0</v>
      </c>
      <c r="Y244" s="113">
        <f t="shared" si="4149"/>
        <v>0</v>
      </c>
      <c r="Z244" s="29">
        <f t="shared" si="4149"/>
        <v>0</v>
      </c>
      <c r="AA244" s="23">
        <f t="shared" si="4149"/>
        <v>0</v>
      </c>
      <c r="AB244" s="187">
        <f t="shared" ref="AB244" si="4150">IF($B241=$B235,AB238+IF($F241&lt;&gt;$G241,(AC241+$G243-$G242)/$F241,AC241/$F241),IF($F241&lt;&gt;Y241,(AC241+$G243-$G242)/$F241,AC241/$F241))</f>
        <v>0</v>
      </c>
      <c r="AC244" s="7">
        <f t="shared" ref="AC244:AC245" si="4151">SUM(AD244:AJ244)</f>
        <v>0</v>
      </c>
      <c r="AD244" s="26">
        <f t="shared" ref="AD244:AJ244" si="4152">AD241</f>
        <v>0</v>
      </c>
      <c r="AE244" s="26">
        <f t="shared" si="4152"/>
        <v>0</v>
      </c>
      <c r="AF244" s="26">
        <f t="shared" si="4152"/>
        <v>0</v>
      </c>
      <c r="AG244" s="26">
        <f t="shared" si="4152"/>
        <v>0</v>
      </c>
      <c r="AH244" s="113">
        <f t="shared" si="4152"/>
        <v>0</v>
      </c>
      <c r="AI244" s="29">
        <f t="shared" si="4152"/>
        <v>0</v>
      </c>
      <c r="AJ244" s="23">
        <f t="shared" si="4152"/>
        <v>0</v>
      </c>
      <c r="AK244" s="187">
        <f t="shared" ref="AK244" si="4153">IF($B241=$B235,AK238+IF($F241&lt;&gt;$G241,(AL241+$G243-$G242)/$F241,AL241/$F241),IF($F241&lt;&gt;AH241,(AL241+$G243-$G242)/$F241,AL241/$F241))</f>
        <v>0</v>
      </c>
      <c r="AL244" s="7">
        <f t="shared" ref="AL244:AL245" si="4154">SUM(AM244:AS244)</f>
        <v>0</v>
      </c>
      <c r="AM244" s="26">
        <f t="shared" ref="AM244:AS244" si="4155">AM241</f>
        <v>0</v>
      </c>
      <c r="AN244" s="26">
        <f t="shared" si="4155"/>
        <v>0</v>
      </c>
      <c r="AO244" s="26">
        <f t="shared" si="4155"/>
        <v>0</v>
      </c>
      <c r="AP244" s="26">
        <f t="shared" si="4155"/>
        <v>0</v>
      </c>
      <c r="AQ244" s="113">
        <f t="shared" si="4155"/>
        <v>0</v>
      </c>
      <c r="AR244" s="29">
        <f t="shared" si="4155"/>
        <v>0</v>
      </c>
      <c r="AS244" s="23">
        <f t="shared" si="4155"/>
        <v>0</v>
      </c>
      <c r="AT244" s="187">
        <f t="shared" ref="AT244" si="4156">IF($B241=$B235,AT238+IF($F241&lt;&gt;$G241,(AU241+$G243-$G242)/$F241,AU241/$F241),IF($F241&lt;&gt;AQ241,(AU241+$G243-$G242)/$F241,AU241/$F241))</f>
        <v>0</v>
      </c>
      <c r="AU244" s="7">
        <f t="shared" ref="AU244:AU245" si="4157">SUM(AV244:BB244)</f>
        <v>0</v>
      </c>
      <c r="AV244" s="6">
        <f t="shared" ref="AV244" si="4158">IF(SUM($AM$9:$AS$9)=SUM($AV$9:$BB$9),AV241,IF(AND(SUM($AV$9:$BB$9)&gt;42,SUM($AV$9:$BB$9)&lt;49),AV241,0))</f>
        <v>0</v>
      </c>
      <c r="AW244" s="6">
        <f t="shared" ref="AW244:BB244" si="4159">IF(SUM($AM$9:$AS$9)=SUM($AV$9:$BB$9),AW241,IF(AND(SUM($AV$9:$BB$9)&gt;42,SUM($AV$9:$BB$9)&lt;49),AW241,0))</f>
        <v>0</v>
      </c>
      <c r="AX244" s="6">
        <f t="shared" si="4159"/>
        <v>0</v>
      </c>
      <c r="AY244" s="6">
        <f t="shared" si="4159"/>
        <v>0</v>
      </c>
      <c r="AZ244" s="26">
        <f t="shared" si="4159"/>
        <v>0</v>
      </c>
      <c r="BA244" s="29">
        <f t="shared" si="4159"/>
        <v>0</v>
      </c>
      <c r="BB244" s="23">
        <f t="shared" si="4159"/>
        <v>0</v>
      </c>
    </row>
    <row r="245" spans="1:54" ht="15.75" customHeight="1" x14ac:dyDescent="0.2">
      <c r="A245" s="1">
        <f t="shared" ref="A245:A246" si="4160">A244</f>
        <v>0</v>
      </c>
      <c r="B245" s="313"/>
      <c r="C245" s="314"/>
      <c r="D245" s="314"/>
      <c r="E245" s="314"/>
      <c r="F245" s="31"/>
      <c r="G245" s="183"/>
      <c r="H245" s="123">
        <f t="shared" ref="H245" si="4161">IF($B241=$B235,H239+F245,$F245)</f>
        <v>0</v>
      </c>
      <c r="I245" s="165">
        <f t="shared" si="4100"/>
        <v>0</v>
      </c>
      <c r="J245" s="141">
        <f t="shared" ref="J245" si="4162">IF($H244=0,0,IF($B235=$B241,IF($H246&gt;0,$H246+J239,K241+J239),IF($H246&gt;0,$H246,K241)))</f>
        <v>0</v>
      </c>
      <c r="K245" s="7">
        <f t="shared" si="4145"/>
        <v>0</v>
      </c>
      <c r="L245" s="6"/>
      <c r="M245" s="6"/>
      <c r="N245" s="6"/>
      <c r="O245" s="6"/>
      <c r="P245" s="26"/>
      <c r="Q245" s="29"/>
      <c r="R245" s="23"/>
      <c r="S245" s="141">
        <f t="shared" ref="S245" si="4163">IF($H244=0,0,IF($B235=$B241,IF($H246&gt;0,$H246+S239,T241+S239),IF($H246&gt;0,$H246,T241)))</f>
        <v>0</v>
      </c>
      <c r="T245" s="7">
        <f t="shared" si="4148"/>
        <v>0</v>
      </c>
      <c r="U245" s="6"/>
      <c r="V245" s="6"/>
      <c r="W245" s="6"/>
      <c r="X245" s="6"/>
      <c r="Y245" s="26"/>
      <c r="Z245" s="29"/>
      <c r="AA245" s="23"/>
      <c r="AB245" s="141">
        <f t="shared" ref="AB245" si="4164">IF($H244=0,0,IF($B235=$B241,IF($H246&gt;0,$H246+AB239,AC241+AB239),IF($H246&gt;0,$H246,AC241)))</f>
        <v>0</v>
      </c>
      <c r="AC245" s="7">
        <f t="shared" si="4151"/>
        <v>0</v>
      </c>
      <c r="AD245" s="6"/>
      <c r="AE245" s="6"/>
      <c r="AF245" s="6"/>
      <c r="AG245" s="6"/>
      <c r="AH245" s="26"/>
      <c r="AI245" s="29"/>
      <c r="AJ245" s="23"/>
      <c r="AK245" s="141">
        <f t="shared" ref="AK245" si="4165">IF($H244=0,0,IF($B235=$B241,IF($H246&gt;0,$H246+AK239,AL241+AK239),IF($H246&gt;0,$H246,AL241)))</f>
        <v>0</v>
      </c>
      <c r="AL245" s="7">
        <f t="shared" si="4154"/>
        <v>0</v>
      </c>
      <c r="AM245" s="6"/>
      <c r="AN245" s="6"/>
      <c r="AO245" s="6"/>
      <c r="AP245" s="6"/>
      <c r="AQ245" s="26"/>
      <c r="AR245" s="29"/>
      <c r="AS245" s="23"/>
      <c r="AT245" s="141">
        <f t="shared" ref="AT245" si="4166">IF($H244=0,0,IF($B235=$B241,IF($H246&gt;0,$H246+AT239,AU241+AT239),IF($H246&gt;0,$H246,AU241)))</f>
        <v>0</v>
      </c>
      <c r="AU245" s="7">
        <f t="shared" si="4157"/>
        <v>0</v>
      </c>
      <c r="AV245" s="6"/>
      <c r="AW245" s="6"/>
      <c r="AX245" s="6"/>
      <c r="AY245" s="6"/>
      <c r="AZ245" s="26"/>
      <c r="BA245" s="29"/>
      <c r="BB245" s="23"/>
    </row>
    <row r="246" spans="1:54" ht="18.75" customHeight="1" thickBot="1" x14ac:dyDescent="0.25">
      <c r="A246" s="1">
        <f t="shared" si="4160"/>
        <v>0</v>
      </c>
      <c r="B246" s="323" t="str">
        <f>IF(B241="",Wydruk!$AE$6,IF(J242=0,Wydruk!$AE$7,IF(AND(G242&lt;G243,B241&lt;&gt;$B247),Wydruk!$AE$13,IF(AND($B241=$B235,$B241&lt;&gt;$B247),IF(OR(OR(J246&lt;4,J246&gt;5),OR(S246&lt;4,S246&gt;5),OR(AB246&lt;4,AB246&gt;5),OR(AK246&lt;4,AK246&gt;5),OR(AND(AT246&lt;4,AT246&gt;0),AT246&gt;5)),Wydruk!$AE$8,Wydruk!$AE$9),IF($B241=$B247,IF($F245&lt;&gt;0,Wydruk!$AE$12,Wydruk!$AE$10),IF(OR(OR(J242&lt;4,J242&gt;5),OR(S242&lt;4,S242&gt;5),OR(AB242&lt;4,AB242&gt;5),OR(AK242&lt;4,AK242&gt;5),OR(AND(AT242&lt;4,AT242&gt;0),AT242&gt;5)),Wydruk!$AE$8,Wydruk!$AE$11))))))</f>
        <v>Uzupełnij liczby godzin tygodniowego planu</v>
      </c>
      <c r="C246" s="324"/>
      <c r="D246" s="324"/>
      <c r="E246" s="324"/>
      <c r="F246" s="173">
        <f>październik!F246</f>
        <v>0</v>
      </c>
      <c r="G246" s="184">
        <f>październik!G246</f>
        <v>0</v>
      </c>
      <c r="H246" s="191">
        <f t="shared" ref="H246" si="4167">IF(OR($G246=0,$F246=0,$G246="",$F246=""),0,$G246/$F246)</f>
        <v>0</v>
      </c>
      <c r="I246" s="193"/>
      <c r="J246" s="176">
        <f t="shared" ref="J246" si="4168">IF($B235=$B241,IF(L241+L236&gt;0,1,0)+IF(M241+M236&gt;0,1,0)+IF(N241+N236&gt;0,1,0)+IF(O241+O236&gt;0,1,0)+IF(P241+P236&gt;0,1,0)+IF(Q241+Q236&gt;0,1,0)+IF(R241+R236&gt;0,1,0),J242)</f>
        <v>0</v>
      </c>
      <c r="K246" s="133">
        <f t="shared" ref="K246" si="4169">IF(OR($B241=$B247,J246=0,(K242-Q246+O246)&lt;=0),0,(K242-Q246+O246)/J246)</f>
        <v>0</v>
      </c>
      <c r="L246" s="137">
        <f t="shared" ref="L246" si="4170">IF(K246*(7-J243)&lt;=0,0,K246*(7-J243))</f>
        <v>0</v>
      </c>
      <c r="M246" s="311">
        <f t="shared" ref="M246" si="4171">ROUND(IF(OR(K243-K246*(7-J243)+P246&lt;0,$B241=$B247,K246&lt;=0,K243=0),0,IF(K243-K246*(7-J243)+P246&gt;Q246-O246+P246,Q246-O246+P246,K243-K246*(7-J243)+P246)),1)</f>
        <v>0</v>
      </c>
      <c r="N246" s="312"/>
      <c r="O246" s="139">
        <f t="shared" ref="O246" si="4172">IF(OR($B241=$B247,J242=0),0,IF($B241=$B235,J241,$F241))</f>
        <v>0</v>
      </c>
      <c r="P246" s="30">
        <f t="shared" ref="P246" si="4173">IF(OR($B241=$B247,J246=0),0,$G243-$G242)</f>
        <v>0</v>
      </c>
      <c r="Q246" s="134">
        <f t="shared" ref="Q246" si="4174">IF(OR($B241=$B247,J246=0),0,J245)</f>
        <v>0</v>
      </c>
      <c r="R246" s="138">
        <f t="shared" ref="R246" si="4175">IF($B241=$B247,0,K243)</f>
        <v>0</v>
      </c>
      <c r="S246" s="176">
        <f t="shared" ref="S246" si="4176">IF($B235=$B241,IF(U241+U236&gt;0,1,0)+IF(V241+V236&gt;0,1,0)+IF(W241+W236&gt;0,1,0)+IF(X241+X236&gt;0,1,0)+IF(Y241+Y236&gt;0,1,0)+IF(Z241+Z236&gt;0,1,0)+IF(AA241+AA236&gt;0,1,0),S242)</f>
        <v>0</v>
      </c>
      <c r="T246" s="133">
        <f t="shared" ref="T246" si="4177">IF(OR($B241=$B247,S246=0,(T242-Z246+X246)&lt;=0),0,(T242-Z246+X246)/S246)</f>
        <v>0</v>
      </c>
      <c r="U246" s="137">
        <f t="shared" ref="U246" si="4178">IF(T246*(7-S243)&lt;=0,0,T246*(7-S243))</f>
        <v>0</v>
      </c>
      <c r="V246" s="311">
        <f t="shared" ref="V246" si="4179">ROUND(IF(OR(T243-T246*(7-S243)+Y246&lt;0,$B241=$B247,T246&lt;=0,T243=0),0,IF(T243-T246*(7-S243)+Y246&gt;Z246-X246+Y246,Z246-X246+Y246,T243-T246*(7-S243)+Y246)),1)</f>
        <v>0</v>
      </c>
      <c r="W246" s="312"/>
      <c r="X246" s="139">
        <f t="shared" ref="X246" si="4180">IF(OR($B241=$B247,S242=0),0,IF($B241=$B235,S241,$F241))</f>
        <v>0</v>
      </c>
      <c r="Y246" s="30">
        <f t="shared" ref="Y246" si="4181">IF(OR($B241=$B247,S246=0),0,$G243-$G242)</f>
        <v>0</v>
      </c>
      <c r="Z246" s="134">
        <f t="shared" ref="Z246" si="4182">IF(OR($B241=$B247,S246=0),0,S245)</f>
        <v>0</v>
      </c>
      <c r="AA246" s="138">
        <f t="shared" ref="AA246" si="4183">IF($B241=$B247,0,T243)</f>
        <v>0</v>
      </c>
      <c r="AB246" s="176">
        <f t="shared" ref="AB246" si="4184">IF($B235=$B241,IF(AD241+AD236&gt;0,1,0)+IF(AE241+AE236&gt;0,1,0)+IF(AF241+AF236&gt;0,1,0)+IF(AG241+AG236&gt;0,1,0)+IF(AH241+AH236&gt;0,1,0)+IF(AI241+AI236&gt;0,1,0)+IF(AJ241+AJ236&gt;0,1,0),AB242)</f>
        <v>0</v>
      </c>
      <c r="AC246" s="133">
        <f t="shared" ref="AC246" si="4185">IF(OR($B241=$B247,AB246=0,(AC242-AI246+AG246)&lt;=0),0,(AC242-AI246+AG246)/AB246)</f>
        <v>0</v>
      </c>
      <c r="AD246" s="137">
        <f t="shared" ref="AD246" si="4186">IF(AC246*(7-AB243)&lt;=0,0,AC246*(7-AB243))</f>
        <v>0</v>
      </c>
      <c r="AE246" s="311">
        <f t="shared" ref="AE246" si="4187">ROUND(IF(OR(AC243-AC246*(7-AB243)+AH246&lt;0,$B241=$B247,AC246&lt;=0,AC243=0),0,IF(AC243-AC246*(7-AB243)+AH246&gt;AI246-AG246+AH246,AI246-AG246+AH246,AC243-AC246*(7-AB243)+AH246)),1)</f>
        <v>0</v>
      </c>
      <c r="AF246" s="312"/>
      <c r="AG246" s="139">
        <f t="shared" ref="AG246" si="4188">IF(OR($B241=$B247,AB242=0),0,IF($B241=$B235,AB241,$F241))</f>
        <v>0</v>
      </c>
      <c r="AH246" s="30">
        <f t="shared" ref="AH246" si="4189">IF(OR($B241=$B247,AB246=0),0,$G243-$G242)</f>
        <v>0</v>
      </c>
      <c r="AI246" s="134">
        <f t="shared" ref="AI246" si="4190">IF(OR($B241=$B247,AB246=0),0,AB245)</f>
        <v>0</v>
      </c>
      <c r="AJ246" s="138">
        <f t="shared" ref="AJ246" si="4191">IF($B241=$B247,0,AC243)</f>
        <v>0</v>
      </c>
      <c r="AK246" s="176">
        <f t="shared" ref="AK246" si="4192">IF($B235=$B241,IF(AM241+AM236&gt;0,1,0)+IF(AN241+AN236&gt;0,1,0)+IF(AO241+AO236&gt;0,1,0)+IF(AP241+AP236&gt;0,1,0)+IF(AQ241+AQ236&gt;0,1,0)+IF(AR241+AR236&gt;0,1,0)+IF(AS241+AS236&gt;0,1,0),AK242)</f>
        <v>0</v>
      </c>
      <c r="AL246" s="133">
        <f t="shared" ref="AL246" si="4193">IF(OR($B241=$B247,AK246=0,(AL242-AR246+AP246)&lt;=0),0,(AL242-AR246+AP246)/AK246)</f>
        <v>0</v>
      </c>
      <c r="AM246" s="137">
        <f t="shared" ref="AM246" si="4194">IF(AL246*(7-AK243)&lt;=0,0,AL246*(7-AK243))</f>
        <v>0</v>
      </c>
      <c r="AN246" s="311">
        <f t="shared" ref="AN246" si="4195">ROUND(IF(OR(AL243-AL246*(7-AK243)+AQ246&lt;0,$B241=$B247,AL246&lt;=0,AL243=0),0,IF(AL243-AL246*(7-AK243)+AQ246&gt;AR246-AP246+AQ246,AR246-AP246+AQ246,AL243-AL246*(7-AK243)+AQ246)),1)</f>
        <v>0</v>
      </c>
      <c r="AO246" s="312"/>
      <c r="AP246" s="139">
        <f t="shared" ref="AP246" si="4196">IF(OR($B241=$B247,AK242=0),0,IF($B241=$B235,AK241,$F241))</f>
        <v>0</v>
      </c>
      <c r="AQ246" s="30">
        <f t="shared" ref="AQ246" si="4197">IF(OR($B241=$B247,AK246=0),0,$G243-$G242)</f>
        <v>0</v>
      </c>
      <c r="AR246" s="134">
        <f t="shared" ref="AR246" si="4198">IF(OR($B241=$B247,AK246=0),0,AK245)</f>
        <v>0</v>
      </c>
      <c r="AS246" s="138">
        <f t="shared" ref="AS246" si="4199">IF($B241=$B247,0,AL243)</f>
        <v>0</v>
      </c>
      <c r="AT246" s="176">
        <f t="shared" ref="AT246" si="4200">IF($B235=$B241,IF(AV241+AV236&gt;0,1,0)+IF(AW241+AW236&gt;0,1,0)+IF(AX241+AX236&gt;0,1,0)+IF(AY241+AY236&gt;0,1,0)+IF(AZ241+AZ236&gt;0,1,0)+IF(BA241+BA236&gt;0,1,0)+IF(BB241+BB236&gt;0,1,0),AT242)</f>
        <v>0</v>
      </c>
      <c r="AU246" s="133">
        <f t="shared" ref="AU246" si="4201">IF(OR($B241=$B247,AT246=0,(AU242-BA246+AY246)&lt;=0),0,(AU242-BA246+AY246)/AT246)</f>
        <v>0</v>
      </c>
      <c r="AV246" s="137">
        <f t="shared" ref="AV246" si="4202">IF(AU246*(7-AT243)&lt;=0,0,AU246*(7-AT243))</f>
        <v>0</v>
      </c>
      <c r="AW246" s="311">
        <f t="shared" ref="AW246" si="4203">ROUND(IF(OR(AU243-AU246*(7-AT243)+AZ246&lt;0,$B241=$B247,AU246&lt;=0,AU243=0),0,IF(AU243-AU246*(7-AT243)+AZ246&gt;BA246-AY246+AZ246,BA246-AY246+AZ246,AU243-AU246*(7-AT243)+AZ246)),1)</f>
        <v>0</v>
      </c>
      <c r="AX246" s="312"/>
      <c r="AY246" s="139">
        <f t="shared" ref="AY246" si="4204">IF(OR($B241=$B247,AT242=0),0,IF($B241=$B235,AT241,$F241))</f>
        <v>0</v>
      </c>
      <c r="AZ246" s="30">
        <f t="shared" ref="AZ246" si="4205">IF(OR($B241=$B247,AT246=0),0,$G243-$G242)</f>
        <v>0</v>
      </c>
      <c r="BA246" s="134">
        <f t="shared" ref="BA246" si="4206">IF(OR($B241=$B247,AT246=0),0,AT245)</f>
        <v>0</v>
      </c>
      <c r="BB246" s="138">
        <f t="shared" ref="BB246" si="4207">IF($B241=$B247,0,AU243)</f>
        <v>0</v>
      </c>
    </row>
    <row r="247" spans="1:54" ht="15.75" x14ac:dyDescent="0.2">
      <c r="A247" s="1">
        <f t="shared" ref="A247" si="4208">IF(B247="","1. Niewypełnione",B247)</f>
        <v>0</v>
      </c>
      <c r="B247" s="320">
        <f>październik!B247</f>
        <v>0</v>
      </c>
      <c r="C247" s="321">
        <f>październik!C247</f>
        <v>0</v>
      </c>
      <c r="D247" s="321">
        <f>październik!D247</f>
        <v>0</v>
      </c>
      <c r="E247" s="321">
        <f>październik!E247</f>
        <v>0</v>
      </c>
      <c r="F247" s="177">
        <f>październik!F247</f>
        <v>18</v>
      </c>
      <c r="G247" s="185">
        <f>październik!G247</f>
        <v>18</v>
      </c>
      <c r="H247" s="177"/>
      <c r="I247" s="192">
        <f t="shared" ref="I247:I251" si="4209">K247+T247+AC247+AL247+AU247</f>
        <v>0</v>
      </c>
      <c r="J247" s="186">
        <f t="shared" ref="J247" si="4210">IF(OR($B247=$B253,J250=0),0,ROUND((K248+P252)/J250,0))</f>
        <v>0</v>
      </c>
      <c r="K247" s="51">
        <f t="shared" ref="K247:K248" si="4211">SUM(L247:R247)</f>
        <v>0</v>
      </c>
      <c r="L247" s="52">
        <f>październik!L247</f>
        <v>0</v>
      </c>
      <c r="M247" s="52">
        <f>październik!M247</f>
        <v>0</v>
      </c>
      <c r="N247" s="52">
        <f>październik!N247</f>
        <v>0</v>
      </c>
      <c r="O247" s="52">
        <f>październik!O247</f>
        <v>0</v>
      </c>
      <c r="P247" s="53">
        <f>październik!P247</f>
        <v>0</v>
      </c>
      <c r="Q247" s="54">
        <f>październik!Q247</f>
        <v>0</v>
      </c>
      <c r="R247" s="55">
        <f>październik!R247</f>
        <v>0</v>
      </c>
      <c r="S247" s="188">
        <f t="shared" ref="S247" si="4212">IF(OR($B247=$B253,S250=0),0,ROUND((T248+Y252)/S250,0))</f>
        <v>0</v>
      </c>
      <c r="T247" s="51">
        <f t="shared" ref="T247:T248" si="4213">SUM(U247:AA247)</f>
        <v>0</v>
      </c>
      <c r="U247" s="52">
        <f>październik!U247</f>
        <v>0</v>
      </c>
      <c r="V247" s="52">
        <f>październik!V247</f>
        <v>0</v>
      </c>
      <c r="W247" s="52">
        <f>październik!W247</f>
        <v>0</v>
      </c>
      <c r="X247" s="52">
        <f>październik!X247</f>
        <v>0</v>
      </c>
      <c r="Y247" s="53">
        <f>październik!Y247</f>
        <v>0</v>
      </c>
      <c r="Z247" s="54">
        <f>październik!Z247</f>
        <v>0</v>
      </c>
      <c r="AA247" s="55">
        <f>październik!AA247</f>
        <v>0</v>
      </c>
      <c r="AB247" s="188">
        <f t="shared" ref="AB247" si="4214">IF(OR($B247=$B253,AB250=0),0,ROUND((AC248+AH252)/AB250,0))</f>
        <v>0</v>
      </c>
      <c r="AC247" s="51">
        <f t="shared" ref="AC247:AC248" si="4215">SUM(AD247:AJ247)</f>
        <v>0</v>
      </c>
      <c r="AD247" s="52">
        <f>październik!AD247</f>
        <v>0</v>
      </c>
      <c r="AE247" s="52">
        <f>październik!AE247</f>
        <v>0</v>
      </c>
      <c r="AF247" s="52">
        <f>październik!AF247</f>
        <v>0</v>
      </c>
      <c r="AG247" s="52">
        <f>październik!AG247</f>
        <v>0</v>
      </c>
      <c r="AH247" s="53">
        <f>październik!AH247</f>
        <v>0</v>
      </c>
      <c r="AI247" s="54">
        <f>październik!AI247</f>
        <v>0</v>
      </c>
      <c r="AJ247" s="55">
        <f>październik!AJ247</f>
        <v>0</v>
      </c>
      <c r="AK247" s="188">
        <f t="shared" ref="AK247" si="4216">IF(OR($B247=$B253,AK250=0),0,ROUND((AL248+AQ252)/AK250,0))</f>
        <v>0</v>
      </c>
      <c r="AL247" s="51">
        <f t="shared" ref="AL247:AL248" si="4217">SUM(AM247:AS247)</f>
        <v>0</v>
      </c>
      <c r="AM247" s="52">
        <f>październik!AM247</f>
        <v>0</v>
      </c>
      <c r="AN247" s="52">
        <f>październik!AN247</f>
        <v>0</v>
      </c>
      <c r="AO247" s="52">
        <f>październik!AO247</f>
        <v>0</v>
      </c>
      <c r="AP247" s="52">
        <f>październik!AP247</f>
        <v>0</v>
      </c>
      <c r="AQ247" s="53">
        <f>październik!AQ247</f>
        <v>0</v>
      </c>
      <c r="AR247" s="54">
        <f>październik!AR247</f>
        <v>0</v>
      </c>
      <c r="AS247" s="55">
        <f>październik!AS247</f>
        <v>0</v>
      </c>
      <c r="AT247" s="188">
        <f t="shared" ref="AT247" si="4218">IF(OR($B247=$B253,AT250=0),0,ROUND((AU248+AZ252)/AT250,0))</f>
        <v>0</v>
      </c>
      <c r="AU247" s="51">
        <f t="shared" ref="AU247:AU248" si="4219">SUM(AV247:BB247)</f>
        <v>0</v>
      </c>
      <c r="AV247" s="52">
        <f t="shared" ref="AV247" si="4220">IF(SUM($AM$9:$AS$9)=SUM($AV$9:$BB$9),AM247,IF(AND(SUM($AV$9:$BB$9)&gt;42,SUM($AV$9:$BB$9)&lt;49),AM247,0))</f>
        <v>0</v>
      </c>
      <c r="AW247" s="52">
        <f t="shared" ref="AW247" si="4221">IF(SUM($AM$9:$AS$9)=SUM($AV$9:$BB$9),AN247,IF(AND(SUM($AV$9:$BB$9)&gt;42,SUM($AV$9:$BB$9)&lt;49),AN247,0))</f>
        <v>0</v>
      </c>
      <c r="AX247" s="52">
        <f t="shared" ref="AX247" si="4222">IF(SUM($AM$9:$AS$9)=SUM($AV$9:$BB$9),AO247,IF(AND(SUM($AV$9:$BB$9)&gt;42,SUM($AV$9:$BB$9)&lt;49),AO247,0))</f>
        <v>0</v>
      </c>
      <c r="AY247" s="52">
        <f t="shared" ref="AY247" si="4223">IF(SUM($AM$9:$AS$9)=SUM($AV$9:$BB$9),AP247,IF(AND(SUM($AV$9:$BB$9)&gt;42,SUM($AV$9:$BB$9)&lt;49),AP247,0))</f>
        <v>0</v>
      </c>
      <c r="AZ247" s="53">
        <f t="shared" ref="AZ247" si="4224">IF(SUM($AM$9:$AS$9)=SUM($AV$9:$BB$9),AQ247,IF(AND(SUM($AV$9:$BB$9)&gt;42,SUM($AV$9:$BB$9)&lt;49),AQ247,0))</f>
        <v>0</v>
      </c>
      <c r="BA247" s="54">
        <f t="shared" ref="BA247" si="4225">IF(SUM($AM$9:$AS$9)=SUM($AV$9:$BB$9),AR247,IF(AND(SUM($AV$9:$BB$9)&gt;42,SUM($AV$9:$BB$9)&lt;49),AR247,0))</f>
        <v>0</v>
      </c>
      <c r="BB247" s="55">
        <f t="shared" ref="BB247" si="4226">IF(SUM($AM$9:$AS$9)=SUM($AV$9:$BB$9),AS247,IF(AND(SUM($AV$9:$BB$9)&gt;42,SUM($AV$9:$BB$9)&lt;49),AS247,0))</f>
        <v>0</v>
      </c>
    </row>
    <row r="248" spans="1:54" ht="12.75" hidden="1" customHeight="1" x14ac:dyDescent="0.2">
      <c r="B248" s="93"/>
      <c r="C248" s="94"/>
      <c r="D248" s="95"/>
      <c r="E248" s="115"/>
      <c r="F248" s="140" t="b">
        <f t="shared" ref="F248" si="4227">IF($B241=$B247,OR(F242,G247&lt;F247),G247&lt;F247)</f>
        <v>0</v>
      </c>
      <c r="G248" s="189">
        <f t="shared" ref="G248" si="4228">IF(AND($B241=$B247,$B241&lt;&gt;"",$B241&lt;&gt;0),G247+G242,G247)</f>
        <v>18</v>
      </c>
      <c r="H248" s="120"/>
      <c r="I248" s="165">
        <f t="shared" si="4209"/>
        <v>0</v>
      </c>
      <c r="J248" s="194">
        <f t="shared" ref="J248" si="4229">7-COUNTIF(L247:R247,0)-COUNTIF(L247:R247,"")</f>
        <v>0</v>
      </c>
      <c r="K248" s="22">
        <f t="shared" si="4211"/>
        <v>0</v>
      </c>
      <c r="L248" s="35">
        <f t="shared" ref="L248:R248" si="4230">IF($B241=$B247,L247+L242,L247)</f>
        <v>0</v>
      </c>
      <c r="M248" s="35">
        <f t="shared" si="4230"/>
        <v>0</v>
      </c>
      <c r="N248" s="35">
        <f t="shared" si="4230"/>
        <v>0</v>
      </c>
      <c r="O248" s="35">
        <f t="shared" si="4230"/>
        <v>0</v>
      </c>
      <c r="P248" s="36">
        <f t="shared" si="4230"/>
        <v>0</v>
      </c>
      <c r="Q248" s="37">
        <f t="shared" si="4230"/>
        <v>0</v>
      </c>
      <c r="R248" s="38">
        <f t="shared" si="4230"/>
        <v>0</v>
      </c>
      <c r="S248" s="194">
        <f t="shared" ref="S248" si="4231">7-COUNTIF(U247:AA247,0)-COUNTIF(U247:AA247,"")</f>
        <v>0</v>
      </c>
      <c r="T248" s="22">
        <f t="shared" si="4213"/>
        <v>0</v>
      </c>
      <c r="U248" s="35">
        <f t="shared" ref="U248:AA248" si="4232">IF($B241=$B247,U247+U242,U247)</f>
        <v>0</v>
      </c>
      <c r="V248" s="35">
        <f t="shared" si="4232"/>
        <v>0</v>
      </c>
      <c r="W248" s="35">
        <f t="shared" si="4232"/>
        <v>0</v>
      </c>
      <c r="X248" s="35">
        <f t="shared" si="4232"/>
        <v>0</v>
      </c>
      <c r="Y248" s="36">
        <f t="shared" si="4232"/>
        <v>0</v>
      </c>
      <c r="Z248" s="37">
        <f t="shared" si="4232"/>
        <v>0</v>
      </c>
      <c r="AA248" s="38">
        <f t="shared" si="4232"/>
        <v>0</v>
      </c>
      <c r="AB248" s="194">
        <f t="shared" ref="AB248" si="4233">7-COUNTIF(AD247:AJ247,0)-COUNTIF(AD247:AJ247,"")</f>
        <v>0</v>
      </c>
      <c r="AC248" s="22">
        <f t="shared" si="4215"/>
        <v>0</v>
      </c>
      <c r="AD248" s="35">
        <f t="shared" ref="AD248:AJ248" si="4234">IF($B241=$B247,AD247+AD242,AD247)</f>
        <v>0</v>
      </c>
      <c r="AE248" s="35">
        <f t="shared" si="4234"/>
        <v>0</v>
      </c>
      <c r="AF248" s="35">
        <f t="shared" si="4234"/>
        <v>0</v>
      </c>
      <c r="AG248" s="35">
        <f t="shared" si="4234"/>
        <v>0</v>
      </c>
      <c r="AH248" s="36">
        <f t="shared" si="4234"/>
        <v>0</v>
      </c>
      <c r="AI248" s="37">
        <f t="shared" si="4234"/>
        <v>0</v>
      </c>
      <c r="AJ248" s="38">
        <f t="shared" si="4234"/>
        <v>0</v>
      </c>
      <c r="AK248" s="194">
        <f t="shared" ref="AK248" si="4235">7-COUNTIF(AM247:AS247,0)-COUNTIF(AM247:AS247,"")</f>
        <v>0</v>
      </c>
      <c r="AL248" s="22">
        <f t="shared" si="4217"/>
        <v>0</v>
      </c>
      <c r="AM248" s="35">
        <f t="shared" ref="AM248:AS248" si="4236">IF($B241=$B247,AM247+AM242,AM247)</f>
        <v>0</v>
      </c>
      <c r="AN248" s="35">
        <f t="shared" si="4236"/>
        <v>0</v>
      </c>
      <c r="AO248" s="35">
        <f t="shared" si="4236"/>
        <v>0</v>
      </c>
      <c r="AP248" s="35">
        <f t="shared" si="4236"/>
        <v>0</v>
      </c>
      <c r="AQ248" s="36">
        <f t="shared" si="4236"/>
        <v>0</v>
      </c>
      <c r="AR248" s="37">
        <f t="shared" si="4236"/>
        <v>0</v>
      </c>
      <c r="AS248" s="38">
        <f t="shared" si="4236"/>
        <v>0</v>
      </c>
      <c r="AT248" s="194">
        <f t="shared" ref="AT248" si="4237">7-COUNTIF(AV247:BB247,0)-COUNTIF(AV247:BB247,"")</f>
        <v>0</v>
      </c>
      <c r="AU248" s="22">
        <f t="shared" si="4219"/>
        <v>0</v>
      </c>
      <c r="AV248" s="35">
        <f t="shared" ref="AV248:BB248" si="4238">IF($B241=$B247,AV247+AV242,AV247)</f>
        <v>0</v>
      </c>
      <c r="AW248" s="35">
        <f t="shared" si="4238"/>
        <v>0</v>
      </c>
      <c r="AX248" s="35">
        <f t="shared" si="4238"/>
        <v>0</v>
      </c>
      <c r="AY248" s="35">
        <f t="shared" si="4238"/>
        <v>0</v>
      </c>
      <c r="AZ248" s="36">
        <f t="shared" si="4238"/>
        <v>0</v>
      </c>
      <c r="BA248" s="37">
        <f t="shared" si="4238"/>
        <v>0</v>
      </c>
      <c r="BB248" s="38">
        <f t="shared" si="4238"/>
        <v>0</v>
      </c>
    </row>
    <row r="249" spans="1:54" ht="15" hidden="1" customHeight="1" x14ac:dyDescent="0.2">
      <c r="B249" s="116"/>
      <c r="C249" s="117"/>
      <c r="D249" s="118"/>
      <c r="E249" s="119"/>
      <c r="F249" s="92"/>
      <c r="G249" s="190">
        <f t="shared" ref="G249" si="4239">IF(AND($B241=$B247,$B241&lt;&gt;"",$B241&lt;&gt;0),F247+G243,F247)</f>
        <v>18</v>
      </c>
      <c r="H249" s="121"/>
      <c r="I249" s="165">
        <f t="shared" si="4209"/>
        <v>0</v>
      </c>
      <c r="J249" s="195">
        <f t="shared" ref="J249" si="4240">IF($B247=$B241,COUNTIF(L249:R249,0),COUNTIF(L250:R250,0)+COUNTIF(L250:R250,""))</f>
        <v>7</v>
      </c>
      <c r="K249" s="39">
        <f t="shared" ref="K249:R249" si="4241">IF($B241=$B247,K250+K243,K250)</f>
        <v>0</v>
      </c>
      <c r="L249" s="40">
        <f t="shared" si="4241"/>
        <v>0</v>
      </c>
      <c r="M249" s="40">
        <f t="shared" si="4241"/>
        <v>0</v>
      </c>
      <c r="N249" s="40">
        <f t="shared" si="4241"/>
        <v>0</v>
      </c>
      <c r="O249" s="40">
        <f t="shared" si="4241"/>
        <v>0</v>
      </c>
      <c r="P249" s="41">
        <f t="shared" si="4241"/>
        <v>0</v>
      </c>
      <c r="Q249" s="42">
        <f t="shared" si="4241"/>
        <v>0</v>
      </c>
      <c r="R249" s="43">
        <f t="shared" si="4241"/>
        <v>0</v>
      </c>
      <c r="S249" s="195">
        <f t="shared" ref="S249" si="4242">IF($B247=$B241,COUNTIF(U249:AA249,0),COUNTIF(U250:AA250,0)+COUNTIF(U250:AA250,""))</f>
        <v>7</v>
      </c>
      <c r="T249" s="39">
        <f t="shared" ref="T249:AA249" si="4243">IF($B241=$B247,T250+T243,T250)</f>
        <v>0</v>
      </c>
      <c r="U249" s="40">
        <f t="shared" si="4243"/>
        <v>0</v>
      </c>
      <c r="V249" s="40">
        <f t="shared" si="4243"/>
        <v>0</v>
      </c>
      <c r="W249" s="40">
        <f t="shared" si="4243"/>
        <v>0</v>
      </c>
      <c r="X249" s="40">
        <f t="shared" si="4243"/>
        <v>0</v>
      </c>
      <c r="Y249" s="41">
        <f t="shared" si="4243"/>
        <v>0</v>
      </c>
      <c r="Z249" s="42">
        <f t="shared" si="4243"/>
        <v>0</v>
      </c>
      <c r="AA249" s="43">
        <f t="shared" si="4243"/>
        <v>0</v>
      </c>
      <c r="AB249" s="195">
        <f t="shared" ref="AB249" si="4244">IF($B247=$B241,COUNTIF(AD249:AJ249,0),COUNTIF(AD250:AJ250,0)+COUNTIF(AD250:AJ250,""))</f>
        <v>7</v>
      </c>
      <c r="AC249" s="39">
        <f t="shared" ref="AC249:AJ249" si="4245">IF($B241=$B247,AC250+AC243,AC250)</f>
        <v>0</v>
      </c>
      <c r="AD249" s="40">
        <f t="shared" si="4245"/>
        <v>0</v>
      </c>
      <c r="AE249" s="40">
        <f t="shared" si="4245"/>
        <v>0</v>
      </c>
      <c r="AF249" s="40">
        <f t="shared" si="4245"/>
        <v>0</v>
      </c>
      <c r="AG249" s="40">
        <f t="shared" si="4245"/>
        <v>0</v>
      </c>
      <c r="AH249" s="41">
        <f t="shared" si="4245"/>
        <v>0</v>
      </c>
      <c r="AI249" s="42">
        <f t="shared" si="4245"/>
        <v>0</v>
      </c>
      <c r="AJ249" s="43">
        <f t="shared" si="4245"/>
        <v>0</v>
      </c>
      <c r="AK249" s="195">
        <f t="shared" ref="AK249" si="4246">IF($B247=$B241,COUNTIF(AM249:AS249,0),COUNTIF(AM250:AS250,0)+COUNTIF(AM250:AS250,""))</f>
        <v>7</v>
      </c>
      <c r="AL249" s="39">
        <f t="shared" ref="AL249:AS249" si="4247">IF($B241=$B247,AL250+AL243,AL250)</f>
        <v>0</v>
      </c>
      <c r="AM249" s="40">
        <f t="shared" si="4247"/>
        <v>0</v>
      </c>
      <c r="AN249" s="40">
        <f t="shared" si="4247"/>
        <v>0</v>
      </c>
      <c r="AO249" s="40">
        <f t="shared" si="4247"/>
        <v>0</v>
      </c>
      <c r="AP249" s="40">
        <f t="shared" si="4247"/>
        <v>0</v>
      </c>
      <c r="AQ249" s="41">
        <f t="shared" si="4247"/>
        <v>0</v>
      </c>
      <c r="AR249" s="42">
        <f t="shared" si="4247"/>
        <v>0</v>
      </c>
      <c r="AS249" s="43">
        <f t="shared" si="4247"/>
        <v>0</v>
      </c>
      <c r="AT249" s="195">
        <f t="shared" ref="AT249" si="4248">IF($B247=$B241,COUNTIF(AV249:BB249,0),COUNTIF(AV250:BB250,0)+COUNTIF(AV250:BB250,""))</f>
        <v>7</v>
      </c>
      <c r="AU249" s="39">
        <f t="shared" ref="AU249:BB249" si="4249">IF($B241=$B247,AU250+AU243,AU250)</f>
        <v>0</v>
      </c>
      <c r="AV249" s="40">
        <f t="shared" si="4249"/>
        <v>0</v>
      </c>
      <c r="AW249" s="40">
        <f t="shared" si="4249"/>
        <v>0</v>
      </c>
      <c r="AX249" s="40">
        <f t="shared" si="4249"/>
        <v>0</v>
      </c>
      <c r="AY249" s="40">
        <f t="shared" si="4249"/>
        <v>0</v>
      </c>
      <c r="AZ249" s="41">
        <f t="shared" si="4249"/>
        <v>0</v>
      </c>
      <c r="BA249" s="42">
        <f t="shared" si="4249"/>
        <v>0</v>
      </c>
      <c r="BB249" s="43">
        <f t="shared" si="4249"/>
        <v>0</v>
      </c>
    </row>
    <row r="250" spans="1:54" ht="15.75" customHeight="1" x14ac:dyDescent="0.2">
      <c r="A250" s="1">
        <f t="shared" ref="A250" si="4250">A247</f>
        <v>0</v>
      </c>
      <c r="B250" s="313">
        <f t="shared" ref="B250" si="4251">B244+1</f>
        <v>39</v>
      </c>
      <c r="C250" s="314"/>
      <c r="D250" s="314"/>
      <c r="E250" s="314"/>
      <c r="F250" s="31"/>
      <c r="G250" s="183"/>
      <c r="H250" s="122">
        <f t="shared" ref="H250" si="4252">5-COUNTIF(AU247,0)-COUNTIF(AL247,0)-COUNTIF(AC247,0)-COUNTIF(T247,0)-COUNTIF(K247,0)</f>
        <v>0</v>
      </c>
      <c r="I250" s="165">
        <f t="shared" si="4209"/>
        <v>0</v>
      </c>
      <c r="J250" s="187">
        <f t="shared" ref="J250" si="4253">IF($B247=$B241,J244+IF($F247&lt;&gt;$G247,(K247+$G249-$G248)/$F247,K247/$F247),IF($F247&lt;&gt;G247,(K247+$G249-$G248)/$F247,K247/$F247))</f>
        <v>0</v>
      </c>
      <c r="K250" s="7">
        <f t="shared" ref="K250:K251" si="4254">SUM(L250:R250)</f>
        <v>0</v>
      </c>
      <c r="L250" s="26">
        <f t="shared" ref="L250:R250" si="4255">L247</f>
        <v>0</v>
      </c>
      <c r="M250" s="26">
        <f t="shared" si="4255"/>
        <v>0</v>
      </c>
      <c r="N250" s="26">
        <f t="shared" si="4255"/>
        <v>0</v>
      </c>
      <c r="O250" s="26">
        <f t="shared" si="4255"/>
        <v>0</v>
      </c>
      <c r="P250" s="26">
        <f t="shared" si="4255"/>
        <v>0</v>
      </c>
      <c r="Q250" s="29">
        <f t="shared" si="4255"/>
        <v>0</v>
      </c>
      <c r="R250" s="23">
        <f t="shared" si="4255"/>
        <v>0</v>
      </c>
      <c r="S250" s="187">
        <f t="shared" ref="S250" si="4256">IF($B247=$B241,S244+IF($F247&lt;&gt;$G247,(T247+$G249-$G248)/$F247,T247/$F247),IF($F247&lt;&gt;P247,(T247+$G249-$G248)/$F247,T247/$F247))</f>
        <v>0</v>
      </c>
      <c r="T250" s="7">
        <f t="shared" ref="T250:T251" si="4257">SUM(U250:AA250)</f>
        <v>0</v>
      </c>
      <c r="U250" s="26">
        <f t="shared" ref="U250:AA250" si="4258">U247</f>
        <v>0</v>
      </c>
      <c r="V250" s="26">
        <f t="shared" si="4258"/>
        <v>0</v>
      </c>
      <c r="W250" s="26">
        <f t="shared" si="4258"/>
        <v>0</v>
      </c>
      <c r="X250" s="26">
        <f t="shared" si="4258"/>
        <v>0</v>
      </c>
      <c r="Y250" s="113">
        <f t="shared" si="4258"/>
        <v>0</v>
      </c>
      <c r="Z250" s="29">
        <f t="shared" si="4258"/>
        <v>0</v>
      </c>
      <c r="AA250" s="23">
        <f t="shared" si="4258"/>
        <v>0</v>
      </c>
      <c r="AB250" s="187">
        <f t="shared" ref="AB250" si="4259">IF($B247=$B241,AB244+IF($F247&lt;&gt;$G247,(AC247+$G249-$G248)/$F247,AC247/$F247),IF($F247&lt;&gt;Y247,(AC247+$G249-$G248)/$F247,AC247/$F247))</f>
        <v>0</v>
      </c>
      <c r="AC250" s="7">
        <f t="shared" ref="AC250:AC251" si="4260">SUM(AD250:AJ250)</f>
        <v>0</v>
      </c>
      <c r="AD250" s="26">
        <f t="shared" ref="AD250:AJ250" si="4261">AD247</f>
        <v>0</v>
      </c>
      <c r="AE250" s="26">
        <f t="shared" si="4261"/>
        <v>0</v>
      </c>
      <c r="AF250" s="26">
        <f t="shared" si="4261"/>
        <v>0</v>
      </c>
      <c r="AG250" s="26">
        <f t="shared" si="4261"/>
        <v>0</v>
      </c>
      <c r="AH250" s="113">
        <f t="shared" si="4261"/>
        <v>0</v>
      </c>
      <c r="AI250" s="29">
        <f t="shared" si="4261"/>
        <v>0</v>
      </c>
      <c r="AJ250" s="23">
        <f t="shared" si="4261"/>
        <v>0</v>
      </c>
      <c r="AK250" s="187">
        <f t="shared" ref="AK250" si="4262">IF($B247=$B241,AK244+IF($F247&lt;&gt;$G247,(AL247+$G249-$G248)/$F247,AL247/$F247),IF($F247&lt;&gt;AH247,(AL247+$G249-$G248)/$F247,AL247/$F247))</f>
        <v>0</v>
      </c>
      <c r="AL250" s="7">
        <f t="shared" ref="AL250:AL251" si="4263">SUM(AM250:AS250)</f>
        <v>0</v>
      </c>
      <c r="AM250" s="26">
        <f t="shared" ref="AM250:AS250" si="4264">AM247</f>
        <v>0</v>
      </c>
      <c r="AN250" s="26">
        <f t="shared" si="4264"/>
        <v>0</v>
      </c>
      <c r="AO250" s="26">
        <f t="shared" si="4264"/>
        <v>0</v>
      </c>
      <c r="AP250" s="26">
        <f t="shared" si="4264"/>
        <v>0</v>
      </c>
      <c r="AQ250" s="113">
        <f t="shared" si="4264"/>
        <v>0</v>
      </c>
      <c r="AR250" s="29">
        <f t="shared" si="4264"/>
        <v>0</v>
      </c>
      <c r="AS250" s="23">
        <f t="shared" si="4264"/>
        <v>0</v>
      </c>
      <c r="AT250" s="187">
        <f t="shared" ref="AT250" si="4265">IF($B247=$B241,AT244+IF($F247&lt;&gt;$G247,(AU247+$G249-$G248)/$F247,AU247/$F247),IF($F247&lt;&gt;AQ247,(AU247+$G249-$G248)/$F247,AU247/$F247))</f>
        <v>0</v>
      </c>
      <c r="AU250" s="7">
        <f t="shared" ref="AU250:AU251" si="4266">SUM(AV250:BB250)</f>
        <v>0</v>
      </c>
      <c r="AV250" s="6">
        <f t="shared" ref="AV250" si="4267">IF(SUM($AM$9:$AS$9)=SUM($AV$9:$BB$9),AV247,IF(AND(SUM($AV$9:$BB$9)&gt;42,SUM($AV$9:$BB$9)&lt;49),AV247,0))</f>
        <v>0</v>
      </c>
      <c r="AW250" s="6">
        <f t="shared" ref="AW250:BB250" si="4268">IF(SUM($AM$9:$AS$9)=SUM($AV$9:$BB$9),AW247,IF(AND(SUM($AV$9:$BB$9)&gt;42,SUM($AV$9:$BB$9)&lt;49),AW247,0))</f>
        <v>0</v>
      </c>
      <c r="AX250" s="6">
        <f t="shared" si="4268"/>
        <v>0</v>
      </c>
      <c r="AY250" s="6">
        <f t="shared" si="4268"/>
        <v>0</v>
      </c>
      <c r="AZ250" s="26">
        <f t="shared" si="4268"/>
        <v>0</v>
      </c>
      <c r="BA250" s="29">
        <f t="shared" si="4268"/>
        <v>0</v>
      </c>
      <c r="BB250" s="23">
        <f t="shared" si="4268"/>
        <v>0</v>
      </c>
    </row>
    <row r="251" spans="1:54" ht="15.75" customHeight="1" x14ac:dyDescent="0.2">
      <c r="A251" s="1">
        <f t="shared" ref="A251:A252" si="4269">A250</f>
        <v>0</v>
      </c>
      <c r="B251" s="313"/>
      <c r="C251" s="314"/>
      <c r="D251" s="314"/>
      <c r="E251" s="314"/>
      <c r="F251" s="31"/>
      <c r="G251" s="183"/>
      <c r="H251" s="123">
        <f t="shared" ref="H251" si="4270">IF($B247=$B241,H245+F251,$F251)</f>
        <v>0</v>
      </c>
      <c r="I251" s="165">
        <f t="shared" si="4209"/>
        <v>0</v>
      </c>
      <c r="J251" s="141">
        <f t="shared" ref="J251" si="4271">IF($H250=0,0,IF($B241=$B247,IF($H252&gt;0,$H252+J245,K247+J245),IF($H252&gt;0,$H252,K247)))</f>
        <v>0</v>
      </c>
      <c r="K251" s="7">
        <f t="shared" si="4254"/>
        <v>0</v>
      </c>
      <c r="L251" s="6"/>
      <c r="M251" s="6"/>
      <c r="N251" s="6"/>
      <c r="O251" s="6"/>
      <c r="P251" s="26"/>
      <c r="Q251" s="29"/>
      <c r="R251" s="23"/>
      <c r="S251" s="141">
        <f t="shared" ref="S251" si="4272">IF($H250=0,0,IF($B241=$B247,IF($H252&gt;0,$H252+S245,T247+S245),IF($H252&gt;0,$H252,T247)))</f>
        <v>0</v>
      </c>
      <c r="T251" s="7">
        <f t="shared" si="4257"/>
        <v>0</v>
      </c>
      <c r="U251" s="6"/>
      <c r="V251" s="6"/>
      <c r="W251" s="6"/>
      <c r="X251" s="6"/>
      <c r="Y251" s="26"/>
      <c r="Z251" s="29"/>
      <c r="AA251" s="23"/>
      <c r="AB251" s="141">
        <f t="shared" ref="AB251" si="4273">IF($H250=0,0,IF($B241=$B247,IF($H252&gt;0,$H252+AB245,AC247+AB245),IF($H252&gt;0,$H252,AC247)))</f>
        <v>0</v>
      </c>
      <c r="AC251" s="7">
        <f t="shared" si="4260"/>
        <v>0</v>
      </c>
      <c r="AD251" s="6"/>
      <c r="AE251" s="6"/>
      <c r="AF251" s="6"/>
      <c r="AG251" s="6"/>
      <c r="AH251" s="26"/>
      <c r="AI251" s="29"/>
      <c r="AJ251" s="23"/>
      <c r="AK251" s="141">
        <f t="shared" ref="AK251" si="4274">IF($H250=0,0,IF($B241=$B247,IF($H252&gt;0,$H252+AK245,AL247+AK245),IF($H252&gt;0,$H252,AL247)))</f>
        <v>0</v>
      </c>
      <c r="AL251" s="7">
        <f t="shared" si="4263"/>
        <v>0</v>
      </c>
      <c r="AM251" s="6"/>
      <c r="AN251" s="6"/>
      <c r="AO251" s="6"/>
      <c r="AP251" s="6"/>
      <c r="AQ251" s="26"/>
      <c r="AR251" s="29"/>
      <c r="AS251" s="23"/>
      <c r="AT251" s="141">
        <f t="shared" ref="AT251" si="4275">IF($H250=0,0,IF($B241=$B247,IF($H252&gt;0,$H252+AT245,AU247+AT245),IF($H252&gt;0,$H252,AU247)))</f>
        <v>0</v>
      </c>
      <c r="AU251" s="7">
        <f t="shared" si="4266"/>
        <v>0</v>
      </c>
      <c r="AV251" s="6"/>
      <c r="AW251" s="6"/>
      <c r="AX251" s="6"/>
      <c r="AY251" s="6"/>
      <c r="AZ251" s="26"/>
      <c r="BA251" s="29"/>
      <c r="BB251" s="23"/>
    </row>
    <row r="252" spans="1:54" ht="18.75" customHeight="1" thickBot="1" x14ac:dyDescent="0.25">
      <c r="A252" s="1">
        <f t="shared" si="4269"/>
        <v>0</v>
      </c>
      <c r="B252" s="323" t="str">
        <f>IF(B247="",Wydruk!$AE$6,IF(J248=0,Wydruk!$AE$7,IF(AND(G248&lt;G249,B247&lt;&gt;$B253),Wydruk!$AE$13,IF(AND($B247=$B241,$B247&lt;&gt;$B253),IF(OR(OR(J252&lt;4,J252&gt;5),OR(S252&lt;4,S252&gt;5),OR(AB252&lt;4,AB252&gt;5),OR(AK252&lt;4,AK252&gt;5),OR(AND(AT252&lt;4,AT252&gt;0),AT252&gt;5)),Wydruk!$AE$8,Wydruk!$AE$9),IF($B247=$B253,IF($F251&lt;&gt;0,Wydruk!$AE$12,Wydruk!$AE$10),IF(OR(OR(J248&lt;4,J248&gt;5),OR(S248&lt;4,S248&gt;5),OR(AB248&lt;4,AB248&gt;5),OR(AK248&lt;4,AK248&gt;5),OR(AND(AT248&lt;4,AT248&gt;0),AT248&gt;5)),Wydruk!$AE$8,Wydruk!$AE$11))))))</f>
        <v>Uzupełnij liczby godzin tygodniowego planu</v>
      </c>
      <c r="C252" s="324"/>
      <c r="D252" s="324"/>
      <c r="E252" s="324"/>
      <c r="F252" s="173">
        <f>październik!F252</f>
        <v>0</v>
      </c>
      <c r="G252" s="184">
        <f>październik!G252</f>
        <v>0</v>
      </c>
      <c r="H252" s="191">
        <f t="shared" ref="H252" si="4276">IF(OR($G252=0,$F252=0,$G252="",$F252=""),0,$G252/$F252)</f>
        <v>0</v>
      </c>
      <c r="I252" s="193"/>
      <c r="J252" s="176">
        <f t="shared" ref="J252" si="4277">IF($B241=$B247,IF(L247+L242&gt;0,1,0)+IF(M247+M242&gt;0,1,0)+IF(N247+N242&gt;0,1,0)+IF(O247+O242&gt;0,1,0)+IF(P247+P242&gt;0,1,0)+IF(Q247+Q242&gt;0,1,0)+IF(R247+R242&gt;0,1,0),J248)</f>
        <v>0</v>
      </c>
      <c r="K252" s="133">
        <f t="shared" ref="K252" si="4278">IF(OR($B247=$B253,J252=0,(K248-Q252+O252)&lt;=0),0,(K248-Q252+O252)/J252)</f>
        <v>0</v>
      </c>
      <c r="L252" s="137">
        <f t="shared" ref="L252" si="4279">IF(K252*(7-J249)&lt;=0,0,K252*(7-J249))</f>
        <v>0</v>
      </c>
      <c r="M252" s="311">
        <f t="shared" ref="M252" si="4280">ROUND(IF(OR(K249-K252*(7-J249)+P252&lt;0,$B247=$B253,K252&lt;=0,K249=0),0,IF(K249-K252*(7-J249)+P252&gt;Q252-O252+P252,Q252-O252+P252,K249-K252*(7-J249)+P252)),1)</f>
        <v>0</v>
      </c>
      <c r="N252" s="312"/>
      <c r="O252" s="139">
        <f t="shared" ref="O252" si="4281">IF(OR($B247=$B253,J248=0),0,IF($B247=$B241,J247,$F247))</f>
        <v>0</v>
      </c>
      <c r="P252" s="30">
        <f t="shared" ref="P252" si="4282">IF(OR($B247=$B253,J252=0),0,$G249-$G248)</f>
        <v>0</v>
      </c>
      <c r="Q252" s="134">
        <f t="shared" ref="Q252" si="4283">IF(OR($B247=$B253,J252=0),0,J251)</f>
        <v>0</v>
      </c>
      <c r="R252" s="138">
        <f t="shared" ref="R252" si="4284">IF($B247=$B253,0,K249)</f>
        <v>0</v>
      </c>
      <c r="S252" s="176">
        <f t="shared" ref="S252" si="4285">IF($B241=$B247,IF(U247+U242&gt;0,1,0)+IF(V247+V242&gt;0,1,0)+IF(W247+W242&gt;0,1,0)+IF(X247+X242&gt;0,1,0)+IF(Y247+Y242&gt;0,1,0)+IF(Z247+Z242&gt;0,1,0)+IF(AA247+AA242&gt;0,1,0),S248)</f>
        <v>0</v>
      </c>
      <c r="T252" s="133">
        <f t="shared" ref="T252" si="4286">IF(OR($B247=$B253,S252=0,(T248-Z252+X252)&lt;=0),0,(T248-Z252+X252)/S252)</f>
        <v>0</v>
      </c>
      <c r="U252" s="137">
        <f t="shared" ref="U252" si="4287">IF(T252*(7-S249)&lt;=0,0,T252*(7-S249))</f>
        <v>0</v>
      </c>
      <c r="V252" s="311">
        <f t="shared" ref="V252" si="4288">ROUND(IF(OR(T249-T252*(7-S249)+Y252&lt;0,$B247=$B253,T252&lt;=0,T249=0),0,IF(T249-T252*(7-S249)+Y252&gt;Z252-X252+Y252,Z252-X252+Y252,T249-T252*(7-S249)+Y252)),1)</f>
        <v>0</v>
      </c>
      <c r="W252" s="312"/>
      <c r="X252" s="139">
        <f t="shared" ref="X252" si="4289">IF(OR($B247=$B253,S248=0),0,IF($B247=$B241,S247,$F247))</f>
        <v>0</v>
      </c>
      <c r="Y252" s="30">
        <f t="shared" ref="Y252" si="4290">IF(OR($B247=$B253,S252=0),0,$G249-$G248)</f>
        <v>0</v>
      </c>
      <c r="Z252" s="134">
        <f t="shared" ref="Z252" si="4291">IF(OR($B247=$B253,S252=0),0,S251)</f>
        <v>0</v>
      </c>
      <c r="AA252" s="138">
        <f t="shared" ref="AA252" si="4292">IF($B247=$B253,0,T249)</f>
        <v>0</v>
      </c>
      <c r="AB252" s="176">
        <f t="shared" ref="AB252" si="4293">IF($B241=$B247,IF(AD247+AD242&gt;0,1,0)+IF(AE247+AE242&gt;0,1,0)+IF(AF247+AF242&gt;0,1,0)+IF(AG247+AG242&gt;0,1,0)+IF(AH247+AH242&gt;0,1,0)+IF(AI247+AI242&gt;0,1,0)+IF(AJ247+AJ242&gt;0,1,0),AB248)</f>
        <v>0</v>
      </c>
      <c r="AC252" s="133">
        <f t="shared" ref="AC252" si="4294">IF(OR($B247=$B253,AB252=0,(AC248-AI252+AG252)&lt;=0),0,(AC248-AI252+AG252)/AB252)</f>
        <v>0</v>
      </c>
      <c r="AD252" s="137">
        <f t="shared" ref="AD252" si="4295">IF(AC252*(7-AB249)&lt;=0,0,AC252*(7-AB249))</f>
        <v>0</v>
      </c>
      <c r="AE252" s="311">
        <f t="shared" ref="AE252" si="4296">ROUND(IF(OR(AC249-AC252*(7-AB249)+AH252&lt;0,$B247=$B253,AC252&lt;=0,AC249=0),0,IF(AC249-AC252*(7-AB249)+AH252&gt;AI252-AG252+AH252,AI252-AG252+AH252,AC249-AC252*(7-AB249)+AH252)),1)</f>
        <v>0</v>
      </c>
      <c r="AF252" s="312"/>
      <c r="AG252" s="139">
        <f t="shared" ref="AG252" si="4297">IF(OR($B247=$B253,AB248=0),0,IF($B247=$B241,AB247,$F247))</f>
        <v>0</v>
      </c>
      <c r="AH252" s="30">
        <f t="shared" ref="AH252" si="4298">IF(OR($B247=$B253,AB252=0),0,$G249-$G248)</f>
        <v>0</v>
      </c>
      <c r="AI252" s="134">
        <f t="shared" ref="AI252" si="4299">IF(OR($B247=$B253,AB252=0),0,AB251)</f>
        <v>0</v>
      </c>
      <c r="AJ252" s="138">
        <f t="shared" ref="AJ252" si="4300">IF($B247=$B253,0,AC249)</f>
        <v>0</v>
      </c>
      <c r="AK252" s="176">
        <f t="shared" ref="AK252" si="4301">IF($B241=$B247,IF(AM247+AM242&gt;0,1,0)+IF(AN247+AN242&gt;0,1,0)+IF(AO247+AO242&gt;0,1,0)+IF(AP247+AP242&gt;0,1,0)+IF(AQ247+AQ242&gt;0,1,0)+IF(AR247+AR242&gt;0,1,0)+IF(AS247+AS242&gt;0,1,0),AK248)</f>
        <v>0</v>
      </c>
      <c r="AL252" s="133">
        <f t="shared" ref="AL252" si="4302">IF(OR($B247=$B253,AK252=0,(AL248-AR252+AP252)&lt;=0),0,(AL248-AR252+AP252)/AK252)</f>
        <v>0</v>
      </c>
      <c r="AM252" s="137">
        <f t="shared" ref="AM252" si="4303">IF(AL252*(7-AK249)&lt;=0,0,AL252*(7-AK249))</f>
        <v>0</v>
      </c>
      <c r="AN252" s="311">
        <f t="shared" ref="AN252" si="4304">ROUND(IF(OR(AL249-AL252*(7-AK249)+AQ252&lt;0,$B247=$B253,AL252&lt;=0,AL249=0),0,IF(AL249-AL252*(7-AK249)+AQ252&gt;AR252-AP252+AQ252,AR252-AP252+AQ252,AL249-AL252*(7-AK249)+AQ252)),1)</f>
        <v>0</v>
      </c>
      <c r="AO252" s="312"/>
      <c r="AP252" s="139">
        <f t="shared" ref="AP252" si="4305">IF(OR($B247=$B253,AK248=0),0,IF($B247=$B241,AK247,$F247))</f>
        <v>0</v>
      </c>
      <c r="AQ252" s="30">
        <f t="shared" ref="AQ252" si="4306">IF(OR($B247=$B253,AK252=0),0,$G249-$G248)</f>
        <v>0</v>
      </c>
      <c r="AR252" s="134">
        <f t="shared" ref="AR252" si="4307">IF(OR($B247=$B253,AK252=0),0,AK251)</f>
        <v>0</v>
      </c>
      <c r="AS252" s="138">
        <f t="shared" ref="AS252" si="4308">IF($B247=$B253,0,AL249)</f>
        <v>0</v>
      </c>
      <c r="AT252" s="176">
        <f t="shared" ref="AT252" si="4309">IF($B241=$B247,IF(AV247+AV242&gt;0,1,0)+IF(AW247+AW242&gt;0,1,0)+IF(AX247+AX242&gt;0,1,0)+IF(AY247+AY242&gt;0,1,0)+IF(AZ247+AZ242&gt;0,1,0)+IF(BA247+BA242&gt;0,1,0)+IF(BB247+BB242&gt;0,1,0),AT248)</f>
        <v>0</v>
      </c>
      <c r="AU252" s="133">
        <f t="shared" ref="AU252" si="4310">IF(OR($B247=$B253,AT252=0,(AU248-BA252+AY252)&lt;=0),0,(AU248-BA252+AY252)/AT252)</f>
        <v>0</v>
      </c>
      <c r="AV252" s="137">
        <f t="shared" ref="AV252" si="4311">IF(AU252*(7-AT249)&lt;=0,0,AU252*(7-AT249))</f>
        <v>0</v>
      </c>
      <c r="AW252" s="311">
        <f t="shared" ref="AW252" si="4312">ROUND(IF(OR(AU249-AU252*(7-AT249)+AZ252&lt;0,$B247=$B253,AU252&lt;=0,AU249=0),0,IF(AU249-AU252*(7-AT249)+AZ252&gt;BA252-AY252+AZ252,BA252-AY252+AZ252,AU249-AU252*(7-AT249)+AZ252)),1)</f>
        <v>0</v>
      </c>
      <c r="AX252" s="312"/>
      <c r="AY252" s="139">
        <f t="shared" ref="AY252" si="4313">IF(OR($B247=$B253,AT248=0),0,IF($B247=$B241,AT247,$F247))</f>
        <v>0</v>
      </c>
      <c r="AZ252" s="30">
        <f t="shared" ref="AZ252" si="4314">IF(OR($B247=$B253,AT252=0),0,$G249-$G248)</f>
        <v>0</v>
      </c>
      <c r="BA252" s="134">
        <f t="shared" ref="BA252" si="4315">IF(OR($B247=$B253,AT252=0),0,AT251)</f>
        <v>0</v>
      </c>
      <c r="BB252" s="138">
        <f t="shared" ref="BB252" si="4316">IF($B247=$B253,0,AU249)</f>
        <v>0</v>
      </c>
    </row>
    <row r="253" spans="1:54" ht="15.75" x14ac:dyDescent="0.2">
      <c r="A253" s="1">
        <f t="shared" ref="A253" si="4317">IF(B253="","1. Niewypełnione",B253)</f>
        <v>0</v>
      </c>
      <c r="B253" s="320">
        <f>październik!B253</f>
        <v>0</v>
      </c>
      <c r="C253" s="321">
        <f>październik!C253</f>
        <v>0</v>
      </c>
      <c r="D253" s="321">
        <f>październik!D253</f>
        <v>0</v>
      </c>
      <c r="E253" s="321">
        <f>październik!E253</f>
        <v>0</v>
      </c>
      <c r="F253" s="177">
        <f>październik!F253</f>
        <v>18</v>
      </c>
      <c r="G253" s="185">
        <f>październik!G253</f>
        <v>18</v>
      </c>
      <c r="H253" s="177"/>
      <c r="I253" s="192">
        <f t="shared" ref="I253:I257" si="4318">K253+T253+AC253+AL253+AU253</f>
        <v>0</v>
      </c>
      <c r="J253" s="186">
        <f t="shared" ref="J253" si="4319">IF(OR($B253=$B259,J256=0),0,ROUND((K254+P258)/J256,0))</f>
        <v>0</v>
      </c>
      <c r="K253" s="51">
        <f t="shared" ref="K253:K254" si="4320">SUM(L253:R253)</f>
        <v>0</v>
      </c>
      <c r="L253" s="52">
        <f>październik!L253</f>
        <v>0</v>
      </c>
      <c r="M253" s="52">
        <f>październik!M253</f>
        <v>0</v>
      </c>
      <c r="N253" s="52">
        <f>październik!N253</f>
        <v>0</v>
      </c>
      <c r="O253" s="52">
        <f>październik!O253</f>
        <v>0</v>
      </c>
      <c r="P253" s="53">
        <f>październik!P253</f>
        <v>0</v>
      </c>
      <c r="Q253" s="54">
        <f>październik!Q253</f>
        <v>0</v>
      </c>
      <c r="R253" s="55">
        <f>październik!R253</f>
        <v>0</v>
      </c>
      <c r="S253" s="188">
        <f t="shared" ref="S253" si="4321">IF(OR($B253=$B259,S256=0),0,ROUND((T254+Y258)/S256,0))</f>
        <v>0</v>
      </c>
      <c r="T253" s="51">
        <f t="shared" ref="T253:T254" si="4322">SUM(U253:AA253)</f>
        <v>0</v>
      </c>
      <c r="U253" s="52">
        <f>październik!U253</f>
        <v>0</v>
      </c>
      <c r="V253" s="52">
        <f>październik!V253</f>
        <v>0</v>
      </c>
      <c r="W253" s="52">
        <f>październik!W253</f>
        <v>0</v>
      </c>
      <c r="X253" s="52">
        <f>październik!X253</f>
        <v>0</v>
      </c>
      <c r="Y253" s="53">
        <f>październik!Y253</f>
        <v>0</v>
      </c>
      <c r="Z253" s="54">
        <f>październik!Z253</f>
        <v>0</v>
      </c>
      <c r="AA253" s="55">
        <f>październik!AA253</f>
        <v>0</v>
      </c>
      <c r="AB253" s="188">
        <f t="shared" ref="AB253" si="4323">IF(OR($B253=$B259,AB256=0),0,ROUND((AC254+AH258)/AB256,0))</f>
        <v>0</v>
      </c>
      <c r="AC253" s="51">
        <f t="shared" ref="AC253:AC254" si="4324">SUM(AD253:AJ253)</f>
        <v>0</v>
      </c>
      <c r="AD253" s="52">
        <f>październik!AD253</f>
        <v>0</v>
      </c>
      <c r="AE253" s="52">
        <f>październik!AE253</f>
        <v>0</v>
      </c>
      <c r="AF253" s="52">
        <f>październik!AF253</f>
        <v>0</v>
      </c>
      <c r="AG253" s="52">
        <f>październik!AG253</f>
        <v>0</v>
      </c>
      <c r="AH253" s="53">
        <f>październik!AH253</f>
        <v>0</v>
      </c>
      <c r="AI253" s="54">
        <f>październik!AI253</f>
        <v>0</v>
      </c>
      <c r="AJ253" s="55">
        <f>październik!AJ253</f>
        <v>0</v>
      </c>
      <c r="AK253" s="188">
        <f t="shared" ref="AK253" si="4325">IF(OR($B253=$B259,AK256=0),0,ROUND((AL254+AQ258)/AK256,0))</f>
        <v>0</v>
      </c>
      <c r="AL253" s="51">
        <f t="shared" ref="AL253:AL254" si="4326">SUM(AM253:AS253)</f>
        <v>0</v>
      </c>
      <c r="AM253" s="52">
        <f>październik!AM253</f>
        <v>0</v>
      </c>
      <c r="AN253" s="52">
        <f>październik!AN253</f>
        <v>0</v>
      </c>
      <c r="AO253" s="52">
        <f>październik!AO253</f>
        <v>0</v>
      </c>
      <c r="AP253" s="52">
        <f>październik!AP253</f>
        <v>0</v>
      </c>
      <c r="AQ253" s="53">
        <f>październik!AQ253</f>
        <v>0</v>
      </c>
      <c r="AR253" s="54">
        <f>październik!AR253</f>
        <v>0</v>
      </c>
      <c r="AS253" s="55">
        <f>październik!AS253</f>
        <v>0</v>
      </c>
      <c r="AT253" s="188">
        <f t="shared" ref="AT253" si="4327">IF(OR($B253=$B259,AT256=0),0,ROUND((AU254+AZ258)/AT256,0))</f>
        <v>0</v>
      </c>
      <c r="AU253" s="51">
        <f t="shared" ref="AU253:AU254" si="4328">SUM(AV253:BB253)</f>
        <v>0</v>
      </c>
      <c r="AV253" s="52">
        <f t="shared" ref="AV253" si="4329">IF(SUM($AM$9:$AS$9)=SUM($AV$9:$BB$9),AM253,IF(AND(SUM($AV$9:$BB$9)&gt;42,SUM($AV$9:$BB$9)&lt;49),AM253,0))</f>
        <v>0</v>
      </c>
      <c r="AW253" s="52">
        <f t="shared" ref="AW253" si="4330">IF(SUM($AM$9:$AS$9)=SUM($AV$9:$BB$9),AN253,IF(AND(SUM($AV$9:$BB$9)&gt;42,SUM($AV$9:$BB$9)&lt;49),AN253,0))</f>
        <v>0</v>
      </c>
      <c r="AX253" s="52">
        <f t="shared" ref="AX253" si="4331">IF(SUM($AM$9:$AS$9)=SUM($AV$9:$BB$9),AO253,IF(AND(SUM($AV$9:$BB$9)&gt;42,SUM($AV$9:$BB$9)&lt;49),AO253,0))</f>
        <v>0</v>
      </c>
      <c r="AY253" s="52">
        <f t="shared" ref="AY253" si="4332">IF(SUM($AM$9:$AS$9)=SUM($AV$9:$BB$9),AP253,IF(AND(SUM($AV$9:$BB$9)&gt;42,SUM($AV$9:$BB$9)&lt;49),AP253,0))</f>
        <v>0</v>
      </c>
      <c r="AZ253" s="53">
        <f t="shared" ref="AZ253" si="4333">IF(SUM($AM$9:$AS$9)=SUM($AV$9:$BB$9),AQ253,IF(AND(SUM($AV$9:$BB$9)&gt;42,SUM($AV$9:$BB$9)&lt;49),AQ253,0))</f>
        <v>0</v>
      </c>
      <c r="BA253" s="54">
        <f t="shared" ref="BA253" si="4334">IF(SUM($AM$9:$AS$9)=SUM($AV$9:$BB$9),AR253,IF(AND(SUM($AV$9:$BB$9)&gt;42,SUM($AV$9:$BB$9)&lt;49),AR253,0))</f>
        <v>0</v>
      </c>
      <c r="BB253" s="55">
        <f t="shared" ref="BB253" si="4335">IF(SUM($AM$9:$AS$9)=SUM($AV$9:$BB$9),AS253,IF(AND(SUM($AV$9:$BB$9)&gt;42,SUM($AV$9:$BB$9)&lt;49),AS253,0))</f>
        <v>0</v>
      </c>
    </row>
    <row r="254" spans="1:54" ht="12.75" hidden="1" customHeight="1" x14ac:dyDescent="0.2">
      <c r="B254" s="93"/>
      <c r="C254" s="94"/>
      <c r="D254" s="95"/>
      <c r="E254" s="115"/>
      <c r="F254" s="140" t="b">
        <f t="shared" ref="F254" si="4336">IF($B247=$B253,OR(F248,G253&lt;F253),G253&lt;F253)</f>
        <v>0</v>
      </c>
      <c r="G254" s="189">
        <f t="shared" ref="G254" si="4337">IF(AND($B247=$B253,$B247&lt;&gt;"",$B247&lt;&gt;0),G253+G248,G253)</f>
        <v>18</v>
      </c>
      <c r="H254" s="120"/>
      <c r="I254" s="165">
        <f t="shared" si="4318"/>
        <v>0</v>
      </c>
      <c r="J254" s="194">
        <f t="shared" ref="J254" si="4338">7-COUNTIF(L253:R253,0)-COUNTIF(L253:R253,"")</f>
        <v>0</v>
      </c>
      <c r="K254" s="22">
        <f t="shared" si="4320"/>
        <v>0</v>
      </c>
      <c r="L254" s="35">
        <f t="shared" ref="L254:R254" si="4339">IF($B247=$B253,L253+L248,L253)</f>
        <v>0</v>
      </c>
      <c r="M254" s="35">
        <f t="shared" si="4339"/>
        <v>0</v>
      </c>
      <c r="N254" s="35">
        <f t="shared" si="4339"/>
        <v>0</v>
      </c>
      <c r="O254" s="35">
        <f t="shared" si="4339"/>
        <v>0</v>
      </c>
      <c r="P254" s="36">
        <f t="shared" si="4339"/>
        <v>0</v>
      </c>
      <c r="Q254" s="37">
        <f t="shared" si="4339"/>
        <v>0</v>
      </c>
      <c r="R254" s="38">
        <f t="shared" si="4339"/>
        <v>0</v>
      </c>
      <c r="S254" s="194">
        <f t="shared" ref="S254" si="4340">7-COUNTIF(U253:AA253,0)-COUNTIF(U253:AA253,"")</f>
        <v>0</v>
      </c>
      <c r="T254" s="22">
        <f t="shared" si="4322"/>
        <v>0</v>
      </c>
      <c r="U254" s="35">
        <f t="shared" ref="U254:AA254" si="4341">IF($B247=$B253,U253+U248,U253)</f>
        <v>0</v>
      </c>
      <c r="V254" s="35">
        <f t="shared" si="4341"/>
        <v>0</v>
      </c>
      <c r="W254" s="35">
        <f t="shared" si="4341"/>
        <v>0</v>
      </c>
      <c r="X254" s="35">
        <f t="shared" si="4341"/>
        <v>0</v>
      </c>
      <c r="Y254" s="36">
        <f t="shared" si="4341"/>
        <v>0</v>
      </c>
      <c r="Z254" s="37">
        <f t="shared" si="4341"/>
        <v>0</v>
      </c>
      <c r="AA254" s="38">
        <f t="shared" si="4341"/>
        <v>0</v>
      </c>
      <c r="AB254" s="194">
        <f t="shared" ref="AB254" si="4342">7-COUNTIF(AD253:AJ253,0)-COUNTIF(AD253:AJ253,"")</f>
        <v>0</v>
      </c>
      <c r="AC254" s="22">
        <f t="shared" si="4324"/>
        <v>0</v>
      </c>
      <c r="AD254" s="35">
        <f t="shared" ref="AD254:AJ254" si="4343">IF($B247=$B253,AD253+AD248,AD253)</f>
        <v>0</v>
      </c>
      <c r="AE254" s="35">
        <f t="shared" si="4343"/>
        <v>0</v>
      </c>
      <c r="AF254" s="35">
        <f t="shared" si="4343"/>
        <v>0</v>
      </c>
      <c r="AG254" s="35">
        <f t="shared" si="4343"/>
        <v>0</v>
      </c>
      <c r="AH254" s="36">
        <f t="shared" si="4343"/>
        <v>0</v>
      </c>
      <c r="AI254" s="37">
        <f t="shared" si="4343"/>
        <v>0</v>
      </c>
      <c r="AJ254" s="38">
        <f t="shared" si="4343"/>
        <v>0</v>
      </c>
      <c r="AK254" s="194">
        <f t="shared" ref="AK254" si="4344">7-COUNTIF(AM253:AS253,0)-COUNTIF(AM253:AS253,"")</f>
        <v>0</v>
      </c>
      <c r="AL254" s="22">
        <f t="shared" si="4326"/>
        <v>0</v>
      </c>
      <c r="AM254" s="35">
        <f t="shared" ref="AM254:AS254" si="4345">IF($B247=$B253,AM253+AM248,AM253)</f>
        <v>0</v>
      </c>
      <c r="AN254" s="35">
        <f t="shared" si="4345"/>
        <v>0</v>
      </c>
      <c r="AO254" s="35">
        <f t="shared" si="4345"/>
        <v>0</v>
      </c>
      <c r="AP254" s="35">
        <f t="shared" si="4345"/>
        <v>0</v>
      </c>
      <c r="AQ254" s="36">
        <f t="shared" si="4345"/>
        <v>0</v>
      </c>
      <c r="AR254" s="37">
        <f t="shared" si="4345"/>
        <v>0</v>
      </c>
      <c r="AS254" s="38">
        <f t="shared" si="4345"/>
        <v>0</v>
      </c>
      <c r="AT254" s="194">
        <f t="shared" ref="AT254" si="4346">7-COUNTIF(AV253:BB253,0)-COUNTIF(AV253:BB253,"")</f>
        <v>0</v>
      </c>
      <c r="AU254" s="22">
        <f t="shared" si="4328"/>
        <v>0</v>
      </c>
      <c r="AV254" s="35">
        <f t="shared" ref="AV254:BB254" si="4347">IF($B247=$B253,AV253+AV248,AV253)</f>
        <v>0</v>
      </c>
      <c r="AW254" s="35">
        <f t="shared" si="4347"/>
        <v>0</v>
      </c>
      <c r="AX254" s="35">
        <f t="shared" si="4347"/>
        <v>0</v>
      </c>
      <c r="AY254" s="35">
        <f t="shared" si="4347"/>
        <v>0</v>
      </c>
      <c r="AZ254" s="36">
        <f t="shared" si="4347"/>
        <v>0</v>
      </c>
      <c r="BA254" s="37">
        <f t="shared" si="4347"/>
        <v>0</v>
      </c>
      <c r="BB254" s="38">
        <f t="shared" si="4347"/>
        <v>0</v>
      </c>
    </row>
    <row r="255" spans="1:54" ht="15" hidden="1" customHeight="1" x14ac:dyDescent="0.2">
      <c r="B255" s="116"/>
      <c r="C255" s="117"/>
      <c r="D255" s="118"/>
      <c r="E255" s="119"/>
      <c r="F255" s="92"/>
      <c r="G255" s="190">
        <f t="shared" ref="G255" si="4348">IF(AND($B247=$B253,$B247&lt;&gt;"",$B247&lt;&gt;0),F253+G249,F253)</f>
        <v>18</v>
      </c>
      <c r="H255" s="121"/>
      <c r="I255" s="165">
        <f t="shared" si="4318"/>
        <v>0</v>
      </c>
      <c r="J255" s="195">
        <f t="shared" ref="J255" si="4349">IF($B253=$B247,COUNTIF(L255:R255,0),COUNTIF(L256:R256,0)+COUNTIF(L256:R256,""))</f>
        <v>7</v>
      </c>
      <c r="K255" s="39">
        <f t="shared" ref="K255:R255" si="4350">IF($B247=$B253,K256+K249,K256)</f>
        <v>0</v>
      </c>
      <c r="L255" s="40">
        <f t="shared" si="4350"/>
        <v>0</v>
      </c>
      <c r="M255" s="40">
        <f t="shared" si="4350"/>
        <v>0</v>
      </c>
      <c r="N255" s="40">
        <f t="shared" si="4350"/>
        <v>0</v>
      </c>
      <c r="O255" s="40">
        <f t="shared" si="4350"/>
        <v>0</v>
      </c>
      <c r="P255" s="41">
        <f t="shared" si="4350"/>
        <v>0</v>
      </c>
      <c r="Q255" s="42">
        <f t="shared" si="4350"/>
        <v>0</v>
      </c>
      <c r="R255" s="43">
        <f t="shared" si="4350"/>
        <v>0</v>
      </c>
      <c r="S255" s="195">
        <f t="shared" ref="S255" si="4351">IF($B253=$B247,COUNTIF(U255:AA255,0),COUNTIF(U256:AA256,0)+COUNTIF(U256:AA256,""))</f>
        <v>7</v>
      </c>
      <c r="T255" s="39">
        <f t="shared" ref="T255:AA255" si="4352">IF($B247=$B253,T256+T249,T256)</f>
        <v>0</v>
      </c>
      <c r="U255" s="40">
        <f t="shared" si="4352"/>
        <v>0</v>
      </c>
      <c r="V255" s="40">
        <f t="shared" si="4352"/>
        <v>0</v>
      </c>
      <c r="W255" s="40">
        <f t="shared" si="4352"/>
        <v>0</v>
      </c>
      <c r="X255" s="40">
        <f t="shared" si="4352"/>
        <v>0</v>
      </c>
      <c r="Y255" s="41">
        <f t="shared" si="4352"/>
        <v>0</v>
      </c>
      <c r="Z255" s="42">
        <f t="shared" si="4352"/>
        <v>0</v>
      </c>
      <c r="AA255" s="43">
        <f t="shared" si="4352"/>
        <v>0</v>
      </c>
      <c r="AB255" s="195">
        <f t="shared" ref="AB255" si="4353">IF($B253=$B247,COUNTIF(AD255:AJ255,0),COUNTIF(AD256:AJ256,0)+COUNTIF(AD256:AJ256,""))</f>
        <v>7</v>
      </c>
      <c r="AC255" s="39">
        <f t="shared" ref="AC255:AJ255" si="4354">IF($B247=$B253,AC256+AC249,AC256)</f>
        <v>0</v>
      </c>
      <c r="AD255" s="40">
        <f t="shared" si="4354"/>
        <v>0</v>
      </c>
      <c r="AE255" s="40">
        <f t="shared" si="4354"/>
        <v>0</v>
      </c>
      <c r="AF255" s="40">
        <f t="shared" si="4354"/>
        <v>0</v>
      </c>
      <c r="AG255" s="40">
        <f t="shared" si="4354"/>
        <v>0</v>
      </c>
      <c r="AH255" s="41">
        <f t="shared" si="4354"/>
        <v>0</v>
      </c>
      <c r="AI255" s="42">
        <f t="shared" si="4354"/>
        <v>0</v>
      </c>
      <c r="AJ255" s="43">
        <f t="shared" si="4354"/>
        <v>0</v>
      </c>
      <c r="AK255" s="195">
        <f t="shared" ref="AK255" si="4355">IF($B253=$B247,COUNTIF(AM255:AS255,0),COUNTIF(AM256:AS256,0)+COUNTIF(AM256:AS256,""))</f>
        <v>7</v>
      </c>
      <c r="AL255" s="39">
        <f t="shared" ref="AL255:AS255" si="4356">IF($B247=$B253,AL256+AL249,AL256)</f>
        <v>0</v>
      </c>
      <c r="AM255" s="40">
        <f t="shared" si="4356"/>
        <v>0</v>
      </c>
      <c r="AN255" s="40">
        <f t="shared" si="4356"/>
        <v>0</v>
      </c>
      <c r="AO255" s="40">
        <f t="shared" si="4356"/>
        <v>0</v>
      </c>
      <c r="AP255" s="40">
        <f t="shared" si="4356"/>
        <v>0</v>
      </c>
      <c r="AQ255" s="41">
        <f t="shared" si="4356"/>
        <v>0</v>
      </c>
      <c r="AR255" s="42">
        <f t="shared" si="4356"/>
        <v>0</v>
      </c>
      <c r="AS255" s="43">
        <f t="shared" si="4356"/>
        <v>0</v>
      </c>
      <c r="AT255" s="195">
        <f t="shared" ref="AT255" si="4357">IF($B253=$B247,COUNTIF(AV255:BB255,0),COUNTIF(AV256:BB256,0)+COUNTIF(AV256:BB256,""))</f>
        <v>7</v>
      </c>
      <c r="AU255" s="39">
        <f t="shared" ref="AU255:BB255" si="4358">IF($B247=$B253,AU256+AU249,AU256)</f>
        <v>0</v>
      </c>
      <c r="AV255" s="40">
        <f t="shared" si="4358"/>
        <v>0</v>
      </c>
      <c r="AW255" s="40">
        <f t="shared" si="4358"/>
        <v>0</v>
      </c>
      <c r="AX255" s="40">
        <f t="shared" si="4358"/>
        <v>0</v>
      </c>
      <c r="AY255" s="40">
        <f t="shared" si="4358"/>
        <v>0</v>
      </c>
      <c r="AZ255" s="41">
        <f t="shared" si="4358"/>
        <v>0</v>
      </c>
      <c r="BA255" s="42">
        <f t="shared" si="4358"/>
        <v>0</v>
      </c>
      <c r="BB255" s="43">
        <f t="shared" si="4358"/>
        <v>0</v>
      </c>
    </row>
    <row r="256" spans="1:54" ht="15.75" customHeight="1" x14ac:dyDescent="0.2">
      <c r="A256" s="1">
        <f t="shared" ref="A256" si="4359">A253</f>
        <v>0</v>
      </c>
      <c r="B256" s="313">
        <f t="shared" ref="B256" si="4360">B250+1</f>
        <v>40</v>
      </c>
      <c r="C256" s="314"/>
      <c r="D256" s="314"/>
      <c r="E256" s="314"/>
      <c r="F256" s="31"/>
      <c r="G256" s="183"/>
      <c r="H256" s="122">
        <f t="shared" ref="H256" si="4361">5-COUNTIF(AU253,0)-COUNTIF(AL253,0)-COUNTIF(AC253,0)-COUNTIF(T253,0)-COUNTIF(K253,0)</f>
        <v>0</v>
      </c>
      <c r="I256" s="165">
        <f t="shared" si="4318"/>
        <v>0</v>
      </c>
      <c r="J256" s="187">
        <f t="shared" ref="J256" si="4362">IF($B253=$B247,J250+IF($F253&lt;&gt;$G253,(K253+$G255-$G254)/$F253,K253/$F253),IF($F253&lt;&gt;G253,(K253+$G255-$G254)/$F253,K253/$F253))</f>
        <v>0</v>
      </c>
      <c r="K256" s="7">
        <f t="shared" ref="K256:K257" si="4363">SUM(L256:R256)</f>
        <v>0</v>
      </c>
      <c r="L256" s="26">
        <f t="shared" ref="L256:R256" si="4364">L253</f>
        <v>0</v>
      </c>
      <c r="M256" s="26">
        <f t="shared" si="4364"/>
        <v>0</v>
      </c>
      <c r="N256" s="26">
        <f t="shared" si="4364"/>
        <v>0</v>
      </c>
      <c r="O256" s="26">
        <f t="shared" si="4364"/>
        <v>0</v>
      </c>
      <c r="P256" s="26">
        <f t="shared" si="4364"/>
        <v>0</v>
      </c>
      <c r="Q256" s="29">
        <f t="shared" si="4364"/>
        <v>0</v>
      </c>
      <c r="R256" s="23">
        <f t="shared" si="4364"/>
        <v>0</v>
      </c>
      <c r="S256" s="187">
        <f t="shared" ref="S256" si="4365">IF($B253=$B247,S250+IF($F253&lt;&gt;$G253,(T253+$G255-$G254)/$F253,T253/$F253),IF($F253&lt;&gt;P253,(T253+$G255-$G254)/$F253,T253/$F253))</f>
        <v>0</v>
      </c>
      <c r="T256" s="7">
        <f t="shared" ref="T256:T257" si="4366">SUM(U256:AA256)</f>
        <v>0</v>
      </c>
      <c r="U256" s="26">
        <f t="shared" ref="U256:AA256" si="4367">U253</f>
        <v>0</v>
      </c>
      <c r="V256" s="26">
        <f t="shared" si="4367"/>
        <v>0</v>
      </c>
      <c r="W256" s="26">
        <f t="shared" si="4367"/>
        <v>0</v>
      </c>
      <c r="X256" s="26">
        <f t="shared" si="4367"/>
        <v>0</v>
      </c>
      <c r="Y256" s="113">
        <f t="shared" si="4367"/>
        <v>0</v>
      </c>
      <c r="Z256" s="29">
        <f t="shared" si="4367"/>
        <v>0</v>
      </c>
      <c r="AA256" s="23">
        <f t="shared" si="4367"/>
        <v>0</v>
      </c>
      <c r="AB256" s="187">
        <f t="shared" ref="AB256" si="4368">IF($B253=$B247,AB250+IF($F253&lt;&gt;$G253,(AC253+$G255-$G254)/$F253,AC253/$F253),IF($F253&lt;&gt;Y253,(AC253+$G255-$G254)/$F253,AC253/$F253))</f>
        <v>0</v>
      </c>
      <c r="AC256" s="7">
        <f t="shared" ref="AC256:AC257" si="4369">SUM(AD256:AJ256)</f>
        <v>0</v>
      </c>
      <c r="AD256" s="26">
        <f t="shared" ref="AD256:AJ256" si="4370">AD253</f>
        <v>0</v>
      </c>
      <c r="AE256" s="26">
        <f t="shared" si="4370"/>
        <v>0</v>
      </c>
      <c r="AF256" s="26">
        <f t="shared" si="4370"/>
        <v>0</v>
      </c>
      <c r="AG256" s="26">
        <f t="shared" si="4370"/>
        <v>0</v>
      </c>
      <c r="AH256" s="113">
        <f t="shared" si="4370"/>
        <v>0</v>
      </c>
      <c r="AI256" s="29">
        <f t="shared" si="4370"/>
        <v>0</v>
      </c>
      <c r="AJ256" s="23">
        <f t="shared" si="4370"/>
        <v>0</v>
      </c>
      <c r="AK256" s="187">
        <f t="shared" ref="AK256" si="4371">IF($B253=$B247,AK250+IF($F253&lt;&gt;$G253,(AL253+$G255-$G254)/$F253,AL253/$F253),IF($F253&lt;&gt;AH253,(AL253+$G255-$G254)/$F253,AL253/$F253))</f>
        <v>0</v>
      </c>
      <c r="AL256" s="7">
        <f t="shared" ref="AL256:AL257" si="4372">SUM(AM256:AS256)</f>
        <v>0</v>
      </c>
      <c r="AM256" s="26">
        <f t="shared" ref="AM256:AS256" si="4373">AM253</f>
        <v>0</v>
      </c>
      <c r="AN256" s="26">
        <f t="shared" si="4373"/>
        <v>0</v>
      </c>
      <c r="AO256" s="26">
        <f t="shared" si="4373"/>
        <v>0</v>
      </c>
      <c r="AP256" s="26">
        <f t="shared" si="4373"/>
        <v>0</v>
      </c>
      <c r="AQ256" s="113">
        <f t="shared" si="4373"/>
        <v>0</v>
      </c>
      <c r="AR256" s="29">
        <f t="shared" si="4373"/>
        <v>0</v>
      </c>
      <c r="AS256" s="23">
        <f t="shared" si="4373"/>
        <v>0</v>
      </c>
      <c r="AT256" s="187">
        <f t="shared" ref="AT256" si="4374">IF($B253=$B247,AT250+IF($F253&lt;&gt;$G253,(AU253+$G255-$G254)/$F253,AU253/$F253),IF($F253&lt;&gt;AQ253,(AU253+$G255-$G254)/$F253,AU253/$F253))</f>
        <v>0</v>
      </c>
      <c r="AU256" s="7">
        <f t="shared" ref="AU256:AU257" si="4375">SUM(AV256:BB256)</f>
        <v>0</v>
      </c>
      <c r="AV256" s="6">
        <f t="shared" ref="AV256" si="4376">IF(SUM($AM$9:$AS$9)=SUM($AV$9:$BB$9),AV253,IF(AND(SUM($AV$9:$BB$9)&gt;42,SUM($AV$9:$BB$9)&lt;49),AV253,0))</f>
        <v>0</v>
      </c>
      <c r="AW256" s="6">
        <f t="shared" ref="AW256:BB256" si="4377">IF(SUM($AM$9:$AS$9)=SUM($AV$9:$BB$9),AW253,IF(AND(SUM($AV$9:$BB$9)&gt;42,SUM($AV$9:$BB$9)&lt;49),AW253,0))</f>
        <v>0</v>
      </c>
      <c r="AX256" s="6">
        <f t="shared" si="4377"/>
        <v>0</v>
      </c>
      <c r="AY256" s="6">
        <f t="shared" si="4377"/>
        <v>0</v>
      </c>
      <c r="AZ256" s="26">
        <f t="shared" si="4377"/>
        <v>0</v>
      </c>
      <c r="BA256" s="29">
        <f t="shared" si="4377"/>
        <v>0</v>
      </c>
      <c r="BB256" s="23">
        <f t="shared" si="4377"/>
        <v>0</v>
      </c>
    </row>
    <row r="257" spans="1:54" ht="15.75" customHeight="1" x14ac:dyDescent="0.2">
      <c r="A257" s="1">
        <f t="shared" ref="A257:A258" si="4378">A256</f>
        <v>0</v>
      </c>
      <c r="B257" s="313"/>
      <c r="C257" s="314"/>
      <c r="D257" s="314"/>
      <c r="E257" s="314"/>
      <c r="F257" s="31"/>
      <c r="G257" s="183"/>
      <c r="H257" s="123">
        <f t="shared" ref="H257" si="4379">IF($B253=$B247,H251+F257,$F257)</f>
        <v>0</v>
      </c>
      <c r="I257" s="165">
        <f t="shared" si="4318"/>
        <v>0</v>
      </c>
      <c r="J257" s="141">
        <f t="shared" ref="J257" si="4380">IF($H256=0,0,IF($B247=$B253,IF($H258&gt;0,$H258+J251,K253+J251),IF($H258&gt;0,$H258,K253)))</f>
        <v>0</v>
      </c>
      <c r="K257" s="7">
        <f t="shared" si="4363"/>
        <v>0</v>
      </c>
      <c r="L257" s="6"/>
      <c r="M257" s="6"/>
      <c r="N257" s="6"/>
      <c r="O257" s="6"/>
      <c r="P257" s="26"/>
      <c r="Q257" s="29"/>
      <c r="R257" s="23"/>
      <c r="S257" s="141">
        <f t="shared" ref="S257" si="4381">IF($H256=0,0,IF($B247=$B253,IF($H258&gt;0,$H258+S251,T253+S251),IF($H258&gt;0,$H258,T253)))</f>
        <v>0</v>
      </c>
      <c r="T257" s="7">
        <f t="shared" si="4366"/>
        <v>0</v>
      </c>
      <c r="U257" s="6"/>
      <c r="V257" s="6"/>
      <c r="W257" s="6"/>
      <c r="X257" s="6"/>
      <c r="Y257" s="26"/>
      <c r="Z257" s="29"/>
      <c r="AA257" s="23"/>
      <c r="AB257" s="141">
        <f t="shared" ref="AB257" si="4382">IF($H256=0,0,IF($B247=$B253,IF($H258&gt;0,$H258+AB251,AC253+AB251),IF($H258&gt;0,$H258,AC253)))</f>
        <v>0</v>
      </c>
      <c r="AC257" s="7">
        <f t="shared" si="4369"/>
        <v>0</v>
      </c>
      <c r="AD257" s="6"/>
      <c r="AE257" s="6"/>
      <c r="AF257" s="6"/>
      <c r="AG257" s="6"/>
      <c r="AH257" s="26"/>
      <c r="AI257" s="29"/>
      <c r="AJ257" s="23"/>
      <c r="AK257" s="141">
        <f t="shared" ref="AK257" si="4383">IF($H256=0,0,IF($B247=$B253,IF($H258&gt;0,$H258+AK251,AL253+AK251),IF($H258&gt;0,$H258,AL253)))</f>
        <v>0</v>
      </c>
      <c r="AL257" s="7">
        <f t="shared" si="4372"/>
        <v>0</v>
      </c>
      <c r="AM257" s="6"/>
      <c r="AN257" s="6"/>
      <c r="AO257" s="6"/>
      <c r="AP257" s="6"/>
      <c r="AQ257" s="26"/>
      <c r="AR257" s="29"/>
      <c r="AS257" s="23"/>
      <c r="AT257" s="141">
        <f t="shared" ref="AT257" si="4384">IF($H256=0,0,IF($B247=$B253,IF($H258&gt;0,$H258+AT251,AU253+AT251),IF($H258&gt;0,$H258,AU253)))</f>
        <v>0</v>
      </c>
      <c r="AU257" s="7">
        <f t="shared" si="4375"/>
        <v>0</v>
      </c>
      <c r="AV257" s="6"/>
      <c r="AW257" s="6"/>
      <c r="AX257" s="6"/>
      <c r="AY257" s="6"/>
      <c r="AZ257" s="26"/>
      <c r="BA257" s="29"/>
      <c r="BB257" s="23"/>
    </row>
    <row r="258" spans="1:54" ht="18.75" customHeight="1" thickBot="1" x14ac:dyDescent="0.25">
      <c r="A258" s="1">
        <f t="shared" si="4378"/>
        <v>0</v>
      </c>
      <c r="B258" s="316" t="str">
        <f>IF(B253="",Wydruk!$AE$6,IF(J254=0,Wydruk!$AE$7,IF(AND(G254&lt;G255,B253&lt;&gt;$B259),Wydruk!$AE$13,IF(AND($B253=$B247,$B253&lt;&gt;$B259),IF(OR(OR(J258&lt;4,J258&gt;5),OR(S258&lt;4,S258&gt;5),OR(AB258&lt;4,AB258&gt;5),OR(AK258&lt;4,AK258&gt;5),OR(AND(AT258&lt;4,AT258&gt;0),AT258&gt;5)),Wydruk!$AE$8,Wydruk!$AE$9),IF($B253=$B259,IF($F257&lt;&gt;0,Wydruk!$AE$12,Wydruk!$AE$10),IF(OR(OR(J254&lt;4,J254&gt;5),OR(S254&lt;4,S254&gt;5),OR(AB254&lt;4,AB254&gt;5),OR(AK254&lt;4,AK254&gt;5),OR(AND(AT254&lt;4,AT254&gt;0),AT254&gt;5)),Wydruk!$AE$8,Wydruk!$AE$11))))))</f>
        <v>Uzupełnij liczby godzin tygodniowego planu</v>
      </c>
      <c r="C258" s="317"/>
      <c r="D258" s="317"/>
      <c r="E258" s="317"/>
      <c r="F258" s="203">
        <f>październik!F258</f>
        <v>0</v>
      </c>
      <c r="G258" s="204">
        <f>październik!G258</f>
        <v>0</v>
      </c>
      <c r="H258" s="205">
        <f t="shared" ref="H258" si="4385">IF(OR($G258=0,$F258=0,$G258="",$F258=""),0,$G258/$F258)</f>
        <v>0</v>
      </c>
      <c r="I258" s="206"/>
      <c r="J258" s="207">
        <f t="shared" ref="J258" si="4386">IF($B247=$B253,IF(L253+L248&gt;0,1,0)+IF(M253+M248&gt;0,1,0)+IF(N253+N248&gt;0,1,0)+IF(O253+O248&gt;0,1,0)+IF(P253+P248&gt;0,1,0)+IF(Q253+Q248&gt;0,1,0)+IF(R253+R248&gt;0,1,0),J254)</f>
        <v>0</v>
      </c>
      <c r="K258" s="208">
        <f t="shared" ref="K258" si="4387">IF(OR($B253=$B259,J258=0,(K254-Q258+O258)&lt;=0),0,(K254-Q258+O258)/J258)</f>
        <v>0</v>
      </c>
      <c r="L258" s="209">
        <f t="shared" ref="L258" si="4388">IF(K258*(7-J255)&lt;=0,0,K258*(7-J255))</f>
        <v>0</v>
      </c>
      <c r="M258" s="308">
        <f t="shared" ref="M258" si="4389">ROUND(IF(OR(K255-K258*(7-J255)+P258&lt;0,$B253=$B259,K258&lt;=0,K255=0),0,IF(K255-K258*(7-J255)+P258&gt;Q258-O258+P258,Q258-O258+P258,K255-K258*(7-J255)+P258)),1)</f>
        <v>0</v>
      </c>
      <c r="N258" s="309"/>
      <c r="O258" s="210">
        <f t="shared" ref="O258" si="4390">IF(OR($B253=$B259,J254=0),0,IF($B253=$B247,J253,$F253))</f>
        <v>0</v>
      </c>
      <c r="P258" s="211">
        <f t="shared" ref="P258" si="4391">IF(OR($B253=$B259,J258=0),0,$G255-$G254)</f>
        <v>0</v>
      </c>
      <c r="Q258" s="212">
        <f t="shared" ref="Q258" si="4392">IF(OR($B253=$B259,J258=0),0,J257)</f>
        <v>0</v>
      </c>
      <c r="R258" s="213">
        <f t="shared" ref="R258" si="4393">IF($B253=$B259,0,K255)</f>
        <v>0</v>
      </c>
      <c r="S258" s="207">
        <f t="shared" ref="S258" si="4394">IF($B247=$B253,IF(U253+U248&gt;0,1,0)+IF(V253+V248&gt;0,1,0)+IF(W253+W248&gt;0,1,0)+IF(X253+X248&gt;0,1,0)+IF(Y253+Y248&gt;0,1,0)+IF(Z253+Z248&gt;0,1,0)+IF(AA253+AA248&gt;0,1,0),S254)</f>
        <v>0</v>
      </c>
      <c r="T258" s="208">
        <f t="shared" ref="T258" si="4395">IF(OR($B253=$B259,S258=0,(T254-Z258+X258)&lt;=0),0,(T254-Z258+X258)/S258)</f>
        <v>0</v>
      </c>
      <c r="U258" s="209">
        <f t="shared" ref="U258" si="4396">IF(T258*(7-S255)&lt;=0,0,T258*(7-S255))</f>
        <v>0</v>
      </c>
      <c r="V258" s="308">
        <f t="shared" ref="V258" si="4397">ROUND(IF(OR(T255-T258*(7-S255)+Y258&lt;0,$B253=$B259,T258&lt;=0,T255=0),0,IF(T255-T258*(7-S255)+Y258&gt;Z258-X258+Y258,Z258-X258+Y258,T255-T258*(7-S255)+Y258)),1)</f>
        <v>0</v>
      </c>
      <c r="W258" s="309"/>
      <c r="X258" s="210">
        <f t="shared" ref="X258" si="4398">IF(OR($B253=$B259,S254=0),0,IF($B253=$B247,S253,$F253))</f>
        <v>0</v>
      </c>
      <c r="Y258" s="211">
        <f t="shared" ref="Y258" si="4399">IF(OR($B253=$B259,S258=0),0,$G255-$G254)</f>
        <v>0</v>
      </c>
      <c r="Z258" s="212">
        <f t="shared" ref="Z258" si="4400">IF(OR($B253=$B259,S258=0),0,S257)</f>
        <v>0</v>
      </c>
      <c r="AA258" s="213">
        <f t="shared" ref="AA258" si="4401">IF($B253=$B259,0,T255)</f>
        <v>0</v>
      </c>
      <c r="AB258" s="207">
        <f t="shared" ref="AB258" si="4402">IF($B247=$B253,IF(AD253+AD248&gt;0,1,0)+IF(AE253+AE248&gt;0,1,0)+IF(AF253+AF248&gt;0,1,0)+IF(AG253+AG248&gt;0,1,0)+IF(AH253+AH248&gt;0,1,0)+IF(AI253+AI248&gt;0,1,0)+IF(AJ253+AJ248&gt;0,1,0),AB254)</f>
        <v>0</v>
      </c>
      <c r="AC258" s="208">
        <f t="shared" ref="AC258" si="4403">IF(OR($B253=$B259,AB258=0,(AC254-AI258+AG258)&lt;=0),0,(AC254-AI258+AG258)/AB258)</f>
        <v>0</v>
      </c>
      <c r="AD258" s="209">
        <f t="shared" ref="AD258" si="4404">IF(AC258*(7-AB255)&lt;=0,0,AC258*(7-AB255))</f>
        <v>0</v>
      </c>
      <c r="AE258" s="308">
        <f t="shared" ref="AE258" si="4405">ROUND(IF(OR(AC255-AC258*(7-AB255)+AH258&lt;0,$B253=$B259,AC258&lt;=0,AC255=0),0,IF(AC255-AC258*(7-AB255)+AH258&gt;AI258-AG258+AH258,AI258-AG258+AH258,AC255-AC258*(7-AB255)+AH258)),1)</f>
        <v>0</v>
      </c>
      <c r="AF258" s="309"/>
      <c r="AG258" s="210">
        <f t="shared" ref="AG258" si="4406">IF(OR($B253=$B259,AB254=0),0,IF($B253=$B247,AB253,$F253))</f>
        <v>0</v>
      </c>
      <c r="AH258" s="211">
        <f t="shared" ref="AH258" si="4407">IF(OR($B253=$B259,AB258=0),0,$G255-$G254)</f>
        <v>0</v>
      </c>
      <c r="AI258" s="212">
        <f t="shared" ref="AI258" si="4408">IF(OR($B253=$B259,AB258=0),0,AB257)</f>
        <v>0</v>
      </c>
      <c r="AJ258" s="213">
        <f t="shared" ref="AJ258" si="4409">IF($B253=$B259,0,AC255)</f>
        <v>0</v>
      </c>
      <c r="AK258" s="207">
        <f t="shared" ref="AK258" si="4410">IF($B247=$B253,IF(AM253+AM248&gt;0,1,0)+IF(AN253+AN248&gt;0,1,0)+IF(AO253+AO248&gt;0,1,0)+IF(AP253+AP248&gt;0,1,0)+IF(AQ253+AQ248&gt;0,1,0)+IF(AR253+AR248&gt;0,1,0)+IF(AS253+AS248&gt;0,1,0),AK254)</f>
        <v>0</v>
      </c>
      <c r="AL258" s="208">
        <f t="shared" ref="AL258" si="4411">IF(OR($B253=$B259,AK258=0,(AL254-AR258+AP258)&lt;=0),0,(AL254-AR258+AP258)/AK258)</f>
        <v>0</v>
      </c>
      <c r="AM258" s="209">
        <f t="shared" ref="AM258" si="4412">IF(AL258*(7-AK255)&lt;=0,0,AL258*(7-AK255))</f>
        <v>0</v>
      </c>
      <c r="AN258" s="308">
        <f t="shared" ref="AN258" si="4413">ROUND(IF(OR(AL255-AL258*(7-AK255)+AQ258&lt;0,$B253=$B259,AL258&lt;=0,AL255=0),0,IF(AL255-AL258*(7-AK255)+AQ258&gt;AR258-AP258+AQ258,AR258-AP258+AQ258,AL255-AL258*(7-AK255)+AQ258)),1)</f>
        <v>0</v>
      </c>
      <c r="AO258" s="309"/>
      <c r="AP258" s="210">
        <f t="shared" ref="AP258" si="4414">IF(OR($B253=$B259,AK254=0),0,IF($B253=$B247,AK253,$F253))</f>
        <v>0</v>
      </c>
      <c r="AQ258" s="211">
        <f t="shared" ref="AQ258" si="4415">IF(OR($B253=$B259,AK258=0),0,$G255-$G254)</f>
        <v>0</v>
      </c>
      <c r="AR258" s="212">
        <f t="shared" ref="AR258" si="4416">IF(OR($B253=$B259,AK258=0),0,AK257)</f>
        <v>0</v>
      </c>
      <c r="AS258" s="213">
        <f t="shared" ref="AS258" si="4417">IF($B253=$B259,0,AL255)</f>
        <v>0</v>
      </c>
      <c r="AT258" s="207">
        <f t="shared" ref="AT258" si="4418">IF($B247=$B253,IF(AV253+AV248&gt;0,1,0)+IF(AW253+AW248&gt;0,1,0)+IF(AX253+AX248&gt;0,1,0)+IF(AY253+AY248&gt;0,1,0)+IF(AZ253+AZ248&gt;0,1,0)+IF(BA253+BA248&gt;0,1,0)+IF(BB253+BB248&gt;0,1,0),AT254)</f>
        <v>0</v>
      </c>
      <c r="AU258" s="208">
        <f t="shared" ref="AU258" si="4419">IF(OR($B253=$B259,AT258=0,(AU254-BA258+AY258)&lt;=0),0,(AU254-BA258+AY258)/AT258)</f>
        <v>0</v>
      </c>
      <c r="AV258" s="209">
        <f t="shared" ref="AV258" si="4420">IF(AU258*(7-AT255)&lt;=0,0,AU258*(7-AT255))</f>
        <v>0</v>
      </c>
      <c r="AW258" s="308">
        <f t="shared" ref="AW258" si="4421">ROUND(IF(OR(AU255-AU258*(7-AT255)+AZ258&lt;0,$B253=$B259,AU258&lt;=0,AU255=0),0,IF(AU255-AU258*(7-AT255)+AZ258&gt;BA258-AY258+AZ258,BA258-AY258+AZ258,AU255-AU258*(7-AT255)+AZ258)),1)</f>
        <v>0</v>
      </c>
      <c r="AX258" s="309"/>
      <c r="AY258" s="210">
        <f t="shared" ref="AY258" si="4422">IF(OR($B253=$B259,AT254=0),0,IF($B253=$B247,AT253,$F253))</f>
        <v>0</v>
      </c>
      <c r="AZ258" s="211">
        <f t="shared" ref="AZ258" si="4423">IF(OR($B253=$B259,AT258=0),0,$G255-$G254)</f>
        <v>0</v>
      </c>
      <c r="BA258" s="212">
        <f t="shared" ref="BA258" si="4424">IF(OR($B253=$B259,AT258=0),0,AT257)</f>
        <v>0</v>
      </c>
      <c r="BB258" s="213">
        <f t="shared" ref="BB258" si="4425">IF($B253=$B259,0,AU255)</f>
        <v>0</v>
      </c>
    </row>
    <row r="259" spans="1:54" ht="15.75" x14ac:dyDescent="0.2">
      <c r="A259" s="1" t="str">
        <f t="shared" ref="A259" si="4426">IF(B259="","1. Niewypełnione",B259)</f>
        <v>1. Niewypełnione</v>
      </c>
      <c r="B259" s="318"/>
      <c r="C259" s="318"/>
      <c r="D259" s="318"/>
      <c r="E259" s="318"/>
      <c r="F259" s="226"/>
      <c r="G259" s="226"/>
      <c r="H259" s="226"/>
      <c r="I259" s="214"/>
      <c r="J259" s="227"/>
      <c r="K259" s="228"/>
      <c r="L259" s="229"/>
      <c r="M259" s="229"/>
      <c r="N259" s="229"/>
      <c r="O259" s="229"/>
      <c r="P259" s="229"/>
      <c r="Q259" s="229"/>
      <c r="R259" s="229"/>
      <c r="S259" s="227"/>
      <c r="T259" s="228"/>
      <c r="U259" s="229"/>
      <c r="V259" s="229"/>
      <c r="W259" s="229"/>
      <c r="X259" s="229"/>
      <c r="Y259" s="229"/>
      <c r="Z259" s="229"/>
      <c r="AA259" s="229"/>
      <c r="AB259" s="227"/>
      <c r="AC259" s="228"/>
      <c r="AD259" s="229"/>
      <c r="AE259" s="229"/>
      <c r="AF259" s="229"/>
      <c r="AG259" s="229"/>
      <c r="AH259" s="229"/>
      <c r="AI259" s="229"/>
      <c r="AJ259" s="229"/>
      <c r="AK259" s="227"/>
      <c r="AL259" s="228"/>
      <c r="AM259" s="229"/>
      <c r="AN259" s="229"/>
      <c r="AO259" s="229"/>
      <c r="AP259" s="229"/>
      <c r="AQ259" s="229"/>
      <c r="AR259" s="229"/>
      <c r="AS259" s="229"/>
      <c r="AT259" s="227"/>
      <c r="AU259" s="228"/>
      <c r="AV259" s="229"/>
      <c r="AW259" s="229"/>
      <c r="AX259" s="229"/>
      <c r="AY259" s="229"/>
      <c r="AZ259" s="229"/>
      <c r="BA259" s="229"/>
      <c r="BB259" s="229"/>
    </row>
    <row r="260" spans="1:54" ht="12.75" hidden="1" customHeight="1" x14ac:dyDescent="0.2">
      <c r="B260" s="215"/>
      <c r="C260" s="215"/>
      <c r="D260" s="216"/>
      <c r="E260" s="230"/>
      <c r="F260" s="217"/>
      <c r="G260" s="218"/>
      <c r="H260" s="224"/>
      <c r="I260" s="219"/>
      <c r="J260" s="231"/>
      <c r="K260" s="219"/>
      <c r="L260" s="232"/>
      <c r="M260" s="232"/>
      <c r="N260" s="232"/>
      <c r="O260" s="232"/>
      <c r="P260" s="232"/>
      <c r="Q260" s="232"/>
      <c r="R260" s="232"/>
      <c r="S260" s="231"/>
      <c r="T260" s="219"/>
      <c r="U260" s="232"/>
      <c r="V260" s="232"/>
      <c r="W260" s="232"/>
      <c r="X260" s="232"/>
      <c r="Y260" s="232"/>
      <c r="Z260" s="232"/>
      <c r="AA260" s="232"/>
      <c r="AB260" s="231"/>
      <c r="AC260" s="219"/>
      <c r="AD260" s="232"/>
      <c r="AE260" s="232"/>
      <c r="AF260" s="232"/>
      <c r="AG260" s="232"/>
      <c r="AH260" s="232"/>
      <c r="AI260" s="232"/>
      <c r="AJ260" s="232"/>
      <c r="AK260" s="231"/>
      <c r="AL260" s="219"/>
      <c r="AM260" s="232"/>
      <c r="AN260" s="232"/>
      <c r="AO260" s="232"/>
      <c r="AP260" s="232"/>
      <c r="AQ260" s="232"/>
      <c r="AR260" s="232"/>
      <c r="AS260" s="232"/>
      <c r="AT260" s="231"/>
      <c r="AU260" s="219"/>
      <c r="AV260" s="232"/>
      <c r="AW260" s="232"/>
      <c r="AX260" s="232"/>
      <c r="AY260" s="232"/>
      <c r="AZ260" s="232"/>
      <c r="BA260" s="232"/>
      <c r="BB260" s="232"/>
    </row>
    <row r="261" spans="1:54" ht="15" hidden="1" customHeight="1" x14ac:dyDescent="0.2">
      <c r="B261" s="220"/>
      <c r="C261" s="221"/>
      <c r="D261" s="222"/>
      <c r="E261" s="218"/>
      <c r="F261" s="56"/>
      <c r="G261" s="223"/>
      <c r="H261" s="224"/>
      <c r="I261" s="219"/>
      <c r="J261" s="233"/>
      <c r="K261" s="232"/>
      <c r="L261" s="232"/>
      <c r="M261" s="232"/>
      <c r="N261" s="232"/>
      <c r="O261" s="232"/>
      <c r="P261" s="232"/>
      <c r="Q261" s="232"/>
      <c r="R261" s="232"/>
      <c r="S261" s="233"/>
      <c r="T261" s="232"/>
      <c r="U261" s="232"/>
      <c r="V261" s="232"/>
      <c r="W261" s="232"/>
      <c r="X261" s="232"/>
      <c r="Y261" s="232"/>
      <c r="Z261" s="232"/>
      <c r="AA261" s="232"/>
      <c r="AB261" s="233"/>
      <c r="AC261" s="232"/>
      <c r="AD261" s="232"/>
      <c r="AE261" s="232"/>
      <c r="AF261" s="232"/>
      <c r="AG261" s="232"/>
      <c r="AH261" s="232"/>
      <c r="AI261" s="232"/>
      <c r="AJ261" s="232"/>
      <c r="AK261" s="233"/>
      <c r="AL261" s="232"/>
      <c r="AM261" s="232"/>
      <c r="AN261" s="232"/>
      <c r="AO261" s="232"/>
      <c r="AP261" s="232"/>
      <c r="AQ261" s="232"/>
      <c r="AR261" s="232"/>
      <c r="AS261" s="232"/>
      <c r="AT261" s="233"/>
      <c r="AU261" s="232"/>
      <c r="AV261" s="232"/>
      <c r="AW261" s="232"/>
      <c r="AX261" s="232"/>
      <c r="AY261" s="232"/>
      <c r="AZ261" s="232"/>
      <c r="BA261" s="232"/>
      <c r="BB261" s="232"/>
    </row>
    <row r="262" spans="1:54" ht="15.75" customHeight="1" x14ac:dyDescent="0.2">
      <c r="A262" s="1" t="str">
        <f t="shared" ref="A262" si="4427">A259</f>
        <v>1. Niewypełnione</v>
      </c>
      <c r="B262" s="319"/>
      <c r="C262" s="322"/>
      <c r="D262" s="322"/>
      <c r="E262" s="322"/>
      <c r="F262" s="234"/>
      <c r="G262" s="234"/>
      <c r="H262" s="235"/>
      <c r="I262" s="219"/>
      <c r="J262" s="236"/>
      <c r="K262" s="237"/>
      <c r="L262" s="238"/>
      <c r="M262" s="238"/>
      <c r="N262" s="238"/>
      <c r="O262" s="238"/>
      <c r="P262" s="238"/>
      <c r="Q262" s="238"/>
      <c r="R262" s="238"/>
      <c r="S262" s="236"/>
      <c r="T262" s="237"/>
      <c r="U262" s="238"/>
      <c r="V262" s="238"/>
      <c r="W262" s="238"/>
      <c r="X262" s="238"/>
      <c r="Y262" s="238"/>
      <c r="Z262" s="238"/>
      <c r="AA262" s="238"/>
      <c r="AB262" s="236"/>
      <c r="AC262" s="237"/>
      <c r="AD262" s="238"/>
      <c r="AE262" s="238"/>
      <c r="AF262" s="238"/>
      <c r="AG262" s="238"/>
      <c r="AH262" s="238"/>
      <c r="AI262" s="238"/>
      <c r="AJ262" s="238"/>
      <c r="AK262" s="236"/>
      <c r="AL262" s="237"/>
      <c r="AM262" s="238"/>
      <c r="AN262" s="238"/>
      <c r="AO262" s="238"/>
      <c r="AP262" s="238"/>
      <c r="AQ262" s="238"/>
      <c r="AR262" s="238"/>
      <c r="AS262" s="238"/>
      <c r="AT262" s="236"/>
      <c r="AU262" s="237"/>
      <c r="AV262" s="238"/>
      <c r="AW262" s="238"/>
      <c r="AX262" s="238"/>
      <c r="AY262" s="238"/>
      <c r="AZ262" s="238"/>
      <c r="BA262" s="238"/>
      <c r="BB262" s="238"/>
    </row>
    <row r="263" spans="1:54" ht="15.75" customHeight="1" x14ac:dyDescent="0.2">
      <c r="A263" s="1" t="str">
        <f t="shared" ref="A263:A264" si="4428">A262</f>
        <v>1. Niewypełnione</v>
      </c>
      <c r="B263" s="319"/>
      <c r="C263" s="322"/>
      <c r="D263" s="322"/>
      <c r="E263" s="322"/>
      <c r="F263" s="234"/>
      <c r="G263" s="234"/>
      <c r="H263" s="239"/>
      <c r="I263" s="219"/>
      <c r="J263" s="240"/>
      <c r="K263" s="237"/>
      <c r="L263" s="238"/>
      <c r="M263" s="238"/>
      <c r="N263" s="238"/>
      <c r="O263" s="238"/>
      <c r="P263" s="238"/>
      <c r="Q263" s="238"/>
      <c r="R263" s="238"/>
      <c r="S263" s="240"/>
      <c r="T263" s="237"/>
      <c r="U263" s="238"/>
      <c r="V263" s="238"/>
      <c r="W263" s="238"/>
      <c r="X263" s="238"/>
      <c r="Y263" s="238"/>
      <c r="Z263" s="238"/>
      <c r="AA263" s="238"/>
      <c r="AB263" s="240"/>
      <c r="AC263" s="237"/>
      <c r="AD263" s="238"/>
      <c r="AE263" s="238"/>
      <c r="AF263" s="238"/>
      <c r="AG263" s="238"/>
      <c r="AH263" s="238"/>
      <c r="AI263" s="238"/>
      <c r="AJ263" s="238"/>
      <c r="AK263" s="240"/>
      <c r="AL263" s="237"/>
      <c r="AM263" s="238"/>
      <c r="AN263" s="238"/>
      <c r="AO263" s="238"/>
      <c r="AP263" s="238"/>
      <c r="AQ263" s="238"/>
      <c r="AR263" s="238"/>
      <c r="AS263" s="238"/>
      <c r="AT263" s="240"/>
      <c r="AU263" s="237"/>
      <c r="AV263" s="238"/>
      <c r="AW263" s="238"/>
      <c r="AX263" s="238"/>
      <c r="AY263" s="238"/>
      <c r="AZ263" s="238"/>
      <c r="BA263" s="238"/>
      <c r="BB263" s="238"/>
    </row>
    <row r="264" spans="1:54" ht="18.75" customHeight="1" x14ac:dyDescent="0.2">
      <c r="A264" s="1" t="str">
        <f t="shared" si="4428"/>
        <v>1. Niewypełnione</v>
      </c>
      <c r="B264" s="315"/>
      <c r="C264" s="315"/>
      <c r="D264" s="315"/>
      <c r="E264" s="315"/>
      <c r="F264" s="241"/>
      <c r="G264" s="242"/>
      <c r="H264" s="225"/>
      <c r="I264" s="224"/>
      <c r="J264" s="243"/>
      <c r="K264" s="244"/>
      <c r="L264" s="219"/>
      <c r="M264" s="310"/>
      <c r="N264" s="310"/>
      <c r="O264" s="239"/>
      <c r="P264" s="219"/>
      <c r="Q264" s="219"/>
      <c r="R264" s="245"/>
      <c r="S264" s="243"/>
      <c r="T264" s="244"/>
      <c r="U264" s="219"/>
      <c r="V264" s="310"/>
      <c r="W264" s="310"/>
      <c r="X264" s="239"/>
      <c r="Y264" s="219"/>
      <c r="Z264" s="219"/>
      <c r="AA264" s="245"/>
      <c r="AB264" s="243"/>
      <c r="AC264" s="244"/>
      <c r="AD264" s="219"/>
      <c r="AE264" s="310"/>
      <c r="AF264" s="310"/>
      <c r="AG264" s="239"/>
      <c r="AH264" s="219"/>
      <c r="AI264" s="219"/>
      <c r="AJ264" s="245"/>
      <c r="AK264" s="243"/>
      <c r="AL264" s="244"/>
      <c r="AM264" s="219"/>
      <c r="AN264" s="310"/>
      <c r="AO264" s="310"/>
      <c r="AP264" s="239"/>
      <c r="AQ264" s="219"/>
      <c r="AR264" s="219"/>
      <c r="AS264" s="245"/>
      <c r="AT264" s="243"/>
      <c r="AU264" s="244"/>
      <c r="AV264" s="219"/>
      <c r="AW264" s="310"/>
      <c r="AX264" s="310"/>
      <c r="AY264" s="239"/>
      <c r="AZ264" s="219"/>
      <c r="BA264" s="219"/>
      <c r="BB264" s="245"/>
    </row>
  </sheetData>
  <sheetProtection password="B0EE" sheet="1" formatCells="0" autoFilter="0"/>
  <autoFilter ref="A12:BB264">
    <filterColumn colId="0" showButton="0">
      <customFilters>
        <customFilter operator="notEqual" val=" "/>
      </customFilters>
    </filterColumn>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autoFilter>
  <mergeCells count="439">
    <mergeCell ref="B115:E115"/>
    <mergeCell ref="B94:B95"/>
    <mergeCell ref="B66:E66"/>
    <mergeCell ref="B61:E61"/>
    <mergeCell ref="B64:B65"/>
    <mergeCell ref="B60:E60"/>
    <mergeCell ref="B76:B77"/>
    <mergeCell ref="B72:E72"/>
    <mergeCell ref="C52:E53"/>
    <mergeCell ref="C58:E59"/>
    <mergeCell ref="C64:E65"/>
    <mergeCell ref="C70:E71"/>
    <mergeCell ref="C76:E77"/>
    <mergeCell ref="C82:E83"/>
    <mergeCell ref="C88:E89"/>
    <mergeCell ref="C94:E95"/>
    <mergeCell ref="C100:E101"/>
    <mergeCell ref="B259:E259"/>
    <mergeCell ref="B262:B263"/>
    <mergeCell ref="B258:E258"/>
    <mergeCell ref="C262:E263"/>
    <mergeCell ref="B253:E253"/>
    <mergeCell ref="B256:B257"/>
    <mergeCell ref="B252:E252"/>
    <mergeCell ref="C256:E257"/>
    <mergeCell ref="B264:E264"/>
    <mergeCell ref="B238:B239"/>
    <mergeCell ref="B234:E234"/>
    <mergeCell ref="C238:E239"/>
    <mergeCell ref="B229:E229"/>
    <mergeCell ref="B232:B233"/>
    <mergeCell ref="B228:E228"/>
    <mergeCell ref="C232:E233"/>
    <mergeCell ref="B247:E247"/>
    <mergeCell ref="B250:B251"/>
    <mergeCell ref="B246:E246"/>
    <mergeCell ref="C250:E251"/>
    <mergeCell ref="B241:E241"/>
    <mergeCell ref="B244:B245"/>
    <mergeCell ref="B240:E240"/>
    <mergeCell ref="C244:E245"/>
    <mergeCell ref="B223:E223"/>
    <mergeCell ref="B226:B227"/>
    <mergeCell ref="B222:E222"/>
    <mergeCell ref="C226:E227"/>
    <mergeCell ref="B217:E217"/>
    <mergeCell ref="B220:B221"/>
    <mergeCell ref="B216:E216"/>
    <mergeCell ref="C220:E221"/>
    <mergeCell ref="B235:E235"/>
    <mergeCell ref="B211:E211"/>
    <mergeCell ref="B214:B215"/>
    <mergeCell ref="B210:E210"/>
    <mergeCell ref="C214:E215"/>
    <mergeCell ref="B205:E205"/>
    <mergeCell ref="B208:B209"/>
    <mergeCell ref="B204:E204"/>
    <mergeCell ref="C208:E209"/>
    <mergeCell ref="M210:N210"/>
    <mergeCell ref="B199:E199"/>
    <mergeCell ref="B202:B203"/>
    <mergeCell ref="B198:E198"/>
    <mergeCell ref="C202:E203"/>
    <mergeCell ref="B193:E193"/>
    <mergeCell ref="B196:B197"/>
    <mergeCell ref="B192:E192"/>
    <mergeCell ref="C196:E197"/>
    <mergeCell ref="M198:N198"/>
    <mergeCell ref="B178:B179"/>
    <mergeCell ref="B174:E174"/>
    <mergeCell ref="C178:E179"/>
    <mergeCell ref="B169:E169"/>
    <mergeCell ref="B172:B173"/>
    <mergeCell ref="B168:E168"/>
    <mergeCell ref="C172:E173"/>
    <mergeCell ref="B187:E187"/>
    <mergeCell ref="B190:B191"/>
    <mergeCell ref="B186:E186"/>
    <mergeCell ref="C190:E191"/>
    <mergeCell ref="B181:E181"/>
    <mergeCell ref="B184:B185"/>
    <mergeCell ref="B180:E180"/>
    <mergeCell ref="C184:E185"/>
    <mergeCell ref="B163:E163"/>
    <mergeCell ref="B166:B167"/>
    <mergeCell ref="B162:E162"/>
    <mergeCell ref="C166:E167"/>
    <mergeCell ref="B157:E157"/>
    <mergeCell ref="B160:B161"/>
    <mergeCell ref="B156:E156"/>
    <mergeCell ref="C160:E161"/>
    <mergeCell ref="B175:E175"/>
    <mergeCell ref="B151:E151"/>
    <mergeCell ref="B154:B155"/>
    <mergeCell ref="B150:E150"/>
    <mergeCell ref="C154:E155"/>
    <mergeCell ref="B145:E145"/>
    <mergeCell ref="B148:B149"/>
    <mergeCell ref="B144:E144"/>
    <mergeCell ref="C148:E149"/>
    <mergeCell ref="B118:B119"/>
    <mergeCell ref="B127:E127"/>
    <mergeCell ref="B130:B131"/>
    <mergeCell ref="B126:E126"/>
    <mergeCell ref="C130:E131"/>
    <mergeCell ref="B121:E121"/>
    <mergeCell ref="B124:B125"/>
    <mergeCell ref="B120:E120"/>
    <mergeCell ref="C124:E125"/>
    <mergeCell ref="C118:E119"/>
    <mergeCell ref="B139:E139"/>
    <mergeCell ref="B142:B143"/>
    <mergeCell ref="B138:E138"/>
    <mergeCell ref="C142:E143"/>
    <mergeCell ref="B133:E133"/>
    <mergeCell ref="B136:B137"/>
    <mergeCell ref="B132:E132"/>
    <mergeCell ref="C136:E137"/>
    <mergeCell ref="B114:E114"/>
    <mergeCell ref="B109:E109"/>
    <mergeCell ref="B112:B113"/>
    <mergeCell ref="B108:E108"/>
    <mergeCell ref="M114:N114"/>
    <mergeCell ref="V114:W114"/>
    <mergeCell ref="AE114:AF114"/>
    <mergeCell ref="B103:E103"/>
    <mergeCell ref="B106:B107"/>
    <mergeCell ref="C106:E107"/>
    <mergeCell ref="C112:E113"/>
    <mergeCell ref="M72:N72"/>
    <mergeCell ref="V72:W72"/>
    <mergeCell ref="B79:E79"/>
    <mergeCell ref="B82:B83"/>
    <mergeCell ref="B67:E67"/>
    <mergeCell ref="B70:B71"/>
    <mergeCell ref="B102:E102"/>
    <mergeCell ref="B97:E97"/>
    <mergeCell ref="B100:B101"/>
    <mergeCell ref="B96:E96"/>
    <mergeCell ref="B91:E91"/>
    <mergeCell ref="B78:E78"/>
    <mergeCell ref="B73:E73"/>
    <mergeCell ref="AN90:AO90"/>
    <mergeCell ref="AW90:AX90"/>
    <mergeCell ref="M120:N120"/>
    <mergeCell ref="V120:W120"/>
    <mergeCell ref="AE120:AF120"/>
    <mergeCell ref="AN120:AO120"/>
    <mergeCell ref="AW120:AX120"/>
    <mergeCell ref="M126:N126"/>
    <mergeCell ref="V126:W126"/>
    <mergeCell ref="AE126:AF126"/>
    <mergeCell ref="AN126:AO126"/>
    <mergeCell ref="AW126:AX126"/>
    <mergeCell ref="M78:N78"/>
    <mergeCell ref="V78:W78"/>
    <mergeCell ref="AE78:AF78"/>
    <mergeCell ref="AN78:AO78"/>
    <mergeCell ref="AW78:AX78"/>
    <mergeCell ref="B55:E55"/>
    <mergeCell ref="B58:B59"/>
    <mergeCell ref="B90:E90"/>
    <mergeCell ref="B85:E85"/>
    <mergeCell ref="B88:B89"/>
    <mergeCell ref="B84:E84"/>
    <mergeCell ref="M84:N84"/>
    <mergeCell ref="V84:W84"/>
    <mergeCell ref="AE84:AF84"/>
    <mergeCell ref="AN84:AO84"/>
    <mergeCell ref="AW84:AX84"/>
    <mergeCell ref="M90:N90"/>
    <mergeCell ref="V90:W90"/>
    <mergeCell ref="AE90:AF90"/>
    <mergeCell ref="M66:N66"/>
    <mergeCell ref="V66:W66"/>
    <mergeCell ref="AE66:AF66"/>
    <mergeCell ref="AN66:AO66"/>
    <mergeCell ref="AW66:AX66"/>
    <mergeCell ref="B54:E54"/>
    <mergeCell ref="B49:E49"/>
    <mergeCell ref="B52:B53"/>
    <mergeCell ref="B48:E48"/>
    <mergeCell ref="M48:N48"/>
    <mergeCell ref="V48:W48"/>
    <mergeCell ref="B43:E43"/>
    <mergeCell ref="W2:W7"/>
    <mergeCell ref="X2:X7"/>
    <mergeCell ref="M54:N54"/>
    <mergeCell ref="V54:W54"/>
    <mergeCell ref="B31:E31"/>
    <mergeCell ref="B34:B35"/>
    <mergeCell ref="B30:E30"/>
    <mergeCell ref="B25:E25"/>
    <mergeCell ref="B28:B29"/>
    <mergeCell ref="B24:E24"/>
    <mergeCell ref="M24:N24"/>
    <mergeCell ref="V24:W24"/>
    <mergeCell ref="C16:E17"/>
    <mergeCell ref="C28:E29"/>
    <mergeCell ref="C34:E35"/>
    <mergeCell ref="C40:E41"/>
    <mergeCell ref="C46:E47"/>
    <mergeCell ref="AY2:AY7"/>
    <mergeCell ref="C7:E8"/>
    <mergeCell ref="B1:B8"/>
    <mergeCell ref="F1:G1"/>
    <mergeCell ref="I1:I8"/>
    <mergeCell ref="J1:J8"/>
    <mergeCell ref="K2:K8"/>
    <mergeCell ref="AC2:AC8"/>
    <mergeCell ref="B46:B47"/>
    <mergeCell ref="B42:E42"/>
    <mergeCell ref="B37:E37"/>
    <mergeCell ref="B40:B41"/>
    <mergeCell ref="B36:E36"/>
    <mergeCell ref="Y2:Y7"/>
    <mergeCell ref="B19:E19"/>
    <mergeCell ref="B22:B23"/>
    <mergeCell ref="C22:E23"/>
    <mergeCell ref="B13:E13"/>
    <mergeCell ref="B16:B17"/>
    <mergeCell ref="B18:E18"/>
    <mergeCell ref="A12:BB12"/>
    <mergeCell ref="C4:D4"/>
    <mergeCell ref="C5:D5"/>
    <mergeCell ref="C6:D6"/>
    <mergeCell ref="AG2:AG7"/>
    <mergeCell ref="AH2:AH7"/>
    <mergeCell ref="AB1:AB8"/>
    <mergeCell ref="AC1:AJ1"/>
    <mergeCell ref="F2:G8"/>
    <mergeCell ref="AP2:AP7"/>
    <mergeCell ref="S1:S8"/>
    <mergeCell ref="T1:AA1"/>
    <mergeCell ref="T2:T8"/>
    <mergeCell ref="U2:U7"/>
    <mergeCell ref="V2:V7"/>
    <mergeCell ref="L2:L7"/>
    <mergeCell ref="AO2:AO7"/>
    <mergeCell ref="M2:M7"/>
    <mergeCell ref="K1:R1"/>
    <mergeCell ref="R2:R7"/>
    <mergeCell ref="P2:P7"/>
    <mergeCell ref="Q2:Q7"/>
    <mergeCell ref="AL2:AL8"/>
    <mergeCell ref="AM2:AM7"/>
    <mergeCell ref="AU2:AU8"/>
    <mergeCell ref="AV2:AV7"/>
    <mergeCell ref="AT1:AT8"/>
    <mergeCell ref="N2:N7"/>
    <mergeCell ref="AE72:AF72"/>
    <mergeCell ref="AN72:AO72"/>
    <mergeCell ref="AW72:AX72"/>
    <mergeCell ref="AZ2:AZ7"/>
    <mergeCell ref="BA2:BA7"/>
    <mergeCell ref="BB2:BB7"/>
    <mergeCell ref="C1:E2"/>
    <mergeCell ref="C3:D3"/>
    <mergeCell ref="AI2:AI7"/>
    <mergeCell ref="AJ2:AJ7"/>
    <mergeCell ref="AW2:AW7"/>
    <mergeCell ref="AX2:AX7"/>
    <mergeCell ref="AN54:AO54"/>
    <mergeCell ref="AW54:AX54"/>
    <mergeCell ref="M60:N60"/>
    <mergeCell ref="V60:W60"/>
    <mergeCell ref="AE60:AF60"/>
    <mergeCell ref="AN60:AO60"/>
    <mergeCell ref="AW60:AX60"/>
    <mergeCell ref="AU1:BB1"/>
    <mergeCell ref="AK1:AK8"/>
    <mergeCell ref="AL1:AS1"/>
    <mergeCell ref="AQ2:AQ7"/>
    <mergeCell ref="Z2:Z7"/>
    <mergeCell ref="O2:O7"/>
    <mergeCell ref="AE48:AF48"/>
    <mergeCell ref="AN48:AO48"/>
    <mergeCell ref="AW48:AX48"/>
    <mergeCell ref="AE54:AF54"/>
    <mergeCell ref="AD2:AD7"/>
    <mergeCell ref="AE2:AE7"/>
    <mergeCell ref="AF2:AF7"/>
    <mergeCell ref="M18:N18"/>
    <mergeCell ref="V18:W18"/>
    <mergeCell ref="AE18:AF18"/>
    <mergeCell ref="AN18:AO18"/>
    <mergeCell ref="AW18:AX18"/>
    <mergeCell ref="AN2:AN7"/>
    <mergeCell ref="AR2:AR7"/>
    <mergeCell ref="AS2:AS7"/>
    <mergeCell ref="AA2:AA7"/>
    <mergeCell ref="AE24:AF24"/>
    <mergeCell ref="AN24:AO24"/>
    <mergeCell ref="AW24:AX24"/>
    <mergeCell ref="M30:N30"/>
    <mergeCell ref="V30:W30"/>
    <mergeCell ref="AE30:AF30"/>
    <mergeCell ref="AN30:AO30"/>
    <mergeCell ref="AW30:AX30"/>
    <mergeCell ref="M36:N36"/>
    <mergeCell ref="V36:W36"/>
    <mergeCell ref="AE36:AF36"/>
    <mergeCell ref="AN36:AO36"/>
    <mergeCell ref="AW36:AX36"/>
    <mergeCell ref="M42:N42"/>
    <mergeCell ref="V42:W42"/>
    <mergeCell ref="AE42:AF42"/>
    <mergeCell ref="AN42:AO42"/>
    <mergeCell ref="AW42:AX42"/>
    <mergeCell ref="M138:N138"/>
    <mergeCell ref="V138:W138"/>
    <mergeCell ref="AE138:AF138"/>
    <mergeCell ref="AN138:AO138"/>
    <mergeCell ref="AW138:AX138"/>
    <mergeCell ref="AN114:AO114"/>
    <mergeCell ref="AW114:AX114"/>
    <mergeCell ref="M132:N132"/>
    <mergeCell ref="M96:N96"/>
    <mergeCell ref="V96:W96"/>
    <mergeCell ref="AE96:AF96"/>
    <mergeCell ref="AN96:AO96"/>
    <mergeCell ref="AW96:AX96"/>
    <mergeCell ref="M102:N102"/>
    <mergeCell ref="V102:W102"/>
    <mergeCell ref="AE102:AF102"/>
    <mergeCell ref="AN102:AO102"/>
    <mergeCell ref="AW102:AX102"/>
    <mergeCell ref="M108:N108"/>
    <mergeCell ref="V108:W108"/>
    <mergeCell ref="AE108:AF108"/>
    <mergeCell ref="AN108:AO108"/>
    <mergeCell ref="AW108:AX108"/>
    <mergeCell ref="V132:W132"/>
    <mergeCell ref="AE132:AF132"/>
    <mergeCell ref="AN132:AO132"/>
    <mergeCell ref="AW132:AX132"/>
    <mergeCell ref="V144:W144"/>
    <mergeCell ref="AE144:AF144"/>
    <mergeCell ref="AN144:AO144"/>
    <mergeCell ref="AW144:AX144"/>
    <mergeCell ref="AW150:AX150"/>
    <mergeCell ref="M156:N156"/>
    <mergeCell ref="V156:W156"/>
    <mergeCell ref="AE156:AF156"/>
    <mergeCell ref="AN156:AO156"/>
    <mergeCell ref="AW156:AX156"/>
    <mergeCell ref="M150:N150"/>
    <mergeCell ref="M144:N144"/>
    <mergeCell ref="V150:W150"/>
    <mergeCell ref="AE150:AF150"/>
    <mergeCell ref="AN150:AO150"/>
    <mergeCell ref="AW180:AX180"/>
    <mergeCell ref="M186:N186"/>
    <mergeCell ref="V186:W186"/>
    <mergeCell ref="AE186:AF186"/>
    <mergeCell ref="AN186:AO186"/>
    <mergeCell ref="AW186:AX186"/>
    <mergeCell ref="M162:N162"/>
    <mergeCell ref="V162:W162"/>
    <mergeCell ref="AE162:AF162"/>
    <mergeCell ref="AN162:AO162"/>
    <mergeCell ref="AW162:AX162"/>
    <mergeCell ref="M168:N168"/>
    <mergeCell ref="V168:W168"/>
    <mergeCell ref="AE168:AF168"/>
    <mergeCell ref="AN168:AO168"/>
    <mergeCell ref="AW168:AX168"/>
    <mergeCell ref="M180:N180"/>
    <mergeCell ref="V180:W180"/>
    <mergeCell ref="AE180:AF180"/>
    <mergeCell ref="AN180:AO180"/>
    <mergeCell ref="M222:N222"/>
    <mergeCell ref="V222:W222"/>
    <mergeCell ref="AE222:AF222"/>
    <mergeCell ref="AN222:AO222"/>
    <mergeCell ref="AW222:AX222"/>
    <mergeCell ref="M174:N174"/>
    <mergeCell ref="V174:W174"/>
    <mergeCell ref="AE174:AF174"/>
    <mergeCell ref="AN174:AO174"/>
    <mergeCell ref="AW174:AX174"/>
    <mergeCell ref="M192:N192"/>
    <mergeCell ref="V192:W192"/>
    <mergeCell ref="AE192:AF192"/>
    <mergeCell ref="AN192:AO192"/>
    <mergeCell ref="AW192:AX192"/>
    <mergeCell ref="V198:W198"/>
    <mergeCell ref="AE198:AF198"/>
    <mergeCell ref="AN198:AO198"/>
    <mergeCell ref="V210:W210"/>
    <mergeCell ref="AE210:AF210"/>
    <mergeCell ref="AN210:AO210"/>
    <mergeCell ref="AW198:AX198"/>
    <mergeCell ref="M204:N204"/>
    <mergeCell ref="V204:W204"/>
    <mergeCell ref="AE204:AF204"/>
    <mergeCell ref="AN204:AO204"/>
    <mergeCell ref="AW204:AX204"/>
    <mergeCell ref="AW210:AX210"/>
    <mergeCell ref="M216:N216"/>
    <mergeCell ref="V216:W216"/>
    <mergeCell ref="AE216:AF216"/>
    <mergeCell ref="AN216:AO216"/>
    <mergeCell ref="AW216:AX216"/>
    <mergeCell ref="M246:N246"/>
    <mergeCell ref="V246:W246"/>
    <mergeCell ref="AE246:AF246"/>
    <mergeCell ref="AN246:AO246"/>
    <mergeCell ref="AW246:AX246"/>
    <mergeCell ref="M252:N252"/>
    <mergeCell ref="V252:W252"/>
    <mergeCell ref="AE252:AF252"/>
    <mergeCell ref="AN252:AO252"/>
    <mergeCell ref="AW252:AX252"/>
    <mergeCell ref="V240:W240"/>
    <mergeCell ref="AE240:AF240"/>
    <mergeCell ref="AN240:AO240"/>
    <mergeCell ref="V228:W228"/>
    <mergeCell ref="AE228:AF228"/>
    <mergeCell ref="AN228:AO228"/>
    <mergeCell ref="AW228:AX228"/>
    <mergeCell ref="M234:N234"/>
    <mergeCell ref="V234:W234"/>
    <mergeCell ref="AE234:AF234"/>
    <mergeCell ref="AN234:AO234"/>
    <mergeCell ref="AW234:AX234"/>
    <mergeCell ref="AW240:AX240"/>
    <mergeCell ref="M240:N240"/>
    <mergeCell ref="M228:N228"/>
    <mergeCell ref="V258:W258"/>
    <mergeCell ref="AE258:AF258"/>
    <mergeCell ref="AN258:AO258"/>
    <mergeCell ref="AW258:AX258"/>
    <mergeCell ref="M264:N264"/>
    <mergeCell ref="V264:W264"/>
    <mergeCell ref="AE264:AF264"/>
    <mergeCell ref="AN264:AO264"/>
    <mergeCell ref="AW264:AX264"/>
    <mergeCell ref="M258:N258"/>
  </mergeCells>
  <conditionalFormatting sqref="B24:E24">
    <cfRule type="notContainsBlanks" dxfId="99" priority="25">
      <formula>LEN(TRIM(B24))&gt;0</formula>
    </cfRule>
  </conditionalFormatting>
  <conditionalFormatting sqref="B30:E30 B36:E36 B42:E42 B48:E48 B54:E54 B60:E60 B66:E66 B72:E72 B78:E78 B84:E84 B90:E90 B96:E96 B102:E102 B108:E108 B114:E114 B120:E120 B126:E126 B132:E132 B138:E138 B144:E144 B150:E150 B156:E156 B162:E162 B168:E168 B174:E174 B180:E180 B186:E186 B192:E192 B198:E198 B204:E204 B210:E210 B216:E216 B222:E222 B228:E228 B234:E234 B240:E240 B246:E246 B252:E252 B258:E258 B264:E264">
    <cfRule type="notContainsBlanks" dxfId="98" priority="5">
      <formula>LEN(TRIM(B30))&gt;0</formula>
    </cfRule>
  </conditionalFormatting>
  <dataValidations xWindow="156" yWindow="321" count="34">
    <dataValidation allowBlank="1" showErrorMessage="1" promptTitle="KOREKTA GODZIN NOCNYCH" prompt="Wypełniać, jeśli wystapiła róznica między licbą godzin podaną w poprzednim miesięcznym wykazie a faktycną ich realizacją_x000a_- wpisać liczbę godzin korygujacych np. -3 " sqref="G16"/>
    <dataValidation allowBlank="1" showErrorMessage="1" promptTitle="KOREKTA GODZIN ZASTĘPSTW" prompt="Wypełniać, jeśli wystapiła róznica między licbą godzin podaną w poprzednim miesięcznym wykazie a faktycną ich realizacją_x000a_- wpisać liczbę godzin korygujacych np. -3 " sqref="G17"/>
    <dataValidation allowBlank="1" promptTitle="GODZINY NOCNE" prompt="Wpisać liczbę godzin nocnych przepracowanych w okresie rozliczeniowym art. 42b KN_x000a_" sqref="F16"/>
    <dataValidation allowBlank="1" promptTitle="KOREKTA GODZIN PLANOWANYCH" prompt="Wypełniać, jeśli wystapiła róznica między licbą godzin podaną w poprzednim miesięcznym wykazie a faktycną ich realizacją_x000a_- wpisać liczbę godzin korygujacych np. -3 _x000a_" sqref="F17"/>
    <dataValidation allowBlank="1" showInputMessage="1" promptTitle="GODZINY NOCNE" prompt="Wpisać liczbę godzin nocnych przepracowanych w okresie rozliczeniowym art. 42b KN_x000a_" sqref="F22 F28 F34 F40 F46 F52 F58 F64 F70 F76 F82 F88 F94 F100 F106 F112 F118 F124 F130 F136 F142 F148 F154 F160 F166 F172 F178 F184 F190 F196 F202 F208 F214 F220 F226 F232 F238 F244 F250 F256 F262"/>
    <dataValidation allowBlank="1" showInputMessage="1" showErrorMessage="1" promptTitle="KOREKTA GODZIN NOCNYCH" prompt="Wypełniać, jeśli wystapiła róznica między licbą godzin podaną w poprzednim miesięcznym wykazie a faktycną ich realizacją_x000a_- wpisać liczbę godzin korygujacych np. -3 " sqref="G22 G28 G34 G40 G46 G52 G58 G64 G70 G76 G82 G88 G94 G100 G106 G112 G118 G124 G130 G136 G142 G148 G154 G160 G166 G172 G178 G184 G190 G196 G202 G208 G214 G220 G226 G232 G238 G244 G250 G256 G262"/>
    <dataValidation allowBlank="1" showInputMessage="1" promptTitle="KOREKTA GODZIN PLANOWANYCH" prompt="Wypełniać, jeśli wystapiła róznica między licbą godzin podaną w poprzednim miesięcznym wykazie a faktycną ich realizacją_x000a_- wpisać liczbę godzin korygujacych np. -3 _x000a_" sqref="F23 F29 F35 F41 F47 F53 F59 F65 F71 F77 F83 F89 F95 F101 F107 F113 F119 F125 F131 F137 F143 F149 F155 F161 F167 F173 F179 F185 F191 F197 F203 F209 F215 F221 F227 F233 F239 F245 F251 F257 F263"/>
    <dataValidation allowBlank="1" showInputMessage="1" showErrorMessage="1" promptTitle="KOREKTA GODZIN ZASTĘPSTW" prompt="Wypełniać, jeśli wystapiła róznica między licbą godzin podaną w poprzednim miesięcznym wykazie a faktycną ich realizacją_x000a_- wpisać liczbę godzin korygujacych np. -3 " sqref="G23 G29 G35 G41 G47 G53 G59 G65 G71 G77 G83 G89 G95 G101 G107 G113 G119 G125 G131 G137 G143 G149 G155 G161 G167 G173 G179 G185 G191 G197 G203 G209 G215 G221 G227 G233 G239 G245 G251 G257 G263"/>
    <dataValidation type="decimal" allowBlank="1" showInputMessage="1" showErrorMessage="1" errorTitle="BŁĄD" error="Nieprawidłowa liczba godzin zastępstw na dany dzień" sqref="U17:AA17 L17:R17 AD17:AJ17 AM17:AS17 AV17:BB17 U23:AA23 L23:R23 AD23:AJ23 AM23:AS23 AV23:BB23 U29:AA29 U35:AA35 U41:AA41 U47:AA47 U53:AA53 U59:AA59 U65:AA65 U71:AA71 U77:AA77 U83:AA83 U89:AA89 U95:AA95 U101:AA101 U107:AA107 U113:AA113 U119:AA119 U125:AA125 U131:AA131 U137:AA137 U143:AA143 U149:AA149 U155:AA155 U161:AA161 U167:AA167 U173:AA173 U179:AA179 U185:AA185 U191:AA191 U197:AA197 U203:AA203 U209:AA209 U215:AA215 U221:AA221 U227:AA227 U233:AA233 U239:AA239 U245:AA245 U251:AA251 U257:AA257 U263:AA263 L29:R29 L35:R35 L41:R41 L47:R47 L53:R53 L59:R59 L65:R65 L71:R71 L77:R77 L83:R83 L89:R89 L95:R95 L101:R101 L107:R107 L113:R113 L119:R119 L125:R125 L131:R131 L137:R137 L143:R143 L149:R149 L155:R155 L161:R161 L167:R167 L173:R173 L179:R179 L185:R185 L191:R191 L197:R197 L203:R203 L209:R209 L215:R215 L221:R221 L227:R227 L233:R233 L239:R239 L245:R245 L251:R251 L257:R257 L263:R263 AD29:AJ29 AD35:AJ35 AD41:AJ41 AD47:AJ47 AD53:AJ53 AD59:AJ59 AD65:AJ65 AD71:AJ71 AD77:AJ77 AD83:AJ83 AD89:AJ89 AD95:AJ95 AD101:AJ101 AD107:AJ107 AD113:AJ113 AD119:AJ119 AD125:AJ125 AD131:AJ131 AD137:AJ137 AD143:AJ143 AD149:AJ149 AD155:AJ155 AD161:AJ161 AD167:AJ167 AD173:AJ173 AD179:AJ179 AD185:AJ185 AD191:AJ191 AD197:AJ197 AD203:AJ203 AD209:AJ209 AD215:AJ215 AD221:AJ221 AD227:AJ227 AD233:AJ233 AD239:AJ239 AD245:AJ245 AD251:AJ251 AD257:AJ257 AD263:AJ263 AM29:AS29 AM35:AS35 AM41:AS41 AM47:AS47 AM53:AS53 AM59:AS59 AM65:AS65 AM71:AS71 AM77:AS77 AM83:AS83 AM89:AS89 AM95:AS95 AM101:AS101 AM107:AS107 AM113:AS113 AM119:AS119 AM125:AS125 AM131:AS131 AM137:AS137 AM143:AS143 AM149:AS149 AM155:AS155 AM161:AS161 AM167:AS167 AM173:AS173 AM179:AS179 AM185:AS185 AM191:AS191 AM197:AS197 AM203:AS203 AM209:AS209 AM215:AS215 AM221:AS221 AM227:AS227 AM233:AS233 AM239:AS239 AM245:AS245 AM251:AS251 AM257:AS257 AM263:AS263 AV29:BB29 AV35:BB35 AV41:BB41 AV47:BB47 AV53:BB53 AV59:BB59 AV65:BB65 AV71:BB71 AV77:BB77 AV83:BB83 AV89:BB89 AV95:BB95 AV101:BB101 AV107:BB107 AV113:BB113 AV119:BB119 AV125:BB125 AV131:BB131 AV137:BB137 AV143:BB143 AV149:BB149 AV155:BB155 AV161:BB161 AV167:BB167 AV173:BB173 AV179:BB179 AV185:BB185 AV191:BB191 AV197:BB197 AV203:BB203 AV209:BB209 AV215:BB215 AV221:BB221 AV227:BB227 AV233:BB233 AV239:BB239 AV245:BB245 AV251:BB251 AV257:BB257 AV263:BB263">
      <formula1>0</formula1>
      <formula2>9</formula2>
    </dataValidation>
    <dataValidation type="decimal" showErrorMessage="1" errorTitle="BŁĄD" error="Liczba zrealizowanych godzin musi być w zakresie od 1 do wartości godzin zaplanowanych._x000a_W przypadku usprawiedliwionej nieobecności nauczyciela należy usunąć zawartość komórki przez użycie &quot;Delete&quot; lub wpisanie 0." sqref="U16:AA16 AV16:BB16 AD16:AJ16 AM16:AS16 L16:R16 U22:AA22 AV22:BB22 AD22:AJ22 AM22:AS22 L22:R22 U28:AA28 U34:AA34 U40:AA40 U46:AA46 U52:AA52 U58:AA58 U64:AA64 U70:AA70 U76:AA76 U82:AA82 U88:AA88 U94:AA94 U100:AA100 U106:AA106 U112:AA112 U118:AA118 U124:AA124 U130:AA130 U136:AA136 U142:AA142 U148:AA148 U154:AA154 U160:AA160 U166:AA166 U172:AA172 U178:AA178 U184:AA184 U190:AA190 U196:AA196 U202:AA202 U208:AA208 U214:AA214 U220:AA220 U226:AA226 U232:AA232 U238:AA238 U244:AA244 U250:AA250 U256:AA256 U262:AA262 AV28:BB28 AV34:BB34 AV40:BB40 AV46:BB46 AV52:BB52 AV58:BB58 AV64:BB64 AV70:BB70 AV76:BB76 AV82:BB82 AV88:BB88 AV94:BB94 AV100:BB100 AV106:BB106 AV112:BB112 AV118:BB118 AV124:BB124 AV130:BB130 AV136:BB136 AV142:BB142 AV148:BB148 AV154:BB154 AV160:BB160 AV166:BB166 AV172:BB172 AV178:BB178 AV184:BB184 AV190:BB190 AV196:BB196 AV202:BB202 AV208:BB208 AV214:BB214 AV220:BB220 AV226:BB226 AV232:BB232 AV238:BB238 AV244:BB244 AV250:BB250 AV256:BB256 AV262:BB262 AD28:AJ28 AD34:AJ34 AD40:AJ40 AD46:AJ46 AD52:AJ52 AD58:AJ58 AD64:AJ64 AD70:AJ70 AD76:AJ76 AD82:AJ82 AD88:AJ88 AD94:AJ94 AD100:AJ100 AD106:AJ106 AD112:AJ112 AD118:AJ118 AD124:AJ124 AD130:AJ130 AD136:AJ136 AD142:AJ142 AD148:AJ148 AD154:AJ154 AD160:AJ160 AD166:AJ166 AD172:AJ172 AD178:AJ178 AD184:AJ184 AD190:AJ190 AD196:AJ196 AD202:AJ202 AD208:AJ208 AD214:AJ214 AD220:AJ220 AD226:AJ226 AD232:AJ232 AD238:AJ238 AD244:AJ244 AD250:AJ250 AD256:AJ256 AD262:AJ262 AM28:AS28 AM34:AS34 AM40:AS40 AM46:AS46 AM52:AS52 AM58:AS58 AM64:AS64 AM70:AS70 AM76:AS76 AM82:AS82 AM88:AS88 AM94:AS94 AM100:AS100 AM106:AS106 AM112:AS112 AM118:AS118 AM124:AS124 AM130:AS130 AM136:AS136 AM142:AS142 AM148:AS148 AM154:AS154 AM160:AS160 AM166:AS166 AM172:AS172 AM178:AS178 AM184:AS184 AM190:AS190 AM196:AS196 AM202:AS202 AM208:AS208 AM214:AS214 AM220:AS220 AM226:AS226 AM232:AS232 AM238:AS238 AM244:AS244 AM250:AS250 AM256:AS256 AM262:AS262 L28:R28 L34:R34 L40:R40 L46:R46 L52:R52 L58:R58 L64:R64 L70:R70 L76:R76 L82:R82 L88:R88 L94:R94 L100:R100 L106:R106 L112:R112 L118:R118 L124:R124 L130:R130 L136:R136 L142:R142 L148:R148 L154:R154 L160:R160 L166:R166 L172:R172 L178:R178 L184:R184 L190:R190 L196:R196 L202:R202 L208:R208 L214:R214 L220:R220 L226:R226 L232:R232 L238:R238 L244:R244 L250:R250 L256:R256 L262:R262">
      <formula1>0</formula1>
      <formula2>L13</formula2>
    </dataValidation>
    <dataValidation type="decimal" allowBlank="1" showErrorMessage="1" errorTitle="Błąd" error="Nieprawidłowa liczba godzin planowanych na dany dzień" sqref="AM13:AS13 L13:R13 U13:AA13 AD13:AJ13 AV13:BB13 AM19:AS19 L19:R19 U19:AA19 AD19:AJ19 AV19:BB19 AM25:AS25 AM31:AS31 AM37:AS37 AM43:AS43 AM49:AS49 AM55:AS55 AM61:AS61 AM67:AS67 AM73:AS73 AM79:AS79 AM85:AS85 AM91:AS91 AM97:AS97 AM103:AS103 AM109:AS109 AM115:AS115 AM121:AS121 AM127:AS127 AM133:AS133 AM139:AS139 AM145:AS145 AM151:AS151 AM157:AS157 AM163:AS163 AM169:AS169 AM175:AS175 AM181:AS181 AM187:AS187 AM193:AS193 AM199:AS199 AM205:AS205 AM211:AS211 AM217:AS217 AM223:AS223 AM229:AS229 AM235:AS235 AM241:AS241 AM247:AS247 AM253:AS253 AM259:AS259 L25:R25 L31:R31 L37:R37 L43:R43 L49:R49 L55:R55 L61:R61 L67:R67 L73:R73 L79:R79 L85:R85 L91:R91 L97:R97 L103:R103 L109:R109 L115:R115 L121:R121 L127:R127 L133:R133 L139:R139 L145:R145 L151:R151 L157:R157 L163:R163 L169:R169 L175:R175 L181:R181 L187:R187 L193:R193 L199:R199 L205:R205 L211:R211 L217:R217 L223:R223 L229:R229 L235:R235 L241:R241 L247:R247 L253:R253 L259:R259 U25:AA25 U31:AA31 U37:AA37 U43:AA43 U49:AA49 U55:AA55 U61:AA61 U67:AA67 U73:AA73 U79:AA79 U85:AA85 U91:AA91 U97:AA97 U103:AA103 U109:AA109 U115:AA115 U121:AA121 U127:AA127 U133:AA133 U139:AA139 U145:AA145 U151:AA151 U157:AA157 U163:AA163 U169:AA169 U175:AA175 U181:AA181 U187:AA187 U193:AA193 U199:AA199 U205:AA205 U211:AA211 U217:AA217 U223:AA223 U229:AA229 U235:AA235 U241:AA241 U247:AA247 U253:AA253 U259:AA259 AD25:AJ25 AD31:AJ31 AD37:AJ37 AD43:AJ43 AD49:AJ49 AD55:AJ55 AD61:AJ61 AD67:AJ67 AD73:AJ73 AD79:AJ79 AD85:AJ85 AD91:AJ91 AD97:AJ97 AD103:AJ103 AD109:AJ109 AD115:AJ115 AD121:AJ121 AD127:AJ127 AD133:AJ133 AD139:AJ139 AD145:AJ145 AD151:AJ151 AD157:AJ157 AD163:AJ163 AD169:AJ169 AD175:AJ175 AD181:AJ181 AD187:AJ187 AD193:AJ193 AD199:AJ199 AD205:AJ205 AD211:AJ211 AD217:AJ217 AD223:AJ223 AD229:AJ229 AD235:AJ235 AD241:AJ241 AD247:AJ247 AD253:AJ253 AD259:AJ259 AV25:BB25 AV31:BB31 AV37:BB37 AV43:BB43 AV49:BB49 AV55:BB55 AV61:BB61 AV67:BB67 AV73:BB73 AV79:BB79 AV85:BB85 AV91:BB91 AV97:BB97 AV103:BB103 AV109:BB109 AV115:BB115 AV121:BB121 AV127:BB127 AV133:BB133 AV139:BB139 AV145:BB145 AV151:BB151 AV157:BB157 AV163:BB163 AV169:BB169 AV175:BB175 AV181:BB181 AV187:BB187 AV193:BB193 AV199:BB199 AV205:BB205 AV211:BB211 AV217:BB217 AV223:BB223 AV229:BB229 AV235:BB235 AV241:BB241 AV247:BB247 AV253:BB253 AV259:BB259">
      <formula1>0</formula1>
      <formula2>15</formula2>
    </dataValidation>
    <dataValidation allowBlank="1" showInputMessage="1" showErrorMessage="1" promptTitle="Tygodniowa liczba godzin planu" prompt="Wymiar zatrudnienia nauczyciela._x000a__x000a_Dla nauczycieli podlegajacych &quot;uśrednieniu&quot; - art. 42 ust.5b KN - Średni wymiar zatrudnienia." sqref="Q24 AI24 Q18 Z18 Z24 BA24 AR24 AR18 BA18 AI18 Q30 Q36 Q42 Q48 Q54 Q60 Q66 Q72 Q78 Q84 Q90 Q96 Q102 Q108 Q114 Q120 Q126 Q132 Q138 Q144 Q150 Q156 Q162 Q168 Q174 Q180 Q186 Q192 Q198 Q204 Q210 Q216 Q222 Q228 Q234 Q240 Q246 Q252 Q258 Q264 AI30 AI36 AI42 AI48 AI54 AI60 AI66 AI72 AI78 AI84 AI90 AI96 AI102 AI108 AI114 AI120 AI126 AI132 AI138 AI144 AI150 AI156 AI162 AI168 AI174 AI180 AI186 AI192 AI198 AI204 AI210 AI216 AI222 AI228 AI234 AI240 AI246 AI252 AI258 AI264 Z30 Z36 Z42 Z48 Z54 Z60 Z66 Z72 Z78 Z84 Z90 Z96 Z102 Z108 Z114 Z120 Z126 Z132 Z138 Z144 Z150 Z156 Z162 Z168 Z174 Z180 Z186 Z192 Z198 Z204 Z210 Z216 Z222 Z228 Z234 Z240 Z246 Z252 Z258 Z264 BA30 BA36 BA42 BA48 BA54 BA60 BA66 BA72 BA78 BA84 BA90 BA96 BA102 BA108 BA114 BA120 BA126 BA132 BA138 BA144 BA150 BA156 BA162 BA168 BA174 BA180 BA186 BA192 BA198 BA204 BA210 BA216 BA222 BA228 BA234 BA240 BA246 BA252 BA258 BA264 AR30 AR36 AR42 AR48 AR54 AR60 AR66 AR72 AR78 AR84 AR90 AR96 AR102 AR108 AR114 AR120 AR126 AR132 AR138 AR144 AR150 AR156 AR162 AR168 AR174 AR180 AR186 AR192 AR198 AR204 AR210 AR216 AR222 AR228 AR234 AR240 AR246 AR252 AR258 AR264"/>
    <dataValidation allowBlank="1" showInputMessage="1" showErrorMessage="1" promptTitle="Wybór placówki" prompt="Nazwę placówki należy wybrać z rozwijalnej listy w arkuszu &quot;Wydruk&quot;" sqref="F2:G8"/>
    <dataValidation errorStyle="warning" allowBlank="1" showInputMessage="1" showErrorMessage="1" errorTitle="UPEWNIJ SIĘ" error="Liczba tygodni w roku szkolnym lub w okresie zatrudnienia_x000a__x000a_Dla placówek feryjnych - 38_x000a_Dla placówek nieferyjnych - 45_x000a_Nauczyciel zatrudniony na czas określony (niepełny rok szkolny) - podać liczbę tygodni pracy" promptTitle="Roczna liczba tygodni  " prompt="Należy wypełnić wyłącznie dla nauczyciela podlegajacego &quot;uśrednieniu&quot; art. 42 ust.5b KN - liczba tygodni z arkusz organizacyjnego - dla placówek feryjnych i nieferyjnych_x000a__x000a_Wartość ta jest niezbędna, tylko gdy wypełniamy pole obok &quot;Roczna liczba godzin&quot;" sqref="F24 F30 F36 F42 F48 F54 F60 F66 F72 F78 F84 F90 F96 F102 F108 F114 F120 F126 F132 F138 F144 F150 F156 F162 F168 F174 F180 F186 F192 F198 F204 F210 F216 F222 F228 F234 F240 F246 F252 F258 F264"/>
    <dataValidation allowBlank="1" showInputMessage="1" showErrorMessage="1" promptTitle="Dzienna liczba godzin" prompt="Dzienna obowiązkowa liczba godzin nauczyciela w danym tygodniu_x000a__x000a_" sqref="K18 K24 T18 AU18 AC18 AU24 T24 AC24 AL24 AL18 K30 K36 K42 K48 K54 K60 K66 K72 K78 K84 K90 K96 K102 K108 K114 K120 K126 K132 K138 K144 K150 K156 K162 K168 K174 K180 K186 K192 K198 K204 K210 K216 K222 K228 K234 K240 K246 K252 K258 K264 AU30 AU36 AU42 AU48 AU54 AU60 AU66 AU72 AU78 AU84 AU90 AU96 AU102 AU108 AU114 AU120 AU126 AU132 AU138 AU144 AU150 AU156 AU162 AU168 AU174 AU180 AU186 AU192 AU198 AU204 AU210 AU216 AU222 AU228 AU234 AU240 AU246 AU252 AU258 AU264 T30 T36 T42 T48 T54 T60 T66 T72 T78 T84 T90 T96 T102 T108 T114 T120 T126 T132 T138 T144 T150 T156 T162 T168 T174 T180 T186 T192 T198 T204 T210 T216 T222 T228 T234 T240 T246 T252 T258 T264 AC30 AC36 AC42 AC48 AC54 AC60 AC66 AC72 AC78 AC84 AC90 AC96 AC102 AC108 AC114 AC120 AC126 AC132 AC138 AC144 AC150 AC156 AC162 AC168 AC174 AC180 AC186 AC192 AC198 AC204 AC210 AC216 AC222 AC228 AC234 AC240 AC246 AC252 AC258 AC264 AL30 AL36 AL42 AL48 AL54 AL60 AL66 AL72 AL78 AL84 AL90 AL96 AL102 AL108 AL114 AL120 AL126 AL132 AL138 AL144 AL150 AL156 AL162 AL168 AL174 AL180 AL186 AL192 AL198 AL204 AL210 AL216 AL222 AL228 AL234 AL240 AL246 AL252 AL258 AL264"/>
    <dataValidation allowBlank="1" showInputMessage="1" showErrorMessage="1" promptTitle="Pensum" prompt="lub w przypadku kilku uśrednione pensum." sqref="X18 AY18 AG24 O18 AG18 O24 AY24 X24 AP24 AP18 AG30 AG36 AG42 AG48 AG54 AG60 AG66 AG72 AG78 AG84 AG90 AG96 AG102 AG108 AG114 AG120 AG126 AG132 AG138 AG144 AG150 AG156 AG162 AG168 AG174 AG180 AG186 AG192 AG198 AG204 AG210 AG216 AG222 AG228 AG234 AG240 AG246 AG252 AG258 AG264 O30 O36 O42 O48 O54 O60 O66 O72 O78 O84 O90 O96 O102 O108 O114 O120 O126 O132 O138 O144 O150 O156 O162 O168 O174 O180 O186 O192 O198 O204 O210 O216 O222 O228 O234 O240 O246 O252 O258 O264 AY30 AY36 AY42 AY48 AY54 AY60 AY66 AY72 AY78 AY84 AY90 AY96 AY102 AY108 AY114 AY120 AY126 AY132 AY138 AY144 AY150 AY156 AY162 AY168 AY174 AY180 AY186 AY192 AY198 AY204 AY210 AY216 AY222 AY228 AY234 AY240 AY246 AY252 AY258 AY264 X30 X36 X42 X48 X54 X60 X66 X72 X78 X84 X90 X96 X102 X108 X114 X120 X126 X132 X138 X144 X150 X156 X162 X168 X174 X180 X186 X192 X198 X204 X210 X216 X222 X228 X234 X240 X246 X252 X258 X264 AP30 AP36 AP42 AP48 AP54 AP60 AP66 AP72 AP78 AP84 AP90 AP96 AP102 AP108 AP114 AP120 AP126 AP132 AP138 AP144 AP150 AP156 AP162 AP168 AP174 AP180 AP186 AP192 AP198 AP204 AP210 AP216 AP222 AP228 AP234 AP240 AP246 AP252 AP258 AP264"/>
    <dataValidation allowBlank="1" showInputMessage="1" promptTitle="Godziny ponadwymiarowe" prompt="Tygodniowa liczba godzin ponadwymiarowych" sqref="AN18 AW24 AN24 V18 M18 AE24 AW18 M24 V24 AE18 AW30 AW36 AW42 AW48 AW54 AW60 AW66 AW72 AW78 AW84 AW90 AW96 AW102 AW108 AW114 AW120 AW126 AW132 AW138 AW144 AW150 AW156 AW162 AW168 AW174 AW180 AW186 AW192 AW198 AW204 AW210 AW216 AW222 AW228 AW234 AW240 AW246 AW252 AW258 AW264 AN30 AN36 AN42 AN48 AN54 AN60 AN66 AN72 AN78 AN84 AN90 AN96 AN102 AN108 AN114 AN120 AN126 AN132 AN138 AN144 AN150 AN156 AN162 AN168 AN174 AN180 AN186 AN192 AN198 AN204 AN210 AN216 AN222 AN228 AN234 AN240 AN246 AN252 AN258 AN264 AE30 AE36 AE42 AE48 AE54 AE60 AE66 AE72 AE78 AE84 AE90 AE96 AE102 AE108 AE114 AE120 AE126 AE132 AE138 AE144 AE150 AE156 AE162 AE168 AE174 AE180 AE186 AE192 AE198 AE204 AE210 AE216 AE222 AE228 AE234 AE240 AE246 AE252 AE258 AE264 M30 M36 M42 M48 M54 M60 M66 M72 M78 M84 M90 M96 M102 M108 M114 M120 M126 M132 M138 M144 M150 M156 M162 M168 M174 M180 M186 M192 M198 M204 M210 M216 M222 M228 M234 M240 M246 M252 M258 M264 V30 V36 V42 V48 V54 V60 V66 V72 V78 V84 V90 V96 V102 V108 V114 V120 V126 V132 V138 V144 V150 V156 V162 V168 V174 V180 V186 V192 V198 V204 V210 V216 V222 V228 V234 V240 V246 V252 V258 V264"/>
    <dataValidation allowBlank="1" showInputMessage="1" promptTitle="Tygodniowa liczba godzin" prompt="zrealizowanych przez nauczyciela." sqref="AA18 BB18 AJ24 R18 AJ18 R24 AA24 BB24 AS24 AS18 AJ30 AJ36 AJ42 AJ48 AJ54 AJ60 AJ66 AJ72 AJ78 AJ84 AJ90 AJ96 AJ102 AJ108 AJ114 AJ120 AJ126 AJ132 AJ138 AJ144 AJ150 AJ156 AJ162 AJ168 AJ174 AJ180 AJ186 AJ192 AJ198 AJ204 AJ210 AJ216 AJ222 AJ228 AJ234 AJ240 AJ246 AJ252 AJ258 AJ264 R30 R36 R42 R48 R54 R60 R66 R72 R78 R84 R90 R96 R102 R108 R114 R120 R126 R132 R138 R144 R150 R156 R162 R168 R174 R180 R186 R192 R198 R204 R210 R216 R222 R228 R234 R240 R246 R252 R258 R264 AA30 AA36 AA42 AA48 AA54 AA60 AA66 AA72 AA78 AA84 AA90 AA96 AA102 AA108 AA114 AA120 AA126 AA132 AA138 AA144 AA150 AA156 AA162 AA168 AA174 AA180 AA186 AA192 AA198 AA204 AA210 AA216 AA222 AA228 AA234 AA240 AA246 AA252 AA258 AA264 BB30 BB36 BB42 BB48 BB54 BB60 BB66 BB72 BB78 BB84 BB90 BB96 BB102 BB108 BB114 BB120 BB126 BB132 BB138 BB144 BB150 BB156 BB162 BB168 BB174 BB180 BB186 BB192 BB198 BB204 BB210 BB216 BB222 BB228 BB234 BB240 BB246 BB252 BB258 BB264 AS30 AS36 AS42 AS48 AS54 AS60 AS66 AS72 AS78 AS84 AS90 AS96 AS102 AS108 AS114 AS120 AS126 AS132 AS138 AS144 AS150 AS156 AS162 AS168 AS174 AS180 AS186 AS192 AS198 AS204 AS210 AS216 AS222 AS228 AS234 AS240 AS246 AS252 AS258 AS264"/>
    <dataValidation allowBlank="1" showInputMessage="1" showErrorMessage="1" promptTitle="Uśrednione pensum" prompt=" lub dane pensum" sqref="AB19 AK13 AT19 J19 S19 AK19 AT13 J13 S13 AB13 AB25 AB31 AB37 AB43 AB49 AB55 AB61 AB67 AB73 AB79 AB85 AB91 AB97 AB103 AB109 AB115 AB121 AB127 AB133 AB139 AB145 AB151 AB157 AB163 AB169 AB175 AB181 AB187 AB193 AB199 AB205 AB211 AB217 AB223 AB229 AB235 AB241 AB247 AB253 AB259 AT25 AT31 AT37 AT43 AT49 AT55 AT61 AT67 AT73 AT79 AT85 AT91 AT97 AT103 AT109 AT115 AT121 AT127 AT133 AT139 AT145 AT151 AT157 AT163 AT169 AT175 AT181 AT187 AT193 AT199 AT205 AT211 AT217 AT223 AT229 AT235 AT241 AT247 AT253 AT259 J25 J31 J37 J43 J49 J55 J61 J67 J73 J79 J85 J91 J97 J103 J109 J115 J121 J127 J133 J139 J145 J151 J157 J163 J169 J175 J181 J187 J193 J199 J205 J211 J217 J223 J229 J235 J241 J247 J253 J259 S25 S31 S37 S43 S49 S55 S61 S67 S73 S79 S85 S91 S97 S103 S109 S115 S121 S127 S133 S139 S145 S151 S157 S163 S169 S175 S181 S187 S193 S199 S205 S211 S217 S223 S229 S235 S241 S247 S253 S259 AK25 AK31 AK37 AK43 AK49 AK55 AK61 AK67 AK73 AK79 AK85 AK91 AK97 AK103 AK109 AK115 AK121 AK127 AK133 AK139 AK145 AK151 AK157 AK163 AK169 AK175 AK181 AK187 AK193 AK199 AK205 AK211 AK217 AK223 AK229 AK235 AK241 AK247 AK253 AK259"/>
    <dataValidation allowBlank="1" showInputMessage="1" showErrorMessage="1" promptTitle="Planowane dni pracy w tygodniu" prompt="dla wszystkich pensów lub dla danego pensum" sqref="J24 S24 AB18 AT24 AB24 AK24 AT18 S18 J18 AK18 J30 J36 J42 J48 J54 J60 J66 J72 J78 J84 J90 J96 J102 J108 J114 J120 J126 J132 J138 J144 J150 J156 J162 J168 J174 J180 J186 J192 J198 J204 J210 J216 J222 J228 J234 J240 J246 J252 J258 J264 S30 S36 S42 S48 S54 S60 S66 S72 S78 S84 S90 S96 S102 S108 S114 S120 S126 S132 S138 S144 S150 S156 S162 S168 S174 S180 S186 S192 S198 S204 S210 S216 S222 S228 S234 S240 S246 S252 S258 S264 AT30 AT36 AT42 AT48 AT54 AT60 AT66 AT72 AT78 AT84 AT90 AT96 AT102 AT108 AT114 AT120 AT126 AT132 AT138 AT144 AT150 AT156 AT162 AT168 AT174 AT180 AT186 AT192 AT198 AT204 AT210 AT216 AT222 AT228 AT234 AT240 AT246 AT252 AT258 AT264 AB30 AB36 AB42 AB48 AB54 AB60 AB66 AB72 AB78 AB84 AB90 AB96 AB102 AB108 AB114 AB120 AB126 AB132 AB138 AB144 AB150 AB156 AB162 AB168 AB174 AB180 AB186 AB192 AB198 AB204 AB210 AB216 AB222 AB228 AB234 AB240 AB246 AB252 AB258 AB264 AK30 AK36 AK42 AK48 AK54 AK60 AK66 AK72 AK78 AK84 AK90 AK96 AK102 AK108 AK114 AK120 AK126 AK132 AK138 AK144 AK150 AK156 AK162 AK168 AK174 AK180 AK186 AK192 AK198 AK204 AK210 AK216 AK222 AK228 AK234 AK240 AK246 AK252 AK258 AK264"/>
    <dataValidation allowBlank="1" showInputMessage="1" showErrorMessage="1" promptTitle="Mieszięczne godziny planu" prompt="lub średnia miesięczna liczba godz przy &quot;uśrednieniu&quot; art.42 ust. 5b KN  " sqref="J23 S17 AB23 AK17 AT23 S23 AK23 AT17 J17 AB17 J29 J35 J41 J47 J53 J59 J65 J71 J77 J83 J89 J95 J101 J107 J113 J119 J125 J131 J137 J143 J149 J155 J161 J167 J173 J179 J185 J191 J197 J203 J209 J215 J221 J227 J233 J239 J245 J251 J257 J263 AB29 AB35 AB41 AB47 AB53 AB59 AB65 AB71 AB77 AB83 AB89 AB95 AB101 AB107 AB113 AB119 AB125 AB131 AB137 AB143 AB149 AB155 AB161 AB167 AB173 AB179 AB185 AB191 AB197 AB203 AB209 AB215 AB221 AB227 AB233 AB239 AB245 AB251 AB257 AB263 AT29 AT35 AT41 AT47 AT53 AT59 AT65 AT71 AT77 AT83 AT89 AT95 AT101 AT107 AT113 AT119 AT125 AT131 AT137 AT143 AT149 AT155 AT161 AT167 AT173 AT179 AT185 AT191 AT197 AT203 AT209 AT215 AT221 AT227 AT233 AT239 AT245 AT251 AT257 AT263 S29 S35 S41 S47 S53 S59 S65 S71 S77 S83 S89 S95 S101 S107 S113 S119 S125 S131 S137 S143 S149 S155 S161 S167 S173 S179 S185 S191 S197 S203 S209 S215 S221 S227 S233 S239 S245 S251 S257 S263 AK29 AK35 AK41 AK47 AK53 AK59 AK65 AK71 AK77 AK83 AK89 AK95 AK101 AK107 AK113 AK119 AK125 AK131 AK137 AK143 AK149 AK155 AK161 AK167 AK173 AK179 AK185 AK191 AK197 AK203 AK209 AK215 AK221 AK227 AK233 AK239 AK245 AK251 AK257 AK263"/>
    <dataValidation allowBlank="1" showInputMessage="1" showErrorMessage="1" promptTitle="do wyliczenia uśredn pensum" prompt="godziny plany/pensum_x000a_dla danego pensum oraz suma ilorazów wszystkich pensów_x000a_" sqref="AB22 AK16 AT22 J22 S22 AK22 AT16 J16 S16 AB16 AB28 AB34 AB40 AB46 AB52 AB58 AB64 AB70 AB76 AB82 AB88 AB94 AB100 AB106 AB112 AB118 AB124 AB130 AB136 AB142 AB148 AB154 AB160 AB166 AB172 AB178 AB184 AB190 AB196 AB202 AB208 AB214 AB220 AB226 AB232 AB238 AB244 AB250 AB256 AB262 AT28 AT34 AT40 AT46 AT52 AT58 AT64 AT70 AT76 AT82 AT88 AT94 AT100 AT106 AT112 AT118 AT124 AT130 AT136 AT142 AT148 AT154 AT160 AT166 AT172 AT178 AT184 AT190 AT196 AT202 AT208 AT214 AT220 AT226 AT232 AT238 AT244 AT250 AT256 AT262 J28 J34 J40 J46 J52 J58 J64 J70 J76 J82 J88 J94 J100 J106 J112 J118 J124 J130 J136 J142 J148 J154 J160 J166 J172 J178 J184 J190 J196 J202 J208 J214 J220 J226 J232 J238 J244 J250 J256 J262 S28 S34 S40 S46 S52 S58 S64 S70 S76 S82 S88 S94 S100 S106 S112 S118 S124 S130 S136 S142 S148 S154 S160 S166 S172 S178 S184 S190 S196 S202 S208 S214 S220 S226 S232 S238 S244 S250 S256 S262 AK28 AK34 AK40 AK46 AK52 AK58 AK64 AK70 AK76 AK82 AK88 AK94 AK100 AK106 AK112 AK118 AK124 AK130 AK136 AK142 AK148 AK154 AK160 AK166 AK172 AK178 AK184 AK190 AK196 AK202 AK208 AK214 AK220 AK226 AK232 AK238 AK244 AK250 AK256 AK262"/>
    <dataValidation allowBlank="1" showInputMessage="1" showErrorMessage="1" promptTitle="Dni wolne w wykonaniu" prompt="dla danego pensum oraz dla wszystkich pensów" sqref="AB21 AK15 AT21 J21 S21 AK21 AT15 J15 S15 AB15 AB27 AB33 AB39 AB45 AB51 AB57 AB63 AB69 AB75 AB81 AB87 AB93 AB99 AB105 AB111 AB117 AB123 AB129 AB135 AB141 AB147 AB153 AB159 AB165 AB171 AB177 AB183 AB189 AB195 AB201 AB207 AB213 AB219 AB225 AB231 AB237 AB243 AB249 AB255 AB261 AT27 AT33 AT39 AT45 AT51 AT57 AT63 AT69 AT75 AT81 AT87 AT93 AT99 AT105 AT111 AT117 AT123 AT129 AT135 AT141 AT147 AT153 AT159 AT165 AT171 AT177 AT183 AT189 AT195 AT201 AT207 AT213 AT219 AT225 AT231 AT237 AT243 AT249 AT255 AT261 J27 J33 J39 J45 J51 J57 J63 J69 J75 J81 J87 J93 J99 J105 J111 J117 J123 J129 J135 J141 J147 J153 J159 J165 J171 J177 J183 J189 J195 J201 J207 J213 J219 J225 J231 J237 J243 J249 J255 J261 S27 S33 S39 S45 S51 S57 S63 S69 S75 S81 S87 S93 S99 S105 S111 S117 S123 S129 S135 S141 S147 S153 S159 S165 S171 S177 S183 S189 S195 S201 S207 S213 S219 S225 S231 S237 S243 S249 S255 S261 AK27 AK33 AK39 AK45 AK51 AK57 AK63 AK69 AK75 AK81 AK87 AK93 AK99 AK105 AK111 AK117 AK123 AK129 AK135 AK141 AK147 AK153 AK159 AK165 AK171 AK177 AK183 AK189 AK195 AK201 AK207 AK213 AK219 AK225 AK231 AK237 AK243 AK249 AK255 AK261"/>
    <dataValidation allowBlank="1" showInputMessage="1" showErrorMessage="1" promptTitle="Liczba dni pracy planu" prompt="w danym pensum" sqref="AB20 AK14 AT20 J20 S20 AK20 AT14 J14 S14 AB14 AB26 AB32 AB38 AB44 AB50 AB56 AB62 AB68 AB74 AB80 AB86 AB92 AB98 AB104 AB110 AB116 AB122 AB128 AB134 AB140 AB146 AB152 AB158 AB164 AB170 AB176 AB182 AB188 AB194 AB200 AB206 AB212 AB218 AB224 AB230 AB236 AB242 AB248 AB254 AB260 AT26 AT32 AT38 AT44 AT50 AT56 AT62 AT68 AT74 AT80 AT86 AT92 AT98 AT104 AT110 AT116 AT122 AT128 AT134 AT140 AT146 AT152 AT158 AT164 AT170 AT176 AT182 AT188 AT194 AT200 AT206 AT212 AT218 AT224 AT230 AT236 AT242 AT248 AT254 AT260 J26 J32 J38 J44 J50 J56 J62 J68 J74 J80 J86 J92 J98 J104 J110 J116 J122 J128 J134 J140 J146 J152 J158 J164 J170 J176 J182 J188 J194 J200 J206 J212 J218 J224 J230 J236 J242 J248 J254 J260 S26 S32 S38 S44 S50 S56 S62 S68 S74 S80 S86 S92 S98 S104 S110 S116 S122 S128 S134 S140 S146 S152 S158 S164 S170 S176 S182 S188 S194 S200 S206 S212 S218 S224 S230 S236 S242 S248 S254 S260 AK26 AK32 AK38 AK44 AK50 AK56 AK62 AK68 AK74 AK80 AK86 AK92 AK98 AK104 AK110 AK116 AK122 AK128 AK134 AK140 AK146 AK152 AK158 AK164 AK170 AK176 AK182 AK188 AK194 AK200 AK206 AK212 AK218 AK224 AK230 AK236 AK242 AK248 AK254 AK260"/>
    <dataValidation allowBlank="1" showInputMessage="1" promptTitle="Średniona liczba godz w miesiącu" prompt="miesięczna liczba godzin wyliczona z podzielonia rocznej liczby godzin  przez liczbę tygodni _x000a_" sqref="H24 H18 H30 H36 H42 H48 H54 H60 H66 H72 H78 H84 H90 H96 H102 H108 H114 H120 H126 H132 H138 H144 H150 H156 H162 H168 H174 H180 H186 H192 H198 H204 H210 H216 H222 H228 H234 H240 H246 H252 H258 H264"/>
    <dataValidation allowBlank="1" showInputMessage="1" promptTitle="Korekta godzin ponadwymiarowych" prompt="Dla wszystkich pensów" sqref="H23 H17 H29 H35 H41 H47 H53 H59 H65 H71 H77 H83 H89 H95 H101 H107 H113 H119 H125 H131 H137 H143 H149 H155 H161 H167 H173 H179 H185 H191 H197 H203 H209 H215 H221 H227 H233 H239 H245 H251 H257 H263"/>
    <dataValidation allowBlank="1" showInputMessage="1" showErrorMessage="1" promptTitle="Liczba tygodni pracy" prompt="w okresie rozliczeniowym (miesiącu)" sqref="H22 H16 H28 H34 H40 H46 H52 H58 H64 H70 H76 H82 H88 H94 H100 H106 H112 H118 H124 H130 H136 H142 H148 H154 H160 H166 H172 H178 H184 H190 H196 H202 H208 H214 H220 H226 H232 H238 H244 H250 H256 H262"/>
    <dataValidation allowBlank="1" showInputMessage="1" showErrorMessage="1" promptTitle="Godziny zniżki" prompt="wynikające z:_x000a_1. uzupełnienia etat art. 22 KN_x000a_2. pełnienia funkcji kierowniczych_x000a_3. pracy w danej szkole wyłącznie w godzinach ponadwymiarowych" sqref="AZ24 P24 Y24 AH24 AQ18 Y18 AQ24 P18 AZ18 AH18 AZ30 AZ36 AZ42 AZ48 AZ54 AZ60 AZ66 AZ72 AZ78 AZ84 AZ90 AZ96 AZ102 AZ108 AZ114 AZ120 AZ126 AZ132 AZ138 AZ144 AZ150 AZ156 AZ162 AZ168 AZ174 AZ180 AZ186 AZ192 AZ198 AZ204 AZ210 AZ216 AZ222 AZ228 AZ234 AZ240 AZ246 AZ252 AZ258 AZ264 P30 P36 P42 P48 P54 P60 P66 P72 P78 P84 P90 P96 P102 P108 P114 P120 P126 P132 P138 P144 P150 P156 P162 P168 P174 P180 P186 P192 P198 P204 P210 P216 P222 P228 P234 P240 P246 P252 P258 P264 Y30 Y36 Y42 Y48 Y54 Y60 Y66 Y72 Y78 Y84 Y90 Y96 Y102 Y108 Y114 Y120 Y126 Y132 Y138 Y144 Y150 Y156 Y162 Y168 Y174 Y180 Y186 Y192 Y198 Y204 Y210 Y216 Y222 Y228 Y234 Y240 Y246 Y252 Y258 Y264 AH30 AH36 AH42 AH48 AH54 AH60 AH66 AH72 AH78 AH84 AH90 AH96 AH102 AH108 AH114 AH120 AH126 AH132 AH138 AH144 AH150 AH156 AH162 AH168 AH174 AH180 AH186 AH192 AH198 AH204 AH210 AH216 AH222 AH228 AH234 AH240 AH246 AH252 AH258 AH264 AQ30 AQ36 AQ42 AQ48 AQ54 AQ60 AQ66 AQ72 AQ78 AQ84 AQ90 AQ96 AQ102 AQ108 AQ114 AQ120 AQ126 AQ132 AQ138 AQ144 AQ150 AQ156 AQ162 AQ168 AQ174 AQ180 AQ186 AQ192 AQ198 AQ204 AQ210 AQ216 AQ222 AQ228 AQ234 AQ240 AQ246 AQ252 AQ258 AQ264"/>
    <dataValidation allowBlank="1" showInputMessage="1" showErrorMessage="1" promptTitle="Tygodniowa liczba godzin" prompt="Tygodniowa obowiązkowa liczba godzin nauczyciela_x000a_" sqref="L24 U24 AV24 AD24 AM18 AM24 AD18 AV18 L18 U18 L30 L36 L42 L48 L54 L60 L66 L72 L78 L84 L90 L96 L102 L108 L114 L120 L126 L132 L138 L144 L150 L156 L162 L168 L174 L180 L186 L192 L198 L204 L210 L216 L222 L228 L234 L240 L246 L252 L258 L264 U30 U36 U42 U48 U54 U60 U66 U72 U78 U84 U90 U96 U102 U108 U114 U120 U126 U132 U138 U144 U150 U156 U162 U168 U174 U180 U186 U192 U198 U204 U210 U216 U222 U228 U234 U240 U246 U252 U258 U264 AV30 AV36 AV42 AV48 AV54 AV60 AV66 AV72 AV78 AV84 AV90 AV96 AV102 AV108 AV114 AV120 AV126 AV132 AV138 AV144 AV150 AV156 AV162 AV168 AV174 AV180 AV186 AV192 AV198 AV204 AV210 AV216 AV222 AV228 AV234 AV240 AV246 AV252 AV258 AV264 AD30 AD36 AD42 AD48 AD54 AD60 AD66 AD72 AD78 AD84 AD90 AD96 AD102 AD108 AD114 AD120 AD126 AD132 AD138 AD144 AD150 AD156 AD162 AD168 AD174 AD180 AD186 AD192 AD198 AD204 AD210 AD216 AD222 AD228 AD234 AD240 AD246 AD252 AD258 AD264 AM30 AM36 AM42 AM48 AM54 AM60 AM66 AM72 AM78 AM84 AM90 AM96 AM102 AM108 AM114 AM120 AM126 AM132 AM138 AM144 AM150 AM156 AM162 AM168 AM174 AM180 AM186 AM192 AM198 AM204 AM210 AM216 AM222 AM228 AM234 AM240 AM246 AM252 AM258 AM264"/>
    <dataValidation type="whole" operator="lessThanOrEqual" allowBlank="1" showInputMessage="1" showErrorMessage="1" errorTitle="Błąd" error="Liczba faktycznie realizowanych godzin nie może być większa od pensum." promptTitle="Pensum bez zniżki" prompt="Liczba faktycznie realizowanych godzin_x000a_dokładne wyjaśnienie u góry - wzór_x000a__x000a_Domyślnie wartość równa wartości w polu po lewej &quot;Pensum&quot;" sqref="G19 G25 G31 G37 G43 G49 G55 G61 G67 G73 G79 G85 G91 G97 G103 G109 G115 G121 G127 G133 G139 G145 G151 G157 G163 G169 G175 G181 G187 G193 G199 G205 G211 G217 G223 G229 G235 G241 G247 G253 G259">
      <formula1>F19</formula1>
    </dataValidation>
    <dataValidation allowBlank="1" showInputMessage="1" showErrorMessage="1" promptTitle="Pensum" prompt="Obowiązkowy tygodniowy wymiar godzin pracy nauczyciela" sqref="F19 F25 F31 F37 F43 F49 F55 F61 F67 F73 F79 F85 F91 F97 F103 F109 F115 F121 F127 F133 F139 F145 F151 F157 F163 F169 F175 F181 F187 F193 F199 F205 F211 F217 F223 F229 F235 F241 F247 F253 F259"/>
    <dataValidation allowBlank="1" showInputMessage="1" showErrorMessage="1" promptTitle="Roczna liczba godzin" prompt="wypełnić wyłącznie dla nauczyciela podlegajacego uśrednieniu art. 42 ust.5b KN_x000a_-wstawić łązną realizowaną (bez zniżki) liczbę godzin planu w roku szkolnym dla danego pensum_x000a__x000a_W pozostałych przypadkach pozostawić pole puste lub wartość 0." sqref="G24 G30 G36 G42 G48 G54 G60 G66 G72 G78 G84 G90 G96 G102 G108 G114 G120 G126 G132 G138 G144 G150 G156 G162 G168 G174 G180 G186 G192 G198 G204 G210 G216 G222 G228 G234 G240 G246 G252 G258 G264"/>
    <dataValidation errorStyle="warning" allowBlank="1" showInputMessage="1" showErrorMessage="1" errorTitle="UPEWNIJ SIĘ" error="Liczba tygodni w roku szkolnym lub w okresie zatrudnienia_x000a__x000a_Dla placówek feryjnych - 38_x000a_Dla placówek nieferyjnych - 45_x000a_Nauczyciel zatrudniony na czas określony (niepełny rok szkolny) - podać liczbę tygodni pracy" promptTitle="Liczba tygodni w roku szkolnym" prompt="Należy wypełnić wyłącznie dla nauczyciela podlegajacego &quot;uśrednieniu&quot; art. 42 ust.5b KN_x000a__x000a_- liczba tygodni nauki placówki _x000a_z arkusza organizacyjnego_x000a_- wartość niezbędna, tylko gdy wypełniamy pole obok &quot;Roczna liczba godzin&quot;" sqref="F18"/>
    <dataValidation allowBlank="1" showInputMessage="1" showErrorMessage="1" promptTitle="Rzeczywista roczna liczba godzin" prompt="wypełnić wyłącznie dla nauczyciela podlegajacego uśrednieniu art. 42 ust.5b KN_x000a_-wstawić łązną realizowaną (bez zniżki) liczbę godzin planu w roku szkolnym dla danego pensum_x000a__x000a_W pozostałych przypadkach pozostawić pole puste lub wartość 0." sqref="G18"/>
  </dataValidations>
  <pageMargins left="0.75" right="0.75" top="1" bottom="1" header="0.5" footer="0.5"/>
  <pageSetup paperSize="9" orientation="portrait" horizontalDpi="4294967295"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containsText" priority="21" operator="containsText" id="{E27C2C14-B326-497D-9257-54D2C75BF783}">
            <xm:f>NOT(ISERROR(SEARCH(Wydruk!$AE$13,B24)))</xm:f>
            <xm:f>Wydruk!$AE$13</xm:f>
            <x14:dxf>
              <font>
                <b/>
                <i val="0"/>
                <color theme="4" tint="-0.24994659260841701"/>
              </font>
              <fill>
                <patternFill>
                  <bgColor rgb="FFFFFF66"/>
                </patternFill>
              </fill>
            </x14:dxf>
          </x14:cfRule>
          <xm:sqref>B24:E24</xm:sqref>
        </x14:conditionalFormatting>
        <x14:conditionalFormatting xmlns:xm="http://schemas.microsoft.com/office/excel/2006/main">
          <x14:cfRule type="containsText" priority="22" operator="containsText" id="{F26994D7-D84D-4186-B9A6-6C10254DBD80}">
            <xm:f>NOT(ISERROR(SEARCH(Wydruk!$AE$9,B24)))</xm:f>
            <xm:f>Wydruk!$AE$9</xm:f>
            <x14:dxf>
              <font>
                <b/>
                <i val="0"/>
                <color rgb="FFFF0000"/>
              </font>
              <fill>
                <patternFill>
                  <bgColor rgb="FFFFFF99"/>
                </patternFill>
              </fill>
            </x14:dxf>
          </x14:cfRule>
          <x14:cfRule type="containsText" priority="23" operator="containsText" id="{CEE0C134-3D08-44C3-9675-454CB8FB0070}">
            <xm:f>NOT(ISERROR(SEARCH(Wydruk!$AE$10,B24)))</xm:f>
            <xm:f>Wydruk!$AE$10</xm:f>
            <x14:dxf>
              <font>
                <b val="0"/>
                <i val="0"/>
                <color auto="1"/>
              </font>
              <fill>
                <patternFill>
                  <bgColor rgb="FFFFFF99"/>
                </patternFill>
              </fill>
            </x14:dxf>
          </x14:cfRule>
          <x14:cfRule type="cellIs" priority="24" operator="equal" id="{036DADB7-1892-4CD0-AC0F-D9A600D6586B}">
            <xm:f>Wydruk!$AE$11</xm:f>
            <x14:dxf>
              <font>
                <b val="0"/>
                <i val="0"/>
                <color rgb="FF00B050"/>
              </font>
              <fill>
                <patternFill>
                  <bgColor rgb="FFFFFF99"/>
                </patternFill>
              </fill>
            </x14:dxf>
          </x14:cfRule>
          <xm:sqref>B24:E24</xm:sqref>
        </x14:conditionalFormatting>
        <x14:conditionalFormatting xmlns:xm="http://schemas.microsoft.com/office/excel/2006/main">
          <x14:cfRule type="containsText" priority="1" operator="containsText" id="{350EBF60-BD49-4887-9571-99ED1CBFA70B}">
            <xm:f>NOT(ISERROR(SEARCH(Wydruk!$AE$13,B30)))</xm:f>
            <xm:f>Wydruk!$AE$13</xm:f>
            <x14:dxf>
              <font>
                <b/>
                <i val="0"/>
                <color theme="4" tint="-0.24994659260841701"/>
              </font>
              <fill>
                <patternFill>
                  <bgColor rgb="FFFFFF66"/>
                </patternFill>
              </fill>
            </x14:dxf>
          </x14:cfRule>
          <xm:sqref>B30:E30 B36:E36 B42:E42 B48:E48 B54:E54 B60:E60 B66:E66 B72:E72 B78:E78 B84:E84 B90:E90 B96:E96 B102:E102 B108:E108 B114:E114 B120:E120 B126:E126 B132:E132 B138:E138 B144:E144 B150:E150 B156:E156 B162:E162 B168:E168 B174:E174 B180:E180 B186:E186 B192:E192 B198:E198 B204:E204 B210:E210 B216:E216 B222:E222 B228:E228 B234:E234 B240:E240 B246:E246 B252:E252 B258:E258 B264:E264</xm:sqref>
        </x14:conditionalFormatting>
        <x14:conditionalFormatting xmlns:xm="http://schemas.microsoft.com/office/excel/2006/main">
          <x14:cfRule type="containsText" priority="2" operator="containsText" id="{B46C6E53-BD6B-4469-A643-891C69FDA96A}">
            <xm:f>NOT(ISERROR(SEARCH(Wydruk!$AE$9,B30)))</xm:f>
            <xm:f>Wydruk!$AE$9</xm:f>
            <x14:dxf>
              <font>
                <b/>
                <i val="0"/>
                <color rgb="FFFF0000"/>
              </font>
              <fill>
                <patternFill>
                  <bgColor rgb="FFFFFF99"/>
                </patternFill>
              </fill>
            </x14:dxf>
          </x14:cfRule>
          <x14:cfRule type="containsText" priority="3" operator="containsText" id="{4A1B6430-A840-4EFF-B582-62ED399B44C8}">
            <xm:f>NOT(ISERROR(SEARCH(Wydruk!$AE$10,B30)))</xm:f>
            <xm:f>Wydruk!$AE$10</xm:f>
            <x14:dxf>
              <font>
                <b val="0"/>
                <i val="0"/>
                <color auto="1"/>
              </font>
              <fill>
                <patternFill>
                  <bgColor rgb="FFFFFF99"/>
                </patternFill>
              </fill>
            </x14:dxf>
          </x14:cfRule>
          <x14:cfRule type="cellIs" priority="4" operator="equal" id="{B93B7000-C22C-4383-959A-84CDFF2277FE}">
            <xm:f>Wydruk!$AE$11</xm:f>
            <x14:dxf>
              <font>
                <b val="0"/>
                <i val="0"/>
                <color rgb="FF00B050"/>
              </font>
              <fill>
                <patternFill>
                  <bgColor rgb="FFFFFF99"/>
                </patternFill>
              </fill>
            </x14:dxf>
          </x14:cfRule>
          <xm:sqref>B30:E30 B36:E36 B42:E42 B48:E48 B54:E54 B60:E60 B66:E66 B72:E72 B78:E78 B84:E84 B90:E90 B96:E96 B102:E102 B108:E108 B114:E114 B120:E120 B126:E126 B132:E132 B138:E138 B144:E144 B150:E150 B156:E156 B162:E162 B168:E168 B174:E174 B180:E180 B186:E186 B192:E192 B198:E198 B204:E204 B210:E210 B216:E216 B222:E222 B228:E228 B234:E234 B240:E240 B246:E246 B252:E252 B258:E258 B264:E264</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5" filterMode="1"/>
  <dimension ref="A1:BC264"/>
  <sheetViews>
    <sheetView showGridLines="0" topLeftCell="B1" workbookViewId="0">
      <pane xSplit="9" ySplit="12" topLeftCell="K13" activePane="bottomRight" state="frozen"/>
      <selection activeCell="B13" sqref="B13"/>
      <selection pane="topRight" activeCell="B13" sqref="B13"/>
      <selection pane="bottomLeft" activeCell="B13" sqref="B13"/>
      <selection pane="bottomRight" activeCell="B13" sqref="B13:E13"/>
    </sheetView>
  </sheetViews>
  <sheetFormatPr defaultRowHeight="12.75" x14ac:dyDescent="0.2"/>
  <cols>
    <col min="1" max="1" width="4.85546875" style="1" customWidth="1"/>
    <col min="2" max="2" width="3.5703125" style="1" bestFit="1" customWidth="1"/>
    <col min="3" max="4" width="3.28515625" style="1" customWidth="1"/>
    <col min="5" max="5" width="15.7109375" style="1" bestFit="1" customWidth="1"/>
    <col min="6" max="7" width="5.7109375" style="1" customWidth="1"/>
    <col min="8" max="9" width="4.7109375" style="1" hidden="1" customWidth="1"/>
    <col min="10" max="11" width="4.7109375" style="1" customWidth="1"/>
    <col min="12" max="18" width="3.7109375" style="1" customWidth="1"/>
    <col min="19" max="20" width="4.7109375" style="1" customWidth="1"/>
    <col min="21" max="27" width="3.7109375" style="1" customWidth="1"/>
    <col min="28" max="29" width="4.7109375" style="1" customWidth="1"/>
    <col min="30" max="36" width="3.7109375" style="1" customWidth="1"/>
    <col min="37" max="38" width="4.7109375" style="1" customWidth="1"/>
    <col min="39" max="45" width="3.7109375" style="1" customWidth="1"/>
    <col min="46" max="47" width="4.7109375" style="1" customWidth="1"/>
    <col min="48" max="54" width="3.7109375" style="1" customWidth="1"/>
    <col min="55" max="55" width="7.85546875" style="1" hidden="1" customWidth="1"/>
    <col min="56" max="73" width="0" style="1" hidden="1" customWidth="1"/>
    <col min="74" max="16384" width="9.140625" style="1"/>
  </cols>
  <sheetData>
    <row r="1" spans="1:54" ht="23.1" customHeight="1" x14ac:dyDescent="0.2">
      <c r="B1" s="340" t="s">
        <v>0</v>
      </c>
      <c r="C1" s="360" t="str">
        <f>wrzesień!C1</f>
        <v>Oznaczenia kolorów</v>
      </c>
      <c r="D1" s="360"/>
      <c r="E1" s="360"/>
      <c r="F1" s="333">
        <f>AF2</f>
        <v>43810</v>
      </c>
      <c r="G1" s="334"/>
      <c r="H1" s="174"/>
      <c r="I1" s="362" t="s">
        <v>20</v>
      </c>
      <c r="J1" s="326" t="s">
        <v>19</v>
      </c>
      <c r="K1" s="329">
        <v>1</v>
      </c>
      <c r="L1" s="330"/>
      <c r="M1" s="330"/>
      <c r="N1" s="330"/>
      <c r="O1" s="330"/>
      <c r="P1" s="330"/>
      <c r="Q1" s="330"/>
      <c r="R1" s="331"/>
      <c r="S1" s="326" t="str">
        <f>J1</f>
        <v>podsumowanie tygodnia</v>
      </c>
      <c r="T1" s="329">
        <f>K1+1</f>
        <v>2</v>
      </c>
      <c r="U1" s="330"/>
      <c r="V1" s="330"/>
      <c r="W1" s="330"/>
      <c r="X1" s="330"/>
      <c r="Y1" s="330"/>
      <c r="Z1" s="330"/>
      <c r="AA1" s="331"/>
      <c r="AB1" s="326" t="str">
        <f>S1</f>
        <v>podsumowanie tygodnia</v>
      </c>
      <c r="AC1" s="329">
        <f>T1+1</f>
        <v>3</v>
      </c>
      <c r="AD1" s="330"/>
      <c r="AE1" s="330"/>
      <c r="AF1" s="330"/>
      <c r="AG1" s="330"/>
      <c r="AH1" s="330"/>
      <c r="AI1" s="330"/>
      <c r="AJ1" s="331"/>
      <c r="AK1" s="326" t="str">
        <f>AB1</f>
        <v>podsumowanie tygodnia</v>
      </c>
      <c r="AL1" s="329">
        <f>AC1+1</f>
        <v>4</v>
      </c>
      <c r="AM1" s="330"/>
      <c r="AN1" s="330"/>
      <c r="AO1" s="330"/>
      <c r="AP1" s="330"/>
      <c r="AQ1" s="330"/>
      <c r="AR1" s="330"/>
      <c r="AS1" s="331"/>
      <c r="AT1" s="326" t="str">
        <f>AK1</f>
        <v>podsumowanie tygodnia</v>
      </c>
      <c r="AU1" s="329">
        <f>AL1+1</f>
        <v>5</v>
      </c>
      <c r="AV1" s="330"/>
      <c r="AW1" s="330"/>
      <c r="AX1" s="330"/>
      <c r="AY1" s="330"/>
      <c r="AZ1" s="330"/>
      <c r="BA1" s="330"/>
      <c r="BB1" s="331"/>
    </row>
    <row r="2" spans="1:54" ht="9.9499999999999993" customHeight="1" x14ac:dyDescent="0.2">
      <c r="B2" s="341"/>
      <c r="C2" s="361"/>
      <c r="D2" s="361"/>
      <c r="E2" s="361"/>
      <c r="F2" s="366" t="str">
        <f>Wydruk!C5</f>
        <v>Miejskie Przedszkole nr 34 im. Kubusia Puchatka i Jego Przyjaciół z Oddziałami Integracyjnymi</v>
      </c>
      <c r="G2" s="367"/>
      <c r="H2" s="57"/>
      <c r="I2" s="363"/>
      <c r="J2" s="327"/>
      <c r="K2" s="335" t="s">
        <v>2</v>
      </c>
      <c r="L2" s="332">
        <f>IF(listopad!AU19=0,listopad!AV2,listopad!BB2+1)</f>
        <v>43794</v>
      </c>
      <c r="M2" s="332">
        <f t="shared" ref="M2:R2" si="0">L2+1</f>
        <v>43795</v>
      </c>
      <c r="N2" s="332">
        <f t="shared" si="0"/>
        <v>43796</v>
      </c>
      <c r="O2" s="332">
        <f t="shared" si="0"/>
        <v>43797</v>
      </c>
      <c r="P2" s="332">
        <f t="shared" si="0"/>
        <v>43798</v>
      </c>
      <c r="Q2" s="325">
        <f t="shared" si="0"/>
        <v>43799</v>
      </c>
      <c r="R2" s="349">
        <f t="shared" si="0"/>
        <v>43800</v>
      </c>
      <c r="S2" s="327"/>
      <c r="T2" s="335" t="str">
        <f>K2</f>
        <v>suma</v>
      </c>
      <c r="U2" s="332">
        <f>R2+1</f>
        <v>43801</v>
      </c>
      <c r="V2" s="332">
        <f t="shared" ref="V2:AA2" si="1">U2+1</f>
        <v>43802</v>
      </c>
      <c r="W2" s="332">
        <f t="shared" si="1"/>
        <v>43803</v>
      </c>
      <c r="X2" s="332">
        <f t="shared" si="1"/>
        <v>43804</v>
      </c>
      <c r="Y2" s="332">
        <f t="shared" si="1"/>
        <v>43805</v>
      </c>
      <c r="Z2" s="325">
        <f t="shared" si="1"/>
        <v>43806</v>
      </c>
      <c r="AA2" s="349">
        <f t="shared" si="1"/>
        <v>43807</v>
      </c>
      <c r="AB2" s="327"/>
      <c r="AC2" s="335" t="str">
        <f>T2</f>
        <v>suma</v>
      </c>
      <c r="AD2" s="332">
        <f>AA2+1</f>
        <v>43808</v>
      </c>
      <c r="AE2" s="332">
        <f t="shared" ref="AE2:AJ2" si="2">AD2+1</f>
        <v>43809</v>
      </c>
      <c r="AF2" s="332">
        <f t="shared" si="2"/>
        <v>43810</v>
      </c>
      <c r="AG2" s="332">
        <f t="shared" si="2"/>
        <v>43811</v>
      </c>
      <c r="AH2" s="332">
        <f t="shared" si="2"/>
        <v>43812</v>
      </c>
      <c r="AI2" s="325">
        <f t="shared" si="2"/>
        <v>43813</v>
      </c>
      <c r="AJ2" s="349">
        <f t="shared" si="2"/>
        <v>43814</v>
      </c>
      <c r="AK2" s="327"/>
      <c r="AL2" s="335" t="str">
        <f>AC2</f>
        <v>suma</v>
      </c>
      <c r="AM2" s="332">
        <f>AJ2+1</f>
        <v>43815</v>
      </c>
      <c r="AN2" s="332">
        <f t="shared" ref="AN2:AS2" si="3">AM2+1</f>
        <v>43816</v>
      </c>
      <c r="AO2" s="332">
        <f t="shared" si="3"/>
        <v>43817</v>
      </c>
      <c r="AP2" s="332">
        <f t="shared" si="3"/>
        <v>43818</v>
      </c>
      <c r="AQ2" s="332">
        <f t="shared" si="3"/>
        <v>43819</v>
      </c>
      <c r="AR2" s="325">
        <f t="shared" si="3"/>
        <v>43820</v>
      </c>
      <c r="AS2" s="349">
        <f t="shared" si="3"/>
        <v>43821</v>
      </c>
      <c r="AT2" s="327"/>
      <c r="AU2" s="335" t="str">
        <f>AC2</f>
        <v>suma</v>
      </c>
      <c r="AV2" s="332">
        <f>AS2+1</f>
        <v>43822</v>
      </c>
      <c r="AW2" s="332">
        <f t="shared" ref="AW2:BB2" si="4">AV2+1</f>
        <v>43823</v>
      </c>
      <c r="AX2" s="332">
        <f t="shared" si="4"/>
        <v>43824</v>
      </c>
      <c r="AY2" s="332">
        <f t="shared" si="4"/>
        <v>43825</v>
      </c>
      <c r="AZ2" s="332">
        <f t="shared" si="4"/>
        <v>43826</v>
      </c>
      <c r="BA2" s="325">
        <f t="shared" si="4"/>
        <v>43827</v>
      </c>
      <c r="BB2" s="349">
        <f t="shared" si="4"/>
        <v>43828</v>
      </c>
    </row>
    <row r="3" spans="1:54" ht="9.9499999999999993" customHeight="1" x14ac:dyDescent="0.2">
      <c r="B3" s="341"/>
      <c r="C3" s="352"/>
      <c r="D3" s="353"/>
      <c r="E3" s="60" t="str">
        <f>wrzesień!E3</f>
        <v>komórki nieaktywne</v>
      </c>
      <c r="F3" s="366"/>
      <c r="G3" s="367"/>
      <c r="H3" s="57"/>
      <c r="I3" s="363"/>
      <c r="J3" s="327"/>
      <c r="K3" s="335"/>
      <c r="L3" s="332"/>
      <c r="M3" s="332"/>
      <c r="N3" s="332"/>
      <c r="O3" s="332"/>
      <c r="P3" s="332"/>
      <c r="Q3" s="325"/>
      <c r="R3" s="349"/>
      <c r="S3" s="327"/>
      <c r="T3" s="335"/>
      <c r="U3" s="332"/>
      <c r="V3" s="332"/>
      <c r="W3" s="332"/>
      <c r="X3" s="332"/>
      <c r="Y3" s="332"/>
      <c r="Z3" s="325"/>
      <c r="AA3" s="349"/>
      <c r="AB3" s="327"/>
      <c r="AC3" s="335"/>
      <c r="AD3" s="332"/>
      <c r="AE3" s="332"/>
      <c r="AF3" s="332"/>
      <c r="AG3" s="332"/>
      <c r="AH3" s="332"/>
      <c r="AI3" s="325"/>
      <c r="AJ3" s="349"/>
      <c r="AK3" s="327"/>
      <c r="AL3" s="335"/>
      <c r="AM3" s="332"/>
      <c r="AN3" s="332"/>
      <c r="AO3" s="332"/>
      <c r="AP3" s="332"/>
      <c r="AQ3" s="332"/>
      <c r="AR3" s="325"/>
      <c r="AS3" s="349"/>
      <c r="AT3" s="327"/>
      <c r="AU3" s="335"/>
      <c r="AV3" s="332"/>
      <c r="AW3" s="332"/>
      <c r="AX3" s="332"/>
      <c r="AY3" s="332"/>
      <c r="AZ3" s="332"/>
      <c r="BA3" s="325"/>
      <c r="BB3" s="349"/>
    </row>
    <row r="4" spans="1:54" ht="9.9499999999999993" customHeight="1" x14ac:dyDescent="0.2">
      <c r="B4" s="341"/>
      <c r="C4" s="354"/>
      <c r="D4" s="355"/>
      <c r="E4" s="60" t="str">
        <f>wrzesień!E4</f>
        <v>obliczenia automatyczne</v>
      </c>
      <c r="F4" s="366"/>
      <c r="G4" s="367"/>
      <c r="H4" s="57"/>
      <c r="I4" s="363"/>
      <c r="J4" s="327"/>
      <c r="K4" s="335"/>
      <c r="L4" s="332"/>
      <c r="M4" s="332"/>
      <c r="N4" s="332"/>
      <c r="O4" s="332"/>
      <c r="P4" s="332"/>
      <c r="Q4" s="325"/>
      <c r="R4" s="349"/>
      <c r="S4" s="327"/>
      <c r="T4" s="335"/>
      <c r="U4" s="332"/>
      <c r="V4" s="332"/>
      <c r="W4" s="332"/>
      <c r="X4" s="332"/>
      <c r="Y4" s="332"/>
      <c r="Z4" s="325"/>
      <c r="AA4" s="349"/>
      <c r="AB4" s="327"/>
      <c r="AC4" s="335"/>
      <c r="AD4" s="332"/>
      <c r="AE4" s="332"/>
      <c r="AF4" s="332"/>
      <c r="AG4" s="332"/>
      <c r="AH4" s="332"/>
      <c r="AI4" s="325"/>
      <c r="AJ4" s="349"/>
      <c r="AK4" s="327"/>
      <c r="AL4" s="335"/>
      <c r="AM4" s="332"/>
      <c r="AN4" s="332"/>
      <c r="AO4" s="332"/>
      <c r="AP4" s="332"/>
      <c r="AQ4" s="332"/>
      <c r="AR4" s="325"/>
      <c r="AS4" s="349"/>
      <c r="AT4" s="327"/>
      <c r="AU4" s="335"/>
      <c r="AV4" s="332"/>
      <c r="AW4" s="332"/>
      <c r="AX4" s="332"/>
      <c r="AY4" s="332"/>
      <c r="AZ4" s="332"/>
      <c r="BA4" s="325"/>
      <c r="BB4" s="349"/>
    </row>
    <row r="5" spans="1:54" ht="9.9499999999999993" customHeight="1" x14ac:dyDescent="0.2">
      <c r="B5" s="341"/>
      <c r="C5" s="356"/>
      <c r="D5" s="357"/>
      <c r="E5" s="60" t="str">
        <f>wrzesień!E5</f>
        <v>wypełnienia raz w roku</v>
      </c>
      <c r="F5" s="366"/>
      <c r="G5" s="367"/>
      <c r="H5" s="57"/>
      <c r="I5" s="363"/>
      <c r="J5" s="327"/>
      <c r="K5" s="335"/>
      <c r="L5" s="332"/>
      <c r="M5" s="332"/>
      <c r="N5" s="332"/>
      <c r="O5" s="332"/>
      <c r="P5" s="332"/>
      <c r="Q5" s="325"/>
      <c r="R5" s="349"/>
      <c r="S5" s="327"/>
      <c r="T5" s="335"/>
      <c r="U5" s="332"/>
      <c r="V5" s="332"/>
      <c r="W5" s="332"/>
      <c r="X5" s="332"/>
      <c r="Y5" s="332"/>
      <c r="Z5" s="325"/>
      <c r="AA5" s="349"/>
      <c r="AB5" s="327"/>
      <c r="AC5" s="335"/>
      <c r="AD5" s="332"/>
      <c r="AE5" s="332"/>
      <c r="AF5" s="332"/>
      <c r="AG5" s="332"/>
      <c r="AH5" s="332"/>
      <c r="AI5" s="325"/>
      <c r="AJ5" s="349"/>
      <c r="AK5" s="327"/>
      <c r="AL5" s="335"/>
      <c r="AM5" s="332"/>
      <c r="AN5" s="332"/>
      <c r="AO5" s="332"/>
      <c r="AP5" s="332"/>
      <c r="AQ5" s="332"/>
      <c r="AR5" s="325"/>
      <c r="AS5" s="349"/>
      <c r="AT5" s="327"/>
      <c r="AU5" s="335"/>
      <c r="AV5" s="332"/>
      <c r="AW5" s="332"/>
      <c r="AX5" s="332"/>
      <c r="AY5" s="332"/>
      <c r="AZ5" s="332"/>
      <c r="BA5" s="325"/>
      <c r="BB5" s="349"/>
    </row>
    <row r="6" spans="1:54" ht="9.9499999999999993" customHeight="1" x14ac:dyDescent="0.2">
      <c r="B6" s="341"/>
      <c r="C6" s="358"/>
      <c r="D6" s="359"/>
      <c r="E6" s="60" t="str">
        <f>wrzesień!E6</f>
        <v>wypełnienia co miesiąc</v>
      </c>
      <c r="F6" s="366"/>
      <c r="G6" s="367"/>
      <c r="H6" s="57"/>
      <c r="I6" s="363"/>
      <c r="J6" s="327"/>
      <c r="K6" s="335"/>
      <c r="L6" s="332"/>
      <c r="M6" s="332"/>
      <c r="N6" s="332"/>
      <c r="O6" s="332"/>
      <c r="P6" s="332"/>
      <c r="Q6" s="325"/>
      <c r="R6" s="349"/>
      <c r="S6" s="327"/>
      <c r="T6" s="335"/>
      <c r="U6" s="332"/>
      <c r="V6" s="332"/>
      <c r="W6" s="332"/>
      <c r="X6" s="332"/>
      <c r="Y6" s="332"/>
      <c r="Z6" s="325"/>
      <c r="AA6" s="349"/>
      <c r="AB6" s="327"/>
      <c r="AC6" s="335"/>
      <c r="AD6" s="332"/>
      <c r="AE6" s="332"/>
      <c r="AF6" s="332"/>
      <c r="AG6" s="332"/>
      <c r="AH6" s="332"/>
      <c r="AI6" s="325"/>
      <c r="AJ6" s="349"/>
      <c r="AK6" s="327"/>
      <c r="AL6" s="335"/>
      <c r="AM6" s="332"/>
      <c r="AN6" s="332"/>
      <c r="AO6" s="332"/>
      <c r="AP6" s="332"/>
      <c r="AQ6" s="332"/>
      <c r="AR6" s="325"/>
      <c r="AS6" s="349"/>
      <c r="AT6" s="327"/>
      <c r="AU6" s="335"/>
      <c r="AV6" s="332"/>
      <c r="AW6" s="332"/>
      <c r="AX6" s="332"/>
      <c r="AY6" s="332"/>
      <c r="AZ6" s="332"/>
      <c r="BA6" s="325"/>
      <c r="BB6" s="349"/>
    </row>
    <row r="7" spans="1:54" s="4" customFormat="1" ht="9.9499999999999993" customHeight="1" x14ac:dyDescent="0.2">
      <c r="B7" s="341"/>
      <c r="C7" s="375"/>
      <c r="D7" s="375"/>
      <c r="E7" s="375"/>
      <c r="F7" s="366"/>
      <c r="G7" s="367"/>
      <c r="H7" s="57"/>
      <c r="I7" s="363"/>
      <c r="J7" s="327"/>
      <c r="K7" s="370"/>
      <c r="L7" s="332"/>
      <c r="M7" s="332"/>
      <c r="N7" s="332"/>
      <c r="O7" s="332"/>
      <c r="P7" s="332"/>
      <c r="Q7" s="325"/>
      <c r="R7" s="349"/>
      <c r="S7" s="327"/>
      <c r="T7" s="335"/>
      <c r="U7" s="332"/>
      <c r="V7" s="332"/>
      <c r="W7" s="332"/>
      <c r="X7" s="332"/>
      <c r="Y7" s="332"/>
      <c r="Z7" s="325"/>
      <c r="AA7" s="349"/>
      <c r="AB7" s="327"/>
      <c r="AC7" s="335"/>
      <c r="AD7" s="332"/>
      <c r="AE7" s="332"/>
      <c r="AF7" s="332"/>
      <c r="AG7" s="332"/>
      <c r="AH7" s="332"/>
      <c r="AI7" s="325"/>
      <c r="AJ7" s="349"/>
      <c r="AK7" s="327"/>
      <c r="AL7" s="335"/>
      <c r="AM7" s="332"/>
      <c r="AN7" s="332"/>
      <c r="AO7" s="332"/>
      <c r="AP7" s="332"/>
      <c r="AQ7" s="332"/>
      <c r="AR7" s="325"/>
      <c r="AS7" s="349"/>
      <c r="AT7" s="327"/>
      <c r="AU7" s="335" t="s">
        <v>2</v>
      </c>
      <c r="AV7" s="332"/>
      <c r="AW7" s="332"/>
      <c r="AX7" s="332"/>
      <c r="AY7" s="332"/>
      <c r="AZ7" s="332"/>
      <c r="BA7" s="325"/>
      <c r="BB7" s="349"/>
    </row>
    <row r="8" spans="1:54" s="5" customFormat="1" ht="13.5" customHeight="1" thickBot="1" x14ac:dyDescent="0.25">
      <c r="B8" s="342"/>
      <c r="C8" s="376"/>
      <c r="D8" s="376"/>
      <c r="E8" s="376"/>
      <c r="F8" s="368"/>
      <c r="G8" s="369"/>
      <c r="H8" s="57"/>
      <c r="I8" s="364"/>
      <c r="J8" s="328"/>
      <c r="K8" s="371"/>
      <c r="L8" s="13" t="s">
        <v>5</v>
      </c>
      <c r="M8" s="13" t="s">
        <v>6</v>
      </c>
      <c r="N8" s="13" t="s">
        <v>7</v>
      </c>
      <c r="O8" s="15" t="s">
        <v>8</v>
      </c>
      <c r="P8" s="13" t="s">
        <v>9</v>
      </c>
      <c r="Q8" s="25" t="s">
        <v>10</v>
      </c>
      <c r="R8" s="14" t="s">
        <v>11</v>
      </c>
      <c r="S8" s="328"/>
      <c r="T8" s="336"/>
      <c r="U8" s="13" t="s">
        <v>5</v>
      </c>
      <c r="V8" s="13" t="s">
        <v>6</v>
      </c>
      <c r="W8" s="13" t="s">
        <v>7</v>
      </c>
      <c r="X8" s="13" t="s">
        <v>8</v>
      </c>
      <c r="Y8" s="13" t="s">
        <v>9</v>
      </c>
      <c r="Z8" s="25" t="s">
        <v>10</v>
      </c>
      <c r="AA8" s="14" t="s">
        <v>11</v>
      </c>
      <c r="AB8" s="328"/>
      <c r="AC8" s="336"/>
      <c r="AD8" s="13" t="s">
        <v>5</v>
      </c>
      <c r="AE8" s="13" t="s">
        <v>6</v>
      </c>
      <c r="AF8" s="13" t="s">
        <v>7</v>
      </c>
      <c r="AG8" s="13" t="s">
        <v>8</v>
      </c>
      <c r="AH8" s="13" t="s">
        <v>9</v>
      </c>
      <c r="AI8" s="25" t="s">
        <v>10</v>
      </c>
      <c r="AJ8" s="14" t="s">
        <v>11</v>
      </c>
      <c r="AK8" s="328"/>
      <c r="AL8" s="336"/>
      <c r="AM8" s="13" t="s">
        <v>5</v>
      </c>
      <c r="AN8" s="13" t="s">
        <v>6</v>
      </c>
      <c r="AO8" s="13" t="s">
        <v>7</v>
      </c>
      <c r="AP8" s="13" t="s">
        <v>8</v>
      </c>
      <c r="AQ8" s="13" t="s">
        <v>9</v>
      </c>
      <c r="AR8" s="25" t="s">
        <v>10</v>
      </c>
      <c r="AS8" s="14" t="s">
        <v>11</v>
      </c>
      <c r="AT8" s="328"/>
      <c r="AU8" s="336"/>
      <c r="AV8" s="13" t="s">
        <v>5</v>
      </c>
      <c r="AW8" s="13" t="s">
        <v>6</v>
      </c>
      <c r="AX8" s="13" t="s">
        <v>7</v>
      </c>
      <c r="AY8" s="13" t="s">
        <v>8</v>
      </c>
      <c r="AZ8" s="13" t="s">
        <v>9</v>
      </c>
      <c r="BA8" s="25" t="s">
        <v>10</v>
      </c>
      <c r="BB8" s="14" t="s">
        <v>11</v>
      </c>
    </row>
    <row r="9" spans="1:54" s="5" customFormat="1" ht="15.75" hidden="1" x14ac:dyDescent="0.2">
      <c r="B9" s="8"/>
      <c r="C9" s="9"/>
      <c r="D9" s="9"/>
      <c r="E9" s="9"/>
      <c r="F9" s="71"/>
      <c r="G9" s="70"/>
      <c r="H9" s="70"/>
      <c r="I9" s="70"/>
      <c r="J9" s="12"/>
      <c r="K9" s="27"/>
      <c r="L9" s="11">
        <f>MONTH(L2)</f>
        <v>11</v>
      </c>
      <c r="M9" s="11">
        <f t="shared" ref="M9:R9" si="5">MONTH(M2)</f>
        <v>11</v>
      </c>
      <c r="N9" s="11">
        <f t="shared" si="5"/>
        <v>11</v>
      </c>
      <c r="O9" s="11">
        <f t="shared" si="5"/>
        <v>11</v>
      </c>
      <c r="P9" s="11">
        <f t="shared" si="5"/>
        <v>11</v>
      </c>
      <c r="Q9" s="11">
        <f t="shared" si="5"/>
        <v>11</v>
      </c>
      <c r="R9" s="19">
        <f t="shared" si="5"/>
        <v>12</v>
      </c>
      <c r="S9" s="21"/>
      <c r="T9" s="20"/>
      <c r="U9" s="11">
        <f t="shared" ref="U9:AA9" si="6">MONTH(U2)</f>
        <v>12</v>
      </c>
      <c r="V9" s="11">
        <f t="shared" si="6"/>
        <v>12</v>
      </c>
      <c r="W9" s="11">
        <f t="shared" si="6"/>
        <v>12</v>
      </c>
      <c r="X9" s="11">
        <f t="shared" si="6"/>
        <v>12</v>
      </c>
      <c r="Y9" s="11">
        <f t="shared" si="6"/>
        <v>12</v>
      </c>
      <c r="Z9" s="11">
        <f t="shared" si="6"/>
        <v>12</v>
      </c>
      <c r="AA9" s="19">
        <f t="shared" si="6"/>
        <v>12</v>
      </c>
      <c r="AB9" s="21"/>
      <c r="AC9" s="28"/>
      <c r="AD9" s="11">
        <f t="shared" ref="AD9:AJ9" si="7">MONTH(AD2)</f>
        <v>12</v>
      </c>
      <c r="AE9" s="11">
        <f t="shared" si="7"/>
        <v>12</v>
      </c>
      <c r="AF9" s="11">
        <f t="shared" si="7"/>
        <v>12</v>
      </c>
      <c r="AG9" s="11">
        <f t="shared" si="7"/>
        <v>12</v>
      </c>
      <c r="AH9" s="11">
        <f t="shared" si="7"/>
        <v>12</v>
      </c>
      <c r="AI9" s="11">
        <f t="shared" si="7"/>
        <v>12</v>
      </c>
      <c r="AJ9" s="19">
        <f t="shared" si="7"/>
        <v>12</v>
      </c>
      <c r="AK9" s="21"/>
      <c r="AL9" s="20"/>
      <c r="AM9" s="11">
        <f t="shared" ref="AM9:AS9" si="8">MONTH(AM2)</f>
        <v>12</v>
      </c>
      <c r="AN9" s="11">
        <f t="shared" si="8"/>
        <v>12</v>
      </c>
      <c r="AO9" s="11">
        <f t="shared" si="8"/>
        <v>12</v>
      </c>
      <c r="AP9" s="11">
        <f t="shared" si="8"/>
        <v>12</v>
      </c>
      <c r="AQ9" s="11">
        <f t="shared" si="8"/>
        <v>12</v>
      </c>
      <c r="AR9" s="11">
        <f t="shared" si="8"/>
        <v>12</v>
      </c>
      <c r="AS9" s="19">
        <f t="shared" si="8"/>
        <v>12</v>
      </c>
      <c r="AT9" s="21"/>
      <c r="AU9" s="28"/>
      <c r="AV9" s="11">
        <f t="shared" ref="AV9:BB9" si="9">MONTH(AV2)</f>
        <v>12</v>
      </c>
      <c r="AW9" s="11">
        <f t="shared" si="9"/>
        <v>12</v>
      </c>
      <c r="AX9" s="11">
        <f t="shared" si="9"/>
        <v>12</v>
      </c>
      <c r="AY9" s="11">
        <f t="shared" si="9"/>
        <v>12</v>
      </c>
      <c r="AZ9" s="11">
        <f t="shared" si="9"/>
        <v>12</v>
      </c>
      <c r="BA9" s="11">
        <f t="shared" si="9"/>
        <v>12</v>
      </c>
      <c r="BB9" s="24">
        <f t="shared" si="9"/>
        <v>12</v>
      </c>
    </row>
    <row r="10" spans="1:54" s="18" customFormat="1" hidden="1" x14ac:dyDescent="0.2">
      <c r="A10" s="72"/>
      <c r="B10" s="73">
        <v>1</v>
      </c>
      <c r="C10" s="73">
        <f>B10+1</f>
        <v>2</v>
      </c>
      <c r="D10" s="73">
        <f t="shared" ref="D10:BB10" si="10">C10+1</f>
        <v>3</v>
      </c>
      <c r="E10" s="73">
        <f t="shared" si="10"/>
        <v>4</v>
      </c>
      <c r="F10" s="73">
        <f t="shared" si="10"/>
        <v>5</v>
      </c>
      <c r="G10" s="73">
        <f t="shared" si="10"/>
        <v>6</v>
      </c>
      <c r="H10" s="73">
        <f t="shared" si="10"/>
        <v>7</v>
      </c>
      <c r="I10" s="73">
        <f t="shared" si="10"/>
        <v>8</v>
      </c>
      <c r="J10" s="73">
        <f t="shared" si="10"/>
        <v>9</v>
      </c>
      <c r="K10" s="73">
        <f t="shared" si="10"/>
        <v>10</v>
      </c>
      <c r="L10" s="73">
        <f t="shared" si="10"/>
        <v>11</v>
      </c>
      <c r="M10" s="73">
        <f t="shared" si="10"/>
        <v>12</v>
      </c>
      <c r="N10" s="73">
        <f t="shared" si="10"/>
        <v>13</v>
      </c>
      <c r="O10" s="73">
        <f t="shared" si="10"/>
        <v>14</v>
      </c>
      <c r="P10" s="73">
        <f t="shared" si="10"/>
        <v>15</v>
      </c>
      <c r="Q10" s="73">
        <f t="shared" si="10"/>
        <v>16</v>
      </c>
      <c r="R10" s="73">
        <f t="shared" si="10"/>
        <v>17</v>
      </c>
      <c r="S10" s="73">
        <f t="shared" si="10"/>
        <v>18</v>
      </c>
      <c r="T10" s="73">
        <f t="shared" si="10"/>
        <v>19</v>
      </c>
      <c r="U10" s="73">
        <f t="shared" si="10"/>
        <v>20</v>
      </c>
      <c r="V10" s="73">
        <f t="shared" si="10"/>
        <v>21</v>
      </c>
      <c r="W10" s="73">
        <f t="shared" si="10"/>
        <v>22</v>
      </c>
      <c r="X10" s="73">
        <f t="shared" si="10"/>
        <v>23</v>
      </c>
      <c r="Y10" s="73">
        <f t="shared" si="10"/>
        <v>24</v>
      </c>
      <c r="Z10" s="73">
        <f t="shared" si="10"/>
        <v>25</v>
      </c>
      <c r="AA10" s="73">
        <f t="shared" si="10"/>
        <v>26</v>
      </c>
      <c r="AB10" s="73">
        <f t="shared" si="10"/>
        <v>27</v>
      </c>
      <c r="AC10" s="73">
        <f t="shared" si="10"/>
        <v>28</v>
      </c>
      <c r="AD10" s="73">
        <f t="shared" si="10"/>
        <v>29</v>
      </c>
      <c r="AE10" s="73">
        <f t="shared" si="10"/>
        <v>30</v>
      </c>
      <c r="AF10" s="73">
        <f t="shared" si="10"/>
        <v>31</v>
      </c>
      <c r="AG10" s="73">
        <f t="shared" si="10"/>
        <v>32</v>
      </c>
      <c r="AH10" s="73">
        <f t="shared" si="10"/>
        <v>33</v>
      </c>
      <c r="AI10" s="73">
        <f t="shared" si="10"/>
        <v>34</v>
      </c>
      <c r="AJ10" s="73">
        <f t="shared" si="10"/>
        <v>35</v>
      </c>
      <c r="AK10" s="73">
        <f t="shared" si="10"/>
        <v>36</v>
      </c>
      <c r="AL10" s="73">
        <f t="shared" si="10"/>
        <v>37</v>
      </c>
      <c r="AM10" s="73">
        <f t="shared" si="10"/>
        <v>38</v>
      </c>
      <c r="AN10" s="73">
        <f t="shared" si="10"/>
        <v>39</v>
      </c>
      <c r="AO10" s="73">
        <f t="shared" si="10"/>
        <v>40</v>
      </c>
      <c r="AP10" s="73">
        <f t="shared" si="10"/>
        <v>41</v>
      </c>
      <c r="AQ10" s="73">
        <f t="shared" si="10"/>
        <v>42</v>
      </c>
      <c r="AR10" s="73">
        <f t="shared" si="10"/>
        <v>43</v>
      </c>
      <c r="AS10" s="73">
        <f t="shared" si="10"/>
        <v>44</v>
      </c>
      <c r="AT10" s="73">
        <f t="shared" si="10"/>
        <v>45</v>
      </c>
      <c r="AU10" s="73">
        <f t="shared" si="10"/>
        <v>46</v>
      </c>
      <c r="AV10" s="73">
        <f t="shared" si="10"/>
        <v>47</v>
      </c>
      <c r="AW10" s="73">
        <f t="shared" si="10"/>
        <v>48</v>
      </c>
      <c r="AX10" s="73">
        <f t="shared" si="10"/>
        <v>49</v>
      </c>
      <c r="AY10" s="73">
        <f t="shared" si="10"/>
        <v>50</v>
      </c>
      <c r="AZ10" s="73">
        <f t="shared" si="10"/>
        <v>51</v>
      </c>
      <c r="BA10" s="73">
        <f t="shared" si="10"/>
        <v>52</v>
      </c>
      <c r="BB10" s="73">
        <f t="shared" si="10"/>
        <v>53</v>
      </c>
    </row>
    <row r="11" spans="1:54" s="5" customFormat="1" ht="15.75" hidden="1" x14ac:dyDescent="0.2">
      <c r="B11" s="2"/>
      <c r="C11" s="56"/>
      <c r="D11" s="56"/>
      <c r="E11" s="56"/>
      <c r="F11" s="57"/>
      <c r="G11" s="57"/>
      <c r="H11" s="57"/>
      <c r="I11" s="57"/>
      <c r="J11" s="58"/>
      <c r="K11" s="59"/>
      <c r="L11" s="2"/>
      <c r="M11" s="2"/>
      <c r="N11" s="2"/>
      <c r="O11" s="2"/>
      <c r="P11" s="2"/>
      <c r="Q11" s="2"/>
      <c r="R11" s="2"/>
      <c r="S11" s="2"/>
      <c r="T11" s="58"/>
      <c r="U11" s="2"/>
      <c r="V11" s="2"/>
      <c r="W11" s="2"/>
      <c r="X11" s="2"/>
      <c r="Y11" s="2"/>
      <c r="Z11" s="2"/>
      <c r="AA11" s="2"/>
      <c r="AB11" s="2"/>
      <c r="AC11" s="59"/>
      <c r="AD11" s="2"/>
      <c r="AE11" s="2"/>
      <c r="AF11" s="2"/>
      <c r="AG11" s="2"/>
      <c r="AH11" s="2"/>
      <c r="AI11" s="2"/>
      <c r="AJ11" s="2"/>
      <c r="AK11" s="2"/>
      <c r="AL11" s="58"/>
      <c r="AM11" s="2"/>
      <c r="AN11" s="2"/>
      <c r="AO11" s="2"/>
      <c r="AP11" s="2"/>
      <c r="AQ11" s="2"/>
      <c r="AR11" s="2"/>
      <c r="AS11" s="2"/>
      <c r="AT11" s="2"/>
      <c r="AU11" s="59"/>
      <c r="AV11" s="2"/>
      <c r="AW11" s="2"/>
      <c r="AX11" s="2"/>
      <c r="AY11" s="2"/>
      <c r="AZ11" s="2"/>
      <c r="BA11" s="2"/>
      <c r="BB11" s="2"/>
    </row>
    <row r="12" spans="1:54" s="16" customFormat="1" ht="17.25" customHeight="1" thickBot="1" x14ac:dyDescent="0.25">
      <c r="A12" s="345" t="s">
        <v>59</v>
      </c>
      <c r="B12" s="346"/>
      <c r="C12" s="346"/>
      <c r="D12" s="346"/>
      <c r="E12" s="346"/>
      <c r="F12" s="346"/>
      <c r="G12" s="346"/>
      <c r="H12" s="346"/>
      <c r="I12" s="346"/>
      <c r="J12" s="346"/>
      <c r="K12" s="346"/>
      <c r="L12" s="346"/>
      <c r="M12" s="346"/>
      <c r="N12" s="346"/>
      <c r="O12" s="346"/>
      <c r="P12" s="346"/>
      <c r="Q12" s="346"/>
      <c r="R12" s="346"/>
      <c r="S12" s="346"/>
      <c r="T12" s="346"/>
      <c r="U12" s="346"/>
      <c r="V12" s="346"/>
      <c r="W12" s="346"/>
      <c r="X12" s="346"/>
      <c r="Y12" s="346"/>
      <c r="Z12" s="346"/>
      <c r="AA12" s="346"/>
      <c r="AB12" s="346"/>
      <c r="AC12" s="346"/>
      <c r="AD12" s="346"/>
      <c r="AE12" s="346"/>
      <c r="AF12" s="346"/>
      <c r="AG12" s="346"/>
      <c r="AH12" s="346"/>
      <c r="AI12" s="346"/>
      <c r="AJ12" s="346"/>
      <c r="AK12" s="346"/>
      <c r="AL12" s="346"/>
      <c r="AM12" s="346"/>
      <c r="AN12" s="346"/>
      <c r="AO12" s="346"/>
      <c r="AP12" s="346"/>
      <c r="AQ12" s="346"/>
      <c r="AR12" s="346"/>
      <c r="AS12" s="346"/>
      <c r="AT12" s="346"/>
      <c r="AU12" s="346"/>
      <c r="AV12" s="346"/>
      <c r="AW12" s="346"/>
      <c r="AX12" s="346"/>
      <c r="AY12" s="346"/>
      <c r="AZ12" s="346"/>
      <c r="BA12" s="346"/>
      <c r="BB12" s="347"/>
    </row>
    <row r="13" spans="1:54" ht="15.95" customHeight="1" thickTop="1" x14ac:dyDescent="0.2">
      <c r="A13" s="1" t="str">
        <f>IF(B13="","1. Niewypełnione",B13)</f>
        <v>1 Przykładowy Jan    WZÓR</v>
      </c>
      <c r="B13" s="337" t="s">
        <v>58</v>
      </c>
      <c r="C13" s="338"/>
      <c r="D13" s="338"/>
      <c r="E13" s="338"/>
      <c r="F13" s="156">
        <v>18</v>
      </c>
      <c r="G13" s="156">
        <f>F13</f>
        <v>18</v>
      </c>
      <c r="H13" s="171"/>
      <c r="I13" s="164">
        <f>K13+T13+AC13+AL13+AU13</f>
        <v>100</v>
      </c>
      <c r="J13" s="196">
        <f t="shared" ref="J13" si="11">IF(OR($B13=$B19,J16=0),0,ROUND((K14+P18)/J16,0))</f>
        <v>18</v>
      </c>
      <c r="K13" s="167">
        <f>SUM(L13:R13)</f>
        <v>20</v>
      </c>
      <c r="L13" s="143">
        <f>listopad!L13</f>
        <v>4</v>
      </c>
      <c r="M13" s="143">
        <f>listopad!M13</f>
        <v>3</v>
      </c>
      <c r="N13" s="143">
        <f>listopad!N13</f>
        <v>5</v>
      </c>
      <c r="O13" s="143">
        <f>listopad!O13</f>
        <v>2</v>
      </c>
      <c r="P13" s="144">
        <f>listopad!P13</f>
        <v>6</v>
      </c>
      <c r="Q13" s="145">
        <f>listopad!Q13</f>
        <v>0</v>
      </c>
      <c r="R13" s="147">
        <f>listopad!R13</f>
        <v>0</v>
      </c>
      <c r="S13" s="196">
        <f t="shared" ref="S13" si="12">IF(OR($B13=$B19,S16=0),0,ROUND((T14+Y18)/S16,0))</f>
        <v>18</v>
      </c>
      <c r="T13" s="142">
        <f>SUM(U13:AA13)</f>
        <v>20</v>
      </c>
      <c r="U13" s="143">
        <f>listopad!U13</f>
        <v>4</v>
      </c>
      <c r="V13" s="143">
        <f>listopad!V13</f>
        <v>3</v>
      </c>
      <c r="W13" s="143">
        <f>listopad!W13</f>
        <v>5</v>
      </c>
      <c r="X13" s="143">
        <f>listopad!X13</f>
        <v>2</v>
      </c>
      <c r="Y13" s="144">
        <f>listopad!Y13</f>
        <v>6</v>
      </c>
      <c r="Z13" s="145">
        <f>listopad!Z13</f>
        <v>0</v>
      </c>
      <c r="AA13" s="146">
        <f>listopad!AA13</f>
        <v>0</v>
      </c>
      <c r="AB13" s="196">
        <f t="shared" ref="AB13" si="13">IF(OR($B13=$B19,AB16=0),0,ROUND((AC14+AH18)/AB16,0))</f>
        <v>18</v>
      </c>
      <c r="AC13" s="142">
        <f>SUM(AD13:AJ13)</f>
        <v>20</v>
      </c>
      <c r="AD13" s="143">
        <f>listopad!AD13</f>
        <v>4</v>
      </c>
      <c r="AE13" s="143">
        <f>listopad!AE13</f>
        <v>3</v>
      </c>
      <c r="AF13" s="143">
        <f>listopad!AF13</f>
        <v>5</v>
      </c>
      <c r="AG13" s="143">
        <f>listopad!AG13</f>
        <v>2</v>
      </c>
      <c r="AH13" s="144">
        <f>listopad!AH13</f>
        <v>6</v>
      </c>
      <c r="AI13" s="145">
        <f>listopad!AI13</f>
        <v>0</v>
      </c>
      <c r="AJ13" s="146">
        <f>listopad!AJ13</f>
        <v>0</v>
      </c>
      <c r="AK13" s="196">
        <f t="shared" ref="AK13" si="14">IF(OR($B13=$B19,AK16=0),0,ROUND((AL14+AQ18)/AK16,0))</f>
        <v>18</v>
      </c>
      <c r="AL13" s="142">
        <f>SUM(AM13:AS13)</f>
        <v>20</v>
      </c>
      <c r="AM13" s="143">
        <f>listopad!AM13</f>
        <v>4</v>
      </c>
      <c r="AN13" s="143">
        <f>listopad!AN13</f>
        <v>3</v>
      </c>
      <c r="AO13" s="143">
        <f>listopad!AO13</f>
        <v>5</v>
      </c>
      <c r="AP13" s="143">
        <f>listopad!AP13</f>
        <v>2</v>
      </c>
      <c r="AQ13" s="144">
        <f>listopad!AQ13</f>
        <v>6</v>
      </c>
      <c r="AR13" s="145">
        <f>listopad!AR13</f>
        <v>0</v>
      </c>
      <c r="AS13" s="146">
        <f>listopad!AS13</f>
        <v>0</v>
      </c>
      <c r="AT13" s="196">
        <f t="shared" ref="AT13" si="15">IF(OR($B13=$B19,AT16=0),0,ROUND((AU14+AZ18)/AT16,0))</f>
        <v>18</v>
      </c>
      <c r="AU13" s="142">
        <f>SUM(AV13:BB13)</f>
        <v>20</v>
      </c>
      <c r="AV13" s="143">
        <f t="shared" ref="AV13" si="16">IF(SUM($AM$9:$AS$9)=SUM($AV$9:$BB$9),AM13,IF(AND(SUM($AV$9:$BB$9)&gt;42,SUM($AV$9:$BB$9)&lt;49),AM13,0))</f>
        <v>4</v>
      </c>
      <c r="AW13" s="143">
        <f t="shared" ref="AW13" si="17">IF(SUM($AM$9:$AS$9)=SUM($AV$9:$BB$9),AN13,IF(AND(SUM($AV$9:$BB$9)&gt;42,SUM($AV$9:$BB$9)&lt;49),AN13,0))</f>
        <v>3</v>
      </c>
      <c r="AX13" s="143">
        <f t="shared" ref="AX13" si="18">IF(SUM($AM$9:$AS$9)=SUM($AV$9:$BB$9),AO13,IF(AND(SUM($AV$9:$BB$9)&gt;42,SUM($AV$9:$BB$9)&lt;49),AO13,0))</f>
        <v>5</v>
      </c>
      <c r="AY13" s="143">
        <f t="shared" ref="AY13" si="19">IF(SUM($AM$9:$AS$9)=SUM($AV$9:$BB$9),AP13,IF(AND(SUM($AV$9:$BB$9)&gt;42,SUM($AV$9:$BB$9)&lt;49),AP13,0))</f>
        <v>2</v>
      </c>
      <c r="AZ13" s="144">
        <f t="shared" ref="AZ13" si="20">IF(SUM($AM$9:$AS$9)=SUM($AV$9:$BB$9),AQ13,IF(AND(SUM($AV$9:$BB$9)&gt;42,SUM($AV$9:$BB$9)&lt;49),AQ13,0))</f>
        <v>6</v>
      </c>
      <c r="BA13" s="145">
        <f t="shared" ref="BA13" si="21">IF(SUM($AM$9:$AS$9)=SUM($AV$9:$BB$9),AR13,IF(AND(SUM($AV$9:$BB$9)&gt;42,SUM($AV$9:$BB$9)&lt;49),AR13,0))</f>
        <v>0</v>
      </c>
      <c r="BB13" s="147">
        <f t="shared" ref="BB13" si="22">IF(SUM($AM$9:$AS$9)=SUM($AV$9:$BB$9),AS13,IF(AND(SUM($AV$9:$BB$9)&gt;42,SUM($AV$9:$BB$9)&lt;49),AS13,0))</f>
        <v>0</v>
      </c>
    </row>
    <row r="14" spans="1:54" ht="15.95" hidden="1" customHeight="1" x14ac:dyDescent="0.2">
      <c r="B14" s="157"/>
      <c r="C14" s="158"/>
      <c r="D14" s="158"/>
      <c r="E14" s="158"/>
      <c r="F14" s="121"/>
      <c r="G14" s="121"/>
      <c r="H14" s="120"/>
      <c r="I14" s="165">
        <f>K14+T14+AC14+AL14+AU14</f>
        <v>100</v>
      </c>
      <c r="J14" s="197">
        <f t="shared" ref="J14" si="23">7-COUNTIF(L13:R13,0)-COUNTIF(L13:R13,"")</f>
        <v>5</v>
      </c>
      <c r="K14" s="168">
        <f>SUM(L14:R14)</f>
        <v>20</v>
      </c>
      <c r="L14" s="35">
        <f t="shared" ref="L14:R14" si="24">IF($B7=$B13,L13+L8,L13)</f>
        <v>4</v>
      </c>
      <c r="M14" s="35">
        <f t="shared" si="24"/>
        <v>3</v>
      </c>
      <c r="N14" s="35">
        <f t="shared" si="24"/>
        <v>5</v>
      </c>
      <c r="O14" s="35">
        <f t="shared" si="24"/>
        <v>2</v>
      </c>
      <c r="P14" s="36">
        <f t="shared" si="24"/>
        <v>6</v>
      </c>
      <c r="Q14" s="37">
        <f t="shared" si="24"/>
        <v>0</v>
      </c>
      <c r="R14" s="148">
        <f t="shared" si="24"/>
        <v>0</v>
      </c>
      <c r="S14" s="197">
        <f t="shared" ref="S14" si="25">7-COUNTIF(U13:AA13,0)-COUNTIF(U13:AA13,"")</f>
        <v>5</v>
      </c>
      <c r="T14" s="168">
        <f>SUM(U14:AA14)</f>
        <v>20</v>
      </c>
      <c r="U14" s="35">
        <f t="shared" ref="U14:AA14" si="26">IF($B7=$B13,U13+U8,U13)</f>
        <v>4</v>
      </c>
      <c r="V14" s="35">
        <f t="shared" si="26"/>
        <v>3</v>
      </c>
      <c r="W14" s="35">
        <f t="shared" si="26"/>
        <v>5</v>
      </c>
      <c r="X14" s="35">
        <f t="shared" si="26"/>
        <v>2</v>
      </c>
      <c r="Y14" s="36">
        <f t="shared" si="26"/>
        <v>6</v>
      </c>
      <c r="Z14" s="37">
        <f t="shared" si="26"/>
        <v>0</v>
      </c>
      <c r="AA14" s="148">
        <f t="shared" si="26"/>
        <v>0</v>
      </c>
      <c r="AB14" s="197">
        <f t="shared" ref="AB14" si="27">7-COUNTIF(AD13:AJ13,0)-COUNTIF(AD13:AJ13,"")</f>
        <v>5</v>
      </c>
      <c r="AC14" s="168">
        <f>SUM(AD14:AJ14)</f>
        <v>20</v>
      </c>
      <c r="AD14" s="35">
        <f t="shared" ref="AD14:AJ14" si="28">IF($B7=$B13,AD13+AD8,AD13)</f>
        <v>4</v>
      </c>
      <c r="AE14" s="35">
        <f t="shared" si="28"/>
        <v>3</v>
      </c>
      <c r="AF14" s="35">
        <f t="shared" si="28"/>
        <v>5</v>
      </c>
      <c r="AG14" s="35">
        <f t="shared" si="28"/>
        <v>2</v>
      </c>
      <c r="AH14" s="36">
        <f t="shared" si="28"/>
        <v>6</v>
      </c>
      <c r="AI14" s="37">
        <f t="shared" si="28"/>
        <v>0</v>
      </c>
      <c r="AJ14" s="148">
        <f t="shared" si="28"/>
        <v>0</v>
      </c>
      <c r="AK14" s="197">
        <f t="shared" ref="AK14" si="29">7-COUNTIF(AM13:AS13,0)-COUNTIF(AM13:AS13,"")</f>
        <v>5</v>
      </c>
      <c r="AL14" s="168">
        <f>SUM(AM14:AS14)</f>
        <v>20</v>
      </c>
      <c r="AM14" s="35">
        <f t="shared" ref="AM14:AS14" si="30">IF($B7=$B13,AM13+AM8,AM13)</f>
        <v>4</v>
      </c>
      <c r="AN14" s="35">
        <f t="shared" si="30"/>
        <v>3</v>
      </c>
      <c r="AO14" s="35">
        <f t="shared" si="30"/>
        <v>5</v>
      </c>
      <c r="AP14" s="35">
        <f t="shared" si="30"/>
        <v>2</v>
      </c>
      <c r="AQ14" s="36">
        <f t="shared" si="30"/>
        <v>6</v>
      </c>
      <c r="AR14" s="37">
        <f t="shared" si="30"/>
        <v>0</v>
      </c>
      <c r="AS14" s="148">
        <f t="shared" si="30"/>
        <v>0</v>
      </c>
      <c r="AT14" s="197">
        <f t="shared" ref="AT14" si="31">7-COUNTIF(AV13:BB13,0)-COUNTIF(AV13:BB13,"")</f>
        <v>5</v>
      </c>
      <c r="AU14" s="168">
        <f>SUM(AV14:BB14)</f>
        <v>20</v>
      </c>
      <c r="AV14" s="35">
        <f t="shared" ref="AV14:BB14" si="32">IF($B7=$B13,AV13+AV8,AV13)</f>
        <v>4</v>
      </c>
      <c r="AW14" s="35">
        <f t="shared" si="32"/>
        <v>3</v>
      </c>
      <c r="AX14" s="35">
        <f t="shared" si="32"/>
        <v>5</v>
      </c>
      <c r="AY14" s="35">
        <f t="shared" si="32"/>
        <v>2</v>
      </c>
      <c r="AZ14" s="36">
        <f t="shared" si="32"/>
        <v>6</v>
      </c>
      <c r="BA14" s="37">
        <f t="shared" si="32"/>
        <v>0</v>
      </c>
      <c r="BB14" s="148">
        <f t="shared" si="32"/>
        <v>0</v>
      </c>
    </row>
    <row r="15" spans="1:54" ht="15.95" hidden="1" customHeight="1" x14ac:dyDescent="0.2">
      <c r="B15" s="159"/>
      <c r="C15" s="160"/>
      <c r="D15" s="160"/>
      <c r="E15" s="160"/>
      <c r="F15" s="121"/>
      <c r="G15" s="121"/>
      <c r="H15" s="121"/>
      <c r="I15" s="165">
        <f>K15+T15+AC15+AL15+AU15</f>
        <v>100</v>
      </c>
      <c r="J15" s="198">
        <f t="shared" ref="J15" si="33">IF($B13=$B7,COUNTIF(L15:R15,0),COUNTIF(L16:R16,0)+COUNTIF(L16:R16,""))</f>
        <v>2</v>
      </c>
      <c r="K15" s="169">
        <f>IF($B7=$B13,K16+K9,K16)</f>
        <v>20</v>
      </c>
      <c r="L15" s="40">
        <f>IF($B7=$B13,L16+L9,L16)</f>
        <v>4</v>
      </c>
      <c r="M15" s="40">
        <f t="shared" ref="M15:R15" si="34">IF($B7=$B13,M16+M9,M16)</f>
        <v>3</v>
      </c>
      <c r="N15" s="40">
        <f t="shared" si="34"/>
        <v>5</v>
      </c>
      <c r="O15" s="40">
        <f t="shared" si="34"/>
        <v>2</v>
      </c>
      <c r="P15" s="41">
        <f t="shared" si="34"/>
        <v>6</v>
      </c>
      <c r="Q15" s="42">
        <f t="shared" si="34"/>
        <v>0</v>
      </c>
      <c r="R15" s="149">
        <f t="shared" si="34"/>
        <v>0</v>
      </c>
      <c r="S15" s="198">
        <f t="shared" ref="S15" si="35">IF($B13=$B7,COUNTIF(U15:AA15,0),COUNTIF(U16:AA16,0)+COUNTIF(U16:AA16,""))</f>
        <v>2</v>
      </c>
      <c r="T15" s="169">
        <f t="shared" ref="T15:AA15" si="36">IF($B7=$B13,T16+T9,T16)</f>
        <v>20</v>
      </c>
      <c r="U15" s="40">
        <f t="shared" si="36"/>
        <v>4</v>
      </c>
      <c r="V15" s="40">
        <f t="shared" si="36"/>
        <v>3</v>
      </c>
      <c r="W15" s="40">
        <f t="shared" si="36"/>
        <v>5</v>
      </c>
      <c r="X15" s="40">
        <f t="shared" si="36"/>
        <v>2</v>
      </c>
      <c r="Y15" s="41">
        <f t="shared" si="36"/>
        <v>6</v>
      </c>
      <c r="Z15" s="42">
        <f t="shared" si="36"/>
        <v>0</v>
      </c>
      <c r="AA15" s="149">
        <f t="shared" si="36"/>
        <v>0</v>
      </c>
      <c r="AB15" s="198">
        <f t="shared" ref="AB15" si="37">IF($B13=$B7,COUNTIF(AD15:AJ15,0),COUNTIF(AD16:AJ16,0)+COUNTIF(AD16:AJ16,""))</f>
        <v>2</v>
      </c>
      <c r="AC15" s="169">
        <f t="shared" ref="AC15:AJ15" si="38">IF($B7=$B13,AC16+AC9,AC16)</f>
        <v>20</v>
      </c>
      <c r="AD15" s="40">
        <f t="shared" si="38"/>
        <v>4</v>
      </c>
      <c r="AE15" s="40">
        <f t="shared" si="38"/>
        <v>3</v>
      </c>
      <c r="AF15" s="40">
        <f t="shared" si="38"/>
        <v>5</v>
      </c>
      <c r="AG15" s="40">
        <f t="shared" si="38"/>
        <v>2</v>
      </c>
      <c r="AH15" s="41">
        <f t="shared" si="38"/>
        <v>6</v>
      </c>
      <c r="AI15" s="42">
        <f t="shared" si="38"/>
        <v>0</v>
      </c>
      <c r="AJ15" s="149">
        <f t="shared" si="38"/>
        <v>0</v>
      </c>
      <c r="AK15" s="198">
        <f t="shared" ref="AK15" si="39">IF($B13=$B7,COUNTIF(AM15:AS15,0),COUNTIF(AM16:AS16,0)+COUNTIF(AM16:AS16,""))</f>
        <v>2</v>
      </c>
      <c r="AL15" s="169">
        <f t="shared" ref="AL15:AS15" si="40">IF($B7=$B13,AL16+AL9,AL16)</f>
        <v>20</v>
      </c>
      <c r="AM15" s="40">
        <f t="shared" si="40"/>
        <v>4</v>
      </c>
      <c r="AN15" s="40">
        <f t="shared" si="40"/>
        <v>3</v>
      </c>
      <c r="AO15" s="40">
        <f t="shared" si="40"/>
        <v>5</v>
      </c>
      <c r="AP15" s="40">
        <f t="shared" si="40"/>
        <v>2</v>
      </c>
      <c r="AQ15" s="41">
        <f t="shared" si="40"/>
        <v>6</v>
      </c>
      <c r="AR15" s="42">
        <f t="shared" si="40"/>
        <v>0</v>
      </c>
      <c r="AS15" s="149">
        <f t="shared" si="40"/>
        <v>0</v>
      </c>
      <c r="AT15" s="198">
        <f t="shared" ref="AT15" si="41">IF($B13=$B7,COUNTIF(AV15:BB15,0),COUNTIF(AV16:BB16,0)+COUNTIF(AV16:BB16,""))</f>
        <v>2</v>
      </c>
      <c r="AU15" s="169">
        <f t="shared" ref="AU15:BB15" si="42">IF($B7=$B13,AU16+AU9,AU16)</f>
        <v>20</v>
      </c>
      <c r="AV15" s="40">
        <f t="shared" si="42"/>
        <v>4</v>
      </c>
      <c r="AW15" s="40">
        <f t="shared" si="42"/>
        <v>3</v>
      </c>
      <c r="AX15" s="40">
        <f t="shared" si="42"/>
        <v>5</v>
      </c>
      <c r="AY15" s="40">
        <f t="shared" si="42"/>
        <v>2</v>
      </c>
      <c r="AZ15" s="41">
        <f t="shared" si="42"/>
        <v>6</v>
      </c>
      <c r="BA15" s="42">
        <f t="shared" si="42"/>
        <v>0</v>
      </c>
      <c r="BB15" s="149">
        <f t="shared" si="42"/>
        <v>0</v>
      </c>
    </row>
    <row r="16" spans="1:54" ht="15.95" customHeight="1" x14ac:dyDescent="0.2">
      <c r="A16" s="1" t="str">
        <f>A13</f>
        <v>1 Przykładowy Jan    WZÓR</v>
      </c>
      <c r="B16" s="339">
        <v>0</v>
      </c>
      <c r="C16" s="348" t="s">
        <v>69</v>
      </c>
      <c r="D16" s="348"/>
      <c r="E16" s="348"/>
      <c r="F16" s="161">
        <f>wrzesień!F16</f>
        <v>4</v>
      </c>
      <c r="G16" s="161">
        <f>wrzesień!G16</f>
        <v>-1</v>
      </c>
      <c r="H16" s="122">
        <f>5-COUNTIF(AU13,0)-COUNTIF(AL13,0)-COUNTIF(AC13,0)-COUNTIF(T13,0)-COUNTIF(K13,0)</f>
        <v>5</v>
      </c>
      <c r="I16" s="165">
        <f>K16+T16+AC16+AL16+AU16</f>
        <v>100</v>
      </c>
      <c r="J16" s="199">
        <f t="shared" ref="J16" si="43">IF($B13=$B7,J10+IF($F13&lt;&gt;$G13,(K13+$G15-$G14)/$F13,K13/$F13),IF($F13&lt;&gt;G13,(K13+$G15-$G14)/$F13,K13/$F13))</f>
        <v>1.1111111111111112</v>
      </c>
      <c r="K16" s="170">
        <f>SUM(L16:R16)</f>
        <v>20</v>
      </c>
      <c r="L16" s="26">
        <f t="shared" ref="L16:R16" si="44">L13</f>
        <v>4</v>
      </c>
      <c r="M16" s="26">
        <f t="shared" si="44"/>
        <v>3</v>
      </c>
      <c r="N16" s="26">
        <f t="shared" si="44"/>
        <v>5</v>
      </c>
      <c r="O16" s="26">
        <f t="shared" si="44"/>
        <v>2</v>
      </c>
      <c r="P16" s="26">
        <f t="shared" si="44"/>
        <v>6</v>
      </c>
      <c r="Q16" s="29">
        <f t="shared" si="44"/>
        <v>0</v>
      </c>
      <c r="R16" s="150">
        <f t="shared" si="44"/>
        <v>0</v>
      </c>
      <c r="S16" s="199">
        <f t="shared" ref="S16" si="45">IF($B13=$B7,S10+IF($F13&lt;&gt;$G13,(T13+$G15-$G14)/$F13,T13/$F13),IF($F13&lt;&gt;P13,(T13+$G15-$G14)/$F13,T13/$F13))</f>
        <v>1.1111111111111112</v>
      </c>
      <c r="T16" s="170">
        <f>SUM(U16:AA16)</f>
        <v>20</v>
      </c>
      <c r="U16" s="26">
        <f t="shared" ref="U16:AA16" si="46">U13</f>
        <v>4</v>
      </c>
      <c r="V16" s="26">
        <f t="shared" si="46"/>
        <v>3</v>
      </c>
      <c r="W16" s="26">
        <f t="shared" si="46"/>
        <v>5</v>
      </c>
      <c r="X16" s="26">
        <f t="shared" si="46"/>
        <v>2</v>
      </c>
      <c r="Y16" s="26">
        <f t="shared" si="46"/>
        <v>6</v>
      </c>
      <c r="Z16" s="29">
        <f t="shared" si="46"/>
        <v>0</v>
      </c>
      <c r="AA16" s="150">
        <f t="shared" si="46"/>
        <v>0</v>
      </c>
      <c r="AB16" s="199">
        <f t="shared" ref="AB16" si="47">IF($B13=$B7,AB10+IF($F13&lt;&gt;$G13,(AC13+$G15-$G14)/$F13,AC13/$F13),IF($F13&lt;&gt;Y13,(AC13+$G15-$G14)/$F13,AC13/$F13))</f>
        <v>1.1111111111111112</v>
      </c>
      <c r="AC16" s="170">
        <f>SUM(AD16:AJ16)</f>
        <v>20</v>
      </c>
      <c r="AD16" s="26">
        <f t="shared" ref="AD16:AJ16" si="48">AD13</f>
        <v>4</v>
      </c>
      <c r="AE16" s="26">
        <f t="shared" si="48"/>
        <v>3</v>
      </c>
      <c r="AF16" s="26">
        <f t="shared" si="48"/>
        <v>5</v>
      </c>
      <c r="AG16" s="26">
        <f t="shared" si="48"/>
        <v>2</v>
      </c>
      <c r="AH16" s="26">
        <f t="shared" si="48"/>
        <v>6</v>
      </c>
      <c r="AI16" s="29">
        <f t="shared" si="48"/>
        <v>0</v>
      </c>
      <c r="AJ16" s="150">
        <f t="shared" si="48"/>
        <v>0</v>
      </c>
      <c r="AK16" s="199">
        <f t="shared" ref="AK16" si="49">IF($B13=$B7,AK10+IF($F13&lt;&gt;$G13,(AL13+$G15-$G14)/$F13,AL13/$F13),IF($F13&lt;&gt;AH13,(AL13+$G15-$G14)/$F13,AL13/$F13))</f>
        <v>1.1111111111111112</v>
      </c>
      <c r="AL16" s="170">
        <f>SUM(AM16:AS16)</f>
        <v>20</v>
      </c>
      <c r="AM16" s="26">
        <f t="shared" ref="AM16:AS16" si="50">AM13</f>
        <v>4</v>
      </c>
      <c r="AN16" s="26">
        <f t="shared" si="50"/>
        <v>3</v>
      </c>
      <c r="AO16" s="26">
        <f t="shared" si="50"/>
        <v>5</v>
      </c>
      <c r="AP16" s="26">
        <f t="shared" si="50"/>
        <v>2</v>
      </c>
      <c r="AQ16" s="26">
        <f t="shared" si="50"/>
        <v>6</v>
      </c>
      <c r="AR16" s="29">
        <f t="shared" si="50"/>
        <v>0</v>
      </c>
      <c r="AS16" s="150">
        <f t="shared" si="50"/>
        <v>0</v>
      </c>
      <c r="AT16" s="199">
        <f t="shared" ref="AT16" si="51">IF($B13=$B7,AT10+IF($F13&lt;&gt;$G13,(AU13+$G15-$G14)/$F13,AU13/$F13),IF($F13&lt;&gt;AQ13,(AU13+$G15-$G14)/$F13,AU13/$F13))</f>
        <v>1.1111111111111112</v>
      </c>
      <c r="AU16" s="170">
        <f>SUM(AV16:BB16)</f>
        <v>20</v>
      </c>
      <c r="AV16" s="26">
        <f>IF(SUM($AM$9:$AS$9)=SUM($AV$9:$BB$9),AV13,IF(AND(SUM($AV$9:$BB$9)&gt;42,SUM($AV$9:$BB$9)&lt;49),AV13,0))</f>
        <v>4</v>
      </c>
      <c r="AW16" s="26">
        <f t="shared" ref="AW16:BB16" si="52">IF(SUM($AM$9:$AS$9)=SUM($AV$9:$BB$9),AW13,IF(AND(SUM($AV$9:$BB$9)&gt;42,SUM($AV$9:$BB$9)&lt;49),AW13,0))</f>
        <v>3</v>
      </c>
      <c r="AX16" s="26">
        <f t="shared" si="52"/>
        <v>5</v>
      </c>
      <c r="AY16" s="26">
        <f t="shared" si="52"/>
        <v>2</v>
      </c>
      <c r="AZ16" s="26">
        <f t="shared" si="52"/>
        <v>6</v>
      </c>
      <c r="BA16" s="29">
        <f t="shared" si="52"/>
        <v>0</v>
      </c>
      <c r="BB16" s="150">
        <f t="shared" si="52"/>
        <v>0</v>
      </c>
    </row>
    <row r="17" spans="1:54" ht="15.95" customHeight="1" x14ac:dyDescent="0.2">
      <c r="A17" s="1" t="str">
        <f>A16</f>
        <v>1 Przykładowy Jan    WZÓR</v>
      </c>
      <c r="B17" s="339"/>
      <c r="C17" s="348"/>
      <c r="D17" s="348"/>
      <c r="E17" s="348"/>
      <c r="F17" s="161">
        <f>wrzesień!F17</f>
        <v>-3</v>
      </c>
      <c r="G17" s="161">
        <f>wrzesień!G17</f>
        <v>-2</v>
      </c>
      <c r="H17" s="123">
        <f>IF($B13=$B7,H11+F17,$F17)</f>
        <v>-3</v>
      </c>
      <c r="I17" s="165">
        <f>K17+T17+AC17+AL17+AU17</f>
        <v>0</v>
      </c>
      <c r="J17" s="200">
        <f t="shared" ref="J17" si="53">IF($H16=0,0,IF($B7=$B13,IF($H18&gt;0,$H18+J11,K13+J11),IF($H18&gt;0,$H18,K13)))</f>
        <v>20</v>
      </c>
      <c r="K17" s="170">
        <f>SUM(L17:R17)</f>
        <v>0</v>
      </c>
      <c r="L17" s="6"/>
      <c r="M17" s="6"/>
      <c r="N17" s="6"/>
      <c r="O17" s="6"/>
      <c r="P17" s="26"/>
      <c r="Q17" s="29"/>
      <c r="R17" s="150"/>
      <c r="S17" s="200">
        <f t="shared" ref="S17" si="54">IF($H16=0,0,IF($B7=$B13,IF($H18&gt;0,$H18+S11,T13+S11),IF($H18&gt;0,$H18,T13)))</f>
        <v>20</v>
      </c>
      <c r="T17" s="170">
        <f>SUM(U17:AA17)</f>
        <v>0</v>
      </c>
      <c r="U17" s="6"/>
      <c r="V17" s="6"/>
      <c r="W17" s="6"/>
      <c r="X17" s="6"/>
      <c r="Y17" s="26"/>
      <c r="Z17" s="29"/>
      <c r="AA17" s="150"/>
      <c r="AB17" s="200">
        <f t="shared" ref="AB17" si="55">IF($H16=0,0,IF($B7=$B13,IF($H18&gt;0,$H18+AB11,AC13+AB11),IF($H18&gt;0,$H18,AC13)))</f>
        <v>20</v>
      </c>
      <c r="AC17" s="170">
        <f>SUM(AD17:AJ17)</f>
        <v>0</v>
      </c>
      <c r="AD17" s="6"/>
      <c r="AE17" s="6"/>
      <c r="AF17" s="6"/>
      <c r="AG17" s="6"/>
      <c r="AH17" s="26"/>
      <c r="AI17" s="29"/>
      <c r="AJ17" s="150"/>
      <c r="AK17" s="200">
        <f t="shared" ref="AK17" si="56">IF($H16=0,0,IF($B7=$B13,IF($H18&gt;0,$H18+AK11,AL13+AK11),IF($H18&gt;0,$H18,AL13)))</f>
        <v>20</v>
      </c>
      <c r="AL17" s="170">
        <f>SUM(AM17:AS17)</f>
        <v>0</v>
      </c>
      <c r="AM17" s="6"/>
      <c r="AN17" s="6"/>
      <c r="AO17" s="6"/>
      <c r="AP17" s="6"/>
      <c r="AQ17" s="26"/>
      <c r="AR17" s="29"/>
      <c r="AS17" s="150"/>
      <c r="AT17" s="200">
        <f t="shared" ref="AT17" si="57">IF($H16=0,0,IF($B7=$B13,IF($H18&gt;0,$H18+AT11,AU13+AT11),IF($H18&gt;0,$H18,AU13)))</f>
        <v>20</v>
      </c>
      <c r="AU17" s="170">
        <f>SUM(AV17:BB17)</f>
        <v>0</v>
      </c>
      <c r="AV17" s="6"/>
      <c r="AW17" s="6"/>
      <c r="AX17" s="6"/>
      <c r="AY17" s="6"/>
      <c r="AZ17" s="26"/>
      <c r="BA17" s="29"/>
      <c r="BB17" s="150"/>
    </row>
    <row r="18" spans="1:54" ht="15.95" customHeight="1" thickBot="1" x14ac:dyDescent="0.25">
      <c r="A18" s="1" t="str">
        <f>A17</f>
        <v>1 Przykładowy Jan    WZÓR</v>
      </c>
      <c r="B18" s="343" t="str">
        <f>wrzesień!B18</f>
        <v>UWAGI / OSTRZEŻENIA / BŁĘDY</v>
      </c>
      <c r="C18" s="344"/>
      <c r="D18" s="344"/>
      <c r="E18" s="344"/>
      <c r="F18" s="162"/>
      <c r="G18" s="163"/>
      <c r="H18" s="172">
        <f>IF(OR($G18=0,$F18=0,$G18="",$F18=""),0,$G18/$F18)</f>
        <v>0</v>
      </c>
      <c r="I18" s="166"/>
      <c r="J18" s="201">
        <f t="shared" ref="J18" si="58">IF($B7=$B13,IF(L13+L8&gt;0,1,0)+IF(M13+M8&gt;0,1,0)+IF(N13+N8&gt;0,1,0)+IF(O13+O8&gt;0,1,0)+IF(P13+P8&gt;0,1,0)+IF(Q13+Q8&gt;0,1,0)+IF(R13+R8&gt;0,1,0),J14)</f>
        <v>5</v>
      </c>
      <c r="K18" s="202">
        <f t="shared" ref="K18" si="59">IF(OR($B13=$B19,J18=0,(K14-Q18+O18)&lt;=0),0,(K14-Q18+O18)/J18)</f>
        <v>3.6</v>
      </c>
      <c r="L18" s="151">
        <f t="shared" ref="L18" si="60">IF(K18*(7-J15)&lt;=0,0,K18*(7-J15))</f>
        <v>18</v>
      </c>
      <c r="M18" s="350">
        <f>ROUND(IF(OR(K15-K18*(7-J15)+P18&lt;0,$B13=$B19,K18&lt;=0,K15=0),0,IF(K15-K18*(7-J15)+P18&gt;Q18-O18+P18,Q18-O18+P18,K15-K18*(7-J15)+P18)),1)</f>
        <v>2</v>
      </c>
      <c r="N18" s="351"/>
      <c r="O18" s="152">
        <f t="shared" ref="O18" si="61">IF(OR($B13=$B19,J14=0),0,IF($B13=$B7,J13,$F13))</f>
        <v>18</v>
      </c>
      <c r="P18" s="153">
        <f t="shared" ref="P18" si="62">IF(OR($B13=$B19,J18=0),0,$G15-$G14)</f>
        <v>0</v>
      </c>
      <c r="Q18" s="154">
        <f t="shared" ref="Q18" si="63">IF(OR($B13=$B19,J18=0),0,J17)</f>
        <v>20</v>
      </c>
      <c r="R18" s="155">
        <f t="shared" ref="R18" si="64">IF($B13=$B19,0,K15)</f>
        <v>20</v>
      </c>
      <c r="S18" s="201">
        <f t="shared" ref="S18" si="65">IF($B7=$B13,IF(U13+U8&gt;0,1,0)+IF(V13+V8&gt;0,1,0)+IF(W13+W8&gt;0,1,0)+IF(X13+X8&gt;0,1,0)+IF(Y13+Y8&gt;0,1,0)+IF(Z13+Z8&gt;0,1,0)+IF(AA13+AA8&gt;0,1,0),S14)</f>
        <v>5</v>
      </c>
      <c r="T18" s="202">
        <f t="shared" ref="T18" si="66">IF(OR($B13=$B19,S18=0,(T14-Z18+X18)&lt;=0),0,(T14-Z18+X18)/S18)</f>
        <v>3.6</v>
      </c>
      <c r="U18" s="151">
        <f t="shared" ref="U18" si="67">IF(T18*(7-S15)&lt;=0,0,T18*(7-S15))</f>
        <v>18</v>
      </c>
      <c r="V18" s="350">
        <f>ROUND(IF(OR(T15-T18*(7-S15)+Y18&lt;0,$B13=$B19,T18&lt;=0,T15=0),0,IF(T15-T18*(7-S15)+Y18&gt;Z18-X18+Y18,Z18-X18+Y18,T15-T18*(7-S15)+Y18)),1)</f>
        <v>2</v>
      </c>
      <c r="W18" s="351"/>
      <c r="X18" s="152">
        <f t="shared" ref="X18" si="68">IF(OR($B13=$B19,S14=0),0,IF($B13=$B7,S13,$F13))</f>
        <v>18</v>
      </c>
      <c r="Y18" s="153">
        <f t="shared" ref="Y18" si="69">IF(OR($B13=$B19,S18=0),0,$G15-$G14)</f>
        <v>0</v>
      </c>
      <c r="Z18" s="154">
        <f t="shared" ref="Z18" si="70">IF(OR($B13=$B19,S18=0),0,S17)</f>
        <v>20</v>
      </c>
      <c r="AA18" s="155">
        <f t="shared" ref="AA18" si="71">IF($B13=$B19,0,T15)</f>
        <v>20</v>
      </c>
      <c r="AB18" s="201">
        <f t="shared" ref="AB18" si="72">IF($B7=$B13,IF(AD13+AD8&gt;0,1,0)+IF(AE13+AE8&gt;0,1,0)+IF(AF13+AF8&gt;0,1,0)+IF(AG13+AG8&gt;0,1,0)+IF(AH13+AH8&gt;0,1,0)+IF(AI13+AI8&gt;0,1,0)+IF(AJ13+AJ8&gt;0,1,0),AB14)</f>
        <v>5</v>
      </c>
      <c r="AC18" s="202">
        <f t="shared" ref="AC18" si="73">IF(OR($B13=$B19,AB18=0,(AC14-AI18+AG18)&lt;=0),0,(AC14-AI18+AG18)/AB18)</f>
        <v>3.6</v>
      </c>
      <c r="AD18" s="151">
        <f t="shared" ref="AD18" si="74">IF(AC18*(7-AB15)&lt;=0,0,AC18*(7-AB15))</f>
        <v>18</v>
      </c>
      <c r="AE18" s="350">
        <f>ROUND(IF(OR(AC15-AC18*(7-AB15)+AH18&lt;0,$B13=$B19,AC18&lt;=0,AC15=0),0,IF(AC15-AC18*(7-AB15)+AH18&gt;AI18-AG18+AH18,AI18-AG18+AH18,AC15-AC18*(7-AB15)+AH18)),1)</f>
        <v>2</v>
      </c>
      <c r="AF18" s="351"/>
      <c r="AG18" s="152">
        <f t="shared" ref="AG18" si="75">IF(OR($B13=$B19,AB14=0),0,IF($B13=$B7,AB13,$F13))</f>
        <v>18</v>
      </c>
      <c r="AH18" s="153">
        <f t="shared" ref="AH18" si="76">IF(OR($B13=$B19,AB18=0),0,$G15-$G14)</f>
        <v>0</v>
      </c>
      <c r="AI18" s="154">
        <f t="shared" ref="AI18" si="77">IF(OR($B13=$B19,AB18=0),0,AB17)</f>
        <v>20</v>
      </c>
      <c r="AJ18" s="155">
        <f t="shared" ref="AJ18" si="78">IF($B13=$B19,0,AC15)</f>
        <v>20</v>
      </c>
      <c r="AK18" s="201">
        <f t="shared" ref="AK18" si="79">IF($B7=$B13,IF(AM13+AM8&gt;0,1,0)+IF(AN13+AN8&gt;0,1,0)+IF(AO13+AO8&gt;0,1,0)+IF(AP13+AP8&gt;0,1,0)+IF(AQ13+AQ8&gt;0,1,0)+IF(AR13+AR8&gt;0,1,0)+IF(AS13+AS8&gt;0,1,0),AK14)</f>
        <v>5</v>
      </c>
      <c r="AL18" s="202">
        <f t="shared" ref="AL18" si="80">IF(OR($B13=$B19,AK18=0,(AL14-AR18+AP18)&lt;=0),0,(AL14-AR18+AP18)/AK18)</f>
        <v>3.6</v>
      </c>
      <c r="AM18" s="151">
        <f t="shared" ref="AM18" si="81">IF(AL18*(7-AK15)&lt;=0,0,AL18*(7-AK15))</f>
        <v>18</v>
      </c>
      <c r="AN18" s="350">
        <f>ROUND(IF(OR(AL15-AL18*(7-AK15)+AQ18&lt;0,$B13=$B19,AL18&lt;=0,AL15=0),0,IF(AL15-AL18*(7-AK15)+AQ18&gt;AR18-AP18+AQ18,AR18-AP18+AQ18,AL15-AL18*(7-AK15)+AQ18)),1)</f>
        <v>2</v>
      </c>
      <c r="AO18" s="351"/>
      <c r="AP18" s="152">
        <f t="shared" ref="AP18" si="82">IF(OR($B13=$B19,AK14=0),0,IF($B13=$B7,AK13,$F13))</f>
        <v>18</v>
      </c>
      <c r="AQ18" s="153">
        <f t="shared" ref="AQ18" si="83">IF(OR($B13=$B19,AK18=0),0,$G15-$G14)</f>
        <v>0</v>
      </c>
      <c r="AR18" s="154">
        <f t="shared" ref="AR18" si="84">IF(OR($B13=$B19,AK18=0),0,AK17)</f>
        <v>20</v>
      </c>
      <c r="AS18" s="155">
        <f t="shared" ref="AS18" si="85">IF($B13=$B19,0,AL15)</f>
        <v>20</v>
      </c>
      <c r="AT18" s="201">
        <f t="shared" ref="AT18" si="86">IF($B7=$B13,IF(AV13+AV8&gt;0,1,0)+IF(AW13+AW8&gt;0,1,0)+IF(AX13+AX8&gt;0,1,0)+IF(AY13+AY8&gt;0,1,0)+IF(AZ13+AZ8&gt;0,1,0)+IF(BA13+BA8&gt;0,1,0)+IF(BB13+BB8&gt;0,1,0),AT14)</f>
        <v>5</v>
      </c>
      <c r="AU18" s="202">
        <f t="shared" ref="AU18" si="87">IF(OR($B13=$B19,AT18=0,(AU14-BA18+AY18)&lt;=0),0,(AU14-BA18+AY18)/AT18)</f>
        <v>3.6</v>
      </c>
      <c r="AV18" s="151">
        <f t="shared" ref="AV18" si="88">IF(AU18*(7-AT15)&lt;=0,0,AU18*(7-AT15))</f>
        <v>18</v>
      </c>
      <c r="AW18" s="350">
        <f>ROUND(IF(OR(AU15-AU18*(7-AT15)+AZ18&lt;0,$B13=$B19,AU18&lt;=0,AU15=0),0,IF(AU15-AU18*(7-AT15)+AZ18&gt;BA18-AY18+AZ18,BA18-AY18+AZ18,AU15-AU18*(7-AT15)+AZ18)),1)</f>
        <v>2</v>
      </c>
      <c r="AX18" s="351"/>
      <c r="AY18" s="152">
        <f t="shared" ref="AY18" si="89">IF(OR($B13=$B19,AT14=0),0,IF($B13=$B7,AT13,$F13))</f>
        <v>18</v>
      </c>
      <c r="AZ18" s="153">
        <f t="shared" ref="AZ18" si="90">IF(OR($B13=$B19,AT18=0),0,$G15-$G14)</f>
        <v>0</v>
      </c>
      <c r="BA18" s="154">
        <f t="shared" ref="BA18" si="91">IF(OR($B13=$B19,AT18=0),0,AT17)</f>
        <v>20</v>
      </c>
      <c r="BB18" s="155">
        <f t="shared" ref="BB18" si="92">IF($B13=$B19,0,AU15)</f>
        <v>20</v>
      </c>
    </row>
    <row r="19" spans="1:54" ht="16.5" thickTop="1" x14ac:dyDescent="0.2">
      <c r="A19" s="1">
        <f>IF(B19="","1. Niewypełnione",B19)</f>
        <v>0</v>
      </c>
      <c r="B19" s="320">
        <f>listopad!B19</f>
        <v>0</v>
      </c>
      <c r="C19" s="321">
        <f>listopad!C19</f>
        <v>0</v>
      </c>
      <c r="D19" s="321">
        <f>listopad!D19</f>
        <v>0</v>
      </c>
      <c r="E19" s="321">
        <f>listopad!E19</f>
        <v>0</v>
      </c>
      <c r="F19" s="177">
        <f>listopad!F19</f>
        <v>18</v>
      </c>
      <c r="G19" s="185">
        <f>listopad!G19</f>
        <v>18</v>
      </c>
      <c r="H19" s="177"/>
      <c r="I19" s="192">
        <f>K19+T19+AC19+AL19+AU19</f>
        <v>0</v>
      </c>
      <c r="J19" s="186">
        <f t="shared" ref="J19" si="93">IF(OR($B19=$B25,J22=0),0,ROUND((K20+P24)/J22,0))</f>
        <v>0</v>
      </c>
      <c r="K19" s="51">
        <f>SUM(L19:R19)</f>
        <v>0</v>
      </c>
      <c r="L19" s="52">
        <f>listopad!L19</f>
        <v>0</v>
      </c>
      <c r="M19" s="52">
        <f>listopad!M19</f>
        <v>0</v>
      </c>
      <c r="N19" s="52">
        <f>listopad!N19</f>
        <v>0</v>
      </c>
      <c r="O19" s="52">
        <f>listopad!O19</f>
        <v>0</v>
      </c>
      <c r="P19" s="53">
        <f>listopad!P19</f>
        <v>0</v>
      </c>
      <c r="Q19" s="54">
        <f>listopad!Q19</f>
        <v>0</v>
      </c>
      <c r="R19" s="55">
        <f>listopad!R19</f>
        <v>0</v>
      </c>
      <c r="S19" s="188">
        <f t="shared" ref="S19" si="94">IF(OR($B19=$B25,S22=0),0,ROUND((T20+Y24)/S22,0))</f>
        <v>0</v>
      </c>
      <c r="T19" s="51">
        <f>SUM(U19:AA19)</f>
        <v>0</v>
      </c>
      <c r="U19" s="52">
        <f>listopad!U19</f>
        <v>0</v>
      </c>
      <c r="V19" s="52">
        <f>listopad!V19</f>
        <v>0</v>
      </c>
      <c r="W19" s="52">
        <f>listopad!W19</f>
        <v>0</v>
      </c>
      <c r="X19" s="52">
        <f>listopad!X19</f>
        <v>0</v>
      </c>
      <c r="Y19" s="53">
        <f>listopad!Y19</f>
        <v>0</v>
      </c>
      <c r="Z19" s="54">
        <f>listopad!Z19</f>
        <v>0</v>
      </c>
      <c r="AA19" s="55">
        <f>listopad!AA19</f>
        <v>0</v>
      </c>
      <c r="AB19" s="188">
        <f t="shared" ref="AB19" si="95">IF(OR($B19=$B25,AB22=0),0,ROUND((AC20+AH24)/AB22,0))</f>
        <v>0</v>
      </c>
      <c r="AC19" s="51">
        <f>SUM(AD19:AJ19)</f>
        <v>0</v>
      </c>
      <c r="AD19" s="52">
        <f>listopad!AD19</f>
        <v>0</v>
      </c>
      <c r="AE19" s="52">
        <f>listopad!AE19</f>
        <v>0</v>
      </c>
      <c r="AF19" s="52">
        <f>listopad!AF19</f>
        <v>0</v>
      </c>
      <c r="AG19" s="52">
        <f>listopad!AG19</f>
        <v>0</v>
      </c>
      <c r="AH19" s="53">
        <f>listopad!AH19</f>
        <v>0</v>
      </c>
      <c r="AI19" s="54">
        <f>listopad!AI19</f>
        <v>0</v>
      </c>
      <c r="AJ19" s="55">
        <f>listopad!AJ19</f>
        <v>0</v>
      </c>
      <c r="AK19" s="188">
        <f t="shared" ref="AK19" si="96">IF(OR($B19=$B25,AK22=0),0,ROUND((AL20+AQ24)/AK22,0))</f>
        <v>0</v>
      </c>
      <c r="AL19" s="51">
        <f>SUM(AM19:AS19)</f>
        <v>0</v>
      </c>
      <c r="AM19" s="52">
        <f>listopad!AM19</f>
        <v>0</v>
      </c>
      <c r="AN19" s="52">
        <f>listopad!AN19</f>
        <v>0</v>
      </c>
      <c r="AO19" s="52">
        <f>listopad!AO19</f>
        <v>0</v>
      </c>
      <c r="AP19" s="52">
        <f>listopad!AP19</f>
        <v>0</v>
      </c>
      <c r="AQ19" s="53">
        <f>listopad!AQ19</f>
        <v>0</v>
      </c>
      <c r="AR19" s="54">
        <f>listopad!AR19</f>
        <v>0</v>
      </c>
      <c r="AS19" s="55">
        <f>listopad!AS19</f>
        <v>0</v>
      </c>
      <c r="AT19" s="188">
        <f t="shared" ref="AT19" si="97">IF(OR($B19=$B25,AT22=0),0,ROUND((AU20+AZ24)/AT22,0))</f>
        <v>0</v>
      </c>
      <c r="AU19" s="51">
        <f>SUM(AV19:BB19)</f>
        <v>0</v>
      </c>
      <c r="AV19" s="52">
        <f t="shared" ref="AV19" si="98">IF(SUM($AM$9:$AS$9)=SUM($AV$9:$BB$9),AM19,IF(AND(SUM($AV$9:$BB$9)&gt;42,SUM($AV$9:$BB$9)&lt;49),AM19,0))</f>
        <v>0</v>
      </c>
      <c r="AW19" s="52">
        <f t="shared" ref="AW19" si="99">IF(SUM($AM$9:$AS$9)=SUM($AV$9:$BB$9),AN19,IF(AND(SUM($AV$9:$BB$9)&gt;42,SUM($AV$9:$BB$9)&lt;49),AN19,0))</f>
        <v>0</v>
      </c>
      <c r="AX19" s="52">
        <f t="shared" ref="AX19" si="100">IF(SUM($AM$9:$AS$9)=SUM($AV$9:$BB$9),AO19,IF(AND(SUM($AV$9:$BB$9)&gt;42,SUM($AV$9:$BB$9)&lt;49),AO19,0))</f>
        <v>0</v>
      </c>
      <c r="AY19" s="52">
        <f t="shared" ref="AY19" si="101">IF(SUM($AM$9:$AS$9)=SUM($AV$9:$BB$9),AP19,IF(AND(SUM($AV$9:$BB$9)&gt;42,SUM($AV$9:$BB$9)&lt;49),AP19,0))</f>
        <v>0</v>
      </c>
      <c r="AZ19" s="53">
        <f t="shared" ref="AZ19" si="102">IF(SUM($AM$9:$AS$9)=SUM($AV$9:$BB$9),AQ19,IF(AND(SUM($AV$9:$BB$9)&gt;42,SUM($AV$9:$BB$9)&lt;49),AQ19,0))</f>
        <v>0</v>
      </c>
      <c r="BA19" s="54">
        <f t="shared" ref="BA19" si="103">IF(SUM($AM$9:$AS$9)=SUM($AV$9:$BB$9),AR19,IF(AND(SUM($AV$9:$BB$9)&gt;42,SUM($AV$9:$BB$9)&lt;49),AR19,0))</f>
        <v>0</v>
      </c>
      <c r="BB19" s="55">
        <f t="shared" ref="BB19" si="104">IF(SUM($AM$9:$AS$9)=SUM($AV$9:$BB$9),AS19,IF(AND(SUM($AV$9:$BB$9)&gt;42,SUM($AV$9:$BB$9)&lt;49),AS19,0))</f>
        <v>0</v>
      </c>
    </row>
    <row r="20" spans="1:54" ht="12.75" hidden="1" customHeight="1" x14ac:dyDescent="0.2">
      <c r="B20" s="93"/>
      <c r="C20" s="94"/>
      <c r="D20" s="95"/>
      <c r="E20" s="115"/>
      <c r="F20" s="140" t="b">
        <f>IF($B13=$B19,OR(F14,G19&lt;F19),G19&lt;F19)</f>
        <v>0</v>
      </c>
      <c r="G20" s="189">
        <f>IF(AND($B13=$B19,$B13&lt;&gt;"",$B13&lt;&gt;0),G19+G14,G19)</f>
        <v>18</v>
      </c>
      <c r="H20" s="120"/>
      <c r="I20" s="165">
        <f>K20+T20+AC20+AL20+AU20</f>
        <v>0</v>
      </c>
      <c r="J20" s="194">
        <f t="shared" ref="J20" si="105">7-COUNTIF(L19:R19,0)-COUNTIF(L19:R19,"")</f>
        <v>0</v>
      </c>
      <c r="K20" s="22">
        <f>SUM(L20:R20)</f>
        <v>0</v>
      </c>
      <c r="L20" s="35">
        <f t="shared" ref="L20:R20" si="106">IF($B13=$B19,L19+L14,L19)</f>
        <v>0</v>
      </c>
      <c r="M20" s="35">
        <f t="shared" si="106"/>
        <v>0</v>
      </c>
      <c r="N20" s="35">
        <f t="shared" si="106"/>
        <v>0</v>
      </c>
      <c r="O20" s="35">
        <f t="shared" si="106"/>
        <v>0</v>
      </c>
      <c r="P20" s="36">
        <f t="shared" si="106"/>
        <v>0</v>
      </c>
      <c r="Q20" s="37">
        <f t="shared" si="106"/>
        <v>0</v>
      </c>
      <c r="R20" s="38">
        <f t="shared" si="106"/>
        <v>0</v>
      </c>
      <c r="S20" s="194">
        <f t="shared" ref="S20" si="107">7-COUNTIF(U19:AA19,0)-COUNTIF(U19:AA19,"")</f>
        <v>0</v>
      </c>
      <c r="T20" s="22">
        <f>SUM(U20:AA20)</f>
        <v>0</v>
      </c>
      <c r="U20" s="35">
        <f t="shared" ref="U20:AA20" si="108">IF($B13=$B19,U19+U14,U19)</f>
        <v>0</v>
      </c>
      <c r="V20" s="35">
        <f t="shared" si="108"/>
        <v>0</v>
      </c>
      <c r="W20" s="35">
        <f t="shared" si="108"/>
        <v>0</v>
      </c>
      <c r="X20" s="35">
        <f t="shared" si="108"/>
        <v>0</v>
      </c>
      <c r="Y20" s="36">
        <f t="shared" si="108"/>
        <v>0</v>
      </c>
      <c r="Z20" s="37">
        <f t="shared" si="108"/>
        <v>0</v>
      </c>
      <c r="AA20" s="38">
        <f t="shared" si="108"/>
        <v>0</v>
      </c>
      <c r="AB20" s="194">
        <f t="shared" ref="AB20" si="109">7-COUNTIF(AD19:AJ19,0)-COUNTIF(AD19:AJ19,"")</f>
        <v>0</v>
      </c>
      <c r="AC20" s="22">
        <f>SUM(AD20:AJ20)</f>
        <v>0</v>
      </c>
      <c r="AD20" s="35">
        <f t="shared" ref="AD20:AJ20" si="110">IF($B13=$B19,AD19+AD14,AD19)</f>
        <v>0</v>
      </c>
      <c r="AE20" s="35">
        <f t="shared" si="110"/>
        <v>0</v>
      </c>
      <c r="AF20" s="35">
        <f t="shared" si="110"/>
        <v>0</v>
      </c>
      <c r="AG20" s="35">
        <f t="shared" si="110"/>
        <v>0</v>
      </c>
      <c r="AH20" s="36">
        <f t="shared" si="110"/>
        <v>0</v>
      </c>
      <c r="AI20" s="37">
        <f t="shared" si="110"/>
        <v>0</v>
      </c>
      <c r="AJ20" s="38">
        <f t="shared" si="110"/>
        <v>0</v>
      </c>
      <c r="AK20" s="194">
        <f t="shared" ref="AK20" si="111">7-COUNTIF(AM19:AS19,0)-COUNTIF(AM19:AS19,"")</f>
        <v>0</v>
      </c>
      <c r="AL20" s="22">
        <f>SUM(AM20:AS20)</f>
        <v>0</v>
      </c>
      <c r="AM20" s="35">
        <f t="shared" ref="AM20:AS20" si="112">IF($B13=$B19,AM19+AM14,AM19)</f>
        <v>0</v>
      </c>
      <c r="AN20" s="35">
        <f t="shared" si="112"/>
        <v>0</v>
      </c>
      <c r="AO20" s="35">
        <f t="shared" si="112"/>
        <v>0</v>
      </c>
      <c r="AP20" s="35">
        <f t="shared" si="112"/>
        <v>0</v>
      </c>
      <c r="AQ20" s="36">
        <f t="shared" si="112"/>
        <v>0</v>
      </c>
      <c r="AR20" s="37">
        <f t="shared" si="112"/>
        <v>0</v>
      </c>
      <c r="AS20" s="38">
        <f t="shared" si="112"/>
        <v>0</v>
      </c>
      <c r="AT20" s="194">
        <f t="shared" ref="AT20" si="113">7-COUNTIF(AV19:BB19,0)-COUNTIF(AV19:BB19,"")</f>
        <v>0</v>
      </c>
      <c r="AU20" s="22">
        <f>SUM(AV20:BB20)</f>
        <v>0</v>
      </c>
      <c r="AV20" s="35">
        <f t="shared" ref="AV20:BB20" si="114">IF($B13=$B19,AV19+AV14,AV19)</f>
        <v>0</v>
      </c>
      <c r="AW20" s="35">
        <f t="shared" si="114"/>
        <v>0</v>
      </c>
      <c r="AX20" s="35">
        <f t="shared" si="114"/>
        <v>0</v>
      </c>
      <c r="AY20" s="35">
        <f t="shared" si="114"/>
        <v>0</v>
      </c>
      <c r="AZ20" s="36">
        <f t="shared" si="114"/>
        <v>0</v>
      </c>
      <c r="BA20" s="37">
        <f t="shared" si="114"/>
        <v>0</v>
      </c>
      <c r="BB20" s="38">
        <f t="shared" si="114"/>
        <v>0</v>
      </c>
    </row>
    <row r="21" spans="1:54" ht="15" hidden="1" customHeight="1" x14ac:dyDescent="0.2">
      <c r="B21" s="116"/>
      <c r="C21" s="117"/>
      <c r="D21" s="118"/>
      <c r="E21" s="119"/>
      <c r="F21" s="92"/>
      <c r="G21" s="190">
        <f>IF(AND($B13=$B19,$B13&lt;&gt;"",$B13&lt;&gt;0),F19+G15,F19)</f>
        <v>18</v>
      </c>
      <c r="H21" s="121"/>
      <c r="I21" s="165">
        <f>K21+T21+AC21+AL21+AU21</f>
        <v>0</v>
      </c>
      <c r="J21" s="195">
        <f t="shared" ref="J21" si="115">IF($B19=$B13,COUNTIF(L21:R21,0),COUNTIF(L22:R22,0)+COUNTIF(L22:R22,""))</f>
        <v>7</v>
      </c>
      <c r="K21" s="39">
        <f>IF($B13=$B19,K22+K15,K22)</f>
        <v>0</v>
      </c>
      <c r="L21" s="40">
        <f>IF($B13=$B19,L22+L15,L22)</f>
        <v>0</v>
      </c>
      <c r="M21" s="40">
        <f t="shared" ref="M21:R21" si="116">IF($B13=$B19,M22+M15,M22)</f>
        <v>0</v>
      </c>
      <c r="N21" s="40">
        <f t="shared" si="116"/>
        <v>0</v>
      </c>
      <c r="O21" s="40">
        <f t="shared" si="116"/>
        <v>0</v>
      </c>
      <c r="P21" s="41">
        <f t="shared" si="116"/>
        <v>0</v>
      </c>
      <c r="Q21" s="42">
        <f t="shared" si="116"/>
        <v>0</v>
      </c>
      <c r="R21" s="43">
        <f t="shared" si="116"/>
        <v>0</v>
      </c>
      <c r="S21" s="195">
        <f t="shared" ref="S21" si="117">IF($B19=$B13,COUNTIF(U21:AA21,0),COUNTIF(U22:AA22,0)+COUNTIF(U22:AA22,""))</f>
        <v>7</v>
      </c>
      <c r="T21" s="39">
        <f t="shared" ref="T21:AA21" si="118">IF($B13=$B19,T22+T15,T22)</f>
        <v>0</v>
      </c>
      <c r="U21" s="40">
        <f t="shared" si="118"/>
        <v>0</v>
      </c>
      <c r="V21" s="40">
        <f t="shared" si="118"/>
        <v>0</v>
      </c>
      <c r="W21" s="40">
        <f t="shared" si="118"/>
        <v>0</v>
      </c>
      <c r="X21" s="40">
        <f t="shared" si="118"/>
        <v>0</v>
      </c>
      <c r="Y21" s="41">
        <f t="shared" si="118"/>
        <v>0</v>
      </c>
      <c r="Z21" s="42">
        <f t="shared" si="118"/>
        <v>0</v>
      </c>
      <c r="AA21" s="43">
        <f t="shared" si="118"/>
        <v>0</v>
      </c>
      <c r="AB21" s="195">
        <f t="shared" ref="AB21" si="119">IF($B19=$B13,COUNTIF(AD21:AJ21,0),COUNTIF(AD22:AJ22,0)+COUNTIF(AD22:AJ22,""))</f>
        <v>7</v>
      </c>
      <c r="AC21" s="39">
        <f t="shared" ref="AC21:AJ21" si="120">IF($B13=$B19,AC22+AC15,AC22)</f>
        <v>0</v>
      </c>
      <c r="AD21" s="40">
        <f t="shared" si="120"/>
        <v>0</v>
      </c>
      <c r="AE21" s="40">
        <f t="shared" si="120"/>
        <v>0</v>
      </c>
      <c r="AF21" s="40">
        <f t="shared" si="120"/>
        <v>0</v>
      </c>
      <c r="AG21" s="40">
        <f t="shared" si="120"/>
        <v>0</v>
      </c>
      <c r="AH21" s="41">
        <f t="shared" si="120"/>
        <v>0</v>
      </c>
      <c r="AI21" s="42">
        <f t="shared" si="120"/>
        <v>0</v>
      </c>
      <c r="AJ21" s="43">
        <f t="shared" si="120"/>
        <v>0</v>
      </c>
      <c r="AK21" s="195">
        <f t="shared" ref="AK21" si="121">IF($B19=$B13,COUNTIF(AM21:AS21,0),COUNTIF(AM22:AS22,0)+COUNTIF(AM22:AS22,""))</f>
        <v>7</v>
      </c>
      <c r="AL21" s="39">
        <f t="shared" ref="AL21:AS21" si="122">IF($B13=$B19,AL22+AL15,AL22)</f>
        <v>0</v>
      </c>
      <c r="AM21" s="40">
        <f t="shared" si="122"/>
        <v>0</v>
      </c>
      <c r="AN21" s="40">
        <f t="shared" si="122"/>
        <v>0</v>
      </c>
      <c r="AO21" s="40">
        <f t="shared" si="122"/>
        <v>0</v>
      </c>
      <c r="AP21" s="40">
        <f t="shared" si="122"/>
        <v>0</v>
      </c>
      <c r="AQ21" s="41">
        <f t="shared" si="122"/>
        <v>0</v>
      </c>
      <c r="AR21" s="42">
        <f t="shared" si="122"/>
        <v>0</v>
      </c>
      <c r="AS21" s="43">
        <f t="shared" si="122"/>
        <v>0</v>
      </c>
      <c r="AT21" s="195">
        <f t="shared" ref="AT21" si="123">IF($B19=$B13,COUNTIF(AV21:BB21,0),COUNTIF(AV22:BB22,0)+COUNTIF(AV22:BB22,""))</f>
        <v>7</v>
      </c>
      <c r="AU21" s="39">
        <f t="shared" ref="AU21:BB21" si="124">IF($B13=$B19,AU22+AU15,AU22)</f>
        <v>0</v>
      </c>
      <c r="AV21" s="40">
        <f t="shared" si="124"/>
        <v>0</v>
      </c>
      <c r="AW21" s="40">
        <f t="shared" si="124"/>
        <v>0</v>
      </c>
      <c r="AX21" s="40">
        <f t="shared" si="124"/>
        <v>0</v>
      </c>
      <c r="AY21" s="40">
        <f t="shared" si="124"/>
        <v>0</v>
      </c>
      <c r="AZ21" s="41">
        <f t="shared" si="124"/>
        <v>0</v>
      </c>
      <c r="BA21" s="42">
        <f t="shared" si="124"/>
        <v>0</v>
      </c>
      <c r="BB21" s="43">
        <f t="shared" si="124"/>
        <v>0</v>
      </c>
    </row>
    <row r="22" spans="1:54" ht="15.75" customHeight="1" x14ac:dyDescent="0.2">
      <c r="A22" s="1">
        <f>A19</f>
        <v>0</v>
      </c>
      <c r="B22" s="313">
        <f>B16+1</f>
        <v>1</v>
      </c>
      <c r="C22" s="314"/>
      <c r="D22" s="314"/>
      <c r="E22" s="314"/>
      <c r="F22" s="31"/>
      <c r="G22" s="183"/>
      <c r="H22" s="122">
        <f>5-COUNTIF(AU19,0)-COUNTIF(AL19,0)-COUNTIF(AC19,0)-COUNTIF(T19,0)-COUNTIF(K19,0)</f>
        <v>0</v>
      </c>
      <c r="I22" s="165">
        <f>K22+T22+AC22+AL22+AU22</f>
        <v>0</v>
      </c>
      <c r="J22" s="187">
        <f t="shared" ref="J22" si="125">IF($B19=$B13,J16+IF($F19&lt;&gt;$G19,(K19+$G21-$G20)/$F19,K19/$F19),IF($F19&lt;&gt;G19,(K19+$G21-$G20)/$F19,K19/$F19))</f>
        <v>0</v>
      </c>
      <c r="K22" s="7">
        <f>SUM(L22:R22)</f>
        <v>0</v>
      </c>
      <c r="L22" s="26">
        <f t="shared" ref="L22:R22" si="126">L19</f>
        <v>0</v>
      </c>
      <c r="M22" s="26">
        <f t="shared" si="126"/>
        <v>0</v>
      </c>
      <c r="N22" s="26">
        <f t="shared" si="126"/>
        <v>0</v>
      </c>
      <c r="O22" s="26">
        <f t="shared" si="126"/>
        <v>0</v>
      </c>
      <c r="P22" s="26">
        <f t="shared" si="126"/>
        <v>0</v>
      </c>
      <c r="Q22" s="29">
        <f t="shared" si="126"/>
        <v>0</v>
      </c>
      <c r="R22" s="23">
        <f t="shared" si="126"/>
        <v>0</v>
      </c>
      <c r="S22" s="187">
        <f t="shared" ref="S22" si="127">IF($B19=$B13,S16+IF($F19&lt;&gt;$G19,(T19+$G21-$G20)/$F19,T19/$F19),IF($F19&lt;&gt;P19,(T19+$G21-$G20)/$F19,T19/$F19))</f>
        <v>0</v>
      </c>
      <c r="T22" s="7">
        <f>SUM(U22:AA22)</f>
        <v>0</v>
      </c>
      <c r="U22" s="26">
        <f t="shared" ref="U22:AA22" si="128">U19</f>
        <v>0</v>
      </c>
      <c r="V22" s="26">
        <f t="shared" si="128"/>
        <v>0</v>
      </c>
      <c r="W22" s="26">
        <f t="shared" si="128"/>
        <v>0</v>
      </c>
      <c r="X22" s="26">
        <f t="shared" si="128"/>
        <v>0</v>
      </c>
      <c r="Y22" s="113">
        <f t="shared" si="128"/>
        <v>0</v>
      </c>
      <c r="Z22" s="29">
        <f t="shared" si="128"/>
        <v>0</v>
      </c>
      <c r="AA22" s="23">
        <f t="shared" si="128"/>
        <v>0</v>
      </c>
      <c r="AB22" s="187">
        <f t="shared" ref="AB22" si="129">IF($B19=$B13,AB16+IF($F19&lt;&gt;$G19,(AC19+$G21-$G20)/$F19,AC19/$F19),IF($F19&lt;&gt;Y19,(AC19+$G21-$G20)/$F19,AC19/$F19))</f>
        <v>0</v>
      </c>
      <c r="AC22" s="7">
        <f>SUM(AD22:AJ22)</f>
        <v>0</v>
      </c>
      <c r="AD22" s="26">
        <f t="shared" ref="AD22:AJ22" si="130">AD19</f>
        <v>0</v>
      </c>
      <c r="AE22" s="26">
        <f t="shared" si="130"/>
        <v>0</v>
      </c>
      <c r="AF22" s="26">
        <f t="shared" si="130"/>
        <v>0</v>
      </c>
      <c r="AG22" s="26">
        <f t="shared" si="130"/>
        <v>0</v>
      </c>
      <c r="AH22" s="113">
        <f t="shared" si="130"/>
        <v>0</v>
      </c>
      <c r="AI22" s="29">
        <f t="shared" si="130"/>
        <v>0</v>
      </c>
      <c r="AJ22" s="23">
        <f t="shared" si="130"/>
        <v>0</v>
      </c>
      <c r="AK22" s="187">
        <f t="shared" ref="AK22" si="131">IF($B19=$B13,AK16+IF($F19&lt;&gt;$G19,(AL19+$G21-$G20)/$F19,AL19/$F19),IF($F19&lt;&gt;AH19,(AL19+$G21-$G20)/$F19,AL19/$F19))</f>
        <v>0</v>
      </c>
      <c r="AL22" s="7">
        <f>SUM(AM22:AS22)</f>
        <v>0</v>
      </c>
      <c r="AM22" s="26">
        <f t="shared" ref="AM22:AS22" si="132">AM19</f>
        <v>0</v>
      </c>
      <c r="AN22" s="26">
        <f t="shared" si="132"/>
        <v>0</v>
      </c>
      <c r="AO22" s="26">
        <f t="shared" si="132"/>
        <v>0</v>
      </c>
      <c r="AP22" s="26">
        <f t="shared" si="132"/>
        <v>0</v>
      </c>
      <c r="AQ22" s="113">
        <f t="shared" si="132"/>
        <v>0</v>
      </c>
      <c r="AR22" s="29">
        <f t="shared" si="132"/>
        <v>0</v>
      </c>
      <c r="AS22" s="23">
        <f t="shared" si="132"/>
        <v>0</v>
      </c>
      <c r="AT22" s="187">
        <f t="shared" ref="AT22" si="133">IF($B19=$B13,AT16+IF($F19&lt;&gt;$G19,(AU19+$G21-$G20)/$F19,AU19/$F19),IF($F19&lt;&gt;AQ19,(AU19+$G21-$G20)/$F19,AU19/$F19))</f>
        <v>0</v>
      </c>
      <c r="AU22" s="7">
        <f>SUM(AV22:BB22)</f>
        <v>0</v>
      </c>
      <c r="AV22" s="6">
        <f>IF(SUM($AM$9:$AS$9)=SUM($AV$9:$BB$9),AV19,IF(AND(SUM($AV$9:$BB$9)&gt;42,SUM($AV$9:$BB$9)&lt;49),AV19,0))</f>
        <v>0</v>
      </c>
      <c r="AW22" s="6">
        <f t="shared" ref="AW22:BB22" si="134">IF(SUM($AM$9:$AS$9)=SUM($AV$9:$BB$9),AW19,IF(AND(SUM($AV$9:$BB$9)&gt;42,SUM($AV$9:$BB$9)&lt;49),AW19,0))</f>
        <v>0</v>
      </c>
      <c r="AX22" s="6">
        <f t="shared" si="134"/>
        <v>0</v>
      </c>
      <c r="AY22" s="6">
        <f t="shared" si="134"/>
        <v>0</v>
      </c>
      <c r="AZ22" s="26">
        <f t="shared" si="134"/>
        <v>0</v>
      </c>
      <c r="BA22" s="29">
        <f t="shared" si="134"/>
        <v>0</v>
      </c>
      <c r="BB22" s="23">
        <f t="shared" si="134"/>
        <v>0</v>
      </c>
    </row>
    <row r="23" spans="1:54" ht="15.75" customHeight="1" x14ac:dyDescent="0.2">
      <c r="A23" s="1">
        <f>A22</f>
        <v>0</v>
      </c>
      <c r="B23" s="313"/>
      <c r="C23" s="314"/>
      <c r="D23" s="314"/>
      <c r="E23" s="314"/>
      <c r="F23" s="31"/>
      <c r="G23" s="183"/>
      <c r="H23" s="123">
        <f>IF($B19=$B13,H17+F23,$F23)</f>
        <v>0</v>
      </c>
      <c r="I23" s="165">
        <f>K23+T23+AC23+AL23+AU23</f>
        <v>0</v>
      </c>
      <c r="J23" s="141">
        <f t="shared" ref="J23" si="135">IF($H22=0,0,IF($B13=$B19,IF($H24&gt;0,$H24+J17,K19+J17),IF($H24&gt;0,$H24,K19)))</f>
        <v>0</v>
      </c>
      <c r="K23" s="7">
        <f>SUM(L23:R23)</f>
        <v>0</v>
      </c>
      <c r="L23" s="6"/>
      <c r="M23" s="6"/>
      <c r="N23" s="6"/>
      <c r="O23" s="6"/>
      <c r="P23" s="26"/>
      <c r="Q23" s="29"/>
      <c r="R23" s="23"/>
      <c r="S23" s="141">
        <f t="shared" ref="S23" si="136">IF($H22=0,0,IF($B13=$B19,IF($H24&gt;0,$H24+S17,T19+S17),IF($H24&gt;0,$H24,T19)))</f>
        <v>0</v>
      </c>
      <c r="T23" s="7">
        <f>SUM(U23:AA23)</f>
        <v>0</v>
      </c>
      <c r="U23" s="6"/>
      <c r="V23" s="6"/>
      <c r="W23" s="6"/>
      <c r="X23" s="6"/>
      <c r="Y23" s="26"/>
      <c r="Z23" s="29"/>
      <c r="AA23" s="23"/>
      <c r="AB23" s="141">
        <f t="shared" ref="AB23" si="137">IF($H22=0,0,IF($B13=$B19,IF($H24&gt;0,$H24+AB17,AC19+AB17),IF($H24&gt;0,$H24,AC19)))</f>
        <v>0</v>
      </c>
      <c r="AC23" s="7">
        <f>SUM(AD23:AJ23)</f>
        <v>0</v>
      </c>
      <c r="AD23" s="6"/>
      <c r="AE23" s="6"/>
      <c r="AF23" s="6"/>
      <c r="AG23" s="6"/>
      <c r="AH23" s="26"/>
      <c r="AI23" s="29"/>
      <c r="AJ23" s="23"/>
      <c r="AK23" s="141">
        <f t="shared" ref="AK23" si="138">IF($H22=0,0,IF($B13=$B19,IF($H24&gt;0,$H24+AK17,AL19+AK17),IF($H24&gt;0,$H24,AL19)))</f>
        <v>0</v>
      </c>
      <c r="AL23" s="7">
        <f>SUM(AM23:AS23)</f>
        <v>0</v>
      </c>
      <c r="AM23" s="6"/>
      <c r="AN23" s="6"/>
      <c r="AO23" s="6"/>
      <c r="AP23" s="6"/>
      <c r="AQ23" s="26"/>
      <c r="AR23" s="29"/>
      <c r="AS23" s="23"/>
      <c r="AT23" s="141">
        <f t="shared" ref="AT23" si="139">IF($H22=0,0,IF($B13=$B19,IF($H24&gt;0,$H24+AT17,AU19+AT17),IF($H24&gt;0,$H24,AU19)))</f>
        <v>0</v>
      </c>
      <c r="AU23" s="7">
        <f>SUM(AV23:BB23)</f>
        <v>0</v>
      </c>
      <c r="AV23" s="6"/>
      <c r="AW23" s="6"/>
      <c r="AX23" s="6"/>
      <c r="AY23" s="6"/>
      <c r="AZ23" s="26"/>
      <c r="BA23" s="29"/>
      <c r="BB23" s="23"/>
    </row>
    <row r="24" spans="1:54" ht="18.75" customHeight="1" thickBot="1" x14ac:dyDescent="0.25">
      <c r="A24" s="1">
        <f>A23</f>
        <v>0</v>
      </c>
      <c r="B24" s="323" t="str">
        <f>IF(B19="",Wydruk!$AE$6,IF(J20=0,Wydruk!$AE$7,IF(AND(G20&lt;G21,B19&lt;&gt;$B25),Wydruk!$AE$13,IF(AND($B19=$B13,$B19&lt;&gt;$B25),IF(OR(OR(J24&lt;4,J24&gt;5),OR(S24&lt;4,S24&gt;5),OR(AB24&lt;4,AB24&gt;5),OR(AK24&lt;4,AK24&gt;5),OR(AND(AT24&lt;4,AT24&gt;0),AT24&gt;5)),Wydruk!$AE$8,Wydruk!$AE$9),IF($B19=$B25,IF($F23&lt;&gt;0,Wydruk!$AE$12,Wydruk!$AE$10),IF(OR(OR(J20&lt;4,J20&gt;5),OR(S20&lt;4,S20&gt;5),OR(AB20&lt;4,AB20&gt;5),OR(AK20&lt;4,AK20&gt;5),OR(AND(AT20&lt;4,AT20&gt;0),AT20&gt;5)),Wydruk!$AE$8,Wydruk!$AE$11))))))</f>
        <v>Uzupełnij liczby godzin tygodniowego planu</v>
      </c>
      <c r="C24" s="324"/>
      <c r="D24" s="324"/>
      <c r="E24" s="324"/>
      <c r="F24" s="173">
        <f>listopad!F24</f>
        <v>0</v>
      </c>
      <c r="G24" s="184">
        <f>listopad!G24</f>
        <v>0</v>
      </c>
      <c r="H24" s="191">
        <f>IF(OR($G24=0,$F24=0,$G24="",$F24=""),0,$G24/$F24)</f>
        <v>0</v>
      </c>
      <c r="I24" s="193"/>
      <c r="J24" s="176">
        <f t="shared" ref="J24" si="140">IF($B13=$B19,IF(L19+L14&gt;0,1,0)+IF(M19+M14&gt;0,1,0)+IF(N19+N14&gt;0,1,0)+IF(O19+O14&gt;0,1,0)+IF(P19+P14&gt;0,1,0)+IF(Q19+Q14&gt;0,1,0)+IF(R19+R14&gt;0,1,0),J20)</f>
        <v>0</v>
      </c>
      <c r="K24" s="133">
        <f t="shared" ref="K24" si="141">IF(OR($B19=$B25,J24=0,(K20-Q24+O24)&lt;=0),0,(K20-Q24+O24)/J24)</f>
        <v>0</v>
      </c>
      <c r="L24" s="137">
        <f t="shared" ref="L24" si="142">IF(K24*(7-J21)&lt;=0,0,K24*(7-J21))</f>
        <v>0</v>
      </c>
      <c r="M24" s="311">
        <f>ROUND(IF(OR(K21-K24*(7-J21)+P24&lt;0,$B19=$B25,K24&lt;=0,K21=0),0,IF(K21-K24*(7-J21)+P24&gt;Q24-O24+P24,Q24-O24+P24,K21-K24*(7-J21)+P24)),1)</f>
        <v>0</v>
      </c>
      <c r="N24" s="312"/>
      <c r="O24" s="139">
        <f t="shared" ref="O24" si="143">IF(OR($B19=$B25,J20=0),0,IF($B19=$B13,J19,$F19))</f>
        <v>0</v>
      </c>
      <c r="P24" s="30">
        <f t="shared" ref="P24" si="144">IF(OR($B19=$B25,J24=0),0,$G21-$G20)</f>
        <v>0</v>
      </c>
      <c r="Q24" s="134">
        <f t="shared" ref="Q24" si="145">IF(OR($B19=$B25,J24=0),0,J23)</f>
        <v>0</v>
      </c>
      <c r="R24" s="138">
        <f t="shared" ref="R24" si="146">IF($B19=$B25,0,K21)</f>
        <v>0</v>
      </c>
      <c r="S24" s="176">
        <f t="shared" ref="S24" si="147">IF($B13=$B19,IF(U19+U14&gt;0,1,0)+IF(V19+V14&gt;0,1,0)+IF(W19+W14&gt;0,1,0)+IF(X19+X14&gt;0,1,0)+IF(Y19+Y14&gt;0,1,0)+IF(Z19+Z14&gt;0,1,0)+IF(AA19+AA14&gt;0,1,0),S20)</f>
        <v>0</v>
      </c>
      <c r="T24" s="133">
        <f t="shared" ref="T24" si="148">IF(OR($B19=$B25,S24=0,(T20-Z24+X24)&lt;=0),0,(T20-Z24+X24)/S24)</f>
        <v>0</v>
      </c>
      <c r="U24" s="137">
        <f t="shared" ref="U24" si="149">IF(T24*(7-S21)&lt;=0,0,T24*(7-S21))</f>
        <v>0</v>
      </c>
      <c r="V24" s="311">
        <f>ROUND(IF(OR(T21-T24*(7-S21)+Y24&lt;0,$B19=$B25,T24&lt;=0,T21=0),0,IF(T21-T24*(7-S21)+Y24&gt;Z24-X24+Y24,Z24-X24+Y24,T21-T24*(7-S21)+Y24)),1)</f>
        <v>0</v>
      </c>
      <c r="W24" s="312"/>
      <c r="X24" s="139">
        <f t="shared" ref="X24" si="150">IF(OR($B19=$B25,S20=0),0,IF($B19=$B13,S19,$F19))</f>
        <v>0</v>
      </c>
      <c r="Y24" s="30">
        <f t="shared" ref="Y24" si="151">IF(OR($B19=$B25,S24=0),0,$G21-$G20)</f>
        <v>0</v>
      </c>
      <c r="Z24" s="134">
        <f t="shared" ref="Z24" si="152">IF(OR($B19=$B25,S24=0),0,S23)</f>
        <v>0</v>
      </c>
      <c r="AA24" s="138">
        <f t="shared" ref="AA24" si="153">IF($B19=$B25,0,T21)</f>
        <v>0</v>
      </c>
      <c r="AB24" s="176">
        <f t="shared" ref="AB24" si="154">IF($B13=$B19,IF(AD19+AD14&gt;0,1,0)+IF(AE19+AE14&gt;0,1,0)+IF(AF19+AF14&gt;0,1,0)+IF(AG19+AG14&gt;0,1,0)+IF(AH19+AH14&gt;0,1,0)+IF(AI19+AI14&gt;0,1,0)+IF(AJ19+AJ14&gt;0,1,0),AB20)</f>
        <v>0</v>
      </c>
      <c r="AC24" s="133">
        <f t="shared" ref="AC24" si="155">IF(OR($B19=$B25,AB24=0,(AC20-AI24+AG24)&lt;=0),0,(AC20-AI24+AG24)/AB24)</f>
        <v>0</v>
      </c>
      <c r="AD24" s="137">
        <f t="shared" ref="AD24" si="156">IF(AC24*(7-AB21)&lt;=0,0,AC24*(7-AB21))</f>
        <v>0</v>
      </c>
      <c r="AE24" s="311">
        <f>ROUND(IF(OR(AC21-AC24*(7-AB21)+AH24&lt;0,$B19=$B25,AC24&lt;=0,AC21=0),0,IF(AC21-AC24*(7-AB21)+AH24&gt;AI24-AG24+AH24,AI24-AG24+AH24,AC21-AC24*(7-AB21)+AH24)),1)</f>
        <v>0</v>
      </c>
      <c r="AF24" s="312"/>
      <c r="AG24" s="139">
        <f t="shared" ref="AG24" si="157">IF(OR($B19=$B25,AB20=0),0,IF($B19=$B13,AB19,$F19))</f>
        <v>0</v>
      </c>
      <c r="AH24" s="30">
        <f t="shared" ref="AH24" si="158">IF(OR($B19=$B25,AB24=0),0,$G21-$G20)</f>
        <v>0</v>
      </c>
      <c r="AI24" s="134">
        <f t="shared" ref="AI24" si="159">IF(OR($B19=$B25,AB24=0),0,AB23)</f>
        <v>0</v>
      </c>
      <c r="AJ24" s="138">
        <f t="shared" ref="AJ24" si="160">IF($B19=$B25,0,AC21)</f>
        <v>0</v>
      </c>
      <c r="AK24" s="176">
        <f t="shared" ref="AK24" si="161">IF($B13=$B19,IF(AM19+AM14&gt;0,1,0)+IF(AN19+AN14&gt;0,1,0)+IF(AO19+AO14&gt;0,1,0)+IF(AP19+AP14&gt;0,1,0)+IF(AQ19+AQ14&gt;0,1,0)+IF(AR19+AR14&gt;0,1,0)+IF(AS19+AS14&gt;0,1,0),AK20)</f>
        <v>0</v>
      </c>
      <c r="AL24" s="133">
        <f t="shared" ref="AL24" si="162">IF(OR($B19=$B25,AK24=0,(AL20-AR24+AP24)&lt;=0),0,(AL20-AR24+AP24)/AK24)</f>
        <v>0</v>
      </c>
      <c r="AM24" s="137">
        <f t="shared" ref="AM24" si="163">IF(AL24*(7-AK21)&lt;=0,0,AL24*(7-AK21))</f>
        <v>0</v>
      </c>
      <c r="AN24" s="311">
        <f>ROUND(IF(OR(AL21-AL24*(7-AK21)+AQ24&lt;0,$B19=$B25,AL24&lt;=0,AL21=0),0,IF(AL21-AL24*(7-AK21)+AQ24&gt;AR24-AP24+AQ24,AR24-AP24+AQ24,AL21-AL24*(7-AK21)+AQ24)),1)</f>
        <v>0</v>
      </c>
      <c r="AO24" s="312"/>
      <c r="AP24" s="139">
        <f t="shared" ref="AP24" si="164">IF(OR($B19=$B25,AK20=0),0,IF($B19=$B13,AK19,$F19))</f>
        <v>0</v>
      </c>
      <c r="AQ24" s="30">
        <f t="shared" ref="AQ24" si="165">IF(OR($B19=$B25,AK24=0),0,$G21-$G20)</f>
        <v>0</v>
      </c>
      <c r="AR24" s="134">
        <f t="shared" ref="AR24" si="166">IF(OR($B19=$B25,AK24=0),0,AK23)</f>
        <v>0</v>
      </c>
      <c r="AS24" s="138">
        <f t="shared" ref="AS24" si="167">IF($B19=$B25,0,AL21)</f>
        <v>0</v>
      </c>
      <c r="AT24" s="176">
        <f t="shared" ref="AT24" si="168">IF($B13=$B19,IF(AV19+AV14&gt;0,1,0)+IF(AW19+AW14&gt;0,1,0)+IF(AX19+AX14&gt;0,1,0)+IF(AY19+AY14&gt;0,1,0)+IF(AZ19+AZ14&gt;0,1,0)+IF(BA19+BA14&gt;0,1,0)+IF(BB19+BB14&gt;0,1,0),AT20)</f>
        <v>0</v>
      </c>
      <c r="AU24" s="133">
        <f t="shared" ref="AU24" si="169">IF(OR($B19=$B25,AT24=0,(AU20-BA24+AY24)&lt;=0),0,(AU20-BA24+AY24)/AT24)</f>
        <v>0</v>
      </c>
      <c r="AV24" s="137">
        <f t="shared" ref="AV24" si="170">IF(AU24*(7-AT21)&lt;=0,0,AU24*(7-AT21))</f>
        <v>0</v>
      </c>
      <c r="AW24" s="311">
        <f>ROUND(IF(OR(AU21-AU24*(7-AT21)+AZ24&lt;0,$B19=$B25,AU24&lt;=0,AU21=0),0,IF(AU21-AU24*(7-AT21)+AZ24&gt;BA24-AY24+AZ24,BA24-AY24+AZ24,AU21-AU24*(7-AT21)+AZ24)),1)</f>
        <v>0</v>
      </c>
      <c r="AX24" s="312"/>
      <c r="AY24" s="139">
        <f t="shared" ref="AY24" si="171">IF(OR($B19=$B25,AT20=0),0,IF($B19=$B13,AT19,$F19))</f>
        <v>0</v>
      </c>
      <c r="AZ24" s="30">
        <f t="shared" ref="AZ24" si="172">IF(OR($B19=$B25,AT24=0),0,$G21-$G20)</f>
        <v>0</v>
      </c>
      <c r="BA24" s="134">
        <f t="shared" ref="BA24" si="173">IF(OR($B19=$B25,AT24=0),0,AT23)</f>
        <v>0</v>
      </c>
      <c r="BB24" s="138">
        <f t="shared" ref="BB24" si="174">IF($B19=$B25,0,AU21)</f>
        <v>0</v>
      </c>
    </row>
    <row r="25" spans="1:54" ht="15.75" x14ac:dyDescent="0.2">
      <c r="A25" s="1">
        <f t="shared" ref="A25" si="175">IF(B25="","1. Niewypełnione",B25)</f>
        <v>0</v>
      </c>
      <c r="B25" s="320">
        <f>listopad!B25</f>
        <v>0</v>
      </c>
      <c r="C25" s="321">
        <f>listopad!C25</f>
        <v>0</v>
      </c>
      <c r="D25" s="321">
        <f>listopad!D25</f>
        <v>0</v>
      </c>
      <c r="E25" s="321">
        <f>listopad!E25</f>
        <v>0</v>
      </c>
      <c r="F25" s="177">
        <f>listopad!F25</f>
        <v>18</v>
      </c>
      <c r="G25" s="185">
        <f>listopad!G25</f>
        <v>18</v>
      </c>
      <c r="H25" s="177"/>
      <c r="I25" s="192">
        <f t="shared" ref="I25:I29" si="176">K25+T25+AC25+AL25+AU25</f>
        <v>0</v>
      </c>
      <c r="J25" s="186">
        <f t="shared" ref="J25" si="177">IF(OR($B25=$B31,J28=0),0,ROUND((K26+P30)/J28,0))</f>
        <v>0</v>
      </c>
      <c r="K25" s="51">
        <f t="shared" ref="K25:K26" si="178">SUM(L25:R25)</f>
        <v>0</v>
      </c>
      <c r="L25" s="52">
        <f>listopad!L25</f>
        <v>0</v>
      </c>
      <c r="M25" s="52">
        <f>listopad!M25</f>
        <v>0</v>
      </c>
      <c r="N25" s="52">
        <f>listopad!N25</f>
        <v>0</v>
      </c>
      <c r="O25" s="52">
        <f>listopad!O25</f>
        <v>0</v>
      </c>
      <c r="P25" s="53">
        <f>listopad!P25</f>
        <v>0</v>
      </c>
      <c r="Q25" s="54">
        <f>listopad!Q25</f>
        <v>0</v>
      </c>
      <c r="R25" s="55">
        <f>listopad!R25</f>
        <v>0</v>
      </c>
      <c r="S25" s="188">
        <f t="shared" ref="S25" si="179">IF(OR($B25=$B31,S28=0),0,ROUND((T26+Y30)/S28,0))</f>
        <v>0</v>
      </c>
      <c r="T25" s="51">
        <f t="shared" ref="T25:T26" si="180">SUM(U25:AA25)</f>
        <v>0</v>
      </c>
      <c r="U25" s="52">
        <f>listopad!U25</f>
        <v>0</v>
      </c>
      <c r="V25" s="52">
        <f>listopad!V25</f>
        <v>0</v>
      </c>
      <c r="W25" s="52">
        <f>listopad!W25</f>
        <v>0</v>
      </c>
      <c r="X25" s="52">
        <f>listopad!X25</f>
        <v>0</v>
      </c>
      <c r="Y25" s="53">
        <f>listopad!Y25</f>
        <v>0</v>
      </c>
      <c r="Z25" s="54">
        <f>listopad!Z25</f>
        <v>0</v>
      </c>
      <c r="AA25" s="55">
        <f>listopad!AA25</f>
        <v>0</v>
      </c>
      <c r="AB25" s="188">
        <f t="shared" ref="AB25" si="181">IF(OR($B25=$B31,AB28=0),0,ROUND((AC26+AH30)/AB28,0))</f>
        <v>0</v>
      </c>
      <c r="AC25" s="51">
        <f t="shared" ref="AC25:AC26" si="182">SUM(AD25:AJ25)</f>
        <v>0</v>
      </c>
      <c r="AD25" s="52">
        <f>listopad!AD25</f>
        <v>0</v>
      </c>
      <c r="AE25" s="52">
        <f>listopad!AE25</f>
        <v>0</v>
      </c>
      <c r="AF25" s="52">
        <f>listopad!AF25</f>
        <v>0</v>
      </c>
      <c r="AG25" s="52">
        <f>listopad!AG25</f>
        <v>0</v>
      </c>
      <c r="AH25" s="53">
        <f>listopad!AH25</f>
        <v>0</v>
      </c>
      <c r="AI25" s="54">
        <f>listopad!AI25</f>
        <v>0</v>
      </c>
      <c r="AJ25" s="55">
        <f>listopad!AJ25</f>
        <v>0</v>
      </c>
      <c r="AK25" s="188">
        <f t="shared" ref="AK25" si="183">IF(OR($B25=$B31,AK28=0),0,ROUND((AL26+AQ30)/AK28,0))</f>
        <v>0</v>
      </c>
      <c r="AL25" s="51">
        <f t="shared" ref="AL25:AL26" si="184">SUM(AM25:AS25)</f>
        <v>0</v>
      </c>
      <c r="AM25" s="52">
        <f>listopad!AM25</f>
        <v>0</v>
      </c>
      <c r="AN25" s="52">
        <f>listopad!AN25</f>
        <v>0</v>
      </c>
      <c r="AO25" s="52">
        <f>listopad!AO25</f>
        <v>0</v>
      </c>
      <c r="AP25" s="52">
        <f>listopad!AP25</f>
        <v>0</v>
      </c>
      <c r="AQ25" s="53">
        <f>listopad!AQ25</f>
        <v>0</v>
      </c>
      <c r="AR25" s="54">
        <f>listopad!AR25</f>
        <v>0</v>
      </c>
      <c r="AS25" s="55">
        <f>listopad!AS25</f>
        <v>0</v>
      </c>
      <c r="AT25" s="188">
        <f t="shared" ref="AT25" si="185">IF(OR($B25=$B31,AT28=0),0,ROUND((AU26+AZ30)/AT28,0))</f>
        <v>0</v>
      </c>
      <c r="AU25" s="51">
        <f t="shared" ref="AU25:AU26" si="186">SUM(AV25:BB25)</f>
        <v>0</v>
      </c>
      <c r="AV25" s="52">
        <f t="shared" ref="AV25" si="187">IF(SUM($AM$9:$AS$9)=SUM($AV$9:$BB$9),AM25,IF(AND(SUM($AV$9:$BB$9)&gt;42,SUM($AV$9:$BB$9)&lt;49),AM25,0))</f>
        <v>0</v>
      </c>
      <c r="AW25" s="52">
        <f t="shared" ref="AW25" si="188">IF(SUM($AM$9:$AS$9)=SUM($AV$9:$BB$9),AN25,IF(AND(SUM($AV$9:$BB$9)&gt;42,SUM($AV$9:$BB$9)&lt;49),AN25,0))</f>
        <v>0</v>
      </c>
      <c r="AX25" s="52">
        <f t="shared" ref="AX25" si="189">IF(SUM($AM$9:$AS$9)=SUM($AV$9:$BB$9),AO25,IF(AND(SUM($AV$9:$BB$9)&gt;42,SUM($AV$9:$BB$9)&lt;49),AO25,0))</f>
        <v>0</v>
      </c>
      <c r="AY25" s="52">
        <f t="shared" ref="AY25" si="190">IF(SUM($AM$9:$AS$9)=SUM($AV$9:$BB$9),AP25,IF(AND(SUM($AV$9:$BB$9)&gt;42,SUM($AV$9:$BB$9)&lt;49),AP25,0))</f>
        <v>0</v>
      </c>
      <c r="AZ25" s="53">
        <f t="shared" ref="AZ25" si="191">IF(SUM($AM$9:$AS$9)=SUM($AV$9:$BB$9),AQ25,IF(AND(SUM($AV$9:$BB$9)&gt;42,SUM($AV$9:$BB$9)&lt;49),AQ25,0))</f>
        <v>0</v>
      </c>
      <c r="BA25" s="54">
        <f t="shared" ref="BA25" si="192">IF(SUM($AM$9:$AS$9)=SUM($AV$9:$BB$9),AR25,IF(AND(SUM($AV$9:$BB$9)&gt;42,SUM($AV$9:$BB$9)&lt;49),AR25,0))</f>
        <v>0</v>
      </c>
      <c r="BB25" s="55">
        <f t="shared" ref="BB25" si="193">IF(SUM($AM$9:$AS$9)=SUM($AV$9:$BB$9),AS25,IF(AND(SUM($AV$9:$BB$9)&gt;42,SUM($AV$9:$BB$9)&lt;49),AS25,0))</f>
        <v>0</v>
      </c>
    </row>
    <row r="26" spans="1:54" ht="12.75" hidden="1" customHeight="1" x14ac:dyDescent="0.2">
      <c r="B26" s="93"/>
      <c r="C26" s="94"/>
      <c r="D26" s="95"/>
      <c r="E26" s="115"/>
      <c r="F26" s="140" t="b">
        <f t="shared" ref="F26" si="194">IF($B19=$B25,OR(F20,G25&lt;F25),G25&lt;F25)</f>
        <v>0</v>
      </c>
      <c r="G26" s="189">
        <f t="shared" ref="G26" si="195">IF(AND($B19=$B25,$B19&lt;&gt;"",$B19&lt;&gt;0),G25+G20,G25)</f>
        <v>18</v>
      </c>
      <c r="H26" s="120"/>
      <c r="I26" s="165">
        <f t="shared" si="176"/>
        <v>0</v>
      </c>
      <c r="J26" s="194">
        <f t="shared" ref="J26" si="196">7-COUNTIF(L25:R25,0)-COUNTIF(L25:R25,"")</f>
        <v>0</v>
      </c>
      <c r="K26" s="22">
        <f t="shared" si="178"/>
        <v>0</v>
      </c>
      <c r="L26" s="35">
        <f t="shared" ref="L26:R26" si="197">IF($B19=$B25,L25+L20,L25)</f>
        <v>0</v>
      </c>
      <c r="M26" s="35">
        <f t="shared" si="197"/>
        <v>0</v>
      </c>
      <c r="N26" s="35">
        <f t="shared" si="197"/>
        <v>0</v>
      </c>
      <c r="O26" s="35">
        <f t="shared" si="197"/>
        <v>0</v>
      </c>
      <c r="P26" s="36">
        <f t="shared" si="197"/>
        <v>0</v>
      </c>
      <c r="Q26" s="37">
        <f t="shared" si="197"/>
        <v>0</v>
      </c>
      <c r="R26" s="38">
        <f t="shared" si="197"/>
        <v>0</v>
      </c>
      <c r="S26" s="194">
        <f t="shared" ref="S26" si="198">7-COUNTIF(U25:AA25,0)-COUNTIF(U25:AA25,"")</f>
        <v>0</v>
      </c>
      <c r="T26" s="22">
        <f t="shared" si="180"/>
        <v>0</v>
      </c>
      <c r="U26" s="35">
        <f t="shared" ref="U26:AA26" si="199">IF($B19=$B25,U25+U20,U25)</f>
        <v>0</v>
      </c>
      <c r="V26" s="35">
        <f t="shared" si="199"/>
        <v>0</v>
      </c>
      <c r="W26" s="35">
        <f t="shared" si="199"/>
        <v>0</v>
      </c>
      <c r="X26" s="35">
        <f t="shared" si="199"/>
        <v>0</v>
      </c>
      <c r="Y26" s="36">
        <f t="shared" si="199"/>
        <v>0</v>
      </c>
      <c r="Z26" s="37">
        <f t="shared" si="199"/>
        <v>0</v>
      </c>
      <c r="AA26" s="38">
        <f t="shared" si="199"/>
        <v>0</v>
      </c>
      <c r="AB26" s="194">
        <f t="shared" ref="AB26" si="200">7-COUNTIF(AD25:AJ25,0)-COUNTIF(AD25:AJ25,"")</f>
        <v>0</v>
      </c>
      <c r="AC26" s="22">
        <f t="shared" si="182"/>
        <v>0</v>
      </c>
      <c r="AD26" s="35">
        <f t="shared" ref="AD26:AJ26" si="201">IF($B19=$B25,AD25+AD20,AD25)</f>
        <v>0</v>
      </c>
      <c r="AE26" s="35">
        <f t="shared" si="201"/>
        <v>0</v>
      </c>
      <c r="AF26" s="35">
        <f t="shared" si="201"/>
        <v>0</v>
      </c>
      <c r="AG26" s="35">
        <f t="shared" si="201"/>
        <v>0</v>
      </c>
      <c r="AH26" s="36">
        <f t="shared" si="201"/>
        <v>0</v>
      </c>
      <c r="AI26" s="37">
        <f t="shared" si="201"/>
        <v>0</v>
      </c>
      <c r="AJ26" s="38">
        <f t="shared" si="201"/>
        <v>0</v>
      </c>
      <c r="AK26" s="194">
        <f t="shared" ref="AK26" si="202">7-COUNTIF(AM25:AS25,0)-COUNTIF(AM25:AS25,"")</f>
        <v>0</v>
      </c>
      <c r="AL26" s="22">
        <f t="shared" si="184"/>
        <v>0</v>
      </c>
      <c r="AM26" s="35">
        <f t="shared" ref="AM26:AS26" si="203">IF($B19=$B25,AM25+AM20,AM25)</f>
        <v>0</v>
      </c>
      <c r="AN26" s="35">
        <f t="shared" si="203"/>
        <v>0</v>
      </c>
      <c r="AO26" s="35">
        <f t="shared" si="203"/>
        <v>0</v>
      </c>
      <c r="AP26" s="35">
        <f t="shared" si="203"/>
        <v>0</v>
      </c>
      <c r="AQ26" s="36">
        <f t="shared" si="203"/>
        <v>0</v>
      </c>
      <c r="AR26" s="37">
        <f t="shared" si="203"/>
        <v>0</v>
      </c>
      <c r="AS26" s="38">
        <f t="shared" si="203"/>
        <v>0</v>
      </c>
      <c r="AT26" s="194">
        <f t="shared" ref="AT26" si="204">7-COUNTIF(AV25:BB25,0)-COUNTIF(AV25:BB25,"")</f>
        <v>0</v>
      </c>
      <c r="AU26" s="22">
        <f t="shared" si="186"/>
        <v>0</v>
      </c>
      <c r="AV26" s="35">
        <f t="shared" ref="AV26:BB26" si="205">IF($B19=$B25,AV25+AV20,AV25)</f>
        <v>0</v>
      </c>
      <c r="AW26" s="35">
        <f t="shared" si="205"/>
        <v>0</v>
      </c>
      <c r="AX26" s="35">
        <f t="shared" si="205"/>
        <v>0</v>
      </c>
      <c r="AY26" s="35">
        <f t="shared" si="205"/>
        <v>0</v>
      </c>
      <c r="AZ26" s="36">
        <f t="shared" si="205"/>
        <v>0</v>
      </c>
      <c r="BA26" s="37">
        <f t="shared" si="205"/>
        <v>0</v>
      </c>
      <c r="BB26" s="38">
        <f t="shared" si="205"/>
        <v>0</v>
      </c>
    </row>
    <row r="27" spans="1:54" ht="15" hidden="1" customHeight="1" x14ac:dyDescent="0.2">
      <c r="B27" s="116"/>
      <c r="C27" s="117"/>
      <c r="D27" s="118"/>
      <c r="E27" s="119"/>
      <c r="F27" s="92"/>
      <c r="G27" s="190">
        <f t="shared" ref="G27" si="206">IF(AND($B19=$B25,$B19&lt;&gt;"",$B19&lt;&gt;0),F25+G21,F25)</f>
        <v>18</v>
      </c>
      <c r="H27" s="121"/>
      <c r="I27" s="165">
        <f t="shared" si="176"/>
        <v>0</v>
      </c>
      <c r="J27" s="195">
        <f t="shared" ref="J27" si="207">IF($B25=$B19,COUNTIF(L27:R27,0),COUNTIF(L28:R28,0)+COUNTIF(L28:R28,""))</f>
        <v>7</v>
      </c>
      <c r="K27" s="39">
        <f t="shared" ref="K27:R27" si="208">IF($B19=$B25,K28+K21,K28)</f>
        <v>0</v>
      </c>
      <c r="L27" s="40">
        <f t="shared" si="208"/>
        <v>0</v>
      </c>
      <c r="M27" s="40">
        <f t="shared" si="208"/>
        <v>0</v>
      </c>
      <c r="N27" s="40">
        <f t="shared" si="208"/>
        <v>0</v>
      </c>
      <c r="O27" s="40">
        <f t="shared" si="208"/>
        <v>0</v>
      </c>
      <c r="P27" s="41">
        <f t="shared" si="208"/>
        <v>0</v>
      </c>
      <c r="Q27" s="42">
        <f t="shared" si="208"/>
        <v>0</v>
      </c>
      <c r="R27" s="43">
        <f t="shared" si="208"/>
        <v>0</v>
      </c>
      <c r="S27" s="195">
        <f t="shared" ref="S27" si="209">IF($B25=$B19,COUNTIF(U27:AA27,0),COUNTIF(U28:AA28,0)+COUNTIF(U28:AA28,""))</f>
        <v>7</v>
      </c>
      <c r="T27" s="39">
        <f t="shared" ref="T27:AA27" si="210">IF($B19=$B25,T28+T21,T28)</f>
        <v>0</v>
      </c>
      <c r="U27" s="40">
        <f t="shared" si="210"/>
        <v>0</v>
      </c>
      <c r="V27" s="40">
        <f t="shared" si="210"/>
        <v>0</v>
      </c>
      <c r="W27" s="40">
        <f t="shared" si="210"/>
        <v>0</v>
      </c>
      <c r="X27" s="40">
        <f t="shared" si="210"/>
        <v>0</v>
      </c>
      <c r="Y27" s="41">
        <f t="shared" si="210"/>
        <v>0</v>
      </c>
      <c r="Z27" s="42">
        <f t="shared" si="210"/>
        <v>0</v>
      </c>
      <c r="AA27" s="43">
        <f t="shared" si="210"/>
        <v>0</v>
      </c>
      <c r="AB27" s="195">
        <f t="shared" ref="AB27" si="211">IF($B25=$B19,COUNTIF(AD27:AJ27,0),COUNTIF(AD28:AJ28,0)+COUNTIF(AD28:AJ28,""))</f>
        <v>7</v>
      </c>
      <c r="AC27" s="39">
        <f t="shared" ref="AC27:AJ27" si="212">IF($B19=$B25,AC28+AC21,AC28)</f>
        <v>0</v>
      </c>
      <c r="AD27" s="40">
        <f t="shared" si="212"/>
        <v>0</v>
      </c>
      <c r="AE27" s="40">
        <f t="shared" si="212"/>
        <v>0</v>
      </c>
      <c r="AF27" s="40">
        <f t="shared" si="212"/>
        <v>0</v>
      </c>
      <c r="AG27" s="40">
        <f t="shared" si="212"/>
        <v>0</v>
      </c>
      <c r="AH27" s="41">
        <f t="shared" si="212"/>
        <v>0</v>
      </c>
      <c r="AI27" s="42">
        <f t="shared" si="212"/>
        <v>0</v>
      </c>
      <c r="AJ27" s="43">
        <f t="shared" si="212"/>
        <v>0</v>
      </c>
      <c r="AK27" s="195">
        <f t="shared" ref="AK27" si="213">IF($B25=$B19,COUNTIF(AM27:AS27,0),COUNTIF(AM28:AS28,0)+COUNTIF(AM28:AS28,""))</f>
        <v>7</v>
      </c>
      <c r="AL27" s="39">
        <f t="shared" ref="AL27:AS27" si="214">IF($B19=$B25,AL28+AL21,AL28)</f>
        <v>0</v>
      </c>
      <c r="AM27" s="40">
        <f t="shared" si="214"/>
        <v>0</v>
      </c>
      <c r="AN27" s="40">
        <f t="shared" si="214"/>
        <v>0</v>
      </c>
      <c r="AO27" s="40">
        <f t="shared" si="214"/>
        <v>0</v>
      </c>
      <c r="AP27" s="40">
        <f t="shared" si="214"/>
        <v>0</v>
      </c>
      <c r="AQ27" s="41">
        <f t="shared" si="214"/>
        <v>0</v>
      </c>
      <c r="AR27" s="42">
        <f t="shared" si="214"/>
        <v>0</v>
      </c>
      <c r="AS27" s="43">
        <f t="shared" si="214"/>
        <v>0</v>
      </c>
      <c r="AT27" s="195">
        <f t="shared" ref="AT27" si="215">IF($B25=$B19,COUNTIF(AV27:BB27,0),COUNTIF(AV28:BB28,0)+COUNTIF(AV28:BB28,""))</f>
        <v>7</v>
      </c>
      <c r="AU27" s="39">
        <f t="shared" ref="AU27:BB27" si="216">IF($B19=$B25,AU28+AU21,AU28)</f>
        <v>0</v>
      </c>
      <c r="AV27" s="40">
        <f t="shared" si="216"/>
        <v>0</v>
      </c>
      <c r="AW27" s="40">
        <f t="shared" si="216"/>
        <v>0</v>
      </c>
      <c r="AX27" s="40">
        <f t="shared" si="216"/>
        <v>0</v>
      </c>
      <c r="AY27" s="40">
        <f t="shared" si="216"/>
        <v>0</v>
      </c>
      <c r="AZ27" s="41">
        <f t="shared" si="216"/>
        <v>0</v>
      </c>
      <c r="BA27" s="42">
        <f t="shared" si="216"/>
        <v>0</v>
      </c>
      <c r="BB27" s="43">
        <f t="shared" si="216"/>
        <v>0</v>
      </c>
    </row>
    <row r="28" spans="1:54" ht="15.75" customHeight="1" x14ac:dyDescent="0.2">
      <c r="A28" s="1">
        <f t="shared" ref="A28" si="217">A25</f>
        <v>0</v>
      </c>
      <c r="B28" s="313">
        <f t="shared" ref="B28" si="218">B22+1</f>
        <v>2</v>
      </c>
      <c r="C28" s="314"/>
      <c r="D28" s="314"/>
      <c r="E28" s="314"/>
      <c r="F28" s="31"/>
      <c r="G28" s="183"/>
      <c r="H28" s="122">
        <f t="shared" ref="H28" si="219">5-COUNTIF(AU25,0)-COUNTIF(AL25,0)-COUNTIF(AC25,0)-COUNTIF(T25,0)-COUNTIF(K25,0)</f>
        <v>0</v>
      </c>
      <c r="I28" s="165">
        <f t="shared" si="176"/>
        <v>0</v>
      </c>
      <c r="J28" s="187">
        <f t="shared" ref="J28" si="220">IF($B25=$B19,J22+IF($F25&lt;&gt;$G25,(K25+$G27-$G26)/$F25,K25/$F25),IF($F25&lt;&gt;G25,(K25+$G27-$G26)/$F25,K25/$F25))</f>
        <v>0</v>
      </c>
      <c r="K28" s="7">
        <f t="shared" ref="K28:K29" si="221">SUM(L28:R28)</f>
        <v>0</v>
      </c>
      <c r="L28" s="26">
        <f t="shared" ref="L28:R28" si="222">L25</f>
        <v>0</v>
      </c>
      <c r="M28" s="26">
        <f t="shared" si="222"/>
        <v>0</v>
      </c>
      <c r="N28" s="26">
        <f t="shared" si="222"/>
        <v>0</v>
      </c>
      <c r="O28" s="26">
        <f t="shared" si="222"/>
        <v>0</v>
      </c>
      <c r="P28" s="26">
        <f t="shared" si="222"/>
        <v>0</v>
      </c>
      <c r="Q28" s="29">
        <f t="shared" si="222"/>
        <v>0</v>
      </c>
      <c r="R28" s="23">
        <f t="shared" si="222"/>
        <v>0</v>
      </c>
      <c r="S28" s="187">
        <f t="shared" ref="S28" si="223">IF($B25=$B19,S22+IF($F25&lt;&gt;$G25,(T25+$G27-$G26)/$F25,T25/$F25),IF($F25&lt;&gt;P25,(T25+$G27-$G26)/$F25,T25/$F25))</f>
        <v>0</v>
      </c>
      <c r="T28" s="7">
        <f t="shared" ref="T28:T29" si="224">SUM(U28:AA28)</f>
        <v>0</v>
      </c>
      <c r="U28" s="26">
        <f t="shared" ref="U28:AA28" si="225">U25</f>
        <v>0</v>
      </c>
      <c r="V28" s="26">
        <f t="shared" si="225"/>
        <v>0</v>
      </c>
      <c r="W28" s="26">
        <f t="shared" si="225"/>
        <v>0</v>
      </c>
      <c r="X28" s="26">
        <f t="shared" si="225"/>
        <v>0</v>
      </c>
      <c r="Y28" s="113">
        <f t="shared" si="225"/>
        <v>0</v>
      </c>
      <c r="Z28" s="29">
        <f t="shared" si="225"/>
        <v>0</v>
      </c>
      <c r="AA28" s="23">
        <f t="shared" si="225"/>
        <v>0</v>
      </c>
      <c r="AB28" s="187">
        <f t="shared" ref="AB28" si="226">IF($B25=$B19,AB22+IF($F25&lt;&gt;$G25,(AC25+$G27-$G26)/$F25,AC25/$F25),IF($F25&lt;&gt;Y25,(AC25+$G27-$G26)/$F25,AC25/$F25))</f>
        <v>0</v>
      </c>
      <c r="AC28" s="7">
        <f t="shared" ref="AC28:AC29" si="227">SUM(AD28:AJ28)</f>
        <v>0</v>
      </c>
      <c r="AD28" s="26">
        <f t="shared" ref="AD28:AJ28" si="228">AD25</f>
        <v>0</v>
      </c>
      <c r="AE28" s="26">
        <f t="shared" si="228"/>
        <v>0</v>
      </c>
      <c r="AF28" s="26">
        <f t="shared" si="228"/>
        <v>0</v>
      </c>
      <c r="AG28" s="26">
        <f t="shared" si="228"/>
        <v>0</v>
      </c>
      <c r="AH28" s="113">
        <f t="shared" si="228"/>
        <v>0</v>
      </c>
      <c r="AI28" s="29">
        <f t="shared" si="228"/>
        <v>0</v>
      </c>
      <c r="AJ28" s="23">
        <f t="shared" si="228"/>
        <v>0</v>
      </c>
      <c r="AK28" s="187">
        <f t="shared" ref="AK28" si="229">IF($B25=$B19,AK22+IF($F25&lt;&gt;$G25,(AL25+$G27-$G26)/$F25,AL25/$F25),IF($F25&lt;&gt;AH25,(AL25+$G27-$G26)/$F25,AL25/$F25))</f>
        <v>0</v>
      </c>
      <c r="AL28" s="7">
        <f t="shared" ref="AL28:AL29" si="230">SUM(AM28:AS28)</f>
        <v>0</v>
      </c>
      <c r="AM28" s="26">
        <f t="shared" ref="AM28:AS28" si="231">AM25</f>
        <v>0</v>
      </c>
      <c r="AN28" s="26">
        <f t="shared" si="231"/>
        <v>0</v>
      </c>
      <c r="AO28" s="26">
        <f t="shared" si="231"/>
        <v>0</v>
      </c>
      <c r="AP28" s="26">
        <f t="shared" si="231"/>
        <v>0</v>
      </c>
      <c r="AQ28" s="113">
        <f t="shared" si="231"/>
        <v>0</v>
      </c>
      <c r="AR28" s="29">
        <f t="shared" si="231"/>
        <v>0</v>
      </c>
      <c r="AS28" s="23">
        <f t="shared" si="231"/>
        <v>0</v>
      </c>
      <c r="AT28" s="187">
        <f t="shared" ref="AT28" si="232">IF($B25=$B19,AT22+IF($F25&lt;&gt;$G25,(AU25+$G27-$G26)/$F25,AU25/$F25),IF($F25&lt;&gt;AQ25,(AU25+$G27-$G26)/$F25,AU25/$F25))</f>
        <v>0</v>
      </c>
      <c r="AU28" s="7">
        <f t="shared" ref="AU28:AU29" si="233">SUM(AV28:BB28)</f>
        <v>0</v>
      </c>
      <c r="AV28" s="6">
        <f t="shared" ref="AV28" si="234">IF(SUM($AM$9:$AS$9)=SUM($AV$9:$BB$9),AV25,IF(AND(SUM($AV$9:$BB$9)&gt;42,SUM($AV$9:$BB$9)&lt;49),AV25,0))</f>
        <v>0</v>
      </c>
      <c r="AW28" s="6">
        <f t="shared" ref="AW28:BB28" si="235">IF(SUM($AM$9:$AS$9)=SUM($AV$9:$BB$9),AW25,IF(AND(SUM($AV$9:$BB$9)&gt;42,SUM($AV$9:$BB$9)&lt;49),AW25,0))</f>
        <v>0</v>
      </c>
      <c r="AX28" s="6">
        <f t="shared" si="235"/>
        <v>0</v>
      </c>
      <c r="AY28" s="6">
        <f t="shared" si="235"/>
        <v>0</v>
      </c>
      <c r="AZ28" s="26">
        <f t="shared" si="235"/>
        <v>0</v>
      </c>
      <c r="BA28" s="29">
        <f t="shared" si="235"/>
        <v>0</v>
      </c>
      <c r="BB28" s="23">
        <f t="shared" si="235"/>
        <v>0</v>
      </c>
    </row>
    <row r="29" spans="1:54" ht="15.75" customHeight="1" x14ac:dyDescent="0.2">
      <c r="A29" s="1">
        <f t="shared" ref="A29:A30" si="236">A28</f>
        <v>0</v>
      </c>
      <c r="B29" s="313"/>
      <c r="C29" s="314"/>
      <c r="D29" s="314"/>
      <c r="E29" s="314"/>
      <c r="F29" s="31"/>
      <c r="G29" s="183"/>
      <c r="H29" s="123">
        <f t="shared" ref="H29" si="237">IF($B25=$B19,H23+F29,$F29)</f>
        <v>0</v>
      </c>
      <c r="I29" s="165">
        <f t="shared" si="176"/>
        <v>0</v>
      </c>
      <c r="J29" s="141">
        <f t="shared" ref="J29" si="238">IF($H28=0,0,IF($B19=$B25,IF($H30&gt;0,$H30+J23,K25+J23),IF($H30&gt;0,$H30,K25)))</f>
        <v>0</v>
      </c>
      <c r="K29" s="7">
        <f t="shared" si="221"/>
        <v>0</v>
      </c>
      <c r="L29" s="6"/>
      <c r="M29" s="6"/>
      <c r="N29" s="6"/>
      <c r="O29" s="6"/>
      <c r="P29" s="26"/>
      <c r="Q29" s="29"/>
      <c r="R29" s="23"/>
      <c r="S29" s="141">
        <f t="shared" ref="S29" si="239">IF($H28=0,0,IF($B19=$B25,IF($H30&gt;0,$H30+S23,T25+S23),IF($H30&gt;0,$H30,T25)))</f>
        <v>0</v>
      </c>
      <c r="T29" s="7">
        <f t="shared" si="224"/>
        <v>0</v>
      </c>
      <c r="U29" s="6"/>
      <c r="V29" s="6"/>
      <c r="W29" s="6"/>
      <c r="X29" s="6"/>
      <c r="Y29" s="26"/>
      <c r="Z29" s="29"/>
      <c r="AA29" s="23"/>
      <c r="AB29" s="141">
        <f t="shared" ref="AB29" si="240">IF($H28=0,0,IF($B19=$B25,IF($H30&gt;0,$H30+AB23,AC25+AB23),IF($H30&gt;0,$H30,AC25)))</f>
        <v>0</v>
      </c>
      <c r="AC29" s="7">
        <f t="shared" si="227"/>
        <v>0</v>
      </c>
      <c r="AD29" s="6"/>
      <c r="AE29" s="6"/>
      <c r="AF29" s="6"/>
      <c r="AG29" s="6"/>
      <c r="AH29" s="26"/>
      <c r="AI29" s="29"/>
      <c r="AJ29" s="23"/>
      <c r="AK29" s="141">
        <f t="shared" ref="AK29" si="241">IF($H28=0,0,IF($B19=$B25,IF($H30&gt;0,$H30+AK23,AL25+AK23),IF($H30&gt;0,$H30,AL25)))</f>
        <v>0</v>
      </c>
      <c r="AL29" s="7">
        <f t="shared" si="230"/>
        <v>0</v>
      </c>
      <c r="AM29" s="6"/>
      <c r="AN29" s="6"/>
      <c r="AO29" s="6"/>
      <c r="AP29" s="6"/>
      <c r="AQ29" s="26"/>
      <c r="AR29" s="29"/>
      <c r="AS29" s="23"/>
      <c r="AT29" s="141">
        <f t="shared" ref="AT29" si="242">IF($H28=0,0,IF($B19=$B25,IF($H30&gt;0,$H30+AT23,AU25+AT23),IF($H30&gt;0,$H30,AU25)))</f>
        <v>0</v>
      </c>
      <c r="AU29" s="7">
        <f t="shared" si="233"/>
        <v>0</v>
      </c>
      <c r="AV29" s="6"/>
      <c r="AW29" s="6"/>
      <c r="AX29" s="6"/>
      <c r="AY29" s="6"/>
      <c r="AZ29" s="26"/>
      <c r="BA29" s="29"/>
      <c r="BB29" s="23"/>
    </row>
    <row r="30" spans="1:54" ht="18.75" customHeight="1" thickBot="1" x14ac:dyDescent="0.25">
      <c r="A30" s="1">
        <f t="shared" si="236"/>
        <v>0</v>
      </c>
      <c r="B30" s="323" t="str">
        <f>IF(B25="",Wydruk!$AE$6,IF(J26=0,Wydruk!$AE$7,IF(AND(G26&lt;G27,B25&lt;&gt;$B31),Wydruk!$AE$13,IF(AND($B25=$B19,$B25&lt;&gt;$B31),IF(OR(OR(J30&lt;4,J30&gt;5),OR(S30&lt;4,S30&gt;5),OR(AB30&lt;4,AB30&gt;5),OR(AK30&lt;4,AK30&gt;5),OR(AND(AT30&lt;4,AT30&gt;0),AT30&gt;5)),Wydruk!$AE$8,Wydruk!$AE$9),IF($B25=$B31,IF($F29&lt;&gt;0,Wydruk!$AE$12,Wydruk!$AE$10),IF(OR(OR(J26&lt;4,J26&gt;5),OR(S26&lt;4,S26&gt;5),OR(AB26&lt;4,AB26&gt;5),OR(AK26&lt;4,AK26&gt;5),OR(AND(AT26&lt;4,AT26&gt;0),AT26&gt;5)),Wydruk!$AE$8,Wydruk!$AE$11))))))</f>
        <v>Uzupełnij liczby godzin tygodniowego planu</v>
      </c>
      <c r="C30" s="324"/>
      <c r="D30" s="324"/>
      <c r="E30" s="324"/>
      <c r="F30" s="173">
        <f>listopad!F30</f>
        <v>0</v>
      </c>
      <c r="G30" s="184">
        <f>listopad!G30</f>
        <v>0</v>
      </c>
      <c r="H30" s="191">
        <f t="shared" ref="H30" si="243">IF(OR($G30=0,$F30=0,$G30="",$F30=""),0,$G30/$F30)</f>
        <v>0</v>
      </c>
      <c r="I30" s="193"/>
      <c r="J30" s="176">
        <f t="shared" ref="J30" si="244">IF($B19=$B25,IF(L25+L20&gt;0,1,0)+IF(M25+M20&gt;0,1,0)+IF(N25+N20&gt;0,1,0)+IF(O25+O20&gt;0,1,0)+IF(P25+P20&gt;0,1,0)+IF(Q25+Q20&gt;0,1,0)+IF(R25+R20&gt;0,1,0),J26)</f>
        <v>0</v>
      </c>
      <c r="K30" s="133">
        <f t="shared" ref="K30" si="245">IF(OR($B25=$B31,J30=0,(K26-Q30+O30)&lt;=0),0,(K26-Q30+O30)/J30)</f>
        <v>0</v>
      </c>
      <c r="L30" s="137">
        <f t="shared" ref="L30" si="246">IF(K30*(7-J27)&lt;=0,0,K30*(7-J27))</f>
        <v>0</v>
      </c>
      <c r="M30" s="311">
        <f t="shared" ref="M30" si="247">ROUND(IF(OR(K27-K30*(7-J27)+P30&lt;0,$B25=$B31,K30&lt;=0,K27=0),0,IF(K27-K30*(7-J27)+P30&gt;Q30-O30+P30,Q30-O30+P30,K27-K30*(7-J27)+P30)),1)</f>
        <v>0</v>
      </c>
      <c r="N30" s="312"/>
      <c r="O30" s="139">
        <f t="shared" ref="O30" si="248">IF(OR($B25=$B31,J26=0),0,IF($B25=$B19,J25,$F25))</f>
        <v>0</v>
      </c>
      <c r="P30" s="30">
        <f t="shared" ref="P30" si="249">IF(OR($B25=$B31,J30=0),0,$G27-$G26)</f>
        <v>0</v>
      </c>
      <c r="Q30" s="134">
        <f t="shared" ref="Q30" si="250">IF(OR($B25=$B31,J30=0),0,J29)</f>
        <v>0</v>
      </c>
      <c r="R30" s="138">
        <f t="shared" ref="R30" si="251">IF($B25=$B31,0,K27)</f>
        <v>0</v>
      </c>
      <c r="S30" s="176">
        <f t="shared" ref="S30" si="252">IF($B19=$B25,IF(U25+U20&gt;0,1,0)+IF(V25+V20&gt;0,1,0)+IF(W25+W20&gt;0,1,0)+IF(X25+X20&gt;0,1,0)+IF(Y25+Y20&gt;0,1,0)+IF(Z25+Z20&gt;0,1,0)+IF(AA25+AA20&gt;0,1,0),S26)</f>
        <v>0</v>
      </c>
      <c r="T30" s="133">
        <f t="shared" ref="T30" si="253">IF(OR($B25=$B31,S30=0,(T26-Z30+X30)&lt;=0),0,(T26-Z30+X30)/S30)</f>
        <v>0</v>
      </c>
      <c r="U30" s="137">
        <f t="shared" ref="U30" si="254">IF(T30*(7-S27)&lt;=0,0,T30*(7-S27))</f>
        <v>0</v>
      </c>
      <c r="V30" s="311">
        <f t="shared" ref="V30" si="255">ROUND(IF(OR(T27-T30*(7-S27)+Y30&lt;0,$B25=$B31,T30&lt;=0,T27=0),0,IF(T27-T30*(7-S27)+Y30&gt;Z30-X30+Y30,Z30-X30+Y30,T27-T30*(7-S27)+Y30)),1)</f>
        <v>0</v>
      </c>
      <c r="W30" s="312"/>
      <c r="X30" s="139">
        <f t="shared" ref="X30" si="256">IF(OR($B25=$B31,S26=0),0,IF($B25=$B19,S25,$F25))</f>
        <v>0</v>
      </c>
      <c r="Y30" s="30">
        <f t="shared" ref="Y30" si="257">IF(OR($B25=$B31,S30=0),0,$G27-$G26)</f>
        <v>0</v>
      </c>
      <c r="Z30" s="134">
        <f t="shared" ref="Z30" si="258">IF(OR($B25=$B31,S30=0),0,S29)</f>
        <v>0</v>
      </c>
      <c r="AA30" s="138">
        <f t="shared" ref="AA30" si="259">IF($B25=$B31,0,T27)</f>
        <v>0</v>
      </c>
      <c r="AB30" s="176">
        <f t="shared" ref="AB30" si="260">IF($B19=$B25,IF(AD25+AD20&gt;0,1,0)+IF(AE25+AE20&gt;0,1,0)+IF(AF25+AF20&gt;0,1,0)+IF(AG25+AG20&gt;0,1,0)+IF(AH25+AH20&gt;0,1,0)+IF(AI25+AI20&gt;0,1,0)+IF(AJ25+AJ20&gt;0,1,0),AB26)</f>
        <v>0</v>
      </c>
      <c r="AC30" s="133">
        <f t="shared" ref="AC30" si="261">IF(OR($B25=$B31,AB30=0,(AC26-AI30+AG30)&lt;=0),0,(AC26-AI30+AG30)/AB30)</f>
        <v>0</v>
      </c>
      <c r="AD30" s="137">
        <f t="shared" ref="AD30" si="262">IF(AC30*(7-AB27)&lt;=0,0,AC30*(7-AB27))</f>
        <v>0</v>
      </c>
      <c r="AE30" s="311">
        <f t="shared" ref="AE30" si="263">ROUND(IF(OR(AC27-AC30*(7-AB27)+AH30&lt;0,$B25=$B31,AC30&lt;=0,AC27=0),0,IF(AC27-AC30*(7-AB27)+AH30&gt;AI30-AG30+AH30,AI30-AG30+AH30,AC27-AC30*(7-AB27)+AH30)),1)</f>
        <v>0</v>
      </c>
      <c r="AF30" s="312"/>
      <c r="AG30" s="139">
        <f t="shared" ref="AG30" si="264">IF(OR($B25=$B31,AB26=0),0,IF($B25=$B19,AB25,$F25))</f>
        <v>0</v>
      </c>
      <c r="AH30" s="30">
        <f t="shared" ref="AH30" si="265">IF(OR($B25=$B31,AB30=0),0,$G27-$G26)</f>
        <v>0</v>
      </c>
      <c r="AI30" s="134">
        <f t="shared" ref="AI30" si="266">IF(OR($B25=$B31,AB30=0),0,AB29)</f>
        <v>0</v>
      </c>
      <c r="AJ30" s="138">
        <f t="shared" ref="AJ30" si="267">IF($B25=$B31,0,AC27)</f>
        <v>0</v>
      </c>
      <c r="AK30" s="176">
        <f t="shared" ref="AK30" si="268">IF($B19=$B25,IF(AM25+AM20&gt;0,1,0)+IF(AN25+AN20&gt;0,1,0)+IF(AO25+AO20&gt;0,1,0)+IF(AP25+AP20&gt;0,1,0)+IF(AQ25+AQ20&gt;0,1,0)+IF(AR25+AR20&gt;0,1,0)+IF(AS25+AS20&gt;0,1,0),AK26)</f>
        <v>0</v>
      </c>
      <c r="AL30" s="133">
        <f t="shared" ref="AL30" si="269">IF(OR($B25=$B31,AK30=0,(AL26-AR30+AP30)&lt;=0),0,(AL26-AR30+AP30)/AK30)</f>
        <v>0</v>
      </c>
      <c r="AM30" s="137">
        <f t="shared" ref="AM30" si="270">IF(AL30*(7-AK27)&lt;=0,0,AL30*(7-AK27))</f>
        <v>0</v>
      </c>
      <c r="AN30" s="311">
        <f t="shared" ref="AN30" si="271">ROUND(IF(OR(AL27-AL30*(7-AK27)+AQ30&lt;0,$B25=$B31,AL30&lt;=0,AL27=0),0,IF(AL27-AL30*(7-AK27)+AQ30&gt;AR30-AP30+AQ30,AR30-AP30+AQ30,AL27-AL30*(7-AK27)+AQ30)),1)</f>
        <v>0</v>
      </c>
      <c r="AO30" s="312"/>
      <c r="AP30" s="139">
        <f t="shared" ref="AP30" si="272">IF(OR($B25=$B31,AK26=0),0,IF($B25=$B19,AK25,$F25))</f>
        <v>0</v>
      </c>
      <c r="AQ30" s="30">
        <f t="shared" ref="AQ30" si="273">IF(OR($B25=$B31,AK30=0),0,$G27-$G26)</f>
        <v>0</v>
      </c>
      <c r="AR30" s="134">
        <f t="shared" ref="AR30" si="274">IF(OR($B25=$B31,AK30=0),0,AK29)</f>
        <v>0</v>
      </c>
      <c r="AS30" s="138">
        <f t="shared" ref="AS30" si="275">IF($B25=$B31,0,AL27)</f>
        <v>0</v>
      </c>
      <c r="AT30" s="176">
        <f t="shared" ref="AT30" si="276">IF($B19=$B25,IF(AV25+AV20&gt;0,1,0)+IF(AW25+AW20&gt;0,1,0)+IF(AX25+AX20&gt;0,1,0)+IF(AY25+AY20&gt;0,1,0)+IF(AZ25+AZ20&gt;0,1,0)+IF(BA25+BA20&gt;0,1,0)+IF(BB25+BB20&gt;0,1,0),AT26)</f>
        <v>0</v>
      </c>
      <c r="AU30" s="133">
        <f t="shared" ref="AU30" si="277">IF(OR($B25=$B31,AT30=0,(AU26-BA30+AY30)&lt;=0),0,(AU26-BA30+AY30)/AT30)</f>
        <v>0</v>
      </c>
      <c r="AV30" s="137">
        <f t="shared" ref="AV30" si="278">IF(AU30*(7-AT27)&lt;=0,0,AU30*(7-AT27))</f>
        <v>0</v>
      </c>
      <c r="AW30" s="311">
        <f t="shared" ref="AW30" si="279">ROUND(IF(OR(AU27-AU30*(7-AT27)+AZ30&lt;0,$B25=$B31,AU30&lt;=0,AU27=0),0,IF(AU27-AU30*(7-AT27)+AZ30&gt;BA30-AY30+AZ30,BA30-AY30+AZ30,AU27-AU30*(7-AT27)+AZ30)),1)</f>
        <v>0</v>
      </c>
      <c r="AX30" s="312"/>
      <c r="AY30" s="139">
        <f t="shared" ref="AY30" si="280">IF(OR($B25=$B31,AT26=0),0,IF($B25=$B19,AT25,$F25))</f>
        <v>0</v>
      </c>
      <c r="AZ30" s="30">
        <f t="shared" ref="AZ30" si="281">IF(OR($B25=$B31,AT30=0),0,$G27-$G26)</f>
        <v>0</v>
      </c>
      <c r="BA30" s="134">
        <f t="shared" ref="BA30" si="282">IF(OR($B25=$B31,AT30=0),0,AT29)</f>
        <v>0</v>
      </c>
      <c r="BB30" s="138">
        <f t="shared" ref="BB30" si="283">IF($B25=$B31,0,AU27)</f>
        <v>0</v>
      </c>
    </row>
    <row r="31" spans="1:54" ht="15.75" x14ac:dyDescent="0.2">
      <c r="A31" s="1">
        <f t="shared" ref="A31" si="284">IF(B31="","1. Niewypełnione",B31)</f>
        <v>0</v>
      </c>
      <c r="B31" s="320">
        <f>listopad!B31</f>
        <v>0</v>
      </c>
      <c r="C31" s="321">
        <f>listopad!C31</f>
        <v>0</v>
      </c>
      <c r="D31" s="321">
        <f>listopad!D31</f>
        <v>0</v>
      </c>
      <c r="E31" s="321">
        <f>listopad!E31</f>
        <v>0</v>
      </c>
      <c r="F31" s="177">
        <f>listopad!F31</f>
        <v>18</v>
      </c>
      <c r="G31" s="185">
        <f>listopad!G31</f>
        <v>18</v>
      </c>
      <c r="H31" s="177"/>
      <c r="I31" s="192">
        <f t="shared" ref="I31:I35" si="285">K31+T31+AC31+AL31+AU31</f>
        <v>0</v>
      </c>
      <c r="J31" s="186">
        <f t="shared" ref="J31" si="286">IF(OR($B31=$B37,J34=0),0,ROUND((K32+P36)/J34,0))</f>
        <v>0</v>
      </c>
      <c r="K31" s="51">
        <f t="shared" ref="K31:K32" si="287">SUM(L31:R31)</f>
        <v>0</v>
      </c>
      <c r="L31" s="52">
        <f>listopad!L31</f>
        <v>0</v>
      </c>
      <c r="M31" s="52">
        <f>listopad!M31</f>
        <v>0</v>
      </c>
      <c r="N31" s="52">
        <f>listopad!N31</f>
        <v>0</v>
      </c>
      <c r="O31" s="52">
        <f>listopad!O31</f>
        <v>0</v>
      </c>
      <c r="P31" s="53">
        <f>listopad!P31</f>
        <v>0</v>
      </c>
      <c r="Q31" s="54">
        <f>listopad!Q31</f>
        <v>0</v>
      </c>
      <c r="R31" s="55">
        <f>listopad!R31</f>
        <v>0</v>
      </c>
      <c r="S31" s="188">
        <f t="shared" ref="S31" si="288">IF(OR($B31=$B37,S34=0),0,ROUND((T32+Y36)/S34,0))</f>
        <v>0</v>
      </c>
      <c r="T31" s="51">
        <f t="shared" ref="T31:T32" si="289">SUM(U31:AA31)</f>
        <v>0</v>
      </c>
      <c r="U31" s="52">
        <f>listopad!U31</f>
        <v>0</v>
      </c>
      <c r="V31" s="52">
        <f>listopad!V31</f>
        <v>0</v>
      </c>
      <c r="W31" s="52">
        <f>listopad!W31</f>
        <v>0</v>
      </c>
      <c r="X31" s="52">
        <f>listopad!X31</f>
        <v>0</v>
      </c>
      <c r="Y31" s="53">
        <f>listopad!Y31</f>
        <v>0</v>
      </c>
      <c r="Z31" s="54">
        <f>listopad!Z31</f>
        <v>0</v>
      </c>
      <c r="AA31" s="55">
        <f>listopad!AA31</f>
        <v>0</v>
      </c>
      <c r="AB31" s="188">
        <f t="shared" ref="AB31" si="290">IF(OR($B31=$B37,AB34=0),0,ROUND((AC32+AH36)/AB34,0))</f>
        <v>0</v>
      </c>
      <c r="AC31" s="51">
        <f t="shared" ref="AC31:AC32" si="291">SUM(AD31:AJ31)</f>
        <v>0</v>
      </c>
      <c r="AD31" s="52">
        <f>listopad!AD31</f>
        <v>0</v>
      </c>
      <c r="AE31" s="52">
        <f>listopad!AE31</f>
        <v>0</v>
      </c>
      <c r="AF31" s="52">
        <f>listopad!AF31</f>
        <v>0</v>
      </c>
      <c r="AG31" s="52">
        <f>listopad!AG31</f>
        <v>0</v>
      </c>
      <c r="AH31" s="53">
        <f>listopad!AH31</f>
        <v>0</v>
      </c>
      <c r="AI31" s="54">
        <f>listopad!AI31</f>
        <v>0</v>
      </c>
      <c r="AJ31" s="55">
        <f>listopad!AJ31</f>
        <v>0</v>
      </c>
      <c r="AK31" s="188">
        <f t="shared" ref="AK31" si="292">IF(OR($B31=$B37,AK34=0),0,ROUND((AL32+AQ36)/AK34,0))</f>
        <v>0</v>
      </c>
      <c r="AL31" s="51">
        <f t="shared" ref="AL31:AL32" si="293">SUM(AM31:AS31)</f>
        <v>0</v>
      </c>
      <c r="AM31" s="52">
        <f>listopad!AM31</f>
        <v>0</v>
      </c>
      <c r="AN31" s="52">
        <f>listopad!AN31</f>
        <v>0</v>
      </c>
      <c r="AO31" s="52">
        <f>listopad!AO31</f>
        <v>0</v>
      </c>
      <c r="AP31" s="52">
        <f>listopad!AP31</f>
        <v>0</v>
      </c>
      <c r="AQ31" s="53">
        <f>listopad!AQ31</f>
        <v>0</v>
      </c>
      <c r="AR31" s="54">
        <f>listopad!AR31</f>
        <v>0</v>
      </c>
      <c r="AS31" s="55">
        <f>listopad!AS31</f>
        <v>0</v>
      </c>
      <c r="AT31" s="188">
        <f t="shared" ref="AT31" si="294">IF(OR($B31=$B37,AT34=0),0,ROUND((AU32+AZ36)/AT34,0))</f>
        <v>0</v>
      </c>
      <c r="AU31" s="51">
        <f t="shared" ref="AU31:AU32" si="295">SUM(AV31:BB31)</f>
        <v>0</v>
      </c>
      <c r="AV31" s="52">
        <f t="shared" ref="AV31" si="296">IF(SUM($AM$9:$AS$9)=SUM($AV$9:$BB$9),AM31,IF(AND(SUM($AV$9:$BB$9)&gt;42,SUM($AV$9:$BB$9)&lt;49),AM31,0))</f>
        <v>0</v>
      </c>
      <c r="AW31" s="52">
        <f t="shared" ref="AW31" si="297">IF(SUM($AM$9:$AS$9)=SUM($AV$9:$BB$9),AN31,IF(AND(SUM($AV$9:$BB$9)&gt;42,SUM($AV$9:$BB$9)&lt;49),AN31,0))</f>
        <v>0</v>
      </c>
      <c r="AX31" s="52">
        <f t="shared" ref="AX31" si="298">IF(SUM($AM$9:$AS$9)=SUM($AV$9:$BB$9),AO31,IF(AND(SUM($AV$9:$BB$9)&gt;42,SUM($AV$9:$BB$9)&lt;49),AO31,0))</f>
        <v>0</v>
      </c>
      <c r="AY31" s="52">
        <f t="shared" ref="AY31" si="299">IF(SUM($AM$9:$AS$9)=SUM($AV$9:$BB$9),AP31,IF(AND(SUM($AV$9:$BB$9)&gt;42,SUM($AV$9:$BB$9)&lt;49),AP31,0))</f>
        <v>0</v>
      </c>
      <c r="AZ31" s="53">
        <f t="shared" ref="AZ31" si="300">IF(SUM($AM$9:$AS$9)=SUM($AV$9:$BB$9),AQ31,IF(AND(SUM($AV$9:$BB$9)&gt;42,SUM($AV$9:$BB$9)&lt;49),AQ31,0))</f>
        <v>0</v>
      </c>
      <c r="BA31" s="54">
        <f t="shared" ref="BA31" si="301">IF(SUM($AM$9:$AS$9)=SUM($AV$9:$BB$9),AR31,IF(AND(SUM($AV$9:$BB$9)&gt;42,SUM($AV$9:$BB$9)&lt;49),AR31,0))</f>
        <v>0</v>
      </c>
      <c r="BB31" s="55">
        <f t="shared" ref="BB31" si="302">IF(SUM($AM$9:$AS$9)=SUM($AV$9:$BB$9),AS31,IF(AND(SUM($AV$9:$BB$9)&gt;42,SUM($AV$9:$BB$9)&lt;49),AS31,0))</f>
        <v>0</v>
      </c>
    </row>
    <row r="32" spans="1:54" ht="12.75" hidden="1" customHeight="1" x14ac:dyDescent="0.2">
      <c r="B32" s="93"/>
      <c r="C32" s="94"/>
      <c r="D32" s="95"/>
      <c r="E32" s="115"/>
      <c r="F32" s="140" t="b">
        <f t="shared" ref="F32" si="303">IF($B25=$B31,OR(F26,G31&lt;F31),G31&lt;F31)</f>
        <v>0</v>
      </c>
      <c r="G32" s="189">
        <f t="shared" ref="G32" si="304">IF(AND($B25=$B31,$B25&lt;&gt;"",$B25&lt;&gt;0),G31+G26,G31)</f>
        <v>18</v>
      </c>
      <c r="H32" s="120"/>
      <c r="I32" s="165">
        <f t="shared" si="285"/>
        <v>0</v>
      </c>
      <c r="J32" s="194">
        <f t="shared" ref="J32" si="305">7-COUNTIF(L31:R31,0)-COUNTIF(L31:R31,"")</f>
        <v>0</v>
      </c>
      <c r="K32" s="22">
        <f t="shared" si="287"/>
        <v>0</v>
      </c>
      <c r="L32" s="35">
        <f t="shared" ref="L32:R32" si="306">IF($B25=$B31,L31+L26,L31)</f>
        <v>0</v>
      </c>
      <c r="M32" s="35">
        <f t="shared" si="306"/>
        <v>0</v>
      </c>
      <c r="N32" s="35">
        <f t="shared" si="306"/>
        <v>0</v>
      </c>
      <c r="O32" s="35">
        <f t="shared" si="306"/>
        <v>0</v>
      </c>
      <c r="P32" s="36">
        <f t="shared" si="306"/>
        <v>0</v>
      </c>
      <c r="Q32" s="37">
        <f t="shared" si="306"/>
        <v>0</v>
      </c>
      <c r="R32" s="38">
        <f t="shared" si="306"/>
        <v>0</v>
      </c>
      <c r="S32" s="194">
        <f t="shared" ref="S32" si="307">7-COUNTIF(U31:AA31,0)-COUNTIF(U31:AA31,"")</f>
        <v>0</v>
      </c>
      <c r="T32" s="22">
        <f t="shared" si="289"/>
        <v>0</v>
      </c>
      <c r="U32" s="35">
        <f t="shared" ref="U32:AA32" si="308">IF($B25=$B31,U31+U26,U31)</f>
        <v>0</v>
      </c>
      <c r="V32" s="35">
        <f t="shared" si="308"/>
        <v>0</v>
      </c>
      <c r="W32" s="35">
        <f t="shared" si="308"/>
        <v>0</v>
      </c>
      <c r="X32" s="35">
        <f t="shared" si="308"/>
        <v>0</v>
      </c>
      <c r="Y32" s="36">
        <f t="shared" si="308"/>
        <v>0</v>
      </c>
      <c r="Z32" s="37">
        <f t="shared" si="308"/>
        <v>0</v>
      </c>
      <c r="AA32" s="38">
        <f t="shared" si="308"/>
        <v>0</v>
      </c>
      <c r="AB32" s="194">
        <f t="shared" ref="AB32" si="309">7-COUNTIF(AD31:AJ31,0)-COUNTIF(AD31:AJ31,"")</f>
        <v>0</v>
      </c>
      <c r="AC32" s="22">
        <f t="shared" si="291"/>
        <v>0</v>
      </c>
      <c r="AD32" s="35">
        <f t="shared" ref="AD32:AJ32" si="310">IF($B25=$B31,AD31+AD26,AD31)</f>
        <v>0</v>
      </c>
      <c r="AE32" s="35">
        <f t="shared" si="310"/>
        <v>0</v>
      </c>
      <c r="AF32" s="35">
        <f t="shared" si="310"/>
        <v>0</v>
      </c>
      <c r="AG32" s="35">
        <f t="shared" si="310"/>
        <v>0</v>
      </c>
      <c r="AH32" s="36">
        <f t="shared" si="310"/>
        <v>0</v>
      </c>
      <c r="AI32" s="37">
        <f t="shared" si="310"/>
        <v>0</v>
      </c>
      <c r="AJ32" s="38">
        <f t="shared" si="310"/>
        <v>0</v>
      </c>
      <c r="AK32" s="194">
        <f t="shared" ref="AK32" si="311">7-COUNTIF(AM31:AS31,0)-COUNTIF(AM31:AS31,"")</f>
        <v>0</v>
      </c>
      <c r="AL32" s="22">
        <f t="shared" si="293"/>
        <v>0</v>
      </c>
      <c r="AM32" s="35">
        <f t="shared" ref="AM32:AS32" si="312">IF($B25=$B31,AM31+AM26,AM31)</f>
        <v>0</v>
      </c>
      <c r="AN32" s="35">
        <f t="shared" si="312"/>
        <v>0</v>
      </c>
      <c r="AO32" s="35">
        <f t="shared" si="312"/>
        <v>0</v>
      </c>
      <c r="AP32" s="35">
        <f t="shared" si="312"/>
        <v>0</v>
      </c>
      <c r="AQ32" s="36">
        <f t="shared" si="312"/>
        <v>0</v>
      </c>
      <c r="AR32" s="37">
        <f t="shared" si="312"/>
        <v>0</v>
      </c>
      <c r="AS32" s="38">
        <f t="shared" si="312"/>
        <v>0</v>
      </c>
      <c r="AT32" s="194">
        <f t="shared" ref="AT32" si="313">7-COUNTIF(AV31:BB31,0)-COUNTIF(AV31:BB31,"")</f>
        <v>0</v>
      </c>
      <c r="AU32" s="22">
        <f t="shared" si="295"/>
        <v>0</v>
      </c>
      <c r="AV32" s="35">
        <f t="shared" ref="AV32:BB32" si="314">IF($B25=$B31,AV31+AV26,AV31)</f>
        <v>0</v>
      </c>
      <c r="AW32" s="35">
        <f t="shared" si="314"/>
        <v>0</v>
      </c>
      <c r="AX32" s="35">
        <f t="shared" si="314"/>
        <v>0</v>
      </c>
      <c r="AY32" s="35">
        <f t="shared" si="314"/>
        <v>0</v>
      </c>
      <c r="AZ32" s="36">
        <f t="shared" si="314"/>
        <v>0</v>
      </c>
      <c r="BA32" s="37">
        <f t="shared" si="314"/>
        <v>0</v>
      </c>
      <c r="BB32" s="38">
        <f t="shared" si="314"/>
        <v>0</v>
      </c>
    </row>
    <row r="33" spans="1:54" ht="15" hidden="1" customHeight="1" x14ac:dyDescent="0.2">
      <c r="B33" s="116"/>
      <c r="C33" s="117"/>
      <c r="D33" s="118"/>
      <c r="E33" s="119"/>
      <c r="F33" s="92"/>
      <c r="G33" s="190">
        <f t="shared" ref="G33" si="315">IF(AND($B25=$B31,$B25&lt;&gt;"",$B25&lt;&gt;0),F31+G27,F31)</f>
        <v>18</v>
      </c>
      <c r="H33" s="121"/>
      <c r="I33" s="165">
        <f t="shared" si="285"/>
        <v>0</v>
      </c>
      <c r="J33" s="195">
        <f t="shared" ref="J33" si="316">IF($B31=$B25,COUNTIF(L33:R33,0),COUNTIF(L34:R34,0)+COUNTIF(L34:R34,""))</f>
        <v>7</v>
      </c>
      <c r="K33" s="39">
        <f t="shared" ref="K33:R33" si="317">IF($B25=$B31,K34+K27,K34)</f>
        <v>0</v>
      </c>
      <c r="L33" s="40">
        <f t="shared" si="317"/>
        <v>0</v>
      </c>
      <c r="M33" s="40">
        <f t="shared" si="317"/>
        <v>0</v>
      </c>
      <c r="N33" s="40">
        <f t="shared" si="317"/>
        <v>0</v>
      </c>
      <c r="O33" s="40">
        <f t="shared" si="317"/>
        <v>0</v>
      </c>
      <c r="P33" s="41">
        <f t="shared" si="317"/>
        <v>0</v>
      </c>
      <c r="Q33" s="42">
        <f t="shared" si="317"/>
        <v>0</v>
      </c>
      <c r="R33" s="43">
        <f t="shared" si="317"/>
        <v>0</v>
      </c>
      <c r="S33" s="195">
        <f t="shared" ref="S33" si="318">IF($B31=$B25,COUNTIF(U33:AA33,0),COUNTIF(U34:AA34,0)+COUNTIF(U34:AA34,""))</f>
        <v>7</v>
      </c>
      <c r="T33" s="39">
        <f t="shared" ref="T33:AA33" si="319">IF($B25=$B31,T34+T27,T34)</f>
        <v>0</v>
      </c>
      <c r="U33" s="40">
        <f t="shared" si="319"/>
        <v>0</v>
      </c>
      <c r="V33" s="40">
        <f t="shared" si="319"/>
        <v>0</v>
      </c>
      <c r="W33" s="40">
        <f t="shared" si="319"/>
        <v>0</v>
      </c>
      <c r="X33" s="40">
        <f t="shared" si="319"/>
        <v>0</v>
      </c>
      <c r="Y33" s="41">
        <f t="shared" si="319"/>
        <v>0</v>
      </c>
      <c r="Z33" s="42">
        <f t="shared" si="319"/>
        <v>0</v>
      </c>
      <c r="AA33" s="43">
        <f t="shared" si="319"/>
        <v>0</v>
      </c>
      <c r="AB33" s="195">
        <f t="shared" ref="AB33" si="320">IF($B31=$B25,COUNTIF(AD33:AJ33,0),COUNTIF(AD34:AJ34,0)+COUNTIF(AD34:AJ34,""))</f>
        <v>7</v>
      </c>
      <c r="AC33" s="39">
        <f t="shared" ref="AC33:AJ33" si="321">IF($B25=$B31,AC34+AC27,AC34)</f>
        <v>0</v>
      </c>
      <c r="AD33" s="40">
        <f t="shared" si="321"/>
        <v>0</v>
      </c>
      <c r="AE33" s="40">
        <f t="shared" si="321"/>
        <v>0</v>
      </c>
      <c r="AF33" s="40">
        <f t="shared" si="321"/>
        <v>0</v>
      </c>
      <c r="AG33" s="40">
        <f t="shared" si="321"/>
        <v>0</v>
      </c>
      <c r="AH33" s="41">
        <f t="shared" si="321"/>
        <v>0</v>
      </c>
      <c r="AI33" s="42">
        <f t="shared" si="321"/>
        <v>0</v>
      </c>
      <c r="AJ33" s="43">
        <f t="shared" si="321"/>
        <v>0</v>
      </c>
      <c r="AK33" s="195">
        <f t="shared" ref="AK33" si="322">IF($B31=$B25,COUNTIF(AM33:AS33,0),COUNTIF(AM34:AS34,0)+COUNTIF(AM34:AS34,""))</f>
        <v>7</v>
      </c>
      <c r="AL33" s="39">
        <f t="shared" ref="AL33:AS33" si="323">IF($B25=$B31,AL34+AL27,AL34)</f>
        <v>0</v>
      </c>
      <c r="AM33" s="40">
        <f t="shared" si="323"/>
        <v>0</v>
      </c>
      <c r="AN33" s="40">
        <f t="shared" si="323"/>
        <v>0</v>
      </c>
      <c r="AO33" s="40">
        <f t="shared" si="323"/>
        <v>0</v>
      </c>
      <c r="AP33" s="40">
        <f t="shared" si="323"/>
        <v>0</v>
      </c>
      <c r="AQ33" s="41">
        <f t="shared" si="323"/>
        <v>0</v>
      </c>
      <c r="AR33" s="42">
        <f t="shared" si="323"/>
        <v>0</v>
      </c>
      <c r="AS33" s="43">
        <f t="shared" si="323"/>
        <v>0</v>
      </c>
      <c r="AT33" s="195">
        <f t="shared" ref="AT33" si="324">IF($B31=$B25,COUNTIF(AV33:BB33,0),COUNTIF(AV34:BB34,0)+COUNTIF(AV34:BB34,""))</f>
        <v>7</v>
      </c>
      <c r="AU33" s="39">
        <f t="shared" ref="AU33:BB33" si="325">IF($B25=$B31,AU34+AU27,AU34)</f>
        <v>0</v>
      </c>
      <c r="AV33" s="40">
        <f t="shared" si="325"/>
        <v>0</v>
      </c>
      <c r="AW33" s="40">
        <f t="shared" si="325"/>
        <v>0</v>
      </c>
      <c r="AX33" s="40">
        <f t="shared" si="325"/>
        <v>0</v>
      </c>
      <c r="AY33" s="40">
        <f t="shared" si="325"/>
        <v>0</v>
      </c>
      <c r="AZ33" s="41">
        <f t="shared" si="325"/>
        <v>0</v>
      </c>
      <c r="BA33" s="42">
        <f t="shared" si="325"/>
        <v>0</v>
      </c>
      <c r="BB33" s="43">
        <f t="shared" si="325"/>
        <v>0</v>
      </c>
    </row>
    <row r="34" spans="1:54" ht="15.75" customHeight="1" x14ac:dyDescent="0.2">
      <c r="A34" s="1">
        <f t="shared" ref="A34" si="326">A31</f>
        <v>0</v>
      </c>
      <c r="B34" s="313">
        <f t="shared" ref="B34" si="327">B28+1</f>
        <v>3</v>
      </c>
      <c r="C34" s="314"/>
      <c r="D34" s="314"/>
      <c r="E34" s="314"/>
      <c r="F34" s="31"/>
      <c r="G34" s="183"/>
      <c r="H34" s="122">
        <f t="shared" ref="H34" si="328">5-COUNTIF(AU31,0)-COUNTIF(AL31,0)-COUNTIF(AC31,0)-COUNTIF(T31,0)-COUNTIF(K31,0)</f>
        <v>0</v>
      </c>
      <c r="I34" s="165">
        <f t="shared" si="285"/>
        <v>0</v>
      </c>
      <c r="J34" s="187">
        <f t="shared" ref="J34" si="329">IF($B31=$B25,J28+IF($F31&lt;&gt;$G31,(K31+$G33-$G32)/$F31,K31/$F31),IF($F31&lt;&gt;G31,(K31+$G33-$G32)/$F31,K31/$F31))</f>
        <v>0</v>
      </c>
      <c r="K34" s="7">
        <f t="shared" ref="K34:K35" si="330">SUM(L34:R34)</f>
        <v>0</v>
      </c>
      <c r="L34" s="26">
        <f t="shared" ref="L34:R34" si="331">L31</f>
        <v>0</v>
      </c>
      <c r="M34" s="26">
        <f t="shared" si="331"/>
        <v>0</v>
      </c>
      <c r="N34" s="26">
        <f t="shared" si="331"/>
        <v>0</v>
      </c>
      <c r="O34" s="26">
        <f t="shared" si="331"/>
        <v>0</v>
      </c>
      <c r="P34" s="26">
        <f t="shared" si="331"/>
        <v>0</v>
      </c>
      <c r="Q34" s="29">
        <f t="shared" si="331"/>
        <v>0</v>
      </c>
      <c r="R34" s="23">
        <f t="shared" si="331"/>
        <v>0</v>
      </c>
      <c r="S34" s="187">
        <f t="shared" ref="S34" si="332">IF($B31=$B25,S28+IF($F31&lt;&gt;$G31,(T31+$G33-$G32)/$F31,T31/$F31),IF($F31&lt;&gt;P31,(T31+$G33-$G32)/$F31,T31/$F31))</f>
        <v>0</v>
      </c>
      <c r="T34" s="7">
        <f t="shared" ref="T34:T35" si="333">SUM(U34:AA34)</f>
        <v>0</v>
      </c>
      <c r="U34" s="26">
        <f t="shared" ref="U34:AA34" si="334">U31</f>
        <v>0</v>
      </c>
      <c r="V34" s="26">
        <f t="shared" si="334"/>
        <v>0</v>
      </c>
      <c r="W34" s="26">
        <f t="shared" si="334"/>
        <v>0</v>
      </c>
      <c r="X34" s="26">
        <f t="shared" si="334"/>
        <v>0</v>
      </c>
      <c r="Y34" s="113">
        <f t="shared" si="334"/>
        <v>0</v>
      </c>
      <c r="Z34" s="29">
        <f t="shared" si="334"/>
        <v>0</v>
      </c>
      <c r="AA34" s="23">
        <f t="shared" si="334"/>
        <v>0</v>
      </c>
      <c r="AB34" s="187">
        <f t="shared" ref="AB34" si="335">IF($B31=$B25,AB28+IF($F31&lt;&gt;$G31,(AC31+$G33-$G32)/$F31,AC31/$F31),IF($F31&lt;&gt;Y31,(AC31+$G33-$G32)/$F31,AC31/$F31))</f>
        <v>0</v>
      </c>
      <c r="AC34" s="7">
        <f t="shared" ref="AC34:AC35" si="336">SUM(AD34:AJ34)</f>
        <v>0</v>
      </c>
      <c r="AD34" s="26">
        <f t="shared" ref="AD34:AJ34" si="337">AD31</f>
        <v>0</v>
      </c>
      <c r="AE34" s="26">
        <f t="shared" si="337"/>
        <v>0</v>
      </c>
      <c r="AF34" s="26">
        <f t="shared" si="337"/>
        <v>0</v>
      </c>
      <c r="AG34" s="26">
        <f t="shared" si="337"/>
        <v>0</v>
      </c>
      <c r="AH34" s="113">
        <f t="shared" si="337"/>
        <v>0</v>
      </c>
      <c r="AI34" s="29">
        <f t="shared" si="337"/>
        <v>0</v>
      </c>
      <c r="AJ34" s="23">
        <f t="shared" si="337"/>
        <v>0</v>
      </c>
      <c r="AK34" s="187">
        <f t="shared" ref="AK34" si="338">IF($B31=$B25,AK28+IF($F31&lt;&gt;$G31,(AL31+$G33-$G32)/$F31,AL31/$F31),IF($F31&lt;&gt;AH31,(AL31+$G33-$G32)/$F31,AL31/$F31))</f>
        <v>0</v>
      </c>
      <c r="AL34" s="7">
        <f t="shared" ref="AL34:AL35" si="339">SUM(AM34:AS34)</f>
        <v>0</v>
      </c>
      <c r="AM34" s="26">
        <f t="shared" ref="AM34:AS34" si="340">AM31</f>
        <v>0</v>
      </c>
      <c r="AN34" s="26">
        <f t="shared" si="340"/>
        <v>0</v>
      </c>
      <c r="AO34" s="26">
        <f t="shared" si="340"/>
        <v>0</v>
      </c>
      <c r="AP34" s="26">
        <f t="shared" si="340"/>
        <v>0</v>
      </c>
      <c r="AQ34" s="113">
        <f t="shared" si="340"/>
        <v>0</v>
      </c>
      <c r="AR34" s="29">
        <f t="shared" si="340"/>
        <v>0</v>
      </c>
      <c r="AS34" s="23">
        <f t="shared" si="340"/>
        <v>0</v>
      </c>
      <c r="AT34" s="187">
        <f t="shared" ref="AT34" si="341">IF($B31=$B25,AT28+IF($F31&lt;&gt;$G31,(AU31+$G33-$G32)/$F31,AU31/$F31),IF($F31&lt;&gt;AQ31,(AU31+$G33-$G32)/$F31,AU31/$F31))</f>
        <v>0</v>
      </c>
      <c r="AU34" s="7">
        <f t="shared" ref="AU34:AU35" si="342">SUM(AV34:BB34)</f>
        <v>0</v>
      </c>
      <c r="AV34" s="6">
        <f t="shared" ref="AV34" si="343">IF(SUM($AM$9:$AS$9)=SUM($AV$9:$BB$9),AV31,IF(AND(SUM($AV$9:$BB$9)&gt;42,SUM($AV$9:$BB$9)&lt;49),AV31,0))</f>
        <v>0</v>
      </c>
      <c r="AW34" s="6">
        <f t="shared" ref="AW34:BB34" si="344">IF(SUM($AM$9:$AS$9)=SUM($AV$9:$BB$9),AW31,IF(AND(SUM($AV$9:$BB$9)&gt;42,SUM($AV$9:$BB$9)&lt;49),AW31,0))</f>
        <v>0</v>
      </c>
      <c r="AX34" s="6">
        <f t="shared" si="344"/>
        <v>0</v>
      </c>
      <c r="AY34" s="6">
        <f t="shared" si="344"/>
        <v>0</v>
      </c>
      <c r="AZ34" s="26">
        <f t="shared" si="344"/>
        <v>0</v>
      </c>
      <c r="BA34" s="29">
        <f t="shared" si="344"/>
        <v>0</v>
      </c>
      <c r="BB34" s="23">
        <f t="shared" si="344"/>
        <v>0</v>
      </c>
    </row>
    <row r="35" spans="1:54" ht="15.75" customHeight="1" x14ac:dyDescent="0.2">
      <c r="A35" s="1">
        <f t="shared" ref="A35:A36" si="345">A34</f>
        <v>0</v>
      </c>
      <c r="B35" s="313"/>
      <c r="C35" s="314"/>
      <c r="D35" s="314"/>
      <c r="E35" s="314"/>
      <c r="F35" s="31"/>
      <c r="G35" s="183"/>
      <c r="H35" s="123">
        <f t="shared" ref="H35" si="346">IF($B31=$B25,H29+F35,$F35)</f>
        <v>0</v>
      </c>
      <c r="I35" s="165">
        <f t="shared" si="285"/>
        <v>0</v>
      </c>
      <c r="J35" s="141">
        <f t="shared" ref="J35" si="347">IF($H34=0,0,IF($B25=$B31,IF($H36&gt;0,$H36+J29,K31+J29),IF($H36&gt;0,$H36,K31)))</f>
        <v>0</v>
      </c>
      <c r="K35" s="7">
        <f t="shared" si="330"/>
        <v>0</v>
      </c>
      <c r="L35" s="6"/>
      <c r="M35" s="6"/>
      <c r="N35" s="6"/>
      <c r="O35" s="6"/>
      <c r="P35" s="26"/>
      <c r="Q35" s="29"/>
      <c r="R35" s="23"/>
      <c r="S35" s="141">
        <f t="shared" ref="S35" si="348">IF($H34=0,0,IF($B25=$B31,IF($H36&gt;0,$H36+S29,T31+S29),IF($H36&gt;0,$H36,T31)))</f>
        <v>0</v>
      </c>
      <c r="T35" s="7">
        <f t="shared" si="333"/>
        <v>0</v>
      </c>
      <c r="U35" s="6"/>
      <c r="V35" s="6"/>
      <c r="W35" s="6"/>
      <c r="X35" s="6"/>
      <c r="Y35" s="26"/>
      <c r="Z35" s="29"/>
      <c r="AA35" s="23"/>
      <c r="AB35" s="141">
        <f t="shared" ref="AB35" si="349">IF($H34=0,0,IF($B25=$B31,IF($H36&gt;0,$H36+AB29,AC31+AB29),IF($H36&gt;0,$H36,AC31)))</f>
        <v>0</v>
      </c>
      <c r="AC35" s="7">
        <f t="shared" si="336"/>
        <v>0</v>
      </c>
      <c r="AD35" s="6"/>
      <c r="AE35" s="6"/>
      <c r="AF35" s="6"/>
      <c r="AG35" s="6"/>
      <c r="AH35" s="26"/>
      <c r="AI35" s="29"/>
      <c r="AJ35" s="23"/>
      <c r="AK35" s="141">
        <f t="shared" ref="AK35" si="350">IF($H34=0,0,IF($B25=$B31,IF($H36&gt;0,$H36+AK29,AL31+AK29),IF($H36&gt;0,$H36,AL31)))</f>
        <v>0</v>
      </c>
      <c r="AL35" s="7">
        <f t="shared" si="339"/>
        <v>0</v>
      </c>
      <c r="AM35" s="6"/>
      <c r="AN35" s="6"/>
      <c r="AO35" s="6"/>
      <c r="AP35" s="6"/>
      <c r="AQ35" s="26"/>
      <c r="AR35" s="29"/>
      <c r="AS35" s="23"/>
      <c r="AT35" s="141">
        <f t="shared" ref="AT35" si="351">IF($H34=0,0,IF($B25=$B31,IF($H36&gt;0,$H36+AT29,AU31+AT29),IF($H36&gt;0,$H36,AU31)))</f>
        <v>0</v>
      </c>
      <c r="AU35" s="7">
        <f t="shared" si="342"/>
        <v>0</v>
      </c>
      <c r="AV35" s="6"/>
      <c r="AW35" s="6"/>
      <c r="AX35" s="6"/>
      <c r="AY35" s="6"/>
      <c r="AZ35" s="26"/>
      <c r="BA35" s="29"/>
      <c r="BB35" s="23"/>
    </row>
    <row r="36" spans="1:54" ht="18.75" customHeight="1" thickBot="1" x14ac:dyDescent="0.25">
      <c r="A36" s="1">
        <f t="shared" si="345"/>
        <v>0</v>
      </c>
      <c r="B36" s="323" t="str">
        <f>IF(B31="",Wydruk!$AE$6,IF(J32=0,Wydruk!$AE$7,IF(AND(G32&lt;G33,B31&lt;&gt;$B37),Wydruk!$AE$13,IF(AND($B31=$B25,$B31&lt;&gt;$B37),IF(OR(OR(J36&lt;4,J36&gt;5),OR(S36&lt;4,S36&gt;5),OR(AB36&lt;4,AB36&gt;5),OR(AK36&lt;4,AK36&gt;5),OR(AND(AT36&lt;4,AT36&gt;0),AT36&gt;5)),Wydruk!$AE$8,Wydruk!$AE$9),IF($B31=$B37,IF($F35&lt;&gt;0,Wydruk!$AE$12,Wydruk!$AE$10),IF(OR(OR(J32&lt;4,J32&gt;5),OR(S32&lt;4,S32&gt;5),OR(AB32&lt;4,AB32&gt;5),OR(AK32&lt;4,AK32&gt;5),OR(AND(AT32&lt;4,AT32&gt;0),AT32&gt;5)),Wydruk!$AE$8,Wydruk!$AE$11))))))</f>
        <v>Uzupełnij liczby godzin tygodniowego planu</v>
      </c>
      <c r="C36" s="324"/>
      <c r="D36" s="324"/>
      <c r="E36" s="324"/>
      <c r="F36" s="173">
        <f>listopad!F36</f>
        <v>0</v>
      </c>
      <c r="G36" s="184">
        <f>listopad!G36</f>
        <v>0</v>
      </c>
      <c r="H36" s="191">
        <f t="shared" ref="H36" si="352">IF(OR($G36=0,$F36=0,$G36="",$F36=""),0,$G36/$F36)</f>
        <v>0</v>
      </c>
      <c r="I36" s="193"/>
      <c r="J36" s="176">
        <f t="shared" ref="J36" si="353">IF($B25=$B31,IF(L31+L26&gt;0,1,0)+IF(M31+M26&gt;0,1,0)+IF(N31+N26&gt;0,1,0)+IF(O31+O26&gt;0,1,0)+IF(P31+P26&gt;0,1,0)+IF(Q31+Q26&gt;0,1,0)+IF(R31+R26&gt;0,1,0),J32)</f>
        <v>0</v>
      </c>
      <c r="K36" s="133">
        <f t="shared" ref="K36" si="354">IF(OR($B31=$B37,J36=0,(K32-Q36+O36)&lt;=0),0,(K32-Q36+O36)/J36)</f>
        <v>0</v>
      </c>
      <c r="L36" s="137">
        <f t="shared" ref="L36" si="355">IF(K36*(7-J33)&lt;=0,0,K36*(7-J33))</f>
        <v>0</v>
      </c>
      <c r="M36" s="311">
        <f t="shared" ref="M36" si="356">ROUND(IF(OR(K33-K36*(7-J33)+P36&lt;0,$B31=$B37,K36&lt;=0,K33=0),0,IF(K33-K36*(7-J33)+P36&gt;Q36-O36+P36,Q36-O36+P36,K33-K36*(7-J33)+P36)),1)</f>
        <v>0</v>
      </c>
      <c r="N36" s="312"/>
      <c r="O36" s="139">
        <f t="shared" ref="O36" si="357">IF(OR($B31=$B37,J32=0),0,IF($B31=$B25,J31,$F31))</f>
        <v>0</v>
      </c>
      <c r="P36" s="30">
        <f t="shared" ref="P36" si="358">IF(OR($B31=$B37,J36=0),0,$G33-$G32)</f>
        <v>0</v>
      </c>
      <c r="Q36" s="134">
        <f t="shared" ref="Q36" si="359">IF(OR($B31=$B37,J36=0),0,J35)</f>
        <v>0</v>
      </c>
      <c r="R36" s="138">
        <f t="shared" ref="R36" si="360">IF($B31=$B37,0,K33)</f>
        <v>0</v>
      </c>
      <c r="S36" s="176">
        <f t="shared" ref="S36" si="361">IF($B25=$B31,IF(U31+U26&gt;0,1,0)+IF(V31+V26&gt;0,1,0)+IF(W31+W26&gt;0,1,0)+IF(X31+X26&gt;0,1,0)+IF(Y31+Y26&gt;0,1,0)+IF(Z31+Z26&gt;0,1,0)+IF(AA31+AA26&gt;0,1,0),S32)</f>
        <v>0</v>
      </c>
      <c r="T36" s="133">
        <f t="shared" ref="T36" si="362">IF(OR($B31=$B37,S36=0,(T32-Z36+X36)&lt;=0),0,(T32-Z36+X36)/S36)</f>
        <v>0</v>
      </c>
      <c r="U36" s="137">
        <f t="shared" ref="U36" si="363">IF(T36*(7-S33)&lt;=0,0,T36*(7-S33))</f>
        <v>0</v>
      </c>
      <c r="V36" s="311">
        <f t="shared" ref="V36" si="364">ROUND(IF(OR(T33-T36*(7-S33)+Y36&lt;0,$B31=$B37,T36&lt;=0,T33=0),0,IF(T33-T36*(7-S33)+Y36&gt;Z36-X36+Y36,Z36-X36+Y36,T33-T36*(7-S33)+Y36)),1)</f>
        <v>0</v>
      </c>
      <c r="W36" s="312"/>
      <c r="X36" s="139">
        <f t="shared" ref="X36" si="365">IF(OR($B31=$B37,S32=0),0,IF($B31=$B25,S31,$F31))</f>
        <v>0</v>
      </c>
      <c r="Y36" s="30">
        <f t="shared" ref="Y36" si="366">IF(OR($B31=$B37,S36=0),0,$G33-$G32)</f>
        <v>0</v>
      </c>
      <c r="Z36" s="134">
        <f t="shared" ref="Z36" si="367">IF(OR($B31=$B37,S36=0),0,S35)</f>
        <v>0</v>
      </c>
      <c r="AA36" s="138">
        <f t="shared" ref="AA36" si="368">IF($B31=$B37,0,T33)</f>
        <v>0</v>
      </c>
      <c r="AB36" s="176">
        <f t="shared" ref="AB36" si="369">IF($B25=$B31,IF(AD31+AD26&gt;0,1,0)+IF(AE31+AE26&gt;0,1,0)+IF(AF31+AF26&gt;0,1,0)+IF(AG31+AG26&gt;0,1,0)+IF(AH31+AH26&gt;0,1,0)+IF(AI31+AI26&gt;0,1,0)+IF(AJ31+AJ26&gt;0,1,0),AB32)</f>
        <v>0</v>
      </c>
      <c r="AC36" s="133">
        <f t="shared" ref="AC36" si="370">IF(OR($B31=$B37,AB36=0,(AC32-AI36+AG36)&lt;=0),0,(AC32-AI36+AG36)/AB36)</f>
        <v>0</v>
      </c>
      <c r="AD36" s="137">
        <f t="shared" ref="AD36" si="371">IF(AC36*(7-AB33)&lt;=0,0,AC36*(7-AB33))</f>
        <v>0</v>
      </c>
      <c r="AE36" s="311">
        <f t="shared" ref="AE36" si="372">ROUND(IF(OR(AC33-AC36*(7-AB33)+AH36&lt;0,$B31=$B37,AC36&lt;=0,AC33=0),0,IF(AC33-AC36*(7-AB33)+AH36&gt;AI36-AG36+AH36,AI36-AG36+AH36,AC33-AC36*(7-AB33)+AH36)),1)</f>
        <v>0</v>
      </c>
      <c r="AF36" s="312"/>
      <c r="AG36" s="139">
        <f t="shared" ref="AG36" si="373">IF(OR($B31=$B37,AB32=0),0,IF($B31=$B25,AB31,$F31))</f>
        <v>0</v>
      </c>
      <c r="AH36" s="30">
        <f t="shared" ref="AH36" si="374">IF(OR($B31=$B37,AB36=0),0,$G33-$G32)</f>
        <v>0</v>
      </c>
      <c r="AI36" s="134">
        <f t="shared" ref="AI36" si="375">IF(OR($B31=$B37,AB36=0),0,AB35)</f>
        <v>0</v>
      </c>
      <c r="AJ36" s="138">
        <f t="shared" ref="AJ36" si="376">IF($B31=$B37,0,AC33)</f>
        <v>0</v>
      </c>
      <c r="AK36" s="176">
        <f t="shared" ref="AK36" si="377">IF($B25=$B31,IF(AM31+AM26&gt;0,1,0)+IF(AN31+AN26&gt;0,1,0)+IF(AO31+AO26&gt;0,1,0)+IF(AP31+AP26&gt;0,1,0)+IF(AQ31+AQ26&gt;0,1,0)+IF(AR31+AR26&gt;0,1,0)+IF(AS31+AS26&gt;0,1,0),AK32)</f>
        <v>0</v>
      </c>
      <c r="AL36" s="133">
        <f t="shared" ref="AL36" si="378">IF(OR($B31=$B37,AK36=0,(AL32-AR36+AP36)&lt;=0),0,(AL32-AR36+AP36)/AK36)</f>
        <v>0</v>
      </c>
      <c r="AM36" s="137">
        <f t="shared" ref="AM36" si="379">IF(AL36*(7-AK33)&lt;=0,0,AL36*(7-AK33))</f>
        <v>0</v>
      </c>
      <c r="AN36" s="311">
        <f t="shared" ref="AN36" si="380">ROUND(IF(OR(AL33-AL36*(7-AK33)+AQ36&lt;0,$B31=$B37,AL36&lt;=0,AL33=0),0,IF(AL33-AL36*(7-AK33)+AQ36&gt;AR36-AP36+AQ36,AR36-AP36+AQ36,AL33-AL36*(7-AK33)+AQ36)),1)</f>
        <v>0</v>
      </c>
      <c r="AO36" s="312"/>
      <c r="AP36" s="139">
        <f t="shared" ref="AP36" si="381">IF(OR($B31=$B37,AK32=0),0,IF($B31=$B25,AK31,$F31))</f>
        <v>0</v>
      </c>
      <c r="AQ36" s="30">
        <f t="shared" ref="AQ36" si="382">IF(OR($B31=$B37,AK36=0),0,$G33-$G32)</f>
        <v>0</v>
      </c>
      <c r="AR36" s="134">
        <f t="shared" ref="AR36" si="383">IF(OR($B31=$B37,AK36=0),0,AK35)</f>
        <v>0</v>
      </c>
      <c r="AS36" s="138">
        <f t="shared" ref="AS36" si="384">IF($B31=$B37,0,AL33)</f>
        <v>0</v>
      </c>
      <c r="AT36" s="176">
        <f t="shared" ref="AT36" si="385">IF($B25=$B31,IF(AV31+AV26&gt;0,1,0)+IF(AW31+AW26&gt;0,1,0)+IF(AX31+AX26&gt;0,1,0)+IF(AY31+AY26&gt;0,1,0)+IF(AZ31+AZ26&gt;0,1,0)+IF(BA31+BA26&gt;0,1,0)+IF(BB31+BB26&gt;0,1,0),AT32)</f>
        <v>0</v>
      </c>
      <c r="AU36" s="133">
        <f t="shared" ref="AU36" si="386">IF(OR($B31=$B37,AT36=0,(AU32-BA36+AY36)&lt;=0),0,(AU32-BA36+AY36)/AT36)</f>
        <v>0</v>
      </c>
      <c r="AV36" s="137">
        <f t="shared" ref="AV36" si="387">IF(AU36*(7-AT33)&lt;=0,0,AU36*(7-AT33))</f>
        <v>0</v>
      </c>
      <c r="AW36" s="311">
        <f t="shared" ref="AW36" si="388">ROUND(IF(OR(AU33-AU36*(7-AT33)+AZ36&lt;0,$B31=$B37,AU36&lt;=0,AU33=0),0,IF(AU33-AU36*(7-AT33)+AZ36&gt;BA36-AY36+AZ36,BA36-AY36+AZ36,AU33-AU36*(7-AT33)+AZ36)),1)</f>
        <v>0</v>
      </c>
      <c r="AX36" s="312"/>
      <c r="AY36" s="139">
        <f t="shared" ref="AY36" si="389">IF(OR($B31=$B37,AT32=0),0,IF($B31=$B25,AT31,$F31))</f>
        <v>0</v>
      </c>
      <c r="AZ36" s="30">
        <f t="shared" ref="AZ36" si="390">IF(OR($B31=$B37,AT36=0),0,$G33-$G32)</f>
        <v>0</v>
      </c>
      <c r="BA36" s="134">
        <f t="shared" ref="BA36" si="391">IF(OR($B31=$B37,AT36=0),0,AT35)</f>
        <v>0</v>
      </c>
      <c r="BB36" s="138">
        <f t="shared" ref="BB36" si="392">IF($B31=$B37,0,AU33)</f>
        <v>0</v>
      </c>
    </row>
    <row r="37" spans="1:54" ht="15.75" x14ac:dyDescent="0.2">
      <c r="A37" s="1">
        <f t="shared" ref="A37" si="393">IF(B37="","1. Niewypełnione",B37)</f>
        <v>0</v>
      </c>
      <c r="B37" s="320">
        <f>listopad!B37</f>
        <v>0</v>
      </c>
      <c r="C37" s="321">
        <f>listopad!C37</f>
        <v>0</v>
      </c>
      <c r="D37" s="321">
        <f>listopad!D37</f>
        <v>0</v>
      </c>
      <c r="E37" s="321">
        <f>listopad!E37</f>
        <v>0</v>
      </c>
      <c r="F37" s="177">
        <f>listopad!F37</f>
        <v>18</v>
      </c>
      <c r="G37" s="185">
        <f>listopad!G37</f>
        <v>18</v>
      </c>
      <c r="H37" s="177"/>
      <c r="I37" s="192">
        <f t="shared" ref="I37:I41" si="394">K37+T37+AC37+AL37+AU37</f>
        <v>0</v>
      </c>
      <c r="J37" s="186">
        <f t="shared" ref="J37" si="395">IF(OR($B37=$B43,J40=0),0,ROUND((K38+P42)/J40,0))</f>
        <v>0</v>
      </c>
      <c r="K37" s="51">
        <f t="shared" ref="K37:K38" si="396">SUM(L37:R37)</f>
        <v>0</v>
      </c>
      <c r="L37" s="52">
        <f>listopad!L37</f>
        <v>0</v>
      </c>
      <c r="M37" s="52">
        <f>listopad!M37</f>
        <v>0</v>
      </c>
      <c r="N37" s="52">
        <f>listopad!N37</f>
        <v>0</v>
      </c>
      <c r="O37" s="52">
        <f>listopad!O37</f>
        <v>0</v>
      </c>
      <c r="P37" s="53">
        <f>listopad!P37</f>
        <v>0</v>
      </c>
      <c r="Q37" s="54">
        <f>listopad!Q37</f>
        <v>0</v>
      </c>
      <c r="R37" s="55">
        <f>listopad!R37</f>
        <v>0</v>
      </c>
      <c r="S37" s="188">
        <f t="shared" ref="S37" si="397">IF(OR($B37=$B43,S40=0),0,ROUND((T38+Y42)/S40,0))</f>
        <v>0</v>
      </c>
      <c r="T37" s="51">
        <f t="shared" ref="T37:T38" si="398">SUM(U37:AA37)</f>
        <v>0</v>
      </c>
      <c r="U37" s="52">
        <f>listopad!U37</f>
        <v>0</v>
      </c>
      <c r="V37" s="52">
        <f>listopad!V37</f>
        <v>0</v>
      </c>
      <c r="W37" s="52">
        <f>listopad!W37</f>
        <v>0</v>
      </c>
      <c r="X37" s="52">
        <f>listopad!X37</f>
        <v>0</v>
      </c>
      <c r="Y37" s="53">
        <f>listopad!Y37</f>
        <v>0</v>
      </c>
      <c r="Z37" s="54">
        <f>listopad!Z37</f>
        <v>0</v>
      </c>
      <c r="AA37" s="55">
        <f>listopad!AA37</f>
        <v>0</v>
      </c>
      <c r="AB37" s="188">
        <f t="shared" ref="AB37" si="399">IF(OR($B37=$B43,AB40=0),0,ROUND((AC38+AH42)/AB40,0))</f>
        <v>0</v>
      </c>
      <c r="AC37" s="51">
        <f t="shared" ref="AC37:AC38" si="400">SUM(AD37:AJ37)</f>
        <v>0</v>
      </c>
      <c r="AD37" s="52">
        <f>listopad!AD37</f>
        <v>0</v>
      </c>
      <c r="AE37" s="52">
        <f>listopad!AE37</f>
        <v>0</v>
      </c>
      <c r="AF37" s="52">
        <f>listopad!AF37</f>
        <v>0</v>
      </c>
      <c r="AG37" s="52">
        <f>listopad!AG37</f>
        <v>0</v>
      </c>
      <c r="AH37" s="53">
        <f>listopad!AH37</f>
        <v>0</v>
      </c>
      <c r="AI37" s="54">
        <f>listopad!AI37</f>
        <v>0</v>
      </c>
      <c r="AJ37" s="55">
        <f>listopad!AJ37</f>
        <v>0</v>
      </c>
      <c r="AK37" s="188">
        <f t="shared" ref="AK37" si="401">IF(OR($B37=$B43,AK40=0),0,ROUND((AL38+AQ42)/AK40,0))</f>
        <v>0</v>
      </c>
      <c r="AL37" s="51">
        <f t="shared" ref="AL37:AL38" si="402">SUM(AM37:AS37)</f>
        <v>0</v>
      </c>
      <c r="AM37" s="52">
        <f>listopad!AM37</f>
        <v>0</v>
      </c>
      <c r="AN37" s="52">
        <f>listopad!AN37</f>
        <v>0</v>
      </c>
      <c r="AO37" s="52">
        <f>listopad!AO37</f>
        <v>0</v>
      </c>
      <c r="AP37" s="52">
        <f>listopad!AP37</f>
        <v>0</v>
      </c>
      <c r="AQ37" s="53">
        <f>listopad!AQ37</f>
        <v>0</v>
      </c>
      <c r="AR37" s="54">
        <f>listopad!AR37</f>
        <v>0</v>
      </c>
      <c r="AS37" s="55">
        <f>listopad!AS37</f>
        <v>0</v>
      </c>
      <c r="AT37" s="188">
        <f t="shared" ref="AT37" si="403">IF(OR($B37=$B43,AT40=0),0,ROUND((AU38+AZ42)/AT40,0))</f>
        <v>0</v>
      </c>
      <c r="AU37" s="51">
        <f t="shared" ref="AU37:AU38" si="404">SUM(AV37:BB37)</f>
        <v>0</v>
      </c>
      <c r="AV37" s="52">
        <f t="shared" ref="AV37" si="405">IF(SUM($AM$9:$AS$9)=SUM($AV$9:$BB$9),AM37,IF(AND(SUM($AV$9:$BB$9)&gt;42,SUM($AV$9:$BB$9)&lt;49),AM37,0))</f>
        <v>0</v>
      </c>
      <c r="AW37" s="52">
        <f t="shared" ref="AW37" si="406">IF(SUM($AM$9:$AS$9)=SUM($AV$9:$BB$9),AN37,IF(AND(SUM($AV$9:$BB$9)&gt;42,SUM($AV$9:$BB$9)&lt;49),AN37,0))</f>
        <v>0</v>
      </c>
      <c r="AX37" s="52">
        <f t="shared" ref="AX37" si="407">IF(SUM($AM$9:$AS$9)=SUM($AV$9:$BB$9),AO37,IF(AND(SUM($AV$9:$BB$9)&gt;42,SUM($AV$9:$BB$9)&lt;49),AO37,0))</f>
        <v>0</v>
      </c>
      <c r="AY37" s="52">
        <f t="shared" ref="AY37" si="408">IF(SUM($AM$9:$AS$9)=SUM($AV$9:$BB$9),AP37,IF(AND(SUM($AV$9:$BB$9)&gt;42,SUM($AV$9:$BB$9)&lt;49),AP37,0))</f>
        <v>0</v>
      </c>
      <c r="AZ37" s="53">
        <f t="shared" ref="AZ37" si="409">IF(SUM($AM$9:$AS$9)=SUM($AV$9:$BB$9),AQ37,IF(AND(SUM($AV$9:$BB$9)&gt;42,SUM($AV$9:$BB$9)&lt;49),AQ37,0))</f>
        <v>0</v>
      </c>
      <c r="BA37" s="54">
        <f t="shared" ref="BA37" si="410">IF(SUM($AM$9:$AS$9)=SUM($AV$9:$BB$9),AR37,IF(AND(SUM($AV$9:$BB$9)&gt;42,SUM($AV$9:$BB$9)&lt;49),AR37,0))</f>
        <v>0</v>
      </c>
      <c r="BB37" s="55">
        <f t="shared" ref="BB37" si="411">IF(SUM($AM$9:$AS$9)=SUM($AV$9:$BB$9),AS37,IF(AND(SUM($AV$9:$BB$9)&gt;42,SUM($AV$9:$BB$9)&lt;49),AS37,0))</f>
        <v>0</v>
      </c>
    </row>
    <row r="38" spans="1:54" ht="12.75" hidden="1" customHeight="1" x14ac:dyDescent="0.2">
      <c r="B38" s="93"/>
      <c r="C38" s="94"/>
      <c r="D38" s="95"/>
      <c r="E38" s="115"/>
      <c r="F38" s="140" t="b">
        <f t="shared" ref="F38" si="412">IF($B31=$B37,OR(F32,G37&lt;F37),G37&lt;F37)</f>
        <v>0</v>
      </c>
      <c r="G38" s="189">
        <f t="shared" ref="G38" si="413">IF(AND($B31=$B37,$B31&lt;&gt;"",$B31&lt;&gt;0),G37+G32,G37)</f>
        <v>18</v>
      </c>
      <c r="H38" s="120"/>
      <c r="I38" s="165">
        <f t="shared" si="394"/>
        <v>0</v>
      </c>
      <c r="J38" s="194">
        <f t="shared" ref="J38" si="414">7-COUNTIF(L37:R37,0)-COUNTIF(L37:R37,"")</f>
        <v>0</v>
      </c>
      <c r="K38" s="22">
        <f t="shared" si="396"/>
        <v>0</v>
      </c>
      <c r="L38" s="35">
        <f t="shared" ref="L38:R38" si="415">IF($B31=$B37,L37+L32,L37)</f>
        <v>0</v>
      </c>
      <c r="M38" s="35">
        <f t="shared" si="415"/>
        <v>0</v>
      </c>
      <c r="N38" s="35">
        <f t="shared" si="415"/>
        <v>0</v>
      </c>
      <c r="O38" s="35">
        <f t="shared" si="415"/>
        <v>0</v>
      </c>
      <c r="P38" s="36">
        <f t="shared" si="415"/>
        <v>0</v>
      </c>
      <c r="Q38" s="37">
        <f t="shared" si="415"/>
        <v>0</v>
      </c>
      <c r="R38" s="38">
        <f t="shared" si="415"/>
        <v>0</v>
      </c>
      <c r="S38" s="194">
        <f t="shared" ref="S38" si="416">7-COUNTIF(U37:AA37,0)-COUNTIF(U37:AA37,"")</f>
        <v>0</v>
      </c>
      <c r="T38" s="22">
        <f t="shared" si="398"/>
        <v>0</v>
      </c>
      <c r="U38" s="35">
        <f t="shared" ref="U38:AA38" si="417">IF($B31=$B37,U37+U32,U37)</f>
        <v>0</v>
      </c>
      <c r="V38" s="35">
        <f t="shared" si="417"/>
        <v>0</v>
      </c>
      <c r="W38" s="35">
        <f t="shared" si="417"/>
        <v>0</v>
      </c>
      <c r="X38" s="35">
        <f t="shared" si="417"/>
        <v>0</v>
      </c>
      <c r="Y38" s="36">
        <f t="shared" si="417"/>
        <v>0</v>
      </c>
      <c r="Z38" s="37">
        <f t="shared" si="417"/>
        <v>0</v>
      </c>
      <c r="AA38" s="38">
        <f t="shared" si="417"/>
        <v>0</v>
      </c>
      <c r="AB38" s="194">
        <f t="shared" ref="AB38" si="418">7-COUNTIF(AD37:AJ37,0)-COUNTIF(AD37:AJ37,"")</f>
        <v>0</v>
      </c>
      <c r="AC38" s="22">
        <f t="shared" si="400"/>
        <v>0</v>
      </c>
      <c r="AD38" s="35">
        <f t="shared" ref="AD38:AJ38" si="419">IF($B31=$B37,AD37+AD32,AD37)</f>
        <v>0</v>
      </c>
      <c r="AE38" s="35">
        <f t="shared" si="419"/>
        <v>0</v>
      </c>
      <c r="AF38" s="35">
        <f t="shared" si="419"/>
        <v>0</v>
      </c>
      <c r="AG38" s="35">
        <f t="shared" si="419"/>
        <v>0</v>
      </c>
      <c r="AH38" s="36">
        <f t="shared" si="419"/>
        <v>0</v>
      </c>
      <c r="AI38" s="37">
        <f t="shared" si="419"/>
        <v>0</v>
      </c>
      <c r="AJ38" s="38">
        <f t="shared" si="419"/>
        <v>0</v>
      </c>
      <c r="AK38" s="194">
        <f t="shared" ref="AK38" si="420">7-COUNTIF(AM37:AS37,0)-COUNTIF(AM37:AS37,"")</f>
        <v>0</v>
      </c>
      <c r="AL38" s="22">
        <f t="shared" si="402"/>
        <v>0</v>
      </c>
      <c r="AM38" s="35">
        <f t="shared" ref="AM38:AS38" si="421">IF($B31=$B37,AM37+AM32,AM37)</f>
        <v>0</v>
      </c>
      <c r="AN38" s="35">
        <f t="shared" si="421"/>
        <v>0</v>
      </c>
      <c r="AO38" s="35">
        <f t="shared" si="421"/>
        <v>0</v>
      </c>
      <c r="AP38" s="35">
        <f t="shared" si="421"/>
        <v>0</v>
      </c>
      <c r="AQ38" s="36">
        <f t="shared" si="421"/>
        <v>0</v>
      </c>
      <c r="AR38" s="37">
        <f t="shared" si="421"/>
        <v>0</v>
      </c>
      <c r="AS38" s="38">
        <f t="shared" si="421"/>
        <v>0</v>
      </c>
      <c r="AT38" s="194">
        <f t="shared" ref="AT38" si="422">7-COUNTIF(AV37:BB37,0)-COUNTIF(AV37:BB37,"")</f>
        <v>0</v>
      </c>
      <c r="AU38" s="22">
        <f t="shared" si="404"/>
        <v>0</v>
      </c>
      <c r="AV38" s="35">
        <f t="shared" ref="AV38:BB38" si="423">IF($B31=$B37,AV37+AV32,AV37)</f>
        <v>0</v>
      </c>
      <c r="AW38" s="35">
        <f t="shared" si="423"/>
        <v>0</v>
      </c>
      <c r="AX38" s="35">
        <f t="shared" si="423"/>
        <v>0</v>
      </c>
      <c r="AY38" s="35">
        <f t="shared" si="423"/>
        <v>0</v>
      </c>
      <c r="AZ38" s="36">
        <f t="shared" si="423"/>
        <v>0</v>
      </c>
      <c r="BA38" s="37">
        <f t="shared" si="423"/>
        <v>0</v>
      </c>
      <c r="BB38" s="38">
        <f t="shared" si="423"/>
        <v>0</v>
      </c>
    </row>
    <row r="39" spans="1:54" ht="15" hidden="1" customHeight="1" x14ac:dyDescent="0.2">
      <c r="B39" s="116"/>
      <c r="C39" s="117"/>
      <c r="D39" s="118"/>
      <c r="E39" s="119"/>
      <c r="F39" s="92"/>
      <c r="G39" s="190">
        <f t="shared" ref="G39" si="424">IF(AND($B31=$B37,$B31&lt;&gt;"",$B31&lt;&gt;0),F37+G33,F37)</f>
        <v>18</v>
      </c>
      <c r="H39" s="121"/>
      <c r="I39" s="165">
        <f t="shared" si="394"/>
        <v>0</v>
      </c>
      <c r="J39" s="195">
        <f t="shared" ref="J39" si="425">IF($B37=$B31,COUNTIF(L39:R39,0),COUNTIF(L40:R40,0)+COUNTIF(L40:R40,""))</f>
        <v>7</v>
      </c>
      <c r="K39" s="39">
        <f t="shared" ref="K39:R39" si="426">IF($B31=$B37,K40+K33,K40)</f>
        <v>0</v>
      </c>
      <c r="L39" s="40">
        <f t="shared" si="426"/>
        <v>0</v>
      </c>
      <c r="M39" s="40">
        <f t="shared" si="426"/>
        <v>0</v>
      </c>
      <c r="N39" s="40">
        <f t="shared" si="426"/>
        <v>0</v>
      </c>
      <c r="O39" s="40">
        <f t="shared" si="426"/>
        <v>0</v>
      </c>
      <c r="P39" s="41">
        <f t="shared" si="426"/>
        <v>0</v>
      </c>
      <c r="Q39" s="42">
        <f t="shared" si="426"/>
        <v>0</v>
      </c>
      <c r="R39" s="43">
        <f t="shared" si="426"/>
        <v>0</v>
      </c>
      <c r="S39" s="195">
        <f t="shared" ref="S39" si="427">IF($B37=$B31,COUNTIF(U39:AA39,0),COUNTIF(U40:AA40,0)+COUNTIF(U40:AA40,""))</f>
        <v>7</v>
      </c>
      <c r="T39" s="39">
        <f t="shared" ref="T39:AA39" si="428">IF($B31=$B37,T40+T33,T40)</f>
        <v>0</v>
      </c>
      <c r="U39" s="40">
        <f t="shared" si="428"/>
        <v>0</v>
      </c>
      <c r="V39" s="40">
        <f t="shared" si="428"/>
        <v>0</v>
      </c>
      <c r="W39" s="40">
        <f t="shared" si="428"/>
        <v>0</v>
      </c>
      <c r="X39" s="40">
        <f t="shared" si="428"/>
        <v>0</v>
      </c>
      <c r="Y39" s="41">
        <f t="shared" si="428"/>
        <v>0</v>
      </c>
      <c r="Z39" s="42">
        <f t="shared" si="428"/>
        <v>0</v>
      </c>
      <c r="AA39" s="43">
        <f t="shared" si="428"/>
        <v>0</v>
      </c>
      <c r="AB39" s="195">
        <f t="shared" ref="AB39" si="429">IF($B37=$B31,COUNTIF(AD39:AJ39,0),COUNTIF(AD40:AJ40,0)+COUNTIF(AD40:AJ40,""))</f>
        <v>7</v>
      </c>
      <c r="AC39" s="39">
        <f t="shared" ref="AC39:AJ39" si="430">IF($B31=$B37,AC40+AC33,AC40)</f>
        <v>0</v>
      </c>
      <c r="AD39" s="40">
        <f t="shared" si="430"/>
        <v>0</v>
      </c>
      <c r="AE39" s="40">
        <f t="shared" si="430"/>
        <v>0</v>
      </c>
      <c r="AF39" s="40">
        <f t="shared" si="430"/>
        <v>0</v>
      </c>
      <c r="AG39" s="40">
        <f t="shared" si="430"/>
        <v>0</v>
      </c>
      <c r="AH39" s="41">
        <f t="shared" si="430"/>
        <v>0</v>
      </c>
      <c r="AI39" s="42">
        <f t="shared" si="430"/>
        <v>0</v>
      </c>
      <c r="AJ39" s="43">
        <f t="shared" si="430"/>
        <v>0</v>
      </c>
      <c r="AK39" s="195">
        <f t="shared" ref="AK39" si="431">IF($B37=$B31,COUNTIF(AM39:AS39,0),COUNTIF(AM40:AS40,0)+COUNTIF(AM40:AS40,""))</f>
        <v>7</v>
      </c>
      <c r="AL39" s="39">
        <f t="shared" ref="AL39:AS39" si="432">IF($B31=$B37,AL40+AL33,AL40)</f>
        <v>0</v>
      </c>
      <c r="AM39" s="40">
        <f t="shared" si="432"/>
        <v>0</v>
      </c>
      <c r="AN39" s="40">
        <f t="shared" si="432"/>
        <v>0</v>
      </c>
      <c r="AO39" s="40">
        <f t="shared" si="432"/>
        <v>0</v>
      </c>
      <c r="AP39" s="40">
        <f t="shared" si="432"/>
        <v>0</v>
      </c>
      <c r="AQ39" s="41">
        <f t="shared" si="432"/>
        <v>0</v>
      </c>
      <c r="AR39" s="42">
        <f t="shared" si="432"/>
        <v>0</v>
      </c>
      <c r="AS39" s="43">
        <f t="shared" si="432"/>
        <v>0</v>
      </c>
      <c r="AT39" s="195">
        <f t="shared" ref="AT39" si="433">IF($B37=$B31,COUNTIF(AV39:BB39,0),COUNTIF(AV40:BB40,0)+COUNTIF(AV40:BB40,""))</f>
        <v>7</v>
      </c>
      <c r="AU39" s="39">
        <f t="shared" ref="AU39:BB39" si="434">IF($B31=$B37,AU40+AU33,AU40)</f>
        <v>0</v>
      </c>
      <c r="AV39" s="40">
        <f t="shared" si="434"/>
        <v>0</v>
      </c>
      <c r="AW39" s="40">
        <f t="shared" si="434"/>
        <v>0</v>
      </c>
      <c r="AX39" s="40">
        <f t="shared" si="434"/>
        <v>0</v>
      </c>
      <c r="AY39" s="40">
        <f t="shared" si="434"/>
        <v>0</v>
      </c>
      <c r="AZ39" s="41">
        <f t="shared" si="434"/>
        <v>0</v>
      </c>
      <c r="BA39" s="42">
        <f t="shared" si="434"/>
        <v>0</v>
      </c>
      <c r="BB39" s="43">
        <f t="shared" si="434"/>
        <v>0</v>
      </c>
    </row>
    <row r="40" spans="1:54" ht="15.75" customHeight="1" x14ac:dyDescent="0.2">
      <c r="A40" s="1">
        <f t="shared" ref="A40" si="435">A37</f>
        <v>0</v>
      </c>
      <c r="B40" s="313">
        <f t="shared" ref="B40" si="436">B34+1</f>
        <v>4</v>
      </c>
      <c r="C40" s="314"/>
      <c r="D40" s="314"/>
      <c r="E40" s="314"/>
      <c r="F40" s="31"/>
      <c r="G40" s="183"/>
      <c r="H40" s="122">
        <f t="shared" ref="H40" si="437">5-COUNTIF(AU37,0)-COUNTIF(AL37,0)-COUNTIF(AC37,0)-COUNTIF(T37,0)-COUNTIF(K37,0)</f>
        <v>0</v>
      </c>
      <c r="I40" s="165">
        <f t="shared" si="394"/>
        <v>0</v>
      </c>
      <c r="J40" s="187">
        <f t="shared" ref="J40" si="438">IF($B37=$B31,J34+IF($F37&lt;&gt;$G37,(K37+$G39-$G38)/$F37,K37/$F37),IF($F37&lt;&gt;G37,(K37+$G39-$G38)/$F37,K37/$F37))</f>
        <v>0</v>
      </c>
      <c r="K40" s="7">
        <f t="shared" ref="K40:K41" si="439">SUM(L40:R40)</f>
        <v>0</v>
      </c>
      <c r="L40" s="26">
        <f t="shared" ref="L40:R40" si="440">L37</f>
        <v>0</v>
      </c>
      <c r="M40" s="26">
        <f t="shared" si="440"/>
        <v>0</v>
      </c>
      <c r="N40" s="26">
        <f t="shared" si="440"/>
        <v>0</v>
      </c>
      <c r="O40" s="26">
        <f t="shared" si="440"/>
        <v>0</v>
      </c>
      <c r="P40" s="26">
        <f t="shared" si="440"/>
        <v>0</v>
      </c>
      <c r="Q40" s="29">
        <f t="shared" si="440"/>
        <v>0</v>
      </c>
      <c r="R40" s="23">
        <f t="shared" si="440"/>
        <v>0</v>
      </c>
      <c r="S40" s="187">
        <f t="shared" ref="S40" si="441">IF($B37=$B31,S34+IF($F37&lt;&gt;$G37,(T37+$G39-$G38)/$F37,T37/$F37),IF($F37&lt;&gt;P37,(T37+$G39-$G38)/$F37,T37/$F37))</f>
        <v>0</v>
      </c>
      <c r="T40" s="7">
        <f t="shared" ref="T40:T41" si="442">SUM(U40:AA40)</f>
        <v>0</v>
      </c>
      <c r="U40" s="26">
        <f t="shared" ref="U40:AA40" si="443">U37</f>
        <v>0</v>
      </c>
      <c r="V40" s="26">
        <f t="shared" si="443"/>
        <v>0</v>
      </c>
      <c r="W40" s="26">
        <f t="shared" si="443"/>
        <v>0</v>
      </c>
      <c r="X40" s="26">
        <f t="shared" si="443"/>
        <v>0</v>
      </c>
      <c r="Y40" s="113">
        <f t="shared" si="443"/>
        <v>0</v>
      </c>
      <c r="Z40" s="29">
        <f t="shared" si="443"/>
        <v>0</v>
      </c>
      <c r="AA40" s="23">
        <f t="shared" si="443"/>
        <v>0</v>
      </c>
      <c r="AB40" s="187">
        <f t="shared" ref="AB40" si="444">IF($B37=$B31,AB34+IF($F37&lt;&gt;$G37,(AC37+$G39-$G38)/$F37,AC37/$F37),IF($F37&lt;&gt;Y37,(AC37+$G39-$G38)/$F37,AC37/$F37))</f>
        <v>0</v>
      </c>
      <c r="AC40" s="7">
        <f t="shared" ref="AC40:AC41" si="445">SUM(AD40:AJ40)</f>
        <v>0</v>
      </c>
      <c r="AD40" s="26">
        <f t="shared" ref="AD40:AJ40" si="446">AD37</f>
        <v>0</v>
      </c>
      <c r="AE40" s="26">
        <f t="shared" si="446"/>
        <v>0</v>
      </c>
      <c r="AF40" s="26">
        <f t="shared" si="446"/>
        <v>0</v>
      </c>
      <c r="AG40" s="26">
        <f t="shared" si="446"/>
        <v>0</v>
      </c>
      <c r="AH40" s="113">
        <f t="shared" si="446"/>
        <v>0</v>
      </c>
      <c r="AI40" s="29">
        <f t="shared" si="446"/>
        <v>0</v>
      </c>
      <c r="AJ40" s="23">
        <f t="shared" si="446"/>
        <v>0</v>
      </c>
      <c r="AK40" s="187">
        <f t="shared" ref="AK40" si="447">IF($B37=$B31,AK34+IF($F37&lt;&gt;$G37,(AL37+$G39-$G38)/$F37,AL37/$F37),IF($F37&lt;&gt;AH37,(AL37+$G39-$G38)/$F37,AL37/$F37))</f>
        <v>0</v>
      </c>
      <c r="AL40" s="7">
        <f t="shared" ref="AL40:AL41" si="448">SUM(AM40:AS40)</f>
        <v>0</v>
      </c>
      <c r="AM40" s="26">
        <f t="shared" ref="AM40:AS40" si="449">AM37</f>
        <v>0</v>
      </c>
      <c r="AN40" s="26">
        <f t="shared" si="449"/>
        <v>0</v>
      </c>
      <c r="AO40" s="26">
        <f t="shared" si="449"/>
        <v>0</v>
      </c>
      <c r="AP40" s="26">
        <f t="shared" si="449"/>
        <v>0</v>
      </c>
      <c r="AQ40" s="113">
        <f t="shared" si="449"/>
        <v>0</v>
      </c>
      <c r="AR40" s="29">
        <f t="shared" si="449"/>
        <v>0</v>
      </c>
      <c r="AS40" s="23">
        <f t="shared" si="449"/>
        <v>0</v>
      </c>
      <c r="AT40" s="187">
        <f t="shared" ref="AT40" si="450">IF($B37=$B31,AT34+IF($F37&lt;&gt;$G37,(AU37+$G39-$G38)/$F37,AU37/$F37),IF($F37&lt;&gt;AQ37,(AU37+$G39-$G38)/$F37,AU37/$F37))</f>
        <v>0</v>
      </c>
      <c r="AU40" s="7">
        <f t="shared" ref="AU40:AU41" si="451">SUM(AV40:BB40)</f>
        <v>0</v>
      </c>
      <c r="AV40" s="6">
        <f t="shared" ref="AV40" si="452">IF(SUM($AM$9:$AS$9)=SUM($AV$9:$BB$9),AV37,IF(AND(SUM($AV$9:$BB$9)&gt;42,SUM($AV$9:$BB$9)&lt;49),AV37,0))</f>
        <v>0</v>
      </c>
      <c r="AW40" s="6">
        <f t="shared" ref="AW40:BB40" si="453">IF(SUM($AM$9:$AS$9)=SUM($AV$9:$BB$9),AW37,IF(AND(SUM($AV$9:$BB$9)&gt;42,SUM($AV$9:$BB$9)&lt;49),AW37,0))</f>
        <v>0</v>
      </c>
      <c r="AX40" s="6">
        <f t="shared" si="453"/>
        <v>0</v>
      </c>
      <c r="AY40" s="6">
        <f t="shared" si="453"/>
        <v>0</v>
      </c>
      <c r="AZ40" s="26">
        <f t="shared" si="453"/>
        <v>0</v>
      </c>
      <c r="BA40" s="29">
        <f t="shared" si="453"/>
        <v>0</v>
      </c>
      <c r="BB40" s="23">
        <f t="shared" si="453"/>
        <v>0</v>
      </c>
    </row>
    <row r="41" spans="1:54" ht="15.75" customHeight="1" x14ac:dyDescent="0.2">
      <c r="A41" s="1">
        <f t="shared" ref="A41:A42" si="454">A40</f>
        <v>0</v>
      </c>
      <c r="B41" s="313"/>
      <c r="C41" s="314"/>
      <c r="D41" s="314"/>
      <c r="E41" s="314"/>
      <c r="F41" s="31"/>
      <c r="G41" s="183"/>
      <c r="H41" s="123">
        <f t="shared" ref="H41" si="455">IF($B37=$B31,H35+F41,$F41)</f>
        <v>0</v>
      </c>
      <c r="I41" s="165">
        <f t="shared" si="394"/>
        <v>0</v>
      </c>
      <c r="J41" s="141">
        <f t="shared" ref="J41" si="456">IF($H40=0,0,IF($B31=$B37,IF($H42&gt;0,$H42+J35,K37+J35),IF($H42&gt;0,$H42,K37)))</f>
        <v>0</v>
      </c>
      <c r="K41" s="7">
        <f t="shared" si="439"/>
        <v>0</v>
      </c>
      <c r="L41" s="6"/>
      <c r="M41" s="6"/>
      <c r="N41" s="6"/>
      <c r="O41" s="6"/>
      <c r="P41" s="26"/>
      <c r="Q41" s="29"/>
      <c r="R41" s="23"/>
      <c r="S41" s="141">
        <f t="shared" ref="S41" si="457">IF($H40=0,0,IF($B31=$B37,IF($H42&gt;0,$H42+S35,T37+S35),IF($H42&gt;0,$H42,T37)))</f>
        <v>0</v>
      </c>
      <c r="T41" s="7">
        <f t="shared" si="442"/>
        <v>0</v>
      </c>
      <c r="U41" s="6"/>
      <c r="V41" s="6"/>
      <c r="W41" s="6"/>
      <c r="X41" s="6"/>
      <c r="Y41" s="26"/>
      <c r="Z41" s="29"/>
      <c r="AA41" s="23"/>
      <c r="AB41" s="141">
        <f t="shared" ref="AB41" si="458">IF($H40=0,0,IF($B31=$B37,IF($H42&gt;0,$H42+AB35,AC37+AB35),IF($H42&gt;0,$H42,AC37)))</f>
        <v>0</v>
      </c>
      <c r="AC41" s="7">
        <f t="shared" si="445"/>
        <v>0</v>
      </c>
      <c r="AD41" s="6"/>
      <c r="AE41" s="6"/>
      <c r="AF41" s="6"/>
      <c r="AG41" s="6"/>
      <c r="AH41" s="26"/>
      <c r="AI41" s="29"/>
      <c r="AJ41" s="23"/>
      <c r="AK41" s="141">
        <f t="shared" ref="AK41" si="459">IF($H40=0,0,IF($B31=$B37,IF($H42&gt;0,$H42+AK35,AL37+AK35),IF($H42&gt;0,$H42,AL37)))</f>
        <v>0</v>
      </c>
      <c r="AL41" s="7">
        <f t="shared" si="448"/>
        <v>0</v>
      </c>
      <c r="AM41" s="6"/>
      <c r="AN41" s="6"/>
      <c r="AO41" s="6"/>
      <c r="AP41" s="6"/>
      <c r="AQ41" s="26"/>
      <c r="AR41" s="29"/>
      <c r="AS41" s="23"/>
      <c r="AT41" s="141">
        <f t="shared" ref="AT41" si="460">IF($H40=0,0,IF($B31=$B37,IF($H42&gt;0,$H42+AT35,AU37+AT35),IF($H42&gt;0,$H42,AU37)))</f>
        <v>0</v>
      </c>
      <c r="AU41" s="7">
        <f t="shared" si="451"/>
        <v>0</v>
      </c>
      <c r="AV41" s="6"/>
      <c r="AW41" s="6"/>
      <c r="AX41" s="6"/>
      <c r="AY41" s="6"/>
      <c r="AZ41" s="26"/>
      <c r="BA41" s="29"/>
      <c r="BB41" s="23"/>
    </row>
    <row r="42" spans="1:54" ht="18.75" customHeight="1" thickBot="1" x14ac:dyDescent="0.25">
      <c r="A42" s="1">
        <f t="shared" si="454"/>
        <v>0</v>
      </c>
      <c r="B42" s="323" t="str">
        <f>IF(B37="",Wydruk!$AE$6,IF(J38=0,Wydruk!$AE$7,IF(AND(G38&lt;G39,B37&lt;&gt;$B43),Wydruk!$AE$13,IF(AND($B37=$B31,$B37&lt;&gt;$B43),IF(OR(OR(J42&lt;4,J42&gt;5),OR(S42&lt;4,S42&gt;5),OR(AB42&lt;4,AB42&gt;5),OR(AK42&lt;4,AK42&gt;5),OR(AND(AT42&lt;4,AT42&gt;0),AT42&gt;5)),Wydruk!$AE$8,Wydruk!$AE$9),IF($B37=$B43,IF($F41&lt;&gt;0,Wydruk!$AE$12,Wydruk!$AE$10),IF(OR(OR(J38&lt;4,J38&gt;5),OR(S38&lt;4,S38&gt;5),OR(AB38&lt;4,AB38&gt;5),OR(AK38&lt;4,AK38&gt;5),OR(AND(AT38&lt;4,AT38&gt;0),AT38&gt;5)),Wydruk!$AE$8,Wydruk!$AE$11))))))</f>
        <v>Uzupełnij liczby godzin tygodniowego planu</v>
      </c>
      <c r="C42" s="324"/>
      <c r="D42" s="324"/>
      <c r="E42" s="324"/>
      <c r="F42" s="173">
        <f>listopad!F42</f>
        <v>0</v>
      </c>
      <c r="G42" s="184">
        <f>listopad!G42</f>
        <v>0</v>
      </c>
      <c r="H42" s="191">
        <f t="shared" ref="H42" si="461">IF(OR($G42=0,$F42=0,$G42="",$F42=""),0,$G42/$F42)</f>
        <v>0</v>
      </c>
      <c r="I42" s="193"/>
      <c r="J42" s="176">
        <f t="shared" ref="J42" si="462">IF($B31=$B37,IF(L37+L32&gt;0,1,0)+IF(M37+M32&gt;0,1,0)+IF(N37+N32&gt;0,1,0)+IF(O37+O32&gt;0,1,0)+IF(P37+P32&gt;0,1,0)+IF(Q37+Q32&gt;0,1,0)+IF(R37+R32&gt;0,1,0),J38)</f>
        <v>0</v>
      </c>
      <c r="K42" s="133">
        <f t="shared" ref="K42" si="463">IF(OR($B37=$B43,J42=0,(K38-Q42+O42)&lt;=0),0,(K38-Q42+O42)/J42)</f>
        <v>0</v>
      </c>
      <c r="L42" s="137">
        <f t="shared" ref="L42" si="464">IF(K42*(7-J39)&lt;=0,0,K42*(7-J39))</f>
        <v>0</v>
      </c>
      <c r="M42" s="311">
        <f t="shared" ref="M42" si="465">ROUND(IF(OR(K39-K42*(7-J39)+P42&lt;0,$B37=$B43,K42&lt;=0,K39=0),0,IF(K39-K42*(7-J39)+P42&gt;Q42-O42+P42,Q42-O42+P42,K39-K42*(7-J39)+P42)),1)</f>
        <v>0</v>
      </c>
      <c r="N42" s="312"/>
      <c r="O42" s="139">
        <f t="shared" ref="O42" si="466">IF(OR($B37=$B43,J38=0),0,IF($B37=$B31,J37,$F37))</f>
        <v>0</v>
      </c>
      <c r="P42" s="30">
        <f t="shared" ref="P42" si="467">IF(OR($B37=$B43,J42=0),0,$G39-$G38)</f>
        <v>0</v>
      </c>
      <c r="Q42" s="134">
        <f t="shared" ref="Q42" si="468">IF(OR($B37=$B43,J42=0),0,J41)</f>
        <v>0</v>
      </c>
      <c r="R42" s="138">
        <f t="shared" ref="R42" si="469">IF($B37=$B43,0,K39)</f>
        <v>0</v>
      </c>
      <c r="S42" s="176">
        <f t="shared" ref="S42" si="470">IF($B31=$B37,IF(U37+U32&gt;0,1,0)+IF(V37+V32&gt;0,1,0)+IF(W37+W32&gt;0,1,0)+IF(X37+X32&gt;0,1,0)+IF(Y37+Y32&gt;0,1,0)+IF(Z37+Z32&gt;0,1,0)+IF(AA37+AA32&gt;0,1,0),S38)</f>
        <v>0</v>
      </c>
      <c r="T42" s="133">
        <f t="shared" ref="T42" si="471">IF(OR($B37=$B43,S42=0,(T38-Z42+X42)&lt;=0),0,(T38-Z42+X42)/S42)</f>
        <v>0</v>
      </c>
      <c r="U42" s="137">
        <f t="shared" ref="U42" si="472">IF(T42*(7-S39)&lt;=0,0,T42*(7-S39))</f>
        <v>0</v>
      </c>
      <c r="V42" s="311">
        <f t="shared" ref="V42" si="473">ROUND(IF(OR(T39-T42*(7-S39)+Y42&lt;0,$B37=$B43,T42&lt;=0,T39=0),0,IF(T39-T42*(7-S39)+Y42&gt;Z42-X42+Y42,Z42-X42+Y42,T39-T42*(7-S39)+Y42)),1)</f>
        <v>0</v>
      </c>
      <c r="W42" s="312"/>
      <c r="X42" s="139">
        <f t="shared" ref="X42" si="474">IF(OR($B37=$B43,S38=0),0,IF($B37=$B31,S37,$F37))</f>
        <v>0</v>
      </c>
      <c r="Y42" s="30">
        <f t="shared" ref="Y42" si="475">IF(OR($B37=$B43,S42=0),0,$G39-$G38)</f>
        <v>0</v>
      </c>
      <c r="Z42" s="134">
        <f t="shared" ref="Z42" si="476">IF(OR($B37=$B43,S42=0),0,S41)</f>
        <v>0</v>
      </c>
      <c r="AA42" s="138">
        <f t="shared" ref="AA42" si="477">IF($B37=$B43,0,T39)</f>
        <v>0</v>
      </c>
      <c r="AB42" s="176">
        <f t="shared" ref="AB42" si="478">IF($B31=$B37,IF(AD37+AD32&gt;0,1,0)+IF(AE37+AE32&gt;0,1,0)+IF(AF37+AF32&gt;0,1,0)+IF(AG37+AG32&gt;0,1,0)+IF(AH37+AH32&gt;0,1,0)+IF(AI37+AI32&gt;0,1,0)+IF(AJ37+AJ32&gt;0,1,0),AB38)</f>
        <v>0</v>
      </c>
      <c r="AC42" s="133">
        <f t="shared" ref="AC42" si="479">IF(OR($B37=$B43,AB42=0,(AC38-AI42+AG42)&lt;=0),0,(AC38-AI42+AG42)/AB42)</f>
        <v>0</v>
      </c>
      <c r="AD42" s="137">
        <f t="shared" ref="AD42" si="480">IF(AC42*(7-AB39)&lt;=0,0,AC42*(7-AB39))</f>
        <v>0</v>
      </c>
      <c r="AE42" s="311">
        <f t="shared" ref="AE42" si="481">ROUND(IF(OR(AC39-AC42*(7-AB39)+AH42&lt;0,$B37=$B43,AC42&lt;=0,AC39=0),0,IF(AC39-AC42*(7-AB39)+AH42&gt;AI42-AG42+AH42,AI42-AG42+AH42,AC39-AC42*(7-AB39)+AH42)),1)</f>
        <v>0</v>
      </c>
      <c r="AF42" s="312"/>
      <c r="AG42" s="139">
        <f t="shared" ref="AG42" si="482">IF(OR($B37=$B43,AB38=0),0,IF($B37=$B31,AB37,$F37))</f>
        <v>0</v>
      </c>
      <c r="AH42" s="30">
        <f t="shared" ref="AH42" si="483">IF(OR($B37=$B43,AB42=0),0,$G39-$G38)</f>
        <v>0</v>
      </c>
      <c r="AI42" s="134">
        <f t="shared" ref="AI42" si="484">IF(OR($B37=$B43,AB42=0),0,AB41)</f>
        <v>0</v>
      </c>
      <c r="AJ42" s="138">
        <f t="shared" ref="AJ42" si="485">IF($B37=$B43,0,AC39)</f>
        <v>0</v>
      </c>
      <c r="AK42" s="176">
        <f t="shared" ref="AK42" si="486">IF($B31=$B37,IF(AM37+AM32&gt;0,1,0)+IF(AN37+AN32&gt;0,1,0)+IF(AO37+AO32&gt;0,1,0)+IF(AP37+AP32&gt;0,1,0)+IF(AQ37+AQ32&gt;0,1,0)+IF(AR37+AR32&gt;0,1,0)+IF(AS37+AS32&gt;0,1,0),AK38)</f>
        <v>0</v>
      </c>
      <c r="AL42" s="133">
        <f t="shared" ref="AL42" si="487">IF(OR($B37=$B43,AK42=0,(AL38-AR42+AP42)&lt;=0),0,(AL38-AR42+AP42)/AK42)</f>
        <v>0</v>
      </c>
      <c r="AM42" s="137">
        <f t="shared" ref="AM42" si="488">IF(AL42*(7-AK39)&lt;=0,0,AL42*(7-AK39))</f>
        <v>0</v>
      </c>
      <c r="AN42" s="311">
        <f t="shared" ref="AN42" si="489">ROUND(IF(OR(AL39-AL42*(7-AK39)+AQ42&lt;0,$B37=$B43,AL42&lt;=0,AL39=0),0,IF(AL39-AL42*(7-AK39)+AQ42&gt;AR42-AP42+AQ42,AR42-AP42+AQ42,AL39-AL42*(7-AK39)+AQ42)),1)</f>
        <v>0</v>
      </c>
      <c r="AO42" s="312"/>
      <c r="AP42" s="139">
        <f t="shared" ref="AP42" si="490">IF(OR($B37=$B43,AK38=0),0,IF($B37=$B31,AK37,$F37))</f>
        <v>0</v>
      </c>
      <c r="AQ42" s="30">
        <f t="shared" ref="AQ42" si="491">IF(OR($B37=$B43,AK42=0),0,$G39-$G38)</f>
        <v>0</v>
      </c>
      <c r="AR42" s="134">
        <f t="shared" ref="AR42" si="492">IF(OR($B37=$B43,AK42=0),0,AK41)</f>
        <v>0</v>
      </c>
      <c r="AS42" s="138">
        <f t="shared" ref="AS42" si="493">IF($B37=$B43,0,AL39)</f>
        <v>0</v>
      </c>
      <c r="AT42" s="176">
        <f t="shared" ref="AT42" si="494">IF($B31=$B37,IF(AV37+AV32&gt;0,1,0)+IF(AW37+AW32&gt;0,1,0)+IF(AX37+AX32&gt;0,1,0)+IF(AY37+AY32&gt;0,1,0)+IF(AZ37+AZ32&gt;0,1,0)+IF(BA37+BA32&gt;0,1,0)+IF(BB37+BB32&gt;0,1,0),AT38)</f>
        <v>0</v>
      </c>
      <c r="AU42" s="133">
        <f t="shared" ref="AU42" si="495">IF(OR($B37=$B43,AT42=0,(AU38-BA42+AY42)&lt;=0),0,(AU38-BA42+AY42)/AT42)</f>
        <v>0</v>
      </c>
      <c r="AV42" s="137">
        <f t="shared" ref="AV42" si="496">IF(AU42*(7-AT39)&lt;=0,0,AU42*(7-AT39))</f>
        <v>0</v>
      </c>
      <c r="AW42" s="311">
        <f t="shared" ref="AW42" si="497">ROUND(IF(OR(AU39-AU42*(7-AT39)+AZ42&lt;0,$B37=$B43,AU42&lt;=0,AU39=0),0,IF(AU39-AU42*(7-AT39)+AZ42&gt;BA42-AY42+AZ42,BA42-AY42+AZ42,AU39-AU42*(7-AT39)+AZ42)),1)</f>
        <v>0</v>
      </c>
      <c r="AX42" s="312"/>
      <c r="AY42" s="139">
        <f t="shared" ref="AY42" si="498">IF(OR($B37=$B43,AT38=0),0,IF($B37=$B31,AT37,$F37))</f>
        <v>0</v>
      </c>
      <c r="AZ42" s="30">
        <f t="shared" ref="AZ42" si="499">IF(OR($B37=$B43,AT42=0),0,$G39-$G38)</f>
        <v>0</v>
      </c>
      <c r="BA42" s="134">
        <f t="shared" ref="BA42" si="500">IF(OR($B37=$B43,AT42=0),0,AT41)</f>
        <v>0</v>
      </c>
      <c r="BB42" s="138">
        <f t="shared" ref="BB42" si="501">IF($B37=$B43,0,AU39)</f>
        <v>0</v>
      </c>
    </row>
    <row r="43" spans="1:54" ht="15.75" x14ac:dyDescent="0.2">
      <c r="A43" s="1">
        <f t="shared" ref="A43" si="502">IF(B43="","1. Niewypełnione",B43)</f>
        <v>0</v>
      </c>
      <c r="B43" s="320">
        <f>listopad!B43</f>
        <v>0</v>
      </c>
      <c r="C43" s="321">
        <f>listopad!C43</f>
        <v>0</v>
      </c>
      <c r="D43" s="321">
        <f>listopad!D43</f>
        <v>0</v>
      </c>
      <c r="E43" s="321">
        <f>listopad!E43</f>
        <v>0</v>
      </c>
      <c r="F43" s="177">
        <f>listopad!F43</f>
        <v>18</v>
      </c>
      <c r="G43" s="185">
        <f>listopad!G43</f>
        <v>18</v>
      </c>
      <c r="H43" s="177"/>
      <c r="I43" s="192">
        <f t="shared" ref="I43:I47" si="503">K43+T43+AC43+AL43+AU43</f>
        <v>0</v>
      </c>
      <c r="J43" s="186">
        <f t="shared" ref="J43" si="504">IF(OR($B43=$B49,J46=0),0,ROUND((K44+P48)/J46,0))</f>
        <v>0</v>
      </c>
      <c r="K43" s="51">
        <f t="shared" ref="K43:K44" si="505">SUM(L43:R43)</f>
        <v>0</v>
      </c>
      <c r="L43" s="52">
        <f>listopad!L43</f>
        <v>0</v>
      </c>
      <c r="M43" s="52">
        <f>listopad!M43</f>
        <v>0</v>
      </c>
      <c r="N43" s="52">
        <f>listopad!N43</f>
        <v>0</v>
      </c>
      <c r="O43" s="52">
        <f>listopad!O43</f>
        <v>0</v>
      </c>
      <c r="P43" s="53">
        <f>listopad!P43</f>
        <v>0</v>
      </c>
      <c r="Q43" s="54">
        <f>listopad!Q43</f>
        <v>0</v>
      </c>
      <c r="R43" s="55">
        <f>listopad!R43</f>
        <v>0</v>
      </c>
      <c r="S43" s="188">
        <f t="shared" ref="S43" si="506">IF(OR($B43=$B49,S46=0),0,ROUND((T44+Y48)/S46,0))</f>
        <v>0</v>
      </c>
      <c r="T43" s="51">
        <f t="shared" ref="T43:T44" si="507">SUM(U43:AA43)</f>
        <v>0</v>
      </c>
      <c r="U43" s="52">
        <f>listopad!U43</f>
        <v>0</v>
      </c>
      <c r="V43" s="52">
        <f>listopad!V43</f>
        <v>0</v>
      </c>
      <c r="W43" s="52">
        <f>listopad!W43</f>
        <v>0</v>
      </c>
      <c r="X43" s="52">
        <f>listopad!X43</f>
        <v>0</v>
      </c>
      <c r="Y43" s="53">
        <f>listopad!Y43</f>
        <v>0</v>
      </c>
      <c r="Z43" s="54">
        <f>listopad!Z43</f>
        <v>0</v>
      </c>
      <c r="AA43" s="55">
        <f>listopad!AA43</f>
        <v>0</v>
      </c>
      <c r="AB43" s="188">
        <f t="shared" ref="AB43" si="508">IF(OR($B43=$B49,AB46=0),0,ROUND((AC44+AH48)/AB46,0))</f>
        <v>0</v>
      </c>
      <c r="AC43" s="51">
        <f t="shared" ref="AC43:AC44" si="509">SUM(AD43:AJ43)</f>
        <v>0</v>
      </c>
      <c r="AD43" s="52">
        <f>listopad!AD43</f>
        <v>0</v>
      </c>
      <c r="AE43" s="52">
        <f>listopad!AE43</f>
        <v>0</v>
      </c>
      <c r="AF43" s="52">
        <f>listopad!AF43</f>
        <v>0</v>
      </c>
      <c r="AG43" s="52">
        <f>listopad!AG43</f>
        <v>0</v>
      </c>
      <c r="AH43" s="53">
        <f>listopad!AH43</f>
        <v>0</v>
      </c>
      <c r="AI43" s="54">
        <f>listopad!AI43</f>
        <v>0</v>
      </c>
      <c r="AJ43" s="55">
        <f>listopad!AJ43</f>
        <v>0</v>
      </c>
      <c r="AK43" s="188">
        <f t="shared" ref="AK43" si="510">IF(OR($B43=$B49,AK46=0),0,ROUND((AL44+AQ48)/AK46,0))</f>
        <v>0</v>
      </c>
      <c r="AL43" s="51">
        <f t="shared" ref="AL43:AL44" si="511">SUM(AM43:AS43)</f>
        <v>0</v>
      </c>
      <c r="AM43" s="52">
        <f>listopad!AM43</f>
        <v>0</v>
      </c>
      <c r="AN43" s="52">
        <f>listopad!AN43</f>
        <v>0</v>
      </c>
      <c r="AO43" s="52">
        <f>listopad!AO43</f>
        <v>0</v>
      </c>
      <c r="AP43" s="52">
        <f>listopad!AP43</f>
        <v>0</v>
      </c>
      <c r="AQ43" s="53">
        <f>listopad!AQ43</f>
        <v>0</v>
      </c>
      <c r="AR43" s="54">
        <f>listopad!AR43</f>
        <v>0</v>
      </c>
      <c r="AS43" s="55">
        <f>listopad!AS43</f>
        <v>0</v>
      </c>
      <c r="AT43" s="188">
        <f t="shared" ref="AT43" si="512">IF(OR($B43=$B49,AT46=0),0,ROUND((AU44+AZ48)/AT46,0))</f>
        <v>0</v>
      </c>
      <c r="AU43" s="51">
        <f t="shared" ref="AU43:AU44" si="513">SUM(AV43:BB43)</f>
        <v>0</v>
      </c>
      <c r="AV43" s="52">
        <f t="shared" ref="AV43" si="514">IF(SUM($AM$9:$AS$9)=SUM($AV$9:$BB$9),AM43,IF(AND(SUM($AV$9:$BB$9)&gt;42,SUM($AV$9:$BB$9)&lt;49),AM43,0))</f>
        <v>0</v>
      </c>
      <c r="AW43" s="52">
        <f t="shared" ref="AW43" si="515">IF(SUM($AM$9:$AS$9)=SUM($AV$9:$BB$9),AN43,IF(AND(SUM($AV$9:$BB$9)&gt;42,SUM($AV$9:$BB$9)&lt;49),AN43,0))</f>
        <v>0</v>
      </c>
      <c r="AX43" s="52">
        <f t="shared" ref="AX43" si="516">IF(SUM($AM$9:$AS$9)=SUM($AV$9:$BB$9),AO43,IF(AND(SUM($AV$9:$BB$9)&gt;42,SUM($AV$9:$BB$9)&lt;49),AO43,0))</f>
        <v>0</v>
      </c>
      <c r="AY43" s="52">
        <f t="shared" ref="AY43" si="517">IF(SUM($AM$9:$AS$9)=SUM($AV$9:$BB$9),AP43,IF(AND(SUM($AV$9:$BB$9)&gt;42,SUM($AV$9:$BB$9)&lt;49),AP43,0))</f>
        <v>0</v>
      </c>
      <c r="AZ43" s="53">
        <f t="shared" ref="AZ43" si="518">IF(SUM($AM$9:$AS$9)=SUM($AV$9:$BB$9),AQ43,IF(AND(SUM($AV$9:$BB$9)&gt;42,SUM($AV$9:$BB$9)&lt;49),AQ43,0))</f>
        <v>0</v>
      </c>
      <c r="BA43" s="54">
        <f t="shared" ref="BA43" si="519">IF(SUM($AM$9:$AS$9)=SUM($AV$9:$BB$9),AR43,IF(AND(SUM($AV$9:$BB$9)&gt;42,SUM($AV$9:$BB$9)&lt;49),AR43,0))</f>
        <v>0</v>
      </c>
      <c r="BB43" s="55">
        <f t="shared" ref="BB43" si="520">IF(SUM($AM$9:$AS$9)=SUM($AV$9:$BB$9),AS43,IF(AND(SUM($AV$9:$BB$9)&gt;42,SUM($AV$9:$BB$9)&lt;49),AS43,0))</f>
        <v>0</v>
      </c>
    </row>
    <row r="44" spans="1:54" ht="12.75" hidden="1" customHeight="1" x14ac:dyDescent="0.2">
      <c r="B44" s="93"/>
      <c r="C44" s="94"/>
      <c r="D44" s="95"/>
      <c r="E44" s="115"/>
      <c r="F44" s="140" t="b">
        <f t="shared" ref="F44" si="521">IF($B37=$B43,OR(F38,G43&lt;F43),G43&lt;F43)</f>
        <v>0</v>
      </c>
      <c r="G44" s="189">
        <f t="shared" ref="G44" si="522">IF(AND($B37=$B43,$B37&lt;&gt;"",$B37&lt;&gt;0),G43+G38,G43)</f>
        <v>18</v>
      </c>
      <c r="H44" s="120"/>
      <c r="I44" s="165">
        <f t="shared" si="503"/>
        <v>0</v>
      </c>
      <c r="J44" s="194">
        <f t="shared" ref="J44" si="523">7-COUNTIF(L43:R43,0)-COUNTIF(L43:R43,"")</f>
        <v>0</v>
      </c>
      <c r="K44" s="22">
        <f t="shared" si="505"/>
        <v>0</v>
      </c>
      <c r="L44" s="35">
        <f t="shared" ref="L44:R44" si="524">IF($B37=$B43,L43+L38,L43)</f>
        <v>0</v>
      </c>
      <c r="M44" s="35">
        <f t="shared" si="524"/>
        <v>0</v>
      </c>
      <c r="N44" s="35">
        <f t="shared" si="524"/>
        <v>0</v>
      </c>
      <c r="O44" s="35">
        <f t="shared" si="524"/>
        <v>0</v>
      </c>
      <c r="P44" s="36">
        <f t="shared" si="524"/>
        <v>0</v>
      </c>
      <c r="Q44" s="37">
        <f t="shared" si="524"/>
        <v>0</v>
      </c>
      <c r="R44" s="38">
        <f t="shared" si="524"/>
        <v>0</v>
      </c>
      <c r="S44" s="194">
        <f t="shared" ref="S44" si="525">7-COUNTIF(U43:AA43,0)-COUNTIF(U43:AA43,"")</f>
        <v>0</v>
      </c>
      <c r="T44" s="22">
        <f t="shared" si="507"/>
        <v>0</v>
      </c>
      <c r="U44" s="35">
        <f t="shared" ref="U44:AA44" si="526">IF($B37=$B43,U43+U38,U43)</f>
        <v>0</v>
      </c>
      <c r="V44" s="35">
        <f t="shared" si="526"/>
        <v>0</v>
      </c>
      <c r="W44" s="35">
        <f t="shared" si="526"/>
        <v>0</v>
      </c>
      <c r="X44" s="35">
        <f t="shared" si="526"/>
        <v>0</v>
      </c>
      <c r="Y44" s="36">
        <f t="shared" si="526"/>
        <v>0</v>
      </c>
      <c r="Z44" s="37">
        <f t="shared" si="526"/>
        <v>0</v>
      </c>
      <c r="AA44" s="38">
        <f t="shared" si="526"/>
        <v>0</v>
      </c>
      <c r="AB44" s="194">
        <f t="shared" ref="AB44" si="527">7-COUNTIF(AD43:AJ43,0)-COUNTIF(AD43:AJ43,"")</f>
        <v>0</v>
      </c>
      <c r="AC44" s="22">
        <f t="shared" si="509"/>
        <v>0</v>
      </c>
      <c r="AD44" s="35">
        <f t="shared" ref="AD44:AJ44" si="528">IF($B37=$B43,AD43+AD38,AD43)</f>
        <v>0</v>
      </c>
      <c r="AE44" s="35">
        <f t="shared" si="528"/>
        <v>0</v>
      </c>
      <c r="AF44" s="35">
        <f t="shared" si="528"/>
        <v>0</v>
      </c>
      <c r="AG44" s="35">
        <f t="shared" si="528"/>
        <v>0</v>
      </c>
      <c r="AH44" s="36">
        <f t="shared" si="528"/>
        <v>0</v>
      </c>
      <c r="AI44" s="37">
        <f t="shared" si="528"/>
        <v>0</v>
      </c>
      <c r="AJ44" s="38">
        <f t="shared" si="528"/>
        <v>0</v>
      </c>
      <c r="AK44" s="194">
        <f t="shared" ref="AK44" si="529">7-COUNTIF(AM43:AS43,0)-COUNTIF(AM43:AS43,"")</f>
        <v>0</v>
      </c>
      <c r="AL44" s="22">
        <f t="shared" si="511"/>
        <v>0</v>
      </c>
      <c r="AM44" s="35">
        <f t="shared" ref="AM44:AS44" si="530">IF($B37=$B43,AM43+AM38,AM43)</f>
        <v>0</v>
      </c>
      <c r="AN44" s="35">
        <f t="shared" si="530"/>
        <v>0</v>
      </c>
      <c r="AO44" s="35">
        <f t="shared" si="530"/>
        <v>0</v>
      </c>
      <c r="AP44" s="35">
        <f t="shared" si="530"/>
        <v>0</v>
      </c>
      <c r="AQ44" s="36">
        <f t="shared" si="530"/>
        <v>0</v>
      </c>
      <c r="AR44" s="37">
        <f t="shared" si="530"/>
        <v>0</v>
      </c>
      <c r="AS44" s="38">
        <f t="shared" si="530"/>
        <v>0</v>
      </c>
      <c r="AT44" s="194">
        <f t="shared" ref="AT44" si="531">7-COUNTIF(AV43:BB43,0)-COUNTIF(AV43:BB43,"")</f>
        <v>0</v>
      </c>
      <c r="AU44" s="22">
        <f t="shared" si="513"/>
        <v>0</v>
      </c>
      <c r="AV44" s="35">
        <f t="shared" ref="AV44:BB44" si="532">IF($B37=$B43,AV43+AV38,AV43)</f>
        <v>0</v>
      </c>
      <c r="AW44" s="35">
        <f t="shared" si="532"/>
        <v>0</v>
      </c>
      <c r="AX44" s="35">
        <f t="shared" si="532"/>
        <v>0</v>
      </c>
      <c r="AY44" s="35">
        <f t="shared" si="532"/>
        <v>0</v>
      </c>
      <c r="AZ44" s="36">
        <f t="shared" si="532"/>
        <v>0</v>
      </c>
      <c r="BA44" s="37">
        <f t="shared" si="532"/>
        <v>0</v>
      </c>
      <c r="BB44" s="38">
        <f t="shared" si="532"/>
        <v>0</v>
      </c>
    </row>
    <row r="45" spans="1:54" ht="15" hidden="1" customHeight="1" x14ac:dyDescent="0.2">
      <c r="B45" s="116"/>
      <c r="C45" s="117"/>
      <c r="D45" s="118"/>
      <c r="E45" s="119"/>
      <c r="F45" s="92"/>
      <c r="G45" s="190">
        <f t="shared" ref="G45" si="533">IF(AND($B37=$B43,$B37&lt;&gt;"",$B37&lt;&gt;0),F43+G39,F43)</f>
        <v>18</v>
      </c>
      <c r="H45" s="121"/>
      <c r="I45" s="165">
        <f t="shared" si="503"/>
        <v>0</v>
      </c>
      <c r="J45" s="195">
        <f t="shared" ref="J45" si="534">IF($B43=$B37,COUNTIF(L45:R45,0),COUNTIF(L46:R46,0)+COUNTIF(L46:R46,""))</f>
        <v>7</v>
      </c>
      <c r="K45" s="39">
        <f t="shared" ref="K45:R45" si="535">IF($B37=$B43,K46+K39,K46)</f>
        <v>0</v>
      </c>
      <c r="L45" s="40">
        <f t="shared" si="535"/>
        <v>0</v>
      </c>
      <c r="M45" s="40">
        <f t="shared" si="535"/>
        <v>0</v>
      </c>
      <c r="N45" s="40">
        <f t="shared" si="535"/>
        <v>0</v>
      </c>
      <c r="O45" s="40">
        <f t="shared" si="535"/>
        <v>0</v>
      </c>
      <c r="P45" s="41">
        <f t="shared" si="535"/>
        <v>0</v>
      </c>
      <c r="Q45" s="42">
        <f t="shared" si="535"/>
        <v>0</v>
      </c>
      <c r="R45" s="43">
        <f t="shared" si="535"/>
        <v>0</v>
      </c>
      <c r="S45" s="195">
        <f t="shared" ref="S45" si="536">IF($B43=$B37,COUNTIF(U45:AA45,0),COUNTIF(U46:AA46,0)+COUNTIF(U46:AA46,""))</f>
        <v>7</v>
      </c>
      <c r="T45" s="39">
        <f t="shared" ref="T45:AA45" si="537">IF($B37=$B43,T46+T39,T46)</f>
        <v>0</v>
      </c>
      <c r="U45" s="40">
        <f t="shared" si="537"/>
        <v>0</v>
      </c>
      <c r="V45" s="40">
        <f t="shared" si="537"/>
        <v>0</v>
      </c>
      <c r="W45" s="40">
        <f t="shared" si="537"/>
        <v>0</v>
      </c>
      <c r="X45" s="40">
        <f t="shared" si="537"/>
        <v>0</v>
      </c>
      <c r="Y45" s="41">
        <f t="shared" si="537"/>
        <v>0</v>
      </c>
      <c r="Z45" s="42">
        <f t="shared" si="537"/>
        <v>0</v>
      </c>
      <c r="AA45" s="43">
        <f t="shared" si="537"/>
        <v>0</v>
      </c>
      <c r="AB45" s="195">
        <f t="shared" ref="AB45" si="538">IF($B43=$B37,COUNTIF(AD45:AJ45,0),COUNTIF(AD46:AJ46,0)+COUNTIF(AD46:AJ46,""))</f>
        <v>7</v>
      </c>
      <c r="AC45" s="39">
        <f t="shared" ref="AC45:AJ45" si="539">IF($B37=$B43,AC46+AC39,AC46)</f>
        <v>0</v>
      </c>
      <c r="AD45" s="40">
        <f t="shared" si="539"/>
        <v>0</v>
      </c>
      <c r="AE45" s="40">
        <f t="shared" si="539"/>
        <v>0</v>
      </c>
      <c r="AF45" s="40">
        <f t="shared" si="539"/>
        <v>0</v>
      </c>
      <c r="AG45" s="40">
        <f t="shared" si="539"/>
        <v>0</v>
      </c>
      <c r="AH45" s="41">
        <f t="shared" si="539"/>
        <v>0</v>
      </c>
      <c r="AI45" s="42">
        <f t="shared" si="539"/>
        <v>0</v>
      </c>
      <c r="AJ45" s="43">
        <f t="shared" si="539"/>
        <v>0</v>
      </c>
      <c r="AK45" s="195">
        <f t="shared" ref="AK45" si="540">IF($B43=$B37,COUNTIF(AM45:AS45,0),COUNTIF(AM46:AS46,0)+COUNTIF(AM46:AS46,""))</f>
        <v>7</v>
      </c>
      <c r="AL45" s="39">
        <f t="shared" ref="AL45:AS45" si="541">IF($B37=$B43,AL46+AL39,AL46)</f>
        <v>0</v>
      </c>
      <c r="AM45" s="40">
        <f t="shared" si="541"/>
        <v>0</v>
      </c>
      <c r="AN45" s="40">
        <f t="shared" si="541"/>
        <v>0</v>
      </c>
      <c r="AO45" s="40">
        <f t="shared" si="541"/>
        <v>0</v>
      </c>
      <c r="AP45" s="40">
        <f t="shared" si="541"/>
        <v>0</v>
      </c>
      <c r="AQ45" s="41">
        <f t="shared" si="541"/>
        <v>0</v>
      </c>
      <c r="AR45" s="42">
        <f t="shared" si="541"/>
        <v>0</v>
      </c>
      <c r="AS45" s="43">
        <f t="shared" si="541"/>
        <v>0</v>
      </c>
      <c r="AT45" s="195">
        <f t="shared" ref="AT45" si="542">IF($B43=$B37,COUNTIF(AV45:BB45,0),COUNTIF(AV46:BB46,0)+COUNTIF(AV46:BB46,""))</f>
        <v>7</v>
      </c>
      <c r="AU45" s="39">
        <f t="shared" ref="AU45:BB45" si="543">IF($B37=$B43,AU46+AU39,AU46)</f>
        <v>0</v>
      </c>
      <c r="AV45" s="40">
        <f t="shared" si="543"/>
        <v>0</v>
      </c>
      <c r="AW45" s="40">
        <f t="shared" si="543"/>
        <v>0</v>
      </c>
      <c r="AX45" s="40">
        <f t="shared" si="543"/>
        <v>0</v>
      </c>
      <c r="AY45" s="40">
        <f t="shared" si="543"/>
        <v>0</v>
      </c>
      <c r="AZ45" s="41">
        <f t="shared" si="543"/>
        <v>0</v>
      </c>
      <c r="BA45" s="42">
        <f t="shared" si="543"/>
        <v>0</v>
      </c>
      <c r="BB45" s="43">
        <f t="shared" si="543"/>
        <v>0</v>
      </c>
    </row>
    <row r="46" spans="1:54" ht="15.75" customHeight="1" x14ac:dyDescent="0.2">
      <c r="A46" s="1">
        <f t="shared" ref="A46" si="544">A43</f>
        <v>0</v>
      </c>
      <c r="B46" s="313">
        <f t="shared" ref="B46" si="545">B40+1</f>
        <v>5</v>
      </c>
      <c r="C46" s="314"/>
      <c r="D46" s="314"/>
      <c r="E46" s="314"/>
      <c r="F46" s="31"/>
      <c r="G46" s="183"/>
      <c r="H46" s="122">
        <f t="shared" ref="H46" si="546">5-COUNTIF(AU43,0)-COUNTIF(AL43,0)-COUNTIF(AC43,0)-COUNTIF(T43,0)-COUNTIF(K43,0)</f>
        <v>0</v>
      </c>
      <c r="I46" s="165">
        <f t="shared" si="503"/>
        <v>0</v>
      </c>
      <c r="J46" s="187">
        <f t="shared" ref="J46" si="547">IF($B43=$B37,J40+IF($F43&lt;&gt;$G43,(K43+$G45-$G44)/$F43,K43/$F43),IF($F43&lt;&gt;G43,(K43+$G45-$G44)/$F43,K43/$F43))</f>
        <v>0</v>
      </c>
      <c r="K46" s="7">
        <f t="shared" ref="K46:K47" si="548">SUM(L46:R46)</f>
        <v>0</v>
      </c>
      <c r="L46" s="26">
        <f t="shared" ref="L46:R46" si="549">L43</f>
        <v>0</v>
      </c>
      <c r="M46" s="26">
        <f t="shared" si="549"/>
        <v>0</v>
      </c>
      <c r="N46" s="26">
        <f t="shared" si="549"/>
        <v>0</v>
      </c>
      <c r="O46" s="26">
        <f t="shared" si="549"/>
        <v>0</v>
      </c>
      <c r="P46" s="26">
        <f t="shared" si="549"/>
        <v>0</v>
      </c>
      <c r="Q46" s="29">
        <f t="shared" si="549"/>
        <v>0</v>
      </c>
      <c r="R46" s="23">
        <f t="shared" si="549"/>
        <v>0</v>
      </c>
      <c r="S46" s="187">
        <f t="shared" ref="S46" si="550">IF($B43=$B37,S40+IF($F43&lt;&gt;$G43,(T43+$G45-$G44)/$F43,T43/$F43),IF($F43&lt;&gt;P43,(T43+$G45-$G44)/$F43,T43/$F43))</f>
        <v>0</v>
      </c>
      <c r="T46" s="7">
        <f t="shared" ref="T46:T47" si="551">SUM(U46:AA46)</f>
        <v>0</v>
      </c>
      <c r="U46" s="26">
        <f t="shared" ref="U46:AA46" si="552">U43</f>
        <v>0</v>
      </c>
      <c r="V46" s="26">
        <f t="shared" si="552"/>
        <v>0</v>
      </c>
      <c r="W46" s="26">
        <f t="shared" si="552"/>
        <v>0</v>
      </c>
      <c r="X46" s="26">
        <f t="shared" si="552"/>
        <v>0</v>
      </c>
      <c r="Y46" s="113">
        <f t="shared" si="552"/>
        <v>0</v>
      </c>
      <c r="Z46" s="29">
        <f t="shared" si="552"/>
        <v>0</v>
      </c>
      <c r="AA46" s="23">
        <f t="shared" si="552"/>
        <v>0</v>
      </c>
      <c r="AB46" s="187">
        <f t="shared" ref="AB46" si="553">IF($B43=$B37,AB40+IF($F43&lt;&gt;$G43,(AC43+$G45-$G44)/$F43,AC43/$F43),IF($F43&lt;&gt;Y43,(AC43+$G45-$G44)/$F43,AC43/$F43))</f>
        <v>0</v>
      </c>
      <c r="AC46" s="7">
        <f t="shared" ref="AC46:AC47" si="554">SUM(AD46:AJ46)</f>
        <v>0</v>
      </c>
      <c r="AD46" s="26">
        <f t="shared" ref="AD46:AJ46" si="555">AD43</f>
        <v>0</v>
      </c>
      <c r="AE46" s="26">
        <f t="shared" si="555"/>
        <v>0</v>
      </c>
      <c r="AF46" s="26">
        <f t="shared" si="555"/>
        <v>0</v>
      </c>
      <c r="AG46" s="26">
        <f t="shared" si="555"/>
        <v>0</v>
      </c>
      <c r="AH46" s="113">
        <f t="shared" si="555"/>
        <v>0</v>
      </c>
      <c r="AI46" s="29">
        <f t="shared" si="555"/>
        <v>0</v>
      </c>
      <c r="AJ46" s="23">
        <f t="shared" si="555"/>
        <v>0</v>
      </c>
      <c r="AK46" s="187">
        <f t="shared" ref="AK46" si="556">IF($B43=$B37,AK40+IF($F43&lt;&gt;$G43,(AL43+$G45-$G44)/$F43,AL43/$F43),IF($F43&lt;&gt;AH43,(AL43+$G45-$G44)/$F43,AL43/$F43))</f>
        <v>0</v>
      </c>
      <c r="AL46" s="7">
        <f t="shared" ref="AL46:AL47" si="557">SUM(AM46:AS46)</f>
        <v>0</v>
      </c>
      <c r="AM46" s="26">
        <f t="shared" ref="AM46:AS46" si="558">AM43</f>
        <v>0</v>
      </c>
      <c r="AN46" s="26">
        <f t="shared" si="558"/>
        <v>0</v>
      </c>
      <c r="AO46" s="26">
        <f t="shared" si="558"/>
        <v>0</v>
      </c>
      <c r="AP46" s="26">
        <f t="shared" si="558"/>
        <v>0</v>
      </c>
      <c r="AQ46" s="113">
        <f t="shared" si="558"/>
        <v>0</v>
      </c>
      <c r="AR46" s="29">
        <f t="shared" si="558"/>
        <v>0</v>
      </c>
      <c r="AS46" s="23">
        <f t="shared" si="558"/>
        <v>0</v>
      </c>
      <c r="AT46" s="187">
        <f t="shared" ref="AT46" si="559">IF($B43=$B37,AT40+IF($F43&lt;&gt;$G43,(AU43+$G45-$G44)/$F43,AU43/$F43),IF($F43&lt;&gt;AQ43,(AU43+$G45-$G44)/$F43,AU43/$F43))</f>
        <v>0</v>
      </c>
      <c r="AU46" s="7">
        <f t="shared" ref="AU46:AU47" si="560">SUM(AV46:BB46)</f>
        <v>0</v>
      </c>
      <c r="AV46" s="6">
        <f t="shared" ref="AV46" si="561">IF(SUM($AM$9:$AS$9)=SUM($AV$9:$BB$9),AV43,IF(AND(SUM($AV$9:$BB$9)&gt;42,SUM($AV$9:$BB$9)&lt;49),AV43,0))</f>
        <v>0</v>
      </c>
      <c r="AW46" s="6">
        <f t="shared" ref="AW46:BB46" si="562">IF(SUM($AM$9:$AS$9)=SUM($AV$9:$BB$9),AW43,IF(AND(SUM($AV$9:$BB$9)&gt;42,SUM($AV$9:$BB$9)&lt;49),AW43,0))</f>
        <v>0</v>
      </c>
      <c r="AX46" s="6">
        <f t="shared" si="562"/>
        <v>0</v>
      </c>
      <c r="AY46" s="6">
        <f t="shared" si="562"/>
        <v>0</v>
      </c>
      <c r="AZ46" s="26">
        <f t="shared" si="562"/>
        <v>0</v>
      </c>
      <c r="BA46" s="29">
        <f t="shared" si="562"/>
        <v>0</v>
      </c>
      <c r="BB46" s="23">
        <f t="shared" si="562"/>
        <v>0</v>
      </c>
    </row>
    <row r="47" spans="1:54" ht="15.75" customHeight="1" x14ac:dyDescent="0.2">
      <c r="A47" s="1">
        <f t="shared" ref="A47:A48" si="563">A46</f>
        <v>0</v>
      </c>
      <c r="B47" s="313"/>
      <c r="C47" s="314"/>
      <c r="D47" s="314"/>
      <c r="E47" s="314"/>
      <c r="F47" s="31"/>
      <c r="G47" s="183"/>
      <c r="H47" s="123">
        <f t="shared" ref="H47" si="564">IF($B43=$B37,H41+F47,$F47)</f>
        <v>0</v>
      </c>
      <c r="I47" s="165">
        <f t="shared" si="503"/>
        <v>0</v>
      </c>
      <c r="J47" s="141">
        <f t="shared" ref="J47" si="565">IF($H46=0,0,IF($B37=$B43,IF($H48&gt;0,$H48+J41,K43+J41),IF($H48&gt;0,$H48,K43)))</f>
        <v>0</v>
      </c>
      <c r="K47" s="7">
        <f t="shared" si="548"/>
        <v>0</v>
      </c>
      <c r="L47" s="6"/>
      <c r="M47" s="6"/>
      <c r="N47" s="6"/>
      <c r="O47" s="6"/>
      <c r="P47" s="26"/>
      <c r="Q47" s="29"/>
      <c r="R47" s="23"/>
      <c r="S47" s="141">
        <f t="shared" ref="S47" si="566">IF($H46=0,0,IF($B37=$B43,IF($H48&gt;0,$H48+S41,T43+S41),IF($H48&gt;0,$H48,T43)))</f>
        <v>0</v>
      </c>
      <c r="T47" s="7">
        <f t="shared" si="551"/>
        <v>0</v>
      </c>
      <c r="U47" s="6"/>
      <c r="V47" s="6"/>
      <c r="W47" s="6"/>
      <c r="X47" s="6"/>
      <c r="Y47" s="26"/>
      <c r="Z47" s="29"/>
      <c r="AA47" s="23"/>
      <c r="AB47" s="141">
        <f t="shared" ref="AB47" si="567">IF($H46=0,0,IF($B37=$B43,IF($H48&gt;0,$H48+AB41,AC43+AB41),IF($H48&gt;0,$H48,AC43)))</f>
        <v>0</v>
      </c>
      <c r="AC47" s="7">
        <f t="shared" si="554"/>
        <v>0</v>
      </c>
      <c r="AD47" s="6"/>
      <c r="AE47" s="6"/>
      <c r="AF47" s="6"/>
      <c r="AG47" s="6"/>
      <c r="AH47" s="26"/>
      <c r="AI47" s="29"/>
      <c r="AJ47" s="23"/>
      <c r="AK47" s="141">
        <f t="shared" ref="AK47" si="568">IF($H46=0,0,IF($B37=$B43,IF($H48&gt;0,$H48+AK41,AL43+AK41),IF($H48&gt;0,$H48,AL43)))</f>
        <v>0</v>
      </c>
      <c r="AL47" s="7">
        <f t="shared" si="557"/>
        <v>0</v>
      </c>
      <c r="AM47" s="6"/>
      <c r="AN47" s="6"/>
      <c r="AO47" s="6"/>
      <c r="AP47" s="6"/>
      <c r="AQ47" s="26"/>
      <c r="AR47" s="29"/>
      <c r="AS47" s="23"/>
      <c r="AT47" s="141">
        <f t="shared" ref="AT47" si="569">IF($H46=0,0,IF($B37=$B43,IF($H48&gt;0,$H48+AT41,AU43+AT41),IF($H48&gt;0,$H48,AU43)))</f>
        <v>0</v>
      </c>
      <c r="AU47" s="7">
        <f t="shared" si="560"/>
        <v>0</v>
      </c>
      <c r="AV47" s="6"/>
      <c r="AW47" s="6"/>
      <c r="AX47" s="6"/>
      <c r="AY47" s="6"/>
      <c r="AZ47" s="26"/>
      <c r="BA47" s="29"/>
      <c r="BB47" s="23"/>
    </row>
    <row r="48" spans="1:54" ht="18.75" customHeight="1" thickBot="1" x14ac:dyDescent="0.25">
      <c r="A48" s="1">
        <f t="shared" si="563"/>
        <v>0</v>
      </c>
      <c r="B48" s="323" t="str">
        <f>IF(B43="",Wydruk!$AE$6,IF(J44=0,Wydruk!$AE$7,IF(AND(G44&lt;G45,B43&lt;&gt;$B49),Wydruk!$AE$13,IF(AND($B43=$B37,$B43&lt;&gt;$B49),IF(OR(OR(J48&lt;4,J48&gt;5),OR(S48&lt;4,S48&gt;5),OR(AB48&lt;4,AB48&gt;5),OR(AK48&lt;4,AK48&gt;5),OR(AND(AT48&lt;4,AT48&gt;0),AT48&gt;5)),Wydruk!$AE$8,Wydruk!$AE$9),IF($B43=$B49,IF($F47&lt;&gt;0,Wydruk!$AE$12,Wydruk!$AE$10),IF(OR(OR(J44&lt;4,J44&gt;5),OR(S44&lt;4,S44&gt;5),OR(AB44&lt;4,AB44&gt;5),OR(AK44&lt;4,AK44&gt;5),OR(AND(AT44&lt;4,AT44&gt;0),AT44&gt;5)),Wydruk!$AE$8,Wydruk!$AE$11))))))</f>
        <v>Uzupełnij liczby godzin tygodniowego planu</v>
      </c>
      <c r="C48" s="324"/>
      <c r="D48" s="324"/>
      <c r="E48" s="324"/>
      <c r="F48" s="173">
        <f>listopad!F48</f>
        <v>0</v>
      </c>
      <c r="G48" s="184">
        <f>listopad!G48</f>
        <v>0</v>
      </c>
      <c r="H48" s="191">
        <f t="shared" ref="H48" si="570">IF(OR($G48=0,$F48=0,$G48="",$F48=""),0,$G48/$F48)</f>
        <v>0</v>
      </c>
      <c r="I48" s="193"/>
      <c r="J48" s="176">
        <f t="shared" ref="J48" si="571">IF($B37=$B43,IF(L43+L38&gt;0,1,0)+IF(M43+M38&gt;0,1,0)+IF(N43+N38&gt;0,1,0)+IF(O43+O38&gt;0,1,0)+IF(P43+P38&gt;0,1,0)+IF(Q43+Q38&gt;0,1,0)+IF(R43+R38&gt;0,1,0),J44)</f>
        <v>0</v>
      </c>
      <c r="K48" s="133">
        <f t="shared" ref="K48" si="572">IF(OR($B43=$B49,J48=0,(K44-Q48+O48)&lt;=0),0,(K44-Q48+O48)/J48)</f>
        <v>0</v>
      </c>
      <c r="L48" s="137">
        <f t="shared" ref="L48" si="573">IF(K48*(7-J45)&lt;=0,0,K48*(7-J45))</f>
        <v>0</v>
      </c>
      <c r="M48" s="311">
        <f t="shared" ref="M48" si="574">ROUND(IF(OR(K45-K48*(7-J45)+P48&lt;0,$B43=$B49,K48&lt;=0,K45=0),0,IF(K45-K48*(7-J45)+P48&gt;Q48-O48+P48,Q48-O48+P48,K45-K48*(7-J45)+P48)),1)</f>
        <v>0</v>
      </c>
      <c r="N48" s="312"/>
      <c r="O48" s="139">
        <f t="shared" ref="O48" si="575">IF(OR($B43=$B49,J44=0),0,IF($B43=$B37,J43,$F43))</f>
        <v>0</v>
      </c>
      <c r="P48" s="30">
        <f t="shared" ref="P48" si="576">IF(OR($B43=$B49,J48=0),0,$G45-$G44)</f>
        <v>0</v>
      </c>
      <c r="Q48" s="134">
        <f t="shared" ref="Q48" si="577">IF(OR($B43=$B49,J48=0),0,J47)</f>
        <v>0</v>
      </c>
      <c r="R48" s="138">
        <f t="shared" ref="R48" si="578">IF($B43=$B49,0,K45)</f>
        <v>0</v>
      </c>
      <c r="S48" s="176">
        <f t="shared" ref="S48" si="579">IF($B37=$B43,IF(U43+U38&gt;0,1,0)+IF(V43+V38&gt;0,1,0)+IF(W43+W38&gt;0,1,0)+IF(X43+X38&gt;0,1,0)+IF(Y43+Y38&gt;0,1,0)+IF(Z43+Z38&gt;0,1,0)+IF(AA43+AA38&gt;0,1,0),S44)</f>
        <v>0</v>
      </c>
      <c r="T48" s="133">
        <f t="shared" ref="T48" si="580">IF(OR($B43=$B49,S48=0,(T44-Z48+X48)&lt;=0),0,(T44-Z48+X48)/S48)</f>
        <v>0</v>
      </c>
      <c r="U48" s="137">
        <f t="shared" ref="U48" si="581">IF(T48*(7-S45)&lt;=0,0,T48*(7-S45))</f>
        <v>0</v>
      </c>
      <c r="V48" s="311">
        <f t="shared" ref="V48" si="582">ROUND(IF(OR(T45-T48*(7-S45)+Y48&lt;0,$B43=$B49,T48&lt;=0,T45=0),0,IF(T45-T48*(7-S45)+Y48&gt;Z48-X48+Y48,Z48-X48+Y48,T45-T48*(7-S45)+Y48)),1)</f>
        <v>0</v>
      </c>
      <c r="W48" s="312"/>
      <c r="X48" s="139">
        <f t="shared" ref="X48" si="583">IF(OR($B43=$B49,S44=0),0,IF($B43=$B37,S43,$F43))</f>
        <v>0</v>
      </c>
      <c r="Y48" s="30">
        <f t="shared" ref="Y48" si="584">IF(OR($B43=$B49,S48=0),0,$G45-$G44)</f>
        <v>0</v>
      </c>
      <c r="Z48" s="134">
        <f t="shared" ref="Z48" si="585">IF(OR($B43=$B49,S48=0),0,S47)</f>
        <v>0</v>
      </c>
      <c r="AA48" s="138">
        <f t="shared" ref="AA48" si="586">IF($B43=$B49,0,T45)</f>
        <v>0</v>
      </c>
      <c r="AB48" s="176">
        <f t="shared" ref="AB48" si="587">IF($B37=$B43,IF(AD43+AD38&gt;0,1,0)+IF(AE43+AE38&gt;0,1,0)+IF(AF43+AF38&gt;0,1,0)+IF(AG43+AG38&gt;0,1,0)+IF(AH43+AH38&gt;0,1,0)+IF(AI43+AI38&gt;0,1,0)+IF(AJ43+AJ38&gt;0,1,0),AB44)</f>
        <v>0</v>
      </c>
      <c r="AC48" s="133">
        <f t="shared" ref="AC48" si="588">IF(OR($B43=$B49,AB48=0,(AC44-AI48+AG48)&lt;=0),0,(AC44-AI48+AG48)/AB48)</f>
        <v>0</v>
      </c>
      <c r="AD48" s="137">
        <f t="shared" ref="AD48" si="589">IF(AC48*(7-AB45)&lt;=0,0,AC48*(7-AB45))</f>
        <v>0</v>
      </c>
      <c r="AE48" s="311">
        <f t="shared" ref="AE48" si="590">ROUND(IF(OR(AC45-AC48*(7-AB45)+AH48&lt;0,$B43=$B49,AC48&lt;=0,AC45=0),0,IF(AC45-AC48*(7-AB45)+AH48&gt;AI48-AG48+AH48,AI48-AG48+AH48,AC45-AC48*(7-AB45)+AH48)),1)</f>
        <v>0</v>
      </c>
      <c r="AF48" s="312"/>
      <c r="AG48" s="139">
        <f t="shared" ref="AG48" si="591">IF(OR($B43=$B49,AB44=0),0,IF($B43=$B37,AB43,$F43))</f>
        <v>0</v>
      </c>
      <c r="AH48" s="30">
        <f t="shared" ref="AH48" si="592">IF(OR($B43=$B49,AB48=0),0,$G45-$G44)</f>
        <v>0</v>
      </c>
      <c r="AI48" s="134">
        <f t="shared" ref="AI48" si="593">IF(OR($B43=$B49,AB48=0),0,AB47)</f>
        <v>0</v>
      </c>
      <c r="AJ48" s="138">
        <f t="shared" ref="AJ48" si="594">IF($B43=$B49,0,AC45)</f>
        <v>0</v>
      </c>
      <c r="AK48" s="176">
        <f t="shared" ref="AK48" si="595">IF($B37=$B43,IF(AM43+AM38&gt;0,1,0)+IF(AN43+AN38&gt;0,1,0)+IF(AO43+AO38&gt;0,1,0)+IF(AP43+AP38&gt;0,1,0)+IF(AQ43+AQ38&gt;0,1,0)+IF(AR43+AR38&gt;0,1,0)+IF(AS43+AS38&gt;0,1,0),AK44)</f>
        <v>0</v>
      </c>
      <c r="AL48" s="133">
        <f t="shared" ref="AL48" si="596">IF(OR($B43=$B49,AK48=0,(AL44-AR48+AP48)&lt;=0),0,(AL44-AR48+AP48)/AK48)</f>
        <v>0</v>
      </c>
      <c r="AM48" s="137">
        <f t="shared" ref="AM48" si="597">IF(AL48*(7-AK45)&lt;=0,0,AL48*(7-AK45))</f>
        <v>0</v>
      </c>
      <c r="AN48" s="311">
        <f t="shared" ref="AN48" si="598">ROUND(IF(OR(AL45-AL48*(7-AK45)+AQ48&lt;0,$B43=$B49,AL48&lt;=0,AL45=0),0,IF(AL45-AL48*(7-AK45)+AQ48&gt;AR48-AP48+AQ48,AR48-AP48+AQ48,AL45-AL48*(7-AK45)+AQ48)),1)</f>
        <v>0</v>
      </c>
      <c r="AO48" s="312"/>
      <c r="AP48" s="139">
        <f t="shared" ref="AP48" si="599">IF(OR($B43=$B49,AK44=0),0,IF($B43=$B37,AK43,$F43))</f>
        <v>0</v>
      </c>
      <c r="AQ48" s="30">
        <f t="shared" ref="AQ48" si="600">IF(OR($B43=$B49,AK48=0),0,$G45-$G44)</f>
        <v>0</v>
      </c>
      <c r="AR48" s="134">
        <f t="shared" ref="AR48" si="601">IF(OR($B43=$B49,AK48=0),0,AK47)</f>
        <v>0</v>
      </c>
      <c r="AS48" s="138">
        <f t="shared" ref="AS48" si="602">IF($B43=$B49,0,AL45)</f>
        <v>0</v>
      </c>
      <c r="AT48" s="176">
        <f t="shared" ref="AT48" si="603">IF($B37=$B43,IF(AV43+AV38&gt;0,1,0)+IF(AW43+AW38&gt;0,1,0)+IF(AX43+AX38&gt;0,1,0)+IF(AY43+AY38&gt;0,1,0)+IF(AZ43+AZ38&gt;0,1,0)+IF(BA43+BA38&gt;0,1,0)+IF(BB43+BB38&gt;0,1,0),AT44)</f>
        <v>0</v>
      </c>
      <c r="AU48" s="133">
        <f t="shared" ref="AU48" si="604">IF(OR($B43=$B49,AT48=0,(AU44-BA48+AY48)&lt;=0),0,(AU44-BA48+AY48)/AT48)</f>
        <v>0</v>
      </c>
      <c r="AV48" s="137">
        <f t="shared" ref="AV48" si="605">IF(AU48*(7-AT45)&lt;=0,0,AU48*(7-AT45))</f>
        <v>0</v>
      </c>
      <c r="AW48" s="311">
        <f t="shared" ref="AW48" si="606">ROUND(IF(OR(AU45-AU48*(7-AT45)+AZ48&lt;0,$B43=$B49,AU48&lt;=0,AU45=0),0,IF(AU45-AU48*(7-AT45)+AZ48&gt;BA48-AY48+AZ48,BA48-AY48+AZ48,AU45-AU48*(7-AT45)+AZ48)),1)</f>
        <v>0</v>
      </c>
      <c r="AX48" s="312"/>
      <c r="AY48" s="139">
        <f t="shared" ref="AY48" si="607">IF(OR($B43=$B49,AT44=0),0,IF($B43=$B37,AT43,$F43))</f>
        <v>0</v>
      </c>
      <c r="AZ48" s="30">
        <f t="shared" ref="AZ48" si="608">IF(OR($B43=$B49,AT48=0),0,$G45-$G44)</f>
        <v>0</v>
      </c>
      <c r="BA48" s="134">
        <f t="shared" ref="BA48" si="609">IF(OR($B43=$B49,AT48=0),0,AT47)</f>
        <v>0</v>
      </c>
      <c r="BB48" s="138">
        <f t="shared" ref="BB48" si="610">IF($B43=$B49,0,AU45)</f>
        <v>0</v>
      </c>
    </row>
    <row r="49" spans="1:54" ht="15.75" x14ac:dyDescent="0.2">
      <c r="A49" s="1">
        <f t="shared" ref="A49" si="611">IF(B49="","1. Niewypełnione",B49)</f>
        <v>0</v>
      </c>
      <c r="B49" s="320">
        <f>listopad!B49</f>
        <v>0</v>
      </c>
      <c r="C49" s="321">
        <f>listopad!C49</f>
        <v>0</v>
      </c>
      <c r="D49" s="321">
        <f>listopad!D49</f>
        <v>0</v>
      </c>
      <c r="E49" s="321">
        <f>listopad!E49</f>
        <v>0</v>
      </c>
      <c r="F49" s="177">
        <f>listopad!F49</f>
        <v>18</v>
      </c>
      <c r="G49" s="185">
        <f>listopad!G49</f>
        <v>18</v>
      </c>
      <c r="H49" s="177"/>
      <c r="I49" s="192">
        <f t="shared" ref="I49:I53" si="612">K49+T49+AC49+AL49+AU49</f>
        <v>0</v>
      </c>
      <c r="J49" s="186">
        <f t="shared" ref="J49" si="613">IF(OR($B49=$B55,J52=0),0,ROUND((K50+P54)/J52,0))</f>
        <v>0</v>
      </c>
      <c r="K49" s="51">
        <f t="shared" ref="K49:K50" si="614">SUM(L49:R49)</f>
        <v>0</v>
      </c>
      <c r="L49" s="52">
        <f>listopad!L49</f>
        <v>0</v>
      </c>
      <c r="M49" s="52">
        <f>listopad!M49</f>
        <v>0</v>
      </c>
      <c r="N49" s="52">
        <f>listopad!N49</f>
        <v>0</v>
      </c>
      <c r="O49" s="52">
        <f>listopad!O49</f>
        <v>0</v>
      </c>
      <c r="P49" s="53">
        <f>listopad!P49</f>
        <v>0</v>
      </c>
      <c r="Q49" s="54">
        <f>listopad!Q49</f>
        <v>0</v>
      </c>
      <c r="R49" s="55">
        <f>listopad!R49</f>
        <v>0</v>
      </c>
      <c r="S49" s="188">
        <f t="shared" ref="S49" si="615">IF(OR($B49=$B55,S52=0),0,ROUND((T50+Y54)/S52,0))</f>
        <v>0</v>
      </c>
      <c r="T49" s="51">
        <f t="shared" ref="T49:T50" si="616">SUM(U49:AA49)</f>
        <v>0</v>
      </c>
      <c r="U49" s="52">
        <f>listopad!U49</f>
        <v>0</v>
      </c>
      <c r="V49" s="52">
        <f>listopad!V49</f>
        <v>0</v>
      </c>
      <c r="W49" s="52">
        <f>listopad!W49</f>
        <v>0</v>
      </c>
      <c r="X49" s="52">
        <f>listopad!X49</f>
        <v>0</v>
      </c>
      <c r="Y49" s="53">
        <f>listopad!Y49</f>
        <v>0</v>
      </c>
      <c r="Z49" s="54">
        <f>listopad!Z49</f>
        <v>0</v>
      </c>
      <c r="AA49" s="55">
        <f>listopad!AA49</f>
        <v>0</v>
      </c>
      <c r="AB49" s="188">
        <f t="shared" ref="AB49" si="617">IF(OR($B49=$B55,AB52=0),0,ROUND((AC50+AH54)/AB52,0))</f>
        <v>0</v>
      </c>
      <c r="AC49" s="51">
        <f t="shared" ref="AC49:AC50" si="618">SUM(AD49:AJ49)</f>
        <v>0</v>
      </c>
      <c r="AD49" s="52">
        <f>listopad!AD49</f>
        <v>0</v>
      </c>
      <c r="AE49" s="52">
        <f>listopad!AE49</f>
        <v>0</v>
      </c>
      <c r="AF49" s="52">
        <f>listopad!AF49</f>
        <v>0</v>
      </c>
      <c r="AG49" s="52">
        <f>listopad!AG49</f>
        <v>0</v>
      </c>
      <c r="AH49" s="53">
        <f>listopad!AH49</f>
        <v>0</v>
      </c>
      <c r="AI49" s="54">
        <f>listopad!AI49</f>
        <v>0</v>
      </c>
      <c r="AJ49" s="55">
        <f>listopad!AJ49</f>
        <v>0</v>
      </c>
      <c r="AK49" s="188">
        <f t="shared" ref="AK49" si="619">IF(OR($B49=$B55,AK52=0),0,ROUND((AL50+AQ54)/AK52,0))</f>
        <v>0</v>
      </c>
      <c r="AL49" s="51">
        <f t="shared" ref="AL49:AL50" si="620">SUM(AM49:AS49)</f>
        <v>0</v>
      </c>
      <c r="AM49" s="52">
        <f>listopad!AM49</f>
        <v>0</v>
      </c>
      <c r="AN49" s="52">
        <f>listopad!AN49</f>
        <v>0</v>
      </c>
      <c r="AO49" s="52">
        <f>listopad!AO49</f>
        <v>0</v>
      </c>
      <c r="AP49" s="52">
        <f>listopad!AP49</f>
        <v>0</v>
      </c>
      <c r="AQ49" s="53">
        <f>listopad!AQ49</f>
        <v>0</v>
      </c>
      <c r="AR49" s="54">
        <f>listopad!AR49</f>
        <v>0</v>
      </c>
      <c r="AS49" s="55">
        <f>listopad!AS49</f>
        <v>0</v>
      </c>
      <c r="AT49" s="188">
        <f t="shared" ref="AT49" si="621">IF(OR($B49=$B55,AT52=0),0,ROUND((AU50+AZ54)/AT52,0))</f>
        <v>0</v>
      </c>
      <c r="AU49" s="51">
        <f t="shared" ref="AU49:AU50" si="622">SUM(AV49:BB49)</f>
        <v>0</v>
      </c>
      <c r="AV49" s="52">
        <f t="shared" ref="AV49" si="623">IF(SUM($AM$9:$AS$9)=SUM($AV$9:$BB$9),AM49,IF(AND(SUM($AV$9:$BB$9)&gt;42,SUM($AV$9:$BB$9)&lt;49),AM49,0))</f>
        <v>0</v>
      </c>
      <c r="AW49" s="52">
        <f t="shared" ref="AW49" si="624">IF(SUM($AM$9:$AS$9)=SUM($AV$9:$BB$9),AN49,IF(AND(SUM($AV$9:$BB$9)&gt;42,SUM($AV$9:$BB$9)&lt;49),AN49,0))</f>
        <v>0</v>
      </c>
      <c r="AX49" s="52">
        <f t="shared" ref="AX49" si="625">IF(SUM($AM$9:$AS$9)=SUM($AV$9:$BB$9),AO49,IF(AND(SUM($AV$9:$BB$9)&gt;42,SUM($AV$9:$BB$9)&lt;49),AO49,0))</f>
        <v>0</v>
      </c>
      <c r="AY49" s="52">
        <f t="shared" ref="AY49" si="626">IF(SUM($AM$9:$AS$9)=SUM($AV$9:$BB$9),AP49,IF(AND(SUM($AV$9:$BB$9)&gt;42,SUM($AV$9:$BB$9)&lt;49),AP49,0))</f>
        <v>0</v>
      </c>
      <c r="AZ49" s="53">
        <f t="shared" ref="AZ49" si="627">IF(SUM($AM$9:$AS$9)=SUM($AV$9:$BB$9),AQ49,IF(AND(SUM($AV$9:$BB$9)&gt;42,SUM($AV$9:$BB$9)&lt;49),AQ49,0))</f>
        <v>0</v>
      </c>
      <c r="BA49" s="54">
        <f t="shared" ref="BA49" si="628">IF(SUM($AM$9:$AS$9)=SUM($AV$9:$BB$9),AR49,IF(AND(SUM($AV$9:$BB$9)&gt;42,SUM($AV$9:$BB$9)&lt;49),AR49,0))</f>
        <v>0</v>
      </c>
      <c r="BB49" s="55">
        <f t="shared" ref="BB49" si="629">IF(SUM($AM$9:$AS$9)=SUM($AV$9:$BB$9),AS49,IF(AND(SUM($AV$9:$BB$9)&gt;42,SUM($AV$9:$BB$9)&lt;49),AS49,0))</f>
        <v>0</v>
      </c>
    </row>
    <row r="50" spans="1:54" ht="12.75" hidden="1" customHeight="1" x14ac:dyDescent="0.2">
      <c r="B50" s="93"/>
      <c r="C50" s="94"/>
      <c r="D50" s="95"/>
      <c r="E50" s="115"/>
      <c r="F50" s="140" t="b">
        <f t="shared" ref="F50" si="630">IF($B43=$B49,OR(F44,G49&lt;F49),G49&lt;F49)</f>
        <v>0</v>
      </c>
      <c r="G50" s="189">
        <f t="shared" ref="G50" si="631">IF(AND($B43=$B49,$B43&lt;&gt;"",$B43&lt;&gt;0),G49+G44,G49)</f>
        <v>18</v>
      </c>
      <c r="H50" s="120"/>
      <c r="I50" s="165">
        <f t="shared" si="612"/>
        <v>0</v>
      </c>
      <c r="J50" s="194">
        <f t="shared" ref="J50" si="632">7-COUNTIF(L49:R49,0)-COUNTIF(L49:R49,"")</f>
        <v>0</v>
      </c>
      <c r="K50" s="22">
        <f t="shared" si="614"/>
        <v>0</v>
      </c>
      <c r="L50" s="35">
        <f t="shared" ref="L50:R50" si="633">IF($B43=$B49,L49+L44,L49)</f>
        <v>0</v>
      </c>
      <c r="M50" s="35">
        <f t="shared" si="633"/>
        <v>0</v>
      </c>
      <c r="N50" s="35">
        <f t="shared" si="633"/>
        <v>0</v>
      </c>
      <c r="O50" s="35">
        <f t="shared" si="633"/>
        <v>0</v>
      </c>
      <c r="P50" s="36">
        <f t="shared" si="633"/>
        <v>0</v>
      </c>
      <c r="Q50" s="37">
        <f t="shared" si="633"/>
        <v>0</v>
      </c>
      <c r="R50" s="38">
        <f t="shared" si="633"/>
        <v>0</v>
      </c>
      <c r="S50" s="194">
        <f t="shared" ref="S50" si="634">7-COUNTIF(U49:AA49,0)-COUNTIF(U49:AA49,"")</f>
        <v>0</v>
      </c>
      <c r="T50" s="22">
        <f t="shared" si="616"/>
        <v>0</v>
      </c>
      <c r="U50" s="35">
        <f t="shared" ref="U50:AA50" si="635">IF($B43=$B49,U49+U44,U49)</f>
        <v>0</v>
      </c>
      <c r="V50" s="35">
        <f t="shared" si="635"/>
        <v>0</v>
      </c>
      <c r="W50" s="35">
        <f t="shared" si="635"/>
        <v>0</v>
      </c>
      <c r="X50" s="35">
        <f t="shared" si="635"/>
        <v>0</v>
      </c>
      <c r="Y50" s="36">
        <f t="shared" si="635"/>
        <v>0</v>
      </c>
      <c r="Z50" s="37">
        <f t="shared" si="635"/>
        <v>0</v>
      </c>
      <c r="AA50" s="38">
        <f t="shared" si="635"/>
        <v>0</v>
      </c>
      <c r="AB50" s="194">
        <f t="shared" ref="AB50" si="636">7-COUNTIF(AD49:AJ49,0)-COUNTIF(AD49:AJ49,"")</f>
        <v>0</v>
      </c>
      <c r="AC50" s="22">
        <f t="shared" si="618"/>
        <v>0</v>
      </c>
      <c r="AD50" s="35">
        <f t="shared" ref="AD50:AJ50" si="637">IF($B43=$B49,AD49+AD44,AD49)</f>
        <v>0</v>
      </c>
      <c r="AE50" s="35">
        <f t="shared" si="637"/>
        <v>0</v>
      </c>
      <c r="AF50" s="35">
        <f t="shared" si="637"/>
        <v>0</v>
      </c>
      <c r="AG50" s="35">
        <f t="shared" si="637"/>
        <v>0</v>
      </c>
      <c r="AH50" s="36">
        <f t="shared" si="637"/>
        <v>0</v>
      </c>
      <c r="AI50" s="37">
        <f t="shared" si="637"/>
        <v>0</v>
      </c>
      <c r="AJ50" s="38">
        <f t="shared" si="637"/>
        <v>0</v>
      </c>
      <c r="AK50" s="194">
        <f t="shared" ref="AK50" si="638">7-COUNTIF(AM49:AS49,0)-COUNTIF(AM49:AS49,"")</f>
        <v>0</v>
      </c>
      <c r="AL50" s="22">
        <f t="shared" si="620"/>
        <v>0</v>
      </c>
      <c r="AM50" s="35">
        <f t="shared" ref="AM50:AS50" si="639">IF($B43=$B49,AM49+AM44,AM49)</f>
        <v>0</v>
      </c>
      <c r="AN50" s="35">
        <f t="shared" si="639"/>
        <v>0</v>
      </c>
      <c r="AO50" s="35">
        <f t="shared" si="639"/>
        <v>0</v>
      </c>
      <c r="AP50" s="35">
        <f t="shared" si="639"/>
        <v>0</v>
      </c>
      <c r="AQ50" s="36">
        <f t="shared" si="639"/>
        <v>0</v>
      </c>
      <c r="AR50" s="37">
        <f t="shared" si="639"/>
        <v>0</v>
      </c>
      <c r="AS50" s="38">
        <f t="shared" si="639"/>
        <v>0</v>
      </c>
      <c r="AT50" s="194">
        <f t="shared" ref="AT50" si="640">7-COUNTIF(AV49:BB49,0)-COUNTIF(AV49:BB49,"")</f>
        <v>0</v>
      </c>
      <c r="AU50" s="22">
        <f t="shared" si="622"/>
        <v>0</v>
      </c>
      <c r="AV50" s="35">
        <f t="shared" ref="AV50:BB50" si="641">IF($B43=$B49,AV49+AV44,AV49)</f>
        <v>0</v>
      </c>
      <c r="AW50" s="35">
        <f t="shared" si="641"/>
        <v>0</v>
      </c>
      <c r="AX50" s="35">
        <f t="shared" si="641"/>
        <v>0</v>
      </c>
      <c r="AY50" s="35">
        <f t="shared" si="641"/>
        <v>0</v>
      </c>
      <c r="AZ50" s="36">
        <f t="shared" si="641"/>
        <v>0</v>
      </c>
      <c r="BA50" s="37">
        <f t="shared" si="641"/>
        <v>0</v>
      </c>
      <c r="BB50" s="38">
        <f t="shared" si="641"/>
        <v>0</v>
      </c>
    </row>
    <row r="51" spans="1:54" ht="15" hidden="1" customHeight="1" x14ac:dyDescent="0.2">
      <c r="B51" s="116"/>
      <c r="C51" s="117"/>
      <c r="D51" s="118"/>
      <c r="E51" s="119"/>
      <c r="F51" s="92"/>
      <c r="G51" s="190">
        <f t="shared" ref="G51" si="642">IF(AND($B43=$B49,$B43&lt;&gt;"",$B43&lt;&gt;0),F49+G45,F49)</f>
        <v>18</v>
      </c>
      <c r="H51" s="121"/>
      <c r="I51" s="165">
        <f t="shared" si="612"/>
        <v>0</v>
      </c>
      <c r="J51" s="195">
        <f t="shared" ref="J51" si="643">IF($B49=$B43,COUNTIF(L51:R51,0),COUNTIF(L52:R52,0)+COUNTIF(L52:R52,""))</f>
        <v>7</v>
      </c>
      <c r="K51" s="39">
        <f t="shared" ref="K51:R51" si="644">IF($B43=$B49,K52+K45,K52)</f>
        <v>0</v>
      </c>
      <c r="L51" s="40">
        <f t="shared" si="644"/>
        <v>0</v>
      </c>
      <c r="M51" s="40">
        <f t="shared" si="644"/>
        <v>0</v>
      </c>
      <c r="N51" s="40">
        <f t="shared" si="644"/>
        <v>0</v>
      </c>
      <c r="O51" s="40">
        <f t="shared" si="644"/>
        <v>0</v>
      </c>
      <c r="P51" s="41">
        <f t="shared" si="644"/>
        <v>0</v>
      </c>
      <c r="Q51" s="42">
        <f t="shared" si="644"/>
        <v>0</v>
      </c>
      <c r="R51" s="43">
        <f t="shared" si="644"/>
        <v>0</v>
      </c>
      <c r="S51" s="195">
        <f t="shared" ref="S51" si="645">IF($B49=$B43,COUNTIF(U51:AA51,0),COUNTIF(U52:AA52,0)+COUNTIF(U52:AA52,""))</f>
        <v>7</v>
      </c>
      <c r="T51" s="39">
        <f t="shared" ref="T51:AA51" si="646">IF($B43=$B49,T52+T45,T52)</f>
        <v>0</v>
      </c>
      <c r="U51" s="40">
        <f t="shared" si="646"/>
        <v>0</v>
      </c>
      <c r="V51" s="40">
        <f t="shared" si="646"/>
        <v>0</v>
      </c>
      <c r="W51" s="40">
        <f t="shared" si="646"/>
        <v>0</v>
      </c>
      <c r="X51" s="40">
        <f t="shared" si="646"/>
        <v>0</v>
      </c>
      <c r="Y51" s="41">
        <f t="shared" si="646"/>
        <v>0</v>
      </c>
      <c r="Z51" s="42">
        <f t="shared" si="646"/>
        <v>0</v>
      </c>
      <c r="AA51" s="43">
        <f t="shared" si="646"/>
        <v>0</v>
      </c>
      <c r="AB51" s="195">
        <f t="shared" ref="AB51" si="647">IF($B49=$B43,COUNTIF(AD51:AJ51,0),COUNTIF(AD52:AJ52,0)+COUNTIF(AD52:AJ52,""))</f>
        <v>7</v>
      </c>
      <c r="AC51" s="39">
        <f t="shared" ref="AC51:AJ51" si="648">IF($B43=$B49,AC52+AC45,AC52)</f>
        <v>0</v>
      </c>
      <c r="AD51" s="40">
        <f t="shared" si="648"/>
        <v>0</v>
      </c>
      <c r="AE51" s="40">
        <f t="shared" si="648"/>
        <v>0</v>
      </c>
      <c r="AF51" s="40">
        <f t="shared" si="648"/>
        <v>0</v>
      </c>
      <c r="AG51" s="40">
        <f t="shared" si="648"/>
        <v>0</v>
      </c>
      <c r="AH51" s="41">
        <f t="shared" si="648"/>
        <v>0</v>
      </c>
      <c r="AI51" s="42">
        <f t="shared" si="648"/>
        <v>0</v>
      </c>
      <c r="AJ51" s="43">
        <f t="shared" si="648"/>
        <v>0</v>
      </c>
      <c r="AK51" s="195">
        <f t="shared" ref="AK51" si="649">IF($B49=$B43,COUNTIF(AM51:AS51,0),COUNTIF(AM52:AS52,0)+COUNTIF(AM52:AS52,""))</f>
        <v>7</v>
      </c>
      <c r="AL51" s="39">
        <f t="shared" ref="AL51:AS51" si="650">IF($B43=$B49,AL52+AL45,AL52)</f>
        <v>0</v>
      </c>
      <c r="AM51" s="40">
        <f t="shared" si="650"/>
        <v>0</v>
      </c>
      <c r="AN51" s="40">
        <f t="shared" si="650"/>
        <v>0</v>
      </c>
      <c r="AO51" s="40">
        <f t="shared" si="650"/>
        <v>0</v>
      </c>
      <c r="AP51" s="40">
        <f t="shared" si="650"/>
        <v>0</v>
      </c>
      <c r="AQ51" s="41">
        <f t="shared" si="650"/>
        <v>0</v>
      </c>
      <c r="AR51" s="42">
        <f t="shared" si="650"/>
        <v>0</v>
      </c>
      <c r="AS51" s="43">
        <f t="shared" si="650"/>
        <v>0</v>
      </c>
      <c r="AT51" s="195">
        <f t="shared" ref="AT51" si="651">IF($B49=$B43,COUNTIF(AV51:BB51,0),COUNTIF(AV52:BB52,0)+COUNTIF(AV52:BB52,""))</f>
        <v>7</v>
      </c>
      <c r="AU51" s="39">
        <f t="shared" ref="AU51:BB51" si="652">IF($B43=$B49,AU52+AU45,AU52)</f>
        <v>0</v>
      </c>
      <c r="AV51" s="40">
        <f t="shared" si="652"/>
        <v>0</v>
      </c>
      <c r="AW51" s="40">
        <f t="shared" si="652"/>
        <v>0</v>
      </c>
      <c r="AX51" s="40">
        <f t="shared" si="652"/>
        <v>0</v>
      </c>
      <c r="AY51" s="40">
        <f t="shared" si="652"/>
        <v>0</v>
      </c>
      <c r="AZ51" s="41">
        <f t="shared" si="652"/>
        <v>0</v>
      </c>
      <c r="BA51" s="42">
        <f t="shared" si="652"/>
        <v>0</v>
      </c>
      <c r="BB51" s="43">
        <f t="shared" si="652"/>
        <v>0</v>
      </c>
    </row>
    <row r="52" spans="1:54" ht="15.75" customHeight="1" x14ac:dyDescent="0.2">
      <c r="A52" s="1">
        <f t="shared" ref="A52" si="653">A49</f>
        <v>0</v>
      </c>
      <c r="B52" s="313">
        <f t="shared" ref="B52" si="654">B46+1</f>
        <v>6</v>
      </c>
      <c r="C52" s="314"/>
      <c r="D52" s="314"/>
      <c r="E52" s="314"/>
      <c r="F52" s="31"/>
      <c r="G52" s="183"/>
      <c r="H52" s="122">
        <f t="shared" ref="H52" si="655">5-COUNTIF(AU49,0)-COUNTIF(AL49,0)-COUNTIF(AC49,0)-COUNTIF(T49,0)-COUNTIF(K49,0)</f>
        <v>0</v>
      </c>
      <c r="I52" s="165">
        <f t="shared" si="612"/>
        <v>0</v>
      </c>
      <c r="J52" s="187">
        <f t="shared" ref="J52" si="656">IF($B49=$B43,J46+IF($F49&lt;&gt;$G49,(K49+$G51-$G50)/$F49,K49/$F49),IF($F49&lt;&gt;G49,(K49+$G51-$G50)/$F49,K49/$F49))</f>
        <v>0</v>
      </c>
      <c r="K52" s="7">
        <f t="shared" ref="K52:K53" si="657">SUM(L52:R52)</f>
        <v>0</v>
      </c>
      <c r="L52" s="26">
        <f t="shared" ref="L52:R52" si="658">L49</f>
        <v>0</v>
      </c>
      <c r="M52" s="26">
        <f t="shared" si="658"/>
        <v>0</v>
      </c>
      <c r="N52" s="26">
        <f t="shared" si="658"/>
        <v>0</v>
      </c>
      <c r="O52" s="26">
        <f t="shared" si="658"/>
        <v>0</v>
      </c>
      <c r="P52" s="26">
        <f t="shared" si="658"/>
        <v>0</v>
      </c>
      <c r="Q52" s="29">
        <f t="shared" si="658"/>
        <v>0</v>
      </c>
      <c r="R52" s="23">
        <f t="shared" si="658"/>
        <v>0</v>
      </c>
      <c r="S52" s="187">
        <f t="shared" ref="S52" si="659">IF($B49=$B43,S46+IF($F49&lt;&gt;$G49,(T49+$G51-$G50)/$F49,T49/$F49),IF($F49&lt;&gt;P49,(T49+$G51-$G50)/$F49,T49/$F49))</f>
        <v>0</v>
      </c>
      <c r="T52" s="7">
        <f t="shared" ref="T52:T53" si="660">SUM(U52:AA52)</f>
        <v>0</v>
      </c>
      <c r="U52" s="26">
        <f t="shared" ref="U52:AA52" si="661">U49</f>
        <v>0</v>
      </c>
      <c r="V52" s="26">
        <f t="shared" si="661"/>
        <v>0</v>
      </c>
      <c r="W52" s="26">
        <f t="shared" si="661"/>
        <v>0</v>
      </c>
      <c r="X52" s="26">
        <f t="shared" si="661"/>
        <v>0</v>
      </c>
      <c r="Y52" s="113">
        <f t="shared" si="661"/>
        <v>0</v>
      </c>
      <c r="Z52" s="29">
        <f t="shared" si="661"/>
        <v>0</v>
      </c>
      <c r="AA52" s="23">
        <f t="shared" si="661"/>
        <v>0</v>
      </c>
      <c r="AB52" s="187">
        <f t="shared" ref="AB52" si="662">IF($B49=$B43,AB46+IF($F49&lt;&gt;$G49,(AC49+$G51-$G50)/$F49,AC49/$F49),IF($F49&lt;&gt;Y49,(AC49+$G51-$G50)/$F49,AC49/$F49))</f>
        <v>0</v>
      </c>
      <c r="AC52" s="7">
        <f t="shared" ref="AC52:AC53" si="663">SUM(AD52:AJ52)</f>
        <v>0</v>
      </c>
      <c r="AD52" s="26">
        <f t="shared" ref="AD52:AJ52" si="664">AD49</f>
        <v>0</v>
      </c>
      <c r="AE52" s="26">
        <f t="shared" si="664"/>
        <v>0</v>
      </c>
      <c r="AF52" s="26">
        <f t="shared" si="664"/>
        <v>0</v>
      </c>
      <c r="AG52" s="26">
        <f t="shared" si="664"/>
        <v>0</v>
      </c>
      <c r="AH52" s="113">
        <f t="shared" si="664"/>
        <v>0</v>
      </c>
      <c r="AI52" s="29">
        <f t="shared" si="664"/>
        <v>0</v>
      </c>
      <c r="AJ52" s="23">
        <f t="shared" si="664"/>
        <v>0</v>
      </c>
      <c r="AK52" s="187">
        <f t="shared" ref="AK52" si="665">IF($B49=$B43,AK46+IF($F49&lt;&gt;$G49,(AL49+$G51-$G50)/$F49,AL49/$F49),IF($F49&lt;&gt;AH49,(AL49+$G51-$G50)/$F49,AL49/$F49))</f>
        <v>0</v>
      </c>
      <c r="AL52" s="7">
        <f t="shared" ref="AL52:AL53" si="666">SUM(AM52:AS52)</f>
        <v>0</v>
      </c>
      <c r="AM52" s="26">
        <f t="shared" ref="AM52:AS52" si="667">AM49</f>
        <v>0</v>
      </c>
      <c r="AN52" s="26">
        <f t="shared" si="667"/>
        <v>0</v>
      </c>
      <c r="AO52" s="26">
        <f t="shared" si="667"/>
        <v>0</v>
      </c>
      <c r="AP52" s="26">
        <f t="shared" si="667"/>
        <v>0</v>
      </c>
      <c r="AQ52" s="113">
        <f t="shared" si="667"/>
        <v>0</v>
      </c>
      <c r="AR52" s="29">
        <f t="shared" si="667"/>
        <v>0</v>
      </c>
      <c r="AS52" s="23">
        <f t="shared" si="667"/>
        <v>0</v>
      </c>
      <c r="AT52" s="187">
        <f t="shared" ref="AT52" si="668">IF($B49=$B43,AT46+IF($F49&lt;&gt;$G49,(AU49+$G51-$G50)/$F49,AU49/$F49),IF($F49&lt;&gt;AQ49,(AU49+$G51-$G50)/$F49,AU49/$F49))</f>
        <v>0</v>
      </c>
      <c r="AU52" s="7">
        <f t="shared" ref="AU52:AU53" si="669">SUM(AV52:BB52)</f>
        <v>0</v>
      </c>
      <c r="AV52" s="6">
        <f t="shared" ref="AV52" si="670">IF(SUM($AM$9:$AS$9)=SUM($AV$9:$BB$9),AV49,IF(AND(SUM($AV$9:$BB$9)&gt;42,SUM($AV$9:$BB$9)&lt;49),AV49,0))</f>
        <v>0</v>
      </c>
      <c r="AW52" s="6">
        <f t="shared" ref="AW52:BB52" si="671">IF(SUM($AM$9:$AS$9)=SUM($AV$9:$BB$9),AW49,IF(AND(SUM($AV$9:$BB$9)&gt;42,SUM($AV$9:$BB$9)&lt;49),AW49,0))</f>
        <v>0</v>
      </c>
      <c r="AX52" s="6">
        <f t="shared" si="671"/>
        <v>0</v>
      </c>
      <c r="AY52" s="6">
        <f t="shared" si="671"/>
        <v>0</v>
      </c>
      <c r="AZ52" s="26">
        <f t="shared" si="671"/>
        <v>0</v>
      </c>
      <c r="BA52" s="29">
        <f t="shared" si="671"/>
        <v>0</v>
      </c>
      <c r="BB52" s="23">
        <f t="shared" si="671"/>
        <v>0</v>
      </c>
    </row>
    <row r="53" spans="1:54" ht="15.75" customHeight="1" x14ac:dyDescent="0.2">
      <c r="A53" s="1">
        <f t="shared" ref="A53:A54" si="672">A52</f>
        <v>0</v>
      </c>
      <c r="B53" s="313"/>
      <c r="C53" s="314"/>
      <c r="D53" s="314"/>
      <c r="E53" s="314"/>
      <c r="F53" s="31"/>
      <c r="G53" s="183"/>
      <c r="H53" s="123">
        <f t="shared" ref="H53" si="673">IF($B49=$B43,H47+F53,$F53)</f>
        <v>0</v>
      </c>
      <c r="I53" s="165">
        <f t="shared" si="612"/>
        <v>0</v>
      </c>
      <c r="J53" s="141">
        <f t="shared" ref="J53" si="674">IF($H52=0,0,IF($B43=$B49,IF($H54&gt;0,$H54+J47,K49+J47),IF($H54&gt;0,$H54,K49)))</f>
        <v>0</v>
      </c>
      <c r="K53" s="7">
        <f t="shared" si="657"/>
        <v>0</v>
      </c>
      <c r="L53" s="6"/>
      <c r="M53" s="6"/>
      <c r="N53" s="6"/>
      <c r="O53" s="6"/>
      <c r="P53" s="26"/>
      <c r="Q53" s="29"/>
      <c r="R53" s="23"/>
      <c r="S53" s="141">
        <f t="shared" ref="S53" si="675">IF($H52=0,0,IF($B43=$B49,IF($H54&gt;0,$H54+S47,T49+S47),IF($H54&gt;0,$H54,T49)))</f>
        <v>0</v>
      </c>
      <c r="T53" s="7">
        <f t="shared" si="660"/>
        <v>0</v>
      </c>
      <c r="U53" s="6"/>
      <c r="V53" s="6"/>
      <c r="W53" s="6"/>
      <c r="X53" s="6"/>
      <c r="Y53" s="26"/>
      <c r="Z53" s="29"/>
      <c r="AA53" s="23"/>
      <c r="AB53" s="141">
        <f t="shared" ref="AB53" si="676">IF($H52=0,0,IF($B43=$B49,IF($H54&gt;0,$H54+AB47,AC49+AB47),IF($H54&gt;0,$H54,AC49)))</f>
        <v>0</v>
      </c>
      <c r="AC53" s="7">
        <f t="shared" si="663"/>
        <v>0</v>
      </c>
      <c r="AD53" s="6"/>
      <c r="AE53" s="6"/>
      <c r="AF53" s="6"/>
      <c r="AG53" s="6"/>
      <c r="AH53" s="26"/>
      <c r="AI53" s="29"/>
      <c r="AJ53" s="23"/>
      <c r="AK53" s="141">
        <f t="shared" ref="AK53" si="677">IF($H52=0,0,IF($B43=$B49,IF($H54&gt;0,$H54+AK47,AL49+AK47),IF($H54&gt;0,$H54,AL49)))</f>
        <v>0</v>
      </c>
      <c r="AL53" s="7">
        <f t="shared" si="666"/>
        <v>0</v>
      </c>
      <c r="AM53" s="6"/>
      <c r="AN53" s="6"/>
      <c r="AO53" s="6"/>
      <c r="AP53" s="6"/>
      <c r="AQ53" s="26"/>
      <c r="AR53" s="29"/>
      <c r="AS53" s="23"/>
      <c r="AT53" s="141">
        <f t="shared" ref="AT53" si="678">IF($H52=0,0,IF($B43=$B49,IF($H54&gt;0,$H54+AT47,AU49+AT47),IF($H54&gt;0,$H54,AU49)))</f>
        <v>0</v>
      </c>
      <c r="AU53" s="7">
        <f t="shared" si="669"/>
        <v>0</v>
      </c>
      <c r="AV53" s="6"/>
      <c r="AW53" s="6"/>
      <c r="AX53" s="6"/>
      <c r="AY53" s="6"/>
      <c r="AZ53" s="26"/>
      <c r="BA53" s="29"/>
      <c r="BB53" s="23"/>
    </row>
    <row r="54" spans="1:54" ht="18.75" customHeight="1" thickBot="1" x14ac:dyDescent="0.25">
      <c r="A54" s="1">
        <f t="shared" si="672"/>
        <v>0</v>
      </c>
      <c r="B54" s="323" t="str">
        <f>IF(B49="",Wydruk!$AE$6,IF(J50=0,Wydruk!$AE$7,IF(AND(G50&lt;G51,B49&lt;&gt;$B55),Wydruk!$AE$13,IF(AND($B49=$B43,$B49&lt;&gt;$B55),IF(OR(OR(J54&lt;4,J54&gt;5),OR(S54&lt;4,S54&gt;5),OR(AB54&lt;4,AB54&gt;5),OR(AK54&lt;4,AK54&gt;5),OR(AND(AT54&lt;4,AT54&gt;0),AT54&gt;5)),Wydruk!$AE$8,Wydruk!$AE$9),IF($B49=$B55,IF($F53&lt;&gt;0,Wydruk!$AE$12,Wydruk!$AE$10),IF(OR(OR(J50&lt;4,J50&gt;5),OR(S50&lt;4,S50&gt;5),OR(AB50&lt;4,AB50&gt;5),OR(AK50&lt;4,AK50&gt;5),OR(AND(AT50&lt;4,AT50&gt;0),AT50&gt;5)),Wydruk!$AE$8,Wydruk!$AE$11))))))</f>
        <v>Uzupełnij liczby godzin tygodniowego planu</v>
      </c>
      <c r="C54" s="324"/>
      <c r="D54" s="324"/>
      <c r="E54" s="324"/>
      <c r="F54" s="173">
        <f>listopad!F54</f>
        <v>0</v>
      </c>
      <c r="G54" s="184">
        <f>listopad!G54</f>
        <v>0</v>
      </c>
      <c r="H54" s="191">
        <f t="shared" ref="H54" si="679">IF(OR($G54=0,$F54=0,$G54="",$F54=""),0,$G54/$F54)</f>
        <v>0</v>
      </c>
      <c r="I54" s="193"/>
      <c r="J54" s="176">
        <f t="shared" ref="J54" si="680">IF($B43=$B49,IF(L49+L44&gt;0,1,0)+IF(M49+M44&gt;0,1,0)+IF(N49+N44&gt;0,1,0)+IF(O49+O44&gt;0,1,0)+IF(P49+P44&gt;0,1,0)+IF(Q49+Q44&gt;0,1,0)+IF(R49+R44&gt;0,1,0),J50)</f>
        <v>0</v>
      </c>
      <c r="K54" s="133">
        <f t="shared" ref="K54" si="681">IF(OR($B49=$B55,J54=0,(K50-Q54+O54)&lt;=0),0,(K50-Q54+O54)/J54)</f>
        <v>0</v>
      </c>
      <c r="L54" s="137">
        <f t="shared" ref="L54" si="682">IF(K54*(7-J51)&lt;=0,0,K54*(7-J51))</f>
        <v>0</v>
      </c>
      <c r="M54" s="311">
        <f t="shared" ref="M54" si="683">ROUND(IF(OR(K51-K54*(7-J51)+P54&lt;0,$B49=$B55,K54&lt;=0,K51=0),0,IF(K51-K54*(7-J51)+P54&gt;Q54-O54+P54,Q54-O54+P54,K51-K54*(7-J51)+P54)),1)</f>
        <v>0</v>
      </c>
      <c r="N54" s="312"/>
      <c r="O54" s="139">
        <f t="shared" ref="O54" si="684">IF(OR($B49=$B55,J50=0),0,IF($B49=$B43,J49,$F49))</f>
        <v>0</v>
      </c>
      <c r="P54" s="30">
        <f t="shared" ref="P54" si="685">IF(OR($B49=$B55,J54=0),0,$G51-$G50)</f>
        <v>0</v>
      </c>
      <c r="Q54" s="134">
        <f t="shared" ref="Q54" si="686">IF(OR($B49=$B55,J54=0),0,J53)</f>
        <v>0</v>
      </c>
      <c r="R54" s="138">
        <f t="shared" ref="R54" si="687">IF($B49=$B55,0,K51)</f>
        <v>0</v>
      </c>
      <c r="S54" s="176">
        <f t="shared" ref="S54" si="688">IF($B43=$B49,IF(U49+U44&gt;0,1,0)+IF(V49+V44&gt;0,1,0)+IF(W49+W44&gt;0,1,0)+IF(X49+X44&gt;0,1,0)+IF(Y49+Y44&gt;0,1,0)+IF(Z49+Z44&gt;0,1,0)+IF(AA49+AA44&gt;0,1,0),S50)</f>
        <v>0</v>
      </c>
      <c r="T54" s="133">
        <f t="shared" ref="T54" si="689">IF(OR($B49=$B55,S54=0,(T50-Z54+X54)&lt;=0),0,(T50-Z54+X54)/S54)</f>
        <v>0</v>
      </c>
      <c r="U54" s="137">
        <f t="shared" ref="U54" si="690">IF(T54*(7-S51)&lt;=0,0,T54*(7-S51))</f>
        <v>0</v>
      </c>
      <c r="V54" s="311">
        <f t="shared" ref="V54" si="691">ROUND(IF(OR(T51-T54*(7-S51)+Y54&lt;0,$B49=$B55,T54&lt;=0,T51=0),0,IF(T51-T54*(7-S51)+Y54&gt;Z54-X54+Y54,Z54-X54+Y54,T51-T54*(7-S51)+Y54)),1)</f>
        <v>0</v>
      </c>
      <c r="W54" s="312"/>
      <c r="X54" s="139">
        <f t="shared" ref="X54" si="692">IF(OR($B49=$B55,S50=0),0,IF($B49=$B43,S49,$F49))</f>
        <v>0</v>
      </c>
      <c r="Y54" s="30">
        <f t="shared" ref="Y54" si="693">IF(OR($B49=$B55,S54=0),0,$G51-$G50)</f>
        <v>0</v>
      </c>
      <c r="Z54" s="134">
        <f t="shared" ref="Z54" si="694">IF(OR($B49=$B55,S54=0),0,S53)</f>
        <v>0</v>
      </c>
      <c r="AA54" s="138">
        <f t="shared" ref="AA54" si="695">IF($B49=$B55,0,T51)</f>
        <v>0</v>
      </c>
      <c r="AB54" s="176">
        <f t="shared" ref="AB54" si="696">IF($B43=$B49,IF(AD49+AD44&gt;0,1,0)+IF(AE49+AE44&gt;0,1,0)+IF(AF49+AF44&gt;0,1,0)+IF(AG49+AG44&gt;0,1,0)+IF(AH49+AH44&gt;0,1,0)+IF(AI49+AI44&gt;0,1,0)+IF(AJ49+AJ44&gt;0,1,0),AB50)</f>
        <v>0</v>
      </c>
      <c r="AC54" s="133">
        <f t="shared" ref="AC54" si="697">IF(OR($B49=$B55,AB54=0,(AC50-AI54+AG54)&lt;=0),0,(AC50-AI54+AG54)/AB54)</f>
        <v>0</v>
      </c>
      <c r="AD54" s="137">
        <f t="shared" ref="AD54" si="698">IF(AC54*(7-AB51)&lt;=0,0,AC54*(7-AB51))</f>
        <v>0</v>
      </c>
      <c r="AE54" s="311">
        <f t="shared" ref="AE54" si="699">ROUND(IF(OR(AC51-AC54*(7-AB51)+AH54&lt;0,$B49=$B55,AC54&lt;=0,AC51=0),0,IF(AC51-AC54*(7-AB51)+AH54&gt;AI54-AG54+AH54,AI54-AG54+AH54,AC51-AC54*(7-AB51)+AH54)),1)</f>
        <v>0</v>
      </c>
      <c r="AF54" s="312"/>
      <c r="AG54" s="139">
        <f t="shared" ref="AG54" si="700">IF(OR($B49=$B55,AB50=0),0,IF($B49=$B43,AB49,$F49))</f>
        <v>0</v>
      </c>
      <c r="AH54" s="30">
        <f t="shared" ref="AH54" si="701">IF(OR($B49=$B55,AB54=0),0,$G51-$G50)</f>
        <v>0</v>
      </c>
      <c r="AI54" s="134">
        <f t="shared" ref="AI54" si="702">IF(OR($B49=$B55,AB54=0),0,AB53)</f>
        <v>0</v>
      </c>
      <c r="AJ54" s="138">
        <f t="shared" ref="AJ54" si="703">IF($B49=$B55,0,AC51)</f>
        <v>0</v>
      </c>
      <c r="AK54" s="176">
        <f t="shared" ref="AK54" si="704">IF($B43=$B49,IF(AM49+AM44&gt;0,1,0)+IF(AN49+AN44&gt;0,1,0)+IF(AO49+AO44&gt;0,1,0)+IF(AP49+AP44&gt;0,1,0)+IF(AQ49+AQ44&gt;0,1,0)+IF(AR49+AR44&gt;0,1,0)+IF(AS49+AS44&gt;0,1,0),AK50)</f>
        <v>0</v>
      </c>
      <c r="AL54" s="133">
        <f t="shared" ref="AL54" si="705">IF(OR($B49=$B55,AK54=0,(AL50-AR54+AP54)&lt;=0),0,(AL50-AR54+AP54)/AK54)</f>
        <v>0</v>
      </c>
      <c r="AM54" s="137">
        <f t="shared" ref="AM54" si="706">IF(AL54*(7-AK51)&lt;=0,0,AL54*(7-AK51))</f>
        <v>0</v>
      </c>
      <c r="AN54" s="311">
        <f t="shared" ref="AN54" si="707">ROUND(IF(OR(AL51-AL54*(7-AK51)+AQ54&lt;0,$B49=$B55,AL54&lt;=0,AL51=0),0,IF(AL51-AL54*(7-AK51)+AQ54&gt;AR54-AP54+AQ54,AR54-AP54+AQ54,AL51-AL54*(7-AK51)+AQ54)),1)</f>
        <v>0</v>
      </c>
      <c r="AO54" s="312"/>
      <c r="AP54" s="139">
        <f t="shared" ref="AP54" si="708">IF(OR($B49=$B55,AK50=0),0,IF($B49=$B43,AK49,$F49))</f>
        <v>0</v>
      </c>
      <c r="AQ54" s="30">
        <f t="shared" ref="AQ54" si="709">IF(OR($B49=$B55,AK54=0),0,$G51-$G50)</f>
        <v>0</v>
      </c>
      <c r="AR54" s="134">
        <f t="shared" ref="AR54" si="710">IF(OR($B49=$B55,AK54=0),0,AK53)</f>
        <v>0</v>
      </c>
      <c r="AS54" s="138">
        <f t="shared" ref="AS54" si="711">IF($B49=$B55,0,AL51)</f>
        <v>0</v>
      </c>
      <c r="AT54" s="176">
        <f t="shared" ref="AT54" si="712">IF($B43=$B49,IF(AV49+AV44&gt;0,1,0)+IF(AW49+AW44&gt;0,1,0)+IF(AX49+AX44&gt;0,1,0)+IF(AY49+AY44&gt;0,1,0)+IF(AZ49+AZ44&gt;0,1,0)+IF(BA49+BA44&gt;0,1,0)+IF(BB49+BB44&gt;0,1,0),AT50)</f>
        <v>0</v>
      </c>
      <c r="AU54" s="133">
        <f t="shared" ref="AU54" si="713">IF(OR($B49=$B55,AT54=0,(AU50-BA54+AY54)&lt;=0),0,(AU50-BA54+AY54)/AT54)</f>
        <v>0</v>
      </c>
      <c r="AV54" s="137">
        <f t="shared" ref="AV54" si="714">IF(AU54*(7-AT51)&lt;=0,0,AU54*(7-AT51))</f>
        <v>0</v>
      </c>
      <c r="AW54" s="311">
        <f t="shared" ref="AW54" si="715">ROUND(IF(OR(AU51-AU54*(7-AT51)+AZ54&lt;0,$B49=$B55,AU54&lt;=0,AU51=0),0,IF(AU51-AU54*(7-AT51)+AZ54&gt;BA54-AY54+AZ54,BA54-AY54+AZ54,AU51-AU54*(7-AT51)+AZ54)),1)</f>
        <v>0</v>
      </c>
      <c r="AX54" s="312"/>
      <c r="AY54" s="139">
        <f t="shared" ref="AY54" si="716">IF(OR($B49=$B55,AT50=0),0,IF($B49=$B43,AT49,$F49))</f>
        <v>0</v>
      </c>
      <c r="AZ54" s="30">
        <f t="shared" ref="AZ54" si="717">IF(OR($B49=$B55,AT54=0),0,$G51-$G50)</f>
        <v>0</v>
      </c>
      <c r="BA54" s="134">
        <f t="shared" ref="BA54" si="718">IF(OR($B49=$B55,AT54=0),0,AT53)</f>
        <v>0</v>
      </c>
      <c r="BB54" s="138">
        <f t="shared" ref="BB54" si="719">IF($B49=$B55,0,AU51)</f>
        <v>0</v>
      </c>
    </row>
    <row r="55" spans="1:54" ht="15.75" x14ac:dyDescent="0.2">
      <c r="A55" s="1">
        <f t="shared" ref="A55" si="720">IF(B55="","1. Niewypełnione",B55)</f>
        <v>0</v>
      </c>
      <c r="B55" s="320">
        <f>listopad!B55</f>
        <v>0</v>
      </c>
      <c r="C55" s="321">
        <f>listopad!C55</f>
        <v>0</v>
      </c>
      <c r="D55" s="321">
        <f>listopad!D55</f>
        <v>0</v>
      </c>
      <c r="E55" s="321">
        <f>listopad!E55</f>
        <v>0</v>
      </c>
      <c r="F55" s="177">
        <f>listopad!F55</f>
        <v>18</v>
      </c>
      <c r="G55" s="185">
        <f>listopad!G55</f>
        <v>18</v>
      </c>
      <c r="H55" s="177"/>
      <c r="I55" s="192">
        <f t="shared" ref="I55:I59" si="721">K55+T55+AC55+AL55+AU55</f>
        <v>0</v>
      </c>
      <c r="J55" s="186">
        <f t="shared" ref="J55" si="722">IF(OR($B55=$B61,J58=0),0,ROUND((K56+P60)/J58,0))</f>
        <v>0</v>
      </c>
      <c r="K55" s="51">
        <f t="shared" ref="K55:K56" si="723">SUM(L55:R55)</f>
        <v>0</v>
      </c>
      <c r="L55" s="52">
        <f>listopad!L55</f>
        <v>0</v>
      </c>
      <c r="M55" s="52">
        <f>listopad!M55</f>
        <v>0</v>
      </c>
      <c r="N55" s="52">
        <f>listopad!N55</f>
        <v>0</v>
      </c>
      <c r="O55" s="52">
        <f>listopad!O55</f>
        <v>0</v>
      </c>
      <c r="P55" s="53">
        <f>listopad!P55</f>
        <v>0</v>
      </c>
      <c r="Q55" s="54">
        <f>listopad!Q55</f>
        <v>0</v>
      </c>
      <c r="R55" s="55">
        <f>listopad!R55</f>
        <v>0</v>
      </c>
      <c r="S55" s="188">
        <f t="shared" ref="S55" si="724">IF(OR($B55=$B61,S58=0),0,ROUND((T56+Y60)/S58,0))</f>
        <v>0</v>
      </c>
      <c r="T55" s="51">
        <f t="shared" ref="T55:T56" si="725">SUM(U55:AA55)</f>
        <v>0</v>
      </c>
      <c r="U55" s="52">
        <f>listopad!U55</f>
        <v>0</v>
      </c>
      <c r="V55" s="52">
        <f>listopad!V55</f>
        <v>0</v>
      </c>
      <c r="W55" s="52">
        <f>listopad!W55</f>
        <v>0</v>
      </c>
      <c r="X55" s="52">
        <f>listopad!X55</f>
        <v>0</v>
      </c>
      <c r="Y55" s="53">
        <f>listopad!Y55</f>
        <v>0</v>
      </c>
      <c r="Z55" s="54">
        <f>listopad!Z55</f>
        <v>0</v>
      </c>
      <c r="AA55" s="55">
        <f>listopad!AA55</f>
        <v>0</v>
      </c>
      <c r="AB55" s="188">
        <f t="shared" ref="AB55" si="726">IF(OR($B55=$B61,AB58=0),0,ROUND((AC56+AH60)/AB58,0))</f>
        <v>0</v>
      </c>
      <c r="AC55" s="51">
        <f t="shared" ref="AC55:AC56" si="727">SUM(AD55:AJ55)</f>
        <v>0</v>
      </c>
      <c r="AD55" s="52">
        <f>listopad!AD55</f>
        <v>0</v>
      </c>
      <c r="AE55" s="52">
        <f>listopad!AE55</f>
        <v>0</v>
      </c>
      <c r="AF55" s="52">
        <f>listopad!AF55</f>
        <v>0</v>
      </c>
      <c r="AG55" s="52">
        <f>listopad!AG55</f>
        <v>0</v>
      </c>
      <c r="AH55" s="53">
        <f>listopad!AH55</f>
        <v>0</v>
      </c>
      <c r="AI55" s="54">
        <f>listopad!AI55</f>
        <v>0</v>
      </c>
      <c r="AJ55" s="55">
        <f>listopad!AJ55</f>
        <v>0</v>
      </c>
      <c r="AK55" s="188">
        <f t="shared" ref="AK55" si="728">IF(OR($B55=$B61,AK58=0),0,ROUND((AL56+AQ60)/AK58,0))</f>
        <v>0</v>
      </c>
      <c r="AL55" s="51">
        <f t="shared" ref="AL55:AL56" si="729">SUM(AM55:AS55)</f>
        <v>0</v>
      </c>
      <c r="AM55" s="52">
        <f>listopad!AM55</f>
        <v>0</v>
      </c>
      <c r="AN55" s="52">
        <f>listopad!AN55</f>
        <v>0</v>
      </c>
      <c r="AO55" s="52">
        <f>listopad!AO55</f>
        <v>0</v>
      </c>
      <c r="AP55" s="52">
        <f>listopad!AP55</f>
        <v>0</v>
      </c>
      <c r="AQ55" s="53">
        <f>listopad!AQ55</f>
        <v>0</v>
      </c>
      <c r="AR55" s="54">
        <f>listopad!AR55</f>
        <v>0</v>
      </c>
      <c r="AS55" s="55">
        <f>listopad!AS55</f>
        <v>0</v>
      </c>
      <c r="AT55" s="188">
        <f t="shared" ref="AT55" si="730">IF(OR($B55=$B61,AT58=0),0,ROUND((AU56+AZ60)/AT58,0))</f>
        <v>0</v>
      </c>
      <c r="AU55" s="51">
        <f t="shared" ref="AU55:AU56" si="731">SUM(AV55:BB55)</f>
        <v>0</v>
      </c>
      <c r="AV55" s="52">
        <f t="shared" ref="AV55" si="732">IF(SUM($AM$9:$AS$9)=SUM($AV$9:$BB$9),AM55,IF(AND(SUM($AV$9:$BB$9)&gt;42,SUM($AV$9:$BB$9)&lt;49),AM55,0))</f>
        <v>0</v>
      </c>
      <c r="AW55" s="52">
        <f t="shared" ref="AW55" si="733">IF(SUM($AM$9:$AS$9)=SUM($AV$9:$BB$9),AN55,IF(AND(SUM($AV$9:$BB$9)&gt;42,SUM($AV$9:$BB$9)&lt;49),AN55,0))</f>
        <v>0</v>
      </c>
      <c r="AX55" s="52">
        <f t="shared" ref="AX55" si="734">IF(SUM($AM$9:$AS$9)=SUM($AV$9:$BB$9),AO55,IF(AND(SUM($AV$9:$BB$9)&gt;42,SUM($AV$9:$BB$9)&lt;49),AO55,0))</f>
        <v>0</v>
      </c>
      <c r="AY55" s="52">
        <f t="shared" ref="AY55" si="735">IF(SUM($AM$9:$AS$9)=SUM($AV$9:$BB$9),AP55,IF(AND(SUM($AV$9:$BB$9)&gt;42,SUM($AV$9:$BB$9)&lt;49),AP55,0))</f>
        <v>0</v>
      </c>
      <c r="AZ55" s="53">
        <f t="shared" ref="AZ55" si="736">IF(SUM($AM$9:$AS$9)=SUM($AV$9:$BB$9),AQ55,IF(AND(SUM($AV$9:$BB$9)&gt;42,SUM($AV$9:$BB$9)&lt;49),AQ55,0))</f>
        <v>0</v>
      </c>
      <c r="BA55" s="54">
        <f t="shared" ref="BA55" si="737">IF(SUM($AM$9:$AS$9)=SUM($AV$9:$BB$9),AR55,IF(AND(SUM($AV$9:$BB$9)&gt;42,SUM($AV$9:$BB$9)&lt;49),AR55,0))</f>
        <v>0</v>
      </c>
      <c r="BB55" s="55">
        <f t="shared" ref="BB55" si="738">IF(SUM($AM$9:$AS$9)=SUM($AV$9:$BB$9),AS55,IF(AND(SUM($AV$9:$BB$9)&gt;42,SUM($AV$9:$BB$9)&lt;49),AS55,0))</f>
        <v>0</v>
      </c>
    </row>
    <row r="56" spans="1:54" ht="12.75" hidden="1" customHeight="1" x14ac:dyDescent="0.2">
      <c r="B56" s="93"/>
      <c r="C56" s="94"/>
      <c r="D56" s="95"/>
      <c r="E56" s="115"/>
      <c r="F56" s="140" t="b">
        <f t="shared" ref="F56" si="739">IF($B49=$B55,OR(F50,G55&lt;F55),G55&lt;F55)</f>
        <v>0</v>
      </c>
      <c r="G56" s="189">
        <f t="shared" ref="G56" si="740">IF(AND($B49=$B55,$B49&lt;&gt;"",$B49&lt;&gt;0),G55+G50,G55)</f>
        <v>18</v>
      </c>
      <c r="H56" s="120"/>
      <c r="I56" s="165">
        <f t="shared" si="721"/>
        <v>0</v>
      </c>
      <c r="J56" s="194">
        <f t="shared" ref="J56" si="741">7-COUNTIF(L55:R55,0)-COUNTIF(L55:R55,"")</f>
        <v>0</v>
      </c>
      <c r="K56" s="22">
        <f t="shared" si="723"/>
        <v>0</v>
      </c>
      <c r="L56" s="35">
        <f t="shared" ref="L56:R56" si="742">IF($B49=$B55,L55+L50,L55)</f>
        <v>0</v>
      </c>
      <c r="M56" s="35">
        <f t="shared" si="742"/>
        <v>0</v>
      </c>
      <c r="N56" s="35">
        <f t="shared" si="742"/>
        <v>0</v>
      </c>
      <c r="O56" s="35">
        <f t="shared" si="742"/>
        <v>0</v>
      </c>
      <c r="P56" s="36">
        <f t="shared" si="742"/>
        <v>0</v>
      </c>
      <c r="Q56" s="37">
        <f t="shared" si="742"/>
        <v>0</v>
      </c>
      <c r="R56" s="38">
        <f t="shared" si="742"/>
        <v>0</v>
      </c>
      <c r="S56" s="194">
        <f t="shared" ref="S56" si="743">7-COUNTIF(U55:AA55,0)-COUNTIF(U55:AA55,"")</f>
        <v>0</v>
      </c>
      <c r="T56" s="22">
        <f t="shared" si="725"/>
        <v>0</v>
      </c>
      <c r="U56" s="35">
        <f t="shared" ref="U56:AA56" si="744">IF($B49=$B55,U55+U50,U55)</f>
        <v>0</v>
      </c>
      <c r="V56" s="35">
        <f t="shared" si="744"/>
        <v>0</v>
      </c>
      <c r="W56" s="35">
        <f t="shared" si="744"/>
        <v>0</v>
      </c>
      <c r="X56" s="35">
        <f t="shared" si="744"/>
        <v>0</v>
      </c>
      <c r="Y56" s="36">
        <f t="shared" si="744"/>
        <v>0</v>
      </c>
      <c r="Z56" s="37">
        <f t="shared" si="744"/>
        <v>0</v>
      </c>
      <c r="AA56" s="38">
        <f t="shared" si="744"/>
        <v>0</v>
      </c>
      <c r="AB56" s="194">
        <f t="shared" ref="AB56" si="745">7-COUNTIF(AD55:AJ55,0)-COUNTIF(AD55:AJ55,"")</f>
        <v>0</v>
      </c>
      <c r="AC56" s="22">
        <f t="shared" si="727"/>
        <v>0</v>
      </c>
      <c r="AD56" s="35">
        <f t="shared" ref="AD56:AJ56" si="746">IF($B49=$B55,AD55+AD50,AD55)</f>
        <v>0</v>
      </c>
      <c r="AE56" s="35">
        <f t="shared" si="746"/>
        <v>0</v>
      </c>
      <c r="AF56" s="35">
        <f t="shared" si="746"/>
        <v>0</v>
      </c>
      <c r="AG56" s="35">
        <f t="shared" si="746"/>
        <v>0</v>
      </c>
      <c r="AH56" s="36">
        <f t="shared" si="746"/>
        <v>0</v>
      </c>
      <c r="AI56" s="37">
        <f t="shared" si="746"/>
        <v>0</v>
      </c>
      <c r="AJ56" s="38">
        <f t="shared" si="746"/>
        <v>0</v>
      </c>
      <c r="AK56" s="194">
        <f t="shared" ref="AK56" si="747">7-COUNTIF(AM55:AS55,0)-COUNTIF(AM55:AS55,"")</f>
        <v>0</v>
      </c>
      <c r="AL56" s="22">
        <f t="shared" si="729"/>
        <v>0</v>
      </c>
      <c r="AM56" s="35">
        <f t="shared" ref="AM56:AS56" si="748">IF($B49=$B55,AM55+AM50,AM55)</f>
        <v>0</v>
      </c>
      <c r="AN56" s="35">
        <f t="shared" si="748"/>
        <v>0</v>
      </c>
      <c r="AO56" s="35">
        <f t="shared" si="748"/>
        <v>0</v>
      </c>
      <c r="AP56" s="35">
        <f t="shared" si="748"/>
        <v>0</v>
      </c>
      <c r="AQ56" s="36">
        <f t="shared" si="748"/>
        <v>0</v>
      </c>
      <c r="AR56" s="37">
        <f t="shared" si="748"/>
        <v>0</v>
      </c>
      <c r="AS56" s="38">
        <f t="shared" si="748"/>
        <v>0</v>
      </c>
      <c r="AT56" s="194">
        <f t="shared" ref="AT56" si="749">7-COUNTIF(AV55:BB55,0)-COUNTIF(AV55:BB55,"")</f>
        <v>0</v>
      </c>
      <c r="AU56" s="22">
        <f t="shared" si="731"/>
        <v>0</v>
      </c>
      <c r="AV56" s="35">
        <f t="shared" ref="AV56:BB56" si="750">IF($B49=$B55,AV55+AV50,AV55)</f>
        <v>0</v>
      </c>
      <c r="AW56" s="35">
        <f t="shared" si="750"/>
        <v>0</v>
      </c>
      <c r="AX56" s="35">
        <f t="shared" si="750"/>
        <v>0</v>
      </c>
      <c r="AY56" s="35">
        <f t="shared" si="750"/>
        <v>0</v>
      </c>
      <c r="AZ56" s="36">
        <f t="shared" si="750"/>
        <v>0</v>
      </c>
      <c r="BA56" s="37">
        <f t="shared" si="750"/>
        <v>0</v>
      </c>
      <c r="BB56" s="38">
        <f t="shared" si="750"/>
        <v>0</v>
      </c>
    </row>
    <row r="57" spans="1:54" ht="15" hidden="1" customHeight="1" x14ac:dyDescent="0.2">
      <c r="B57" s="116"/>
      <c r="C57" s="117"/>
      <c r="D57" s="118"/>
      <c r="E57" s="119"/>
      <c r="F57" s="92"/>
      <c r="G57" s="190">
        <f t="shared" ref="G57" si="751">IF(AND($B49=$B55,$B49&lt;&gt;"",$B49&lt;&gt;0),F55+G51,F55)</f>
        <v>18</v>
      </c>
      <c r="H57" s="121"/>
      <c r="I57" s="165">
        <f t="shared" si="721"/>
        <v>0</v>
      </c>
      <c r="J57" s="195">
        <f t="shared" ref="J57" si="752">IF($B55=$B49,COUNTIF(L57:R57,0),COUNTIF(L58:R58,0)+COUNTIF(L58:R58,""))</f>
        <v>7</v>
      </c>
      <c r="K57" s="39">
        <f t="shared" ref="K57:R57" si="753">IF($B49=$B55,K58+K51,K58)</f>
        <v>0</v>
      </c>
      <c r="L57" s="40">
        <f t="shared" si="753"/>
        <v>0</v>
      </c>
      <c r="M57" s="40">
        <f t="shared" si="753"/>
        <v>0</v>
      </c>
      <c r="N57" s="40">
        <f t="shared" si="753"/>
        <v>0</v>
      </c>
      <c r="O57" s="40">
        <f t="shared" si="753"/>
        <v>0</v>
      </c>
      <c r="P57" s="41">
        <f t="shared" si="753"/>
        <v>0</v>
      </c>
      <c r="Q57" s="42">
        <f t="shared" si="753"/>
        <v>0</v>
      </c>
      <c r="R57" s="43">
        <f t="shared" si="753"/>
        <v>0</v>
      </c>
      <c r="S57" s="195">
        <f t="shared" ref="S57" si="754">IF($B55=$B49,COUNTIF(U57:AA57,0),COUNTIF(U58:AA58,0)+COUNTIF(U58:AA58,""))</f>
        <v>7</v>
      </c>
      <c r="T57" s="39">
        <f t="shared" ref="T57:AA57" si="755">IF($B49=$B55,T58+T51,T58)</f>
        <v>0</v>
      </c>
      <c r="U57" s="40">
        <f t="shared" si="755"/>
        <v>0</v>
      </c>
      <c r="V57" s="40">
        <f t="shared" si="755"/>
        <v>0</v>
      </c>
      <c r="W57" s="40">
        <f t="shared" si="755"/>
        <v>0</v>
      </c>
      <c r="X57" s="40">
        <f t="shared" si="755"/>
        <v>0</v>
      </c>
      <c r="Y57" s="41">
        <f t="shared" si="755"/>
        <v>0</v>
      </c>
      <c r="Z57" s="42">
        <f t="shared" si="755"/>
        <v>0</v>
      </c>
      <c r="AA57" s="43">
        <f t="shared" si="755"/>
        <v>0</v>
      </c>
      <c r="AB57" s="195">
        <f t="shared" ref="AB57" si="756">IF($B55=$B49,COUNTIF(AD57:AJ57,0),COUNTIF(AD58:AJ58,0)+COUNTIF(AD58:AJ58,""))</f>
        <v>7</v>
      </c>
      <c r="AC57" s="39">
        <f t="shared" ref="AC57:AJ57" si="757">IF($B49=$B55,AC58+AC51,AC58)</f>
        <v>0</v>
      </c>
      <c r="AD57" s="40">
        <f t="shared" si="757"/>
        <v>0</v>
      </c>
      <c r="AE57" s="40">
        <f t="shared" si="757"/>
        <v>0</v>
      </c>
      <c r="AF57" s="40">
        <f t="shared" si="757"/>
        <v>0</v>
      </c>
      <c r="AG57" s="40">
        <f t="shared" si="757"/>
        <v>0</v>
      </c>
      <c r="AH57" s="41">
        <f t="shared" si="757"/>
        <v>0</v>
      </c>
      <c r="AI57" s="42">
        <f t="shared" si="757"/>
        <v>0</v>
      </c>
      <c r="AJ57" s="43">
        <f t="shared" si="757"/>
        <v>0</v>
      </c>
      <c r="AK57" s="195">
        <f t="shared" ref="AK57" si="758">IF($B55=$B49,COUNTIF(AM57:AS57,0),COUNTIF(AM58:AS58,0)+COUNTIF(AM58:AS58,""))</f>
        <v>7</v>
      </c>
      <c r="AL57" s="39">
        <f t="shared" ref="AL57:AS57" si="759">IF($B49=$B55,AL58+AL51,AL58)</f>
        <v>0</v>
      </c>
      <c r="AM57" s="40">
        <f t="shared" si="759"/>
        <v>0</v>
      </c>
      <c r="AN57" s="40">
        <f t="shared" si="759"/>
        <v>0</v>
      </c>
      <c r="AO57" s="40">
        <f t="shared" si="759"/>
        <v>0</v>
      </c>
      <c r="AP57" s="40">
        <f t="shared" si="759"/>
        <v>0</v>
      </c>
      <c r="AQ57" s="41">
        <f t="shared" si="759"/>
        <v>0</v>
      </c>
      <c r="AR57" s="42">
        <f t="shared" si="759"/>
        <v>0</v>
      </c>
      <c r="AS57" s="43">
        <f t="shared" si="759"/>
        <v>0</v>
      </c>
      <c r="AT57" s="195">
        <f t="shared" ref="AT57" si="760">IF($B55=$B49,COUNTIF(AV57:BB57,0),COUNTIF(AV58:BB58,0)+COUNTIF(AV58:BB58,""))</f>
        <v>7</v>
      </c>
      <c r="AU57" s="39">
        <f t="shared" ref="AU57:BB57" si="761">IF($B49=$B55,AU58+AU51,AU58)</f>
        <v>0</v>
      </c>
      <c r="AV57" s="40">
        <f t="shared" si="761"/>
        <v>0</v>
      </c>
      <c r="AW57" s="40">
        <f t="shared" si="761"/>
        <v>0</v>
      </c>
      <c r="AX57" s="40">
        <f t="shared" si="761"/>
        <v>0</v>
      </c>
      <c r="AY57" s="40">
        <f t="shared" si="761"/>
        <v>0</v>
      </c>
      <c r="AZ57" s="41">
        <f t="shared" si="761"/>
        <v>0</v>
      </c>
      <c r="BA57" s="42">
        <f t="shared" si="761"/>
        <v>0</v>
      </c>
      <c r="BB57" s="43">
        <f t="shared" si="761"/>
        <v>0</v>
      </c>
    </row>
    <row r="58" spans="1:54" ht="15.75" customHeight="1" x14ac:dyDescent="0.2">
      <c r="A58" s="1">
        <f t="shared" ref="A58" si="762">A55</f>
        <v>0</v>
      </c>
      <c r="B58" s="313">
        <f t="shared" ref="B58" si="763">B52+1</f>
        <v>7</v>
      </c>
      <c r="C58" s="314"/>
      <c r="D58" s="314"/>
      <c r="E58" s="314"/>
      <c r="F58" s="31"/>
      <c r="G58" s="183"/>
      <c r="H58" s="122">
        <f t="shared" ref="H58" si="764">5-COUNTIF(AU55,0)-COUNTIF(AL55,0)-COUNTIF(AC55,0)-COUNTIF(T55,0)-COUNTIF(K55,0)</f>
        <v>0</v>
      </c>
      <c r="I58" s="165">
        <f t="shared" si="721"/>
        <v>0</v>
      </c>
      <c r="J58" s="187">
        <f t="shared" ref="J58" si="765">IF($B55=$B49,J52+IF($F55&lt;&gt;$G55,(K55+$G57-$G56)/$F55,K55/$F55),IF($F55&lt;&gt;G55,(K55+$G57-$G56)/$F55,K55/$F55))</f>
        <v>0</v>
      </c>
      <c r="K58" s="7">
        <f t="shared" ref="K58:K59" si="766">SUM(L58:R58)</f>
        <v>0</v>
      </c>
      <c r="L58" s="26">
        <f t="shared" ref="L58:R58" si="767">L55</f>
        <v>0</v>
      </c>
      <c r="M58" s="26">
        <f t="shared" si="767"/>
        <v>0</v>
      </c>
      <c r="N58" s="26">
        <f t="shared" si="767"/>
        <v>0</v>
      </c>
      <c r="O58" s="26">
        <f t="shared" si="767"/>
        <v>0</v>
      </c>
      <c r="P58" s="26">
        <f t="shared" si="767"/>
        <v>0</v>
      </c>
      <c r="Q58" s="29">
        <f t="shared" si="767"/>
        <v>0</v>
      </c>
      <c r="R58" s="23">
        <f t="shared" si="767"/>
        <v>0</v>
      </c>
      <c r="S58" s="187">
        <f t="shared" ref="S58" si="768">IF($B55=$B49,S52+IF($F55&lt;&gt;$G55,(T55+$G57-$G56)/$F55,T55/$F55),IF($F55&lt;&gt;P55,(T55+$G57-$G56)/$F55,T55/$F55))</f>
        <v>0</v>
      </c>
      <c r="T58" s="7">
        <f t="shared" ref="T58:T59" si="769">SUM(U58:AA58)</f>
        <v>0</v>
      </c>
      <c r="U58" s="26">
        <f t="shared" ref="U58:AA58" si="770">U55</f>
        <v>0</v>
      </c>
      <c r="V58" s="26">
        <f t="shared" si="770"/>
        <v>0</v>
      </c>
      <c r="W58" s="26">
        <f t="shared" si="770"/>
        <v>0</v>
      </c>
      <c r="X58" s="26">
        <f t="shared" si="770"/>
        <v>0</v>
      </c>
      <c r="Y58" s="113">
        <f t="shared" si="770"/>
        <v>0</v>
      </c>
      <c r="Z58" s="29">
        <f t="shared" si="770"/>
        <v>0</v>
      </c>
      <c r="AA58" s="23">
        <f t="shared" si="770"/>
        <v>0</v>
      </c>
      <c r="AB58" s="187">
        <f t="shared" ref="AB58" si="771">IF($B55=$B49,AB52+IF($F55&lt;&gt;$G55,(AC55+$G57-$G56)/$F55,AC55/$F55),IF($F55&lt;&gt;Y55,(AC55+$G57-$G56)/$F55,AC55/$F55))</f>
        <v>0</v>
      </c>
      <c r="AC58" s="7">
        <f t="shared" ref="AC58:AC59" si="772">SUM(AD58:AJ58)</f>
        <v>0</v>
      </c>
      <c r="AD58" s="26">
        <f t="shared" ref="AD58:AJ58" si="773">AD55</f>
        <v>0</v>
      </c>
      <c r="AE58" s="26">
        <f t="shared" si="773"/>
        <v>0</v>
      </c>
      <c r="AF58" s="26">
        <f t="shared" si="773"/>
        <v>0</v>
      </c>
      <c r="AG58" s="26">
        <f t="shared" si="773"/>
        <v>0</v>
      </c>
      <c r="AH58" s="113">
        <f t="shared" si="773"/>
        <v>0</v>
      </c>
      <c r="AI58" s="29">
        <f t="shared" si="773"/>
        <v>0</v>
      </c>
      <c r="AJ58" s="23">
        <f t="shared" si="773"/>
        <v>0</v>
      </c>
      <c r="AK58" s="187">
        <f t="shared" ref="AK58" si="774">IF($B55=$B49,AK52+IF($F55&lt;&gt;$G55,(AL55+$G57-$G56)/$F55,AL55/$F55),IF($F55&lt;&gt;AH55,(AL55+$G57-$G56)/$F55,AL55/$F55))</f>
        <v>0</v>
      </c>
      <c r="AL58" s="7">
        <f t="shared" ref="AL58:AL59" si="775">SUM(AM58:AS58)</f>
        <v>0</v>
      </c>
      <c r="AM58" s="26">
        <f t="shared" ref="AM58:AS58" si="776">AM55</f>
        <v>0</v>
      </c>
      <c r="AN58" s="26">
        <f t="shared" si="776"/>
        <v>0</v>
      </c>
      <c r="AO58" s="26">
        <f t="shared" si="776"/>
        <v>0</v>
      </c>
      <c r="AP58" s="26">
        <f t="shared" si="776"/>
        <v>0</v>
      </c>
      <c r="AQ58" s="113">
        <f t="shared" si="776"/>
        <v>0</v>
      </c>
      <c r="AR58" s="29">
        <f t="shared" si="776"/>
        <v>0</v>
      </c>
      <c r="AS58" s="23">
        <f t="shared" si="776"/>
        <v>0</v>
      </c>
      <c r="AT58" s="187">
        <f t="shared" ref="AT58" si="777">IF($B55=$B49,AT52+IF($F55&lt;&gt;$G55,(AU55+$G57-$G56)/$F55,AU55/$F55),IF($F55&lt;&gt;AQ55,(AU55+$G57-$G56)/$F55,AU55/$F55))</f>
        <v>0</v>
      </c>
      <c r="AU58" s="7">
        <f t="shared" ref="AU58:AU59" si="778">SUM(AV58:BB58)</f>
        <v>0</v>
      </c>
      <c r="AV58" s="6">
        <f t="shared" ref="AV58" si="779">IF(SUM($AM$9:$AS$9)=SUM($AV$9:$BB$9),AV55,IF(AND(SUM($AV$9:$BB$9)&gt;42,SUM($AV$9:$BB$9)&lt;49),AV55,0))</f>
        <v>0</v>
      </c>
      <c r="AW58" s="6">
        <f t="shared" ref="AW58:BB58" si="780">IF(SUM($AM$9:$AS$9)=SUM($AV$9:$BB$9),AW55,IF(AND(SUM($AV$9:$BB$9)&gt;42,SUM($AV$9:$BB$9)&lt;49),AW55,0))</f>
        <v>0</v>
      </c>
      <c r="AX58" s="6">
        <f t="shared" si="780"/>
        <v>0</v>
      </c>
      <c r="AY58" s="6">
        <f t="shared" si="780"/>
        <v>0</v>
      </c>
      <c r="AZ58" s="26">
        <f t="shared" si="780"/>
        <v>0</v>
      </c>
      <c r="BA58" s="29">
        <f t="shared" si="780"/>
        <v>0</v>
      </c>
      <c r="BB58" s="23">
        <f t="shared" si="780"/>
        <v>0</v>
      </c>
    </row>
    <row r="59" spans="1:54" ht="15.75" customHeight="1" x14ac:dyDescent="0.2">
      <c r="A59" s="1">
        <f t="shared" ref="A59:A60" si="781">A58</f>
        <v>0</v>
      </c>
      <c r="B59" s="313"/>
      <c r="C59" s="314"/>
      <c r="D59" s="314"/>
      <c r="E59" s="314"/>
      <c r="F59" s="31"/>
      <c r="G59" s="183"/>
      <c r="H59" s="123">
        <f t="shared" ref="H59" si="782">IF($B55=$B49,H53+F59,$F59)</f>
        <v>0</v>
      </c>
      <c r="I59" s="165">
        <f t="shared" si="721"/>
        <v>0</v>
      </c>
      <c r="J59" s="141">
        <f t="shared" ref="J59" si="783">IF($H58=0,0,IF($B49=$B55,IF($H60&gt;0,$H60+J53,K55+J53),IF($H60&gt;0,$H60,K55)))</f>
        <v>0</v>
      </c>
      <c r="K59" s="7">
        <f t="shared" si="766"/>
        <v>0</v>
      </c>
      <c r="L59" s="6"/>
      <c r="M59" s="6"/>
      <c r="N59" s="6"/>
      <c r="O59" s="6"/>
      <c r="P59" s="26"/>
      <c r="Q59" s="29"/>
      <c r="R59" s="23"/>
      <c r="S59" s="141">
        <f t="shared" ref="S59" si="784">IF($H58=0,0,IF($B49=$B55,IF($H60&gt;0,$H60+S53,T55+S53),IF($H60&gt;0,$H60,T55)))</f>
        <v>0</v>
      </c>
      <c r="T59" s="7">
        <f t="shared" si="769"/>
        <v>0</v>
      </c>
      <c r="U59" s="6"/>
      <c r="V59" s="6"/>
      <c r="W59" s="6"/>
      <c r="X59" s="6"/>
      <c r="Y59" s="26"/>
      <c r="Z59" s="29"/>
      <c r="AA59" s="23"/>
      <c r="AB59" s="141">
        <f t="shared" ref="AB59" si="785">IF($H58=0,0,IF($B49=$B55,IF($H60&gt;0,$H60+AB53,AC55+AB53),IF($H60&gt;0,$H60,AC55)))</f>
        <v>0</v>
      </c>
      <c r="AC59" s="7">
        <f t="shared" si="772"/>
        <v>0</v>
      </c>
      <c r="AD59" s="6"/>
      <c r="AE59" s="6"/>
      <c r="AF59" s="6"/>
      <c r="AG59" s="6"/>
      <c r="AH59" s="26"/>
      <c r="AI59" s="29"/>
      <c r="AJ59" s="23"/>
      <c r="AK59" s="141">
        <f t="shared" ref="AK59" si="786">IF($H58=0,0,IF($B49=$B55,IF($H60&gt;0,$H60+AK53,AL55+AK53),IF($H60&gt;0,$H60,AL55)))</f>
        <v>0</v>
      </c>
      <c r="AL59" s="7">
        <f t="shared" si="775"/>
        <v>0</v>
      </c>
      <c r="AM59" s="6"/>
      <c r="AN59" s="6"/>
      <c r="AO59" s="6"/>
      <c r="AP59" s="6"/>
      <c r="AQ59" s="26"/>
      <c r="AR59" s="29"/>
      <c r="AS59" s="23"/>
      <c r="AT59" s="141">
        <f t="shared" ref="AT59" si="787">IF($H58=0,0,IF($B49=$B55,IF($H60&gt;0,$H60+AT53,AU55+AT53),IF($H60&gt;0,$H60,AU55)))</f>
        <v>0</v>
      </c>
      <c r="AU59" s="7">
        <f t="shared" si="778"/>
        <v>0</v>
      </c>
      <c r="AV59" s="6"/>
      <c r="AW59" s="6"/>
      <c r="AX59" s="6"/>
      <c r="AY59" s="6"/>
      <c r="AZ59" s="26"/>
      <c r="BA59" s="29"/>
      <c r="BB59" s="23"/>
    </row>
    <row r="60" spans="1:54" ht="18.75" customHeight="1" thickBot="1" x14ac:dyDescent="0.25">
      <c r="A60" s="1">
        <f t="shared" si="781"/>
        <v>0</v>
      </c>
      <c r="B60" s="323" t="str">
        <f>IF(B55="",Wydruk!$AE$6,IF(J56=0,Wydruk!$AE$7,IF(AND(G56&lt;G57,B55&lt;&gt;$B61),Wydruk!$AE$13,IF(AND($B55=$B49,$B55&lt;&gt;$B61),IF(OR(OR(J60&lt;4,J60&gt;5),OR(S60&lt;4,S60&gt;5),OR(AB60&lt;4,AB60&gt;5),OR(AK60&lt;4,AK60&gt;5),OR(AND(AT60&lt;4,AT60&gt;0),AT60&gt;5)),Wydruk!$AE$8,Wydruk!$AE$9),IF($B55=$B61,IF($F59&lt;&gt;0,Wydruk!$AE$12,Wydruk!$AE$10),IF(OR(OR(J56&lt;4,J56&gt;5),OR(S56&lt;4,S56&gt;5),OR(AB56&lt;4,AB56&gt;5),OR(AK56&lt;4,AK56&gt;5),OR(AND(AT56&lt;4,AT56&gt;0),AT56&gt;5)),Wydruk!$AE$8,Wydruk!$AE$11))))))</f>
        <v>Uzupełnij liczby godzin tygodniowego planu</v>
      </c>
      <c r="C60" s="324"/>
      <c r="D60" s="324"/>
      <c r="E60" s="324"/>
      <c r="F60" s="173">
        <f>listopad!F60</f>
        <v>0</v>
      </c>
      <c r="G60" s="184">
        <f>listopad!G60</f>
        <v>0</v>
      </c>
      <c r="H60" s="191">
        <f t="shared" ref="H60" si="788">IF(OR($G60=0,$F60=0,$G60="",$F60=""),0,$G60/$F60)</f>
        <v>0</v>
      </c>
      <c r="I60" s="193"/>
      <c r="J60" s="176">
        <f t="shared" ref="J60" si="789">IF($B49=$B55,IF(L55+L50&gt;0,1,0)+IF(M55+M50&gt;0,1,0)+IF(N55+N50&gt;0,1,0)+IF(O55+O50&gt;0,1,0)+IF(P55+P50&gt;0,1,0)+IF(Q55+Q50&gt;0,1,0)+IF(R55+R50&gt;0,1,0),J56)</f>
        <v>0</v>
      </c>
      <c r="K60" s="133">
        <f t="shared" ref="K60" si="790">IF(OR($B55=$B61,J60=0,(K56-Q60+O60)&lt;=0),0,(K56-Q60+O60)/J60)</f>
        <v>0</v>
      </c>
      <c r="L60" s="137">
        <f t="shared" ref="L60" si="791">IF(K60*(7-J57)&lt;=0,0,K60*(7-J57))</f>
        <v>0</v>
      </c>
      <c r="M60" s="311">
        <f t="shared" ref="M60" si="792">ROUND(IF(OR(K57-K60*(7-J57)+P60&lt;0,$B55=$B61,K60&lt;=0,K57=0),0,IF(K57-K60*(7-J57)+P60&gt;Q60-O60+P60,Q60-O60+P60,K57-K60*(7-J57)+P60)),1)</f>
        <v>0</v>
      </c>
      <c r="N60" s="312"/>
      <c r="O60" s="139">
        <f t="shared" ref="O60" si="793">IF(OR($B55=$B61,J56=0),0,IF($B55=$B49,J55,$F55))</f>
        <v>0</v>
      </c>
      <c r="P60" s="30">
        <f t="shared" ref="P60" si="794">IF(OR($B55=$B61,J60=0),0,$G57-$G56)</f>
        <v>0</v>
      </c>
      <c r="Q60" s="134">
        <f t="shared" ref="Q60" si="795">IF(OR($B55=$B61,J60=0),0,J59)</f>
        <v>0</v>
      </c>
      <c r="R60" s="138">
        <f t="shared" ref="R60" si="796">IF($B55=$B61,0,K57)</f>
        <v>0</v>
      </c>
      <c r="S60" s="176">
        <f t="shared" ref="S60" si="797">IF($B49=$B55,IF(U55+U50&gt;0,1,0)+IF(V55+V50&gt;0,1,0)+IF(W55+W50&gt;0,1,0)+IF(X55+X50&gt;0,1,0)+IF(Y55+Y50&gt;0,1,0)+IF(Z55+Z50&gt;0,1,0)+IF(AA55+AA50&gt;0,1,0),S56)</f>
        <v>0</v>
      </c>
      <c r="T60" s="133">
        <f t="shared" ref="T60" si="798">IF(OR($B55=$B61,S60=0,(T56-Z60+X60)&lt;=0),0,(T56-Z60+X60)/S60)</f>
        <v>0</v>
      </c>
      <c r="U60" s="137">
        <f t="shared" ref="U60" si="799">IF(T60*(7-S57)&lt;=0,0,T60*(7-S57))</f>
        <v>0</v>
      </c>
      <c r="V60" s="311">
        <f t="shared" ref="V60" si="800">ROUND(IF(OR(T57-T60*(7-S57)+Y60&lt;0,$B55=$B61,T60&lt;=0,T57=0),0,IF(T57-T60*(7-S57)+Y60&gt;Z60-X60+Y60,Z60-X60+Y60,T57-T60*(7-S57)+Y60)),1)</f>
        <v>0</v>
      </c>
      <c r="W60" s="312"/>
      <c r="X60" s="139">
        <f t="shared" ref="X60" si="801">IF(OR($B55=$B61,S56=0),0,IF($B55=$B49,S55,$F55))</f>
        <v>0</v>
      </c>
      <c r="Y60" s="30">
        <f t="shared" ref="Y60" si="802">IF(OR($B55=$B61,S60=0),0,$G57-$G56)</f>
        <v>0</v>
      </c>
      <c r="Z60" s="134">
        <f t="shared" ref="Z60" si="803">IF(OR($B55=$B61,S60=0),0,S59)</f>
        <v>0</v>
      </c>
      <c r="AA60" s="138">
        <f t="shared" ref="AA60" si="804">IF($B55=$B61,0,T57)</f>
        <v>0</v>
      </c>
      <c r="AB60" s="176">
        <f t="shared" ref="AB60" si="805">IF($B49=$B55,IF(AD55+AD50&gt;0,1,0)+IF(AE55+AE50&gt;0,1,0)+IF(AF55+AF50&gt;0,1,0)+IF(AG55+AG50&gt;0,1,0)+IF(AH55+AH50&gt;0,1,0)+IF(AI55+AI50&gt;0,1,0)+IF(AJ55+AJ50&gt;0,1,0),AB56)</f>
        <v>0</v>
      </c>
      <c r="AC60" s="133">
        <f t="shared" ref="AC60" si="806">IF(OR($B55=$B61,AB60=0,(AC56-AI60+AG60)&lt;=0),0,(AC56-AI60+AG60)/AB60)</f>
        <v>0</v>
      </c>
      <c r="AD60" s="137">
        <f t="shared" ref="AD60" si="807">IF(AC60*(7-AB57)&lt;=0,0,AC60*(7-AB57))</f>
        <v>0</v>
      </c>
      <c r="AE60" s="311">
        <f t="shared" ref="AE60" si="808">ROUND(IF(OR(AC57-AC60*(7-AB57)+AH60&lt;0,$B55=$B61,AC60&lt;=0,AC57=0),0,IF(AC57-AC60*(7-AB57)+AH60&gt;AI60-AG60+AH60,AI60-AG60+AH60,AC57-AC60*(7-AB57)+AH60)),1)</f>
        <v>0</v>
      </c>
      <c r="AF60" s="312"/>
      <c r="AG60" s="139">
        <f t="shared" ref="AG60" si="809">IF(OR($B55=$B61,AB56=0),0,IF($B55=$B49,AB55,$F55))</f>
        <v>0</v>
      </c>
      <c r="AH60" s="30">
        <f t="shared" ref="AH60" si="810">IF(OR($B55=$B61,AB60=0),0,$G57-$G56)</f>
        <v>0</v>
      </c>
      <c r="AI60" s="134">
        <f t="shared" ref="AI60" si="811">IF(OR($B55=$B61,AB60=0),0,AB59)</f>
        <v>0</v>
      </c>
      <c r="AJ60" s="138">
        <f t="shared" ref="AJ60" si="812">IF($B55=$B61,0,AC57)</f>
        <v>0</v>
      </c>
      <c r="AK60" s="176">
        <f t="shared" ref="AK60" si="813">IF($B49=$B55,IF(AM55+AM50&gt;0,1,0)+IF(AN55+AN50&gt;0,1,0)+IF(AO55+AO50&gt;0,1,0)+IF(AP55+AP50&gt;0,1,0)+IF(AQ55+AQ50&gt;0,1,0)+IF(AR55+AR50&gt;0,1,0)+IF(AS55+AS50&gt;0,1,0),AK56)</f>
        <v>0</v>
      </c>
      <c r="AL60" s="133">
        <f t="shared" ref="AL60" si="814">IF(OR($B55=$B61,AK60=0,(AL56-AR60+AP60)&lt;=0),0,(AL56-AR60+AP60)/AK60)</f>
        <v>0</v>
      </c>
      <c r="AM60" s="137">
        <f t="shared" ref="AM60" si="815">IF(AL60*(7-AK57)&lt;=0,0,AL60*(7-AK57))</f>
        <v>0</v>
      </c>
      <c r="AN60" s="311">
        <f t="shared" ref="AN60" si="816">ROUND(IF(OR(AL57-AL60*(7-AK57)+AQ60&lt;0,$B55=$B61,AL60&lt;=0,AL57=0),0,IF(AL57-AL60*(7-AK57)+AQ60&gt;AR60-AP60+AQ60,AR60-AP60+AQ60,AL57-AL60*(7-AK57)+AQ60)),1)</f>
        <v>0</v>
      </c>
      <c r="AO60" s="312"/>
      <c r="AP60" s="139">
        <f t="shared" ref="AP60" si="817">IF(OR($B55=$B61,AK56=0),0,IF($B55=$B49,AK55,$F55))</f>
        <v>0</v>
      </c>
      <c r="AQ60" s="30">
        <f t="shared" ref="AQ60" si="818">IF(OR($B55=$B61,AK60=0),0,$G57-$G56)</f>
        <v>0</v>
      </c>
      <c r="AR60" s="134">
        <f t="shared" ref="AR60" si="819">IF(OR($B55=$B61,AK60=0),0,AK59)</f>
        <v>0</v>
      </c>
      <c r="AS60" s="138">
        <f t="shared" ref="AS60" si="820">IF($B55=$B61,0,AL57)</f>
        <v>0</v>
      </c>
      <c r="AT60" s="176">
        <f t="shared" ref="AT60" si="821">IF($B49=$B55,IF(AV55+AV50&gt;0,1,0)+IF(AW55+AW50&gt;0,1,0)+IF(AX55+AX50&gt;0,1,0)+IF(AY55+AY50&gt;0,1,0)+IF(AZ55+AZ50&gt;0,1,0)+IF(BA55+BA50&gt;0,1,0)+IF(BB55+BB50&gt;0,1,0),AT56)</f>
        <v>0</v>
      </c>
      <c r="AU60" s="133">
        <f t="shared" ref="AU60" si="822">IF(OR($B55=$B61,AT60=0,(AU56-BA60+AY60)&lt;=0),0,(AU56-BA60+AY60)/AT60)</f>
        <v>0</v>
      </c>
      <c r="AV60" s="137">
        <f t="shared" ref="AV60" si="823">IF(AU60*(7-AT57)&lt;=0,0,AU60*(7-AT57))</f>
        <v>0</v>
      </c>
      <c r="AW60" s="311">
        <f t="shared" ref="AW60" si="824">ROUND(IF(OR(AU57-AU60*(7-AT57)+AZ60&lt;0,$B55=$B61,AU60&lt;=0,AU57=0),0,IF(AU57-AU60*(7-AT57)+AZ60&gt;BA60-AY60+AZ60,BA60-AY60+AZ60,AU57-AU60*(7-AT57)+AZ60)),1)</f>
        <v>0</v>
      </c>
      <c r="AX60" s="312"/>
      <c r="AY60" s="139">
        <f t="shared" ref="AY60" si="825">IF(OR($B55=$B61,AT56=0),0,IF($B55=$B49,AT55,$F55))</f>
        <v>0</v>
      </c>
      <c r="AZ60" s="30">
        <f t="shared" ref="AZ60" si="826">IF(OR($B55=$B61,AT60=0),0,$G57-$G56)</f>
        <v>0</v>
      </c>
      <c r="BA60" s="134">
        <f t="shared" ref="BA60" si="827">IF(OR($B55=$B61,AT60=0),0,AT59)</f>
        <v>0</v>
      </c>
      <c r="BB60" s="138">
        <f t="shared" ref="BB60" si="828">IF($B55=$B61,0,AU57)</f>
        <v>0</v>
      </c>
    </row>
    <row r="61" spans="1:54" ht="15.75" x14ac:dyDescent="0.2">
      <c r="A61" s="1">
        <f t="shared" ref="A61" si="829">IF(B61="","1. Niewypełnione",B61)</f>
        <v>0</v>
      </c>
      <c r="B61" s="320">
        <f>listopad!B61</f>
        <v>0</v>
      </c>
      <c r="C61" s="321">
        <f>listopad!C61</f>
        <v>0</v>
      </c>
      <c r="D61" s="321">
        <f>listopad!D61</f>
        <v>0</v>
      </c>
      <c r="E61" s="321">
        <f>listopad!E61</f>
        <v>0</v>
      </c>
      <c r="F61" s="177">
        <f>listopad!F61</f>
        <v>18</v>
      </c>
      <c r="G61" s="185">
        <f>listopad!G61</f>
        <v>18</v>
      </c>
      <c r="H61" s="177"/>
      <c r="I61" s="192">
        <f t="shared" ref="I61:I65" si="830">K61+T61+AC61+AL61+AU61</f>
        <v>0</v>
      </c>
      <c r="J61" s="186">
        <f t="shared" ref="J61" si="831">IF(OR($B61=$B67,J64=0),0,ROUND((K62+P66)/J64,0))</f>
        <v>0</v>
      </c>
      <c r="K61" s="51">
        <f t="shared" ref="K61:K62" si="832">SUM(L61:R61)</f>
        <v>0</v>
      </c>
      <c r="L61" s="52">
        <f>listopad!L61</f>
        <v>0</v>
      </c>
      <c r="M61" s="52">
        <f>listopad!M61</f>
        <v>0</v>
      </c>
      <c r="N61" s="52">
        <f>listopad!N61</f>
        <v>0</v>
      </c>
      <c r="O61" s="52">
        <f>listopad!O61</f>
        <v>0</v>
      </c>
      <c r="P61" s="53">
        <f>listopad!P61</f>
        <v>0</v>
      </c>
      <c r="Q61" s="54">
        <f>listopad!Q61</f>
        <v>0</v>
      </c>
      <c r="R61" s="55">
        <f>listopad!R61</f>
        <v>0</v>
      </c>
      <c r="S61" s="188">
        <f t="shared" ref="S61" si="833">IF(OR($B61=$B67,S64=0),0,ROUND((T62+Y66)/S64,0))</f>
        <v>0</v>
      </c>
      <c r="T61" s="51">
        <f t="shared" ref="T61:T62" si="834">SUM(U61:AA61)</f>
        <v>0</v>
      </c>
      <c r="U61" s="52">
        <f>listopad!U61</f>
        <v>0</v>
      </c>
      <c r="V61" s="52">
        <f>listopad!V61</f>
        <v>0</v>
      </c>
      <c r="W61" s="52">
        <f>listopad!W61</f>
        <v>0</v>
      </c>
      <c r="X61" s="52">
        <f>listopad!X61</f>
        <v>0</v>
      </c>
      <c r="Y61" s="53">
        <f>listopad!Y61</f>
        <v>0</v>
      </c>
      <c r="Z61" s="54">
        <f>listopad!Z61</f>
        <v>0</v>
      </c>
      <c r="AA61" s="55">
        <f>listopad!AA61</f>
        <v>0</v>
      </c>
      <c r="AB61" s="188">
        <f t="shared" ref="AB61" si="835">IF(OR($B61=$B67,AB64=0),0,ROUND((AC62+AH66)/AB64,0))</f>
        <v>0</v>
      </c>
      <c r="AC61" s="51">
        <f t="shared" ref="AC61:AC62" si="836">SUM(AD61:AJ61)</f>
        <v>0</v>
      </c>
      <c r="AD61" s="52">
        <f>listopad!AD61</f>
        <v>0</v>
      </c>
      <c r="AE61" s="52">
        <f>listopad!AE61</f>
        <v>0</v>
      </c>
      <c r="AF61" s="52">
        <f>listopad!AF61</f>
        <v>0</v>
      </c>
      <c r="AG61" s="52">
        <f>listopad!AG61</f>
        <v>0</v>
      </c>
      <c r="AH61" s="53">
        <f>listopad!AH61</f>
        <v>0</v>
      </c>
      <c r="AI61" s="54">
        <f>listopad!AI61</f>
        <v>0</v>
      </c>
      <c r="AJ61" s="55">
        <f>listopad!AJ61</f>
        <v>0</v>
      </c>
      <c r="AK61" s="188">
        <f t="shared" ref="AK61" si="837">IF(OR($B61=$B67,AK64=0),0,ROUND((AL62+AQ66)/AK64,0))</f>
        <v>0</v>
      </c>
      <c r="AL61" s="51">
        <f t="shared" ref="AL61:AL62" si="838">SUM(AM61:AS61)</f>
        <v>0</v>
      </c>
      <c r="AM61" s="52">
        <f>listopad!AM61</f>
        <v>0</v>
      </c>
      <c r="AN61" s="52">
        <f>listopad!AN61</f>
        <v>0</v>
      </c>
      <c r="AO61" s="52">
        <f>listopad!AO61</f>
        <v>0</v>
      </c>
      <c r="AP61" s="52">
        <f>listopad!AP61</f>
        <v>0</v>
      </c>
      <c r="AQ61" s="53">
        <f>listopad!AQ61</f>
        <v>0</v>
      </c>
      <c r="AR61" s="54">
        <f>listopad!AR61</f>
        <v>0</v>
      </c>
      <c r="AS61" s="55">
        <f>listopad!AS61</f>
        <v>0</v>
      </c>
      <c r="AT61" s="188">
        <f t="shared" ref="AT61" si="839">IF(OR($B61=$B67,AT64=0),0,ROUND((AU62+AZ66)/AT64,0))</f>
        <v>0</v>
      </c>
      <c r="AU61" s="51">
        <f t="shared" ref="AU61:AU62" si="840">SUM(AV61:BB61)</f>
        <v>0</v>
      </c>
      <c r="AV61" s="52">
        <f t="shared" ref="AV61" si="841">IF(SUM($AM$9:$AS$9)=SUM($AV$9:$BB$9),AM61,IF(AND(SUM($AV$9:$BB$9)&gt;42,SUM($AV$9:$BB$9)&lt;49),AM61,0))</f>
        <v>0</v>
      </c>
      <c r="AW61" s="52">
        <f t="shared" ref="AW61" si="842">IF(SUM($AM$9:$AS$9)=SUM($AV$9:$BB$9),AN61,IF(AND(SUM($AV$9:$BB$9)&gt;42,SUM($AV$9:$BB$9)&lt;49),AN61,0))</f>
        <v>0</v>
      </c>
      <c r="AX61" s="52">
        <f t="shared" ref="AX61" si="843">IF(SUM($AM$9:$AS$9)=SUM($AV$9:$BB$9),AO61,IF(AND(SUM($AV$9:$BB$9)&gt;42,SUM($AV$9:$BB$9)&lt;49),AO61,0))</f>
        <v>0</v>
      </c>
      <c r="AY61" s="52">
        <f t="shared" ref="AY61" si="844">IF(SUM($AM$9:$AS$9)=SUM($AV$9:$BB$9),AP61,IF(AND(SUM($AV$9:$BB$9)&gt;42,SUM($AV$9:$BB$9)&lt;49),AP61,0))</f>
        <v>0</v>
      </c>
      <c r="AZ61" s="53">
        <f t="shared" ref="AZ61" si="845">IF(SUM($AM$9:$AS$9)=SUM($AV$9:$BB$9),AQ61,IF(AND(SUM($AV$9:$BB$9)&gt;42,SUM($AV$9:$BB$9)&lt;49),AQ61,0))</f>
        <v>0</v>
      </c>
      <c r="BA61" s="54">
        <f t="shared" ref="BA61" si="846">IF(SUM($AM$9:$AS$9)=SUM($AV$9:$BB$9),AR61,IF(AND(SUM($AV$9:$BB$9)&gt;42,SUM($AV$9:$BB$9)&lt;49),AR61,0))</f>
        <v>0</v>
      </c>
      <c r="BB61" s="55">
        <f t="shared" ref="BB61" si="847">IF(SUM($AM$9:$AS$9)=SUM($AV$9:$BB$9),AS61,IF(AND(SUM($AV$9:$BB$9)&gt;42,SUM($AV$9:$BB$9)&lt;49),AS61,0))</f>
        <v>0</v>
      </c>
    </row>
    <row r="62" spans="1:54" ht="12.75" hidden="1" customHeight="1" x14ac:dyDescent="0.2">
      <c r="B62" s="93"/>
      <c r="C62" s="94"/>
      <c r="D62" s="95"/>
      <c r="E62" s="115"/>
      <c r="F62" s="140" t="b">
        <f t="shared" ref="F62" si="848">IF($B55=$B61,OR(F56,G61&lt;F61),G61&lt;F61)</f>
        <v>0</v>
      </c>
      <c r="G62" s="189">
        <f t="shared" ref="G62" si="849">IF(AND($B55=$B61,$B55&lt;&gt;"",$B55&lt;&gt;0),G61+G56,G61)</f>
        <v>18</v>
      </c>
      <c r="H62" s="120"/>
      <c r="I62" s="165">
        <f t="shared" si="830"/>
        <v>0</v>
      </c>
      <c r="J62" s="194">
        <f t="shared" ref="J62" si="850">7-COUNTIF(L61:R61,0)-COUNTIF(L61:R61,"")</f>
        <v>0</v>
      </c>
      <c r="K62" s="22">
        <f t="shared" si="832"/>
        <v>0</v>
      </c>
      <c r="L62" s="35">
        <f t="shared" ref="L62:R62" si="851">IF($B55=$B61,L61+L56,L61)</f>
        <v>0</v>
      </c>
      <c r="M62" s="35">
        <f t="shared" si="851"/>
        <v>0</v>
      </c>
      <c r="N62" s="35">
        <f t="shared" si="851"/>
        <v>0</v>
      </c>
      <c r="O62" s="35">
        <f t="shared" si="851"/>
        <v>0</v>
      </c>
      <c r="P62" s="36">
        <f t="shared" si="851"/>
        <v>0</v>
      </c>
      <c r="Q62" s="37">
        <f t="shared" si="851"/>
        <v>0</v>
      </c>
      <c r="R62" s="38">
        <f t="shared" si="851"/>
        <v>0</v>
      </c>
      <c r="S62" s="194">
        <f t="shared" ref="S62" si="852">7-COUNTIF(U61:AA61,0)-COUNTIF(U61:AA61,"")</f>
        <v>0</v>
      </c>
      <c r="T62" s="22">
        <f t="shared" si="834"/>
        <v>0</v>
      </c>
      <c r="U62" s="35">
        <f t="shared" ref="U62:AA62" si="853">IF($B55=$B61,U61+U56,U61)</f>
        <v>0</v>
      </c>
      <c r="V62" s="35">
        <f t="shared" si="853"/>
        <v>0</v>
      </c>
      <c r="W62" s="35">
        <f t="shared" si="853"/>
        <v>0</v>
      </c>
      <c r="X62" s="35">
        <f t="shared" si="853"/>
        <v>0</v>
      </c>
      <c r="Y62" s="36">
        <f t="shared" si="853"/>
        <v>0</v>
      </c>
      <c r="Z62" s="37">
        <f t="shared" si="853"/>
        <v>0</v>
      </c>
      <c r="AA62" s="38">
        <f t="shared" si="853"/>
        <v>0</v>
      </c>
      <c r="AB62" s="194">
        <f t="shared" ref="AB62" si="854">7-COUNTIF(AD61:AJ61,0)-COUNTIF(AD61:AJ61,"")</f>
        <v>0</v>
      </c>
      <c r="AC62" s="22">
        <f t="shared" si="836"/>
        <v>0</v>
      </c>
      <c r="AD62" s="35">
        <f t="shared" ref="AD62:AJ62" si="855">IF($B55=$B61,AD61+AD56,AD61)</f>
        <v>0</v>
      </c>
      <c r="AE62" s="35">
        <f t="shared" si="855"/>
        <v>0</v>
      </c>
      <c r="AF62" s="35">
        <f t="shared" si="855"/>
        <v>0</v>
      </c>
      <c r="AG62" s="35">
        <f t="shared" si="855"/>
        <v>0</v>
      </c>
      <c r="AH62" s="36">
        <f t="shared" si="855"/>
        <v>0</v>
      </c>
      <c r="AI62" s="37">
        <f t="shared" si="855"/>
        <v>0</v>
      </c>
      <c r="AJ62" s="38">
        <f t="shared" si="855"/>
        <v>0</v>
      </c>
      <c r="AK62" s="194">
        <f t="shared" ref="AK62" si="856">7-COUNTIF(AM61:AS61,0)-COUNTIF(AM61:AS61,"")</f>
        <v>0</v>
      </c>
      <c r="AL62" s="22">
        <f t="shared" si="838"/>
        <v>0</v>
      </c>
      <c r="AM62" s="35">
        <f t="shared" ref="AM62:AS62" si="857">IF($B55=$B61,AM61+AM56,AM61)</f>
        <v>0</v>
      </c>
      <c r="AN62" s="35">
        <f t="shared" si="857"/>
        <v>0</v>
      </c>
      <c r="AO62" s="35">
        <f t="shared" si="857"/>
        <v>0</v>
      </c>
      <c r="AP62" s="35">
        <f t="shared" si="857"/>
        <v>0</v>
      </c>
      <c r="AQ62" s="36">
        <f t="shared" si="857"/>
        <v>0</v>
      </c>
      <c r="AR62" s="37">
        <f t="shared" si="857"/>
        <v>0</v>
      </c>
      <c r="AS62" s="38">
        <f t="shared" si="857"/>
        <v>0</v>
      </c>
      <c r="AT62" s="194">
        <f t="shared" ref="AT62" si="858">7-COUNTIF(AV61:BB61,0)-COUNTIF(AV61:BB61,"")</f>
        <v>0</v>
      </c>
      <c r="AU62" s="22">
        <f t="shared" si="840"/>
        <v>0</v>
      </c>
      <c r="AV62" s="35">
        <f t="shared" ref="AV62:BB62" si="859">IF($B55=$B61,AV61+AV56,AV61)</f>
        <v>0</v>
      </c>
      <c r="AW62" s="35">
        <f t="shared" si="859"/>
        <v>0</v>
      </c>
      <c r="AX62" s="35">
        <f t="shared" si="859"/>
        <v>0</v>
      </c>
      <c r="AY62" s="35">
        <f t="shared" si="859"/>
        <v>0</v>
      </c>
      <c r="AZ62" s="36">
        <f t="shared" si="859"/>
        <v>0</v>
      </c>
      <c r="BA62" s="37">
        <f t="shared" si="859"/>
        <v>0</v>
      </c>
      <c r="BB62" s="38">
        <f t="shared" si="859"/>
        <v>0</v>
      </c>
    </row>
    <row r="63" spans="1:54" ht="15" hidden="1" customHeight="1" x14ac:dyDescent="0.2">
      <c r="B63" s="116"/>
      <c r="C63" s="117"/>
      <c r="D63" s="118"/>
      <c r="E63" s="119"/>
      <c r="F63" s="92"/>
      <c r="G63" s="190">
        <f t="shared" ref="G63" si="860">IF(AND($B55=$B61,$B55&lt;&gt;"",$B55&lt;&gt;0),F61+G57,F61)</f>
        <v>18</v>
      </c>
      <c r="H63" s="121"/>
      <c r="I63" s="165">
        <f t="shared" si="830"/>
        <v>0</v>
      </c>
      <c r="J63" s="195">
        <f t="shared" ref="J63" si="861">IF($B61=$B55,COUNTIF(L63:R63,0),COUNTIF(L64:R64,0)+COUNTIF(L64:R64,""))</f>
        <v>7</v>
      </c>
      <c r="K63" s="39">
        <f t="shared" ref="K63:R63" si="862">IF($B55=$B61,K64+K57,K64)</f>
        <v>0</v>
      </c>
      <c r="L63" s="40">
        <f t="shared" si="862"/>
        <v>0</v>
      </c>
      <c r="M63" s="40">
        <f t="shared" si="862"/>
        <v>0</v>
      </c>
      <c r="N63" s="40">
        <f t="shared" si="862"/>
        <v>0</v>
      </c>
      <c r="O63" s="40">
        <f t="shared" si="862"/>
        <v>0</v>
      </c>
      <c r="P63" s="41">
        <f t="shared" si="862"/>
        <v>0</v>
      </c>
      <c r="Q63" s="42">
        <f t="shared" si="862"/>
        <v>0</v>
      </c>
      <c r="R63" s="43">
        <f t="shared" si="862"/>
        <v>0</v>
      </c>
      <c r="S63" s="195">
        <f t="shared" ref="S63" si="863">IF($B61=$B55,COUNTIF(U63:AA63,0),COUNTIF(U64:AA64,0)+COUNTIF(U64:AA64,""))</f>
        <v>7</v>
      </c>
      <c r="T63" s="39">
        <f t="shared" ref="T63:AA63" si="864">IF($B55=$B61,T64+T57,T64)</f>
        <v>0</v>
      </c>
      <c r="U63" s="40">
        <f t="shared" si="864"/>
        <v>0</v>
      </c>
      <c r="V63" s="40">
        <f t="shared" si="864"/>
        <v>0</v>
      </c>
      <c r="W63" s="40">
        <f t="shared" si="864"/>
        <v>0</v>
      </c>
      <c r="X63" s="40">
        <f t="shared" si="864"/>
        <v>0</v>
      </c>
      <c r="Y63" s="41">
        <f t="shared" si="864"/>
        <v>0</v>
      </c>
      <c r="Z63" s="42">
        <f t="shared" si="864"/>
        <v>0</v>
      </c>
      <c r="AA63" s="43">
        <f t="shared" si="864"/>
        <v>0</v>
      </c>
      <c r="AB63" s="195">
        <f t="shared" ref="AB63" si="865">IF($B61=$B55,COUNTIF(AD63:AJ63,0),COUNTIF(AD64:AJ64,0)+COUNTIF(AD64:AJ64,""))</f>
        <v>7</v>
      </c>
      <c r="AC63" s="39">
        <f t="shared" ref="AC63:AJ63" si="866">IF($B55=$B61,AC64+AC57,AC64)</f>
        <v>0</v>
      </c>
      <c r="AD63" s="40">
        <f t="shared" si="866"/>
        <v>0</v>
      </c>
      <c r="AE63" s="40">
        <f t="shared" si="866"/>
        <v>0</v>
      </c>
      <c r="AF63" s="40">
        <f t="shared" si="866"/>
        <v>0</v>
      </c>
      <c r="AG63" s="40">
        <f t="shared" si="866"/>
        <v>0</v>
      </c>
      <c r="AH63" s="41">
        <f t="shared" si="866"/>
        <v>0</v>
      </c>
      <c r="AI63" s="42">
        <f t="shared" si="866"/>
        <v>0</v>
      </c>
      <c r="AJ63" s="43">
        <f t="shared" si="866"/>
        <v>0</v>
      </c>
      <c r="AK63" s="195">
        <f t="shared" ref="AK63" si="867">IF($B61=$B55,COUNTIF(AM63:AS63,0),COUNTIF(AM64:AS64,0)+COUNTIF(AM64:AS64,""))</f>
        <v>7</v>
      </c>
      <c r="AL63" s="39">
        <f t="shared" ref="AL63:AS63" si="868">IF($B55=$B61,AL64+AL57,AL64)</f>
        <v>0</v>
      </c>
      <c r="AM63" s="40">
        <f t="shared" si="868"/>
        <v>0</v>
      </c>
      <c r="AN63" s="40">
        <f t="shared" si="868"/>
        <v>0</v>
      </c>
      <c r="AO63" s="40">
        <f t="shared" si="868"/>
        <v>0</v>
      </c>
      <c r="AP63" s="40">
        <f t="shared" si="868"/>
        <v>0</v>
      </c>
      <c r="AQ63" s="41">
        <f t="shared" si="868"/>
        <v>0</v>
      </c>
      <c r="AR63" s="42">
        <f t="shared" si="868"/>
        <v>0</v>
      </c>
      <c r="AS63" s="43">
        <f t="shared" si="868"/>
        <v>0</v>
      </c>
      <c r="AT63" s="195">
        <f t="shared" ref="AT63" si="869">IF($B61=$B55,COUNTIF(AV63:BB63,0),COUNTIF(AV64:BB64,0)+COUNTIF(AV64:BB64,""))</f>
        <v>7</v>
      </c>
      <c r="AU63" s="39">
        <f t="shared" ref="AU63:BB63" si="870">IF($B55=$B61,AU64+AU57,AU64)</f>
        <v>0</v>
      </c>
      <c r="AV63" s="40">
        <f t="shared" si="870"/>
        <v>0</v>
      </c>
      <c r="AW63" s="40">
        <f t="shared" si="870"/>
        <v>0</v>
      </c>
      <c r="AX63" s="40">
        <f t="shared" si="870"/>
        <v>0</v>
      </c>
      <c r="AY63" s="40">
        <f t="shared" si="870"/>
        <v>0</v>
      </c>
      <c r="AZ63" s="41">
        <f t="shared" si="870"/>
        <v>0</v>
      </c>
      <c r="BA63" s="42">
        <f t="shared" si="870"/>
        <v>0</v>
      </c>
      <c r="BB63" s="43">
        <f t="shared" si="870"/>
        <v>0</v>
      </c>
    </row>
    <row r="64" spans="1:54" ht="15.75" customHeight="1" x14ac:dyDescent="0.2">
      <c r="A64" s="1">
        <f t="shared" ref="A64" si="871">A61</f>
        <v>0</v>
      </c>
      <c r="B64" s="313">
        <f t="shared" ref="B64" si="872">B58+1</f>
        <v>8</v>
      </c>
      <c r="C64" s="314"/>
      <c r="D64" s="314"/>
      <c r="E64" s="314"/>
      <c r="F64" s="31"/>
      <c r="G64" s="183"/>
      <c r="H64" s="122">
        <f t="shared" ref="H64" si="873">5-COUNTIF(AU61,0)-COUNTIF(AL61,0)-COUNTIF(AC61,0)-COUNTIF(T61,0)-COUNTIF(K61,0)</f>
        <v>0</v>
      </c>
      <c r="I64" s="165">
        <f t="shared" si="830"/>
        <v>0</v>
      </c>
      <c r="J64" s="187">
        <f t="shared" ref="J64" si="874">IF($B61=$B55,J58+IF($F61&lt;&gt;$G61,(K61+$G63-$G62)/$F61,K61/$F61),IF($F61&lt;&gt;G61,(K61+$G63-$G62)/$F61,K61/$F61))</f>
        <v>0</v>
      </c>
      <c r="K64" s="7">
        <f t="shared" ref="K64:K65" si="875">SUM(L64:R64)</f>
        <v>0</v>
      </c>
      <c r="L64" s="26">
        <f t="shared" ref="L64:R64" si="876">L61</f>
        <v>0</v>
      </c>
      <c r="M64" s="26">
        <f t="shared" si="876"/>
        <v>0</v>
      </c>
      <c r="N64" s="26">
        <f t="shared" si="876"/>
        <v>0</v>
      </c>
      <c r="O64" s="26">
        <f t="shared" si="876"/>
        <v>0</v>
      </c>
      <c r="P64" s="26">
        <f t="shared" si="876"/>
        <v>0</v>
      </c>
      <c r="Q64" s="29">
        <f t="shared" si="876"/>
        <v>0</v>
      </c>
      <c r="R64" s="23">
        <f t="shared" si="876"/>
        <v>0</v>
      </c>
      <c r="S64" s="187">
        <f t="shared" ref="S64" si="877">IF($B61=$B55,S58+IF($F61&lt;&gt;$G61,(T61+$G63-$G62)/$F61,T61/$F61),IF($F61&lt;&gt;P61,(T61+$G63-$G62)/$F61,T61/$F61))</f>
        <v>0</v>
      </c>
      <c r="T64" s="7">
        <f t="shared" ref="T64:T65" si="878">SUM(U64:AA64)</f>
        <v>0</v>
      </c>
      <c r="U64" s="26">
        <f t="shared" ref="U64:AA64" si="879">U61</f>
        <v>0</v>
      </c>
      <c r="V64" s="26">
        <f t="shared" si="879"/>
        <v>0</v>
      </c>
      <c r="W64" s="26">
        <f t="shared" si="879"/>
        <v>0</v>
      </c>
      <c r="X64" s="26">
        <f t="shared" si="879"/>
        <v>0</v>
      </c>
      <c r="Y64" s="113">
        <f t="shared" si="879"/>
        <v>0</v>
      </c>
      <c r="Z64" s="29">
        <f t="shared" si="879"/>
        <v>0</v>
      </c>
      <c r="AA64" s="23">
        <f t="shared" si="879"/>
        <v>0</v>
      </c>
      <c r="AB64" s="187">
        <f t="shared" ref="AB64" si="880">IF($B61=$B55,AB58+IF($F61&lt;&gt;$G61,(AC61+$G63-$G62)/$F61,AC61/$F61),IF($F61&lt;&gt;Y61,(AC61+$G63-$G62)/$F61,AC61/$F61))</f>
        <v>0</v>
      </c>
      <c r="AC64" s="7">
        <f t="shared" ref="AC64:AC65" si="881">SUM(AD64:AJ64)</f>
        <v>0</v>
      </c>
      <c r="AD64" s="26">
        <f t="shared" ref="AD64:AJ64" si="882">AD61</f>
        <v>0</v>
      </c>
      <c r="AE64" s="26">
        <f t="shared" si="882"/>
        <v>0</v>
      </c>
      <c r="AF64" s="26">
        <f t="shared" si="882"/>
        <v>0</v>
      </c>
      <c r="AG64" s="26">
        <f t="shared" si="882"/>
        <v>0</v>
      </c>
      <c r="AH64" s="113">
        <f t="shared" si="882"/>
        <v>0</v>
      </c>
      <c r="AI64" s="29">
        <f t="shared" si="882"/>
        <v>0</v>
      </c>
      <c r="AJ64" s="23">
        <f t="shared" si="882"/>
        <v>0</v>
      </c>
      <c r="AK64" s="187">
        <f t="shared" ref="AK64" si="883">IF($B61=$B55,AK58+IF($F61&lt;&gt;$G61,(AL61+$G63-$G62)/$F61,AL61/$F61),IF($F61&lt;&gt;AH61,(AL61+$G63-$G62)/$F61,AL61/$F61))</f>
        <v>0</v>
      </c>
      <c r="AL64" s="7">
        <f t="shared" ref="AL64:AL65" si="884">SUM(AM64:AS64)</f>
        <v>0</v>
      </c>
      <c r="AM64" s="26">
        <f t="shared" ref="AM64:AS64" si="885">AM61</f>
        <v>0</v>
      </c>
      <c r="AN64" s="26">
        <f t="shared" si="885"/>
        <v>0</v>
      </c>
      <c r="AO64" s="26">
        <f t="shared" si="885"/>
        <v>0</v>
      </c>
      <c r="AP64" s="26">
        <f t="shared" si="885"/>
        <v>0</v>
      </c>
      <c r="AQ64" s="113">
        <f t="shared" si="885"/>
        <v>0</v>
      </c>
      <c r="AR64" s="29">
        <f t="shared" si="885"/>
        <v>0</v>
      </c>
      <c r="AS64" s="23">
        <f t="shared" si="885"/>
        <v>0</v>
      </c>
      <c r="AT64" s="187">
        <f t="shared" ref="AT64" si="886">IF($B61=$B55,AT58+IF($F61&lt;&gt;$G61,(AU61+$G63-$G62)/$F61,AU61/$F61),IF($F61&lt;&gt;AQ61,(AU61+$G63-$G62)/$F61,AU61/$F61))</f>
        <v>0</v>
      </c>
      <c r="AU64" s="7">
        <f t="shared" ref="AU64:AU65" si="887">SUM(AV64:BB64)</f>
        <v>0</v>
      </c>
      <c r="AV64" s="6">
        <f t="shared" ref="AV64" si="888">IF(SUM($AM$9:$AS$9)=SUM($AV$9:$BB$9),AV61,IF(AND(SUM($AV$9:$BB$9)&gt;42,SUM($AV$9:$BB$9)&lt;49),AV61,0))</f>
        <v>0</v>
      </c>
      <c r="AW64" s="6">
        <f t="shared" ref="AW64:BB64" si="889">IF(SUM($AM$9:$AS$9)=SUM($AV$9:$BB$9),AW61,IF(AND(SUM($AV$9:$BB$9)&gt;42,SUM($AV$9:$BB$9)&lt;49),AW61,0))</f>
        <v>0</v>
      </c>
      <c r="AX64" s="6">
        <f t="shared" si="889"/>
        <v>0</v>
      </c>
      <c r="AY64" s="6">
        <f t="shared" si="889"/>
        <v>0</v>
      </c>
      <c r="AZ64" s="26">
        <f t="shared" si="889"/>
        <v>0</v>
      </c>
      <c r="BA64" s="29">
        <f t="shared" si="889"/>
        <v>0</v>
      </c>
      <c r="BB64" s="23">
        <f t="shared" si="889"/>
        <v>0</v>
      </c>
    </row>
    <row r="65" spans="1:54" ht="15.75" customHeight="1" x14ac:dyDescent="0.2">
      <c r="A65" s="1">
        <f t="shared" ref="A65:A66" si="890">A64</f>
        <v>0</v>
      </c>
      <c r="B65" s="313"/>
      <c r="C65" s="314"/>
      <c r="D65" s="314"/>
      <c r="E65" s="314"/>
      <c r="F65" s="31"/>
      <c r="G65" s="183"/>
      <c r="H65" s="123">
        <f t="shared" ref="H65" si="891">IF($B61=$B55,H59+F65,$F65)</f>
        <v>0</v>
      </c>
      <c r="I65" s="165">
        <f t="shared" si="830"/>
        <v>0</v>
      </c>
      <c r="J65" s="141">
        <f t="shared" ref="J65" si="892">IF($H64=0,0,IF($B55=$B61,IF($H66&gt;0,$H66+J59,K61+J59),IF($H66&gt;0,$H66,K61)))</f>
        <v>0</v>
      </c>
      <c r="K65" s="7">
        <f t="shared" si="875"/>
        <v>0</v>
      </c>
      <c r="L65" s="6"/>
      <c r="M65" s="6"/>
      <c r="N65" s="6"/>
      <c r="O65" s="6"/>
      <c r="P65" s="26"/>
      <c r="Q65" s="29"/>
      <c r="R65" s="23"/>
      <c r="S65" s="141">
        <f t="shared" ref="S65" si="893">IF($H64=0,0,IF($B55=$B61,IF($H66&gt;0,$H66+S59,T61+S59),IF($H66&gt;0,$H66,T61)))</f>
        <v>0</v>
      </c>
      <c r="T65" s="7">
        <f t="shared" si="878"/>
        <v>0</v>
      </c>
      <c r="U65" s="6"/>
      <c r="V65" s="6"/>
      <c r="W65" s="6"/>
      <c r="X65" s="6"/>
      <c r="Y65" s="26"/>
      <c r="Z65" s="29"/>
      <c r="AA65" s="23"/>
      <c r="AB65" s="141">
        <f t="shared" ref="AB65" si="894">IF($H64=0,0,IF($B55=$B61,IF($H66&gt;0,$H66+AB59,AC61+AB59),IF($H66&gt;0,$H66,AC61)))</f>
        <v>0</v>
      </c>
      <c r="AC65" s="7">
        <f t="shared" si="881"/>
        <v>0</v>
      </c>
      <c r="AD65" s="6"/>
      <c r="AE65" s="6"/>
      <c r="AF65" s="6"/>
      <c r="AG65" s="6"/>
      <c r="AH65" s="26"/>
      <c r="AI65" s="29"/>
      <c r="AJ65" s="23"/>
      <c r="AK65" s="141">
        <f t="shared" ref="AK65" si="895">IF($H64=0,0,IF($B55=$B61,IF($H66&gt;0,$H66+AK59,AL61+AK59),IF($H66&gt;0,$H66,AL61)))</f>
        <v>0</v>
      </c>
      <c r="AL65" s="7">
        <f t="shared" si="884"/>
        <v>0</v>
      </c>
      <c r="AM65" s="6"/>
      <c r="AN65" s="6"/>
      <c r="AO65" s="6"/>
      <c r="AP65" s="6"/>
      <c r="AQ65" s="26"/>
      <c r="AR65" s="29"/>
      <c r="AS65" s="23"/>
      <c r="AT65" s="141">
        <f t="shared" ref="AT65" si="896">IF($H64=0,0,IF($B55=$B61,IF($H66&gt;0,$H66+AT59,AU61+AT59),IF($H66&gt;0,$H66,AU61)))</f>
        <v>0</v>
      </c>
      <c r="AU65" s="7">
        <f t="shared" si="887"/>
        <v>0</v>
      </c>
      <c r="AV65" s="6"/>
      <c r="AW65" s="6"/>
      <c r="AX65" s="6"/>
      <c r="AY65" s="6"/>
      <c r="AZ65" s="26"/>
      <c r="BA65" s="29"/>
      <c r="BB65" s="23"/>
    </row>
    <row r="66" spans="1:54" ht="18.75" customHeight="1" thickBot="1" x14ac:dyDescent="0.25">
      <c r="A66" s="1">
        <f t="shared" si="890"/>
        <v>0</v>
      </c>
      <c r="B66" s="323" t="str">
        <f>IF(B61="",Wydruk!$AE$6,IF(J62=0,Wydruk!$AE$7,IF(AND(G62&lt;G63,B61&lt;&gt;$B67),Wydruk!$AE$13,IF(AND($B61=$B55,$B61&lt;&gt;$B67),IF(OR(OR(J66&lt;4,J66&gt;5),OR(S66&lt;4,S66&gt;5),OR(AB66&lt;4,AB66&gt;5),OR(AK66&lt;4,AK66&gt;5),OR(AND(AT66&lt;4,AT66&gt;0),AT66&gt;5)),Wydruk!$AE$8,Wydruk!$AE$9),IF($B61=$B67,IF($F65&lt;&gt;0,Wydruk!$AE$12,Wydruk!$AE$10),IF(OR(OR(J62&lt;4,J62&gt;5),OR(S62&lt;4,S62&gt;5),OR(AB62&lt;4,AB62&gt;5),OR(AK62&lt;4,AK62&gt;5),OR(AND(AT62&lt;4,AT62&gt;0),AT62&gt;5)),Wydruk!$AE$8,Wydruk!$AE$11))))))</f>
        <v>Uzupełnij liczby godzin tygodniowego planu</v>
      </c>
      <c r="C66" s="324"/>
      <c r="D66" s="324"/>
      <c r="E66" s="324"/>
      <c r="F66" s="173">
        <f>listopad!F66</f>
        <v>0</v>
      </c>
      <c r="G66" s="184">
        <f>listopad!G66</f>
        <v>0</v>
      </c>
      <c r="H66" s="191">
        <f t="shared" ref="H66" si="897">IF(OR($G66=0,$F66=0,$G66="",$F66=""),0,$G66/$F66)</f>
        <v>0</v>
      </c>
      <c r="I66" s="193"/>
      <c r="J66" s="176">
        <f t="shared" ref="J66" si="898">IF($B55=$B61,IF(L61+L56&gt;0,1,0)+IF(M61+M56&gt;0,1,0)+IF(N61+N56&gt;0,1,0)+IF(O61+O56&gt;0,1,0)+IF(P61+P56&gt;0,1,0)+IF(Q61+Q56&gt;0,1,0)+IF(R61+R56&gt;0,1,0),J62)</f>
        <v>0</v>
      </c>
      <c r="K66" s="133">
        <f t="shared" ref="K66" si="899">IF(OR($B61=$B67,J66=0,(K62-Q66+O66)&lt;=0),0,(K62-Q66+O66)/J66)</f>
        <v>0</v>
      </c>
      <c r="L66" s="137">
        <f t="shared" ref="L66" si="900">IF(K66*(7-J63)&lt;=0,0,K66*(7-J63))</f>
        <v>0</v>
      </c>
      <c r="M66" s="311">
        <f t="shared" ref="M66" si="901">ROUND(IF(OR(K63-K66*(7-J63)+P66&lt;0,$B61=$B67,K66&lt;=0,K63=0),0,IF(K63-K66*(7-J63)+P66&gt;Q66-O66+P66,Q66-O66+P66,K63-K66*(7-J63)+P66)),1)</f>
        <v>0</v>
      </c>
      <c r="N66" s="312"/>
      <c r="O66" s="139">
        <f t="shared" ref="O66" si="902">IF(OR($B61=$B67,J62=0),0,IF($B61=$B55,J61,$F61))</f>
        <v>0</v>
      </c>
      <c r="P66" s="30">
        <f t="shared" ref="P66" si="903">IF(OR($B61=$B67,J66=0),0,$G63-$G62)</f>
        <v>0</v>
      </c>
      <c r="Q66" s="134">
        <f t="shared" ref="Q66" si="904">IF(OR($B61=$B67,J66=0),0,J65)</f>
        <v>0</v>
      </c>
      <c r="R66" s="138">
        <f t="shared" ref="R66" si="905">IF($B61=$B67,0,K63)</f>
        <v>0</v>
      </c>
      <c r="S66" s="176">
        <f t="shared" ref="S66" si="906">IF($B55=$B61,IF(U61+U56&gt;0,1,0)+IF(V61+V56&gt;0,1,0)+IF(W61+W56&gt;0,1,0)+IF(X61+X56&gt;0,1,0)+IF(Y61+Y56&gt;0,1,0)+IF(Z61+Z56&gt;0,1,0)+IF(AA61+AA56&gt;0,1,0),S62)</f>
        <v>0</v>
      </c>
      <c r="T66" s="133">
        <f t="shared" ref="T66" si="907">IF(OR($B61=$B67,S66=0,(T62-Z66+X66)&lt;=0),0,(T62-Z66+X66)/S66)</f>
        <v>0</v>
      </c>
      <c r="U66" s="137">
        <f t="shared" ref="U66" si="908">IF(T66*(7-S63)&lt;=0,0,T66*(7-S63))</f>
        <v>0</v>
      </c>
      <c r="V66" s="311">
        <f t="shared" ref="V66" si="909">ROUND(IF(OR(T63-T66*(7-S63)+Y66&lt;0,$B61=$B67,T66&lt;=0,T63=0),0,IF(T63-T66*(7-S63)+Y66&gt;Z66-X66+Y66,Z66-X66+Y66,T63-T66*(7-S63)+Y66)),1)</f>
        <v>0</v>
      </c>
      <c r="W66" s="312"/>
      <c r="X66" s="139">
        <f t="shared" ref="X66" si="910">IF(OR($B61=$B67,S62=0),0,IF($B61=$B55,S61,$F61))</f>
        <v>0</v>
      </c>
      <c r="Y66" s="30">
        <f t="shared" ref="Y66" si="911">IF(OR($B61=$B67,S66=0),0,$G63-$G62)</f>
        <v>0</v>
      </c>
      <c r="Z66" s="134">
        <f t="shared" ref="Z66" si="912">IF(OR($B61=$B67,S66=0),0,S65)</f>
        <v>0</v>
      </c>
      <c r="AA66" s="138">
        <f t="shared" ref="AA66" si="913">IF($B61=$B67,0,T63)</f>
        <v>0</v>
      </c>
      <c r="AB66" s="176">
        <f t="shared" ref="AB66" si="914">IF($B55=$B61,IF(AD61+AD56&gt;0,1,0)+IF(AE61+AE56&gt;0,1,0)+IF(AF61+AF56&gt;0,1,0)+IF(AG61+AG56&gt;0,1,0)+IF(AH61+AH56&gt;0,1,0)+IF(AI61+AI56&gt;0,1,0)+IF(AJ61+AJ56&gt;0,1,0),AB62)</f>
        <v>0</v>
      </c>
      <c r="AC66" s="133">
        <f t="shared" ref="AC66" si="915">IF(OR($B61=$B67,AB66=0,(AC62-AI66+AG66)&lt;=0),0,(AC62-AI66+AG66)/AB66)</f>
        <v>0</v>
      </c>
      <c r="AD66" s="137">
        <f t="shared" ref="AD66" si="916">IF(AC66*(7-AB63)&lt;=0,0,AC66*(7-AB63))</f>
        <v>0</v>
      </c>
      <c r="AE66" s="311">
        <f t="shared" ref="AE66" si="917">ROUND(IF(OR(AC63-AC66*(7-AB63)+AH66&lt;0,$B61=$B67,AC66&lt;=0,AC63=0),0,IF(AC63-AC66*(7-AB63)+AH66&gt;AI66-AG66+AH66,AI66-AG66+AH66,AC63-AC66*(7-AB63)+AH66)),1)</f>
        <v>0</v>
      </c>
      <c r="AF66" s="312"/>
      <c r="AG66" s="139">
        <f t="shared" ref="AG66" si="918">IF(OR($B61=$B67,AB62=0),0,IF($B61=$B55,AB61,$F61))</f>
        <v>0</v>
      </c>
      <c r="AH66" s="30">
        <f t="shared" ref="AH66" si="919">IF(OR($B61=$B67,AB66=0),0,$G63-$G62)</f>
        <v>0</v>
      </c>
      <c r="AI66" s="134">
        <f t="shared" ref="AI66" si="920">IF(OR($B61=$B67,AB66=0),0,AB65)</f>
        <v>0</v>
      </c>
      <c r="AJ66" s="138">
        <f t="shared" ref="AJ66" si="921">IF($B61=$B67,0,AC63)</f>
        <v>0</v>
      </c>
      <c r="AK66" s="176">
        <f t="shared" ref="AK66" si="922">IF($B55=$B61,IF(AM61+AM56&gt;0,1,0)+IF(AN61+AN56&gt;0,1,0)+IF(AO61+AO56&gt;0,1,0)+IF(AP61+AP56&gt;0,1,0)+IF(AQ61+AQ56&gt;0,1,0)+IF(AR61+AR56&gt;0,1,0)+IF(AS61+AS56&gt;0,1,0),AK62)</f>
        <v>0</v>
      </c>
      <c r="AL66" s="133">
        <f t="shared" ref="AL66" si="923">IF(OR($B61=$B67,AK66=0,(AL62-AR66+AP66)&lt;=0),0,(AL62-AR66+AP66)/AK66)</f>
        <v>0</v>
      </c>
      <c r="AM66" s="137">
        <f t="shared" ref="AM66" si="924">IF(AL66*(7-AK63)&lt;=0,0,AL66*(7-AK63))</f>
        <v>0</v>
      </c>
      <c r="AN66" s="311">
        <f t="shared" ref="AN66" si="925">ROUND(IF(OR(AL63-AL66*(7-AK63)+AQ66&lt;0,$B61=$B67,AL66&lt;=0,AL63=0),0,IF(AL63-AL66*(7-AK63)+AQ66&gt;AR66-AP66+AQ66,AR66-AP66+AQ66,AL63-AL66*(7-AK63)+AQ66)),1)</f>
        <v>0</v>
      </c>
      <c r="AO66" s="312"/>
      <c r="AP66" s="139">
        <f t="shared" ref="AP66" si="926">IF(OR($B61=$B67,AK62=0),0,IF($B61=$B55,AK61,$F61))</f>
        <v>0</v>
      </c>
      <c r="AQ66" s="30">
        <f t="shared" ref="AQ66" si="927">IF(OR($B61=$B67,AK66=0),0,$G63-$G62)</f>
        <v>0</v>
      </c>
      <c r="AR66" s="134">
        <f t="shared" ref="AR66" si="928">IF(OR($B61=$B67,AK66=0),0,AK65)</f>
        <v>0</v>
      </c>
      <c r="AS66" s="138">
        <f t="shared" ref="AS66" si="929">IF($B61=$B67,0,AL63)</f>
        <v>0</v>
      </c>
      <c r="AT66" s="176">
        <f t="shared" ref="AT66" si="930">IF($B55=$B61,IF(AV61+AV56&gt;0,1,0)+IF(AW61+AW56&gt;0,1,0)+IF(AX61+AX56&gt;0,1,0)+IF(AY61+AY56&gt;0,1,0)+IF(AZ61+AZ56&gt;0,1,0)+IF(BA61+BA56&gt;0,1,0)+IF(BB61+BB56&gt;0,1,0),AT62)</f>
        <v>0</v>
      </c>
      <c r="AU66" s="133">
        <f t="shared" ref="AU66" si="931">IF(OR($B61=$B67,AT66=0,(AU62-BA66+AY66)&lt;=0),0,(AU62-BA66+AY66)/AT66)</f>
        <v>0</v>
      </c>
      <c r="AV66" s="137">
        <f t="shared" ref="AV66" si="932">IF(AU66*(7-AT63)&lt;=0,0,AU66*(7-AT63))</f>
        <v>0</v>
      </c>
      <c r="AW66" s="311">
        <f t="shared" ref="AW66" si="933">ROUND(IF(OR(AU63-AU66*(7-AT63)+AZ66&lt;0,$B61=$B67,AU66&lt;=0,AU63=0),0,IF(AU63-AU66*(7-AT63)+AZ66&gt;BA66-AY66+AZ66,BA66-AY66+AZ66,AU63-AU66*(7-AT63)+AZ66)),1)</f>
        <v>0</v>
      </c>
      <c r="AX66" s="312"/>
      <c r="AY66" s="139">
        <f t="shared" ref="AY66" si="934">IF(OR($B61=$B67,AT62=0),0,IF($B61=$B55,AT61,$F61))</f>
        <v>0</v>
      </c>
      <c r="AZ66" s="30">
        <f t="shared" ref="AZ66" si="935">IF(OR($B61=$B67,AT66=0),0,$G63-$G62)</f>
        <v>0</v>
      </c>
      <c r="BA66" s="134">
        <f t="shared" ref="BA66" si="936">IF(OR($B61=$B67,AT66=0),0,AT65)</f>
        <v>0</v>
      </c>
      <c r="BB66" s="138">
        <f t="shared" ref="BB66" si="937">IF($B61=$B67,0,AU63)</f>
        <v>0</v>
      </c>
    </row>
    <row r="67" spans="1:54" ht="15.75" x14ac:dyDescent="0.2">
      <c r="A67" s="1">
        <f t="shared" ref="A67" si="938">IF(B67="","1. Niewypełnione",B67)</f>
        <v>0</v>
      </c>
      <c r="B67" s="320">
        <f>listopad!B67</f>
        <v>0</v>
      </c>
      <c r="C67" s="321">
        <f>listopad!C67</f>
        <v>0</v>
      </c>
      <c r="D67" s="321">
        <f>listopad!D67</f>
        <v>0</v>
      </c>
      <c r="E67" s="321">
        <f>listopad!E67</f>
        <v>0</v>
      </c>
      <c r="F67" s="177">
        <f>listopad!F67</f>
        <v>18</v>
      </c>
      <c r="G67" s="185">
        <f>listopad!G67</f>
        <v>18</v>
      </c>
      <c r="H67" s="177"/>
      <c r="I67" s="192">
        <f t="shared" ref="I67:I71" si="939">K67+T67+AC67+AL67+AU67</f>
        <v>0</v>
      </c>
      <c r="J67" s="186">
        <f t="shared" ref="J67" si="940">IF(OR($B67=$B73,J70=0),0,ROUND((K68+P72)/J70,0))</f>
        <v>0</v>
      </c>
      <c r="K67" s="51">
        <f t="shared" ref="K67:K68" si="941">SUM(L67:R67)</f>
        <v>0</v>
      </c>
      <c r="L67" s="52">
        <f>listopad!L67</f>
        <v>0</v>
      </c>
      <c r="M67" s="52">
        <f>listopad!M67</f>
        <v>0</v>
      </c>
      <c r="N67" s="52">
        <f>listopad!N67</f>
        <v>0</v>
      </c>
      <c r="O67" s="52">
        <f>listopad!O67</f>
        <v>0</v>
      </c>
      <c r="P67" s="53">
        <f>listopad!P67</f>
        <v>0</v>
      </c>
      <c r="Q67" s="54">
        <f>listopad!Q67</f>
        <v>0</v>
      </c>
      <c r="R67" s="55">
        <f>listopad!R67</f>
        <v>0</v>
      </c>
      <c r="S67" s="188">
        <f t="shared" ref="S67" si="942">IF(OR($B67=$B73,S70=0),0,ROUND((T68+Y72)/S70,0))</f>
        <v>0</v>
      </c>
      <c r="T67" s="51">
        <f t="shared" ref="T67:T68" si="943">SUM(U67:AA67)</f>
        <v>0</v>
      </c>
      <c r="U67" s="52">
        <f>listopad!U67</f>
        <v>0</v>
      </c>
      <c r="V67" s="52">
        <f>listopad!V67</f>
        <v>0</v>
      </c>
      <c r="W67" s="52">
        <f>listopad!W67</f>
        <v>0</v>
      </c>
      <c r="X67" s="52">
        <f>listopad!X67</f>
        <v>0</v>
      </c>
      <c r="Y67" s="53">
        <f>listopad!Y67</f>
        <v>0</v>
      </c>
      <c r="Z67" s="54">
        <f>listopad!Z67</f>
        <v>0</v>
      </c>
      <c r="AA67" s="55">
        <f>listopad!AA67</f>
        <v>0</v>
      </c>
      <c r="AB67" s="188">
        <f t="shared" ref="AB67" si="944">IF(OR($B67=$B73,AB70=0),0,ROUND((AC68+AH72)/AB70,0))</f>
        <v>0</v>
      </c>
      <c r="AC67" s="51">
        <f t="shared" ref="AC67:AC68" si="945">SUM(AD67:AJ67)</f>
        <v>0</v>
      </c>
      <c r="AD67" s="52">
        <f>listopad!AD67</f>
        <v>0</v>
      </c>
      <c r="AE67" s="52">
        <f>listopad!AE67</f>
        <v>0</v>
      </c>
      <c r="AF67" s="52">
        <f>listopad!AF67</f>
        <v>0</v>
      </c>
      <c r="AG67" s="52">
        <f>listopad!AG67</f>
        <v>0</v>
      </c>
      <c r="AH67" s="53">
        <f>listopad!AH67</f>
        <v>0</v>
      </c>
      <c r="AI67" s="54">
        <f>listopad!AI67</f>
        <v>0</v>
      </c>
      <c r="AJ67" s="55">
        <f>listopad!AJ67</f>
        <v>0</v>
      </c>
      <c r="AK67" s="188">
        <f t="shared" ref="AK67" si="946">IF(OR($B67=$B73,AK70=0),0,ROUND((AL68+AQ72)/AK70,0))</f>
        <v>0</v>
      </c>
      <c r="AL67" s="51">
        <f t="shared" ref="AL67:AL68" si="947">SUM(AM67:AS67)</f>
        <v>0</v>
      </c>
      <c r="AM67" s="52">
        <f>listopad!AM67</f>
        <v>0</v>
      </c>
      <c r="AN67" s="52">
        <f>listopad!AN67</f>
        <v>0</v>
      </c>
      <c r="AO67" s="52">
        <f>listopad!AO67</f>
        <v>0</v>
      </c>
      <c r="AP67" s="52">
        <f>listopad!AP67</f>
        <v>0</v>
      </c>
      <c r="AQ67" s="53">
        <f>listopad!AQ67</f>
        <v>0</v>
      </c>
      <c r="AR67" s="54">
        <f>listopad!AR67</f>
        <v>0</v>
      </c>
      <c r="AS67" s="55">
        <f>listopad!AS67</f>
        <v>0</v>
      </c>
      <c r="AT67" s="188">
        <f t="shared" ref="AT67" si="948">IF(OR($B67=$B73,AT70=0),0,ROUND((AU68+AZ72)/AT70,0))</f>
        <v>0</v>
      </c>
      <c r="AU67" s="51">
        <f t="shared" ref="AU67:AU68" si="949">SUM(AV67:BB67)</f>
        <v>0</v>
      </c>
      <c r="AV67" s="52">
        <f t="shared" ref="AV67" si="950">IF(SUM($AM$9:$AS$9)=SUM($AV$9:$BB$9),AM67,IF(AND(SUM($AV$9:$BB$9)&gt;42,SUM($AV$9:$BB$9)&lt;49),AM67,0))</f>
        <v>0</v>
      </c>
      <c r="AW67" s="52">
        <f t="shared" ref="AW67" si="951">IF(SUM($AM$9:$AS$9)=SUM($AV$9:$BB$9),AN67,IF(AND(SUM($AV$9:$BB$9)&gt;42,SUM($AV$9:$BB$9)&lt;49),AN67,0))</f>
        <v>0</v>
      </c>
      <c r="AX67" s="52">
        <f t="shared" ref="AX67" si="952">IF(SUM($AM$9:$AS$9)=SUM($AV$9:$BB$9),AO67,IF(AND(SUM($AV$9:$BB$9)&gt;42,SUM($AV$9:$BB$9)&lt;49),AO67,0))</f>
        <v>0</v>
      </c>
      <c r="AY67" s="52">
        <f t="shared" ref="AY67" si="953">IF(SUM($AM$9:$AS$9)=SUM($AV$9:$BB$9),AP67,IF(AND(SUM($AV$9:$BB$9)&gt;42,SUM($AV$9:$BB$9)&lt;49),AP67,0))</f>
        <v>0</v>
      </c>
      <c r="AZ67" s="53">
        <f t="shared" ref="AZ67" si="954">IF(SUM($AM$9:$AS$9)=SUM($AV$9:$BB$9),AQ67,IF(AND(SUM($AV$9:$BB$9)&gt;42,SUM($AV$9:$BB$9)&lt;49),AQ67,0))</f>
        <v>0</v>
      </c>
      <c r="BA67" s="54">
        <f t="shared" ref="BA67" si="955">IF(SUM($AM$9:$AS$9)=SUM($AV$9:$BB$9),AR67,IF(AND(SUM($AV$9:$BB$9)&gt;42,SUM($AV$9:$BB$9)&lt;49),AR67,0))</f>
        <v>0</v>
      </c>
      <c r="BB67" s="55">
        <f t="shared" ref="BB67" si="956">IF(SUM($AM$9:$AS$9)=SUM($AV$9:$BB$9),AS67,IF(AND(SUM($AV$9:$BB$9)&gt;42,SUM($AV$9:$BB$9)&lt;49),AS67,0))</f>
        <v>0</v>
      </c>
    </row>
    <row r="68" spans="1:54" ht="12.75" hidden="1" customHeight="1" x14ac:dyDescent="0.2">
      <c r="B68" s="93"/>
      <c r="C68" s="94"/>
      <c r="D68" s="95"/>
      <c r="E68" s="115"/>
      <c r="F68" s="140" t="b">
        <f t="shared" ref="F68" si="957">IF($B61=$B67,OR(F62,G67&lt;F67),G67&lt;F67)</f>
        <v>0</v>
      </c>
      <c r="G68" s="189">
        <f t="shared" ref="G68" si="958">IF(AND($B61=$B67,$B61&lt;&gt;"",$B61&lt;&gt;0),G67+G62,G67)</f>
        <v>18</v>
      </c>
      <c r="H68" s="120"/>
      <c r="I68" s="165">
        <f t="shared" si="939"/>
        <v>0</v>
      </c>
      <c r="J68" s="194">
        <f t="shared" ref="J68" si="959">7-COUNTIF(L67:R67,0)-COUNTIF(L67:R67,"")</f>
        <v>0</v>
      </c>
      <c r="K68" s="22">
        <f t="shared" si="941"/>
        <v>0</v>
      </c>
      <c r="L68" s="35">
        <f t="shared" ref="L68:R68" si="960">IF($B61=$B67,L67+L62,L67)</f>
        <v>0</v>
      </c>
      <c r="M68" s="35">
        <f t="shared" si="960"/>
        <v>0</v>
      </c>
      <c r="N68" s="35">
        <f t="shared" si="960"/>
        <v>0</v>
      </c>
      <c r="O68" s="35">
        <f t="shared" si="960"/>
        <v>0</v>
      </c>
      <c r="P68" s="36">
        <f t="shared" si="960"/>
        <v>0</v>
      </c>
      <c r="Q68" s="37">
        <f t="shared" si="960"/>
        <v>0</v>
      </c>
      <c r="R68" s="38">
        <f t="shared" si="960"/>
        <v>0</v>
      </c>
      <c r="S68" s="194">
        <f t="shared" ref="S68" si="961">7-COUNTIF(U67:AA67,0)-COUNTIF(U67:AA67,"")</f>
        <v>0</v>
      </c>
      <c r="T68" s="22">
        <f t="shared" si="943"/>
        <v>0</v>
      </c>
      <c r="U68" s="35">
        <f t="shared" ref="U68:AA68" si="962">IF($B61=$B67,U67+U62,U67)</f>
        <v>0</v>
      </c>
      <c r="V68" s="35">
        <f t="shared" si="962"/>
        <v>0</v>
      </c>
      <c r="W68" s="35">
        <f t="shared" si="962"/>
        <v>0</v>
      </c>
      <c r="X68" s="35">
        <f t="shared" si="962"/>
        <v>0</v>
      </c>
      <c r="Y68" s="36">
        <f t="shared" si="962"/>
        <v>0</v>
      </c>
      <c r="Z68" s="37">
        <f t="shared" si="962"/>
        <v>0</v>
      </c>
      <c r="AA68" s="38">
        <f t="shared" si="962"/>
        <v>0</v>
      </c>
      <c r="AB68" s="194">
        <f t="shared" ref="AB68" si="963">7-COUNTIF(AD67:AJ67,0)-COUNTIF(AD67:AJ67,"")</f>
        <v>0</v>
      </c>
      <c r="AC68" s="22">
        <f t="shared" si="945"/>
        <v>0</v>
      </c>
      <c r="AD68" s="35">
        <f t="shared" ref="AD68:AJ68" si="964">IF($B61=$B67,AD67+AD62,AD67)</f>
        <v>0</v>
      </c>
      <c r="AE68" s="35">
        <f t="shared" si="964"/>
        <v>0</v>
      </c>
      <c r="AF68" s="35">
        <f t="shared" si="964"/>
        <v>0</v>
      </c>
      <c r="AG68" s="35">
        <f t="shared" si="964"/>
        <v>0</v>
      </c>
      <c r="AH68" s="36">
        <f t="shared" si="964"/>
        <v>0</v>
      </c>
      <c r="AI68" s="37">
        <f t="shared" si="964"/>
        <v>0</v>
      </c>
      <c r="AJ68" s="38">
        <f t="shared" si="964"/>
        <v>0</v>
      </c>
      <c r="AK68" s="194">
        <f t="shared" ref="AK68" si="965">7-COUNTIF(AM67:AS67,0)-COUNTIF(AM67:AS67,"")</f>
        <v>0</v>
      </c>
      <c r="AL68" s="22">
        <f t="shared" si="947"/>
        <v>0</v>
      </c>
      <c r="AM68" s="35">
        <f t="shared" ref="AM68:AS68" si="966">IF($B61=$B67,AM67+AM62,AM67)</f>
        <v>0</v>
      </c>
      <c r="AN68" s="35">
        <f t="shared" si="966"/>
        <v>0</v>
      </c>
      <c r="AO68" s="35">
        <f t="shared" si="966"/>
        <v>0</v>
      </c>
      <c r="AP68" s="35">
        <f t="shared" si="966"/>
        <v>0</v>
      </c>
      <c r="AQ68" s="36">
        <f t="shared" si="966"/>
        <v>0</v>
      </c>
      <c r="AR68" s="37">
        <f t="shared" si="966"/>
        <v>0</v>
      </c>
      <c r="AS68" s="38">
        <f t="shared" si="966"/>
        <v>0</v>
      </c>
      <c r="AT68" s="194">
        <f t="shared" ref="AT68" si="967">7-COUNTIF(AV67:BB67,0)-COUNTIF(AV67:BB67,"")</f>
        <v>0</v>
      </c>
      <c r="AU68" s="22">
        <f t="shared" si="949"/>
        <v>0</v>
      </c>
      <c r="AV68" s="35">
        <f t="shared" ref="AV68:BB68" si="968">IF($B61=$B67,AV67+AV62,AV67)</f>
        <v>0</v>
      </c>
      <c r="AW68" s="35">
        <f t="shared" si="968"/>
        <v>0</v>
      </c>
      <c r="AX68" s="35">
        <f t="shared" si="968"/>
        <v>0</v>
      </c>
      <c r="AY68" s="35">
        <f t="shared" si="968"/>
        <v>0</v>
      </c>
      <c r="AZ68" s="36">
        <f t="shared" si="968"/>
        <v>0</v>
      </c>
      <c r="BA68" s="37">
        <f t="shared" si="968"/>
        <v>0</v>
      </c>
      <c r="BB68" s="38">
        <f t="shared" si="968"/>
        <v>0</v>
      </c>
    </row>
    <row r="69" spans="1:54" ht="15" hidden="1" customHeight="1" x14ac:dyDescent="0.2">
      <c r="B69" s="116"/>
      <c r="C69" s="117"/>
      <c r="D69" s="118"/>
      <c r="E69" s="119"/>
      <c r="F69" s="92"/>
      <c r="G69" s="190">
        <f t="shared" ref="G69" si="969">IF(AND($B61=$B67,$B61&lt;&gt;"",$B61&lt;&gt;0),F67+G63,F67)</f>
        <v>18</v>
      </c>
      <c r="H69" s="121"/>
      <c r="I69" s="165">
        <f t="shared" si="939"/>
        <v>0</v>
      </c>
      <c r="J69" s="195">
        <f t="shared" ref="J69" si="970">IF($B67=$B61,COUNTIF(L69:R69,0),COUNTIF(L70:R70,0)+COUNTIF(L70:R70,""))</f>
        <v>7</v>
      </c>
      <c r="K69" s="39">
        <f t="shared" ref="K69:R69" si="971">IF($B61=$B67,K70+K63,K70)</f>
        <v>0</v>
      </c>
      <c r="L69" s="40">
        <f t="shared" si="971"/>
        <v>0</v>
      </c>
      <c r="M69" s="40">
        <f t="shared" si="971"/>
        <v>0</v>
      </c>
      <c r="N69" s="40">
        <f t="shared" si="971"/>
        <v>0</v>
      </c>
      <c r="O69" s="40">
        <f t="shared" si="971"/>
        <v>0</v>
      </c>
      <c r="P69" s="41">
        <f t="shared" si="971"/>
        <v>0</v>
      </c>
      <c r="Q69" s="42">
        <f t="shared" si="971"/>
        <v>0</v>
      </c>
      <c r="R69" s="43">
        <f t="shared" si="971"/>
        <v>0</v>
      </c>
      <c r="S69" s="195">
        <f t="shared" ref="S69" si="972">IF($B67=$B61,COUNTIF(U69:AA69,0),COUNTIF(U70:AA70,0)+COUNTIF(U70:AA70,""))</f>
        <v>7</v>
      </c>
      <c r="T69" s="39">
        <f t="shared" ref="T69:AA69" si="973">IF($B61=$B67,T70+T63,T70)</f>
        <v>0</v>
      </c>
      <c r="U69" s="40">
        <f t="shared" si="973"/>
        <v>0</v>
      </c>
      <c r="V69" s="40">
        <f t="shared" si="973"/>
        <v>0</v>
      </c>
      <c r="W69" s="40">
        <f t="shared" si="973"/>
        <v>0</v>
      </c>
      <c r="X69" s="40">
        <f t="shared" si="973"/>
        <v>0</v>
      </c>
      <c r="Y69" s="41">
        <f t="shared" si="973"/>
        <v>0</v>
      </c>
      <c r="Z69" s="42">
        <f t="shared" si="973"/>
        <v>0</v>
      </c>
      <c r="AA69" s="43">
        <f t="shared" si="973"/>
        <v>0</v>
      </c>
      <c r="AB69" s="195">
        <f t="shared" ref="AB69" si="974">IF($B67=$B61,COUNTIF(AD69:AJ69,0),COUNTIF(AD70:AJ70,0)+COUNTIF(AD70:AJ70,""))</f>
        <v>7</v>
      </c>
      <c r="AC69" s="39">
        <f t="shared" ref="AC69:AJ69" si="975">IF($B61=$B67,AC70+AC63,AC70)</f>
        <v>0</v>
      </c>
      <c r="AD69" s="40">
        <f t="shared" si="975"/>
        <v>0</v>
      </c>
      <c r="AE69" s="40">
        <f t="shared" si="975"/>
        <v>0</v>
      </c>
      <c r="AF69" s="40">
        <f t="shared" si="975"/>
        <v>0</v>
      </c>
      <c r="AG69" s="40">
        <f t="shared" si="975"/>
        <v>0</v>
      </c>
      <c r="AH69" s="41">
        <f t="shared" si="975"/>
        <v>0</v>
      </c>
      <c r="AI69" s="42">
        <f t="shared" si="975"/>
        <v>0</v>
      </c>
      <c r="AJ69" s="43">
        <f t="shared" si="975"/>
        <v>0</v>
      </c>
      <c r="AK69" s="195">
        <f t="shared" ref="AK69" si="976">IF($B67=$B61,COUNTIF(AM69:AS69,0),COUNTIF(AM70:AS70,0)+COUNTIF(AM70:AS70,""))</f>
        <v>7</v>
      </c>
      <c r="AL69" s="39">
        <f t="shared" ref="AL69:AS69" si="977">IF($B61=$B67,AL70+AL63,AL70)</f>
        <v>0</v>
      </c>
      <c r="AM69" s="40">
        <f t="shared" si="977"/>
        <v>0</v>
      </c>
      <c r="AN69" s="40">
        <f t="shared" si="977"/>
        <v>0</v>
      </c>
      <c r="AO69" s="40">
        <f t="shared" si="977"/>
        <v>0</v>
      </c>
      <c r="AP69" s="40">
        <f t="shared" si="977"/>
        <v>0</v>
      </c>
      <c r="AQ69" s="41">
        <f t="shared" si="977"/>
        <v>0</v>
      </c>
      <c r="AR69" s="42">
        <f t="shared" si="977"/>
        <v>0</v>
      </c>
      <c r="AS69" s="43">
        <f t="shared" si="977"/>
        <v>0</v>
      </c>
      <c r="AT69" s="195">
        <f t="shared" ref="AT69" si="978">IF($B67=$B61,COUNTIF(AV69:BB69,0),COUNTIF(AV70:BB70,0)+COUNTIF(AV70:BB70,""))</f>
        <v>7</v>
      </c>
      <c r="AU69" s="39">
        <f t="shared" ref="AU69:BB69" si="979">IF($B61=$B67,AU70+AU63,AU70)</f>
        <v>0</v>
      </c>
      <c r="AV69" s="40">
        <f t="shared" si="979"/>
        <v>0</v>
      </c>
      <c r="AW69" s="40">
        <f t="shared" si="979"/>
        <v>0</v>
      </c>
      <c r="AX69" s="40">
        <f t="shared" si="979"/>
        <v>0</v>
      </c>
      <c r="AY69" s="40">
        <f t="shared" si="979"/>
        <v>0</v>
      </c>
      <c r="AZ69" s="41">
        <f t="shared" si="979"/>
        <v>0</v>
      </c>
      <c r="BA69" s="42">
        <f t="shared" si="979"/>
        <v>0</v>
      </c>
      <c r="BB69" s="43">
        <f t="shared" si="979"/>
        <v>0</v>
      </c>
    </row>
    <row r="70" spans="1:54" ht="15.75" customHeight="1" x14ac:dyDescent="0.2">
      <c r="A70" s="1">
        <f t="shared" ref="A70" si="980">A67</f>
        <v>0</v>
      </c>
      <c r="B70" s="313">
        <f t="shared" ref="B70" si="981">B64+1</f>
        <v>9</v>
      </c>
      <c r="C70" s="314"/>
      <c r="D70" s="314"/>
      <c r="E70" s="314"/>
      <c r="F70" s="31"/>
      <c r="G70" s="183"/>
      <c r="H70" s="122">
        <f t="shared" ref="H70" si="982">5-COUNTIF(AU67,0)-COUNTIF(AL67,0)-COUNTIF(AC67,0)-COUNTIF(T67,0)-COUNTIF(K67,0)</f>
        <v>0</v>
      </c>
      <c r="I70" s="165">
        <f t="shared" si="939"/>
        <v>0</v>
      </c>
      <c r="J70" s="187">
        <f t="shared" ref="J70" si="983">IF($B67=$B61,J64+IF($F67&lt;&gt;$G67,(K67+$G69-$G68)/$F67,K67/$F67),IF($F67&lt;&gt;G67,(K67+$G69-$G68)/$F67,K67/$F67))</f>
        <v>0</v>
      </c>
      <c r="K70" s="7">
        <f t="shared" ref="K70:K71" si="984">SUM(L70:R70)</f>
        <v>0</v>
      </c>
      <c r="L70" s="26">
        <f t="shared" ref="L70:R70" si="985">L67</f>
        <v>0</v>
      </c>
      <c r="M70" s="26">
        <f t="shared" si="985"/>
        <v>0</v>
      </c>
      <c r="N70" s="26">
        <f t="shared" si="985"/>
        <v>0</v>
      </c>
      <c r="O70" s="26">
        <f t="shared" si="985"/>
        <v>0</v>
      </c>
      <c r="P70" s="26">
        <f t="shared" si="985"/>
        <v>0</v>
      </c>
      <c r="Q70" s="29">
        <f t="shared" si="985"/>
        <v>0</v>
      </c>
      <c r="R70" s="23">
        <f t="shared" si="985"/>
        <v>0</v>
      </c>
      <c r="S70" s="187">
        <f t="shared" ref="S70" si="986">IF($B67=$B61,S64+IF($F67&lt;&gt;$G67,(T67+$G69-$G68)/$F67,T67/$F67),IF($F67&lt;&gt;P67,(T67+$G69-$G68)/$F67,T67/$F67))</f>
        <v>0</v>
      </c>
      <c r="T70" s="7">
        <f t="shared" ref="T70:T71" si="987">SUM(U70:AA70)</f>
        <v>0</v>
      </c>
      <c r="U70" s="26">
        <f t="shared" ref="U70:AA70" si="988">U67</f>
        <v>0</v>
      </c>
      <c r="V70" s="26">
        <f t="shared" si="988"/>
        <v>0</v>
      </c>
      <c r="W70" s="26">
        <f t="shared" si="988"/>
        <v>0</v>
      </c>
      <c r="X70" s="26">
        <f t="shared" si="988"/>
        <v>0</v>
      </c>
      <c r="Y70" s="113">
        <f t="shared" si="988"/>
        <v>0</v>
      </c>
      <c r="Z70" s="29">
        <f t="shared" si="988"/>
        <v>0</v>
      </c>
      <c r="AA70" s="23">
        <f t="shared" si="988"/>
        <v>0</v>
      </c>
      <c r="AB70" s="187">
        <f t="shared" ref="AB70" si="989">IF($B67=$B61,AB64+IF($F67&lt;&gt;$G67,(AC67+$G69-$G68)/$F67,AC67/$F67),IF($F67&lt;&gt;Y67,(AC67+$G69-$G68)/$F67,AC67/$F67))</f>
        <v>0</v>
      </c>
      <c r="AC70" s="7">
        <f t="shared" ref="AC70:AC71" si="990">SUM(AD70:AJ70)</f>
        <v>0</v>
      </c>
      <c r="AD70" s="26">
        <f t="shared" ref="AD70:AJ70" si="991">AD67</f>
        <v>0</v>
      </c>
      <c r="AE70" s="26">
        <f t="shared" si="991"/>
        <v>0</v>
      </c>
      <c r="AF70" s="26">
        <f t="shared" si="991"/>
        <v>0</v>
      </c>
      <c r="AG70" s="26">
        <f t="shared" si="991"/>
        <v>0</v>
      </c>
      <c r="AH70" s="113">
        <f t="shared" si="991"/>
        <v>0</v>
      </c>
      <c r="AI70" s="29">
        <f t="shared" si="991"/>
        <v>0</v>
      </c>
      <c r="AJ70" s="23">
        <f t="shared" si="991"/>
        <v>0</v>
      </c>
      <c r="AK70" s="187">
        <f t="shared" ref="AK70" si="992">IF($B67=$B61,AK64+IF($F67&lt;&gt;$G67,(AL67+$G69-$G68)/$F67,AL67/$F67),IF($F67&lt;&gt;AH67,(AL67+$G69-$G68)/$F67,AL67/$F67))</f>
        <v>0</v>
      </c>
      <c r="AL70" s="7">
        <f t="shared" ref="AL70:AL71" si="993">SUM(AM70:AS70)</f>
        <v>0</v>
      </c>
      <c r="AM70" s="26">
        <f t="shared" ref="AM70:AS70" si="994">AM67</f>
        <v>0</v>
      </c>
      <c r="AN70" s="26">
        <f t="shared" si="994"/>
        <v>0</v>
      </c>
      <c r="AO70" s="26">
        <f t="shared" si="994"/>
        <v>0</v>
      </c>
      <c r="AP70" s="26">
        <f t="shared" si="994"/>
        <v>0</v>
      </c>
      <c r="AQ70" s="113">
        <f t="shared" si="994"/>
        <v>0</v>
      </c>
      <c r="AR70" s="29">
        <f t="shared" si="994"/>
        <v>0</v>
      </c>
      <c r="AS70" s="23">
        <f t="shared" si="994"/>
        <v>0</v>
      </c>
      <c r="AT70" s="187">
        <f t="shared" ref="AT70" si="995">IF($B67=$B61,AT64+IF($F67&lt;&gt;$G67,(AU67+$G69-$G68)/$F67,AU67/$F67),IF($F67&lt;&gt;AQ67,(AU67+$G69-$G68)/$F67,AU67/$F67))</f>
        <v>0</v>
      </c>
      <c r="AU70" s="7">
        <f t="shared" ref="AU70:AU71" si="996">SUM(AV70:BB70)</f>
        <v>0</v>
      </c>
      <c r="AV70" s="6">
        <f t="shared" ref="AV70" si="997">IF(SUM($AM$9:$AS$9)=SUM($AV$9:$BB$9),AV67,IF(AND(SUM($AV$9:$BB$9)&gt;42,SUM($AV$9:$BB$9)&lt;49),AV67,0))</f>
        <v>0</v>
      </c>
      <c r="AW70" s="6">
        <f t="shared" ref="AW70:BB70" si="998">IF(SUM($AM$9:$AS$9)=SUM($AV$9:$BB$9),AW67,IF(AND(SUM($AV$9:$BB$9)&gt;42,SUM($AV$9:$BB$9)&lt;49),AW67,0))</f>
        <v>0</v>
      </c>
      <c r="AX70" s="6">
        <f t="shared" si="998"/>
        <v>0</v>
      </c>
      <c r="AY70" s="6">
        <f t="shared" si="998"/>
        <v>0</v>
      </c>
      <c r="AZ70" s="26">
        <f t="shared" si="998"/>
        <v>0</v>
      </c>
      <c r="BA70" s="29">
        <f t="shared" si="998"/>
        <v>0</v>
      </c>
      <c r="BB70" s="23">
        <f t="shared" si="998"/>
        <v>0</v>
      </c>
    </row>
    <row r="71" spans="1:54" ht="15.75" customHeight="1" x14ac:dyDescent="0.2">
      <c r="A71" s="1">
        <f t="shared" ref="A71:A72" si="999">A70</f>
        <v>0</v>
      </c>
      <c r="B71" s="313"/>
      <c r="C71" s="314"/>
      <c r="D71" s="314"/>
      <c r="E71" s="314"/>
      <c r="F71" s="31"/>
      <c r="G71" s="183"/>
      <c r="H71" s="123">
        <f t="shared" ref="H71" si="1000">IF($B67=$B61,H65+F71,$F71)</f>
        <v>0</v>
      </c>
      <c r="I71" s="165">
        <f t="shared" si="939"/>
        <v>0</v>
      </c>
      <c r="J71" s="141">
        <f t="shared" ref="J71" si="1001">IF($H70=0,0,IF($B61=$B67,IF($H72&gt;0,$H72+J65,K67+J65),IF($H72&gt;0,$H72,K67)))</f>
        <v>0</v>
      </c>
      <c r="K71" s="7">
        <f t="shared" si="984"/>
        <v>0</v>
      </c>
      <c r="L71" s="6"/>
      <c r="M71" s="6"/>
      <c r="N71" s="6"/>
      <c r="O71" s="6"/>
      <c r="P71" s="26"/>
      <c r="Q71" s="29"/>
      <c r="R71" s="23"/>
      <c r="S71" s="141">
        <f t="shared" ref="S71" si="1002">IF($H70=0,0,IF($B61=$B67,IF($H72&gt;0,$H72+S65,T67+S65),IF($H72&gt;0,$H72,T67)))</f>
        <v>0</v>
      </c>
      <c r="T71" s="7">
        <f t="shared" si="987"/>
        <v>0</v>
      </c>
      <c r="U71" s="6"/>
      <c r="V71" s="6"/>
      <c r="W71" s="6"/>
      <c r="X71" s="6"/>
      <c r="Y71" s="26"/>
      <c r="Z71" s="29"/>
      <c r="AA71" s="23"/>
      <c r="AB71" s="141">
        <f t="shared" ref="AB71" si="1003">IF($H70=0,0,IF($B61=$B67,IF($H72&gt;0,$H72+AB65,AC67+AB65),IF($H72&gt;0,$H72,AC67)))</f>
        <v>0</v>
      </c>
      <c r="AC71" s="7">
        <f t="shared" si="990"/>
        <v>0</v>
      </c>
      <c r="AD71" s="6"/>
      <c r="AE71" s="6"/>
      <c r="AF71" s="6"/>
      <c r="AG71" s="6"/>
      <c r="AH71" s="26"/>
      <c r="AI71" s="29"/>
      <c r="AJ71" s="23"/>
      <c r="AK71" s="141">
        <f t="shared" ref="AK71" si="1004">IF($H70=0,0,IF($B61=$B67,IF($H72&gt;0,$H72+AK65,AL67+AK65),IF($H72&gt;0,$H72,AL67)))</f>
        <v>0</v>
      </c>
      <c r="AL71" s="7">
        <f t="shared" si="993"/>
        <v>0</v>
      </c>
      <c r="AM71" s="6"/>
      <c r="AN71" s="6"/>
      <c r="AO71" s="6"/>
      <c r="AP71" s="6"/>
      <c r="AQ71" s="26"/>
      <c r="AR71" s="29"/>
      <c r="AS71" s="23"/>
      <c r="AT71" s="141">
        <f t="shared" ref="AT71" si="1005">IF($H70=0,0,IF($B61=$B67,IF($H72&gt;0,$H72+AT65,AU67+AT65),IF($H72&gt;0,$H72,AU67)))</f>
        <v>0</v>
      </c>
      <c r="AU71" s="7">
        <f t="shared" si="996"/>
        <v>0</v>
      </c>
      <c r="AV71" s="6"/>
      <c r="AW71" s="6"/>
      <c r="AX71" s="6"/>
      <c r="AY71" s="6"/>
      <c r="AZ71" s="26"/>
      <c r="BA71" s="29"/>
      <c r="BB71" s="23"/>
    </row>
    <row r="72" spans="1:54" ht="18.75" customHeight="1" thickBot="1" x14ac:dyDescent="0.25">
      <c r="A72" s="1">
        <f t="shared" si="999"/>
        <v>0</v>
      </c>
      <c r="B72" s="323" t="str">
        <f>IF(B67="",Wydruk!$AE$6,IF(J68=0,Wydruk!$AE$7,IF(AND(G68&lt;G69,B67&lt;&gt;$B73),Wydruk!$AE$13,IF(AND($B67=$B61,$B67&lt;&gt;$B73),IF(OR(OR(J72&lt;4,J72&gt;5),OR(S72&lt;4,S72&gt;5),OR(AB72&lt;4,AB72&gt;5),OR(AK72&lt;4,AK72&gt;5),OR(AND(AT72&lt;4,AT72&gt;0),AT72&gt;5)),Wydruk!$AE$8,Wydruk!$AE$9),IF($B67=$B73,IF($F71&lt;&gt;0,Wydruk!$AE$12,Wydruk!$AE$10),IF(OR(OR(J68&lt;4,J68&gt;5),OR(S68&lt;4,S68&gt;5),OR(AB68&lt;4,AB68&gt;5),OR(AK68&lt;4,AK68&gt;5),OR(AND(AT68&lt;4,AT68&gt;0),AT68&gt;5)),Wydruk!$AE$8,Wydruk!$AE$11))))))</f>
        <v>Uzupełnij liczby godzin tygodniowego planu</v>
      </c>
      <c r="C72" s="324"/>
      <c r="D72" s="324"/>
      <c r="E72" s="324"/>
      <c r="F72" s="173">
        <f>listopad!F72</f>
        <v>0</v>
      </c>
      <c r="G72" s="184">
        <f>listopad!G72</f>
        <v>0</v>
      </c>
      <c r="H72" s="191">
        <f t="shared" ref="H72" si="1006">IF(OR($G72=0,$F72=0,$G72="",$F72=""),0,$G72/$F72)</f>
        <v>0</v>
      </c>
      <c r="I72" s="193"/>
      <c r="J72" s="176">
        <f t="shared" ref="J72" si="1007">IF($B61=$B67,IF(L67+L62&gt;0,1,0)+IF(M67+M62&gt;0,1,0)+IF(N67+N62&gt;0,1,0)+IF(O67+O62&gt;0,1,0)+IF(P67+P62&gt;0,1,0)+IF(Q67+Q62&gt;0,1,0)+IF(R67+R62&gt;0,1,0),J68)</f>
        <v>0</v>
      </c>
      <c r="K72" s="133">
        <f t="shared" ref="K72" si="1008">IF(OR($B67=$B73,J72=0,(K68-Q72+O72)&lt;=0),0,(K68-Q72+O72)/J72)</f>
        <v>0</v>
      </c>
      <c r="L72" s="137">
        <f t="shared" ref="L72" si="1009">IF(K72*(7-J69)&lt;=0,0,K72*(7-J69))</f>
        <v>0</v>
      </c>
      <c r="M72" s="311">
        <f t="shared" ref="M72" si="1010">ROUND(IF(OR(K69-K72*(7-J69)+P72&lt;0,$B67=$B73,K72&lt;=0,K69=0),0,IF(K69-K72*(7-J69)+P72&gt;Q72-O72+P72,Q72-O72+P72,K69-K72*(7-J69)+P72)),1)</f>
        <v>0</v>
      </c>
      <c r="N72" s="312"/>
      <c r="O72" s="139">
        <f t="shared" ref="O72" si="1011">IF(OR($B67=$B73,J68=0),0,IF($B67=$B61,J67,$F67))</f>
        <v>0</v>
      </c>
      <c r="P72" s="30">
        <f t="shared" ref="P72" si="1012">IF(OR($B67=$B73,J72=0),0,$G69-$G68)</f>
        <v>0</v>
      </c>
      <c r="Q72" s="134">
        <f t="shared" ref="Q72" si="1013">IF(OR($B67=$B73,J72=0),0,J71)</f>
        <v>0</v>
      </c>
      <c r="R72" s="138">
        <f t="shared" ref="R72" si="1014">IF($B67=$B73,0,K69)</f>
        <v>0</v>
      </c>
      <c r="S72" s="176">
        <f t="shared" ref="S72" si="1015">IF($B61=$B67,IF(U67+U62&gt;0,1,0)+IF(V67+V62&gt;0,1,0)+IF(W67+W62&gt;0,1,0)+IF(X67+X62&gt;0,1,0)+IF(Y67+Y62&gt;0,1,0)+IF(Z67+Z62&gt;0,1,0)+IF(AA67+AA62&gt;0,1,0),S68)</f>
        <v>0</v>
      </c>
      <c r="T72" s="133">
        <f t="shared" ref="T72" si="1016">IF(OR($B67=$B73,S72=0,(T68-Z72+X72)&lt;=0),0,(T68-Z72+X72)/S72)</f>
        <v>0</v>
      </c>
      <c r="U72" s="137">
        <f t="shared" ref="U72" si="1017">IF(T72*(7-S69)&lt;=0,0,T72*(7-S69))</f>
        <v>0</v>
      </c>
      <c r="V72" s="311">
        <f t="shared" ref="V72" si="1018">ROUND(IF(OR(T69-T72*(7-S69)+Y72&lt;0,$B67=$B73,T72&lt;=0,T69=0),0,IF(T69-T72*(7-S69)+Y72&gt;Z72-X72+Y72,Z72-X72+Y72,T69-T72*(7-S69)+Y72)),1)</f>
        <v>0</v>
      </c>
      <c r="W72" s="312"/>
      <c r="X72" s="139">
        <f t="shared" ref="X72" si="1019">IF(OR($B67=$B73,S68=0),0,IF($B67=$B61,S67,$F67))</f>
        <v>0</v>
      </c>
      <c r="Y72" s="30">
        <f t="shared" ref="Y72" si="1020">IF(OR($B67=$B73,S72=0),0,$G69-$G68)</f>
        <v>0</v>
      </c>
      <c r="Z72" s="134">
        <f t="shared" ref="Z72" si="1021">IF(OR($B67=$B73,S72=0),0,S71)</f>
        <v>0</v>
      </c>
      <c r="AA72" s="138">
        <f t="shared" ref="AA72" si="1022">IF($B67=$B73,0,T69)</f>
        <v>0</v>
      </c>
      <c r="AB72" s="176">
        <f t="shared" ref="AB72" si="1023">IF($B61=$B67,IF(AD67+AD62&gt;0,1,0)+IF(AE67+AE62&gt;0,1,0)+IF(AF67+AF62&gt;0,1,0)+IF(AG67+AG62&gt;0,1,0)+IF(AH67+AH62&gt;0,1,0)+IF(AI67+AI62&gt;0,1,0)+IF(AJ67+AJ62&gt;0,1,0),AB68)</f>
        <v>0</v>
      </c>
      <c r="AC72" s="133">
        <f t="shared" ref="AC72" si="1024">IF(OR($B67=$B73,AB72=0,(AC68-AI72+AG72)&lt;=0),0,(AC68-AI72+AG72)/AB72)</f>
        <v>0</v>
      </c>
      <c r="AD72" s="137">
        <f t="shared" ref="AD72" si="1025">IF(AC72*(7-AB69)&lt;=0,0,AC72*(7-AB69))</f>
        <v>0</v>
      </c>
      <c r="AE72" s="311">
        <f t="shared" ref="AE72" si="1026">ROUND(IF(OR(AC69-AC72*(7-AB69)+AH72&lt;0,$B67=$B73,AC72&lt;=0,AC69=0),0,IF(AC69-AC72*(7-AB69)+AH72&gt;AI72-AG72+AH72,AI72-AG72+AH72,AC69-AC72*(7-AB69)+AH72)),1)</f>
        <v>0</v>
      </c>
      <c r="AF72" s="312"/>
      <c r="AG72" s="139">
        <f t="shared" ref="AG72" si="1027">IF(OR($B67=$B73,AB68=0),0,IF($B67=$B61,AB67,$F67))</f>
        <v>0</v>
      </c>
      <c r="AH72" s="30">
        <f t="shared" ref="AH72" si="1028">IF(OR($B67=$B73,AB72=0),0,$G69-$G68)</f>
        <v>0</v>
      </c>
      <c r="AI72" s="134">
        <f t="shared" ref="AI72" si="1029">IF(OR($B67=$B73,AB72=0),0,AB71)</f>
        <v>0</v>
      </c>
      <c r="AJ72" s="138">
        <f t="shared" ref="AJ72" si="1030">IF($B67=$B73,0,AC69)</f>
        <v>0</v>
      </c>
      <c r="AK72" s="176">
        <f t="shared" ref="AK72" si="1031">IF($B61=$B67,IF(AM67+AM62&gt;0,1,0)+IF(AN67+AN62&gt;0,1,0)+IF(AO67+AO62&gt;0,1,0)+IF(AP67+AP62&gt;0,1,0)+IF(AQ67+AQ62&gt;0,1,0)+IF(AR67+AR62&gt;0,1,0)+IF(AS67+AS62&gt;0,1,0),AK68)</f>
        <v>0</v>
      </c>
      <c r="AL72" s="133">
        <f t="shared" ref="AL72" si="1032">IF(OR($B67=$B73,AK72=0,(AL68-AR72+AP72)&lt;=0),0,(AL68-AR72+AP72)/AK72)</f>
        <v>0</v>
      </c>
      <c r="AM72" s="137">
        <f t="shared" ref="AM72" si="1033">IF(AL72*(7-AK69)&lt;=0,0,AL72*(7-AK69))</f>
        <v>0</v>
      </c>
      <c r="AN72" s="311">
        <f t="shared" ref="AN72" si="1034">ROUND(IF(OR(AL69-AL72*(7-AK69)+AQ72&lt;0,$B67=$B73,AL72&lt;=0,AL69=0),0,IF(AL69-AL72*(7-AK69)+AQ72&gt;AR72-AP72+AQ72,AR72-AP72+AQ72,AL69-AL72*(7-AK69)+AQ72)),1)</f>
        <v>0</v>
      </c>
      <c r="AO72" s="312"/>
      <c r="AP72" s="139">
        <f t="shared" ref="AP72" si="1035">IF(OR($B67=$B73,AK68=0),0,IF($B67=$B61,AK67,$F67))</f>
        <v>0</v>
      </c>
      <c r="AQ72" s="30">
        <f t="shared" ref="AQ72" si="1036">IF(OR($B67=$B73,AK72=0),0,$G69-$G68)</f>
        <v>0</v>
      </c>
      <c r="AR72" s="134">
        <f t="shared" ref="AR72" si="1037">IF(OR($B67=$B73,AK72=0),0,AK71)</f>
        <v>0</v>
      </c>
      <c r="AS72" s="138">
        <f t="shared" ref="AS72" si="1038">IF($B67=$B73,0,AL69)</f>
        <v>0</v>
      </c>
      <c r="AT72" s="176">
        <f t="shared" ref="AT72" si="1039">IF($B61=$B67,IF(AV67+AV62&gt;0,1,0)+IF(AW67+AW62&gt;0,1,0)+IF(AX67+AX62&gt;0,1,0)+IF(AY67+AY62&gt;0,1,0)+IF(AZ67+AZ62&gt;0,1,0)+IF(BA67+BA62&gt;0,1,0)+IF(BB67+BB62&gt;0,1,0),AT68)</f>
        <v>0</v>
      </c>
      <c r="AU72" s="133">
        <f t="shared" ref="AU72" si="1040">IF(OR($B67=$B73,AT72=0,(AU68-BA72+AY72)&lt;=0),0,(AU68-BA72+AY72)/AT72)</f>
        <v>0</v>
      </c>
      <c r="AV72" s="137">
        <f t="shared" ref="AV72" si="1041">IF(AU72*(7-AT69)&lt;=0,0,AU72*(7-AT69))</f>
        <v>0</v>
      </c>
      <c r="AW72" s="311">
        <f t="shared" ref="AW72" si="1042">ROUND(IF(OR(AU69-AU72*(7-AT69)+AZ72&lt;0,$B67=$B73,AU72&lt;=0,AU69=0),0,IF(AU69-AU72*(7-AT69)+AZ72&gt;BA72-AY72+AZ72,BA72-AY72+AZ72,AU69-AU72*(7-AT69)+AZ72)),1)</f>
        <v>0</v>
      </c>
      <c r="AX72" s="312"/>
      <c r="AY72" s="139">
        <f t="shared" ref="AY72" si="1043">IF(OR($B67=$B73,AT68=0),0,IF($B67=$B61,AT67,$F67))</f>
        <v>0</v>
      </c>
      <c r="AZ72" s="30">
        <f t="shared" ref="AZ72" si="1044">IF(OR($B67=$B73,AT72=0),0,$G69-$G68)</f>
        <v>0</v>
      </c>
      <c r="BA72" s="134">
        <f t="shared" ref="BA72" si="1045">IF(OR($B67=$B73,AT72=0),0,AT71)</f>
        <v>0</v>
      </c>
      <c r="BB72" s="138">
        <f t="shared" ref="BB72" si="1046">IF($B67=$B73,0,AU69)</f>
        <v>0</v>
      </c>
    </row>
    <row r="73" spans="1:54" ht="15.75" x14ac:dyDescent="0.2">
      <c r="A73" s="1">
        <f t="shared" ref="A73" si="1047">IF(B73="","1. Niewypełnione",B73)</f>
        <v>0</v>
      </c>
      <c r="B73" s="320">
        <f>listopad!B73</f>
        <v>0</v>
      </c>
      <c r="C73" s="321">
        <f>listopad!C73</f>
        <v>0</v>
      </c>
      <c r="D73" s="321">
        <f>listopad!D73</f>
        <v>0</v>
      </c>
      <c r="E73" s="321">
        <f>listopad!E73</f>
        <v>0</v>
      </c>
      <c r="F73" s="177">
        <f>listopad!F73</f>
        <v>18</v>
      </c>
      <c r="G73" s="185">
        <f>listopad!G73</f>
        <v>18</v>
      </c>
      <c r="H73" s="177"/>
      <c r="I73" s="192">
        <f t="shared" ref="I73:I77" si="1048">K73+T73+AC73+AL73+AU73</f>
        <v>0</v>
      </c>
      <c r="J73" s="186">
        <f t="shared" ref="J73" si="1049">IF(OR($B73=$B79,J76=0),0,ROUND((K74+P78)/J76,0))</f>
        <v>0</v>
      </c>
      <c r="K73" s="51">
        <f t="shared" ref="K73:K74" si="1050">SUM(L73:R73)</f>
        <v>0</v>
      </c>
      <c r="L73" s="52">
        <f>listopad!L73</f>
        <v>0</v>
      </c>
      <c r="M73" s="52">
        <f>listopad!M73</f>
        <v>0</v>
      </c>
      <c r="N73" s="52">
        <f>listopad!N73</f>
        <v>0</v>
      </c>
      <c r="O73" s="52">
        <f>listopad!O73</f>
        <v>0</v>
      </c>
      <c r="P73" s="53">
        <f>listopad!P73</f>
        <v>0</v>
      </c>
      <c r="Q73" s="54">
        <f>listopad!Q73</f>
        <v>0</v>
      </c>
      <c r="R73" s="55">
        <f>listopad!R73</f>
        <v>0</v>
      </c>
      <c r="S73" s="188">
        <f t="shared" ref="S73" si="1051">IF(OR($B73=$B79,S76=0),0,ROUND((T74+Y78)/S76,0))</f>
        <v>0</v>
      </c>
      <c r="T73" s="51">
        <f t="shared" ref="T73:T74" si="1052">SUM(U73:AA73)</f>
        <v>0</v>
      </c>
      <c r="U73" s="52">
        <f>listopad!U73</f>
        <v>0</v>
      </c>
      <c r="V73" s="52">
        <f>listopad!V73</f>
        <v>0</v>
      </c>
      <c r="W73" s="52">
        <f>listopad!W73</f>
        <v>0</v>
      </c>
      <c r="X73" s="52">
        <f>listopad!X73</f>
        <v>0</v>
      </c>
      <c r="Y73" s="53">
        <f>listopad!Y73</f>
        <v>0</v>
      </c>
      <c r="Z73" s="54">
        <f>listopad!Z73</f>
        <v>0</v>
      </c>
      <c r="AA73" s="55">
        <f>listopad!AA73</f>
        <v>0</v>
      </c>
      <c r="AB73" s="188">
        <f t="shared" ref="AB73" si="1053">IF(OR($B73=$B79,AB76=0),0,ROUND((AC74+AH78)/AB76,0))</f>
        <v>0</v>
      </c>
      <c r="AC73" s="51">
        <f t="shared" ref="AC73:AC74" si="1054">SUM(AD73:AJ73)</f>
        <v>0</v>
      </c>
      <c r="AD73" s="52">
        <f>listopad!AD73</f>
        <v>0</v>
      </c>
      <c r="AE73" s="52">
        <f>listopad!AE73</f>
        <v>0</v>
      </c>
      <c r="AF73" s="52">
        <f>listopad!AF73</f>
        <v>0</v>
      </c>
      <c r="AG73" s="52">
        <f>listopad!AG73</f>
        <v>0</v>
      </c>
      <c r="AH73" s="53">
        <f>listopad!AH73</f>
        <v>0</v>
      </c>
      <c r="AI73" s="54">
        <f>listopad!AI73</f>
        <v>0</v>
      </c>
      <c r="AJ73" s="55">
        <f>listopad!AJ73</f>
        <v>0</v>
      </c>
      <c r="AK73" s="188">
        <f t="shared" ref="AK73" si="1055">IF(OR($B73=$B79,AK76=0),0,ROUND((AL74+AQ78)/AK76,0))</f>
        <v>0</v>
      </c>
      <c r="AL73" s="51">
        <f t="shared" ref="AL73:AL74" si="1056">SUM(AM73:AS73)</f>
        <v>0</v>
      </c>
      <c r="AM73" s="52">
        <f>listopad!AM73</f>
        <v>0</v>
      </c>
      <c r="AN73" s="52">
        <f>listopad!AN73</f>
        <v>0</v>
      </c>
      <c r="AO73" s="52">
        <f>listopad!AO73</f>
        <v>0</v>
      </c>
      <c r="AP73" s="52">
        <f>listopad!AP73</f>
        <v>0</v>
      </c>
      <c r="AQ73" s="53">
        <f>listopad!AQ73</f>
        <v>0</v>
      </c>
      <c r="AR73" s="54">
        <f>listopad!AR73</f>
        <v>0</v>
      </c>
      <c r="AS73" s="55">
        <f>listopad!AS73</f>
        <v>0</v>
      </c>
      <c r="AT73" s="188">
        <f t="shared" ref="AT73" si="1057">IF(OR($B73=$B79,AT76=0),0,ROUND((AU74+AZ78)/AT76,0))</f>
        <v>0</v>
      </c>
      <c r="AU73" s="51">
        <f t="shared" ref="AU73:AU74" si="1058">SUM(AV73:BB73)</f>
        <v>0</v>
      </c>
      <c r="AV73" s="52">
        <f t="shared" ref="AV73" si="1059">IF(SUM($AM$9:$AS$9)=SUM($AV$9:$BB$9),AM73,IF(AND(SUM($AV$9:$BB$9)&gt;42,SUM($AV$9:$BB$9)&lt;49),AM73,0))</f>
        <v>0</v>
      </c>
      <c r="AW73" s="52">
        <f t="shared" ref="AW73" si="1060">IF(SUM($AM$9:$AS$9)=SUM($AV$9:$BB$9),AN73,IF(AND(SUM($AV$9:$BB$9)&gt;42,SUM($AV$9:$BB$9)&lt;49),AN73,0))</f>
        <v>0</v>
      </c>
      <c r="AX73" s="52">
        <f t="shared" ref="AX73" si="1061">IF(SUM($AM$9:$AS$9)=SUM($AV$9:$BB$9),AO73,IF(AND(SUM($AV$9:$BB$9)&gt;42,SUM($AV$9:$BB$9)&lt;49),AO73,0))</f>
        <v>0</v>
      </c>
      <c r="AY73" s="52">
        <f t="shared" ref="AY73" si="1062">IF(SUM($AM$9:$AS$9)=SUM($AV$9:$BB$9),AP73,IF(AND(SUM($AV$9:$BB$9)&gt;42,SUM($AV$9:$BB$9)&lt;49),AP73,0))</f>
        <v>0</v>
      </c>
      <c r="AZ73" s="53">
        <f t="shared" ref="AZ73" si="1063">IF(SUM($AM$9:$AS$9)=SUM($AV$9:$BB$9),AQ73,IF(AND(SUM($AV$9:$BB$9)&gt;42,SUM($AV$9:$BB$9)&lt;49),AQ73,0))</f>
        <v>0</v>
      </c>
      <c r="BA73" s="54">
        <f t="shared" ref="BA73" si="1064">IF(SUM($AM$9:$AS$9)=SUM($AV$9:$BB$9),AR73,IF(AND(SUM($AV$9:$BB$9)&gt;42,SUM($AV$9:$BB$9)&lt;49),AR73,0))</f>
        <v>0</v>
      </c>
      <c r="BB73" s="55">
        <f t="shared" ref="BB73" si="1065">IF(SUM($AM$9:$AS$9)=SUM($AV$9:$BB$9),AS73,IF(AND(SUM($AV$9:$BB$9)&gt;42,SUM($AV$9:$BB$9)&lt;49),AS73,0))</f>
        <v>0</v>
      </c>
    </row>
    <row r="74" spans="1:54" ht="12.75" hidden="1" customHeight="1" x14ac:dyDescent="0.2">
      <c r="B74" s="93"/>
      <c r="C74" s="94"/>
      <c r="D74" s="95"/>
      <c r="E74" s="115"/>
      <c r="F74" s="140" t="b">
        <f t="shared" ref="F74" si="1066">IF($B67=$B73,OR(F68,G73&lt;F73),G73&lt;F73)</f>
        <v>0</v>
      </c>
      <c r="G74" s="189">
        <f t="shared" ref="G74" si="1067">IF(AND($B67=$B73,$B67&lt;&gt;"",$B67&lt;&gt;0),G73+G68,G73)</f>
        <v>18</v>
      </c>
      <c r="H74" s="120"/>
      <c r="I74" s="165">
        <f t="shared" si="1048"/>
        <v>0</v>
      </c>
      <c r="J74" s="194">
        <f t="shared" ref="J74" si="1068">7-COUNTIF(L73:R73,0)-COUNTIF(L73:R73,"")</f>
        <v>0</v>
      </c>
      <c r="K74" s="22">
        <f t="shared" si="1050"/>
        <v>0</v>
      </c>
      <c r="L74" s="35">
        <f t="shared" ref="L74:R74" si="1069">IF($B67=$B73,L73+L68,L73)</f>
        <v>0</v>
      </c>
      <c r="M74" s="35">
        <f t="shared" si="1069"/>
        <v>0</v>
      </c>
      <c r="N74" s="35">
        <f t="shared" si="1069"/>
        <v>0</v>
      </c>
      <c r="O74" s="35">
        <f t="shared" si="1069"/>
        <v>0</v>
      </c>
      <c r="P74" s="36">
        <f t="shared" si="1069"/>
        <v>0</v>
      </c>
      <c r="Q74" s="37">
        <f t="shared" si="1069"/>
        <v>0</v>
      </c>
      <c r="R74" s="38">
        <f t="shared" si="1069"/>
        <v>0</v>
      </c>
      <c r="S74" s="194">
        <f t="shared" ref="S74" si="1070">7-COUNTIF(U73:AA73,0)-COUNTIF(U73:AA73,"")</f>
        <v>0</v>
      </c>
      <c r="T74" s="22">
        <f t="shared" si="1052"/>
        <v>0</v>
      </c>
      <c r="U74" s="35">
        <f t="shared" ref="U74:AA74" si="1071">IF($B67=$B73,U73+U68,U73)</f>
        <v>0</v>
      </c>
      <c r="V74" s="35">
        <f t="shared" si="1071"/>
        <v>0</v>
      </c>
      <c r="W74" s="35">
        <f t="shared" si="1071"/>
        <v>0</v>
      </c>
      <c r="X74" s="35">
        <f t="shared" si="1071"/>
        <v>0</v>
      </c>
      <c r="Y74" s="36">
        <f t="shared" si="1071"/>
        <v>0</v>
      </c>
      <c r="Z74" s="37">
        <f t="shared" si="1071"/>
        <v>0</v>
      </c>
      <c r="AA74" s="38">
        <f t="shared" si="1071"/>
        <v>0</v>
      </c>
      <c r="AB74" s="194">
        <f t="shared" ref="AB74" si="1072">7-COUNTIF(AD73:AJ73,0)-COUNTIF(AD73:AJ73,"")</f>
        <v>0</v>
      </c>
      <c r="AC74" s="22">
        <f t="shared" si="1054"/>
        <v>0</v>
      </c>
      <c r="AD74" s="35">
        <f t="shared" ref="AD74:AJ74" si="1073">IF($B67=$B73,AD73+AD68,AD73)</f>
        <v>0</v>
      </c>
      <c r="AE74" s="35">
        <f t="shared" si="1073"/>
        <v>0</v>
      </c>
      <c r="AF74" s="35">
        <f t="shared" si="1073"/>
        <v>0</v>
      </c>
      <c r="AG74" s="35">
        <f t="shared" si="1073"/>
        <v>0</v>
      </c>
      <c r="AH74" s="36">
        <f t="shared" si="1073"/>
        <v>0</v>
      </c>
      <c r="AI74" s="37">
        <f t="shared" si="1073"/>
        <v>0</v>
      </c>
      <c r="AJ74" s="38">
        <f t="shared" si="1073"/>
        <v>0</v>
      </c>
      <c r="AK74" s="194">
        <f t="shared" ref="AK74" si="1074">7-COUNTIF(AM73:AS73,0)-COUNTIF(AM73:AS73,"")</f>
        <v>0</v>
      </c>
      <c r="AL74" s="22">
        <f t="shared" si="1056"/>
        <v>0</v>
      </c>
      <c r="AM74" s="35">
        <f t="shared" ref="AM74:AS74" si="1075">IF($B67=$B73,AM73+AM68,AM73)</f>
        <v>0</v>
      </c>
      <c r="AN74" s="35">
        <f t="shared" si="1075"/>
        <v>0</v>
      </c>
      <c r="AO74" s="35">
        <f t="shared" si="1075"/>
        <v>0</v>
      </c>
      <c r="AP74" s="35">
        <f t="shared" si="1075"/>
        <v>0</v>
      </c>
      <c r="AQ74" s="36">
        <f t="shared" si="1075"/>
        <v>0</v>
      </c>
      <c r="AR74" s="37">
        <f t="shared" si="1075"/>
        <v>0</v>
      </c>
      <c r="AS74" s="38">
        <f t="shared" si="1075"/>
        <v>0</v>
      </c>
      <c r="AT74" s="194">
        <f t="shared" ref="AT74" si="1076">7-COUNTIF(AV73:BB73,0)-COUNTIF(AV73:BB73,"")</f>
        <v>0</v>
      </c>
      <c r="AU74" s="22">
        <f t="shared" si="1058"/>
        <v>0</v>
      </c>
      <c r="AV74" s="35">
        <f t="shared" ref="AV74:BB74" si="1077">IF($B67=$B73,AV73+AV68,AV73)</f>
        <v>0</v>
      </c>
      <c r="AW74" s="35">
        <f t="shared" si="1077"/>
        <v>0</v>
      </c>
      <c r="AX74" s="35">
        <f t="shared" si="1077"/>
        <v>0</v>
      </c>
      <c r="AY74" s="35">
        <f t="shared" si="1077"/>
        <v>0</v>
      </c>
      <c r="AZ74" s="36">
        <f t="shared" si="1077"/>
        <v>0</v>
      </c>
      <c r="BA74" s="37">
        <f t="shared" si="1077"/>
        <v>0</v>
      </c>
      <c r="BB74" s="38">
        <f t="shared" si="1077"/>
        <v>0</v>
      </c>
    </row>
    <row r="75" spans="1:54" ht="15" hidden="1" customHeight="1" x14ac:dyDescent="0.2">
      <c r="B75" s="116"/>
      <c r="C75" s="117"/>
      <c r="D75" s="118"/>
      <c r="E75" s="119"/>
      <c r="F75" s="92"/>
      <c r="G75" s="190">
        <f t="shared" ref="G75" si="1078">IF(AND($B67=$B73,$B67&lt;&gt;"",$B67&lt;&gt;0),F73+G69,F73)</f>
        <v>18</v>
      </c>
      <c r="H75" s="121"/>
      <c r="I75" s="165">
        <f t="shared" si="1048"/>
        <v>0</v>
      </c>
      <c r="J75" s="195">
        <f t="shared" ref="J75" si="1079">IF($B73=$B67,COUNTIF(L75:R75,0),COUNTIF(L76:R76,0)+COUNTIF(L76:R76,""))</f>
        <v>7</v>
      </c>
      <c r="K75" s="39">
        <f t="shared" ref="K75:R75" si="1080">IF($B67=$B73,K76+K69,K76)</f>
        <v>0</v>
      </c>
      <c r="L75" s="40">
        <f t="shared" si="1080"/>
        <v>0</v>
      </c>
      <c r="M75" s="40">
        <f t="shared" si="1080"/>
        <v>0</v>
      </c>
      <c r="N75" s="40">
        <f t="shared" si="1080"/>
        <v>0</v>
      </c>
      <c r="O75" s="40">
        <f t="shared" si="1080"/>
        <v>0</v>
      </c>
      <c r="P75" s="41">
        <f t="shared" si="1080"/>
        <v>0</v>
      </c>
      <c r="Q75" s="42">
        <f t="shared" si="1080"/>
        <v>0</v>
      </c>
      <c r="R75" s="43">
        <f t="shared" si="1080"/>
        <v>0</v>
      </c>
      <c r="S75" s="195">
        <f t="shared" ref="S75" si="1081">IF($B73=$B67,COUNTIF(U75:AA75,0),COUNTIF(U76:AA76,0)+COUNTIF(U76:AA76,""))</f>
        <v>7</v>
      </c>
      <c r="T75" s="39">
        <f t="shared" ref="T75:AA75" si="1082">IF($B67=$B73,T76+T69,T76)</f>
        <v>0</v>
      </c>
      <c r="U75" s="40">
        <f t="shared" si="1082"/>
        <v>0</v>
      </c>
      <c r="V75" s="40">
        <f t="shared" si="1082"/>
        <v>0</v>
      </c>
      <c r="W75" s="40">
        <f t="shared" si="1082"/>
        <v>0</v>
      </c>
      <c r="X75" s="40">
        <f t="shared" si="1082"/>
        <v>0</v>
      </c>
      <c r="Y75" s="41">
        <f t="shared" si="1082"/>
        <v>0</v>
      </c>
      <c r="Z75" s="42">
        <f t="shared" si="1082"/>
        <v>0</v>
      </c>
      <c r="AA75" s="43">
        <f t="shared" si="1082"/>
        <v>0</v>
      </c>
      <c r="AB75" s="195">
        <f t="shared" ref="AB75" si="1083">IF($B73=$B67,COUNTIF(AD75:AJ75,0),COUNTIF(AD76:AJ76,0)+COUNTIF(AD76:AJ76,""))</f>
        <v>7</v>
      </c>
      <c r="AC75" s="39">
        <f t="shared" ref="AC75:AJ75" si="1084">IF($B67=$B73,AC76+AC69,AC76)</f>
        <v>0</v>
      </c>
      <c r="AD75" s="40">
        <f t="shared" si="1084"/>
        <v>0</v>
      </c>
      <c r="AE75" s="40">
        <f t="shared" si="1084"/>
        <v>0</v>
      </c>
      <c r="AF75" s="40">
        <f t="shared" si="1084"/>
        <v>0</v>
      </c>
      <c r="AG75" s="40">
        <f t="shared" si="1084"/>
        <v>0</v>
      </c>
      <c r="AH75" s="41">
        <f t="shared" si="1084"/>
        <v>0</v>
      </c>
      <c r="AI75" s="42">
        <f t="shared" si="1084"/>
        <v>0</v>
      </c>
      <c r="AJ75" s="43">
        <f t="shared" si="1084"/>
        <v>0</v>
      </c>
      <c r="AK75" s="195">
        <f t="shared" ref="AK75" si="1085">IF($B73=$B67,COUNTIF(AM75:AS75,0),COUNTIF(AM76:AS76,0)+COUNTIF(AM76:AS76,""))</f>
        <v>7</v>
      </c>
      <c r="AL75" s="39">
        <f t="shared" ref="AL75:AS75" si="1086">IF($B67=$B73,AL76+AL69,AL76)</f>
        <v>0</v>
      </c>
      <c r="AM75" s="40">
        <f t="shared" si="1086"/>
        <v>0</v>
      </c>
      <c r="AN75" s="40">
        <f t="shared" si="1086"/>
        <v>0</v>
      </c>
      <c r="AO75" s="40">
        <f t="shared" si="1086"/>
        <v>0</v>
      </c>
      <c r="AP75" s="40">
        <f t="shared" si="1086"/>
        <v>0</v>
      </c>
      <c r="AQ75" s="41">
        <f t="shared" si="1086"/>
        <v>0</v>
      </c>
      <c r="AR75" s="42">
        <f t="shared" si="1086"/>
        <v>0</v>
      </c>
      <c r="AS75" s="43">
        <f t="shared" si="1086"/>
        <v>0</v>
      </c>
      <c r="AT75" s="195">
        <f t="shared" ref="AT75" si="1087">IF($B73=$B67,COUNTIF(AV75:BB75,0),COUNTIF(AV76:BB76,0)+COUNTIF(AV76:BB76,""))</f>
        <v>7</v>
      </c>
      <c r="AU75" s="39">
        <f t="shared" ref="AU75:BB75" si="1088">IF($B67=$B73,AU76+AU69,AU76)</f>
        <v>0</v>
      </c>
      <c r="AV75" s="40">
        <f t="shared" si="1088"/>
        <v>0</v>
      </c>
      <c r="AW75" s="40">
        <f t="shared" si="1088"/>
        <v>0</v>
      </c>
      <c r="AX75" s="40">
        <f t="shared" si="1088"/>
        <v>0</v>
      </c>
      <c r="AY75" s="40">
        <f t="shared" si="1088"/>
        <v>0</v>
      </c>
      <c r="AZ75" s="41">
        <f t="shared" si="1088"/>
        <v>0</v>
      </c>
      <c r="BA75" s="42">
        <f t="shared" si="1088"/>
        <v>0</v>
      </c>
      <c r="BB75" s="43">
        <f t="shared" si="1088"/>
        <v>0</v>
      </c>
    </row>
    <row r="76" spans="1:54" ht="15.75" customHeight="1" x14ac:dyDescent="0.2">
      <c r="A76" s="1">
        <f t="shared" ref="A76" si="1089">A73</f>
        <v>0</v>
      </c>
      <c r="B76" s="313">
        <f t="shared" ref="B76" si="1090">B70+1</f>
        <v>10</v>
      </c>
      <c r="C76" s="314"/>
      <c r="D76" s="314"/>
      <c r="E76" s="314"/>
      <c r="F76" s="31"/>
      <c r="G76" s="183"/>
      <c r="H76" s="122">
        <f t="shared" ref="H76" si="1091">5-COUNTIF(AU73,0)-COUNTIF(AL73,0)-COUNTIF(AC73,0)-COUNTIF(T73,0)-COUNTIF(K73,0)</f>
        <v>0</v>
      </c>
      <c r="I76" s="165">
        <f t="shared" si="1048"/>
        <v>0</v>
      </c>
      <c r="J76" s="187">
        <f t="shared" ref="J76" si="1092">IF($B73=$B67,J70+IF($F73&lt;&gt;$G73,(K73+$G75-$G74)/$F73,K73/$F73),IF($F73&lt;&gt;G73,(K73+$G75-$G74)/$F73,K73/$F73))</f>
        <v>0</v>
      </c>
      <c r="K76" s="7">
        <f t="shared" ref="K76:K77" si="1093">SUM(L76:R76)</f>
        <v>0</v>
      </c>
      <c r="L76" s="26">
        <f t="shared" ref="L76:R76" si="1094">L73</f>
        <v>0</v>
      </c>
      <c r="M76" s="26">
        <f t="shared" si="1094"/>
        <v>0</v>
      </c>
      <c r="N76" s="26">
        <f t="shared" si="1094"/>
        <v>0</v>
      </c>
      <c r="O76" s="26">
        <f t="shared" si="1094"/>
        <v>0</v>
      </c>
      <c r="P76" s="26">
        <f t="shared" si="1094"/>
        <v>0</v>
      </c>
      <c r="Q76" s="29">
        <f t="shared" si="1094"/>
        <v>0</v>
      </c>
      <c r="R76" s="23">
        <f t="shared" si="1094"/>
        <v>0</v>
      </c>
      <c r="S76" s="187">
        <f t="shared" ref="S76" si="1095">IF($B73=$B67,S70+IF($F73&lt;&gt;$G73,(T73+$G75-$G74)/$F73,T73/$F73),IF($F73&lt;&gt;P73,(T73+$G75-$G74)/$F73,T73/$F73))</f>
        <v>0</v>
      </c>
      <c r="T76" s="7">
        <f t="shared" ref="T76:T77" si="1096">SUM(U76:AA76)</f>
        <v>0</v>
      </c>
      <c r="U76" s="26">
        <f t="shared" ref="U76:AA76" si="1097">U73</f>
        <v>0</v>
      </c>
      <c r="V76" s="26">
        <f t="shared" si="1097"/>
        <v>0</v>
      </c>
      <c r="W76" s="26">
        <f t="shared" si="1097"/>
        <v>0</v>
      </c>
      <c r="X76" s="26">
        <f t="shared" si="1097"/>
        <v>0</v>
      </c>
      <c r="Y76" s="113">
        <f t="shared" si="1097"/>
        <v>0</v>
      </c>
      <c r="Z76" s="29">
        <f t="shared" si="1097"/>
        <v>0</v>
      </c>
      <c r="AA76" s="23">
        <f t="shared" si="1097"/>
        <v>0</v>
      </c>
      <c r="AB76" s="187">
        <f t="shared" ref="AB76" si="1098">IF($B73=$B67,AB70+IF($F73&lt;&gt;$G73,(AC73+$G75-$G74)/$F73,AC73/$F73),IF($F73&lt;&gt;Y73,(AC73+$G75-$G74)/$F73,AC73/$F73))</f>
        <v>0</v>
      </c>
      <c r="AC76" s="7">
        <f t="shared" ref="AC76:AC77" si="1099">SUM(AD76:AJ76)</f>
        <v>0</v>
      </c>
      <c r="AD76" s="26">
        <f t="shared" ref="AD76:AJ76" si="1100">AD73</f>
        <v>0</v>
      </c>
      <c r="AE76" s="26">
        <f t="shared" si="1100"/>
        <v>0</v>
      </c>
      <c r="AF76" s="26">
        <f t="shared" si="1100"/>
        <v>0</v>
      </c>
      <c r="AG76" s="26">
        <f t="shared" si="1100"/>
        <v>0</v>
      </c>
      <c r="AH76" s="113">
        <f t="shared" si="1100"/>
        <v>0</v>
      </c>
      <c r="AI76" s="29">
        <f t="shared" si="1100"/>
        <v>0</v>
      </c>
      <c r="AJ76" s="23">
        <f t="shared" si="1100"/>
        <v>0</v>
      </c>
      <c r="AK76" s="187">
        <f t="shared" ref="AK76" si="1101">IF($B73=$B67,AK70+IF($F73&lt;&gt;$G73,(AL73+$G75-$G74)/$F73,AL73/$F73),IF($F73&lt;&gt;AH73,(AL73+$G75-$G74)/$F73,AL73/$F73))</f>
        <v>0</v>
      </c>
      <c r="AL76" s="7">
        <f t="shared" ref="AL76:AL77" si="1102">SUM(AM76:AS76)</f>
        <v>0</v>
      </c>
      <c r="AM76" s="26">
        <f t="shared" ref="AM76:AS76" si="1103">AM73</f>
        <v>0</v>
      </c>
      <c r="AN76" s="26">
        <f t="shared" si="1103"/>
        <v>0</v>
      </c>
      <c r="AO76" s="26">
        <f t="shared" si="1103"/>
        <v>0</v>
      </c>
      <c r="AP76" s="26">
        <f t="shared" si="1103"/>
        <v>0</v>
      </c>
      <c r="AQ76" s="113">
        <f t="shared" si="1103"/>
        <v>0</v>
      </c>
      <c r="AR76" s="29">
        <f t="shared" si="1103"/>
        <v>0</v>
      </c>
      <c r="AS76" s="23">
        <f t="shared" si="1103"/>
        <v>0</v>
      </c>
      <c r="AT76" s="187">
        <f t="shared" ref="AT76" si="1104">IF($B73=$B67,AT70+IF($F73&lt;&gt;$G73,(AU73+$G75-$G74)/$F73,AU73/$F73),IF($F73&lt;&gt;AQ73,(AU73+$G75-$G74)/$F73,AU73/$F73))</f>
        <v>0</v>
      </c>
      <c r="AU76" s="7">
        <f t="shared" ref="AU76:AU77" si="1105">SUM(AV76:BB76)</f>
        <v>0</v>
      </c>
      <c r="AV76" s="6">
        <f t="shared" ref="AV76" si="1106">IF(SUM($AM$9:$AS$9)=SUM($AV$9:$BB$9),AV73,IF(AND(SUM($AV$9:$BB$9)&gt;42,SUM($AV$9:$BB$9)&lt;49),AV73,0))</f>
        <v>0</v>
      </c>
      <c r="AW76" s="6">
        <f t="shared" ref="AW76:BB76" si="1107">IF(SUM($AM$9:$AS$9)=SUM($AV$9:$BB$9),AW73,IF(AND(SUM($AV$9:$BB$9)&gt;42,SUM($AV$9:$BB$9)&lt;49),AW73,0))</f>
        <v>0</v>
      </c>
      <c r="AX76" s="6">
        <f t="shared" si="1107"/>
        <v>0</v>
      </c>
      <c r="AY76" s="6">
        <f t="shared" si="1107"/>
        <v>0</v>
      </c>
      <c r="AZ76" s="26">
        <f t="shared" si="1107"/>
        <v>0</v>
      </c>
      <c r="BA76" s="29">
        <f t="shared" si="1107"/>
        <v>0</v>
      </c>
      <c r="BB76" s="23">
        <f t="shared" si="1107"/>
        <v>0</v>
      </c>
    </row>
    <row r="77" spans="1:54" ht="15.75" customHeight="1" x14ac:dyDescent="0.2">
      <c r="A77" s="1">
        <f t="shared" ref="A77:A78" si="1108">A76</f>
        <v>0</v>
      </c>
      <c r="B77" s="313"/>
      <c r="C77" s="314"/>
      <c r="D77" s="314"/>
      <c r="E77" s="314"/>
      <c r="F77" s="31"/>
      <c r="G77" s="183"/>
      <c r="H77" s="123">
        <f t="shared" ref="H77" si="1109">IF($B73=$B67,H71+F77,$F77)</f>
        <v>0</v>
      </c>
      <c r="I77" s="165">
        <f t="shared" si="1048"/>
        <v>0</v>
      </c>
      <c r="J77" s="141">
        <f t="shared" ref="J77" si="1110">IF($H76=0,0,IF($B67=$B73,IF($H78&gt;0,$H78+J71,K73+J71),IF($H78&gt;0,$H78,K73)))</f>
        <v>0</v>
      </c>
      <c r="K77" s="7">
        <f t="shared" si="1093"/>
        <v>0</v>
      </c>
      <c r="L77" s="6"/>
      <c r="M77" s="6"/>
      <c r="N77" s="6"/>
      <c r="O77" s="6"/>
      <c r="P77" s="26"/>
      <c r="Q77" s="29"/>
      <c r="R77" s="23"/>
      <c r="S77" s="141">
        <f t="shared" ref="S77" si="1111">IF($H76=0,0,IF($B67=$B73,IF($H78&gt;0,$H78+S71,T73+S71),IF($H78&gt;0,$H78,T73)))</f>
        <v>0</v>
      </c>
      <c r="T77" s="7">
        <f t="shared" si="1096"/>
        <v>0</v>
      </c>
      <c r="U77" s="6"/>
      <c r="V77" s="6"/>
      <c r="W77" s="6"/>
      <c r="X77" s="6"/>
      <c r="Y77" s="26"/>
      <c r="Z77" s="29"/>
      <c r="AA77" s="23"/>
      <c r="AB77" s="141">
        <f t="shared" ref="AB77" si="1112">IF($H76=0,0,IF($B67=$B73,IF($H78&gt;0,$H78+AB71,AC73+AB71),IF($H78&gt;0,$H78,AC73)))</f>
        <v>0</v>
      </c>
      <c r="AC77" s="7">
        <f t="shared" si="1099"/>
        <v>0</v>
      </c>
      <c r="AD77" s="6"/>
      <c r="AE77" s="6"/>
      <c r="AF77" s="6"/>
      <c r="AG77" s="6"/>
      <c r="AH77" s="26"/>
      <c r="AI77" s="29"/>
      <c r="AJ77" s="23"/>
      <c r="AK77" s="141">
        <f t="shared" ref="AK77" si="1113">IF($H76=0,0,IF($B67=$B73,IF($H78&gt;0,$H78+AK71,AL73+AK71),IF($H78&gt;0,$H78,AL73)))</f>
        <v>0</v>
      </c>
      <c r="AL77" s="7">
        <f t="shared" si="1102"/>
        <v>0</v>
      </c>
      <c r="AM77" s="6"/>
      <c r="AN77" s="6"/>
      <c r="AO77" s="6"/>
      <c r="AP77" s="6"/>
      <c r="AQ77" s="26"/>
      <c r="AR77" s="29"/>
      <c r="AS77" s="23"/>
      <c r="AT77" s="141">
        <f t="shared" ref="AT77" si="1114">IF($H76=0,0,IF($B67=$B73,IF($H78&gt;0,$H78+AT71,AU73+AT71),IF($H78&gt;0,$H78,AU73)))</f>
        <v>0</v>
      </c>
      <c r="AU77" s="7">
        <f t="shared" si="1105"/>
        <v>0</v>
      </c>
      <c r="AV77" s="6"/>
      <c r="AW77" s="6"/>
      <c r="AX77" s="6"/>
      <c r="AY77" s="6"/>
      <c r="AZ77" s="26"/>
      <c r="BA77" s="29"/>
      <c r="BB77" s="23"/>
    </row>
    <row r="78" spans="1:54" ht="18.75" customHeight="1" thickBot="1" x14ac:dyDescent="0.25">
      <c r="A78" s="1">
        <f t="shared" si="1108"/>
        <v>0</v>
      </c>
      <c r="B78" s="323" t="str">
        <f>IF(B73="",Wydruk!$AE$6,IF(J74=0,Wydruk!$AE$7,IF(AND(G74&lt;G75,B73&lt;&gt;$B79),Wydruk!$AE$13,IF(AND($B73=$B67,$B73&lt;&gt;$B79),IF(OR(OR(J78&lt;4,J78&gt;5),OR(S78&lt;4,S78&gt;5),OR(AB78&lt;4,AB78&gt;5),OR(AK78&lt;4,AK78&gt;5),OR(AND(AT78&lt;4,AT78&gt;0),AT78&gt;5)),Wydruk!$AE$8,Wydruk!$AE$9),IF($B73=$B79,IF($F77&lt;&gt;0,Wydruk!$AE$12,Wydruk!$AE$10),IF(OR(OR(J74&lt;4,J74&gt;5),OR(S74&lt;4,S74&gt;5),OR(AB74&lt;4,AB74&gt;5),OR(AK74&lt;4,AK74&gt;5),OR(AND(AT74&lt;4,AT74&gt;0),AT74&gt;5)),Wydruk!$AE$8,Wydruk!$AE$11))))))</f>
        <v>Uzupełnij liczby godzin tygodniowego planu</v>
      </c>
      <c r="C78" s="324"/>
      <c r="D78" s="324"/>
      <c r="E78" s="324"/>
      <c r="F78" s="173">
        <f>listopad!F78</f>
        <v>0</v>
      </c>
      <c r="G78" s="184">
        <f>listopad!G78</f>
        <v>0</v>
      </c>
      <c r="H78" s="191">
        <f t="shared" ref="H78" si="1115">IF(OR($G78=0,$F78=0,$G78="",$F78=""),0,$G78/$F78)</f>
        <v>0</v>
      </c>
      <c r="I78" s="193"/>
      <c r="J78" s="176">
        <f t="shared" ref="J78" si="1116">IF($B67=$B73,IF(L73+L68&gt;0,1,0)+IF(M73+M68&gt;0,1,0)+IF(N73+N68&gt;0,1,0)+IF(O73+O68&gt;0,1,0)+IF(P73+P68&gt;0,1,0)+IF(Q73+Q68&gt;0,1,0)+IF(R73+R68&gt;0,1,0),J74)</f>
        <v>0</v>
      </c>
      <c r="K78" s="133">
        <f t="shared" ref="K78" si="1117">IF(OR($B73=$B79,J78=0,(K74-Q78+O78)&lt;=0),0,(K74-Q78+O78)/J78)</f>
        <v>0</v>
      </c>
      <c r="L78" s="137">
        <f t="shared" ref="L78" si="1118">IF(K78*(7-J75)&lt;=0,0,K78*(7-J75))</f>
        <v>0</v>
      </c>
      <c r="M78" s="311">
        <f t="shared" ref="M78" si="1119">ROUND(IF(OR(K75-K78*(7-J75)+P78&lt;0,$B73=$B79,K78&lt;=0,K75=0),0,IF(K75-K78*(7-J75)+P78&gt;Q78-O78+P78,Q78-O78+P78,K75-K78*(7-J75)+P78)),1)</f>
        <v>0</v>
      </c>
      <c r="N78" s="312"/>
      <c r="O78" s="139">
        <f t="shared" ref="O78" si="1120">IF(OR($B73=$B79,J74=0),0,IF($B73=$B67,J73,$F73))</f>
        <v>0</v>
      </c>
      <c r="P78" s="30">
        <f t="shared" ref="P78" si="1121">IF(OR($B73=$B79,J78=0),0,$G75-$G74)</f>
        <v>0</v>
      </c>
      <c r="Q78" s="134">
        <f t="shared" ref="Q78" si="1122">IF(OR($B73=$B79,J78=0),0,J77)</f>
        <v>0</v>
      </c>
      <c r="R78" s="138">
        <f t="shared" ref="R78" si="1123">IF($B73=$B79,0,K75)</f>
        <v>0</v>
      </c>
      <c r="S78" s="176">
        <f t="shared" ref="S78" si="1124">IF($B67=$B73,IF(U73+U68&gt;0,1,0)+IF(V73+V68&gt;0,1,0)+IF(W73+W68&gt;0,1,0)+IF(X73+X68&gt;0,1,0)+IF(Y73+Y68&gt;0,1,0)+IF(Z73+Z68&gt;0,1,0)+IF(AA73+AA68&gt;0,1,0),S74)</f>
        <v>0</v>
      </c>
      <c r="T78" s="133">
        <f t="shared" ref="T78" si="1125">IF(OR($B73=$B79,S78=0,(T74-Z78+X78)&lt;=0),0,(T74-Z78+X78)/S78)</f>
        <v>0</v>
      </c>
      <c r="U78" s="137">
        <f t="shared" ref="U78" si="1126">IF(T78*(7-S75)&lt;=0,0,T78*(7-S75))</f>
        <v>0</v>
      </c>
      <c r="V78" s="311">
        <f t="shared" ref="V78" si="1127">ROUND(IF(OR(T75-T78*(7-S75)+Y78&lt;0,$B73=$B79,T78&lt;=0,T75=0),0,IF(T75-T78*(7-S75)+Y78&gt;Z78-X78+Y78,Z78-X78+Y78,T75-T78*(7-S75)+Y78)),1)</f>
        <v>0</v>
      </c>
      <c r="W78" s="312"/>
      <c r="X78" s="139">
        <f t="shared" ref="X78" si="1128">IF(OR($B73=$B79,S74=0),0,IF($B73=$B67,S73,$F73))</f>
        <v>0</v>
      </c>
      <c r="Y78" s="30">
        <f t="shared" ref="Y78" si="1129">IF(OR($B73=$B79,S78=0),0,$G75-$G74)</f>
        <v>0</v>
      </c>
      <c r="Z78" s="134">
        <f t="shared" ref="Z78" si="1130">IF(OR($B73=$B79,S78=0),0,S77)</f>
        <v>0</v>
      </c>
      <c r="AA78" s="138">
        <f t="shared" ref="AA78" si="1131">IF($B73=$B79,0,T75)</f>
        <v>0</v>
      </c>
      <c r="AB78" s="176">
        <f t="shared" ref="AB78" si="1132">IF($B67=$B73,IF(AD73+AD68&gt;0,1,0)+IF(AE73+AE68&gt;0,1,0)+IF(AF73+AF68&gt;0,1,0)+IF(AG73+AG68&gt;0,1,0)+IF(AH73+AH68&gt;0,1,0)+IF(AI73+AI68&gt;0,1,0)+IF(AJ73+AJ68&gt;0,1,0),AB74)</f>
        <v>0</v>
      </c>
      <c r="AC78" s="133">
        <f t="shared" ref="AC78" si="1133">IF(OR($B73=$B79,AB78=0,(AC74-AI78+AG78)&lt;=0),0,(AC74-AI78+AG78)/AB78)</f>
        <v>0</v>
      </c>
      <c r="AD78" s="137">
        <f t="shared" ref="AD78" si="1134">IF(AC78*(7-AB75)&lt;=0,0,AC78*(7-AB75))</f>
        <v>0</v>
      </c>
      <c r="AE78" s="311">
        <f t="shared" ref="AE78" si="1135">ROUND(IF(OR(AC75-AC78*(7-AB75)+AH78&lt;0,$B73=$B79,AC78&lt;=0,AC75=0),0,IF(AC75-AC78*(7-AB75)+AH78&gt;AI78-AG78+AH78,AI78-AG78+AH78,AC75-AC78*(7-AB75)+AH78)),1)</f>
        <v>0</v>
      </c>
      <c r="AF78" s="312"/>
      <c r="AG78" s="139">
        <f t="shared" ref="AG78" si="1136">IF(OR($B73=$B79,AB74=0),0,IF($B73=$B67,AB73,$F73))</f>
        <v>0</v>
      </c>
      <c r="AH78" s="30">
        <f t="shared" ref="AH78" si="1137">IF(OR($B73=$B79,AB78=0),0,$G75-$G74)</f>
        <v>0</v>
      </c>
      <c r="AI78" s="134">
        <f t="shared" ref="AI78" si="1138">IF(OR($B73=$B79,AB78=0),0,AB77)</f>
        <v>0</v>
      </c>
      <c r="AJ78" s="138">
        <f t="shared" ref="AJ78" si="1139">IF($B73=$B79,0,AC75)</f>
        <v>0</v>
      </c>
      <c r="AK78" s="176">
        <f t="shared" ref="AK78" si="1140">IF($B67=$B73,IF(AM73+AM68&gt;0,1,0)+IF(AN73+AN68&gt;0,1,0)+IF(AO73+AO68&gt;0,1,0)+IF(AP73+AP68&gt;0,1,0)+IF(AQ73+AQ68&gt;0,1,0)+IF(AR73+AR68&gt;0,1,0)+IF(AS73+AS68&gt;0,1,0),AK74)</f>
        <v>0</v>
      </c>
      <c r="AL78" s="133">
        <f t="shared" ref="AL78" si="1141">IF(OR($B73=$B79,AK78=0,(AL74-AR78+AP78)&lt;=0),0,(AL74-AR78+AP78)/AK78)</f>
        <v>0</v>
      </c>
      <c r="AM78" s="137">
        <f t="shared" ref="AM78" si="1142">IF(AL78*(7-AK75)&lt;=0,0,AL78*(7-AK75))</f>
        <v>0</v>
      </c>
      <c r="AN78" s="311">
        <f t="shared" ref="AN78" si="1143">ROUND(IF(OR(AL75-AL78*(7-AK75)+AQ78&lt;0,$B73=$B79,AL78&lt;=0,AL75=0),0,IF(AL75-AL78*(7-AK75)+AQ78&gt;AR78-AP78+AQ78,AR78-AP78+AQ78,AL75-AL78*(7-AK75)+AQ78)),1)</f>
        <v>0</v>
      </c>
      <c r="AO78" s="312"/>
      <c r="AP78" s="139">
        <f t="shared" ref="AP78" si="1144">IF(OR($B73=$B79,AK74=0),0,IF($B73=$B67,AK73,$F73))</f>
        <v>0</v>
      </c>
      <c r="AQ78" s="30">
        <f t="shared" ref="AQ78" si="1145">IF(OR($B73=$B79,AK78=0),0,$G75-$G74)</f>
        <v>0</v>
      </c>
      <c r="AR78" s="134">
        <f t="shared" ref="AR78" si="1146">IF(OR($B73=$B79,AK78=0),0,AK77)</f>
        <v>0</v>
      </c>
      <c r="AS78" s="138">
        <f t="shared" ref="AS78" si="1147">IF($B73=$B79,0,AL75)</f>
        <v>0</v>
      </c>
      <c r="AT78" s="176">
        <f t="shared" ref="AT78" si="1148">IF($B67=$B73,IF(AV73+AV68&gt;0,1,0)+IF(AW73+AW68&gt;0,1,0)+IF(AX73+AX68&gt;0,1,0)+IF(AY73+AY68&gt;0,1,0)+IF(AZ73+AZ68&gt;0,1,0)+IF(BA73+BA68&gt;0,1,0)+IF(BB73+BB68&gt;0,1,0),AT74)</f>
        <v>0</v>
      </c>
      <c r="AU78" s="133">
        <f t="shared" ref="AU78" si="1149">IF(OR($B73=$B79,AT78=0,(AU74-BA78+AY78)&lt;=0),0,(AU74-BA78+AY78)/AT78)</f>
        <v>0</v>
      </c>
      <c r="AV78" s="137">
        <f t="shared" ref="AV78" si="1150">IF(AU78*(7-AT75)&lt;=0,0,AU78*(7-AT75))</f>
        <v>0</v>
      </c>
      <c r="AW78" s="311">
        <f t="shared" ref="AW78" si="1151">ROUND(IF(OR(AU75-AU78*(7-AT75)+AZ78&lt;0,$B73=$B79,AU78&lt;=0,AU75=0),0,IF(AU75-AU78*(7-AT75)+AZ78&gt;BA78-AY78+AZ78,BA78-AY78+AZ78,AU75-AU78*(7-AT75)+AZ78)),1)</f>
        <v>0</v>
      </c>
      <c r="AX78" s="312"/>
      <c r="AY78" s="139">
        <f t="shared" ref="AY78" si="1152">IF(OR($B73=$B79,AT74=0),0,IF($B73=$B67,AT73,$F73))</f>
        <v>0</v>
      </c>
      <c r="AZ78" s="30">
        <f t="shared" ref="AZ78" si="1153">IF(OR($B73=$B79,AT78=0),0,$G75-$G74)</f>
        <v>0</v>
      </c>
      <c r="BA78" s="134">
        <f t="shared" ref="BA78" si="1154">IF(OR($B73=$B79,AT78=0),0,AT77)</f>
        <v>0</v>
      </c>
      <c r="BB78" s="138">
        <f t="shared" ref="BB78" si="1155">IF($B73=$B79,0,AU75)</f>
        <v>0</v>
      </c>
    </row>
    <row r="79" spans="1:54" ht="15.75" x14ac:dyDescent="0.2">
      <c r="A79" s="1">
        <f t="shared" ref="A79" si="1156">IF(B79="","1. Niewypełnione",B79)</f>
        <v>0</v>
      </c>
      <c r="B79" s="320">
        <f>listopad!B79</f>
        <v>0</v>
      </c>
      <c r="C79" s="321">
        <f>listopad!C79</f>
        <v>0</v>
      </c>
      <c r="D79" s="321">
        <f>listopad!D79</f>
        <v>0</v>
      </c>
      <c r="E79" s="321">
        <f>listopad!E79</f>
        <v>0</v>
      </c>
      <c r="F79" s="177">
        <f>listopad!F79</f>
        <v>18</v>
      </c>
      <c r="G79" s="185">
        <f>listopad!G79</f>
        <v>18</v>
      </c>
      <c r="H79" s="177"/>
      <c r="I79" s="192">
        <f t="shared" ref="I79:I83" si="1157">K79+T79+AC79+AL79+AU79</f>
        <v>0</v>
      </c>
      <c r="J79" s="186">
        <f t="shared" ref="J79" si="1158">IF(OR($B79=$B85,J82=0),0,ROUND((K80+P84)/J82,0))</f>
        <v>0</v>
      </c>
      <c r="K79" s="51">
        <f t="shared" ref="K79:K80" si="1159">SUM(L79:R79)</f>
        <v>0</v>
      </c>
      <c r="L79" s="52">
        <f>listopad!L79</f>
        <v>0</v>
      </c>
      <c r="M79" s="52">
        <f>listopad!M79</f>
        <v>0</v>
      </c>
      <c r="N79" s="52">
        <f>listopad!N79</f>
        <v>0</v>
      </c>
      <c r="O79" s="52">
        <f>listopad!O79</f>
        <v>0</v>
      </c>
      <c r="P79" s="53">
        <f>listopad!P79</f>
        <v>0</v>
      </c>
      <c r="Q79" s="54">
        <f>listopad!Q79</f>
        <v>0</v>
      </c>
      <c r="R79" s="55">
        <f>listopad!R79</f>
        <v>0</v>
      </c>
      <c r="S79" s="188">
        <f t="shared" ref="S79" si="1160">IF(OR($B79=$B85,S82=0),0,ROUND((T80+Y84)/S82,0))</f>
        <v>0</v>
      </c>
      <c r="T79" s="51">
        <f t="shared" ref="T79:T80" si="1161">SUM(U79:AA79)</f>
        <v>0</v>
      </c>
      <c r="U79" s="52">
        <f>listopad!U79</f>
        <v>0</v>
      </c>
      <c r="V79" s="52">
        <f>listopad!V79</f>
        <v>0</v>
      </c>
      <c r="W79" s="52">
        <f>listopad!W79</f>
        <v>0</v>
      </c>
      <c r="X79" s="52">
        <f>listopad!X79</f>
        <v>0</v>
      </c>
      <c r="Y79" s="53">
        <f>listopad!Y79</f>
        <v>0</v>
      </c>
      <c r="Z79" s="54">
        <f>listopad!Z79</f>
        <v>0</v>
      </c>
      <c r="AA79" s="55">
        <f>listopad!AA79</f>
        <v>0</v>
      </c>
      <c r="AB79" s="188">
        <f t="shared" ref="AB79" si="1162">IF(OR($B79=$B85,AB82=0),0,ROUND((AC80+AH84)/AB82,0))</f>
        <v>0</v>
      </c>
      <c r="AC79" s="51">
        <f t="shared" ref="AC79:AC80" si="1163">SUM(AD79:AJ79)</f>
        <v>0</v>
      </c>
      <c r="AD79" s="52">
        <f>listopad!AD79</f>
        <v>0</v>
      </c>
      <c r="AE79" s="52">
        <f>listopad!AE79</f>
        <v>0</v>
      </c>
      <c r="AF79" s="52">
        <f>listopad!AF79</f>
        <v>0</v>
      </c>
      <c r="AG79" s="52">
        <f>listopad!AG79</f>
        <v>0</v>
      </c>
      <c r="AH79" s="53">
        <f>listopad!AH79</f>
        <v>0</v>
      </c>
      <c r="AI79" s="54">
        <f>listopad!AI79</f>
        <v>0</v>
      </c>
      <c r="AJ79" s="55">
        <f>listopad!AJ79</f>
        <v>0</v>
      </c>
      <c r="AK79" s="188">
        <f t="shared" ref="AK79" si="1164">IF(OR($B79=$B85,AK82=0),0,ROUND((AL80+AQ84)/AK82,0))</f>
        <v>0</v>
      </c>
      <c r="AL79" s="51">
        <f t="shared" ref="AL79:AL80" si="1165">SUM(AM79:AS79)</f>
        <v>0</v>
      </c>
      <c r="AM79" s="52">
        <f>listopad!AM79</f>
        <v>0</v>
      </c>
      <c r="AN79" s="52">
        <f>listopad!AN79</f>
        <v>0</v>
      </c>
      <c r="AO79" s="52">
        <f>listopad!AO79</f>
        <v>0</v>
      </c>
      <c r="AP79" s="52">
        <f>listopad!AP79</f>
        <v>0</v>
      </c>
      <c r="AQ79" s="53">
        <f>listopad!AQ79</f>
        <v>0</v>
      </c>
      <c r="AR79" s="54">
        <f>listopad!AR79</f>
        <v>0</v>
      </c>
      <c r="AS79" s="55">
        <f>listopad!AS79</f>
        <v>0</v>
      </c>
      <c r="AT79" s="188">
        <f t="shared" ref="AT79" si="1166">IF(OR($B79=$B85,AT82=0),0,ROUND((AU80+AZ84)/AT82,0))</f>
        <v>0</v>
      </c>
      <c r="AU79" s="51">
        <f t="shared" ref="AU79:AU80" si="1167">SUM(AV79:BB79)</f>
        <v>0</v>
      </c>
      <c r="AV79" s="52">
        <f t="shared" ref="AV79" si="1168">IF(SUM($AM$9:$AS$9)=SUM($AV$9:$BB$9),AM79,IF(AND(SUM($AV$9:$BB$9)&gt;42,SUM($AV$9:$BB$9)&lt;49),AM79,0))</f>
        <v>0</v>
      </c>
      <c r="AW79" s="52">
        <f t="shared" ref="AW79" si="1169">IF(SUM($AM$9:$AS$9)=SUM($AV$9:$BB$9),AN79,IF(AND(SUM($AV$9:$BB$9)&gt;42,SUM($AV$9:$BB$9)&lt;49),AN79,0))</f>
        <v>0</v>
      </c>
      <c r="AX79" s="52">
        <f t="shared" ref="AX79" si="1170">IF(SUM($AM$9:$AS$9)=SUM($AV$9:$BB$9),AO79,IF(AND(SUM($AV$9:$BB$9)&gt;42,SUM($AV$9:$BB$9)&lt;49),AO79,0))</f>
        <v>0</v>
      </c>
      <c r="AY79" s="52">
        <f t="shared" ref="AY79" si="1171">IF(SUM($AM$9:$AS$9)=SUM($AV$9:$BB$9),AP79,IF(AND(SUM($AV$9:$BB$9)&gt;42,SUM($AV$9:$BB$9)&lt;49),AP79,0))</f>
        <v>0</v>
      </c>
      <c r="AZ79" s="53">
        <f t="shared" ref="AZ79" si="1172">IF(SUM($AM$9:$AS$9)=SUM($AV$9:$BB$9),AQ79,IF(AND(SUM($AV$9:$BB$9)&gt;42,SUM($AV$9:$BB$9)&lt;49),AQ79,0))</f>
        <v>0</v>
      </c>
      <c r="BA79" s="54">
        <f t="shared" ref="BA79" si="1173">IF(SUM($AM$9:$AS$9)=SUM($AV$9:$BB$9),AR79,IF(AND(SUM($AV$9:$BB$9)&gt;42,SUM($AV$9:$BB$9)&lt;49),AR79,0))</f>
        <v>0</v>
      </c>
      <c r="BB79" s="55">
        <f t="shared" ref="BB79" si="1174">IF(SUM($AM$9:$AS$9)=SUM($AV$9:$BB$9),AS79,IF(AND(SUM($AV$9:$BB$9)&gt;42,SUM($AV$9:$BB$9)&lt;49),AS79,0))</f>
        <v>0</v>
      </c>
    </row>
    <row r="80" spans="1:54" ht="12.75" hidden="1" customHeight="1" x14ac:dyDescent="0.2">
      <c r="B80" s="93"/>
      <c r="C80" s="94"/>
      <c r="D80" s="95"/>
      <c r="E80" s="115"/>
      <c r="F80" s="140" t="b">
        <f t="shared" ref="F80" si="1175">IF($B73=$B79,OR(F74,G79&lt;F79),G79&lt;F79)</f>
        <v>0</v>
      </c>
      <c r="G80" s="189">
        <f t="shared" ref="G80" si="1176">IF(AND($B73=$B79,$B73&lt;&gt;"",$B73&lt;&gt;0),G79+G74,G79)</f>
        <v>18</v>
      </c>
      <c r="H80" s="120"/>
      <c r="I80" s="165">
        <f t="shared" si="1157"/>
        <v>0</v>
      </c>
      <c r="J80" s="194">
        <f t="shared" ref="J80" si="1177">7-COUNTIF(L79:R79,0)-COUNTIF(L79:R79,"")</f>
        <v>0</v>
      </c>
      <c r="K80" s="22">
        <f t="shared" si="1159"/>
        <v>0</v>
      </c>
      <c r="L80" s="35">
        <f t="shared" ref="L80:R80" si="1178">IF($B73=$B79,L79+L74,L79)</f>
        <v>0</v>
      </c>
      <c r="M80" s="35">
        <f t="shared" si="1178"/>
        <v>0</v>
      </c>
      <c r="N80" s="35">
        <f t="shared" si="1178"/>
        <v>0</v>
      </c>
      <c r="O80" s="35">
        <f t="shared" si="1178"/>
        <v>0</v>
      </c>
      <c r="P80" s="36">
        <f t="shared" si="1178"/>
        <v>0</v>
      </c>
      <c r="Q80" s="37">
        <f t="shared" si="1178"/>
        <v>0</v>
      </c>
      <c r="R80" s="38">
        <f t="shared" si="1178"/>
        <v>0</v>
      </c>
      <c r="S80" s="194">
        <f t="shared" ref="S80" si="1179">7-COUNTIF(U79:AA79,0)-COUNTIF(U79:AA79,"")</f>
        <v>0</v>
      </c>
      <c r="T80" s="22">
        <f t="shared" si="1161"/>
        <v>0</v>
      </c>
      <c r="U80" s="35">
        <f t="shared" ref="U80:AA80" si="1180">IF($B73=$B79,U79+U74,U79)</f>
        <v>0</v>
      </c>
      <c r="V80" s="35">
        <f t="shared" si="1180"/>
        <v>0</v>
      </c>
      <c r="W80" s="35">
        <f t="shared" si="1180"/>
        <v>0</v>
      </c>
      <c r="X80" s="35">
        <f t="shared" si="1180"/>
        <v>0</v>
      </c>
      <c r="Y80" s="36">
        <f t="shared" si="1180"/>
        <v>0</v>
      </c>
      <c r="Z80" s="37">
        <f t="shared" si="1180"/>
        <v>0</v>
      </c>
      <c r="AA80" s="38">
        <f t="shared" si="1180"/>
        <v>0</v>
      </c>
      <c r="AB80" s="194">
        <f t="shared" ref="AB80" si="1181">7-COUNTIF(AD79:AJ79,0)-COUNTIF(AD79:AJ79,"")</f>
        <v>0</v>
      </c>
      <c r="AC80" s="22">
        <f t="shared" si="1163"/>
        <v>0</v>
      </c>
      <c r="AD80" s="35">
        <f t="shared" ref="AD80:AJ80" si="1182">IF($B73=$B79,AD79+AD74,AD79)</f>
        <v>0</v>
      </c>
      <c r="AE80" s="35">
        <f t="shared" si="1182"/>
        <v>0</v>
      </c>
      <c r="AF80" s="35">
        <f t="shared" si="1182"/>
        <v>0</v>
      </c>
      <c r="AG80" s="35">
        <f t="shared" si="1182"/>
        <v>0</v>
      </c>
      <c r="AH80" s="36">
        <f t="shared" si="1182"/>
        <v>0</v>
      </c>
      <c r="AI80" s="37">
        <f t="shared" si="1182"/>
        <v>0</v>
      </c>
      <c r="AJ80" s="38">
        <f t="shared" si="1182"/>
        <v>0</v>
      </c>
      <c r="AK80" s="194">
        <f t="shared" ref="AK80" si="1183">7-COUNTIF(AM79:AS79,0)-COUNTIF(AM79:AS79,"")</f>
        <v>0</v>
      </c>
      <c r="AL80" s="22">
        <f t="shared" si="1165"/>
        <v>0</v>
      </c>
      <c r="AM80" s="35">
        <f t="shared" ref="AM80:AS80" si="1184">IF($B73=$B79,AM79+AM74,AM79)</f>
        <v>0</v>
      </c>
      <c r="AN80" s="35">
        <f t="shared" si="1184"/>
        <v>0</v>
      </c>
      <c r="AO80" s="35">
        <f t="shared" si="1184"/>
        <v>0</v>
      </c>
      <c r="AP80" s="35">
        <f t="shared" si="1184"/>
        <v>0</v>
      </c>
      <c r="AQ80" s="36">
        <f t="shared" si="1184"/>
        <v>0</v>
      </c>
      <c r="AR80" s="37">
        <f t="shared" si="1184"/>
        <v>0</v>
      </c>
      <c r="AS80" s="38">
        <f t="shared" si="1184"/>
        <v>0</v>
      </c>
      <c r="AT80" s="194">
        <f t="shared" ref="AT80" si="1185">7-COUNTIF(AV79:BB79,0)-COUNTIF(AV79:BB79,"")</f>
        <v>0</v>
      </c>
      <c r="AU80" s="22">
        <f t="shared" si="1167"/>
        <v>0</v>
      </c>
      <c r="AV80" s="35">
        <f t="shared" ref="AV80:BB80" si="1186">IF($B73=$B79,AV79+AV74,AV79)</f>
        <v>0</v>
      </c>
      <c r="AW80" s="35">
        <f t="shared" si="1186"/>
        <v>0</v>
      </c>
      <c r="AX80" s="35">
        <f t="shared" si="1186"/>
        <v>0</v>
      </c>
      <c r="AY80" s="35">
        <f t="shared" si="1186"/>
        <v>0</v>
      </c>
      <c r="AZ80" s="36">
        <f t="shared" si="1186"/>
        <v>0</v>
      </c>
      <c r="BA80" s="37">
        <f t="shared" si="1186"/>
        <v>0</v>
      </c>
      <c r="BB80" s="38">
        <f t="shared" si="1186"/>
        <v>0</v>
      </c>
    </row>
    <row r="81" spans="1:54" ht="15" hidden="1" customHeight="1" x14ac:dyDescent="0.2">
      <c r="B81" s="116"/>
      <c r="C81" s="117"/>
      <c r="D81" s="118"/>
      <c r="E81" s="119"/>
      <c r="F81" s="92"/>
      <c r="G81" s="190">
        <f t="shared" ref="G81" si="1187">IF(AND($B73=$B79,$B73&lt;&gt;"",$B73&lt;&gt;0),F79+G75,F79)</f>
        <v>18</v>
      </c>
      <c r="H81" s="121"/>
      <c r="I81" s="165">
        <f t="shared" si="1157"/>
        <v>0</v>
      </c>
      <c r="J81" s="195">
        <f t="shared" ref="J81" si="1188">IF($B79=$B73,COUNTIF(L81:R81,0),COUNTIF(L82:R82,0)+COUNTIF(L82:R82,""))</f>
        <v>7</v>
      </c>
      <c r="K81" s="39">
        <f t="shared" ref="K81:R81" si="1189">IF($B73=$B79,K82+K75,K82)</f>
        <v>0</v>
      </c>
      <c r="L81" s="40">
        <f t="shared" si="1189"/>
        <v>0</v>
      </c>
      <c r="M81" s="40">
        <f t="shared" si="1189"/>
        <v>0</v>
      </c>
      <c r="N81" s="40">
        <f t="shared" si="1189"/>
        <v>0</v>
      </c>
      <c r="O81" s="40">
        <f t="shared" si="1189"/>
        <v>0</v>
      </c>
      <c r="P81" s="41">
        <f t="shared" si="1189"/>
        <v>0</v>
      </c>
      <c r="Q81" s="42">
        <f t="shared" si="1189"/>
        <v>0</v>
      </c>
      <c r="R81" s="43">
        <f t="shared" si="1189"/>
        <v>0</v>
      </c>
      <c r="S81" s="195">
        <f t="shared" ref="S81" si="1190">IF($B79=$B73,COUNTIF(U81:AA81,0),COUNTIF(U82:AA82,0)+COUNTIF(U82:AA82,""))</f>
        <v>7</v>
      </c>
      <c r="T81" s="39">
        <f t="shared" ref="T81:AA81" si="1191">IF($B73=$B79,T82+T75,T82)</f>
        <v>0</v>
      </c>
      <c r="U81" s="40">
        <f t="shared" si="1191"/>
        <v>0</v>
      </c>
      <c r="V81" s="40">
        <f t="shared" si="1191"/>
        <v>0</v>
      </c>
      <c r="W81" s="40">
        <f t="shared" si="1191"/>
        <v>0</v>
      </c>
      <c r="X81" s="40">
        <f t="shared" si="1191"/>
        <v>0</v>
      </c>
      <c r="Y81" s="41">
        <f t="shared" si="1191"/>
        <v>0</v>
      </c>
      <c r="Z81" s="42">
        <f t="shared" si="1191"/>
        <v>0</v>
      </c>
      <c r="AA81" s="43">
        <f t="shared" si="1191"/>
        <v>0</v>
      </c>
      <c r="AB81" s="195">
        <f t="shared" ref="AB81" si="1192">IF($B79=$B73,COUNTIF(AD81:AJ81,0),COUNTIF(AD82:AJ82,0)+COUNTIF(AD82:AJ82,""))</f>
        <v>7</v>
      </c>
      <c r="AC81" s="39">
        <f t="shared" ref="AC81:AJ81" si="1193">IF($B73=$B79,AC82+AC75,AC82)</f>
        <v>0</v>
      </c>
      <c r="AD81" s="40">
        <f t="shared" si="1193"/>
        <v>0</v>
      </c>
      <c r="AE81" s="40">
        <f t="shared" si="1193"/>
        <v>0</v>
      </c>
      <c r="AF81" s="40">
        <f t="shared" si="1193"/>
        <v>0</v>
      </c>
      <c r="AG81" s="40">
        <f t="shared" si="1193"/>
        <v>0</v>
      </c>
      <c r="AH81" s="41">
        <f t="shared" si="1193"/>
        <v>0</v>
      </c>
      <c r="AI81" s="42">
        <f t="shared" si="1193"/>
        <v>0</v>
      </c>
      <c r="AJ81" s="43">
        <f t="shared" si="1193"/>
        <v>0</v>
      </c>
      <c r="AK81" s="195">
        <f t="shared" ref="AK81" si="1194">IF($B79=$B73,COUNTIF(AM81:AS81,0),COUNTIF(AM82:AS82,0)+COUNTIF(AM82:AS82,""))</f>
        <v>7</v>
      </c>
      <c r="AL81" s="39">
        <f t="shared" ref="AL81:AS81" si="1195">IF($B73=$B79,AL82+AL75,AL82)</f>
        <v>0</v>
      </c>
      <c r="AM81" s="40">
        <f t="shared" si="1195"/>
        <v>0</v>
      </c>
      <c r="AN81" s="40">
        <f t="shared" si="1195"/>
        <v>0</v>
      </c>
      <c r="AO81" s="40">
        <f t="shared" si="1195"/>
        <v>0</v>
      </c>
      <c r="AP81" s="40">
        <f t="shared" si="1195"/>
        <v>0</v>
      </c>
      <c r="AQ81" s="41">
        <f t="shared" si="1195"/>
        <v>0</v>
      </c>
      <c r="AR81" s="42">
        <f t="shared" si="1195"/>
        <v>0</v>
      </c>
      <c r="AS81" s="43">
        <f t="shared" si="1195"/>
        <v>0</v>
      </c>
      <c r="AT81" s="195">
        <f t="shared" ref="AT81" si="1196">IF($B79=$B73,COUNTIF(AV81:BB81,0),COUNTIF(AV82:BB82,0)+COUNTIF(AV82:BB82,""))</f>
        <v>7</v>
      </c>
      <c r="AU81" s="39">
        <f t="shared" ref="AU81:BB81" si="1197">IF($B73=$B79,AU82+AU75,AU82)</f>
        <v>0</v>
      </c>
      <c r="AV81" s="40">
        <f t="shared" si="1197"/>
        <v>0</v>
      </c>
      <c r="AW81" s="40">
        <f t="shared" si="1197"/>
        <v>0</v>
      </c>
      <c r="AX81" s="40">
        <f t="shared" si="1197"/>
        <v>0</v>
      </c>
      <c r="AY81" s="40">
        <f t="shared" si="1197"/>
        <v>0</v>
      </c>
      <c r="AZ81" s="41">
        <f t="shared" si="1197"/>
        <v>0</v>
      </c>
      <c r="BA81" s="42">
        <f t="shared" si="1197"/>
        <v>0</v>
      </c>
      <c r="BB81" s="43">
        <f t="shared" si="1197"/>
        <v>0</v>
      </c>
    </row>
    <row r="82" spans="1:54" ht="15.75" customHeight="1" x14ac:dyDescent="0.2">
      <c r="A82" s="1">
        <f t="shared" ref="A82" si="1198">A79</f>
        <v>0</v>
      </c>
      <c r="B82" s="313">
        <f t="shared" ref="B82" si="1199">B76+1</f>
        <v>11</v>
      </c>
      <c r="C82" s="314"/>
      <c r="D82" s="314"/>
      <c r="E82" s="314"/>
      <c r="F82" s="31"/>
      <c r="G82" s="183"/>
      <c r="H82" s="122">
        <f t="shared" ref="H82" si="1200">5-COUNTIF(AU79,0)-COUNTIF(AL79,0)-COUNTIF(AC79,0)-COUNTIF(T79,0)-COUNTIF(K79,0)</f>
        <v>0</v>
      </c>
      <c r="I82" s="165">
        <f t="shared" si="1157"/>
        <v>0</v>
      </c>
      <c r="J82" s="187">
        <f t="shared" ref="J82" si="1201">IF($B79=$B73,J76+IF($F79&lt;&gt;$G79,(K79+$G81-$G80)/$F79,K79/$F79),IF($F79&lt;&gt;G79,(K79+$G81-$G80)/$F79,K79/$F79))</f>
        <v>0</v>
      </c>
      <c r="K82" s="7">
        <f t="shared" ref="K82:K83" si="1202">SUM(L82:R82)</f>
        <v>0</v>
      </c>
      <c r="L82" s="26">
        <f t="shared" ref="L82:R82" si="1203">L79</f>
        <v>0</v>
      </c>
      <c r="M82" s="26">
        <f t="shared" si="1203"/>
        <v>0</v>
      </c>
      <c r="N82" s="26">
        <f t="shared" si="1203"/>
        <v>0</v>
      </c>
      <c r="O82" s="26">
        <f t="shared" si="1203"/>
        <v>0</v>
      </c>
      <c r="P82" s="26">
        <f t="shared" si="1203"/>
        <v>0</v>
      </c>
      <c r="Q82" s="29">
        <f t="shared" si="1203"/>
        <v>0</v>
      </c>
      <c r="R82" s="23">
        <f t="shared" si="1203"/>
        <v>0</v>
      </c>
      <c r="S82" s="187">
        <f t="shared" ref="S82" si="1204">IF($B79=$B73,S76+IF($F79&lt;&gt;$G79,(T79+$G81-$G80)/$F79,T79/$F79),IF($F79&lt;&gt;P79,(T79+$G81-$G80)/$F79,T79/$F79))</f>
        <v>0</v>
      </c>
      <c r="T82" s="7">
        <f t="shared" ref="T82:T83" si="1205">SUM(U82:AA82)</f>
        <v>0</v>
      </c>
      <c r="U82" s="26">
        <f t="shared" ref="U82:AA82" si="1206">U79</f>
        <v>0</v>
      </c>
      <c r="V82" s="26">
        <f t="shared" si="1206"/>
        <v>0</v>
      </c>
      <c r="W82" s="26">
        <f t="shared" si="1206"/>
        <v>0</v>
      </c>
      <c r="X82" s="26">
        <f t="shared" si="1206"/>
        <v>0</v>
      </c>
      <c r="Y82" s="113">
        <f t="shared" si="1206"/>
        <v>0</v>
      </c>
      <c r="Z82" s="29">
        <f t="shared" si="1206"/>
        <v>0</v>
      </c>
      <c r="AA82" s="23">
        <f t="shared" si="1206"/>
        <v>0</v>
      </c>
      <c r="AB82" s="187">
        <f t="shared" ref="AB82" si="1207">IF($B79=$B73,AB76+IF($F79&lt;&gt;$G79,(AC79+$G81-$G80)/$F79,AC79/$F79),IF($F79&lt;&gt;Y79,(AC79+$G81-$G80)/$F79,AC79/$F79))</f>
        <v>0</v>
      </c>
      <c r="AC82" s="7">
        <f t="shared" ref="AC82:AC83" si="1208">SUM(AD82:AJ82)</f>
        <v>0</v>
      </c>
      <c r="AD82" s="26">
        <f t="shared" ref="AD82:AJ82" si="1209">AD79</f>
        <v>0</v>
      </c>
      <c r="AE82" s="26">
        <f t="shared" si="1209"/>
        <v>0</v>
      </c>
      <c r="AF82" s="26">
        <f t="shared" si="1209"/>
        <v>0</v>
      </c>
      <c r="AG82" s="26">
        <f t="shared" si="1209"/>
        <v>0</v>
      </c>
      <c r="AH82" s="113">
        <f t="shared" si="1209"/>
        <v>0</v>
      </c>
      <c r="AI82" s="29">
        <f t="shared" si="1209"/>
        <v>0</v>
      </c>
      <c r="AJ82" s="23">
        <f t="shared" si="1209"/>
        <v>0</v>
      </c>
      <c r="AK82" s="187">
        <f t="shared" ref="AK82" si="1210">IF($B79=$B73,AK76+IF($F79&lt;&gt;$G79,(AL79+$G81-$G80)/$F79,AL79/$F79),IF($F79&lt;&gt;AH79,(AL79+$G81-$G80)/$F79,AL79/$F79))</f>
        <v>0</v>
      </c>
      <c r="AL82" s="7">
        <f t="shared" ref="AL82:AL83" si="1211">SUM(AM82:AS82)</f>
        <v>0</v>
      </c>
      <c r="AM82" s="26">
        <f t="shared" ref="AM82:AS82" si="1212">AM79</f>
        <v>0</v>
      </c>
      <c r="AN82" s="26">
        <f t="shared" si="1212"/>
        <v>0</v>
      </c>
      <c r="AO82" s="26">
        <f t="shared" si="1212"/>
        <v>0</v>
      </c>
      <c r="AP82" s="26">
        <f t="shared" si="1212"/>
        <v>0</v>
      </c>
      <c r="AQ82" s="113">
        <f t="shared" si="1212"/>
        <v>0</v>
      </c>
      <c r="AR82" s="29">
        <f t="shared" si="1212"/>
        <v>0</v>
      </c>
      <c r="AS82" s="23">
        <f t="shared" si="1212"/>
        <v>0</v>
      </c>
      <c r="AT82" s="187">
        <f t="shared" ref="AT82" si="1213">IF($B79=$B73,AT76+IF($F79&lt;&gt;$G79,(AU79+$G81-$G80)/$F79,AU79/$F79),IF($F79&lt;&gt;AQ79,(AU79+$G81-$G80)/$F79,AU79/$F79))</f>
        <v>0</v>
      </c>
      <c r="AU82" s="7">
        <f t="shared" ref="AU82:AU83" si="1214">SUM(AV82:BB82)</f>
        <v>0</v>
      </c>
      <c r="AV82" s="6">
        <f t="shared" ref="AV82" si="1215">IF(SUM($AM$9:$AS$9)=SUM($AV$9:$BB$9),AV79,IF(AND(SUM($AV$9:$BB$9)&gt;42,SUM($AV$9:$BB$9)&lt;49),AV79,0))</f>
        <v>0</v>
      </c>
      <c r="AW82" s="6">
        <f t="shared" ref="AW82:BB82" si="1216">IF(SUM($AM$9:$AS$9)=SUM($AV$9:$BB$9),AW79,IF(AND(SUM($AV$9:$BB$9)&gt;42,SUM($AV$9:$BB$9)&lt;49),AW79,0))</f>
        <v>0</v>
      </c>
      <c r="AX82" s="6">
        <f t="shared" si="1216"/>
        <v>0</v>
      </c>
      <c r="AY82" s="6">
        <f t="shared" si="1216"/>
        <v>0</v>
      </c>
      <c r="AZ82" s="26">
        <f t="shared" si="1216"/>
        <v>0</v>
      </c>
      <c r="BA82" s="29">
        <f t="shared" si="1216"/>
        <v>0</v>
      </c>
      <c r="BB82" s="23">
        <f t="shared" si="1216"/>
        <v>0</v>
      </c>
    </row>
    <row r="83" spans="1:54" ht="15.75" customHeight="1" x14ac:dyDescent="0.2">
      <c r="A83" s="1">
        <f t="shared" ref="A83:A84" si="1217">A82</f>
        <v>0</v>
      </c>
      <c r="B83" s="313"/>
      <c r="C83" s="314"/>
      <c r="D83" s="314"/>
      <c r="E83" s="314"/>
      <c r="F83" s="31"/>
      <c r="G83" s="183"/>
      <c r="H83" s="123">
        <f t="shared" ref="H83" si="1218">IF($B79=$B73,H77+F83,$F83)</f>
        <v>0</v>
      </c>
      <c r="I83" s="165">
        <f t="shared" si="1157"/>
        <v>0</v>
      </c>
      <c r="J83" s="141">
        <f t="shared" ref="J83" si="1219">IF($H82=0,0,IF($B73=$B79,IF($H84&gt;0,$H84+J77,K79+J77),IF($H84&gt;0,$H84,K79)))</f>
        <v>0</v>
      </c>
      <c r="K83" s="7">
        <f t="shared" si="1202"/>
        <v>0</v>
      </c>
      <c r="L83" s="6"/>
      <c r="M83" s="6"/>
      <c r="N83" s="6"/>
      <c r="O83" s="6"/>
      <c r="P83" s="26"/>
      <c r="Q83" s="29"/>
      <c r="R83" s="23"/>
      <c r="S83" s="141">
        <f t="shared" ref="S83" si="1220">IF($H82=0,0,IF($B73=$B79,IF($H84&gt;0,$H84+S77,T79+S77),IF($H84&gt;0,$H84,T79)))</f>
        <v>0</v>
      </c>
      <c r="T83" s="7">
        <f t="shared" si="1205"/>
        <v>0</v>
      </c>
      <c r="U83" s="6"/>
      <c r="V83" s="6"/>
      <c r="W83" s="6"/>
      <c r="X83" s="6"/>
      <c r="Y83" s="26"/>
      <c r="Z83" s="29"/>
      <c r="AA83" s="23"/>
      <c r="AB83" s="141">
        <f t="shared" ref="AB83" si="1221">IF($H82=0,0,IF($B73=$B79,IF($H84&gt;0,$H84+AB77,AC79+AB77),IF($H84&gt;0,$H84,AC79)))</f>
        <v>0</v>
      </c>
      <c r="AC83" s="7">
        <f t="shared" si="1208"/>
        <v>0</v>
      </c>
      <c r="AD83" s="6"/>
      <c r="AE83" s="6"/>
      <c r="AF83" s="6"/>
      <c r="AG83" s="6"/>
      <c r="AH83" s="26"/>
      <c r="AI83" s="29"/>
      <c r="AJ83" s="23"/>
      <c r="AK83" s="141">
        <f t="shared" ref="AK83" si="1222">IF($H82=0,0,IF($B73=$B79,IF($H84&gt;0,$H84+AK77,AL79+AK77),IF($H84&gt;0,$H84,AL79)))</f>
        <v>0</v>
      </c>
      <c r="AL83" s="7">
        <f t="shared" si="1211"/>
        <v>0</v>
      </c>
      <c r="AM83" s="6"/>
      <c r="AN83" s="6"/>
      <c r="AO83" s="6"/>
      <c r="AP83" s="6"/>
      <c r="AQ83" s="26"/>
      <c r="AR83" s="29"/>
      <c r="AS83" s="23"/>
      <c r="AT83" s="141">
        <f t="shared" ref="AT83" si="1223">IF($H82=0,0,IF($B73=$B79,IF($H84&gt;0,$H84+AT77,AU79+AT77),IF($H84&gt;0,$H84,AU79)))</f>
        <v>0</v>
      </c>
      <c r="AU83" s="7">
        <f t="shared" si="1214"/>
        <v>0</v>
      </c>
      <c r="AV83" s="6"/>
      <c r="AW83" s="6"/>
      <c r="AX83" s="6"/>
      <c r="AY83" s="6"/>
      <c r="AZ83" s="26"/>
      <c r="BA83" s="29"/>
      <c r="BB83" s="23"/>
    </row>
    <row r="84" spans="1:54" ht="18.75" customHeight="1" thickBot="1" x14ac:dyDescent="0.25">
      <c r="A84" s="1">
        <f t="shared" si="1217"/>
        <v>0</v>
      </c>
      <c r="B84" s="323" t="str">
        <f>IF(B79="",Wydruk!$AE$6,IF(J80=0,Wydruk!$AE$7,IF(AND(G80&lt;G81,B79&lt;&gt;$B85),Wydruk!$AE$13,IF(AND($B79=$B73,$B79&lt;&gt;$B85),IF(OR(OR(J84&lt;4,J84&gt;5),OR(S84&lt;4,S84&gt;5),OR(AB84&lt;4,AB84&gt;5),OR(AK84&lt;4,AK84&gt;5),OR(AND(AT84&lt;4,AT84&gt;0),AT84&gt;5)),Wydruk!$AE$8,Wydruk!$AE$9),IF($B79=$B85,IF($F83&lt;&gt;0,Wydruk!$AE$12,Wydruk!$AE$10),IF(OR(OR(J80&lt;4,J80&gt;5),OR(S80&lt;4,S80&gt;5),OR(AB80&lt;4,AB80&gt;5),OR(AK80&lt;4,AK80&gt;5),OR(AND(AT80&lt;4,AT80&gt;0),AT80&gt;5)),Wydruk!$AE$8,Wydruk!$AE$11))))))</f>
        <v>Uzupełnij liczby godzin tygodniowego planu</v>
      </c>
      <c r="C84" s="324"/>
      <c r="D84" s="324"/>
      <c r="E84" s="324"/>
      <c r="F84" s="173">
        <f>listopad!F84</f>
        <v>0</v>
      </c>
      <c r="G84" s="184">
        <f>listopad!G84</f>
        <v>0</v>
      </c>
      <c r="H84" s="191">
        <f t="shared" ref="H84" si="1224">IF(OR($G84=0,$F84=0,$G84="",$F84=""),0,$G84/$F84)</f>
        <v>0</v>
      </c>
      <c r="I84" s="193"/>
      <c r="J84" s="176">
        <f t="shared" ref="J84" si="1225">IF($B73=$B79,IF(L79+L74&gt;0,1,0)+IF(M79+M74&gt;0,1,0)+IF(N79+N74&gt;0,1,0)+IF(O79+O74&gt;0,1,0)+IF(P79+P74&gt;0,1,0)+IF(Q79+Q74&gt;0,1,0)+IF(R79+R74&gt;0,1,0),J80)</f>
        <v>0</v>
      </c>
      <c r="K84" s="133">
        <f t="shared" ref="K84" si="1226">IF(OR($B79=$B85,J84=0,(K80-Q84+O84)&lt;=0),0,(K80-Q84+O84)/J84)</f>
        <v>0</v>
      </c>
      <c r="L84" s="137">
        <f t="shared" ref="L84" si="1227">IF(K84*(7-J81)&lt;=0,0,K84*(7-J81))</f>
        <v>0</v>
      </c>
      <c r="M84" s="311">
        <f t="shared" ref="M84" si="1228">ROUND(IF(OR(K81-K84*(7-J81)+P84&lt;0,$B79=$B85,K84&lt;=0,K81=0),0,IF(K81-K84*(7-J81)+P84&gt;Q84-O84+P84,Q84-O84+P84,K81-K84*(7-J81)+P84)),1)</f>
        <v>0</v>
      </c>
      <c r="N84" s="312"/>
      <c r="O84" s="139">
        <f t="shared" ref="O84" si="1229">IF(OR($B79=$B85,J80=0),0,IF($B79=$B73,J79,$F79))</f>
        <v>0</v>
      </c>
      <c r="P84" s="30">
        <f t="shared" ref="P84" si="1230">IF(OR($B79=$B85,J84=0),0,$G81-$G80)</f>
        <v>0</v>
      </c>
      <c r="Q84" s="134">
        <f t="shared" ref="Q84" si="1231">IF(OR($B79=$B85,J84=0),0,J83)</f>
        <v>0</v>
      </c>
      <c r="R84" s="138">
        <f t="shared" ref="R84" si="1232">IF($B79=$B85,0,K81)</f>
        <v>0</v>
      </c>
      <c r="S84" s="176">
        <f t="shared" ref="S84" si="1233">IF($B73=$B79,IF(U79+U74&gt;0,1,0)+IF(V79+V74&gt;0,1,0)+IF(W79+W74&gt;0,1,0)+IF(X79+X74&gt;0,1,0)+IF(Y79+Y74&gt;0,1,0)+IF(Z79+Z74&gt;0,1,0)+IF(AA79+AA74&gt;0,1,0),S80)</f>
        <v>0</v>
      </c>
      <c r="T84" s="133">
        <f t="shared" ref="T84" si="1234">IF(OR($B79=$B85,S84=0,(T80-Z84+X84)&lt;=0),0,(T80-Z84+X84)/S84)</f>
        <v>0</v>
      </c>
      <c r="U84" s="137">
        <f t="shared" ref="U84" si="1235">IF(T84*(7-S81)&lt;=0,0,T84*(7-S81))</f>
        <v>0</v>
      </c>
      <c r="V84" s="311">
        <f t="shared" ref="V84" si="1236">ROUND(IF(OR(T81-T84*(7-S81)+Y84&lt;0,$B79=$B85,T84&lt;=0,T81=0),0,IF(T81-T84*(7-S81)+Y84&gt;Z84-X84+Y84,Z84-X84+Y84,T81-T84*(7-S81)+Y84)),1)</f>
        <v>0</v>
      </c>
      <c r="W84" s="312"/>
      <c r="X84" s="139">
        <f t="shared" ref="X84" si="1237">IF(OR($B79=$B85,S80=0),0,IF($B79=$B73,S79,$F79))</f>
        <v>0</v>
      </c>
      <c r="Y84" s="30">
        <f t="shared" ref="Y84" si="1238">IF(OR($B79=$B85,S84=0),0,$G81-$G80)</f>
        <v>0</v>
      </c>
      <c r="Z84" s="134">
        <f t="shared" ref="Z84" si="1239">IF(OR($B79=$B85,S84=0),0,S83)</f>
        <v>0</v>
      </c>
      <c r="AA84" s="138">
        <f t="shared" ref="AA84" si="1240">IF($B79=$B85,0,T81)</f>
        <v>0</v>
      </c>
      <c r="AB84" s="176">
        <f t="shared" ref="AB84" si="1241">IF($B73=$B79,IF(AD79+AD74&gt;0,1,0)+IF(AE79+AE74&gt;0,1,0)+IF(AF79+AF74&gt;0,1,0)+IF(AG79+AG74&gt;0,1,0)+IF(AH79+AH74&gt;0,1,0)+IF(AI79+AI74&gt;0,1,0)+IF(AJ79+AJ74&gt;0,1,0),AB80)</f>
        <v>0</v>
      </c>
      <c r="AC84" s="133">
        <f t="shared" ref="AC84" si="1242">IF(OR($B79=$B85,AB84=0,(AC80-AI84+AG84)&lt;=0),0,(AC80-AI84+AG84)/AB84)</f>
        <v>0</v>
      </c>
      <c r="AD84" s="137">
        <f t="shared" ref="AD84" si="1243">IF(AC84*(7-AB81)&lt;=0,0,AC84*(7-AB81))</f>
        <v>0</v>
      </c>
      <c r="AE84" s="311">
        <f t="shared" ref="AE84" si="1244">ROUND(IF(OR(AC81-AC84*(7-AB81)+AH84&lt;0,$B79=$B85,AC84&lt;=0,AC81=0),0,IF(AC81-AC84*(7-AB81)+AH84&gt;AI84-AG84+AH84,AI84-AG84+AH84,AC81-AC84*(7-AB81)+AH84)),1)</f>
        <v>0</v>
      </c>
      <c r="AF84" s="312"/>
      <c r="AG84" s="139">
        <f t="shared" ref="AG84" si="1245">IF(OR($B79=$B85,AB80=0),0,IF($B79=$B73,AB79,$F79))</f>
        <v>0</v>
      </c>
      <c r="AH84" s="30">
        <f t="shared" ref="AH84" si="1246">IF(OR($B79=$B85,AB84=0),0,$G81-$G80)</f>
        <v>0</v>
      </c>
      <c r="AI84" s="134">
        <f t="shared" ref="AI84" si="1247">IF(OR($B79=$B85,AB84=0),0,AB83)</f>
        <v>0</v>
      </c>
      <c r="AJ84" s="138">
        <f t="shared" ref="AJ84" si="1248">IF($B79=$B85,0,AC81)</f>
        <v>0</v>
      </c>
      <c r="AK84" s="176">
        <f t="shared" ref="AK84" si="1249">IF($B73=$B79,IF(AM79+AM74&gt;0,1,0)+IF(AN79+AN74&gt;0,1,0)+IF(AO79+AO74&gt;0,1,0)+IF(AP79+AP74&gt;0,1,0)+IF(AQ79+AQ74&gt;0,1,0)+IF(AR79+AR74&gt;0,1,0)+IF(AS79+AS74&gt;0,1,0),AK80)</f>
        <v>0</v>
      </c>
      <c r="AL84" s="133">
        <f t="shared" ref="AL84" si="1250">IF(OR($B79=$B85,AK84=0,(AL80-AR84+AP84)&lt;=0),0,(AL80-AR84+AP84)/AK84)</f>
        <v>0</v>
      </c>
      <c r="AM84" s="137">
        <f t="shared" ref="AM84" si="1251">IF(AL84*(7-AK81)&lt;=0,0,AL84*(7-AK81))</f>
        <v>0</v>
      </c>
      <c r="AN84" s="311">
        <f t="shared" ref="AN84" si="1252">ROUND(IF(OR(AL81-AL84*(7-AK81)+AQ84&lt;0,$B79=$B85,AL84&lt;=0,AL81=0),0,IF(AL81-AL84*(7-AK81)+AQ84&gt;AR84-AP84+AQ84,AR84-AP84+AQ84,AL81-AL84*(7-AK81)+AQ84)),1)</f>
        <v>0</v>
      </c>
      <c r="AO84" s="312"/>
      <c r="AP84" s="139">
        <f t="shared" ref="AP84" si="1253">IF(OR($B79=$B85,AK80=0),0,IF($B79=$B73,AK79,$F79))</f>
        <v>0</v>
      </c>
      <c r="AQ84" s="30">
        <f t="shared" ref="AQ84" si="1254">IF(OR($B79=$B85,AK84=0),0,$G81-$G80)</f>
        <v>0</v>
      </c>
      <c r="AR84" s="134">
        <f t="shared" ref="AR84" si="1255">IF(OR($B79=$B85,AK84=0),0,AK83)</f>
        <v>0</v>
      </c>
      <c r="AS84" s="138">
        <f t="shared" ref="AS84" si="1256">IF($B79=$B85,0,AL81)</f>
        <v>0</v>
      </c>
      <c r="AT84" s="176">
        <f t="shared" ref="AT84" si="1257">IF($B73=$B79,IF(AV79+AV74&gt;0,1,0)+IF(AW79+AW74&gt;0,1,0)+IF(AX79+AX74&gt;0,1,0)+IF(AY79+AY74&gt;0,1,0)+IF(AZ79+AZ74&gt;0,1,0)+IF(BA79+BA74&gt;0,1,0)+IF(BB79+BB74&gt;0,1,0),AT80)</f>
        <v>0</v>
      </c>
      <c r="AU84" s="133">
        <f t="shared" ref="AU84" si="1258">IF(OR($B79=$B85,AT84=0,(AU80-BA84+AY84)&lt;=0),0,(AU80-BA84+AY84)/AT84)</f>
        <v>0</v>
      </c>
      <c r="AV84" s="137">
        <f t="shared" ref="AV84" si="1259">IF(AU84*(7-AT81)&lt;=0,0,AU84*(7-AT81))</f>
        <v>0</v>
      </c>
      <c r="AW84" s="311">
        <f t="shared" ref="AW84" si="1260">ROUND(IF(OR(AU81-AU84*(7-AT81)+AZ84&lt;0,$B79=$B85,AU84&lt;=0,AU81=0),0,IF(AU81-AU84*(7-AT81)+AZ84&gt;BA84-AY84+AZ84,BA84-AY84+AZ84,AU81-AU84*(7-AT81)+AZ84)),1)</f>
        <v>0</v>
      </c>
      <c r="AX84" s="312"/>
      <c r="AY84" s="139">
        <f t="shared" ref="AY84" si="1261">IF(OR($B79=$B85,AT80=0),0,IF($B79=$B73,AT79,$F79))</f>
        <v>0</v>
      </c>
      <c r="AZ84" s="30">
        <f t="shared" ref="AZ84" si="1262">IF(OR($B79=$B85,AT84=0),0,$G81-$G80)</f>
        <v>0</v>
      </c>
      <c r="BA84" s="134">
        <f t="shared" ref="BA84" si="1263">IF(OR($B79=$B85,AT84=0),0,AT83)</f>
        <v>0</v>
      </c>
      <c r="BB84" s="138">
        <f t="shared" ref="BB84" si="1264">IF($B79=$B85,0,AU81)</f>
        <v>0</v>
      </c>
    </row>
    <row r="85" spans="1:54" ht="15.75" x14ac:dyDescent="0.2">
      <c r="A85" s="1">
        <f t="shared" ref="A85" si="1265">IF(B85="","1. Niewypełnione",B85)</f>
        <v>0</v>
      </c>
      <c r="B85" s="320">
        <f>listopad!B85</f>
        <v>0</v>
      </c>
      <c r="C85" s="321">
        <f>listopad!C85</f>
        <v>0</v>
      </c>
      <c r="D85" s="321">
        <f>listopad!D85</f>
        <v>0</v>
      </c>
      <c r="E85" s="321">
        <f>listopad!E85</f>
        <v>0</v>
      </c>
      <c r="F85" s="177">
        <f>listopad!F85</f>
        <v>18</v>
      </c>
      <c r="G85" s="185">
        <f>listopad!G85</f>
        <v>18</v>
      </c>
      <c r="H85" s="177"/>
      <c r="I85" s="192">
        <f t="shared" ref="I85:I89" si="1266">K85+T85+AC85+AL85+AU85</f>
        <v>0</v>
      </c>
      <c r="J85" s="186">
        <f t="shared" ref="J85" si="1267">IF(OR($B85=$B91,J88=0),0,ROUND((K86+P90)/J88,0))</f>
        <v>0</v>
      </c>
      <c r="K85" s="51">
        <f t="shared" ref="K85:K86" si="1268">SUM(L85:R85)</f>
        <v>0</v>
      </c>
      <c r="L85" s="52">
        <f>listopad!L85</f>
        <v>0</v>
      </c>
      <c r="M85" s="52">
        <f>listopad!M85</f>
        <v>0</v>
      </c>
      <c r="N85" s="52">
        <f>listopad!N85</f>
        <v>0</v>
      </c>
      <c r="O85" s="52">
        <f>listopad!O85</f>
        <v>0</v>
      </c>
      <c r="P85" s="53">
        <f>listopad!P85</f>
        <v>0</v>
      </c>
      <c r="Q85" s="54">
        <f>listopad!Q85</f>
        <v>0</v>
      </c>
      <c r="R85" s="55">
        <f>listopad!R85</f>
        <v>0</v>
      </c>
      <c r="S85" s="188">
        <f t="shared" ref="S85" si="1269">IF(OR($B85=$B91,S88=0),0,ROUND((T86+Y90)/S88,0))</f>
        <v>0</v>
      </c>
      <c r="T85" s="51">
        <f t="shared" ref="T85:T86" si="1270">SUM(U85:AA85)</f>
        <v>0</v>
      </c>
      <c r="U85" s="52">
        <f>listopad!U85</f>
        <v>0</v>
      </c>
      <c r="V85" s="52">
        <f>listopad!V85</f>
        <v>0</v>
      </c>
      <c r="W85" s="52">
        <f>listopad!W85</f>
        <v>0</v>
      </c>
      <c r="X85" s="52">
        <f>listopad!X85</f>
        <v>0</v>
      </c>
      <c r="Y85" s="53">
        <f>listopad!Y85</f>
        <v>0</v>
      </c>
      <c r="Z85" s="54">
        <f>listopad!Z85</f>
        <v>0</v>
      </c>
      <c r="AA85" s="55">
        <f>listopad!AA85</f>
        <v>0</v>
      </c>
      <c r="AB85" s="188">
        <f t="shared" ref="AB85" si="1271">IF(OR($B85=$B91,AB88=0),0,ROUND((AC86+AH90)/AB88,0))</f>
        <v>0</v>
      </c>
      <c r="AC85" s="51">
        <f t="shared" ref="AC85:AC86" si="1272">SUM(AD85:AJ85)</f>
        <v>0</v>
      </c>
      <c r="AD85" s="52">
        <f>listopad!AD85</f>
        <v>0</v>
      </c>
      <c r="AE85" s="52">
        <f>listopad!AE85</f>
        <v>0</v>
      </c>
      <c r="AF85" s="52">
        <f>listopad!AF85</f>
        <v>0</v>
      </c>
      <c r="AG85" s="52">
        <f>listopad!AG85</f>
        <v>0</v>
      </c>
      <c r="AH85" s="53">
        <f>listopad!AH85</f>
        <v>0</v>
      </c>
      <c r="AI85" s="54">
        <f>listopad!AI85</f>
        <v>0</v>
      </c>
      <c r="AJ85" s="55">
        <f>listopad!AJ85</f>
        <v>0</v>
      </c>
      <c r="AK85" s="188">
        <f t="shared" ref="AK85" si="1273">IF(OR($B85=$B91,AK88=0),0,ROUND((AL86+AQ90)/AK88,0))</f>
        <v>0</v>
      </c>
      <c r="AL85" s="51">
        <f t="shared" ref="AL85:AL86" si="1274">SUM(AM85:AS85)</f>
        <v>0</v>
      </c>
      <c r="AM85" s="52">
        <f>listopad!AM85</f>
        <v>0</v>
      </c>
      <c r="AN85" s="52">
        <f>listopad!AN85</f>
        <v>0</v>
      </c>
      <c r="AO85" s="52">
        <f>listopad!AO85</f>
        <v>0</v>
      </c>
      <c r="AP85" s="52">
        <f>listopad!AP85</f>
        <v>0</v>
      </c>
      <c r="AQ85" s="53">
        <f>listopad!AQ85</f>
        <v>0</v>
      </c>
      <c r="AR85" s="54">
        <f>listopad!AR85</f>
        <v>0</v>
      </c>
      <c r="AS85" s="55">
        <f>listopad!AS85</f>
        <v>0</v>
      </c>
      <c r="AT85" s="188">
        <f t="shared" ref="AT85" si="1275">IF(OR($B85=$B91,AT88=0),0,ROUND((AU86+AZ90)/AT88,0))</f>
        <v>0</v>
      </c>
      <c r="AU85" s="51">
        <f t="shared" ref="AU85:AU86" si="1276">SUM(AV85:BB85)</f>
        <v>0</v>
      </c>
      <c r="AV85" s="52">
        <f t="shared" ref="AV85" si="1277">IF(SUM($AM$9:$AS$9)=SUM($AV$9:$BB$9),AM85,IF(AND(SUM($AV$9:$BB$9)&gt;42,SUM($AV$9:$BB$9)&lt;49),AM85,0))</f>
        <v>0</v>
      </c>
      <c r="AW85" s="52">
        <f t="shared" ref="AW85" si="1278">IF(SUM($AM$9:$AS$9)=SUM($AV$9:$BB$9),AN85,IF(AND(SUM($AV$9:$BB$9)&gt;42,SUM($AV$9:$BB$9)&lt;49),AN85,0))</f>
        <v>0</v>
      </c>
      <c r="AX85" s="52">
        <f t="shared" ref="AX85" si="1279">IF(SUM($AM$9:$AS$9)=SUM($AV$9:$BB$9),AO85,IF(AND(SUM($AV$9:$BB$9)&gt;42,SUM($AV$9:$BB$9)&lt;49),AO85,0))</f>
        <v>0</v>
      </c>
      <c r="AY85" s="52">
        <f t="shared" ref="AY85" si="1280">IF(SUM($AM$9:$AS$9)=SUM($AV$9:$BB$9),AP85,IF(AND(SUM($AV$9:$BB$9)&gt;42,SUM($AV$9:$BB$9)&lt;49),AP85,0))</f>
        <v>0</v>
      </c>
      <c r="AZ85" s="53">
        <f t="shared" ref="AZ85" si="1281">IF(SUM($AM$9:$AS$9)=SUM($AV$9:$BB$9),AQ85,IF(AND(SUM($AV$9:$BB$9)&gt;42,SUM($AV$9:$BB$9)&lt;49),AQ85,0))</f>
        <v>0</v>
      </c>
      <c r="BA85" s="54">
        <f t="shared" ref="BA85" si="1282">IF(SUM($AM$9:$AS$9)=SUM($AV$9:$BB$9),AR85,IF(AND(SUM($AV$9:$BB$9)&gt;42,SUM($AV$9:$BB$9)&lt;49),AR85,0))</f>
        <v>0</v>
      </c>
      <c r="BB85" s="55">
        <f t="shared" ref="BB85" si="1283">IF(SUM($AM$9:$AS$9)=SUM($AV$9:$BB$9),AS85,IF(AND(SUM($AV$9:$BB$9)&gt;42,SUM($AV$9:$BB$9)&lt;49),AS85,0))</f>
        <v>0</v>
      </c>
    </row>
    <row r="86" spans="1:54" ht="12.75" hidden="1" customHeight="1" x14ac:dyDescent="0.2">
      <c r="B86" s="93"/>
      <c r="C86" s="94"/>
      <c r="D86" s="95"/>
      <c r="E86" s="115"/>
      <c r="F86" s="140" t="b">
        <f t="shared" ref="F86" si="1284">IF($B79=$B85,OR(F80,G85&lt;F85),G85&lt;F85)</f>
        <v>0</v>
      </c>
      <c r="G86" s="189">
        <f t="shared" ref="G86" si="1285">IF(AND($B79=$B85,$B79&lt;&gt;"",$B79&lt;&gt;0),G85+G80,G85)</f>
        <v>18</v>
      </c>
      <c r="H86" s="120"/>
      <c r="I86" s="165">
        <f t="shared" si="1266"/>
        <v>0</v>
      </c>
      <c r="J86" s="194">
        <f t="shared" ref="J86" si="1286">7-COUNTIF(L85:R85,0)-COUNTIF(L85:R85,"")</f>
        <v>0</v>
      </c>
      <c r="K86" s="22">
        <f t="shared" si="1268"/>
        <v>0</v>
      </c>
      <c r="L86" s="35">
        <f t="shared" ref="L86:R86" si="1287">IF($B79=$B85,L85+L80,L85)</f>
        <v>0</v>
      </c>
      <c r="M86" s="35">
        <f t="shared" si="1287"/>
        <v>0</v>
      </c>
      <c r="N86" s="35">
        <f t="shared" si="1287"/>
        <v>0</v>
      </c>
      <c r="O86" s="35">
        <f t="shared" si="1287"/>
        <v>0</v>
      </c>
      <c r="P86" s="36">
        <f t="shared" si="1287"/>
        <v>0</v>
      </c>
      <c r="Q86" s="37">
        <f t="shared" si="1287"/>
        <v>0</v>
      </c>
      <c r="R86" s="38">
        <f t="shared" si="1287"/>
        <v>0</v>
      </c>
      <c r="S86" s="194">
        <f t="shared" ref="S86" si="1288">7-COUNTIF(U85:AA85,0)-COUNTIF(U85:AA85,"")</f>
        <v>0</v>
      </c>
      <c r="T86" s="22">
        <f t="shared" si="1270"/>
        <v>0</v>
      </c>
      <c r="U86" s="35">
        <f t="shared" ref="U86:AA86" si="1289">IF($B79=$B85,U85+U80,U85)</f>
        <v>0</v>
      </c>
      <c r="V86" s="35">
        <f t="shared" si="1289"/>
        <v>0</v>
      </c>
      <c r="W86" s="35">
        <f t="shared" si="1289"/>
        <v>0</v>
      </c>
      <c r="X86" s="35">
        <f t="shared" si="1289"/>
        <v>0</v>
      </c>
      <c r="Y86" s="36">
        <f t="shared" si="1289"/>
        <v>0</v>
      </c>
      <c r="Z86" s="37">
        <f t="shared" si="1289"/>
        <v>0</v>
      </c>
      <c r="AA86" s="38">
        <f t="shared" si="1289"/>
        <v>0</v>
      </c>
      <c r="AB86" s="194">
        <f t="shared" ref="AB86" si="1290">7-COUNTIF(AD85:AJ85,0)-COUNTIF(AD85:AJ85,"")</f>
        <v>0</v>
      </c>
      <c r="AC86" s="22">
        <f t="shared" si="1272"/>
        <v>0</v>
      </c>
      <c r="AD86" s="35">
        <f t="shared" ref="AD86:AJ86" si="1291">IF($B79=$B85,AD85+AD80,AD85)</f>
        <v>0</v>
      </c>
      <c r="AE86" s="35">
        <f t="shared" si="1291"/>
        <v>0</v>
      </c>
      <c r="AF86" s="35">
        <f t="shared" si="1291"/>
        <v>0</v>
      </c>
      <c r="AG86" s="35">
        <f t="shared" si="1291"/>
        <v>0</v>
      </c>
      <c r="AH86" s="36">
        <f t="shared" si="1291"/>
        <v>0</v>
      </c>
      <c r="AI86" s="37">
        <f t="shared" si="1291"/>
        <v>0</v>
      </c>
      <c r="AJ86" s="38">
        <f t="shared" si="1291"/>
        <v>0</v>
      </c>
      <c r="AK86" s="194">
        <f t="shared" ref="AK86" si="1292">7-COUNTIF(AM85:AS85,0)-COUNTIF(AM85:AS85,"")</f>
        <v>0</v>
      </c>
      <c r="AL86" s="22">
        <f t="shared" si="1274"/>
        <v>0</v>
      </c>
      <c r="AM86" s="35">
        <f t="shared" ref="AM86:AS86" si="1293">IF($B79=$B85,AM85+AM80,AM85)</f>
        <v>0</v>
      </c>
      <c r="AN86" s="35">
        <f t="shared" si="1293"/>
        <v>0</v>
      </c>
      <c r="AO86" s="35">
        <f t="shared" si="1293"/>
        <v>0</v>
      </c>
      <c r="AP86" s="35">
        <f t="shared" si="1293"/>
        <v>0</v>
      </c>
      <c r="AQ86" s="36">
        <f t="shared" si="1293"/>
        <v>0</v>
      </c>
      <c r="AR86" s="37">
        <f t="shared" si="1293"/>
        <v>0</v>
      </c>
      <c r="AS86" s="38">
        <f t="shared" si="1293"/>
        <v>0</v>
      </c>
      <c r="AT86" s="194">
        <f t="shared" ref="AT86" si="1294">7-COUNTIF(AV85:BB85,0)-COUNTIF(AV85:BB85,"")</f>
        <v>0</v>
      </c>
      <c r="AU86" s="22">
        <f t="shared" si="1276"/>
        <v>0</v>
      </c>
      <c r="AV86" s="35">
        <f t="shared" ref="AV86:BB86" si="1295">IF($B79=$B85,AV85+AV80,AV85)</f>
        <v>0</v>
      </c>
      <c r="AW86" s="35">
        <f t="shared" si="1295"/>
        <v>0</v>
      </c>
      <c r="AX86" s="35">
        <f t="shared" si="1295"/>
        <v>0</v>
      </c>
      <c r="AY86" s="35">
        <f t="shared" si="1295"/>
        <v>0</v>
      </c>
      <c r="AZ86" s="36">
        <f t="shared" si="1295"/>
        <v>0</v>
      </c>
      <c r="BA86" s="37">
        <f t="shared" si="1295"/>
        <v>0</v>
      </c>
      <c r="BB86" s="38">
        <f t="shared" si="1295"/>
        <v>0</v>
      </c>
    </row>
    <row r="87" spans="1:54" ht="15" hidden="1" customHeight="1" x14ac:dyDescent="0.2">
      <c r="B87" s="116"/>
      <c r="C87" s="117"/>
      <c r="D87" s="118"/>
      <c r="E87" s="119"/>
      <c r="F87" s="92"/>
      <c r="G87" s="190">
        <f t="shared" ref="G87" si="1296">IF(AND($B79=$B85,$B79&lt;&gt;"",$B79&lt;&gt;0),F85+G81,F85)</f>
        <v>18</v>
      </c>
      <c r="H87" s="121"/>
      <c r="I87" s="165">
        <f t="shared" si="1266"/>
        <v>0</v>
      </c>
      <c r="J87" s="195">
        <f t="shared" ref="J87" si="1297">IF($B85=$B79,COUNTIF(L87:R87,0),COUNTIF(L88:R88,0)+COUNTIF(L88:R88,""))</f>
        <v>7</v>
      </c>
      <c r="K87" s="39">
        <f t="shared" ref="K87:R87" si="1298">IF($B79=$B85,K88+K81,K88)</f>
        <v>0</v>
      </c>
      <c r="L87" s="40">
        <f t="shared" si="1298"/>
        <v>0</v>
      </c>
      <c r="M87" s="40">
        <f t="shared" si="1298"/>
        <v>0</v>
      </c>
      <c r="N87" s="40">
        <f t="shared" si="1298"/>
        <v>0</v>
      </c>
      <c r="O87" s="40">
        <f t="shared" si="1298"/>
        <v>0</v>
      </c>
      <c r="P87" s="41">
        <f t="shared" si="1298"/>
        <v>0</v>
      </c>
      <c r="Q87" s="42">
        <f t="shared" si="1298"/>
        <v>0</v>
      </c>
      <c r="R87" s="43">
        <f t="shared" si="1298"/>
        <v>0</v>
      </c>
      <c r="S87" s="195">
        <f t="shared" ref="S87" si="1299">IF($B85=$B79,COUNTIF(U87:AA87,0),COUNTIF(U88:AA88,0)+COUNTIF(U88:AA88,""))</f>
        <v>7</v>
      </c>
      <c r="T87" s="39">
        <f t="shared" ref="T87:AA87" si="1300">IF($B79=$B85,T88+T81,T88)</f>
        <v>0</v>
      </c>
      <c r="U87" s="40">
        <f t="shared" si="1300"/>
        <v>0</v>
      </c>
      <c r="V87" s="40">
        <f t="shared" si="1300"/>
        <v>0</v>
      </c>
      <c r="W87" s="40">
        <f t="shared" si="1300"/>
        <v>0</v>
      </c>
      <c r="X87" s="40">
        <f t="shared" si="1300"/>
        <v>0</v>
      </c>
      <c r="Y87" s="41">
        <f t="shared" si="1300"/>
        <v>0</v>
      </c>
      <c r="Z87" s="42">
        <f t="shared" si="1300"/>
        <v>0</v>
      </c>
      <c r="AA87" s="43">
        <f t="shared" si="1300"/>
        <v>0</v>
      </c>
      <c r="AB87" s="195">
        <f t="shared" ref="AB87" si="1301">IF($B85=$B79,COUNTIF(AD87:AJ87,0),COUNTIF(AD88:AJ88,0)+COUNTIF(AD88:AJ88,""))</f>
        <v>7</v>
      </c>
      <c r="AC87" s="39">
        <f t="shared" ref="AC87:AJ87" si="1302">IF($B79=$B85,AC88+AC81,AC88)</f>
        <v>0</v>
      </c>
      <c r="AD87" s="40">
        <f t="shared" si="1302"/>
        <v>0</v>
      </c>
      <c r="AE87" s="40">
        <f t="shared" si="1302"/>
        <v>0</v>
      </c>
      <c r="AF87" s="40">
        <f t="shared" si="1302"/>
        <v>0</v>
      </c>
      <c r="AG87" s="40">
        <f t="shared" si="1302"/>
        <v>0</v>
      </c>
      <c r="AH87" s="41">
        <f t="shared" si="1302"/>
        <v>0</v>
      </c>
      <c r="AI87" s="42">
        <f t="shared" si="1302"/>
        <v>0</v>
      </c>
      <c r="AJ87" s="43">
        <f t="shared" si="1302"/>
        <v>0</v>
      </c>
      <c r="AK87" s="195">
        <f t="shared" ref="AK87" si="1303">IF($B85=$B79,COUNTIF(AM87:AS87,0),COUNTIF(AM88:AS88,0)+COUNTIF(AM88:AS88,""))</f>
        <v>7</v>
      </c>
      <c r="AL87" s="39">
        <f t="shared" ref="AL87:AS87" si="1304">IF($B79=$B85,AL88+AL81,AL88)</f>
        <v>0</v>
      </c>
      <c r="AM87" s="40">
        <f t="shared" si="1304"/>
        <v>0</v>
      </c>
      <c r="AN87" s="40">
        <f t="shared" si="1304"/>
        <v>0</v>
      </c>
      <c r="AO87" s="40">
        <f t="shared" si="1304"/>
        <v>0</v>
      </c>
      <c r="AP87" s="40">
        <f t="shared" si="1304"/>
        <v>0</v>
      </c>
      <c r="AQ87" s="41">
        <f t="shared" si="1304"/>
        <v>0</v>
      </c>
      <c r="AR87" s="42">
        <f t="shared" si="1304"/>
        <v>0</v>
      </c>
      <c r="AS87" s="43">
        <f t="shared" si="1304"/>
        <v>0</v>
      </c>
      <c r="AT87" s="195">
        <f t="shared" ref="AT87" si="1305">IF($B85=$B79,COUNTIF(AV87:BB87,0),COUNTIF(AV88:BB88,0)+COUNTIF(AV88:BB88,""))</f>
        <v>7</v>
      </c>
      <c r="AU87" s="39">
        <f t="shared" ref="AU87:BB87" si="1306">IF($B79=$B85,AU88+AU81,AU88)</f>
        <v>0</v>
      </c>
      <c r="AV87" s="40">
        <f t="shared" si="1306"/>
        <v>0</v>
      </c>
      <c r="AW87" s="40">
        <f t="shared" si="1306"/>
        <v>0</v>
      </c>
      <c r="AX87" s="40">
        <f t="shared" si="1306"/>
        <v>0</v>
      </c>
      <c r="AY87" s="40">
        <f t="shared" si="1306"/>
        <v>0</v>
      </c>
      <c r="AZ87" s="41">
        <f t="shared" si="1306"/>
        <v>0</v>
      </c>
      <c r="BA87" s="42">
        <f t="shared" si="1306"/>
        <v>0</v>
      </c>
      <c r="BB87" s="43">
        <f t="shared" si="1306"/>
        <v>0</v>
      </c>
    </row>
    <row r="88" spans="1:54" ht="15.75" customHeight="1" x14ac:dyDescent="0.2">
      <c r="A88" s="1">
        <f t="shared" ref="A88" si="1307">A85</f>
        <v>0</v>
      </c>
      <c r="B88" s="313">
        <f t="shared" ref="B88" si="1308">B82+1</f>
        <v>12</v>
      </c>
      <c r="C88" s="314"/>
      <c r="D88" s="314"/>
      <c r="E88" s="314"/>
      <c r="F88" s="31"/>
      <c r="G88" s="183"/>
      <c r="H88" s="122">
        <f t="shared" ref="H88" si="1309">5-COUNTIF(AU85,0)-COUNTIF(AL85,0)-COUNTIF(AC85,0)-COUNTIF(T85,0)-COUNTIF(K85,0)</f>
        <v>0</v>
      </c>
      <c r="I88" s="165">
        <f t="shared" si="1266"/>
        <v>0</v>
      </c>
      <c r="J88" s="187">
        <f t="shared" ref="J88" si="1310">IF($B85=$B79,J82+IF($F85&lt;&gt;$G85,(K85+$G87-$G86)/$F85,K85/$F85),IF($F85&lt;&gt;G85,(K85+$G87-$G86)/$F85,K85/$F85))</f>
        <v>0</v>
      </c>
      <c r="K88" s="7">
        <f t="shared" ref="K88:K89" si="1311">SUM(L88:R88)</f>
        <v>0</v>
      </c>
      <c r="L88" s="26">
        <f t="shared" ref="L88:R88" si="1312">L85</f>
        <v>0</v>
      </c>
      <c r="M88" s="26">
        <f t="shared" si="1312"/>
        <v>0</v>
      </c>
      <c r="N88" s="26">
        <f t="shared" si="1312"/>
        <v>0</v>
      </c>
      <c r="O88" s="26">
        <f t="shared" si="1312"/>
        <v>0</v>
      </c>
      <c r="P88" s="26">
        <f t="shared" si="1312"/>
        <v>0</v>
      </c>
      <c r="Q88" s="29">
        <f t="shared" si="1312"/>
        <v>0</v>
      </c>
      <c r="R88" s="23">
        <f t="shared" si="1312"/>
        <v>0</v>
      </c>
      <c r="S88" s="187">
        <f t="shared" ref="S88" si="1313">IF($B85=$B79,S82+IF($F85&lt;&gt;$G85,(T85+$G87-$G86)/$F85,T85/$F85),IF($F85&lt;&gt;P85,(T85+$G87-$G86)/$F85,T85/$F85))</f>
        <v>0</v>
      </c>
      <c r="T88" s="7">
        <f t="shared" ref="T88:T89" si="1314">SUM(U88:AA88)</f>
        <v>0</v>
      </c>
      <c r="U88" s="26">
        <f t="shared" ref="U88:AA88" si="1315">U85</f>
        <v>0</v>
      </c>
      <c r="V88" s="26">
        <f t="shared" si="1315"/>
        <v>0</v>
      </c>
      <c r="W88" s="26">
        <f t="shared" si="1315"/>
        <v>0</v>
      </c>
      <c r="X88" s="26">
        <f t="shared" si="1315"/>
        <v>0</v>
      </c>
      <c r="Y88" s="113">
        <f t="shared" si="1315"/>
        <v>0</v>
      </c>
      <c r="Z88" s="29">
        <f t="shared" si="1315"/>
        <v>0</v>
      </c>
      <c r="AA88" s="23">
        <f t="shared" si="1315"/>
        <v>0</v>
      </c>
      <c r="AB88" s="187">
        <f t="shared" ref="AB88" si="1316">IF($B85=$B79,AB82+IF($F85&lt;&gt;$G85,(AC85+$G87-$G86)/$F85,AC85/$F85),IF($F85&lt;&gt;Y85,(AC85+$G87-$G86)/$F85,AC85/$F85))</f>
        <v>0</v>
      </c>
      <c r="AC88" s="7">
        <f t="shared" ref="AC88:AC89" si="1317">SUM(AD88:AJ88)</f>
        <v>0</v>
      </c>
      <c r="AD88" s="26">
        <f t="shared" ref="AD88:AJ88" si="1318">AD85</f>
        <v>0</v>
      </c>
      <c r="AE88" s="26">
        <f t="shared" si="1318"/>
        <v>0</v>
      </c>
      <c r="AF88" s="26">
        <f t="shared" si="1318"/>
        <v>0</v>
      </c>
      <c r="AG88" s="26">
        <f t="shared" si="1318"/>
        <v>0</v>
      </c>
      <c r="AH88" s="113">
        <f t="shared" si="1318"/>
        <v>0</v>
      </c>
      <c r="AI88" s="29">
        <f t="shared" si="1318"/>
        <v>0</v>
      </c>
      <c r="AJ88" s="23">
        <f t="shared" si="1318"/>
        <v>0</v>
      </c>
      <c r="AK88" s="187">
        <f t="shared" ref="AK88" si="1319">IF($B85=$B79,AK82+IF($F85&lt;&gt;$G85,(AL85+$G87-$G86)/$F85,AL85/$F85),IF($F85&lt;&gt;AH85,(AL85+$G87-$G86)/$F85,AL85/$F85))</f>
        <v>0</v>
      </c>
      <c r="AL88" s="7">
        <f t="shared" ref="AL88:AL89" si="1320">SUM(AM88:AS88)</f>
        <v>0</v>
      </c>
      <c r="AM88" s="26">
        <f t="shared" ref="AM88:AS88" si="1321">AM85</f>
        <v>0</v>
      </c>
      <c r="AN88" s="26">
        <f t="shared" si="1321"/>
        <v>0</v>
      </c>
      <c r="AO88" s="26">
        <f t="shared" si="1321"/>
        <v>0</v>
      </c>
      <c r="AP88" s="26">
        <f t="shared" si="1321"/>
        <v>0</v>
      </c>
      <c r="AQ88" s="113">
        <f t="shared" si="1321"/>
        <v>0</v>
      </c>
      <c r="AR88" s="29">
        <f t="shared" si="1321"/>
        <v>0</v>
      </c>
      <c r="AS88" s="23">
        <f t="shared" si="1321"/>
        <v>0</v>
      </c>
      <c r="AT88" s="187">
        <f t="shared" ref="AT88" si="1322">IF($B85=$B79,AT82+IF($F85&lt;&gt;$G85,(AU85+$G87-$G86)/$F85,AU85/$F85),IF($F85&lt;&gt;AQ85,(AU85+$G87-$G86)/$F85,AU85/$F85))</f>
        <v>0</v>
      </c>
      <c r="AU88" s="7">
        <f t="shared" ref="AU88:AU89" si="1323">SUM(AV88:BB88)</f>
        <v>0</v>
      </c>
      <c r="AV88" s="6">
        <f t="shared" ref="AV88" si="1324">IF(SUM($AM$9:$AS$9)=SUM($AV$9:$BB$9),AV85,IF(AND(SUM($AV$9:$BB$9)&gt;42,SUM($AV$9:$BB$9)&lt;49),AV85,0))</f>
        <v>0</v>
      </c>
      <c r="AW88" s="6">
        <f t="shared" ref="AW88:BB88" si="1325">IF(SUM($AM$9:$AS$9)=SUM($AV$9:$BB$9),AW85,IF(AND(SUM($AV$9:$BB$9)&gt;42,SUM($AV$9:$BB$9)&lt;49),AW85,0))</f>
        <v>0</v>
      </c>
      <c r="AX88" s="6">
        <f t="shared" si="1325"/>
        <v>0</v>
      </c>
      <c r="AY88" s="6">
        <f t="shared" si="1325"/>
        <v>0</v>
      </c>
      <c r="AZ88" s="26">
        <f t="shared" si="1325"/>
        <v>0</v>
      </c>
      <c r="BA88" s="29">
        <f t="shared" si="1325"/>
        <v>0</v>
      </c>
      <c r="BB88" s="23">
        <f t="shared" si="1325"/>
        <v>0</v>
      </c>
    </row>
    <row r="89" spans="1:54" ht="15.75" customHeight="1" x14ac:dyDescent="0.2">
      <c r="A89" s="1">
        <f t="shared" ref="A89:A90" si="1326">A88</f>
        <v>0</v>
      </c>
      <c r="B89" s="313"/>
      <c r="C89" s="314"/>
      <c r="D89" s="314"/>
      <c r="E89" s="314"/>
      <c r="F89" s="31"/>
      <c r="G89" s="183"/>
      <c r="H89" s="123">
        <f t="shared" ref="H89" si="1327">IF($B85=$B79,H83+F89,$F89)</f>
        <v>0</v>
      </c>
      <c r="I89" s="165">
        <f t="shared" si="1266"/>
        <v>0</v>
      </c>
      <c r="J89" s="141">
        <f t="shared" ref="J89" si="1328">IF($H88=0,0,IF($B79=$B85,IF($H90&gt;0,$H90+J83,K85+J83),IF($H90&gt;0,$H90,K85)))</f>
        <v>0</v>
      </c>
      <c r="K89" s="7">
        <f t="shared" si="1311"/>
        <v>0</v>
      </c>
      <c r="L89" s="6"/>
      <c r="M89" s="6"/>
      <c r="N89" s="6"/>
      <c r="O89" s="6"/>
      <c r="P89" s="26"/>
      <c r="Q89" s="29"/>
      <c r="R89" s="23"/>
      <c r="S89" s="141">
        <f t="shared" ref="S89" si="1329">IF($H88=0,0,IF($B79=$B85,IF($H90&gt;0,$H90+S83,T85+S83),IF($H90&gt;0,$H90,T85)))</f>
        <v>0</v>
      </c>
      <c r="T89" s="7">
        <f t="shared" si="1314"/>
        <v>0</v>
      </c>
      <c r="U89" s="6"/>
      <c r="V89" s="6"/>
      <c r="W89" s="6"/>
      <c r="X89" s="6"/>
      <c r="Y89" s="26"/>
      <c r="Z89" s="29"/>
      <c r="AA89" s="23"/>
      <c r="AB89" s="141">
        <f t="shared" ref="AB89" si="1330">IF($H88=0,0,IF($B79=$B85,IF($H90&gt;0,$H90+AB83,AC85+AB83),IF($H90&gt;0,$H90,AC85)))</f>
        <v>0</v>
      </c>
      <c r="AC89" s="7">
        <f t="shared" si="1317"/>
        <v>0</v>
      </c>
      <c r="AD89" s="6"/>
      <c r="AE89" s="6"/>
      <c r="AF89" s="6"/>
      <c r="AG89" s="6"/>
      <c r="AH89" s="26"/>
      <c r="AI89" s="29"/>
      <c r="AJ89" s="23"/>
      <c r="AK89" s="141">
        <f t="shared" ref="AK89" si="1331">IF($H88=0,0,IF($B79=$B85,IF($H90&gt;0,$H90+AK83,AL85+AK83),IF($H90&gt;0,$H90,AL85)))</f>
        <v>0</v>
      </c>
      <c r="AL89" s="7">
        <f t="shared" si="1320"/>
        <v>0</v>
      </c>
      <c r="AM89" s="6"/>
      <c r="AN89" s="6"/>
      <c r="AO89" s="6"/>
      <c r="AP89" s="6"/>
      <c r="AQ89" s="26"/>
      <c r="AR89" s="29"/>
      <c r="AS89" s="23"/>
      <c r="AT89" s="141">
        <f t="shared" ref="AT89" si="1332">IF($H88=0,0,IF($B79=$B85,IF($H90&gt;0,$H90+AT83,AU85+AT83),IF($H90&gt;0,$H90,AU85)))</f>
        <v>0</v>
      </c>
      <c r="AU89" s="7">
        <f t="shared" si="1323"/>
        <v>0</v>
      </c>
      <c r="AV89" s="6"/>
      <c r="AW89" s="6"/>
      <c r="AX89" s="6"/>
      <c r="AY89" s="6"/>
      <c r="AZ89" s="26"/>
      <c r="BA89" s="29"/>
      <c r="BB89" s="23"/>
    </row>
    <row r="90" spans="1:54" ht="18.75" customHeight="1" thickBot="1" x14ac:dyDescent="0.25">
      <c r="A90" s="1">
        <f t="shared" si="1326"/>
        <v>0</v>
      </c>
      <c r="B90" s="323" t="str">
        <f>IF(B85="",Wydruk!$AE$6,IF(J86=0,Wydruk!$AE$7,IF(AND(G86&lt;G87,B85&lt;&gt;$B91),Wydruk!$AE$13,IF(AND($B85=$B79,$B85&lt;&gt;$B91),IF(OR(OR(J90&lt;4,J90&gt;5),OR(S90&lt;4,S90&gt;5),OR(AB90&lt;4,AB90&gt;5),OR(AK90&lt;4,AK90&gt;5),OR(AND(AT90&lt;4,AT90&gt;0),AT90&gt;5)),Wydruk!$AE$8,Wydruk!$AE$9),IF($B85=$B91,IF($F89&lt;&gt;0,Wydruk!$AE$12,Wydruk!$AE$10),IF(OR(OR(J86&lt;4,J86&gt;5),OR(S86&lt;4,S86&gt;5),OR(AB86&lt;4,AB86&gt;5),OR(AK86&lt;4,AK86&gt;5),OR(AND(AT86&lt;4,AT86&gt;0),AT86&gt;5)),Wydruk!$AE$8,Wydruk!$AE$11))))))</f>
        <v>Uzupełnij liczby godzin tygodniowego planu</v>
      </c>
      <c r="C90" s="324"/>
      <c r="D90" s="324"/>
      <c r="E90" s="324"/>
      <c r="F90" s="173">
        <f>listopad!F90</f>
        <v>0</v>
      </c>
      <c r="G90" s="184">
        <f>listopad!G90</f>
        <v>0</v>
      </c>
      <c r="H90" s="191">
        <f t="shared" ref="H90" si="1333">IF(OR($G90=0,$F90=0,$G90="",$F90=""),0,$G90/$F90)</f>
        <v>0</v>
      </c>
      <c r="I90" s="193"/>
      <c r="J90" s="176">
        <f t="shared" ref="J90" si="1334">IF($B79=$B85,IF(L85+L80&gt;0,1,0)+IF(M85+M80&gt;0,1,0)+IF(N85+N80&gt;0,1,0)+IF(O85+O80&gt;0,1,0)+IF(P85+P80&gt;0,1,0)+IF(Q85+Q80&gt;0,1,0)+IF(R85+R80&gt;0,1,0),J86)</f>
        <v>0</v>
      </c>
      <c r="K90" s="133">
        <f t="shared" ref="K90" si="1335">IF(OR($B85=$B91,J90=0,(K86-Q90+O90)&lt;=0),0,(K86-Q90+O90)/J90)</f>
        <v>0</v>
      </c>
      <c r="L90" s="137">
        <f t="shared" ref="L90" si="1336">IF(K90*(7-J87)&lt;=0,0,K90*(7-J87))</f>
        <v>0</v>
      </c>
      <c r="M90" s="311">
        <f t="shared" ref="M90" si="1337">ROUND(IF(OR(K87-K90*(7-J87)+P90&lt;0,$B85=$B91,K90&lt;=0,K87=0),0,IF(K87-K90*(7-J87)+P90&gt;Q90-O90+P90,Q90-O90+P90,K87-K90*(7-J87)+P90)),1)</f>
        <v>0</v>
      </c>
      <c r="N90" s="312"/>
      <c r="O90" s="139">
        <f t="shared" ref="O90" si="1338">IF(OR($B85=$B91,J86=0),0,IF($B85=$B79,J85,$F85))</f>
        <v>0</v>
      </c>
      <c r="P90" s="30">
        <f t="shared" ref="P90" si="1339">IF(OR($B85=$B91,J90=0),0,$G87-$G86)</f>
        <v>0</v>
      </c>
      <c r="Q90" s="134">
        <f t="shared" ref="Q90" si="1340">IF(OR($B85=$B91,J90=0),0,J89)</f>
        <v>0</v>
      </c>
      <c r="R90" s="138">
        <f t="shared" ref="R90" si="1341">IF($B85=$B91,0,K87)</f>
        <v>0</v>
      </c>
      <c r="S90" s="176">
        <f t="shared" ref="S90" si="1342">IF($B79=$B85,IF(U85+U80&gt;0,1,0)+IF(V85+V80&gt;0,1,0)+IF(W85+W80&gt;0,1,0)+IF(X85+X80&gt;0,1,0)+IF(Y85+Y80&gt;0,1,0)+IF(Z85+Z80&gt;0,1,0)+IF(AA85+AA80&gt;0,1,0),S86)</f>
        <v>0</v>
      </c>
      <c r="T90" s="133">
        <f t="shared" ref="T90" si="1343">IF(OR($B85=$B91,S90=0,(T86-Z90+X90)&lt;=0),0,(T86-Z90+X90)/S90)</f>
        <v>0</v>
      </c>
      <c r="U90" s="137">
        <f t="shared" ref="U90" si="1344">IF(T90*(7-S87)&lt;=0,0,T90*(7-S87))</f>
        <v>0</v>
      </c>
      <c r="V90" s="311">
        <f t="shared" ref="V90" si="1345">ROUND(IF(OR(T87-T90*(7-S87)+Y90&lt;0,$B85=$B91,T90&lt;=0,T87=0),0,IF(T87-T90*(7-S87)+Y90&gt;Z90-X90+Y90,Z90-X90+Y90,T87-T90*(7-S87)+Y90)),1)</f>
        <v>0</v>
      </c>
      <c r="W90" s="312"/>
      <c r="X90" s="139">
        <f t="shared" ref="X90" si="1346">IF(OR($B85=$B91,S86=0),0,IF($B85=$B79,S85,$F85))</f>
        <v>0</v>
      </c>
      <c r="Y90" s="30">
        <f t="shared" ref="Y90" si="1347">IF(OR($B85=$B91,S90=0),0,$G87-$G86)</f>
        <v>0</v>
      </c>
      <c r="Z90" s="134">
        <f t="shared" ref="Z90" si="1348">IF(OR($B85=$B91,S90=0),0,S89)</f>
        <v>0</v>
      </c>
      <c r="AA90" s="138">
        <f t="shared" ref="AA90" si="1349">IF($B85=$B91,0,T87)</f>
        <v>0</v>
      </c>
      <c r="AB90" s="176">
        <f t="shared" ref="AB90" si="1350">IF($B79=$B85,IF(AD85+AD80&gt;0,1,0)+IF(AE85+AE80&gt;0,1,0)+IF(AF85+AF80&gt;0,1,0)+IF(AG85+AG80&gt;0,1,0)+IF(AH85+AH80&gt;0,1,0)+IF(AI85+AI80&gt;0,1,0)+IF(AJ85+AJ80&gt;0,1,0),AB86)</f>
        <v>0</v>
      </c>
      <c r="AC90" s="133">
        <f t="shared" ref="AC90" si="1351">IF(OR($B85=$B91,AB90=0,(AC86-AI90+AG90)&lt;=0),0,(AC86-AI90+AG90)/AB90)</f>
        <v>0</v>
      </c>
      <c r="AD90" s="137">
        <f t="shared" ref="AD90" si="1352">IF(AC90*(7-AB87)&lt;=0,0,AC90*(7-AB87))</f>
        <v>0</v>
      </c>
      <c r="AE90" s="311">
        <f t="shared" ref="AE90" si="1353">ROUND(IF(OR(AC87-AC90*(7-AB87)+AH90&lt;0,$B85=$B91,AC90&lt;=0,AC87=0),0,IF(AC87-AC90*(7-AB87)+AH90&gt;AI90-AG90+AH90,AI90-AG90+AH90,AC87-AC90*(7-AB87)+AH90)),1)</f>
        <v>0</v>
      </c>
      <c r="AF90" s="312"/>
      <c r="AG90" s="139">
        <f t="shared" ref="AG90" si="1354">IF(OR($B85=$B91,AB86=0),0,IF($B85=$B79,AB85,$F85))</f>
        <v>0</v>
      </c>
      <c r="AH90" s="30">
        <f t="shared" ref="AH90" si="1355">IF(OR($B85=$B91,AB90=0),0,$G87-$G86)</f>
        <v>0</v>
      </c>
      <c r="AI90" s="134">
        <f t="shared" ref="AI90" si="1356">IF(OR($B85=$B91,AB90=0),0,AB89)</f>
        <v>0</v>
      </c>
      <c r="AJ90" s="138">
        <f t="shared" ref="AJ90" si="1357">IF($B85=$B91,0,AC87)</f>
        <v>0</v>
      </c>
      <c r="AK90" s="176">
        <f t="shared" ref="AK90" si="1358">IF($B79=$B85,IF(AM85+AM80&gt;0,1,0)+IF(AN85+AN80&gt;0,1,0)+IF(AO85+AO80&gt;0,1,0)+IF(AP85+AP80&gt;0,1,0)+IF(AQ85+AQ80&gt;0,1,0)+IF(AR85+AR80&gt;0,1,0)+IF(AS85+AS80&gt;0,1,0),AK86)</f>
        <v>0</v>
      </c>
      <c r="AL90" s="133">
        <f t="shared" ref="AL90" si="1359">IF(OR($B85=$B91,AK90=0,(AL86-AR90+AP90)&lt;=0),0,(AL86-AR90+AP90)/AK90)</f>
        <v>0</v>
      </c>
      <c r="AM90" s="137">
        <f t="shared" ref="AM90" si="1360">IF(AL90*(7-AK87)&lt;=0,0,AL90*(7-AK87))</f>
        <v>0</v>
      </c>
      <c r="AN90" s="311">
        <f t="shared" ref="AN90" si="1361">ROUND(IF(OR(AL87-AL90*(7-AK87)+AQ90&lt;0,$B85=$B91,AL90&lt;=0,AL87=0),0,IF(AL87-AL90*(7-AK87)+AQ90&gt;AR90-AP90+AQ90,AR90-AP90+AQ90,AL87-AL90*(7-AK87)+AQ90)),1)</f>
        <v>0</v>
      </c>
      <c r="AO90" s="312"/>
      <c r="AP90" s="139">
        <f t="shared" ref="AP90" si="1362">IF(OR($B85=$B91,AK86=0),0,IF($B85=$B79,AK85,$F85))</f>
        <v>0</v>
      </c>
      <c r="AQ90" s="30">
        <f t="shared" ref="AQ90" si="1363">IF(OR($B85=$B91,AK90=0),0,$G87-$G86)</f>
        <v>0</v>
      </c>
      <c r="AR90" s="134">
        <f t="shared" ref="AR90" si="1364">IF(OR($B85=$B91,AK90=0),0,AK89)</f>
        <v>0</v>
      </c>
      <c r="AS90" s="138">
        <f t="shared" ref="AS90" si="1365">IF($B85=$B91,0,AL87)</f>
        <v>0</v>
      </c>
      <c r="AT90" s="176">
        <f t="shared" ref="AT90" si="1366">IF($B79=$B85,IF(AV85+AV80&gt;0,1,0)+IF(AW85+AW80&gt;0,1,0)+IF(AX85+AX80&gt;0,1,0)+IF(AY85+AY80&gt;0,1,0)+IF(AZ85+AZ80&gt;0,1,0)+IF(BA85+BA80&gt;0,1,0)+IF(BB85+BB80&gt;0,1,0),AT86)</f>
        <v>0</v>
      </c>
      <c r="AU90" s="133">
        <f t="shared" ref="AU90" si="1367">IF(OR($B85=$B91,AT90=0,(AU86-BA90+AY90)&lt;=0),0,(AU86-BA90+AY90)/AT90)</f>
        <v>0</v>
      </c>
      <c r="AV90" s="137">
        <f t="shared" ref="AV90" si="1368">IF(AU90*(7-AT87)&lt;=0,0,AU90*(7-AT87))</f>
        <v>0</v>
      </c>
      <c r="AW90" s="311">
        <f t="shared" ref="AW90" si="1369">ROUND(IF(OR(AU87-AU90*(7-AT87)+AZ90&lt;0,$B85=$B91,AU90&lt;=0,AU87=0),0,IF(AU87-AU90*(7-AT87)+AZ90&gt;BA90-AY90+AZ90,BA90-AY90+AZ90,AU87-AU90*(7-AT87)+AZ90)),1)</f>
        <v>0</v>
      </c>
      <c r="AX90" s="312"/>
      <c r="AY90" s="139">
        <f t="shared" ref="AY90" si="1370">IF(OR($B85=$B91,AT86=0),0,IF($B85=$B79,AT85,$F85))</f>
        <v>0</v>
      </c>
      <c r="AZ90" s="30">
        <f t="shared" ref="AZ90" si="1371">IF(OR($B85=$B91,AT90=0),0,$G87-$G86)</f>
        <v>0</v>
      </c>
      <c r="BA90" s="134">
        <f t="shared" ref="BA90" si="1372">IF(OR($B85=$B91,AT90=0),0,AT89)</f>
        <v>0</v>
      </c>
      <c r="BB90" s="138">
        <f t="shared" ref="BB90" si="1373">IF($B85=$B91,0,AU87)</f>
        <v>0</v>
      </c>
    </row>
    <row r="91" spans="1:54" ht="15.75" x14ac:dyDescent="0.2">
      <c r="A91" s="1">
        <f t="shared" ref="A91" si="1374">IF(B91="","1. Niewypełnione",B91)</f>
        <v>0</v>
      </c>
      <c r="B91" s="320">
        <f>listopad!B91</f>
        <v>0</v>
      </c>
      <c r="C91" s="321">
        <f>listopad!C91</f>
        <v>0</v>
      </c>
      <c r="D91" s="321">
        <f>listopad!D91</f>
        <v>0</v>
      </c>
      <c r="E91" s="321">
        <f>listopad!E91</f>
        <v>0</v>
      </c>
      <c r="F91" s="177">
        <f>listopad!F91</f>
        <v>18</v>
      </c>
      <c r="G91" s="185">
        <f>listopad!G91</f>
        <v>18</v>
      </c>
      <c r="H91" s="177"/>
      <c r="I91" s="192">
        <f t="shared" ref="I91:I95" si="1375">K91+T91+AC91+AL91+AU91</f>
        <v>0</v>
      </c>
      <c r="J91" s="186">
        <f t="shared" ref="J91" si="1376">IF(OR($B91=$B97,J94=0),0,ROUND((K92+P96)/J94,0))</f>
        <v>0</v>
      </c>
      <c r="K91" s="51">
        <f t="shared" ref="K91:K92" si="1377">SUM(L91:R91)</f>
        <v>0</v>
      </c>
      <c r="L91" s="52">
        <f>listopad!L91</f>
        <v>0</v>
      </c>
      <c r="M91" s="52">
        <f>listopad!M91</f>
        <v>0</v>
      </c>
      <c r="N91" s="52">
        <f>listopad!N91</f>
        <v>0</v>
      </c>
      <c r="O91" s="52">
        <f>listopad!O91</f>
        <v>0</v>
      </c>
      <c r="P91" s="53">
        <f>listopad!P91</f>
        <v>0</v>
      </c>
      <c r="Q91" s="54">
        <f>listopad!Q91</f>
        <v>0</v>
      </c>
      <c r="R91" s="55">
        <f>listopad!R91</f>
        <v>0</v>
      </c>
      <c r="S91" s="188">
        <f t="shared" ref="S91" si="1378">IF(OR($B91=$B97,S94=0),0,ROUND((T92+Y96)/S94,0))</f>
        <v>0</v>
      </c>
      <c r="T91" s="51">
        <f t="shared" ref="T91:T92" si="1379">SUM(U91:AA91)</f>
        <v>0</v>
      </c>
      <c r="U91" s="52">
        <f>listopad!U91</f>
        <v>0</v>
      </c>
      <c r="V91" s="52">
        <f>listopad!V91</f>
        <v>0</v>
      </c>
      <c r="W91" s="52">
        <f>listopad!W91</f>
        <v>0</v>
      </c>
      <c r="X91" s="52">
        <f>listopad!X91</f>
        <v>0</v>
      </c>
      <c r="Y91" s="53">
        <f>listopad!Y91</f>
        <v>0</v>
      </c>
      <c r="Z91" s="54">
        <f>listopad!Z91</f>
        <v>0</v>
      </c>
      <c r="AA91" s="55">
        <f>listopad!AA91</f>
        <v>0</v>
      </c>
      <c r="AB91" s="188">
        <f t="shared" ref="AB91" si="1380">IF(OR($B91=$B97,AB94=0),0,ROUND((AC92+AH96)/AB94,0))</f>
        <v>0</v>
      </c>
      <c r="AC91" s="51">
        <f t="shared" ref="AC91:AC92" si="1381">SUM(AD91:AJ91)</f>
        <v>0</v>
      </c>
      <c r="AD91" s="52">
        <f>listopad!AD91</f>
        <v>0</v>
      </c>
      <c r="AE91" s="52">
        <f>listopad!AE91</f>
        <v>0</v>
      </c>
      <c r="AF91" s="52">
        <f>listopad!AF91</f>
        <v>0</v>
      </c>
      <c r="AG91" s="52">
        <f>listopad!AG91</f>
        <v>0</v>
      </c>
      <c r="AH91" s="53">
        <f>listopad!AH91</f>
        <v>0</v>
      </c>
      <c r="AI91" s="54">
        <f>listopad!AI91</f>
        <v>0</v>
      </c>
      <c r="AJ91" s="55">
        <f>listopad!AJ91</f>
        <v>0</v>
      </c>
      <c r="AK91" s="188">
        <f t="shared" ref="AK91" si="1382">IF(OR($B91=$B97,AK94=0),0,ROUND((AL92+AQ96)/AK94,0))</f>
        <v>0</v>
      </c>
      <c r="AL91" s="51">
        <f t="shared" ref="AL91:AL92" si="1383">SUM(AM91:AS91)</f>
        <v>0</v>
      </c>
      <c r="AM91" s="52">
        <f>listopad!AM91</f>
        <v>0</v>
      </c>
      <c r="AN91" s="52">
        <f>listopad!AN91</f>
        <v>0</v>
      </c>
      <c r="AO91" s="52">
        <f>listopad!AO91</f>
        <v>0</v>
      </c>
      <c r="AP91" s="52">
        <f>listopad!AP91</f>
        <v>0</v>
      </c>
      <c r="AQ91" s="53">
        <f>listopad!AQ91</f>
        <v>0</v>
      </c>
      <c r="AR91" s="54">
        <f>listopad!AR91</f>
        <v>0</v>
      </c>
      <c r="AS91" s="55">
        <f>listopad!AS91</f>
        <v>0</v>
      </c>
      <c r="AT91" s="188">
        <f t="shared" ref="AT91" si="1384">IF(OR($B91=$B97,AT94=0),0,ROUND((AU92+AZ96)/AT94,0))</f>
        <v>0</v>
      </c>
      <c r="AU91" s="51">
        <f t="shared" ref="AU91:AU92" si="1385">SUM(AV91:BB91)</f>
        <v>0</v>
      </c>
      <c r="AV91" s="52">
        <f t="shared" ref="AV91" si="1386">IF(SUM($AM$9:$AS$9)=SUM($AV$9:$BB$9),AM91,IF(AND(SUM($AV$9:$BB$9)&gt;42,SUM($AV$9:$BB$9)&lt;49),AM91,0))</f>
        <v>0</v>
      </c>
      <c r="AW91" s="52">
        <f t="shared" ref="AW91" si="1387">IF(SUM($AM$9:$AS$9)=SUM($AV$9:$BB$9),AN91,IF(AND(SUM($AV$9:$BB$9)&gt;42,SUM($AV$9:$BB$9)&lt;49),AN91,0))</f>
        <v>0</v>
      </c>
      <c r="AX91" s="52">
        <f t="shared" ref="AX91" si="1388">IF(SUM($AM$9:$AS$9)=SUM($AV$9:$BB$9),AO91,IF(AND(SUM($AV$9:$BB$9)&gt;42,SUM($AV$9:$BB$9)&lt;49),AO91,0))</f>
        <v>0</v>
      </c>
      <c r="AY91" s="52">
        <f t="shared" ref="AY91" si="1389">IF(SUM($AM$9:$AS$9)=SUM($AV$9:$BB$9),AP91,IF(AND(SUM($AV$9:$BB$9)&gt;42,SUM($AV$9:$BB$9)&lt;49),AP91,0))</f>
        <v>0</v>
      </c>
      <c r="AZ91" s="53">
        <f t="shared" ref="AZ91" si="1390">IF(SUM($AM$9:$AS$9)=SUM($AV$9:$BB$9),AQ91,IF(AND(SUM($AV$9:$BB$9)&gt;42,SUM($AV$9:$BB$9)&lt;49),AQ91,0))</f>
        <v>0</v>
      </c>
      <c r="BA91" s="54">
        <f t="shared" ref="BA91" si="1391">IF(SUM($AM$9:$AS$9)=SUM($AV$9:$BB$9),AR91,IF(AND(SUM($AV$9:$BB$9)&gt;42,SUM($AV$9:$BB$9)&lt;49),AR91,0))</f>
        <v>0</v>
      </c>
      <c r="BB91" s="55">
        <f t="shared" ref="BB91" si="1392">IF(SUM($AM$9:$AS$9)=SUM($AV$9:$BB$9),AS91,IF(AND(SUM($AV$9:$BB$9)&gt;42,SUM($AV$9:$BB$9)&lt;49),AS91,0))</f>
        <v>0</v>
      </c>
    </row>
    <row r="92" spans="1:54" ht="12.75" hidden="1" customHeight="1" x14ac:dyDescent="0.2">
      <c r="B92" s="93"/>
      <c r="C92" s="94"/>
      <c r="D92" s="95"/>
      <c r="E92" s="115"/>
      <c r="F92" s="140" t="b">
        <f t="shared" ref="F92" si="1393">IF($B85=$B91,OR(F86,G91&lt;F91),G91&lt;F91)</f>
        <v>0</v>
      </c>
      <c r="G92" s="189">
        <f t="shared" ref="G92" si="1394">IF(AND($B85=$B91,$B85&lt;&gt;"",$B85&lt;&gt;0),G91+G86,G91)</f>
        <v>18</v>
      </c>
      <c r="H92" s="120"/>
      <c r="I92" s="165">
        <f t="shared" si="1375"/>
        <v>0</v>
      </c>
      <c r="J92" s="194">
        <f t="shared" ref="J92" si="1395">7-COUNTIF(L91:R91,0)-COUNTIF(L91:R91,"")</f>
        <v>0</v>
      </c>
      <c r="K92" s="22">
        <f t="shared" si="1377"/>
        <v>0</v>
      </c>
      <c r="L92" s="35">
        <f t="shared" ref="L92:R92" si="1396">IF($B85=$B91,L91+L86,L91)</f>
        <v>0</v>
      </c>
      <c r="M92" s="35">
        <f t="shared" si="1396"/>
        <v>0</v>
      </c>
      <c r="N92" s="35">
        <f t="shared" si="1396"/>
        <v>0</v>
      </c>
      <c r="O92" s="35">
        <f t="shared" si="1396"/>
        <v>0</v>
      </c>
      <c r="P92" s="36">
        <f t="shared" si="1396"/>
        <v>0</v>
      </c>
      <c r="Q92" s="37">
        <f t="shared" si="1396"/>
        <v>0</v>
      </c>
      <c r="R92" s="38">
        <f t="shared" si="1396"/>
        <v>0</v>
      </c>
      <c r="S92" s="194">
        <f t="shared" ref="S92" si="1397">7-COUNTIF(U91:AA91,0)-COUNTIF(U91:AA91,"")</f>
        <v>0</v>
      </c>
      <c r="T92" s="22">
        <f t="shared" si="1379"/>
        <v>0</v>
      </c>
      <c r="U92" s="35">
        <f t="shared" ref="U92:AA92" si="1398">IF($B85=$B91,U91+U86,U91)</f>
        <v>0</v>
      </c>
      <c r="V92" s="35">
        <f t="shared" si="1398"/>
        <v>0</v>
      </c>
      <c r="W92" s="35">
        <f t="shared" si="1398"/>
        <v>0</v>
      </c>
      <c r="X92" s="35">
        <f t="shared" si="1398"/>
        <v>0</v>
      </c>
      <c r="Y92" s="36">
        <f t="shared" si="1398"/>
        <v>0</v>
      </c>
      <c r="Z92" s="37">
        <f t="shared" si="1398"/>
        <v>0</v>
      </c>
      <c r="AA92" s="38">
        <f t="shared" si="1398"/>
        <v>0</v>
      </c>
      <c r="AB92" s="194">
        <f t="shared" ref="AB92" si="1399">7-COUNTIF(AD91:AJ91,0)-COUNTIF(AD91:AJ91,"")</f>
        <v>0</v>
      </c>
      <c r="AC92" s="22">
        <f t="shared" si="1381"/>
        <v>0</v>
      </c>
      <c r="AD92" s="35">
        <f t="shared" ref="AD92:AJ92" si="1400">IF($B85=$B91,AD91+AD86,AD91)</f>
        <v>0</v>
      </c>
      <c r="AE92" s="35">
        <f t="shared" si="1400"/>
        <v>0</v>
      </c>
      <c r="AF92" s="35">
        <f t="shared" si="1400"/>
        <v>0</v>
      </c>
      <c r="AG92" s="35">
        <f t="shared" si="1400"/>
        <v>0</v>
      </c>
      <c r="AH92" s="36">
        <f t="shared" si="1400"/>
        <v>0</v>
      </c>
      <c r="AI92" s="37">
        <f t="shared" si="1400"/>
        <v>0</v>
      </c>
      <c r="AJ92" s="38">
        <f t="shared" si="1400"/>
        <v>0</v>
      </c>
      <c r="AK92" s="194">
        <f t="shared" ref="AK92" si="1401">7-COUNTIF(AM91:AS91,0)-COUNTIF(AM91:AS91,"")</f>
        <v>0</v>
      </c>
      <c r="AL92" s="22">
        <f t="shared" si="1383"/>
        <v>0</v>
      </c>
      <c r="AM92" s="35">
        <f t="shared" ref="AM92:AS92" si="1402">IF($B85=$B91,AM91+AM86,AM91)</f>
        <v>0</v>
      </c>
      <c r="AN92" s="35">
        <f t="shared" si="1402"/>
        <v>0</v>
      </c>
      <c r="AO92" s="35">
        <f t="shared" si="1402"/>
        <v>0</v>
      </c>
      <c r="AP92" s="35">
        <f t="shared" si="1402"/>
        <v>0</v>
      </c>
      <c r="AQ92" s="36">
        <f t="shared" si="1402"/>
        <v>0</v>
      </c>
      <c r="AR92" s="37">
        <f t="shared" si="1402"/>
        <v>0</v>
      </c>
      <c r="AS92" s="38">
        <f t="shared" si="1402"/>
        <v>0</v>
      </c>
      <c r="AT92" s="194">
        <f t="shared" ref="AT92" si="1403">7-COUNTIF(AV91:BB91,0)-COUNTIF(AV91:BB91,"")</f>
        <v>0</v>
      </c>
      <c r="AU92" s="22">
        <f t="shared" si="1385"/>
        <v>0</v>
      </c>
      <c r="AV92" s="35">
        <f t="shared" ref="AV92:BB92" si="1404">IF($B85=$B91,AV91+AV86,AV91)</f>
        <v>0</v>
      </c>
      <c r="AW92" s="35">
        <f t="shared" si="1404"/>
        <v>0</v>
      </c>
      <c r="AX92" s="35">
        <f t="shared" si="1404"/>
        <v>0</v>
      </c>
      <c r="AY92" s="35">
        <f t="shared" si="1404"/>
        <v>0</v>
      </c>
      <c r="AZ92" s="36">
        <f t="shared" si="1404"/>
        <v>0</v>
      </c>
      <c r="BA92" s="37">
        <f t="shared" si="1404"/>
        <v>0</v>
      </c>
      <c r="BB92" s="38">
        <f t="shared" si="1404"/>
        <v>0</v>
      </c>
    </row>
    <row r="93" spans="1:54" ht="15" hidden="1" customHeight="1" x14ac:dyDescent="0.2">
      <c r="B93" s="116"/>
      <c r="C93" s="117"/>
      <c r="D93" s="118"/>
      <c r="E93" s="119"/>
      <c r="F93" s="92"/>
      <c r="G93" s="190">
        <f t="shared" ref="G93" si="1405">IF(AND($B85=$B91,$B85&lt;&gt;"",$B85&lt;&gt;0),F91+G87,F91)</f>
        <v>18</v>
      </c>
      <c r="H93" s="121"/>
      <c r="I93" s="165">
        <f t="shared" si="1375"/>
        <v>0</v>
      </c>
      <c r="J93" s="195">
        <f t="shared" ref="J93" si="1406">IF($B91=$B85,COUNTIF(L93:R93,0),COUNTIF(L94:R94,0)+COUNTIF(L94:R94,""))</f>
        <v>7</v>
      </c>
      <c r="K93" s="39">
        <f t="shared" ref="K93:R93" si="1407">IF($B85=$B91,K94+K87,K94)</f>
        <v>0</v>
      </c>
      <c r="L93" s="40">
        <f t="shared" si="1407"/>
        <v>0</v>
      </c>
      <c r="M93" s="40">
        <f t="shared" si="1407"/>
        <v>0</v>
      </c>
      <c r="N93" s="40">
        <f t="shared" si="1407"/>
        <v>0</v>
      </c>
      <c r="O93" s="40">
        <f t="shared" si="1407"/>
        <v>0</v>
      </c>
      <c r="P93" s="41">
        <f t="shared" si="1407"/>
        <v>0</v>
      </c>
      <c r="Q93" s="42">
        <f t="shared" si="1407"/>
        <v>0</v>
      </c>
      <c r="R93" s="43">
        <f t="shared" si="1407"/>
        <v>0</v>
      </c>
      <c r="S93" s="195">
        <f t="shared" ref="S93" si="1408">IF($B91=$B85,COUNTIF(U93:AA93,0),COUNTIF(U94:AA94,0)+COUNTIF(U94:AA94,""))</f>
        <v>7</v>
      </c>
      <c r="T93" s="39">
        <f t="shared" ref="T93:AA93" si="1409">IF($B85=$B91,T94+T87,T94)</f>
        <v>0</v>
      </c>
      <c r="U93" s="40">
        <f t="shared" si="1409"/>
        <v>0</v>
      </c>
      <c r="V93" s="40">
        <f t="shared" si="1409"/>
        <v>0</v>
      </c>
      <c r="W93" s="40">
        <f t="shared" si="1409"/>
        <v>0</v>
      </c>
      <c r="X93" s="40">
        <f t="shared" si="1409"/>
        <v>0</v>
      </c>
      <c r="Y93" s="41">
        <f t="shared" si="1409"/>
        <v>0</v>
      </c>
      <c r="Z93" s="42">
        <f t="shared" si="1409"/>
        <v>0</v>
      </c>
      <c r="AA93" s="43">
        <f t="shared" si="1409"/>
        <v>0</v>
      </c>
      <c r="AB93" s="195">
        <f t="shared" ref="AB93" si="1410">IF($B91=$B85,COUNTIF(AD93:AJ93,0),COUNTIF(AD94:AJ94,0)+COUNTIF(AD94:AJ94,""))</f>
        <v>7</v>
      </c>
      <c r="AC93" s="39">
        <f t="shared" ref="AC93:AJ93" si="1411">IF($B85=$B91,AC94+AC87,AC94)</f>
        <v>0</v>
      </c>
      <c r="AD93" s="40">
        <f t="shared" si="1411"/>
        <v>0</v>
      </c>
      <c r="AE93" s="40">
        <f t="shared" si="1411"/>
        <v>0</v>
      </c>
      <c r="AF93" s="40">
        <f t="shared" si="1411"/>
        <v>0</v>
      </c>
      <c r="AG93" s="40">
        <f t="shared" si="1411"/>
        <v>0</v>
      </c>
      <c r="AH93" s="41">
        <f t="shared" si="1411"/>
        <v>0</v>
      </c>
      <c r="AI93" s="42">
        <f t="shared" si="1411"/>
        <v>0</v>
      </c>
      <c r="AJ93" s="43">
        <f t="shared" si="1411"/>
        <v>0</v>
      </c>
      <c r="AK93" s="195">
        <f t="shared" ref="AK93" si="1412">IF($B91=$B85,COUNTIF(AM93:AS93,0),COUNTIF(AM94:AS94,0)+COUNTIF(AM94:AS94,""))</f>
        <v>7</v>
      </c>
      <c r="AL93" s="39">
        <f t="shared" ref="AL93:AS93" si="1413">IF($B85=$B91,AL94+AL87,AL94)</f>
        <v>0</v>
      </c>
      <c r="AM93" s="40">
        <f t="shared" si="1413"/>
        <v>0</v>
      </c>
      <c r="AN93" s="40">
        <f t="shared" si="1413"/>
        <v>0</v>
      </c>
      <c r="AO93" s="40">
        <f t="shared" si="1413"/>
        <v>0</v>
      </c>
      <c r="AP93" s="40">
        <f t="shared" si="1413"/>
        <v>0</v>
      </c>
      <c r="AQ93" s="41">
        <f t="shared" si="1413"/>
        <v>0</v>
      </c>
      <c r="AR93" s="42">
        <f t="shared" si="1413"/>
        <v>0</v>
      </c>
      <c r="AS93" s="43">
        <f t="shared" si="1413"/>
        <v>0</v>
      </c>
      <c r="AT93" s="195">
        <f t="shared" ref="AT93" si="1414">IF($B91=$B85,COUNTIF(AV93:BB93,0),COUNTIF(AV94:BB94,0)+COUNTIF(AV94:BB94,""))</f>
        <v>7</v>
      </c>
      <c r="AU93" s="39">
        <f t="shared" ref="AU93:BB93" si="1415">IF($B85=$B91,AU94+AU87,AU94)</f>
        <v>0</v>
      </c>
      <c r="AV93" s="40">
        <f t="shared" si="1415"/>
        <v>0</v>
      </c>
      <c r="AW93" s="40">
        <f t="shared" si="1415"/>
        <v>0</v>
      </c>
      <c r="AX93" s="40">
        <f t="shared" si="1415"/>
        <v>0</v>
      </c>
      <c r="AY93" s="40">
        <f t="shared" si="1415"/>
        <v>0</v>
      </c>
      <c r="AZ93" s="41">
        <f t="shared" si="1415"/>
        <v>0</v>
      </c>
      <c r="BA93" s="42">
        <f t="shared" si="1415"/>
        <v>0</v>
      </c>
      <c r="BB93" s="43">
        <f t="shared" si="1415"/>
        <v>0</v>
      </c>
    </row>
    <row r="94" spans="1:54" ht="15.75" customHeight="1" x14ac:dyDescent="0.2">
      <c r="A94" s="1">
        <f t="shared" ref="A94" si="1416">A91</f>
        <v>0</v>
      </c>
      <c r="B94" s="313">
        <f t="shared" ref="B94" si="1417">B88+1</f>
        <v>13</v>
      </c>
      <c r="C94" s="314"/>
      <c r="D94" s="314"/>
      <c r="E94" s="314"/>
      <c r="F94" s="31"/>
      <c r="G94" s="183"/>
      <c r="H94" s="122">
        <f t="shared" ref="H94" si="1418">5-COUNTIF(AU91,0)-COUNTIF(AL91,0)-COUNTIF(AC91,0)-COUNTIF(T91,0)-COUNTIF(K91,0)</f>
        <v>0</v>
      </c>
      <c r="I94" s="165">
        <f t="shared" si="1375"/>
        <v>0</v>
      </c>
      <c r="J94" s="187">
        <f t="shared" ref="J94" si="1419">IF($B91=$B85,J88+IF($F91&lt;&gt;$G91,(K91+$G93-$G92)/$F91,K91/$F91),IF($F91&lt;&gt;G91,(K91+$G93-$G92)/$F91,K91/$F91))</f>
        <v>0</v>
      </c>
      <c r="K94" s="7">
        <f t="shared" ref="K94:K95" si="1420">SUM(L94:R94)</f>
        <v>0</v>
      </c>
      <c r="L94" s="26">
        <f t="shared" ref="L94:R94" si="1421">L91</f>
        <v>0</v>
      </c>
      <c r="M94" s="26">
        <f t="shared" si="1421"/>
        <v>0</v>
      </c>
      <c r="N94" s="26">
        <f t="shared" si="1421"/>
        <v>0</v>
      </c>
      <c r="O94" s="26">
        <f t="shared" si="1421"/>
        <v>0</v>
      </c>
      <c r="P94" s="26">
        <f t="shared" si="1421"/>
        <v>0</v>
      </c>
      <c r="Q94" s="29">
        <f t="shared" si="1421"/>
        <v>0</v>
      </c>
      <c r="R94" s="23">
        <f t="shared" si="1421"/>
        <v>0</v>
      </c>
      <c r="S94" s="187">
        <f t="shared" ref="S94" si="1422">IF($B91=$B85,S88+IF($F91&lt;&gt;$G91,(T91+$G93-$G92)/$F91,T91/$F91),IF($F91&lt;&gt;P91,(T91+$G93-$G92)/$F91,T91/$F91))</f>
        <v>0</v>
      </c>
      <c r="T94" s="7">
        <f t="shared" ref="T94:T95" si="1423">SUM(U94:AA94)</f>
        <v>0</v>
      </c>
      <c r="U94" s="26">
        <f t="shared" ref="U94:AA94" si="1424">U91</f>
        <v>0</v>
      </c>
      <c r="V94" s="26">
        <f t="shared" si="1424"/>
        <v>0</v>
      </c>
      <c r="W94" s="26">
        <f t="shared" si="1424"/>
        <v>0</v>
      </c>
      <c r="X94" s="26">
        <f t="shared" si="1424"/>
        <v>0</v>
      </c>
      <c r="Y94" s="113">
        <f t="shared" si="1424"/>
        <v>0</v>
      </c>
      <c r="Z94" s="29">
        <f t="shared" si="1424"/>
        <v>0</v>
      </c>
      <c r="AA94" s="23">
        <f t="shared" si="1424"/>
        <v>0</v>
      </c>
      <c r="AB94" s="187">
        <f t="shared" ref="AB94" si="1425">IF($B91=$B85,AB88+IF($F91&lt;&gt;$G91,(AC91+$G93-$G92)/$F91,AC91/$F91),IF($F91&lt;&gt;Y91,(AC91+$G93-$G92)/$F91,AC91/$F91))</f>
        <v>0</v>
      </c>
      <c r="AC94" s="7">
        <f t="shared" ref="AC94:AC95" si="1426">SUM(AD94:AJ94)</f>
        <v>0</v>
      </c>
      <c r="AD94" s="26">
        <f t="shared" ref="AD94:AJ94" si="1427">AD91</f>
        <v>0</v>
      </c>
      <c r="AE94" s="26">
        <f t="shared" si="1427"/>
        <v>0</v>
      </c>
      <c r="AF94" s="26">
        <f t="shared" si="1427"/>
        <v>0</v>
      </c>
      <c r="AG94" s="26">
        <f t="shared" si="1427"/>
        <v>0</v>
      </c>
      <c r="AH94" s="113">
        <f t="shared" si="1427"/>
        <v>0</v>
      </c>
      <c r="AI94" s="29">
        <f t="shared" si="1427"/>
        <v>0</v>
      </c>
      <c r="AJ94" s="23">
        <f t="shared" si="1427"/>
        <v>0</v>
      </c>
      <c r="AK94" s="187">
        <f t="shared" ref="AK94" si="1428">IF($B91=$B85,AK88+IF($F91&lt;&gt;$G91,(AL91+$G93-$G92)/$F91,AL91/$F91),IF($F91&lt;&gt;AH91,(AL91+$G93-$G92)/$F91,AL91/$F91))</f>
        <v>0</v>
      </c>
      <c r="AL94" s="7">
        <f t="shared" ref="AL94:AL95" si="1429">SUM(AM94:AS94)</f>
        <v>0</v>
      </c>
      <c r="AM94" s="26">
        <f t="shared" ref="AM94:AS94" si="1430">AM91</f>
        <v>0</v>
      </c>
      <c r="AN94" s="26">
        <f t="shared" si="1430"/>
        <v>0</v>
      </c>
      <c r="AO94" s="26">
        <f t="shared" si="1430"/>
        <v>0</v>
      </c>
      <c r="AP94" s="26">
        <f t="shared" si="1430"/>
        <v>0</v>
      </c>
      <c r="AQ94" s="113">
        <f t="shared" si="1430"/>
        <v>0</v>
      </c>
      <c r="AR94" s="29">
        <f t="shared" si="1430"/>
        <v>0</v>
      </c>
      <c r="AS94" s="23">
        <f t="shared" si="1430"/>
        <v>0</v>
      </c>
      <c r="AT94" s="187">
        <f t="shared" ref="AT94" si="1431">IF($B91=$B85,AT88+IF($F91&lt;&gt;$G91,(AU91+$G93-$G92)/$F91,AU91/$F91),IF($F91&lt;&gt;AQ91,(AU91+$G93-$G92)/$F91,AU91/$F91))</f>
        <v>0</v>
      </c>
      <c r="AU94" s="7">
        <f t="shared" ref="AU94:AU95" si="1432">SUM(AV94:BB94)</f>
        <v>0</v>
      </c>
      <c r="AV94" s="6">
        <f t="shared" ref="AV94" si="1433">IF(SUM($AM$9:$AS$9)=SUM($AV$9:$BB$9),AV91,IF(AND(SUM($AV$9:$BB$9)&gt;42,SUM($AV$9:$BB$9)&lt;49),AV91,0))</f>
        <v>0</v>
      </c>
      <c r="AW94" s="6">
        <f t="shared" ref="AW94:BB94" si="1434">IF(SUM($AM$9:$AS$9)=SUM($AV$9:$BB$9),AW91,IF(AND(SUM($AV$9:$BB$9)&gt;42,SUM($AV$9:$BB$9)&lt;49),AW91,0))</f>
        <v>0</v>
      </c>
      <c r="AX94" s="6">
        <f t="shared" si="1434"/>
        <v>0</v>
      </c>
      <c r="AY94" s="6">
        <f t="shared" si="1434"/>
        <v>0</v>
      </c>
      <c r="AZ94" s="26">
        <f t="shared" si="1434"/>
        <v>0</v>
      </c>
      <c r="BA94" s="29">
        <f t="shared" si="1434"/>
        <v>0</v>
      </c>
      <c r="BB94" s="23">
        <f t="shared" si="1434"/>
        <v>0</v>
      </c>
    </row>
    <row r="95" spans="1:54" ht="15.75" customHeight="1" x14ac:dyDescent="0.2">
      <c r="A95" s="1">
        <f t="shared" ref="A95:A96" si="1435">A94</f>
        <v>0</v>
      </c>
      <c r="B95" s="313"/>
      <c r="C95" s="314"/>
      <c r="D95" s="314"/>
      <c r="E95" s="314"/>
      <c r="F95" s="31"/>
      <c r="G95" s="183"/>
      <c r="H95" s="123">
        <f t="shared" ref="H95" si="1436">IF($B91=$B85,H89+F95,$F95)</f>
        <v>0</v>
      </c>
      <c r="I95" s="165">
        <f t="shared" si="1375"/>
        <v>0</v>
      </c>
      <c r="J95" s="141">
        <f t="shared" ref="J95" si="1437">IF($H94=0,0,IF($B85=$B91,IF($H96&gt;0,$H96+J89,K91+J89),IF($H96&gt;0,$H96,K91)))</f>
        <v>0</v>
      </c>
      <c r="K95" s="7">
        <f t="shared" si="1420"/>
        <v>0</v>
      </c>
      <c r="L95" s="6"/>
      <c r="M95" s="6"/>
      <c r="N95" s="6"/>
      <c r="O95" s="6"/>
      <c r="P95" s="26"/>
      <c r="Q95" s="29"/>
      <c r="R95" s="23"/>
      <c r="S95" s="141">
        <f t="shared" ref="S95" si="1438">IF($H94=0,0,IF($B85=$B91,IF($H96&gt;0,$H96+S89,T91+S89),IF($H96&gt;0,$H96,T91)))</f>
        <v>0</v>
      </c>
      <c r="T95" s="7">
        <f t="shared" si="1423"/>
        <v>0</v>
      </c>
      <c r="U95" s="6"/>
      <c r="V95" s="6"/>
      <c r="W95" s="6"/>
      <c r="X95" s="6"/>
      <c r="Y95" s="26"/>
      <c r="Z95" s="29"/>
      <c r="AA95" s="23"/>
      <c r="AB95" s="141">
        <f t="shared" ref="AB95" si="1439">IF($H94=0,0,IF($B85=$B91,IF($H96&gt;0,$H96+AB89,AC91+AB89),IF($H96&gt;0,$H96,AC91)))</f>
        <v>0</v>
      </c>
      <c r="AC95" s="7">
        <f t="shared" si="1426"/>
        <v>0</v>
      </c>
      <c r="AD95" s="6"/>
      <c r="AE95" s="6"/>
      <c r="AF95" s="6"/>
      <c r="AG95" s="6"/>
      <c r="AH95" s="26"/>
      <c r="AI95" s="29"/>
      <c r="AJ95" s="23"/>
      <c r="AK95" s="141">
        <f t="shared" ref="AK95" si="1440">IF($H94=0,0,IF($B85=$B91,IF($H96&gt;0,$H96+AK89,AL91+AK89),IF($H96&gt;0,$H96,AL91)))</f>
        <v>0</v>
      </c>
      <c r="AL95" s="7">
        <f t="shared" si="1429"/>
        <v>0</v>
      </c>
      <c r="AM95" s="6"/>
      <c r="AN95" s="6"/>
      <c r="AO95" s="6"/>
      <c r="AP95" s="6"/>
      <c r="AQ95" s="26"/>
      <c r="AR95" s="29"/>
      <c r="AS95" s="23"/>
      <c r="AT95" s="141">
        <f t="shared" ref="AT95" si="1441">IF($H94=0,0,IF($B85=$B91,IF($H96&gt;0,$H96+AT89,AU91+AT89),IF($H96&gt;0,$H96,AU91)))</f>
        <v>0</v>
      </c>
      <c r="AU95" s="7">
        <f t="shared" si="1432"/>
        <v>0</v>
      </c>
      <c r="AV95" s="6"/>
      <c r="AW95" s="6"/>
      <c r="AX95" s="6"/>
      <c r="AY95" s="6"/>
      <c r="AZ95" s="26"/>
      <c r="BA95" s="29"/>
      <c r="BB95" s="23"/>
    </row>
    <row r="96" spans="1:54" ht="18.75" customHeight="1" thickBot="1" x14ac:dyDescent="0.25">
      <c r="A96" s="1">
        <f t="shared" si="1435"/>
        <v>0</v>
      </c>
      <c r="B96" s="323" t="str">
        <f>IF(B91="",Wydruk!$AE$6,IF(J92=0,Wydruk!$AE$7,IF(AND(G92&lt;G93,B91&lt;&gt;$B97),Wydruk!$AE$13,IF(AND($B91=$B85,$B91&lt;&gt;$B97),IF(OR(OR(J96&lt;4,J96&gt;5),OR(S96&lt;4,S96&gt;5),OR(AB96&lt;4,AB96&gt;5),OR(AK96&lt;4,AK96&gt;5),OR(AND(AT96&lt;4,AT96&gt;0),AT96&gt;5)),Wydruk!$AE$8,Wydruk!$AE$9),IF($B91=$B97,IF($F95&lt;&gt;0,Wydruk!$AE$12,Wydruk!$AE$10),IF(OR(OR(J92&lt;4,J92&gt;5),OR(S92&lt;4,S92&gt;5),OR(AB92&lt;4,AB92&gt;5),OR(AK92&lt;4,AK92&gt;5),OR(AND(AT92&lt;4,AT92&gt;0),AT92&gt;5)),Wydruk!$AE$8,Wydruk!$AE$11))))))</f>
        <v>Uzupełnij liczby godzin tygodniowego planu</v>
      </c>
      <c r="C96" s="324"/>
      <c r="D96" s="324"/>
      <c r="E96" s="324"/>
      <c r="F96" s="173">
        <f>listopad!F96</f>
        <v>0</v>
      </c>
      <c r="G96" s="184">
        <f>listopad!G96</f>
        <v>0</v>
      </c>
      <c r="H96" s="191">
        <f t="shared" ref="H96" si="1442">IF(OR($G96=0,$F96=0,$G96="",$F96=""),0,$G96/$F96)</f>
        <v>0</v>
      </c>
      <c r="I96" s="193"/>
      <c r="J96" s="176">
        <f t="shared" ref="J96" si="1443">IF($B85=$B91,IF(L91+L86&gt;0,1,0)+IF(M91+M86&gt;0,1,0)+IF(N91+N86&gt;0,1,0)+IF(O91+O86&gt;0,1,0)+IF(P91+P86&gt;0,1,0)+IF(Q91+Q86&gt;0,1,0)+IF(R91+R86&gt;0,1,0),J92)</f>
        <v>0</v>
      </c>
      <c r="K96" s="133">
        <f t="shared" ref="K96" si="1444">IF(OR($B91=$B97,J96=0,(K92-Q96+O96)&lt;=0),0,(K92-Q96+O96)/J96)</f>
        <v>0</v>
      </c>
      <c r="L96" s="137">
        <f t="shared" ref="L96" si="1445">IF(K96*(7-J93)&lt;=0,0,K96*(7-J93))</f>
        <v>0</v>
      </c>
      <c r="M96" s="311">
        <f t="shared" ref="M96" si="1446">ROUND(IF(OR(K93-K96*(7-J93)+P96&lt;0,$B91=$B97,K96&lt;=0,K93=0),0,IF(K93-K96*(7-J93)+P96&gt;Q96-O96+P96,Q96-O96+P96,K93-K96*(7-J93)+P96)),1)</f>
        <v>0</v>
      </c>
      <c r="N96" s="312"/>
      <c r="O96" s="139">
        <f t="shared" ref="O96" si="1447">IF(OR($B91=$B97,J92=0),0,IF($B91=$B85,J91,$F91))</f>
        <v>0</v>
      </c>
      <c r="P96" s="30">
        <f t="shared" ref="P96" si="1448">IF(OR($B91=$B97,J96=0),0,$G93-$G92)</f>
        <v>0</v>
      </c>
      <c r="Q96" s="134">
        <f t="shared" ref="Q96" si="1449">IF(OR($B91=$B97,J96=0),0,J95)</f>
        <v>0</v>
      </c>
      <c r="R96" s="138">
        <f t="shared" ref="R96" si="1450">IF($B91=$B97,0,K93)</f>
        <v>0</v>
      </c>
      <c r="S96" s="176">
        <f t="shared" ref="S96" si="1451">IF($B85=$B91,IF(U91+U86&gt;0,1,0)+IF(V91+V86&gt;0,1,0)+IF(W91+W86&gt;0,1,0)+IF(X91+X86&gt;0,1,0)+IF(Y91+Y86&gt;0,1,0)+IF(Z91+Z86&gt;0,1,0)+IF(AA91+AA86&gt;0,1,0),S92)</f>
        <v>0</v>
      </c>
      <c r="T96" s="133">
        <f t="shared" ref="T96" si="1452">IF(OR($B91=$B97,S96=0,(T92-Z96+X96)&lt;=0),0,(T92-Z96+X96)/S96)</f>
        <v>0</v>
      </c>
      <c r="U96" s="137">
        <f t="shared" ref="U96" si="1453">IF(T96*(7-S93)&lt;=0,0,T96*(7-S93))</f>
        <v>0</v>
      </c>
      <c r="V96" s="311">
        <f t="shared" ref="V96" si="1454">ROUND(IF(OR(T93-T96*(7-S93)+Y96&lt;0,$B91=$B97,T96&lt;=0,T93=0),0,IF(T93-T96*(7-S93)+Y96&gt;Z96-X96+Y96,Z96-X96+Y96,T93-T96*(7-S93)+Y96)),1)</f>
        <v>0</v>
      </c>
      <c r="W96" s="312"/>
      <c r="X96" s="139">
        <f t="shared" ref="X96" si="1455">IF(OR($B91=$B97,S92=0),0,IF($B91=$B85,S91,$F91))</f>
        <v>0</v>
      </c>
      <c r="Y96" s="30">
        <f t="shared" ref="Y96" si="1456">IF(OR($B91=$B97,S96=0),0,$G93-$G92)</f>
        <v>0</v>
      </c>
      <c r="Z96" s="134">
        <f t="shared" ref="Z96" si="1457">IF(OR($B91=$B97,S96=0),0,S95)</f>
        <v>0</v>
      </c>
      <c r="AA96" s="138">
        <f t="shared" ref="AA96" si="1458">IF($B91=$B97,0,T93)</f>
        <v>0</v>
      </c>
      <c r="AB96" s="176">
        <f t="shared" ref="AB96" si="1459">IF($B85=$B91,IF(AD91+AD86&gt;0,1,0)+IF(AE91+AE86&gt;0,1,0)+IF(AF91+AF86&gt;0,1,0)+IF(AG91+AG86&gt;0,1,0)+IF(AH91+AH86&gt;0,1,0)+IF(AI91+AI86&gt;0,1,0)+IF(AJ91+AJ86&gt;0,1,0),AB92)</f>
        <v>0</v>
      </c>
      <c r="AC96" s="133">
        <f t="shared" ref="AC96" si="1460">IF(OR($B91=$B97,AB96=0,(AC92-AI96+AG96)&lt;=0),0,(AC92-AI96+AG96)/AB96)</f>
        <v>0</v>
      </c>
      <c r="AD96" s="137">
        <f t="shared" ref="AD96" si="1461">IF(AC96*(7-AB93)&lt;=0,0,AC96*(7-AB93))</f>
        <v>0</v>
      </c>
      <c r="AE96" s="311">
        <f t="shared" ref="AE96" si="1462">ROUND(IF(OR(AC93-AC96*(7-AB93)+AH96&lt;0,$B91=$B97,AC96&lt;=0,AC93=0),0,IF(AC93-AC96*(7-AB93)+AH96&gt;AI96-AG96+AH96,AI96-AG96+AH96,AC93-AC96*(7-AB93)+AH96)),1)</f>
        <v>0</v>
      </c>
      <c r="AF96" s="312"/>
      <c r="AG96" s="139">
        <f t="shared" ref="AG96" si="1463">IF(OR($B91=$B97,AB92=0),0,IF($B91=$B85,AB91,$F91))</f>
        <v>0</v>
      </c>
      <c r="AH96" s="30">
        <f t="shared" ref="AH96" si="1464">IF(OR($B91=$B97,AB96=0),0,$G93-$G92)</f>
        <v>0</v>
      </c>
      <c r="AI96" s="134">
        <f t="shared" ref="AI96" si="1465">IF(OR($B91=$B97,AB96=0),0,AB95)</f>
        <v>0</v>
      </c>
      <c r="AJ96" s="138">
        <f t="shared" ref="AJ96" si="1466">IF($B91=$B97,0,AC93)</f>
        <v>0</v>
      </c>
      <c r="AK96" s="176">
        <f t="shared" ref="AK96" si="1467">IF($B85=$B91,IF(AM91+AM86&gt;0,1,0)+IF(AN91+AN86&gt;0,1,0)+IF(AO91+AO86&gt;0,1,0)+IF(AP91+AP86&gt;0,1,0)+IF(AQ91+AQ86&gt;0,1,0)+IF(AR91+AR86&gt;0,1,0)+IF(AS91+AS86&gt;0,1,0),AK92)</f>
        <v>0</v>
      </c>
      <c r="AL96" s="133">
        <f t="shared" ref="AL96" si="1468">IF(OR($B91=$B97,AK96=0,(AL92-AR96+AP96)&lt;=0),0,(AL92-AR96+AP96)/AK96)</f>
        <v>0</v>
      </c>
      <c r="AM96" s="137">
        <f t="shared" ref="AM96" si="1469">IF(AL96*(7-AK93)&lt;=0,0,AL96*(7-AK93))</f>
        <v>0</v>
      </c>
      <c r="AN96" s="311">
        <f t="shared" ref="AN96" si="1470">ROUND(IF(OR(AL93-AL96*(7-AK93)+AQ96&lt;0,$B91=$B97,AL96&lt;=0,AL93=0),0,IF(AL93-AL96*(7-AK93)+AQ96&gt;AR96-AP96+AQ96,AR96-AP96+AQ96,AL93-AL96*(7-AK93)+AQ96)),1)</f>
        <v>0</v>
      </c>
      <c r="AO96" s="312"/>
      <c r="AP96" s="139">
        <f t="shared" ref="AP96" si="1471">IF(OR($B91=$B97,AK92=0),0,IF($B91=$B85,AK91,$F91))</f>
        <v>0</v>
      </c>
      <c r="AQ96" s="30">
        <f t="shared" ref="AQ96" si="1472">IF(OR($B91=$B97,AK96=0),0,$G93-$G92)</f>
        <v>0</v>
      </c>
      <c r="AR96" s="134">
        <f t="shared" ref="AR96" si="1473">IF(OR($B91=$B97,AK96=0),0,AK95)</f>
        <v>0</v>
      </c>
      <c r="AS96" s="138">
        <f t="shared" ref="AS96" si="1474">IF($B91=$B97,0,AL93)</f>
        <v>0</v>
      </c>
      <c r="AT96" s="176">
        <f t="shared" ref="AT96" si="1475">IF($B85=$B91,IF(AV91+AV86&gt;0,1,0)+IF(AW91+AW86&gt;0,1,0)+IF(AX91+AX86&gt;0,1,0)+IF(AY91+AY86&gt;0,1,0)+IF(AZ91+AZ86&gt;0,1,0)+IF(BA91+BA86&gt;0,1,0)+IF(BB91+BB86&gt;0,1,0),AT92)</f>
        <v>0</v>
      </c>
      <c r="AU96" s="133">
        <f t="shared" ref="AU96" si="1476">IF(OR($B91=$B97,AT96=0,(AU92-BA96+AY96)&lt;=0),0,(AU92-BA96+AY96)/AT96)</f>
        <v>0</v>
      </c>
      <c r="AV96" s="137">
        <f t="shared" ref="AV96" si="1477">IF(AU96*(7-AT93)&lt;=0,0,AU96*(7-AT93))</f>
        <v>0</v>
      </c>
      <c r="AW96" s="311">
        <f t="shared" ref="AW96" si="1478">ROUND(IF(OR(AU93-AU96*(7-AT93)+AZ96&lt;0,$B91=$B97,AU96&lt;=0,AU93=0),0,IF(AU93-AU96*(7-AT93)+AZ96&gt;BA96-AY96+AZ96,BA96-AY96+AZ96,AU93-AU96*(7-AT93)+AZ96)),1)</f>
        <v>0</v>
      </c>
      <c r="AX96" s="312"/>
      <c r="AY96" s="139">
        <f t="shared" ref="AY96" si="1479">IF(OR($B91=$B97,AT92=0),0,IF($B91=$B85,AT91,$F91))</f>
        <v>0</v>
      </c>
      <c r="AZ96" s="30">
        <f t="shared" ref="AZ96" si="1480">IF(OR($B91=$B97,AT96=0),0,$G93-$G92)</f>
        <v>0</v>
      </c>
      <c r="BA96" s="134">
        <f t="shared" ref="BA96" si="1481">IF(OR($B91=$B97,AT96=0),0,AT95)</f>
        <v>0</v>
      </c>
      <c r="BB96" s="138">
        <f t="shared" ref="BB96" si="1482">IF($B91=$B97,0,AU93)</f>
        <v>0</v>
      </c>
    </row>
    <row r="97" spans="1:54" ht="15.75" x14ac:dyDescent="0.2">
      <c r="A97" s="1">
        <f t="shared" ref="A97" si="1483">IF(B97="","1. Niewypełnione",B97)</f>
        <v>0</v>
      </c>
      <c r="B97" s="320">
        <f>listopad!B97</f>
        <v>0</v>
      </c>
      <c r="C97" s="321">
        <f>listopad!C97</f>
        <v>0</v>
      </c>
      <c r="D97" s="321">
        <f>listopad!D97</f>
        <v>0</v>
      </c>
      <c r="E97" s="321">
        <f>listopad!E97</f>
        <v>0</v>
      </c>
      <c r="F97" s="177">
        <f>listopad!F97</f>
        <v>18</v>
      </c>
      <c r="G97" s="185">
        <f>listopad!G97</f>
        <v>18</v>
      </c>
      <c r="H97" s="177"/>
      <c r="I97" s="192">
        <f t="shared" ref="I97:I101" si="1484">K97+T97+AC97+AL97+AU97</f>
        <v>0</v>
      </c>
      <c r="J97" s="186">
        <f t="shared" ref="J97" si="1485">IF(OR($B97=$B103,J100=0),0,ROUND((K98+P102)/J100,0))</f>
        <v>0</v>
      </c>
      <c r="K97" s="51">
        <f t="shared" ref="K97:K98" si="1486">SUM(L97:R97)</f>
        <v>0</v>
      </c>
      <c r="L97" s="52">
        <f>listopad!L97</f>
        <v>0</v>
      </c>
      <c r="M97" s="52">
        <f>listopad!M97</f>
        <v>0</v>
      </c>
      <c r="N97" s="52">
        <f>listopad!N97</f>
        <v>0</v>
      </c>
      <c r="O97" s="52">
        <f>listopad!O97</f>
        <v>0</v>
      </c>
      <c r="P97" s="53">
        <f>listopad!P97</f>
        <v>0</v>
      </c>
      <c r="Q97" s="54">
        <f>listopad!Q97</f>
        <v>0</v>
      </c>
      <c r="R97" s="55">
        <f>listopad!R97</f>
        <v>0</v>
      </c>
      <c r="S97" s="188">
        <f t="shared" ref="S97" si="1487">IF(OR($B97=$B103,S100=0),0,ROUND((T98+Y102)/S100,0))</f>
        <v>0</v>
      </c>
      <c r="T97" s="51">
        <f t="shared" ref="T97:T98" si="1488">SUM(U97:AA97)</f>
        <v>0</v>
      </c>
      <c r="U97" s="52">
        <f>listopad!U97</f>
        <v>0</v>
      </c>
      <c r="V97" s="52">
        <f>listopad!V97</f>
        <v>0</v>
      </c>
      <c r="W97" s="52">
        <f>listopad!W97</f>
        <v>0</v>
      </c>
      <c r="X97" s="52">
        <f>listopad!X97</f>
        <v>0</v>
      </c>
      <c r="Y97" s="53">
        <f>listopad!Y97</f>
        <v>0</v>
      </c>
      <c r="Z97" s="54">
        <f>listopad!Z97</f>
        <v>0</v>
      </c>
      <c r="AA97" s="55">
        <f>listopad!AA97</f>
        <v>0</v>
      </c>
      <c r="AB97" s="188">
        <f t="shared" ref="AB97" si="1489">IF(OR($B97=$B103,AB100=0),0,ROUND((AC98+AH102)/AB100,0))</f>
        <v>0</v>
      </c>
      <c r="AC97" s="51">
        <f t="shared" ref="AC97:AC98" si="1490">SUM(AD97:AJ97)</f>
        <v>0</v>
      </c>
      <c r="AD97" s="52">
        <f>listopad!AD97</f>
        <v>0</v>
      </c>
      <c r="AE97" s="52">
        <f>listopad!AE97</f>
        <v>0</v>
      </c>
      <c r="AF97" s="52">
        <f>listopad!AF97</f>
        <v>0</v>
      </c>
      <c r="AG97" s="52">
        <f>listopad!AG97</f>
        <v>0</v>
      </c>
      <c r="AH97" s="53">
        <f>listopad!AH97</f>
        <v>0</v>
      </c>
      <c r="AI97" s="54">
        <f>listopad!AI97</f>
        <v>0</v>
      </c>
      <c r="AJ97" s="55">
        <f>listopad!AJ97</f>
        <v>0</v>
      </c>
      <c r="AK97" s="188">
        <f t="shared" ref="AK97" si="1491">IF(OR($B97=$B103,AK100=0),0,ROUND((AL98+AQ102)/AK100,0))</f>
        <v>0</v>
      </c>
      <c r="AL97" s="51">
        <f t="shared" ref="AL97:AL98" si="1492">SUM(AM97:AS97)</f>
        <v>0</v>
      </c>
      <c r="AM97" s="52">
        <f>listopad!AM97</f>
        <v>0</v>
      </c>
      <c r="AN97" s="52">
        <f>listopad!AN97</f>
        <v>0</v>
      </c>
      <c r="AO97" s="52">
        <f>listopad!AO97</f>
        <v>0</v>
      </c>
      <c r="AP97" s="52">
        <f>listopad!AP97</f>
        <v>0</v>
      </c>
      <c r="AQ97" s="53">
        <f>listopad!AQ97</f>
        <v>0</v>
      </c>
      <c r="AR97" s="54">
        <f>listopad!AR97</f>
        <v>0</v>
      </c>
      <c r="AS97" s="55">
        <f>listopad!AS97</f>
        <v>0</v>
      </c>
      <c r="AT97" s="188">
        <f t="shared" ref="AT97" si="1493">IF(OR($B97=$B103,AT100=0),0,ROUND((AU98+AZ102)/AT100,0))</f>
        <v>0</v>
      </c>
      <c r="AU97" s="51">
        <f t="shared" ref="AU97:AU98" si="1494">SUM(AV97:BB97)</f>
        <v>0</v>
      </c>
      <c r="AV97" s="52">
        <f t="shared" ref="AV97" si="1495">IF(SUM($AM$9:$AS$9)=SUM($AV$9:$BB$9),AM97,IF(AND(SUM($AV$9:$BB$9)&gt;42,SUM($AV$9:$BB$9)&lt;49),AM97,0))</f>
        <v>0</v>
      </c>
      <c r="AW97" s="52">
        <f t="shared" ref="AW97" si="1496">IF(SUM($AM$9:$AS$9)=SUM($AV$9:$BB$9),AN97,IF(AND(SUM($AV$9:$BB$9)&gt;42,SUM($AV$9:$BB$9)&lt;49),AN97,0))</f>
        <v>0</v>
      </c>
      <c r="AX97" s="52">
        <f t="shared" ref="AX97" si="1497">IF(SUM($AM$9:$AS$9)=SUM($AV$9:$BB$9),AO97,IF(AND(SUM($AV$9:$BB$9)&gt;42,SUM($AV$9:$BB$9)&lt;49),AO97,0))</f>
        <v>0</v>
      </c>
      <c r="AY97" s="52">
        <f t="shared" ref="AY97" si="1498">IF(SUM($AM$9:$AS$9)=SUM($AV$9:$BB$9),AP97,IF(AND(SUM($AV$9:$BB$9)&gt;42,SUM($AV$9:$BB$9)&lt;49),AP97,0))</f>
        <v>0</v>
      </c>
      <c r="AZ97" s="53">
        <f t="shared" ref="AZ97" si="1499">IF(SUM($AM$9:$AS$9)=SUM($AV$9:$BB$9),AQ97,IF(AND(SUM($AV$9:$BB$9)&gt;42,SUM($AV$9:$BB$9)&lt;49),AQ97,0))</f>
        <v>0</v>
      </c>
      <c r="BA97" s="54">
        <f t="shared" ref="BA97" si="1500">IF(SUM($AM$9:$AS$9)=SUM($AV$9:$BB$9),AR97,IF(AND(SUM($AV$9:$BB$9)&gt;42,SUM($AV$9:$BB$9)&lt;49),AR97,0))</f>
        <v>0</v>
      </c>
      <c r="BB97" s="55">
        <f t="shared" ref="BB97" si="1501">IF(SUM($AM$9:$AS$9)=SUM($AV$9:$BB$9),AS97,IF(AND(SUM($AV$9:$BB$9)&gt;42,SUM($AV$9:$BB$9)&lt;49),AS97,0))</f>
        <v>0</v>
      </c>
    </row>
    <row r="98" spans="1:54" ht="12.75" hidden="1" customHeight="1" x14ac:dyDescent="0.2">
      <c r="B98" s="93"/>
      <c r="C98" s="94"/>
      <c r="D98" s="95"/>
      <c r="E98" s="115"/>
      <c r="F98" s="140" t="b">
        <f t="shared" ref="F98" si="1502">IF($B91=$B97,OR(F92,G97&lt;F97),G97&lt;F97)</f>
        <v>0</v>
      </c>
      <c r="G98" s="189">
        <f t="shared" ref="G98" si="1503">IF(AND($B91=$B97,$B91&lt;&gt;"",$B91&lt;&gt;0),G97+G92,G97)</f>
        <v>18</v>
      </c>
      <c r="H98" s="120"/>
      <c r="I98" s="165">
        <f t="shared" si="1484"/>
        <v>0</v>
      </c>
      <c r="J98" s="194">
        <f t="shared" ref="J98" si="1504">7-COUNTIF(L97:R97,0)-COUNTIF(L97:R97,"")</f>
        <v>0</v>
      </c>
      <c r="K98" s="22">
        <f t="shared" si="1486"/>
        <v>0</v>
      </c>
      <c r="L98" s="35">
        <f t="shared" ref="L98:R98" si="1505">IF($B91=$B97,L97+L92,L97)</f>
        <v>0</v>
      </c>
      <c r="M98" s="35">
        <f t="shared" si="1505"/>
        <v>0</v>
      </c>
      <c r="N98" s="35">
        <f t="shared" si="1505"/>
        <v>0</v>
      </c>
      <c r="O98" s="35">
        <f t="shared" si="1505"/>
        <v>0</v>
      </c>
      <c r="P98" s="36">
        <f t="shared" si="1505"/>
        <v>0</v>
      </c>
      <c r="Q98" s="37">
        <f t="shared" si="1505"/>
        <v>0</v>
      </c>
      <c r="R98" s="38">
        <f t="shared" si="1505"/>
        <v>0</v>
      </c>
      <c r="S98" s="194">
        <f t="shared" ref="S98" si="1506">7-COUNTIF(U97:AA97,0)-COUNTIF(U97:AA97,"")</f>
        <v>0</v>
      </c>
      <c r="T98" s="22">
        <f t="shared" si="1488"/>
        <v>0</v>
      </c>
      <c r="U98" s="35">
        <f t="shared" ref="U98:AA98" si="1507">IF($B91=$B97,U97+U92,U97)</f>
        <v>0</v>
      </c>
      <c r="V98" s="35">
        <f t="shared" si="1507"/>
        <v>0</v>
      </c>
      <c r="W98" s="35">
        <f t="shared" si="1507"/>
        <v>0</v>
      </c>
      <c r="X98" s="35">
        <f t="shared" si="1507"/>
        <v>0</v>
      </c>
      <c r="Y98" s="36">
        <f t="shared" si="1507"/>
        <v>0</v>
      </c>
      <c r="Z98" s="37">
        <f t="shared" si="1507"/>
        <v>0</v>
      </c>
      <c r="AA98" s="38">
        <f t="shared" si="1507"/>
        <v>0</v>
      </c>
      <c r="AB98" s="194">
        <f t="shared" ref="AB98" si="1508">7-COUNTIF(AD97:AJ97,0)-COUNTIF(AD97:AJ97,"")</f>
        <v>0</v>
      </c>
      <c r="AC98" s="22">
        <f t="shared" si="1490"/>
        <v>0</v>
      </c>
      <c r="AD98" s="35">
        <f t="shared" ref="AD98:AJ98" si="1509">IF($B91=$B97,AD97+AD92,AD97)</f>
        <v>0</v>
      </c>
      <c r="AE98" s="35">
        <f t="shared" si="1509"/>
        <v>0</v>
      </c>
      <c r="AF98" s="35">
        <f t="shared" si="1509"/>
        <v>0</v>
      </c>
      <c r="AG98" s="35">
        <f t="shared" si="1509"/>
        <v>0</v>
      </c>
      <c r="AH98" s="36">
        <f t="shared" si="1509"/>
        <v>0</v>
      </c>
      <c r="AI98" s="37">
        <f t="shared" si="1509"/>
        <v>0</v>
      </c>
      <c r="AJ98" s="38">
        <f t="shared" si="1509"/>
        <v>0</v>
      </c>
      <c r="AK98" s="194">
        <f t="shared" ref="AK98" si="1510">7-COUNTIF(AM97:AS97,0)-COUNTIF(AM97:AS97,"")</f>
        <v>0</v>
      </c>
      <c r="AL98" s="22">
        <f t="shared" si="1492"/>
        <v>0</v>
      </c>
      <c r="AM98" s="35">
        <f t="shared" ref="AM98:AS98" si="1511">IF($B91=$B97,AM97+AM92,AM97)</f>
        <v>0</v>
      </c>
      <c r="AN98" s="35">
        <f t="shared" si="1511"/>
        <v>0</v>
      </c>
      <c r="AO98" s="35">
        <f t="shared" si="1511"/>
        <v>0</v>
      </c>
      <c r="AP98" s="35">
        <f t="shared" si="1511"/>
        <v>0</v>
      </c>
      <c r="AQ98" s="36">
        <f t="shared" si="1511"/>
        <v>0</v>
      </c>
      <c r="AR98" s="37">
        <f t="shared" si="1511"/>
        <v>0</v>
      </c>
      <c r="AS98" s="38">
        <f t="shared" si="1511"/>
        <v>0</v>
      </c>
      <c r="AT98" s="194">
        <f t="shared" ref="AT98" si="1512">7-COUNTIF(AV97:BB97,0)-COUNTIF(AV97:BB97,"")</f>
        <v>0</v>
      </c>
      <c r="AU98" s="22">
        <f t="shared" si="1494"/>
        <v>0</v>
      </c>
      <c r="AV98" s="35">
        <f t="shared" ref="AV98:BB98" si="1513">IF($B91=$B97,AV97+AV92,AV97)</f>
        <v>0</v>
      </c>
      <c r="AW98" s="35">
        <f t="shared" si="1513"/>
        <v>0</v>
      </c>
      <c r="AX98" s="35">
        <f t="shared" si="1513"/>
        <v>0</v>
      </c>
      <c r="AY98" s="35">
        <f t="shared" si="1513"/>
        <v>0</v>
      </c>
      <c r="AZ98" s="36">
        <f t="shared" si="1513"/>
        <v>0</v>
      </c>
      <c r="BA98" s="37">
        <f t="shared" si="1513"/>
        <v>0</v>
      </c>
      <c r="BB98" s="38">
        <f t="shared" si="1513"/>
        <v>0</v>
      </c>
    </row>
    <row r="99" spans="1:54" ht="15" hidden="1" customHeight="1" x14ac:dyDescent="0.2">
      <c r="B99" s="116"/>
      <c r="C99" s="117"/>
      <c r="D99" s="118"/>
      <c r="E99" s="119"/>
      <c r="F99" s="92"/>
      <c r="G99" s="190">
        <f t="shared" ref="G99" si="1514">IF(AND($B91=$B97,$B91&lt;&gt;"",$B91&lt;&gt;0),F97+G93,F97)</f>
        <v>18</v>
      </c>
      <c r="H99" s="121"/>
      <c r="I99" s="165">
        <f t="shared" si="1484"/>
        <v>0</v>
      </c>
      <c r="J99" s="195">
        <f t="shared" ref="J99" si="1515">IF($B97=$B91,COUNTIF(L99:R99,0),COUNTIF(L100:R100,0)+COUNTIF(L100:R100,""))</f>
        <v>7</v>
      </c>
      <c r="K99" s="39">
        <f t="shared" ref="K99:R99" si="1516">IF($B91=$B97,K100+K93,K100)</f>
        <v>0</v>
      </c>
      <c r="L99" s="40">
        <f t="shared" si="1516"/>
        <v>0</v>
      </c>
      <c r="M99" s="40">
        <f t="shared" si="1516"/>
        <v>0</v>
      </c>
      <c r="N99" s="40">
        <f t="shared" si="1516"/>
        <v>0</v>
      </c>
      <c r="O99" s="40">
        <f t="shared" si="1516"/>
        <v>0</v>
      </c>
      <c r="P99" s="41">
        <f t="shared" si="1516"/>
        <v>0</v>
      </c>
      <c r="Q99" s="42">
        <f t="shared" si="1516"/>
        <v>0</v>
      </c>
      <c r="R99" s="43">
        <f t="shared" si="1516"/>
        <v>0</v>
      </c>
      <c r="S99" s="195">
        <f t="shared" ref="S99" si="1517">IF($B97=$B91,COUNTIF(U99:AA99,0),COUNTIF(U100:AA100,0)+COUNTIF(U100:AA100,""))</f>
        <v>7</v>
      </c>
      <c r="T99" s="39">
        <f t="shared" ref="T99:AA99" si="1518">IF($B91=$B97,T100+T93,T100)</f>
        <v>0</v>
      </c>
      <c r="U99" s="40">
        <f t="shared" si="1518"/>
        <v>0</v>
      </c>
      <c r="V99" s="40">
        <f t="shared" si="1518"/>
        <v>0</v>
      </c>
      <c r="W99" s="40">
        <f t="shared" si="1518"/>
        <v>0</v>
      </c>
      <c r="X99" s="40">
        <f t="shared" si="1518"/>
        <v>0</v>
      </c>
      <c r="Y99" s="41">
        <f t="shared" si="1518"/>
        <v>0</v>
      </c>
      <c r="Z99" s="42">
        <f t="shared" si="1518"/>
        <v>0</v>
      </c>
      <c r="AA99" s="43">
        <f t="shared" si="1518"/>
        <v>0</v>
      </c>
      <c r="AB99" s="195">
        <f t="shared" ref="AB99" si="1519">IF($B97=$B91,COUNTIF(AD99:AJ99,0),COUNTIF(AD100:AJ100,0)+COUNTIF(AD100:AJ100,""))</f>
        <v>7</v>
      </c>
      <c r="AC99" s="39">
        <f t="shared" ref="AC99:AJ99" si="1520">IF($B91=$B97,AC100+AC93,AC100)</f>
        <v>0</v>
      </c>
      <c r="AD99" s="40">
        <f t="shared" si="1520"/>
        <v>0</v>
      </c>
      <c r="AE99" s="40">
        <f t="shared" si="1520"/>
        <v>0</v>
      </c>
      <c r="AF99" s="40">
        <f t="shared" si="1520"/>
        <v>0</v>
      </c>
      <c r="AG99" s="40">
        <f t="shared" si="1520"/>
        <v>0</v>
      </c>
      <c r="AH99" s="41">
        <f t="shared" si="1520"/>
        <v>0</v>
      </c>
      <c r="AI99" s="42">
        <f t="shared" si="1520"/>
        <v>0</v>
      </c>
      <c r="AJ99" s="43">
        <f t="shared" si="1520"/>
        <v>0</v>
      </c>
      <c r="AK99" s="195">
        <f t="shared" ref="AK99" si="1521">IF($B97=$B91,COUNTIF(AM99:AS99,0),COUNTIF(AM100:AS100,0)+COUNTIF(AM100:AS100,""))</f>
        <v>7</v>
      </c>
      <c r="AL99" s="39">
        <f t="shared" ref="AL99:AS99" si="1522">IF($B91=$B97,AL100+AL93,AL100)</f>
        <v>0</v>
      </c>
      <c r="AM99" s="40">
        <f t="shared" si="1522"/>
        <v>0</v>
      </c>
      <c r="AN99" s="40">
        <f t="shared" si="1522"/>
        <v>0</v>
      </c>
      <c r="AO99" s="40">
        <f t="shared" si="1522"/>
        <v>0</v>
      </c>
      <c r="AP99" s="40">
        <f t="shared" si="1522"/>
        <v>0</v>
      </c>
      <c r="AQ99" s="41">
        <f t="shared" si="1522"/>
        <v>0</v>
      </c>
      <c r="AR99" s="42">
        <f t="shared" si="1522"/>
        <v>0</v>
      </c>
      <c r="AS99" s="43">
        <f t="shared" si="1522"/>
        <v>0</v>
      </c>
      <c r="AT99" s="195">
        <f t="shared" ref="AT99" si="1523">IF($B97=$B91,COUNTIF(AV99:BB99,0),COUNTIF(AV100:BB100,0)+COUNTIF(AV100:BB100,""))</f>
        <v>7</v>
      </c>
      <c r="AU99" s="39">
        <f t="shared" ref="AU99:BB99" si="1524">IF($B91=$B97,AU100+AU93,AU100)</f>
        <v>0</v>
      </c>
      <c r="AV99" s="40">
        <f t="shared" si="1524"/>
        <v>0</v>
      </c>
      <c r="AW99" s="40">
        <f t="shared" si="1524"/>
        <v>0</v>
      </c>
      <c r="AX99" s="40">
        <f t="shared" si="1524"/>
        <v>0</v>
      </c>
      <c r="AY99" s="40">
        <f t="shared" si="1524"/>
        <v>0</v>
      </c>
      <c r="AZ99" s="41">
        <f t="shared" si="1524"/>
        <v>0</v>
      </c>
      <c r="BA99" s="42">
        <f t="shared" si="1524"/>
        <v>0</v>
      </c>
      <c r="BB99" s="43">
        <f t="shared" si="1524"/>
        <v>0</v>
      </c>
    </row>
    <row r="100" spans="1:54" ht="15.75" customHeight="1" x14ac:dyDescent="0.2">
      <c r="A100" s="1">
        <f t="shared" ref="A100" si="1525">A97</f>
        <v>0</v>
      </c>
      <c r="B100" s="313">
        <f t="shared" ref="B100" si="1526">B94+1</f>
        <v>14</v>
      </c>
      <c r="C100" s="314"/>
      <c r="D100" s="314"/>
      <c r="E100" s="314"/>
      <c r="F100" s="31"/>
      <c r="G100" s="183"/>
      <c r="H100" s="122">
        <f t="shared" ref="H100" si="1527">5-COUNTIF(AU97,0)-COUNTIF(AL97,0)-COUNTIF(AC97,0)-COUNTIF(T97,0)-COUNTIF(K97,0)</f>
        <v>0</v>
      </c>
      <c r="I100" s="165">
        <f t="shared" si="1484"/>
        <v>0</v>
      </c>
      <c r="J100" s="187">
        <f t="shared" ref="J100" si="1528">IF($B97=$B91,J94+IF($F97&lt;&gt;$G97,(K97+$G99-$G98)/$F97,K97/$F97),IF($F97&lt;&gt;G97,(K97+$G99-$G98)/$F97,K97/$F97))</f>
        <v>0</v>
      </c>
      <c r="K100" s="7">
        <f t="shared" ref="K100:K101" si="1529">SUM(L100:R100)</f>
        <v>0</v>
      </c>
      <c r="L100" s="26">
        <f t="shared" ref="L100:R100" si="1530">L97</f>
        <v>0</v>
      </c>
      <c r="M100" s="26">
        <f t="shared" si="1530"/>
        <v>0</v>
      </c>
      <c r="N100" s="26">
        <f t="shared" si="1530"/>
        <v>0</v>
      </c>
      <c r="O100" s="26">
        <f t="shared" si="1530"/>
        <v>0</v>
      </c>
      <c r="P100" s="26">
        <f t="shared" si="1530"/>
        <v>0</v>
      </c>
      <c r="Q100" s="29">
        <f t="shared" si="1530"/>
        <v>0</v>
      </c>
      <c r="R100" s="23">
        <f t="shared" si="1530"/>
        <v>0</v>
      </c>
      <c r="S100" s="187">
        <f t="shared" ref="S100" si="1531">IF($B97=$B91,S94+IF($F97&lt;&gt;$G97,(T97+$G99-$G98)/$F97,T97/$F97),IF($F97&lt;&gt;P97,(T97+$G99-$G98)/$F97,T97/$F97))</f>
        <v>0</v>
      </c>
      <c r="T100" s="7">
        <f t="shared" ref="T100:T101" si="1532">SUM(U100:AA100)</f>
        <v>0</v>
      </c>
      <c r="U100" s="26">
        <f t="shared" ref="U100:AA100" si="1533">U97</f>
        <v>0</v>
      </c>
      <c r="V100" s="26">
        <f t="shared" si="1533"/>
        <v>0</v>
      </c>
      <c r="W100" s="26">
        <f t="shared" si="1533"/>
        <v>0</v>
      </c>
      <c r="X100" s="26">
        <f t="shared" si="1533"/>
        <v>0</v>
      </c>
      <c r="Y100" s="113">
        <f t="shared" si="1533"/>
        <v>0</v>
      </c>
      <c r="Z100" s="29">
        <f t="shared" si="1533"/>
        <v>0</v>
      </c>
      <c r="AA100" s="23">
        <f t="shared" si="1533"/>
        <v>0</v>
      </c>
      <c r="AB100" s="187">
        <f t="shared" ref="AB100" si="1534">IF($B97=$B91,AB94+IF($F97&lt;&gt;$G97,(AC97+$G99-$G98)/$F97,AC97/$F97),IF($F97&lt;&gt;Y97,(AC97+$G99-$G98)/$F97,AC97/$F97))</f>
        <v>0</v>
      </c>
      <c r="AC100" s="7">
        <f t="shared" ref="AC100:AC101" si="1535">SUM(AD100:AJ100)</f>
        <v>0</v>
      </c>
      <c r="AD100" s="26">
        <f t="shared" ref="AD100:AJ100" si="1536">AD97</f>
        <v>0</v>
      </c>
      <c r="AE100" s="26">
        <f t="shared" si="1536"/>
        <v>0</v>
      </c>
      <c r="AF100" s="26">
        <f t="shared" si="1536"/>
        <v>0</v>
      </c>
      <c r="AG100" s="26">
        <f t="shared" si="1536"/>
        <v>0</v>
      </c>
      <c r="AH100" s="113">
        <f t="shared" si="1536"/>
        <v>0</v>
      </c>
      <c r="AI100" s="29">
        <f t="shared" si="1536"/>
        <v>0</v>
      </c>
      <c r="AJ100" s="23">
        <f t="shared" si="1536"/>
        <v>0</v>
      </c>
      <c r="AK100" s="187">
        <f t="shared" ref="AK100" si="1537">IF($B97=$B91,AK94+IF($F97&lt;&gt;$G97,(AL97+$G99-$G98)/$F97,AL97/$F97),IF($F97&lt;&gt;AH97,(AL97+$G99-$G98)/$F97,AL97/$F97))</f>
        <v>0</v>
      </c>
      <c r="AL100" s="7">
        <f t="shared" ref="AL100:AL101" si="1538">SUM(AM100:AS100)</f>
        <v>0</v>
      </c>
      <c r="AM100" s="26">
        <f t="shared" ref="AM100:AS100" si="1539">AM97</f>
        <v>0</v>
      </c>
      <c r="AN100" s="26">
        <f t="shared" si="1539"/>
        <v>0</v>
      </c>
      <c r="AO100" s="26">
        <f t="shared" si="1539"/>
        <v>0</v>
      </c>
      <c r="AP100" s="26">
        <f t="shared" si="1539"/>
        <v>0</v>
      </c>
      <c r="AQ100" s="113">
        <f t="shared" si="1539"/>
        <v>0</v>
      </c>
      <c r="AR100" s="29">
        <f t="shared" si="1539"/>
        <v>0</v>
      </c>
      <c r="AS100" s="23">
        <f t="shared" si="1539"/>
        <v>0</v>
      </c>
      <c r="AT100" s="187">
        <f t="shared" ref="AT100" si="1540">IF($B97=$B91,AT94+IF($F97&lt;&gt;$G97,(AU97+$G99-$G98)/$F97,AU97/$F97),IF($F97&lt;&gt;AQ97,(AU97+$G99-$G98)/$F97,AU97/$F97))</f>
        <v>0</v>
      </c>
      <c r="AU100" s="7">
        <f t="shared" ref="AU100:AU101" si="1541">SUM(AV100:BB100)</f>
        <v>0</v>
      </c>
      <c r="AV100" s="6">
        <f t="shared" ref="AV100" si="1542">IF(SUM($AM$9:$AS$9)=SUM($AV$9:$BB$9),AV97,IF(AND(SUM($AV$9:$BB$9)&gt;42,SUM($AV$9:$BB$9)&lt;49),AV97,0))</f>
        <v>0</v>
      </c>
      <c r="AW100" s="6">
        <f t="shared" ref="AW100:BB100" si="1543">IF(SUM($AM$9:$AS$9)=SUM($AV$9:$BB$9),AW97,IF(AND(SUM($AV$9:$BB$9)&gt;42,SUM($AV$9:$BB$9)&lt;49),AW97,0))</f>
        <v>0</v>
      </c>
      <c r="AX100" s="6">
        <f t="shared" si="1543"/>
        <v>0</v>
      </c>
      <c r="AY100" s="6">
        <f t="shared" si="1543"/>
        <v>0</v>
      </c>
      <c r="AZ100" s="26">
        <f t="shared" si="1543"/>
        <v>0</v>
      </c>
      <c r="BA100" s="29">
        <f t="shared" si="1543"/>
        <v>0</v>
      </c>
      <c r="BB100" s="23">
        <f t="shared" si="1543"/>
        <v>0</v>
      </c>
    </row>
    <row r="101" spans="1:54" ht="15.75" customHeight="1" x14ac:dyDescent="0.2">
      <c r="A101" s="1">
        <f t="shared" ref="A101:A102" si="1544">A100</f>
        <v>0</v>
      </c>
      <c r="B101" s="313"/>
      <c r="C101" s="314"/>
      <c r="D101" s="314"/>
      <c r="E101" s="314"/>
      <c r="F101" s="31"/>
      <c r="G101" s="183"/>
      <c r="H101" s="123">
        <f t="shared" ref="H101" si="1545">IF($B97=$B91,H95+F101,$F101)</f>
        <v>0</v>
      </c>
      <c r="I101" s="165">
        <f t="shared" si="1484"/>
        <v>0</v>
      </c>
      <c r="J101" s="141">
        <f t="shared" ref="J101" si="1546">IF($H100=0,0,IF($B91=$B97,IF($H102&gt;0,$H102+J95,K97+J95),IF($H102&gt;0,$H102,K97)))</f>
        <v>0</v>
      </c>
      <c r="K101" s="7">
        <f t="shared" si="1529"/>
        <v>0</v>
      </c>
      <c r="L101" s="6"/>
      <c r="M101" s="6"/>
      <c r="N101" s="6"/>
      <c r="O101" s="6"/>
      <c r="P101" s="26"/>
      <c r="Q101" s="29"/>
      <c r="R101" s="23"/>
      <c r="S101" s="141">
        <f t="shared" ref="S101" si="1547">IF($H100=0,0,IF($B91=$B97,IF($H102&gt;0,$H102+S95,T97+S95),IF($H102&gt;0,$H102,T97)))</f>
        <v>0</v>
      </c>
      <c r="T101" s="7">
        <f t="shared" si="1532"/>
        <v>0</v>
      </c>
      <c r="U101" s="6"/>
      <c r="V101" s="6"/>
      <c r="W101" s="6"/>
      <c r="X101" s="6"/>
      <c r="Y101" s="26"/>
      <c r="Z101" s="29"/>
      <c r="AA101" s="23"/>
      <c r="AB101" s="141">
        <f t="shared" ref="AB101" si="1548">IF($H100=0,0,IF($B91=$B97,IF($H102&gt;0,$H102+AB95,AC97+AB95),IF($H102&gt;0,$H102,AC97)))</f>
        <v>0</v>
      </c>
      <c r="AC101" s="7">
        <f t="shared" si="1535"/>
        <v>0</v>
      </c>
      <c r="AD101" s="6"/>
      <c r="AE101" s="6"/>
      <c r="AF101" s="6"/>
      <c r="AG101" s="6"/>
      <c r="AH101" s="26"/>
      <c r="AI101" s="29"/>
      <c r="AJ101" s="23"/>
      <c r="AK101" s="141">
        <f t="shared" ref="AK101" si="1549">IF($H100=0,0,IF($B91=$B97,IF($H102&gt;0,$H102+AK95,AL97+AK95),IF($H102&gt;0,$H102,AL97)))</f>
        <v>0</v>
      </c>
      <c r="AL101" s="7">
        <f t="shared" si="1538"/>
        <v>0</v>
      </c>
      <c r="AM101" s="6"/>
      <c r="AN101" s="6"/>
      <c r="AO101" s="6"/>
      <c r="AP101" s="6"/>
      <c r="AQ101" s="26"/>
      <c r="AR101" s="29"/>
      <c r="AS101" s="23"/>
      <c r="AT101" s="141">
        <f t="shared" ref="AT101" si="1550">IF($H100=0,0,IF($B91=$B97,IF($H102&gt;0,$H102+AT95,AU97+AT95),IF($H102&gt;0,$H102,AU97)))</f>
        <v>0</v>
      </c>
      <c r="AU101" s="7">
        <f t="shared" si="1541"/>
        <v>0</v>
      </c>
      <c r="AV101" s="6"/>
      <c r="AW101" s="6"/>
      <c r="AX101" s="6"/>
      <c r="AY101" s="6"/>
      <c r="AZ101" s="26"/>
      <c r="BA101" s="29"/>
      <c r="BB101" s="23"/>
    </row>
    <row r="102" spans="1:54" ht="18.75" customHeight="1" thickBot="1" x14ac:dyDescent="0.25">
      <c r="A102" s="1">
        <f t="shared" si="1544"/>
        <v>0</v>
      </c>
      <c r="B102" s="323" t="str">
        <f>IF(B97="",Wydruk!$AE$6,IF(J98=0,Wydruk!$AE$7,IF(AND(G98&lt;G99,B97&lt;&gt;$B103),Wydruk!$AE$13,IF(AND($B97=$B91,$B97&lt;&gt;$B103),IF(OR(OR(J102&lt;4,J102&gt;5),OR(S102&lt;4,S102&gt;5),OR(AB102&lt;4,AB102&gt;5),OR(AK102&lt;4,AK102&gt;5),OR(AND(AT102&lt;4,AT102&gt;0),AT102&gt;5)),Wydruk!$AE$8,Wydruk!$AE$9),IF($B97=$B103,IF($F101&lt;&gt;0,Wydruk!$AE$12,Wydruk!$AE$10),IF(OR(OR(J98&lt;4,J98&gt;5),OR(S98&lt;4,S98&gt;5),OR(AB98&lt;4,AB98&gt;5),OR(AK98&lt;4,AK98&gt;5),OR(AND(AT98&lt;4,AT98&gt;0),AT98&gt;5)),Wydruk!$AE$8,Wydruk!$AE$11))))))</f>
        <v>Uzupełnij liczby godzin tygodniowego planu</v>
      </c>
      <c r="C102" s="324"/>
      <c r="D102" s="324"/>
      <c r="E102" s="324"/>
      <c r="F102" s="173">
        <f>listopad!F102</f>
        <v>0</v>
      </c>
      <c r="G102" s="184">
        <f>listopad!G102</f>
        <v>0</v>
      </c>
      <c r="H102" s="191">
        <f t="shared" ref="H102" si="1551">IF(OR($G102=0,$F102=0,$G102="",$F102=""),0,$G102/$F102)</f>
        <v>0</v>
      </c>
      <c r="I102" s="193"/>
      <c r="J102" s="176">
        <f t="shared" ref="J102" si="1552">IF($B91=$B97,IF(L97+L92&gt;0,1,0)+IF(M97+M92&gt;0,1,0)+IF(N97+N92&gt;0,1,0)+IF(O97+O92&gt;0,1,0)+IF(P97+P92&gt;0,1,0)+IF(Q97+Q92&gt;0,1,0)+IF(R97+R92&gt;0,1,0),J98)</f>
        <v>0</v>
      </c>
      <c r="K102" s="133">
        <f t="shared" ref="K102" si="1553">IF(OR($B97=$B103,J102=0,(K98-Q102+O102)&lt;=0),0,(K98-Q102+O102)/J102)</f>
        <v>0</v>
      </c>
      <c r="L102" s="137">
        <f t="shared" ref="L102" si="1554">IF(K102*(7-J99)&lt;=0,0,K102*(7-J99))</f>
        <v>0</v>
      </c>
      <c r="M102" s="311">
        <f t="shared" ref="M102" si="1555">ROUND(IF(OR(K99-K102*(7-J99)+P102&lt;0,$B97=$B103,K102&lt;=0,K99=0),0,IF(K99-K102*(7-J99)+P102&gt;Q102-O102+P102,Q102-O102+P102,K99-K102*(7-J99)+P102)),1)</f>
        <v>0</v>
      </c>
      <c r="N102" s="312"/>
      <c r="O102" s="139">
        <f t="shared" ref="O102" si="1556">IF(OR($B97=$B103,J98=0),0,IF($B97=$B91,J97,$F97))</f>
        <v>0</v>
      </c>
      <c r="P102" s="30">
        <f t="shared" ref="P102" si="1557">IF(OR($B97=$B103,J102=0),0,$G99-$G98)</f>
        <v>0</v>
      </c>
      <c r="Q102" s="134">
        <f t="shared" ref="Q102" si="1558">IF(OR($B97=$B103,J102=0),0,J101)</f>
        <v>0</v>
      </c>
      <c r="R102" s="138">
        <f t="shared" ref="R102" si="1559">IF($B97=$B103,0,K99)</f>
        <v>0</v>
      </c>
      <c r="S102" s="176">
        <f t="shared" ref="S102" si="1560">IF($B91=$B97,IF(U97+U92&gt;0,1,0)+IF(V97+V92&gt;0,1,0)+IF(W97+W92&gt;0,1,0)+IF(X97+X92&gt;0,1,0)+IF(Y97+Y92&gt;0,1,0)+IF(Z97+Z92&gt;0,1,0)+IF(AA97+AA92&gt;0,1,0),S98)</f>
        <v>0</v>
      </c>
      <c r="T102" s="133">
        <f t="shared" ref="T102" si="1561">IF(OR($B97=$B103,S102=0,(T98-Z102+X102)&lt;=0),0,(T98-Z102+X102)/S102)</f>
        <v>0</v>
      </c>
      <c r="U102" s="137">
        <f t="shared" ref="U102" si="1562">IF(T102*(7-S99)&lt;=0,0,T102*(7-S99))</f>
        <v>0</v>
      </c>
      <c r="V102" s="311">
        <f t="shared" ref="V102" si="1563">ROUND(IF(OR(T99-T102*(7-S99)+Y102&lt;0,$B97=$B103,T102&lt;=0,T99=0),0,IF(T99-T102*(7-S99)+Y102&gt;Z102-X102+Y102,Z102-X102+Y102,T99-T102*(7-S99)+Y102)),1)</f>
        <v>0</v>
      </c>
      <c r="W102" s="312"/>
      <c r="X102" s="139">
        <f t="shared" ref="X102" si="1564">IF(OR($B97=$B103,S98=0),0,IF($B97=$B91,S97,$F97))</f>
        <v>0</v>
      </c>
      <c r="Y102" s="30">
        <f t="shared" ref="Y102" si="1565">IF(OR($B97=$B103,S102=0),0,$G99-$G98)</f>
        <v>0</v>
      </c>
      <c r="Z102" s="134">
        <f t="shared" ref="Z102" si="1566">IF(OR($B97=$B103,S102=0),0,S101)</f>
        <v>0</v>
      </c>
      <c r="AA102" s="138">
        <f t="shared" ref="AA102" si="1567">IF($B97=$B103,0,T99)</f>
        <v>0</v>
      </c>
      <c r="AB102" s="176">
        <f t="shared" ref="AB102" si="1568">IF($B91=$B97,IF(AD97+AD92&gt;0,1,0)+IF(AE97+AE92&gt;0,1,0)+IF(AF97+AF92&gt;0,1,0)+IF(AG97+AG92&gt;0,1,0)+IF(AH97+AH92&gt;0,1,0)+IF(AI97+AI92&gt;0,1,0)+IF(AJ97+AJ92&gt;0,1,0),AB98)</f>
        <v>0</v>
      </c>
      <c r="AC102" s="133">
        <f t="shared" ref="AC102" si="1569">IF(OR($B97=$B103,AB102=0,(AC98-AI102+AG102)&lt;=0),0,(AC98-AI102+AG102)/AB102)</f>
        <v>0</v>
      </c>
      <c r="AD102" s="137">
        <f t="shared" ref="AD102" si="1570">IF(AC102*(7-AB99)&lt;=0,0,AC102*(7-AB99))</f>
        <v>0</v>
      </c>
      <c r="AE102" s="311">
        <f t="shared" ref="AE102" si="1571">ROUND(IF(OR(AC99-AC102*(7-AB99)+AH102&lt;0,$B97=$B103,AC102&lt;=0,AC99=0),0,IF(AC99-AC102*(7-AB99)+AH102&gt;AI102-AG102+AH102,AI102-AG102+AH102,AC99-AC102*(7-AB99)+AH102)),1)</f>
        <v>0</v>
      </c>
      <c r="AF102" s="312"/>
      <c r="AG102" s="139">
        <f t="shared" ref="AG102" si="1572">IF(OR($B97=$B103,AB98=0),0,IF($B97=$B91,AB97,$F97))</f>
        <v>0</v>
      </c>
      <c r="AH102" s="30">
        <f t="shared" ref="AH102" si="1573">IF(OR($B97=$B103,AB102=0),0,$G99-$G98)</f>
        <v>0</v>
      </c>
      <c r="AI102" s="134">
        <f t="shared" ref="AI102" si="1574">IF(OR($B97=$B103,AB102=0),0,AB101)</f>
        <v>0</v>
      </c>
      <c r="AJ102" s="138">
        <f t="shared" ref="AJ102" si="1575">IF($B97=$B103,0,AC99)</f>
        <v>0</v>
      </c>
      <c r="AK102" s="176">
        <f t="shared" ref="AK102" si="1576">IF($B91=$B97,IF(AM97+AM92&gt;0,1,0)+IF(AN97+AN92&gt;0,1,0)+IF(AO97+AO92&gt;0,1,0)+IF(AP97+AP92&gt;0,1,0)+IF(AQ97+AQ92&gt;0,1,0)+IF(AR97+AR92&gt;0,1,0)+IF(AS97+AS92&gt;0,1,0),AK98)</f>
        <v>0</v>
      </c>
      <c r="AL102" s="133">
        <f t="shared" ref="AL102" si="1577">IF(OR($B97=$B103,AK102=0,(AL98-AR102+AP102)&lt;=0),0,(AL98-AR102+AP102)/AK102)</f>
        <v>0</v>
      </c>
      <c r="AM102" s="137">
        <f t="shared" ref="AM102" si="1578">IF(AL102*(7-AK99)&lt;=0,0,AL102*(7-AK99))</f>
        <v>0</v>
      </c>
      <c r="AN102" s="311">
        <f t="shared" ref="AN102" si="1579">ROUND(IF(OR(AL99-AL102*(7-AK99)+AQ102&lt;0,$B97=$B103,AL102&lt;=0,AL99=0),0,IF(AL99-AL102*(7-AK99)+AQ102&gt;AR102-AP102+AQ102,AR102-AP102+AQ102,AL99-AL102*(7-AK99)+AQ102)),1)</f>
        <v>0</v>
      </c>
      <c r="AO102" s="312"/>
      <c r="AP102" s="139">
        <f t="shared" ref="AP102" si="1580">IF(OR($B97=$B103,AK98=0),0,IF($B97=$B91,AK97,$F97))</f>
        <v>0</v>
      </c>
      <c r="AQ102" s="30">
        <f t="shared" ref="AQ102" si="1581">IF(OR($B97=$B103,AK102=0),0,$G99-$G98)</f>
        <v>0</v>
      </c>
      <c r="AR102" s="134">
        <f t="shared" ref="AR102" si="1582">IF(OR($B97=$B103,AK102=0),0,AK101)</f>
        <v>0</v>
      </c>
      <c r="AS102" s="138">
        <f t="shared" ref="AS102" si="1583">IF($B97=$B103,0,AL99)</f>
        <v>0</v>
      </c>
      <c r="AT102" s="176">
        <f t="shared" ref="AT102" si="1584">IF($B91=$B97,IF(AV97+AV92&gt;0,1,0)+IF(AW97+AW92&gt;0,1,0)+IF(AX97+AX92&gt;0,1,0)+IF(AY97+AY92&gt;0,1,0)+IF(AZ97+AZ92&gt;0,1,0)+IF(BA97+BA92&gt;0,1,0)+IF(BB97+BB92&gt;0,1,0),AT98)</f>
        <v>0</v>
      </c>
      <c r="AU102" s="133">
        <f t="shared" ref="AU102" si="1585">IF(OR($B97=$B103,AT102=0,(AU98-BA102+AY102)&lt;=0),0,(AU98-BA102+AY102)/AT102)</f>
        <v>0</v>
      </c>
      <c r="AV102" s="137">
        <f t="shared" ref="AV102" si="1586">IF(AU102*(7-AT99)&lt;=0,0,AU102*(7-AT99))</f>
        <v>0</v>
      </c>
      <c r="AW102" s="311">
        <f t="shared" ref="AW102" si="1587">ROUND(IF(OR(AU99-AU102*(7-AT99)+AZ102&lt;0,$B97=$B103,AU102&lt;=0,AU99=0),0,IF(AU99-AU102*(7-AT99)+AZ102&gt;BA102-AY102+AZ102,BA102-AY102+AZ102,AU99-AU102*(7-AT99)+AZ102)),1)</f>
        <v>0</v>
      </c>
      <c r="AX102" s="312"/>
      <c r="AY102" s="139">
        <f t="shared" ref="AY102" si="1588">IF(OR($B97=$B103,AT98=0),0,IF($B97=$B91,AT97,$F97))</f>
        <v>0</v>
      </c>
      <c r="AZ102" s="30">
        <f t="shared" ref="AZ102" si="1589">IF(OR($B97=$B103,AT102=0),0,$G99-$G98)</f>
        <v>0</v>
      </c>
      <c r="BA102" s="134">
        <f t="shared" ref="BA102" si="1590">IF(OR($B97=$B103,AT102=0),0,AT101)</f>
        <v>0</v>
      </c>
      <c r="BB102" s="138">
        <f t="shared" ref="BB102" si="1591">IF($B97=$B103,0,AU99)</f>
        <v>0</v>
      </c>
    </row>
    <row r="103" spans="1:54" ht="15.75" x14ac:dyDescent="0.2">
      <c r="A103" s="1">
        <f t="shared" ref="A103" si="1592">IF(B103="","1. Niewypełnione",B103)</f>
        <v>0</v>
      </c>
      <c r="B103" s="320">
        <f>listopad!B103</f>
        <v>0</v>
      </c>
      <c r="C103" s="321">
        <f>listopad!C103</f>
        <v>0</v>
      </c>
      <c r="D103" s="321">
        <f>listopad!D103</f>
        <v>0</v>
      </c>
      <c r="E103" s="321">
        <f>listopad!E103</f>
        <v>0</v>
      </c>
      <c r="F103" s="177">
        <f>listopad!F103</f>
        <v>18</v>
      </c>
      <c r="G103" s="185">
        <f>listopad!G103</f>
        <v>18</v>
      </c>
      <c r="H103" s="177"/>
      <c r="I103" s="192">
        <f t="shared" ref="I103:I107" si="1593">K103+T103+AC103+AL103+AU103</f>
        <v>0</v>
      </c>
      <c r="J103" s="186">
        <f t="shared" ref="J103" si="1594">IF(OR($B103=$B109,J106=0),0,ROUND((K104+P108)/J106,0))</f>
        <v>0</v>
      </c>
      <c r="K103" s="51">
        <f t="shared" ref="K103:K104" si="1595">SUM(L103:R103)</f>
        <v>0</v>
      </c>
      <c r="L103" s="52">
        <f>listopad!L103</f>
        <v>0</v>
      </c>
      <c r="M103" s="52">
        <f>listopad!M103</f>
        <v>0</v>
      </c>
      <c r="N103" s="52">
        <f>listopad!N103</f>
        <v>0</v>
      </c>
      <c r="O103" s="52">
        <f>listopad!O103</f>
        <v>0</v>
      </c>
      <c r="P103" s="53">
        <f>listopad!P103</f>
        <v>0</v>
      </c>
      <c r="Q103" s="54">
        <f>listopad!Q103</f>
        <v>0</v>
      </c>
      <c r="R103" s="55">
        <f>listopad!R103</f>
        <v>0</v>
      </c>
      <c r="S103" s="188">
        <f t="shared" ref="S103" si="1596">IF(OR($B103=$B109,S106=0),0,ROUND((T104+Y108)/S106,0))</f>
        <v>0</v>
      </c>
      <c r="T103" s="51">
        <f t="shared" ref="T103:T104" si="1597">SUM(U103:AA103)</f>
        <v>0</v>
      </c>
      <c r="U103" s="52">
        <f>listopad!U103</f>
        <v>0</v>
      </c>
      <c r="V103" s="52">
        <f>listopad!V103</f>
        <v>0</v>
      </c>
      <c r="W103" s="52">
        <f>listopad!W103</f>
        <v>0</v>
      </c>
      <c r="X103" s="52">
        <f>listopad!X103</f>
        <v>0</v>
      </c>
      <c r="Y103" s="53">
        <f>listopad!Y103</f>
        <v>0</v>
      </c>
      <c r="Z103" s="54">
        <f>listopad!Z103</f>
        <v>0</v>
      </c>
      <c r="AA103" s="55">
        <f>listopad!AA103</f>
        <v>0</v>
      </c>
      <c r="AB103" s="188">
        <f t="shared" ref="AB103" si="1598">IF(OR($B103=$B109,AB106=0),0,ROUND((AC104+AH108)/AB106,0))</f>
        <v>0</v>
      </c>
      <c r="AC103" s="51">
        <f t="shared" ref="AC103:AC104" si="1599">SUM(AD103:AJ103)</f>
        <v>0</v>
      </c>
      <c r="AD103" s="52">
        <f>listopad!AD103</f>
        <v>0</v>
      </c>
      <c r="AE103" s="52">
        <f>listopad!AE103</f>
        <v>0</v>
      </c>
      <c r="AF103" s="52">
        <f>listopad!AF103</f>
        <v>0</v>
      </c>
      <c r="AG103" s="52">
        <f>listopad!AG103</f>
        <v>0</v>
      </c>
      <c r="AH103" s="53">
        <f>listopad!AH103</f>
        <v>0</v>
      </c>
      <c r="AI103" s="54">
        <f>listopad!AI103</f>
        <v>0</v>
      </c>
      <c r="AJ103" s="55">
        <f>listopad!AJ103</f>
        <v>0</v>
      </c>
      <c r="AK103" s="188">
        <f t="shared" ref="AK103" si="1600">IF(OR($B103=$B109,AK106=0),0,ROUND((AL104+AQ108)/AK106,0))</f>
        <v>0</v>
      </c>
      <c r="AL103" s="51">
        <f t="shared" ref="AL103:AL104" si="1601">SUM(AM103:AS103)</f>
        <v>0</v>
      </c>
      <c r="AM103" s="52">
        <f>listopad!AM103</f>
        <v>0</v>
      </c>
      <c r="AN103" s="52">
        <f>listopad!AN103</f>
        <v>0</v>
      </c>
      <c r="AO103" s="52">
        <f>listopad!AO103</f>
        <v>0</v>
      </c>
      <c r="AP103" s="52">
        <f>listopad!AP103</f>
        <v>0</v>
      </c>
      <c r="AQ103" s="53">
        <f>listopad!AQ103</f>
        <v>0</v>
      </c>
      <c r="AR103" s="54">
        <f>listopad!AR103</f>
        <v>0</v>
      </c>
      <c r="AS103" s="55">
        <f>listopad!AS103</f>
        <v>0</v>
      </c>
      <c r="AT103" s="188">
        <f t="shared" ref="AT103" si="1602">IF(OR($B103=$B109,AT106=0),0,ROUND((AU104+AZ108)/AT106,0))</f>
        <v>0</v>
      </c>
      <c r="AU103" s="51">
        <f t="shared" ref="AU103:AU104" si="1603">SUM(AV103:BB103)</f>
        <v>0</v>
      </c>
      <c r="AV103" s="52">
        <f t="shared" ref="AV103" si="1604">IF(SUM($AM$9:$AS$9)=SUM($AV$9:$BB$9),AM103,IF(AND(SUM($AV$9:$BB$9)&gt;42,SUM($AV$9:$BB$9)&lt;49),AM103,0))</f>
        <v>0</v>
      </c>
      <c r="AW103" s="52">
        <f t="shared" ref="AW103" si="1605">IF(SUM($AM$9:$AS$9)=SUM($AV$9:$BB$9),AN103,IF(AND(SUM($AV$9:$BB$9)&gt;42,SUM($AV$9:$BB$9)&lt;49),AN103,0))</f>
        <v>0</v>
      </c>
      <c r="AX103" s="52">
        <f t="shared" ref="AX103" si="1606">IF(SUM($AM$9:$AS$9)=SUM($AV$9:$BB$9),AO103,IF(AND(SUM($AV$9:$BB$9)&gt;42,SUM($AV$9:$BB$9)&lt;49),AO103,0))</f>
        <v>0</v>
      </c>
      <c r="AY103" s="52">
        <f t="shared" ref="AY103" si="1607">IF(SUM($AM$9:$AS$9)=SUM($AV$9:$BB$9),AP103,IF(AND(SUM($AV$9:$BB$9)&gt;42,SUM($AV$9:$BB$9)&lt;49),AP103,0))</f>
        <v>0</v>
      </c>
      <c r="AZ103" s="53">
        <f t="shared" ref="AZ103" si="1608">IF(SUM($AM$9:$AS$9)=SUM($AV$9:$BB$9),AQ103,IF(AND(SUM($AV$9:$BB$9)&gt;42,SUM($AV$9:$BB$9)&lt;49),AQ103,0))</f>
        <v>0</v>
      </c>
      <c r="BA103" s="54">
        <f t="shared" ref="BA103" si="1609">IF(SUM($AM$9:$AS$9)=SUM($AV$9:$BB$9),AR103,IF(AND(SUM($AV$9:$BB$9)&gt;42,SUM($AV$9:$BB$9)&lt;49),AR103,0))</f>
        <v>0</v>
      </c>
      <c r="BB103" s="55">
        <f t="shared" ref="BB103" si="1610">IF(SUM($AM$9:$AS$9)=SUM($AV$9:$BB$9),AS103,IF(AND(SUM($AV$9:$BB$9)&gt;42,SUM($AV$9:$BB$9)&lt;49),AS103,0))</f>
        <v>0</v>
      </c>
    </row>
    <row r="104" spans="1:54" ht="12.75" hidden="1" customHeight="1" x14ac:dyDescent="0.2">
      <c r="B104" s="93"/>
      <c r="C104" s="94"/>
      <c r="D104" s="95"/>
      <c r="E104" s="115"/>
      <c r="F104" s="140" t="b">
        <f t="shared" ref="F104" si="1611">IF($B97=$B103,OR(F98,G103&lt;F103),G103&lt;F103)</f>
        <v>0</v>
      </c>
      <c r="G104" s="189">
        <f t="shared" ref="G104" si="1612">IF(AND($B97=$B103,$B97&lt;&gt;"",$B97&lt;&gt;0),G103+G98,G103)</f>
        <v>18</v>
      </c>
      <c r="H104" s="120"/>
      <c r="I104" s="165">
        <f t="shared" si="1593"/>
        <v>0</v>
      </c>
      <c r="J104" s="194">
        <f t="shared" ref="J104" si="1613">7-COUNTIF(L103:R103,0)-COUNTIF(L103:R103,"")</f>
        <v>0</v>
      </c>
      <c r="K104" s="22">
        <f t="shared" si="1595"/>
        <v>0</v>
      </c>
      <c r="L104" s="35">
        <f t="shared" ref="L104:R104" si="1614">IF($B97=$B103,L103+L98,L103)</f>
        <v>0</v>
      </c>
      <c r="M104" s="35">
        <f t="shared" si="1614"/>
        <v>0</v>
      </c>
      <c r="N104" s="35">
        <f t="shared" si="1614"/>
        <v>0</v>
      </c>
      <c r="O104" s="35">
        <f t="shared" si="1614"/>
        <v>0</v>
      </c>
      <c r="P104" s="36">
        <f t="shared" si="1614"/>
        <v>0</v>
      </c>
      <c r="Q104" s="37">
        <f t="shared" si="1614"/>
        <v>0</v>
      </c>
      <c r="R104" s="38">
        <f t="shared" si="1614"/>
        <v>0</v>
      </c>
      <c r="S104" s="194">
        <f t="shared" ref="S104" si="1615">7-COUNTIF(U103:AA103,0)-COUNTIF(U103:AA103,"")</f>
        <v>0</v>
      </c>
      <c r="T104" s="22">
        <f t="shared" si="1597"/>
        <v>0</v>
      </c>
      <c r="U104" s="35">
        <f t="shared" ref="U104:AA104" si="1616">IF($B97=$B103,U103+U98,U103)</f>
        <v>0</v>
      </c>
      <c r="V104" s="35">
        <f t="shared" si="1616"/>
        <v>0</v>
      </c>
      <c r="W104" s="35">
        <f t="shared" si="1616"/>
        <v>0</v>
      </c>
      <c r="X104" s="35">
        <f t="shared" si="1616"/>
        <v>0</v>
      </c>
      <c r="Y104" s="36">
        <f t="shared" si="1616"/>
        <v>0</v>
      </c>
      <c r="Z104" s="37">
        <f t="shared" si="1616"/>
        <v>0</v>
      </c>
      <c r="AA104" s="38">
        <f t="shared" si="1616"/>
        <v>0</v>
      </c>
      <c r="AB104" s="194">
        <f t="shared" ref="AB104" si="1617">7-COUNTIF(AD103:AJ103,0)-COUNTIF(AD103:AJ103,"")</f>
        <v>0</v>
      </c>
      <c r="AC104" s="22">
        <f t="shared" si="1599"/>
        <v>0</v>
      </c>
      <c r="AD104" s="35">
        <f t="shared" ref="AD104:AJ104" si="1618">IF($B97=$B103,AD103+AD98,AD103)</f>
        <v>0</v>
      </c>
      <c r="AE104" s="35">
        <f t="shared" si="1618"/>
        <v>0</v>
      </c>
      <c r="AF104" s="35">
        <f t="shared" si="1618"/>
        <v>0</v>
      </c>
      <c r="AG104" s="35">
        <f t="shared" si="1618"/>
        <v>0</v>
      </c>
      <c r="AH104" s="36">
        <f t="shared" si="1618"/>
        <v>0</v>
      </c>
      <c r="AI104" s="37">
        <f t="shared" si="1618"/>
        <v>0</v>
      </c>
      <c r="AJ104" s="38">
        <f t="shared" si="1618"/>
        <v>0</v>
      </c>
      <c r="AK104" s="194">
        <f t="shared" ref="AK104" si="1619">7-COUNTIF(AM103:AS103,0)-COUNTIF(AM103:AS103,"")</f>
        <v>0</v>
      </c>
      <c r="AL104" s="22">
        <f t="shared" si="1601"/>
        <v>0</v>
      </c>
      <c r="AM104" s="35">
        <f t="shared" ref="AM104:AS104" si="1620">IF($B97=$B103,AM103+AM98,AM103)</f>
        <v>0</v>
      </c>
      <c r="AN104" s="35">
        <f t="shared" si="1620"/>
        <v>0</v>
      </c>
      <c r="AO104" s="35">
        <f t="shared" si="1620"/>
        <v>0</v>
      </c>
      <c r="AP104" s="35">
        <f t="shared" si="1620"/>
        <v>0</v>
      </c>
      <c r="AQ104" s="36">
        <f t="shared" si="1620"/>
        <v>0</v>
      </c>
      <c r="AR104" s="37">
        <f t="shared" si="1620"/>
        <v>0</v>
      </c>
      <c r="AS104" s="38">
        <f t="shared" si="1620"/>
        <v>0</v>
      </c>
      <c r="AT104" s="194">
        <f t="shared" ref="AT104" si="1621">7-COUNTIF(AV103:BB103,0)-COUNTIF(AV103:BB103,"")</f>
        <v>0</v>
      </c>
      <c r="AU104" s="22">
        <f t="shared" si="1603"/>
        <v>0</v>
      </c>
      <c r="AV104" s="35">
        <f t="shared" ref="AV104:BB104" si="1622">IF($B97=$B103,AV103+AV98,AV103)</f>
        <v>0</v>
      </c>
      <c r="AW104" s="35">
        <f t="shared" si="1622"/>
        <v>0</v>
      </c>
      <c r="AX104" s="35">
        <f t="shared" si="1622"/>
        <v>0</v>
      </c>
      <c r="AY104" s="35">
        <f t="shared" si="1622"/>
        <v>0</v>
      </c>
      <c r="AZ104" s="36">
        <f t="shared" si="1622"/>
        <v>0</v>
      </c>
      <c r="BA104" s="37">
        <f t="shared" si="1622"/>
        <v>0</v>
      </c>
      <c r="BB104" s="38">
        <f t="shared" si="1622"/>
        <v>0</v>
      </c>
    </row>
    <row r="105" spans="1:54" ht="15" hidden="1" customHeight="1" x14ac:dyDescent="0.2">
      <c r="B105" s="116"/>
      <c r="C105" s="117"/>
      <c r="D105" s="118"/>
      <c r="E105" s="119"/>
      <c r="F105" s="92"/>
      <c r="G105" s="190">
        <f t="shared" ref="G105" si="1623">IF(AND($B97=$B103,$B97&lt;&gt;"",$B97&lt;&gt;0),F103+G99,F103)</f>
        <v>18</v>
      </c>
      <c r="H105" s="121"/>
      <c r="I105" s="165">
        <f t="shared" si="1593"/>
        <v>0</v>
      </c>
      <c r="J105" s="195">
        <f t="shared" ref="J105" si="1624">IF($B103=$B97,COUNTIF(L105:R105,0),COUNTIF(L106:R106,0)+COUNTIF(L106:R106,""))</f>
        <v>7</v>
      </c>
      <c r="K105" s="39">
        <f t="shared" ref="K105:R105" si="1625">IF($B97=$B103,K106+K99,K106)</f>
        <v>0</v>
      </c>
      <c r="L105" s="40">
        <f t="shared" si="1625"/>
        <v>0</v>
      </c>
      <c r="M105" s="40">
        <f t="shared" si="1625"/>
        <v>0</v>
      </c>
      <c r="N105" s="40">
        <f t="shared" si="1625"/>
        <v>0</v>
      </c>
      <c r="O105" s="40">
        <f t="shared" si="1625"/>
        <v>0</v>
      </c>
      <c r="P105" s="41">
        <f t="shared" si="1625"/>
        <v>0</v>
      </c>
      <c r="Q105" s="42">
        <f t="shared" si="1625"/>
        <v>0</v>
      </c>
      <c r="R105" s="43">
        <f t="shared" si="1625"/>
        <v>0</v>
      </c>
      <c r="S105" s="195">
        <f t="shared" ref="S105" si="1626">IF($B103=$B97,COUNTIF(U105:AA105,0),COUNTIF(U106:AA106,0)+COUNTIF(U106:AA106,""))</f>
        <v>7</v>
      </c>
      <c r="T105" s="39">
        <f t="shared" ref="T105:AA105" si="1627">IF($B97=$B103,T106+T99,T106)</f>
        <v>0</v>
      </c>
      <c r="U105" s="40">
        <f t="shared" si="1627"/>
        <v>0</v>
      </c>
      <c r="V105" s="40">
        <f t="shared" si="1627"/>
        <v>0</v>
      </c>
      <c r="W105" s="40">
        <f t="shared" si="1627"/>
        <v>0</v>
      </c>
      <c r="X105" s="40">
        <f t="shared" si="1627"/>
        <v>0</v>
      </c>
      <c r="Y105" s="41">
        <f t="shared" si="1627"/>
        <v>0</v>
      </c>
      <c r="Z105" s="42">
        <f t="shared" si="1627"/>
        <v>0</v>
      </c>
      <c r="AA105" s="43">
        <f t="shared" si="1627"/>
        <v>0</v>
      </c>
      <c r="AB105" s="195">
        <f t="shared" ref="AB105" si="1628">IF($B103=$B97,COUNTIF(AD105:AJ105,0),COUNTIF(AD106:AJ106,0)+COUNTIF(AD106:AJ106,""))</f>
        <v>7</v>
      </c>
      <c r="AC105" s="39">
        <f t="shared" ref="AC105:AJ105" si="1629">IF($B97=$B103,AC106+AC99,AC106)</f>
        <v>0</v>
      </c>
      <c r="AD105" s="40">
        <f t="shared" si="1629"/>
        <v>0</v>
      </c>
      <c r="AE105" s="40">
        <f t="shared" si="1629"/>
        <v>0</v>
      </c>
      <c r="AF105" s="40">
        <f t="shared" si="1629"/>
        <v>0</v>
      </c>
      <c r="AG105" s="40">
        <f t="shared" si="1629"/>
        <v>0</v>
      </c>
      <c r="AH105" s="41">
        <f t="shared" si="1629"/>
        <v>0</v>
      </c>
      <c r="AI105" s="42">
        <f t="shared" si="1629"/>
        <v>0</v>
      </c>
      <c r="AJ105" s="43">
        <f t="shared" si="1629"/>
        <v>0</v>
      </c>
      <c r="AK105" s="195">
        <f t="shared" ref="AK105" si="1630">IF($B103=$B97,COUNTIF(AM105:AS105,0),COUNTIF(AM106:AS106,0)+COUNTIF(AM106:AS106,""))</f>
        <v>7</v>
      </c>
      <c r="AL105" s="39">
        <f t="shared" ref="AL105:AS105" si="1631">IF($B97=$B103,AL106+AL99,AL106)</f>
        <v>0</v>
      </c>
      <c r="AM105" s="40">
        <f t="shared" si="1631"/>
        <v>0</v>
      </c>
      <c r="AN105" s="40">
        <f t="shared" si="1631"/>
        <v>0</v>
      </c>
      <c r="AO105" s="40">
        <f t="shared" si="1631"/>
        <v>0</v>
      </c>
      <c r="AP105" s="40">
        <f t="shared" si="1631"/>
        <v>0</v>
      </c>
      <c r="AQ105" s="41">
        <f t="shared" si="1631"/>
        <v>0</v>
      </c>
      <c r="AR105" s="42">
        <f t="shared" si="1631"/>
        <v>0</v>
      </c>
      <c r="AS105" s="43">
        <f t="shared" si="1631"/>
        <v>0</v>
      </c>
      <c r="AT105" s="195">
        <f t="shared" ref="AT105" si="1632">IF($B103=$B97,COUNTIF(AV105:BB105,0),COUNTIF(AV106:BB106,0)+COUNTIF(AV106:BB106,""))</f>
        <v>7</v>
      </c>
      <c r="AU105" s="39">
        <f t="shared" ref="AU105:BB105" si="1633">IF($B97=$B103,AU106+AU99,AU106)</f>
        <v>0</v>
      </c>
      <c r="AV105" s="40">
        <f t="shared" si="1633"/>
        <v>0</v>
      </c>
      <c r="AW105" s="40">
        <f t="shared" si="1633"/>
        <v>0</v>
      </c>
      <c r="AX105" s="40">
        <f t="shared" si="1633"/>
        <v>0</v>
      </c>
      <c r="AY105" s="40">
        <f t="shared" si="1633"/>
        <v>0</v>
      </c>
      <c r="AZ105" s="41">
        <f t="shared" si="1633"/>
        <v>0</v>
      </c>
      <c r="BA105" s="42">
        <f t="shared" si="1633"/>
        <v>0</v>
      </c>
      <c r="BB105" s="43">
        <f t="shared" si="1633"/>
        <v>0</v>
      </c>
    </row>
    <row r="106" spans="1:54" ht="15.75" customHeight="1" x14ac:dyDescent="0.2">
      <c r="A106" s="1">
        <f t="shared" ref="A106" si="1634">A103</f>
        <v>0</v>
      </c>
      <c r="B106" s="313">
        <f t="shared" ref="B106" si="1635">B100+1</f>
        <v>15</v>
      </c>
      <c r="C106" s="314"/>
      <c r="D106" s="314"/>
      <c r="E106" s="314"/>
      <c r="F106" s="31"/>
      <c r="G106" s="183"/>
      <c r="H106" s="122">
        <f t="shared" ref="H106" si="1636">5-COUNTIF(AU103,0)-COUNTIF(AL103,0)-COUNTIF(AC103,0)-COUNTIF(T103,0)-COUNTIF(K103,0)</f>
        <v>0</v>
      </c>
      <c r="I106" s="165">
        <f t="shared" si="1593"/>
        <v>0</v>
      </c>
      <c r="J106" s="187">
        <f t="shared" ref="J106" si="1637">IF($B103=$B97,J100+IF($F103&lt;&gt;$G103,(K103+$G105-$G104)/$F103,K103/$F103),IF($F103&lt;&gt;G103,(K103+$G105-$G104)/$F103,K103/$F103))</f>
        <v>0</v>
      </c>
      <c r="K106" s="7">
        <f t="shared" ref="K106:K107" si="1638">SUM(L106:R106)</f>
        <v>0</v>
      </c>
      <c r="L106" s="26">
        <f t="shared" ref="L106:R106" si="1639">L103</f>
        <v>0</v>
      </c>
      <c r="M106" s="26">
        <f t="shared" si="1639"/>
        <v>0</v>
      </c>
      <c r="N106" s="26">
        <f t="shared" si="1639"/>
        <v>0</v>
      </c>
      <c r="O106" s="26">
        <f t="shared" si="1639"/>
        <v>0</v>
      </c>
      <c r="P106" s="26">
        <f t="shared" si="1639"/>
        <v>0</v>
      </c>
      <c r="Q106" s="29">
        <f t="shared" si="1639"/>
        <v>0</v>
      </c>
      <c r="R106" s="23">
        <f t="shared" si="1639"/>
        <v>0</v>
      </c>
      <c r="S106" s="187">
        <f t="shared" ref="S106" si="1640">IF($B103=$B97,S100+IF($F103&lt;&gt;$G103,(T103+$G105-$G104)/$F103,T103/$F103),IF($F103&lt;&gt;P103,(T103+$G105-$G104)/$F103,T103/$F103))</f>
        <v>0</v>
      </c>
      <c r="T106" s="7">
        <f t="shared" ref="T106:T107" si="1641">SUM(U106:AA106)</f>
        <v>0</v>
      </c>
      <c r="U106" s="26">
        <f t="shared" ref="U106:AA106" si="1642">U103</f>
        <v>0</v>
      </c>
      <c r="V106" s="26">
        <f t="shared" si="1642"/>
        <v>0</v>
      </c>
      <c r="W106" s="26">
        <f t="shared" si="1642"/>
        <v>0</v>
      </c>
      <c r="X106" s="26">
        <f t="shared" si="1642"/>
        <v>0</v>
      </c>
      <c r="Y106" s="113">
        <f t="shared" si="1642"/>
        <v>0</v>
      </c>
      <c r="Z106" s="29">
        <f t="shared" si="1642"/>
        <v>0</v>
      </c>
      <c r="AA106" s="23">
        <f t="shared" si="1642"/>
        <v>0</v>
      </c>
      <c r="AB106" s="187">
        <f t="shared" ref="AB106" si="1643">IF($B103=$B97,AB100+IF($F103&lt;&gt;$G103,(AC103+$G105-$G104)/$F103,AC103/$F103),IF($F103&lt;&gt;Y103,(AC103+$G105-$G104)/$F103,AC103/$F103))</f>
        <v>0</v>
      </c>
      <c r="AC106" s="7">
        <f t="shared" ref="AC106:AC107" si="1644">SUM(AD106:AJ106)</f>
        <v>0</v>
      </c>
      <c r="AD106" s="26">
        <f t="shared" ref="AD106:AJ106" si="1645">AD103</f>
        <v>0</v>
      </c>
      <c r="AE106" s="26">
        <f t="shared" si="1645"/>
        <v>0</v>
      </c>
      <c r="AF106" s="26">
        <f t="shared" si="1645"/>
        <v>0</v>
      </c>
      <c r="AG106" s="26">
        <f t="shared" si="1645"/>
        <v>0</v>
      </c>
      <c r="AH106" s="113">
        <f t="shared" si="1645"/>
        <v>0</v>
      </c>
      <c r="AI106" s="29">
        <f t="shared" si="1645"/>
        <v>0</v>
      </c>
      <c r="AJ106" s="23">
        <f t="shared" si="1645"/>
        <v>0</v>
      </c>
      <c r="AK106" s="187">
        <f t="shared" ref="AK106" si="1646">IF($B103=$B97,AK100+IF($F103&lt;&gt;$G103,(AL103+$G105-$G104)/$F103,AL103/$F103),IF($F103&lt;&gt;AH103,(AL103+$G105-$G104)/$F103,AL103/$F103))</f>
        <v>0</v>
      </c>
      <c r="AL106" s="7">
        <f t="shared" ref="AL106:AL107" si="1647">SUM(AM106:AS106)</f>
        <v>0</v>
      </c>
      <c r="AM106" s="26">
        <f t="shared" ref="AM106:AS106" si="1648">AM103</f>
        <v>0</v>
      </c>
      <c r="AN106" s="26">
        <f t="shared" si="1648"/>
        <v>0</v>
      </c>
      <c r="AO106" s="26">
        <f t="shared" si="1648"/>
        <v>0</v>
      </c>
      <c r="AP106" s="26">
        <f t="shared" si="1648"/>
        <v>0</v>
      </c>
      <c r="AQ106" s="113">
        <f t="shared" si="1648"/>
        <v>0</v>
      </c>
      <c r="AR106" s="29">
        <f t="shared" si="1648"/>
        <v>0</v>
      </c>
      <c r="AS106" s="23">
        <f t="shared" si="1648"/>
        <v>0</v>
      </c>
      <c r="AT106" s="187">
        <f t="shared" ref="AT106" si="1649">IF($B103=$B97,AT100+IF($F103&lt;&gt;$G103,(AU103+$G105-$G104)/$F103,AU103/$F103),IF($F103&lt;&gt;AQ103,(AU103+$G105-$G104)/$F103,AU103/$F103))</f>
        <v>0</v>
      </c>
      <c r="AU106" s="7">
        <f t="shared" ref="AU106:AU107" si="1650">SUM(AV106:BB106)</f>
        <v>0</v>
      </c>
      <c r="AV106" s="6">
        <f t="shared" ref="AV106" si="1651">IF(SUM($AM$9:$AS$9)=SUM($AV$9:$BB$9),AV103,IF(AND(SUM($AV$9:$BB$9)&gt;42,SUM($AV$9:$BB$9)&lt;49),AV103,0))</f>
        <v>0</v>
      </c>
      <c r="AW106" s="6">
        <f t="shared" ref="AW106:BB106" si="1652">IF(SUM($AM$9:$AS$9)=SUM($AV$9:$BB$9),AW103,IF(AND(SUM($AV$9:$BB$9)&gt;42,SUM($AV$9:$BB$9)&lt;49),AW103,0))</f>
        <v>0</v>
      </c>
      <c r="AX106" s="6">
        <f t="shared" si="1652"/>
        <v>0</v>
      </c>
      <c r="AY106" s="6">
        <f t="shared" si="1652"/>
        <v>0</v>
      </c>
      <c r="AZ106" s="26">
        <f t="shared" si="1652"/>
        <v>0</v>
      </c>
      <c r="BA106" s="29">
        <f t="shared" si="1652"/>
        <v>0</v>
      </c>
      <c r="BB106" s="23">
        <f t="shared" si="1652"/>
        <v>0</v>
      </c>
    </row>
    <row r="107" spans="1:54" ht="15.75" customHeight="1" x14ac:dyDescent="0.2">
      <c r="A107" s="1">
        <f t="shared" ref="A107:A108" si="1653">A106</f>
        <v>0</v>
      </c>
      <c r="B107" s="313"/>
      <c r="C107" s="314"/>
      <c r="D107" s="314"/>
      <c r="E107" s="314"/>
      <c r="F107" s="31"/>
      <c r="G107" s="183"/>
      <c r="H107" s="123">
        <f t="shared" ref="H107" si="1654">IF($B103=$B97,H101+F107,$F107)</f>
        <v>0</v>
      </c>
      <c r="I107" s="165">
        <f t="shared" si="1593"/>
        <v>0</v>
      </c>
      <c r="J107" s="141">
        <f t="shared" ref="J107" si="1655">IF($H106=0,0,IF($B97=$B103,IF($H108&gt;0,$H108+J101,K103+J101),IF($H108&gt;0,$H108,K103)))</f>
        <v>0</v>
      </c>
      <c r="K107" s="7">
        <f t="shared" si="1638"/>
        <v>0</v>
      </c>
      <c r="L107" s="6"/>
      <c r="M107" s="6"/>
      <c r="N107" s="6"/>
      <c r="O107" s="6"/>
      <c r="P107" s="26"/>
      <c r="Q107" s="29"/>
      <c r="R107" s="23"/>
      <c r="S107" s="141">
        <f t="shared" ref="S107" si="1656">IF($H106=0,0,IF($B97=$B103,IF($H108&gt;0,$H108+S101,T103+S101),IF($H108&gt;0,$H108,T103)))</f>
        <v>0</v>
      </c>
      <c r="T107" s="7">
        <f t="shared" si="1641"/>
        <v>0</v>
      </c>
      <c r="U107" s="6"/>
      <c r="V107" s="6"/>
      <c r="W107" s="6"/>
      <c r="X107" s="6"/>
      <c r="Y107" s="26"/>
      <c r="Z107" s="29"/>
      <c r="AA107" s="23"/>
      <c r="AB107" s="141">
        <f t="shared" ref="AB107" si="1657">IF($H106=0,0,IF($B97=$B103,IF($H108&gt;0,$H108+AB101,AC103+AB101),IF($H108&gt;0,$H108,AC103)))</f>
        <v>0</v>
      </c>
      <c r="AC107" s="7">
        <f t="shared" si="1644"/>
        <v>0</v>
      </c>
      <c r="AD107" s="6"/>
      <c r="AE107" s="6"/>
      <c r="AF107" s="6"/>
      <c r="AG107" s="6"/>
      <c r="AH107" s="26"/>
      <c r="AI107" s="29"/>
      <c r="AJ107" s="23"/>
      <c r="AK107" s="141">
        <f t="shared" ref="AK107" si="1658">IF($H106=0,0,IF($B97=$B103,IF($H108&gt;0,$H108+AK101,AL103+AK101),IF($H108&gt;0,$H108,AL103)))</f>
        <v>0</v>
      </c>
      <c r="AL107" s="7">
        <f t="shared" si="1647"/>
        <v>0</v>
      </c>
      <c r="AM107" s="6"/>
      <c r="AN107" s="6"/>
      <c r="AO107" s="6"/>
      <c r="AP107" s="6"/>
      <c r="AQ107" s="26"/>
      <c r="AR107" s="29"/>
      <c r="AS107" s="23"/>
      <c r="AT107" s="141">
        <f t="shared" ref="AT107" si="1659">IF($H106=0,0,IF($B97=$B103,IF($H108&gt;0,$H108+AT101,AU103+AT101),IF($H108&gt;0,$H108,AU103)))</f>
        <v>0</v>
      </c>
      <c r="AU107" s="7">
        <f t="shared" si="1650"/>
        <v>0</v>
      </c>
      <c r="AV107" s="6"/>
      <c r="AW107" s="6"/>
      <c r="AX107" s="6"/>
      <c r="AY107" s="6"/>
      <c r="AZ107" s="26"/>
      <c r="BA107" s="29"/>
      <c r="BB107" s="23"/>
    </row>
    <row r="108" spans="1:54" ht="18.75" customHeight="1" thickBot="1" x14ac:dyDescent="0.25">
      <c r="A108" s="1">
        <f t="shared" si="1653"/>
        <v>0</v>
      </c>
      <c r="B108" s="323" t="str">
        <f>IF(B103="",Wydruk!$AE$6,IF(J104=0,Wydruk!$AE$7,IF(AND(G104&lt;G105,B103&lt;&gt;$B109),Wydruk!$AE$13,IF(AND($B103=$B97,$B103&lt;&gt;$B109),IF(OR(OR(J108&lt;4,J108&gt;5),OR(S108&lt;4,S108&gt;5),OR(AB108&lt;4,AB108&gt;5),OR(AK108&lt;4,AK108&gt;5),OR(AND(AT108&lt;4,AT108&gt;0),AT108&gt;5)),Wydruk!$AE$8,Wydruk!$AE$9),IF($B103=$B109,IF($F107&lt;&gt;0,Wydruk!$AE$12,Wydruk!$AE$10),IF(OR(OR(J104&lt;4,J104&gt;5),OR(S104&lt;4,S104&gt;5),OR(AB104&lt;4,AB104&gt;5),OR(AK104&lt;4,AK104&gt;5),OR(AND(AT104&lt;4,AT104&gt;0),AT104&gt;5)),Wydruk!$AE$8,Wydruk!$AE$11))))))</f>
        <v>Uzupełnij liczby godzin tygodniowego planu</v>
      </c>
      <c r="C108" s="324"/>
      <c r="D108" s="324"/>
      <c r="E108" s="324"/>
      <c r="F108" s="173">
        <f>listopad!F108</f>
        <v>0</v>
      </c>
      <c r="G108" s="184">
        <f>listopad!G108</f>
        <v>0</v>
      </c>
      <c r="H108" s="191">
        <f t="shared" ref="H108" si="1660">IF(OR($G108=0,$F108=0,$G108="",$F108=""),0,$G108/$F108)</f>
        <v>0</v>
      </c>
      <c r="I108" s="193"/>
      <c r="J108" s="176">
        <f t="shared" ref="J108" si="1661">IF($B97=$B103,IF(L103+L98&gt;0,1,0)+IF(M103+M98&gt;0,1,0)+IF(N103+N98&gt;0,1,0)+IF(O103+O98&gt;0,1,0)+IF(P103+P98&gt;0,1,0)+IF(Q103+Q98&gt;0,1,0)+IF(R103+R98&gt;0,1,0),J104)</f>
        <v>0</v>
      </c>
      <c r="K108" s="133">
        <f t="shared" ref="K108" si="1662">IF(OR($B103=$B109,J108=0,(K104-Q108+O108)&lt;=0),0,(K104-Q108+O108)/J108)</f>
        <v>0</v>
      </c>
      <c r="L108" s="137">
        <f t="shared" ref="L108" si="1663">IF(K108*(7-J105)&lt;=0,0,K108*(7-J105))</f>
        <v>0</v>
      </c>
      <c r="M108" s="311">
        <f t="shared" ref="M108" si="1664">ROUND(IF(OR(K105-K108*(7-J105)+P108&lt;0,$B103=$B109,K108&lt;=0,K105=0),0,IF(K105-K108*(7-J105)+P108&gt;Q108-O108+P108,Q108-O108+P108,K105-K108*(7-J105)+P108)),1)</f>
        <v>0</v>
      </c>
      <c r="N108" s="312"/>
      <c r="O108" s="139">
        <f t="shared" ref="O108" si="1665">IF(OR($B103=$B109,J104=0),0,IF($B103=$B97,J103,$F103))</f>
        <v>0</v>
      </c>
      <c r="P108" s="30">
        <f t="shared" ref="P108" si="1666">IF(OR($B103=$B109,J108=0),0,$G105-$G104)</f>
        <v>0</v>
      </c>
      <c r="Q108" s="134">
        <f t="shared" ref="Q108" si="1667">IF(OR($B103=$B109,J108=0),0,J107)</f>
        <v>0</v>
      </c>
      <c r="R108" s="138">
        <f t="shared" ref="R108" si="1668">IF($B103=$B109,0,K105)</f>
        <v>0</v>
      </c>
      <c r="S108" s="176">
        <f t="shared" ref="S108" si="1669">IF($B97=$B103,IF(U103+U98&gt;0,1,0)+IF(V103+V98&gt;0,1,0)+IF(W103+W98&gt;0,1,0)+IF(X103+X98&gt;0,1,0)+IF(Y103+Y98&gt;0,1,0)+IF(Z103+Z98&gt;0,1,0)+IF(AA103+AA98&gt;0,1,0),S104)</f>
        <v>0</v>
      </c>
      <c r="T108" s="133">
        <f t="shared" ref="T108" si="1670">IF(OR($B103=$B109,S108=0,(T104-Z108+X108)&lt;=0),0,(T104-Z108+X108)/S108)</f>
        <v>0</v>
      </c>
      <c r="U108" s="137">
        <f t="shared" ref="U108" si="1671">IF(T108*(7-S105)&lt;=0,0,T108*(7-S105))</f>
        <v>0</v>
      </c>
      <c r="V108" s="311">
        <f t="shared" ref="V108" si="1672">ROUND(IF(OR(T105-T108*(7-S105)+Y108&lt;0,$B103=$B109,T108&lt;=0,T105=0),0,IF(T105-T108*(7-S105)+Y108&gt;Z108-X108+Y108,Z108-X108+Y108,T105-T108*(7-S105)+Y108)),1)</f>
        <v>0</v>
      </c>
      <c r="W108" s="312"/>
      <c r="X108" s="139">
        <f t="shared" ref="X108" si="1673">IF(OR($B103=$B109,S104=0),0,IF($B103=$B97,S103,$F103))</f>
        <v>0</v>
      </c>
      <c r="Y108" s="30">
        <f t="shared" ref="Y108" si="1674">IF(OR($B103=$B109,S108=0),0,$G105-$G104)</f>
        <v>0</v>
      </c>
      <c r="Z108" s="134">
        <f t="shared" ref="Z108" si="1675">IF(OR($B103=$B109,S108=0),0,S107)</f>
        <v>0</v>
      </c>
      <c r="AA108" s="138">
        <f t="shared" ref="AA108" si="1676">IF($B103=$B109,0,T105)</f>
        <v>0</v>
      </c>
      <c r="AB108" s="176">
        <f t="shared" ref="AB108" si="1677">IF($B97=$B103,IF(AD103+AD98&gt;0,1,0)+IF(AE103+AE98&gt;0,1,0)+IF(AF103+AF98&gt;0,1,0)+IF(AG103+AG98&gt;0,1,0)+IF(AH103+AH98&gt;0,1,0)+IF(AI103+AI98&gt;0,1,0)+IF(AJ103+AJ98&gt;0,1,0),AB104)</f>
        <v>0</v>
      </c>
      <c r="AC108" s="133">
        <f t="shared" ref="AC108" si="1678">IF(OR($B103=$B109,AB108=0,(AC104-AI108+AG108)&lt;=0),0,(AC104-AI108+AG108)/AB108)</f>
        <v>0</v>
      </c>
      <c r="AD108" s="137">
        <f t="shared" ref="AD108" si="1679">IF(AC108*(7-AB105)&lt;=0,0,AC108*(7-AB105))</f>
        <v>0</v>
      </c>
      <c r="AE108" s="311">
        <f t="shared" ref="AE108" si="1680">ROUND(IF(OR(AC105-AC108*(7-AB105)+AH108&lt;0,$B103=$B109,AC108&lt;=0,AC105=0),0,IF(AC105-AC108*(7-AB105)+AH108&gt;AI108-AG108+AH108,AI108-AG108+AH108,AC105-AC108*(7-AB105)+AH108)),1)</f>
        <v>0</v>
      </c>
      <c r="AF108" s="312"/>
      <c r="AG108" s="139">
        <f t="shared" ref="AG108" si="1681">IF(OR($B103=$B109,AB104=0),0,IF($B103=$B97,AB103,$F103))</f>
        <v>0</v>
      </c>
      <c r="AH108" s="30">
        <f t="shared" ref="AH108" si="1682">IF(OR($B103=$B109,AB108=0),0,$G105-$G104)</f>
        <v>0</v>
      </c>
      <c r="AI108" s="134">
        <f t="shared" ref="AI108" si="1683">IF(OR($B103=$B109,AB108=0),0,AB107)</f>
        <v>0</v>
      </c>
      <c r="AJ108" s="138">
        <f t="shared" ref="AJ108" si="1684">IF($B103=$B109,0,AC105)</f>
        <v>0</v>
      </c>
      <c r="AK108" s="176">
        <f t="shared" ref="AK108" si="1685">IF($B97=$B103,IF(AM103+AM98&gt;0,1,0)+IF(AN103+AN98&gt;0,1,0)+IF(AO103+AO98&gt;0,1,0)+IF(AP103+AP98&gt;0,1,0)+IF(AQ103+AQ98&gt;0,1,0)+IF(AR103+AR98&gt;0,1,0)+IF(AS103+AS98&gt;0,1,0),AK104)</f>
        <v>0</v>
      </c>
      <c r="AL108" s="133">
        <f t="shared" ref="AL108" si="1686">IF(OR($B103=$B109,AK108=0,(AL104-AR108+AP108)&lt;=0),0,(AL104-AR108+AP108)/AK108)</f>
        <v>0</v>
      </c>
      <c r="AM108" s="137">
        <f t="shared" ref="AM108" si="1687">IF(AL108*(7-AK105)&lt;=0,0,AL108*(7-AK105))</f>
        <v>0</v>
      </c>
      <c r="AN108" s="311">
        <f t="shared" ref="AN108" si="1688">ROUND(IF(OR(AL105-AL108*(7-AK105)+AQ108&lt;0,$B103=$B109,AL108&lt;=0,AL105=0),0,IF(AL105-AL108*(7-AK105)+AQ108&gt;AR108-AP108+AQ108,AR108-AP108+AQ108,AL105-AL108*(7-AK105)+AQ108)),1)</f>
        <v>0</v>
      </c>
      <c r="AO108" s="312"/>
      <c r="AP108" s="139">
        <f t="shared" ref="AP108" si="1689">IF(OR($B103=$B109,AK104=0),0,IF($B103=$B97,AK103,$F103))</f>
        <v>0</v>
      </c>
      <c r="AQ108" s="30">
        <f t="shared" ref="AQ108" si="1690">IF(OR($B103=$B109,AK108=0),0,$G105-$G104)</f>
        <v>0</v>
      </c>
      <c r="AR108" s="134">
        <f t="shared" ref="AR108" si="1691">IF(OR($B103=$B109,AK108=0),0,AK107)</f>
        <v>0</v>
      </c>
      <c r="AS108" s="138">
        <f t="shared" ref="AS108" si="1692">IF($B103=$B109,0,AL105)</f>
        <v>0</v>
      </c>
      <c r="AT108" s="176">
        <f t="shared" ref="AT108" si="1693">IF($B97=$B103,IF(AV103+AV98&gt;0,1,0)+IF(AW103+AW98&gt;0,1,0)+IF(AX103+AX98&gt;0,1,0)+IF(AY103+AY98&gt;0,1,0)+IF(AZ103+AZ98&gt;0,1,0)+IF(BA103+BA98&gt;0,1,0)+IF(BB103+BB98&gt;0,1,0),AT104)</f>
        <v>0</v>
      </c>
      <c r="AU108" s="133">
        <f t="shared" ref="AU108" si="1694">IF(OR($B103=$B109,AT108=0,(AU104-BA108+AY108)&lt;=0),0,(AU104-BA108+AY108)/AT108)</f>
        <v>0</v>
      </c>
      <c r="AV108" s="137">
        <f t="shared" ref="AV108" si="1695">IF(AU108*(7-AT105)&lt;=0,0,AU108*(7-AT105))</f>
        <v>0</v>
      </c>
      <c r="AW108" s="311">
        <f t="shared" ref="AW108" si="1696">ROUND(IF(OR(AU105-AU108*(7-AT105)+AZ108&lt;0,$B103=$B109,AU108&lt;=0,AU105=0),0,IF(AU105-AU108*(7-AT105)+AZ108&gt;BA108-AY108+AZ108,BA108-AY108+AZ108,AU105-AU108*(7-AT105)+AZ108)),1)</f>
        <v>0</v>
      </c>
      <c r="AX108" s="312"/>
      <c r="AY108" s="139">
        <f t="shared" ref="AY108" si="1697">IF(OR($B103=$B109,AT104=0),0,IF($B103=$B97,AT103,$F103))</f>
        <v>0</v>
      </c>
      <c r="AZ108" s="30">
        <f t="shared" ref="AZ108" si="1698">IF(OR($B103=$B109,AT108=0),0,$G105-$G104)</f>
        <v>0</v>
      </c>
      <c r="BA108" s="134">
        <f t="shared" ref="BA108" si="1699">IF(OR($B103=$B109,AT108=0),0,AT107)</f>
        <v>0</v>
      </c>
      <c r="BB108" s="138">
        <f t="shared" ref="BB108" si="1700">IF($B103=$B109,0,AU105)</f>
        <v>0</v>
      </c>
    </row>
    <row r="109" spans="1:54" ht="15.75" x14ac:dyDescent="0.2">
      <c r="A109" s="1">
        <f t="shared" ref="A109" si="1701">IF(B109="","1. Niewypełnione",B109)</f>
        <v>0</v>
      </c>
      <c r="B109" s="320">
        <f>listopad!B109</f>
        <v>0</v>
      </c>
      <c r="C109" s="321">
        <f>listopad!C109</f>
        <v>0</v>
      </c>
      <c r="D109" s="321">
        <f>listopad!D109</f>
        <v>0</v>
      </c>
      <c r="E109" s="321">
        <f>listopad!E109</f>
        <v>0</v>
      </c>
      <c r="F109" s="177">
        <f>listopad!F109</f>
        <v>18</v>
      </c>
      <c r="G109" s="185">
        <f>listopad!G109</f>
        <v>18</v>
      </c>
      <c r="H109" s="177"/>
      <c r="I109" s="192">
        <f t="shared" ref="I109:I113" si="1702">K109+T109+AC109+AL109+AU109</f>
        <v>0</v>
      </c>
      <c r="J109" s="186">
        <f t="shared" ref="J109" si="1703">IF(OR($B109=$B115,J112=0),0,ROUND((K110+P114)/J112,0))</f>
        <v>0</v>
      </c>
      <c r="K109" s="51">
        <f t="shared" ref="K109:K110" si="1704">SUM(L109:R109)</f>
        <v>0</v>
      </c>
      <c r="L109" s="52">
        <f>listopad!L109</f>
        <v>0</v>
      </c>
      <c r="M109" s="52">
        <f>listopad!M109</f>
        <v>0</v>
      </c>
      <c r="N109" s="52">
        <f>listopad!N109</f>
        <v>0</v>
      </c>
      <c r="O109" s="52">
        <f>listopad!O109</f>
        <v>0</v>
      </c>
      <c r="P109" s="53">
        <f>listopad!P109</f>
        <v>0</v>
      </c>
      <c r="Q109" s="54">
        <f>listopad!Q109</f>
        <v>0</v>
      </c>
      <c r="R109" s="55">
        <f>listopad!R109</f>
        <v>0</v>
      </c>
      <c r="S109" s="188">
        <f t="shared" ref="S109" si="1705">IF(OR($B109=$B115,S112=0),0,ROUND((T110+Y114)/S112,0))</f>
        <v>0</v>
      </c>
      <c r="T109" s="51">
        <f t="shared" ref="T109:T110" si="1706">SUM(U109:AA109)</f>
        <v>0</v>
      </c>
      <c r="U109" s="52">
        <f>listopad!U109</f>
        <v>0</v>
      </c>
      <c r="V109" s="52">
        <f>listopad!V109</f>
        <v>0</v>
      </c>
      <c r="W109" s="52">
        <f>listopad!W109</f>
        <v>0</v>
      </c>
      <c r="X109" s="52">
        <f>listopad!X109</f>
        <v>0</v>
      </c>
      <c r="Y109" s="53">
        <f>listopad!Y109</f>
        <v>0</v>
      </c>
      <c r="Z109" s="54">
        <f>listopad!Z109</f>
        <v>0</v>
      </c>
      <c r="AA109" s="55">
        <f>listopad!AA109</f>
        <v>0</v>
      </c>
      <c r="AB109" s="188">
        <f t="shared" ref="AB109" si="1707">IF(OR($B109=$B115,AB112=0),0,ROUND((AC110+AH114)/AB112,0))</f>
        <v>0</v>
      </c>
      <c r="AC109" s="51">
        <f t="shared" ref="AC109:AC110" si="1708">SUM(AD109:AJ109)</f>
        <v>0</v>
      </c>
      <c r="AD109" s="52">
        <f>listopad!AD109</f>
        <v>0</v>
      </c>
      <c r="AE109" s="52">
        <f>listopad!AE109</f>
        <v>0</v>
      </c>
      <c r="AF109" s="52">
        <f>listopad!AF109</f>
        <v>0</v>
      </c>
      <c r="AG109" s="52">
        <f>listopad!AG109</f>
        <v>0</v>
      </c>
      <c r="AH109" s="53">
        <f>listopad!AH109</f>
        <v>0</v>
      </c>
      <c r="AI109" s="54">
        <f>listopad!AI109</f>
        <v>0</v>
      </c>
      <c r="AJ109" s="55">
        <f>listopad!AJ109</f>
        <v>0</v>
      </c>
      <c r="AK109" s="188">
        <f t="shared" ref="AK109" si="1709">IF(OR($B109=$B115,AK112=0),0,ROUND((AL110+AQ114)/AK112,0))</f>
        <v>0</v>
      </c>
      <c r="AL109" s="51">
        <f t="shared" ref="AL109:AL110" si="1710">SUM(AM109:AS109)</f>
        <v>0</v>
      </c>
      <c r="AM109" s="52">
        <f>listopad!AM109</f>
        <v>0</v>
      </c>
      <c r="AN109" s="52">
        <f>listopad!AN109</f>
        <v>0</v>
      </c>
      <c r="AO109" s="52">
        <f>listopad!AO109</f>
        <v>0</v>
      </c>
      <c r="AP109" s="52">
        <f>listopad!AP109</f>
        <v>0</v>
      </c>
      <c r="AQ109" s="53">
        <f>listopad!AQ109</f>
        <v>0</v>
      </c>
      <c r="AR109" s="54">
        <f>listopad!AR109</f>
        <v>0</v>
      </c>
      <c r="AS109" s="55">
        <f>listopad!AS109</f>
        <v>0</v>
      </c>
      <c r="AT109" s="188">
        <f t="shared" ref="AT109" si="1711">IF(OR($B109=$B115,AT112=0),0,ROUND((AU110+AZ114)/AT112,0))</f>
        <v>0</v>
      </c>
      <c r="AU109" s="51">
        <f t="shared" ref="AU109:AU110" si="1712">SUM(AV109:BB109)</f>
        <v>0</v>
      </c>
      <c r="AV109" s="52">
        <f t="shared" ref="AV109" si="1713">IF(SUM($AM$9:$AS$9)=SUM($AV$9:$BB$9),AM109,IF(AND(SUM($AV$9:$BB$9)&gt;42,SUM($AV$9:$BB$9)&lt;49),AM109,0))</f>
        <v>0</v>
      </c>
      <c r="AW109" s="52">
        <f t="shared" ref="AW109" si="1714">IF(SUM($AM$9:$AS$9)=SUM($AV$9:$BB$9),AN109,IF(AND(SUM($AV$9:$BB$9)&gt;42,SUM($AV$9:$BB$9)&lt;49),AN109,0))</f>
        <v>0</v>
      </c>
      <c r="AX109" s="52">
        <f t="shared" ref="AX109" si="1715">IF(SUM($AM$9:$AS$9)=SUM($AV$9:$BB$9),AO109,IF(AND(SUM($AV$9:$BB$9)&gt;42,SUM($AV$9:$BB$9)&lt;49),AO109,0))</f>
        <v>0</v>
      </c>
      <c r="AY109" s="52">
        <f t="shared" ref="AY109" si="1716">IF(SUM($AM$9:$AS$9)=SUM($AV$9:$BB$9),AP109,IF(AND(SUM($AV$9:$BB$9)&gt;42,SUM($AV$9:$BB$9)&lt;49),AP109,0))</f>
        <v>0</v>
      </c>
      <c r="AZ109" s="53">
        <f t="shared" ref="AZ109" si="1717">IF(SUM($AM$9:$AS$9)=SUM($AV$9:$BB$9),AQ109,IF(AND(SUM($AV$9:$BB$9)&gt;42,SUM($AV$9:$BB$9)&lt;49),AQ109,0))</f>
        <v>0</v>
      </c>
      <c r="BA109" s="54">
        <f t="shared" ref="BA109" si="1718">IF(SUM($AM$9:$AS$9)=SUM($AV$9:$BB$9),AR109,IF(AND(SUM($AV$9:$BB$9)&gt;42,SUM($AV$9:$BB$9)&lt;49),AR109,0))</f>
        <v>0</v>
      </c>
      <c r="BB109" s="55">
        <f t="shared" ref="BB109" si="1719">IF(SUM($AM$9:$AS$9)=SUM($AV$9:$BB$9),AS109,IF(AND(SUM($AV$9:$BB$9)&gt;42,SUM($AV$9:$BB$9)&lt;49),AS109,0))</f>
        <v>0</v>
      </c>
    </row>
    <row r="110" spans="1:54" ht="12.75" hidden="1" customHeight="1" x14ac:dyDescent="0.2">
      <c r="B110" s="93"/>
      <c r="C110" s="94"/>
      <c r="D110" s="95"/>
      <c r="E110" s="115"/>
      <c r="F110" s="140" t="b">
        <f t="shared" ref="F110" si="1720">IF($B103=$B109,OR(F104,G109&lt;F109),G109&lt;F109)</f>
        <v>0</v>
      </c>
      <c r="G110" s="189">
        <f t="shared" ref="G110" si="1721">IF(AND($B103=$B109,$B103&lt;&gt;"",$B103&lt;&gt;0),G109+G104,G109)</f>
        <v>18</v>
      </c>
      <c r="H110" s="120"/>
      <c r="I110" s="165">
        <f t="shared" si="1702"/>
        <v>0</v>
      </c>
      <c r="J110" s="194">
        <f t="shared" ref="J110" si="1722">7-COUNTIF(L109:R109,0)-COUNTIF(L109:R109,"")</f>
        <v>0</v>
      </c>
      <c r="K110" s="22">
        <f t="shared" si="1704"/>
        <v>0</v>
      </c>
      <c r="L110" s="35">
        <f t="shared" ref="L110:R110" si="1723">IF($B103=$B109,L109+L104,L109)</f>
        <v>0</v>
      </c>
      <c r="M110" s="35">
        <f t="shared" si="1723"/>
        <v>0</v>
      </c>
      <c r="N110" s="35">
        <f t="shared" si="1723"/>
        <v>0</v>
      </c>
      <c r="O110" s="35">
        <f t="shared" si="1723"/>
        <v>0</v>
      </c>
      <c r="P110" s="36">
        <f t="shared" si="1723"/>
        <v>0</v>
      </c>
      <c r="Q110" s="37">
        <f t="shared" si="1723"/>
        <v>0</v>
      </c>
      <c r="R110" s="38">
        <f t="shared" si="1723"/>
        <v>0</v>
      </c>
      <c r="S110" s="194">
        <f t="shared" ref="S110" si="1724">7-COUNTIF(U109:AA109,0)-COUNTIF(U109:AA109,"")</f>
        <v>0</v>
      </c>
      <c r="T110" s="22">
        <f t="shared" si="1706"/>
        <v>0</v>
      </c>
      <c r="U110" s="35">
        <f t="shared" ref="U110:AA110" si="1725">IF($B103=$B109,U109+U104,U109)</f>
        <v>0</v>
      </c>
      <c r="V110" s="35">
        <f t="shared" si="1725"/>
        <v>0</v>
      </c>
      <c r="W110" s="35">
        <f t="shared" si="1725"/>
        <v>0</v>
      </c>
      <c r="X110" s="35">
        <f t="shared" si="1725"/>
        <v>0</v>
      </c>
      <c r="Y110" s="36">
        <f t="shared" si="1725"/>
        <v>0</v>
      </c>
      <c r="Z110" s="37">
        <f t="shared" si="1725"/>
        <v>0</v>
      </c>
      <c r="AA110" s="38">
        <f t="shared" si="1725"/>
        <v>0</v>
      </c>
      <c r="AB110" s="194">
        <f t="shared" ref="AB110" si="1726">7-COUNTIF(AD109:AJ109,0)-COUNTIF(AD109:AJ109,"")</f>
        <v>0</v>
      </c>
      <c r="AC110" s="22">
        <f t="shared" si="1708"/>
        <v>0</v>
      </c>
      <c r="AD110" s="35">
        <f t="shared" ref="AD110:AJ110" si="1727">IF($B103=$B109,AD109+AD104,AD109)</f>
        <v>0</v>
      </c>
      <c r="AE110" s="35">
        <f t="shared" si="1727"/>
        <v>0</v>
      </c>
      <c r="AF110" s="35">
        <f t="shared" si="1727"/>
        <v>0</v>
      </c>
      <c r="AG110" s="35">
        <f t="shared" si="1727"/>
        <v>0</v>
      </c>
      <c r="AH110" s="36">
        <f t="shared" si="1727"/>
        <v>0</v>
      </c>
      <c r="AI110" s="37">
        <f t="shared" si="1727"/>
        <v>0</v>
      </c>
      <c r="AJ110" s="38">
        <f t="shared" si="1727"/>
        <v>0</v>
      </c>
      <c r="AK110" s="194">
        <f t="shared" ref="AK110" si="1728">7-COUNTIF(AM109:AS109,0)-COUNTIF(AM109:AS109,"")</f>
        <v>0</v>
      </c>
      <c r="AL110" s="22">
        <f t="shared" si="1710"/>
        <v>0</v>
      </c>
      <c r="AM110" s="35">
        <f t="shared" ref="AM110:AS110" si="1729">IF($B103=$B109,AM109+AM104,AM109)</f>
        <v>0</v>
      </c>
      <c r="AN110" s="35">
        <f t="shared" si="1729"/>
        <v>0</v>
      </c>
      <c r="AO110" s="35">
        <f t="shared" si="1729"/>
        <v>0</v>
      </c>
      <c r="AP110" s="35">
        <f t="shared" si="1729"/>
        <v>0</v>
      </c>
      <c r="AQ110" s="36">
        <f t="shared" si="1729"/>
        <v>0</v>
      </c>
      <c r="AR110" s="37">
        <f t="shared" si="1729"/>
        <v>0</v>
      </c>
      <c r="AS110" s="38">
        <f t="shared" si="1729"/>
        <v>0</v>
      </c>
      <c r="AT110" s="194">
        <f t="shared" ref="AT110" si="1730">7-COUNTIF(AV109:BB109,0)-COUNTIF(AV109:BB109,"")</f>
        <v>0</v>
      </c>
      <c r="AU110" s="22">
        <f t="shared" si="1712"/>
        <v>0</v>
      </c>
      <c r="AV110" s="35">
        <f t="shared" ref="AV110:BB110" si="1731">IF($B103=$B109,AV109+AV104,AV109)</f>
        <v>0</v>
      </c>
      <c r="AW110" s="35">
        <f t="shared" si="1731"/>
        <v>0</v>
      </c>
      <c r="AX110" s="35">
        <f t="shared" si="1731"/>
        <v>0</v>
      </c>
      <c r="AY110" s="35">
        <f t="shared" si="1731"/>
        <v>0</v>
      </c>
      <c r="AZ110" s="36">
        <f t="shared" si="1731"/>
        <v>0</v>
      </c>
      <c r="BA110" s="37">
        <f t="shared" si="1731"/>
        <v>0</v>
      </c>
      <c r="BB110" s="38">
        <f t="shared" si="1731"/>
        <v>0</v>
      </c>
    </row>
    <row r="111" spans="1:54" ht="15" hidden="1" customHeight="1" x14ac:dyDescent="0.2">
      <c r="B111" s="116"/>
      <c r="C111" s="117"/>
      <c r="D111" s="118"/>
      <c r="E111" s="119"/>
      <c r="F111" s="92"/>
      <c r="G111" s="190">
        <f t="shared" ref="G111" si="1732">IF(AND($B103=$B109,$B103&lt;&gt;"",$B103&lt;&gt;0),F109+G105,F109)</f>
        <v>18</v>
      </c>
      <c r="H111" s="121"/>
      <c r="I111" s="165">
        <f t="shared" si="1702"/>
        <v>0</v>
      </c>
      <c r="J111" s="195">
        <f t="shared" ref="J111" si="1733">IF($B109=$B103,COUNTIF(L111:R111,0),COUNTIF(L112:R112,0)+COUNTIF(L112:R112,""))</f>
        <v>7</v>
      </c>
      <c r="K111" s="39">
        <f t="shared" ref="K111:R111" si="1734">IF($B103=$B109,K112+K105,K112)</f>
        <v>0</v>
      </c>
      <c r="L111" s="40">
        <f t="shared" si="1734"/>
        <v>0</v>
      </c>
      <c r="M111" s="40">
        <f t="shared" si="1734"/>
        <v>0</v>
      </c>
      <c r="N111" s="40">
        <f t="shared" si="1734"/>
        <v>0</v>
      </c>
      <c r="O111" s="40">
        <f t="shared" si="1734"/>
        <v>0</v>
      </c>
      <c r="P111" s="41">
        <f t="shared" si="1734"/>
        <v>0</v>
      </c>
      <c r="Q111" s="42">
        <f t="shared" si="1734"/>
        <v>0</v>
      </c>
      <c r="R111" s="43">
        <f t="shared" si="1734"/>
        <v>0</v>
      </c>
      <c r="S111" s="195">
        <f t="shared" ref="S111" si="1735">IF($B109=$B103,COUNTIF(U111:AA111,0),COUNTIF(U112:AA112,0)+COUNTIF(U112:AA112,""))</f>
        <v>7</v>
      </c>
      <c r="T111" s="39">
        <f t="shared" ref="T111:AA111" si="1736">IF($B103=$B109,T112+T105,T112)</f>
        <v>0</v>
      </c>
      <c r="U111" s="40">
        <f t="shared" si="1736"/>
        <v>0</v>
      </c>
      <c r="V111" s="40">
        <f t="shared" si="1736"/>
        <v>0</v>
      </c>
      <c r="W111" s="40">
        <f t="shared" si="1736"/>
        <v>0</v>
      </c>
      <c r="X111" s="40">
        <f t="shared" si="1736"/>
        <v>0</v>
      </c>
      <c r="Y111" s="41">
        <f t="shared" si="1736"/>
        <v>0</v>
      </c>
      <c r="Z111" s="42">
        <f t="shared" si="1736"/>
        <v>0</v>
      </c>
      <c r="AA111" s="43">
        <f t="shared" si="1736"/>
        <v>0</v>
      </c>
      <c r="AB111" s="195">
        <f t="shared" ref="AB111" si="1737">IF($B109=$B103,COUNTIF(AD111:AJ111,0),COUNTIF(AD112:AJ112,0)+COUNTIF(AD112:AJ112,""))</f>
        <v>7</v>
      </c>
      <c r="AC111" s="39">
        <f t="shared" ref="AC111:AJ111" si="1738">IF($B103=$B109,AC112+AC105,AC112)</f>
        <v>0</v>
      </c>
      <c r="AD111" s="40">
        <f t="shared" si="1738"/>
        <v>0</v>
      </c>
      <c r="AE111" s="40">
        <f t="shared" si="1738"/>
        <v>0</v>
      </c>
      <c r="AF111" s="40">
        <f t="shared" si="1738"/>
        <v>0</v>
      </c>
      <c r="AG111" s="40">
        <f t="shared" si="1738"/>
        <v>0</v>
      </c>
      <c r="AH111" s="41">
        <f t="shared" si="1738"/>
        <v>0</v>
      </c>
      <c r="AI111" s="42">
        <f t="shared" si="1738"/>
        <v>0</v>
      </c>
      <c r="AJ111" s="43">
        <f t="shared" si="1738"/>
        <v>0</v>
      </c>
      <c r="AK111" s="195">
        <f t="shared" ref="AK111" si="1739">IF($B109=$B103,COUNTIF(AM111:AS111,0),COUNTIF(AM112:AS112,0)+COUNTIF(AM112:AS112,""))</f>
        <v>7</v>
      </c>
      <c r="AL111" s="39">
        <f t="shared" ref="AL111:AS111" si="1740">IF($B103=$B109,AL112+AL105,AL112)</f>
        <v>0</v>
      </c>
      <c r="AM111" s="40">
        <f t="shared" si="1740"/>
        <v>0</v>
      </c>
      <c r="AN111" s="40">
        <f t="shared" si="1740"/>
        <v>0</v>
      </c>
      <c r="AO111" s="40">
        <f t="shared" si="1740"/>
        <v>0</v>
      </c>
      <c r="AP111" s="40">
        <f t="shared" si="1740"/>
        <v>0</v>
      </c>
      <c r="AQ111" s="41">
        <f t="shared" si="1740"/>
        <v>0</v>
      </c>
      <c r="AR111" s="42">
        <f t="shared" si="1740"/>
        <v>0</v>
      </c>
      <c r="AS111" s="43">
        <f t="shared" si="1740"/>
        <v>0</v>
      </c>
      <c r="AT111" s="195">
        <f t="shared" ref="AT111" si="1741">IF($B109=$B103,COUNTIF(AV111:BB111,0),COUNTIF(AV112:BB112,0)+COUNTIF(AV112:BB112,""))</f>
        <v>7</v>
      </c>
      <c r="AU111" s="39">
        <f t="shared" ref="AU111:BB111" si="1742">IF($B103=$B109,AU112+AU105,AU112)</f>
        <v>0</v>
      </c>
      <c r="AV111" s="40">
        <f t="shared" si="1742"/>
        <v>0</v>
      </c>
      <c r="AW111" s="40">
        <f t="shared" si="1742"/>
        <v>0</v>
      </c>
      <c r="AX111" s="40">
        <f t="shared" si="1742"/>
        <v>0</v>
      </c>
      <c r="AY111" s="40">
        <f t="shared" si="1742"/>
        <v>0</v>
      </c>
      <c r="AZ111" s="41">
        <f t="shared" si="1742"/>
        <v>0</v>
      </c>
      <c r="BA111" s="42">
        <f t="shared" si="1742"/>
        <v>0</v>
      </c>
      <c r="BB111" s="43">
        <f t="shared" si="1742"/>
        <v>0</v>
      </c>
    </row>
    <row r="112" spans="1:54" ht="15.75" customHeight="1" x14ac:dyDescent="0.2">
      <c r="A112" s="1">
        <f t="shared" ref="A112" si="1743">A109</f>
        <v>0</v>
      </c>
      <c r="B112" s="313">
        <f t="shared" ref="B112" si="1744">B106+1</f>
        <v>16</v>
      </c>
      <c r="C112" s="314"/>
      <c r="D112" s="314"/>
      <c r="E112" s="314"/>
      <c r="F112" s="31"/>
      <c r="G112" s="183"/>
      <c r="H112" s="122">
        <f t="shared" ref="H112" si="1745">5-COUNTIF(AU109,0)-COUNTIF(AL109,0)-COUNTIF(AC109,0)-COUNTIF(T109,0)-COUNTIF(K109,0)</f>
        <v>0</v>
      </c>
      <c r="I112" s="165">
        <f t="shared" si="1702"/>
        <v>0</v>
      </c>
      <c r="J112" s="187">
        <f t="shared" ref="J112" si="1746">IF($B109=$B103,J106+IF($F109&lt;&gt;$G109,(K109+$G111-$G110)/$F109,K109/$F109),IF($F109&lt;&gt;G109,(K109+$G111-$G110)/$F109,K109/$F109))</f>
        <v>0</v>
      </c>
      <c r="K112" s="7">
        <f t="shared" ref="K112:K113" si="1747">SUM(L112:R112)</f>
        <v>0</v>
      </c>
      <c r="L112" s="26">
        <f t="shared" ref="L112:R112" si="1748">L109</f>
        <v>0</v>
      </c>
      <c r="M112" s="26">
        <f t="shared" si="1748"/>
        <v>0</v>
      </c>
      <c r="N112" s="26">
        <f t="shared" si="1748"/>
        <v>0</v>
      </c>
      <c r="O112" s="26">
        <f t="shared" si="1748"/>
        <v>0</v>
      </c>
      <c r="P112" s="26">
        <f t="shared" si="1748"/>
        <v>0</v>
      </c>
      <c r="Q112" s="29">
        <f t="shared" si="1748"/>
        <v>0</v>
      </c>
      <c r="R112" s="23">
        <f t="shared" si="1748"/>
        <v>0</v>
      </c>
      <c r="S112" s="187">
        <f t="shared" ref="S112" si="1749">IF($B109=$B103,S106+IF($F109&lt;&gt;$G109,(T109+$G111-$G110)/$F109,T109/$F109),IF($F109&lt;&gt;P109,(T109+$G111-$G110)/$F109,T109/$F109))</f>
        <v>0</v>
      </c>
      <c r="T112" s="7">
        <f t="shared" ref="T112:T113" si="1750">SUM(U112:AA112)</f>
        <v>0</v>
      </c>
      <c r="U112" s="26">
        <f t="shared" ref="U112:AA112" si="1751">U109</f>
        <v>0</v>
      </c>
      <c r="V112" s="26">
        <f t="shared" si="1751"/>
        <v>0</v>
      </c>
      <c r="W112" s="26">
        <f t="shared" si="1751"/>
        <v>0</v>
      </c>
      <c r="X112" s="26">
        <f t="shared" si="1751"/>
        <v>0</v>
      </c>
      <c r="Y112" s="113">
        <f t="shared" si="1751"/>
        <v>0</v>
      </c>
      <c r="Z112" s="29">
        <f t="shared" si="1751"/>
        <v>0</v>
      </c>
      <c r="AA112" s="23">
        <f t="shared" si="1751"/>
        <v>0</v>
      </c>
      <c r="AB112" s="187">
        <f t="shared" ref="AB112" si="1752">IF($B109=$B103,AB106+IF($F109&lt;&gt;$G109,(AC109+$G111-$G110)/$F109,AC109/$F109),IF($F109&lt;&gt;Y109,(AC109+$G111-$G110)/$F109,AC109/$F109))</f>
        <v>0</v>
      </c>
      <c r="AC112" s="7">
        <f t="shared" ref="AC112:AC113" si="1753">SUM(AD112:AJ112)</f>
        <v>0</v>
      </c>
      <c r="AD112" s="26">
        <f t="shared" ref="AD112:AJ112" si="1754">AD109</f>
        <v>0</v>
      </c>
      <c r="AE112" s="26">
        <f t="shared" si="1754"/>
        <v>0</v>
      </c>
      <c r="AF112" s="26">
        <f t="shared" si="1754"/>
        <v>0</v>
      </c>
      <c r="AG112" s="26">
        <f t="shared" si="1754"/>
        <v>0</v>
      </c>
      <c r="AH112" s="113">
        <f t="shared" si="1754"/>
        <v>0</v>
      </c>
      <c r="AI112" s="29">
        <f t="shared" si="1754"/>
        <v>0</v>
      </c>
      <c r="AJ112" s="23">
        <f t="shared" si="1754"/>
        <v>0</v>
      </c>
      <c r="AK112" s="187">
        <f t="shared" ref="AK112" si="1755">IF($B109=$B103,AK106+IF($F109&lt;&gt;$G109,(AL109+$G111-$G110)/$F109,AL109/$F109),IF($F109&lt;&gt;AH109,(AL109+$G111-$G110)/$F109,AL109/$F109))</f>
        <v>0</v>
      </c>
      <c r="AL112" s="7">
        <f t="shared" ref="AL112:AL113" si="1756">SUM(AM112:AS112)</f>
        <v>0</v>
      </c>
      <c r="AM112" s="26">
        <f t="shared" ref="AM112:AS112" si="1757">AM109</f>
        <v>0</v>
      </c>
      <c r="AN112" s="26">
        <f t="shared" si="1757"/>
        <v>0</v>
      </c>
      <c r="AO112" s="26">
        <f t="shared" si="1757"/>
        <v>0</v>
      </c>
      <c r="AP112" s="26">
        <f t="shared" si="1757"/>
        <v>0</v>
      </c>
      <c r="AQ112" s="113">
        <f t="shared" si="1757"/>
        <v>0</v>
      </c>
      <c r="AR112" s="29">
        <f t="shared" si="1757"/>
        <v>0</v>
      </c>
      <c r="AS112" s="23">
        <f t="shared" si="1757"/>
        <v>0</v>
      </c>
      <c r="AT112" s="187">
        <f t="shared" ref="AT112" si="1758">IF($B109=$B103,AT106+IF($F109&lt;&gt;$G109,(AU109+$G111-$G110)/$F109,AU109/$F109),IF($F109&lt;&gt;AQ109,(AU109+$G111-$G110)/$F109,AU109/$F109))</f>
        <v>0</v>
      </c>
      <c r="AU112" s="7">
        <f t="shared" ref="AU112:AU113" si="1759">SUM(AV112:BB112)</f>
        <v>0</v>
      </c>
      <c r="AV112" s="6">
        <f t="shared" ref="AV112" si="1760">IF(SUM($AM$9:$AS$9)=SUM($AV$9:$BB$9),AV109,IF(AND(SUM($AV$9:$BB$9)&gt;42,SUM($AV$9:$BB$9)&lt;49),AV109,0))</f>
        <v>0</v>
      </c>
      <c r="AW112" s="6">
        <f t="shared" ref="AW112:BB112" si="1761">IF(SUM($AM$9:$AS$9)=SUM($AV$9:$BB$9),AW109,IF(AND(SUM($AV$9:$BB$9)&gt;42,SUM($AV$9:$BB$9)&lt;49),AW109,0))</f>
        <v>0</v>
      </c>
      <c r="AX112" s="6">
        <f t="shared" si="1761"/>
        <v>0</v>
      </c>
      <c r="AY112" s="6">
        <f t="shared" si="1761"/>
        <v>0</v>
      </c>
      <c r="AZ112" s="26">
        <f t="shared" si="1761"/>
        <v>0</v>
      </c>
      <c r="BA112" s="29">
        <f t="shared" si="1761"/>
        <v>0</v>
      </c>
      <c r="BB112" s="23">
        <f t="shared" si="1761"/>
        <v>0</v>
      </c>
    </row>
    <row r="113" spans="1:54" ht="15.75" customHeight="1" x14ac:dyDescent="0.2">
      <c r="A113" s="1">
        <f t="shared" ref="A113:A114" si="1762">A112</f>
        <v>0</v>
      </c>
      <c r="B113" s="313"/>
      <c r="C113" s="314"/>
      <c r="D113" s="314"/>
      <c r="E113" s="314"/>
      <c r="F113" s="31"/>
      <c r="G113" s="183"/>
      <c r="H113" s="123">
        <f t="shared" ref="H113" si="1763">IF($B109=$B103,H107+F113,$F113)</f>
        <v>0</v>
      </c>
      <c r="I113" s="165">
        <f t="shared" si="1702"/>
        <v>0</v>
      </c>
      <c r="J113" s="141">
        <f t="shared" ref="J113" si="1764">IF($H112=0,0,IF($B103=$B109,IF($H114&gt;0,$H114+J107,K109+J107),IF($H114&gt;0,$H114,K109)))</f>
        <v>0</v>
      </c>
      <c r="K113" s="7">
        <f t="shared" si="1747"/>
        <v>0</v>
      </c>
      <c r="L113" s="6"/>
      <c r="M113" s="6"/>
      <c r="N113" s="6"/>
      <c r="O113" s="6"/>
      <c r="P113" s="26"/>
      <c r="Q113" s="29"/>
      <c r="R113" s="23"/>
      <c r="S113" s="141">
        <f t="shared" ref="S113" si="1765">IF($H112=0,0,IF($B103=$B109,IF($H114&gt;0,$H114+S107,T109+S107),IF($H114&gt;0,$H114,T109)))</f>
        <v>0</v>
      </c>
      <c r="T113" s="7">
        <f t="shared" si="1750"/>
        <v>0</v>
      </c>
      <c r="U113" s="6"/>
      <c r="V113" s="6"/>
      <c r="W113" s="6"/>
      <c r="X113" s="6"/>
      <c r="Y113" s="26"/>
      <c r="Z113" s="29"/>
      <c r="AA113" s="23"/>
      <c r="AB113" s="141">
        <f t="shared" ref="AB113" si="1766">IF($H112=0,0,IF($B103=$B109,IF($H114&gt;0,$H114+AB107,AC109+AB107),IF($H114&gt;0,$H114,AC109)))</f>
        <v>0</v>
      </c>
      <c r="AC113" s="7">
        <f t="shared" si="1753"/>
        <v>0</v>
      </c>
      <c r="AD113" s="6"/>
      <c r="AE113" s="6"/>
      <c r="AF113" s="6"/>
      <c r="AG113" s="6"/>
      <c r="AH113" s="26"/>
      <c r="AI113" s="29"/>
      <c r="AJ113" s="23"/>
      <c r="AK113" s="141">
        <f t="shared" ref="AK113" si="1767">IF($H112=0,0,IF($B103=$B109,IF($H114&gt;0,$H114+AK107,AL109+AK107),IF($H114&gt;0,$H114,AL109)))</f>
        <v>0</v>
      </c>
      <c r="AL113" s="7">
        <f t="shared" si="1756"/>
        <v>0</v>
      </c>
      <c r="AM113" s="6"/>
      <c r="AN113" s="6"/>
      <c r="AO113" s="6"/>
      <c r="AP113" s="6"/>
      <c r="AQ113" s="26"/>
      <c r="AR113" s="29"/>
      <c r="AS113" s="23"/>
      <c r="AT113" s="141">
        <f t="shared" ref="AT113" si="1768">IF($H112=0,0,IF($B103=$B109,IF($H114&gt;0,$H114+AT107,AU109+AT107),IF($H114&gt;0,$H114,AU109)))</f>
        <v>0</v>
      </c>
      <c r="AU113" s="7">
        <f t="shared" si="1759"/>
        <v>0</v>
      </c>
      <c r="AV113" s="6"/>
      <c r="AW113" s="6"/>
      <c r="AX113" s="6"/>
      <c r="AY113" s="6"/>
      <c r="AZ113" s="26"/>
      <c r="BA113" s="29"/>
      <c r="BB113" s="23"/>
    </row>
    <row r="114" spans="1:54" ht="18.75" customHeight="1" thickBot="1" x14ac:dyDescent="0.25">
      <c r="A114" s="1">
        <f t="shared" si="1762"/>
        <v>0</v>
      </c>
      <c r="B114" s="323" t="str">
        <f>IF(B109="",Wydruk!$AE$6,IF(J110=0,Wydruk!$AE$7,IF(AND(G110&lt;G111,B109&lt;&gt;$B115),Wydruk!$AE$13,IF(AND($B109=$B103,$B109&lt;&gt;$B115),IF(OR(OR(J114&lt;4,J114&gt;5),OR(S114&lt;4,S114&gt;5),OR(AB114&lt;4,AB114&gt;5),OR(AK114&lt;4,AK114&gt;5),OR(AND(AT114&lt;4,AT114&gt;0),AT114&gt;5)),Wydruk!$AE$8,Wydruk!$AE$9),IF($B109=$B115,IF($F113&lt;&gt;0,Wydruk!$AE$12,Wydruk!$AE$10),IF(OR(OR(J110&lt;4,J110&gt;5),OR(S110&lt;4,S110&gt;5),OR(AB110&lt;4,AB110&gt;5),OR(AK110&lt;4,AK110&gt;5),OR(AND(AT110&lt;4,AT110&gt;0),AT110&gt;5)),Wydruk!$AE$8,Wydruk!$AE$11))))))</f>
        <v>Uzupełnij liczby godzin tygodniowego planu</v>
      </c>
      <c r="C114" s="324"/>
      <c r="D114" s="324"/>
      <c r="E114" s="324"/>
      <c r="F114" s="173">
        <f>listopad!F114</f>
        <v>0</v>
      </c>
      <c r="G114" s="184">
        <f>listopad!G114</f>
        <v>0</v>
      </c>
      <c r="H114" s="191">
        <f t="shared" ref="H114" si="1769">IF(OR($G114=0,$F114=0,$G114="",$F114=""),0,$G114/$F114)</f>
        <v>0</v>
      </c>
      <c r="I114" s="193"/>
      <c r="J114" s="176">
        <f t="shared" ref="J114" si="1770">IF($B103=$B109,IF(L109+L104&gt;0,1,0)+IF(M109+M104&gt;0,1,0)+IF(N109+N104&gt;0,1,0)+IF(O109+O104&gt;0,1,0)+IF(P109+P104&gt;0,1,0)+IF(Q109+Q104&gt;0,1,0)+IF(R109+R104&gt;0,1,0),J110)</f>
        <v>0</v>
      </c>
      <c r="K114" s="133">
        <f t="shared" ref="K114" si="1771">IF(OR($B109=$B115,J114=0,(K110-Q114+O114)&lt;=0),0,(K110-Q114+O114)/J114)</f>
        <v>0</v>
      </c>
      <c r="L114" s="137">
        <f t="shared" ref="L114" si="1772">IF(K114*(7-J111)&lt;=0,0,K114*(7-J111))</f>
        <v>0</v>
      </c>
      <c r="M114" s="311">
        <f t="shared" ref="M114" si="1773">ROUND(IF(OR(K111-K114*(7-J111)+P114&lt;0,$B109=$B115,K114&lt;=0,K111=0),0,IF(K111-K114*(7-J111)+P114&gt;Q114-O114+P114,Q114-O114+P114,K111-K114*(7-J111)+P114)),1)</f>
        <v>0</v>
      </c>
      <c r="N114" s="312"/>
      <c r="O114" s="139">
        <f t="shared" ref="O114" si="1774">IF(OR($B109=$B115,J110=0),0,IF($B109=$B103,J109,$F109))</f>
        <v>0</v>
      </c>
      <c r="P114" s="30">
        <f t="shared" ref="P114" si="1775">IF(OR($B109=$B115,J114=0),0,$G111-$G110)</f>
        <v>0</v>
      </c>
      <c r="Q114" s="134">
        <f t="shared" ref="Q114" si="1776">IF(OR($B109=$B115,J114=0),0,J113)</f>
        <v>0</v>
      </c>
      <c r="R114" s="138">
        <f t="shared" ref="R114" si="1777">IF($B109=$B115,0,K111)</f>
        <v>0</v>
      </c>
      <c r="S114" s="176">
        <f t="shared" ref="S114" si="1778">IF($B103=$B109,IF(U109+U104&gt;0,1,0)+IF(V109+V104&gt;0,1,0)+IF(W109+W104&gt;0,1,0)+IF(X109+X104&gt;0,1,0)+IF(Y109+Y104&gt;0,1,0)+IF(Z109+Z104&gt;0,1,0)+IF(AA109+AA104&gt;0,1,0),S110)</f>
        <v>0</v>
      </c>
      <c r="T114" s="133">
        <f t="shared" ref="T114" si="1779">IF(OR($B109=$B115,S114=0,(T110-Z114+X114)&lt;=0),0,(T110-Z114+X114)/S114)</f>
        <v>0</v>
      </c>
      <c r="U114" s="137">
        <f t="shared" ref="U114" si="1780">IF(T114*(7-S111)&lt;=0,0,T114*(7-S111))</f>
        <v>0</v>
      </c>
      <c r="V114" s="311">
        <f t="shared" ref="V114" si="1781">ROUND(IF(OR(T111-T114*(7-S111)+Y114&lt;0,$B109=$B115,T114&lt;=0,T111=0),0,IF(T111-T114*(7-S111)+Y114&gt;Z114-X114+Y114,Z114-X114+Y114,T111-T114*(7-S111)+Y114)),1)</f>
        <v>0</v>
      </c>
      <c r="W114" s="312"/>
      <c r="X114" s="139">
        <f t="shared" ref="X114" si="1782">IF(OR($B109=$B115,S110=0),0,IF($B109=$B103,S109,$F109))</f>
        <v>0</v>
      </c>
      <c r="Y114" s="30">
        <f t="shared" ref="Y114" si="1783">IF(OR($B109=$B115,S114=0),0,$G111-$G110)</f>
        <v>0</v>
      </c>
      <c r="Z114" s="134">
        <f t="shared" ref="Z114" si="1784">IF(OR($B109=$B115,S114=0),0,S113)</f>
        <v>0</v>
      </c>
      <c r="AA114" s="138">
        <f t="shared" ref="AA114" si="1785">IF($B109=$B115,0,T111)</f>
        <v>0</v>
      </c>
      <c r="AB114" s="176">
        <f t="shared" ref="AB114" si="1786">IF($B103=$B109,IF(AD109+AD104&gt;0,1,0)+IF(AE109+AE104&gt;0,1,0)+IF(AF109+AF104&gt;0,1,0)+IF(AG109+AG104&gt;0,1,0)+IF(AH109+AH104&gt;0,1,0)+IF(AI109+AI104&gt;0,1,0)+IF(AJ109+AJ104&gt;0,1,0),AB110)</f>
        <v>0</v>
      </c>
      <c r="AC114" s="133">
        <f t="shared" ref="AC114" si="1787">IF(OR($B109=$B115,AB114=0,(AC110-AI114+AG114)&lt;=0),0,(AC110-AI114+AG114)/AB114)</f>
        <v>0</v>
      </c>
      <c r="AD114" s="137">
        <f t="shared" ref="AD114" si="1788">IF(AC114*(7-AB111)&lt;=0,0,AC114*(7-AB111))</f>
        <v>0</v>
      </c>
      <c r="AE114" s="311">
        <f t="shared" ref="AE114" si="1789">ROUND(IF(OR(AC111-AC114*(7-AB111)+AH114&lt;0,$B109=$B115,AC114&lt;=0,AC111=0),0,IF(AC111-AC114*(7-AB111)+AH114&gt;AI114-AG114+AH114,AI114-AG114+AH114,AC111-AC114*(7-AB111)+AH114)),1)</f>
        <v>0</v>
      </c>
      <c r="AF114" s="312"/>
      <c r="AG114" s="139">
        <f t="shared" ref="AG114" si="1790">IF(OR($B109=$B115,AB110=0),0,IF($B109=$B103,AB109,$F109))</f>
        <v>0</v>
      </c>
      <c r="AH114" s="30">
        <f t="shared" ref="AH114" si="1791">IF(OR($B109=$B115,AB114=0),0,$G111-$G110)</f>
        <v>0</v>
      </c>
      <c r="AI114" s="134">
        <f t="shared" ref="AI114" si="1792">IF(OR($B109=$B115,AB114=0),0,AB113)</f>
        <v>0</v>
      </c>
      <c r="AJ114" s="138">
        <f t="shared" ref="AJ114" si="1793">IF($B109=$B115,0,AC111)</f>
        <v>0</v>
      </c>
      <c r="AK114" s="176">
        <f t="shared" ref="AK114" si="1794">IF($B103=$B109,IF(AM109+AM104&gt;0,1,0)+IF(AN109+AN104&gt;0,1,0)+IF(AO109+AO104&gt;0,1,0)+IF(AP109+AP104&gt;0,1,0)+IF(AQ109+AQ104&gt;0,1,0)+IF(AR109+AR104&gt;0,1,0)+IF(AS109+AS104&gt;0,1,0),AK110)</f>
        <v>0</v>
      </c>
      <c r="AL114" s="133">
        <f t="shared" ref="AL114" si="1795">IF(OR($B109=$B115,AK114=0,(AL110-AR114+AP114)&lt;=0),0,(AL110-AR114+AP114)/AK114)</f>
        <v>0</v>
      </c>
      <c r="AM114" s="137">
        <f t="shared" ref="AM114" si="1796">IF(AL114*(7-AK111)&lt;=0,0,AL114*(7-AK111))</f>
        <v>0</v>
      </c>
      <c r="AN114" s="311">
        <f t="shared" ref="AN114" si="1797">ROUND(IF(OR(AL111-AL114*(7-AK111)+AQ114&lt;0,$B109=$B115,AL114&lt;=0,AL111=0),0,IF(AL111-AL114*(7-AK111)+AQ114&gt;AR114-AP114+AQ114,AR114-AP114+AQ114,AL111-AL114*(7-AK111)+AQ114)),1)</f>
        <v>0</v>
      </c>
      <c r="AO114" s="312"/>
      <c r="AP114" s="139">
        <f t="shared" ref="AP114" si="1798">IF(OR($B109=$B115,AK110=0),0,IF($B109=$B103,AK109,$F109))</f>
        <v>0</v>
      </c>
      <c r="AQ114" s="30">
        <f t="shared" ref="AQ114" si="1799">IF(OR($B109=$B115,AK114=0),0,$G111-$G110)</f>
        <v>0</v>
      </c>
      <c r="AR114" s="134">
        <f t="shared" ref="AR114" si="1800">IF(OR($B109=$B115,AK114=0),0,AK113)</f>
        <v>0</v>
      </c>
      <c r="AS114" s="138">
        <f t="shared" ref="AS114" si="1801">IF($B109=$B115,0,AL111)</f>
        <v>0</v>
      </c>
      <c r="AT114" s="176">
        <f t="shared" ref="AT114" si="1802">IF($B103=$B109,IF(AV109+AV104&gt;0,1,0)+IF(AW109+AW104&gt;0,1,0)+IF(AX109+AX104&gt;0,1,0)+IF(AY109+AY104&gt;0,1,0)+IF(AZ109+AZ104&gt;0,1,0)+IF(BA109+BA104&gt;0,1,0)+IF(BB109+BB104&gt;0,1,0),AT110)</f>
        <v>0</v>
      </c>
      <c r="AU114" s="133">
        <f t="shared" ref="AU114" si="1803">IF(OR($B109=$B115,AT114=0,(AU110-BA114+AY114)&lt;=0),0,(AU110-BA114+AY114)/AT114)</f>
        <v>0</v>
      </c>
      <c r="AV114" s="137">
        <f t="shared" ref="AV114" si="1804">IF(AU114*(7-AT111)&lt;=0,0,AU114*(7-AT111))</f>
        <v>0</v>
      </c>
      <c r="AW114" s="311">
        <f t="shared" ref="AW114" si="1805">ROUND(IF(OR(AU111-AU114*(7-AT111)+AZ114&lt;0,$B109=$B115,AU114&lt;=0,AU111=0),0,IF(AU111-AU114*(7-AT111)+AZ114&gt;BA114-AY114+AZ114,BA114-AY114+AZ114,AU111-AU114*(7-AT111)+AZ114)),1)</f>
        <v>0</v>
      </c>
      <c r="AX114" s="312"/>
      <c r="AY114" s="139">
        <f t="shared" ref="AY114" si="1806">IF(OR($B109=$B115,AT110=0),0,IF($B109=$B103,AT109,$F109))</f>
        <v>0</v>
      </c>
      <c r="AZ114" s="30">
        <f t="shared" ref="AZ114" si="1807">IF(OR($B109=$B115,AT114=0),0,$G111-$G110)</f>
        <v>0</v>
      </c>
      <c r="BA114" s="134">
        <f t="shared" ref="BA114" si="1808">IF(OR($B109=$B115,AT114=0),0,AT113)</f>
        <v>0</v>
      </c>
      <c r="BB114" s="138">
        <f t="shared" ref="BB114" si="1809">IF($B109=$B115,0,AU111)</f>
        <v>0</v>
      </c>
    </row>
    <row r="115" spans="1:54" ht="15.75" x14ac:dyDescent="0.2">
      <c r="A115" s="1">
        <f t="shared" ref="A115" si="1810">IF(B115="","1. Niewypełnione",B115)</f>
        <v>0</v>
      </c>
      <c r="B115" s="320">
        <f>listopad!B115</f>
        <v>0</v>
      </c>
      <c r="C115" s="321">
        <f>listopad!C115</f>
        <v>0</v>
      </c>
      <c r="D115" s="321">
        <f>listopad!D115</f>
        <v>0</v>
      </c>
      <c r="E115" s="321">
        <f>listopad!E115</f>
        <v>0</v>
      </c>
      <c r="F115" s="177">
        <f>listopad!F115</f>
        <v>18</v>
      </c>
      <c r="G115" s="185">
        <f>listopad!G115</f>
        <v>18</v>
      </c>
      <c r="H115" s="177"/>
      <c r="I115" s="192">
        <f t="shared" ref="I115:I119" si="1811">K115+T115+AC115+AL115+AU115</f>
        <v>0</v>
      </c>
      <c r="J115" s="186">
        <f t="shared" ref="J115" si="1812">IF(OR($B115=$B121,J118=0),0,ROUND((K116+P120)/J118,0))</f>
        <v>0</v>
      </c>
      <c r="K115" s="51">
        <f t="shared" ref="K115:K116" si="1813">SUM(L115:R115)</f>
        <v>0</v>
      </c>
      <c r="L115" s="52">
        <f>listopad!L115</f>
        <v>0</v>
      </c>
      <c r="M115" s="52">
        <f>listopad!M115</f>
        <v>0</v>
      </c>
      <c r="N115" s="52">
        <f>listopad!N115</f>
        <v>0</v>
      </c>
      <c r="O115" s="52">
        <f>listopad!O115</f>
        <v>0</v>
      </c>
      <c r="P115" s="53">
        <f>listopad!P115</f>
        <v>0</v>
      </c>
      <c r="Q115" s="54">
        <f>listopad!Q115</f>
        <v>0</v>
      </c>
      <c r="R115" s="55">
        <f>listopad!R115</f>
        <v>0</v>
      </c>
      <c r="S115" s="188">
        <f t="shared" ref="S115" si="1814">IF(OR($B115=$B121,S118=0),0,ROUND((T116+Y120)/S118,0))</f>
        <v>0</v>
      </c>
      <c r="T115" s="51">
        <f t="shared" ref="T115:T116" si="1815">SUM(U115:AA115)</f>
        <v>0</v>
      </c>
      <c r="U115" s="52">
        <f>listopad!U115</f>
        <v>0</v>
      </c>
      <c r="V115" s="52">
        <f>listopad!V115</f>
        <v>0</v>
      </c>
      <c r="W115" s="52">
        <f>listopad!W115</f>
        <v>0</v>
      </c>
      <c r="X115" s="52">
        <f>listopad!X115</f>
        <v>0</v>
      </c>
      <c r="Y115" s="53">
        <f>listopad!Y115</f>
        <v>0</v>
      </c>
      <c r="Z115" s="54">
        <f>listopad!Z115</f>
        <v>0</v>
      </c>
      <c r="AA115" s="55">
        <f>listopad!AA115</f>
        <v>0</v>
      </c>
      <c r="AB115" s="188">
        <f t="shared" ref="AB115" si="1816">IF(OR($B115=$B121,AB118=0),0,ROUND((AC116+AH120)/AB118,0))</f>
        <v>0</v>
      </c>
      <c r="AC115" s="51">
        <f t="shared" ref="AC115:AC116" si="1817">SUM(AD115:AJ115)</f>
        <v>0</v>
      </c>
      <c r="AD115" s="52">
        <f>listopad!AD115</f>
        <v>0</v>
      </c>
      <c r="AE115" s="52">
        <f>listopad!AE115</f>
        <v>0</v>
      </c>
      <c r="AF115" s="52">
        <f>listopad!AF115</f>
        <v>0</v>
      </c>
      <c r="AG115" s="52">
        <f>listopad!AG115</f>
        <v>0</v>
      </c>
      <c r="AH115" s="53">
        <f>listopad!AH115</f>
        <v>0</v>
      </c>
      <c r="AI115" s="54">
        <f>listopad!AI115</f>
        <v>0</v>
      </c>
      <c r="AJ115" s="55">
        <f>listopad!AJ115</f>
        <v>0</v>
      </c>
      <c r="AK115" s="188">
        <f t="shared" ref="AK115" si="1818">IF(OR($B115=$B121,AK118=0),0,ROUND((AL116+AQ120)/AK118,0))</f>
        <v>0</v>
      </c>
      <c r="AL115" s="51">
        <f t="shared" ref="AL115:AL116" si="1819">SUM(AM115:AS115)</f>
        <v>0</v>
      </c>
      <c r="AM115" s="52">
        <f>listopad!AM115</f>
        <v>0</v>
      </c>
      <c r="AN115" s="52">
        <f>listopad!AN115</f>
        <v>0</v>
      </c>
      <c r="AO115" s="52">
        <f>listopad!AO115</f>
        <v>0</v>
      </c>
      <c r="AP115" s="52">
        <f>listopad!AP115</f>
        <v>0</v>
      </c>
      <c r="AQ115" s="53">
        <f>listopad!AQ115</f>
        <v>0</v>
      </c>
      <c r="AR115" s="54">
        <f>listopad!AR115</f>
        <v>0</v>
      </c>
      <c r="AS115" s="55">
        <f>listopad!AS115</f>
        <v>0</v>
      </c>
      <c r="AT115" s="188">
        <f t="shared" ref="AT115" si="1820">IF(OR($B115=$B121,AT118=0),0,ROUND((AU116+AZ120)/AT118,0))</f>
        <v>0</v>
      </c>
      <c r="AU115" s="51">
        <f t="shared" ref="AU115:AU116" si="1821">SUM(AV115:BB115)</f>
        <v>0</v>
      </c>
      <c r="AV115" s="52">
        <f t="shared" ref="AV115" si="1822">IF(SUM($AM$9:$AS$9)=SUM($AV$9:$BB$9),AM115,IF(AND(SUM($AV$9:$BB$9)&gt;42,SUM($AV$9:$BB$9)&lt;49),AM115,0))</f>
        <v>0</v>
      </c>
      <c r="AW115" s="52">
        <f t="shared" ref="AW115" si="1823">IF(SUM($AM$9:$AS$9)=SUM($AV$9:$BB$9),AN115,IF(AND(SUM($AV$9:$BB$9)&gt;42,SUM($AV$9:$BB$9)&lt;49),AN115,0))</f>
        <v>0</v>
      </c>
      <c r="AX115" s="52">
        <f t="shared" ref="AX115" si="1824">IF(SUM($AM$9:$AS$9)=SUM($AV$9:$BB$9),AO115,IF(AND(SUM($AV$9:$BB$9)&gt;42,SUM($AV$9:$BB$9)&lt;49),AO115,0))</f>
        <v>0</v>
      </c>
      <c r="AY115" s="52">
        <f t="shared" ref="AY115" si="1825">IF(SUM($AM$9:$AS$9)=SUM($AV$9:$BB$9),AP115,IF(AND(SUM($AV$9:$BB$9)&gt;42,SUM($AV$9:$BB$9)&lt;49),AP115,0))</f>
        <v>0</v>
      </c>
      <c r="AZ115" s="53">
        <f t="shared" ref="AZ115" si="1826">IF(SUM($AM$9:$AS$9)=SUM($AV$9:$BB$9),AQ115,IF(AND(SUM($AV$9:$BB$9)&gt;42,SUM($AV$9:$BB$9)&lt;49),AQ115,0))</f>
        <v>0</v>
      </c>
      <c r="BA115" s="54">
        <f t="shared" ref="BA115" si="1827">IF(SUM($AM$9:$AS$9)=SUM($AV$9:$BB$9),AR115,IF(AND(SUM($AV$9:$BB$9)&gt;42,SUM($AV$9:$BB$9)&lt;49),AR115,0))</f>
        <v>0</v>
      </c>
      <c r="BB115" s="55">
        <f t="shared" ref="BB115" si="1828">IF(SUM($AM$9:$AS$9)=SUM($AV$9:$BB$9),AS115,IF(AND(SUM($AV$9:$BB$9)&gt;42,SUM($AV$9:$BB$9)&lt;49),AS115,0))</f>
        <v>0</v>
      </c>
    </row>
    <row r="116" spans="1:54" ht="12.75" hidden="1" customHeight="1" x14ac:dyDescent="0.2">
      <c r="B116" s="93"/>
      <c r="C116" s="94"/>
      <c r="D116" s="95"/>
      <c r="E116" s="115"/>
      <c r="F116" s="140" t="b">
        <f t="shared" ref="F116" si="1829">IF($B109=$B115,OR(F110,G115&lt;F115),G115&lt;F115)</f>
        <v>0</v>
      </c>
      <c r="G116" s="189">
        <f t="shared" ref="G116" si="1830">IF(AND($B109=$B115,$B109&lt;&gt;"",$B109&lt;&gt;0),G115+G110,G115)</f>
        <v>18</v>
      </c>
      <c r="H116" s="120"/>
      <c r="I116" s="165">
        <f t="shared" si="1811"/>
        <v>0</v>
      </c>
      <c r="J116" s="194">
        <f t="shared" ref="J116" si="1831">7-COUNTIF(L115:R115,0)-COUNTIF(L115:R115,"")</f>
        <v>0</v>
      </c>
      <c r="K116" s="22">
        <f t="shared" si="1813"/>
        <v>0</v>
      </c>
      <c r="L116" s="35">
        <f t="shared" ref="L116:R116" si="1832">IF($B109=$B115,L115+L110,L115)</f>
        <v>0</v>
      </c>
      <c r="M116" s="35">
        <f t="shared" si="1832"/>
        <v>0</v>
      </c>
      <c r="N116" s="35">
        <f t="shared" si="1832"/>
        <v>0</v>
      </c>
      <c r="O116" s="35">
        <f t="shared" si="1832"/>
        <v>0</v>
      </c>
      <c r="P116" s="36">
        <f t="shared" si="1832"/>
        <v>0</v>
      </c>
      <c r="Q116" s="37">
        <f t="shared" si="1832"/>
        <v>0</v>
      </c>
      <c r="R116" s="38">
        <f t="shared" si="1832"/>
        <v>0</v>
      </c>
      <c r="S116" s="194">
        <f t="shared" ref="S116" si="1833">7-COUNTIF(U115:AA115,0)-COUNTIF(U115:AA115,"")</f>
        <v>0</v>
      </c>
      <c r="T116" s="22">
        <f t="shared" si="1815"/>
        <v>0</v>
      </c>
      <c r="U116" s="35">
        <f t="shared" ref="U116:AA116" si="1834">IF($B109=$B115,U115+U110,U115)</f>
        <v>0</v>
      </c>
      <c r="V116" s="35">
        <f t="shared" si="1834"/>
        <v>0</v>
      </c>
      <c r="W116" s="35">
        <f t="shared" si="1834"/>
        <v>0</v>
      </c>
      <c r="X116" s="35">
        <f t="shared" si="1834"/>
        <v>0</v>
      </c>
      <c r="Y116" s="36">
        <f t="shared" si="1834"/>
        <v>0</v>
      </c>
      <c r="Z116" s="37">
        <f t="shared" si="1834"/>
        <v>0</v>
      </c>
      <c r="AA116" s="38">
        <f t="shared" si="1834"/>
        <v>0</v>
      </c>
      <c r="AB116" s="194">
        <f t="shared" ref="AB116" si="1835">7-COUNTIF(AD115:AJ115,0)-COUNTIF(AD115:AJ115,"")</f>
        <v>0</v>
      </c>
      <c r="AC116" s="22">
        <f t="shared" si="1817"/>
        <v>0</v>
      </c>
      <c r="AD116" s="35">
        <f t="shared" ref="AD116:AJ116" si="1836">IF($B109=$B115,AD115+AD110,AD115)</f>
        <v>0</v>
      </c>
      <c r="AE116" s="35">
        <f t="shared" si="1836"/>
        <v>0</v>
      </c>
      <c r="AF116" s="35">
        <f t="shared" si="1836"/>
        <v>0</v>
      </c>
      <c r="AG116" s="35">
        <f t="shared" si="1836"/>
        <v>0</v>
      </c>
      <c r="AH116" s="36">
        <f t="shared" si="1836"/>
        <v>0</v>
      </c>
      <c r="AI116" s="37">
        <f t="shared" si="1836"/>
        <v>0</v>
      </c>
      <c r="AJ116" s="38">
        <f t="shared" si="1836"/>
        <v>0</v>
      </c>
      <c r="AK116" s="194">
        <f t="shared" ref="AK116" si="1837">7-COUNTIF(AM115:AS115,0)-COUNTIF(AM115:AS115,"")</f>
        <v>0</v>
      </c>
      <c r="AL116" s="22">
        <f t="shared" si="1819"/>
        <v>0</v>
      </c>
      <c r="AM116" s="35">
        <f t="shared" ref="AM116:AS116" si="1838">IF($B109=$B115,AM115+AM110,AM115)</f>
        <v>0</v>
      </c>
      <c r="AN116" s="35">
        <f t="shared" si="1838"/>
        <v>0</v>
      </c>
      <c r="AO116" s="35">
        <f t="shared" si="1838"/>
        <v>0</v>
      </c>
      <c r="AP116" s="35">
        <f t="shared" si="1838"/>
        <v>0</v>
      </c>
      <c r="AQ116" s="36">
        <f t="shared" si="1838"/>
        <v>0</v>
      </c>
      <c r="AR116" s="37">
        <f t="shared" si="1838"/>
        <v>0</v>
      </c>
      <c r="AS116" s="38">
        <f t="shared" si="1838"/>
        <v>0</v>
      </c>
      <c r="AT116" s="194">
        <f t="shared" ref="AT116" si="1839">7-COUNTIF(AV115:BB115,0)-COUNTIF(AV115:BB115,"")</f>
        <v>0</v>
      </c>
      <c r="AU116" s="22">
        <f t="shared" si="1821"/>
        <v>0</v>
      </c>
      <c r="AV116" s="35">
        <f t="shared" ref="AV116:BB116" si="1840">IF($B109=$B115,AV115+AV110,AV115)</f>
        <v>0</v>
      </c>
      <c r="AW116" s="35">
        <f t="shared" si="1840"/>
        <v>0</v>
      </c>
      <c r="AX116" s="35">
        <f t="shared" si="1840"/>
        <v>0</v>
      </c>
      <c r="AY116" s="35">
        <f t="shared" si="1840"/>
        <v>0</v>
      </c>
      <c r="AZ116" s="36">
        <f t="shared" si="1840"/>
        <v>0</v>
      </c>
      <c r="BA116" s="37">
        <f t="shared" si="1840"/>
        <v>0</v>
      </c>
      <c r="BB116" s="38">
        <f t="shared" si="1840"/>
        <v>0</v>
      </c>
    </row>
    <row r="117" spans="1:54" ht="15" hidden="1" customHeight="1" x14ac:dyDescent="0.2">
      <c r="B117" s="116"/>
      <c r="C117" s="117"/>
      <c r="D117" s="118"/>
      <c r="E117" s="119"/>
      <c r="F117" s="92"/>
      <c r="G117" s="190">
        <f t="shared" ref="G117" si="1841">IF(AND($B109=$B115,$B109&lt;&gt;"",$B109&lt;&gt;0),F115+G111,F115)</f>
        <v>18</v>
      </c>
      <c r="H117" s="121"/>
      <c r="I117" s="165">
        <f t="shared" si="1811"/>
        <v>0</v>
      </c>
      <c r="J117" s="195">
        <f t="shared" ref="J117" si="1842">IF($B115=$B109,COUNTIF(L117:R117,0),COUNTIF(L118:R118,0)+COUNTIF(L118:R118,""))</f>
        <v>7</v>
      </c>
      <c r="K117" s="39">
        <f t="shared" ref="K117:R117" si="1843">IF($B109=$B115,K118+K111,K118)</f>
        <v>0</v>
      </c>
      <c r="L117" s="40">
        <f t="shared" si="1843"/>
        <v>0</v>
      </c>
      <c r="M117" s="40">
        <f t="shared" si="1843"/>
        <v>0</v>
      </c>
      <c r="N117" s="40">
        <f t="shared" si="1843"/>
        <v>0</v>
      </c>
      <c r="O117" s="40">
        <f t="shared" si="1843"/>
        <v>0</v>
      </c>
      <c r="P117" s="41">
        <f t="shared" si="1843"/>
        <v>0</v>
      </c>
      <c r="Q117" s="42">
        <f t="shared" si="1843"/>
        <v>0</v>
      </c>
      <c r="R117" s="43">
        <f t="shared" si="1843"/>
        <v>0</v>
      </c>
      <c r="S117" s="195">
        <f t="shared" ref="S117" si="1844">IF($B115=$B109,COUNTIF(U117:AA117,0),COUNTIF(U118:AA118,0)+COUNTIF(U118:AA118,""))</f>
        <v>7</v>
      </c>
      <c r="T117" s="39">
        <f t="shared" ref="T117:AA117" si="1845">IF($B109=$B115,T118+T111,T118)</f>
        <v>0</v>
      </c>
      <c r="U117" s="40">
        <f t="shared" si="1845"/>
        <v>0</v>
      </c>
      <c r="V117" s="40">
        <f t="shared" si="1845"/>
        <v>0</v>
      </c>
      <c r="W117" s="40">
        <f t="shared" si="1845"/>
        <v>0</v>
      </c>
      <c r="X117" s="40">
        <f t="shared" si="1845"/>
        <v>0</v>
      </c>
      <c r="Y117" s="41">
        <f t="shared" si="1845"/>
        <v>0</v>
      </c>
      <c r="Z117" s="42">
        <f t="shared" si="1845"/>
        <v>0</v>
      </c>
      <c r="AA117" s="43">
        <f t="shared" si="1845"/>
        <v>0</v>
      </c>
      <c r="AB117" s="195">
        <f t="shared" ref="AB117" si="1846">IF($B115=$B109,COUNTIF(AD117:AJ117,0),COUNTIF(AD118:AJ118,0)+COUNTIF(AD118:AJ118,""))</f>
        <v>7</v>
      </c>
      <c r="AC117" s="39">
        <f t="shared" ref="AC117:AJ117" si="1847">IF($B109=$B115,AC118+AC111,AC118)</f>
        <v>0</v>
      </c>
      <c r="AD117" s="40">
        <f t="shared" si="1847"/>
        <v>0</v>
      </c>
      <c r="AE117" s="40">
        <f t="shared" si="1847"/>
        <v>0</v>
      </c>
      <c r="AF117" s="40">
        <f t="shared" si="1847"/>
        <v>0</v>
      </c>
      <c r="AG117" s="40">
        <f t="shared" si="1847"/>
        <v>0</v>
      </c>
      <c r="AH117" s="41">
        <f t="shared" si="1847"/>
        <v>0</v>
      </c>
      <c r="AI117" s="42">
        <f t="shared" si="1847"/>
        <v>0</v>
      </c>
      <c r="AJ117" s="43">
        <f t="shared" si="1847"/>
        <v>0</v>
      </c>
      <c r="AK117" s="195">
        <f t="shared" ref="AK117" si="1848">IF($B115=$B109,COUNTIF(AM117:AS117,0),COUNTIF(AM118:AS118,0)+COUNTIF(AM118:AS118,""))</f>
        <v>7</v>
      </c>
      <c r="AL117" s="39">
        <f t="shared" ref="AL117:AS117" si="1849">IF($B109=$B115,AL118+AL111,AL118)</f>
        <v>0</v>
      </c>
      <c r="AM117" s="40">
        <f t="shared" si="1849"/>
        <v>0</v>
      </c>
      <c r="AN117" s="40">
        <f t="shared" si="1849"/>
        <v>0</v>
      </c>
      <c r="AO117" s="40">
        <f t="shared" si="1849"/>
        <v>0</v>
      </c>
      <c r="AP117" s="40">
        <f t="shared" si="1849"/>
        <v>0</v>
      </c>
      <c r="AQ117" s="41">
        <f t="shared" si="1849"/>
        <v>0</v>
      </c>
      <c r="AR117" s="42">
        <f t="shared" si="1849"/>
        <v>0</v>
      </c>
      <c r="AS117" s="43">
        <f t="shared" si="1849"/>
        <v>0</v>
      </c>
      <c r="AT117" s="195">
        <f t="shared" ref="AT117" si="1850">IF($B115=$B109,COUNTIF(AV117:BB117,0),COUNTIF(AV118:BB118,0)+COUNTIF(AV118:BB118,""))</f>
        <v>7</v>
      </c>
      <c r="AU117" s="39">
        <f t="shared" ref="AU117:BB117" si="1851">IF($B109=$B115,AU118+AU111,AU118)</f>
        <v>0</v>
      </c>
      <c r="AV117" s="40">
        <f t="shared" si="1851"/>
        <v>0</v>
      </c>
      <c r="AW117" s="40">
        <f t="shared" si="1851"/>
        <v>0</v>
      </c>
      <c r="AX117" s="40">
        <f t="shared" si="1851"/>
        <v>0</v>
      </c>
      <c r="AY117" s="40">
        <f t="shared" si="1851"/>
        <v>0</v>
      </c>
      <c r="AZ117" s="41">
        <f t="shared" si="1851"/>
        <v>0</v>
      </c>
      <c r="BA117" s="42">
        <f t="shared" si="1851"/>
        <v>0</v>
      </c>
      <c r="BB117" s="43">
        <f t="shared" si="1851"/>
        <v>0</v>
      </c>
    </row>
    <row r="118" spans="1:54" ht="15.75" customHeight="1" x14ac:dyDescent="0.2">
      <c r="A118" s="1">
        <f t="shared" ref="A118" si="1852">A115</f>
        <v>0</v>
      </c>
      <c r="B118" s="313">
        <f t="shared" ref="B118" si="1853">B112+1</f>
        <v>17</v>
      </c>
      <c r="C118" s="314"/>
      <c r="D118" s="314"/>
      <c r="E118" s="314"/>
      <c r="F118" s="31"/>
      <c r="G118" s="183"/>
      <c r="H118" s="122">
        <f t="shared" ref="H118" si="1854">5-COUNTIF(AU115,0)-COUNTIF(AL115,0)-COUNTIF(AC115,0)-COUNTIF(T115,0)-COUNTIF(K115,0)</f>
        <v>0</v>
      </c>
      <c r="I118" s="165">
        <f t="shared" si="1811"/>
        <v>0</v>
      </c>
      <c r="J118" s="187">
        <f t="shared" ref="J118" si="1855">IF($B115=$B109,J112+IF($F115&lt;&gt;$G115,(K115+$G117-$G116)/$F115,K115/$F115),IF($F115&lt;&gt;G115,(K115+$G117-$G116)/$F115,K115/$F115))</f>
        <v>0</v>
      </c>
      <c r="K118" s="7">
        <f t="shared" ref="K118:K119" si="1856">SUM(L118:R118)</f>
        <v>0</v>
      </c>
      <c r="L118" s="26">
        <f t="shared" ref="L118:R118" si="1857">L115</f>
        <v>0</v>
      </c>
      <c r="M118" s="26">
        <f t="shared" si="1857"/>
        <v>0</v>
      </c>
      <c r="N118" s="26">
        <f t="shared" si="1857"/>
        <v>0</v>
      </c>
      <c r="O118" s="26">
        <f t="shared" si="1857"/>
        <v>0</v>
      </c>
      <c r="P118" s="26">
        <f t="shared" si="1857"/>
        <v>0</v>
      </c>
      <c r="Q118" s="29">
        <f t="shared" si="1857"/>
        <v>0</v>
      </c>
      <c r="R118" s="23">
        <f t="shared" si="1857"/>
        <v>0</v>
      </c>
      <c r="S118" s="187">
        <f t="shared" ref="S118" si="1858">IF($B115=$B109,S112+IF($F115&lt;&gt;$G115,(T115+$G117-$G116)/$F115,T115/$F115),IF($F115&lt;&gt;P115,(T115+$G117-$G116)/$F115,T115/$F115))</f>
        <v>0</v>
      </c>
      <c r="T118" s="7">
        <f t="shared" ref="T118:T119" si="1859">SUM(U118:AA118)</f>
        <v>0</v>
      </c>
      <c r="U118" s="26">
        <f t="shared" ref="U118:AA118" si="1860">U115</f>
        <v>0</v>
      </c>
      <c r="V118" s="26">
        <f t="shared" si="1860"/>
        <v>0</v>
      </c>
      <c r="W118" s="26">
        <f t="shared" si="1860"/>
        <v>0</v>
      </c>
      <c r="X118" s="26">
        <f t="shared" si="1860"/>
        <v>0</v>
      </c>
      <c r="Y118" s="113">
        <f t="shared" si="1860"/>
        <v>0</v>
      </c>
      <c r="Z118" s="29">
        <f t="shared" si="1860"/>
        <v>0</v>
      </c>
      <c r="AA118" s="23">
        <f t="shared" si="1860"/>
        <v>0</v>
      </c>
      <c r="AB118" s="187">
        <f t="shared" ref="AB118" si="1861">IF($B115=$B109,AB112+IF($F115&lt;&gt;$G115,(AC115+$G117-$G116)/$F115,AC115/$F115),IF($F115&lt;&gt;Y115,(AC115+$G117-$G116)/$F115,AC115/$F115))</f>
        <v>0</v>
      </c>
      <c r="AC118" s="7">
        <f t="shared" ref="AC118:AC119" si="1862">SUM(AD118:AJ118)</f>
        <v>0</v>
      </c>
      <c r="AD118" s="26">
        <f t="shared" ref="AD118:AJ118" si="1863">AD115</f>
        <v>0</v>
      </c>
      <c r="AE118" s="26">
        <f t="shared" si="1863"/>
        <v>0</v>
      </c>
      <c r="AF118" s="26">
        <f t="shared" si="1863"/>
        <v>0</v>
      </c>
      <c r="AG118" s="26">
        <f t="shared" si="1863"/>
        <v>0</v>
      </c>
      <c r="AH118" s="113">
        <f t="shared" si="1863"/>
        <v>0</v>
      </c>
      <c r="AI118" s="29">
        <f t="shared" si="1863"/>
        <v>0</v>
      </c>
      <c r="AJ118" s="23">
        <f t="shared" si="1863"/>
        <v>0</v>
      </c>
      <c r="AK118" s="187">
        <f t="shared" ref="AK118" si="1864">IF($B115=$B109,AK112+IF($F115&lt;&gt;$G115,(AL115+$G117-$G116)/$F115,AL115/$F115),IF($F115&lt;&gt;AH115,(AL115+$G117-$G116)/$F115,AL115/$F115))</f>
        <v>0</v>
      </c>
      <c r="AL118" s="7">
        <f t="shared" ref="AL118:AL119" si="1865">SUM(AM118:AS118)</f>
        <v>0</v>
      </c>
      <c r="AM118" s="26">
        <f t="shared" ref="AM118:AS118" si="1866">AM115</f>
        <v>0</v>
      </c>
      <c r="AN118" s="26">
        <f t="shared" si="1866"/>
        <v>0</v>
      </c>
      <c r="AO118" s="26">
        <f t="shared" si="1866"/>
        <v>0</v>
      </c>
      <c r="AP118" s="26">
        <f t="shared" si="1866"/>
        <v>0</v>
      </c>
      <c r="AQ118" s="113">
        <f t="shared" si="1866"/>
        <v>0</v>
      </c>
      <c r="AR118" s="29">
        <f t="shared" si="1866"/>
        <v>0</v>
      </c>
      <c r="AS118" s="23">
        <f t="shared" si="1866"/>
        <v>0</v>
      </c>
      <c r="AT118" s="187">
        <f t="shared" ref="AT118" si="1867">IF($B115=$B109,AT112+IF($F115&lt;&gt;$G115,(AU115+$G117-$G116)/$F115,AU115/$F115),IF($F115&lt;&gt;AQ115,(AU115+$G117-$G116)/$F115,AU115/$F115))</f>
        <v>0</v>
      </c>
      <c r="AU118" s="7">
        <f t="shared" ref="AU118:AU119" si="1868">SUM(AV118:BB118)</f>
        <v>0</v>
      </c>
      <c r="AV118" s="6">
        <f t="shared" ref="AV118" si="1869">IF(SUM($AM$9:$AS$9)=SUM($AV$9:$BB$9),AV115,IF(AND(SUM($AV$9:$BB$9)&gt;42,SUM($AV$9:$BB$9)&lt;49),AV115,0))</f>
        <v>0</v>
      </c>
      <c r="AW118" s="6">
        <f t="shared" ref="AW118:BB118" si="1870">IF(SUM($AM$9:$AS$9)=SUM($AV$9:$BB$9),AW115,IF(AND(SUM($AV$9:$BB$9)&gt;42,SUM($AV$9:$BB$9)&lt;49),AW115,0))</f>
        <v>0</v>
      </c>
      <c r="AX118" s="6">
        <f t="shared" si="1870"/>
        <v>0</v>
      </c>
      <c r="AY118" s="6">
        <f t="shared" si="1870"/>
        <v>0</v>
      </c>
      <c r="AZ118" s="26">
        <f t="shared" si="1870"/>
        <v>0</v>
      </c>
      <c r="BA118" s="29">
        <f t="shared" si="1870"/>
        <v>0</v>
      </c>
      <c r="BB118" s="23">
        <f t="shared" si="1870"/>
        <v>0</v>
      </c>
    </row>
    <row r="119" spans="1:54" ht="15.75" customHeight="1" x14ac:dyDescent="0.2">
      <c r="A119" s="1">
        <f t="shared" ref="A119:A120" si="1871">A118</f>
        <v>0</v>
      </c>
      <c r="B119" s="313"/>
      <c r="C119" s="314"/>
      <c r="D119" s="314"/>
      <c r="E119" s="314"/>
      <c r="F119" s="31"/>
      <c r="G119" s="183"/>
      <c r="H119" s="123">
        <f t="shared" ref="H119" si="1872">IF($B115=$B109,H113+F119,$F119)</f>
        <v>0</v>
      </c>
      <c r="I119" s="165">
        <f t="shared" si="1811"/>
        <v>0</v>
      </c>
      <c r="J119" s="141">
        <f t="shared" ref="J119" si="1873">IF($H118=0,0,IF($B109=$B115,IF($H120&gt;0,$H120+J113,K115+J113),IF($H120&gt;0,$H120,K115)))</f>
        <v>0</v>
      </c>
      <c r="K119" s="7">
        <f t="shared" si="1856"/>
        <v>0</v>
      </c>
      <c r="L119" s="6"/>
      <c r="M119" s="6"/>
      <c r="N119" s="6"/>
      <c r="O119" s="6"/>
      <c r="P119" s="26"/>
      <c r="Q119" s="29"/>
      <c r="R119" s="23"/>
      <c r="S119" s="141">
        <f t="shared" ref="S119" si="1874">IF($H118=0,0,IF($B109=$B115,IF($H120&gt;0,$H120+S113,T115+S113),IF($H120&gt;0,$H120,T115)))</f>
        <v>0</v>
      </c>
      <c r="T119" s="7">
        <f t="shared" si="1859"/>
        <v>0</v>
      </c>
      <c r="U119" s="6"/>
      <c r="V119" s="6"/>
      <c r="W119" s="6"/>
      <c r="X119" s="6"/>
      <c r="Y119" s="26"/>
      <c r="Z119" s="29"/>
      <c r="AA119" s="23"/>
      <c r="AB119" s="141">
        <f t="shared" ref="AB119" si="1875">IF($H118=0,0,IF($B109=$B115,IF($H120&gt;0,$H120+AB113,AC115+AB113),IF($H120&gt;0,$H120,AC115)))</f>
        <v>0</v>
      </c>
      <c r="AC119" s="7">
        <f t="shared" si="1862"/>
        <v>0</v>
      </c>
      <c r="AD119" s="6"/>
      <c r="AE119" s="6"/>
      <c r="AF119" s="6"/>
      <c r="AG119" s="6"/>
      <c r="AH119" s="26"/>
      <c r="AI119" s="29"/>
      <c r="AJ119" s="23"/>
      <c r="AK119" s="141">
        <f t="shared" ref="AK119" si="1876">IF($H118=0,0,IF($B109=$B115,IF($H120&gt;0,$H120+AK113,AL115+AK113),IF($H120&gt;0,$H120,AL115)))</f>
        <v>0</v>
      </c>
      <c r="AL119" s="7">
        <f t="shared" si="1865"/>
        <v>0</v>
      </c>
      <c r="AM119" s="6"/>
      <c r="AN119" s="6"/>
      <c r="AO119" s="6"/>
      <c r="AP119" s="6"/>
      <c r="AQ119" s="26"/>
      <c r="AR119" s="29"/>
      <c r="AS119" s="23"/>
      <c r="AT119" s="141">
        <f t="shared" ref="AT119" si="1877">IF($H118=0,0,IF($B109=$B115,IF($H120&gt;0,$H120+AT113,AU115+AT113),IF($H120&gt;0,$H120,AU115)))</f>
        <v>0</v>
      </c>
      <c r="AU119" s="7">
        <f t="shared" si="1868"/>
        <v>0</v>
      </c>
      <c r="AV119" s="6"/>
      <c r="AW119" s="6"/>
      <c r="AX119" s="6"/>
      <c r="AY119" s="6"/>
      <c r="AZ119" s="26"/>
      <c r="BA119" s="29"/>
      <c r="BB119" s="23"/>
    </row>
    <row r="120" spans="1:54" ht="18.75" customHeight="1" thickBot="1" x14ac:dyDescent="0.25">
      <c r="A120" s="1">
        <f t="shared" si="1871"/>
        <v>0</v>
      </c>
      <c r="B120" s="323" t="str">
        <f>IF(B115="",Wydruk!$AE$6,IF(J116=0,Wydruk!$AE$7,IF(AND(G116&lt;G117,B115&lt;&gt;$B121),Wydruk!$AE$13,IF(AND($B115=$B109,$B115&lt;&gt;$B121),IF(OR(OR(J120&lt;4,J120&gt;5),OR(S120&lt;4,S120&gt;5),OR(AB120&lt;4,AB120&gt;5),OR(AK120&lt;4,AK120&gt;5),OR(AND(AT120&lt;4,AT120&gt;0),AT120&gt;5)),Wydruk!$AE$8,Wydruk!$AE$9),IF($B115=$B121,IF($F119&lt;&gt;0,Wydruk!$AE$12,Wydruk!$AE$10),IF(OR(OR(J116&lt;4,J116&gt;5),OR(S116&lt;4,S116&gt;5),OR(AB116&lt;4,AB116&gt;5),OR(AK116&lt;4,AK116&gt;5),OR(AND(AT116&lt;4,AT116&gt;0),AT116&gt;5)),Wydruk!$AE$8,Wydruk!$AE$11))))))</f>
        <v>Uzupełnij liczby godzin tygodniowego planu</v>
      </c>
      <c r="C120" s="324"/>
      <c r="D120" s="324"/>
      <c r="E120" s="324"/>
      <c r="F120" s="173">
        <f>listopad!F120</f>
        <v>0</v>
      </c>
      <c r="G120" s="184">
        <f>listopad!G120</f>
        <v>0</v>
      </c>
      <c r="H120" s="191">
        <f t="shared" ref="H120" si="1878">IF(OR($G120=0,$F120=0,$G120="",$F120=""),0,$G120/$F120)</f>
        <v>0</v>
      </c>
      <c r="I120" s="193"/>
      <c r="J120" s="176">
        <f t="shared" ref="J120" si="1879">IF($B109=$B115,IF(L115+L110&gt;0,1,0)+IF(M115+M110&gt;0,1,0)+IF(N115+N110&gt;0,1,0)+IF(O115+O110&gt;0,1,0)+IF(P115+P110&gt;0,1,0)+IF(Q115+Q110&gt;0,1,0)+IF(R115+R110&gt;0,1,0),J116)</f>
        <v>0</v>
      </c>
      <c r="K120" s="133">
        <f t="shared" ref="K120" si="1880">IF(OR($B115=$B121,J120=0,(K116-Q120+O120)&lt;=0),0,(K116-Q120+O120)/J120)</f>
        <v>0</v>
      </c>
      <c r="L120" s="137">
        <f t="shared" ref="L120" si="1881">IF(K120*(7-J117)&lt;=0,0,K120*(7-J117))</f>
        <v>0</v>
      </c>
      <c r="M120" s="311">
        <f t="shared" ref="M120" si="1882">ROUND(IF(OR(K117-K120*(7-J117)+P120&lt;0,$B115=$B121,K120&lt;=0,K117=0),0,IF(K117-K120*(7-J117)+P120&gt;Q120-O120+P120,Q120-O120+P120,K117-K120*(7-J117)+P120)),1)</f>
        <v>0</v>
      </c>
      <c r="N120" s="312"/>
      <c r="O120" s="139">
        <f t="shared" ref="O120" si="1883">IF(OR($B115=$B121,J116=0),0,IF($B115=$B109,J115,$F115))</f>
        <v>0</v>
      </c>
      <c r="P120" s="30">
        <f t="shared" ref="P120" si="1884">IF(OR($B115=$B121,J120=0),0,$G117-$G116)</f>
        <v>0</v>
      </c>
      <c r="Q120" s="134">
        <f t="shared" ref="Q120" si="1885">IF(OR($B115=$B121,J120=0),0,J119)</f>
        <v>0</v>
      </c>
      <c r="R120" s="138">
        <f t="shared" ref="R120" si="1886">IF($B115=$B121,0,K117)</f>
        <v>0</v>
      </c>
      <c r="S120" s="176">
        <f t="shared" ref="S120" si="1887">IF($B109=$B115,IF(U115+U110&gt;0,1,0)+IF(V115+V110&gt;0,1,0)+IF(W115+W110&gt;0,1,0)+IF(X115+X110&gt;0,1,0)+IF(Y115+Y110&gt;0,1,0)+IF(Z115+Z110&gt;0,1,0)+IF(AA115+AA110&gt;0,1,0),S116)</f>
        <v>0</v>
      </c>
      <c r="T120" s="133">
        <f t="shared" ref="T120" si="1888">IF(OR($B115=$B121,S120=0,(T116-Z120+X120)&lt;=0),0,(T116-Z120+X120)/S120)</f>
        <v>0</v>
      </c>
      <c r="U120" s="137">
        <f t="shared" ref="U120" si="1889">IF(T120*(7-S117)&lt;=0,0,T120*(7-S117))</f>
        <v>0</v>
      </c>
      <c r="V120" s="311">
        <f t="shared" ref="V120" si="1890">ROUND(IF(OR(T117-T120*(7-S117)+Y120&lt;0,$B115=$B121,T120&lt;=0,T117=0),0,IF(T117-T120*(7-S117)+Y120&gt;Z120-X120+Y120,Z120-X120+Y120,T117-T120*(7-S117)+Y120)),1)</f>
        <v>0</v>
      </c>
      <c r="W120" s="312"/>
      <c r="X120" s="139">
        <f t="shared" ref="X120" si="1891">IF(OR($B115=$B121,S116=0),0,IF($B115=$B109,S115,$F115))</f>
        <v>0</v>
      </c>
      <c r="Y120" s="30">
        <f t="shared" ref="Y120" si="1892">IF(OR($B115=$B121,S120=0),0,$G117-$G116)</f>
        <v>0</v>
      </c>
      <c r="Z120" s="134">
        <f t="shared" ref="Z120" si="1893">IF(OR($B115=$B121,S120=0),0,S119)</f>
        <v>0</v>
      </c>
      <c r="AA120" s="138">
        <f t="shared" ref="AA120" si="1894">IF($B115=$B121,0,T117)</f>
        <v>0</v>
      </c>
      <c r="AB120" s="176">
        <f t="shared" ref="AB120" si="1895">IF($B109=$B115,IF(AD115+AD110&gt;0,1,0)+IF(AE115+AE110&gt;0,1,0)+IF(AF115+AF110&gt;0,1,0)+IF(AG115+AG110&gt;0,1,0)+IF(AH115+AH110&gt;0,1,0)+IF(AI115+AI110&gt;0,1,0)+IF(AJ115+AJ110&gt;0,1,0),AB116)</f>
        <v>0</v>
      </c>
      <c r="AC120" s="133">
        <f t="shared" ref="AC120" si="1896">IF(OR($B115=$B121,AB120=0,(AC116-AI120+AG120)&lt;=0),0,(AC116-AI120+AG120)/AB120)</f>
        <v>0</v>
      </c>
      <c r="AD120" s="137">
        <f t="shared" ref="AD120" si="1897">IF(AC120*(7-AB117)&lt;=0,0,AC120*(7-AB117))</f>
        <v>0</v>
      </c>
      <c r="AE120" s="311">
        <f t="shared" ref="AE120" si="1898">ROUND(IF(OR(AC117-AC120*(7-AB117)+AH120&lt;0,$B115=$B121,AC120&lt;=0,AC117=0),0,IF(AC117-AC120*(7-AB117)+AH120&gt;AI120-AG120+AH120,AI120-AG120+AH120,AC117-AC120*(7-AB117)+AH120)),1)</f>
        <v>0</v>
      </c>
      <c r="AF120" s="312"/>
      <c r="AG120" s="139">
        <f t="shared" ref="AG120" si="1899">IF(OR($B115=$B121,AB116=0),0,IF($B115=$B109,AB115,$F115))</f>
        <v>0</v>
      </c>
      <c r="AH120" s="30">
        <f t="shared" ref="AH120" si="1900">IF(OR($B115=$B121,AB120=0),0,$G117-$G116)</f>
        <v>0</v>
      </c>
      <c r="AI120" s="134">
        <f t="shared" ref="AI120" si="1901">IF(OR($B115=$B121,AB120=0),0,AB119)</f>
        <v>0</v>
      </c>
      <c r="AJ120" s="138">
        <f t="shared" ref="AJ120" si="1902">IF($B115=$B121,0,AC117)</f>
        <v>0</v>
      </c>
      <c r="AK120" s="176">
        <f t="shared" ref="AK120" si="1903">IF($B109=$B115,IF(AM115+AM110&gt;0,1,0)+IF(AN115+AN110&gt;0,1,0)+IF(AO115+AO110&gt;0,1,0)+IF(AP115+AP110&gt;0,1,0)+IF(AQ115+AQ110&gt;0,1,0)+IF(AR115+AR110&gt;0,1,0)+IF(AS115+AS110&gt;0,1,0),AK116)</f>
        <v>0</v>
      </c>
      <c r="AL120" s="133">
        <f t="shared" ref="AL120" si="1904">IF(OR($B115=$B121,AK120=0,(AL116-AR120+AP120)&lt;=0),0,(AL116-AR120+AP120)/AK120)</f>
        <v>0</v>
      </c>
      <c r="AM120" s="137">
        <f t="shared" ref="AM120" si="1905">IF(AL120*(7-AK117)&lt;=0,0,AL120*(7-AK117))</f>
        <v>0</v>
      </c>
      <c r="AN120" s="311">
        <f t="shared" ref="AN120" si="1906">ROUND(IF(OR(AL117-AL120*(7-AK117)+AQ120&lt;0,$B115=$B121,AL120&lt;=0,AL117=0),0,IF(AL117-AL120*(7-AK117)+AQ120&gt;AR120-AP120+AQ120,AR120-AP120+AQ120,AL117-AL120*(7-AK117)+AQ120)),1)</f>
        <v>0</v>
      </c>
      <c r="AO120" s="312"/>
      <c r="AP120" s="139">
        <f t="shared" ref="AP120" si="1907">IF(OR($B115=$B121,AK116=0),0,IF($B115=$B109,AK115,$F115))</f>
        <v>0</v>
      </c>
      <c r="AQ120" s="30">
        <f t="shared" ref="AQ120" si="1908">IF(OR($B115=$B121,AK120=0),0,$G117-$G116)</f>
        <v>0</v>
      </c>
      <c r="AR120" s="134">
        <f t="shared" ref="AR120" si="1909">IF(OR($B115=$B121,AK120=0),0,AK119)</f>
        <v>0</v>
      </c>
      <c r="AS120" s="138">
        <f t="shared" ref="AS120" si="1910">IF($B115=$B121,0,AL117)</f>
        <v>0</v>
      </c>
      <c r="AT120" s="176">
        <f t="shared" ref="AT120" si="1911">IF($B109=$B115,IF(AV115+AV110&gt;0,1,0)+IF(AW115+AW110&gt;0,1,0)+IF(AX115+AX110&gt;0,1,0)+IF(AY115+AY110&gt;0,1,0)+IF(AZ115+AZ110&gt;0,1,0)+IF(BA115+BA110&gt;0,1,0)+IF(BB115+BB110&gt;0,1,0),AT116)</f>
        <v>0</v>
      </c>
      <c r="AU120" s="133">
        <f t="shared" ref="AU120" si="1912">IF(OR($B115=$B121,AT120=0,(AU116-BA120+AY120)&lt;=0),0,(AU116-BA120+AY120)/AT120)</f>
        <v>0</v>
      </c>
      <c r="AV120" s="137">
        <f t="shared" ref="AV120" si="1913">IF(AU120*(7-AT117)&lt;=0,0,AU120*(7-AT117))</f>
        <v>0</v>
      </c>
      <c r="AW120" s="311">
        <f t="shared" ref="AW120" si="1914">ROUND(IF(OR(AU117-AU120*(7-AT117)+AZ120&lt;0,$B115=$B121,AU120&lt;=0,AU117=0),0,IF(AU117-AU120*(7-AT117)+AZ120&gt;BA120-AY120+AZ120,BA120-AY120+AZ120,AU117-AU120*(7-AT117)+AZ120)),1)</f>
        <v>0</v>
      </c>
      <c r="AX120" s="312"/>
      <c r="AY120" s="139">
        <f t="shared" ref="AY120" si="1915">IF(OR($B115=$B121,AT116=0),0,IF($B115=$B109,AT115,$F115))</f>
        <v>0</v>
      </c>
      <c r="AZ120" s="30">
        <f t="shared" ref="AZ120" si="1916">IF(OR($B115=$B121,AT120=0),0,$G117-$G116)</f>
        <v>0</v>
      </c>
      <c r="BA120" s="134">
        <f t="shared" ref="BA120" si="1917">IF(OR($B115=$B121,AT120=0),0,AT119)</f>
        <v>0</v>
      </c>
      <c r="BB120" s="138">
        <f t="shared" ref="BB120" si="1918">IF($B115=$B121,0,AU117)</f>
        <v>0</v>
      </c>
    </row>
    <row r="121" spans="1:54" ht="15.75" x14ac:dyDescent="0.2">
      <c r="A121" s="1">
        <f t="shared" ref="A121" si="1919">IF(B121="","1. Niewypełnione",B121)</f>
        <v>0</v>
      </c>
      <c r="B121" s="320">
        <f>listopad!B121</f>
        <v>0</v>
      </c>
      <c r="C121" s="321">
        <f>listopad!C121</f>
        <v>0</v>
      </c>
      <c r="D121" s="321">
        <f>listopad!D121</f>
        <v>0</v>
      </c>
      <c r="E121" s="321">
        <f>listopad!E121</f>
        <v>0</v>
      </c>
      <c r="F121" s="177">
        <f>listopad!F121</f>
        <v>18</v>
      </c>
      <c r="G121" s="185">
        <f>listopad!G121</f>
        <v>18</v>
      </c>
      <c r="H121" s="177"/>
      <c r="I121" s="192">
        <f t="shared" ref="I121:I125" si="1920">K121+T121+AC121+AL121+AU121</f>
        <v>0</v>
      </c>
      <c r="J121" s="186">
        <f t="shared" ref="J121" si="1921">IF(OR($B121=$B127,J124=0),0,ROUND((K122+P126)/J124,0))</f>
        <v>0</v>
      </c>
      <c r="K121" s="51">
        <f t="shared" ref="K121:K122" si="1922">SUM(L121:R121)</f>
        <v>0</v>
      </c>
      <c r="L121" s="52">
        <f>listopad!L121</f>
        <v>0</v>
      </c>
      <c r="M121" s="52">
        <f>listopad!M121</f>
        <v>0</v>
      </c>
      <c r="N121" s="52">
        <f>listopad!N121</f>
        <v>0</v>
      </c>
      <c r="O121" s="52">
        <f>listopad!O121</f>
        <v>0</v>
      </c>
      <c r="P121" s="53">
        <f>listopad!P121</f>
        <v>0</v>
      </c>
      <c r="Q121" s="54">
        <f>listopad!Q121</f>
        <v>0</v>
      </c>
      <c r="R121" s="55">
        <f>listopad!R121</f>
        <v>0</v>
      </c>
      <c r="S121" s="188">
        <f t="shared" ref="S121" si="1923">IF(OR($B121=$B127,S124=0),0,ROUND((T122+Y126)/S124,0))</f>
        <v>0</v>
      </c>
      <c r="T121" s="51">
        <f t="shared" ref="T121:T122" si="1924">SUM(U121:AA121)</f>
        <v>0</v>
      </c>
      <c r="U121" s="52">
        <f>listopad!U121</f>
        <v>0</v>
      </c>
      <c r="V121" s="52">
        <f>listopad!V121</f>
        <v>0</v>
      </c>
      <c r="W121" s="52">
        <f>listopad!W121</f>
        <v>0</v>
      </c>
      <c r="X121" s="52">
        <f>listopad!X121</f>
        <v>0</v>
      </c>
      <c r="Y121" s="53">
        <f>listopad!Y121</f>
        <v>0</v>
      </c>
      <c r="Z121" s="54">
        <f>listopad!Z121</f>
        <v>0</v>
      </c>
      <c r="AA121" s="55">
        <f>listopad!AA121</f>
        <v>0</v>
      </c>
      <c r="AB121" s="188">
        <f t="shared" ref="AB121" si="1925">IF(OR($B121=$B127,AB124=0),0,ROUND((AC122+AH126)/AB124,0))</f>
        <v>0</v>
      </c>
      <c r="AC121" s="51">
        <f t="shared" ref="AC121:AC122" si="1926">SUM(AD121:AJ121)</f>
        <v>0</v>
      </c>
      <c r="AD121" s="52">
        <f>listopad!AD121</f>
        <v>0</v>
      </c>
      <c r="AE121" s="52">
        <f>listopad!AE121</f>
        <v>0</v>
      </c>
      <c r="AF121" s="52">
        <f>listopad!AF121</f>
        <v>0</v>
      </c>
      <c r="AG121" s="52">
        <f>listopad!AG121</f>
        <v>0</v>
      </c>
      <c r="AH121" s="53">
        <f>listopad!AH121</f>
        <v>0</v>
      </c>
      <c r="AI121" s="54">
        <f>listopad!AI121</f>
        <v>0</v>
      </c>
      <c r="AJ121" s="55">
        <f>listopad!AJ121</f>
        <v>0</v>
      </c>
      <c r="AK121" s="188">
        <f t="shared" ref="AK121" si="1927">IF(OR($B121=$B127,AK124=0),0,ROUND((AL122+AQ126)/AK124,0))</f>
        <v>0</v>
      </c>
      <c r="AL121" s="51">
        <f t="shared" ref="AL121:AL122" si="1928">SUM(AM121:AS121)</f>
        <v>0</v>
      </c>
      <c r="AM121" s="52">
        <f>listopad!AM121</f>
        <v>0</v>
      </c>
      <c r="AN121" s="52">
        <f>listopad!AN121</f>
        <v>0</v>
      </c>
      <c r="AO121" s="52">
        <f>listopad!AO121</f>
        <v>0</v>
      </c>
      <c r="AP121" s="52">
        <f>listopad!AP121</f>
        <v>0</v>
      </c>
      <c r="AQ121" s="53">
        <f>listopad!AQ121</f>
        <v>0</v>
      </c>
      <c r="AR121" s="54">
        <f>listopad!AR121</f>
        <v>0</v>
      </c>
      <c r="AS121" s="55">
        <f>listopad!AS121</f>
        <v>0</v>
      </c>
      <c r="AT121" s="188">
        <f t="shared" ref="AT121" si="1929">IF(OR($B121=$B127,AT124=0),0,ROUND((AU122+AZ126)/AT124,0))</f>
        <v>0</v>
      </c>
      <c r="AU121" s="51">
        <f t="shared" ref="AU121:AU122" si="1930">SUM(AV121:BB121)</f>
        <v>0</v>
      </c>
      <c r="AV121" s="52">
        <f t="shared" ref="AV121" si="1931">IF(SUM($AM$9:$AS$9)=SUM($AV$9:$BB$9),AM121,IF(AND(SUM($AV$9:$BB$9)&gt;42,SUM($AV$9:$BB$9)&lt;49),AM121,0))</f>
        <v>0</v>
      </c>
      <c r="AW121" s="52">
        <f t="shared" ref="AW121" si="1932">IF(SUM($AM$9:$AS$9)=SUM($AV$9:$BB$9),AN121,IF(AND(SUM($AV$9:$BB$9)&gt;42,SUM($AV$9:$BB$9)&lt;49),AN121,0))</f>
        <v>0</v>
      </c>
      <c r="AX121" s="52">
        <f t="shared" ref="AX121" si="1933">IF(SUM($AM$9:$AS$9)=SUM($AV$9:$BB$9),AO121,IF(AND(SUM($AV$9:$BB$9)&gt;42,SUM($AV$9:$BB$9)&lt;49),AO121,0))</f>
        <v>0</v>
      </c>
      <c r="AY121" s="52">
        <f t="shared" ref="AY121" si="1934">IF(SUM($AM$9:$AS$9)=SUM($AV$9:$BB$9),AP121,IF(AND(SUM($AV$9:$BB$9)&gt;42,SUM($AV$9:$BB$9)&lt;49),AP121,0))</f>
        <v>0</v>
      </c>
      <c r="AZ121" s="53">
        <f t="shared" ref="AZ121" si="1935">IF(SUM($AM$9:$AS$9)=SUM($AV$9:$BB$9),AQ121,IF(AND(SUM($AV$9:$BB$9)&gt;42,SUM($AV$9:$BB$9)&lt;49),AQ121,0))</f>
        <v>0</v>
      </c>
      <c r="BA121" s="54">
        <f t="shared" ref="BA121" si="1936">IF(SUM($AM$9:$AS$9)=SUM($AV$9:$BB$9),AR121,IF(AND(SUM($AV$9:$BB$9)&gt;42,SUM($AV$9:$BB$9)&lt;49),AR121,0))</f>
        <v>0</v>
      </c>
      <c r="BB121" s="55">
        <f t="shared" ref="BB121" si="1937">IF(SUM($AM$9:$AS$9)=SUM($AV$9:$BB$9),AS121,IF(AND(SUM($AV$9:$BB$9)&gt;42,SUM($AV$9:$BB$9)&lt;49),AS121,0))</f>
        <v>0</v>
      </c>
    </row>
    <row r="122" spans="1:54" ht="12.75" hidden="1" customHeight="1" x14ac:dyDescent="0.2">
      <c r="B122" s="93"/>
      <c r="C122" s="94"/>
      <c r="D122" s="95"/>
      <c r="E122" s="115"/>
      <c r="F122" s="140" t="b">
        <f t="shared" ref="F122" si="1938">IF($B115=$B121,OR(F116,G121&lt;F121),G121&lt;F121)</f>
        <v>0</v>
      </c>
      <c r="G122" s="189">
        <f t="shared" ref="G122" si="1939">IF(AND($B115=$B121,$B115&lt;&gt;"",$B115&lt;&gt;0),G121+G116,G121)</f>
        <v>18</v>
      </c>
      <c r="H122" s="120"/>
      <c r="I122" s="165">
        <f t="shared" si="1920"/>
        <v>0</v>
      </c>
      <c r="J122" s="194">
        <f t="shared" ref="J122" si="1940">7-COUNTIF(L121:R121,0)-COUNTIF(L121:R121,"")</f>
        <v>0</v>
      </c>
      <c r="K122" s="22">
        <f t="shared" si="1922"/>
        <v>0</v>
      </c>
      <c r="L122" s="35">
        <f t="shared" ref="L122:R122" si="1941">IF($B115=$B121,L121+L116,L121)</f>
        <v>0</v>
      </c>
      <c r="M122" s="35">
        <f t="shared" si="1941"/>
        <v>0</v>
      </c>
      <c r="N122" s="35">
        <f t="shared" si="1941"/>
        <v>0</v>
      </c>
      <c r="O122" s="35">
        <f t="shared" si="1941"/>
        <v>0</v>
      </c>
      <c r="P122" s="36">
        <f t="shared" si="1941"/>
        <v>0</v>
      </c>
      <c r="Q122" s="37">
        <f t="shared" si="1941"/>
        <v>0</v>
      </c>
      <c r="R122" s="38">
        <f t="shared" si="1941"/>
        <v>0</v>
      </c>
      <c r="S122" s="194">
        <f t="shared" ref="S122" si="1942">7-COUNTIF(U121:AA121,0)-COUNTIF(U121:AA121,"")</f>
        <v>0</v>
      </c>
      <c r="T122" s="22">
        <f t="shared" si="1924"/>
        <v>0</v>
      </c>
      <c r="U122" s="35">
        <f t="shared" ref="U122:AA122" si="1943">IF($B115=$B121,U121+U116,U121)</f>
        <v>0</v>
      </c>
      <c r="V122" s="35">
        <f t="shared" si="1943"/>
        <v>0</v>
      </c>
      <c r="W122" s="35">
        <f t="shared" si="1943"/>
        <v>0</v>
      </c>
      <c r="X122" s="35">
        <f t="shared" si="1943"/>
        <v>0</v>
      </c>
      <c r="Y122" s="36">
        <f t="shared" si="1943"/>
        <v>0</v>
      </c>
      <c r="Z122" s="37">
        <f t="shared" si="1943"/>
        <v>0</v>
      </c>
      <c r="AA122" s="38">
        <f t="shared" si="1943"/>
        <v>0</v>
      </c>
      <c r="AB122" s="194">
        <f t="shared" ref="AB122" si="1944">7-COUNTIF(AD121:AJ121,0)-COUNTIF(AD121:AJ121,"")</f>
        <v>0</v>
      </c>
      <c r="AC122" s="22">
        <f t="shared" si="1926"/>
        <v>0</v>
      </c>
      <c r="AD122" s="35">
        <f t="shared" ref="AD122:AJ122" si="1945">IF($B115=$B121,AD121+AD116,AD121)</f>
        <v>0</v>
      </c>
      <c r="AE122" s="35">
        <f t="shared" si="1945"/>
        <v>0</v>
      </c>
      <c r="AF122" s="35">
        <f t="shared" si="1945"/>
        <v>0</v>
      </c>
      <c r="AG122" s="35">
        <f t="shared" si="1945"/>
        <v>0</v>
      </c>
      <c r="AH122" s="36">
        <f t="shared" si="1945"/>
        <v>0</v>
      </c>
      <c r="AI122" s="37">
        <f t="shared" si="1945"/>
        <v>0</v>
      </c>
      <c r="AJ122" s="38">
        <f t="shared" si="1945"/>
        <v>0</v>
      </c>
      <c r="AK122" s="194">
        <f t="shared" ref="AK122" si="1946">7-COUNTIF(AM121:AS121,0)-COUNTIF(AM121:AS121,"")</f>
        <v>0</v>
      </c>
      <c r="AL122" s="22">
        <f t="shared" si="1928"/>
        <v>0</v>
      </c>
      <c r="AM122" s="35">
        <f t="shared" ref="AM122:AS122" si="1947">IF($B115=$B121,AM121+AM116,AM121)</f>
        <v>0</v>
      </c>
      <c r="AN122" s="35">
        <f t="shared" si="1947"/>
        <v>0</v>
      </c>
      <c r="AO122" s="35">
        <f t="shared" si="1947"/>
        <v>0</v>
      </c>
      <c r="AP122" s="35">
        <f t="shared" si="1947"/>
        <v>0</v>
      </c>
      <c r="AQ122" s="36">
        <f t="shared" si="1947"/>
        <v>0</v>
      </c>
      <c r="AR122" s="37">
        <f t="shared" si="1947"/>
        <v>0</v>
      </c>
      <c r="AS122" s="38">
        <f t="shared" si="1947"/>
        <v>0</v>
      </c>
      <c r="AT122" s="194">
        <f t="shared" ref="AT122" si="1948">7-COUNTIF(AV121:BB121,0)-COUNTIF(AV121:BB121,"")</f>
        <v>0</v>
      </c>
      <c r="AU122" s="22">
        <f t="shared" si="1930"/>
        <v>0</v>
      </c>
      <c r="AV122" s="35">
        <f t="shared" ref="AV122:BB122" si="1949">IF($B115=$B121,AV121+AV116,AV121)</f>
        <v>0</v>
      </c>
      <c r="AW122" s="35">
        <f t="shared" si="1949"/>
        <v>0</v>
      </c>
      <c r="AX122" s="35">
        <f t="shared" si="1949"/>
        <v>0</v>
      </c>
      <c r="AY122" s="35">
        <f t="shared" si="1949"/>
        <v>0</v>
      </c>
      <c r="AZ122" s="36">
        <f t="shared" si="1949"/>
        <v>0</v>
      </c>
      <c r="BA122" s="37">
        <f t="shared" si="1949"/>
        <v>0</v>
      </c>
      <c r="BB122" s="38">
        <f t="shared" si="1949"/>
        <v>0</v>
      </c>
    </row>
    <row r="123" spans="1:54" ht="15" hidden="1" customHeight="1" x14ac:dyDescent="0.2">
      <c r="B123" s="116"/>
      <c r="C123" s="117"/>
      <c r="D123" s="118"/>
      <c r="E123" s="119"/>
      <c r="F123" s="92"/>
      <c r="G123" s="190">
        <f t="shared" ref="G123" si="1950">IF(AND($B115=$B121,$B115&lt;&gt;"",$B115&lt;&gt;0),F121+G117,F121)</f>
        <v>18</v>
      </c>
      <c r="H123" s="121"/>
      <c r="I123" s="165">
        <f t="shared" si="1920"/>
        <v>0</v>
      </c>
      <c r="J123" s="195">
        <f t="shared" ref="J123" si="1951">IF($B121=$B115,COUNTIF(L123:R123,0),COUNTIF(L124:R124,0)+COUNTIF(L124:R124,""))</f>
        <v>7</v>
      </c>
      <c r="K123" s="39">
        <f t="shared" ref="K123:R123" si="1952">IF($B115=$B121,K124+K117,K124)</f>
        <v>0</v>
      </c>
      <c r="L123" s="40">
        <f t="shared" si="1952"/>
        <v>0</v>
      </c>
      <c r="M123" s="40">
        <f t="shared" si="1952"/>
        <v>0</v>
      </c>
      <c r="N123" s="40">
        <f t="shared" si="1952"/>
        <v>0</v>
      </c>
      <c r="O123" s="40">
        <f t="shared" si="1952"/>
        <v>0</v>
      </c>
      <c r="P123" s="41">
        <f t="shared" si="1952"/>
        <v>0</v>
      </c>
      <c r="Q123" s="42">
        <f t="shared" si="1952"/>
        <v>0</v>
      </c>
      <c r="R123" s="43">
        <f t="shared" si="1952"/>
        <v>0</v>
      </c>
      <c r="S123" s="195">
        <f t="shared" ref="S123" si="1953">IF($B121=$B115,COUNTIF(U123:AA123,0),COUNTIF(U124:AA124,0)+COUNTIF(U124:AA124,""))</f>
        <v>7</v>
      </c>
      <c r="T123" s="39">
        <f t="shared" ref="T123:AA123" si="1954">IF($B115=$B121,T124+T117,T124)</f>
        <v>0</v>
      </c>
      <c r="U123" s="40">
        <f t="shared" si="1954"/>
        <v>0</v>
      </c>
      <c r="V123" s="40">
        <f t="shared" si="1954"/>
        <v>0</v>
      </c>
      <c r="W123" s="40">
        <f t="shared" si="1954"/>
        <v>0</v>
      </c>
      <c r="X123" s="40">
        <f t="shared" si="1954"/>
        <v>0</v>
      </c>
      <c r="Y123" s="41">
        <f t="shared" si="1954"/>
        <v>0</v>
      </c>
      <c r="Z123" s="42">
        <f t="shared" si="1954"/>
        <v>0</v>
      </c>
      <c r="AA123" s="43">
        <f t="shared" si="1954"/>
        <v>0</v>
      </c>
      <c r="AB123" s="195">
        <f t="shared" ref="AB123" si="1955">IF($B121=$B115,COUNTIF(AD123:AJ123,0),COUNTIF(AD124:AJ124,0)+COUNTIF(AD124:AJ124,""))</f>
        <v>7</v>
      </c>
      <c r="AC123" s="39">
        <f t="shared" ref="AC123:AJ123" si="1956">IF($B115=$B121,AC124+AC117,AC124)</f>
        <v>0</v>
      </c>
      <c r="AD123" s="40">
        <f t="shared" si="1956"/>
        <v>0</v>
      </c>
      <c r="AE123" s="40">
        <f t="shared" si="1956"/>
        <v>0</v>
      </c>
      <c r="AF123" s="40">
        <f t="shared" si="1956"/>
        <v>0</v>
      </c>
      <c r="AG123" s="40">
        <f t="shared" si="1956"/>
        <v>0</v>
      </c>
      <c r="AH123" s="41">
        <f t="shared" si="1956"/>
        <v>0</v>
      </c>
      <c r="AI123" s="42">
        <f t="shared" si="1956"/>
        <v>0</v>
      </c>
      <c r="AJ123" s="43">
        <f t="shared" si="1956"/>
        <v>0</v>
      </c>
      <c r="AK123" s="195">
        <f t="shared" ref="AK123" si="1957">IF($B121=$B115,COUNTIF(AM123:AS123,0),COUNTIF(AM124:AS124,0)+COUNTIF(AM124:AS124,""))</f>
        <v>7</v>
      </c>
      <c r="AL123" s="39">
        <f t="shared" ref="AL123:AS123" si="1958">IF($B115=$B121,AL124+AL117,AL124)</f>
        <v>0</v>
      </c>
      <c r="AM123" s="40">
        <f t="shared" si="1958"/>
        <v>0</v>
      </c>
      <c r="AN123" s="40">
        <f t="shared" si="1958"/>
        <v>0</v>
      </c>
      <c r="AO123" s="40">
        <f t="shared" si="1958"/>
        <v>0</v>
      </c>
      <c r="AP123" s="40">
        <f t="shared" si="1958"/>
        <v>0</v>
      </c>
      <c r="AQ123" s="41">
        <f t="shared" si="1958"/>
        <v>0</v>
      </c>
      <c r="AR123" s="42">
        <f t="shared" si="1958"/>
        <v>0</v>
      </c>
      <c r="AS123" s="43">
        <f t="shared" si="1958"/>
        <v>0</v>
      </c>
      <c r="AT123" s="195">
        <f t="shared" ref="AT123" si="1959">IF($B121=$B115,COUNTIF(AV123:BB123,0),COUNTIF(AV124:BB124,0)+COUNTIF(AV124:BB124,""))</f>
        <v>7</v>
      </c>
      <c r="AU123" s="39">
        <f t="shared" ref="AU123:BB123" si="1960">IF($B115=$B121,AU124+AU117,AU124)</f>
        <v>0</v>
      </c>
      <c r="AV123" s="40">
        <f t="shared" si="1960"/>
        <v>0</v>
      </c>
      <c r="AW123" s="40">
        <f t="shared" si="1960"/>
        <v>0</v>
      </c>
      <c r="AX123" s="40">
        <f t="shared" si="1960"/>
        <v>0</v>
      </c>
      <c r="AY123" s="40">
        <f t="shared" si="1960"/>
        <v>0</v>
      </c>
      <c r="AZ123" s="41">
        <f t="shared" si="1960"/>
        <v>0</v>
      </c>
      <c r="BA123" s="42">
        <f t="shared" si="1960"/>
        <v>0</v>
      </c>
      <c r="BB123" s="43">
        <f t="shared" si="1960"/>
        <v>0</v>
      </c>
    </row>
    <row r="124" spans="1:54" ht="15.75" customHeight="1" x14ac:dyDescent="0.2">
      <c r="A124" s="1">
        <f t="shared" ref="A124" si="1961">A121</f>
        <v>0</v>
      </c>
      <c r="B124" s="313">
        <f t="shared" ref="B124" si="1962">B118+1</f>
        <v>18</v>
      </c>
      <c r="C124" s="314"/>
      <c r="D124" s="314"/>
      <c r="E124" s="314"/>
      <c r="F124" s="31"/>
      <c r="G124" s="183"/>
      <c r="H124" s="122">
        <f t="shared" ref="H124" si="1963">5-COUNTIF(AU121,0)-COUNTIF(AL121,0)-COUNTIF(AC121,0)-COUNTIF(T121,0)-COUNTIF(K121,0)</f>
        <v>0</v>
      </c>
      <c r="I124" s="165">
        <f t="shared" si="1920"/>
        <v>0</v>
      </c>
      <c r="J124" s="187">
        <f t="shared" ref="J124" si="1964">IF($B121=$B115,J118+IF($F121&lt;&gt;$G121,(K121+$G123-$G122)/$F121,K121/$F121),IF($F121&lt;&gt;G121,(K121+$G123-$G122)/$F121,K121/$F121))</f>
        <v>0</v>
      </c>
      <c r="K124" s="7">
        <f t="shared" ref="K124:K125" si="1965">SUM(L124:R124)</f>
        <v>0</v>
      </c>
      <c r="L124" s="26">
        <f t="shared" ref="L124:R124" si="1966">L121</f>
        <v>0</v>
      </c>
      <c r="M124" s="26">
        <f t="shared" si="1966"/>
        <v>0</v>
      </c>
      <c r="N124" s="26">
        <f t="shared" si="1966"/>
        <v>0</v>
      </c>
      <c r="O124" s="26">
        <f t="shared" si="1966"/>
        <v>0</v>
      </c>
      <c r="P124" s="26">
        <f t="shared" si="1966"/>
        <v>0</v>
      </c>
      <c r="Q124" s="29">
        <f t="shared" si="1966"/>
        <v>0</v>
      </c>
      <c r="R124" s="23">
        <f t="shared" si="1966"/>
        <v>0</v>
      </c>
      <c r="S124" s="187">
        <f t="shared" ref="S124" si="1967">IF($B121=$B115,S118+IF($F121&lt;&gt;$G121,(T121+$G123-$G122)/$F121,T121/$F121),IF($F121&lt;&gt;P121,(T121+$G123-$G122)/$F121,T121/$F121))</f>
        <v>0</v>
      </c>
      <c r="T124" s="7">
        <f t="shared" ref="T124:T125" si="1968">SUM(U124:AA124)</f>
        <v>0</v>
      </c>
      <c r="U124" s="26">
        <f t="shared" ref="U124:AA124" si="1969">U121</f>
        <v>0</v>
      </c>
      <c r="V124" s="26">
        <f t="shared" si="1969"/>
        <v>0</v>
      </c>
      <c r="W124" s="26">
        <f t="shared" si="1969"/>
        <v>0</v>
      </c>
      <c r="X124" s="26">
        <f t="shared" si="1969"/>
        <v>0</v>
      </c>
      <c r="Y124" s="113">
        <f t="shared" si="1969"/>
        <v>0</v>
      </c>
      <c r="Z124" s="29">
        <f t="shared" si="1969"/>
        <v>0</v>
      </c>
      <c r="AA124" s="23">
        <f t="shared" si="1969"/>
        <v>0</v>
      </c>
      <c r="AB124" s="187">
        <f t="shared" ref="AB124" si="1970">IF($B121=$B115,AB118+IF($F121&lt;&gt;$G121,(AC121+$G123-$G122)/$F121,AC121/$F121),IF($F121&lt;&gt;Y121,(AC121+$G123-$G122)/$F121,AC121/$F121))</f>
        <v>0</v>
      </c>
      <c r="AC124" s="7">
        <f t="shared" ref="AC124:AC125" si="1971">SUM(AD124:AJ124)</f>
        <v>0</v>
      </c>
      <c r="AD124" s="26">
        <f t="shared" ref="AD124:AJ124" si="1972">AD121</f>
        <v>0</v>
      </c>
      <c r="AE124" s="26">
        <f t="shared" si="1972"/>
        <v>0</v>
      </c>
      <c r="AF124" s="26">
        <f t="shared" si="1972"/>
        <v>0</v>
      </c>
      <c r="AG124" s="26">
        <f t="shared" si="1972"/>
        <v>0</v>
      </c>
      <c r="AH124" s="113">
        <f t="shared" si="1972"/>
        <v>0</v>
      </c>
      <c r="AI124" s="29">
        <f t="shared" si="1972"/>
        <v>0</v>
      </c>
      <c r="AJ124" s="23">
        <f t="shared" si="1972"/>
        <v>0</v>
      </c>
      <c r="AK124" s="187">
        <f t="shared" ref="AK124" si="1973">IF($B121=$B115,AK118+IF($F121&lt;&gt;$G121,(AL121+$G123-$G122)/$F121,AL121/$F121),IF($F121&lt;&gt;AH121,(AL121+$G123-$G122)/$F121,AL121/$F121))</f>
        <v>0</v>
      </c>
      <c r="AL124" s="7">
        <f t="shared" ref="AL124:AL125" si="1974">SUM(AM124:AS124)</f>
        <v>0</v>
      </c>
      <c r="AM124" s="26">
        <f t="shared" ref="AM124:AS124" si="1975">AM121</f>
        <v>0</v>
      </c>
      <c r="AN124" s="26">
        <f t="shared" si="1975"/>
        <v>0</v>
      </c>
      <c r="AO124" s="26">
        <f t="shared" si="1975"/>
        <v>0</v>
      </c>
      <c r="AP124" s="26">
        <f t="shared" si="1975"/>
        <v>0</v>
      </c>
      <c r="AQ124" s="113">
        <f t="shared" si="1975"/>
        <v>0</v>
      </c>
      <c r="AR124" s="29">
        <f t="shared" si="1975"/>
        <v>0</v>
      </c>
      <c r="AS124" s="23">
        <f t="shared" si="1975"/>
        <v>0</v>
      </c>
      <c r="AT124" s="187">
        <f t="shared" ref="AT124" si="1976">IF($B121=$B115,AT118+IF($F121&lt;&gt;$G121,(AU121+$G123-$G122)/$F121,AU121/$F121),IF($F121&lt;&gt;AQ121,(AU121+$G123-$G122)/$F121,AU121/$F121))</f>
        <v>0</v>
      </c>
      <c r="AU124" s="7">
        <f t="shared" ref="AU124:AU125" si="1977">SUM(AV124:BB124)</f>
        <v>0</v>
      </c>
      <c r="AV124" s="6">
        <f t="shared" ref="AV124" si="1978">IF(SUM($AM$9:$AS$9)=SUM($AV$9:$BB$9),AV121,IF(AND(SUM($AV$9:$BB$9)&gt;42,SUM($AV$9:$BB$9)&lt;49),AV121,0))</f>
        <v>0</v>
      </c>
      <c r="AW124" s="6">
        <f t="shared" ref="AW124:BB124" si="1979">IF(SUM($AM$9:$AS$9)=SUM($AV$9:$BB$9),AW121,IF(AND(SUM($AV$9:$BB$9)&gt;42,SUM($AV$9:$BB$9)&lt;49),AW121,0))</f>
        <v>0</v>
      </c>
      <c r="AX124" s="6">
        <f t="shared" si="1979"/>
        <v>0</v>
      </c>
      <c r="AY124" s="6">
        <f t="shared" si="1979"/>
        <v>0</v>
      </c>
      <c r="AZ124" s="26">
        <f t="shared" si="1979"/>
        <v>0</v>
      </c>
      <c r="BA124" s="29">
        <f t="shared" si="1979"/>
        <v>0</v>
      </c>
      <c r="BB124" s="23">
        <f t="shared" si="1979"/>
        <v>0</v>
      </c>
    </row>
    <row r="125" spans="1:54" ht="15.75" customHeight="1" x14ac:dyDescent="0.2">
      <c r="A125" s="1">
        <f t="shared" ref="A125:A126" si="1980">A124</f>
        <v>0</v>
      </c>
      <c r="B125" s="313"/>
      <c r="C125" s="314"/>
      <c r="D125" s="314"/>
      <c r="E125" s="314"/>
      <c r="F125" s="31"/>
      <c r="G125" s="183"/>
      <c r="H125" s="123">
        <f t="shared" ref="H125" si="1981">IF($B121=$B115,H119+F125,$F125)</f>
        <v>0</v>
      </c>
      <c r="I125" s="165">
        <f t="shared" si="1920"/>
        <v>0</v>
      </c>
      <c r="J125" s="141">
        <f t="shared" ref="J125" si="1982">IF($H124=0,0,IF($B115=$B121,IF($H126&gt;0,$H126+J119,K121+J119),IF($H126&gt;0,$H126,K121)))</f>
        <v>0</v>
      </c>
      <c r="K125" s="7">
        <f t="shared" si="1965"/>
        <v>0</v>
      </c>
      <c r="L125" s="6"/>
      <c r="M125" s="6"/>
      <c r="N125" s="6"/>
      <c r="O125" s="6"/>
      <c r="P125" s="26"/>
      <c r="Q125" s="29"/>
      <c r="R125" s="23"/>
      <c r="S125" s="141">
        <f t="shared" ref="S125" si="1983">IF($H124=0,0,IF($B115=$B121,IF($H126&gt;0,$H126+S119,T121+S119),IF($H126&gt;0,$H126,T121)))</f>
        <v>0</v>
      </c>
      <c r="T125" s="7">
        <f t="shared" si="1968"/>
        <v>0</v>
      </c>
      <c r="U125" s="6"/>
      <c r="V125" s="6"/>
      <c r="W125" s="6"/>
      <c r="X125" s="6"/>
      <c r="Y125" s="26"/>
      <c r="Z125" s="29"/>
      <c r="AA125" s="23"/>
      <c r="AB125" s="141">
        <f t="shared" ref="AB125" si="1984">IF($H124=0,0,IF($B115=$B121,IF($H126&gt;0,$H126+AB119,AC121+AB119),IF($H126&gt;0,$H126,AC121)))</f>
        <v>0</v>
      </c>
      <c r="AC125" s="7">
        <f t="shared" si="1971"/>
        <v>0</v>
      </c>
      <c r="AD125" s="6"/>
      <c r="AE125" s="6"/>
      <c r="AF125" s="6"/>
      <c r="AG125" s="6"/>
      <c r="AH125" s="26"/>
      <c r="AI125" s="29"/>
      <c r="AJ125" s="23"/>
      <c r="AK125" s="141">
        <f t="shared" ref="AK125" si="1985">IF($H124=0,0,IF($B115=$B121,IF($H126&gt;0,$H126+AK119,AL121+AK119),IF($H126&gt;0,$H126,AL121)))</f>
        <v>0</v>
      </c>
      <c r="AL125" s="7">
        <f t="shared" si="1974"/>
        <v>0</v>
      </c>
      <c r="AM125" s="6"/>
      <c r="AN125" s="6"/>
      <c r="AO125" s="6"/>
      <c r="AP125" s="6"/>
      <c r="AQ125" s="26"/>
      <c r="AR125" s="29"/>
      <c r="AS125" s="23"/>
      <c r="AT125" s="141">
        <f t="shared" ref="AT125" si="1986">IF($H124=0,0,IF($B115=$B121,IF($H126&gt;0,$H126+AT119,AU121+AT119),IF($H126&gt;0,$H126,AU121)))</f>
        <v>0</v>
      </c>
      <c r="AU125" s="7">
        <f t="shared" si="1977"/>
        <v>0</v>
      </c>
      <c r="AV125" s="6"/>
      <c r="AW125" s="6"/>
      <c r="AX125" s="6"/>
      <c r="AY125" s="6"/>
      <c r="AZ125" s="26"/>
      <c r="BA125" s="29"/>
      <c r="BB125" s="23"/>
    </row>
    <row r="126" spans="1:54" ht="18.75" customHeight="1" thickBot="1" x14ac:dyDescent="0.25">
      <c r="A126" s="1">
        <f t="shared" si="1980"/>
        <v>0</v>
      </c>
      <c r="B126" s="323" t="str">
        <f>IF(B121="",Wydruk!$AE$6,IF(J122=0,Wydruk!$AE$7,IF(AND(G122&lt;G123,B121&lt;&gt;$B127),Wydruk!$AE$13,IF(AND($B121=$B115,$B121&lt;&gt;$B127),IF(OR(OR(J126&lt;4,J126&gt;5),OR(S126&lt;4,S126&gt;5),OR(AB126&lt;4,AB126&gt;5),OR(AK126&lt;4,AK126&gt;5),OR(AND(AT126&lt;4,AT126&gt;0),AT126&gt;5)),Wydruk!$AE$8,Wydruk!$AE$9),IF($B121=$B127,IF($F125&lt;&gt;0,Wydruk!$AE$12,Wydruk!$AE$10),IF(OR(OR(J122&lt;4,J122&gt;5),OR(S122&lt;4,S122&gt;5),OR(AB122&lt;4,AB122&gt;5),OR(AK122&lt;4,AK122&gt;5),OR(AND(AT122&lt;4,AT122&gt;0),AT122&gt;5)),Wydruk!$AE$8,Wydruk!$AE$11))))))</f>
        <v>Uzupełnij liczby godzin tygodniowego planu</v>
      </c>
      <c r="C126" s="324"/>
      <c r="D126" s="324"/>
      <c r="E126" s="324"/>
      <c r="F126" s="173">
        <f>listopad!F126</f>
        <v>0</v>
      </c>
      <c r="G126" s="184">
        <f>listopad!G126</f>
        <v>0</v>
      </c>
      <c r="H126" s="191">
        <f t="shared" ref="H126" si="1987">IF(OR($G126=0,$F126=0,$G126="",$F126=""),0,$G126/$F126)</f>
        <v>0</v>
      </c>
      <c r="I126" s="193"/>
      <c r="J126" s="176">
        <f t="shared" ref="J126" si="1988">IF($B115=$B121,IF(L121+L116&gt;0,1,0)+IF(M121+M116&gt;0,1,0)+IF(N121+N116&gt;0,1,0)+IF(O121+O116&gt;0,1,0)+IF(P121+P116&gt;0,1,0)+IF(Q121+Q116&gt;0,1,0)+IF(R121+R116&gt;0,1,0),J122)</f>
        <v>0</v>
      </c>
      <c r="K126" s="133">
        <f t="shared" ref="K126" si="1989">IF(OR($B121=$B127,J126=0,(K122-Q126+O126)&lt;=0),0,(K122-Q126+O126)/J126)</f>
        <v>0</v>
      </c>
      <c r="L126" s="137">
        <f t="shared" ref="L126" si="1990">IF(K126*(7-J123)&lt;=0,0,K126*(7-J123))</f>
        <v>0</v>
      </c>
      <c r="M126" s="311">
        <f t="shared" ref="M126" si="1991">ROUND(IF(OR(K123-K126*(7-J123)+P126&lt;0,$B121=$B127,K126&lt;=0,K123=0),0,IF(K123-K126*(7-J123)+P126&gt;Q126-O126+P126,Q126-O126+P126,K123-K126*(7-J123)+P126)),1)</f>
        <v>0</v>
      </c>
      <c r="N126" s="312"/>
      <c r="O126" s="139">
        <f t="shared" ref="O126" si="1992">IF(OR($B121=$B127,J122=0),0,IF($B121=$B115,J121,$F121))</f>
        <v>0</v>
      </c>
      <c r="P126" s="30">
        <f t="shared" ref="P126" si="1993">IF(OR($B121=$B127,J126=0),0,$G123-$G122)</f>
        <v>0</v>
      </c>
      <c r="Q126" s="134">
        <f t="shared" ref="Q126" si="1994">IF(OR($B121=$B127,J126=0),0,J125)</f>
        <v>0</v>
      </c>
      <c r="R126" s="138">
        <f t="shared" ref="R126" si="1995">IF($B121=$B127,0,K123)</f>
        <v>0</v>
      </c>
      <c r="S126" s="176">
        <f t="shared" ref="S126" si="1996">IF($B115=$B121,IF(U121+U116&gt;0,1,0)+IF(V121+V116&gt;0,1,0)+IF(W121+W116&gt;0,1,0)+IF(X121+X116&gt;0,1,0)+IF(Y121+Y116&gt;0,1,0)+IF(Z121+Z116&gt;0,1,0)+IF(AA121+AA116&gt;0,1,0),S122)</f>
        <v>0</v>
      </c>
      <c r="T126" s="133">
        <f t="shared" ref="T126" si="1997">IF(OR($B121=$B127,S126=0,(T122-Z126+X126)&lt;=0),0,(T122-Z126+X126)/S126)</f>
        <v>0</v>
      </c>
      <c r="U126" s="137">
        <f t="shared" ref="U126" si="1998">IF(T126*(7-S123)&lt;=0,0,T126*(7-S123))</f>
        <v>0</v>
      </c>
      <c r="V126" s="311">
        <f t="shared" ref="V126" si="1999">ROUND(IF(OR(T123-T126*(7-S123)+Y126&lt;0,$B121=$B127,T126&lt;=0,T123=0),0,IF(T123-T126*(7-S123)+Y126&gt;Z126-X126+Y126,Z126-X126+Y126,T123-T126*(7-S123)+Y126)),1)</f>
        <v>0</v>
      </c>
      <c r="W126" s="312"/>
      <c r="X126" s="139">
        <f t="shared" ref="X126" si="2000">IF(OR($B121=$B127,S122=0),0,IF($B121=$B115,S121,$F121))</f>
        <v>0</v>
      </c>
      <c r="Y126" s="30">
        <f t="shared" ref="Y126" si="2001">IF(OR($B121=$B127,S126=0),0,$G123-$G122)</f>
        <v>0</v>
      </c>
      <c r="Z126" s="134">
        <f t="shared" ref="Z126" si="2002">IF(OR($B121=$B127,S126=0),0,S125)</f>
        <v>0</v>
      </c>
      <c r="AA126" s="138">
        <f t="shared" ref="AA126" si="2003">IF($B121=$B127,0,T123)</f>
        <v>0</v>
      </c>
      <c r="AB126" s="176">
        <f t="shared" ref="AB126" si="2004">IF($B115=$B121,IF(AD121+AD116&gt;0,1,0)+IF(AE121+AE116&gt;0,1,0)+IF(AF121+AF116&gt;0,1,0)+IF(AG121+AG116&gt;0,1,0)+IF(AH121+AH116&gt;0,1,0)+IF(AI121+AI116&gt;0,1,0)+IF(AJ121+AJ116&gt;0,1,0),AB122)</f>
        <v>0</v>
      </c>
      <c r="AC126" s="133">
        <f t="shared" ref="AC126" si="2005">IF(OR($B121=$B127,AB126=0,(AC122-AI126+AG126)&lt;=0),0,(AC122-AI126+AG126)/AB126)</f>
        <v>0</v>
      </c>
      <c r="AD126" s="137">
        <f t="shared" ref="AD126" si="2006">IF(AC126*(7-AB123)&lt;=0,0,AC126*(7-AB123))</f>
        <v>0</v>
      </c>
      <c r="AE126" s="311">
        <f t="shared" ref="AE126" si="2007">ROUND(IF(OR(AC123-AC126*(7-AB123)+AH126&lt;0,$B121=$B127,AC126&lt;=0,AC123=0),0,IF(AC123-AC126*(7-AB123)+AH126&gt;AI126-AG126+AH126,AI126-AG126+AH126,AC123-AC126*(7-AB123)+AH126)),1)</f>
        <v>0</v>
      </c>
      <c r="AF126" s="312"/>
      <c r="AG126" s="139">
        <f t="shared" ref="AG126" si="2008">IF(OR($B121=$B127,AB122=0),0,IF($B121=$B115,AB121,$F121))</f>
        <v>0</v>
      </c>
      <c r="AH126" s="30">
        <f t="shared" ref="AH126" si="2009">IF(OR($B121=$B127,AB126=0),0,$G123-$G122)</f>
        <v>0</v>
      </c>
      <c r="AI126" s="134">
        <f t="shared" ref="AI126" si="2010">IF(OR($B121=$B127,AB126=0),0,AB125)</f>
        <v>0</v>
      </c>
      <c r="AJ126" s="138">
        <f t="shared" ref="AJ126" si="2011">IF($B121=$B127,0,AC123)</f>
        <v>0</v>
      </c>
      <c r="AK126" s="176">
        <f t="shared" ref="AK126" si="2012">IF($B115=$B121,IF(AM121+AM116&gt;0,1,0)+IF(AN121+AN116&gt;0,1,0)+IF(AO121+AO116&gt;0,1,0)+IF(AP121+AP116&gt;0,1,0)+IF(AQ121+AQ116&gt;0,1,0)+IF(AR121+AR116&gt;0,1,0)+IF(AS121+AS116&gt;0,1,0),AK122)</f>
        <v>0</v>
      </c>
      <c r="AL126" s="133">
        <f t="shared" ref="AL126" si="2013">IF(OR($B121=$B127,AK126=0,(AL122-AR126+AP126)&lt;=0),0,(AL122-AR126+AP126)/AK126)</f>
        <v>0</v>
      </c>
      <c r="AM126" s="137">
        <f t="shared" ref="AM126" si="2014">IF(AL126*(7-AK123)&lt;=0,0,AL126*(7-AK123))</f>
        <v>0</v>
      </c>
      <c r="AN126" s="311">
        <f t="shared" ref="AN126" si="2015">ROUND(IF(OR(AL123-AL126*(7-AK123)+AQ126&lt;0,$B121=$B127,AL126&lt;=0,AL123=0),0,IF(AL123-AL126*(7-AK123)+AQ126&gt;AR126-AP126+AQ126,AR126-AP126+AQ126,AL123-AL126*(7-AK123)+AQ126)),1)</f>
        <v>0</v>
      </c>
      <c r="AO126" s="312"/>
      <c r="AP126" s="139">
        <f t="shared" ref="AP126" si="2016">IF(OR($B121=$B127,AK122=0),0,IF($B121=$B115,AK121,$F121))</f>
        <v>0</v>
      </c>
      <c r="AQ126" s="30">
        <f t="shared" ref="AQ126" si="2017">IF(OR($B121=$B127,AK126=0),0,$G123-$G122)</f>
        <v>0</v>
      </c>
      <c r="AR126" s="134">
        <f t="shared" ref="AR126" si="2018">IF(OR($B121=$B127,AK126=0),0,AK125)</f>
        <v>0</v>
      </c>
      <c r="AS126" s="138">
        <f t="shared" ref="AS126" si="2019">IF($B121=$B127,0,AL123)</f>
        <v>0</v>
      </c>
      <c r="AT126" s="176">
        <f t="shared" ref="AT126" si="2020">IF($B115=$B121,IF(AV121+AV116&gt;0,1,0)+IF(AW121+AW116&gt;0,1,0)+IF(AX121+AX116&gt;0,1,0)+IF(AY121+AY116&gt;0,1,0)+IF(AZ121+AZ116&gt;0,1,0)+IF(BA121+BA116&gt;0,1,0)+IF(BB121+BB116&gt;0,1,0),AT122)</f>
        <v>0</v>
      </c>
      <c r="AU126" s="133">
        <f t="shared" ref="AU126" si="2021">IF(OR($B121=$B127,AT126=0,(AU122-BA126+AY126)&lt;=0),0,(AU122-BA126+AY126)/AT126)</f>
        <v>0</v>
      </c>
      <c r="AV126" s="137">
        <f t="shared" ref="AV126" si="2022">IF(AU126*(7-AT123)&lt;=0,0,AU126*(7-AT123))</f>
        <v>0</v>
      </c>
      <c r="AW126" s="311">
        <f t="shared" ref="AW126" si="2023">ROUND(IF(OR(AU123-AU126*(7-AT123)+AZ126&lt;0,$B121=$B127,AU126&lt;=0,AU123=0),0,IF(AU123-AU126*(7-AT123)+AZ126&gt;BA126-AY126+AZ126,BA126-AY126+AZ126,AU123-AU126*(7-AT123)+AZ126)),1)</f>
        <v>0</v>
      </c>
      <c r="AX126" s="312"/>
      <c r="AY126" s="139">
        <f t="shared" ref="AY126" si="2024">IF(OR($B121=$B127,AT122=0),0,IF($B121=$B115,AT121,$F121))</f>
        <v>0</v>
      </c>
      <c r="AZ126" s="30">
        <f t="shared" ref="AZ126" si="2025">IF(OR($B121=$B127,AT126=0),0,$G123-$G122)</f>
        <v>0</v>
      </c>
      <c r="BA126" s="134">
        <f t="shared" ref="BA126" si="2026">IF(OR($B121=$B127,AT126=0),0,AT125)</f>
        <v>0</v>
      </c>
      <c r="BB126" s="138">
        <f t="shared" ref="BB126" si="2027">IF($B121=$B127,0,AU123)</f>
        <v>0</v>
      </c>
    </row>
    <row r="127" spans="1:54" ht="15.75" x14ac:dyDescent="0.2">
      <c r="A127" s="1">
        <f t="shared" ref="A127" si="2028">IF(B127="","1. Niewypełnione",B127)</f>
        <v>0</v>
      </c>
      <c r="B127" s="320">
        <f>listopad!B127</f>
        <v>0</v>
      </c>
      <c r="C127" s="321">
        <f>listopad!C127</f>
        <v>0</v>
      </c>
      <c r="D127" s="321">
        <f>listopad!D127</f>
        <v>0</v>
      </c>
      <c r="E127" s="321">
        <f>listopad!E127</f>
        <v>0</v>
      </c>
      <c r="F127" s="177">
        <f>listopad!F127</f>
        <v>18</v>
      </c>
      <c r="G127" s="185">
        <f>listopad!G127</f>
        <v>18</v>
      </c>
      <c r="H127" s="177"/>
      <c r="I127" s="192">
        <f t="shared" ref="I127:I131" si="2029">K127+T127+AC127+AL127+AU127</f>
        <v>0</v>
      </c>
      <c r="J127" s="186">
        <f t="shared" ref="J127" si="2030">IF(OR($B127=$B133,J130=0),0,ROUND((K128+P132)/J130,0))</f>
        <v>0</v>
      </c>
      <c r="K127" s="51">
        <f t="shared" ref="K127:K128" si="2031">SUM(L127:R127)</f>
        <v>0</v>
      </c>
      <c r="L127" s="52">
        <f>listopad!L127</f>
        <v>0</v>
      </c>
      <c r="M127" s="52">
        <f>listopad!M127</f>
        <v>0</v>
      </c>
      <c r="N127" s="52">
        <f>listopad!N127</f>
        <v>0</v>
      </c>
      <c r="O127" s="52">
        <f>listopad!O127</f>
        <v>0</v>
      </c>
      <c r="P127" s="53">
        <f>listopad!P127</f>
        <v>0</v>
      </c>
      <c r="Q127" s="54">
        <f>listopad!Q127</f>
        <v>0</v>
      </c>
      <c r="R127" s="55">
        <f>listopad!R127</f>
        <v>0</v>
      </c>
      <c r="S127" s="188">
        <f t="shared" ref="S127" si="2032">IF(OR($B127=$B133,S130=0),0,ROUND((T128+Y132)/S130,0))</f>
        <v>0</v>
      </c>
      <c r="T127" s="51">
        <f t="shared" ref="T127:T128" si="2033">SUM(U127:AA127)</f>
        <v>0</v>
      </c>
      <c r="U127" s="52">
        <f>listopad!U127</f>
        <v>0</v>
      </c>
      <c r="V127" s="52">
        <f>listopad!V127</f>
        <v>0</v>
      </c>
      <c r="W127" s="52">
        <f>listopad!W127</f>
        <v>0</v>
      </c>
      <c r="X127" s="52">
        <f>listopad!X127</f>
        <v>0</v>
      </c>
      <c r="Y127" s="53">
        <f>listopad!Y127</f>
        <v>0</v>
      </c>
      <c r="Z127" s="54">
        <f>listopad!Z127</f>
        <v>0</v>
      </c>
      <c r="AA127" s="55">
        <f>listopad!AA127</f>
        <v>0</v>
      </c>
      <c r="AB127" s="188">
        <f t="shared" ref="AB127" si="2034">IF(OR($B127=$B133,AB130=0),0,ROUND((AC128+AH132)/AB130,0))</f>
        <v>0</v>
      </c>
      <c r="AC127" s="51">
        <f t="shared" ref="AC127:AC128" si="2035">SUM(AD127:AJ127)</f>
        <v>0</v>
      </c>
      <c r="AD127" s="52">
        <f>listopad!AD127</f>
        <v>0</v>
      </c>
      <c r="AE127" s="52">
        <f>listopad!AE127</f>
        <v>0</v>
      </c>
      <c r="AF127" s="52">
        <f>listopad!AF127</f>
        <v>0</v>
      </c>
      <c r="AG127" s="52">
        <f>listopad!AG127</f>
        <v>0</v>
      </c>
      <c r="AH127" s="53">
        <f>listopad!AH127</f>
        <v>0</v>
      </c>
      <c r="AI127" s="54">
        <f>listopad!AI127</f>
        <v>0</v>
      </c>
      <c r="AJ127" s="55">
        <f>listopad!AJ127</f>
        <v>0</v>
      </c>
      <c r="AK127" s="188">
        <f t="shared" ref="AK127" si="2036">IF(OR($B127=$B133,AK130=0),0,ROUND((AL128+AQ132)/AK130,0))</f>
        <v>0</v>
      </c>
      <c r="AL127" s="51">
        <f t="shared" ref="AL127:AL128" si="2037">SUM(AM127:AS127)</f>
        <v>0</v>
      </c>
      <c r="AM127" s="52">
        <f>listopad!AM127</f>
        <v>0</v>
      </c>
      <c r="AN127" s="52">
        <f>listopad!AN127</f>
        <v>0</v>
      </c>
      <c r="AO127" s="52">
        <f>listopad!AO127</f>
        <v>0</v>
      </c>
      <c r="AP127" s="52">
        <f>listopad!AP127</f>
        <v>0</v>
      </c>
      <c r="AQ127" s="53">
        <f>listopad!AQ127</f>
        <v>0</v>
      </c>
      <c r="AR127" s="54">
        <f>listopad!AR127</f>
        <v>0</v>
      </c>
      <c r="AS127" s="55">
        <f>listopad!AS127</f>
        <v>0</v>
      </c>
      <c r="AT127" s="188">
        <f t="shared" ref="AT127" si="2038">IF(OR($B127=$B133,AT130=0),0,ROUND((AU128+AZ132)/AT130,0))</f>
        <v>0</v>
      </c>
      <c r="AU127" s="51">
        <f t="shared" ref="AU127:AU128" si="2039">SUM(AV127:BB127)</f>
        <v>0</v>
      </c>
      <c r="AV127" s="52">
        <f t="shared" ref="AV127" si="2040">IF(SUM($AM$9:$AS$9)=SUM($AV$9:$BB$9),AM127,IF(AND(SUM($AV$9:$BB$9)&gt;42,SUM($AV$9:$BB$9)&lt;49),AM127,0))</f>
        <v>0</v>
      </c>
      <c r="AW127" s="52">
        <f t="shared" ref="AW127" si="2041">IF(SUM($AM$9:$AS$9)=SUM($AV$9:$BB$9),AN127,IF(AND(SUM($AV$9:$BB$9)&gt;42,SUM($AV$9:$BB$9)&lt;49),AN127,0))</f>
        <v>0</v>
      </c>
      <c r="AX127" s="52">
        <f t="shared" ref="AX127" si="2042">IF(SUM($AM$9:$AS$9)=SUM($AV$9:$BB$9),AO127,IF(AND(SUM($AV$9:$BB$9)&gt;42,SUM($AV$9:$BB$9)&lt;49),AO127,0))</f>
        <v>0</v>
      </c>
      <c r="AY127" s="52">
        <f t="shared" ref="AY127" si="2043">IF(SUM($AM$9:$AS$9)=SUM($AV$9:$BB$9),AP127,IF(AND(SUM($AV$9:$BB$9)&gt;42,SUM($AV$9:$BB$9)&lt;49),AP127,0))</f>
        <v>0</v>
      </c>
      <c r="AZ127" s="53">
        <f t="shared" ref="AZ127" si="2044">IF(SUM($AM$9:$AS$9)=SUM($AV$9:$BB$9),AQ127,IF(AND(SUM($AV$9:$BB$9)&gt;42,SUM($AV$9:$BB$9)&lt;49),AQ127,0))</f>
        <v>0</v>
      </c>
      <c r="BA127" s="54">
        <f t="shared" ref="BA127" si="2045">IF(SUM($AM$9:$AS$9)=SUM($AV$9:$BB$9),AR127,IF(AND(SUM($AV$9:$BB$9)&gt;42,SUM($AV$9:$BB$9)&lt;49),AR127,0))</f>
        <v>0</v>
      </c>
      <c r="BB127" s="55">
        <f t="shared" ref="BB127" si="2046">IF(SUM($AM$9:$AS$9)=SUM($AV$9:$BB$9),AS127,IF(AND(SUM($AV$9:$BB$9)&gt;42,SUM($AV$9:$BB$9)&lt;49),AS127,0))</f>
        <v>0</v>
      </c>
    </row>
    <row r="128" spans="1:54" ht="12.75" hidden="1" customHeight="1" x14ac:dyDescent="0.2">
      <c r="B128" s="93"/>
      <c r="C128" s="94"/>
      <c r="D128" s="95"/>
      <c r="E128" s="115"/>
      <c r="F128" s="140" t="b">
        <f t="shared" ref="F128" si="2047">IF($B121=$B127,OR(F122,G127&lt;F127),G127&lt;F127)</f>
        <v>0</v>
      </c>
      <c r="G128" s="189">
        <f t="shared" ref="G128" si="2048">IF(AND($B121=$B127,$B121&lt;&gt;"",$B121&lt;&gt;0),G127+G122,G127)</f>
        <v>18</v>
      </c>
      <c r="H128" s="120"/>
      <c r="I128" s="165">
        <f t="shared" si="2029"/>
        <v>0</v>
      </c>
      <c r="J128" s="194">
        <f t="shared" ref="J128" si="2049">7-COUNTIF(L127:R127,0)-COUNTIF(L127:R127,"")</f>
        <v>0</v>
      </c>
      <c r="K128" s="22">
        <f t="shared" si="2031"/>
        <v>0</v>
      </c>
      <c r="L128" s="35">
        <f t="shared" ref="L128:R128" si="2050">IF($B121=$B127,L127+L122,L127)</f>
        <v>0</v>
      </c>
      <c r="M128" s="35">
        <f t="shared" si="2050"/>
        <v>0</v>
      </c>
      <c r="N128" s="35">
        <f t="shared" si="2050"/>
        <v>0</v>
      </c>
      <c r="O128" s="35">
        <f t="shared" si="2050"/>
        <v>0</v>
      </c>
      <c r="P128" s="36">
        <f t="shared" si="2050"/>
        <v>0</v>
      </c>
      <c r="Q128" s="37">
        <f t="shared" si="2050"/>
        <v>0</v>
      </c>
      <c r="R128" s="38">
        <f t="shared" si="2050"/>
        <v>0</v>
      </c>
      <c r="S128" s="194">
        <f t="shared" ref="S128" si="2051">7-COUNTIF(U127:AA127,0)-COUNTIF(U127:AA127,"")</f>
        <v>0</v>
      </c>
      <c r="T128" s="22">
        <f t="shared" si="2033"/>
        <v>0</v>
      </c>
      <c r="U128" s="35">
        <f t="shared" ref="U128:AA128" si="2052">IF($B121=$B127,U127+U122,U127)</f>
        <v>0</v>
      </c>
      <c r="V128" s="35">
        <f t="shared" si="2052"/>
        <v>0</v>
      </c>
      <c r="W128" s="35">
        <f t="shared" si="2052"/>
        <v>0</v>
      </c>
      <c r="X128" s="35">
        <f t="shared" si="2052"/>
        <v>0</v>
      </c>
      <c r="Y128" s="36">
        <f t="shared" si="2052"/>
        <v>0</v>
      </c>
      <c r="Z128" s="37">
        <f t="shared" si="2052"/>
        <v>0</v>
      </c>
      <c r="AA128" s="38">
        <f t="shared" si="2052"/>
        <v>0</v>
      </c>
      <c r="AB128" s="194">
        <f t="shared" ref="AB128" si="2053">7-COUNTIF(AD127:AJ127,0)-COUNTIF(AD127:AJ127,"")</f>
        <v>0</v>
      </c>
      <c r="AC128" s="22">
        <f t="shared" si="2035"/>
        <v>0</v>
      </c>
      <c r="AD128" s="35">
        <f t="shared" ref="AD128:AJ128" si="2054">IF($B121=$B127,AD127+AD122,AD127)</f>
        <v>0</v>
      </c>
      <c r="AE128" s="35">
        <f t="shared" si="2054"/>
        <v>0</v>
      </c>
      <c r="AF128" s="35">
        <f t="shared" si="2054"/>
        <v>0</v>
      </c>
      <c r="AG128" s="35">
        <f t="shared" si="2054"/>
        <v>0</v>
      </c>
      <c r="AH128" s="36">
        <f t="shared" si="2054"/>
        <v>0</v>
      </c>
      <c r="AI128" s="37">
        <f t="shared" si="2054"/>
        <v>0</v>
      </c>
      <c r="AJ128" s="38">
        <f t="shared" si="2054"/>
        <v>0</v>
      </c>
      <c r="AK128" s="194">
        <f t="shared" ref="AK128" si="2055">7-COUNTIF(AM127:AS127,0)-COUNTIF(AM127:AS127,"")</f>
        <v>0</v>
      </c>
      <c r="AL128" s="22">
        <f t="shared" si="2037"/>
        <v>0</v>
      </c>
      <c r="AM128" s="35">
        <f t="shared" ref="AM128:AS128" si="2056">IF($B121=$B127,AM127+AM122,AM127)</f>
        <v>0</v>
      </c>
      <c r="AN128" s="35">
        <f t="shared" si="2056"/>
        <v>0</v>
      </c>
      <c r="AO128" s="35">
        <f t="shared" si="2056"/>
        <v>0</v>
      </c>
      <c r="AP128" s="35">
        <f t="shared" si="2056"/>
        <v>0</v>
      </c>
      <c r="AQ128" s="36">
        <f t="shared" si="2056"/>
        <v>0</v>
      </c>
      <c r="AR128" s="37">
        <f t="shared" si="2056"/>
        <v>0</v>
      </c>
      <c r="AS128" s="38">
        <f t="shared" si="2056"/>
        <v>0</v>
      </c>
      <c r="AT128" s="194">
        <f t="shared" ref="AT128" si="2057">7-COUNTIF(AV127:BB127,0)-COUNTIF(AV127:BB127,"")</f>
        <v>0</v>
      </c>
      <c r="AU128" s="22">
        <f t="shared" si="2039"/>
        <v>0</v>
      </c>
      <c r="AV128" s="35">
        <f t="shared" ref="AV128:BB128" si="2058">IF($B121=$B127,AV127+AV122,AV127)</f>
        <v>0</v>
      </c>
      <c r="AW128" s="35">
        <f t="shared" si="2058"/>
        <v>0</v>
      </c>
      <c r="AX128" s="35">
        <f t="shared" si="2058"/>
        <v>0</v>
      </c>
      <c r="AY128" s="35">
        <f t="shared" si="2058"/>
        <v>0</v>
      </c>
      <c r="AZ128" s="36">
        <f t="shared" si="2058"/>
        <v>0</v>
      </c>
      <c r="BA128" s="37">
        <f t="shared" si="2058"/>
        <v>0</v>
      </c>
      <c r="BB128" s="38">
        <f t="shared" si="2058"/>
        <v>0</v>
      </c>
    </row>
    <row r="129" spans="1:54" ht="15" hidden="1" customHeight="1" x14ac:dyDescent="0.2">
      <c r="B129" s="116"/>
      <c r="C129" s="117"/>
      <c r="D129" s="118"/>
      <c r="E129" s="119"/>
      <c r="F129" s="92"/>
      <c r="G129" s="190">
        <f t="shared" ref="G129" si="2059">IF(AND($B121=$B127,$B121&lt;&gt;"",$B121&lt;&gt;0),F127+G123,F127)</f>
        <v>18</v>
      </c>
      <c r="H129" s="121"/>
      <c r="I129" s="165">
        <f t="shared" si="2029"/>
        <v>0</v>
      </c>
      <c r="J129" s="195">
        <f t="shared" ref="J129" si="2060">IF($B127=$B121,COUNTIF(L129:R129,0),COUNTIF(L130:R130,0)+COUNTIF(L130:R130,""))</f>
        <v>7</v>
      </c>
      <c r="K129" s="39">
        <f t="shared" ref="K129:R129" si="2061">IF($B121=$B127,K130+K123,K130)</f>
        <v>0</v>
      </c>
      <c r="L129" s="40">
        <f t="shared" si="2061"/>
        <v>0</v>
      </c>
      <c r="M129" s="40">
        <f t="shared" si="2061"/>
        <v>0</v>
      </c>
      <c r="N129" s="40">
        <f t="shared" si="2061"/>
        <v>0</v>
      </c>
      <c r="O129" s="40">
        <f t="shared" si="2061"/>
        <v>0</v>
      </c>
      <c r="P129" s="41">
        <f t="shared" si="2061"/>
        <v>0</v>
      </c>
      <c r="Q129" s="42">
        <f t="shared" si="2061"/>
        <v>0</v>
      </c>
      <c r="R129" s="43">
        <f t="shared" si="2061"/>
        <v>0</v>
      </c>
      <c r="S129" s="195">
        <f t="shared" ref="S129" si="2062">IF($B127=$B121,COUNTIF(U129:AA129,0),COUNTIF(U130:AA130,0)+COUNTIF(U130:AA130,""))</f>
        <v>7</v>
      </c>
      <c r="T129" s="39">
        <f t="shared" ref="T129:AA129" si="2063">IF($B121=$B127,T130+T123,T130)</f>
        <v>0</v>
      </c>
      <c r="U129" s="40">
        <f t="shared" si="2063"/>
        <v>0</v>
      </c>
      <c r="V129" s="40">
        <f t="shared" si="2063"/>
        <v>0</v>
      </c>
      <c r="W129" s="40">
        <f t="shared" si="2063"/>
        <v>0</v>
      </c>
      <c r="X129" s="40">
        <f t="shared" si="2063"/>
        <v>0</v>
      </c>
      <c r="Y129" s="41">
        <f t="shared" si="2063"/>
        <v>0</v>
      </c>
      <c r="Z129" s="42">
        <f t="shared" si="2063"/>
        <v>0</v>
      </c>
      <c r="AA129" s="43">
        <f t="shared" si="2063"/>
        <v>0</v>
      </c>
      <c r="AB129" s="195">
        <f t="shared" ref="AB129" si="2064">IF($B127=$B121,COUNTIF(AD129:AJ129,0),COUNTIF(AD130:AJ130,0)+COUNTIF(AD130:AJ130,""))</f>
        <v>7</v>
      </c>
      <c r="AC129" s="39">
        <f t="shared" ref="AC129:AJ129" si="2065">IF($B121=$B127,AC130+AC123,AC130)</f>
        <v>0</v>
      </c>
      <c r="AD129" s="40">
        <f t="shared" si="2065"/>
        <v>0</v>
      </c>
      <c r="AE129" s="40">
        <f t="shared" si="2065"/>
        <v>0</v>
      </c>
      <c r="AF129" s="40">
        <f t="shared" si="2065"/>
        <v>0</v>
      </c>
      <c r="AG129" s="40">
        <f t="shared" si="2065"/>
        <v>0</v>
      </c>
      <c r="AH129" s="41">
        <f t="shared" si="2065"/>
        <v>0</v>
      </c>
      <c r="AI129" s="42">
        <f t="shared" si="2065"/>
        <v>0</v>
      </c>
      <c r="AJ129" s="43">
        <f t="shared" si="2065"/>
        <v>0</v>
      </c>
      <c r="AK129" s="195">
        <f t="shared" ref="AK129" si="2066">IF($B127=$B121,COUNTIF(AM129:AS129,0),COUNTIF(AM130:AS130,0)+COUNTIF(AM130:AS130,""))</f>
        <v>7</v>
      </c>
      <c r="AL129" s="39">
        <f t="shared" ref="AL129:AS129" si="2067">IF($B121=$B127,AL130+AL123,AL130)</f>
        <v>0</v>
      </c>
      <c r="AM129" s="40">
        <f t="shared" si="2067"/>
        <v>0</v>
      </c>
      <c r="AN129" s="40">
        <f t="shared" si="2067"/>
        <v>0</v>
      </c>
      <c r="AO129" s="40">
        <f t="shared" si="2067"/>
        <v>0</v>
      </c>
      <c r="AP129" s="40">
        <f t="shared" si="2067"/>
        <v>0</v>
      </c>
      <c r="AQ129" s="41">
        <f t="shared" si="2067"/>
        <v>0</v>
      </c>
      <c r="AR129" s="42">
        <f t="shared" si="2067"/>
        <v>0</v>
      </c>
      <c r="AS129" s="43">
        <f t="shared" si="2067"/>
        <v>0</v>
      </c>
      <c r="AT129" s="195">
        <f t="shared" ref="AT129" si="2068">IF($B127=$B121,COUNTIF(AV129:BB129,0),COUNTIF(AV130:BB130,0)+COUNTIF(AV130:BB130,""))</f>
        <v>7</v>
      </c>
      <c r="AU129" s="39">
        <f t="shared" ref="AU129:BB129" si="2069">IF($B121=$B127,AU130+AU123,AU130)</f>
        <v>0</v>
      </c>
      <c r="AV129" s="40">
        <f t="shared" si="2069"/>
        <v>0</v>
      </c>
      <c r="AW129" s="40">
        <f t="shared" si="2069"/>
        <v>0</v>
      </c>
      <c r="AX129" s="40">
        <f t="shared" si="2069"/>
        <v>0</v>
      </c>
      <c r="AY129" s="40">
        <f t="shared" si="2069"/>
        <v>0</v>
      </c>
      <c r="AZ129" s="41">
        <f t="shared" si="2069"/>
        <v>0</v>
      </c>
      <c r="BA129" s="42">
        <f t="shared" si="2069"/>
        <v>0</v>
      </c>
      <c r="BB129" s="43">
        <f t="shared" si="2069"/>
        <v>0</v>
      </c>
    </row>
    <row r="130" spans="1:54" ht="15.75" customHeight="1" x14ac:dyDescent="0.2">
      <c r="A130" s="1">
        <f t="shared" ref="A130" si="2070">A127</f>
        <v>0</v>
      </c>
      <c r="B130" s="313">
        <f t="shared" ref="B130" si="2071">B124+1</f>
        <v>19</v>
      </c>
      <c r="C130" s="314"/>
      <c r="D130" s="314"/>
      <c r="E130" s="314"/>
      <c r="F130" s="31"/>
      <c r="G130" s="183"/>
      <c r="H130" s="122">
        <f t="shared" ref="H130" si="2072">5-COUNTIF(AU127,0)-COUNTIF(AL127,0)-COUNTIF(AC127,0)-COUNTIF(T127,0)-COUNTIF(K127,0)</f>
        <v>0</v>
      </c>
      <c r="I130" s="165">
        <f t="shared" si="2029"/>
        <v>0</v>
      </c>
      <c r="J130" s="187">
        <f t="shared" ref="J130" si="2073">IF($B127=$B121,J124+IF($F127&lt;&gt;$G127,(K127+$G129-$G128)/$F127,K127/$F127),IF($F127&lt;&gt;G127,(K127+$G129-$G128)/$F127,K127/$F127))</f>
        <v>0</v>
      </c>
      <c r="K130" s="7">
        <f t="shared" ref="K130:K131" si="2074">SUM(L130:R130)</f>
        <v>0</v>
      </c>
      <c r="L130" s="26">
        <f t="shared" ref="L130:R130" si="2075">L127</f>
        <v>0</v>
      </c>
      <c r="M130" s="26">
        <f t="shared" si="2075"/>
        <v>0</v>
      </c>
      <c r="N130" s="26">
        <f t="shared" si="2075"/>
        <v>0</v>
      </c>
      <c r="O130" s="26">
        <f t="shared" si="2075"/>
        <v>0</v>
      </c>
      <c r="P130" s="26">
        <f t="shared" si="2075"/>
        <v>0</v>
      </c>
      <c r="Q130" s="29">
        <f t="shared" si="2075"/>
        <v>0</v>
      </c>
      <c r="R130" s="23">
        <f t="shared" si="2075"/>
        <v>0</v>
      </c>
      <c r="S130" s="187">
        <f t="shared" ref="S130" si="2076">IF($B127=$B121,S124+IF($F127&lt;&gt;$G127,(T127+$G129-$G128)/$F127,T127/$F127),IF($F127&lt;&gt;P127,(T127+$G129-$G128)/$F127,T127/$F127))</f>
        <v>0</v>
      </c>
      <c r="T130" s="7">
        <f t="shared" ref="T130:T131" si="2077">SUM(U130:AA130)</f>
        <v>0</v>
      </c>
      <c r="U130" s="26">
        <f t="shared" ref="U130:AA130" si="2078">U127</f>
        <v>0</v>
      </c>
      <c r="V130" s="26">
        <f t="shared" si="2078"/>
        <v>0</v>
      </c>
      <c r="W130" s="26">
        <f t="shared" si="2078"/>
        <v>0</v>
      </c>
      <c r="X130" s="26">
        <f t="shared" si="2078"/>
        <v>0</v>
      </c>
      <c r="Y130" s="113">
        <f t="shared" si="2078"/>
        <v>0</v>
      </c>
      <c r="Z130" s="29">
        <f t="shared" si="2078"/>
        <v>0</v>
      </c>
      <c r="AA130" s="23">
        <f t="shared" si="2078"/>
        <v>0</v>
      </c>
      <c r="AB130" s="187">
        <f t="shared" ref="AB130" si="2079">IF($B127=$B121,AB124+IF($F127&lt;&gt;$G127,(AC127+$G129-$G128)/$F127,AC127/$F127),IF($F127&lt;&gt;Y127,(AC127+$G129-$G128)/$F127,AC127/$F127))</f>
        <v>0</v>
      </c>
      <c r="AC130" s="7">
        <f t="shared" ref="AC130:AC131" si="2080">SUM(AD130:AJ130)</f>
        <v>0</v>
      </c>
      <c r="AD130" s="26">
        <f t="shared" ref="AD130:AJ130" si="2081">AD127</f>
        <v>0</v>
      </c>
      <c r="AE130" s="26">
        <f t="shared" si="2081"/>
        <v>0</v>
      </c>
      <c r="AF130" s="26">
        <f t="shared" si="2081"/>
        <v>0</v>
      </c>
      <c r="AG130" s="26">
        <f t="shared" si="2081"/>
        <v>0</v>
      </c>
      <c r="AH130" s="113">
        <f t="shared" si="2081"/>
        <v>0</v>
      </c>
      <c r="AI130" s="29">
        <f t="shared" si="2081"/>
        <v>0</v>
      </c>
      <c r="AJ130" s="23">
        <f t="shared" si="2081"/>
        <v>0</v>
      </c>
      <c r="AK130" s="187">
        <f t="shared" ref="AK130" si="2082">IF($B127=$B121,AK124+IF($F127&lt;&gt;$G127,(AL127+$G129-$G128)/$F127,AL127/$F127),IF($F127&lt;&gt;AH127,(AL127+$G129-$G128)/$F127,AL127/$F127))</f>
        <v>0</v>
      </c>
      <c r="AL130" s="7">
        <f t="shared" ref="AL130:AL131" si="2083">SUM(AM130:AS130)</f>
        <v>0</v>
      </c>
      <c r="AM130" s="26">
        <f t="shared" ref="AM130:AS130" si="2084">AM127</f>
        <v>0</v>
      </c>
      <c r="AN130" s="26">
        <f t="shared" si="2084"/>
        <v>0</v>
      </c>
      <c r="AO130" s="26">
        <f t="shared" si="2084"/>
        <v>0</v>
      </c>
      <c r="AP130" s="26">
        <f t="shared" si="2084"/>
        <v>0</v>
      </c>
      <c r="AQ130" s="113">
        <f t="shared" si="2084"/>
        <v>0</v>
      </c>
      <c r="AR130" s="29">
        <f t="shared" si="2084"/>
        <v>0</v>
      </c>
      <c r="AS130" s="23">
        <f t="shared" si="2084"/>
        <v>0</v>
      </c>
      <c r="AT130" s="187">
        <f t="shared" ref="AT130" si="2085">IF($B127=$B121,AT124+IF($F127&lt;&gt;$G127,(AU127+$G129-$G128)/$F127,AU127/$F127),IF($F127&lt;&gt;AQ127,(AU127+$G129-$G128)/$F127,AU127/$F127))</f>
        <v>0</v>
      </c>
      <c r="AU130" s="7">
        <f t="shared" ref="AU130:AU131" si="2086">SUM(AV130:BB130)</f>
        <v>0</v>
      </c>
      <c r="AV130" s="6">
        <f t="shared" ref="AV130" si="2087">IF(SUM($AM$9:$AS$9)=SUM($AV$9:$BB$9),AV127,IF(AND(SUM($AV$9:$BB$9)&gt;42,SUM($AV$9:$BB$9)&lt;49),AV127,0))</f>
        <v>0</v>
      </c>
      <c r="AW130" s="6">
        <f t="shared" ref="AW130:BB130" si="2088">IF(SUM($AM$9:$AS$9)=SUM($AV$9:$BB$9),AW127,IF(AND(SUM($AV$9:$BB$9)&gt;42,SUM($AV$9:$BB$9)&lt;49),AW127,0))</f>
        <v>0</v>
      </c>
      <c r="AX130" s="6">
        <f t="shared" si="2088"/>
        <v>0</v>
      </c>
      <c r="AY130" s="6">
        <f t="shared" si="2088"/>
        <v>0</v>
      </c>
      <c r="AZ130" s="26">
        <f t="shared" si="2088"/>
        <v>0</v>
      </c>
      <c r="BA130" s="29">
        <f t="shared" si="2088"/>
        <v>0</v>
      </c>
      <c r="BB130" s="23">
        <f t="shared" si="2088"/>
        <v>0</v>
      </c>
    </row>
    <row r="131" spans="1:54" ht="15.75" customHeight="1" x14ac:dyDescent="0.2">
      <c r="A131" s="1">
        <f t="shared" ref="A131:A132" si="2089">A130</f>
        <v>0</v>
      </c>
      <c r="B131" s="313"/>
      <c r="C131" s="314"/>
      <c r="D131" s="314"/>
      <c r="E131" s="314"/>
      <c r="F131" s="31"/>
      <c r="G131" s="183"/>
      <c r="H131" s="123">
        <f t="shared" ref="H131" si="2090">IF($B127=$B121,H125+F131,$F131)</f>
        <v>0</v>
      </c>
      <c r="I131" s="165">
        <f t="shared" si="2029"/>
        <v>0</v>
      </c>
      <c r="J131" s="141">
        <f t="shared" ref="J131" si="2091">IF($H130=0,0,IF($B121=$B127,IF($H132&gt;0,$H132+J125,K127+J125),IF($H132&gt;0,$H132,K127)))</f>
        <v>0</v>
      </c>
      <c r="K131" s="7">
        <f t="shared" si="2074"/>
        <v>0</v>
      </c>
      <c r="L131" s="6"/>
      <c r="M131" s="6"/>
      <c r="N131" s="6"/>
      <c r="O131" s="6"/>
      <c r="P131" s="26"/>
      <c r="Q131" s="29"/>
      <c r="R131" s="23"/>
      <c r="S131" s="141">
        <f t="shared" ref="S131" si="2092">IF($H130=0,0,IF($B121=$B127,IF($H132&gt;0,$H132+S125,T127+S125),IF($H132&gt;0,$H132,T127)))</f>
        <v>0</v>
      </c>
      <c r="T131" s="7">
        <f t="shared" si="2077"/>
        <v>0</v>
      </c>
      <c r="U131" s="6"/>
      <c r="V131" s="6"/>
      <c r="W131" s="6"/>
      <c r="X131" s="6"/>
      <c r="Y131" s="26"/>
      <c r="Z131" s="29"/>
      <c r="AA131" s="23"/>
      <c r="AB131" s="141">
        <f t="shared" ref="AB131" si="2093">IF($H130=0,0,IF($B121=$B127,IF($H132&gt;0,$H132+AB125,AC127+AB125),IF($H132&gt;0,$H132,AC127)))</f>
        <v>0</v>
      </c>
      <c r="AC131" s="7">
        <f t="shared" si="2080"/>
        <v>0</v>
      </c>
      <c r="AD131" s="6"/>
      <c r="AE131" s="6"/>
      <c r="AF131" s="6"/>
      <c r="AG131" s="6"/>
      <c r="AH131" s="26"/>
      <c r="AI131" s="29"/>
      <c r="AJ131" s="23"/>
      <c r="AK131" s="141">
        <f t="shared" ref="AK131" si="2094">IF($H130=0,0,IF($B121=$B127,IF($H132&gt;0,$H132+AK125,AL127+AK125),IF($H132&gt;0,$H132,AL127)))</f>
        <v>0</v>
      </c>
      <c r="AL131" s="7">
        <f t="shared" si="2083"/>
        <v>0</v>
      </c>
      <c r="AM131" s="6"/>
      <c r="AN131" s="6"/>
      <c r="AO131" s="6"/>
      <c r="AP131" s="6"/>
      <c r="AQ131" s="26"/>
      <c r="AR131" s="29"/>
      <c r="AS131" s="23"/>
      <c r="AT131" s="141">
        <f t="shared" ref="AT131" si="2095">IF($H130=0,0,IF($B121=$B127,IF($H132&gt;0,$H132+AT125,AU127+AT125),IF($H132&gt;0,$H132,AU127)))</f>
        <v>0</v>
      </c>
      <c r="AU131" s="7">
        <f t="shared" si="2086"/>
        <v>0</v>
      </c>
      <c r="AV131" s="6"/>
      <c r="AW131" s="6"/>
      <c r="AX131" s="6"/>
      <c r="AY131" s="6"/>
      <c r="AZ131" s="26"/>
      <c r="BA131" s="29"/>
      <c r="BB131" s="23"/>
    </row>
    <row r="132" spans="1:54" ht="18.75" customHeight="1" thickBot="1" x14ac:dyDescent="0.25">
      <c r="A132" s="1">
        <f t="shared" si="2089"/>
        <v>0</v>
      </c>
      <c r="B132" s="323" t="str">
        <f>IF(B127="",Wydruk!$AE$6,IF(J128=0,Wydruk!$AE$7,IF(AND(G128&lt;G129,B127&lt;&gt;$B133),Wydruk!$AE$13,IF(AND($B127=$B121,$B127&lt;&gt;$B133),IF(OR(OR(J132&lt;4,J132&gt;5),OR(S132&lt;4,S132&gt;5),OR(AB132&lt;4,AB132&gt;5),OR(AK132&lt;4,AK132&gt;5),OR(AND(AT132&lt;4,AT132&gt;0),AT132&gt;5)),Wydruk!$AE$8,Wydruk!$AE$9),IF($B127=$B133,IF($F131&lt;&gt;0,Wydruk!$AE$12,Wydruk!$AE$10),IF(OR(OR(J128&lt;4,J128&gt;5),OR(S128&lt;4,S128&gt;5),OR(AB128&lt;4,AB128&gt;5),OR(AK128&lt;4,AK128&gt;5),OR(AND(AT128&lt;4,AT128&gt;0),AT128&gt;5)),Wydruk!$AE$8,Wydruk!$AE$11))))))</f>
        <v>Uzupełnij liczby godzin tygodniowego planu</v>
      </c>
      <c r="C132" s="324"/>
      <c r="D132" s="324"/>
      <c r="E132" s="324"/>
      <c r="F132" s="173">
        <f>listopad!F132</f>
        <v>0</v>
      </c>
      <c r="G132" s="184">
        <f>listopad!G132</f>
        <v>0</v>
      </c>
      <c r="H132" s="191">
        <f t="shared" ref="H132" si="2096">IF(OR($G132=0,$F132=0,$G132="",$F132=""),0,$G132/$F132)</f>
        <v>0</v>
      </c>
      <c r="I132" s="193"/>
      <c r="J132" s="176">
        <f t="shared" ref="J132" si="2097">IF($B121=$B127,IF(L127+L122&gt;0,1,0)+IF(M127+M122&gt;0,1,0)+IF(N127+N122&gt;0,1,0)+IF(O127+O122&gt;0,1,0)+IF(P127+P122&gt;0,1,0)+IF(Q127+Q122&gt;0,1,0)+IF(R127+R122&gt;0,1,0),J128)</f>
        <v>0</v>
      </c>
      <c r="K132" s="133">
        <f t="shared" ref="K132" si="2098">IF(OR($B127=$B133,J132=0,(K128-Q132+O132)&lt;=0),0,(K128-Q132+O132)/J132)</f>
        <v>0</v>
      </c>
      <c r="L132" s="137">
        <f t="shared" ref="L132" si="2099">IF(K132*(7-J129)&lt;=0,0,K132*(7-J129))</f>
        <v>0</v>
      </c>
      <c r="M132" s="311">
        <f t="shared" ref="M132" si="2100">ROUND(IF(OR(K129-K132*(7-J129)+P132&lt;0,$B127=$B133,K132&lt;=0,K129=0),0,IF(K129-K132*(7-J129)+P132&gt;Q132-O132+P132,Q132-O132+P132,K129-K132*(7-J129)+P132)),1)</f>
        <v>0</v>
      </c>
      <c r="N132" s="312"/>
      <c r="O132" s="139">
        <f t="shared" ref="O132" si="2101">IF(OR($B127=$B133,J128=0),0,IF($B127=$B121,J127,$F127))</f>
        <v>0</v>
      </c>
      <c r="P132" s="30">
        <f t="shared" ref="P132" si="2102">IF(OR($B127=$B133,J132=0),0,$G129-$G128)</f>
        <v>0</v>
      </c>
      <c r="Q132" s="134">
        <f t="shared" ref="Q132" si="2103">IF(OR($B127=$B133,J132=0),0,J131)</f>
        <v>0</v>
      </c>
      <c r="R132" s="138">
        <f t="shared" ref="R132" si="2104">IF($B127=$B133,0,K129)</f>
        <v>0</v>
      </c>
      <c r="S132" s="176">
        <f t="shared" ref="S132" si="2105">IF($B121=$B127,IF(U127+U122&gt;0,1,0)+IF(V127+V122&gt;0,1,0)+IF(W127+W122&gt;0,1,0)+IF(X127+X122&gt;0,1,0)+IF(Y127+Y122&gt;0,1,0)+IF(Z127+Z122&gt;0,1,0)+IF(AA127+AA122&gt;0,1,0),S128)</f>
        <v>0</v>
      </c>
      <c r="T132" s="133">
        <f t="shared" ref="T132" si="2106">IF(OR($B127=$B133,S132=0,(T128-Z132+X132)&lt;=0),0,(T128-Z132+X132)/S132)</f>
        <v>0</v>
      </c>
      <c r="U132" s="137">
        <f t="shared" ref="U132" si="2107">IF(T132*(7-S129)&lt;=0,0,T132*(7-S129))</f>
        <v>0</v>
      </c>
      <c r="V132" s="311">
        <f t="shared" ref="V132" si="2108">ROUND(IF(OR(T129-T132*(7-S129)+Y132&lt;0,$B127=$B133,T132&lt;=0,T129=0),0,IF(T129-T132*(7-S129)+Y132&gt;Z132-X132+Y132,Z132-X132+Y132,T129-T132*(7-S129)+Y132)),1)</f>
        <v>0</v>
      </c>
      <c r="W132" s="312"/>
      <c r="X132" s="139">
        <f t="shared" ref="X132" si="2109">IF(OR($B127=$B133,S128=0),0,IF($B127=$B121,S127,$F127))</f>
        <v>0</v>
      </c>
      <c r="Y132" s="30">
        <f t="shared" ref="Y132" si="2110">IF(OR($B127=$B133,S132=0),0,$G129-$G128)</f>
        <v>0</v>
      </c>
      <c r="Z132" s="134">
        <f t="shared" ref="Z132" si="2111">IF(OR($B127=$B133,S132=0),0,S131)</f>
        <v>0</v>
      </c>
      <c r="AA132" s="138">
        <f t="shared" ref="AA132" si="2112">IF($B127=$B133,0,T129)</f>
        <v>0</v>
      </c>
      <c r="AB132" s="176">
        <f t="shared" ref="AB132" si="2113">IF($B121=$B127,IF(AD127+AD122&gt;0,1,0)+IF(AE127+AE122&gt;0,1,0)+IF(AF127+AF122&gt;0,1,0)+IF(AG127+AG122&gt;0,1,0)+IF(AH127+AH122&gt;0,1,0)+IF(AI127+AI122&gt;0,1,0)+IF(AJ127+AJ122&gt;0,1,0),AB128)</f>
        <v>0</v>
      </c>
      <c r="AC132" s="133">
        <f t="shared" ref="AC132" si="2114">IF(OR($B127=$B133,AB132=0,(AC128-AI132+AG132)&lt;=0),0,(AC128-AI132+AG132)/AB132)</f>
        <v>0</v>
      </c>
      <c r="AD132" s="137">
        <f t="shared" ref="AD132" si="2115">IF(AC132*(7-AB129)&lt;=0,0,AC132*(7-AB129))</f>
        <v>0</v>
      </c>
      <c r="AE132" s="311">
        <f t="shared" ref="AE132" si="2116">ROUND(IF(OR(AC129-AC132*(7-AB129)+AH132&lt;0,$B127=$B133,AC132&lt;=0,AC129=0),0,IF(AC129-AC132*(7-AB129)+AH132&gt;AI132-AG132+AH132,AI132-AG132+AH132,AC129-AC132*(7-AB129)+AH132)),1)</f>
        <v>0</v>
      </c>
      <c r="AF132" s="312"/>
      <c r="AG132" s="139">
        <f t="shared" ref="AG132" si="2117">IF(OR($B127=$B133,AB128=0),0,IF($B127=$B121,AB127,$F127))</f>
        <v>0</v>
      </c>
      <c r="AH132" s="30">
        <f t="shared" ref="AH132" si="2118">IF(OR($B127=$B133,AB132=0),0,$G129-$G128)</f>
        <v>0</v>
      </c>
      <c r="AI132" s="134">
        <f t="shared" ref="AI132" si="2119">IF(OR($B127=$B133,AB132=0),0,AB131)</f>
        <v>0</v>
      </c>
      <c r="AJ132" s="138">
        <f t="shared" ref="AJ132" si="2120">IF($B127=$B133,0,AC129)</f>
        <v>0</v>
      </c>
      <c r="AK132" s="176">
        <f t="shared" ref="AK132" si="2121">IF($B121=$B127,IF(AM127+AM122&gt;0,1,0)+IF(AN127+AN122&gt;0,1,0)+IF(AO127+AO122&gt;0,1,0)+IF(AP127+AP122&gt;0,1,0)+IF(AQ127+AQ122&gt;0,1,0)+IF(AR127+AR122&gt;0,1,0)+IF(AS127+AS122&gt;0,1,0),AK128)</f>
        <v>0</v>
      </c>
      <c r="AL132" s="133">
        <f t="shared" ref="AL132" si="2122">IF(OR($B127=$B133,AK132=0,(AL128-AR132+AP132)&lt;=0),0,(AL128-AR132+AP132)/AK132)</f>
        <v>0</v>
      </c>
      <c r="AM132" s="137">
        <f t="shared" ref="AM132" si="2123">IF(AL132*(7-AK129)&lt;=0,0,AL132*(7-AK129))</f>
        <v>0</v>
      </c>
      <c r="AN132" s="311">
        <f t="shared" ref="AN132" si="2124">ROUND(IF(OR(AL129-AL132*(7-AK129)+AQ132&lt;0,$B127=$B133,AL132&lt;=0,AL129=0),0,IF(AL129-AL132*(7-AK129)+AQ132&gt;AR132-AP132+AQ132,AR132-AP132+AQ132,AL129-AL132*(7-AK129)+AQ132)),1)</f>
        <v>0</v>
      </c>
      <c r="AO132" s="312"/>
      <c r="AP132" s="139">
        <f t="shared" ref="AP132" si="2125">IF(OR($B127=$B133,AK128=0),0,IF($B127=$B121,AK127,$F127))</f>
        <v>0</v>
      </c>
      <c r="AQ132" s="30">
        <f t="shared" ref="AQ132" si="2126">IF(OR($B127=$B133,AK132=0),0,$G129-$G128)</f>
        <v>0</v>
      </c>
      <c r="AR132" s="134">
        <f t="shared" ref="AR132" si="2127">IF(OR($B127=$B133,AK132=0),0,AK131)</f>
        <v>0</v>
      </c>
      <c r="AS132" s="138">
        <f t="shared" ref="AS132" si="2128">IF($B127=$B133,0,AL129)</f>
        <v>0</v>
      </c>
      <c r="AT132" s="176">
        <f t="shared" ref="AT132" si="2129">IF($B121=$B127,IF(AV127+AV122&gt;0,1,0)+IF(AW127+AW122&gt;0,1,0)+IF(AX127+AX122&gt;0,1,0)+IF(AY127+AY122&gt;0,1,0)+IF(AZ127+AZ122&gt;0,1,0)+IF(BA127+BA122&gt;0,1,0)+IF(BB127+BB122&gt;0,1,0),AT128)</f>
        <v>0</v>
      </c>
      <c r="AU132" s="133">
        <f t="shared" ref="AU132" si="2130">IF(OR($B127=$B133,AT132=0,(AU128-BA132+AY132)&lt;=0),0,(AU128-BA132+AY132)/AT132)</f>
        <v>0</v>
      </c>
      <c r="AV132" s="137">
        <f t="shared" ref="AV132" si="2131">IF(AU132*(7-AT129)&lt;=0,0,AU132*(7-AT129))</f>
        <v>0</v>
      </c>
      <c r="AW132" s="311">
        <f t="shared" ref="AW132" si="2132">ROUND(IF(OR(AU129-AU132*(7-AT129)+AZ132&lt;0,$B127=$B133,AU132&lt;=0,AU129=0),0,IF(AU129-AU132*(7-AT129)+AZ132&gt;BA132-AY132+AZ132,BA132-AY132+AZ132,AU129-AU132*(7-AT129)+AZ132)),1)</f>
        <v>0</v>
      </c>
      <c r="AX132" s="312"/>
      <c r="AY132" s="139">
        <f t="shared" ref="AY132" si="2133">IF(OR($B127=$B133,AT128=0),0,IF($B127=$B121,AT127,$F127))</f>
        <v>0</v>
      </c>
      <c r="AZ132" s="30">
        <f t="shared" ref="AZ132" si="2134">IF(OR($B127=$B133,AT132=0),0,$G129-$G128)</f>
        <v>0</v>
      </c>
      <c r="BA132" s="134">
        <f t="shared" ref="BA132" si="2135">IF(OR($B127=$B133,AT132=0),0,AT131)</f>
        <v>0</v>
      </c>
      <c r="BB132" s="138">
        <f t="shared" ref="BB132" si="2136">IF($B127=$B133,0,AU129)</f>
        <v>0</v>
      </c>
    </row>
    <row r="133" spans="1:54" ht="15.75" x14ac:dyDescent="0.2">
      <c r="A133" s="1">
        <f t="shared" ref="A133" si="2137">IF(B133="","1. Niewypełnione",B133)</f>
        <v>0</v>
      </c>
      <c r="B133" s="320">
        <f>listopad!B133</f>
        <v>0</v>
      </c>
      <c r="C133" s="321">
        <f>listopad!C133</f>
        <v>0</v>
      </c>
      <c r="D133" s="321">
        <f>listopad!D133</f>
        <v>0</v>
      </c>
      <c r="E133" s="321">
        <f>listopad!E133</f>
        <v>0</v>
      </c>
      <c r="F133" s="177">
        <f>listopad!F133</f>
        <v>18</v>
      </c>
      <c r="G133" s="185">
        <f>listopad!G133</f>
        <v>18</v>
      </c>
      <c r="H133" s="177"/>
      <c r="I133" s="192">
        <f t="shared" ref="I133:I137" si="2138">K133+T133+AC133+AL133+AU133</f>
        <v>0</v>
      </c>
      <c r="J133" s="186">
        <f t="shared" ref="J133" si="2139">IF(OR($B133=$B139,J136=0),0,ROUND((K134+P138)/J136,0))</f>
        <v>0</v>
      </c>
      <c r="K133" s="51">
        <f t="shared" ref="K133:K134" si="2140">SUM(L133:R133)</f>
        <v>0</v>
      </c>
      <c r="L133" s="52">
        <f>listopad!L133</f>
        <v>0</v>
      </c>
      <c r="M133" s="52">
        <f>listopad!M133</f>
        <v>0</v>
      </c>
      <c r="N133" s="52">
        <f>listopad!N133</f>
        <v>0</v>
      </c>
      <c r="O133" s="52">
        <f>listopad!O133</f>
        <v>0</v>
      </c>
      <c r="P133" s="53">
        <f>listopad!P133</f>
        <v>0</v>
      </c>
      <c r="Q133" s="54">
        <f>listopad!Q133</f>
        <v>0</v>
      </c>
      <c r="R133" s="55">
        <f>listopad!R133</f>
        <v>0</v>
      </c>
      <c r="S133" s="188">
        <f t="shared" ref="S133" si="2141">IF(OR($B133=$B139,S136=0),0,ROUND((T134+Y138)/S136,0))</f>
        <v>0</v>
      </c>
      <c r="T133" s="51">
        <f t="shared" ref="T133:T134" si="2142">SUM(U133:AA133)</f>
        <v>0</v>
      </c>
      <c r="U133" s="52">
        <f>listopad!U133</f>
        <v>0</v>
      </c>
      <c r="V133" s="52">
        <f>listopad!V133</f>
        <v>0</v>
      </c>
      <c r="W133" s="52">
        <f>listopad!W133</f>
        <v>0</v>
      </c>
      <c r="X133" s="52">
        <f>listopad!X133</f>
        <v>0</v>
      </c>
      <c r="Y133" s="53">
        <f>listopad!Y133</f>
        <v>0</v>
      </c>
      <c r="Z133" s="54">
        <f>listopad!Z133</f>
        <v>0</v>
      </c>
      <c r="AA133" s="55">
        <f>listopad!AA133</f>
        <v>0</v>
      </c>
      <c r="AB133" s="188">
        <f t="shared" ref="AB133" si="2143">IF(OR($B133=$B139,AB136=0),0,ROUND((AC134+AH138)/AB136,0))</f>
        <v>0</v>
      </c>
      <c r="AC133" s="51">
        <f t="shared" ref="AC133:AC134" si="2144">SUM(AD133:AJ133)</f>
        <v>0</v>
      </c>
      <c r="AD133" s="52">
        <f>listopad!AD133</f>
        <v>0</v>
      </c>
      <c r="AE133" s="52">
        <f>listopad!AE133</f>
        <v>0</v>
      </c>
      <c r="AF133" s="52">
        <f>listopad!AF133</f>
        <v>0</v>
      </c>
      <c r="AG133" s="52">
        <f>listopad!AG133</f>
        <v>0</v>
      </c>
      <c r="AH133" s="53">
        <f>listopad!AH133</f>
        <v>0</v>
      </c>
      <c r="AI133" s="54">
        <f>listopad!AI133</f>
        <v>0</v>
      </c>
      <c r="AJ133" s="55">
        <f>listopad!AJ133</f>
        <v>0</v>
      </c>
      <c r="AK133" s="188">
        <f t="shared" ref="AK133" si="2145">IF(OR($B133=$B139,AK136=0),0,ROUND((AL134+AQ138)/AK136,0))</f>
        <v>0</v>
      </c>
      <c r="AL133" s="51">
        <f t="shared" ref="AL133:AL134" si="2146">SUM(AM133:AS133)</f>
        <v>0</v>
      </c>
      <c r="AM133" s="52">
        <f>listopad!AM133</f>
        <v>0</v>
      </c>
      <c r="AN133" s="52">
        <f>listopad!AN133</f>
        <v>0</v>
      </c>
      <c r="AO133" s="52">
        <f>listopad!AO133</f>
        <v>0</v>
      </c>
      <c r="AP133" s="52">
        <f>listopad!AP133</f>
        <v>0</v>
      </c>
      <c r="AQ133" s="53">
        <f>listopad!AQ133</f>
        <v>0</v>
      </c>
      <c r="AR133" s="54">
        <f>listopad!AR133</f>
        <v>0</v>
      </c>
      <c r="AS133" s="55">
        <f>listopad!AS133</f>
        <v>0</v>
      </c>
      <c r="AT133" s="188">
        <f t="shared" ref="AT133" si="2147">IF(OR($B133=$B139,AT136=0),0,ROUND((AU134+AZ138)/AT136,0))</f>
        <v>0</v>
      </c>
      <c r="AU133" s="51">
        <f t="shared" ref="AU133:AU134" si="2148">SUM(AV133:BB133)</f>
        <v>0</v>
      </c>
      <c r="AV133" s="52">
        <f t="shared" ref="AV133" si="2149">IF(SUM($AM$9:$AS$9)=SUM($AV$9:$BB$9),AM133,IF(AND(SUM($AV$9:$BB$9)&gt;42,SUM($AV$9:$BB$9)&lt;49),AM133,0))</f>
        <v>0</v>
      </c>
      <c r="AW133" s="52">
        <f t="shared" ref="AW133" si="2150">IF(SUM($AM$9:$AS$9)=SUM($AV$9:$BB$9),AN133,IF(AND(SUM($AV$9:$BB$9)&gt;42,SUM($AV$9:$BB$9)&lt;49),AN133,0))</f>
        <v>0</v>
      </c>
      <c r="AX133" s="52">
        <f t="shared" ref="AX133" si="2151">IF(SUM($AM$9:$AS$9)=SUM($AV$9:$BB$9),AO133,IF(AND(SUM($AV$9:$BB$9)&gt;42,SUM($AV$9:$BB$9)&lt;49),AO133,0))</f>
        <v>0</v>
      </c>
      <c r="AY133" s="52">
        <f t="shared" ref="AY133" si="2152">IF(SUM($AM$9:$AS$9)=SUM($AV$9:$BB$9),AP133,IF(AND(SUM($AV$9:$BB$9)&gt;42,SUM($AV$9:$BB$9)&lt;49),AP133,0))</f>
        <v>0</v>
      </c>
      <c r="AZ133" s="53">
        <f t="shared" ref="AZ133" si="2153">IF(SUM($AM$9:$AS$9)=SUM($AV$9:$BB$9),AQ133,IF(AND(SUM($AV$9:$BB$9)&gt;42,SUM($AV$9:$BB$9)&lt;49),AQ133,0))</f>
        <v>0</v>
      </c>
      <c r="BA133" s="54">
        <f t="shared" ref="BA133" si="2154">IF(SUM($AM$9:$AS$9)=SUM($AV$9:$BB$9),AR133,IF(AND(SUM($AV$9:$BB$9)&gt;42,SUM($AV$9:$BB$9)&lt;49),AR133,0))</f>
        <v>0</v>
      </c>
      <c r="BB133" s="55">
        <f t="shared" ref="BB133" si="2155">IF(SUM($AM$9:$AS$9)=SUM($AV$9:$BB$9),AS133,IF(AND(SUM($AV$9:$BB$9)&gt;42,SUM($AV$9:$BB$9)&lt;49),AS133,0))</f>
        <v>0</v>
      </c>
    </row>
    <row r="134" spans="1:54" ht="12.75" hidden="1" customHeight="1" x14ac:dyDescent="0.2">
      <c r="B134" s="93"/>
      <c r="C134" s="94"/>
      <c r="D134" s="95"/>
      <c r="E134" s="115"/>
      <c r="F134" s="140" t="b">
        <f t="shared" ref="F134" si="2156">IF($B127=$B133,OR(F128,G133&lt;F133),G133&lt;F133)</f>
        <v>0</v>
      </c>
      <c r="G134" s="189">
        <f t="shared" ref="G134" si="2157">IF(AND($B127=$B133,$B127&lt;&gt;"",$B127&lt;&gt;0),G133+G128,G133)</f>
        <v>18</v>
      </c>
      <c r="H134" s="120"/>
      <c r="I134" s="165">
        <f t="shared" si="2138"/>
        <v>0</v>
      </c>
      <c r="J134" s="194">
        <f t="shared" ref="J134" si="2158">7-COUNTIF(L133:R133,0)-COUNTIF(L133:R133,"")</f>
        <v>0</v>
      </c>
      <c r="K134" s="22">
        <f t="shared" si="2140"/>
        <v>0</v>
      </c>
      <c r="L134" s="35">
        <f t="shared" ref="L134:R134" si="2159">IF($B127=$B133,L133+L128,L133)</f>
        <v>0</v>
      </c>
      <c r="M134" s="35">
        <f t="shared" si="2159"/>
        <v>0</v>
      </c>
      <c r="N134" s="35">
        <f t="shared" si="2159"/>
        <v>0</v>
      </c>
      <c r="O134" s="35">
        <f t="shared" si="2159"/>
        <v>0</v>
      </c>
      <c r="P134" s="36">
        <f t="shared" si="2159"/>
        <v>0</v>
      </c>
      <c r="Q134" s="37">
        <f t="shared" si="2159"/>
        <v>0</v>
      </c>
      <c r="R134" s="38">
        <f t="shared" si="2159"/>
        <v>0</v>
      </c>
      <c r="S134" s="194">
        <f t="shared" ref="S134" si="2160">7-COUNTIF(U133:AA133,0)-COUNTIF(U133:AA133,"")</f>
        <v>0</v>
      </c>
      <c r="T134" s="22">
        <f t="shared" si="2142"/>
        <v>0</v>
      </c>
      <c r="U134" s="35">
        <f t="shared" ref="U134:AA134" si="2161">IF($B127=$B133,U133+U128,U133)</f>
        <v>0</v>
      </c>
      <c r="V134" s="35">
        <f t="shared" si="2161"/>
        <v>0</v>
      </c>
      <c r="W134" s="35">
        <f t="shared" si="2161"/>
        <v>0</v>
      </c>
      <c r="X134" s="35">
        <f t="shared" si="2161"/>
        <v>0</v>
      </c>
      <c r="Y134" s="36">
        <f t="shared" si="2161"/>
        <v>0</v>
      </c>
      <c r="Z134" s="37">
        <f t="shared" si="2161"/>
        <v>0</v>
      </c>
      <c r="AA134" s="38">
        <f t="shared" si="2161"/>
        <v>0</v>
      </c>
      <c r="AB134" s="194">
        <f t="shared" ref="AB134" si="2162">7-COUNTIF(AD133:AJ133,0)-COUNTIF(AD133:AJ133,"")</f>
        <v>0</v>
      </c>
      <c r="AC134" s="22">
        <f t="shared" si="2144"/>
        <v>0</v>
      </c>
      <c r="AD134" s="35">
        <f t="shared" ref="AD134:AJ134" si="2163">IF($B127=$B133,AD133+AD128,AD133)</f>
        <v>0</v>
      </c>
      <c r="AE134" s="35">
        <f t="shared" si="2163"/>
        <v>0</v>
      </c>
      <c r="AF134" s="35">
        <f t="shared" si="2163"/>
        <v>0</v>
      </c>
      <c r="AG134" s="35">
        <f t="shared" si="2163"/>
        <v>0</v>
      </c>
      <c r="AH134" s="36">
        <f t="shared" si="2163"/>
        <v>0</v>
      </c>
      <c r="AI134" s="37">
        <f t="shared" si="2163"/>
        <v>0</v>
      </c>
      <c r="AJ134" s="38">
        <f t="shared" si="2163"/>
        <v>0</v>
      </c>
      <c r="AK134" s="194">
        <f t="shared" ref="AK134" si="2164">7-COUNTIF(AM133:AS133,0)-COUNTIF(AM133:AS133,"")</f>
        <v>0</v>
      </c>
      <c r="AL134" s="22">
        <f t="shared" si="2146"/>
        <v>0</v>
      </c>
      <c r="AM134" s="35">
        <f t="shared" ref="AM134:AS134" si="2165">IF($B127=$B133,AM133+AM128,AM133)</f>
        <v>0</v>
      </c>
      <c r="AN134" s="35">
        <f t="shared" si="2165"/>
        <v>0</v>
      </c>
      <c r="AO134" s="35">
        <f t="shared" si="2165"/>
        <v>0</v>
      </c>
      <c r="AP134" s="35">
        <f t="shared" si="2165"/>
        <v>0</v>
      </c>
      <c r="AQ134" s="36">
        <f t="shared" si="2165"/>
        <v>0</v>
      </c>
      <c r="AR134" s="37">
        <f t="shared" si="2165"/>
        <v>0</v>
      </c>
      <c r="AS134" s="38">
        <f t="shared" si="2165"/>
        <v>0</v>
      </c>
      <c r="AT134" s="194">
        <f t="shared" ref="AT134" si="2166">7-COUNTIF(AV133:BB133,0)-COUNTIF(AV133:BB133,"")</f>
        <v>0</v>
      </c>
      <c r="AU134" s="22">
        <f t="shared" si="2148"/>
        <v>0</v>
      </c>
      <c r="AV134" s="35">
        <f t="shared" ref="AV134:BB134" si="2167">IF($B127=$B133,AV133+AV128,AV133)</f>
        <v>0</v>
      </c>
      <c r="AW134" s="35">
        <f t="shared" si="2167"/>
        <v>0</v>
      </c>
      <c r="AX134" s="35">
        <f t="shared" si="2167"/>
        <v>0</v>
      </c>
      <c r="AY134" s="35">
        <f t="shared" si="2167"/>
        <v>0</v>
      </c>
      <c r="AZ134" s="36">
        <f t="shared" si="2167"/>
        <v>0</v>
      </c>
      <c r="BA134" s="37">
        <f t="shared" si="2167"/>
        <v>0</v>
      </c>
      <c r="BB134" s="38">
        <f t="shared" si="2167"/>
        <v>0</v>
      </c>
    </row>
    <row r="135" spans="1:54" ht="15" hidden="1" customHeight="1" x14ac:dyDescent="0.2">
      <c r="B135" s="116"/>
      <c r="C135" s="117"/>
      <c r="D135" s="118"/>
      <c r="E135" s="119"/>
      <c r="F135" s="92"/>
      <c r="G135" s="190">
        <f t="shared" ref="G135" si="2168">IF(AND($B127=$B133,$B127&lt;&gt;"",$B127&lt;&gt;0),F133+G129,F133)</f>
        <v>18</v>
      </c>
      <c r="H135" s="121"/>
      <c r="I135" s="165">
        <f t="shared" si="2138"/>
        <v>0</v>
      </c>
      <c r="J135" s="195">
        <f t="shared" ref="J135" si="2169">IF($B133=$B127,COUNTIF(L135:R135,0),COUNTIF(L136:R136,0)+COUNTIF(L136:R136,""))</f>
        <v>7</v>
      </c>
      <c r="K135" s="39">
        <f t="shared" ref="K135:R135" si="2170">IF($B127=$B133,K136+K129,K136)</f>
        <v>0</v>
      </c>
      <c r="L135" s="40">
        <f t="shared" si="2170"/>
        <v>0</v>
      </c>
      <c r="M135" s="40">
        <f t="shared" si="2170"/>
        <v>0</v>
      </c>
      <c r="N135" s="40">
        <f t="shared" si="2170"/>
        <v>0</v>
      </c>
      <c r="O135" s="40">
        <f t="shared" si="2170"/>
        <v>0</v>
      </c>
      <c r="P135" s="41">
        <f t="shared" si="2170"/>
        <v>0</v>
      </c>
      <c r="Q135" s="42">
        <f t="shared" si="2170"/>
        <v>0</v>
      </c>
      <c r="R135" s="43">
        <f t="shared" si="2170"/>
        <v>0</v>
      </c>
      <c r="S135" s="195">
        <f t="shared" ref="S135" si="2171">IF($B133=$B127,COUNTIF(U135:AA135,0),COUNTIF(U136:AA136,0)+COUNTIF(U136:AA136,""))</f>
        <v>7</v>
      </c>
      <c r="T135" s="39">
        <f t="shared" ref="T135:AA135" si="2172">IF($B127=$B133,T136+T129,T136)</f>
        <v>0</v>
      </c>
      <c r="U135" s="40">
        <f t="shared" si="2172"/>
        <v>0</v>
      </c>
      <c r="V135" s="40">
        <f t="shared" si="2172"/>
        <v>0</v>
      </c>
      <c r="W135" s="40">
        <f t="shared" si="2172"/>
        <v>0</v>
      </c>
      <c r="X135" s="40">
        <f t="shared" si="2172"/>
        <v>0</v>
      </c>
      <c r="Y135" s="41">
        <f t="shared" si="2172"/>
        <v>0</v>
      </c>
      <c r="Z135" s="42">
        <f t="shared" si="2172"/>
        <v>0</v>
      </c>
      <c r="AA135" s="43">
        <f t="shared" si="2172"/>
        <v>0</v>
      </c>
      <c r="AB135" s="195">
        <f t="shared" ref="AB135" si="2173">IF($B133=$B127,COUNTIF(AD135:AJ135,0),COUNTIF(AD136:AJ136,0)+COUNTIF(AD136:AJ136,""))</f>
        <v>7</v>
      </c>
      <c r="AC135" s="39">
        <f t="shared" ref="AC135:AJ135" si="2174">IF($B127=$B133,AC136+AC129,AC136)</f>
        <v>0</v>
      </c>
      <c r="AD135" s="40">
        <f t="shared" si="2174"/>
        <v>0</v>
      </c>
      <c r="AE135" s="40">
        <f t="shared" si="2174"/>
        <v>0</v>
      </c>
      <c r="AF135" s="40">
        <f t="shared" si="2174"/>
        <v>0</v>
      </c>
      <c r="AG135" s="40">
        <f t="shared" si="2174"/>
        <v>0</v>
      </c>
      <c r="AH135" s="41">
        <f t="shared" si="2174"/>
        <v>0</v>
      </c>
      <c r="AI135" s="42">
        <f t="shared" si="2174"/>
        <v>0</v>
      </c>
      <c r="AJ135" s="43">
        <f t="shared" si="2174"/>
        <v>0</v>
      </c>
      <c r="AK135" s="195">
        <f t="shared" ref="AK135" si="2175">IF($B133=$B127,COUNTIF(AM135:AS135,0),COUNTIF(AM136:AS136,0)+COUNTIF(AM136:AS136,""))</f>
        <v>7</v>
      </c>
      <c r="AL135" s="39">
        <f t="shared" ref="AL135:AS135" si="2176">IF($B127=$B133,AL136+AL129,AL136)</f>
        <v>0</v>
      </c>
      <c r="AM135" s="40">
        <f t="shared" si="2176"/>
        <v>0</v>
      </c>
      <c r="AN135" s="40">
        <f t="shared" si="2176"/>
        <v>0</v>
      </c>
      <c r="AO135" s="40">
        <f t="shared" si="2176"/>
        <v>0</v>
      </c>
      <c r="AP135" s="40">
        <f t="shared" si="2176"/>
        <v>0</v>
      </c>
      <c r="AQ135" s="41">
        <f t="shared" si="2176"/>
        <v>0</v>
      </c>
      <c r="AR135" s="42">
        <f t="shared" si="2176"/>
        <v>0</v>
      </c>
      <c r="AS135" s="43">
        <f t="shared" si="2176"/>
        <v>0</v>
      </c>
      <c r="AT135" s="195">
        <f t="shared" ref="AT135" si="2177">IF($B133=$B127,COUNTIF(AV135:BB135,0),COUNTIF(AV136:BB136,0)+COUNTIF(AV136:BB136,""))</f>
        <v>7</v>
      </c>
      <c r="AU135" s="39">
        <f t="shared" ref="AU135:BB135" si="2178">IF($B127=$B133,AU136+AU129,AU136)</f>
        <v>0</v>
      </c>
      <c r="AV135" s="40">
        <f t="shared" si="2178"/>
        <v>0</v>
      </c>
      <c r="AW135" s="40">
        <f t="shared" si="2178"/>
        <v>0</v>
      </c>
      <c r="AX135" s="40">
        <f t="shared" si="2178"/>
        <v>0</v>
      </c>
      <c r="AY135" s="40">
        <f t="shared" si="2178"/>
        <v>0</v>
      </c>
      <c r="AZ135" s="41">
        <f t="shared" si="2178"/>
        <v>0</v>
      </c>
      <c r="BA135" s="42">
        <f t="shared" si="2178"/>
        <v>0</v>
      </c>
      <c r="BB135" s="43">
        <f t="shared" si="2178"/>
        <v>0</v>
      </c>
    </row>
    <row r="136" spans="1:54" ht="15.75" customHeight="1" x14ac:dyDescent="0.2">
      <c r="A136" s="1">
        <f t="shared" ref="A136" si="2179">A133</f>
        <v>0</v>
      </c>
      <c r="B136" s="313">
        <f t="shared" ref="B136" si="2180">B130+1</f>
        <v>20</v>
      </c>
      <c r="C136" s="314"/>
      <c r="D136" s="314"/>
      <c r="E136" s="314"/>
      <c r="F136" s="31"/>
      <c r="G136" s="183"/>
      <c r="H136" s="122">
        <f t="shared" ref="H136" si="2181">5-COUNTIF(AU133,0)-COUNTIF(AL133,0)-COUNTIF(AC133,0)-COUNTIF(T133,0)-COUNTIF(K133,0)</f>
        <v>0</v>
      </c>
      <c r="I136" s="165">
        <f t="shared" si="2138"/>
        <v>0</v>
      </c>
      <c r="J136" s="187">
        <f t="shared" ref="J136" si="2182">IF($B133=$B127,J130+IF($F133&lt;&gt;$G133,(K133+$G135-$G134)/$F133,K133/$F133),IF($F133&lt;&gt;G133,(K133+$G135-$G134)/$F133,K133/$F133))</f>
        <v>0</v>
      </c>
      <c r="K136" s="7">
        <f t="shared" ref="K136:K137" si="2183">SUM(L136:R136)</f>
        <v>0</v>
      </c>
      <c r="L136" s="26">
        <f t="shared" ref="L136:R136" si="2184">L133</f>
        <v>0</v>
      </c>
      <c r="M136" s="26">
        <f t="shared" si="2184"/>
        <v>0</v>
      </c>
      <c r="N136" s="26">
        <f t="shared" si="2184"/>
        <v>0</v>
      </c>
      <c r="O136" s="26">
        <f t="shared" si="2184"/>
        <v>0</v>
      </c>
      <c r="P136" s="26">
        <f t="shared" si="2184"/>
        <v>0</v>
      </c>
      <c r="Q136" s="29">
        <f t="shared" si="2184"/>
        <v>0</v>
      </c>
      <c r="R136" s="23">
        <f t="shared" si="2184"/>
        <v>0</v>
      </c>
      <c r="S136" s="187">
        <f t="shared" ref="S136" si="2185">IF($B133=$B127,S130+IF($F133&lt;&gt;$G133,(T133+$G135-$G134)/$F133,T133/$F133),IF($F133&lt;&gt;P133,(T133+$G135-$G134)/$F133,T133/$F133))</f>
        <v>0</v>
      </c>
      <c r="T136" s="7">
        <f t="shared" ref="T136:T137" si="2186">SUM(U136:AA136)</f>
        <v>0</v>
      </c>
      <c r="U136" s="26">
        <f t="shared" ref="U136:AA136" si="2187">U133</f>
        <v>0</v>
      </c>
      <c r="V136" s="26">
        <f t="shared" si="2187"/>
        <v>0</v>
      </c>
      <c r="W136" s="26">
        <f t="shared" si="2187"/>
        <v>0</v>
      </c>
      <c r="X136" s="26">
        <f t="shared" si="2187"/>
        <v>0</v>
      </c>
      <c r="Y136" s="113">
        <f t="shared" si="2187"/>
        <v>0</v>
      </c>
      <c r="Z136" s="29">
        <f t="shared" si="2187"/>
        <v>0</v>
      </c>
      <c r="AA136" s="23">
        <f t="shared" si="2187"/>
        <v>0</v>
      </c>
      <c r="AB136" s="187">
        <f t="shared" ref="AB136" si="2188">IF($B133=$B127,AB130+IF($F133&lt;&gt;$G133,(AC133+$G135-$G134)/$F133,AC133/$F133),IF($F133&lt;&gt;Y133,(AC133+$G135-$G134)/$F133,AC133/$F133))</f>
        <v>0</v>
      </c>
      <c r="AC136" s="7">
        <f t="shared" ref="AC136:AC137" si="2189">SUM(AD136:AJ136)</f>
        <v>0</v>
      </c>
      <c r="AD136" s="26">
        <f t="shared" ref="AD136:AJ136" si="2190">AD133</f>
        <v>0</v>
      </c>
      <c r="AE136" s="26">
        <f t="shared" si="2190"/>
        <v>0</v>
      </c>
      <c r="AF136" s="26">
        <f t="shared" si="2190"/>
        <v>0</v>
      </c>
      <c r="AG136" s="26">
        <f t="shared" si="2190"/>
        <v>0</v>
      </c>
      <c r="AH136" s="113">
        <f t="shared" si="2190"/>
        <v>0</v>
      </c>
      <c r="AI136" s="29">
        <f t="shared" si="2190"/>
        <v>0</v>
      </c>
      <c r="AJ136" s="23">
        <f t="shared" si="2190"/>
        <v>0</v>
      </c>
      <c r="AK136" s="187">
        <f t="shared" ref="AK136" si="2191">IF($B133=$B127,AK130+IF($F133&lt;&gt;$G133,(AL133+$G135-$G134)/$F133,AL133/$F133),IF($F133&lt;&gt;AH133,(AL133+$G135-$G134)/$F133,AL133/$F133))</f>
        <v>0</v>
      </c>
      <c r="AL136" s="7">
        <f t="shared" ref="AL136:AL137" si="2192">SUM(AM136:AS136)</f>
        <v>0</v>
      </c>
      <c r="AM136" s="26">
        <f t="shared" ref="AM136:AS136" si="2193">AM133</f>
        <v>0</v>
      </c>
      <c r="AN136" s="26">
        <f t="shared" si="2193"/>
        <v>0</v>
      </c>
      <c r="AO136" s="26">
        <f t="shared" si="2193"/>
        <v>0</v>
      </c>
      <c r="AP136" s="26">
        <f t="shared" si="2193"/>
        <v>0</v>
      </c>
      <c r="AQ136" s="113">
        <f t="shared" si="2193"/>
        <v>0</v>
      </c>
      <c r="AR136" s="29">
        <f t="shared" si="2193"/>
        <v>0</v>
      </c>
      <c r="AS136" s="23">
        <f t="shared" si="2193"/>
        <v>0</v>
      </c>
      <c r="AT136" s="187">
        <f t="shared" ref="AT136" si="2194">IF($B133=$B127,AT130+IF($F133&lt;&gt;$G133,(AU133+$G135-$G134)/$F133,AU133/$F133),IF($F133&lt;&gt;AQ133,(AU133+$G135-$G134)/$F133,AU133/$F133))</f>
        <v>0</v>
      </c>
      <c r="AU136" s="7">
        <f t="shared" ref="AU136:AU137" si="2195">SUM(AV136:BB136)</f>
        <v>0</v>
      </c>
      <c r="AV136" s="6">
        <f t="shared" ref="AV136" si="2196">IF(SUM($AM$9:$AS$9)=SUM($AV$9:$BB$9),AV133,IF(AND(SUM($AV$9:$BB$9)&gt;42,SUM($AV$9:$BB$9)&lt;49),AV133,0))</f>
        <v>0</v>
      </c>
      <c r="AW136" s="6">
        <f t="shared" ref="AW136:BB136" si="2197">IF(SUM($AM$9:$AS$9)=SUM($AV$9:$BB$9),AW133,IF(AND(SUM($AV$9:$BB$9)&gt;42,SUM($AV$9:$BB$9)&lt;49),AW133,0))</f>
        <v>0</v>
      </c>
      <c r="AX136" s="6">
        <f t="shared" si="2197"/>
        <v>0</v>
      </c>
      <c r="AY136" s="6">
        <f t="shared" si="2197"/>
        <v>0</v>
      </c>
      <c r="AZ136" s="26">
        <f t="shared" si="2197"/>
        <v>0</v>
      </c>
      <c r="BA136" s="29">
        <f t="shared" si="2197"/>
        <v>0</v>
      </c>
      <c r="BB136" s="23">
        <f t="shared" si="2197"/>
        <v>0</v>
      </c>
    </row>
    <row r="137" spans="1:54" ht="15.75" customHeight="1" x14ac:dyDescent="0.2">
      <c r="A137" s="1">
        <f t="shared" ref="A137:A138" si="2198">A136</f>
        <v>0</v>
      </c>
      <c r="B137" s="313"/>
      <c r="C137" s="314"/>
      <c r="D137" s="314"/>
      <c r="E137" s="314"/>
      <c r="F137" s="31"/>
      <c r="G137" s="183"/>
      <c r="H137" s="123">
        <f t="shared" ref="H137" si="2199">IF($B133=$B127,H131+F137,$F137)</f>
        <v>0</v>
      </c>
      <c r="I137" s="165">
        <f t="shared" si="2138"/>
        <v>0</v>
      </c>
      <c r="J137" s="141">
        <f t="shared" ref="J137" si="2200">IF($H136=0,0,IF($B127=$B133,IF($H138&gt;0,$H138+J131,K133+J131),IF($H138&gt;0,$H138,K133)))</f>
        <v>0</v>
      </c>
      <c r="K137" s="7">
        <f t="shared" si="2183"/>
        <v>0</v>
      </c>
      <c r="L137" s="6"/>
      <c r="M137" s="6"/>
      <c r="N137" s="6"/>
      <c r="O137" s="6"/>
      <c r="P137" s="26"/>
      <c r="Q137" s="29"/>
      <c r="R137" s="23"/>
      <c r="S137" s="141">
        <f t="shared" ref="S137" si="2201">IF($H136=0,0,IF($B127=$B133,IF($H138&gt;0,$H138+S131,T133+S131),IF($H138&gt;0,$H138,T133)))</f>
        <v>0</v>
      </c>
      <c r="T137" s="7">
        <f t="shared" si="2186"/>
        <v>0</v>
      </c>
      <c r="U137" s="6"/>
      <c r="V137" s="6"/>
      <c r="W137" s="6"/>
      <c r="X137" s="6"/>
      <c r="Y137" s="26"/>
      <c r="Z137" s="29"/>
      <c r="AA137" s="23"/>
      <c r="AB137" s="141">
        <f t="shared" ref="AB137" si="2202">IF($H136=0,0,IF($B127=$B133,IF($H138&gt;0,$H138+AB131,AC133+AB131),IF($H138&gt;0,$H138,AC133)))</f>
        <v>0</v>
      </c>
      <c r="AC137" s="7">
        <f t="shared" si="2189"/>
        <v>0</v>
      </c>
      <c r="AD137" s="6"/>
      <c r="AE137" s="6"/>
      <c r="AF137" s="6"/>
      <c r="AG137" s="6"/>
      <c r="AH137" s="26"/>
      <c r="AI137" s="29"/>
      <c r="AJ137" s="23"/>
      <c r="AK137" s="141">
        <f t="shared" ref="AK137" si="2203">IF($H136=0,0,IF($B127=$B133,IF($H138&gt;0,$H138+AK131,AL133+AK131),IF($H138&gt;0,$H138,AL133)))</f>
        <v>0</v>
      </c>
      <c r="AL137" s="7">
        <f t="shared" si="2192"/>
        <v>0</v>
      </c>
      <c r="AM137" s="6"/>
      <c r="AN137" s="6"/>
      <c r="AO137" s="6"/>
      <c r="AP137" s="6"/>
      <c r="AQ137" s="26"/>
      <c r="AR137" s="29"/>
      <c r="AS137" s="23"/>
      <c r="AT137" s="141">
        <f t="shared" ref="AT137" si="2204">IF($H136=0,0,IF($B127=$B133,IF($H138&gt;0,$H138+AT131,AU133+AT131),IF($H138&gt;0,$H138,AU133)))</f>
        <v>0</v>
      </c>
      <c r="AU137" s="7">
        <f t="shared" si="2195"/>
        <v>0</v>
      </c>
      <c r="AV137" s="6"/>
      <c r="AW137" s="6"/>
      <c r="AX137" s="6"/>
      <c r="AY137" s="6"/>
      <c r="AZ137" s="26"/>
      <c r="BA137" s="29"/>
      <c r="BB137" s="23"/>
    </row>
    <row r="138" spans="1:54" ht="18.75" customHeight="1" thickBot="1" x14ac:dyDescent="0.25">
      <c r="A138" s="1">
        <f t="shared" si="2198"/>
        <v>0</v>
      </c>
      <c r="B138" s="323" t="str">
        <f>IF(B133="",Wydruk!$AE$6,IF(J134=0,Wydruk!$AE$7,IF(AND(G134&lt;G135,B133&lt;&gt;$B139),Wydruk!$AE$13,IF(AND($B133=$B127,$B133&lt;&gt;$B139),IF(OR(OR(J138&lt;4,J138&gt;5),OR(S138&lt;4,S138&gt;5),OR(AB138&lt;4,AB138&gt;5),OR(AK138&lt;4,AK138&gt;5),OR(AND(AT138&lt;4,AT138&gt;0),AT138&gt;5)),Wydruk!$AE$8,Wydruk!$AE$9),IF($B133=$B139,IF($F137&lt;&gt;0,Wydruk!$AE$12,Wydruk!$AE$10),IF(OR(OR(J134&lt;4,J134&gt;5),OR(S134&lt;4,S134&gt;5),OR(AB134&lt;4,AB134&gt;5),OR(AK134&lt;4,AK134&gt;5),OR(AND(AT134&lt;4,AT134&gt;0),AT134&gt;5)),Wydruk!$AE$8,Wydruk!$AE$11))))))</f>
        <v>Uzupełnij liczby godzin tygodniowego planu</v>
      </c>
      <c r="C138" s="324"/>
      <c r="D138" s="324"/>
      <c r="E138" s="324"/>
      <c r="F138" s="173">
        <f>listopad!F138</f>
        <v>0</v>
      </c>
      <c r="G138" s="184">
        <f>listopad!G138</f>
        <v>0</v>
      </c>
      <c r="H138" s="191">
        <f t="shared" ref="H138" si="2205">IF(OR($G138=0,$F138=0,$G138="",$F138=""),0,$G138/$F138)</f>
        <v>0</v>
      </c>
      <c r="I138" s="193"/>
      <c r="J138" s="176">
        <f t="shared" ref="J138" si="2206">IF($B127=$B133,IF(L133+L128&gt;0,1,0)+IF(M133+M128&gt;0,1,0)+IF(N133+N128&gt;0,1,0)+IF(O133+O128&gt;0,1,0)+IF(P133+P128&gt;0,1,0)+IF(Q133+Q128&gt;0,1,0)+IF(R133+R128&gt;0,1,0),J134)</f>
        <v>0</v>
      </c>
      <c r="K138" s="133">
        <f t="shared" ref="K138" si="2207">IF(OR($B133=$B139,J138=0,(K134-Q138+O138)&lt;=0),0,(K134-Q138+O138)/J138)</f>
        <v>0</v>
      </c>
      <c r="L138" s="137">
        <f t="shared" ref="L138" si="2208">IF(K138*(7-J135)&lt;=0,0,K138*(7-J135))</f>
        <v>0</v>
      </c>
      <c r="M138" s="311">
        <f t="shared" ref="M138" si="2209">ROUND(IF(OR(K135-K138*(7-J135)+P138&lt;0,$B133=$B139,K138&lt;=0,K135=0),0,IF(K135-K138*(7-J135)+P138&gt;Q138-O138+P138,Q138-O138+P138,K135-K138*(7-J135)+P138)),1)</f>
        <v>0</v>
      </c>
      <c r="N138" s="312"/>
      <c r="O138" s="139">
        <f t="shared" ref="O138" si="2210">IF(OR($B133=$B139,J134=0),0,IF($B133=$B127,J133,$F133))</f>
        <v>0</v>
      </c>
      <c r="P138" s="30">
        <f t="shared" ref="P138" si="2211">IF(OR($B133=$B139,J138=0),0,$G135-$G134)</f>
        <v>0</v>
      </c>
      <c r="Q138" s="134">
        <f t="shared" ref="Q138" si="2212">IF(OR($B133=$B139,J138=0),0,J137)</f>
        <v>0</v>
      </c>
      <c r="R138" s="138">
        <f t="shared" ref="R138" si="2213">IF($B133=$B139,0,K135)</f>
        <v>0</v>
      </c>
      <c r="S138" s="176">
        <f t="shared" ref="S138" si="2214">IF($B127=$B133,IF(U133+U128&gt;0,1,0)+IF(V133+V128&gt;0,1,0)+IF(W133+W128&gt;0,1,0)+IF(X133+X128&gt;0,1,0)+IF(Y133+Y128&gt;0,1,0)+IF(Z133+Z128&gt;0,1,0)+IF(AA133+AA128&gt;0,1,0),S134)</f>
        <v>0</v>
      </c>
      <c r="T138" s="133">
        <f t="shared" ref="T138" si="2215">IF(OR($B133=$B139,S138=0,(T134-Z138+X138)&lt;=0),0,(T134-Z138+X138)/S138)</f>
        <v>0</v>
      </c>
      <c r="U138" s="137">
        <f t="shared" ref="U138" si="2216">IF(T138*(7-S135)&lt;=0,0,T138*(7-S135))</f>
        <v>0</v>
      </c>
      <c r="V138" s="311">
        <f t="shared" ref="V138" si="2217">ROUND(IF(OR(T135-T138*(7-S135)+Y138&lt;0,$B133=$B139,T138&lt;=0,T135=0),0,IF(T135-T138*(7-S135)+Y138&gt;Z138-X138+Y138,Z138-X138+Y138,T135-T138*(7-S135)+Y138)),1)</f>
        <v>0</v>
      </c>
      <c r="W138" s="312"/>
      <c r="X138" s="139">
        <f t="shared" ref="X138" si="2218">IF(OR($B133=$B139,S134=0),0,IF($B133=$B127,S133,$F133))</f>
        <v>0</v>
      </c>
      <c r="Y138" s="30">
        <f t="shared" ref="Y138" si="2219">IF(OR($B133=$B139,S138=0),0,$G135-$G134)</f>
        <v>0</v>
      </c>
      <c r="Z138" s="134">
        <f t="shared" ref="Z138" si="2220">IF(OR($B133=$B139,S138=0),0,S137)</f>
        <v>0</v>
      </c>
      <c r="AA138" s="138">
        <f t="shared" ref="AA138" si="2221">IF($B133=$B139,0,T135)</f>
        <v>0</v>
      </c>
      <c r="AB138" s="176">
        <f t="shared" ref="AB138" si="2222">IF($B127=$B133,IF(AD133+AD128&gt;0,1,0)+IF(AE133+AE128&gt;0,1,0)+IF(AF133+AF128&gt;0,1,0)+IF(AG133+AG128&gt;0,1,0)+IF(AH133+AH128&gt;0,1,0)+IF(AI133+AI128&gt;0,1,0)+IF(AJ133+AJ128&gt;0,1,0),AB134)</f>
        <v>0</v>
      </c>
      <c r="AC138" s="133">
        <f t="shared" ref="AC138" si="2223">IF(OR($B133=$B139,AB138=0,(AC134-AI138+AG138)&lt;=0),0,(AC134-AI138+AG138)/AB138)</f>
        <v>0</v>
      </c>
      <c r="AD138" s="137">
        <f t="shared" ref="AD138" si="2224">IF(AC138*(7-AB135)&lt;=0,0,AC138*(7-AB135))</f>
        <v>0</v>
      </c>
      <c r="AE138" s="311">
        <f t="shared" ref="AE138" si="2225">ROUND(IF(OR(AC135-AC138*(7-AB135)+AH138&lt;0,$B133=$B139,AC138&lt;=0,AC135=0),0,IF(AC135-AC138*(7-AB135)+AH138&gt;AI138-AG138+AH138,AI138-AG138+AH138,AC135-AC138*(7-AB135)+AH138)),1)</f>
        <v>0</v>
      </c>
      <c r="AF138" s="312"/>
      <c r="AG138" s="139">
        <f t="shared" ref="AG138" si="2226">IF(OR($B133=$B139,AB134=0),0,IF($B133=$B127,AB133,$F133))</f>
        <v>0</v>
      </c>
      <c r="AH138" s="30">
        <f t="shared" ref="AH138" si="2227">IF(OR($B133=$B139,AB138=0),0,$G135-$G134)</f>
        <v>0</v>
      </c>
      <c r="AI138" s="134">
        <f t="shared" ref="AI138" si="2228">IF(OR($B133=$B139,AB138=0),0,AB137)</f>
        <v>0</v>
      </c>
      <c r="AJ138" s="138">
        <f t="shared" ref="AJ138" si="2229">IF($B133=$B139,0,AC135)</f>
        <v>0</v>
      </c>
      <c r="AK138" s="176">
        <f t="shared" ref="AK138" si="2230">IF($B127=$B133,IF(AM133+AM128&gt;0,1,0)+IF(AN133+AN128&gt;0,1,0)+IF(AO133+AO128&gt;0,1,0)+IF(AP133+AP128&gt;0,1,0)+IF(AQ133+AQ128&gt;0,1,0)+IF(AR133+AR128&gt;0,1,0)+IF(AS133+AS128&gt;0,1,0),AK134)</f>
        <v>0</v>
      </c>
      <c r="AL138" s="133">
        <f t="shared" ref="AL138" si="2231">IF(OR($B133=$B139,AK138=0,(AL134-AR138+AP138)&lt;=0),0,(AL134-AR138+AP138)/AK138)</f>
        <v>0</v>
      </c>
      <c r="AM138" s="137">
        <f t="shared" ref="AM138" si="2232">IF(AL138*(7-AK135)&lt;=0,0,AL138*(7-AK135))</f>
        <v>0</v>
      </c>
      <c r="AN138" s="311">
        <f t="shared" ref="AN138" si="2233">ROUND(IF(OR(AL135-AL138*(7-AK135)+AQ138&lt;0,$B133=$B139,AL138&lt;=0,AL135=0),0,IF(AL135-AL138*(7-AK135)+AQ138&gt;AR138-AP138+AQ138,AR138-AP138+AQ138,AL135-AL138*(7-AK135)+AQ138)),1)</f>
        <v>0</v>
      </c>
      <c r="AO138" s="312"/>
      <c r="AP138" s="139">
        <f t="shared" ref="AP138" si="2234">IF(OR($B133=$B139,AK134=0),0,IF($B133=$B127,AK133,$F133))</f>
        <v>0</v>
      </c>
      <c r="AQ138" s="30">
        <f t="shared" ref="AQ138" si="2235">IF(OR($B133=$B139,AK138=0),0,$G135-$G134)</f>
        <v>0</v>
      </c>
      <c r="AR138" s="134">
        <f t="shared" ref="AR138" si="2236">IF(OR($B133=$B139,AK138=0),0,AK137)</f>
        <v>0</v>
      </c>
      <c r="AS138" s="138">
        <f t="shared" ref="AS138" si="2237">IF($B133=$B139,0,AL135)</f>
        <v>0</v>
      </c>
      <c r="AT138" s="176">
        <f t="shared" ref="AT138" si="2238">IF($B127=$B133,IF(AV133+AV128&gt;0,1,0)+IF(AW133+AW128&gt;0,1,0)+IF(AX133+AX128&gt;0,1,0)+IF(AY133+AY128&gt;0,1,0)+IF(AZ133+AZ128&gt;0,1,0)+IF(BA133+BA128&gt;0,1,0)+IF(BB133+BB128&gt;0,1,0),AT134)</f>
        <v>0</v>
      </c>
      <c r="AU138" s="133">
        <f t="shared" ref="AU138" si="2239">IF(OR($B133=$B139,AT138=0,(AU134-BA138+AY138)&lt;=0),0,(AU134-BA138+AY138)/AT138)</f>
        <v>0</v>
      </c>
      <c r="AV138" s="137">
        <f t="shared" ref="AV138" si="2240">IF(AU138*(7-AT135)&lt;=0,0,AU138*(7-AT135))</f>
        <v>0</v>
      </c>
      <c r="AW138" s="311">
        <f t="shared" ref="AW138" si="2241">ROUND(IF(OR(AU135-AU138*(7-AT135)+AZ138&lt;0,$B133=$B139,AU138&lt;=0,AU135=0),0,IF(AU135-AU138*(7-AT135)+AZ138&gt;BA138-AY138+AZ138,BA138-AY138+AZ138,AU135-AU138*(7-AT135)+AZ138)),1)</f>
        <v>0</v>
      </c>
      <c r="AX138" s="312"/>
      <c r="AY138" s="139">
        <f t="shared" ref="AY138" si="2242">IF(OR($B133=$B139,AT134=0),0,IF($B133=$B127,AT133,$F133))</f>
        <v>0</v>
      </c>
      <c r="AZ138" s="30">
        <f t="shared" ref="AZ138" si="2243">IF(OR($B133=$B139,AT138=0),0,$G135-$G134)</f>
        <v>0</v>
      </c>
      <c r="BA138" s="134">
        <f t="shared" ref="BA138" si="2244">IF(OR($B133=$B139,AT138=0),0,AT137)</f>
        <v>0</v>
      </c>
      <c r="BB138" s="138">
        <f t="shared" ref="BB138" si="2245">IF($B133=$B139,0,AU135)</f>
        <v>0</v>
      </c>
    </row>
    <row r="139" spans="1:54" ht="15.75" x14ac:dyDescent="0.2">
      <c r="A139" s="1">
        <f t="shared" ref="A139" si="2246">IF(B139="","1. Niewypełnione",B139)</f>
        <v>0</v>
      </c>
      <c r="B139" s="320">
        <f>listopad!B139</f>
        <v>0</v>
      </c>
      <c r="C139" s="321">
        <f>listopad!C139</f>
        <v>0</v>
      </c>
      <c r="D139" s="321">
        <f>listopad!D139</f>
        <v>0</v>
      </c>
      <c r="E139" s="321">
        <f>listopad!E139</f>
        <v>0</v>
      </c>
      <c r="F139" s="177">
        <f>listopad!F139</f>
        <v>18</v>
      </c>
      <c r="G139" s="185">
        <f>listopad!G139</f>
        <v>18</v>
      </c>
      <c r="H139" s="177"/>
      <c r="I139" s="192">
        <f t="shared" ref="I139:I143" si="2247">K139+T139+AC139+AL139+AU139</f>
        <v>0</v>
      </c>
      <c r="J139" s="186">
        <f t="shared" ref="J139" si="2248">IF(OR($B139=$B145,J142=0),0,ROUND((K140+P144)/J142,0))</f>
        <v>0</v>
      </c>
      <c r="K139" s="51">
        <f t="shared" ref="K139:K140" si="2249">SUM(L139:R139)</f>
        <v>0</v>
      </c>
      <c r="L139" s="52">
        <f>listopad!L139</f>
        <v>0</v>
      </c>
      <c r="M139" s="52">
        <f>listopad!M139</f>
        <v>0</v>
      </c>
      <c r="N139" s="52">
        <f>listopad!N139</f>
        <v>0</v>
      </c>
      <c r="O139" s="52">
        <f>listopad!O139</f>
        <v>0</v>
      </c>
      <c r="P139" s="53">
        <f>listopad!P139</f>
        <v>0</v>
      </c>
      <c r="Q139" s="54">
        <f>listopad!Q139</f>
        <v>0</v>
      </c>
      <c r="R139" s="55">
        <f>listopad!R139</f>
        <v>0</v>
      </c>
      <c r="S139" s="188">
        <f t="shared" ref="S139" si="2250">IF(OR($B139=$B145,S142=0),0,ROUND((T140+Y144)/S142,0))</f>
        <v>0</v>
      </c>
      <c r="T139" s="51">
        <f t="shared" ref="T139:T140" si="2251">SUM(U139:AA139)</f>
        <v>0</v>
      </c>
      <c r="U139" s="52">
        <f>listopad!U139</f>
        <v>0</v>
      </c>
      <c r="V139" s="52">
        <f>listopad!V139</f>
        <v>0</v>
      </c>
      <c r="W139" s="52">
        <f>listopad!W139</f>
        <v>0</v>
      </c>
      <c r="X139" s="52">
        <f>listopad!X139</f>
        <v>0</v>
      </c>
      <c r="Y139" s="53">
        <f>listopad!Y139</f>
        <v>0</v>
      </c>
      <c r="Z139" s="54">
        <f>listopad!Z139</f>
        <v>0</v>
      </c>
      <c r="AA139" s="55">
        <f>listopad!AA139</f>
        <v>0</v>
      </c>
      <c r="AB139" s="188">
        <f t="shared" ref="AB139" si="2252">IF(OR($B139=$B145,AB142=0),0,ROUND((AC140+AH144)/AB142,0))</f>
        <v>0</v>
      </c>
      <c r="AC139" s="51">
        <f t="shared" ref="AC139:AC140" si="2253">SUM(AD139:AJ139)</f>
        <v>0</v>
      </c>
      <c r="AD139" s="52">
        <f>listopad!AD139</f>
        <v>0</v>
      </c>
      <c r="AE139" s="52">
        <f>listopad!AE139</f>
        <v>0</v>
      </c>
      <c r="AF139" s="52">
        <f>listopad!AF139</f>
        <v>0</v>
      </c>
      <c r="AG139" s="52">
        <f>listopad!AG139</f>
        <v>0</v>
      </c>
      <c r="AH139" s="53">
        <f>listopad!AH139</f>
        <v>0</v>
      </c>
      <c r="AI139" s="54">
        <f>listopad!AI139</f>
        <v>0</v>
      </c>
      <c r="AJ139" s="55">
        <f>listopad!AJ139</f>
        <v>0</v>
      </c>
      <c r="AK139" s="188">
        <f t="shared" ref="AK139" si="2254">IF(OR($B139=$B145,AK142=0),0,ROUND((AL140+AQ144)/AK142,0))</f>
        <v>0</v>
      </c>
      <c r="AL139" s="51">
        <f t="shared" ref="AL139:AL140" si="2255">SUM(AM139:AS139)</f>
        <v>0</v>
      </c>
      <c r="AM139" s="52">
        <f>listopad!AM139</f>
        <v>0</v>
      </c>
      <c r="AN139" s="52">
        <f>listopad!AN139</f>
        <v>0</v>
      </c>
      <c r="AO139" s="52">
        <f>listopad!AO139</f>
        <v>0</v>
      </c>
      <c r="AP139" s="52">
        <f>listopad!AP139</f>
        <v>0</v>
      </c>
      <c r="AQ139" s="53">
        <f>listopad!AQ139</f>
        <v>0</v>
      </c>
      <c r="AR139" s="54">
        <f>listopad!AR139</f>
        <v>0</v>
      </c>
      <c r="AS139" s="55">
        <f>listopad!AS139</f>
        <v>0</v>
      </c>
      <c r="AT139" s="188">
        <f t="shared" ref="AT139" si="2256">IF(OR($B139=$B145,AT142=0),0,ROUND((AU140+AZ144)/AT142,0))</f>
        <v>0</v>
      </c>
      <c r="AU139" s="51">
        <f t="shared" ref="AU139:AU140" si="2257">SUM(AV139:BB139)</f>
        <v>0</v>
      </c>
      <c r="AV139" s="52">
        <f t="shared" ref="AV139" si="2258">IF(SUM($AM$9:$AS$9)=SUM($AV$9:$BB$9),AM139,IF(AND(SUM($AV$9:$BB$9)&gt;42,SUM($AV$9:$BB$9)&lt;49),AM139,0))</f>
        <v>0</v>
      </c>
      <c r="AW139" s="52">
        <f t="shared" ref="AW139" si="2259">IF(SUM($AM$9:$AS$9)=SUM($AV$9:$BB$9),AN139,IF(AND(SUM($AV$9:$BB$9)&gt;42,SUM($AV$9:$BB$9)&lt;49),AN139,0))</f>
        <v>0</v>
      </c>
      <c r="AX139" s="52">
        <f t="shared" ref="AX139" si="2260">IF(SUM($AM$9:$AS$9)=SUM($AV$9:$BB$9),AO139,IF(AND(SUM($AV$9:$BB$9)&gt;42,SUM($AV$9:$BB$9)&lt;49),AO139,0))</f>
        <v>0</v>
      </c>
      <c r="AY139" s="52">
        <f t="shared" ref="AY139" si="2261">IF(SUM($AM$9:$AS$9)=SUM($AV$9:$BB$9),AP139,IF(AND(SUM($AV$9:$BB$9)&gt;42,SUM($AV$9:$BB$9)&lt;49),AP139,0))</f>
        <v>0</v>
      </c>
      <c r="AZ139" s="53">
        <f t="shared" ref="AZ139" si="2262">IF(SUM($AM$9:$AS$9)=SUM($AV$9:$BB$9),AQ139,IF(AND(SUM($AV$9:$BB$9)&gt;42,SUM($AV$9:$BB$9)&lt;49),AQ139,0))</f>
        <v>0</v>
      </c>
      <c r="BA139" s="54">
        <f t="shared" ref="BA139" si="2263">IF(SUM($AM$9:$AS$9)=SUM($AV$9:$BB$9),AR139,IF(AND(SUM($AV$9:$BB$9)&gt;42,SUM($AV$9:$BB$9)&lt;49),AR139,0))</f>
        <v>0</v>
      </c>
      <c r="BB139" s="55">
        <f t="shared" ref="BB139" si="2264">IF(SUM($AM$9:$AS$9)=SUM($AV$9:$BB$9),AS139,IF(AND(SUM($AV$9:$BB$9)&gt;42,SUM($AV$9:$BB$9)&lt;49),AS139,0))</f>
        <v>0</v>
      </c>
    </row>
    <row r="140" spans="1:54" ht="12.75" hidden="1" customHeight="1" x14ac:dyDescent="0.2">
      <c r="B140" s="93"/>
      <c r="C140" s="94"/>
      <c r="D140" s="95"/>
      <c r="E140" s="115"/>
      <c r="F140" s="140" t="b">
        <f t="shared" ref="F140" si="2265">IF($B133=$B139,OR(F134,G139&lt;F139),G139&lt;F139)</f>
        <v>0</v>
      </c>
      <c r="G140" s="189">
        <f t="shared" ref="G140" si="2266">IF(AND($B133=$B139,$B133&lt;&gt;"",$B133&lt;&gt;0),G139+G134,G139)</f>
        <v>18</v>
      </c>
      <c r="H140" s="120"/>
      <c r="I140" s="165">
        <f t="shared" si="2247"/>
        <v>0</v>
      </c>
      <c r="J140" s="194">
        <f t="shared" ref="J140" si="2267">7-COUNTIF(L139:R139,0)-COUNTIF(L139:R139,"")</f>
        <v>0</v>
      </c>
      <c r="K140" s="22">
        <f t="shared" si="2249"/>
        <v>0</v>
      </c>
      <c r="L140" s="35">
        <f t="shared" ref="L140:R140" si="2268">IF($B133=$B139,L139+L134,L139)</f>
        <v>0</v>
      </c>
      <c r="M140" s="35">
        <f t="shared" si="2268"/>
        <v>0</v>
      </c>
      <c r="N140" s="35">
        <f t="shared" si="2268"/>
        <v>0</v>
      </c>
      <c r="O140" s="35">
        <f t="shared" si="2268"/>
        <v>0</v>
      </c>
      <c r="P140" s="36">
        <f t="shared" si="2268"/>
        <v>0</v>
      </c>
      <c r="Q140" s="37">
        <f t="shared" si="2268"/>
        <v>0</v>
      </c>
      <c r="R140" s="38">
        <f t="shared" si="2268"/>
        <v>0</v>
      </c>
      <c r="S140" s="194">
        <f t="shared" ref="S140" si="2269">7-COUNTIF(U139:AA139,0)-COUNTIF(U139:AA139,"")</f>
        <v>0</v>
      </c>
      <c r="T140" s="22">
        <f t="shared" si="2251"/>
        <v>0</v>
      </c>
      <c r="U140" s="35">
        <f t="shared" ref="U140:AA140" si="2270">IF($B133=$B139,U139+U134,U139)</f>
        <v>0</v>
      </c>
      <c r="V140" s="35">
        <f t="shared" si="2270"/>
        <v>0</v>
      </c>
      <c r="W140" s="35">
        <f t="shared" si="2270"/>
        <v>0</v>
      </c>
      <c r="X140" s="35">
        <f t="shared" si="2270"/>
        <v>0</v>
      </c>
      <c r="Y140" s="36">
        <f t="shared" si="2270"/>
        <v>0</v>
      </c>
      <c r="Z140" s="37">
        <f t="shared" si="2270"/>
        <v>0</v>
      </c>
      <c r="AA140" s="38">
        <f t="shared" si="2270"/>
        <v>0</v>
      </c>
      <c r="AB140" s="194">
        <f t="shared" ref="AB140" si="2271">7-COUNTIF(AD139:AJ139,0)-COUNTIF(AD139:AJ139,"")</f>
        <v>0</v>
      </c>
      <c r="AC140" s="22">
        <f t="shared" si="2253"/>
        <v>0</v>
      </c>
      <c r="AD140" s="35">
        <f t="shared" ref="AD140:AJ140" si="2272">IF($B133=$B139,AD139+AD134,AD139)</f>
        <v>0</v>
      </c>
      <c r="AE140" s="35">
        <f t="shared" si="2272"/>
        <v>0</v>
      </c>
      <c r="AF140" s="35">
        <f t="shared" si="2272"/>
        <v>0</v>
      </c>
      <c r="AG140" s="35">
        <f t="shared" si="2272"/>
        <v>0</v>
      </c>
      <c r="AH140" s="36">
        <f t="shared" si="2272"/>
        <v>0</v>
      </c>
      <c r="AI140" s="37">
        <f t="shared" si="2272"/>
        <v>0</v>
      </c>
      <c r="AJ140" s="38">
        <f t="shared" si="2272"/>
        <v>0</v>
      </c>
      <c r="AK140" s="194">
        <f t="shared" ref="AK140" si="2273">7-COUNTIF(AM139:AS139,0)-COUNTIF(AM139:AS139,"")</f>
        <v>0</v>
      </c>
      <c r="AL140" s="22">
        <f t="shared" si="2255"/>
        <v>0</v>
      </c>
      <c r="AM140" s="35">
        <f t="shared" ref="AM140:AS140" si="2274">IF($B133=$B139,AM139+AM134,AM139)</f>
        <v>0</v>
      </c>
      <c r="AN140" s="35">
        <f t="shared" si="2274"/>
        <v>0</v>
      </c>
      <c r="AO140" s="35">
        <f t="shared" si="2274"/>
        <v>0</v>
      </c>
      <c r="AP140" s="35">
        <f t="shared" si="2274"/>
        <v>0</v>
      </c>
      <c r="AQ140" s="36">
        <f t="shared" si="2274"/>
        <v>0</v>
      </c>
      <c r="AR140" s="37">
        <f t="shared" si="2274"/>
        <v>0</v>
      </c>
      <c r="AS140" s="38">
        <f t="shared" si="2274"/>
        <v>0</v>
      </c>
      <c r="AT140" s="194">
        <f t="shared" ref="AT140" si="2275">7-COUNTIF(AV139:BB139,0)-COUNTIF(AV139:BB139,"")</f>
        <v>0</v>
      </c>
      <c r="AU140" s="22">
        <f t="shared" si="2257"/>
        <v>0</v>
      </c>
      <c r="AV140" s="35">
        <f t="shared" ref="AV140:BB140" si="2276">IF($B133=$B139,AV139+AV134,AV139)</f>
        <v>0</v>
      </c>
      <c r="AW140" s="35">
        <f t="shared" si="2276"/>
        <v>0</v>
      </c>
      <c r="AX140" s="35">
        <f t="shared" si="2276"/>
        <v>0</v>
      </c>
      <c r="AY140" s="35">
        <f t="shared" si="2276"/>
        <v>0</v>
      </c>
      <c r="AZ140" s="36">
        <f t="shared" si="2276"/>
        <v>0</v>
      </c>
      <c r="BA140" s="37">
        <f t="shared" si="2276"/>
        <v>0</v>
      </c>
      <c r="BB140" s="38">
        <f t="shared" si="2276"/>
        <v>0</v>
      </c>
    </row>
    <row r="141" spans="1:54" ht="15" hidden="1" customHeight="1" x14ac:dyDescent="0.2">
      <c r="B141" s="116"/>
      <c r="C141" s="117"/>
      <c r="D141" s="118"/>
      <c r="E141" s="119"/>
      <c r="F141" s="92"/>
      <c r="G141" s="190">
        <f t="shared" ref="G141" si="2277">IF(AND($B133=$B139,$B133&lt;&gt;"",$B133&lt;&gt;0),F139+G135,F139)</f>
        <v>18</v>
      </c>
      <c r="H141" s="121"/>
      <c r="I141" s="165">
        <f t="shared" si="2247"/>
        <v>0</v>
      </c>
      <c r="J141" s="195">
        <f t="shared" ref="J141" si="2278">IF($B139=$B133,COUNTIF(L141:R141,0),COUNTIF(L142:R142,0)+COUNTIF(L142:R142,""))</f>
        <v>7</v>
      </c>
      <c r="K141" s="39">
        <f t="shared" ref="K141:R141" si="2279">IF($B133=$B139,K142+K135,K142)</f>
        <v>0</v>
      </c>
      <c r="L141" s="40">
        <f t="shared" si="2279"/>
        <v>0</v>
      </c>
      <c r="M141" s="40">
        <f t="shared" si="2279"/>
        <v>0</v>
      </c>
      <c r="N141" s="40">
        <f t="shared" si="2279"/>
        <v>0</v>
      </c>
      <c r="O141" s="40">
        <f t="shared" si="2279"/>
        <v>0</v>
      </c>
      <c r="P141" s="41">
        <f t="shared" si="2279"/>
        <v>0</v>
      </c>
      <c r="Q141" s="42">
        <f t="shared" si="2279"/>
        <v>0</v>
      </c>
      <c r="R141" s="43">
        <f t="shared" si="2279"/>
        <v>0</v>
      </c>
      <c r="S141" s="195">
        <f t="shared" ref="S141" si="2280">IF($B139=$B133,COUNTIF(U141:AA141,0),COUNTIF(U142:AA142,0)+COUNTIF(U142:AA142,""))</f>
        <v>7</v>
      </c>
      <c r="T141" s="39">
        <f t="shared" ref="T141:AA141" si="2281">IF($B133=$B139,T142+T135,T142)</f>
        <v>0</v>
      </c>
      <c r="U141" s="40">
        <f t="shared" si="2281"/>
        <v>0</v>
      </c>
      <c r="V141" s="40">
        <f t="shared" si="2281"/>
        <v>0</v>
      </c>
      <c r="W141" s="40">
        <f t="shared" si="2281"/>
        <v>0</v>
      </c>
      <c r="X141" s="40">
        <f t="shared" si="2281"/>
        <v>0</v>
      </c>
      <c r="Y141" s="41">
        <f t="shared" si="2281"/>
        <v>0</v>
      </c>
      <c r="Z141" s="42">
        <f t="shared" si="2281"/>
        <v>0</v>
      </c>
      <c r="AA141" s="43">
        <f t="shared" si="2281"/>
        <v>0</v>
      </c>
      <c r="AB141" s="195">
        <f t="shared" ref="AB141" si="2282">IF($B139=$B133,COUNTIF(AD141:AJ141,0),COUNTIF(AD142:AJ142,0)+COUNTIF(AD142:AJ142,""))</f>
        <v>7</v>
      </c>
      <c r="AC141" s="39">
        <f t="shared" ref="AC141:AJ141" si="2283">IF($B133=$B139,AC142+AC135,AC142)</f>
        <v>0</v>
      </c>
      <c r="AD141" s="40">
        <f t="shared" si="2283"/>
        <v>0</v>
      </c>
      <c r="AE141" s="40">
        <f t="shared" si="2283"/>
        <v>0</v>
      </c>
      <c r="AF141" s="40">
        <f t="shared" si="2283"/>
        <v>0</v>
      </c>
      <c r="AG141" s="40">
        <f t="shared" si="2283"/>
        <v>0</v>
      </c>
      <c r="AH141" s="41">
        <f t="shared" si="2283"/>
        <v>0</v>
      </c>
      <c r="AI141" s="42">
        <f t="shared" si="2283"/>
        <v>0</v>
      </c>
      <c r="AJ141" s="43">
        <f t="shared" si="2283"/>
        <v>0</v>
      </c>
      <c r="AK141" s="195">
        <f t="shared" ref="AK141" si="2284">IF($B139=$B133,COUNTIF(AM141:AS141,0),COUNTIF(AM142:AS142,0)+COUNTIF(AM142:AS142,""))</f>
        <v>7</v>
      </c>
      <c r="AL141" s="39">
        <f t="shared" ref="AL141:AS141" si="2285">IF($B133=$B139,AL142+AL135,AL142)</f>
        <v>0</v>
      </c>
      <c r="AM141" s="40">
        <f t="shared" si="2285"/>
        <v>0</v>
      </c>
      <c r="AN141" s="40">
        <f t="shared" si="2285"/>
        <v>0</v>
      </c>
      <c r="AO141" s="40">
        <f t="shared" si="2285"/>
        <v>0</v>
      </c>
      <c r="AP141" s="40">
        <f t="shared" si="2285"/>
        <v>0</v>
      </c>
      <c r="AQ141" s="41">
        <f t="shared" si="2285"/>
        <v>0</v>
      </c>
      <c r="AR141" s="42">
        <f t="shared" si="2285"/>
        <v>0</v>
      </c>
      <c r="AS141" s="43">
        <f t="shared" si="2285"/>
        <v>0</v>
      </c>
      <c r="AT141" s="195">
        <f t="shared" ref="AT141" si="2286">IF($B139=$B133,COUNTIF(AV141:BB141,0),COUNTIF(AV142:BB142,0)+COUNTIF(AV142:BB142,""))</f>
        <v>7</v>
      </c>
      <c r="AU141" s="39">
        <f t="shared" ref="AU141:BB141" si="2287">IF($B133=$B139,AU142+AU135,AU142)</f>
        <v>0</v>
      </c>
      <c r="AV141" s="40">
        <f t="shared" si="2287"/>
        <v>0</v>
      </c>
      <c r="AW141" s="40">
        <f t="shared" si="2287"/>
        <v>0</v>
      </c>
      <c r="AX141" s="40">
        <f t="shared" si="2287"/>
        <v>0</v>
      </c>
      <c r="AY141" s="40">
        <f t="shared" si="2287"/>
        <v>0</v>
      </c>
      <c r="AZ141" s="41">
        <f t="shared" si="2287"/>
        <v>0</v>
      </c>
      <c r="BA141" s="42">
        <f t="shared" si="2287"/>
        <v>0</v>
      </c>
      <c r="BB141" s="43">
        <f t="shared" si="2287"/>
        <v>0</v>
      </c>
    </row>
    <row r="142" spans="1:54" ht="15.75" customHeight="1" x14ac:dyDescent="0.2">
      <c r="A142" s="1">
        <f t="shared" ref="A142" si="2288">A139</f>
        <v>0</v>
      </c>
      <c r="B142" s="313">
        <f t="shared" ref="B142" si="2289">B136+1</f>
        <v>21</v>
      </c>
      <c r="C142" s="314"/>
      <c r="D142" s="314"/>
      <c r="E142" s="314"/>
      <c r="F142" s="31"/>
      <c r="G142" s="183"/>
      <c r="H142" s="122">
        <f t="shared" ref="H142" si="2290">5-COUNTIF(AU139,0)-COUNTIF(AL139,0)-COUNTIF(AC139,0)-COUNTIF(T139,0)-COUNTIF(K139,0)</f>
        <v>0</v>
      </c>
      <c r="I142" s="165">
        <f t="shared" si="2247"/>
        <v>0</v>
      </c>
      <c r="J142" s="187">
        <f t="shared" ref="J142" si="2291">IF($B139=$B133,J136+IF($F139&lt;&gt;$G139,(K139+$G141-$G140)/$F139,K139/$F139),IF($F139&lt;&gt;G139,(K139+$G141-$G140)/$F139,K139/$F139))</f>
        <v>0</v>
      </c>
      <c r="K142" s="7">
        <f t="shared" ref="K142:K143" si="2292">SUM(L142:R142)</f>
        <v>0</v>
      </c>
      <c r="L142" s="26">
        <f t="shared" ref="L142:R142" si="2293">L139</f>
        <v>0</v>
      </c>
      <c r="M142" s="26">
        <f t="shared" si="2293"/>
        <v>0</v>
      </c>
      <c r="N142" s="26">
        <f t="shared" si="2293"/>
        <v>0</v>
      </c>
      <c r="O142" s="26">
        <f t="shared" si="2293"/>
        <v>0</v>
      </c>
      <c r="P142" s="26">
        <f t="shared" si="2293"/>
        <v>0</v>
      </c>
      <c r="Q142" s="29">
        <f t="shared" si="2293"/>
        <v>0</v>
      </c>
      <c r="R142" s="23">
        <f t="shared" si="2293"/>
        <v>0</v>
      </c>
      <c r="S142" s="187">
        <f t="shared" ref="S142" si="2294">IF($B139=$B133,S136+IF($F139&lt;&gt;$G139,(T139+$G141-$G140)/$F139,T139/$F139),IF($F139&lt;&gt;P139,(T139+$G141-$G140)/$F139,T139/$F139))</f>
        <v>0</v>
      </c>
      <c r="T142" s="7">
        <f t="shared" ref="T142:T143" si="2295">SUM(U142:AA142)</f>
        <v>0</v>
      </c>
      <c r="U142" s="26">
        <f t="shared" ref="U142:AA142" si="2296">U139</f>
        <v>0</v>
      </c>
      <c r="V142" s="26">
        <f t="shared" si="2296"/>
        <v>0</v>
      </c>
      <c r="W142" s="26">
        <f t="shared" si="2296"/>
        <v>0</v>
      </c>
      <c r="X142" s="26">
        <f t="shared" si="2296"/>
        <v>0</v>
      </c>
      <c r="Y142" s="113">
        <f t="shared" si="2296"/>
        <v>0</v>
      </c>
      <c r="Z142" s="29">
        <f t="shared" si="2296"/>
        <v>0</v>
      </c>
      <c r="AA142" s="23">
        <f t="shared" si="2296"/>
        <v>0</v>
      </c>
      <c r="AB142" s="187">
        <f t="shared" ref="AB142" si="2297">IF($B139=$B133,AB136+IF($F139&lt;&gt;$G139,(AC139+$G141-$G140)/$F139,AC139/$F139),IF($F139&lt;&gt;Y139,(AC139+$G141-$G140)/$F139,AC139/$F139))</f>
        <v>0</v>
      </c>
      <c r="AC142" s="7">
        <f t="shared" ref="AC142:AC143" si="2298">SUM(AD142:AJ142)</f>
        <v>0</v>
      </c>
      <c r="AD142" s="26">
        <f t="shared" ref="AD142:AJ142" si="2299">AD139</f>
        <v>0</v>
      </c>
      <c r="AE142" s="26">
        <f t="shared" si="2299"/>
        <v>0</v>
      </c>
      <c r="AF142" s="26">
        <f t="shared" si="2299"/>
        <v>0</v>
      </c>
      <c r="AG142" s="26">
        <f t="shared" si="2299"/>
        <v>0</v>
      </c>
      <c r="AH142" s="113">
        <f t="shared" si="2299"/>
        <v>0</v>
      </c>
      <c r="AI142" s="29">
        <f t="shared" si="2299"/>
        <v>0</v>
      </c>
      <c r="AJ142" s="23">
        <f t="shared" si="2299"/>
        <v>0</v>
      </c>
      <c r="AK142" s="187">
        <f t="shared" ref="AK142" si="2300">IF($B139=$B133,AK136+IF($F139&lt;&gt;$G139,(AL139+$G141-$G140)/$F139,AL139/$F139),IF($F139&lt;&gt;AH139,(AL139+$G141-$G140)/$F139,AL139/$F139))</f>
        <v>0</v>
      </c>
      <c r="AL142" s="7">
        <f t="shared" ref="AL142:AL143" si="2301">SUM(AM142:AS142)</f>
        <v>0</v>
      </c>
      <c r="AM142" s="26">
        <f t="shared" ref="AM142:AS142" si="2302">AM139</f>
        <v>0</v>
      </c>
      <c r="AN142" s="26">
        <f t="shared" si="2302"/>
        <v>0</v>
      </c>
      <c r="AO142" s="26">
        <f t="shared" si="2302"/>
        <v>0</v>
      </c>
      <c r="AP142" s="26">
        <f t="shared" si="2302"/>
        <v>0</v>
      </c>
      <c r="AQ142" s="113">
        <f t="shared" si="2302"/>
        <v>0</v>
      </c>
      <c r="AR142" s="29">
        <f t="shared" si="2302"/>
        <v>0</v>
      </c>
      <c r="AS142" s="23">
        <f t="shared" si="2302"/>
        <v>0</v>
      </c>
      <c r="AT142" s="187">
        <f t="shared" ref="AT142" si="2303">IF($B139=$B133,AT136+IF($F139&lt;&gt;$G139,(AU139+$G141-$G140)/$F139,AU139/$F139),IF($F139&lt;&gt;AQ139,(AU139+$G141-$G140)/$F139,AU139/$F139))</f>
        <v>0</v>
      </c>
      <c r="AU142" s="7">
        <f t="shared" ref="AU142:AU143" si="2304">SUM(AV142:BB142)</f>
        <v>0</v>
      </c>
      <c r="AV142" s="6">
        <f t="shared" ref="AV142" si="2305">IF(SUM($AM$9:$AS$9)=SUM($AV$9:$BB$9),AV139,IF(AND(SUM($AV$9:$BB$9)&gt;42,SUM($AV$9:$BB$9)&lt;49),AV139,0))</f>
        <v>0</v>
      </c>
      <c r="AW142" s="6">
        <f t="shared" ref="AW142:BB142" si="2306">IF(SUM($AM$9:$AS$9)=SUM($AV$9:$BB$9),AW139,IF(AND(SUM($AV$9:$BB$9)&gt;42,SUM($AV$9:$BB$9)&lt;49),AW139,0))</f>
        <v>0</v>
      </c>
      <c r="AX142" s="6">
        <f t="shared" si="2306"/>
        <v>0</v>
      </c>
      <c r="AY142" s="6">
        <f t="shared" si="2306"/>
        <v>0</v>
      </c>
      <c r="AZ142" s="26">
        <f t="shared" si="2306"/>
        <v>0</v>
      </c>
      <c r="BA142" s="29">
        <f t="shared" si="2306"/>
        <v>0</v>
      </c>
      <c r="BB142" s="23">
        <f t="shared" si="2306"/>
        <v>0</v>
      </c>
    </row>
    <row r="143" spans="1:54" ht="15.75" customHeight="1" x14ac:dyDescent="0.2">
      <c r="A143" s="1">
        <f t="shared" ref="A143:A144" si="2307">A142</f>
        <v>0</v>
      </c>
      <c r="B143" s="313"/>
      <c r="C143" s="314"/>
      <c r="D143" s="314"/>
      <c r="E143" s="314"/>
      <c r="F143" s="31"/>
      <c r="G143" s="183"/>
      <c r="H143" s="123">
        <f t="shared" ref="H143" si="2308">IF($B139=$B133,H137+F143,$F143)</f>
        <v>0</v>
      </c>
      <c r="I143" s="165">
        <f t="shared" si="2247"/>
        <v>0</v>
      </c>
      <c r="J143" s="141">
        <f t="shared" ref="J143" si="2309">IF($H142=0,0,IF($B133=$B139,IF($H144&gt;0,$H144+J137,K139+J137),IF($H144&gt;0,$H144,K139)))</f>
        <v>0</v>
      </c>
      <c r="K143" s="7">
        <f t="shared" si="2292"/>
        <v>0</v>
      </c>
      <c r="L143" s="6"/>
      <c r="M143" s="6"/>
      <c r="N143" s="6"/>
      <c r="O143" s="6"/>
      <c r="P143" s="26"/>
      <c r="Q143" s="29"/>
      <c r="R143" s="23"/>
      <c r="S143" s="141">
        <f t="shared" ref="S143" si="2310">IF($H142=0,0,IF($B133=$B139,IF($H144&gt;0,$H144+S137,T139+S137),IF($H144&gt;0,$H144,T139)))</f>
        <v>0</v>
      </c>
      <c r="T143" s="7">
        <f t="shared" si="2295"/>
        <v>0</v>
      </c>
      <c r="U143" s="6"/>
      <c r="V143" s="6"/>
      <c r="W143" s="6"/>
      <c r="X143" s="6"/>
      <c r="Y143" s="26"/>
      <c r="Z143" s="29"/>
      <c r="AA143" s="23"/>
      <c r="AB143" s="141">
        <f t="shared" ref="AB143" si="2311">IF($H142=0,0,IF($B133=$B139,IF($H144&gt;0,$H144+AB137,AC139+AB137),IF($H144&gt;0,$H144,AC139)))</f>
        <v>0</v>
      </c>
      <c r="AC143" s="7">
        <f t="shared" si="2298"/>
        <v>0</v>
      </c>
      <c r="AD143" s="6"/>
      <c r="AE143" s="6"/>
      <c r="AF143" s="6"/>
      <c r="AG143" s="6"/>
      <c r="AH143" s="26"/>
      <c r="AI143" s="29"/>
      <c r="AJ143" s="23"/>
      <c r="AK143" s="141">
        <f t="shared" ref="AK143" si="2312">IF($H142=0,0,IF($B133=$B139,IF($H144&gt;0,$H144+AK137,AL139+AK137),IF($H144&gt;0,$H144,AL139)))</f>
        <v>0</v>
      </c>
      <c r="AL143" s="7">
        <f t="shared" si="2301"/>
        <v>0</v>
      </c>
      <c r="AM143" s="6"/>
      <c r="AN143" s="6"/>
      <c r="AO143" s="6"/>
      <c r="AP143" s="6"/>
      <c r="AQ143" s="26"/>
      <c r="AR143" s="29"/>
      <c r="AS143" s="23"/>
      <c r="AT143" s="141">
        <f t="shared" ref="AT143" si="2313">IF($H142=0,0,IF($B133=$B139,IF($H144&gt;0,$H144+AT137,AU139+AT137),IF($H144&gt;0,$H144,AU139)))</f>
        <v>0</v>
      </c>
      <c r="AU143" s="7">
        <f t="shared" si="2304"/>
        <v>0</v>
      </c>
      <c r="AV143" s="6"/>
      <c r="AW143" s="6"/>
      <c r="AX143" s="6"/>
      <c r="AY143" s="6"/>
      <c r="AZ143" s="26"/>
      <c r="BA143" s="29"/>
      <c r="BB143" s="23"/>
    </row>
    <row r="144" spans="1:54" ht="18.75" customHeight="1" thickBot="1" x14ac:dyDescent="0.25">
      <c r="A144" s="1">
        <f t="shared" si="2307"/>
        <v>0</v>
      </c>
      <c r="B144" s="323" t="str">
        <f>IF(B139="",Wydruk!$AE$6,IF(J140=0,Wydruk!$AE$7,IF(AND(G140&lt;G141,B139&lt;&gt;$B145),Wydruk!$AE$13,IF(AND($B139=$B133,$B139&lt;&gt;$B145),IF(OR(OR(J144&lt;4,J144&gt;5),OR(S144&lt;4,S144&gt;5),OR(AB144&lt;4,AB144&gt;5),OR(AK144&lt;4,AK144&gt;5),OR(AND(AT144&lt;4,AT144&gt;0),AT144&gt;5)),Wydruk!$AE$8,Wydruk!$AE$9),IF($B139=$B145,IF($F143&lt;&gt;0,Wydruk!$AE$12,Wydruk!$AE$10),IF(OR(OR(J140&lt;4,J140&gt;5),OR(S140&lt;4,S140&gt;5),OR(AB140&lt;4,AB140&gt;5),OR(AK140&lt;4,AK140&gt;5),OR(AND(AT140&lt;4,AT140&gt;0),AT140&gt;5)),Wydruk!$AE$8,Wydruk!$AE$11))))))</f>
        <v>Uzupełnij liczby godzin tygodniowego planu</v>
      </c>
      <c r="C144" s="324"/>
      <c r="D144" s="324"/>
      <c r="E144" s="324"/>
      <c r="F144" s="173">
        <f>listopad!F144</f>
        <v>0</v>
      </c>
      <c r="G144" s="184">
        <f>listopad!G144</f>
        <v>0</v>
      </c>
      <c r="H144" s="191">
        <f t="shared" ref="H144" si="2314">IF(OR($G144=0,$F144=0,$G144="",$F144=""),0,$G144/$F144)</f>
        <v>0</v>
      </c>
      <c r="I144" s="193"/>
      <c r="J144" s="176">
        <f t="shared" ref="J144" si="2315">IF($B133=$B139,IF(L139+L134&gt;0,1,0)+IF(M139+M134&gt;0,1,0)+IF(N139+N134&gt;0,1,0)+IF(O139+O134&gt;0,1,0)+IF(P139+P134&gt;0,1,0)+IF(Q139+Q134&gt;0,1,0)+IF(R139+R134&gt;0,1,0),J140)</f>
        <v>0</v>
      </c>
      <c r="K144" s="133">
        <f t="shared" ref="K144" si="2316">IF(OR($B139=$B145,J144=0,(K140-Q144+O144)&lt;=0),0,(K140-Q144+O144)/J144)</f>
        <v>0</v>
      </c>
      <c r="L144" s="137">
        <f t="shared" ref="L144" si="2317">IF(K144*(7-J141)&lt;=0,0,K144*(7-J141))</f>
        <v>0</v>
      </c>
      <c r="M144" s="311">
        <f t="shared" ref="M144" si="2318">ROUND(IF(OR(K141-K144*(7-J141)+P144&lt;0,$B139=$B145,K144&lt;=0,K141=0),0,IF(K141-K144*(7-J141)+P144&gt;Q144-O144+P144,Q144-O144+P144,K141-K144*(7-J141)+P144)),1)</f>
        <v>0</v>
      </c>
      <c r="N144" s="312"/>
      <c r="O144" s="139">
        <f t="shared" ref="O144" si="2319">IF(OR($B139=$B145,J140=0),0,IF($B139=$B133,J139,$F139))</f>
        <v>0</v>
      </c>
      <c r="P144" s="30">
        <f t="shared" ref="P144" si="2320">IF(OR($B139=$B145,J144=0),0,$G141-$G140)</f>
        <v>0</v>
      </c>
      <c r="Q144" s="134">
        <f t="shared" ref="Q144" si="2321">IF(OR($B139=$B145,J144=0),0,J143)</f>
        <v>0</v>
      </c>
      <c r="R144" s="138">
        <f t="shared" ref="R144" si="2322">IF($B139=$B145,0,K141)</f>
        <v>0</v>
      </c>
      <c r="S144" s="176">
        <f t="shared" ref="S144" si="2323">IF($B133=$B139,IF(U139+U134&gt;0,1,0)+IF(V139+V134&gt;0,1,0)+IF(W139+W134&gt;0,1,0)+IF(X139+X134&gt;0,1,0)+IF(Y139+Y134&gt;0,1,0)+IF(Z139+Z134&gt;0,1,0)+IF(AA139+AA134&gt;0,1,0),S140)</f>
        <v>0</v>
      </c>
      <c r="T144" s="133">
        <f t="shared" ref="T144" si="2324">IF(OR($B139=$B145,S144=0,(T140-Z144+X144)&lt;=0),0,(T140-Z144+X144)/S144)</f>
        <v>0</v>
      </c>
      <c r="U144" s="137">
        <f t="shared" ref="U144" si="2325">IF(T144*(7-S141)&lt;=0,0,T144*(7-S141))</f>
        <v>0</v>
      </c>
      <c r="V144" s="311">
        <f t="shared" ref="V144" si="2326">ROUND(IF(OR(T141-T144*(7-S141)+Y144&lt;0,$B139=$B145,T144&lt;=0,T141=0),0,IF(T141-T144*(7-S141)+Y144&gt;Z144-X144+Y144,Z144-X144+Y144,T141-T144*(7-S141)+Y144)),1)</f>
        <v>0</v>
      </c>
      <c r="W144" s="312"/>
      <c r="X144" s="139">
        <f t="shared" ref="X144" si="2327">IF(OR($B139=$B145,S140=0),0,IF($B139=$B133,S139,$F139))</f>
        <v>0</v>
      </c>
      <c r="Y144" s="30">
        <f t="shared" ref="Y144" si="2328">IF(OR($B139=$B145,S144=0),0,$G141-$G140)</f>
        <v>0</v>
      </c>
      <c r="Z144" s="134">
        <f t="shared" ref="Z144" si="2329">IF(OR($B139=$B145,S144=0),0,S143)</f>
        <v>0</v>
      </c>
      <c r="AA144" s="138">
        <f t="shared" ref="AA144" si="2330">IF($B139=$B145,0,T141)</f>
        <v>0</v>
      </c>
      <c r="AB144" s="176">
        <f t="shared" ref="AB144" si="2331">IF($B133=$B139,IF(AD139+AD134&gt;0,1,0)+IF(AE139+AE134&gt;0,1,0)+IF(AF139+AF134&gt;0,1,0)+IF(AG139+AG134&gt;0,1,0)+IF(AH139+AH134&gt;0,1,0)+IF(AI139+AI134&gt;0,1,0)+IF(AJ139+AJ134&gt;0,1,0),AB140)</f>
        <v>0</v>
      </c>
      <c r="AC144" s="133">
        <f t="shared" ref="AC144" si="2332">IF(OR($B139=$B145,AB144=0,(AC140-AI144+AG144)&lt;=0),0,(AC140-AI144+AG144)/AB144)</f>
        <v>0</v>
      </c>
      <c r="AD144" s="137">
        <f t="shared" ref="AD144" si="2333">IF(AC144*(7-AB141)&lt;=0,0,AC144*(7-AB141))</f>
        <v>0</v>
      </c>
      <c r="AE144" s="311">
        <f t="shared" ref="AE144" si="2334">ROUND(IF(OR(AC141-AC144*(7-AB141)+AH144&lt;0,$B139=$B145,AC144&lt;=0,AC141=0),0,IF(AC141-AC144*(7-AB141)+AH144&gt;AI144-AG144+AH144,AI144-AG144+AH144,AC141-AC144*(7-AB141)+AH144)),1)</f>
        <v>0</v>
      </c>
      <c r="AF144" s="312"/>
      <c r="AG144" s="139">
        <f t="shared" ref="AG144" si="2335">IF(OR($B139=$B145,AB140=0),0,IF($B139=$B133,AB139,$F139))</f>
        <v>0</v>
      </c>
      <c r="AH144" s="30">
        <f t="shared" ref="AH144" si="2336">IF(OR($B139=$B145,AB144=0),0,$G141-$G140)</f>
        <v>0</v>
      </c>
      <c r="AI144" s="134">
        <f t="shared" ref="AI144" si="2337">IF(OR($B139=$B145,AB144=0),0,AB143)</f>
        <v>0</v>
      </c>
      <c r="AJ144" s="138">
        <f t="shared" ref="AJ144" si="2338">IF($B139=$B145,0,AC141)</f>
        <v>0</v>
      </c>
      <c r="AK144" s="176">
        <f t="shared" ref="AK144" si="2339">IF($B133=$B139,IF(AM139+AM134&gt;0,1,0)+IF(AN139+AN134&gt;0,1,0)+IF(AO139+AO134&gt;0,1,0)+IF(AP139+AP134&gt;0,1,0)+IF(AQ139+AQ134&gt;0,1,0)+IF(AR139+AR134&gt;0,1,0)+IF(AS139+AS134&gt;0,1,0),AK140)</f>
        <v>0</v>
      </c>
      <c r="AL144" s="133">
        <f t="shared" ref="AL144" si="2340">IF(OR($B139=$B145,AK144=0,(AL140-AR144+AP144)&lt;=0),0,(AL140-AR144+AP144)/AK144)</f>
        <v>0</v>
      </c>
      <c r="AM144" s="137">
        <f t="shared" ref="AM144" si="2341">IF(AL144*(7-AK141)&lt;=0,0,AL144*(7-AK141))</f>
        <v>0</v>
      </c>
      <c r="AN144" s="311">
        <f t="shared" ref="AN144" si="2342">ROUND(IF(OR(AL141-AL144*(7-AK141)+AQ144&lt;0,$B139=$B145,AL144&lt;=0,AL141=0),0,IF(AL141-AL144*(7-AK141)+AQ144&gt;AR144-AP144+AQ144,AR144-AP144+AQ144,AL141-AL144*(7-AK141)+AQ144)),1)</f>
        <v>0</v>
      </c>
      <c r="AO144" s="312"/>
      <c r="AP144" s="139">
        <f t="shared" ref="AP144" si="2343">IF(OR($B139=$B145,AK140=0),0,IF($B139=$B133,AK139,$F139))</f>
        <v>0</v>
      </c>
      <c r="AQ144" s="30">
        <f t="shared" ref="AQ144" si="2344">IF(OR($B139=$B145,AK144=0),0,$G141-$G140)</f>
        <v>0</v>
      </c>
      <c r="AR144" s="134">
        <f t="shared" ref="AR144" si="2345">IF(OR($B139=$B145,AK144=0),0,AK143)</f>
        <v>0</v>
      </c>
      <c r="AS144" s="138">
        <f t="shared" ref="AS144" si="2346">IF($B139=$B145,0,AL141)</f>
        <v>0</v>
      </c>
      <c r="AT144" s="176">
        <f t="shared" ref="AT144" si="2347">IF($B133=$B139,IF(AV139+AV134&gt;0,1,0)+IF(AW139+AW134&gt;0,1,0)+IF(AX139+AX134&gt;0,1,0)+IF(AY139+AY134&gt;0,1,0)+IF(AZ139+AZ134&gt;0,1,0)+IF(BA139+BA134&gt;0,1,0)+IF(BB139+BB134&gt;0,1,0),AT140)</f>
        <v>0</v>
      </c>
      <c r="AU144" s="133">
        <f t="shared" ref="AU144" si="2348">IF(OR($B139=$B145,AT144=0,(AU140-BA144+AY144)&lt;=0),0,(AU140-BA144+AY144)/AT144)</f>
        <v>0</v>
      </c>
      <c r="AV144" s="137">
        <f t="shared" ref="AV144" si="2349">IF(AU144*(7-AT141)&lt;=0,0,AU144*(7-AT141))</f>
        <v>0</v>
      </c>
      <c r="AW144" s="311">
        <f t="shared" ref="AW144" si="2350">ROUND(IF(OR(AU141-AU144*(7-AT141)+AZ144&lt;0,$B139=$B145,AU144&lt;=0,AU141=0),0,IF(AU141-AU144*(7-AT141)+AZ144&gt;BA144-AY144+AZ144,BA144-AY144+AZ144,AU141-AU144*(7-AT141)+AZ144)),1)</f>
        <v>0</v>
      </c>
      <c r="AX144" s="312"/>
      <c r="AY144" s="139">
        <f t="shared" ref="AY144" si="2351">IF(OR($B139=$B145,AT140=0),0,IF($B139=$B133,AT139,$F139))</f>
        <v>0</v>
      </c>
      <c r="AZ144" s="30">
        <f t="shared" ref="AZ144" si="2352">IF(OR($B139=$B145,AT144=0),0,$G141-$G140)</f>
        <v>0</v>
      </c>
      <c r="BA144" s="134">
        <f t="shared" ref="BA144" si="2353">IF(OR($B139=$B145,AT144=0),0,AT143)</f>
        <v>0</v>
      </c>
      <c r="BB144" s="138">
        <f t="shared" ref="BB144" si="2354">IF($B139=$B145,0,AU141)</f>
        <v>0</v>
      </c>
    </row>
    <row r="145" spans="1:54" ht="15.75" x14ac:dyDescent="0.2">
      <c r="A145" s="1">
        <f t="shared" ref="A145" si="2355">IF(B145="","1. Niewypełnione",B145)</f>
        <v>0</v>
      </c>
      <c r="B145" s="320">
        <f>listopad!B145</f>
        <v>0</v>
      </c>
      <c r="C145" s="321">
        <f>listopad!C145</f>
        <v>0</v>
      </c>
      <c r="D145" s="321">
        <f>listopad!D145</f>
        <v>0</v>
      </c>
      <c r="E145" s="321">
        <f>listopad!E145</f>
        <v>0</v>
      </c>
      <c r="F145" s="177">
        <f>listopad!F145</f>
        <v>18</v>
      </c>
      <c r="G145" s="185">
        <f>listopad!G145</f>
        <v>18</v>
      </c>
      <c r="H145" s="177"/>
      <c r="I145" s="192">
        <f t="shared" ref="I145:I149" si="2356">K145+T145+AC145+AL145+AU145</f>
        <v>0</v>
      </c>
      <c r="J145" s="186">
        <f t="shared" ref="J145" si="2357">IF(OR($B145=$B151,J148=0),0,ROUND((K146+P150)/J148,0))</f>
        <v>0</v>
      </c>
      <c r="K145" s="51">
        <f t="shared" ref="K145:K146" si="2358">SUM(L145:R145)</f>
        <v>0</v>
      </c>
      <c r="L145" s="52">
        <f>listopad!L145</f>
        <v>0</v>
      </c>
      <c r="M145" s="52">
        <f>listopad!M145</f>
        <v>0</v>
      </c>
      <c r="N145" s="52">
        <f>listopad!N145</f>
        <v>0</v>
      </c>
      <c r="O145" s="52">
        <f>listopad!O145</f>
        <v>0</v>
      </c>
      <c r="P145" s="53">
        <f>listopad!P145</f>
        <v>0</v>
      </c>
      <c r="Q145" s="54">
        <f>listopad!Q145</f>
        <v>0</v>
      </c>
      <c r="R145" s="55">
        <f>listopad!R145</f>
        <v>0</v>
      </c>
      <c r="S145" s="188">
        <f t="shared" ref="S145" si="2359">IF(OR($B145=$B151,S148=0),0,ROUND((T146+Y150)/S148,0))</f>
        <v>0</v>
      </c>
      <c r="T145" s="51">
        <f t="shared" ref="T145:T146" si="2360">SUM(U145:AA145)</f>
        <v>0</v>
      </c>
      <c r="U145" s="52">
        <f>listopad!U145</f>
        <v>0</v>
      </c>
      <c r="V145" s="52">
        <f>listopad!V145</f>
        <v>0</v>
      </c>
      <c r="W145" s="52">
        <f>listopad!W145</f>
        <v>0</v>
      </c>
      <c r="X145" s="52">
        <f>listopad!X145</f>
        <v>0</v>
      </c>
      <c r="Y145" s="53">
        <f>listopad!Y145</f>
        <v>0</v>
      </c>
      <c r="Z145" s="54">
        <f>listopad!Z145</f>
        <v>0</v>
      </c>
      <c r="AA145" s="55">
        <f>listopad!AA145</f>
        <v>0</v>
      </c>
      <c r="AB145" s="188">
        <f t="shared" ref="AB145" si="2361">IF(OR($B145=$B151,AB148=0),0,ROUND((AC146+AH150)/AB148,0))</f>
        <v>0</v>
      </c>
      <c r="AC145" s="51">
        <f t="shared" ref="AC145:AC146" si="2362">SUM(AD145:AJ145)</f>
        <v>0</v>
      </c>
      <c r="AD145" s="52">
        <f>listopad!AD145</f>
        <v>0</v>
      </c>
      <c r="AE145" s="52">
        <f>listopad!AE145</f>
        <v>0</v>
      </c>
      <c r="AF145" s="52">
        <f>listopad!AF145</f>
        <v>0</v>
      </c>
      <c r="AG145" s="52">
        <f>listopad!AG145</f>
        <v>0</v>
      </c>
      <c r="AH145" s="53">
        <f>listopad!AH145</f>
        <v>0</v>
      </c>
      <c r="AI145" s="54">
        <f>listopad!AI145</f>
        <v>0</v>
      </c>
      <c r="AJ145" s="55">
        <f>listopad!AJ145</f>
        <v>0</v>
      </c>
      <c r="AK145" s="188">
        <f t="shared" ref="AK145" si="2363">IF(OR($B145=$B151,AK148=0),0,ROUND((AL146+AQ150)/AK148,0))</f>
        <v>0</v>
      </c>
      <c r="AL145" s="51">
        <f t="shared" ref="AL145:AL146" si="2364">SUM(AM145:AS145)</f>
        <v>0</v>
      </c>
      <c r="AM145" s="52">
        <f>listopad!AM145</f>
        <v>0</v>
      </c>
      <c r="AN145" s="52">
        <f>listopad!AN145</f>
        <v>0</v>
      </c>
      <c r="AO145" s="52">
        <f>listopad!AO145</f>
        <v>0</v>
      </c>
      <c r="AP145" s="52">
        <f>listopad!AP145</f>
        <v>0</v>
      </c>
      <c r="AQ145" s="53">
        <f>listopad!AQ145</f>
        <v>0</v>
      </c>
      <c r="AR145" s="54">
        <f>listopad!AR145</f>
        <v>0</v>
      </c>
      <c r="AS145" s="55">
        <f>listopad!AS145</f>
        <v>0</v>
      </c>
      <c r="AT145" s="188">
        <f t="shared" ref="AT145" si="2365">IF(OR($B145=$B151,AT148=0),0,ROUND((AU146+AZ150)/AT148,0))</f>
        <v>0</v>
      </c>
      <c r="AU145" s="51">
        <f t="shared" ref="AU145:AU146" si="2366">SUM(AV145:BB145)</f>
        <v>0</v>
      </c>
      <c r="AV145" s="52">
        <f t="shared" ref="AV145" si="2367">IF(SUM($AM$9:$AS$9)=SUM($AV$9:$BB$9),AM145,IF(AND(SUM($AV$9:$BB$9)&gt;42,SUM($AV$9:$BB$9)&lt;49),AM145,0))</f>
        <v>0</v>
      </c>
      <c r="AW145" s="52">
        <f t="shared" ref="AW145" si="2368">IF(SUM($AM$9:$AS$9)=SUM($AV$9:$BB$9),AN145,IF(AND(SUM($AV$9:$BB$9)&gt;42,SUM($AV$9:$BB$9)&lt;49),AN145,0))</f>
        <v>0</v>
      </c>
      <c r="AX145" s="52">
        <f t="shared" ref="AX145" si="2369">IF(SUM($AM$9:$AS$9)=SUM($AV$9:$BB$9),AO145,IF(AND(SUM($AV$9:$BB$9)&gt;42,SUM($AV$9:$BB$9)&lt;49),AO145,0))</f>
        <v>0</v>
      </c>
      <c r="AY145" s="52">
        <f t="shared" ref="AY145" si="2370">IF(SUM($AM$9:$AS$9)=SUM($AV$9:$BB$9),AP145,IF(AND(SUM($AV$9:$BB$9)&gt;42,SUM($AV$9:$BB$9)&lt;49),AP145,0))</f>
        <v>0</v>
      </c>
      <c r="AZ145" s="53">
        <f t="shared" ref="AZ145" si="2371">IF(SUM($AM$9:$AS$9)=SUM($AV$9:$BB$9),AQ145,IF(AND(SUM($AV$9:$BB$9)&gt;42,SUM($AV$9:$BB$9)&lt;49),AQ145,0))</f>
        <v>0</v>
      </c>
      <c r="BA145" s="54">
        <f t="shared" ref="BA145" si="2372">IF(SUM($AM$9:$AS$9)=SUM($AV$9:$BB$9),AR145,IF(AND(SUM($AV$9:$BB$9)&gt;42,SUM($AV$9:$BB$9)&lt;49),AR145,0))</f>
        <v>0</v>
      </c>
      <c r="BB145" s="55">
        <f t="shared" ref="BB145" si="2373">IF(SUM($AM$9:$AS$9)=SUM($AV$9:$BB$9),AS145,IF(AND(SUM($AV$9:$BB$9)&gt;42,SUM($AV$9:$BB$9)&lt;49),AS145,0))</f>
        <v>0</v>
      </c>
    </row>
    <row r="146" spans="1:54" ht="12.75" hidden="1" customHeight="1" x14ac:dyDescent="0.2">
      <c r="B146" s="93"/>
      <c r="C146" s="94"/>
      <c r="D146" s="95"/>
      <c r="E146" s="115"/>
      <c r="F146" s="140" t="b">
        <f t="shared" ref="F146" si="2374">IF($B139=$B145,OR(F140,G145&lt;F145),G145&lt;F145)</f>
        <v>0</v>
      </c>
      <c r="G146" s="189">
        <f t="shared" ref="G146" si="2375">IF(AND($B139=$B145,$B139&lt;&gt;"",$B139&lt;&gt;0),G145+G140,G145)</f>
        <v>18</v>
      </c>
      <c r="H146" s="120"/>
      <c r="I146" s="165">
        <f t="shared" si="2356"/>
        <v>0</v>
      </c>
      <c r="J146" s="194">
        <f t="shared" ref="J146" si="2376">7-COUNTIF(L145:R145,0)-COUNTIF(L145:R145,"")</f>
        <v>0</v>
      </c>
      <c r="K146" s="22">
        <f t="shared" si="2358"/>
        <v>0</v>
      </c>
      <c r="L146" s="35">
        <f t="shared" ref="L146:R146" si="2377">IF($B139=$B145,L145+L140,L145)</f>
        <v>0</v>
      </c>
      <c r="M146" s="35">
        <f t="shared" si="2377"/>
        <v>0</v>
      </c>
      <c r="N146" s="35">
        <f t="shared" si="2377"/>
        <v>0</v>
      </c>
      <c r="O146" s="35">
        <f t="shared" si="2377"/>
        <v>0</v>
      </c>
      <c r="P146" s="36">
        <f t="shared" si="2377"/>
        <v>0</v>
      </c>
      <c r="Q146" s="37">
        <f t="shared" si="2377"/>
        <v>0</v>
      </c>
      <c r="R146" s="38">
        <f t="shared" si="2377"/>
        <v>0</v>
      </c>
      <c r="S146" s="194">
        <f t="shared" ref="S146" si="2378">7-COUNTIF(U145:AA145,0)-COUNTIF(U145:AA145,"")</f>
        <v>0</v>
      </c>
      <c r="T146" s="22">
        <f t="shared" si="2360"/>
        <v>0</v>
      </c>
      <c r="U146" s="35">
        <f t="shared" ref="U146:AA146" si="2379">IF($B139=$B145,U145+U140,U145)</f>
        <v>0</v>
      </c>
      <c r="V146" s="35">
        <f t="shared" si="2379"/>
        <v>0</v>
      </c>
      <c r="W146" s="35">
        <f t="shared" si="2379"/>
        <v>0</v>
      </c>
      <c r="X146" s="35">
        <f t="shared" si="2379"/>
        <v>0</v>
      </c>
      <c r="Y146" s="36">
        <f t="shared" si="2379"/>
        <v>0</v>
      </c>
      <c r="Z146" s="37">
        <f t="shared" si="2379"/>
        <v>0</v>
      </c>
      <c r="AA146" s="38">
        <f t="shared" si="2379"/>
        <v>0</v>
      </c>
      <c r="AB146" s="194">
        <f t="shared" ref="AB146" si="2380">7-COUNTIF(AD145:AJ145,0)-COUNTIF(AD145:AJ145,"")</f>
        <v>0</v>
      </c>
      <c r="AC146" s="22">
        <f t="shared" si="2362"/>
        <v>0</v>
      </c>
      <c r="AD146" s="35">
        <f t="shared" ref="AD146:AJ146" si="2381">IF($B139=$B145,AD145+AD140,AD145)</f>
        <v>0</v>
      </c>
      <c r="AE146" s="35">
        <f t="shared" si="2381"/>
        <v>0</v>
      </c>
      <c r="AF146" s="35">
        <f t="shared" si="2381"/>
        <v>0</v>
      </c>
      <c r="AG146" s="35">
        <f t="shared" si="2381"/>
        <v>0</v>
      </c>
      <c r="AH146" s="36">
        <f t="shared" si="2381"/>
        <v>0</v>
      </c>
      <c r="AI146" s="37">
        <f t="shared" si="2381"/>
        <v>0</v>
      </c>
      <c r="AJ146" s="38">
        <f t="shared" si="2381"/>
        <v>0</v>
      </c>
      <c r="AK146" s="194">
        <f t="shared" ref="AK146" si="2382">7-COUNTIF(AM145:AS145,0)-COUNTIF(AM145:AS145,"")</f>
        <v>0</v>
      </c>
      <c r="AL146" s="22">
        <f t="shared" si="2364"/>
        <v>0</v>
      </c>
      <c r="AM146" s="35">
        <f t="shared" ref="AM146:AS146" si="2383">IF($B139=$B145,AM145+AM140,AM145)</f>
        <v>0</v>
      </c>
      <c r="AN146" s="35">
        <f t="shared" si="2383"/>
        <v>0</v>
      </c>
      <c r="AO146" s="35">
        <f t="shared" si="2383"/>
        <v>0</v>
      </c>
      <c r="AP146" s="35">
        <f t="shared" si="2383"/>
        <v>0</v>
      </c>
      <c r="AQ146" s="36">
        <f t="shared" si="2383"/>
        <v>0</v>
      </c>
      <c r="AR146" s="37">
        <f t="shared" si="2383"/>
        <v>0</v>
      </c>
      <c r="AS146" s="38">
        <f t="shared" si="2383"/>
        <v>0</v>
      </c>
      <c r="AT146" s="194">
        <f t="shared" ref="AT146" si="2384">7-COUNTIF(AV145:BB145,0)-COUNTIF(AV145:BB145,"")</f>
        <v>0</v>
      </c>
      <c r="AU146" s="22">
        <f t="shared" si="2366"/>
        <v>0</v>
      </c>
      <c r="AV146" s="35">
        <f t="shared" ref="AV146:BB146" si="2385">IF($B139=$B145,AV145+AV140,AV145)</f>
        <v>0</v>
      </c>
      <c r="AW146" s="35">
        <f t="shared" si="2385"/>
        <v>0</v>
      </c>
      <c r="AX146" s="35">
        <f t="shared" si="2385"/>
        <v>0</v>
      </c>
      <c r="AY146" s="35">
        <f t="shared" si="2385"/>
        <v>0</v>
      </c>
      <c r="AZ146" s="36">
        <f t="shared" si="2385"/>
        <v>0</v>
      </c>
      <c r="BA146" s="37">
        <f t="shared" si="2385"/>
        <v>0</v>
      </c>
      <c r="BB146" s="38">
        <f t="shared" si="2385"/>
        <v>0</v>
      </c>
    </row>
    <row r="147" spans="1:54" ht="15" hidden="1" customHeight="1" x14ac:dyDescent="0.2">
      <c r="B147" s="116"/>
      <c r="C147" s="117"/>
      <c r="D147" s="118"/>
      <c r="E147" s="119"/>
      <c r="F147" s="92"/>
      <c r="G147" s="190">
        <f t="shared" ref="G147" si="2386">IF(AND($B139=$B145,$B139&lt;&gt;"",$B139&lt;&gt;0),F145+G141,F145)</f>
        <v>18</v>
      </c>
      <c r="H147" s="121"/>
      <c r="I147" s="165">
        <f t="shared" si="2356"/>
        <v>0</v>
      </c>
      <c r="J147" s="195">
        <f t="shared" ref="J147" si="2387">IF($B145=$B139,COUNTIF(L147:R147,0),COUNTIF(L148:R148,0)+COUNTIF(L148:R148,""))</f>
        <v>7</v>
      </c>
      <c r="K147" s="39">
        <f t="shared" ref="K147:R147" si="2388">IF($B139=$B145,K148+K141,K148)</f>
        <v>0</v>
      </c>
      <c r="L147" s="40">
        <f t="shared" si="2388"/>
        <v>0</v>
      </c>
      <c r="M147" s="40">
        <f t="shared" si="2388"/>
        <v>0</v>
      </c>
      <c r="N147" s="40">
        <f t="shared" si="2388"/>
        <v>0</v>
      </c>
      <c r="O147" s="40">
        <f t="shared" si="2388"/>
        <v>0</v>
      </c>
      <c r="P147" s="41">
        <f t="shared" si="2388"/>
        <v>0</v>
      </c>
      <c r="Q147" s="42">
        <f t="shared" si="2388"/>
        <v>0</v>
      </c>
      <c r="R147" s="43">
        <f t="shared" si="2388"/>
        <v>0</v>
      </c>
      <c r="S147" s="195">
        <f t="shared" ref="S147" si="2389">IF($B145=$B139,COUNTIF(U147:AA147,0),COUNTIF(U148:AA148,0)+COUNTIF(U148:AA148,""))</f>
        <v>7</v>
      </c>
      <c r="T147" s="39">
        <f t="shared" ref="T147:AA147" si="2390">IF($B139=$B145,T148+T141,T148)</f>
        <v>0</v>
      </c>
      <c r="U147" s="40">
        <f t="shared" si="2390"/>
        <v>0</v>
      </c>
      <c r="V147" s="40">
        <f t="shared" si="2390"/>
        <v>0</v>
      </c>
      <c r="W147" s="40">
        <f t="shared" si="2390"/>
        <v>0</v>
      </c>
      <c r="X147" s="40">
        <f t="shared" si="2390"/>
        <v>0</v>
      </c>
      <c r="Y147" s="41">
        <f t="shared" si="2390"/>
        <v>0</v>
      </c>
      <c r="Z147" s="42">
        <f t="shared" si="2390"/>
        <v>0</v>
      </c>
      <c r="AA147" s="43">
        <f t="shared" si="2390"/>
        <v>0</v>
      </c>
      <c r="AB147" s="195">
        <f t="shared" ref="AB147" si="2391">IF($B145=$B139,COUNTIF(AD147:AJ147,0),COUNTIF(AD148:AJ148,0)+COUNTIF(AD148:AJ148,""))</f>
        <v>7</v>
      </c>
      <c r="AC147" s="39">
        <f t="shared" ref="AC147:AJ147" si="2392">IF($B139=$B145,AC148+AC141,AC148)</f>
        <v>0</v>
      </c>
      <c r="AD147" s="40">
        <f t="shared" si="2392"/>
        <v>0</v>
      </c>
      <c r="AE147" s="40">
        <f t="shared" si="2392"/>
        <v>0</v>
      </c>
      <c r="AF147" s="40">
        <f t="shared" si="2392"/>
        <v>0</v>
      </c>
      <c r="AG147" s="40">
        <f t="shared" si="2392"/>
        <v>0</v>
      </c>
      <c r="AH147" s="41">
        <f t="shared" si="2392"/>
        <v>0</v>
      </c>
      <c r="AI147" s="42">
        <f t="shared" si="2392"/>
        <v>0</v>
      </c>
      <c r="AJ147" s="43">
        <f t="shared" si="2392"/>
        <v>0</v>
      </c>
      <c r="AK147" s="195">
        <f t="shared" ref="AK147" si="2393">IF($B145=$B139,COUNTIF(AM147:AS147,0),COUNTIF(AM148:AS148,0)+COUNTIF(AM148:AS148,""))</f>
        <v>7</v>
      </c>
      <c r="AL147" s="39">
        <f t="shared" ref="AL147:AS147" si="2394">IF($B139=$B145,AL148+AL141,AL148)</f>
        <v>0</v>
      </c>
      <c r="AM147" s="40">
        <f t="shared" si="2394"/>
        <v>0</v>
      </c>
      <c r="AN147" s="40">
        <f t="shared" si="2394"/>
        <v>0</v>
      </c>
      <c r="AO147" s="40">
        <f t="shared" si="2394"/>
        <v>0</v>
      </c>
      <c r="AP147" s="40">
        <f t="shared" si="2394"/>
        <v>0</v>
      </c>
      <c r="AQ147" s="41">
        <f t="shared" si="2394"/>
        <v>0</v>
      </c>
      <c r="AR147" s="42">
        <f t="shared" si="2394"/>
        <v>0</v>
      </c>
      <c r="AS147" s="43">
        <f t="shared" si="2394"/>
        <v>0</v>
      </c>
      <c r="AT147" s="195">
        <f t="shared" ref="AT147" si="2395">IF($B145=$B139,COUNTIF(AV147:BB147,0),COUNTIF(AV148:BB148,0)+COUNTIF(AV148:BB148,""))</f>
        <v>7</v>
      </c>
      <c r="AU147" s="39">
        <f t="shared" ref="AU147:BB147" si="2396">IF($B139=$B145,AU148+AU141,AU148)</f>
        <v>0</v>
      </c>
      <c r="AV147" s="40">
        <f t="shared" si="2396"/>
        <v>0</v>
      </c>
      <c r="AW147" s="40">
        <f t="shared" si="2396"/>
        <v>0</v>
      </c>
      <c r="AX147" s="40">
        <f t="shared" si="2396"/>
        <v>0</v>
      </c>
      <c r="AY147" s="40">
        <f t="shared" si="2396"/>
        <v>0</v>
      </c>
      <c r="AZ147" s="41">
        <f t="shared" si="2396"/>
        <v>0</v>
      </c>
      <c r="BA147" s="42">
        <f t="shared" si="2396"/>
        <v>0</v>
      </c>
      <c r="BB147" s="43">
        <f t="shared" si="2396"/>
        <v>0</v>
      </c>
    </row>
    <row r="148" spans="1:54" ht="15.75" customHeight="1" x14ac:dyDescent="0.2">
      <c r="A148" s="1">
        <f t="shared" ref="A148" si="2397">A145</f>
        <v>0</v>
      </c>
      <c r="B148" s="313">
        <f t="shared" ref="B148" si="2398">B142+1</f>
        <v>22</v>
      </c>
      <c r="C148" s="314"/>
      <c r="D148" s="314"/>
      <c r="E148" s="314"/>
      <c r="F148" s="31"/>
      <c r="G148" s="183"/>
      <c r="H148" s="122">
        <f t="shared" ref="H148" si="2399">5-COUNTIF(AU145,0)-COUNTIF(AL145,0)-COUNTIF(AC145,0)-COUNTIF(T145,0)-COUNTIF(K145,0)</f>
        <v>0</v>
      </c>
      <c r="I148" s="165">
        <f t="shared" si="2356"/>
        <v>0</v>
      </c>
      <c r="J148" s="187">
        <f t="shared" ref="J148" si="2400">IF($B145=$B139,J142+IF($F145&lt;&gt;$G145,(K145+$G147-$G146)/$F145,K145/$F145),IF($F145&lt;&gt;G145,(K145+$G147-$G146)/$F145,K145/$F145))</f>
        <v>0</v>
      </c>
      <c r="K148" s="7">
        <f t="shared" ref="K148:K149" si="2401">SUM(L148:R148)</f>
        <v>0</v>
      </c>
      <c r="L148" s="26">
        <f t="shared" ref="L148:R148" si="2402">L145</f>
        <v>0</v>
      </c>
      <c r="M148" s="26">
        <f t="shared" si="2402"/>
        <v>0</v>
      </c>
      <c r="N148" s="26">
        <f t="shared" si="2402"/>
        <v>0</v>
      </c>
      <c r="O148" s="26">
        <f t="shared" si="2402"/>
        <v>0</v>
      </c>
      <c r="P148" s="26">
        <f t="shared" si="2402"/>
        <v>0</v>
      </c>
      <c r="Q148" s="29">
        <f t="shared" si="2402"/>
        <v>0</v>
      </c>
      <c r="R148" s="23">
        <f t="shared" si="2402"/>
        <v>0</v>
      </c>
      <c r="S148" s="187">
        <f t="shared" ref="S148" si="2403">IF($B145=$B139,S142+IF($F145&lt;&gt;$G145,(T145+$G147-$G146)/$F145,T145/$F145),IF($F145&lt;&gt;P145,(T145+$G147-$G146)/$F145,T145/$F145))</f>
        <v>0</v>
      </c>
      <c r="T148" s="7">
        <f t="shared" ref="T148:T149" si="2404">SUM(U148:AA148)</f>
        <v>0</v>
      </c>
      <c r="U148" s="26">
        <f t="shared" ref="U148:AA148" si="2405">U145</f>
        <v>0</v>
      </c>
      <c r="V148" s="26">
        <f t="shared" si="2405"/>
        <v>0</v>
      </c>
      <c r="W148" s="26">
        <f t="shared" si="2405"/>
        <v>0</v>
      </c>
      <c r="X148" s="26">
        <f t="shared" si="2405"/>
        <v>0</v>
      </c>
      <c r="Y148" s="113">
        <f t="shared" si="2405"/>
        <v>0</v>
      </c>
      <c r="Z148" s="29">
        <f t="shared" si="2405"/>
        <v>0</v>
      </c>
      <c r="AA148" s="23">
        <f t="shared" si="2405"/>
        <v>0</v>
      </c>
      <c r="AB148" s="187">
        <f t="shared" ref="AB148" si="2406">IF($B145=$B139,AB142+IF($F145&lt;&gt;$G145,(AC145+$G147-$G146)/$F145,AC145/$F145),IF($F145&lt;&gt;Y145,(AC145+$G147-$G146)/$F145,AC145/$F145))</f>
        <v>0</v>
      </c>
      <c r="AC148" s="7">
        <f t="shared" ref="AC148:AC149" si="2407">SUM(AD148:AJ148)</f>
        <v>0</v>
      </c>
      <c r="AD148" s="26">
        <f t="shared" ref="AD148:AJ148" si="2408">AD145</f>
        <v>0</v>
      </c>
      <c r="AE148" s="26">
        <f t="shared" si="2408"/>
        <v>0</v>
      </c>
      <c r="AF148" s="26">
        <f t="shared" si="2408"/>
        <v>0</v>
      </c>
      <c r="AG148" s="26">
        <f t="shared" si="2408"/>
        <v>0</v>
      </c>
      <c r="AH148" s="113">
        <f t="shared" si="2408"/>
        <v>0</v>
      </c>
      <c r="AI148" s="29">
        <f t="shared" si="2408"/>
        <v>0</v>
      </c>
      <c r="AJ148" s="23">
        <f t="shared" si="2408"/>
        <v>0</v>
      </c>
      <c r="AK148" s="187">
        <f t="shared" ref="AK148" si="2409">IF($B145=$B139,AK142+IF($F145&lt;&gt;$G145,(AL145+$G147-$G146)/$F145,AL145/$F145),IF($F145&lt;&gt;AH145,(AL145+$G147-$G146)/$F145,AL145/$F145))</f>
        <v>0</v>
      </c>
      <c r="AL148" s="7">
        <f t="shared" ref="AL148:AL149" si="2410">SUM(AM148:AS148)</f>
        <v>0</v>
      </c>
      <c r="AM148" s="26">
        <f t="shared" ref="AM148:AS148" si="2411">AM145</f>
        <v>0</v>
      </c>
      <c r="AN148" s="26">
        <f t="shared" si="2411"/>
        <v>0</v>
      </c>
      <c r="AO148" s="26">
        <f t="shared" si="2411"/>
        <v>0</v>
      </c>
      <c r="AP148" s="26">
        <f t="shared" si="2411"/>
        <v>0</v>
      </c>
      <c r="AQ148" s="113">
        <f t="shared" si="2411"/>
        <v>0</v>
      </c>
      <c r="AR148" s="29">
        <f t="shared" si="2411"/>
        <v>0</v>
      </c>
      <c r="AS148" s="23">
        <f t="shared" si="2411"/>
        <v>0</v>
      </c>
      <c r="AT148" s="187">
        <f t="shared" ref="AT148" si="2412">IF($B145=$B139,AT142+IF($F145&lt;&gt;$G145,(AU145+$G147-$G146)/$F145,AU145/$F145),IF($F145&lt;&gt;AQ145,(AU145+$G147-$G146)/$F145,AU145/$F145))</f>
        <v>0</v>
      </c>
      <c r="AU148" s="7">
        <f t="shared" ref="AU148:AU149" si="2413">SUM(AV148:BB148)</f>
        <v>0</v>
      </c>
      <c r="AV148" s="6">
        <f t="shared" ref="AV148" si="2414">IF(SUM($AM$9:$AS$9)=SUM($AV$9:$BB$9),AV145,IF(AND(SUM($AV$9:$BB$9)&gt;42,SUM($AV$9:$BB$9)&lt;49),AV145,0))</f>
        <v>0</v>
      </c>
      <c r="AW148" s="6">
        <f t="shared" ref="AW148:BB148" si="2415">IF(SUM($AM$9:$AS$9)=SUM($AV$9:$BB$9),AW145,IF(AND(SUM($AV$9:$BB$9)&gt;42,SUM($AV$9:$BB$9)&lt;49),AW145,0))</f>
        <v>0</v>
      </c>
      <c r="AX148" s="6">
        <f t="shared" si="2415"/>
        <v>0</v>
      </c>
      <c r="AY148" s="6">
        <f t="shared" si="2415"/>
        <v>0</v>
      </c>
      <c r="AZ148" s="26">
        <f t="shared" si="2415"/>
        <v>0</v>
      </c>
      <c r="BA148" s="29">
        <f t="shared" si="2415"/>
        <v>0</v>
      </c>
      <c r="BB148" s="23">
        <f t="shared" si="2415"/>
        <v>0</v>
      </c>
    </row>
    <row r="149" spans="1:54" ht="15.75" customHeight="1" x14ac:dyDescent="0.2">
      <c r="A149" s="1">
        <f t="shared" ref="A149:A150" si="2416">A148</f>
        <v>0</v>
      </c>
      <c r="B149" s="313"/>
      <c r="C149" s="314"/>
      <c r="D149" s="314"/>
      <c r="E149" s="314"/>
      <c r="F149" s="31"/>
      <c r="G149" s="183"/>
      <c r="H149" s="123">
        <f t="shared" ref="H149" si="2417">IF($B145=$B139,H143+F149,$F149)</f>
        <v>0</v>
      </c>
      <c r="I149" s="165">
        <f t="shared" si="2356"/>
        <v>0</v>
      </c>
      <c r="J149" s="141">
        <f t="shared" ref="J149" si="2418">IF($H148=0,0,IF($B139=$B145,IF($H150&gt;0,$H150+J143,K145+J143),IF($H150&gt;0,$H150,K145)))</f>
        <v>0</v>
      </c>
      <c r="K149" s="7">
        <f t="shared" si="2401"/>
        <v>0</v>
      </c>
      <c r="L149" s="6"/>
      <c r="M149" s="6"/>
      <c r="N149" s="6"/>
      <c r="O149" s="6"/>
      <c r="P149" s="26"/>
      <c r="Q149" s="29"/>
      <c r="R149" s="23"/>
      <c r="S149" s="141">
        <f t="shared" ref="S149" si="2419">IF($H148=0,0,IF($B139=$B145,IF($H150&gt;0,$H150+S143,T145+S143),IF($H150&gt;0,$H150,T145)))</f>
        <v>0</v>
      </c>
      <c r="T149" s="7">
        <f t="shared" si="2404"/>
        <v>0</v>
      </c>
      <c r="U149" s="6"/>
      <c r="V149" s="6"/>
      <c r="W149" s="6"/>
      <c r="X149" s="6"/>
      <c r="Y149" s="26"/>
      <c r="Z149" s="29"/>
      <c r="AA149" s="23"/>
      <c r="AB149" s="141">
        <f t="shared" ref="AB149" si="2420">IF($H148=0,0,IF($B139=$B145,IF($H150&gt;0,$H150+AB143,AC145+AB143),IF($H150&gt;0,$H150,AC145)))</f>
        <v>0</v>
      </c>
      <c r="AC149" s="7">
        <f t="shared" si="2407"/>
        <v>0</v>
      </c>
      <c r="AD149" s="6"/>
      <c r="AE149" s="6"/>
      <c r="AF149" s="6"/>
      <c r="AG149" s="6"/>
      <c r="AH149" s="26"/>
      <c r="AI149" s="29"/>
      <c r="AJ149" s="23"/>
      <c r="AK149" s="141">
        <f t="shared" ref="AK149" si="2421">IF($H148=0,0,IF($B139=$B145,IF($H150&gt;0,$H150+AK143,AL145+AK143),IF($H150&gt;0,$H150,AL145)))</f>
        <v>0</v>
      </c>
      <c r="AL149" s="7">
        <f t="shared" si="2410"/>
        <v>0</v>
      </c>
      <c r="AM149" s="6"/>
      <c r="AN149" s="6"/>
      <c r="AO149" s="6"/>
      <c r="AP149" s="6"/>
      <c r="AQ149" s="26"/>
      <c r="AR149" s="29"/>
      <c r="AS149" s="23"/>
      <c r="AT149" s="141">
        <f t="shared" ref="AT149" si="2422">IF($H148=0,0,IF($B139=$B145,IF($H150&gt;0,$H150+AT143,AU145+AT143),IF($H150&gt;0,$H150,AU145)))</f>
        <v>0</v>
      </c>
      <c r="AU149" s="7">
        <f t="shared" si="2413"/>
        <v>0</v>
      </c>
      <c r="AV149" s="6"/>
      <c r="AW149" s="6"/>
      <c r="AX149" s="6"/>
      <c r="AY149" s="6"/>
      <c r="AZ149" s="26"/>
      <c r="BA149" s="29"/>
      <c r="BB149" s="23"/>
    </row>
    <row r="150" spans="1:54" ht="18.75" customHeight="1" thickBot="1" x14ac:dyDescent="0.25">
      <c r="A150" s="1">
        <f t="shared" si="2416"/>
        <v>0</v>
      </c>
      <c r="B150" s="323" t="str">
        <f>IF(B145="",Wydruk!$AE$6,IF(J146=0,Wydruk!$AE$7,IF(AND(G146&lt;G147,B145&lt;&gt;$B151),Wydruk!$AE$13,IF(AND($B145=$B139,$B145&lt;&gt;$B151),IF(OR(OR(J150&lt;4,J150&gt;5),OR(S150&lt;4,S150&gt;5),OR(AB150&lt;4,AB150&gt;5),OR(AK150&lt;4,AK150&gt;5),OR(AND(AT150&lt;4,AT150&gt;0),AT150&gt;5)),Wydruk!$AE$8,Wydruk!$AE$9),IF($B145=$B151,IF($F149&lt;&gt;0,Wydruk!$AE$12,Wydruk!$AE$10),IF(OR(OR(J146&lt;4,J146&gt;5),OR(S146&lt;4,S146&gt;5),OR(AB146&lt;4,AB146&gt;5),OR(AK146&lt;4,AK146&gt;5),OR(AND(AT146&lt;4,AT146&gt;0),AT146&gt;5)),Wydruk!$AE$8,Wydruk!$AE$11))))))</f>
        <v>Uzupełnij liczby godzin tygodniowego planu</v>
      </c>
      <c r="C150" s="324"/>
      <c r="D150" s="324"/>
      <c r="E150" s="324"/>
      <c r="F150" s="173">
        <f>listopad!F150</f>
        <v>0</v>
      </c>
      <c r="G150" s="184">
        <f>listopad!G150</f>
        <v>0</v>
      </c>
      <c r="H150" s="191">
        <f t="shared" ref="H150" si="2423">IF(OR($G150=0,$F150=0,$G150="",$F150=""),0,$G150/$F150)</f>
        <v>0</v>
      </c>
      <c r="I150" s="193"/>
      <c r="J150" s="176">
        <f t="shared" ref="J150" si="2424">IF($B139=$B145,IF(L145+L140&gt;0,1,0)+IF(M145+M140&gt;0,1,0)+IF(N145+N140&gt;0,1,0)+IF(O145+O140&gt;0,1,0)+IF(P145+P140&gt;0,1,0)+IF(Q145+Q140&gt;0,1,0)+IF(R145+R140&gt;0,1,0),J146)</f>
        <v>0</v>
      </c>
      <c r="K150" s="133">
        <f t="shared" ref="K150" si="2425">IF(OR($B145=$B151,J150=0,(K146-Q150+O150)&lt;=0),0,(K146-Q150+O150)/J150)</f>
        <v>0</v>
      </c>
      <c r="L150" s="137">
        <f t="shared" ref="L150" si="2426">IF(K150*(7-J147)&lt;=0,0,K150*(7-J147))</f>
        <v>0</v>
      </c>
      <c r="M150" s="311">
        <f t="shared" ref="M150" si="2427">ROUND(IF(OR(K147-K150*(7-J147)+P150&lt;0,$B145=$B151,K150&lt;=0,K147=0),0,IF(K147-K150*(7-J147)+P150&gt;Q150-O150+P150,Q150-O150+P150,K147-K150*(7-J147)+P150)),1)</f>
        <v>0</v>
      </c>
      <c r="N150" s="312"/>
      <c r="O150" s="139">
        <f t="shared" ref="O150" si="2428">IF(OR($B145=$B151,J146=0),0,IF($B145=$B139,J145,$F145))</f>
        <v>0</v>
      </c>
      <c r="P150" s="30">
        <f t="shared" ref="P150" si="2429">IF(OR($B145=$B151,J150=0),0,$G147-$G146)</f>
        <v>0</v>
      </c>
      <c r="Q150" s="134">
        <f t="shared" ref="Q150" si="2430">IF(OR($B145=$B151,J150=0),0,J149)</f>
        <v>0</v>
      </c>
      <c r="R150" s="138">
        <f t="shared" ref="R150" si="2431">IF($B145=$B151,0,K147)</f>
        <v>0</v>
      </c>
      <c r="S150" s="176">
        <f t="shared" ref="S150" si="2432">IF($B139=$B145,IF(U145+U140&gt;0,1,0)+IF(V145+V140&gt;0,1,0)+IF(W145+W140&gt;0,1,0)+IF(X145+X140&gt;0,1,0)+IF(Y145+Y140&gt;0,1,0)+IF(Z145+Z140&gt;0,1,0)+IF(AA145+AA140&gt;0,1,0),S146)</f>
        <v>0</v>
      </c>
      <c r="T150" s="133">
        <f t="shared" ref="T150" si="2433">IF(OR($B145=$B151,S150=0,(T146-Z150+X150)&lt;=0),0,(T146-Z150+X150)/S150)</f>
        <v>0</v>
      </c>
      <c r="U150" s="137">
        <f t="shared" ref="U150" si="2434">IF(T150*(7-S147)&lt;=0,0,T150*(7-S147))</f>
        <v>0</v>
      </c>
      <c r="V150" s="311">
        <f t="shared" ref="V150" si="2435">ROUND(IF(OR(T147-T150*(7-S147)+Y150&lt;0,$B145=$B151,T150&lt;=0,T147=0),0,IF(T147-T150*(7-S147)+Y150&gt;Z150-X150+Y150,Z150-X150+Y150,T147-T150*(7-S147)+Y150)),1)</f>
        <v>0</v>
      </c>
      <c r="W150" s="312"/>
      <c r="X150" s="139">
        <f t="shared" ref="X150" si="2436">IF(OR($B145=$B151,S146=0),0,IF($B145=$B139,S145,$F145))</f>
        <v>0</v>
      </c>
      <c r="Y150" s="30">
        <f t="shared" ref="Y150" si="2437">IF(OR($B145=$B151,S150=0),0,$G147-$G146)</f>
        <v>0</v>
      </c>
      <c r="Z150" s="134">
        <f t="shared" ref="Z150" si="2438">IF(OR($B145=$B151,S150=0),0,S149)</f>
        <v>0</v>
      </c>
      <c r="AA150" s="138">
        <f t="shared" ref="AA150" si="2439">IF($B145=$B151,0,T147)</f>
        <v>0</v>
      </c>
      <c r="AB150" s="176">
        <f t="shared" ref="AB150" si="2440">IF($B139=$B145,IF(AD145+AD140&gt;0,1,0)+IF(AE145+AE140&gt;0,1,0)+IF(AF145+AF140&gt;0,1,0)+IF(AG145+AG140&gt;0,1,0)+IF(AH145+AH140&gt;0,1,0)+IF(AI145+AI140&gt;0,1,0)+IF(AJ145+AJ140&gt;0,1,0),AB146)</f>
        <v>0</v>
      </c>
      <c r="AC150" s="133">
        <f t="shared" ref="AC150" si="2441">IF(OR($B145=$B151,AB150=0,(AC146-AI150+AG150)&lt;=0),0,(AC146-AI150+AG150)/AB150)</f>
        <v>0</v>
      </c>
      <c r="AD150" s="137">
        <f t="shared" ref="AD150" si="2442">IF(AC150*(7-AB147)&lt;=0,0,AC150*(7-AB147))</f>
        <v>0</v>
      </c>
      <c r="AE150" s="311">
        <f t="shared" ref="AE150" si="2443">ROUND(IF(OR(AC147-AC150*(7-AB147)+AH150&lt;0,$B145=$B151,AC150&lt;=0,AC147=0),0,IF(AC147-AC150*(7-AB147)+AH150&gt;AI150-AG150+AH150,AI150-AG150+AH150,AC147-AC150*(7-AB147)+AH150)),1)</f>
        <v>0</v>
      </c>
      <c r="AF150" s="312"/>
      <c r="AG150" s="139">
        <f t="shared" ref="AG150" si="2444">IF(OR($B145=$B151,AB146=0),0,IF($B145=$B139,AB145,$F145))</f>
        <v>0</v>
      </c>
      <c r="AH150" s="30">
        <f t="shared" ref="AH150" si="2445">IF(OR($B145=$B151,AB150=0),0,$G147-$G146)</f>
        <v>0</v>
      </c>
      <c r="AI150" s="134">
        <f t="shared" ref="AI150" si="2446">IF(OR($B145=$B151,AB150=0),0,AB149)</f>
        <v>0</v>
      </c>
      <c r="AJ150" s="138">
        <f t="shared" ref="AJ150" si="2447">IF($B145=$B151,0,AC147)</f>
        <v>0</v>
      </c>
      <c r="AK150" s="176">
        <f t="shared" ref="AK150" si="2448">IF($B139=$B145,IF(AM145+AM140&gt;0,1,0)+IF(AN145+AN140&gt;0,1,0)+IF(AO145+AO140&gt;0,1,0)+IF(AP145+AP140&gt;0,1,0)+IF(AQ145+AQ140&gt;0,1,0)+IF(AR145+AR140&gt;0,1,0)+IF(AS145+AS140&gt;0,1,0),AK146)</f>
        <v>0</v>
      </c>
      <c r="AL150" s="133">
        <f t="shared" ref="AL150" si="2449">IF(OR($B145=$B151,AK150=0,(AL146-AR150+AP150)&lt;=0),0,(AL146-AR150+AP150)/AK150)</f>
        <v>0</v>
      </c>
      <c r="AM150" s="137">
        <f t="shared" ref="AM150" si="2450">IF(AL150*(7-AK147)&lt;=0,0,AL150*(7-AK147))</f>
        <v>0</v>
      </c>
      <c r="AN150" s="311">
        <f t="shared" ref="AN150" si="2451">ROUND(IF(OR(AL147-AL150*(7-AK147)+AQ150&lt;0,$B145=$B151,AL150&lt;=0,AL147=0),0,IF(AL147-AL150*(7-AK147)+AQ150&gt;AR150-AP150+AQ150,AR150-AP150+AQ150,AL147-AL150*(7-AK147)+AQ150)),1)</f>
        <v>0</v>
      </c>
      <c r="AO150" s="312"/>
      <c r="AP150" s="139">
        <f t="shared" ref="AP150" si="2452">IF(OR($B145=$B151,AK146=0),0,IF($B145=$B139,AK145,$F145))</f>
        <v>0</v>
      </c>
      <c r="AQ150" s="30">
        <f t="shared" ref="AQ150" si="2453">IF(OR($B145=$B151,AK150=0),0,$G147-$G146)</f>
        <v>0</v>
      </c>
      <c r="AR150" s="134">
        <f t="shared" ref="AR150" si="2454">IF(OR($B145=$B151,AK150=0),0,AK149)</f>
        <v>0</v>
      </c>
      <c r="AS150" s="138">
        <f t="shared" ref="AS150" si="2455">IF($B145=$B151,0,AL147)</f>
        <v>0</v>
      </c>
      <c r="AT150" s="176">
        <f t="shared" ref="AT150" si="2456">IF($B139=$B145,IF(AV145+AV140&gt;0,1,0)+IF(AW145+AW140&gt;0,1,0)+IF(AX145+AX140&gt;0,1,0)+IF(AY145+AY140&gt;0,1,0)+IF(AZ145+AZ140&gt;0,1,0)+IF(BA145+BA140&gt;0,1,0)+IF(BB145+BB140&gt;0,1,0),AT146)</f>
        <v>0</v>
      </c>
      <c r="AU150" s="133">
        <f t="shared" ref="AU150" si="2457">IF(OR($B145=$B151,AT150=0,(AU146-BA150+AY150)&lt;=0),0,(AU146-BA150+AY150)/AT150)</f>
        <v>0</v>
      </c>
      <c r="AV150" s="137">
        <f t="shared" ref="AV150" si="2458">IF(AU150*(7-AT147)&lt;=0,0,AU150*(7-AT147))</f>
        <v>0</v>
      </c>
      <c r="AW150" s="311">
        <f t="shared" ref="AW150" si="2459">ROUND(IF(OR(AU147-AU150*(7-AT147)+AZ150&lt;0,$B145=$B151,AU150&lt;=0,AU147=0),0,IF(AU147-AU150*(7-AT147)+AZ150&gt;BA150-AY150+AZ150,BA150-AY150+AZ150,AU147-AU150*(7-AT147)+AZ150)),1)</f>
        <v>0</v>
      </c>
      <c r="AX150" s="312"/>
      <c r="AY150" s="139">
        <f t="shared" ref="AY150" si="2460">IF(OR($B145=$B151,AT146=0),0,IF($B145=$B139,AT145,$F145))</f>
        <v>0</v>
      </c>
      <c r="AZ150" s="30">
        <f t="shared" ref="AZ150" si="2461">IF(OR($B145=$B151,AT150=0),0,$G147-$G146)</f>
        <v>0</v>
      </c>
      <c r="BA150" s="134">
        <f t="shared" ref="BA150" si="2462">IF(OR($B145=$B151,AT150=0),0,AT149)</f>
        <v>0</v>
      </c>
      <c r="BB150" s="138">
        <f t="shared" ref="BB150" si="2463">IF($B145=$B151,0,AU147)</f>
        <v>0</v>
      </c>
    </row>
    <row r="151" spans="1:54" ht="15.75" x14ac:dyDescent="0.2">
      <c r="A151" s="1">
        <f t="shared" ref="A151" si="2464">IF(B151="","1. Niewypełnione",B151)</f>
        <v>0</v>
      </c>
      <c r="B151" s="320">
        <f>listopad!B151</f>
        <v>0</v>
      </c>
      <c r="C151" s="321">
        <f>listopad!C151</f>
        <v>0</v>
      </c>
      <c r="D151" s="321">
        <f>listopad!D151</f>
        <v>0</v>
      </c>
      <c r="E151" s="321">
        <f>listopad!E151</f>
        <v>0</v>
      </c>
      <c r="F151" s="177">
        <f>listopad!F151</f>
        <v>18</v>
      </c>
      <c r="G151" s="185">
        <f>listopad!G151</f>
        <v>18</v>
      </c>
      <c r="H151" s="177"/>
      <c r="I151" s="192">
        <f t="shared" ref="I151:I155" si="2465">K151+T151+AC151+AL151+AU151</f>
        <v>0</v>
      </c>
      <c r="J151" s="186">
        <f t="shared" ref="J151" si="2466">IF(OR($B151=$B157,J154=0),0,ROUND((K152+P156)/J154,0))</f>
        <v>0</v>
      </c>
      <c r="K151" s="51">
        <f t="shared" ref="K151:K152" si="2467">SUM(L151:R151)</f>
        <v>0</v>
      </c>
      <c r="L151" s="52">
        <f>listopad!L151</f>
        <v>0</v>
      </c>
      <c r="M151" s="52">
        <f>listopad!M151</f>
        <v>0</v>
      </c>
      <c r="N151" s="52">
        <f>listopad!N151</f>
        <v>0</v>
      </c>
      <c r="O151" s="52">
        <f>listopad!O151</f>
        <v>0</v>
      </c>
      <c r="P151" s="53">
        <f>listopad!P151</f>
        <v>0</v>
      </c>
      <c r="Q151" s="54">
        <f>listopad!Q151</f>
        <v>0</v>
      </c>
      <c r="R151" s="55">
        <f>listopad!R151</f>
        <v>0</v>
      </c>
      <c r="S151" s="188">
        <f t="shared" ref="S151" si="2468">IF(OR($B151=$B157,S154=0),0,ROUND((T152+Y156)/S154,0))</f>
        <v>0</v>
      </c>
      <c r="T151" s="51">
        <f t="shared" ref="T151:T152" si="2469">SUM(U151:AA151)</f>
        <v>0</v>
      </c>
      <c r="U151" s="52">
        <f>listopad!U151</f>
        <v>0</v>
      </c>
      <c r="V151" s="52">
        <f>listopad!V151</f>
        <v>0</v>
      </c>
      <c r="W151" s="52">
        <f>listopad!W151</f>
        <v>0</v>
      </c>
      <c r="X151" s="52">
        <f>listopad!X151</f>
        <v>0</v>
      </c>
      <c r="Y151" s="53">
        <f>listopad!Y151</f>
        <v>0</v>
      </c>
      <c r="Z151" s="54">
        <f>listopad!Z151</f>
        <v>0</v>
      </c>
      <c r="AA151" s="55">
        <f>listopad!AA151</f>
        <v>0</v>
      </c>
      <c r="AB151" s="188">
        <f t="shared" ref="AB151" si="2470">IF(OR($B151=$B157,AB154=0),0,ROUND((AC152+AH156)/AB154,0))</f>
        <v>0</v>
      </c>
      <c r="AC151" s="51">
        <f t="shared" ref="AC151:AC152" si="2471">SUM(AD151:AJ151)</f>
        <v>0</v>
      </c>
      <c r="AD151" s="52">
        <f>listopad!AD151</f>
        <v>0</v>
      </c>
      <c r="AE151" s="52">
        <f>listopad!AE151</f>
        <v>0</v>
      </c>
      <c r="AF151" s="52">
        <f>listopad!AF151</f>
        <v>0</v>
      </c>
      <c r="AG151" s="52">
        <f>listopad!AG151</f>
        <v>0</v>
      </c>
      <c r="AH151" s="53">
        <f>listopad!AH151</f>
        <v>0</v>
      </c>
      <c r="AI151" s="54">
        <f>listopad!AI151</f>
        <v>0</v>
      </c>
      <c r="AJ151" s="55">
        <f>listopad!AJ151</f>
        <v>0</v>
      </c>
      <c r="AK151" s="188">
        <f t="shared" ref="AK151" si="2472">IF(OR($B151=$B157,AK154=0),0,ROUND((AL152+AQ156)/AK154,0))</f>
        <v>0</v>
      </c>
      <c r="AL151" s="51">
        <f t="shared" ref="AL151:AL152" si="2473">SUM(AM151:AS151)</f>
        <v>0</v>
      </c>
      <c r="AM151" s="52">
        <f>listopad!AM151</f>
        <v>0</v>
      </c>
      <c r="AN151" s="52">
        <f>listopad!AN151</f>
        <v>0</v>
      </c>
      <c r="AO151" s="52">
        <f>listopad!AO151</f>
        <v>0</v>
      </c>
      <c r="AP151" s="52">
        <f>listopad!AP151</f>
        <v>0</v>
      </c>
      <c r="AQ151" s="53">
        <f>listopad!AQ151</f>
        <v>0</v>
      </c>
      <c r="AR151" s="54">
        <f>listopad!AR151</f>
        <v>0</v>
      </c>
      <c r="AS151" s="55">
        <f>listopad!AS151</f>
        <v>0</v>
      </c>
      <c r="AT151" s="188">
        <f t="shared" ref="AT151" si="2474">IF(OR($B151=$B157,AT154=0),0,ROUND((AU152+AZ156)/AT154,0))</f>
        <v>0</v>
      </c>
      <c r="AU151" s="51">
        <f t="shared" ref="AU151:AU152" si="2475">SUM(AV151:BB151)</f>
        <v>0</v>
      </c>
      <c r="AV151" s="52">
        <f t="shared" ref="AV151" si="2476">IF(SUM($AM$9:$AS$9)=SUM($AV$9:$BB$9),AM151,IF(AND(SUM($AV$9:$BB$9)&gt;42,SUM($AV$9:$BB$9)&lt;49),AM151,0))</f>
        <v>0</v>
      </c>
      <c r="AW151" s="52">
        <f t="shared" ref="AW151" si="2477">IF(SUM($AM$9:$AS$9)=SUM($AV$9:$BB$9),AN151,IF(AND(SUM($AV$9:$BB$9)&gt;42,SUM($AV$9:$BB$9)&lt;49),AN151,0))</f>
        <v>0</v>
      </c>
      <c r="AX151" s="52">
        <f t="shared" ref="AX151" si="2478">IF(SUM($AM$9:$AS$9)=SUM($AV$9:$BB$9),AO151,IF(AND(SUM($AV$9:$BB$9)&gt;42,SUM($AV$9:$BB$9)&lt;49),AO151,0))</f>
        <v>0</v>
      </c>
      <c r="AY151" s="52">
        <f t="shared" ref="AY151" si="2479">IF(SUM($AM$9:$AS$9)=SUM($AV$9:$BB$9),AP151,IF(AND(SUM($AV$9:$BB$9)&gt;42,SUM($AV$9:$BB$9)&lt;49),AP151,0))</f>
        <v>0</v>
      </c>
      <c r="AZ151" s="53">
        <f t="shared" ref="AZ151" si="2480">IF(SUM($AM$9:$AS$9)=SUM($AV$9:$BB$9),AQ151,IF(AND(SUM($AV$9:$BB$9)&gt;42,SUM($AV$9:$BB$9)&lt;49),AQ151,0))</f>
        <v>0</v>
      </c>
      <c r="BA151" s="54">
        <f t="shared" ref="BA151" si="2481">IF(SUM($AM$9:$AS$9)=SUM($AV$9:$BB$9),AR151,IF(AND(SUM($AV$9:$BB$9)&gt;42,SUM($AV$9:$BB$9)&lt;49),AR151,0))</f>
        <v>0</v>
      </c>
      <c r="BB151" s="55">
        <f t="shared" ref="BB151" si="2482">IF(SUM($AM$9:$AS$9)=SUM($AV$9:$BB$9),AS151,IF(AND(SUM($AV$9:$BB$9)&gt;42,SUM($AV$9:$BB$9)&lt;49),AS151,0))</f>
        <v>0</v>
      </c>
    </row>
    <row r="152" spans="1:54" ht="12.75" hidden="1" customHeight="1" x14ac:dyDescent="0.2">
      <c r="B152" s="93"/>
      <c r="C152" s="94"/>
      <c r="D152" s="95"/>
      <c r="E152" s="115"/>
      <c r="F152" s="140" t="b">
        <f t="shared" ref="F152" si="2483">IF($B145=$B151,OR(F146,G151&lt;F151),G151&lt;F151)</f>
        <v>0</v>
      </c>
      <c r="G152" s="189">
        <f t="shared" ref="G152" si="2484">IF(AND($B145=$B151,$B145&lt;&gt;"",$B145&lt;&gt;0),G151+G146,G151)</f>
        <v>18</v>
      </c>
      <c r="H152" s="120"/>
      <c r="I152" s="165">
        <f t="shared" si="2465"/>
        <v>0</v>
      </c>
      <c r="J152" s="194">
        <f t="shared" ref="J152" si="2485">7-COUNTIF(L151:R151,0)-COUNTIF(L151:R151,"")</f>
        <v>0</v>
      </c>
      <c r="K152" s="22">
        <f t="shared" si="2467"/>
        <v>0</v>
      </c>
      <c r="L152" s="35">
        <f t="shared" ref="L152:R152" si="2486">IF($B145=$B151,L151+L146,L151)</f>
        <v>0</v>
      </c>
      <c r="M152" s="35">
        <f t="shared" si="2486"/>
        <v>0</v>
      </c>
      <c r="N152" s="35">
        <f t="shared" si="2486"/>
        <v>0</v>
      </c>
      <c r="O152" s="35">
        <f t="shared" si="2486"/>
        <v>0</v>
      </c>
      <c r="P152" s="36">
        <f t="shared" si="2486"/>
        <v>0</v>
      </c>
      <c r="Q152" s="37">
        <f t="shared" si="2486"/>
        <v>0</v>
      </c>
      <c r="R152" s="38">
        <f t="shared" si="2486"/>
        <v>0</v>
      </c>
      <c r="S152" s="194">
        <f t="shared" ref="S152" si="2487">7-COUNTIF(U151:AA151,0)-COUNTIF(U151:AA151,"")</f>
        <v>0</v>
      </c>
      <c r="T152" s="22">
        <f t="shared" si="2469"/>
        <v>0</v>
      </c>
      <c r="U152" s="35">
        <f t="shared" ref="U152:AA152" si="2488">IF($B145=$B151,U151+U146,U151)</f>
        <v>0</v>
      </c>
      <c r="V152" s="35">
        <f t="shared" si="2488"/>
        <v>0</v>
      </c>
      <c r="W152" s="35">
        <f t="shared" si="2488"/>
        <v>0</v>
      </c>
      <c r="X152" s="35">
        <f t="shared" si="2488"/>
        <v>0</v>
      </c>
      <c r="Y152" s="36">
        <f t="shared" si="2488"/>
        <v>0</v>
      </c>
      <c r="Z152" s="37">
        <f t="shared" si="2488"/>
        <v>0</v>
      </c>
      <c r="AA152" s="38">
        <f t="shared" si="2488"/>
        <v>0</v>
      </c>
      <c r="AB152" s="194">
        <f t="shared" ref="AB152" si="2489">7-COUNTIF(AD151:AJ151,0)-COUNTIF(AD151:AJ151,"")</f>
        <v>0</v>
      </c>
      <c r="AC152" s="22">
        <f t="shared" si="2471"/>
        <v>0</v>
      </c>
      <c r="AD152" s="35">
        <f t="shared" ref="AD152:AJ152" si="2490">IF($B145=$B151,AD151+AD146,AD151)</f>
        <v>0</v>
      </c>
      <c r="AE152" s="35">
        <f t="shared" si="2490"/>
        <v>0</v>
      </c>
      <c r="AF152" s="35">
        <f t="shared" si="2490"/>
        <v>0</v>
      </c>
      <c r="AG152" s="35">
        <f t="shared" si="2490"/>
        <v>0</v>
      </c>
      <c r="AH152" s="36">
        <f t="shared" si="2490"/>
        <v>0</v>
      </c>
      <c r="AI152" s="37">
        <f t="shared" si="2490"/>
        <v>0</v>
      </c>
      <c r="AJ152" s="38">
        <f t="shared" si="2490"/>
        <v>0</v>
      </c>
      <c r="AK152" s="194">
        <f t="shared" ref="AK152" si="2491">7-COUNTIF(AM151:AS151,0)-COUNTIF(AM151:AS151,"")</f>
        <v>0</v>
      </c>
      <c r="AL152" s="22">
        <f t="shared" si="2473"/>
        <v>0</v>
      </c>
      <c r="AM152" s="35">
        <f t="shared" ref="AM152:AS152" si="2492">IF($B145=$B151,AM151+AM146,AM151)</f>
        <v>0</v>
      </c>
      <c r="AN152" s="35">
        <f t="shared" si="2492"/>
        <v>0</v>
      </c>
      <c r="AO152" s="35">
        <f t="shared" si="2492"/>
        <v>0</v>
      </c>
      <c r="AP152" s="35">
        <f t="shared" si="2492"/>
        <v>0</v>
      </c>
      <c r="AQ152" s="36">
        <f t="shared" si="2492"/>
        <v>0</v>
      </c>
      <c r="AR152" s="37">
        <f t="shared" si="2492"/>
        <v>0</v>
      </c>
      <c r="AS152" s="38">
        <f t="shared" si="2492"/>
        <v>0</v>
      </c>
      <c r="AT152" s="194">
        <f t="shared" ref="AT152" si="2493">7-COUNTIF(AV151:BB151,0)-COUNTIF(AV151:BB151,"")</f>
        <v>0</v>
      </c>
      <c r="AU152" s="22">
        <f t="shared" si="2475"/>
        <v>0</v>
      </c>
      <c r="AV152" s="35">
        <f t="shared" ref="AV152:BB152" si="2494">IF($B145=$B151,AV151+AV146,AV151)</f>
        <v>0</v>
      </c>
      <c r="AW152" s="35">
        <f t="shared" si="2494"/>
        <v>0</v>
      </c>
      <c r="AX152" s="35">
        <f t="shared" si="2494"/>
        <v>0</v>
      </c>
      <c r="AY152" s="35">
        <f t="shared" si="2494"/>
        <v>0</v>
      </c>
      <c r="AZ152" s="36">
        <f t="shared" si="2494"/>
        <v>0</v>
      </c>
      <c r="BA152" s="37">
        <f t="shared" si="2494"/>
        <v>0</v>
      </c>
      <c r="BB152" s="38">
        <f t="shared" si="2494"/>
        <v>0</v>
      </c>
    </row>
    <row r="153" spans="1:54" ht="15" hidden="1" customHeight="1" x14ac:dyDescent="0.2">
      <c r="B153" s="116"/>
      <c r="C153" s="117"/>
      <c r="D153" s="118"/>
      <c r="E153" s="119"/>
      <c r="F153" s="92"/>
      <c r="G153" s="190">
        <f t="shared" ref="G153" si="2495">IF(AND($B145=$B151,$B145&lt;&gt;"",$B145&lt;&gt;0),F151+G147,F151)</f>
        <v>18</v>
      </c>
      <c r="H153" s="121"/>
      <c r="I153" s="165">
        <f t="shared" si="2465"/>
        <v>0</v>
      </c>
      <c r="J153" s="195">
        <f t="shared" ref="J153" si="2496">IF($B151=$B145,COUNTIF(L153:R153,0),COUNTIF(L154:R154,0)+COUNTIF(L154:R154,""))</f>
        <v>7</v>
      </c>
      <c r="K153" s="39">
        <f t="shared" ref="K153:R153" si="2497">IF($B145=$B151,K154+K147,K154)</f>
        <v>0</v>
      </c>
      <c r="L153" s="40">
        <f t="shared" si="2497"/>
        <v>0</v>
      </c>
      <c r="M153" s="40">
        <f t="shared" si="2497"/>
        <v>0</v>
      </c>
      <c r="N153" s="40">
        <f t="shared" si="2497"/>
        <v>0</v>
      </c>
      <c r="O153" s="40">
        <f t="shared" si="2497"/>
        <v>0</v>
      </c>
      <c r="P153" s="41">
        <f t="shared" si="2497"/>
        <v>0</v>
      </c>
      <c r="Q153" s="42">
        <f t="shared" si="2497"/>
        <v>0</v>
      </c>
      <c r="R153" s="43">
        <f t="shared" si="2497"/>
        <v>0</v>
      </c>
      <c r="S153" s="195">
        <f t="shared" ref="S153" si="2498">IF($B151=$B145,COUNTIF(U153:AA153,0),COUNTIF(U154:AA154,0)+COUNTIF(U154:AA154,""))</f>
        <v>7</v>
      </c>
      <c r="T153" s="39">
        <f t="shared" ref="T153:AA153" si="2499">IF($B145=$B151,T154+T147,T154)</f>
        <v>0</v>
      </c>
      <c r="U153" s="40">
        <f t="shared" si="2499"/>
        <v>0</v>
      </c>
      <c r="V153" s="40">
        <f t="shared" si="2499"/>
        <v>0</v>
      </c>
      <c r="W153" s="40">
        <f t="shared" si="2499"/>
        <v>0</v>
      </c>
      <c r="X153" s="40">
        <f t="shared" si="2499"/>
        <v>0</v>
      </c>
      <c r="Y153" s="41">
        <f t="shared" si="2499"/>
        <v>0</v>
      </c>
      <c r="Z153" s="42">
        <f t="shared" si="2499"/>
        <v>0</v>
      </c>
      <c r="AA153" s="43">
        <f t="shared" si="2499"/>
        <v>0</v>
      </c>
      <c r="AB153" s="195">
        <f t="shared" ref="AB153" si="2500">IF($B151=$B145,COUNTIF(AD153:AJ153,0),COUNTIF(AD154:AJ154,0)+COUNTIF(AD154:AJ154,""))</f>
        <v>7</v>
      </c>
      <c r="AC153" s="39">
        <f t="shared" ref="AC153:AJ153" si="2501">IF($B145=$B151,AC154+AC147,AC154)</f>
        <v>0</v>
      </c>
      <c r="AD153" s="40">
        <f t="shared" si="2501"/>
        <v>0</v>
      </c>
      <c r="AE153" s="40">
        <f t="shared" si="2501"/>
        <v>0</v>
      </c>
      <c r="AF153" s="40">
        <f t="shared" si="2501"/>
        <v>0</v>
      </c>
      <c r="AG153" s="40">
        <f t="shared" si="2501"/>
        <v>0</v>
      </c>
      <c r="AH153" s="41">
        <f t="shared" si="2501"/>
        <v>0</v>
      </c>
      <c r="AI153" s="42">
        <f t="shared" si="2501"/>
        <v>0</v>
      </c>
      <c r="AJ153" s="43">
        <f t="shared" si="2501"/>
        <v>0</v>
      </c>
      <c r="AK153" s="195">
        <f t="shared" ref="AK153" si="2502">IF($B151=$B145,COUNTIF(AM153:AS153,0),COUNTIF(AM154:AS154,0)+COUNTIF(AM154:AS154,""))</f>
        <v>7</v>
      </c>
      <c r="AL153" s="39">
        <f t="shared" ref="AL153:AS153" si="2503">IF($B145=$B151,AL154+AL147,AL154)</f>
        <v>0</v>
      </c>
      <c r="AM153" s="40">
        <f t="shared" si="2503"/>
        <v>0</v>
      </c>
      <c r="AN153" s="40">
        <f t="shared" si="2503"/>
        <v>0</v>
      </c>
      <c r="AO153" s="40">
        <f t="shared" si="2503"/>
        <v>0</v>
      </c>
      <c r="AP153" s="40">
        <f t="shared" si="2503"/>
        <v>0</v>
      </c>
      <c r="AQ153" s="41">
        <f t="shared" si="2503"/>
        <v>0</v>
      </c>
      <c r="AR153" s="42">
        <f t="shared" si="2503"/>
        <v>0</v>
      </c>
      <c r="AS153" s="43">
        <f t="shared" si="2503"/>
        <v>0</v>
      </c>
      <c r="AT153" s="195">
        <f t="shared" ref="AT153" si="2504">IF($B151=$B145,COUNTIF(AV153:BB153,0),COUNTIF(AV154:BB154,0)+COUNTIF(AV154:BB154,""))</f>
        <v>7</v>
      </c>
      <c r="AU153" s="39">
        <f t="shared" ref="AU153:BB153" si="2505">IF($B145=$B151,AU154+AU147,AU154)</f>
        <v>0</v>
      </c>
      <c r="AV153" s="40">
        <f t="shared" si="2505"/>
        <v>0</v>
      </c>
      <c r="AW153" s="40">
        <f t="shared" si="2505"/>
        <v>0</v>
      </c>
      <c r="AX153" s="40">
        <f t="shared" si="2505"/>
        <v>0</v>
      </c>
      <c r="AY153" s="40">
        <f t="shared" si="2505"/>
        <v>0</v>
      </c>
      <c r="AZ153" s="41">
        <f t="shared" si="2505"/>
        <v>0</v>
      </c>
      <c r="BA153" s="42">
        <f t="shared" si="2505"/>
        <v>0</v>
      </c>
      <c r="BB153" s="43">
        <f t="shared" si="2505"/>
        <v>0</v>
      </c>
    </row>
    <row r="154" spans="1:54" ht="15.75" customHeight="1" x14ac:dyDescent="0.2">
      <c r="A154" s="1">
        <f t="shared" ref="A154" si="2506">A151</f>
        <v>0</v>
      </c>
      <c r="B154" s="313">
        <f t="shared" ref="B154" si="2507">B148+1</f>
        <v>23</v>
      </c>
      <c r="C154" s="314"/>
      <c r="D154" s="314"/>
      <c r="E154" s="314"/>
      <c r="F154" s="31"/>
      <c r="G154" s="183"/>
      <c r="H154" s="122">
        <f t="shared" ref="H154" si="2508">5-COUNTIF(AU151,0)-COUNTIF(AL151,0)-COUNTIF(AC151,0)-COUNTIF(T151,0)-COUNTIF(K151,0)</f>
        <v>0</v>
      </c>
      <c r="I154" s="165">
        <f t="shared" si="2465"/>
        <v>0</v>
      </c>
      <c r="J154" s="187">
        <f t="shared" ref="J154" si="2509">IF($B151=$B145,J148+IF($F151&lt;&gt;$G151,(K151+$G153-$G152)/$F151,K151/$F151),IF($F151&lt;&gt;G151,(K151+$G153-$G152)/$F151,K151/$F151))</f>
        <v>0</v>
      </c>
      <c r="K154" s="7">
        <f t="shared" ref="K154:K155" si="2510">SUM(L154:R154)</f>
        <v>0</v>
      </c>
      <c r="L154" s="26">
        <f t="shared" ref="L154:R154" si="2511">L151</f>
        <v>0</v>
      </c>
      <c r="M154" s="26">
        <f t="shared" si="2511"/>
        <v>0</v>
      </c>
      <c r="N154" s="26">
        <f t="shared" si="2511"/>
        <v>0</v>
      </c>
      <c r="O154" s="26">
        <f t="shared" si="2511"/>
        <v>0</v>
      </c>
      <c r="P154" s="26">
        <f t="shared" si="2511"/>
        <v>0</v>
      </c>
      <c r="Q154" s="29">
        <f t="shared" si="2511"/>
        <v>0</v>
      </c>
      <c r="R154" s="23">
        <f t="shared" si="2511"/>
        <v>0</v>
      </c>
      <c r="S154" s="187">
        <f t="shared" ref="S154" si="2512">IF($B151=$B145,S148+IF($F151&lt;&gt;$G151,(T151+$G153-$G152)/$F151,T151/$F151),IF($F151&lt;&gt;P151,(T151+$G153-$G152)/$F151,T151/$F151))</f>
        <v>0</v>
      </c>
      <c r="T154" s="7">
        <f t="shared" ref="T154:T155" si="2513">SUM(U154:AA154)</f>
        <v>0</v>
      </c>
      <c r="U154" s="26">
        <f t="shared" ref="U154:AA154" si="2514">U151</f>
        <v>0</v>
      </c>
      <c r="V154" s="26">
        <f t="shared" si="2514"/>
        <v>0</v>
      </c>
      <c r="W154" s="26">
        <f t="shared" si="2514"/>
        <v>0</v>
      </c>
      <c r="X154" s="26">
        <f t="shared" si="2514"/>
        <v>0</v>
      </c>
      <c r="Y154" s="113">
        <f t="shared" si="2514"/>
        <v>0</v>
      </c>
      <c r="Z154" s="29">
        <f t="shared" si="2514"/>
        <v>0</v>
      </c>
      <c r="AA154" s="23">
        <f t="shared" si="2514"/>
        <v>0</v>
      </c>
      <c r="AB154" s="187">
        <f t="shared" ref="AB154" si="2515">IF($B151=$B145,AB148+IF($F151&lt;&gt;$G151,(AC151+$G153-$G152)/$F151,AC151/$F151),IF($F151&lt;&gt;Y151,(AC151+$G153-$G152)/$F151,AC151/$F151))</f>
        <v>0</v>
      </c>
      <c r="AC154" s="7">
        <f t="shared" ref="AC154:AC155" si="2516">SUM(AD154:AJ154)</f>
        <v>0</v>
      </c>
      <c r="AD154" s="26">
        <f t="shared" ref="AD154:AJ154" si="2517">AD151</f>
        <v>0</v>
      </c>
      <c r="AE154" s="26">
        <f t="shared" si="2517"/>
        <v>0</v>
      </c>
      <c r="AF154" s="26">
        <f t="shared" si="2517"/>
        <v>0</v>
      </c>
      <c r="AG154" s="26">
        <f t="shared" si="2517"/>
        <v>0</v>
      </c>
      <c r="AH154" s="113">
        <f t="shared" si="2517"/>
        <v>0</v>
      </c>
      <c r="AI154" s="29">
        <f t="shared" si="2517"/>
        <v>0</v>
      </c>
      <c r="AJ154" s="23">
        <f t="shared" si="2517"/>
        <v>0</v>
      </c>
      <c r="AK154" s="187">
        <f t="shared" ref="AK154" si="2518">IF($B151=$B145,AK148+IF($F151&lt;&gt;$G151,(AL151+$G153-$G152)/$F151,AL151/$F151),IF($F151&lt;&gt;AH151,(AL151+$G153-$G152)/$F151,AL151/$F151))</f>
        <v>0</v>
      </c>
      <c r="AL154" s="7">
        <f t="shared" ref="AL154:AL155" si="2519">SUM(AM154:AS154)</f>
        <v>0</v>
      </c>
      <c r="AM154" s="26">
        <f t="shared" ref="AM154:AS154" si="2520">AM151</f>
        <v>0</v>
      </c>
      <c r="AN154" s="26">
        <f t="shared" si="2520"/>
        <v>0</v>
      </c>
      <c r="AO154" s="26">
        <f t="shared" si="2520"/>
        <v>0</v>
      </c>
      <c r="AP154" s="26">
        <f t="shared" si="2520"/>
        <v>0</v>
      </c>
      <c r="AQ154" s="113">
        <f t="shared" si="2520"/>
        <v>0</v>
      </c>
      <c r="AR154" s="29">
        <f t="shared" si="2520"/>
        <v>0</v>
      </c>
      <c r="AS154" s="23">
        <f t="shared" si="2520"/>
        <v>0</v>
      </c>
      <c r="AT154" s="187">
        <f t="shared" ref="AT154" si="2521">IF($B151=$B145,AT148+IF($F151&lt;&gt;$G151,(AU151+$G153-$G152)/$F151,AU151/$F151),IF($F151&lt;&gt;AQ151,(AU151+$G153-$G152)/$F151,AU151/$F151))</f>
        <v>0</v>
      </c>
      <c r="AU154" s="7">
        <f t="shared" ref="AU154:AU155" si="2522">SUM(AV154:BB154)</f>
        <v>0</v>
      </c>
      <c r="AV154" s="6">
        <f t="shared" ref="AV154" si="2523">IF(SUM($AM$9:$AS$9)=SUM($AV$9:$BB$9),AV151,IF(AND(SUM($AV$9:$BB$9)&gt;42,SUM($AV$9:$BB$9)&lt;49),AV151,0))</f>
        <v>0</v>
      </c>
      <c r="AW154" s="6">
        <f t="shared" ref="AW154:BB154" si="2524">IF(SUM($AM$9:$AS$9)=SUM($AV$9:$BB$9),AW151,IF(AND(SUM($AV$9:$BB$9)&gt;42,SUM($AV$9:$BB$9)&lt;49),AW151,0))</f>
        <v>0</v>
      </c>
      <c r="AX154" s="6">
        <f t="shared" si="2524"/>
        <v>0</v>
      </c>
      <c r="AY154" s="6">
        <f t="shared" si="2524"/>
        <v>0</v>
      </c>
      <c r="AZ154" s="26">
        <f t="shared" si="2524"/>
        <v>0</v>
      </c>
      <c r="BA154" s="29">
        <f t="shared" si="2524"/>
        <v>0</v>
      </c>
      <c r="BB154" s="23">
        <f t="shared" si="2524"/>
        <v>0</v>
      </c>
    </row>
    <row r="155" spans="1:54" ht="15.75" customHeight="1" x14ac:dyDescent="0.2">
      <c r="A155" s="1">
        <f t="shared" ref="A155:A156" si="2525">A154</f>
        <v>0</v>
      </c>
      <c r="B155" s="313"/>
      <c r="C155" s="314"/>
      <c r="D155" s="314"/>
      <c r="E155" s="314"/>
      <c r="F155" s="31"/>
      <c r="G155" s="183"/>
      <c r="H155" s="123">
        <f t="shared" ref="H155" si="2526">IF($B151=$B145,H149+F155,$F155)</f>
        <v>0</v>
      </c>
      <c r="I155" s="165">
        <f t="shared" si="2465"/>
        <v>0</v>
      </c>
      <c r="J155" s="141">
        <f t="shared" ref="J155" si="2527">IF($H154=0,0,IF($B145=$B151,IF($H156&gt;0,$H156+J149,K151+J149),IF($H156&gt;0,$H156,K151)))</f>
        <v>0</v>
      </c>
      <c r="K155" s="7">
        <f t="shared" si="2510"/>
        <v>0</v>
      </c>
      <c r="L155" s="6"/>
      <c r="M155" s="6"/>
      <c r="N155" s="6"/>
      <c r="O155" s="6"/>
      <c r="P155" s="26"/>
      <c r="Q155" s="29"/>
      <c r="R155" s="23"/>
      <c r="S155" s="141">
        <f t="shared" ref="S155" si="2528">IF($H154=0,0,IF($B145=$B151,IF($H156&gt;0,$H156+S149,T151+S149),IF($H156&gt;0,$H156,T151)))</f>
        <v>0</v>
      </c>
      <c r="T155" s="7">
        <f t="shared" si="2513"/>
        <v>0</v>
      </c>
      <c r="U155" s="6"/>
      <c r="V155" s="6"/>
      <c r="W155" s="6"/>
      <c r="X155" s="6"/>
      <c r="Y155" s="26"/>
      <c r="Z155" s="29"/>
      <c r="AA155" s="23"/>
      <c r="AB155" s="141">
        <f t="shared" ref="AB155" si="2529">IF($H154=0,0,IF($B145=$B151,IF($H156&gt;0,$H156+AB149,AC151+AB149),IF($H156&gt;0,$H156,AC151)))</f>
        <v>0</v>
      </c>
      <c r="AC155" s="7">
        <f t="shared" si="2516"/>
        <v>0</v>
      </c>
      <c r="AD155" s="6"/>
      <c r="AE155" s="6"/>
      <c r="AF155" s="6"/>
      <c r="AG155" s="6"/>
      <c r="AH155" s="26"/>
      <c r="AI155" s="29"/>
      <c r="AJ155" s="23"/>
      <c r="AK155" s="141">
        <f t="shared" ref="AK155" si="2530">IF($H154=0,0,IF($B145=$B151,IF($H156&gt;0,$H156+AK149,AL151+AK149),IF($H156&gt;0,$H156,AL151)))</f>
        <v>0</v>
      </c>
      <c r="AL155" s="7">
        <f t="shared" si="2519"/>
        <v>0</v>
      </c>
      <c r="AM155" s="6"/>
      <c r="AN155" s="6"/>
      <c r="AO155" s="6"/>
      <c r="AP155" s="6"/>
      <c r="AQ155" s="26"/>
      <c r="AR155" s="29"/>
      <c r="AS155" s="23"/>
      <c r="AT155" s="141">
        <f t="shared" ref="AT155" si="2531">IF($H154=0,0,IF($B145=$B151,IF($H156&gt;0,$H156+AT149,AU151+AT149),IF($H156&gt;0,$H156,AU151)))</f>
        <v>0</v>
      </c>
      <c r="AU155" s="7">
        <f t="shared" si="2522"/>
        <v>0</v>
      </c>
      <c r="AV155" s="6"/>
      <c r="AW155" s="6"/>
      <c r="AX155" s="6"/>
      <c r="AY155" s="6"/>
      <c r="AZ155" s="26"/>
      <c r="BA155" s="29"/>
      <c r="BB155" s="23"/>
    </row>
    <row r="156" spans="1:54" ht="18.75" customHeight="1" thickBot="1" x14ac:dyDescent="0.25">
      <c r="A156" s="1">
        <f t="shared" si="2525"/>
        <v>0</v>
      </c>
      <c r="B156" s="323" t="str">
        <f>IF(B151="",Wydruk!$AE$6,IF(J152=0,Wydruk!$AE$7,IF(AND(G152&lt;G153,B151&lt;&gt;$B157),Wydruk!$AE$13,IF(AND($B151=$B145,$B151&lt;&gt;$B157),IF(OR(OR(J156&lt;4,J156&gt;5),OR(S156&lt;4,S156&gt;5),OR(AB156&lt;4,AB156&gt;5),OR(AK156&lt;4,AK156&gt;5),OR(AND(AT156&lt;4,AT156&gt;0),AT156&gt;5)),Wydruk!$AE$8,Wydruk!$AE$9),IF($B151=$B157,IF($F155&lt;&gt;0,Wydruk!$AE$12,Wydruk!$AE$10),IF(OR(OR(J152&lt;4,J152&gt;5),OR(S152&lt;4,S152&gt;5),OR(AB152&lt;4,AB152&gt;5),OR(AK152&lt;4,AK152&gt;5),OR(AND(AT152&lt;4,AT152&gt;0),AT152&gt;5)),Wydruk!$AE$8,Wydruk!$AE$11))))))</f>
        <v>Uzupełnij liczby godzin tygodniowego planu</v>
      </c>
      <c r="C156" s="324"/>
      <c r="D156" s="324"/>
      <c r="E156" s="324"/>
      <c r="F156" s="173">
        <f>listopad!F156</f>
        <v>0</v>
      </c>
      <c r="G156" s="184">
        <f>listopad!G156</f>
        <v>0</v>
      </c>
      <c r="H156" s="191">
        <f t="shared" ref="H156" si="2532">IF(OR($G156=0,$F156=0,$G156="",$F156=""),0,$G156/$F156)</f>
        <v>0</v>
      </c>
      <c r="I156" s="193"/>
      <c r="J156" s="176">
        <f t="shared" ref="J156" si="2533">IF($B145=$B151,IF(L151+L146&gt;0,1,0)+IF(M151+M146&gt;0,1,0)+IF(N151+N146&gt;0,1,0)+IF(O151+O146&gt;0,1,0)+IF(P151+P146&gt;0,1,0)+IF(Q151+Q146&gt;0,1,0)+IF(R151+R146&gt;0,1,0),J152)</f>
        <v>0</v>
      </c>
      <c r="K156" s="133">
        <f t="shared" ref="K156" si="2534">IF(OR($B151=$B157,J156=0,(K152-Q156+O156)&lt;=0),0,(K152-Q156+O156)/J156)</f>
        <v>0</v>
      </c>
      <c r="L156" s="137">
        <f t="shared" ref="L156" si="2535">IF(K156*(7-J153)&lt;=0,0,K156*(7-J153))</f>
        <v>0</v>
      </c>
      <c r="M156" s="311">
        <f t="shared" ref="M156" si="2536">ROUND(IF(OR(K153-K156*(7-J153)+P156&lt;0,$B151=$B157,K156&lt;=0,K153=0),0,IF(K153-K156*(7-J153)+P156&gt;Q156-O156+P156,Q156-O156+P156,K153-K156*(7-J153)+P156)),1)</f>
        <v>0</v>
      </c>
      <c r="N156" s="312"/>
      <c r="O156" s="139">
        <f t="shared" ref="O156" si="2537">IF(OR($B151=$B157,J152=0),0,IF($B151=$B145,J151,$F151))</f>
        <v>0</v>
      </c>
      <c r="P156" s="30">
        <f t="shared" ref="P156" si="2538">IF(OR($B151=$B157,J156=0),0,$G153-$G152)</f>
        <v>0</v>
      </c>
      <c r="Q156" s="134">
        <f t="shared" ref="Q156" si="2539">IF(OR($B151=$B157,J156=0),0,J155)</f>
        <v>0</v>
      </c>
      <c r="R156" s="138">
        <f t="shared" ref="R156" si="2540">IF($B151=$B157,0,K153)</f>
        <v>0</v>
      </c>
      <c r="S156" s="176">
        <f t="shared" ref="S156" si="2541">IF($B145=$B151,IF(U151+U146&gt;0,1,0)+IF(V151+V146&gt;0,1,0)+IF(W151+W146&gt;0,1,0)+IF(X151+X146&gt;0,1,0)+IF(Y151+Y146&gt;0,1,0)+IF(Z151+Z146&gt;0,1,0)+IF(AA151+AA146&gt;0,1,0),S152)</f>
        <v>0</v>
      </c>
      <c r="T156" s="133">
        <f t="shared" ref="T156" si="2542">IF(OR($B151=$B157,S156=0,(T152-Z156+X156)&lt;=0),0,(T152-Z156+X156)/S156)</f>
        <v>0</v>
      </c>
      <c r="U156" s="137">
        <f t="shared" ref="U156" si="2543">IF(T156*(7-S153)&lt;=0,0,T156*(7-S153))</f>
        <v>0</v>
      </c>
      <c r="V156" s="311">
        <f t="shared" ref="V156" si="2544">ROUND(IF(OR(T153-T156*(7-S153)+Y156&lt;0,$B151=$B157,T156&lt;=0,T153=0),0,IF(T153-T156*(7-S153)+Y156&gt;Z156-X156+Y156,Z156-X156+Y156,T153-T156*(7-S153)+Y156)),1)</f>
        <v>0</v>
      </c>
      <c r="W156" s="312"/>
      <c r="X156" s="139">
        <f t="shared" ref="X156" si="2545">IF(OR($B151=$B157,S152=0),0,IF($B151=$B145,S151,$F151))</f>
        <v>0</v>
      </c>
      <c r="Y156" s="30">
        <f t="shared" ref="Y156" si="2546">IF(OR($B151=$B157,S156=0),0,$G153-$G152)</f>
        <v>0</v>
      </c>
      <c r="Z156" s="134">
        <f t="shared" ref="Z156" si="2547">IF(OR($B151=$B157,S156=0),0,S155)</f>
        <v>0</v>
      </c>
      <c r="AA156" s="138">
        <f t="shared" ref="AA156" si="2548">IF($B151=$B157,0,T153)</f>
        <v>0</v>
      </c>
      <c r="AB156" s="176">
        <f t="shared" ref="AB156" si="2549">IF($B145=$B151,IF(AD151+AD146&gt;0,1,0)+IF(AE151+AE146&gt;0,1,0)+IF(AF151+AF146&gt;0,1,0)+IF(AG151+AG146&gt;0,1,0)+IF(AH151+AH146&gt;0,1,0)+IF(AI151+AI146&gt;0,1,0)+IF(AJ151+AJ146&gt;0,1,0),AB152)</f>
        <v>0</v>
      </c>
      <c r="AC156" s="133">
        <f t="shared" ref="AC156" si="2550">IF(OR($B151=$B157,AB156=0,(AC152-AI156+AG156)&lt;=0),0,(AC152-AI156+AG156)/AB156)</f>
        <v>0</v>
      </c>
      <c r="AD156" s="137">
        <f t="shared" ref="AD156" si="2551">IF(AC156*(7-AB153)&lt;=0,0,AC156*(7-AB153))</f>
        <v>0</v>
      </c>
      <c r="AE156" s="311">
        <f t="shared" ref="AE156" si="2552">ROUND(IF(OR(AC153-AC156*(7-AB153)+AH156&lt;0,$B151=$B157,AC156&lt;=0,AC153=0),0,IF(AC153-AC156*(7-AB153)+AH156&gt;AI156-AG156+AH156,AI156-AG156+AH156,AC153-AC156*(7-AB153)+AH156)),1)</f>
        <v>0</v>
      </c>
      <c r="AF156" s="312"/>
      <c r="AG156" s="139">
        <f t="shared" ref="AG156" si="2553">IF(OR($B151=$B157,AB152=0),0,IF($B151=$B145,AB151,$F151))</f>
        <v>0</v>
      </c>
      <c r="AH156" s="30">
        <f t="shared" ref="AH156" si="2554">IF(OR($B151=$B157,AB156=0),0,$G153-$G152)</f>
        <v>0</v>
      </c>
      <c r="AI156" s="134">
        <f t="shared" ref="AI156" si="2555">IF(OR($B151=$B157,AB156=0),0,AB155)</f>
        <v>0</v>
      </c>
      <c r="AJ156" s="138">
        <f t="shared" ref="AJ156" si="2556">IF($B151=$B157,0,AC153)</f>
        <v>0</v>
      </c>
      <c r="AK156" s="176">
        <f t="shared" ref="AK156" si="2557">IF($B145=$B151,IF(AM151+AM146&gt;0,1,0)+IF(AN151+AN146&gt;0,1,0)+IF(AO151+AO146&gt;0,1,0)+IF(AP151+AP146&gt;0,1,0)+IF(AQ151+AQ146&gt;0,1,0)+IF(AR151+AR146&gt;0,1,0)+IF(AS151+AS146&gt;0,1,0),AK152)</f>
        <v>0</v>
      </c>
      <c r="AL156" s="133">
        <f t="shared" ref="AL156" si="2558">IF(OR($B151=$B157,AK156=0,(AL152-AR156+AP156)&lt;=0),0,(AL152-AR156+AP156)/AK156)</f>
        <v>0</v>
      </c>
      <c r="AM156" s="137">
        <f t="shared" ref="AM156" si="2559">IF(AL156*(7-AK153)&lt;=0,0,AL156*(7-AK153))</f>
        <v>0</v>
      </c>
      <c r="AN156" s="311">
        <f t="shared" ref="AN156" si="2560">ROUND(IF(OR(AL153-AL156*(7-AK153)+AQ156&lt;0,$B151=$B157,AL156&lt;=0,AL153=0),0,IF(AL153-AL156*(7-AK153)+AQ156&gt;AR156-AP156+AQ156,AR156-AP156+AQ156,AL153-AL156*(7-AK153)+AQ156)),1)</f>
        <v>0</v>
      </c>
      <c r="AO156" s="312"/>
      <c r="AP156" s="139">
        <f t="shared" ref="AP156" si="2561">IF(OR($B151=$B157,AK152=0),0,IF($B151=$B145,AK151,$F151))</f>
        <v>0</v>
      </c>
      <c r="AQ156" s="30">
        <f t="shared" ref="AQ156" si="2562">IF(OR($B151=$B157,AK156=0),0,$G153-$G152)</f>
        <v>0</v>
      </c>
      <c r="AR156" s="134">
        <f t="shared" ref="AR156" si="2563">IF(OR($B151=$B157,AK156=0),0,AK155)</f>
        <v>0</v>
      </c>
      <c r="AS156" s="138">
        <f t="shared" ref="AS156" si="2564">IF($B151=$B157,0,AL153)</f>
        <v>0</v>
      </c>
      <c r="AT156" s="176">
        <f t="shared" ref="AT156" si="2565">IF($B145=$B151,IF(AV151+AV146&gt;0,1,0)+IF(AW151+AW146&gt;0,1,0)+IF(AX151+AX146&gt;0,1,0)+IF(AY151+AY146&gt;0,1,0)+IF(AZ151+AZ146&gt;0,1,0)+IF(BA151+BA146&gt;0,1,0)+IF(BB151+BB146&gt;0,1,0),AT152)</f>
        <v>0</v>
      </c>
      <c r="AU156" s="133">
        <f t="shared" ref="AU156" si="2566">IF(OR($B151=$B157,AT156=0,(AU152-BA156+AY156)&lt;=0),0,(AU152-BA156+AY156)/AT156)</f>
        <v>0</v>
      </c>
      <c r="AV156" s="137">
        <f t="shared" ref="AV156" si="2567">IF(AU156*(7-AT153)&lt;=0,0,AU156*(7-AT153))</f>
        <v>0</v>
      </c>
      <c r="AW156" s="311">
        <f t="shared" ref="AW156" si="2568">ROUND(IF(OR(AU153-AU156*(7-AT153)+AZ156&lt;0,$B151=$B157,AU156&lt;=0,AU153=0),0,IF(AU153-AU156*(7-AT153)+AZ156&gt;BA156-AY156+AZ156,BA156-AY156+AZ156,AU153-AU156*(7-AT153)+AZ156)),1)</f>
        <v>0</v>
      </c>
      <c r="AX156" s="312"/>
      <c r="AY156" s="139">
        <f t="shared" ref="AY156" si="2569">IF(OR($B151=$B157,AT152=0),0,IF($B151=$B145,AT151,$F151))</f>
        <v>0</v>
      </c>
      <c r="AZ156" s="30">
        <f t="shared" ref="AZ156" si="2570">IF(OR($B151=$B157,AT156=0),0,$G153-$G152)</f>
        <v>0</v>
      </c>
      <c r="BA156" s="134">
        <f t="shared" ref="BA156" si="2571">IF(OR($B151=$B157,AT156=0),0,AT155)</f>
        <v>0</v>
      </c>
      <c r="BB156" s="138">
        <f t="shared" ref="BB156" si="2572">IF($B151=$B157,0,AU153)</f>
        <v>0</v>
      </c>
    </row>
    <row r="157" spans="1:54" ht="15.75" x14ac:dyDescent="0.2">
      <c r="A157" s="1">
        <f t="shared" ref="A157" si="2573">IF(B157="","1. Niewypełnione",B157)</f>
        <v>0</v>
      </c>
      <c r="B157" s="320">
        <f>listopad!B157</f>
        <v>0</v>
      </c>
      <c r="C157" s="321">
        <f>listopad!C157</f>
        <v>0</v>
      </c>
      <c r="D157" s="321">
        <f>listopad!D157</f>
        <v>0</v>
      </c>
      <c r="E157" s="321">
        <f>listopad!E157</f>
        <v>0</v>
      </c>
      <c r="F157" s="177">
        <f>listopad!F157</f>
        <v>18</v>
      </c>
      <c r="G157" s="185">
        <f>listopad!G157</f>
        <v>18</v>
      </c>
      <c r="H157" s="177"/>
      <c r="I157" s="192">
        <f t="shared" ref="I157:I161" si="2574">K157+T157+AC157+AL157+AU157</f>
        <v>0</v>
      </c>
      <c r="J157" s="186">
        <f t="shared" ref="J157" si="2575">IF(OR($B157=$B163,J160=0),0,ROUND((K158+P162)/J160,0))</f>
        <v>0</v>
      </c>
      <c r="K157" s="51">
        <f t="shared" ref="K157:K158" si="2576">SUM(L157:R157)</f>
        <v>0</v>
      </c>
      <c r="L157" s="52">
        <f>listopad!L157</f>
        <v>0</v>
      </c>
      <c r="M157" s="52">
        <f>listopad!M157</f>
        <v>0</v>
      </c>
      <c r="N157" s="52">
        <f>listopad!N157</f>
        <v>0</v>
      </c>
      <c r="O157" s="52">
        <f>listopad!O157</f>
        <v>0</v>
      </c>
      <c r="P157" s="53">
        <f>listopad!P157</f>
        <v>0</v>
      </c>
      <c r="Q157" s="54">
        <f>listopad!Q157</f>
        <v>0</v>
      </c>
      <c r="R157" s="55">
        <f>listopad!R157</f>
        <v>0</v>
      </c>
      <c r="S157" s="188">
        <f t="shared" ref="S157" si="2577">IF(OR($B157=$B163,S160=0),0,ROUND((T158+Y162)/S160,0))</f>
        <v>0</v>
      </c>
      <c r="T157" s="51">
        <f t="shared" ref="T157:T158" si="2578">SUM(U157:AA157)</f>
        <v>0</v>
      </c>
      <c r="U157" s="52">
        <f>listopad!U157</f>
        <v>0</v>
      </c>
      <c r="V157" s="52">
        <f>listopad!V157</f>
        <v>0</v>
      </c>
      <c r="W157" s="52">
        <f>listopad!W157</f>
        <v>0</v>
      </c>
      <c r="X157" s="52">
        <f>listopad!X157</f>
        <v>0</v>
      </c>
      <c r="Y157" s="53">
        <f>listopad!Y157</f>
        <v>0</v>
      </c>
      <c r="Z157" s="54">
        <f>listopad!Z157</f>
        <v>0</v>
      </c>
      <c r="AA157" s="55">
        <f>listopad!AA157</f>
        <v>0</v>
      </c>
      <c r="AB157" s="188">
        <f t="shared" ref="AB157" si="2579">IF(OR($B157=$B163,AB160=0),0,ROUND((AC158+AH162)/AB160,0))</f>
        <v>0</v>
      </c>
      <c r="AC157" s="51">
        <f t="shared" ref="AC157:AC158" si="2580">SUM(AD157:AJ157)</f>
        <v>0</v>
      </c>
      <c r="AD157" s="52">
        <f>listopad!AD157</f>
        <v>0</v>
      </c>
      <c r="AE157" s="52">
        <f>listopad!AE157</f>
        <v>0</v>
      </c>
      <c r="AF157" s="52">
        <f>listopad!AF157</f>
        <v>0</v>
      </c>
      <c r="AG157" s="52">
        <f>listopad!AG157</f>
        <v>0</v>
      </c>
      <c r="AH157" s="53">
        <f>listopad!AH157</f>
        <v>0</v>
      </c>
      <c r="AI157" s="54">
        <f>listopad!AI157</f>
        <v>0</v>
      </c>
      <c r="AJ157" s="55">
        <f>listopad!AJ157</f>
        <v>0</v>
      </c>
      <c r="AK157" s="188">
        <f t="shared" ref="AK157" si="2581">IF(OR($B157=$B163,AK160=0),0,ROUND((AL158+AQ162)/AK160,0))</f>
        <v>0</v>
      </c>
      <c r="AL157" s="51">
        <f t="shared" ref="AL157:AL158" si="2582">SUM(AM157:AS157)</f>
        <v>0</v>
      </c>
      <c r="AM157" s="52">
        <f>listopad!AM157</f>
        <v>0</v>
      </c>
      <c r="AN157" s="52">
        <f>listopad!AN157</f>
        <v>0</v>
      </c>
      <c r="AO157" s="52">
        <f>listopad!AO157</f>
        <v>0</v>
      </c>
      <c r="AP157" s="52">
        <f>listopad!AP157</f>
        <v>0</v>
      </c>
      <c r="AQ157" s="53">
        <f>listopad!AQ157</f>
        <v>0</v>
      </c>
      <c r="AR157" s="54">
        <f>listopad!AR157</f>
        <v>0</v>
      </c>
      <c r="AS157" s="55">
        <f>listopad!AS157</f>
        <v>0</v>
      </c>
      <c r="AT157" s="188">
        <f t="shared" ref="AT157" si="2583">IF(OR($B157=$B163,AT160=0),0,ROUND((AU158+AZ162)/AT160,0))</f>
        <v>0</v>
      </c>
      <c r="AU157" s="51">
        <f t="shared" ref="AU157:AU158" si="2584">SUM(AV157:BB157)</f>
        <v>0</v>
      </c>
      <c r="AV157" s="52">
        <f t="shared" ref="AV157" si="2585">IF(SUM($AM$9:$AS$9)=SUM($AV$9:$BB$9),AM157,IF(AND(SUM($AV$9:$BB$9)&gt;42,SUM($AV$9:$BB$9)&lt;49),AM157,0))</f>
        <v>0</v>
      </c>
      <c r="AW157" s="52">
        <f t="shared" ref="AW157" si="2586">IF(SUM($AM$9:$AS$9)=SUM($AV$9:$BB$9),AN157,IF(AND(SUM($AV$9:$BB$9)&gt;42,SUM($AV$9:$BB$9)&lt;49),AN157,0))</f>
        <v>0</v>
      </c>
      <c r="AX157" s="52">
        <f t="shared" ref="AX157" si="2587">IF(SUM($AM$9:$AS$9)=SUM($AV$9:$BB$9),AO157,IF(AND(SUM($AV$9:$BB$9)&gt;42,SUM($AV$9:$BB$9)&lt;49),AO157,0))</f>
        <v>0</v>
      </c>
      <c r="AY157" s="52">
        <f t="shared" ref="AY157" si="2588">IF(SUM($AM$9:$AS$9)=SUM($AV$9:$BB$9),AP157,IF(AND(SUM($AV$9:$BB$9)&gt;42,SUM($AV$9:$BB$9)&lt;49),AP157,0))</f>
        <v>0</v>
      </c>
      <c r="AZ157" s="53">
        <f t="shared" ref="AZ157" si="2589">IF(SUM($AM$9:$AS$9)=SUM($AV$9:$BB$9),AQ157,IF(AND(SUM($AV$9:$BB$9)&gt;42,SUM($AV$9:$BB$9)&lt;49),AQ157,0))</f>
        <v>0</v>
      </c>
      <c r="BA157" s="54">
        <f t="shared" ref="BA157" si="2590">IF(SUM($AM$9:$AS$9)=SUM($AV$9:$BB$9),AR157,IF(AND(SUM($AV$9:$BB$9)&gt;42,SUM($AV$9:$BB$9)&lt;49),AR157,0))</f>
        <v>0</v>
      </c>
      <c r="BB157" s="55">
        <f t="shared" ref="BB157" si="2591">IF(SUM($AM$9:$AS$9)=SUM($AV$9:$BB$9),AS157,IF(AND(SUM($AV$9:$BB$9)&gt;42,SUM($AV$9:$BB$9)&lt;49),AS157,0))</f>
        <v>0</v>
      </c>
    </row>
    <row r="158" spans="1:54" ht="12.75" hidden="1" customHeight="1" x14ac:dyDescent="0.2">
      <c r="B158" s="93"/>
      <c r="C158" s="94"/>
      <c r="D158" s="95"/>
      <c r="E158" s="115"/>
      <c r="F158" s="140" t="b">
        <f t="shared" ref="F158" si="2592">IF($B151=$B157,OR(F152,G157&lt;F157),G157&lt;F157)</f>
        <v>0</v>
      </c>
      <c r="G158" s="189">
        <f t="shared" ref="G158" si="2593">IF(AND($B151=$B157,$B151&lt;&gt;"",$B151&lt;&gt;0),G157+G152,G157)</f>
        <v>18</v>
      </c>
      <c r="H158" s="120"/>
      <c r="I158" s="165">
        <f t="shared" si="2574"/>
        <v>0</v>
      </c>
      <c r="J158" s="194">
        <f t="shared" ref="J158" si="2594">7-COUNTIF(L157:R157,0)-COUNTIF(L157:R157,"")</f>
        <v>0</v>
      </c>
      <c r="K158" s="22">
        <f t="shared" si="2576"/>
        <v>0</v>
      </c>
      <c r="L158" s="35">
        <f t="shared" ref="L158:R158" si="2595">IF($B151=$B157,L157+L152,L157)</f>
        <v>0</v>
      </c>
      <c r="M158" s="35">
        <f t="shared" si="2595"/>
        <v>0</v>
      </c>
      <c r="N158" s="35">
        <f t="shared" si="2595"/>
        <v>0</v>
      </c>
      <c r="O158" s="35">
        <f t="shared" si="2595"/>
        <v>0</v>
      </c>
      <c r="P158" s="36">
        <f t="shared" si="2595"/>
        <v>0</v>
      </c>
      <c r="Q158" s="37">
        <f t="shared" si="2595"/>
        <v>0</v>
      </c>
      <c r="R158" s="38">
        <f t="shared" si="2595"/>
        <v>0</v>
      </c>
      <c r="S158" s="194">
        <f t="shared" ref="S158" si="2596">7-COUNTIF(U157:AA157,0)-COUNTIF(U157:AA157,"")</f>
        <v>0</v>
      </c>
      <c r="T158" s="22">
        <f t="shared" si="2578"/>
        <v>0</v>
      </c>
      <c r="U158" s="35">
        <f t="shared" ref="U158:AA158" si="2597">IF($B151=$B157,U157+U152,U157)</f>
        <v>0</v>
      </c>
      <c r="V158" s="35">
        <f t="shared" si="2597"/>
        <v>0</v>
      </c>
      <c r="W158" s="35">
        <f t="shared" si="2597"/>
        <v>0</v>
      </c>
      <c r="X158" s="35">
        <f t="shared" si="2597"/>
        <v>0</v>
      </c>
      <c r="Y158" s="36">
        <f t="shared" si="2597"/>
        <v>0</v>
      </c>
      <c r="Z158" s="37">
        <f t="shared" si="2597"/>
        <v>0</v>
      </c>
      <c r="AA158" s="38">
        <f t="shared" si="2597"/>
        <v>0</v>
      </c>
      <c r="AB158" s="194">
        <f t="shared" ref="AB158" si="2598">7-COUNTIF(AD157:AJ157,0)-COUNTIF(AD157:AJ157,"")</f>
        <v>0</v>
      </c>
      <c r="AC158" s="22">
        <f t="shared" si="2580"/>
        <v>0</v>
      </c>
      <c r="AD158" s="35">
        <f t="shared" ref="AD158:AJ158" si="2599">IF($B151=$B157,AD157+AD152,AD157)</f>
        <v>0</v>
      </c>
      <c r="AE158" s="35">
        <f t="shared" si="2599"/>
        <v>0</v>
      </c>
      <c r="AF158" s="35">
        <f t="shared" si="2599"/>
        <v>0</v>
      </c>
      <c r="AG158" s="35">
        <f t="shared" si="2599"/>
        <v>0</v>
      </c>
      <c r="AH158" s="36">
        <f t="shared" si="2599"/>
        <v>0</v>
      </c>
      <c r="AI158" s="37">
        <f t="shared" si="2599"/>
        <v>0</v>
      </c>
      <c r="AJ158" s="38">
        <f t="shared" si="2599"/>
        <v>0</v>
      </c>
      <c r="AK158" s="194">
        <f t="shared" ref="AK158" si="2600">7-COUNTIF(AM157:AS157,0)-COUNTIF(AM157:AS157,"")</f>
        <v>0</v>
      </c>
      <c r="AL158" s="22">
        <f t="shared" si="2582"/>
        <v>0</v>
      </c>
      <c r="AM158" s="35">
        <f t="shared" ref="AM158:AS158" si="2601">IF($B151=$B157,AM157+AM152,AM157)</f>
        <v>0</v>
      </c>
      <c r="AN158" s="35">
        <f t="shared" si="2601"/>
        <v>0</v>
      </c>
      <c r="AO158" s="35">
        <f t="shared" si="2601"/>
        <v>0</v>
      </c>
      <c r="AP158" s="35">
        <f t="shared" si="2601"/>
        <v>0</v>
      </c>
      <c r="AQ158" s="36">
        <f t="shared" si="2601"/>
        <v>0</v>
      </c>
      <c r="AR158" s="37">
        <f t="shared" si="2601"/>
        <v>0</v>
      </c>
      <c r="AS158" s="38">
        <f t="shared" si="2601"/>
        <v>0</v>
      </c>
      <c r="AT158" s="194">
        <f t="shared" ref="AT158" si="2602">7-COUNTIF(AV157:BB157,0)-COUNTIF(AV157:BB157,"")</f>
        <v>0</v>
      </c>
      <c r="AU158" s="22">
        <f t="shared" si="2584"/>
        <v>0</v>
      </c>
      <c r="AV158" s="35">
        <f t="shared" ref="AV158:BB158" si="2603">IF($B151=$B157,AV157+AV152,AV157)</f>
        <v>0</v>
      </c>
      <c r="AW158" s="35">
        <f t="shared" si="2603"/>
        <v>0</v>
      </c>
      <c r="AX158" s="35">
        <f t="shared" si="2603"/>
        <v>0</v>
      </c>
      <c r="AY158" s="35">
        <f t="shared" si="2603"/>
        <v>0</v>
      </c>
      <c r="AZ158" s="36">
        <f t="shared" si="2603"/>
        <v>0</v>
      </c>
      <c r="BA158" s="37">
        <f t="shared" si="2603"/>
        <v>0</v>
      </c>
      <c r="BB158" s="38">
        <f t="shared" si="2603"/>
        <v>0</v>
      </c>
    </row>
    <row r="159" spans="1:54" ht="15" hidden="1" customHeight="1" x14ac:dyDescent="0.2">
      <c r="B159" s="116"/>
      <c r="C159" s="117"/>
      <c r="D159" s="118"/>
      <c r="E159" s="119"/>
      <c r="F159" s="92"/>
      <c r="G159" s="190">
        <f t="shared" ref="G159" si="2604">IF(AND($B151=$B157,$B151&lt;&gt;"",$B151&lt;&gt;0),F157+G153,F157)</f>
        <v>18</v>
      </c>
      <c r="H159" s="121"/>
      <c r="I159" s="165">
        <f t="shared" si="2574"/>
        <v>0</v>
      </c>
      <c r="J159" s="195">
        <f t="shared" ref="J159" si="2605">IF($B157=$B151,COUNTIF(L159:R159,0),COUNTIF(L160:R160,0)+COUNTIF(L160:R160,""))</f>
        <v>7</v>
      </c>
      <c r="K159" s="39">
        <f t="shared" ref="K159:R159" si="2606">IF($B151=$B157,K160+K153,K160)</f>
        <v>0</v>
      </c>
      <c r="L159" s="40">
        <f t="shared" si="2606"/>
        <v>0</v>
      </c>
      <c r="M159" s="40">
        <f t="shared" si="2606"/>
        <v>0</v>
      </c>
      <c r="N159" s="40">
        <f t="shared" si="2606"/>
        <v>0</v>
      </c>
      <c r="O159" s="40">
        <f t="shared" si="2606"/>
        <v>0</v>
      </c>
      <c r="P159" s="41">
        <f t="shared" si="2606"/>
        <v>0</v>
      </c>
      <c r="Q159" s="42">
        <f t="shared" si="2606"/>
        <v>0</v>
      </c>
      <c r="R159" s="43">
        <f t="shared" si="2606"/>
        <v>0</v>
      </c>
      <c r="S159" s="195">
        <f t="shared" ref="S159" si="2607">IF($B157=$B151,COUNTIF(U159:AA159,0),COUNTIF(U160:AA160,0)+COUNTIF(U160:AA160,""))</f>
        <v>7</v>
      </c>
      <c r="T159" s="39">
        <f t="shared" ref="T159:AA159" si="2608">IF($B151=$B157,T160+T153,T160)</f>
        <v>0</v>
      </c>
      <c r="U159" s="40">
        <f t="shared" si="2608"/>
        <v>0</v>
      </c>
      <c r="V159" s="40">
        <f t="shared" si="2608"/>
        <v>0</v>
      </c>
      <c r="W159" s="40">
        <f t="shared" si="2608"/>
        <v>0</v>
      </c>
      <c r="X159" s="40">
        <f t="shared" si="2608"/>
        <v>0</v>
      </c>
      <c r="Y159" s="41">
        <f t="shared" si="2608"/>
        <v>0</v>
      </c>
      <c r="Z159" s="42">
        <f t="shared" si="2608"/>
        <v>0</v>
      </c>
      <c r="AA159" s="43">
        <f t="shared" si="2608"/>
        <v>0</v>
      </c>
      <c r="AB159" s="195">
        <f t="shared" ref="AB159" si="2609">IF($B157=$B151,COUNTIF(AD159:AJ159,0),COUNTIF(AD160:AJ160,0)+COUNTIF(AD160:AJ160,""))</f>
        <v>7</v>
      </c>
      <c r="AC159" s="39">
        <f t="shared" ref="AC159:AJ159" si="2610">IF($B151=$B157,AC160+AC153,AC160)</f>
        <v>0</v>
      </c>
      <c r="AD159" s="40">
        <f t="shared" si="2610"/>
        <v>0</v>
      </c>
      <c r="AE159" s="40">
        <f t="shared" si="2610"/>
        <v>0</v>
      </c>
      <c r="AF159" s="40">
        <f t="shared" si="2610"/>
        <v>0</v>
      </c>
      <c r="AG159" s="40">
        <f t="shared" si="2610"/>
        <v>0</v>
      </c>
      <c r="AH159" s="41">
        <f t="shared" si="2610"/>
        <v>0</v>
      </c>
      <c r="AI159" s="42">
        <f t="shared" si="2610"/>
        <v>0</v>
      </c>
      <c r="AJ159" s="43">
        <f t="shared" si="2610"/>
        <v>0</v>
      </c>
      <c r="AK159" s="195">
        <f t="shared" ref="AK159" si="2611">IF($B157=$B151,COUNTIF(AM159:AS159,0),COUNTIF(AM160:AS160,0)+COUNTIF(AM160:AS160,""))</f>
        <v>7</v>
      </c>
      <c r="AL159" s="39">
        <f t="shared" ref="AL159:AS159" si="2612">IF($B151=$B157,AL160+AL153,AL160)</f>
        <v>0</v>
      </c>
      <c r="AM159" s="40">
        <f t="shared" si="2612"/>
        <v>0</v>
      </c>
      <c r="AN159" s="40">
        <f t="shared" si="2612"/>
        <v>0</v>
      </c>
      <c r="AO159" s="40">
        <f t="shared" si="2612"/>
        <v>0</v>
      </c>
      <c r="AP159" s="40">
        <f t="shared" si="2612"/>
        <v>0</v>
      </c>
      <c r="AQ159" s="41">
        <f t="shared" si="2612"/>
        <v>0</v>
      </c>
      <c r="AR159" s="42">
        <f t="shared" si="2612"/>
        <v>0</v>
      </c>
      <c r="AS159" s="43">
        <f t="shared" si="2612"/>
        <v>0</v>
      </c>
      <c r="AT159" s="195">
        <f t="shared" ref="AT159" si="2613">IF($B157=$B151,COUNTIF(AV159:BB159,0),COUNTIF(AV160:BB160,0)+COUNTIF(AV160:BB160,""))</f>
        <v>7</v>
      </c>
      <c r="AU159" s="39">
        <f t="shared" ref="AU159:BB159" si="2614">IF($B151=$B157,AU160+AU153,AU160)</f>
        <v>0</v>
      </c>
      <c r="AV159" s="40">
        <f t="shared" si="2614"/>
        <v>0</v>
      </c>
      <c r="AW159" s="40">
        <f t="shared" si="2614"/>
        <v>0</v>
      </c>
      <c r="AX159" s="40">
        <f t="shared" si="2614"/>
        <v>0</v>
      </c>
      <c r="AY159" s="40">
        <f t="shared" si="2614"/>
        <v>0</v>
      </c>
      <c r="AZ159" s="41">
        <f t="shared" si="2614"/>
        <v>0</v>
      </c>
      <c r="BA159" s="42">
        <f t="shared" si="2614"/>
        <v>0</v>
      </c>
      <c r="BB159" s="43">
        <f t="shared" si="2614"/>
        <v>0</v>
      </c>
    </row>
    <row r="160" spans="1:54" ht="15.75" customHeight="1" x14ac:dyDescent="0.2">
      <c r="A160" s="1">
        <f t="shared" ref="A160" si="2615">A157</f>
        <v>0</v>
      </c>
      <c r="B160" s="313">
        <f t="shared" ref="B160" si="2616">B154+1</f>
        <v>24</v>
      </c>
      <c r="C160" s="314"/>
      <c r="D160" s="314"/>
      <c r="E160" s="314"/>
      <c r="F160" s="31"/>
      <c r="G160" s="183"/>
      <c r="H160" s="122">
        <f t="shared" ref="H160" si="2617">5-COUNTIF(AU157,0)-COUNTIF(AL157,0)-COUNTIF(AC157,0)-COUNTIF(T157,0)-COUNTIF(K157,0)</f>
        <v>0</v>
      </c>
      <c r="I160" s="165">
        <f t="shared" si="2574"/>
        <v>0</v>
      </c>
      <c r="J160" s="187">
        <f t="shared" ref="J160" si="2618">IF($B157=$B151,J154+IF($F157&lt;&gt;$G157,(K157+$G159-$G158)/$F157,K157/$F157),IF($F157&lt;&gt;G157,(K157+$G159-$G158)/$F157,K157/$F157))</f>
        <v>0</v>
      </c>
      <c r="K160" s="7">
        <f t="shared" ref="K160:K161" si="2619">SUM(L160:R160)</f>
        <v>0</v>
      </c>
      <c r="L160" s="26">
        <f t="shared" ref="L160:R160" si="2620">L157</f>
        <v>0</v>
      </c>
      <c r="M160" s="26">
        <f t="shared" si="2620"/>
        <v>0</v>
      </c>
      <c r="N160" s="26">
        <f t="shared" si="2620"/>
        <v>0</v>
      </c>
      <c r="O160" s="26">
        <f t="shared" si="2620"/>
        <v>0</v>
      </c>
      <c r="P160" s="26">
        <f t="shared" si="2620"/>
        <v>0</v>
      </c>
      <c r="Q160" s="29">
        <f t="shared" si="2620"/>
        <v>0</v>
      </c>
      <c r="R160" s="23">
        <f t="shared" si="2620"/>
        <v>0</v>
      </c>
      <c r="S160" s="187">
        <f t="shared" ref="S160" si="2621">IF($B157=$B151,S154+IF($F157&lt;&gt;$G157,(T157+$G159-$G158)/$F157,T157/$F157),IF($F157&lt;&gt;P157,(T157+$G159-$G158)/$F157,T157/$F157))</f>
        <v>0</v>
      </c>
      <c r="T160" s="7">
        <f t="shared" ref="T160:T161" si="2622">SUM(U160:AA160)</f>
        <v>0</v>
      </c>
      <c r="U160" s="26">
        <f t="shared" ref="U160:AA160" si="2623">U157</f>
        <v>0</v>
      </c>
      <c r="V160" s="26">
        <f t="shared" si="2623"/>
        <v>0</v>
      </c>
      <c r="W160" s="26">
        <f t="shared" si="2623"/>
        <v>0</v>
      </c>
      <c r="X160" s="26">
        <f t="shared" si="2623"/>
        <v>0</v>
      </c>
      <c r="Y160" s="113">
        <f t="shared" si="2623"/>
        <v>0</v>
      </c>
      <c r="Z160" s="29">
        <f t="shared" si="2623"/>
        <v>0</v>
      </c>
      <c r="AA160" s="23">
        <f t="shared" si="2623"/>
        <v>0</v>
      </c>
      <c r="AB160" s="187">
        <f t="shared" ref="AB160" si="2624">IF($B157=$B151,AB154+IF($F157&lt;&gt;$G157,(AC157+$G159-$G158)/$F157,AC157/$F157),IF($F157&lt;&gt;Y157,(AC157+$G159-$G158)/$F157,AC157/$F157))</f>
        <v>0</v>
      </c>
      <c r="AC160" s="7">
        <f t="shared" ref="AC160:AC161" si="2625">SUM(AD160:AJ160)</f>
        <v>0</v>
      </c>
      <c r="AD160" s="26">
        <f t="shared" ref="AD160:AJ160" si="2626">AD157</f>
        <v>0</v>
      </c>
      <c r="AE160" s="26">
        <f t="shared" si="2626"/>
        <v>0</v>
      </c>
      <c r="AF160" s="26">
        <f t="shared" si="2626"/>
        <v>0</v>
      </c>
      <c r="AG160" s="26">
        <f t="shared" si="2626"/>
        <v>0</v>
      </c>
      <c r="AH160" s="113">
        <f t="shared" si="2626"/>
        <v>0</v>
      </c>
      <c r="AI160" s="29">
        <f t="shared" si="2626"/>
        <v>0</v>
      </c>
      <c r="AJ160" s="23">
        <f t="shared" si="2626"/>
        <v>0</v>
      </c>
      <c r="AK160" s="187">
        <f t="shared" ref="AK160" si="2627">IF($B157=$B151,AK154+IF($F157&lt;&gt;$G157,(AL157+$G159-$G158)/$F157,AL157/$F157),IF($F157&lt;&gt;AH157,(AL157+$G159-$G158)/$F157,AL157/$F157))</f>
        <v>0</v>
      </c>
      <c r="AL160" s="7">
        <f t="shared" ref="AL160:AL161" si="2628">SUM(AM160:AS160)</f>
        <v>0</v>
      </c>
      <c r="AM160" s="26">
        <f t="shared" ref="AM160:AS160" si="2629">AM157</f>
        <v>0</v>
      </c>
      <c r="AN160" s="26">
        <f t="shared" si="2629"/>
        <v>0</v>
      </c>
      <c r="AO160" s="26">
        <f t="shared" si="2629"/>
        <v>0</v>
      </c>
      <c r="AP160" s="26">
        <f t="shared" si="2629"/>
        <v>0</v>
      </c>
      <c r="AQ160" s="113">
        <f t="shared" si="2629"/>
        <v>0</v>
      </c>
      <c r="AR160" s="29">
        <f t="shared" si="2629"/>
        <v>0</v>
      </c>
      <c r="AS160" s="23">
        <f t="shared" si="2629"/>
        <v>0</v>
      </c>
      <c r="AT160" s="187">
        <f t="shared" ref="AT160" si="2630">IF($B157=$B151,AT154+IF($F157&lt;&gt;$G157,(AU157+$G159-$G158)/$F157,AU157/$F157),IF($F157&lt;&gt;AQ157,(AU157+$G159-$G158)/$F157,AU157/$F157))</f>
        <v>0</v>
      </c>
      <c r="AU160" s="7">
        <f t="shared" ref="AU160:AU161" si="2631">SUM(AV160:BB160)</f>
        <v>0</v>
      </c>
      <c r="AV160" s="6">
        <f t="shared" ref="AV160" si="2632">IF(SUM($AM$9:$AS$9)=SUM($AV$9:$BB$9),AV157,IF(AND(SUM($AV$9:$BB$9)&gt;42,SUM($AV$9:$BB$9)&lt;49),AV157,0))</f>
        <v>0</v>
      </c>
      <c r="AW160" s="6">
        <f t="shared" ref="AW160:BB160" si="2633">IF(SUM($AM$9:$AS$9)=SUM($AV$9:$BB$9),AW157,IF(AND(SUM($AV$9:$BB$9)&gt;42,SUM($AV$9:$BB$9)&lt;49),AW157,0))</f>
        <v>0</v>
      </c>
      <c r="AX160" s="6">
        <f t="shared" si="2633"/>
        <v>0</v>
      </c>
      <c r="AY160" s="6">
        <f t="shared" si="2633"/>
        <v>0</v>
      </c>
      <c r="AZ160" s="26">
        <f t="shared" si="2633"/>
        <v>0</v>
      </c>
      <c r="BA160" s="29">
        <f t="shared" si="2633"/>
        <v>0</v>
      </c>
      <c r="BB160" s="23">
        <f t="shared" si="2633"/>
        <v>0</v>
      </c>
    </row>
    <row r="161" spans="1:54" ht="15.75" customHeight="1" x14ac:dyDescent="0.2">
      <c r="A161" s="1">
        <f t="shared" ref="A161:A162" si="2634">A160</f>
        <v>0</v>
      </c>
      <c r="B161" s="313"/>
      <c r="C161" s="314"/>
      <c r="D161" s="314"/>
      <c r="E161" s="314"/>
      <c r="F161" s="31"/>
      <c r="G161" s="183"/>
      <c r="H161" s="123">
        <f t="shared" ref="H161" si="2635">IF($B157=$B151,H155+F161,$F161)</f>
        <v>0</v>
      </c>
      <c r="I161" s="165">
        <f t="shared" si="2574"/>
        <v>0</v>
      </c>
      <c r="J161" s="141">
        <f t="shared" ref="J161" si="2636">IF($H160=0,0,IF($B151=$B157,IF($H162&gt;0,$H162+J155,K157+J155),IF($H162&gt;0,$H162,K157)))</f>
        <v>0</v>
      </c>
      <c r="K161" s="7">
        <f t="shared" si="2619"/>
        <v>0</v>
      </c>
      <c r="L161" s="6"/>
      <c r="M161" s="6"/>
      <c r="N161" s="6"/>
      <c r="O161" s="6"/>
      <c r="P161" s="26"/>
      <c r="Q161" s="29"/>
      <c r="R161" s="23"/>
      <c r="S161" s="141">
        <f t="shared" ref="S161" si="2637">IF($H160=0,0,IF($B151=$B157,IF($H162&gt;0,$H162+S155,T157+S155),IF($H162&gt;0,$H162,T157)))</f>
        <v>0</v>
      </c>
      <c r="T161" s="7">
        <f t="shared" si="2622"/>
        <v>0</v>
      </c>
      <c r="U161" s="6"/>
      <c r="V161" s="6"/>
      <c r="W161" s="6"/>
      <c r="X161" s="6"/>
      <c r="Y161" s="26"/>
      <c r="Z161" s="29"/>
      <c r="AA161" s="23"/>
      <c r="AB161" s="141">
        <f t="shared" ref="AB161" si="2638">IF($H160=0,0,IF($B151=$B157,IF($H162&gt;0,$H162+AB155,AC157+AB155),IF($H162&gt;0,$H162,AC157)))</f>
        <v>0</v>
      </c>
      <c r="AC161" s="7">
        <f t="shared" si="2625"/>
        <v>0</v>
      </c>
      <c r="AD161" s="6"/>
      <c r="AE161" s="6"/>
      <c r="AF161" s="6"/>
      <c r="AG161" s="6"/>
      <c r="AH161" s="26"/>
      <c r="AI161" s="29"/>
      <c r="AJ161" s="23"/>
      <c r="AK161" s="141">
        <f t="shared" ref="AK161" si="2639">IF($H160=0,0,IF($B151=$B157,IF($H162&gt;0,$H162+AK155,AL157+AK155),IF($H162&gt;0,$H162,AL157)))</f>
        <v>0</v>
      </c>
      <c r="AL161" s="7">
        <f t="shared" si="2628"/>
        <v>0</v>
      </c>
      <c r="AM161" s="6"/>
      <c r="AN161" s="6"/>
      <c r="AO161" s="6"/>
      <c r="AP161" s="6"/>
      <c r="AQ161" s="26"/>
      <c r="AR161" s="29"/>
      <c r="AS161" s="23"/>
      <c r="AT161" s="141">
        <f t="shared" ref="AT161" si="2640">IF($H160=0,0,IF($B151=$B157,IF($H162&gt;0,$H162+AT155,AU157+AT155),IF($H162&gt;0,$H162,AU157)))</f>
        <v>0</v>
      </c>
      <c r="AU161" s="7">
        <f t="shared" si="2631"/>
        <v>0</v>
      </c>
      <c r="AV161" s="6"/>
      <c r="AW161" s="6"/>
      <c r="AX161" s="6"/>
      <c r="AY161" s="6"/>
      <c r="AZ161" s="26"/>
      <c r="BA161" s="29"/>
      <c r="BB161" s="23"/>
    </row>
    <row r="162" spans="1:54" ht="18.75" customHeight="1" thickBot="1" x14ac:dyDescent="0.25">
      <c r="A162" s="1">
        <f t="shared" si="2634"/>
        <v>0</v>
      </c>
      <c r="B162" s="323" t="str">
        <f>IF(B157="",Wydruk!$AE$6,IF(J158=0,Wydruk!$AE$7,IF(AND(G158&lt;G159,B157&lt;&gt;$B163),Wydruk!$AE$13,IF(AND($B157=$B151,$B157&lt;&gt;$B163),IF(OR(OR(J162&lt;4,J162&gt;5),OR(S162&lt;4,S162&gt;5),OR(AB162&lt;4,AB162&gt;5),OR(AK162&lt;4,AK162&gt;5),OR(AND(AT162&lt;4,AT162&gt;0),AT162&gt;5)),Wydruk!$AE$8,Wydruk!$AE$9),IF($B157=$B163,IF($F161&lt;&gt;0,Wydruk!$AE$12,Wydruk!$AE$10),IF(OR(OR(J158&lt;4,J158&gt;5),OR(S158&lt;4,S158&gt;5),OR(AB158&lt;4,AB158&gt;5),OR(AK158&lt;4,AK158&gt;5),OR(AND(AT158&lt;4,AT158&gt;0),AT158&gt;5)),Wydruk!$AE$8,Wydruk!$AE$11))))))</f>
        <v>Uzupełnij liczby godzin tygodniowego planu</v>
      </c>
      <c r="C162" s="324"/>
      <c r="D162" s="324"/>
      <c r="E162" s="324"/>
      <c r="F162" s="173">
        <f>listopad!F162</f>
        <v>0</v>
      </c>
      <c r="G162" s="184">
        <f>listopad!G162</f>
        <v>0</v>
      </c>
      <c r="H162" s="191">
        <f t="shared" ref="H162" si="2641">IF(OR($G162=0,$F162=0,$G162="",$F162=""),0,$G162/$F162)</f>
        <v>0</v>
      </c>
      <c r="I162" s="193"/>
      <c r="J162" s="176">
        <f t="shared" ref="J162" si="2642">IF($B151=$B157,IF(L157+L152&gt;0,1,0)+IF(M157+M152&gt;0,1,0)+IF(N157+N152&gt;0,1,0)+IF(O157+O152&gt;0,1,0)+IF(P157+P152&gt;0,1,0)+IF(Q157+Q152&gt;0,1,0)+IF(R157+R152&gt;0,1,0),J158)</f>
        <v>0</v>
      </c>
      <c r="K162" s="133">
        <f t="shared" ref="K162" si="2643">IF(OR($B157=$B163,J162=0,(K158-Q162+O162)&lt;=0),0,(K158-Q162+O162)/J162)</f>
        <v>0</v>
      </c>
      <c r="L162" s="137">
        <f t="shared" ref="L162" si="2644">IF(K162*(7-J159)&lt;=0,0,K162*(7-J159))</f>
        <v>0</v>
      </c>
      <c r="M162" s="311">
        <f t="shared" ref="M162" si="2645">ROUND(IF(OR(K159-K162*(7-J159)+P162&lt;0,$B157=$B163,K162&lt;=0,K159=0),0,IF(K159-K162*(7-J159)+P162&gt;Q162-O162+P162,Q162-O162+P162,K159-K162*(7-J159)+P162)),1)</f>
        <v>0</v>
      </c>
      <c r="N162" s="312"/>
      <c r="O162" s="139">
        <f t="shared" ref="O162" si="2646">IF(OR($B157=$B163,J158=0),0,IF($B157=$B151,J157,$F157))</f>
        <v>0</v>
      </c>
      <c r="P162" s="30">
        <f t="shared" ref="P162" si="2647">IF(OR($B157=$B163,J162=0),0,$G159-$G158)</f>
        <v>0</v>
      </c>
      <c r="Q162" s="134">
        <f t="shared" ref="Q162" si="2648">IF(OR($B157=$B163,J162=0),0,J161)</f>
        <v>0</v>
      </c>
      <c r="R162" s="138">
        <f t="shared" ref="R162" si="2649">IF($B157=$B163,0,K159)</f>
        <v>0</v>
      </c>
      <c r="S162" s="176">
        <f t="shared" ref="S162" si="2650">IF($B151=$B157,IF(U157+U152&gt;0,1,0)+IF(V157+V152&gt;0,1,0)+IF(W157+W152&gt;0,1,0)+IF(X157+X152&gt;0,1,0)+IF(Y157+Y152&gt;0,1,0)+IF(Z157+Z152&gt;0,1,0)+IF(AA157+AA152&gt;0,1,0),S158)</f>
        <v>0</v>
      </c>
      <c r="T162" s="133">
        <f t="shared" ref="T162" si="2651">IF(OR($B157=$B163,S162=0,(T158-Z162+X162)&lt;=0),0,(T158-Z162+X162)/S162)</f>
        <v>0</v>
      </c>
      <c r="U162" s="137">
        <f t="shared" ref="U162" si="2652">IF(T162*(7-S159)&lt;=0,0,T162*(7-S159))</f>
        <v>0</v>
      </c>
      <c r="V162" s="311">
        <f t="shared" ref="V162" si="2653">ROUND(IF(OR(T159-T162*(7-S159)+Y162&lt;0,$B157=$B163,T162&lt;=0,T159=0),0,IF(T159-T162*(7-S159)+Y162&gt;Z162-X162+Y162,Z162-X162+Y162,T159-T162*(7-S159)+Y162)),1)</f>
        <v>0</v>
      </c>
      <c r="W162" s="312"/>
      <c r="X162" s="139">
        <f t="shared" ref="X162" si="2654">IF(OR($B157=$B163,S158=0),0,IF($B157=$B151,S157,$F157))</f>
        <v>0</v>
      </c>
      <c r="Y162" s="30">
        <f t="shared" ref="Y162" si="2655">IF(OR($B157=$B163,S162=0),0,$G159-$G158)</f>
        <v>0</v>
      </c>
      <c r="Z162" s="134">
        <f t="shared" ref="Z162" si="2656">IF(OR($B157=$B163,S162=0),0,S161)</f>
        <v>0</v>
      </c>
      <c r="AA162" s="138">
        <f t="shared" ref="AA162" si="2657">IF($B157=$B163,0,T159)</f>
        <v>0</v>
      </c>
      <c r="AB162" s="176">
        <f t="shared" ref="AB162" si="2658">IF($B151=$B157,IF(AD157+AD152&gt;0,1,0)+IF(AE157+AE152&gt;0,1,0)+IF(AF157+AF152&gt;0,1,0)+IF(AG157+AG152&gt;0,1,0)+IF(AH157+AH152&gt;0,1,0)+IF(AI157+AI152&gt;0,1,0)+IF(AJ157+AJ152&gt;0,1,0),AB158)</f>
        <v>0</v>
      </c>
      <c r="AC162" s="133">
        <f t="shared" ref="AC162" si="2659">IF(OR($B157=$B163,AB162=0,(AC158-AI162+AG162)&lt;=0),0,(AC158-AI162+AG162)/AB162)</f>
        <v>0</v>
      </c>
      <c r="AD162" s="137">
        <f t="shared" ref="AD162" si="2660">IF(AC162*(7-AB159)&lt;=0,0,AC162*(7-AB159))</f>
        <v>0</v>
      </c>
      <c r="AE162" s="311">
        <f t="shared" ref="AE162" si="2661">ROUND(IF(OR(AC159-AC162*(7-AB159)+AH162&lt;0,$B157=$B163,AC162&lt;=0,AC159=0),0,IF(AC159-AC162*(7-AB159)+AH162&gt;AI162-AG162+AH162,AI162-AG162+AH162,AC159-AC162*(7-AB159)+AH162)),1)</f>
        <v>0</v>
      </c>
      <c r="AF162" s="312"/>
      <c r="AG162" s="139">
        <f t="shared" ref="AG162" si="2662">IF(OR($B157=$B163,AB158=0),0,IF($B157=$B151,AB157,$F157))</f>
        <v>0</v>
      </c>
      <c r="AH162" s="30">
        <f t="shared" ref="AH162" si="2663">IF(OR($B157=$B163,AB162=0),0,$G159-$G158)</f>
        <v>0</v>
      </c>
      <c r="AI162" s="134">
        <f t="shared" ref="AI162" si="2664">IF(OR($B157=$B163,AB162=0),0,AB161)</f>
        <v>0</v>
      </c>
      <c r="AJ162" s="138">
        <f t="shared" ref="AJ162" si="2665">IF($B157=$B163,0,AC159)</f>
        <v>0</v>
      </c>
      <c r="AK162" s="176">
        <f t="shared" ref="AK162" si="2666">IF($B151=$B157,IF(AM157+AM152&gt;0,1,0)+IF(AN157+AN152&gt;0,1,0)+IF(AO157+AO152&gt;0,1,0)+IF(AP157+AP152&gt;0,1,0)+IF(AQ157+AQ152&gt;0,1,0)+IF(AR157+AR152&gt;0,1,0)+IF(AS157+AS152&gt;0,1,0),AK158)</f>
        <v>0</v>
      </c>
      <c r="AL162" s="133">
        <f t="shared" ref="AL162" si="2667">IF(OR($B157=$B163,AK162=0,(AL158-AR162+AP162)&lt;=0),0,(AL158-AR162+AP162)/AK162)</f>
        <v>0</v>
      </c>
      <c r="AM162" s="137">
        <f t="shared" ref="AM162" si="2668">IF(AL162*(7-AK159)&lt;=0,0,AL162*(7-AK159))</f>
        <v>0</v>
      </c>
      <c r="AN162" s="311">
        <f t="shared" ref="AN162" si="2669">ROUND(IF(OR(AL159-AL162*(7-AK159)+AQ162&lt;0,$B157=$B163,AL162&lt;=0,AL159=0),0,IF(AL159-AL162*(7-AK159)+AQ162&gt;AR162-AP162+AQ162,AR162-AP162+AQ162,AL159-AL162*(7-AK159)+AQ162)),1)</f>
        <v>0</v>
      </c>
      <c r="AO162" s="312"/>
      <c r="AP162" s="139">
        <f t="shared" ref="AP162" si="2670">IF(OR($B157=$B163,AK158=0),0,IF($B157=$B151,AK157,$F157))</f>
        <v>0</v>
      </c>
      <c r="AQ162" s="30">
        <f t="shared" ref="AQ162" si="2671">IF(OR($B157=$B163,AK162=0),0,$G159-$G158)</f>
        <v>0</v>
      </c>
      <c r="AR162" s="134">
        <f t="shared" ref="AR162" si="2672">IF(OR($B157=$B163,AK162=0),0,AK161)</f>
        <v>0</v>
      </c>
      <c r="AS162" s="138">
        <f t="shared" ref="AS162" si="2673">IF($B157=$B163,0,AL159)</f>
        <v>0</v>
      </c>
      <c r="AT162" s="176">
        <f t="shared" ref="AT162" si="2674">IF($B151=$B157,IF(AV157+AV152&gt;0,1,0)+IF(AW157+AW152&gt;0,1,0)+IF(AX157+AX152&gt;0,1,0)+IF(AY157+AY152&gt;0,1,0)+IF(AZ157+AZ152&gt;0,1,0)+IF(BA157+BA152&gt;0,1,0)+IF(BB157+BB152&gt;0,1,0),AT158)</f>
        <v>0</v>
      </c>
      <c r="AU162" s="133">
        <f t="shared" ref="AU162" si="2675">IF(OR($B157=$B163,AT162=0,(AU158-BA162+AY162)&lt;=0),0,(AU158-BA162+AY162)/AT162)</f>
        <v>0</v>
      </c>
      <c r="AV162" s="137">
        <f t="shared" ref="AV162" si="2676">IF(AU162*(7-AT159)&lt;=0,0,AU162*(7-AT159))</f>
        <v>0</v>
      </c>
      <c r="AW162" s="311">
        <f t="shared" ref="AW162" si="2677">ROUND(IF(OR(AU159-AU162*(7-AT159)+AZ162&lt;0,$B157=$B163,AU162&lt;=0,AU159=0),0,IF(AU159-AU162*(7-AT159)+AZ162&gt;BA162-AY162+AZ162,BA162-AY162+AZ162,AU159-AU162*(7-AT159)+AZ162)),1)</f>
        <v>0</v>
      </c>
      <c r="AX162" s="312"/>
      <c r="AY162" s="139">
        <f t="shared" ref="AY162" si="2678">IF(OR($B157=$B163,AT158=0),0,IF($B157=$B151,AT157,$F157))</f>
        <v>0</v>
      </c>
      <c r="AZ162" s="30">
        <f t="shared" ref="AZ162" si="2679">IF(OR($B157=$B163,AT162=0),0,$G159-$G158)</f>
        <v>0</v>
      </c>
      <c r="BA162" s="134">
        <f t="shared" ref="BA162" si="2680">IF(OR($B157=$B163,AT162=0),0,AT161)</f>
        <v>0</v>
      </c>
      <c r="BB162" s="138">
        <f t="shared" ref="BB162" si="2681">IF($B157=$B163,0,AU159)</f>
        <v>0</v>
      </c>
    </row>
    <row r="163" spans="1:54" ht="15.75" x14ac:dyDescent="0.2">
      <c r="A163" s="1">
        <f t="shared" ref="A163" si="2682">IF(B163="","1. Niewypełnione",B163)</f>
        <v>0</v>
      </c>
      <c r="B163" s="320">
        <f>listopad!B163</f>
        <v>0</v>
      </c>
      <c r="C163" s="321">
        <f>listopad!C163</f>
        <v>0</v>
      </c>
      <c r="D163" s="321">
        <f>listopad!D163</f>
        <v>0</v>
      </c>
      <c r="E163" s="321">
        <f>listopad!E163</f>
        <v>0</v>
      </c>
      <c r="F163" s="177">
        <f>listopad!F163</f>
        <v>18</v>
      </c>
      <c r="G163" s="185">
        <f>listopad!G163</f>
        <v>18</v>
      </c>
      <c r="H163" s="177"/>
      <c r="I163" s="192">
        <f t="shared" ref="I163:I167" si="2683">K163+T163+AC163+AL163+AU163</f>
        <v>0</v>
      </c>
      <c r="J163" s="186">
        <f t="shared" ref="J163" si="2684">IF(OR($B163=$B169,J166=0),0,ROUND((K164+P168)/J166,0))</f>
        <v>0</v>
      </c>
      <c r="K163" s="51">
        <f t="shared" ref="K163:K164" si="2685">SUM(L163:R163)</f>
        <v>0</v>
      </c>
      <c r="L163" s="52">
        <f>listopad!L163</f>
        <v>0</v>
      </c>
      <c r="M163" s="52">
        <f>listopad!M163</f>
        <v>0</v>
      </c>
      <c r="N163" s="52">
        <f>listopad!N163</f>
        <v>0</v>
      </c>
      <c r="O163" s="52">
        <f>listopad!O163</f>
        <v>0</v>
      </c>
      <c r="P163" s="53">
        <f>listopad!P163</f>
        <v>0</v>
      </c>
      <c r="Q163" s="54">
        <f>listopad!Q163</f>
        <v>0</v>
      </c>
      <c r="R163" s="55">
        <f>listopad!R163</f>
        <v>0</v>
      </c>
      <c r="S163" s="188">
        <f t="shared" ref="S163" si="2686">IF(OR($B163=$B169,S166=0),0,ROUND((T164+Y168)/S166,0))</f>
        <v>0</v>
      </c>
      <c r="T163" s="51">
        <f t="shared" ref="T163:T164" si="2687">SUM(U163:AA163)</f>
        <v>0</v>
      </c>
      <c r="U163" s="52">
        <f>listopad!U163</f>
        <v>0</v>
      </c>
      <c r="V163" s="52">
        <f>listopad!V163</f>
        <v>0</v>
      </c>
      <c r="W163" s="52">
        <f>listopad!W163</f>
        <v>0</v>
      </c>
      <c r="X163" s="52">
        <f>listopad!X163</f>
        <v>0</v>
      </c>
      <c r="Y163" s="53">
        <f>listopad!Y163</f>
        <v>0</v>
      </c>
      <c r="Z163" s="54">
        <f>listopad!Z163</f>
        <v>0</v>
      </c>
      <c r="AA163" s="55">
        <f>listopad!AA163</f>
        <v>0</v>
      </c>
      <c r="AB163" s="188">
        <f t="shared" ref="AB163" si="2688">IF(OR($B163=$B169,AB166=0),0,ROUND((AC164+AH168)/AB166,0))</f>
        <v>0</v>
      </c>
      <c r="AC163" s="51">
        <f t="shared" ref="AC163:AC164" si="2689">SUM(AD163:AJ163)</f>
        <v>0</v>
      </c>
      <c r="AD163" s="52">
        <f>listopad!AD163</f>
        <v>0</v>
      </c>
      <c r="AE163" s="52">
        <f>listopad!AE163</f>
        <v>0</v>
      </c>
      <c r="AF163" s="52">
        <f>listopad!AF163</f>
        <v>0</v>
      </c>
      <c r="AG163" s="52">
        <f>listopad!AG163</f>
        <v>0</v>
      </c>
      <c r="AH163" s="53">
        <f>listopad!AH163</f>
        <v>0</v>
      </c>
      <c r="AI163" s="54">
        <f>listopad!AI163</f>
        <v>0</v>
      </c>
      <c r="AJ163" s="55">
        <f>listopad!AJ163</f>
        <v>0</v>
      </c>
      <c r="AK163" s="188">
        <f t="shared" ref="AK163" si="2690">IF(OR($B163=$B169,AK166=0),0,ROUND((AL164+AQ168)/AK166,0))</f>
        <v>0</v>
      </c>
      <c r="AL163" s="51">
        <f t="shared" ref="AL163:AL164" si="2691">SUM(AM163:AS163)</f>
        <v>0</v>
      </c>
      <c r="AM163" s="52">
        <f>listopad!AM163</f>
        <v>0</v>
      </c>
      <c r="AN163" s="52">
        <f>listopad!AN163</f>
        <v>0</v>
      </c>
      <c r="AO163" s="52">
        <f>listopad!AO163</f>
        <v>0</v>
      </c>
      <c r="AP163" s="52">
        <f>listopad!AP163</f>
        <v>0</v>
      </c>
      <c r="AQ163" s="53">
        <f>listopad!AQ163</f>
        <v>0</v>
      </c>
      <c r="AR163" s="54">
        <f>listopad!AR163</f>
        <v>0</v>
      </c>
      <c r="AS163" s="55">
        <f>listopad!AS163</f>
        <v>0</v>
      </c>
      <c r="AT163" s="188">
        <f t="shared" ref="AT163" si="2692">IF(OR($B163=$B169,AT166=0),0,ROUND((AU164+AZ168)/AT166,0))</f>
        <v>0</v>
      </c>
      <c r="AU163" s="51">
        <f t="shared" ref="AU163:AU164" si="2693">SUM(AV163:BB163)</f>
        <v>0</v>
      </c>
      <c r="AV163" s="52">
        <f t="shared" ref="AV163" si="2694">IF(SUM($AM$9:$AS$9)=SUM($AV$9:$BB$9),AM163,IF(AND(SUM($AV$9:$BB$9)&gt;42,SUM($AV$9:$BB$9)&lt;49),AM163,0))</f>
        <v>0</v>
      </c>
      <c r="AW163" s="52">
        <f t="shared" ref="AW163" si="2695">IF(SUM($AM$9:$AS$9)=SUM($AV$9:$BB$9),AN163,IF(AND(SUM($AV$9:$BB$9)&gt;42,SUM($AV$9:$BB$9)&lt;49),AN163,0))</f>
        <v>0</v>
      </c>
      <c r="AX163" s="52">
        <f t="shared" ref="AX163" si="2696">IF(SUM($AM$9:$AS$9)=SUM($AV$9:$BB$9),AO163,IF(AND(SUM($AV$9:$BB$9)&gt;42,SUM($AV$9:$BB$9)&lt;49),AO163,0))</f>
        <v>0</v>
      </c>
      <c r="AY163" s="52">
        <f t="shared" ref="AY163" si="2697">IF(SUM($AM$9:$AS$9)=SUM($AV$9:$BB$9),AP163,IF(AND(SUM($AV$9:$BB$9)&gt;42,SUM($AV$9:$BB$9)&lt;49),AP163,0))</f>
        <v>0</v>
      </c>
      <c r="AZ163" s="53">
        <f t="shared" ref="AZ163" si="2698">IF(SUM($AM$9:$AS$9)=SUM($AV$9:$BB$9),AQ163,IF(AND(SUM($AV$9:$BB$9)&gt;42,SUM($AV$9:$BB$9)&lt;49),AQ163,0))</f>
        <v>0</v>
      </c>
      <c r="BA163" s="54">
        <f t="shared" ref="BA163" si="2699">IF(SUM($AM$9:$AS$9)=SUM($AV$9:$BB$9),AR163,IF(AND(SUM($AV$9:$BB$9)&gt;42,SUM($AV$9:$BB$9)&lt;49),AR163,0))</f>
        <v>0</v>
      </c>
      <c r="BB163" s="55">
        <f t="shared" ref="BB163" si="2700">IF(SUM($AM$9:$AS$9)=SUM($AV$9:$BB$9),AS163,IF(AND(SUM($AV$9:$BB$9)&gt;42,SUM($AV$9:$BB$9)&lt;49),AS163,0))</f>
        <v>0</v>
      </c>
    </row>
    <row r="164" spans="1:54" ht="12.75" hidden="1" customHeight="1" x14ac:dyDescent="0.2">
      <c r="B164" s="93"/>
      <c r="C164" s="94"/>
      <c r="D164" s="95"/>
      <c r="E164" s="115"/>
      <c r="F164" s="140" t="b">
        <f t="shared" ref="F164" si="2701">IF($B157=$B163,OR(F158,G163&lt;F163),G163&lt;F163)</f>
        <v>0</v>
      </c>
      <c r="G164" s="189">
        <f t="shared" ref="G164" si="2702">IF(AND($B157=$B163,$B157&lt;&gt;"",$B157&lt;&gt;0),G163+G158,G163)</f>
        <v>18</v>
      </c>
      <c r="H164" s="120"/>
      <c r="I164" s="165">
        <f t="shared" si="2683"/>
        <v>0</v>
      </c>
      <c r="J164" s="194">
        <f t="shared" ref="J164" si="2703">7-COUNTIF(L163:R163,0)-COUNTIF(L163:R163,"")</f>
        <v>0</v>
      </c>
      <c r="K164" s="22">
        <f t="shared" si="2685"/>
        <v>0</v>
      </c>
      <c r="L164" s="35">
        <f t="shared" ref="L164:R164" si="2704">IF($B157=$B163,L163+L158,L163)</f>
        <v>0</v>
      </c>
      <c r="M164" s="35">
        <f t="shared" si="2704"/>
        <v>0</v>
      </c>
      <c r="N164" s="35">
        <f t="shared" si="2704"/>
        <v>0</v>
      </c>
      <c r="O164" s="35">
        <f t="shared" si="2704"/>
        <v>0</v>
      </c>
      <c r="P164" s="36">
        <f t="shared" si="2704"/>
        <v>0</v>
      </c>
      <c r="Q164" s="37">
        <f t="shared" si="2704"/>
        <v>0</v>
      </c>
      <c r="R164" s="38">
        <f t="shared" si="2704"/>
        <v>0</v>
      </c>
      <c r="S164" s="194">
        <f t="shared" ref="S164" si="2705">7-COUNTIF(U163:AA163,0)-COUNTIF(U163:AA163,"")</f>
        <v>0</v>
      </c>
      <c r="T164" s="22">
        <f t="shared" si="2687"/>
        <v>0</v>
      </c>
      <c r="U164" s="35">
        <f t="shared" ref="U164:AA164" si="2706">IF($B157=$B163,U163+U158,U163)</f>
        <v>0</v>
      </c>
      <c r="V164" s="35">
        <f t="shared" si="2706"/>
        <v>0</v>
      </c>
      <c r="W164" s="35">
        <f t="shared" si="2706"/>
        <v>0</v>
      </c>
      <c r="X164" s="35">
        <f t="shared" si="2706"/>
        <v>0</v>
      </c>
      <c r="Y164" s="36">
        <f t="shared" si="2706"/>
        <v>0</v>
      </c>
      <c r="Z164" s="37">
        <f t="shared" si="2706"/>
        <v>0</v>
      </c>
      <c r="AA164" s="38">
        <f t="shared" si="2706"/>
        <v>0</v>
      </c>
      <c r="AB164" s="194">
        <f t="shared" ref="AB164" si="2707">7-COUNTIF(AD163:AJ163,0)-COUNTIF(AD163:AJ163,"")</f>
        <v>0</v>
      </c>
      <c r="AC164" s="22">
        <f t="shared" si="2689"/>
        <v>0</v>
      </c>
      <c r="AD164" s="35">
        <f t="shared" ref="AD164:AJ164" si="2708">IF($B157=$B163,AD163+AD158,AD163)</f>
        <v>0</v>
      </c>
      <c r="AE164" s="35">
        <f t="shared" si="2708"/>
        <v>0</v>
      </c>
      <c r="AF164" s="35">
        <f t="shared" si="2708"/>
        <v>0</v>
      </c>
      <c r="AG164" s="35">
        <f t="shared" si="2708"/>
        <v>0</v>
      </c>
      <c r="AH164" s="36">
        <f t="shared" si="2708"/>
        <v>0</v>
      </c>
      <c r="AI164" s="37">
        <f t="shared" si="2708"/>
        <v>0</v>
      </c>
      <c r="AJ164" s="38">
        <f t="shared" si="2708"/>
        <v>0</v>
      </c>
      <c r="AK164" s="194">
        <f t="shared" ref="AK164" si="2709">7-COUNTIF(AM163:AS163,0)-COUNTIF(AM163:AS163,"")</f>
        <v>0</v>
      </c>
      <c r="AL164" s="22">
        <f t="shared" si="2691"/>
        <v>0</v>
      </c>
      <c r="AM164" s="35">
        <f t="shared" ref="AM164:AS164" si="2710">IF($B157=$B163,AM163+AM158,AM163)</f>
        <v>0</v>
      </c>
      <c r="AN164" s="35">
        <f t="shared" si="2710"/>
        <v>0</v>
      </c>
      <c r="AO164" s="35">
        <f t="shared" si="2710"/>
        <v>0</v>
      </c>
      <c r="AP164" s="35">
        <f t="shared" si="2710"/>
        <v>0</v>
      </c>
      <c r="AQ164" s="36">
        <f t="shared" si="2710"/>
        <v>0</v>
      </c>
      <c r="AR164" s="37">
        <f t="shared" si="2710"/>
        <v>0</v>
      </c>
      <c r="AS164" s="38">
        <f t="shared" si="2710"/>
        <v>0</v>
      </c>
      <c r="AT164" s="194">
        <f t="shared" ref="AT164" si="2711">7-COUNTIF(AV163:BB163,0)-COUNTIF(AV163:BB163,"")</f>
        <v>0</v>
      </c>
      <c r="AU164" s="22">
        <f t="shared" si="2693"/>
        <v>0</v>
      </c>
      <c r="AV164" s="35">
        <f t="shared" ref="AV164:BB164" si="2712">IF($B157=$B163,AV163+AV158,AV163)</f>
        <v>0</v>
      </c>
      <c r="AW164" s="35">
        <f t="shared" si="2712"/>
        <v>0</v>
      </c>
      <c r="AX164" s="35">
        <f t="shared" si="2712"/>
        <v>0</v>
      </c>
      <c r="AY164" s="35">
        <f t="shared" si="2712"/>
        <v>0</v>
      </c>
      <c r="AZ164" s="36">
        <f t="shared" si="2712"/>
        <v>0</v>
      </c>
      <c r="BA164" s="37">
        <f t="shared" si="2712"/>
        <v>0</v>
      </c>
      <c r="BB164" s="38">
        <f t="shared" si="2712"/>
        <v>0</v>
      </c>
    </row>
    <row r="165" spans="1:54" ht="15" hidden="1" customHeight="1" x14ac:dyDescent="0.2">
      <c r="B165" s="116"/>
      <c r="C165" s="117"/>
      <c r="D165" s="118"/>
      <c r="E165" s="119"/>
      <c r="F165" s="92"/>
      <c r="G165" s="190">
        <f t="shared" ref="G165" si="2713">IF(AND($B157=$B163,$B157&lt;&gt;"",$B157&lt;&gt;0),F163+G159,F163)</f>
        <v>18</v>
      </c>
      <c r="H165" s="121"/>
      <c r="I165" s="165">
        <f t="shared" si="2683"/>
        <v>0</v>
      </c>
      <c r="J165" s="195">
        <f t="shared" ref="J165" si="2714">IF($B163=$B157,COUNTIF(L165:R165,0),COUNTIF(L166:R166,0)+COUNTIF(L166:R166,""))</f>
        <v>7</v>
      </c>
      <c r="K165" s="39">
        <f t="shared" ref="K165:R165" si="2715">IF($B157=$B163,K166+K159,K166)</f>
        <v>0</v>
      </c>
      <c r="L165" s="40">
        <f t="shared" si="2715"/>
        <v>0</v>
      </c>
      <c r="M165" s="40">
        <f t="shared" si="2715"/>
        <v>0</v>
      </c>
      <c r="N165" s="40">
        <f t="shared" si="2715"/>
        <v>0</v>
      </c>
      <c r="O165" s="40">
        <f t="shared" si="2715"/>
        <v>0</v>
      </c>
      <c r="P165" s="41">
        <f t="shared" si="2715"/>
        <v>0</v>
      </c>
      <c r="Q165" s="42">
        <f t="shared" si="2715"/>
        <v>0</v>
      </c>
      <c r="R165" s="43">
        <f t="shared" si="2715"/>
        <v>0</v>
      </c>
      <c r="S165" s="195">
        <f t="shared" ref="S165" si="2716">IF($B163=$B157,COUNTIF(U165:AA165,0),COUNTIF(U166:AA166,0)+COUNTIF(U166:AA166,""))</f>
        <v>7</v>
      </c>
      <c r="T165" s="39">
        <f t="shared" ref="T165:AA165" si="2717">IF($B157=$B163,T166+T159,T166)</f>
        <v>0</v>
      </c>
      <c r="U165" s="40">
        <f t="shared" si="2717"/>
        <v>0</v>
      </c>
      <c r="V165" s="40">
        <f t="shared" si="2717"/>
        <v>0</v>
      </c>
      <c r="W165" s="40">
        <f t="shared" si="2717"/>
        <v>0</v>
      </c>
      <c r="X165" s="40">
        <f t="shared" si="2717"/>
        <v>0</v>
      </c>
      <c r="Y165" s="41">
        <f t="shared" si="2717"/>
        <v>0</v>
      </c>
      <c r="Z165" s="42">
        <f t="shared" si="2717"/>
        <v>0</v>
      </c>
      <c r="AA165" s="43">
        <f t="shared" si="2717"/>
        <v>0</v>
      </c>
      <c r="AB165" s="195">
        <f t="shared" ref="AB165" si="2718">IF($B163=$B157,COUNTIF(AD165:AJ165,0),COUNTIF(AD166:AJ166,0)+COUNTIF(AD166:AJ166,""))</f>
        <v>7</v>
      </c>
      <c r="AC165" s="39">
        <f t="shared" ref="AC165:AJ165" si="2719">IF($B157=$B163,AC166+AC159,AC166)</f>
        <v>0</v>
      </c>
      <c r="AD165" s="40">
        <f t="shared" si="2719"/>
        <v>0</v>
      </c>
      <c r="AE165" s="40">
        <f t="shared" si="2719"/>
        <v>0</v>
      </c>
      <c r="AF165" s="40">
        <f t="shared" si="2719"/>
        <v>0</v>
      </c>
      <c r="AG165" s="40">
        <f t="shared" si="2719"/>
        <v>0</v>
      </c>
      <c r="AH165" s="41">
        <f t="shared" si="2719"/>
        <v>0</v>
      </c>
      <c r="AI165" s="42">
        <f t="shared" si="2719"/>
        <v>0</v>
      </c>
      <c r="AJ165" s="43">
        <f t="shared" si="2719"/>
        <v>0</v>
      </c>
      <c r="AK165" s="195">
        <f t="shared" ref="AK165" si="2720">IF($B163=$B157,COUNTIF(AM165:AS165,0),COUNTIF(AM166:AS166,0)+COUNTIF(AM166:AS166,""))</f>
        <v>7</v>
      </c>
      <c r="AL165" s="39">
        <f t="shared" ref="AL165:AS165" si="2721">IF($B157=$B163,AL166+AL159,AL166)</f>
        <v>0</v>
      </c>
      <c r="AM165" s="40">
        <f t="shared" si="2721"/>
        <v>0</v>
      </c>
      <c r="AN165" s="40">
        <f t="shared" si="2721"/>
        <v>0</v>
      </c>
      <c r="AO165" s="40">
        <f t="shared" si="2721"/>
        <v>0</v>
      </c>
      <c r="AP165" s="40">
        <f t="shared" si="2721"/>
        <v>0</v>
      </c>
      <c r="AQ165" s="41">
        <f t="shared" si="2721"/>
        <v>0</v>
      </c>
      <c r="AR165" s="42">
        <f t="shared" si="2721"/>
        <v>0</v>
      </c>
      <c r="AS165" s="43">
        <f t="shared" si="2721"/>
        <v>0</v>
      </c>
      <c r="AT165" s="195">
        <f t="shared" ref="AT165" si="2722">IF($B163=$B157,COUNTIF(AV165:BB165,0),COUNTIF(AV166:BB166,0)+COUNTIF(AV166:BB166,""))</f>
        <v>7</v>
      </c>
      <c r="AU165" s="39">
        <f t="shared" ref="AU165:BB165" si="2723">IF($B157=$B163,AU166+AU159,AU166)</f>
        <v>0</v>
      </c>
      <c r="AV165" s="40">
        <f t="shared" si="2723"/>
        <v>0</v>
      </c>
      <c r="AW165" s="40">
        <f t="shared" si="2723"/>
        <v>0</v>
      </c>
      <c r="AX165" s="40">
        <f t="shared" si="2723"/>
        <v>0</v>
      </c>
      <c r="AY165" s="40">
        <f t="shared" si="2723"/>
        <v>0</v>
      </c>
      <c r="AZ165" s="41">
        <f t="shared" si="2723"/>
        <v>0</v>
      </c>
      <c r="BA165" s="42">
        <f t="shared" si="2723"/>
        <v>0</v>
      </c>
      <c r="BB165" s="43">
        <f t="shared" si="2723"/>
        <v>0</v>
      </c>
    </row>
    <row r="166" spans="1:54" ht="15.75" customHeight="1" x14ac:dyDescent="0.2">
      <c r="A166" s="1">
        <f t="shared" ref="A166" si="2724">A163</f>
        <v>0</v>
      </c>
      <c r="B166" s="313">
        <f t="shared" ref="B166" si="2725">B160+1</f>
        <v>25</v>
      </c>
      <c r="C166" s="314"/>
      <c r="D166" s="314"/>
      <c r="E166" s="314"/>
      <c r="F166" s="31"/>
      <c r="G166" s="183"/>
      <c r="H166" s="122">
        <f t="shared" ref="H166" si="2726">5-COUNTIF(AU163,0)-COUNTIF(AL163,0)-COUNTIF(AC163,0)-COUNTIF(T163,0)-COUNTIF(K163,0)</f>
        <v>0</v>
      </c>
      <c r="I166" s="165">
        <f t="shared" si="2683"/>
        <v>0</v>
      </c>
      <c r="J166" s="187">
        <f t="shared" ref="J166" si="2727">IF($B163=$B157,J160+IF($F163&lt;&gt;$G163,(K163+$G165-$G164)/$F163,K163/$F163),IF($F163&lt;&gt;G163,(K163+$G165-$G164)/$F163,K163/$F163))</f>
        <v>0</v>
      </c>
      <c r="K166" s="7">
        <f t="shared" ref="K166:K167" si="2728">SUM(L166:R166)</f>
        <v>0</v>
      </c>
      <c r="L166" s="26">
        <f t="shared" ref="L166:R166" si="2729">L163</f>
        <v>0</v>
      </c>
      <c r="M166" s="26">
        <f t="shared" si="2729"/>
        <v>0</v>
      </c>
      <c r="N166" s="26">
        <f t="shared" si="2729"/>
        <v>0</v>
      </c>
      <c r="O166" s="26">
        <f t="shared" si="2729"/>
        <v>0</v>
      </c>
      <c r="P166" s="26">
        <f t="shared" si="2729"/>
        <v>0</v>
      </c>
      <c r="Q166" s="29">
        <f t="shared" si="2729"/>
        <v>0</v>
      </c>
      <c r="R166" s="23">
        <f t="shared" si="2729"/>
        <v>0</v>
      </c>
      <c r="S166" s="187">
        <f t="shared" ref="S166" si="2730">IF($B163=$B157,S160+IF($F163&lt;&gt;$G163,(T163+$G165-$G164)/$F163,T163/$F163),IF($F163&lt;&gt;P163,(T163+$G165-$G164)/$F163,T163/$F163))</f>
        <v>0</v>
      </c>
      <c r="T166" s="7">
        <f t="shared" ref="T166:T167" si="2731">SUM(U166:AA166)</f>
        <v>0</v>
      </c>
      <c r="U166" s="26">
        <f t="shared" ref="U166:AA166" si="2732">U163</f>
        <v>0</v>
      </c>
      <c r="V166" s="26">
        <f t="shared" si="2732"/>
        <v>0</v>
      </c>
      <c r="W166" s="26">
        <f t="shared" si="2732"/>
        <v>0</v>
      </c>
      <c r="X166" s="26">
        <f t="shared" si="2732"/>
        <v>0</v>
      </c>
      <c r="Y166" s="113">
        <f t="shared" si="2732"/>
        <v>0</v>
      </c>
      <c r="Z166" s="29">
        <f t="shared" si="2732"/>
        <v>0</v>
      </c>
      <c r="AA166" s="23">
        <f t="shared" si="2732"/>
        <v>0</v>
      </c>
      <c r="AB166" s="187">
        <f t="shared" ref="AB166" si="2733">IF($B163=$B157,AB160+IF($F163&lt;&gt;$G163,(AC163+$G165-$G164)/$F163,AC163/$F163),IF($F163&lt;&gt;Y163,(AC163+$G165-$G164)/$F163,AC163/$F163))</f>
        <v>0</v>
      </c>
      <c r="AC166" s="7">
        <f t="shared" ref="AC166:AC167" si="2734">SUM(AD166:AJ166)</f>
        <v>0</v>
      </c>
      <c r="AD166" s="26">
        <f t="shared" ref="AD166:AJ166" si="2735">AD163</f>
        <v>0</v>
      </c>
      <c r="AE166" s="26">
        <f t="shared" si="2735"/>
        <v>0</v>
      </c>
      <c r="AF166" s="26">
        <f t="shared" si="2735"/>
        <v>0</v>
      </c>
      <c r="AG166" s="26">
        <f t="shared" si="2735"/>
        <v>0</v>
      </c>
      <c r="AH166" s="113">
        <f t="shared" si="2735"/>
        <v>0</v>
      </c>
      <c r="AI166" s="29">
        <f t="shared" si="2735"/>
        <v>0</v>
      </c>
      <c r="AJ166" s="23">
        <f t="shared" si="2735"/>
        <v>0</v>
      </c>
      <c r="AK166" s="187">
        <f t="shared" ref="AK166" si="2736">IF($B163=$B157,AK160+IF($F163&lt;&gt;$G163,(AL163+$G165-$G164)/$F163,AL163/$F163),IF($F163&lt;&gt;AH163,(AL163+$G165-$G164)/$F163,AL163/$F163))</f>
        <v>0</v>
      </c>
      <c r="AL166" s="7">
        <f t="shared" ref="AL166:AL167" si="2737">SUM(AM166:AS166)</f>
        <v>0</v>
      </c>
      <c r="AM166" s="26">
        <f t="shared" ref="AM166:AS166" si="2738">AM163</f>
        <v>0</v>
      </c>
      <c r="AN166" s="26">
        <f t="shared" si="2738"/>
        <v>0</v>
      </c>
      <c r="AO166" s="26">
        <f t="shared" si="2738"/>
        <v>0</v>
      </c>
      <c r="AP166" s="26">
        <f t="shared" si="2738"/>
        <v>0</v>
      </c>
      <c r="AQ166" s="113">
        <f t="shared" si="2738"/>
        <v>0</v>
      </c>
      <c r="AR166" s="29">
        <f t="shared" si="2738"/>
        <v>0</v>
      </c>
      <c r="AS166" s="23">
        <f t="shared" si="2738"/>
        <v>0</v>
      </c>
      <c r="AT166" s="187">
        <f t="shared" ref="AT166" si="2739">IF($B163=$B157,AT160+IF($F163&lt;&gt;$G163,(AU163+$G165-$G164)/$F163,AU163/$F163),IF($F163&lt;&gt;AQ163,(AU163+$G165-$G164)/$F163,AU163/$F163))</f>
        <v>0</v>
      </c>
      <c r="AU166" s="7">
        <f t="shared" ref="AU166:AU167" si="2740">SUM(AV166:BB166)</f>
        <v>0</v>
      </c>
      <c r="AV166" s="6">
        <f t="shared" ref="AV166" si="2741">IF(SUM($AM$9:$AS$9)=SUM($AV$9:$BB$9),AV163,IF(AND(SUM($AV$9:$BB$9)&gt;42,SUM($AV$9:$BB$9)&lt;49),AV163,0))</f>
        <v>0</v>
      </c>
      <c r="AW166" s="6">
        <f t="shared" ref="AW166:BB166" si="2742">IF(SUM($AM$9:$AS$9)=SUM($AV$9:$BB$9),AW163,IF(AND(SUM($AV$9:$BB$9)&gt;42,SUM($AV$9:$BB$9)&lt;49),AW163,0))</f>
        <v>0</v>
      </c>
      <c r="AX166" s="6">
        <f t="shared" si="2742"/>
        <v>0</v>
      </c>
      <c r="AY166" s="6">
        <f t="shared" si="2742"/>
        <v>0</v>
      </c>
      <c r="AZ166" s="26">
        <f t="shared" si="2742"/>
        <v>0</v>
      </c>
      <c r="BA166" s="29">
        <f t="shared" si="2742"/>
        <v>0</v>
      </c>
      <c r="BB166" s="23">
        <f t="shared" si="2742"/>
        <v>0</v>
      </c>
    </row>
    <row r="167" spans="1:54" ht="15.75" customHeight="1" x14ac:dyDescent="0.2">
      <c r="A167" s="1">
        <f t="shared" ref="A167:A168" si="2743">A166</f>
        <v>0</v>
      </c>
      <c r="B167" s="313"/>
      <c r="C167" s="314"/>
      <c r="D167" s="314"/>
      <c r="E167" s="314"/>
      <c r="F167" s="31"/>
      <c r="G167" s="183"/>
      <c r="H167" s="123">
        <f t="shared" ref="H167" si="2744">IF($B163=$B157,H161+F167,$F167)</f>
        <v>0</v>
      </c>
      <c r="I167" s="165">
        <f t="shared" si="2683"/>
        <v>0</v>
      </c>
      <c r="J167" s="141">
        <f t="shared" ref="J167" si="2745">IF($H166=0,0,IF($B157=$B163,IF($H168&gt;0,$H168+J161,K163+J161),IF($H168&gt;0,$H168,K163)))</f>
        <v>0</v>
      </c>
      <c r="K167" s="7">
        <f t="shared" si="2728"/>
        <v>0</v>
      </c>
      <c r="L167" s="6"/>
      <c r="M167" s="6"/>
      <c r="N167" s="6"/>
      <c r="O167" s="6"/>
      <c r="P167" s="26"/>
      <c r="Q167" s="29"/>
      <c r="R167" s="23"/>
      <c r="S167" s="141">
        <f t="shared" ref="S167" si="2746">IF($H166=0,0,IF($B157=$B163,IF($H168&gt;0,$H168+S161,T163+S161),IF($H168&gt;0,$H168,T163)))</f>
        <v>0</v>
      </c>
      <c r="T167" s="7">
        <f t="shared" si="2731"/>
        <v>0</v>
      </c>
      <c r="U167" s="6"/>
      <c r="V167" s="6"/>
      <c r="W167" s="6"/>
      <c r="X167" s="6"/>
      <c r="Y167" s="26"/>
      <c r="Z167" s="29"/>
      <c r="AA167" s="23"/>
      <c r="AB167" s="141">
        <f t="shared" ref="AB167" si="2747">IF($H166=0,0,IF($B157=$B163,IF($H168&gt;0,$H168+AB161,AC163+AB161),IF($H168&gt;0,$H168,AC163)))</f>
        <v>0</v>
      </c>
      <c r="AC167" s="7">
        <f t="shared" si="2734"/>
        <v>0</v>
      </c>
      <c r="AD167" s="6"/>
      <c r="AE167" s="6"/>
      <c r="AF167" s="6"/>
      <c r="AG167" s="6"/>
      <c r="AH167" s="26"/>
      <c r="AI167" s="29"/>
      <c r="AJ167" s="23"/>
      <c r="AK167" s="141">
        <f t="shared" ref="AK167" si="2748">IF($H166=0,0,IF($B157=$B163,IF($H168&gt;0,$H168+AK161,AL163+AK161),IF($H168&gt;0,$H168,AL163)))</f>
        <v>0</v>
      </c>
      <c r="AL167" s="7">
        <f t="shared" si="2737"/>
        <v>0</v>
      </c>
      <c r="AM167" s="6"/>
      <c r="AN167" s="6"/>
      <c r="AO167" s="6"/>
      <c r="AP167" s="6"/>
      <c r="AQ167" s="26"/>
      <c r="AR167" s="29"/>
      <c r="AS167" s="23"/>
      <c r="AT167" s="141">
        <f t="shared" ref="AT167" si="2749">IF($H166=0,0,IF($B157=$B163,IF($H168&gt;0,$H168+AT161,AU163+AT161),IF($H168&gt;0,$H168,AU163)))</f>
        <v>0</v>
      </c>
      <c r="AU167" s="7">
        <f t="shared" si="2740"/>
        <v>0</v>
      </c>
      <c r="AV167" s="6"/>
      <c r="AW167" s="6"/>
      <c r="AX167" s="6"/>
      <c r="AY167" s="6"/>
      <c r="AZ167" s="26"/>
      <c r="BA167" s="29"/>
      <c r="BB167" s="23"/>
    </row>
    <row r="168" spans="1:54" ht="18.75" customHeight="1" thickBot="1" x14ac:dyDescent="0.25">
      <c r="A168" s="1">
        <f t="shared" si="2743"/>
        <v>0</v>
      </c>
      <c r="B168" s="323" t="str">
        <f>IF(B163="",Wydruk!$AE$6,IF(J164=0,Wydruk!$AE$7,IF(AND(G164&lt;G165,B163&lt;&gt;$B169),Wydruk!$AE$13,IF(AND($B163=$B157,$B163&lt;&gt;$B169),IF(OR(OR(J168&lt;4,J168&gt;5),OR(S168&lt;4,S168&gt;5),OR(AB168&lt;4,AB168&gt;5),OR(AK168&lt;4,AK168&gt;5),OR(AND(AT168&lt;4,AT168&gt;0),AT168&gt;5)),Wydruk!$AE$8,Wydruk!$AE$9),IF($B163=$B169,IF($F167&lt;&gt;0,Wydruk!$AE$12,Wydruk!$AE$10),IF(OR(OR(J164&lt;4,J164&gt;5),OR(S164&lt;4,S164&gt;5),OR(AB164&lt;4,AB164&gt;5),OR(AK164&lt;4,AK164&gt;5),OR(AND(AT164&lt;4,AT164&gt;0),AT164&gt;5)),Wydruk!$AE$8,Wydruk!$AE$11))))))</f>
        <v>Uzupełnij liczby godzin tygodniowego planu</v>
      </c>
      <c r="C168" s="324"/>
      <c r="D168" s="324"/>
      <c r="E168" s="324"/>
      <c r="F168" s="173">
        <f>listopad!F168</f>
        <v>0</v>
      </c>
      <c r="G168" s="184">
        <f>listopad!G168</f>
        <v>0</v>
      </c>
      <c r="H168" s="191">
        <f t="shared" ref="H168" si="2750">IF(OR($G168=0,$F168=0,$G168="",$F168=""),0,$G168/$F168)</f>
        <v>0</v>
      </c>
      <c r="I168" s="193"/>
      <c r="J168" s="176">
        <f t="shared" ref="J168" si="2751">IF($B157=$B163,IF(L163+L158&gt;0,1,0)+IF(M163+M158&gt;0,1,0)+IF(N163+N158&gt;0,1,0)+IF(O163+O158&gt;0,1,0)+IF(P163+P158&gt;0,1,0)+IF(Q163+Q158&gt;0,1,0)+IF(R163+R158&gt;0,1,0),J164)</f>
        <v>0</v>
      </c>
      <c r="K168" s="133">
        <f t="shared" ref="K168" si="2752">IF(OR($B163=$B169,J168=0,(K164-Q168+O168)&lt;=0),0,(K164-Q168+O168)/J168)</f>
        <v>0</v>
      </c>
      <c r="L168" s="137">
        <f t="shared" ref="L168" si="2753">IF(K168*(7-J165)&lt;=0,0,K168*(7-J165))</f>
        <v>0</v>
      </c>
      <c r="M168" s="311">
        <f t="shared" ref="M168" si="2754">ROUND(IF(OR(K165-K168*(7-J165)+P168&lt;0,$B163=$B169,K168&lt;=0,K165=0),0,IF(K165-K168*(7-J165)+P168&gt;Q168-O168+P168,Q168-O168+P168,K165-K168*(7-J165)+P168)),1)</f>
        <v>0</v>
      </c>
      <c r="N168" s="312"/>
      <c r="O168" s="139">
        <f t="shared" ref="O168" si="2755">IF(OR($B163=$B169,J164=0),0,IF($B163=$B157,J163,$F163))</f>
        <v>0</v>
      </c>
      <c r="P168" s="30">
        <f t="shared" ref="P168" si="2756">IF(OR($B163=$B169,J168=0),0,$G165-$G164)</f>
        <v>0</v>
      </c>
      <c r="Q168" s="134">
        <f t="shared" ref="Q168" si="2757">IF(OR($B163=$B169,J168=0),0,J167)</f>
        <v>0</v>
      </c>
      <c r="R168" s="138">
        <f t="shared" ref="R168" si="2758">IF($B163=$B169,0,K165)</f>
        <v>0</v>
      </c>
      <c r="S168" s="176">
        <f t="shared" ref="S168" si="2759">IF($B157=$B163,IF(U163+U158&gt;0,1,0)+IF(V163+V158&gt;0,1,0)+IF(W163+W158&gt;0,1,0)+IF(X163+X158&gt;0,1,0)+IF(Y163+Y158&gt;0,1,0)+IF(Z163+Z158&gt;0,1,0)+IF(AA163+AA158&gt;0,1,0),S164)</f>
        <v>0</v>
      </c>
      <c r="T168" s="133">
        <f t="shared" ref="T168" si="2760">IF(OR($B163=$B169,S168=0,(T164-Z168+X168)&lt;=0),0,(T164-Z168+X168)/S168)</f>
        <v>0</v>
      </c>
      <c r="U168" s="137">
        <f t="shared" ref="U168" si="2761">IF(T168*(7-S165)&lt;=0,0,T168*(7-S165))</f>
        <v>0</v>
      </c>
      <c r="V168" s="311">
        <f t="shared" ref="V168" si="2762">ROUND(IF(OR(T165-T168*(7-S165)+Y168&lt;0,$B163=$B169,T168&lt;=0,T165=0),0,IF(T165-T168*(7-S165)+Y168&gt;Z168-X168+Y168,Z168-X168+Y168,T165-T168*(7-S165)+Y168)),1)</f>
        <v>0</v>
      </c>
      <c r="W168" s="312"/>
      <c r="X168" s="139">
        <f t="shared" ref="X168" si="2763">IF(OR($B163=$B169,S164=0),0,IF($B163=$B157,S163,$F163))</f>
        <v>0</v>
      </c>
      <c r="Y168" s="30">
        <f t="shared" ref="Y168" si="2764">IF(OR($B163=$B169,S168=0),0,$G165-$G164)</f>
        <v>0</v>
      </c>
      <c r="Z168" s="134">
        <f t="shared" ref="Z168" si="2765">IF(OR($B163=$B169,S168=0),0,S167)</f>
        <v>0</v>
      </c>
      <c r="AA168" s="138">
        <f t="shared" ref="AA168" si="2766">IF($B163=$B169,0,T165)</f>
        <v>0</v>
      </c>
      <c r="AB168" s="176">
        <f t="shared" ref="AB168" si="2767">IF($B157=$B163,IF(AD163+AD158&gt;0,1,0)+IF(AE163+AE158&gt;0,1,0)+IF(AF163+AF158&gt;0,1,0)+IF(AG163+AG158&gt;0,1,0)+IF(AH163+AH158&gt;0,1,0)+IF(AI163+AI158&gt;0,1,0)+IF(AJ163+AJ158&gt;0,1,0),AB164)</f>
        <v>0</v>
      </c>
      <c r="AC168" s="133">
        <f t="shared" ref="AC168" si="2768">IF(OR($B163=$B169,AB168=0,(AC164-AI168+AG168)&lt;=0),0,(AC164-AI168+AG168)/AB168)</f>
        <v>0</v>
      </c>
      <c r="AD168" s="137">
        <f t="shared" ref="AD168" si="2769">IF(AC168*(7-AB165)&lt;=0,0,AC168*(7-AB165))</f>
        <v>0</v>
      </c>
      <c r="AE168" s="311">
        <f t="shared" ref="AE168" si="2770">ROUND(IF(OR(AC165-AC168*(7-AB165)+AH168&lt;0,$B163=$B169,AC168&lt;=0,AC165=0),0,IF(AC165-AC168*(7-AB165)+AH168&gt;AI168-AG168+AH168,AI168-AG168+AH168,AC165-AC168*(7-AB165)+AH168)),1)</f>
        <v>0</v>
      </c>
      <c r="AF168" s="312"/>
      <c r="AG168" s="139">
        <f t="shared" ref="AG168" si="2771">IF(OR($B163=$B169,AB164=0),0,IF($B163=$B157,AB163,$F163))</f>
        <v>0</v>
      </c>
      <c r="AH168" s="30">
        <f t="shared" ref="AH168" si="2772">IF(OR($B163=$B169,AB168=0),0,$G165-$G164)</f>
        <v>0</v>
      </c>
      <c r="AI168" s="134">
        <f t="shared" ref="AI168" si="2773">IF(OR($B163=$B169,AB168=0),0,AB167)</f>
        <v>0</v>
      </c>
      <c r="AJ168" s="138">
        <f t="shared" ref="AJ168" si="2774">IF($B163=$B169,0,AC165)</f>
        <v>0</v>
      </c>
      <c r="AK168" s="176">
        <f t="shared" ref="AK168" si="2775">IF($B157=$B163,IF(AM163+AM158&gt;0,1,0)+IF(AN163+AN158&gt;0,1,0)+IF(AO163+AO158&gt;0,1,0)+IF(AP163+AP158&gt;0,1,0)+IF(AQ163+AQ158&gt;0,1,0)+IF(AR163+AR158&gt;0,1,0)+IF(AS163+AS158&gt;0,1,0),AK164)</f>
        <v>0</v>
      </c>
      <c r="AL168" s="133">
        <f t="shared" ref="AL168" si="2776">IF(OR($B163=$B169,AK168=0,(AL164-AR168+AP168)&lt;=0),0,(AL164-AR168+AP168)/AK168)</f>
        <v>0</v>
      </c>
      <c r="AM168" s="137">
        <f t="shared" ref="AM168" si="2777">IF(AL168*(7-AK165)&lt;=0,0,AL168*(7-AK165))</f>
        <v>0</v>
      </c>
      <c r="AN168" s="311">
        <f t="shared" ref="AN168" si="2778">ROUND(IF(OR(AL165-AL168*(7-AK165)+AQ168&lt;0,$B163=$B169,AL168&lt;=0,AL165=0),0,IF(AL165-AL168*(7-AK165)+AQ168&gt;AR168-AP168+AQ168,AR168-AP168+AQ168,AL165-AL168*(7-AK165)+AQ168)),1)</f>
        <v>0</v>
      </c>
      <c r="AO168" s="312"/>
      <c r="AP168" s="139">
        <f t="shared" ref="AP168" si="2779">IF(OR($B163=$B169,AK164=0),0,IF($B163=$B157,AK163,$F163))</f>
        <v>0</v>
      </c>
      <c r="AQ168" s="30">
        <f t="shared" ref="AQ168" si="2780">IF(OR($B163=$B169,AK168=0),0,$G165-$G164)</f>
        <v>0</v>
      </c>
      <c r="AR168" s="134">
        <f t="shared" ref="AR168" si="2781">IF(OR($B163=$B169,AK168=0),0,AK167)</f>
        <v>0</v>
      </c>
      <c r="AS168" s="138">
        <f t="shared" ref="AS168" si="2782">IF($B163=$B169,0,AL165)</f>
        <v>0</v>
      </c>
      <c r="AT168" s="176">
        <f t="shared" ref="AT168" si="2783">IF($B157=$B163,IF(AV163+AV158&gt;0,1,0)+IF(AW163+AW158&gt;0,1,0)+IF(AX163+AX158&gt;0,1,0)+IF(AY163+AY158&gt;0,1,0)+IF(AZ163+AZ158&gt;0,1,0)+IF(BA163+BA158&gt;0,1,0)+IF(BB163+BB158&gt;0,1,0),AT164)</f>
        <v>0</v>
      </c>
      <c r="AU168" s="133">
        <f t="shared" ref="AU168" si="2784">IF(OR($B163=$B169,AT168=0,(AU164-BA168+AY168)&lt;=0),0,(AU164-BA168+AY168)/AT168)</f>
        <v>0</v>
      </c>
      <c r="AV168" s="137">
        <f t="shared" ref="AV168" si="2785">IF(AU168*(7-AT165)&lt;=0,0,AU168*(7-AT165))</f>
        <v>0</v>
      </c>
      <c r="AW168" s="311">
        <f t="shared" ref="AW168" si="2786">ROUND(IF(OR(AU165-AU168*(7-AT165)+AZ168&lt;0,$B163=$B169,AU168&lt;=0,AU165=0),0,IF(AU165-AU168*(7-AT165)+AZ168&gt;BA168-AY168+AZ168,BA168-AY168+AZ168,AU165-AU168*(7-AT165)+AZ168)),1)</f>
        <v>0</v>
      </c>
      <c r="AX168" s="312"/>
      <c r="AY168" s="139">
        <f t="shared" ref="AY168" si="2787">IF(OR($B163=$B169,AT164=0),0,IF($B163=$B157,AT163,$F163))</f>
        <v>0</v>
      </c>
      <c r="AZ168" s="30">
        <f t="shared" ref="AZ168" si="2788">IF(OR($B163=$B169,AT168=0),0,$G165-$G164)</f>
        <v>0</v>
      </c>
      <c r="BA168" s="134">
        <f t="shared" ref="BA168" si="2789">IF(OR($B163=$B169,AT168=0),0,AT167)</f>
        <v>0</v>
      </c>
      <c r="BB168" s="138">
        <f t="shared" ref="BB168" si="2790">IF($B163=$B169,0,AU165)</f>
        <v>0</v>
      </c>
    </row>
    <row r="169" spans="1:54" ht="15.75" x14ac:dyDescent="0.2">
      <c r="A169" s="1">
        <f t="shared" ref="A169" si="2791">IF(B169="","1. Niewypełnione",B169)</f>
        <v>0</v>
      </c>
      <c r="B169" s="320">
        <f>listopad!B169</f>
        <v>0</v>
      </c>
      <c r="C169" s="321">
        <f>listopad!C169</f>
        <v>0</v>
      </c>
      <c r="D169" s="321">
        <f>listopad!D169</f>
        <v>0</v>
      </c>
      <c r="E169" s="321">
        <f>listopad!E169</f>
        <v>0</v>
      </c>
      <c r="F169" s="177">
        <f>listopad!F169</f>
        <v>18</v>
      </c>
      <c r="G169" s="185">
        <f>listopad!G169</f>
        <v>18</v>
      </c>
      <c r="H169" s="177"/>
      <c r="I169" s="192">
        <f t="shared" ref="I169:I173" si="2792">K169+T169+AC169+AL169+AU169</f>
        <v>0</v>
      </c>
      <c r="J169" s="186">
        <f t="shared" ref="J169" si="2793">IF(OR($B169=$B175,J172=0),0,ROUND((K170+P174)/J172,0))</f>
        <v>0</v>
      </c>
      <c r="K169" s="51">
        <f t="shared" ref="K169:K170" si="2794">SUM(L169:R169)</f>
        <v>0</v>
      </c>
      <c r="L169" s="52">
        <f>listopad!L169</f>
        <v>0</v>
      </c>
      <c r="M169" s="52">
        <f>listopad!M169</f>
        <v>0</v>
      </c>
      <c r="N169" s="52">
        <f>listopad!N169</f>
        <v>0</v>
      </c>
      <c r="O169" s="52">
        <f>listopad!O169</f>
        <v>0</v>
      </c>
      <c r="P169" s="53">
        <f>listopad!P169</f>
        <v>0</v>
      </c>
      <c r="Q169" s="54">
        <f>listopad!Q169</f>
        <v>0</v>
      </c>
      <c r="R169" s="55">
        <f>listopad!R169</f>
        <v>0</v>
      </c>
      <c r="S169" s="188">
        <f t="shared" ref="S169" si="2795">IF(OR($B169=$B175,S172=0),0,ROUND((T170+Y174)/S172,0))</f>
        <v>0</v>
      </c>
      <c r="T169" s="51">
        <f t="shared" ref="T169:T170" si="2796">SUM(U169:AA169)</f>
        <v>0</v>
      </c>
      <c r="U169" s="52">
        <f>listopad!U169</f>
        <v>0</v>
      </c>
      <c r="V169" s="52">
        <f>listopad!V169</f>
        <v>0</v>
      </c>
      <c r="W169" s="52">
        <f>listopad!W169</f>
        <v>0</v>
      </c>
      <c r="X169" s="52">
        <f>listopad!X169</f>
        <v>0</v>
      </c>
      <c r="Y169" s="53">
        <f>listopad!Y169</f>
        <v>0</v>
      </c>
      <c r="Z169" s="54">
        <f>listopad!Z169</f>
        <v>0</v>
      </c>
      <c r="AA169" s="55">
        <f>listopad!AA169</f>
        <v>0</v>
      </c>
      <c r="AB169" s="188">
        <f t="shared" ref="AB169" si="2797">IF(OR($B169=$B175,AB172=0),0,ROUND((AC170+AH174)/AB172,0))</f>
        <v>0</v>
      </c>
      <c r="AC169" s="51">
        <f t="shared" ref="AC169:AC170" si="2798">SUM(AD169:AJ169)</f>
        <v>0</v>
      </c>
      <c r="AD169" s="52">
        <f>listopad!AD169</f>
        <v>0</v>
      </c>
      <c r="AE169" s="52">
        <f>listopad!AE169</f>
        <v>0</v>
      </c>
      <c r="AF169" s="52">
        <f>listopad!AF169</f>
        <v>0</v>
      </c>
      <c r="AG169" s="52">
        <f>listopad!AG169</f>
        <v>0</v>
      </c>
      <c r="AH169" s="53">
        <f>listopad!AH169</f>
        <v>0</v>
      </c>
      <c r="AI169" s="54">
        <f>listopad!AI169</f>
        <v>0</v>
      </c>
      <c r="AJ169" s="55">
        <f>listopad!AJ169</f>
        <v>0</v>
      </c>
      <c r="AK169" s="188">
        <f t="shared" ref="AK169" si="2799">IF(OR($B169=$B175,AK172=0),0,ROUND((AL170+AQ174)/AK172,0))</f>
        <v>0</v>
      </c>
      <c r="AL169" s="51">
        <f t="shared" ref="AL169:AL170" si="2800">SUM(AM169:AS169)</f>
        <v>0</v>
      </c>
      <c r="AM169" s="52">
        <f>listopad!AM169</f>
        <v>0</v>
      </c>
      <c r="AN169" s="52">
        <f>listopad!AN169</f>
        <v>0</v>
      </c>
      <c r="AO169" s="52">
        <f>listopad!AO169</f>
        <v>0</v>
      </c>
      <c r="AP169" s="52">
        <f>listopad!AP169</f>
        <v>0</v>
      </c>
      <c r="AQ169" s="53">
        <f>listopad!AQ169</f>
        <v>0</v>
      </c>
      <c r="AR169" s="54">
        <f>listopad!AR169</f>
        <v>0</v>
      </c>
      <c r="AS169" s="55">
        <f>listopad!AS169</f>
        <v>0</v>
      </c>
      <c r="AT169" s="188">
        <f t="shared" ref="AT169" si="2801">IF(OR($B169=$B175,AT172=0),0,ROUND((AU170+AZ174)/AT172,0))</f>
        <v>0</v>
      </c>
      <c r="AU169" s="51">
        <f t="shared" ref="AU169:AU170" si="2802">SUM(AV169:BB169)</f>
        <v>0</v>
      </c>
      <c r="AV169" s="52">
        <f t="shared" ref="AV169" si="2803">IF(SUM($AM$9:$AS$9)=SUM($AV$9:$BB$9),AM169,IF(AND(SUM($AV$9:$BB$9)&gt;42,SUM($AV$9:$BB$9)&lt;49),AM169,0))</f>
        <v>0</v>
      </c>
      <c r="AW169" s="52">
        <f t="shared" ref="AW169" si="2804">IF(SUM($AM$9:$AS$9)=SUM($AV$9:$BB$9),AN169,IF(AND(SUM($AV$9:$BB$9)&gt;42,SUM($AV$9:$BB$9)&lt;49),AN169,0))</f>
        <v>0</v>
      </c>
      <c r="AX169" s="52">
        <f t="shared" ref="AX169" si="2805">IF(SUM($AM$9:$AS$9)=SUM($AV$9:$BB$9),AO169,IF(AND(SUM($AV$9:$BB$9)&gt;42,SUM($AV$9:$BB$9)&lt;49),AO169,0))</f>
        <v>0</v>
      </c>
      <c r="AY169" s="52">
        <f t="shared" ref="AY169" si="2806">IF(SUM($AM$9:$AS$9)=SUM($AV$9:$BB$9),AP169,IF(AND(SUM($AV$9:$BB$9)&gt;42,SUM($AV$9:$BB$9)&lt;49),AP169,0))</f>
        <v>0</v>
      </c>
      <c r="AZ169" s="53">
        <f t="shared" ref="AZ169" si="2807">IF(SUM($AM$9:$AS$9)=SUM($AV$9:$BB$9),AQ169,IF(AND(SUM($AV$9:$BB$9)&gt;42,SUM($AV$9:$BB$9)&lt;49),AQ169,0))</f>
        <v>0</v>
      </c>
      <c r="BA169" s="54">
        <f t="shared" ref="BA169" si="2808">IF(SUM($AM$9:$AS$9)=SUM($AV$9:$BB$9),AR169,IF(AND(SUM($AV$9:$BB$9)&gt;42,SUM($AV$9:$BB$9)&lt;49),AR169,0))</f>
        <v>0</v>
      </c>
      <c r="BB169" s="55">
        <f t="shared" ref="BB169" si="2809">IF(SUM($AM$9:$AS$9)=SUM($AV$9:$BB$9),AS169,IF(AND(SUM($AV$9:$BB$9)&gt;42,SUM($AV$9:$BB$9)&lt;49),AS169,0))</f>
        <v>0</v>
      </c>
    </row>
    <row r="170" spans="1:54" ht="12.75" hidden="1" customHeight="1" x14ac:dyDescent="0.2">
      <c r="B170" s="93"/>
      <c r="C170" s="94"/>
      <c r="D170" s="95"/>
      <c r="E170" s="115"/>
      <c r="F170" s="140" t="b">
        <f t="shared" ref="F170" si="2810">IF($B163=$B169,OR(F164,G169&lt;F169),G169&lt;F169)</f>
        <v>0</v>
      </c>
      <c r="G170" s="189">
        <f t="shared" ref="G170" si="2811">IF(AND($B163=$B169,$B163&lt;&gt;"",$B163&lt;&gt;0),G169+G164,G169)</f>
        <v>18</v>
      </c>
      <c r="H170" s="120"/>
      <c r="I170" s="165">
        <f t="shared" si="2792"/>
        <v>0</v>
      </c>
      <c r="J170" s="194">
        <f t="shared" ref="J170" si="2812">7-COUNTIF(L169:R169,0)-COUNTIF(L169:R169,"")</f>
        <v>0</v>
      </c>
      <c r="K170" s="22">
        <f t="shared" si="2794"/>
        <v>0</v>
      </c>
      <c r="L170" s="35">
        <f t="shared" ref="L170:R170" si="2813">IF($B163=$B169,L169+L164,L169)</f>
        <v>0</v>
      </c>
      <c r="M170" s="35">
        <f t="shared" si="2813"/>
        <v>0</v>
      </c>
      <c r="N170" s="35">
        <f t="shared" si="2813"/>
        <v>0</v>
      </c>
      <c r="O170" s="35">
        <f t="shared" si="2813"/>
        <v>0</v>
      </c>
      <c r="P170" s="36">
        <f t="shared" si="2813"/>
        <v>0</v>
      </c>
      <c r="Q170" s="37">
        <f t="shared" si="2813"/>
        <v>0</v>
      </c>
      <c r="R170" s="38">
        <f t="shared" si="2813"/>
        <v>0</v>
      </c>
      <c r="S170" s="194">
        <f t="shared" ref="S170" si="2814">7-COUNTIF(U169:AA169,0)-COUNTIF(U169:AA169,"")</f>
        <v>0</v>
      </c>
      <c r="T170" s="22">
        <f t="shared" si="2796"/>
        <v>0</v>
      </c>
      <c r="U170" s="35">
        <f t="shared" ref="U170:AA170" si="2815">IF($B163=$B169,U169+U164,U169)</f>
        <v>0</v>
      </c>
      <c r="V170" s="35">
        <f t="shared" si="2815"/>
        <v>0</v>
      </c>
      <c r="W170" s="35">
        <f t="shared" si="2815"/>
        <v>0</v>
      </c>
      <c r="X170" s="35">
        <f t="shared" si="2815"/>
        <v>0</v>
      </c>
      <c r="Y170" s="36">
        <f t="shared" si="2815"/>
        <v>0</v>
      </c>
      <c r="Z170" s="37">
        <f t="shared" si="2815"/>
        <v>0</v>
      </c>
      <c r="AA170" s="38">
        <f t="shared" si="2815"/>
        <v>0</v>
      </c>
      <c r="AB170" s="194">
        <f t="shared" ref="AB170" si="2816">7-COUNTIF(AD169:AJ169,0)-COUNTIF(AD169:AJ169,"")</f>
        <v>0</v>
      </c>
      <c r="AC170" s="22">
        <f t="shared" si="2798"/>
        <v>0</v>
      </c>
      <c r="AD170" s="35">
        <f t="shared" ref="AD170:AJ170" si="2817">IF($B163=$B169,AD169+AD164,AD169)</f>
        <v>0</v>
      </c>
      <c r="AE170" s="35">
        <f t="shared" si="2817"/>
        <v>0</v>
      </c>
      <c r="AF170" s="35">
        <f t="shared" si="2817"/>
        <v>0</v>
      </c>
      <c r="AG170" s="35">
        <f t="shared" si="2817"/>
        <v>0</v>
      </c>
      <c r="AH170" s="36">
        <f t="shared" si="2817"/>
        <v>0</v>
      </c>
      <c r="AI170" s="37">
        <f t="shared" si="2817"/>
        <v>0</v>
      </c>
      <c r="AJ170" s="38">
        <f t="shared" si="2817"/>
        <v>0</v>
      </c>
      <c r="AK170" s="194">
        <f t="shared" ref="AK170" si="2818">7-COUNTIF(AM169:AS169,0)-COUNTIF(AM169:AS169,"")</f>
        <v>0</v>
      </c>
      <c r="AL170" s="22">
        <f t="shared" si="2800"/>
        <v>0</v>
      </c>
      <c r="AM170" s="35">
        <f t="shared" ref="AM170:AS170" si="2819">IF($B163=$B169,AM169+AM164,AM169)</f>
        <v>0</v>
      </c>
      <c r="AN170" s="35">
        <f t="shared" si="2819"/>
        <v>0</v>
      </c>
      <c r="AO170" s="35">
        <f t="shared" si="2819"/>
        <v>0</v>
      </c>
      <c r="AP170" s="35">
        <f t="shared" si="2819"/>
        <v>0</v>
      </c>
      <c r="AQ170" s="36">
        <f t="shared" si="2819"/>
        <v>0</v>
      </c>
      <c r="AR170" s="37">
        <f t="shared" si="2819"/>
        <v>0</v>
      </c>
      <c r="AS170" s="38">
        <f t="shared" si="2819"/>
        <v>0</v>
      </c>
      <c r="AT170" s="194">
        <f t="shared" ref="AT170" si="2820">7-COUNTIF(AV169:BB169,0)-COUNTIF(AV169:BB169,"")</f>
        <v>0</v>
      </c>
      <c r="AU170" s="22">
        <f t="shared" si="2802"/>
        <v>0</v>
      </c>
      <c r="AV170" s="35">
        <f t="shared" ref="AV170:BB170" si="2821">IF($B163=$B169,AV169+AV164,AV169)</f>
        <v>0</v>
      </c>
      <c r="AW170" s="35">
        <f t="shared" si="2821"/>
        <v>0</v>
      </c>
      <c r="AX170" s="35">
        <f t="shared" si="2821"/>
        <v>0</v>
      </c>
      <c r="AY170" s="35">
        <f t="shared" si="2821"/>
        <v>0</v>
      </c>
      <c r="AZ170" s="36">
        <f t="shared" si="2821"/>
        <v>0</v>
      </c>
      <c r="BA170" s="37">
        <f t="shared" si="2821"/>
        <v>0</v>
      </c>
      <c r="BB170" s="38">
        <f t="shared" si="2821"/>
        <v>0</v>
      </c>
    </row>
    <row r="171" spans="1:54" ht="15" hidden="1" customHeight="1" x14ac:dyDescent="0.2">
      <c r="B171" s="116"/>
      <c r="C171" s="117"/>
      <c r="D171" s="118"/>
      <c r="E171" s="119"/>
      <c r="F171" s="92"/>
      <c r="G171" s="190">
        <f t="shared" ref="G171" si="2822">IF(AND($B163=$B169,$B163&lt;&gt;"",$B163&lt;&gt;0),F169+G165,F169)</f>
        <v>18</v>
      </c>
      <c r="H171" s="121"/>
      <c r="I171" s="165">
        <f t="shared" si="2792"/>
        <v>0</v>
      </c>
      <c r="J171" s="195">
        <f t="shared" ref="J171" si="2823">IF($B169=$B163,COUNTIF(L171:R171,0),COUNTIF(L172:R172,0)+COUNTIF(L172:R172,""))</f>
        <v>7</v>
      </c>
      <c r="K171" s="39">
        <f t="shared" ref="K171:R171" si="2824">IF($B163=$B169,K172+K165,K172)</f>
        <v>0</v>
      </c>
      <c r="L171" s="40">
        <f t="shared" si="2824"/>
        <v>0</v>
      </c>
      <c r="M171" s="40">
        <f t="shared" si="2824"/>
        <v>0</v>
      </c>
      <c r="N171" s="40">
        <f t="shared" si="2824"/>
        <v>0</v>
      </c>
      <c r="O171" s="40">
        <f t="shared" si="2824"/>
        <v>0</v>
      </c>
      <c r="P171" s="41">
        <f t="shared" si="2824"/>
        <v>0</v>
      </c>
      <c r="Q171" s="42">
        <f t="shared" si="2824"/>
        <v>0</v>
      </c>
      <c r="R171" s="43">
        <f t="shared" si="2824"/>
        <v>0</v>
      </c>
      <c r="S171" s="195">
        <f t="shared" ref="S171" si="2825">IF($B169=$B163,COUNTIF(U171:AA171,0),COUNTIF(U172:AA172,0)+COUNTIF(U172:AA172,""))</f>
        <v>7</v>
      </c>
      <c r="T171" s="39">
        <f t="shared" ref="T171:AA171" si="2826">IF($B163=$B169,T172+T165,T172)</f>
        <v>0</v>
      </c>
      <c r="U171" s="40">
        <f t="shared" si="2826"/>
        <v>0</v>
      </c>
      <c r="V171" s="40">
        <f t="shared" si="2826"/>
        <v>0</v>
      </c>
      <c r="W171" s="40">
        <f t="shared" si="2826"/>
        <v>0</v>
      </c>
      <c r="X171" s="40">
        <f t="shared" si="2826"/>
        <v>0</v>
      </c>
      <c r="Y171" s="41">
        <f t="shared" si="2826"/>
        <v>0</v>
      </c>
      <c r="Z171" s="42">
        <f t="shared" si="2826"/>
        <v>0</v>
      </c>
      <c r="AA171" s="43">
        <f t="shared" si="2826"/>
        <v>0</v>
      </c>
      <c r="AB171" s="195">
        <f t="shared" ref="AB171" si="2827">IF($B169=$B163,COUNTIF(AD171:AJ171,0),COUNTIF(AD172:AJ172,0)+COUNTIF(AD172:AJ172,""))</f>
        <v>7</v>
      </c>
      <c r="AC171" s="39">
        <f t="shared" ref="AC171:AJ171" si="2828">IF($B163=$B169,AC172+AC165,AC172)</f>
        <v>0</v>
      </c>
      <c r="AD171" s="40">
        <f t="shared" si="2828"/>
        <v>0</v>
      </c>
      <c r="AE171" s="40">
        <f t="shared" si="2828"/>
        <v>0</v>
      </c>
      <c r="AF171" s="40">
        <f t="shared" si="2828"/>
        <v>0</v>
      </c>
      <c r="AG171" s="40">
        <f t="shared" si="2828"/>
        <v>0</v>
      </c>
      <c r="AH171" s="41">
        <f t="shared" si="2828"/>
        <v>0</v>
      </c>
      <c r="AI171" s="42">
        <f t="shared" si="2828"/>
        <v>0</v>
      </c>
      <c r="AJ171" s="43">
        <f t="shared" si="2828"/>
        <v>0</v>
      </c>
      <c r="AK171" s="195">
        <f t="shared" ref="AK171" si="2829">IF($B169=$B163,COUNTIF(AM171:AS171,0),COUNTIF(AM172:AS172,0)+COUNTIF(AM172:AS172,""))</f>
        <v>7</v>
      </c>
      <c r="AL171" s="39">
        <f t="shared" ref="AL171:AS171" si="2830">IF($B163=$B169,AL172+AL165,AL172)</f>
        <v>0</v>
      </c>
      <c r="AM171" s="40">
        <f t="shared" si="2830"/>
        <v>0</v>
      </c>
      <c r="AN171" s="40">
        <f t="shared" si="2830"/>
        <v>0</v>
      </c>
      <c r="AO171" s="40">
        <f t="shared" si="2830"/>
        <v>0</v>
      </c>
      <c r="AP171" s="40">
        <f t="shared" si="2830"/>
        <v>0</v>
      </c>
      <c r="AQ171" s="41">
        <f t="shared" si="2830"/>
        <v>0</v>
      </c>
      <c r="AR171" s="42">
        <f t="shared" si="2830"/>
        <v>0</v>
      </c>
      <c r="AS171" s="43">
        <f t="shared" si="2830"/>
        <v>0</v>
      </c>
      <c r="AT171" s="195">
        <f t="shared" ref="AT171" si="2831">IF($B169=$B163,COUNTIF(AV171:BB171,0),COUNTIF(AV172:BB172,0)+COUNTIF(AV172:BB172,""))</f>
        <v>7</v>
      </c>
      <c r="AU171" s="39">
        <f t="shared" ref="AU171:BB171" si="2832">IF($B163=$B169,AU172+AU165,AU172)</f>
        <v>0</v>
      </c>
      <c r="AV171" s="40">
        <f t="shared" si="2832"/>
        <v>0</v>
      </c>
      <c r="AW171" s="40">
        <f t="shared" si="2832"/>
        <v>0</v>
      </c>
      <c r="AX171" s="40">
        <f t="shared" si="2832"/>
        <v>0</v>
      </c>
      <c r="AY171" s="40">
        <f t="shared" si="2832"/>
        <v>0</v>
      </c>
      <c r="AZ171" s="41">
        <f t="shared" si="2832"/>
        <v>0</v>
      </c>
      <c r="BA171" s="42">
        <f t="shared" si="2832"/>
        <v>0</v>
      </c>
      <c r="BB171" s="43">
        <f t="shared" si="2832"/>
        <v>0</v>
      </c>
    </row>
    <row r="172" spans="1:54" ht="15.75" customHeight="1" x14ac:dyDescent="0.2">
      <c r="A172" s="1">
        <f t="shared" ref="A172" si="2833">A169</f>
        <v>0</v>
      </c>
      <c r="B172" s="313">
        <f t="shared" ref="B172" si="2834">B166+1</f>
        <v>26</v>
      </c>
      <c r="C172" s="314"/>
      <c r="D172" s="314"/>
      <c r="E172" s="314"/>
      <c r="F172" s="31"/>
      <c r="G172" s="183"/>
      <c r="H172" s="122">
        <f t="shared" ref="H172" si="2835">5-COUNTIF(AU169,0)-COUNTIF(AL169,0)-COUNTIF(AC169,0)-COUNTIF(T169,0)-COUNTIF(K169,0)</f>
        <v>0</v>
      </c>
      <c r="I172" s="165">
        <f t="shared" si="2792"/>
        <v>0</v>
      </c>
      <c r="J172" s="187">
        <f t="shared" ref="J172" si="2836">IF($B169=$B163,J166+IF($F169&lt;&gt;$G169,(K169+$G171-$G170)/$F169,K169/$F169),IF($F169&lt;&gt;G169,(K169+$G171-$G170)/$F169,K169/$F169))</f>
        <v>0</v>
      </c>
      <c r="K172" s="7">
        <f t="shared" ref="K172:K173" si="2837">SUM(L172:R172)</f>
        <v>0</v>
      </c>
      <c r="L172" s="26">
        <f t="shared" ref="L172:R172" si="2838">L169</f>
        <v>0</v>
      </c>
      <c r="M172" s="26">
        <f t="shared" si="2838"/>
        <v>0</v>
      </c>
      <c r="N172" s="26">
        <f t="shared" si="2838"/>
        <v>0</v>
      </c>
      <c r="O172" s="26">
        <f t="shared" si="2838"/>
        <v>0</v>
      </c>
      <c r="P172" s="26">
        <f t="shared" si="2838"/>
        <v>0</v>
      </c>
      <c r="Q172" s="29">
        <f t="shared" si="2838"/>
        <v>0</v>
      </c>
      <c r="R172" s="23">
        <f t="shared" si="2838"/>
        <v>0</v>
      </c>
      <c r="S172" s="187">
        <f t="shared" ref="S172" si="2839">IF($B169=$B163,S166+IF($F169&lt;&gt;$G169,(T169+$G171-$G170)/$F169,T169/$F169),IF($F169&lt;&gt;P169,(T169+$G171-$G170)/$F169,T169/$F169))</f>
        <v>0</v>
      </c>
      <c r="T172" s="7">
        <f t="shared" ref="T172:T173" si="2840">SUM(U172:AA172)</f>
        <v>0</v>
      </c>
      <c r="U172" s="26">
        <f t="shared" ref="U172:AA172" si="2841">U169</f>
        <v>0</v>
      </c>
      <c r="V172" s="26">
        <f t="shared" si="2841"/>
        <v>0</v>
      </c>
      <c r="W172" s="26">
        <f t="shared" si="2841"/>
        <v>0</v>
      </c>
      <c r="X172" s="26">
        <f t="shared" si="2841"/>
        <v>0</v>
      </c>
      <c r="Y172" s="113">
        <f t="shared" si="2841"/>
        <v>0</v>
      </c>
      <c r="Z172" s="29">
        <f t="shared" si="2841"/>
        <v>0</v>
      </c>
      <c r="AA172" s="23">
        <f t="shared" si="2841"/>
        <v>0</v>
      </c>
      <c r="AB172" s="187">
        <f t="shared" ref="AB172" si="2842">IF($B169=$B163,AB166+IF($F169&lt;&gt;$G169,(AC169+$G171-$G170)/$F169,AC169/$F169),IF($F169&lt;&gt;Y169,(AC169+$G171-$G170)/$F169,AC169/$F169))</f>
        <v>0</v>
      </c>
      <c r="AC172" s="7">
        <f t="shared" ref="AC172:AC173" si="2843">SUM(AD172:AJ172)</f>
        <v>0</v>
      </c>
      <c r="AD172" s="26">
        <f t="shared" ref="AD172:AJ172" si="2844">AD169</f>
        <v>0</v>
      </c>
      <c r="AE172" s="26">
        <f t="shared" si="2844"/>
        <v>0</v>
      </c>
      <c r="AF172" s="26">
        <f t="shared" si="2844"/>
        <v>0</v>
      </c>
      <c r="AG172" s="26">
        <f t="shared" si="2844"/>
        <v>0</v>
      </c>
      <c r="AH172" s="113">
        <f t="shared" si="2844"/>
        <v>0</v>
      </c>
      <c r="AI172" s="29">
        <f t="shared" si="2844"/>
        <v>0</v>
      </c>
      <c r="AJ172" s="23">
        <f t="shared" si="2844"/>
        <v>0</v>
      </c>
      <c r="AK172" s="187">
        <f t="shared" ref="AK172" si="2845">IF($B169=$B163,AK166+IF($F169&lt;&gt;$G169,(AL169+$G171-$G170)/$F169,AL169/$F169),IF($F169&lt;&gt;AH169,(AL169+$G171-$G170)/$F169,AL169/$F169))</f>
        <v>0</v>
      </c>
      <c r="AL172" s="7">
        <f t="shared" ref="AL172:AL173" si="2846">SUM(AM172:AS172)</f>
        <v>0</v>
      </c>
      <c r="AM172" s="26">
        <f t="shared" ref="AM172:AS172" si="2847">AM169</f>
        <v>0</v>
      </c>
      <c r="AN172" s="26">
        <f t="shared" si="2847"/>
        <v>0</v>
      </c>
      <c r="AO172" s="26">
        <f t="shared" si="2847"/>
        <v>0</v>
      </c>
      <c r="AP172" s="26">
        <f t="shared" si="2847"/>
        <v>0</v>
      </c>
      <c r="AQ172" s="113">
        <f t="shared" si="2847"/>
        <v>0</v>
      </c>
      <c r="AR172" s="29">
        <f t="shared" si="2847"/>
        <v>0</v>
      </c>
      <c r="AS172" s="23">
        <f t="shared" si="2847"/>
        <v>0</v>
      </c>
      <c r="AT172" s="187">
        <f t="shared" ref="AT172" si="2848">IF($B169=$B163,AT166+IF($F169&lt;&gt;$G169,(AU169+$G171-$G170)/$F169,AU169/$F169),IF($F169&lt;&gt;AQ169,(AU169+$G171-$G170)/$F169,AU169/$F169))</f>
        <v>0</v>
      </c>
      <c r="AU172" s="7">
        <f t="shared" ref="AU172:AU173" si="2849">SUM(AV172:BB172)</f>
        <v>0</v>
      </c>
      <c r="AV172" s="6">
        <f t="shared" ref="AV172" si="2850">IF(SUM($AM$9:$AS$9)=SUM($AV$9:$BB$9),AV169,IF(AND(SUM($AV$9:$BB$9)&gt;42,SUM($AV$9:$BB$9)&lt;49),AV169,0))</f>
        <v>0</v>
      </c>
      <c r="AW172" s="6">
        <f t="shared" ref="AW172:BB172" si="2851">IF(SUM($AM$9:$AS$9)=SUM($AV$9:$BB$9),AW169,IF(AND(SUM($AV$9:$BB$9)&gt;42,SUM($AV$9:$BB$9)&lt;49),AW169,0))</f>
        <v>0</v>
      </c>
      <c r="AX172" s="6">
        <f t="shared" si="2851"/>
        <v>0</v>
      </c>
      <c r="AY172" s="6">
        <f t="shared" si="2851"/>
        <v>0</v>
      </c>
      <c r="AZ172" s="26">
        <f t="shared" si="2851"/>
        <v>0</v>
      </c>
      <c r="BA172" s="29">
        <f t="shared" si="2851"/>
        <v>0</v>
      </c>
      <c r="BB172" s="23">
        <f t="shared" si="2851"/>
        <v>0</v>
      </c>
    </row>
    <row r="173" spans="1:54" ht="15.75" customHeight="1" x14ac:dyDescent="0.2">
      <c r="A173" s="1">
        <f t="shared" ref="A173:A174" si="2852">A172</f>
        <v>0</v>
      </c>
      <c r="B173" s="313"/>
      <c r="C173" s="314"/>
      <c r="D173" s="314"/>
      <c r="E173" s="314"/>
      <c r="F173" s="31"/>
      <c r="G173" s="183"/>
      <c r="H173" s="123">
        <f t="shared" ref="H173" si="2853">IF($B169=$B163,H167+F173,$F173)</f>
        <v>0</v>
      </c>
      <c r="I173" s="165">
        <f t="shared" si="2792"/>
        <v>0</v>
      </c>
      <c r="J173" s="141">
        <f t="shared" ref="J173" si="2854">IF($H172=0,0,IF($B163=$B169,IF($H174&gt;0,$H174+J167,K169+J167),IF($H174&gt;0,$H174,K169)))</f>
        <v>0</v>
      </c>
      <c r="K173" s="7">
        <f t="shared" si="2837"/>
        <v>0</v>
      </c>
      <c r="L173" s="6"/>
      <c r="M173" s="6"/>
      <c r="N173" s="6"/>
      <c r="O173" s="6"/>
      <c r="P173" s="26"/>
      <c r="Q173" s="29"/>
      <c r="R173" s="23"/>
      <c r="S173" s="141">
        <f t="shared" ref="S173" si="2855">IF($H172=0,0,IF($B163=$B169,IF($H174&gt;0,$H174+S167,T169+S167),IF($H174&gt;0,$H174,T169)))</f>
        <v>0</v>
      </c>
      <c r="T173" s="7">
        <f t="shared" si="2840"/>
        <v>0</v>
      </c>
      <c r="U173" s="6"/>
      <c r="V173" s="6"/>
      <c r="W173" s="6"/>
      <c r="X173" s="6"/>
      <c r="Y173" s="26"/>
      <c r="Z173" s="29"/>
      <c r="AA173" s="23"/>
      <c r="AB173" s="141">
        <f t="shared" ref="AB173" si="2856">IF($H172=0,0,IF($B163=$B169,IF($H174&gt;0,$H174+AB167,AC169+AB167),IF($H174&gt;0,$H174,AC169)))</f>
        <v>0</v>
      </c>
      <c r="AC173" s="7">
        <f t="shared" si="2843"/>
        <v>0</v>
      </c>
      <c r="AD173" s="6"/>
      <c r="AE173" s="6"/>
      <c r="AF173" s="6"/>
      <c r="AG173" s="6"/>
      <c r="AH173" s="26"/>
      <c r="AI173" s="29"/>
      <c r="AJ173" s="23"/>
      <c r="AK173" s="141">
        <f t="shared" ref="AK173" si="2857">IF($H172=0,0,IF($B163=$B169,IF($H174&gt;0,$H174+AK167,AL169+AK167),IF($H174&gt;0,$H174,AL169)))</f>
        <v>0</v>
      </c>
      <c r="AL173" s="7">
        <f t="shared" si="2846"/>
        <v>0</v>
      </c>
      <c r="AM173" s="6"/>
      <c r="AN173" s="6"/>
      <c r="AO173" s="6"/>
      <c r="AP173" s="6"/>
      <c r="AQ173" s="26"/>
      <c r="AR173" s="29"/>
      <c r="AS173" s="23"/>
      <c r="AT173" s="141">
        <f t="shared" ref="AT173" si="2858">IF($H172=0,0,IF($B163=$B169,IF($H174&gt;0,$H174+AT167,AU169+AT167),IF($H174&gt;0,$H174,AU169)))</f>
        <v>0</v>
      </c>
      <c r="AU173" s="7">
        <f t="shared" si="2849"/>
        <v>0</v>
      </c>
      <c r="AV173" s="6"/>
      <c r="AW173" s="6"/>
      <c r="AX173" s="6"/>
      <c r="AY173" s="6"/>
      <c r="AZ173" s="26"/>
      <c r="BA173" s="29"/>
      <c r="BB173" s="23"/>
    </row>
    <row r="174" spans="1:54" ht="18.75" customHeight="1" thickBot="1" x14ac:dyDescent="0.25">
      <c r="A174" s="1">
        <f t="shared" si="2852"/>
        <v>0</v>
      </c>
      <c r="B174" s="323" t="str">
        <f>IF(B169="",Wydruk!$AE$6,IF(J170=0,Wydruk!$AE$7,IF(AND(G170&lt;G171,B169&lt;&gt;$B175),Wydruk!$AE$13,IF(AND($B169=$B163,$B169&lt;&gt;$B175),IF(OR(OR(J174&lt;4,J174&gt;5),OR(S174&lt;4,S174&gt;5),OR(AB174&lt;4,AB174&gt;5),OR(AK174&lt;4,AK174&gt;5),OR(AND(AT174&lt;4,AT174&gt;0),AT174&gt;5)),Wydruk!$AE$8,Wydruk!$AE$9),IF($B169=$B175,IF($F173&lt;&gt;0,Wydruk!$AE$12,Wydruk!$AE$10),IF(OR(OR(J170&lt;4,J170&gt;5),OR(S170&lt;4,S170&gt;5),OR(AB170&lt;4,AB170&gt;5),OR(AK170&lt;4,AK170&gt;5),OR(AND(AT170&lt;4,AT170&gt;0),AT170&gt;5)),Wydruk!$AE$8,Wydruk!$AE$11))))))</f>
        <v>Uzupełnij liczby godzin tygodniowego planu</v>
      </c>
      <c r="C174" s="324"/>
      <c r="D174" s="324"/>
      <c r="E174" s="324"/>
      <c r="F174" s="173">
        <f>listopad!F174</f>
        <v>0</v>
      </c>
      <c r="G174" s="184">
        <f>listopad!G174</f>
        <v>0</v>
      </c>
      <c r="H174" s="191">
        <f t="shared" ref="H174" si="2859">IF(OR($G174=0,$F174=0,$G174="",$F174=""),0,$G174/$F174)</f>
        <v>0</v>
      </c>
      <c r="I174" s="193"/>
      <c r="J174" s="176">
        <f t="shared" ref="J174" si="2860">IF($B163=$B169,IF(L169+L164&gt;0,1,0)+IF(M169+M164&gt;0,1,0)+IF(N169+N164&gt;0,1,0)+IF(O169+O164&gt;0,1,0)+IF(P169+P164&gt;0,1,0)+IF(Q169+Q164&gt;0,1,0)+IF(R169+R164&gt;0,1,0),J170)</f>
        <v>0</v>
      </c>
      <c r="K174" s="133">
        <f t="shared" ref="K174" si="2861">IF(OR($B169=$B175,J174=0,(K170-Q174+O174)&lt;=0),0,(K170-Q174+O174)/J174)</f>
        <v>0</v>
      </c>
      <c r="L174" s="137">
        <f t="shared" ref="L174" si="2862">IF(K174*(7-J171)&lt;=0,0,K174*(7-J171))</f>
        <v>0</v>
      </c>
      <c r="M174" s="311">
        <f t="shared" ref="M174" si="2863">ROUND(IF(OR(K171-K174*(7-J171)+P174&lt;0,$B169=$B175,K174&lt;=0,K171=0),0,IF(K171-K174*(7-J171)+P174&gt;Q174-O174+P174,Q174-O174+P174,K171-K174*(7-J171)+P174)),1)</f>
        <v>0</v>
      </c>
      <c r="N174" s="312"/>
      <c r="O174" s="139">
        <f t="shared" ref="O174" si="2864">IF(OR($B169=$B175,J170=0),0,IF($B169=$B163,J169,$F169))</f>
        <v>0</v>
      </c>
      <c r="P174" s="30">
        <f t="shared" ref="P174" si="2865">IF(OR($B169=$B175,J174=0),0,$G171-$G170)</f>
        <v>0</v>
      </c>
      <c r="Q174" s="134">
        <f t="shared" ref="Q174" si="2866">IF(OR($B169=$B175,J174=0),0,J173)</f>
        <v>0</v>
      </c>
      <c r="R174" s="138">
        <f t="shared" ref="R174" si="2867">IF($B169=$B175,0,K171)</f>
        <v>0</v>
      </c>
      <c r="S174" s="176">
        <f t="shared" ref="S174" si="2868">IF($B163=$B169,IF(U169+U164&gt;0,1,0)+IF(V169+V164&gt;0,1,0)+IF(W169+W164&gt;0,1,0)+IF(X169+X164&gt;0,1,0)+IF(Y169+Y164&gt;0,1,0)+IF(Z169+Z164&gt;0,1,0)+IF(AA169+AA164&gt;0,1,0),S170)</f>
        <v>0</v>
      </c>
      <c r="T174" s="133">
        <f t="shared" ref="T174" si="2869">IF(OR($B169=$B175,S174=0,(T170-Z174+X174)&lt;=0),0,(T170-Z174+X174)/S174)</f>
        <v>0</v>
      </c>
      <c r="U174" s="137">
        <f t="shared" ref="U174" si="2870">IF(T174*(7-S171)&lt;=0,0,T174*(7-S171))</f>
        <v>0</v>
      </c>
      <c r="V174" s="311">
        <f t="shared" ref="V174" si="2871">ROUND(IF(OR(T171-T174*(7-S171)+Y174&lt;0,$B169=$B175,T174&lt;=0,T171=0),0,IF(T171-T174*(7-S171)+Y174&gt;Z174-X174+Y174,Z174-X174+Y174,T171-T174*(7-S171)+Y174)),1)</f>
        <v>0</v>
      </c>
      <c r="W174" s="312"/>
      <c r="X174" s="139">
        <f t="shared" ref="X174" si="2872">IF(OR($B169=$B175,S170=0),0,IF($B169=$B163,S169,$F169))</f>
        <v>0</v>
      </c>
      <c r="Y174" s="30">
        <f t="shared" ref="Y174" si="2873">IF(OR($B169=$B175,S174=0),0,$G171-$G170)</f>
        <v>0</v>
      </c>
      <c r="Z174" s="134">
        <f t="shared" ref="Z174" si="2874">IF(OR($B169=$B175,S174=0),0,S173)</f>
        <v>0</v>
      </c>
      <c r="AA174" s="138">
        <f t="shared" ref="AA174" si="2875">IF($B169=$B175,0,T171)</f>
        <v>0</v>
      </c>
      <c r="AB174" s="176">
        <f t="shared" ref="AB174" si="2876">IF($B163=$B169,IF(AD169+AD164&gt;0,1,0)+IF(AE169+AE164&gt;0,1,0)+IF(AF169+AF164&gt;0,1,0)+IF(AG169+AG164&gt;0,1,0)+IF(AH169+AH164&gt;0,1,0)+IF(AI169+AI164&gt;0,1,0)+IF(AJ169+AJ164&gt;0,1,0),AB170)</f>
        <v>0</v>
      </c>
      <c r="AC174" s="133">
        <f t="shared" ref="AC174" si="2877">IF(OR($B169=$B175,AB174=0,(AC170-AI174+AG174)&lt;=0),0,(AC170-AI174+AG174)/AB174)</f>
        <v>0</v>
      </c>
      <c r="AD174" s="137">
        <f t="shared" ref="AD174" si="2878">IF(AC174*(7-AB171)&lt;=0,0,AC174*(7-AB171))</f>
        <v>0</v>
      </c>
      <c r="AE174" s="311">
        <f t="shared" ref="AE174" si="2879">ROUND(IF(OR(AC171-AC174*(7-AB171)+AH174&lt;0,$B169=$B175,AC174&lt;=0,AC171=0),0,IF(AC171-AC174*(7-AB171)+AH174&gt;AI174-AG174+AH174,AI174-AG174+AH174,AC171-AC174*(7-AB171)+AH174)),1)</f>
        <v>0</v>
      </c>
      <c r="AF174" s="312"/>
      <c r="AG174" s="139">
        <f t="shared" ref="AG174" si="2880">IF(OR($B169=$B175,AB170=0),0,IF($B169=$B163,AB169,$F169))</f>
        <v>0</v>
      </c>
      <c r="AH174" s="30">
        <f t="shared" ref="AH174" si="2881">IF(OR($B169=$B175,AB174=0),0,$G171-$G170)</f>
        <v>0</v>
      </c>
      <c r="AI174" s="134">
        <f t="shared" ref="AI174" si="2882">IF(OR($B169=$B175,AB174=0),0,AB173)</f>
        <v>0</v>
      </c>
      <c r="AJ174" s="138">
        <f t="shared" ref="AJ174" si="2883">IF($B169=$B175,0,AC171)</f>
        <v>0</v>
      </c>
      <c r="AK174" s="176">
        <f t="shared" ref="AK174" si="2884">IF($B163=$B169,IF(AM169+AM164&gt;0,1,0)+IF(AN169+AN164&gt;0,1,0)+IF(AO169+AO164&gt;0,1,0)+IF(AP169+AP164&gt;0,1,0)+IF(AQ169+AQ164&gt;0,1,0)+IF(AR169+AR164&gt;0,1,0)+IF(AS169+AS164&gt;0,1,0),AK170)</f>
        <v>0</v>
      </c>
      <c r="AL174" s="133">
        <f t="shared" ref="AL174" si="2885">IF(OR($B169=$B175,AK174=0,(AL170-AR174+AP174)&lt;=0),0,(AL170-AR174+AP174)/AK174)</f>
        <v>0</v>
      </c>
      <c r="AM174" s="137">
        <f t="shared" ref="AM174" si="2886">IF(AL174*(7-AK171)&lt;=0,0,AL174*(7-AK171))</f>
        <v>0</v>
      </c>
      <c r="AN174" s="311">
        <f t="shared" ref="AN174" si="2887">ROUND(IF(OR(AL171-AL174*(7-AK171)+AQ174&lt;0,$B169=$B175,AL174&lt;=0,AL171=0),0,IF(AL171-AL174*(7-AK171)+AQ174&gt;AR174-AP174+AQ174,AR174-AP174+AQ174,AL171-AL174*(7-AK171)+AQ174)),1)</f>
        <v>0</v>
      </c>
      <c r="AO174" s="312"/>
      <c r="AP174" s="139">
        <f t="shared" ref="AP174" si="2888">IF(OR($B169=$B175,AK170=0),0,IF($B169=$B163,AK169,$F169))</f>
        <v>0</v>
      </c>
      <c r="AQ174" s="30">
        <f t="shared" ref="AQ174" si="2889">IF(OR($B169=$B175,AK174=0),0,$G171-$G170)</f>
        <v>0</v>
      </c>
      <c r="AR174" s="134">
        <f t="shared" ref="AR174" si="2890">IF(OR($B169=$B175,AK174=0),0,AK173)</f>
        <v>0</v>
      </c>
      <c r="AS174" s="138">
        <f t="shared" ref="AS174" si="2891">IF($B169=$B175,0,AL171)</f>
        <v>0</v>
      </c>
      <c r="AT174" s="176">
        <f t="shared" ref="AT174" si="2892">IF($B163=$B169,IF(AV169+AV164&gt;0,1,0)+IF(AW169+AW164&gt;0,1,0)+IF(AX169+AX164&gt;0,1,0)+IF(AY169+AY164&gt;0,1,0)+IF(AZ169+AZ164&gt;0,1,0)+IF(BA169+BA164&gt;0,1,0)+IF(BB169+BB164&gt;0,1,0),AT170)</f>
        <v>0</v>
      </c>
      <c r="AU174" s="133">
        <f t="shared" ref="AU174" si="2893">IF(OR($B169=$B175,AT174=0,(AU170-BA174+AY174)&lt;=0),0,(AU170-BA174+AY174)/AT174)</f>
        <v>0</v>
      </c>
      <c r="AV174" s="137">
        <f t="shared" ref="AV174" si="2894">IF(AU174*(7-AT171)&lt;=0,0,AU174*(7-AT171))</f>
        <v>0</v>
      </c>
      <c r="AW174" s="311">
        <f t="shared" ref="AW174" si="2895">ROUND(IF(OR(AU171-AU174*(7-AT171)+AZ174&lt;0,$B169=$B175,AU174&lt;=0,AU171=0),0,IF(AU171-AU174*(7-AT171)+AZ174&gt;BA174-AY174+AZ174,BA174-AY174+AZ174,AU171-AU174*(7-AT171)+AZ174)),1)</f>
        <v>0</v>
      </c>
      <c r="AX174" s="312"/>
      <c r="AY174" s="139">
        <f t="shared" ref="AY174" si="2896">IF(OR($B169=$B175,AT170=0),0,IF($B169=$B163,AT169,$F169))</f>
        <v>0</v>
      </c>
      <c r="AZ174" s="30">
        <f t="shared" ref="AZ174" si="2897">IF(OR($B169=$B175,AT174=0),0,$G171-$G170)</f>
        <v>0</v>
      </c>
      <c r="BA174" s="134">
        <f t="shared" ref="BA174" si="2898">IF(OR($B169=$B175,AT174=0),0,AT173)</f>
        <v>0</v>
      </c>
      <c r="BB174" s="138">
        <f t="shared" ref="BB174" si="2899">IF($B169=$B175,0,AU171)</f>
        <v>0</v>
      </c>
    </row>
    <row r="175" spans="1:54" ht="15.75" x14ac:dyDescent="0.2">
      <c r="A175" s="1">
        <f t="shared" ref="A175" si="2900">IF(B175="","1. Niewypełnione",B175)</f>
        <v>0</v>
      </c>
      <c r="B175" s="320">
        <f>listopad!B175</f>
        <v>0</v>
      </c>
      <c r="C175" s="321">
        <f>listopad!C175</f>
        <v>0</v>
      </c>
      <c r="D175" s="321">
        <f>listopad!D175</f>
        <v>0</v>
      </c>
      <c r="E175" s="321">
        <f>listopad!E175</f>
        <v>0</v>
      </c>
      <c r="F175" s="177">
        <f>listopad!F175</f>
        <v>18</v>
      </c>
      <c r="G175" s="185">
        <f>listopad!G175</f>
        <v>18</v>
      </c>
      <c r="H175" s="177"/>
      <c r="I175" s="192">
        <f t="shared" ref="I175:I179" si="2901">K175+T175+AC175+AL175+AU175</f>
        <v>0</v>
      </c>
      <c r="J175" s="186">
        <f t="shared" ref="J175" si="2902">IF(OR($B175=$B181,J178=0),0,ROUND((K176+P180)/J178,0))</f>
        <v>0</v>
      </c>
      <c r="K175" s="51">
        <f t="shared" ref="K175:K176" si="2903">SUM(L175:R175)</f>
        <v>0</v>
      </c>
      <c r="L175" s="52">
        <f>listopad!L175</f>
        <v>0</v>
      </c>
      <c r="M175" s="52">
        <f>listopad!M175</f>
        <v>0</v>
      </c>
      <c r="N175" s="52">
        <f>listopad!N175</f>
        <v>0</v>
      </c>
      <c r="O175" s="52">
        <f>listopad!O175</f>
        <v>0</v>
      </c>
      <c r="P175" s="53">
        <f>listopad!P175</f>
        <v>0</v>
      </c>
      <c r="Q175" s="54">
        <f>listopad!Q175</f>
        <v>0</v>
      </c>
      <c r="R175" s="55">
        <f>listopad!R175</f>
        <v>0</v>
      </c>
      <c r="S175" s="188">
        <f t="shared" ref="S175" si="2904">IF(OR($B175=$B181,S178=0),0,ROUND((T176+Y180)/S178,0))</f>
        <v>0</v>
      </c>
      <c r="T175" s="51">
        <f t="shared" ref="T175:T176" si="2905">SUM(U175:AA175)</f>
        <v>0</v>
      </c>
      <c r="U175" s="52">
        <f>listopad!U175</f>
        <v>0</v>
      </c>
      <c r="V175" s="52">
        <f>listopad!V175</f>
        <v>0</v>
      </c>
      <c r="W175" s="52">
        <f>listopad!W175</f>
        <v>0</v>
      </c>
      <c r="X175" s="52">
        <f>listopad!X175</f>
        <v>0</v>
      </c>
      <c r="Y175" s="53">
        <f>listopad!Y175</f>
        <v>0</v>
      </c>
      <c r="Z175" s="54">
        <f>listopad!Z175</f>
        <v>0</v>
      </c>
      <c r="AA175" s="55">
        <f>listopad!AA175</f>
        <v>0</v>
      </c>
      <c r="AB175" s="188">
        <f t="shared" ref="AB175" si="2906">IF(OR($B175=$B181,AB178=0),0,ROUND((AC176+AH180)/AB178,0))</f>
        <v>0</v>
      </c>
      <c r="AC175" s="51">
        <f t="shared" ref="AC175:AC176" si="2907">SUM(AD175:AJ175)</f>
        <v>0</v>
      </c>
      <c r="AD175" s="52">
        <f>listopad!AD175</f>
        <v>0</v>
      </c>
      <c r="AE175" s="52">
        <f>listopad!AE175</f>
        <v>0</v>
      </c>
      <c r="AF175" s="52">
        <f>listopad!AF175</f>
        <v>0</v>
      </c>
      <c r="AG175" s="52">
        <f>listopad!AG175</f>
        <v>0</v>
      </c>
      <c r="AH175" s="53">
        <f>listopad!AH175</f>
        <v>0</v>
      </c>
      <c r="AI175" s="54">
        <f>listopad!AI175</f>
        <v>0</v>
      </c>
      <c r="AJ175" s="55">
        <f>listopad!AJ175</f>
        <v>0</v>
      </c>
      <c r="AK175" s="188">
        <f t="shared" ref="AK175" si="2908">IF(OR($B175=$B181,AK178=0),0,ROUND((AL176+AQ180)/AK178,0))</f>
        <v>0</v>
      </c>
      <c r="AL175" s="51">
        <f t="shared" ref="AL175:AL176" si="2909">SUM(AM175:AS175)</f>
        <v>0</v>
      </c>
      <c r="AM175" s="52">
        <f>listopad!AM175</f>
        <v>0</v>
      </c>
      <c r="AN175" s="52">
        <f>listopad!AN175</f>
        <v>0</v>
      </c>
      <c r="AO175" s="52">
        <f>listopad!AO175</f>
        <v>0</v>
      </c>
      <c r="AP175" s="52">
        <f>listopad!AP175</f>
        <v>0</v>
      </c>
      <c r="AQ175" s="53">
        <f>listopad!AQ175</f>
        <v>0</v>
      </c>
      <c r="AR175" s="54">
        <f>listopad!AR175</f>
        <v>0</v>
      </c>
      <c r="AS175" s="55">
        <f>listopad!AS175</f>
        <v>0</v>
      </c>
      <c r="AT175" s="188">
        <f t="shared" ref="AT175" si="2910">IF(OR($B175=$B181,AT178=0),0,ROUND((AU176+AZ180)/AT178,0))</f>
        <v>0</v>
      </c>
      <c r="AU175" s="51">
        <f t="shared" ref="AU175:AU176" si="2911">SUM(AV175:BB175)</f>
        <v>0</v>
      </c>
      <c r="AV175" s="52">
        <f t="shared" ref="AV175" si="2912">IF(SUM($AM$9:$AS$9)=SUM($AV$9:$BB$9),AM175,IF(AND(SUM($AV$9:$BB$9)&gt;42,SUM($AV$9:$BB$9)&lt;49),AM175,0))</f>
        <v>0</v>
      </c>
      <c r="AW175" s="52">
        <f t="shared" ref="AW175" si="2913">IF(SUM($AM$9:$AS$9)=SUM($AV$9:$BB$9),AN175,IF(AND(SUM($AV$9:$BB$9)&gt;42,SUM($AV$9:$BB$9)&lt;49),AN175,0))</f>
        <v>0</v>
      </c>
      <c r="AX175" s="52">
        <f t="shared" ref="AX175" si="2914">IF(SUM($AM$9:$AS$9)=SUM($AV$9:$BB$9),AO175,IF(AND(SUM($AV$9:$BB$9)&gt;42,SUM($AV$9:$BB$9)&lt;49),AO175,0))</f>
        <v>0</v>
      </c>
      <c r="AY175" s="52">
        <f t="shared" ref="AY175" si="2915">IF(SUM($AM$9:$AS$9)=SUM($AV$9:$BB$9),AP175,IF(AND(SUM($AV$9:$BB$9)&gt;42,SUM($AV$9:$BB$9)&lt;49),AP175,0))</f>
        <v>0</v>
      </c>
      <c r="AZ175" s="53">
        <f t="shared" ref="AZ175" si="2916">IF(SUM($AM$9:$AS$9)=SUM($AV$9:$BB$9),AQ175,IF(AND(SUM($AV$9:$BB$9)&gt;42,SUM($AV$9:$BB$9)&lt;49),AQ175,0))</f>
        <v>0</v>
      </c>
      <c r="BA175" s="54">
        <f t="shared" ref="BA175" si="2917">IF(SUM($AM$9:$AS$9)=SUM($AV$9:$BB$9),AR175,IF(AND(SUM($AV$9:$BB$9)&gt;42,SUM($AV$9:$BB$9)&lt;49),AR175,0))</f>
        <v>0</v>
      </c>
      <c r="BB175" s="55">
        <f t="shared" ref="BB175" si="2918">IF(SUM($AM$9:$AS$9)=SUM($AV$9:$BB$9),AS175,IF(AND(SUM($AV$9:$BB$9)&gt;42,SUM($AV$9:$BB$9)&lt;49),AS175,0))</f>
        <v>0</v>
      </c>
    </row>
    <row r="176" spans="1:54" ht="12.75" hidden="1" customHeight="1" x14ac:dyDescent="0.2">
      <c r="B176" s="93"/>
      <c r="C176" s="94"/>
      <c r="D176" s="95"/>
      <c r="E176" s="115"/>
      <c r="F176" s="140" t="b">
        <f t="shared" ref="F176" si="2919">IF($B169=$B175,OR(F170,G175&lt;F175),G175&lt;F175)</f>
        <v>0</v>
      </c>
      <c r="G176" s="189">
        <f t="shared" ref="G176" si="2920">IF(AND($B169=$B175,$B169&lt;&gt;"",$B169&lt;&gt;0),G175+G170,G175)</f>
        <v>18</v>
      </c>
      <c r="H176" s="120"/>
      <c r="I176" s="165">
        <f t="shared" si="2901"/>
        <v>0</v>
      </c>
      <c r="J176" s="194">
        <f t="shared" ref="J176" si="2921">7-COUNTIF(L175:R175,0)-COUNTIF(L175:R175,"")</f>
        <v>0</v>
      </c>
      <c r="K176" s="22">
        <f t="shared" si="2903"/>
        <v>0</v>
      </c>
      <c r="L176" s="35">
        <f t="shared" ref="L176:R176" si="2922">IF($B169=$B175,L175+L170,L175)</f>
        <v>0</v>
      </c>
      <c r="M176" s="35">
        <f t="shared" si="2922"/>
        <v>0</v>
      </c>
      <c r="N176" s="35">
        <f t="shared" si="2922"/>
        <v>0</v>
      </c>
      <c r="O176" s="35">
        <f t="shared" si="2922"/>
        <v>0</v>
      </c>
      <c r="P176" s="36">
        <f t="shared" si="2922"/>
        <v>0</v>
      </c>
      <c r="Q176" s="37">
        <f t="shared" si="2922"/>
        <v>0</v>
      </c>
      <c r="R176" s="38">
        <f t="shared" si="2922"/>
        <v>0</v>
      </c>
      <c r="S176" s="194">
        <f t="shared" ref="S176" si="2923">7-COUNTIF(U175:AA175,0)-COUNTIF(U175:AA175,"")</f>
        <v>0</v>
      </c>
      <c r="T176" s="22">
        <f t="shared" si="2905"/>
        <v>0</v>
      </c>
      <c r="U176" s="35">
        <f t="shared" ref="U176:AA176" si="2924">IF($B169=$B175,U175+U170,U175)</f>
        <v>0</v>
      </c>
      <c r="V176" s="35">
        <f t="shared" si="2924"/>
        <v>0</v>
      </c>
      <c r="W176" s="35">
        <f t="shared" si="2924"/>
        <v>0</v>
      </c>
      <c r="X176" s="35">
        <f t="shared" si="2924"/>
        <v>0</v>
      </c>
      <c r="Y176" s="36">
        <f t="shared" si="2924"/>
        <v>0</v>
      </c>
      <c r="Z176" s="37">
        <f t="shared" si="2924"/>
        <v>0</v>
      </c>
      <c r="AA176" s="38">
        <f t="shared" si="2924"/>
        <v>0</v>
      </c>
      <c r="AB176" s="194">
        <f t="shared" ref="AB176" si="2925">7-COUNTIF(AD175:AJ175,0)-COUNTIF(AD175:AJ175,"")</f>
        <v>0</v>
      </c>
      <c r="AC176" s="22">
        <f t="shared" si="2907"/>
        <v>0</v>
      </c>
      <c r="AD176" s="35">
        <f t="shared" ref="AD176:AJ176" si="2926">IF($B169=$B175,AD175+AD170,AD175)</f>
        <v>0</v>
      </c>
      <c r="AE176" s="35">
        <f t="shared" si="2926"/>
        <v>0</v>
      </c>
      <c r="AF176" s="35">
        <f t="shared" si="2926"/>
        <v>0</v>
      </c>
      <c r="AG176" s="35">
        <f t="shared" si="2926"/>
        <v>0</v>
      </c>
      <c r="AH176" s="36">
        <f t="shared" si="2926"/>
        <v>0</v>
      </c>
      <c r="AI176" s="37">
        <f t="shared" si="2926"/>
        <v>0</v>
      </c>
      <c r="AJ176" s="38">
        <f t="shared" si="2926"/>
        <v>0</v>
      </c>
      <c r="AK176" s="194">
        <f t="shared" ref="AK176" si="2927">7-COUNTIF(AM175:AS175,0)-COUNTIF(AM175:AS175,"")</f>
        <v>0</v>
      </c>
      <c r="AL176" s="22">
        <f t="shared" si="2909"/>
        <v>0</v>
      </c>
      <c r="AM176" s="35">
        <f t="shared" ref="AM176:AS176" si="2928">IF($B169=$B175,AM175+AM170,AM175)</f>
        <v>0</v>
      </c>
      <c r="AN176" s="35">
        <f t="shared" si="2928"/>
        <v>0</v>
      </c>
      <c r="AO176" s="35">
        <f t="shared" si="2928"/>
        <v>0</v>
      </c>
      <c r="AP176" s="35">
        <f t="shared" si="2928"/>
        <v>0</v>
      </c>
      <c r="AQ176" s="36">
        <f t="shared" si="2928"/>
        <v>0</v>
      </c>
      <c r="AR176" s="37">
        <f t="shared" si="2928"/>
        <v>0</v>
      </c>
      <c r="AS176" s="38">
        <f t="shared" si="2928"/>
        <v>0</v>
      </c>
      <c r="AT176" s="194">
        <f t="shared" ref="AT176" si="2929">7-COUNTIF(AV175:BB175,0)-COUNTIF(AV175:BB175,"")</f>
        <v>0</v>
      </c>
      <c r="AU176" s="22">
        <f t="shared" si="2911"/>
        <v>0</v>
      </c>
      <c r="AV176" s="35">
        <f t="shared" ref="AV176:BB176" si="2930">IF($B169=$B175,AV175+AV170,AV175)</f>
        <v>0</v>
      </c>
      <c r="AW176" s="35">
        <f t="shared" si="2930"/>
        <v>0</v>
      </c>
      <c r="AX176" s="35">
        <f t="shared" si="2930"/>
        <v>0</v>
      </c>
      <c r="AY176" s="35">
        <f t="shared" si="2930"/>
        <v>0</v>
      </c>
      <c r="AZ176" s="36">
        <f t="shared" si="2930"/>
        <v>0</v>
      </c>
      <c r="BA176" s="37">
        <f t="shared" si="2930"/>
        <v>0</v>
      </c>
      <c r="BB176" s="38">
        <f t="shared" si="2930"/>
        <v>0</v>
      </c>
    </row>
    <row r="177" spans="1:54" ht="15" hidden="1" customHeight="1" x14ac:dyDescent="0.2">
      <c r="B177" s="116"/>
      <c r="C177" s="117"/>
      <c r="D177" s="118"/>
      <c r="E177" s="119"/>
      <c r="F177" s="92"/>
      <c r="G177" s="190">
        <f t="shared" ref="G177" si="2931">IF(AND($B169=$B175,$B169&lt;&gt;"",$B169&lt;&gt;0),F175+G171,F175)</f>
        <v>18</v>
      </c>
      <c r="H177" s="121"/>
      <c r="I177" s="165">
        <f t="shared" si="2901"/>
        <v>0</v>
      </c>
      <c r="J177" s="195">
        <f t="shared" ref="J177" si="2932">IF($B175=$B169,COUNTIF(L177:R177,0),COUNTIF(L178:R178,0)+COUNTIF(L178:R178,""))</f>
        <v>7</v>
      </c>
      <c r="K177" s="39">
        <f t="shared" ref="K177:R177" si="2933">IF($B169=$B175,K178+K171,K178)</f>
        <v>0</v>
      </c>
      <c r="L177" s="40">
        <f t="shared" si="2933"/>
        <v>0</v>
      </c>
      <c r="M177" s="40">
        <f t="shared" si="2933"/>
        <v>0</v>
      </c>
      <c r="N177" s="40">
        <f t="shared" si="2933"/>
        <v>0</v>
      </c>
      <c r="O177" s="40">
        <f t="shared" si="2933"/>
        <v>0</v>
      </c>
      <c r="P177" s="41">
        <f t="shared" si="2933"/>
        <v>0</v>
      </c>
      <c r="Q177" s="42">
        <f t="shared" si="2933"/>
        <v>0</v>
      </c>
      <c r="R177" s="43">
        <f t="shared" si="2933"/>
        <v>0</v>
      </c>
      <c r="S177" s="195">
        <f t="shared" ref="S177" si="2934">IF($B175=$B169,COUNTIF(U177:AA177,0),COUNTIF(U178:AA178,0)+COUNTIF(U178:AA178,""))</f>
        <v>7</v>
      </c>
      <c r="T177" s="39">
        <f t="shared" ref="T177:AA177" si="2935">IF($B169=$B175,T178+T171,T178)</f>
        <v>0</v>
      </c>
      <c r="U177" s="40">
        <f t="shared" si="2935"/>
        <v>0</v>
      </c>
      <c r="V177" s="40">
        <f t="shared" si="2935"/>
        <v>0</v>
      </c>
      <c r="W177" s="40">
        <f t="shared" si="2935"/>
        <v>0</v>
      </c>
      <c r="X177" s="40">
        <f t="shared" si="2935"/>
        <v>0</v>
      </c>
      <c r="Y177" s="41">
        <f t="shared" si="2935"/>
        <v>0</v>
      </c>
      <c r="Z177" s="42">
        <f t="shared" si="2935"/>
        <v>0</v>
      </c>
      <c r="AA177" s="43">
        <f t="shared" si="2935"/>
        <v>0</v>
      </c>
      <c r="AB177" s="195">
        <f t="shared" ref="AB177" si="2936">IF($B175=$B169,COUNTIF(AD177:AJ177,0),COUNTIF(AD178:AJ178,0)+COUNTIF(AD178:AJ178,""))</f>
        <v>7</v>
      </c>
      <c r="AC177" s="39">
        <f t="shared" ref="AC177:AJ177" si="2937">IF($B169=$B175,AC178+AC171,AC178)</f>
        <v>0</v>
      </c>
      <c r="AD177" s="40">
        <f t="shared" si="2937"/>
        <v>0</v>
      </c>
      <c r="AE177" s="40">
        <f t="shared" si="2937"/>
        <v>0</v>
      </c>
      <c r="AF177" s="40">
        <f t="shared" si="2937"/>
        <v>0</v>
      </c>
      <c r="AG177" s="40">
        <f t="shared" si="2937"/>
        <v>0</v>
      </c>
      <c r="AH177" s="41">
        <f t="shared" si="2937"/>
        <v>0</v>
      </c>
      <c r="AI177" s="42">
        <f t="shared" si="2937"/>
        <v>0</v>
      </c>
      <c r="AJ177" s="43">
        <f t="shared" si="2937"/>
        <v>0</v>
      </c>
      <c r="AK177" s="195">
        <f t="shared" ref="AK177" si="2938">IF($B175=$B169,COUNTIF(AM177:AS177,0),COUNTIF(AM178:AS178,0)+COUNTIF(AM178:AS178,""))</f>
        <v>7</v>
      </c>
      <c r="AL177" s="39">
        <f t="shared" ref="AL177:AS177" si="2939">IF($B169=$B175,AL178+AL171,AL178)</f>
        <v>0</v>
      </c>
      <c r="AM177" s="40">
        <f t="shared" si="2939"/>
        <v>0</v>
      </c>
      <c r="AN177" s="40">
        <f t="shared" si="2939"/>
        <v>0</v>
      </c>
      <c r="AO177" s="40">
        <f t="shared" si="2939"/>
        <v>0</v>
      </c>
      <c r="AP177" s="40">
        <f t="shared" si="2939"/>
        <v>0</v>
      </c>
      <c r="AQ177" s="41">
        <f t="shared" si="2939"/>
        <v>0</v>
      </c>
      <c r="AR177" s="42">
        <f t="shared" si="2939"/>
        <v>0</v>
      </c>
      <c r="AS177" s="43">
        <f t="shared" si="2939"/>
        <v>0</v>
      </c>
      <c r="AT177" s="195">
        <f t="shared" ref="AT177" si="2940">IF($B175=$B169,COUNTIF(AV177:BB177,0),COUNTIF(AV178:BB178,0)+COUNTIF(AV178:BB178,""))</f>
        <v>7</v>
      </c>
      <c r="AU177" s="39">
        <f t="shared" ref="AU177:BB177" si="2941">IF($B169=$B175,AU178+AU171,AU178)</f>
        <v>0</v>
      </c>
      <c r="AV177" s="40">
        <f t="shared" si="2941"/>
        <v>0</v>
      </c>
      <c r="AW177" s="40">
        <f t="shared" si="2941"/>
        <v>0</v>
      </c>
      <c r="AX177" s="40">
        <f t="shared" si="2941"/>
        <v>0</v>
      </c>
      <c r="AY177" s="40">
        <f t="shared" si="2941"/>
        <v>0</v>
      </c>
      <c r="AZ177" s="41">
        <f t="shared" si="2941"/>
        <v>0</v>
      </c>
      <c r="BA177" s="42">
        <f t="shared" si="2941"/>
        <v>0</v>
      </c>
      <c r="BB177" s="43">
        <f t="shared" si="2941"/>
        <v>0</v>
      </c>
    </row>
    <row r="178" spans="1:54" ht="15.75" customHeight="1" x14ac:dyDescent="0.2">
      <c r="A178" s="1">
        <f t="shared" ref="A178" si="2942">A175</f>
        <v>0</v>
      </c>
      <c r="B178" s="313">
        <f t="shared" ref="B178" si="2943">B172+1</f>
        <v>27</v>
      </c>
      <c r="C178" s="314"/>
      <c r="D178" s="314"/>
      <c r="E178" s="314"/>
      <c r="F178" s="31"/>
      <c r="G178" s="183"/>
      <c r="H178" s="122">
        <f t="shared" ref="H178" si="2944">5-COUNTIF(AU175,0)-COUNTIF(AL175,0)-COUNTIF(AC175,0)-COUNTIF(T175,0)-COUNTIF(K175,0)</f>
        <v>0</v>
      </c>
      <c r="I178" s="165">
        <f t="shared" si="2901"/>
        <v>0</v>
      </c>
      <c r="J178" s="187">
        <f t="shared" ref="J178" si="2945">IF($B175=$B169,J172+IF($F175&lt;&gt;$G175,(K175+$G177-$G176)/$F175,K175/$F175),IF($F175&lt;&gt;G175,(K175+$G177-$G176)/$F175,K175/$F175))</f>
        <v>0</v>
      </c>
      <c r="K178" s="7">
        <f t="shared" ref="K178:K179" si="2946">SUM(L178:R178)</f>
        <v>0</v>
      </c>
      <c r="L178" s="26">
        <f t="shared" ref="L178:R178" si="2947">L175</f>
        <v>0</v>
      </c>
      <c r="M178" s="26">
        <f t="shared" si="2947"/>
        <v>0</v>
      </c>
      <c r="N178" s="26">
        <f t="shared" si="2947"/>
        <v>0</v>
      </c>
      <c r="O178" s="26">
        <f t="shared" si="2947"/>
        <v>0</v>
      </c>
      <c r="P178" s="26">
        <f t="shared" si="2947"/>
        <v>0</v>
      </c>
      <c r="Q178" s="29">
        <f t="shared" si="2947"/>
        <v>0</v>
      </c>
      <c r="R178" s="23">
        <f t="shared" si="2947"/>
        <v>0</v>
      </c>
      <c r="S178" s="187">
        <f t="shared" ref="S178" si="2948">IF($B175=$B169,S172+IF($F175&lt;&gt;$G175,(T175+$G177-$G176)/$F175,T175/$F175),IF($F175&lt;&gt;P175,(T175+$G177-$G176)/$F175,T175/$F175))</f>
        <v>0</v>
      </c>
      <c r="T178" s="7">
        <f t="shared" ref="T178:T179" si="2949">SUM(U178:AA178)</f>
        <v>0</v>
      </c>
      <c r="U178" s="26">
        <f t="shared" ref="U178:AA178" si="2950">U175</f>
        <v>0</v>
      </c>
      <c r="V178" s="26">
        <f t="shared" si="2950"/>
        <v>0</v>
      </c>
      <c r="W178" s="26">
        <f t="shared" si="2950"/>
        <v>0</v>
      </c>
      <c r="X178" s="26">
        <f t="shared" si="2950"/>
        <v>0</v>
      </c>
      <c r="Y178" s="113">
        <f t="shared" si="2950"/>
        <v>0</v>
      </c>
      <c r="Z178" s="29">
        <f t="shared" si="2950"/>
        <v>0</v>
      </c>
      <c r="AA178" s="23">
        <f t="shared" si="2950"/>
        <v>0</v>
      </c>
      <c r="AB178" s="187">
        <f t="shared" ref="AB178" si="2951">IF($B175=$B169,AB172+IF($F175&lt;&gt;$G175,(AC175+$G177-$G176)/$F175,AC175/$F175),IF($F175&lt;&gt;Y175,(AC175+$G177-$G176)/$F175,AC175/$F175))</f>
        <v>0</v>
      </c>
      <c r="AC178" s="7">
        <f t="shared" ref="AC178:AC179" si="2952">SUM(AD178:AJ178)</f>
        <v>0</v>
      </c>
      <c r="AD178" s="26">
        <f t="shared" ref="AD178:AJ178" si="2953">AD175</f>
        <v>0</v>
      </c>
      <c r="AE178" s="26">
        <f t="shared" si="2953"/>
        <v>0</v>
      </c>
      <c r="AF178" s="26">
        <f t="shared" si="2953"/>
        <v>0</v>
      </c>
      <c r="AG178" s="26">
        <f t="shared" si="2953"/>
        <v>0</v>
      </c>
      <c r="AH178" s="113">
        <f t="shared" si="2953"/>
        <v>0</v>
      </c>
      <c r="AI178" s="29">
        <f t="shared" si="2953"/>
        <v>0</v>
      </c>
      <c r="AJ178" s="23">
        <f t="shared" si="2953"/>
        <v>0</v>
      </c>
      <c r="AK178" s="187">
        <f t="shared" ref="AK178" si="2954">IF($B175=$B169,AK172+IF($F175&lt;&gt;$G175,(AL175+$G177-$G176)/$F175,AL175/$F175),IF($F175&lt;&gt;AH175,(AL175+$G177-$G176)/$F175,AL175/$F175))</f>
        <v>0</v>
      </c>
      <c r="AL178" s="7">
        <f t="shared" ref="AL178:AL179" si="2955">SUM(AM178:AS178)</f>
        <v>0</v>
      </c>
      <c r="AM178" s="26">
        <f t="shared" ref="AM178:AS178" si="2956">AM175</f>
        <v>0</v>
      </c>
      <c r="AN178" s="26">
        <f t="shared" si="2956"/>
        <v>0</v>
      </c>
      <c r="AO178" s="26">
        <f t="shared" si="2956"/>
        <v>0</v>
      </c>
      <c r="AP178" s="26">
        <f t="shared" si="2956"/>
        <v>0</v>
      </c>
      <c r="AQ178" s="113">
        <f t="shared" si="2956"/>
        <v>0</v>
      </c>
      <c r="AR178" s="29">
        <f t="shared" si="2956"/>
        <v>0</v>
      </c>
      <c r="AS178" s="23">
        <f t="shared" si="2956"/>
        <v>0</v>
      </c>
      <c r="AT178" s="187">
        <f t="shared" ref="AT178" si="2957">IF($B175=$B169,AT172+IF($F175&lt;&gt;$G175,(AU175+$G177-$G176)/$F175,AU175/$F175),IF($F175&lt;&gt;AQ175,(AU175+$G177-$G176)/$F175,AU175/$F175))</f>
        <v>0</v>
      </c>
      <c r="AU178" s="7">
        <f t="shared" ref="AU178:AU179" si="2958">SUM(AV178:BB178)</f>
        <v>0</v>
      </c>
      <c r="AV178" s="6">
        <f t="shared" ref="AV178" si="2959">IF(SUM($AM$9:$AS$9)=SUM($AV$9:$BB$9),AV175,IF(AND(SUM($AV$9:$BB$9)&gt;42,SUM($AV$9:$BB$9)&lt;49),AV175,0))</f>
        <v>0</v>
      </c>
      <c r="AW178" s="6">
        <f t="shared" ref="AW178:BB178" si="2960">IF(SUM($AM$9:$AS$9)=SUM($AV$9:$BB$9),AW175,IF(AND(SUM($AV$9:$BB$9)&gt;42,SUM($AV$9:$BB$9)&lt;49),AW175,0))</f>
        <v>0</v>
      </c>
      <c r="AX178" s="6">
        <f t="shared" si="2960"/>
        <v>0</v>
      </c>
      <c r="AY178" s="6">
        <f t="shared" si="2960"/>
        <v>0</v>
      </c>
      <c r="AZ178" s="26">
        <f t="shared" si="2960"/>
        <v>0</v>
      </c>
      <c r="BA178" s="29">
        <f t="shared" si="2960"/>
        <v>0</v>
      </c>
      <c r="BB178" s="23">
        <f t="shared" si="2960"/>
        <v>0</v>
      </c>
    </row>
    <row r="179" spans="1:54" ht="15.75" customHeight="1" x14ac:dyDescent="0.2">
      <c r="A179" s="1">
        <f t="shared" ref="A179:A180" si="2961">A178</f>
        <v>0</v>
      </c>
      <c r="B179" s="313"/>
      <c r="C179" s="314"/>
      <c r="D179" s="314"/>
      <c r="E179" s="314"/>
      <c r="F179" s="31"/>
      <c r="G179" s="183"/>
      <c r="H179" s="123">
        <f t="shared" ref="H179" si="2962">IF($B175=$B169,H173+F179,$F179)</f>
        <v>0</v>
      </c>
      <c r="I179" s="165">
        <f t="shared" si="2901"/>
        <v>0</v>
      </c>
      <c r="J179" s="141">
        <f t="shared" ref="J179" si="2963">IF($H178=0,0,IF($B169=$B175,IF($H180&gt;0,$H180+J173,K175+J173),IF($H180&gt;0,$H180,K175)))</f>
        <v>0</v>
      </c>
      <c r="K179" s="7">
        <f t="shared" si="2946"/>
        <v>0</v>
      </c>
      <c r="L179" s="6"/>
      <c r="M179" s="6"/>
      <c r="N179" s="6"/>
      <c r="O179" s="6"/>
      <c r="P179" s="26"/>
      <c r="Q179" s="29"/>
      <c r="R179" s="23"/>
      <c r="S179" s="141">
        <f t="shared" ref="S179" si="2964">IF($H178=0,0,IF($B169=$B175,IF($H180&gt;0,$H180+S173,T175+S173),IF($H180&gt;0,$H180,T175)))</f>
        <v>0</v>
      </c>
      <c r="T179" s="7">
        <f t="shared" si="2949"/>
        <v>0</v>
      </c>
      <c r="U179" s="6"/>
      <c r="V179" s="6"/>
      <c r="W179" s="6"/>
      <c r="X179" s="6"/>
      <c r="Y179" s="26"/>
      <c r="Z179" s="29"/>
      <c r="AA179" s="23"/>
      <c r="AB179" s="141">
        <f t="shared" ref="AB179" si="2965">IF($H178=0,0,IF($B169=$B175,IF($H180&gt;0,$H180+AB173,AC175+AB173),IF($H180&gt;0,$H180,AC175)))</f>
        <v>0</v>
      </c>
      <c r="AC179" s="7">
        <f t="shared" si="2952"/>
        <v>0</v>
      </c>
      <c r="AD179" s="6"/>
      <c r="AE179" s="6"/>
      <c r="AF179" s="6"/>
      <c r="AG179" s="6"/>
      <c r="AH179" s="26"/>
      <c r="AI179" s="29"/>
      <c r="AJ179" s="23"/>
      <c r="AK179" s="141">
        <f t="shared" ref="AK179" si="2966">IF($H178=0,0,IF($B169=$B175,IF($H180&gt;0,$H180+AK173,AL175+AK173),IF($H180&gt;0,$H180,AL175)))</f>
        <v>0</v>
      </c>
      <c r="AL179" s="7">
        <f t="shared" si="2955"/>
        <v>0</v>
      </c>
      <c r="AM179" s="6"/>
      <c r="AN179" s="6"/>
      <c r="AO179" s="6"/>
      <c r="AP179" s="6"/>
      <c r="AQ179" s="26"/>
      <c r="AR179" s="29"/>
      <c r="AS179" s="23"/>
      <c r="AT179" s="141">
        <f t="shared" ref="AT179" si="2967">IF($H178=0,0,IF($B169=$B175,IF($H180&gt;0,$H180+AT173,AU175+AT173),IF($H180&gt;0,$H180,AU175)))</f>
        <v>0</v>
      </c>
      <c r="AU179" s="7">
        <f t="shared" si="2958"/>
        <v>0</v>
      </c>
      <c r="AV179" s="6"/>
      <c r="AW179" s="6"/>
      <c r="AX179" s="6"/>
      <c r="AY179" s="6"/>
      <c r="AZ179" s="26"/>
      <c r="BA179" s="29"/>
      <c r="BB179" s="23"/>
    </row>
    <row r="180" spans="1:54" ht="18.75" customHeight="1" thickBot="1" x14ac:dyDescent="0.25">
      <c r="A180" s="1">
        <f t="shared" si="2961"/>
        <v>0</v>
      </c>
      <c r="B180" s="323" t="str">
        <f>IF(B175="",Wydruk!$AE$6,IF(J176=0,Wydruk!$AE$7,IF(AND(G176&lt;G177,B175&lt;&gt;$B181),Wydruk!$AE$13,IF(AND($B175=$B169,$B175&lt;&gt;$B181),IF(OR(OR(J180&lt;4,J180&gt;5),OR(S180&lt;4,S180&gt;5),OR(AB180&lt;4,AB180&gt;5),OR(AK180&lt;4,AK180&gt;5),OR(AND(AT180&lt;4,AT180&gt;0),AT180&gt;5)),Wydruk!$AE$8,Wydruk!$AE$9),IF($B175=$B181,IF($F179&lt;&gt;0,Wydruk!$AE$12,Wydruk!$AE$10),IF(OR(OR(J176&lt;4,J176&gt;5),OR(S176&lt;4,S176&gt;5),OR(AB176&lt;4,AB176&gt;5),OR(AK176&lt;4,AK176&gt;5),OR(AND(AT176&lt;4,AT176&gt;0),AT176&gt;5)),Wydruk!$AE$8,Wydruk!$AE$11))))))</f>
        <v>Uzupełnij liczby godzin tygodniowego planu</v>
      </c>
      <c r="C180" s="324"/>
      <c r="D180" s="324"/>
      <c r="E180" s="324"/>
      <c r="F180" s="173">
        <f>listopad!F180</f>
        <v>0</v>
      </c>
      <c r="G180" s="184">
        <f>listopad!G180</f>
        <v>0</v>
      </c>
      <c r="H180" s="191">
        <f t="shared" ref="H180" si="2968">IF(OR($G180=0,$F180=0,$G180="",$F180=""),0,$G180/$F180)</f>
        <v>0</v>
      </c>
      <c r="I180" s="193"/>
      <c r="J180" s="176">
        <f t="shared" ref="J180" si="2969">IF($B169=$B175,IF(L175+L170&gt;0,1,0)+IF(M175+M170&gt;0,1,0)+IF(N175+N170&gt;0,1,0)+IF(O175+O170&gt;0,1,0)+IF(P175+P170&gt;0,1,0)+IF(Q175+Q170&gt;0,1,0)+IF(R175+R170&gt;0,1,0),J176)</f>
        <v>0</v>
      </c>
      <c r="K180" s="133">
        <f t="shared" ref="K180" si="2970">IF(OR($B175=$B181,J180=0,(K176-Q180+O180)&lt;=0),0,(K176-Q180+O180)/J180)</f>
        <v>0</v>
      </c>
      <c r="L180" s="137">
        <f t="shared" ref="L180" si="2971">IF(K180*(7-J177)&lt;=0,0,K180*(7-J177))</f>
        <v>0</v>
      </c>
      <c r="M180" s="311">
        <f t="shared" ref="M180" si="2972">ROUND(IF(OR(K177-K180*(7-J177)+P180&lt;0,$B175=$B181,K180&lt;=0,K177=0),0,IF(K177-K180*(7-J177)+P180&gt;Q180-O180+P180,Q180-O180+P180,K177-K180*(7-J177)+P180)),1)</f>
        <v>0</v>
      </c>
      <c r="N180" s="312"/>
      <c r="O180" s="139">
        <f t="shared" ref="O180" si="2973">IF(OR($B175=$B181,J176=0),0,IF($B175=$B169,J175,$F175))</f>
        <v>0</v>
      </c>
      <c r="P180" s="30">
        <f t="shared" ref="P180" si="2974">IF(OR($B175=$B181,J180=0),0,$G177-$G176)</f>
        <v>0</v>
      </c>
      <c r="Q180" s="134">
        <f t="shared" ref="Q180" si="2975">IF(OR($B175=$B181,J180=0),0,J179)</f>
        <v>0</v>
      </c>
      <c r="R180" s="138">
        <f t="shared" ref="R180" si="2976">IF($B175=$B181,0,K177)</f>
        <v>0</v>
      </c>
      <c r="S180" s="176">
        <f t="shared" ref="S180" si="2977">IF($B169=$B175,IF(U175+U170&gt;0,1,0)+IF(V175+V170&gt;0,1,0)+IF(W175+W170&gt;0,1,0)+IF(X175+X170&gt;0,1,0)+IF(Y175+Y170&gt;0,1,0)+IF(Z175+Z170&gt;0,1,0)+IF(AA175+AA170&gt;0,1,0),S176)</f>
        <v>0</v>
      </c>
      <c r="T180" s="133">
        <f t="shared" ref="T180" si="2978">IF(OR($B175=$B181,S180=0,(T176-Z180+X180)&lt;=0),0,(T176-Z180+X180)/S180)</f>
        <v>0</v>
      </c>
      <c r="U180" s="137">
        <f t="shared" ref="U180" si="2979">IF(T180*(7-S177)&lt;=0,0,T180*(7-S177))</f>
        <v>0</v>
      </c>
      <c r="V180" s="311">
        <f t="shared" ref="V180" si="2980">ROUND(IF(OR(T177-T180*(7-S177)+Y180&lt;0,$B175=$B181,T180&lt;=0,T177=0),0,IF(T177-T180*(7-S177)+Y180&gt;Z180-X180+Y180,Z180-X180+Y180,T177-T180*(7-S177)+Y180)),1)</f>
        <v>0</v>
      </c>
      <c r="W180" s="312"/>
      <c r="X180" s="139">
        <f t="shared" ref="X180" si="2981">IF(OR($B175=$B181,S176=0),0,IF($B175=$B169,S175,$F175))</f>
        <v>0</v>
      </c>
      <c r="Y180" s="30">
        <f t="shared" ref="Y180" si="2982">IF(OR($B175=$B181,S180=0),0,$G177-$G176)</f>
        <v>0</v>
      </c>
      <c r="Z180" s="134">
        <f t="shared" ref="Z180" si="2983">IF(OR($B175=$B181,S180=0),0,S179)</f>
        <v>0</v>
      </c>
      <c r="AA180" s="138">
        <f t="shared" ref="AA180" si="2984">IF($B175=$B181,0,T177)</f>
        <v>0</v>
      </c>
      <c r="AB180" s="176">
        <f t="shared" ref="AB180" si="2985">IF($B169=$B175,IF(AD175+AD170&gt;0,1,0)+IF(AE175+AE170&gt;0,1,0)+IF(AF175+AF170&gt;0,1,0)+IF(AG175+AG170&gt;0,1,0)+IF(AH175+AH170&gt;0,1,0)+IF(AI175+AI170&gt;0,1,0)+IF(AJ175+AJ170&gt;0,1,0),AB176)</f>
        <v>0</v>
      </c>
      <c r="AC180" s="133">
        <f t="shared" ref="AC180" si="2986">IF(OR($B175=$B181,AB180=0,(AC176-AI180+AG180)&lt;=0),0,(AC176-AI180+AG180)/AB180)</f>
        <v>0</v>
      </c>
      <c r="AD180" s="137">
        <f t="shared" ref="AD180" si="2987">IF(AC180*(7-AB177)&lt;=0,0,AC180*(7-AB177))</f>
        <v>0</v>
      </c>
      <c r="AE180" s="311">
        <f t="shared" ref="AE180" si="2988">ROUND(IF(OR(AC177-AC180*(7-AB177)+AH180&lt;0,$B175=$B181,AC180&lt;=0,AC177=0),0,IF(AC177-AC180*(7-AB177)+AH180&gt;AI180-AG180+AH180,AI180-AG180+AH180,AC177-AC180*(7-AB177)+AH180)),1)</f>
        <v>0</v>
      </c>
      <c r="AF180" s="312"/>
      <c r="AG180" s="139">
        <f t="shared" ref="AG180" si="2989">IF(OR($B175=$B181,AB176=0),0,IF($B175=$B169,AB175,$F175))</f>
        <v>0</v>
      </c>
      <c r="AH180" s="30">
        <f t="shared" ref="AH180" si="2990">IF(OR($B175=$B181,AB180=0),0,$G177-$G176)</f>
        <v>0</v>
      </c>
      <c r="AI180" s="134">
        <f t="shared" ref="AI180" si="2991">IF(OR($B175=$B181,AB180=0),0,AB179)</f>
        <v>0</v>
      </c>
      <c r="AJ180" s="138">
        <f t="shared" ref="AJ180" si="2992">IF($B175=$B181,0,AC177)</f>
        <v>0</v>
      </c>
      <c r="AK180" s="176">
        <f t="shared" ref="AK180" si="2993">IF($B169=$B175,IF(AM175+AM170&gt;0,1,0)+IF(AN175+AN170&gt;0,1,0)+IF(AO175+AO170&gt;0,1,0)+IF(AP175+AP170&gt;0,1,0)+IF(AQ175+AQ170&gt;0,1,0)+IF(AR175+AR170&gt;0,1,0)+IF(AS175+AS170&gt;0,1,0),AK176)</f>
        <v>0</v>
      </c>
      <c r="AL180" s="133">
        <f t="shared" ref="AL180" si="2994">IF(OR($B175=$B181,AK180=0,(AL176-AR180+AP180)&lt;=0),0,(AL176-AR180+AP180)/AK180)</f>
        <v>0</v>
      </c>
      <c r="AM180" s="137">
        <f t="shared" ref="AM180" si="2995">IF(AL180*(7-AK177)&lt;=0,0,AL180*(7-AK177))</f>
        <v>0</v>
      </c>
      <c r="AN180" s="311">
        <f t="shared" ref="AN180" si="2996">ROUND(IF(OR(AL177-AL180*(7-AK177)+AQ180&lt;0,$B175=$B181,AL180&lt;=0,AL177=0),0,IF(AL177-AL180*(7-AK177)+AQ180&gt;AR180-AP180+AQ180,AR180-AP180+AQ180,AL177-AL180*(7-AK177)+AQ180)),1)</f>
        <v>0</v>
      </c>
      <c r="AO180" s="312"/>
      <c r="AP180" s="139">
        <f t="shared" ref="AP180" si="2997">IF(OR($B175=$B181,AK176=0),0,IF($B175=$B169,AK175,$F175))</f>
        <v>0</v>
      </c>
      <c r="AQ180" s="30">
        <f t="shared" ref="AQ180" si="2998">IF(OR($B175=$B181,AK180=0),0,$G177-$G176)</f>
        <v>0</v>
      </c>
      <c r="AR180" s="134">
        <f t="shared" ref="AR180" si="2999">IF(OR($B175=$B181,AK180=0),0,AK179)</f>
        <v>0</v>
      </c>
      <c r="AS180" s="138">
        <f t="shared" ref="AS180" si="3000">IF($B175=$B181,0,AL177)</f>
        <v>0</v>
      </c>
      <c r="AT180" s="176">
        <f t="shared" ref="AT180" si="3001">IF($B169=$B175,IF(AV175+AV170&gt;0,1,0)+IF(AW175+AW170&gt;0,1,0)+IF(AX175+AX170&gt;0,1,0)+IF(AY175+AY170&gt;0,1,0)+IF(AZ175+AZ170&gt;0,1,0)+IF(BA175+BA170&gt;0,1,0)+IF(BB175+BB170&gt;0,1,0),AT176)</f>
        <v>0</v>
      </c>
      <c r="AU180" s="133">
        <f t="shared" ref="AU180" si="3002">IF(OR($B175=$B181,AT180=0,(AU176-BA180+AY180)&lt;=0),0,(AU176-BA180+AY180)/AT180)</f>
        <v>0</v>
      </c>
      <c r="AV180" s="137">
        <f t="shared" ref="AV180" si="3003">IF(AU180*(7-AT177)&lt;=0,0,AU180*(7-AT177))</f>
        <v>0</v>
      </c>
      <c r="AW180" s="311">
        <f t="shared" ref="AW180" si="3004">ROUND(IF(OR(AU177-AU180*(7-AT177)+AZ180&lt;0,$B175=$B181,AU180&lt;=0,AU177=0),0,IF(AU177-AU180*(7-AT177)+AZ180&gt;BA180-AY180+AZ180,BA180-AY180+AZ180,AU177-AU180*(7-AT177)+AZ180)),1)</f>
        <v>0</v>
      </c>
      <c r="AX180" s="312"/>
      <c r="AY180" s="139">
        <f t="shared" ref="AY180" si="3005">IF(OR($B175=$B181,AT176=0),0,IF($B175=$B169,AT175,$F175))</f>
        <v>0</v>
      </c>
      <c r="AZ180" s="30">
        <f t="shared" ref="AZ180" si="3006">IF(OR($B175=$B181,AT180=0),0,$G177-$G176)</f>
        <v>0</v>
      </c>
      <c r="BA180" s="134">
        <f t="shared" ref="BA180" si="3007">IF(OR($B175=$B181,AT180=0),0,AT179)</f>
        <v>0</v>
      </c>
      <c r="BB180" s="138">
        <f t="shared" ref="BB180" si="3008">IF($B175=$B181,0,AU177)</f>
        <v>0</v>
      </c>
    </row>
    <row r="181" spans="1:54" ht="15.75" x14ac:dyDescent="0.2">
      <c r="A181" s="1">
        <f t="shared" ref="A181" si="3009">IF(B181="","1. Niewypełnione",B181)</f>
        <v>0</v>
      </c>
      <c r="B181" s="320">
        <f>listopad!B181</f>
        <v>0</v>
      </c>
      <c r="C181" s="321">
        <f>listopad!C181</f>
        <v>0</v>
      </c>
      <c r="D181" s="321">
        <f>listopad!D181</f>
        <v>0</v>
      </c>
      <c r="E181" s="321">
        <f>listopad!E181</f>
        <v>0</v>
      </c>
      <c r="F181" s="177">
        <f>listopad!F181</f>
        <v>18</v>
      </c>
      <c r="G181" s="185">
        <f>listopad!G181</f>
        <v>18</v>
      </c>
      <c r="H181" s="177"/>
      <c r="I181" s="192">
        <f t="shared" ref="I181:I185" si="3010">K181+T181+AC181+AL181+AU181</f>
        <v>0</v>
      </c>
      <c r="J181" s="186">
        <f t="shared" ref="J181" si="3011">IF(OR($B181=$B187,J184=0),0,ROUND((K182+P186)/J184,0))</f>
        <v>0</v>
      </c>
      <c r="K181" s="51">
        <f t="shared" ref="K181:K182" si="3012">SUM(L181:R181)</f>
        <v>0</v>
      </c>
      <c r="L181" s="52">
        <f>listopad!L181</f>
        <v>0</v>
      </c>
      <c r="M181" s="52">
        <f>listopad!M181</f>
        <v>0</v>
      </c>
      <c r="N181" s="52">
        <f>listopad!N181</f>
        <v>0</v>
      </c>
      <c r="O181" s="52">
        <f>listopad!O181</f>
        <v>0</v>
      </c>
      <c r="P181" s="53">
        <f>listopad!P181</f>
        <v>0</v>
      </c>
      <c r="Q181" s="54">
        <f>listopad!Q181</f>
        <v>0</v>
      </c>
      <c r="R181" s="55">
        <f>listopad!R181</f>
        <v>0</v>
      </c>
      <c r="S181" s="188">
        <f t="shared" ref="S181" si="3013">IF(OR($B181=$B187,S184=0),0,ROUND((T182+Y186)/S184,0))</f>
        <v>0</v>
      </c>
      <c r="T181" s="51">
        <f t="shared" ref="T181:T182" si="3014">SUM(U181:AA181)</f>
        <v>0</v>
      </c>
      <c r="U181" s="52">
        <f>listopad!U181</f>
        <v>0</v>
      </c>
      <c r="V181" s="52">
        <f>listopad!V181</f>
        <v>0</v>
      </c>
      <c r="W181" s="52">
        <f>listopad!W181</f>
        <v>0</v>
      </c>
      <c r="X181" s="52">
        <f>listopad!X181</f>
        <v>0</v>
      </c>
      <c r="Y181" s="53">
        <f>listopad!Y181</f>
        <v>0</v>
      </c>
      <c r="Z181" s="54">
        <f>listopad!Z181</f>
        <v>0</v>
      </c>
      <c r="AA181" s="55">
        <f>listopad!AA181</f>
        <v>0</v>
      </c>
      <c r="AB181" s="188">
        <f t="shared" ref="AB181" si="3015">IF(OR($B181=$B187,AB184=0),0,ROUND((AC182+AH186)/AB184,0))</f>
        <v>0</v>
      </c>
      <c r="AC181" s="51">
        <f t="shared" ref="AC181:AC182" si="3016">SUM(AD181:AJ181)</f>
        <v>0</v>
      </c>
      <c r="AD181" s="52">
        <f>listopad!AD181</f>
        <v>0</v>
      </c>
      <c r="AE181" s="52">
        <f>listopad!AE181</f>
        <v>0</v>
      </c>
      <c r="AF181" s="52">
        <f>listopad!AF181</f>
        <v>0</v>
      </c>
      <c r="AG181" s="52">
        <f>listopad!AG181</f>
        <v>0</v>
      </c>
      <c r="AH181" s="53">
        <f>listopad!AH181</f>
        <v>0</v>
      </c>
      <c r="AI181" s="54">
        <f>listopad!AI181</f>
        <v>0</v>
      </c>
      <c r="AJ181" s="55">
        <f>listopad!AJ181</f>
        <v>0</v>
      </c>
      <c r="AK181" s="188">
        <f t="shared" ref="AK181" si="3017">IF(OR($B181=$B187,AK184=0),0,ROUND((AL182+AQ186)/AK184,0))</f>
        <v>0</v>
      </c>
      <c r="AL181" s="51">
        <f t="shared" ref="AL181:AL182" si="3018">SUM(AM181:AS181)</f>
        <v>0</v>
      </c>
      <c r="AM181" s="52">
        <f>listopad!AM181</f>
        <v>0</v>
      </c>
      <c r="AN181" s="52">
        <f>listopad!AN181</f>
        <v>0</v>
      </c>
      <c r="AO181" s="52">
        <f>listopad!AO181</f>
        <v>0</v>
      </c>
      <c r="AP181" s="52">
        <f>listopad!AP181</f>
        <v>0</v>
      </c>
      <c r="AQ181" s="53">
        <f>listopad!AQ181</f>
        <v>0</v>
      </c>
      <c r="AR181" s="54">
        <f>listopad!AR181</f>
        <v>0</v>
      </c>
      <c r="AS181" s="55">
        <f>listopad!AS181</f>
        <v>0</v>
      </c>
      <c r="AT181" s="188">
        <f t="shared" ref="AT181" si="3019">IF(OR($B181=$B187,AT184=0),0,ROUND((AU182+AZ186)/AT184,0))</f>
        <v>0</v>
      </c>
      <c r="AU181" s="51">
        <f t="shared" ref="AU181:AU182" si="3020">SUM(AV181:BB181)</f>
        <v>0</v>
      </c>
      <c r="AV181" s="52">
        <f t="shared" ref="AV181" si="3021">IF(SUM($AM$9:$AS$9)=SUM($AV$9:$BB$9),AM181,IF(AND(SUM($AV$9:$BB$9)&gt;42,SUM($AV$9:$BB$9)&lt;49),AM181,0))</f>
        <v>0</v>
      </c>
      <c r="AW181" s="52">
        <f t="shared" ref="AW181" si="3022">IF(SUM($AM$9:$AS$9)=SUM($AV$9:$BB$9),AN181,IF(AND(SUM($AV$9:$BB$9)&gt;42,SUM($AV$9:$BB$9)&lt;49),AN181,0))</f>
        <v>0</v>
      </c>
      <c r="AX181" s="52">
        <f t="shared" ref="AX181" si="3023">IF(SUM($AM$9:$AS$9)=SUM($AV$9:$BB$9),AO181,IF(AND(SUM($AV$9:$BB$9)&gt;42,SUM($AV$9:$BB$9)&lt;49),AO181,0))</f>
        <v>0</v>
      </c>
      <c r="AY181" s="52">
        <f t="shared" ref="AY181" si="3024">IF(SUM($AM$9:$AS$9)=SUM($AV$9:$BB$9),AP181,IF(AND(SUM($AV$9:$BB$9)&gt;42,SUM($AV$9:$BB$9)&lt;49),AP181,0))</f>
        <v>0</v>
      </c>
      <c r="AZ181" s="53">
        <f t="shared" ref="AZ181" si="3025">IF(SUM($AM$9:$AS$9)=SUM($AV$9:$BB$9),AQ181,IF(AND(SUM($AV$9:$BB$9)&gt;42,SUM($AV$9:$BB$9)&lt;49),AQ181,0))</f>
        <v>0</v>
      </c>
      <c r="BA181" s="54">
        <f t="shared" ref="BA181" si="3026">IF(SUM($AM$9:$AS$9)=SUM($AV$9:$BB$9),AR181,IF(AND(SUM($AV$9:$BB$9)&gt;42,SUM($AV$9:$BB$9)&lt;49),AR181,0))</f>
        <v>0</v>
      </c>
      <c r="BB181" s="55">
        <f t="shared" ref="BB181" si="3027">IF(SUM($AM$9:$AS$9)=SUM($AV$9:$BB$9),AS181,IF(AND(SUM($AV$9:$BB$9)&gt;42,SUM($AV$9:$BB$9)&lt;49),AS181,0))</f>
        <v>0</v>
      </c>
    </row>
    <row r="182" spans="1:54" ht="12.75" hidden="1" customHeight="1" x14ac:dyDescent="0.2">
      <c r="B182" s="93"/>
      <c r="C182" s="94"/>
      <c r="D182" s="95"/>
      <c r="E182" s="115"/>
      <c r="F182" s="140" t="b">
        <f t="shared" ref="F182" si="3028">IF($B175=$B181,OR(F176,G181&lt;F181),G181&lt;F181)</f>
        <v>0</v>
      </c>
      <c r="G182" s="189">
        <f t="shared" ref="G182" si="3029">IF(AND($B175=$B181,$B175&lt;&gt;"",$B175&lt;&gt;0),G181+G176,G181)</f>
        <v>18</v>
      </c>
      <c r="H182" s="120"/>
      <c r="I182" s="165">
        <f t="shared" si="3010"/>
        <v>0</v>
      </c>
      <c r="J182" s="194">
        <f t="shared" ref="J182" si="3030">7-COUNTIF(L181:R181,0)-COUNTIF(L181:R181,"")</f>
        <v>0</v>
      </c>
      <c r="K182" s="22">
        <f t="shared" si="3012"/>
        <v>0</v>
      </c>
      <c r="L182" s="35">
        <f t="shared" ref="L182:R182" si="3031">IF($B175=$B181,L181+L176,L181)</f>
        <v>0</v>
      </c>
      <c r="M182" s="35">
        <f t="shared" si="3031"/>
        <v>0</v>
      </c>
      <c r="N182" s="35">
        <f t="shared" si="3031"/>
        <v>0</v>
      </c>
      <c r="O182" s="35">
        <f t="shared" si="3031"/>
        <v>0</v>
      </c>
      <c r="P182" s="36">
        <f t="shared" si="3031"/>
        <v>0</v>
      </c>
      <c r="Q182" s="37">
        <f t="shared" si="3031"/>
        <v>0</v>
      </c>
      <c r="R182" s="38">
        <f t="shared" si="3031"/>
        <v>0</v>
      </c>
      <c r="S182" s="194">
        <f t="shared" ref="S182" si="3032">7-COUNTIF(U181:AA181,0)-COUNTIF(U181:AA181,"")</f>
        <v>0</v>
      </c>
      <c r="T182" s="22">
        <f t="shared" si="3014"/>
        <v>0</v>
      </c>
      <c r="U182" s="35">
        <f t="shared" ref="U182:AA182" si="3033">IF($B175=$B181,U181+U176,U181)</f>
        <v>0</v>
      </c>
      <c r="V182" s="35">
        <f t="shared" si="3033"/>
        <v>0</v>
      </c>
      <c r="W182" s="35">
        <f t="shared" si="3033"/>
        <v>0</v>
      </c>
      <c r="X182" s="35">
        <f t="shared" si="3033"/>
        <v>0</v>
      </c>
      <c r="Y182" s="36">
        <f t="shared" si="3033"/>
        <v>0</v>
      </c>
      <c r="Z182" s="37">
        <f t="shared" si="3033"/>
        <v>0</v>
      </c>
      <c r="AA182" s="38">
        <f t="shared" si="3033"/>
        <v>0</v>
      </c>
      <c r="AB182" s="194">
        <f t="shared" ref="AB182" si="3034">7-COUNTIF(AD181:AJ181,0)-COUNTIF(AD181:AJ181,"")</f>
        <v>0</v>
      </c>
      <c r="AC182" s="22">
        <f t="shared" si="3016"/>
        <v>0</v>
      </c>
      <c r="AD182" s="35">
        <f t="shared" ref="AD182:AJ182" si="3035">IF($B175=$B181,AD181+AD176,AD181)</f>
        <v>0</v>
      </c>
      <c r="AE182" s="35">
        <f t="shared" si="3035"/>
        <v>0</v>
      </c>
      <c r="AF182" s="35">
        <f t="shared" si="3035"/>
        <v>0</v>
      </c>
      <c r="AG182" s="35">
        <f t="shared" si="3035"/>
        <v>0</v>
      </c>
      <c r="AH182" s="36">
        <f t="shared" si="3035"/>
        <v>0</v>
      </c>
      <c r="AI182" s="37">
        <f t="shared" si="3035"/>
        <v>0</v>
      </c>
      <c r="AJ182" s="38">
        <f t="shared" si="3035"/>
        <v>0</v>
      </c>
      <c r="AK182" s="194">
        <f t="shared" ref="AK182" si="3036">7-COUNTIF(AM181:AS181,0)-COUNTIF(AM181:AS181,"")</f>
        <v>0</v>
      </c>
      <c r="AL182" s="22">
        <f t="shared" si="3018"/>
        <v>0</v>
      </c>
      <c r="AM182" s="35">
        <f t="shared" ref="AM182:AS182" si="3037">IF($B175=$B181,AM181+AM176,AM181)</f>
        <v>0</v>
      </c>
      <c r="AN182" s="35">
        <f t="shared" si="3037"/>
        <v>0</v>
      </c>
      <c r="AO182" s="35">
        <f t="shared" si="3037"/>
        <v>0</v>
      </c>
      <c r="AP182" s="35">
        <f t="shared" si="3037"/>
        <v>0</v>
      </c>
      <c r="AQ182" s="36">
        <f t="shared" si="3037"/>
        <v>0</v>
      </c>
      <c r="AR182" s="37">
        <f t="shared" si="3037"/>
        <v>0</v>
      </c>
      <c r="AS182" s="38">
        <f t="shared" si="3037"/>
        <v>0</v>
      </c>
      <c r="AT182" s="194">
        <f t="shared" ref="AT182" si="3038">7-COUNTIF(AV181:BB181,0)-COUNTIF(AV181:BB181,"")</f>
        <v>0</v>
      </c>
      <c r="AU182" s="22">
        <f t="shared" si="3020"/>
        <v>0</v>
      </c>
      <c r="AV182" s="35">
        <f t="shared" ref="AV182:BB182" si="3039">IF($B175=$B181,AV181+AV176,AV181)</f>
        <v>0</v>
      </c>
      <c r="AW182" s="35">
        <f t="shared" si="3039"/>
        <v>0</v>
      </c>
      <c r="AX182" s="35">
        <f t="shared" si="3039"/>
        <v>0</v>
      </c>
      <c r="AY182" s="35">
        <f t="shared" si="3039"/>
        <v>0</v>
      </c>
      <c r="AZ182" s="36">
        <f t="shared" si="3039"/>
        <v>0</v>
      </c>
      <c r="BA182" s="37">
        <f t="shared" si="3039"/>
        <v>0</v>
      </c>
      <c r="BB182" s="38">
        <f t="shared" si="3039"/>
        <v>0</v>
      </c>
    </row>
    <row r="183" spans="1:54" ht="15" hidden="1" customHeight="1" x14ac:dyDescent="0.2">
      <c r="B183" s="116"/>
      <c r="C183" s="117"/>
      <c r="D183" s="118"/>
      <c r="E183" s="119"/>
      <c r="F183" s="92"/>
      <c r="G183" s="190">
        <f t="shared" ref="G183" si="3040">IF(AND($B175=$B181,$B175&lt;&gt;"",$B175&lt;&gt;0),F181+G177,F181)</f>
        <v>18</v>
      </c>
      <c r="H183" s="121"/>
      <c r="I183" s="165">
        <f t="shared" si="3010"/>
        <v>0</v>
      </c>
      <c r="J183" s="195">
        <f t="shared" ref="J183" si="3041">IF($B181=$B175,COUNTIF(L183:R183,0),COUNTIF(L184:R184,0)+COUNTIF(L184:R184,""))</f>
        <v>7</v>
      </c>
      <c r="K183" s="39">
        <f t="shared" ref="K183:R183" si="3042">IF($B175=$B181,K184+K177,K184)</f>
        <v>0</v>
      </c>
      <c r="L183" s="40">
        <f t="shared" si="3042"/>
        <v>0</v>
      </c>
      <c r="M183" s="40">
        <f t="shared" si="3042"/>
        <v>0</v>
      </c>
      <c r="N183" s="40">
        <f t="shared" si="3042"/>
        <v>0</v>
      </c>
      <c r="O183" s="40">
        <f t="shared" si="3042"/>
        <v>0</v>
      </c>
      <c r="P183" s="41">
        <f t="shared" si="3042"/>
        <v>0</v>
      </c>
      <c r="Q183" s="42">
        <f t="shared" si="3042"/>
        <v>0</v>
      </c>
      <c r="R183" s="43">
        <f t="shared" si="3042"/>
        <v>0</v>
      </c>
      <c r="S183" s="195">
        <f t="shared" ref="S183" si="3043">IF($B181=$B175,COUNTIF(U183:AA183,0),COUNTIF(U184:AA184,0)+COUNTIF(U184:AA184,""))</f>
        <v>7</v>
      </c>
      <c r="T183" s="39">
        <f t="shared" ref="T183:AA183" si="3044">IF($B175=$B181,T184+T177,T184)</f>
        <v>0</v>
      </c>
      <c r="U183" s="40">
        <f t="shared" si="3044"/>
        <v>0</v>
      </c>
      <c r="V183" s="40">
        <f t="shared" si="3044"/>
        <v>0</v>
      </c>
      <c r="W183" s="40">
        <f t="shared" si="3044"/>
        <v>0</v>
      </c>
      <c r="X183" s="40">
        <f t="shared" si="3044"/>
        <v>0</v>
      </c>
      <c r="Y183" s="41">
        <f t="shared" si="3044"/>
        <v>0</v>
      </c>
      <c r="Z183" s="42">
        <f t="shared" si="3044"/>
        <v>0</v>
      </c>
      <c r="AA183" s="43">
        <f t="shared" si="3044"/>
        <v>0</v>
      </c>
      <c r="AB183" s="195">
        <f t="shared" ref="AB183" si="3045">IF($B181=$B175,COUNTIF(AD183:AJ183,0),COUNTIF(AD184:AJ184,0)+COUNTIF(AD184:AJ184,""))</f>
        <v>7</v>
      </c>
      <c r="AC183" s="39">
        <f t="shared" ref="AC183:AJ183" si="3046">IF($B175=$B181,AC184+AC177,AC184)</f>
        <v>0</v>
      </c>
      <c r="AD183" s="40">
        <f t="shared" si="3046"/>
        <v>0</v>
      </c>
      <c r="AE183" s="40">
        <f t="shared" si="3046"/>
        <v>0</v>
      </c>
      <c r="AF183" s="40">
        <f t="shared" si="3046"/>
        <v>0</v>
      </c>
      <c r="AG183" s="40">
        <f t="shared" si="3046"/>
        <v>0</v>
      </c>
      <c r="AH183" s="41">
        <f t="shared" si="3046"/>
        <v>0</v>
      </c>
      <c r="AI183" s="42">
        <f t="shared" si="3046"/>
        <v>0</v>
      </c>
      <c r="AJ183" s="43">
        <f t="shared" si="3046"/>
        <v>0</v>
      </c>
      <c r="AK183" s="195">
        <f t="shared" ref="AK183" si="3047">IF($B181=$B175,COUNTIF(AM183:AS183,0),COUNTIF(AM184:AS184,0)+COUNTIF(AM184:AS184,""))</f>
        <v>7</v>
      </c>
      <c r="AL183" s="39">
        <f t="shared" ref="AL183:AS183" si="3048">IF($B175=$B181,AL184+AL177,AL184)</f>
        <v>0</v>
      </c>
      <c r="AM183" s="40">
        <f t="shared" si="3048"/>
        <v>0</v>
      </c>
      <c r="AN183" s="40">
        <f t="shared" si="3048"/>
        <v>0</v>
      </c>
      <c r="AO183" s="40">
        <f t="shared" si="3048"/>
        <v>0</v>
      </c>
      <c r="AP183" s="40">
        <f t="shared" si="3048"/>
        <v>0</v>
      </c>
      <c r="AQ183" s="41">
        <f t="shared" si="3048"/>
        <v>0</v>
      </c>
      <c r="AR183" s="42">
        <f t="shared" si="3048"/>
        <v>0</v>
      </c>
      <c r="AS183" s="43">
        <f t="shared" si="3048"/>
        <v>0</v>
      </c>
      <c r="AT183" s="195">
        <f t="shared" ref="AT183" si="3049">IF($B181=$B175,COUNTIF(AV183:BB183,0),COUNTIF(AV184:BB184,0)+COUNTIF(AV184:BB184,""))</f>
        <v>7</v>
      </c>
      <c r="AU183" s="39">
        <f t="shared" ref="AU183:BB183" si="3050">IF($B175=$B181,AU184+AU177,AU184)</f>
        <v>0</v>
      </c>
      <c r="AV183" s="40">
        <f t="shared" si="3050"/>
        <v>0</v>
      </c>
      <c r="AW183" s="40">
        <f t="shared" si="3050"/>
        <v>0</v>
      </c>
      <c r="AX183" s="40">
        <f t="shared" si="3050"/>
        <v>0</v>
      </c>
      <c r="AY183" s="40">
        <f t="shared" si="3050"/>
        <v>0</v>
      </c>
      <c r="AZ183" s="41">
        <f t="shared" si="3050"/>
        <v>0</v>
      </c>
      <c r="BA183" s="42">
        <f t="shared" si="3050"/>
        <v>0</v>
      </c>
      <c r="BB183" s="43">
        <f t="shared" si="3050"/>
        <v>0</v>
      </c>
    </row>
    <row r="184" spans="1:54" ht="15.75" customHeight="1" x14ac:dyDescent="0.2">
      <c r="A184" s="1">
        <f t="shared" ref="A184" si="3051">A181</f>
        <v>0</v>
      </c>
      <c r="B184" s="313">
        <f t="shared" ref="B184" si="3052">B178+1</f>
        <v>28</v>
      </c>
      <c r="C184" s="314"/>
      <c r="D184" s="314"/>
      <c r="E184" s="314"/>
      <c r="F184" s="31"/>
      <c r="G184" s="183"/>
      <c r="H184" s="122">
        <f t="shared" ref="H184" si="3053">5-COUNTIF(AU181,0)-COUNTIF(AL181,0)-COUNTIF(AC181,0)-COUNTIF(T181,0)-COUNTIF(K181,0)</f>
        <v>0</v>
      </c>
      <c r="I184" s="165">
        <f t="shared" si="3010"/>
        <v>0</v>
      </c>
      <c r="J184" s="187">
        <f t="shared" ref="J184" si="3054">IF($B181=$B175,J178+IF($F181&lt;&gt;$G181,(K181+$G183-$G182)/$F181,K181/$F181),IF($F181&lt;&gt;G181,(K181+$G183-$G182)/$F181,K181/$F181))</f>
        <v>0</v>
      </c>
      <c r="K184" s="7">
        <f t="shared" ref="K184:K185" si="3055">SUM(L184:R184)</f>
        <v>0</v>
      </c>
      <c r="L184" s="26">
        <f t="shared" ref="L184:R184" si="3056">L181</f>
        <v>0</v>
      </c>
      <c r="M184" s="26">
        <f t="shared" si="3056"/>
        <v>0</v>
      </c>
      <c r="N184" s="26">
        <f t="shared" si="3056"/>
        <v>0</v>
      </c>
      <c r="O184" s="26">
        <f t="shared" si="3056"/>
        <v>0</v>
      </c>
      <c r="P184" s="26">
        <f t="shared" si="3056"/>
        <v>0</v>
      </c>
      <c r="Q184" s="29">
        <f t="shared" si="3056"/>
        <v>0</v>
      </c>
      <c r="R184" s="23">
        <f t="shared" si="3056"/>
        <v>0</v>
      </c>
      <c r="S184" s="187">
        <f t="shared" ref="S184" si="3057">IF($B181=$B175,S178+IF($F181&lt;&gt;$G181,(T181+$G183-$G182)/$F181,T181/$F181),IF($F181&lt;&gt;P181,(T181+$G183-$G182)/$F181,T181/$F181))</f>
        <v>0</v>
      </c>
      <c r="T184" s="7">
        <f t="shared" ref="T184:T185" si="3058">SUM(U184:AA184)</f>
        <v>0</v>
      </c>
      <c r="U184" s="26">
        <f t="shared" ref="U184:AA184" si="3059">U181</f>
        <v>0</v>
      </c>
      <c r="V184" s="26">
        <f t="shared" si="3059"/>
        <v>0</v>
      </c>
      <c r="W184" s="26">
        <f t="shared" si="3059"/>
        <v>0</v>
      </c>
      <c r="X184" s="26">
        <f t="shared" si="3059"/>
        <v>0</v>
      </c>
      <c r="Y184" s="113">
        <f t="shared" si="3059"/>
        <v>0</v>
      </c>
      <c r="Z184" s="29">
        <f t="shared" si="3059"/>
        <v>0</v>
      </c>
      <c r="AA184" s="23">
        <f t="shared" si="3059"/>
        <v>0</v>
      </c>
      <c r="AB184" s="187">
        <f t="shared" ref="AB184" si="3060">IF($B181=$B175,AB178+IF($F181&lt;&gt;$G181,(AC181+$G183-$G182)/$F181,AC181/$F181),IF($F181&lt;&gt;Y181,(AC181+$G183-$G182)/$F181,AC181/$F181))</f>
        <v>0</v>
      </c>
      <c r="AC184" s="7">
        <f t="shared" ref="AC184:AC185" si="3061">SUM(AD184:AJ184)</f>
        <v>0</v>
      </c>
      <c r="AD184" s="26">
        <f t="shared" ref="AD184:AJ184" si="3062">AD181</f>
        <v>0</v>
      </c>
      <c r="AE184" s="26">
        <f t="shared" si="3062"/>
        <v>0</v>
      </c>
      <c r="AF184" s="26">
        <f t="shared" si="3062"/>
        <v>0</v>
      </c>
      <c r="AG184" s="26">
        <f t="shared" si="3062"/>
        <v>0</v>
      </c>
      <c r="AH184" s="113">
        <f t="shared" si="3062"/>
        <v>0</v>
      </c>
      <c r="AI184" s="29">
        <f t="shared" si="3062"/>
        <v>0</v>
      </c>
      <c r="AJ184" s="23">
        <f t="shared" si="3062"/>
        <v>0</v>
      </c>
      <c r="AK184" s="187">
        <f t="shared" ref="AK184" si="3063">IF($B181=$B175,AK178+IF($F181&lt;&gt;$G181,(AL181+$G183-$G182)/$F181,AL181/$F181),IF($F181&lt;&gt;AH181,(AL181+$G183-$G182)/$F181,AL181/$F181))</f>
        <v>0</v>
      </c>
      <c r="AL184" s="7">
        <f t="shared" ref="AL184:AL185" si="3064">SUM(AM184:AS184)</f>
        <v>0</v>
      </c>
      <c r="AM184" s="26">
        <f t="shared" ref="AM184:AS184" si="3065">AM181</f>
        <v>0</v>
      </c>
      <c r="AN184" s="26">
        <f t="shared" si="3065"/>
        <v>0</v>
      </c>
      <c r="AO184" s="26">
        <f t="shared" si="3065"/>
        <v>0</v>
      </c>
      <c r="AP184" s="26">
        <f t="shared" si="3065"/>
        <v>0</v>
      </c>
      <c r="AQ184" s="113">
        <f t="shared" si="3065"/>
        <v>0</v>
      </c>
      <c r="AR184" s="29">
        <f t="shared" si="3065"/>
        <v>0</v>
      </c>
      <c r="AS184" s="23">
        <f t="shared" si="3065"/>
        <v>0</v>
      </c>
      <c r="AT184" s="187">
        <f t="shared" ref="AT184" si="3066">IF($B181=$B175,AT178+IF($F181&lt;&gt;$G181,(AU181+$G183-$G182)/$F181,AU181/$F181),IF($F181&lt;&gt;AQ181,(AU181+$G183-$G182)/$F181,AU181/$F181))</f>
        <v>0</v>
      </c>
      <c r="AU184" s="7">
        <f t="shared" ref="AU184:AU185" si="3067">SUM(AV184:BB184)</f>
        <v>0</v>
      </c>
      <c r="AV184" s="6">
        <f t="shared" ref="AV184" si="3068">IF(SUM($AM$9:$AS$9)=SUM($AV$9:$BB$9),AV181,IF(AND(SUM($AV$9:$BB$9)&gt;42,SUM($AV$9:$BB$9)&lt;49),AV181,0))</f>
        <v>0</v>
      </c>
      <c r="AW184" s="6">
        <f t="shared" ref="AW184:BB184" si="3069">IF(SUM($AM$9:$AS$9)=SUM($AV$9:$BB$9),AW181,IF(AND(SUM($AV$9:$BB$9)&gt;42,SUM($AV$9:$BB$9)&lt;49),AW181,0))</f>
        <v>0</v>
      </c>
      <c r="AX184" s="6">
        <f t="shared" si="3069"/>
        <v>0</v>
      </c>
      <c r="AY184" s="6">
        <f t="shared" si="3069"/>
        <v>0</v>
      </c>
      <c r="AZ184" s="26">
        <f t="shared" si="3069"/>
        <v>0</v>
      </c>
      <c r="BA184" s="29">
        <f t="shared" si="3069"/>
        <v>0</v>
      </c>
      <c r="BB184" s="23">
        <f t="shared" si="3069"/>
        <v>0</v>
      </c>
    </row>
    <row r="185" spans="1:54" ht="15.75" customHeight="1" x14ac:dyDescent="0.2">
      <c r="A185" s="1">
        <f t="shared" ref="A185:A186" si="3070">A184</f>
        <v>0</v>
      </c>
      <c r="B185" s="313"/>
      <c r="C185" s="314"/>
      <c r="D185" s="314"/>
      <c r="E185" s="314"/>
      <c r="F185" s="31"/>
      <c r="G185" s="183"/>
      <c r="H185" s="123">
        <f t="shared" ref="H185" si="3071">IF($B181=$B175,H179+F185,$F185)</f>
        <v>0</v>
      </c>
      <c r="I185" s="165">
        <f t="shared" si="3010"/>
        <v>0</v>
      </c>
      <c r="J185" s="141">
        <f t="shared" ref="J185" si="3072">IF($H184=0,0,IF($B175=$B181,IF($H186&gt;0,$H186+J179,K181+J179),IF($H186&gt;0,$H186,K181)))</f>
        <v>0</v>
      </c>
      <c r="K185" s="7">
        <f t="shared" si="3055"/>
        <v>0</v>
      </c>
      <c r="L185" s="6"/>
      <c r="M185" s="6"/>
      <c r="N185" s="6"/>
      <c r="O185" s="6"/>
      <c r="P185" s="26"/>
      <c r="Q185" s="29"/>
      <c r="R185" s="23"/>
      <c r="S185" s="141">
        <f t="shared" ref="S185" si="3073">IF($H184=0,0,IF($B175=$B181,IF($H186&gt;0,$H186+S179,T181+S179),IF($H186&gt;0,$H186,T181)))</f>
        <v>0</v>
      </c>
      <c r="T185" s="7">
        <f t="shared" si="3058"/>
        <v>0</v>
      </c>
      <c r="U185" s="6"/>
      <c r="V185" s="6"/>
      <c r="W185" s="6"/>
      <c r="X185" s="6"/>
      <c r="Y185" s="26"/>
      <c r="Z185" s="29"/>
      <c r="AA185" s="23"/>
      <c r="AB185" s="141">
        <f t="shared" ref="AB185" si="3074">IF($H184=0,0,IF($B175=$B181,IF($H186&gt;0,$H186+AB179,AC181+AB179),IF($H186&gt;0,$H186,AC181)))</f>
        <v>0</v>
      </c>
      <c r="AC185" s="7">
        <f t="shared" si="3061"/>
        <v>0</v>
      </c>
      <c r="AD185" s="6"/>
      <c r="AE185" s="6"/>
      <c r="AF185" s="6"/>
      <c r="AG185" s="6"/>
      <c r="AH185" s="26"/>
      <c r="AI185" s="29"/>
      <c r="AJ185" s="23"/>
      <c r="AK185" s="141">
        <f t="shared" ref="AK185" si="3075">IF($H184=0,0,IF($B175=$B181,IF($H186&gt;0,$H186+AK179,AL181+AK179),IF($H186&gt;0,$H186,AL181)))</f>
        <v>0</v>
      </c>
      <c r="AL185" s="7">
        <f t="shared" si="3064"/>
        <v>0</v>
      </c>
      <c r="AM185" s="6"/>
      <c r="AN185" s="6"/>
      <c r="AO185" s="6"/>
      <c r="AP185" s="6"/>
      <c r="AQ185" s="26"/>
      <c r="AR185" s="29"/>
      <c r="AS185" s="23"/>
      <c r="AT185" s="141">
        <f t="shared" ref="AT185" si="3076">IF($H184=0,0,IF($B175=$B181,IF($H186&gt;0,$H186+AT179,AU181+AT179),IF($H186&gt;0,$H186,AU181)))</f>
        <v>0</v>
      </c>
      <c r="AU185" s="7">
        <f t="shared" si="3067"/>
        <v>0</v>
      </c>
      <c r="AV185" s="6"/>
      <c r="AW185" s="6"/>
      <c r="AX185" s="6"/>
      <c r="AY185" s="6"/>
      <c r="AZ185" s="26"/>
      <c r="BA185" s="29"/>
      <c r="BB185" s="23"/>
    </row>
    <row r="186" spans="1:54" ht="18.75" customHeight="1" thickBot="1" x14ac:dyDescent="0.25">
      <c r="A186" s="1">
        <f t="shared" si="3070"/>
        <v>0</v>
      </c>
      <c r="B186" s="323" t="str">
        <f>IF(B181="",Wydruk!$AE$6,IF(J182=0,Wydruk!$AE$7,IF(AND(G182&lt;G183,B181&lt;&gt;$B187),Wydruk!$AE$13,IF(AND($B181=$B175,$B181&lt;&gt;$B187),IF(OR(OR(J186&lt;4,J186&gt;5),OR(S186&lt;4,S186&gt;5),OR(AB186&lt;4,AB186&gt;5),OR(AK186&lt;4,AK186&gt;5),OR(AND(AT186&lt;4,AT186&gt;0),AT186&gt;5)),Wydruk!$AE$8,Wydruk!$AE$9),IF($B181=$B187,IF($F185&lt;&gt;0,Wydruk!$AE$12,Wydruk!$AE$10),IF(OR(OR(J182&lt;4,J182&gt;5),OR(S182&lt;4,S182&gt;5),OR(AB182&lt;4,AB182&gt;5),OR(AK182&lt;4,AK182&gt;5),OR(AND(AT182&lt;4,AT182&gt;0),AT182&gt;5)),Wydruk!$AE$8,Wydruk!$AE$11))))))</f>
        <v>Uzupełnij liczby godzin tygodniowego planu</v>
      </c>
      <c r="C186" s="324"/>
      <c r="D186" s="324"/>
      <c r="E186" s="324"/>
      <c r="F186" s="173">
        <f>listopad!F186</f>
        <v>0</v>
      </c>
      <c r="G186" s="184">
        <f>listopad!G186</f>
        <v>0</v>
      </c>
      <c r="H186" s="191">
        <f t="shared" ref="H186" si="3077">IF(OR($G186=0,$F186=0,$G186="",$F186=""),0,$G186/$F186)</f>
        <v>0</v>
      </c>
      <c r="I186" s="193"/>
      <c r="J186" s="176">
        <f t="shared" ref="J186" si="3078">IF($B175=$B181,IF(L181+L176&gt;0,1,0)+IF(M181+M176&gt;0,1,0)+IF(N181+N176&gt;0,1,0)+IF(O181+O176&gt;0,1,0)+IF(P181+P176&gt;0,1,0)+IF(Q181+Q176&gt;0,1,0)+IF(R181+R176&gt;0,1,0),J182)</f>
        <v>0</v>
      </c>
      <c r="K186" s="133">
        <f t="shared" ref="K186" si="3079">IF(OR($B181=$B187,J186=0,(K182-Q186+O186)&lt;=0),0,(K182-Q186+O186)/J186)</f>
        <v>0</v>
      </c>
      <c r="L186" s="137">
        <f t="shared" ref="L186" si="3080">IF(K186*(7-J183)&lt;=0,0,K186*(7-J183))</f>
        <v>0</v>
      </c>
      <c r="M186" s="311">
        <f t="shared" ref="M186" si="3081">ROUND(IF(OR(K183-K186*(7-J183)+P186&lt;0,$B181=$B187,K186&lt;=0,K183=0),0,IF(K183-K186*(7-J183)+P186&gt;Q186-O186+P186,Q186-O186+P186,K183-K186*(7-J183)+P186)),1)</f>
        <v>0</v>
      </c>
      <c r="N186" s="312"/>
      <c r="O186" s="139">
        <f t="shared" ref="O186" si="3082">IF(OR($B181=$B187,J182=0),0,IF($B181=$B175,J181,$F181))</f>
        <v>0</v>
      </c>
      <c r="P186" s="30">
        <f t="shared" ref="P186" si="3083">IF(OR($B181=$B187,J186=0),0,$G183-$G182)</f>
        <v>0</v>
      </c>
      <c r="Q186" s="134">
        <f t="shared" ref="Q186" si="3084">IF(OR($B181=$B187,J186=0),0,J185)</f>
        <v>0</v>
      </c>
      <c r="R186" s="138">
        <f t="shared" ref="R186" si="3085">IF($B181=$B187,0,K183)</f>
        <v>0</v>
      </c>
      <c r="S186" s="176">
        <f t="shared" ref="S186" si="3086">IF($B175=$B181,IF(U181+U176&gt;0,1,0)+IF(V181+V176&gt;0,1,0)+IF(W181+W176&gt;0,1,0)+IF(X181+X176&gt;0,1,0)+IF(Y181+Y176&gt;0,1,0)+IF(Z181+Z176&gt;0,1,0)+IF(AA181+AA176&gt;0,1,0),S182)</f>
        <v>0</v>
      </c>
      <c r="T186" s="133">
        <f t="shared" ref="T186" si="3087">IF(OR($B181=$B187,S186=0,(T182-Z186+X186)&lt;=0),0,(T182-Z186+X186)/S186)</f>
        <v>0</v>
      </c>
      <c r="U186" s="137">
        <f t="shared" ref="U186" si="3088">IF(T186*(7-S183)&lt;=0,0,T186*(7-S183))</f>
        <v>0</v>
      </c>
      <c r="V186" s="311">
        <f t="shared" ref="V186" si="3089">ROUND(IF(OR(T183-T186*(7-S183)+Y186&lt;0,$B181=$B187,T186&lt;=0,T183=0),0,IF(T183-T186*(7-S183)+Y186&gt;Z186-X186+Y186,Z186-X186+Y186,T183-T186*(7-S183)+Y186)),1)</f>
        <v>0</v>
      </c>
      <c r="W186" s="312"/>
      <c r="X186" s="139">
        <f t="shared" ref="X186" si="3090">IF(OR($B181=$B187,S182=0),0,IF($B181=$B175,S181,$F181))</f>
        <v>0</v>
      </c>
      <c r="Y186" s="30">
        <f t="shared" ref="Y186" si="3091">IF(OR($B181=$B187,S186=0),0,$G183-$G182)</f>
        <v>0</v>
      </c>
      <c r="Z186" s="134">
        <f t="shared" ref="Z186" si="3092">IF(OR($B181=$B187,S186=0),0,S185)</f>
        <v>0</v>
      </c>
      <c r="AA186" s="138">
        <f t="shared" ref="AA186" si="3093">IF($B181=$B187,0,T183)</f>
        <v>0</v>
      </c>
      <c r="AB186" s="176">
        <f t="shared" ref="AB186" si="3094">IF($B175=$B181,IF(AD181+AD176&gt;0,1,0)+IF(AE181+AE176&gt;0,1,0)+IF(AF181+AF176&gt;0,1,0)+IF(AG181+AG176&gt;0,1,0)+IF(AH181+AH176&gt;0,1,0)+IF(AI181+AI176&gt;0,1,0)+IF(AJ181+AJ176&gt;0,1,0),AB182)</f>
        <v>0</v>
      </c>
      <c r="AC186" s="133">
        <f t="shared" ref="AC186" si="3095">IF(OR($B181=$B187,AB186=0,(AC182-AI186+AG186)&lt;=0),0,(AC182-AI186+AG186)/AB186)</f>
        <v>0</v>
      </c>
      <c r="AD186" s="137">
        <f t="shared" ref="AD186" si="3096">IF(AC186*(7-AB183)&lt;=0,0,AC186*(7-AB183))</f>
        <v>0</v>
      </c>
      <c r="AE186" s="311">
        <f t="shared" ref="AE186" si="3097">ROUND(IF(OR(AC183-AC186*(7-AB183)+AH186&lt;0,$B181=$B187,AC186&lt;=0,AC183=0),0,IF(AC183-AC186*(7-AB183)+AH186&gt;AI186-AG186+AH186,AI186-AG186+AH186,AC183-AC186*(7-AB183)+AH186)),1)</f>
        <v>0</v>
      </c>
      <c r="AF186" s="312"/>
      <c r="AG186" s="139">
        <f t="shared" ref="AG186" si="3098">IF(OR($B181=$B187,AB182=0),0,IF($B181=$B175,AB181,$F181))</f>
        <v>0</v>
      </c>
      <c r="AH186" s="30">
        <f t="shared" ref="AH186" si="3099">IF(OR($B181=$B187,AB186=0),0,$G183-$G182)</f>
        <v>0</v>
      </c>
      <c r="AI186" s="134">
        <f t="shared" ref="AI186" si="3100">IF(OR($B181=$B187,AB186=0),0,AB185)</f>
        <v>0</v>
      </c>
      <c r="AJ186" s="138">
        <f t="shared" ref="AJ186" si="3101">IF($B181=$B187,0,AC183)</f>
        <v>0</v>
      </c>
      <c r="AK186" s="176">
        <f t="shared" ref="AK186" si="3102">IF($B175=$B181,IF(AM181+AM176&gt;0,1,0)+IF(AN181+AN176&gt;0,1,0)+IF(AO181+AO176&gt;0,1,0)+IF(AP181+AP176&gt;0,1,0)+IF(AQ181+AQ176&gt;0,1,0)+IF(AR181+AR176&gt;0,1,0)+IF(AS181+AS176&gt;0,1,0),AK182)</f>
        <v>0</v>
      </c>
      <c r="AL186" s="133">
        <f t="shared" ref="AL186" si="3103">IF(OR($B181=$B187,AK186=0,(AL182-AR186+AP186)&lt;=0),0,(AL182-AR186+AP186)/AK186)</f>
        <v>0</v>
      </c>
      <c r="AM186" s="137">
        <f t="shared" ref="AM186" si="3104">IF(AL186*(7-AK183)&lt;=0,0,AL186*(7-AK183))</f>
        <v>0</v>
      </c>
      <c r="AN186" s="311">
        <f t="shared" ref="AN186" si="3105">ROUND(IF(OR(AL183-AL186*(7-AK183)+AQ186&lt;0,$B181=$B187,AL186&lt;=0,AL183=0),0,IF(AL183-AL186*(7-AK183)+AQ186&gt;AR186-AP186+AQ186,AR186-AP186+AQ186,AL183-AL186*(7-AK183)+AQ186)),1)</f>
        <v>0</v>
      </c>
      <c r="AO186" s="312"/>
      <c r="AP186" s="139">
        <f t="shared" ref="AP186" si="3106">IF(OR($B181=$B187,AK182=0),0,IF($B181=$B175,AK181,$F181))</f>
        <v>0</v>
      </c>
      <c r="AQ186" s="30">
        <f t="shared" ref="AQ186" si="3107">IF(OR($B181=$B187,AK186=0),0,$G183-$G182)</f>
        <v>0</v>
      </c>
      <c r="AR186" s="134">
        <f t="shared" ref="AR186" si="3108">IF(OR($B181=$B187,AK186=0),0,AK185)</f>
        <v>0</v>
      </c>
      <c r="AS186" s="138">
        <f t="shared" ref="AS186" si="3109">IF($B181=$B187,0,AL183)</f>
        <v>0</v>
      </c>
      <c r="AT186" s="176">
        <f t="shared" ref="AT186" si="3110">IF($B175=$B181,IF(AV181+AV176&gt;0,1,0)+IF(AW181+AW176&gt;0,1,0)+IF(AX181+AX176&gt;0,1,0)+IF(AY181+AY176&gt;0,1,0)+IF(AZ181+AZ176&gt;0,1,0)+IF(BA181+BA176&gt;0,1,0)+IF(BB181+BB176&gt;0,1,0),AT182)</f>
        <v>0</v>
      </c>
      <c r="AU186" s="133">
        <f t="shared" ref="AU186" si="3111">IF(OR($B181=$B187,AT186=0,(AU182-BA186+AY186)&lt;=0),0,(AU182-BA186+AY186)/AT186)</f>
        <v>0</v>
      </c>
      <c r="AV186" s="137">
        <f t="shared" ref="AV186" si="3112">IF(AU186*(7-AT183)&lt;=0,0,AU186*(7-AT183))</f>
        <v>0</v>
      </c>
      <c r="AW186" s="311">
        <f t="shared" ref="AW186" si="3113">ROUND(IF(OR(AU183-AU186*(7-AT183)+AZ186&lt;0,$B181=$B187,AU186&lt;=0,AU183=0),0,IF(AU183-AU186*(7-AT183)+AZ186&gt;BA186-AY186+AZ186,BA186-AY186+AZ186,AU183-AU186*(7-AT183)+AZ186)),1)</f>
        <v>0</v>
      </c>
      <c r="AX186" s="312"/>
      <c r="AY186" s="139">
        <f t="shared" ref="AY186" si="3114">IF(OR($B181=$B187,AT182=0),0,IF($B181=$B175,AT181,$F181))</f>
        <v>0</v>
      </c>
      <c r="AZ186" s="30">
        <f t="shared" ref="AZ186" si="3115">IF(OR($B181=$B187,AT186=0),0,$G183-$G182)</f>
        <v>0</v>
      </c>
      <c r="BA186" s="134">
        <f t="shared" ref="BA186" si="3116">IF(OR($B181=$B187,AT186=0),0,AT185)</f>
        <v>0</v>
      </c>
      <c r="BB186" s="138">
        <f t="shared" ref="BB186" si="3117">IF($B181=$B187,0,AU183)</f>
        <v>0</v>
      </c>
    </row>
    <row r="187" spans="1:54" ht="15.75" x14ac:dyDescent="0.2">
      <c r="A187" s="1">
        <f t="shared" ref="A187" si="3118">IF(B187="","1. Niewypełnione",B187)</f>
        <v>0</v>
      </c>
      <c r="B187" s="320">
        <f>listopad!B187</f>
        <v>0</v>
      </c>
      <c r="C187" s="321">
        <f>listopad!C187</f>
        <v>0</v>
      </c>
      <c r="D187" s="321">
        <f>listopad!D187</f>
        <v>0</v>
      </c>
      <c r="E187" s="321">
        <f>listopad!E187</f>
        <v>0</v>
      </c>
      <c r="F187" s="177">
        <f>listopad!F187</f>
        <v>18</v>
      </c>
      <c r="G187" s="185">
        <f>listopad!G187</f>
        <v>18</v>
      </c>
      <c r="H187" s="177"/>
      <c r="I187" s="192">
        <f t="shared" ref="I187:I191" si="3119">K187+T187+AC187+AL187+AU187</f>
        <v>0</v>
      </c>
      <c r="J187" s="186">
        <f t="shared" ref="J187" si="3120">IF(OR($B187=$B193,J190=0),0,ROUND((K188+P192)/J190,0))</f>
        <v>0</v>
      </c>
      <c r="K187" s="51">
        <f t="shared" ref="K187:K188" si="3121">SUM(L187:R187)</f>
        <v>0</v>
      </c>
      <c r="L187" s="52">
        <f>listopad!L187</f>
        <v>0</v>
      </c>
      <c r="M187" s="52">
        <f>listopad!M187</f>
        <v>0</v>
      </c>
      <c r="N187" s="52">
        <f>listopad!N187</f>
        <v>0</v>
      </c>
      <c r="O187" s="52">
        <f>listopad!O187</f>
        <v>0</v>
      </c>
      <c r="P187" s="53">
        <f>listopad!P187</f>
        <v>0</v>
      </c>
      <c r="Q187" s="54">
        <f>listopad!Q187</f>
        <v>0</v>
      </c>
      <c r="R187" s="55">
        <f>listopad!R187</f>
        <v>0</v>
      </c>
      <c r="S187" s="188">
        <f t="shared" ref="S187" si="3122">IF(OR($B187=$B193,S190=0),0,ROUND((T188+Y192)/S190,0))</f>
        <v>0</v>
      </c>
      <c r="T187" s="51">
        <f t="shared" ref="T187:T188" si="3123">SUM(U187:AA187)</f>
        <v>0</v>
      </c>
      <c r="U187" s="52">
        <f>listopad!U187</f>
        <v>0</v>
      </c>
      <c r="V187" s="52">
        <f>listopad!V187</f>
        <v>0</v>
      </c>
      <c r="W187" s="52">
        <f>listopad!W187</f>
        <v>0</v>
      </c>
      <c r="X187" s="52">
        <f>listopad!X187</f>
        <v>0</v>
      </c>
      <c r="Y187" s="53">
        <f>listopad!Y187</f>
        <v>0</v>
      </c>
      <c r="Z187" s="54">
        <f>listopad!Z187</f>
        <v>0</v>
      </c>
      <c r="AA187" s="55">
        <f>listopad!AA187</f>
        <v>0</v>
      </c>
      <c r="AB187" s="188">
        <f t="shared" ref="AB187" si="3124">IF(OR($B187=$B193,AB190=0),0,ROUND((AC188+AH192)/AB190,0))</f>
        <v>0</v>
      </c>
      <c r="AC187" s="51">
        <f t="shared" ref="AC187:AC188" si="3125">SUM(AD187:AJ187)</f>
        <v>0</v>
      </c>
      <c r="AD187" s="52">
        <f>listopad!AD187</f>
        <v>0</v>
      </c>
      <c r="AE187" s="52">
        <f>listopad!AE187</f>
        <v>0</v>
      </c>
      <c r="AF187" s="52">
        <f>listopad!AF187</f>
        <v>0</v>
      </c>
      <c r="AG187" s="52">
        <f>listopad!AG187</f>
        <v>0</v>
      </c>
      <c r="AH187" s="53">
        <f>listopad!AH187</f>
        <v>0</v>
      </c>
      <c r="AI187" s="54">
        <f>listopad!AI187</f>
        <v>0</v>
      </c>
      <c r="AJ187" s="55">
        <f>listopad!AJ187</f>
        <v>0</v>
      </c>
      <c r="AK187" s="188">
        <f t="shared" ref="AK187" si="3126">IF(OR($B187=$B193,AK190=0),0,ROUND((AL188+AQ192)/AK190,0))</f>
        <v>0</v>
      </c>
      <c r="AL187" s="51">
        <f t="shared" ref="AL187:AL188" si="3127">SUM(AM187:AS187)</f>
        <v>0</v>
      </c>
      <c r="AM187" s="52">
        <f>listopad!AM187</f>
        <v>0</v>
      </c>
      <c r="AN187" s="52">
        <f>listopad!AN187</f>
        <v>0</v>
      </c>
      <c r="AO187" s="52">
        <f>listopad!AO187</f>
        <v>0</v>
      </c>
      <c r="AP187" s="52">
        <f>listopad!AP187</f>
        <v>0</v>
      </c>
      <c r="AQ187" s="53">
        <f>listopad!AQ187</f>
        <v>0</v>
      </c>
      <c r="AR187" s="54">
        <f>listopad!AR187</f>
        <v>0</v>
      </c>
      <c r="AS187" s="55">
        <f>listopad!AS187</f>
        <v>0</v>
      </c>
      <c r="AT187" s="188">
        <f t="shared" ref="AT187" si="3128">IF(OR($B187=$B193,AT190=0),0,ROUND((AU188+AZ192)/AT190,0))</f>
        <v>0</v>
      </c>
      <c r="AU187" s="51">
        <f t="shared" ref="AU187:AU188" si="3129">SUM(AV187:BB187)</f>
        <v>0</v>
      </c>
      <c r="AV187" s="52">
        <f t="shared" ref="AV187" si="3130">IF(SUM($AM$9:$AS$9)=SUM($AV$9:$BB$9),AM187,IF(AND(SUM($AV$9:$BB$9)&gt;42,SUM($AV$9:$BB$9)&lt;49),AM187,0))</f>
        <v>0</v>
      </c>
      <c r="AW187" s="52">
        <f t="shared" ref="AW187" si="3131">IF(SUM($AM$9:$AS$9)=SUM($AV$9:$BB$9),AN187,IF(AND(SUM($AV$9:$BB$9)&gt;42,SUM($AV$9:$BB$9)&lt;49),AN187,0))</f>
        <v>0</v>
      </c>
      <c r="AX187" s="52">
        <f t="shared" ref="AX187" si="3132">IF(SUM($AM$9:$AS$9)=SUM($AV$9:$BB$9),AO187,IF(AND(SUM($AV$9:$BB$9)&gt;42,SUM($AV$9:$BB$9)&lt;49),AO187,0))</f>
        <v>0</v>
      </c>
      <c r="AY187" s="52">
        <f t="shared" ref="AY187" si="3133">IF(SUM($AM$9:$AS$9)=SUM($AV$9:$BB$9),AP187,IF(AND(SUM($AV$9:$BB$9)&gt;42,SUM($AV$9:$BB$9)&lt;49),AP187,0))</f>
        <v>0</v>
      </c>
      <c r="AZ187" s="53">
        <f t="shared" ref="AZ187" si="3134">IF(SUM($AM$9:$AS$9)=SUM($AV$9:$BB$9),AQ187,IF(AND(SUM($AV$9:$BB$9)&gt;42,SUM($AV$9:$BB$9)&lt;49),AQ187,0))</f>
        <v>0</v>
      </c>
      <c r="BA187" s="54">
        <f t="shared" ref="BA187" si="3135">IF(SUM($AM$9:$AS$9)=SUM($AV$9:$BB$9),AR187,IF(AND(SUM($AV$9:$BB$9)&gt;42,SUM($AV$9:$BB$9)&lt;49),AR187,0))</f>
        <v>0</v>
      </c>
      <c r="BB187" s="55">
        <f t="shared" ref="BB187" si="3136">IF(SUM($AM$9:$AS$9)=SUM($AV$9:$BB$9),AS187,IF(AND(SUM($AV$9:$BB$9)&gt;42,SUM($AV$9:$BB$9)&lt;49),AS187,0))</f>
        <v>0</v>
      </c>
    </row>
    <row r="188" spans="1:54" ht="12.75" hidden="1" customHeight="1" x14ac:dyDescent="0.2">
      <c r="B188" s="93"/>
      <c r="C188" s="94"/>
      <c r="D188" s="95"/>
      <c r="E188" s="115"/>
      <c r="F188" s="140" t="b">
        <f t="shared" ref="F188" si="3137">IF($B181=$B187,OR(F182,G187&lt;F187),G187&lt;F187)</f>
        <v>0</v>
      </c>
      <c r="G188" s="189">
        <f t="shared" ref="G188" si="3138">IF(AND($B181=$B187,$B181&lt;&gt;"",$B181&lt;&gt;0),G187+G182,G187)</f>
        <v>18</v>
      </c>
      <c r="H188" s="120"/>
      <c r="I188" s="165">
        <f t="shared" si="3119"/>
        <v>0</v>
      </c>
      <c r="J188" s="194">
        <f t="shared" ref="J188" si="3139">7-COUNTIF(L187:R187,0)-COUNTIF(L187:R187,"")</f>
        <v>0</v>
      </c>
      <c r="K188" s="22">
        <f t="shared" si="3121"/>
        <v>0</v>
      </c>
      <c r="L188" s="35">
        <f t="shared" ref="L188:R188" si="3140">IF($B181=$B187,L187+L182,L187)</f>
        <v>0</v>
      </c>
      <c r="M188" s="35">
        <f t="shared" si="3140"/>
        <v>0</v>
      </c>
      <c r="N188" s="35">
        <f t="shared" si="3140"/>
        <v>0</v>
      </c>
      <c r="O188" s="35">
        <f t="shared" si="3140"/>
        <v>0</v>
      </c>
      <c r="P188" s="36">
        <f t="shared" si="3140"/>
        <v>0</v>
      </c>
      <c r="Q188" s="37">
        <f t="shared" si="3140"/>
        <v>0</v>
      </c>
      <c r="R188" s="38">
        <f t="shared" si="3140"/>
        <v>0</v>
      </c>
      <c r="S188" s="194">
        <f t="shared" ref="S188" si="3141">7-COUNTIF(U187:AA187,0)-COUNTIF(U187:AA187,"")</f>
        <v>0</v>
      </c>
      <c r="T188" s="22">
        <f t="shared" si="3123"/>
        <v>0</v>
      </c>
      <c r="U188" s="35">
        <f t="shared" ref="U188:AA188" si="3142">IF($B181=$B187,U187+U182,U187)</f>
        <v>0</v>
      </c>
      <c r="V188" s="35">
        <f t="shared" si="3142"/>
        <v>0</v>
      </c>
      <c r="W188" s="35">
        <f t="shared" si="3142"/>
        <v>0</v>
      </c>
      <c r="X188" s="35">
        <f t="shared" si="3142"/>
        <v>0</v>
      </c>
      <c r="Y188" s="36">
        <f t="shared" si="3142"/>
        <v>0</v>
      </c>
      <c r="Z188" s="37">
        <f t="shared" si="3142"/>
        <v>0</v>
      </c>
      <c r="AA188" s="38">
        <f t="shared" si="3142"/>
        <v>0</v>
      </c>
      <c r="AB188" s="194">
        <f t="shared" ref="AB188" si="3143">7-COUNTIF(AD187:AJ187,0)-COUNTIF(AD187:AJ187,"")</f>
        <v>0</v>
      </c>
      <c r="AC188" s="22">
        <f t="shared" si="3125"/>
        <v>0</v>
      </c>
      <c r="AD188" s="35">
        <f t="shared" ref="AD188:AJ188" si="3144">IF($B181=$B187,AD187+AD182,AD187)</f>
        <v>0</v>
      </c>
      <c r="AE188" s="35">
        <f t="shared" si="3144"/>
        <v>0</v>
      </c>
      <c r="AF188" s="35">
        <f t="shared" si="3144"/>
        <v>0</v>
      </c>
      <c r="AG188" s="35">
        <f t="shared" si="3144"/>
        <v>0</v>
      </c>
      <c r="AH188" s="36">
        <f t="shared" si="3144"/>
        <v>0</v>
      </c>
      <c r="AI188" s="37">
        <f t="shared" si="3144"/>
        <v>0</v>
      </c>
      <c r="AJ188" s="38">
        <f t="shared" si="3144"/>
        <v>0</v>
      </c>
      <c r="AK188" s="194">
        <f t="shared" ref="AK188" si="3145">7-COUNTIF(AM187:AS187,0)-COUNTIF(AM187:AS187,"")</f>
        <v>0</v>
      </c>
      <c r="AL188" s="22">
        <f t="shared" si="3127"/>
        <v>0</v>
      </c>
      <c r="AM188" s="35">
        <f t="shared" ref="AM188:AS188" si="3146">IF($B181=$B187,AM187+AM182,AM187)</f>
        <v>0</v>
      </c>
      <c r="AN188" s="35">
        <f t="shared" si="3146"/>
        <v>0</v>
      </c>
      <c r="AO188" s="35">
        <f t="shared" si="3146"/>
        <v>0</v>
      </c>
      <c r="AP188" s="35">
        <f t="shared" si="3146"/>
        <v>0</v>
      </c>
      <c r="AQ188" s="36">
        <f t="shared" si="3146"/>
        <v>0</v>
      </c>
      <c r="AR188" s="37">
        <f t="shared" si="3146"/>
        <v>0</v>
      </c>
      <c r="AS188" s="38">
        <f t="shared" si="3146"/>
        <v>0</v>
      </c>
      <c r="AT188" s="194">
        <f t="shared" ref="AT188" si="3147">7-COUNTIF(AV187:BB187,0)-COUNTIF(AV187:BB187,"")</f>
        <v>0</v>
      </c>
      <c r="AU188" s="22">
        <f t="shared" si="3129"/>
        <v>0</v>
      </c>
      <c r="AV188" s="35">
        <f t="shared" ref="AV188:BB188" si="3148">IF($B181=$B187,AV187+AV182,AV187)</f>
        <v>0</v>
      </c>
      <c r="AW188" s="35">
        <f t="shared" si="3148"/>
        <v>0</v>
      </c>
      <c r="AX188" s="35">
        <f t="shared" si="3148"/>
        <v>0</v>
      </c>
      <c r="AY188" s="35">
        <f t="shared" si="3148"/>
        <v>0</v>
      </c>
      <c r="AZ188" s="36">
        <f t="shared" si="3148"/>
        <v>0</v>
      </c>
      <c r="BA188" s="37">
        <f t="shared" si="3148"/>
        <v>0</v>
      </c>
      <c r="BB188" s="38">
        <f t="shared" si="3148"/>
        <v>0</v>
      </c>
    </row>
    <row r="189" spans="1:54" ht="15" hidden="1" customHeight="1" x14ac:dyDescent="0.2">
      <c r="B189" s="116"/>
      <c r="C189" s="117"/>
      <c r="D189" s="118"/>
      <c r="E189" s="119"/>
      <c r="F189" s="92"/>
      <c r="G189" s="190">
        <f t="shared" ref="G189" si="3149">IF(AND($B181=$B187,$B181&lt;&gt;"",$B181&lt;&gt;0),F187+G183,F187)</f>
        <v>18</v>
      </c>
      <c r="H189" s="121"/>
      <c r="I189" s="165">
        <f t="shared" si="3119"/>
        <v>0</v>
      </c>
      <c r="J189" s="195">
        <f t="shared" ref="J189" si="3150">IF($B187=$B181,COUNTIF(L189:R189,0),COUNTIF(L190:R190,0)+COUNTIF(L190:R190,""))</f>
        <v>7</v>
      </c>
      <c r="K189" s="39">
        <f t="shared" ref="K189:R189" si="3151">IF($B181=$B187,K190+K183,K190)</f>
        <v>0</v>
      </c>
      <c r="L189" s="40">
        <f t="shared" si="3151"/>
        <v>0</v>
      </c>
      <c r="M189" s="40">
        <f t="shared" si="3151"/>
        <v>0</v>
      </c>
      <c r="N189" s="40">
        <f t="shared" si="3151"/>
        <v>0</v>
      </c>
      <c r="O189" s="40">
        <f t="shared" si="3151"/>
        <v>0</v>
      </c>
      <c r="P189" s="41">
        <f t="shared" si="3151"/>
        <v>0</v>
      </c>
      <c r="Q189" s="42">
        <f t="shared" si="3151"/>
        <v>0</v>
      </c>
      <c r="R189" s="43">
        <f t="shared" si="3151"/>
        <v>0</v>
      </c>
      <c r="S189" s="195">
        <f t="shared" ref="S189" si="3152">IF($B187=$B181,COUNTIF(U189:AA189,0),COUNTIF(U190:AA190,0)+COUNTIF(U190:AA190,""))</f>
        <v>7</v>
      </c>
      <c r="T189" s="39">
        <f t="shared" ref="T189:AA189" si="3153">IF($B181=$B187,T190+T183,T190)</f>
        <v>0</v>
      </c>
      <c r="U189" s="40">
        <f t="shared" si="3153"/>
        <v>0</v>
      </c>
      <c r="V189" s="40">
        <f t="shared" si="3153"/>
        <v>0</v>
      </c>
      <c r="W189" s="40">
        <f t="shared" si="3153"/>
        <v>0</v>
      </c>
      <c r="X189" s="40">
        <f t="shared" si="3153"/>
        <v>0</v>
      </c>
      <c r="Y189" s="41">
        <f t="shared" si="3153"/>
        <v>0</v>
      </c>
      <c r="Z189" s="42">
        <f t="shared" si="3153"/>
        <v>0</v>
      </c>
      <c r="AA189" s="43">
        <f t="shared" si="3153"/>
        <v>0</v>
      </c>
      <c r="AB189" s="195">
        <f t="shared" ref="AB189" si="3154">IF($B187=$B181,COUNTIF(AD189:AJ189,0),COUNTIF(AD190:AJ190,0)+COUNTIF(AD190:AJ190,""))</f>
        <v>7</v>
      </c>
      <c r="AC189" s="39">
        <f t="shared" ref="AC189:AJ189" si="3155">IF($B181=$B187,AC190+AC183,AC190)</f>
        <v>0</v>
      </c>
      <c r="AD189" s="40">
        <f t="shared" si="3155"/>
        <v>0</v>
      </c>
      <c r="AE189" s="40">
        <f t="shared" si="3155"/>
        <v>0</v>
      </c>
      <c r="AF189" s="40">
        <f t="shared" si="3155"/>
        <v>0</v>
      </c>
      <c r="AG189" s="40">
        <f t="shared" si="3155"/>
        <v>0</v>
      </c>
      <c r="AH189" s="41">
        <f t="shared" si="3155"/>
        <v>0</v>
      </c>
      <c r="AI189" s="42">
        <f t="shared" si="3155"/>
        <v>0</v>
      </c>
      <c r="AJ189" s="43">
        <f t="shared" si="3155"/>
        <v>0</v>
      </c>
      <c r="AK189" s="195">
        <f t="shared" ref="AK189" si="3156">IF($B187=$B181,COUNTIF(AM189:AS189,0),COUNTIF(AM190:AS190,0)+COUNTIF(AM190:AS190,""))</f>
        <v>7</v>
      </c>
      <c r="AL189" s="39">
        <f t="shared" ref="AL189:AS189" si="3157">IF($B181=$B187,AL190+AL183,AL190)</f>
        <v>0</v>
      </c>
      <c r="AM189" s="40">
        <f t="shared" si="3157"/>
        <v>0</v>
      </c>
      <c r="AN189" s="40">
        <f t="shared" si="3157"/>
        <v>0</v>
      </c>
      <c r="AO189" s="40">
        <f t="shared" si="3157"/>
        <v>0</v>
      </c>
      <c r="AP189" s="40">
        <f t="shared" si="3157"/>
        <v>0</v>
      </c>
      <c r="AQ189" s="41">
        <f t="shared" si="3157"/>
        <v>0</v>
      </c>
      <c r="AR189" s="42">
        <f t="shared" si="3157"/>
        <v>0</v>
      </c>
      <c r="AS189" s="43">
        <f t="shared" si="3157"/>
        <v>0</v>
      </c>
      <c r="AT189" s="195">
        <f t="shared" ref="AT189" si="3158">IF($B187=$B181,COUNTIF(AV189:BB189,0),COUNTIF(AV190:BB190,0)+COUNTIF(AV190:BB190,""))</f>
        <v>7</v>
      </c>
      <c r="AU189" s="39">
        <f t="shared" ref="AU189:BB189" si="3159">IF($B181=$B187,AU190+AU183,AU190)</f>
        <v>0</v>
      </c>
      <c r="AV189" s="40">
        <f t="shared" si="3159"/>
        <v>0</v>
      </c>
      <c r="AW189" s="40">
        <f t="shared" si="3159"/>
        <v>0</v>
      </c>
      <c r="AX189" s="40">
        <f t="shared" si="3159"/>
        <v>0</v>
      </c>
      <c r="AY189" s="40">
        <f t="shared" si="3159"/>
        <v>0</v>
      </c>
      <c r="AZ189" s="41">
        <f t="shared" si="3159"/>
        <v>0</v>
      </c>
      <c r="BA189" s="42">
        <f t="shared" si="3159"/>
        <v>0</v>
      </c>
      <c r="BB189" s="43">
        <f t="shared" si="3159"/>
        <v>0</v>
      </c>
    </row>
    <row r="190" spans="1:54" ht="15.75" customHeight="1" x14ac:dyDescent="0.2">
      <c r="A190" s="1">
        <f t="shared" ref="A190" si="3160">A187</f>
        <v>0</v>
      </c>
      <c r="B190" s="313">
        <f t="shared" ref="B190" si="3161">B184+1</f>
        <v>29</v>
      </c>
      <c r="C190" s="314"/>
      <c r="D190" s="314"/>
      <c r="E190" s="314"/>
      <c r="F190" s="31"/>
      <c r="G190" s="183"/>
      <c r="H190" s="122">
        <f t="shared" ref="H190" si="3162">5-COUNTIF(AU187,0)-COUNTIF(AL187,0)-COUNTIF(AC187,0)-COUNTIF(T187,0)-COUNTIF(K187,0)</f>
        <v>0</v>
      </c>
      <c r="I190" s="165">
        <f t="shared" si="3119"/>
        <v>0</v>
      </c>
      <c r="J190" s="187">
        <f t="shared" ref="J190" si="3163">IF($B187=$B181,J184+IF($F187&lt;&gt;$G187,(K187+$G189-$G188)/$F187,K187/$F187),IF($F187&lt;&gt;G187,(K187+$G189-$G188)/$F187,K187/$F187))</f>
        <v>0</v>
      </c>
      <c r="K190" s="7">
        <f t="shared" ref="K190:K191" si="3164">SUM(L190:R190)</f>
        <v>0</v>
      </c>
      <c r="L190" s="26">
        <f t="shared" ref="L190:R190" si="3165">L187</f>
        <v>0</v>
      </c>
      <c r="M190" s="26">
        <f t="shared" si="3165"/>
        <v>0</v>
      </c>
      <c r="N190" s="26">
        <f t="shared" si="3165"/>
        <v>0</v>
      </c>
      <c r="O190" s="26">
        <f t="shared" si="3165"/>
        <v>0</v>
      </c>
      <c r="P190" s="26">
        <f t="shared" si="3165"/>
        <v>0</v>
      </c>
      <c r="Q190" s="29">
        <f t="shared" si="3165"/>
        <v>0</v>
      </c>
      <c r="R190" s="23">
        <f t="shared" si="3165"/>
        <v>0</v>
      </c>
      <c r="S190" s="187">
        <f t="shared" ref="S190" si="3166">IF($B187=$B181,S184+IF($F187&lt;&gt;$G187,(T187+$G189-$G188)/$F187,T187/$F187),IF($F187&lt;&gt;P187,(T187+$G189-$G188)/$F187,T187/$F187))</f>
        <v>0</v>
      </c>
      <c r="T190" s="7">
        <f t="shared" ref="T190:T191" si="3167">SUM(U190:AA190)</f>
        <v>0</v>
      </c>
      <c r="U190" s="26">
        <f t="shared" ref="U190:AA190" si="3168">U187</f>
        <v>0</v>
      </c>
      <c r="V190" s="26">
        <f t="shared" si="3168"/>
        <v>0</v>
      </c>
      <c r="W190" s="26">
        <f t="shared" si="3168"/>
        <v>0</v>
      </c>
      <c r="X190" s="26">
        <f t="shared" si="3168"/>
        <v>0</v>
      </c>
      <c r="Y190" s="113">
        <f t="shared" si="3168"/>
        <v>0</v>
      </c>
      <c r="Z190" s="29">
        <f t="shared" si="3168"/>
        <v>0</v>
      </c>
      <c r="AA190" s="23">
        <f t="shared" si="3168"/>
        <v>0</v>
      </c>
      <c r="AB190" s="187">
        <f t="shared" ref="AB190" si="3169">IF($B187=$B181,AB184+IF($F187&lt;&gt;$G187,(AC187+$G189-$G188)/$F187,AC187/$F187),IF($F187&lt;&gt;Y187,(AC187+$G189-$G188)/$F187,AC187/$F187))</f>
        <v>0</v>
      </c>
      <c r="AC190" s="7">
        <f t="shared" ref="AC190:AC191" si="3170">SUM(AD190:AJ190)</f>
        <v>0</v>
      </c>
      <c r="AD190" s="26">
        <f t="shared" ref="AD190:AJ190" si="3171">AD187</f>
        <v>0</v>
      </c>
      <c r="AE190" s="26">
        <f t="shared" si="3171"/>
        <v>0</v>
      </c>
      <c r="AF190" s="26">
        <f t="shared" si="3171"/>
        <v>0</v>
      </c>
      <c r="AG190" s="26">
        <f t="shared" si="3171"/>
        <v>0</v>
      </c>
      <c r="AH190" s="113">
        <f t="shared" si="3171"/>
        <v>0</v>
      </c>
      <c r="AI190" s="29">
        <f t="shared" si="3171"/>
        <v>0</v>
      </c>
      <c r="AJ190" s="23">
        <f t="shared" si="3171"/>
        <v>0</v>
      </c>
      <c r="AK190" s="187">
        <f t="shared" ref="AK190" si="3172">IF($B187=$B181,AK184+IF($F187&lt;&gt;$G187,(AL187+$G189-$G188)/$F187,AL187/$F187),IF($F187&lt;&gt;AH187,(AL187+$G189-$G188)/$F187,AL187/$F187))</f>
        <v>0</v>
      </c>
      <c r="AL190" s="7">
        <f t="shared" ref="AL190:AL191" si="3173">SUM(AM190:AS190)</f>
        <v>0</v>
      </c>
      <c r="AM190" s="26">
        <f t="shared" ref="AM190:AS190" si="3174">AM187</f>
        <v>0</v>
      </c>
      <c r="AN190" s="26">
        <f t="shared" si="3174"/>
        <v>0</v>
      </c>
      <c r="AO190" s="26">
        <f t="shared" si="3174"/>
        <v>0</v>
      </c>
      <c r="AP190" s="26">
        <f t="shared" si="3174"/>
        <v>0</v>
      </c>
      <c r="AQ190" s="113">
        <f t="shared" si="3174"/>
        <v>0</v>
      </c>
      <c r="AR190" s="29">
        <f t="shared" si="3174"/>
        <v>0</v>
      </c>
      <c r="AS190" s="23">
        <f t="shared" si="3174"/>
        <v>0</v>
      </c>
      <c r="AT190" s="187">
        <f t="shared" ref="AT190" si="3175">IF($B187=$B181,AT184+IF($F187&lt;&gt;$G187,(AU187+$G189-$G188)/$F187,AU187/$F187),IF($F187&lt;&gt;AQ187,(AU187+$G189-$G188)/$F187,AU187/$F187))</f>
        <v>0</v>
      </c>
      <c r="AU190" s="7">
        <f t="shared" ref="AU190:AU191" si="3176">SUM(AV190:BB190)</f>
        <v>0</v>
      </c>
      <c r="AV190" s="6">
        <f t="shared" ref="AV190" si="3177">IF(SUM($AM$9:$AS$9)=SUM($AV$9:$BB$9),AV187,IF(AND(SUM($AV$9:$BB$9)&gt;42,SUM($AV$9:$BB$9)&lt;49),AV187,0))</f>
        <v>0</v>
      </c>
      <c r="AW190" s="6">
        <f t="shared" ref="AW190:BB190" si="3178">IF(SUM($AM$9:$AS$9)=SUM($AV$9:$BB$9),AW187,IF(AND(SUM($AV$9:$BB$9)&gt;42,SUM($AV$9:$BB$9)&lt;49),AW187,0))</f>
        <v>0</v>
      </c>
      <c r="AX190" s="6">
        <f t="shared" si="3178"/>
        <v>0</v>
      </c>
      <c r="AY190" s="6">
        <f t="shared" si="3178"/>
        <v>0</v>
      </c>
      <c r="AZ190" s="26">
        <f t="shared" si="3178"/>
        <v>0</v>
      </c>
      <c r="BA190" s="29">
        <f t="shared" si="3178"/>
        <v>0</v>
      </c>
      <c r="BB190" s="23">
        <f t="shared" si="3178"/>
        <v>0</v>
      </c>
    </row>
    <row r="191" spans="1:54" ht="15.75" customHeight="1" x14ac:dyDescent="0.2">
      <c r="A191" s="1">
        <f t="shared" ref="A191:A192" si="3179">A190</f>
        <v>0</v>
      </c>
      <c r="B191" s="313"/>
      <c r="C191" s="314"/>
      <c r="D191" s="314"/>
      <c r="E191" s="314"/>
      <c r="F191" s="31"/>
      <c r="G191" s="183"/>
      <c r="H191" s="123">
        <f t="shared" ref="H191" si="3180">IF($B187=$B181,H185+F191,$F191)</f>
        <v>0</v>
      </c>
      <c r="I191" s="165">
        <f t="shared" si="3119"/>
        <v>0</v>
      </c>
      <c r="J191" s="141">
        <f t="shared" ref="J191" si="3181">IF($H190=0,0,IF($B181=$B187,IF($H192&gt;0,$H192+J185,K187+J185),IF($H192&gt;0,$H192,K187)))</f>
        <v>0</v>
      </c>
      <c r="K191" s="7">
        <f t="shared" si="3164"/>
        <v>0</v>
      </c>
      <c r="L191" s="6"/>
      <c r="M191" s="6"/>
      <c r="N191" s="6"/>
      <c r="O191" s="6"/>
      <c r="P191" s="26"/>
      <c r="Q191" s="29"/>
      <c r="R191" s="23"/>
      <c r="S191" s="141">
        <f t="shared" ref="S191" si="3182">IF($H190=0,0,IF($B181=$B187,IF($H192&gt;0,$H192+S185,T187+S185),IF($H192&gt;0,$H192,T187)))</f>
        <v>0</v>
      </c>
      <c r="T191" s="7">
        <f t="shared" si="3167"/>
        <v>0</v>
      </c>
      <c r="U191" s="6"/>
      <c r="V191" s="6"/>
      <c r="W191" s="6"/>
      <c r="X191" s="6"/>
      <c r="Y191" s="26"/>
      <c r="Z191" s="29"/>
      <c r="AA191" s="23"/>
      <c r="AB191" s="141">
        <f t="shared" ref="AB191" si="3183">IF($H190=0,0,IF($B181=$B187,IF($H192&gt;0,$H192+AB185,AC187+AB185),IF($H192&gt;0,$H192,AC187)))</f>
        <v>0</v>
      </c>
      <c r="AC191" s="7">
        <f t="shared" si="3170"/>
        <v>0</v>
      </c>
      <c r="AD191" s="6"/>
      <c r="AE191" s="6"/>
      <c r="AF191" s="6"/>
      <c r="AG191" s="6"/>
      <c r="AH191" s="26"/>
      <c r="AI191" s="29"/>
      <c r="AJ191" s="23"/>
      <c r="AK191" s="141">
        <f t="shared" ref="AK191" si="3184">IF($H190=0,0,IF($B181=$B187,IF($H192&gt;0,$H192+AK185,AL187+AK185),IF($H192&gt;0,$H192,AL187)))</f>
        <v>0</v>
      </c>
      <c r="AL191" s="7">
        <f t="shared" si="3173"/>
        <v>0</v>
      </c>
      <c r="AM191" s="6"/>
      <c r="AN191" s="6"/>
      <c r="AO191" s="6"/>
      <c r="AP191" s="6"/>
      <c r="AQ191" s="26"/>
      <c r="AR191" s="29"/>
      <c r="AS191" s="23"/>
      <c r="AT191" s="141">
        <f t="shared" ref="AT191" si="3185">IF($H190=0,0,IF($B181=$B187,IF($H192&gt;0,$H192+AT185,AU187+AT185),IF($H192&gt;0,$H192,AU187)))</f>
        <v>0</v>
      </c>
      <c r="AU191" s="7">
        <f t="shared" si="3176"/>
        <v>0</v>
      </c>
      <c r="AV191" s="6"/>
      <c r="AW191" s="6"/>
      <c r="AX191" s="6"/>
      <c r="AY191" s="6"/>
      <c r="AZ191" s="26"/>
      <c r="BA191" s="29"/>
      <c r="BB191" s="23"/>
    </row>
    <row r="192" spans="1:54" ht="18.75" customHeight="1" thickBot="1" x14ac:dyDescent="0.25">
      <c r="A192" s="1">
        <f t="shared" si="3179"/>
        <v>0</v>
      </c>
      <c r="B192" s="323" t="str">
        <f>IF(B187="",Wydruk!$AE$6,IF(J188=0,Wydruk!$AE$7,IF(AND(G188&lt;G189,B187&lt;&gt;$B193),Wydruk!$AE$13,IF(AND($B187=$B181,$B187&lt;&gt;$B193),IF(OR(OR(J192&lt;4,J192&gt;5),OR(S192&lt;4,S192&gt;5),OR(AB192&lt;4,AB192&gt;5),OR(AK192&lt;4,AK192&gt;5),OR(AND(AT192&lt;4,AT192&gt;0),AT192&gt;5)),Wydruk!$AE$8,Wydruk!$AE$9),IF($B187=$B193,IF($F191&lt;&gt;0,Wydruk!$AE$12,Wydruk!$AE$10),IF(OR(OR(J188&lt;4,J188&gt;5),OR(S188&lt;4,S188&gt;5),OR(AB188&lt;4,AB188&gt;5),OR(AK188&lt;4,AK188&gt;5),OR(AND(AT188&lt;4,AT188&gt;0),AT188&gt;5)),Wydruk!$AE$8,Wydruk!$AE$11))))))</f>
        <v>Uzupełnij liczby godzin tygodniowego planu</v>
      </c>
      <c r="C192" s="324"/>
      <c r="D192" s="324"/>
      <c r="E192" s="324"/>
      <c r="F192" s="173">
        <f>listopad!F192</f>
        <v>0</v>
      </c>
      <c r="G192" s="184">
        <f>listopad!G192</f>
        <v>0</v>
      </c>
      <c r="H192" s="191">
        <f t="shared" ref="H192" si="3186">IF(OR($G192=0,$F192=0,$G192="",$F192=""),0,$G192/$F192)</f>
        <v>0</v>
      </c>
      <c r="I192" s="193"/>
      <c r="J192" s="176">
        <f t="shared" ref="J192" si="3187">IF($B181=$B187,IF(L187+L182&gt;0,1,0)+IF(M187+M182&gt;0,1,0)+IF(N187+N182&gt;0,1,0)+IF(O187+O182&gt;0,1,0)+IF(P187+P182&gt;0,1,0)+IF(Q187+Q182&gt;0,1,0)+IF(R187+R182&gt;0,1,0),J188)</f>
        <v>0</v>
      </c>
      <c r="K192" s="133">
        <f t="shared" ref="K192" si="3188">IF(OR($B187=$B193,J192=0,(K188-Q192+O192)&lt;=0),0,(K188-Q192+O192)/J192)</f>
        <v>0</v>
      </c>
      <c r="L192" s="137">
        <f t="shared" ref="L192" si="3189">IF(K192*(7-J189)&lt;=0,0,K192*(7-J189))</f>
        <v>0</v>
      </c>
      <c r="M192" s="311">
        <f t="shared" ref="M192" si="3190">ROUND(IF(OR(K189-K192*(7-J189)+P192&lt;0,$B187=$B193,K192&lt;=0,K189=0),0,IF(K189-K192*(7-J189)+P192&gt;Q192-O192+P192,Q192-O192+P192,K189-K192*(7-J189)+P192)),1)</f>
        <v>0</v>
      </c>
      <c r="N192" s="312"/>
      <c r="O192" s="139">
        <f t="shared" ref="O192" si="3191">IF(OR($B187=$B193,J188=0),0,IF($B187=$B181,J187,$F187))</f>
        <v>0</v>
      </c>
      <c r="P192" s="30">
        <f t="shared" ref="P192" si="3192">IF(OR($B187=$B193,J192=0),0,$G189-$G188)</f>
        <v>0</v>
      </c>
      <c r="Q192" s="134">
        <f t="shared" ref="Q192" si="3193">IF(OR($B187=$B193,J192=0),0,J191)</f>
        <v>0</v>
      </c>
      <c r="R192" s="138">
        <f t="shared" ref="R192" si="3194">IF($B187=$B193,0,K189)</f>
        <v>0</v>
      </c>
      <c r="S192" s="176">
        <f t="shared" ref="S192" si="3195">IF($B181=$B187,IF(U187+U182&gt;0,1,0)+IF(V187+V182&gt;0,1,0)+IF(W187+W182&gt;0,1,0)+IF(X187+X182&gt;0,1,0)+IF(Y187+Y182&gt;0,1,0)+IF(Z187+Z182&gt;0,1,0)+IF(AA187+AA182&gt;0,1,0),S188)</f>
        <v>0</v>
      </c>
      <c r="T192" s="133">
        <f t="shared" ref="T192" si="3196">IF(OR($B187=$B193,S192=0,(T188-Z192+X192)&lt;=0),0,(T188-Z192+X192)/S192)</f>
        <v>0</v>
      </c>
      <c r="U192" s="137">
        <f t="shared" ref="U192" si="3197">IF(T192*(7-S189)&lt;=0,0,T192*(7-S189))</f>
        <v>0</v>
      </c>
      <c r="V192" s="311">
        <f t="shared" ref="V192" si="3198">ROUND(IF(OR(T189-T192*(7-S189)+Y192&lt;0,$B187=$B193,T192&lt;=0,T189=0),0,IF(T189-T192*(7-S189)+Y192&gt;Z192-X192+Y192,Z192-X192+Y192,T189-T192*(7-S189)+Y192)),1)</f>
        <v>0</v>
      </c>
      <c r="W192" s="312"/>
      <c r="X192" s="139">
        <f t="shared" ref="X192" si="3199">IF(OR($B187=$B193,S188=0),0,IF($B187=$B181,S187,$F187))</f>
        <v>0</v>
      </c>
      <c r="Y192" s="30">
        <f t="shared" ref="Y192" si="3200">IF(OR($B187=$B193,S192=0),0,$G189-$G188)</f>
        <v>0</v>
      </c>
      <c r="Z192" s="134">
        <f t="shared" ref="Z192" si="3201">IF(OR($B187=$B193,S192=0),0,S191)</f>
        <v>0</v>
      </c>
      <c r="AA192" s="138">
        <f t="shared" ref="AA192" si="3202">IF($B187=$B193,0,T189)</f>
        <v>0</v>
      </c>
      <c r="AB192" s="176">
        <f t="shared" ref="AB192" si="3203">IF($B181=$B187,IF(AD187+AD182&gt;0,1,0)+IF(AE187+AE182&gt;0,1,0)+IF(AF187+AF182&gt;0,1,0)+IF(AG187+AG182&gt;0,1,0)+IF(AH187+AH182&gt;0,1,0)+IF(AI187+AI182&gt;0,1,0)+IF(AJ187+AJ182&gt;0,1,0),AB188)</f>
        <v>0</v>
      </c>
      <c r="AC192" s="133">
        <f t="shared" ref="AC192" si="3204">IF(OR($B187=$B193,AB192=0,(AC188-AI192+AG192)&lt;=0),0,(AC188-AI192+AG192)/AB192)</f>
        <v>0</v>
      </c>
      <c r="AD192" s="137">
        <f t="shared" ref="AD192" si="3205">IF(AC192*(7-AB189)&lt;=0,0,AC192*(7-AB189))</f>
        <v>0</v>
      </c>
      <c r="AE192" s="311">
        <f t="shared" ref="AE192" si="3206">ROUND(IF(OR(AC189-AC192*(7-AB189)+AH192&lt;0,$B187=$B193,AC192&lt;=0,AC189=0),0,IF(AC189-AC192*(7-AB189)+AH192&gt;AI192-AG192+AH192,AI192-AG192+AH192,AC189-AC192*(7-AB189)+AH192)),1)</f>
        <v>0</v>
      </c>
      <c r="AF192" s="312"/>
      <c r="AG192" s="139">
        <f t="shared" ref="AG192" si="3207">IF(OR($B187=$B193,AB188=0),0,IF($B187=$B181,AB187,$F187))</f>
        <v>0</v>
      </c>
      <c r="AH192" s="30">
        <f t="shared" ref="AH192" si="3208">IF(OR($B187=$B193,AB192=0),0,$G189-$G188)</f>
        <v>0</v>
      </c>
      <c r="AI192" s="134">
        <f t="shared" ref="AI192" si="3209">IF(OR($B187=$B193,AB192=0),0,AB191)</f>
        <v>0</v>
      </c>
      <c r="AJ192" s="138">
        <f t="shared" ref="AJ192" si="3210">IF($B187=$B193,0,AC189)</f>
        <v>0</v>
      </c>
      <c r="AK192" s="176">
        <f t="shared" ref="AK192" si="3211">IF($B181=$B187,IF(AM187+AM182&gt;0,1,0)+IF(AN187+AN182&gt;0,1,0)+IF(AO187+AO182&gt;0,1,0)+IF(AP187+AP182&gt;0,1,0)+IF(AQ187+AQ182&gt;0,1,0)+IF(AR187+AR182&gt;0,1,0)+IF(AS187+AS182&gt;0,1,0),AK188)</f>
        <v>0</v>
      </c>
      <c r="AL192" s="133">
        <f t="shared" ref="AL192" si="3212">IF(OR($B187=$B193,AK192=0,(AL188-AR192+AP192)&lt;=0),0,(AL188-AR192+AP192)/AK192)</f>
        <v>0</v>
      </c>
      <c r="AM192" s="137">
        <f t="shared" ref="AM192" si="3213">IF(AL192*(7-AK189)&lt;=0,0,AL192*(7-AK189))</f>
        <v>0</v>
      </c>
      <c r="AN192" s="311">
        <f t="shared" ref="AN192" si="3214">ROUND(IF(OR(AL189-AL192*(7-AK189)+AQ192&lt;0,$B187=$B193,AL192&lt;=0,AL189=0),0,IF(AL189-AL192*(7-AK189)+AQ192&gt;AR192-AP192+AQ192,AR192-AP192+AQ192,AL189-AL192*(7-AK189)+AQ192)),1)</f>
        <v>0</v>
      </c>
      <c r="AO192" s="312"/>
      <c r="AP192" s="139">
        <f t="shared" ref="AP192" si="3215">IF(OR($B187=$B193,AK188=0),0,IF($B187=$B181,AK187,$F187))</f>
        <v>0</v>
      </c>
      <c r="AQ192" s="30">
        <f t="shared" ref="AQ192" si="3216">IF(OR($B187=$B193,AK192=0),0,$G189-$G188)</f>
        <v>0</v>
      </c>
      <c r="AR192" s="134">
        <f t="shared" ref="AR192" si="3217">IF(OR($B187=$B193,AK192=0),0,AK191)</f>
        <v>0</v>
      </c>
      <c r="AS192" s="138">
        <f t="shared" ref="AS192" si="3218">IF($B187=$B193,0,AL189)</f>
        <v>0</v>
      </c>
      <c r="AT192" s="176">
        <f t="shared" ref="AT192" si="3219">IF($B181=$B187,IF(AV187+AV182&gt;0,1,0)+IF(AW187+AW182&gt;0,1,0)+IF(AX187+AX182&gt;0,1,0)+IF(AY187+AY182&gt;0,1,0)+IF(AZ187+AZ182&gt;0,1,0)+IF(BA187+BA182&gt;0,1,0)+IF(BB187+BB182&gt;0,1,0),AT188)</f>
        <v>0</v>
      </c>
      <c r="AU192" s="133">
        <f t="shared" ref="AU192" si="3220">IF(OR($B187=$B193,AT192=0,(AU188-BA192+AY192)&lt;=0),0,(AU188-BA192+AY192)/AT192)</f>
        <v>0</v>
      </c>
      <c r="AV192" s="137">
        <f t="shared" ref="AV192" si="3221">IF(AU192*(7-AT189)&lt;=0,0,AU192*(7-AT189))</f>
        <v>0</v>
      </c>
      <c r="AW192" s="311">
        <f t="shared" ref="AW192" si="3222">ROUND(IF(OR(AU189-AU192*(7-AT189)+AZ192&lt;0,$B187=$B193,AU192&lt;=0,AU189=0),0,IF(AU189-AU192*(7-AT189)+AZ192&gt;BA192-AY192+AZ192,BA192-AY192+AZ192,AU189-AU192*(7-AT189)+AZ192)),1)</f>
        <v>0</v>
      </c>
      <c r="AX192" s="312"/>
      <c r="AY192" s="139">
        <f t="shared" ref="AY192" si="3223">IF(OR($B187=$B193,AT188=0),0,IF($B187=$B181,AT187,$F187))</f>
        <v>0</v>
      </c>
      <c r="AZ192" s="30">
        <f t="shared" ref="AZ192" si="3224">IF(OR($B187=$B193,AT192=0),0,$G189-$G188)</f>
        <v>0</v>
      </c>
      <c r="BA192" s="134">
        <f t="shared" ref="BA192" si="3225">IF(OR($B187=$B193,AT192=0),0,AT191)</f>
        <v>0</v>
      </c>
      <c r="BB192" s="138">
        <f t="shared" ref="BB192" si="3226">IF($B187=$B193,0,AU189)</f>
        <v>0</v>
      </c>
    </row>
    <row r="193" spans="1:54" ht="15.75" x14ac:dyDescent="0.2">
      <c r="A193" s="1">
        <f t="shared" ref="A193" si="3227">IF(B193="","1. Niewypełnione",B193)</f>
        <v>0</v>
      </c>
      <c r="B193" s="320">
        <f>listopad!B193</f>
        <v>0</v>
      </c>
      <c r="C193" s="321">
        <f>listopad!C193</f>
        <v>0</v>
      </c>
      <c r="D193" s="321">
        <f>listopad!D193</f>
        <v>0</v>
      </c>
      <c r="E193" s="321">
        <f>listopad!E193</f>
        <v>0</v>
      </c>
      <c r="F193" s="177">
        <f>listopad!F193</f>
        <v>18</v>
      </c>
      <c r="G193" s="185">
        <f>listopad!G193</f>
        <v>18</v>
      </c>
      <c r="H193" s="177"/>
      <c r="I193" s="192">
        <f t="shared" ref="I193:I197" si="3228">K193+T193+AC193+AL193+AU193</f>
        <v>0</v>
      </c>
      <c r="J193" s="186">
        <f t="shared" ref="J193" si="3229">IF(OR($B193=$B199,J196=0),0,ROUND((K194+P198)/J196,0))</f>
        <v>0</v>
      </c>
      <c r="K193" s="51">
        <f t="shared" ref="K193:K194" si="3230">SUM(L193:R193)</f>
        <v>0</v>
      </c>
      <c r="L193" s="52">
        <f>listopad!L193</f>
        <v>0</v>
      </c>
      <c r="M193" s="52">
        <f>listopad!M193</f>
        <v>0</v>
      </c>
      <c r="N193" s="52">
        <f>listopad!N193</f>
        <v>0</v>
      </c>
      <c r="O193" s="52">
        <f>listopad!O193</f>
        <v>0</v>
      </c>
      <c r="P193" s="53">
        <f>listopad!P193</f>
        <v>0</v>
      </c>
      <c r="Q193" s="54">
        <f>listopad!Q193</f>
        <v>0</v>
      </c>
      <c r="R193" s="55">
        <f>listopad!R193</f>
        <v>0</v>
      </c>
      <c r="S193" s="188">
        <f t="shared" ref="S193" si="3231">IF(OR($B193=$B199,S196=0),0,ROUND((T194+Y198)/S196,0))</f>
        <v>0</v>
      </c>
      <c r="T193" s="51">
        <f t="shared" ref="T193:T194" si="3232">SUM(U193:AA193)</f>
        <v>0</v>
      </c>
      <c r="U193" s="52">
        <f>listopad!U193</f>
        <v>0</v>
      </c>
      <c r="V193" s="52">
        <f>listopad!V193</f>
        <v>0</v>
      </c>
      <c r="W193" s="52">
        <f>listopad!W193</f>
        <v>0</v>
      </c>
      <c r="X193" s="52">
        <f>listopad!X193</f>
        <v>0</v>
      </c>
      <c r="Y193" s="53">
        <f>listopad!Y193</f>
        <v>0</v>
      </c>
      <c r="Z193" s="54">
        <f>listopad!Z193</f>
        <v>0</v>
      </c>
      <c r="AA193" s="55">
        <f>listopad!AA193</f>
        <v>0</v>
      </c>
      <c r="AB193" s="188">
        <f t="shared" ref="AB193" si="3233">IF(OR($B193=$B199,AB196=0),0,ROUND((AC194+AH198)/AB196,0))</f>
        <v>0</v>
      </c>
      <c r="AC193" s="51">
        <f t="shared" ref="AC193:AC194" si="3234">SUM(AD193:AJ193)</f>
        <v>0</v>
      </c>
      <c r="AD193" s="52">
        <f>listopad!AD193</f>
        <v>0</v>
      </c>
      <c r="AE193" s="52">
        <f>listopad!AE193</f>
        <v>0</v>
      </c>
      <c r="AF193" s="52">
        <f>listopad!AF193</f>
        <v>0</v>
      </c>
      <c r="AG193" s="52">
        <f>listopad!AG193</f>
        <v>0</v>
      </c>
      <c r="AH193" s="53">
        <f>listopad!AH193</f>
        <v>0</v>
      </c>
      <c r="AI193" s="54">
        <f>listopad!AI193</f>
        <v>0</v>
      </c>
      <c r="AJ193" s="55">
        <f>listopad!AJ193</f>
        <v>0</v>
      </c>
      <c r="AK193" s="188">
        <f t="shared" ref="AK193" si="3235">IF(OR($B193=$B199,AK196=0),0,ROUND((AL194+AQ198)/AK196,0))</f>
        <v>0</v>
      </c>
      <c r="AL193" s="51">
        <f t="shared" ref="AL193:AL194" si="3236">SUM(AM193:AS193)</f>
        <v>0</v>
      </c>
      <c r="AM193" s="52">
        <f>listopad!AM193</f>
        <v>0</v>
      </c>
      <c r="AN193" s="52">
        <f>listopad!AN193</f>
        <v>0</v>
      </c>
      <c r="AO193" s="52">
        <f>listopad!AO193</f>
        <v>0</v>
      </c>
      <c r="AP193" s="52">
        <f>listopad!AP193</f>
        <v>0</v>
      </c>
      <c r="AQ193" s="53">
        <f>listopad!AQ193</f>
        <v>0</v>
      </c>
      <c r="AR193" s="54">
        <f>listopad!AR193</f>
        <v>0</v>
      </c>
      <c r="AS193" s="55">
        <f>listopad!AS193</f>
        <v>0</v>
      </c>
      <c r="AT193" s="188">
        <f t="shared" ref="AT193" si="3237">IF(OR($B193=$B199,AT196=0),0,ROUND((AU194+AZ198)/AT196,0))</f>
        <v>0</v>
      </c>
      <c r="AU193" s="51">
        <f t="shared" ref="AU193:AU194" si="3238">SUM(AV193:BB193)</f>
        <v>0</v>
      </c>
      <c r="AV193" s="52">
        <f t="shared" ref="AV193" si="3239">IF(SUM($AM$9:$AS$9)=SUM($AV$9:$BB$9),AM193,IF(AND(SUM($AV$9:$BB$9)&gt;42,SUM($AV$9:$BB$9)&lt;49),AM193,0))</f>
        <v>0</v>
      </c>
      <c r="AW193" s="52">
        <f t="shared" ref="AW193" si="3240">IF(SUM($AM$9:$AS$9)=SUM($AV$9:$BB$9),AN193,IF(AND(SUM($AV$9:$BB$9)&gt;42,SUM($AV$9:$BB$9)&lt;49),AN193,0))</f>
        <v>0</v>
      </c>
      <c r="AX193" s="52">
        <f t="shared" ref="AX193" si="3241">IF(SUM($AM$9:$AS$9)=SUM($AV$9:$BB$9),AO193,IF(AND(SUM($AV$9:$BB$9)&gt;42,SUM($AV$9:$BB$9)&lt;49),AO193,0))</f>
        <v>0</v>
      </c>
      <c r="AY193" s="52">
        <f t="shared" ref="AY193" si="3242">IF(SUM($AM$9:$AS$9)=SUM($AV$9:$BB$9),AP193,IF(AND(SUM($AV$9:$BB$9)&gt;42,SUM($AV$9:$BB$9)&lt;49),AP193,0))</f>
        <v>0</v>
      </c>
      <c r="AZ193" s="53">
        <f t="shared" ref="AZ193" si="3243">IF(SUM($AM$9:$AS$9)=SUM($AV$9:$BB$9),AQ193,IF(AND(SUM($AV$9:$BB$9)&gt;42,SUM($AV$9:$BB$9)&lt;49),AQ193,0))</f>
        <v>0</v>
      </c>
      <c r="BA193" s="54">
        <f t="shared" ref="BA193" si="3244">IF(SUM($AM$9:$AS$9)=SUM($AV$9:$BB$9),AR193,IF(AND(SUM($AV$9:$BB$9)&gt;42,SUM($AV$9:$BB$9)&lt;49),AR193,0))</f>
        <v>0</v>
      </c>
      <c r="BB193" s="55">
        <f t="shared" ref="BB193" si="3245">IF(SUM($AM$9:$AS$9)=SUM($AV$9:$BB$9),AS193,IF(AND(SUM($AV$9:$BB$9)&gt;42,SUM($AV$9:$BB$9)&lt;49),AS193,0))</f>
        <v>0</v>
      </c>
    </row>
    <row r="194" spans="1:54" ht="12.75" hidden="1" customHeight="1" x14ac:dyDescent="0.2">
      <c r="B194" s="93"/>
      <c r="C194" s="94"/>
      <c r="D194" s="95"/>
      <c r="E194" s="115"/>
      <c r="F194" s="140" t="b">
        <f t="shared" ref="F194" si="3246">IF($B187=$B193,OR(F188,G193&lt;F193),G193&lt;F193)</f>
        <v>0</v>
      </c>
      <c r="G194" s="189">
        <f t="shared" ref="G194" si="3247">IF(AND($B187=$B193,$B187&lt;&gt;"",$B187&lt;&gt;0),G193+G188,G193)</f>
        <v>18</v>
      </c>
      <c r="H194" s="120"/>
      <c r="I194" s="165">
        <f t="shared" si="3228"/>
        <v>0</v>
      </c>
      <c r="J194" s="194">
        <f t="shared" ref="J194" si="3248">7-COUNTIF(L193:R193,0)-COUNTIF(L193:R193,"")</f>
        <v>0</v>
      </c>
      <c r="K194" s="22">
        <f t="shared" si="3230"/>
        <v>0</v>
      </c>
      <c r="L194" s="35">
        <f t="shared" ref="L194:R194" si="3249">IF($B187=$B193,L193+L188,L193)</f>
        <v>0</v>
      </c>
      <c r="M194" s="35">
        <f t="shared" si="3249"/>
        <v>0</v>
      </c>
      <c r="N194" s="35">
        <f t="shared" si="3249"/>
        <v>0</v>
      </c>
      <c r="O194" s="35">
        <f t="shared" si="3249"/>
        <v>0</v>
      </c>
      <c r="P194" s="36">
        <f t="shared" si="3249"/>
        <v>0</v>
      </c>
      <c r="Q194" s="37">
        <f t="shared" si="3249"/>
        <v>0</v>
      </c>
      <c r="R194" s="38">
        <f t="shared" si="3249"/>
        <v>0</v>
      </c>
      <c r="S194" s="194">
        <f t="shared" ref="S194" si="3250">7-COUNTIF(U193:AA193,0)-COUNTIF(U193:AA193,"")</f>
        <v>0</v>
      </c>
      <c r="T194" s="22">
        <f t="shared" si="3232"/>
        <v>0</v>
      </c>
      <c r="U194" s="35">
        <f t="shared" ref="U194:AA194" si="3251">IF($B187=$B193,U193+U188,U193)</f>
        <v>0</v>
      </c>
      <c r="V194" s="35">
        <f t="shared" si="3251"/>
        <v>0</v>
      </c>
      <c r="W194" s="35">
        <f t="shared" si="3251"/>
        <v>0</v>
      </c>
      <c r="X194" s="35">
        <f t="shared" si="3251"/>
        <v>0</v>
      </c>
      <c r="Y194" s="36">
        <f t="shared" si="3251"/>
        <v>0</v>
      </c>
      <c r="Z194" s="37">
        <f t="shared" si="3251"/>
        <v>0</v>
      </c>
      <c r="AA194" s="38">
        <f t="shared" si="3251"/>
        <v>0</v>
      </c>
      <c r="AB194" s="194">
        <f t="shared" ref="AB194" si="3252">7-COUNTIF(AD193:AJ193,0)-COUNTIF(AD193:AJ193,"")</f>
        <v>0</v>
      </c>
      <c r="AC194" s="22">
        <f t="shared" si="3234"/>
        <v>0</v>
      </c>
      <c r="AD194" s="35">
        <f t="shared" ref="AD194:AJ194" si="3253">IF($B187=$B193,AD193+AD188,AD193)</f>
        <v>0</v>
      </c>
      <c r="AE194" s="35">
        <f t="shared" si="3253"/>
        <v>0</v>
      </c>
      <c r="AF194" s="35">
        <f t="shared" si="3253"/>
        <v>0</v>
      </c>
      <c r="AG194" s="35">
        <f t="shared" si="3253"/>
        <v>0</v>
      </c>
      <c r="AH194" s="36">
        <f t="shared" si="3253"/>
        <v>0</v>
      </c>
      <c r="AI194" s="37">
        <f t="shared" si="3253"/>
        <v>0</v>
      </c>
      <c r="AJ194" s="38">
        <f t="shared" si="3253"/>
        <v>0</v>
      </c>
      <c r="AK194" s="194">
        <f t="shared" ref="AK194" si="3254">7-COUNTIF(AM193:AS193,0)-COUNTIF(AM193:AS193,"")</f>
        <v>0</v>
      </c>
      <c r="AL194" s="22">
        <f t="shared" si="3236"/>
        <v>0</v>
      </c>
      <c r="AM194" s="35">
        <f t="shared" ref="AM194:AS194" si="3255">IF($B187=$B193,AM193+AM188,AM193)</f>
        <v>0</v>
      </c>
      <c r="AN194" s="35">
        <f t="shared" si="3255"/>
        <v>0</v>
      </c>
      <c r="AO194" s="35">
        <f t="shared" si="3255"/>
        <v>0</v>
      </c>
      <c r="AP194" s="35">
        <f t="shared" si="3255"/>
        <v>0</v>
      </c>
      <c r="AQ194" s="36">
        <f t="shared" si="3255"/>
        <v>0</v>
      </c>
      <c r="AR194" s="37">
        <f t="shared" si="3255"/>
        <v>0</v>
      </c>
      <c r="AS194" s="38">
        <f t="shared" si="3255"/>
        <v>0</v>
      </c>
      <c r="AT194" s="194">
        <f t="shared" ref="AT194" si="3256">7-COUNTIF(AV193:BB193,0)-COUNTIF(AV193:BB193,"")</f>
        <v>0</v>
      </c>
      <c r="AU194" s="22">
        <f t="shared" si="3238"/>
        <v>0</v>
      </c>
      <c r="AV194" s="35">
        <f t="shared" ref="AV194:BB194" si="3257">IF($B187=$B193,AV193+AV188,AV193)</f>
        <v>0</v>
      </c>
      <c r="AW194" s="35">
        <f t="shared" si="3257"/>
        <v>0</v>
      </c>
      <c r="AX194" s="35">
        <f t="shared" si="3257"/>
        <v>0</v>
      </c>
      <c r="AY194" s="35">
        <f t="shared" si="3257"/>
        <v>0</v>
      </c>
      <c r="AZ194" s="36">
        <f t="shared" si="3257"/>
        <v>0</v>
      </c>
      <c r="BA194" s="37">
        <f t="shared" si="3257"/>
        <v>0</v>
      </c>
      <c r="BB194" s="38">
        <f t="shared" si="3257"/>
        <v>0</v>
      </c>
    </row>
    <row r="195" spans="1:54" ht="15" hidden="1" customHeight="1" x14ac:dyDescent="0.2">
      <c r="B195" s="116"/>
      <c r="C195" s="117"/>
      <c r="D195" s="118"/>
      <c r="E195" s="119"/>
      <c r="F195" s="92"/>
      <c r="G195" s="190">
        <f t="shared" ref="G195" si="3258">IF(AND($B187=$B193,$B187&lt;&gt;"",$B187&lt;&gt;0),F193+G189,F193)</f>
        <v>18</v>
      </c>
      <c r="H195" s="121"/>
      <c r="I195" s="165">
        <f t="shared" si="3228"/>
        <v>0</v>
      </c>
      <c r="J195" s="195">
        <f t="shared" ref="J195" si="3259">IF($B193=$B187,COUNTIF(L195:R195,0),COUNTIF(L196:R196,0)+COUNTIF(L196:R196,""))</f>
        <v>7</v>
      </c>
      <c r="K195" s="39">
        <f t="shared" ref="K195:R195" si="3260">IF($B187=$B193,K196+K189,K196)</f>
        <v>0</v>
      </c>
      <c r="L195" s="40">
        <f t="shared" si="3260"/>
        <v>0</v>
      </c>
      <c r="M195" s="40">
        <f t="shared" si="3260"/>
        <v>0</v>
      </c>
      <c r="N195" s="40">
        <f t="shared" si="3260"/>
        <v>0</v>
      </c>
      <c r="O195" s="40">
        <f t="shared" si="3260"/>
        <v>0</v>
      </c>
      <c r="P195" s="41">
        <f t="shared" si="3260"/>
        <v>0</v>
      </c>
      <c r="Q195" s="42">
        <f t="shared" si="3260"/>
        <v>0</v>
      </c>
      <c r="R195" s="43">
        <f t="shared" si="3260"/>
        <v>0</v>
      </c>
      <c r="S195" s="195">
        <f t="shared" ref="S195" si="3261">IF($B193=$B187,COUNTIF(U195:AA195,0),COUNTIF(U196:AA196,0)+COUNTIF(U196:AA196,""))</f>
        <v>7</v>
      </c>
      <c r="T195" s="39">
        <f t="shared" ref="T195:AA195" si="3262">IF($B187=$B193,T196+T189,T196)</f>
        <v>0</v>
      </c>
      <c r="U195" s="40">
        <f t="shared" si="3262"/>
        <v>0</v>
      </c>
      <c r="V195" s="40">
        <f t="shared" si="3262"/>
        <v>0</v>
      </c>
      <c r="W195" s="40">
        <f t="shared" si="3262"/>
        <v>0</v>
      </c>
      <c r="X195" s="40">
        <f t="shared" si="3262"/>
        <v>0</v>
      </c>
      <c r="Y195" s="41">
        <f t="shared" si="3262"/>
        <v>0</v>
      </c>
      <c r="Z195" s="42">
        <f t="shared" si="3262"/>
        <v>0</v>
      </c>
      <c r="AA195" s="43">
        <f t="shared" si="3262"/>
        <v>0</v>
      </c>
      <c r="AB195" s="195">
        <f t="shared" ref="AB195" si="3263">IF($B193=$B187,COUNTIF(AD195:AJ195,0),COUNTIF(AD196:AJ196,0)+COUNTIF(AD196:AJ196,""))</f>
        <v>7</v>
      </c>
      <c r="AC195" s="39">
        <f t="shared" ref="AC195:AJ195" si="3264">IF($B187=$B193,AC196+AC189,AC196)</f>
        <v>0</v>
      </c>
      <c r="AD195" s="40">
        <f t="shared" si="3264"/>
        <v>0</v>
      </c>
      <c r="AE195" s="40">
        <f t="shared" si="3264"/>
        <v>0</v>
      </c>
      <c r="AF195" s="40">
        <f t="shared" si="3264"/>
        <v>0</v>
      </c>
      <c r="AG195" s="40">
        <f t="shared" si="3264"/>
        <v>0</v>
      </c>
      <c r="AH195" s="41">
        <f t="shared" si="3264"/>
        <v>0</v>
      </c>
      <c r="AI195" s="42">
        <f t="shared" si="3264"/>
        <v>0</v>
      </c>
      <c r="AJ195" s="43">
        <f t="shared" si="3264"/>
        <v>0</v>
      </c>
      <c r="AK195" s="195">
        <f t="shared" ref="AK195" si="3265">IF($B193=$B187,COUNTIF(AM195:AS195,0),COUNTIF(AM196:AS196,0)+COUNTIF(AM196:AS196,""))</f>
        <v>7</v>
      </c>
      <c r="AL195" s="39">
        <f t="shared" ref="AL195:AS195" si="3266">IF($B187=$B193,AL196+AL189,AL196)</f>
        <v>0</v>
      </c>
      <c r="AM195" s="40">
        <f t="shared" si="3266"/>
        <v>0</v>
      </c>
      <c r="AN195" s="40">
        <f t="shared" si="3266"/>
        <v>0</v>
      </c>
      <c r="AO195" s="40">
        <f t="shared" si="3266"/>
        <v>0</v>
      </c>
      <c r="AP195" s="40">
        <f t="shared" si="3266"/>
        <v>0</v>
      </c>
      <c r="AQ195" s="41">
        <f t="shared" si="3266"/>
        <v>0</v>
      </c>
      <c r="AR195" s="42">
        <f t="shared" si="3266"/>
        <v>0</v>
      </c>
      <c r="AS195" s="43">
        <f t="shared" si="3266"/>
        <v>0</v>
      </c>
      <c r="AT195" s="195">
        <f t="shared" ref="AT195" si="3267">IF($B193=$B187,COUNTIF(AV195:BB195,0),COUNTIF(AV196:BB196,0)+COUNTIF(AV196:BB196,""))</f>
        <v>7</v>
      </c>
      <c r="AU195" s="39">
        <f t="shared" ref="AU195:BB195" si="3268">IF($B187=$B193,AU196+AU189,AU196)</f>
        <v>0</v>
      </c>
      <c r="AV195" s="40">
        <f t="shared" si="3268"/>
        <v>0</v>
      </c>
      <c r="AW195" s="40">
        <f t="shared" si="3268"/>
        <v>0</v>
      </c>
      <c r="AX195" s="40">
        <f t="shared" si="3268"/>
        <v>0</v>
      </c>
      <c r="AY195" s="40">
        <f t="shared" si="3268"/>
        <v>0</v>
      </c>
      <c r="AZ195" s="41">
        <f t="shared" si="3268"/>
        <v>0</v>
      </c>
      <c r="BA195" s="42">
        <f t="shared" si="3268"/>
        <v>0</v>
      </c>
      <c r="BB195" s="43">
        <f t="shared" si="3268"/>
        <v>0</v>
      </c>
    </row>
    <row r="196" spans="1:54" ht="15.75" customHeight="1" x14ac:dyDescent="0.2">
      <c r="A196" s="1">
        <f t="shared" ref="A196" si="3269">A193</f>
        <v>0</v>
      </c>
      <c r="B196" s="313">
        <f t="shared" ref="B196" si="3270">B190+1</f>
        <v>30</v>
      </c>
      <c r="C196" s="314"/>
      <c r="D196" s="314"/>
      <c r="E196" s="314"/>
      <c r="F196" s="31"/>
      <c r="G196" s="183"/>
      <c r="H196" s="122">
        <f t="shared" ref="H196" si="3271">5-COUNTIF(AU193,0)-COUNTIF(AL193,0)-COUNTIF(AC193,0)-COUNTIF(T193,0)-COUNTIF(K193,0)</f>
        <v>0</v>
      </c>
      <c r="I196" s="165">
        <f t="shared" si="3228"/>
        <v>0</v>
      </c>
      <c r="J196" s="187">
        <f t="shared" ref="J196" si="3272">IF($B193=$B187,J190+IF($F193&lt;&gt;$G193,(K193+$G195-$G194)/$F193,K193/$F193),IF($F193&lt;&gt;G193,(K193+$G195-$G194)/$F193,K193/$F193))</f>
        <v>0</v>
      </c>
      <c r="K196" s="7">
        <f t="shared" ref="K196:K197" si="3273">SUM(L196:R196)</f>
        <v>0</v>
      </c>
      <c r="L196" s="26">
        <f t="shared" ref="L196:R196" si="3274">L193</f>
        <v>0</v>
      </c>
      <c r="M196" s="26">
        <f t="shared" si="3274"/>
        <v>0</v>
      </c>
      <c r="N196" s="26">
        <f t="shared" si="3274"/>
        <v>0</v>
      </c>
      <c r="O196" s="26">
        <f t="shared" si="3274"/>
        <v>0</v>
      </c>
      <c r="P196" s="26">
        <f t="shared" si="3274"/>
        <v>0</v>
      </c>
      <c r="Q196" s="29">
        <f t="shared" si="3274"/>
        <v>0</v>
      </c>
      <c r="R196" s="23">
        <f t="shared" si="3274"/>
        <v>0</v>
      </c>
      <c r="S196" s="187">
        <f t="shared" ref="S196" si="3275">IF($B193=$B187,S190+IF($F193&lt;&gt;$G193,(T193+$G195-$G194)/$F193,T193/$F193),IF($F193&lt;&gt;P193,(T193+$G195-$G194)/$F193,T193/$F193))</f>
        <v>0</v>
      </c>
      <c r="T196" s="7">
        <f t="shared" ref="T196:T197" si="3276">SUM(U196:AA196)</f>
        <v>0</v>
      </c>
      <c r="U196" s="26">
        <f t="shared" ref="U196:AA196" si="3277">U193</f>
        <v>0</v>
      </c>
      <c r="V196" s="26">
        <f t="shared" si="3277"/>
        <v>0</v>
      </c>
      <c r="W196" s="26">
        <f t="shared" si="3277"/>
        <v>0</v>
      </c>
      <c r="X196" s="26">
        <f t="shared" si="3277"/>
        <v>0</v>
      </c>
      <c r="Y196" s="113">
        <f t="shared" si="3277"/>
        <v>0</v>
      </c>
      <c r="Z196" s="29">
        <f t="shared" si="3277"/>
        <v>0</v>
      </c>
      <c r="AA196" s="23">
        <f t="shared" si="3277"/>
        <v>0</v>
      </c>
      <c r="AB196" s="187">
        <f t="shared" ref="AB196" si="3278">IF($B193=$B187,AB190+IF($F193&lt;&gt;$G193,(AC193+$G195-$G194)/$F193,AC193/$F193),IF($F193&lt;&gt;Y193,(AC193+$G195-$G194)/$F193,AC193/$F193))</f>
        <v>0</v>
      </c>
      <c r="AC196" s="7">
        <f t="shared" ref="AC196:AC197" si="3279">SUM(AD196:AJ196)</f>
        <v>0</v>
      </c>
      <c r="AD196" s="26">
        <f t="shared" ref="AD196:AJ196" si="3280">AD193</f>
        <v>0</v>
      </c>
      <c r="AE196" s="26">
        <f t="shared" si="3280"/>
        <v>0</v>
      </c>
      <c r="AF196" s="26">
        <f t="shared" si="3280"/>
        <v>0</v>
      </c>
      <c r="AG196" s="26">
        <f t="shared" si="3280"/>
        <v>0</v>
      </c>
      <c r="AH196" s="113">
        <f t="shared" si="3280"/>
        <v>0</v>
      </c>
      <c r="AI196" s="29">
        <f t="shared" si="3280"/>
        <v>0</v>
      </c>
      <c r="AJ196" s="23">
        <f t="shared" si="3280"/>
        <v>0</v>
      </c>
      <c r="AK196" s="187">
        <f t="shared" ref="AK196" si="3281">IF($B193=$B187,AK190+IF($F193&lt;&gt;$G193,(AL193+$G195-$G194)/$F193,AL193/$F193),IF($F193&lt;&gt;AH193,(AL193+$G195-$G194)/$F193,AL193/$F193))</f>
        <v>0</v>
      </c>
      <c r="AL196" s="7">
        <f t="shared" ref="AL196:AL197" si="3282">SUM(AM196:AS196)</f>
        <v>0</v>
      </c>
      <c r="AM196" s="26">
        <f t="shared" ref="AM196:AS196" si="3283">AM193</f>
        <v>0</v>
      </c>
      <c r="AN196" s="26">
        <f t="shared" si="3283"/>
        <v>0</v>
      </c>
      <c r="AO196" s="26">
        <f t="shared" si="3283"/>
        <v>0</v>
      </c>
      <c r="AP196" s="26">
        <f t="shared" si="3283"/>
        <v>0</v>
      </c>
      <c r="AQ196" s="113">
        <f t="shared" si="3283"/>
        <v>0</v>
      </c>
      <c r="AR196" s="29">
        <f t="shared" si="3283"/>
        <v>0</v>
      </c>
      <c r="AS196" s="23">
        <f t="shared" si="3283"/>
        <v>0</v>
      </c>
      <c r="AT196" s="187">
        <f t="shared" ref="AT196" si="3284">IF($B193=$B187,AT190+IF($F193&lt;&gt;$G193,(AU193+$G195-$G194)/$F193,AU193/$F193),IF($F193&lt;&gt;AQ193,(AU193+$G195-$G194)/$F193,AU193/$F193))</f>
        <v>0</v>
      </c>
      <c r="AU196" s="7">
        <f t="shared" ref="AU196:AU197" si="3285">SUM(AV196:BB196)</f>
        <v>0</v>
      </c>
      <c r="AV196" s="6">
        <f t="shared" ref="AV196" si="3286">IF(SUM($AM$9:$AS$9)=SUM($AV$9:$BB$9),AV193,IF(AND(SUM($AV$9:$BB$9)&gt;42,SUM($AV$9:$BB$9)&lt;49),AV193,0))</f>
        <v>0</v>
      </c>
      <c r="AW196" s="6">
        <f t="shared" ref="AW196:BB196" si="3287">IF(SUM($AM$9:$AS$9)=SUM($AV$9:$BB$9),AW193,IF(AND(SUM($AV$9:$BB$9)&gt;42,SUM($AV$9:$BB$9)&lt;49),AW193,0))</f>
        <v>0</v>
      </c>
      <c r="AX196" s="6">
        <f t="shared" si="3287"/>
        <v>0</v>
      </c>
      <c r="AY196" s="6">
        <f t="shared" si="3287"/>
        <v>0</v>
      </c>
      <c r="AZ196" s="26">
        <f t="shared" si="3287"/>
        <v>0</v>
      </c>
      <c r="BA196" s="29">
        <f t="shared" si="3287"/>
        <v>0</v>
      </c>
      <c r="BB196" s="23">
        <f t="shared" si="3287"/>
        <v>0</v>
      </c>
    </row>
    <row r="197" spans="1:54" ht="15.75" customHeight="1" x14ac:dyDescent="0.2">
      <c r="A197" s="1">
        <f t="shared" ref="A197:A198" si="3288">A196</f>
        <v>0</v>
      </c>
      <c r="B197" s="313"/>
      <c r="C197" s="314"/>
      <c r="D197" s="314"/>
      <c r="E197" s="314"/>
      <c r="F197" s="31"/>
      <c r="G197" s="183"/>
      <c r="H197" s="123">
        <f t="shared" ref="H197" si="3289">IF($B193=$B187,H191+F197,$F197)</f>
        <v>0</v>
      </c>
      <c r="I197" s="165">
        <f t="shared" si="3228"/>
        <v>0</v>
      </c>
      <c r="J197" s="141">
        <f t="shared" ref="J197" si="3290">IF($H196=0,0,IF($B187=$B193,IF($H198&gt;0,$H198+J191,K193+J191),IF($H198&gt;0,$H198,K193)))</f>
        <v>0</v>
      </c>
      <c r="K197" s="7">
        <f t="shared" si="3273"/>
        <v>0</v>
      </c>
      <c r="L197" s="6"/>
      <c r="M197" s="6"/>
      <c r="N197" s="6"/>
      <c r="O197" s="6"/>
      <c r="P197" s="26"/>
      <c r="Q197" s="29"/>
      <c r="R197" s="23"/>
      <c r="S197" s="141">
        <f t="shared" ref="S197" si="3291">IF($H196=0,0,IF($B187=$B193,IF($H198&gt;0,$H198+S191,T193+S191),IF($H198&gt;0,$H198,T193)))</f>
        <v>0</v>
      </c>
      <c r="T197" s="7">
        <f t="shared" si="3276"/>
        <v>0</v>
      </c>
      <c r="U197" s="6"/>
      <c r="V197" s="6"/>
      <c r="W197" s="6"/>
      <c r="X197" s="6"/>
      <c r="Y197" s="26"/>
      <c r="Z197" s="29"/>
      <c r="AA197" s="23"/>
      <c r="AB197" s="141">
        <f t="shared" ref="AB197" si="3292">IF($H196=0,0,IF($B187=$B193,IF($H198&gt;0,$H198+AB191,AC193+AB191),IF($H198&gt;0,$H198,AC193)))</f>
        <v>0</v>
      </c>
      <c r="AC197" s="7">
        <f t="shared" si="3279"/>
        <v>0</v>
      </c>
      <c r="AD197" s="6"/>
      <c r="AE197" s="6"/>
      <c r="AF197" s="6"/>
      <c r="AG197" s="6"/>
      <c r="AH197" s="26"/>
      <c r="AI197" s="29"/>
      <c r="AJ197" s="23"/>
      <c r="AK197" s="141">
        <f t="shared" ref="AK197" si="3293">IF($H196=0,0,IF($B187=$B193,IF($H198&gt;0,$H198+AK191,AL193+AK191),IF($H198&gt;0,$H198,AL193)))</f>
        <v>0</v>
      </c>
      <c r="AL197" s="7">
        <f t="shared" si="3282"/>
        <v>0</v>
      </c>
      <c r="AM197" s="6"/>
      <c r="AN197" s="6"/>
      <c r="AO197" s="6"/>
      <c r="AP197" s="6"/>
      <c r="AQ197" s="26"/>
      <c r="AR197" s="29"/>
      <c r="AS197" s="23"/>
      <c r="AT197" s="141">
        <f t="shared" ref="AT197" si="3294">IF($H196=0,0,IF($B187=$B193,IF($H198&gt;0,$H198+AT191,AU193+AT191),IF($H198&gt;0,$H198,AU193)))</f>
        <v>0</v>
      </c>
      <c r="AU197" s="7">
        <f t="shared" si="3285"/>
        <v>0</v>
      </c>
      <c r="AV197" s="6"/>
      <c r="AW197" s="6"/>
      <c r="AX197" s="6"/>
      <c r="AY197" s="6"/>
      <c r="AZ197" s="26"/>
      <c r="BA197" s="29"/>
      <c r="BB197" s="23"/>
    </row>
    <row r="198" spans="1:54" ht="18.75" customHeight="1" thickBot="1" x14ac:dyDescent="0.25">
      <c r="A198" s="1">
        <f t="shared" si="3288"/>
        <v>0</v>
      </c>
      <c r="B198" s="323" t="str">
        <f>IF(B193="",Wydruk!$AE$6,IF(J194=0,Wydruk!$AE$7,IF(AND(G194&lt;G195,B193&lt;&gt;$B199),Wydruk!$AE$13,IF(AND($B193=$B187,$B193&lt;&gt;$B199),IF(OR(OR(J198&lt;4,J198&gt;5),OR(S198&lt;4,S198&gt;5),OR(AB198&lt;4,AB198&gt;5),OR(AK198&lt;4,AK198&gt;5),OR(AND(AT198&lt;4,AT198&gt;0),AT198&gt;5)),Wydruk!$AE$8,Wydruk!$AE$9),IF($B193=$B199,IF($F197&lt;&gt;0,Wydruk!$AE$12,Wydruk!$AE$10),IF(OR(OR(J194&lt;4,J194&gt;5),OR(S194&lt;4,S194&gt;5),OR(AB194&lt;4,AB194&gt;5),OR(AK194&lt;4,AK194&gt;5),OR(AND(AT194&lt;4,AT194&gt;0),AT194&gt;5)),Wydruk!$AE$8,Wydruk!$AE$11))))))</f>
        <v>Uzupełnij liczby godzin tygodniowego planu</v>
      </c>
      <c r="C198" s="324"/>
      <c r="D198" s="324"/>
      <c r="E198" s="324"/>
      <c r="F198" s="173">
        <f>listopad!F198</f>
        <v>0</v>
      </c>
      <c r="G198" s="184">
        <f>listopad!G198</f>
        <v>0</v>
      </c>
      <c r="H198" s="191">
        <f t="shared" ref="H198" si="3295">IF(OR($G198=0,$F198=0,$G198="",$F198=""),0,$G198/$F198)</f>
        <v>0</v>
      </c>
      <c r="I198" s="193"/>
      <c r="J198" s="176">
        <f t="shared" ref="J198" si="3296">IF($B187=$B193,IF(L193+L188&gt;0,1,0)+IF(M193+M188&gt;0,1,0)+IF(N193+N188&gt;0,1,0)+IF(O193+O188&gt;0,1,0)+IF(P193+P188&gt;0,1,0)+IF(Q193+Q188&gt;0,1,0)+IF(R193+R188&gt;0,1,0),J194)</f>
        <v>0</v>
      </c>
      <c r="K198" s="133">
        <f t="shared" ref="K198" si="3297">IF(OR($B193=$B199,J198=0,(K194-Q198+O198)&lt;=0),0,(K194-Q198+O198)/J198)</f>
        <v>0</v>
      </c>
      <c r="L198" s="137">
        <f t="shared" ref="L198" si="3298">IF(K198*(7-J195)&lt;=0,0,K198*(7-J195))</f>
        <v>0</v>
      </c>
      <c r="M198" s="311">
        <f t="shared" ref="M198" si="3299">ROUND(IF(OR(K195-K198*(7-J195)+P198&lt;0,$B193=$B199,K198&lt;=0,K195=0),0,IF(K195-K198*(7-J195)+P198&gt;Q198-O198+P198,Q198-O198+P198,K195-K198*(7-J195)+P198)),1)</f>
        <v>0</v>
      </c>
      <c r="N198" s="312"/>
      <c r="O198" s="139">
        <f t="shared" ref="O198" si="3300">IF(OR($B193=$B199,J194=0),0,IF($B193=$B187,J193,$F193))</f>
        <v>0</v>
      </c>
      <c r="P198" s="30">
        <f t="shared" ref="P198" si="3301">IF(OR($B193=$B199,J198=0),0,$G195-$G194)</f>
        <v>0</v>
      </c>
      <c r="Q198" s="134">
        <f t="shared" ref="Q198" si="3302">IF(OR($B193=$B199,J198=0),0,J197)</f>
        <v>0</v>
      </c>
      <c r="R198" s="138">
        <f t="shared" ref="R198" si="3303">IF($B193=$B199,0,K195)</f>
        <v>0</v>
      </c>
      <c r="S198" s="176">
        <f t="shared" ref="S198" si="3304">IF($B187=$B193,IF(U193+U188&gt;0,1,0)+IF(V193+V188&gt;0,1,0)+IF(W193+W188&gt;0,1,0)+IF(X193+X188&gt;0,1,0)+IF(Y193+Y188&gt;0,1,0)+IF(Z193+Z188&gt;0,1,0)+IF(AA193+AA188&gt;0,1,0),S194)</f>
        <v>0</v>
      </c>
      <c r="T198" s="133">
        <f t="shared" ref="T198" si="3305">IF(OR($B193=$B199,S198=0,(T194-Z198+X198)&lt;=0),0,(T194-Z198+X198)/S198)</f>
        <v>0</v>
      </c>
      <c r="U198" s="137">
        <f t="shared" ref="U198" si="3306">IF(T198*(7-S195)&lt;=0,0,T198*(7-S195))</f>
        <v>0</v>
      </c>
      <c r="V198" s="311">
        <f t="shared" ref="V198" si="3307">ROUND(IF(OR(T195-T198*(7-S195)+Y198&lt;0,$B193=$B199,T198&lt;=0,T195=0),0,IF(T195-T198*(7-S195)+Y198&gt;Z198-X198+Y198,Z198-X198+Y198,T195-T198*(7-S195)+Y198)),1)</f>
        <v>0</v>
      </c>
      <c r="W198" s="312"/>
      <c r="X198" s="139">
        <f t="shared" ref="X198" si="3308">IF(OR($B193=$B199,S194=0),0,IF($B193=$B187,S193,$F193))</f>
        <v>0</v>
      </c>
      <c r="Y198" s="30">
        <f t="shared" ref="Y198" si="3309">IF(OR($B193=$B199,S198=0),0,$G195-$G194)</f>
        <v>0</v>
      </c>
      <c r="Z198" s="134">
        <f t="shared" ref="Z198" si="3310">IF(OR($B193=$B199,S198=0),0,S197)</f>
        <v>0</v>
      </c>
      <c r="AA198" s="138">
        <f t="shared" ref="AA198" si="3311">IF($B193=$B199,0,T195)</f>
        <v>0</v>
      </c>
      <c r="AB198" s="176">
        <f t="shared" ref="AB198" si="3312">IF($B187=$B193,IF(AD193+AD188&gt;0,1,0)+IF(AE193+AE188&gt;0,1,0)+IF(AF193+AF188&gt;0,1,0)+IF(AG193+AG188&gt;0,1,0)+IF(AH193+AH188&gt;0,1,0)+IF(AI193+AI188&gt;0,1,0)+IF(AJ193+AJ188&gt;0,1,0),AB194)</f>
        <v>0</v>
      </c>
      <c r="AC198" s="133">
        <f t="shared" ref="AC198" si="3313">IF(OR($B193=$B199,AB198=0,(AC194-AI198+AG198)&lt;=0),0,(AC194-AI198+AG198)/AB198)</f>
        <v>0</v>
      </c>
      <c r="AD198" s="137">
        <f t="shared" ref="AD198" si="3314">IF(AC198*(7-AB195)&lt;=0,0,AC198*(7-AB195))</f>
        <v>0</v>
      </c>
      <c r="AE198" s="311">
        <f t="shared" ref="AE198" si="3315">ROUND(IF(OR(AC195-AC198*(7-AB195)+AH198&lt;0,$B193=$B199,AC198&lt;=0,AC195=0),0,IF(AC195-AC198*(7-AB195)+AH198&gt;AI198-AG198+AH198,AI198-AG198+AH198,AC195-AC198*(7-AB195)+AH198)),1)</f>
        <v>0</v>
      </c>
      <c r="AF198" s="312"/>
      <c r="AG198" s="139">
        <f t="shared" ref="AG198" si="3316">IF(OR($B193=$B199,AB194=0),0,IF($B193=$B187,AB193,$F193))</f>
        <v>0</v>
      </c>
      <c r="AH198" s="30">
        <f t="shared" ref="AH198" si="3317">IF(OR($B193=$B199,AB198=0),0,$G195-$G194)</f>
        <v>0</v>
      </c>
      <c r="AI198" s="134">
        <f t="shared" ref="AI198" si="3318">IF(OR($B193=$B199,AB198=0),0,AB197)</f>
        <v>0</v>
      </c>
      <c r="AJ198" s="138">
        <f t="shared" ref="AJ198" si="3319">IF($B193=$B199,0,AC195)</f>
        <v>0</v>
      </c>
      <c r="AK198" s="176">
        <f t="shared" ref="AK198" si="3320">IF($B187=$B193,IF(AM193+AM188&gt;0,1,0)+IF(AN193+AN188&gt;0,1,0)+IF(AO193+AO188&gt;0,1,0)+IF(AP193+AP188&gt;0,1,0)+IF(AQ193+AQ188&gt;0,1,0)+IF(AR193+AR188&gt;0,1,0)+IF(AS193+AS188&gt;0,1,0),AK194)</f>
        <v>0</v>
      </c>
      <c r="AL198" s="133">
        <f t="shared" ref="AL198" si="3321">IF(OR($B193=$B199,AK198=0,(AL194-AR198+AP198)&lt;=0),0,(AL194-AR198+AP198)/AK198)</f>
        <v>0</v>
      </c>
      <c r="AM198" s="137">
        <f t="shared" ref="AM198" si="3322">IF(AL198*(7-AK195)&lt;=0,0,AL198*(7-AK195))</f>
        <v>0</v>
      </c>
      <c r="AN198" s="311">
        <f t="shared" ref="AN198" si="3323">ROUND(IF(OR(AL195-AL198*(7-AK195)+AQ198&lt;0,$B193=$B199,AL198&lt;=0,AL195=0),0,IF(AL195-AL198*(7-AK195)+AQ198&gt;AR198-AP198+AQ198,AR198-AP198+AQ198,AL195-AL198*(7-AK195)+AQ198)),1)</f>
        <v>0</v>
      </c>
      <c r="AO198" s="312"/>
      <c r="AP198" s="139">
        <f t="shared" ref="AP198" si="3324">IF(OR($B193=$B199,AK194=0),0,IF($B193=$B187,AK193,$F193))</f>
        <v>0</v>
      </c>
      <c r="AQ198" s="30">
        <f t="shared" ref="AQ198" si="3325">IF(OR($B193=$B199,AK198=0),0,$G195-$G194)</f>
        <v>0</v>
      </c>
      <c r="AR198" s="134">
        <f t="shared" ref="AR198" si="3326">IF(OR($B193=$B199,AK198=0),0,AK197)</f>
        <v>0</v>
      </c>
      <c r="AS198" s="138">
        <f t="shared" ref="AS198" si="3327">IF($B193=$B199,0,AL195)</f>
        <v>0</v>
      </c>
      <c r="AT198" s="176">
        <f t="shared" ref="AT198" si="3328">IF($B187=$B193,IF(AV193+AV188&gt;0,1,0)+IF(AW193+AW188&gt;0,1,0)+IF(AX193+AX188&gt;0,1,0)+IF(AY193+AY188&gt;0,1,0)+IF(AZ193+AZ188&gt;0,1,0)+IF(BA193+BA188&gt;0,1,0)+IF(BB193+BB188&gt;0,1,0),AT194)</f>
        <v>0</v>
      </c>
      <c r="AU198" s="133">
        <f t="shared" ref="AU198" si="3329">IF(OR($B193=$B199,AT198=0,(AU194-BA198+AY198)&lt;=0),0,(AU194-BA198+AY198)/AT198)</f>
        <v>0</v>
      </c>
      <c r="AV198" s="137">
        <f t="shared" ref="AV198" si="3330">IF(AU198*(7-AT195)&lt;=0,0,AU198*(7-AT195))</f>
        <v>0</v>
      </c>
      <c r="AW198" s="311">
        <f t="shared" ref="AW198" si="3331">ROUND(IF(OR(AU195-AU198*(7-AT195)+AZ198&lt;0,$B193=$B199,AU198&lt;=0,AU195=0),0,IF(AU195-AU198*(7-AT195)+AZ198&gt;BA198-AY198+AZ198,BA198-AY198+AZ198,AU195-AU198*(7-AT195)+AZ198)),1)</f>
        <v>0</v>
      </c>
      <c r="AX198" s="312"/>
      <c r="AY198" s="139">
        <f t="shared" ref="AY198" si="3332">IF(OR($B193=$B199,AT194=0),0,IF($B193=$B187,AT193,$F193))</f>
        <v>0</v>
      </c>
      <c r="AZ198" s="30">
        <f t="shared" ref="AZ198" si="3333">IF(OR($B193=$B199,AT198=0),0,$G195-$G194)</f>
        <v>0</v>
      </c>
      <c r="BA198" s="134">
        <f t="shared" ref="BA198" si="3334">IF(OR($B193=$B199,AT198=0),0,AT197)</f>
        <v>0</v>
      </c>
      <c r="BB198" s="138">
        <f t="shared" ref="BB198" si="3335">IF($B193=$B199,0,AU195)</f>
        <v>0</v>
      </c>
    </row>
    <row r="199" spans="1:54" ht="15.75" x14ac:dyDescent="0.2">
      <c r="A199" s="1">
        <f t="shared" ref="A199" si="3336">IF(B199="","1. Niewypełnione",B199)</f>
        <v>0</v>
      </c>
      <c r="B199" s="320">
        <f>listopad!B199</f>
        <v>0</v>
      </c>
      <c r="C199" s="321">
        <f>listopad!C199</f>
        <v>0</v>
      </c>
      <c r="D199" s="321">
        <f>listopad!D199</f>
        <v>0</v>
      </c>
      <c r="E199" s="321">
        <f>listopad!E199</f>
        <v>0</v>
      </c>
      <c r="F199" s="177">
        <f>listopad!F199</f>
        <v>18</v>
      </c>
      <c r="G199" s="185">
        <f>listopad!G199</f>
        <v>18</v>
      </c>
      <c r="H199" s="177"/>
      <c r="I199" s="192">
        <f t="shared" ref="I199:I203" si="3337">K199+T199+AC199+AL199+AU199</f>
        <v>0</v>
      </c>
      <c r="J199" s="186">
        <f t="shared" ref="J199" si="3338">IF(OR($B199=$B205,J202=0),0,ROUND((K200+P204)/J202,0))</f>
        <v>0</v>
      </c>
      <c r="K199" s="51">
        <f t="shared" ref="K199:K200" si="3339">SUM(L199:R199)</f>
        <v>0</v>
      </c>
      <c r="L199" s="52">
        <f>listopad!L199</f>
        <v>0</v>
      </c>
      <c r="M199" s="52">
        <f>listopad!M199</f>
        <v>0</v>
      </c>
      <c r="N199" s="52">
        <f>listopad!N199</f>
        <v>0</v>
      </c>
      <c r="O199" s="52">
        <f>listopad!O199</f>
        <v>0</v>
      </c>
      <c r="P199" s="53">
        <f>listopad!P199</f>
        <v>0</v>
      </c>
      <c r="Q199" s="54">
        <f>listopad!Q199</f>
        <v>0</v>
      </c>
      <c r="R199" s="55">
        <f>listopad!R199</f>
        <v>0</v>
      </c>
      <c r="S199" s="188">
        <f t="shared" ref="S199" si="3340">IF(OR($B199=$B205,S202=0),0,ROUND((T200+Y204)/S202,0))</f>
        <v>0</v>
      </c>
      <c r="T199" s="51">
        <f t="shared" ref="T199:T200" si="3341">SUM(U199:AA199)</f>
        <v>0</v>
      </c>
      <c r="U199" s="52">
        <f>listopad!U199</f>
        <v>0</v>
      </c>
      <c r="V199" s="52">
        <f>listopad!V199</f>
        <v>0</v>
      </c>
      <c r="W199" s="52">
        <f>listopad!W199</f>
        <v>0</v>
      </c>
      <c r="X199" s="52">
        <f>listopad!X199</f>
        <v>0</v>
      </c>
      <c r="Y199" s="53">
        <f>listopad!Y199</f>
        <v>0</v>
      </c>
      <c r="Z199" s="54">
        <f>listopad!Z199</f>
        <v>0</v>
      </c>
      <c r="AA199" s="55">
        <f>listopad!AA199</f>
        <v>0</v>
      </c>
      <c r="AB199" s="188">
        <f t="shared" ref="AB199" si="3342">IF(OR($B199=$B205,AB202=0),0,ROUND((AC200+AH204)/AB202,0))</f>
        <v>0</v>
      </c>
      <c r="AC199" s="51">
        <f t="shared" ref="AC199:AC200" si="3343">SUM(AD199:AJ199)</f>
        <v>0</v>
      </c>
      <c r="AD199" s="52">
        <f>listopad!AD199</f>
        <v>0</v>
      </c>
      <c r="AE199" s="52">
        <f>listopad!AE199</f>
        <v>0</v>
      </c>
      <c r="AF199" s="52">
        <f>listopad!AF199</f>
        <v>0</v>
      </c>
      <c r="AG199" s="52">
        <f>listopad!AG199</f>
        <v>0</v>
      </c>
      <c r="AH199" s="53">
        <f>listopad!AH199</f>
        <v>0</v>
      </c>
      <c r="AI199" s="54">
        <f>listopad!AI199</f>
        <v>0</v>
      </c>
      <c r="AJ199" s="55">
        <f>listopad!AJ199</f>
        <v>0</v>
      </c>
      <c r="AK199" s="188">
        <f t="shared" ref="AK199" si="3344">IF(OR($B199=$B205,AK202=0),0,ROUND((AL200+AQ204)/AK202,0))</f>
        <v>0</v>
      </c>
      <c r="AL199" s="51">
        <f t="shared" ref="AL199:AL200" si="3345">SUM(AM199:AS199)</f>
        <v>0</v>
      </c>
      <c r="AM199" s="52">
        <f>listopad!AM199</f>
        <v>0</v>
      </c>
      <c r="AN199" s="52">
        <f>listopad!AN199</f>
        <v>0</v>
      </c>
      <c r="AO199" s="52">
        <f>listopad!AO199</f>
        <v>0</v>
      </c>
      <c r="AP199" s="52">
        <f>listopad!AP199</f>
        <v>0</v>
      </c>
      <c r="AQ199" s="53">
        <f>listopad!AQ199</f>
        <v>0</v>
      </c>
      <c r="AR199" s="54">
        <f>listopad!AR199</f>
        <v>0</v>
      </c>
      <c r="AS199" s="55">
        <f>listopad!AS199</f>
        <v>0</v>
      </c>
      <c r="AT199" s="188">
        <f t="shared" ref="AT199" si="3346">IF(OR($B199=$B205,AT202=0),0,ROUND((AU200+AZ204)/AT202,0))</f>
        <v>0</v>
      </c>
      <c r="AU199" s="51">
        <f t="shared" ref="AU199:AU200" si="3347">SUM(AV199:BB199)</f>
        <v>0</v>
      </c>
      <c r="AV199" s="52">
        <f t="shared" ref="AV199" si="3348">IF(SUM($AM$9:$AS$9)=SUM($AV$9:$BB$9),AM199,IF(AND(SUM($AV$9:$BB$9)&gt;42,SUM($AV$9:$BB$9)&lt;49),AM199,0))</f>
        <v>0</v>
      </c>
      <c r="AW199" s="52">
        <f t="shared" ref="AW199" si="3349">IF(SUM($AM$9:$AS$9)=SUM($AV$9:$BB$9),AN199,IF(AND(SUM($AV$9:$BB$9)&gt;42,SUM($AV$9:$BB$9)&lt;49),AN199,0))</f>
        <v>0</v>
      </c>
      <c r="AX199" s="52">
        <f t="shared" ref="AX199" si="3350">IF(SUM($AM$9:$AS$9)=SUM($AV$9:$BB$9),AO199,IF(AND(SUM($AV$9:$BB$9)&gt;42,SUM($AV$9:$BB$9)&lt;49),AO199,0))</f>
        <v>0</v>
      </c>
      <c r="AY199" s="52">
        <f t="shared" ref="AY199" si="3351">IF(SUM($AM$9:$AS$9)=SUM($AV$9:$BB$9),AP199,IF(AND(SUM($AV$9:$BB$9)&gt;42,SUM($AV$9:$BB$9)&lt;49),AP199,0))</f>
        <v>0</v>
      </c>
      <c r="AZ199" s="53">
        <f t="shared" ref="AZ199" si="3352">IF(SUM($AM$9:$AS$9)=SUM($AV$9:$BB$9),AQ199,IF(AND(SUM($AV$9:$BB$9)&gt;42,SUM($AV$9:$BB$9)&lt;49),AQ199,0))</f>
        <v>0</v>
      </c>
      <c r="BA199" s="54">
        <f t="shared" ref="BA199" si="3353">IF(SUM($AM$9:$AS$9)=SUM($AV$9:$BB$9),AR199,IF(AND(SUM($AV$9:$BB$9)&gt;42,SUM($AV$9:$BB$9)&lt;49),AR199,0))</f>
        <v>0</v>
      </c>
      <c r="BB199" s="55">
        <f t="shared" ref="BB199" si="3354">IF(SUM($AM$9:$AS$9)=SUM($AV$9:$BB$9),AS199,IF(AND(SUM($AV$9:$BB$9)&gt;42,SUM($AV$9:$BB$9)&lt;49),AS199,0))</f>
        <v>0</v>
      </c>
    </row>
    <row r="200" spans="1:54" ht="12.75" hidden="1" customHeight="1" x14ac:dyDescent="0.2">
      <c r="B200" s="93"/>
      <c r="C200" s="94"/>
      <c r="D200" s="95"/>
      <c r="E200" s="115"/>
      <c r="F200" s="140" t="b">
        <f t="shared" ref="F200" si="3355">IF($B193=$B199,OR(F194,G199&lt;F199),G199&lt;F199)</f>
        <v>0</v>
      </c>
      <c r="G200" s="189">
        <f t="shared" ref="G200" si="3356">IF(AND($B193=$B199,$B193&lt;&gt;"",$B193&lt;&gt;0),G199+G194,G199)</f>
        <v>18</v>
      </c>
      <c r="H200" s="120"/>
      <c r="I200" s="165">
        <f t="shared" si="3337"/>
        <v>0</v>
      </c>
      <c r="J200" s="194">
        <f t="shared" ref="J200" si="3357">7-COUNTIF(L199:R199,0)-COUNTIF(L199:R199,"")</f>
        <v>0</v>
      </c>
      <c r="K200" s="22">
        <f t="shared" si="3339"/>
        <v>0</v>
      </c>
      <c r="L200" s="35">
        <f t="shared" ref="L200:R200" si="3358">IF($B193=$B199,L199+L194,L199)</f>
        <v>0</v>
      </c>
      <c r="M200" s="35">
        <f t="shared" si="3358"/>
        <v>0</v>
      </c>
      <c r="N200" s="35">
        <f t="shared" si="3358"/>
        <v>0</v>
      </c>
      <c r="O200" s="35">
        <f t="shared" si="3358"/>
        <v>0</v>
      </c>
      <c r="P200" s="36">
        <f t="shared" si="3358"/>
        <v>0</v>
      </c>
      <c r="Q200" s="37">
        <f t="shared" si="3358"/>
        <v>0</v>
      </c>
      <c r="R200" s="38">
        <f t="shared" si="3358"/>
        <v>0</v>
      </c>
      <c r="S200" s="194">
        <f t="shared" ref="S200" si="3359">7-COUNTIF(U199:AA199,0)-COUNTIF(U199:AA199,"")</f>
        <v>0</v>
      </c>
      <c r="T200" s="22">
        <f t="shared" si="3341"/>
        <v>0</v>
      </c>
      <c r="U200" s="35">
        <f t="shared" ref="U200:AA200" si="3360">IF($B193=$B199,U199+U194,U199)</f>
        <v>0</v>
      </c>
      <c r="V200" s="35">
        <f t="shared" si="3360"/>
        <v>0</v>
      </c>
      <c r="W200" s="35">
        <f t="shared" si="3360"/>
        <v>0</v>
      </c>
      <c r="X200" s="35">
        <f t="shared" si="3360"/>
        <v>0</v>
      </c>
      <c r="Y200" s="36">
        <f t="shared" si="3360"/>
        <v>0</v>
      </c>
      <c r="Z200" s="37">
        <f t="shared" si="3360"/>
        <v>0</v>
      </c>
      <c r="AA200" s="38">
        <f t="shared" si="3360"/>
        <v>0</v>
      </c>
      <c r="AB200" s="194">
        <f t="shared" ref="AB200" si="3361">7-COUNTIF(AD199:AJ199,0)-COUNTIF(AD199:AJ199,"")</f>
        <v>0</v>
      </c>
      <c r="AC200" s="22">
        <f t="shared" si="3343"/>
        <v>0</v>
      </c>
      <c r="AD200" s="35">
        <f t="shared" ref="AD200:AJ200" si="3362">IF($B193=$B199,AD199+AD194,AD199)</f>
        <v>0</v>
      </c>
      <c r="AE200" s="35">
        <f t="shared" si="3362"/>
        <v>0</v>
      </c>
      <c r="AF200" s="35">
        <f t="shared" si="3362"/>
        <v>0</v>
      </c>
      <c r="AG200" s="35">
        <f t="shared" si="3362"/>
        <v>0</v>
      </c>
      <c r="AH200" s="36">
        <f t="shared" si="3362"/>
        <v>0</v>
      </c>
      <c r="AI200" s="37">
        <f t="shared" si="3362"/>
        <v>0</v>
      </c>
      <c r="AJ200" s="38">
        <f t="shared" si="3362"/>
        <v>0</v>
      </c>
      <c r="AK200" s="194">
        <f t="shared" ref="AK200" si="3363">7-COUNTIF(AM199:AS199,0)-COUNTIF(AM199:AS199,"")</f>
        <v>0</v>
      </c>
      <c r="AL200" s="22">
        <f t="shared" si="3345"/>
        <v>0</v>
      </c>
      <c r="AM200" s="35">
        <f t="shared" ref="AM200:AS200" si="3364">IF($B193=$B199,AM199+AM194,AM199)</f>
        <v>0</v>
      </c>
      <c r="AN200" s="35">
        <f t="shared" si="3364"/>
        <v>0</v>
      </c>
      <c r="AO200" s="35">
        <f t="shared" si="3364"/>
        <v>0</v>
      </c>
      <c r="AP200" s="35">
        <f t="shared" si="3364"/>
        <v>0</v>
      </c>
      <c r="AQ200" s="36">
        <f t="shared" si="3364"/>
        <v>0</v>
      </c>
      <c r="AR200" s="37">
        <f t="shared" si="3364"/>
        <v>0</v>
      </c>
      <c r="AS200" s="38">
        <f t="shared" si="3364"/>
        <v>0</v>
      </c>
      <c r="AT200" s="194">
        <f t="shared" ref="AT200" si="3365">7-COUNTIF(AV199:BB199,0)-COUNTIF(AV199:BB199,"")</f>
        <v>0</v>
      </c>
      <c r="AU200" s="22">
        <f t="shared" si="3347"/>
        <v>0</v>
      </c>
      <c r="AV200" s="35">
        <f t="shared" ref="AV200:BB200" si="3366">IF($B193=$B199,AV199+AV194,AV199)</f>
        <v>0</v>
      </c>
      <c r="AW200" s="35">
        <f t="shared" si="3366"/>
        <v>0</v>
      </c>
      <c r="AX200" s="35">
        <f t="shared" si="3366"/>
        <v>0</v>
      </c>
      <c r="AY200" s="35">
        <f t="shared" si="3366"/>
        <v>0</v>
      </c>
      <c r="AZ200" s="36">
        <f t="shared" si="3366"/>
        <v>0</v>
      </c>
      <c r="BA200" s="37">
        <f t="shared" si="3366"/>
        <v>0</v>
      </c>
      <c r="BB200" s="38">
        <f t="shared" si="3366"/>
        <v>0</v>
      </c>
    </row>
    <row r="201" spans="1:54" ht="15" hidden="1" customHeight="1" x14ac:dyDescent="0.2">
      <c r="B201" s="116"/>
      <c r="C201" s="117"/>
      <c r="D201" s="118"/>
      <c r="E201" s="119"/>
      <c r="F201" s="92"/>
      <c r="G201" s="190">
        <f t="shared" ref="G201" si="3367">IF(AND($B193=$B199,$B193&lt;&gt;"",$B193&lt;&gt;0),F199+G195,F199)</f>
        <v>18</v>
      </c>
      <c r="H201" s="121"/>
      <c r="I201" s="165">
        <f t="shared" si="3337"/>
        <v>0</v>
      </c>
      <c r="J201" s="195">
        <f t="shared" ref="J201" si="3368">IF($B199=$B193,COUNTIF(L201:R201,0),COUNTIF(L202:R202,0)+COUNTIF(L202:R202,""))</f>
        <v>7</v>
      </c>
      <c r="K201" s="39">
        <f t="shared" ref="K201:R201" si="3369">IF($B193=$B199,K202+K195,K202)</f>
        <v>0</v>
      </c>
      <c r="L201" s="40">
        <f t="shared" si="3369"/>
        <v>0</v>
      </c>
      <c r="M201" s="40">
        <f t="shared" si="3369"/>
        <v>0</v>
      </c>
      <c r="N201" s="40">
        <f t="shared" si="3369"/>
        <v>0</v>
      </c>
      <c r="O201" s="40">
        <f t="shared" si="3369"/>
        <v>0</v>
      </c>
      <c r="P201" s="41">
        <f t="shared" si="3369"/>
        <v>0</v>
      </c>
      <c r="Q201" s="42">
        <f t="shared" si="3369"/>
        <v>0</v>
      </c>
      <c r="R201" s="43">
        <f t="shared" si="3369"/>
        <v>0</v>
      </c>
      <c r="S201" s="195">
        <f t="shared" ref="S201" si="3370">IF($B199=$B193,COUNTIF(U201:AA201,0),COUNTIF(U202:AA202,0)+COUNTIF(U202:AA202,""))</f>
        <v>7</v>
      </c>
      <c r="T201" s="39">
        <f t="shared" ref="T201:AA201" si="3371">IF($B193=$B199,T202+T195,T202)</f>
        <v>0</v>
      </c>
      <c r="U201" s="40">
        <f t="shared" si="3371"/>
        <v>0</v>
      </c>
      <c r="V201" s="40">
        <f t="shared" si="3371"/>
        <v>0</v>
      </c>
      <c r="W201" s="40">
        <f t="shared" si="3371"/>
        <v>0</v>
      </c>
      <c r="X201" s="40">
        <f t="shared" si="3371"/>
        <v>0</v>
      </c>
      <c r="Y201" s="41">
        <f t="shared" si="3371"/>
        <v>0</v>
      </c>
      <c r="Z201" s="42">
        <f t="shared" si="3371"/>
        <v>0</v>
      </c>
      <c r="AA201" s="43">
        <f t="shared" si="3371"/>
        <v>0</v>
      </c>
      <c r="AB201" s="195">
        <f t="shared" ref="AB201" si="3372">IF($B199=$B193,COUNTIF(AD201:AJ201,0),COUNTIF(AD202:AJ202,0)+COUNTIF(AD202:AJ202,""))</f>
        <v>7</v>
      </c>
      <c r="AC201" s="39">
        <f t="shared" ref="AC201:AJ201" si="3373">IF($B193=$B199,AC202+AC195,AC202)</f>
        <v>0</v>
      </c>
      <c r="AD201" s="40">
        <f t="shared" si="3373"/>
        <v>0</v>
      </c>
      <c r="AE201" s="40">
        <f t="shared" si="3373"/>
        <v>0</v>
      </c>
      <c r="AF201" s="40">
        <f t="shared" si="3373"/>
        <v>0</v>
      </c>
      <c r="AG201" s="40">
        <f t="shared" si="3373"/>
        <v>0</v>
      </c>
      <c r="AH201" s="41">
        <f t="shared" si="3373"/>
        <v>0</v>
      </c>
      <c r="AI201" s="42">
        <f t="shared" si="3373"/>
        <v>0</v>
      </c>
      <c r="AJ201" s="43">
        <f t="shared" si="3373"/>
        <v>0</v>
      </c>
      <c r="AK201" s="195">
        <f t="shared" ref="AK201" si="3374">IF($B199=$B193,COUNTIF(AM201:AS201,0),COUNTIF(AM202:AS202,0)+COUNTIF(AM202:AS202,""))</f>
        <v>7</v>
      </c>
      <c r="AL201" s="39">
        <f t="shared" ref="AL201:AS201" si="3375">IF($B193=$B199,AL202+AL195,AL202)</f>
        <v>0</v>
      </c>
      <c r="AM201" s="40">
        <f t="shared" si="3375"/>
        <v>0</v>
      </c>
      <c r="AN201" s="40">
        <f t="shared" si="3375"/>
        <v>0</v>
      </c>
      <c r="AO201" s="40">
        <f t="shared" si="3375"/>
        <v>0</v>
      </c>
      <c r="AP201" s="40">
        <f t="shared" si="3375"/>
        <v>0</v>
      </c>
      <c r="AQ201" s="41">
        <f t="shared" si="3375"/>
        <v>0</v>
      </c>
      <c r="AR201" s="42">
        <f t="shared" si="3375"/>
        <v>0</v>
      </c>
      <c r="AS201" s="43">
        <f t="shared" si="3375"/>
        <v>0</v>
      </c>
      <c r="AT201" s="195">
        <f t="shared" ref="AT201" si="3376">IF($B199=$B193,COUNTIF(AV201:BB201,0),COUNTIF(AV202:BB202,0)+COUNTIF(AV202:BB202,""))</f>
        <v>7</v>
      </c>
      <c r="AU201" s="39">
        <f t="shared" ref="AU201:BB201" si="3377">IF($B193=$B199,AU202+AU195,AU202)</f>
        <v>0</v>
      </c>
      <c r="AV201" s="40">
        <f t="shared" si="3377"/>
        <v>0</v>
      </c>
      <c r="AW201" s="40">
        <f t="shared" si="3377"/>
        <v>0</v>
      </c>
      <c r="AX201" s="40">
        <f t="shared" si="3377"/>
        <v>0</v>
      </c>
      <c r="AY201" s="40">
        <f t="shared" si="3377"/>
        <v>0</v>
      </c>
      <c r="AZ201" s="41">
        <f t="shared" si="3377"/>
        <v>0</v>
      </c>
      <c r="BA201" s="42">
        <f t="shared" si="3377"/>
        <v>0</v>
      </c>
      <c r="BB201" s="43">
        <f t="shared" si="3377"/>
        <v>0</v>
      </c>
    </row>
    <row r="202" spans="1:54" ht="15.75" customHeight="1" x14ac:dyDescent="0.2">
      <c r="A202" s="1">
        <f t="shared" ref="A202" si="3378">A199</f>
        <v>0</v>
      </c>
      <c r="B202" s="313">
        <f t="shared" ref="B202" si="3379">B196+1</f>
        <v>31</v>
      </c>
      <c r="C202" s="314"/>
      <c r="D202" s="314"/>
      <c r="E202" s="314"/>
      <c r="F202" s="31"/>
      <c r="G202" s="183"/>
      <c r="H202" s="122">
        <f t="shared" ref="H202" si="3380">5-COUNTIF(AU199,0)-COUNTIF(AL199,0)-COUNTIF(AC199,0)-COUNTIF(T199,0)-COUNTIF(K199,0)</f>
        <v>0</v>
      </c>
      <c r="I202" s="165">
        <f t="shared" si="3337"/>
        <v>0</v>
      </c>
      <c r="J202" s="187">
        <f t="shared" ref="J202" si="3381">IF($B199=$B193,J196+IF($F199&lt;&gt;$G199,(K199+$G201-$G200)/$F199,K199/$F199),IF($F199&lt;&gt;G199,(K199+$G201-$G200)/$F199,K199/$F199))</f>
        <v>0</v>
      </c>
      <c r="K202" s="7">
        <f t="shared" ref="K202:K203" si="3382">SUM(L202:R202)</f>
        <v>0</v>
      </c>
      <c r="L202" s="26">
        <f t="shared" ref="L202:R202" si="3383">L199</f>
        <v>0</v>
      </c>
      <c r="M202" s="26">
        <f t="shared" si="3383"/>
        <v>0</v>
      </c>
      <c r="N202" s="26">
        <f t="shared" si="3383"/>
        <v>0</v>
      </c>
      <c r="O202" s="26">
        <f t="shared" si="3383"/>
        <v>0</v>
      </c>
      <c r="P202" s="26">
        <f t="shared" si="3383"/>
        <v>0</v>
      </c>
      <c r="Q202" s="29">
        <f t="shared" si="3383"/>
        <v>0</v>
      </c>
      <c r="R202" s="23">
        <f t="shared" si="3383"/>
        <v>0</v>
      </c>
      <c r="S202" s="187">
        <f t="shared" ref="S202" si="3384">IF($B199=$B193,S196+IF($F199&lt;&gt;$G199,(T199+$G201-$G200)/$F199,T199/$F199),IF($F199&lt;&gt;P199,(T199+$G201-$G200)/$F199,T199/$F199))</f>
        <v>0</v>
      </c>
      <c r="T202" s="7">
        <f t="shared" ref="T202:T203" si="3385">SUM(U202:AA202)</f>
        <v>0</v>
      </c>
      <c r="U202" s="26">
        <f t="shared" ref="U202:AA202" si="3386">U199</f>
        <v>0</v>
      </c>
      <c r="V202" s="26">
        <f t="shared" si="3386"/>
        <v>0</v>
      </c>
      <c r="W202" s="26">
        <f t="shared" si="3386"/>
        <v>0</v>
      </c>
      <c r="X202" s="26">
        <f t="shared" si="3386"/>
        <v>0</v>
      </c>
      <c r="Y202" s="113">
        <f t="shared" si="3386"/>
        <v>0</v>
      </c>
      <c r="Z202" s="29">
        <f t="shared" si="3386"/>
        <v>0</v>
      </c>
      <c r="AA202" s="23">
        <f t="shared" si="3386"/>
        <v>0</v>
      </c>
      <c r="AB202" s="187">
        <f t="shared" ref="AB202" si="3387">IF($B199=$B193,AB196+IF($F199&lt;&gt;$G199,(AC199+$G201-$G200)/$F199,AC199/$F199),IF($F199&lt;&gt;Y199,(AC199+$G201-$G200)/$F199,AC199/$F199))</f>
        <v>0</v>
      </c>
      <c r="AC202" s="7">
        <f t="shared" ref="AC202:AC203" si="3388">SUM(AD202:AJ202)</f>
        <v>0</v>
      </c>
      <c r="AD202" s="26">
        <f t="shared" ref="AD202:AJ202" si="3389">AD199</f>
        <v>0</v>
      </c>
      <c r="AE202" s="26">
        <f t="shared" si="3389"/>
        <v>0</v>
      </c>
      <c r="AF202" s="26">
        <f t="shared" si="3389"/>
        <v>0</v>
      </c>
      <c r="AG202" s="26">
        <f t="shared" si="3389"/>
        <v>0</v>
      </c>
      <c r="AH202" s="113">
        <f t="shared" si="3389"/>
        <v>0</v>
      </c>
      <c r="AI202" s="29">
        <f t="shared" si="3389"/>
        <v>0</v>
      </c>
      <c r="AJ202" s="23">
        <f t="shared" si="3389"/>
        <v>0</v>
      </c>
      <c r="AK202" s="187">
        <f t="shared" ref="AK202" si="3390">IF($B199=$B193,AK196+IF($F199&lt;&gt;$G199,(AL199+$G201-$G200)/$F199,AL199/$F199),IF($F199&lt;&gt;AH199,(AL199+$G201-$G200)/$F199,AL199/$F199))</f>
        <v>0</v>
      </c>
      <c r="AL202" s="7">
        <f t="shared" ref="AL202:AL203" si="3391">SUM(AM202:AS202)</f>
        <v>0</v>
      </c>
      <c r="AM202" s="26">
        <f t="shared" ref="AM202:AS202" si="3392">AM199</f>
        <v>0</v>
      </c>
      <c r="AN202" s="26">
        <f t="shared" si="3392"/>
        <v>0</v>
      </c>
      <c r="AO202" s="26">
        <f t="shared" si="3392"/>
        <v>0</v>
      </c>
      <c r="AP202" s="26">
        <f t="shared" si="3392"/>
        <v>0</v>
      </c>
      <c r="AQ202" s="113">
        <f t="shared" si="3392"/>
        <v>0</v>
      </c>
      <c r="AR202" s="29">
        <f t="shared" si="3392"/>
        <v>0</v>
      </c>
      <c r="AS202" s="23">
        <f t="shared" si="3392"/>
        <v>0</v>
      </c>
      <c r="AT202" s="187">
        <f t="shared" ref="AT202" si="3393">IF($B199=$B193,AT196+IF($F199&lt;&gt;$G199,(AU199+$G201-$G200)/$F199,AU199/$F199),IF($F199&lt;&gt;AQ199,(AU199+$G201-$G200)/$F199,AU199/$F199))</f>
        <v>0</v>
      </c>
      <c r="AU202" s="7">
        <f t="shared" ref="AU202:AU203" si="3394">SUM(AV202:BB202)</f>
        <v>0</v>
      </c>
      <c r="AV202" s="6">
        <f t="shared" ref="AV202" si="3395">IF(SUM($AM$9:$AS$9)=SUM($AV$9:$BB$9),AV199,IF(AND(SUM($AV$9:$BB$9)&gt;42,SUM($AV$9:$BB$9)&lt;49),AV199,0))</f>
        <v>0</v>
      </c>
      <c r="AW202" s="6">
        <f t="shared" ref="AW202:BB202" si="3396">IF(SUM($AM$9:$AS$9)=SUM($AV$9:$BB$9),AW199,IF(AND(SUM($AV$9:$BB$9)&gt;42,SUM($AV$9:$BB$9)&lt;49),AW199,0))</f>
        <v>0</v>
      </c>
      <c r="AX202" s="6">
        <f t="shared" si="3396"/>
        <v>0</v>
      </c>
      <c r="AY202" s="6">
        <f t="shared" si="3396"/>
        <v>0</v>
      </c>
      <c r="AZ202" s="26">
        <f t="shared" si="3396"/>
        <v>0</v>
      </c>
      <c r="BA202" s="29">
        <f t="shared" si="3396"/>
        <v>0</v>
      </c>
      <c r="BB202" s="23">
        <f t="shared" si="3396"/>
        <v>0</v>
      </c>
    </row>
    <row r="203" spans="1:54" ht="15.75" customHeight="1" x14ac:dyDescent="0.2">
      <c r="A203" s="1">
        <f t="shared" ref="A203:A204" si="3397">A202</f>
        <v>0</v>
      </c>
      <c r="B203" s="313"/>
      <c r="C203" s="314"/>
      <c r="D203" s="314"/>
      <c r="E203" s="314"/>
      <c r="F203" s="31"/>
      <c r="G203" s="183"/>
      <c r="H203" s="123">
        <f t="shared" ref="H203" si="3398">IF($B199=$B193,H197+F203,$F203)</f>
        <v>0</v>
      </c>
      <c r="I203" s="165">
        <f t="shared" si="3337"/>
        <v>0</v>
      </c>
      <c r="J203" s="141">
        <f t="shared" ref="J203" si="3399">IF($H202=0,0,IF($B193=$B199,IF($H204&gt;0,$H204+J197,K199+J197),IF($H204&gt;0,$H204,K199)))</f>
        <v>0</v>
      </c>
      <c r="K203" s="7">
        <f t="shared" si="3382"/>
        <v>0</v>
      </c>
      <c r="L203" s="6"/>
      <c r="M203" s="6"/>
      <c r="N203" s="6"/>
      <c r="O203" s="6"/>
      <c r="P203" s="26"/>
      <c r="Q203" s="29"/>
      <c r="R203" s="23"/>
      <c r="S203" s="141">
        <f t="shared" ref="S203" si="3400">IF($H202=0,0,IF($B193=$B199,IF($H204&gt;0,$H204+S197,T199+S197),IF($H204&gt;0,$H204,T199)))</f>
        <v>0</v>
      </c>
      <c r="T203" s="7">
        <f t="shared" si="3385"/>
        <v>0</v>
      </c>
      <c r="U203" s="6"/>
      <c r="V203" s="6"/>
      <c r="W203" s="6"/>
      <c r="X203" s="6"/>
      <c r="Y203" s="26"/>
      <c r="Z203" s="29"/>
      <c r="AA203" s="23"/>
      <c r="AB203" s="141">
        <f t="shared" ref="AB203" si="3401">IF($H202=0,0,IF($B193=$B199,IF($H204&gt;0,$H204+AB197,AC199+AB197),IF($H204&gt;0,$H204,AC199)))</f>
        <v>0</v>
      </c>
      <c r="AC203" s="7">
        <f t="shared" si="3388"/>
        <v>0</v>
      </c>
      <c r="AD203" s="6"/>
      <c r="AE203" s="6"/>
      <c r="AF203" s="6"/>
      <c r="AG203" s="6"/>
      <c r="AH203" s="26"/>
      <c r="AI203" s="29"/>
      <c r="AJ203" s="23"/>
      <c r="AK203" s="141">
        <f t="shared" ref="AK203" si="3402">IF($H202=0,0,IF($B193=$B199,IF($H204&gt;0,$H204+AK197,AL199+AK197),IF($H204&gt;0,$H204,AL199)))</f>
        <v>0</v>
      </c>
      <c r="AL203" s="7">
        <f t="shared" si="3391"/>
        <v>0</v>
      </c>
      <c r="AM203" s="6"/>
      <c r="AN203" s="6"/>
      <c r="AO203" s="6"/>
      <c r="AP203" s="6"/>
      <c r="AQ203" s="26"/>
      <c r="AR203" s="29"/>
      <c r="AS203" s="23"/>
      <c r="AT203" s="141">
        <f t="shared" ref="AT203" si="3403">IF($H202=0,0,IF($B193=$B199,IF($H204&gt;0,$H204+AT197,AU199+AT197),IF($H204&gt;0,$H204,AU199)))</f>
        <v>0</v>
      </c>
      <c r="AU203" s="7">
        <f t="shared" si="3394"/>
        <v>0</v>
      </c>
      <c r="AV203" s="6"/>
      <c r="AW203" s="6"/>
      <c r="AX203" s="6"/>
      <c r="AY203" s="6"/>
      <c r="AZ203" s="26"/>
      <c r="BA203" s="29"/>
      <c r="BB203" s="23"/>
    </row>
    <row r="204" spans="1:54" ht="18.75" customHeight="1" thickBot="1" x14ac:dyDescent="0.25">
      <c r="A204" s="1">
        <f t="shared" si="3397"/>
        <v>0</v>
      </c>
      <c r="B204" s="323" t="str">
        <f>IF(B199="",Wydruk!$AE$6,IF(J200=0,Wydruk!$AE$7,IF(AND(G200&lt;G201,B199&lt;&gt;$B205),Wydruk!$AE$13,IF(AND($B199=$B193,$B199&lt;&gt;$B205),IF(OR(OR(J204&lt;4,J204&gt;5),OR(S204&lt;4,S204&gt;5),OR(AB204&lt;4,AB204&gt;5),OR(AK204&lt;4,AK204&gt;5),OR(AND(AT204&lt;4,AT204&gt;0),AT204&gt;5)),Wydruk!$AE$8,Wydruk!$AE$9),IF($B199=$B205,IF($F203&lt;&gt;0,Wydruk!$AE$12,Wydruk!$AE$10),IF(OR(OR(J200&lt;4,J200&gt;5),OR(S200&lt;4,S200&gt;5),OR(AB200&lt;4,AB200&gt;5),OR(AK200&lt;4,AK200&gt;5),OR(AND(AT200&lt;4,AT200&gt;0),AT200&gt;5)),Wydruk!$AE$8,Wydruk!$AE$11))))))</f>
        <v>Uzupełnij liczby godzin tygodniowego planu</v>
      </c>
      <c r="C204" s="324"/>
      <c r="D204" s="324"/>
      <c r="E204" s="324"/>
      <c r="F204" s="173">
        <f>listopad!F204</f>
        <v>0</v>
      </c>
      <c r="G204" s="184">
        <f>listopad!G204</f>
        <v>0</v>
      </c>
      <c r="H204" s="191">
        <f t="shared" ref="H204" si="3404">IF(OR($G204=0,$F204=0,$G204="",$F204=""),0,$G204/$F204)</f>
        <v>0</v>
      </c>
      <c r="I204" s="193"/>
      <c r="J204" s="176">
        <f t="shared" ref="J204" si="3405">IF($B193=$B199,IF(L199+L194&gt;0,1,0)+IF(M199+M194&gt;0,1,0)+IF(N199+N194&gt;0,1,0)+IF(O199+O194&gt;0,1,0)+IF(P199+P194&gt;0,1,0)+IF(Q199+Q194&gt;0,1,0)+IF(R199+R194&gt;0,1,0),J200)</f>
        <v>0</v>
      </c>
      <c r="K204" s="133">
        <f t="shared" ref="K204" si="3406">IF(OR($B199=$B205,J204=0,(K200-Q204+O204)&lt;=0),0,(K200-Q204+O204)/J204)</f>
        <v>0</v>
      </c>
      <c r="L204" s="137">
        <f t="shared" ref="L204" si="3407">IF(K204*(7-J201)&lt;=0,0,K204*(7-J201))</f>
        <v>0</v>
      </c>
      <c r="M204" s="311">
        <f t="shared" ref="M204" si="3408">ROUND(IF(OR(K201-K204*(7-J201)+P204&lt;0,$B199=$B205,K204&lt;=0,K201=0),0,IF(K201-K204*(7-J201)+P204&gt;Q204-O204+P204,Q204-O204+P204,K201-K204*(7-J201)+P204)),1)</f>
        <v>0</v>
      </c>
      <c r="N204" s="312"/>
      <c r="O204" s="139">
        <f t="shared" ref="O204" si="3409">IF(OR($B199=$B205,J200=0),0,IF($B199=$B193,J199,$F199))</f>
        <v>0</v>
      </c>
      <c r="P204" s="30">
        <f t="shared" ref="P204" si="3410">IF(OR($B199=$B205,J204=0),0,$G201-$G200)</f>
        <v>0</v>
      </c>
      <c r="Q204" s="134">
        <f t="shared" ref="Q204" si="3411">IF(OR($B199=$B205,J204=0),0,J203)</f>
        <v>0</v>
      </c>
      <c r="R204" s="138">
        <f t="shared" ref="R204" si="3412">IF($B199=$B205,0,K201)</f>
        <v>0</v>
      </c>
      <c r="S204" s="176">
        <f t="shared" ref="S204" si="3413">IF($B193=$B199,IF(U199+U194&gt;0,1,0)+IF(V199+V194&gt;0,1,0)+IF(W199+W194&gt;0,1,0)+IF(X199+X194&gt;0,1,0)+IF(Y199+Y194&gt;0,1,0)+IF(Z199+Z194&gt;0,1,0)+IF(AA199+AA194&gt;0,1,0),S200)</f>
        <v>0</v>
      </c>
      <c r="T204" s="133">
        <f t="shared" ref="T204" si="3414">IF(OR($B199=$B205,S204=0,(T200-Z204+X204)&lt;=0),0,(T200-Z204+X204)/S204)</f>
        <v>0</v>
      </c>
      <c r="U204" s="137">
        <f t="shared" ref="U204" si="3415">IF(T204*(7-S201)&lt;=0,0,T204*(7-S201))</f>
        <v>0</v>
      </c>
      <c r="V204" s="311">
        <f t="shared" ref="V204" si="3416">ROUND(IF(OR(T201-T204*(7-S201)+Y204&lt;0,$B199=$B205,T204&lt;=0,T201=0),0,IF(T201-T204*(7-S201)+Y204&gt;Z204-X204+Y204,Z204-X204+Y204,T201-T204*(7-S201)+Y204)),1)</f>
        <v>0</v>
      </c>
      <c r="W204" s="312"/>
      <c r="X204" s="139">
        <f t="shared" ref="X204" si="3417">IF(OR($B199=$B205,S200=0),0,IF($B199=$B193,S199,$F199))</f>
        <v>0</v>
      </c>
      <c r="Y204" s="30">
        <f t="shared" ref="Y204" si="3418">IF(OR($B199=$B205,S204=0),0,$G201-$G200)</f>
        <v>0</v>
      </c>
      <c r="Z204" s="134">
        <f t="shared" ref="Z204" si="3419">IF(OR($B199=$B205,S204=0),0,S203)</f>
        <v>0</v>
      </c>
      <c r="AA204" s="138">
        <f t="shared" ref="AA204" si="3420">IF($B199=$B205,0,T201)</f>
        <v>0</v>
      </c>
      <c r="AB204" s="176">
        <f t="shared" ref="AB204" si="3421">IF($B193=$B199,IF(AD199+AD194&gt;0,1,0)+IF(AE199+AE194&gt;0,1,0)+IF(AF199+AF194&gt;0,1,0)+IF(AG199+AG194&gt;0,1,0)+IF(AH199+AH194&gt;0,1,0)+IF(AI199+AI194&gt;0,1,0)+IF(AJ199+AJ194&gt;0,1,0),AB200)</f>
        <v>0</v>
      </c>
      <c r="AC204" s="133">
        <f t="shared" ref="AC204" si="3422">IF(OR($B199=$B205,AB204=0,(AC200-AI204+AG204)&lt;=0),0,(AC200-AI204+AG204)/AB204)</f>
        <v>0</v>
      </c>
      <c r="AD204" s="137">
        <f t="shared" ref="AD204" si="3423">IF(AC204*(7-AB201)&lt;=0,0,AC204*(7-AB201))</f>
        <v>0</v>
      </c>
      <c r="AE204" s="311">
        <f t="shared" ref="AE204" si="3424">ROUND(IF(OR(AC201-AC204*(7-AB201)+AH204&lt;0,$B199=$B205,AC204&lt;=0,AC201=0),0,IF(AC201-AC204*(7-AB201)+AH204&gt;AI204-AG204+AH204,AI204-AG204+AH204,AC201-AC204*(7-AB201)+AH204)),1)</f>
        <v>0</v>
      </c>
      <c r="AF204" s="312"/>
      <c r="AG204" s="139">
        <f t="shared" ref="AG204" si="3425">IF(OR($B199=$B205,AB200=0),0,IF($B199=$B193,AB199,$F199))</f>
        <v>0</v>
      </c>
      <c r="AH204" s="30">
        <f t="shared" ref="AH204" si="3426">IF(OR($B199=$B205,AB204=0),0,$G201-$G200)</f>
        <v>0</v>
      </c>
      <c r="AI204" s="134">
        <f t="shared" ref="AI204" si="3427">IF(OR($B199=$B205,AB204=0),0,AB203)</f>
        <v>0</v>
      </c>
      <c r="AJ204" s="138">
        <f t="shared" ref="AJ204" si="3428">IF($B199=$B205,0,AC201)</f>
        <v>0</v>
      </c>
      <c r="AK204" s="176">
        <f t="shared" ref="AK204" si="3429">IF($B193=$B199,IF(AM199+AM194&gt;0,1,0)+IF(AN199+AN194&gt;0,1,0)+IF(AO199+AO194&gt;0,1,0)+IF(AP199+AP194&gt;0,1,0)+IF(AQ199+AQ194&gt;0,1,0)+IF(AR199+AR194&gt;0,1,0)+IF(AS199+AS194&gt;0,1,0),AK200)</f>
        <v>0</v>
      </c>
      <c r="AL204" s="133">
        <f t="shared" ref="AL204" si="3430">IF(OR($B199=$B205,AK204=0,(AL200-AR204+AP204)&lt;=0),0,(AL200-AR204+AP204)/AK204)</f>
        <v>0</v>
      </c>
      <c r="AM204" s="137">
        <f t="shared" ref="AM204" si="3431">IF(AL204*(7-AK201)&lt;=0,0,AL204*(7-AK201))</f>
        <v>0</v>
      </c>
      <c r="AN204" s="311">
        <f t="shared" ref="AN204" si="3432">ROUND(IF(OR(AL201-AL204*(7-AK201)+AQ204&lt;0,$B199=$B205,AL204&lt;=0,AL201=0),0,IF(AL201-AL204*(7-AK201)+AQ204&gt;AR204-AP204+AQ204,AR204-AP204+AQ204,AL201-AL204*(7-AK201)+AQ204)),1)</f>
        <v>0</v>
      </c>
      <c r="AO204" s="312"/>
      <c r="AP204" s="139">
        <f t="shared" ref="AP204" si="3433">IF(OR($B199=$B205,AK200=0),0,IF($B199=$B193,AK199,$F199))</f>
        <v>0</v>
      </c>
      <c r="AQ204" s="30">
        <f t="shared" ref="AQ204" si="3434">IF(OR($B199=$B205,AK204=0),0,$G201-$G200)</f>
        <v>0</v>
      </c>
      <c r="AR204" s="134">
        <f t="shared" ref="AR204" si="3435">IF(OR($B199=$B205,AK204=0),0,AK203)</f>
        <v>0</v>
      </c>
      <c r="AS204" s="138">
        <f t="shared" ref="AS204" si="3436">IF($B199=$B205,0,AL201)</f>
        <v>0</v>
      </c>
      <c r="AT204" s="176">
        <f t="shared" ref="AT204" si="3437">IF($B193=$B199,IF(AV199+AV194&gt;0,1,0)+IF(AW199+AW194&gt;0,1,0)+IF(AX199+AX194&gt;0,1,0)+IF(AY199+AY194&gt;0,1,0)+IF(AZ199+AZ194&gt;0,1,0)+IF(BA199+BA194&gt;0,1,0)+IF(BB199+BB194&gt;0,1,0),AT200)</f>
        <v>0</v>
      </c>
      <c r="AU204" s="133">
        <f t="shared" ref="AU204" si="3438">IF(OR($B199=$B205,AT204=0,(AU200-BA204+AY204)&lt;=0),0,(AU200-BA204+AY204)/AT204)</f>
        <v>0</v>
      </c>
      <c r="AV204" s="137">
        <f t="shared" ref="AV204" si="3439">IF(AU204*(7-AT201)&lt;=0,0,AU204*(7-AT201))</f>
        <v>0</v>
      </c>
      <c r="AW204" s="311">
        <f t="shared" ref="AW204" si="3440">ROUND(IF(OR(AU201-AU204*(7-AT201)+AZ204&lt;0,$B199=$B205,AU204&lt;=0,AU201=0),0,IF(AU201-AU204*(7-AT201)+AZ204&gt;BA204-AY204+AZ204,BA204-AY204+AZ204,AU201-AU204*(7-AT201)+AZ204)),1)</f>
        <v>0</v>
      </c>
      <c r="AX204" s="312"/>
      <c r="AY204" s="139">
        <f t="shared" ref="AY204" si="3441">IF(OR($B199=$B205,AT200=0),0,IF($B199=$B193,AT199,$F199))</f>
        <v>0</v>
      </c>
      <c r="AZ204" s="30">
        <f t="shared" ref="AZ204" si="3442">IF(OR($B199=$B205,AT204=0),0,$G201-$G200)</f>
        <v>0</v>
      </c>
      <c r="BA204" s="134">
        <f t="shared" ref="BA204" si="3443">IF(OR($B199=$B205,AT204=0),0,AT203)</f>
        <v>0</v>
      </c>
      <c r="BB204" s="138">
        <f t="shared" ref="BB204" si="3444">IF($B199=$B205,0,AU201)</f>
        <v>0</v>
      </c>
    </row>
    <row r="205" spans="1:54" ht="15.75" x14ac:dyDescent="0.2">
      <c r="A205" s="1">
        <f t="shared" ref="A205" si="3445">IF(B205="","1. Niewypełnione",B205)</f>
        <v>0</v>
      </c>
      <c r="B205" s="320">
        <f>listopad!B205</f>
        <v>0</v>
      </c>
      <c r="C205" s="321">
        <f>listopad!C205</f>
        <v>0</v>
      </c>
      <c r="D205" s="321">
        <f>listopad!D205</f>
        <v>0</v>
      </c>
      <c r="E205" s="321">
        <f>listopad!E205</f>
        <v>0</v>
      </c>
      <c r="F205" s="177">
        <f>listopad!F205</f>
        <v>18</v>
      </c>
      <c r="G205" s="185">
        <f>listopad!G205</f>
        <v>18</v>
      </c>
      <c r="H205" s="177"/>
      <c r="I205" s="192">
        <f t="shared" ref="I205:I209" si="3446">K205+T205+AC205+AL205+AU205</f>
        <v>0</v>
      </c>
      <c r="J205" s="186">
        <f t="shared" ref="J205" si="3447">IF(OR($B205=$B211,J208=0),0,ROUND((K206+P210)/J208,0))</f>
        <v>0</v>
      </c>
      <c r="K205" s="51">
        <f t="shared" ref="K205:K206" si="3448">SUM(L205:R205)</f>
        <v>0</v>
      </c>
      <c r="L205" s="52">
        <f>listopad!L205</f>
        <v>0</v>
      </c>
      <c r="M205" s="52">
        <f>listopad!M205</f>
        <v>0</v>
      </c>
      <c r="N205" s="52">
        <f>listopad!N205</f>
        <v>0</v>
      </c>
      <c r="O205" s="52">
        <f>listopad!O205</f>
        <v>0</v>
      </c>
      <c r="P205" s="53">
        <f>listopad!P205</f>
        <v>0</v>
      </c>
      <c r="Q205" s="54">
        <f>listopad!Q205</f>
        <v>0</v>
      </c>
      <c r="R205" s="55">
        <f>listopad!R205</f>
        <v>0</v>
      </c>
      <c r="S205" s="188">
        <f t="shared" ref="S205" si="3449">IF(OR($B205=$B211,S208=0),0,ROUND((T206+Y210)/S208,0))</f>
        <v>0</v>
      </c>
      <c r="T205" s="51">
        <f t="shared" ref="T205:T206" si="3450">SUM(U205:AA205)</f>
        <v>0</v>
      </c>
      <c r="U205" s="52">
        <f>listopad!U205</f>
        <v>0</v>
      </c>
      <c r="V205" s="52">
        <f>listopad!V205</f>
        <v>0</v>
      </c>
      <c r="W205" s="52">
        <f>listopad!W205</f>
        <v>0</v>
      </c>
      <c r="X205" s="52">
        <f>listopad!X205</f>
        <v>0</v>
      </c>
      <c r="Y205" s="53">
        <f>listopad!Y205</f>
        <v>0</v>
      </c>
      <c r="Z205" s="54">
        <f>listopad!Z205</f>
        <v>0</v>
      </c>
      <c r="AA205" s="55">
        <f>listopad!AA205</f>
        <v>0</v>
      </c>
      <c r="AB205" s="188">
        <f t="shared" ref="AB205" si="3451">IF(OR($B205=$B211,AB208=0),0,ROUND((AC206+AH210)/AB208,0))</f>
        <v>0</v>
      </c>
      <c r="AC205" s="51">
        <f t="shared" ref="AC205:AC206" si="3452">SUM(AD205:AJ205)</f>
        <v>0</v>
      </c>
      <c r="AD205" s="52">
        <f>listopad!AD205</f>
        <v>0</v>
      </c>
      <c r="AE205" s="52">
        <f>listopad!AE205</f>
        <v>0</v>
      </c>
      <c r="AF205" s="52">
        <f>listopad!AF205</f>
        <v>0</v>
      </c>
      <c r="AG205" s="52">
        <f>listopad!AG205</f>
        <v>0</v>
      </c>
      <c r="AH205" s="53">
        <f>listopad!AH205</f>
        <v>0</v>
      </c>
      <c r="AI205" s="54">
        <f>listopad!AI205</f>
        <v>0</v>
      </c>
      <c r="AJ205" s="55">
        <f>listopad!AJ205</f>
        <v>0</v>
      </c>
      <c r="AK205" s="188">
        <f t="shared" ref="AK205" si="3453">IF(OR($B205=$B211,AK208=0),0,ROUND((AL206+AQ210)/AK208,0))</f>
        <v>0</v>
      </c>
      <c r="AL205" s="51">
        <f t="shared" ref="AL205:AL206" si="3454">SUM(AM205:AS205)</f>
        <v>0</v>
      </c>
      <c r="AM205" s="52">
        <f>listopad!AM205</f>
        <v>0</v>
      </c>
      <c r="AN205" s="52">
        <f>listopad!AN205</f>
        <v>0</v>
      </c>
      <c r="AO205" s="52">
        <f>listopad!AO205</f>
        <v>0</v>
      </c>
      <c r="AP205" s="52">
        <f>listopad!AP205</f>
        <v>0</v>
      </c>
      <c r="AQ205" s="53">
        <f>listopad!AQ205</f>
        <v>0</v>
      </c>
      <c r="AR205" s="54">
        <f>listopad!AR205</f>
        <v>0</v>
      </c>
      <c r="AS205" s="55">
        <f>listopad!AS205</f>
        <v>0</v>
      </c>
      <c r="AT205" s="188">
        <f t="shared" ref="AT205" si="3455">IF(OR($B205=$B211,AT208=0),0,ROUND((AU206+AZ210)/AT208,0))</f>
        <v>0</v>
      </c>
      <c r="AU205" s="51">
        <f t="shared" ref="AU205:AU206" si="3456">SUM(AV205:BB205)</f>
        <v>0</v>
      </c>
      <c r="AV205" s="52">
        <f t="shared" ref="AV205" si="3457">IF(SUM($AM$9:$AS$9)=SUM($AV$9:$BB$9),AM205,IF(AND(SUM($AV$9:$BB$9)&gt;42,SUM($AV$9:$BB$9)&lt;49),AM205,0))</f>
        <v>0</v>
      </c>
      <c r="AW205" s="52">
        <f t="shared" ref="AW205" si="3458">IF(SUM($AM$9:$AS$9)=SUM($AV$9:$BB$9),AN205,IF(AND(SUM($AV$9:$BB$9)&gt;42,SUM($AV$9:$BB$9)&lt;49),AN205,0))</f>
        <v>0</v>
      </c>
      <c r="AX205" s="52">
        <f t="shared" ref="AX205" si="3459">IF(SUM($AM$9:$AS$9)=SUM($AV$9:$BB$9),AO205,IF(AND(SUM($AV$9:$BB$9)&gt;42,SUM($AV$9:$BB$9)&lt;49),AO205,0))</f>
        <v>0</v>
      </c>
      <c r="AY205" s="52">
        <f t="shared" ref="AY205" si="3460">IF(SUM($AM$9:$AS$9)=SUM($AV$9:$BB$9),AP205,IF(AND(SUM($AV$9:$BB$9)&gt;42,SUM($AV$9:$BB$9)&lt;49),AP205,0))</f>
        <v>0</v>
      </c>
      <c r="AZ205" s="53">
        <f t="shared" ref="AZ205" si="3461">IF(SUM($AM$9:$AS$9)=SUM($AV$9:$BB$9),AQ205,IF(AND(SUM($AV$9:$BB$9)&gt;42,SUM($AV$9:$BB$9)&lt;49),AQ205,0))</f>
        <v>0</v>
      </c>
      <c r="BA205" s="54">
        <f t="shared" ref="BA205" si="3462">IF(SUM($AM$9:$AS$9)=SUM($AV$9:$BB$9),AR205,IF(AND(SUM($AV$9:$BB$9)&gt;42,SUM($AV$9:$BB$9)&lt;49),AR205,0))</f>
        <v>0</v>
      </c>
      <c r="BB205" s="55">
        <f t="shared" ref="BB205" si="3463">IF(SUM($AM$9:$AS$9)=SUM($AV$9:$BB$9),AS205,IF(AND(SUM($AV$9:$BB$9)&gt;42,SUM($AV$9:$BB$9)&lt;49),AS205,0))</f>
        <v>0</v>
      </c>
    </row>
    <row r="206" spans="1:54" ht="12.75" hidden="1" customHeight="1" x14ac:dyDescent="0.2">
      <c r="B206" s="93"/>
      <c r="C206" s="94"/>
      <c r="D206" s="95"/>
      <c r="E206" s="115"/>
      <c r="F206" s="140" t="b">
        <f t="shared" ref="F206" si="3464">IF($B199=$B205,OR(F200,G205&lt;F205),G205&lt;F205)</f>
        <v>0</v>
      </c>
      <c r="G206" s="189">
        <f t="shared" ref="G206" si="3465">IF(AND($B199=$B205,$B199&lt;&gt;"",$B199&lt;&gt;0),G205+G200,G205)</f>
        <v>18</v>
      </c>
      <c r="H206" s="120"/>
      <c r="I206" s="165">
        <f t="shared" si="3446"/>
        <v>0</v>
      </c>
      <c r="J206" s="194">
        <f t="shared" ref="J206" si="3466">7-COUNTIF(L205:R205,0)-COUNTIF(L205:R205,"")</f>
        <v>0</v>
      </c>
      <c r="K206" s="22">
        <f t="shared" si="3448"/>
        <v>0</v>
      </c>
      <c r="L206" s="35">
        <f t="shared" ref="L206:R206" si="3467">IF($B199=$B205,L205+L200,L205)</f>
        <v>0</v>
      </c>
      <c r="M206" s="35">
        <f t="shared" si="3467"/>
        <v>0</v>
      </c>
      <c r="N206" s="35">
        <f t="shared" si="3467"/>
        <v>0</v>
      </c>
      <c r="O206" s="35">
        <f t="shared" si="3467"/>
        <v>0</v>
      </c>
      <c r="P206" s="36">
        <f t="shared" si="3467"/>
        <v>0</v>
      </c>
      <c r="Q206" s="37">
        <f t="shared" si="3467"/>
        <v>0</v>
      </c>
      <c r="R206" s="38">
        <f t="shared" si="3467"/>
        <v>0</v>
      </c>
      <c r="S206" s="194">
        <f t="shared" ref="S206" si="3468">7-COUNTIF(U205:AA205,0)-COUNTIF(U205:AA205,"")</f>
        <v>0</v>
      </c>
      <c r="T206" s="22">
        <f t="shared" si="3450"/>
        <v>0</v>
      </c>
      <c r="U206" s="35">
        <f t="shared" ref="U206:AA206" si="3469">IF($B199=$B205,U205+U200,U205)</f>
        <v>0</v>
      </c>
      <c r="V206" s="35">
        <f t="shared" si="3469"/>
        <v>0</v>
      </c>
      <c r="W206" s="35">
        <f t="shared" si="3469"/>
        <v>0</v>
      </c>
      <c r="X206" s="35">
        <f t="shared" si="3469"/>
        <v>0</v>
      </c>
      <c r="Y206" s="36">
        <f t="shared" si="3469"/>
        <v>0</v>
      </c>
      <c r="Z206" s="37">
        <f t="shared" si="3469"/>
        <v>0</v>
      </c>
      <c r="AA206" s="38">
        <f t="shared" si="3469"/>
        <v>0</v>
      </c>
      <c r="AB206" s="194">
        <f t="shared" ref="AB206" si="3470">7-COUNTIF(AD205:AJ205,0)-COUNTIF(AD205:AJ205,"")</f>
        <v>0</v>
      </c>
      <c r="AC206" s="22">
        <f t="shared" si="3452"/>
        <v>0</v>
      </c>
      <c r="AD206" s="35">
        <f t="shared" ref="AD206:AJ206" si="3471">IF($B199=$B205,AD205+AD200,AD205)</f>
        <v>0</v>
      </c>
      <c r="AE206" s="35">
        <f t="shared" si="3471"/>
        <v>0</v>
      </c>
      <c r="AF206" s="35">
        <f t="shared" si="3471"/>
        <v>0</v>
      </c>
      <c r="AG206" s="35">
        <f t="shared" si="3471"/>
        <v>0</v>
      </c>
      <c r="AH206" s="36">
        <f t="shared" si="3471"/>
        <v>0</v>
      </c>
      <c r="AI206" s="37">
        <f t="shared" si="3471"/>
        <v>0</v>
      </c>
      <c r="AJ206" s="38">
        <f t="shared" si="3471"/>
        <v>0</v>
      </c>
      <c r="AK206" s="194">
        <f t="shared" ref="AK206" si="3472">7-COUNTIF(AM205:AS205,0)-COUNTIF(AM205:AS205,"")</f>
        <v>0</v>
      </c>
      <c r="AL206" s="22">
        <f t="shared" si="3454"/>
        <v>0</v>
      </c>
      <c r="AM206" s="35">
        <f t="shared" ref="AM206:AS206" si="3473">IF($B199=$B205,AM205+AM200,AM205)</f>
        <v>0</v>
      </c>
      <c r="AN206" s="35">
        <f t="shared" si="3473"/>
        <v>0</v>
      </c>
      <c r="AO206" s="35">
        <f t="shared" si="3473"/>
        <v>0</v>
      </c>
      <c r="AP206" s="35">
        <f t="shared" si="3473"/>
        <v>0</v>
      </c>
      <c r="AQ206" s="36">
        <f t="shared" si="3473"/>
        <v>0</v>
      </c>
      <c r="AR206" s="37">
        <f t="shared" si="3473"/>
        <v>0</v>
      </c>
      <c r="AS206" s="38">
        <f t="shared" si="3473"/>
        <v>0</v>
      </c>
      <c r="AT206" s="194">
        <f t="shared" ref="AT206" si="3474">7-COUNTIF(AV205:BB205,0)-COUNTIF(AV205:BB205,"")</f>
        <v>0</v>
      </c>
      <c r="AU206" s="22">
        <f t="shared" si="3456"/>
        <v>0</v>
      </c>
      <c r="AV206" s="35">
        <f t="shared" ref="AV206:BB206" si="3475">IF($B199=$B205,AV205+AV200,AV205)</f>
        <v>0</v>
      </c>
      <c r="AW206" s="35">
        <f t="shared" si="3475"/>
        <v>0</v>
      </c>
      <c r="AX206" s="35">
        <f t="shared" si="3475"/>
        <v>0</v>
      </c>
      <c r="AY206" s="35">
        <f t="shared" si="3475"/>
        <v>0</v>
      </c>
      <c r="AZ206" s="36">
        <f t="shared" si="3475"/>
        <v>0</v>
      </c>
      <c r="BA206" s="37">
        <f t="shared" si="3475"/>
        <v>0</v>
      </c>
      <c r="BB206" s="38">
        <f t="shared" si="3475"/>
        <v>0</v>
      </c>
    </row>
    <row r="207" spans="1:54" ht="15" hidden="1" customHeight="1" x14ac:dyDescent="0.2">
      <c r="B207" s="116"/>
      <c r="C207" s="117"/>
      <c r="D207" s="118"/>
      <c r="E207" s="119"/>
      <c r="F207" s="92"/>
      <c r="G207" s="190">
        <f t="shared" ref="G207" si="3476">IF(AND($B199=$B205,$B199&lt;&gt;"",$B199&lt;&gt;0),F205+G201,F205)</f>
        <v>18</v>
      </c>
      <c r="H207" s="121"/>
      <c r="I207" s="165">
        <f t="shared" si="3446"/>
        <v>0</v>
      </c>
      <c r="J207" s="195">
        <f t="shared" ref="J207" si="3477">IF($B205=$B199,COUNTIF(L207:R207,0),COUNTIF(L208:R208,0)+COUNTIF(L208:R208,""))</f>
        <v>7</v>
      </c>
      <c r="K207" s="39">
        <f t="shared" ref="K207:R207" si="3478">IF($B199=$B205,K208+K201,K208)</f>
        <v>0</v>
      </c>
      <c r="L207" s="40">
        <f t="shared" si="3478"/>
        <v>0</v>
      </c>
      <c r="M207" s="40">
        <f t="shared" si="3478"/>
        <v>0</v>
      </c>
      <c r="N207" s="40">
        <f t="shared" si="3478"/>
        <v>0</v>
      </c>
      <c r="O207" s="40">
        <f t="shared" si="3478"/>
        <v>0</v>
      </c>
      <c r="P207" s="41">
        <f t="shared" si="3478"/>
        <v>0</v>
      </c>
      <c r="Q207" s="42">
        <f t="shared" si="3478"/>
        <v>0</v>
      </c>
      <c r="R207" s="43">
        <f t="shared" si="3478"/>
        <v>0</v>
      </c>
      <c r="S207" s="195">
        <f t="shared" ref="S207" si="3479">IF($B205=$B199,COUNTIF(U207:AA207,0),COUNTIF(U208:AA208,0)+COUNTIF(U208:AA208,""))</f>
        <v>7</v>
      </c>
      <c r="T207" s="39">
        <f t="shared" ref="T207:AA207" si="3480">IF($B199=$B205,T208+T201,T208)</f>
        <v>0</v>
      </c>
      <c r="U207" s="40">
        <f t="shared" si="3480"/>
        <v>0</v>
      </c>
      <c r="V207" s="40">
        <f t="shared" si="3480"/>
        <v>0</v>
      </c>
      <c r="W207" s="40">
        <f t="shared" si="3480"/>
        <v>0</v>
      </c>
      <c r="X207" s="40">
        <f t="shared" si="3480"/>
        <v>0</v>
      </c>
      <c r="Y207" s="41">
        <f t="shared" si="3480"/>
        <v>0</v>
      </c>
      <c r="Z207" s="42">
        <f t="shared" si="3480"/>
        <v>0</v>
      </c>
      <c r="AA207" s="43">
        <f t="shared" si="3480"/>
        <v>0</v>
      </c>
      <c r="AB207" s="195">
        <f t="shared" ref="AB207" si="3481">IF($B205=$B199,COUNTIF(AD207:AJ207,0),COUNTIF(AD208:AJ208,0)+COUNTIF(AD208:AJ208,""))</f>
        <v>7</v>
      </c>
      <c r="AC207" s="39">
        <f t="shared" ref="AC207:AJ207" si="3482">IF($B199=$B205,AC208+AC201,AC208)</f>
        <v>0</v>
      </c>
      <c r="AD207" s="40">
        <f t="shared" si="3482"/>
        <v>0</v>
      </c>
      <c r="AE207" s="40">
        <f t="shared" si="3482"/>
        <v>0</v>
      </c>
      <c r="AF207" s="40">
        <f t="shared" si="3482"/>
        <v>0</v>
      </c>
      <c r="AG207" s="40">
        <f t="shared" si="3482"/>
        <v>0</v>
      </c>
      <c r="AH207" s="41">
        <f t="shared" si="3482"/>
        <v>0</v>
      </c>
      <c r="AI207" s="42">
        <f t="shared" si="3482"/>
        <v>0</v>
      </c>
      <c r="AJ207" s="43">
        <f t="shared" si="3482"/>
        <v>0</v>
      </c>
      <c r="AK207" s="195">
        <f t="shared" ref="AK207" si="3483">IF($B205=$B199,COUNTIF(AM207:AS207,0),COUNTIF(AM208:AS208,0)+COUNTIF(AM208:AS208,""))</f>
        <v>7</v>
      </c>
      <c r="AL207" s="39">
        <f t="shared" ref="AL207:AS207" si="3484">IF($B199=$B205,AL208+AL201,AL208)</f>
        <v>0</v>
      </c>
      <c r="AM207" s="40">
        <f t="shared" si="3484"/>
        <v>0</v>
      </c>
      <c r="AN207" s="40">
        <f t="shared" si="3484"/>
        <v>0</v>
      </c>
      <c r="AO207" s="40">
        <f t="shared" si="3484"/>
        <v>0</v>
      </c>
      <c r="AP207" s="40">
        <f t="shared" si="3484"/>
        <v>0</v>
      </c>
      <c r="AQ207" s="41">
        <f t="shared" si="3484"/>
        <v>0</v>
      </c>
      <c r="AR207" s="42">
        <f t="shared" si="3484"/>
        <v>0</v>
      </c>
      <c r="AS207" s="43">
        <f t="shared" si="3484"/>
        <v>0</v>
      </c>
      <c r="AT207" s="195">
        <f t="shared" ref="AT207" si="3485">IF($B205=$B199,COUNTIF(AV207:BB207,0),COUNTIF(AV208:BB208,0)+COUNTIF(AV208:BB208,""))</f>
        <v>7</v>
      </c>
      <c r="AU207" s="39">
        <f t="shared" ref="AU207:BB207" si="3486">IF($B199=$B205,AU208+AU201,AU208)</f>
        <v>0</v>
      </c>
      <c r="AV207" s="40">
        <f t="shared" si="3486"/>
        <v>0</v>
      </c>
      <c r="AW207" s="40">
        <f t="shared" si="3486"/>
        <v>0</v>
      </c>
      <c r="AX207" s="40">
        <f t="shared" si="3486"/>
        <v>0</v>
      </c>
      <c r="AY207" s="40">
        <f t="shared" si="3486"/>
        <v>0</v>
      </c>
      <c r="AZ207" s="41">
        <f t="shared" si="3486"/>
        <v>0</v>
      </c>
      <c r="BA207" s="42">
        <f t="shared" si="3486"/>
        <v>0</v>
      </c>
      <c r="BB207" s="43">
        <f t="shared" si="3486"/>
        <v>0</v>
      </c>
    </row>
    <row r="208" spans="1:54" ht="15.75" customHeight="1" x14ac:dyDescent="0.2">
      <c r="A208" s="1">
        <f t="shared" ref="A208" si="3487">A205</f>
        <v>0</v>
      </c>
      <c r="B208" s="313">
        <f t="shared" ref="B208" si="3488">B202+1</f>
        <v>32</v>
      </c>
      <c r="C208" s="314"/>
      <c r="D208" s="314"/>
      <c r="E208" s="314"/>
      <c r="F208" s="31"/>
      <c r="G208" s="183"/>
      <c r="H208" s="122">
        <f t="shared" ref="H208" si="3489">5-COUNTIF(AU205,0)-COUNTIF(AL205,0)-COUNTIF(AC205,0)-COUNTIF(T205,0)-COUNTIF(K205,0)</f>
        <v>0</v>
      </c>
      <c r="I208" s="165">
        <f t="shared" si="3446"/>
        <v>0</v>
      </c>
      <c r="J208" s="187">
        <f t="shared" ref="J208" si="3490">IF($B205=$B199,J202+IF($F205&lt;&gt;$G205,(K205+$G207-$G206)/$F205,K205/$F205),IF($F205&lt;&gt;G205,(K205+$G207-$G206)/$F205,K205/$F205))</f>
        <v>0</v>
      </c>
      <c r="K208" s="7">
        <f t="shared" ref="K208:K209" si="3491">SUM(L208:R208)</f>
        <v>0</v>
      </c>
      <c r="L208" s="26">
        <f t="shared" ref="L208:R208" si="3492">L205</f>
        <v>0</v>
      </c>
      <c r="M208" s="26">
        <f t="shared" si="3492"/>
        <v>0</v>
      </c>
      <c r="N208" s="26">
        <f t="shared" si="3492"/>
        <v>0</v>
      </c>
      <c r="O208" s="26">
        <f t="shared" si="3492"/>
        <v>0</v>
      </c>
      <c r="P208" s="26">
        <f t="shared" si="3492"/>
        <v>0</v>
      </c>
      <c r="Q208" s="29">
        <f t="shared" si="3492"/>
        <v>0</v>
      </c>
      <c r="R208" s="23">
        <f t="shared" si="3492"/>
        <v>0</v>
      </c>
      <c r="S208" s="187">
        <f t="shared" ref="S208" si="3493">IF($B205=$B199,S202+IF($F205&lt;&gt;$G205,(T205+$G207-$G206)/$F205,T205/$F205),IF($F205&lt;&gt;P205,(T205+$G207-$G206)/$F205,T205/$F205))</f>
        <v>0</v>
      </c>
      <c r="T208" s="7">
        <f t="shared" ref="T208:T209" si="3494">SUM(U208:AA208)</f>
        <v>0</v>
      </c>
      <c r="U208" s="26">
        <f t="shared" ref="U208:AA208" si="3495">U205</f>
        <v>0</v>
      </c>
      <c r="V208" s="26">
        <f t="shared" si="3495"/>
        <v>0</v>
      </c>
      <c r="W208" s="26">
        <f t="shared" si="3495"/>
        <v>0</v>
      </c>
      <c r="X208" s="26">
        <f t="shared" si="3495"/>
        <v>0</v>
      </c>
      <c r="Y208" s="113">
        <f t="shared" si="3495"/>
        <v>0</v>
      </c>
      <c r="Z208" s="29">
        <f t="shared" si="3495"/>
        <v>0</v>
      </c>
      <c r="AA208" s="23">
        <f t="shared" si="3495"/>
        <v>0</v>
      </c>
      <c r="AB208" s="187">
        <f t="shared" ref="AB208" si="3496">IF($B205=$B199,AB202+IF($F205&lt;&gt;$G205,(AC205+$G207-$G206)/$F205,AC205/$F205),IF($F205&lt;&gt;Y205,(AC205+$G207-$G206)/$F205,AC205/$F205))</f>
        <v>0</v>
      </c>
      <c r="AC208" s="7">
        <f t="shared" ref="AC208:AC209" si="3497">SUM(AD208:AJ208)</f>
        <v>0</v>
      </c>
      <c r="AD208" s="26">
        <f t="shared" ref="AD208:AJ208" si="3498">AD205</f>
        <v>0</v>
      </c>
      <c r="AE208" s="26">
        <f t="shared" si="3498"/>
        <v>0</v>
      </c>
      <c r="AF208" s="26">
        <f t="shared" si="3498"/>
        <v>0</v>
      </c>
      <c r="AG208" s="26">
        <f t="shared" si="3498"/>
        <v>0</v>
      </c>
      <c r="AH208" s="113">
        <f t="shared" si="3498"/>
        <v>0</v>
      </c>
      <c r="AI208" s="29">
        <f t="shared" si="3498"/>
        <v>0</v>
      </c>
      <c r="AJ208" s="23">
        <f t="shared" si="3498"/>
        <v>0</v>
      </c>
      <c r="AK208" s="187">
        <f t="shared" ref="AK208" si="3499">IF($B205=$B199,AK202+IF($F205&lt;&gt;$G205,(AL205+$G207-$G206)/$F205,AL205/$F205),IF($F205&lt;&gt;AH205,(AL205+$G207-$G206)/$F205,AL205/$F205))</f>
        <v>0</v>
      </c>
      <c r="AL208" s="7">
        <f t="shared" ref="AL208:AL209" si="3500">SUM(AM208:AS208)</f>
        <v>0</v>
      </c>
      <c r="AM208" s="26">
        <f t="shared" ref="AM208:AS208" si="3501">AM205</f>
        <v>0</v>
      </c>
      <c r="AN208" s="26">
        <f t="shared" si="3501"/>
        <v>0</v>
      </c>
      <c r="AO208" s="26">
        <f t="shared" si="3501"/>
        <v>0</v>
      </c>
      <c r="AP208" s="26">
        <f t="shared" si="3501"/>
        <v>0</v>
      </c>
      <c r="AQ208" s="113">
        <f t="shared" si="3501"/>
        <v>0</v>
      </c>
      <c r="AR208" s="29">
        <f t="shared" si="3501"/>
        <v>0</v>
      </c>
      <c r="AS208" s="23">
        <f t="shared" si="3501"/>
        <v>0</v>
      </c>
      <c r="AT208" s="187">
        <f t="shared" ref="AT208" si="3502">IF($B205=$B199,AT202+IF($F205&lt;&gt;$G205,(AU205+$G207-$G206)/$F205,AU205/$F205),IF($F205&lt;&gt;AQ205,(AU205+$G207-$G206)/$F205,AU205/$F205))</f>
        <v>0</v>
      </c>
      <c r="AU208" s="7">
        <f t="shared" ref="AU208:AU209" si="3503">SUM(AV208:BB208)</f>
        <v>0</v>
      </c>
      <c r="AV208" s="6">
        <f t="shared" ref="AV208" si="3504">IF(SUM($AM$9:$AS$9)=SUM($AV$9:$BB$9),AV205,IF(AND(SUM($AV$9:$BB$9)&gt;42,SUM($AV$9:$BB$9)&lt;49),AV205,0))</f>
        <v>0</v>
      </c>
      <c r="AW208" s="6">
        <f t="shared" ref="AW208:BB208" si="3505">IF(SUM($AM$9:$AS$9)=SUM($AV$9:$BB$9),AW205,IF(AND(SUM($AV$9:$BB$9)&gt;42,SUM($AV$9:$BB$9)&lt;49),AW205,0))</f>
        <v>0</v>
      </c>
      <c r="AX208" s="6">
        <f t="shared" si="3505"/>
        <v>0</v>
      </c>
      <c r="AY208" s="6">
        <f t="shared" si="3505"/>
        <v>0</v>
      </c>
      <c r="AZ208" s="26">
        <f t="shared" si="3505"/>
        <v>0</v>
      </c>
      <c r="BA208" s="29">
        <f t="shared" si="3505"/>
        <v>0</v>
      </c>
      <c r="BB208" s="23">
        <f t="shared" si="3505"/>
        <v>0</v>
      </c>
    </row>
    <row r="209" spans="1:54" ht="15.75" customHeight="1" x14ac:dyDescent="0.2">
      <c r="A209" s="1">
        <f t="shared" ref="A209:A210" si="3506">A208</f>
        <v>0</v>
      </c>
      <c r="B209" s="313"/>
      <c r="C209" s="314"/>
      <c r="D209" s="314"/>
      <c r="E209" s="314"/>
      <c r="F209" s="31"/>
      <c r="G209" s="183"/>
      <c r="H209" s="123">
        <f t="shared" ref="H209" si="3507">IF($B205=$B199,H203+F209,$F209)</f>
        <v>0</v>
      </c>
      <c r="I209" s="165">
        <f t="shared" si="3446"/>
        <v>0</v>
      </c>
      <c r="J209" s="141">
        <f t="shared" ref="J209" si="3508">IF($H208=0,0,IF($B199=$B205,IF($H210&gt;0,$H210+J203,K205+J203),IF($H210&gt;0,$H210,K205)))</f>
        <v>0</v>
      </c>
      <c r="K209" s="7">
        <f t="shared" si="3491"/>
        <v>0</v>
      </c>
      <c r="L209" s="6"/>
      <c r="M209" s="6"/>
      <c r="N209" s="6"/>
      <c r="O209" s="6"/>
      <c r="P209" s="26"/>
      <c r="Q209" s="29"/>
      <c r="R209" s="23"/>
      <c r="S209" s="141">
        <f t="shared" ref="S209" si="3509">IF($H208=0,0,IF($B199=$B205,IF($H210&gt;0,$H210+S203,T205+S203),IF($H210&gt;0,$H210,T205)))</f>
        <v>0</v>
      </c>
      <c r="T209" s="7">
        <f t="shared" si="3494"/>
        <v>0</v>
      </c>
      <c r="U209" s="6"/>
      <c r="V209" s="6"/>
      <c r="W209" s="6"/>
      <c r="X209" s="6"/>
      <c r="Y209" s="26"/>
      <c r="Z209" s="29"/>
      <c r="AA209" s="23"/>
      <c r="AB209" s="141">
        <f t="shared" ref="AB209" si="3510">IF($H208=0,0,IF($B199=$B205,IF($H210&gt;0,$H210+AB203,AC205+AB203),IF($H210&gt;0,$H210,AC205)))</f>
        <v>0</v>
      </c>
      <c r="AC209" s="7">
        <f t="shared" si="3497"/>
        <v>0</v>
      </c>
      <c r="AD209" s="6"/>
      <c r="AE209" s="6"/>
      <c r="AF209" s="6"/>
      <c r="AG209" s="6"/>
      <c r="AH209" s="26"/>
      <c r="AI209" s="29"/>
      <c r="AJ209" s="23"/>
      <c r="AK209" s="141">
        <f t="shared" ref="AK209" si="3511">IF($H208=0,0,IF($B199=$B205,IF($H210&gt;0,$H210+AK203,AL205+AK203),IF($H210&gt;0,$H210,AL205)))</f>
        <v>0</v>
      </c>
      <c r="AL209" s="7">
        <f t="shared" si="3500"/>
        <v>0</v>
      </c>
      <c r="AM209" s="6"/>
      <c r="AN209" s="6"/>
      <c r="AO209" s="6"/>
      <c r="AP209" s="6"/>
      <c r="AQ209" s="26"/>
      <c r="AR209" s="29"/>
      <c r="AS209" s="23"/>
      <c r="AT209" s="141">
        <f t="shared" ref="AT209" si="3512">IF($H208=0,0,IF($B199=$B205,IF($H210&gt;0,$H210+AT203,AU205+AT203),IF($H210&gt;0,$H210,AU205)))</f>
        <v>0</v>
      </c>
      <c r="AU209" s="7">
        <f t="shared" si="3503"/>
        <v>0</v>
      </c>
      <c r="AV209" s="6"/>
      <c r="AW209" s="6"/>
      <c r="AX209" s="6"/>
      <c r="AY209" s="6"/>
      <c r="AZ209" s="26"/>
      <c r="BA209" s="29"/>
      <c r="BB209" s="23"/>
    </row>
    <row r="210" spans="1:54" ht="18.75" customHeight="1" thickBot="1" x14ac:dyDescent="0.25">
      <c r="A210" s="1">
        <f t="shared" si="3506"/>
        <v>0</v>
      </c>
      <c r="B210" s="323" t="str">
        <f>IF(B205="",Wydruk!$AE$6,IF(J206=0,Wydruk!$AE$7,IF(AND(G206&lt;G207,B205&lt;&gt;$B211),Wydruk!$AE$13,IF(AND($B205=$B199,$B205&lt;&gt;$B211),IF(OR(OR(J210&lt;4,J210&gt;5),OR(S210&lt;4,S210&gt;5),OR(AB210&lt;4,AB210&gt;5),OR(AK210&lt;4,AK210&gt;5),OR(AND(AT210&lt;4,AT210&gt;0),AT210&gt;5)),Wydruk!$AE$8,Wydruk!$AE$9),IF($B205=$B211,IF($F209&lt;&gt;0,Wydruk!$AE$12,Wydruk!$AE$10),IF(OR(OR(J206&lt;4,J206&gt;5),OR(S206&lt;4,S206&gt;5),OR(AB206&lt;4,AB206&gt;5),OR(AK206&lt;4,AK206&gt;5),OR(AND(AT206&lt;4,AT206&gt;0),AT206&gt;5)),Wydruk!$AE$8,Wydruk!$AE$11))))))</f>
        <v>Uzupełnij liczby godzin tygodniowego planu</v>
      </c>
      <c r="C210" s="324"/>
      <c r="D210" s="324"/>
      <c r="E210" s="324"/>
      <c r="F210" s="173">
        <f>listopad!F210</f>
        <v>0</v>
      </c>
      <c r="G210" s="184">
        <f>listopad!G210</f>
        <v>0</v>
      </c>
      <c r="H210" s="191">
        <f t="shared" ref="H210" si="3513">IF(OR($G210=0,$F210=0,$G210="",$F210=""),0,$G210/$F210)</f>
        <v>0</v>
      </c>
      <c r="I210" s="193"/>
      <c r="J210" s="176">
        <f t="shared" ref="J210" si="3514">IF($B199=$B205,IF(L205+L200&gt;0,1,0)+IF(M205+M200&gt;0,1,0)+IF(N205+N200&gt;0,1,0)+IF(O205+O200&gt;0,1,0)+IF(P205+P200&gt;0,1,0)+IF(Q205+Q200&gt;0,1,0)+IF(R205+R200&gt;0,1,0),J206)</f>
        <v>0</v>
      </c>
      <c r="K210" s="133">
        <f t="shared" ref="K210" si="3515">IF(OR($B205=$B211,J210=0,(K206-Q210+O210)&lt;=0),0,(K206-Q210+O210)/J210)</f>
        <v>0</v>
      </c>
      <c r="L210" s="137">
        <f t="shared" ref="L210" si="3516">IF(K210*(7-J207)&lt;=0,0,K210*(7-J207))</f>
        <v>0</v>
      </c>
      <c r="M210" s="311">
        <f t="shared" ref="M210" si="3517">ROUND(IF(OR(K207-K210*(7-J207)+P210&lt;0,$B205=$B211,K210&lt;=0,K207=0),0,IF(K207-K210*(7-J207)+P210&gt;Q210-O210+P210,Q210-O210+P210,K207-K210*(7-J207)+P210)),1)</f>
        <v>0</v>
      </c>
      <c r="N210" s="312"/>
      <c r="O210" s="139">
        <f t="shared" ref="O210" si="3518">IF(OR($B205=$B211,J206=0),0,IF($B205=$B199,J205,$F205))</f>
        <v>0</v>
      </c>
      <c r="P210" s="30">
        <f t="shared" ref="P210" si="3519">IF(OR($B205=$B211,J210=0),0,$G207-$G206)</f>
        <v>0</v>
      </c>
      <c r="Q210" s="134">
        <f t="shared" ref="Q210" si="3520">IF(OR($B205=$B211,J210=0),0,J209)</f>
        <v>0</v>
      </c>
      <c r="R210" s="138">
        <f t="shared" ref="R210" si="3521">IF($B205=$B211,0,K207)</f>
        <v>0</v>
      </c>
      <c r="S210" s="176">
        <f t="shared" ref="S210" si="3522">IF($B199=$B205,IF(U205+U200&gt;0,1,0)+IF(V205+V200&gt;0,1,0)+IF(W205+W200&gt;0,1,0)+IF(X205+X200&gt;0,1,0)+IF(Y205+Y200&gt;0,1,0)+IF(Z205+Z200&gt;0,1,0)+IF(AA205+AA200&gt;0,1,0),S206)</f>
        <v>0</v>
      </c>
      <c r="T210" s="133">
        <f t="shared" ref="T210" si="3523">IF(OR($B205=$B211,S210=0,(T206-Z210+X210)&lt;=0),0,(T206-Z210+X210)/S210)</f>
        <v>0</v>
      </c>
      <c r="U210" s="137">
        <f t="shared" ref="U210" si="3524">IF(T210*(7-S207)&lt;=0,0,T210*(7-S207))</f>
        <v>0</v>
      </c>
      <c r="V210" s="311">
        <f t="shared" ref="V210" si="3525">ROUND(IF(OR(T207-T210*(7-S207)+Y210&lt;0,$B205=$B211,T210&lt;=0,T207=0),0,IF(T207-T210*(7-S207)+Y210&gt;Z210-X210+Y210,Z210-X210+Y210,T207-T210*(7-S207)+Y210)),1)</f>
        <v>0</v>
      </c>
      <c r="W210" s="312"/>
      <c r="X210" s="139">
        <f t="shared" ref="X210" si="3526">IF(OR($B205=$B211,S206=0),0,IF($B205=$B199,S205,$F205))</f>
        <v>0</v>
      </c>
      <c r="Y210" s="30">
        <f t="shared" ref="Y210" si="3527">IF(OR($B205=$B211,S210=0),0,$G207-$G206)</f>
        <v>0</v>
      </c>
      <c r="Z210" s="134">
        <f t="shared" ref="Z210" si="3528">IF(OR($B205=$B211,S210=0),0,S209)</f>
        <v>0</v>
      </c>
      <c r="AA210" s="138">
        <f t="shared" ref="AA210" si="3529">IF($B205=$B211,0,T207)</f>
        <v>0</v>
      </c>
      <c r="AB210" s="176">
        <f t="shared" ref="AB210" si="3530">IF($B199=$B205,IF(AD205+AD200&gt;0,1,0)+IF(AE205+AE200&gt;0,1,0)+IF(AF205+AF200&gt;0,1,0)+IF(AG205+AG200&gt;0,1,0)+IF(AH205+AH200&gt;0,1,0)+IF(AI205+AI200&gt;0,1,0)+IF(AJ205+AJ200&gt;0,1,0),AB206)</f>
        <v>0</v>
      </c>
      <c r="AC210" s="133">
        <f t="shared" ref="AC210" si="3531">IF(OR($B205=$B211,AB210=0,(AC206-AI210+AG210)&lt;=0),0,(AC206-AI210+AG210)/AB210)</f>
        <v>0</v>
      </c>
      <c r="AD210" s="137">
        <f t="shared" ref="AD210" si="3532">IF(AC210*(7-AB207)&lt;=0,0,AC210*(7-AB207))</f>
        <v>0</v>
      </c>
      <c r="AE210" s="311">
        <f t="shared" ref="AE210" si="3533">ROUND(IF(OR(AC207-AC210*(7-AB207)+AH210&lt;0,$B205=$B211,AC210&lt;=0,AC207=0),0,IF(AC207-AC210*(7-AB207)+AH210&gt;AI210-AG210+AH210,AI210-AG210+AH210,AC207-AC210*(7-AB207)+AH210)),1)</f>
        <v>0</v>
      </c>
      <c r="AF210" s="312"/>
      <c r="AG210" s="139">
        <f t="shared" ref="AG210" si="3534">IF(OR($B205=$B211,AB206=0),0,IF($B205=$B199,AB205,$F205))</f>
        <v>0</v>
      </c>
      <c r="AH210" s="30">
        <f t="shared" ref="AH210" si="3535">IF(OR($B205=$B211,AB210=0),0,$G207-$G206)</f>
        <v>0</v>
      </c>
      <c r="AI210" s="134">
        <f t="shared" ref="AI210" si="3536">IF(OR($B205=$B211,AB210=0),0,AB209)</f>
        <v>0</v>
      </c>
      <c r="AJ210" s="138">
        <f t="shared" ref="AJ210" si="3537">IF($B205=$B211,0,AC207)</f>
        <v>0</v>
      </c>
      <c r="AK210" s="176">
        <f t="shared" ref="AK210" si="3538">IF($B199=$B205,IF(AM205+AM200&gt;0,1,0)+IF(AN205+AN200&gt;0,1,0)+IF(AO205+AO200&gt;0,1,0)+IF(AP205+AP200&gt;0,1,0)+IF(AQ205+AQ200&gt;0,1,0)+IF(AR205+AR200&gt;0,1,0)+IF(AS205+AS200&gt;0,1,0),AK206)</f>
        <v>0</v>
      </c>
      <c r="AL210" s="133">
        <f t="shared" ref="AL210" si="3539">IF(OR($B205=$B211,AK210=0,(AL206-AR210+AP210)&lt;=0),0,(AL206-AR210+AP210)/AK210)</f>
        <v>0</v>
      </c>
      <c r="AM210" s="137">
        <f t="shared" ref="AM210" si="3540">IF(AL210*(7-AK207)&lt;=0,0,AL210*(7-AK207))</f>
        <v>0</v>
      </c>
      <c r="AN210" s="311">
        <f t="shared" ref="AN210" si="3541">ROUND(IF(OR(AL207-AL210*(7-AK207)+AQ210&lt;0,$B205=$B211,AL210&lt;=0,AL207=0),0,IF(AL207-AL210*(7-AK207)+AQ210&gt;AR210-AP210+AQ210,AR210-AP210+AQ210,AL207-AL210*(7-AK207)+AQ210)),1)</f>
        <v>0</v>
      </c>
      <c r="AO210" s="312"/>
      <c r="AP210" s="139">
        <f t="shared" ref="AP210" si="3542">IF(OR($B205=$B211,AK206=0),0,IF($B205=$B199,AK205,$F205))</f>
        <v>0</v>
      </c>
      <c r="AQ210" s="30">
        <f t="shared" ref="AQ210" si="3543">IF(OR($B205=$B211,AK210=0),0,$G207-$G206)</f>
        <v>0</v>
      </c>
      <c r="AR210" s="134">
        <f t="shared" ref="AR210" si="3544">IF(OR($B205=$B211,AK210=0),0,AK209)</f>
        <v>0</v>
      </c>
      <c r="AS210" s="138">
        <f t="shared" ref="AS210" si="3545">IF($B205=$B211,0,AL207)</f>
        <v>0</v>
      </c>
      <c r="AT210" s="176">
        <f t="shared" ref="AT210" si="3546">IF($B199=$B205,IF(AV205+AV200&gt;0,1,0)+IF(AW205+AW200&gt;0,1,0)+IF(AX205+AX200&gt;0,1,0)+IF(AY205+AY200&gt;0,1,0)+IF(AZ205+AZ200&gt;0,1,0)+IF(BA205+BA200&gt;0,1,0)+IF(BB205+BB200&gt;0,1,0),AT206)</f>
        <v>0</v>
      </c>
      <c r="AU210" s="133">
        <f t="shared" ref="AU210" si="3547">IF(OR($B205=$B211,AT210=0,(AU206-BA210+AY210)&lt;=0),0,(AU206-BA210+AY210)/AT210)</f>
        <v>0</v>
      </c>
      <c r="AV210" s="137">
        <f t="shared" ref="AV210" si="3548">IF(AU210*(7-AT207)&lt;=0,0,AU210*(7-AT207))</f>
        <v>0</v>
      </c>
      <c r="AW210" s="311">
        <f t="shared" ref="AW210" si="3549">ROUND(IF(OR(AU207-AU210*(7-AT207)+AZ210&lt;0,$B205=$B211,AU210&lt;=0,AU207=0),0,IF(AU207-AU210*(7-AT207)+AZ210&gt;BA210-AY210+AZ210,BA210-AY210+AZ210,AU207-AU210*(7-AT207)+AZ210)),1)</f>
        <v>0</v>
      </c>
      <c r="AX210" s="312"/>
      <c r="AY210" s="139">
        <f t="shared" ref="AY210" si="3550">IF(OR($B205=$B211,AT206=0),0,IF($B205=$B199,AT205,$F205))</f>
        <v>0</v>
      </c>
      <c r="AZ210" s="30">
        <f t="shared" ref="AZ210" si="3551">IF(OR($B205=$B211,AT210=0),0,$G207-$G206)</f>
        <v>0</v>
      </c>
      <c r="BA210" s="134">
        <f t="shared" ref="BA210" si="3552">IF(OR($B205=$B211,AT210=0),0,AT209)</f>
        <v>0</v>
      </c>
      <c r="BB210" s="138">
        <f t="shared" ref="BB210" si="3553">IF($B205=$B211,0,AU207)</f>
        <v>0</v>
      </c>
    </row>
    <row r="211" spans="1:54" ht="15.75" x14ac:dyDescent="0.2">
      <c r="A211" s="1">
        <f t="shared" ref="A211" si="3554">IF(B211="","1. Niewypełnione",B211)</f>
        <v>0</v>
      </c>
      <c r="B211" s="320">
        <f>listopad!B211</f>
        <v>0</v>
      </c>
      <c r="C211" s="321">
        <f>listopad!C211</f>
        <v>0</v>
      </c>
      <c r="D211" s="321">
        <f>listopad!D211</f>
        <v>0</v>
      </c>
      <c r="E211" s="321">
        <f>listopad!E211</f>
        <v>0</v>
      </c>
      <c r="F211" s="177">
        <f>listopad!F211</f>
        <v>18</v>
      </c>
      <c r="G211" s="185">
        <f>listopad!G211</f>
        <v>18</v>
      </c>
      <c r="H211" s="177"/>
      <c r="I211" s="192">
        <f t="shared" ref="I211:I215" si="3555">K211+T211+AC211+AL211+AU211</f>
        <v>0</v>
      </c>
      <c r="J211" s="186">
        <f t="shared" ref="J211" si="3556">IF(OR($B211=$B217,J214=0),0,ROUND((K212+P216)/J214,0))</f>
        <v>0</v>
      </c>
      <c r="K211" s="51">
        <f t="shared" ref="K211:K212" si="3557">SUM(L211:R211)</f>
        <v>0</v>
      </c>
      <c r="L211" s="52">
        <f>listopad!L211</f>
        <v>0</v>
      </c>
      <c r="M211" s="52">
        <f>listopad!M211</f>
        <v>0</v>
      </c>
      <c r="N211" s="52">
        <f>listopad!N211</f>
        <v>0</v>
      </c>
      <c r="O211" s="52">
        <f>listopad!O211</f>
        <v>0</v>
      </c>
      <c r="P211" s="53">
        <f>listopad!P211</f>
        <v>0</v>
      </c>
      <c r="Q211" s="54">
        <f>listopad!Q211</f>
        <v>0</v>
      </c>
      <c r="R211" s="55">
        <f>listopad!R211</f>
        <v>0</v>
      </c>
      <c r="S211" s="188">
        <f t="shared" ref="S211" si="3558">IF(OR($B211=$B217,S214=0),0,ROUND((T212+Y216)/S214,0))</f>
        <v>0</v>
      </c>
      <c r="T211" s="51">
        <f t="shared" ref="T211:T212" si="3559">SUM(U211:AA211)</f>
        <v>0</v>
      </c>
      <c r="U211" s="52">
        <f>listopad!U211</f>
        <v>0</v>
      </c>
      <c r="V211" s="52">
        <f>listopad!V211</f>
        <v>0</v>
      </c>
      <c r="W211" s="52">
        <f>listopad!W211</f>
        <v>0</v>
      </c>
      <c r="X211" s="52">
        <f>listopad!X211</f>
        <v>0</v>
      </c>
      <c r="Y211" s="53">
        <f>listopad!Y211</f>
        <v>0</v>
      </c>
      <c r="Z211" s="54">
        <f>listopad!Z211</f>
        <v>0</v>
      </c>
      <c r="AA211" s="55">
        <f>listopad!AA211</f>
        <v>0</v>
      </c>
      <c r="AB211" s="188">
        <f t="shared" ref="AB211" si="3560">IF(OR($B211=$B217,AB214=0),0,ROUND((AC212+AH216)/AB214,0))</f>
        <v>0</v>
      </c>
      <c r="AC211" s="51">
        <f t="shared" ref="AC211:AC212" si="3561">SUM(AD211:AJ211)</f>
        <v>0</v>
      </c>
      <c r="AD211" s="52">
        <f>listopad!AD211</f>
        <v>0</v>
      </c>
      <c r="AE211" s="52">
        <f>listopad!AE211</f>
        <v>0</v>
      </c>
      <c r="AF211" s="52">
        <f>listopad!AF211</f>
        <v>0</v>
      </c>
      <c r="AG211" s="52">
        <f>listopad!AG211</f>
        <v>0</v>
      </c>
      <c r="AH211" s="53">
        <f>listopad!AH211</f>
        <v>0</v>
      </c>
      <c r="AI211" s="54">
        <f>listopad!AI211</f>
        <v>0</v>
      </c>
      <c r="AJ211" s="55">
        <f>listopad!AJ211</f>
        <v>0</v>
      </c>
      <c r="AK211" s="188">
        <f t="shared" ref="AK211" si="3562">IF(OR($B211=$B217,AK214=0),0,ROUND((AL212+AQ216)/AK214,0))</f>
        <v>0</v>
      </c>
      <c r="AL211" s="51">
        <f t="shared" ref="AL211:AL212" si="3563">SUM(AM211:AS211)</f>
        <v>0</v>
      </c>
      <c r="AM211" s="52">
        <f>listopad!AM211</f>
        <v>0</v>
      </c>
      <c r="AN211" s="52">
        <f>listopad!AN211</f>
        <v>0</v>
      </c>
      <c r="AO211" s="52">
        <f>listopad!AO211</f>
        <v>0</v>
      </c>
      <c r="AP211" s="52">
        <f>listopad!AP211</f>
        <v>0</v>
      </c>
      <c r="AQ211" s="53">
        <f>listopad!AQ211</f>
        <v>0</v>
      </c>
      <c r="AR211" s="54">
        <f>listopad!AR211</f>
        <v>0</v>
      </c>
      <c r="AS211" s="55">
        <f>listopad!AS211</f>
        <v>0</v>
      </c>
      <c r="AT211" s="188">
        <f t="shared" ref="AT211" si="3564">IF(OR($B211=$B217,AT214=0),0,ROUND((AU212+AZ216)/AT214,0))</f>
        <v>0</v>
      </c>
      <c r="AU211" s="51">
        <f t="shared" ref="AU211:AU212" si="3565">SUM(AV211:BB211)</f>
        <v>0</v>
      </c>
      <c r="AV211" s="52">
        <f t="shared" ref="AV211" si="3566">IF(SUM($AM$9:$AS$9)=SUM($AV$9:$BB$9),AM211,IF(AND(SUM($AV$9:$BB$9)&gt;42,SUM($AV$9:$BB$9)&lt;49),AM211,0))</f>
        <v>0</v>
      </c>
      <c r="AW211" s="52">
        <f t="shared" ref="AW211" si="3567">IF(SUM($AM$9:$AS$9)=SUM($AV$9:$BB$9),AN211,IF(AND(SUM($AV$9:$BB$9)&gt;42,SUM($AV$9:$BB$9)&lt;49),AN211,0))</f>
        <v>0</v>
      </c>
      <c r="AX211" s="52">
        <f t="shared" ref="AX211" si="3568">IF(SUM($AM$9:$AS$9)=SUM($AV$9:$BB$9),AO211,IF(AND(SUM($AV$9:$BB$9)&gt;42,SUM($AV$9:$BB$9)&lt;49),AO211,0))</f>
        <v>0</v>
      </c>
      <c r="AY211" s="52">
        <f t="shared" ref="AY211" si="3569">IF(SUM($AM$9:$AS$9)=SUM($AV$9:$BB$9),AP211,IF(AND(SUM($AV$9:$BB$9)&gt;42,SUM($AV$9:$BB$9)&lt;49),AP211,0))</f>
        <v>0</v>
      </c>
      <c r="AZ211" s="53">
        <f t="shared" ref="AZ211" si="3570">IF(SUM($AM$9:$AS$9)=SUM($AV$9:$BB$9),AQ211,IF(AND(SUM($AV$9:$BB$9)&gt;42,SUM($AV$9:$BB$9)&lt;49),AQ211,0))</f>
        <v>0</v>
      </c>
      <c r="BA211" s="54">
        <f t="shared" ref="BA211" si="3571">IF(SUM($AM$9:$AS$9)=SUM($AV$9:$BB$9),AR211,IF(AND(SUM($AV$9:$BB$9)&gt;42,SUM($AV$9:$BB$9)&lt;49),AR211,0))</f>
        <v>0</v>
      </c>
      <c r="BB211" s="55">
        <f t="shared" ref="BB211" si="3572">IF(SUM($AM$9:$AS$9)=SUM($AV$9:$BB$9),AS211,IF(AND(SUM($AV$9:$BB$9)&gt;42,SUM($AV$9:$BB$9)&lt;49),AS211,0))</f>
        <v>0</v>
      </c>
    </row>
    <row r="212" spans="1:54" ht="12.75" hidden="1" customHeight="1" x14ac:dyDescent="0.2">
      <c r="B212" s="93"/>
      <c r="C212" s="94"/>
      <c r="D212" s="95"/>
      <c r="E212" s="115"/>
      <c r="F212" s="140" t="b">
        <f t="shared" ref="F212" si="3573">IF($B205=$B211,OR(F206,G211&lt;F211),G211&lt;F211)</f>
        <v>0</v>
      </c>
      <c r="G212" s="189">
        <f t="shared" ref="G212" si="3574">IF(AND($B205=$B211,$B205&lt;&gt;"",$B205&lt;&gt;0),G211+G206,G211)</f>
        <v>18</v>
      </c>
      <c r="H212" s="120"/>
      <c r="I212" s="165">
        <f t="shared" si="3555"/>
        <v>0</v>
      </c>
      <c r="J212" s="194">
        <f t="shared" ref="J212" si="3575">7-COUNTIF(L211:R211,0)-COUNTIF(L211:R211,"")</f>
        <v>0</v>
      </c>
      <c r="K212" s="22">
        <f t="shared" si="3557"/>
        <v>0</v>
      </c>
      <c r="L212" s="35">
        <f t="shared" ref="L212:R212" si="3576">IF($B205=$B211,L211+L206,L211)</f>
        <v>0</v>
      </c>
      <c r="M212" s="35">
        <f t="shared" si="3576"/>
        <v>0</v>
      </c>
      <c r="N212" s="35">
        <f t="shared" si="3576"/>
        <v>0</v>
      </c>
      <c r="O212" s="35">
        <f t="shared" si="3576"/>
        <v>0</v>
      </c>
      <c r="P212" s="36">
        <f t="shared" si="3576"/>
        <v>0</v>
      </c>
      <c r="Q212" s="37">
        <f t="shared" si="3576"/>
        <v>0</v>
      </c>
      <c r="R212" s="38">
        <f t="shared" si="3576"/>
        <v>0</v>
      </c>
      <c r="S212" s="194">
        <f t="shared" ref="S212" si="3577">7-COUNTIF(U211:AA211,0)-COUNTIF(U211:AA211,"")</f>
        <v>0</v>
      </c>
      <c r="T212" s="22">
        <f t="shared" si="3559"/>
        <v>0</v>
      </c>
      <c r="U212" s="35">
        <f t="shared" ref="U212:AA212" si="3578">IF($B205=$B211,U211+U206,U211)</f>
        <v>0</v>
      </c>
      <c r="V212" s="35">
        <f t="shared" si="3578"/>
        <v>0</v>
      </c>
      <c r="W212" s="35">
        <f t="shared" si="3578"/>
        <v>0</v>
      </c>
      <c r="X212" s="35">
        <f t="shared" si="3578"/>
        <v>0</v>
      </c>
      <c r="Y212" s="36">
        <f t="shared" si="3578"/>
        <v>0</v>
      </c>
      <c r="Z212" s="37">
        <f t="shared" si="3578"/>
        <v>0</v>
      </c>
      <c r="AA212" s="38">
        <f t="shared" si="3578"/>
        <v>0</v>
      </c>
      <c r="AB212" s="194">
        <f t="shared" ref="AB212" si="3579">7-COUNTIF(AD211:AJ211,0)-COUNTIF(AD211:AJ211,"")</f>
        <v>0</v>
      </c>
      <c r="AC212" s="22">
        <f t="shared" si="3561"/>
        <v>0</v>
      </c>
      <c r="AD212" s="35">
        <f t="shared" ref="AD212:AJ212" si="3580">IF($B205=$B211,AD211+AD206,AD211)</f>
        <v>0</v>
      </c>
      <c r="AE212" s="35">
        <f t="shared" si="3580"/>
        <v>0</v>
      </c>
      <c r="AF212" s="35">
        <f t="shared" si="3580"/>
        <v>0</v>
      </c>
      <c r="AG212" s="35">
        <f t="shared" si="3580"/>
        <v>0</v>
      </c>
      <c r="AH212" s="36">
        <f t="shared" si="3580"/>
        <v>0</v>
      </c>
      <c r="AI212" s="37">
        <f t="shared" si="3580"/>
        <v>0</v>
      </c>
      <c r="AJ212" s="38">
        <f t="shared" si="3580"/>
        <v>0</v>
      </c>
      <c r="AK212" s="194">
        <f t="shared" ref="AK212" si="3581">7-COUNTIF(AM211:AS211,0)-COUNTIF(AM211:AS211,"")</f>
        <v>0</v>
      </c>
      <c r="AL212" s="22">
        <f t="shared" si="3563"/>
        <v>0</v>
      </c>
      <c r="AM212" s="35">
        <f t="shared" ref="AM212:AS212" si="3582">IF($B205=$B211,AM211+AM206,AM211)</f>
        <v>0</v>
      </c>
      <c r="AN212" s="35">
        <f t="shared" si="3582"/>
        <v>0</v>
      </c>
      <c r="AO212" s="35">
        <f t="shared" si="3582"/>
        <v>0</v>
      </c>
      <c r="AP212" s="35">
        <f t="shared" si="3582"/>
        <v>0</v>
      </c>
      <c r="AQ212" s="36">
        <f t="shared" si="3582"/>
        <v>0</v>
      </c>
      <c r="AR212" s="37">
        <f t="shared" si="3582"/>
        <v>0</v>
      </c>
      <c r="AS212" s="38">
        <f t="shared" si="3582"/>
        <v>0</v>
      </c>
      <c r="AT212" s="194">
        <f t="shared" ref="AT212" si="3583">7-COUNTIF(AV211:BB211,0)-COUNTIF(AV211:BB211,"")</f>
        <v>0</v>
      </c>
      <c r="AU212" s="22">
        <f t="shared" si="3565"/>
        <v>0</v>
      </c>
      <c r="AV212" s="35">
        <f t="shared" ref="AV212:BB212" si="3584">IF($B205=$B211,AV211+AV206,AV211)</f>
        <v>0</v>
      </c>
      <c r="AW212" s="35">
        <f t="shared" si="3584"/>
        <v>0</v>
      </c>
      <c r="AX212" s="35">
        <f t="shared" si="3584"/>
        <v>0</v>
      </c>
      <c r="AY212" s="35">
        <f t="shared" si="3584"/>
        <v>0</v>
      </c>
      <c r="AZ212" s="36">
        <f t="shared" si="3584"/>
        <v>0</v>
      </c>
      <c r="BA212" s="37">
        <f t="shared" si="3584"/>
        <v>0</v>
      </c>
      <c r="BB212" s="38">
        <f t="shared" si="3584"/>
        <v>0</v>
      </c>
    </row>
    <row r="213" spans="1:54" ht="15" hidden="1" customHeight="1" x14ac:dyDescent="0.2">
      <c r="B213" s="116"/>
      <c r="C213" s="117"/>
      <c r="D213" s="118"/>
      <c r="E213" s="119"/>
      <c r="F213" s="92"/>
      <c r="G213" s="190">
        <f t="shared" ref="G213" si="3585">IF(AND($B205=$B211,$B205&lt;&gt;"",$B205&lt;&gt;0),F211+G207,F211)</f>
        <v>18</v>
      </c>
      <c r="H213" s="121"/>
      <c r="I213" s="165">
        <f t="shared" si="3555"/>
        <v>0</v>
      </c>
      <c r="J213" s="195">
        <f t="shared" ref="J213" si="3586">IF($B211=$B205,COUNTIF(L213:R213,0),COUNTIF(L214:R214,0)+COUNTIF(L214:R214,""))</f>
        <v>7</v>
      </c>
      <c r="K213" s="39">
        <f t="shared" ref="K213:R213" si="3587">IF($B205=$B211,K214+K207,K214)</f>
        <v>0</v>
      </c>
      <c r="L213" s="40">
        <f t="shared" si="3587"/>
        <v>0</v>
      </c>
      <c r="M213" s="40">
        <f t="shared" si="3587"/>
        <v>0</v>
      </c>
      <c r="N213" s="40">
        <f t="shared" si="3587"/>
        <v>0</v>
      </c>
      <c r="O213" s="40">
        <f t="shared" si="3587"/>
        <v>0</v>
      </c>
      <c r="P213" s="41">
        <f t="shared" si="3587"/>
        <v>0</v>
      </c>
      <c r="Q213" s="42">
        <f t="shared" si="3587"/>
        <v>0</v>
      </c>
      <c r="R213" s="43">
        <f t="shared" si="3587"/>
        <v>0</v>
      </c>
      <c r="S213" s="195">
        <f t="shared" ref="S213" si="3588">IF($B211=$B205,COUNTIF(U213:AA213,0),COUNTIF(U214:AA214,0)+COUNTIF(U214:AA214,""))</f>
        <v>7</v>
      </c>
      <c r="T213" s="39">
        <f t="shared" ref="T213:AA213" si="3589">IF($B205=$B211,T214+T207,T214)</f>
        <v>0</v>
      </c>
      <c r="U213" s="40">
        <f t="shared" si="3589"/>
        <v>0</v>
      </c>
      <c r="V213" s="40">
        <f t="shared" si="3589"/>
        <v>0</v>
      </c>
      <c r="W213" s="40">
        <f t="shared" si="3589"/>
        <v>0</v>
      </c>
      <c r="X213" s="40">
        <f t="shared" si="3589"/>
        <v>0</v>
      </c>
      <c r="Y213" s="41">
        <f t="shared" si="3589"/>
        <v>0</v>
      </c>
      <c r="Z213" s="42">
        <f t="shared" si="3589"/>
        <v>0</v>
      </c>
      <c r="AA213" s="43">
        <f t="shared" si="3589"/>
        <v>0</v>
      </c>
      <c r="AB213" s="195">
        <f t="shared" ref="AB213" si="3590">IF($B211=$B205,COUNTIF(AD213:AJ213,0),COUNTIF(AD214:AJ214,0)+COUNTIF(AD214:AJ214,""))</f>
        <v>7</v>
      </c>
      <c r="AC213" s="39">
        <f t="shared" ref="AC213:AJ213" si="3591">IF($B205=$B211,AC214+AC207,AC214)</f>
        <v>0</v>
      </c>
      <c r="AD213" s="40">
        <f t="shared" si="3591"/>
        <v>0</v>
      </c>
      <c r="AE213" s="40">
        <f t="shared" si="3591"/>
        <v>0</v>
      </c>
      <c r="AF213" s="40">
        <f t="shared" si="3591"/>
        <v>0</v>
      </c>
      <c r="AG213" s="40">
        <f t="shared" si="3591"/>
        <v>0</v>
      </c>
      <c r="AH213" s="41">
        <f t="shared" si="3591"/>
        <v>0</v>
      </c>
      <c r="AI213" s="42">
        <f t="shared" si="3591"/>
        <v>0</v>
      </c>
      <c r="AJ213" s="43">
        <f t="shared" si="3591"/>
        <v>0</v>
      </c>
      <c r="AK213" s="195">
        <f t="shared" ref="AK213" si="3592">IF($B211=$B205,COUNTIF(AM213:AS213,0),COUNTIF(AM214:AS214,0)+COUNTIF(AM214:AS214,""))</f>
        <v>7</v>
      </c>
      <c r="AL213" s="39">
        <f t="shared" ref="AL213:AS213" si="3593">IF($B205=$B211,AL214+AL207,AL214)</f>
        <v>0</v>
      </c>
      <c r="AM213" s="40">
        <f t="shared" si="3593"/>
        <v>0</v>
      </c>
      <c r="AN213" s="40">
        <f t="shared" si="3593"/>
        <v>0</v>
      </c>
      <c r="AO213" s="40">
        <f t="shared" si="3593"/>
        <v>0</v>
      </c>
      <c r="AP213" s="40">
        <f t="shared" si="3593"/>
        <v>0</v>
      </c>
      <c r="AQ213" s="41">
        <f t="shared" si="3593"/>
        <v>0</v>
      </c>
      <c r="AR213" s="42">
        <f t="shared" si="3593"/>
        <v>0</v>
      </c>
      <c r="AS213" s="43">
        <f t="shared" si="3593"/>
        <v>0</v>
      </c>
      <c r="AT213" s="195">
        <f t="shared" ref="AT213" si="3594">IF($B211=$B205,COUNTIF(AV213:BB213,0),COUNTIF(AV214:BB214,0)+COUNTIF(AV214:BB214,""))</f>
        <v>7</v>
      </c>
      <c r="AU213" s="39">
        <f t="shared" ref="AU213:BB213" si="3595">IF($B205=$B211,AU214+AU207,AU214)</f>
        <v>0</v>
      </c>
      <c r="AV213" s="40">
        <f t="shared" si="3595"/>
        <v>0</v>
      </c>
      <c r="AW213" s="40">
        <f t="shared" si="3595"/>
        <v>0</v>
      </c>
      <c r="AX213" s="40">
        <f t="shared" si="3595"/>
        <v>0</v>
      </c>
      <c r="AY213" s="40">
        <f t="shared" si="3595"/>
        <v>0</v>
      </c>
      <c r="AZ213" s="41">
        <f t="shared" si="3595"/>
        <v>0</v>
      </c>
      <c r="BA213" s="42">
        <f t="shared" si="3595"/>
        <v>0</v>
      </c>
      <c r="BB213" s="43">
        <f t="shared" si="3595"/>
        <v>0</v>
      </c>
    </row>
    <row r="214" spans="1:54" ht="15.75" customHeight="1" x14ac:dyDescent="0.2">
      <c r="A214" s="1">
        <f t="shared" ref="A214" si="3596">A211</f>
        <v>0</v>
      </c>
      <c r="B214" s="313">
        <f t="shared" ref="B214" si="3597">B208+1</f>
        <v>33</v>
      </c>
      <c r="C214" s="314"/>
      <c r="D214" s="314"/>
      <c r="E214" s="314"/>
      <c r="F214" s="31"/>
      <c r="G214" s="183"/>
      <c r="H214" s="122">
        <f t="shared" ref="H214" si="3598">5-COUNTIF(AU211,0)-COUNTIF(AL211,0)-COUNTIF(AC211,0)-COUNTIF(T211,0)-COUNTIF(K211,0)</f>
        <v>0</v>
      </c>
      <c r="I214" s="165">
        <f t="shared" si="3555"/>
        <v>0</v>
      </c>
      <c r="J214" s="187">
        <f t="shared" ref="J214" si="3599">IF($B211=$B205,J208+IF($F211&lt;&gt;$G211,(K211+$G213-$G212)/$F211,K211/$F211),IF($F211&lt;&gt;G211,(K211+$G213-$G212)/$F211,K211/$F211))</f>
        <v>0</v>
      </c>
      <c r="K214" s="7">
        <f t="shared" ref="K214:K215" si="3600">SUM(L214:R214)</f>
        <v>0</v>
      </c>
      <c r="L214" s="26">
        <f t="shared" ref="L214:R214" si="3601">L211</f>
        <v>0</v>
      </c>
      <c r="M214" s="26">
        <f t="shared" si="3601"/>
        <v>0</v>
      </c>
      <c r="N214" s="26">
        <f t="shared" si="3601"/>
        <v>0</v>
      </c>
      <c r="O214" s="26">
        <f t="shared" si="3601"/>
        <v>0</v>
      </c>
      <c r="P214" s="26">
        <f t="shared" si="3601"/>
        <v>0</v>
      </c>
      <c r="Q214" s="29">
        <f t="shared" si="3601"/>
        <v>0</v>
      </c>
      <c r="R214" s="23">
        <f t="shared" si="3601"/>
        <v>0</v>
      </c>
      <c r="S214" s="187">
        <f t="shared" ref="S214" si="3602">IF($B211=$B205,S208+IF($F211&lt;&gt;$G211,(T211+$G213-$G212)/$F211,T211/$F211),IF($F211&lt;&gt;P211,(T211+$G213-$G212)/$F211,T211/$F211))</f>
        <v>0</v>
      </c>
      <c r="T214" s="7">
        <f t="shared" ref="T214:T215" si="3603">SUM(U214:AA214)</f>
        <v>0</v>
      </c>
      <c r="U214" s="26">
        <f t="shared" ref="U214:AA214" si="3604">U211</f>
        <v>0</v>
      </c>
      <c r="V214" s="26">
        <f t="shared" si="3604"/>
        <v>0</v>
      </c>
      <c r="W214" s="26">
        <f t="shared" si="3604"/>
        <v>0</v>
      </c>
      <c r="X214" s="26">
        <f t="shared" si="3604"/>
        <v>0</v>
      </c>
      <c r="Y214" s="113">
        <f t="shared" si="3604"/>
        <v>0</v>
      </c>
      <c r="Z214" s="29">
        <f t="shared" si="3604"/>
        <v>0</v>
      </c>
      <c r="AA214" s="23">
        <f t="shared" si="3604"/>
        <v>0</v>
      </c>
      <c r="AB214" s="187">
        <f t="shared" ref="AB214" si="3605">IF($B211=$B205,AB208+IF($F211&lt;&gt;$G211,(AC211+$G213-$G212)/$F211,AC211/$F211),IF($F211&lt;&gt;Y211,(AC211+$G213-$G212)/$F211,AC211/$F211))</f>
        <v>0</v>
      </c>
      <c r="AC214" s="7">
        <f t="shared" ref="AC214:AC215" si="3606">SUM(AD214:AJ214)</f>
        <v>0</v>
      </c>
      <c r="AD214" s="26">
        <f t="shared" ref="AD214:AJ214" si="3607">AD211</f>
        <v>0</v>
      </c>
      <c r="AE214" s="26">
        <f t="shared" si="3607"/>
        <v>0</v>
      </c>
      <c r="AF214" s="26">
        <f t="shared" si="3607"/>
        <v>0</v>
      </c>
      <c r="AG214" s="26">
        <f t="shared" si="3607"/>
        <v>0</v>
      </c>
      <c r="AH214" s="113">
        <f t="shared" si="3607"/>
        <v>0</v>
      </c>
      <c r="AI214" s="29">
        <f t="shared" si="3607"/>
        <v>0</v>
      </c>
      <c r="AJ214" s="23">
        <f t="shared" si="3607"/>
        <v>0</v>
      </c>
      <c r="AK214" s="187">
        <f t="shared" ref="AK214" si="3608">IF($B211=$B205,AK208+IF($F211&lt;&gt;$G211,(AL211+$G213-$G212)/$F211,AL211/$F211),IF($F211&lt;&gt;AH211,(AL211+$G213-$G212)/$F211,AL211/$F211))</f>
        <v>0</v>
      </c>
      <c r="AL214" s="7">
        <f t="shared" ref="AL214:AL215" si="3609">SUM(AM214:AS214)</f>
        <v>0</v>
      </c>
      <c r="AM214" s="26">
        <f t="shared" ref="AM214:AS214" si="3610">AM211</f>
        <v>0</v>
      </c>
      <c r="AN214" s="26">
        <f t="shared" si="3610"/>
        <v>0</v>
      </c>
      <c r="AO214" s="26">
        <f t="shared" si="3610"/>
        <v>0</v>
      </c>
      <c r="AP214" s="26">
        <f t="shared" si="3610"/>
        <v>0</v>
      </c>
      <c r="AQ214" s="113">
        <f t="shared" si="3610"/>
        <v>0</v>
      </c>
      <c r="AR214" s="29">
        <f t="shared" si="3610"/>
        <v>0</v>
      </c>
      <c r="AS214" s="23">
        <f t="shared" si="3610"/>
        <v>0</v>
      </c>
      <c r="AT214" s="187">
        <f t="shared" ref="AT214" si="3611">IF($B211=$B205,AT208+IF($F211&lt;&gt;$G211,(AU211+$G213-$G212)/$F211,AU211/$F211),IF($F211&lt;&gt;AQ211,(AU211+$G213-$G212)/$F211,AU211/$F211))</f>
        <v>0</v>
      </c>
      <c r="AU214" s="7">
        <f t="shared" ref="AU214:AU215" si="3612">SUM(AV214:BB214)</f>
        <v>0</v>
      </c>
      <c r="AV214" s="6">
        <f t="shared" ref="AV214" si="3613">IF(SUM($AM$9:$AS$9)=SUM($AV$9:$BB$9),AV211,IF(AND(SUM($AV$9:$BB$9)&gt;42,SUM($AV$9:$BB$9)&lt;49),AV211,0))</f>
        <v>0</v>
      </c>
      <c r="AW214" s="6">
        <f t="shared" ref="AW214:BB214" si="3614">IF(SUM($AM$9:$AS$9)=SUM($AV$9:$BB$9),AW211,IF(AND(SUM($AV$9:$BB$9)&gt;42,SUM($AV$9:$BB$9)&lt;49),AW211,0))</f>
        <v>0</v>
      </c>
      <c r="AX214" s="6">
        <f t="shared" si="3614"/>
        <v>0</v>
      </c>
      <c r="AY214" s="6">
        <f t="shared" si="3614"/>
        <v>0</v>
      </c>
      <c r="AZ214" s="26">
        <f t="shared" si="3614"/>
        <v>0</v>
      </c>
      <c r="BA214" s="29">
        <f t="shared" si="3614"/>
        <v>0</v>
      </c>
      <c r="BB214" s="23">
        <f t="shared" si="3614"/>
        <v>0</v>
      </c>
    </row>
    <row r="215" spans="1:54" ht="15.75" customHeight="1" x14ac:dyDescent="0.2">
      <c r="A215" s="1">
        <f t="shared" ref="A215:A216" si="3615">A214</f>
        <v>0</v>
      </c>
      <c r="B215" s="313"/>
      <c r="C215" s="314"/>
      <c r="D215" s="314"/>
      <c r="E215" s="314"/>
      <c r="F215" s="31"/>
      <c r="G215" s="183"/>
      <c r="H215" s="123">
        <f t="shared" ref="H215" si="3616">IF($B211=$B205,H209+F215,$F215)</f>
        <v>0</v>
      </c>
      <c r="I215" s="165">
        <f t="shared" si="3555"/>
        <v>0</v>
      </c>
      <c r="J215" s="141">
        <f t="shared" ref="J215" si="3617">IF($H214=0,0,IF($B205=$B211,IF($H216&gt;0,$H216+J209,K211+J209),IF($H216&gt;0,$H216,K211)))</f>
        <v>0</v>
      </c>
      <c r="K215" s="7">
        <f t="shared" si="3600"/>
        <v>0</v>
      </c>
      <c r="L215" s="6"/>
      <c r="M215" s="6"/>
      <c r="N215" s="6"/>
      <c r="O215" s="6"/>
      <c r="P215" s="26"/>
      <c r="Q215" s="29"/>
      <c r="R215" s="23"/>
      <c r="S215" s="141">
        <f t="shared" ref="S215" si="3618">IF($H214=0,0,IF($B205=$B211,IF($H216&gt;0,$H216+S209,T211+S209),IF($H216&gt;0,$H216,T211)))</f>
        <v>0</v>
      </c>
      <c r="T215" s="7">
        <f t="shared" si="3603"/>
        <v>0</v>
      </c>
      <c r="U215" s="6"/>
      <c r="V215" s="6"/>
      <c r="W215" s="6"/>
      <c r="X215" s="6"/>
      <c r="Y215" s="26"/>
      <c r="Z215" s="29"/>
      <c r="AA215" s="23"/>
      <c r="AB215" s="141">
        <f t="shared" ref="AB215" si="3619">IF($H214=0,0,IF($B205=$B211,IF($H216&gt;0,$H216+AB209,AC211+AB209),IF($H216&gt;0,$H216,AC211)))</f>
        <v>0</v>
      </c>
      <c r="AC215" s="7">
        <f t="shared" si="3606"/>
        <v>0</v>
      </c>
      <c r="AD215" s="6"/>
      <c r="AE215" s="6"/>
      <c r="AF215" s="6"/>
      <c r="AG215" s="6"/>
      <c r="AH215" s="26"/>
      <c r="AI215" s="29"/>
      <c r="AJ215" s="23"/>
      <c r="AK215" s="141">
        <f t="shared" ref="AK215" si="3620">IF($H214=0,0,IF($B205=$B211,IF($H216&gt;0,$H216+AK209,AL211+AK209),IF($H216&gt;0,$H216,AL211)))</f>
        <v>0</v>
      </c>
      <c r="AL215" s="7">
        <f t="shared" si="3609"/>
        <v>0</v>
      </c>
      <c r="AM215" s="6"/>
      <c r="AN215" s="6"/>
      <c r="AO215" s="6"/>
      <c r="AP215" s="6"/>
      <c r="AQ215" s="26"/>
      <c r="AR215" s="29"/>
      <c r="AS215" s="23"/>
      <c r="AT215" s="141">
        <f t="shared" ref="AT215" si="3621">IF($H214=0,0,IF($B205=$B211,IF($H216&gt;0,$H216+AT209,AU211+AT209),IF($H216&gt;0,$H216,AU211)))</f>
        <v>0</v>
      </c>
      <c r="AU215" s="7">
        <f t="shared" si="3612"/>
        <v>0</v>
      </c>
      <c r="AV215" s="6"/>
      <c r="AW215" s="6"/>
      <c r="AX215" s="6"/>
      <c r="AY215" s="6"/>
      <c r="AZ215" s="26"/>
      <c r="BA215" s="29"/>
      <c r="BB215" s="23"/>
    </row>
    <row r="216" spans="1:54" ht="18.75" customHeight="1" thickBot="1" x14ac:dyDescent="0.25">
      <c r="A216" s="1">
        <f t="shared" si="3615"/>
        <v>0</v>
      </c>
      <c r="B216" s="323" t="str">
        <f>IF(B211="",Wydruk!$AE$6,IF(J212=0,Wydruk!$AE$7,IF(AND(G212&lt;G213,B211&lt;&gt;$B217),Wydruk!$AE$13,IF(AND($B211=$B205,$B211&lt;&gt;$B217),IF(OR(OR(J216&lt;4,J216&gt;5),OR(S216&lt;4,S216&gt;5),OR(AB216&lt;4,AB216&gt;5),OR(AK216&lt;4,AK216&gt;5),OR(AND(AT216&lt;4,AT216&gt;0),AT216&gt;5)),Wydruk!$AE$8,Wydruk!$AE$9),IF($B211=$B217,IF($F215&lt;&gt;0,Wydruk!$AE$12,Wydruk!$AE$10),IF(OR(OR(J212&lt;4,J212&gt;5),OR(S212&lt;4,S212&gt;5),OR(AB212&lt;4,AB212&gt;5),OR(AK212&lt;4,AK212&gt;5),OR(AND(AT212&lt;4,AT212&gt;0),AT212&gt;5)),Wydruk!$AE$8,Wydruk!$AE$11))))))</f>
        <v>Uzupełnij liczby godzin tygodniowego planu</v>
      </c>
      <c r="C216" s="324"/>
      <c r="D216" s="324"/>
      <c r="E216" s="324"/>
      <c r="F216" s="173">
        <f>listopad!F216</f>
        <v>0</v>
      </c>
      <c r="G216" s="184">
        <f>listopad!G216</f>
        <v>0</v>
      </c>
      <c r="H216" s="191">
        <f t="shared" ref="H216" si="3622">IF(OR($G216=0,$F216=0,$G216="",$F216=""),0,$G216/$F216)</f>
        <v>0</v>
      </c>
      <c r="I216" s="193"/>
      <c r="J216" s="176">
        <f t="shared" ref="J216" si="3623">IF($B205=$B211,IF(L211+L206&gt;0,1,0)+IF(M211+M206&gt;0,1,0)+IF(N211+N206&gt;0,1,0)+IF(O211+O206&gt;0,1,0)+IF(P211+P206&gt;0,1,0)+IF(Q211+Q206&gt;0,1,0)+IF(R211+R206&gt;0,1,0),J212)</f>
        <v>0</v>
      </c>
      <c r="K216" s="133">
        <f t="shared" ref="K216" si="3624">IF(OR($B211=$B217,J216=0,(K212-Q216+O216)&lt;=0),0,(K212-Q216+O216)/J216)</f>
        <v>0</v>
      </c>
      <c r="L216" s="137">
        <f t="shared" ref="L216" si="3625">IF(K216*(7-J213)&lt;=0,0,K216*(7-J213))</f>
        <v>0</v>
      </c>
      <c r="M216" s="311">
        <f t="shared" ref="M216" si="3626">ROUND(IF(OR(K213-K216*(7-J213)+P216&lt;0,$B211=$B217,K216&lt;=0,K213=0),0,IF(K213-K216*(7-J213)+P216&gt;Q216-O216+P216,Q216-O216+P216,K213-K216*(7-J213)+P216)),1)</f>
        <v>0</v>
      </c>
      <c r="N216" s="312"/>
      <c r="O216" s="139">
        <f t="shared" ref="O216" si="3627">IF(OR($B211=$B217,J212=0),0,IF($B211=$B205,J211,$F211))</f>
        <v>0</v>
      </c>
      <c r="P216" s="30">
        <f t="shared" ref="P216" si="3628">IF(OR($B211=$B217,J216=0),0,$G213-$G212)</f>
        <v>0</v>
      </c>
      <c r="Q216" s="134">
        <f t="shared" ref="Q216" si="3629">IF(OR($B211=$B217,J216=0),0,J215)</f>
        <v>0</v>
      </c>
      <c r="R216" s="138">
        <f t="shared" ref="R216" si="3630">IF($B211=$B217,0,K213)</f>
        <v>0</v>
      </c>
      <c r="S216" s="176">
        <f t="shared" ref="S216" si="3631">IF($B205=$B211,IF(U211+U206&gt;0,1,0)+IF(V211+V206&gt;0,1,0)+IF(W211+W206&gt;0,1,0)+IF(X211+X206&gt;0,1,0)+IF(Y211+Y206&gt;0,1,0)+IF(Z211+Z206&gt;0,1,0)+IF(AA211+AA206&gt;0,1,0),S212)</f>
        <v>0</v>
      </c>
      <c r="T216" s="133">
        <f t="shared" ref="T216" si="3632">IF(OR($B211=$B217,S216=0,(T212-Z216+X216)&lt;=0),0,(T212-Z216+X216)/S216)</f>
        <v>0</v>
      </c>
      <c r="U216" s="137">
        <f t="shared" ref="U216" si="3633">IF(T216*(7-S213)&lt;=0,0,T216*(7-S213))</f>
        <v>0</v>
      </c>
      <c r="V216" s="311">
        <f t="shared" ref="V216" si="3634">ROUND(IF(OR(T213-T216*(7-S213)+Y216&lt;0,$B211=$B217,T216&lt;=0,T213=0),0,IF(T213-T216*(7-S213)+Y216&gt;Z216-X216+Y216,Z216-X216+Y216,T213-T216*(7-S213)+Y216)),1)</f>
        <v>0</v>
      </c>
      <c r="W216" s="312"/>
      <c r="X216" s="139">
        <f t="shared" ref="X216" si="3635">IF(OR($B211=$B217,S212=0),0,IF($B211=$B205,S211,$F211))</f>
        <v>0</v>
      </c>
      <c r="Y216" s="30">
        <f t="shared" ref="Y216" si="3636">IF(OR($B211=$B217,S216=0),0,$G213-$G212)</f>
        <v>0</v>
      </c>
      <c r="Z216" s="134">
        <f t="shared" ref="Z216" si="3637">IF(OR($B211=$B217,S216=0),0,S215)</f>
        <v>0</v>
      </c>
      <c r="AA216" s="138">
        <f t="shared" ref="AA216" si="3638">IF($B211=$B217,0,T213)</f>
        <v>0</v>
      </c>
      <c r="AB216" s="176">
        <f t="shared" ref="AB216" si="3639">IF($B205=$B211,IF(AD211+AD206&gt;0,1,0)+IF(AE211+AE206&gt;0,1,0)+IF(AF211+AF206&gt;0,1,0)+IF(AG211+AG206&gt;0,1,0)+IF(AH211+AH206&gt;0,1,0)+IF(AI211+AI206&gt;0,1,0)+IF(AJ211+AJ206&gt;0,1,0),AB212)</f>
        <v>0</v>
      </c>
      <c r="AC216" s="133">
        <f t="shared" ref="AC216" si="3640">IF(OR($B211=$B217,AB216=0,(AC212-AI216+AG216)&lt;=0),0,(AC212-AI216+AG216)/AB216)</f>
        <v>0</v>
      </c>
      <c r="AD216" s="137">
        <f t="shared" ref="AD216" si="3641">IF(AC216*(7-AB213)&lt;=0,0,AC216*(7-AB213))</f>
        <v>0</v>
      </c>
      <c r="AE216" s="311">
        <f t="shared" ref="AE216" si="3642">ROUND(IF(OR(AC213-AC216*(7-AB213)+AH216&lt;0,$B211=$B217,AC216&lt;=0,AC213=0),0,IF(AC213-AC216*(7-AB213)+AH216&gt;AI216-AG216+AH216,AI216-AG216+AH216,AC213-AC216*(7-AB213)+AH216)),1)</f>
        <v>0</v>
      </c>
      <c r="AF216" s="312"/>
      <c r="AG216" s="139">
        <f t="shared" ref="AG216" si="3643">IF(OR($B211=$B217,AB212=0),0,IF($B211=$B205,AB211,$F211))</f>
        <v>0</v>
      </c>
      <c r="AH216" s="30">
        <f t="shared" ref="AH216" si="3644">IF(OR($B211=$B217,AB216=0),0,$G213-$G212)</f>
        <v>0</v>
      </c>
      <c r="AI216" s="134">
        <f t="shared" ref="AI216" si="3645">IF(OR($B211=$B217,AB216=0),0,AB215)</f>
        <v>0</v>
      </c>
      <c r="AJ216" s="138">
        <f t="shared" ref="AJ216" si="3646">IF($B211=$B217,0,AC213)</f>
        <v>0</v>
      </c>
      <c r="AK216" s="176">
        <f t="shared" ref="AK216" si="3647">IF($B205=$B211,IF(AM211+AM206&gt;0,1,0)+IF(AN211+AN206&gt;0,1,0)+IF(AO211+AO206&gt;0,1,0)+IF(AP211+AP206&gt;0,1,0)+IF(AQ211+AQ206&gt;0,1,0)+IF(AR211+AR206&gt;0,1,0)+IF(AS211+AS206&gt;0,1,0),AK212)</f>
        <v>0</v>
      </c>
      <c r="AL216" s="133">
        <f t="shared" ref="AL216" si="3648">IF(OR($B211=$B217,AK216=0,(AL212-AR216+AP216)&lt;=0),0,(AL212-AR216+AP216)/AK216)</f>
        <v>0</v>
      </c>
      <c r="AM216" s="137">
        <f t="shared" ref="AM216" si="3649">IF(AL216*(7-AK213)&lt;=0,0,AL216*(7-AK213))</f>
        <v>0</v>
      </c>
      <c r="AN216" s="311">
        <f t="shared" ref="AN216" si="3650">ROUND(IF(OR(AL213-AL216*(7-AK213)+AQ216&lt;0,$B211=$B217,AL216&lt;=0,AL213=0),0,IF(AL213-AL216*(7-AK213)+AQ216&gt;AR216-AP216+AQ216,AR216-AP216+AQ216,AL213-AL216*(7-AK213)+AQ216)),1)</f>
        <v>0</v>
      </c>
      <c r="AO216" s="312"/>
      <c r="AP216" s="139">
        <f t="shared" ref="AP216" si="3651">IF(OR($B211=$B217,AK212=0),0,IF($B211=$B205,AK211,$F211))</f>
        <v>0</v>
      </c>
      <c r="AQ216" s="30">
        <f t="shared" ref="AQ216" si="3652">IF(OR($B211=$B217,AK216=0),0,$G213-$G212)</f>
        <v>0</v>
      </c>
      <c r="AR216" s="134">
        <f t="shared" ref="AR216" si="3653">IF(OR($B211=$B217,AK216=0),0,AK215)</f>
        <v>0</v>
      </c>
      <c r="AS216" s="138">
        <f t="shared" ref="AS216" si="3654">IF($B211=$B217,0,AL213)</f>
        <v>0</v>
      </c>
      <c r="AT216" s="176">
        <f t="shared" ref="AT216" si="3655">IF($B205=$B211,IF(AV211+AV206&gt;0,1,0)+IF(AW211+AW206&gt;0,1,0)+IF(AX211+AX206&gt;0,1,0)+IF(AY211+AY206&gt;0,1,0)+IF(AZ211+AZ206&gt;0,1,0)+IF(BA211+BA206&gt;0,1,0)+IF(BB211+BB206&gt;0,1,0),AT212)</f>
        <v>0</v>
      </c>
      <c r="AU216" s="133">
        <f t="shared" ref="AU216" si="3656">IF(OR($B211=$B217,AT216=0,(AU212-BA216+AY216)&lt;=0),0,(AU212-BA216+AY216)/AT216)</f>
        <v>0</v>
      </c>
      <c r="AV216" s="137">
        <f t="shared" ref="AV216" si="3657">IF(AU216*(7-AT213)&lt;=0,0,AU216*(7-AT213))</f>
        <v>0</v>
      </c>
      <c r="AW216" s="311">
        <f t="shared" ref="AW216" si="3658">ROUND(IF(OR(AU213-AU216*(7-AT213)+AZ216&lt;0,$B211=$B217,AU216&lt;=0,AU213=0),0,IF(AU213-AU216*(7-AT213)+AZ216&gt;BA216-AY216+AZ216,BA216-AY216+AZ216,AU213-AU216*(7-AT213)+AZ216)),1)</f>
        <v>0</v>
      </c>
      <c r="AX216" s="312"/>
      <c r="AY216" s="139">
        <f t="shared" ref="AY216" si="3659">IF(OR($B211=$B217,AT212=0),0,IF($B211=$B205,AT211,$F211))</f>
        <v>0</v>
      </c>
      <c r="AZ216" s="30">
        <f t="shared" ref="AZ216" si="3660">IF(OR($B211=$B217,AT216=0),0,$G213-$G212)</f>
        <v>0</v>
      </c>
      <c r="BA216" s="134">
        <f t="shared" ref="BA216" si="3661">IF(OR($B211=$B217,AT216=0),0,AT215)</f>
        <v>0</v>
      </c>
      <c r="BB216" s="138">
        <f t="shared" ref="BB216" si="3662">IF($B211=$B217,0,AU213)</f>
        <v>0</v>
      </c>
    </row>
    <row r="217" spans="1:54" ht="15.75" x14ac:dyDescent="0.2">
      <c r="A217" s="1">
        <f t="shared" ref="A217" si="3663">IF(B217="","1. Niewypełnione",B217)</f>
        <v>0</v>
      </c>
      <c r="B217" s="320">
        <f>listopad!B217</f>
        <v>0</v>
      </c>
      <c r="C217" s="321">
        <f>listopad!C217</f>
        <v>0</v>
      </c>
      <c r="D217" s="321">
        <f>listopad!D217</f>
        <v>0</v>
      </c>
      <c r="E217" s="321">
        <f>listopad!E217</f>
        <v>0</v>
      </c>
      <c r="F217" s="177">
        <f>listopad!F217</f>
        <v>18</v>
      </c>
      <c r="G217" s="185">
        <f>listopad!G217</f>
        <v>18</v>
      </c>
      <c r="H217" s="177"/>
      <c r="I217" s="192">
        <f t="shared" ref="I217:I221" si="3664">K217+T217+AC217+AL217+AU217</f>
        <v>0</v>
      </c>
      <c r="J217" s="186">
        <f t="shared" ref="J217" si="3665">IF(OR($B217=$B223,J220=0),0,ROUND((K218+P222)/J220,0))</f>
        <v>0</v>
      </c>
      <c r="K217" s="51">
        <f t="shared" ref="K217:K218" si="3666">SUM(L217:R217)</f>
        <v>0</v>
      </c>
      <c r="L217" s="52">
        <f>listopad!L217</f>
        <v>0</v>
      </c>
      <c r="M217" s="52">
        <f>listopad!M217</f>
        <v>0</v>
      </c>
      <c r="N217" s="52">
        <f>listopad!N217</f>
        <v>0</v>
      </c>
      <c r="O217" s="52">
        <f>listopad!O217</f>
        <v>0</v>
      </c>
      <c r="P217" s="53">
        <f>listopad!P217</f>
        <v>0</v>
      </c>
      <c r="Q217" s="54">
        <f>listopad!Q217</f>
        <v>0</v>
      </c>
      <c r="R217" s="55">
        <f>listopad!R217</f>
        <v>0</v>
      </c>
      <c r="S217" s="188">
        <f t="shared" ref="S217" si="3667">IF(OR($B217=$B223,S220=0),0,ROUND((T218+Y222)/S220,0))</f>
        <v>0</v>
      </c>
      <c r="T217" s="51">
        <f t="shared" ref="T217:T218" si="3668">SUM(U217:AA217)</f>
        <v>0</v>
      </c>
      <c r="U217" s="52">
        <f>listopad!U217</f>
        <v>0</v>
      </c>
      <c r="V217" s="52">
        <f>listopad!V217</f>
        <v>0</v>
      </c>
      <c r="W217" s="52">
        <f>listopad!W217</f>
        <v>0</v>
      </c>
      <c r="X217" s="52">
        <f>listopad!X217</f>
        <v>0</v>
      </c>
      <c r="Y217" s="53">
        <f>listopad!Y217</f>
        <v>0</v>
      </c>
      <c r="Z217" s="54">
        <f>listopad!Z217</f>
        <v>0</v>
      </c>
      <c r="AA217" s="55">
        <f>listopad!AA217</f>
        <v>0</v>
      </c>
      <c r="AB217" s="188">
        <f t="shared" ref="AB217" si="3669">IF(OR($B217=$B223,AB220=0),0,ROUND((AC218+AH222)/AB220,0))</f>
        <v>0</v>
      </c>
      <c r="AC217" s="51">
        <f t="shared" ref="AC217:AC218" si="3670">SUM(AD217:AJ217)</f>
        <v>0</v>
      </c>
      <c r="AD217" s="52">
        <f>listopad!AD217</f>
        <v>0</v>
      </c>
      <c r="AE217" s="52">
        <f>listopad!AE217</f>
        <v>0</v>
      </c>
      <c r="AF217" s="52">
        <f>listopad!AF217</f>
        <v>0</v>
      </c>
      <c r="AG217" s="52">
        <f>listopad!AG217</f>
        <v>0</v>
      </c>
      <c r="AH217" s="53">
        <f>listopad!AH217</f>
        <v>0</v>
      </c>
      <c r="AI217" s="54">
        <f>listopad!AI217</f>
        <v>0</v>
      </c>
      <c r="AJ217" s="55">
        <f>listopad!AJ217</f>
        <v>0</v>
      </c>
      <c r="AK217" s="188">
        <f t="shared" ref="AK217" si="3671">IF(OR($B217=$B223,AK220=0),0,ROUND((AL218+AQ222)/AK220,0))</f>
        <v>0</v>
      </c>
      <c r="AL217" s="51">
        <f t="shared" ref="AL217:AL218" si="3672">SUM(AM217:AS217)</f>
        <v>0</v>
      </c>
      <c r="AM217" s="52">
        <f>listopad!AM217</f>
        <v>0</v>
      </c>
      <c r="AN217" s="52">
        <f>listopad!AN217</f>
        <v>0</v>
      </c>
      <c r="AO217" s="52">
        <f>listopad!AO217</f>
        <v>0</v>
      </c>
      <c r="AP217" s="52">
        <f>listopad!AP217</f>
        <v>0</v>
      </c>
      <c r="AQ217" s="53">
        <f>listopad!AQ217</f>
        <v>0</v>
      </c>
      <c r="AR217" s="54">
        <f>listopad!AR217</f>
        <v>0</v>
      </c>
      <c r="AS217" s="55">
        <f>listopad!AS217</f>
        <v>0</v>
      </c>
      <c r="AT217" s="188">
        <f t="shared" ref="AT217" si="3673">IF(OR($B217=$B223,AT220=0),0,ROUND((AU218+AZ222)/AT220,0))</f>
        <v>0</v>
      </c>
      <c r="AU217" s="51">
        <f t="shared" ref="AU217:AU218" si="3674">SUM(AV217:BB217)</f>
        <v>0</v>
      </c>
      <c r="AV217" s="52">
        <f t="shared" ref="AV217" si="3675">IF(SUM($AM$9:$AS$9)=SUM($AV$9:$BB$9),AM217,IF(AND(SUM($AV$9:$BB$9)&gt;42,SUM($AV$9:$BB$9)&lt;49),AM217,0))</f>
        <v>0</v>
      </c>
      <c r="AW217" s="52">
        <f t="shared" ref="AW217" si="3676">IF(SUM($AM$9:$AS$9)=SUM($AV$9:$BB$9),AN217,IF(AND(SUM($AV$9:$BB$9)&gt;42,SUM($AV$9:$BB$9)&lt;49),AN217,0))</f>
        <v>0</v>
      </c>
      <c r="AX217" s="52">
        <f t="shared" ref="AX217" si="3677">IF(SUM($AM$9:$AS$9)=SUM($AV$9:$BB$9),AO217,IF(AND(SUM($AV$9:$BB$9)&gt;42,SUM($AV$9:$BB$9)&lt;49),AO217,0))</f>
        <v>0</v>
      </c>
      <c r="AY217" s="52">
        <f t="shared" ref="AY217" si="3678">IF(SUM($AM$9:$AS$9)=SUM($AV$9:$BB$9),AP217,IF(AND(SUM($AV$9:$BB$9)&gt;42,SUM($AV$9:$BB$9)&lt;49),AP217,0))</f>
        <v>0</v>
      </c>
      <c r="AZ217" s="53">
        <f t="shared" ref="AZ217" si="3679">IF(SUM($AM$9:$AS$9)=SUM($AV$9:$BB$9),AQ217,IF(AND(SUM($AV$9:$BB$9)&gt;42,SUM($AV$9:$BB$9)&lt;49),AQ217,0))</f>
        <v>0</v>
      </c>
      <c r="BA217" s="54">
        <f t="shared" ref="BA217" si="3680">IF(SUM($AM$9:$AS$9)=SUM($AV$9:$BB$9),AR217,IF(AND(SUM($AV$9:$BB$9)&gt;42,SUM($AV$9:$BB$9)&lt;49),AR217,0))</f>
        <v>0</v>
      </c>
      <c r="BB217" s="55">
        <f t="shared" ref="BB217" si="3681">IF(SUM($AM$9:$AS$9)=SUM($AV$9:$BB$9),AS217,IF(AND(SUM($AV$9:$BB$9)&gt;42,SUM($AV$9:$BB$9)&lt;49),AS217,0))</f>
        <v>0</v>
      </c>
    </row>
    <row r="218" spans="1:54" ht="12.75" hidden="1" customHeight="1" x14ac:dyDescent="0.2">
      <c r="B218" s="93"/>
      <c r="C218" s="94"/>
      <c r="D218" s="95"/>
      <c r="E218" s="115"/>
      <c r="F218" s="140" t="b">
        <f t="shared" ref="F218" si="3682">IF($B211=$B217,OR(F212,G217&lt;F217),G217&lt;F217)</f>
        <v>0</v>
      </c>
      <c r="G218" s="189">
        <f t="shared" ref="G218" si="3683">IF(AND($B211=$B217,$B211&lt;&gt;"",$B211&lt;&gt;0),G217+G212,G217)</f>
        <v>18</v>
      </c>
      <c r="H218" s="120"/>
      <c r="I218" s="165">
        <f t="shared" si="3664"/>
        <v>0</v>
      </c>
      <c r="J218" s="194">
        <f t="shared" ref="J218" si="3684">7-COUNTIF(L217:R217,0)-COUNTIF(L217:R217,"")</f>
        <v>0</v>
      </c>
      <c r="K218" s="22">
        <f t="shared" si="3666"/>
        <v>0</v>
      </c>
      <c r="L218" s="35">
        <f t="shared" ref="L218:R218" si="3685">IF($B211=$B217,L217+L212,L217)</f>
        <v>0</v>
      </c>
      <c r="M218" s="35">
        <f t="shared" si="3685"/>
        <v>0</v>
      </c>
      <c r="N218" s="35">
        <f t="shared" si="3685"/>
        <v>0</v>
      </c>
      <c r="O218" s="35">
        <f t="shared" si="3685"/>
        <v>0</v>
      </c>
      <c r="P218" s="36">
        <f t="shared" si="3685"/>
        <v>0</v>
      </c>
      <c r="Q218" s="37">
        <f t="shared" si="3685"/>
        <v>0</v>
      </c>
      <c r="R218" s="38">
        <f t="shared" si="3685"/>
        <v>0</v>
      </c>
      <c r="S218" s="194">
        <f t="shared" ref="S218" si="3686">7-COUNTIF(U217:AA217,0)-COUNTIF(U217:AA217,"")</f>
        <v>0</v>
      </c>
      <c r="T218" s="22">
        <f t="shared" si="3668"/>
        <v>0</v>
      </c>
      <c r="U218" s="35">
        <f t="shared" ref="U218:AA218" si="3687">IF($B211=$B217,U217+U212,U217)</f>
        <v>0</v>
      </c>
      <c r="V218" s="35">
        <f t="shared" si="3687"/>
        <v>0</v>
      </c>
      <c r="W218" s="35">
        <f t="shared" si="3687"/>
        <v>0</v>
      </c>
      <c r="X218" s="35">
        <f t="shared" si="3687"/>
        <v>0</v>
      </c>
      <c r="Y218" s="36">
        <f t="shared" si="3687"/>
        <v>0</v>
      </c>
      <c r="Z218" s="37">
        <f t="shared" si="3687"/>
        <v>0</v>
      </c>
      <c r="AA218" s="38">
        <f t="shared" si="3687"/>
        <v>0</v>
      </c>
      <c r="AB218" s="194">
        <f t="shared" ref="AB218" si="3688">7-COUNTIF(AD217:AJ217,0)-COUNTIF(AD217:AJ217,"")</f>
        <v>0</v>
      </c>
      <c r="AC218" s="22">
        <f t="shared" si="3670"/>
        <v>0</v>
      </c>
      <c r="AD218" s="35">
        <f t="shared" ref="AD218:AJ218" si="3689">IF($B211=$B217,AD217+AD212,AD217)</f>
        <v>0</v>
      </c>
      <c r="AE218" s="35">
        <f t="shared" si="3689"/>
        <v>0</v>
      </c>
      <c r="AF218" s="35">
        <f t="shared" si="3689"/>
        <v>0</v>
      </c>
      <c r="AG218" s="35">
        <f t="shared" si="3689"/>
        <v>0</v>
      </c>
      <c r="AH218" s="36">
        <f t="shared" si="3689"/>
        <v>0</v>
      </c>
      <c r="AI218" s="37">
        <f t="shared" si="3689"/>
        <v>0</v>
      </c>
      <c r="AJ218" s="38">
        <f t="shared" si="3689"/>
        <v>0</v>
      </c>
      <c r="AK218" s="194">
        <f t="shared" ref="AK218" si="3690">7-COUNTIF(AM217:AS217,0)-COUNTIF(AM217:AS217,"")</f>
        <v>0</v>
      </c>
      <c r="AL218" s="22">
        <f t="shared" si="3672"/>
        <v>0</v>
      </c>
      <c r="AM218" s="35">
        <f t="shared" ref="AM218:AS218" si="3691">IF($B211=$B217,AM217+AM212,AM217)</f>
        <v>0</v>
      </c>
      <c r="AN218" s="35">
        <f t="shared" si="3691"/>
        <v>0</v>
      </c>
      <c r="AO218" s="35">
        <f t="shared" si="3691"/>
        <v>0</v>
      </c>
      <c r="AP218" s="35">
        <f t="shared" si="3691"/>
        <v>0</v>
      </c>
      <c r="AQ218" s="36">
        <f t="shared" si="3691"/>
        <v>0</v>
      </c>
      <c r="AR218" s="37">
        <f t="shared" si="3691"/>
        <v>0</v>
      </c>
      <c r="AS218" s="38">
        <f t="shared" si="3691"/>
        <v>0</v>
      </c>
      <c r="AT218" s="194">
        <f t="shared" ref="AT218" si="3692">7-COUNTIF(AV217:BB217,0)-COUNTIF(AV217:BB217,"")</f>
        <v>0</v>
      </c>
      <c r="AU218" s="22">
        <f t="shared" si="3674"/>
        <v>0</v>
      </c>
      <c r="AV218" s="35">
        <f t="shared" ref="AV218:BB218" si="3693">IF($B211=$B217,AV217+AV212,AV217)</f>
        <v>0</v>
      </c>
      <c r="AW218" s="35">
        <f t="shared" si="3693"/>
        <v>0</v>
      </c>
      <c r="AX218" s="35">
        <f t="shared" si="3693"/>
        <v>0</v>
      </c>
      <c r="AY218" s="35">
        <f t="shared" si="3693"/>
        <v>0</v>
      </c>
      <c r="AZ218" s="36">
        <f t="shared" si="3693"/>
        <v>0</v>
      </c>
      <c r="BA218" s="37">
        <f t="shared" si="3693"/>
        <v>0</v>
      </c>
      <c r="BB218" s="38">
        <f t="shared" si="3693"/>
        <v>0</v>
      </c>
    </row>
    <row r="219" spans="1:54" ht="15" hidden="1" customHeight="1" x14ac:dyDescent="0.2">
      <c r="B219" s="116"/>
      <c r="C219" s="117"/>
      <c r="D219" s="118"/>
      <c r="E219" s="119"/>
      <c r="F219" s="92"/>
      <c r="G219" s="190">
        <f t="shared" ref="G219" si="3694">IF(AND($B211=$B217,$B211&lt;&gt;"",$B211&lt;&gt;0),F217+G213,F217)</f>
        <v>18</v>
      </c>
      <c r="H219" s="121"/>
      <c r="I219" s="165">
        <f t="shared" si="3664"/>
        <v>0</v>
      </c>
      <c r="J219" s="195">
        <f t="shared" ref="J219" si="3695">IF($B217=$B211,COUNTIF(L219:R219,0),COUNTIF(L220:R220,0)+COUNTIF(L220:R220,""))</f>
        <v>7</v>
      </c>
      <c r="K219" s="39">
        <f t="shared" ref="K219:R219" si="3696">IF($B211=$B217,K220+K213,K220)</f>
        <v>0</v>
      </c>
      <c r="L219" s="40">
        <f t="shared" si="3696"/>
        <v>0</v>
      </c>
      <c r="M219" s="40">
        <f t="shared" si="3696"/>
        <v>0</v>
      </c>
      <c r="N219" s="40">
        <f t="shared" si="3696"/>
        <v>0</v>
      </c>
      <c r="O219" s="40">
        <f t="shared" si="3696"/>
        <v>0</v>
      </c>
      <c r="P219" s="41">
        <f t="shared" si="3696"/>
        <v>0</v>
      </c>
      <c r="Q219" s="42">
        <f t="shared" si="3696"/>
        <v>0</v>
      </c>
      <c r="R219" s="43">
        <f t="shared" si="3696"/>
        <v>0</v>
      </c>
      <c r="S219" s="195">
        <f t="shared" ref="S219" si="3697">IF($B217=$B211,COUNTIF(U219:AA219,0),COUNTIF(U220:AA220,0)+COUNTIF(U220:AA220,""))</f>
        <v>7</v>
      </c>
      <c r="T219" s="39">
        <f t="shared" ref="T219:AA219" si="3698">IF($B211=$B217,T220+T213,T220)</f>
        <v>0</v>
      </c>
      <c r="U219" s="40">
        <f t="shared" si="3698"/>
        <v>0</v>
      </c>
      <c r="V219" s="40">
        <f t="shared" si="3698"/>
        <v>0</v>
      </c>
      <c r="W219" s="40">
        <f t="shared" si="3698"/>
        <v>0</v>
      </c>
      <c r="X219" s="40">
        <f t="shared" si="3698"/>
        <v>0</v>
      </c>
      <c r="Y219" s="41">
        <f t="shared" si="3698"/>
        <v>0</v>
      </c>
      <c r="Z219" s="42">
        <f t="shared" si="3698"/>
        <v>0</v>
      </c>
      <c r="AA219" s="43">
        <f t="shared" si="3698"/>
        <v>0</v>
      </c>
      <c r="AB219" s="195">
        <f t="shared" ref="AB219" si="3699">IF($B217=$B211,COUNTIF(AD219:AJ219,0),COUNTIF(AD220:AJ220,0)+COUNTIF(AD220:AJ220,""))</f>
        <v>7</v>
      </c>
      <c r="AC219" s="39">
        <f t="shared" ref="AC219:AJ219" si="3700">IF($B211=$B217,AC220+AC213,AC220)</f>
        <v>0</v>
      </c>
      <c r="AD219" s="40">
        <f t="shared" si="3700"/>
        <v>0</v>
      </c>
      <c r="AE219" s="40">
        <f t="shared" si="3700"/>
        <v>0</v>
      </c>
      <c r="AF219" s="40">
        <f t="shared" si="3700"/>
        <v>0</v>
      </c>
      <c r="AG219" s="40">
        <f t="shared" si="3700"/>
        <v>0</v>
      </c>
      <c r="AH219" s="41">
        <f t="shared" si="3700"/>
        <v>0</v>
      </c>
      <c r="AI219" s="42">
        <f t="shared" si="3700"/>
        <v>0</v>
      </c>
      <c r="AJ219" s="43">
        <f t="shared" si="3700"/>
        <v>0</v>
      </c>
      <c r="AK219" s="195">
        <f t="shared" ref="AK219" si="3701">IF($B217=$B211,COUNTIF(AM219:AS219,0),COUNTIF(AM220:AS220,0)+COUNTIF(AM220:AS220,""))</f>
        <v>7</v>
      </c>
      <c r="AL219" s="39">
        <f t="shared" ref="AL219:AS219" si="3702">IF($B211=$B217,AL220+AL213,AL220)</f>
        <v>0</v>
      </c>
      <c r="AM219" s="40">
        <f t="shared" si="3702"/>
        <v>0</v>
      </c>
      <c r="AN219" s="40">
        <f t="shared" si="3702"/>
        <v>0</v>
      </c>
      <c r="AO219" s="40">
        <f t="shared" si="3702"/>
        <v>0</v>
      </c>
      <c r="AP219" s="40">
        <f t="shared" si="3702"/>
        <v>0</v>
      </c>
      <c r="AQ219" s="41">
        <f t="shared" si="3702"/>
        <v>0</v>
      </c>
      <c r="AR219" s="42">
        <f t="shared" si="3702"/>
        <v>0</v>
      </c>
      <c r="AS219" s="43">
        <f t="shared" si="3702"/>
        <v>0</v>
      </c>
      <c r="AT219" s="195">
        <f t="shared" ref="AT219" si="3703">IF($B217=$B211,COUNTIF(AV219:BB219,0),COUNTIF(AV220:BB220,0)+COUNTIF(AV220:BB220,""))</f>
        <v>7</v>
      </c>
      <c r="AU219" s="39">
        <f t="shared" ref="AU219:BB219" si="3704">IF($B211=$B217,AU220+AU213,AU220)</f>
        <v>0</v>
      </c>
      <c r="AV219" s="40">
        <f t="shared" si="3704"/>
        <v>0</v>
      </c>
      <c r="AW219" s="40">
        <f t="shared" si="3704"/>
        <v>0</v>
      </c>
      <c r="AX219" s="40">
        <f t="shared" si="3704"/>
        <v>0</v>
      </c>
      <c r="AY219" s="40">
        <f t="shared" si="3704"/>
        <v>0</v>
      </c>
      <c r="AZ219" s="41">
        <f t="shared" si="3704"/>
        <v>0</v>
      </c>
      <c r="BA219" s="42">
        <f t="shared" si="3704"/>
        <v>0</v>
      </c>
      <c r="BB219" s="43">
        <f t="shared" si="3704"/>
        <v>0</v>
      </c>
    </row>
    <row r="220" spans="1:54" ht="15.75" customHeight="1" x14ac:dyDescent="0.2">
      <c r="A220" s="1">
        <f t="shared" ref="A220" si="3705">A217</f>
        <v>0</v>
      </c>
      <c r="B220" s="313">
        <f t="shared" ref="B220" si="3706">B214+1</f>
        <v>34</v>
      </c>
      <c r="C220" s="314"/>
      <c r="D220" s="314"/>
      <c r="E220" s="314"/>
      <c r="F220" s="31"/>
      <c r="G220" s="183"/>
      <c r="H220" s="122">
        <f t="shared" ref="H220" si="3707">5-COUNTIF(AU217,0)-COUNTIF(AL217,0)-COUNTIF(AC217,0)-COUNTIF(T217,0)-COUNTIF(K217,0)</f>
        <v>0</v>
      </c>
      <c r="I220" s="165">
        <f t="shared" si="3664"/>
        <v>0</v>
      </c>
      <c r="J220" s="187">
        <f t="shared" ref="J220" si="3708">IF($B217=$B211,J214+IF($F217&lt;&gt;$G217,(K217+$G219-$G218)/$F217,K217/$F217),IF($F217&lt;&gt;G217,(K217+$G219-$G218)/$F217,K217/$F217))</f>
        <v>0</v>
      </c>
      <c r="K220" s="7">
        <f t="shared" ref="K220:K221" si="3709">SUM(L220:R220)</f>
        <v>0</v>
      </c>
      <c r="L220" s="26">
        <f t="shared" ref="L220:R220" si="3710">L217</f>
        <v>0</v>
      </c>
      <c r="M220" s="26">
        <f t="shared" si="3710"/>
        <v>0</v>
      </c>
      <c r="N220" s="26">
        <f t="shared" si="3710"/>
        <v>0</v>
      </c>
      <c r="O220" s="26">
        <f t="shared" si="3710"/>
        <v>0</v>
      </c>
      <c r="P220" s="26">
        <f t="shared" si="3710"/>
        <v>0</v>
      </c>
      <c r="Q220" s="29">
        <f t="shared" si="3710"/>
        <v>0</v>
      </c>
      <c r="R220" s="23">
        <f t="shared" si="3710"/>
        <v>0</v>
      </c>
      <c r="S220" s="187">
        <f t="shared" ref="S220" si="3711">IF($B217=$B211,S214+IF($F217&lt;&gt;$G217,(T217+$G219-$G218)/$F217,T217/$F217),IF($F217&lt;&gt;P217,(T217+$G219-$G218)/$F217,T217/$F217))</f>
        <v>0</v>
      </c>
      <c r="T220" s="7">
        <f t="shared" ref="T220:T221" si="3712">SUM(U220:AA220)</f>
        <v>0</v>
      </c>
      <c r="U220" s="26">
        <f t="shared" ref="U220:AA220" si="3713">U217</f>
        <v>0</v>
      </c>
      <c r="V220" s="26">
        <f t="shared" si="3713"/>
        <v>0</v>
      </c>
      <c r="W220" s="26">
        <f t="shared" si="3713"/>
        <v>0</v>
      </c>
      <c r="X220" s="26">
        <f t="shared" si="3713"/>
        <v>0</v>
      </c>
      <c r="Y220" s="113">
        <f t="shared" si="3713"/>
        <v>0</v>
      </c>
      <c r="Z220" s="29">
        <f t="shared" si="3713"/>
        <v>0</v>
      </c>
      <c r="AA220" s="23">
        <f t="shared" si="3713"/>
        <v>0</v>
      </c>
      <c r="AB220" s="187">
        <f t="shared" ref="AB220" si="3714">IF($B217=$B211,AB214+IF($F217&lt;&gt;$G217,(AC217+$G219-$G218)/$F217,AC217/$F217),IF($F217&lt;&gt;Y217,(AC217+$G219-$G218)/$F217,AC217/$F217))</f>
        <v>0</v>
      </c>
      <c r="AC220" s="7">
        <f t="shared" ref="AC220:AC221" si="3715">SUM(AD220:AJ220)</f>
        <v>0</v>
      </c>
      <c r="AD220" s="26">
        <f t="shared" ref="AD220:AJ220" si="3716">AD217</f>
        <v>0</v>
      </c>
      <c r="AE220" s="26">
        <f t="shared" si="3716"/>
        <v>0</v>
      </c>
      <c r="AF220" s="26">
        <f t="shared" si="3716"/>
        <v>0</v>
      </c>
      <c r="AG220" s="26">
        <f t="shared" si="3716"/>
        <v>0</v>
      </c>
      <c r="AH220" s="113">
        <f t="shared" si="3716"/>
        <v>0</v>
      </c>
      <c r="AI220" s="29">
        <f t="shared" si="3716"/>
        <v>0</v>
      </c>
      <c r="AJ220" s="23">
        <f t="shared" si="3716"/>
        <v>0</v>
      </c>
      <c r="AK220" s="187">
        <f t="shared" ref="AK220" si="3717">IF($B217=$B211,AK214+IF($F217&lt;&gt;$G217,(AL217+$G219-$G218)/$F217,AL217/$F217),IF($F217&lt;&gt;AH217,(AL217+$G219-$G218)/$F217,AL217/$F217))</f>
        <v>0</v>
      </c>
      <c r="AL220" s="7">
        <f t="shared" ref="AL220:AL221" si="3718">SUM(AM220:AS220)</f>
        <v>0</v>
      </c>
      <c r="AM220" s="26">
        <f t="shared" ref="AM220:AS220" si="3719">AM217</f>
        <v>0</v>
      </c>
      <c r="AN220" s="26">
        <f t="shared" si="3719"/>
        <v>0</v>
      </c>
      <c r="AO220" s="26">
        <f t="shared" si="3719"/>
        <v>0</v>
      </c>
      <c r="AP220" s="26">
        <f t="shared" si="3719"/>
        <v>0</v>
      </c>
      <c r="AQ220" s="113">
        <f t="shared" si="3719"/>
        <v>0</v>
      </c>
      <c r="AR220" s="29">
        <f t="shared" si="3719"/>
        <v>0</v>
      </c>
      <c r="AS220" s="23">
        <f t="shared" si="3719"/>
        <v>0</v>
      </c>
      <c r="AT220" s="187">
        <f t="shared" ref="AT220" si="3720">IF($B217=$B211,AT214+IF($F217&lt;&gt;$G217,(AU217+$G219-$G218)/$F217,AU217/$F217),IF($F217&lt;&gt;AQ217,(AU217+$G219-$G218)/$F217,AU217/$F217))</f>
        <v>0</v>
      </c>
      <c r="AU220" s="7">
        <f t="shared" ref="AU220:AU221" si="3721">SUM(AV220:BB220)</f>
        <v>0</v>
      </c>
      <c r="AV220" s="6">
        <f t="shared" ref="AV220" si="3722">IF(SUM($AM$9:$AS$9)=SUM($AV$9:$BB$9),AV217,IF(AND(SUM($AV$9:$BB$9)&gt;42,SUM($AV$9:$BB$9)&lt;49),AV217,0))</f>
        <v>0</v>
      </c>
      <c r="AW220" s="6">
        <f t="shared" ref="AW220:BB220" si="3723">IF(SUM($AM$9:$AS$9)=SUM($AV$9:$BB$9),AW217,IF(AND(SUM($AV$9:$BB$9)&gt;42,SUM($AV$9:$BB$9)&lt;49),AW217,0))</f>
        <v>0</v>
      </c>
      <c r="AX220" s="6">
        <f t="shared" si="3723"/>
        <v>0</v>
      </c>
      <c r="AY220" s="6">
        <f t="shared" si="3723"/>
        <v>0</v>
      </c>
      <c r="AZ220" s="26">
        <f t="shared" si="3723"/>
        <v>0</v>
      </c>
      <c r="BA220" s="29">
        <f t="shared" si="3723"/>
        <v>0</v>
      </c>
      <c r="BB220" s="23">
        <f t="shared" si="3723"/>
        <v>0</v>
      </c>
    </row>
    <row r="221" spans="1:54" ht="15.75" customHeight="1" x14ac:dyDescent="0.2">
      <c r="A221" s="1">
        <f t="shared" ref="A221:A222" si="3724">A220</f>
        <v>0</v>
      </c>
      <c r="B221" s="313"/>
      <c r="C221" s="314"/>
      <c r="D221" s="314"/>
      <c r="E221" s="314"/>
      <c r="F221" s="31"/>
      <c r="G221" s="183"/>
      <c r="H221" s="123">
        <f t="shared" ref="H221" si="3725">IF($B217=$B211,H215+F221,$F221)</f>
        <v>0</v>
      </c>
      <c r="I221" s="165">
        <f t="shared" si="3664"/>
        <v>0</v>
      </c>
      <c r="J221" s="141">
        <f t="shared" ref="J221" si="3726">IF($H220=0,0,IF($B211=$B217,IF($H222&gt;0,$H222+J215,K217+J215),IF($H222&gt;0,$H222,K217)))</f>
        <v>0</v>
      </c>
      <c r="K221" s="7">
        <f t="shared" si="3709"/>
        <v>0</v>
      </c>
      <c r="L221" s="6"/>
      <c r="M221" s="6"/>
      <c r="N221" s="6"/>
      <c r="O221" s="6"/>
      <c r="P221" s="26"/>
      <c r="Q221" s="29"/>
      <c r="R221" s="23"/>
      <c r="S221" s="141">
        <f t="shared" ref="S221" si="3727">IF($H220=0,0,IF($B211=$B217,IF($H222&gt;0,$H222+S215,T217+S215),IF($H222&gt;0,$H222,T217)))</f>
        <v>0</v>
      </c>
      <c r="T221" s="7">
        <f t="shared" si="3712"/>
        <v>0</v>
      </c>
      <c r="U221" s="6"/>
      <c r="V221" s="6"/>
      <c r="W221" s="6"/>
      <c r="X221" s="6"/>
      <c r="Y221" s="26"/>
      <c r="Z221" s="29"/>
      <c r="AA221" s="23"/>
      <c r="AB221" s="141">
        <f t="shared" ref="AB221" si="3728">IF($H220=0,0,IF($B211=$B217,IF($H222&gt;0,$H222+AB215,AC217+AB215),IF($H222&gt;0,$H222,AC217)))</f>
        <v>0</v>
      </c>
      <c r="AC221" s="7">
        <f t="shared" si="3715"/>
        <v>0</v>
      </c>
      <c r="AD221" s="6"/>
      <c r="AE221" s="6"/>
      <c r="AF221" s="6"/>
      <c r="AG221" s="6"/>
      <c r="AH221" s="26"/>
      <c r="AI221" s="29"/>
      <c r="AJ221" s="23"/>
      <c r="AK221" s="141">
        <f t="shared" ref="AK221" si="3729">IF($H220=0,0,IF($B211=$B217,IF($H222&gt;0,$H222+AK215,AL217+AK215),IF($H222&gt;0,$H222,AL217)))</f>
        <v>0</v>
      </c>
      <c r="AL221" s="7">
        <f t="shared" si="3718"/>
        <v>0</v>
      </c>
      <c r="AM221" s="6"/>
      <c r="AN221" s="6"/>
      <c r="AO221" s="6"/>
      <c r="AP221" s="6"/>
      <c r="AQ221" s="26"/>
      <c r="AR221" s="29"/>
      <c r="AS221" s="23"/>
      <c r="AT221" s="141">
        <f t="shared" ref="AT221" si="3730">IF($H220=0,0,IF($B211=$B217,IF($H222&gt;0,$H222+AT215,AU217+AT215),IF($H222&gt;0,$H222,AU217)))</f>
        <v>0</v>
      </c>
      <c r="AU221" s="7">
        <f t="shared" si="3721"/>
        <v>0</v>
      </c>
      <c r="AV221" s="6"/>
      <c r="AW221" s="6"/>
      <c r="AX221" s="6"/>
      <c r="AY221" s="6"/>
      <c r="AZ221" s="26"/>
      <c r="BA221" s="29"/>
      <c r="BB221" s="23"/>
    </row>
    <row r="222" spans="1:54" ht="18.75" customHeight="1" thickBot="1" x14ac:dyDescent="0.25">
      <c r="A222" s="1">
        <f t="shared" si="3724"/>
        <v>0</v>
      </c>
      <c r="B222" s="323" t="str">
        <f>IF(B217="",Wydruk!$AE$6,IF(J218=0,Wydruk!$AE$7,IF(AND(G218&lt;G219,B217&lt;&gt;$B223),Wydruk!$AE$13,IF(AND($B217=$B211,$B217&lt;&gt;$B223),IF(OR(OR(J222&lt;4,J222&gt;5),OR(S222&lt;4,S222&gt;5),OR(AB222&lt;4,AB222&gt;5),OR(AK222&lt;4,AK222&gt;5),OR(AND(AT222&lt;4,AT222&gt;0),AT222&gt;5)),Wydruk!$AE$8,Wydruk!$AE$9),IF($B217=$B223,IF($F221&lt;&gt;0,Wydruk!$AE$12,Wydruk!$AE$10),IF(OR(OR(J218&lt;4,J218&gt;5),OR(S218&lt;4,S218&gt;5),OR(AB218&lt;4,AB218&gt;5),OR(AK218&lt;4,AK218&gt;5),OR(AND(AT218&lt;4,AT218&gt;0),AT218&gt;5)),Wydruk!$AE$8,Wydruk!$AE$11))))))</f>
        <v>Uzupełnij liczby godzin tygodniowego planu</v>
      </c>
      <c r="C222" s="324"/>
      <c r="D222" s="324"/>
      <c r="E222" s="324"/>
      <c r="F222" s="173">
        <f>listopad!F222</f>
        <v>0</v>
      </c>
      <c r="G222" s="184">
        <f>listopad!G222</f>
        <v>0</v>
      </c>
      <c r="H222" s="191">
        <f t="shared" ref="H222" si="3731">IF(OR($G222=0,$F222=0,$G222="",$F222=""),0,$G222/$F222)</f>
        <v>0</v>
      </c>
      <c r="I222" s="193"/>
      <c r="J222" s="176">
        <f t="shared" ref="J222" si="3732">IF($B211=$B217,IF(L217+L212&gt;0,1,0)+IF(M217+M212&gt;0,1,0)+IF(N217+N212&gt;0,1,0)+IF(O217+O212&gt;0,1,0)+IF(P217+P212&gt;0,1,0)+IF(Q217+Q212&gt;0,1,0)+IF(R217+R212&gt;0,1,0),J218)</f>
        <v>0</v>
      </c>
      <c r="K222" s="133">
        <f t="shared" ref="K222" si="3733">IF(OR($B217=$B223,J222=0,(K218-Q222+O222)&lt;=0),0,(K218-Q222+O222)/J222)</f>
        <v>0</v>
      </c>
      <c r="L222" s="137">
        <f t="shared" ref="L222" si="3734">IF(K222*(7-J219)&lt;=0,0,K222*(7-J219))</f>
        <v>0</v>
      </c>
      <c r="M222" s="311">
        <f t="shared" ref="M222" si="3735">ROUND(IF(OR(K219-K222*(7-J219)+P222&lt;0,$B217=$B223,K222&lt;=0,K219=0),0,IF(K219-K222*(7-J219)+P222&gt;Q222-O222+P222,Q222-O222+P222,K219-K222*(7-J219)+P222)),1)</f>
        <v>0</v>
      </c>
      <c r="N222" s="312"/>
      <c r="O222" s="139">
        <f t="shared" ref="O222" si="3736">IF(OR($B217=$B223,J218=0),0,IF($B217=$B211,J217,$F217))</f>
        <v>0</v>
      </c>
      <c r="P222" s="30">
        <f t="shared" ref="P222" si="3737">IF(OR($B217=$B223,J222=0),0,$G219-$G218)</f>
        <v>0</v>
      </c>
      <c r="Q222" s="134">
        <f t="shared" ref="Q222" si="3738">IF(OR($B217=$B223,J222=0),0,J221)</f>
        <v>0</v>
      </c>
      <c r="R222" s="138">
        <f t="shared" ref="R222" si="3739">IF($B217=$B223,0,K219)</f>
        <v>0</v>
      </c>
      <c r="S222" s="176">
        <f t="shared" ref="S222" si="3740">IF($B211=$B217,IF(U217+U212&gt;0,1,0)+IF(V217+V212&gt;0,1,0)+IF(W217+W212&gt;0,1,0)+IF(X217+X212&gt;0,1,0)+IF(Y217+Y212&gt;0,1,0)+IF(Z217+Z212&gt;0,1,0)+IF(AA217+AA212&gt;0,1,0),S218)</f>
        <v>0</v>
      </c>
      <c r="T222" s="133">
        <f t="shared" ref="T222" si="3741">IF(OR($B217=$B223,S222=0,(T218-Z222+X222)&lt;=0),0,(T218-Z222+X222)/S222)</f>
        <v>0</v>
      </c>
      <c r="U222" s="137">
        <f t="shared" ref="U222" si="3742">IF(T222*(7-S219)&lt;=0,0,T222*(7-S219))</f>
        <v>0</v>
      </c>
      <c r="V222" s="311">
        <f t="shared" ref="V222" si="3743">ROUND(IF(OR(T219-T222*(7-S219)+Y222&lt;0,$B217=$B223,T222&lt;=0,T219=0),0,IF(T219-T222*(7-S219)+Y222&gt;Z222-X222+Y222,Z222-X222+Y222,T219-T222*(7-S219)+Y222)),1)</f>
        <v>0</v>
      </c>
      <c r="W222" s="312"/>
      <c r="X222" s="139">
        <f t="shared" ref="X222" si="3744">IF(OR($B217=$B223,S218=0),0,IF($B217=$B211,S217,$F217))</f>
        <v>0</v>
      </c>
      <c r="Y222" s="30">
        <f t="shared" ref="Y222" si="3745">IF(OR($B217=$B223,S222=0),0,$G219-$G218)</f>
        <v>0</v>
      </c>
      <c r="Z222" s="134">
        <f t="shared" ref="Z222" si="3746">IF(OR($B217=$B223,S222=0),0,S221)</f>
        <v>0</v>
      </c>
      <c r="AA222" s="138">
        <f t="shared" ref="AA222" si="3747">IF($B217=$B223,0,T219)</f>
        <v>0</v>
      </c>
      <c r="AB222" s="176">
        <f t="shared" ref="AB222" si="3748">IF($B211=$B217,IF(AD217+AD212&gt;0,1,0)+IF(AE217+AE212&gt;0,1,0)+IF(AF217+AF212&gt;0,1,0)+IF(AG217+AG212&gt;0,1,0)+IF(AH217+AH212&gt;0,1,0)+IF(AI217+AI212&gt;0,1,0)+IF(AJ217+AJ212&gt;0,1,0),AB218)</f>
        <v>0</v>
      </c>
      <c r="AC222" s="133">
        <f t="shared" ref="AC222" si="3749">IF(OR($B217=$B223,AB222=0,(AC218-AI222+AG222)&lt;=0),0,(AC218-AI222+AG222)/AB222)</f>
        <v>0</v>
      </c>
      <c r="AD222" s="137">
        <f t="shared" ref="AD222" si="3750">IF(AC222*(7-AB219)&lt;=0,0,AC222*(7-AB219))</f>
        <v>0</v>
      </c>
      <c r="AE222" s="311">
        <f t="shared" ref="AE222" si="3751">ROUND(IF(OR(AC219-AC222*(7-AB219)+AH222&lt;0,$B217=$B223,AC222&lt;=0,AC219=0),0,IF(AC219-AC222*(7-AB219)+AH222&gt;AI222-AG222+AH222,AI222-AG222+AH222,AC219-AC222*(7-AB219)+AH222)),1)</f>
        <v>0</v>
      </c>
      <c r="AF222" s="312"/>
      <c r="AG222" s="139">
        <f t="shared" ref="AG222" si="3752">IF(OR($B217=$B223,AB218=0),0,IF($B217=$B211,AB217,$F217))</f>
        <v>0</v>
      </c>
      <c r="AH222" s="30">
        <f t="shared" ref="AH222" si="3753">IF(OR($B217=$B223,AB222=0),0,$G219-$G218)</f>
        <v>0</v>
      </c>
      <c r="AI222" s="134">
        <f t="shared" ref="AI222" si="3754">IF(OR($B217=$B223,AB222=0),0,AB221)</f>
        <v>0</v>
      </c>
      <c r="AJ222" s="138">
        <f t="shared" ref="AJ222" si="3755">IF($B217=$B223,0,AC219)</f>
        <v>0</v>
      </c>
      <c r="AK222" s="176">
        <f t="shared" ref="AK222" si="3756">IF($B211=$B217,IF(AM217+AM212&gt;0,1,0)+IF(AN217+AN212&gt;0,1,0)+IF(AO217+AO212&gt;0,1,0)+IF(AP217+AP212&gt;0,1,0)+IF(AQ217+AQ212&gt;0,1,0)+IF(AR217+AR212&gt;0,1,0)+IF(AS217+AS212&gt;0,1,0),AK218)</f>
        <v>0</v>
      </c>
      <c r="AL222" s="133">
        <f t="shared" ref="AL222" si="3757">IF(OR($B217=$B223,AK222=0,(AL218-AR222+AP222)&lt;=0),0,(AL218-AR222+AP222)/AK222)</f>
        <v>0</v>
      </c>
      <c r="AM222" s="137">
        <f t="shared" ref="AM222" si="3758">IF(AL222*(7-AK219)&lt;=0,0,AL222*(7-AK219))</f>
        <v>0</v>
      </c>
      <c r="AN222" s="311">
        <f t="shared" ref="AN222" si="3759">ROUND(IF(OR(AL219-AL222*(7-AK219)+AQ222&lt;0,$B217=$B223,AL222&lt;=0,AL219=0),0,IF(AL219-AL222*(7-AK219)+AQ222&gt;AR222-AP222+AQ222,AR222-AP222+AQ222,AL219-AL222*(7-AK219)+AQ222)),1)</f>
        <v>0</v>
      </c>
      <c r="AO222" s="312"/>
      <c r="AP222" s="139">
        <f t="shared" ref="AP222" si="3760">IF(OR($B217=$B223,AK218=0),0,IF($B217=$B211,AK217,$F217))</f>
        <v>0</v>
      </c>
      <c r="AQ222" s="30">
        <f t="shared" ref="AQ222" si="3761">IF(OR($B217=$B223,AK222=0),0,$G219-$G218)</f>
        <v>0</v>
      </c>
      <c r="AR222" s="134">
        <f t="shared" ref="AR222" si="3762">IF(OR($B217=$B223,AK222=0),0,AK221)</f>
        <v>0</v>
      </c>
      <c r="AS222" s="138">
        <f t="shared" ref="AS222" si="3763">IF($B217=$B223,0,AL219)</f>
        <v>0</v>
      </c>
      <c r="AT222" s="176">
        <f t="shared" ref="AT222" si="3764">IF($B211=$B217,IF(AV217+AV212&gt;0,1,0)+IF(AW217+AW212&gt;0,1,0)+IF(AX217+AX212&gt;0,1,0)+IF(AY217+AY212&gt;0,1,0)+IF(AZ217+AZ212&gt;0,1,0)+IF(BA217+BA212&gt;0,1,0)+IF(BB217+BB212&gt;0,1,0),AT218)</f>
        <v>0</v>
      </c>
      <c r="AU222" s="133">
        <f t="shared" ref="AU222" si="3765">IF(OR($B217=$B223,AT222=0,(AU218-BA222+AY222)&lt;=0),0,(AU218-BA222+AY222)/AT222)</f>
        <v>0</v>
      </c>
      <c r="AV222" s="137">
        <f t="shared" ref="AV222" si="3766">IF(AU222*(7-AT219)&lt;=0,0,AU222*(7-AT219))</f>
        <v>0</v>
      </c>
      <c r="AW222" s="311">
        <f t="shared" ref="AW222" si="3767">ROUND(IF(OR(AU219-AU222*(7-AT219)+AZ222&lt;0,$B217=$B223,AU222&lt;=0,AU219=0),0,IF(AU219-AU222*(7-AT219)+AZ222&gt;BA222-AY222+AZ222,BA222-AY222+AZ222,AU219-AU222*(7-AT219)+AZ222)),1)</f>
        <v>0</v>
      </c>
      <c r="AX222" s="312"/>
      <c r="AY222" s="139">
        <f t="shared" ref="AY222" si="3768">IF(OR($B217=$B223,AT218=0),0,IF($B217=$B211,AT217,$F217))</f>
        <v>0</v>
      </c>
      <c r="AZ222" s="30">
        <f t="shared" ref="AZ222" si="3769">IF(OR($B217=$B223,AT222=0),0,$G219-$G218)</f>
        <v>0</v>
      </c>
      <c r="BA222" s="134">
        <f t="shared" ref="BA222" si="3770">IF(OR($B217=$B223,AT222=0),0,AT221)</f>
        <v>0</v>
      </c>
      <c r="BB222" s="138">
        <f t="shared" ref="BB222" si="3771">IF($B217=$B223,0,AU219)</f>
        <v>0</v>
      </c>
    </row>
    <row r="223" spans="1:54" ht="15.75" x14ac:dyDescent="0.2">
      <c r="A223" s="1">
        <f t="shared" ref="A223" si="3772">IF(B223="","1. Niewypełnione",B223)</f>
        <v>0</v>
      </c>
      <c r="B223" s="320">
        <f>listopad!B223</f>
        <v>0</v>
      </c>
      <c r="C223" s="321">
        <f>listopad!C223</f>
        <v>0</v>
      </c>
      <c r="D223" s="321">
        <f>listopad!D223</f>
        <v>0</v>
      </c>
      <c r="E223" s="321">
        <f>listopad!E223</f>
        <v>0</v>
      </c>
      <c r="F223" s="177">
        <f>listopad!F223</f>
        <v>18</v>
      </c>
      <c r="G223" s="185">
        <f>listopad!G223</f>
        <v>18</v>
      </c>
      <c r="H223" s="177"/>
      <c r="I223" s="192">
        <f t="shared" ref="I223:I227" si="3773">K223+T223+AC223+AL223+AU223</f>
        <v>0</v>
      </c>
      <c r="J223" s="186">
        <f t="shared" ref="J223" si="3774">IF(OR($B223=$B229,J226=0),0,ROUND((K224+P228)/J226,0))</f>
        <v>0</v>
      </c>
      <c r="K223" s="51">
        <f t="shared" ref="K223:K224" si="3775">SUM(L223:R223)</f>
        <v>0</v>
      </c>
      <c r="L223" s="52">
        <f>listopad!L223</f>
        <v>0</v>
      </c>
      <c r="M223" s="52">
        <f>listopad!M223</f>
        <v>0</v>
      </c>
      <c r="N223" s="52">
        <f>listopad!N223</f>
        <v>0</v>
      </c>
      <c r="O223" s="52">
        <f>listopad!O223</f>
        <v>0</v>
      </c>
      <c r="P223" s="53">
        <f>listopad!P223</f>
        <v>0</v>
      </c>
      <c r="Q223" s="54">
        <f>listopad!Q223</f>
        <v>0</v>
      </c>
      <c r="R223" s="55">
        <f>listopad!R223</f>
        <v>0</v>
      </c>
      <c r="S223" s="188">
        <f t="shared" ref="S223" si="3776">IF(OR($B223=$B229,S226=0),0,ROUND((T224+Y228)/S226,0))</f>
        <v>0</v>
      </c>
      <c r="T223" s="51">
        <f t="shared" ref="T223:T224" si="3777">SUM(U223:AA223)</f>
        <v>0</v>
      </c>
      <c r="U223" s="52">
        <f>listopad!U223</f>
        <v>0</v>
      </c>
      <c r="V223" s="52">
        <f>listopad!V223</f>
        <v>0</v>
      </c>
      <c r="W223" s="52">
        <f>listopad!W223</f>
        <v>0</v>
      </c>
      <c r="X223" s="52">
        <f>listopad!X223</f>
        <v>0</v>
      </c>
      <c r="Y223" s="53">
        <f>listopad!Y223</f>
        <v>0</v>
      </c>
      <c r="Z223" s="54">
        <f>listopad!Z223</f>
        <v>0</v>
      </c>
      <c r="AA223" s="55">
        <f>listopad!AA223</f>
        <v>0</v>
      </c>
      <c r="AB223" s="188">
        <f t="shared" ref="AB223" si="3778">IF(OR($B223=$B229,AB226=0),0,ROUND((AC224+AH228)/AB226,0))</f>
        <v>0</v>
      </c>
      <c r="AC223" s="51">
        <f t="shared" ref="AC223:AC224" si="3779">SUM(AD223:AJ223)</f>
        <v>0</v>
      </c>
      <c r="AD223" s="52">
        <f>listopad!AD223</f>
        <v>0</v>
      </c>
      <c r="AE223" s="52">
        <f>listopad!AE223</f>
        <v>0</v>
      </c>
      <c r="AF223" s="52">
        <f>listopad!AF223</f>
        <v>0</v>
      </c>
      <c r="AG223" s="52">
        <f>listopad!AG223</f>
        <v>0</v>
      </c>
      <c r="AH223" s="53">
        <f>listopad!AH223</f>
        <v>0</v>
      </c>
      <c r="AI223" s="54">
        <f>listopad!AI223</f>
        <v>0</v>
      </c>
      <c r="AJ223" s="55">
        <f>listopad!AJ223</f>
        <v>0</v>
      </c>
      <c r="AK223" s="188">
        <f t="shared" ref="AK223" si="3780">IF(OR($B223=$B229,AK226=0),0,ROUND((AL224+AQ228)/AK226,0))</f>
        <v>0</v>
      </c>
      <c r="AL223" s="51">
        <f t="shared" ref="AL223:AL224" si="3781">SUM(AM223:AS223)</f>
        <v>0</v>
      </c>
      <c r="AM223" s="52">
        <f>listopad!AM223</f>
        <v>0</v>
      </c>
      <c r="AN223" s="52">
        <f>listopad!AN223</f>
        <v>0</v>
      </c>
      <c r="AO223" s="52">
        <f>listopad!AO223</f>
        <v>0</v>
      </c>
      <c r="AP223" s="52">
        <f>listopad!AP223</f>
        <v>0</v>
      </c>
      <c r="AQ223" s="53">
        <f>listopad!AQ223</f>
        <v>0</v>
      </c>
      <c r="AR223" s="54">
        <f>listopad!AR223</f>
        <v>0</v>
      </c>
      <c r="AS223" s="55">
        <f>listopad!AS223</f>
        <v>0</v>
      </c>
      <c r="AT223" s="188">
        <f t="shared" ref="AT223" si="3782">IF(OR($B223=$B229,AT226=0),0,ROUND((AU224+AZ228)/AT226,0))</f>
        <v>0</v>
      </c>
      <c r="AU223" s="51">
        <f t="shared" ref="AU223:AU224" si="3783">SUM(AV223:BB223)</f>
        <v>0</v>
      </c>
      <c r="AV223" s="52">
        <f t="shared" ref="AV223" si="3784">IF(SUM($AM$9:$AS$9)=SUM($AV$9:$BB$9),AM223,IF(AND(SUM($AV$9:$BB$9)&gt;42,SUM($AV$9:$BB$9)&lt;49),AM223,0))</f>
        <v>0</v>
      </c>
      <c r="AW223" s="52">
        <f t="shared" ref="AW223" si="3785">IF(SUM($AM$9:$AS$9)=SUM($AV$9:$BB$9),AN223,IF(AND(SUM($AV$9:$BB$9)&gt;42,SUM($AV$9:$BB$9)&lt;49),AN223,0))</f>
        <v>0</v>
      </c>
      <c r="AX223" s="52">
        <f t="shared" ref="AX223" si="3786">IF(SUM($AM$9:$AS$9)=SUM($AV$9:$BB$9),AO223,IF(AND(SUM($AV$9:$BB$9)&gt;42,SUM($AV$9:$BB$9)&lt;49),AO223,0))</f>
        <v>0</v>
      </c>
      <c r="AY223" s="52">
        <f t="shared" ref="AY223" si="3787">IF(SUM($AM$9:$AS$9)=SUM($AV$9:$BB$9),AP223,IF(AND(SUM($AV$9:$BB$9)&gt;42,SUM($AV$9:$BB$9)&lt;49),AP223,0))</f>
        <v>0</v>
      </c>
      <c r="AZ223" s="53">
        <f t="shared" ref="AZ223" si="3788">IF(SUM($AM$9:$AS$9)=SUM($AV$9:$BB$9),AQ223,IF(AND(SUM($AV$9:$BB$9)&gt;42,SUM($AV$9:$BB$9)&lt;49),AQ223,0))</f>
        <v>0</v>
      </c>
      <c r="BA223" s="54">
        <f t="shared" ref="BA223" si="3789">IF(SUM($AM$9:$AS$9)=SUM($AV$9:$BB$9),AR223,IF(AND(SUM($AV$9:$BB$9)&gt;42,SUM($AV$9:$BB$9)&lt;49),AR223,0))</f>
        <v>0</v>
      </c>
      <c r="BB223" s="55">
        <f t="shared" ref="BB223" si="3790">IF(SUM($AM$9:$AS$9)=SUM($AV$9:$BB$9),AS223,IF(AND(SUM($AV$9:$BB$9)&gt;42,SUM($AV$9:$BB$9)&lt;49),AS223,0))</f>
        <v>0</v>
      </c>
    </row>
    <row r="224" spans="1:54" ht="12.75" hidden="1" customHeight="1" x14ac:dyDescent="0.2">
      <c r="B224" s="93"/>
      <c r="C224" s="94"/>
      <c r="D224" s="95"/>
      <c r="E224" s="115"/>
      <c r="F224" s="140" t="b">
        <f t="shared" ref="F224" si="3791">IF($B217=$B223,OR(F218,G223&lt;F223),G223&lt;F223)</f>
        <v>0</v>
      </c>
      <c r="G224" s="189">
        <f t="shared" ref="G224" si="3792">IF(AND($B217=$B223,$B217&lt;&gt;"",$B217&lt;&gt;0),G223+G218,G223)</f>
        <v>18</v>
      </c>
      <c r="H224" s="120"/>
      <c r="I224" s="165">
        <f t="shared" si="3773"/>
        <v>0</v>
      </c>
      <c r="J224" s="194">
        <f t="shared" ref="J224" si="3793">7-COUNTIF(L223:R223,0)-COUNTIF(L223:R223,"")</f>
        <v>0</v>
      </c>
      <c r="K224" s="22">
        <f t="shared" si="3775"/>
        <v>0</v>
      </c>
      <c r="L224" s="35">
        <f t="shared" ref="L224:R224" si="3794">IF($B217=$B223,L223+L218,L223)</f>
        <v>0</v>
      </c>
      <c r="M224" s="35">
        <f t="shared" si="3794"/>
        <v>0</v>
      </c>
      <c r="N224" s="35">
        <f t="shared" si="3794"/>
        <v>0</v>
      </c>
      <c r="O224" s="35">
        <f t="shared" si="3794"/>
        <v>0</v>
      </c>
      <c r="P224" s="36">
        <f t="shared" si="3794"/>
        <v>0</v>
      </c>
      <c r="Q224" s="37">
        <f t="shared" si="3794"/>
        <v>0</v>
      </c>
      <c r="R224" s="38">
        <f t="shared" si="3794"/>
        <v>0</v>
      </c>
      <c r="S224" s="194">
        <f t="shared" ref="S224" si="3795">7-COUNTIF(U223:AA223,0)-COUNTIF(U223:AA223,"")</f>
        <v>0</v>
      </c>
      <c r="T224" s="22">
        <f t="shared" si="3777"/>
        <v>0</v>
      </c>
      <c r="U224" s="35">
        <f t="shared" ref="U224:AA224" si="3796">IF($B217=$B223,U223+U218,U223)</f>
        <v>0</v>
      </c>
      <c r="V224" s="35">
        <f t="shared" si="3796"/>
        <v>0</v>
      </c>
      <c r="W224" s="35">
        <f t="shared" si="3796"/>
        <v>0</v>
      </c>
      <c r="X224" s="35">
        <f t="shared" si="3796"/>
        <v>0</v>
      </c>
      <c r="Y224" s="36">
        <f t="shared" si="3796"/>
        <v>0</v>
      </c>
      <c r="Z224" s="37">
        <f t="shared" si="3796"/>
        <v>0</v>
      </c>
      <c r="AA224" s="38">
        <f t="shared" si="3796"/>
        <v>0</v>
      </c>
      <c r="AB224" s="194">
        <f t="shared" ref="AB224" si="3797">7-COUNTIF(AD223:AJ223,0)-COUNTIF(AD223:AJ223,"")</f>
        <v>0</v>
      </c>
      <c r="AC224" s="22">
        <f t="shared" si="3779"/>
        <v>0</v>
      </c>
      <c r="AD224" s="35">
        <f t="shared" ref="AD224:AJ224" si="3798">IF($B217=$B223,AD223+AD218,AD223)</f>
        <v>0</v>
      </c>
      <c r="AE224" s="35">
        <f t="shared" si="3798"/>
        <v>0</v>
      </c>
      <c r="AF224" s="35">
        <f t="shared" si="3798"/>
        <v>0</v>
      </c>
      <c r="AG224" s="35">
        <f t="shared" si="3798"/>
        <v>0</v>
      </c>
      <c r="AH224" s="36">
        <f t="shared" si="3798"/>
        <v>0</v>
      </c>
      <c r="AI224" s="37">
        <f t="shared" si="3798"/>
        <v>0</v>
      </c>
      <c r="AJ224" s="38">
        <f t="shared" si="3798"/>
        <v>0</v>
      </c>
      <c r="AK224" s="194">
        <f t="shared" ref="AK224" si="3799">7-COUNTIF(AM223:AS223,0)-COUNTIF(AM223:AS223,"")</f>
        <v>0</v>
      </c>
      <c r="AL224" s="22">
        <f t="shared" si="3781"/>
        <v>0</v>
      </c>
      <c r="AM224" s="35">
        <f t="shared" ref="AM224:AS224" si="3800">IF($B217=$B223,AM223+AM218,AM223)</f>
        <v>0</v>
      </c>
      <c r="AN224" s="35">
        <f t="shared" si="3800"/>
        <v>0</v>
      </c>
      <c r="AO224" s="35">
        <f t="shared" si="3800"/>
        <v>0</v>
      </c>
      <c r="AP224" s="35">
        <f t="shared" si="3800"/>
        <v>0</v>
      </c>
      <c r="AQ224" s="36">
        <f t="shared" si="3800"/>
        <v>0</v>
      </c>
      <c r="AR224" s="37">
        <f t="shared" si="3800"/>
        <v>0</v>
      </c>
      <c r="AS224" s="38">
        <f t="shared" si="3800"/>
        <v>0</v>
      </c>
      <c r="AT224" s="194">
        <f t="shared" ref="AT224" si="3801">7-COUNTIF(AV223:BB223,0)-COUNTIF(AV223:BB223,"")</f>
        <v>0</v>
      </c>
      <c r="AU224" s="22">
        <f t="shared" si="3783"/>
        <v>0</v>
      </c>
      <c r="AV224" s="35">
        <f t="shared" ref="AV224:BB224" si="3802">IF($B217=$B223,AV223+AV218,AV223)</f>
        <v>0</v>
      </c>
      <c r="AW224" s="35">
        <f t="shared" si="3802"/>
        <v>0</v>
      </c>
      <c r="AX224" s="35">
        <f t="shared" si="3802"/>
        <v>0</v>
      </c>
      <c r="AY224" s="35">
        <f t="shared" si="3802"/>
        <v>0</v>
      </c>
      <c r="AZ224" s="36">
        <f t="shared" si="3802"/>
        <v>0</v>
      </c>
      <c r="BA224" s="37">
        <f t="shared" si="3802"/>
        <v>0</v>
      </c>
      <c r="BB224" s="38">
        <f t="shared" si="3802"/>
        <v>0</v>
      </c>
    </row>
    <row r="225" spans="1:54" ht="15" hidden="1" customHeight="1" x14ac:dyDescent="0.2">
      <c r="B225" s="116"/>
      <c r="C225" s="117"/>
      <c r="D225" s="118"/>
      <c r="E225" s="119"/>
      <c r="F225" s="92"/>
      <c r="G225" s="190">
        <f t="shared" ref="G225" si="3803">IF(AND($B217=$B223,$B217&lt;&gt;"",$B217&lt;&gt;0),F223+G219,F223)</f>
        <v>18</v>
      </c>
      <c r="H225" s="121"/>
      <c r="I225" s="165">
        <f t="shared" si="3773"/>
        <v>0</v>
      </c>
      <c r="J225" s="195">
        <f t="shared" ref="J225" si="3804">IF($B223=$B217,COUNTIF(L225:R225,0),COUNTIF(L226:R226,0)+COUNTIF(L226:R226,""))</f>
        <v>7</v>
      </c>
      <c r="K225" s="39">
        <f t="shared" ref="K225:R225" si="3805">IF($B217=$B223,K226+K219,K226)</f>
        <v>0</v>
      </c>
      <c r="L225" s="40">
        <f t="shared" si="3805"/>
        <v>0</v>
      </c>
      <c r="M225" s="40">
        <f t="shared" si="3805"/>
        <v>0</v>
      </c>
      <c r="N225" s="40">
        <f t="shared" si="3805"/>
        <v>0</v>
      </c>
      <c r="O225" s="40">
        <f t="shared" si="3805"/>
        <v>0</v>
      </c>
      <c r="P225" s="41">
        <f t="shared" si="3805"/>
        <v>0</v>
      </c>
      <c r="Q225" s="42">
        <f t="shared" si="3805"/>
        <v>0</v>
      </c>
      <c r="R225" s="43">
        <f t="shared" si="3805"/>
        <v>0</v>
      </c>
      <c r="S225" s="195">
        <f t="shared" ref="S225" si="3806">IF($B223=$B217,COUNTIF(U225:AA225,0),COUNTIF(U226:AA226,0)+COUNTIF(U226:AA226,""))</f>
        <v>7</v>
      </c>
      <c r="T225" s="39">
        <f t="shared" ref="T225:AA225" si="3807">IF($B217=$B223,T226+T219,T226)</f>
        <v>0</v>
      </c>
      <c r="U225" s="40">
        <f t="shared" si="3807"/>
        <v>0</v>
      </c>
      <c r="V225" s="40">
        <f t="shared" si="3807"/>
        <v>0</v>
      </c>
      <c r="W225" s="40">
        <f t="shared" si="3807"/>
        <v>0</v>
      </c>
      <c r="X225" s="40">
        <f t="shared" si="3807"/>
        <v>0</v>
      </c>
      <c r="Y225" s="41">
        <f t="shared" si="3807"/>
        <v>0</v>
      </c>
      <c r="Z225" s="42">
        <f t="shared" si="3807"/>
        <v>0</v>
      </c>
      <c r="AA225" s="43">
        <f t="shared" si="3807"/>
        <v>0</v>
      </c>
      <c r="AB225" s="195">
        <f t="shared" ref="AB225" si="3808">IF($B223=$B217,COUNTIF(AD225:AJ225,0),COUNTIF(AD226:AJ226,0)+COUNTIF(AD226:AJ226,""))</f>
        <v>7</v>
      </c>
      <c r="AC225" s="39">
        <f t="shared" ref="AC225:AJ225" si="3809">IF($B217=$B223,AC226+AC219,AC226)</f>
        <v>0</v>
      </c>
      <c r="AD225" s="40">
        <f t="shared" si="3809"/>
        <v>0</v>
      </c>
      <c r="AE225" s="40">
        <f t="shared" si="3809"/>
        <v>0</v>
      </c>
      <c r="AF225" s="40">
        <f t="shared" si="3809"/>
        <v>0</v>
      </c>
      <c r="AG225" s="40">
        <f t="shared" si="3809"/>
        <v>0</v>
      </c>
      <c r="AH225" s="41">
        <f t="shared" si="3809"/>
        <v>0</v>
      </c>
      <c r="AI225" s="42">
        <f t="shared" si="3809"/>
        <v>0</v>
      </c>
      <c r="AJ225" s="43">
        <f t="shared" si="3809"/>
        <v>0</v>
      </c>
      <c r="AK225" s="195">
        <f t="shared" ref="AK225" si="3810">IF($B223=$B217,COUNTIF(AM225:AS225,0),COUNTIF(AM226:AS226,0)+COUNTIF(AM226:AS226,""))</f>
        <v>7</v>
      </c>
      <c r="AL225" s="39">
        <f t="shared" ref="AL225:AS225" si="3811">IF($B217=$B223,AL226+AL219,AL226)</f>
        <v>0</v>
      </c>
      <c r="AM225" s="40">
        <f t="shared" si="3811"/>
        <v>0</v>
      </c>
      <c r="AN225" s="40">
        <f t="shared" si="3811"/>
        <v>0</v>
      </c>
      <c r="AO225" s="40">
        <f t="shared" si="3811"/>
        <v>0</v>
      </c>
      <c r="AP225" s="40">
        <f t="shared" si="3811"/>
        <v>0</v>
      </c>
      <c r="AQ225" s="41">
        <f t="shared" si="3811"/>
        <v>0</v>
      </c>
      <c r="AR225" s="42">
        <f t="shared" si="3811"/>
        <v>0</v>
      </c>
      <c r="AS225" s="43">
        <f t="shared" si="3811"/>
        <v>0</v>
      </c>
      <c r="AT225" s="195">
        <f t="shared" ref="AT225" si="3812">IF($B223=$B217,COUNTIF(AV225:BB225,0),COUNTIF(AV226:BB226,0)+COUNTIF(AV226:BB226,""))</f>
        <v>7</v>
      </c>
      <c r="AU225" s="39">
        <f t="shared" ref="AU225:BB225" si="3813">IF($B217=$B223,AU226+AU219,AU226)</f>
        <v>0</v>
      </c>
      <c r="AV225" s="40">
        <f t="shared" si="3813"/>
        <v>0</v>
      </c>
      <c r="AW225" s="40">
        <f t="shared" si="3813"/>
        <v>0</v>
      </c>
      <c r="AX225" s="40">
        <f t="shared" si="3813"/>
        <v>0</v>
      </c>
      <c r="AY225" s="40">
        <f t="shared" si="3813"/>
        <v>0</v>
      </c>
      <c r="AZ225" s="41">
        <f t="shared" si="3813"/>
        <v>0</v>
      </c>
      <c r="BA225" s="42">
        <f t="shared" si="3813"/>
        <v>0</v>
      </c>
      <c r="BB225" s="43">
        <f t="shared" si="3813"/>
        <v>0</v>
      </c>
    </row>
    <row r="226" spans="1:54" ht="15.75" customHeight="1" x14ac:dyDescent="0.2">
      <c r="A226" s="1">
        <f t="shared" ref="A226" si="3814">A223</f>
        <v>0</v>
      </c>
      <c r="B226" s="313">
        <f t="shared" ref="B226" si="3815">B220+1</f>
        <v>35</v>
      </c>
      <c r="C226" s="314"/>
      <c r="D226" s="314"/>
      <c r="E226" s="314"/>
      <c r="F226" s="31"/>
      <c r="G226" s="183"/>
      <c r="H226" s="122">
        <f t="shared" ref="H226" si="3816">5-COUNTIF(AU223,0)-COUNTIF(AL223,0)-COUNTIF(AC223,0)-COUNTIF(T223,0)-COUNTIF(K223,0)</f>
        <v>0</v>
      </c>
      <c r="I226" s="165">
        <f t="shared" si="3773"/>
        <v>0</v>
      </c>
      <c r="J226" s="187">
        <f t="shared" ref="J226" si="3817">IF($B223=$B217,J220+IF($F223&lt;&gt;$G223,(K223+$G225-$G224)/$F223,K223/$F223),IF($F223&lt;&gt;G223,(K223+$G225-$G224)/$F223,K223/$F223))</f>
        <v>0</v>
      </c>
      <c r="K226" s="7">
        <f t="shared" ref="K226:K227" si="3818">SUM(L226:R226)</f>
        <v>0</v>
      </c>
      <c r="L226" s="26">
        <f t="shared" ref="L226:R226" si="3819">L223</f>
        <v>0</v>
      </c>
      <c r="M226" s="26">
        <f t="shared" si="3819"/>
        <v>0</v>
      </c>
      <c r="N226" s="26">
        <f t="shared" si="3819"/>
        <v>0</v>
      </c>
      <c r="O226" s="26">
        <f t="shared" si="3819"/>
        <v>0</v>
      </c>
      <c r="P226" s="26">
        <f t="shared" si="3819"/>
        <v>0</v>
      </c>
      <c r="Q226" s="29">
        <f t="shared" si="3819"/>
        <v>0</v>
      </c>
      <c r="R226" s="23">
        <f t="shared" si="3819"/>
        <v>0</v>
      </c>
      <c r="S226" s="187">
        <f t="shared" ref="S226" si="3820">IF($B223=$B217,S220+IF($F223&lt;&gt;$G223,(T223+$G225-$G224)/$F223,T223/$F223),IF($F223&lt;&gt;P223,(T223+$G225-$G224)/$F223,T223/$F223))</f>
        <v>0</v>
      </c>
      <c r="T226" s="7">
        <f t="shared" ref="T226:T227" si="3821">SUM(U226:AA226)</f>
        <v>0</v>
      </c>
      <c r="U226" s="26">
        <f t="shared" ref="U226:AA226" si="3822">U223</f>
        <v>0</v>
      </c>
      <c r="V226" s="26">
        <f t="shared" si="3822"/>
        <v>0</v>
      </c>
      <c r="W226" s="26">
        <f t="shared" si="3822"/>
        <v>0</v>
      </c>
      <c r="X226" s="26">
        <f t="shared" si="3822"/>
        <v>0</v>
      </c>
      <c r="Y226" s="113">
        <f t="shared" si="3822"/>
        <v>0</v>
      </c>
      <c r="Z226" s="29">
        <f t="shared" si="3822"/>
        <v>0</v>
      </c>
      <c r="AA226" s="23">
        <f t="shared" si="3822"/>
        <v>0</v>
      </c>
      <c r="AB226" s="187">
        <f t="shared" ref="AB226" si="3823">IF($B223=$B217,AB220+IF($F223&lt;&gt;$G223,(AC223+$G225-$G224)/$F223,AC223/$F223),IF($F223&lt;&gt;Y223,(AC223+$G225-$G224)/$F223,AC223/$F223))</f>
        <v>0</v>
      </c>
      <c r="AC226" s="7">
        <f t="shared" ref="AC226:AC227" si="3824">SUM(AD226:AJ226)</f>
        <v>0</v>
      </c>
      <c r="AD226" s="26">
        <f t="shared" ref="AD226:AJ226" si="3825">AD223</f>
        <v>0</v>
      </c>
      <c r="AE226" s="26">
        <f t="shared" si="3825"/>
        <v>0</v>
      </c>
      <c r="AF226" s="26">
        <f t="shared" si="3825"/>
        <v>0</v>
      </c>
      <c r="AG226" s="26">
        <f t="shared" si="3825"/>
        <v>0</v>
      </c>
      <c r="AH226" s="113">
        <f t="shared" si="3825"/>
        <v>0</v>
      </c>
      <c r="AI226" s="29">
        <f t="shared" si="3825"/>
        <v>0</v>
      </c>
      <c r="AJ226" s="23">
        <f t="shared" si="3825"/>
        <v>0</v>
      </c>
      <c r="AK226" s="187">
        <f t="shared" ref="AK226" si="3826">IF($B223=$B217,AK220+IF($F223&lt;&gt;$G223,(AL223+$G225-$G224)/$F223,AL223/$F223),IF($F223&lt;&gt;AH223,(AL223+$G225-$G224)/$F223,AL223/$F223))</f>
        <v>0</v>
      </c>
      <c r="AL226" s="7">
        <f t="shared" ref="AL226:AL227" si="3827">SUM(AM226:AS226)</f>
        <v>0</v>
      </c>
      <c r="AM226" s="26">
        <f t="shared" ref="AM226:AS226" si="3828">AM223</f>
        <v>0</v>
      </c>
      <c r="AN226" s="26">
        <f t="shared" si="3828"/>
        <v>0</v>
      </c>
      <c r="AO226" s="26">
        <f t="shared" si="3828"/>
        <v>0</v>
      </c>
      <c r="AP226" s="26">
        <f t="shared" si="3828"/>
        <v>0</v>
      </c>
      <c r="AQ226" s="113">
        <f t="shared" si="3828"/>
        <v>0</v>
      </c>
      <c r="AR226" s="29">
        <f t="shared" si="3828"/>
        <v>0</v>
      </c>
      <c r="AS226" s="23">
        <f t="shared" si="3828"/>
        <v>0</v>
      </c>
      <c r="AT226" s="187">
        <f t="shared" ref="AT226" si="3829">IF($B223=$B217,AT220+IF($F223&lt;&gt;$G223,(AU223+$G225-$G224)/$F223,AU223/$F223),IF($F223&lt;&gt;AQ223,(AU223+$G225-$G224)/$F223,AU223/$F223))</f>
        <v>0</v>
      </c>
      <c r="AU226" s="7">
        <f t="shared" ref="AU226:AU227" si="3830">SUM(AV226:BB226)</f>
        <v>0</v>
      </c>
      <c r="AV226" s="6">
        <f t="shared" ref="AV226" si="3831">IF(SUM($AM$9:$AS$9)=SUM($AV$9:$BB$9),AV223,IF(AND(SUM($AV$9:$BB$9)&gt;42,SUM($AV$9:$BB$9)&lt;49),AV223,0))</f>
        <v>0</v>
      </c>
      <c r="AW226" s="6">
        <f t="shared" ref="AW226:BB226" si="3832">IF(SUM($AM$9:$AS$9)=SUM($AV$9:$BB$9),AW223,IF(AND(SUM($AV$9:$BB$9)&gt;42,SUM($AV$9:$BB$9)&lt;49),AW223,0))</f>
        <v>0</v>
      </c>
      <c r="AX226" s="6">
        <f t="shared" si="3832"/>
        <v>0</v>
      </c>
      <c r="AY226" s="6">
        <f t="shared" si="3832"/>
        <v>0</v>
      </c>
      <c r="AZ226" s="26">
        <f t="shared" si="3832"/>
        <v>0</v>
      </c>
      <c r="BA226" s="29">
        <f t="shared" si="3832"/>
        <v>0</v>
      </c>
      <c r="BB226" s="23">
        <f t="shared" si="3832"/>
        <v>0</v>
      </c>
    </row>
    <row r="227" spans="1:54" ht="15.75" customHeight="1" x14ac:dyDescent="0.2">
      <c r="A227" s="1">
        <f t="shared" ref="A227:A228" si="3833">A226</f>
        <v>0</v>
      </c>
      <c r="B227" s="313"/>
      <c r="C227" s="314"/>
      <c r="D227" s="314"/>
      <c r="E227" s="314"/>
      <c r="F227" s="31"/>
      <c r="G227" s="183"/>
      <c r="H227" s="123">
        <f t="shared" ref="H227" si="3834">IF($B223=$B217,H221+F227,$F227)</f>
        <v>0</v>
      </c>
      <c r="I227" s="165">
        <f t="shared" si="3773"/>
        <v>0</v>
      </c>
      <c r="J227" s="141">
        <f t="shared" ref="J227" si="3835">IF($H226=0,0,IF($B217=$B223,IF($H228&gt;0,$H228+J221,K223+J221),IF($H228&gt;0,$H228,K223)))</f>
        <v>0</v>
      </c>
      <c r="K227" s="7">
        <f t="shared" si="3818"/>
        <v>0</v>
      </c>
      <c r="L227" s="6"/>
      <c r="M227" s="6"/>
      <c r="N227" s="6"/>
      <c r="O227" s="6"/>
      <c r="P227" s="26"/>
      <c r="Q227" s="29"/>
      <c r="R227" s="23"/>
      <c r="S227" s="141">
        <f t="shared" ref="S227" si="3836">IF($H226=0,0,IF($B217=$B223,IF($H228&gt;0,$H228+S221,T223+S221),IF($H228&gt;0,$H228,T223)))</f>
        <v>0</v>
      </c>
      <c r="T227" s="7">
        <f t="shared" si="3821"/>
        <v>0</v>
      </c>
      <c r="U227" s="6"/>
      <c r="V227" s="6"/>
      <c r="W227" s="6"/>
      <c r="X227" s="6"/>
      <c r="Y227" s="26"/>
      <c r="Z227" s="29"/>
      <c r="AA227" s="23"/>
      <c r="AB227" s="141">
        <f t="shared" ref="AB227" si="3837">IF($H226=0,0,IF($B217=$B223,IF($H228&gt;0,$H228+AB221,AC223+AB221),IF($H228&gt;0,$H228,AC223)))</f>
        <v>0</v>
      </c>
      <c r="AC227" s="7">
        <f t="shared" si="3824"/>
        <v>0</v>
      </c>
      <c r="AD227" s="6"/>
      <c r="AE227" s="6"/>
      <c r="AF227" s="6"/>
      <c r="AG227" s="6"/>
      <c r="AH227" s="26"/>
      <c r="AI227" s="29"/>
      <c r="AJ227" s="23"/>
      <c r="AK227" s="141">
        <f t="shared" ref="AK227" si="3838">IF($H226=0,0,IF($B217=$B223,IF($H228&gt;0,$H228+AK221,AL223+AK221),IF($H228&gt;0,$H228,AL223)))</f>
        <v>0</v>
      </c>
      <c r="AL227" s="7">
        <f t="shared" si="3827"/>
        <v>0</v>
      </c>
      <c r="AM227" s="6"/>
      <c r="AN227" s="6"/>
      <c r="AO227" s="6"/>
      <c r="AP227" s="6"/>
      <c r="AQ227" s="26"/>
      <c r="AR227" s="29"/>
      <c r="AS227" s="23"/>
      <c r="AT227" s="141">
        <f t="shared" ref="AT227" si="3839">IF($H226=0,0,IF($B217=$B223,IF($H228&gt;0,$H228+AT221,AU223+AT221),IF($H228&gt;0,$H228,AU223)))</f>
        <v>0</v>
      </c>
      <c r="AU227" s="7">
        <f t="shared" si="3830"/>
        <v>0</v>
      </c>
      <c r="AV227" s="6"/>
      <c r="AW227" s="6"/>
      <c r="AX227" s="6"/>
      <c r="AY227" s="6"/>
      <c r="AZ227" s="26"/>
      <c r="BA227" s="29"/>
      <c r="BB227" s="23"/>
    </row>
    <row r="228" spans="1:54" ht="18.75" customHeight="1" thickBot="1" x14ac:dyDescent="0.25">
      <c r="A228" s="1">
        <f t="shared" si="3833"/>
        <v>0</v>
      </c>
      <c r="B228" s="323" t="str">
        <f>IF(B223="",Wydruk!$AE$6,IF(J224=0,Wydruk!$AE$7,IF(AND(G224&lt;G225,B223&lt;&gt;$B229),Wydruk!$AE$13,IF(AND($B223=$B217,$B223&lt;&gt;$B229),IF(OR(OR(J228&lt;4,J228&gt;5),OR(S228&lt;4,S228&gt;5),OR(AB228&lt;4,AB228&gt;5),OR(AK228&lt;4,AK228&gt;5),OR(AND(AT228&lt;4,AT228&gt;0),AT228&gt;5)),Wydruk!$AE$8,Wydruk!$AE$9),IF($B223=$B229,IF($F227&lt;&gt;0,Wydruk!$AE$12,Wydruk!$AE$10),IF(OR(OR(J224&lt;4,J224&gt;5),OR(S224&lt;4,S224&gt;5),OR(AB224&lt;4,AB224&gt;5),OR(AK224&lt;4,AK224&gt;5),OR(AND(AT224&lt;4,AT224&gt;0),AT224&gt;5)),Wydruk!$AE$8,Wydruk!$AE$11))))))</f>
        <v>Uzupełnij liczby godzin tygodniowego planu</v>
      </c>
      <c r="C228" s="324"/>
      <c r="D228" s="324"/>
      <c r="E228" s="324"/>
      <c r="F228" s="173">
        <f>listopad!F228</f>
        <v>0</v>
      </c>
      <c r="G228" s="184">
        <f>listopad!G228</f>
        <v>0</v>
      </c>
      <c r="H228" s="191">
        <f t="shared" ref="H228" si="3840">IF(OR($G228=0,$F228=0,$G228="",$F228=""),0,$G228/$F228)</f>
        <v>0</v>
      </c>
      <c r="I228" s="193"/>
      <c r="J228" s="176">
        <f t="shared" ref="J228" si="3841">IF($B217=$B223,IF(L223+L218&gt;0,1,0)+IF(M223+M218&gt;0,1,0)+IF(N223+N218&gt;0,1,0)+IF(O223+O218&gt;0,1,0)+IF(P223+P218&gt;0,1,0)+IF(Q223+Q218&gt;0,1,0)+IF(R223+R218&gt;0,1,0),J224)</f>
        <v>0</v>
      </c>
      <c r="K228" s="133">
        <f t="shared" ref="K228" si="3842">IF(OR($B223=$B229,J228=0,(K224-Q228+O228)&lt;=0),0,(K224-Q228+O228)/J228)</f>
        <v>0</v>
      </c>
      <c r="L228" s="137">
        <f t="shared" ref="L228" si="3843">IF(K228*(7-J225)&lt;=0,0,K228*(7-J225))</f>
        <v>0</v>
      </c>
      <c r="M228" s="311">
        <f t="shared" ref="M228" si="3844">ROUND(IF(OR(K225-K228*(7-J225)+P228&lt;0,$B223=$B229,K228&lt;=0,K225=0),0,IF(K225-K228*(7-J225)+P228&gt;Q228-O228+P228,Q228-O228+P228,K225-K228*(7-J225)+P228)),1)</f>
        <v>0</v>
      </c>
      <c r="N228" s="312"/>
      <c r="O228" s="139">
        <f t="shared" ref="O228" si="3845">IF(OR($B223=$B229,J224=0),0,IF($B223=$B217,J223,$F223))</f>
        <v>0</v>
      </c>
      <c r="P228" s="30">
        <f t="shared" ref="P228" si="3846">IF(OR($B223=$B229,J228=0),0,$G225-$G224)</f>
        <v>0</v>
      </c>
      <c r="Q228" s="134">
        <f t="shared" ref="Q228" si="3847">IF(OR($B223=$B229,J228=0),0,J227)</f>
        <v>0</v>
      </c>
      <c r="R228" s="138">
        <f t="shared" ref="R228" si="3848">IF($B223=$B229,0,K225)</f>
        <v>0</v>
      </c>
      <c r="S228" s="176">
        <f t="shared" ref="S228" si="3849">IF($B217=$B223,IF(U223+U218&gt;0,1,0)+IF(V223+V218&gt;0,1,0)+IF(W223+W218&gt;0,1,0)+IF(X223+X218&gt;0,1,0)+IF(Y223+Y218&gt;0,1,0)+IF(Z223+Z218&gt;0,1,0)+IF(AA223+AA218&gt;0,1,0),S224)</f>
        <v>0</v>
      </c>
      <c r="T228" s="133">
        <f t="shared" ref="T228" si="3850">IF(OR($B223=$B229,S228=0,(T224-Z228+X228)&lt;=0),0,(T224-Z228+X228)/S228)</f>
        <v>0</v>
      </c>
      <c r="U228" s="137">
        <f t="shared" ref="U228" si="3851">IF(T228*(7-S225)&lt;=0,0,T228*(7-S225))</f>
        <v>0</v>
      </c>
      <c r="V228" s="311">
        <f t="shared" ref="V228" si="3852">ROUND(IF(OR(T225-T228*(7-S225)+Y228&lt;0,$B223=$B229,T228&lt;=0,T225=0),0,IF(T225-T228*(7-S225)+Y228&gt;Z228-X228+Y228,Z228-X228+Y228,T225-T228*(7-S225)+Y228)),1)</f>
        <v>0</v>
      </c>
      <c r="W228" s="312"/>
      <c r="X228" s="139">
        <f t="shared" ref="X228" si="3853">IF(OR($B223=$B229,S224=0),0,IF($B223=$B217,S223,$F223))</f>
        <v>0</v>
      </c>
      <c r="Y228" s="30">
        <f t="shared" ref="Y228" si="3854">IF(OR($B223=$B229,S228=0),0,$G225-$G224)</f>
        <v>0</v>
      </c>
      <c r="Z228" s="134">
        <f t="shared" ref="Z228" si="3855">IF(OR($B223=$B229,S228=0),0,S227)</f>
        <v>0</v>
      </c>
      <c r="AA228" s="138">
        <f t="shared" ref="AA228" si="3856">IF($B223=$B229,0,T225)</f>
        <v>0</v>
      </c>
      <c r="AB228" s="176">
        <f t="shared" ref="AB228" si="3857">IF($B217=$B223,IF(AD223+AD218&gt;0,1,0)+IF(AE223+AE218&gt;0,1,0)+IF(AF223+AF218&gt;0,1,0)+IF(AG223+AG218&gt;0,1,0)+IF(AH223+AH218&gt;0,1,0)+IF(AI223+AI218&gt;0,1,0)+IF(AJ223+AJ218&gt;0,1,0),AB224)</f>
        <v>0</v>
      </c>
      <c r="AC228" s="133">
        <f t="shared" ref="AC228" si="3858">IF(OR($B223=$B229,AB228=0,(AC224-AI228+AG228)&lt;=0),0,(AC224-AI228+AG228)/AB228)</f>
        <v>0</v>
      </c>
      <c r="AD228" s="137">
        <f t="shared" ref="AD228" si="3859">IF(AC228*(7-AB225)&lt;=0,0,AC228*(7-AB225))</f>
        <v>0</v>
      </c>
      <c r="AE228" s="311">
        <f t="shared" ref="AE228" si="3860">ROUND(IF(OR(AC225-AC228*(7-AB225)+AH228&lt;0,$B223=$B229,AC228&lt;=0,AC225=0),0,IF(AC225-AC228*(7-AB225)+AH228&gt;AI228-AG228+AH228,AI228-AG228+AH228,AC225-AC228*(7-AB225)+AH228)),1)</f>
        <v>0</v>
      </c>
      <c r="AF228" s="312"/>
      <c r="AG228" s="139">
        <f t="shared" ref="AG228" si="3861">IF(OR($B223=$B229,AB224=0),0,IF($B223=$B217,AB223,$F223))</f>
        <v>0</v>
      </c>
      <c r="AH228" s="30">
        <f t="shared" ref="AH228" si="3862">IF(OR($B223=$B229,AB228=0),0,$G225-$G224)</f>
        <v>0</v>
      </c>
      <c r="AI228" s="134">
        <f t="shared" ref="AI228" si="3863">IF(OR($B223=$B229,AB228=0),0,AB227)</f>
        <v>0</v>
      </c>
      <c r="AJ228" s="138">
        <f t="shared" ref="AJ228" si="3864">IF($B223=$B229,0,AC225)</f>
        <v>0</v>
      </c>
      <c r="AK228" s="176">
        <f t="shared" ref="AK228" si="3865">IF($B217=$B223,IF(AM223+AM218&gt;0,1,0)+IF(AN223+AN218&gt;0,1,0)+IF(AO223+AO218&gt;0,1,0)+IF(AP223+AP218&gt;0,1,0)+IF(AQ223+AQ218&gt;0,1,0)+IF(AR223+AR218&gt;0,1,0)+IF(AS223+AS218&gt;0,1,0),AK224)</f>
        <v>0</v>
      </c>
      <c r="AL228" s="133">
        <f t="shared" ref="AL228" si="3866">IF(OR($B223=$B229,AK228=0,(AL224-AR228+AP228)&lt;=0),0,(AL224-AR228+AP228)/AK228)</f>
        <v>0</v>
      </c>
      <c r="AM228" s="137">
        <f t="shared" ref="AM228" si="3867">IF(AL228*(7-AK225)&lt;=0,0,AL228*(7-AK225))</f>
        <v>0</v>
      </c>
      <c r="AN228" s="311">
        <f t="shared" ref="AN228" si="3868">ROUND(IF(OR(AL225-AL228*(7-AK225)+AQ228&lt;0,$B223=$B229,AL228&lt;=0,AL225=0),0,IF(AL225-AL228*(7-AK225)+AQ228&gt;AR228-AP228+AQ228,AR228-AP228+AQ228,AL225-AL228*(7-AK225)+AQ228)),1)</f>
        <v>0</v>
      </c>
      <c r="AO228" s="312"/>
      <c r="AP228" s="139">
        <f t="shared" ref="AP228" si="3869">IF(OR($B223=$B229,AK224=0),0,IF($B223=$B217,AK223,$F223))</f>
        <v>0</v>
      </c>
      <c r="AQ228" s="30">
        <f t="shared" ref="AQ228" si="3870">IF(OR($B223=$B229,AK228=0),0,$G225-$G224)</f>
        <v>0</v>
      </c>
      <c r="AR228" s="134">
        <f t="shared" ref="AR228" si="3871">IF(OR($B223=$B229,AK228=0),0,AK227)</f>
        <v>0</v>
      </c>
      <c r="AS228" s="138">
        <f t="shared" ref="AS228" si="3872">IF($B223=$B229,0,AL225)</f>
        <v>0</v>
      </c>
      <c r="AT228" s="176">
        <f t="shared" ref="AT228" si="3873">IF($B217=$B223,IF(AV223+AV218&gt;0,1,0)+IF(AW223+AW218&gt;0,1,0)+IF(AX223+AX218&gt;0,1,0)+IF(AY223+AY218&gt;0,1,0)+IF(AZ223+AZ218&gt;0,1,0)+IF(BA223+BA218&gt;0,1,0)+IF(BB223+BB218&gt;0,1,0),AT224)</f>
        <v>0</v>
      </c>
      <c r="AU228" s="133">
        <f t="shared" ref="AU228" si="3874">IF(OR($B223=$B229,AT228=0,(AU224-BA228+AY228)&lt;=0),0,(AU224-BA228+AY228)/AT228)</f>
        <v>0</v>
      </c>
      <c r="AV228" s="137">
        <f t="shared" ref="AV228" si="3875">IF(AU228*(7-AT225)&lt;=0,0,AU228*(7-AT225))</f>
        <v>0</v>
      </c>
      <c r="AW228" s="311">
        <f t="shared" ref="AW228" si="3876">ROUND(IF(OR(AU225-AU228*(7-AT225)+AZ228&lt;0,$B223=$B229,AU228&lt;=0,AU225=0),0,IF(AU225-AU228*(7-AT225)+AZ228&gt;BA228-AY228+AZ228,BA228-AY228+AZ228,AU225-AU228*(7-AT225)+AZ228)),1)</f>
        <v>0</v>
      </c>
      <c r="AX228" s="312"/>
      <c r="AY228" s="139">
        <f t="shared" ref="AY228" si="3877">IF(OR($B223=$B229,AT224=0),0,IF($B223=$B217,AT223,$F223))</f>
        <v>0</v>
      </c>
      <c r="AZ228" s="30">
        <f t="shared" ref="AZ228" si="3878">IF(OR($B223=$B229,AT228=0),0,$G225-$G224)</f>
        <v>0</v>
      </c>
      <c r="BA228" s="134">
        <f t="shared" ref="BA228" si="3879">IF(OR($B223=$B229,AT228=0),0,AT227)</f>
        <v>0</v>
      </c>
      <c r="BB228" s="138">
        <f t="shared" ref="BB228" si="3880">IF($B223=$B229,0,AU225)</f>
        <v>0</v>
      </c>
    </row>
    <row r="229" spans="1:54" ht="15.75" x14ac:dyDescent="0.2">
      <c r="A229" s="1">
        <f t="shared" ref="A229" si="3881">IF(B229="","1. Niewypełnione",B229)</f>
        <v>0</v>
      </c>
      <c r="B229" s="320">
        <f>listopad!B229</f>
        <v>0</v>
      </c>
      <c r="C229" s="321">
        <f>listopad!C229</f>
        <v>0</v>
      </c>
      <c r="D229" s="321">
        <f>listopad!D229</f>
        <v>0</v>
      </c>
      <c r="E229" s="321">
        <f>listopad!E229</f>
        <v>0</v>
      </c>
      <c r="F229" s="177">
        <f>listopad!F229</f>
        <v>18</v>
      </c>
      <c r="G229" s="185">
        <f>listopad!G229</f>
        <v>18</v>
      </c>
      <c r="H229" s="177"/>
      <c r="I229" s="192">
        <f t="shared" ref="I229:I233" si="3882">K229+T229+AC229+AL229+AU229</f>
        <v>0</v>
      </c>
      <c r="J229" s="186">
        <f t="shared" ref="J229" si="3883">IF(OR($B229=$B235,J232=0),0,ROUND((K230+P234)/J232,0))</f>
        <v>0</v>
      </c>
      <c r="K229" s="51">
        <f t="shared" ref="K229:K230" si="3884">SUM(L229:R229)</f>
        <v>0</v>
      </c>
      <c r="L229" s="52">
        <f>listopad!L229</f>
        <v>0</v>
      </c>
      <c r="M229" s="52">
        <f>listopad!M229</f>
        <v>0</v>
      </c>
      <c r="N229" s="52">
        <f>listopad!N229</f>
        <v>0</v>
      </c>
      <c r="O229" s="52">
        <f>listopad!O229</f>
        <v>0</v>
      </c>
      <c r="P229" s="53">
        <f>listopad!P229</f>
        <v>0</v>
      </c>
      <c r="Q229" s="54">
        <f>listopad!Q229</f>
        <v>0</v>
      </c>
      <c r="R229" s="55">
        <f>listopad!R229</f>
        <v>0</v>
      </c>
      <c r="S229" s="188">
        <f t="shared" ref="S229" si="3885">IF(OR($B229=$B235,S232=0),0,ROUND((T230+Y234)/S232,0))</f>
        <v>0</v>
      </c>
      <c r="T229" s="51">
        <f t="shared" ref="T229:T230" si="3886">SUM(U229:AA229)</f>
        <v>0</v>
      </c>
      <c r="U229" s="52">
        <f>listopad!U229</f>
        <v>0</v>
      </c>
      <c r="V229" s="52">
        <f>listopad!V229</f>
        <v>0</v>
      </c>
      <c r="W229" s="52">
        <f>listopad!W229</f>
        <v>0</v>
      </c>
      <c r="X229" s="52">
        <f>listopad!X229</f>
        <v>0</v>
      </c>
      <c r="Y229" s="53">
        <f>listopad!Y229</f>
        <v>0</v>
      </c>
      <c r="Z229" s="54">
        <f>listopad!Z229</f>
        <v>0</v>
      </c>
      <c r="AA229" s="55">
        <f>listopad!AA229</f>
        <v>0</v>
      </c>
      <c r="AB229" s="188">
        <f t="shared" ref="AB229" si="3887">IF(OR($B229=$B235,AB232=0),0,ROUND((AC230+AH234)/AB232,0))</f>
        <v>0</v>
      </c>
      <c r="AC229" s="51">
        <f t="shared" ref="AC229:AC230" si="3888">SUM(AD229:AJ229)</f>
        <v>0</v>
      </c>
      <c r="AD229" s="52">
        <f>listopad!AD229</f>
        <v>0</v>
      </c>
      <c r="AE229" s="52">
        <f>listopad!AE229</f>
        <v>0</v>
      </c>
      <c r="AF229" s="52">
        <f>listopad!AF229</f>
        <v>0</v>
      </c>
      <c r="AG229" s="52">
        <f>listopad!AG229</f>
        <v>0</v>
      </c>
      <c r="AH229" s="53">
        <f>listopad!AH229</f>
        <v>0</v>
      </c>
      <c r="AI229" s="54">
        <f>listopad!AI229</f>
        <v>0</v>
      </c>
      <c r="AJ229" s="55">
        <f>listopad!AJ229</f>
        <v>0</v>
      </c>
      <c r="AK229" s="188">
        <f t="shared" ref="AK229" si="3889">IF(OR($B229=$B235,AK232=0),0,ROUND((AL230+AQ234)/AK232,0))</f>
        <v>0</v>
      </c>
      <c r="AL229" s="51">
        <f t="shared" ref="AL229:AL230" si="3890">SUM(AM229:AS229)</f>
        <v>0</v>
      </c>
      <c r="AM229" s="52">
        <f>listopad!AM229</f>
        <v>0</v>
      </c>
      <c r="AN229" s="52">
        <f>listopad!AN229</f>
        <v>0</v>
      </c>
      <c r="AO229" s="52">
        <f>listopad!AO229</f>
        <v>0</v>
      </c>
      <c r="AP229" s="52">
        <f>listopad!AP229</f>
        <v>0</v>
      </c>
      <c r="AQ229" s="53">
        <f>listopad!AQ229</f>
        <v>0</v>
      </c>
      <c r="AR229" s="54">
        <f>listopad!AR229</f>
        <v>0</v>
      </c>
      <c r="AS229" s="55">
        <f>listopad!AS229</f>
        <v>0</v>
      </c>
      <c r="AT229" s="188">
        <f t="shared" ref="AT229" si="3891">IF(OR($B229=$B235,AT232=0),0,ROUND((AU230+AZ234)/AT232,0))</f>
        <v>0</v>
      </c>
      <c r="AU229" s="51">
        <f t="shared" ref="AU229:AU230" si="3892">SUM(AV229:BB229)</f>
        <v>0</v>
      </c>
      <c r="AV229" s="52">
        <f t="shared" ref="AV229" si="3893">IF(SUM($AM$9:$AS$9)=SUM($AV$9:$BB$9),AM229,IF(AND(SUM($AV$9:$BB$9)&gt;42,SUM($AV$9:$BB$9)&lt;49),AM229,0))</f>
        <v>0</v>
      </c>
      <c r="AW229" s="52">
        <f t="shared" ref="AW229" si="3894">IF(SUM($AM$9:$AS$9)=SUM($AV$9:$BB$9),AN229,IF(AND(SUM($AV$9:$BB$9)&gt;42,SUM($AV$9:$BB$9)&lt;49),AN229,0))</f>
        <v>0</v>
      </c>
      <c r="AX229" s="52">
        <f t="shared" ref="AX229" si="3895">IF(SUM($AM$9:$AS$9)=SUM($AV$9:$BB$9),AO229,IF(AND(SUM($AV$9:$BB$9)&gt;42,SUM($AV$9:$BB$9)&lt;49),AO229,0))</f>
        <v>0</v>
      </c>
      <c r="AY229" s="52">
        <f t="shared" ref="AY229" si="3896">IF(SUM($AM$9:$AS$9)=SUM($AV$9:$BB$9),AP229,IF(AND(SUM($AV$9:$BB$9)&gt;42,SUM($AV$9:$BB$9)&lt;49),AP229,0))</f>
        <v>0</v>
      </c>
      <c r="AZ229" s="53">
        <f t="shared" ref="AZ229" si="3897">IF(SUM($AM$9:$AS$9)=SUM($AV$9:$BB$9),AQ229,IF(AND(SUM($AV$9:$BB$9)&gt;42,SUM($AV$9:$BB$9)&lt;49),AQ229,0))</f>
        <v>0</v>
      </c>
      <c r="BA229" s="54">
        <f t="shared" ref="BA229" si="3898">IF(SUM($AM$9:$AS$9)=SUM($AV$9:$BB$9),AR229,IF(AND(SUM($AV$9:$BB$9)&gt;42,SUM($AV$9:$BB$9)&lt;49),AR229,0))</f>
        <v>0</v>
      </c>
      <c r="BB229" s="55">
        <f t="shared" ref="BB229" si="3899">IF(SUM($AM$9:$AS$9)=SUM($AV$9:$BB$9),AS229,IF(AND(SUM($AV$9:$BB$9)&gt;42,SUM($AV$9:$BB$9)&lt;49),AS229,0))</f>
        <v>0</v>
      </c>
    </row>
    <row r="230" spans="1:54" ht="12.75" hidden="1" customHeight="1" x14ac:dyDescent="0.2">
      <c r="B230" s="93"/>
      <c r="C230" s="94"/>
      <c r="D230" s="95"/>
      <c r="E230" s="115"/>
      <c r="F230" s="140" t="b">
        <f t="shared" ref="F230" si="3900">IF($B223=$B229,OR(F224,G229&lt;F229),G229&lt;F229)</f>
        <v>0</v>
      </c>
      <c r="G230" s="189">
        <f t="shared" ref="G230" si="3901">IF(AND($B223=$B229,$B223&lt;&gt;"",$B223&lt;&gt;0),G229+G224,G229)</f>
        <v>18</v>
      </c>
      <c r="H230" s="120"/>
      <c r="I230" s="165">
        <f t="shared" si="3882"/>
        <v>0</v>
      </c>
      <c r="J230" s="194">
        <f t="shared" ref="J230" si="3902">7-COUNTIF(L229:R229,0)-COUNTIF(L229:R229,"")</f>
        <v>0</v>
      </c>
      <c r="K230" s="22">
        <f t="shared" si="3884"/>
        <v>0</v>
      </c>
      <c r="L230" s="35">
        <f t="shared" ref="L230:R230" si="3903">IF($B223=$B229,L229+L224,L229)</f>
        <v>0</v>
      </c>
      <c r="M230" s="35">
        <f t="shared" si="3903"/>
        <v>0</v>
      </c>
      <c r="N230" s="35">
        <f t="shared" si="3903"/>
        <v>0</v>
      </c>
      <c r="O230" s="35">
        <f t="shared" si="3903"/>
        <v>0</v>
      </c>
      <c r="P230" s="36">
        <f t="shared" si="3903"/>
        <v>0</v>
      </c>
      <c r="Q230" s="37">
        <f t="shared" si="3903"/>
        <v>0</v>
      </c>
      <c r="R230" s="38">
        <f t="shared" si="3903"/>
        <v>0</v>
      </c>
      <c r="S230" s="194">
        <f t="shared" ref="S230" si="3904">7-COUNTIF(U229:AA229,0)-COUNTIF(U229:AA229,"")</f>
        <v>0</v>
      </c>
      <c r="T230" s="22">
        <f t="shared" si="3886"/>
        <v>0</v>
      </c>
      <c r="U230" s="35">
        <f t="shared" ref="U230:AA230" si="3905">IF($B223=$B229,U229+U224,U229)</f>
        <v>0</v>
      </c>
      <c r="V230" s="35">
        <f t="shared" si="3905"/>
        <v>0</v>
      </c>
      <c r="W230" s="35">
        <f t="shared" si="3905"/>
        <v>0</v>
      </c>
      <c r="X230" s="35">
        <f t="shared" si="3905"/>
        <v>0</v>
      </c>
      <c r="Y230" s="36">
        <f t="shared" si="3905"/>
        <v>0</v>
      </c>
      <c r="Z230" s="37">
        <f t="shared" si="3905"/>
        <v>0</v>
      </c>
      <c r="AA230" s="38">
        <f t="shared" si="3905"/>
        <v>0</v>
      </c>
      <c r="AB230" s="194">
        <f t="shared" ref="AB230" si="3906">7-COUNTIF(AD229:AJ229,0)-COUNTIF(AD229:AJ229,"")</f>
        <v>0</v>
      </c>
      <c r="AC230" s="22">
        <f t="shared" si="3888"/>
        <v>0</v>
      </c>
      <c r="AD230" s="35">
        <f t="shared" ref="AD230:AJ230" si="3907">IF($B223=$B229,AD229+AD224,AD229)</f>
        <v>0</v>
      </c>
      <c r="AE230" s="35">
        <f t="shared" si="3907"/>
        <v>0</v>
      </c>
      <c r="AF230" s="35">
        <f t="shared" si="3907"/>
        <v>0</v>
      </c>
      <c r="AG230" s="35">
        <f t="shared" si="3907"/>
        <v>0</v>
      </c>
      <c r="AH230" s="36">
        <f t="shared" si="3907"/>
        <v>0</v>
      </c>
      <c r="AI230" s="37">
        <f t="shared" si="3907"/>
        <v>0</v>
      </c>
      <c r="AJ230" s="38">
        <f t="shared" si="3907"/>
        <v>0</v>
      </c>
      <c r="AK230" s="194">
        <f t="shared" ref="AK230" si="3908">7-COUNTIF(AM229:AS229,0)-COUNTIF(AM229:AS229,"")</f>
        <v>0</v>
      </c>
      <c r="AL230" s="22">
        <f t="shared" si="3890"/>
        <v>0</v>
      </c>
      <c r="AM230" s="35">
        <f t="shared" ref="AM230:AS230" si="3909">IF($B223=$B229,AM229+AM224,AM229)</f>
        <v>0</v>
      </c>
      <c r="AN230" s="35">
        <f t="shared" si="3909"/>
        <v>0</v>
      </c>
      <c r="AO230" s="35">
        <f t="shared" si="3909"/>
        <v>0</v>
      </c>
      <c r="AP230" s="35">
        <f t="shared" si="3909"/>
        <v>0</v>
      </c>
      <c r="AQ230" s="36">
        <f t="shared" si="3909"/>
        <v>0</v>
      </c>
      <c r="AR230" s="37">
        <f t="shared" si="3909"/>
        <v>0</v>
      </c>
      <c r="AS230" s="38">
        <f t="shared" si="3909"/>
        <v>0</v>
      </c>
      <c r="AT230" s="194">
        <f t="shared" ref="AT230" si="3910">7-COUNTIF(AV229:BB229,0)-COUNTIF(AV229:BB229,"")</f>
        <v>0</v>
      </c>
      <c r="AU230" s="22">
        <f t="shared" si="3892"/>
        <v>0</v>
      </c>
      <c r="AV230" s="35">
        <f t="shared" ref="AV230:BB230" si="3911">IF($B223=$B229,AV229+AV224,AV229)</f>
        <v>0</v>
      </c>
      <c r="AW230" s="35">
        <f t="shared" si="3911"/>
        <v>0</v>
      </c>
      <c r="AX230" s="35">
        <f t="shared" si="3911"/>
        <v>0</v>
      </c>
      <c r="AY230" s="35">
        <f t="shared" si="3911"/>
        <v>0</v>
      </c>
      <c r="AZ230" s="36">
        <f t="shared" si="3911"/>
        <v>0</v>
      </c>
      <c r="BA230" s="37">
        <f t="shared" si="3911"/>
        <v>0</v>
      </c>
      <c r="BB230" s="38">
        <f t="shared" si="3911"/>
        <v>0</v>
      </c>
    </row>
    <row r="231" spans="1:54" ht="15" hidden="1" customHeight="1" x14ac:dyDescent="0.2">
      <c r="B231" s="116"/>
      <c r="C231" s="117"/>
      <c r="D231" s="118"/>
      <c r="E231" s="119"/>
      <c r="F231" s="92"/>
      <c r="G231" s="190">
        <f t="shared" ref="G231" si="3912">IF(AND($B223=$B229,$B223&lt;&gt;"",$B223&lt;&gt;0),F229+G225,F229)</f>
        <v>18</v>
      </c>
      <c r="H231" s="121"/>
      <c r="I231" s="165">
        <f t="shared" si="3882"/>
        <v>0</v>
      </c>
      <c r="J231" s="195">
        <f t="shared" ref="J231" si="3913">IF($B229=$B223,COUNTIF(L231:R231,0),COUNTIF(L232:R232,0)+COUNTIF(L232:R232,""))</f>
        <v>7</v>
      </c>
      <c r="K231" s="39">
        <f t="shared" ref="K231:R231" si="3914">IF($B223=$B229,K232+K225,K232)</f>
        <v>0</v>
      </c>
      <c r="L231" s="40">
        <f t="shared" si="3914"/>
        <v>0</v>
      </c>
      <c r="M231" s="40">
        <f t="shared" si="3914"/>
        <v>0</v>
      </c>
      <c r="N231" s="40">
        <f t="shared" si="3914"/>
        <v>0</v>
      </c>
      <c r="O231" s="40">
        <f t="shared" si="3914"/>
        <v>0</v>
      </c>
      <c r="P231" s="41">
        <f t="shared" si="3914"/>
        <v>0</v>
      </c>
      <c r="Q231" s="42">
        <f t="shared" si="3914"/>
        <v>0</v>
      </c>
      <c r="R231" s="43">
        <f t="shared" si="3914"/>
        <v>0</v>
      </c>
      <c r="S231" s="195">
        <f t="shared" ref="S231" si="3915">IF($B229=$B223,COUNTIF(U231:AA231,0),COUNTIF(U232:AA232,0)+COUNTIF(U232:AA232,""))</f>
        <v>7</v>
      </c>
      <c r="T231" s="39">
        <f t="shared" ref="T231:AA231" si="3916">IF($B223=$B229,T232+T225,T232)</f>
        <v>0</v>
      </c>
      <c r="U231" s="40">
        <f t="shared" si="3916"/>
        <v>0</v>
      </c>
      <c r="V231" s="40">
        <f t="shared" si="3916"/>
        <v>0</v>
      </c>
      <c r="W231" s="40">
        <f t="shared" si="3916"/>
        <v>0</v>
      </c>
      <c r="X231" s="40">
        <f t="shared" si="3916"/>
        <v>0</v>
      </c>
      <c r="Y231" s="41">
        <f t="shared" si="3916"/>
        <v>0</v>
      </c>
      <c r="Z231" s="42">
        <f t="shared" si="3916"/>
        <v>0</v>
      </c>
      <c r="AA231" s="43">
        <f t="shared" si="3916"/>
        <v>0</v>
      </c>
      <c r="AB231" s="195">
        <f t="shared" ref="AB231" si="3917">IF($B229=$B223,COUNTIF(AD231:AJ231,0),COUNTIF(AD232:AJ232,0)+COUNTIF(AD232:AJ232,""))</f>
        <v>7</v>
      </c>
      <c r="AC231" s="39">
        <f t="shared" ref="AC231:AJ231" si="3918">IF($B223=$B229,AC232+AC225,AC232)</f>
        <v>0</v>
      </c>
      <c r="AD231" s="40">
        <f t="shared" si="3918"/>
        <v>0</v>
      </c>
      <c r="AE231" s="40">
        <f t="shared" si="3918"/>
        <v>0</v>
      </c>
      <c r="AF231" s="40">
        <f t="shared" si="3918"/>
        <v>0</v>
      </c>
      <c r="AG231" s="40">
        <f t="shared" si="3918"/>
        <v>0</v>
      </c>
      <c r="AH231" s="41">
        <f t="shared" si="3918"/>
        <v>0</v>
      </c>
      <c r="AI231" s="42">
        <f t="shared" si="3918"/>
        <v>0</v>
      </c>
      <c r="AJ231" s="43">
        <f t="shared" si="3918"/>
        <v>0</v>
      </c>
      <c r="AK231" s="195">
        <f t="shared" ref="AK231" si="3919">IF($B229=$B223,COUNTIF(AM231:AS231,0),COUNTIF(AM232:AS232,0)+COUNTIF(AM232:AS232,""))</f>
        <v>7</v>
      </c>
      <c r="AL231" s="39">
        <f t="shared" ref="AL231:AS231" si="3920">IF($B223=$B229,AL232+AL225,AL232)</f>
        <v>0</v>
      </c>
      <c r="AM231" s="40">
        <f t="shared" si="3920"/>
        <v>0</v>
      </c>
      <c r="AN231" s="40">
        <f t="shared" si="3920"/>
        <v>0</v>
      </c>
      <c r="AO231" s="40">
        <f t="shared" si="3920"/>
        <v>0</v>
      </c>
      <c r="AP231" s="40">
        <f t="shared" si="3920"/>
        <v>0</v>
      </c>
      <c r="AQ231" s="41">
        <f t="shared" si="3920"/>
        <v>0</v>
      </c>
      <c r="AR231" s="42">
        <f t="shared" si="3920"/>
        <v>0</v>
      </c>
      <c r="AS231" s="43">
        <f t="shared" si="3920"/>
        <v>0</v>
      </c>
      <c r="AT231" s="195">
        <f t="shared" ref="AT231" si="3921">IF($B229=$B223,COUNTIF(AV231:BB231,0),COUNTIF(AV232:BB232,0)+COUNTIF(AV232:BB232,""))</f>
        <v>7</v>
      </c>
      <c r="AU231" s="39">
        <f t="shared" ref="AU231:BB231" si="3922">IF($B223=$B229,AU232+AU225,AU232)</f>
        <v>0</v>
      </c>
      <c r="AV231" s="40">
        <f t="shared" si="3922"/>
        <v>0</v>
      </c>
      <c r="AW231" s="40">
        <f t="shared" si="3922"/>
        <v>0</v>
      </c>
      <c r="AX231" s="40">
        <f t="shared" si="3922"/>
        <v>0</v>
      </c>
      <c r="AY231" s="40">
        <f t="shared" si="3922"/>
        <v>0</v>
      </c>
      <c r="AZ231" s="41">
        <f t="shared" si="3922"/>
        <v>0</v>
      </c>
      <c r="BA231" s="42">
        <f t="shared" si="3922"/>
        <v>0</v>
      </c>
      <c r="BB231" s="43">
        <f t="shared" si="3922"/>
        <v>0</v>
      </c>
    </row>
    <row r="232" spans="1:54" ht="15.75" customHeight="1" x14ac:dyDescent="0.2">
      <c r="A232" s="1">
        <f t="shared" ref="A232" si="3923">A229</f>
        <v>0</v>
      </c>
      <c r="B232" s="313">
        <f t="shared" ref="B232" si="3924">B226+1</f>
        <v>36</v>
      </c>
      <c r="C232" s="314"/>
      <c r="D232" s="314"/>
      <c r="E232" s="314"/>
      <c r="F232" s="31"/>
      <c r="G232" s="183"/>
      <c r="H232" s="122">
        <f t="shared" ref="H232" si="3925">5-COUNTIF(AU229,0)-COUNTIF(AL229,0)-COUNTIF(AC229,0)-COUNTIF(T229,0)-COUNTIF(K229,0)</f>
        <v>0</v>
      </c>
      <c r="I232" s="165">
        <f t="shared" si="3882"/>
        <v>0</v>
      </c>
      <c r="J232" s="187">
        <f t="shared" ref="J232" si="3926">IF($B229=$B223,J226+IF($F229&lt;&gt;$G229,(K229+$G231-$G230)/$F229,K229/$F229),IF($F229&lt;&gt;G229,(K229+$G231-$G230)/$F229,K229/$F229))</f>
        <v>0</v>
      </c>
      <c r="K232" s="7">
        <f t="shared" ref="K232:K233" si="3927">SUM(L232:R232)</f>
        <v>0</v>
      </c>
      <c r="L232" s="26">
        <f t="shared" ref="L232:R232" si="3928">L229</f>
        <v>0</v>
      </c>
      <c r="M232" s="26">
        <f t="shared" si="3928"/>
        <v>0</v>
      </c>
      <c r="N232" s="26">
        <f t="shared" si="3928"/>
        <v>0</v>
      </c>
      <c r="O232" s="26">
        <f t="shared" si="3928"/>
        <v>0</v>
      </c>
      <c r="P232" s="26">
        <f t="shared" si="3928"/>
        <v>0</v>
      </c>
      <c r="Q232" s="29">
        <f t="shared" si="3928"/>
        <v>0</v>
      </c>
      <c r="R232" s="23">
        <f t="shared" si="3928"/>
        <v>0</v>
      </c>
      <c r="S232" s="187">
        <f t="shared" ref="S232" si="3929">IF($B229=$B223,S226+IF($F229&lt;&gt;$G229,(T229+$G231-$G230)/$F229,T229/$F229),IF($F229&lt;&gt;P229,(T229+$G231-$G230)/$F229,T229/$F229))</f>
        <v>0</v>
      </c>
      <c r="T232" s="7">
        <f t="shared" ref="T232:T233" si="3930">SUM(U232:AA232)</f>
        <v>0</v>
      </c>
      <c r="U232" s="26">
        <f t="shared" ref="U232:AA232" si="3931">U229</f>
        <v>0</v>
      </c>
      <c r="V232" s="26">
        <f t="shared" si="3931"/>
        <v>0</v>
      </c>
      <c r="W232" s="26">
        <f t="shared" si="3931"/>
        <v>0</v>
      </c>
      <c r="X232" s="26">
        <f t="shared" si="3931"/>
        <v>0</v>
      </c>
      <c r="Y232" s="113">
        <f t="shared" si="3931"/>
        <v>0</v>
      </c>
      <c r="Z232" s="29">
        <f t="shared" si="3931"/>
        <v>0</v>
      </c>
      <c r="AA232" s="23">
        <f t="shared" si="3931"/>
        <v>0</v>
      </c>
      <c r="AB232" s="187">
        <f t="shared" ref="AB232" si="3932">IF($B229=$B223,AB226+IF($F229&lt;&gt;$G229,(AC229+$G231-$G230)/$F229,AC229/$F229),IF($F229&lt;&gt;Y229,(AC229+$G231-$G230)/$F229,AC229/$F229))</f>
        <v>0</v>
      </c>
      <c r="AC232" s="7">
        <f t="shared" ref="AC232:AC233" si="3933">SUM(AD232:AJ232)</f>
        <v>0</v>
      </c>
      <c r="AD232" s="26">
        <f t="shared" ref="AD232:AJ232" si="3934">AD229</f>
        <v>0</v>
      </c>
      <c r="AE232" s="26">
        <f t="shared" si="3934"/>
        <v>0</v>
      </c>
      <c r="AF232" s="26">
        <f t="shared" si="3934"/>
        <v>0</v>
      </c>
      <c r="AG232" s="26">
        <f t="shared" si="3934"/>
        <v>0</v>
      </c>
      <c r="AH232" s="113">
        <f t="shared" si="3934"/>
        <v>0</v>
      </c>
      <c r="AI232" s="29">
        <f t="shared" si="3934"/>
        <v>0</v>
      </c>
      <c r="AJ232" s="23">
        <f t="shared" si="3934"/>
        <v>0</v>
      </c>
      <c r="AK232" s="187">
        <f t="shared" ref="AK232" si="3935">IF($B229=$B223,AK226+IF($F229&lt;&gt;$G229,(AL229+$G231-$G230)/$F229,AL229/$F229),IF($F229&lt;&gt;AH229,(AL229+$G231-$G230)/$F229,AL229/$F229))</f>
        <v>0</v>
      </c>
      <c r="AL232" s="7">
        <f t="shared" ref="AL232:AL233" si="3936">SUM(AM232:AS232)</f>
        <v>0</v>
      </c>
      <c r="AM232" s="26">
        <f t="shared" ref="AM232:AS232" si="3937">AM229</f>
        <v>0</v>
      </c>
      <c r="AN232" s="26">
        <f t="shared" si="3937"/>
        <v>0</v>
      </c>
      <c r="AO232" s="26">
        <f t="shared" si="3937"/>
        <v>0</v>
      </c>
      <c r="AP232" s="26">
        <f t="shared" si="3937"/>
        <v>0</v>
      </c>
      <c r="AQ232" s="113">
        <f t="shared" si="3937"/>
        <v>0</v>
      </c>
      <c r="AR232" s="29">
        <f t="shared" si="3937"/>
        <v>0</v>
      </c>
      <c r="AS232" s="23">
        <f t="shared" si="3937"/>
        <v>0</v>
      </c>
      <c r="AT232" s="187">
        <f t="shared" ref="AT232" si="3938">IF($B229=$B223,AT226+IF($F229&lt;&gt;$G229,(AU229+$G231-$G230)/$F229,AU229/$F229),IF($F229&lt;&gt;AQ229,(AU229+$G231-$G230)/$F229,AU229/$F229))</f>
        <v>0</v>
      </c>
      <c r="AU232" s="7">
        <f t="shared" ref="AU232:AU233" si="3939">SUM(AV232:BB232)</f>
        <v>0</v>
      </c>
      <c r="AV232" s="6">
        <f t="shared" ref="AV232" si="3940">IF(SUM($AM$9:$AS$9)=SUM($AV$9:$BB$9),AV229,IF(AND(SUM($AV$9:$BB$9)&gt;42,SUM($AV$9:$BB$9)&lt;49),AV229,0))</f>
        <v>0</v>
      </c>
      <c r="AW232" s="6">
        <f t="shared" ref="AW232:BB232" si="3941">IF(SUM($AM$9:$AS$9)=SUM($AV$9:$BB$9),AW229,IF(AND(SUM($AV$9:$BB$9)&gt;42,SUM($AV$9:$BB$9)&lt;49),AW229,0))</f>
        <v>0</v>
      </c>
      <c r="AX232" s="6">
        <f t="shared" si="3941"/>
        <v>0</v>
      </c>
      <c r="AY232" s="6">
        <f t="shared" si="3941"/>
        <v>0</v>
      </c>
      <c r="AZ232" s="26">
        <f t="shared" si="3941"/>
        <v>0</v>
      </c>
      <c r="BA232" s="29">
        <f t="shared" si="3941"/>
        <v>0</v>
      </c>
      <c r="BB232" s="23">
        <f t="shared" si="3941"/>
        <v>0</v>
      </c>
    </row>
    <row r="233" spans="1:54" ht="15.75" customHeight="1" x14ac:dyDescent="0.2">
      <c r="A233" s="1">
        <f t="shared" ref="A233:A234" si="3942">A232</f>
        <v>0</v>
      </c>
      <c r="B233" s="313"/>
      <c r="C233" s="314"/>
      <c r="D233" s="314"/>
      <c r="E233" s="314"/>
      <c r="F233" s="31"/>
      <c r="G233" s="183"/>
      <c r="H233" s="123">
        <f t="shared" ref="H233" si="3943">IF($B229=$B223,H227+F233,$F233)</f>
        <v>0</v>
      </c>
      <c r="I233" s="165">
        <f t="shared" si="3882"/>
        <v>0</v>
      </c>
      <c r="J233" s="141">
        <f t="shared" ref="J233" si="3944">IF($H232=0,0,IF($B223=$B229,IF($H234&gt;0,$H234+J227,K229+J227),IF($H234&gt;0,$H234,K229)))</f>
        <v>0</v>
      </c>
      <c r="K233" s="7">
        <f t="shared" si="3927"/>
        <v>0</v>
      </c>
      <c r="L233" s="6"/>
      <c r="M233" s="6"/>
      <c r="N233" s="6"/>
      <c r="O233" s="6"/>
      <c r="P233" s="26"/>
      <c r="Q233" s="29"/>
      <c r="R233" s="23"/>
      <c r="S233" s="141">
        <f t="shared" ref="S233" si="3945">IF($H232=0,0,IF($B223=$B229,IF($H234&gt;0,$H234+S227,T229+S227),IF($H234&gt;0,$H234,T229)))</f>
        <v>0</v>
      </c>
      <c r="T233" s="7">
        <f t="shared" si="3930"/>
        <v>0</v>
      </c>
      <c r="U233" s="6"/>
      <c r="V233" s="6"/>
      <c r="W233" s="6"/>
      <c r="X233" s="6"/>
      <c r="Y233" s="26"/>
      <c r="Z233" s="29"/>
      <c r="AA233" s="23"/>
      <c r="AB233" s="141">
        <f t="shared" ref="AB233" si="3946">IF($H232=0,0,IF($B223=$B229,IF($H234&gt;0,$H234+AB227,AC229+AB227),IF($H234&gt;0,$H234,AC229)))</f>
        <v>0</v>
      </c>
      <c r="AC233" s="7">
        <f t="shared" si="3933"/>
        <v>0</v>
      </c>
      <c r="AD233" s="6"/>
      <c r="AE233" s="6"/>
      <c r="AF233" s="6"/>
      <c r="AG233" s="6"/>
      <c r="AH233" s="26"/>
      <c r="AI233" s="29"/>
      <c r="AJ233" s="23"/>
      <c r="AK233" s="141">
        <f t="shared" ref="AK233" si="3947">IF($H232=0,0,IF($B223=$B229,IF($H234&gt;0,$H234+AK227,AL229+AK227),IF($H234&gt;0,$H234,AL229)))</f>
        <v>0</v>
      </c>
      <c r="AL233" s="7">
        <f t="shared" si="3936"/>
        <v>0</v>
      </c>
      <c r="AM233" s="6"/>
      <c r="AN233" s="6"/>
      <c r="AO233" s="6"/>
      <c r="AP233" s="6"/>
      <c r="AQ233" s="26"/>
      <c r="AR233" s="29"/>
      <c r="AS233" s="23"/>
      <c r="AT233" s="141">
        <f t="shared" ref="AT233" si="3948">IF($H232=0,0,IF($B223=$B229,IF($H234&gt;0,$H234+AT227,AU229+AT227),IF($H234&gt;0,$H234,AU229)))</f>
        <v>0</v>
      </c>
      <c r="AU233" s="7">
        <f t="shared" si="3939"/>
        <v>0</v>
      </c>
      <c r="AV233" s="6"/>
      <c r="AW233" s="6"/>
      <c r="AX233" s="6"/>
      <c r="AY233" s="6"/>
      <c r="AZ233" s="26"/>
      <c r="BA233" s="29"/>
      <c r="BB233" s="23"/>
    </row>
    <row r="234" spans="1:54" ht="18.75" customHeight="1" thickBot="1" x14ac:dyDescent="0.25">
      <c r="A234" s="1">
        <f t="shared" si="3942"/>
        <v>0</v>
      </c>
      <c r="B234" s="323" t="str">
        <f>IF(B229="",Wydruk!$AE$6,IF(J230=0,Wydruk!$AE$7,IF(AND(G230&lt;G231,B229&lt;&gt;$B235),Wydruk!$AE$13,IF(AND($B229=$B223,$B229&lt;&gt;$B235),IF(OR(OR(J234&lt;4,J234&gt;5),OR(S234&lt;4,S234&gt;5),OR(AB234&lt;4,AB234&gt;5),OR(AK234&lt;4,AK234&gt;5),OR(AND(AT234&lt;4,AT234&gt;0),AT234&gt;5)),Wydruk!$AE$8,Wydruk!$AE$9),IF($B229=$B235,IF($F233&lt;&gt;0,Wydruk!$AE$12,Wydruk!$AE$10),IF(OR(OR(J230&lt;4,J230&gt;5),OR(S230&lt;4,S230&gt;5),OR(AB230&lt;4,AB230&gt;5),OR(AK230&lt;4,AK230&gt;5),OR(AND(AT230&lt;4,AT230&gt;0),AT230&gt;5)),Wydruk!$AE$8,Wydruk!$AE$11))))))</f>
        <v>Uzupełnij liczby godzin tygodniowego planu</v>
      </c>
      <c r="C234" s="324"/>
      <c r="D234" s="324"/>
      <c r="E234" s="324"/>
      <c r="F234" s="173">
        <f>listopad!F234</f>
        <v>0</v>
      </c>
      <c r="G234" s="184">
        <f>listopad!G234</f>
        <v>0</v>
      </c>
      <c r="H234" s="191">
        <f t="shared" ref="H234" si="3949">IF(OR($G234=0,$F234=0,$G234="",$F234=""),0,$G234/$F234)</f>
        <v>0</v>
      </c>
      <c r="I234" s="193"/>
      <c r="J234" s="176">
        <f t="shared" ref="J234" si="3950">IF($B223=$B229,IF(L229+L224&gt;0,1,0)+IF(M229+M224&gt;0,1,0)+IF(N229+N224&gt;0,1,0)+IF(O229+O224&gt;0,1,0)+IF(P229+P224&gt;0,1,0)+IF(Q229+Q224&gt;0,1,0)+IF(R229+R224&gt;0,1,0),J230)</f>
        <v>0</v>
      </c>
      <c r="K234" s="133">
        <f t="shared" ref="K234" si="3951">IF(OR($B229=$B235,J234=0,(K230-Q234+O234)&lt;=0),0,(K230-Q234+O234)/J234)</f>
        <v>0</v>
      </c>
      <c r="L234" s="137">
        <f t="shared" ref="L234" si="3952">IF(K234*(7-J231)&lt;=0,0,K234*(7-J231))</f>
        <v>0</v>
      </c>
      <c r="M234" s="311">
        <f t="shared" ref="M234" si="3953">ROUND(IF(OR(K231-K234*(7-J231)+P234&lt;0,$B229=$B235,K234&lt;=0,K231=0),0,IF(K231-K234*(7-J231)+P234&gt;Q234-O234+P234,Q234-O234+P234,K231-K234*(7-J231)+P234)),1)</f>
        <v>0</v>
      </c>
      <c r="N234" s="312"/>
      <c r="O234" s="139">
        <f t="shared" ref="O234" si="3954">IF(OR($B229=$B235,J230=0),0,IF($B229=$B223,J229,$F229))</f>
        <v>0</v>
      </c>
      <c r="P234" s="30">
        <f t="shared" ref="P234" si="3955">IF(OR($B229=$B235,J234=0),0,$G231-$G230)</f>
        <v>0</v>
      </c>
      <c r="Q234" s="134">
        <f t="shared" ref="Q234" si="3956">IF(OR($B229=$B235,J234=0),0,J233)</f>
        <v>0</v>
      </c>
      <c r="R234" s="138">
        <f t="shared" ref="R234" si="3957">IF($B229=$B235,0,K231)</f>
        <v>0</v>
      </c>
      <c r="S234" s="176">
        <f t="shared" ref="S234" si="3958">IF($B223=$B229,IF(U229+U224&gt;0,1,0)+IF(V229+V224&gt;0,1,0)+IF(W229+W224&gt;0,1,0)+IF(X229+X224&gt;0,1,0)+IF(Y229+Y224&gt;0,1,0)+IF(Z229+Z224&gt;0,1,0)+IF(AA229+AA224&gt;0,1,0),S230)</f>
        <v>0</v>
      </c>
      <c r="T234" s="133">
        <f t="shared" ref="T234" si="3959">IF(OR($B229=$B235,S234=0,(T230-Z234+X234)&lt;=0),0,(T230-Z234+X234)/S234)</f>
        <v>0</v>
      </c>
      <c r="U234" s="137">
        <f t="shared" ref="U234" si="3960">IF(T234*(7-S231)&lt;=0,0,T234*(7-S231))</f>
        <v>0</v>
      </c>
      <c r="V234" s="311">
        <f t="shared" ref="V234" si="3961">ROUND(IF(OR(T231-T234*(7-S231)+Y234&lt;0,$B229=$B235,T234&lt;=0,T231=0),0,IF(T231-T234*(7-S231)+Y234&gt;Z234-X234+Y234,Z234-X234+Y234,T231-T234*(7-S231)+Y234)),1)</f>
        <v>0</v>
      </c>
      <c r="W234" s="312"/>
      <c r="X234" s="139">
        <f t="shared" ref="X234" si="3962">IF(OR($B229=$B235,S230=0),0,IF($B229=$B223,S229,$F229))</f>
        <v>0</v>
      </c>
      <c r="Y234" s="30">
        <f t="shared" ref="Y234" si="3963">IF(OR($B229=$B235,S234=0),0,$G231-$G230)</f>
        <v>0</v>
      </c>
      <c r="Z234" s="134">
        <f t="shared" ref="Z234" si="3964">IF(OR($B229=$B235,S234=0),0,S233)</f>
        <v>0</v>
      </c>
      <c r="AA234" s="138">
        <f t="shared" ref="AA234" si="3965">IF($B229=$B235,0,T231)</f>
        <v>0</v>
      </c>
      <c r="AB234" s="176">
        <f t="shared" ref="AB234" si="3966">IF($B223=$B229,IF(AD229+AD224&gt;0,1,0)+IF(AE229+AE224&gt;0,1,0)+IF(AF229+AF224&gt;0,1,0)+IF(AG229+AG224&gt;0,1,0)+IF(AH229+AH224&gt;0,1,0)+IF(AI229+AI224&gt;0,1,0)+IF(AJ229+AJ224&gt;0,1,0),AB230)</f>
        <v>0</v>
      </c>
      <c r="AC234" s="133">
        <f t="shared" ref="AC234" si="3967">IF(OR($B229=$B235,AB234=0,(AC230-AI234+AG234)&lt;=0),0,(AC230-AI234+AG234)/AB234)</f>
        <v>0</v>
      </c>
      <c r="AD234" s="137">
        <f t="shared" ref="AD234" si="3968">IF(AC234*(7-AB231)&lt;=0,0,AC234*(7-AB231))</f>
        <v>0</v>
      </c>
      <c r="AE234" s="311">
        <f t="shared" ref="AE234" si="3969">ROUND(IF(OR(AC231-AC234*(7-AB231)+AH234&lt;0,$B229=$B235,AC234&lt;=0,AC231=0),0,IF(AC231-AC234*(7-AB231)+AH234&gt;AI234-AG234+AH234,AI234-AG234+AH234,AC231-AC234*(7-AB231)+AH234)),1)</f>
        <v>0</v>
      </c>
      <c r="AF234" s="312"/>
      <c r="AG234" s="139">
        <f t="shared" ref="AG234" si="3970">IF(OR($B229=$B235,AB230=0),0,IF($B229=$B223,AB229,$F229))</f>
        <v>0</v>
      </c>
      <c r="AH234" s="30">
        <f t="shared" ref="AH234" si="3971">IF(OR($B229=$B235,AB234=0),0,$G231-$G230)</f>
        <v>0</v>
      </c>
      <c r="AI234" s="134">
        <f t="shared" ref="AI234" si="3972">IF(OR($B229=$B235,AB234=0),0,AB233)</f>
        <v>0</v>
      </c>
      <c r="AJ234" s="138">
        <f t="shared" ref="AJ234" si="3973">IF($B229=$B235,0,AC231)</f>
        <v>0</v>
      </c>
      <c r="AK234" s="176">
        <f t="shared" ref="AK234" si="3974">IF($B223=$B229,IF(AM229+AM224&gt;0,1,0)+IF(AN229+AN224&gt;0,1,0)+IF(AO229+AO224&gt;0,1,0)+IF(AP229+AP224&gt;0,1,0)+IF(AQ229+AQ224&gt;0,1,0)+IF(AR229+AR224&gt;0,1,0)+IF(AS229+AS224&gt;0,1,0),AK230)</f>
        <v>0</v>
      </c>
      <c r="AL234" s="133">
        <f t="shared" ref="AL234" si="3975">IF(OR($B229=$B235,AK234=0,(AL230-AR234+AP234)&lt;=0),0,(AL230-AR234+AP234)/AK234)</f>
        <v>0</v>
      </c>
      <c r="AM234" s="137">
        <f t="shared" ref="AM234" si="3976">IF(AL234*(7-AK231)&lt;=0,0,AL234*(7-AK231))</f>
        <v>0</v>
      </c>
      <c r="AN234" s="311">
        <f t="shared" ref="AN234" si="3977">ROUND(IF(OR(AL231-AL234*(7-AK231)+AQ234&lt;0,$B229=$B235,AL234&lt;=0,AL231=0),0,IF(AL231-AL234*(7-AK231)+AQ234&gt;AR234-AP234+AQ234,AR234-AP234+AQ234,AL231-AL234*(7-AK231)+AQ234)),1)</f>
        <v>0</v>
      </c>
      <c r="AO234" s="312"/>
      <c r="AP234" s="139">
        <f t="shared" ref="AP234" si="3978">IF(OR($B229=$B235,AK230=0),0,IF($B229=$B223,AK229,$F229))</f>
        <v>0</v>
      </c>
      <c r="AQ234" s="30">
        <f t="shared" ref="AQ234" si="3979">IF(OR($B229=$B235,AK234=0),0,$G231-$G230)</f>
        <v>0</v>
      </c>
      <c r="AR234" s="134">
        <f t="shared" ref="AR234" si="3980">IF(OR($B229=$B235,AK234=0),0,AK233)</f>
        <v>0</v>
      </c>
      <c r="AS234" s="138">
        <f t="shared" ref="AS234" si="3981">IF($B229=$B235,0,AL231)</f>
        <v>0</v>
      </c>
      <c r="AT234" s="176">
        <f t="shared" ref="AT234" si="3982">IF($B223=$B229,IF(AV229+AV224&gt;0,1,0)+IF(AW229+AW224&gt;0,1,0)+IF(AX229+AX224&gt;0,1,0)+IF(AY229+AY224&gt;0,1,0)+IF(AZ229+AZ224&gt;0,1,0)+IF(BA229+BA224&gt;0,1,0)+IF(BB229+BB224&gt;0,1,0),AT230)</f>
        <v>0</v>
      </c>
      <c r="AU234" s="133">
        <f t="shared" ref="AU234" si="3983">IF(OR($B229=$B235,AT234=0,(AU230-BA234+AY234)&lt;=0),0,(AU230-BA234+AY234)/AT234)</f>
        <v>0</v>
      </c>
      <c r="AV234" s="137">
        <f t="shared" ref="AV234" si="3984">IF(AU234*(7-AT231)&lt;=0,0,AU234*(7-AT231))</f>
        <v>0</v>
      </c>
      <c r="AW234" s="311">
        <f t="shared" ref="AW234" si="3985">ROUND(IF(OR(AU231-AU234*(7-AT231)+AZ234&lt;0,$B229=$B235,AU234&lt;=0,AU231=0),0,IF(AU231-AU234*(7-AT231)+AZ234&gt;BA234-AY234+AZ234,BA234-AY234+AZ234,AU231-AU234*(7-AT231)+AZ234)),1)</f>
        <v>0</v>
      </c>
      <c r="AX234" s="312"/>
      <c r="AY234" s="139">
        <f t="shared" ref="AY234" si="3986">IF(OR($B229=$B235,AT230=0),0,IF($B229=$B223,AT229,$F229))</f>
        <v>0</v>
      </c>
      <c r="AZ234" s="30">
        <f t="shared" ref="AZ234" si="3987">IF(OR($B229=$B235,AT234=0),0,$G231-$G230)</f>
        <v>0</v>
      </c>
      <c r="BA234" s="134">
        <f t="shared" ref="BA234" si="3988">IF(OR($B229=$B235,AT234=0),0,AT233)</f>
        <v>0</v>
      </c>
      <c r="BB234" s="138">
        <f t="shared" ref="BB234" si="3989">IF($B229=$B235,0,AU231)</f>
        <v>0</v>
      </c>
    </row>
    <row r="235" spans="1:54" ht="15.75" x14ac:dyDescent="0.2">
      <c r="A235" s="1">
        <f t="shared" ref="A235" si="3990">IF(B235="","1. Niewypełnione",B235)</f>
        <v>0</v>
      </c>
      <c r="B235" s="320">
        <f>listopad!B235</f>
        <v>0</v>
      </c>
      <c r="C235" s="321">
        <f>listopad!C235</f>
        <v>0</v>
      </c>
      <c r="D235" s="321">
        <f>listopad!D235</f>
        <v>0</v>
      </c>
      <c r="E235" s="321">
        <f>listopad!E235</f>
        <v>0</v>
      </c>
      <c r="F235" s="177">
        <f>listopad!F235</f>
        <v>18</v>
      </c>
      <c r="G235" s="185">
        <f>listopad!G235</f>
        <v>18</v>
      </c>
      <c r="H235" s="177"/>
      <c r="I235" s="192">
        <f t="shared" ref="I235:I239" si="3991">K235+T235+AC235+AL235+AU235</f>
        <v>0</v>
      </c>
      <c r="J235" s="186">
        <f t="shared" ref="J235" si="3992">IF(OR($B235=$B241,J238=0),0,ROUND((K236+P240)/J238,0))</f>
        <v>0</v>
      </c>
      <c r="K235" s="51">
        <f t="shared" ref="K235:K236" si="3993">SUM(L235:R235)</f>
        <v>0</v>
      </c>
      <c r="L235" s="52">
        <f>listopad!L235</f>
        <v>0</v>
      </c>
      <c r="M235" s="52">
        <f>listopad!M235</f>
        <v>0</v>
      </c>
      <c r="N235" s="52">
        <f>listopad!N235</f>
        <v>0</v>
      </c>
      <c r="O235" s="52">
        <f>listopad!O235</f>
        <v>0</v>
      </c>
      <c r="P235" s="53">
        <f>listopad!P235</f>
        <v>0</v>
      </c>
      <c r="Q235" s="54">
        <f>listopad!Q235</f>
        <v>0</v>
      </c>
      <c r="R235" s="55">
        <f>listopad!R235</f>
        <v>0</v>
      </c>
      <c r="S235" s="188">
        <f t="shared" ref="S235" si="3994">IF(OR($B235=$B241,S238=0),0,ROUND((T236+Y240)/S238,0))</f>
        <v>0</v>
      </c>
      <c r="T235" s="51">
        <f t="shared" ref="T235:T236" si="3995">SUM(U235:AA235)</f>
        <v>0</v>
      </c>
      <c r="U235" s="52">
        <f>listopad!U235</f>
        <v>0</v>
      </c>
      <c r="V235" s="52">
        <f>listopad!V235</f>
        <v>0</v>
      </c>
      <c r="W235" s="52">
        <f>listopad!W235</f>
        <v>0</v>
      </c>
      <c r="X235" s="52">
        <f>listopad!X235</f>
        <v>0</v>
      </c>
      <c r="Y235" s="53">
        <f>listopad!Y235</f>
        <v>0</v>
      </c>
      <c r="Z235" s="54">
        <f>listopad!Z235</f>
        <v>0</v>
      </c>
      <c r="AA235" s="55">
        <f>listopad!AA235</f>
        <v>0</v>
      </c>
      <c r="AB235" s="188">
        <f t="shared" ref="AB235" si="3996">IF(OR($B235=$B241,AB238=0),0,ROUND((AC236+AH240)/AB238,0))</f>
        <v>0</v>
      </c>
      <c r="AC235" s="51">
        <f t="shared" ref="AC235:AC236" si="3997">SUM(AD235:AJ235)</f>
        <v>0</v>
      </c>
      <c r="AD235" s="52">
        <f>listopad!AD235</f>
        <v>0</v>
      </c>
      <c r="AE235" s="52">
        <f>listopad!AE235</f>
        <v>0</v>
      </c>
      <c r="AF235" s="52">
        <f>listopad!AF235</f>
        <v>0</v>
      </c>
      <c r="AG235" s="52">
        <f>listopad!AG235</f>
        <v>0</v>
      </c>
      <c r="AH235" s="53">
        <f>listopad!AH235</f>
        <v>0</v>
      </c>
      <c r="AI235" s="54">
        <f>listopad!AI235</f>
        <v>0</v>
      </c>
      <c r="AJ235" s="55">
        <f>listopad!AJ235</f>
        <v>0</v>
      </c>
      <c r="AK235" s="188">
        <f t="shared" ref="AK235" si="3998">IF(OR($B235=$B241,AK238=0),0,ROUND((AL236+AQ240)/AK238,0))</f>
        <v>0</v>
      </c>
      <c r="AL235" s="51">
        <f t="shared" ref="AL235:AL236" si="3999">SUM(AM235:AS235)</f>
        <v>0</v>
      </c>
      <c r="AM235" s="52">
        <f>listopad!AM235</f>
        <v>0</v>
      </c>
      <c r="AN235" s="52">
        <f>listopad!AN235</f>
        <v>0</v>
      </c>
      <c r="AO235" s="52">
        <f>listopad!AO235</f>
        <v>0</v>
      </c>
      <c r="AP235" s="52">
        <f>listopad!AP235</f>
        <v>0</v>
      </c>
      <c r="AQ235" s="53">
        <f>listopad!AQ235</f>
        <v>0</v>
      </c>
      <c r="AR235" s="54">
        <f>listopad!AR235</f>
        <v>0</v>
      </c>
      <c r="AS235" s="55">
        <f>listopad!AS235</f>
        <v>0</v>
      </c>
      <c r="AT235" s="188">
        <f t="shared" ref="AT235" si="4000">IF(OR($B235=$B241,AT238=0),0,ROUND((AU236+AZ240)/AT238,0))</f>
        <v>0</v>
      </c>
      <c r="AU235" s="51">
        <f t="shared" ref="AU235:AU236" si="4001">SUM(AV235:BB235)</f>
        <v>0</v>
      </c>
      <c r="AV235" s="52">
        <f t="shared" ref="AV235" si="4002">IF(SUM($AM$9:$AS$9)=SUM($AV$9:$BB$9),AM235,IF(AND(SUM($AV$9:$BB$9)&gt;42,SUM($AV$9:$BB$9)&lt;49),AM235,0))</f>
        <v>0</v>
      </c>
      <c r="AW235" s="52">
        <f t="shared" ref="AW235" si="4003">IF(SUM($AM$9:$AS$9)=SUM($AV$9:$BB$9),AN235,IF(AND(SUM($AV$9:$BB$9)&gt;42,SUM($AV$9:$BB$9)&lt;49),AN235,0))</f>
        <v>0</v>
      </c>
      <c r="AX235" s="52">
        <f t="shared" ref="AX235" si="4004">IF(SUM($AM$9:$AS$9)=SUM($AV$9:$BB$9),AO235,IF(AND(SUM($AV$9:$BB$9)&gt;42,SUM($AV$9:$BB$9)&lt;49),AO235,0))</f>
        <v>0</v>
      </c>
      <c r="AY235" s="52">
        <f t="shared" ref="AY235" si="4005">IF(SUM($AM$9:$AS$9)=SUM($AV$9:$BB$9),AP235,IF(AND(SUM($AV$9:$BB$9)&gt;42,SUM($AV$9:$BB$9)&lt;49),AP235,0))</f>
        <v>0</v>
      </c>
      <c r="AZ235" s="53">
        <f t="shared" ref="AZ235" si="4006">IF(SUM($AM$9:$AS$9)=SUM($AV$9:$BB$9),AQ235,IF(AND(SUM($AV$9:$BB$9)&gt;42,SUM($AV$9:$BB$9)&lt;49),AQ235,0))</f>
        <v>0</v>
      </c>
      <c r="BA235" s="54">
        <f t="shared" ref="BA235" si="4007">IF(SUM($AM$9:$AS$9)=SUM($AV$9:$BB$9),AR235,IF(AND(SUM($AV$9:$BB$9)&gt;42,SUM($AV$9:$BB$9)&lt;49),AR235,0))</f>
        <v>0</v>
      </c>
      <c r="BB235" s="55">
        <f t="shared" ref="BB235" si="4008">IF(SUM($AM$9:$AS$9)=SUM($AV$9:$BB$9),AS235,IF(AND(SUM($AV$9:$BB$9)&gt;42,SUM($AV$9:$BB$9)&lt;49),AS235,0))</f>
        <v>0</v>
      </c>
    </row>
    <row r="236" spans="1:54" ht="12.75" hidden="1" customHeight="1" x14ac:dyDescent="0.2">
      <c r="B236" s="93"/>
      <c r="C236" s="94"/>
      <c r="D236" s="95"/>
      <c r="E236" s="115"/>
      <c r="F236" s="140" t="b">
        <f t="shared" ref="F236" si="4009">IF($B229=$B235,OR(F230,G235&lt;F235),G235&lt;F235)</f>
        <v>0</v>
      </c>
      <c r="G236" s="189">
        <f t="shared" ref="G236" si="4010">IF(AND($B229=$B235,$B229&lt;&gt;"",$B229&lt;&gt;0),G235+G230,G235)</f>
        <v>18</v>
      </c>
      <c r="H236" s="120"/>
      <c r="I236" s="165">
        <f t="shared" si="3991"/>
        <v>0</v>
      </c>
      <c r="J236" s="194">
        <f t="shared" ref="J236" si="4011">7-COUNTIF(L235:R235,0)-COUNTIF(L235:R235,"")</f>
        <v>0</v>
      </c>
      <c r="K236" s="22">
        <f t="shared" si="3993"/>
        <v>0</v>
      </c>
      <c r="L236" s="35">
        <f t="shared" ref="L236:R236" si="4012">IF($B229=$B235,L235+L230,L235)</f>
        <v>0</v>
      </c>
      <c r="M236" s="35">
        <f t="shared" si="4012"/>
        <v>0</v>
      </c>
      <c r="N236" s="35">
        <f t="shared" si="4012"/>
        <v>0</v>
      </c>
      <c r="O236" s="35">
        <f t="shared" si="4012"/>
        <v>0</v>
      </c>
      <c r="P236" s="36">
        <f t="shared" si="4012"/>
        <v>0</v>
      </c>
      <c r="Q236" s="37">
        <f t="shared" si="4012"/>
        <v>0</v>
      </c>
      <c r="R236" s="38">
        <f t="shared" si="4012"/>
        <v>0</v>
      </c>
      <c r="S236" s="194">
        <f t="shared" ref="S236" si="4013">7-COUNTIF(U235:AA235,0)-COUNTIF(U235:AA235,"")</f>
        <v>0</v>
      </c>
      <c r="T236" s="22">
        <f t="shared" si="3995"/>
        <v>0</v>
      </c>
      <c r="U236" s="35">
        <f t="shared" ref="U236:AA236" si="4014">IF($B229=$B235,U235+U230,U235)</f>
        <v>0</v>
      </c>
      <c r="V236" s="35">
        <f t="shared" si="4014"/>
        <v>0</v>
      </c>
      <c r="W236" s="35">
        <f t="shared" si="4014"/>
        <v>0</v>
      </c>
      <c r="X236" s="35">
        <f t="shared" si="4014"/>
        <v>0</v>
      </c>
      <c r="Y236" s="36">
        <f t="shared" si="4014"/>
        <v>0</v>
      </c>
      <c r="Z236" s="37">
        <f t="shared" si="4014"/>
        <v>0</v>
      </c>
      <c r="AA236" s="38">
        <f t="shared" si="4014"/>
        <v>0</v>
      </c>
      <c r="AB236" s="194">
        <f t="shared" ref="AB236" si="4015">7-COUNTIF(AD235:AJ235,0)-COUNTIF(AD235:AJ235,"")</f>
        <v>0</v>
      </c>
      <c r="AC236" s="22">
        <f t="shared" si="3997"/>
        <v>0</v>
      </c>
      <c r="AD236" s="35">
        <f t="shared" ref="AD236:AJ236" si="4016">IF($B229=$B235,AD235+AD230,AD235)</f>
        <v>0</v>
      </c>
      <c r="AE236" s="35">
        <f t="shared" si="4016"/>
        <v>0</v>
      </c>
      <c r="AF236" s="35">
        <f t="shared" si="4016"/>
        <v>0</v>
      </c>
      <c r="AG236" s="35">
        <f t="shared" si="4016"/>
        <v>0</v>
      </c>
      <c r="AH236" s="36">
        <f t="shared" si="4016"/>
        <v>0</v>
      </c>
      <c r="AI236" s="37">
        <f t="shared" si="4016"/>
        <v>0</v>
      </c>
      <c r="AJ236" s="38">
        <f t="shared" si="4016"/>
        <v>0</v>
      </c>
      <c r="AK236" s="194">
        <f t="shared" ref="AK236" si="4017">7-COUNTIF(AM235:AS235,0)-COUNTIF(AM235:AS235,"")</f>
        <v>0</v>
      </c>
      <c r="AL236" s="22">
        <f t="shared" si="3999"/>
        <v>0</v>
      </c>
      <c r="AM236" s="35">
        <f t="shared" ref="AM236:AS236" si="4018">IF($B229=$B235,AM235+AM230,AM235)</f>
        <v>0</v>
      </c>
      <c r="AN236" s="35">
        <f t="shared" si="4018"/>
        <v>0</v>
      </c>
      <c r="AO236" s="35">
        <f t="shared" si="4018"/>
        <v>0</v>
      </c>
      <c r="AP236" s="35">
        <f t="shared" si="4018"/>
        <v>0</v>
      </c>
      <c r="AQ236" s="36">
        <f t="shared" si="4018"/>
        <v>0</v>
      </c>
      <c r="AR236" s="37">
        <f t="shared" si="4018"/>
        <v>0</v>
      </c>
      <c r="AS236" s="38">
        <f t="shared" si="4018"/>
        <v>0</v>
      </c>
      <c r="AT236" s="194">
        <f t="shared" ref="AT236" si="4019">7-COUNTIF(AV235:BB235,0)-COUNTIF(AV235:BB235,"")</f>
        <v>0</v>
      </c>
      <c r="AU236" s="22">
        <f t="shared" si="4001"/>
        <v>0</v>
      </c>
      <c r="AV236" s="35">
        <f t="shared" ref="AV236:BB236" si="4020">IF($B229=$B235,AV235+AV230,AV235)</f>
        <v>0</v>
      </c>
      <c r="AW236" s="35">
        <f t="shared" si="4020"/>
        <v>0</v>
      </c>
      <c r="AX236" s="35">
        <f t="shared" si="4020"/>
        <v>0</v>
      </c>
      <c r="AY236" s="35">
        <f t="shared" si="4020"/>
        <v>0</v>
      </c>
      <c r="AZ236" s="36">
        <f t="shared" si="4020"/>
        <v>0</v>
      </c>
      <c r="BA236" s="37">
        <f t="shared" si="4020"/>
        <v>0</v>
      </c>
      <c r="BB236" s="38">
        <f t="shared" si="4020"/>
        <v>0</v>
      </c>
    </row>
    <row r="237" spans="1:54" ht="15" hidden="1" customHeight="1" x14ac:dyDescent="0.2">
      <c r="B237" s="116"/>
      <c r="C237" s="117"/>
      <c r="D237" s="118"/>
      <c r="E237" s="119"/>
      <c r="F237" s="92"/>
      <c r="G237" s="190">
        <f t="shared" ref="G237" si="4021">IF(AND($B229=$B235,$B229&lt;&gt;"",$B229&lt;&gt;0),F235+G231,F235)</f>
        <v>18</v>
      </c>
      <c r="H237" s="121"/>
      <c r="I237" s="165">
        <f t="shared" si="3991"/>
        <v>0</v>
      </c>
      <c r="J237" s="195">
        <f t="shared" ref="J237" si="4022">IF($B235=$B229,COUNTIF(L237:R237,0),COUNTIF(L238:R238,0)+COUNTIF(L238:R238,""))</f>
        <v>7</v>
      </c>
      <c r="K237" s="39">
        <f t="shared" ref="K237:R237" si="4023">IF($B229=$B235,K238+K231,K238)</f>
        <v>0</v>
      </c>
      <c r="L237" s="40">
        <f t="shared" si="4023"/>
        <v>0</v>
      </c>
      <c r="M237" s="40">
        <f t="shared" si="4023"/>
        <v>0</v>
      </c>
      <c r="N237" s="40">
        <f t="shared" si="4023"/>
        <v>0</v>
      </c>
      <c r="O237" s="40">
        <f t="shared" si="4023"/>
        <v>0</v>
      </c>
      <c r="P237" s="41">
        <f t="shared" si="4023"/>
        <v>0</v>
      </c>
      <c r="Q237" s="42">
        <f t="shared" si="4023"/>
        <v>0</v>
      </c>
      <c r="R237" s="43">
        <f t="shared" si="4023"/>
        <v>0</v>
      </c>
      <c r="S237" s="195">
        <f t="shared" ref="S237" si="4024">IF($B235=$B229,COUNTIF(U237:AA237,0),COUNTIF(U238:AA238,0)+COUNTIF(U238:AA238,""))</f>
        <v>7</v>
      </c>
      <c r="T237" s="39">
        <f t="shared" ref="T237:AA237" si="4025">IF($B229=$B235,T238+T231,T238)</f>
        <v>0</v>
      </c>
      <c r="U237" s="40">
        <f t="shared" si="4025"/>
        <v>0</v>
      </c>
      <c r="V237" s="40">
        <f t="shared" si="4025"/>
        <v>0</v>
      </c>
      <c r="W237" s="40">
        <f t="shared" si="4025"/>
        <v>0</v>
      </c>
      <c r="X237" s="40">
        <f t="shared" si="4025"/>
        <v>0</v>
      </c>
      <c r="Y237" s="41">
        <f t="shared" si="4025"/>
        <v>0</v>
      </c>
      <c r="Z237" s="42">
        <f t="shared" si="4025"/>
        <v>0</v>
      </c>
      <c r="AA237" s="43">
        <f t="shared" si="4025"/>
        <v>0</v>
      </c>
      <c r="AB237" s="195">
        <f t="shared" ref="AB237" si="4026">IF($B235=$B229,COUNTIF(AD237:AJ237,0),COUNTIF(AD238:AJ238,0)+COUNTIF(AD238:AJ238,""))</f>
        <v>7</v>
      </c>
      <c r="AC237" s="39">
        <f t="shared" ref="AC237:AJ237" si="4027">IF($B229=$B235,AC238+AC231,AC238)</f>
        <v>0</v>
      </c>
      <c r="AD237" s="40">
        <f t="shared" si="4027"/>
        <v>0</v>
      </c>
      <c r="AE237" s="40">
        <f t="shared" si="4027"/>
        <v>0</v>
      </c>
      <c r="AF237" s="40">
        <f t="shared" si="4027"/>
        <v>0</v>
      </c>
      <c r="AG237" s="40">
        <f t="shared" si="4027"/>
        <v>0</v>
      </c>
      <c r="AH237" s="41">
        <f t="shared" si="4027"/>
        <v>0</v>
      </c>
      <c r="AI237" s="42">
        <f t="shared" si="4027"/>
        <v>0</v>
      </c>
      <c r="AJ237" s="43">
        <f t="shared" si="4027"/>
        <v>0</v>
      </c>
      <c r="AK237" s="195">
        <f t="shared" ref="AK237" si="4028">IF($B235=$B229,COUNTIF(AM237:AS237,0),COUNTIF(AM238:AS238,0)+COUNTIF(AM238:AS238,""))</f>
        <v>7</v>
      </c>
      <c r="AL237" s="39">
        <f t="shared" ref="AL237:AS237" si="4029">IF($B229=$B235,AL238+AL231,AL238)</f>
        <v>0</v>
      </c>
      <c r="AM237" s="40">
        <f t="shared" si="4029"/>
        <v>0</v>
      </c>
      <c r="AN237" s="40">
        <f t="shared" si="4029"/>
        <v>0</v>
      </c>
      <c r="AO237" s="40">
        <f t="shared" si="4029"/>
        <v>0</v>
      </c>
      <c r="AP237" s="40">
        <f t="shared" si="4029"/>
        <v>0</v>
      </c>
      <c r="AQ237" s="41">
        <f t="shared" si="4029"/>
        <v>0</v>
      </c>
      <c r="AR237" s="42">
        <f t="shared" si="4029"/>
        <v>0</v>
      </c>
      <c r="AS237" s="43">
        <f t="shared" si="4029"/>
        <v>0</v>
      </c>
      <c r="AT237" s="195">
        <f t="shared" ref="AT237" si="4030">IF($B235=$B229,COUNTIF(AV237:BB237,0),COUNTIF(AV238:BB238,0)+COUNTIF(AV238:BB238,""))</f>
        <v>7</v>
      </c>
      <c r="AU237" s="39">
        <f t="shared" ref="AU237:BB237" si="4031">IF($B229=$B235,AU238+AU231,AU238)</f>
        <v>0</v>
      </c>
      <c r="AV237" s="40">
        <f t="shared" si="4031"/>
        <v>0</v>
      </c>
      <c r="AW237" s="40">
        <f t="shared" si="4031"/>
        <v>0</v>
      </c>
      <c r="AX237" s="40">
        <f t="shared" si="4031"/>
        <v>0</v>
      </c>
      <c r="AY237" s="40">
        <f t="shared" si="4031"/>
        <v>0</v>
      </c>
      <c r="AZ237" s="41">
        <f t="shared" si="4031"/>
        <v>0</v>
      </c>
      <c r="BA237" s="42">
        <f t="shared" si="4031"/>
        <v>0</v>
      </c>
      <c r="BB237" s="43">
        <f t="shared" si="4031"/>
        <v>0</v>
      </c>
    </row>
    <row r="238" spans="1:54" ht="15.75" customHeight="1" x14ac:dyDescent="0.2">
      <c r="A238" s="1">
        <f t="shared" ref="A238" si="4032">A235</f>
        <v>0</v>
      </c>
      <c r="B238" s="313">
        <f t="shared" ref="B238" si="4033">B232+1</f>
        <v>37</v>
      </c>
      <c r="C238" s="314"/>
      <c r="D238" s="314"/>
      <c r="E238" s="314"/>
      <c r="F238" s="31"/>
      <c r="G238" s="183"/>
      <c r="H238" s="122">
        <f t="shared" ref="H238" si="4034">5-COUNTIF(AU235,0)-COUNTIF(AL235,0)-COUNTIF(AC235,0)-COUNTIF(T235,0)-COUNTIF(K235,0)</f>
        <v>0</v>
      </c>
      <c r="I238" s="165">
        <f t="shared" si="3991"/>
        <v>0</v>
      </c>
      <c r="J238" s="187">
        <f t="shared" ref="J238" si="4035">IF($B235=$B229,J232+IF($F235&lt;&gt;$G235,(K235+$G237-$G236)/$F235,K235/$F235),IF($F235&lt;&gt;G235,(K235+$G237-$G236)/$F235,K235/$F235))</f>
        <v>0</v>
      </c>
      <c r="K238" s="7">
        <f t="shared" ref="K238:K239" si="4036">SUM(L238:R238)</f>
        <v>0</v>
      </c>
      <c r="L238" s="26">
        <f t="shared" ref="L238:R238" si="4037">L235</f>
        <v>0</v>
      </c>
      <c r="M238" s="26">
        <f t="shared" si="4037"/>
        <v>0</v>
      </c>
      <c r="N238" s="26">
        <f t="shared" si="4037"/>
        <v>0</v>
      </c>
      <c r="O238" s="26">
        <f t="shared" si="4037"/>
        <v>0</v>
      </c>
      <c r="P238" s="26">
        <f t="shared" si="4037"/>
        <v>0</v>
      </c>
      <c r="Q238" s="29">
        <f t="shared" si="4037"/>
        <v>0</v>
      </c>
      <c r="R238" s="23">
        <f t="shared" si="4037"/>
        <v>0</v>
      </c>
      <c r="S238" s="187">
        <f t="shared" ref="S238" si="4038">IF($B235=$B229,S232+IF($F235&lt;&gt;$G235,(T235+$G237-$G236)/$F235,T235/$F235),IF($F235&lt;&gt;P235,(T235+$G237-$G236)/$F235,T235/$F235))</f>
        <v>0</v>
      </c>
      <c r="T238" s="7">
        <f t="shared" ref="T238:T239" si="4039">SUM(U238:AA238)</f>
        <v>0</v>
      </c>
      <c r="U238" s="26">
        <f t="shared" ref="U238:AA238" si="4040">U235</f>
        <v>0</v>
      </c>
      <c r="V238" s="26">
        <f t="shared" si="4040"/>
        <v>0</v>
      </c>
      <c r="W238" s="26">
        <f t="shared" si="4040"/>
        <v>0</v>
      </c>
      <c r="X238" s="26">
        <f t="shared" si="4040"/>
        <v>0</v>
      </c>
      <c r="Y238" s="113">
        <f t="shared" si="4040"/>
        <v>0</v>
      </c>
      <c r="Z238" s="29">
        <f t="shared" si="4040"/>
        <v>0</v>
      </c>
      <c r="AA238" s="23">
        <f t="shared" si="4040"/>
        <v>0</v>
      </c>
      <c r="AB238" s="187">
        <f t="shared" ref="AB238" si="4041">IF($B235=$B229,AB232+IF($F235&lt;&gt;$G235,(AC235+$G237-$G236)/$F235,AC235/$F235),IF($F235&lt;&gt;Y235,(AC235+$G237-$G236)/$F235,AC235/$F235))</f>
        <v>0</v>
      </c>
      <c r="AC238" s="7">
        <f t="shared" ref="AC238:AC239" si="4042">SUM(AD238:AJ238)</f>
        <v>0</v>
      </c>
      <c r="AD238" s="26">
        <f t="shared" ref="AD238:AJ238" si="4043">AD235</f>
        <v>0</v>
      </c>
      <c r="AE238" s="26">
        <f t="shared" si="4043"/>
        <v>0</v>
      </c>
      <c r="AF238" s="26">
        <f t="shared" si="4043"/>
        <v>0</v>
      </c>
      <c r="AG238" s="26">
        <f t="shared" si="4043"/>
        <v>0</v>
      </c>
      <c r="AH238" s="113">
        <f t="shared" si="4043"/>
        <v>0</v>
      </c>
      <c r="AI238" s="29">
        <f t="shared" si="4043"/>
        <v>0</v>
      </c>
      <c r="AJ238" s="23">
        <f t="shared" si="4043"/>
        <v>0</v>
      </c>
      <c r="AK238" s="187">
        <f t="shared" ref="AK238" si="4044">IF($B235=$B229,AK232+IF($F235&lt;&gt;$G235,(AL235+$G237-$G236)/$F235,AL235/$F235),IF($F235&lt;&gt;AH235,(AL235+$G237-$G236)/$F235,AL235/$F235))</f>
        <v>0</v>
      </c>
      <c r="AL238" s="7">
        <f t="shared" ref="AL238:AL239" si="4045">SUM(AM238:AS238)</f>
        <v>0</v>
      </c>
      <c r="AM238" s="26">
        <f t="shared" ref="AM238:AS238" si="4046">AM235</f>
        <v>0</v>
      </c>
      <c r="AN238" s="26">
        <f t="shared" si="4046"/>
        <v>0</v>
      </c>
      <c r="AO238" s="26">
        <f t="shared" si="4046"/>
        <v>0</v>
      </c>
      <c r="AP238" s="26">
        <f t="shared" si="4046"/>
        <v>0</v>
      </c>
      <c r="AQ238" s="113">
        <f t="shared" si="4046"/>
        <v>0</v>
      </c>
      <c r="AR238" s="29">
        <f t="shared" si="4046"/>
        <v>0</v>
      </c>
      <c r="AS238" s="23">
        <f t="shared" si="4046"/>
        <v>0</v>
      </c>
      <c r="AT238" s="187">
        <f t="shared" ref="AT238" si="4047">IF($B235=$B229,AT232+IF($F235&lt;&gt;$G235,(AU235+$G237-$G236)/$F235,AU235/$F235),IF($F235&lt;&gt;AQ235,(AU235+$G237-$G236)/$F235,AU235/$F235))</f>
        <v>0</v>
      </c>
      <c r="AU238" s="7">
        <f t="shared" ref="AU238:AU239" si="4048">SUM(AV238:BB238)</f>
        <v>0</v>
      </c>
      <c r="AV238" s="6">
        <f t="shared" ref="AV238" si="4049">IF(SUM($AM$9:$AS$9)=SUM($AV$9:$BB$9),AV235,IF(AND(SUM($AV$9:$BB$9)&gt;42,SUM($AV$9:$BB$9)&lt;49),AV235,0))</f>
        <v>0</v>
      </c>
      <c r="AW238" s="6">
        <f t="shared" ref="AW238:BB238" si="4050">IF(SUM($AM$9:$AS$9)=SUM($AV$9:$BB$9),AW235,IF(AND(SUM($AV$9:$BB$9)&gt;42,SUM($AV$9:$BB$9)&lt;49),AW235,0))</f>
        <v>0</v>
      </c>
      <c r="AX238" s="6">
        <f t="shared" si="4050"/>
        <v>0</v>
      </c>
      <c r="AY238" s="6">
        <f t="shared" si="4050"/>
        <v>0</v>
      </c>
      <c r="AZ238" s="26">
        <f t="shared" si="4050"/>
        <v>0</v>
      </c>
      <c r="BA238" s="29">
        <f t="shared" si="4050"/>
        <v>0</v>
      </c>
      <c r="BB238" s="23">
        <f t="shared" si="4050"/>
        <v>0</v>
      </c>
    </row>
    <row r="239" spans="1:54" ht="15.75" customHeight="1" x14ac:dyDescent="0.2">
      <c r="A239" s="1">
        <f t="shared" ref="A239:A240" si="4051">A238</f>
        <v>0</v>
      </c>
      <c r="B239" s="313"/>
      <c r="C239" s="314"/>
      <c r="D239" s="314"/>
      <c r="E239" s="314"/>
      <c r="F239" s="31"/>
      <c r="G239" s="183"/>
      <c r="H239" s="123">
        <f t="shared" ref="H239" si="4052">IF($B235=$B229,H233+F239,$F239)</f>
        <v>0</v>
      </c>
      <c r="I239" s="165">
        <f t="shared" si="3991"/>
        <v>0</v>
      </c>
      <c r="J239" s="141">
        <f t="shared" ref="J239" si="4053">IF($H238=0,0,IF($B229=$B235,IF($H240&gt;0,$H240+J233,K235+J233),IF($H240&gt;0,$H240,K235)))</f>
        <v>0</v>
      </c>
      <c r="K239" s="7">
        <f t="shared" si="4036"/>
        <v>0</v>
      </c>
      <c r="L239" s="6"/>
      <c r="M239" s="6"/>
      <c r="N239" s="6"/>
      <c r="O239" s="6"/>
      <c r="P239" s="26"/>
      <c r="Q239" s="29"/>
      <c r="R239" s="23"/>
      <c r="S239" s="141">
        <f t="shared" ref="S239" si="4054">IF($H238=0,0,IF($B229=$B235,IF($H240&gt;0,$H240+S233,T235+S233),IF($H240&gt;0,$H240,T235)))</f>
        <v>0</v>
      </c>
      <c r="T239" s="7">
        <f t="shared" si="4039"/>
        <v>0</v>
      </c>
      <c r="U239" s="6"/>
      <c r="V239" s="6"/>
      <c r="W239" s="6"/>
      <c r="X239" s="6"/>
      <c r="Y239" s="26"/>
      <c r="Z239" s="29"/>
      <c r="AA239" s="23"/>
      <c r="AB239" s="141">
        <f t="shared" ref="AB239" si="4055">IF($H238=0,0,IF($B229=$B235,IF($H240&gt;0,$H240+AB233,AC235+AB233),IF($H240&gt;0,$H240,AC235)))</f>
        <v>0</v>
      </c>
      <c r="AC239" s="7">
        <f t="shared" si="4042"/>
        <v>0</v>
      </c>
      <c r="AD239" s="6"/>
      <c r="AE239" s="6"/>
      <c r="AF239" s="6"/>
      <c r="AG239" s="6"/>
      <c r="AH239" s="26"/>
      <c r="AI239" s="29"/>
      <c r="AJ239" s="23"/>
      <c r="AK239" s="141">
        <f t="shared" ref="AK239" si="4056">IF($H238=0,0,IF($B229=$B235,IF($H240&gt;0,$H240+AK233,AL235+AK233),IF($H240&gt;0,$H240,AL235)))</f>
        <v>0</v>
      </c>
      <c r="AL239" s="7">
        <f t="shared" si="4045"/>
        <v>0</v>
      </c>
      <c r="AM239" s="6"/>
      <c r="AN239" s="6"/>
      <c r="AO239" s="6"/>
      <c r="AP239" s="6"/>
      <c r="AQ239" s="26"/>
      <c r="AR239" s="29"/>
      <c r="AS239" s="23"/>
      <c r="AT239" s="141">
        <f t="shared" ref="AT239" si="4057">IF($H238=0,0,IF($B229=$B235,IF($H240&gt;0,$H240+AT233,AU235+AT233),IF($H240&gt;0,$H240,AU235)))</f>
        <v>0</v>
      </c>
      <c r="AU239" s="7">
        <f t="shared" si="4048"/>
        <v>0</v>
      </c>
      <c r="AV239" s="6"/>
      <c r="AW239" s="6"/>
      <c r="AX239" s="6"/>
      <c r="AY239" s="6"/>
      <c r="AZ239" s="26"/>
      <c r="BA239" s="29"/>
      <c r="BB239" s="23"/>
    </row>
    <row r="240" spans="1:54" ht="18.75" customHeight="1" thickBot="1" x14ac:dyDescent="0.25">
      <c r="A240" s="1">
        <f t="shared" si="4051"/>
        <v>0</v>
      </c>
      <c r="B240" s="323" t="str">
        <f>IF(B235="",Wydruk!$AE$6,IF(J236=0,Wydruk!$AE$7,IF(AND(G236&lt;G237,B235&lt;&gt;$B241),Wydruk!$AE$13,IF(AND($B235=$B229,$B235&lt;&gt;$B241),IF(OR(OR(J240&lt;4,J240&gt;5),OR(S240&lt;4,S240&gt;5),OR(AB240&lt;4,AB240&gt;5),OR(AK240&lt;4,AK240&gt;5),OR(AND(AT240&lt;4,AT240&gt;0),AT240&gt;5)),Wydruk!$AE$8,Wydruk!$AE$9),IF($B235=$B241,IF($F239&lt;&gt;0,Wydruk!$AE$12,Wydruk!$AE$10),IF(OR(OR(J236&lt;4,J236&gt;5),OR(S236&lt;4,S236&gt;5),OR(AB236&lt;4,AB236&gt;5),OR(AK236&lt;4,AK236&gt;5),OR(AND(AT236&lt;4,AT236&gt;0),AT236&gt;5)),Wydruk!$AE$8,Wydruk!$AE$11))))))</f>
        <v>Uzupełnij liczby godzin tygodniowego planu</v>
      </c>
      <c r="C240" s="324"/>
      <c r="D240" s="324"/>
      <c r="E240" s="324"/>
      <c r="F240" s="173">
        <f>listopad!F240</f>
        <v>0</v>
      </c>
      <c r="G240" s="184">
        <f>listopad!G240</f>
        <v>0</v>
      </c>
      <c r="H240" s="191">
        <f t="shared" ref="H240" si="4058">IF(OR($G240=0,$F240=0,$G240="",$F240=""),0,$G240/$F240)</f>
        <v>0</v>
      </c>
      <c r="I240" s="193"/>
      <c r="J240" s="176">
        <f t="shared" ref="J240" si="4059">IF($B229=$B235,IF(L235+L230&gt;0,1,0)+IF(M235+M230&gt;0,1,0)+IF(N235+N230&gt;0,1,0)+IF(O235+O230&gt;0,1,0)+IF(P235+P230&gt;0,1,0)+IF(Q235+Q230&gt;0,1,0)+IF(R235+R230&gt;0,1,0),J236)</f>
        <v>0</v>
      </c>
      <c r="K240" s="133">
        <f t="shared" ref="K240" si="4060">IF(OR($B235=$B241,J240=0,(K236-Q240+O240)&lt;=0),0,(K236-Q240+O240)/J240)</f>
        <v>0</v>
      </c>
      <c r="L240" s="137">
        <f t="shared" ref="L240" si="4061">IF(K240*(7-J237)&lt;=0,0,K240*(7-J237))</f>
        <v>0</v>
      </c>
      <c r="M240" s="311">
        <f t="shared" ref="M240" si="4062">ROUND(IF(OR(K237-K240*(7-J237)+P240&lt;0,$B235=$B241,K240&lt;=0,K237=0),0,IF(K237-K240*(7-J237)+P240&gt;Q240-O240+P240,Q240-O240+P240,K237-K240*(7-J237)+P240)),1)</f>
        <v>0</v>
      </c>
      <c r="N240" s="312"/>
      <c r="O240" s="139">
        <f t="shared" ref="O240" si="4063">IF(OR($B235=$B241,J236=0),0,IF($B235=$B229,J235,$F235))</f>
        <v>0</v>
      </c>
      <c r="P240" s="30">
        <f t="shared" ref="P240" si="4064">IF(OR($B235=$B241,J240=0),0,$G237-$G236)</f>
        <v>0</v>
      </c>
      <c r="Q240" s="134">
        <f t="shared" ref="Q240" si="4065">IF(OR($B235=$B241,J240=0),0,J239)</f>
        <v>0</v>
      </c>
      <c r="R240" s="138">
        <f t="shared" ref="R240" si="4066">IF($B235=$B241,0,K237)</f>
        <v>0</v>
      </c>
      <c r="S240" s="176">
        <f t="shared" ref="S240" si="4067">IF($B229=$B235,IF(U235+U230&gt;0,1,0)+IF(V235+V230&gt;0,1,0)+IF(W235+W230&gt;0,1,0)+IF(X235+X230&gt;0,1,0)+IF(Y235+Y230&gt;0,1,0)+IF(Z235+Z230&gt;0,1,0)+IF(AA235+AA230&gt;0,1,0),S236)</f>
        <v>0</v>
      </c>
      <c r="T240" s="133">
        <f t="shared" ref="T240" si="4068">IF(OR($B235=$B241,S240=0,(T236-Z240+X240)&lt;=0),0,(T236-Z240+X240)/S240)</f>
        <v>0</v>
      </c>
      <c r="U240" s="137">
        <f t="shared" ref="U240" si="4069">IF(T240*(7-S237)&lt;=0,0,T240*(7-S237))</f>
        <v>0</v>
      </c>
      <c r="V240" s="311">
        <f t="shared" ref="V240" si="4070">ROUND(IF(OR(T237-T240*(7-S237)+Y240&lt;0,$B235=$B241,T240&lt;=0,T237=0),0,IF(T237-T240*(7-S237)+Y240&gt;Z240-X240+Y240,Z240-X240+Y240,T237-T240*(7-S237)+Y240)),1)</f>
        <v>0</v>
      </c>
      <c r="W240" s="312"/>
      <c r="X240" s="139">
        <f t="shared" ref="X240" si="4071">IF(OR($B235=$B241,S236=0),0,IF($B235=$B229,S235,$F235))</f>
        <v>0</v>
      </c>
      <c r="Y240" s="30">
        <f t="shared" ref="Y240" si="4072">IF(OR($B235=$B241,S240=0),0,$G237-$G236)</f>
        <v>0</v>
      </c>
      <c r="Z240" s="134">
        <f t="shared" ref="Z240" si="4073">IF(OR($B235=$B241,S240=0),0,S239)</f>
        <v>0</v>
      </c>
      <c r="AA240" s="138">
        <f t="shared" ref="AA240" si="4074">IF($B235=$B241,0,T237)</f>
        <v>0</v>
      </c>
      <c r="AB240" s="176">
        <f t="shared" ref="AB240" si="4075">IF($B229=$B235,IF(AD235+AD230&gt;0,1,0)+IF(AE235+AE230&gt;0,1,0)+IF(AF235+AF230&gt;0,1,0)+IF(AG235+AG230&gt;0,1,0)+IF(AH235+AH230&gt;0,1,0)+IF(AI235+AI230&gt;0,1,0)+IF(AJ235+AJ230&gt;0,1,0),AB236)</f>
        <v>0</v>
      </c>
      <c r="AC240" s="133">
        <f t="shared" ref="AC240" si="4076">IF(OR($B235=$B241,AB240=0,(AC236-AI240+AG240)&lt;=0),0,(AC236-AI240+AG240)/AB240)</f>
        <v>0</v>
      </c>
      <c r="AD240" s="137">
        <f t="shared" ref="AD240" si="4077">IF(AC240*(7-AB237)&lt;=0,0,AC240*(7-AB237))</f>
        <v>0</v>
      </c>
      <c r="AE240" s="311">
        <f t="shared" ref="AE240" si="4078">ROUND(IF(OR(AC237-AC240*(7-AB237)+AH240&lt;0,$B235=$B241,AC240&lt;=0,AC237=0),0,IF(AC237-AC240*(7-AB237)+AH240&gt;AI240-AG240+AH240,AI240-AG240+AH240,AC237-AC240*(7-AB237)+AH240)),1)</f>
        <v>0</v>
      </c>
      <c r="AF240" s="312"/>
      <c r="AG240" s="139">
        <f t="shared" ref="AG240" si="4079">IF(OR($B235=$B241,AB236=0),0,IF($B235=$B229,AB235,$F235))</f>
        <v>0</v>
      </c>
      <c r="AH240" s="30">
        <f t="shared" ref="AH240" si="4080">IF(OR($B235=$B241,AB240=0),0,$G237-$G236)</f>
        <v>0</v>
      </c>
      <c r="AI240" s="134">
        <f t="shared" ref="AI240" si="4081">IF(OR($B235=$B241,AB240=0),0,AB239)</f>
        <v>0</v>
      </c>
      <c r="AJ240" s="138">
        <f t="shared" ref="AJ240" si="4082">IF($B235=$B241,0,AC237)</f>
        <v>0</v>
      </c>
      <c r="AK240" s="176">
        <f t="shared" ref="AK240" si="4083">IF($B229=$B235,IF(AM235+AM230&gt;0,1,0)+IF(AN235+AN230&gt;0,1,0)+IF(AO235+AO230&gt;0,1,0)+IF(AP235+AP230&gt;0,1,0)+IF(AQ235+AQ230&gt;0,1,0)+IF(AR235+AR230&gt;0,1,0)+IF(AS235+AS230&gt;0,1,0),AK236)</f>
        <v>0</v>
      </c>
      <c r="AL240" s="133">
        <f t="shared" ref="AL240" si="4084">IF(OR($B235=$B241,AK240=0,(AL236-AR240+AP240)&lt;=0),0,(AL236-AR240+AP240)/AK240)</f>
        <v>0</v>
      </c>
      <c r="AM240" s="137">
        <f t="shared" ref="AM240" si="4085">IF(AL240*(7-AK237)&lt;=0,0,AL240*(7-AK237))</f>
        <v>0</v>
      </c>
      <c r="AN240" s="311">
        <f t="shared" ref="AN240" si="4086">ROUND(IF(OR(AL237-AL240*(7-AK237)+AQ240&lt;0,$B235=$B241,AL240&lt;=0,AL237=0),0,IF(AL237-AL240*(7-AK237)+AQ240&gt;AR240-AP240+AQ240,AR240-AP240+AQ240,AL237-AL240*(7-AK237)+AQ240)),1)</f>
        <v>0</v>
      </c>
      <c r="AO240" s="312"/>
      <c r="AP240" s="139">
        <f t="shared" ref="AP240" si="4087">IF(OR($B235=$B241,AK236=0),0,IF($B235=$B229,AK235,$F235))</f>
        <v>0</v>
      </c>
      <c r="AQ240" s="30">
        <f t="shared" ref="AQ240" si="4088">IF(OR($B235=$B241,AK240=0),0,$G237-$G236)</f>
        <v>0</v>
      </c>
      <c r="AR240" s="134">
        <f t="shared" ref="AR240" si="4089">IF(OR($B235=$B241,AK240=0),0,AK239)</f>
        <v>0</v>
      </c>
      <c r="AS240" s="138">
        <f t="shared" ref="AS240" si="4090">IF($B235=$B241,0,AL237)</f>
        <v>0</v>
      </c>
      <c r="AT240" s="176">
        <f t="shared" ref="AT240" si="4091">IF($B229=$B235,IF(AV235+AV230&gt;0,1,0)+IF(AW235+AW230&gt;0,1,0)+IF(AX235+AX230&gt;0,1,0)+IF(AY235+AY230&gt;0,1,0)+IF(AZ235+AZ230&gt;0,1,0)+IF(BA235+BA230&gt;0,1,0)+IF(BB235+BB230&gt;0,1,0),AT236)</f>
        <v>0</v>
      </c>
      <c r="AU240" s="133">
        <f t="shared" ref="AU240" si="4092">IF(OR($B235=$B241,AT240=0,(AU236-BA240+AY240)&lt;=0),0,(AU236-BA240+AY240)/AT240)</f>
        <v>0</v>
      </c>
      <c r="AV240" s="137">
        <f t="shared" ref="AV240" si="4093">IF(AU240*(7-AT237)&lt;=0,0,AU240*(7-AT237))</f>
        <v>0</v>
      </c>
      <c r="AW240" s="311">
        <f t="shared" ref="AW240" si="4094">ROUND(IF(OR(AU237-AU240*(7-AT237)+AZ240&lt;0,$B235=$B241,AU240&lt;=0,AU237=0),0,IF(AU237-AU240*(7-AT237)+AZ240&gt;BA240-AY240+AZ240,BA240-AY240+AZ240,AU237-AU240*(7-AT237)+AZ240)),1)</f>
        <v>0</v>
      </c>
      <c r="AX240" s="312"/>
      <c r="AY240" s="139">
        <f t="shared" ref="AY240" si="4095">IF(OR($B235=$B241,AT236=0),0,IF($B235=$B229,AT235,$F235))</f>
        <v>0</v>
      </c>
      <c r="AZ240" s="30">
        <f t="shared" ref="AZ240" si="4096">IF(OR($B235=$B241,AT240=0),0,$G237-$G236)</f>
        <v>0</v>
      </c>
      <c r="BA240" s="134">
        <f t="shared" ref="BA240" si="4097">IF(OR($B235=$B241,AT240=0),0,AT239)</f>
        <v>0</v>
      </c>
      <c r="BB240" s="138">
        <f t="shared" ref="BB240" si="4098">IF($B235=$B241,0,AU237)</f>
        <v>0</v>
      </c>
    </row>
    <row r="241" spans="1:54" ht="15.75" x14ac:dyDescent="0.2">
      <c r="A241" s="1">
        <f t="shared" ref="A241" si="4099">IF(B241="","1. Niewypełnione",B241)</f>
        <v>0</v>
      </c>
      <c r="B241" s="320">
        <f>listopad!B241</f>
        <v>0</v>
      </c>
      <c r="C241" s="321">
        <f>listopad!C241</f>
        <v>0</v>
      </c>
      <c r="D241" s="321">
        <f>listopad!D241</f>
        <v>0</v>
      </c>
      <c r="E241" s="321">
        <f>listopad!E241</f>
        <v>0</v>
      </c>
      <c r="F241" s="177">
        <f>listopad!F241</f>
        <v>18</v>
      </c>
      <c r="G241" s="185">
        <f>listopad!G241</f>
        <v>18</v>
      </c>
      <c r="H241" s="177"/>
      <c r="I241" s="192">
        <f t="shared" ref="I241:I245" si="4100">K241+T241+AC241+AL241+AU241</f>
        <v>0</v>
      </c>
      <c r="J241" s="186">
        <f t="shared" ref="J241" si="4101">IF(OR($B241=$B247,J244=0),0,ROUND((K242+P246)/J244,0))</f>
        <v>0</v>
      </c>
      <c r="K241" s="51">
        <f t="shared" ref="K241:K242" si="4102">SUM(L241:R241)</f>
        <v>0</v>
      </c>
      <c r="L241" s="52">
        <f>listopad!L241</f>
        <v>0</v>
      </c>
      <c r="M241" s="52">
        <f>listopad!M241</f>
        <v>0</v>
      </c>
      <c r="N241" s="52">
        <f>listopad!N241</f>
        <v>0</v>
      </c>
      <c r="O241" s="52">
        <f>listopad!O241</f>
        <v>0</v>
      </c>
      <c r="P241" s="53">
        <f>listopad!P241</f>
        <v>0</v>
      </c>
      <c r="Q241" s="54">
        <f>listopad!Q241</f>
        <v>0</v>
      </c>
      <c r="R241" s="55">
        <f>listopad!R241</f>
        <v>0</v>
      </c>
      <c r="S241" s="188">
        <f t="shared" ref="S241" si="4103">IF(OR($B241=$B247,S244=0),0,ROUND((T242+Y246)/S244,0))</f>
        <v>0</v>
      </c>
      <c r="T241" s="51">
        <f t="shared" ref="T241:T242" si="4104">SUM(U241:AA241)</f>
        <v>0</v>
      </c>
      <c r="U241" s="52">
        <f>listopad!U241</f>
        <v>0</v>
      </c>
      <c r="V241" s="52">
        <f>listopad!V241</f>
        <v>0</v>
      </c>
      <c r="W241" s="52">
        <f>listopad!W241</f>
        <v>0</v>
      </c>
      <c r="X241" s="52">
        <f>listopad!X241</f>
        <v>0</v>
      </c>
      <c r="Y241" s="53">
        <f>listopad!Y241</f>
        <v>0</v>
      </c>
      <c r="Z241" s="54">
        <f>listopad!Z241</f>
        <v>0</v>
      </c>
      <c r="AA241" s="55">
        <f>listopad!AA241</f>
        <v>0</v>
      </c>
      <c r="AB241" s="188">
        <f t="shared" ref="AB241" si="4105">IF(OR($B241=$B247,AB244=0),0,ROUND((AC242+AH246)/AB244,0))</f>
        <v>0</v>
      </c>
      <c r="AC241" s="51">
        <f t="shared" ref="AC241:AC242" si="4106">SUM(AD241:AJ241)</f>
        <v>0</v>
      </c>
      <c r="AD241" s="52">
        <f>listopad!AD241</f>
        <v>0</v>
      </c>
      <c r="AE241" s="52">
        <f>listopad!AE241</f>
        <v>0</v>
      </c>
      <c r="AF241" s="52">
        <f>listopad!AF241</f>
        <v>0</v>
      </c>
      <c r="AG241" s="52">
        <f>listopad!AG241</f>
        <v>0</v>
      </c>
      <c r="AH241" s="53">
        <f>listopad!AH241</f>
        <v>0</v>
      </c>
      <c r="AI241" s="54">
        <f>listopad!AI241</f>
        <v>0</v>
      </c>
      <c r="AJ241" s="55">
        <f>listopad!AJ241</f>
        <v>0</v>
      </c>
      <c r="AK241" s="188">
        <f t="shared" ref="AK241" si="4107">IF(OR($B241=$B247,AK244=0),0,ROUND((AL242+AQ246)/AK244,0))</f>
        <v>0</v>
      </c>
      <c r="AL241" s="51">
        <f t="shared" ref="AL241:AL242" si="4108">SUM(AM241:AS241)</f>
        <v>0</v>
      </c>
      <c r="AM241" s="52">
        <f>listopad!AM241</f>
        <v>0</v>
      </c>
      <c r="AN241" s="52">
        <f>listopad!AN241</f>
        <v>0</v>
      </c>
      <c r="AO241" s="52">
        <f>listopad!AO241</f>
        <v>0</v>
      </c>
      <c r="AP241" s="52">
        <f>listopad!AP241</f>
        <v>0</v>
      </c>
      <c r="AQ241" s="53">
        <f>listopad!AQ241</f>
        <v>0</v>
      </c>
      <c r="AR241" s="54">
        <f>listopad!AR241</f>
        <v>0</v>
      </c>
      <c r="AS241" s="55">
        <f>listopad!AS241</f>
        <v>0</v>
      </c>
      <c r="AT241" s="188">
        <f t="shared" ref="AT241" si="4109">IF(OR($B241=$B247,AT244=0),0,ROUND((AU242+AZ246)/AT244,0))</f>
        <v>0</v>
      </c>
      <c r="AU241" s="51">
        <f t="shared" ref="AU241:AU242" si="4110">SUM(AV241:BB241)</f>
        <v>0</v>
      </c>
      <c r="AV241" s="52">
        <f t="shared" ref="AV241" si="4111">IF(SUM($AM$9:$AS$9)=SUM($AV$9:$BB$9),AM241,IF(AND(SUM($AV$9:$BB$9)&gt;42,SUM($AV$9:$BB$9)&lt;49),AM241,0))</f>
        <v>0</v>
      </c>
      <c r="AW241" s="52">
        <f t="shared" ref="AW241" si="4112">IF(SUM($AM$9:$AS$9)=SUM($AV$9:$BB$9),AN241,IF(AND(SUM($AV$9:$BB$9)&gt;42,SUM($AV$9:$BB$9)&lt;49),AN241,0))</f>
        <v>0</v>
      </c>
      <c r="AX241" s="52">
        <f t="shared" ref="AX241" si="4113">IF(SUM($AM$9:$AS$9)=SUM($AV$9:$BB$9),AO241,IF(AND(SUM($AV$9:$BB$9)&gt;42,SUM($AV$9:$BB$9)&lt;49),AO241,0))</f>
        <v>0</v>
      </c>
      <c r="AY241" s="52">
        <f t="shared" ref="AY241" si="4114">IF(SUM($AM$9:$AS$9)=SUM($AV$9:$BB$9),AP241,IF(AND(SUM($AV$9:$BB$9)&gt;42,SUM($AV$9:$BB$9)&lt;49),AP241,0))</f>
        <v>0</v>
      </c>
      <c r="AZ241" s="53">
        <f t="shared" ref="AZ241" si="4115">IF(SUM($AM$9:$AS$9)=SUM($AV$9:$BB$9),AQ241,IF(AND(SUM($AV$9:$BB$9)&gt;42,SUM($AV$9:$BB$9)&lt;49),AQ241,0))</f>
        <v>0</v>
      </c>
      <c r="BA241" s="54">
        <f t="shared" ref="BA241" si="4116">IF(SUM($AM$9:$AS$9)=SUM($AV$9:$BB$9),AR241,IF(AND(SUM($AV$9:$BB$9)&gt;42,SUM($AV$9:$BB$9)&lt;49),AR241,0))</f>
        <v>0</v>
      </c>
      <c r="BB241" s="55">
        <f t="shared" ref="BB241" si="4117">IF(SUM($AM$9:$AS$9)=SUM($AV$9:$BB$9),AS241,IF(AND(SUM($AV$9:$BB$9)&gt;42,SUM($AV$9:$BB$9)&lt;49),AS241,0))</f>
        <v>0</v>
      </c>
    </row>
    <row r="242" spans="1:54" ht="12.75" hidden="1" customHeight="1" x14ac:dyDescent="0.2">
      <c r="B242" s="93"/>
      <c r="C242" s="94"/>
      <c r="D242" s="95"/>
      <c r="E242" s="115"/>
      <c r="F242" s="140" t="b">
        <f t="shared" ref="F242" si="4118">IF($B235=$B241,OR(F236,G241&lt;F241),G241&lt;F241)</f>
        <v>0</v>
      </c>
      <c r="G242" s="189">
        <f t="shared" ref="G242" si="4119">IF(AND($B235=$B241,$B235&lt;&gt;"",$B235&lt;&gt;0),G241+G236,G241)</f>
        <v>18</v>
      </c>
      <c r="H242" s="120"/>
      <c r="I242" s="165">
        <f t="shared" si="4100"/>
        <v>0</v>
      </c>
      <c r="J242" s="194">
        <f t="shared" ref="J242" si="4120">7-COUNTIF(L241:R241,0)-COUNTIF(L241:R241,"")</f>
        <v>0</v>
      </c>
      <c r="K242" s="22">
        <f t="shared" si="4102"/>
        <v>0</v>
      </c>
      <c r="L242" s="35">
        <f t="shared" ref="L242:R242" si="4121">IF($B235=$B241,L241+L236,L241)</f>
        <v>0</v>
      </c>
      <c r="M242" s="35">
        <f t="shared" si="4121"/>
        <v>0</v>
      </c>
      <c r="N242" s="35">
        <f t="shared" si="4121"/>
        <v>0</v>
      </c>
      <c r="O242" s="35">
        <f t="shared" si="4121"/>
        <v>0</v>
      </c>
      <c r="P242" s="36">
        <f t="shared" si="4121"/>
        <v>0</v>
      </c>
      <c r="Q242" s="37">
        <f t="shared" si="4121"/>
        <v>0</v>
      </c>
      <c r="R242" s="38">
        <f t="shared" si="4121"/>
        <v>0</v>
      </c>
      <c r="S242" s="194">
        <f t="shared" ref="S242" si="4122">7-COUNTIF(U241:AA241,0)-COUNTIF(U241:AA241,"")</f>
        <v>0</v>
      </c>
      <c r="T242" s="22">
        <f t="shared" si="4104"/>
        <v>0</v>
      </c>
      <c r="U242" s="35">
        <f t="shared" ref="U242:AA242" si="4123">IF($B235=$B241,U241+U236,U241)</f>
        <v>0</v>
      </c>
      <c r="V242" s="35">
        <f t="shared" si="4123"/>
        <v>0</v>
      </c>
      <c r="W242" s="35">
        <f t="shared" si="4123"/>
        <v>0</v>
      </c>
      <c r="X242" s="35">
        <f t="shared" si="4123"/>
        <v>0</v>
      </c>
      <c r="Y242" s="36">
        <f t="shared" si="4123"/>
        <v>0</v>
      </c>
      <c r="Z242" s="37">
        <f t="shared" si="4123"/>
        <v>0</v>
      </c>
      <c r="AA242" s="38">
        <f t="shared" si="4123"/>
        <v>0</v>
      </c>
      <c r="AB242" s="194">
        <f t="shared" ref="AB242" si="4124">7-COUNTIF(AD241:AJ241,0)-COUNTIF(AD241:AJ241,"")</f>
        <v>0</v>
      </c>
      <c r="AC242" s="22">
        <f t="shared" si="4106"/>
        <v>0</v>
      </c>
      <c r="AD242" s="35">
        <f t="shared" ref="AD242:AJ242" si="4125">IF($B235=$B241,AD241+AD236,AD241)</f>
        <v>0</v>
      </c>
      <c r="AE242" s="35">
        <f t="shared" si="4125"/>
        <v>0</v>
      </c>
      <c r="AF242" s="35">
        <f t="shared" si="4125"/>
        <v>0</v>
      </c>
      <c r="AG242" s="35">
        <f t="shared" si="4125"/>
        <v>0</v>
      </c>
      <c r="AH242" s="36">
        <f t="shared" si="4125"/>
        <v>0</v>
      </c>
      <c r="AI242" s="37">
        <f t="shared" si="4125"/>
        <v>0</v>
      </c>
      <c r="AJ242" s="38">
        <f t="shared" si="4125"/>
        <v>0</v>
      </c>
      <c r="AK242" s="194">
        <f t="shared" ref="AK242" si="4126">7-COUNTIF(AM241:AS241,0)-COUNTIF(AM241:AS241,"")</f>
        <v>0</v>
      </c>
      <c r="AL242" s="22">
        <f t="shared" si="4108"/>
        <v>0</v>
      </c>
      <c r="AM242" s="35">
        <f t="shared" ref="AM242:AS242" si="4127">IF($B235=$B241,AM241+AM236,AM241)</f>
        <v>0</v>
      </c>
      <c r="AN242" s="35">
        <f t="shared" si="4127"/>
        <v>0</v>
      </c>
      <c r="AO242" s="35">
        <f t="shared" si="4127"/>
        <v>0</v>
      </c>
      <c r="AP242" s="35">
        <f t="shared" si="4127"/>
        <v>0</v>
      </c>
      <c r="AQ242" s="36">
        <f t="shared" si="4127"/>
        <v>0</v>
      </c>
      <c r="AR242" s="37">
        <f t="shared" si="4127"/>
        <v>0</v>
      </c>
      <c r="AS242" s="38">
        <f t="shared" si="4127"/>
        <v>0</v>
      </c>
      <c r="AT242" s="194">
        <f t="shared" ref="AT242" si="4128">7-COUNTIF(AV241:BB241,0)-COUNTIF(AV241:BB241,"")</f>
        <v>0</v>
      </c>
      <c r="AU242" s="22">
        <f t="shared" si="4110"/>
        <v>0</v>
      </c>
      <c r="AV242" s="35">
        <f t="shared" ref="AV242:BB242" si="4129">IF($B235=$B241,AV241+AV236,AV241)</f>
        <v>0</v>
      </c>
      <c r="AW242" s="35">
        <f t="shared" si="4129"/>
        <v>0</v>
      </c>
      <c r="AX242" s="35">
        <f t="shared" si="4129"/>
        <v>0</v>
      </c>
      <c r="AY242" s="35">
        <f t="shared" si="4129"/>
        <v>0</v>
      </c>
      <c r="AZ242" s="36">
        <f t="shared" si="4129"/>
        <v>0</v>
      </c>
      <c r="BA242" s="37">
        <f t="shared" si="4129"/>
        <v>0</v>
      </c>
      <c r="BB242" s="38">
        <f t="shared" si="4129"/>
        <v>0</v>
      </c>
    </row>
    <row r="243" spans="1:54" ht="15" hidden="1" customHeight="1" x14ac:dyDescent="0.2">
      <c r="B243" s="116"/>
      <c r="C243" s="117"/>
      <c r="D243" s="118"/>
      <c r="E243" s="119"/>
      <c r="F243" s="92"/>
      <c r="G243" s="190">
        <f t="shared" ref="G243" si="4130">IF(AND($B235=$B241,$B235&lt;&gt;"",$B235&lt;&gt;0),F241+G237,F241)</f>
        <v>18</v>
      </c>
      <c r="H243" s="121"/>
      <c r="I243" s="165">
        <f t="shared" si="4100"/>
        <v>0</v>
      </c>
      <c r="J243" s="195">
        <f t="shared" ref="J243" si="4131">IF($B241=$B235,COUNTIF(L243:R243,0),COUNTIF(L244:R244,0)+COUNTIF(L244:R244,""))</f>
        <v>7</v>
      </c>
      <c r="K243" s="39">
        <f t="shared" ref="K243:R243" si="4132">IF($B235=$B241,K244+K237,K244)</f>
        <v>0</v>
      </c>
      <c r="L243" s="40">
        <f t="shared" si="4132"/>
        <v>0</v>
      </c>
      <c r="M243" s="40">
        <f t="shared" si="4132"/>
        <v>0</v>
      </c>
      <c r="N243" s="40">
        <f t="shared" si="4132"/>
        <v>0</v>
      </c>
      <c r="O243" s="40">
        <f t="shared" si="4132"/>
        <v>0</v>
      </c>
      <c r="P243" s="41">
        <f t="shared" si="4132"/>
        <v>0</v>
      </c>
      <c r="Q243" s="42">
        <f t="shared" si="4132"/>
        <v>0</v>
      </c>
      <c r="R243" s="43">
        <f t="shared" si="4132"/>
        <v>0</v>
      </c>
      <c r="S243" s="195">
        <f t="shared" ref="S243" si="4133">IF($B241=$B235,COUNTIF(U243:AA243,0),COUNTIF(U244:AA244,0)+COUNTIF(U244:AA244,""))</f>
        <v>7</v>
      </c>
      <c r="T243" s="39">
        <f t="shared" ref="T243:AA243" si="4134">IF($B235=$B241,T244+T237,T244)</f>
        <v>0</v>
      </c>
      <c r="U243" s="40">
        <f t="shared" si="4134"/>
        <v>0</v>
      </c>
      <c r="V243" s="40">
        <f t="shared" si="4134"/>
        <v>0</v>
      </c>
      <c r="W243" s="40">
        <f t="shared" si="4134"/>
        <v>0</v>
      </c>
      <c r="X243" s="40">
        <f t="shared" si="4134"/>
        <v>0</v>
      </c>
      <c r="Y243" s="41">
        <f t="shared" si="4134"/>
        <v>0</v>
      </c>
      <c r="Z243" s="42">
        <f t="shared" si="4134"/>
        <v>0</v>
      </c>
      <c r="AA243" s="43">
        <f t="shared" si="4134"/>
        <v>0</v>
      </c>
      <c r="AB243" s="195">
        <f t="shared" ref="AB243" si="4135">IF($B241=$B235,COUNTIF(AD243:AJ243,0),COUNTIF(AD244:AJ244,0)+COUNTIF(AD244:AJ244,""))</f>
        <v>7</v>
      </c>
      <c r="AC243" s="39">
        <f t="shared" ref="AC243:AJ243" si="4136">IF($B235=$B241,AC244+AC237,AC244)</f>
        <v>0</v>
      </c>
      <c r="AD243" s="40">
        <f t="shared" si="4136"/>
        <v>0</v>
      </c>
      <c r="AE243" s="40">
        <f t="shared" si="4136"/>
        <v>0</v>
      </c>
      <c r="AF243" s="40">
        <f t="shared" si="4136"/>
        <v>0</v>
      </c>
      <c r="AG243" s="40">
        <f t="shared" si="4136"/>
        <v>0</v>
      </c>
      <c r="AH243" s="41">
        <f t="shared" si="4136"/>
        <v>0</v>
      </c>
      <c r="AI243" s="42">
        <f t="shared" si="4136"/>
        <v>0</v>
      </c>
      <c r="AJ243" s="43">
        <f t="shared" si="4136"/>
        <v>0</v>
      </c>
      <c r="AK243" s="195">
        <f t="shared" ref="AK243" si="4137">IF($B241=$B235,COUNTIF(AM243:AS243,0),COUNTIF(AM244:AS244,0)+COUNTIF(AM244:AS244,""))</f>
        <v>7</v>
      </c>
      <c r="AL243" s="39">
        <f t="shared" ref="AL243:AS243" si="4138">IF($B235=$B241,AL244+AL237,AL244)</f>
        <v>0</v>
      </c>
      <c r="AM243" s="40">
        <f t="shared" si="4138"/>
        <v>0</v>
      </c>
      <c r="AN243" s="40">
        <f t="shared" si="4138"/>
        <v>0</v>
      </c>
      <c r="AO243" s="40">
        <f t="shared" si="4138"/>
        <v>0</v>
      </c>
      <c r="AP243" s="40">
        <f t="shared" si="4138"/>
        <v>0</v>
      </c>
      <c r="AQ243" s="41">
        <f t="shared" si="4138"/>
        <v>0</v>
      </c>
      <c r="AR243" s="42">
        <f t="shared" si="4138"/>
        <v>0</v>
      </c>
      <c r="AS243" s="43">
        <f t="shared" si="4138"/>
        <v>0</v>
      </c>
      <c r="AT243" s="195">
        <f t="shared" ref="AT243" si="4139">IF($B241=$B235,COUNTIF(AV243:BB243,0),COUNTIF(AV244:BB244,0)+COUNTIF(AV244:BB244,""))</f>
        <v>7</v>
      </c>
      <c r="AU243" s="39">
        <f t="shared" ref="AU243:BB243" si="4140">IF($B235=$B241,AU244+AU237,AU244)</f>
        <v>0</v>
      </c>
      <c r="AV243" s="40">
        <f t="shared" si="4140"/>
        <v>0</v>
      </c>
      <c r="AW243" s="40">
        <f t="shared" si="4140"/>
        <v>0</v>
      </c>
      <c r="AX243" s="40">
        <f t="shared" si="4140"/>
        <v>0</v>
      </c>
      <c r="AY243" s="40">
        <f t="shared" si="4140"/>
        <v>0</v>
      </c>
      <c r="AZ243" s="41">
        <f t="shared" si="4140"/>
        <v>0</v>
      </c>
      <c r="BA243" s="42">
        <f t="shared" si="4140"/>
        <v>0</v>
      </c>
      <c r="BB243" s="43">
        <f t="shared" si="4140"/>
        <v>0</v>
      </c>
    </row>
    <row r="244" spans="1:54" ht="15.75" customHeight="1" x14ac:dyDescent="0.2">
      <c r="A244" s="1">
        <f t="shared" ref="A244" si="4141">A241</f>
        <v>0</v>
      </c>
      <c r="B244" s="313">
        <f t="shared" ref="B244" si="4142">B238+1</f>
        <v>38</v>
      </c>
      <c r="C244" s="314"/>
      <c r="D244" s="314"/>
      <c r="E244" s="314"/>
      <c r="F244" s="31"/>
      <c r="G244" s="183"/>
      <c r="H244" s="122">
        <f t="shared" ref="H244" si="4143">5-COUNTIF(AU241,0)-COUNTIF(AL241,0)-COUNTIF(AC241,0)-COUNTIF(T241,0)-COUNTIF(K241,0)</f>
        <v>0</v>
      </c>
      <c r="I244" s="165">
        <f t="shared" si="4100"/>
        <v>0</v>
      </c>
      <c r="J244" s="187">
        <f t="shared" ref="J244" si="4144">IF($B241=$B235,J238+IF($F241&lt;&gt;$G241,(K241+$G243-$G242)/$F241,K241/$F241),IF($F241&lt;&gt;G241,(K241+$G243-$G242)/$F241,K241/$F241))</f>
        <v>0</v>
      </c>
      <c r="K244" s="7">
        <f t="shared" ref="K244:K245" si="4145">SUM(L244:R244)</f>
        <v>0</v>
      </c>
      <c r="L244" s="26">
        <f t="shared" ref="L244:R244" si="4146">L241</f>
        <v>0</v>
      </c>
      <c r="M244" s="26">
        <f t="shared" si="4146"/>
        <v>0</v>
      </c>
      <c r="N244" s="26">
        <f t="shared" si="4146"/>
        <v>0</v>
      </c>
      <c r="O244" s="26">
        <f t="shared" si="4146"/>
        <v>0</v>
      </c>
      <c r="P244" s="26">
        <f t="shared" si="4146"/>
        <v>0</v>
      </c>
      <c r="Q244" s="29">
        <f t="shared" si="4146"/>
        <v>0</v>
      </c>
      <c r="R244" s="23">
        <f t="shared" si="4146"/>
        <v>0</v>
      </c>
      <c r="S244" s="187">
        <f t="shared" ref="S244" si="4147">IF($B241=$B235,S238+IF($F241&lt;&gt;$G241,(T241+$G243-$G242)/$F241,T241/$F241),IF($F241&lt;&gt;P241,(T241+$G243-$G242)/$F241,T241/$F241))</f>
        <v>0</v>
      </c>
      <c r="T244" s="7">
        <f t="shared" ref="T244:T245" si="4148">SUM(U244:AA244)</f>
        <v>0</v>
      </c>
      <c r="U244" s="26">
        <f t="shared" ref="U244:AA244" si="4149">U241</f>
        <v>0</v>
      </c>
      <c r="V244" s="26">
        <f t="shared" si="4149"/>
        <v>0</v>
      </c>
      <c r="W244" s="26">
        <f t="shared" si="4149"/>
        <v>0</v>
      </c>
      <c r="X244" s="26">
        <f t="shared" si="4149"/>
        <v>0</v>
      </c>
      <c r="Y244" s="113">
        <f t="shared" si="4149"/>
        <v>0</v>
      </c>
      <c r="Z244" s="29">
        <f t="shared" si="4149"/>
        <v>0</v>
      </c>
      <c r="AA244" s="23">
        <f t="shared" si="4149"/>
        <v>0</v>
      </c>
      <c r="AB244" s="187">
        <f t="shared" ref="AB244" si="4150">IF($B241=$B235,AB238+IF($F241&lt;&gt;$G241,(AC241+$G243-$G242)/$F241,AC241/$F241),IF($F241&lt;&gt;Y241,(AC241+$G243-$G242)/$F241,AC241/$F241))</f>
        <v>0</v>
      </c>
      <c r="AC244" s="7">
        <f t="shared" ref="AC244:AC245" si="4151">SUM(AD244:AJ244)</f>
        <v>0</v>
      </c>
      <c r="AD244" s="26">
        <f t="shared" ref="AD244:AJ244" si="4152">AD241</f>
        <v>0</v>
      </c>
      <c r="AE244" s="26">
        <f t="shared" si="4152"/>
        <v>0</v>
      </c>
      <c r="AF244" s="26">
        <f t="shared" si="4152"/>
        <v>0</v>
      </c>
      <c r="AG244" s="26">
        <f t="shared" si="4152"/>
        <v>0</v>
      </c>
      <c r="AH244" s="113">
        <f t="shared" si="4152"/>
        <v>0</v>
      </c>
      <c r="AI244" s="29">
        <f t="shared" si="4152"/>
        <v>0</v>
      </c>
      <c r="AJ244" s="23">
        <f t="shared" si="4152"/>
        <v>0</v>
      </c>
      <c r="AK244" s="187">
        <f t="shared" ref="AK244" si="4153">IF($B241=$B235,AK238+IF($F241&lt;&gt;$G241,(AL241+$G243-$G242)/$F241,AL241/$F241),IF($F241&lt;&gt;AH241,(AL241+$G243-$G242)/$F241,AL241/$F241))</f>
        <v>0</v>
      </c>
      <c r="AL244" s="7">
        <f t="shared" ref="AL244:AL245" si="4154">SUM(AM244:AS244)</f>
        <v>0</v>
      </c>
      <c r="AM244" s="26">
        <f t="shared" ref="AM244:AS244" si="4155">AM241</f>
        <v>0</v>
      </c>
      <c r="AN244" s="26">
        <f t="shared" si="4155"/>
        <v>0</v>
      </c>
      <c r="AO244" s="26">
        <f t="shared" si="4155"/>
        <v>0</v>
      </c>
      <c r="AP244" s="26">
        <f t="shared" si="4155"/>
        <v>0</v>
      </c>
      <c r="AQ244" s="113">
        <f t="shared" si="4155"/>
        <v>0</v>
      </c>
      <c r="AR244" s="29">
        <f t="shared" si="4155"/>
        <v>0</v>
      </c>
      <c r="AS244" s="23">
        <f t="shared" si="4155"/>
        <v>0</v>
      </c>
      <c r="AT244" s="187">
        <f t="shared" ref="AT244" si="4156">IF($B241=$B235,AT238+IF($F241&lt;&gt;$G241,(AU241+$G243-$G242)/$F241,AU241/$F241),IF($F241&lt;&gt;AQ241,(AU241+$G243-$G242)/$F241,AU241/$F241))</f>
        <v>0</v>
      </c>
      <c r="AU244" s="7">
        <f t="shared" ref="AU244:AU245" si="4157">SUM(AV244:BB244)</f>
        <v>0</v>
      </c>
      <c r="AV244" s="6">
        <f t="shared" ref="AV244" si="4158">IF(SUM($AM$9:$AS$9)=SUM($AV$9:$BB$9),AV241,IF(AND(SUM($AV$9:$BB$9)&gt;42,SUM($AV$9:$BB$9)&lt;49),AV241,0))</f>
        <v>0</v>
      </c>
      <c r="AW244" s="6">
        <f t="shared" ref="AW244:BB244" si="4159">IF(SUM($AM$9:$AS$9)=SUM($AV$9:$BB$9),AW241,IF(AND(SUM($AV$9:$BB$9)&gt;42,SUM($AV$9:$BB$9)&lt;49),AW241,0))</f>
        <v>0</v>
      </c>
      <c r="AX244" s="6">
        <f t="shared" si="4159"/>
        <v>0</v>
      </c>
      <c r="AY244" s="6">
        <f t="shared" si="4159"/>
        <v>0</v>
      </c>
      <c r="AZ244" s="26">
        <f t="shared" si="4159"/>
        <v>0</v>
      </c>
      <c r="BA244" s="29">
        <f t="shared" si="4159"/>
        <v>0</v>
      </c>
      <c r="BB244" s="23">
        <f t="shared" si="4159"/>
        <v>0</v>
      </c>
    </row>
    <row r="245" spans="1:54" ht="15.75" customHeight="1" x14ac:dyDescent="0.2">
      <c r="A245" s="1">
        <f t="shared" ref="A245:A246" si="4160">A244</f>
        <v>0</v>
      </c>
      <c r="B245" s="313"/>
      <c r="C245" s="314"/>
      <c r="D245" s="314"/>
      <c r="E245" s="314"/>
      <c r="F245" s="31"/>
      <c r="G245" s="183"/>
      <c r="H245" s="123">
        <f t="shared" ref="H245" si="4161">IF($B241=$B235,H239+F245,$F245)</f>
        <v>0</v>
      </c>
      <c r="I245" s="165">
        <f t="shared" si="4100"/>
        <v>0</v>
      </c>
      <c r="J245" s="141">
        <f t="shared" ref="J245" si="4162">IF($H244=0,0,IF($B235=$B241,IF($H246&gt;0,$H246+J239,K241+J239),IF($H246&gt;0,$H246,K241)))</f>
        <v>0</v>
      </c>
      <c r="K245" s="7">
        <f t="shared" si="4145"/>
        <v>0</v>
      </c>
      <c r="L245" s="6"/>
      <c r="M245" s="6"/>
      <c r="N245" s="6"/>
      <c r="O245" s="6"/>
      <c r="P245" s="26"/>
      <c r="Q245" s="29"/>
      <c r="R245" s="23"/>
      <c r="S245" s="141">
        <f t="shared" ref="S245" si="4163">IF($H244=0,0,IF($B235=$B241,IF($H246&gt;0,$H246+S239,T241+S239),IF($H246&gt;0,$H246,T241)))</f>
        <v>0</v>
      </c>
      <c r="T245" s="7">
        <f t="shared" si="4148"/>
        <v>0</v>
      </c>
      <c r="U245" s="6"/>
      <c r="V245" s="6"/>
      <c r="W245" s="6"/>
      <c r="X245" s="6"/>
      <c r="Y245" s="26"/>
      <c r="Z245" s="29"/>
      <c r="AA245" s="23"/>
      <c r="AB245" s="141">
        <f t="shared" ref="AB245" si="4164">IF($H244=0,0,IF($B235=$B241,IF($H246&gt;0,$H246+AB239,AC241+AB239),IF($H246&gt;0,$H246,AC241)))</f>
        <v>0</v>
      </c>
      <c r="AC245" s="7">
        <f t="shared" si="4151"/>
        <v>0</v>
      </c>
      <c r="AD245" s="6"/>
      <c r="AE245" s="6"/>
      <c r="AF245" s="6"/>
      <c r="AG245" s="6"/>
      <c r="AH245" s="26"/>
      <c r="AI245" s="29"/>
      <c r="AJ245" s="23"/>
      <c r="AK245" s="141">
        <f t="shared" ref="AK245" si="4165">IF($H244=0,0,IF($B235=$B241,IF($H246&gt;0,$H246+AK239,AL241+AK239),IF($H246&gt;0,$H246,AL241)))</f>
        <v>0</v>
      </c>
      <c r="AL245" s="7">
        <f t="shared" si="4154"/>
        <v>0</v>
      </c>
      <c r="AM245" s="6"/>
      <c r="AN245" s="6"/>
      <c r="AO245" s="6"/>
      <c r="AP245" s="6"/>
      <c r="AQ245" s="26"/>
      <c r="AR245" s="29"/>
      <c r="AS245" s="23"/>
      <c r="AT245" s="141">
        <f t="shared" ref="AT245" si="4166">IF($H244=0,0,IF($B235=$B241,IF($H246&gt;0,$H246+AT239,AU241+AT239),IF($H246&gt;0,$H246,AU241)))</f>
        <v>0</v>
      </c>
      <c r="AU245" s="7">
        <f t="shared" si="4157"/>
        <v>0</v>
      </c>
      <c r="AV245" s="6"/>
      <c r="AW245" s="6"/>
      <c r="AX245" s="6"/>
      <c r="AY245" s="6"/>
      <c r="AZ245" s="26"/>
      <c r="BA245" s="29"/>
      <c r="BB245" s="23"/>
    </row>
    <row r="246" spans="1:54" ht="18.75" customHeight="1" thickBot="1" x14ac:dyDescent="0.25">
      <c r="A246" s="1">
        <f t="shared" si="4160"/>
        <v>0</v>
      </c>
      <c r="B246" s="323" t="str">
        <f>IF(B241="",Wydruk!$AE$6,IF(J242=0,Wydruk!$AE$7,IF(AND(G242&lt;G243,B241&lt;&gt;$B247),Wydruk!$AE$13,IF(AND($B241=$B235,$B241&lt;&gt;$B247),IF(OR(OR(J246&lt;4,J246&gt;5),OR(S246&lt;4,S246&gt;5),OR(AB246&lt;4,AB246&gt;5),OR(AK246&lt;4,AK246&gt;5),OR(AND(AT246&lt;4,AT246&gt;0),AT246&gt;5)),Wydruk!$AE$8,Wydruk!$AE$9),IF($B241=$B247,IF($F245&lt;&gt;0,Wydruk!$AE$12,Wydruk!$AE$10),IF(OR(OR(J242&lt;4,J242&gt;5),OR(S242&lt;4,S242&gt;5),OR(AB242&lt;4,AB242&gt;5),OR(AK242&lt;4,AK242&gt;5),OR(AND(AT242&lt;4,AT242&gt;0),AT242&gt;5)),Wydruk!$AE$8,Wydruk!$AE$11))))))</f>
        <v>Uzupełnij liczby godzin tygodniowego planu</v>
      </c>
      <c r="C246" s="324"/>
      <c r="D246" s="324"/>
      <c r="E246" s="324"/>
      <c r="F246" s="173">
        <f>listopad!F246</f>
        <v>0</v>
      </c>
      <c r="G246" s="184">
        <f>listopad!G246</f>
        <v>0</v>
      </c>
      <c r="H246" s="191">
        <f t="shared" ref="H246" si="4167">IF(OR($G246=0,$F246=0,$G246="",$F246=""),0,$G246/$F246)</f>
        <v>0</v>
      </c>
      <c r="I246" s="193"/>
      <c r="J246" s="176">
        <f t="shared" ref="J246" si="4168">IF($B235=$B241,IF(L241+L236&gt;0,1,0)+IF(M241+M236&gt;0,1,0)+IF(N241+N236&gt;0,1,0)+IF(O241+O236&gt;0,1,0)+IF(P241+P236&gt;0,1,0)+IF(Q241+Q236&gt;0,1,0)+IF(R241+R236&gt;0,1,0),J242)</f>
        <v>0</v>
      </c>
      <c r="K246" s="133">
        <f t="shared" ref="K246" si="4169">IF(OR($B241=$B247,J246=0,(K242-Q246+O246)&lt;=0),0,(K242-Q246+O246)/J246)</f>
        <v>0</v>
      </c>
      <c r="L246" s="137">
        <f t="shared" ref="L246" si="4170">IF(K246*(7-J243)&lt;=0,0,K246*(7-J243))</f>
        <v>0</v>
      </c>
      <c r="M246" s="311">
        <f t="shared" ref="M246" si="4171">ROUND(IF(OR(K243-K246*(7-J243)+P246&lt;0,$B241=$B247,K246&lt;=0,K243=0),0,IF(K243-K246*(7-J243)+P246&gt;Q246-O246+P246,Q246-O246+P246,K243-K246*(7-J243)+P246)),1)</f>
        <v>0</v>
      </c>
      <c r="N246" s="312"/>
      <c r="O246" s="139">
        <f t="shared" ref="O246" si="4172">IF(OR($B241=$B247,J242=0),0,IF($B241=$B235,J241,$F241))</f>
        <v>0</v>
      </c>
      <c r="P246" s="30">
        <f t="shared" ref="P246" si="4173">IF(OR($B241=$B247,J246=0),0,$G243-$G242)</f>
        <v>0</v>
      </c>
      <c r="Q246" s="134">
        <f t="shared" ref="Q246" si="4174">IF(OR($B241=$B247,J246=0),0,J245)</f>
        <v>0</v>
      </c>
      <c r="R246" s="138">
        <f t="shared" ref="R246" si="4175">IF($B241=$B247,0,K243)</f>
        <v>0</v>
      </c>
      <c r="S246" s="176">
        <f t="shared" ref="S246" si="4176">IF($B235=$B241,IF(U241+U236&gt;0,1,0)+IF(V241+V236&gt;0,1,0)+IF(W241+W236&gt;0,1,0)+IF(X241+X236&gt;0,1,0)+IF(Y241+Y236&gt;0,1,0)+IF(Z241+Z236&gt;0,1,0)+IF(AA241+AA236&gt;0,1,0),S242)</f>
        <v>0</v>
      </c>
      <c r="T246" s="133">
        <f t="shared" ref="T246" si="4177">IF(OR($B241=$B247,S246=0,(T242-Z246+X246)&lt;=0),0,(T242-Z246+X246)/S246)</f>
        <v>0</v>
      </c>
      <c r="U246" s="137">
        <f t="shared" ref="U246" si="4178">IF(T246*(7-S243)&lt;=0,0,T246*(7-S243))</f>
        <v>0</v>
      </c>
      <c r="V246" s="311">
        <f t="shared" ref="V246" si="4179">ROUND(IF(OR(T243-T246*(7-S243)+Y246&lt;0,$B241=$B247,T246&lt;=0,T243=0),0,IF(T243-T246*(7-S243)+Y246&gt;Z246-X246+Y246,Z246-X246+Y246,T243-T246*(7-S243)+Y246)),1)</f>
        <v>0</v>
      </c>
      <c r="W246" s="312"/>
      <c r="X246" s="139">
        <f t="shared" ref="X246" si="4180">IF(OR($B241=$B247,S242=0),0,IF($B241=$B235,S241,$F241))</f>
        <v>0</v>
      </c>
      <c r="Y246" s="30">
        <f t="shared" ref="Y246" si="4181">IF(OR($B241=$B247,S246=0),0,$G243-$G242)</f>
        <v>0</v>
      </c>
      <c r="Z246" s="134">
        <f t="shared" ref="Z246" si="4182">IF(OR($B241=$B247,S246=0),0,S245)</f>
        <v>0</v>
      </c>
      <c r="AA246" s="138">
        <f t="shared" ref="AA246" si="4183">IF($B241=$B247,0,T243)</f>
        <v>0</v>
      </c>
      <c r="AB246" s="176">
        <f t="shared" ref="AB246" si="4184">IF($B235=$B241,IF(AD241+AD236&gt;0,1,0)+IF(AE241+AE236&gt;0,1,0)+IF(AF241+AF236&gt;0,1,0)+IF(AG241+AG236&gt;0,1,0)+IF(AH241+AH236&gt;0,1,0)+IF(AI241+AI236&gt;0,1,0)+IF(AJ241+AJ236&gt;0,1,0),AB242)</f>
        <v>0</v>
      </c>
      <c r="AC246" s="133">
        <f t="shared" ref="AC246" si="4185">IF(OR($B241=$B247,AB246=0,(AC242-AI246+AG246)&lt;=0),0,(AC242-AI246+AG246)/AB246)</f>
        <v>0</v>
      </c>
      <c r="AD246" s="137">
        <f t="shared" ref="AD246" si="4186">IF(AC246*(7-AB243)&lt;=0,0,AC246*(7-AB243))</f>
        <v>0</v>
      </c>
      <c r="AE246" s="311">
        <f t="shared" ref="AE246" si="4187">ROUND(IF(OR(AC243-AC246*(7-AB243)+AH246&lt;0,$B241=$B247,AC246&lt;=0,AC243=0),0,IF(AC243-AC246*(7-AB243)+AH246&gt;AI246-AG246+AH246,AI246-AG246+AH246,AC243-AC246*(7-AB243)+AH246)),1)</f>
        <v>0</v>
      </c>
      <c r="AF246" s="312"/>
      <c r="AG246" s="139">
        <f t="shared" ref="AG246" si="4188">IF(OR($B241=$B247,AB242=0),0,IF($B241=$B235,AB241,$F241))</f>
        <v>0</v>
      </c>
      <c r="AH246" s="30">
        <f t="shared" ref="AH246" si="4189">IF(OR($B241=$B247,AB246=0),0,$G243-$G242)</f>
        <v>0</v>
      </c>
      <c r="AI246" s="134">
        <f t="shared" ref="AI246" si="4190">IF(OR($B241=$B247,AB246=0),0,AB245)</f>
        <v>0</v>
      </c>
      <c r="AJ246" s="138">
        <f t="shared" ref="AJ246" si="4191">IF($B241=$B247,0,AC243)</f>
        <v>0</v>
      </c>
      <c r="AK246" s="176">
        <f t="shared" ref="AK246" si="4192">IF($B235=$B241,IF(AM241+AM236&gt;0,1,0)+IF(AN241+AN236&gt;0,1,0)+IF(AO241+AO236&gt;0,1,0)+IF(AP241+AP236&gt;0,1,0)+IF(AQ241+AQ236&gt;0,1,0)+IF(AR241+AR236&gt;0,1,0)+IF(AS241+AS236&gt;0,1,0),AK242)</f>
        <v>0</v>
      </c>
      <c r="AL246" s="133">
        <f t="shared" ref="AL246" si="4193">IF(OR($B241=$B247,AK246=0,(AL242-AR246+AP246)&lt;=0),0,(AL242-AR246+AP246)/AK246)</f>
        <v>0</v>
      </c>
      <c r="AM246" s="137">
        <f t="shared" ref="AM246" si="4194">IF(AL246*(7-AK243)&lt;=0,0,AL246*(7-AK243))</f>
        <v>0</v>
      </c>
      <c r="AN246" s="311">
        <f t="shared" ref="AN246" si="4195">ROUND(IF(OR(AL243-AL246*(7-AK243)+AQ246&lt;0,$B241=$B247,AL246&lt;=0,AL243=0),0,IF(AL243-AL246*(7-AK243)+AQ246&gt;AR246-AP246+AQ246,AR246-AP246+AQ246,AL243-AL246*(7-AK243)+AQ246)),1)</f>
        <v>0</v>
      </c>
      <c r="AO246" s="312"/>
      <c r="AP246" s="139">
        <f t="shared" ref="AP246" si="4196">IF(OR($B241=$B247,AK242=0),0,IF($B241=$B235,AK241,$F241))</f>
        <v>0</v>
      </c>
      <c r="AQ246" s="30">
        <f t="shared" ref="AQ246" si="4197">IF(OR($B241=$B247,AK246=0),0,$G243-$G242)</f>
        <v>0</v>
      </c>
      <c r="AR246" s="134">
        <f t="shared" ref="AR246" si="4198">IF(OR($B241=$B247,AK246=0),0,AK245)</f>
        <v>0</v>
      </c>
      <c r="AS246" s="138">
        <f t="shared" ref="AS246" si="4199">IF($B241=$B247,0,AL243)</f>
        <v>0</v>
      </c>
      <c r="AT246" s="176">
        <f t="shared" ref="AT246" si="4200">IF($B235=$B241,IF(AV241+AV236&gt;0,1,0)+IF(AW241+AW236&gt;0,1,0)+IF(AX241+AX236&gt;0,1,0)+IF(AY241+AY236&gt;0,1,0)+IF(AZ241+AZ236&gt;0,1,0)+IF(BA241+BA236&gt;0,1,0)+IF(BB241+BB236&gt;0,1,0),AT242)</f>
        <v>0</v>
      </c>
      <c r="AU246" s="133">
        <f t="shared" ref="AU246" si="4201">IF(OR($B241=$B247,AT246=0,(AU242-BA246+AY246)&lt;=0),0,(AU242-BA246+AY246)/AT246)</f>
        <v>0</v>
      </c>
      <c r="AV246" s="137">
        <f t="shared" ref="AV246" si="4202">IF(AU246*(7-AT243)&lt;=0,0,AU246*(7-AT243))</f>
        <v>0</v>
      </c>
      <c r="AW246" s="311">
        <f t="shared" ref="AW246" si="4203">ROUND(IF(OR(AU243-AU246*(7-AT243)+AZ246&lt;0,$B241=$B247,AU246&lt;=0,AU243=0),0,IF(AU243-AU246*(7-AT243)+AZ246&gt;BA246-AY246+AZ246,BA246-AY246+AZ246,AU243-AU246*(7-AT243)+AZ246)),1)</f>
        <v>0</v>
      </c>
      <c r="AX246" s="312"/>
      <c r="AY246" s="139">
        <f t="shared" ref="AY246" si="4204">IF(OR($B241=$B247,AT242=0),0,IF($B241=$B235,AT241,$F241))</f>
        <v>0</v>
      </c>
      <c r="AZ246" s="30">
        <f t="shared" ref="AZ246" si="4205">IF(OR($B241=$B247,AT246=0),0,$G243-$G242)</f>
        <v>0</v>
      </c>
      <c r="BA246" s="134">
        <f t="shared" ref="BA246" si="4206">IF(OR($B241=$B247,AT246=0),0,AT245)</f>
        <v>0</v>
      </c>
      <c r="BB246" s="138">
        <f t="shared" ref="BB246" si="4207">IF($B241=$B247,0,AU243)</f>
        <v>0</v>
      </c>
    </row>
    <row r="247" spans="1:54" ht="15.75" x14ac:dyDescent="0.2">
      <c r="A247" s="1">
        <f t="shared" ref="A247" si="4208">IF(B247="","1. Niewypełnione",B247)</f>
        <v>0</v>
      </c>
      <c r="B247" s="320">
        <f>listopad!B247</f>
        <v>0</v>
      </c>
      <c r="C247" s="321">
        <f>listopad!C247</f>
        <v>0</v>
      </c>
      <c r="D247" s="321">
        <f>listopad!D247</f>
        <v>0</v>
      </c>
      <c r="E247" s="321">
        <f>listopad!E247</f>
        <v>0</v>
      </c>
      <c r="F247" s="177">
        <f>listopad!F247</f>
        <v>18</v>
      </c>
      <c r="G247" s="185">
        <f>listopad!G247</f>
        <v>18</v>
      </c>
      <c r="H247" s="177"/>
      <c r="I247" s="192">
        <f t="shared" ref="I247:I251" si="4209">K247+T247+AC247+AL247+AU247</f>
        <v>0</v>
      </c>
      <c r="J247" s="186">
        <f t="shared" ref="J247" si="4210">IF(OR($B247=$B253,J250=0),0,ROUND((K248+P252)/J250,0))</f>
        <v>0</v>
      </c>
      <c r="K247" s="51">
        <f t="shared" ref="K247:K248" si="4211">SUM(L247:R247)</f>
        <v>0</v>
      </c>
      <c r="L247" s="52">
        <f>listopad!L247</f>
        <v>0</v>
      </c>
      <c r="M247" s="52">
        <f>listopad!M247</f>
        <v>0</v>
      </c>
      <c r="N247" s="52">
        <f>listopad!N247</f>
        <v>0</v>
      </c>
      <c r="O247" s="52">
        <f>listopad!O247</f>
        <v>0</v>
      </c>
      <c r="P247" s="53">
        <f>listopad!P247</f>
        <v>0</v>
      </c>
      <c r="Q247" s="54">
        <f>listopad!Q247</f>
        <v>0</v>
      </c>
      <c r="R247" s="55">
        <f>listopad!R247</f>
        <v>0</v>
      </c>
      <c r="S247" s="188">
        <f t="shared" ref="S247" si="4212">IF(OR($B247=$B253,S250=0),0,ROUND((T248+Y252)/S250,0))</f>
        <v>0</v>
      </c>
      <c r="T247" s="51">
        <f t="shared" ref="T247:T248" si="4213">SUM(U247:AA247)</f>
        <v>0</v>
      </c>
      <c r="U247" s="52">
        <f>listopad!U247</f>
        <v>0</v>
      </c>
      <c r="V247" s="52">
        <f>listopad!V247</f>
        <v>0</v>
      </c>
      <c r="W247" s="52">
        <f>listopad!W247</f>
        <v>0</v>
      </c>
      <c r="X247" s="52">
        <f>listopad!X247</f>
        <v>0</v>
      </c>
      <c r="Y247" s="53">
        <f>listopad!Y247</f>
        <v>0</v>
      </c>
      <c r="Z247" s="54">
        <f>listopad!Z247</f>
        <v>0</v>
      </c>
      <c r="AA247" s="55">
        <f>listopad!AA247</f>
        <v>0</v>
      </c>
      <c r="AB247" s="188">
        <f t="shared" ref="AB247" si="4214">IF(OR($B247=$B253,AB250=0),0,ROUND((AC248+AH252)/AB250,0))</f>
        <v>0</v>
      </c>
      <c r="AC247" s="51">
        <f t="shared" ref="AC247:AC248" si="4215">SUM(AD247:AJ247)</f>
        <v>0</v>
      </c>
      <c r="AD247" s="52">
        <f>listopad!AD247</f>
        <v>0</v>
      </c>
      <c r="AE247" s="52">
        <f>listopad!AE247</f>
        <v>0</v>
      </c>
      <c r="AF247" s="52">
        <f>listopad!AF247</f>
        <v>0</v>
      </c>
      <c r="AG247" s="52">
        <f>listopad!AG247</f>
        <v>0</v>
      </c>
      <c r="AH247" s="53">
        <f>listopad!AH247</f>
        <v>0</v>
      </c>
      <c r="AI247" s="54">
        <f>listopad!AI247</f>
        <v>0</v>
      </c>
      <c r="AJ247" s="55">
        <f>listopad!AJ247</f>
        <v>0</v>
      </c>
      <c r="AK247" s="188">
        <f t="shared" ref="AK247" si="4216">IF(OR($B247=$B253,AK250=0),0,ROUND((AL248+AQ252)/AK250,0))</f>
        <v>0</v>
      </c>
      <c r="AL247" s="51">
        <f t="shared" ref="AL247:AL248" si="4217">SUM(AM247:AS247)</f>
        <v>0</v>
      </c>
      <c r="AM247" s="52">
        <f>listopad!AM247</f>
        <v>0</v>
      </c>
      <c r="AN247" s="52">
        <f>listopad!AN247</f>
        <v>0</v>
      </c>
      <c r="AO247" s="52">
        <f>listopad!AO247</f>
        <v>0</v>
      </c>
      <c r="AP247" s="52">
        <f>listopad!AP247</f>
        <v>0</v>
      </c>
      <c r="AQ247" s="53">
        <f>listopad!AQ247</f>
        <v>0</v>
      </c>
      <c r="AR247" s="54">
        <f>listopad!AR247</f>
        <v>0</v>
      </c>
      <c r="AS247" s="55">
        <f>listopad!AS247</f>
        <v>0</v>
      </c>
      <c r="AT247" s="188">
        <f t="shared" ref="AT247" si="4218">IF(OR($B247=$B253,AT250=0),0,ROUND((AU248+AZ252)/AT250,0))</f>
        <v>0</v>
      </c>
      <c r="AU247" s="51">
        <f t="shared" ref="AU247:AU248" si="4219">SUM(AV247:BB247)</f>
        <v>0</v>
      </c>
      <c r="AV247" s="52">
        <f t="shared" ref="AV247" si="4220">IF(SUM($AM$9:$AS$9)=SUM($AV$9:$BB$9),AM247,IF(AND(SUM($AV$9:$BB$9)&gt;42,SUM($AV$9:$BB$9)&lt;49),AM247,0))</f>
        <v>0</v>
      </c>
      <c r="AW247" s="52">
        <f t="shared" ref="AW247" si="4221">IF(SUM($AM$9:$AS$9)=SUM($AV$9:$BB$9),AN247,IF(AND(SUM($AV$9:$BB$9)&gt;42,SUM($AV$9:$BB$9)&lt;49),AN247,0))</f>
        <v>0</v>
      </c>
      <c r="AX247" s="52">
        <f t="shared" ref="AX247" si="4222">IF(SUM($AM$9:$AS$9)=SUM($AV$9:$BB$9),AO247,IF(AND(SUM($AV$9:$BB$9)&gt;42,SUM($AV$9:$BB$9)&lt;49),AO247,0))</f>
        <v>0</v>
      </c>
      <c r="AY247" s="52">
        <f t="shared" ref="AY247" si="4223">IF(SUM($AM$9:$AS$9)=SUM($AV$9:$BB$9),AP247,IF(AND(SUM($AV$9:$BB$9)&gt;42,SUM($AV$9:$BB$9)&lt;49),AP247,0))</f>
        <v>0</v>
      </c>
      <c r="AZ247" s="53">
        <f t="shared" ref="AZ247" si="4224">IF(SUM($AM$9:$AS$9)=SUM($AV$9:$BB$9),AQ247,IF(AND(SUM($AV$9:$BB$9)&gt;42,SUM($AV$9:$BB$9)&lt;49),AQ247,0))</f>
        <v>0</v>
      </c>
      <c r="BA247" s="54">
        <f t="shared" ref="BA247" si="4225">IF(SUM($AM$9:$AS$9)=SUM($AV$9:$BB$9),AR247,IF(AND(SUM($AV$9:$BB$9)&gt;42,SUM($AV$9:$BB$9)&lt;49),AR247,0))</f>
        <v>0</v>
      </c>
      <c r="BB247" s="55">
        <f t="shared" ref="BB247" si="4226">IF(SUM($AM$9:$AS$9)=SUM($AV$9:$BB$9),AS247,IF(AND(SUM($AV$9:$BB$9)&gt;42,SUM($AV$9:$BB$9)&lt;49),AS247,0))</f>
        <v>0</v>
      </c>
    </row>
    <row r="248" spans="1:54" ht="12.75" hidden="1" customHeight="1" x14ac:dyDescent="0.2">
      <c r="B248" s="93"/>
      <c r="C248" s="94"/>
      <c r="D248" s="95"/>
      <c r="E248" s="115"/>
      <c r="F248" s="140" t="b">
        <f t="shared" ref="F248" si="4227">IF($B241=$B247,OR(F242,G247&lt;F247),G247&lt;F247)</f>
        <v>0</v>
      </c>
      <c r="G248" s="189">
        <f t="shared" ref="G248" si="4228">IF(AND($B241=$B247,$B241&lt;&gt;"",$B241&lt;&gt;0),G247+G242,G247)</f>
        <v>18</v>
      </c>
      <c r="H248" s="120"/>
      <c r="I248" s="165">
        <f t="shared" si="4209"/>
        <v>0</v>
      </c>
      <c r="J248" s="194">
        <f t="shared" ref="J248" si="4229">7-COUNTIF(L247:R247,0)-COUNTIF(L247:R247,"")</f>
        <v>0</v>
      </c>
      <c r="K248" s="22">
        <f t="shared" si="4211"/>
        <v>0</v>
      </c>
      <c r="L248" s="35">
        <f t="shared" ref="L248:R248" si="4230">IF($B241=$B247,L247+L242,L247)</f>
        <v>0</v>
      </c>
      <c r="M248" s="35">
        <f t="shared" si="4230"/>
        <v>0</v>
      </c>
      <c r="N248" s="35">
        <f t="shared" si="4230"/>
        <v>0</v>
      </c>
      <c r="O248" s="35">
        <f t="shared" si="4230"/>
        <v>0</v>
      </c>
      <c r="P248" s="36">
        <f t="shared" si="4230"/>
        <v>0</v>
      </c>
      <c r="Q248" s="37">
        <f t="shared" si="4230"/>
        <v>0</v>
      </c>
      <c r="R248" s="38">
        <f t="shared" si="4230"/>
        <v>0</v>
      </c>
      <c r="S248" s="194">
        <f t="shared" ref="S248" si="4231">7-COUNTIF(U247:AA247,0)-COUNTIF(U247:AA247,"")</f>
        <v>0</v>
      </c>
      <c r="T248" s="22">
        <f t="shared" si="4213"/>
        <v>0</v>
      </c>
      <c r="U248" s="35">
        <f t="shared" ref="U248:AA248" si="4232">IF($B241=$B247,U247+U242,U247)</f>
        <v>0</v>
      </c>
      <c r="V248" s="35">
        <f t="shared" si="4232"/>
        <v>0</v>
      </c>
      <c r="W248" s="35">
        <f t="shared" si="4232"/>
        <v>0</v>
      </c>
      <c r="X248" s="35">
        <f t="shared" si="4232"/>
        <v>0</v>
      </c>
      <c r="Y248" s="36">
        <f t="shared" si="4232"/>
        <v>0</v>
      </c>
      <c r="Z248" s="37">
        <f t="shared" si="4232"/>
        <v>0</v>
      </c>
      <c r="AA248" s="38">
        <f t="shared" si="4232"/>
        <v>0</v>
      </c>
      <c r="AB248" s="194">
        <f t="shared" ref="AB248" si="4233">7-COUNTIF(AD247:AJ247,0)-COUNTIF(AD247:AJ247,"")</f>
        <v>0</v>
      </c>
      <c r="AC248" s="22">
        <f t="shared" si="4215"/>
        <v>0</v>
      </c>
      <c r="AD248" s="35">
        <f t="shared" ref="AD248:AJ248" si="4234">IF($B241=$B247,AD247+AD242,AD247)</f>
        <v>0</v>
      </c>
      <c r="AE248" s="35">
        <f t="shared" si="4234"/>
        <v>0</v>
      </c>
      <c r="AF248" s="35">
        <f t="shared" si="4234"/>
        <v>0</v>
      </c>
      <c r="AG248" s="35">
        <f t="shared" si="4234"/>
        <v>0</v>
      </c>
      <c r="AH248" s="36">
        <f t="shared" si="4234"/>
        <v>0</v>
      </c>
      <c r="AI248" s="37">
        <f t="shared" si="4234"/>
        <v>0</v>
      </c>
      <c r="AJ248" s="38">
        <f t="shared" si="4234"/>
        <v>0</v>
      </c>
      <c r="AK248" s="194">
        <f t="shared" ref="AK248" si="4235">7-COUNTIF(AM247:AS247,0)-COUNTIF(AM247:AS247,"")</f>
        <v>0</v>
      </c>
      <c r="AL248" s="22">
        <f t="shared" si="4217"/>
        <v>0</v>
      </c>
      <c r="AM248" s="35">
        <f t="shared" ref="AM248:AS248" si="4236">IF($B241=$B247,AM247+AM242,AM247)</f>
        <v>0</v>
      </c>
      <c r="AN248" s="35">
        <f t="shared" si="4236"/>
        <v>0</v>
      </c>
      <c r="AO248" s="35">
        <f t="shared" si="4236"/>
        <v>0</v>
      </c>
      <c r="AP248" s="35">
        <f t="shared" si="4236"/>
        <v>0</v>
      </c>
      <c r="AQ248" s="36">
        <f t="shared" si="4236"/>
        <v>0</v>
      </c>
      <c r="AR248" s="37">
        <f t="shared" si="4236"/>
        <v>0</v>
      </c>
      <c r="AS248" s="38">
        <f t="shared" si="4236"/>
        <v>0</v>
      </c>
      <c r="AT248" s="194">
        <f t="shared" ref="AT248" si="4237">7-COUNTIF(AV247:BB247,0)-COUNTIF(AV247:BB247,"")</f>
        <v>0</v>
      </c>
      <c r="AU248" s="22">
        <f t="shared" si="4219"/>
        <v>0</v>
      </c>
      <c r="AV248" s="35">
        <f t="shared" ref="AV248:BB248" si="4238">IF($B241=$B247,AV247+AV242,AV247)</f>
        <v>0</v>
      </c>
      <c r="AW248" s="35">
        <f t="shared" si="4238"/>
        <v>0</v>
      </c>
      <c r="AX248" s="35">
        <f t="shared" si="4238"/>
        <v>0</v>
      </c>
      <c r="AY248" s="35">
        <f t="shared" si="4238"/>
        <v>0</v>
      </c>
      <c r="AZ248" s="36">
        <f t="shared" si="4238"/>
        <v>0</v>
      </c>
      <c r="BA248" s="37">
        <f t="shared" si="4238"/>
        <v>0</v>
      </c>
      <c r="BB248" s="38">
        <f t="shared" si="4238"/>
        <v>0</v>
      </c>
    </row>
    <row r="249" spans="1:54" ht="15" hidden="1" customHeight="1" x14ac:dyDescent="0.2">
      <c r="B249" s="116"/>
      <c r="C249" s="117"/>
      <c r="D249" s="118"/>
      <c r="E249" s="119"/>
      <c r="F249" s="92"/>
      <c r="G249" s="190">
        <f t="shared" ref="G249" si="4239">IF(AND($B241=$B247,$B241&lt;&gt;"",$B241&lt;&gt;0),F247+G243,F247)</f>
        <v>18</v>
      </c>
      <c r="H249" s="121"/>
      <c r="I249" s="165">
        <f t="shared" si="4209"/>
        <v>0</v>
      </c>
      <c r="J249" s="195">
        <f t="shared" ref="J249" si="4240">IF($B247=$B241,COUNTIF(L249:R249,0),COUNTIF(L250:R250,0)+COUNTIF(L250:R250,""))</f>
        <v>7</v>
      </c>
      <c r="K249" s="39">
        <f t="shared" ref="K249:R249" si="4241">IF($B241=$B247,K250+K243,K250)</f>
        <v>0</v>
      </c>
      <c r="L249" s="40">
        <f t="shared" si="4241"/>
        <v>0</v>
      </c>
      <c r="M249" s="40">
        <f t="shared" si="4241"/>
        <v>0</v>
      </c>
      <c r="N249" s="40">
        <f t="shared" si="4241"/>
        <v>0</v>
      </c>
      <c r="O249" s="40">
        <f t="shared" si="4241"/>
        <v>0</v>
      </c>
      <c r="P249" s="41">
        <f t="shared" si="4241"/>
        <v>0</v>
      </c>
      <c r="Q249" s="42">
        <f t="shared" si="4241"/>
        <v>0</v>
      </c>
      <c r="R249" s="43">
        <f t="shared" si="4241"/>
        <v>0</v>
      </c>
      <c r="S249" s="195">
        <f t="shared" ref="S249" si="4242">IF($B247=$B241,COUNTIF(U249:AA249,0),COUNTIF(U250:AA250,0)+COUNTIF(U250:AA250,""))</f>
        <v>7</v>
      </c>
      <c r="T249" s="39">
        <f t="shared" ref="T249:AA249" si="4243">IF($B241=$B247,T250+T243,T250)</f>
        <v>0</v>
      </c>
      <c r="U249" s="40">
        <f t="shared" si="4243"/>
        <v>0</v>
      </c>
      <c r="V249" s="40">
        <f t="shared" si="4243"/>
        <v>0</v>
      </c>
      <c r="W249" s="40">
        <f t="shared" si="4243"/>
        <v>0</v>
      </c>
      <c r="X249" s="40">
        <f t="shared" si="4243"/>
        <v>0</v>
      </c>
      <c r="Y249" s="41">
        <f t="shared" si="4243"/>
        <v>0</v>
      </c>
      <c r="Z249" s="42">
        <f t="shared" si="4243"/>
        <v>0</v>
      </c>
      <c r="AA249" s="43">
        <f t="shared" si="4243"/>
        <v>0</v>
      </c>
      <c r="AB249" s="195">
        <f t="shared" ref="AB249" si="4244">IF($B247=$B241,COUNTIF(AD249:AJ249,0),COUNTIF(AD250:AJ250,0)+COUNTIF(AD250:AJ250,""))</f>
        <v>7</v>
      </c>
      <c r="AC249" s="39">
        <f t="shared" ref="AC249:AJ249" si="4245">IF($B241=$B247,AC250+AC243,AC250)</f>
        <v>0</v>
      </c>
      <c r="AD249" s="40">
        <f t="shared" si="4245"/>
        <v>0</v>
      </c>
      <c r="AE249" s="40">
        <f t="shared" si="4245"/>
        <v>0</v>
      </c>
      <c r="AF249" s="40">
        <f t="shared" si="4245"/>
        <v>0</v>
      </c>
      <c r="AG249" s="40">
        <f t="shared" si="4245"/>
        <v>0</v>
      </c>
      <c r="AH249" s="41">
        <f t="shared" si="4245"/>
        <v>0</v>
      </c>
      <c r="AI249" s="42">
        <f t="shared" si="4245"/>
        <v>0</v>
      </c>
      <c r="AJ249" s="43">
        <f t="shared" si="4245"/>
        <v>0</v>
      </c>
      <c r="AK249" s="195">
        <f t="shared" ref="AK249" si="4246">IF($B247=$B241,COUNTIF(AM249:AS249,0),COUNTIF(AM250:AS250,0)+COUNTIF(AM250:AS250,""))</f>
        <v>7</v>
      </c>
      <c r="AL249" s="39">
        <f t="shared" ref="AL249:AS249" si="4247">IF($B241=$B247,AL250+AL243,AL250)</f>
        <v>0</v>
      </c>
      <c r="AM249" s="40">
        <f t="shared" si="4247"/>
        <v>0</v>
      </c>
      <c r="AN249" s="40">
        <f t="shared" si="4247"/>
        <v>0</v>
      </c>
      <c r="AO249" s="40">
        <f t="shared" si="4247"/>
        <v>0</v>
      </c>
      <c r="AP249" s="40">
        <f t="shared" si="4247"/>
        <v>0</v>
      </c>
      <c r="AQ249" s="41">
        <f t="shared" si="4247"/>
        <v>0</v>
      </c>
      <c r="AR249" s="42">
        <f t="shared" si="4247"/>
        <v>0</v>
      </c>
      <c r="AS249" s="43">
        <f t="shared" si="4247"/>
        <v>0</v>
      </c>
      <c r="AT249" s="195">
        <f t="shared" ref="AT249" si="4248">IF($B247=$B241,COUNTIF(AV249:BB249,0),COUNTIF(AV250:BB250,0)+COUNTIF(AV250:BB250,""))</f>
        <v>7</v>
      </c>
      <c r="AU249" s="39">
        <f t="shared" ref="AU249:BB249" si="4249">IF($B241=$B247,AU250+AU243,AU250)</f>
        <v>0</v>
      </c>
      <c r="AV249" s="40">
        <f t="shared" si="4249"/>
        <v>0</v>
      </c>
      <c r="AW249" s="40">
        <f t="shared" si="4249"/>
        <v>0</v>
      </c>
      <c r="AX249" s="40">
        <f t="shared" si="4249"/>
        <v>0</v>
      </c>
      <c r="AY249" s="40">
        <f t="shared" si="4249"/>
        <v>0</v>
      </c>
      <c r="AZ249" s="41">
        <f t="shared" si="4249"/>
        <v>0</v>
      </c>
      <c r="BA249" s="42">
        <f t="shared" si="4249"/>
        <v>0</v>
      </c>
      <c r="BB249" s="43">
        <f t="shared" si="4249"/>
        <v>0</v>
      </c>
    </row>
    <row r="250" spans="1:54" ht="15.75" customHeight="1" x14ac:dyDescent="0.2">
      <c r="A250" s="1">
        <f t="shared" ref="A250" si="4250">A247</f>
        <v>0</v>
      </c>
      <c r="B250" s="313">
        <f t="shared" ref="B250" si="4251">B244+1</f>
        <v>39</v>
      </c>
      <c r="C250" s="314"/>
      <c r="D250" s="314"/>
      <c r="E250" s="314"/>
      <c r="F250" s="31"/>
      <c r="G250" s="183"/>
      <c r="H250" s="122">
        <f t="shared" ref="H250" si="4252">5-COUNTIF(AU247,0)-COUNTIF(AL247,0)-COUNTIF(AC247,0)-COUNTIF(T247,0)-COUNTIF(K247,0)</f>
        <v>0</v>
      </c>
      <c r="I250" s="165">
        <f t="shared" si="4209"/>
        <v>0</v>
      </c>
      <c r="J250" s="187">
        <f t="shared" ref="J250" si="4253">IF($B247=$B241,J244+IF($F247&lt;&gt;$G247,(K247+$G249-$G248)/$F247,K247/$F247),IF($F247&lt;&gt;G247,(K247+$G249-$G248)/$F247,K247/$F247))</f>
        <v>0</v>
      </c>
      <c r="K250" s="7">
        <f t="shared" ref="K250:K251" si="4254">SUM(L250:R250)</f>
        <v>0</v>
      </c>
      <c r="L250" s="26">
        <f t="shared" ref="L250:R250" si="4255">L247</f>
        <v>0</v>
      </c>
      <c r="M250" s="26">
        <f t="shared" si="4255"/>
        <v>0</v>
      </c>
      <c r="N250" s="26">
        <f t="shared" si="4255"/>
        <v>0</v>
      </c>
      <c r="O250" s="26">
        <f t="shared" si="4255"/>
        <v>0</v>
      </c>
      <c r="P250" s="26">
        <f t="shared" si="4255"/>
        <v>0</v>
      </c>
      <c r="Q250" s="29">
        <f t="shared" si="4255"/>
        <v>0</v>
      </c>
      <c r="R250" s="23">
        <f t="shared" si="4255"/>
        <v>0</v>
      </c>
      <c r="S250" s="187">
        <f t="shared" ref="S250" si="4256">IF($B247=$B241,S244+IF($F247&lt;&gt;$G247,(T247+$G249-$G248)/$F247,T247/$F247),IF($F247&lt;&gt;P247,(T247+$G249-$G248)/$F247,T247/$F247))</f>
        <v>0</v>
      </c>
      <c r="T250" s="7">
        <f t="shared" ref="T250:T251" si="4257">SUM(U250:AA250)</f>
        <v>0</v>
      </c>
      <c r="U250" s="26">
        <f t="shared" ref="U250:AA250" si="4258">U247</f>
        <v>0</v>
      </c>
      <c r="V250" s="26">
        <f t="shared" si="4258"/>
        <v>0</v>
      </c>
      <c r="W250" s="26">
        <f t="shared" si="4258"/>
        <v>0</v>
      </c>
      <c r="X250" s="26">
        <f t="shared" si="4258"/>
        <v>0</v>
      </c>
      <c r="Y250" s="113">
        <f t="shared" si="4258"/>
        <v>0</v>
      </c>
      <c r="Z250" s="29">
        <f t="shared" si="4258"/>
        <v>0</v>
      </c>
      <c r="AA250" s="23">
        <f t="shared" si="4258"/>
        <v>0</v>
      </c>
      <c r="AB250" s="187">
        <f t="shared" ref="AB250" si="4259">IF($B247=$B241,AB244+IF($F247&lt;&gt;$G247,(AC247+$G249-$G248)/$F247,AC247/$F247),IF($F247&lt;&gt;Y247,(AC247+$G249-$G248)/$F247,AC247/$F247))</f>
        <v>0</v>
      </c>
      <c r="AC250" s="7">
        <f t="shared" ref="AC250:AC251" si="4260">SUM(AD250:AJ250)</f>
        <v>0</v>
      </c>
      <c r="AD250" s="26">
        <f t="shared" ref="AD250:AJ250" si="4261">AD247</f>
        <v>0</v>
      </c>
      <c r="AE250" s="26">
        <f t="shared" si="4261"/>
        <v>0</v>
      </c>
      <c r="AF250" s="26">
        <f t="shared" si="4261"/>
        <v>0</v>
      </c>
      <c r="AG250" s="26">
        <f t="shared" si="4261"/>
        <v>0</v>
      </c>
      <c r="AH250" s="113">
        <f t="shared" si="4261"/>
        <v>0</v>
      </c>
      <c r="AI250" s="29">
        <f t="shared" si="4261"/>
        <v>0</v>
      </c>
      <c r="AJ250" s="23">
        <f t="shared" si="4261"/>
        <v>0</v>
      </c>
      <c r="AK250" s="187">
        <f t="shared" ref="AK250" si="4262">IF($B247=$B241,AK244+IF($F247&lt;&gt;$G247,(AL247+$G249-$G248)/$F247,AL247/$F247),IF($F247&lt;&gt;AH247,(AL247+$G249-$G248)/$F247,AL247/$F247))</f>
        <v>0</v>
      </c>
      <c r="AL250" s="7">
        <f t="shared" ref="AL250:AL251" si="4263">SUM(AM250:AS250)</f>
        <v>0</v>
      </c>
      <c r="AM250" s="26">
        <f t="shared" ref="AM250:AS250" si="4264">AM247</f>
        <v>0</v>
      </c>
      <c r="AN250" s="26">
        <f t="shared" si="4264"/>
        <v>0</v>
      </c>
      <c r="AO250" s="26">
        <f t="shared" si="4264"/>
        <v>0</v>
      </c>
      <c r="AP250" s="26">
        <f t="shared" si="4264"/>
        <v>0</v>
      </c>
      <c r="AQ250" s="113">
        <f t="shared" si="4264"/>
        <v>0</v>
      </c>
      <c r="AR250" s="29">
        <f t="shared" si="4264"/>
        <v>0</v>
      </c>
      <c r="AS250" s="23">
        <f t="shared" si="4264"/>
        <v>0</v>
      </c>
      <c r="AT250" s="187">
        <f t="shared" ref="AT250" si="4265">IF($B247=$B241,AT244+IF($F247&lt;&gt;$G247,(AU247+$G249-$G248)/$F247,AU247/$F247),IF($F247&lt;&gt;AQ247,(AU247+$G249-$G248)/$F247,AU247/$F247))</f>
        <v>0</v>
      </c>
      <c r="AU250" s="7">
        <f t="shared" ref="AU250:AU251" si="4266">SUM(AV250:BB250)</f>
        <v>0</v>
      </c>
      <c r="AV250" s="6">
        <f t="shared" ref="AV250" si="4267">IF(SUM($AM$9:$AS$9)=SUM($AV$9:$BB$9),AV247,IF(AND(SUM($AV$9:$BB$9)&gt;42,SUM($AV$9:$BB$9)&lt;49),AV247,0))</f>
        <v>0</v>
      </c>
      <c r="AW250" s="6">
        <f t="shared" ref="AW250:BB250" si="4268">IF(SUM($AM$9:$AS$9)=SUM($AV$9:$BB$9),AW247,IF(AND(SUM($AV$9:$BB$9)&gt;42,SUM($AV$9:$BB$9)&lt;49),AW247,0))</f>
        <v>0</v>
      </c>
      <c r="AX250" s="6">
        <f t="shared" si="4268"/>
        <v>0</v>
      </c>
      <c r="AY250" s="6">
        <f t="shared" si="4268"/>
        <v>0</v>
      </c>
      <c r="AZ250" s="26">
        <f t="shared" si="4268"/>
        <v>0</v>
      </c>
      <c r="BA250" s="29">
        <f t="shared" si="4268"/>
        <v>0</v>
      </c>
      <c r="BB250" s="23">
        <f t="shared" si="4268"/>
        <v>0</v>
      </c>
    </row>
    <row r="251" spans="1:54" ht="15.75" customHeight="1" x14ac:dyDescent="0.2">
      <c r="A251" s="1">
        <f t="shared" ref="A251:A252" si="4269">A250</f>
        <v>0</v>
      </c>
      <c r="B251" s="313"/>
      <c r="C251" s="314"/>
      <c r="D251" s="314"/>
      <c r="E251" s="314"/>
      <c r="F251" s="31"/>
      <c r="G251" s="183"/>
      <c r="H251" s="123">
        <f t="shared" ref="H251" si="4270">IF($B247=$B241,H245+F251,$F251)</f>
        <v>0</v>
      </c>
      <c r="I251" s="165">
        <f t="shared" si="4209"/>
        <v>0</v>
      </c>
      <c r="J251" s="141">
        <f t="shared" ref="J251" si="4271">IF($H250=0,0,IF($B241=$B247,IF($H252&gt;0,$H252+J245,K247+J245),IF($H252&gt;0,$H252,K247)))</f>
        <v>0</v>
      </c>
      <c r="K251" s="7">
        <f t="shared" si="4254"/>
        <v>0</v>
      </c>
      <c r="L251" s="6"/>
      <c r="M251" s="6"/>
      <c r="N251" s="6"/>
      <c r="O251" s="6"/>
      <c r="P251" s="26"/>
      <c r="Q251" s="29"/>
      <c r="R251" s="23"/>
      <c r="S251" s="141">
        <f t="shared" ref="S251" si="4272">IF($H250=0,0,IF($B241=$B247,IF($H252&gt;0,$H252+S245,T247+S245),IF($H252&gt;0,$H252,T247)))</f>
        <v>0</v>
      </c>
      <c r="T251" s="7">
        <f t="shared" si="4257"/>
        <v>0</v>
      </c>
      <c r="U251" s="6"/>
      <c r="V251" s="6"/>
      <c r="W251" s="6"/>
      <c r="X251" s="6"/>
      <c r="Y251" s="26"/>
      <c r="Z251" s="29"/>
      <c r="AA251" s="23"/>
      <c r="AB251" s="141">
        <f t="shared" ref="AB251" si="4273">IF($H250=0,0,IF($B241=$B247,IF($H252&gt;0,$H252+AB245,AC247+AB245),IF($H252&gt;0,$H252,AC247)))</f>
        <v>0</v>
      </c>
      <c r="AC251" s="7">
        <f t="shared" si="4260"/>
        <v>0</v>
      </c>
      <c r="AD251" s="6"/>
      <c r="AE251" s="6"/>
      <c r="AF251" s="6"/>
      <c r="AG251" s="6"/>
      <c r="AH251" s="26"/>
      <c r="AI251" s="29"/>
      <c r="AJ251" s="23"/>
      <c r="AK251" s="141">
        <f t="shared" ref="AK251" si="4274">IF($H250=0,0,IF($B241=$B247,IF($H252&gt;0,$H252+AK245,AL247+AK245),IF($H252&gt;0,$H252,AL247)))</f>
        <v>0</v>
      </c>
      <c r="AL251" s="7">
        <f t="shared" si="4263"/>
        <v>0</v>
      </c>
      <c r="AM251" s="6"/>
      <c r="AN251" s="6"/>
      <c r="AO251" s="6"/>
      <c r="AP251" s="6"/>
      <c r="AQ251" s="26"/>
      <c r="AR251" s="29"/>
      <c r="AS251" s="23"/>
      <c r="AT251" s="141">
        <f t="shared" ref="AT251" si="4275">IF($H250=0,0,IF($B241=$B247,IF($H252&gt;0,$H252+AT245,AU247+AT245),IF($H252&gt;0,$H252,AU247)))</f>
        <v>0</v>
      </c>
      <c r="AU251" s="7">
        <f t="shared" si="4266"/>
        <v>0</v>
      </c>
      <c r="AV251" s="6"/>
      <c r="AW251" s="6"/>
      <c r="AX251" s="6"/>
      <c r="AY251" s="6"/>
      <c r="AZ251" s="26"/>
      <c r="BA251" s="29"/>
      <c r="BB251" s="23"/>
    </row>
    <row r="252" spans="1:54" ht="18.75" customHeight="1" thickBot="1" x14ac:dyDescent="0.25">
      <c r="A252" s="1">
        <f t="shared" si="4269"/>
        <v>0</v>
      </c>
      <c r="B252" s="323" t="str">
        <f>IF(B247="",Wydruk!$AE$6,IF(J248=0,Wydruk!$AE$7,IF(AND(G248&lt;G249,B247&lt;&gt;$B253),Wydruk!$AE$13,IF(AND($B247=$B241,$B247&lt;&gt;$B253),IF(OR(OR(J252&lt;4,J252&gt;5),OR(S252&lt;4,S252&gt;5),OR(AB252&lt;4,AB252&gt;5),OR(AK252&lt;4,AK252&gt;5),OR(AND(AT252&lt;4,AT252&gt;0),AT252&gt;5)),Wydruk!$AE$8,Wydruk!$AE$9),IF($B247=$B253,IF($F251&lt;&gt;0,Wydruk!$AE$12,Wydruk!$AE$10),IF(OR(OR(J248&lt;4,J248&gt;5),OR(S248&lt;4,S248&gt;5),OR(AB248&lt;4,AB248&gt;5),OR(AK248&lt;4,AK248&gt;5),OR(AND(AT248&lt;4,AT248&gt;0),AT248&gt;5)),Wydruk!$AE$8,Wydruk!$AE$11))))))</f>
        <v>Uzupełnij liczby godzin tygodniowego planu</v>
      </c>
      <c r="C252" s="324"/>
      <c r="D252" s="324"/>
      <c r="E252" s="324"/>
      <c r="F252" s="173">
        <f>listopad!F252</f>
        <v>0</v>
      </c>
      <c r="G252" s="184">
        <f>listopad!G252</f>
        <v>0</v>
      </c>
      <c r="H252" s="191">
        <f t="shared" ref="H252" si="4276">IF(OR($G252=0,$F252=0,$G252="",$F252=""),0,$G252/$F252)</f>
        <v>0</v>
      </c>
      <c r="I252" s="193"/>
      <c r="J252" s="176">
        <f t="shared" ref="J252" si="4277">IF($B241=$B247,IF(L247+L242&gt;0,1,0)+IF(M247+M242&gt;0,1,0)+IF(N247+N242&gt;0,1,0)+IF(O247+O242&gt;0,1,0)+IF(P247+P242&gt;0,1,0)+IF(Q247+Q242&gt;0,1,0)+IF(R247+R242&gt;0,1,0),J248)</f>
        <v>0</v>
      </c>
      <c r="K252" s="133">
        <f t="shared" ref="K252" si="4278">IF(OR($B247=$B253,J252=0,(K248-Q252+O252)&lt;=0),0,(K248-Q252+O252)/J252)</f>
        <v>0</v>
      </c>
      <c r="L252" s="137">
        <f t="shared" ref="L252" si="4279">IF(K252*(7-J249)&lt;=0,0,K252*(7-J249))</f>
        <v>0</v>
      </c>
      <c r="M252" s="311">
        <f t="shared" ref="M252" si="4280">ROUND(IF(OR(K249-K252*(7-J249)+P252&lt;0,$B247=$B253,K252&lt;=0,K249=0),0,IF(K249-K252*(7-J249)+P252&gt;Q252-O252+P252,Q252-O252+P252,K249-K252*(7-J249)+P252)),1)</f>
        <v>0</v>
      </c>
      <c r="N252" s="312"/>
      <c r="O252" s="139">
        <f t="shared" ref="O252" si="4281">IF(OR($B247=$B253,J248=0),0,IF($B247=$B241,J247,$F247))</f>
        <v>0</v>
      </c>
      <c r="P252" s="30">
        <f t="shared" ref="P252" si="4282">IF(OR($B247=$B253,J252=0),0,$G249-$G248)</f>
        <v>0</v>
      </c>
      <c r="Q252" s="134">
        <f t="shared" ref="Q252" si="4283">IF(OR($B247=$B253,J252=0),0,J251)</f>
        <v>0</v>
      </c>
      <c r="R252" s="138">
        <f t="shared" ref="R252" si="4284">IF($B247=$B253,0,K249)</f>
        <v>0</v>
      </c>
      <c r="S252" s="176">
        <f t="shared" ref="S252" si="4285">IF($B241=$B247,IF(U247+U242&gt;0,1,0)+IF(V247+V242&gt;0,1,0)+IF(W247+W242&gt;0,1,0)+IF(X247+X242&gt;0,1,0)+IF(Y247+Y242&gt;0,1,0)+IF(Z247+Z242&gt;0,1,0)+IF(AA247+AA242&gt;0,1,0),S248)</f>
        <v>0</v>
      </c>
      <c r="T252" s="133">
        <f t="shared" ref="T252" si="4286">IF(OR($B247=$B253,S252=0,(T248-Z252+X252)&lt;=0),0,(T248-Z252+X252)/S252)</f>
        <v>0</v>
      </c>
      <c r="U252" s="137">
        <f t="shared" ref="U252" si="4287">IF(T252*(7-S249)&lt;=0,0,T252*(7-S249))</f>
        <v>0</v>
      </c>
      <c r="V252" s="311">
        <f t="shared" ref="V252" si="4288">ROUND(IF(OR(T249-T252*(7-S249)+Y252&lt;0,$B247=$B253,T252&lt;=0,T249=0),0,IF(T249-T252*(7-S249)+Y252&gt;Z252-X252+Y252,Z252-X252+Y252,T249-T252*(7-S249)+Y252)),1)</f>
        <v>0</v>
      </c>
      <c r="W252" s="312"/>
      <c r="X252" s="139">
        <f t="shared" ref="X252" si="4289">IF(OR($B247=$B253,S248=0),0,IF($B247=$B241,S247,$F247))</f>
        <v>0</v>
      </c>
      <c r="Y252" s="30">
        <f t="shared" ref="Y252" si="4290">IF(OR($B247=$B253,S252=0),0,$G249-$G248)</f>
        <v>0</v>
      </c>
      <c r="Z252" s="134">
        <f t="shared" ref="Z252" si="4291">IF(OR($B247=$B253,S252=0),0,S251)</f>
        <v>0</v>
      </c>
      <c r="AA252" s="138">
        <f t="shared" ref="AA252" si="4292">IF($B247=$B253,0,T249)</f>
        <v>0</v>
      </c>
      <c r="AB252" s="176">
        <f t="shared" ref="AB252" si="4293">IF($B241=$B247,IF(AD247+AD242&gt;0,1,0)+IF(AE247+AE242&gt;0,1,0)+IF(AF247+AF242&gt;0,1,0)+IF(AG247+AG242&gt;0,1,0)+IF(AH247+AH242&gt;0,1,0)+IF(AI247+AI242&gt;0,1,0)+IF(AJ247+AJ242&gt;0,1,0),AB248)</f>
        <v>0</v>
      </c>
      <c r="AC252" s="133">
        <f t="shared" ref="AC252" si="4294">IF(OR($B247=$B253,AB252=0,(AC248-AI252+AG252)&lt;=0),0,(AC248-AI252+AG252)/AB252)</f>
        <v>0</v>
      </c>
      <c r="AD252" s="137">
        <f t="shared" ref="AD252" si="4295">IF(AC252*(7-AB249)&lt;=0,0,AC252*(7-AB249))</f>
        <v>0</v>
      </c>
      <c r="AE252" s="311">
        <f t="shared" ref="AE252" si="4296">ROUND(IF(OR(AC249-AC252*(7-AB249)+AH252&lt;0,$B247=$B253,AC252&lt;=0,AC249=0),0,IF(AC249-AC252*(7-AB249)+AH252&gt;AI252-AG252+AH252,AI252-AG252+AH252,AC249-AC252*(7-AB249)+AH252)),1)</f>
        <v>0</v>
      </c>
      <c r="AF252" s="312"/>
      <c r="AG252" s="139">
        <f t="shared" ref="AG252" si="4297">IF(OR($B247=$B253,AB248=0),0,IF($B247=$B241,AB247,$F247))</f>
        <v>0</v>
      </c>
      <c r="AH252" s="30">
        <f t="shared" ref="AH252" si="4298">IF(OR($B247=$B253,AB252=0),0,$G249-$G248)</f>
        <v>0</v>
      </c>
      <c r="AI252" s="134">
        <f t="shared" ref="AI252" si="4299">IF(OR($B247=$B253,AB252=0),0,AB251)</f>
        <v>0</v>
      </c>
      <c r="AJ252" s="138">
        <f t="shared" ref="AJ252" si="4300">IF($B247=$B253,0,AC249)</f>
        <v>0</v>
      </c>
      <c r="AK252" s="176">
        <f t="shared" ref="AK252" si="4301">IF($B241=$B247,IF(AM247+AM242&gt;0,1,0)+IF(AN247+AN242&gt;0,1,0)+IF(AO247+AO242&gt;0,1,0)+IF(AP247+AP242&gt;0,1,0)+IF(AQ247+AQ242&gt;0,1,0)+IF(AR247+AR242&gt;0,1,0)+IF(AS247+AS242&gt;0,1,0),AK248)</f>
        <v>0</v>
      </c>
      <c r="AL252" s="133">
        <f t="shared" ref="AL252" si="4302">IF(OR($B247=$B253,AK252=0,(AL248-AR252+AP252)&lt;=0),0,(AL248-AR252+AP252)/AK252)</f>
        <v>0</v>
      </c>
      <c r="AM252" s="137">
        <f t="shared" ref="AM252" si="4303">IF(AL252*(7-AK249)&lt;=0,0,AL252*(7-AK249))</f>
        <v>0</v>
      </c>
      <c r="AN252" s="311">
        <f t="shared" ref="AN252" si="4304">ROUND(IF(OR(AL249-AL252*(7-AK249)+AQ252&lt;0,$B247=$B253,AL252&lt;=0,AL249=0),0,IF(AL249-AL252*(7-AK249)+AQ252&gt;AR252-AP252+AQ252,AR252-AP252+AQ252,AL249-AL252*(7-AK249)+AQ252)),1)</f>
        <v>0</v>
      </c>
      <c r="AO252" s="312"/>
      <c r="AP252" s="139">
        <f t="shared" ref="AP252" si="4305">IF(OR($B247=$B253,AK248=0),0,IF($B247=$B241,AK247,$F247))</f>
        <v>0</v>
      </c>
      <c r="AQ252" s="30">
        <f t="shared" ref="AQ252" si="4306">IF(OR($B247=$B253,AK252=0),0,$G249-$G248)</f>
        <v>0</v>
      </c>
      <c r="AR252" s="134">
        <f t="shared" ref="AR252" si="4307">IF(OR($B247=$B253,AK252=0),0,AK251)</f>
        <v>0</v>
      </c>
      <c r="AS252" s="138">
        <f t="shared" ref="AS252" si="4308">IF($B247=$B253,0,AL249)</f>
        <v>0</v>
      </c>
      <c r="AT252" s="176">
        <f t="shared" ref="AT252" si="4309">IF($B241=$B247,IF(AV247+AV242&gt;0,1,0)+IF(AW247+AW242&gt;0,1,0)+IF(AX247+AX242&gt;0,1,0)+IF(AY247+AY242&gt;0,1,0)+IF(AZ247+AZ242&gt;0,1,0)+IF(BA247+BA242&gt;0,1,0)+IF(BB247+BB242&gt;0,1,0),AT248)</f>
        <v>0</v>
      </c>
      <c r="AU252" s="133">
        <f t="shared" ref="AU252" si="4310">IF(OR($B247=$B253,AT252=0,(AU248-BA252+AY252)&lt;=0),0,(AU248-BA252+AY252)/AT252)</f>
        <v>0</v>
      </c>
      <c r="AV252" s="137">
        <f t="shared" ref="AV252" si="4311">IF(AU252*(7-AT249)&lt;=0,0,AU252*(7-AT249))</f>
        <v>0</v>
      </c>
      <c r="AW252" s="311">
        <f t="shared" ref="AW252" si="4312">ROUND(IF(OR(AU249-AU252*(7-AT249)+AZ252&lt;0,$B247=$B253,AU252&lt;=0,AU249=0),0,IF(AU249-AU252*(7-AT249)+AZ252&gt;BA252-AY252+AZ252,BA252-AY252+AZ252,AU249-AU252*(7-AT249)+AZ252)),1)</f>
        <v>0</v>
      </c>
      <c r="AX252" s="312"/>
      <c r="AY252" s="139">
        <f t="shared" ref="AY252" si="4313">IF(OR($B247=$B253,AT248=0),0,IF($B247=$B241,AT247,$F247))</f>
        <v>0</v>
      </c>
      <c r="AZ252" s="30">
        <f t="shared" ref="AZ252" si="4314">IF(OR($B247=$B253,AT252=0),0,$G249-$G248)</f>
        <v>0</v>
      </c>
      <c r="BA252" s="134">
        <f t="shared" ref="BA252" si="4315">IF(OR($B247=$B253,AT252=0),0,AT251)</f>
        <v>0</v>
      </c>
      <c r="BB252" s="138">
        <f t="shared" ref="BB252" si="4316">IF($B247=$B253,0,AU249)</f>
        <v>0</v>
      </c>
    </row>
    <row r="253" spans="1:54" ht="15.75" x14ac:dyDescent="0.2">
      <c r="A253" s="1">
        <f t="shared" ref="A253" si="4317">IF(B253="","1. Niewypełnione",B253)</f>
        <v>0</v>
      </c>
      <c r="B253" s="320">
        <f>listopad!B253</f>
        <v>0</v>
      </c>
      <c r="C253" s="321">
        <f>listopad!C253</f>
        <v>0</v>
      </c>
      <c r="D253" s="321">
        <f>listopad!D253</f>
        <v>0</v>
      </c>
      <c r="E253" s="321">
        <f>listopad!E253</f>
        <v>0</v>
      </c>
      <c r="F253" s="177">
        <f>listopad!F253</f>
        <v>18</v>
      </c>
      <c r="G253" s="185">
        <f>listopad!G253</f>
        <v>18</v>
      </c>
      <c r="H253" s="177"/>
      <c r="I253" s="192">
        <f t="shared" ref="I253:I257" si="4318">K253+T253+AC253+AL253+AU253</f>
        <v>0</v>
      </c>
      <c r="J253" s="186">
        <f t="shared" ref="J253" si="4319">IF(OR($B253=$B259,J256=0),0,ROUND((K254+P258)/J256,0))</f>
        <v>0</v>
      </c>
      <c r="K253" s="51">
        <f t="shared" ref="K253:K254" si="4320">SUM(L253:R253)</f>
        <v>0</v>
      </c>
      <c r="L253" s="52">
        <f>listopad!L253</f>
        <v>0</v>
      </c>
      <c r="M253" s="52">
        <f>listopad!M253</f>
        <v>0</v>
      </c>
      <c r="N253" s="52">
        <f>listopad!N253</f>
        <v>0</v>
      </c>
      <c r="O253" s="52">
        <f>listopad!O253</f>
        <v>0</v>
      </c>
      <c r="P253" s="53">
        <f>listopad!P253</f>
        <v>0</v>
      </c>
      <c r="Q253" s="54">
        <f>listopad!Q253</f>
        <v>0</v>
      </c>
      <c r="R253" s="55">
        <f>listopad!R253</f>
        <v>0</v>
      </c>
      <c r="S253" s="188">
        <f t="shared" ref="S253" si="4321">IF(OR($B253=$B259,S256=0),0,ROUND((T254+Y258)/S256,0))</f>
        <v>0</v>
      </c>
      <c r="T253" s="51">
        <f t="shared" ref="T253:T254" si="4322">SUM(U253:AA253)</f>
        <v>0</v>
      </c>
      <c r="U253" s="52">
        <f>listopad!U253</f>
        <v>0</v>
      </c>
      <c r="V253" s="52">
        <f>listopad!V253</f>
        <v>0</v>
      </c>
      <c r="W253" s="52">
        <f>listopad!W253</f>
        <v>0</v>
      </c>
      <c r="X253" s="52">
        <f>listopad!X253</f>
        <v>0</v>
      </c>
      <c r="Y253" s="53">
        <f>listopad!Y253</f>
        <v>0</v>
      </c>
      <c r="Z253" s="54">
        <f>listopad!Z253</f>
        <v>0</v>
      </c>
      <c r="AA253" s="55">
        <f>listopad!AA253</f>
        <v>0</v>
      </c>
      <c r="AB253" s="188">
        <f t="shared" ref="AB253" si="4323">IF(OR($B253=$B259,AB256=0),0,ROUND((AC254+AH258)/AB256,0))</f>
        <v>0</v>
      </c>
      <c r="AC253" s="51">
        <f t="shared" ref="AC253:AC254" si="4324">SUM(AD253:AJ253)</f>
        <v>0</v>
      </c>
      <c r="AD253" s="52">
        <f>listopad!AD253</f>
        <v>0</v>
      </c>
      <c r="AE253" s="52">
        <f>listopad!AE253</f>
        <v>0</v>
      </c>
      <c r="AF253" s="52">
        <f>listopad!AF253</f>
        <v>0</v>
      </c>
      <c r="AG253" s="52">
        <f>listopad!AG253</f>
        <v>0</v>
      </c>
      <c r="AH253" s="53">
        <f>listopad!AH253</f>
        <v>0</v>
      </c>
      <c r="AI253" s="54">
        <f>listopad!AI253</f>
        <v>0</v>
      </c>
      <c r="AJ253" s="55">
        <f>listopad!AJ253</f>
        <v>0</v>
      </c>
      <c r="AK253" s="188">
        <f t="shared" ref="AK253" si="4325">IF(OR($B253=$B259,AK256=0),0,ROUND((AL254+AQ258)/AK256,0))</f>
        <v>0</v>
      </c>
      <c r="AL253" s="51">
        <f t="shared" ref="AL253:AL254" si="4326">SUM(AM253:AS253)</f>
        <v>0</v>
      </c>
      <c r="AM253" s="52">
        <f>listopad!AM253</f>
        <v>0</v>
      </c>
      <c r="AN253" s="52">
        <f>listopad!AN253</f>
        <v>0</v>
      </c>
      <c r="AO253" s="52">
        <f>listopad!AO253</f>
        <v>0</v>
      </c>
      <c r="AP253" s="52">
        <f>listopad!AP253</f>
        <v>0</v>
      </c>
      <c r="AQ253" s="53">
        <f>listopad!AQ253</f>
        <v>0</v>
      </c>
      <c r="AR253" s="54">
        <f>listopad!AR253</f>
        <v>0</v>
      </c>
      <c r="AS253" s="55">
        <f>listopad!AS253</f>
        <v>0</v>
      </c>
      <c r="AT253" s="188">
        <f t="shared" ref="AT253" si="4327">IF(OR($B253=$B259,AT256=0),0,ROUND((AU254+AZ258)/AT256,0))</f>
        <v>0</v>
      </c>
      <c r="AU253" s="51">
        <f t="shared" ref="AU253:AU254" si="4328">SUM(AV253:BB253)</f>
        <v>0</v>
      </c>
      <c r="AV253" s="52">
        <f t="shared" ref="AV253" si="4329">IF(SUM($AM$9:$AS$9)=SUM($AV$9:$BB$9),AM253,IF(AND(SUM($AV$9:$BB$9)&gt;42,SUM($AV$9:$BB$9)&lt;49),AM253,0))</f>
        <v>0</v>
      </c>
      <c r="AW253" s="52">
        <f t="shared" ref="AW253" si="4330">IF(SUM($AM$9:$AS$9)=SUM($AV$9:$BB$9),AN253,IF(AND(SUM($AV$9:$BB$9)&gt;42,SUM($AV$9:$BB$9)&lt;49),AN253,0))</f>
        <v>0</v>
      </c>
      <c r="AX253" s="52">
        <f t="shared" ref="AX253" si="4331">IF(SUM($AM$9:$AS$9)=SUM($AV$9:$BB$9),AO253,IF(AND(SUM($AV$9:$BB$9)&gt;42,SUM($AV$9:$BB$9)&lt;49),AO253,0))</f>
        <v>0</v>
      </c>
      <c r="AY253" s="52">
        <f t="shared" ref="AY253" si="4332">IF(SUM($AM$9:$AS$9)=SUM($AV$9:$BB$9),AP253,IF(AND(SUM($AV$9:$BB$9)&gt;42,SUM($AV$9:$BB$9)&lt;49),AP253,0))</f>
        <v>0</v>
      </c>
      <c r="AZ253" s="53">
        <f t="shared" ref="AZ253" si="4333">IF(SUM($AM$9:$AS$9)=SUM($AV$9:$BB$9),AQ253,IF(AND(SUM($AV$9:$BB$9)&gt;42,SUM($AV$9:$BB$9)&lt;49),AQ253,0))</f>
        <v>0</v>
      </c>
      <c r="BA253" s="54">
        <f t="shared" ref="BA253" si="4334">IF(SUM($AM$9:$AS$9)=SUM($AV$9:$BB$9),AR253,IF(AND(SUM($AV$9:$BB$9)&gt;42,SUM($AV$9:$BB$9)&lt;49),AR253,0))</f>
        <v>0</v>
      </c>
      <c r="BB253" s="55">
        <f t="shared" ref="BB253" si="4335">IF(SUM($AM$9:$AS$9)=SUM($AV$9:$BB$9),AS253,IF(AND(SUM($AV$9:$BB$9)&gt;42,SUM($AV$9:$BB$9)&lt;49),AS253,0))</f>
        <v>0</v>
      </c>
    </row>
    <row r="254" spans="1:54" ht="12.75" hidden="1" customHeight="1" x14ac:dyDescent="0.2">
      <c r="B254" s="93"/>
      <c r="C254" s="94"/>
      <c r="D254" s="95"/>
      <c r="E254" s="115"/>
      <c r="F254" s="140" t="b">
        <f t="shared" ref="F254" si="4336">IF($B247=$B253,OR(F248,G253&lt;F253),G253&lt;F253)</f>
        <v>0</v>
      </c>
      <c r="G254" s="189">
        <f t="shared" ref="G254" si="4337">IF(AND($B247=$B253,$B247&lt;&gt;"",$B247&lt;&gt;0),G253+G248,G253)</f>
        <v>18</v>
      </c>
      <c r="H254" s="120"/>
      <c r="I254" s="165">
        <f t="shared" si="4318"/>
        <v>0</v>
      </c>
      <c r="J254" s="194">
        <f t="shared" ref="J254" si="4338">7-COUNTIF(L253:R253,0)-COUNTIF(L253:R253,"")</f>
        <v>0</v>
      </c>
      <c r="K254" s="22">
        <f t="shared" si="4320"/>
        <v>0</v>
      </c>
      <c r="L254" s="35">
        <f t="shared" ref="L254:R254" si="4339">IF($B247=$B253,L253+L248,L253)</f>
        <v>0</v>
      </c>
      <c r="M254" s="35">
        <f t="shared" si="4339"/>
        <v>0</v>
      </c>
      <c r="N254" s="35">
        <f t="shared" si="4339"/>
        <v>0</v>
      </c>
      <c r="O254" s="35">
        <f t="shared" si="4339"/>
        <v>0</v>
      </c>
      <c r="P254" s="36">
        <f t="shared" si="4339"/>
        <v>0</v>
      </c>
      <c r="Q254" s="37">
        <f t="shared" si="4339"/>
        <v>0</v>
      </c>
      <c r="R254" s="38">
        <f t="shared" si="4339"/>
        <v>0</v>
      </c>
      <c r="S254" s="194">
        <f t="shared" ref="S254" si="4340">7-COUNTIF(U253:AA253,0)-COUNTIF(U253:AA253,"")</f>
        <v>0</v>
      </c>
      <c r="T254" s="22">
        <f t="shared" si="4322"/>
        <v>0</v>
      </c>
      <c r="U254" s="35">
        <f t="shared" ref="U254:AA254" si="4341">IF($B247=$B253,U253+U248,U253)</f>
        <v>0</v>
      </c>
      <c r="V254" s="35">
        <f t="shared" si="4341"/>
        <v>0</v>
      </c>
      <c r="W254" s="35">
        <f t="shared" si="4341"/>
        <v>0</v>
      </c>
      <c r="X254" s="35">
        <f t="shared" si="4341"/>
        <v>0</v>
      </c>
      <c r="Y254" s="36">
        <f t="shared" si="4341"/>
        <v>0</v>
      </c>
      <c r="Z254" s="37">
        <f t="shared" si="4341"/>
        <v>0</v>
      </c>
      <c r="AA254" s="38">
        <f t="shared" si="4341"/>
        <v>0</v>
      </c>
      <c r="AB254" s="194">
        <f t="shared" ref="AB254" si="4342">7-COUNTIF(AD253:AJ253,0)-COUNTIF(AD253:AJ253,"")</f>
        <v>0</v>
      </c>
      <c r="AC254" s="22">
        <f t="shared" si="4324"/>
        <v>0</v>
      </c>
      <c r="AD254" s="35">
        <f t="shared" ref="AD254:AJ254" si="4343">IF($B247=$B253,AD253+AD248,AD253)</f>
        <v>0</v>
      </c>
      <c r="AE254" s="35">
        <f t="shared" si="4343"/>
        <v>0</v>
      </c>
      <c r="AF254" s="35">
        <f t="shared" si="4343"/>
        <v>0</v>
      </c>
      <c r="AG254" s="35">
        <f t="shared" si="4343"/>
        <v>0</v>
      </c>
      <c r="AH254" s="36">
        <f t="shared" si="4343"/>
        <v>0</v>
      </c>
      <c r="AI254" s="37">
        <f t="shared" si="4343"/>
        <v>0</v>
      </c>
      <c r="AJ254" s="38">
        <f t="shared" si="4343"/>
        <v>0</v>
      </c>
      <c r="AK254" s="194">
        <f t="shared" ref="AK254" si="4344">7-COUNTIF(AM253:AS253,0)-COUNTIF(AM253:AS253,"")</f>
        <v>0</v>
      </c>
      <c r="AL254" s="22">
        <f t="shared" si="4326"/>
        <v>0</v>
      </c>
      <c r="AM254" s="35">
        <f t="shared" ref="AM254:AS254" si="4345">IF($B247=$B253,AM253+AM248,AM253)</f>
        <v>0</v>
      </c>
      <c r="AN254" s="35">
        <f t="shared" si="4345"/>
        <v>0</v>
      </c>
      <c r="AO254" s="35">
        <f t="shared" si="4345"/>
        <v>0</v>
      </c>
      <c r="AP254" s="35">
        <f t="shared" si="4345"/>
        <v>0</v>
      </c>
      <c r="AQ254" s="36">
        <f t="shared" si="4345"/>
        <v>0</v>
      </c>
      <c r="AR254" s="37">
        <f t="shared" si="4345"/>
        <v>0</v>
      </c>
      <c r="AS254" s="38">
        <f t="shared" si="4345"/>
        <v>0</v>
      </c>
      <c r="AT254" s="194">
        <f t="shared" ref="AT254" si="4346">7-COUNTIF(AV253:BB253,0)-COUNTIF(AV253:BB253,"")</f>
        <v>0</v>
      </c>
      <c r="AU254" s="22">
        <f t="shared" si="4328"/>
        <v>0</v>
      </c>
      <c r="AV254" s="35">
        <f t="shared" ref="AV254:BB254" si="4347">IF($B247=$B253,AV253+AV248,AV253)</f>
        <v>0</v>
      </c>
      <c r="AW254" s="35">
        <f t="shared" si="4347"/>
        <v>0</v>
      </c>
      <c r="AX254" s="35">
        <f t="shared" si="4347"/>
        <v>0</v>
      </c>
      <c r="AY254" s="35">
        <f t="shared" si="4347"/>
        <v>0</v>
      </c>
      <c r="AZ254" s="36">
        <f t="shared" si="4347"/>
        <v>0</v>
      </c>
      <c r="BA254" s="37">
        <f t="shared" si="4347"/>
        <v>0</v>
      </c>
      <c r="BB254" s="38">
        <f t="shared" si="4347"/>
        <v>0</v>
      </c>
    </row>
    <row r="255" spans="1:54" ht="15" hidden="1" customHeight="1" x14ac:dyDescent="0.2">
      <c r="B255" s="116"/>
      <c r="C255" s="117"/>
      <c r="D255" s="118"/>
      <c r="E255" s="119"/>
      <c r="F255" s="92"/>
      <c r="G255" s="190">
        <f t="shared" ref="G255" si="4348">IF(AND($B247=$B253,$B247&lt;&gt;"",$B247&lt;&gt;0),F253+G249,F253)</f>
        <v>18</v>
      </c>
      <c r="H255" s="121"/>
      <c r="I255" s="165">
        <f t="shared" si="4318"/>
        <v>0</v>
      </c>
      <c r="J255" s="195">
        <f t="shared" ref="J255" si="4349">IF($B253=$B247,COUNTIF(L255:R255,0),COUNTIF(L256:R256,0)+COUNTIF(L256:R256,""))</f>
        <v>7</v>
      </c>
      <c r="K255" s="39">
        <f t="shared" ref="K255:R255" si="4350">IF($B247=$B253,K256+K249,K256)</f>
        <v>0</v>
      </c>
      <c r="L255" s="40">
        <f t="shared" si="4350"/>
        <v>0</v>
      </c>
      <c r="M255" s="40">
        <f t="shared" si="4350"/>
        <v>0</v>
      </c>
      <c r="N255" s="40">
        <f t="shared" si="4350"/>
        <v>0</v>
      </c>
      <c r="O255" s="40">
        <f t="shared" si="4350"/>
        <v>0</v>
      </c>
      <c r="P255" s="41">
        <f t="shared" si="4350"/>
        <v>0</v>
      </c>
      <c r="Q255" s="42">
        <f t="shared" si="4350"/>
        <v>0</v>
      </c>
      <c r="R255" s="43">
        <f t="shared" si="4350"/>
        <v>0</v>
      </c>
      <c r="S255" s="195">
        <f t="shared" ref="S255" si="4351">IF($B253=$B247,COUNTIF(U255:AA255,0),COUNTIF(U256:AA256,0)+COUNTIF(U256:AA256,""))</f>
        <v>7</v>
      </c>
      <c r="T255" s="39">
        <f t="shared" ref="T255:AA255" si="4352">IF($B247=$B253,T256+T249,T256)</f>
        <v>0</v>
      </c>
      <c r="U255" s="40">
        <f t="shared" si="4352"/>
        <v>0</v>
      </c>
      <c r="V255" s="40">
        <f t="shared" si="4352"/>
        <v>0</v>
      </c>
      <c r="W255" s="40">
        <f t="shared" si="4352"/>
        <v>0</v>
      </c>
      <c r="X255" s="40">
        <f t="shared" si="4352"/>
        <v>0</v>
      </c>
      <c r="Y255" s="41">
        <f t="shared" si="4352"/>
        <v>0</v>
      </c>
      <c r="Z255" s="42">
        <f t="shared" si="4352"/>
        <v>0</v>
      </c>
      <c r="AA255" s="43">
        <f t="shared" si="4352"/>
        <v>0</v>
      </c>
      <c r="AB255" s="195">
        <f t="shared" ref="AB255" si="4353">IF($B253=$B247,COUNTIF(AD255:AJ255,0),COUNTIF(AD256:AJ256,0)+COUNTIF(AD256:AJ256,""))</f>
        <v>7</v>
      </c>
      <c r="AC255" s="39">
        <f t="shared" ref="AC255:AJ255" si="4354">IF($B247=$B253,AC256+AC249,AC256)</f>
        <v>0</v>
      </c>
      <c r="AD255" s="40">
        <f t="shared" si="4354"/>
        <v>0</v>
      </c>
      <c r="AE255" s="40">
        <f t="shared" si="4354"/>
        <v>0</v>
      </c>
      <c r="AF255" s="40">
        <f t="shared" si="4354"/>
        <v>0</v>
      </c>
      <c r="AG255" s="40">
        <f t="shared" si="4354"/>
        <v>0</v>
      </c>
      <c r="AH255" s="41">
        <f t="shared" si="4354"/>
        <v>0</v>
      </c>
      <c r="AI255" s="42">
        <f t="shared" si="4354"/>
        <v>0</v>
      </c>
      <c r="AJ255" s="43">
        <f t="shared" si="4354"/>
        <v>0</v>
      </c>
      <c r="AK255" s="195">
        <f t="shared" ref="AK255" si="4355">IF($B253=$B247,COUNTIF(AM255:AS255,0),COUNTIF(AM256:AS256,0)+COUNTIF(AM256:AS256,""))</f>
        <v>7</v>
      </c>
      <c r="AL255" s="39">
        <f t="shared" ref="AL255:AS255" si="4356">IF($B247=$B253,AL256+AL249,AL256)</f>
        <v>0</v>
      </c>
      <c r="AM255" s="40">
        <f t="shared" si="4356"/>
        <v>0</v>
      </c>
      <c r="AN255" s="40">
        <f t="shared" si="4356"/>
        <v>0</v>
      </c>
      <c r="AO255" s="40">
        <f t="shared" si="4356"/>
        <v>0</v>
      </c>
      <c r="AP255" s="40">
        <f t="shared" si="4356"/>
        <v>0</v>
      </c>
      <c r="AQ255" s="41">
        <f t="shared" si="4356"/>
        <v>0</v>
      </c>
      <c r="AR255" s="42">
        <f t="shared" si="4356"/>
        <v>0</v>
      </c>
      <c r="AS255" s="43">
        <f t="shared" si="4356"/>
        <v>0</v>
      </c>
      <c r="AT255" s="195">
        <f t="shared" ref="AT255" si="4357">IF($B253=$B247,COUNTIF(AV255:BB255,0),COUNTIF(AV256:BB256,0)+COUNTIF(AV256:BB256,""))</f>
        <v>7</v>
      </c>
      <c r="AU255" s="39">
        <f t="shared" ref="AU255:BB255" si="4358">IF($B247=$B253,AU256+AU249,AU256)</f>
        <v>0</v>
      </c>
      <c r="AV255" s="40">
        <f t="shared" si="4358"/>
        <v>0</v>
      </c>
      <c r="AW255" s="40">
        <f t="shared" si="4358"/>
        <v>0</v>
      </c>
      <c r="AX255" s="40">
        <f t="shared" si="4358"/>
        <v>0</v>
      </c>
      <c r="AY255" s="40">
        <f t="shared" si="4358"/>
        <v>0</v>
      </c>
      <c r="AZ255" s="41">
        <f t="shared" si="4358"/>
        <v>0</v>
      </c>
      <c r="BA255" s="42">
        <f t="shared" si="4358"/>
        <v>0</v>
      </c>
      <c r="BB255" s="43">
        <f t="shared" si="4358"/>
        <v>0</v>
      </c>
    </row>
    <row r="256" spans="1:54" ht="15.75" customHeight="1" x14ac:dyDescent="0.2">
      <c r="A256" s="1">
        <f t="shared" ref="A256" si="4359">A253</f>
        <v>0</v>
      </c>
      <c r="B256" s="313">
        <f t="shared" ref="B256" si="4360">B250+1</f>
        <v>40</v>
      </c>
      <c r="C256" s="314"/>
      <c r="D256" s="314"/>
      <c r="E256" s="314"/>
      <c r="F256" s="31"/>
      <c r="G256" s="183"/>
      <c r="H256" s="122">
        <f t="shared" ref="H256" si="4361">5-COUNTIF(AU253,0)-COUNTIF(AL253,0)-COUNTIF(AC253,0)-COUNTIF(T253,0)-COUNTIF(K253,0)</f>
        <v>0</v>
      </c>
      <c r="I256" s="165">
        <f t="shared" si="4318"/>
        <v>0</v>
      </c>
      <c r="J256" s="187">
        <f t="shared" ref="J256" si="4362">IF($B253=$B247,J250+IF($F253&lt;&gt;$G253,(K253+$G255-$G254)/$F253,K253/$F253),IF($F253&lt;&gt;G253,(K253+$G255-$G254)/$F253,K253/$F253))</f>
        <v>0</v>
      </c>
      <c r="K256" s="7">
        <f t="shared" ref="K256:K257" si="4363">SUM(L256:R256)</f>
        <v>0</v>
      </c>
      <c r="L256" s="26">
        <f t="shared" ref="L256:R256" si="4364">L253</f>
        <v>0</v>
      </c>
      <c r="M256" s="26">
        <f t="shared" si="4364"/>
        <v>0</v>
      </c>
      <c r="N256" s="26">
        <f t="shared" si="4364"/>
        <v>0</v>
      </c>
      <c r="O256" s="26">
        <f t="shared" si="4364"/>
        <v>0</v>
      </c>
      <c r="P256" s="26">
        <f t="shared" si="4364"/>
        <v>0</v>
      </c>
      <c r="Q256" s="29">
        <f t="shared" si="4364"/>
        <v>0</v>
      </c>
      <c r="R256" s="23">
        <f t="shared" si="4364"/>
        <v>0</v>
      </c>
      <c r="S256" s="187">
        <f t="shared" ref="S256" si="4365">IF($B253=$B247,S250+IF($F253&lt;&gt;$G253,(T253+$G255-$G254)/$F253,T253/$F253),IF($F253&lt;&gt;P253,(T253+$G255-$G254)/$F253,T253/$F253))</f>
        <v>0</v>
      </c>
      <c r="T256" s="7">
        <f t="shared" ref="T256:T257" si="4366">SUM(U256:AA256)</f>
        <v>0</v>
      </c>
      <c r="U256" s="26">
        <f t="shared" ref="U256:AA256" si="4367">U253</f>
        <v>0</v>
      </c>
      <c r="V256" s="26">
        <f t="shared" si="4367"/>
        <v>0</v>
      </c>
      <c r="W256" s="26">
        <f t="shared" si="4367"/>
        <v>0</v>
      </c>
      <c r="X256" s="26">
        <f t="shared" si="4367"/>
        <v>0</v>
      </c>
      <c r="Y256" s="113">
        <f t="shared" si="4367"/>
        <v>0</v>
      </c>
      <c r="Z256" s="29">
        <f t="shared" si="4367"/>
        <v>0</v>
      </c>
      <c r="AA256" s="23">
        <f t="shared" si="4367"/>
        <v>0</v>
      </c>
      <c r="AB256" s="187">
        <f t="shared" ref="AB256" si="4368">IF($B253=$B247,AB250+IF($F253&lt;&gt;$G253,(AC253+$G255-$G254)/$F253,AC253/$F253),IF($F253&lt;&gt;Y253,(AC253+$G255-$G254)/$F253,AC253/$F253))</f>
        <v>0</v>
      </c>
      <c r="AC256" s="7">
        <f t="shared" ref="AC256:AC257" si="4369">SUM(AD256:AJ256)</f>
        <v>0</v>
      </c>
      <c r="AD256" s="26">
        <f t="shared" ref="AD256:AJ256" si="4370">AD253</f>
        <v>0</v>
      </c>
      <c r="AE256" s="26">
        <f t="shared" si="4370"/>
        <v>0</v>
      </c>
      <c r="AF256" s="26">
        <f t="shared" si="4370"/>
        <v>0</v>
      </c>
      <c r="AG256" s="26">
        <f t="shared" si="4370"/>
        <v>0</v>
      </c>
      <c r="AH256" s="113">
        <f t="shared" si="4370"/>
        <v>0</v>
      </c>
      <c r="AI256" s="29">
        <f t="shared" si="4370"/>
        <v>0</v>
      </c>
      <c r="AJ256" s="23">
        <f t="shared" si="4370"/>
        <v>0</v>
      </c>
      <c r="AK256" s="187">
        <f t="shared" ref="AK256" si="4371">IF($B253=$B247,AK250+IF($F253&lt;&gt;$G253,(AL253+$G255-$G254)/$F253,AL253/$F253),IF($F253&lt;&gt;AH253,(AL253+$G255-$G254)/$F253,AL253/$F253))</f>
        <v>0</v>
      </c>
      <c r="AL256" s="7">
        <f t="shared" ref="AL256:AL257" si="4372">SUM(AM256:AS256)</f>
        <v>0</v>
      </c>
      <c r="AM256" s="26">
        <f t="shared" ref="AM256:AS256" si="4373">AM253</f>
        <v>0</v>
      </c>
      <c r="AN256" s="26">
        <f t="shared" si="4373"/>
        <v>0</v>
      </c>
      <c r="AO256" s="26">
        <f t="shared" si="4373"/>
        <v>0</v>
      </c>
      <c r="AP256" s="26">
        <f t="shared" si="4373"/>
        <v>0</v>
      </c>
      <c r="AQ256" s="113">
        <f t="shared" si="4373"/>
        <v>0</v>
      </c>
      <c r="AR256" s="29">
        <f t="shared" si="4373"/>
        <v>0</v>
      </c>
      <c r="AS256" s="23">
        <f t="shared" si="4373"/>
        <v>0</v>
      </c>
      <c r="AT256" s="187">
        <f t="shared" ref="AT256" si="4374">IF($B253=$B247,AT250+IF($F253&lt;&gt;$G253,(AU253+$G255-$G254)/$F253,AU253/$F253),IF($F253&lt;&gt;AQ253,(AU253+$G255-$G254)/$F253,AU253/$F253))</f>
        <v>0</v>
      </c>
      <c r="AU256" s="7">
        <f t="shared" ref="AU256:AU257" si="4375">SUM(AV256:BB256)</f>
        <v>0</v>
      </c>
      <c r="AV256" s="6">
        <f t="shared" ref="AV256" si="4376">IF(SUM($AM$9:$AS$9)=SUM($AV$9:$BB$9),AV253,IF(AND(SUM($AV$9:$BB$9)&gt;42,SUM($AV$9:$BB$9)&lt;49),AV253,0))</f>
        <v>0</v>
      </c>
      <c r="AW256" s="6">
        <f t="shared" ref="AW256:BB256" si="4377">IF(SUM($AM$9:$AS$9)=SUM($AV$9:$BB$9),AW253,IF(AND(SUM($AV$9:$BB$9)&gt;42,SUM($AV$9:$BB$9)&lt;49),AW253,0))</f>
        <v>0</v>
      </c>
      <c r="AX256" s="6">
        <f t="shared" si="4377"/>
        <v>0</v>
      </c>
      <c r="AY256" s="6">
        <f t="shared" si="4377"/>
        <v>0</v>
      </c>
      <c r="AZ256" s="26">
        <f t="shared" si="4377"/>
        <v>0</v>
      </c>
      <c r="BA256" s="29">
        <f t="shared" si="4377"/>
        <v>0</v>
      </c>
      <c r="BB256" s="23">
        <f t="shared" si="4377"/>
        <v>0</v>
      </c>
    </row>
    <row r="257" spans="1:54" ht="15.75" customHeight="1" x14ac:dyDescent="0.2">
      <c r="A257" s="1">
        <f t="shared" ref="A257:A258" si="4378">A256</f>
        <v>0</v>
      </c>
      <c r="B257" s="313"/>
      <c r="C257" s="314"/>
      <c r="D257" s="314"/>
      <c r="E257" s="314"/>
      <c r="F257" s="31"/>
      <c r="G257" s="183"/>
      <c r="H257" s="123">
        <f t="shared" ref="H257" si="4379">IF($B253=$B247,H251+F257,$F257)</f>
        <v>0</v>
      </c>
      <c r="I257" s="165">
        <f t="shared" si="4318"/>
        <v>0</v>
      </c>
      <c r="J257" s="141">
        <f t="shared" ref="J257" si="4380">IF($H256=0,0,IF($B247=$B253,IF($H258&gt;0,$H258+J251,K253+J251),IF($H258&gt;0,$H258,K253)))</f>
        <v>0</v>
      </c>
      <c r="K257" s="7">
        <f t="shared" si="4363"/>
        <v>0</v>
      </c>
      <c r="L257" s="6"/>
      <c r="M257" s="6"/>
      <c r="N257" s="6"/>
      <c r="O257" s="6"/>
      <c r="P257" s="26"/>
      <c r="Q257" s="29"/>
      <c r="R257" s="23"/>
      <c r="S257" s="141">
        <f t="shared" ref="S257" si="4381">IF($H256=0,0,IF($B247=$B253,IF($H258&gt;0,$H258+S251,T253+S251),IF($H258&gt;0,$H258,T253)))</f>
        <v>0</v>
      </c>
      <c r="T257" s="7">
        <f t="shared" si="4366"/>
        <v>0</v>
      </c>
      <c r="U257" s="6"/>
      <c r="V257" s="6"/>
      <c r="W257" s="6"/>
      <c r="X257" s="6"/>
      <c r="Y257" s="26"/>
      <c r="Z257" s="29"/>
      <c r="AA257" s="23"/>
      <c r="AB257" s="141">
        <f t="shared" ref="AB257" si="4382">IF($H256=0,0,IF($B247=$B253,IF($H258&gt;0,$H258+AB251,AC253+AB251),IF($H258&gt;0,$H258,AC253)))</f>
        <v>0</v>
      </c>
      <c r="AC257" s="7">
        <f t="shared" si="4369"/>
        <v>0</v>
      </c>
      <c r="AD257" s="6"/>
      <c r="AE257" s="6"/>
      <c r="AF257" s="6"/>
      <c r="AG257" s="6"/>
      <c r="AH257" s="26"/>
      <c r="AI257" s="29"/>
      <c r="AJ257" s="23"/>
      <c r="AK257" s="141">
        <f t="shared" ref="AK257" si="4383">IF($H256=0,0,IF($B247=$B253,IF($H258&gt;0,$H258+AK251,AL253+AK251),IF($H258&gt;0,$H258,AL253)))</f>
        <v>0</v>
      </c>
      <c r="AL257" s="7">
        <f t="shared" si="4372"/>
        <v>0</v>
      </c>
      <c r="AM257" s="6"/>
      <c r="AN257" s="6"/>
      <c r="AO257" s="6"/>
      <c r="AP257" s="6"/>
      <c r="AQ257" s="26"/>
      <c r="AR257" s="29"/>
      <c r="AS257" s="23"/>
      <c r="AT257" s="141">
        <f t="shared" ref="AT257" si="4384">IF($H256=0,0,IF($B247=$B253,IF($H258&gt;0,$H258+AT251,AU253+AT251),IF($H258&gt;0,$H258,AU253)))</f>
        <v>0</v>
      </c>
      <c r="AU257" s="7">
        <f t="shared" si="4375"/>
        <v>0</v>
      </c>
      <c r="AV257" s="6"/>
      <c r="AW257" s="6"/>
      <c r="AX257" s="6"/>
      <c r="AY257" s="6"/>
      <c r="AZ257" s="26"/>
      <c r="BA257" s="29"/>
      <c r="BB257" s="23"/>
    </row>
    <row r="258" spans="1:54" ht="18.75" customHeight="1" thickBot="1" x14ac:dyDescent="0.25">
      <c r="A258" s="1">
        <f t="shared" si="4378"/>
        <v>0</v>
      </c>
      <c r="B258" s="316" t="str">
        <f>IF(B253="",Wydruk!$AE$6,IF(J254=0,Wydruk!$AE$7,IF(AND(G254&lt;G255,B253&lt;&gt;$B259),Wydruk!$AE$13,IF(AND($B253=$B247,$B253&lt;&gt;$B259),IF(OR(OR(J258&lt;4,J258&gt;5),OR(S258&lt;4,S258&gt;5),OR(AB258&lt;4,AB258&gt;5),OR(AK258&lt;4,AK258&gt;5),OR(AND(AT258&lt;4,AT258&gt;0),AT258&gt;5)),Wydruk!$AE$8,Wydruk!$AE$9),IF($B253=$B259,IF($F257&lt;&gt;0,Wydruk!$AE$12,Wydruk!$AE$10),IF(OR(OR(J254&lt;4,J254&gt;5),OR(S254&lt;4,S254&gt;5),OR(AB254&lt;4,AB254&gt;5),OR(AK254&lt;4,AK254&gt;5),OR(AND(AT254&lt;4,AT254&gt;0),AT254&gt;5)),Wydruk!$AE$8,Wydruk!$AE$11))))))</f>
        <v>Uzupełnij liczby godzin tygodniowego planu</v>
      </c>
      <c r="C258" s="317"/>
      <c r="D258" s="317"/>
      <c r="E258" s="317"/>
      <c r="F258" s="203">
        <f>listopad!F258</f>
        <v>0</v>
      </c>
      <c r="G258" s="204">
        <f>listopad!G258</f>
        <v>0</v>
      </c>
      <c r="H258" s="205">
        <f t="shared" ref="H258" si="4385">IF(OR($G258=0,$F258=0,$G258="",$F258=""),0,$G258/$F258)</f>
        <v>0</v>
      </c>
      <c r="I258" s="206"/>
      <c r="J258" s="207">
        <f t="shared" ref="J258" si="4386">IF($B247=$B253,IF(L253+L248&gt;0,1,0)+IF(M253+M248&gt;0,1,0)+IF(N253+N248&gt;0,1,0)+IF(O253+O248&gt;0,1,0)+IF(P253+P248&gt;0,1,0)+IF(Q253+Q248&gt;0,1,0)+IF(R253+R248&gt;0,1,0),J254)</f>
        <v>0</v>
      </c>
      <c r="K258" s="208">
        <f t="shared" ref="K258" si="4387">IF(OR($B253=$B259,J258=0,(K254-Q258+O258)&lt;=0),0,(K254-Q258+O258)/J258)</f>
        <v>0</v>
      </c>
      <c r="L258" s="209">
        <f t="shared" ref="L258" si="4388">IF(K258*(7-J255)&lt;=0,0,K258*(7-J255))</f>
        <v>0</v>
      </c>
      <c r="M258" s="308">
        <f t="shared" ref="M258" si="4389">ROUND(IF(OR(K255-K258*(7-J255)+P258&lt;0,$B253=$B259,K258&lt;=0,K255=0),0,IF(K255-K258*(7-J255)+P258&gt;Q258-O258+P258,Q258-O258+P258,K255-K258*(7-J255)+P258)),1)</f>
        <v>0</v>
      </c>
      <c r="N258" s="309"/>
      <c r="O258" s="210">
        <f t="shared" ref="O258" si="4390">IF(OR($B253=$B259,J254=0),0,IF($B253=$B247,J253,$F253))</f>
        <v>0</v>
      </c>
      <c r="P258" s="211">
        <f t="shared" ref="P258" si="4391">IF(OR($B253=$B259,J258=0),0,$G255-$G254)</f>
        <v>0</v>
      </c>
      <c r="Q258" s="212">
        <f t="shared" ref="Q258" si="4392">IF(OR($B253=$B259,J258=0),0,J257)</f>
        <v>0</v>
      </c>
      <c r="R258" s="213">
        <f t="shared" ref="R258" si="4393">IF($B253=$B259,0,K255)</f>
        <v>0</v>
      </c>
      <c r="S258" s="207">
        <f t="shared" ref="S258" si="4394">IF($B247=$B253,IF(U253+U248&gt;0,1,0)+IF(V253+V248&gt;0,1,0)+IF(W253+W248&gt;0,1,0)+IF(X253+X248&gt;0,1,0)+IF(Y253+Y248&gt;0,1,0)+IF(Z253+Z248&gt;0,1,0)+IF(AA253+AA248&gt;0,1,0),S254)</f>
        <v>0</v>
      </c>
      <c r="T258" s="208">
        <f t="shared" ref="T258" si="4395">IF(OR($B253=$B259,S258=0,(T254-Z258+X258)&lt;=0),0,(T254-Z258+X258)/S258)</f>
        <v>0</v>
      </c>
      <c r="U258" s="209">
        <f t="shared" ref="U258" si="4396">IF(T258*(7-S255)&lt;=0,0,T258*(7-S255))</f>
        <v>0</v>
      </c>
      <c r="V258" s="308">
        <f t="shared" ref="V258" si="4397">ROUND(IF(OR(T255-T258*(7-S255)+Y258&lt;0,$B253=$B259,T258&lt;=0,T255=0),0,IF(T255-T258*(7-S255)+Y258&gt;Z258-X258+Y258,Z258-X258+Y258,T255-T258*(7-S255)+Y258)),1)</f>
        <v>0</v>
      </c>
      <c r="W258" s="309"/>
      <c r="X258" s="210">
        <f t="shared" ref="X258" si="4398">IF(OR($B253=$B259,S254=0),0,IF($B253=$B247,S253,$F253))</f>
        <v>0</v>
      </c>
      <c r="Y258" s="211">
        <f t="shared" ref="Y258" si="4399">IF(OR($B253=$B259,S258=0),0,$G255-$G254)</f>
        <v>0</v>
      </c>
      <c r="Z258" s="212">
        <f t="shared" ref="Z258" si="4400">IF(OR($B253=$B259,S258=0),0,S257)</f>
        <v>0</v>
      </c>
      <c r="AA258" s="213">
        <f t="shared" ref="AA258" si="4401">IF($B253=$B259,0,T255)</f>
        <v>0</v>
      </c>
      <c r="AB258" s="207">
        <f t="shared" ref="AB258" si="4402">IF($B247=$B253,IF(AD253+AD248&gt;0,1,0)+IF(AE253+AE248&gt;0,1,0)+IF(AF253+AF248&gt;0,1,0)+IF(AG253+AG248&gt;0,1,0)+IF(AH253+AH248&gt;0,1,0)+IF(AI253+AI248&gt;0,1,0)+IF(AJ253+AJ248&gt;0,1,0),AB254)</f>
        <v>0</v>
      </c>
      <c r="AC258" s="208">
        <f t="shared" ref="AC258" si="4403">IF(OR($B253=$B259,AB258=0,(AC254-AI258+AG258)&lt;=0),0,(AC254-AI258+AG258)/AB258)</f>
        <v>0</v>
      </c>
      <c r="AD258" s="209">
        <f t="shared" ref="AD258" si="4404">IF(AC258*(7-AB255)&lt;=0,0,AC258*(7-AB255))</f>
        <v>0</v>
      </c>
      <c r="AE258" s="308">
        <f t="shared" ref="AE258" si="4405">ROUND(IF(OR(AC255-AC258*(7-AB255)+AH258&lt;0,$B253=$B259,AC258&lt;=0,AC255=0),0,IF(AC255-AC258*(7-AB255)+AH258&gt;AI258-AG258+AH258,AI258-AG258+AH258,AC255-AC258*(7-AB255)+AH258)),1)</f>
        <v>0</v>
      </c>
      <c r="AF258" s="309"/>
      <c r="AG258" s="210">
        <f t="shared" ref="AG258" si="4406">IF(OR($B253=$B259,AB254=0),0,IF($B253=$B247,AB253,$F253))</f>
        <v>0</v>
      </c>
      <c r="AH258" s="211">
        <f t="shared" ref="AH258" si="4407">IF(OR($B253=$B259,AB258=0),0,$G255-$G254)</f>
        <v>0</v>
      </c>
      <c r="AI258" s="212">
        <f t="shared" ref="AI258" si="4408">IF(OR($B253=$B259,AB258=0),0,AB257)</f>
        <v>0</v>
      </c>
      <c r="AJ258" s="213">
        <f t="shared" ref="AJ258" si="4409">IF($B253=$B259,0,AC255)</f>
        <v>0</v>
      </c>
      <c r="AK258" s="207">
        <f t="shared" ref="AK258" si="4410">IF($B247=$B253,IF(AM253+AM248&gt;0,1,0)+IF(AN253+AN248&gt;0,1,0)+IF(AO253+AO248&gt;0,1,0)+IF(AP253+AP248&gt;0,1,0)+IF(AQ253+AQ248&gt;0,1,0)+IF(AR253+AR248&gt;0,1,0)+IF(AS253+AS248&gt;0,1,0),AK254)</f>
        <v>0</v>
      </c>
      <c r="AL258" s="208">
        <f t="shared" ref="AL258" si="4411">IF(OR($B253=$B259,AK258=0,(AL254-AR258+AP258)&lt;=0),0,(AL254-AR258+AP258)/AK258)</f>
        <v>0</v>
      </c>
      <c r="AM258" s="209">
        <f t="shared" ref="AM258" si="4412">IF(AL258*(7-AK255)&lt;=0,0,AL258*(7-AK255))</f>
        <v>0</v>
      </c>
      <c r="AN258" s="308">
        <f t="shared" ref="AN258" si="4413">ROUND(IF(OR(AL255-AL258*(7-AK255)+AQ258&lt;0,$B253=$B259,AL258&lt;=0,AL255=0),0,IF(AL255-AL258*(7-AK255)+AQ258&gt;AR258-AP258+AQ258,AR258-AP258+AQ258,AL255-AL258*(7-AK255)+AQ258)),1)</f>
        <v>0</v>
      </c>
      <c r="AO258" s="309"/>
      <c r="AP258" s="210">
        <f t="shared" ref="AP258" si="4414">IF(OR($B253=$B259,AK254=0),0,IF($B253=$B247,AK253,$F253))</f>
        <v>0</v>
      </c>
      <c r="AQ258" s="211">
        <f t="shared" ref="AQ258" si="4415">IF(OR($B253=$B259,AK258=0),0,$G255-$G254)</f>
        <v>0</v>
      </c>
      <c r="AR258" s="212">
        <f t="shared" ref="AR258" si="4416">IF(OR($B253=$B259,AK258=0),0,AK257)</f>
        <v>0</v>
      </c>
      <c r="AS258" s="213">
        <f t="shared" ref="AS258" si="4417">IF($B253=$B259,0,AL255)</f>
        <v>0</v>
      </c>
      <c r="AT258" s="207">
        <f t="shared" ref="AT258" si="4418">IF($B247=$B253,IF(AV253+AV248&gt;0,1,0)+IF(AW253+AW248&gt;0,1,0)+IF(AX253+AX248&gt;0,1,0)+IF(AY253+AY248&gt;0,1,0)+IF(AZ253+AZ248&gt;0,1,0)+IF(BA253+BA248&gt;0,1,0)+IF(BB253+BB248&gt;0,1,0),AT254)</f>
        <v>0</v>
      </c>
      <c r="AU258" s="208">
        <f t="shared" ref="AU258" si="4419">IF(OR($B253=$B259,AT258=0,(AU254-BA258+AY258)&lt;=0),0,(AU254-BA258+AY258)/AT258)</f>
        <v>0</v>
      </c>
      <c r="AV258" s="209">
        <f t="shared" ref="AV258" si="4420">IF(AU258*(7-AT255)&lt;=0,0,AU258*(7-AT255))</f>
        <v>0</v>
      </c>
      <c r="AW258" s="308">
        <f t="shared" ref="AW258" si="4421">ROUND(IF(OR(AU255-AU258*(7-AT255)+AZ258&lt;0,$B253=$B259,AU258&lt;=0,AU255=0),0,IF(AU255-AU258*(7-AT255)+AZ258&gt;BA258-AY258+AZ258,BA258-AY258+AZ258,AU255-AU258*(7-AT255)+AZ258)),1)</f>
        <v>0</v>
      </c>
      <c r="AX258" s="309"/>
      <c r="AY258" s="210">
        <f t="shared" ref="AY258" si="4422">IF(OR($B253=$B259,AT254=0),0,IF($B253=$B247,AT253,$F253))</f>
        <v>0</v>
      </c>
      <c r="AZ258" s="211">
        <f t="shared" ref="AZ258" si="4423">IF(OR($B253=$B259,AT258=0),0,$G255-$G254)</f>
        <v>0</v>
      </c>
      <c r="BA258" s="212">
        <f t="shared" ref="BA258" si="4424">IF(OR($B253=$B259,AT258=0),0,AT257)</f>
        <v>0</v>
      </c>
      <c r="BB258" s="213">
        <f t="shared" ref="BB258" si="4425">IF($B253=$B259,0,AU255)</f>
        <v>0</v>
      </c>
    </row>
    <row r="259" spans="1:54" ht="15.75" x14ac:dyDescent="0.2">
      <c r="A259" s="1" t="str">
        <f t="shared" ref="A259" si="4426">IF(B259="","1. Niewypełnione",B259)</f>
        <v>1. Niewypełnione</v>
      </c>
      <c r="B259" s="318"/>
      <c r="C259" s="318"/>
      <c r="D259" s="318"/>
      <c r="E259" s="318"/>
      <c r="F259" s="226"/>
      <c r="G259" s="226"/>
      <c r="H259" s="226"/>
      <c r="I259" s="214"/>
      <c r="J259" s="227"/>
      <c r="K259" s="228"/>
      <c r="L259" s="229"/>
      <c r="M259" s="229"/>
      <c r="N259" s="229"/>
      <c r="O259" s="229"/>
      <c r="P259" s="229"/>
      <c r="Q259" s="229"/>
      <c r="R259" s="229"/>
      <c r="S259" s="227"/>
      <c r="T259" s="228"/>
      <c r="U259" s="229"/>
      <c r="V259" s="229"/>
      <c r="W259" s="229"/>
      <c r="X259" s="229"/>
      <c r="Y259" s="229"/>
      <c r="Z259" s="229"/>
      <c r="AA259" s="229"/>
      <c r="AB259" s="227"/>
      <c r="AC259" s="228"/>
      <c r="AD259" s="229"/>
      <c r="AE259" s="229"/>
      <c r="AF259" s="229"/>
      <c r="AG259" s="229"/>
      <c r="AH259" s="229"/>
      <c r="AI259" s="229"/>
      <c r="AJ259" s="229"/>
      <c r="AK259" s="227"/>
      <c r="AL259" s="228"/>
      <c r="AM259" s="229"/>
      <c r="AN259" s="229"/>
      <c r="AO259" s="229"/>
      <c r="AP259" s="229"/>
      <c r="AQ259" s="229"/>
      <c r="AR259" s="229"/>
      <c r="AS259" s="229"/>
      <c r="AT259" s="227"/>
      <c r="AU259" s="228"/>
      <c r="AV259" s="229"/>
      <c r="AW259" s="229"/>
      <c r="AX259" s="229"/>
      <c r="AY259" s="229"/>
      <c r="AZ259" s="229"/>
      <c r="BA259" s="229"/>
      <c r="BB259" s="229"/>
    </row>
    <row r="260" spans="1:54" ht="12.75" hidden="1" customHeight="1" x14ac:dyDescent="0.2">
      <c r="B260" s="215"/>
      <c r="C260" s="215"/>
      <c r="D260" s="216"/>
      <c r="E260" s="230"/>
      <c r="F260" s="217"/>
      <c r="G260" s="218"/>
      <c r="H260" s="224"/>
      <c r="I260" s="219"/>
      <c r="J260" s="231"/>
      <c r="K260" s="219"/>
      <c r="L260" s="232"/>
      <c r="M260" s="232"/>
      <c r="N260" s="232"/>
      <c r="O260" s="232"/>
      <c r="P260" s="232"/>
      <c r="Q260" s="232"/>
      <c r="R260" s="232"/>
      <c r="S260" s="231"/>
      <c r="T260" s="219"/>
      <c r="U260" s="232"/>
      <c r="V260" s="232"/>
      <c r="W260" s="232"/>
      <c r="X260" s="232"/>
      <c r="Y260" s="232"/>
      <c r="Z260" s="232"/>
      <c r="AA260" s="232"/>
      <c r="AB260" s="231"/>
      <c r="AC260" s="219"/>
      <c r="AD260" s="232"/>
      <c r="AE260" s="232"/>
      <c r="AF260" s="232"/>
      <c r="AG260" s="232"/>
      <c r="AH260" s="232"/>
      <c r="AI260" s="232"/>
      <c r="AJ260" s="232"/>
      <c r="AK260" s="231"/>
      <c r="AL260" s="219"/>
      <c r="AM260" s="232"/>
      <c r="AN260" s="232"/>
      <c r="AO260" s="232"/>
      <c r="AP260" s="232"/>
      <c r="AQ260" s="232"/>
      <c r="AR260" s="232"/>
      <c r="AS260" s="232"/>
      <c r="AT260" s="231"/>
      <c r="AU260" s="219"/>
      <c r="AV260" s="232"/>
      <c r="AW260" s="232"/>
      <c r="AX260" s="232"/>
      <c r="AY260" s="232"/>
      <c r="AZ260" s="232"/>
      <c r="BA260" s="232"/>
      <c r="BB260" s="232"/>
    </row>
    <row r="261" spans="1:54" ht="15" hidden="1" customHeight="1" x14ac:dyDescent="0.2">
      <c r="B261" s="220"/>
      <c r="C261" s="221"/>
      <c r="D261" s="222"/>
      <c r="E261" s="218"/>
      <c r="F261" s="56"/>
      <c r="G261" s="223"/>
      <c r="H261" s="224"/>
      <c r="I261" s="219"/>
      <c r="J261" s="233"/>
      <c r="K261" s="232"/>
      <c r="L261" s="232"/>
      <c r="M261" s="232"/>
      <c r="N261" s="232"/>
      <c r="O261" s="232"/>
      <c r="P261" s="232"/>
      <c r="Q261" s="232"/>
      <c r="R261" s="232"/>
      <c r="S261" s="233"/>
      <c r="T261" s="232"/>
      <c r="U261" s="232"/>
      <c r="V261" s="232"/>
      <c r="W261" s="232"/>
      <c r="X261" s="232"/>
      <c r="Y261" s="232"/>
      <c r="Z261" s="232"/>
      <c r="AA261" s="232"/>
      <c r="AB261" s="233"/>
      <c r="AC261" s="232"/>
      <c r="AD261" s="232"/>
      <c r="AE261" s="232"/>
      <c r="AF261" s="232"/>
      <c r="AG261" s="232"/>
      <c r="AH261" s="232"/>
      <c r="AI261" s="232"/>
      <c r="AJ261" s="232"/>
      <c r="AK261" s="233"/>
      <c r="AL261" s="232"/>
      <c r="AM261" s="232"/>
      <c r="AN261" s="232"/>
      <c r="AO261" s="232"/>
      <c r="AP261" s="232"/>
      <c r="AQ261" s="232"/>
      <c r="AR261" s="232"/>
      <c r="AS261" s="232"/>
      <c r="AT261" s="233"/>
      <c r="AU261" s="232"/>
      <c r="AV261" s="232"/>
      <c r="AW261" s="232"/>
      <c r="AX261" s="232"/>
      <c r="AY261" s="232"/>
      <c r="AZ261" s="232"/>
      <c r="BA261" s="232"/>
      <c r="BB261" s="232"/>
    </row>
    <row r="262" spans="1:54" ht="15.75" customHeight="1" x14ac:dyDescent="0.2">
      <c r="A262" s="1" t="str">
        <f t="shared" ref="A262" si="4427">A259</f>
        <v>1. Niewypełnione</v>
      </c>
      <c r="B262" s="319"/>
      <c r="C262" s="322"/>
      <c r="D262" s="322"/>
      <c r="E262" s="322"/>
      <c r="F262" s="234"/>
      <c r="G262" s="234"/>
      <c r="H262" s="235"/>
      <c r="I262" s="219"/>
      <c r="J262" s="236"/>
      <c r="K262" s="237"/>
      <c r="L262" s="238"/>
      <c r="M262" s="238"/>
      <c r="N262" s="238"/>
      <c r="O262" s="238"/>
      <c r="P262" s="238"/>
      <c r="Q262" s="238"/>
      <c r="R262" s="238"/>
      <c r="S262" s="236"/>
      <c r="T262" s="237"/>
      <c r="U262" s="238"/>
      <c r="V262" s="238"/>
      <c r="W262" s="238"/>
      <c r="X262" s="238"/>
      <c r="Y262" s="238"/>
      <c r="Z262" s="238"/>
      <c r="AA262" s="238"/>
      <c r="AB262" s="236"/>
      <c r="AC262" s="237"/>
      <c r="AD262" s="238"/>
      <c r="AE262" s="238"/>
      <c r="AF262" s="238"/>
      <c r="AG262" s="238"/>
      <c r="AH262" s="238"/>
      <c r="AI262" s="238"/>
      <c r="AJ262" s="238"/>
      <c r="AK262" s="236"/>
      <c r="AL262" s="237"/>
      <c r="AM262" s="238"/>
      <c r="AN262" s="238"/>
      <c r="AO262" s="238"/>
      <c r="AP262" s="238"/>
      <c r="AQ262" s="238"/>
      <c r="AR262" s="238"/>
      <c r="AS262" s="238"/>
      <c r="AT262" s="236"/>
      <c r="AU262" s="237"/>
      <c r="AV262" s="238"/>
      <c r="AW262" s="238"/>
      <c r="AX262" s="238"/>
      <c r="AY262" s="238"/>
      <c r="AZ262" s="238"/>
      <c r="BA262" s="238"/>
      <c r="BB262" s="238"/>
    </row>
    <row r="263" spans="1:54" ht="15.75" customHeight="1" x14ac:dyDescent="0.2">
      <c r="A263" s="1" t="str">
        <f t="shared" ref="A263:A264" si="4428">A262</f>
        <v>1. Niewypełnione</v>
      </c>
      <c r="B263" s="319"/>
      <c r="C263" s="322"/>
      <c r="D263" s="322"/>
      <c r="E263" s="322"/>
      <c r="F263" s="234"/>
      <c r="G263" s="234"/>
      <c r="H263" s="239"/>
      <c r="I263" s="219"/>
      <c r="J263" s="240"/>
      <c r="K263" s="237"/>
      <c r="L263" s="238"/>
      <c r="M263" s="238"/>
      <c r="N263" s="238"/>
      <c r="O263" s="238"/>
      <c r="P263" s="238"/>
      <c r="Q263" s="238"/>
      <c r="R263" s="238"/>
      <c r="S263" s="240"/>
      <c r="T263" s="237"/>
      <c r="U263" s="238"/>
      <c r="V263" s="238"/>
      <c r="W263" s="238"/>
      <c r="X263" s="238"/>
      <c r="Y263" s="238"/>
      <c r="Z263" s="238"/>
      <c r="AA263" s="238"/>
      <c r="AB263" s="240"/>
      <c r="AC263" s="237"/>
      <c r="AD263" s="238"/>
      <c r="AE263" s="238"/>
      <c r="AF263" s="238"/>
      <c r="AG263" s="238"/>
      <c r="AH263" s="238"/>
      <c r="AI263" s="238"/>
      <c r="AJ263" s="238"/>
      <c r="AK263" s="240"/>
      <c r="AL263" s="237"/>
      <c r="AM263" s="238"/>
      <c r="AN263" s="238"/>
      <c r="AO263" s="238"/>
      <c r="AP263" s="238"/>
      <c r="AQ263" s="238"/>
      <c r="AR263" s="238"/>
      <c r="AS263" s="238"/>
      <c r="AT263" s="240"/>
      <c r="AU263" s="237"/>
      <c r="AV263" s="238"/>
      <c r="AW263" s="238"/>
      <c r="AX263" s="238"/>
      <c r="AY263" s="238"/>
      <c r="AZ263" s="238"/>
      <c r="BA263" s="238"/>
      <c r="BB263" s="238"/>
    </row>
    <row r="264" spans="1:54" ht="18.75" customHeight="1" x14ac:dyDescent="0.2">
      <c r="A264" s="1" t="str">
        <f t="shared" si="4428"/>
        <v>1. Niewypełnione</v>
      </c>
      <c r="B264" s="315"/>
      <c r="C264" s="315"/>
      <c r="D264" s="315"/>
      <c r="E264" s="315"/>
      <c r="F264" s="241"/>
      <c r="G264" s="242"/>
      <c r="H264" s="225"/>
      <c r="I264" s="224"/>
      <c r="J264" s="243"/>
      <c r="K264" s="244"/>
      <c r="L264" s="219"/>
      <c r="M264" s="310"/>
      <c r="N264" s="310"/>
      <c r="O264" s="239"/>
      <c r="P264" s="219"/>
      <c r="Q264" s="219"/>
      <c r="R264" s="245"/>
      <c r="S264" s="243"/>
      <c r="T264" s="244"/>
      <c r="U264" s="219"/>
      <c r="V264" s="310"/>
      <c r="W264" s="310"/>
      <c r="X264" s="239"/>
      <c r="Y264" s="219"/>
      <c r="Z264" s="219"/>
      <c r="AA264" s="245"/>
      <c r="AB264" s="243"/>
      <c r="AC264" s="244"/>
      <c r="AD264" s="219"/>
      <c r="AE264" s="310"/>
      <c r="AF264" s="310"/>
      <c r="AG264" s="239"/>
      <c r="AH264" s="219"/>
      <c r="AI264" s="219"/>
      <c r="AJ264" s="245"/>
      <c r="AK264" s="243"/>
      <c r="AL264" s="244"/>
      <c r="AM264" s="219"/>
      <c r="AN264" s="310"/>
      <c r="AO264" s="310"/>
      <c r="AP264" s="239"/>
      <c r="AQ264" s="219"/>
      <c r="AR264" s="219"/>
      <c r="AS264" s="245"/>
      <c r="AT264" s="243"/>
      <c r="AU264" s="244"/>
      <c r="AV264" s="219"/>
      <c r="AW264" s="310"/>
      <c r="AX264" s="310"/>
      <c r="AY264" s="239"/>
      <c r="AZ264" s="219"/>
      <c r="BA264" s="219"/>
      <c r="BB264" s="245"/>
    </row>
  </sheetData>
  <sheetProtection password="B0EE" sheet="1" formatCells="0" autoFilter="0"/>
  <autoFilter ref="A12:BB264">
    <filterColumn colId="0" showButton="0">
      <customFilters>
        <customFilter operator="notEqual" val=" "/>
      </customFilters>
    </filterColumn>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autoFilter>
  <mergeCells count="439">
    <mergeCell ref="V258:W258"/>
    <mergeCell ref="AE258:AF258"/>
    <mergeCell ref="AN258:AO258"/>
    <mergeCell ref="AW258:AX258"/>
    <mergeCell ref="M264:N264"/>
    <mergeCell ref="V264:W264"/>
    <mergeCell ref="AE264:AF264"/>
    <mergeCell ref="AN264:AO264"/>
    <mergeCell ref="AW264:AX264"/>
    <mergeCell ref="B259:E259"/>
    <mergeCell ref="B262:B263"/>
    <mergeCell ref="B264:E264"/>
    <mergeCell ref="C262:E263"/>
    <mergeCell ref="B253:E253"/>
    <mergeCell ref="B256:B257"/>
    <mergeCell ref="B258:E258"/>
    <mergeCell ref="C256:E257"/>
    <mergeCell ref="M258:N258"/>
    <mergeCell ref="B247:E247"/>
    <mergeCell ref="B250:B251"/>
    <mergeCell ref="B252:E252"/>
    <mergeCell ref="C250:E251"/>
    <mergeCell ref="M252:N252"/>
    <mergeCell ref="V252:W252"/>
    <mergeCell ref="AE252:AF252"/>
    <mergeCell ref="AN252:AO252"/>
    <mergeCell ref="AW252:AX252"/>
    <mergeCell ref="V240:W240"/>
    <mergeCell ref="AE240:AF240"/>
    <mergeCell ref="AN240:AO240"/>
    <mergeCell ref="AW240:AX240"/>
    <mergeCell ref="M246:N246"/>
    <mergeCell ref="V246:W246"/>
    <mergeCell ref="AE246:AF246"/>
    <mergeCell ref="AN246:AO246"/>
    <mergeCell ref="AW246:AX246"/>
    <mergeCell ref="B241:E241"/>
    <mergeCell ref="B244:B245"/>
    <mergeCell ref="B246:E246"/>
    <mergeCell ref="C244:E245"/>
    <mergeCell ref="B235:E235"/>
    <mergeCell ref="B238:B239"/>
    <mergeCell ref="B240:E240"/>
    <mergeCell ref="C238:E239"/>
    <mergeCell ref="M240:N240"/>
    <mergeCell ref="B229:E229"/>
    <mergeCell ref="B232:B233"/>
    <mergeCell ref="B234:E234"/>
    <mergeCell ref="C232:E233"/>
    <mergeCell ref="M234:N234"/>
    <mergeCell ref="V234:W234"/>
    <mergeCell ref="AE234:AF234"/>
    <mergeCell ref="AN234:AO234"/>
    <mergeCell ref="AW234:AX234"/>
    <mergeCell ref="V222:W222"/>
    <mergeCell ref="AE222:AF222"/>
    <mergeCell ref="AN222:AO222"/>
    <mergeCell ref="AW222:AX222"/>
    <mergeCell ref="M228:N228"/>
    <mergeCell ref="V228:W228"/>
    <mergeCell ref="AE228:AF228"/>
    <mergeCell ref="AN228:AO228"/>
    <mergeCell ref="AW228:AX228"/>
    <mergeCell ref="B223:E223"/>
    <mergeCell ref="B226:B227"/>
    <mergeCell ref="B228:E228"/>
    <mergeCell ref="C226:E227"/>
    <mergeCell ref="B217:E217"/>
    <mergeCell ref="B220:B221"/>
    <mergeCell ref="B222:E222"/>
    <mergeCell ref="C220:E221"/>
    <mergeCell ref="M222:N222"/>
    <mergeCell ref="B211:E211"/>
    <mergeCell ref="B214:B215"/>
    <mergeCell ref="B216:E216"/>
    <mergeCell ref="C214:E215"/>
    <mergeCell ref="M216:N216"/>
    <mergeCell ref="V216:W216"/>
    <mergeCell ref="AE216:AF216"/>
    <mergeCell ref="AN216:AO216"/>
    <mergeCell ref="AW216:AX216"/>
    <mergeCell ref="V204:W204"/>
    <mergeCell ref="AE204:AF204"/>
    <mergeCell ref="AN204:AO204"/>
    <mergeCell ref="AW204:AX204"/>
    <mergeCell ref="M210:N210"/>
    <mergeCell ref="V210:W210"/>
    <mergeCell ref="AE210:AF210"/>
    <mergeCell ref="AN210:AO210"/>
    <mergeCell ref="AW210:AX210"/>
    <mergeCell ref="B205:E205"/>
    <mergeCell ref="B208:B209"/>
    <mergeCell ref="B210:E210"/>
    <mergeCell ref="C208:E209"/>
    <mergeCell ref="B199:E199"/>
    <mergeCell ref="B202:B203"/>
    <mergeCell ref="B204:E204"/>
    <mergeCell ref="C202:E203"/>
    <mergeCell ref="M204:N204"/>
    <mergeCell ref="B193:E193"/>
    <mergeCell ref="B196:B197"/>
    <mergeCell ref="B198:E198"/>
    <mergeCell ref="C196:E197"/>
    <mergeCell ref="M198:N198"/>
    <mergeCell ref="V198:W198"/>
    <mergeCell ref="AE198:AF198"/>
    <mergeCell ref="AN198:AO198"/>
    <mergeCell ref="AW198:AX198"/>
    <mergeCell ref="V186:W186"/>
    <mergeCell ref="AE186:AF186"/>
    <mergeCell ref="AN186:AO186"/>
    <mergeCell ref="AW186:AX186"/>
    <mergeCell ref="M192:N192"/>
    <mergeCell ref="V192:W192"/>
    <mergeCell ref="AE192:AF192"/>
    <mergeCell ref="AN192:AO192"/>
    <mergeCell ref="AW192:AX192"/>
    <mergeCell ref="B187:E187"/>
    <mergeCell ref="B190:B191"/>
    <mergeCell ref="B192:E192"/>
    <mergeCell ref="C190:E191"/>
    <mergeCell ref="B181:E181"/>
    <mergeCell ref="B184:B185"/>
    <mergeCell ref="B186:E186"/>
    <mergeCell ref="C184:E185"/>
    <mergeCell ref="M186:N186"/>
    <mergeCell ref="B175:E175"/>
    <mergeCell ref="B178:B179"/>
    <mergeCell ref="B180:E180"/>
    <mergeCell ref="C178:E179"/>
    <mergeCell ref="M180:N180"/>
    <mergeCell ref="V180:W180"/>
    <mergeCell ref="AE180:AF180"/>
    <mergeCell ref="AN180:AO180"/>
    <mergeCell ref="AW180:AX180"/>
    <mergeCell ref="V168:W168"/>
    <mergeCell ref="AE168:AF168"/>
    <mergeCell ref="AN168:AO168"/>
    <mergeCell ref="AW168:AX168"/>
    <mergeCell ref="M174:N174"/>
    <mergeCell ref="V174:W174"/>
    <mergeCell ref="AE174:AF174"/>
    <mergeCell ref="AN174:AO174"/>
    <mergeCell ref="AW174:AX174"/>
    <mergeCell ref="B169:E169"/>
    <mergeCell ref="B172:B173"/>
    <mergeCell ref="B174:E174"/>
    <mergeCell ref="C172:E173"/>
    <mergeCell ref="B163:E163"/>
    <mergeCell ref="B166:B167"/>
    <mergeCell ref="B168:E168"/>
    <mergeCell ref="C166:E167"/>
    <mergeCell ref="M168:N168"/>
    <mergeCell ref="B157:E157"/>
    <mergeCell ref="B160:B161"/>
    <mergeCell ref="B162:E162"/>
    <mergeCell ref="C160:E161"/>
    <mergeCell ref="M162:N162"/>
    <mergeCell ref="V162:W162"/>
    <mergeCell ref="AE162:AF162"/>
    <mergeCell ref="AN162:AO162"/>
    <mergeCell ref="AW162:AX162"/>
    <mergeCell ref="V150:W150"/>
    <mergeCell ref="AE150:AF150"/>
    <mergeCell ref="AN150:AO150"/>
    <mergeCell ref="AW150:AX150"/>
    <mergeCell ref="M156:N156"/>
    <mergeCell ref="V156:W156"/>
    <mergeCell ref="AE156:AF156"/>
    <mergeCell ref="AN156:AO156"/>
    <mergeCell ref="AW156:AX156"/>
    <mergeCell ref="B151:E151"/>
    <mergeCell ref="B154:B155"/>
    <mergeCell ref="B156:E156"/>
    <mergeCell ref="C154:E155"/>
    <mergeCell ref="B145:E145"/>
    <mergeCell ref="B148:B149"/>
    <mergeCell ref="B150:E150"/>
    <mergeCell ref="C148:E149"/>
    <mergeCell ref="M150:N150"/>
    <mergeCell ref="B139:E139"/>
    <mergeCell ref="B142:B143"/>
    <mergeCell ref="B144:E144"/>
    <mergeCell ref="C142:E143"/>
    <mergeCell ref="M144:N144"/>
    <mergeCell ref="V144:W144"/>
    <mergeCell ref="AE144:AF144"/>
    <mergeCell ref="AN144:AO144"/>
    <mergeCell ref="AW144:AX144"/>
    <mergeCell ref="V132:W132"/>
    <mergeCell ref="AE132:AF132"/>
    <mergeCell ref="AN132:AO132"/>
    <mergeCell ref="AW132:AX132"/>
    <mergeCell ref="M138:N138"/>
    <mergeCell ref="V138:W138"/>
    <mergeCell ref="AE138:AF138"/>
    <mergeCell ref="AN138:AO138"/>
    <mergeCell ref="AW138:AX138"/>
    <mergeCell ref="B133:E133"/>
    <mergeCell ref="B136:B137"/>
    <mergeCell ref="B138:E138"/>
    <mergeCell ref="C136:E137"/>
    <mergeCell ref="B127:E127"/>
    <mergeCell ref="B130:B131"/>
    <mergeCell ref="B132:E132"/>
    <mergeCell ref="C130:E131"/>
    <mergeCell ref="M132:N132"/>
    <mergeCell ref="B121:E121"/>
    <mergeCell ref="B124:B125"/>
    <mergeCell ref="B126:E126"/>
    <mergeCell ref="C124:E125"/>
    <mergeCell ref="M126:N126"/>
    <mergeCell ref="V126:W126"/>
    <mergeCell ref="AE126:AF126"/>
    <mergeCell ref="AN126:AO126"/>
    <mergeCell ref="AW126:AX126"/>
    <mergeCell ref="V114:W114"/>
    <mergeCell ref="AE114:AF114"/>
    <mergeCell ref="AN114:AO114"/>
    <mergeCell ref="AW114:AX114"/>
    <mergeCell ref="M120:N120"/>
    <mergeCell ref="V120:W120"/>
    <mergeCell ref="AE120:AF120"/>
    <mergeCell ref="AN120:AO120"/>
    <mergeCell ref="AW120:AX120"/>
    <mergeCell ref="B115:E115"/>
    <mergeCell ref="B118:B119"/>
    <mergeCell ref="B120:E120"/>
    <mergeCell ref="C118:E119"/>
    <mergeCell ref="B109:E109"/>
    <mergeCell ref="B112:B113"/>
    <mergeCell ref="B114:E114"/>
    <mergeCell ref="C112:E113"/>
    <mergeCell ref="M114:N114"/>
    <mergeCell ref="B103:E103"/>
    <mergeCell ref="B106:B107"/>
    <mergeCell ref="B108:E108"/>
    <mergeCell ref="C106:E107"/>
    <mergeCell ref="M108:N108"/>
    <mergeCell ref="V108:W108"/>
    <mergeCell ref="AE108:AF108"/>
    <mergeCell ref="AN108:AO108"/>
    <mergeCell ref="AW108:AX108"/>
    <mergeCell ref="V96:W96"/>
    <mergeCell ref="AE96:AF96"/>
    <mergeCell ref="AN96:AO96"/>
    <mergeCell ref="AW96:AX96"/>
    <mergeCell ref="M102:N102"/>
    <mergeCell ref="V102:W102"/>
    <mergeCell ref="AE102:AF102"/>
    <mergeCell ref="AN102:AO102"/>
    <mergeCell ref="AW102:AX102"/>
    <mergeCell ref="B97:E97"/>
    <mergeCell ref="B100:B101"/>
    <mergeCell ref="B102:E102"/>
    <mergeCell ref="C100:E101"/>
    <mergeCell ref="B91:E91"/>
    <mergeCell ref="B94:B95"/>
    <mergeCell ref="B96:E96"/>
    <mergeCell ref="C94:E95"/>
    <mergeCell ref="M96:N96"/>
    <mergeCell ref="B85:E85"/>
    <mergeCell ref="B88:B89"/>
    <mergeCell ref="B90:E90"/>
    <mergeCell ref="C88:E89"/>
    <mergeCell ref="M90:N90"/>
    <mergeCell ref="V90:W90"/>
    <mergeCell ref="AE90:AF90"/>
    <mergeCell ref="AN90:AO90"/>
    <mergeCell ref="AW90:AX90"/>
    <mergeCell ref="V78:W78"/>
    <mergeCell ref="AE78:AF78"/>
    <mergeCell ref="AN78:AO78"/>
    <mergeCell ref="AW78:AX78"/>
    <mergeCell ref="M84:N84"/>
    <mergeCell ref="V84:W84"/>
    <mergeCell ref="AE84:AF84"/>
    <mergeCell ref="AN84:AO84"/>
    <mergeCell ref="AW84:AX84"/>
    <mergeCell ref="B79:E79"/>
    <mergeCell ref="B82:B83"/>
    <mergeCell ref="B84:E84"/>
    <mergeCell ref="C82:E83"/>
    <mergeCell ref="B73:E73"/>
    <mergeCell ref="B76:B77"/>
    <mergeCell ref="B78:E78"/>
    <mergeCell ref="C76:E77"/>
    <mergeCell ref="M78:N78"/>
    <mergeCell ref="B67:E67"/>
    <mergeCell ref="B70:B71"/>
    <mergeCell ref="B72:E72"/>
    <mergeCell ref="C70:E71"/>
    <mergeCell ref="M72:N72"/>
    <mergeCell ref="V72:W72"/>
    <mergeCell ref="AE72:AF72"/>
    <mergeCell ref="AN72:AO72"/>
    <mergeCell ref="AW72:AX72"/>
    <mergeCell ref="V60:W60"/>
    <mergeCell ref="AE60:AF60"/>
    <mergeCell ref="AN60:AO60"/>
    <mergeCell ref="AW60:AX60"/>
    <mergeCell ref="M66:N66"/>
    <mergeCell ref="V66:W66"/>
    <mergeCell ref="AE66:AF66"/>
    <mergeCell ref="AN66:AO66"/>
    <mergeCell ref="AW66:AX66"/>
    <mergeCell ref="B61:E61"/>
    <mergeCell ref="B64:B65"/>
    <mergeCell ref="B66:E66"/>
    <mergeCell ref="C64:E65"/>
    <mergeCell ref="B55:E55"/>
    <mergeCell ref="B58:B59"/>
    <mergeCell ref="B60:E60"/>
    <mergeCell ref="C58:E59"/>
    <mergeCell ref="M60:N60"/>
    <mergeCell ref="AN48:AO48"/>
    <mergeCell ref="AW48:AX48"/>
    <mergeCell ref="B49:E49"/>
    <mergeCell ref="B52:B53"/>
    <mergeCell ref="B54:E54"/>
    <mergeCell ref="C52:E53"/>
    <mergeCell ref="M54:N54"/>
    <mergeCell ref="V54:W54"/>
    <mergeCell ref="AE54:AF54"/>
    <mergeCell ref="AN54:AO54"/>
    <mergeCell ref="AW54:AX54"/>
    <mergeCell ref="B48:E48"/>
    <mergeCell ref="C46:E47"/>
    <mergeCell ref="B37:E37"/>
    <mergeCell ref="B40:B41"/>
    <mergeCell ref="B42:E42"/>
    <mergeCell ref="C40:E41"/>
    <mergeCell ref="M42:N42"/>
    <mergeCell ref="V42:W42"/>
    <mergeCell ref="AE42:AF42"/>
    <mergeCell ref="M48:N48"/>
    <mergeCell ref="V48:W48"/>
    <mergeCell ref="AE48:AF48"/>
    <mergeCell ref="AW36:AX36"/>
    <mergeCell ref="B43:E43"/>
    <mergeCell ref="B46:B47"/>
    <mergeCell ref="B25:E25"/>
    <mergeCell ref="B28:B29"/>
    <mergeCell ref="B30:E30"/>
    <mergeCell ref="C28:E29"/>
    <mergeCell ref="B19:E19"/>
    <mergeCell ref="B22:B23"/>
    <mergeCell ref="B24:E24"/>
    <mergeCell ref="C22:E23"/>
    <mergeCell ref="M24:N24"/>
    <mergeCell ref="V24:W24"/>
    <mergeCell ref="AE24:AF24"/>
    <mergeCell ref="AN24:AO24"/>
    <mergeCell ref="AW24:AX24"/>
    <mergeCell ref="M30:N30"/>
    <mergeCell ref="V30:W30"/>
    <mergeCell ref="AW30:AX30"/>
    <mergeCell ref="AN42:AO42"/>
    <mergeCell ref="AW42:AX42"/>
    <mergeCell ref="AN36:AO36"/>
    <mergeCell ref="AK1:AK8"/>
    <mergeCell ref="AL1:AS1"/>
    <mergeCell ref="AQ2:AQ7"/>
    <mergeCell ref="AE30:AF30"/>
    <mergeCell ref="AN30:AO30"/>
    <mergeCell ref="AN18:AO18"/>
    <mergeCell ref="K1:R1"/>
    <mergeCell ref="R2:R7"/>
    <mergeCell ref="C1:E2"/>
    <mergeCell ref="C3:D3"/>
    <mergeCell ref="C7:E8"/>
    <mergeCell ref="M18:N18"/>
    <mergeCell ref="V18:W18"/>
    <mergeCell ref="AE18:AF18"/>
    <mergeCell ref="B31:E31"/>
    <mergeCell ref="B34:B35"/>
    <mergeCell ref="B36:E36"/>
    <mergeCell ref="C34:E35"/>
    <mergeCell ref="M36:N36"/>
    <mergeCell ref="V36:W36"/>
    <mergeCell ref="AE36:AF36"/>
    <mergeCell ref="F1:G1"/>
    <mergeCell ref="V2:V7"/>
    <mergeCell ref="P2:P7"/>
    <mergeCell ref="Q2:Q7"/>
    <mergeCell ref="AY2:AY7"/>
    <mergeCell ref="AZ2:AZ7"/>
    <mergeCell ref="BA2:BA7"/>
    <mergeCell ref="L2:L7"/>
    <mergeCell ref="I1:I8"/>
    <mergeCell ref="J1:J8"/>
    <mergeCell ref="K2:K8"/>
    <mergeCell ref="AW18:AX18"/>
    <mergeCell ref="B13:E13"/>
    <mergeCell ref="B16:B17"/>
    <mergeCell ref="B18:E18"/>
    <mergeCell ref="C16:E17"/>
    <mergeCell ref="A12:BB12"/>
    <mergeCell ref="C4:D4"/>
    <mergeCell ref="C5:D5"/>
    <mergeCell ref="C6:D6"/>
    <mergeCell ref="AC2:AC8"/>
    <mergeCell ref="AD2:AD7"/>
    <mergeCell ref="AE2:AE7"/>
    <mergeCell ref="AF2:AF7"/>
    <mergeCell ref="AG2:AG7"/>
    <mergeCell ref="AH2:AH7"/>
    <mergeCell ref="AB1:AB8"/>
    <mergeCell ref="AC1:AJ1"/>
    <mergeCell ref="F2:G8"/>
    <mergeCell ref="AP2:AP7"/>
    <mergeCell ref="S1:S8"/>
    <mergeCell ref="T1:AA1"/>
    <mergeCell ref="T2:T8"/>
    <mergeCell ref="U2:U7"/>
    <mergeCell ref="B1:B8"/>
    <mergeCell ref="M2:M7"/>
    <mergeCell ref="N2:N7"/>
    <mergeCell ref="O2:O7"/>
    <mergeCell ref="AR2:AR7"/>
    <mergeCell ref="AS2:AS7"/>
    <mergeCell ref="AU2:AU8"/>
    <mergeCell ref="AV2:AV7"/>
    <mergeCell ref="W2:W7"/>
    <mergeCell ref="X2:X7"/>
    <mergeCell ref="Y2:Y7"/>
    <mergeCell ref="Z2:Z7"/>
    <mergeCell ref="AA2:AA7"/>
    <mergeCell ref="AT1:AT8"/>
    <mergeCell ref="AU1:BB1"/>
    <mergeCell ref="BB2:BB7"/>
    <mergeCell ref="AI2:AI7"/>
    <mergeCell ref="AJ2:AJ7"/>
    <mergeCell ref="AW2:AW7"/>
    <mergeCell ref="AX2:AX7"/>
    <mergeCell ref="AL2:AL8"/>
    <mergeCell ref="AM2:AM7"/>
    <mergeCell ref="AN2:AN7"/>
    <mergeCell ref="AO2:AO7"/>
  </mergeCells>
  <conditionalFormatting sqref="B24:E24">
    <cfRule type="notContainsBlanks" dxfId="89" priority="25">
      <formula>LEN(TRIM(B24))&gt;0</formula>
    </cfRule>
  </conditionalFormatting>
  <conditionalFormatting sqref="B30:E30 B36:E36 B42:E42 B48:E48 B54:E54 B60:E60 B66:E66 B72:E72 B78:E78 B84:E84 B90:E90 B96:E96 B102:E102 B108:E108 B114:E114 B120:E120 B126:E126 B132:E132 B138:E138 B144:E144 B150:E150 B156:E156 B162:E162 B168:E168 B174:E174 B180:E180 B186:E186 B192:E192 B198:E198 B204:E204 B210:E210 B216:E216 B222:E222 B228:E228 B234:E234 B240:E240 B246:E246 B252:E252 B258:E258 B264:E264">
    <cfRule type="notContainsBlanks" dxfId="88" priority="5">
      <formula>LEN(TRIM(B30))&gt;0</formula>
    </cfRule>
  </conditionalFormatting>
  <dataValidations xWindow="170" yWindow="302" count="34">
    <dataValidation allowBlank="1" showErrorMessage="1" promptTitle="KOREKTA GODZIN NOCNYCH" prompt="Wypełniać, jeśli wystapiła róznica między licbą godzin podaną w poprzednim miesięcznym wykazie a faktycną ich realizacją_x000a_- wpisać liczbę godzin korygujacych np. -3 " sqref="G16"/>
    <dataValidation allowBlank="1" showErrorMessage="1" promptTitle="KOREKTA GODZIN ZASTĘPSTW" prompt="Wypełniać, jeśli wystapiła róznica między licbą godzin podaną w poprzednim miesięcznym wykazie a faktycną ich realizacją_x000a_- wpisać liczbę godzin korygujacych np. -3 " sqref="G17"/>
    <dataValidation allowBlank="1" promptTitle="GODZINY NOCNE" prompt="Wpisać liczbę godzin nocnych przepracowanych w okresie rozliczeniowym art. 42b KN_x000a_" sqref="F16"/>
    <dataValidation allowBlank="1" promptTitle="KOREKTA GODZIN PLANOWANYCH" prompt="Wypełniać, jeśli wystapiła róznica między licbą godzin podaną w poprzednim miesięcznym wykazie a faktycną ich realizacją_x000a_- wpisać liczbę godzin korygujacych np. -3 _x000a_" sqref="F17"/>
    <dataValidation allowBlank="1" showInputMessage="1" promptTitle="GODZINY NOCNE" prompt="Wpisać liczbę godzin nocnych przepracowanych w okresie rozliczeniowym art. 42b KN_x000a_" sqref="F22 F28 F34 F40 F46 F52 F58 F64 F70 F76 F82 F88 F94 F100 F106 F112 F118 F124 F130 F136 F142 F148 F154 F160 F166 F172 F178 F184 F190 F196 F202 F208 F214 F220 F226 F232 F238 F244 F250 F256 F262"/>
    <dataValidation allowBlank="1" showInputMessage="1" showErrorMessage="1" promptTitle="KOREKTA GODZIN NOCNYCH" prompt="Wypełniać, jeśli wystapiła róznica między licbą godzin podaną w poprzednim miesięcznym wykazie a faktycną ich realizacją_x000a_- wpisać liczbę godzin korygujacych np. -3 " sqref="G22 G28 G34 G40 G46 G52 G58 G64 G70 G76 G82 G88 G94 G100 G106 G112 G118 G124 G130 G136 G142 G148 G154 G160 G166 G172 G178 G184 G190 G196 G202 G208 G214 G220 G226 G232 G238 G244 G250 G256 G262"/>
    <dataValidation allowBlank="1" showInputMessage="1" promptTitle="KOREKTA GODZIN PLANOWANYCH" prompt="Wypełniać, jeśli wystapiła róznica między licbą godzin podaną w poprzednim miesięcznym wykazie a faktycną ich realizacją_x000a_- wpisać liczbę godzin korygujacych np. -3 _x000a_" sqref="F23 F29 F35 F41 F47 F53 F59 F65 F71 F77 F83 F89 F95 F101 F107 F113 F119 F125 F131 F137 F143 F149 F155 F161 F167 F173 F179 F185 F191 F197 F203 F209 F215 F221 F227 F233 F239 F245 F251 F257 F263"/>
    <dataValidation allowBlank="1" showInputMessage="1" showErrorMessage="1" promptTitle="KOREKTA GODZIN ZASTĘPSTW" prompt="Wypełniać, jeśli wystapiła róznica między licbą godzin podaną w poprzednim miesięcznym wykazie a faktycną ich realizacją_x000a_- wpisać liczbę godzin korygujacych np. -3 " sqref="G23 G29 G35 G41 G47 G53 G59 G65 G71 G77 G83 G89 G95 G101 G107 G113 G119 G125 G131 G137 G143 G149 G155 G161 G167 G173 G179 G185 G191 G197 G203 G209 G215 G221 G227 G233 G239 G245 G251 G257 G263"/>
    <dataValidation type="decimal" allowBlank="1" showInputMessage="1" showErrorMessage="1" errorTitle="BŁĄD" error="Nieprawidłowa liczba godzin zastępstw na dany dzień" sqref="U17:AA17 L17:R17 AD17:AJ17 AM17:AS17 AV17:BB17 U23:AA23 L23:R23 AD23:AJ23 AM23:AS23 AV23:BB23 U29:AA29 U35:AA35 U41:AA41 U47:AA47 U53:AA53 U59:AA59 U65:AA65 U71:AA71 U77:AA77 U83:AA83 U89:AA89 U95:AA95 U101:AA101 U107:AA107 U113:AA113 U119:AA119 U125:AA125 U131:AA131 U137:AA137 U143:AA143 U149:AA149 U155:AA155 U161:AA161 U167:AA167 U173:AA173 U179:AA179 U185:AA185 U191:AA191 U197:AA197 U203:AA203 U209:AA209 U215:AA215 U221:AA221 U227:AA227 U233:AA233 U239:AA239 U245:AA245 U251:AA251 U257:AA257 U263:AA263 L29:R29 L35:R35 L41:R41 L47:R47 L53:R53 L59:R59 L65:R65 L71:R71 L77:R77 L83:R83 L89:R89 L95:R95 L101:R101 L107:R107 L113:R113 L119:R119 L125:R125 L131:R131 L137:R137 L143:R143 L149:R149 L155:R155 L161:R161 L167:R167 L173:R173 L179:R179 L185:R185 L191:R191 L197:R197 L203:R203 L209:R209 L215:R215 L221:R221 L227:R227 L233:R233 L239:R239 L245:R245 L251:R251 L257:R257 L263:R263 AD29:AJ29 AD35:AJ35 AD41:AJ41 AD47:AJ47 AD53:AJ53 AD59:AJ59 AD65:AJ65 AD71:AJ71 AD77:AJ77 AD83:AJ83 AD89:AJ89 AD95:AJ95 AD101:AJ101 AD107:AJ107 AD113:AJ113 AD119:AJ119 AD125:AJ125 AD131:AJ131 AD137:AJ137 AD143:AJ143 AD149:AJ149 AD155:AJ155 AD161:AJ161 AD167:AJ167 AD173:AJ173 AD179:AJ179 AD185:AJ185 AD191:AJ191 AD197:AJ197 AD203:AJ203 AD209:AJ209 AD215:AJ215 AD221:AJ221 AD227:AJ227 AD233:AJ233 AD239:AJ239 AD245:AJ245 AD251:AJ251 AD257:AJ257 AD263:AJ263 AM29:AS29 AM35:AS35 AM41:AS41 AM47:AS47 AM53:AS53 AM59:AS59 AM65:AS65 AM71:AS71 AM77:AS77 AM83:AS83 AM89:AS89 AM95:AS95 AM101:AS101 AM107:AS107 AM113:AS113 AM119:AS119 AM125:AS125 AM131:AS131 AM137:AS137 AM143:AS143 AM149:AS149 AM155:AS155 AM161:AS161 AM167:AS167 AM173:AS173 AM179:AS179 AM185:AS185 AM191:AS191 AM197:AS197 AM203:AS203 AM209:AS209 AM215:AS215 AM221:AS221 AM227:AS227 AM233:AS233 AM239:AS239 AM245:AS245 AM251:AS251 AM257:AS257 AM263:AS263 AV29:BB29 AV35:BB35 AV41:BB41 AV47:BB47 AV53:BB53 AV59:BB59 AV65:BB65 AV71:BB71 AV77:BB77 AV83:BB83 AV89:BB89 AV95:BB95 AV101:BB101 AV107:BB107 AV113:BB113 AV119:BB119 AV125:BB125 AV131:BB131 AV137:BB137 AV143:BB143 AV149:BB149 AV155:BB155 AV161:BB161 AV167:BB167 AV173:BB173 AV179:BB179 AV185:BB185 AV191:BB191 AV197:BB197 AV203:BB203 AV209:BB209 AV215:BB215 AV221:BB221 AV227:BB227 AV233:BB233 AV239:BB239 AV245:BB245 AV251:BB251 AV257:BB257 AV263:BB263">
      <formula1>0</formula1>
      <formula2>9</formula2>
    </dataValidation>
    <dataValidation type="decimal" showErrorMessage="1" errorTitle="BŁĄD" error="Liczba zrealizowanych godzin musi być w zakresie od 1 do wartości godzin zaplanowanych._x000a_W przypadku usprawiedliwionej nieobecności nauczyciela należy usunąć zawartość komórki przez użycie &quot;Delete&quot; lub wpisanie 0." sqref="U16:AA16 AV16:BB16 AD16:AJ16 AM16:AS16 L16:R16 U22:AA22 AV22:BB22 AD22:AJ22 AM22:AS22 L22:R22 U28:AA28 U34:AA34 U40:AA40 U46:AA46 U52:AA52 U58:AA58 U64:AA64 U70:AA70 U76:AA76 U82:AA82 U88:AA88 U94:AA94 U100:AA100 U106:AA106 U112:AA112 U118:AA118 U124:AA124 U130:AA130 U136:AA136 U142:AA142 U148:AA148 U154:AA154 U160:AA160 U166:AA166 U172:AA172 U178:AA178 U184:AA184 U190:AA190 U196:AA196 U202:AA202 U208:AA208 U214:AA214 U220:AA220 U226:AA226 U232:AA232 U238:AA238 U244:AA244 U250:AA250 U256:AA256 U262:AA262 AV28:BB28 AV34:BB34 AV40:BB40 AV46:BB46 AV52:BB52 AV58:BB58 AV64:BB64 AV70:BB70 AV76:BB76 AV82:BB82 AV88:BB88 AV94:BB94 AV100:BB100 AV106:BB106 AV112:BB112 AV118:BB118 AV124:BB124 AV130:BB130 AV136:BB136 AV142:BB142 AV148:BB148 AV154:BB154 AV160:BB160 AV166:BB166 AV172:BB172 AV178:BB178 AV184:BB184 AV190:BB190 AV196:BB196 AV202:BB202 AV208:BB208 AV214:BB214 AV220:BB220 AV226:BB226 AV232:BB232 AV238:BB238 AV244:BB244 AV250:BB250 AV256:BB256 AV262:BB262 AD28:AJ28 AD34:AJ34 AD40:AJ40 AD46:AJ46 AD52:AJ52 AD58:AJ58 AD64:AJ64 AD70:AJ70 AD76:AJ76 AD82:AJ82 AD88:AJ88 AD94:AJ94 AD100:AJ100 AD106:AJ106 AD112:AJ112 AD118:AJ118 AD124:AJ124 AD130:AJ130 AD136:AJ136 AD142:AJ142 AD148:AJ148 AD154:AJ154 AD160:AJ160 AD166:AJ166 AD172:AJ172 AD178:AJ178 AD184:AJ184 AD190:AJ190 AD196:AJ196 AD202:AJ202 AD208:AJ208 AD214:AJ214 AD220:AJ220 AD226:AJ226 AD232:AJ232 AD238:AJ238 AD244:AJ244 AD250:AJ250 AD256:AJ256 AD262:AJ262 AM28:AS28 AM34:AS34 AM40:AS40 AM46:AS46 AM52:AS52 AM58:AS58 AM64:AS64 AM70:AS70 AM76:AS76 AM82:AS82 AM88:AS88 AM94:AS94 AM100:AS100 AM106:AS106 AM112:AS112 AM118:AS118 AM124:AS124 AM130:AS130 AM136:AS136 AM142:AS142 AM148:AS148 AM154:AS154 AM160:AS160 AM166:AS166 AM172:AS172 AM178:AS178 AM184:AS184 AM190:AS190 AM196:AS196 AM202:AS202 AM208:AS208 AM214:AS214 AM220:AS220 AM226:AS226 AM232:AS232 AM238:AS238 AM244:AS244 AM250:AS250 AM256:AS256 AM262:AS262 L28:R28 L34:R34 L40:R40 L46:R46 L52:R52 L58:R58 L64:R64 L70:R70 L76:R76 L82:R82 L88:R88 L94:R94 L100:R100 L106:R106 L112:R112 L118:R118 L124:R124 L130:R130 L136:R136 L142:R142 L148:R148 L154:R154 L160:R160 L166:R166 L172:R172 L178:R178 L184:R184 L190:R190 L196:R196 L202:R202 L208:R208 L214:R214 L220:R220 L226:R226 L232:R232 L238:R238 L244:R244 L250:R250 L256:R256 L262:R262">
      <formula1>0</formula1>
      <formula2>L13</formula2>
    </dataValidation>
    <dataValidation type="decimal" allowBlank="1" showErrorMessage="1" errorTitle="Błąd" error="Nieprawidłowa liczba godzin planowanych na dany dzień" sqref="AM13:AS13 L13:R13 U13:AA13 AD13:AJ13 AV13:BB13 AM19:AS19 L19:R19 U19:AA19 AD19:AJ19 AV19:BB19 AM25:AS25 AM31:AS31 AM37:AS37 AM43:AS43 AM49:AS49 AM55:AS55 AM61:AS61 AM67:AS67 AM73:AS73 AM79:AS79 AM85:AS85 AM91:AS91 AM97:AS97 AM103:AS103 AM109:AS109 AM115:AS115 AM121:AS121 AM127:AS127 AM133:AS133 AM139:AS139 AM145:AS145 AM151:AS151 AM157:AS157 AM163:AS163 AM169:AS169 AM175:AS175 AM181:AS181 AM187:AS187 AM193:AS193 AM199:AS199 AM205:AS205 AM211:AS211 AM217:AS217 AM223:AS223 AM229:AS229 AM235:AS235 AM241:AS241 AM247:AS247 AM253:AS253 AM259:AS259 L25:R25 L31:R31 L37:R37 L43:R43 L49:R49 L55:R55 L61:R61 L67:R67 L73:R73 L79:R79 L85:R85 L91:R91 L97:R97 L103:R103 L109:R109 L115:R115 L121:R121 L127:R127 L133:R133 L139:R139 L145:R145 L151:R151 L157:R157 L163:R163 L169:R169 L175:R175 L181:R181 L187:R187 L193:R193 L199:R199 L205:R205 L211:R211 L217:R217 L223:R223 L229:R229 L235:R235 L241:R241 L247:R247 L253:R253 L259:R259 U25:AA25 U31:AA31 U37:AA37 U43:AA43 U49:AA49 U55:AA55 U61:AA61 U67:AA67 U73:AA73 U79:AA79 U85:AA85 U91:AA91 U97:AA97 U103:AA103 U109:AA109 U115:AA115 U121:AA121 U127:AA127 U133:AA133 U139:AA139 U145:AA145 U151:AA151 U157:AA157 U163:AA163 U169:AA169 U175:AA175 U181:AA181 U187:AA187 U193:AA193 U199:AA199 U205:AA205 U211:AA211 U217:AA217 U223:AA223 U229:AA229 U235:AA235 U241:AA241 U247:AA247 U253:AA253 U259:AA259 AD25:AJ25 AD31:AJ31 AD37:AJ37 AD43:AJ43 AD49:AJ49 AD55:AJ55 AD61:AJ61 AD67:AJ67 AD73:AJ73 AD79:AJ79 AD85:AJ85 AD91:AJ91 AD97:AJ97 AD103:AJ103 AD109:AJ109 AD115:AJ115 AD121:AJ121 AD127:AJ127 AD133:AJ133 AD139:AJ139 AD145:AJ145 AD151:AJ151 AD157:AJ157 AD163:AJ163 AD169:AJ169 AD175:AJ175 AD181:AJ181 AD187:AJ187 AD193:AJ193 AD199:AJ199 AD205:AJ205 AD211:AJ211 AD217:AJ217 AD223:AJ223 AD229:AJ229 AD235:AJ235 AD241:AJ241 AD247:AJ247 AD253:AJ253 AD259:AJ259 AV25:BB25 AV31:BB31 AV37:BB37 AV43:BB43 AV49:BB49 AV55:BB55 AV61:BB61 AV67:BB67 AV73:BB73 AV79:BB79 AV85:BB85 AV91:BB91 AV97:BB97 AV103:BB103 AV109:BB109 AV115:BB115 AV121:BB121 AV127:BB127 AV133:BB133 AV139:BB139 AV145:BB145 AV151:BB151 AV157:BB157 AV163:BB163 AV169:BB169 AV175:BB175 AV181:BB181 AV187:BB187 AV193:BB193 AV199:BB199 AV205:BB205 AV211:BB211 AV217:BB217 AV223:BB223 AV229:BB229 AV235:BB235 AV241:BB241 AV247:BB247 AV253:BB253 AV259:BB259">
      <formula1>0</formula1>
      <formula2>15</formula2>
    </dataValidation>
    <dataValidation allowBlank="1" showInputMessage="1" showErrorMessage="1" promptTitle="Tygodniowa liczba godzin planu" prompt="Wymiar zatrudnienia nauczyciela._x000a__x000a_Dla nauczycieli podlegajacych &quot;uśrednieniu&quot; - art. 42 ust.5b KN - Średni wymiar zatrudnienia." sqref="Q24 AI24 Q18 Z18 Z24 BA24 AR24 AR18 BA18 AI18 Q30 Q36 Q42 Q48 Q54 Q60 Q66 Q72 Q78 Q84 Q90 Q96 Q102 Q108 Q114 Q120 Q126 Q132 Q138 Q144 Q150 Q156 Q162 Q168 Q174 Q180 Q186 Q192 Q198 Q204 Q210 Q216 Q222 Q228 Q234 Q240 Q246 Q252 Q258 Q264 AI30 AI36 AI42 AI48 AI54 AI60 AI66 AI72 AI78 AI84 AI90 AI96 AI102 AI108 AI114 AI120 AI126 AI132 AI138 AI144 AI150 AI156 AI162 AI168 AI174 AI180 AI186 AI192 AI198 AI204 AI210 AI216 AI222 AI228 AI234 AI240 AI246 AI252 AI258 AI264 Z30 Z36 Z42 Z48 Z54 Z60 Z66 Z72 Z78 Z84 Z90 Z96 Z102 Z108 Z114 Z120 Z126 Z132 Z138 Z144 Z150 Z156 Z162 Z168 Z174 Z180 Z186 Z192 Z198 Z204 Z210 Z216 Z222 Z228 Z234 Z240 Z246 Z252 Z258 Z264 BA30 BA36 BA42 BA48 BA54 BA60 BA66 BA72 BA78 BA84 BA90 BA96 BA102 BA108 BA114 BA120 BA126 BA132 BA138 BA144 BA150 BA156 BA162 BA168 BA174 BA180 BA186 BA192 BA198 BA204 BA210 BA216 BA222 BA228 BA234 BA240 BA246 BA252 BA258 BA264 AR30 AR36 AR42 AR48 AR54 AR60 AR66 AR72 AR78 AR84 AR90 AR96 AR102 AR108 AR114 AR120 AR126 AR132 AR138 AR144 AR150 AR156 AR162 AR168 AR174 AR180 AR186 AR192 AR198 AR204 AR210 AR216 AR222 AR228 AR234 AR240 AR246 AR252 AR258 AR264"/>
    <dataValidation allowBlank="1" showInputMessage="1" showErrorMessage="1" promptTitle="Wybór placówki" prompt="Nazwę placówki należy wybrać z rozwijalnej listy w arkuszu &quot;Wydruk&quot;" sqref="F2:G8"/>
    <dataValidation errorStyle="warning" allowBlank="1" showInputMessage="1" showErrorMessage="1" errorTitle="UPEWNIJ SIĘ" error="Liczba tygodni w roku szkolnym lub w okresie zatrudnienia_x000a__x000a_Dla placówek feryjnych - 38_x000a_Dla placówek nieferyjnych - 45_x000a_Nauczyciel zatrudniony na czas określony (niepełny rok szkolny) - podać liczbę tygodni pracy" promptTitle="Roczna liczba tygodni  " prompt="Należy wypełnić wyłącznie dla nauczyciela podlegajacego &quot;uśrednieniu&quot; art. 42 ust.5b KN - liczba tygodni z arkusz organizacyjnego - dla placówek feryjnych i nieferyjnych_x000a__x000a_Wartość ta jest niezbędna, tylko gdy wypełniamy pole obok &quot;Roczna liczba godzin&quot;" sqref="F24 F30 F36 F42 F48 F54 F60 F66 F72 F78 F84 F90 F96 F102 F108 F114 F120 F126 F132 F138 F144 F150 F156 F162 F168 F174 F180 F186 F192 F198 F204 F210 F216 F222 F228 F234 F240 F246 F252 F258 F264"/>
    <dataValidation allowBlank="1" showInputMessage="1" showErrorMessage="1" promptTitle="Dzienna liczba godzin" prompt="Dzienna obowiązkowa liczba godzin nauczyciela w danym tygodniu_x000a__x000a_" sqref="K18 K24 T18 AU18 AC18 AU24 T24 AC24 AL24 AL18 K30 K36 K42 K48 K54 K60 K66 K72 K78 K84 K90 K96 K102 K108 K114 K120 K126 K132 K138 K144 K150 K156 K162 K168 K174 K180 K186 K192 K198 K204 K210 K216 K222 K228 K234 K240 K246 K252 K258 K264 AU30 AU36 AU42 AU48 AU54 AU60 AU66 AU72 AU78 AU84 AU90 AU96 AU102 AU108 AU114 AU120 AU126 AU132 AU138 AU144 AU150 AU156 AU162 AU168 AU174 AU180 AU186 AU192 AU198 AU204 AU210 AU216 AU222 AU228 AU234 AU240 AU246 AU252 AU258 AU264 T30 T36 T42 T48 T54 T60 T66 T72 T78 T84 T90 T96 T102 T108 T114 T120 T126 T132 T138 T144 T150 T156 T162 T168 T174 T180 T186 T192 T198 T204 T210 T216 T222 T228 T234 T240 T246 T252 T258 T264 AC30 AC36 AC42 AC48 AC54 AC60 AC66 AC72 AC78 AC84 AC90 AC96 AC102 AC108 AC114 AC120 AC126 AC132 AC138 AC144 AC150 AC156 AC162 AC168 AC174 AC180 AC186 AC192 AC198 AC204 AC210 AC216 AC222 AC228 AC234 AC240 AC246 AC252 AC258 AC264 AL30 AL36 AL42 AL48 AL54 AL60 AL66 AL72 AL78 AL84 AL90 AL96 AL102 AL108 AL114 AL120 AL126 AL132 AL138 AL144 AL150 AL156 AL162 AL168 AL174 AL180 AL186 AL192 AL198 AL204 AL210 AL216 AL222 AL228 AL234 AL240 AL246 AL252 AL258 AL264"/>
    <dataValidation allowBlank="1" showInputMessage="1" showErrorMessage="1" promptTitle="Pensum" prompt="lub w przypadku kilku uśrednione pensum." sqref="X18 AY18 AG24 O18 AG18 O24 AY24 X24 AP24 AP18 AG30 AG36 AG42 AG48 AG54 AG60 AG66 AG72 AG78 AG84 AG90 AG96 AG102 AG108 AG114 AG120 AG126 AG132 AG138 AG144 AG150 AG156 AG162 AG168 AG174 AG180 AG186 AG192 AG198 AG204 AG210 AG216 AG222 AG228 AG234 AG240 AG246 AG252 AG258 AG264 O30 O36 O42 O48 O54 O60 O66 O72 O78 O84 O90 O96 O102 O108 O114 O120 O126 O132 O138 O144 O150 O156 O162 O168 O174 O180 O186 O192 O198 O204 O210 O216 O222 O228 O234 O240 O246 O252 O258 O264 AY30 AY36 AY42 AY48 AY54 AY60 AY66 AY72 AY78 AY84 AY90 AY96 AY102 AY108 AY114 AY120 AY126 AY132 AY138 AY144 AY150 AY156 AY162 AY168 AY174 AY180 AY186 AY192 AY198 AY204 AY210 AY216 AY222 AY228 AY234 AY240 AY246 AY252 AY258 AY264 X30 X36 X42 X48 X54 X60 X66 X72 X78 X84 X90 X96 X102 X108 X114 X120 X126 X132 X138 X144 X150 X156 X162 X168 X174 X180 X186 X192 X198 X204 X210 X216 X222 X228 X234 X240 X246 X252 X258 X264 AP30 AP36 AP42 AP48 AP54 AP60 AP66 AP72 AP78 AP84 AP90 AP96 AP102 AP108 AP114 AP120 AP126 AP132 AP138 AP144 AP150 AP156 AP162 AP168 AP174 AP180 AP186 AP192 AP198 AP204 AP210 AP216 AP222 AP228 AP234 AP240 AP246 AP252 AP258 AP264"/>
    <dataValidation allowBlank="1" showInputMessage="1" promptTitle="Godziny ponadwymiarowe" prompt="Tygodniowa liczba godzin ponadwymiarowych" sqref="AN18 AW24 AN24 V18 M18 AE24 AW18 M24 V24 AE18 AW30 AW36 AW42 AW48 AW54 AW60 AW66 AW72 AW78 AW84 AW90 AW96 AW102 AW108 AW114 AW120 AW126 AW132 AW138 AW144 AW150 AW156 AW162 AW168 AW174 AW180 AW186 AW192 AW198 AW204 AW210 AW216 AW222 AW228 AW234 AW240 AW246 AW252 AW258 AW264 AN30 AN36 AN42 AN48 AN54 AN60 AN66 AN72 AN78 AN84 AN90 AN96 AN102 AN108 AN114 AN120 AN126 AN132 AN138 AN144 AN150 AN156 AN162 AN168 AN174 AN180 AN186 AN192 AN198 AN204 AN210 AN216 AN222 AN228 AN234 AN240 AN246 AN252 AN258 AN264 AE30 AE36 AE42 AE48 AE54 AE60 AE66 AE72 AE78 AE84 AE90 AE96 AE102 AE108 AE114 AE120 AE126 AE132 AE138 AE144 AE150 AE156 AE162 AE168 AE174 AE180 AE186 AE192 AE198 AE204 AE210 AE216 AE222 AE228 AE234 AE240 AE246 AE252 AE258 AE264 M30 M36 M42 M48 M54 M60 M66 M72 M78 M84 M90 M96 M102 M108 M114 M120 M126 M132 M138 M144 M150 M156 M162 M168 M174 M180 M186 M192 M198 M204 M210 M216 M222 M228 M234 M240 M246 M252 M258 M264 V30 V36 V42 V48 V54 V60 V66 V72 V78 V84 V90 V96 V102 V108 V114 V120 V126 V132 V138 V144 V150 V156 V162 V168 V174 V180 V186 V192 V198 V204 V210 V216 V222 V228 V234 V240 V246 V252 V258 V264"/>
    <dataValidation allowBlank="1" showInputMessage="1" promptTitle="Tygodniowa liczba godzin" prompt="zrealizowanych przez nauczyciela." sqref="AA18 BB18 AJ24 R18 AJ18 R24 AA24 BB24 AS24 AS18 AJ30 AJ36 AJ42 AJ48 AJ54 AJ60 AJ66 AJ72 AJ78 AJ84 AJ90 AJ96 AJ102 AJ108 AJ114 AJ120 AJ126 AJ132 AJ138 AJ144 AJ150 AJ156 AJ162 AJ168 AJ174 AJ180 AJ186 AJ192 AJ198 AJ204 AJ210 AJ216 AJ222 AJ228 AJ234 AJ240 AJ246 AJ252 AJ258 AJ264 R30 R36 R42 R48 R54 R60 R66 R72 R78 R84 R90 R96 R102 R108 R114 R120 R126 R132 R138 R144 R150 R156 R162 R168 R174 R180 R186 R192 R198 R204 R210 R216 R222 R228 R234 R240 R246 R252 R258 R264 AA30 AA36 AA42 AA48 AA54 AA60 AA66 AA72 AA78 AA84 AA90 AA96 AA102 AA108 AA114 AA120 AA126 AA132 AA138 AA144 AA150 AA156 AA162 AA168 AA174 AA180 AA186 AA192 AA198 AA204 AA210 AA216 AA222 AA228 AA234 AA240 AA246 AA252 AA258 AA264 BB30 BB36 BB42 BB48 BB54 BB60 BB66 BB72 BB78 BB84 BB90 BB96 BB102 BB108 BB114 BB120 BB126 BB132 BB138 BB144 BB150 BB156 BB162 BB168 BB174 BB180 BB186 BB192 BB198 BB204 BB210 BB216 BB222 BB228 BB234 BB240 BB246 BB252 BB258 BB264 AS30 AS36 AS42 AS48 AS54 AS60 AS66 AS72 AS78 AS84 AS90 AS96 AS102 AS108 AS114 AS120 AS126 AS132 AS138 AS144 AS150 AS156 AS162 AS168 AS174 AS180 AS186 AS192 AS198 AS204 AS210 AS216 AS222 AS228 AS234 AS240 AS246 AS252 AS258 AS264"/>
    <dataValidation allowBlank="1" showInputMessage="1" showErrorMessage="1" promptTitle="Uśrednione pensum" prompt=" lub dane pensum" sqref="AB19 AK13 AT19 J19 S19 AK19 AT13 J13 S13 AB13 AB25 AB31 AB37 AB43 AB49 AB55 AB61 AB67 AB73 AB79 AB85 AB91 AB97 AB103 AB109 AB115 AB121 AB127 AB133 AB139 AB145 AB151 AB157 AB163 AB169 AB175 AB181 AB187 AB193 AB199 AB205 AB211 AB217 AB223 AB229 AB235 AB241 AB247 AB253 AB259 AT25 AT31 AT37 AT43 AT49 AT55 AT61 AT67 AT73 AT79 AT85 AT91 AT97 AT103 AT109 AT115 AT121 AT127 AT133 AT139 AT145 AT151 AT157 AT163 AT169 AT175 AT181 AT187 AT193 AT199 AT205 AT211 AT217 AT223 AT229 AT235 AT241 AT247 AT253 AT259 J25 J31 J37 J43 J49 J55 J61 J67 J73 J79 J85 J91 J97 J103 J109 J115 J121 J127 J133 J139 J145 J151 J157 J163 J169 J175 J181 J187 J193 J199 J205 J211 J217 J223 J229 J235 J241 J247 J253 J259 S25 S31 S37 S43 S49 S55 S61 S67 S73 S79 S85 S91 S97 S103 S109 S115 S121 S127 S133 S139 S145 S151 S157 S163 S169 S175 S181 S187 S193 S199 S205 S211 S217 S223 S229 S235 S241 S247 S253 S259 AK25 AK31 AK37 AK43 AK49 AK55 AK61 AK67 AK73 AK79 AK85 AK91 AK97 AK103 AK109 AK115 AK121 AK127 AK133 AK139 AK145 AK151 AK157 AK163 AK169 AK175 AK181 AK187 AK193 AK199 AK205 AK211 AK217 AK223 AK229 AK235 AK241 AK247 AK253 AK259"/>
    <dataValidation allowBlank="1" showInputMessage="1" showErrorMessage="1" promptTitle="Planowane dni pracy w tygodniu" prompt="dla wszystkich pensów lub dla danego pensum" sqref="J24 S24 AB18 AT24 AB24 AK24 AT18 S18 J18 AK18 J30 J36 J42 J48 J54 J60 J66 J72 J78 J84 J90 J96 J102 J108 J114 J120 J126 J132 J138 J144 J150 J156 J162 J168 J174 J180 J186 J192 J198 J204 J210 J216 J222 J228 J234 J240 J246 J252 J258 J264 S30 S36 S42 S48 S54 S60 S66 S72 S78 S84 S90 S96 S102 S108 S114 S120 S126 S132 S138 S144 S150 S156 S162 S168 S174 S180 S186 S192 S198 S204 S210 S216 S222 S228 S234 S240 S246 S252 S258 S264 AT30 AT36 AT42 AT48 AT54 AT60 AT66 AT72 AT78 AT84 AT90 AT96 AT102 AT108 AT114 AT120 AT126 AT132 AT138 AT144 AT150 AT156 AT162 AT168 AT174 AT180 AT186 AT192 AT198 AT204 AT210 AT216 AT222 AT228 AT234 AT240 AT246 AT252 AT258 AT264 AB30 AB36 AB42 AB48 AB54 AB60 AB66 AB72 AB78 AB84 AB90 AB96 AB102 AB108 AB114 AB120 AB126 AB132 AB138 AB144 AB150 AB156 AB162 AB168 AB174 AB180 AB186 AB192 AB198 AB204 AB210 AB216 AB222 AB228 AB234 AB240 AB246 AB252 AB258 AB264 AK30 AK36 AK42 AK48 AK54 AK60 AK66 AK72 AK78 AK84 AK90 AK96 AK102 AK108 AK114 AK120 AK126 AK132 AK138 AK144 AK150 AK156 AK162 AK168 AK174 AK180 AK186 AK192 AK198 AK204 AK210 AK216 AK222 AK228 AK234 AK240 AK246 AK252 AK258 AK264"/>
    <dataValidation allowBlank="1" showInputMessage="1" showErrorMessage="1" promptTitle="Mieszięczne godziny planu" prompt="lub średnia miesięczna liczba godz przy &quot;uśrednieniu&quot; art.42 ust. 5b KN  " sqref="J23 S17 AB23 AK17 AT23 S23 AK23 AT17 J17 AB17 J29 J35 J41 J47 J53 J59 J65 J71 J77 J83 J89 J95 J101 J107 J113 J119 J125 J131 J137 J143 J149 J155 J161 J167 J173 J179 J185 J191 J197 J203 J209 J215 J221 J227 J233 J239 J245 J251 J257 J263 AB29 AB35 AB41 AB47 AB53 AB59 AB65 AB71 AB77 AB83 AB89 AB95 AB101 AB107 AB113 AB119 AB125 AB131 AB137 AB143 AB149 AB155 AB161 AB167 AB173 AB179 AB185 AB191 AB197 AB203 AB209 AB215 AB221 AB227 AB233 AB239 AB245 AB251 AB257 AB263 AT29 AT35 AT41 AT47 AT53 AT59 AT65 AT71 AT77 AT83 AT89 AT95 AT101 AT107 AT113 AT119 AT125 AT131 AT137 AT143 AT149 AT155 AT161 AT167 AT173 AT179 AT185 AT191 AT197 AT203 AT209 AT215 AT221 AT227 AT233 AT239 AT245 AT251 AT257 AT263 S29 S35 S41 S47 S53 S59 S65 S71 S77 S83 S89 S95 S101 S107 S113 S119 S125 S131 S137 S143 S149 S155 S161 S167 S173 S179 S185 S191 S197 S203 S209 S215 S221 S227 S233 S239 S245 S251 S257 S263 AK29 AK35 AK41 AK47 AK53 AK59 AK65 AK71 AK77 AK83 AK89 AK95 AK101 AK107 AK113 AK119 AK125 AK131 AK137 AK143 AK149 AK155 AK161 AK167 AK173 AK179 AK185 AK191 AK197 AK203 AK209 AK215 AK221 AK227 AK233 AK239 AK245 AK251 AK257 AK263"/>
    <dataValidation allowBlank="1" showInputMessage="1" showErrorMessage="1" promptTitle="do wyliczenia uśredn pensum" prompt="godziny plany/pensum_x000a_dla danego pensum oraz suma ilorazów wszystkich pensów_x000a_" sqref="AB22 AK16 AT22 J22 S22 AK22 AT16 J16 S16 AB16 AB28 AB34 AB40 AB46 AB52 AB58 AB64 AB70 AB76 AB82 AB88 AB94 AB100 AB106 AB112 AB118 AB124 AB130 AB136 AB142 AB148 AB154 AB160 AB166 AB172 AB178 AB184 AB190 AB196 AB202 AB208 AB214 AB220 AB226 AB232 AB238 AB244 AB250 AB256 AB262 AT28 AT34 AT40 AT46 AT52 AT58 AT64 AT70 AT76 AT82 AT88 AT94 AT100 AT106 AT112 AT118 AT124 AT130 AT136 AT142 AT148 AT154 AT160 AT166 AT172 AT178 AT184 AT190 AT196 AT202 AT208 AT214 AT220 AT226 AT232 AT238 AT244 AT250 AT256 AT262 J28 J34 J40 J46 J52 J58 J64 J70 J76 J82 J88 J94 J100 J106 J112 J118 J124 J130 J136 J142 J148 J154 J160 J166 J172 J178 J184 J190 J196 J202 J208 J214 J220 J226 J232 J238 J244 J250 J256 J262 S28 S34 S40 S46 S52 S58 S64 S70 S76 S82 S88 S94 S100 S106 S112 S118 S124 S130 S136 S142 S148 S154 S160 S166 S172 S178 S184 S190 S196 S202 S208 S214 S220 S226 S232 S238 S244 S250 S256 S262 AK28 AK34 AK40 AK46 AK52 AK58 AK64 AK70 AK76 AK82 AK88 AK94 AK100 AK106 AK112 AK118 AK124 AK130 AK136 AK142 AK148 AK154 AK160 AK166 AK172 AK178 AK184 AK190 AK196 AK202 AK208 AK214 AK220 AK226 AK232 AK238 AK244 AK250 AK256 AK262"/>
    <dataValidation allowBlank="1" showInputMessage="1" showErrorMessage="1" promptTitle="Dni wolne w wykonaniu" prompt="dla danego pensum oraz dla wszystkich pensów" sqref="AB21 AK15 AT21 J21 S21 AK21 AT15 J15 S15 AB15 AB27 AB33 AB39 AB45 AB51 AB57 AB63 AB69 AB75 AB81 AB87 AB93 AB99 AB105 AB111 AB117 AB123 AB129 AB135 AB141 AB147 AB153 AB159 AB165 AB171 AB177 AB183 AB189 AB195 AB201 AB207 AB213 AB219 AB225 AB231 AB237 AB243 AB249 AB255 AB261 AT27 AT33 AT39 AT45 AT51 AT57 AT63 AT69 AT75 AT81 AT87 AT93 AT99 AT105 AT111 AT117 AT123 AT129 AT135 AT141 AT147 AT153 AT159 AT165 AT171 AT177 AT183 AT189 AT195 AT201 AT207 AT213 AT219 AT225 AT231 AT237 AT243 AT249 AT255 AT261 J27 J33 J39 J45 J51 J57 J63 J69 J75 J81 J87 J93 J99 J105 J111 J117 J123 J129 J135 J141 J147 J153 J159 J165 J171 J177 J183 J189 J195 J201 J207 J213 J219 J225 J231 J237 J243 J249 J255 J261 S27 S33 S39 S45 S51 S57 S63 S69 S75 S81 S87 S93 S99 S105 S111 S117 S123 S129 S135 S141 S147 S153 S159 S165 S171 S177 S183 S189 S195 S201 S207 S213 S219 S225 S231 S237 S243 S249 S255 S261 AK27 AK33 AK39 AK45 AK51 AK57 AK63 AK69 AK75 AK81 AK87 AK93 AK99 AK105 AK111 AK117 AK123 AK129 AK135 AK141 AK147 AK153 AK159 AK165 AK171 AK177 AK183 AK189 AK195 AK201 AK207 AK213 AK219 AK225 AK231 AK237 AK243 AK249 AK255 AK261"/>
    <dataValidation allowBlank="1" showInputMessage="1" showErrorMessage="1" promptTitle="Liczba dni pracy planu" prompt="w danym pensum" sqref="AB20 AK14 AT20 J20 S20 AK20 AT14 J14 S14 AB14 AB26 AB32 AB38 AB44 AB50 AB56 AB62 AB68 AB74 AB80 AB86 AB92 AB98 AB104 AB110 AB116 AB122 AB128 AB134 AB140 AB146 AB152 AB158 AB164 AB170 AB176 AB182 AB188 AB194 AB200 AB206 AB212 AB218 AB224 AB230 AB236 AB242 AB248 AB254 AB260 AT26 AT32 AT38 AT44 AT50 AT56 AT62 AT68 AT74 AT80 AT86 AT92 AT98 AT104 AT110 AT116 AT122 AT128 AT134 AT140 AT146 AT152 AT158 AT164 AT170 AT176 AT182 AT188 AT194 AT200 AT206 AT212 AT218 AT224 AT230 AT236 AT242 AT248 AT254 AT260 J26 J32 J38 J44 J50 J56 J62 J68 J74 J80 J86 J92 J98 J104 J110 J116 J122 J128 J134 J140 J146 J152 J158 J164 J170 J176 J182 J188 J194 J200 J206 J212 J218 J224 J230 J236 J242 J248 J254 J260 S26 S32 S38 S44 S50 S56 S62 S68 S74 S80 S86 S92 S98 S104 S110 S116 S122 S128 S134 S140 S146 S152 S158 S164 S170 S176 S182 S188 S194 S200 S206 S212 S218 S224 S230 S236 S242 S248 S254 S260 AK26 AK32 AK38 AK44 AK50 AK56 AK62 AK68 AK74 AK80 AK86 AK92 AK98 AK104 AK110 AK116 AK122 AK128 AK134 AK140 AK146 AK152 AK158 AK164 AK170 AK176 AK182 AK188 AK194 AK200 AK206 AK212 AK218 AK224 AK230 AK236 AK242 AK248 AK254 AK260"/>
    <dataValidation allowBlank="1" showInputMessage="1" promptTitle="Średniona liczba godz w miesiącu" prompt="miesięczna liczba godzin wyliczona z podzielonia rocznej liczby godzin  przez liczbę tygodni _x000a_" sqref="H24 H18 H30 H36 H42 H48 H54 H60 H66 H72 H78 H84 H90 H96 H102 H108 H114 H120 H126 H132 H138 H144 H150 H156 H162 H168 H174 H180 H186 H192 H198 H204 H210 H216 H222 H228 H234 H240 H246 H252 H258 H264"/>
    <dataValidation allowBlank="1" showInputMessage="1" promptTitle="Korekta godzin ponadwymiarowych" prompt="Dla wszystkich pensów" sqref="H23 H17 H29 H35 H41 H47 H53 H59 H65 H71 H77 H83 H89 H95 H101 H107 H113 H119 H125 H131 H137 H143 H149 H155 H161 H167 H173 H179 H185 H191 H197 H203 H209 H215 H221 H227 H233 H239 H245 H251 H257 H263"/>
    <dataValidation allowBlank="1" showInputMessage="1" showErrorMessage="1" promptTitle="Liczba tygodni pracy" prompt="w okresie rozliczeniowym (miesiącu)" sqref="H22 H16 H28 H34 H40 H46 H52 H58 H64 H70 H76 H82 H88 H94 H100 H106 H112 H118 H124 H130 H136 H142 H148 H154 H160 H166 H172 H178 H184 H190 H196 H202 H208 H214 H220 H226 H232 H238 H244 H250 H256 H262"/>
    <dataValidation allowBlank="1" showInputMessage="1" showErrorMessage="1" promptTitle="Godziny zniżki" prompt="wynikające z:_x000a_1. uzupełnienia etat art. 22 KN_x000a_2. pełnienia funkcji kierowniczych_x000a_3. pracy w danej szkole wyłącznie w godzinach ponadwymiarowych" sqref="AZ24 P24 Y24 AH24 AQ18 Y18 AQ24 P18 AZ18 AH18 AZ30 AZ36 AZ42 AZ48 AZ54 AZ60 AZ66 AZ72 AZ78 AZ84 AZ90 AZ96 AZ102 AZ108 AZ114 AZ120 AZ126 AZ132 AZ138 AZ144 AZ150 AZ156 AZ162 AZ168 AZ174 AZ180 AZ186 AZ192 AZ198 AZ204 AZ210 AZ216 AZ222 AZ228 AZ234 AZ240 AZ246 AZ252 AZ258 AZ264 P30 P36 P42 P48 P54 P60 P66 P72 P78 P84 P90 P96 P102 P108 P114 P120 P126 P132 P138 P144 P150 P156 P162 P168 P174 P180 P186 P192 P198 P204 P210 P216 P222 P228 P234 P240 P246 P252 P258 P264 Y30 Y36 Y42 Y48 Y54 Y60 Y66 Y72 Y78 Y84 Y90 Y96 Y102 Y108 Y114 Y120 Y126 Y132 Y138 Y144 Y150 Y156 Y162 Y168 Y174 Y180 Y186 Y192 Y198 Y204 Y210 Y216 Y222 Y228 Y234 Y240 Y246 Y252 Y258 Y264 AH30 AH36 AH42 AH48 AH54 AH60 AH66 AH72 AH78 AH84 AH90 AH96 AH102 AH108 AH114 AH120 AH126 AH132 AH138 AH144 AH150 AH156 AH162 AH168 AH174 AH180 AH186 AH192 AH198 AH204 AH210 AH216 AH222 AH228 AH234 AH240 AH246 AH252 AH258 AH264 AQ30 AQ36 AQ42 AQ48 AQ54 AQ60 AQ66 AQ72 AQ78 AQ84 AQ90 AQ96 AQ102 AQ108 AQ114 AQ120 AQ126 AQ132 AQ138 AQ144 AQ150 AQ156 AQ162 AQ168 AQ174 AQ180 AQ186 AQ192 AQ198 AQ204 AQ210 AQ216 AQ222 AQ228 AQ234 AQ240 AQ246 AQ252 AQ258 AQ264"/>
    <dataValidation allowBlank="1" showInputMessage="1" showErrorMessage="1" promptTitle="Tygodniowa liczba godzin" prompt="Tygodniowa obowiązkowa liczba godzin nauczyciela_x000a_" sqref="L24 U24 AV24 AD24 AM18 AM24 AD18 AV18 L18 U18 L30 L36 L42 L48 L54 L60 L66 L72 L78 L84 L90 L96 L102 L108 L114 L120 L126 L132 L138 L144 L150 L156 L162 L168 L174 L180 L186 L192 L198 L204 L210 L216 L222 L228 L234 L240 L246 L252 L258 L264 U30 U36 U42 U48 U54 U60 U66 U72 U78 U84 U90 U96 U102 U108 U114 U120 U126 U132 U138 U144 U150 U156 U162 U168 U174 U180 U186 U192 U198 U204 U210 U216 U222 U228 U234 U240 U246 U252 U258 U264 AV30 AV36 AV42 AV48 AV54 AV60 AV66 AV72 AV78 AV84 AV90 AV96 AV102 AV108 AV114 AV120 AV126 AV132 AV138 AV144 AV150 AV156 AV162 AV168 AV174 AV180 AV186 AV192 AV198 AV204 AV210 AV216 AV222 AV228 AV234 AV240 AV246 AV252 AV258 AV264 AD30 AD36 AD42 AD48 AD54 AD60 AD66 AD72 AD78 AD84 AD90 AD96 AD102 AD108 AD114 AD120 AD126 AD132 AD138 AD144 AD150 AD156 AD162 AD168 AD174 AD180 AD186 AD192 AD198 AD204 AD210 AD216 AD222 AD228 AD234 AD240 AD246 AD252 AD258 AD264 AM30 AM36 AM42 AM48 AM54 AM60 AM66 AM72 AM78 AM84 AM90 AM96 AM102 AM108 AM114 AM120 AM126 AM132 AM138 AM144 AM150 AM156 AM162 AM168 AM174 AM180 AM186 AM192 AM198 AM204 AM210 AM216 AM222 AM228 AM234 AM240 AM246 AM252 AM258 AM264"/>
    <dataValidation type="whole" operator="lessThanOrEqual" allowBlank="1" showInputMessage="1" showErrorMessage="1" errorTitle="Błąd" error="Liczba faktycznie realizowanych godzin nie może być większa od pensum." promptTitle="Pensum bez zniżki" prompt="Liczba faktycznie realizowanych godzin_x000a_dokładne wyjaśnienie u góry - wzór_x000a__x000a_Domyślnie wartość równa wartości w polu po lewej &quot;Pensum&quot;" sqref="G19 G25 G31 G37 G43 G49 G55 G61 G67 G73 G79 G85 G91 G97 G103 G109 G115 G121 G127 G133 G139 G145 G151 G157 G163 G169 G175 G181 G187 G193 G199 G205 G211 G217 G223 G229 G235 G241 G247 G253 G259">
      <formula1>F19</formula1>
    </dataValidation>
    <dataValidation allowBlank="1" showInputMessage="1" showErrorMessage="1" promptTitle="Pensum" prompt="Obowiązkowy tygodniowy wymiar godzin pracy nauczyciela" sqref="F19 F25 F31 F37 F43 F49 F55 F61 F67 F73 F79 F85 F91 F97 F103 F109 F115 F121 F127 F133 F139 F145 F151 F157 F163 F169 F175 F181 F187 F193 F199 F205 F211 F217 F223 F229 F235 F241 F247 F253 F259"/>
    <dataValidation allowBlank="1" showInputMessage="1" showErrorMessage="1" promptTitle="Roczna liczba godzin" prompt="wypełnić wyłącznie dla nauczyciela podlegajacego uśrednieniu art. 42 ust.5b KN_x000a_-wstawić łązną realizowaną (bez zniżki) liczbę godzin planu w roku szkolnym dla danego pensum_x000a__x000a_W pozostałych przypadkach pozostawić pole puste lub wartość 0." sqref="G24 G30 G36 G42 G48 G54 G60 G66 G72 G78 G84 G90 G96 G102 G108 G114 G120 G126 G132 G138 G144 G150 G156 G162 G168 G174 G180 G186 G192 G198 G204 G210 G216 G222 G228 G234 G240 G246 G252 G258 G264"/>
    <dataValidation errorStyle="warning" allowBlank="1" showInputMessage="1" showErrorMessage="1" errorTitle="UPEWNIJ SIĘ" error="Liczba tygodni w roku szkolnym lub w okresie zatrudnienia_x000a__x000a_Dla placówek feryjnych - 38_x000a_Dla placówek nieferyjnych - 45_x000a_Nauczyciel zatrudniony na czas określony (niepełny rok szkolny) - podać liczbę tygodni pracy" promptTitle="Liczba tygodni w roku szkolnym" prompt="Należy wypełnić wyłącznie dla nauczyciela podlegajacego &quot;uśrednieniu&quot; art. 42 ust.5b KN_x000a__x000a_- liczba tygodni nauki placówki _x000a_z arkusza organizacyjnego_x000a_- wartość niezbędna, tylko gdy wypełniamy pole obok &quot;Roczna liczba godzin&quot;" sqref="F18"/>
    <dataValidation allowBlank="1" showInputMessage="1" showErrorMessage="1" promptTitle="Rzeczywista roczna liczba godzin" prompt="wypełnić wyłącznie dla nauczyciela podlegajacego uśrednieniu art. 42 ust.5b KN_x000a_-wstawić łązną realizowaną (bez zniżki) liczbę godzin planu w roku szkolnym dla danego pensum_x000a__x000a_W pozostałych przypadkach pozostawić pole puste lub wartość 0." sqref="G18"/>
  </dataValidations>
  <pageMargins left="0.75" right="0.75" top="1" bottom="1" header="0.5" footer="0.5"/>
  <pageSetup paperSize="9" orientation="portrait" horizontalDpi="4294967295"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containsText" priority="21" operator="containsText" id="{9B330282-EA3A-40B3-9377-FD71C44CEE80}">
            <xm:f>NOT(ISERROR(SEARCH(Wydruk!$AE$13,B24)))</xm:f>
            <xm:f>Wydruk!$AE$13</xm:f>
            <x14:dxf>
              <font>
                <b/>
                <i val="0"/>
                <color theme="4" tint="-0.24994659260841701"/>
              </font>
              <fill>
                <patternFill>
                  <bgColor rgb="FFFFFF66"/>
                </patternFill>
              </fill>
            </x14:dxf>
          </x14:cfRule>
          <xm:sqref>B24:E24</xm:sqref>
        </x14:conditionalFormatting>
        <x14:conditionalFormatting xmlns:xm="http://schemas.microsoft.com/office/excel/2006/main">
          <x14:cfRule type="containsText" priority="22" operator="containsText" id="{A2590E01-64A5-4479-AFAB-B3ED5CB3BBE9}">
            <xm:f>NOT(ISERROR(SEARCH(Wydruk!$AE$9,B24)))</xm:f>
            <xm:f>Wydruk!$AE$9</xm:f>
            <x14:dxf>
              <font>
                <b/>
                <i val="0"/>
                <color rgb="FFFF0000"/>
              </font>
              <fill>
                <patternFill>
                  <bgColor rgb="FFFFFF99"/>
                </patternFill>
              </fill>
            </x14:dxf>
          </x14:cfRule>
          <x14:cfRule type="containsText" priority="23" operator="containsText" id="{68E6C32D-820E-4370-8146-5D8AFBAEFD8F}">
            <xm:f>NOT(ISERROR(SEARCH(Wydruk!$AE$10,B24)))</xm:f>
            <xm:f>Wydruk!$AE$10</xm:f>
            <x14:dxf>
              <font>
                <b val="0"/>
                <i val="0"/>
                <color auto="1"/>
              </font>
              <fill>
                <patternFill>
                  <bgColor rgb="FFFFFF99"/>
                </patternFill>
              </fill>
            </x14:dxf>
          </x14:cfRule>
          <x14:cfRule type="cellIs" priority="24" operator="equal" id="{516B5E73-9C0F-40AE-B613-034C4088B77D}">
            <xm:f>Wydruk!$AE$11</xm:f>
            <x14:dxf>
              <font>
                <b val="0"/>
                <i val="0"/>
                <color rgb="FF00B050"/>
              </font>
              <fill>
                <patternFill>
                  <bgColor rgb="FFFFFF99"/>
                </patternFill>
              </fill>
            </x14:dxf>
          </x14:cfRule>
          <xm:sqref>B24:E24</xm:sqref>
        </x14:conditionalFormatting>
        <x14:conditionalFormatting xmlns:xm="http://schemas.microsoft.com/office/excel/2006/main">
          <x14:cfRule type="containsText" priority="1" operator="containsText" id="{F71BA132-B870-4EC9-B884-6788A1DC7CDD}">
            <xm:f>NOT(ISERROR(SEARCH(Wydruk!$AE$13,B30)))</xm:f>
            <xm:f>Wydruk!$AE$13</xm:f>
            <x14:dxf>
              <font>
                <b/>
                <i val="0"/>
                <color theme="4" tint="-0.24994659260841701"/>
              </font>
              <fill>
                <patternFill>
                  <bgColor rgb="FFFFFF66"/>
                </patternFill>
              </fill>
            </x14:dxf>
          </x14:cfRule>
          <xm:sqref>B30:E30 B36:E36 B42:E42 B48:E48 B54:E54 B60:E60 B66:E66 B72:E72 B78:E78 B84:E84 B90:E90 B96:E96 B102:E102 B108:E108 B114:E114 B120:E120 B126:E126 B132:E132 B138:E138 B144:E144 B150:E150 B156:E156 B162:E162 B168:E168 B174:E174 B180:E180 B186:E186 B192:E192 B198:E198 B204:E204 B210:E210 B216:E216 B222:E222 B228:E228 B234:E234 B240:E240 B246:E246 B252:E252 B258:E258 B264:E264</xm:sqref>
        </x14:conditionalFormatting>
        <x14:conditionalFormatting xmlns:xm="http://schemas.microsoft.com/office/excel/2006/main">
          <x14:cfRule type="containsText" priority="2" operator="containsText" id="{B747CC4C-3C46-4FA7-A411-167AC1A9280D}">
            <xm:f>NOT(ISERROR(SEARCH(Wydruk!$AE$9,B30)))</xm:f>
            <xm:f>Wydruk!$AE$9</xm:f>
            <x14:dxf>
              <font>
                <b/>
                <i val="0"/>
                <color rgb="FFFF0000"/>
              </font>
              <fill>
                <patternFill>
                  <bgColor rgb="FFFFFF99"/>
                </patternFill>
              </fill>
            </x14:dxf>
          </x14:cfRule>
          <x14:cfRule type="containsText" priority="3" operator="containsText" id="{D266ED7C-4D32-4714-81FD-54EAE0B5667B}">
            <xm:f>NOT(ISERROR(SEARCH(Wydruk!$AE$10,B30)))</xm:f>
            <xm:f>Wydruk!$AE$10</xm:f>
            <x14:dxf>
              <font>
                <b val="0"/>
                <i val="0"/>
                <color auto="1"/>
              </font>
              <fill>
                <patternFill>
                  <bgColor rgb="FFFFFF99"/>
                </patternFill>
              </fill>
            </x14:dxf>
          </x14:cfRule>
          <x14:cfRule type="cellIs" priority="4" operator="equal" id="{5B92AE20-94AC-4FC4-8420-36F947091C34}">
            <xm:f>Wydruk!$AE$11</xm:f>
            <x14:dxf>
              <font>
                <b val="0"/>
                <i val="0"/>
                <color rgb="FF00B050"/>
              </font>
              <fill>
                <patternFill>
                  <bgColor rgb="FFFFFF99"/>
                </patternFill>
              </fill>
            </x14:dxf>
          </x14:cfRule>
          <xm:sqref>B30:E30 B36:E36 B42:E42 B48:E48 B54:E54 B60:E60 B66:E66 B72:E72 B78:E78 B84:E84 B90:E90 B96:E96 B102:E102 B108:E108 B114:E114 B120:E120 B126:E126 B132:E132 B138:E138 B144:E144 B150:E150 B156:E156 B162:E162 B168:E168 B174:E174 B180:E180 B186:E186 B192:E192 B198:E198 B204:E204 B210:E210 B216:E216 B222:E222 B228:E228 B234:E234 B240:E240 B246:E246 B252:E252 B258:E258 B264:E264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6" filterMode="1"/>
  <dimension ref="A1:BC264"/>
  <sheetViews>
    <sheetView showGridLines="0" topLeftCell="B1" workbookViewId="0">
      <pane xSplit="9" ySplit="12" topLeftCell="K37" activePane="bottomRight" state="frozen"/>
      <selection activeCell="B13" sqref="B13"/>
      <selection pane="topRight" activeCell="B13" sqref="B13"/>
      <selection pane="bottomLeft" activeCell="B13" sqref="B13"/>
      <selection pane="bottomRight" activeCell="B13" sqref="B13:E13"/>
    </sheetView>
  </sheetViews>
  <sheetFormatPr defaultRowHeight="12.75" x14ac:dyDescent="0.2"/>
  <cols>
    <col min="1" max="1" width="4.85546875" style="1" customWidth="1"/>
    <col min="2" max="2" width="3.5703125" style="1" bestFit="1" customWidth="1"/>
    <col min="3" max="4" width="3.28515625" style="1" customWidth="1"/>
    <col min="5" max="5" width="15.7109375" style="1" bestFit="1" customWidth="1"/>
    <col min="6" max="7" width="5.7109375" style="1" customWidth="1"/>
    <col min="8" max="9" width="4.7109375" style="1" hidden="1" customWidth="1"/>
    <col min="10" max="11" width="4.7109375" style="1" customWidth="1"/>
    <col min="12" max="18" width="3.7109375" style="1" customWidth="1"/>
    <col min="19" max="20" width="4.7109375" style="1" customWidth="1"/>
    <col min="21" max="27" width="3.7109375" style="1" customWidth="1"/>
    <col min="28" max="29" width="4.7109375" style="1" customWidth="1"/>
    <col min="30" max="36" width="3.7109375" style="1" customWidth="1"/>
    <col min="37" max="38" width="4.7109375" style="1" customWidth="1"/>
    <col min="39" max="45" width="3.7109375" style="1" customWidth="1"/>
    <col min="46" max="47" width="4.7109375" style="1" customWidth="1"/>
    <col min="48" max="54" width="3.7109375" style="1" customWidth="1"/>
    <col min="55" max="55" width="7.85546875" style="1" hidden="1" customWidth="1"/>
    <col min="56" max="73" width="0" style="1" hidden="1" customWidth="1"/>
    <col min="74" max="16384" width="9.140625" style="1"/>
  </cols>
  <sheetData>
    <row r="1" spans="1:54" ht="23.1" customHeight="1" x14ac:dyDescent="0.2">
      <c r="B1" s="340" t="s">
        <v>0</v>
      </c>
      <c r="C1" s="360" t="str">
        <f>wrzesień!C1</f>
        <v>Oznaczenia kolorów</v>
      </c>
      <c r="D1" s="360"/>
      <c r="E1" s="360"/>
      <c r="F1" s="333">
        <f>AF2</f>
        <v>43838</v>
      </c>
      <c r="G1" s="334"/>
      <c r="H1" s="174"/>
      <c r="I1" s="362" t="s">
        <v>20</v>
      </c>
      <c r="J1" s="326" t="s">
        <v>19</v>
      </c>
      <c r="K1" s="329">
        <v>1</v>
      </c>
      <c r="L1" s="330"/>
      <c r="M1" s="330"/>
      <c r="N1" s="330"/>
      <c r="O1" s="330"/>
      <c r="P1" s="330"/>
      <c r="Q1" s="330"/>
      <c r="R1" s="331"/>
      <c r="S1" s="326" t="str">
        <f>J1</f>
        <v>podsumowanie tygodnia</v>
      </c>
      <c r="T1" s="329">
        <f>K1+1</f>
        <v>2</v>
      </c>
      <c r="U1" s="330"/>
      <c r="V1" s="330"/>
      <c r="W1" s="330"/>
      <c r="X1" s="330"/>
      <c r="Y1" s="330"/>
      <c r="Z1" s="330"/>
      <c r="AA1" s="331"/>
      <c r="AB1" s="326" t="str">
        <f>S1</f>
        <v>podsumowanie tygodnia</v>
      </c>
      <c r="AC1" s="329">
        <f>T1+1</f>
        <v>3</v>
      </c>
      <c r="AD1" s="330"/>
      <c r="AE1" s="330"/>
      <c r="AF1" s="330"/>
      <c r="AG1" s="330"/>
      <c r="AH1" s="330"/>
      <c r="AI1" s="330"/>
      <c r="AJ1" s="331"/>
      <c r="AK1" s="326" t="str">
        <f>AB1</f>
        <v>podsumowanie tygodnia</v>
      </c>
      <c r="AL1" s="329">
        <f>AC1+1</f>
        <v>4</v>
      </c>
      <c r="AM1" s="330"/>
      <c r="AN1" s="330"/>
      <c r="AO1" s="330"/>
      <c r="AP1" s="330"/>
      <c r="AQ1" s="330"/>
      <c r="AR1" s="330"/>
      <c r="AS1" s="331"/>
      <c r="AT1" s="326" t="str">
        <f>AK1</f>
        <v>podsumowanie tygodnia</v>
      </c>
      <c r="AU1" s="329">
        <f>AL1+1</f>
        <v>5</v>
      </c>
      <c r="AV1" s="330"/>
      <c r="AW1" s="330"/>
      <c r="AX1" s="330"/>
      <c r="AY1" s="330"/>
      <c r="AZ1" s="330"/>
      <c r="BA1" s="330"/>
      <c r="BB1" s="331"/>
    </row>
    <row r="2" spans="1:54" ht="9.9499999999999993" customHeight="1" x14ac:dyDescent="0.2">
      <c r="B2" s="341"/>
      <c r="C2" s="361"/>
      <c r="D2" s="361"/>
      <c r="E2" s="361"/>
      <c r="F2" s="366" t="str">
        <f>Wydruk!C5</f>
        <v>Miejskie Przedszkole nr 34 im. Kubusia Puchatka i Jego Przyjaciół z Oddziałami Integracyjnymi</v>
      </c>
      <c r="G2" s="367"/>
      <c r="H2" s="57"/>
      <c r="I2" s="363"/>
      <c r="J2" s="327"/>
      <c r="K2" s="335" t="s">
        <v>2</v>
      </c>
      <c r="L2" s="332">
        <f>IF(grudzień!AU19=0,grudzień!AV2,grudzień!BB2+1)</f>
        <v>43822</v>
      </c>
      <c r="M2" s="332">
        <f t="shared" ref="M2:R2" si="0">L2+1</f>
        <v>43823</v>
      </c>
      <c r="N2" s="332">
        <f t="shared" si="0"/>
        <v>43824</v>
      </c>
      <c r="O2" s="332">
        <f t="shared" si="0"/>
        <v>43825</v>
      </c>
      <c r="P2" s="332">
        <f t="shared" si="0"/>
        <v>43826</v>
      </c>
      <c r="Q2" s="325">
        <f t="shared" si="0"/>
        <v>43827</v>
      </c>
      <c r="R2" s="349">
        <f t="shared" si="0"/>
        <v>43828</v>
      </c>
      <c r="S2" s="327"/>
      <c r="T2" s="335" t="str">
        <f>K2</f>
        <v>suma</v>
      </c>
      <c r="U2" s="332">
        <f>R2+1</f>
        <v>43829</v>
      </c>
      <c r="V2" s="332">
        <f t="shared" ref="V2:AA2" si="1">U2+1</f>
        <v>43830</v>
      </c>
      <c r="W2" s="332">
        <f t="shared" si="1"/>
        <v>43831</v>
      </c>
      <c r="X2" s="332">
        <f t="shared" si="1"/>
        <v>43832</v>
      </c>
      <c r="Y2" s="332">
        <f t="shared" si="1"/>
        <v>43833</v>
      </c>
      <c r="Z2" s="325">
        <f t="shared" si="1"/>
        <v>43834</v>
      </c>
      <c r="AA2" s="349">
        <f t="shared" si="1"/>
        <v>43835</v>
      </c>
      <c r="AB2" s="327"/>
      <c r="AC2" s="335" t="str">
        <f>T2</f>
        <v>suma</v>
      </c>
      <c r="AD2" s="332">
        <f>AA2+1</f>
        <v>43836</v>
      </c>
      <c r="AE2" s="332">
        <f t="shared" ref="AE2:AJ2" si="2">AD2+1</f>
        <v>43837</v>
      </c>
      <c r="AF2" s="332">
        <f t="shared" si="2"/>
        <v>43838</v>
      </c>
      <c r="AG2" s="332">
        <f t="shared" si="2"/>
        <v>43839</v>
      </c>
      <c r="AH2" s="332">
        <f t="shared" si="2"/>
        <v>43840</v>
      </c>
      <c r="AI2" s="325">
        <f t="shared" si="2"/>
        <v>43841</v>
      </c>
      <c r="AJ2" s="349">
        <f t="shared" si="2"/>
        <v>43842</v>
      </c>
      <c r="AK2" s="327"/>
      <c r="AL2" s="335" t="str">
        <f>AC2</f>
        <v>suma</v>
      </c>
      <c r="AM2" s="332">
        <f>AJ2+1</f>
        <v>43843</v>
      </c>
      <c r="AN2" s="332">
        <f t="shared" ref="AN2:AS2" si="3">AM2+1</f>
        <v>43844</v>
      </c>
      <c r="AO2" s="332">
        <f t="shared" si="3"/>
        <v>43845</v>
      </c>
      <c r="AP2" s="332">
        <f t="shared" si="3"/>
        <v>43846</v>
      </c>
      <c r="AQ2" s="332">
        <f t="shared" si="3"/>
        <v>43847</v>
      </c>
      <c r="AR2" s="325">
        <f t="shared" si="3"/>
        <v>43848</v>
      </c>
      <c r="AS2" s="349">
        <f t="shared" si="3"/>
        <v>43849</v>
      </c>
      <c r="AT2" s="327"/>
      <c r="AU2" s="335" t="str">
        <f>AC2</f>
        <v>suma</v>
      </c>
      <c r="AV2" s="332">
        <f>AS2+1</f>
        <v>43850</v>
      </c>
      <c r="AW2" s="332">
        <f t="shared" ref="AW2:BB2" si="4">AV2+1</f>
        <v>43851</v>
      </c>
      <c r="AX2" s="332">
        <f t="shared" si="4"/>
        <v>43852</v>
      </c>
      <c r="AY2" s="332">
        <f t="shared" si="4"/>
        <v>43853</v>
      </c>
      <c r="AZ2" s="332">
        <f t="shared" si="4"/>
        <v>43854</v>
      </c>
      <c r="BA2" s="325">
        <f t="shared" si="4"/>
        <v>43855</v>
      </c>
      <c r="BB2" s="349">
        <f t="shared" si="4"/>
        <v>43856</v>
      </c>
    </row>
    <row r="3" spans="1:54" ht="9.9499999999999993" customHeight="1" x14ac:dyDescent="0.2">
      <c r="B3" s="341"/>
      <c r="C3" s="352"/>
      <c r="D3" s="353"/>
      <c r="E3" s="60" t="str">
        <f>wrzesień!E3</f>
        <v>komórki nieaktywne</v>
      </c>
      <c r="F3" s="366"/>
      <c r="G3" s="367"/>
      <c r="H3" s="57"/>
      <c r="I3" s="363"/>
      <c r="J3" s="327"/>
      <c r="K3" s="335"/>
      <c r="L3" s="332"/>
      <c r="M3" s="332"/>
      <c r="N3" s="332"/>
      <c r="O3" s="332"/>
      <c r="P3" s="332"/>
      <c r="Q3" s="325"/>
      <c r="R3" s="349"/>
      <c r="S3" s="327"/>
      <c r="T3" s="335"/>
      <c r="U3" s="332"/>
      <c r="V3" s="332"/>
      <c r="W3" s="332"/>
      <c r="X3" s="332"/>
      <c r="Y3" s="332"/>
      <c r="Z3" s="325"/>
      <c r="AA3" s="349"/>
      <c r="AB3" s="327"/>
      <c r="AC3" s="335"/>
      <c r="AD3" s="332"/>
      <c r="AE3" s="332"/>
      <c r="AF3" s="332"/>
      <c r="AG3" s="332"/>
      <c r="AH3" s="332"/>
      <c r="AI3" s="325"/>
      <c r="AJ3" s="349"/>
      <c r="AK3" s="327"/>
      <c r="AL3" s="335"/>
      <c r="AM3" s="332"/>
      <c r="AN3" s="332"/>
      <c r="AO3" s="332"/>
      <c r="AP3" s="332"/>
      <c r="AQ3" s="332"/>
      <c r="AR3" s="325"/>
      <c r="AS3" s="349"/>
      <c r="AT3" s="327"/>
      <c r="AU3" s="335"/>
      <c r="AV3" s="332"/>
      <c r="AW3" s="332"/>
      <c r="AX3" s="332"/>
      <c r="AY3" s="332"/>
      <c r="AZ3" s="332"/>
      <c r="BA3" s="325"/>
      <c r="BB3" s="349"/>
    </row>
    <row r="4" spans="1:54" ht="9.9499999999999993" customHeight="1" x14ac:dyDescent="0.2">
      <c r="B4" s="341"/>
      <c r="C4" s="354"/>
      <c r="D4" s="355"/>
      <c r="E4" s="60" t="str">
        <f>wrzesień!E4</f>
        <v>obliczenia automatyczne</v>
      </c>
      <c r="F4" s="366"/>
      <c r="G4" s="367"/>
      <c r="H4" s="57"/>
      <c r="I4" s="363"/>
      <c r="J4" s="327"/>
      <c r="K4" s="335"/>
      <c r="L4" s="332"/>
      <c r="M4" s="332"/>
      <c r="N4" s="332"/>
      <c r="O4" s="332"/>
      <c r="P4" s="332"/>
      <c r="Q4" s="325"/>
      <c r="R4" s="349"/>
      <c r="S4" s="327"/>
      <c r="T4" s="335"/>
      <c r="U4" s="332"/>
      <c r="V4" s="332"/>
      <c r="W4" s="332"/>
      <c r="X4" s="332"/>
      <c r="Y4" s="332"/>
      <c r="Z4" s="325"/>
      <c r="AA4" s="349"/>
      <c r="AB4" s="327"/>
      <c r="AC4" s="335"/>
      <c r="AD4" s="332"/>
      <c r="AE4" s="332"/>
      <c r="AF4" s="332"/>
      <c r="AG4" s="332"/>
      <c r="AH4" s="332"/>
      <c r="AI4" s="325"/>
      <c r="AJ4" s="349"/>
      <c r="AK4" s="327"/>
      <c r="AL4" s="335"/>
      <c r="AM4" s="332"/>
      <c r="AN4" s="332"/>
      <c r="AO4" s="332"/>
      <c r="AP4" s="332"/>
      <c r="AQ4" s="332"/>
      <c r="AR4" s="325"/>
      <c r="AS4" s="349"/>
      <c r="AT4" s="327"/>
      <c r="AU4" s="335"/>
      <c r="AV4" s="332"/>
      <c r="AW4" s="332"/>
      <c r="AX4" s="332"/>
      <c r="AY4" s="332"/>
      <c r="AZ4" s="332"/>
      <c r="BA4" s="325"/>
      <c r="BB4" s="349"/>
    </row>
    <row r="5" spans="1:54" ht="9.9499999999999993" customHeight="1" x14ac:dyDescent="0.2">
      <c r="B5" s="341"/>
      <c r="C5" s="356"/>
      <c r="D5" s="357"/>
      <c r="E5" s="60" t="str">
        <f>wrzesień!E5</f>
        <v>wypełnienia raz w roku</v>
      </c>
      <c r="F5" s="366"/>
      <c r="G5" s="367"/>
      <c r="H5" s="57"/>
      <c r="I5" s="363"/>
      <c r="J5" s="327"/>
      <c r="K5" s="335"/>
      <c r="L5" s="332"/>
      <c r="M5" s="332"/>
      <c r="N5" s="332"/>
      <c r="O5" s="332"/>
      <c r="P5" s="332"/>
      <c r="Q5" s="325"/>
      <c r="R5" s="349"/>
      <c r="S5" s="327"/>
      <c r="T5" s="335"/>
      <c r="U5" s="332"/>
      <c r="V5" s="332"/>
      <c r="W5" s="332"/>
      <c r="X5" s="332"/>
      <c r="Y5" s="332"/>
      <c r="Z5" s="325"/>
      <c r="AA5" s="349"/>
      <c r="AB5" s="327"/>
      <c r="AC5" s="335"/>
      <c r="AD5" s="332"/>
      <c r="AE5" s="332"/>
      <c r="AF5" s="332"/>
      <c r="AG5" s="332"/>
      <c r="AH5" s="332"/>
      <c r="AI5" s="325"/>
      <c r="AJ5" s="349"/>
      <c r="AK5" s="327"/>
      <c r="AL5" s="335"/>
      <c r="AM5" s="332"/>
      <c r="AN5" s="332"/>
      <c r="AO5" s="332"/>
      <c r="AP5" s="332"/>
      <c r="AQ5" s="332"/>
      <c r="AR5" s="325"/>
      <c r="AS5" s="349"/>
      <c r="AT5" s="327"/>
      <c r="AU5" s="335"/>
      <c r="AV5" s="332"/>
      <c r="AW5" s="332"/>
      <c r="AX5" s="332"/>
      <c r="AY5" s="332"/>
      <c r="AZ5" s="332"/>
      <c r="BA5" s="325"/>
      <c r="BB5" s="349"/>
    </row>
    <row r="6" spans="1:54" ht="9.9499999999999993" customHeight="1" x14ac:dyDescent="0.2">
      <c r="B6" s="341"/>
      <c r="C6" s="358"/>
      <c r="D6" s="359"/>
      <c r="E6" s="60" t="str">
        <f>wrzesień!E6</f>
        <v>wypełnienia co miesiąc</v>
      </c>
      <c r="F6" s="366"/>
      <c r="G6" s="367"/>
      <c r="H6" s="57"/>
      <c r="I6" s="363"/>
      <c r="J6" s="327"/>
      <c r="K6" s="335"/>
      <c r="L6" s="332"/>
      <c r="M6" s="332"/>
      <c r="N6" s="332"/>
      <c r="O6" s="332"/>
      <c r="P6" s="332"/>
      <c r="Q6" s="325"/>
      <c r="R6" s="349"/>
      <c r="S6" s="327"/>
      <c r="T6" s="335"/>
      <c r="U6" s="332"/>
      <c r="V6" s="332"/>
      <c r="W6" s="332"/>
      <c r="X6" s="332"/>
      <c r="Y6" s="332"/>
      <c r="Z6" s="325"/>
      <c r="AA6" s="349"/>
      <c r="AB6" s="327"/>
      <c r="AC6" s="335"/>
      <c r="AD6" s="332"/>
      <c r="AE6" s="332"/>
      <c r="AF6" s="332"/>
      <c r="AG6" s="332"/>
      <c r="AH6" s="332"/>
      <c r="AI6" s="325"/>
      <c r="AJ6" s="349"/>
      <c r="AK6" s="327"/>
      <c r="AL6" s="335"/>
      <c r="AM6" s="332"/>
      <c r="AN6" s="332"/>
      <c r="AO6" s="332"/>
      <c r="AP6" s="332"/>
      <c r="AQ6" s="332"/>
      <c r="AR6" s="325"/>
      <c r="AS6" s="349"/>
      <c r="AT6" s="327"/>
      <c r="AU6" s="335"/>
      <c r="AV6" s="332"/>
      <c r="AW6" s="332"/>
      <c r="AX6" s="332"/>
      <c r="AY6" s="332"/>
      <c r="AZ6" s="332"/>
      <c r="BA6" s="325"/>
      <c r="BB6" s="349"/>
    </row>
    <row r="7" spans="1:54" s="4" customFormat="1" ht="9.9499999999999993" customHeight="1" x14ac:dyDescent="0.2">
      <c r="B7" s="341"/>
      <c r="C7" s="375"/>
      <c r="D7" s="375"/>
      <c r="E7" s="375"/>
      <c r="F7" s="366"/>
      <c r="G7" s="367"/>
      <c r="H7" s="57"/>
      <c r="I7" s="363"/>
      <c r="J7" s="327"/>
      <c r="K7" s="370"/>
      <c r="L7" s="332"/>
      <c r="M7" s="332"/>
      <c r="N7" s="332"/>
      <c r="O7" s="332"/>
      <c r="P7" s="332"/>
      <c r="Q7" s="325"/>
      <c r="R7" s="349"/>
      <c r="S7" s="327"/>
      <c r="T7" s="335"/>
      <c r="U7" s="332"/>
      <c r="V7" s="332"/>
      <c r="W7" s="332"/>
      <c r="X7" s="332"/>
      <c r="Y7" s="332"/>
      <c r="Z7" s="325"/>
      <c r="AA7" s="349"/>
      <c r="AB7" s="327"/>
      <c r="AC7" s="335"/>
      <c r="AD7" s="332"/>
      <c r="AE7" s="332"/>
      <c r="AF7" s="332"/>
      <c r="AG7" s="332"/>
      <c r="AH7" s="332"/>
      <c r="AI7" s="325"/>
      <c r="AJ7" s="349"/>
      <c r="AK7" s="327"/>
      <c r="AL7" s="335"/>
      <c r="AM7" s="332"/>
      <c r="AN7" s="332"/>
      <c r="AO7" s="332"/>
      <c r="AP7" s="332"/>
      <c r="AQ7" s="332"/>
      <c r="AR7" s="325"/>
      <c r="AS7" s="349"/>
      <c r="AT7" s="327"/>
      <c r="AU7" s="335" t="s">
        <v>2</v>
      </c>
      <c r="AV7" s="332"/>
      <c r="AW7" s="332"/>
      <c r="AX7" s="332"/>
      <c r="AY7" s="332"/>
      <c r="AZ7" s="332"/>
      <c r="BA7" s="325"/>
      <c r="BB7" s="349"/>
    </row>
    <row r="8" spans="1:54" s="5" customFormat="1" ht="13.5" customHeight="1" thickBot="1" x14ac:dyDescent="0.25">
      <c r="B8" s="342"/>
      <c r="C8" s="376"/>
      <c r="D8" s="376"/>
      <c r="E8" s="376"/>
      <c r="F8" s="368"/>
      <c r="G8" s="369"/>
      <c r="H8" s="57"/>
      <c r="I8" s="364"/>
      <c r="J8" s="328"/>
      <c r="K8" s="371"/>
      <c r="L8" s="13" t="s">
        <v>5</v>
      </c>
      <c r="M8" s="13" t="s">
        <v>6</v>
      </c>
      <c r="N8" s="13" t="s">
        <v>7</v>
      </c>
      <c r="O8" s="15" t="s">
        <v>8</v>
      </c>
      <c r="P8" s="13" t="s">
        <v>9</v>
      </c>
      <c r="Q8" s="25" t="s">
        <v>10</v>
      </c>
      <c r="R8" s="14" t="s">
        <v>11</v>
      </c>
      <c r="S8" s="328"/>
      <c r="T8" s="336"/>
      <c r="U8" s="13" t="s">
        <v>5</v>
      </c>
      <c r="V8" s="13" t="s">
        <v>6</v>
      </c>
      <c r="W8" s="13" t="s">
        <v>7</v>
      </c>
      <c r="X8" s="13" t="s">
        <v>8</v>
      </c>
      <c r="Y8" s="13" t="s">
        <v>9</v>
      </c>
      <c r="Z8" s="25" t="s">
        <v>10</v>
      </c>
      <c r="AA8" s="14" t="s">
        <v>11</v>
      </c>
      <c r="AB8" s="328"/>
      <c r="AC8" s="336"/>
      <c r="AD8" s="13" t="s">
        <v>5</v>
      </c>
      <c r="AE8" s="13" t="s">
        <v>6</v>
      </c>
      <c r="AF8" s="13" t="s">
        <v>7</v>
      </c>
      <c r="AG8" s="13" t="s">
        <v>8</v>
      </c>
      <c r="AH8" s="13" t="s">
        <v>9</v>
      </c>
      <c r="AI8" s="25" t="s">
        <v>10</v>
      </c>
      <c r="AJ8" s="14" t="s">
        <v>11</v>
      </c>
      <c r="AK8" s="328"/>
      <c r="AL8" s="336"/>
      <c r="AM8" s="13" t="s">
        <v>5</v>
      </c>
      <c r="AN8" s="13" t="s">
        <v>6</v>
      </c>
      <c r="AO8" s="13" t="s">
        <v>7</v>
      </c>
      <c r="AP8" s="13" t="s">
        <v>8</v>
      </c>
      <c r="AQ8" s="13" t="s">
        <v>9</v>
      </c>
      <c r="AR8" s="25" t="s">
        <v>10</v>
      </c>
      <c r="AS8" s="14" t="s">
        <v>11</v>
      </c>
      <c r="AT8" s="328"/>
      <c r="AU8" s="336"/>
      <c r="AV8" s="13" t="s">
        <v>5</v>
      </c>
      <c r="AW8" s="13" t="s">
        <v>6</v>
      </c>
      <c r="AX8" s="13" t="s">
        <v>7</v>
      </c>
      <c r="AY8" s="13" t="s">
        <v>8</v>
      </c>
      <c r="AZ8" s="13" t="s">
        <v>9</v>
      </c>
      <c r="BA8" s="25" t="s">
        <v>10</v>
      </c>
      <c r="BB8" s="14" t="s">
        <v>11</v>
      </c>
    </row>
    <row r="9" spans="1:54" s="5" customFormat="1" ht="15.75" hidden="1" x14ac:dyDescent="0.2">
      <c r="B9" s="8"/>
      <c r="C9" s="9"/>
      <c r="D9" s="9"/>
      <c r="E9" s="9"/>
      <c r="F9" s="71"/>
      <c r="G9" s="70"/>
      <c r="H9" s="70"/>
      <c r="I9" s="70"/>
      <c r="J9" s="12"/>
      <c r="K9" s="27"/>
      <c r="L9" s="11">
        <f>MONTH(L2)</f>
        <v>12</v>
      </c>
      <c r="M9" s="11">
        <f t="shared" ref="M9:R9" si="5">MONTH(M2)</f>
        <v>12</v>
      </c>
      <c r="N9" s="11">
        <f t="shared" si="5"/>
        <v>12</v>
      </c>
      <c r="O9" s="11">
        <f t="shared" si="5"/>
        <v>12</v>
      </c>
      <c r="P9" s="11">
        <f t="shared" si="5"/>
        <v>12</v>
      </c>
      <c r="Q9" s="11">
        <f t="shared" si="5"/>
        <v>12</v>
      </c>
      <c r="R9" s="19">
        <f t="shared" si="5"/>
        <v>12</v>
      </c>
      <c r="S9" s="21"/>
      <c r="T9" s="20"/>
      <c r="U9" s="11">
        <f t="shared" ref="U9:AA9" si="6">MONTH(U2)</f>
        <v>12</v>
      </c>
      <c r="V9" s="11">
        <f t="shared" si="6"/>
        <v>12</v>
      </c>
      <c r="W9" s="11">
        <f t="shared" si="6"/>
        <v>1</v>
      </c>
      <c r="X9" s="11">
        <f t="shared" si="6"/>
        <v>1</v>
      </c>
      <c r="Y9" s="11">
        <f t="shared" si="6"/>
        <v>1</v>
      </c>
      <c r="Z9" s="11">
        <f t="shared" si="6"/>
        <v>1</v>
      </c>
      <c r="AA9" s="19">
        <f t="shared" si="6"/>
        <v>1</v>
      </c>
      <c r="AB9" s="21"/>
      <c r="AC9" s="28"/>
      <c r="AD9" s="11">
        <f t="shared" ref="AD9:AJ9" si="7">MONTH(AD2)</f>
        <v>1</v>
      </c>
      <c r="AE9" s="11">
        <f t="shared" si="7"/>
        <v>1</v>
      </c>
      <c r="AF9" s="11">
        <f t="shared" si="7"/>
        <v>1</v>
      </c>
      <c r="AG9" s="11">
        <f t="shared" si="7"/>
        <v>1</v>
      </c>
      <c r="AH9" s="11">
        <f t="shared" si="7"/>
        <v>1</v>
      </c>
      <c r="AI9" s="11">
        <f t="shared" si="7"/>
        <v>1</v>
      </c>
      <c r="AJ9" s="19">
        <f t="shared" si="7"/>
        <v>1</v>
      </c>
      <c r="AK9" s="21"/>
      <c r="AL9" s="20"/>
      <c r="AM9" s="11">
        <f t="shared" ref="AM9:AS9" si="8">MONTH(AM2)</f>
        <v>1</v>
      </c>
      <c r="AN9" s="11">
        <f t="shared" si="8"/>
        <v>1</v>
      </c>
      <c r="AO9" s="11">
        <f t="shared" si="8"/>
        <v>1</v>
      </c>
      <c r="AP9" s="11">
        <f t="shared" si="8"/>
        <v>1</v>
      </c>
      <c r="AQ9" s="11">
        <f t="shared" si="8"/>
        <v>1</v>
      </c>
      <c r="AR9" s="11">
        <f t="shared" si="8"/>
        <v>1</v>
      </c>
      <c r="AS9" s="19">
        <f t="shared" si="8"/>
        <v>1</v>
      </c>
      <c r="AT9" s="21"/>
      <c r="AU9" s="28"/>
      <c r="AV9" s="11">
        <f t="shared" ref="AV9:BB9" si="9">MONTH(AV2)</f>
        <v>1</v>
      </c>
      <c r="AW9" s="11">
        <f t="shared" si="9"/>
        <v>1</v>
      </c>
      <c r="AX9" s="11">
        <f t="shared" si="9"/>
        <v>1</v>
      </c>
      <c r="AY9" s="11">
        <f t="shared" si="9"/>
        <v>1</v>
      </c>
      <c r="AZ9" s="11">
        <f t="shared" si="9"/>
        <v>1</v>
      </c>
      <c r="BA9" s="11">
        <f t="shared" si="9"/>
        <v>1</v>
      </c>
      <c r="BB9" s="24">
        <f t="shared" si="9"/>
        <v>1</v>
      </c>
    </row>
    <row r="10" spans="1:54" s="18" customFormat="1" hidden="1" x14ac:dyDescent="0.2">
      <c r="A10" s="72"/>
      <c r="B10" s="73">
        <v>1</v>
      </c>
      <c r="C10" s="73">
        <f>B10+1</f>
        <v>2</v>
      </c>
      <c r="D10" s="73">
        <f t="shared" ref="D10:BB10" si="10">C10+1</f>
        <v>3</v>
      </c>
      <c r="E10" s="73">
        <f t="shared" si="10"/>
        <v>4</v>
      </c>
      <c r="F10" s="73">
        <f t="shared" si="10"/>
        <v>5</v>
      </c>
      <c r="G10" s="73">
        <f t="shared" si="10"/>
        <v>6</v>
      </c>
      <c r="H10" s="73">
        <f t="shared" si="10"/>
        <v>7</v>
      </c>
      <c r="I10" s="73">
        <f t="shared" si="10"/>
        <v>8</v>
      </c>
      <c r="J10" s="73">
        <f t="shared" si="10"/>
        <v>9</v>
      </c>
      <c r="K10" s="73">
        <f t="shared" si="10"/>
        <v>10</v>
      </c>
      <c r="L10" s="73">
        <f t="shared" si="10"/>
        <v>11</v>
      </c>
      <c r="M10" s="73">
        <f t="shared" si="10"/>
        <v>12</v>
      </c>
      <c r="N10" s="73">
        <f t="shared" si="10"/>
        <v>13</v>
      </c>
      <c r="O10" s="73">
        <f t="shared" si="10"/>
        <v>14</v>
      </c>
      <c r="P10" s="73">
        <f t="shared" si="10"/>
        <v>15</v>
      </c>
      <c r="Q10" s="73">
        <f t="shared" si="10"/>
        <v>16</v>
      </c>
      <c r="R10" s="73">
        <f t="shared" si="10"/>
        <v>17</v>
      </c>
      <c r="S10" s="73">
        <f t="shared" si="10"/>
        <v>18</v>
      </c>
      <c r="T10" s="73">
        <f t="shared" si="10"/>
        <v>19</v>
      </c>
      <c r="U10" s="73">
        <f t="shared" si="10"/>
        <v>20</v>
      </c>
      <c r="V10" s="73">
        <f t="shared" si="10"/>
        <v>21</v>
      </c>
      <c r="W10" s="73">
        <f t="shared" si="10"/>
        <v>22</v>
      </c>
      <c r="X10" s="73">
        <f t="shared" si="10"/>
        <v>23</v>
      </c>
      <c r="Y10" s="73">
        <f t="shared" si="10"/>
        <v>24</v>
      </c>
      <c r="Z10" s="73">
        <f t="shared" si="10"/>
        <v>25</v>
      </c>
      <c r="AA10" s="73">
        <f t="shared" si="10"/>
        <v>26</v>
      </c>
      <c r="AB10" s="73">
        <f t="shared" si="10"/>
        <v>27</v>
      </c>
      <c r="AC10" s="73">
        <f t="shared" si="10"/>
        <v>28</v>
      </c>
      <c r="AD10" s="73">
        <f t="shared" si="10"/>
        <v>29</v>
      </c>
      <c r="AE10" s="73">
        <f t="shared" si="10"/>
        <v>30</v>
      </c>
      <c r="AF10" s="73">
        <f t="shared" si="10"/>
        <v>31</v>
      </c>
      <c r="AG10" s="73">
        <f t="shared" si="10"/>
        <v>32</v>
      </c>
      <c r="AH10" s="73">
        <f t="shared" si="10"/>
        <v>33</v>
      </c>
      <c r="AI10" s="73">
        <f t="shared" si="10"/>
        <v>34</v>
      </c>
      <c r="AJ10" s="73">
        <f t="shared" si="10"/>
        <v>35</v>
      </c>
      <c r="AK10" s="73">
        <f t="shared" si="10"/>
        <v>36</v>
      </c>
      <c r="AL10" s="73">
        <f t="shared" si="10"/>
        <v>37</v>
      </c>
      <c r="AM10" s="73">
        <f t="shared" si="10"/>
        <v>38</v>
      </c>
      <c r="AN10" s="73">
        <f t="shared" si="10"/>
        <v>39</v>
      </c>
      <c r="AO10" s="73">
        <f t="shared" si="10"/>
        <v>40</v>
      </c>
      <c r="AP10" s="73">
        <f t="shared" si="10"/>
        <v>41</v>
      </c>
      <c r="AQ10" s="73">
        <f t="shared" si="10"/>
        <v>42</v>
      </c>
      <c r="AR10" s="73">
        <f t="shared" si="10"/>
        <v>43</v>
      </c>
      <c r="AS10" s="73">
        <f t="shared" si="10"/>
        <v>44</v>
      </c>
      <c r="AT10" s="73">
        <f t="shared" si="10"/>
        <v>45</v>
      </c>
      <c r="AU10" s="73">
        <f t="shared" si="10"/>
        <v>46</v>
      </c>
      <c r="AV10" s="73">
        <f t="shared" si="10"/>
        <v>47</v>
      </c>
      <c r="AW10" s="73">
        <f t="shared" si="10"/>
        <v>48</v>
      </c>
      <c r="AX10" s="73">
        <f t="shared" si="10"/>
        <v>49</v>
      </c>
      <c r="AY10" s="73">
        <f t="shared" si="10"/>
        <v>50</v>
      </c>
      <c r="AZ10" s="73">
        <f t="shared" si="10"/>
        <v>51</v>
      </c>
      <c r="BA10" s="73">
        <f t="shared" si="10"/>
        <v>52</v>
      </c>
      <c r="BB10" s="73">
        <f t="shared" si="10"/>
        <v>53</v>
      </c>
    </row>
    <row r="11" spans="1:54" s="5" customFormat="1" ht="15.75" hidden="1" x14ac:dyDescent="0.2">
      <c r="B11" s="2"/>
      <c r="C11" s="56"/>
      <c r="D11" s="56"/>
      <c r="E11" s="56"/>
      <c r="F11" s="57"/>
      <c r="G11" s="57"/>
      <c r="H11" s="57"/>
      <c r="I11" s="57"/>
      <c r="J11" s="58"/>
      <c r="K11" s="59"/>
      <c r="L11" s="2"/>
      <c r="M11" s="2"/>
      <c r="N11" s="2"/>
      <c r="O11" s="2"/>
      <c r="P11" s="2"/>
      <c r="Q11" s="2"/>
      <c r="R11" s="2"/>
      <c r="S11" s="2"/>
      <c r="T11" s="58"/>
      <c r="U11" s="2"/>
      <c r="V11" s="2"/>
      <c r="W11" s="2"/>
      <c r="X11" s="2"/>
      <c r="Y11" s="2"/>
      <c r="Z11" s="2"/>
      <c r="AA11" s="2"/>
      <c r="AB11" s="2"/>
      <c r="AC11" s="59"/>
      <c r="AD11" s="2"/>
      <c r="AE11" s="2"/>
      <c r="AF11" s="2"/>
      <c r="AG11" s="2"/>
      <c r="AH11" s="2"/>
      <c r="AI11" s="2"/>
      <c r="AJ11" s="2"/>
      <c r="AK11" s="2"/>
      <c r="AL11" s="58"/>
      <c r="AM11" s="2"/>
      <c r="AN11" s="2"/>
      <c r="AO11" s="2"/>
      <c r="AP11" s="2"/>
      <c r="AQ11" s="2"/>
      <c r="AR11" s="2"/>
      <c r="AS11" s="2"/>
      <c r="AT11" s="2"/>
      <c r="AU11" s="59"/>
      <c r="AV11" s="2"/>
      <c r="AW11" s="2"/>
      <c r="AX11" s="2"/>
      <c r="AY11" s="2"/>
      <c r="AZ11" s="2"/>
      <c r="BA11" s="2"/>
      <c r="BB11" s="2"/>
    </row>
    <row r="12" spans="1:54" s="16" customFormat="1" ht="17.25" customHeight="1" thickBot="1" x14ac:dyDescent="0.25">
      <c r="A12" s="345" t="s">
        <v>59</v>
      </c>
      <c r="B12" s="346"/>
      <c r="C12" s="346"/>
      <c r="D12" s="346"/>
      <c r="E12" s="346"/>
      <c r="F12" s="346"/>
      <c r="G12" s="346"/>
      <c r="H12" s="346"/>
      <c r="I12" s="346"/>
      <c r="J12" s="346"/>
      <c r="K12" s="346"/>
      <c r="L12" s="346"/>
      <c r="M12" s="346"/>
      <c r="N12" s="346"/>
      <c r="O12" s="346"/>
      <c r="P12" s="346"/>
      <c r="Q12" s="346"/>
      <c r="R12" s="346"/>
      <c r="S12" s="346"/>
      <c r="T12" s="346"/>
      <c r="U12" s="346"/>
      <c r="V12" s="346"/>
      <c r="W12" s="346"/>
      <c r="X12" s="346"/>
      <c r="Y12" s="346"/>
      <c r="Z12" s="346"/>
      <c r="AA12" s="346"/>
      <c r="AB12" s="346"/>
      <c r="AC12" s="346"/>
      <c r="AD12" s="346"/>
      <c r="AE12" s="346"/>
      <c r="AF12" s="346"/>
      <c r="AG12" s="346"/>
      <c r="AH12" s="346"/>
      <c r="AI12" s="346"/>
      <c r="AJ12" s="346"/>
      <c r="AK12" s="346"/>
      <c r="AL12" s="346"/>
      <c r="AM12" s="346"/>
      <c r="AN12" s="346"/>
      <c r="AO12" s="346"/>
      <c r="AP12" s="346"/>
      <c r="AQ12" s="346"/>
      <c r="AR12" s="346"/>
      <c r="AS12" s="346"/>
      <c r="AT12" s="346"/>
      <c r="AU12" s="346"/>
      <c r="AV12" s="346"/>
      <c r="AW12" s="346"/>
      <c r="AX12" s="346"/>
      <c r="AY12" s="346"/>
      <c r="AZ12" s="346"/>
      <c r="BA12" s="346"/>
      <c r="BB12" s="347"/>
    </row>
    <row r="13" spans="1:54" ht="15.95" customHeight="1" thickTop="1" x14ac:dyDescent="0.2">
      <c r="A13" s="1" t="str">
        <f>IF(B13="","1. Niewypełnione",B13)</f>
        <v>1 Przykładowy Jan    WZÓR</v>
      </c>
      <c r="B13" s="337" t="s">
        <v>58</v>
      </c>
      <c r="C13" s="338"/>
      <c r="D13" s="338"/>
      <c r="E13" s="338"/>
      <c r="F13" s="156">
        <v>18</v>
      </c>
      <c r="G13" s="156">
        <f>F13</f>
        <v>18</v>
      </c>
      <c r="H13" s="171"/>
      <c r="I13" s="164">
        <f>K13+T13+AC13+AL13+AU13</f>
        <v>100</v>
      </c>
      <c r="J13" s="196">
        <f t="shared" ref="J13" si="11">IF(OR($B13=$B19,J16=0),0,ROUND((K14+P18)/J16,0))</f>
        <v>18</v>
      </c>
      <c r="K13" s="167">
        <f>SUM(L13:R13)</f>
        <v>20</v>
      </c>
      <c r="L13" s="143">
        <f>grudzień!L13</f>
        <v>4</v>
      </c>
      <c r="M13" s="143">
        <f>grudzień!M13</f>
        <v>3</v>
      </c>
      <c r="N13" s="143">
        <f>grudzień!N13</f>
        <v>5</v>
      </c>
      <c r="O13" s="143">
        <f>grudzień!O13</f>
        <v>2</v>
      </c>
      <c r="P13" s="144">
        <f>grudzień!P13</f>
        <v>6</v>
      </c>
      <c r="Q13" s="145">
        <f>grudzień!Q13</f>
        <v>0</v>
      </c>
      <c r="R13" s="147">
        <f>grudzień!R13</f>
        <v>0</v>
      </c>
      <c r="S13" s="196">
        <f t="shared" ref="S13" si="12">IF(OR($B13=$B19,S16=0),0,ROUND((T14+Y18)/S16,0))</f>
        <v>18</v>
      </c>
      <c r="T13" s="142">
        <f>SUM(U13:AA13)</f>
        <v>20</v>
      </c>
      <c r="U13" s="143">
        <f>grudzień!U13</f>
        <v>4</v>
      </c>
      <c r="V13" s="143">
        <f>grudzień!V13</f>
        <v>3</v>
      </c>
      <c r="W13" s="143">
        <f>grudzień!W13</f>
        <v>5</v>
      </c>
      <c r="X13" s="143">
        <f>grudzień!X13</f>
        <v>2</v>
      </c>
      <c r="Y13" s="144">
        <f>grudzień!Y13</f>
        <v>6</v>
      </c>
      <c r="Z13" s="145">
        <f>grudzień!Z13</f>
        <v>0</v>
      </c>
      <c r="AA13" s="146">
        <f>grudzień!AA13</f>
        <v>0</v>
      </c>
      <c r="AB13" s="196">
        <f t="shared" ref="AB13" si="13">IF(OR($B13=$B19,AB16=0),0,ROUND((AC14+AH18)/AB16,0))</f>
        <v>18</v>
      </c>
      <c r="AC13" s="142">
        <f>SUM(AD13:AJ13)</f>
        <v>20</v>
      </c>
      <c r="AD13" s="143">
        <f>grudzień!AD13</f>
        <v>4</v>
      </c>
      <c r="AE13" s="143">
        <f>grudzień!AE13</f>
        <v>3</v>
      </c>
      <c r="AF13" s="143">
        <f>grudzień!AF13</f>
        <v>5</v>
      </c>
      <c r="AG13" s="143">
        <f>grudzień!AG13</f>
        <v>2</v>
      </c>
      <c r="AH13" s="144">
        <f>grudzień!AH13</f>
        <v>6</v>
      </c>
      <c r="AI13" s="145">
        <f>grudzień!AI13</f>
        <v>0</v>
      </c>
      <c r="AJ13" s="146">
        <f>grudzień!AJ13</f>
        <v>0</v>
      </c>
      <c r="AK13" s="196">
        <f t="shared" ref="AK13" si="14">IF(OR($B13=$B19,AK16=0),0,ROUND((AL14+AQ18)/AK16,0))</f>
        <v>18</v>
      </c>
      <c r="AL13" s="142">
        <f>SUM(AM13:AS13)</f>
        <v>20</v>
      </c>
      <c r="AM13" s="143">
        <f>grudzień!AM13</f>
        <v>4</v>
      </c>
      <c r="AN13" s="143">
        <f>grudzień!AN13</f>
        <v>3</v>
      </c>
      <c r="AO13" s="143">
        <f>grudzień!AO13</f>
        <v>5</v>
      </c>
      <c r="AP13" s="143">
        <f>grudzień!AP13</f>
        <v>2</v>
      </c>
      <c r="AQ13" s="144">
        <f>grudzień!AQ13</f>
        <v>6</v>
      </c>
      <c r="AR13" s="145">
        <f>grudzień!AR13</f>
        <v>0</v>
      </c>
      <c r="AS13" s="146">
        <f>grudzień!AS13</f>
        <v>0</v>
      </c>
      <c r="AT13" s="196">
        <f t="shared" ref="AT13" si="15">IF(OR($B13=$B19,AT16=0),0,ROUND((AU14+AZ18)/AT16,0))</f>
        <v>18</v>
      </c>
      <c r="AU13" s="142">
        <f>SUM(AV13:BB13)</f>
        <v>20</v>
      </c>
      <c r="AV13" s="143">
        <f t="shared" ref="AV13" si="16">IF(SUM($AM$9:$AS$9)=SUM($AV$9:$BB$9),AM13,IF(AND(SUM($AV$9:$BB$9)&gt;42,SUM($AV$9:$BB$9)&lt;49),AM13,0))</f>
        <v>4</v>
      </c>
      <c r="AW13" s="143">
        <f t="shared" ref="AW13" si="17">IF(SUM($AM$9:$AS$9)=SUM($AV$9:$BB$9),AN13,IF(AND(SUM($AV$9:$BB$9)&gt;42,SUM($AV$9:$BB$9)&lt;49),AN13,0))</f>
        <v>3</v>
      </c>
      <c r="AX13" s="143">
        <f t="shared" ref="AX13" si="18">IF(SUM($AM$9:$AS$9)=SUM($AV$9:$BB$9),AO13,IF(AND(SUM($AV$9:$BB$9)&gt;42,SUM($AV$9:$BB$9)&lt;49),AO13,0))</f>
        <v>5</v>
      </c>
      <c r="AY13" s="143">
        <f t="shared" ref="AY13" si="19">IF(SUM($AM$9:$AS$9)=SUM($AV$9:$BB$9),AP13,IF(AND(SUM($AV$9:$BB$9)&gt;42,SUM($AV$9:$BB$9)&lt;49),AP13,0))</f>
        <v>2</v>
      </c>
      <c r="AZ13" s="144">
        <f t="shared" ref="AZ13" si="20">IF(SUM($AM$9:$AS$9)=SUM($AV$9:$BB$9),AQ13,IF(AND(SUM($AV$9:$BB$9)&gt;42,SUM($AV$9:$BB$9)&lt;49),AQ13,0))</f>
        <v>6</v>
      </c>
      <c r="BA13" s="145">
        <f t="shared" ref="BA13" si="21">IF(SUM($AM$9:$AS$9)=SUM($AV$9:$BB$9),AR13,IF(AND(SUM($AV$9:$BB$9)&gt;42,SUM($AV$9:$BB$9)&lt;49),AR13,0))</f>
        <v>0</v>
      </c>
      <c r="BB13" s="147">
        <f t="shared" ref="BB13" si="22">IF(SUM($AM$9:$AS$9)=SUM($AV$9:$BB$9),AS13,IF(AND(SUM($AV$9:$BB$9)&gt;42,SUM($AV$9:$BB$9)&lt;49),AS13,0))</f>
        <v>0</v>
      </c>
    </row>
    <row r="14" spans="1:54" ht="15.95" hidden="1" customHeight="1" x14ac:dyDescent="0.2">
      <c r="B14" s="157"/>
      <c r="C14" s="158"/>
      <c r="D14" s="158"/>
      <c r="E14" s="158"/>
      <c r="F14" s="121"/>
      <c r="G14" s="121"/>
      <c r="H14" s="120"/>
      <c r="I14" s="165">
        <f>K14+T14+AC14+AL14+AU14</f>
        <v>100</v>
      </c>
      <c r="J14" s="197">
        <f t="shared" ref="J14" si="23">7-COUNTIF(L13:R13,0)-COUNTIF(L13:R13,"")</f>
        <v>5</v>
      </c>
      <c r="K14" s="168">
        <f>SUM(L14:R14)</f>
        <v>20</v>
      </c>
      <c r="L14" s="35">
        <f t="shared" ref="L14:R14" si="24">IF($B7=$B13,L13+L8,L13)</f>
        <v>4</v>
      </c>
      <c r="M14" s="35">
        <f t="shared" si="24"/>
        <v>3</v>
      </c>
      <c r="N14" s="35">
        <f t="shared" si="24"/>
        <v>5</v>
      </c>
      <c r="O14" s="35">
        <f t="shared" si="24"/>
        <v>2</v>
      </c>
      <c r="P14" s="36">
        <f t="shared" si="24"/>
        <v>6</v>
      </c>
      <c r="Q14" s="37">
        <f t="shared" si="24"/>
        <v>0</v>
      </c>
      <c r="R14" s="148">
        <f t="shared" si="24"/>
        <v>0</v>
      </c>
      <c r="S14" s="197">
        <f t="shared" ref="S14" si="25">7-COUNTIF(U13:AA13,0)-COUNTIF(U13:AA13,"")</f>
        <v>5</v>
      </c>
      <c r="T14" s="168">
        <f>SUM(U14:AA14)</f>
        <v>20</v>
      </c>
      <c r="U14" s="35">
        <f t="shared" ref="U14:AA14" si="26">IF($B7=$B13,U13+U8,U13)</f>
        <v>4</v>
      </c>
      <c r="V14" s="35">
        <f t="shared" si="26"/>
        <v>3</v>
      </c>
      <c r="W14" s="35">
        <f t="shared" si="26"/>
        <v>5</v>
      </c>
      <c r="X14" s="35">
        <f t="shared" si="26"/>
        <v>2</v>
      </c>
      <c r="Y14" s="36">
        <f t="shared" si="26"/>
        <v>6</v>
      </c>
      <c r="Z14" s="37">
        <f t="shared" si="26"/>
        <v>0</v>
      </c>
      <c r="AA14" s="148">
        <f t="shared" si="26"/>
        <v>0</v>
      </c>
      <c r="AB14" s="197">
        <f t="shared" ref="AB14" si="27">7-COUNTIF(AD13:AJ13,0)-COUNTIF(AD13:AJ13,"")</f>
        <v>5</v>
      </c>
      <c r="AC14" s="168">
        <f>SUM(AD14:AJ14)</f>
        <v>20</v>
      </c>
      <c r="AD14" s="35">
        <f t="shared" ref="AD14:AJ14" si="28">IF($B7=$B13,AD13+AD8,AD13)</f>
        <v>4</v>
      </c>
      <c r="AE14" s="35">
        <f t="shared" si="28"/>
        <v>3</v>
      </c>
      <c r="AF14" s="35">
        <f t="shared" si="28"/>
        <v>5</v>
      </c>
      <c r="AG14" s="35">
        <f t="shared" si="28"/>
        <v>2</v>
      </c>
      <c r="AH14" s="36">
        <f t="shared" si="28"/>
        <v>6</v>
      </c>
      <c r="AI14" s="37">
        <f t="shared" si="28"/>
        <v>0</v>
      </c>
      <c r="AJ14" s="148">
        <f t="shared" si="28"/>
        <v>0</v>
      </c>
      <c r="AK14" s="197">
        <f t="shared" ref="AK14" si="29">7-COUNTIF(AM13:AS13,0)-COUNTIF(AM13:AS13,"")</f>
        <v>5</v>
      </c>
      <c r="AL14" s="168">
        <f>SUM(AM14:AS14)</f>
        <v>20</v>
      </c>
      <c r="AM14" s="35">
        <f t="shared" ref="AM14:AS14" si="30">IF($B7=$B13,AM13+AM8,AM13)</f>
        <v>4</v>
      </c>
      <c r="AN14" s="35">
        <f t="shared" si="30"/>
        <v>3</v>
      </c>
      <c r="AO14" s="35">
        <f t="shared" si="30"/>
        <v>5</v>
      </c>
      <c r="AP14" s="35">
        <f t="shared" si="30"/>
        <v>2</v>
      </c>
      <c r="AQ14" s="36">
        <f t="shared" si="30"/>
        <v>6</v>
      </c>
      <c r="AR14" s="37">
        <f t="shared" si="30"/>
        <v>0</v>
      </c>
      <c r="AS14" s="148">
        <f t="shared" si="30"/>
        <v>0</v>
      </c>
      <c r="AT14" s="197">
        <f t="shared" ref="AT14" si="31">7-COUNTIF(AV13:BB13,0)-COUNTIF(AV13:BB13,"")</f>
        <v>5</v>
      </c>
      <c r="AU14" s="168">
        <f>SUM(AV14:BB14)</f>
        <v>20</v>
      </c>
      <c r="AV14" s="35">
        <f t="shared" ref="AV14:BB14" si="32">IF($B7=$B13,AV13+AV8,AV13)</f>
        <v>4</v>
      </c>
      <c r="AW14" s="35">
        <f t="shared" si="32"/>
        <v>3</v>
      </c>
      <c r="AX14" s="35">
        <f t="shared" si="32"/>
        <v>5</v>
      </c>
      <c r="AY14" s="35">
        <f t="shared" si="32"/>
        <v>2</v>
      </c>
      <c r="AZ14" s="36">
        <f t="shared" si="32"/>
        <v>6</v>
      </c>
      <c r="BA14" s="37">
        <f t="shared" si="32"/>
        <v>0</v>
      </c>
      <c r="BB14" s="148">
        <f t="shared" si="32"/>
        <v>0</v>
      </c>
    </row>
    <row r="15" spans="1:54" ht="15.95" hidden="1" customHeight="1" x14ac:dyDescent="0.2">
      <c r="B15" s="159"/>
      <c r="C15" s="160"/>
      <c r="D15" s="160"/>
      <c r="E15" s="160"/>
      <c r="F15" s="121"/>
      <c r="G15" s="121"/>
      <c r="H15" s="121"/>
      <c r="I15" s="165">
        <f>K15+T15+AC15+AL15+AU15</f>
        <v>100</v>
      </c>
      <c r="J15" s="198">
        <f t="shared" ref="J15" si="33">IF($B13=$B7,COUNTIF(L15:R15,0),COUNTIF(L16:R16,0)+COUNTIF(L16:R16,""))</f>
        <v>2</v>
      </c>
      <c r="K15" s="169">
        <f>IF($B7=$B13,K16+K9,K16)</f>
        <v>20</v>
      </c>
      <c r="L15" s="40">
        <f>IF($B7=$B13,L16+L9,L16)</f>
        <v>4</v>
      </c>
      <c r="M15" s="40">
        <f t="shared" ref="M15:R15" si="34">IF($B7=$B13,M16+M9,M16)</f>
        <v>3</v>
      </c>
      <c r="N15" s="40">
        <f t="shared" si="34"/>
        <v>5</v>
      </c>
      <c r="O15" s="40">
        <f t="shared" si="34"/>
        <v>2</v>
      </c>
      <c r="P15" s="41">
        <f t="shared" si="34"/>
        <v>6</v>
      </c>
      <c r="Q15" s="42">
        <f t="shared" si="34"/>
        <v>0</v>
      </c>
      <c r="R15" s="149">
        <f t="shared" si="34"/>
        <v>0</v>
      </c>
      <c r="S15" s="198">
        <f t="shared" ref="S15" si="35">IF($B13=$B7,COUNTIF(U15:AA15,0),COUNTIF(U16:AA16,0)+COUNTIF(U16:AA16,""))</f>
        <v>2</v>
      </c>
      <c r="T15" s="169">
        <f t="shared" ref="T15:AA15" si="36">IF($B7=$B13,T16+T9,T16)</f>
        <v>20</v>
      </c>
      <c r="U15" s="40">
        <f t="shared" si="36"/>
        <v>4</v>
      </c>
      <c r="V15" s="40">
        <f t="shared" si="36"/>
        <v>3</v>
      </c>
      <c r="W15" s="40">
        <f t="shared" si="36"/>
        <v>5</v>
      </c>
      <c r="X15" s="40">
        <f t="shared" si="36"/>
        <v>2</v>
      </c>
      <c r="Y15" s="41">
        <f t="shared" si="36"/>
        <v>6</v>
      </c>
      <c r="Z15" s="42">
        <f t="shared" si="36"/>
        <v>0</v>
      </c>
      <c r="AA15" s="149">
        <f t="shared" si="36"/>
        <v>0</v>
      </c>
      <c r="AB15" s="198">
        <f t="shared" ref="AB15" si="37">IF($B13=$B7,COUNTIF(AD15:AJ15,0),COUNTIF(AD16:AJ16,0)+COUNTIF(AD16:AJ16,""))</f>
        <v>2</v>
      </c>
      <c r="AC15" s="169">
        <f t="shared" ref="AC15:AJ15" si="38">IF($B7=$B13,AC16+AC9,AC16)</f>
        <v>20</v>
      </c>
      <c r="AD15" s="40">
        <f t="shared" si="38"/>
        <v>4</v>
      </c>
      <c r="AE15" s="40">
        <f t="shared" si="38"/>
        <v>3</v>
      </c>
      <c r="AF15" s="40">
        <f t="shared" si="38"/>
        <v>5</v>
      </c>
      <c r="AG15" s="40">
        <f t="shared" si="38"/>
        <v>2</v>
      </c>
      <c r="AH15" s="41">
        <f t="shared" si="38"/>
        <v>6</v>
      </c>
      <c r="AI15" s="42">
        <f t="shared" si="38"/>
        <v>0</v>
      </c>
      <c r="AJ15" s="149">
        <f t="shared" si="38"/>
        <v>0</v>
      </c>
      <c r="AK15" s="198">
        <f t="shared" ref="AK15" si="39">IF($B13=$B7,COUNTIF(AM15:AS15,0),COUNTIF(AM16:AS16,0)+COUNTIF(AM16:AS16,""))</f>
        <v>2</v>
      </c>
      <c r="AL15" s="169">
        <f t="shared" ref="AL15:AS15" si="40">IF($B7=$B13,AL16+AL9,AL16)</f>
        <v>20</v>
      </c>
      <c r="AM15" s="40">
        <f t="shared" si="40"/>
        <v>4</v>
      </c>
      <c r="AN15" s="40">
        <f t="shared" si="40"/>
        <v>3</v>
      </c>
      <c r="AO15" s="40">
        <f t="shared" si="40"/>
        <v>5</v>
      </c>
      <c r="AP15" s="40">
        <f t="shared" si="40"/>
        <v>2</v>
      </c>
      <c r="AQ15" s="41">
        <f t="shared" si="40"/>
        <v>6</v>
      </c>
      <c r="AR15" s="42">
        <f t="shared" si="40"/>
        <v>0</v>
      </c>
      <c r="AS15" s="149">
        <f t="shared" si="40"/>
        <v>0</v>
      </c>
      <c r="AT15" s="198">
        <f t="shared" ref="AT15" si="41">IF($B13=$B7,COUNTIF(AV15:BB15,0),COUNTIF(AV16:BB16,0)+COUNTIF(AV16:BB16,""))</f>
        <v>2</v>
      </c>
      <c r="AU15" s="169">
        <f t="shared" ref="AU15:BB15" si="42">IF($B7=$B13,AU16+AU9,AU16)</f>
        <v>20</v>
      </c>
      <c r="AV15" s="40">
        <f t="shared" si="42"/>
        <v>4</v>
      </c>
      <c r="AW15" s="40">
        <f t="shared" si="42"/>
        <v>3</v>
      </c>
      <c r="AX15" s="40">
        <f t="shared" si="42"/>
        <v>5</v>
      </c>
      <c r="AY15" s="40">
        <f t="shared" si="42"/>
        <v>2</v>
      </c>
      <c r="AZ15" s="41">
        <f t="shared" si="42"/>
        <v>6</v>
      </c>
      <c r="BA15" s="42">
        <f t="shared" si="42"/>
        <v>0</v>
      </c>
      <c r="BB15" s="149">
        <f t="shared" si="42"/>
        <v>0</v>
      </c>
    </row>
    <row r="16" spans="1:54" ht="15.95" customHeight="1" x14ac:dyDescent="0.2">
      <c r="A16" s="1" t="str">
        <f>A13</f>
        <v>1 Przykładowy Jan    WZÓR</v>
      </c>
      <c r="B16" s="339">
        <v>0</v>
      </c>
      <c r="C16" s="348" t="s">
        <v>69</v>
      </c>
      <c r="D16" s="348"/>
      <c r="E16" s="348"/>
      <c r="F16" s="161">
        <f>wrzesień!F16</f>
        <v>4</v>
      </c>
      <c r="G16" s="161">
        <f>wrzesień!G16</f>
        <v>-1</v>
      </c>
      <c r="H16" s="122">
        <f>5-COUNTIF(AU13,0)-COUNTIF(AL13,0)-COUNTIF(AC13,0)-COUNTIF(T13,0)-COUNTIF(K13,0)</f>
        <v>5</v>
      </c>
      <c r="I16" s="165">
        <f>K16+T16+AC16+AL16+AU16</f>
        <v>100</v>
      </c>
      <c r="J16" s="199">
        <f t="shared" ref="J16" si="43">IF($B13=$B7,J10+IF($F13&lt;&gt;$G13,(K13+$G15-$G14)/$F13,K13/$F13),IF($F13&lt;&gt;G13,(K13+$G15-$G14)/$F13,K13/$F13))</f>
        <v>1.1111111111111112</v>
      </c>
      <c r="K16" s="170">
        <f>SUM(L16:R16)</f>
        <v>20</v>
      </c>
      <c r="L16" s="26">
        <f t="shared" ref="L16:R16" si="44">L13</f>
        <v>4</v>
      </c>
      <c r="M16" s="26">
        <f t="shared" si="44"/>
        <v>3</v>
      </c>
      <c r="N16" s="26">
        <f t="shared" si="44"/>
        <v>5</v>
      </c>
      <c r="O16" s="26">
        <f t="shared" si="44"/>
        <v>2</v>
      </c>
      <c r="P16" s="26">
        <f t="shared" si="44"/>
        <v>6</v>
      </c>
      <c r="Q16" s="29">
        <f t="shared" si="44"/>
        <v>0</v>
      </c>
      <c r="R16" s="150">
        <f t="shared" si="44"/>
        <v>0</v>
      </c>
      <c r="S16" s="199">
        <f t="shared" ref="S16" si="45">IF($B13=$B7,S10+IF($F13&lt;&gt;$G13,(T13+$G15-$G14)/$F13,T13/$F13),IF($F13&lt;&gt;P13,(T13+$G15-$G14)/$F13,T13/$F13))</f>
        <v>1.1111111111111112</v>
      </c>
      <c r="T16" s="170">
        <f>SUM(U16:AA16)</f>
        <v>20</v>
      </c>
      <c r="U16" s="26">
        <f t="shared" ref="U16:AA16" si="46">U13</f>
        <v>4</v>
      </c>
      <c r="V16" s="26">
        <f t="shared" si="46"/>
        <v>3</v>
      </c>
      <c r="W16" s="26">
        <f t="shared" si="46"/>
        <v>5</v>
      </c>
      <c r="X16" s="26">
        <f t="shared" si="46"/>
        <v>2</v>
      </c>
      <c r="Y16" s="26">
        <f t="shared" si="46"/>
        <v>6</v>
      </c>
      <c r="Z16" s="29">
        <f t="shared" si="46"/>
        <v>0</v>
      </c>
      <c r="AA16" s="150">
        <f t="shared" si="46"/>
        <v>0</v>
      </c>
      <c r="AB16" s="199">
        <f t="shared" ref="AB16" si="47">IF($B13=$B7,AB10+IF($F13&lt;&gt;$G13,(AC13+$G15-$G14)/$F13,AC13/$F13),IF($F13&lt;&gt;Y13,(AC13+$G15-$G14)/$F13,AC13/$F13))</f>
        <v>1.1111111111111112</v>
      </c>
      <c r="AC16" s="170">
        <f>SUM(AD16:AJ16)</f>
        <v>20</v>
      </c>
      <c r="AD16" s="26">
        <f t="shared" ref="AD16:AJ16" si="48">AD13</f>
        <v>4</v>
      </c>
      <c r="AE16" s="26">
        <f t="shared" si="48"/>
        <v>3</v>
      </c>
      <c r="AF16" s="26">
        <f t="shared" si="48"/>
        <v>5</v>
      </c>
      <c r="AG16" s="26">
        <f t="shared" si="48"/>
        <v>2</v>
      </c>
      <c r="AH16" s="26">
        <f t="shared" si="48"/>
        <v>6</v>
      </c>
      <c r="AI16" s="29">
        <f t="shared" si="48"/>
        <v>0</v>
      </c>
      <c r="AJ16" s="150">
        <f t="shared" si="48"/>
        <v>0</v>
      </c>
      <c r="AK16" s="199">
        <f t="shared" ref="AK16" si="49">IF($B13=$B7,AK10+IF($F13&lt;&gt;$G13,(AL13+$G15-$G14)/$F13,AL13/$F13),IF($F13&lt;&gt;AH13,(AL13+$G15-$G14)/$F13,AL13/$F13))</f>
        <v>1.1111111111111112</v>
      </c>
      <c r="AL16" s="170">
        <f>SUM(AM16:AS16)</f>
        <v>20</v>
      </c>
      <c r="AM16" s="26">
        <f t="shared" ref="AM16:AS16" si="50">AM13</f>
        <v>4</v>
      </c>
      <c r="AN16" s="26">
        <f t="shared" si="50"/>
        <v>3</v>
      </c>
      <c r="AO16" s="26">
        <f t="shared" si="50"/>
        <v>5</v>
      </c>
      <c r="AP16" s="26">
        <f t="shared" si="50"/>
        <v>2</v>
      </c>
      <c r="AQ16" s="26">
        <f t="shared" si="50"/>
        <v>6</v>
      </c>
      <c r="AR16" s="29">
        <f t="shared" si="50"/>
        <v>0</v>
      </c>
      <c r="AS16" s="150">
        <f t="shared" si="50"/>
        <v>0</v>
      </c>
      <c r="AT16" s="199">
        <f t="shared" ref="AT16" si="51">IF($B13=$B7,AT10+IF($F13&lt;&gt;$G13,(AU13+$G15-$G14)/$F13,AU13/$F13),IF($F13&lt;&gt;AQ13,(AU13+$G15-$G14)/$F13,AU13/$F13))</f>
        <v>1.1111111111111112</v>
      </c>
      <c r="AU16" s="170">
        <f>SUM(AV16:BB16)</f>
        <v>20</v>
      </c>
      <c r="AV16" s="26">
        <f>IF(SUM($AM$9:$AS$9)=SUM($AV$9:$BB$9),AV13,IF(AND(SUM($AV$9:$BB$9)&gt;42,SUM($AV$9:$BB$9)&lt;49),AV13,0))</f>
        <v>4</v>
      </c>
      <c r="AW16" s="26">
        <f t="shared" ref="AW16:BB16" si="52">IF(SUM($AM$9:$AS$9)=SUM($AV$9:$BB$9),AW13,IF(AND(SUM($AV$9:$BB$9)&gt;42,SUM($AV$9:$BB$9)&lt;49),AW13,0))</f>
        <v>3</v>
      </c>
      <c r="AX16" s="26">
        <f t="shared" si="52"/>
        <v>5</v>
      </c>
      <c r="AY16" s="26">
        <f t="shared" si="52"/>
        <v>2</v>
      </c>
      <c r="AZ16" s="26">
        <f t="shared" si="52"/>
        <v>6</v>
      </c>
      <c r="BA16" s="29">
        <f t="shared" si="52"/>
        <v>0</v>
      </c>
      <c r="BB16" s="150">
        <f t="shared" si="52"/>
        <v>0</v>
      </c>
    </row>
    <row r="17" spans="1:54" ht="15.95" customHeight="1" x14ac:dyDescent="0.2">
      <c r="A17" s="1" t="str">
        <f>A16</f>
        <v>1 Przykładowy Jan    WZÓR</v>
      </c>
      <c r="B17" s="339"/>
      <c r="C17" s="348"/>
      <c r="D17" s="348"/>
      <c r="E17" s="348"/>
      <c r="F17" s="161">
        <f>wrzesień!F17</f>
        <v>-3</v>
      </c>
      <c r="G17" s="161">
        <f>wrzesień!G17</f>
        <v>-2</v>
      </c>
      <c r="H17" s="123">
        <f>IF($B13=$B7,H11+F17,$F17)</f>
        <v>-3</v>
      </c>
      <c r="I17" s="165">
        <f>K17+T17+AC17+AL17+AU17</f>
        <v>0</v>
      </c>
      <c r="J17" s="200">
        <f t="shared" ref="J17" si="53">IF($H16=0,0,IF($B7=$B13,IF($H18&gt;0,$H18+J11,K13+J11),IF($H18&gt;0,$H18,K13)))</f>
        <v>20</v>
      </c>
      <c r="K17" s="170">
        <f>SUM(L17:R17)</f>
        <v>0</v>
      </c>
      <c r="L17" s="6"/>
      <c r="M17" s="6"/>
      <c r="N17" s="6"/>
      <c r="O17" s="6"/>
      <c r="P17" s="26"/>
      <c r="Q17" s="29"/>
      <c r="R17" s="150"/>
      <c r="S17" s="200">
        <f t="shared" ref="S17" si="54">IF($H16=0,0,IF($B7=$B13,IF($H18&gt;0,$H18+S11,T13+S11),IF($H18&gt;0,$H18,T13)))</f>
        <v>20</v>
      </c>
      <c r="T17" s="170">
        <f>SUM(U17:AA17)</f>
        <v>0</v>
      </c>
      <c r="U17" s="6"/>
      <c r="V17" s="6"/>
      <c r="W17" s="6"/>
      <c r="X17" s="6"/>
      <c r="Y17" s="26"/>
      <c r="Z17" s="29"/>
      <c r="AA17" s="150"/>
      <c r="AB17" s="200">
        <f t="shared" ref="AB17" si="55">IF($H16=0,0,IF($B7=$B13,IF($H18&gt;0,$H18+AB11,AC13+AB11),IF($H18&gt;0,$H18,AC13)))</f>
        <v>20</v>
      </c>
      <c r="AC17" s="170">
        <f>SUM(AD17:AJ17)</f>
        <v>0</v>
      </c>
      <c r="AD17" s="6"/>
      <c r="AE17" s="6"/>
      <c r="AF17" s="6"/>
      <c r="AG17" s="6"/>
      <c r="AH17" s="26"/>
      <c r="AI17" s="29"/>
      <c r="AJ17" s="150"/>
      <c r="AK17" s="200">
        <f t="shared" ref="AK17" si="56">IF($H16=0,0,IF($B7=$B13,IF($H18&gt;0,$H18+AK11,AL13+AK11),IF($H18&gt;0,$H18,AL13)))</f>
        <v>20</v>
      </c>
      <c r="AL17" s="170">
        <f>SUM(AM17:AS17)</f>
        <v>0</v>
      </c>
      <c r="AM17" s="6"/>
      <c r="AN17" s="6"/>
      <c r="AO17" s="6"/>
      <c r="AP17" s="6"/>
      <c r="AQ17" s="26"/>
      <c r="AR17" s="29"/>
      <c r="AS17" s="150"/>
      <c r="AT17" s="200">
        <f t="shared" ref="AT17" si="57">IF($H16=0,0,IF($B7=$B13,IF($H18&gt;0,$H18+AT11,AU13+AT11),IF($H18&gt;0,$H18,AU13)))</f>
        <v>20</v>
      </c>
      <c r="AU17" s="170">
        <f>SUM(AV17:BB17)</f>
        <v>0</v>
      </c>
      <c r="AV17" s="6"/>
      <c r="AW17" s="6"/>
      <c r="AX17" s="6"/>
      <c r="AY17" s="6"/>
      <c r="AZ17" s="26"/>
      <c r="BA17" s="29"/>
      <c r="BB17" s="150"/>
    </row>
    <row r="18" spans="1:54" ht="15.95" customHeight="1" thickBot="1" x14ac:dyDescent="0.25">
      <c r="A18" s="1" t="str">
        <f>A17</f>
        <v>1 Przykładowy Jan    WZÓR</v>
      </c>
      <c r="B18" s="343" t="str">
        <f>wrzesień!B18</f>
        <v>UWAGI / OSTRZEŻENIA / BŁĘDY</v>
      </c>
      <c r="C18" s="344"/>
      <c r="D18" s="344"/>
      <c r="E18" s="344"/>
      <c r="F18" s="162"/>
      <c r="G18" s="163"/>
      <c r="H18" s="172">
        <f>IF(OR($G18=0,$F18=0,$G18="",$F18=""),0,$G18/$F18)</f>
        <v>0</v>
      </c>
      <c r="I18" s="166"/>
      <c r="J18" s="201">
        <f t="shared" ref="J18" si="58">IF($B7=$B13,IF(L13+L8&gt;0,1,0)+IF(M13+M8&gt;0,1,0)+IF(N13+N8&gt;0,1,0)+IF(O13+O8&gt;0,1,0)+IF(P13+P8&gt;0,1,0)+IF(Q13+Q8&gt;0,1,0)+IF(R13+R8&gt;0,1,0),J14)</f>
        <v>5</v>
      </c>
      <c r="K18" s="202">
        <f t="shared" ref="K18" si="59">IF(OR($B13=$B19,J18=0,(K14-Q18+O18)&lt;=0),0,(K14-Q18+O18)/J18)</f>
        <v>3.6</v>
      </c>
      <c r="L18" s="151">
        <f t="shared" ref="L18" si="60">IF(K18*(7-J15)&lt;=0,0,K18*(7-J15))</f>
        <v>18</v>
      </c>
      <c r="M18" s="350">
        <f>ROUND(IF(OR(K15-K18*(7-J15)+P18&lt;0,$B13=$B19,K18&lt;=0,K15=0),0,IF(K15-K18*(7-J15)+P18&gt;Q18-O18+P18,Q18-O18+P18,K15-K18*(7-J15)+P18)),1)</f>
        <v>2</v>
      </c>
      <c r="N18" s="351"/>
      <c r="O18" s="152">
        <f t="shared" ref="O18" si="61">IF(OR($B13=$B19,J14=0),0,IF($B13=$B7,J13,$F13))</f>
        <v>18</v>
      </c>
      <c r="P18" s="153">
        <f t="shared" ref="P18" si="62">IF(OR($B13=$B19,J18=0),0,$G15-$G14)</f>
        <v>0</v>
      </c>
      <c r="Q18" s="154">
        <f t="shared" ref="Q18" si="63">IF(OR($B13=$B19,J18=0),0,J17)</f>
        <v>20</v>
      </c>
      <c r="R18" s="155">
        <f t="shared" ref="R18" si="64">IF($B13=$B19,0,K15)</f>
        <v>20</v>
      </c>
      <c r="S18" s="201">
        <f t="shared" ref="S18" si="65">IF($B7=$B13,IF(U13+U8&gt;0,1,0)+IF(V13+V8&gt;0,1,0)+IF(W13+W8&gt;0,1,0)+IF(X13+X8&gt;0,1,0)+IF(Y13+Y8&gt;0,1,0)+IF(Z13+Z8&gt;0,1,0)+IF(AA13+AA8&gt;0,1,0),S14)</f>
        <v>5</v>
      </c>
      <c r="T18" s="202">
        <f t="shared" ref="T18" si="66">IF(OR($B13=$B19,S18=0,(T14-Z18+X18)&lt;=0),0,(T14-Z18+X18)/S18)</f>
        <v>3.6</v>
      </c>
      <c r="U18" s="151">
        <f t="shared" ref="U18" si="67">IF(T18*(7-S15)&lt;=0,0,T18*(7-S15))</f>
        <v>18</v>
      </c>
      <c r="V18" s="350">
        <f>ROUND(IF(OR(T15-T18*(7-S15)+Y18&lt;0,$B13=$B19,T18&lt;=0,T15=0),0,IF(T15-T18*(7-S15)+Y18&gt;Z18-X18+Y18,Z18-X18+Y18,T15-T18*(7-S15)+Y18)),1)</f>
        <v>2</v>
      </c>
      <c r="W18" s="351"/>
      <c r="X18" s="152">
        <f t="shared" ref="X18" si="68">IF(OR($B13=$B19,S14=0),0,IF($B13=$B7,S13,$F13))</f>
        <v>18</v>
      </c>
      <c r="Y18" s="153">
        <f t="shared" ref="Y18" si="69">IF(OR($B13=$B19,S18=0),0,$G15-$G14)</f>
        <v>0</v>
      </c>
      <c r="Z18" s="154">
        <f t="shared" ref="Z18" si="70">IF(OR($B13=$B19,S18=0),0,S17)</f>
        <v>20</v>
      </c>
      <c r="AA18" s="155">
        <f t="shared" ref="AA18" si="71">IF($B13=$B19,0,T15)</f>
        <v>20</v>
      </c>
      <c r="AB18" s="201">
        <f t="shared" ref="AB18" si="72">IF($B7=$B13,IF(AD13+AD8&gt;0,1,0)+IF(AE13+AE8&gt;0,1,0)+IF(AF13+AF8&gt;0,1,0)+IF(AG13+AG8&gt;0,1,0)+IF(AH13+AH8&gt;0,1,0)+IF(AI13+AI8&gt;0,1,0)+IF(AJ13+AJ8&gt;0,1,0),AB14)</f>
        <v>5</v>
      </c>
      <c r="AC18" s="202">
        <f t="shared" ref="AC18" si="73">IF(OR($B13=$B19,AB18=0,(AC14-AI18+AG18)&lt;=0),0,(AC14-AI18+AG18)/AB18)</f>
        <v>3.6</v>
      </c>
      <c r="AD18" s="151">
        <f t="shared" ref="AD18" si="74">IF(AC18*(7-AB15)&lt;=0,0,AC18*(7-AB15))</f>
        <v>18</v>
      </c>
      <c r="AE18" s="350">
        <f>ROUND(IF(OR(AC15-AC18*(7-AB15)+AH18&lt;0,$B13=$B19,AC18&lt;=0,AC15=0),0,IF(AC15-AC18*(7-AB15)+AH18&gt;AI18-AG18+AH18,AI18-AG18+AH18,AC15-AC18*(7-AB15)+AH18)),1)</f>
        <v>2</v>
      </c>
      <c r="AF18" s="351"/>
      <c r="AG18" s="152">
        <f t="shared" ref="AG18" si="75">IF(OR($B13=$B19,AB14=0),0,IF($B13=$B7,AB13,$F13))</f>
        <v>18</v>
      </c>
      <c r="AH18" s="153">
        <f t="shared" ref="AH18" si="76">IF(OR($B13=$B19,AB18=0),0,$G15-$G14)</f>
        <v>0</v>
      </c>
      <c r="AI18" s="154">
        <f t="shared" ref="AI18" si="77">IF(OR($B13=$B19,AB18=0),0,AB17)</f>
        <v>20</v>
      </c>
      <c r="AJ18" s="155">
        <f t="shared" ref="AJ18" si="78">IF($B13=$B19,0,AC15)</f>
        <v>20</v>
      </c>
      <c r="AK18" s="201">
        <f t="shared" ref="AK18" si="79">IF($B7=$B13,IF(AM13+AM8&gt;0,1,0)+IF(AN13+AN8&gt;0,1,0)+IF(AO13+AO8&gt;0,1,0)+IF(AP13+AP8&gt;0,1,0)+IF(AQ13+AQ8&gt;0,1,0)+IF(AR13+AR8&gt;0,1,0)+IF(AS13+AS8&gt;0,1,0),AK14)</f>
        <v>5</v>
      </c>
      <c r="AL18" s="202">
        <f t="shared" ref="AL18" si="80">IF(OR($B13=$B19,AK18=0,(AL14-AR18+AP18)&lt;=0),0,(AL14-AR18+AP18)/AK18)</f>
        <v>3.6</v>
      </c>
      <c r="AM18" s="151">
        <f t="shared" ref="AM18" si="81">IF(AL18*(7-AK15)&lt;=0,0,AL18*(7-AK15))</f>
        <v>18</v>
      </c>
      <c r="AN18" s="350">
        <f>ROUND(IF(OR(AL15-AL18*(7-AK15)+AQ18&lt;0,$B13=$B19,AL18&lt;=0,AL15=0),0,IF(AL15-AL18*(7-AK15)+AQ18&gt;AR18-AP18+AQ18,AR18-AP18+AQ18,AL15-AL18*(7-AK15)+AQ18)),1)</f>
        <v>2</v>
      </c>
      <c r="AO18" s="351"/>
      <c r="AP18" s="152">
        <f t="shared" ref="AP18" si="82">IF(OR($B13=$B19,AK14=0),0,IF($B13=$B7,AK13,$F13))</f>
        <v>18</v>
      </c>
      <c r="AQ18" s="153">
        <f t="shared" ref="AQ18" si="83">IF(OR($B13=$B19,AK18=0),0,$G15-$G14)</f>
        <v>0</v>
      </c>
      <c r="AR18" s="154">
        <f t="shared" ref="AR18" si="84">IF(OR($B13=$B19,AK18=0),0,AK17)</f>
        <v>20</v>
      </c>
      <c r="AS18" s="155">
        <f t="shared" ref="AS18" si="85">IF($B13=$B19,0,AL15)</f>
        <v>20</v>
      </c>
      <c r="AT18" s="201">
        <f t="shared" ref="AT18" si="86">IF($B7=$B13,IF(AV13+AV8&gt;0,1,0)+IF(AW13+AW8&gt;0,1,0)+IF(AX13+AX8&gt;0,1,0)+IF(AY13+AY8&gt;0,1,0)+IF(AZ13+AZ8&gt;0,1,0)+IF(BA13+BA8&gt;0,1,0)+IF(BB13+BB8&gt;0,1,0),AT14)</f>
        <v>5</v>
      </c>
      <c r="AU18" s="202">
        <f t="shared" ref="AU18" si="87">IF(OR($B13=$B19,AT18=0,(AU14-BA18+AY18)&lt;=0),0,(AU14-BA18+AY18)/AT18)</f>
        <v>3.6</v>
      </c>
      <c r="AV18" s="151">
        <f t="shared" ref="AV18" si="88">IF(AU18*(7-AT15)&lt;=0,0,AU18*(7-AT15))</f>
        <v>18</v>
      </c>
      <c r="AW18" s="350">
        <f>ROUND(IF(OR(AU15-AU18*(7-AT15)+AZ18&lt;0,$B13=$B19,AU18&lt;=0,AU15=0),0,IF(AU15-AU18*(7-AT15)+AZ18&gt;BA18-AY18+AZ18,BA18-AY18+AZ18,AU15-AU18*(7-AT15)+AZ18)),1)</f>
        <v>2</v>
      </c>
      <c r="AX18" s="351"/>
      <c r="AY18" s="152">
        <f t="shared" ref="AY18" si="89">IF(OR($B13=$B19,AT14=0),0,IF($B13=$B7,AT13,$F13))</f>
        <v>18</v>
      </c>
      <c r="AZ18" s="153">
        <f t="shared" ref="AZ18" si="90">IF(OR($B13=$B19,AT18=0),0,$G15-$G14)</f>
        <v>0</v>
      </c>
      <c r="BA18" s="154">
        <f t="shared" ref="BA18" si="91">IF(OR($B13=$B19,AT18=0),0,AT17)</f>
        <v>20</v>
      </c>
      <c r="BB18" s="155">
        <f t="shared" ref="BB18" si="92">IF($B13=$B19,0,AU15)</f>
        <v>20</v>
      </c>
    </row>
    <row r="19" spans="1:54" ht="16.5" thickTop="1" x14ac:dyDescent="0.2">
      <c r="A19" s="1">
        <f>IF(B19="","1. Niewypełnione",B19)</f>
        <v>0</v>
      </c>
      <c r="B19" s="320">
        <f>grudzień!B19</f>
        <v>0</v>
      </c>
      <c r="C19" s="321">
        <f>grudzień!C19</f>
        <v>0</v>
      </c>
      <c r="D19" s="321">
        <f>grudzień!D19</f>
        <v>0</v>
      </c>
      <c r="E19" s="321">
        <f>grudzień!E19</f>
        <v>0</v>
      </c>
      <c r="F19" s="177">
        <f>grudzień!F19</f>
        <v>18</v>
      </c>
      <c r="G19" s="185">
        <f>grudzień!G19</f>
        <v>18</v>
      </c>
      <c r="H19" s="177"/>
      <c r="I19" s="192">
        <f>K19+T19+AC19+AL19+AU19</f>
        <v>0</v>
      </c>
      <c r="J19" s="186">
        <f t="shared" ref="J19" si="93">IF(OR($B19=$B25,J22=0),0,ROUND((K20+P24)/J22,0))</f>
        <v>0</v>
      </c>
      <c r="K19" s="51">
        <f>SUM(L19:R19)</f>
        <v>0</v>
      </c>
      <c r="L19" s="52">
        <f>grudzień!L19</f>
        <v>0</v>
      </c>
      <c r="M19" s="52">
        <f>grudzień!M19</f>
        <v>0</v>
      </c>
      <c r="N19" s="52">
        <f>grudzień!N19</f>
        <v>0</v>
      </c>
      <c r="O19" s="52">
        <f>grudzień!O19</f>
        <v>0</v>
      </c>
      <c r="P19" s="53">
        <f>grudzień!P19</f>
        <v>0</v>
      </c>
      <c r="Q19" s="54">
        <f>grudzień!Q19</f>
        <v>0</v>
      </c>
      <c r="R19" s="55">
        <f>grudzień!R19</f>
        <v>0</v>
      </c>
      <c r="S19" s="188">
        <f t="shared" ref="S19" si="94">IF(OR($B19=$B25,S22=0),0,ROUND((T20+Y24)/S22,0))</f>
        <v>0</v>
      </c>
      <c r="T19" s="51">
        <f>SUM(U19:AA19)</f>
        <v>0</v>
      </c>
      <c r="U19" s="52">
        <f>grudzień!U19</f>
        <v>0</v>
      </c>
      <c r="V19" s="52">
        <f>grudzień!V19</f>
        <v>0</v>
      </c>
      <c r="W19" s="52">
        <f>grudzień!W19</f>
        <v>0</v>
      </c>
      <c r="X19" s="52">
        <f>grudzień!X19</f>
        <v>0</v>
      </c>
      <c r="Y19" s="53">
        <f>grudzień!Y19</f>
        <v>0</v>
      </c>
      <c r="Z19" s="54">
        <f>grudzień!Z19</f>
        <v>0</v>
      </c>
      <c r="AA19" s="55">
        <f>grudzień!AA19</f>
        <v>0</v>
      </c>
      <c r="AB19" s="188">
        <f t="shared" ref="AB19" si="95">IF(OR($B19=$B25,AB22=0),0,ROUND((AC20+AH24)/AB22,0))</f>
        <v>0</v>
      </c>
      <c r="AC19" s="51">
        <f>SUM(AD19:AJ19)</f>
        <v>0</v>
      </c>
      <c r="AD19" s="52">
        <f>grudzień!AD19</f>
        <v>0</v>
      </c>
      <c r="AE19" s="52">
        <f>grudzień!AE19</f>
        <v>0</v>
      </c>
      <c r="AF19" s="52">
        <f>grudzień!AF19</f>
        <v>0</v>
      </c>
      <c r="AG19" s="52">
        <f>grudzień!AG19</f>
        <v>0</v>
      </c>
      <c r="AH19" s="53">
        <f>grudzień!AH19</f>
        <v>0</v>
      </c>
      <c r="AI19" s="54">
        <f>grudzień!AI19</f>
        <v>0</v>
      </c>
      <c r="AJ19" s="55">
        <f>grudzień!AJ19</f>
        <v>0</v>
      </c>
      <c r="AK19" s="188">
        <f t="shared" ref="AK19" si="96">IF(OR($B19=$B25,AK22=0),0,ROUND((AL20+AQ24)/AK22,0))</f>
        <v>0</v>
      </c>
      <c r="AL19" s="51">
        <f>SUM(AM19:AS19)</f>
        <v>0</v>
      </c>
      <c r="AM19" s="52">
        <f>grudzień!AM19</f>
        <v>0</v>
      </c>
      <c r="AN19" s="52">
        <f>grudzień!AN19</f>
        <v>0</v>
      </c>
      <c r="AO19" s="52">
        <f>grudzień!AO19</f>
        <v>0</v>
      </c>
      <c r="AP19" s="52">
        <f>grudzień!AP19</f>
        <v>0</v>
      </c>
      <c r="AQ19" s="53">
        <f>grudzień!AQ19</f>
        <v>0</v>
      </c>
      <c r="AR19" s="54">
        <f>grudzień!AR19</f>
        <v>0</v>
      </c>
      <c r="AS19" s="55">
        <f>grudzień!AS19</f>
        <v>0</v>
      </c>
      <c r="AT19" s="188">
        <f t="shared" ref="AT19" si="97">IF(OR($B19=$B25,AT22=0),0,ROUND((AU20+AZ24)/AT22,0))</f>
        <v>0</v>
      </c>
      <c r="AU19" s="51">
        <f>SUM(AV19:BB19)</f>
        <v>0</v>
      </c>
      <c r="AV19" s="52">
        <f t="shared" ref="AV19" si="98">IF(SUM($AM$9:$AS$9)=SUM($AV$9:$BB$9),AM19,IF(AND(SUM($AV$9:$BB$9)&gt;42,SUM($AV$9:$BB$9)&lt;49),AM19,0))</f>
        <v>0</v>
      </c>
      <c r="AW19" s="52">
        <f t="shared" ref="AW19" si="99">IF(SUM($AM$9:$AS$9)=SUM($AV$9:$BB$9),AN19,IF(AND(SUM($AV$9:$BB$9)&gt;42,SUM($AV$9:$BB$9)&lt;49),AN19,0))</f>
        <v>0</v>
      </c>
      <c r="AX19" s="52">
        <f t="shared" ref="AX19" si="100">IF(SUM($AM$9:$AS$9)=SUM($AV$9:$BB$9),AO19,IF(AND(SUM($AV$9:$BB$9)&gt;42,SUM($AV$9:$BB$9)&lt;49),AO19,0))</f>
        <v>0</v>
      </c>
      <c r="AY19" s="52">
        <f t="shared" ref="AY19" si="101">IF(SUM($AM$9:$AS$9)=SUM($AV$9:$BB$9),AP19,IF(AND(SUM($AV$9:$BB$9)&gt;42,SUM($AV$9:$BB$9)&lt;49),AP19,0))</f>
        <v>0</v>
      </c>
      <c r="AZ19" s="53">
        <f t="shared" ref="AZ19" si="102">IF(SUM($AM$9:$AS$9)=SUM($AV$9:$BB$9),AQ19,IF(AND(SUM($AV$9:$BB$9)&gt;42,SUM($AV$9:$BB$9)&lt;49),AQ19,0))</f>
        <v>0</v>
      </c>
      <c r="BA19" s="54">
        <f t="shared" ref="BA19" si="103">IF(SUM($AM$9:$AS$9)=SUM($AV$9:$BB$9),AR19,IF(AND(SUM($AV$9:$BB$9)&gt;42,SUM($AV$9:$BB$9)&lt;49),AR19,0))</f>
        <v>0</v>
      </c>
      <c r="BB19" s="55">
        <f t="shared" ref="BB19" si="104">IF(SUM($AM$9:$AS$9)=SUM($AV$9:$BB$9),AS19,IF(AND(SUM($AV$9:$BB$9)&gt;42,SUM($AV$9:$BB$9)&lt;49),AS19,0))</f>
        <v>0</v>
      </c>
    </row>
    <row r="20" spans="1:54" ht="12.75" hidden="1" customHeight="1" x14ac:dyDescent="0.2">
      <c r="B20" s="93"/>
      <c r="C20" s="94"/>
      <c r="D20" s="95"/>
      <c r="E20" s="115"/>
      <c r="F20" s="140" t="b">
        <f>IF($B13=$B19,OR(F14,G19&lt;F19),G19&lt;F19)</f>
        <v>0</v>
      </c>
      <c r="G20" s="189">
        <f>IF(AND($B13=$B19,$B13&lt;&gt;"",$B13&lt;&gt;0),G19+G14,G19)</f>
        <v>18</v>
      </c>
      <c r="H20" s="120"/>
      <c r="I20" s="165">
        <f>K20+T20+AC20+AL20+AU20</f>
        <v>0</v>
      </c>
      <c r="J20" s="194">
        <f t="shared" ref="J20" si="105">7-COUNTIF(L19:R19,0)-COUNTIF(L19:R19,"")</f>
        <v>0</v>
      </c>
      <c r="K20" s="22">
        <f>SUM(L20:R20)</f>
        <v>0</v>
      </c>
      <c r="L20" s="35">
        <f t="shared" ref="L20:R20" si="106">IF($B13=$B19,L19+L14,L19)</f>
        <v>0</v>
      </c>
      <c r="M20" s="35">
        <f t="shared" si="106"/>
        <v>0</v>
      </c>
      <c r="N20" s="35">
        <f t="shared" si="106"/>
        <v>0</v>
      </c>
      <c r="O20" s="35">
        <f t="shared" si="106"/>
        <v>0</v>
      </c>
      <c r="P20" s="36">
        <f t="shared" si="106"/>
        <v>0</v>
      </c>
      <c r="Q20" s="37">
        <f t="shared" si="106"/>
        <v>0</v>
      </c>
      <c r="R20" s="38">
        <f t="shared" si="106"/>
        <v>0</v>
      </c>
      <c r="S20" s="194">
        <f t="shared" ref="S20" si="107">7-COUNTIF(U19:AA19,0)-COUNTIF(U19:AA19,"")</f>
        <v>0</v>
      </c>
      <c r="T20" s="22">
        <f>SUM(U20:AA20)</f>
        <v>0</v>
      </c>
      <c r="U20" s="35">
        <f t="shared" ref="U20:AA20" si="108">IF($B13=$B19,U19+U14,U19)</f>
        <v>0</v>
      </c>
      <c r="V20" s="35">
        <f t="shared" si="108"/>
        <v>0</v>
      </c>
      <c r="W20" s="35">
        <f t="shared" si="108"/>
        <v>0</v>
      </c>
      <c r="X20" s="35">
        <f t="shared" si="108"/>
        <v>0</v>
      </c>
      <c r="Y20" s="36">
        <f t="shared" si="108"/>
        <v>0</v>
      </c>
      <c r="Z20" s="37">
        <f t="shared" si="108"/>
        <v>0</v>
      </c>
      <c r="AA20" s="38">
        <f t="shared" si="108"/>
        <v>0</v>
      </c>
      <c r="AB20" s="194">
        <f t="shared" ref="AB20" si="109">7-COUNTIF(AD19:AJ19,0)-COUNTIF(AD19:AJ19,"")</f>
        <v>0</v>
      </c>
      <c r="AC20" s="22">
        <f>SUM(AD20:AJ20)</f>
        <v>0</v>
      </c>
      <c r="AD20" s="35">
        <f t="shared" ref="AD20:AJ20" si="110">IF($B13=$B19,AD19+AD14,AD19)</f>
        <v>0</v>
      </c>
      <c r="AE20" s="35">
        <f t="shared" si="110"/>
        <v>0</v>
      </c>
      <c r="AF20" s="35">
        <f t="shared" si="110"/>
        <v>0</v>
      </c>
      <c r="AG20" s="35">
        <f t="shared" si="110"/>
        <v>0</v>
      </c>
      <c r="AH20" s="36">
        <f t="shared" si="110"/>
        <v>0</v>
      </c>
      <c r="AI20" s="37">
        <f t="shared" si="110"/>
        <v>0</v>
      </c>
      <c r="AJ20" s="38">
        <f t="shared" si="110"/>
        <v>0</v>
      </c>
      <c r="AK20" s="194">
        <f t="shared" ref="AK20" si="111">7-COUNTIF(AM19:AS19,0)-COUNTIF(AM19:AS19,"")</f>
        <v>0</v>
      </c>
      <c r="AL20" s="22">
        <f>SUM(AM20:AS20)</f>
        <v>0</v>
      </c>
      <c r="AM20" s="35">
        <f t="shared" ref="AM20:AS20" si="112">IF($B13=$B19,AM19+AM14,AM19)</f>
        <v>0</v>
      </c>
      <c r="AN20" s="35">
        <f t="shared" si="112"/>
        <v>0</v>
      </c>
      <c r="AO20" s="35">
        <f t="shared" si="112"/>
        <v>0</v>
      </c>
      <c r="AP20" s="35">
        <f t="shared" si="112"/>
        <v>0</v>
      </c>
      <c r="AQ20" s="36">
        <f t="shared" si="112"/>
        <v>0</v>
      </c>
      <c r="AR20" s="37">
        <f t="shared" si="112"/>
        <v>0</v>
      </c>
      <c r="AS20" s="38">
        <f t="shared" si="112"/>
        <v>0</v>
      </c>
      <c r="AT20" s="194">
        <f t="shared" ref="AT20" si="113">7-COUNTIF(AV19:BB19,0)-COUNTIF(AV19:BB19,"")</f>
        <v>0</v>
      </c>
      <c r="AU20" s="22">
        <f>SUM(AV20:BB20)</f>
        <v>0</v>
      </c>
      <c r="AV20" s="35">
        <f t="shared" ref="AV20:BB20" si="114">IF($B13=$B19,AV19+AV14,AV19)</f>
        <v>0</v>
      </c>
      <c r="AW20" s="35">
        <f t="shared" si="114"/>
        <v>0</v>
      </c>
      <c r="AX20" s="35">
        <f t="shared" si="114"/>
        <v>0</v>
      </c>
      <c r="AY20" s="35">
        <f t="shared" si="114"/>
        <v>0</v>
      </c>
      <c r="AZ20" s="36">
        <f t="shared" si="114"/>
        <v>0</v>
      </c>
      <c r="BA20" s="37">
        <f t="shared" si="114"/>
        <v>0</v>
      </c>
      <c r="BB20" s="38">
        <f t="shared" si="114"/>
        <v>0</v>
      </c>
    </row>
    <row r="21" spans="1:54" ht="15" hidden="1" customHeight="1" x14ac:dyDescent="0.2">
      <c r="B21" s="116"/>
      <c r="C21" s="117"/>
      <c r="D21" s="118"/>
      <c r="E21" s="119"/>
      <c r="F21" s="92"/>
      <c r="G21" s="190">
        <f>IF(AND($B13=$B19,$B13&lt;&gt;"",$B13&lt;&gt;0),F19+G15,F19)</f>
        <v>18</v>
      </c>
      <c r="H21" s="121"/>
      <c r="I21" s="165">
        <f>K21+T21+AC21+AL21+AU21</f>
        <v>0</v>
      </c>
      <c r="J21" s="195">
        <f t="shared" ref="J21" si="115">IF($B19=$B13,COUNTIF(L21:R21,0),COUNTIF(L22:R22,0)+COUNTIF(L22:R22,""))</f>
        <v>7</v>
      </c>
      <c r="K21" s="39">
        <f>IF($B13=$B19,K22+K15,K22)</f>
        <v>0</v>
      </c>
      <c r="L21" s="40">
        <f>IF($B13=$B19,L22+L15,L22)</f>
        <v>0</v>
      </c>
      <c r="M21" s="40">
        <f t="shared" ref="M21:R21" si="116">IF($B13=$B19,M22+M15,M22)</f>
        <v>0</v>
      </c>
      <c r="N21" s="40">
        <f t="shared" si="116"/>
        <v>0</v>
      </c>
      <c r="O21" s="40">
        <f t="shared" si="116"/>
        <v>0</v>
      </c>
      <c r="P21" s="41">
        <f t="shared" si="116"/>
        <v>0</v>
      </c>
      <c r="Q21" s="42">
        <f t="shared" si="116"/>
        <v>0</v>
      </c>
      <c r="R21" s="43">
        <f t="shared" si="116"/>
        <v>0</v>
      </c>
      <c r="S21" s="195">
        <f t="shared" ref="S21" si="117">IF($B19=$B13,COUNTIF(U21:AA21,0),COUNTIF(U22:AA22,0)+COUNTIF(U22:AA22,""))</f>
        <v>7</v>
      </c>
      <c r="T21" s="39">
        <f t="shared" ref="T21:AA21" si="118">IF($B13=$B19,T22+T15,T22)</f>
        <v>0</v>
      </c>
      <c r="U21" s="40">
        <f t="shared" si="118"/>
        <v>0</v>
      </c>
      <c r="V21" s="40">
        <f t="shared" si="118"/>
        <v>0</v>
      </c>
      <c r="W21" s="40">
        <f t="shared" si="118"/>
        <v>0</v>
      </c>
      <c r="X21" s="40">
        <f t="shared" si="118"/>
        <v>0</v>
      </c>
      <c r="Y21" s="41">
        <f t="shared" si="118"/>
        <v>0</v>
      </c>
      <c r="Z21" s="42">
        <f t="shared" si="118"/>
        <v>0</v>
      </c>
      <c r="AA21" s="43">
        <f t="shared" si="118"/>
        <v>0</v>
      </c>
      <c r="AB21" s="195">
        <f t="shared" ref="AB21" si="119">IF($B19=$B13,COUNTIF(AD21:AJ21,0),COUNTIF(AD22:AJ22,0)+COUNTIF(AD22:AJ22,""))</f>
        <v>7</v>
      </c>
      <c r="AC21" s="39">
        <f t="shared" ref="AC21:AJ21" si="120">IF($B13=$B19,AC22+AC15,AC22)</f>
        <v>0</v>
      </c>
      <c r="AD21" s="40">
        <f t="shared" si="120"/>
        <v>0</v>
      </c>
      <c r="AE21" s="40">
        <f t="shared" si="120"/>
        <v>0</v>
      </c>
      <c r="AF21" s="40">
        <f t="shared" si="120"/>
        <v>0</v>
      </c>
      <c r="AG21" s="40">
        <f t="shared" si="120"/>
        <v>0</v>
      </c>
      <c r="AH21" s="41">
        <f t="shared" si="120"/>
        <v>0</v>
      </c>
      <c r="AI21" s="42">
        <f t="shared" si="120"/>
        <v>0</v>
      </c>
      <c r="AJ21" s="43">
        <f t="shared" si="120"/>
        <v>0</v>
      </c>
      <c r="AK21" s="195">
        <f t="shared" ref="AK21" si="121">IF($B19=$B13,COUNTIF(AM21:AS21,0),COUNTIF(AM22:AS22,0)+COUNTIF(AM22:AS22,""))</f>
        <v>7</v>
      </c>
      <c r="AL21" s="39">
        <f t="shared" ref="AL21:AS21" si="122">IF($B13=$B19,AL22+AL15,AL22)</f>
        <v>0</v>
      </c>
      <c r="AM21" s="40">
        <f t="shared" si="122"/>
        <v>0</v>
      </c>
      <c r="AN21" s="40">
        <f t="shared" si="122"/>
        <v>0</v>
      </c>
      <c r="AO21" s="40">
        <f t="shared" si="122"/>
        <v>0</v>
      </c>
      <c r="AP21" s="40">
        <f t="shared" si="122"/>
        <v>0</v>
      </c>
      <c r="AQ21" s="41">
        <f t="shared" si="122"/>
        <v>0</v>
      </c>
      <c r="AR21" s="42">
        <f t="shared" si="122"/>
        <v>0</v>
      </c>
      <c r="AS21" s="43">
        <f t="shared" si="122"/>
        <v>0</v>
      </c>
      <c r="AT21" s="195">
        <f t="shared" ref="AT21" si="123">IF($B19=$B13,COUNTIF(AV21:BB21,0),COUNTIF(AV22:BB22,0)+COUNTIF(AV22:BB22,""))</f>
        <v>7</v>
      </c>
      <c r="AU21" s="39">
        <f t="shared" ref="AU21:BB21" si="124">IF($B13=$B19,AU22+AU15,AU22)</f>
        <v>0</v>
      </c>
      <c r="AV21" s="40">
        <f t="shared" si="124"/>
        <v>0</v>
      </c>
      <c r="AW21" s="40">
        <f t="shared" si="124"/>
        <v>0</v>
      </c>
      <c r="AX21" s="40">
        <f t="shared" si="124"/>
        <v>0</v>
      </c>
      <c r="AY21" s="40">
        <f t="shared" si="124"/>
        <v>0</v>
      </c>
      <c r="AZ21" s="41">
        <f t="shared" si="124"/>
        <v>0</v>
      </c>
      <c r="BA21" s="42">
        <f t="shared" si="124"/>
        <v>0</v>
      </c>
      <c r="BB21" s="43">
        <f t="shared" si="124"/>
        <v>0</v>
      </c>
    </row>
    <row r="22" spans="1:54" ht="15.75" customHeight="1" x14ac:dyDescent="0.2">
      <c r="A22" s="1">
        <f>A19</f>
        <v>0</v>
      </c>
      <c r="B22" s="313">
        <f>B16+1</f>
        <v>1</v>
      </c>
      <c r="C22" s="314"/>
      <c r="D22" s="314"/>
      <c r="E22" s="314"/>
      <c r="F22" s="31"/>
      <c r="G22" s="183"/>
      <c r="H22" s="122">
        <f>5-COUNTIF(AU19,0)-COUNTIF(AL19,0)-COUNTIF(AC19,0)-COUNTIF(T19,0)-COUNTIF(K19,0)</f>
        <v>0</v>
      </c>
      <c r="I22" s="165">
        <f>K22+T22+AC22+AL22+AU22</f>
        <v>0</v>
      </c>
      <c r="J22" s="187">
        <f t="shared" ref="J22" si="125">IF($B19=$B13,J16+IF($F19&lt;&gt;$G19,(K19+$G21-$G20)/$F19,K19/$F19),IF($F19&lt;&gt;G19,(K19+$G21-$G20)/$F19,K19/$F19))</f>
        <v>0</v>
      </c>
      <c r="K22" s="7">
        <f>SUM(L22:R22)</f>
        <v>0</v>
      </c>
      <c r="L22" s="26">
        <f t="shared" ref="L22:R22" si="126">L19</f>
        <v>0</v>
      </c>
      <c r="M22" s="26">
        <f t="shared" si="126"/>
        <v>0</v>
      </c>
      <c r="N22" s="26">
        <f t="shared" si="126"/>
        <v>0</v>
      </c>
      <c r="O22" s="26">
        <f t="shared" si="126"/>
        <v>0</v>
      </c>
      <c r="P22" s="26">
        <f t="shared" si="126"/>
        <v>0</v>
      </c>
      <c r="Q22" s="29">
        <f t="shared" si="126"/>
        <v>0</v>
      </c>
      <c r="R22" s="23">
        <f t="shared" si="126"/>
        <v>0</v>
      </c>
      <c r="S22" s="187">
        <f t="shared" ref="S22" si="127">IF($B19=$B13,S16+IF($F19&lt;&gt;$G19,(T19+$G21-$G20)/$F19,T19/$F19),IF($F19&lt;&gt;P19,(T19+$G21-$G20)/$F19,T19/$F19))</f>
        <v>0</v>
      </c>
      <c r="T22" s="7">
        <f>SUM(U22:AA22)</f>
        <v>0</v>
      </c>
      <c r="U22" s="26">
        <f t="shared" ref="U22:AA22" si="128">U19</f>
        <v>0</v>
      </c>
      <c r="V22" s="26">
        <f t="shared" si="128"/>
        <v>0</v>
      </c>
      <c r="W22" s="26">
        <f t="shared" si="128"/>
        <v>0</v>
      </c>
      <c r="X22" s="26">
        <f t="shared" si="128"/>
        <v>0</v>
      </c>
      <c r="Y22" s="113">
        <f t="shared" si="128"/>
        <v>0</v>
      </c>
      <c r="Z22" s="29">
        <f t="shared" si="128"/>
        <v>0</v>
      </c>
      <c r="AA22" s="23">
        <f t="shared" si="128"/>
        <v>0</v>
      </c>
      <c r="AB22" s="187">
        <f t="shared" ref="AB22" si="129">IF($B19=$B13,AB16+IF($F19&lt;&gt;$G19,(AC19+$G21-$G20)/$F19,AC19/$F19),IF($F19&lt;&gt;Y19,(AC19+$G21-$G20)/$F19,AC19/$F19))</f>
        <v>0</v>
      </c>
      <c r="AC22" s="7">
        <f>SUM(AD22:AJ22)</f>
        <v>0</v>
      </c>
      <c r="AD22" s="26">
        <f t="shared" ref="AD22:AJ22" si="130">AD19</f>
        <v>0</v>
      </c>
      <c r="AE22" s="26">
        <f t="shared" si="130"/>
        <v>0</v>
      </c>
      <c r="AF22" s="26">
        <f t="shared" si="130"/>
        <v>0</v>
      </c>
      <c r="AG22" s="26">
        <f t="shared" si="130"/>
        <v>0</v>
      </c>
      <c r="AH22" s="113">
        <f t="shared" si="130"/>
        <v>0</v>
      </c>
      <c r="AI22" s="29">
        <f t="shared" si="130"/>
        <v>0</v>
      </c>
      <c r="AJ22" s="23">
        <f t="shared" si="130"/>
        <v>0</v>
      </c>
      <c r="AK22" s="187">
        <f t="shared" ref="AK22" si="131">IF($B19=$B13,AK16+IF($F19&lt;&gt;$G19,(AL19+$G21-$G20)/$F19,AL19/$F19),IF($F19&lt;&gt;AH19,(AL19+$G21-$G20)/$F19,AL19/$F19))</f>
        <v>0</v>
      </c>
      <c r="AL22" s="7">
        <f>SUM(AM22:AS22)</f>
        <v>0</v>
      </c>
      <c r="AM22" s="26">
        <f t="shared" ref="AM22:AS22" si="132">AM19</f>
        <v>0</v>
      </c>
      <c r="AN22" s="26">
        <f t="shared" si="132"/>
        <v>0</v>
      </c>
      <c r="AO22" s="26">
        <f t="shared" si="132"/>
        <v>0</v>
      </c>
      <c r="AP22" s="26">
        <f t="shared" si="132"/>
        <v>0</v>
      </c>
      <c r="AQ22" s="113">
        <f t="shared" si="132"/>
        <v>0</v>
      </c>
      <c r="AR22" s="29">
        <f t="shared" si="132"/>
        <v>0</v>
      </c>
      <c r="AS22" s="23">
        <f t="shared" si="132"/>
        <v>0</v>
      </c>
      <c r="AT22" s="187">
        <f t="shared" ref="AT22" si="133">IF($B19=$B13,AT16+IF($F19&lt;&gt;$G19,(AU19+$G21-$G20)/$F19,AU19/$F19),IF($F19&lt;&gt;AQ19,(AU19+$G21-$G20)/$F19,AU19/$F19))</f>
        <v>0</v>
      </c>
      <c r="AU22" s="7">
        <f>SUM(AV22:BB22)</f>
        <v>0</v>
      </c>
      <c r="AV22" s="6">
        <f>IF(SUM($AM$9:$AS$9)=SUM($AV$9:$BB$9),AV19,IF(AND(SUM($AV$9:$BB$9)&gt;42,SUM($AV$9:$BB$9)&lt;49),AV19,0))</f>
        <v>0</v>
      </c>
      <c r="AW22" s="6">
        <f t="shared" ref="AW22:BB22" si="134">IF(SUM($AM$9:$AS$9)=SUM($AV$9:$BB$9),AW19,IF(AND(SUM($AV$9:$BB$9)&gt;42,SUM($AV$9:$BB$9)&lt;49),AW19,0))</f>
        <v>0</v>
      </c>
      <c r="AX22" s="6">
        <f t="shared" si="134"/>
        <v>0</v>
      </c>
      <c r="AY22" s="6">
        <f t="shared" si="134"/>
        <v>0</v>
      </c>
      <c r="AZ22" s="26">
        <f t="shared" si="134"/>
        <v>0</v>
      </c>
      <c r="BA22" s="29">
        <f t="shared" si="134"/>
        <v>0</v>
      </c>
      <c r="BB22" s="23">
        <f t="shared" si="134"/>
        <v>0</v>
      </c>
    </row>
    <row r="23" spans="1:54" ht="15.75" customHeight="1" x14ac:dyDescent="0.2">
      <c r="A23" s="1">
        <f>A22</f>
        <v>0</v>
      </c>
      <c r="B23" s="313"/>
      <c r="C23" s="314"/>
      <c r="D23" s="314"/>
      <c r="E23" s="314"/>
      <c r="F23" s="31"/>
      <c r="G23" s="183"/>
      <c r="H23" s="123">
        <f>IF($B19=$B13,H17+F23,$F23)</f>
        <v>0</v>
      </c>
      <c r="I23" s="165">
        <f>K23+T23+AC23+AL23+AU23</f>
        <v>0</v>
      </c>
      <c r="J23" s="141">
        <f t="shared" ref="J23" si="135">IF($H22=0,0,IF($B13=$B19,IF($H24&gt;0,$H24+J17,K19+J17),IF($H24&gt;0,$H24,K19)))</f>
        <v>0</v>
      </c>
      <c r="K23" s="7">
        <f>SUM(L23:R23)</f>
        <v>0</v>
      </c>
      <c r="L23" s="6"/>
      <c r="M23" s="6"/>
      <c r="N23" s="6"/>
      <c r="O23" s="6"/>
      <c r="P23" s="26"/>
      <c r="Q23" s="29"/>
      <c r="R23" s="23"/>
      <c r="S23" s="141">
        <f t="shared" ref="S23" si="136">IF($H22=0,0,IF($B13=$B19,IF($H24&gt;0,$H24+S17,T19+S17),IF($H24&gt;0,$H24,T19)))</f>
        <v>0</v>
      </c>
      <c r="T23" s="7">
        <f>SUM(U23:AA23)</f>
        <v>0</v>
      </c>
      <c r="U23" s="6"/>
      <c r="V23" s="6"/>
      <c r="W23" s="6"/>
      <c r="X23" s="6"/>
      <c r="Y23" s="26"/>
      <c r="Z23" s="29"/>
      <c r="AA23" s="23"/>
      <c r="AB23" s="141">
        <f t="shared" ref="AB23" si="137">IF($H22=0,0,IF($B13=$B19,IF($H24&gt;0,$H24+AB17,AC19+AB17),IF($H24&gt;0,$H24,AC19)))</f>
        <v>0</v>
      </c>
      <c r="AC23" s="7">
        <f>SUM(AD23:AJ23)</f>
        <v>0</v>
      </c>
      <c r="AD23" s="6"/>
      <c r="AE23" s="6"/>
      <c r="AF23" s="6"/>
      <c r="AG23" s="6"/>
      <c r="AH23" s="26"/>
      <c r="AI23" s="29"/>
      <c r="AJ23" s="23"/>
      <c r="AK23" s="141">
        <f t="shared" ref="AK23" si="138">IF($H22=0,0,IF($B13=$B19,IF($H24&gt;0,$H24+AK17,AL19+AK17),IF($H24&gt;0,$H24,AL19)))</f>
        <v>0</v>
      </c>
      <c r="AL23" s="7">
        <f>SUM(AM23:AS23)</f>
        <v>0</v>
      </c>
      <c r="AM23" s="6"/>
      <c r="AN23" s="6"/>
      <c r="AO23" s="6"/>
      <c r="AP23" s="6"/>
      <c r="AQ23" s="26"/>
      <c r="AR23" s="29"/>
      <c r="AS23" s="23"/>
      <c r="AT23" s="141">
        <f t="shared" ref="AT23" si="139">IF($H22=0,0,IF($B13=$B19,IF($H24&gt;0,$H24+AT17,AU19+AT17),IF($H24&gt;0,$H24,AU19)))</f>
        <v>0</v>
      </c>
      <c r="AU23" s="7">
        <f>SUM(AV23:BB23)</f>
        <v>0</v>
      </c>
      <c r="AV23" s="6"/>
      <c r="AW23" s="6"/>
      <c r="AX23" s="6"/>
      <c r="AY23" s="6"/>
      <c r="AZ23" s="26"/>
      <c r="BA23" s="29"/>
      <c r="BB23" s="23"/>
    </row>
    <row r="24" spans="1:54" ht="18.75" customHeight="1" thickBot="1" x14ac:dyDescent="0.25">
      <c r="A24" s="1">
        <f>A23</f>
        <v>0</v>
      </c>
      <c r="B24" s="323" t="str">
        <f>IF(B19="",Wydruk!$AE$6,IF(J20=0,Wydruk!$AE$7,IF(AND(G20&lt;G21,B19&lt;&gt;$B25),Wydruk!$AE$13,IF(AND($B19=$B13,$B19&lt;&gt;$B25),IF(OR(OR(J24&lt;4,J24&gt;5),OR(S24&lt;4,S24&gt;5),OR(AB24&lt;4,AB24&gt;5),OR(AK24&lt;4,AK24&gt;5),OR(AND(AT24&lt;4,AT24&gt;0),AT24&gt;5)),Wydruk!$AE$8,Wydruk!$AE$9),IF($B19=$B25,IF($F23&lt;&gt;0,Wydruk!$AE$12,Wydruk!$AE$10),IF(OR(OR(J20&lt;4,J20&gt;5),OR(S20&lt;4,S20&gt;5),OR(AB20&lt;4,AB20&gt;5),OR(AK20&lt;4,AK20&gt;5),OR(AND(AT20&lt;4,AT20&gt;0),AT20&gt;5)),Wydruk!$AE$8,Wydruk!$AE$11))))))</f>
        <v>Uzupełnij liczby godzin tygodniowego planu</v>
      </c>
      <c r="C24" s="324"/>
      <c r="D24" s="324"/>
      <c r="E24" s="324"/>
      <c r="F24" s="173">
        <f>grudzień!F24</f>
        <v>0</v>
      </c>
      <c r="G24" s="184">
        <f>grudzień!G24</f>
        <v>0</v>
      </c>
      <c r="H24" s="191">
        <f>IF(OR($G24=0,$F24=0,$G24="",$F24=""),0,$G24/$F24)</f>
        <v>0</v>
      </c>
      <c r="I24" s="193"/>
      <c r="J24" s="176">
        <f t="shared" ref="J24" si="140">IF($B13=$B19,IF(L19+L14&gt;0,1,0)+IF(M19+M14&gt;0,1,0)+IF(N19+N14&gt;0,1,0)+IF(O19+O14&gt;0,1,0)+IF(P19+P14&gt;0,1,0)+IF(Q19+Q14&gt;0,1,0)+IF(R19+R14&gt;0,1,0),J20)</f>
        <v>0</v>
      </c>
      <c r="K24" s="133">
        <f t="shared" ref="K24" si="141">IF(OR($B19=$B25,J24=0,(K20-Q24+O24)&lt;=0),0,(K20-Q24+O24)/J24)</f>
        <v>0</v>
      </c>
      <c r="L24" s="137">
        <f t="shared" ref="L24" si="142">IF(K24*(7-J21)&lt;=0,0,K24*(7-J21))</f>
        <v>0</v>
      </c>
      <c r="M24" s="311">
        <f>ROUND(IF(OR(K21-K24*(7-J21)+P24&lt;0,$B19=$B25,K24&lt;=0,K21=0),0,IF(K21-K24*(7-J21)+P24&gt;Q24-O24+P24,Q24-O24+P24,K21-K24*(7-J21)+P24)),1)</f>
        <v>0</v>
      </c>
      <c r="N24" s="312"/>
      <c r="O24" s="139">
        <f t="shared" ref="O24" si="143">IF(OR($B19=$B25,J20=0),0,IF($B19=$B13,J19,$F19))</f>
        <v>0</v>
      </c>
      <c r="P24" s="30">
        <f t="shared" ref="P24" si="144">IF(OR($B19=$B25,J24=0),0,$G21-$G20)</f>
        <v>0</v>
      </c>
      <c r="Q24" s="134">
        <f t="shared" ref="Q24" si="145">IF(OR($B19=$B25,J24=0),0,J23)</f>
        <v>0</v>
      </c>
      <c r="R24" s="138">
        <f t="shared" ref="R24" si="146">IF($B19=$B25,0,K21)</f>
        <v>0</v>
      </c>
      <c r="S24" s="176">
        <f t="shared" ref="S24" si="147">IF($B13=$B19,IF(U19+U14&gt;0,1,0)+IF(V19+V14&gt;0,1,0)+IF(W19+W14&gt;0,1,0)+IF(X19+X14&gt;0,1,0)+IF(Y19+Y14&gt;0,1,0)+IF(Z19+Z14&gt;0,1,0)+IF(AA19+AA14&gt;0,1,0),S20)</f>
        <v>0</v>
      </c>
      <c r="T24" s="133">
        <f t="shared" ref="T24" si="148">IF(OR($B19=$B25,S24=0,(T20-Z24+X24)&lt;=0),0,(T20-Z24+X24)/S24)</f>
        <v>0</v>
      </c>
      <c r="U24" s="137">
        <f t="shared" ref="U24" si="149">IF(T24*(7-S21)&lt;=0,0,T24*(7-S21))</f>
        <v>0</v>
      </c>
      <c r="V24" s="311">
        <f>ROUND(IF(OR(T21-T24*(7-S21)+Y24&lt;0,$B19=$B25,T24&lt;=0,T21=0),0,IF(T21-T24*(7-S21)+Y24&gt;Z24-X24+Y24,Z24-X24+Y24,T21-T24*(7-S21)+Y24)),1)</f>
        <v>0</v>
      </c>
      <c r="W24" s="312"/>
      <c r="X24" s="139">
        <f t="shared" ref="X24" si="150">IF(OR($B19=$B25,S20=0),0,IF($B19=$B13,S19,$F19))</f>
        <v>0</v>
      </c>
      <c r="Y24" s="30">
        <f t="shared" ref="Y24" si="151">IF(OR($B19=$B25,S24=0),0,$G21-$G20)</f>
        <v>0</v>
      </c>
      <c r="Z24" s="134">
        <f t="shared" ref="Z24" si="152">IF(OR($B19=$B25,S24=0),0,S23)</f>
        <v>0</v>
      </c>
      <c r="AA24" s="138">
        <f t="shared" ref="AA24" si="153">IF($B19=$B25,0,T21)</f>
        <v>0</v>
      </c>
      <c r="AB24" s="176">
        <f t="shared" ref="AB24" si="154">IF($B13=$B19,IF(AD19+AD14&gt;0,1,0)+IF(AE19+AE14&gt;0,1,0)+IF(AF19+AF14&gt;0,1,0)+IF(AG19+AG14&gt;0,1,0)+IF(AH19+AH14&gt;0,1,0)+IF(AI19+AI14&gt;0,1,0)+IF(AJ19+AJ14&gt;0,1,0),AB20)</f>
        <v>0</v>
      </c>
      <c r="AC24" s="133">
        <f t="shared" ref="AC24" si="155">IF(OR($B19=$B25,AB24=0,(AC20-AI24+AG24)&lt;=0),0,(AC20-AI24+AG24)/AB24)</f>
        <v>0</v>
      </c>
      <c r="AD24" s="137">
        <f t="shared" ref="AD24" si="156">IF(AC24*(7-AB21)&lt;=0,0,AC24*(7-AB21))</f>
        <v>0</v>
      </c>
      <c r="AE24" s="311">
        <f>ROUND(IF(OR(AC21-AC24*(7-AB21)+AH24&lt;0,$B19=$B25,AC24&lt;=0,AC21=0),0,IF(AC21-AC24*(7-AB21)+AH24&gt;AI24-AG24+AH24,AI24-AG24+AH24,AC21-AC24*(7-AB21)+AH24)),1)</f>
        <v>0</v>
      </c>
      <c r="AF24" s="312"/>
      <c r="AG24" s="139">
        <f t="shared" ref="AG24" si="157">IF(OR($B19=$B25,AB20=0),0,IF($B19=$B13,AB19,$F19))</f>
        <v>0</v>
      </c>
      <c r="AH24" s="30">
        <f t="shared" ref="AH24" si="158">IF(OR($B19=$B25,AB24=0),0,$G21-$G20)</f>
        <v>0</v>
      </c>
      <c r="AI24" s="134">
        <f t="shared" ref="AI24" si="159">IF(OR($B19=$B25,AB24=0),0,AB23)</f>
        <v>0</v>
      </c>
      <c r="AJ24" s="138">
        <f t="shared" ref="AJ24" si="160">IF($B19=$B25,0,AC21)</f>
        <v>0</v>
      </c>
      <c r="AK24" s="176">
        <f t="shared" ref="AK24" si="161">IF($B13=$B19,IF(AM19+AM14&gt;0,1,0)+IF(AN19+AN14&gt;0,1,0)+IF(AO19+AO14&gt;0,1,0)+IF(AP19+AP14&gt;0,1,0)+IF(AQ19+AQ14&gt;0,1,0)+IF(AR19+AR14&gt;0,1,0)+IF(AS19+AS14&gt;0,1,0),AK20)</f>
        <v>0</v>
      </c>
      <c r="AL24" s="133">
        <f t="shared" ref="AL24" si="162">IF(OR($B19=$B25,AK24=0,(AL20-AR24+AP24)&lt;=0),0,(AL20-AR24+AP24)/AK24)</f>
        <v>0</v>
      </c>
      <c r="AM24" s="137">
        <f t="shared" ref="AM24" si="163">IF(AL24*(7-AK21)&lt;=0,0,AL24*(7-AK21))</f>
        <v>0</v>
      </c>
      <c r="AN24" s="311">
        <f>ROUND(IF(OR(AL21-AL24*(7-AK21)+AQ24&lt;0,$B19=$B25,AL24&lt;=0,AL21=0),0,IF(AL21-AL24*(7-AK21)+AQ24&gt;AR24-AP24+AQ24,AR24-AP24+AQ24,AL21-AL24*(7-AK21)+AQ24)),1)</f>
        <v>0</v>
      </c>
      <c r="AO24" s="312"/>
      <c r="AP24" s="139">
        <f t="shared" ref="AP24" si="164">IF(OR($B19=$B25,AK20=0),0,IF($B19=$B13,AK19,$F19))</f>
        <v>0</v>
      </c>
      <c r="AQ24" s="30">
        <f t="shared" ref="AQ24" si="165">IF(OR($B19=$B25,AK24=0),0,$G21-$G20)</f>
        <v>0</v>
      </c>
      <c r="AR24" s="134">
        <f t="shared" ref="AR24" si="166">IF(OR($B19=$B25,AK24=0),0,AK23)</f>
        <v>0</v>
      </c>
      <c r="AS24" s="138">
        <f t="shared" ref="AS24" si="167">IF($B19=$B25,0,AL21)</f>
        <v>0</v>
      </c>
      <c r="AT24" s="176">
        <f t="shared" ref="AT24" si="168">IF($B13=$B19,IF(AV19+AV14&gt;0,1,0)+IF(AW19+AW14&gt;0,1,0)+IF(AX19+AX14&gt;0,1,0)+IF(AY19+AY14&gt;0,1,0)+IF(AZ19+AZ14&gt;0,1,0)+IF(BA19+BA14&gt;0,1,0)+IF(BB19+BB14&gt;0,1,0),AT20)</f>
        <v>0</v>
      </c>
      <c r="AU24" s="133">
        <f t="shared" ref="AU24" si="169">IF(OR($B19=$B25,AT24=0,(AU20-BA24+AY24)&lt;=0),0,(AU20-BA24+AY24)/AT24)</f>
        <v>0</v>
      </c>
      <c r="AV24" s="137">
        <f t="shared" ref="AV24" si="170">IF(AU24*(7-AT21)&lt;=0,0,AU24*(7-AT21))</f>
        <v>0</v>
      </c>
      <c r="AW24" s="311">
        <f>ROUND(IF(OR(AU21-AU24*(7-AT21)+AZ24&lt;0,$B19=$B25,AU24&lt;=0,AU21=0),0,IF(AU21-AU24*(7-AT21)+AZ24&gt;BA24-AY24+AZ24,BA24-AY24+AZ24,AU21-AU24*(7-AT21)+AZ24)),1)</f>
        <v>0</v>
      </c>
      <c r="AX24" s="312"/>
      <c r="AY24" s="139">
        <f t="shared" ref="AY24" si="171">IF(OR($B19=$B25,AT20=0),0,IF($B19=$B13,AT19,$F19))</f>
        <v>0</v>
      </c>
      <c r="AZ24" s="30">
        <f t="shared" ref="AZ24" si="172">IF(OR($B19=$B25,AT24=0),0,$G21-$G20)</f>
        <v>0</v>
      </c>
      <c r="BA24" s="134">
        <f t="shared" ref="BA24" si="173">IF(OR($B19=$B25,AT24=0),0,AT23)</f>
        <v>0</v>
      </c>
      <c r="BB24" s="138">
        <f t="shared" ref="BB24" si="174">IF($B19=$B25,0,AU21)</f>
        <v>0</v>
      </c>
    </row>
    <row r="25" spans="1:54" ht="15.75" x14ac:dyDescent="0.2">
      <c r="A25" s="1">
        <f t="shared" ref="A25" si="175">IF(B25="","1. Niewypełnione",B25)</f>
        <v>0</v>
      </c>
      <c r="B25" s="320">
        <f>grudzień!B25</f>
        <v>0</v>
      </c>
      <c r="C25" s="321">
        <f>grudzień!C25</f>
        <v>0</v>
      </c>
      <c r="D25" s="321">
        <f>grudzień!D25</f>
        <v>0</v>
      </c>
      <c r="E25" s="321">
        <f>grudzień!E25</f>
        <v>0</v>
      </c>
      <c r="F25" s="177">
        <f>grudzień!F25</f>
        <v>18</v>
      </c>
      <c r="G25" s="185">
        <f>grudzień!G25</f>
        <v>18</v>
      </c>
      <c r="H25" s="177"/>
      <c r="I25" s="192">
        <f t="shared" ref="I25:I29" si="176">K25+T25+AC25+AL25+AU25</f>
        <v>0</v>
      </c>
      <c r="J25" s="186">
        <f t="shared" ref="J25" si="177">IF(OR($B25=$B31,J28=0),0,ROUND((K26+P30)/J28,0))</f>
        <v>0</v>
      </c>
      <c r="K25" s="51">
        <f t="shared" ref="K25:K26" si="178">SUM(L25:R25)</f>
        <v>0</v>
      </c>
      <c r="L25" s="52">
        <f>grudzień!L25</f>
        <v>0</v>
      </c>
      <c r="M25" s="52">
        <f>grudzień!M25</f>
        <v>0</v>
      </c>
      <c r="N25" s="52">
        <f>grudzień!N25</f>
        <v>0</v>
      </c>
      <c r="O25" s="52">
        <f>grudzień!O25</f>
        <v>0</v>
      </c>
      <c r="P25" s="53">
        <f>grudzień!P25</f>
        <v>0</v>
      </c>
      <c r="Q25" s="54">
        <f>grudzień!Q25</f>
        <v>0</v>
      </c>
      <c r="R25" s="55">
        <f>grudzień!R25</f>
        <v>0</v>
      </c>
      <c r="S25" s="188">
        <f t="shared" ref="S25" si="179">IF(OR($B25=$B31,S28=0),0,ROUND((T26+Y30)/S28,0))</f>
        <v>0</v>
      </c>
      <c r="T25" s="51">
        <f t="shared" ref="T25:T26" si="180">SUM(U25:AA25)</f>
        <v>0</v>
      </c>
      <c r="U25" s="52">
        <f>grudzień!U25</f>
        <v>0</v>
      </c>
      <c r="V25" s="52">
        <f>grudzień!V25</f>
        <v>0</v>
      </c>
      <c r="W25" s="52">
        <f>grudzień!W25</f>
        <v>0</v>
      </c>
      <c r="X25" s="52">
        <f>grudzień!X25</f>
        <v>0</v>
      </c>
      <c r="Y25" s="53">
        <f>grudzień!Y25</f>
        <v>0</v>
      </c>
      <c r="Z25" s="54">
        <f>grudzień!Z25</f>
        <v>0</v>
      </c>
      <c r="AA25" s="55">
        <f>grudzień!AA25</f>
        <v>0</v>
      </c>
      <c r="AB25" s="188">
        <f t="shared" ref="AB25" si="181">IF(OR($B25=$B31,AB28=0),0,ROUND((AC26+AH30)/AB28,0))</f>
        <v>0</v>
      </c>
      <c r="AC25" s="51">
        <f t="shared" ref="AC25:AC26" si="182">SUM(AD25:AJ25)</f>
        <v>0</v>
      </c>
      <c r="AD25" s="52">
        <f>grudzień!AD25</f>
        <v>0</v>
      </c>
      <c r="AE25" s="52">
        <f>grudzień!AE25</f>
        <v>0</v>
      </c>
      <c r="AF25" s="52">
        <f>grudzień!AF25</f>
        <v>0</v>
      </c>
      <c r="AG25" s="52">
        <f>grudzień!AG25</f>
        <v>0</v>
      </c>
      <c r="AH25" s="53">
        <f>grudzień!AH25</f>
        <v>0</v>
      </c>
      <c r="AI25" s="54">
        <f>grudzień!AI25</f>
        <v>0</v>
      </c>
      <c r="AJ25" s="55">
        <f>grudzień!AJ25</f>
        <v>0</v>
      </c>
      <c r="AK25" s="188">
        <f t="shared" ref="AK25" si="183">IF(OR($B25=$B31,AK28=0),0,ROUND((AL26+AQ30)/AK28,0))</f>
        <v>0</v>
      </c>
      <c r="AL25" s="51">
        <f t="shared" ref="AL25:AL26" si="184">SUM(AM25:AS25)</f>
        <v>0</v>
      </c>
      <c r="AM25" s="52">
        <f>grudzień!AM25</f>
        <v>0</v>
      </c>
      <c r="AN25" s="52">
        <f>grudzień!AN25</f>
        <v>0</v>
      </c>
      <c r="AO25" s="52">
        <f>grudzień!AO25</f>
        <v>0</v>
      </c>
      <c r="AP25" s="52">
        <f>grudzień!AP25</f>
        <v>0</v>
      </c>
      <c r="AQ25" s="53">
        <f>grudzień!AQ25</f>
        <v>0</v>
      </c>
      <c r="AR25" s="54">
        <f>grudzień!AR25</f>
        <v>0</v>
      </c>
      <c r="AS25" s="55">
        <f>grudzień!AS25</f>
        <v>0</v>
      </c>
      <c r="AT25" s="188">
        <f t="shared" ref="AT25" si="185">IF(OR($B25=$B31,AT28=0),0,ROUND((AU26+AZ30)/AT28,0))</f>
        <v>0</v>
      </c>
      <c r="AU25" s="51">
        <f t="shared" ref="AU25:AU26" si="186">SUM(AV25:BB25)</f>
        <v>0</v>
      </c>
      <c r="AV25" s="52">
        <f t="shared" ref="AV25" si="187">IF(SUM($AM$9:$AS$9)=SUM($AV$9:$BB$9),AM25,IF(AND(SUM($AV$9:$BB$9)&gt;42,SUM($AV$9:$BB$9)&lt;49),AM25,0))</f>
        <v>0</v>
      </c>
      <c r="AW25" s="52">
        <f t="shared" ref="AW25" si="188">IF(SUM($AM$9:$AS$9)=SUM($AV$9:$BB$9),AN25,IF(AND(SUM($AV$9:$BB$9)&gt;42,SUM($AV$9:$BB$9)&lt;49),AN25,0))</f>
        <v>0</v>
      </c>
      <c r="AX25" s="52">
        <f t="shared" ref="AX25" si="189">IF(SUM($AM$9:$AS$9)=SUM($AV$9:$BB$9),AO25,IF(AND(SUM($AV$9:$BB$9)&gt;42,SUM($AV$9:$BB$9)&lt;49),AO25,0))</f>
        <v>0</v>
      </c>
      <c r="AY25" s="52">
        <f t="shared" ref="AY25" si="190">IF(SUM($AM$9:$AS$9)=SUM($AV$9:$BB$9),AP25,IF(AND(SUM($AV$9:$BB$9)&gt;42,SUM($AV$9:$BB$9)&lt;49),AP25,0))</f>
        <v>0</v>
      </c>
      <c r="AZ25" s="53">
        <f t="shared" ref="AZ25" si="191">IF(SUM($AM$9:$AS$9)=SUM($AV$9:$BB$9),AQ25,IF(AND(SUM($AV$9:$BB$9)&gt;42,SUM($AV$9:$BB$9)&lt;49),AQ25,0))</f>
        <v>0</v>
      </c>
      <c r="BA25" s="54">
        <f t="shared" ref="BA25" si="192">IF(SUM($AM$9:$AS$9)=SUM($AV$9:$BB$9),AR25,IF(AND(SUM($AV$9:$BB$9)&gt;42,SUM($AV$9:$BB$9)&lt;49),AR25,0))</f>
        <v>0</v>
      </c>
      <c r="BB25" s="55">
        <f t="shared" ref="BB25" si="193">IF(SUM($AM$9:$AS$9)=SUM($AV$9:$BB$9),AS25,IF(AND(SUM($AV$9:$BB$9)&gt;42,SUM($AV$9:$BB$9)&lt;49),AS25,0))</f>
        <v>0</v>
      </c>
    </row>
    <row r="26" spans="1:54" ht="12.75" hidden="1" customHeight="1" x14ac:dyDescent="0.2">
      <c r="B26" s="93"/>
      <c r="C26" s="94"/>
      <c r="D26" s="95"/>
      <c r="E26" s="115"/>
      <c r="F26" s="140" t="b">
        <f t="shared" ref="F26" si="194">IF($B19=$B25,OR(F20,G25&lt;F25),G25&lt;F25)</f>
        <v>0</v>
      </c>
      <c r="G26" s="189">
        <f t="shared" ref="G26" si="195">IF(AND($B19=$B25,$B19&lt;&gt;"",$B19&lt;&gt;0),G25+G20,G25)</f>
        <v>18</v>
      </c>
      <c r="H26" s="120"/>
      <c r="I26" s="165">
        <f t="shared" si="176"/>
        <v>0</v>
      </c>
      <c r="J26" s="194">
        <f t="shared" ref="J26" si="196">7-COUNTIF(L25:R25,0)-COUNTIF(L25:R25,"")</f>
        <v>0</v>
      </c>
      <c r="K26" s="22">
        <f t="shared" si="178"/>
        <v>0</v>
      </c>
      <c r="L26" s="35">
        <f t="shared" ref="L26:R26" si="197">IF($B19=$B25,L25+L20,L25)</f>
        <v>0</v>
      </c>
      <c r="M26" s="35">
        <f t="shared" si="197"/>
        <v>0</v>
      </c>
      <c r="N26" s="35">
        <f t="shared" si="197"/>
        <v>0</v>
      </c>
      <c r="O26" s="35">
        <f t="shared" si="197"/>
        <v>0</v>
      </c>
      <c r="P26" s="36">
        <f t="shared" si="197"/>
        <v>0</v>
      </c>
      <c r="Q26" s="37">
        <f t="shared" si="197"/>
        <v>0</v>
      </c>
      <c r="R26" s="38">
        <f t="shared" si="197"/>
        <v>0</v>
      </c>
      <c r="S26" s="194">
        <f t="shared" ref="S26" si="198">7-COUNTIF(U25:AA25,0)-COUNTIF(U25:AA25,"")</f>
        <v>0</v>
      </c>
      <c r="T26" s="22">
        <f t="shared" si="180"/>
        <v>0</v>
      </c>
      <c r="U26" s="35">
        <f t="shared" ref="U26:AA26" si="199">IF($B19=$B25,U25+U20,U25)</f>
        <v>0</v>
      </c>
      <c r="V26" s="35">
        <f t="shared" si="199"/>
        <v>0</v>
      </c>
      <c r="W26" s="35">
        <f t="shared" si="199"/>
        <v>0</v>
      </c>
      <c r="X26" s="35">
        <f t="shared" si="199"/>
        <v>0</v>
      </c>
      <c r="Y26" s="36">
        <f t="shared" si="199"/>
        <v>0</v>
      </c>
      <c r="Z26" s="37">
        <f t="shared" si="199"/>
        <v>0</v>
      </c>
      <c r="AA26" s="38">
        <f t="shared" si="199"/>
        <v>0</v>
      </c>
      <c r="AB26" s="194">
        <f t="shared" ref="AB26" si="200">7-COUNTIF(AD25:AJ25,0)-COUNTIF(AD25:AJ25,"")</f>
        <v>0</v>
      </c>
      <c r="AC26" s="22">
        <f t="shared" si="182"/>
        <v>0</v>
      </c>
      <c r="AD26" s="35">
        <f t="shared" ref="AD26:AJ26" si="201">IF($B19=$B25,AD25+AD20,AD25)</f>
        <v>0</v>
      </c>
      <c r="AE26" s="35">
        <f t="shared" si="201"/>
        <v>0</v>
      </c>
      <c r="AF26" s="35">
        <f t="shared" si="201"/>
        <v>0</v>
      </c>
      <c r="AG26" s="35">
        <f t="shared" si="201"/>
        <v>0</v>
      </c>
      <c r="AH26" s="36">
        <f t="shared" si="201"/>
        <v>0</v>
      </c>
      <c r="AI26" s="37">
        <f t="shared" si="201"/>
        <v>0</v>
      </c>
      <c r="AJ26" s="38">
        <f t="shared" si="201"/>
        <v>0</v>
      </c>
      <c r="AK26" s="194">
        <f t="shared" ref="AK26" si="202">7-COUNTIF(AM25:AS25,0)-COUNTIF(AM25:AS25,"")</f>
        <v>0</v>
      </c>
      <c r="AL26" s="22">
        <f t="shared" si="184"/>
        <v>0</v>
      </c>
      <c r="AM26" s="35">
        <f t="shared" ref="AM26:AS26" si="203">IF($B19=$B25,AM25+AM20,AM25)</f>
        <v>0</v>
      </c>
      <c r="AN26" s="35">
        <f t="shared" si="203"/>
        <v>0</v>
      </c>
      <c r="AO26" s="35">
        <f t="shared" si="203"/>
        <v>0</v>
      </c>
      <c r="AP26" s="35">
        <f t="shared" si="203"/>
        <v>0</v>
      </c>
      <c r="AQ26" s="36">
        <f t="shared" si="203"/>
        <v>0</v>
      </c>
      <c r="AR26" s="37">
        <f t="shared" si="203"/>
        <v>0</v>
      </c>
      <c r="AS26" s="38">
        <f t="shared" si="203"/>
        <v>0</v>
      </c>
      <c r="AT26" s="194">
        <f t="shared" ref="AT26" si="204">7-COUNTIF(AV25:BB25,0)-COUNTIF(AV25:BB25,"")</f>
        <v>0</v>
      </c>
      <c r="AU26" s="22">
        <f t="shared" si="186"/>
        <v>0</v>
      </c>
      <c r="AV26" s="35">
        <f t="shared" ref="AV26:BB26" si="205">IF($B19=$B25,AV25+AV20,AV25)</f>
        <v>0</v>
      </c>
      <c r="AW26" s="35">
        <f t="shared" si="205"/>
        <v>0</v>
      </c>
      <c r="AX26" s="35">
        <f t="shared" si="205"/>
        <v>0</v>
      </c>
      <c r="AY26" s="35">
        <f t="shared" si="205"/>
        <v>0</v>
      </c>
      <c r="AZ26" s="36">
        <f t="shared" si="205"/>
        <v>0</v>
      </c>
      <c r="BA26" s="37">
        <f t="shared" si="205"/>
        <v>0</v>
      </c>
      <c r="BB26" s="38">
        <f t="shared" si="205"/>
        <v>0</v>
      </c>
    </row>
    <row r="27" spans="1:54" ht="15" hidden="1" customHeight="1" x14ac:dyDescent="0.2">
      <c r="B27" s="116"/>
      <c r="C27" s="117"/>
      <c r="D27" s="118"/>
      <c r="E27" s="119"/>
      <c r="F27" s="92"/>
      <c r="G27" s="190">
        <f t="shared" ref="G27" si="206">IF(AND($B19=$B25,$B19&lt;&gt;"",$B19&lt;&gt;0),F25+G21,F25)</f>
        <v>18</v>
      </c>
      <c r="H27" s="121"/>
      <c r="I27" s="165">
        <f t="shared" si="176"/>
        <v>0</v>
      </c>
      <c r="J27" s="195">
        <f t="shared" ref="J27" si="207">IF($B25=$B19,COUNTIF(L27:R27,0),COUNTIF(L28:R28,0)+COUNTIF(L28:R28,""))</f>
        <v>7</v>
      </c>
      <c r="K27" s="39">
        <f t="shared" ref="K27:R27" si="208">IF($B19=$B25,K28+K21,K28)</f>
        <v>0</v>
      </c>
      <c r="L27" s="40">
        <f t="shared" si="208"/>
        <v>0</v>
      </c>
      <c r="M27" s="40">
        <f t="shared" si="208"/>
        <v>0</v>
      </c>
      <c r="N27" s="40">
        <f t="shared" si="208"/>
        <v>0</v>
      </c>
      <c r="O27" s="40">
        <f t="shared" si="208"/>
        <v>0</v>
      </c>
      <c r="P27" s="41">
        <f t="shared" si="208"/>
        <v>0</v>
      </c>
      <c r="Q27" s="42">
        <f t="shared" si="208"/>
        <v>0</v>
      </c>
      <c r="R27" s="43">
        <f t="shared" si="208"/>
        <v>0</v>
      </c>
      <c r="S27" s="195">
        <f t="shared" ref="S27" si="209">IF($B25=$B19,COUNTIF(U27:AA27,0),COUNTIF(U28:AA28,0)+COUNTIF(U28:AA28,""))</f>
        <v>7</v>
      </c>
      <c r="T27" s="39">
        <f t="shared" ref="T27:AA27" si="210">IF($B19=$B25,T28+T21,T28)</f>
        <v>0</v>
      </c>
      <c r="U27" s="40">
        <f t="shared" si="210"/>
        <v>0</v>
      </c>
      <c r="V27" s="40">
        <f t="shared" si="210"/>
        <v>0</v>
      </c>
      <c r="W27" s="40">
        <f t="shared" si="210"/>
        <v>0</v>
      </c>
      <c r="X27" s="40">
        <f t="shared" si="210"/>
        <v>0</v>
      </c>
      <c r="Y27" s="41">
        <f t="shared" si="210"/>
        <v>0</v>
      </c>
      <c r="Z27" s="42">
        <f t="shared" si="210"/>
        <v>0</v>
      </c>
      <c r="AA27" s="43">
        <f t="shared" si="210"/>
        <v>0</v>
      </c>
      <c r="AB27" s="195">
        <f t="shared" ref="AB27" si="211">IF($B25=$B19,COUNTIF(AD27:AJ27,0),COUNTIF(AD28:AJ28,0)+COUNTIF(AD28:AJ28,""))</f>
        <v>7</v>
      </c>
      <c r="AC27" s="39">
        <f t="shared" ref="AC27:AJ27" si="212">IF($B19=$B25,AC28+AC21,AC28)</f>
        <v>0</v>
      </c>
      <c r="AD27" s="40">
        <f t="shared" si="212"/>
        <v>0</v>
      </c>
      <c r="AE27" s="40">
        <f t="shared" si="212"/>
        <v>0</v>
      </c>
      <c r="AF27" s="40">
        <f t="shared" si="212"/>
        <v>0</v>
      </c>
      <c r="AG27" s="40">
        <f t="shared" si="212"/>
        <v>0</v>
      </c>
      <c r="AH27" s="41">
        <f t="shared" si="212"/>
        <v>0</v>
      </c>
      <c r="AI27" s="42">
        <f t="shared" si="212"/>
        <v>0</v>
      </c>
      <c r="AJ27" s="43">
        <f t="shared" si="212"/>
        <v>0</v>
      </c>
      <c r="AK27" s="195">
        <f t="shared" ref="AK27" si="213">IF($B25=$B19,COUNTIF(AM27:AS27,0),COUNTIF(AM28:AS28,0)+COUNTIF(AM28:AS28,""))</f>
        <v>7</v>
      </c>
      <c r="AL27" s="39">
        <f t="shared" ref="AL27:AS27" si="214">IF($B19=$B25,AL28+AL21,AL28)</f>
        <v>0</v>
      </c>
      <c r="AM27" s="40">
        <f t="shared" si="214"/>
        <v>0</v>
      </c>
      <c r="AN27" s="40">
        <f t="shared" si="214"/>
        <v>0</v>
      </c>
      <c r="AO27" s="40">
        <f t="shared" si="214"/>
        <v>0</v>
      </c>
      <c r="AP27" s="40">
        <f t="shared" si="214"/>
        <v>0</v>
      </c>
      <c r="AQ27" s="41">
        <f t="shared" si="214"/>
        <v>0</v>
      </c>
      <c r="AR27" s="42">
        <f t="shared" si="214"/>
        <v>0</v>
      </c>
      <c r="AS27" s="43">
        <f t="shared" si="214"/>
        <v>0</v>
      </c>
      <c r="AT27" s="195">
        <f t="shared" ref="AT27" si="215">IF($B25=$B19,COUNTIF(AV27:BB27,0),COUNTIF(AV28:BB28,0)+COUNTIF(AV28:BB28,""))</f>
        <v>7</v>
      </c>
      <c r="AU27" s="39">
        <f t="shared" ref="AU27:BB27" si="216">IF($B19=$B25,AU28+AU21,AU28)</f>
        <v>0</v>
      </c>
      <c r="AV27" s="40">
        <f t="shared" si="216"/>
        <v>0</v>
      </c>
      <c r="AW27" s="40">
        <f t="shared" si="216"/>
        <v>0</v>
      </c>
      <c r="AX27" s="40">
        <f t="shared" si="216"/>
        <v>0</v>
      </c>
      <c r="AY27" s="40">
        <f t="shared" si="216"/>
        <v>0</v>
      </c>
      <c r="AZ27" s="41">
        <f t="shared" si="216"/>
        <v>0</v>
      </c>
      <c r="BA27" s="42">
        <f t="shared" si="216"/>
        <v>0</v>
      </c>
      <c r="BB27" s="43">
        <f t="shared" si="216"/>
        <v>0</v>
      </c>
    </row>
    <row r="28" spans="1:54" ht="15.75" customHeight="1" x14ac:dyDescent="0.2">
      <c r="A28" s="1">
        <f t="shared" ref="A28" si="217">A25</f>
        <v>0</v>
      </c>
      <c r="B28" s="313">
        <f t="shared" ref="B28" si="218">B22+1</f>
        <v>2</v>
      </c>
      <c r="C28" s="314"/>
      <c r="D28" s="314"/>
      <c r="E28" s="314"/>
      <c r="F28" s="31"/>
      <c r="G28" s="183"/>
      <c r="H28" s="122">
        <f t="shared" ref="H28" si="219">5-COUNTIF(AU25,0)-COUNTIF(AL25,0)-COUNTIF(AC25,0)-COUNTIF(T25,0)-COUNTIF(K25,0)</f>
        <v>0</v>
      </c>
      <c r="I28" s="165">
        <f t="shared" si="176"/>
        <v>0</v>
      </c>
      <c r="J28" s="187">
        <f t="shared" ref="J28" si="220">IF($B25=$B19,J22+IF($F25&lt;&gt;$G25,(K25+$G27-$G26)/$F25,K25/$F25),IF($F25&lt;&gt;G25,(K25+$G27-$G26)/$F25,K25/$F25))</f>
        <v>0</v>
      </c>
      <c r="K28" s="7">
        <f t="shared" ref="K28:K29" si="221">SUM(L28:R28)</f>
        <v>0</v>
      </c>
      <c r="L28" s="26">
        <f t="shared" ref="L28:R28" si="222">L25</f>
        <v>0</v>
      </c>
      <c r="M28" s="26">
        <f t="shared" si="222"/>
        <v>0</v>
      </c>
      <c r="N28" s="26">
        <f t="shared" si="222"/>
        <v>0</v>
      </c>
      <c r="O28" s="26">
        <f t="shared" si="222"/>
        <v>0</v>
      </c>
      <c r="P28" s="26">
        <f t="shared" si="222"/>
        <v>0</v>
      </c>
      <c r="Q28" s="29">
        <f t="shared" si="222"/>
        <v>0</v>
      </c>
      <c r="R28" s="23">
        <f t="shared" si="222"/>
        <v>0</v>
      </c>
      <c r="S28" s="187">
        <f t="shared" ref="S28" si="223">IF($B25=$B19,S22+IF($F25&lt;&gt;$G25,(T25+$G27-$G26)/$F25,T25/$F25),IF($F25&lt;&gt;P25,(T25+$G27-$G26)/$F25,T25/$F25))</f>
        <v>0</v>
      </c>
      <c r="T28" s="7">
        <f t="shared" ref="T28:T29" si="224">SUM(U28:AA28)</f>
        <v>0</v>
      </c>
      <c r="U28" s="26">
        <f t="shared" ref="U28:AA28" si="225">U25</f>
        <v>0</v>
      </c>
      <c r="V28" s="26">
        <f t="shared" si="225"/>
        <v>0</v>
      </c>
      <c r="W28" s="26">
        <f t="shared" si="225"/>
        <v>0</v>
      </c>
      <c r="X28" s="26">
        <f t="shared" si="225"/>
        <v>0</v>
      </c>
      <c r="Y28" s="113">
        <f t="shared" si="225"/>
        <v>0</v>
      </c>
      <c r="Z28" s="29">
        <f t="shared" si="225"/>
        <v>0</v>
      </c>
      <c r="AA28" s="23">
        <f t="shared" si="225"/>
        <v>0</v>
      </c>
      <c r="AB28" s="187">
        <f t="shared" ref="AB28" si="226">IF($B25=$B19,AB22+IF($F25&lt;&gt;$G25,(AC25+$G27-$G26)/$F25,AC25/$F25),IF($F25&lt;&gt;Y25,(AC25+$G27-$G26)/$F25,AC25/$F25))</f>
        <v>0</v>
      </c>
      <c r="AC28" s="7">
        <f t="shared" ref="AC28:AC29" si="227">SUM(AD28:AJ28)</f>
        <v>0</v>
      </c>
      <c r="AD28" s="26">
        <f t="shared" ref="AD28:AJ28" si="228">AD25</f>
        <v>0</v>
      </c>
      <c r="AE28" s="26">
        <f t="shared" si="228"/>
        <v>0</v>
      </c>
      <c r="AF28" s="26">
        <f t="shared" si="228"/>
        <v>0</v>
      </c>
      <c r="AG28" s="26">
        <f t="shared" si="228"/>
        <v>0</v>
      </c>
      <c r="AH28" s="113">
        <f t="shared" si="228"/>
        <v>0</v>
      </c>
      <c r="AI28" s="29">
        <f t="shared" si="228"/>
        <v>0</v>
      </c>
      <c r="AJ28" s="23">
        <f t="shared" si="228"/>
        <v>0</v>
      </c>
      <c r="AK28" s="187">
        <f t="shared" ref="AK28" si="229">IF($B25=$B19,AK22+IF($F25&lt;&gt;$G25,(AL25+$G27-$G26)/$F25,AL25/$F25),IF($F25&lt;&gt;AH25,(AL25+$G27-$G26)/$F25,AL25/$F25))</f>
        <v>0</v>
      </c>
      <c r="AL28" s="7">
        <f t="shared" ref="AL28:AL29" si="230">SUM(AM28:AS28)</f>
        <v>0</v>
      </c>
      <c r="AM28" s="26">
        <f t="shared" ref="AM28:AS28" si="231">AM25</f>
        <v>0</v>
      </c>
      <c r="AN28" s="26">
        <f t="shared" si="231"/>
        <v>0</v>
      </c>
      <c r="AO28" s="26">
        <f t="shared" si="231"/>
        <v>0</v>
      </c>
      <c r="AP28" s="26">
        <f t="shared" si="231"/>
        <v>0</v>
      </c>
      <c r="AQ28" s="113">
        <f t="shared" si="231"/>
        <v>0</v>
      </c>
      <c r="AR28" s="29">
        <f t="shared" si="231"/>
        <v>0</v>
      </c>
      <c r="AS28" s="23">
        <f t="shared" si="231"/>
        <v>0</v>
      </c>
      <c r="AT28" s="187">
        <f t="shared" ref="AT28" si="232">IF($B25=$B19,AT22+IF($F25&lt;&gt;$G25,(AU25+$G27-$G26)/$F25,AU25/$F25),IF($F25&lt;&gt;AQ25,(AU25+$G27-$G26)/$F25,AU25/$F25))</f>
        <v>0</v>
      </c>
      <c r="AU28" s="7">
        <f t="shared" ref="AU28:AU29" si="233">SUM(AV28:BB28)</f>
        <v>0</v>
      </c>
      <c r="AV28" s="6">
        <f t="shared" ref="AV28" si="234">IF(SUM($AM$9:$AS$9)=SUM($AV$9:$BB$9),AV25,IF(AND(SUM($AV$9:$BB$9)&gt;42,SUM($AV$9:$BB$9)&lt;49),AV25,0))</f>
        <v>0</v>
      </c>
      <c r="AW28" s="6">
        <f t="shared" ref="AW28:BB28" si="235">IF(SUM($AM$9:$AS$9)=SUM($AV$9:$BB$9),AW25,IF(AND(SUM($AV$9:$BB$9)&gt;42,SUM($AV$9:$BB$9)&lt;49),AW25,0))</f>
        <v>0</v>
      </c>
      <c r="AX28" s="6">
        <f t="shared" si="235"/>
        <v>0</v>
      </c>
      <c r="AY28" s="6">
        <f t="shared" si="235"/>
        <v>0</v>
      </c>
      <c r="AZ28" s="26">
        <f t="shared" si="235"/>
        <v>0</v>
      </c>
      <c r="BA28" s="29">
        <f t="shared" si="235"/>
        <v>0</v>
      </c>
      <c r="BB28" s="23">
        <f t="shared" si="235"/>
        <v>0</v>
      </c>
    </row>
    <row r="29" spans="1:54" ht="15.75" customHeight="1" x14ac:dyDescent="0.2">
      <c r="A29" s="1">
        <f t="shared" ref="A29:A30" si="236">A28</f>
        <v>0</v>
      </c>
      <c r="B29" s="313"/>
      <c r="C29" s="314"/>
      <c r="D29" s="314"/>
      <c r="E29" s="314"/>
      <c r="F29" s="31"/>
      <c r="G29" s="183"/>
      <c r="H29" s="123">
        <f t="shared" ref="H29" si="237">IF($B25=$B19,H23+F29,$F29)</f>
        <v>0</v>
      </c>
      <c r="I29" s="165">
        <f t="shared" si="176"/>
        <v>0</v>
      </c>
      <c r="J29" s="141">
        <f t="shared" ref="J29" si="238">IF($H28=0,0,IF($B19=$B25,IF($H30&gt;0,$H30+J23,K25+J23),IF($H30&gt;0,$H30,K25)))</f>
        <v>0</v>
      </c>
      <c r="K29" s="7">
        <f t="shared" si="221"/>
        <v>0</v>
      </c>
      <c r="L29" s="6"/>
      <c r="M29" s="6"/>
      <c r="N29" s="6"/>
      <c r="O29" s="6"/>
      <c r="P29" s="26"/>
      <c r="Q29" s="29"/>
      <c r="R29" s="23"/>
      <c r="S29" s="141">
        <f t="shared" ref="S29" si="239">IF($H28=0,0,IF($B19=$B25,IF($H30&gt;0,$H30+S23,T25+S23),IF($H30&gt;0,$H30,T25)))</f>
        <v>0</v>
      </c>
      <c r="T29" s="7">
        <f t="shared" si="224"/>
        <v>0</v>
      </c>
      <c r="U29" s="6"/>
      <c r="V29" s="6"/>
      <c r="W29" s="6"/>
      <c r="X29" s="6"/>
      <c r="Y29" s="26"/>
      <c r="Z29" s="29"/>
      <c r="AA29" s="23"/>
      <c r="AB29" s="141">
        <f t="shared" ref="AB29" si="240">IF($H28=0,0,IF($B19=$B25,IF($H30&gt;0,$H30+AB23,AC25+AB23),IF($H30&gt;0,$H30,AC25)))</f>
        <v>0</v>
      </c>
      <c r="AC29" s="7">
        <f t="shared" si="227"/>
        <v>0</v>
      </c>
      <c r="AD29" s="6"/>
      <c r="AE29" s="6"/>
      <c r="AF29" s="6"/>
      <c r="AG29" s="6"/>
      <c r="AH29" s="26"/>
      <c r="AI29" s="29"/>
      <c r="AJ29" s="23"/>
      <c r="AK29" s="141">
        <f t="shared" ref="AK29" si="241">IF($H28=0,0,IF($B19=$B25,IF($H30&gt;0,$H30+AK23,AL25+AK23),IF($H30&gt;0,$H30,AL25)))</f>
        <v>0</v>
      </c>
      <c r="AL29" s="7">
        <f t="shared" si="230"/>
        <v>0</v>
      </c>
      <c r="AM29" s="6"/>
      <c r="AN29" s="6"/>
      <c r="AO29" s="6"/>
      <c r="AP29" s="6"/>
      <c r="AQ29" s="26"/>
      <c r="AR29" s="29"/>
      <c r="AS29" s="23"/>
      <c r="AT29" s="141">
        <f t="shared" ref="AT29" si="242">IF($H28=0,0,IF($B19=$B25,IF($H30&gt;0,$H30+AT23,AU25+AT23),IF($H30&gt;0,$H30,AU25)))</f>
        <v>0</v>
      </c>
      <c r="AU29" s="7">
        <f t="shared" si="233"/>
        <v>0</v>
      </c>
      <c r="AV29" s="6"/>
      <c r="AW29" s="6"/>
      <c r="AX29" s="6"/>
      <c r="AY29" s="6"/>
      <c r="AZ29" s="26"/>
      <c r="BA29" s="29"/>
      <c r="BB29" s="23"/>
    </row>
    <row r="30" spans="1:54" ht="18.75" customHeight="1" thickBot="1" x14ac:dyDescent="0.25">
      <c r="A30" s="1">
        <f t="shared" si="236"/>
        <v>0</v>
      </c>
      <c r="B30" s="323" t="str">
        <f>IF(B25="",Wydruk!$AE$6,IF(J26=0,Wydruk!$AE$7,IF(AND(G26&lt;G27,B25&lt;&gt;$B31),Wydruk!$AE$13,IF(AND($B25=$B19,$B25&lt;&gt;$B31),IF(OR(OR(J30&lt;4,J30&gt;5),OR(S30&lt;4,S30&gt;5),OR(AB30&lt;4,AB30&gt;5),OR(AK30&lt;4,AK30&gt;5),OR(AND(AT30&lt;4,AT30&gt;0),AT30&gt;5)),Wydruk!$AE$8,Wydruk!$AE$9),IF($B25=$B31,IF($F29&lt;&gt;0,Wydruk!$AE$12,Wydruk!$AE$10),IF(OR(OR(J26&lt;4,J26&gt;5),OR(S26&lt;4,S26&gt;5),OR(AB26&lt;4,AB26&gt;5),OR(AK26&lt;4,AK26&gt;5),OR(AND(AT26&lt;4,AT26&gt;0),AT26&gt;5)),Wydruk!$AE$8,Wydruk!$AE$11))))))</f>
        <v>Uzupełnij liczby godzin tygodniowego planu</v>
      </c>
      <c r="C30" s="324"/>
      <c r="D30" s="324"/>
      <c r="E30" s="324"/>
      <c r="F30" s="173">
        <f>grudzień!F30</f>
        <v>0</v>
      </c>
      <c r="G30" s="184">
        <f>grudzień!G30</f>
        <v>0</v>
      </c>
      <c r="H30" s="191">
        <f t="shared" ref="H30" si="243">IF(OR($G30=0,$F30=0,$G30="",$F30=""),0,$G30/$F30)</f>
        <v>0</v>
      </c>
      <c r="I30" s="193"/>
      <c r="J30" s="176">
        <f t="shared" ref="J30" si="244">IF($B19=$B25,IF(L25+L20&gt;0,1,0)+IF(M25+M20&gt;0,1,0)+IF(N25+N20&gt;0,1,0)+IF(O25+O20&gt;0,1,0)+IF(P25+P20&gt;0,1,0)+IF(Q25+Q20&gt;0,1,0)+IF(R25+R20&gt;0,1,0),J26)</f>
        <v>0</v>
      </c>
      <c r="K30" s="133">
        <f t="shared" ref="K30" si="245">IF(OR($B25=$B31,J30=0,(K26-Q30+O30)&lt;=0),0,(K26-Q30+O30)/J30)</f>
        <v>0</v>
      </c>
      <c r="L30" s="137">
        <f t="shared" ref="L30" si="246">IF(K30*(7-J27)&lt;=0,0,K30*(7-J27))</f>
        <v>0</v>
      </c>
      <c r="M30" s="311">
        <f t="shared" ref="M30" si="247">ROUND(IF(OR(K27-K30*(7-J27)+P30&lt;0,$B25=$B31,K30&lt;=0,K27=0),0,IF(K27-K30*(7-J27)+P30&gt;Q30-O30+P30,Q30-O30+P30,K27-K30*(7-J27)+P30)),1)</f>
        <v>0</v>
      </c>
      <c r="N30" s="312"/>
      <c r="O30" s="139">
        <f t="shared" ref="O30" si="248">IF(OR($B25=$B31,J26=0),0,IF($B25=$B19,J25,$F25))</f>
        <v>0</v>
      </c>
      <c r="P30" s="30">
        <f t="shared" ref="P30" si="249">IF(OR($B25=$B31,J30=0),0,$G27-$G26)</f>
        <v>0</v>
      </c>
      <c r="Q30" s="134">
        <f t="shared" ref="Q30" si="250">IF(OR($B25=$B31,J30=0),0,J29)</f>
        <v>0</v>
      </c>
      <c r="R30" s="138">
        <f t="shared" ref="R30" si="251">IF($B25=$B31,0,K27)</f>
        <v>0</v>
      </c>
      <c r="S30" s="176">
        <f t="shared" ref="S30" si="252">IF($B19=$B25,IF(U25+U20&gt;0,1,0)+IF(V25+V20&gt;0,1,0)+IF(W25+W20&gt;0,1,0)+IF(X25+X20&gt;0,1,0)+IF(Y25+Y20&gt;0,1,0)+IF(Z25+Z20&gt;0,1,0)+IF(AA25+AA20&gt;0,1,0),S26)</f>
        <v>0</v>
      </c>
      <c r="T30" s="133">
        <f t="shared" ref="T30" si="253">IF(OR($B25=$B31,S30=0,(T26-Z30+X30)&lt;=0),0,(T26-Z30+X30)/S30)</f>
        <v>0</v>
      </c>
      <c r="U30" s="137">
        <f t="shared" ref="U30" si="254">IF(T30*(7-S27)&lt;=0,0,T30*(7-S27))</f>
        <v>0</v>
      </c>
      <c r="V30" s="311">
        <f t="shared" ref="V30" si="255">ROUND(IF(OR(T27-T30*(7-S27)+Y30&lt;0,$B25=$B31,T30&lt;=0,T27=0),0,IF(T27-T30*(7-S27)+Y30&gt;Z30-X30+Y30,Z30-X30+Y30,T27-T30*(7-S27)+Y30)),1)</f>
        <v>0</v>
      </c>
      <c r="W30" s="312"/>
      <c r="X30" s="139">
        <f t="shared" ref="X30" si="256">IF(OR($B25=$B31,S26=0),0,IF($B25=$B19,S25,$F25))</f>
        <v>0</v>
      </c>
      <c r="Y30" s="30">
        <f t="shared" ref="Y30" si="257">IF(OR($B25=$B31,S30=0),0,$G27-$G26)</f>
        <v>0</v>
      </c>
      <c r="Z30" s="134">
        <f t="shared" ref="Z30" si="258">IF(OR($B25=$B31,S30=0),0,S29)</f>
        <v>0</v>
      </c>
      <c r="AA30" s="138">
        <f t="shared" ref="AA30" si="259">IF($B25=$B31,0,T27)</f>
        <v>0</v>
      </c>
      <c r="AB30" s="176">
        <f t="shared" ref="AB30" si="260">IF($B19=$B25,IF(AD25+AD20&gt;0,1,0)+IF(AE25+AE20&gt;0,1,0)+IF(AF25+AF20&gt;0,1,0)+IF(AG25+AG20&gt;0,1,0)+IF(AH25+AH20&gt;0,1,0)+IF(AI25+AI20&gt;0,1,0)+IF(AJ25+AJ20&gt;0,1,0),AB26)</f>
        <v>0</v>
      </c>
      <c r="AC30" s="133">
        <f t="shared" ref="AC30" si="261">IF(OR($B25=$B31,AB30=0,(AC26-AI30+AG30)&lt;=0),0,(AC26-AI30+AG30)/AB30)</f>
        <v>0</v>
      </c>
      <c r="AD30" s="137">
        <f t="shared" ref="AD30" si="262">IF(AC30*(7-AB27)&lt;=0,0,AC30*(7-AB27))</f>
        <v>0</v>
      </c>
      <c r="AE30" s="311">
        <f t="shared" ref="AE30" si="263">ROUND(IF(OR(AC27-AC30*(7-AB27)+AH30&lt;0,$B25=$B31,AC30&lt;=0,AC27=0),0,IF(AC27-AC30*(7-AB27)+AH30&gt;AI30-AG30+AH30,AI30-AG30+AH30,AC27-AC30*(7-AB27)+AH30)),1)</f>
        <v>0</v>
      </c>
      <c r="AF30" s="312"/>
      <c r="AG30" s="139">
        <f t="shared" ref="AG30" si="264">IF(OR($B25=$B31,AB26=0),0,IF($B25=$B19,AB25,$F25))</f>
        <v>0</v>
      </c>
      <c r="AH30" s="30">
        <f t="shared" ref="AH30" si="265">IF(OR($B25=$B31,AB30=0),0,$G27-$G26)</f>
        <v>0</v>
      </c>
      <c r="AI30" s="134">
        <f t="shared" ref="AI30" si="266">IF(OR($B25=$B31,AB30=0),0,AB29)</f>
        <v>0</v>
      </c>
      <c r="AJ30" s="138">
        <f t="shared" ref="AJ30" si="267">IF($B25=$B31,0,AC27)</f>
        <v>0</v>
      </c>
      <c r="AK30" s="176">
        <f t="shared" ref="AK30" si="268">IF($B19=$B25,IF(AM25+AM20&gt;0,1,0)+IF(AN25+AN20&gt;0,1,0)+IF(AO25+AO20&gt;0,1,0)+IF(AP25+AP20&gt;0,1,0)+IF(AQ25+AQ20&gt;0,1,0)+IF(AR25+AR20&gt;0,1,0)+IF(AS25+AS20&gt;0,1,0),AK26)</f>
        <v>0</v>
      </c>
      <c r="AL30" s="133">
        <f t="shared" ref="AL30" si="269">IF(OR($B25=$B31,AK30=0,(AL26-AR30+AP30)&lt;=0),0,(AL26-AR30+AP30)/AK30)</f>
        <v>0</v>
      </c>
      <c r="AM30" s="137">
        <f t="shared" ref="AM30" si="270">IF(AL30*(7-AK27)&lt;=0,0,AL30*(7-AK27))</f>
        <v>0</v>
      </c>
      <c r="AN30" s="311">
        <f t="shared" ref="AN30" si="271">ROUND(IF(OR(AL27-AL30*(7-AK27)+AQ30&lt;0,$B25=$B31,AL30&lt;=0,AL27=0),0,IF(AL27-AL30*(7-AK27)+AQ30&gt;AR30-AP30+AQ30,AR30-AP30+AQ30,AL27-AL30*(7-AK27)+AQ30)),1)</f>
        <v>0</v>
      </c>
      <c r="AO30" s="312"/>
      <c r="AP30" s="139">
        <f t="shared" ref="AP30" si="272">IF(OR($B25=$B31,AK26=0),0,IF($B25=$B19,AK25,$F25))</f>
        <v>0</v>
      </c>
      <c r="AQ30" s="30">
        <f t="shared" ref="AQ30" si="273">IF(OR($B25=$B31,AK30=0),0,$G27-$G26)</f>
        <v>0</v>
      </c>
      <c r="AR30" s="134">
        <f t="shared" ref="AR30" si="274">IF(OR($B25=$B31,AK30=0),0,AK29)</f>
        <v>0</v>
      </c>
      <c r="AS30" s="138">
        <f t="shared" ref="AS30" si="275">IF($B25=$B31,0,AL27)</f>
        <v>0</v>
      </c>
      <c r="AT30" s="176">
        <f t="shared" ref="AT30" si="276">IF($B19=$B25,IF(AV25+AV20&gt;0,1,0)+IF(AW25+AW20&gt;0,1,0)+IF(AX25+AX20&gt;0,1,0)+IF(AY25+AY20&gt;0,1,0)+IF(AZ25+AZ20&gt;0,1,0)+IF(BA25+BA20&gt;0,1,0)+IF(BB25+BB20&gt;0,1,0),AT26)</f>
        <v>0</v>
      </c>
      <c r="AU30" s="133">
        <f t="shared" ref="AU30" si="277">IF(OR($B25=$B31,AT30=0,(AU26-BA30+AY30)&lt;=0),0,(AU26-BA30+AY30)/AT30)</f>
        <v>0</v>
      </c>
      <c r="AV30" s="137">
        <f t="shared" ref="AV30" si="278">IF(AU30*(7-AT27)&lt;=0,0,AU30*(7-AT27))</f>
        <v>0</v>
      </c>
      <c r="AW30" s="311">
        <f t="shared" ref="AW30" si="279">ROUND(IF(OR(AU27-AU30*(7-AT27)+AZ30&lt;0,$B25=$B31,AU30&lt;=0,AU27=0),0,IF(AU27-AU30*(7-AT27)+AZ30&gt;BA30-AY30+AZ30,BA30-AY30+AZ30,AU27-AU30*(7-AT27)+AZ30)),1)</f>
        <v>0</v>
      </c>
      <c r="AX30" s="312"/>
      <c r="AY30" s="139">
        <f t="shared" ref="AY30" si="280">IF(OR($B25=$B31,AT26=0),0,IF($B25=$B19,AT25,$F25))</f>
        <v>0</v>
      </c>
      <c r="AZ30" s="30">
        <f t="shared" ref="AZ30" si="281">IF(OR($B25=$B31,AT30=0),0,$G27-$G26)</f>
        <v>0</v>
      </c>
      <c r="BA30" s="134">
        <f t="shared" ref="BA30" si="282">IF(OR($B25=$B31,AT30=0),0,AT29)</f>
        <v>0</v>
      </c>
      <c r="BB30" s="138">
        <f t="shared" ref="BB30" si="283">IF($B25=$B31,0,AU27)</f>
        <v>0</v>
      </c>
    </row>
    <row r="31" spans="1:54" ht="15.75" x14ac:dyDescent="0.2">
      <c r="A31" s="1">
        <f t="shared" ref="A31" si="284">IF(B31="","1. Niewypełnione",B31)</f>
        <v>0</v>
      </c>
      <c r="B31" s="320">
        <f>grudzień!B31</f>
        <v>0</v>
      </c>
      <c r="C31" s="321">
        <f>grudzień!C31</f>
        <v>0</v>
      </c>
      <c r="D31" s="321">
        <f>grudzień!D31</f>
        <v>0</v>
      </c>
      <c r="E31" s="321">
        <f>grudzień!E31</f>
        <v>0</v>
      </c>
      <c r="F31" s="177">
        <f>grudzień!F31</f>
        <v>18</v>
      </c>
      <c r="G31" s="185">
        <f>grudzień!G31</f>
        <v>18</v>
      </c>
      <c r="H31" s="177"/>
      <c r="I31" s="192">
        <f t="shared" ref="I31:I35" si="285">K31+T31+AC31+AL31+AU31</f>
        <v>0</v>
      </c>
      <c r="J31" s="186">
        <f t="shared" ref="J31" si="286">IF(OR($B31=$B37,J34=0),0,ROUND((K32+P36)/J34,0))</f>
        <v>0</v>
      </c>
      <c r="K31" s="51">
        <f t="shared" ref="K31:K32" si="287">SUM(L31:R31)</f>
        <v>0</v>
      </c>
      <c r="L31" s="52">
        <f>grudzień!L31</f>
        <v>0</v>
      </c>
      <c r="M31" s="52">
        <f>grudzień!M31</f>
        <v>0</v>
      </c>
      <c r="N31" s="52">
        <f>grudzień!N31</f>
        <v>0</v>
      </c>
      <c r="O31" s="52">
        <f>grudzień!O31</f>
        <v>0</v>
      </c>
      <c r="P31" s="53">
        <f>grudzień!P31</f>
        <v>0</v>
      </c>
      <c r="Q31" s="54">
        <f>grudzień!Q31</f>
        <v>0</v>
      </c>
      <c r="R31" s="55">
        <f>grudzień!R31</f>
        <v>0</v>
      </c>
      <c r="S31" s="188">
        <f t="shared" ref="S31" si="288">IF(OR($B31=$B37,S34=0),0,ROUND((T32+Y36)/S34,0))</f>
        <v>0</v>
      </c>
      <c r="T31" s="51">
        <f t="shared" ref="T31:T32" si="289">SUM(U31:AA31)</f>
        <v>0</v>
      </c>
      <c r="U31" s="52">
        <f>grudzień!U31</f>
        <v>0</v>
      </c>
      <c r="V31" s="52">
        <f>grudzień!V31</f>
        <v>0</v>
      </c>
      <c r="W31" s="52">
        <f>grudzień!W31</f>
        <v>0</v>
      </c>
      <c r="X31" s="52">
        <f>grudzień!X31</f>
        <v>0</v>
      </c>
      <c r="Y31" s="53">
        <f>grudzień!Y31</f>
        <v>0</v>
      </c>
      <c r="Z31" s="54">
        <f>grudzień!Z31</f>
        <v>0</v>
      </c>
      <c r="AA31" s="55">
        <f>grudzień!AA31</f>
        <v>0</v>
      </c>
      <c r="AB31" s="188">
        <f t="shared" ref="AB31" si="290">IF(OR($B31=$B37,AB34=0),0,ROUND((AC32+AH36)/AB34,0))</f>
        <v>0</v>
      </c>
      <c r="AC31" s="51">
        <f t="shared" ref="AC31:AC32" si="291">SUM(AD31:AJ31)</f>
        <v>0</v>
      </c>
      <c r="AD31" s="52">
        <f>grudzień!AD31</f>
        <v>0</v>
      </c>
      <c r="AE31" s="52">
        <f>grudzień!AE31</f>
        <v>0</v>
      </c>
      <c r="AF31" s="52">
        <f>grudzień!AF31</f>
        <v>0</v>
      </c>
      <c r="AG31" s="52">
        <f>grudzień!AG31</f>
        <v>0</v>
      </c>
      <c r="AH31" s="53">
        <f>grudzień!AH31</f>
        <v>0</v>
      </c>
      <c r="AI31" s="54">
        <f>grudzień!AI31</f>
        <v>0</v>
      </c>
      <c r="AJ31" s="55">
        <f>grudzień!AJ31</f>
        <v>0</v>
      </c>
      <c r="AK31" s="188">
        <f t="shared" ref="AK31" si="292">IF(OR($B31=$B37,AK34=0),0,ROUND((AL32+AQ36)/AK34,0))</f>
        <v>0</v>
      </c>
      <c r="AL31" s="51">
        <f t="shared" ref="AL31:AL32" si="293">SUM(AM31:AS31)</f>
        <v>0</v>
      </c>
      <c r="AM31" s="52">
        <f>grudzień!AM31</f>
        <v>0</v>
      </c>
      <c r="AN31" s="52">
        <f>grudzień!AN31</f>
        <v>0</v>
      </c>
      <c r="AO31" s="52">
        <f>grudzień!AO31</f>
        <v>0</v>
      </c>
      <c r="AP31" s="52">
        <f>grudzień!AP31</f>
        <v>0</v>
      </c>
      <c r="AQ31" s="53">
        <f>grudzień!AQ31</f>
        <v>0</v>
      </c>
      <c r="AR31" s="54">
        <f>grudzień!AR31</f>
        <v>0</v>
      </c>
      <c r="AS31" s="55">
        <f>grudzień!AS31</f>
        <v>0</v>
      </c>
      <c r="AT31" s="188">
        <f t="shared" ref="AT31" si="294">IF(OR($B31=$B37,AT34=0),0,ROUND((AU32+AZ36)/AT34,0))</f>
        <v>0</v>
      </c>
      <c r="AU31" s="51">
        <f t="shared" ref="AU31:AU32" si="295">SUM(AV31:BB31)</f>
        <v>0</v>
      </c>
      <c r="AV31" s="52">
        <f t="shared" ref="AV31" si="296">IF(SUM($AM$9:$AS$9)=SUM($AV$9:$BB$9),AM31,IF(AND(SUM($AV$9:$BB$9)&gt;42,SUM($AV$9:$BB$9)&lt;49),AM31,0))</f>
        <v>0</v>
      </c>
      <c r="AW31" s="52">
        <f t="shared" ref="AW31" si="297">IF(SUM($AM$9:$AS$9)=SUM($AV$9:$BB$9),AN31,IF(AND(SUM($AV$9:$BB$9)&gt;42,SUM($AV$9:$BB$9)&lt;49),AN31,0))</f>
        <v>0</v>
      </c>
      <c r="AX31" s="52">
        <f t="shared" ref="AX31" si="298">IF(SUM($AM$9:$AS$9)=SUM($AV$9:$BB$9),AO31,IF(AND(SUM($AV$9:$BB$9)&gt;42,SUM($AV$9:$BB$9)&lt;49),AO31,0))</f>
        <v>0</v>
      </c>
      <c r="AY31" s="52">
        <f t="shared" ref="AY31" si="299">IF(SUM($AM$9:$AS$9)=SUM($AV$9:$BB$9),AP31,IF(AND(SUM($AV$9:$BB$9)&gt;42,SUM($AV$9:$BB$9)&lt;49),AP31,0))</f>
        <v>0</v>
      </c>
      <c r="AZ31" s="53">
        <f t="shared" ref="AZ31" si="300">IF(SUM($AM$9:$AS$9)=SUM($AV$9:$BB$9),AQ31,IF(AND(SUM($AV$9:$BB$9)&gt;42,SUM($AV$9:$BB$9)&lt;49),AQ31,0))</f>
        <v>0</v>
      </c>
      <c r="BA31" s="54">
        <f t="shared" ref="BA31" si="301">IF(SUM($AM$9:$AS$9)=SUM($AV$9:$BB$9),AR31,IF(AND(SUM($AV$9:$BB$9)&gt;42,SUM($AV$9:$BB$9)&lt;49),AR31,0))</f>
        <v>0</v>
      </c>
      <c r="BB31" s="55">
        <f t="shared" ref="BB31" si="302">IF(SUM($AM$9:$AS$9)=SUM($AV$9:$BB$9),AS31,IF(AND(SUM($AV$9:$BB$9)&gt;42,SUM($AV$9:$BB$9)&lt;49),AS31,0))</f>
        <v>0</v>
      </c>
    </row>
    <row r="32" spans="1:54" ht="12.75" hidden="1" customHeight="1" x14ac:dyDescent="0.2">
      <c r="B32" s="93"/>
      <c r="C32" s="94"/>
      <c r="D32" s="95"/>
      <c r="E32" s="115"/>
      <c r="F32" s="140" t="b">
        <f t="shared" ref="F32" si="303">IF($B25=$B31,OR(F26,G31&lt;F31),G31&lt;F31)</f>
        <v>0</v>
      </c>
      <c r="G32" s="189">
        <f t="shared" ref="G32" si="304">IF(AND($B25=$B31,$B25&lt;&gt;"",$B25&lt;&gt;0),G31+G26,G31)</f>
        <v>18</v>
      </c>
      <c r="H32" s="120"/>
      <c r="I32" s="165">
        <f t="shared" si="285"/>
        <v>0</v>
      </c>
      <c r="J32" s="194">
        <f t="shared" ref="J32" si="305">7-COUNTIF(L31:R31,0)-COUNTIF(L31:R31,"")</f>
        <v>0</v>
      </c>
      <c r="K32" s="22">
        <f t="shared" si="287"/>
        <v>0</v>
      </c>
      <c r="L32" s="35">
        <f t="shared" ref="L32:R32" si="306">IF($B25=$B31,L31+L26,L31)</f>
        <v>0</v>
      </c>
      <c r="M32" s="35">
        <f t="shared" si="306"/>
        <v>0</v>
      </c>
      <c r="N32" s="35">
        <f t="shared" si="306"/>
        <v>0</v>
      </c>
      <c r="O32" s="35">
        <f t="shared" si="306"/>
        <v>0</v>
      </c>
      <c r="P32" s="36">
        <f t="shared" si="306"/>
        <v>0</v>
      </c>
      <c r="Q32" s="37">
        <f t="shared" si="306"/>
        <v>0</v>
      </c>
      <c r="R32" s="38">
        <f t="shared" si="306"/>
        <v>0</v>
      </c>
      <c r="S32" s="194">
        <f t="shared" ref="S32" si="307">7-COUNTIF(U31:AA31,0)-COUNTIF(U31:AA31,"")</f>
        <v>0</v>
      </c>
      <c r="T32" s="22">
        <f t="shared" si="289"/>
        <v>0</v>
      </c>
      <c r="U32" s="35">
        <f t="shared" ref="U32:AA32" si="308">IF($B25=$B31,U31+U26,U31)</f>
        <v>0</v>
      </c>
      <c r="V32" s="35">
        <f t="shared" si="308"/>
        <v>0</v>
      </c>
      <c r="W32" s="35">
        <f t="shared" si="308"/>
        <v>0</v>
      </c>
      <c r="X32" s="35">
        <f t="shared" si="308"/>
        <v>0</v>
      </c>
      <c r="Y32" s="36">
        <f t="shared" si="308"/>
        <v>0</v>
      </c>
      <c r="Z32" s="37">
        <f t="shared" si="308"/>
        <v>0</v>
      </c>
      <c r="AA32" s="38">
        <f t="shared" si="308"/>
        <v>0</v>
      </c>
      <c r="AB32" s="194">
        <f t="shared" ref="AB32" si="309">7-COUNTIF(AD31:AJ31,0)-COUNTIF(AD31:AJ31,"")</f>
        <v>0</v>
      </c>
      <c r="AC32" s="22">
        <f t="shared" si="291"/>
        <v>0</v>
      </c>
      <c r="AD32" s="35">
        <f t="shared" ref="AD32:AJ32" si="310">IF($B25=$B31,AD31+AD26,AD31)</f>
        <v>0</v>
      </c>
      <c r="AE32" s="35">
        <f t="shared" si="310"/>
        <v>0</v>
      </c>
      <c r="AF32" s="35">
        <f t="shared" si="310"/>
        <v>0</v>
      </c>
      <c r="AG32" s="35">
        <f t="shared" si="310"/>
        <v>0</v>
      </c>
      <c r="AH32" s="36">
        <f t="shared" si="310"/>
        <v>0</v>
      </c>
      <c r="AI32" s="37">
        <f t="shared" si="310"/>
        <v>0</v>
      </c>
      <c r="AJ32" s="38">
        <f t="shared" si="310"/>
        <v>0</v>
      </c>
      <c r="AK32" s="194">
        <f t="shared" ref="AK32" si="311">7-COUNTIF(AM31:AS31,0)-COUNTIF(AM31:AS31,"")</f>
        <v>0</v>
      </c>
      <c r="AL32" s="22">
        <f t="shared" si="293"/>
        <v>0</v>
      </c>
      <c r="AM32" s="35">
        <f t="shared" ref="AM32:AS32" si="312">IF($B25=$B31,AM31+AM26,AM31)</f>
        <v>0</v>
      </c>
      <c r="AN32" s="35">
        <f t="shared" si="312"/>
        <v>0</v>
      </c>
      <c r="AO32" s="35">
        <f t="shared" si="312"/>
        <v>0</v>
      </c>
      <c r="AP32" s="35">
        <f t="shared" si="312"/>
        <v>0</v>
      </c>
      <c r="AQ32" s="36">
        <f t="shared" si="312"/>
        <v>0</v>
      </c>
      <c r="AR32" s="37">
        <f t="shared" si="312"/>
        <v>0</v>
      </c>
      <c r="AS32" s="38">
        <f t="shared" si="312"/>
        <v>0</v>
      </c>
      <c r="AT32" s="194">
        <f t="shared" ref="AT32" si="313">7-COUNTIF(AV31:BB31,0)-COUNTIF(AV31:BB31,"")</f>
        <v>0</v>
      </c>
      <c r="AU32" s="22">
        <f t="shared" si="295"/>
        <v>0</v>
      </c>
      <c r="AV32" s="35">
        <f t="shared" ref="AV32:BB32" si="314">IF($B25=$B31,AV31+AV26,AV31)</f>
        <v>0</v>
      </c>
      <c r="AW32" s="35">
        <f t="shared" si="314"/>
        <v>0</v>
      </c>
      <c r="AX32" s="35">
        <f t="shared" si="314"/>
        <v>0</v>
      </c>
      <c r="AY32" s="35">
        <f t="shared" si="314"/>
        <v>0</v>
      </c>
      <c r="AZ32" s="36">
        <f t="shared" si="314"/>
        <v>0</v>
      </c>
      <c r="BA32" s="37">
        <f t="shared" si="314"/>
        <v>0</v>
      </c>
      <c r="BB32" s="38">
        <f t="shared" si="314"/>
        <v>0</v>
      </c>
    </row>
    <row r="33" spans="1:54" ht="15" hidden="1" customHeight="1" x14ac:dyDescent="0.2">
      <c r="B33" s="116"/>
      <c r="C33" s="117"/>
      <c r="D33" s="118"/>
      <c r="E33" s="119"/>
      <c r="F33" s="92"/>
      <c r="G33" s="190">
        <f t="shared" ref="G33" si="315">IF(AND($B25=$B31,$B25&lt;&gt;"",$B25&lt;&gt;0),F31+G27,F31)</f>
        <v>18</v>
      </c>
      <c r="H33" s="121"/>
      <c r="I33" s="165">
        <f t="shared" si="285"/>
        <v>0</v>
      </c>
      <c r="J33" s="195">
        <f t="shared" ref="J33" si="316">IF($B31=$B25,COUNTIF(L33:R33,0),COUNTIF(L34:R34,0)+COUNTIF(L34:R34,""))</f>
        <v>7</v>
      </c>
      <c r="K33" s="39">
        <f t="shared" ref="K33:R33" si="317">IF($B25=$B31,K34+K27,K34)</f>
        <v>0</v>
      </c>
      <c r="L33" s="40">
        <f t="shared" si="317"/>
        <v>0</v>
      </c>
      <c r="M33" s="40">
        <f t="shared" si="317"/>
        <v>0</v>
      </c>
      <c r="N33" s="40">
        <f t="shared" si="317"/>
        <v>0</v>
      </c>
      <c r="O33" s="40">
        <f t="shared" si="317"/>
        <v>0</v>
      </c>
      <c r="P33" s="41">
        <f t="shared" si="317"/>
        <v>0</v>
      </c>
      <c r="Q33" s="42">
        <f t="shared" si="317"/>
        <v>0</v>
      </c>
      <c r="R33" s="43">
        <f t="shared" si="317"/>
        <v>0</v>
      </c>
      <c r="S33" s="195">
        <f t="shared" ref="S33" si="318">IF($B31=$B25,COUNTIF(U33:AA33,0),COUNTIF(U34:AA34,0)+COUNTIF(U34:AA34,""))</f>
        <v>7</v>
      </c>
      <c r="T33" s="39">
        <f t="shared" ref="T33:AA33" si="319">IF($B25=$B31,T34+T27,T34)</f>
        <v>0</v>
      </c>
      <c r="U33" s="40">
        <f t="shared" si="319"/>
        <v>0</v>
      </c>
      <c r="V33" s="40">
        <f t="shared" si="319"/>
        <v>0</v>
      </c>
      <c r="W33" s="40">
        <f t="shared" si="319"/>
        <v>0</v>
      </c>
      <c r="X33" s="40">
        <f t="shared" si="319"/>
        <v>0</v>
      </c>
      <c r="Y33" s="41">
        <f t="shared" si="319"/>
        <v>0</v>
      </c>
      <c r="Z33" s="42">
        <f t="shared" si="319"/>
        <v>0</v>
      </c>
      <c r="AA33" s="43">
        <f t="shared" si="319"/>
        <v>0</v>
      </c>
      <c r="AB33" s="195">
        <f t="shared" ref="AB33" si="320">IF($B31=$B25,COUNTIF(AD33:AJ33,0),COUNTIF(AD34:AJ34,0)+COUNTIF(AD34:AJ34,""))</f>
        <v>7</v>
      </c>
      <c r="AC33" s="39">
        <f t="shared" ref="AC33:AJ33" si="321">IF($B25=$B31,AC34+AC27,AC34)</f>
        <v>0</v>
      </c>
      <c r="AD33" s="40">
        <f t="shared" si="321"/>
        <v>0</v>
      </c>
      <c r="AE33" s="40">
        <f t="shared" si="321"/>
        <v>0</v>
      </c>
      <c r="AF33" s="40">
        <f t="shared" si="321"/>
        <v>0</v>
      </c>
      <c r="AG33" s="40">
        <f t="shared" si="321"/>
        <v>0</v>
      </c>
      <c r="AH33" s="41">
        <f t="shared" si="321"/>
        <v>0</v>
      </c>
      <c r="AI33" s="42">
        <f t="shared" si="321"/>
        <v>0</v>
      </c>
      <c r="AJ33" s="43">
        <f t="shared" si="321"/>
        <v>0</v>
      </c>
      <c r="AK33" s="195">
        <f t="shared" ref="AK33" si="322">IF($B31=$B25,COUNTIF(AM33:AS33,0),COUNTIF(AM34:AS34,0)+COUNTIF(AM34:AS34,""))</f>
        <v>7</v>
      </c>
      <c r="AL33" s="39">
        <f t="shared" ref="AL33:AS33" si="323">IF($B25=$B31,AL34+AL27,AL34)</f>
        <v>0</v>
      </c>
      <c r="AM33" s="40">
        <f t="shared" si="323"/>
        <v>0</v>
      </c>
      <c r="AN33" s="40">
        <f t="shared" si="323"/>
        <v>0</v>
      </c>
      <c r="AO33" s="40">
        <f t="shared" si="323"/>
        <v>0</v>
      </c>
      <c r="AP33" s="40">
        <f t="shared" si="323"/>
        <v>0</v>
      </c>
      <c r="AQ33" s="41">
        <f t="shared" si="323"/>
        <v>0</v>
      </c>
      <c r="AR33" s="42">
        <f t="shared" si="323"/>
        <v>0</v>
      </c>
      <c r="AS33" s="43">
        <f t="shared" si="323"/>
        <v>0</v>
      </c>
      <c r="AT33" s="195">
        <f t="shared" ref="AT33" si="324">IF($B31=$B25,COUNTIF(AV33:BB33,0),COUNTIF(AV34:BB34,0)+COUNTIF(AV34:BB34,""))</f>
        <v>7</v>
      </c>
      <c r="AU33" s="39">
        <f t="shared" ref="AU33:BB33" si="325">IF($B25=$B31,AU34+AU27,AU34)</f>
        <v>0</v>
      </c>
      <c r="AV33" s="40">
        <f t="shared" si="325"/>
        <v>0</v>
      </c>
      <c r="AW33" s="40">
        <f t="shared" si="325"/>
        <v>0</v>
      </c>
      <c r="AX33" s="40">
        <f t="shared" si="325"/>
        <v>0</v>
      </c>
      <c r="AY33" s="40">
        <f t="shared" si="325"/>
        <v>0</v>
      </c>
      <c r="AZ33" s="41">
        <f t="shared" si="325"/>
        <v>0</v>
      </c>
      <c r="BA33" s="42">
        <f t="shared" si="325"/>
        <v>0</v>
      </c>
      <c r="BB33" s="43">
        <f t="shared" si="325"/>
        <v>0</v>
      </c>
    </row>
    <row r="34" spans="1:54" ht="15.75" customHeight="1" x14ac:dyDescent="0.2">
      <c r="A34" s="1">
        <f t="shared" ref="A34" si="326">A31</f>
        <v>0</v>
      </c>
      <c r="B34" s="313">
        <f t="shared" ref="B34" si="327">B28+1</f>
        <v>3</v>
      </c>
      <c r="C34" s="314"/>
      <c r="D34" s="314"/>
      <c r="E34" s="314"/>
      <c r="F34" s="31"/>
      <c r="G34" s="183"/>
      <c r="H34" s="122">
        <f t="shared" ref="H34" si="328">5-COUNTIF(AU31,0)-COUNTIF(AL31,0)-COUNTIF(AC31,0)-COUNTIF(T31,0)-COUNTIF(K31,0)</f>
        <v>0</v>
      </c>
      <c r="I34" s="165">
        <f t="shared" si="285"/>
        <v>0</v>
      </c>
      <c r="J34" s="187">
        <f t="shared" ref="J34" si="329">IF($B31=$B25,J28+IF($F31&lt;&gt;$G31,(K31+$G33-$G32)/$F31,K31/$F31),IF($F31&lt;&gt;G31,(K31+$G33-$G32)/$F31,K31/$F31))</f>
        <v>0</v>
      </c>
      <c r="K34" s="7">
        <f t="shared" ref="K34:K35" si="330">SUM(L34:R34)</f>
        <v>0</v>
      </c>
      <c r="L34" s="26">
        <f t="shared" ref="L34:R34" si="331">L31</f>
        <v>0</v>
      </c>
      <c r="M34" s="26">
        <f t="shared" si="331"/>
        <v>0</v>
      </c>
      <c r="N34" s="26">
        <f t="shared" si="331"/>
        <v>0</v>
      </c>
      <c r="O34" s="26">
        <f t="shared" si="331"/>
        <v>0</v>
      </c>
      <c r="P34" s="26">
        <f t="shared" si="331"/>
        <v>0</v>
      </c>
      <c r="Q34" s="29">
        <f t="shared" si="331"/>
        <v>0</v>
      </c>
      <c r="R34" s="23">
        <f t="shared" si="331"/>
        <v>0</v>
      </c>
      <c r="S34" s="187">
        <f t="shared" ref="S34" si="332">IF($B31=$B25,S28+IF($F31&lt;&gt;$G31,(T31+$G33-$G32)/$F31,T31/$F31),IF($F31&lt;&gt;P31,(T31+$G33-$G32)/$F31,T31/$F31))</f>
        <v>0</v>
      </c>
      <c r="T34" s="7">
        <f t="shared" ref="T34:T35" si="333">SUM(U34:AA34)</f>
        <v>0</v>
      </c>
      <c r="U34" s="26">
        <f t="shared" ref="U34:AA34" si="334">U31</f>
        <v>0</v>
      </c>
      <c r="V34" s="26">
        <f t="shared" si="334"/>
        <v>0</v>
      </c>
      <c r="W34" s="26">
        <f t="shared" si="334"/>
        <v>0</v>
      </c>
      <c r="X34" s="26">
        <f t="shared" si="334"/>
        <v>0</v>
      </c>
      <c r="Y34" s="113">
        <f t="shared" si="334"/>
        <v>0</v>
      </c>
      <c r="Z34" s="29">
        <f t="shared" si="334"/>
        <v>0</v>
      </c>
      <c r="AA34" s="23">
        <f t="shared" si="334"/>
        <v>0</v>
      </c>
      <c r="AB34" s="187">
        <f t="shared" ref="AB34" si="335">IF($B31=$B25,AB28+IF($F31&lt;&gt;$G31,(AC31+$G33-$G32)/$F31,AC31/$F31),IF($F31&lt;&gt;Y31,(AC31+$G33-$G32)/$F31,AC31/$F31))</f>
        <v>0</v>
      </c>
      <c r="AC34" s="7">
        <f t="shared" ref="AC34:AC35" si="336">SUM(AD34:AJ34)</f>
        <v>0</v>
      </c>
      <c r="AD34" s="26">
        <f t="shared" ref="AD34:AJ34" si="337">AD31</f>
        <v>0</v>
      </c>
      <c r="AE34" s="26">
        <f t="shared" si="337"/>
        <v>0</v>
      </c>
      <c r="AF34" s="26">
        <f t="shared" si="337"/>
        <v>0</v>
      </c>
      <c r="AG34" s="26">
        <f t="shared" si="337"/>
        <v>0</v>
      </c>
      <c r="AH34" s="113">
        <f t="shared" si="337"/>
        <v>0</v>
      </c>
      <c r="AI34" s="29">
        <f t="shared" si="337"/>
        <v>0</v>
      </c>
      <c r="AJ34" s="23">
        <f t="shared" si="337"/>
        <v>0</v>
      </c>
      <c r="AK34" s="187">
        <f t="shared" ref="AK34" si="338">IF($B31=$B25,AK28+IF($F31&lt;&gt;$G31,(AL31+$G33-$G32)/$F31,AL31/$F31),IF($F31&lt;&gt;AH31,(AL31+$G33-$G32)/$F31,AL31/$F31))</f>
        <v>0</v>
      </c>
      <c r="AL34" s="7">
        <f t="shared" ref="AL34:AL35" si="339">SUM(AM34:AS34)</f>
        <v>0</v>
      </c>
      <c r="AM34" s="26">
        <f t="shared" ref="AM34:AS34" si="340">AM31</f>
        <v>0</v>
      </c>
      <c r="AN34" s="26">
        <f t="shared" si="340"/>
        <v>0</v>
      </c>
      <c r="AO34" s="26">
        <f t="shared" si="340"/>
        <v>0</v>
      </c>
      <c r="AP34" s="26">
        <f t="shared" si="340"/>
        <v>0</v>
      </c>
      <c r="AQ34" s="113">
        <f t="shared" si="340"/>
        <v>0</v>
      </c>
      <c r="AR34" s="29">
        <f t="shared" si="340"/>
        <v>0</v>
      </c>
      <c r="AS34" s="23">
        <f t="shared" si="340"/>
        <v>0</v>
      </c>
      <c r="AT34" s="187">
        <f t="shared" ref="AT34" si="341">IF($B31=$B25,AT28+IF($F31&lt;&gt;$G31,(AU31+$G33-$G32)/$F31,AU31/$F31),IF($F31&lt;&gt;AQ31,(AU31+$G33-$G32)/$F31,AU31/$F31))</f>
        <v>0</v>
      </c>
      <c r="AU34" s="7">
        <f t="shared" ref="AU34:AU35" si="342">SUM(AV34:BB34)</f>
        <v>0</v>
      </c>
      <c r="AV34" s="6">
        <f t="shared" ref="AV34" si="343">IF(SUM($AM$9:$AS$9)=SUM($AV$9:$BB$9),AV31,IF(AND(SUM($AV$9:$BB$9)&gt;42,SUM($AV$9:$BB$9)&lt;49),AV31,0))</f>
        <v>0</v>
      </c>
      <c r="AW34" s="6">
        <f t="shared" ref="AW34:BB34" si="344">IF(SUM($AM$9:$AS$9)=SUM($AV$9:$BB$9),AW31,IF(AND(SUM($AV$9:$BB$9)&gt;42,SUM($AV$9:$BB$9)&lt;49),AW31,0))</f>
        <v>0</v>
      </c>
      <c r="AX34" s="6">
        <f t="shared" si="344"/>
        <v>0</v>
      </c>
      <c r="AY34" s="6">
        <f t="shared" si="344"/>
        <v>0</v>
      </c>
      <c r="AZ34" s="26">
        <f t="shared" si="344"/>
        <v>0</v>
      </c>
      <c r="BA34" s="29">
        <f t="shared" si="344"/>
        <v>0</v>
      </c>
      <c r="BB34" s="23">
        <f t="shared" si="344"/>
        <v>0</v>
      </c>
    </row>
    <row r="35" spans="1:54" ht="15.75" customHeight="1" x14ac:dyDescent="0.2">
      <c r="A35" s="1">
        <f t="shared" ref="A35:A36" si="345">A34</f>
        <v>0</v>
      </c>
      <c r="B35" s="313"/>
      <c r="C35" s="314"/>
      <c r="D35" s="314"/>
      <c r="E35" s="314"/>
      <c r="F35" s="31"/>
      <c r="G35" s="183"/>
      <c r="H35" s="123">
        <f t="shared" ref="H35" si="346">IF($B31=$B25,H29+F35,$F35)</f>
        <v>0</v>
      </c>
      <c r="I35" s="165">
        <f t="shared" si="285"/>
        <v>0</v>
      </c>
      <c r="J35" s="141">
        <f t="shared" ref="J35" si="347">IF($H34=0,0,IF($B25=$B31,IF($H36&gt;0,$H36+J29,K31+J29),IF($H36&gt;0,$H36,K31)))</f>
        <v>0</v>
      </c>
      <c r="K35" s="7">
        <f t="shared" si="330"/>
        <v>0</v>
      </c>
      <c r="L35" s="6"/>
      <c r="M35" s="6"/>
      <c r="N35" s="6"/>
      <c r="O35" s="6"/>
      <c r="P35" s="26"/>
      <c r="Q35" s="29"/>
      <c r="R35" s="23"/>
      <c r="S35" s="141">
        <f t="shared" ref="S35" si="348">IF($H34=0,0,IF($B25=$B31,IF($H36&gt;0,$H36+S29,T31+S29),IF($H36&gt;0,$H36,T31)))</f>
        <v>0</v>
      </c>
      <c r="T35" s="7">
        <f t="shared" si="333"/>
        <v>0</v>
      </c>
      <c r="U35" s="6"/>
      <c r="V35" s="6"/>
      <c r="W35" s="6"/>
      <c r="X35" s="6"/>
      <c r="Y35" s="26"/>
      <c r="Z35" s="29"/>
      <c r="AA35" s="23"/>
      <c r="AB35" s="141">
        <f t="shared" ref="AB35" si="349">IF($H34=0,0,IF($B25=$B31,IF($H36&gt;0,$H36+AB29,AC31+AB29),IF($H36&gt;0,$H36,AC31)))</f>
        <v>0</v>
      </c>
      <c r="AC35" s="7">
        <f t="shared" si="336"/>
        <v>0</v>
      </c>
      <c r="AD35" s="6"/>
      <c r="AE35" s="6"/>
      <c r="AF35" s="6"/>
      <c r="AG35" s="6"/>
      <c r="AH35" s="26"/>
      <c r="AI35" s="29"/>
      <c r="AJ35" s="23"/>
      <c r="AK35" s="141">
        <f t="shared" ref="AK35" si="350">IF($H34=0,0,IF($B25=$B31,IF($H36&gt;0,$H36+AK29,AL31+AK29),IF($H36&gt;0,$H36,AL31)))</f>
        <v>0</v>
      </c>
      <c r="AL35" s="7">
        <f t="shared" si="339"/>
        <v>0</v>
      </c>
      <c r="AM35" s="6"/>
      <c r="AN35" s="6"/>
      <c r="AO35" s="6"/>
      <c r="AP35" s="6"/>
      <c r="AQ35" s="26"/>
      <c r="AR35" s="29"/>
      <c r="AS35" s="23"/>
      <c r="AT35" s="141">
        <f t="shared" ref="AT35" si="351">IF($H34=0,0,IF($B25=$B31,IF($H36&gt;0,$H36+AT29,AU31+AT29),IF($H36&gt;0,$H36,AU31)))</f>
        <v>0</v>
      </c>
      <c r="AU35" s="7">
        <f t="shared" si="342"/>
        <v>0</v>
      </c>
      <c r="AV35" s="6"/>
      <c r="AW35" s="6"/>
      <c r="AX35" s="6"/>
      <c r="AY35" s="6"/>
      <c r="AZ35" s="26"/>
      <c r="BA35" s="29"/>
      <c r="BB35" s="23"/>
    </row>
    <row r="36" spans="1:54" ht="18.75" customHeight="1" thickBot="1" x14ac:dyDescent="0.25">
      <c r="A36" s="1">
        <f t="shared" si="345"/>
        <v>0</v>
      </c>
      <c r="B36" s="323" t="str">
        <f>IF(B31="",Wydruk!$AE$6,IF(J32=0,Wydruk!$AE$7,IF(AND(G32&lt;G33,B31&lt;&gt;$B37),Wydruk!$AE$13,IF(AND($B31=$B25,$B31&lt;&gt;$B37),IF(OR(OR(J36&lt;4,J36&gt;5),OR(S36&lt;4,S36&gt;5),OR(AB36&lt;4,AB36&gt;5),OR(AK36&lt;4,AK36&gt;5),OR(AND(AT36&lt;4,AT36&gt;0),AT36&gt;5)),Wydruk!$AE$8,Wydruk!$AE$9),IF($B31=$B37,IF($F35&lt;&gt;0,Wydruk!$AE$12,Wydruk!$AE$10),IF(OR(OR(J32&lt;4,J32&gt;5),OR(S32&lt;4,S32&gt;5),OR(AB32&lt;4,AB32&gt;5),OR(AK32&lt;4,AK32&gt;5),OR(AND(AT32&lt;4,AT32&gt;0),AT32&gt;5)),Wydruk!$AE$8,Wydruk!$AE$11))))))</f>
        <v>Uzupełnij liczby godzin tygodniowego planu</v>
      </c>
      <c r="C36" s="324"/>
      <c r="D36" s="324"/>
      <c r="E36" s="324"/>
      <c r="F36" s="173">
        <f>grudzień!F36</f>
        <v>0</v>
      </c>
      <c r="G36" s="184">
        <f>grudzień!G36</f>
        <v>0</v>
      </c>
      <c r="H36" s="191">
        <f t="shared" ref="H36" si="352">IF(OR($G36=0,$F36=0,$G36="",$F36=""),0,$G36/$F36)</f>
        <v>0</v>
      </c>
      <c r="I36" s="193"/>
      <c r="J36" s="176">
        <f t="shared" ref="J36" si="353">IF($B25=$B31,IF(L31+L26&gt;0,1,0)+IF(M31+M26&gt;0,1,0)+IF(N31+N26&gt;0,1,0)+IF(O31+O26&gt;0,1,0)+IF(P31+P26&gt;0,1,0)+IF(Q31+Q26&gt;0,1,0)+IF(R31+R26&gt;0,1,0),J32)</f>
        <v>0</v>
      </c>
      <c r="K36" s="133">
        <f t="shared" ref="K36" si="354">IF(OR($B31=$B37,J36=0,(K32-Q36+O36)&lt;=0),0,(K32-Q36+O36)/J36)</f>
        <v>0</v>
      </c>
      <c r="L36" s="137">
        <f t="shared" ref="L36" si="355">IF(K36*(7-J33)&lt;=0,0,K36*(7-J33))</f>
        <v>0</v>
      </c>
      <c r="M36" s="311">
        <f t="shared" ref="M36" si="356">ROUND(IF(OR(K33-K36*(7-J33)+P36&lt;0,$B31=$B37,K36&lt;=0,K33=0),0,IF(K33-K36*(7-J33)+P36&gt;Q36-O36+P36,Q36-O36+P36,K33-K36*(7-J33)+P36)),1)</f>
        <v>0</v>
      </c>
      <c r="N36" s="312"/>
      <c r="O36" s="139">
        <f t="shared" ref="O36" si="357">IF(OR($B31=$B37,J32=0),0,IF($B31=$B25,J31,$F31))</f>
        <v>0</v>
      </c>
      <c r="P36" s="30">
        <f t="shared" ref="P36" si="358">IF(OR($B31=$B37,J36=0),0,$G33-$G32)</f>
        <v>0</v>
      </c>
      <c r="Q36" s="134">
        <f t="shared" ref="Q36" si="359">IF(OR($B31=$B37,J36=0),0,J35)</f>
        <v>0</v>
      </c>
      <c r="R36" s="138">
        <f t="shared" ref="R36" si="360">IF($B31=$B37,0,K33)</f>
        <v>0</v>
      </c>
      <c r="S36" s="176">
        <f t="shared" ref="S36" si="361">IF($B25=$B31,IF(U31+U26&gt;0,1,0)+IF(V31+V26&gt;0,1,0)+IF(W31+W26&gt;0,1,0)+IF(X31+X26&gt;0,1,0)+IF(Y31+Y26&gt;0,1,0)+IF(Z31+Z26&gt;0,1,0)+IF(AA31+AA26&gt;0,1,0),S32)</f>
        <v>0</v>
      </c>
      <c r="T36" s="133">
        <f t="shared" ref="T36" si="362">IF(OR($B31=$B37,S36=0,(T32-Z36+X36)&lt;=0),0,(T32-Z36+X36)/S36)</f>
        <v>0</v>
      </c>
      <c r="U36" s="137">
        <f t="shared" ref="U36" si="363">IF(T36*(7-S33)&lt;=0,0,T36*(7-S33))</f>
        <v>0</v>
      </c>
      <c r="V36" s="311">
        <f t="shared" ref="V36" si="364">ROUND(IF(OR(T33-T36*(7-S33)+Y36&lt;0,$B31=$B37,T36&lt;=0,T33=0),0,IF(T33-T36*(7-S33)+Y36&gt;Z36-X36+Y36,Z36-X36+Y36,T33-T36*(7-S33)+Y36)),1)</f>
        <v>0</v>
      </c>
      <c r="W36" s="312"/>
      <c r="X36" s="139">
        <f t="shared" ref="X36" si="365">IF(OR($B31=$B37,S32=0),0,IF($B31=$B25,S31,$F31))</f>
        <v>0</v>
      </c>
      <c r="Y36" s="30">
        <f t="shared" ref="Y36" si="366">IF(OR($B31=$B37,S36=0),0,$G33-$G32)</f>
        <v>0</v>
      </c>
      <c r="Z36" s="134">
        <f t="shared" ref="Z36" si="367">IF(OR($B31=$B37,S36=0),0,S35)</f>
        <v>0</v>
      </c>
      <c r="AA36" s="138">
        <f t="shared" ref="AA36" si="368">IF($B31=$B37,0,T33)</f>
        <v>0</v>
      </c>
      <c r="AB36" s="176">
        <f t="shared" ref="AB36" si="369">IF($B25=$B31,IF(AD31+AD26&gt;0,1,0)+IF(AE31+AE26&gt;0,1,0)+IF(AF31+AF26&gt;0,1,0)+IF(AG31+AG26&gt;0,1,0)+IF(AH31+AH26&gt;0,1,0)+IF(AI31+AI26&gt;0,1,0)+IF(AJ31+AJ26&gt;0,1,0),AB32)</f>
        <v>0</v>
      </c>
      <c r="AC36" s="133">
        <f t="shared" ref="AC36" si="370">IF(OR($B31=$B37,AB36=0,(AC32-AI36+AG36)&lt;=0),0,(AC32-AI36+AG36)/AB36)</f>
        <v>0</v>
      </c>
      <c r="AD36" s="137">
        <f t="shared" ref="AD36" si="371">IF(AC36*(7-AB33)&lt;=0,0,AC36*(7-AB33))</f>
        <v>0</v>
      </c>
      <c r="AE36" s="311">
        <f t="shared" ref="AE36" si="372">ROUND(IF(OR(AC33-AC36*(7-AB33)+AH36&lt;0,$B31=$B37,AC36&lt;=0,AC33=0),0,IF(AC33-AC36*(7-AB33)+AH36&gt;AI36-AG36+AH36,AI36-AG36+AH36,AC33-AC36*(7-AB33)+AH36)),1)</f>
        <v>0</v>
      </c>
      <c r="AF36" s="312"/>
      <c r="AG36" s="139">
        <f t="shared" ref="AG36" si="373">IF(OR($B31=$B37,AB32=0),0,IF($B31=$B25,AB31,$F31))</f>
        <v>0</v>
      </c>
      <c r="AH36" s="30">
        <f t="shared" ref="AH36" si="374">IF(OR($B31=$B37,AB36=0),0,$G33-$G32)</f>
        <v>0</v>
      </c>
      <c r="AI36" s="134">
        <f t="shared" ref="AI36" si="375">IF(OR($B31=$B37,AB36=0),0,AB35)</f>
        <v>0</v>
      </c>
      <c r="AJ36" s="138">
        <f t="shared" ref="AJ36" si="376">IF($B31=$B37,0,AC33)</f>
        <v>0</v>
      </c>
      <c r="AK36" s="176">
        <f t="shared" ref="AK36" si="377">IF($B25=$B31,IF(AM31+AM26&gt;0,1,0)+IF(AN31+AN26&gt;0,1,0)+IF(AO31+AO26&gt;0,1,0)+IF(AP31+AP26&gt;0,1,0)+IF(AQ31+AQ26&gt;0,1,0)+IF(AR31+AR26&gt;0,1,0)+IF(AS31+AS26&gt;0,1,0),AK32)</f>
        <v>0</v>
      </c>
      <c r="AL36" s="133">
        <f t="shared" ref="AL36" si="378">IF(OR($B31=$B37,AK36=0,(AL32-AR36+AP36)&lt;=0),0,(AL32-AR36+AP36)/AK36)</f>
        <v>0</v>
      </c>
      <c r="AM36" s="137">
        <f t="shared" ref="AM36" si="379">IF(AL36*(7-AK33)&lt;=0,0,AL36*(7-AK33))</f>
        <v>0</v>
      </c>
      <c r="AN36" s="311">
        <f t="shared" ref="AN36" si="380">ROUND(IF(OR(AL33-AL36*(7-AK33)+AQ36&lt;0,$B31=$B37,AL36&lt;=0,AL33=0),0,IF(AL33-AL36*(7-AK33)+AQ36&gt;AR36-AP36+AQ36,AR36-AP36+AQ36,AL33-AL36*(7-AK33)+AQ36)),1)</f>
        <v>0</v>
      </c>
      <c r="AO36" s="312"/>
      <c r="AP36" s="139">
        <f t="shared" ref="AP36" si="381">IF(OR($B31=$B37,AK32=0),0,IF($B31=$B25,AK31,$F31))</f>
        <v>0</v>
      </c>
      <c r="AQ36" s="30">
        <f t="shared" ref="AQ36" si="382">IF(OR($B31=$B37,AK36=0),0,$G33-$G32)</f>
        <v>0</v>
      </c>
      <c r="AR36" s="134">
        <f t="shared" ref="AR36" si="383">IF(OR($B31=$B37,AK36=0),0,AK35)</f>
        <v>0</v>
      </c>
      <c r="AS36" s="138">
        <f t="shared" ref="AS36" si="384">IF($B31=$B37,0,AL33)</f>
        <v>0</v>
      </c>
      <c r="AT36" s="176">
        <f t="shared" ref="AT36" si="385">IF($B25=$B31,IF(AV31+AV26&gt;0,1,0)+IF(AW31+AW26&gt;0,1,0)+IF(AX31+AX26&gt;0,1,0)+IF(AY31+AY26&gt;0,1,0)+IF(AZ31+AZ26&gt;0,1,0)+IF(BA31+BA26&gt;0,1,0)+IF(BB31+BB26&gt;0,1,0),AT32)</f>
        <v>0</v>
      </c>
      <c r="AU36" s="133">
        <f t="shared" ref="AU36" si="386">IF(OR($B31=$B37,AT36=0,(AU32-BA36+AY36)&lt;=0),0,(AU32-BA36+AY36)/AT36)</f>
        <v>0</v>
      </c>
      <c r="AV36" s="137">
        <f t="shared" ref="AV36" si="387">IF(AU36*(7-AT33)&lt;=0,0,AU36*(7-AT33))</f>
        <v>0</v>
      </c>
      <c r="AW36" s="311">
        <f t="shared" ref="AW36" si="388">ROUND(IF(OR(AU33-AU36*(7-AT33)+AZ36&lt;0,$B31=$B37,AU36&lt;=0,AU33=0),0,IF(AU33-AU36*(7-AT33)+AZ36&gt;BA36-AY36+AZ36,BA36-AY36+AZ36,AU33-AU36*(7-AT33)+AZ36)),1)</f>
        <v>0</v>
      </c>
      <c r="AX36" s="312"/>
      <c r="AY36" s="139">
        <f t="shared" ref="AY36" si="389">IF(OR($B31=$B37,AT32=0),0,IF($B31=$B25,AT31,$F31))</f>
        <v>0</v>
      </c>
      <c r="AZ36" s="30">
        <f t="shared" ref="AZ36" si="390">IF(OR($B31=$B37,AT36=0),0,$G33-$G32)</f>
        <v>0</v>
      </c>
      <c r="BA36" s="134">
        <f t="shared" ref="BA36" si="391">IF(OR($B31=$B37,AT36=0),0,AT35)</f>
        <v>0</v>
      </c>
      <c r="BB36" s="138">
        <f t="shared" ref="BB36" si="392">IF($B31=$B37,0,AU33)</f>
        <v>0</v>
      </c>
    </row>
    <row r="37" spans="1:54" ht="15.75" x14ac:dyDescent="0.2">
      <c r="A37" s="1">
        <f t="shared" ref="A37" si="393">IF(B37="","1. Niewypełnione",B37)</f>
        <v>0</v>
      </c>
      <c r="B37" s="320">
        <f>grudzień!B37</f>
        <v>0</v>
      </c>
      <c r="C37" s="321">
        <f>grudzień!C37</f>
        <v>0</v>
      </c>
      <c r="D37" s="321">
        <f>grudzień!D37</f>
        <v>0</v>
      </c>
      <c r="E37" s="321">
        <f>grudzień!E37</f>
        <v>0</v>
      </c>
      <c r="F37" s="177">
        <f>grudzień!F37</f>
        <v>18</v>
      </c>
      <c r="G37" s="185">
        <f>grudzień!G37</f>
        <v>18</v>
      </c>
      <c r="H37" s="177"/>
      <c r="I37" s="192">
        <f t="shared" ref="I37:I41" si="394">K37+T37+AC37+AL37+AU37</f>
        <v>0</v>
      </c>
      <c r="J37" s="186">
        <f t="shared" ref="J37" si="395">IF(OR($B37=$B43,J40=0),0,ROUND((K38+P42)/J40,0))</f>
        <v>0</v>
      </c>
      <c r="K37" s="51">
        <f t="shared" ref="K37:K38" si="396">SUM(L37:R37)</f>
        <v>0</v>
      </c>
      <c r="L37" s="52">
        <f>grudzień!L37</f>
        <v>0</v>
      </c>
      <c r="M37" s="52">
        <f>grudzień!M37</f>
        <v>0</v>
      </c>
      <c r="N37" s="52">
        <f>grudzień!N37</f>
        <v>0</v>
      </c>
      <c r="O37" s="52">
        <f>grudzień!O37</f>
        <v>0</v>
      </c>
      <c r="P37" s="53">
        <f>grudzień!P37</f>
        <v>0</v>
      </c>
      <c r="Q37" s="54">
        <f>grudzień!Q37</f>
        <v>0</v>
      </c>
      <c r="R37" s="55">
        <f>grudzień!R37</f>
        <v>0</v>
      </c>
      <c r="S37" s="188">
        <f t="shared" ref="S37" si="397">IF(OR($B37=$B43,S40=0),0,ROUND((T38+Y42)/S40,0))</f>
        <v>0</v>
      </c>
      <c r="T37" s="51">
        <f t="shared" ref="T37:T38" si="398">SUM(U37:AA37)</f>
        <v>0</v>
      </c>
      <c r="U37" s="52">
        <f>grudzień!U37</f>
        <v>0</v>
      </c>
      <c r="V37" s="52">
        <f>grudzień!V37</f>
        <v>0</v>
      </c>
      <c r="W37" s="52">
        <f>grudzień!W37</f>
        <v>0</v>
      </c>
      <c r="X37" s="52">
        <f>grudzień!X37</f>
        <v>0</v>
      </c>
      <c r="Y37" s="53">
        <f>grudzień!Y37</f>
        <v>0</v>
      </c>
      <c r="Z37" s="54">
        <f>grudzień!Z37</f>
        <v>0</v>
      </c>
      <c r="AA37" s="55">
        <f>grudzień!AA37</f>
        <v>0</v>
      </c>
      <c r="AB37" s="188">
        <f t="shared" ref="AB37" si="399">IF(OR($B37=$B43,AB40=0),0,ROUND((AC38+AH42)/AB40,0))</f>
        <v>0</v>
      </c>
      <c r="AC37" s="51">
        <f t="shared" ref="AC37:AC38" si="400">SUM(AD37:AJ37)</f>
        <v>0</v>
      </c>
      <c r="AD37" s="52">
        <f>grudzień!AD37</f>
        <v>0</v>
      </c>
      <c r="AE37" s="52">
        <f>grudzień!AE37</f>
        <v>0</v>
      </c>
      <c r="AF37" s="52">
        <f>grudzień!AF37</f>
        <v>0</v>
      </c>
      <c r="AG37" s="52">
        <f>grudzień!AG37</f>
        <v>0</v>
      </c>
      <c r="AH37" s="53">
        <f>grudzień!AH37</f>
        <v>0</v>
      </c>
      <c r="AI37" s="54">
        <f>grudzień!AI37</f>
        <v>0</v>
      </c>
      <c r="AJ37" s="55">
        <f>grudzień!AJ37</f>
        <v>0</v>
      </c>
      <c r="AK37" s="188">
        <f t="shared" ref="AK37" si="401">IF(OR($B37=$B43,AK40=0),0,ROUND((AL38+AQ42)/AK40,0))</f>
        <v>0</v>
      </c>
      <c r="AL37" s="51">
        <f t="shared" ref="AL37:AL38" si="402">SUM(AM37:AS37)</f>
        <v>0</v>
      </c>
      <c r="AM37" s="52">
        <f>grudzień!AM37</f>
        <v>0</v>
      </c>
      <c r="AN37" s="52">
        <f>grudzień!AN37</f>
        <v>0</v>
      </c>
      <c r="AO37" s="52">
        <f>grudzień!AO37</f>
        <v>0</v>
      </c>
      <c r="AP37" s="52">
        <f>grudzień!AP37</f>
        <v>0</v>
      </c>
      <c r="AQ37" s="53">
        <f>grudzień!AQ37</f>
        <v>0</v>
      </c>
      <c r="AR37" s="54">
        <f>grudzień!AR37</f>
        <v>0</v>
      </c>
      <c r="AS37" s="55">
        <f>grudzień!AS37</f>
        <v>0</v>
      </c>
      <c r="AT37" s="188">
        <f t="shared" ref="AT37" si="403">IF(OR($B37=$B43,AT40=0),0,ROUND((AU38+AZ42)/AT40,0))</f>
        <v>0</v>
      </c>
      <c r="AU37" s="51">
        <f t="shared" ref="AU37:AU38" si="404">SUM(AV37:BB37)</f>
        <v>0</v>
      </c>
      <c r="AV37" s="52">
        <f t="shared" ref="AV37" si="405">IF(SUM($AM$9:$AS$9)=SUM($AV$9:$BB$9),AM37,IF(AND(SUM($AV$9:$BB$9)&gt;42,SUM($AV$9:$BB$9)&lt;49),AM37,0))</f>
        <v>0</v>
      </c>
      <c r="AW37" s="52">
        <f t="shared" ref="AW37" si="406">IF(SUM($AM$9:$AS$9)=SUM($AV$9:$BB$9),AN37,IF(AND(SUM($AV$9:$BB$9)&gt;42,SUM($AV$9:$BB$9)&lt;49),AN37,0))</f>
        <v>0</v>
      </c>
      <c r="AX37" s="52">
        <f t="shared" ref="AX37" si="407">IF(SUM($AM$9:$AS$9)=SUM($AV$9:$BB$9),AO37,IF(AND(SUM($AV$9:$BB$9)&gt;42,SUM($AV$9:$BB$9)&lt;49),AO37,0))</f>
        <v>0</v>
      </c>
      <c r="AY37" s="52">
        <f t="shared" ref="AY37" si="408">IF(SUM($AM$9:$AS$9)=SUM($AV$9:$BB$9),AP37,IF(AND(SUM($AV$9:$BB$9)&gt;42,SUM($AV$9:$BB$9)&lt;49),AP37,0))</f>
        <v>0</v>
      </c>
      <c r="AZ37" s="53">
        <f t="shared" ref="AZ37" si="409">IF(SUM($AM$9:$AS$9)=SUM($AV$9:$BB$9),AQ37,IF(AND(SUM($AV$9:$BB$9)&gt;42,SUM($AV$9:$BB$9)&lt;49),AQ37,0))</f>
        <v>0</v>
      </c>
      <c r="BA37" s="54">
        <f t="shared" ref="BA37" si="410">IF(SUM($AM$9:$AS$9)=SUM($AV$9:$BB$9),AR37,IF(AND(SUM($AV$9:$BB$9)&gt;42,SUM($AV$9:$BB$9)&lt;49),AR37,0))</f>
        <v>0</v>
      </c>
      <c r="BB37" s="55">
        <f t="shared" ref="BB37" si="411">IF(SUM($AM$9:$AS$9)=SUM($AV$9:$BB$9),AS37,IF(AND(SUM($AV$9:$BB$9)&gt;42,SUM($AV$9:$BB$9)&lt;49),AS37,0))</f>
        <v>0</v>
      </c>
    </row>
    <row r="38" spans="1:54" ht="12.75" hidden="1" customHeight="1" x14ac:dyDescent="0.2">
      <c r="B38" s="93"/>
      <c r="C38" s="94"/>
      <c r="D38" s="95"/>
      <c r="E38" s="115"/>
      <c r="F38" s="140" t="b">
        <f t="shared" ref="F38" si="412">IF($B31=$B37,OR(F32,G37&lt;F37),G37&lt;F37)</f>
        <v>0</v>
      </c>
      <c r="G38" s="189">
        <f t="shared" ref="G38" si="413">IF(AND($B31=$B37,$B31&lt;&gt;"",$B31&lt;&gt;0),G37+G32,G37)</f>
        <v>18</v>
      </c>
      <c r="H38" s="120"/>
      <c r="I38" s="165">
        <f t="shared" si="394"/>
        <v>0</v>
      </c>
      <c r="J38" s="194">
        <f t="shared" ref="J38" si="414">7-COUNTIF(L37:R37,0)-COUNTIF(L37:R37,"")</f>
        <v>0</v>
      </c>
      <c r="K38" s="22">
        <f t="shared" si="396"/>
        <v>0</v>
      </c>
      <c r="L38" s="35">
        <f t="shared" ref="L38:R38" si="415">IF($B31=$B37,L37+L32,L37)</f>
        <v>0</v>
      </c>
      <c r="M38" s="35">
        <f t="shared" si="415"/>
        <v>0</v>
      </c>
      <c r="N38" s="35">
        <f t="shared" si="415"/>
        <v>0</v>
      </c>
      <c r="O38" s="35">
        <f t="shared" si="415"/>
        <v>0</v>
      </c>
      <c r="P38" s="36">
        <f t="shared" si="415"/>
        <v>0</v>
      </c>
      <c r="Q38" s="37">
        <f t="shared" si="415"/>
        <v>0</v>
      </c>
      <c r="R38" s="38">
        <f t="shared" si="415"/>
        <v>0</v>
      </c>
      <c r="S38" s="194">
        <f t="shared" ref="S38" si="416">7-COUNTIF(U37:AA37,0)-COUNTIF(U37:AA37,"")</f>
        <v>0</v>
      </c>
      <c r="T38" s="22">
        <f t="shared" si="398"/>
        <v>0</v>
      </c>
      <c r="U38" s="35">
        <f t="shared" ref="U38:AA38" si="417">IF($B31=$B37,U37+U32,U37)</f>
        <v>0</v>
      </c>
      <c r="V38" s="35">
        <f t="shared" si="417"/>
        <v>0</v>
      </c>
      <c r="W38" s="35">
        <f t="shared" si="417"/>
        <v>0</v>
      </c>
      <c r="X38" s="35">
        <f t="shared" si="417"/>
        <v>0</v>
      </c>
      <c r="Y38" s="36">
        <f t="shared" si="417"/>
        <v>0</v>
      </c>
      <c r="Z38" s="37">
        <f t="shared" si="417"/>
        <v>0</v>
      </c>
      <c r="AA38" s="38">
        <f t="shared" si="417"/>
        <v>0</v>
      </c>
      <c r="AB38" s="194">
        <f t="shared" ref="AB38" si="418">7-COUNTIF(AD37:AJ37,0)-COUNTIF(AD37:AJ37,"")</f>
        <v>0</v>
      </c>
      <c r="AC38" s="22">
        <f t="shared" si="400"/>
        <v>0</v>
      </c>
      <c r="AD38" s="35">
        <f t="shared" ref="AD38:AJ38" si="419">IF($B31=$B37,AD37+AD32,AD37)</f>
        <v>0</v>
      </c>
      <c r="AE38" s="35">
        <f t="shared" si="419"/>
        <v>0</v>
      </c>
      <c r="AF38" s="35">
        <f t="shared" si="419"/>
        <v>0</v>
      </c>
      <c r="AG38" s="35">
        <f t="shared" si="419"/>
        <v>0</v>
      </c>
      <c r="AH38" s="36">
        <f t="shared" si="419"/>
        <v>0</v>
      </c>
      <c r="AI38" s="37">
        <f t="shared" si="419"/>
        <v>0</v>
      </c>
      <c r="AJ38" s="38">
        <f t="shared" si="419"/>
        <v>0</v>
      </c>
      <c r="AK38" s="194">
        <f t="shared" ref="AK38" si="420">7-COUNTIF(AM37:AS37,0)-COUNTIF(AM37:AS37,"")</f>
        <v>0</v>
      </c>
      <c r="AL38" s="22">
        <f t="shared" si="402"/>
        <v>0</v>
      </c>
      <c r="AM38" s="35">
        <f t="shared" ref="AM38:AS38" si="421">IF($B31=$B37,AM37+AM32,AM37)</f>
        <v>0</v>
      </c>
      <c r="AN38" s="35">
        <f t="shared" si="421"/>
        <v>0</v>
      </c>
      <c r="AO38" s="35">
        <f t="shared" si="421"/>
        <v>0</v>
      </c>
      <c r="AP38" s="35">
        <f t="shared" si="421"/>
        <v>0</v>
      </c>
      <c r="AQ38" s="36">
        <f t="shared" si="421"/>
        <v>0</v>
      </c>
      <c r="AR38" s="37">
        <f t="shared" si="421"/>
        <v>0</v>
      </c>
      <c r="AS38" s="38">
        <f t="shared" si="421"/>
        <v>0</v>
      </c>
      <c r="AT38" s="194">
        <f t="shared" ref="AT38" si="422">7-COUNTIF(AV37:BB37,0)-COUNTIF(AV37:BB37,"")</f>
        <v>0</v>
      </c>
      <c r="AU38" s="22">
        <f t="shared" si="404"/>
        <v>0</v>
      </c>
      <c r="AV38" s="35">
        <f t="shared" ref="AV38:BB38" si="423">IF($B31=$B37,AV37+AV32,AV37)</f>
        <v>0</v>
      </c>
      <c r="AW38" s="35">
        <f t="shared" si="423"/>
        <v>0</v>
      </c>
      <c r="AX38" s="35">
        <f t="shared" si="423"/>
        <v>0</v>
      </c>
      <c r="AY38" s="35">
        <f t="shared" si="423"/>
        <v>0</v>
      </c>
      <c r="AZ38" s="36">
        <f t="shared" si="423"/>
        <v>0</v>
      </c>
      <c r="BA38" s="37">
        <f t="shared" si="423"/>
        <v>0</v>
      </c>
      <c r="BB38" s="38">
        <f t="shared" si="423"/>
        <v>0</v>
      </c>
    </row>
    <row r="39" spans="1:54" ht="15" hidden="1" customHeight="1" x14ac:dyDescent="0.2">
      <c r="B39" s="116"/>
      <c r="C39" s="117"/>
      <c r="D39" s="118"/>
      <c r="E39" s="119"/>
      <c r="F39" s="92"/>
      <c r="G39" s="190">
        <f t="shared" ref="G39" si="424">IF(AND($B31=$B37,$B31&lt;&gt;"",$B31&lt;&gt;0),F37+G33,F37)</f>
        <v>18</v>
      </c>
      <c r="H39" s="121"/>
      <c r="I39" s="165">
        <f t="shared" si="394"/>
        <v>0</v>
      </c>
      <c r="J39" s="195">
        <f t="shared" ref="J39" si="425">IF($B37=$B31,COUNTIF(L39:R39,0),COUNTIF(L40:R40,0)+COUNTIF(L40:R40,""))</f>
        <v>7</v>
      </c>
      <c r="K39" s="39">
        <f t="shared" ref="K39:R39" si="426">IF($B31=$B37,K40+K33,K40)</f>
        <v>0</v>
      </c>
      <c r="L39" s="40">
        <f t="shared" si="426"/>
        <v>0</v>
      </c>
      <c r="M39" s="40">
        <f t="shared" si="426"/>
        <v>0</v>
      </c>
      <c r="N39" s="40">
        <f t="shared" si="426"/>
        <v>0</v>
      </c>
      <c r="O39" s="40">
        <f t="shared" si="426"/>
        <v>0</v>
      </c>
      <c r="P39" s="41">
        <f t="shared" si="426"/>
        <v>0</v>
      </c>
      <c r="Q39" s="42">
        <f t="shared" si="426"/>
        <v>0</v>
      </c>
      <c r="R39" s="43">
        <f t="shared" si="426"/>
        <v>0</v>
      </c>
      <c r="S39" s="195">
        <f t="shared" ref="S39" si="427">IF($B37=$B31,COUNTIF(U39:AA39,0),COUNTIF(U40:AA40,0)+COUNTIF(U40:AA40,""))</f>
        <v>7</v>
      </c>
      <c r="T39" s="39">
        <f t="shared" ref="T39:AA39" si="428">IF($B31=$B37,T40+T33,T40)</f>
        <v>0</v>
      </c>
      <c r="U39" s="40">
        <f t="shared" si="428"/>
        <v>0</v>
      </c>
      <c r="V39" s="40">
        <f t="shared" si="428"/>
        <v>0</v>
      </c>
      <c r="W39" s="40">
        <f t="shared" si="428"/>
        <v>0</v>
      </c>
      <c r="X39" s="40">
        <f t="shared" si="428"/>
        <v>0</v>
      </c>
      <c r="Y39" s="41">
        <f t="shared" si="428"/>
        <v>0</v>
      </c>
      <c r="Z39" s="42">
        <f t="shared" si="428"/>
        <v>0</v>
      </c>
      <c r="AA39" s="43">
        <f t="shared" si="428"/>
        <v>0</v>
      </c>
      <c r="AB39" s="195">
        <f t="shared" ref="AB39" si="429">IF($B37=$B31,COUNTIF(AD39:AJ39,0),COUNTIF(AD40:AJ40,0)+COUNTIF(AD40:AJ40,""))</f>
        <v>7</v>
      </c>
      <c r="AC39" s="39">
        <f t="shared" ref="AC39:AJ39" si="430">IF($B31=$B37,AC40+AC33,AC40)</f>
        <v>0</v>
      </c>
      <c r="AD39" s="40">
        <f t="shared" si="430"/>
        <v>0</v>
      </c>
      <c r="AE39" s="40">
        <f t="shared" si="430"/>
        <v>0</v>
      </c>
      <c r="AF39" s="40">
        <f t="shared" si="430"/>
        <v>0</v>
      </c>
      <c r="AG39" s="40">
        <f t="shared" si="430"/>
        <v>0</v>
      </c>
      <c r="AH39" s="41">
        <f t="shared" si="430"/>
        <v>0</v>
      </c>
      <c r="AI39" s="42">
        <f t="shared" si="430"/>
        <v>0</v>
      </c>
      <c r="AJ39" s="43">
        <f t="shared" si="430"/>
        <v>0</v>
      </c>
      <c r="AK39" s="195">
        <f t="shared" ref="AK39" si="431">IF($B37=$B31,COUNTIF(AM39:AS39,0),COUNTIF(AM40:AS40,0)+COUNTIF(AM40:AS40,""))</f>
        <v>7</v>
      </c>
      <c r="AL39" s="39">
        <f t="shared" ref="AL39:AS39" si="432">IF($B31=$B37,AL40+AL33,AL40)</f>
        <v>0</v>
      </c>
      <c r="AM39" s="40">
        <f t="shared" si="432"/>
        <v>0</v>
      </c>
      <c r="AN39" s="40">
        <f t="shared" si="432"/>
        <v>0</v>
      </c>
      <c r="AO39" s="40">
        <f t="shared" si="432"/>
        <v>0</v>
      </c>
      <c r="AP39" s="40">
        <f t="shared" si="432"/>
        <v>0</v>
      </c>
      <c r="AQ39" s="41">
        <f t="shared" si="432"/>
        <v>0</v>
      </c>
      <c r="AR39" s="42">
        <f t="shared" si="432"/>
        <v>0</v>
      </c>
      <c r="AS39" s="43">
        <f t="shared" si="432"/>
        <v>0</v>
      </c>
      <c r="AT39" s="195">
        <f t="shared" ref="AT39" si="433">IF($B37=$B31,COUNTIF(AV39:BB39,0),COUNTIF(AV40:BB40,0)+COUNTIF(AV40:BB40,""))</f>
        <v>7</v>
      </c>
      <c r="AU39" s="39">
        <f t="shared" ref="AU39:BB39" si="434">IF($B31=$B37,AU40+AU33,AU40)</f>
        <v>0</v>
      </c>
      <c r="AV39" s="40">
        <f t="shared" si="434"/>
        <v>0</v>
      </c>
      <c r="AW39" s="40">
        <f t="shared" si="434"/>
        <v>0</v>
      </c>
      <c r="AX39" s="40">
        <f t="shared" si="434"/>
        <v>0</v>
      </c>
      <c r="AY39" s="40">
        <f t="shared" si="434"/>
        <v>0</v>
      </c>
      <c r="AZ39" s="41">
        <f t="shared" si="434"/>
        <v>0</v>
      </c>
      <c r="BA39" s="42">
        <f t="shared" si="434"/>
        <v>0</v>
      </c>
      <c r="BB39" s="43">
        <f t="shared" si="434"/>
        <v>0</v>
      </c>
    </row>
    <row r="40" spans="1:54" ht="15.75" customHeight="1" x14ac:dyDescent="0.2">
      <c r="A40" s="1">
        <f t="shared" ref="A40" si="435">A37</f>
        <v>0</v>
      </c>
      <c r="B40" s="313">
        <f t="shared" ref="B40" si="436">B34+1</f>
        <v>4</v>
      </c>
      <c r="C40" s="314"/>
      <c r="D40" s="314"/>
      <c r="E40" s="314"/>
      <c r="F40" s="31"/>
      <c r="G40" s="183"/>
      <c r="H40" s="122">
        <f t="shared" ref="H40" si="437">5-COUNTIF(AU37,0)-COUNTIF(AL37,0)-COUNTIF(AC37,0)-COUNTIF(T37,0)-COUNTIF(K37,0)</f>
        <v>0</v>
      </c>
      <c r="I40" s="165">
        <f t="shared" si="394"/>
        <v>0</v>
      </c>
      <c r="J40" s="187">
        <f t="shared" ref="J40" si="438">IF($B37=$B31,J34+IF($F37&lt;&gt;$G37,(K37+$G39-$G38)/$F37,K37/$F37),IF($F37&lt;&gt;G37,(K37+$G39-$G38)/$F37,K37/$F37))</f>
        <v>0</v>
      </c>
      <c r="K40" s="7">
        <f t="shared" ref="K40:K41" si="439">SUM(L40:R40)</f>
        <v>0</v>
      </c>
      <c r="L40" s="26">
        <f t="shared" ref="L40:R40" si="440">L37</f>
        <v>0</v>
      </c>
      <c r="M40" s="26">
        <f t="shared" si="440"/>
        <v>0</v>
      </c>
      <c r="N40" s="26">
        <f t="shared" si="440"/>
        <v>0</v>
      </c>
      <c r="O40" s="26">
        <f t="shared" si="440"/>
        <v>0</v>
      </c>
      <c r="P40" s="26">
        <f t="shared" si="440"/>
        <v>0</v>
      </c>
      <c r="Q40" s="29">
        <f t="shared" si="440"/>
        <v>0</v>
      </c>
      <c r="R40" s="23">
        <f t="shared" si="440"/>
        <v>0</v>
      </c>
      <c r="S40" s="187">
        <f t="shared" ref="S40" si="441">IF($B37=$B31,S34+IF($F37&lt;&gt;$G37,(T37+$G39-$G38)/$F37,T37/$F37),IF($F37&lt;&gt;P37,(T37+$G39-$G38)/$F37,T37/$F37))</f>
        <v>0</v>
      </c>
      <c r="T40" s="7">
        <f t="shared" ref="T40:T41" si="442">SUM(U40:AA40)</f>
        <v>0</v>
      </c>
      <c r="U40" s="26">
        <f t="shared" ref="U40:AA40" si="443">U37</f>
        <v>0</v>
      </c>
      <c r="V40" s="26">
        <f t="shared" si="443"/>
        <v>0</v>
      </c>
      <c r="W40" s="26">
        <f t="shared" si="443"/>
        <v>0</v>
      </c>
      <c r="X40" s="26">
        <f t="shared" si="443"/>
        <v>0</v>
      </c>
      <c r="Y40" s="113">
        <f t="shared" si="443"/>
        <v>0</v>
      </c>
      <c r="Z40" s="29">
        <f t="shared" si="443"/>
        <v>0</v>
      </c>
      <c r="AA40" s="23">
        <f t="shared" si="443"/>
        <v>0</v>
      </c>
      <c r="AB40" s="187">
        <f t="shared" ref="AB40" si="444">IF($B37=$B31,AB34+IF($F37&lt;&gt;$G37,(AC37+$G39-$G38)/$F37,AC37/$F37),IF($F37&lt;&gt;Y37,(AC37+$G39-$G38)/$F37,AC37/$F37))</f>
        <v>0</v>
      </c>
      <c r="AC40" s="7">
        <f t="shared" ref="AC40:AC41" si="445">SUM(AD40:AJ40)</f>
        <v>0</v>
      </c>
      <c r="AD40" s="26">
        <f t="shared" ref="AD40:AJ40" si="446">AD37</f>
        <v>0</v>
      </c>
      <c r="AE40" s="26">
        <f t="shared" si="446"/>
        <v>0</v>
      </c>
      <c r="AF40" s="26">
        <f t="shared" si="446"/>
        <v>0</v>
      </c>
      <c r="AG40" s="26">
        <f t="shared" si="446"/>
        <v>0</v>
      </c>
      <c r="AH40" s="113">
        <f t="shared" si="446"/>
        <v>0</v>
      </c>
      <c r="AI40" s="29">
        <f t="shared" si="446"/>
        <v>0</v>
      </c>
      <c r="AJ40" s="23">
        <f t="shared" si="446"/>
        <v>0</v>
      </c>
      <c r="AK40" s="187">
        <f t="shared" ref="AK40" si="447">IF($B37=$B31,AK34+IF($F37&lt;&gt;$G37,(AL37+$G39-$G38)/$F37,AL37/$F37),IF($F37&lt;&gt;AH37,(AL37+$G39-$G38)/$F37,AL37/$F37))</f>
        <v>0</v>
      </c>
      <c r="AL40" s="7">
        <f t="shared" ref="AL40:AL41" si="448">SUM(AM40:AS40)</f>
        <v>0</v>
      </c>
      <c r="AM40" s="26">
        <f t="shared" ref="AM40:AS40" si="449">AM37</f>
        <v>0</v>
      </c>
      <c r="AN40" s="26">
        <f t="shared" si="449"/>
        <v>0</v>
      </c>
      <c r="AO40" s="26">
        <f t="shared" si="449"/>
        <v>0</v>
      </c>
      <c r="AP40" s="26">
        <f t="shared" si="449"/>
        <v>0</v>
      </c>
      <c r="AQ40" s="113">
        <f t="shared" si="449"/>
        <v>0</v>
      </c>
      <c r="AR40" s="29">
        <f t="shared" si="449"/>
        <v>0</v>
      </c>
      <c r="AS40" s="23">
        <f t="shared" si="449"/>
        <v>0</v>
      </c>
      <c r="AT40" s="187">
        <f t="shared" ref="AT40" si="450">IF($B37=$B31,AT34+IF($F37&lt;&gt;$G37,(AU37+$G39-$G38)/$F37,AU37/$F37),IF($F37&lt;&gt;AQ37,(AU37+$G39-$G38)/$F37,AU37/$F37))</f>
        <v>0</v>
      </c>
      <c r="AU40" s="7">
        <f t="shared" ref="AU40:AU41" si="451">SUM(AV40:BB40)</f>
        <v>0</v>
      </c>
      <c r="AV40" s="6">
        <f t="shared" ref="AV40" si="452">IF(SUM($AM$9:$AS$9)=SUM($AV$9:$BB$9),AV37,IF(AND(SUM($AV$9:$BB$9)&gt;42,SUM($AV$9:$BB$9)&lt;49),AV37,0))</f>
        <v>0</v>
      </c>
      <c r="AW40" s="6">
        <f t="shared" ref="AW40:BB40" si="453">IF(SUM($AM$9:$AS$9)=SUM($AV$9:$BB$9),AW37,IF(AND(SUM($AV$9:$BB$9)&gt;42,SUM($AV$9:$BB$9)&lt;49),AW37,0))</f>
        <v>0</v>
      </c>
      <c r="AX40" s="6">
        <f t="shared" si="453"/>
        <v>0</v>
      </c>
      <c r="AY40" s="6">
        <f t="shared" si="453"/>
        <v>0</v>
      </c>
      <c r="AZ40" s="26">
        <f t="shared" si="453"/>
        <v>0</v>
      </c>
      <c r="BA40" s="29">
        <f t="shared" si="453"/>
        <v>0</v>
      </c>
      <c r="BB40" s="23">
        <f t="shared" si="453"/>
        <v>0</v>
      </c>
    </row>
    <row r="41" spans="1:54" ht="15.75" customHeight="1" x14ac:dyDescent="0.2">
      <c r="A41" s="1">
        <f t="shared" ref="A41:A42" si="454">A40</f>
        <v>0</v>
      </c>
      <c r="B41" s="313"/>
      <c r="C41" s="314"/>
      <c r="D41" s="314"/>
      <c r="E41" s="314"/>
      <c r="F41" s="31"/>
      <c r="G41" s="183"/>
      <c r="H41" s="123">
        <f t="shared" ref="H41" si="455">IF($B37=$B31,H35+F41,$F41)</f>
        <v>0</v>
      </c>
      <c r="I41" s="165">
        <f t="shared" si="394"/>
        <v>0</v>
      </c>
      <c r="J41" s="141">
        <f t="shared" ref="J41" si="456">IF($H40=0,0,IF($B31=$B37,IF($H42&gt;0,$H42+J35,K37+J35),IF($H42&gt;0,$H42,K37)))</f>
        <v>0</v>
      </c>
      <c r="K41" s="7">
        <f t="shared" si="439"/>
        <v>0</v>
      </c>
      <c r="L41" s="6"/>
      <c r="M41" s="6"/>
      <c r="N41" s="6"/>
      <c r="O41" s="6"/>
      <c r="P41" s="26"/>
      <c r="Q41" s="29"/>
      <c r="R41" s="23"/>
      <c r="S41" s="141">
        <f t="shared" ref="S41" si="457">IF($H40=0,0,IF($B31=$B37,IF($H42&gt;0,$H42+S35,T37+S35),IF($H42&gt;0,$H42,T37)))</f>
        <v>0</v>
      </c>
      <c r="T41" s="7">
        <f t="shared" si="442"/>
        <v>0</v>
      </c>
      <c r="U41" s="6"/>
      <c r="V41" s="6"/>
      <c r="W41" s="6"/>
      <c r="X41" s="6"/>
      <c r="Y41" s="26"/>
      <c r="Z41" s="29"/>
      <c r="AA41" s="23"/>
      <c r="AB41" s="141">
        <f t="shared" ref="AB41" si="458">IF($H40=0,0,IF($B31=$B37,IF($H42&gt;0,$H42+AB35,AC37+AB35),IF($H42&gt;0,$H42,AC37)))</f>
        <v>0</v>
      </c>
      <c r="AC41" s="7">
        <f t="shared" si="445"/>
        <v>0</v>
      </c>
      <c r="AD41" s="6"/>
      <c r="AE41" s="6"/>
      <c r="AF41" s="6"/>
      <c r="AG41" s="6"/>
      <c r="AH41" s="26"/>
      <c r="AI41" s="29"/>
      <c r="AJ41" s="23"/>
      <c r="AK41" s="141">
        <f t="shared" ref="AK41" si="459">IF($H40=0,0,IF($B31=$B37,IF($H42&gt;0,$H42+AK35,AL37+AK35),IF($H42&gt;0,$H42,AL37)))</f>
        <v>0</v>
      </c>
      <c r="AL41" s="7">
        <f t="shared" si="448"/>
        <v>0</v>
      </c>
      <c r="AM41" s="6"/>
      <c r="AN41" s="6"/>
      <c r="AO41" s="6"/>
      <c r="AP41" s="6"/>
      <c r="AQ41" s="26"/>
      <c r="AR41" s="29"/>
      <c r="AS41" s="23"/>
      <c r="AT41" s="141">
        <f t="shared" ref="AT41" si="460">IF($H40=0,0,IF($B31=$B37,IF($H42&gt;0,$H42+AT35,AU37+AT35),IF($H42&gt;0,$H42,AU37)))</f>
        <v>0</v>
      </c>
      <c r="AU41" s="7">
        <f t="shared" si="451"/>
        <v>0</v>
      </c>
      <c r="AV41" s="6"/>
      <c r="AW41" s="6"/>
      <c r="AX41" s="6"/>
      <c r="AY41" s="6"/>
      <c r="AZ41" s="26"/>
      <c r="BA41" s="29"/>
      <c r="BB41" s="23"/>
    </row>
    <row r="42" spans="1:54" ht="18.75" customHeight="1" thickBot="1" x14ac:dyDescent="0.25">
      <c r="A42" s="1">
        <f t="shared" si="454"/>
        <v>0</v>
      </c>
      <c r="B42" s="323" t="str">
        <f>IF(B37="",Wydruk!$AE$6,IF(J38=0,Wydruk!$AE$7,IF(AND(G38&lt;G39,B37&lt;&gt;$B43),Wydruk!$AE$13,IF(AND($B37=$B31,$B37&lt;&gt;$B43),IF(OR(OR(J42&lt;4,J42&gt;5),OR(S42&lt;4,S42&gt;5),OR(AB42&lt;4,AB42&gt;5),OR(AK42&lt;4,AK42&gt;5),OR(AND(AT42&lt;4,AT42&gt;0),AT42&gt;5)),Wydruk!$AE$8,Wydruk!$AE$9),IF($B37=$B43,IF($F41&lt;&gt;0,Wydruk!$AE$12,Wydruk!$AE$10),IF(OR(OR(J38&lt;4,J38&gt;5),OR(S38&lt;4,S38&gt;5),OR(AB38&lt;4,AB38&gt;5),OR(AK38&lt;4,AK38&gt;5),OR(AND(AT38&lt;4,AT38&gt;0),AT38&gt;5)),Wydruk!$AE$8,Wydruk!$AE$11))))))</f>
        <v>Uzupełnij liczby godzin tygodniowego planu</v>
      </c>
      <c r="C42" s="324"/>
      <c r="D42" s="324"/>
      <c r="E42" s="324"/>
      <c r="F42" s="173">
        <f>grudzień!F42</f>
        <v>0</v>
      </c>
      <c r="G42" s="184">
        <f>grudzień!G42</f>
        <v>0</v>
      </c>
      <c r="H42" s="191">
        <f t="shared" ref="H42" si="461">IF(OR($G42=0,$F42=0,$G42="",$F42=""),0,$G42/$F42)</f>
        <v>0</v>
      </c>
      <c r="I42" s="193"/>
      <c r="J42" s="176">
        <f t="shared" ref="J42" si="462">IF($B31=$B37,IF(L37+L32&gt;0,1,0)+IF(M37+M32&gt;0,1,0)+IF(N37+N32&gt;0,1,0)+IF(O37+O32&gt;0,1,0)+IF(P37+P32&gt;0,1,0)+IF(Q37+Q32&gt;0,1,0)+IF(R37+R32&gt;0,1,0),J38)</f>
        <v>0</v>
      </c>
      <c r="K42" s="133">
        <f t="shared" ref="K42" si="463">IF(OR($B37=$B43,J42=0,(K38-Q42+O42)&lt;=0),0,(K38-Q42+O42)/J42)</f>
        <v>0</v>
      </c>
      <c r="L42" s="137">
        <f t="shared" ref="L42" si="464">IF(K42*(7-J39)&lt;=0,0,K42*(7-J39))</f>
        <v>0</v>
      </c>
      <c r="M42" s="311">
        <f t="shared" ref="M42" si="465">ROUND(IF(OR(K39-K42*(7-J39)+P42&lt;0,$B37=$B43,K42&lt;=0,K39=0),0,IF(K39-K42*(7-J39)+P42&gt;Q42-O42+P42,Q42-O42+P42,K39-K42*(7-J39)+P42)),1)</f>
        <v>0</v>
      </c>
      <c r="N42" s="312"/>
      <c r="O42" s="139">
        <f t="shared" ref="O42" si="466">IF(OR($B37=$B43,J38=0),0,IF($B37=$B31,J37,$F37))</f>
        <v>0</v>
      </c>
      <c r="P42" s="30">
        <f t="shared" ref="P42" si="467">IF(OR($B37=$B43,J42=0),0,$G39-$G38)</f>
        <v>0</v>
      </c>
      <c r="Q42" s="134">
        <f t="shared" ref="Q42" si="468">IF(OR($B37=$B43,J42=0),0,J41)</f>
        <v>0</v>
      </c>
      <c r="R42" s="138">
        <f t="shared" ref="R42" si="469">IF($B37=$B43,0,K39)</f>
        <v>0</v>
      </c>
      <c r="S42" s="176">
        <f t="shared" ref="S42" si="470">IF($B31=$B37,IF(U37+U32&gt;0,1,0)+IF(V37+V32&gt;0,1,0)+IF(W37+W32&gt;0,1,0)+IF(X37+X32&gt;0,1,0)+IF(Y37+Y32&gt;0,1,0)+IF(Z37+Z32&gt;0,1,0)+IF(AA37+AA32&gt;0,1,0),S38)</f>
        <v>0</v>
      </c>
      <c r="T42" s="133">
        <f t="shared" ref="T42" si="471">IF(OR($B37=$B43,S42=0,(T38-Z42+X42)&lt;=0),0,(T38-Z42+X42)/S42)</f>
        <v>0</v>
      </c>
      <c r="U42" s="137">
        <f t="shared" ref="U42" si="472">IF(T42*(7-S39)&lt;=0,0,T42*(7-S39))</f>
        <v>0</v>
      </c>
      <c r="V42" s="311">
        <f t="shared" ref="V42" si="473">ROUND(IF(OR(T39-T42*(7-S39)+Y42&lt;0,$B37=$B43,T42&lt;=0,T39=0),0,IF(T39-T42*(7-S39)+Y42&gt;Z42-X42+Y42,Z42-X42+Y42,T39-T42*(7-S39)+Y42)),1)</f>
        <v>0</v>
      </c>
      <c r="W42" s="312"/>
      <c r="X42" s="139">
        <f t="shared" ref="X42" si="474">IF(OR($B37=$B43,S38=0),0,IF($B37=$B31,S37,$F37))</f>
        <v>0</v>
      </c>
      <c r="Y42" s="30">
        <f t="shared" ref="Y42" si="475">IF(OR($B37=$B43,S42=0),0,$G39-$G38)</f>
        <v>0</v>
      </c>
      <c r="Z42" s="134">
        <f t="shared" ref="Z42" si="476">IF(OR($B37=$B43,S42=0),0,S41)</f>
        <v>0</v>
      </c>
      <c r="AA42" s="138">
        <f t="shared" ref="AA42" si="477">IF($B37=$B43,0,T39)</f>
        <v>0</v>
      </c>
      <c r="AB42" s="176">
        <f t="shared" ref="AB42" si="478">IF($B31=$B37,IF(AD37+AD32&gt;0,1,0)+IF(AE37+AE32&gt;0,1,0)+IF(AF37+AF32&gt;0,1,0)+IF(AG37+AG32&gt;0,1,0)+IF(AH37+AH32&gt;0,1,0)+IF(AI37+AI32&gt;0,1,0)+IF(AJ37+AJ32&gt;0,1,0),AB38)</f>
        <v>0</v>
      </c>
      <c r="AC42" s="133">
        <f t="shared" ref="AC42" si="479">IF(OR($B37=$B43,AB42=0,(AC38-AI42+AG42)&lt;=0),0,(AC38-AI42+AG42)/AB42)</f>
        <v>0</v>
      </c>
      <c r="AD42" s="137">
        <f t="shared" ref="AD42" si="480">IF(AC42*(7-AB39)&lt;=0,0,AC42*(7-AB39))</f>
        <v>0</v>
      </c>
      <c r="AE42" s="311">
        <f t="shared" ref="AE42" si="481">ROUND(IF(OR(AC39-AC42*(7-AB39)+AH42&lt;0,$B37=$B43,AC42&lt;=0,AC39=0),0,IF(AC39-AC42*(7-AB39)+AH42&gt;AI42-AG42+AH42,AI42-AG42+AH42,AC39-AC42*(7-AB39)+AH42)),1)</f>
        <v>0</v>
      </c>
      <c r="AF42" s="312"/>
      <c r="AG42" s="139">
        <f t="shared" ref="AG42" si="482">IF(OR($B37=$B43,AB38=0),0,IF($B37=$B31,AB37,$F37))</f>
        <v>0</v>
      </c>
      <c r="AH42" s="30">
        <f t="shared" ref="AH42" si="483">IF(OR($B37=$B43,AB42=0),0,$G39-$G38)</f>
        <v>0</v>
      </c>
      <c r="AI42" s="134">
        <f t="shared" ref="AI42" si="484">IF(OR($B37=$B43,AB42=0),0,AB41)</f>
        <v>0</v>
      </c>
      <c r="AJ42" s="138">
        <f t="shared" ref="AJ42" si="485">IF($B37=$B43,0,AC39)</f>
        <v>0</v>
      </c>
      <c r="AK42" s="176">
        <f t="shared" ref="AK42" si="486">IF($B31=$B37,IF(AM37+AM32&gt;0,1,0)+IF(AN37+AN32&gt;0,1,0)+IF(AO37+AO32&gt;0,1,0)+IF(AP37+AP32&gt;0,1,0)+IF(AQ37+AQ32&gt;0,1,0)+IF(AR37+AR32&gt;0,1,0)+IF(AS37+AS32&gt;0,1,0),AK38)</f>
        <v>0</v>
      </c>
      <c r="AL42" s="133">
        <f t="shared" ref="AL42" si="487">IF(OR($B37=$B43,AK42=0,(AL38-AR42+AP42)&lt;=0),0,(AL38-AR42+AP42)/AK42)</f>
        <v>0</v>
      </c>
      <c r="AM42" s="137">
        <f t="shared" ref="AM42" si="488">IF(AL42*(7-AK39)&lt;=0,0,AL42*(7-AK39))</f>
        <v>0</v>
      </c>
      <c r="AN42" s="311">
        <f t="shared" ref="AN42" si="489">ROUND(IF(OR(AL39-AL42*(7-AK39)+AQ42&lt;0,$B37=$B43,AL42&lt;=0,AL39=0),0,IF(AL39-AL42*(7-AK39)+AQ42&gt;AR42-AP42+AQ42,AR42-AP42+AQ42,AL39-AL42*(7-AK39)+AQ42)),1)</f>
        <v>0</v>
      </c>
      <c r="AO42" s="312"/>
      <c r="AP42" s="139">
        <f t="shared" ref="AP42" si="490">IF(OR($B37=$B43,AK38=0),0,IF($B37=$B31,AK37,$F37))</f>
        <v>0</v>
      </c>
      <c r="AQ42" s="30">
        <f t="shared" ref="AQ42" si="491">IF(OR($B37=$B43,AK42=0),0,$G39-$G38)</f>
        <v>0</v>
      </c>
      <c r="AR42" s="134">
        <f t="shared" ref="AR42" si="492">IF(OR($B37=$B43,AK42=0),0,AK41)</f>
        <v>0</v>
      </c>
      <c r="AS42" s="138">
        <f t="shared" ref="AS42" si="493">IF($B37=$B43,0,AL39)</f>
        <v>0</v>
      </c>
      <c r="AT42" s="176">
        <f t="shared" ref="AT42" si="494">IF($B31=$B37,IF(AV37+AV32&gt;0,1,0)+IF(AW37+AW32&gt;0,1,0)+IF(AX37+AX32&gt;0,1,0)+IF(AY37+AY32&gt;0,1,0)+IF(AZ37+AZ32&gt;0,1,0)+IF(BA37+BA32&gt;0,1,0)+IF(BB37+BB32&gt;0,1,0),AT38)</f>
        <v>0</v>
      </c>
      <c r="AU42" s="133">
        <f t="shared" ref="AU42" si="495">IF(OR($B37=$B43,AT42=0,(AU38-BA42+AY42)&lt;=0),0,(AU38-BA42+AY42)/AT42)</f>
        <v>0</v>
      </c>
      <c r="AV42" s="137">
        <f t="shared" ref="AV42" si="496">IF(AU42*(7-AT39)&lt;=0,0,AU42*(7-AT39))</f>
        <v>0</v>
      </c>
      <c r="AW42" s="311">
        <f t="shared" ref="AW42" si="497">ROUND(IF(OR(AU39-AU42*(7-AT39)+AZ42&lt;0,$B37=$B43,AU42&lt;=0,AU39=0),0,IF(AU39-AU42*(7-AT39)+AZ42&gt;BA42-AY42+AZ42,BA42-AY42+AZ42,AU39-AU42*(7-AT39)+AZ42)),1)</f>
        <v>0</v>
      </c>
      <c r="AX42" s="312"/>
      <c r="AY42" s="139">
        <f t="shared" ref="AY42" si="498">IF(OR($B37=$B43,AT38=0),0,IF($B37=$B31,AT37,$F37))</f>
        <v>0</v>
      </c>
      <c r="AZ42" s="30">
        <f t="shared" ref="AZ42" si="499">IF(OR($B37=$B43,AT42=0),0,$G39-$G38)</f>
        <v>0</v>
      </c>
      <c r="BA42" s="134">
        <f t="shared" ref="BA42" si="500">IF(OR($B37=$B43,AT42=0),0,AT41)</f>
        <v>0</v>
      </c>
      <c r="BB42" s="138">
        <f t="shared" ref="BB42" si="501">IF($B37=$B43,0,AU39)</f>
        <v>0</v>
      </c>
    </row>
    <row r="43" spans="1:54" ht="15.75" x14ac:dyDescent="0.2">
      <c r="A43" s="1">
        <f t="shared" ref="A43" si="502">IF(B43="","1. Niewypełnione",B43)</f>
        <v>0</v>
      </c>
      <c r="B43" s="320">
        <f>grudzień!B43</f>
        <v>0</v>
      </c>
      <c r="C43" s="321">
        <f>grudzień!C43</f>
        <v>0</v>
      </c>
      <c r="D43" s="321">
        <f>grudzień!D43</f>
        <v>0</v>
      </c>
      <c r="E43" s="321">
        <f>grudzień!E43</f>
        <v>0</v>
      </c>
      <c r="F43" s="177">
        <f>grudzień!F43</f>
        <v>18</v>
      </c>
      <c r="G43" s="185">
        <f>grudzień!G43</f>
        <v>18</v>
      </c>
      <c r="H43" s="177"/>
      <c r="I43" s="192">
        <f t="shared" ref="I43:I47" si="503">K43+T43+AC43+AL43+AU43</f>
        <v>0</v>
      </c>
      <c r="J43" s="186">
        <f t="shared" ref="J43" si="504">IF(OR($B43=$B49,J46=0),0,ROUND((K44+P48)/J46,0))</f>
        <v>0</v>
      </c>
      <c r="K43" s="51">
        <f t="shared" ref="K43:K44" si="505">SUM(L43:R43)</f>
        <v>0</v>
      </c>
      <c r="L43" s="52">
        <f>grudzień!L43</f>
        <v>0</v>
      </c>
      <c r="M43" s="52">
        <f>grudzień!M43</f>
        <v>0</v>
      </c>
      <c r="N43" s="52">
        <f>grudzień!N43</f>
        <v>0</v>
      </c>
      <c r="O43" s="52">
        <f>grudzień!O43</f>
        <v>0</v>
      </c>
      <c r="P43" s="53">
        <f>grudzień!P43</f>
        <v>0</v>
      </c>
      <c r="Q43" s="54">
        <f>grudzień!Q43</f>
        <v>0</v>
      </c>
      <c r="R43" s="55">
        <f>grudzień!R43</f>
        <v>0</v>
      </c>
      <c r="S43" s="188">
        <f t="shared" ref="S43" si="506">IF(OR($B43=$B49,S46=0),0,ROUND((T44+Y48)/S46,0))</f>
        <v>0</v>
      </c>
      <c r="T43" s="51">
        <f t="shared" ref="T43:T44" si="507">SUM(U43:AA43)</f>
        <v>0</v>
      </c>
      <c r="U43" s="52">
        <f>grudzień!U43</f>
        <v>0</v>
      </c>
      <c r="V43" s="52">
        <f>grudzień!V43</f>
        <v>0</v>
      </c>
      <c r="W43" s="52">
        <f>grudzień!W43</f>
        <v>0</v>
      </c>
      <c r="X43" s="52">
        <f>grudzień!X43</f>
        <v>0</v>
      </c>
      <c r="Y43" s="53">
        <f>grudzień!Y43</f>
        <v>0</v>
      </c>
      <c r="Z43" s="54">
        <f>grudzień!Z43</f>
        <v>0</v>
      </c>
      <c r="AA43" s="55">
        <f>grudzień!AA43</f>
        <v>0</v>
      </c>
      <c r="AB43" s="188">
        <f t="shared" ref="AB43" si="508">IF(OR($B43=$B49,AB46=0),0,ROUND((AC44+AH48)/AB46,0))</f>
        <v>0</v>
      </c>
      <c r="AC43" s="51">
        <f t="shared" ref="AC43:AC44" si="509">SUM(AD43:AJ43)</f>
        <v>0</v>
      </c>
      <c r="AD43" s="52">
        <f>grudzień!AD43</f>
        <v>0</v>
      </c>
      <c r="AE43" s="52">
        <f>grudzień!AE43</f>
        <v>0</v>
      </c>
      <c r="AF43" s="52">
        <f>grudzień!AF43</f>
        <v>0</v>
      </c>
      <c r="AG43" s="52">
        <f>grudzień!AG43</f>
        <v>0</v>
      </c>
      <c r="AH43" s="53">
        <f>grudzień!AH43</f>
        <v>0</v>
      </c>
      <c r="AI43" s="54">
        <f>grudzień!AI43</f>
        <v>0</v>
      </c>
      <c r="AJ43" s="55">
        <f>grudzień!AJ43</f>
        <v>0</v>
      </c>
      <c r="AK43" s="188">
        <f t="shared" ref="AK43" si="510">IF(OR($B43=$B49,AK46=0),0,ROUND((AL44+AQ48)/AK46,0))</f>
        <v>0</v>
      </c>
      <c r="AL43" s="51">
        <f t="shared" ref="AL43:AL44" si="511">SUM(AM43:AS43)</f>
        <v>0</v>
      </c>
      <c r="AM43" s="52">
        <f>grudzień!AM43</f>
        <v>0</v>
      </c>
      <c r="AN43" s="52">
        <f>grudzień!AN43</f>
        <v>0</v>
      </c>
      <c r="AO43" s="52">
        <f>grudzień!AO43</f>
        <v>0</v>
      </c>
      <c r="AP43" s="52">
        <f>grudzień!AP43</f>
        <v>0</v>
      </c>
      <c r="AQ43" s="53">
        <f>grudzień!AQ43</f>
        <v>0</v>
      </c>
      <c r="AR43" s="54">
        <f>grudzień!AR43</f>
        <v>0</v>
      </c>
      <c r="AS43" s="55">
        <f>grudzień!AS43</f>
        <v>0</v>
      </c>
      <c r="AT43" s="188">
        <f t="shared" ref="AT43" si="512">IF(OR($B43=$B49,AT46=0),0,ROUND((AU44+AZ48)/AT46,0))</f>
        <v>0</v>
      </c>
      <c r="AU43" s="51">
        <f t="shared" ref="AU43:AU44" si="513">SUM(AV43:BB43)</f>
        <v>0</v>
      </c>
      <c r="AV43" s="52">
        <f t="shared" ref="AV43" si="514">IF(SUM($AM$9:$AS$9)=SUM($AV$9:$BB$9),AM43,IF(AND(SUM($AV$9:$BB$9)&gt;42,SUM($AV$9:$BB$9)&lt;49),AM43,0))</f>
        <v>0</v>
      </c>
      <c r="AW43" s="52">
        <f t="shared" ref="AW43" si="515">IF(SUM($AM$9:$AS$9)=SUM($AV$9:$BB$9),AN43,IF(AND(SUM($AV$9:$BB$9)&gt;42,SUM($AV$9:$BB$9)&lt;49),AN43,0))</f>
        <v>0</v>
      </c>
      <c r="AX43" s="52">
        <f t="shared" ref="AX43" si="516">IF(SUM($AM$9:$AS$9)=SUM($AV$9:$BB$9),AO43,IF(AND(SUM($AV$9:$BB$9)&gt;42,SUM($AV$9:$BB$9)&lt;49),AO43,0))</f>
        <v>0</v>
      </c>
      <c r="AY43" s="52">
        <f t="shared" ref="AY43" si="517">IF(SUM($AM$9:$AS$9)=SUM($AV$9:$BB$9),AP43,IF(AND(SUM($AV$9:$BB$9)&gt;42,SUM($AV$9:$BB$9)&lt;49),AP43,0))</f>
        <v>0</v>
      </c>
      <c r="AZ43" s="53">
        <f t="shared" ref="AZ43" si="518">IF(SUM($AM$9:$AS$9)=SUM($AV$9:$BB$9),AQ43,IF(AND(SUM($AV$9:$BB$9)&gt;42,SUM($AV$9:$BB$9)&lt;49),AQ43,0))</f>
        <v>0</v>
      </c>
      <c r="BA43" s="54">
        <f t="shared" ref="BA43" si="519">IF(SUM($AM$9:$AS$9)=SUM($AV$9:$BB$9),AR43,IF(AND(SUM($AV$9:$BB$9)&gt;42,SUM($AV$9:$BB$9)&lt;49),AR43,0))</f>
        <v>0</v>
      </c>
      <c r="BB43" s="55">
        <f t="shared" ref="BB43" si="520">IF(SUM($AM$9:$AS$9)=SUM($AV$9:$BB$9),AS43,IF(AND(SUM($AV$9:$BB$9)&gt;42,SUM($AV$9:$BB$9)&lt;49),AS43,0))</f>
        <v>0</v>
      </c>
    </row>
    <row r="44" spans="1:54" ht="12.75" hidden="1" customHeight="1" x14ac:dyDescent="0.2">
      <c r="B44" s="93"/>
      <c r="C44" s="94"/>
      <c r="D44" s="95"/>
      <c r="E44" s="115"/>
      <c r="F44" s="140" t="b">
        <f t="shared" ref="F44" si="521">IF($B37=$B43,OR(F38,G43&lt;F43),G43&lt;F43)</f>
        <v>0</v>
      </c>
      <c r="G44" s="189">
        <f t="shared" ref="G44" si="522">IF(AND($B37=$B43,$B37&lt;&gt;"",$B37&lt;&gt;0),G43+G38,G43)</f>
        <v>18</v>
      </c>
      <c r="H44" s="120"/>
      <c r="I44" s="165">
        <f t="shared" si="503"/>
        <v>0</v>
      </c>
      <c r="J44" s="194">
        <f t="shared" ref="J44" si="523">7-COUNTIF(L43:R43,0)-COUNTIF(L43:R43,"")</f>
        <v>0</v>
      </c>
      <c r="K44" s="22">
        <f t="shared" si="505"/>
        <v>0</v>
      </c>
      <c r="L44" s="35">
        <f t="shared" ref="L44:R44" si="524">IF($B37=$B43,L43+L38,L43)</f>
        <v>0</v>
      </c>
      <c r="M44" s="35">
        <f t="shared" si="524"/>
        <v>0</v>
      </c>
      <c r="N44" s="35">
        <f t="shared" si="524"/>
        <v>0</v>
      </c>
      <c r="O44" s="35">
        <f t="shared" si="524"/>
        <v>0</v>
      </c>
      <c r="P44" s="36">
        <f t="shared" si="524"/>
        <v>0</v>
      </c>
      <c r="Q44" s="37">
        <f t="shared" si="524"/>
        <v>0</v>
      </c>
      <c r="R44" s="38">
        <f t="shared" si="524"/>
        <v>0</v>
      </c>
      <c r="S44" s="194">
        <f t="shared" ref="S44" si="525">7-COUNTIF(U43:AA43,0)-COUNTIF(U43:AA43,"")</f>
        <v>0</v>
      </c>
      <c r="T44" s="22">
        <f t="shared" si="507"/>
        <v>0</v>
      </c>
      <c r="U44" s="35">
        <f t="shared" ref="U44:AA44" si="526">IF($B37=$B43,U43+U38,U43)</f>
        <v>0</v>
      </c>
      <c r="V44" s="35">
        <f t="shared" si="526"/>
        <v>0</v>
      </c>
      <c r="W44" s="35">
        <f t="shared" si="526"/>
        <v>0</v>
      </c>
      <c r="X44" s="35">
        <f t="shared" si="526"/>
        <v>0</v>
      </c>
      <c r="Y44" s="36">
        <f t="shared" si="526"/>
        <v>0</v>
      </c>
      <c r="Z44" s="37">
        <f t="shared" si="526"/>
        <v>0</v>
      </c>
      <c r="AA44" s="38">
        <f t="shared" si="526"/>
        <v>0</v>
      </c>
      <c r="AB44" s="194">
        <f t="shared" ref="AB44" si="527">7-COUNTIF(AD43:AJ43,0)-COUNTIF(AD43:AJ43,"")</f>
        <v>0</v>
      </c>
      <c r="AC44" s="22">
        <f t="shared" si="509"/>
        <v>0</v>
      </c>
      <c r="AD44" s="35">
        <f t="shared" ref="AD44:AJ44" si="528">IF($B37=$B43,AD43+AD38,AD43)</f>
        <v>0</v>
      </c>
      <c r="AE44" s="35">
        <f t="shared" si="528"/>
        <v>0</v>
      </c>
      <c r="AF44" s="35">
        <f t="shared" si="528"/>
        <v>0</v>
      </c>
      <c r="AG44" s="35">
        <f t="shared" si="528"/>
        <v>0</v>
      </c>
      <c r="AH44" s="36">
        <f t="shared" si="528"/>
        <v>0</v>
      </c>
      <c r="AI44" s="37">
        <f t="shared" si="528"/>
        <v>0</v>
      </c>
      <c r="AJ44" s="38">
        <f t="shared" si="528"/>
        <v>0</v>
      </c>
      <c r="AK44" s="194">
        <f t="shared" ref="AK44" si="529">7-COUNTIF(AM43:AS43,0)-COUNTIF(AM43:AS43,"")</f>
        <v>0</v>
      </c>
      <c r="AL44" s="22">
        <f t="shared" si="511"/>
        <v>0</v>
      </c>
      <c r="AM44" s="35">
        <f t="shared" ref="AM44:AS44" si="530">IF($B37=$B43,AM43+AM38,AM43)</f>
        <v>0</v>
      </c>
      <c r="AN44" s="35">
        <f t="shared" si="530"/>
        <v>0</v>
      </c>
      <c r="AO44" s="35">
        <f t="shared" si="530"/>
        <v>0</v>
      </c>
      <c r="AP44" s="35">
        <f t="shared" si="530"/>
        <v>0</v>
      </c>
      <c r="AQ44" s="36">
        <f t="shared" si="530"/>
        <v>0</v>
      </c>
      <c r="AR44" s="37">
        <f t="shared" si="530"/>
        <v>0</v>
      </c>
      <c r="AS44" s="38">
        <f t="shared" si="530"/>
        <v>0</v>
      </c>
      <c r="AT44" s="194">
        <f t="shared" ref="AT44" si="531">7-COUNTIF(AV43:BB43,0)-COUNTIF(AV43:BB43,"")</f>
        <v>0</v>
      </c>
      <c r="AU44" s="22">
        <f t="shared" si="513"/>
        <v>0</v>
      </c>
      <c r="AV44" s="35">
        <f t="shared" ref="AV44:BB44" si="532">IF($B37=$B43,AV43+AV38,AV43)</f>
        <v>0</v>
      </c>
      <c r="AW44" s="35">
        <f t="shared" si="532"/>
        <v>0</v>
      </c>
      <c r="AX44" s="35">
        <f t="shared" si="532"/>
        <v>0</v>
      </c>
      <c r="AY44" s="35">
        <f t="shared" si="532"/>
        <v>0</v>
      </c>
      <c r="AZ44" s="36">
        <f t="shared" si="532"/>
        <v>0</v>
      </c>
      <c r="BA44" s="37">
        <f t="shared" si="532"/>
        <v>0</v>
      </c>
      <c r="BB44" s="38">
        <f t="shared" si="532"/>
        <v>0</v>
      </c>
    </row>
    <row r="45" spans="1:54" ht="15" hidden="1" customHeight="1" x14ac:dyDescent="0.2">
      <c r="B45" s="116"/>
      <c r="C45" s="117"/>
      <c r="D45" s="118"/>
      <c r="E45" s="119"/>
      <c r="F45" s="92"/>
      <c r="G45" s="190">
        <f t="shared" ref="G45" si="533">IF(AND($B37=$B43,$B37&lt;&gt;"",$B37&lt;&gt;0),F43+G39,F43)</f>
        <v>18</v>
      </c>
      <c r="H45" s="121"/>
      <c r="I45" s="165">
        <f t="shared" si="503"/>
        <v>0</v>
      </c>
      <c r="J45" s="195">
        <f t="shared" ref="J45" si="534">IF($B43=$B37,COUNTIF(L45:R45,0),COUNTIF(L46:R46,0)+COUNTIF(L46:R46,""))</f>
        <v>7</v>
      </c>
      <c r="K45" s="39">
        <f t="shared" ref="K45:R45" si="535">IF($B37=$B43,K46+K39,K46)</f>
        <v>0</v>
      </c>
      <c r="L45" s="40">
        <f t="shared" si="535"/>
        <v>0</v>
      </c>
      <c r="M45" s="40">
        <f t="shared" si="535"/>
        <v>0</v>
      </c>
      <c r="N45" s="40">
        <f t="shared" si="535"/>
        <v>0</v>
      </c>
      <c r="O45" s="40">
        <f t="shared" si="535"/>
        <v>0</v>
      </c>
      <c r="P45" s="41">
        <f t="shared" si="535"/>
        <v>0</v>
      </c>
      <c r="Q45" s="42">
        <f t="shared" si="535"/>
        <v>0</v>
      </c>
      <c r="R45" s="43">
        <f t="shared" si="535"/>
        <v>0</v>
      </c>
      <c r="S45" s="195">
        <f t="shared" ref="S45" si="536">IF($B43=$B37,COUNTIF(U45:AA45,0),COUNTIF(U46:AA46,0)+COUNTIF(U46:AA46,""))</f>
        <v>7</v>
      </c>
      <c r="T45" s="39">
        <f t="shared" ref="T45:AA45" si="537">IF($B37=$B43,T46+T39,T46)</f>
        <v>0</v>
      </c>
      <c r="U45" s="40">
        <f t="shared" si="537"/>
        <v>0</v>
      </c>
      <c r="V45" s="40">
        <f t="shared" si="537"/>
        <v>0</v>
      </c>
      <c r="W45" s="40">
        <f t="shared" si="537"/>
        <v>0</v>
      </c>
      <c r="X45" s="40">
        <f t="shared" si="537"/>
        <v>0</v>
      </c>
      <c r="Y45" s="41">
        <f t="shared" si="537"/>
        <v>0</v>
      </c>
      <c r="Z45" s="42">
        <f t="shared" si="537"/>
        <v>0</v>
      </c>
      <c r="AA45" s="43">
        <f t="shared" si="537"/>
        <v>0</v>
      </c>
      <c r="AB45" s="195">
        <f t="shared" ref="AB45" si="538">IF($B43=$B37,COUNTIF(AD45:AJ45,0),COUNTIF(AD46:AJ46,0)+COUNTIF(AD46:AJ46,""))</f>
        <v>7</v>
      </c>
      <c r="AC45" s="39">
        <f t="shared" ref="AC45:AJ45" si="539">IF($B37=$B43,AC46+AC39,AC46)</f>
        <v>0</v>
      </c>
      <c r="AD45" s="40">
        <f t="shared" si="539"/>
        <v>0</v>
      </c>
      <c r="AE45" s="40">
        <f t="shared" si="539"/>
        <v>0</v>
      </c>
      <c r="AF45" s="40">
        <f t="shared" si="539"/>
        <v>0</v>
      </c>
      <c r="AG45" s="40">
        <f t="shared" si="539"/>
        <v>0</v>
      </c>
      <c r="AH45" s="41">
        <f t="shared" si="539"/>
        <v>0</v>
      </c>
      <c r="AI45" s="42">
        <f t="shared" si="539"/>
        <v>0</v>
      </c>
      <c r="AJ45" s="43">
        <f t="shared" si="539"/>
        <v>0</v>
      </c>
      <c r="AK45" s="195">
        <f t="shared" ref="AK45" si="540">IF($B43=$B37,COUNTIF(AM45:AS45,0),COUNTIF(AM46:AS46,0)+COUNTIF(AM46:AS46,""))</f>
        <v>7</v>
      </c>
      <c r="AL45" s="39">
        <f t="shared" ref="AL45:AS45" si="541">IF($B37=$B43,AL46+AL39,AL46)</f>
        <v>0</v>
      </c>
      <c r="AM45" s="40">
        <f t="shared" si="541"/>
        <v>0</v>
      </c>
      <c r="AN45" s="40">
        <f t="shared" si="541"/>
        <v>0</v>
      </c>
      <c r="AO45" s="40">
        <f t="shared" si="541"/>
        <v>0</v>
      </c>
      <c r="AP45" s="40">
        <f t="shared" si="541"/>
        <v>0</v>
      </c>
      <c r="AQ45" s="41">
        <f t="shared" si="541"/>
        <v>0</v>
      </c>
      <c r="AR45" s="42">
        <f t="shared" si="541"/>
        <v>0</v>
      </c>
      <c r="AS45" s="43">
        <f t="shared" si="541"/>
        <v>0</v>
      </c>
      <c r="AT45" s="195">
        <f t="shared" ref="AT45" si="542">IF($B43=$B37,COUNTIF(AV45:BB45,0),COUNTIF(AV46:BB46,0)+COUNTIF(AV46:BB46,""))</f>
        <v>7</v>
      </c>
      <c r="AU45" s="39">
        <f t="shared" ref="AU45:BB45" si="543">IF($B37=$B43,AU46+AU39,AU46)</f>
        <v>0</v>
      </c>
      <c r="AV45" s="40">
        <f t="shared" si="543"/>
        <v>0</v>
      </c>
      <c r="AW45" s="40">
        <f t="shared" si="543"/>
        <v>0</v>
      </c>
      <c r="AX45" s="40">
        <f t="shared" si="543"/>
        <v>0</v>
      </c>
      <c r="AY45" s="40">
        <f t="shared" si="543"/>
        <v>0</v>
      </c>
      <c r="AZ45" s="41">
        <f t="shared" si="543"/>
        <v>0</v>
      </c>
      <c r="BA45" s="42">
        <f t="shared" si="543"/>
        <v>0</v>
      </c>
      <c r="BB45" s="43">
        <f t="shared" si="543"/>
        <v>0</v>
      </c>
    </row>
    <row r="46" spans="1:54" ht="15.75" customHeight="1" x14ac:dyDescent="0.2">
      <c r="A46" s="1">
        <f t="shared" ref="A46" si="544">A43</f>
        <v>0</v>
      </c>
      <c r="B46" s="313">
        <f t="shared" ref="B46" si="545">B40+1</f>
        <v>5</v>
      </c>
      <c r="C46" s="314"/>
      <c r="D46" s="314"/>
      <c r="E46" s="314"/>
      <c r="F46" s="31"/>
      <c r="G46" s="183"/>
      <c r="H46" s="122">
        <f t="shared" ref="H46" si="546">5-COUNTIF(AU43,0)-COUNTIF(AL43,0)-COUNTIF(AC43,0)-COUNTIF(T43,0)-COUNTIF(K43,0)</f>
        <v>0</v>
      </c>
      <c r="I46" s="165">
        <f t="shared" si="503"/>
        <v>0</v>
      </c>
      <c r="J46" s="187">
        <f t="shared" ref="J46" si="547">IF($B43=$B37,J40+IF($F43&lt;&gt;$G43,(K43+$G45-$G44)/$F43,K43/$F43),IF($F43&lt;&gt;G43,(K43+$G45-$G44)/$F43,K43/$F43))</f>
        <v>0</v>
      </c>
      <c r="K46" s="7">
        <f t="shared" ref="K46:K47" si="548">SUM(L46:R46)</f>
        <v>0</v>
      </c>
      <c r="L46" s="26">
        <f t="shared" ref="L46:R46" si="549">L43</f>
        <v>0</v>
      </c>
      <c r="M46" s="26">
        <f t="shared" si="549"/>
        <v>0</v>
      </c>
      <c r="N46" s="26">
        <f t="shared" si="549"/>
        <v>0</v>
      </c>
      <c r="O46" s="26">
        <f t="shared" si="549"/>
        <v>0</v>
      </c>
      <c r="P46" s="26">
        <f t="shared" si="549"/>
        <v>0</v>
      </c>
      <c r="Q46" s="29">
        <f t="shared" si="549"/>
        <v>0</v>
      </c>
      <c r="R46" s="23">
        <f t="shared" si="549"/>
        <v>0</v>
      </c>
      <c r="S46" s="187">
        <f t="shared" ref="S46" si="550">IF($B43=$B37,S40+IF($F43&lt;&gt;$G43,(T43+$G45-$G44)/$F43,T43/$F43),IF($F43&lt;&gt;P43,(T43+$G45-$G44)/$F43,T43/$F43))</f>
        <v>0</v>
      </c>
      <c r="T46" s="7">
        <f t="shared" ref="T46:T47" si="551">SUM(U46:AA46)</f>
        <v>0</v>
      </c>
      <c r="U46" s="26">
        <f t="shared" ref="U46:AA46" si="552">U43</f>
        <v>0</v>
      </c>
      <c r="V46" s="26">
        <f t="shared" si="552"/>
        <v>0</v>
      </c>
      <c r="W46" s="26">
        <f t="shared" si="552"/>
        <v>0</v>
      </c>
      <c r="X46" s="26">
        <f t="shared" si="552"/>
        <v>0</v>
      </c>
      <c r="Y46" s="113">
        <f t="shared" si="552"/>
        <v>0</v>
      </c>
      <c r="Z46" s="29">
        <f t="shared" si="552"/>
        <v>0</v>
      </c>
      <c r="AA46" s="23">
        <f t="shared" si="552"/>
        <v>0</v>
      </c>
      <c r="AB46" s="187">
        <f t="shared" ref="AB46" si="553">IF($B43=$B37,AB40+IF($F43&lt;&gt;$G43,(AC43+$G45-$G44)/$F43,AC43/$F43),IF($F43&lt;&gt;Y43,(AC43+$G45-$G44)/$F43,AC43/$F43))</f>
        <v>0</v>
      </c>
      <c r="AC46" s="7">
        <f t="shared" ref="AC46:AC47" si="554">SUM(AD46:AJ46)</f>
        <v>0</v>
      </c>
      <c r="AD46" s="26">
        <f t="shared" ref="AD46:AJ46" si="555">AD43</f>
        <v>0</v>
      </c>
      <c r="AE46" s="26">
        <f t="shared" si="555"/>
        <v>0</v>
      </c>
      <c r="AF46" s="26">
        <f t="shared" si="555"/>
        <v>0</v>
      </c>
      <c r="AG46" s="26">
        <f t="shared" si="555"/>
        <v>0</v>
      </c>
      <c r="AH46" s="113">
        <f t="shared" si="555"/>
        <v>0</v>
      </c>
      <c r="AI46" s="29">
        <f t="shared" si="555"/>
        <v>0</v>
      </c>
      <c r="AJ46" s="23">
        <f t="shared" si="555"/>
        <v>0</v>
      </c>
      <c r="AK46" s="187">
        <f t="shared" ref="AK46" si="556">IF($B43=$B37,AK40+IF($F43&lt;&gt;$G43,(AL43+$G45-$G44)/$F43,AL43/$F43),IF($F43&lt;&gt;AH43,(AL43+$G45-$G44)/$F43,AL43/$F43))</f>
        <v>0</v>
      </c>
      <c r="AL46" s="7">
        <f t="shared" ref="AL46:AL47" si="557">SUM(AM46:AS46)</f>
        <v>0</v>
      </c>
      <c r="AM46" s="26">
        <f t="shared" ref="AM46:AS46" si="558">AM43</f>
        <v>0</v>
      </c>
      <c r="AN46" s="26">
        <f t="shared" si="558"/>
        <v>0</v>
      </c>
      <c r="AO46" s="26">
        <f t="shared" si="558"/>
        <v>0</v>
      </c>
      <c r="AP46" s="26">
        <f t="shared" si="558"/>
        <v>0</v>
      </c>
      <c r="AQ46" s="113">
        <f t="shared" si="558"/>
        <v>0</v>
      </c>
      <c r="AR46" s="29">
        <f t="shared" si="558"/>
        <v>0</v>
      </c>
      <c r="AS46" s="23">
        <f t="shared" si="558"/>
        <v>0</v>
      </c>
      <c r="AT46" s="187">
        <f t="shared" ref="AT46" si="559">IF($B43=$B37,AT40+IF($F43&lt;&gt;$G43,(AU43+$G45-$G44)/$F43,AU43/$F43),IF($F43&lt;&gt;AQ43,(AU43+$G45-$G44)/$F43,AU43/$F43))</f>
        <v>0</v>
      </c>
      <c r="AU46" s="7">
        <f t="shared" ref="AU46:AU47" si="560">SUM(AV46:BB46)</f>
        <v>0</v>
      </c>
      <c r="AV46" s="6">
        <f t="shared" ref="AV46" si="561">IF(SUM($AM$9:$AS$9)=SUM($AV$9:$BB$9),AV43,IF(AND(SUM($AV$9:$BB$9)&gt;42,SUM($AV$9:$BB$9)&lt;49),AV43,0))</f>
        <v>0</v>
      </c>
      <c r="AW46" s="6">
        <f t="shared" ref="AW46:BB46" si="562">IF(SUM($AM$9:$AS$9)=SUM($AV$9:$BB$9),AW43,IF(AND(SUM($AV$9:$BB$9)&gt;42,SUM($AV$9:$BB$9)&lt;49),AW43,0))</f>
        <v>0</v>
      </c>
      <c r="AX46" s="6">
        <f t="shared" si="562"/>
        <v>0</v>
      </c>
      <c r="AY46" s="6">
        <f t="shared" si="562"/>
        <v>0</v>
      </c>
      <c r="AZ46" s="26">
        <f t="shared" si="562"/>
        <v>0</v>
      </c>
      <c r="BA46" s="29">
        <f t="shared" si="562"/>
        <v>0</v>
      </c>
      <c r="BB46" s="23">
        <f t="shared" si="562"/>
        <v>0</v>
      </c>
    </row>
    <row r="47" spans="1:54" ht="15.75" customHeight="1" x14ac:dyDescent="0.2">
      <c r="A47" s="1">
        <f t="shared" ref="A47:A48" si="563">A46</f>
        <v>0</v>
      </c>
      <c r="B47" s="313"/>
      <c r="C47" s="314"/>
      <c r="D47" s="314"/>
      <c r="E47" s="314"/>
      <c r="F47" s="31"/>
      <c r="G47" s="183"/>
      <c r="H47" s="123">
        <f t="shared" ref="H47" si="564">IF($B43=$B37,H41+F47,$F47)</f>
        <v>0</v>
      </c>
      <c r="I47" s="165">
        <f t="shared" si="503"/>
        <v>0</v>
      </c>
      <c r="J47" s="141">
        <f t="shared" ref="J47" si="565">IF($H46=0,0,IF($B37=$B43,IF($H48&gt;0,$H48+J41,K43+J41),IF($H48&gt;0,$H48,K43)))</f>
        <v>0</v>
      </c>
      <c r="K47" s="7">
        <f t="shared" si="548"/>
        <v>0</v>
      </c>
      <c r="L47" s="6"/>
      <c r="M47" s="6"/>
      <c r="N47" s="6"/>
      <c r="O47" s="6"/>
      <c r="P47" s="26"/>
      <c r="Q47" s="29"/>
      <c r="R47" s="23"/>
      <c r="S47" s="141">
        <f t="shared" ref="S47" si="566">IF($H46=0,0,IF($B37=$B43,IF($H48&gt;0,$H48+S41,T43+S41),IF($H48&gt;0,$H48,T43)))</f>
        <v>0</v>
      </c>
      <c r="T47" s="7">
        <f t="shared" si="551"/>
        <v>0</v>
      </c>
      <c r="U47" s="6"/>
      <c r="V47" s="6"/>
      <c r="W47" s="6"/>
      <c r="X47" s="6"/>
      <c r="Y47" s="26"/>
      <c r="Z47" s="29"/>
      <c r="AA47" s="23"/>
      <c r="AB47" s="141">
        <f t="shared" ref="AB47" si="567">IF($H46=0,0,IF($B37=$B43,IF($H48&gt;0,$H48+AB41,AC43+AB41),IF($H48&gt;0,$H48,AC43)))</f>
        <v>0</v>
      </c>
      <c r="AC47" s="7">
        <f t="shared" si="554"/>
        <v>0</v>
      </c>
      <c r="AD47" s="6"/>
      <c r="AE47" s="6"/>
      <c r="AF47" s="6"/>
      <c r="AG47" s="6"/>
      <c r="AH47" s="26"/>
      <c r="AI47" s="29"/>
      <c r="AJ47" s="23"/>
      <c r="AK47" s="141">
        <f t="shared" ref="AK47" si="568">IF($H46=0,0,IF($B37=$B43,IF($H48&gt;0,$H48+AK41,AL43+AK41),IF($H48&gt;0,$H48,AL43)))</f>
        <v>0</v>
      </c>
      <c r="AL47" s="7">
        <f t="shared" si="557"/>
        <v>0</v>
      </c>
      <c r="AM47" s="6"/>
      <c r="AN47" s="6"/>
      <c r="AO47" s="6"/>
      <c r="AP47" s="6"/>
      <c r="AQ47" s="26"/>
      <c r="AR47" s="29"/>
      <c r="AS47" s="23"/>
      <c r="AT47" s="141">
        <f t="shared" ref="AT47" si="569">IF($H46=0,0,IF($B37=$B43,IF($H48&gt;0,$H48+AT41,AU43+AT41),IF($H48&gt;0,$H48,AU43)))</f>
        <v>0</v>
      </c>
      <c r="AU47" s="7">
        <f t="shared" si="560"/>
        <v>0</v>
      </c>
      <c r="AV47" s="6"/>
      <c r="AW47" s="6"/>
      <c r="AX47" s="6"/>
      <c r="AY47" s="6"/>
      <c r="AZ47" s="26"/>
      <c r="BA47" s="29"/>
      <c r="BB47" s="23"/>
    </row>
    <row r="48" spans="1:54" ht="18.75" customHeight="1" thickBot="1" x14ac:dyDescent="0.25">
      <c r="A48" s="1">
        <f t="shared" si="563"/>
        <v>0</v>
      </c>
      <c r="B48" s="323" t="str">
        <f>IF(B43="",Wydruk!$AE$6,IF(J44=0,Wydruk!$AE$7,IF(AND(G44&lt;G45,B43&lt;&gt;$B49),Wydruk!$AE$13,IF(AND($B43=$B37,$B43&lt;&gt;$B49),IF(OR(OR(J48&lt;4,J48&gt;5),OR(S48&lt;4,S48&gt;5),OR(AB48&lt;4,AB48&gt;5),OR(AK48&lt;4,AK48&gt;5),OR(AND(AT48&lt;4,AT48&gt;0),AT48&gt;5)),Wydruk!$AE$8,Wydruk!$AE$9),IF($B43=$B49,IF($F47&lt;&gt;0,Wydruk!$AE$12,Wydruk!$AE$10),IF(OR(OR(J44&lt;4,J44&gt;5),OR(S44&lt;4,S44&gt;5),OR(AB44&lt;4,AB44&gt;5),OR(AK44&lt;4,AK44&gt;5),OR(AND(AT44&lt;4,AT44&gt;0),AT44&gt;5)),Wydruk!$AE$8,Wydruk!$AE$11))))))</f>
        <v>Uzupełnij liczby godzin tygodniowego planu</v>
      </c>
      <c r="C48" s="324"/>
      <c r="D48" s="324"/>
      <c r="E48" s="324"/>
      <c r="F48" s="173">
        <f>grudzień!F48</f>
        <v>0</v>
      </c>
      <c r="G48" s="184">
        <f>grudzień!G48</f>
        <v>0</v>
      </c>
      <c r="H48" s="191">
        <f t="shared" ref="H48" si="570">IF(OR($G48=0,$F48=0,$G48="",$F48=""),0,$G48/$F48)</f>
        <v>0</v>
      </c>
      <c r="I48" s="193"/>
      <c r="J48" s="176">
        <f t="shared" ref="J48" si="571">IF($B37=$B43,IF(L43+L38&gt;0,1,0)+IF(M43+M38&gt;0,1,0)+IF(N43+N38&gt;0,1,0)+IF(O43+O38&gt;0,1,0)+IF(P43+P38&gt;0,1,0)+IF(Q43+Q38&gt;0,1,0)+IF(R43+R38&gt;0,1,0),J44)</f>
        <v>0</v>
      </c>
      <c r="K48" s="133">
        <f t="shared" ref="K48" si="572">IF(OR($B43=$B49,J48=0,(K44-Q48+O48)&lt;=0),0,(K44-Q48+O48)/J48)</f>
        <v>0</v>
      </c>
      <c r="L48" s="137">
        <f t="shared" ref="L48" si="573">IF(K48*(7-J45)&lt;=0,0,K48*(7-J45))</f>
        <v>0</v>
      </c>
      <c r="M48" s="311">
        <f t="shared" ref="M48" si="574">ROUND(IF(OR(K45-K48*(7-J45)+P48&lt;0,$B43=$B49,K48&lt;=0,K45=0),0,IF(K45-K48*(7-J45)+P48&gt;Q48-O48+P48,Q48-O48+P48,K45-K48*(7-J45)+P48)),1)</f>
        <v>0</v>
      </c>
      <c r="N48" s="312"/>
      <c r="O48" s="139">
        <f t="shared" ref="O48" si="575">IF(OR($B43=$B49,J44=0),0,IF($B43=$B37,J43,$F43))</f>
        <v>0</v>
      </c>
      <c r="P48" s="30">
        <f t="shared" ref="P48" si="576">IF(OR($B43=$B49,J48=0),0,$G45-$G44)</f>
        <v>0</v>
      </c>
      <c r="Q48" s="134">
        <f t="shared" ref="Q48" si="577">IF(OR($B43=$B49,J48=0),0,J47)</f>
        <v>0</v>
      </c>
      <c r="R48" s="138">
        <f t="shared" ref="R48" si="578">IF($B43=$B49,0,K45)</f>
        <v>0</v>
      </c>
      <c r="S48" s="176">
        <f t="shared" ref="S48" si="579">IF($B37=$B43,IF(U43+U38&gt;0,1,0)+IF(V43+V38&gt;0,1,0)+IF(W43+W38&gt;0,1,0)+IF(X43+X38&gt;0,1,0)+IF(Y43+Y38&gt;0,1,0)+IF(Z43+Z38&gt;0,1,0)+IF(AA43+AA38&gt;0,1,0),S44)</f>
        <v>0</v>
      </c>
      <c r="T48" s="133">
        <f t="shared" ref="T48" si="580">IF(OR($B43=$B49,S48=0,(T44-Z48+X48)&lt;=0),0,(T44-Z48+X48)/S48)</f>
        <v>0</v>
      </c>
      <c r="U48" s="137">
        <f t="shared" ref="U48" si="581">IF(T48*(7-S45)&lt;=0,0,T48*(7-S45))</f>
        <v>0</v>
      </c>
      <c r="V48" s="311">
        <f t="shared" ref="V48" si="582">ROUND(IF(OR(T45-T48*(7-S45)+Y48&lt;0,$B43=$B49,T48&lt;=0,T45=0),0,IF(T45-T48*(7-S45)+Y48&gt;Z48-X48+Y48,Z48-X48+Y48,T45-T48*(7-S45)+Y48)),1)</f>
        <v>0</v>
      </c>
      <c r="W48" s="312"/>
      <c r="X48" s="139">
        <f t="shared" ref="X48" si="583">IF(OR($B43=$B49,S44=0),0,IF($B43=$B37,S43,$F43))</f>
        <v>0</v>
      </c>
      <c r="Y48" s="30">
        <f t="shared" ref="Y48" si="584">IF(OR($B43=$B49,S48=0),0,$G45-$G44)</f>
        <v>0</v>
      </c>
      <c r="Z48" s="134">
        <f t="shared" ref="Z48" si="585">IF(OR($B43=$B49,S48=0),0,S47)</f>
        <v>0</v>
      </c>
      <c r="AA48" s="138">
        <f t="shared" ref="AA48" si="586">IF($B43=$B49,0,T45)</f>
        <v>0</v>
      </c>
      <c r="AB48" s="176">
        <f t="shared" ref="AB48" si="587">IF($B37=$B43,IF(AD43+AD38&gt;0,1,0)+IF(AE43+AE38&gt;0,1,0)+IF(AF43+AF38&gt;0,1,0)+IF(AG43+AG38&gt;0,1,0)+IF(AH43+AH38&gt;0,1,0)+IF(AI43+AI38&gt;0,1,0)+IF(AJ43+AJ38&gt;0,1,0),AB44)</f>
        <v>0</v>
      </c>
      <c r="AC48" s="133">
        <f t="shared" ref="AC48" si="588">IF(OR($B43=$B49,AB48=0,(AC44-AI48+AG48)&lt;=0),0,(AC44-AI48+AG48)/AB48)</f>
        <v>0</v>
      </c>
      <c r="AD48" s="137">
        <f t="shared" ref="AD48" si="589">IF(AC48*(7-AB45)&lt;=0,0,AC48*(7-AB45))</f>
        <v>0</v>
      </c>
      <c r="AE48" s="311">
        <f t="shared" ref="AE48" si="590">ROUND(IF(OR(AC45-AC48*(7-AB45)+AH48&lt;0,$B43=$B49,AC48&lt;=0,AC45=0),0,IF(AC45-AC48*(7-AB45)+AH48&gt;AI48-AG48+AH48,AI48-AG48+AH48,AC45-AC48*(7-AB45)+AH48)),1)</f>
        <v>0</v>
      </c>
      <c r="AF48" s="312"/>
      <c r="AG48" s="139">
        <f t="shared" ref="AG48" si="591">IF(OR($B43=$B49,AB44=0),0,IF($B43=$B37,AB43,$F43))</f>
        <v>0</v>
      </c>
      <c r="AH48" s="30">
        <f t="shared" ref="AH48" si="592">IF(OR($B43=$B49,AB48=0),0,$G45-$G44)</f>
        <v>0</v>
      </c>
      <c r="AI48" s="134">
        <f t="shared" ref="AI48" si="593">IF(OR($B43=$B49,AB48=0),0,AB47)</f>
        <v>0</v>
      </c>
      <c r="AJ48" s="138">
        <f t="shared" ref="AJ48" si="594">IF($B43=$B49,0,AC45)</f>
        <v>0</v>
      </c>
      <c r="AK48" s="176">
        <f t="shared" ref="AK48" si="595">IF($B37=$B43,IF(AM43+AM38&gt;0,1,0)+IF(AN43+AN38&gt;0,1,0)+IF(AO43+AO38&gt;0,1,0)+IF(AP43+AP38&gt;0,1,0)+IF(AQ43+AQ38&gt;0,1,0)+IF(AR43+AR38&gt;0,1,0)+IF(AS43+AS38&gt;0,1,0),AK44)</f>
        <v>0</v>
      </c>
      <c r="AL48" s="133">
        <f t="shared" ref="AL48" si="596">IF(OR($B43=$B49,AK48=0,(AL44-AR48+AP48)&lt;=0),0,(AL44-AR48+AP48)/AK48)</f>
        <v>0</v>
      </c>
      <c r="AM48" s="137">
        <f t="shared" ref="AM48" si="597">IF(AL48*(7-AK45)&lt;=0,0,AL48*(7-AK45))</f>
        <v>0</v>
      </c>
      <c r="AN48" s="311">
        <f t="shared" ref="AN48" si="598">ROUND(IF(OR(AL45-AL48*(7-AK45)+AQ48&lt;0,$B43=$B49,AL48&lt;=0,AL45=0),0,IF(AL45-AL48*(7-AK45)+AQ48&gt;AR48-AP48+AQ48,AR48-AP48+AQ48,AL45-AL48*(7-AK45)+AQ48)),1)</f>
        <v>0</v>
      </c>
      <c r="AO48" s="312"/>
      <c r="AP48" s="139">
        <f t="shared" ref="AP48" si="599">IF(OR($B43=$B49,AK44=0),0,IF($B43=$B37,AK43,$F43))</f>
        <v>0</v>
      </c>
      <c r="AQ48" s="30">
        <f t="shared" ref="AQ48" si="600">IF(OR($B43=$B49,AK48=0),0,$G45-$G44)</f>
        <v>0</v>
      </c>
      <c r="AR48" s="134">
        <f t="shared" ref="AR48" si="601">IF(OR($B43=$B49,AK48=0),0,AK47)</f>
        <v>0</v>
      </c>
      <c r="AS48" s="138">
        <f t="shared" ref="AS48" si="602">IF($B43=$B49,0,AL45)</f>
        <v>0</v>
      </c>
      <c r="AT48" s="176">
        <f t="shared" ref="AT48" si="603">IF($B37=$B43,IF(AV43+AV38&gt;0,1,0)+IF(AW43+AW38&gt;0,1,0)+IF(AX43+AX38&gt;0,1,0)+IF(AY43+AY38&gt;0,1,0)+IF(AZ43+AZ38&gt;0,1,0)+IF(BA43+BA38&gt;0,1,0)+IF(BB43+BB38&gt;0,1,0),AT44)</f>
        <v>0</v>
      </c>
      <c r="AU48" s="133">
        <f t="shared" ref="AU48" si="604">IF(OR($B43=$B49,AT48=0,(AU44-BA48+AY48)&lt;=0),0,(AU44-BA48+AY48)/AT48)</f>
        <v>0</v>
      </c>
      <c r="AV48" s="137">
        <f t="shared" ref="AV48" si="605">IF(AU48*(7-AT45)&lt;=0,0,AU48*(7-AT45))</f>
        <v>0</v>
      </c>
      <c r="AW48" s="311">
        <f t="shared" ref="AW48" si="606">ROUND(IF(OR(AU45-AU48*(7-AT45)+AZ48&lt;0,$B43=$B49,AU48&lt;=0,AU45=0),0,IF(AU45-AU48*(7-AT45)+AZ48&gt;BA48-AY48+AZ48,BA48-AY48+AZ48,AU45-AU48*(7-AT45)+AZ48)),1)</f>
        <v>0</v>
      </c>
      <c r="AX48" s="312"/>
      <c r="AY48" s="139">
        <f t="shared" ref="AY48" si="607">IF(OR($B43=$B49,AT44=0),0,IF($B43=$B37,AT43,$F43))</f>
        <v>0</v>
      </c>
      <c r="AZ48" s="30">
        <f t="shared" ref="AZ48" si="608">IF(OR($B43=$B49,AT48=0),0,$G45-$G44)</f>
        <v>0</v>
      </c>
      <c r="BA48" s="134">
        <f t="shared" ref="BA48" si="609">IF(OR($B43=$B49,AT48=0),0,AT47)</f>
        <v>0</v>
      </c>
      <c r="BB48" s="138">
        <f t="shared" ref="BB48" si="610">IF($B43=$B49,0,AU45)</f>
        <v>0</v>
      </c>
    </row>
    <row r="49" spans="1:54" ht="15.75" x14ac:dyDescent="0.2">
      <c r="A49" s="1">
        <f t="shared" ref="A49" si="611">IF(B49="","1. Niewypełnione",B49)</f>
        <v>0</v>
      </c>
      <c r="B49" s="320">
        <f>grudzień!B49</f>
        <v>0</v>
      </c>
      <c r="C49" s="321">
        <f>grudzień!C49</f>
        <v>0</v>
      </c>
      <c r="D49" s="321">
        <f>grudzień!D49</f>
        <v>0</v>
      </c>
      <c r="E49" s="321">
        <f>grudzień!E49</f>
        <v>0</v>
      </c>
      <c r="F49" s="177">
        <f>grudzień!F49</f>
        <v>18</v>
      </c>
      <c r="G49" s="185">
        <f>grudzień!G49</f>
        <v>18</v>
      </c>
      <c r="H49" s="177"/>
      <c r="I49" s="192">
        <f t="shared" ref="I49:I53" si="612">K49+T49+AC49+AL49+AU49</f>
        <v>0</v>
      </c>
      <c r="J49" s="186">
        <f t="shared" ref="J49" si="613">IF(OR($B49=$B55,J52=0),0,ROUND((K50+P54)/J52,0))</f>
        <v>0</v>
      </c>
      <c r="K49" s="51">
        <f t="shared" ref="K49:K50" si="614">SUM(L49:R49)</f>
        <v>0</v>
      </c>
      <c r="L49" s="52">
        <f>grudzień!L49</f>
        <v>0</v>
      </c>
      <c r="M49" s="52">
        <f>grudzień!M49</f>
        <v>0</v>
      </c>
      <c r="N49" s="52">
        <f>grudzień!N49</f>
        <v>0</v>
      </c>
      <c r="O49" s="52">
        <f>grudzień!O49</f>
        <v>0</v>
      </c>
      <c r="P49" s="53">
        <f>grudzień!P49</f>
        <v>0</v>
      </c>
      <c r="Q49" s="54">
        <f>grudzień!Q49</f>
        <v>0</v>
      </c>
      <c r="R49" s="55">
        <f>grudzień!R49</f>
        <v>0</v>
      </c>
      <c r="S49" s="188">
        <f t="shared" ref="S49" si="615">IF(OR($B49=$B55,S52=0),0,ROUND((T50+Y54)/S52,0))</f>
        <v>0</v>
      </c>
      <c r="T49" s="51">
        <f t="shared" ref="T49:T50" si="616">SUM(U49:AA49)</f>
        <v>0</v>
      </c>
      <c r="U49" s="52">
        <f>grudzień!U49</f>
        <v>0</v>
      </c>
      <c r="V49" s="52">
        <f>grudzień!V49</f>
        <v>0</v>
      </c>
      <c r="W49" s="52">
        <f>grudzień!W49</f>
        <v>0</v>
      </c>
      <c r="X49" s="52">
        <f>grudzień!X49</f>
        <v>0</v>
      </c>
      <c r="Y49" s="53">
        <f>grudzień!Y49</f>
        <v>0</v>
      </c>
      <c r="Z49" s="54">
        <f>grudzień!Z49</f>
        <v>0</v>
      </c>
      <c r="AA49" s="55">
        <f>grudzień!AA49</f>
        <v>0</v>
      </c>
      <c r="AB49" s="188">
        <f t="shared" ref="AB49" si="617">IF(OR($B49=$B55,AB52=0),0,ROUND((AC50+AH54)/AB52,0))</f>
        <v>0</v>
      </c>
      <c r="AC49" s="51">
        <f t="shared" ref="AC49:AC50" si="618">SUM(AD49:AJ49)</f>
        <v>0</v>
      </c>
      <c r="AD49" s="52">
        <f>grudzień!AD49</f>
        <v>0</v>
      </c>
      <c r="AE49" s="52">
        <f>grudzień!AE49</f>
        <v>0</v>
      </c>
      <c r="AF49" s="52">
        <f>grudzień!AF49</f>
        <v>0</v>
      </c>
      <c r="AG49" s="52">
        <f>grudzień!AG49</f>
        <v>0</v>
      </c>
      <c r="AH49" s="53">
        <f>grudzień!AH49</f>
        <v>0</v>
      </c>
      <c r="AI49" s="54">
        <f>grudzień!AI49</f>
        <v>0</v>
      </c>
      <c r="AJ49" s="55">
        <f>grudzień!AJ49</f>
        <v>0</v>
      </c>
      <c r="AK49" s="188">
        <f t="shared" ref="AK49" si="619">IF(OR($B49=$B55,AK52=0),0,ROUND((AL50+AQ54)/AK52,0))</f>
        <v>0</v>
      </c>
      <c r="AL49" s="51">
        <f t="shared" ref="AL49:AL50" si="620">SUM(AM49:AS49)</f>
        <v>0</v>
      </c>
      <c r="AM49" s="52">
        <f>grudzień!AM49</f>
        <v>0</v>
      </c>
      <c r="AN49" s="52">
        <f>grudzień!AN49</f>
        <v>0</v>
      </c>
      <c r="AO49" s="52">
        <f>grudzień!AO49</f>
        <v>0</v>
      </c>
      <c r="AP49" s="52">
        <f>grudzień!AP49</f>
        <v>0</v>
      </c>
      <c r="AQ49" s="53">
        <f>grudzień!AQ49</f>
        <v>0</v>
      </c>
      <c r="AR49" s="54">
        <f>grudzień!AR49</f>
        <v>0</v>
      </c>
      <c r="AS49" s="55">
        <f>grudzień!AS49</f>
        <v>0</v>
      </c>
      <c r="AT49" s="188">
        <f t="shared" ref="AT49" si="621">IF(OR($B49=$B55,AT52=0),0,ROUND((AU50+AZ54)/AT52,0))</f>
        <v>0</v>
      </c>
      <c r="AU49" s="51">
        <f t="shared" ref="AU49:AU50" si="622">SUM(AV49:BB49)</f>
        <v>0</v>
      </c>
      <c r="AV49" s="52">
        <f t="shared" ref="AV49" si="623">IF(SUM($AM$9:$AS$9)=SUM($AV$9:$BB$9),AM49,IF(AND(SUM($AV$9:$BB$9)&gt;42,SUM($AV$9:$BB$9)&lt;49),AM49,0))</f>
        <v>0</v>
      </c>
      <c r="AW49" s="52">
        <f t="shared" ref="AW49" si="624">IF(SUM($AM$9:$AS$9)=SUM($AV$9:$BB$9),AN49,IF(AND(SUM($AV$9:$BB$9)&gt;42,SUM($AV$9:$BB$9)&lt;49),AN49,0))</f>
        <v>0</v>
      </c>
      <c r="AX49" s="52">
        <f t="shared" ref="AX49" si="625">IF(SUM($AM$9:$AS$9)=SUM($AV$9:$BB$9),AO49,IF(AND(SUM($AV$9:$BB$9)&gt;42,SUM($AV$9:$BB$9)&lt;49),AO49,0))</f>
        <v>0</v>
      </c>
      <c r="AY49" s="52">
        <f t="shared" ref="AY49" si="626">IF(SUM($AM$9:$AS$9)=SUM($AV$9:$BB$9),AP49,IF(AND(SUM($AV$9:$BB$9)&gt;42,SUM($AV$9:$BB$9)&lt;49),AP49,0))</f>
        <v>0</v>
      </c>
      <c r="AZ49" s="53">
        <f t="shared" ref="AZ49" si="627">IF(SUM($AM$9:$AS$9)=SUM($AV$9:$BB$9),AQ49,IF(AND(SUM($AV$9:$BB$9)&gt;42,SUM($AV$9:$BB$9)&lt;49),AQ49,0))</f>
        <v>0</v>
      </c>
      <c r="BA49" s="54">
        <f t="shared" ref="BA49" si="628">IF(SUM($AM$9:$AS$9)=SUM($AV$9:$BB$9),AR49,IF(AND(SUM($AV$9:$BB$9)&gt;42,SUM($AV$9:$BB$9)&lt;49),AR49,0))</f>
        <v>0</v>
      </c>
      <c r="BB49" s="55">
        <f t="shared" ref="BB49" si="629">IF(SUM($AM$9:$AS$9)=SUM($AV$9:$BB$9),AS49,IF(AND(SUM($AV$9:$BB$9)&gt;42,SUM($AV$9:$BB$9)&lt;49),AS49,0))</f>
        <v>0</v>
      </c>
    </row>
    <row r="50" spans="1:54" ht="12.75" hidden="1" customHeight="1" x14ac:dyDescent="0.2">
      <c r="B50" s="93"/>
      <c r="C50" s="94"/>
      <c r="D50" s="95"/>
      <c r="E50" s="115"/>
      <c r="F50" s="140" t="b">
        <f t="shared" ref="F50" si="630">IF($B43=$B49,OR(F44,G49&lt;F49),G49&lt;F49)</f>
        <v>0</v>
      </c>
      <c r="G50" s="189">
        <f t="shared" ref="G50" si="631">IF(AND($B43=$B49,$B43&lt;&gt;"",$B43&lt;&gt;0),G49+G44,G49)</f>
        <v>18</v>
      </c>
      <c r="H50" s="120"/>
      <c r="I50" s="165">
        <f t="shared" si="612"/>
        <v>0</v>
      </c>
      <c r="J50" s="194">
        <f t="shared" ref="J50" si="632">7-COUNTIF(L49:R49,0)-COUNTIF(L49:R49,"")</f>
        <v>0</v>
      </c>
      <c r="K50" s="22">
        <f t="shared" si="614"/>
        <v>0</v>
      </c>
      <c r="L50" s="35">
        <f t="shared" ref="L50:R50" si="633">IF($B43=$B49,L49+L44,L49)</f>
        <v>0</v>
      </c>
      <c r="M50" s="35">
        <f t="shared" si="633"/>
        <v>0</v>
      </c>
      <c r="N50" s="35">
        <f t="shared" si="633"/>
        <v>0</v>
      </c>
      <c r="O50" s="35">
        <f t="shared" si="633"/>
        <v>0</v>
      </c>
      <c r="P50" s="36">
        <f t="shared" si="633"/>
        <v>0</v>
      </c>
      <c r="Q50" s="37">
        <f t="shared" si="633"/>
        <v>0</v>
      </c>
      <c r="R50" s="38">
        <f t="shared" si="633"/>
        <v>0</v>
      </c>
      <c r="S50" s="194">
        <f t="shared" ref="S50" si="634">7-COUNTIF(U49:AA49,0)-COUNTIF(U49:AA49,"")</f>
        <v>0</v>
      </c>
      <c r="T50" s="22">
        <f t="shared" si="616"/>
        <v>0</v>
      </c>
      <c r="U50" s="35">
        <f t="shared" ref="U50:AA50" si="635">IF($B43=$B49,U49+U44,U49)</f>
        <v>0</v>
      </c>
      <c r="V50" s="35">
        <f t="shared" si="635"/>
        <v>0</v>
      </c>
      <c r="W50" s="35">
        <f t="shared" si="635"/>
        <v>0</v>
      </c>
      <c r="X50" s="35">
        <f t="shared" si="635"/>
        <v>0</v>
      </c>
      <c r="Y50" s="36">
        <f t="shared" si="635"/>
        <v>0</v>
      </c>
      <c r="Z50" s="37">
        <f t="shared" si="635"/>
        <v>0</v>
      </c>
      <c r="AA50" s="38">
        <f t="shared" si="635"/>
        <v>0</v>
      </c>
      <c r="AB50" s="194">
        <f t="shared" ref="AB50" si="636">7-COUNTIF(AD49:AJ49,0)-COUNTIF(AD49:AJ49,"")</f>
        <v>0</v>
      </c>
      <c r="AC50" s="22">
        <f t="shared" si="618"/>
        <v>0</v>
      </c>
      <c r="AD50" s="35">
        <f t="shared" ref="AD50:AJ50" si="637">IF($B43=$B49,AD49+AD44,AD49)</f>
        <v>0</v>
      </c>
      <c r="AE50" s="35">
        <f t="shared" si="637"/>
        <v>0</v>
      </c>
      <c r="AF50" s="35">
        <f t="shared" si="637"/>
        <v>0</v>
      </c>
      <c r="AG50" s="35">
        <f t="shared" si="637"/>
        <v>0</v>
      </c>
      <c r="AH50" s="36">
        <f t="shared" si="637"/>
        <v>0</v>
      </c>
      <c r="AI50" s="37">
        <f t="shared" si="637"/>
        <v>0</v>
      </c>
      <c r="AJ50" s="38">
        <f t="shared" si="637"/>
        <v>0</v>
      </c>
      <c r="AK50" s="194">
        <f t="shared" ref="AK50" si="638">7-COUNTIF(AM49:AS49,0)-COUNTIF(AM49:AS49,"")</f>
        <v>0</v>
      </c>
      <c r="AL50" s="22">
        <f t="shared" si="620"/>
        <v>0</v>
      </c>
      <c r="AM50" s="35">
        <f t="shared" ref="AM50:AS50" si="639">IF($B43=$B49,AM49+AM44,AM49)</f>
        <v>0</v>
      </c>
      <c r="AN50" s="35">
        <f t="shared" si="639"/>
        <v>0</v>
      </c>
      <c r="AO50" s="35">
        <f t="shared" si="639"/>
        <v>0</v>
      </c>
      <c r="AP50" s="35">
        <f t="shared" si="639"/>
        <v>0</v>
      </c>
      <c r="AQ50" s="36">
        <f t="shared" si="639"/>
        <v>0</v>
      </c>
      <c r="AR50" s="37">
        <f t="shared" si="639"/>
        <v>0</v>
      </c>
      <c r="AS50" s="38">
        <f t="shared" si="639"/>
        <v>0</v>
      </c>
      <c r="AT50" s="194">
        <f t="shared" ref="AT50" si="640">7-COUNTIF(AV49:BB49,0)-COUNTIF(AV49:BB49,"")</f>
        <v>0</v>
      </c>
      <c r="AU50" s="22">
        <f t="shared" si="622"/>
        <v>0</v>
      </c>
      <c r="AV50" s="35">
        <f t="shared" ref="AV50:BB50" si="641">IF($B43=$B49,AV49+AV44,AV49)</f>
        <v>0</v>
      </c>
      <c r="AW50" s="35">
        <f t="shared" si="641"/>
        <v>0</v>
      </c>
      <c r="AX50" s="35">
        <f t="shared" si="641"/>
        <v>0</v>
      </c>
      <c r="AY50" s="35">
        <f t="shared" si="641"/>
        <v>0</v>
      </c>
      <c r="AZ50" s="36">
        <f t="shared" si="641"/>
        <v>0</v>
      </c>
      <c r="BA50" s="37">
        <f t="shared" si="641"/>
        <v>0</v>
      </c>
      <c r="BB50" s="38">
        <f t="shared" si="641"/>
        <v>0</v>
      </c>
    </row>
    <row r="51" spans="1:54" ht="15" hidden="1" customHeight="1" x14ac:dyDescent="0.2">
      <c r="B51" s="116"/>
      <c r="C51" s="117"/>
      <c r="D51" s="118"/>
      <c r="E51" s="119"/>
      <c r="F51" s="92"/>
      <c r="G51" s="190">
        <f t="shared" ref="G51" si="642">IF(AND($B43=$B49,$B43&lt;&gt;"",$B43&lt;&gt;0),F49+G45,F49)</f>
        <v>18</v>
      </c>
      <c r="H51" s="121"/>
      <c r="I51" s="165">
        <f t="shared" si="612"/>
        <v>0</v>
      </c>
      <c r="J51" s="195">
        <f t="shared" ref="J51" si="643">IF($B49=$B43,COUNTIF(L51:R51,0),COUNTIF(L52:R52,0)+COUNTIF(L52:R52,""))</f>
        <v>7</v>
      </c>
      <c r="K51" s="39">
        <f t="shared" ref="K51:R51" si="644">IF($B43=$B49,K52+K45,K52)</f>
        <v>0</v>
      </c>
      <c r="L51" s="40">
        <f t="shared" si="644"/>
        <v>0</v>
      </c>
      <c r="M51" s="40">
        <f t="shared" si="644"/>
        <v>0</v>
      </c>
      <c r="N51" s="40">
        <f t="shared" si="644"/>
        <v>0</v>
      </c>
      <c r="O51" s="40">
        <f t="shared" si="644"/>
        <v>0</v>
      </c>
      <c r="P51" s="41">
        <f t="shared" si="644"/>
        <v>0</v>
      </c>
      <c r="Q51" s="42">
        <f t="shared" si="644"/>
        <v>0</v>
      </c>
      <c r="R51" s="43">
        <f t="shared" si="644"/>
        <v>0</v>
      </c>
      <c r="S51" s="195">
        <f t="shared" ref="S51" si="645">IF($B49=$B43,COUNTIF(U51:AA51,0),COUNTIF(U52:AA52,0)+COUNTIF(U52:AA52,""))</f>
        <v>7</v>
      </c>
      <c r="T51" s="39">
        <f t="shared" ref="T51:AA51" si="646">IF($B43=$B49,T52+T45,T52)</f>
        <v>0</v>
      </c>
      <c r="U51" s="40">
        <f t="shared" si="646"/>
        <v>0</v>
      </c>
      <c r="V51" s="40">
        <f t="shared" si="646"/>
        <v>0</v>
      </c>
      <c r="W51" s="40">
        <f t="shared" si="646"/>
        <v>0</v>
      </c>
      <c r="X51" s="40">
        <f t="shared" si="646"/>
        <v>0</v>
      </c>
      <c r="Y51" s="41">
        <f t="shared" si="646"/>
        <v>0</v>
      </c>
      <c r="Z51" s="42">
        <f t="shared" si="646"/>
        <v>0</v>
      </c>
      <c r="AA51" s="43">
        <f t="shared" si="646"/>
        <v>0</v>
      </c>
      <c r="AB51" s="195">
        <f t="shared" ref="AB51" si="647">IF($B49=$B43,COUNTIF(AD51:AJ51,0),COUNTIF(AD52:AJ52,0)+COUNTIF(AD52:AJ52,""))</f>
        <v>7</v>
      </c>
      <c r="AC51" s="39">
        <f t="shared" ref="AC51:AJ51" si="648">IF($B43=$B49,AC52+AC45,AC52)</f>
        <v>0</v>
      </c>
      <c r="AD51" s="40">
        <f t="shared" si="648"/>
        <v>0</v>
      </c>
      <c r="AE51" s="40">
        <f t="shared" si="648"/>
        <v>0</v>
      </c>
      <c r="AF51" s="40">
        <f t="shared" si="648"/>
        <v>0</v>
      </c>
      <c r="AG51" s="40">
        <f t="shared" si="648"/>
        <v>0</v>
      </c>
      <c r="AH51" s="41">
        <f t="shared" si="648"/>
        <v>0</v>
      </c>
      <c r="AI51" s="42">
        <f t="shared" si="648"/>
        <v>0</v>
      </c>
      <c r="AJ51" s="43">
        <f t="shared" si="648"/>
        <v>0</v>
      </c>
      <c r="AK51" s="195">
        <f t="shared" ref="AK51" si="649">IF($B49=$B43,COUNTIF(AM51:AS51,0),COUNTIF(AM52:AS52,0)+COUNTIF(AM52:AS52,""))</f>
        <v>7</v>
      </c>
      <c r="AL51" s="39">
        <f t="shared" ref="AL51:AS51" si="650">IF($B43=$B49,AL52+AL45,AL52)</f>
        <v>0</v>
      </c>
      <c r="AM51" s="40">
        <f t="shared" si="650"/>
        <v>0</v>
      </c>
      <c r="AN51" s="40">
        <f t="shared" si="650"/>
        <v>0</v>
      </c>
      <c r="AO51" s="40">
        <f t="shared" si="650"/>
        <v>0</v>
      </c>
      <c r="AP51" s="40">
        <f t="shared" si="650"/>
        <v>0</v>
      </c>
      <c r="AQ51" s="41">
        <f t="shared" si="650"/>
        <v>0</v>
      </c>
      <c r="AR51" s="42">
        <f t="shared" si="650"/>
        <v>0</v>
      </c>
      <c r="AS51" s="43">
        <f t="shared" si="650"/>
        <v>0</v>
      </c>
      <c r="AT51" s="195">
        <f t="shared" ref="AT51" si="651">IF($B49=$B43,COUNTIF(AV51:BB51,0),COUNTIF(AV52:BB52,0)+COUNTIF(AV52:BB52,""))</f>
        <v>7</v>
      </c>
      <c r="AU51" s="39">
        <f t="shared" ref="AU51:BB51" si="652">IF($B43=$B49,AU52+AU45,AU52)</f>
        <v>0</v>
      </c>
      <c r="AV51" s="40">
        <f t="shared" si="652"/>
        <v>0</v>
      </c>
      <c r="AW51" s="40">
        <f t="shared" si="652"/>
        <v>0</v>
      </c>
      <c r="AX51" s="40">
        <f t="shared" si="652"/>
        <v>0</v>
      </c>
      <c r="AY51" s="40">
        <f t="shared" si="652"/>
        <v>0</v>
      </c>
      <c r="AZ51" s="41">
        <f t="shared" si="652"/>
        <v>0</v>
      </c>
      <c r="BA51" s="42">
        <f t="shared" si="652"/>
        <v>0</v>
      </c>
      <c r="BB51" s="43">
        <f t="shared" si="652"/>
        <v>0</v>
      </c>
    </row>
    <row r="52" spans="1:54" ht="15.75" customHeight="1" x14ac:dyDescent="0.2">
      <c r="A52" s="1">
        <f t="shared" ref="A52" si="653">A49</f>
        <v>0</v>
      </c>
      <c r="B52" s="313">
        <f t="shared" ref="B52" si="654">B46+1</f>
        <v>6</v>
      </c>
      <c r="C52" s="314"/>
      <c r="D52" s="314"/>
      <c r="E52" s="314"/>
      <c r="F52" s="31"/>
      <c r="G52" s="183"/>
      <c r="H52" s="122">
        <f t="shared" ref="H52" si="655">5-COUNTIF(AU49,0)-COUNTIF(AL49,0)-COUNTIF(AC49,0)-COUNTIF(T49,0)-COUNTIF(K49,0)</f>
        <v>0</v>
      </c>
      <c r="I52" s="165">
        <f t="shared" si="612"/>
        <v>0</v>
      </c>
      <c r="J52" s="187">
        <f t="shared" ref="J52" si="656">IF($B49=$B43,J46+IF($F49&lt;&gt;$G49,(K49+$G51-$G50)/$F49,K49/$F49),IF($F49&lt;&gt;G49,(K49+$G51-$G50)/$F49,K49/$F49))</f>
        <v>0</v>
      </c>
      <c r="K52" s="7">
        <f t="shared" ref="K52:K53" si="657">SUM(L52:R52)</f>
        <v>0</v>
      </c>
      <c r="L52" s="26">
        <f t="shared" ref="L52:R52" si="658">L49</f>
        <v>0</v>
      </c>
      <c r="M52" s="26">
        <f t="shared" si="658"/>
        <v>0</v>
      </c>
      <c r="N52" s="26">
        <f t="shared" si="658"/>
        <v>0</v>
      </c>
      <c r="O52" s="26">
        <f t="shared" si="658"/>
        <v>0</v>
      </c>
      <c r="P52" s="26">
        <f t="shared" si="658"/>
        <v>0</v>
      </c>
      <c r="Q52" s="29">
        <f t="shared" si="658"/>
        <v>0</v>
      </c>
      <c r="R52" s="23">
        <f t="shared" si="658"/>
        <v>0</v>
      </c>
      <c r="S52" s="187">
        <f t="shared" ref="S52" si="659">IF($B49=$B43,S46+IF($F49&lt;&gt;$G49,(T49+$G51-$G50)/$F49,T49/$F49),IF($F49&lt;&gt;P49,(T49+$G51-$G50)/$F49,T49/$F49))</f>
        <v>0</v>
      </c>
      <c r="T52" s="7">
        <f t="shared" ref="T52:T53" si="660">SUM(U52:AA52)</f>
        <v>0</v>
      </c>
      <c r="U52" s="26">
        <f t="shared" ref="U52:AA52" si="661">U49</f>
        <v>0</v>
      </c>
      <c r="V52" s="26">
        <f t="shared" si="661"/>
        <v>0</v>
      </c>
      <c r="W52" s="26">
        <f t="shared" si="661"/>
        <v>0</v>
      </c>
      <c r="X52" s="26">
        <f t="shared" si="661"/>
        <v>0</v>
      </c>
      <c r="Y52" s="113">
        <f t="shared" si="661"/>
        <v>0</v>
      </c>
      <c r="Z52" s="29">
        <f t="shared" si="661"/>
        <v>0</v>
      </c>
      <c r="AA52" s="23">
        <f t="shared" si="661"/>
        <v>0</v>
      </c>
      <c r="AB52" s="187">
        <f t="shared" ref="AB52" si="662">IF($B49=$B43,AB46+IF($F49&lt;&gt;$G49,(AC49+$G51-$G50)/$F49,AC49/$F49),IF($F49&lt;&gt;Y49,(AC49+$G51-$G50)/$F49,AC49/$F49))</f>
        <v>0</v>
      </c>
      <c r="AC52" s="7">
        <f t="shared" ref="AC52:AC53" si="663">SUM(AD52:AJ52)</f>
        <v>0</v>
      </c>
      <c r="AD52" s="26">
        <f t="shared" ref="AD52:AJ52" si="664">AD49</f>
        <v>0</v>
      </c>
      <c r="AE52" s="26">
        <f t="shared" si="664"/>
        <v>0</v>
      </c>
      <c r="AF52" s="26">
        <f t="shared" si="664"/>
        <v>0</v>
      </c>
      <c r="AG52" s="26">
        <f t="shared" si="664"/>
        <v>0</v>
      </c>
      <c r="AH52" s="113">
        <f t="shared" si="664"/>
        <v>0</v>
      </c>
      <c r="AI52" s="29">
        <f t="shared" si="664"/>
        <v>0</v>
      </c>
      <c r="AJ52" s="23">
        <f t="shared" si="664"/>
        <v>0</v>
      </c>
      <c r="AK52" s="187">
        <f t="shared" ref="AK52" si="665">IF($B49=$B43,AK46+IF($F49&lt;&gt;$G49,(AL49+$G51-$G50)/$F49,AL49/$F49),IF($F49&lt;&gt;AH49,(AL49+$G51-$G50)/$F49,AL49/$F49))</f>
        <v>0</v>
      </c>
      <c r="AL52" s="7">
        <f t="shared" ref="AL52:AL53" si="666">SUM(AM52:AS52)</f>
        <v>0</v>
      </c>
      <c r="AM52" s="26">
        <f t="shared" ref="AM52:AS52" si="667">AM49</f>
        <v>0</v>
      </c>
      <c r="AN52" s="26">
        <f t="shared" si="667"/>
        <v>0</v>
      </c>
      <c r="AO52" s="26">
        <f t="shared" si="667"/>
        <v>0</v>
      </c>
      <c r="AP52" s="26">
        <f t="shared" si="667"/>
        <v>0</v>
      </c>
      <c r="AQ52" s="113">
        <f t="shared" si="667"/>
        <v>0</v>
      </c>
      <c r="AR52" s="29">
        <f t="shared" si="667"/>
        <v>0</v>
      </c>
      <c r="AS52" s="23">
        <f t="shared" si="667"/>
        <v>0</v>
      </c>
      <c r="AT52" s="187">
        <f t="shared" ref="AT52" si="668">IF($B49=$B43,AT46+IF($F49&lt;&gt;$G49,(AU49+$G51-$G50)/$F49,AU49/$F49),IF($F49&lt;&gt;AQ49,(AU49+$G51-$G50)/$F49,AU49/$F49))</f>
        <v>0</v>
      </c>
      <c r="AU52" s="7">
        <f t="shared" ref="AU52:AU53" si="669">SUM(AV52:BB52)</f>
        <v>0</v>
      </c>
      <c r="AV52" s="6">
        <f t="shared" ref="AV52" si="670">IF(SUM($AM$9:$AS$9)=SUM($AV$9:$BB$9),AV49,IF(AND(SUM($AV$9:$BB$9)&gt;42,SUM($AV$9:$BB$9)&lt;49),AV49,0))</f>
        <v>0</v>
      </c>
      <c r="AW52" s="6">
        <f t="shared" ref="AW52:BB52" si="671">IF(SUM($AM$9:$AS$9)=SUM($AV$9:$BB$9),AW49,IF(AND(SUM($AV$9:$BB$9)&gt;42,SUM($AV$9:$BB$9)&lt;49),AW49,0))</f>
        <v>0</v>
      </c>
      <c r="AX52" s="6">
        <f t="shared" si="671"/>
        <v>0</v>
      </c>
      <c r="AY52" s="6">
        <f t="shared" si="671"/>
        <v>0</v>
      </c>
      <c r="AZ52" s="26">
        <f t="shared" si="671"/>
        <v>0</v>
      </c>
      <c r="BA52" s="29">
        <f t="shared" si="671"/>
        <v>0</v>
      </c>
      <c r="BB52" s="23">
        <f t="shared" si="671"/>
        <v>0</v>
      </c>
    </row>
    <row r="53" spans="1:54" ht="15.75" customHeight="1" x14ac:dyDescent="0.2">
      <c r="A53" s="1">
        <f t="shared" ref="A53:A54" si="672">A52</f>
        <v>0</v>
      </c>
      <c r="B53" s="313"/>
      <c r="C53" s="314"/>
      <c r="D53" s="314"/>
      <c r="E53" s="314"/>
      <c r="F53" s="31"/>
      <c r="G53" s="183"/>
      <c r="H53" s="123">
        <f t="shared" ref="H53" si="673">IF($B49=$B43,H47+F53,$F53)</f>
        <v>0</v>
      </c>
      <c r="I53" s="165">
        <f t="shared" si="612"/>
        <v>0</v>
      </c>
      <c r="J53" s="141">
        <f t="shared" ref="J53" si="674">IF($H52=0,0,IF($B43=$B49,IF($H54&gt;0,$H54+J47,K49+J47),IF($H54&gt;0,$H54,K49)))</f>
        <v>0</v>
      </c>
      <c r="K53" s="7">
        <f t="shared" si="657"/>
        <v>0</v>
      </c>
      <c r="L53" s="6"/>
      <c r="M53" s="6"/>
      <c r="N53" s="6"/>
      <c r="O53" s="6"/>
      <c r="P53" s="26"/>
      <c r="Q53" s="29"/>
      <c r="R53" s="23"/>
      <c r="S53" s="141">
        <f t="shared" ref="S53" si="675">IF($H52=0,0,IF($B43=$B49,IF($H54&gt;0,$H54+S47,T49+S47),IF($H54&gt;0,$H54,T49)))</f>
        <v>0</v>
      </c>
      <c r="T53" s="7">
        <f t="shared" si="660"/>
        <v>0</v>
      </c>
      <c r="U53" s="6"/>
      <c r="V53" s="6"/>
      <c r="W53" s="6"/>
      <c r="X53" s="6"/>
      <c r="Y53" s="26"/>
      <c r="Z53" s="29"/>
      <c r="AA53" s="23"/>
      <c r="AB53" s="141">
        <f t="shared" ref="AB53" si="676">IF($H52=0,0,IF($B43=$B49,IF($H54&gt;0,$H54+AB47,AC49+AB47),IF($H54&gt;0,$H54,AC49)))</f>
        <v>0</v>
      </c>
      <c r="AC53" s="7">
        <f t="shared" si="663"/>
        <v>0</v>
      </c>
      <c r="AD53" s="6"/>
      <c r="AE53" s="6"/>
      <c r="AF53" s="6"/>
      <c r="AG53" s="6"/>
      <c r="AH53" s="26"/>
      <c r="AI53" s="29"/>
      <c r="AJ53" s="23"/>
      <c r="AK53" s="141">
        <f t="shared" ref="AK53" si="677">IF($H52=0,0,IF($B43=$B49,IF($H54&gt;0,$H54+AK47,AL49+AK47),IF($H54&gt;0,$H54,AL49)))</f>
        <v>0</v>
      </c>
      <c r="AL53" s="7">
        <f t="shared" si="666"/>
        <v>0</v>
      </c>
      <c r="AM53" s="6"/>
      <c r="AN53" s="6"/>
      <c r="AO53" s="6"/>
      <c r="AP53" s="6"/>
      <c r="AQ53" s="26"/>
      <c r="AR53" s="29"/>
      <c r="AS53" s="23"/>
      <c r="AT53" s="141">
        <f t="shared" ref="AT53" si="678">IF($H52=0,0,IF($B43=$B49,IF($H54&gt;0,$H54+AT47,AU49+AT47),IF($H54&gt;0,$H54,AU49)))</f>
        <v>0</v>
      </c>
      <c r="AU53" s="7">
        <f t="shared" si="669"/>
        <v>0</v>
      </c>
      <c r="AV53" s="6"/>
      <c r="AW53" s="6"/>
      <c r="AX53" s="6"/>
      <c r="AY53" s="6"/>
      <c r="AZ53" s="26"/>
      <c r="BA53" s="29"/>
      <c r="BB53" s="23"/>
    </row>
    <row r="54" spans="1:54" ht="18.75" customHeight="1" thickBot="1" x14ac:dyDescent="0.25">
      <c r="A54" s="1">
        <f t="shared" si="672"/>
        <v>0</v>
      </c>
      <c r="B54" s="323" t="str">
        <f>IF(B49="",Wydruk!$AE$6,IF(J50=0,Wydruk!$AE$7,IF(AND(G50&lt;G51,B49&lt;&gt;$B55),Wydruk!$AE$13,IF(AND($B49=$B43,$B49&lt;&gt;$B55),IF(OR(OR(J54&lt;4,J54&gt;5),OR(S54&lt;4,S54&gt;5),OR(AB54&lt;4,AB54&gt;5),OR(AK54&lt;4,AK54&gt;5),OR(AND(AT54&lt;4,AT54&gt;0),AT54&gt;5)),Wydruk!$AE$8,Wydruk!$AE$9),IF($B49=$B55,IF($F53&lt;&gt;0,Wydruk!$AE$12,Wydruk!$AE$10),IF(OR(OR(J50&lt;4,J50&gt;5),OR(S50&lt;4,S50&gt;5),OR(AB50&lt;4,AB50&gt;5),OR(AK50&lt;4,AK50&gt;5),OR(AND(AT50&lt;4,AT50&gt;0),AT50&gt;5)),Wydruk!$AE$8,Wydruk!$AE$11))))))</f>
        <v>Uzupełnij liczby godzin tygodniowego planu</v>
      </c>
      <c r="C54" s="324"/>
      <c r="D54" s="324"/>
      <c r="E54" s="324"/>
      <c r="F54" s="173">
        <f>grudzień!F54</f>
        <v>0</v>
      </c>
      <c r="G54" s="184">
        <f>grudzień!G54</f>
        <v>0</v>
      </c>
      <c r="H54" s="191">
        <f t="shared" ref="H54" si="679">IF(OR($G54=0,$F54=0,$G54="",$F54=""),0,$G54/$F54)</f>
        <v>0</v>
      </c>
      <c r="I54" s="193"/>
      <c r="J54" s="176">
        <f t="shared" ref="J54" si="680">IF($B43=$B49,IF(L49+L44&gt;0,1,0)+IF(M49+M44&gt;0,1,0)+IF(N49+N44&gt;0,1,0)+IF(O49+O44&gt;0,1,0)+IF(P49+P44&gt;0,1,0)+IF(Q49+Q44&gt;0,1,0)+IF(R49+R44&gt;0,1,0),J50)</f>
        <v>0</v>
      </c>
      <c r="K54" s="133">
        <f t="shared" ref="K54" si="681">IF(OR($B49=$B55,J54=0,(K50-Q54+O54)&lt;=0),0,(K50-Q54+O54)/J54)</f>
        <v>0</v>
      </c>
      <c r="L54" s="137">
        <f t="shared" ref="L54" si="682">IF(K54*(7-J51)&lt;=0,0,K54*(7-J51))</f>
        <v>0</v>
      </c>
      <c r="M54" s="311">
        <f t="shared" ref="M54" si="683">ROUND(IF(OR(K51-K54*(7-J51)+P54&lt;0,$B49=$B55,K54&lt;=0,K51=0),0,IF(K51-K54*(7-J51)+P54&gt;Q54-O54+P54,Q54-O54+P54,K51-K54*(7-J51)+P54)),1)</f>
        <v>0</v>
      </c>
      <c r="N54" s="312"/>
      <c r="O54" s="139">
        <f t="shared" ref="O54" si="684">IF(OR($B49=$B55,J50=0),0,IF($B49=$B43,J49,$F49))</f>
        <v>0</v>
      </c>
      <c r="P54" s="30">
        <f t="shared" ref="P54" si="685">IF(OR($B49=$B55,J54=0),0,$G51-$G50)</f>
        <v>0</v>
      </c>
      <c r="Q54" s="134">
        <f t="shared" ref="Q54" si="686">IF(OR($B49=$B55,J54=0),0,J53)</f>
        <v>0</v>
      </c>
      <c r="R54" s="138">
        <f t="shared" ref="R54" si="687">IF($B49=$B55,0,K51)</f>
        <v>0</v>
      </c>
      <c r="S54" s="176">
        <f t="shared" ref="S54" si="688">IF($B43=$B49,IF(U49+U44&gt;0,1,0)+IF(V49+V44&gt;0,1,0)+IF(W49+W44&gt;0,1,0)+IF(X49+X44&gt;0,1,0)+IF(Y49+Y44&gt;0,1,0)+IF(Z49+Z44&gt;0,1,0)+IF(AA49+AA44&gt;0,1,0),S50)</f>
        <v>0</v>
      </c>
      <c r="T54" s="133">
        <f t="shared" ref="T54" si="689">IF(OR($B49=$B55,S54=0,(T50-Z54+X54)&lt;=0),0,(T50-Z54+X54)/S54)</f>
        <v>0</v>
      </c>
      <c r="U54" s="137">
        <f t="shared" ref="U54" si="690">IF(T54*(7-S51)&lt;=0,0,T54*(7-S51))</f>
        <v>0</v>
      </c>
      <c r="V54" s="311">
        <f t="shared" ref="V54" si="691">ROUND(IF(OR(T51-T54*(7-S51)+Y54&lt;0,$B49=$B55,T54&lt;=0,T51=0),0,IF(T51-T54*(7-S51)+Y54&gt;Z54-X54+Y54,Z54-X54+Y54,T51-T54*(7-S51)+Y54)),1)</f>
        <v>0</v>
      </c>
      <c r="W54" s="312"/>
      <c r="X54" s="139">
        <f t="shared" ref="X54" si="692">IF(OR($B49=$B55,S50=0),0,IF($B49=$B43,S49,$F49))</f>
        <v>0</v>
      </c>
      <c r="Y54" s="30">
        <f t="shared" ref="Y54" si="693">IF(OR($B49=$B55,S54=0),0,$G51-$G50)</f>
        <v>0</v>
      </c>
      <c r="Z54" s="134">
        <f t="shared" ref="Z54" si="694">IF(OR($B49=$B55,S54=0),0,S53)</f>
        <v>0</v>
      </c>
      <c r="AA54" s="138">
        <f t="shared" ref="AA54" si="695">IF($B49=$B55,0,T51)</f>
        <v>0</v>
      </c>
      <c r="AB54" s="176">
        <f t="shared" ref="AB54" si="696">IF($B43=$B49,IF(AD49+AD44&gt;0,1,0)+IF(AE49+AE44&gt;0,1,0)+IF(AF49+AF44&gt;0,1,0)+IF(AG49+AG44&gt;0,1,0)+IF(AH49+AH44&gt;0,1,0)+IF(AI49+AI44&gt;0,1,0)+IF(AJ49+AJ44&gt;0,1,0),AB50)</f>
        <v>0</v>
      </c>
      <c r="AC54" s="133">
        <f t="shared" ref="AC54" si="697">IF(OR($B49=$B55,AB54=0,(AC50-AI54+AG54)&lt;=0),0,(AC50-AI54+AG54)/AB54)</f>
        <v>0</v>
      </c>
      <c r="AD54" s="137">
        <f t="shared" ref="AD54" si="698">IF(AC54*(7-AB51)&lt;=0,0,AC54*(7-AB51))</f>
        <v>0</v>
      </c>
      <c r="AE54" s="311">
        <f t="shared" ref="AE54" si="699">ROUND(IF(OR(AC51-AC54*(7-AB51)+AH54&lt;0,$B49=$B55,AC54&lt;=0,AC51=0),0,IF(AC51-AC54*(7-AB51)+AH54&gt;AI54-AG54+AH54,AI54-AG54+AH54,AC51-AC54*(7-AB51)+AH54)),1)</f>
        <v>0</v>
      </c>
      <c r="AF54" s="312"/>
      <c r="AG54" s="139">
        <f t="shared" ref="AG54" si="700">IF(OR($B49=$B55,AB50=0),0,IF($B49=$B43,AB49,$F49))</f>
        <v>0</v>
      </c>
      <c r="AH54" s="30">
        <f t="shared" ref="AH54" si="701">IF(OR($B49=$B55,AB54=0),0,$G51-$G50)</f>
        <v>0</v>
      </c>
      <c r="AI54" s="134">
        <f t="shared" ref="AI54" si="702">IF(OR($B49=$B55,AB54=0),0,AB53)</f>
        <v>0</v>
      </c>
      <c r="AJ54" s="138">
        <f t="shared" ref="AJ54" si="703">IF($B49=$B55,0,AC51)</f>
        <v>0</v>
      </c>
      <c r="AK54" s="176">
        <f t="shared" ref="AK54" si="704">IF($B43=$B49,IF(AM49+AM44&gt;0,1,0)+IF(AN49+AN44&gt;0,1,0)+IF(AO49+AO44&gt;0,1,0)+IF(AP49+AP44&gt;0,1,0)+IF(AQ49+AQ44&gt;0,1,0)+IF(AR49+AR44&gt;0,1,0)+IF(AS49+AS44&gt;0,1,0),AK50)</f>
        <v>0</v>
      </c>
      <c r="AL54" s="133">
        <f t="shared" ref="AL54" si="705">IF(OR($B49=$B55,AK54=0,(AL50-AR54+AP54)&lt;=0),0,(AL50-AR54+AP54)/AK54)</f>
        <v>0</v>
      </c>
      <c r="AM54" s="137">
        <f t="shared" ref="AM54" si="706">IF(AL54*(7-AK51)&lt;=0,0,AL54*(7-AK51))</f>
        <v>0</v>
      </c>
      <c r="AN54" s="311">
        <f t="shared" ref="AN54" si="707">ROUND(IF(OR(AL51-AL54*(7-AK51)+AQ54&lt;0,$B49=$B55,AL54&lt;=0,AL51=0),0,IF(AL51-AL54*(7-AK51)+AQ54&gt;AR54-AP54+AQ54,AR54-AP54+AQ54,AL51-AL54*(7-AK51)+AQ54)),1)</f>
        <v>0</v>
      </c>
      <c r="AO54" s="312"/>
      <c r="AP54" s="139">
        <f t="shared" ref="AP54" si="708">IF(OR($B49=$B55,AK50=0),0,IF($B49=$B43,AK49,$F49))</f>
        <v>0</v>
      </c>
      <c r="AQ54" s="30">
        <f t="shared" ref="AQ54" si="709">IF(OR($B49=$B55,AK54=0),0,$G51-$G50)</f>
        <v>0</v>
      </c>
      <c r="AR54" s="134">
        <f t="shared" ref="AR54" si="710">IF(OR($B49=$B55,AK54=0),0,AK53)</f>
        <v>0</v>
      </c>
      <c r="AS54" s="138">
        <f t="shared" ref="AS54" si="711">IF($B49=$B55,0,AL51)</f>
        <v>0</v>
      </c>
      <c r="AT54" s="176">
        <f t="shared" ref="AT54" si="712">IF($B43=$B49,IF(AV49+AV44&gt;0,1,0)+IF(AW49+AW44&gt;0,1,0)+IF(AX49+AX44&gt;0,1,0)+IF(AY49+AY44&gt;0,1,0)+IF(AZ49+AZ44&gt;0,1,0)+IF(BA49+BA44&gt;0,1,0)+IF(BB49+BB44&gt;0,1,0),AT50)</f>
        <v>0</v>
      </c>
      <c r="AU54" s="133">
        <f t="shared" ref="AU54" si="713">IF(OR($B49=$B55,AT54=0,(AU50-BA54+AY54)&lt;=0),0,(AU50-BA54+AY54)/AT54)</f>
        <v>0</v>
      </c>
      <c r="AV54" s="137">
        <f t="shared" ref="AV54" si="714">IF(AU54*(7-AT51)&lt;=0,0,AU54*(7-AT51))</f>
        <v>0</v>
      </c>
      <c r="AW54" s="311">
        <f t="shared" ref="AW54" si="715">ROUND(IF(OR(AU51-AU54*(7-AT51)+AZ54&lt;0,$B49=$B55,AU54&lt;=0,AU51=0),0,IF(AU51-AU54*(7-AT51)+AZ54&gt;BA54-AY54+AZ54,BA54-AY54+AZ54,AU51-AU54*(7-AT51)+AZ54)),1)</f>
        <v>0</v>
      </c>
      <c r="AX54" s="312"/>
      <c r="AY54" s="139">
        <f t="shared" ref="AY54" si="716">IF(OR($B49=$B55,AT50=0),0,IF($B49=$B43,AT49,$F49))</f>
        <v>0</v>
      </c>
      <c r="AZ54" s="30">
        <f t="shared" ref="AZ54" si="717">IF(OR($B49=$B55,AT54=0),0,$G51-$G50)</f>
        <v>0</v>
      </c>
      <c r="BA54" s="134">
        <f t="shared" ref="BA54" si="718">IF(OR($B49=$B55,AT54=0),0,AT53)</f>
        <v>0</v>
      </c>
      <c r="BB54" s="138">
        <f t="shared" ref="BB54" si="719">IF($B49=$B55,0,AU51)</f>
        <v>0</v>
      </c>
    </row>
    <row r="55" spans="1:54" ht="15.75" x14ac:dyDescent="0.2">
      <c r="A55" s="1">
        <f t="shared" ref="A55" si="720">IF(B55="","1. Niewypełnione",B55)</f>
        <v>0</v>
      </c>
      <c r="B55" s="320">
        <f>grudzień!B55</f>
        <v>0</v>
      </c>
      <c r="C55" s="321">
        <f>grudzień!C55</f>
        <v>0</v>
      </c>
      <c r="D55" s="321">
        <f>grudzień!D55</f>
        <v>0</v>
      </c>
      <c r="E55" s="321">
        <f>grudzień!E55</f>
        <v>0</v>
      </c>
      <c r="F55" s="177">
        <f>grudzień!F55</f>
        <v>18</v>
      </c>
      <c r="G55" s="185">
        <f>grudzień!G55</f>
        <v>18</v>
      </c>
      <c r="H55" s="177"/>
      <c r="I55" s="192">
        <f t="shared" ref="I55:I59" si="721">K55+T55+AC55+AL55+AU55</f>
        <v>0</v>
      </c>
      <c r="J55" s="186">
        <f t="shared" ref="J55" si="722">IF(OR($B55=$B61,J58=0),0,ROUND((K56+P60)/J58,0))</f>
        <v>0</v>
      </c>
      <c r="K55" s="51">
        <f t="shared" ref="K55:K56" si="723">SUM(L55:R55)</f>
        <v>0</v>
      </c>
      <c r="L55" s="52">
        <f>grudzień!L55</f>
        <v>0</v>
      </c>
      <c r="M55" s="52">
        <f>grudzień!M55</f>
        <v>0</v>
      </c>
      <c r="N55" s="52">
        <f>grudzień!N55</f>
        <v>0</v>
      </c>
      <c r="O55" s="52">
        <f>grudzień!O55</f>
        <v>0</v>
      </c>
      <c r="P55" s="53">
        <f>grudzień!P55</f>
        <v>0</v>
      </c>
      <c r="Q55" s="54">
        <f>grudzień!Q55</f>
        <v>0</v>
      </c>
      <c r="R55" s="55">
        <f>grudzień!R55</f>
        <v>0</v>
      </c>
      <c r="S55" s="188">
        <f t="shared" ref="S55" si="724">IF(OR($B55=$B61,S58=0),0,ROUND((T56+Y60)/S58,0))</f>
        <v>0</v>
      </c>
      <c r="T55" s="51">
        <f t="shared" ref="T55:T56" si="725">SUM(U55:AA55)</f>
        <v>0</v>
      </c>
      <c r="U55" s="52">
        <f>grudzień!U55</f>
        <v>0</v>
      </c>
      <c r="V55" s="52">
        <f>grudzień!V55</f>
        <v>0</v>
      </c>
      <c r="W55" s="52">
        <f>grudzień!W55</f>
        <v>0</v>
      </c>
      <c r="X55" s="52">
        <f>grudzień!X55</f>
        <v>0</v>
      </c>
      <c r="Y55" s="53">
        <f>grudzień!Y55</f>
        <v>0</v>
      </c>
      <c r="Z55" s="54">
        <f>grudzień!Z55</f>
        <v>0</v>
      </c>
      <c r="AA55" s="55">
        <f>grudzień!AA55</f>
        <v>0</v>
      </c>
      <c r="AB55" s="188">
        <f t="shared" ref="AB55" si="726">IF(OR($B55=$B61,AB58=0),0,ROUND((AC56+AH60)/AB58,0))</f>
        <v>0</v>
      </c>
      <c r="AC55" s="51">
        <f t="shared" ref="AC55:AC56" si="727">SUM(AD55:AJ55)</f>
        <v>0</v>
      </c>
      <c r="AD55" s="52">
        <f>grudzień!AD55</f>
        <v>0</v>
      </c>
      <c r="AE55" s="52">
        <f>grudzień!AE55</f>
        <v>0</v>
      </c>
      <c r="AF55" s="52">
        <f>grudzień!AF55</f>
        <v>0</v>
      </c>
      <c r="AG55" s="52">
        <f>grudzień!AG55</f>
        <v>0</v>
      </c>
      <c r="AH55" s="53">
        <f>grudzień!AH55</f>
        <v>0</v>
      </c>
      <c r="AI55" s="54">
        <f>grudzień!AI55</f>
        <v>0</v>
      </c>
      <c r="AJ55" s="55">
        <f>grudzień!AJ55</f>
        <v>0</v>
      </c>
      <c r="AK55" s="188">
        <f t="shared" ref="AK55" si="728">IF(OR($B55=$B61,AK58=0),0,ROUND((AL56+AQ60)/AK58,0))</f>
        <v>0</v>
      </c>
      <c r="AL55" s="51">
        <f t="shared" ref="AL55:AL56" si="729">SUM(AM55:AS55)</f>
        <v>0</v>
      </c>
      <c r="AM55" s="52">
        <f>grudzień!AM55</f>
        <v>0</v>
      </c>
      <c r="AN55" s="52">
        <f>grudzień!AN55</f>
        <v>0</v>
      </c>
      <c r="AO55" s="52">
        <f>grudzień!AO55</f>
        <v>0</v>
      </c>
      <c r="AP55" s="52">
        <f>grudzień!AP55</f>
        <v>0</v>
      </c>
      <c r="AQ55" s="53">
        <f>grudzień!AQ55</f>
        <v>0</v>
      </c>
      <c r="AR55" s="54">
        <f>grudzień!AR55</f>
        <v>0</v>
      </c>
      <c r="AS55" s="55">
        <f>grudzień!AS55</f>
        <v>0</v>
      </c>
      <c r="AT55" s="188">
        <f t="shared" ref="AT55" si="730">IF(OR($B55=$B61,AT58=0),0,ROUND((AU56+AZ60)/AT58,0))</f>
        <v>0</v>
      </c>
      <c r="AU55" s="51">
        <f t="shared" ref="AU55:AU56" si="731">SUM(AV55:BB55)</f>
        <v>0</v>
      </c>
      <c r="AV55" s="52">
        <f t="shared" ref="AV55" si="732">IF(SUM($AM$9:$AS$9)=SUM($AV$9:$BB$9),AM55,IF(AND(SUM($AV$9:$BB$9)&gt;42,SUM($AV$9:$BB$9)&lt;49),AM55,0))</f>
        <v>0</v>
      </c>
      <c r="AW55" s="52">
        <f t="shared" ref="AW55" si="733">IF(SUM($AM$9:$AS$9)=SUM($AV$9:$BB$9),AN55,IF(AND(SUM($AV$9:$BB$9)&gt;42,SUM($AV$9:$BB$9)&lt;49),AN55,0))</f>
        <v>0</v>
      </c>
      <c r="AX55" s="52">
        <f t="shared" ref="AX55" si="734">IF(SUM($AM$9:$AS$9)=SUM($AV$9:$BB$9),AO55,IF(AND(SUM($AV$9:$BB$9)&gt;42,SUM($AV$9:$BB$9)&lt;49),AO55,0))</f>
        <v>0</v>
      </c>
      <c r="AY55" s="52">
        <f t="shared" ref="AY55" si="735">IF(SUM($AM$9:$AS$9)=SUM($AV$9:$BB$9),AP55,IF(AND(SUM($AV$9:$BB$9)&gt;42,SUM($AV$9:$BB$9)&lt;49),AP55,0))</f>
        <v>0</v>
      </c>
      <c r="AZ55" s="53">
        <f t="shared" ref="AZ55" si="736">IF(SUM($AM$9:$AS$9)=SUM($AV$9:$BB$9),AQ55,IF(AND(SUM($AV$9:$BB$9)&gt;42,SUM($AV$9:$BB$9)&lt;49),AQ55,0))</f>
        <v>0</v>
      </c>
      <c r="BA55" s="54">
        <f t="shared" ref="BA55" si="737">IF(SUM($AM$9:$AS$9)=SUM($AV$9:$BB$9),AR55,IF(AND(SUM($AV$9:$BB$9)&gt;42,SUM($AV$9:$BB$9)&lt;49),AR55,0))</f>
        <v>0</v>
      </c>
      <c r="BB55" s="55">
        <f t="shared" ref="BB55" si="738">IF(SUM($AM$9:$AS$9)=SUM($AV$9:$BB$9),AS55,IF(AND(SUM($AV$9:$BB$9)&gt;42,SUM($AV$9:$BB$9)&lt;49),AS55,0))</f>
        <v>0</v>
      </c>
    </row>
    <row r="56" spans="1:54" ht="12.75" hidden="1" customHeight="1" x14ac:dyDescent="0.2">
      <c r="B56" s="93"/>
      <c r="C56" s="94"/>
      <c r="D56" s="95"/>
      <c r="E56" s="115"/>
      <c r="F56" s="140" t="b">
        <f t="shared" ref="F56" si="739">IF($B49=$B55,OR(F50,G55&lt;F55),G55&lt;F55)</f>
        <v>0</v>
      </c>
      <c r="G56" s="189">
        <f t="shared" ref="G56" si="740">IF(AND($B49=$B55,$B49&lt;&gt;"",$B49&lt;&gt;0),G55+G50,G55)</f>
        <v>18</v>
      </c>
      <c r="H56" s="120"/>
      <c r="I56" s="165">
        <f t="shared" si="721"/>
        <v>0</v>
      </c>
      <c r="J56" s="194">
        <f t="shared" ref="J56" si="741">7-COUNTIF(L55:R55,0)-COUNTIF(L55:R55,"")</f>
        <v>0</v>
      </c>
      <c r="K56" s="22">
        <f t="shared" si="723"/>
        <v>0</v>
      </c>
      <c r="L56" s="35">
        <f t="shared" ref="L56:R56" si="742">IF($B49=$B55,L55+L50,L55)</f>
        <v>0</v>
      </c>
      <c r="M56" s="35">
        <f t="shared" si="742"/>
        <v>0</v>
      </c>
      <c r="N56" s="35">
        <f t="shared" si="742"/>
        <v>0</v>
      </c>
      <c r="O56" s="35">
        <f t="shared" si="742"/>
        <v>0</v>
      </c>
      <c r="P56" s="36">
        <f t="shared" si="742"/>
        <v>0</v>
      </c>
      <c r="Q56" s="37">
        <f t="shared" si="742"/>
        <v>0</v>
      </c>
      <c r="R56" s="38">
        <f t="shared" si="742"/>
        <v>0</v>
      </c>
      <c r="S56" s="194">
        <f t="shared" ref="S56" si="743">7-COUNTIF(U55:AA55,0)-COUNTIF(U55:AA55,"")</f>
        <v>0</v>
      </c>
      <c r="T56" s="22">
        <f t="shared" si="725"/>
        <v>0</v>
      </c>
      <c r="U56" s="35">
        <f t="shared" ref="U56:AA56" si="744">IF($B49=$B55,U55+U50,U55)</f>
        <v>0</v>
      </c>
      <c r="V56" s="35">
        <f t="shared" si="744"/>
        <v>0</v>
      </c>
      <c r="W56" s="35">
        <f t="shared" si="744"/>
        <v>0</v>
      </c>
      <c r="X56" s="35">
        <f t="shared" si="744"/>
        <v>0</v>
      </c>
      <c r="Y56" s="36">
        <f t="shared" si="744"/>
        <v>0</v>
      </c>
      <c r="Z56" s="37">
        <f t="shared" si="744"/>
        <v>0</v>
      </c>
      <c r="AA56" s="38">
        <f t="shared" si="744"/>
        <v>0</v>
      </c>
      <c r="AB56" s="194">
        <f t="shared" ref="AB56" si="745">7-COUNTIF(AD55:AJ55,0)-COUNTIF(AD55:AJ55,"")</f>
        <v>0</v>
      </c>
      <c r="AC56" s="22">
        <f t="shared" si="727"/>
        <v>0</v>
      </c>
      <c r="AD56" s="35">
        <f t="shared" ref="AD56:AJ56" si="746">IF($B49=$B55,AD55+AD50,AD55)</f>
        <v>0</v>
      </c>
      <c r="AE56" s="35">
        <f t="shared" si="746"/>
        <v>0</v>
      </c>
      <c r="AF56" s="35">
        <f t="shared" si="746"/>
        <v>0</v>
      </c>
      <c r="AG56" s="35">
        <f t="shared" si="746"/>
        <v>0</v>
      </c>
      <c r="AH56" s="36">
        <f t="shared" si="746"/>
        <v>0</v>
      </c>
      <c r="AI56" s="37">
        <f t="shared" si="746"/>
        <v>0</v>
      </c>
      <c r="AJ56" s="38">
        <f t="shared" si="746"/>
        <v>0</v>
      </c>
      <c r="AK56" s="194">
        <f t="shared" ref="AK56" si="747">7-COUNTIF(AM55:AS55,0)-COUNTIF(AM55:AS55,"")</f>
        <v>0</v>
      </c>
      <c r="AL56" s="22">
        <f t="shared" si="729"/>
        <v>0</v>
      </c>
      <c r="AM56" s="35">
        <f t="shared" ref="AM56:AS56" si="748">IF($B49=$B55,AM55+AM50,AM55)</f>
        <v>0</v>
      </c>
      <c r="AN56" s="35">
        <f t="shared" si="748"/>
        <v>0</v>
      </c>
      <c r="AO56" s="35">
        <f t="shared" si="748"/>
        <v>0</v>
      </c>
      <c r="AP56" s="35">
        <f t="shared" si="748"/>
        <v>0</v>
      </c>
      <c r="AQ56" s="36">
        <f t="shared" si="748"/>
        <v>0</v>
      </c>
      <c r="AR56" s="37">
        <f t="shared" si="748"/>
        <v>0</v>
      </c>
      <c r="AS56" s="38">
        <f t="shared" si="748"/>
        <v>0</v>
      </c>
      <c r="AT56" s="194">
        <f t="shared" ref="AT56" si="749">7-COUNTIF(AV55:BB55,0)-COUNTIF(AV55:BB55,"")</f>
        <v>0</v>
      </c>
      <c r="AU56" s="22">
        <f t="shared" si="731"/>
        <v>0</v>
      </c>
      <c r="AV56" s="35">
        <f t="shared" ref="AV56:BB56" si="750">IF($B49=$B55,AV55+AV50,AV55)</f>
        <v>0</v>
      </c>
      <c r="AW56" s="35">
        <f t="shared" si="750"/>
        <v>0</v>
      </c>
      <c r="AX56" s="35">
        <f t="shared" si="750"/>
        <v>0</v>
      </c>
      <c r="AY56" s="35">
        <f t="shared" si="750"/>
        <v>0</v>
      </c>
      <c r="AZ56" s="36">
        <f t="shared" si="750"/>
        <v>0</v>
      </c>
      <c r="BA56" s="37">
        <f t="shared" si="750"/>
        <v>0</v>
      </c>
      <c r="BB56" s="38">
        <f t="shared" si="750"/>
        <v>0</v>
      </c>
    </row>
    <row r="57" spans="1:54" ht="15" hidden="1" customHeight="1" x14ac:dyDescent="0.2">
      <c r="B57" s="116"/>
      <c r="C57" s="117"/>
      <c r="D57" s="118"/>
      <c r="E57" s="119"/>
      <c r="F57" s="92"/>
      <c r="G57" s="190">
        <f t="shared" ref="G57" si="751">IF(AND($B49=$B55,$B49&lt;&gt;"",$B49&lt;&gt;0),F55+G51,F55)</f>
        <v>18</v>
      </c>
      <c r="H57" s="121"/>
      <c r="I57" s="165">
        <f t="shared" si="721"/>
        <v>0</v>
      </c>
      <c r="J57" s="195">
        <f t="shared" ref="J57" si="752">IF($B55=$B49,COUNTIF(L57:R57,0),COUNTIF(L58:R58,0)+COUNTIF(L58:R58,""))</f>
        <v>7</v>
      </c>
      <c r="K57" s="39">
        <f t="shared" ref="K57:R57" si="753">IF($B49=$B55,K58+K51,K58)</f>
        <v>0</v>
      </c>
      <c r="L57" s="40">
        <f t="shared" si="753"/>
        <v>0</v>
      </c>
      <c r="M57" s="40">
        <f t="shared" si="753"/>
        <v>0</v>
      </c>
      <c r="N57" s="40">
        <f t="shared" si="753"/>
        <v>0</v>
      </c>
      <c r="O57" s="40">
        <f t="shared" si="753"/>
        <v>0</v>
      </c>
      <c r="P57" s="41">
        <f t="shared" si="753"/>
        <v>0</v>
      </c>
      <c r="Q57" s="42">
        <f t="shared" si="753"/>
        <v>0</v>
      </c>
      <c r="R57" s="43">
        <f t="shared" si="753"/>
        <v>0</v>
      </c>
      <c r="S57" s="195">
        <f t="shared" ref="S57" si="754">IF($B55=$B49,COUNTIF(U57:AA57,0),COUNTIF(U58:AA58,0)+COUNTIF(U58:AA58,""))</f>
        <v>7</v>
      </c>
      <c r="T57" s="39">
        <f t="shared" ref="T57:AA57" si="755">IF($B49=$B55,T58+T51,T58)</f>
        <v>0</v>
      </c>
      <c r="U57" s="40">
        <f t="shared" si="755"/>
        <v>0</v>
      </c>
      <c r="V57" s="40">
        <f t="shared" si="755"/>
        <v>0</v>
      </c>
      <c r="W57" s="40">
        <f t="shared" si="755"/>
        <v>0</v>
      </c>
      <c r="X57" s="40">
        <f t="shared" si="755"/>
        <v>0</v>
      </c>
      <c r="Y57" s="41">
        <f t="shared" si="755"/>
        <v>0</v>
      </c>
      <c r="Z57" s="42">
        <f t="shared" si="755"/>
        <v>0</v>
      </c>
      <c r="AA57" s="43">
        <f t="shared" si="755"/>
        <v>0</v>
      </c>
      <c r="AB57" s="195">
        <f t="shared" ref="AB57" si="756">IF($B55=$B49,COUNTIF(AD57:AJ57,0),COUNTIF(AD58:AJ58,0)+COUNTIF(AD58:AJ58,""))</f>
        <v>7</v>
      </c>
      <c r="AC57" s="39">
        <f t="shared" ref="AC57:AJ57" si="757">IF($B49=$B55,AC58+AC51,AC58)</f>
        <v>0</v>
      </c>
      <c r="AD57" s="40">
        <f t="shared" si="757"/>
        <v>0</v>
      </c>
      <c r="AE57" s="40">
        <f t="shared" si="757"/>
        <v>0</v>
      </c>
      <c r="AF57" s="40">
        <f t="shared" si="757"/>
        <v>0</v>
      </c>
      <c r="AG57" s="40">
        <f t="shared" si="757"/>
        <v>0</v>
      </c>
      <c r="AH57" s="41">
        <f t="shared" si="757"/>
        <v>0</v>
      </c>
      <c r="AI57" s="42">
        <f t="shared" si="757"/>
        <v>0</v>
      </c>
      <c r="AJ57" s="43">
        <f t="shared" si="757"/>
        <v>0</v>
      </c>
      <c r="AK57" s="195">
        <f t="shared" ref="AK57" si="758">IF($B55=$B49,COUNTIF(AM57:AS57,0),COUNTIF(AM58:AS58,0)+COUNTIF(AM58:AS58,""))</f>
        <v>7</v>
      </c>
      <c r="AL57" s="39">
        <f t="shared" ref="AL57:AS57" si="759">IF($B49=$B55,AL58+AL51,AL58)</f>
        <v>0</v>
      </c>
      <c r="AM57" s="40">
        <f t="shared" si="759"/>
        <v>0</v>
      </c>
      <c r="AN57" s="40">
        <f t="shared" si="759"/>
        <v>0</v>
      </c>
      <c r="AO57" s="40">
        <f t="shared" si="759"/>
        <v>0</v>
      </c>
      <c r="AP57" s="40">
        <f t="shared" si="759"/>
        <v>0</v>
      </c>
      <c r="AQ57" s="41">
        <f t="shared" si="759"/>
        <v>0</v>
      </c>
      <c r="AR57" s="42">
        <f t="shared" si="759"/>
        <v>0</v>
      </c>
      <c r="AS57" s="43">
        <f t="shared" si="759"/>
        <v>0</v>
      </c>
      <c r="AT57" s="195">
        <f t="shared" ref="AT57" si="760">IF($B55=$B49,COUNTIF(AV57:BB57,0),COUNTIF(AV58:BB58,0)+COUNTIF(AV58:BB58,""))</f>
        <v>7</v>
      </c>
      <c r="AU57" s="39">
        <f t="shared" ref="AU57:BB57" si="761">IF($B49=$B55,AU58+AU51,AU58)</f>
        <v>0</v>
      </c>
      <c r="AV57" s="40">
        <f t="shared" si="761"/>
        <v>0</v>
      </c>
      <c r="AW57" s="40">
        <f t="shared" si="761"/>
        <v>0</v>
      </c>
      <c r="AX57" s="40">
        <f t="shared" si="761"/>
        <v>0</v>
      </c>
      <c r="AY57" s="40">
        <f t="shared" si="761"/>
        <v>0</v>
      </c>
      <c r="AZ57" s="41">
        <f t="shared" si="761"/>
        <v>0</v>
      </c>
      <c r="BA57" s="42">
        <f t="shared" si="761"/>
        <v>0</v>
      </c>
      <c r="BB57" s="43">
        <f t="shared" si="761"/>
        <v>0</v>
      </c>
    </row>
    <row r="58" spans="1:54" ht="15.75" customHeight="1" x14ac:dyDescent="0.2">
      <c r="A58" s="1">
        <f t="shared" ref="A58" si="762">A55</f>
        <v>0</v>
      </c>
      <c r="B58" s="313">
        <f t="shared" ref="B58" si="763">B52+1</f>
        <v>7</v>
      </c>
      <c r="C58" s="314"/>
      <c r="D58" s="314"/>
      <c r="E58" s="314"/>
      <c r="F58" s="31"/>
      <c r="G58" s="183"/>
      <c r="H58" s="122">
        <f t="shared" ref="H58" si="764">5-COUNTIF(AU55,0)-COUNTIF(AL55,0)-COUNTIF(AC55,0)-COUNTIF(T55,0)-COUNTIF(K55,0)</f>
        <v>0</v>
      </c>
      <c r="I58" s="165">
        <f t="shared" si="721"/>
        <v>0</v>
      </c>
      <c r="J58" s="187">
        <f t="shared" ref="J58" si="765">IF($B55=$B49,J52+IF($F55&lt;&gt;$G55,(K55+$G57-$G56)/$F55,K55/$F55),IF($F55&lt;&gt;G55,(K55+$G57-$G56)/$F55,K55/$F55))</f>
        <v>0</v>
      </c>
      <c r="K58" s="7">
        <f t="shared" ref="K58:K59" si="766">SUM(L58:R58)</f>
        <v>0</v>
      </c>
      <c r="L58" s="26">
        <f t="shared" ref="L58:R58" si="767">L55</f>
        <v>0</v>
      </c>
      <c r="M58" s="26">
        <f t="shared" si="767"/>
        <v>0</v>
      </c>
      <c r="N58" s="26">
        <f t="shared" si="767"/>
        <v>0</v>
      </c>
      <c r="O58" s="26">
        <f t="shared" si="767"/>
        <v>0</v>
      </c>
      <c r="P58" s="26">
        <f t="shared" si="767"/>
        <v>0</v>
      </c>
      <c r="Q58" s="29">
        <f t="shared" si="767"/>
        <v>0</v>
      </c>
      <c r="R58" s="23">
        <f t="shared" si="767"/>
        <v>0</v>
      </c>
      <c r="S58" s="187">
        <f t="shared" ref="S58" si="768">IF($B55=$B49,S52+IF($F55&lt;&gt;$G55,(T55+$G57-$G56)/$F55,T55/$F55),IF($F55&lt;&gt;P55,(T55+$G57-$G56)/$F55,T55/$F55))</f>
        <v>0</v>
      </c>
      <c r="T58" s="7">
        <f t="shared" ref="T58:T59" si="769">SUM(U58:AA58)</f>
        <v>0</v>
      </c>
      <c r="U58" s="26">
        <f t="shared" ref="U58:AA58" si="770">U55</f>
        <v>0</v>
      </c>
      <c r="V58" s="26">
        <f t="shared" si="770"/>
        <v>0</v>
      </c>
      <c r="W58" s="26">
        <f t="shared" si="770"/>
        <v>0</v>
      </c>
      <c r="X58" s="26">
        <f t="shared" si="770"/>
        <v>0</v>
      </c>
      <c r="Y58" s="113">
        <f t="shared" si="770"/>
        <v>0</v>
      </c>
      <c r="Z58" s="29">
        <f t="shared" si="770"/>
        <v>0</v>
      </c>
      <c r="AA58" s="23">
        <f t="shared" si="770"/>
        <v>0</v>
      </c>
      <c r="AB58" s="187">
        <f t="shared" ref="AB58" si="771">IF($B55=$B49,AB52+IF($F55&lt;&gt;$G55,(AC55+$G57-$G56)/$F55,AC55/$F55),IF($F55&lt;&gt;Y55,(AC55+$G57-$G56)/$F55,AC55/$F55))</f>
        <v>0</v>
      </c>
      <c r="AC58" s="7">
        <f t="shared" ref="AC58:AC59" si="772">SUM(AD58:AJ58)</f>
        <v>0</v>
      </c>
      <c r="AD58" s="26">
        <f t="shared" ref="AD58:AJ58" si="773">AD55</f>
        <v>0</v>
      </c>
      <c r="AE58" s="26">
        <f t="shared" si="773"/>
        <v>0</v>
      </c>
      <c r="AF58" s="26">
        <f t="shared" si="773"/>
        <v>0</v>
      </c>
      <c r="AG58" s="26">
        <f t="shared" si="773"/>
        <v>0</v>
      </c>
      <c r="AH58" s="113">
        <f t="shared" si="773"/>
        <v>0</v>
      </c>
      <c r="AI58" s="29">
        <f t="shared" si="773"/>
        <v>0</v>
      </c>
      <c r="AJ58" s="23">
        <f t="shared" si="773"/>
        <v>0</v>
      </c>
      <c r="AK58" s="187">
        <f t="shared" ref="AK58" si="774">IF($B55=$B49,AK52+IF($F55&lt;&gt;$G55,(AL55+$G57-$G56)/$F55,AL55/$F55),IF($F55&lt;&gt;AH55,(AL55+$G57-$G56)/$F55,AL55/$F55))</f>
        <v>0</v>
      </c>
      <c r="AL58" s="7">
        <f t="shared" ref="AL58:AL59" si="775">SUM(AM58:AS58)</f>
        <v>0</v>
      </c>
      <c r="AM58" s="26">
        <f t="shared" ref="AM58:AS58" si="776">AM55</f>
        <v>0</v>
      </c>
      <c r="AN58" s="26">
        <f t="shared" si="776"/>
        <v>0</v>
      </c>
      <c r="AO58" s="26">
        <f t="shared" si="776"/>
        <v>0</v>
      </c>
      <c r="AP58" s="26">
        <f t="shared" si="776"/>
        <v>0</v>
      </c>
      <c r="AQ58" s="113">
        <f t="shared" si="776"/>
        <v>0</v>
      </c>
      <c r="AR58" s="29">
        <f t="shared" si="776"/>
        <v>0</v>
      </c>
      <c r="AS58" s="23">
        <f t="shared" si="776"/>
        <v>0</v>
      </c>
      <c r="AT58" s="187">
        <f t="shared" ref="AT58" si="777">IF($B55=$B49,AT52+IF($F55&lt;&gt;$G55,(AU55+$G57-$G56)/$F55,AU55/$F55),IF($F55&lt;&gt;AQ55,(AU55+$G57-$G56)/$F55,AU55/$F55))</f>
        <v>0</v>
      </c>
      <c r="AU58" s="7">
        <f t="shared" ref="AU58:AU59" si="778">SUM(AV58:BB58)</f>
        <v>0</v>
      </c>
      <c r="AV58" s="6">
        <f t="shared" ref="AV58" si="779">IF(SUM($AM$9:$AS$9)=SUM($AV$9:$BB$9),AV55,IF(AND(SUM($AV$9:$BB$9)&gt;42,SUM($AV$9:$BB$9)&lt;49),AV55,0))</f>
        <v>0</v>
      </c>
      <c r="AW58" s="6">
        <f t="shared" ref="AW58:BB58" si="780">IF(SUM($AM$9:$AS$9)=SUM($AV$9:$BB$9),AW55,IF(AND(SUM($AV$9:$BB$9)&gt;42,SUM($AV$9:$BB$9)&lt;49),AW55,0))</f>
        <v>0</v>
      </c>
      <c r="AX58" s="6">
        <f t="shared" si="780"/>
        <v>0</v>
      </c>
      <c r="AY58" s="6">
        <f t="shared" si="780"/>
        <v>0</v>
      </c>
      <c r="AZ58" s="26">
        <f t="shared" si="780"/>
        <v>0</v>
      </c>
      <c r="BA58" s="29">
        <f t="shared" si="780"/>
        <v>0</v>
      </c>
      <c r="BB58" s="23">
        <f t="shared" si="780"/>
        <v>0</v>
      </c>
    </row>
    <row r="59" spans="1:54" ht="15.75" customHeight="1" x14ac:dyDescent="0.2">
      <c r="A59" s="1">
        <f t="shared" ref="A59:A60" si="781">A58</f>
        <v>0</v>
      </c>
      <c r="B59" s="313"/>
      <c r="C59" s="314"/>
      <c r="D59" s="314"/>
      <c r="E59" s="314"/>
      <c r="F59" s="31"/>
      <c r="G59" s="183"/>
      <c r="H59" s="123">
        <f t="shared" ref="H59" si="782">IF($B55=$B49,H53+F59,$F59)</f>
        <v>0</v>
      </c>
      <c r="I59" s="165">
        <f t="shared" si="721"/>
        <v>0</v>
      </c>
      <c r="J59" s="141">
        <f t="shared" ref="J59" si="783">IF($H58=0,0,IF($B49=$B55,IF($H60&gt;0,$H60+J53,K55+J53),IF($H60&gt;0,$H60,K55)))</f>
        <v>0</v>
      </c>
      <c r="K59" s="7">
        <f t="shared" si="766"/>
        <v>0</v>
      </c>
      <c r="L59" s="6"/>
      <c r="M59" s="6"/>
      <c r="N59" s="6"/>
      <c r="O59" s="6"/>
      <c r="P59" s="26"/>
      <c r="Q59" s="29"/>
      <c r="R59" s="23"/>
      <c r="S59" s="141">
        <f t="shared" ref="S59" si="784">IF($H58=0,0,IF($B49=$B55,IF($H60&gt;0,$H60+S53,T55+S53),IF($H60&gt;0,$H60,T55)))</f>
        <v>0</v>
      </c>
      <c r="T59" s="7">
        <f t="shared" si="769"/>
        <v>0</v>
      </c>
      <c r="U59" s="6"/>
      <c r="V59" s="6"/>
      <c r="W59" s="6"/>
      <c r="X59" s="6"/>
      <c r="Y59" s="26"/>
      <c r="Z59" s="29"/>
      <c r="AA59" s="23"/>
      <c r="AB59" s="141">
        <f t="shared" ref="AB59" si="785">IF($H58=0,0,IF($B49=$B55,IF($H60&gt;0,$H60+AB53,AC55+AB53),IF($H60&gt;0,$H60,AC55)))</f>
        <v>0</v>
      </c>
      <c r="AC59" s="7">
        <f t="shared" si="772"/>
        <v>0</v>
      </c>
      <c r="AD59" s="6"/>
      <c r="AE59" s="6"/>
      <c r="AF59" s="6"/>
      <c r="AG59" s="6"/>
      <c r="AH59" s="26"/>
      <c r="AI59" s="29"/>
      <c r="AJ59" s="23"/>
      <c r="AK59" s="141">
        <f t="shared" ref="AK59" si="786">IF($H58=0,0,IF($B49=$B55,IF($H60&gt;0,$H60+AK53,AL55+AK53),IF($H60&gt;0,$H60,AL55)))</f>
        <v>0</v>
      </c>
      <c r="AL59" s="7">
        <f t="shared" si="775"/>
        <v>0</v>
      </c>
      <c r="AM59" s="6"/>
      <c r="AN59" s="6"/>
      <c r="AO59" s="6"/>
      <c r="AP59" s="6"/>
      <c r="AQ59" s="26"/>
      <c r="AR59" s="29"/>
      <c r="AS59" s="23"/>
      <c r="AT59" s="141">
        <f t="shared" ref="AT59" si="787">IF($H58=0,0,IF($B49=$B55,IF($H60&gt;0,$H60+AT53,AU55+AT53),IF($H60&gt;0,$H60,AU55)))</f>
        <v>0</v>
      </c>
      <c r="AU59" s="7">
        <f t="shared" si="778"/>
        <v>0</v>
      </c>
      <c r="AV59" s="6"/>
      <c r="AW59" s="6"/>
      <c r="AX59" s="6"/>
      <c r="AY59" s="6"/>
      <c r="AZ59" s="26"/>
      <c r="BA59" s="29"/>
      <c r="BB59" s="23"/>
    </row>
    <row r="60" spans="1:54" ht="18.75" customHeight="1" thickBot="1" x14ac:dyDescent="0.25">
      <c r="A60" s="1">
        <f t="shared" si="781"/>
        <v>0</v>
      </c>
      <c r="B60" s="323" t="str">
        <f>IF(B55="",Wydruk!$AE$6,IF(J56=0,Wydruk!$AE$7,IF(AND(G56&lt;G57,B55&lt;&gt;$B61),Wydruk!$AE$13,IF(AND($B55=$B49,$B55&lt;&gt;$B61),IF(OR(OR(J60&lt;4,J60&gt;5),OR(S60&lt;4,S60&gt;5),OR(AB60&lt;4,AB60&gt;5),OR(AK60&lt;4,AK60&gt;5),OR(AND(AT60&lt;4,AT60&gt;0),AT60&gt;5)),Wydruk!$AE$8,Wydruk!$AE$9),IF($B55=$B61,IF($F59&lt;&gt;0,Wydruk!$AE$12,Wydruk!$AE$10),IF(OR(OR(J56&lt;4,J56&gt;5),OR(S56&lt;4,S56&gt;5),OR(AB56&lt;4,AB56&gt;5),OR(AK56&lt;4,AK56&gt;5),OR(AND(AT56&lt;4,AT56&gt;0),AT56&gt;5)),Wydruk!$AE$8,Wydruk!$AE$11))))))</f>
        <v>Uzupełnij liczby godzin tygodniowego planu</v>
      </c>
      <c r="C60" s="324"/>
      <c r="D60" s="324"/>
      <c r="E60" s="324"/>
      <c r="F60" s="173">
        <f>grudzień!F60</f>
        <v>0</v>
      </c>
      <c r="G60" s="184">
        <f>grudzień!G60</f>
        <v>0</v>
      </c>
      <c r="H60" s="191">
        <f t="shared" ref="H60" si="788">IF(OR($G60=0,$F60=0,$G60="",$F60=""),0,$G60/$F60)</f>
        <v>0</v>
      </c>
      <c r="I60" s="193"/>
      <c r="J60" s="176">
        <f t="shared" ref="J60" si="789">IF($B49=$B55,IF(L55+L50&gt;0,1,0)+IF(M55+M50&gt;0,1,0)+IF(N55+N50&gt;0,1,0)+IF(O55+O50&gt;0,1,0)+IF(P55+P50&gt;0,1,0)+IF(Q55+Q50&gt;0,1,0)+IF(R55+R50&gt;0,1,0),J56)</f>
        <v>0</v>
      </c>
      <c r="K60" s="133">
        <f t="shared" ref="K60" si="790">IF(OR($B55=$B61,J60=0,(K56-Q60+O60)&lt;=0),0,(K56-Q60+O60)/J60)</f>
        <v>0</v>
      </c>
      <c r="L60" s="137">
        <f t="shared" ref="L60" si="791">IF(K60*(7-J57)&lt;=0,0,K60*(7-J57))</f>
        <v>0</v>
      </c>
      <c r="M60" s="311">
        <f t="shared" ref="M60" si="792">ROUND(IF(OR(K57-K60*(7-J57)+P60&lt;0,$B55=$B61,K60&lt;=0,K57=0),0,IF(K57-K60*(7-J57)+P60&gt;Q60-O60+P60,Q60-O60+P60,K57-K60*(7-J57)+P60)),1)</f>
        <v>0</v>
      </c>
      <c r="N60" s="312"/>
      <c r="O60" s="139">
        <f t="shared" ref="O60" si="793">IF(OR($B55=$B61,J56=0),0,IF($B55=$B49,J55,$F55))</f>
        <v>0</v>
      </c>
      <c r="P60" s="30">
        <f t="shared" ref="P60" si="794">IF(OR($B55=$B61,J60=0),0,$G57-$G56)</f>
        <v>0</v>
      </c>
      <c r="Q60" s="134">
        <f t="shared" ref="Q60" si="795">IF(OR($B55=$B61,J60=0),0,J59)</f>
        <v>0</v>
      </c>
      <c r="R60" s="138">
        <f t="shared" ref="R60" si="796">IF($B55=$B61,0,K57)</f>
        <v>0</v>
      </c>
      <c r="S60" s="176">
        <f t="shared" ref="S60" si="797">IF($B49=$B55,IF(U55+U50&gt;0,1,0)+IF(V55+V50&gt;0,1,0)+IF(W55+W50&gt;0,1,0)+IF(X55+X50&gt;0,1,0)+IF(Y55+Y50&gt;0,1,0)+IF(Z55+Z50&gt;0,1,0)+IF(AA55+AA50&gt;0,1,0),S56)</f>
        <v>0</v>
      </c>
      <c r="T60" s="133">
        <f t="shared" ref="T60" si="798">IF(OR($B55=$B61,S60=0,(T56-Z60+X60)&lt;=0),0,(T56-Z60+X60)/S60)</f>
        <v>0</v>
      </c>
      <c r="U60" s="137">
        <f t="shared" ref="U60" si="799">IF(T60*(7-S57)&lt;=0,0,T60*(7-S57))</f>
        <v>0</v>
      </c>
      <c r="V60" s="311">
        <f t="shared" ref="V60" si="800">ROUND(IF(OR(T57-T60*(7-S57)+Y60&lt;0,$B55=$B61,T60&lt;=0,T57=0),0,IF(T57-T60*(7-S57)+Y60&gt;Z60-X60+Y60,Z60-X60+Y60,T57-T60*(7-S57)+Y60)),1)</f>
        <v>0</v>
      </c>
      <c r="W60" s="312"/>
      <c r="X60" s="139">
        <f t="shared" ref="X60" si="801">IF(OR($B55=$B61,S56=0),0,IF($B55=$B49,S55,$F55))</f>
        <v>0</v>
      </c>
      <c r="Y60" s="30">
        <f t="shared" ref="Y60" si="802">IF(OR($B55=$B61,S60=0),0,$G57-$G56)</f>
        <v>0</v>
      </c>
      <c r="Z60" s="134">
        <f t="shared" ref="Z60" si="803">IF(OR($B55=$B61,S60=0),0,S59)</f>
        <v>0</v>
      </c>
      <c r="AA60" s="138">
        <f t="shared" ref="AA60" si="804">IF($B55=$B61,0,T57)</f>
        <v>0</v>
      </c>
      <c r="AB60" s="176">
        <f t="shared" ref="AB60" si="805">IF($B49=$B55,IF(AD55+AD50&gt;0,1,0)+IF(AE55+AE50&gt;0,1,0)+IF(AF55+AF50&gt;0,1,0)+IF(AG55+AG50&gt;0,1,0)+IF(AH55+AH50&gt;0,1,0)+IF(AI55+AI50&gt;0,1,0)+IF(AJ55+AJ50&gt;0,1,0),AB56)</f>
        <v>0</v>
      </c>
      <c r="AC60" s="133">
        <f t="shared" ref="AC60" si="806">IF(OR($B55=$B61,AB60=0,(AC56-AI60+AG60)&lt;=0),0,(AC56-AI60+AG60)/AB60)</f>
        <v>0</v>
      </c>
      <c r="AD60" s="137">
        <f t="shared" ref="AD60" si="807">IF(AC60*(7-AB57)&lt;=0,0,AC60*(7-AB57))</f>
        <v>0</v>
      </c>
      <c r="AE60" s="311">
        <f t="shared" ref="AE60" si="808">ROUND(IF(OR(AC57-AC60*(7-AB57)+AH60&lt;0,$B55=$B61,AC60&lt;=0,AC57=0),0,IF(AC57-AC60*(7-AB57)+AH60&gt;AI60-AG60+AH60,AI60-AG60+AH60,AC57-AC60*(7-AB57)+AH60)),1)</f>
        <v>0</v>
      </c>
      <c r="AF60" s="312"/>
      <c r="AG60" s="139">
        <f t="shared" ref="AG60" si="809">IF(OR($B55=$B61,AB56=0),0,IF($B55=$B49,AB55,$F55))</f>
        <v>0</v>
      </c>
      <c r="AH60" s="30">
        <f t="shared" ref="AH60" si="810">IF(OR($B55=$B61,AB60=0),0,$G57-$G56)</f>
        <v>0</v>
      </c>
      <c r="AI60" s="134">
        <f t="shared" ref="AI60" si="811">IF(OR($B55=$B61,AB60=0),0,AB59)</f>
        <v>0</v>
      </c>
      <c r="AJ60" s="138">
        <f t="shared" ref="AJ60" si="812">IF($B55=$B61,0,AC57)</f>
        <v>0</v>
      </c>
      <c r="AK60" s="176">
        <f t="shared" ref="AK60" si="813">IF($B49=$B55,IF(AM55+AM50&gt;0,1,0)+IF(AN55+AN50&gt;0,1,0)+IF(AO55+AO50&gt;0,1,0)+IF(AP55+AP50&gt;0,1,0)+IF(AQ55+AQ50&gt;0,1,0)+IF(AR55+AR50&gt;0,1,0)+IF(AS55+AS50&gt;0,1,0),AK56)</f>
        <v>0</v>
      </c>
      <c r="AL60" s="133">
        <f t="shared" ref="AL60" si="814">IF(OR($B55=$B61,AK60=0,(AL56-AR60+AP60)&lt;=0),0,(AL56-AR60+AP60)/AK60)</f>
        <v>0</v>
      </c>
      <c r="AM60" s="137">
        <f t="shared" ref="AM60" si="815">IF(AL60*(7-AK57)&lt;=0,0,AL60*(7-AK57))</f>
        <v>0</v>
      </c>
      <c r="AN60" s="311">
        <f t="shared" ref="AN60" si="816">ROUND(IF(OR(AL57-AL60*(7-AK57)+AQ60&lt;0,$B55=$B61,AL60&lt;=0,AL57=0),0,IF(AL57-AL60*(7-AK57)+AQ60&gt;AR60-AP60+AQ60,AR60-AP60+AQ60,AL57-AL60*(7-AK57)+AQ60)),1)</f>
        <v>0</v>
      </c>
      <c r="AO60" s="312"/>
      <c r="AP60" s="139">
        <f t="shared" ref="AP60" si="817">IF(OR($B55=$B61,AK56=0),0,IF($B55=$B49,AK55,$F55))</f>
        <v>0</v>
      </c>
      <c r="AQ60" s="30">
        <f t="shared" ref="AQ60" si="818">IF(OR($B55=$B61,AK60=0),0,$G57-$G56)</f>
        <v>0</v>
      </c>
      <c r="AR60" s="134">
        <f t="shared" ref="AR60" si="819">IF(OR($B55=$B61,AK60=0),0,AK59)</f>
        <v>0</v>
      </c>
      <c r="AS60" s="138">
        <f t="shared" ref="AS60" si="820">IF($B55=$B61,0,AL57)</f>
        <v>0</v>
      </c>
      <c r="AT60" s="176">
        <f t="shared" ref="AT60" si="821">IF($B49=$B55,IF(AV55+AV50&gt;0,1,0)+IF(AW55+AW50&gt;0,1,0)+IF(AX55+AX50&gt;0,1,0)+IF(AY55+AY50&gt;0,1,0)+IF(AZ55+AZ50&gt;0,1,0)+IF(BA55+BA50&gt;0,1,0)+IF(BB55+BB50&gt;0,1,0),AT56)</f>
        <v>0</v>
      </c>
      <c r="AU60" s="133">
        <f t="shared" ref="AU60" si="822">IF(OR($B55=$B61,AT60=0,(AU56-BA60+AY60)&lt;=0),0,(AU56-BA60+AY60)/AT60)</f>
        <v>0</v>
      </c>
      <c r="AV60" s="137">
        <f t="shared" ref="AV60" si="823">IF(AU60*(7-AT57)&lt;=0,0,AU60*(7-AT57))</f>
        <v>0</v>
      </c>
      <c r="AW60" s="311">
        <f t="shared" ref="AW60" si="824">ROUND(IF(OR(AU57-AU60*(7-AT57)+AZ60&lt;0,$B55=$B61,AU60&lt;=0,AU57=0),0,IF(AU57-AU60*(7-AT57)+AZ60&gt;BA60-AY60+AZ60,BA60-AY60+AZ60,AU57-AU60*(7-AT57)+AZ60)),1)</f>
        <v>0</v>
      </c>
      <c r="AX60" s="312"/>
      <c r="AY60" s="139">
        <f t="shared" ref="AY60" si="825">IF(OR($B55=$B61,AT56=0),0,IF($B55=$B49,AT55,$F55))</f>
        <v>0</v>
      </c>
      <c r="AZ60" s="30">
        <f t="shared" ref="AZ60" si="826">IF(OR($B55=$B61,AT60=0),0,$G57-$G56)</f>
        <v>0</v>
      </c>
      <c r="BA60" s="134">
        <f t="shared" ref="BA60" si="827">IF(OR($B55=$B61,AT60=0),0,AT59)</f>
        <v>0</v>
      </c>
      <c r="BB60" s="138">
        <f t="shared" ref="BB60" si="828">IF($B55=$B61,0,AU57)</f>
        <v>0</v>
      </c>
    </row>
    <row r="61" spans="1:54" ht="15.75" x14ac:dyDescent="0.2">
      <c r="A61" s="1">
        <f t="shared" ref="A61" si="829">IF(B61="","1. Niewypełnione",B61)</f>
        <v>0</v>
      </c>
      <c r="B61" s="320">
        <f>grudzień!B61</f>
        <v>0</v>
      </c>
      <c r="C61" s="321">
        <f>grudzień!C61</f>
        <v>0</v>
      </c>
      <c r="D61" s="321">
        <f>grudzień!D61</f>
        <v>0</v>
      </c>
      <c r="E61" s="321">
        <f>grudzień!E61</f>
        <v>0</v>
      </c>
      <c r="F61" s="177">
        <f>grudzień!F61</f>
        <v>18</v>
      </c>
      <c r="G61" s="185">
        <f>grudzień!G61</f>
        <v>18</v>
      </c>
      <c r="H61" s="177"/>
      <c r="I61" s="192">
        <f t="shared" ref="I61:I65" si="830">K61+T61+AC61+AL61+AU61</f>
        <v>0</v>
      </c>
      <c r="J61" s="186">
        <f t="shared" ref="J61" si="831">IF(OR($B61=$B67,J64=0),0,ROUND((K62+P66)/J64,0))</f>
        <v>0</v>
      </c>
      <c r="K61" s="51">
        <f t="shared" ref="K61:K62" si="832">SUM(L61:R61)</f>
        <v>0</v>
      </c>
      <c r="L61" s="52">
        <f>grudzień!L61</f>
        <v>0</v>
      </c>
      <c r="M61" s="52">
        <f>grudzień!M61</f>
        <v>0</v>
      </c>
      <c r="N61" s="52">
        <f>grudzień!N61</f>
        <v>0</v>
      </c>
      <c r="O61" s="52">
        <f>grudzień!O61</f>
        <v>0</v>
      </c>
      <c r="P61" s="53">
        <f>grudzień!P61</f>
        <v>0</v>
      </c>
      <c r="Q61" s="54">
        <f>grudzień!Q61</f>
        <v>0</v>
      </c>
      <c r="R61" s="55">
        <f>grudzień!R61</f>
        <v>0</v>
      </c>
      <c r="S61" s="188">
        <f t="shared" ref="S61" si="833">IF(OR($B61=$B67,S64=0),0,ROUND((T62+Y66)/S64,0))</f>
        <v>0</v>
      </c>
      <c r="T61" s="51">
        <f t="shared" ref="T61:T62" si="834">SUM(U61:AA61)</f>
        <v>0</v>
      </c>
      <c r="U61" s="52">
        <f>grudzień!U61</f>
        <v>0</v>
      </c>
      <c r="V61" s="52">
        <f>grudzień!V61</f>
        <v>0</v>
      </c>
      <c r="W61" s="52">
        <f>grudzień!W61</f>
        <v>0</v>
      </c>
      <c r="X61" s="52">
        <f>grudzień!X61</f>
        <v>0</v>
      </c>
      <c r="Y61" s="53">
        <f>grudzień!Y61</f>
        <v>0</v>
      </c>
      <c r="Z61" s="54">
        <f>grudzień!Z61</f>
        <v>0</v>
      </c>
      <c r="AA61" s="55">
        <f>grudzień!AA61</f>
        <v>0</v>
      </c>
      <c r="AB61" s="188">
        <f t="shared" ref="AB61" si="835">IF(OR($B61=$B67,AB64=0),0,ROUND((AC62+AH66)/AB64,0))</f>
        <v>0</v>
      </c>
      <c r="AC61" s="51">
        <f t="shared" ref="AC61:AC62" si="836">SUM(AD61:AJ61)</f>
        <v>0</v>
      </c>
      <c r="AD61" s="52">
        <f>grudzień!AD61</f>
        <v>0</v>
      </c>
      <c r="AE61" s="52">
        <f>grudzień!AE61</f>
        <v>0</v>
      </c>
      <c r="AF61" s="52">
        <f>grudzień!AF61</f>
        <v>0</v>
      </c>
      <c r="AG61" s="52">
        <f>grudzień!AG61</f>
        <v>0</v>
      </c>
      <c r="AH61" s="53">
        <f>grudzień!AH61</f>
        <v>0</v>
      </c>
      <c r="AI61" s="54">
        <f>grudzień!AI61</f>
        <v>0</v>
      </c>
      <c r="AJ61" s="55">
        <f>grudzień!AJ61</f>
        <v>0</v>
      </c>
      <c r="AK61" s="188">
        <f t="shared" ref="AK61" si="837">IF(OR($B61=$B67,AK64=0),0,ROUND((AL62+AQ66)/AK64,0))</f>
        <v>0</v>
      </c>
      <c r="AL61" s="51">
        <f t="shared" ref="AL61:AL62" si="838">SUM(AM61:AS61)</f>
        <v>0</v>
      </c>
      <c r="AM61" s="52">
        <f>grudzień!AM61</f>
        <v>0</v>
      </c>
      <c r="AN61" s="52">
        <f>grudzień!AN61</f>
        <v>0</v>
      </c>
      <c r="AO61" s="52">
        <f>grudzień!AO61</f>
        <v>0</v>
      </c>
      <c r="AP61" s="52">
        <f>grudzień!AP61</f>
        <v>0</v>
      </c>
      <c r="AQ61" s="53">
        <f>grudzień!AQ61</f>
        <v>0</v>
      </c>
      <c r="AR61" s="54">
        <f>grudzień!AR61</f>
        <v>0</v>
      </c>
      <c r="AS61" s="55">
        <f>grudzień!AS61</f>
        <v>0</v>
      </c>
      <c r="AT61" s="188">
        <f t="shared" ref="AT61" si="839">IF(OR($B61=$B67,AT64=0),0,ROUND((AU62+AZ66)/AT64,0))</f>
        <v>0</v>
      </c>
      <c r="AU61" s="51">
        <f t="shared" ref="AU61:AU62" si="840">SUM(AV61:BB61)</f>
        <v>0</v>
      </c>
      <c r="AV61" s="52">
        <f t="shared" ref="AV61" si="841">IF(SUM($AM$9:$AS$9)=SUM($AV$9:$BB$9),AM61,IF(AND(SUM($AV$9:$BB$9)&gt;42,SUM($AV$9:$BB$9)&lt;49),AM61,0))</f>
        <v>0</v>
      </c>
      <c r="AW61" s="52">
        <f t="shared" ref="AW61" si="842">IF(SUM($AM$9:$AS$9)=SUM($AV$9:$BB$9),AN61,IF(AND(SUM($AV$9:$BB$9)&gt;42,SUM($AV$9:$BB$9)&lt;49),AN61,0))</f>
        <v>0</v>
      </c>
      <c r="AX61" s="52">
        <f t="shared" ref="AX61" si="843">IF(SUM($AM$9:$AS$9)=SUM($AV$9:$BB$9),AO61,IF(AND(SUM($AV$9:$BB$9)&gt;42,SUM($AV$9:$BB$9)&lt;49),AO61,0))</f>
        <v>0</v>
      </c>
      <c r="AY61" s="52">
        <f t="shared" ref="AY61" si="844">IF(SUM($AM$9:$AS$9)=SUM($AV$9:$BB$9),AP61,IF(AND(SUM($AV$9:$BB$9)&gt;42,SUM($AV$9:$BB$9)&lt;49),AP61,0))</f>
        <v>0</v>
      </c>
      <c r="AZ61" s="53">
        <f t="shared" ref="AZ61" si="845">IF(SUM($AM$9:$AS$9)=SUM($AV$9:$BB$9),AQ61,IF(AND(SUM($AV$9:$BB$9)&gt;42,SUM($AV$9:$BB$9)&lt;49),AQ61,0))</f>
        <v>0</v>
      </c>
      <c r="BA61" s="54">
        <f t="shared" ref="BA61" si="846">IF(SUM($AM$9:$AS$9)=SUM($AV$9:$BB$9),AR61,IF(AND(SUM($AV$9:$BB$9)&gt;42,SUM($AV$9:$BB$9)&lt;49),AR61,0))</f>
        <v>0</v>
      </c>
      <c r="BB61" s="55">
        <f t="shared" ref="BB61" si="847">IF(SUM($AM$9:$AS$9)=SUM($AV$9:$BB$9),AS61,IF(AND(SUM($AV$9:$BB$9)&gt;42,SUM($AV$9:$BB$9)&lt;49),AS61,0))</f>
        <v>0</v>
      </c>
    </row>
    <row r="62" spans="1:54" ht="12.75" hidden="1" customHeight="1" x14ac:dyDescent="0.2">
      <c r="B62" s="93"/>
      <c r="C62" s="94"/>
      <c r="D62" s="95"/>
      <c r="E62" s="115"/>
      <c r="F62" s="140" t="b">
        <f t="shared" ref="F62" si="848">IF($B55=$B61,OR(F56,G61&lt;F61),G61&lt;F61)</f>
        <v>0</v>
      </c>
      <c r="G62" s="189">
        <f t="shared" ref="G62" si="849">IF(AND($B55=$B61,$B55&lt;&gt;"",$B55&lt;&gt;0),G61+G56,G61)</f>
        <v>18</v>
      </c>
      <c r="H62" s="120"/>
      <c r="I62" s="165">
        <f t="shared" si="830"/>
        <v>0</v>
      </c>
      <c r="J62" s="194">
        <f t="shared" ref="J62" si="850">7-COUNTIF(L61:R61,0)-COUNTIF(L61:R61,"")</f>
        <v>0</v>
      </c>
      <c r="K62" s="22">
        <f t="shared" si="832"/>
        <v>0</v>
      </c>
      <c r="L62" s="35">
        <f t="shared" ref="L62:R62" si="851">IF($B55=$B61,L61+L56,L61)</f>
        <v>0</v>
      </c>
      <c r="M62" s="35">
        <f t="shared" si="851"/>
        <v>0</v>
      </c>
      <c r="N62" s="35">
        <f t="shared" si="851"/>
        <v>0</v>
      </c>
      <c r="O62" s="35">
        <f t="shared" si="851"/>
        <v>0</v>
      </c>
      <c r="P62" s="36">
        <f t="shared" si="851"/>
        <v>0</v>
      </c>
      <c r="Q62" s="37">
        <f t="shared" si="851"/>
        <v>0</v>
      </c>
      <c r="R62" s="38">
        <f t="shared" si="851"/>
        <v>0</v>
      </c>
      <c r="S62" s="194">
        <f t="shared" ref="S62" si="852">7-COUNTIF(U61:AA61,0)-COUNTIF(U61:AA61,"")</f>
        <v>0</v>
      </c>
      <c r="T62" s="22">
        <f t="shared" si="834"/>
        <v>0</v>
      </c>
      <c r="U62" s="35">
        <f t="shared" ref="U62:AA62" si="853">IF($B55=$B61,U61+U56,U61)</f>
        <v>0</v>
      </c>
      <c r="V62" s="35">
        <f t="shared" si="853"/>
        <v>0</v>
      </c>
      <c r="W62" s="35">
        <f t="shared" si="853"/>
        <v>0</v>
      </c>
      <c r="X62" s="35">
        <f t="shared" si="853"/>
        <v>0</v>
      </c>
      <c r="Y62" s="36">
        <f t="shared" si="853"/>
        <v>0</v>
      </c>
      <c r="Z62" s="37">
        <f t="shared" si="853"/>
        <v>0</v>
      </c>
      <c r="AA62" s="38">
        <f t="shared" si="853"/>
        <v>0</v>
      </c>
      <c r="AB62" s="194">
        <f t="shared" ref="AB62" si="854">7-COUNTIF(AD61:AJ61,0)-COUNTIF(AD61:AJ61,"")</f>
        <v>0</v>
      </c>
      <c r="AC62" s="22">
        <f t="shared" si="836"/>
        <v>0</v>
      </c>
      <c r="AD62" s="35">
        <f t="shared" ref="AD62:AJ62" si="855">IF($B55=$B61,AD61+AD56,AD61)</f>
        <v>0</v>
      </c>
      <c r="AE62" s="35">
        <f t="shared" si="855"/>
        <v>0</v>
      </c>
      <c r="AF62" s="35">
        <f t="shared" si="855"/>
        <v>0</v>
      </c>
      <c r="AG62" s="35">
        <f t="shared" si="855"/>
        <v>0</v>
      </c>
      <c r="AH62" s="36">
        <f t="shared" si="855"/>
        <v>0</v>
      </c>
      <c r="AI62" s="37">
        <f t="shared" si="855"/>
        <v>0</v>
      </c>
      <c r="AJ62" s="38">
        <f t="shared" si="855"/>
        <v>0</v>
      </c>
      <c r="AK62" s="194">
        <f t="shared" ref="AK62" si="856">7-COUNTIF(AM61:AS61,0)-COUNTIF(AM61:AS61,"")</f>
        <v>0</v>
      </c>
      <c r="AL62" s="22">
        <f t="shared" si="838"/>
        <v>0</v>
      </c>
      <c r="AM62" s="35">
        <f t="shared" ref="AM62:AS62" si="857">IF($B55=$B61,AM61+AM56,AM61)</f>
        <v>0</v>
      </c>
      <c r="AN62" s="35">
        <f t="shared" si="857"/>
        <v>0</v>
      </c>
      <c r="AO62" s="35">
        <f t="shared" si="857"/>
        <v>0</v>
      </c>
      <c r="AP62" s="35">
        <f t="shared" si="857"/>
        <v>0</v>
      </c>
      <c r="AQ62" s="36">
        <f t="shared" si="857"/>
        <v>0</v>
      </c>
      <c r="AR62" s="37">
        <f t="shared" si="857"/>
        <v>0</v>
      </c>
      <c r="AS62" s="38">
        <f t="shared" si="857"/>
        <v>0</v>
      </c>
      <c r="AT62" s="194">
        <f t="shared" ref="AT62" si="858">7-COUNTIF(AV61:BB61,0)-COUNTIF(AV61:BB61,"")</f>
        <v>0</v>
      </c>
      <c r="AU62" s="22">
        <f t="shared" si="840"/>
        <v>0</v>
      </c>
      <c r="AV62" s="35">
        <f t="shared" ref="AV62:BB62" si="859">IF($B55=$B61,AV61+AV56,AV61)</f>
        <v>0</v>
      </c>
      <c r="AW62" s="35">
        <f t="shared" si="859"/>
        <v>0</v>
      </c>
      <c r="AX62" s="35">
        <f t="shared" si="859"/>
        <v>0</v>
      </c>
      <c r="AY62" s="35">
        <f t="shared" si="859"/>
        <v>0</v>
      </c>
      <c r="AZ62" s="36">
        <f t="shared" si="859"/>
        <v>0</v>
      </c>
      <c r="BA62" s="37">
        <f t="shared" si="859"/>
        <v>0</v>
      </c>
      <c r="BB62" s="38">
        <f t="shared" si="859"/>
        <v>0</v>
      </c>
    </row>
    <row r="63" spans="1:54" ht="15" hidden="1" customHeight="1" x14ac:dyDescent="0.2">
      <c r="B63" s="116"/>
      <c r="C63" s="117"/>
      <c r="D63" s="118"/>
      <c r="E63" s="119"/>
      <c r="F63" s="92"/>
      <c r="G63" s="190">
        <f t="shared" ref="G63" si="860">IF(AND($B55=$B61,$B55&lt;&gt;"",$B55&lt;&gt;0),F61+G57,F61)</f>
        <v>18</v>
      </c>
      <c r="H63" s="121"/>
      <c r="I63" s="165">
        <f t="shared" si="830"/>
        <v>0</v>
      </c>
      <c r="J63" s="195">
        <f t="shared" ref="J63" si="861">IF($B61=$B55,COUNTIF(L63:R63,0),COUNTIF(L64:R64,0)+COUNTIF(L64:R64,""))</f>
        <v>7</v>
      </c>
      <c r="K63" s="39">
        <f t="shared" ref="K63:R63" si="862">IF($B55=$B61,K64+K57,K64)</f>
        <v>0</v>
      </c>
      <c r="L63" s="40">
        <f t="shared" si="862"/>
        <v>0</v>
      </c>
      <c r="M63" s="40">
        <f t="shared" si="862"/>
        <v>0</v>
      </c>
      <c r="N63" s="40">
        <f t="shared" si="862"/>
        <v>0</v>
      </c>
      <c r="O63" s="40">
        <f t="shared" si="862"/>
        <v>0</v>
      </c>
      <c r="P63" s="41">
        <f t="shared" si="862"/>
        <v>0</v>
      </c>
      <c r="Q63" s="42">
        <f t="shared" si="862"/>
        <v>0</v>
      </c>
      <c r="R63" s="43">
        <f t="shared" si="862"/>
        <v>0</v>
      </c>
      <c r="S63" s="195">
        <f t="shared" ref="S63" si="863">IF($B61=$B55,COUNTIF(U63:AA63,0),COUNTIF(U64:AA64,0)+COUNTIF(U64:AA64,""))</f>
        <v>7</v>
      </c>
      <c r="T63" s="39">
        <f t="shared" ref="T63:AA63" si="864">IF($B55=$B61,T64+T57,T64)</f>
        <v>0</v>
      </c>
      <c r="U63" s="40">
        <f t="shared" si="864"/>
        <v>0</v>
      </c>
      <c r="V63" s="40">
        <f t="shared" si="864"/>
        <v>0</v>
      </c>
      <c r="W63" s="40">
        <f t="shared" si="864"/>
        <v>0</v>
      </c>
      <c r="X63" s="40">
        <f t="shared" si="864"/>
        <v>0</v>
      </c>
      <c r="Y63" s="41">
        <f t="shared" si="864"/>
        <v>0</v>
      </c>
      <c r="Z63" s="42">
        <f t="shared" si="864"/>
        <v>0</v>
      </c>
      <c r="AA63" s="43">
        <f t="shared" si="864"/>
        <v>0</v>
      </c>
      <c r="AB63" s="195">
        <f t="shared" ref="AB63" si="865">IF($B61=$B55,COUNTIF(AD63:AJ63,0),COUNTIF(AD64:AJ64,0)+COUNTIF(AD64:AJ64,""))</f>
        <v>7</v>
      </c>
      <c r="AC63" s="39">
        <f t="shared" ref="AC63:AJ63" si="866">IF($B55=$B61,AC64+AC57,AC64)</f>
        <v>0</v>
      </c>
      <c r="AD63" s="40">
        <f t="shared" si="866"/>
        <v>0</v>
      </c>
      <c r="AE63" s="40">
        <f t="shared" si="866"/>
        <v>0</v>
      </c>
      <c r="AF63" s="40">
        <f t="shared" si="866"/>
        <v>0</v>
      </c>
      <c r="AG63" s="40">
        <f t="shared" si="866"/>
        <v>0</v>
      </c>
      <c r="AH63" s="41">
        <f t="shared" si="866"/>
        <v>0</v>
      </c>
      <c r="AI63" s="42">
        <f t="shared" si="866"/>
        <v>0</v>
      </c>
      <c r="AJ63" s="43">
        <f t="shared" si="866"/>
        <v>0</v>
      </c>
      <c r="AK63" s="195">
        <f t="shared" ref="AK63" si="867">IF($B61=$B55,COUNTIF(AM63:AS63,0),COUNTIF(AM64:AS64,0)+COUNTIF(AM64:AS64,""))</f>
        <v>7</v>
      </c>
      <c r="AL63" s="39">
        <f t="shared" ref="AL63:AS63" si="868">IF($B55=$B61,AL64+AL57,AL64)</f>
        <v>0</v>
      </c>
      <c r="AM63" s="40">
        <f t="shared" si="868"/>
        <v>0</v>
      </c>
      <c r="AN63" s="40">
        <f t="shared" si="868"/>
        <v>0</v>
      </c>
      <c r="AO63" s="40">
        <f t="shared" si="868"/>
        <v>0</v>
      </c>
      <c r="AP63" s="40">
        <f t="shared" si="868"/>
        <v>0</v>
      </c>
      <c r="AQ63" s="41">
        <f t="shared" si="868"/>
        <v>0</v>
      </c>
      <c r="AR63" s="42">
        <f t="shared" si="868"/>
        <v>0</v>
      </c>
      <c r="AS63" s="43">
        <f t="shared" si="868"/>
        <v>0</v>
      </c>
      <c r="AT63" s="195">
        <f t="shared" ref="AT63" si="869">IF($B61=$B55,COUNTIF(AV63:BB63,0),COUNTIF(AV64:BB64,0)+COUNTIF(AV64:BB64,""))</f>
        <v>7</v>
      </c>
      <c r="AU63" s="39">
        <f t="shared" ref="AU63:BB63" si="870">IF($B55=$B61,AU64+AU57,AU64)</f>
        <v>0</v>
      </c>
      <c r="AV63" s="40">
        <f t="shared" si="870"/>
        <v>0</v>
      </c>
      <c r="AW63" s="40">
        <f t="shared" si="870"/>
        <v>0</v>
      </c>
      <c r="AX63" s="40">
        <f t="shared" si="870"/>
        <v>0</v>
      </c>
      <c r="AY63" s="40">
        <f t="shared" si="870"/>
        <v>0</v>
      </c>
      <c r="AZ63" s="41">
        <f t="shared" si="870"/>
        <v>0</v>
      </c>
      <c r="BA63" s="42">
        <f t="shared" si="870"/>
        <v>0</v>
      </c>
      <c r="BB63" s="43">
        <f t="shared" si="870"/>
        <v>0</v>
      </c>
    </row>
    <row r="64" spans="1:54" ht="15.75" customHeight="1" x14ac:dyDescent="0.2">
      <c r="A64" s="1">
        <f t="shared" ref="A64" si="871">A61</f>
        <v>0</v>
      </c>
      <c r="B64" s="313">
        <f t="shared" ref="B64" si="872">B58+1</f>
        <v>8</v>
      </c>
      <c r="C64" s="314"/>
      <c r="D64" s="314"/>
      <c r="E64" s="314"/>
      <c r="F64" s="31"/>
      <c r="G64" s="183"/>
      <c r="H64" s="122">
        <f t="shared" ref="H64" si="873">5-COUNTIF(AU61,0)-COUNTIF(AL61,0)-COUNTIF(AC61,0)-COUNTIF(T61,0)-COUNTIF(K61,0)</f>
        <v>0</v>
      </c>
      <c r="I64" s="165">
        <f t="shared" si="830"/>
        <v>0</v>
      </c>
      <c r="J64" s="187">
        <f t="shared" ref="J64" si="874">IF($B61=$B55,J58+IF($F61&lt;&gt;$G61,(K61+$G63-$G62)/$F61,K61/$F61),IF($F61&lt;&gt;G61,(K61+$G63-$G62)/$F61,K61/$F61))</f>
        <v>0</v>
      </c>
      <c r="K64" s="7">
        <f t="shared" ref="K64:K65" si="875">SUM(L64:R64)</f>
        <v>0</v>
      </c>
      <c r="L64" s="26">
        <f t="shared" ref="L64:R64" si="876">L61</f>
        <v>0</v>
      </c>
      <c r="M64" s="26">
        <f t="shared" si="876"/>
        <v>0</v>
      </c>
      <c r="N64" s="26">
        <f t="shared" si="876"/>
        <v>0</v>
      </c>
      <c r="O64" s="26">
        <f t="shared" si="876"/>
        <v>0</v>
      </c>
      <c r="P64" s="26">
        <f t="shared" si="876"/>
        <v>0</v>
      </c>
      <c r="Q64" s="29">
        <f t="shared" si="876"/>
        <v>0</v>
      </c>
      <c r="R64" s="23">
        <f t="shared" si="876"/>
        <v>0</v>
      </c>
      <c r="S64" s="187">
        <f t="shared" ref="S64" si="877">IF($B61=$B55,S58+IF($F61&lt;&gt;$G61,(T61+$G63-$G62)/$F61,T61/$F61),IF($F61&lt;&gt;P61,(T61+$G63-$G62)/$F61,T61/$F61))</f>
        <v>0</v>
      </c>
      <c r="T64" s="7">
        <f t="shared" ref="T64:T65" si="878">SUM(U64:AA64)</f>
        <v>0</v>
      </c>
      <c r="U64" s="26">
        <f t="shared" ref="U64:AA64" si="879">U61</f>
        <v>0</v>
      </c>
      <c r="V64" s="26">
        <f t="shared" si="879"/>
        <v>0</v>
      </c>
      <c r="W64" s="26">
        <f t="shared" si="879"/>
        <v>0</v>
      </c>
      <c r="X64" s="26">
        <f t="shared" si="879"/>
        <v>0</v>
      </c>
      <c r="Y64" s="113">
        <f t="shared" si="879"/>
        <v>0</v>
      </c>
      <c r="Z64" s="29">
        <f t="shared" si="879"/>
        <v>0</v>
      </c>
      <c r="AA64" s="23">
        <f t="shared" si="879"/>
        <v>0</v>
      </c>
      <c r="AB64" s="187">
        <f t="shared" ref="AB64" si="880">IF($B61=$B55,AB58+IF($F61&lt;&gt;$G61,(AC61+$G63-$G62)/$F61,AC61/$F61),IF($F61&lt;&gt;Y61,(AC61+$G63-$G62)/$F61,AC61/$F61))</f>
        <v>0</v>
      </c>
      <c r="AC64" s="7">
        <f t="shared" ref="AC64:AC65" si="881">SUM(AD64:AJ64)</f>
        <v>0</v>
      </c>
      <c r="AD64" s="26">
        <f t="shared" ref="AD64:AJ64" si="882">AD61</f>
        <v>0</v>
      </c>
      <c r="AE64" s="26">
        <f t="shared" si="882"/>
        <v>0</v>
      </c>
      <c r="AF64" s="26">
        <f t="shared" si="882"/>
        <v>0</v>
      </c>
      <c r="AG64" s="26">
        <f t="shared" si="882"/>
        <v>0</v>
      </c>
      <c r="AH64" s="113">
        <f t="shared" si="882"/>
        <v>0</v>
      </c>
      <c r="AI64" s="29">
        <f t="shared" si="882"/>
        <v>0</v>
      </c>
      <c r="AJ64" s="23">
        <f t="shared" si="882"/>
        <v>0</v>
      </c>
      <c r="AK64" s="187">
        <f t="shared" ref="AK64" si="883">IF($B61=$B55,AK58+IF($F61&lt;&gt;$G61,(AL61+$G63-$G62)/$F61,AL61/$F61),IF($F61&lt;&gt;AH61,(AL61+$G63-$G62)/$F61,AL61/$F61))</f>
        <v>0</v>
      </c>
      <c r="AL64" s="7">
        <f t="shared" ref="AL64:AL65" si="884">SUM(AM64:AS64)</f>
        <v>0</v>
      </c>
      <c r="AM64" s="26">
        <f t="shared" ref="AM64:AS64" si="885">AM61</f>
        <v>0</v>
      </c>
      <c r="AN64" s="26">
        <f t="shared" si="885"/>
        <v>0</v>
      </c>
      <c r="AO64" s="26">
        <f t="shared" si="885"/>
        <v>0</v>
      </c>
      <c r="AP64" s="26">
        <f t="shared" si="885"/>
        <v>0</v>
      </c>
      <c r="AQ64" s="113">
        <f t="shared" si="885"/>
        <v>0</v>
      </c>
      <c r="AR64" s="29">
        <f t="shared" si="885"/>
        <v>0</v>
      </c>
      <c r="AS64" s="23">
        <f t="shared" si="885"/>
        <v>0</v>
      </c>
      <c r="AT64" s="187">
        <f t="shared" ref="AT64" si="886">IF($B61=$B55,AT58+IF($F61&lt;&gt;$G61,(AU61+$G63-$G62)/$F61,AU61/$F61),IF($F61&lt;&gt;AQ61,(AU61+$G63-$G62)/$F61,AU61/$F61))</f>
        <v>0</v>
      </c>
      <c r="AU64" s="7">
        <f t="shared" ref="AU64:AU65" si="887">SUM(AV64:BB64)</f>
        <v>0</v>
      </c>
      <c r="AV64" s="6">
        <f t="shared" ref="AV64" si="888">IF(SUM($AM$9:$AS$9)=SUM($AV$9:$BB$9),AV61,IF(AND(SUM($AV$9:$BB$9)&gt;42,SUM($AV$9:$BB$9)&lt;49),AV61,0))</f>
        <v>0</v>
      </c>
      <c r="AW64" s="6">
        <f t="shared" ref="AW64:BB64" si="889">IF(SUM($AM$9:$AS$9)=SUM($AV$9:$BB$9),AW61,IF(AND(SUM($AV$9:$BB$9)&gt;42,SUM($AV$9:$BB$9)&lt;49),AW61,0))</f>
        <v>0</v>
      </c>
      <c r="AX64" s="6">
        <f t="shared" si="889"/>
        <v>0</v>
      </c>
      <c r="AY64" s="6">
        <f t="shared" si="889"/>
        <v>0</v>
      </c>
      <c r="AZ64" s="26">
        <f t="shared" si="889"/>
        <v>0</v>
      </c>
      <c r="BA64" s="29">
        <f t="shared" si="889"/>
        <v>0</v>
      </c>
      <c r="BB64" s="23">
        <f t="shared" si="889"/>
        <v>0</v>
      </c>
    </row>
    <row r="65" spans="1:54" ht="15.75" customHeight="1" x14ac:dyDescent="0.2">
      <c r="A65" s="1">
        <f t="shared" ref="A65:A66" si="890">A64</f>
        <v>0</v>
      </c>
      <c r="B65" s="313"/>
      <c r="C65" s="314"/>
      <c r="D65" s="314"/>
      <c r="E65" s="314"/>
      <c r="F65" s="31"/>
      <c r="G65" s="183"/>
      <c r="H65" s="123">
        <f t="shared" ref="H65" si="891">IF($B61=$B55,H59+F65,$F65)</f>
        <v>0</v>
      </c>
      <c r="I65" s="165">
        <f t="shared" si="830"/>
        <v>0</v>
      </c>
      <c r="J65" s="141">
        <f t="shared" ref="J65" si="892">IF($H64=0,0,IF($B55=$B61,IF($H66&gt;0,$H66+J59,K61+J59),IF($H66&gt;0,$H66,K61)))</f>
        <v>0</v>
      </c>
      <c r="K65" s="7">
        <f t="shared" si="875"/>
        <v>0</v>
      </c>
      <c r="L65" s="6"/>
      <c r="M65" s="6"/>
      <c r="N65" s="6"/>
      <c r="O65" s="6"/>
      <c r="P65" s="26"/>
      <c r="Q65" s="29"/>
      <c r="R65" s="23"/>
      <c r="S65" s="141">
        <f t="shared" ref="S65" si="893">IF($H64=0,0,IF($B55=$B61,IF($H66&gt;0,$H66+S59,T61+S59),IF($H66&gt;0,$H66,T61)))</f>
        <v>0</v>
      </c>
      <c r="T65" s="7">
        <f t="shared" si="878"/>
        <v>0</v>
      </c>
      <c r="U65" s="6"/>
      <c r="V65" s="6"/>
      <c r="W65" s="6"/>
      <c r="X65" s="6"/>
      <c r="Y65" s="26"/>
      <c r="Z65" s="29"/>
      <c r="AA65" s="23"/>
      <c r="AB65" s="141">
        <f t="shared" ref="AB65" si="894">IF($H64=0,0,IF($B55=$B61,IF($H66&gt;0,$H66+AB59,AC61+AB59),IF($H66&gt;0,$H66,AC61)))</f>
        <v>0</v>
      </c>
      <c r="AC65" s="7">
        <f t="shared" si="881"/>
        <v>0</v>
      </c>
      <c r="AD65" s="6"/>
      <c r="AE65" s="6"/>
      <c r="AF65" s="6"/>
      <c r="AG65" s="6"/>
      <c r="AH65" s="26"/>
      <c r="AI65" s="29"/>
      <c r="AJ65" s="23"/>
      <c r="AK65" s="141">
        <f t="shared" ref="AK65" si="895">IF($H64=0,0,IF($B55=$B61,IF($H66&gt;0,$H66+AK59,AL61+AK59),IF($H66&gt;0,$H66,AL61)))</f>
        <v>0</v>
      </c>
      <c r="AL65" s="7">
        <f t="shared" si="884"/>
        <v>0</v>
      </c>
      <c r="AM65" s="6"/>
      <c r="AN65" s="6"/>
      <c r="AO65" s="6"/>
      <c r="AP65" s="6"/>
      <c r="AQ65" s="26"/>
      <c r="AR65" s="29"/>
      <c r="AS65" s="23"/>
      <c r="AT65" s="141">
        <f t="shared" ref="AT65" si="896">IF($H64=0,0,IF($B55=$B61,IF($H66&gt;0,$H66+AT59,AU61+AT59),IF($H66&gt;0,$H66,AU61)))</f>
        <v>0</v>
      </c>
      <c r="AU65" s="7">
        <f t="shared" si="887"/>
        <v>0</v>
      </c>
      <c r="AV65" s="6"/>
      <c r="AW65" s="6"/>
      <c r="AX65" s="6"/>
      <c r="AY65" s="6"/>
      <c r="AZ65" s="26"/>
      <c r="BA65" s="29"/>
      <c r="BB65" s="23"/>
    </row>
    <row r="66" spans="1:54" ht="18.75" customHeight="1" thickBot="1" x14ac:dyDescent="0.25">
      <c r="A66" s="1">
        <f t="shared" si="890"/>
        <v>0</v>
      </c>
      <c r="B66" s="323" t="str">
        <f>IF(B61="",Wydruk!$AE$6,IF(J62=0,Wydruk!$AE$7,IF(AND(G62&lt;G63,B61&lt;&gt;$B67),Wydruk!$AE$13,IF(AND($B61=$B55,$B61&lt;&gt;$B67),IF(OR(OR(J66&lt;4,J66&gt;5),OR(S66&lt;4,S66&gt;5),OR(AB66&lt;4,AB66&gt;5),OR(AK66&lt;4,AK66&gt;5),OR(AND(AT66&lt;4,AT66&gt;0),AT66&gt;5)),Wydruk!$AE$8,Wydruk!$AE$9),IF($B61=$B67,IF($F65&lt;&gt;0,Wydruk!$AE$12,Wydruk!$AE$10),IF(OR(OR(J62&lt;4,J62&gt;5),OR(S62&lt;4,S62&gt;5),OR(AB62&lt;4,AB62&gt;5),OR(AK62&lt;4,AK62&gt;5),OR(AND(AT62&lt;4,AT62&gt;0),AT62&gt;5)),Wydruk!$AE$8,Wydruk!$AE$11))))))</f>
        <v>Uzupełnij liczby godzin tygodniowego planu</v>
      </c>
      <c r="C66" s="324"/>
      <c r="D66" s="324"/>
      <c r="E66" s="324"/>
      <c r="F66" s="173">
        <f>grudzień!F66</f>
        <v>0</v>
      </c>
      <c r="G66" s="184">
        <f>grudzień!G66</f>
        <v>0</v>
      </c>
      <c r="H66" s="191">
        <f t="shared" ref="H66" si="897">IF(OR($G66=0,$F66=0,$G66="",$F66=""),0,$G66/$F66)</f>
        <v>0</v>
      </c>
      <c r="I66" s="193"/>
      <c r="J66" s="176">
        <f t="shared" ref="J66" si="898">IF($B55=$B61,IF(L61+L56&gt;0,1,0)+IF(M61+M56&gt;0,1,0)+IF(N61+N56&gt;0,1,0)+IF(O61+O56&gt;0,1,0)+IF(P61+P56&gt;0,1,0)+IF(Q61+Q56&gt;0,1,0)+IF(R61+R56&gt;0,1,0),J62)</f>
        <v>0</v>
      </c>
      <c r="K66" s="133">
        <f t="shared" ref="K66" si="899">IF(OR($B61=$B67,J66=0,(K62-Q66+O66)&lt;=0),0,(K62-Q66+O66)/J66)</f>
        <v>0</v>
      </c>
      <c r="L66" s="137">
        <f t="shared" ref="L66" si="900">IF(K66*(7-J63)&lt;=0,0,K66*(7-J63))</f>
        <v>0</v>
      </c>
      <c r="M66" s="311">
        <f t="shared" ref="M66" si="901">ROUND(IF(OR(K63-K66*(7-J63)+P66&lt;0,$B61=$B67,K66&lt;=0,K63=0),0,IF(K63-K66*(7-J63)+P66&gt;Q66-O66+P66,Q66-O66+P66,K63-K66*(7-J63)+P66)),1)</f>
        <v>0</v>
      </c>
      <c r="N66" s="312"/>
      <c r="O66" s="139">
        <f t="shared" ref="O66" si="902">IF(OR($B61=$B67,J62=0),0,IF($B61=$B55,J61,$F61))</f>
        <v>0</v>
      </c>
      <c r="P66" s="30">
        <f t="shared" ref="P66" si="903">IF(OR($B61=$B67,J66=0),0,$G63-$G62)</f>
        <v>0</v>
      </c>
      <c r="Q66" s="134">
        <f t="shared" ref="Q66" si="904">IF(OR($B61=$B67,J66=0),0,J65)</f>
        <v>0</v>
      </c>
      <c r="R66" s="138">
        <f t="shared" ref="R66" si="905">IF($B61=$B67,0,K63)</f>
        <v>0</v>
      </c>
      <c r="S66" s="176">
        <f t="shared" ref="S66" si="906">IF($B55=$B61,IF(U61+U56&gt;0,1,0)+IF(V61+V56&gt;0,1,0)+IF(W61+W56&gt;0,1,0)+IF(X61+X56&gt;0,1,0)+IF(Y61+Y56&gt;0,1,0)+IF(Z61+Z56&gt;0,1,0)+IF(AA61+AA56&gt;0,1,0),S62)</f>
        <v>0</v>
      </c>
      <c r="T66" s="133">
        <f t="shared" ref="T66" si="907">IF(OR($B61=$B67,S66=0,(T62-Z66+X66)&lt;=0),0,(T62-Z66+X66)/S66)</f>
        <v>0</v>
      </c>
      <c r="U66" s="137">
        <f t="shared" ref="U66" si="908">IF(T66*(7-S63)&lt;=0,0,T66*(7-S63))</f>
        <v>0</v>
      </c>
      <c r="V66" s="311">
        <f t="shared" ref="V66" si="909">ROUND(IF(OR(T63-T66*(7-S63)+Y66&lt;0,$B61=$B67,T66&lt;=0,T63=0),0,IF(T63-T66*(7-S63)+Y66&gt;Z66-X66+Y66,Z66-X66+Y66,T63-T66*(7-S63)+Y66)),1)</f>
        <v>0</v>
      </c>
      <c r="W66" s="312"/>
      <c r="X66" s="139">
        <f t="shared" ref="X66" si="910">IF(OR($B61=$B67,S62=0),0,IF($B61=$B55,S61,$F61))</f>
        <v>0</v>
      </c>
      <c r="Y66" s="30">
        <f t="shared" ref="Y66" si="911">IF(OR($B61=$B67,S66=0),0,$G63-$G62)</f>
        <v>0</v>
      </c>
      <c r="Z66" s="134">
        <f t="shared" ref="Z66" si="912">IF(OR($B61=$B67,S66=0),0,S65)</f>
        <v>0</v>
      </c>
      <c r="AA66" s="138">
        <f t="shared" ref="AA66" si="913">IF($B61=$B67,0,T63)</f>
        <v>0</v>
      </c>
      <c r="AB66" s="176">
        <f t="shared" ref="AB66" si="914">IF($B55=$B61,IF(AD61+AD56&gt;0,1,0)+IF(AE61+AE56&gt;0,1,0)+IF(AF61+AF56&gt;0,1,0)+IF(AG61+AG56&gt;0,1,0)+IF(AH61+AH56&gt;0,1,0)+IF(AI61+AI56&gt;0,1,0)+IF(AJ61+AJ56&gt;0,1,0),AB62)</f>
        <v>0</v>
      </c>
      <c r="AC66" s="133">
        <f t="shared" ref="AC66" si="915">IF(OR($B61=$B67,AB66=0,(AC62-AI66+AG66)&lt;=0),0,(AC62-AI66+AG66)/AB66)</f>
        <v>0</v>
      </c>
      <c r="AD66" s="137">
        <f t="shared" ref="AD66" si="916">IF(AC66*(7-AB63)&lt;=0,0,AC66*(7-AB63))</f>
        <v>0</v>
      </c>
      <c r="AE66" s="311">
        <f t="shared" ref="AE66" si="917">ROUND(IF(OR(AC63-AC66*(7-AB63)+AH66&lt;0,$B61=$B67,AC66&lt;=0,AC63=0),0,IF(AC63-AC66*(7-AB63)+AH66&gt;AI66-AG66+AH66,AI66-AG66+AH66,AC63-AC66*(7-AB63)+AH66)),1)</f>
        <v>0</v>
      </c>
      <c r="AF66" s="312"/>
      <c r="AG66" s="139">
        <f t="shared" ref="AG66" si="918">IF(OR($B61=$B67,AB62=0),0,IF($B61=$B55,AB61,$F61))</f>
        <v>0</v>
      </c>
      <c r="AH66" s="30">
        <f t="shared" ref="AH66" si="919">IF(OR($B61=$B67,AB66=0),0,$G63-$G62)</f>
        <v>0</v>
      </c>
      <c r="AI66" s="134">
        <f t="shared" ref="AI66" si="920">IF(OR($B61=$B67,AB66=0),0,AB65)</f>
        <v>0</v>
      </c>
      <c r="AJ66" s="138">
        <f t="shared" ref="AJ66" si="921">IF($B61=$B67,0,AC63)</f>
        <v>0</v>
      </c>
      <c r="AK66" s="176">
        <f t="shared" ref="AK66" si="922">IF($B55=$B61,IF(AM61+AM56&gt;0,1,0)+IF(AN61+AN56&gt;0,1,0)+IF(AO61+AO56&gt;0,1,0)+IF(AP61+AP56&gt;0,1,0)+IF(AQ61+AQ56&gt;0,1,0)+IF(AR61+AR56&gt;0,1,0)+IF(AS61+AS56&gt;0,1,0),AK62)</f>
        <v>0</v>
      </c>
      <c r="AL66" s="133">
        <f t="shared" ref="AL66" si="923">IF(OR($B61=$B67,AK66=0,(AL62-AR66+AP66)&lt;=0),0,(AL62-AR66+AP66)/AK66)</f>
        <v>0</v>
      </c>
      <c r="AM66" s="137">
        <f t="shared" ref="AM66" si="924">IF(AL66*(7-AK63)&lt;=0,0,AL66*(7-AK63))</f>
        <v>0</v>
      </c>
      <c r="AN66" s="311">
        <f t="shared" ref="AN66" si="925">ROUND(IF(OR(AL63-AL66*(7-AK63)+AQ66&lt;0,$B61=$B67,AL66&lt;=0,AL63=0),0,IF(AL63-AL66*(7-AK63)+AQ66&gt;AR66-AP66+AQ66,AR66-AP66+AQ66,AL63-AL66*(7-AK63)+AQ66)),1)</f>
        <v>0</v>
      </c>
      <c r="AO66" s="312"/>
      <c r="AP66" s="139">
        <f t="shared" ref="AP66" si="926">IF(OR($B61=$B67,AK62=0),0,IF($B61=$B55,AK61,$F61))</f>
        <v>0</v>
      </c>
      <c r="AQ66" s="30">
        <f t="shared" ref="AQ66" si="927">IF(OR($B61=$B67,AK66=0),0,$G63-$G62)</f>
        <v>0</v>
      </c>
      <c r="AR66" s="134">
        <f t="shared" ref="AR66" si="928">IF(OR($B61=$B67,AK66=0),0,AK65)</f>
        <v>0</v>
      </c>
      <c r="AS66" s="138">
        <f t="shared" ref="AS66" si="929">IF($B61=$B67,0,AL63)</f>
        <v>0</v>
      </c>
      <c r="AT66" s="176">
        <f t="shared" ref="AT66" si="930">IF($B55=$B61,IF(AV61+AV56&gt;0,1,0)+IF(AW61+AW56&gt;0,1,0)+IF(AX61+AX56&gt;0,1,0)+IF(AY61+AY56&gt;0,1,0)+IF(AZ61+AZ56&gt;0,1,0)+IF(BA61+BA56&gt;0,1,0)+IF(BB61+BB56&gt;0,1,0),AT62)</f>
        <v>0</v>
      </c>
      <c r="AU66" s="133">
        <f t="shared" ref="AU66" si="931">IF(OR($B61=$B67,AT66=0,(AU62-BA66+AY66)&lt;=0),0,(AU62-BA66+AY66)/AT66)</f>
        <v>0</v>
      </c>
      <c r="AV66" s="137">
        <f t="shared" ref="AV66" si="932">IF(AU66*(7-AT63)&lt;=0,0,AU66*(7-AT63))</f>
        <v>0</v>
      </c>
      <c r="AW66" s="311">
        <f t="shared" ref="AW66" si="933">ROUND(IF(OR(AU63-AU66*(7-AT63)+AZ66&lt;0,$B61=$B67,AU66&lt;=0,AU63=0),0,IF(AU63-AU66*(7-AT63)+AZ66&gt;BA66-AY66+AZ66,BA66-AY66+AZ66,AU63-AU66*(7-AT63)+AZ66)),1)</f>
        <v>0</v>
      </c>
      <c r="AX66" s="312"/>
      <c r="AY66" s="139">
        <f t="shared" ref="AY66" si="934">IF(OR($B61=$B67,AT62=0),0,IF($B61=$B55,AT61,$F61))</f>
        <v>0</v>
      </c>
      <c r="AZ66" s="30">
        <f t="shared" ref="AZ66" si="935">IF(OR($B61=$B67,AT66=0),0,$G63-$G62)</f>
        <v>0</v>
      </c>
      <c r="BA66" s="134">
        <f t="shared" ref="BA66" si="936">IF(OR($B61=$B67,AT66=0),0,AT65)</f>
        <v>0</v>
      </c>
      <c r="BB66" s="138">
        <f t="shared" ref="BB66" si="937">IF($B61=$B67,0,AU63)</f>
        <v>0</v>
      </c>
    </row>
    <row r="67" spans="1:54" ht="15.75" x14ac:dyDescent="0.2">
      <c r="A67" s="1">
        <f t="shared" ref="A67" si="938">IF(B67="","1. Niewypełnione",B67)</f>
        <v>0</v>
      </c>
      <c r="B67" s="320">
        <f>grudzień!B67</f>
        <v>0</v>
      </c>
      <c r="C67" s="321">
        <f>grudzień!C67</f>
        <v>0</v>
      </c>
      <c r="D67" s="321">
        <f>grudzień!D67</f>
        <v>0</v>
      </c>
      <c r="E67" s="321">
        <f>grudzień!E67</f>
        <v>0</v>
      </c>
      <c r="F67" s="177">
        <f>grudzień!F67</f>
        <v>18</v>
      </c>
      <c r="G67" s="185">
        <f>grudzień!G67</f>
        <v>18</v>
      </c>
      <c r="H67" s="177"/>
      <c r="I67" s="192">
        <f t="shared" ref="I67:I71" si="939">K67+T67+AC67+AL67+AU67</f>
        <v>0</v>
      </c>
      <c r="J67" s="186">
        <f t="shared" ref="J67" si="940">IF(OR($B67=$B73,J70=0),0,ROUND((K68+P72)/J70,0))</f>
        <v>0</v>
      </c>
      <c r="K67" s="51">
        <f t="shared" ref="K67:K68" si="941">SUM(L67:R67)</f>
        <v>0</v>
      </c>
      <c r="L67" s="52">
        <f>grudzień!L67</f>
        <v>0</v>
      </c>
      <c r="M67" s="52">
        <f>grudzień!M67</f>
        <v>0</v>
      </c>
      <c r="N67" s="52">
        <f>grudzień!N67</f>
        <v>0</v>
      </c>
      <c r="O67" s="52">
        <f>grudzień!O67</f>
        <v>0</v>
      </c>
      <c r="P67" s="53">
        <f>grudzień!P67</f>
        <v>0</v>
      </c>
      <c r="Q67" s="54">
        <f>grudzień!Q67</f>
        <v>0</v>
      </c>
      <c r="R67" s="55">
        <f>grudzień!R67</f>
        <v>0</v>
      </c>
      <c r="S67" s="188">
        <f t="shared" ref="S67" si="942">IF(OR($B67=$B73,S70=0),0,ROUND((T68+Y72)/S70,0))</f>
        <v>0</v>
      </c>
      <c r="T67" s="51">
        <f t="shared" ref="T67:T68" si="943">SUM(U67:AA67)</f>
        <v>0</v>
      </c>
      <c r="U67" s="52">
        <f>grudzień!U67</f>
        <v>0</v>
      </c>
      <c r="V67" s="52">
        <f>grudzień!V67</f>
        <v>0</v>
      </c>
      <c r="W67" s="52">
        <f>grudzień!W67</f>
        <v>0</v>
      </c>
      <c r="X67" s="52">
        <f>grudzień!X67</f>
        <v>0</v>
      </c>
      <c r="Y67" s="53">
        <f>grudzień!Y67</f>
        <v>0</v>
      </c>
      <c r="Z67" s="54">
        <f>grudzień!Z67</f>
        <v>0</v>
      </c>
      <c r="AA67" s="55">
        <f>grudzień!AA67</f>
        <v>0</v>
      </c>
      <c r="AB67" s="188">
        <f t="shared" ref="AB67" si="944">IF(OR($B67=$B73,AB70=0),0,ROUND((AC68+AH72)/AB70,0))</f>
        <v>0</v>
      </c>
      <c r="AC67" s="51">
        <f t="shared" ref="AC67:AC68" si="945">SUM(AD67:AJ67)</f>
        <v>0</v>
      </c>
      <c r="AD67" s="52">
        <f>grudzień!AD67</f>
        <v>0</v>
      </c>
      <c r="AE67" s="52">
        <f>grudzień!AE67</f>
        <v>0</v>
      </c>
      <c r="AF67" s="52">
        <f>grudzień!AF67</f>
        <v>0</v>
      </c>
      <c r="AG67" s="52">
        <f>grudzień!AG67</f>
        <v>0</v>
      </c>
      <c r="AH67" s="53">
        <f>grudzień!AH67</f>
        <v>0</v>
      </c>
      <c r="AI67" s="54">
        <f>grudzień!AI67</f>
        <v>0</v>
      </c>
      <c r="AJ67" s="55">
        <f>grudzień!AJ67</f>
        <v>0</v>
      </c>
      <c r="AK67" s="188">
        <f t="shared" ref="AK67" si="946">IF(OR($B67=$B73,AK70=0),0,ROUND((AL68+AQ72)/AK70,0))</f>
        <v>0</v>
      </c>
      <c r="AL67" s="51">
        <f t="shared" ref="AL67:AL68" si="947">SUM(AM67:AS67)</f>
        <v>0</v>
      </c>
      <c r="AM67" s="52">
        <f>grudzień!AM67</f>
        <v>0</v>
      </c>
      <c r="AN67" s="52">
        <f>grudzień!AN67</f>
        <v>0</v>
      </c>
      <c r="AO67" s="52">
        <f>grudzień!AO67</f>
        <v>0</v>
      </c>
      <c r="AP67" s="52">
        <f>grudzień!AP67</f>
        <v>0</v>
      </c>
      <c r="AQ67" s="53">
        <f>grudzień!AQ67</f>
        <v>0</v>
      </c>
      <c r="AR67" s="54">
        <f>grudzień!AR67</f>
        <v>0</v>
      </c>
      <c r="AS67" s="55">
        <f>grudzień!AS67</f>
        <v>0</v>
      </c>
      <c r="AT67" s="188">
        <f t="shared" ref="AT67" si="948">IF(OR($B67=$B73,AT70=0),0,ROUND((AU68+AZ72)/AT70,0))</f>
        <v>0</v>
      </c>
      <c r="AU67" s="51">
        <f t="shared" ref="AU67:AU68" si="949">SUM(AV67:BB67)</f>
        <v>0</v>
      </c>
      <c r="AV67" s="52">
        <f t="shared" ref="AV67" si="950">IF(SUM($AM$9:$AS$9)=SUM($AV$9:$BB$9),AM67,IF(AND(SUM($AV$9:$BB$9)&gt;42,SUM($AV$9:$BB$9)&lt;49),AM67,0))</f>
        <v>0</v>
      </c>
      <c r="AW67" s="52">
        <f t="shared" ref="AW67" si="951">IF(SUM($AM$9:$AS$9)=SUM($AV$9:$BB$9),AN67,IF(AND(SUM($AV$9:$BB$9)&gt;42,SUM($AV$9:$BB$9)&lt;49),AN67,0))</f>
        <v>0</v>
      </c>
      <c r="AX67" s="52">
        <f t="shared" ref="AX67" si="952">IF(SUM($AM$9:$AS$9)=SUM($AV$9:$BB$9),AO67,IF(AND(SUM($AV$9:$BB$9)&gt;42,SUM($AV$9:$BB$9)&lt;49),AO67,0))</f>
        <v>0</v>
      </c>
      <c r="AY67" s="52">
        <f t="shared" ref="AY67" si="953">IF(SUM($AM$9:$AS$9)=SUM($AV$9:$BB$9),AP67,IF(AND(SUM($AV$9:$BB$9)&gt;42,SUM($AV$9:$BB$9)&lt;49),AP67,0))</f>
        <v>0</v>
      </c>
      <c r="AZ67" s="53">
        <f t="shared" ref="AZ67" si="954">IF(SUM($AM$9:$AS$9)=SUM($AV$9:$BB$9),AQ67,IF(AND(SUM($AV$9:$BB$9)&gt;42,SUM($AV$9:$BB$9)&lt;49),AQ67,0))</f>
        <v>0</v>
      </c>
      <c r="BA67" s="54">
        <f t="shared" ref="BA67" si="955">IF(SUM($AM$9:$AS$9)=SUM($AV$9:$BB$9),AR67,IF(AND(SUM($AV$9:$BB$9)&gt;42,SUM($AV$9:$BB$9)&lt;49),AR67,0))</f>
        <v>0</v>
      </c>
      <c r="BB67" s="55">
        <f t="shared" ref="BB67" si="956">IF(SUM($AM$9:$AS$9)=SUM($AV$9:$BB$9),AS67,IF(AND(SUM($AV$9:$BB$9)&gt;42,SUM($AV$9:$BB$9)&lt;49),AS67,0))</f>
        <v>0</v>
      </c>
    </row>
    <row r="68" spans="1:54" ht="12.75" hidden="1" customHeight="1" x14ac:dyDescent="0.2">
      <c r="B68" s="93"/>
      <c r="C68" s="94"/>
      <c r="D68" s="95"/>
      <c r="E68" s="115"/>
      <c r="F68" s="140" t="b">
        <f t="shared" ref="F68" si="957">IF($B61=$B67,OR(F62,G67&lt;F67),G67&lt;F67)</f>
        <v>0</v>
      </c>
      <c r="G68" s="189">
        <f t="shared" ref="G68" si="958">IF(AND($B61=$B67,$B61&lt;&gt;"",$B61&lt;&gt;0),G67+G62,G67)</f>
        <v>18</v>
      </c>
      <c r="H68" s="120"/>
      <c r="I68" s="165">
        <f t="shared" si="939"/>
        <v>0</v>
      </c>
      <c r="J68" s="194">
        <f t="shared" ref="J68" si="959">7-COUNTIF(L67:R67,0)-COUNTIF(L67:R67,"")</f>
        <v>0</v>
      </c>
      <c r="K68" s="22">
        <f t="shared" si="941"/>
        <v>0</v>
      </c>
      <c r="L68" s="35">
        <f t="shared" ref="L68:R68" si="960">IF($B61=$B67,L67+L62,L67)</f>
        <v>0</v>
      </c>
      <c r="M68" s="35">
        <f t="shared" si="960"/>
        <v>0</v>
      </c>
      <c r="N68" s="35">
        <f t="shared" si="960"/>
        <v>0</v>
      </c>
      <c r="O68" s="35">
        <f t="shared" si="960"/>
        <v>0</v>
      </c>
      <c r="P68" s="36">
        <f t="shared" si="960"/>
        <v>0</v>
      </c>
      <c r="Q68" s="37">
        <f t="shared" si="960"/>
        <v>0</v>
      </c>
      <c r="R68" s="38">
        <f t="shared" si="960"/>
        <v>0</v>
      </c>
      <c r="S68" s="194">
        <f t="shared" ref="S68" si="961">7-COUNTIF(U67:AA67,0)-COUNTIF(U67:AA67,"")</f>
        <v>0</v>
      </c>
      <c r="T68" s="22">
        <f t="shared" si="943"/>
        <v>0</v>
      </c>
      <c r="U68" s="35">
        <f t="shared" ref="U68:AA68" si="962">IF($B61=$B67,U67+U62,U67)</f>
        <v>0</v>
      </c>
      <c r="V68" s="35">
        <f t="shared" si="962"/>
        <v>0</v>
      </c>
      <c r="W68" s="35">
        <f t="shared" si="962"/>
        <v>0</v>
      </c>
      <c r="X68" s="35">
        <f t="shared" si="962"/>
        <v>0</v>
      </c>
      <c r="Y68" s="36">
        <f t="shared" si="962"/>
        <v>0</v>
      </c>
      <c r="Z68" s="37">
        <f t="shared" si="962"/>
        <v>0</v>
      </c>
      <c r="AA68" s="38">
        <f t="shared" si="962"/>
        <v>0</v>
      </c>
      <c r="AB68" s="194">
        <f t="shared" ref="AB68" si="963">7-COUNTIF(AD67:AJ67,0)-COUNTIF(AD67:AJ67,"")</f>
        <v>0</v>
      </c>
      <c r="AC68" s="22">
        <f t="shared" si="945"/>
        <v>0</v>
      </c>
      <c r="AD68" s="35">
        <f t="shared" ref="AD68:AJ68" si="964">IF($B61=$B67,AD67+AD62,AD67)</f>
        <v>0</v>
      </c>
      <c r="AE68" s="35">
        <f t="shared" si="964"/>
        <v>0</v>
      </c>
      <c r="AF68" s="35">
        <f t="shared" si="964"/>
        <v>0</v>
      </c>
      <c r="AG68" s="35">
        <f t="shared" si="964"/>
        <v>0</v>
      </c>
      <c r="AH68" s="36">
        <f t="shared" si="964"/>
        <v>0</v>
      </c>
      <c r="AI68" s="37">
        <f t="shared" si="964"/>
        <v>0</v>
      </c>
      <c r="AJ68" s="38">
        <f t="shared" si="964"/>
        <v>0</v>
      </c>
      <c r="AK68" s="194">
        <f t="shared" ref="AK68" si="965">7-COUNTIF(AM67:AS67,0)-COUNTIF(AM67:AS67,"")</f>
        <v>0</v>
      </c>
      <c r="AL68" s="22">
        <f t="shared" si="947"/>
        <v>0</v>
      </c>
      <c r="AM68" s="35">
        <f t="shared" ref="AM68:AS68" si="966">IF($B61=$B67,AM67+AM62,AM67)</f>
        <v>0</v>
      </c>
      <c r="AN68" s="35">
        <f t="shared" si="966"/>
        <v>0</v>
      </c>
      <c r="AO68" s="35">
        <f t="shared" si="966"/>
        <v>0</v>
      </c>
      <c r="AP68" s="35">
        <f t="shared" si="966"/>
        <v>0</v>
      </c>
      <c r="AQ68" s="36">
        <f t="shared" si="966"/>
        <v>0</v>
      </c>
      <c r="AR68" s="37">
        <f t="shared" si="966"/>
        <v>0</v>
      </c>
      <c r="AS68" s="38">
        <f t="shared" si="966"/>
        <v>0</v>
      </c>
      <c r="AT68" s="194">
        <f t="shared" ref="AT68" si="967">7-COUNTIF(AV67:BB67,0)-COUNTIF(AV67:BB67,"")</f>
        <v>0</v>
      </c>
      <c r="AU68" s="22">
        <f t="shared" si="949"/>
        <v>0</v>
      </c>
      <c r="AV68" s="35">
        <f t="shared" ref="AV68:BB68" si="968">IF($B61=$B67,AV67+AV62,AV67)</f>
        <v>0</v>
      </c>
      <c r="AW68" s="35">
        <f t="shared" si="968"/>
        <v>0</v>
      </c>
      <c r="AX68" s="35">
        <f t="shared" si="968"/>
        <v>0</v>
      </c>
      <c r="AY68" s="35">
        <f t="shared" si="968"/>
        <v>0</v>
      </c>
      <c r="AZ68" s="36">
        <f t="shared" si="968"/>
        <v>0</v>
      </c>
      <c r="BA68" s="37">
        <f t="shared" si="968"/>
        <v>0</v>
      </c>
      <c r="BB68" s="38">
        <f t="shared" si="968"/>
        <v>0</v>
      </c>
    </row>
    <row r="69" spans="1:54" ht="15" hidden="1" customHeight="1" x14ac:dyDescent="0.2">
      <c r="B69" s="116"/>
      <c r="C69" s="117"/>
      <c r="D69" s="118"/>
      <c r="E69" s="119"/>
      <c r="F69" s="92"/>
      <c r="G69" s="190">
        <f t="shared" ref="G69" si="969">IF(AND($B61=$B67,$B61&lt;&gt;"",$B61&lt;&gt;0),F67+G63,F67)</f>
        <v>18</v>
      </c>
      <c r="H69" s="121"/>
      <c r="I69" s="165">
        <f t="shared" si="939"/>
        <v>0</v>
      </c>
      <c r="J69" s="195">
        <f t="shared" ref="J69" si="970">IF($B67=$B61,COUNTIF(L69:R69,0),COUNTIF(L70:R70,0)+COUNTIF(L70:R70,""))</f>
        <v>7</v>
      </c>
      <c r="K69" s="39">
        <f t="shared" ref="K69:R69" si="971">IF($B61=$B67,K70+K63,K70)</f>
        <v>0</v>
      </c>
      <c r="L69" s="40">
        <f t="shared" si="971"/>
        <v>0</v>
      </c>
      <c r="M69" s="40">
        <f t="shared" si="971"/>
        <v>0</v>
      </c>
      <c r="N69" s="40">
        <f t="shared" si="971"/>
        <v>0</v>
      </c>
      <c r="O69" s="40">
        <f t="shared" si="971"/>
        <v>0</v>
      </c>
      <c r="P69" s="41">
        <f t="shared" si="971"/>
        <v>0</v>
      </c>
      <c r="Q69" s="42">
        <f t="shared" si="971"/>
        <v>0</v>
      </c>
      <c r="R69" s="43">
        <f t="shared" si="971"/>
        <v>0</v>
      </c>
      <c r="S69" s="195">
        <f t="shared" ref="S69" si="972">IF($B67=$B61,COUNTIF(U69:AA69,0),COUNTIF(U70:AA70,0)+COUNTIF(U70:AA70,""))</f>
        <v>7</v>
      </c>
      <c r="T69" s="39">
        <f t="shared" ref="T69:AA69" si="973">IF($B61=$B67,T70+T63,T70)</f>
        <v>0</v>
      </c>
      <c r="U69" s="40">
        <f t="shared" si="973"/>
        <v>0</v>
      </c>
      <c r="V69" s="40">
        <f t="shared" si="973"/>
        <v>0</v>
      </c>
      <c r="W69" s="40">
        <f t="shared" si="973"/>
        <v>0</v>
      </c>
      <c r="X69" s="40">
        <f t="shared" si="973"/>
        <v>0</v>
      </c>
      <c r="Y69" s="41">
        <f t="shared" si="973"/>
        <v>0</v>
      </c>
      <c r="Z69" s="42">
        <f t="shared" si="973"/>
        <v>0</v>
      </c>
      <c r="AA69" s="43">
        <f t="shared" si="973"/>
        <v>0</v>
      </c>
      <c r="AB69" s="195">
        <f t="shared" ref="AB69" si="974">IF($B67=$B61,COUNTIF(AD69:AJ69,0),COUNTIF(AD70:AJ70,0)+COUNTIF(AD70:AJ70,""))</f>
        <v>7</v>
      </c>
      <c r="AC69" s="39">
        <f t="shared" ref="AC69:AJ69" si="975">IF($B61=$B67,AC70+AC63,AC70)</f>
        <v>0</v>
      </c>
      <c r="AD69" s="40">
        <f t="shared" si="975"/>
        <v>0</v>
      </c>
      <c r="AE69" s="40">
        <f t="shared" si="975"/>
        <v>0</v>
      </c>
      <c r="AF69" s="40">
        <f t="shared" si="975"/>
        <v>0</v>
      </c>
      <c r="AG69" s="40">
        <f t="shared" si="975"/>
        <v>0</v>
      </c>
      <c r="AH69" s="41">
        <f t="shared" si="975"/>
        <v>0</v>
      </c>
      <c r="AI69" s="42">
        <f t="shared" si="975"/>
        <v>0</v>
      </c>
      <c r="AJ69" s="43">
        <f t="shared" si="975"/>
        <v>0</v>
      </c>
      <c r="AK69" s="195">
        <f t="shared" ref="AK69" si="976">IF($B67=$B61,COUNTIF(AM69:AS69,0),COUNTIF(AM70:AS70,0)+COUNTIF(AM70:AS70,""))</f>
        <v>7</v>
      </c>
      <c r="AL69" s="39">
        <f t="shared" ref="AL69:AS69" si="977">IF($B61=$B67,AL70+AL63,AL70)</f>
        <v>0</v>
      </c>
      <c r="AM69" s="40">
        <f t="shared" si="977"/>
        <v>0</v>
      </c>
      <c r="AN69" s="40">
        <f t="shared" si="977"/>
        <v>0</v>
      </c>
      <c r="AO69" s="40">
        <f t="shared" si="977"/>
        <v>0</v>
      </c>
      <c r="AP69" s="40">
        <f t="shared" si="977"/>
        <v>0</v>
      </c>
      <c r="AQ69" s="41">
        <f t="shared" si="977"/>
        <v>0</v>
      </c>
      <c r="AR69" s="42">
        <f t="shared" si="977"/>
        <v>0</v>
      </c>
      <c r="AS69" s="43">
        <f t="shared" si="977"/>
        <v>0</v>
      </c>
      <c r="AT69" s="195">
        <f t="shared" ref="AT69" si="978">IF($B67=$B61,COUNTIF(AV69:BB69,0),COUNTIF(AV70:BB70,0)+COUNTIF(AV70:BB70,""))</f>
        <v>7</v>
      </c>
      <c r="AU69" s="39">
        <f t="shared" ref="AU69:BB69" si="979">IF($B61=$B67,AU70+AU63,AU70)</f>
        <v>0</v>
      </c>
      <c r="AV69" s="40">
        <f t="shared" si="979"/>
        <v>0</v>
      </c>
      <c r="AW69" s="40">
        <f t="shared" si="979"/>
        <v>0</v>
      </c>
      <c r="AX69" s="40">
        <f t="shared" si="979"/>
        <v>0</v>
      </c>
      <c r="AY69" s="40">
        <f t="shared" si="979"/>
        <v>0</v>
      </c>
      <c r="AZ69" s="41">
        <f t="shared" si="979"/>
        <v>0</v>
      </c>
      <c r="BA69" s="42">
        <f t="shared" si="979"/>
        <v>0</v>
      </c>
      <c r="BB69" s="43">
        <f t="shared" si="979"/>
        <v>0</v>
      </c>
    </row>
    <row r="70" spans="1:54" ht="15.75" customHeight="1" x14ac:dyDescent="0.2">
      <c r="A70" s="1">
        <f t="shared" ref="A70" si="980">A67</f>
        <v>0</v>
      </c>
      <c r="B70" s="313">
        <f t="shared" ref="B70" si="981">B64+1</f>
        <v>9</v>
      </c>
      <c r="C70" s="314"/>
      <c r="D70" s="314"/>
      <c r="E70" s="314"/>
      <c r="F70" s="31"/>
      <c r="G70" s="183"/>
      <c r="H70" s="122">
        <f t="shared" ref="H70" si="982">5-COUNTIF(AU67,0)-COUNTIF(AL67,0)-COUNTIF(AC67,0)-COUNTIF(T67,0)-COUNTIF(K67,0)</f>
        <v>0</v>
      </c>
      <c r="I70" s="165">
        <f t="shared" si="939"/>
        <v>0</v>
      </c>
      <c r="J70" s="187">
        <f t="shared" ref="J70" si="983">IF($B67=$B61,J64+IF($F67&lt;&gt;$G67,(K67+$G69-$G68)/$F67,K67/$F67),IF($F67&lt;&gt;G67,(K67+$G69-$G68)/$F67,K67/$F67))</f>
        <v>0</v>
      </c>
      <c r="K70" s="7">
        <f t="shared" ref="K70:K71" si="984">SUM(L70:R70)</f>
        <v>0</v>
      </c>
      <c r="L70" s="26">
        <f t="shared" ref="L70:R70" si="985">L67</f>
        <v>0</v>
      </c>
      <c r="M70" s="26">
        <f t="shared" si="985"/>
        <v>0</v>
      </c>
      <c r="N70" s="26">
        <f t="shared" si="985"/>
        <v>0</v>
      </c>
      <c r="O70" s="26">
        <f t="shared" si="985"/>
        <v>0</v>
      </c>
      <c r="P70" s="26">
        <f t="shared" si="985"/>
        <v>0</v>
      </c>
      <c r="Q70" s="29">
        <f t="shared" si="985"/>
        <v>0</v>
      </c>
      <c r="R70" s="23">
        <f t="shared" si="985"/>
        <v>0</v>
      </c>
      <c r="S70" s="187">
        <f t="shared" ref="S70" si="986">IF($B67=$B61,S64+IF($F67&lt;&gt;$G67,(T67+$G69-$G68)/$F67,T67/$F67),IF($F67&lt;&gt;P67,(T67+$G69-$G68)/$F67,T67/$F67))</f>
        <v>0</v>
      </c>
      <c r="T70" s="7">
        <f t="shared" ref="T70:T71" si="987">SUM(U70:AA70)</f>
        <v>0</v>
      </c>
      <c r="U70" s="26">
        <f t="shared" ref="U70:AA70" si="988">U67</f>
        <v>0</v>
      </c>
      <c r="V70" s="26">
        <f t="shared" si="988"/>
        <v>0</v>
      </c>
      <c r="W70" s="26">
        <f t="shared" si="988"/>
        <v>0</v>
      </c>
      <c r="X70" s="26">
        <f t="shared" si="988"/>
        <v>0</v>
      </c>
      <c r="Y70" s="113">
        <f t="shared" si="988"/>
        <v>0</v>
      </c>
      <c r="Z70" s="29">
        <f t="shared" si="988"/>
        <v>0</v>
      </c>
      <c r="AA70" s="23">
        <f t="shared" si="988"/>
        <v>0</v>
      </c>
      <c r="AB70" s="187">
        <f t="shared" ref="AB70" si="989">IF($B67=$B61,AB64+IF($F67&lt;&gt;$G67,(AC67+$G69-$G68)/$F67,AC67/$F67),IF($F67&lt;&gt;Y67,(AC67+$G69-$G68)/$F67,AC67/$F67))</f>
        <v>0</v>
      </c>
      <c r="AC70" s="7">
        <f t="shared" ref="AC70:AC71" si="990">SUM(AD70:AJ70)</f>
        <v>0</v>
      </c>
      <c r="AD70" s="26">
        <f t="shared" ref="AD70:AJ70" si="991">AD67</f>
        <v>0</v>
      </c>
      <c r="AE70" s="26">
        <f t="shared" si="991"/>
        <v>0</v>
      </c>
      <c r="AF70" s="26">
        <f t="shared" si="991"/>
        <v>0</v>
      </c>
      <c r="AG70" s="26">
        <f t="shared" si="991"/>
        <v>0</v>
      </c>
      <c r="AH70" s="113">
        <f t="shared" si="991"/>
        <v>0</v>
      </c>
      <c r="AI70" s="29">
        <f t="shared" si="991"/>
        <v>0</v>
      </c>
      <c r="AJ70" s="23">
        <f t="shared" si="991"/>
        <v>0</v>
      </c>
      <c r="AK70" s="187">
        <f t="shared" ref="AK70" si="992">IF($B67=$B61,AK64+IF($F67&lt;&gt;$G67,(AL67+$G69-$G68)/$F67,AL67/$F67),IF($F67&lt;&gt;AH67,(AL67+$G69-$G68)/$F67,AL67/$F67))</f>
        <v>0</v>
      </c>
      <c r="AL70" s="7">
        <f t="shared" ref="AL70:AL71" si="993">SUM(AM70:AS70)</f>
        <v>0</v>
      </c>
      <c r="AM70" s="26">
        <f t="shared" ref="AM70:AS70" si="994">AM67</f>
        <v>0</v>
      </c>
      <c r="AN70" s="26">
        <f t="shared" si="994"/>
        <v>0</v>
      </c>
      <c r="AO70" s="26">
        <f t="shared" si="994"/>
        <v>0</v>
      </c>
      <c r="AP70" s="26">
        <f t="shared" si="994"/>
        <v>0</v>
      </c>
      <c r="AQ70" s="113">
        <f t="shared" si="994"/>
        <v>0</v>
      </c>
      <c r="AR70" s="29">
        <f t="shared" si="994"/>
        <v>0</v>
      </c>
      <c r="AS70" s="23">
        <f t="shared" si="994"/>
        <v>0</v>
      </c>
      <c r="AT70" s="187">
        <f t="shared" ref="AT70" si="995">IF($B67=$B61,AT64+IF($F67&lt;&gt;$G67,(AU67+$G69-$G68)/$F67,AU67/$F67),IF($F67&lt;&gt;AQ67,(AU67+$G69-$G68)/$F67,AU67/$F67))</f>
        <v>0</v>
      </c>
      <c r="AU70" s="7">
        <f t="shared" ref="AU70:AU71" si="996">SUM(AV70:BB70)</f>
        <v>0</v>
      </c>
      <c r="AV70" s="6">
        <f t="shared" ref="AV70" si="997">IF(SUM($AM$9:$AS$9)=SUM($AV$9:$BB$9),AV67,IF(AND(SUM($AV$9:$BB$9)&gt;42,SUM($AV$9:$BB$9)&lt;49),AV67,0))</f>
        <v>0</v>
      </c>
      <c r="AW70" s="6">
        <f t="shared" ref="AW70:BB70" si="998">IF(SUM($AM$9:$AS$9)=SUM($AV$9:$BB$9),AW67,IF(AND(SUM($AV$9:$BB$9)&gt;42,SUM($AV$9:$BB$9)&lt;49),AW67,0))</f>
        <v>0</v>
      </c>
      <c r="AX70" s="6">
        <f t="shared" si="998"/>
        <v>0</v>
      </c>
      <c r="AY70" s="6">
        <f t="shared" si="998"/>
        <v>0</v>
      </c>
      <c r="AZ70" s="26">
        <f t="shared" si="998"/>
        <v>0</v>
      </c>
      <c r="BA70" s="29">
        <f t="shared" si="998"/>
        <v>0</v>
      </c>
      <c r="BB70" s="23">
        <f t="shared" si="998"/>
        <v>0</v>
      </c>
    </row>
    <row r="71" spans="1:54" ht="15.75" customHeight="1" x14ac:dyDescent="0.2">
      <c r="A71" s="1">
        <f t="shared" ref="A71:A72" si="999">A70</f>
        <v>0</v>
      </c>
      <c r="B71" s="313"/>
      <c r="C71" s="314"/>
      <c r="D71" s="314"/>
      <c r="E71" s="314"/>
      <c r="F71" s="31"/>
      <c r="G71" s="183"/>
      <c r="H71" s="123">
        <f t="shared" ref="H71" si="1000">IF($B67=$B61,H65+F71,$F71)</f>
        <v>0</v>
      </c>
      <c r="I71" s="165">
        <f t="shared" si="939"/>
        <v>0</v>
      </c>
      <c r="J71" s="141">
        <f t="shared" ref="J71" si="1001">IF($H70=0,0,IF($B61=$B67,IF($H72&gt;0,$H72+J65,K67+J65),IF($H72&gt;0,$H72,K67)))</f>
        <v>0</v>
      </c>
      <c r="K71" s="7">
        <f t="shared" si="984"/>
        <v>0</v>
      </c>
      <c r="L71" s="6"/>
      <c r="M71" s="6"/>
      <c r="N71" s="6"/>
      <c r="O71" s="6"/>
      <c r="P71" s="26"/>
      <c r="Q71" s="29"/>
      <c r="R71" s="23"/>
      <c r="S71" s="141">
        <f t="shared" ref="S71" si="1002">IF($H70=0,0,IF($B61=$B67,IF($H72&gt;0,$H72+S65,T67+S65),IF($H72&gt;0,$H72,T67)))</f>
        <v>0</v>
      </c>
      <c r="T71" s="7">
        <f t="shared" si="987"/>
        <v>0</v>
      </c>
      <c r="U71" s="6"/>
      <c r="V71" s="6"/>
      <c r="W71" s="6"/>
      <c r="X71" s="6"/>
      <c r="Y71" s="26"/>
      <c r="Z71" s="29"/>
      <c r="AA71" s="23"/>
      <c r="AB71" s="141">
        <f t="shared" ref="AB71" si="1003">IF($H70=0,0,IF($B61=$B67,IF($H72&gt;0,$H72+AB65,AC67+AB65),IF($H72&gt;0,$H72,AC67)))</f>
        <v>0</v>
      </c>
      <c r="AC71" s="7">
        <f t="shared" si="990"/>
        <v>0</v>
      </c>
      <c r="AD71" s="6"/>
      <c r="AE71" s="6"/>
      <c r="AF71" s="6"/>
      <c r="AG71" s="6"/>
      <c r="AH71" s="26"/>
      <c r="AI71" s="29"/>
      <c r="AJ71" s="23"/>
      <c r="AK71" s="141">
        <f t="shared" ref="AK71" si="1004">IF($H70=0,0,IF($B61=$B67,IF($H72&gt;0,$H72+AK65,AL67+AK65),IF($H72&gt;0,$H72,AL67)))</f>
        <v>0</v>
      </c>
      <c r="AL71" s="7">
        <f t="shared" si="993"/>
        <v>0</v>
      </c>
      <c r="AM71" s="6"/>
      <c r="AN71" s="6"/>
      <c r="AO71" s="6"/>
      <c r="AP71" s="6"/>
      <c r="AQ71" s="26"/>
      <c r="AR71" s="29"/>
      <c r="AS71" s="23"/>
      <c r="AT71" s="141">
        <f t="shared" ref="AT71" si="1005">IF($H70=0,0,IF($B61=$B67,IF($H72&gt;0,$H72+AT65,AU67+AT65),IF($H72&gt;0,$H72,AU67)))</f>
        <v>0</v>
      </c>
      <c r="AU71" s="7">
        <f t="shared" si="996"/>
        <v>0</v>
      </c>
      <c r="AV71" s="6"/>
      <c r="AW71" s="6"/>
      <c r="AX71" s="6"/>
      <c r="AY71" s="6"/>
      <c r="AZ71" s="26"/>
      <c r="BA71" s="29"/>
      <c r="BB71" s="23"/>
    </row>
    <row r="72" spans="1:54" ht="18.75" customHeight="1" thickBot="1" x14ac:dyDescent="0.25">
      <c r="A72" s="1">
        <f t="shared" si="999"/>
        <v>0</v>
      </c>
      <c r="B72" s="323" t="str">
        <f>IF(B67="",Wydruk!$AE$6,IF(J68=0,Wydruk!$AE$7,IF(AND(G68&lt;G69,B67&lt;&gt;$B73),Wydruk!$AE$13,IF(AND($B67=$B61,$B67&lt;&gt;$B73),IF(OR(OR(J72&lt;4,J72&gt;5),OR(S72&lt;4,S72&gt;5),OR(AB72&lt;4,AB72&gt;5),OR(AK72&lt;4,AK72&gt;5),OR(AND(AT72&lt;4,AT72&gt;0),AT72&gt;5)),Wydruk!$AE$8,Wydruk!$AE$9),IF($B67=$B73,IF($F71&lt;&gt;0,Wydruk!$AE$12,Wydruk!$AE$10),IF(OR(OR(J68&lt;4,J68&gt;5),OR(S68&lt;4,S68&gt;5),OR(AB68&lt;4,AB68&gt;5),OR(AK68&lt;4,AK68&gt;5),OR(AND(AT68&lt;4,AT68&gt;0),AT68&gt;5)),Wydruk!$AE$8,Wydruk!$AE$11))))))</f>
        <v>Uzupełnij liczby godzin tygodniowego planu</v>
      </c>
      <c r="C72" s="324"/>
      <c r="D72" s="324"/>
      <c r="E72" s="324"/>
      <c r="F72" s="173">
        <f>grudzień!F72</f>
        <v>0</v>
      </c>
      <c r="G72" s="184">
        <f>grudzień!G72</f>
        <v>0</v>
      </c>
      <c r="H72" s="191">
        <f t="shared" ref="H72" si="1006">IF(OR($G72=0,$F72=0,$G72="",$F72=""),0,$G72/$F72)</f>
        <v>0</v>
      </c>
      <c r="I72" s="193"/>
      <c r="J72" s="176">
        <f t="shared" ref="J72" si="1007">IF($B61=$B67,IF(L67+L62&gt;0,1,0)+IF(M67+M62&gt;0,1,0)+IF(N67+N62&gt;0,1,0)+IF(O67+O62&gt;0,1,0)+IF(P67+P62&gt;0,1,0)+IF(Q67+Q62&gt;0,1,0)+IF(R67+R62&gt;0,1,0),J68)</f>
        <v>0</v>
      </c>
      <c r="K72" s="133">
        <f t="shared" ref="K72" si="1008">IF(OR($B67=$B73,J72=0,(K68-Q72+O72)&lt;=0),0,(K68-Q72+O72)/J72)</f>
        <v>0</v>
      </c>
      <c r="L72" s="137">
        <f t="shared" ref="L72" si="1009">IF(K72*(7-J69)&lt;=0,0,K72*(7-J69))</f>
        <v>0</v>
      </c>
      <c r="M72" s="311">
        <f t="shared" ref="M72" si="1010">ROUND(IF(OR(K69-K72*(7-J69)+P72&lt;0,$B67=$B73,K72&lt;=0,K69=0),0,IF(K69-K72*(7-J69)+P72&gt;Q72-O72+P72,Q72-O72+P72,K69-K72*(7-J69)+P72)),1)</f>
        <v>0</v>
      </c>
      <c r="N72" s="312"/>
      <c r="O72" s="139">
        <f t="shared" ref="O72" si="1011">IF(OR($B67=$B73,J68=0),0,IF($B67=$B61,J67,$F67))</f>
        <v>0</v>
      </c>
      <c r="P72" s="30">
        <f t="shared" ref="P72" si="1012">IF(OR($B67=$B73,J72=0),0,$G69-$G68)</f>
        <v>0</v>
      </c>
      <c r="Q72" s="134">
        <f t="shared" ref="Q72" si="1013">IF(OR($B67=$B73,J72=0),0,J71)</f>
        <v>0</v>
      </c>
      <c r="R72" s="138">
        <f t="shared" ref="R72" si="1014">IF($B67=$B73,0,K69)</f>
        <v>0</v>
      </c>
      <c r="S72" s="176">
        <f t="shared" ref="S72" si="1015">IF($B61=$B67,IF(U67+U62&gt;0,1,0)+IF(V67+V62&gt;0,1,0)+IF(W67+W62&gt;0,1,0)+IF(X67+X62&gt;0,1,0)+IF(Y67+Y62&gt;0,1,0)+IF(Z67+Z62&gt;0,1,0)+IF(AA67+AA62&gt;0,1,0),S68)</f>
        <v>0</v>
      </c>
      <c r="T72" s="133">
        <f t="shared" ref="T72" si="1016">IF(OR($B67=$B73,S72=0,(T68-Z72+X72)&lt;=0),0,(T68-Z72+X72)/S72)</f>
        <v>0</v>
      </c>
      <c r="U72" s="137">
        <f t="shared" ref="U72" si="1017">IF(T72*(7-S69)&lt;=0,0,T72*(7-S69))</f>
        <v>0</v>
      </c>
      <c r="V72" s="311">
        <f t="shared" ref="V72" si="1018">ROUND(IF(OR(T69-T72*(7-S69)+Y72&lt;0,$B67=$B73,T72&lt;=0,T69=0),0,IF(T69-T72*(7-S69)+Y72&gt;Z72-X72+Y72,Z72-X72+Y72,T69-T72*(7-S69)+Y72)),1)</f>
        <v>0</v>
      </c>
      <c r="W72" s="312"/>
      <c r="X72" s="139">
        <f t="shared" ref="X72" si="1019">IF(OR($B67=$B73,S68=0),0,IF($B67=$B61,S67,$F67))</f>
        <v>0</v>
      </c>
      <c r="Y72" s="30">
        <f t="shared" ref="Y72" si="1020">IF(OR($B67=$B73,S72=0),0,$G69-$G68)</f>
        <v>0</v>
      </c>
      <c r="Z72" s="134">
        <f t="shared" ref="Z72" si="1021">IF(OR($B67=$B73,S72=0),0,S71)</f>
        <v>0</v>
      </c>
      <c r="AA72" s="138">
        <f t="shared" ref="AA72" si="1022">IF($B67=$B73,0,T69)</f>
        <v>0</v>
      </c>
      <c r="AB72" s="176">
        <f t="shared" ref="AB72" si="1023">IF($B61=$B67,IF(AD67+AD62&gt;0,1,0)+IF(AE67+AE62&gt;0,1,0)+IF(AF67+AF62&gt;0,1,0)+IF(AG67+AG62&gt;0,1,0)+IF(AH67+AH62&gt;0,1,0)+IF(AI67+AI62&gt;0,1,0)+IF(AJ67+AJ62&gt;0,1,0),AB68)</f>
        <v>0</v>
      </c>
      <c r="AC72" s="133">
        <f t="shared" ref="AC72" si="1024">IF(OR($B67=$B73,AB72=0,(AC68-AI72+AG72)&lt;=0),0,(AC68-AI72+AG72)/AB72)</f>
        <v>0</v>
      </c>
      <c r="AD72" s="137">
        <f t="shared" ref="AD72" si="1025">IF(AC72*(7-AB69)&lt;=0,0,AC72*(7-AB69))</f>
        <v>0</v>
      </c>
      <c r="AE72" s="311">
        <f t="shared" ref="AE72" si="1026">ROUND(IF(OR(AC69-AC72*(7-AB69)+AH72&lt;0,$B67=$B73,AC72&lt;=0,AC69=0),0,IF(AC69-AC72*(7-AB69)+AH72&gt;AI72-AG72+AH72,AI72-AG72+AH72,AC69-AC72*(7-AB69)+AH72)),1)</f>
        <v>0</v>
      </c>
      <c r="AF72" s="312"/>
      <c r="AG72" s="139">
        <f t="shared" ref="AG72" si="1027">IF(OR($B67=$B73,AB68=0),0,IF($B67=$B61,AB67,$F67))</f>
        <v>0</v>
      </c>
      <c r="AH72" s="30">
        <f t="shared" ref="AH72" si="1028">IF(OR($B67=$B73,AB72=0),0,$G69-$G68)</f>
        <v>0</v>
      </c>
      <c r="AI72" s="134">
        <f t="shared" ref="AI72" si="1029">IF(OR($B67=$B73,AB72=0),0,AB71)</f>
        <v>0</v>
      </c>
      <c r="AJ72" s="138">
        <f t="shared" ref="AJ72" si="1030">IF($B67=$B73,0,AC69)</f>
        <v>0</v>
      </c>
      <c r="AK72" s="176">
        <f t="shared" ref="AK72" si="1031">IF($B61=$B67,IF(AM67+AM62&gt;0,1,0)+IF(AN67+AN62&gt;0,1,0)+IF(AO67+AO62&gt;0,1,0)+IF(AP67+AP62&gt;0,1,0)+IF(AQ67+AQ62&gt;0,1,0)+IF(AR67+AR62&gt;0,1,0)+IF(AS67+AS62&gt;0,1,0),AK68)</f>
        <v>0</v>
      </c>
      <c r="AL72" s="133">
        <f t="shared" ref="AL72" si="1032">IF(OR($B67=$B73,AK72=0,(AL68-AR72+AP72)&lt;=0),0,(AL68-AR72+AP72)/AK72)</f>
        <v>0</v>
      </c>
      <c r="AM72" s="137">
        <f t="shared" ref="AM72" si="1033">IF(AL72*(7-AK69)&lt;=0,0,AL72*(7-AK69))</f>
        <v>0</v>
      </c>
      <c r="AN72" s="311">
        <f t="shared" ref="AN72" si="1034">ROUND(IF(OR(AL69-AL72*(7-AK69)+AQ72&lt;0,$B67=$B73,AL72&lt;=0,AL69=0),0,IF(AL69-AL72*(7-AK69)+AQ72&gt;AR72-AP72+AQ72,AR72-AP72+AQ72,AL69-AL72*(7-AK69)+AQ72)),1)</f>
        <v>0</v>
      </c>
      <c r="AO72" s="312"/>
      <c r="AP72" s="139">
        <f t="shared" ref="AP72" si="1035">IF(OR($B67=$B73,AK68=0),0,IF($B67=$B61,AK67,$F67))</f>
        <v>0</v>
      </c>
      <c r="AQ72" s="30">
        <f t="shared" ref="AQ72" si="1036">IF(OR($B67=$B73,AK72=0),0,$G69-$G68)</f>
        <v>0</v>
      </c>
      <c r="AR72" s="134">
        <f t="shared" ref="AR72" si="1037">IF(OR($B67=$B73,AK72=0),0,AK71)</f>
        <v>0</v>
      </c>
      <c r="AS72" s="138">
        <f t="shared" ref="AS72" si="1038">IF($B67=$B73,0,AL69)</f>
        <v>0</v>
      </c>
      <c r="AT72" s="176">
        <f t="shared" ref="AT72" si="1039">IF($B61=$B67,IF(AV67+AV62&gt;0,1,0)+IF(AW67+AW62&gt;0,1,0)+IF(AX67+AX62&gt;0,1,0)+IF(AY67+AY62&gt;0,1,0)+IF(AZ67+AZ62&gt;0,1,0)+IF(BA67+BA62&gt;0,1,0)+IF(BB67+BB62&gt;0,1,0),AT68)</f>
        <v>0</v>
      </c>
      <c r="AU72" s="133">
        <f t="shared" ref="AU72" si="1040">IF(OR($B67=$B73,AT72=0,(AU68-BA72+AY72)&lt;=0),0,(AU68-BA72+AY72)/AT72)</f>
        <v>0</v>
      </c>
      <c r="AV72" s="137">
        <f t="shared" ref="AV72" si="1041">IF(AU72*(7-AT69)&lt;=0,0,AU72*(7-AT69))</f>
        <v>0</v>
      </c>
      <c r="AW72" s="311">
        <f t="shared" ref="AW72" si="1042">ROUND(IF(OR(AU69-AU72*(7-AT69)+AZ72&lt;0,$B67=$B73,AU72&lt;=0,AU69=0),0,IF(AU69-AU72*(7-AT69)+AZ72&gt;BA72-AY72+AZ72,BA72-AY72+AZ72,AU69-AU72*(7-AT69)+AZ72)),1)</f>
        <v>0</v>
      </c>
      <c r="AX72" s="312"/>
      <c r="AY72" s="139">
        <f t="shared" ref="AY72" si="1043">IF(OR($B67=$B73,AT68=0),0,IF($B67=$B61,AT67,$F67))</f>
        <v>0</v>
      </c>
      <c r="AZ72" s="30">
        <f t="shared" ref="AZ72" si="1044">IF(OR($B67=$B73,AT72=0),0,$G69-$G68)</f>
        <v>0</v>
      </c>
      <c r="BA72" s="134">
        <f t="shared" ref="BA72" si="1045">IF(OR($B67=$B73,AT72=0),0,AT71)</f>
        <v>0</v>
      </c>
      <c r="BB72" s="138">
        <f t="shared" ref="BB72" si="1046">IF($B67=$B73,0,AU69)</f>
        <v>0</v>
      </c>
    </row>
    <row r="73" spans="1:54" ht="15.75" x14ac:dyDescent="0.2">
      <c r="A73" s="1">
        <f t="shared" ref="A73" si="1047">IF(B73="","1. Niewypełnione",B73)</f>
        <v>0</v>
      </c>
      <c r="B73" s="320">
        <f>grudzień!B73</f>
        <v>0</v>
      </c>
      <c r="C73" s="321">
        <f>grudzień!C73</f>
        <v>0</v>
      </c>
      <c r="D73" s="321">
        <f>grudzień!D73</f>
        <v>0</v>
      </c>
      <c r="E73" s="321">
        <f>grudzień!E73</f>
        <v>0</v>
      </c>
      <c r="F73" s="177">
        <f>grudzień!F73</f>
        <v>18</v>
      </c>
      <c r="G73" s="185">
        <f>grudzień!G73</f>
        <v>18</v>
      </c>
      <c r="H73" s="177"/>
      <c r="I73" s="192">
        <f t="shared" ref="I73:I77" si="1048">K73+T73+AC73+AL73+AU73</f>
        <v>0</v>
      </c>
      <c r="J73" s="186">
        <f t="shared" ref="J73" si="1049">IF(OR($B73=$B79,J76=0),0,ROUND((K74+P78)/J76,0))</f>
        <v>0</v>
      </c>
      <c r="K73" s="51">
        <f t="shared" ref="K73:K74" si="1050">SUM(L73:R73)</f>
        <v>0</v>
      </c>
      <c r="L73" s="52">
        <f>grudzień!L73</f>
        <v>0</v>
      </c>
      <c r="M73" s="52">
        <f>grudzień!M73</f>
        <v>0</v>
      </c>
      <c r="N73" s="52">
        <f>grudzień!N73</f>
        <v>0</v>
      </c>
      <c r="O73" s="52">
        <f>grudzień!O73</f>
        <v>0</v>
      </c>
      <c r="P73" s="53">
        <f>grudzień!P73</f>
        <v>0</v>
      </c>
      <c r="Q73" s="54">
        <f>grudzień!Q73</f>
        <v>0</v>
      </c>
      <c r="R73" s="55">
        <f>grudzień!R73</f>
        <v>0</v>
      </c>
      <c r="S73" s="188">
        <f t="shared" ref="S73" si="1051">IF(OR($B73=$B79,S76=0),0,ROUND((T74+Y78)/S76,0))</f>
        <v>0</v>
      </c>
      <c r="T73" s="51">
        <f t="shared" ref="T73:T74" si="1052">SUM(U73:AA73)</f>
        <v>0</v>
      </c>
      <c r="U73" s="52">
        <f>grudzień!U73</f>
        <v>0</v>
      </c>
      <c r="V73" s="52">
        <f>grudzień!V73</f>
        <v>0</v>
      </c>
      <c r="W73" s="52">
        <f>grudzień!W73</f>
        <v>0</v>
      </c>
      <c r="X73" s="52">
        <f>grudzień!X73</f>
        <v>0</v>
      </c>
      <c r="Y73" s="53">
        <f>grudzień!Y73</f>
        <v>0</v>
      </c>
      <c r="Z73" s="54">
        <f>grudzień!Z73</f>
        <v>0</v>
      </c>
      <c r="AA73" s="55">
        <f>grudzień!AA73</f>
        <v>0</v>
      </c>
      <c r="AB73" s="188">
        <f t="shared" ref="AB73" si="1053">IF(OR($B73=$B79,AB76=0),0,ROUND((AC74+AH78)/AB76,0))</f>
        <v>0</v>
      </c>
      <c r="AC73" s="51">
        <f t="shared" ref="AC73:AC74" si="1054">SUM(AD73:AJ73)</f>
        <v>0</v>
      </c>
      <c r="AD73" s="52">
        <f>grudzień!AD73</f>
        <v>0</v>
      </c>
      <c r="AE73" s="52">
        <f>grudzień!AE73</f>
        <v>0</v>
      </c>
      <c r="AF73" s="52">
        <f>grudzień!AF73</f>
        <v>0</v>
      </c>
      <c r="AG73" s="52">
        <f>grudzień!AG73</f>
        <v>0</v>
      </c>
      <c r="AH73" s="53">
        <f>grudzień!AH73</f>
        <v>0</v>
      </c>
      <c r="AI73" s="54">
        <f>grudzień!AI73</f>
        <v>0</v>
      </c>
      <c r="AJ73" s="55">
        <f>grudzień!AJ73</f>
        <v>0</v>
      </c>
      <c r="AK73" s="188">
        <f t="shared" ref="AK73" si="1055">IF(OR($B73=$B79,AK76=0),0,ROUND((AL74+AQ78)/AK76,0))</f>
        <v>0</v>
      </c>
      <c r="AL73" s="51">
        <f t="shared" ref="AL73:AL74" si="1056">SUM(AM73:AS73)</f>
        <v>0</v>
      </c>
      <c r="AM73" s="52">
        <f>grudzień!AM73</f>
        <v>0</v>
      </c>
      <c r="AN73" s="52">
        <f>grudzień!AN73</f>
        <v>0</v>
      </c>
      <c r="AO73" s="52">
        <f>grudzień!AO73</f>
        <v>0</v>
      </c>
      <c r="AP73" s="52">
        <f>grudzień!AP73</f>
        <v>0</v>
      </c>
      <c r="AQ73" s="53">
        <f>grudzień!AQ73</f>
        <v>0</v>
      </c>
      <c r="AR73" s="54">
        <f>grudzień!AR73</f>
        <v>0</v>
      </c>
      <c r="AS73" s="55">
        <f>grudzień!AS73</f>
        <v>0</v>
      </c>
      <c r="AT73" s="188">
        <f t="shared" ref="AT73" si="1057">IF(OR($B73=$B79,AT76=0),0,ROUND((AU74+AZ78)/AT76,0))</f>
        <v>0</v>
      </c>
      <c r="AU73" s="51">
        <f t="shared" ref="AU73:AU74" si="1058">SUM(AV73:BB73)</f>
        <v>0</v>
      </c>
      <c r="AV73" s="52">
        <f t="shared" ref="AV73" si="1059">IF(SUM($AM$9:$AS$9)=SUM($AV$9:$BB$9),AM73,IF(AND(SUM($AV$9:$BB$9)&gt;42,SUM($AV$9:$BB$9)&lt;49),AM73,0))</f>
        <v>0</v>
      </c>
      <c r="AW73" s="52">
        <f t="shared" ref="AW73" si="1060">IF(SUM($AM$9:$AS$9)=SUM($AV$9:$BB$9),AN73,IF(AND(SUM($AV$9:$BB$9)&gt;42,SUM($AV$9:$BB$9)&lt;49),AN73,0))</f>
        <v>0</v>
      </c>
      <c r="AX73" s="52">
        <f t="shared" ref="AX73" si="1061">IF(SUM($AM$9:$AS$9)=SUM($AV$9:$BB$9),AO73,IF(AND(SUM($AV$9:$BB$9)&gt;42,SUM($AV$9:$BB$9)&lt;49),AO73,0))</f>
        <v>0</v>
      </c>
      <c r="AY73" s="52">
        <f t="shared" ref="AY73" si="1062">IF(SUM($AM$9:$AS$9)=SUM($AV$9:$BB$9),AP73,IF(AND(SUM($AV$9:$BB$9)&gt;42,SUM($AV$9:$BB$9)&lt;49),AP73,0))</f>
        <v>0</v>
      </c>
      <c r="AZ73" s="53">
        <f t="shared" ref="AZ73" si="1063">IF(SUM($AM$9:$AS$9)=SUM($AV$9:$BB$9),AQ73,IF(AND(SUM($AV$9:$BB$9)&gt;42,SUM($AV$9:$BB$9)&lt;49),AQ73,0))</f>
        <v>0</v>
      </c>
      <c r="BA73" s="54">
        <f t="shared" ref="BA73" si="1064">IF(SUM($AM$9:$AS$9)=SUM($AV$9:$BB$9),AR73,IF(AND(SUM($AV$9:$BB$9)&gt;42,SUM($AV$9:$BB$9)&lt;49),AR73,0))</f>
        <v>0</v>
      </c>
      <c r="BB73" s="55">
        <f t="shared" ref="BB73" si="1065">IF(SUM($AM$9:$AS$9)=SUM($AV$9:$BB$9),AS73,IF(AND(SUM($AV$9:$BB$9)&gt;42,SUM($AV$9:$BB$9)&lt;49),AS73,0))</f>
        <v>0</v>
      </c>
    </row>
    <row r="74" spans="1:54" ht="12.75" hidden="1" customHeight="1" x14ac:dyDescent="0.2">
      <c r="B74" s="93"/>
      <c r="C74" s="94"/>
      <c r="D74" s="95"/>
      <c r="E74" s="115"/>
      <c r="F74" s="140" t="b">
        <f t="shared" ref="F74" si="1066">IF($B67=$B73,OR(F68,G73&lt;F73),G73&lt;F73)</f>
        <v>0</v>
      </c>
      <c r="G74" s="189">
        <f t="shared" ref="G74" si="1067">IF(AND($B67=$B73,$B67&lt;&gt;"",$B67&lt;&gt;0),G73+G68,G73)</f>
        <v>18</v>
      </c>
      <c r="H74" s="120"/>
      <c r="I74" s="165">
        <f t="shared" si="1048"/>
        <v>0</v>
      </c>
      <c r="J74" s="194">
        <f t="shared" ref="J74" si="1068">7-COUNTIF(L73:R73,0)-COUNTIF(L73:R73,"")</f>
        <v>0</v>
      </c>
      <c r="K74" s="22">
        <f t="shared" si="1050"/>
        <v>0</v>
      </c>
      <c r="L74" s="35">
        <f t="shared" ref="L74:R74" si="1069">IF($B67=$B73,L73+L68,L73)</f>
        <v>0</v>
      </c>
      <c r="M74" s="35">
        <f t="shared" si="1069"/>
        <v>0</v>
      </c>
      <c r="N74" s="35">
        <f t="shared" si="1069"/>
        <v>0</v>
      </c>
      <c r="O74" s="35">
        <f t="shared" si="1069"/>
        <v>0</v>
      </c>
      <c r="P74" s="36">
        <f t="shared" si="1069"/>
        <v>0</v>
      </c>
      <c r="Q74" s="37">
        <f t="shared" si="1069"/>
        <v>0</v>
      </c>
      <c r="R74" s="38">
        <f t="shared" si="1069"/>
        <v>0</v>
      </c>
      <c r="S74" s="194">
        <f t="shared" ref="S74" si="1070">7-COUNTIF(U73:AA73,0)-COUNTIF(U73:AA73,"")</f>
        <v>0</v>
      </c>
      <c r="T74" s="22">
        <f t="shared" si="1052"/>
        <v>0</v>
      </c>
      <c r="U74" s="35">
        <f t="shared" ref="U74:AA74" si="1071">IF($B67=$B73,U73+U68,U73)</f>
        <v>0</v>
      </c>
      <c r="V74" s="35">
        <f t="shared" si="1071"/>
        <v>0</v>
      </c>
      <c r="W74" s="35">
        <f t="shared" si="1071"/>
        <v>0</v>
      </c>
      <c r="X74" s="35">
        <f t="shared" si="1071"/>
        <v>0</v>
      </c>
      <c r="Y74" s="36">
        <f t="shared" si="1071"/>
        <v>0</v>
      </c>
      <c r="Z74" s="37">
        <f t="shared" si="1071"/>
        <v>0</v>
      </c>
      <c r="AA74" s="38">
        <f t="shared" si="1071"/>
        <v>0</v>
      </c>
      <c r="AB74" s="194">
        <f t="shared" ref="AB74" si="1072">7-COUNTIF(AD73:AJ73,0)-COUNTIF(AD73:AJ73,"")</f>
        <v>0</v>
      </c>
      <c r="AC74" s="22">
        <f t="shared" si="1054"/>
        <v>0</v>
      </c>
      <c r="AD74" s="35">
        <f t="shared" ref="AD74:AJ74" si="1073">IF($B67=$B73,AD73+AD68,AD73)</f>
        <v>0</v>
      </c>
      <c r="AE74" s="35">
        <f t="shared" si="1073"/>
        <v>0</v>
      </c>
      <c r="AF74" s="35">
        <f t="shared" si="1073"/>
        <v>0</v>
      </c>
      <c r="AG74" s="35">
        <f t="shared" si="1073"/>
        <v>0</v>
      </c>
      <c r="AH74" s="36">
        <f t="shared" si="1073"/>
        <v>0</v>
      </c>
      <c r="AI74" s="37">
        <f t="shared" si="1073"/>
        <v>0</v>
      </c>
      <c r="AJ74" s="38">
        <f t="shared" si="1073"/>
        <v>0</v>
      </c>
      <c r="AK74" s="194">
        <f t="shared" ref="AK74" si="1074">7-COUNTIF(AM73:AS73,0)-COUNTIF(AM73:AS73,"")</f>
        <v>0</v>
      </c>
      <c r="AL74" s="22">
        <f t="shared" si="1056"/>
        <v>0</v>
      </c>
      <c r="AM74" s="35">
        <f t="shared" ref="AM74:AS74" si="1075">IF($B67=$B73,AM73+AM68,AM73)</f>
        <v>0</v>
      </c>
      <c r="AN74" s="35">
        <f t="shared" si="1075"/>
        <v>0</v>
      </c>
      <c r="AO74" s="35">
        <f t="shared" si="1075"/>
        <v>0</v>
      </c>
      <c r="AP74" s="35">
        <f t="shared" si="1075"/>
        <v>0</v>
      </c>
      <c r="AQ74" s="36">
        <f t="shared" si="1075"/>
        <v>0</v>
      </c>
      <c r="AR74" s="37">
        <f t="shared" si="1075"/>
        <v>0</v>
      </c>
      <c r="AS74" s="38">
        <f t="shared" si="1075"/>
        <v>0</v>
      </c>
      <c r="AT74" s="194">
        <f t="shared" ref="AT74" si="1076">7-COUNTIF(AV73:BB73,0)-COUNTIF(AV73:BB73,"")</f>
        <v>0</v>
      </c>
      <c r="AU74" s="22">
        <f t="shared" si="1058"/>
        <v>0</v>
      </c>
      <c r="AV74" s="35">
        <f t="shared" ref="AV74:BB74" si="1077">IF($B67=$B73,AV73+AV68,AV73)</f>
        <v>0</v>
      </c>
      <c r="AW74" s="35">
        <f t="shared" si="1077"/>
        <v>0</v>
      </c>
      <c r="AX74" s="35">
        <f t="shared" si="1077"/>
        <v>0</v>
      </c>
      <c r="AY74" s="35">
        <f t="shared" si="1077"/>
        <v>0</v>
      </c>
      <c r="AZ74" s="36">
        <f t="shared" si="1077"/>
        <v>0</v>
      </c>
      <c r="BA74" s="37">
        <f t="shared" si="1077"/>
        <v>0</v>
      </c>
      <c r="BB74" s="38">
        <f t="shared" si="1077"/>
        <v>0</v>
      </c>
    </row>
    <row r="75" spans="1:54" ht="15" hidden="1" customHeight="1" x14ac:dyDescent="0.2">
      <c r="B75" s="116"/>
      <c r="C75" s="117"/>
      <c r="D75" s="118"/>
      <c r="E75" s="119"/>
      <c r="F75" s="92"/>
      <c r="G75" s="190">
        <f t="shared" ref="G75" si="1078">IF(AND($B67=$B73,$B67&lt;&gt;"",$B67&lt;&gt;0),F73+G69,F73)</f>
        <v>18</v>
      </c>
      <c r="H75" s="121"/>
      <c r="I75" s="165">
        <f t="shared" si="1048"/>
        <v>0</v>
      </c>
      <c r="J75" s="195">
        <f t="shared" ref="J75" si="1079">IF($B73=$B67,COUNTIF(L75:R75,0),COUNTIF(L76:R76,0)+COUNTIF(L76:R76,""))</f>
        <v>7</v>
      </c>
      <c r="K75" s="39">
        <f t="shared" ref="K75:R75" si="1080">IF($B67=$B73,K76+K69,K76)</f>
        <v>0</v>
      </c>
      <c r="L75" s="40">
        <f t="shared" si="1080"/>
        <v>0</v>
      </c>
      <c r="M75" s="40">
        <f t="shared" si="1080"/>
        <v>0</v>
      </c>
      <c r="N75" s="40">
        <f t="shared" si="1080"/>
        <v>0</v>
      </c>
      <c r="O75" s="40">
        <f t="shared" si="1080"/>
        <v>0</v>
      </c>
      <c r="P75" s="41">
        <f t="shared" si="1080"/>
        <v>0</v>
      </c>
      <c r="Q75" s="42">
        <f t="shared" si="1080"/>
        <v>0</v>
      </c>
      <c r="R75" s="43">
        <f t="shared" si="1080"/>
        <v>0</v>
      </c>
      <c r="S75" s="195">
        <f t="shared" ref="S75" si="1081">IF($B73=$B67,COUNTIF(U75:AA75,0),COUNTIF(U76:AA76,0)+COUNTIF(U76:AA76,""))</f>
        <v>7</v>
      </c>
      <c r="T75" s="39">
        <f t="shared" ref="T75:AA75" si="1082">IF($B67=$B73,T76+T69,T76)</f>
        <v>0</v>
      </c>
      <c r="U75" s="40">
        <f t="shared" si="1082"/>
        <v>0</v>
      </c>
      <c r="V75" s="40">
        <f t="shared" si="1082"/>
        <v>0</v>
      </c>
      <c r="W75" s="40">
        <f t="shared" si="1082"/>
        <v>0</v>
      </c>
      <c r="X75" s="40">
        <f t="shared" si="1082"/>
        <v>0</v>
      </c>
      <c r="Y75" s="41">
        <f t="shared" si="1082"/>
        <v>0</v>
      </c>
      <c r="Z75" s="42">
        <f t="shared" si="1082"/>
        <v>0</v>
      </c>
      <c r="AA75" s="43">
        <f t="shared" si="1082"/>
        <v>0</v>
      </c>
      <c r="AB75" s="195">
        <f t="shared" ref="AB75" si="1083">IF($B73=$B67,COUNTIF(AD75:AJ75,0),COUNTIF(AD76:AJ76,0)+COUNTIF(AD76:AJ76,""))</f>
        <v>7</v>
      </c>
      <c r="AC75" s="39">
        <f t="shared" ref="AC75:AJ75" si="1084">IF($B67=$B73,AC76+AC69,AC76)</f>
        <v>0</v>
      </c>
      <c r="AD75" s="40">
        <f t="shared" si="1084"/>
        <v>0</v>
      </c>
      <c r="AE75" s="40">
        <f t="shared" si="1084"/>
        <v>0</v>
      </c>
      <c r="AF75" s="40">
        <f t="shared" si="1084"/>
        <v>0</v>
      </c>
      <c r="AG75" s="40">
        <f t="shared" si="1084"/>
        <v>0</v>
      </c>
      <c r="AH75" s="41">
        <f t="shared" si="1084"/>
        <v>0</v>
      </c>
      <c r="AI75" s="42">
        <f t="shared" si="1084"/>
        <v>0</v>
      </c>
      <c r="AJ75" s="43">
        <f t="shared" si="1084"/>
        <v>0</v>
      </c>
      <c r="AK75" s="195">
        <f t="shared" ref="AK75" si="1085">IF($B73=$B67,COUNTIF(AM75:AS75,0),COUNTIF(AM76:AS76,0)+COUNTIF(AM76:AS76,""))</f>
        <v>7</v>
      </c>
      <c r="AL75" s="39">
        <f t="shared" ref="AL75:AS75" si="1086">IF($B67=$B73,AL76+AL69,AL76)</f>
        <v>0</v>
      </c>
      <c r="AM75" s="40">
        <f t="shared" si="1086"/>
        <v>0</v>
      </c>
      <c r="AN75" s="40">
        <f t="shared" si="1086"/>
        <v>0</v>
      </c>
      <c r="AO75" s="40">
        <f t="shared" si="1086"/>
        <v>0</v>
      </c>
      <c r="AP75" s="40">
        <f t="shared" si="1086"/>
        <v>0</v>
      </c>
      <c r="AQ75" s="41">
        <f t="shared" si="1086"/>
        <v>0</v>
      </c>
      <c r="AR75" s="42">
        <f t="shared" si="1086"/>
        <v>0</v>
      </c>
      <c r="AS75" s="43">
        <f t="shared" si="1086"/>
        <v>0</v>
      </c>
      <c r="AT75" s="195">
        <f t="shared" ref="AT75" si="1087">IF($B73=$B67,COUNTIF(AV75:BB75,0),COUNTIF(AV76:BB76,0)+COUNTIF(AV76:BB76,""))</f>
        <v>7</v>
      </c>
      <c r="AU75" s="39">
        <f t="shared" ref="AU75:BB75" si="1088">IF($B67=$B73,AU76+AU69,AU76)</f>
        <v>0</v>
      </c>
      <c r="AV75" s="40">
        <f t="shared" si="1088"/>
        <v>0</v>
      </c>
      <c r="AW75" s="40">
        <f t="shared" si="1088"/>
        <v>0</v>
      </c>
      <c r="AX75" s="40">
        <f t="shared" si="1088"/>
        <v>0</v>
      </c>
      <c r="AY75" s="40">
        <f t="shared" si="1088"/>
        <v>0</v>
      </c>
      <c r="AZ75" s="41">
        <f t="shared" si="1088"/>
        <v>0</v>
      </c>
      <c r="BA75" s="42">
        <f t="shared" si="1088"/>
        <v>0</v>
      </c>
      <c r="BB75" s="43">
        <f t="shared" si="1088"/>
        <v>0</v>
      </c>
    </row>
    <row r="76" spans="1:54" ht="15.75" customHeight="1" x14ac:dyDescent="0.2">
      <c r="A76" s="1">
        <f t="shared" ref="A76" si="1089">A73</f>
        <v>0</v>
      </c>
      <c r="B76" s="313">
        <f t="shared" ref="B76" si="1090">B70+1</f>
        <v>10</v>
      </c>
      <c r="C76" s="314"/>
      <c r="D76" s="314"/>
      <c r="E76" s="314"/>
      <c r="F76" s="31"/>
      <c r="G76" s="183"/>
      <c r="H76" s="122">
        <f t="shared" ref="H76" si="1091">5-COUNTIF(AU73,0)-COUNTIF(AL73,0)-COUNTIF(AC73,0)-COUNTIF(T73,0)-COUNTIF(K73,0)</f>
        <v>0</v>
      </c>
      <c r="I76" s="165">
        <f t="shared" si="1048"/>
        <v>0</v>
      </c>
      <c r="J76" s="187">
        <f t="shared" ref="J76" si="1092">IF($B73=$B67,J70+IF($F73&lt;&gt;$G73,(K73+$G75-$G74)/$F73,K73/$F73),IF($F73&lt;&gt;G73,(K73+$G75-$G74)/$F73,K73/$F73))</f>
        <v>0</v>
      </c>
      <c r="K76" s="7">
        <f t="shared" ref="K76:K77" si="1093">SUM(L76:R76)</f>
        <v>0</v>
      </c>
      <c r="L76" s="26">
        <f t="shared" ref="L76:R76" si="1094">L73</f>
        <v>0</v>
      </c>
      <c r="M76" s="26">
        <f t="shared" si="1094"/>
        <v>0</v>
      </c>
      <c r="N76" s="26">
        <f t="shared" si="1094"/>
        <v>0</v>
      </c>
      <c r="O76" s="26">
        <f t="shared" si="1094"/>
        <v>0</v>
      </c>
      <c r="P76" s="26">
        <f t="shared" si="1094"/>
        <v>0</v>
      </c>
      <c r="Q76" s="29">
        <f t="shared" si="1094"/>
        <v>0</v>
      </c>
      <c r="R76" s="23">
        <f t="shared" si="1094"/>
        <v>0</v>
      </c>
      <c r="S76" s="187">
        <f t="shared" ref="S76" si="1095">IF($B73=$B67,S70+IF($F73&lt;&gt;$G73,(T73+$G75-$G74)/$F73,T73/$F73),IF($F73&lt;&gt;P73,(T73+$G75-$G74)/$F73,T73/$F73))</f>
        <v>0</v>
      </c>
      <c r="T76" s="7">
        <f t="shared" ref="T76:T77" si="1096">SUM(U76:AA76)</f>
        <v>0</v>
      </c>
      <c r="U76" s="26">
        <f t="shared" ref="U76:AA76" si="1097">U73</f>
        <v>0</v>
      </c>
      <c r="V76" s="26">
        <f t="shared" si="1097"/>
        <v>0</v>
      </c>
      <c r="W76" s="26">
        <f t="shared" si="1097"/>
        <v>0</v>
      </c>
      <c r="X76" s="26">
        <f t="shared" si="1097"/>
        <v>0</v>
      </c>
      <c r="Y76" s="113">
        <f t="shared" si="1097"/>
        <v>0</v>
      </c>
      <c r="Z76" s="29">
        <f t="shared" si="1097"/>
        <v>0</v>
      </c>
      <c r="AA76" s="23">
        <f t="shared" si="1097"/>
        <v>0</v>
      </c>
      <c r="AB76" s="187">
        <f t="shared" ref="AB76" si="1098">IF($B73=$B67,AB70+IF($F73&lt;&gt;$G73,(AC73+$G75-$G74)/$F73,AC73/$F73),IF($F73&lt;&gt;Y73,(AC73+$G75-$G74)/$F73,AC73/$F73))</f>
        <v>0</v>
      </c>
      <c r="AC76" s="7">
        <f t="shared" ref="AC76:AC77" si="1099">SUM(AD76:AJ76)</f>
        <v>0</v>
      </c>
      <c r="AD76" s="26">
        <f t="shared" ref="AD76:AJ76" si="1100">AD73</f>
        <v>0</v>
      </c>
      <c r="AE76" s="26">
        <f t="shared" si="1100"/>
        <v>0</v>
      </c>
      <c r="AF76" s="26">
        <f t="shared" si="1100"/>
        <v>0</v>
      </c>
      <c r="AG76" s="26">
        <f t="shared" si="1100"/>
        <v>0</v>
      </c>
      <c r="AH76" s="113">
        <f t="shared" si="1100"/>
        <v>0</v>
      </c>
      <c r="AI76" s="29">
        <f t="shared" si="1100"/>
        <v>0</v>
      </c>
      <c r="AJ76" s="23">
        <f t="shared" si="1100"/>
        <v>0</v>
      </c>
      <c r="AK76" s="187">
        <f t="shared" ref="AK76" si="1101">IF($B73=$B67,AK70+IF($F73&lt;&gt;$G73,(AL73+$G75-$G74)/$F73,AL73/$F73),IF($F73&lt;&gt;AH73,(AL73+$G75-$G74)/$F73,AL73/$F73))</f>
        <v>0</v>
      </c>
      <c r="AL76" s="7">
        <f t="shared" ref="AL76:AL77" si="1102">SUM(AM76:AS76)</f>
        <v>0</v>
      </c>
      <c r="AM76" s="26">
        <f t="shared" ref="AM76:AS76" si="1103">AM73</f>
        <v>0</v>
      </c>
      <c r="AN76" s="26">
        <f t="shared" si="1103"/>
        <v>0</v>
      </c>
      <c r="AO76" s="26">
        <f t="shared" si="1103"/>
        <v>0</v>
      </c>
      <c r="AP76" s="26">
        <f t="shared" si="1103"/>
        <v>0</v>
      </c>
      <c r="AQ76" s="113">
        <f t="shared" si="1103"/>
        <v>0</v>
      </c>
      <c r="AR76" s="29">
        <f t="shared" si="1103"/>
        <v>0</v>
      </c>
      <c r="AS76" s="23">
        <f t="shared" si="1103"/>
        <v>0</v>
      </c>
      <c r="AT76" s="187">
        <f t="shared" ref="AT76" si="1104">IF($B73=$B67,AT70+IF($F73&lt;&gt;$G73,(AU73+$G75-$G74)/$F73,AU73/$F73),IF($F73&lt;&gt;AQ73,(AU73+$G75-$G74)/$F73,AU73/$F73))</f>
        <v>0</v>
      </c>
      <c r="AU76" s="7">
        <f t="shared" ref="AU76:AU77" si="1105">SUM(AV76:BB76)</f>
        <v>0</v>
      </c>
      <c r="AV76" s="6">
        <f t="shared" ref="AV76" si="1106">IF(SUM($AM$9:$AS$9)=SUM($AV$9:$BB$9),AV73,IF(AND(SUM($AV$9:$BB$9)&gt;42,SUM($AV$9:$BB$9)&lt;49),AV73,0))</f>
        <v>0</v>
      </c>
      <c r="AW76" s="6">
        <f t="shared" ref="AW76:BB76" si="1107">IF(SUM($AM$9:$AS$9)=SUM($AV$9:$BB$9),AW73,IF(AND(SUM($AV$9:$BB$9)&gt;42,SUM($AV$9:$BB$9)&lt;49),AW73,0))</f>
        <v>0</v>
      </c>
      <c r="AX76" s="6">
        <f t="shared" si="1107"/>
        <v>0</v>
      </c>
      <c r="AY76" s="6">
        <f t="shared" si="1107"/>
        <v>0</v>
      </c>
      <c r="AZ76" s="26">
        <f t="shared" si="1107"/>
        <v>0</v>
      </c>
      <c r="BA76" s="29">
        <f t="shared" si="1107"/>
        <v>0</v>
      </c>
      <c r="BB76" s="23">
        <f t="shared" si="1107"/>
        <v>0</v>
      </c>
    </row>
    <row r="77" spans="1:54" ht="15.75" customHeight="1" x14ac:dyDescent="0.2">
      <c r="A77" s="1">
        <f t="shared" ref="A77:A78" si="1108">A76</f>
        <v>0</v>
      </c>
      <c r="B77" s="313"/>
      <c r="C77" s="314"/>
      <c r="D77" s="314"/>
      <c r="E77" s="314"/>
      <c r="F77" s="31"/>
      <c r="G77" s="183"/>
      <c r="H77" s="123">
        <f t="shared" ref="H77" si="1109">IF($B73=$B67,H71+F77,$F77)</f>
        <v>0</v>
      </c>
      <c r="I77" s="165">
        <f t="shared" si="1048"/>
        <v>0</v>
      </c>
      <c r="J77" s="141">
        <f t="shared" ref="J77" si="1110">IF($H76=0,0,IF($B67=$B73,IF($H78&gt;0,$H78+J71,K73+J71),IF($H78&gt;0,$H78,K73)))</f>
        <v>0</v>
      </c>
      <c r="K77" s="7">
        <f t="shared" si="1093"/>
        <v>0</v>
      </c>
      <c r="L77" s="6"/>
      <c r="M77" s="6"/>
      <c r="N77" s="6"/>
      <c r="O77" s="6"/>
      <c r="P77" s="26"/>
      <c r="Q77" s="29"/>
      <c r="R77" s="23"/>
      <c r="S77" s="141">
        <f t="shared" ref="S77" si="1111">IF($H76=0,0,IF($B67=$B73,IF($H78&gt;0,$H78+S71,T73+S71),IF($H78&gt;0,$H78,T73)))</f>
        <v>0</v>
      </c>
      <c r="T77" s="7">
        <f t="shared" si="1096"/>
        <v>0</v>
      </c>
      <c r="U77" s="6"/>
      <c r="V77" s="6"/>
      <c r="W77" s="6"/>
      <c r="X77" s="6"/>
      <c r="Y77" s="26"/>
      <c r="Z77" s="29"/>
      <c r="AA77" s="23"/>
      <c r="AB77" s="141">
        <f t="shared" ref="AB77" si="1112">IF($H76=0,0,IF($B67=$B73,IF($H78&gt;0,$H78+AB71,AC73+AB71),IF($H78&gt;0,$H78,AC73)))</f>
        <v>0</v>
      </c>
      <c r="AC77" s="7">
        <f t="shared" si="1099"/>
        <v>0</v>
      </c>
      <c r="AD77" s="6"/>
      <c r="AE77" s="6"/>
      <c r="AF77" s="6"/>
      <c r="AG77" s="6"/>
      <c r="AH77" s="26"/>
      <c r="AI77" s="29"/>
      <c r="AJ77" s="23"/>
      <c r="AK77" s="141">
        <f t="shared" ref="AK77" si="1113">IF($H76=0,0,IF($B67=$B73,IF($H78&gt;0,$H78+AK71,AL73+AK71),IF($H78&gt;0,$H78,AL73)))</f>
        <v>0</v>
      </c>
      <c r="AL77" s="7">
        <f t="shared" si="1102"/>
        <v>0</v>
      </c>
      <c r="AM77" s="6"/>
      <c r="AN77" s="6"/>
      <c r="AO77" s="6"/>
      <c r="AP77" s="6"/>
      <c r="AQ77" s="26"/>
      <c r="AR77" s="29"/>
      <c r="AS77" s="23"/>
      <c r="AT77" s="141">
        <f t="shared" ref="AT77" si="1114">IF($H76=0,0,IF($B67=$B73,IF($H78&gt;0,$H78+AT71,AU73+AT71),IF($H78&gt;0,$H78,AU73)))</f>
        <v>0</v>
      </c>
      <c r="AU77" s="7">
        <f t="shared" si="1105"/>
        <v>0</v>
      </c>
      <c r="AV77" s="6"/>
      <c r="AW77" s="6"/>
      <c r="AX77" s="6"/>
      <c r="AY77" s="6"/>
      <c r="AZ77" s="26"/>
      <c r="BA77" s="29"/>
      <c r="BB77" s="23"/>
    </row>
    <row r="78" spans="1:54" ht="18.75" customHeight="1" thickBot="1" x14ac:dyDescent="0.25">
      <c r="A78" s="1">
        <f t="shared" si="1108"/>
        <v>0</v>
      </c>
      <c r="B78" s="323" t="str">
        <f>IF(B73="",Wydruk!$AE$6,IF(J74=0,Wydruk!$AE$7,IF(AND(G74&lt;G75,B73&lt;&gt;$B79),Wydruk!$AE$13,IF(AND($B73=$B67,$B73&lt;&gt;$B79),IF(OR(OR(J78&lt;4,J78&gt;5),OR(S78&lt;4,S78&gt;5),OR(AB78&lt;4,AB78&gt;5),OR(AK78&lt;4,AK78&gt;5),OR(AND(AT78&lt;4,AT78&gt;0),AT78&gt;5)),Wydruk!$AE$8,Wydruk!$AE$9),IF($B73=$B79,IF($F77&lt;&gt;0,Wydruk!$AE$12,Wydruk!$AE$10),IF(OR(OR(J74&lt;4,J74&gt;5),OR(S74&lt;4,S74&gt;5),OR(AB74&lt;4,AB74&gt;5),OR(AK74&lt;4,AK74&gt;5),OR(AND(AT74&lt;4,AT74&gt;0),AT74&gt;5)),Wydruk!$AE$8,Wydruk!$AE$11))))))</f>
        <v>Uzupełnij liczby godzin tygodniowego planu</v>
      </c>
      <c r="C78" s="324"/>
      <c r="D78" s="324"/>
      <c r="E78" s="324"/>
      <c r="F78" s="173">
        <f>grudzień!F78</f>
        <v>0</v>
      </c>
      <c r="G78" s="184">
        <f>grudzień!G78</f>
        <v>0</v>
      </c>
      <c r="H78" s="191">
        <f t="shared" ref="H78" si="1115">IF(OR($G78=0,$F78=0,$G78="",$F78=""),0,$G78/$F78)</f>
        <v>0</v>
      </c>
      <c r="I78" s="193"/>
      <c r="J78" s="176">
        <f t="shared" ref="J78" si="1116">IF($B67=$B73,IF(L73+L68&gt;0,1,0)+IF(M73+M68&gt;0,1,0)+IF(N73+N68&gt;0,1,0)+IF(O73+O68&gt;0,1,0)+IF(P73+P68&gt;0,1,0)+IF(Q73+Q68&gt;0,1,0)+IF(R73+R68&gt;0,1,0),J74)</f>
        <v>0</v>
      </c>
      <c r="K78" s="133">
        <f t="shared" ref="K78" si="1117">IF(OR($B73=$B79,J78=0,(K74-Q78+O78)&lt;=0),0,(K74-Q78+O78)/J78)</f>
        <v>0</v>
      </c>
      <c r="L78" s="137">
        <f t="shared" ref="L78" si="1118">IF(K78*(7-J75)&lt;=0,0,K78*(7-J75))</f>
        <v>0</v>
      </c>
      <c r="M78" s="311">
        <f t="shared" ref="M78" si="1119">ROUND(IF(OR(K75-K78*(7-J75)+P78&lt;0,$B73=$B79,K78&lt;=0,K75=0),0,IF(K75-K78*(7-J75)+P78&gt;Q78-O78+P78,Q78-O78+P78,K75-K78*(7-J75)+P78)),1)</f>
        <v>0</v>
      </c>
      <c r="N78" s="312"/>
      <c r="O78" s="139">
        <f t="shared" ref="O78" si="1120">IF(OR($B73=$B79,J74=0),0,IF($B73=$B67,J73,$F73))</f>
        <v>0</v>
      </c>
      <c r="P78" s="30">
        <f t="shared" ref="P78" si="1121">IF(OR($B73=$B79,J78=0),0,$G75-$G74)</f>
        <v>0</v>
      </c>
      <c r="Q78" s="134">
        <f t="shared" ref="Q78" si="1122">IF(OR($B73=$B79,J78=0),0,J77)</f>
        <v>0</v>
      </c>
      <c r="R78" s="138">
        <f t="shared" ref="R78" si="1123">IF($B73=$B79,0,K75)</f>
        <v>0</v>
      </c>
      <c r="S78" s="176">
        <f t="shared" ref="S78" si="1124">IF($B67=$B73,IF(U73+U68&gt;0,1,0)+IF(V73+V68&gt;0,1,0)+IF(W73+W68&gt;0,1,0)+IF(X73+X68&gt;0,1,0)+IF(Y73+Y68&gt;0,1,0)+IF(Z73+Z68&gt;0,1,0)+IF(AA73+AA68&gt;0,1,0),S74)</f>
        <v>0</v>
      </c>
      <c r="T78" s="133">
        <f t="shared" ref="T78" si="1125">IF(OR($B73=$B79,S78=0,(T74-Z78+X78)&lt;=0),0,(T74-Z78+X78)/S78)</f>
        <v>0</v>
      </c>
      <c r="U78" s="137">
        <f t="shared" ref="U78" si="1126">IF(T78*(7-S75)&lt;=0,0,T78*(7-S75))</f>
        <v>0</v>
      </c>
      <c r="V78" s="311">
        <f t="shared" ref="V78" si="1127">ROUND(IF(OR(T75-T78*(7-S75)+Y78&lt;0,$B73=$B79,T78&lt;=0,T75=0),0,IF(T75-T78*(7-S75)+Y78&gt;Z78-X78+Y78,Z78-X78+Y78,T75-T78*(7-S75)+Y78)),1)</f>
        <v>0</v>
      </c>
      <c r="W78" s="312"/>
      <c r="X78" s="139">
        <f t="shared" ref="X78" si="1128">IF(OR($B73=$B79,S74=0),0,IF($B73=$B67,S73,$F73))</f>
        <v>0</v>
      </c>
      <c r="Y78" s="30">
        <f t="shared" ref="Y78" si="1129">IF(OR($B73=$B79,S78=0),0,$G75-$G74)</f>
        <v>0</v>
      </c>
      <c r="Z78" s="134">
        <f t="shared" ref="Z78" si="1130">IF(OR($B73=$B79,S78=0),0,S77)</f>
        <v>0</v>
      </c>
      <c r="AA78" s="138">
        <f t="shared" ref="AA78" si="1131">IF($B73=$B79,0,T75)</f>
        <v>0</v>
      </c>
      <c r="AB78" s="176">
        <f t="shared" ref="AB78" si="1132">IF($B67=$B73,IF(AD73+AD68&gt;0,1,0)+IF(AE73+AE68&gt;0,1,0)+IF(AF73+AF68&gt;0,1,0)+IF(AG73+AG68&gt;0,1,0)+IF(AH73+AH68&gt;0,1,0)+IF(AI73+AI68&gt;0,1,0)+IF(AJ73+AJ68&gt;0,1,0),AB74)</f>
        <v>0</v>
      </c>
      <c r="AC78" s="133">
        <f t="shared" ref="AC78" si="1133">IF(OR($B73=$B79,AB78=0,(AC74-AI78+AG78)&lt;=0),0,(AC74-AI78+AG78)/AB78)</f>
        <v>0</v>
      </c>
      <c r="AD78" s="137">
        <f t="shared" ref="AD78" si="1134">IF(AC78*(7-AB75)&lt;=0,0,AC78*(7-AB75))</f>
        <v>0</v>
      </c>
      <c r="AE78" s="311">
        <f t="shared" ref="AE78" si="1135">ROUND(IF(OR(AC75-AC78*(7-AB75)+AH78&lt;0,$B73=$B79,AC78&lt;=0,AC75=0),0,IF(AC75-AC78*(7-AB75)+AH78&gt;AI78-AG78+AH78,AI78-AG78+AH78,AC75-AC78*(7-AB75)+AH78)),1)</f>
        <v>0</v>
      </c>
      <c r="AF78" s="312"/>
      <c r="AG78" s="139">
        <f t="shared" ref="AG78" si="1136">IF(OR($B73=$B79,AB74=0),0,IF($B73=$B67,AB73,$F73))</f>
        <v>0</v>
      </c>
      <c r="AH78" s="30">
        <f t="shared" ref="AH78" si="1137">IF(OR($B73=$B79,AB78=0),0,$G75-$G74)</f>
        <v>0</v>
      </c>
      <c r="AI78" s="134">
        <f t="shared" ref="AI78" si="1138">IF(OR($B73=$B79,AB78=0),0,AB77)</f>
        <v>0</v>
      </c>
      <c r="AJ78" s="138">
        <f t="shared" ref="AJ78" si="1139">IF($B73=$B79,0,AC75)</f>
        <v>0</v>
      </c>
      <c r="AK78" s="176">
        <f t="shared" ref="AK78" si="1140">IF($B67=$B73,IF(AM73+AM68&gt;0,1,0)+IF(AN73+AN68&gt;0,1,0)+IF(AO73+AO68&gt;0,1,0)+IF(AP73+AP68&gt;0,1,0)+IF(AQ73+AQ68&gt;0,1,0)+IF(AR73+AR68&gt;0,1,0)+IF(AS73+AS68&gt;0,1,0),AK74)</f>
        <v>0</v>
      </c>
      <c r="AL78" s="133">
        <f t="shared" ref="AL78" si="1141">IF(OR($B73=$B79,AK78=0,(AL74-AR78+AP78)&lt;=0),0,(AL74-AR78+AP78)/AK78)</f>
        <v>0</v>
      </c>
      <c r="AM78" s="137">
        <f t="shared" ref="AM78" si="1142">IF(AL78*(7-AK75)&lt;=0,0,AL78*(7-AK75))</f>
        <v>0</v>
      </c>
      <c r="AN78" s="311">
        <f t="shared" ref="AN78" si="1143">ROUND(IF(OR(AL75-AL78*(7-AK75)+AQ78&lt;0,$B73=$B79,AL78&lt;=0,AL75=0),0,IF(AL75-AL78*(7-AK75)+AQ78&gt;AR78-AP78+AQ78,AR78-AP78+AQ78,AL75-AL78*(7-AK75)+AQ78)),1)</f>
        <v>0</v>
      </c>
      <c r="AO78" s="312"/>
      <c r="AP78" s="139">
        <f t="shared" ref="AP78" si="1144">IF(OR($B73=$B79,AK74=0),0,IF($B73=$B67,AK73,$F73))</f>
        <v>0</v>
      </c>
      <c r="AQ78" s="30">
        <f t="shared" ref="AQ78" si="1145">IF(OR($B73=$B79,AK78=0),0,$G75-$G74)</f>
        <v>0</v>
      </c>
      <c r="AR78" s="134">
        <f t="shared" ref="AR78" si="1146">IF(OR($B73=$B79,AK78=0),0,AK77)</f>
        <v>0</v>
      </c>
      <c r="AS78" s="138">
        <f t="shared" ref="AS78" si="1147">IF($B73=$B79,0,AL75)</f>
        <v>0</v>
      </c>
      <c r="AT78" s="176">
        <f t="shared" ref="AT78" si="1148">IF($B67=$B73,IF(AV73+AV68&gt;0,1,0)+IF(AW73+AW68&gt;0,1,0)+IF(AX73+AX68&gt;0,1,0)+IF(AY73+AY68&gt;0,1,0)+IF(AZ73+AZ68&gt;0,1,0)+IF(BA73+BA68&gt;0,1,0)+IF(BB73+BB68&gt;0,1,0),AT74)</f>
        <v>0</v>
      </c>
      <c r="AU78" s="133">
        <f t="shared" ref="AU78" si="1149">IF(OR($B73=$B79,AT78=0,(AU74-BA78+AY78)&lt;=0),0,(AU74-BA78+AY78)/AT78)</f>
        <v>0</v>
      </c>
      <c r="AV78" s="137">
        <f t="shared" ref="AV78" si="1150">IF(AU78*(7-AT75)&lt;=0,0,AU78*(7-AT75))</f>
        <v>0</v>
      </c>
      <c r="AW78" s="311">
        <f t="shared" ref="AW78" si="1151">ROUND(IF(OR(AU75-AU78*(7-AT75)+AZ78&lt;0,$B73=$B79,AU78&lt;=0,AU75=0),0,IF(AU75-AU78*(7-AT75)+AZ78&gt;BA78-AY78+AZ78,BA78-AY78+AZ78,AU75-AU78*(7-AT75)+AZ78)),1)</f>
        <v>0</v>
      </c>
      <c r="AX78" s="312"/>
      <c r="AY78" s="139">
        <f t="shared" ref="AY78" si="1152">IF(OR($B73=$B79,AT74=0),0,IF($B73=$B67,AT73,$F73))</f>
        <v>0</v>
      </c>
      <c r="AZ78" s="30">
        <f t="shared" ref="AZ78" si="1153">IF(OR($B73=$B79,AT78=0),0,$G75-$G74)</f>
        <v>0</v>
      </c>
      <c r="BA78" s="134">
        <f t="shared" ref="BA78" si="1154">IF(OR($B73=$B79,AT78=0),0,AT77)</f>
        <v>0</v>
      </c>
      <c r="BB78" s="138">
        <f t="shared" ref="BB78" si="1155">IF($B73=$B79,0,AU75)</f>
        <v>0</v>
      </c>
    </row>
    <row r="79" spans="1:54" ht="15.75" x14ac:dyDescent="0.2">
      <c r="A79" s="1">
        <f t="shared" ref="A79" si="1156">IF(B79="","1. Niewypełnione",B79)</f>
        <v>0</v>
      </c>
      <c r="B79" s="320">
        <f>grudzień!B79</f>
        <v>0</v>
      </c>
      <c r="C79" s="321">
        <f>grudzień!C79</f>
        <v>0</v>
      </c>
      <c r="D79" s="321">
        <f>grudzień!D79</f>
        <v>0</v>
      </c>
      <c r="E79" s="321">
        <f>grudzień!E79</f>
        <v>0</v>
      </c>
      <c r="F79" s="177">
        <f>grudzień!F79</f>
        <v>18</v>
      </c>
      <c r="G79" s="185">
        <f>grudzień!G79</f>
        <v>18</v>
      </c>
      <c r="H79" s="177"/>
      <c r="I79" s="192">
        <f t="shared" ref="I79:I83" si="1157">K79+T79+AC79+AL79+AU79</f>
        <v>0</v>
      </c>
      <c r="J79" s="186">
        <f t="shared" ref="J79" si="1158">IF(OR($B79=$B85,J82=0),0,ROUND((K80+P84)/J82,0))</f>
        <v>0</v>
      </c>
      <c r="K79" s="51">
        <f t="shared" ref="K79:K80" si="1159">SUM(L79:R79)</f>
        <v>0</v>
      </c>
      <c r="L79" s="52">
        <f>grudzień!L79</f>
        <v>0</v>
      </c>
      <c r="M79" s="52">
        <f>grudzień!M79</f>
        <v>0</v>
      </c>
      <c r="N79" s="52">
        <f>grudzień!N79</f>
        <v>0</v>
      </c>
      <c r="O79" s="52">
        <f>grudzień!O79</f>
        <v>0</v>
      </c>
      <c r="P79" s="53">
        <f>grudzień!P79</f>
        <v>0</v>
      </c>
      <c r="Q79" s="54">
        <f>grudzień!Q79</f>
        <v>0</v>
      </c>
      <c r="R79" s="55">
        <f>grudzień!R79</f>
        <v>0</v>
      </c>
      <c r="S79" s="188">
        <f t="shared" ref="S79" si="1160">IF(OR($B79=$B85,S82=0),0,ROUND((T80+Y84)/S82,0))</f>
        <v>0</v>
      </c>
      <c r="T79" s="51">
        <f t="shared" ref="T79:T80" si="1161">SUM(U79:AA79)</f>
        <v>0</v>
      </c>
      <c r="U79" s="52">
        <f>grudzień!U79</f>
        <v>0</v>
      </c>
      <c r="V79" s="52">
        <f>grudzień!V79</f>
        <v>0</v>
      </c>
      <c r="W79" s="52">
        <f>grudzień!W79</f>
        <v>0</v>
      </c>
      <c r="X79" s="52">
        <f>grudzień!X79</f>
        <v>0</v>
      </c>
      <c r="Y79" s="53">
        <f>grudzień!Y79</f>
        <v>0</v>
      </c>
      <c r="Z79" s="54">
        <f>grudzień!Z79</f>
        <v>0</v>
      </c>
      <c r="AA79" s="55">
        <f>grudzień!AA79</f>
        <v>0</v>
      </c>
      <c r="AB79" s="188">
        <f t="shared" ref="AB79" si="1162">IF(OR($B79=$B85,AB82=0),0,ROUND((AC80+AH84)/AB82,0))</f>
        <v>0</v>
      </c>
      <c r="AC79" s="51">
        <f t="shared" ref="AC79:AC80" si="1163">SUM(AD79:AJ79)</f>
        <v>0</v>
      </c>
      <c r="AD79" s="52">
        <f>grudzień!AD79</f>
        <v>0</v>
      </c>
      <c r="AE79" s="52">
        <f>grudzień!AE79</f>
        <v>0</v>
      </c>
      <c r="AF79" s="52">
        <f>grudzień!AF79</f>
        <v>0</v>
      </c>
      <c r="AG79" s="52">
        <f>grudzień!AG79</f>
        <v>0</v>
      </c>
      <c r="AH79" s="53">
        <f>grudzień!AH79</f>
        <v>0</v>
      </c>
      <c r="AI79" s="54">
        <f>grudzień!AI79</f>
        <v>0</v>
      </c>
      <c r="AJ79" s="55">
        <f>grudzień!AJ79</f>
        <v>0</v>
      </c>
      <c r="AK79" s="188">
        <f t="shared" ref="AK79" si="1164">IF(OR($B79=$B85,AK82=0),0,ROUND((AL80+AQ84)/AK82,0))</f>
        <v>0</v>
      </c>
      <c r="AL79" s="51">
        <f t="shared" ref="AL79:AL80" si="1165">SUM(AM79:AS79)</f>
        <v>0</v>
      </c>
      <c r="AM79" s="52">
        <f>grudzień!AM79</f>
        <v>0</v>
      </c>
      <c r="AN79" s="52">
        <f>grudzień!AN79</f>
        <v>0</v>
      </c>
      <c r="AO79" s="52">
        <f>grudzień!AO79</f>
        <v>0</v>
      </c>
      <c r="AP79" s="52">
        <f>grudzień!AP79</f>
        <v>0</v>
      </c>
      <c r="AQ79" s="53">
        <f>grudzień!AQ79</f>
        <v>0</v>
      </c>
      <c r="AR79" s="54">
        <f>grudzień!AR79</f>
        <v>0</v>
      </c>
      <c r="AS79" s="55">
        <f>grudzień!AS79</f>
        <v>0</v>
      </c>
      <c r="AT79" s="188">
        <f t="shared" ref="AT79" si="1166">IF(OR($B79=$B85,AT82=0),0,ROUND((AU80+AZ84)/AT82,0))</f>
        <v>0</v>
      </c>
      <c r="AU79" s="51">
        <f t="shared" ref="AU79:AU80" si="1167">SUM(AV79:BB79)</f>
        <v>0</v>
      </c>
      <c r="AV79" s="52">
        <f t="shared" ref="AV79" si="1168">IF(SUM($AM$9:$AS$9)=SUM($AV$9:$BB$9),AM79,IF(AND(SUM($AV$9:$BB$9)&gt;42,SUM($AV$9:$BB$9)&lt;49),AM79,0))</f>
        <v>0</v>
      </c>
      <c r="AW79" s="52">
        <f t="shared" ref="AW79" si="1169">IF(SUM($AM$9:$AS$9)=SUM($AV$9:$BB$9),AN79,IF(AND(SUM($AV$9:$BB$9)&gt;42,SUM($AV$9:$BB$9)&lt;49),AN79,0))</f>
        <v>0</v>
      </c>
      <c r="AX79" s="52">
        <f t="shared" ref="AX79" si="1170">IF(SUM($AM$9:$AS$9)=SUM($AV$9:$BB$9),AO79,IF(AND(SUM($AV$9:$BB$9)&gt;42,SUM($AV$9:$BB$9)&lt;49),AO79,0))</f>
        <v>0</v>
      </c>
      <c r="AY79" s="52">
        <f t="shared" ref="AY79" si="1171">IF(SUM($AM$9:$AS$9)=SUM($AV$9:$BB$9),AP79,IF(AND(SUM($AV$9:$BB$9)&gt;42,SUM($AV$9:$BB$9)&lt;49),AP79,0))</f>
        <v>0</v>
      </c>
      <c r="AZ79" s="53">
        <f t="shared" ref="AZ79" si="1172">IF(SUM($AM$9:$AS$9)=SUM($AV$9:$BB$9),AQ79,IF(AND(SUM($AV$9:$BB$9)&gt;42,SUM($AV$9:$BB$9)&lt;49),AQ79,0))</f>
        <v>0</v>
      </c>
      <c r="BA79" s="54">
        <f t="shared" ref="BA79" si="1173">IF(SUM($AM$9:$AS$9)=SUM($AV$9:$BB$9),AR79,IF(AND(SUM($AV$9:$BB$9)&gt;42,SUM($AV$9:$BB$9)&lt;49),AR79,0))</f>
        <v>0</v>
      </c>
      <c r="BB79" s="55">
        <f t="shared" ref="BB79" si="1174">IF(SUM($AM$9:$AS$9)=SUM($AV$9:$BB$9),AS79,IF(AND(SUM($AV$9:$BB$9)&gt;42,SUM($AV$9:$BB$9)&lt;49),AS79,0))</f>
        <v>0</v>
      </c>
    </row>
    <row r="80" spans="1:54" ht="12.75" hidden="1" customHeight="1" x14ac:dyDescent="0.2">
      <c r="B80" s="93"/>
      <c r="C80" s="94"/>
      <c r="D80" s="95"/>
      <c r="E80" s="115"/>
      <c r="F80" s="140" t="b">
        <f t="shared" ref="F80" si="1175">IF($B73=$B79,OR(F74,G79&lt;F79),G79&lt;F79)</f>
        <v>0</v>
      </c>
      <c r="G80" s="189">
        <f t="shared" ref="G80" si="1176">IF(AND($B73=$B79,$B73&lt;&gt;"",$B73&lt;&gt;0),G79+G74,G79)</f>
        <v>18</v>
      </c>
      <c r="H80" s="120"/>
      <c r="I80" s="165">
        <f t="shared" si="1157"/>
        <v>0</v>
      </c>
      <c r="J80" s="194">
        <f t="shared" ref="J80" si="1177">7-COUNTIF(L79:R79,0)-COUNTIF(L79:R79,"")</f>
        <v>0</v>
      </c>
      <c r="K80" s="22">
        <f t="shared" si="1159"/>
        <v>0</v>
      </c>
      <c r="L80" s="35">
        <f t="shared" ref="L80:R80" si="1178">IF($B73=$B79,L79+L74,L79)</f>
        <v>0</v>
      </c>
      <c r="M80" s="35">
        <f t="shared" si="1178"/>
        <v>0</v>
      </c>
      <c r="N80" s="35">
        <f t="shared" si="1178"/>
        <v>0</v>
      </c>
      <c r="O80" s="35">
        <f t="shared" si="1178"/>
        <v>0</v>
      </c>
      <c r="P80" s="36">
        <f t="shared" si="1178"/>
        <v>0</v>
      </c>
      <c r="Q80" s="37">
        <f t="shared" si="1178"/>
        <v>0</v>
      </c>
      <c r="R80" s="38">
        <f t="shared" si="1178"/>
        <v>0</v>
      </c>
      <c r="S80" s="194">
        <f t="shared" ref="S80" si="1179">7-COUNTIF(U79:AA79,0)-COUNTIF(U79:AA79,"")</f>
        <v>0</v>
      </c>
      <c r="T80" s="22">
        <f t="shared" si="1161"/>
        <v>0</v>
      </c>
      <c r="U80" s="35">
        <f t="shared" ref="U80:AA80" si="1180">IF($B73=$B79,U79+U74,U79)</f>
        <v>0</v>
      </c>
      <c r="V80" s="35">
        <f t="shared" si="1180"/>
        <v>0</v>
      </c>
      <c r="W80" s="35">
        <f t="shared" si="1180"/>
        <v>0</v>
      </c>
      <c r="X80" s="35">
        <f t="shared" si="1180"/>
        <v>0</v>
      </c>
      <c r="Y80" s="36">
        <f t="shared" si="1180"/>
        <v>0</v>
      </c>
      <c r="Z80" s="37">
        <f t="shared" si="1180"/>
        <v>0</v>
      </c>
      <c r="AA80" s="38">
        <f t="shared" si="1180"/>
        <v>0</v>
      </c>
      <c r="AB80" s="194">
        <f t="shared" ref="AB80" si="1181">7-COUNTIF(AD79:AJ79,0)-COUNTIF(AD79:AJ79,"")</f>
        <v>0</v>
      </c>
      <c r="AC80" s="22">
        <f t="shared" si="1163"/>
        <v>0</v>
      </c>
      <c r="AD80" s="35">
        <f t="shared" ref="AD80:AJ80" si="1182">IF($B73=$B79,AD79+AD74,AD79)</f>
        <v>0</v>
      </c>
      <c r="AE80" s="35">
        <f t="shared" si="1182"/>
        <v>0</v>
      </c>
      <c r="AF80" s="35">
        <f t="shared" si="1182"/>
        <v>0</v>
      </c>
      <c r="AG80" s="35">
        <f t="shared" si="1182"/>
        <v>0</v>
      </c>
      <c r="AH80" s="36">
        <f t="shared" si="1182"/>
        <v>0</v>
      </c>
      <c r="AI80" s="37">
        <f t="shared" si="1182"/>
        <v>0</v>
      </c>
      <c r="AJ80" s="38">
        <f t="shared" si="1182"/>
        <v>0</v>
      </c>
      <c r="AK80" s="194">
        <f t="shared" ref="AK80" si="1183">7-COUNTIF(AM79:AS79,0)-COUNTIF(AM79:AS79,"")</f>
        <v>0</v>
      </c>
      <c r="AL80" s="22">
        <f t="shared" si="1165"/>
        <v>0</v>
      </c>
      <c r="AM80" s="35">
        <f t="shared" ref="AM80:AS80" si="1184">IF($B73=$B79,AM79+AM74,AM79)</f>
        <v>0</v>
      </c>
      <c r="AN80" s="35">
        <f t="shared" si="1184"/>
        <v>0</v>
      </c>
      <c r="AO80" s="35">
        <f t="shared" si="1184"/>
        <v>0</v>
      </c>
      <c r="AP80" s="35">
        <f t="shared" si="1184"/>
        <v>0</v>
      </c>
      <c r="AQ80" s="36">
        <f t="shared" si="1184"/>
        <v>0</v>
      </c>
      <c r="AR80" s="37">
        <f t="shared" si="1184"/>
        <v>0</v>
      </c>
      <c r="AS80" s="38">
        <f t="shared" si="1184"/>
        <v>0</v>
      </c>
      <c r="AT80" s="194">
        <f t="shared" ref="AT80" si="1185">7-COUNTIF(AV79:BB79,0)-COUNTIF(AV79:BB79,"")</f>
        <v>0</v>
      </c>
      <c r="AU80" s="22">
        <f t="shared" si="1167"/>
        <v>0</v>
      </c>
      <c r="AV80" s="35">
        <f t="shared" ref="AV80:BB80" si="1186">IF($B73=$B79,AV79+AV74,AV79)</f>
        <v>0</v>
      </c>
      <c r="AW80" s="35">
        <f t="shared" si="1186"/>
        <v>0</v>
      </c>
      <c r="AX80" s="35">
        <f t="shared" si="1186"/>
        <v>0</v>
      </c>
      <c r="AY80" s="35">
        <f t="shared" si="1186"/>
        <v>0</v>
      </c>
      <c r="AZ80" s="36">
        <f t="shared" si="1186"/>
        <v>0</v>
      </c>
      <c r="BA80" s="37">
        <f t="shared" si="1186"/>
        <v>0</v>
      </c>
      <c r="BB80" s="38">
        <f t="shared" si="1186"/>
        <v>0</v>
      </c>
    </row>
    <row r="81" spans="1:54" ht="15" hidden="1" customHeight="1" x14ac:dyDescent="0.2">
      <c r="B81" s="116"/>
      <c r="C81" s="117"/>
      <c r="D81" s="118"/>
      <c r="E81" s="119"/>
      <c r="F81" s="92"/>
      <c r="G81" s="190">
        <f t="shared" ref="G81" si="1187">IF(AND($B73=$B79,$B73&lt;&gt;"",$B73&lt;&gt;0),F79+G75,F79)</f>
        <v>18</v>
      </c>
      <c r="H81" s="121"/>
      <c r="I81" s="165">
        <f t="shared" si="1157"/>
        <v>0</v>
      </c>
      <c r="J81" s="195">
        <f t="shared" ref="J81" si="1188">IF($B79=$B73,COUNTIF(L81:R81,0),COUNTIF(L82:R82,0)+COUNTIF(L82:R82,""))</f>
        <v>7</v>
      </c>
      <c r="K81" s="39">
        <f t="shared" ref="K81:R81" si="1189">IF($B73=$B79,K82+K75,K82)</f>
        <v>0</v>
      </c>
      <c r="L81" s="40">
        <f t="shared" si="1189"/>
        <v>0</v>
      </c>
      <c r="M81" s="40">
        <f t="shared" si="1189"/>
        <v>0</v>
      </c>
      <c r="N81" s="40">
        <f t="shared" si="1189"/>
        <v>0</v>
      </c>
      <c r="O81" s="40">
        <f t="shared" si="1189"/>
        <v>0</v>
      </c>
      <c r="P81" s="41">
        <f t="shared" si="1189"/>
        <v>0</v>
      </c>
      <c r="Q81" s="42">
        <f t="shared" si="1189"/>
        <v>0</v>
      </c>
      <c r="R81" s="43">
        <f t="shared" si="1189"/>
        <v>0</v>
      </c>
      <c r="S81" s="195">
        <f t="shared" ref="S81" si="1190">IF($B79=$B73,COUNTIF(U81:AA81,0),COUNTIF(U82:AA82,0)+COUNTIF(U82:AA82,""))</f>
        <v>7</v>
      </c>
      <c r="T81" s="39">
        <f t="shared" ref="T81:AA81" si="1191">IF($B73=$B79,T82+T75,T82)</f>
        <v>0</v>
      </c>
      <c r="U81" s="40">
        <f t="shared" si="1191"/>
        <v>0</v>
      </c>
      <c r="V81" s="40">
        <f t="shared" si="1191"/>
        <v>0</v>
      </c>
      <c r="W81" s="40">
        <f t="shared" si="1191"/>
        <v>0</v>
      </c>
      <c r="X81" s="40">
        <f t="shared" si="1191"/>
        <v>0</v>
      </c>
      <c r="Y81" s="41">
        <f t="shared" si="1191"/>
        <v>0</v>
      </c>
      <c r="Z81" s="42">
        <f t="shared" si="1191"/>
        <v>0</v>
      </c>
      <c r="AA81" s="43">
        <f t="shared" si="1191"/>
        <v>0</v>
      </c>
      <c r="AB81" s="195">
        <f t="shared" ref="AB81" si="1192">IF($B79=$B73,COUNTIF(AD81:AJ81,0),COUNTIF(AD82:AJ82,0)+COUNTIF(AD82:AJ82,""))</f>
        <v>7</v>
      </c>
      <c r="AC81" s="39">
        <f t="shared" ref="AC81:AJ81" si="1193">IF($B73=$B79,AC82+AC75,AC82)</f>
        <v>0</v>
      </c>
      <c r="AD81" s="40">
        <f t="shared" si="1193"/>
        <v>0</v>
      </c>
      <c r="AE81" s="40">
        <f t="shared" si="1193"/>
        <v>0</v>
      </c>
      <c r="AF81" s="40">
        <f t="shared" si="1193"/>
        <v>0</v>
      </c>
      <c r="AG81" s="40">
        <f t="shared" si="1193"/>
        <v>0</v>
      </c>
      <c r="AH81" s="41">
        <f t="shared" si="1193"/>
        <v>0</v>
      </c>
      <c r="AI81" s="42">
        <f t="shared" si="1193"/>
        <v>0</v>
      </c>
      <c r="AJ81" s="43">
        <f t="shared" si="1193"/>
        <v>0</v>
      </c>
      <c r="AK81" s="195">
        <f t="shared" ref="AK81" si="1194">IF($B79=$B73,COUNTIF(AM81:AS81,0),COUNTIF(AM82:AS82,0)+COUNTIF(AM82:AS82,""))</f>
        <v>7</v>
      </c>
      <c r="AL81" s="39">
        <f t="shared" ref="AL81:AS81" si="1195">IF($B73=$B79,AL82+AL75,AL82)</f>
        <v>0</v>
      </c>
      <c r="AM81" s="40">
        <f t="shared" si="1195"/>
        <v>0</v>
      </c>
      <c r="AN81" s="40">
        <f t="shared" si="1195"/>
        <v>0</v>
      </c>
      <c r="AO81" s="40">
        <f t="shared" si="1195"/>
        <v>0</v>
      </c>
      <c r="AP81" s="40">
        <f t="shared" si="1195"/>
        <v>0</v>
      </c>
      <c r="AQ81" s="41">
        <f t="shared" si="1195"/>
        <v>0</v>
      </c>
      <c r="AR81" s="42">
        <f t="shared" si="1195"/>
        <v>0</v>
      </c>
      <c r="AS81" s="43">
        <f t="shared" si="1195"/>
        <v>0</v>
      </c>
      <c r="AT81" s="195">
        <f t="shared" ref="AT81" si="1196">IF($B79=$B73,COUNTIF(AV81:BB81,0),COUNTIF(AV82:BB82,0)+COUNTIF(AV82:BB82,""))</f>
        <v>7</v>
      </c>
      <c r="AU81" s="39">
        <f t="shared" ref="AU81:BB81" si="1197">IF($B73=$B79,AU82+AU75,AU82)</f>
        <v>0</v>
      </c>
      <c r="AV81" s="40">
        <f t="shared" si="1197"/>
        <v>0</v>
      </c>
      <c r="AW81" s="40">
        <f t="shared" si="1197"/>
        <v>0</v>
      </c>
      <c r="AX81" s="40">
        <f t="shared" si="1197"/>
        <v>0</v>
      </c>
      <c r="AY81" s="40">
        <f t="shared" si="1197"/>
        <v>0</v>
      </c>
      <c r="AZ81" s="41">
        <f t="shared" si="1197"/>
        <v>0</v>
      </c>
      <c r="BA81" s="42">
        <f t="shared" si="1197"/>
        <v>0</v>
      </c>
      <c r="BB81" s="43">
        <f t="shared" si="1197"/>
        <v>0</v>
      </c>
    </row>
    <row r="82" spans="1:54" ht="15.75" customHeight="1" x14ac:dyDescent="0.2">
      <c r="A82" s="1">
        <f t="shared" ref="A82" si="1198">A79</f>
        <v>0</v>
      </c>
      <c r="B82" s="313">
        <f t="shared" ref="B82" si="1199">B76+1</f>
        <v>11</v>
      </c>
      <c r="C82" s="314"/>
      <c r="D82" s="314"/>
      <c r="E82" s="314"/>
      <c r="F82" s="31"/>
      <c r="G82" s="183"/>
      <c r="H82" s="122">
        <f t="shared" ref="H82" si="1200">5-COUNTIF(AU79,0)-COUNTIF(AL79,0)-COUNTIF(AC79,0)-COUNTIF(T79,0)-COUNTIF(K79,0)</f>
        <v>0</v>
      </c>
      <c r="I82" s="165">
        <f t="shared" si="1157"/>
        <v>0</v>
      </c>
      <c r="J82" s="187">
        <f t="shared" ref="J82" si="1201">IF($B79=$B73,J76+IF($F79&lt;&gt;$G79,(K79+$G81-$G80)/$F79,K79/$F79),IF($F79&lt;&gt;G79,(K79+$G81-$G80)/$F79,K79/$F79))</f>
        <v>0</v>
      </c>
      <c r="K82" s="7">
        <f t="shared" ref="K82:K83" si="1202">SUM(L82:R82)</f>
        <v>0</v>
      </c>
      <c r="L82" s="26">
        <f t="shared" ref="L82:R82" si="1203">L79</f>
        <v>0</v>
      </c>
      <c r="M82" s="26">
        <f t="shared" si="1203"/>
        <v>0</v>
      </c>
      <c r="N82" s="26">
        <f t="shared" si="1203"/>
        <v>0</v>
      </c>
      <c r="O82" s="26">
        <f t="shared" si="1203"/>
        <v>0</v>
      </c>
      <c r="P82" s="26">
        <f t="shared" si="1203"/>
        <v>0</v>
      </c>
      <c r="Q82" s="29">
        <f t="shared" si="1203"/>
        <v>0</v>
      </c>
      <c r="R82" s="23">
        <f t="shared" si="1203"/>
        <v>0</v>
      </c>
      <c r="S82" s="187">
        <f t="shared" ref="S82" si="1204">IF($B79=$B73,S76+IF($F79&lt;&gt;$G79,(T79+$G81-$G80)/$F79,T79/$F79),IF($F79&lt;&gt;P79,(T79+$G81-$G80)/$F79,T79/$F79))</f>
        <v>0</v>
      </c>
      <c r="T82" s="7">
        <f t="shared" ref="T82:T83" si="1205">SUM(U82:AA82)</f>
        <v>0</v>
      </c>
      <c r="U82" s="26">
        <f t="shared" ref="U82:AA82" si="1206">U79</f>
        <v>0</v>
      </c>
      <c r="V82" s="26">
        <f t="shared" si="1206"/>
        <v>0</v>
      </c>
      <c r="W82" s="26">
        <f t="shared" si="1206"/>
        <v>0</v>
      </c>
      <c r="X82" s="26">
        <f t="shared" si="1206"/>
        <v>0</v>
      </c>
      <c r="Y82" s="113">
        <f t="shared" si="1206"/>
        <v>0</v>
      </c>
      <c r="Z82" s="29">
        <f t="shared" si="1206"/>
        <v>0</v>
      </c>
      <c r="AA82" s="23">
        <f t="shared" si="1206"/>
        <v>0</v>
      </c>
      <c r="AB82" s="187">
        <f t="shared" ref="AB82" si="1207">IF($B79=$B73,AB76+IF($F79&lt;&gt;$G79,(AC79+$G81-$G80)/$F79,AC79/$F79),IF($F79&lt;&gt;Y79,(AC79+$G81-$G80)/$F79,AC79/$F79))</f>
        <v>0</v>
      </c>
      <c r="AC82" s="7">
        <f t="shared" ref="AC82:AC83" si="1208">SUM(AD82:AJ82)</f>
        <v>0</v>
      </c>
      <c r="AD82" s="26">
        <f t="shared" ref="AD82:AJ82" si="1209">AD79</f>
        <v>0</v>
      </c>
      <c r="AE82" s="26">
        <f t="shared" si="1209"/>
        <v>0</v>
      </c>
      <c r="AF82" s="26">
        <f t="shared" si="1209"/>
        <v>0</v>
      </c>
      <c r="AG82" s="26">
        <f t="shared" si="1209"/>
        <v>0</v>
      </c>
      <c r="AH82" s="113">
        <f t="shared" si="1209"/>
        <v>0</v>
      </c>
      <c r="AI82" s="29">
        <f t="shared" si="1209"/>
        <v>0</v>
      </c>
      <c r="AJ82" s="23">
        <f t="shared" si="1209"/>
        <v>0</v>
      </c>
      <c r="AK82" s="187">
        <f t="shared" ref="AK82" si="1210">IF($B79=$B73,AK76+IF($F79&lt;&gt;$G79,(AL79+$G81-$G80)/$F79,AL79/$F79),IF($F79&lt;&gt;AH79,(AL79+$G81-$G80)/$F79,AL79/$F79))</f>
        <v>0</v>
      </c>
      <c r="AL82" s="7">
        <f t="shared" ref="AL82:AL83" si="1211">SUM(AM82:AS82)</f>
        <v>0</v>
      </c>
      <c r="AM82" s="26">
        <f t="shared" ref="AM82:AS82" si="1212">AM79</f>
        <v>0</v>
      </c>
      <c r="AN82" s="26">
        <f t="shared" si="1212"/>
        <v>0</v>
      </c>
      <c r="AO82" s="26">
        <f t="shared" si="1212"/>
        <v>0</v>
      </c>
      <c r="AP82" s="26">
        <f t="shared" si="1212"/>
        <v>0</v>
      </c>
      <c r="AQ82" s="113">
        <f t="shared" si="1212"/>
        <v>0</v>
      </c>
      <c r="AR82" s="29">
        <f t="shared" si="1212"/>
        <v>0</v>
      </c>
      <c r="AS82" s="23">
        <f t="shared" si="1212"/>
        <v>0</v>
      </c>
      <c r="AT82" s="187">
        <f t="shared" ref="AT82" si="1213">IF($B79=$B73,AT76+IF($F79&lt;&gt;$G79,(AU79+$G81-$G80)/$F79,AU79/$F79),IF($F79&lt;&gt;AQ79,(AU79+$G81-$G80)/$F79,AU79/$F79))</f>
        <v>0</v>
      </c>
      <c r="AU82" s="7">
        <f t="shared" ref="AU82:AU83" si="1214">SUM(AV82:BB82)</f>
        <v>0</v>
      </c>
      <c r="AV82" s="6">
        <f t="shared" ref="AV82" si="1215">IF(SUM($AM$9:$AS$9)=SUM($AV$9:$BB$9),AV79,IF(AND(SUM($AV$9:$BB$9)&gt;42,SUM($AV$9:$BB$9)&lt;49),AV79,0))</f>
        <v>0</v>
      </c>
      <c r="AW82" s="6">
        <f t="shared" ref="AW82:BB82" si="1216">IF(SUM($AM$9:$AS$9)=SUM($AV$9:$BB$9),AW79,IF(AND(SUM($AV$9:$BB$9)&gt;42,SUM($AV$9:$BB$9)&lt;49),AW79,0))</f>
        <v>0</v>
      </c>
      <c r="AX82" s="6">
        <f t="shared" si="1216"/>
        <v>0</v>
      </c>
      <c r="AY82" s="6">
        <f t="shared" si="1216"/>
        <v>0</v>
      </c>
      <c r="AZ82" s="26">
        <f t="shared" si="1216"/>
        <v>0</v>
      </c>
      <c r="BA82" s="29">
        <f t="shared" si="1216"/>
        <v>0</v>
      </c>
      <c r="BB82" s="23">
        <f t="shared" si="1216"/>
        <v>0</v>
      </c>
    </row>
    <row r="83" spans="1:54" ht="15.75" customHeight="1" x14ac:dyDescent="0.2">
      <c r="A83" s="1">
        <f t="shared" ref="A83:A84" si="1217">A82</f>
        <v>0</v>
      </c>
      <c r="B83" s="313"/>
      <c r="C83" s="314"/>
      <c r="D83" s="314"/>
      <c r="E83" s="314"/>
      <c r="F83" s="31"/>
      <c r="G83" s="183"/>
      <c r="H83" s="123">
        <f t="shared" ref="H83" si="1218">IF($B79=$B73,H77+F83,$F83)</f>
        <v>0</v>
      </c>
      <c r="I83" s="165">
        <f t="shared" si="1157"/>
        <v>0</v>
      </c>
      <c r="J83" s="141">
        <f t="shared" ref="J83" si="1219">IF($H82=0,0,IF($B73=$B79,IF($H84&gt;0,$H84+J77,K79+J77),IF($H84&gt;0,$H84,K79)))</f>
        <v>0</v>
      </c>
      <c r="K83" s="7">
        <f t="shared" si="1202"/>
        <v>0</v>
      </c>
      <c r="L83" s="6"/>
      <c r="M83" s="6"/>
      <c r="N83" s="6"/>
      <c r="O83" s="6"/>
      <c r="P83" s="26"/>
      <c r="Q83" s="29"/>
      <c r="R83" s="23"/>
      <c r="S83" s="141">
        <f t="shared" ref="S83" si="1220">IF($H82=0,0,IF($B73=$B79,IF($H84&gt;0,$H84+S77,T79+S77),IF($H84&gt;0,$H84,T79)))</f>
        <v>0</v>
      </c>
      <c r="T83" s="7">
        <f t="shared" si="1205"/>
        <v>0</v>
      </c>
      <c r="U83" s="6"/>
      <c r="V83" s="6"/>
      <c r="W83" s="6"/>
      <c r="X83" s="6"/>
      <c r="Y83" s="26"/>
      <c r="Z83" s="29"/>
      <c r="AA83" s="23"/>
      <c r="AB83" s="141">
        <f t="shared" ref="AB83" si="1221">IF($H82=0,0,IF($B73=$B79,IF($H84&gt;0,$H84+AB77,AC79+AB77),IF($H84&gt;0,$H84,AC79)))</f>
        <v>0</v>
      </c>
      <c r="AC83" s="7">
        <f t="shared" si="1208"/>
        <v>0</v>
      </c>
      <c r="AD83" s="6"/>
      <c r="AE83" s="6"/>
      <c r="AF83" s="6"/>
      <c r="AG83" s="6"/>
      <c r="AH83" s="26"/>
      <c r="AI83" s="29"/>
      <c r="AJ83" s="23"/>
      <c r="AK83" s="141">
        <f t="shared" ref="AK83" si="1222">IF($H82=0,0,IF($B73=$B79,IF($H84&gt;0,$H84+AK77,AL79+AK77),IF($H84&gt;0,$H84,AL79)))</f>
        <v>0</v>
      </c>
      <c r="AL83" s="7">
        <f t="shared" si="1211"/>
        <v>0</v>
      </c>
      <c r="AM83" s="6"/>
      <c r="AN83" s="6"/>
      <c r="AO83" s="6"/>
      <c r="AP83" s="6"/>
      <c r="AQ83" s="26"/>
      <c r="AR83" s="29"/>
      <c r="AS83" s="23"/>
      <c r="AT83" s="141">
        <f t="shared" ref="AT83" si="1223">IF($H82=0,0,IF($B73=$B79,IF($H84&gt;0,$H84+AT77,AU79+AT77),IF($H84&gt;0,$H84,AU79)))</f>
        <v>0</v>
      </c>
      <c r="AU83" s="7">
        <f t="shared" si="1214"/>
        <v>0</v>
      </c>
      <c r="AV83" s="6"/>
      <c r="AW83" s="6"/>
      <c r="AX83" s="6"/>
      <c r="AY83" s="6"/>
      <c r="AZ83" s="26"/>
      <c r="BA83" s="29"/>
      <c r="BB83" s="23"/>
    </row>
    <row r="84" spans="1:54" ht="18.75" customHeight="1" thickBot="1" x14ac:dyDescent="0.25">
      <c r="A84" s="1">
        <f t="shared" si="1217"/>
        <v>0</v>
      </c>
      <c r="B84" s="323" t="str">
        <f>IF(B79="",Wydruk!$AE$6,IF(J80=0,Wydruk!$AE$7,IF(AND(G80&lt;G81,B79&lt;&gt;$B85),Wydruk!$AE$13,IF(AND($B79=$B73,$B79&lt;&gt;$B85),IF(OR(OR(J84&lt;4,J84&gt;5),OR(S84&lt;4,S84&gt;5),OR(AB84&lt;4,AB84&gt;5),OR(AK84&lt;4,AK84&gt;5),OR(AND(AT84&lt;4,AT84&gt;0),AT84&gt;5)),Wydruk!$AE$8,Wydruk!$AE$9),IF($B79=$B85,IF($F83&lt;&gt;0,Wydruk!$AE$12,Wydruk!$AE$10),IF(OR(OR(J80&lt;4,J80&gt;5),OR(S80&lt;4,S80&gt;5),OR(AB80&lt;4,AB80&gt;5),OR(AK80&lt;4,AK80&gt;5),OR(AND(AT80&lt;4,AT80&gt;0),AT80&gt;5)),Wydruk!$AE$8,Wydruk!$AE$11))))))</f>
        <v>Uzupełnij liczby godzin tygodniowego planu</v>
      </c>
      <c r="C84" s="324"/>
      <c r="D84" s="324"/>
      <c r="E84" s="324"/>
      <c r="F84" s="173">
        <f>grudzień!F84</f>
        <v>0</v>
      </c>
      <c r="G84" s="184">
        <f>grudzień!G84</f>
        <v>0</v>
      </c>
      <c r="H84" s="191">
        <f t="shared" ref="H84" si="1224">IF(OR($G84=0,$F84=0,$G84="",$F84=""),0,$G84/$F84)</f>
        <v>0</v>
      </c>
      <c r="I84" s="193"/>
      <c r="J84" s="176">
        <f t="shared" ref="J84" si="1225">IF($B73=$B79,IF(L79+L74&gt;0,1,0)+IF(M79+M74&gt;0,1,0)+IF(N79+N74&gt;0,1,0)+IF(O79+O74&gt;0,1,0)+IF(P79+P74&gt;0,1,0)+IF(Q79+Q74&gt;0,1,0)+IF(R79+R74&gt;0,1,0),J80)</f>
        <v>0</v>
      </c>
      <c r="K84" s="133">
        <f t="shared" ref="K84" si="1226">IF(OR($B79=$B85,J84=0,(K80-Q84+O84)&lt;=0),0,(K80-Q84+O84)/J84)</f>
        <v>0</v>
      </c>
      <c r="L84" s="137">
        <f t="shared" ref="L84" si="1227">IF(K84*(7-J81)&lt;=0,0,K84*(7-J81))</f>
        <v>0</v>
      </c>
      <c r="M84" s="311">
        <f t="shared" ref="M84" si="1228">ROUND(IF(OR(K81-K84*(7-J81)+P84&lt;0,$B79=$B85,K84&lt;=0,K81=0),0,IF(K81-K84*(7-J81)+P84&gt;Q84-O84+P84,Q84-O84+P84,K81-K84*(7-J81)+P84)),1)</f>
        <v>0</v>
      </c>
      <c r="N84" s="312"/>
      <c r="O84" s="139">
        <f t="shared" ref="O84" si="1229">IF(OR($B79=$B85,J80=0),0,IF($B79=$B73,J79,$F79))</f>
        <v>0</v>
      </c>
      <c r="P84" s="30">
        <f t="shared" ref="P84" si="1230">IF(OR($B79=$B85,J84=0),0,$G81-$G80)</f>
        <v>0</v>
      </c>
      <c r="Q84" s="134">
        <f t="shared" ref="Q84" si="1231">IF(OR($B79=$B85,J84=0),0,J83)</f>
        <v>0</v>
      </c>
      <c r="R84" s="138">
        <f t="shared" ref="R84" si="1232">IF($B79=$B85,0,K81)</f>
        <v>0</v>
      </c>
      <c r="S84" s="176">
        <f t="shared" ref="S84" si="1233">IF($B73=$B79,IF(U79+U74&gt;0,1,0)+IF(V79+V74&gt;0,1,0)+IF(W79+W74&gt;0,1,0)+IF(X79+X74&gt;0,1,0)+IF(Y79+Y74&gt;0,1,0)+IF(Z79+Z74&gt;0,1,0)+IF(AA79+AA74&gt;0,1,0),S80)</f>
        <v>0</v>
      </c>
      <c r="T84" s="133">
        <f t="shared" ref="T84" si="1234">IF(OR($B79=$B85,S84=0,(T80-Z84+X84)&lt;=0),0,(T80-Z84+X84)/S84)</f>
        <v>0</v>
      </c>
      <c r="U84" s="137">
        <f t="shared" ref="U84" si="1235">IF(T84*(7-S81)&lt;=0,0,T84*(7-S81))</f>
        <v>0</v>
      </c>
      <c r="V84" s="311">
        <f t="shared" ref="V84" si="1236">ROUND(IF(OR(T81-T84*(7-S81)+Y84&lt;0,$B79=$B85,T84&lt;=0,T81=0),0,IF(T81-T84*(7-S81)+Y84&gt;Z84-X84+Y84,Z84-X84+Y84,T81-T84*(7-S81)+Y84)),1)</f>
        <v>0</v>
      </c>
      <c r="W84" s="312"/>
      <c r="X84" s="139">
        <f t="shared" ref="X84" si="1237">IF(OR($B79=$B85,S80=0),0,IF($B79=$B73,S79,$F79))</f>
        <v>0</v>
      </c>
      <c r="Y84" s="30">
        <f t="shared" ref="Y84" si="1238">IF(OR($B79=$B85,S84=0),0,$G81-$G80)</f>
        <v>0</v>
      </c>
      <c r="Z84" s="134">
        <f t="shared" ref="Z84" si="1239">IF(OR($B79=$B85,S84=0),0,S83)</f>
        <v>0</v>
      </c>
      <c r="AA84" s="138">
        <f t="shared" ref="AA84" si="1240">IF($B79=$B85,0,T81)</f>
        <v>0</v>
      </c>
      <c r="AB84" s="176">
        <f t="shared" ref="AB84" si="1241">IF($B73=$B79,IF(AD79+AD74&gt;0,1,0)+IF(AE79+AE74&gt;0,1,0)+IF(AF79+AF74&gt;0,1,0)+IF(AG79+AG74&gt;0,1,0)+IF(AH79+AH74&gt;0,1,0)+IF(AI79+AI74&gt;0,1,0)+IF(AJ79+AJ74&gt;0,1,0),AB80)</f>
        <v>0</v>
      </c>
      <c r="AC84" s="133">
        <f t="shared" ref="AC84" si="1242">IF(OR($B79=$B85,AB84=0,(AC80-AI84+AG84)&lt;=0),0,(AC80-AI84+AG84)/AB84)</f>
        <v>0</v>
      </c>
      <c r="AD84" s="137">
        <f t="shared" ref="AD84" si="1243">IF(AC84*(7-AB81)&lt;=0,0,AC84*(7-AB81))</f>
        <v>0</v>
      </c>
      <c r="AE84" s="311">
        <f t="shared" ref="AE84" si="1244">ROUND(IF(OR(AC81-AC84*(7-AB81)+AH84&lt;0,$B79=$B85,AC84&lt;=0,AC81=0),0,IF(AC81-AC84*(7-AB81)+AH84&gt;AI84-AG84+AH84,AI84-AG84+AH84,AC81-AC84*(7-AB81)+AH84)),1)</f>
        <v>0</v>
      </c>
      <c r="AF84" s="312"/>
      <c r="AG84" s="139">
        <f t="shared" ref="AG84" si="1245">IF(OR($B79=$B85,AB80=0),0,IF($B79=$B73,AB79,$F79))</f>
        <v>0</v>
      </c>
      <c r="AH84" s="30">
        <f t="shared" ref="AH84" si="1246">IF(OR($B79=$B85,AB84=0),0,$G81-$G80)</f>
        <v>0</v>
      </c>
      <c r="AI84" s="134">
        <f t="shared" ref="AI84" si="1247">IF(OR($B79=$B85,AB84=0),0,AB83)</f>
        <v>0</v>
      </c>
      <c r="AJ84" s="138">
        <f t="shared" ref="AJ84" si="1248">IF($B79=$B85,0,AC81)</f>
        <v>0</v>
      </c>
      <c r="AK84" s="176">
        <f t="shared" ref="AK84" si="1249">IF($B73=$B79,IF(AM79+AM74&gt;0,1,0)+IF(AN79+AN74&gt;0,1,0)+IF(AO79+AO74&gt;0,1,0)+IF(AP79+AP74&gt;0,1,0)+IF(AQ79+AQ74&gt;0,1,0)+IF(AR79+AR74&gt;0,1,0)+IF(AS79+AS74&gt;0,1,0),AK80)</f>
        <v>0</v>
      </c>
      <c r="AL84" s="133">
        <f t="shared" ref="AL84" si="1250">IF(OR($B79=$B85,AK84=0,(AL80-AR84+AP84)&lt;=0),0,(AL80-AR84+AP84)/AK84)</f>
        <v>0</v>
      </c>
      <c r="AM84" s="137">
        <f t="shared" ref="AM84" si="1251">IF(AL84*(7-AK81)&lt;=0,0,AL84*(7-AK81))</f>
        <v>0</v>
      </c>
      <c r="AN84" s="311">
        <f t="shared" ref="AN84" si="1252">ROUND(IF(OR(AL81-AL84*(7-AK81)+AQ84&lt;0,$B79=$B85,AL84&lt;=0,AL81=0),0,IF(AL81-AL84*(7-AK81)+AQ84&gt;AR84-AP84+AQ84,AR84-AP84+AQ84,AL81-AL84*(7-AK81)+AQ84)),1)</f>
        <v>0</v>
      </c>
      <c r="AO84" s="312"/>
      <c r="AP84" s="139">
        <f t="shared" ref="AP84" si="1253">IF(OR($B79=$B85,AK80=0),0,IF($B79=$B73,AK79,$F79))</f>
        <v>0</v>
      </c>
      <c r="AQ84" s="30">
        <f t="shared" ref="AQ84" si="1254">IF(OR($B79=$B85,AK84=0),0,$G81-$G80)</f>
        <v>0</v>
      </c>
      <c r="AR84" s="134">
        <f t="shared" ref="AR84" si="1255">IF(OR($B79=$B85,AK84=0),0,AK83)</f>
        <v>0</v>
      </c>
      <c r="AS84" s="138">
        <f t="shared" ref="AS84" si="1256">IF($B79=$B85,0,AL81)</f>
        <v>0</v>
      </c>
      <c r="AT84" s="176">
        <f t="shared" ref="AT84" si="1257">IF($B73=$B79,IF(AV79+AV74&gt;0,1,0)+IF(AW79+AW74&gt;0,1,0)+IF(AX79+AX74&gt;0,1,0)+IF(AY79+AY74&gt;0,1,0)+IF(AZ79+AZ74&gt;0,1,0)+IF(BA79+BA74&gt;0,1,0)+IF(BB79+BB74&gt;0,1,0),AT80)</f>
        <v>0</v>
      </c>
      <c r="AU84" s="133">
        <f t="shared" ref="AU84" si="1258">IF(OR($B79=$B85,AT84=0,(AU80-BA84+AY84)&lt;=0),0,(AU80-BA84+AY84)/AT84)</f>
        <v>0</v>
      </c>
      <c r="AV84" s="137">
        <f t="shared" ref="AV84" si="1259">IF(AU84*(7-AT81)&lt;=0,0,AU84*(7-AT81))</f>
        <v>0</v>
      </c>
      <c r="AW84" s="311">
        <f t="shared" ref="AW84" si="1260">ROUND(IF(OR(AU81-AU84*(7-AT81)+AZ84&lt;0,$B79=$B85,AU84&lt;=0,AU81=0),0,IF(AU81-AU84*(7-AT81)+AZ84&gt;BA84-AY84+AZ84,BA84-AY84+AZ84,AU81-AU84*(7-AT81)+AZ84)),1)</f>
        <v>0</v>
      </c>
      <c r="AX84" s="312"/>
      <c r="AY84" s="139">
        <f t="shared" ref="AY84" si="1261">IF(OR($B79=$B85,AT80=0),0,IF($B79=$B73,AT79,$F79))</f>
        <v>0</v>
      </c>
      <c r="AZ84" s="30">
        <f t="shared" ref="AZ84" si="1262">IF(OR($B79=$B85,AT84=0),0,$G81-$G80)</f>
        <v>0</v>
      </c>
      <c r="BA84" s="134">
        <f t="shared" ref="BA84" si="1263">IF(OR($B79=$B85,AT84=0),0,AT83)</f>
        <v>0</v>
      </c>
      <c r="BB84" s="138">
        <f t="shared" ref="BB84" si="1264">IF($B79=$B85,0,AU81)</f>
        <v>0</v>
      </c>
    </row>
    <row r="85" spans="1:54" ht="15.75" x14ac:dyDescent="0.2">
      <c r="A85" s="1">
        <f t="shared" ref="A85" si="1265">IF(B85="","1. Niewypełnione",B85)</f>
        <v>0</v>
      </c>
      <c r="B85" s="320">
        <f>grudzień!B85</f>
        <v>0</v>
      </c>
      <c r="C85" s="321">
        <f>grudzień!C85</f>
        <v>0</v>
      </c>
      <c r="D85" s="321">
        <f>grudzień!D85</f>
        <v>0</v>
      </c>
      <c r="E85" s="321">
        <f>grudzień!E85</f>
        <v>0</v>
      </c>
      <c r="F85" s="177">
        <f>grudzień!F85</f>
        <v>18</v>
      </c>
      <c r="G85" s="185">
        <f>grudzień!G85</f>
        <v>18</v>
      </c>
      <c r="H85" s="177"/>
      <c r="I85" s="192">
        <f t="shared" ref="I85:I89" si="1266">K85+T85+AC85+AL85+AU85</f>
        <v>0</v>
      </c>
      <c r="J85" s="186">
        <f t="shared" ref="J85" si="1267">IF(OR($B85=$B91,J88=0),0,ROUND((K86+P90)/J88,0))</f>
        <v>0</v>
      </c>
      <c r="K85" s="51">
        <f t="shared" ref="K85:K86" si="1268">SUM(L85:R85)</f>
        <v>0</v>
      </c>
      <c r="L85" s="52">
        <f>grudzień!L85</f>
        <v>0</v>
      </c>
      <c r="M85" s="52">
        <f>grudzień!M85</f>
        <v>0</v>
      </c>
      <c r="N85" s="52">
        <f>grudzień!N85</f>
        <v>0</v>
      </c>
      <c r="O85" s="52">
        <f>grudzień!O85</f>
        <v>0</v>
      </c>
      <c r="P85" s="53">
        <f>grudzień!P85</f>
        <v>0</v>
      </c>
      <c r="Q85" s="54">
        <f>grudzień!Q85</f>
        <v>0</v>
      </c>
      <c r="R85" s="55">
        <f>grudzień!R85</f>
        <v>0</v>
      </c>
      <c r="S85" s="188">
        <f t="shared" ref="S85" si="1269">IF(OR($B85=$B91,S88=0),0,ROUND((T86+Y90)/S88,0))</f>
        <v>0</v>
      </c>
      <c r="T85" s="51">
        <f t="shared" ref="T85:T86" si="1270">SUM(U85:AA85)</f>
        <v>0</v>
      </c>
      <c r="U85" s="52">
        <f>grudzień!U85</f>
        <v>0</v>
      </c>
      <c r="V85" s="52">
        <f>grudzień!V85</f>
        <v>0</v>
      </c>
      <c r="W85" s="52">
        <f>grudzień!W85</f>
        <v>0</v>
      </c>
      <c r="X85" s="52">
        <f>grudzień!X85</f>
        <v>0</v>
      </c>
      <c r="Y85" s="53">
        <f>grudzień!Y85</f>
        <v>0</v>
      </c>
      <c r="Z85" s="54">
        <f>grudzień!Z85</f>
        <v>0</v>
      </c>
      <c r="AA85" s="55">
        <f>grudzień!AA85</f>
        <v>0</v>
      </c>
      <c r="AB85" s="188">
        <f t="shared" ref="AB85" si="1271">IF(OR($B85=$B91,AB88=0),0,ROUND((AC86+AH90)/AB88,0))</f>
        <v>0</v>
      </c>
      <c r="AC85" s="51">
        <f t="shared" ref="AC85:AC86" si="1272">SUM(AD85:AJ85)</f>
        <v>0</v>
      </c>
      <c r="AD85" s="52">
        <f>grudzień!AD85</f>
        <v>0</v>
      </c>
      <c r="AE85" s="52">
        <f>grudzień!AE85</f>
        <v>0</v>
      </c>
      <c r="AF85" s="52">
        <f>grudzień!AF85</f>
        <v>0</v>
      </c>
      <c r="AG85" s="52">
        <f>grudzień!AG85</f>
        <v>0</v>
      </c>
      <c r="AH85" s="53">
        <f>grudzień!AH85</f>
        <v>0</v>
      </c>
      <c r="AI85" s="54">
        <f>grudzień!AI85</f>
        <v>0</v>
      </c>
      <c r="AJ85" s="55">
        <f>grudzień!AJ85</f>
        <v>0</v>
      </c>
      <c r="AK85" s="188">
        <f t="shared" ref="AK85" si="1273">IF(OR($B85=$B91,AK88=0),0,ROUND((AL86+AQ90)/AK88,0))</f>
        <v>0</v>
      </c>
      <c r="AL85" s="51">
        <f t="shared" ref="AL85:AL86" si="1274">SUM(AM85:AS85)</f>
        <v>0</v>
      </c>
      <c r="AM85" s="52">
        <f>grudzień!AM85</f>
        <v>0</v>
      </c>
      <c r="AN85" s="52">
        <f>grudzień!AN85</f>
        <v>0</v>
      </c>
      <c r="AO85" s="52">
        <f>grudzień!AO85</f>
        <v>0</v>
      </c>
      <c r="AP85" s="52">
        <f>grudzień!AP85</f>
        <v>0</v>
      </c>
      <c r="AQ85" s="53">
        <f>grudzień!AQ85</f>
        <v>0</v>
      </c>
      <c r="AR85" s="54">
        <f>grudzień!AR85</f>
        <v>0</v>
      </c>
      <c r="AS85" s="55">
        <f>grudzień!AS85</f>
        <v>0</v>
      </c>
      <c r="AT85" s="188">
        <f t="shared" ref="AT85" si="1275">IF(OR($B85=$B91,AT88=0),0,ROUND((AU86+AZ90)/AT88,0))</f>
        <v>0</v>
      </c>
      <c r="AU85" s="51">
        <f t="shared" ref="AU85:AU86" si="1276">SUM(AV85:BB85)</f>
        <v>0</v>
      </c>
      <c r="AV85" s="52">
        <f t="shared" ref="AV85" si="1277">IF(SUM($AM$9:$AS$9)=SUM($AV$9:$BB$9),AM85,IF(AND(SUM($AV$9:$BB$9)&gt;42,SUM($AV$9:$BB$9)&lt;49),AM85,0))</f>
        <v>0</v>
      </c>
      <c r="AW85" s="52">
        <f t="shared" ref="AW85" si="1278">IF(SUM($AM$9:$AS$9)=SUM($AV$9:$BB$9),AN85,IF(AND(SUM($AV$9:$BB$9)&gt;42,SUM($AV$9:$BB$9)&lt;49),AN85,0))</f>
        <v>0</v>
      </c>
      <c r="AX85" s="52">
        <f t="shared" ref="AX85" si="1279">IF(SUM($AM$9:$AS$9)=SUM($AV$9:$BB$9),AO85,IF(AND(SUM($AV$9:$BB$9)&gt;42,SUM($AV$9:$BB$9)&lt;49),AO85,0))</f>
        <v>0</v>
      </c>
      <c r="AY85" s="52">
        <f t="shared" ref="AY85" si="1280">IF(SUM($AM$9:$AS$9)=SUM($AV$9:$BB$9),AP85,IF(AND(SUM($AV$9:$BB$9)&gt;42,SUM($AV$9:$BB$9)&lt;49),AP85,0))</f>
        <v>0</v>
      </c>
      <c r="AZ85" s="53">
        <f t="shared" ref="AZ85" si="1281">IF(SUM($AM$9:$AS$9)=SUM($AV$9:$BB$9),AQ85,IF(AND(SUM($AV$9:$BB$9)&gt;42,SUM($AV$9:$BB$9)&lt;49),AQ85,0))</f>
        <v>0</v>
      </c>
      <c r="BA85" s="54">
        <f t="shared" ref="BA85" si="1282">IF(SUM($AM$9:$AS$9)=SUM($AV$9:$BB$9),AR85,IF(AND(SUM($AV$9:$BB$9)&gt;42,SUM($AV$9:$BB$9)&lt;49),AR85,0))</f>
        <v>0</v>
      </c>
      <c r="BB85" s="55">
        <f t="shared" ref="BB85" si="1283">IF(SUM($AM$9:$AS$9)=SUM($AV$9:$BB$9),AS85,IF(AND(SUM($AV$9:$BB$9)&gt;42,SUM($AV$9:$BB$9)&lt;49),AS85,0))</f>
        <v>0</v>
      </c>
    </row>
    <row r="86" spans="1:54" ht="12.75" hidden="1" customHeight="1" x14ac:dyDescent="0.2">
      <c r="B86" s="93"/>
      <c r="C86" s="94"/>
      <c r="D86" s="95"/>
      <c r="E86" s="115"/>
      <c r="F86" s="140" t="b">
        <f t="shared" ref="F86" si="1284">IF($B79=$B85,OR(F80,G85&lt;F85),G85&lt;F85)</f>
        <v>0</v>
      </c>
      <c r="G86" s="189">
        <f t="shared" ref="G86" si="1285">IF(AND($B79=$B85,$B79&lt;&gt;"",$B79&lt;&gt;0),G85+G80,G85)</f>
        <v>18</v>
      </c>
      <c r="H86" s="120"/>
      <c r="I86" s="165">
        <f t="shared" si="1266"/>
        <v>0</v>
      </c>
      <c r="J86" s="194">
        <f t="shared" ref="J86" si="1286">7-COUNTIF(L85:R85,0)-COUNTIF(L85:R85,"")</f>
        <v>0</v>
      </c>
      <c r="K86" s="22">
        <f t="shared" si="1268"/>
        <v>0</v>
      </c>
      <c r="L86" s="35">
        <f t="shared" ref="L86:R86" si="1287">IF($B79=$B85,L85+L80,L85)</f>
        <v>0</v>
      </c>
      <c r="M86" s="35">
        <f t="shared" si="1287"/>
        <v>0</v>
      </c>
      <c r="N86" s="35">
        <f t="shared" si="1287"/>
        <v>0</v>
      </c>
      <c r="O86" s="35">
        <f t="shared" si="1287"/>
        <v>0</v>
      </c>
      <c r="P86" s="36">
        <f t="shared" si="1287"/>
        <v>0</v>
      </c>
      <c r="Q86" s="37">
        <f t="shared" si="1287"/>
        <v>0</v>
      </c>
      <c r="R86" s="38">
        <f t="shared" si="1287"/>
        <v>0</v>
      </c>
      <c r="S86" s="194">
        <f t="shared" ref="S86" si="1288">7-COUNTIF(U85:AA85,0)-COUNTIF(U85:AA85,"")</f>
        <v>0</v>
      </c>
      <c r="T86" s="22">
        <f t="shared" si="1270"/>
        <v>0</v>
      </c>
      <c r="U86" s="35">
        <f t="shared" ref="U86:AA86" si="1289">IF($B79=$B85,U85+U80,U85)</f>
        <v>0</v>
      </c>
      <c r="V86" s="35">
        <f t="shared" si="1289"/>
        <v>0</v>
      </c>
      <c r="W86" s="35">
        <f t="shared" si="1289"/>
        <v>0</v>
      </c>
      <c r="X86" s="35">
        <f t="shared" si="1289"/>
        <v>0</v>
      </c>
      <c r="Y86" s="36">
        <f t="shared" si="1289"/>
        <v>0</v>
      </c>
      <c r="Z86" s="37">
        <f t="shared" si="1289"/>
        <v>0</v>
      </c>
      <c r="AA86" s="38">
        <f t="shared" si="1289"/>
        <v>0</v>
      </c>
      <c r="AB86" s="194">
        <f t="shared" ref="AB86" si="1290">7-COUNTIF(AD85:AJ85,0)-COUNTIF(AD85:AJ85,"")</f>
        <v>0</v>
      </c>
      <c r="AC86" s="22">
        <f t="shared" si="1272"/>
        <v>0</v>
      </c>
      <c r="AD86" s="35">
        <f t="shared" ref="AD86:AJ86" si="1291">IF($B79=$B85,AD85+AD80,AD85)</f>
        <v>0</v>
      </c>
      <c r="AE86" s="35">
        <f t="shared" si="1291"/>
        <v>0</v>
      </c>
      <c r="AF86" s="35">
        <f t="shared" si="1291"/>
        <v>0</v>
      </c>
      <c r="AG86" s="35">
        <f t="shared" si="1291"/>
        <v>0</v>
      </c>
      <c r="AH86" s="36">
        <f t="shared" si="1291"/>
        <v>0</v>
      </c>
      <c r="AI86" s="37">
        <f t="shared" si="1291"/>
        <v>0</v>
      </c>
      <c r="AJ86" s="38">
        <f t="shared" si="1291"/>
        <v>0</v>
      </c>
      <c r="AK86" s="194">
        <f t="shared" ref="AK86" si="1292">7-COUNTIF(AM85:AS85,0)-COUNTIF(AM85:AS85,"")</f>
        <v>0</v>
      </c>
      <c r="AL86" s="22">
        <f t="shared" si="1274"/>
        <v>0</v>
      </c>
      <c r="AM86" s="35">
        <f t="shared" ref="AM86:AS86" si="1293">IF($B79=$B85,AM85+AM80,AM85)</f>
        <v>0</v>
      </c>
      <c r="AN86" s="35">
        <f t="shared" si="1293"/>
        <v>0</v>
      </c>
      <c r="AO86" s="35">
        <f t="shared" si="1293"/>
        <v>0</v>
      </c>
      <c r="AP86" s="35">
        <f t="shared" si="1293"/>
        <v>0</v>
      </c>
      <c r="AQ86" s="36">
        <f t="shared" si="1293"/>
        <v>0</v>
      </c>
      <c r="AR86" s="37">
        <f t="shared" si="1293"/>
        <v>0</v>
      </c>
      <c r="AS86" s="38">
        <f t="shared" si="1293"/>
        <v>0</v>
      </c>
      <c r="AT86" s="194">
        <f t="shared" ref="AT86" si="1294">7-COUNTIF(AV85:BB85,0)-COUNTIF(AV85:BB85,"")</f>
        <v>0</v>
      </c>
      <c r="AU86" s="22">
        <f t="shared" si="1276"/>
        <v>0</v>
      </c>
      <c r="AV86" s="35">
        <f t="shared" ref="AV86:BB86" si="1295">IF($B79=$B85,AV85+AV80,AV85)</f>
        <v>0</v>
      </c>
      <c r="AW86" s="35">
        <f t="shared" si="1295"/>
        <v>0</v>
      </c>
      <c r="AX86" s="35">
        <f t="shared" si="1295"/>
        <v>0</v>
      </c>
      <c r="AY86" s="35">
        <f t="shared" si="1295"/>
        <v>0</v>
      </c>
      <c r="AZ86" s="36">
        <f t="shared" si="1295"/>
        <v>0</v>
      </c>
      <c r="BA86" s="37">
        <f t="shared" si="1295"/>
        <v>0</v>
      </c>
      <c r="BB86" s="38">
        <f t="shared" si="1295"/>
        <v>0</v>
      </c>
    </row>
    <row r="87" spans="1:54" ht="15" hidden="1" customHeight="1" x14ac:dyDescent="0.2">
      <c r="B87" s="116"/>
      <c r="C87" s="117"/>
      <c r="D87" s="118"/>
      <c r="E87" s="119"/>
      <c r="F87" s="92"/>
      <c r="G87" s="190">
        <f t="shared" ref="G87" si="1296">IF(AND($B79=$B85,$B79&lt;&gt;"",$B79&lt;&gt;0),F85+G81,F85)</f>
        <v>18</v>
      </c>
      <c r="H87" s="121"/>
      <c r="I87" s="165">
        <f t="shared" si="1266"/>
        <v>0</v>
      </c>
      <c r="J87" s="195">
        <f t="shared" ref="J87" si="1297">IF($B85=$B79,COUNTIF(L87:R87,0),COUNTIF(L88:R88,0)+COUNTIF(L88:R88,""))</f>
        <v>7</v>
      </c>
      <c r="K87" s="39">
        <f t="shared" ref="K87:R87" si="1298">IF($B79=$B85,K88+K81,K88)</f>
        <v>0</v>
      </c>
      <c r="L87" s="40">
        <f t="shared" si="1298"/>
        <v>0</v>
      </c>
      <c r="M87" s="40">
        <f t="shared" si="1298"/>
        <v>0</v>
      </c>
      <c r="N87" s="40">
        <f t="shared" si="1298"/>
        <v>0</v>
      </c>
      <c r="O87" s="40">
        <f t="shared" si="1298"/>
        <v>0</v>
      </c>
      <c r="P87" s="41">
        <f t="shared" si="1298"/>
        <v>0</v>
      </c>
      <c r="Q87" s="42">
        <f t="shared" si="1298"/>
        <v>0</v>
      </c>
      <c r="R87" s="43">
        <f t="shared" si="1298"/>
        <v>0</v>
      </c>
      <c r="S87" s="195">
        <f t="shared" ref="S87" si="1299">IF($B85=$B79,COUNTIF(U87:AA87,0),COUNTIF(U88:AA88,0)+COUNTIF(U88:AA88,""))</f>
        <v>7</v>
      </c>
      <c r="T87" s="39">
        <f t="shared" ref="T87:AA87" si="1300">IF($B79=$B85,T88+T81,T88)</f>
        <v>0</v>
      </c>
      <c r="U87" s="40">
        <f t="shared" si="1300"/>
        <v>0</v>
      </c>
      <c r="V87" s="40">
        <f t="shared" si="1300"/>
        <v>0</v>
      </c>
      <c r="W87" s="40">
        <f t="shared" si="1300"/>
        <v>0</v>
      </c>
      <c r="X87" s="40">
        <f t="shared" si="1300"/>
        <v>0</v>
      </c>
      <c r="Y87" s="41">
        <f t="shared" si="1300"/>
        <v>0</v>
      </c>
      <c r="Z87" s="42">
        <f t="shared" si="1300"/>
        <v>0</v>
      </c>
      <c r="AA87" s="43">
        <f t="shared" si="1300"/>
        <v>0</v>
      </c>
      <c r="AB87" s="195">
        <f t="shared" ref="AB87" si="1301">IF($B85=$B79,COUNTIF(AD87:AJ87,0),COUNTIF(AD88:AJ88,0)+COUNTIF(AD88:AJ88,""))</f>
        <v>7</v>
      </c>
      <c r="AC87" s="39">
        <f t="shared" ref="AC87:AJ87" si="1302">IF($B79=$B85,AC88+AC81,AC88)</f>
        <v>0</v>
      </c>
      <c r="AD87" s="40">
        <f t="shared" si="1302"/>
        <v>0</v>
      </c>
      <c r="AE87" s="40">
        <f t="shared" si="1302"/>
        <v>0</v>
      </c>
      <c r="AF87" s="40">
        <f t="shared" si="1302"/>
        <v>0</v>
      </c>
      <c r="AG87" s="40">
        <f t="shared" si="1302"/>
        <v>0</v>
      </c>
      <c r="AH87" s="41">
        <f t="shared" si="1302"/>
        <v>0</v>
      </c>
      <c r="AI87" s="42">
        <f t="shared" si="1302"/>
        <v>0</v>
      </c>
      <c r="AJ87" s="43">
        <f t="shared" si="1302"/>
        <v>0</v>
      </c>
      <c r="AK87" s="195">
        <f t="shared" ref="AK87" si="1303">IF($B85=$B79,COUNTIF(AM87:AS87,0),COUNTIF(AM88:AS88,0)+COUNTIF(AM88:AS88,""))</f>
        <v>7</v>
      </c>
      <c r="AL87" s="39">
        <f t="shared" ref="AL87:AS87" si="1304">IF($B79=$B85,AL88+AL81,AL88)</f>
        <v>0</v>
      </c>
      <c r="AM87" s="40">
        <f t="shared" si="1304"/>
        <v>0</v>
      </c>
      <c r="AN87" s="40">
        <f t="shared" si="1304"/>
        <v>0</v>
      </c>
      <c r="AO87" s="40">
        <f t="shared" si="1304"/>
        <v>0</v>
      </c>
      <c r="AP87" s="40">
        <f t="shared" si="1304"/>
        <v>0</v>
      </c>
      <c r="AQ87" s="41">
        <f t="shared" si="1304"/>
        <v>0</v>
      </c>
      <c r="AR87" s="42">
        <f t="shared" si="1304"/>
        <v>0</v>
      </c>
      <c r="AS87" s="43">
        <f t="shared" si="1304"/>
        <v>0</v>
      </c>
      <c r="AT87" s="195">
        <f t="shared" ref="AT87" si="1305">IF($B85=$B79,COUNTIF(AV87:BB87,0),COUNTIF(AV88:BB88,0)+COUNTIF(AV88:BB88,""))</f>
        <v>7</v>
      </c>
      <c r="AU87" s="39">
        <f t="shared" ref="AU87:BB87" si="1306">IF($B79=$B85,AU88+AU81,AU88)</f>
        <v>0</v>
      </c>
      <c r="AV87" s="40">
        <f t="shared" si="1306"/>
        <v>0</v>
      </c>
      <c r="AW87" s="40">
        <f t="shared" si="1306"/>
        <v>0</v>
      </c>
      <c r="AX87" s="40">
        <f t="shared" si="1306"/>
        <v>0</v>
      </c>
      <c r="AY87" s="40">
        <f t="shared" si="1306"/>
        <v>0</v>
      </c>
      <c r="AZ87" s="41">
        <f t="shared" si="1306"/>
        <v>0</v>
      </c>
      <c r="BA87" s="42">
        <f t="shared" si="1306"/>
        <v>0</v>
      </c>
      <c r="BB87" s="43">
        <f t="shared" si="1306"/>
        <v>0</v>
      </c>
    </row>
    <row r="88" spans="1:54" ht="15.75" customHeight="1" x14ac:dyDescent="0.2">
      <c r="A88" s="1">
        <f t="shared" ref="A88" si="1307">A85</f>
        <v>0</v>
      </c>
      <c r="B88" s="313">
        <f t="shared" ref="B88" si="1308">B82+1</f>
        <v>12</v>
      </c>
      <c r="C88" s="314"/>
      <c r="D88" s="314"/>
      <c r="E88" s="314"/>
      <c r="F88" s="31"/>
      <c r="G88" s="183"/>
      <c r="H88" s="122">
        <f t="shared" ref="H88" si="1309">5-COUNTIF(AU85,0)-COUNTIF(AL85,0)-COUNTIF(AC85,0)-COUNTIF(T85,0)-COUNTIF(K85,0)</f>
        <v>0</v>
      </c>
      <c r="I88" s="165">
        <f t="shared" si="1266"/>
        <v>0</v>
      </c>
      <c r="J88" s="187">
        <f t="shared" ref="J88" si="1310">IF($B85=$B79,J82+IF($F85&lt;&gt;$G85,(K85+$G87-$G86)/$F85,K85/$F85),IF($F85&lt;&gt;G85,(K85+$G87-$G86)/$F85,K85/$F85))</f>
        <v>0</v>
      </c>
      <c r="K88" s="7">
        <f t="shared" ref="K88:K89" si="1311">SUM(L88:R88)</f>
        <v>0</v>
      </c>
      <c r="L88" s="26">
        <f t="shared" ref="L88:R88" si="1312">L85</f>
        <v>0</v>
      </c>
      <c r="M88" s="26">
        <f t="shared" si="1312"/>
        <v>0</v>
      </c>
      <c r="N88" s="26">
        <f t="shared" si="1312"/>
        <v>0</v>
      </c>
      <c r="O88" s="26">
        <f t="shared" si="1312"/>
        <v>0</v>
      </c>
      <c r="P88" s="26">
        <f t="shared" si="1312"/>
        <v>0</v>
      </c>
      <c r="Q88" s="29">
        <f t="shared" si="1312"/>
        <v>0</v>
      </c>
      <c r="R88" s="23">
        <f t="shared" si="1312"/>
        <v>0</v>
      </c>
      <c r="S88" s="187">
        <f t="shared" ref="S88" si="1313">IF($B85=$B79,S82+IF($F85&lt;&gt;$G85,(T85+$G87-$G86)/$F85,T85/$F85),IF($F85&lt;&gt;P85,(T85+$G87-$G86)/$F85,T85/$F85))</f>
        <v>0</v>
      </c>
      <c r="T88" s="7">
        <f t="shared" ref="T88:T89" si="1314">SUM(U88:AA88)</f>
        <v>0</v>
      </c>
      <c r="U88" s="26">
        <f t="shared" ref="U88:AA88" si="1315">U85</f>
        <v>0</v>
      </c>
      <c r="V88" s="26">
        <f t="shared" si="1315"/>
        <v>0</v>
      </c>
      <c r="W88" s="26">
        <f t="shared" si="1315"/>
        <v>0</v>
      </c>
      <c r="X88" s="26">
        <f t="shared" si="1315"/>
        <v>0</v>
      </c>
      <c r="Y88" s="113">
        <f t="shared" si="1315"/>
        <v>0</v>
      </c>
      <c r="Z88" s="29">
        <f t="shared" si="1315"/>
        <v>0</v>
      </c>
      <c r="AA88" s="23">
        <f t="shared" si="1315"/>
        <v>0</v>
      </c>
      <c r="AB88" s="187">
        <f t="shared" ref="AB88" si="1316">IF($B85=$B79,AB82+IF($F85&lt;&gt;$G85,(AC85+$G87-$G86)/$F85,AC85/$F85),IF($F85&lt;&gt;Y85,(AC85+$G87-$G86)/$F85,AC85/$F85))</f>
        <v>0</v>
      </c>
      <c r="AC88" s="7">
        <f t="shared" ref="AC88:AC89" si="1317">SUM(AD88:AJ88)</f>
        <v>0</v>
      </c>
      <c r="AD88" s="26">
        <f t="shared" ref="AD88:AJ88" si="1318">AD85</f>
        <v>0</v>
      </c>
      <c r="AE88" s="26">
        <f t="shared" si="1318"/>
        <v>0</v>
      </c>
      <c r="AF88" s="26">
        <f t="shared" si="1318"/>
        <v>0</v>
      </c>
      <c r="AG88" s="26">
        <f t="shared" si="1318"/>
        <v>0</v>
      </c>
      <c r="AH88" s="113">
        <f t="shared" si="1318"/>
        <v>0</v>
      </c>
      <c r="AI88" s="29">
        <f t="shared" si="1318"/>
        <v>0</v>
      </c>
      <c r="AJ88" s="23">
        <f t="shared" si="1318"/>
        <v>0</v>
      </c>
      <c r="AK88" s="187">
        <f t="shared" ref="AK88" si="1319">IF($B85=$B79,AK82+IF($F85&lt;&gt;$G85,(AL85+$G87-$G86)/$F85,AL85/$F85),IF($F85&lt;&gt;AH85,(AL85+$G87-$G86)/$F85,AL85/$F85))</f>
        <v>0</v>
      </c>
      <c r="AL88" s="7">
        <f t="shared" ref="AL88:AL89" si="1320">SUM(AM88:AS88)</f>
        <v>0</v>
      </c>
      <c r="AM88" s="26">
        <f t="shared" ref="AM88:AS88" si="1321">AM85</f>
        <v>0</v>
      </c>
      <c r="AN88" s="26">
        <f t="shared" si="1321"/>
        <v>0</v>
      </c>
      <c r="AO88" s="26">
        <f t="shared" si="1321"/>
        <v>0</v>
      </c>
      <c r="AP88" s="26">
        <f t="shared" si="1321"/>
        <v>0</v>
      </c>
      <c r="AQ88" s="113">
        <f t="shared" si="1321"/>
        <v>0</v>
      </c>
      <c r="AR88" s="29">
        <f t="shared" si="1321"/>
        <v>0</v>
      </c>
      <c r="AS88" s="23">
        <f t="shared" si="1321"/>
        <v>0</v>
      </c>
      <c r="AT88" s="187">
        <f t="shared" ref="AT88" si="1322">IF($B85=$B79,AT82+IF($F85&lt;&gt;$G85,(AU85+$G87-$G86)/$F85,AU85/$F85),IF($F85&lt;&gt;AQ85,(AU85+$G87-$G86)/$F85,AU85/$F85))</f>
        <v>0</v>
      </c>
      <c r="AU88" s="7">
        <f t="shared" ref="AU88:AU89" si="1323">SUM(AV88:BB88)</f>
        <v>0</v>
      </c>
      <c r="AV88" s="6">
        <f t="shared" ref="AV88" si="1324">IF(SUM($AM$9:$AS$9)=SUM($AV$9:$BB$9),AV85,IF(AND(SUM($AV$9:$BB$9)&gt;42,SUM($AV$9:$BB$9)&lt;49),AV85,0))</f>
        <v>0</v>
      </c>
      <c r="AW88" s="6">
        <f t="shared" ref="AW88:BB88" si="1325">IF(SUM($AM$9:$AS$9)=SUM($AV$9:$BB$9),AW85,IF(AND(SUM($AV$9:$BB$9)&gt;42,SUM($AV$9:$BB$9)&lt;49),AW85,0))</f>
        <v>0</v>
      </c>
      <c r="AX88" s="6">
        <f t="shared" si="1325"/>
        <v>0</v>
      </c>
      <c r="AY88" s="6">
        <f t="shared" si="1325"/>
        <v>0</v>
      </c>
      <c r="AZ88" s="26">
        <f t="shared" si="1325"/>
        <v>0</v>
      </c>
      <c r="BA88" s="29">
        <f t="shared" si="1325"/>
        <v>0</v>
      </c>
      <c r="BB88" s="23">
        <f t="shared" si="1325"/>
        <v>0</v>
      </c>
    </row>
    <row r="89" spans="1:54" ht="15.75" customHeight="1" x14ac:dyDescent="0.2">
      <c r="A89" s="1">
        <f t="shared" ref="A89:A90" si="1326">A88</f>
        <v>0</v>
      </c>
      <c r="B89" s="313"/>
      <c r="C89" s="314"/>
      <c r="D89" s="314"/>
      <c r="E89" s="314"/>
      <c r="F89" s="31"/>
      <c r="G89" s="183"/>
      <c r="H89" s="123">
        <f t="shared" ref="H89" si="1327">IF($B85=$B79,H83+F89,$F89)</f>
        <v>0</v>
      </c>
      <c r="I89" s="165">
        <f t="shared" si="1266"/>
        <v>0</v>
      </c>
      <c r="J89" s="141">
        <f t="shared" ref="J89" si="1328">IF($H88=0,0,IF($B79=$B85,IF($H90&gt;0,$H90+J83,K85+J83),IF($H90&gt;0,$H90,K85)))</f>
        <v>0</v>
      </c>
      <c r="K89" s="7">
        <f t="shared" si="1311"/>
        <v>0</v>
      </c>
      <c r="L89" s="6"/>
      <c r="M89" s="6"/>
      <c r="N89" s="6"/>
      <c r="O89" s="6"/>
      <c r="P89" s="26"/>
      <c r="Q89" s="29"/>
      <c r="R89" s="23"/>
      <c r="S89" s="141">
        <f t="shared" ref="S89" si="1329">IF($H88=0,0,IF($B79=$B85,IF($H90&gt;0,$H90+S83,T85+S83),IF($H90&gt;0,$H90,T85)))</f>
        <v>0</v>
      </c>
      <c r="T89" s="7">
        <f t="shared" si="1314"/>
        <v>0</v>
      </c>
      <c r="U89" s="6"/>
      <c r="V89" s="6"/>
      <c r="W89" s="6"/>
      <c r="X89" s="6"/>
      <c r="Y89" s="26"/>
      <c r="Z89" s="29"/>
      <c r="AA89" s="23"/>
      <c r="AB89" s="141">
        <f t="shared" ref="AB89" si="1330">IF($H88=0,0,IF($B79=$B85,IF($H90&gt;0,$H90+AB83,AC85+AB83),IF($H90&gt;0,$H90,AC85)))</f>
        <v>0</v>
      </c>
      <c r="AC89" s="7">
        <f t="shared" si="1317"/>
        <v>0</v>
      </c>
      <c r="AD89" s="6"/>
      <c r="AE89" s="6"/>
      <c r="AF89" s="6"/>
      <c r="AG89" s="6"/>
      <c r="AH89" s="26"/>
      <c r="AI89" s="29"/>
      <c r="AJ89" s="23"/>
      <c r="AK89" s="141">
        <f t="shared" ref="AK89" si="1331">IF($H88=0,0,IF($B79=$B85,IF($H90&gt;0,$H90+AK83,AL85+AK83),IF($H90&gt;0,$H90,AL85)))</f>
        <v>0</v>
      </c>
      <c r="AL89" s="7">
        <f t="shared" si="1320"/>
        <v>0</v>
      </c>
      <c r="AM89" s="6"/>
      <c r="AN89" s="6"/>
      <c r="AO89" s="6"/>
      <c r="AP89" s="6"/>
      <c r="AQ89" s="26"/>
      <c r="AR89" s="29"/>
      <c r="AS89" s="23"/>
      <c r="AT89" s="141">
        <f t="shared" ref="AT89" si="1332">IF($H88=0,0,IF($B79=$B85,IF($H90&gt;0,$H90+AT83,AU85+AT83),IF($H90&gt;0,$H90,AU85)))</f>
        <v>0</v>
      </c>
      <c r="AU89" s="7">
        <f t="shared" si="1323"/>
        <v>0</v>
      </c>
      <c r="AV89" s="6"/>
      <c r="AW89" s="6"/>
      <c r="AX89" s="6"/>
      <c r="AY89" s="6"/>
      <c r="AZ89" s="26"/>
      <c r="BA89" s="29"/>
      <c r="BB89" s="23"/>
    </row>
    <row r="90" spans="1:54" ht="18.75" customHeight="1" thickBot="1" x14ac:dyDescent="0.25">
      <c r="A90" s="1">
        <f t="shared" si="1326"/>
        <v>0</v>
      </c>
      <c r="B90" s="323" t="str">
        <f>IF(B85="",Wydruk!$AE$6,IF(J86=0,Wydruk!$AE$7,IF(AND(G86&lt;G87,B85&lt;&gt;$B91),Wydruk!$AE$13,IF(AND($B85=$B79,$B85&lt;&gt;$B91),IF(OR(OR(J90&lt;4,J90&gt;5),OR(S90&lt;4,S90&gt;5),OR(AB90&lt;4,AB90&gt;5),OR(AK90&lt;4,AK90&gt;5),OR(AND(AT90&lt;4,AT90&gt;0),AT90&gt;5)),Wydruk!$AE$8,Wydruk!$AE$9),IF($B85=$B91,IF($F89&lt;&gt;0,Wydruk!$AE$12,Wydruk!$AE$10),IF(OR(OR(J86&lt;4,J86&gt;5),OR(S86&lt;4,S86&gt;5),OR(AB86&lt;4,AB86&gt;5),OR(AK86&lt;4,AK86&gt;5),OR(AND(AT86&lt;4,AT86&gt;0),AT86&gt;5)),Wydruk!$AE$8,Wydruk!$AE$11))))))</f>
        <v>Uzupełnij liczby godzin tygodniowego planu</v>
      </c>
      <c r="C90" s="324"/>
      <c r="D90" s="324"/>
      <c r="E90" s="324"/>
      <c r="F90" s="173">
        <f>grudzień!F90</f>
        <v>0</v>
      </c>
      <c r="G90" s="184">
        <f>grudzień!G90</f>
        <v>0</v>
      </c>
      <c r="H90" s="191">
        <f t="shared" ref="H90" si="1333">IF(OR($G90=0,$F90=0,$G90="",$F90=""),0,$G90/$F90)</f>
        <v>0</v>
      </c>
      <c r="I90" s="193"/>
      <c r="J90" s="176">
        <f t="shared" ref="J90" si="1334">IF($B79=$B85,IF(L85+L80&gt;0,1,0)+IF(M85+M80&gt;0,1,0)+IF(N85+N80&gt;0,1,0)+IF(O85+O80&gt;0,1,0)+IF(P85+P80&gt;0,1,0)+IF(Q85+Q80&gt;0,1,0)+IF(R85+R80&gt;0,1,0),J86)</f>
        <v>0</v>
      </c>
      <c r="K90" s="133">
        <f t="shared" ref="K90" si="1335">IF(OR($B85=$B91,J90=0,(K86-Q90+O90)&lt;=0),0,(K86-Q90+O90)/J90)</f>
        <v>0</v>
      </c>
      <c r="L90" s="137">
        <f t="shared" ref="L90" si="1336">IF(K90*(7-J87)&lt;=0,0,K90*(7-J87))</f>
        <v>0</v>
      </c>
      <c r="M90" s="311">
        <f t="shared" ref="M90" si="1337">ROUND(IF(OR(K87-K90*(7-J87)+P90&lt;0,$B85=$B91,K90&lt;=0,K87=0),0,IF(K87-K90*(7-J87)+P90&gt;Q90-O90+P90,Q90-O90+P90,K87-K90*(7-J87)+P90)),1)</f>
        <v>0</v>
      </c>
      <c r="N90" s="312"/>
      <c r="O90" s="139">
        <f t="shared" ref="O90" si="1338">IF(OR($B85=$B91,J86=0),0,IF($B85=$B79,J85,$F85))</f>
        <v>0</v>
      </c>
      <c r="P90" s="30">
        <f t="shared" ref="P90" si="1339">IF(OR($B85=$B91,J90=0),0,$G87-$G86)</f>
        <v>0</v>
      </c>
      <c r="Q90" s="134">
        <f t="shared" ref="Q90" si="1340">IF(OR($B85=$B91,J90=0),0,J89)</f>
        <v>0</v>
      </c>
      <c r="R90" s="138">
        <f t="shared" ref="R90" si="1341">IF($B85=$B91,0,K87)</f>
        <v>0</v>
      </c>
      <c r="S90" s="176">
        <f t="shared" ref="S90" si="1342">IF($B79=$B85,IF(U85+U80&gt;0,1,0)+IF(V85+V80&gt;0,1,0)+IF(W85+W80&gt;0,1,0)+IF(X85+X80&gt;0,1,0)+IF(Y85+Y80&gt;0,1,0)+IF(Z85+Z80&gt;0,1,0)+IF(AA85+AA80&gt;0,1,0),S86)</f>
        <v>0</v>
      </c>
      <c r="T90" s="133">
        <f t="shared" ref="T90" si="1343">IF(OR($B85=$B91,S90=0,(T86-Z90+X90)&lt;=0),0,(T86-Z90+X90)/S90)</f>
        <v>0</v>
      </c>
      <c r="U90" s="137">
        <f t="shared" ref="U90" si="1344">IF(T90*(7-S87)&lt;=0,0,T90*(7-S87))</f>
        <v>0</v>
      </c>
      <c r="V90" s="311">
        <f t="shared" ref="V90" si="1345">ROUND(IF(OR(T87-T90*(7-S87)+Y90&lt;0,$B85=$B91,T90&lt;=0,T87=0),0,IF(T87-T90*(7-S87)+Y90&gt;Z90-X90+Y90,Z90-X90+Y90,T87-T90*(7-S87)+Y90)),1)</f>
        <v>0</v>
      </c>
      <c r="W90" s="312"/>
      <c r="X90" s="139">
        <f t="shared" ref="X90" si="1346">IF(OR($B85=$B91,S86=0),0,IF($B85=$B79,S85,$F85))</f>
        <v>0</v>
      </c>
      <c r="Y90" s="30">
        <f t="shared" ref="Y90" si="1347">IF(OR($B85=$B91,S90=0),0,$G87-$G86)</f>
        <v>0</v>
      </c>
      <c r="Z90" s="134">
        <f t="shared" ref="Z90" si="1348">IF(OR($B85=$B91,S90=0),0,S89)</f>
        <v>0</v>
      </c>
      <c r="AA90" s="138">
        <f t="shared" ref="AA90" si="1349">IF($B85=$B91,0,T87)</f>
        <v>0</v>
      </c>
      <c r="AB90" s="176">
        <f t="shared" ref="AB90" si="1350">IF($B79=$B85,IF(AD85+AD80&gt;0,1,0)+IF(AE85+AE80&gt;0,1,0)+IF(AF85+AF80&gt;0,1,0)+IF(AG85+AG80&gt;0,1,0)+IF(AH85+AH80&gt;0,1,0)+IF(AI85+AI80&gt;0,1,0)+IF(AJ85+AJ80&gt;0,1,0),AB86)</f>
        <v>0</v>
      </c>
      <c r="AC90" s="133">
        <f t="shared" ref="AC90" si="1351">IF(OR($B85=$B91,AB90=0,(AC86-AI90+AG90)&lt;=0),0,(AC86-AI90+AG90)/AB90)</f>
        <v>0</v>
      </c>
      <c r="AD90" s="137">
        <f t="shared" ref="AD90" si="1352">IF(AC90*(7-AB87)&lt;=0,0,AC90*(7-AB87))</f>
        <v>0</v>
      </c>
      <c r="AE90" s="311">
        <f t="shared" ref="AE90" si="1353">ROUND(IF(OR(AC87-AC90*(7-AB87)+AH90&lt;0,$B85=$B91,AC90&lt;=0,AC87=0),0,IF(AC87-AC90*(7-AB87)+AH90&gt;AI90-AG90+AH90,AI90-AG90+AH90,AC87-AC90*(7-AB87)+AH90)),1)</f>
        <v>0</v>
      </c>
      <c r="AF90" s="312"/>
      <c r="AG90" s="139">
        <f t="shared" ref="AG90" si="1354">IF(OR($B85=$B91,AB86=0),0,IF($B85=$B79,AB85,$F85))</f>
        <v>0</v>
      </c>
      <c r="AH90" s="30">
        <f t="shared" ref="AH90" si="1355">IF(OR($B85=$B91,AB90=0),0,$G87-$G86)</f>
        <v>0</v>
      </c>
      <c r="AI90" s="134">
        <f t="shared" ref="AI90" si="1356">IF(OR($B85=$B91,AB90=0),0,AB89)</f>
        <v>0</v>
      </c>
      <c r="AJ90" s="138">
        <f t="shared" ref="AJ90" si="1357">IF($B85=$B91,0,AC87)</f>
        <v>0</v>
      </c>
      <c r="AK90" s="176">
        <f t="shared" ref="AK90" si="1358">IF($B79=$B85,IF(AM85+AM80&gt;0,1,0)+IF(AN85+AN80&gt;0,1,0)+IF(AO85+AO80&gt;0,1,0)+IF(AP85+AP80&gt;0,1,0)+IF(AQ85+AQ80&gt;0,1,0)+IF(AR85+AR80&gt;0,1,0)+IF(AS85+AS80&gt;0,1,0),AK86)</f>
        <v>0</v>
      </c>
      <c r="AL90" s="133">
        <f t="shared" ref="AL90" si="1359">IF(OR($B85=$B91,AK90=0,(AL86-AR90+AP90)&lt;=0),0,(AL86-AR90+AP90)/AK90)</f>
        <v>0</v>
      </c>
      <c r="AM90" s="137">
        <f t="shared" ref="AM90" si="1360">IF(AL90*(7-AK87)&lt;=0,0,AL90*(7-AK87))</f>
        <v>0</v>
      </c>
      <c r="AN90" s="311">
        <f t="shared" ref="AN90" si="1361">ROUND(IF(OR(AL87-AL90*(7-AK87)+AQ90&lt;0,$B85=$B91,AL90&lt;=0,AL87=0),0,IF(AL87-AL90*(7-AK87)+AQ90&gt;AR90-AP90+AQ90,AR90-AP90+AQ90,AL87-AL90*(7-AK87)+AQ90)),1)</f>
        <v>0</v>
      </c>
      <c r="AO90" s="312"/>
      <c r="AP90" s="139">
        <f t="shared" ref="AP90" si="1362">IF(OR($B85=$B91,AK86=0),0,IF($B85=$B79,AK85,$F85))</f>
        <v>0</v>
      </c>
      <c r="AQ90" s="30">
        <f t="shared" ref="AQ90" si="1363">IF(OR($B85=$B91,AK90=0),0,$G87-$G86)</f>
        <v>0</v>
      </c>
      <c r="AR90" s="134">
        <f t="shared" ref="AR90" si="1364">IF(OR($B85=$B91,AK90=0),0,AK89)</f>
        <v>0</v>
      </c>
      <c r="AS90" s="138">
        <f t="shared" ref="AS90" si="1365">IF($B85=$B91,0,AL87)</f>
        <v>0</v>
      </c>
      <c r="AT90" s="176">
        <f t="shared" ref="AT90" si="1366">IF($B79=$B85,IF(AV85+AV80&gt;0,1,0)+IF(AW85+AW80&gt;0,1,0)+IF(AX85+AX80&gt;0,1,0)+IF(AY85+AY80&gt;0,1,0)+IF(AZ85+AZ80&gt;0,1,0)+IF(BA85+BA80&gt;0,1,0)+IF(BB85+BB80&gt;0,1,0),AT86)</f>
        <v>0</v>
      </c>
      <c r="AU90" s="133">
        <f t="shared" ref="AU90" si="1367">IF(OR($B85=$B91,AT90=0,(AU86-BA90+AY90)&lt;=0),0,(AU86-BA90+AY90)/AT90)</f>
        <v>0</v>
      </c>
      <c r="AV90" s="137">
        <f t="shared" ref="AV90" si="1368">IF(AU90*(7-AT87)&lt;=0,0,AU90*(7-AT87))</f>
        <v>0</v>
      </c>
      <c r="AW90" s="311">
        <f t="shared" ref="AW90" si="1369">ROUND(IF(OR(AU87-AU90*(7-AT87)+AZ90&lt;0,$B85=$B91,AU90&lt;=0,AU87=0),0,IF(AU87-AU90*(7-AT87)+AZ90&gt;BA90-AY90+AZ90,BA90-AY90+AZ90,AU87-AU90*(7-AT87)+AZ90)),1)</f>
        <v>0</v>
      </c>
      <c r="AX90" s="312"/>
      <c r="AY90" s="139">
        <f t="shared" ref="AY90" si="1370">IF(OR($B85=$B91,AT86=0),0,IF($B85=$B79,AT85,$F85))</f>
        <v>0</v>
      </c>
      <c r="AZ90" s="30">
        <f t="shared" ref="AZ90" si="1371">IF(OR($B85=$B91,AT90=0),0,$G87-$G86)</f>
        <v>0</v>
      </c>
      <c r="BA90" s="134">
        <f t="shared" ref="BA90" si="1372">IF(OR($B85=$B91,AT90=0),0,AT89)</f>
        <v>0</v>
      </c>
      <c r="BB90" s="138">
        <f t="shared" ref="BB90" si="1373">IF($B85=$B91,0,AU87)</f>
        <v>0</v>
      </c>
    </row>
    <row r="91" spans="1:54" ht="15.75" x14ac:dyDescent="0.2">
      <c r="A91" s="1">
        <f t="shared" ref="A91" si="1374">IF(B91="","1. Niewypełnione",B91)</f>
        <v>0</v>
      </c>
      <c r="B91" s="320">
        <f>grudzień!B91</f>
        <v>0</v>
      </c>
      <c r="C91" s="321">
        <f>grudzień!C91</f>
        <v>0</v>
      </c>
      <c r="D91" s="321">
        <f>grudzień!D91</f>
        <v>0</v>
      </c>
      <c r="E91" s="321">
        <f>grudzień!E91</f>
        <v>0</v>
      </c>
      <c r="F91" s="177">
        <f>grudzień!F91</f>
        <v>18</v>
      </c>
      <c r="G91" s="185">
        <f>grudzień!G91</f>
        <v>18</v>
      </c>
      <c r="H91" s="177"/>
      <c r="I91" s="192">
        <f t="shared" ref="I91:I95" si="1375">K91+T91+AC91+AL91+AU91</f>
        <v>0</v>
      </c>
      <c r="J91" s="186">
        <f t="shared" ref="J91" si="1376">IF(OR($B91=$B97,J94=0),0,ROUND((K92+P96)/J94,0))</f>
        <v>0</v>
      </c>
      <c r="K91" s="51">
        <f t="shared" ref="K91:K92" si="1377">SUM(L91:R91)</f>
        <v>0</v>
      </c>
      <c r="L91" s="52">
        <f>grudzień!L91</f>
        <v>0</v>
      </c>
      <c r="M91" s="52">
        <f>grudzień!M91</f>
        <v>0</v>
      </c>
      <c r="N91" s="52">
        <f>grudzień!N91</f>
        <v>0</v>
      </c>
      <c r="O91" s="52">
        <f>grudzień!O91</f>
        <v>0</v>
      </c>
      <c r="P91" s="53">
        <f>grudzień!P91</f>
        <v>0</v>
      </c>
      <c r="Q91" s="54">
        <f>grudzień!Q91</f>
        <v>0</v>
      </c>
      <c r="R91" s="55">
        <f>grudzień!R91</f>
        <v>0</v>
      </c>
      <c r="S91" s="188">
        <f t="shared" ref="S91" si="1378">IF(OR($B91=$B97,S94=0),0,ROUND((T92+Y96)/S94,0))</f>
        <v>0</v>
      </c>
      <c r="T91" s="51">
        <f t="shared" ref="T91:T92" si="1379">SUM(U91:AA91)</f>
        <v>0</v>
      </c>
      <c r="U91" s="52">
        <f>grudzień!U91</f>
        <v>0</v>
      </c>
      <c r="V91" s="52">
        <f>grudzień!V91</f>
        <v>0</v>
      </c>
      <c r="W91" s="52">
        <f>grudzień!W91</f>
        <v>0</v>
      </c>
      <c r="X91" s="52">
        <f>grudzień!X91</f>
        <v>0</v>
      </c>
      <c r="Y91" s="53">
        <f>grudzień!Y91</f>
        <v>0</v>
      </c>
      <c r="Z91" s="54">
        <f>grudzień!Z91</f>
        <v>0</v>
      </c>
      <c r="AA91" s="55">
        <f>grudzień!AA91</f>
        <v>0</v>
      </c>
      <c r="AB91" s="188">
        <f t="shared" ref="AB91" si="1380">IF(OR($B91=$B97,AB94=0),0,ROUND((AC92+AH96)/AB94,0))</f>
        <v>0</v>
      </c>
      <c r="AC91" s="51">
        <f t="shared" ref="AC91:AC92" si="1381">SUM(AD91:AJ91)</f>
        <v>0</v>
      </c>
      <c r="AD91" s="52">
        <f>grudzień!AD91</f>
        <v>0</v>
      </c>
      <c r="AE91" s="52">
        <f>grudzień!AE91</f>
        <v>0</v>
      </c>
      <c r="AF91" s="52">
        <f>grudzień!AF91</f>
        <v>0</v>
      </c>
      <c r="AG91" s="52">
        <f>grudzień!AG91</f>
        <v>0</v>
      </c>
      <c r="AH91" s="53">
        <f>grudzień!AH91</f>
        <v>0</v>
      </c>
      <c r="AI91" s="54">
        <f>grudzień!AI91</f>
        <v>0</v>
      </c>
      <c r="AJ91" s="55">
        <f>grudzień!AJ91</f>
        <v>0</v>
      </c>
      <c r="AK91" s="188">
        <f t="shared" ref="AK91" si="1382">IF(OR($B91=$B97,AK94=0),0,ROUND((AL92+AQ96)/AK94,0))</f>
        <v>0</v>
      </c>
      <c r="AL91" s="51">
        <f t="shared" ref="AL91:AL92" si="1383">SUM(AM91:AS91)</f>
        <v>0</v>
      </c>
      <c r="AM91" s="52">
        <f>grudzień!AM91</f>
        <v>0</v>
      </c>
      <c r="AN91" s="52">
        <f>grudzień!AN91</f>
        <v>0</v>
      </c>
      <c r="AO91" s="52">
        <f>grudzień!AO91</f>
        <v>0</v>
      </c>
      <c r="AP91" s="52">
        <f>grudzień!AP91</f>
        <v>0</v>
      </c>
      <c r="AQ91" s="53">
        <f>grudzień!AQ91</f>
        <v>0</v>
      </c>
      <c r="AR91" s="54">
        <f>grudzień!AR91</f>
        <v>0</v>
      </c>
      <c r="AS91" s="55">
        <f>grudzień!AS91</f>
        <v>0</v>
      </c>
      <c r="AT91" s="188">
        <f t="shared" ref="AT91" si="1384">IF(OR($B91=$B97,AT94=0),0,ROUND((AU92+AZ96)/AT94,0))</f>
        <v>0</v>
      </c>
      <c r="AU91" s="51">
        <f t="shared" ref="AU91:AU92" si="1385">SUM(AV91:BB91)</f>
        <v>0</v>
      </c>
      <c r="AV91" s="52">
        <f t="shared" ref="AV91" si="1386">IF(SUM($AM$9:$AS$9)=SUM($AV$9:$BB$9),AM91,IF(AND(SUM($AV$9:$BB$9)&gt;42,SUM($AV$9:$BB$9)&lt;49),AM91,0))</f>
        <v>0</v>
      </c>
      <c r="AW91" s="52">
        <f t="shared" ref="AW91" si="1387">IF(SUM($AM$9:$AS$9)=SUM($AV$9:$BB$9),AN91,IF(AND(SUM($AV$9:$BB$9)&gt;42,SUM($AV$9:$BB$9)&lt;49),AN91,0))</f>
        <v>0</v>
      </c>
      <c r="AX91" s="52">
        <f t="shared" ref="AX91" si="1388">IF(SUM($AM$9:$AS$9)=SUM($AV$9:$BB$9),AO91,IF(AND(SUM($AV$9:$BB$9)&gt;42,SUM($AV$9:$BB$9)&lt;49),AO91,0))</f>
        <v>0</v>
      </c>
      <c r="AY91" s="52">
        <f t="shared" ref="AY91" si="1389">IF(SUM($AM$9:$AS$9)=SUM($AV$9:$BB$9),AP91,IF(AND(SUM($AV$9:$BB$9)&gt;42,SUM($AV$9:$BB$9)&lt;49),AP91,0))</f>
        <v>0</v>
      </c>
      <c r="AZ91" s="53">
        <f t="shared" ref="AZ91" si="1390">IF(SUM($AM$9:$AS$9)=SUM($AV$9:$BB$9),AQ91,IF(AND(SUM($AV$9:$BB$9)&gt;42,SUM($AV$9:$BB$9)&lt;49),AQ91,0))</f>
        <v>0</v>
      </c>
      <c r="BA91" s="54">
        <f t="shared" ref="BA91" si="1391">IF(SUM($AM$9:$AS$9)=SUM($AV$9:$BB$9),AR91,IF(AND(SUM($AV$9:$BB$9)&gt;42,SUM($AV$9:$BB$9)&lt;49),AR91,0))</f>
        <v>0</v>
      </c>
      <c r="BB91" s="55">
        <f t="shared" ref="BB91" si="1392">IF(SUM($AM$9:$AS$9)=SUM($AV$9:$BB$9),AS91,IF(AND(SUM($AV$9:$BB$9)&gt;42,SUM($AV$9:$BB$9)&lt;49),AS91,0))</f>
        <v>0</v>
      </c>
    </row>
    <row r="92" spans="1:54" ht="12.75" hidden="1" customHeight="1" x14ac:dyDescent="0.2">
      <c r="B92" s="93"/>
      <c r="C92" s="94"/>
      <c r="D92" s="95"/>
      <c r="E92" s="115"/>
      <c r="F92" s="140" t="b">
        <f t="shared" ref="F92" si="1393">IF($B85=$B91,OR(F86,G91&lt;F91),G91&lt;F91)</f>
        <v>0</v>
      </c>
      <c r="G92" s="189">
        <f t="shared" ref="G92" si="1394">IF(AND($B85=$B91,$B85&lt;&gt;"",$B85&lt;&gt;0),G91+G86,G91)</f>
        <v>18</v>
      </c>
      <c r="H92" s="120"/>
      <c r="I92" s="165">
        <f t="shared" si="1375"/>
        <v>0</v>
      </c>
      <c r="J92" s="194">
        <f t="shared" ref="J92" si="1395">7-COUNTIF(L91:R91,0)-COUNTIF(L91:R91,"")</f>
        <v>0</v>
      </c>
      <c r="K92" s="22">
        <f t="shared" si="1377"/>
        <v>0</v>
      </c>
      <c r="L92" s="35">
        <f t="shared" ref="L92:R92" si="1396">IF($B85=$B91,L91+L86,L91)</f>
        <v>0</v>
      </c>
      <c r="M92" s="35">
        <f t="shared" si="1396"/>
        <v>0</v>
      </c>
      <c r="N92" s="35">
        <f t="shared" si="1396"/>
        <v>0</v>
      </c>
      <c r="O92" s="35">
        <f t="shared" si="1396"/>
        <v>0</v>
      </c>
      <c r="P92" s="36">
        <f t="shared" si="1396"/>
        <v>0</v>
      </c>
      <c r="Q92" s="37">
        <f t="shared" si="1396"/>
        <v>0</v>
      </c>
      <c r="R92" s="38">
        <f t="shared" si="1396"/>
        <v>0</v>
      </c>
      <c r="S92" s="194">
        <f t="shared" ref="S92" si="1397">7-COUNTIF(U91:AA91,0)-COUNTIF(U91:AA91,"")</f>
        <v>0</v>
      </c>
      <c r="T92" s="22">
        <f t="shared" si="1379"/>
        <v>0</v>
      </c>
      <c r="U92" s="35">
        <f t="shared" ref="U92:AA92" si="1398">IF($B85=$B91,U91+U86,U91)</f>
        <v>0</v>
      </c>
      <c r="V92" s="35">
        <f t="shared" si="1398"/>
        <v>0</v>
      </c>
      <c r="W92" s="35">
        <f t="shared" si="1398"/>
        <v>0</v>
      </c>
      <c r="X92" s="35">
        <f t="shared" si="1398"/>
        <v>0</v>
      </c>
      <c r="Y92" s="36">
        <f t="shared" si="1398"/>
        <v>0</v>
      </c>
      <c r="Z92" s="37">
        <f t="shared" si="1398"/>
        <v>0</v>
      </c>
      <c r="AA92" s="38">
        <f t="shared" si="1398"/>
        <v>0</v>
      </c>
      <c r="AB92" s="194">
        <f t="shared" ref="AB92" si="1399">7-COUNTIF(AD91:AJ91,0)-COUNTIF(AD91:AJ91,"")</f>
        <v>0</v>
      </c>
      <c r="AC92" s="22">
        <f t="shared" si="1381"/>
        <v>0</v>
      </c>
      <c r="AD92" s="35">
        <f t="shared" ref="AD92:AJ92" si="1400">IF($B85=$B91,AD91+AD86,AD91)</f>
        <v>0</v>
      </c>
      <c r="AE92" s="35">
        <f t="shared" si="1400"/>
        <v>0</v>
      </c>
      <c r="AF92" s="35">
        <f t="shared" si="1400"/>
        <v>0</v>
      </c>
      <c r="AG92" s="35">
        <f t="shared" si="1400"/>
        <v>0</v>
      </c>
      <c r="AH92" s="36">
        <f t="shared" si="1400"/>
        <v>0</v>
      </c>
      <c r="AI92" s="37">
        <f t="shared" si="1400"/>
        <v>0</v>
      </c>
      <c r="AJ92" s="38">
        <f t="shared" si="1400"/>
        <v>0</v>
      </c>
      <c r="AK92" s="194">
        <f t="shared" ref="AK92" si="1401">7-COUNTIF(AM91:AS91,0)-COUNTIF(AM91:AS91,"")</f>
        <v>0</v>
      </c>
      <c r="AL92" s="22">
        <f t="shared" si="1383"/>
        <v>0</v>
      </c>
      <c r="AM92" s="35">
        <f t="shared" ref="AM92:AS92" si="1402">IF($B85=$B91,AM91+AM86,AM91)</f>
        <v>0</v>
      </c>
      <c r="AN92" s="35">
        <f t="shared" si="1402"/>
        <v>0</v>
      </c>
      <c r="AO92" s="35">
        <f t="shared" si="1402"/>
        <v>0</v>
      </c>
      <c r="AP92" s="35">
        <f t="shared" si="1402"/>
        <v>0</v>
      </c>
      <c r="AQ92" s="36">
        <f t="shared" si="1402"/>
        <v>0</v>
      </c>
      <c r="AR92" s="37">
        <f t="shared" si="1402"/>
        <v>0</v>
      </c>
      <c r="AS92" s="38">
        <f t="shared" si="1402"/>
        <v>0</v>
      </c>
      <c r="AT92" s="194">
        <f t="shared" ref="AT92" si="1403">7-COUNTIF(AV91:BB91,0)-COUNTIF(AV91:BB91,"")</f>
        <v>0</v>
      </c>
      <c r="AU92" s="22">
        <f t="shared" si="1385"/>
        <v>0</v>
      </c>
      <c r="AV92" s="35">
        <f t="shared" ref="AV92:BB92" si="1404">IF($B85=$B91,AV91+AV86,AV91)</f>
        <v>0</v>
      </c>
      <c r="AW92" s="35">
        <f t="shared" si="1404"/>
        <v>0</v>
      </c>
      <c r="AX92" s="35">
        <f t="shared" si="1404"/>
        <v>0</v>
      </c>
      <c r="AY92" s="35">
        <f t="shared" si="1404"/>
        <v>0</v>
      </c>
      <c r="AZ92" s="36">
        <f t="shared" si="1404"/>
        <v>0</v>
      </c>
      <c r="BA92" s="37">
        <f t="shared" si="1404"/>
        <v>0</v>
      </c>
      <c r="BB92" s="38">
        <f t="shared" si="1404"/>
        <v>0</v>
      </c>
    </row>
    <row r="93" spans="1:54" ht="15" hidden="1" customHeight="1" x14ac:dyDescent="0.2">
      <c r="B93" s="116"/>
      <c r="C93" s="117"/>
      <c r="D93" s="118"/>
      <c r="E93" s="119"/>
      <c r="F93" s="92"/>
      <c r="G93" s="190">
        <f t="shared" ref="G93" si="1405">IF(AND($B85=$B91,$B85&lt;&gt;"",$B85&lt;&gt;0),F91+G87,F91)</f>
        <v>18</v>
      </c>
      <c r="H93" s="121"/>
      <c r="I93" s="165">
        <f t="shared" si="1375"/>
        <v>0</v>
      </c>
      <c r="J93" s="195">
        <f t="shared" ref="J93" si="1406">IF($B91=$B85,COUNTIF(L93:R93,0),COUNTIF(L94:R94,0)+COUNTIF(L94:R94,""))</f>
        <v>7</v>
      </c>
      <c r="K93" s="39">
        <f t="shared" ref="K93:R93" si="1407">IF($B85=$B91,K94+K87,K94)</f>
        <v>0</v>
      </c>
      <c r="L93" s="40">
        <f t="shared" si="1407"/>
        <v>0</v>
      </c>
      <c r="M93" s="40">
        <f t="shared" si="1407"/>
        <v>0</v>
      </c>
      <c r="N93" s="40">
        <f t="shared" si="1407"/>
        <v>0</v>
      </c>
      <c r="O93" s="40">
        <f t="shared" si="1407"/>
        <v>0</v>
      </c>
      <c r="P93" s="41">
        <f t="shared" si="1407"/>
        <v>0</v>
      </c>
      <c r="Q93" s="42">
        <f t="shared" si="1407"/>
        <v>0</v>
      </c>
      <c r="R93" s="43">
        <f t="shared" si="1407"/>
        <v>0</v>
      </c>
      <c r="S93" s="195">
        <f t="shared" ref="S93" si="1408">IF($B91=$B85,COUNTIF(U93:AA93,0),COUNTIF(U94:AA94,0)+COUNTIF(U94:AA94,""))</f>
        <v>7</v>
      </c>
      <c r="T93" s="39">
        <f t="shared" ref="T93:AA93" si="1409">IF($B85=$B91,T94+T87,T94)</f>
        <v>0</v>
      </c>
      <c r="U93" s="40">
        <f t="shared" si="1409"/>
        <v>0</v>
      </c>
      <c r="V93" s="40">
        <f t="shared" si="1409"/>
        <v>0</v>
      </c>
      <c r="W93" s="40">
        <f t="shared" si="1409"/>
        <v>0</v>
      </c>
      <c r="X93" s="40">
        <f t="shared" si="1409"/>
        <v>0</v>
      </c>
      <c r="Y93" s="41">
        <f t="shared" si="1409"/>
        <v>0</v>
      </c>
      <c r="Z93" s="42">
        <f t="shared" si="1409"/>
        <v>0</v>
      </c>
      <c r="AA93" s="43">
        <f t="shared" si="1409"/>
        <v>0</v>
      </c>
      <c r="AB93" s="195">
        <f t="shared" ref="AB93" si="1410">IF($B91=$B85,COUNTIF(AD93:AJ93,0),COUNTIF(AD94:AJ94,0)+COUNTIF(AD94:AJ94,""))</f>
        <v>7</v>
      </c>
      <c r="AC93" s="39">
        <f t="shared" ref="AC93:AJ93" si="1411">IF($B85=$B91,AC94+AC87,AC94)</f>
        <v>0</v>
      </c>
      <c r="AD93" s="40">
        <f t="shared" si="1411"/>
        <v>0</v>
      </c>
      <c r="AE93" s="40">
        <f t="shared" si="1411"/>
        <v>0</v>
      </c>
      <c r="AF93" s="40">
        <f t="shared" si="1411"/>
        <v>0</v>
      </c>
      <c r="AG93" s="40">
        <f t="shared" si="1411"/>
        <v>0</v>
      </c>
      <c r="AH93" s="41">
        <f t="shared" si="1411"/>
        <v>0</v>
      </c>
      <c r="AI93" s="42">
        <f t="shared" si="1411"/>
        <v>0</v>
      </c>
      <c r="AJ93" s="43">
        <f t="shared" si="1411"/>
        <v>0</v>
      </c>
      <c r="AK93" s="195">
        <f t="shared" ref="AK93" si="1412">IF($B91=$B85,COUNTIF(AM93:AS93,0),COUNTIF(AM94:AS94,0)+COUNTIF(AM94:AS94,""))</f>
        <v>7</v>
      </c>
      <c r="AL93" s="39">
        <f t="shared" ref="AL93:AS93" si="1413">IF($B85=$B91,AL94+AL87,AL94)</f>
        <v>0</v>
      </c>
      <c r="AM93" s="40">
        <f t="shared" si="1413"/>
        <v>0</v>
      </c>
      <c r="AN93" s="40">
        <f t="shared" si="1413"/>
        <v>0</v>
      </c>
      <c r="AO93" s="40">
        <f t="shared" si="1413"/>
        <v>0</v>
      </c>
      <c r="AP93" s="40">
        <f t="shared" si="1413"/>
        <v>0</v>
      </c>
      <c r="AQ93" s="41">
        <f t="shared" si="1413"/>
        <v>0</v>
      </c>
      <c r="AR93" s="42">
        <f t="shared" si="1413"/>
        <v>0</v>
      </c>
      <c r="AS93" s="43">
        <f t="shared" si="1413"/>
        <v>0</v>
      </c>
      <c r="AT93" s="195">
        <f t="shared" ref="AT93" si="1414">IF($B91=$B85,COUNTIF(AV93:BB93,0),COUNTIF(AV94:BB94,0)+COUNTIF(AV94:BB94,""))</f>
        <v>7</v>
      </c>
      <c r="AU93" s="39">
        <f t="shared" ref="AU93:BB93" si="1415">IF($B85=$B91,AU94+AU87,AU94)</f>
        <v>0</v>
      </c>
      <c r="AV93" s="40">
        <f t="shared" si="1415"/>
        <v>0</v>
      </c>
      <c r="AW93" s="40">
        <f t="shared" si="1415"/>
        <v>0</v>
      </c>
      <c r="AX93" s="40">
        <f t="shared" si="1415"/>
        <v>0</v>
      </c>
      <c r="AY93" s="40">
        <f t="shared" si="1415"/>
        <v>0</v>
      </c>
      <c r="AZ93" s="41">
        <f t="shared" si="1415"/>
        <v>0</v>
      </c>
      <c r="BA93" s="42">
        <f t="shared" si="1415"/>
        <v>0</v>
      </c>
      <c r="BB93" s="43">
        <f t="shared" si="1415"/>
        <v>0</v>
      </c>
    </row>
    <row r="94" spans="1:54" ht="15.75" customHeight="1" x14ac:dyDescent="0.2">
      <c r="A94" s="1">
        <f t="shared" ref="A94" si="1416">A91</f>
        <v>0</v>
      </c>
      <c r="B94" s="313">
        <f t="shared" ref="B94" si="1417">B88+1</f>
        <v>13</v>
      </c>
      <c r="C94" s="314"/>
      <c r="D94" s="314"/>
      <c r="E94" s="314"/>
      <c r="F94" s="31"/>
      <c r="G94" s="183"/>
      <c r="H94" s="122">
        <f t="shared" ref="H94" si="1418">5-COUNTIF(AU91,0)-COUNTIF(AL91,0)-COUNTIF(AC91,0)-COUNTIF(T91,0)-COUNTIF(K91,0)</f>
        <v>0</v>
      </c>
      <c r="I94" s="165">
        <f t="shared" si="1375"/>
        <v>0</v>
      </c>
      <c r="J94" s="187">
        <f t="shared" ref="J94" si="1419">IF($B91=$B85,J88+IF($F91&lt;&gt;$G91,(K91+$G93-$G92)/$F91,K91/$F91),IF($F91&lt;&gt;G91,(K91+$G93-$G92)/$F91,K91/$F91))</f>
        <v>0</v>
      </c>
      <c r="K94" s="7">
        <f t="shared" ref="K94:K95" si="1420">SUM(L94:R94)</f>
        <v>0</v>
      </c>
      <c r="L94" s="26">
        <f t="shared" ref="L94:R94" si="1421">L91</f>
        <v>0</v>
      </c>
      <c r="M94" s="26">
        <f t="shared" si="1421"/>
        <v>0</v>
      </c>
      <c r="N94" s="26">
        <f t="shared" si="1421"/>
        <v>0</v>
      </c>
      <c r="O94" s="26">
        <f t="shared" si="1421"/>
        <v>0</v>
      </c>
      <c r="P94" s="26">
        <f t="shared" si="1421"/>
        <v>0</v>
      </c>
      <c r="Q94" s="29">
        <f t="shared" si="1421"/>
        <v>0</v>
      </c>
      <c r="R94" s="23">
        <f t="shared" si="1421"/>
        <v>0</v>
      </c>
      <c r="S94" s="187">
        <f t="shared" ref="S94" si="1422">IF($B91=$B85,S88+IF($F91&lt;&gt;$G91,(T91+$G93-$G92)/$F91,T91/$F91),IF($F91&lt;&gt;P91,(T91+$G93-$G92)/$F91,T91/$F91))</f>
        <v>0</v>
      </c>
      <c r="T94" s="7">
        <f t="shared" ref="T94:T95" si="1423">SUM(U94:AA94)</f>
        <v>0</v>
      </c>
      <c r="U94" s="26">
        <f t="shared" ref="U94:AA94" si="1424">U91</f>
        <v>0</v>
      </c>
      <c r="V94" s="26">
        <f t="shared" si="1424"/>
        <v>0</v>
      </c>
      <c r="W94" s="26">
        <f t="shared" si="1424"/>
        <v>0</v>
      </c>
      <c r="X94" s="26">
        <f t="shared" si="1424"/>
        <v>0</v>
      </c>
      <c r="Y94" s="113">
        <f t="shared" si="1424"/>
        <v>0</v>
      </c>
      <c r="Z94" s="29">
        <f t="shared" si="1424"/>
        <v>0</v>
      </c>
      <c r="AA94" s="23">
        <f t="shared" si="1424"/>
        <v>0</v>
      </c>
      <c r="AB94" s="187">
        <f t="shared" ref="AB94" si="1425">IF($B91=$B85,AB88+IF($F91&lt;&gt;$G91,(AC91+$G93-$G92)/$F91,AC91/$F91),IF($F91&lt;&gt;Y91,(AC91+$G93-$G92)/$F91,AC91/$F91))</f>
        <v>0</v>
      </c>
      <c r="AC94" s="7">
        <f t="shared" ref="AC94:AC95" si="1426">SUM(AD94:AJ94)</f>
        <v>0</v>
      </c>
      <c r="AD94" s="26">
        <f t="shared" ref="AD94:AJ94" si="1427">AD91</f>
        <v>0</v>
      </c>
      <c r="AE94" s="26">
        <f t="shared" si="1427"/>
        <v>0</v>
      </c>
      <c r="AF94" s="26">
        <f t="shared" si="1427"/>
        <v>0</v>
      </c>
      <c r="AG94" s="26">
        <f t="shared" si="1427"/>
        <v>0</v>
      </c>
      <c r="AH94" s="113">
        <f t="shared" si="1427"/>
        <v>0</v>
      </c>
      <c r="AI94" s="29">
        <f t="shared" si="1427"/>
        <v>0</v>
      </c>
      <c r="AJ94" s="23">
        <f t="shared" si="1427"/>
        <v>0</v>
      </c>
      <c r="AK94" s="187">
        <f t="shared" ref="AK94" si="1428">IF($B91=$B85,AK88+IF($F91&lt;&gt;$G91,(AL91+$G93-$G92)/$F91,AL91/$F91),IF($F91&lt;&gt;AH91,(AL91+$G93-$G92)/$F91,AL91/$F91))</f>
        <v>0</v>
      </c>
      <c r="AL94" s="7">
        <f t="shared" ref="AL94:AL95" si="1429">SUM(AM94:AS94)</f>
        <v>0</v>
      </c>
      <c r="AM94" s="26">
        <f t="shared" ref="AM94:AS94" si="1430">AM91</f>
        <v>0</v>
      </c>
      <c r="AN94" s="26">
        <f t="shared" si="1430"/>
        <v>0</v>
      </c>
      <c r="AO94" s="26">
        <f t="shared" si="1430"/>
        <v>0</v>
      </c>
      <c r="AP94" s="26">
        <f t="shared" si="1430"/>
        <v>0</v>
      </c>
      <c r="AQ94" s="113">
        <f t="shared" si="1430"/>
        <v>0</v>
      </c>
      <c r="AR94" s="29">
        <f t="shared" si="1430"/>
        <v>0</v>
      </c>
      <c r="AS94" s="23">
        <f t="shared" si="1430"/>
        <v>0</v>
      </c>
      <c r="AT94" s="187">
        <f t="shared" ref="AT94" si="1431">IF($B91=$B85,AT88+IF($F91&lt;&gt;$G91,(AU91+$G93-$G92)/$F91,AU91/$F91),IF($F91&lt;&gt;AQ91,(AU91+$G93-$G92)/$F91,AU91/$F91))</f>
        <v>0</v>
      </c>
      <c r="AU94" s="7">
        <f t="shared" ref="AU94:AU95" si="1432">SUM(AV94:BB94)</f>
        <v>0</v>
      </c>
      <c r="AV94" s="6">
        <f t="shared" ref="AV94" si="1433">IF(SUM($AM$9:$AS$9)=SUM($AV$9:$BB$9),AV91,IF(AND(SUM($AV$9:$BB$9)&gt;42,SUM($AV$9:$BB$9)&lt;49),AV91,0))</f>
        <v>0</v>
      </c>
      <c r="AW94" s="6">
        <f t="shared" ref="AW94:BB94" si="1434">IF(SUM($AM$9:$AS$9)=SUM($AV$9:$BB$9),AW91,IF(AND(SUM($AV$9:$BB$9)&gt;42,SUM($AV$9:$BB$9)&lt;49),AW91,0))</f>
        <v>0</v>
      </c>
      <c r="AX94" s="6">
        <f t="shared" si="1434"/>
        <v>0</v>
      </c>
      <c r="AY94" s="6">
        <f t="shared" si="1434"/>
        <v>0</v>
      </c>
      <c r="AZ94" s="26">
        <f t="shared" si="1434"/>
        <v>0</v>
      </c>
      <c r="BA94" s="29">
        <f t="shared" si="1434"/>
        <v>0</v>
      </c>
      <c r="BB94" s="23">
        <f t="shared" si="1434"/>
        <v>0</v>
      </c>
    </row>
    <row r="95" spans="1:54" ht="15.75" customHeight="1" x14ac:dyDescent="0.2">
      <c r="A95" s="1">
        <f t="shared" ref="A95:A96" si="1435">A94</f>
        <v>0</v>
      </c>
      <c r="B95" s="313"/>
      <c r="C95" s="314"/>
      <c r="D95" s="314"/>
      <c r="E95" s="314"/>
      <c r="F95" s="31"/>
      <c r="G95" s="183"/>
      <c r="H95" s="123">
        <f t="shared" ref="H95" si="1436">IF($B91=$B85,H89+F95,$F95)</f>
        <v>0</v>
      </c>
      <c r="I95" s="165">
        <f t="shared" si="1375"/>
        <v>0</v>
      </c>
      <c r="J95" s="141">
        <f t="shared" ref="J95" si="1437">IF($H94=0,0,IF($B85=$B91,IF($H96&gt;0,$H96+J89,K91+J89),IF($H96&gt;0,$H96,K91)))</f>
        <v>0</v>
      </c>
      <c r="K95" s="7">
        <f t="shared" si="1420"/>
        <v>0</v>
      </c>
      <c r="L95" s="6"/>
      <c r="M95" s="6"/>
      <c r="N95" s="6"/>
      <c r="O95" s="6"/>
      <c r="P95" s="26"/>
      <c r="Q95" s="29"/>
      <c r="R95" s="23"/>
      <c r="S95" s="141">
        <f t="shared" ref="S95" si="1438">IF($H94=0,0,IF($B85=$B91,IF($H96&gt;0,$H96+S89,T91+S89),IF($H96&gt;0,$H96,T91)))</f>
        <v>0</v>
      </c>
      <c r="T95" s="7">
        <f t="shared" si="1423"/>
        <v>0</v>
      </c>
      <c r="U95" s="6"/>
      <c r="V95" s="6"/>
      <c r="W95" s="6"/>
      <c r="X95" s="6"/>
      <c r="Y95" s="26"/>
      <c r="Z95" s="29"/>
      <c r="AA95" s="23"/>
      <c r="AB95" s="141">
        <f t="shared" ref="AB95" si="1439">IF($H94=0,0,IF($B85=$B91,IF($H96&gt;0,$H96+AB89,AC91+AB89),IF($H96&gt;0,$H96,AC91)))</f>
        <v>0</v>
      </c>
      <c r="AC95" s="7">
        <f t="shared" si="1426"/>
        <v>0</v>
      </c>
      <c r="AD95" s="6"/>
      <c r="AE95" s="6"/>
      <c r="AF95" s="6"/>
      <c r="AG95" s="6"/>
      <c r="AH95" s="26"/>
      <c r="AI95" s="29"/>
      <c r="AJ95" s="23"/>
      <c r="AK95" s="141">
        <f t="shared" ref="AK95" si="1440">IF($H94=0,0,IF($B85=$B91,IF($H96&gt;0,$H96+AK89,AL91+AK89),IF($H96&gt;0,$H96,AL91)))</f>
        <v>0</v>
      </c>
      <c r="AL95" s="7">
        <f t="shared" si="1429"/>
        <v>0</v>
      </c>
      <c r="AM95" s="6"/>
      <c r="AN95" s="6"/>
      <c r="AO95" s="6"/>
      <c r="AP95" s="6"/>
      <c r="AQ95" s="26"/>
      <c r="AR95" s="29"/>
      <c r="AS95" s="23"/>
      <c r="AT95" s="141">
        <f t="shared" ref="AT95" si="1441">IF($H94=0,0,IF($B85=$B91,IF($H96&gt;0,$H96+AT89,AU91+AT89),IF($H96&gt;0,$H96,AU91)))</f>
        <v>0</v>
      </c>
      <c r="AU95" s="7">
        <f t="shared" si="1432"/>
        <v>0</v>
      </c>
      <c r="AV95" s="6"/>
      <c r="AW95" s="6"/>
      <c r="AX95" s="6"/>
      <c r="AY95" s="6"/>
      <c r="AZ95" s="26"/>
      <c r="BA95" s="29"/>
      <c r="BB95" s="23"/>
    </row>
    <row r="96" spans="1:54" ht="18.75" customHeight="1" thickBot="1" x14ac:dyDescent="0.25">
      <c r="A96" s="1">
        <f t="shared" si="1435"/>
        <v>0</v>
      </c>
      <c r="B96" s="323" t="str">
        <f>IF(B91="",Wydruk!$AE$6,IF(J92=0,Wydruk!$AE$7,IF(AND(G92&lt;G93,B91&lt;&gt;$B97),Wydruk!$AE$13,IF(AND($B91=$B85,$B91&lt;&gt;$B97),IF(OR(OR(J96&lt;4,J96&gt;5),OR(S96&lt;4,S96&gt;5),OR(AB96&lt;4,AB96&gt;5),OR(AK96&lt;4,AK96&gt;5),OR(AND(AT96&lt;4,AT96&gt;0),AT96&gt;5)),Wydruk!$AE$8,Wydruk!$AE$9),IF($B91=$B97,IF($F95&lt;&gt;0,Wydruk!$AE$12,Wydruk!$AE$10),IF(OR(OR(J92&lt;4,J92&gt;5),OR(S92&lt;4,S92&gt;5),OR(AB92&lt;4,AB92&gt;5),OR(AK92&lt;4,AK92&gt;5),OR(AND(AT92&lt;4,AT92&gt;0),AT92&gt;5)),Wydruk!$AE$8,Wydruk!$AE$11))))))</f>
        <v>Uzupełnij liczby godzin tygodniowego planu</v>
      </c>
      <c r="C96" s="324"/>
      <c r="D96" s="324"/>
      <c r="E96" s="324"/>
      <c r="F96" s="173">
        <f>grudzień!F96</f>
        <v>0</v>
      </c>
      <c r="G96" s="184">
        <f>grudzień!G96</f>
        <v>0</v>
      </c>
      <c r="H96" s="191">
        <f t="shared" ref="H96" si="1442">IF(OR($G96=0,$F96=0,$G96="",$F96=""),0,$G96/$F96)</f>
        <v>0</v>
      </c>
      <c r="I96" s="193"/>
      <c r="J96" s="176">
        <f t="shared" ref="J96" si="1443">IF($B85=$B91,IF(L91+L86&gt;0,1,0)+IF(M91+M86&gt;0,1,0)+IF(N91+N86&gt;0,1,0)+IF(O91+O86&gt;0,1,0)+IF(P91+P86&gt;0,1,0)+IF(Q91+Q86&gt;0,1,0)+IF(R91+R86&gt;0,1,0),J92)</f>
        <v>0</v>
      </c>
      <c r="K96" s="133">
        <f t="shared" ref="K96" si="1444">IF(OR($B91=$B97,J96=0,(K92-Q96+O96)&lt;=0),0,(K92-Q96+O96)/J96)</f>
        <v>0</v>
      </c>
      <c r="L96" s="137">
        <f t="shared" ref="L96" si="1445">IF(K96*(7-J93)&lt;=0,0,K96*(7-J93))</f>
        <v>0</v>
      </c>
      <c r="M96" s="311">
        <f t="shared" ref="M96" si="1446">ROUND(IF(OR(K93-K96*(7-J93)+P96&lt;0,$B91=$B97,K96&lt;=0,K93=0),0,IF(K93-K96*(7-J93)+P96&gt;Q96-O96+P96,Q96-O96+P96,K93-K96*(7-J93)+P96)),1)</f>
        <v>0</v>
      </c>
      <c r="N96" s="312"/>
      <c r="O96" s="139">
        <f t="shared" ref="O96" si="1447">IF(OR($B91=$B97,J92=0),0,IF($B91=$B85,J91,$F91))</f>
        <v>0</v>
      </c>
      <c r="P96" s="30">
        <f t="shared" ref="P96" si="1448">IF(OR($B91=$B97,J96=0),0,$G93-$G92)</f>
        <v>0</v>
      </c>
      <c r="Q96" s="134">
        <f t="shared" ref="Q96" si="1449">IF(OR($B91=$B97,J96=0),0,J95)</f>
        <v>0</v>
      </c>
      <c r="R96" s="138">
        <f t="shared" ref="R96" si="1450">IF($B91=$B97,0,K93)</f>
        <v>0</v>
      </c>
      <c r="S96" s="176">
        <f t="shared" ref="S96" si="1451">IF($B85=$B91,IF(U91+U86&gt;0,1,0)+IF(V91+V86&gt;0,1,0)+IF(W91+W86&gt;0,1,0)+IF(X91+X86&gt;0,1,0)+IF(Y91+Y86&gt;0,1,0)+IF(Z91+Z86&gt;0,1,0)+IF(AA91+AA86&gt;0,1,0),S92)</f>
        <v>0</v>
      </c>
      <c r="T96" s="133">
        <f t="shared" ref="T96" si="1452">IF(OR($B91=$B97,S96=0,(T92-Z96+X96)&lt;=0),0,(T92-Z96+X96)/S96)</f>
        <v>0</v>
      </c>
      <c r="U96" s="137">
        <f t="shared" ref="U96" si="1453">IF(T96*(7-S93)&lt;=0,0,T96*(7-S93))</f>
        <v>0</v>
      </c>
      <c r="V96" s="311">
        <f t="shared" ref="V96" si="1454">ROUND(IF(OR(T93-T96*(7-S93)+Y96&lt;0,$B91=$B97,T96&lt;=0,T93=0),0,IF(T93-T96*(7-S93)+Y96&gt;Z96-X96+Y96,Z96-X96+Y96,T93-T96*(7-S93)+Y96)),1)</f>
        <v>0</v>
      </c>
      <c r="W96" s="312"/>
      <c r="X96" s="139">
        <f t="shared" ref="X96" si="1455">IF(OR($B91=$B97,S92=0),0,IF($B91=$B85,S91,$F91))</f>
        <v>0</v>
      </c>
      <c r="Y96" s="30">
        <f t="shared" ref="Y96" si="1456">IF(OR($B91=$B97,S96=0),0,$G93-$G92)</f>
        <v>0</v>
      </c>
      <c r="Z96" s="134">
        <f t="shared" ref="Z96" si="1457">IF(OR($B91=$B97,S96=0),0,S95)</f>
        <v>0</v>
      </c>
      <c r="AA96" s="138">
        <f t="shared" ref="AA96" si="1458">IF($B91=$B97,0,T93)</f>
        <v>0</v>
      </c>
      <c r="AB96" s="176">
        <f t="shared" ref="AB96" si="1459">IF($B85=$B91,IF(AD91+AD86&gt;0,1,0)+IF(AE91+AE86&gt;0,1,0)+IF(AF91+AF86&gt;0,1,0)+IF(AG91+AG86&gt;0,1,0)+IF(AH91+AH86&gt;0,1,0)+IF(AI91+AI86&gt;0,1,0)+IF(AJ91+AJ86&gt;0,1,0),AB92)</f>
        <v>0</v>
      </c>
      <c r="AC96" s="133">
        <f t="shared" ref="AC96" si="1460">IF(OR($B91=$B97,AB96=0,(AC92-AI96+AG96)&lt;=0),0,(AC92-AI96+AG96)/AB96)</f>
        <v>0</v>
      </c>
      <c r="AD96" s="137">
        <f t="shared" ref="AD96" si="1461">IF(AC96*(7-AB93)&lt;=0,0,AC96*(7-AB93))</f>
        <v>0</v>
      </c>
      <c r="AE96" s="311">
        <f t="shared" ref="AE96" si="1462">ROUND(IF(OR(AC93-AC96*(7-AB93)+AH96&lt;0,$B91=$B97,AC96&lt;=0,AC93=0),0,IF(AC93-AC96*(7-AB93)+AH96&gt;AI96-AG96+AH96,AI96-AG96+AH96,AC93-AC96*(7-AB93)+AH96)),1)</f>
        <v>0</v>
      </c>
      <c r="AF96" s="312"/>
      <c r="AG96" s="139">
        <f t="shared" ref="AG96" si="1463">IF(OR($B91=$B97,AB92=0),0,IF($B91=$B85,AB91,$F91))</f>
        <v>0</v>
      </c>
      <c r="AH96" s="30">
        <f t="shared" ref="AH96" si="1464">IF(OR($B91=$B97,AB96=0),0,$G93-$G92)</f>
        <v>0</v>
      </c>
      <c r="AI96" s="134">
        <f t="shared" ref="AI96" si="1465">IF(OR($B91=$B97,AB96=0),0,AB95)</f>
        <v>0</v>
      </c>
      <c r="AJ96" s="138">
        <f t="shared" ref="AJ96" si="1466">IF($B91=$B97,0,AC93)</f>
        <v>0</v>
      </c>
      <c r="AK96" s="176">
        <f t="shared" ref="AK96" si="1467">IF($B85=$B91,IF(AM91+AM86&gt;0,1,0)+IF(AN91+AN86&gt;0,1,0)+IF(AO91+AO86&gt;0,1,0)+IF(AP91+AP86&gt;0,1,0)+IF(AQ91+AQ86&gt;0,1,0)+IF(AR91+AR86&gt;0,1,0)+IF(AS91+AS86&gt;0,1,0),AK92)</f>
        <v>0</v>
      </c>
      <c r="AL96" s="133">
        <f t="shared" ref="AL96" si="1468">IF(OR($B91=$B97,AK96=0,(AL92-AR96+AP96)&lt;=0),0,(AL92-AR96+AP96)/AK96)</f>
        <v>0</v>
      </c>
      <c r="AM96" s="137">
        <f t="shared" ref="AM96" si="1469">IF(AL96*(7-AK93)&lt;=0,0,AL96*(7-AK93))</f>
        <v>0</v>
      </c>
      <c r="AN96" s="311">
        <f t="shared" ref="AN96" si="1470">ROUND(IF(OR(AL93-AL96*(7-AK93)+AQ96&lt;0,$B91=$B97,AL96&lt;=0,AL93=0),0,IF(AL93-AL96*(7-AK93)+AQ96&gt;AR96-AP96+AQ96,AR96-AP96+AQ96,AL93-AL96*(7-AK93)+AQ96)),1)</f>
        <v>0</v>
      </c>
      <c r="AO96" s="312"/>
      <c r="AP96" s="139">
        <f t="shared" ref="AP96" si="1471">IF(OR($B91=$B97,AK92=0),0,IF($B91=$B85,AK91,$F91))</f>
        <v>0</v>
      </c>
      <c r="AQ96" s="30">
        <f t="shared" ref="AQ96" si="1472">IF(OR($B91=$B97,AK96=0),0,$G93-$G92)</f>
        <v>0</v>
      </c>
      <c r="AR96" s="134">
        <f t="shared" ref="AR96" si="1473">IF(OR($B91=$B97,AK96=0),0,AK95)</f>
        <v>0</v>
      </c>
      <c r="AS96" s="138">
        <f t="shared" ref="AS96" si="1474">IF($B91=$B97,0,AL93)</f>
        <v>0</v>
      </c>
      <c r="AT96" s="176">
        <f t="shared" ref="AT96" si="1475">IF($B85=$B91,IF(AV91+AV86&gt;0,1,0)+IF(AW91+AW86&gt;0,1,0)+IF(AX91+AX86&gt;0,1,0)+IF(AY91+AY86&gt;0,1,0)+IF(AZ91+AZ86&gt;0,1,0)+IF(BA91+BA86&gt;0,1,0)+IF(BB91+BB86&gt;0,1,0),AT92)</f>
        <v>0</v>
      </c>
      <c r="AU96" s="133">
        <f t="shared" ref="AU96" si="1476">IF(OR($B91=$B97,AT96=0,(AU92-BA96+AY96)&lt;=0),0,(AU92-BA96+AY96)/AT96)</f>
        <v>0</v>
      </c>
      <c r="AV96" s="137">
        <f t="shared" ref="AV96" si="1477">IF(AU96*(7-AT93)&lt;=0,0,AU96*(7-AT93))</f>
        <v>0</v>
      </c>
      <c r="AW96" s="311">
        <f t="shared" ref="AW96" si="1478">ROUND(IF(OR(AU93-AU96*(7-AT93)+AZ96&lt;0,$B91=$B97,AU96&lt;=0,AU93=0),0,IF(AU93-AU96*(7-AT93)+AZ96&gt;BA96-AY96+AZ96,BA96-AY96+AZ96,AU93-AU96*(7-AT93)+AZ96)),1)</f>
        <v>0</v>
      </c>
      <c r="AX96" s="312"/>
      <c r="AY96" s="139">
        <f t="shared" ref="AY96" si="1479">IF(OR($B91=$B97,AT92=0),0,IF($B91=$B85,AT91,$F91))</f>
        <v>0</v>
      </c>
      <c r="AZ96" s="30">
        <f t="shared" ref="AZ96" si="1480">IF(OR($B91=$B97,AT96=0),0,$G93-$G92)</f>
        <v>0</v>
      </c>
      <c r="BA96" s="134">
        <f t="shared" ref="BA96" si="1481">IF(OR($B91=$B97,AT96=0),0,AT95)</f>
        <v>0</v>
      </c>
      <c r="BB96" s="138">
        <f t="shared" ref="BB96" si="1482">IF($B91=$B97,0,AU93)</f>
        <v>0</v>
      </c>
    </row>
    <row r="97" spans="1:54" ht="15.75" x14ac:dyDescent="0.2">
      <c r="A97" s="1">
        <f t="shared" ref="A97" si="1483">IF(B97="","1. Niewypełnione",B97)</f>
        <v>0</v>
      </c>
      <c r="B97" s="320">
        <f>grudzień!B97</f>
        <v>0</v>
      </c>
      <c r="C97" s="321">
        <f>grudzień!C97</f>
        <v>0</v>
      </c>
      <c r="D97" s="321">
        <f>grudzień!D97</f>
        <v>0</v>
      </c>
      <c r="E97" s="321">
        <f>grudzień!E97</f>
        <v>0</v>
      </c>
      <c r="F97" s="177">
        <f>grudzień!F97</f>
        <v>18</v>
      </c>
      <c r="G97" s="185">
        <f>grudzień!G97</f>
        <v>18</v>
      </c>
      <c r="H97" s="177"/>
      <c r="I97" s="192">
        <f t="shared" ref="I97:I101" si="1484">K97+T97+AC97+AL97+AU97</f>
        <v>0</v>
      </c>
      <c r="J97" s="186">
        <f t="shared" ref="J97" si="1485">IF(OR($B97=$B103,J100=0),0,ROUND((K98+P102)/J100,0))</f>
        <v>0</v>
      </c>
      <c r="K97" s="51">
        <f t="shared" ref="K97:K98" si="1486">SUM(L97:R97)</f>
        <v>0</v>
      </c>
      <c r="L97" s="52">
        <f>grudzień!L97</f>
        <v>0</v>
      </c>
      <c r="M97" s="52">
        <f>grudzień!M97</f>
        <v>0</v>
      </c>
      <c r="N97" s="52">
        <f>grudzień!N97</f>
        <v>0</v>
      </c>
      <c r="O97" s="52">
        <f>grudzień!O97</f>
        <v>0</v>
      </c>
      <c r="P97" s="53">
        <f>grudzień!P97</f>
        <v>0</v>
      </c>
      <c r="Q97" s="54">
        <f>grudzień!Q97</f>
        <v>0</v>
      </c>
      <c r="R97" s="55">
        <f>grudzień!R97</f>
        <v>0</v>
      </c>
      <c r="S97" s="188">
        <f t="shared" ref="S97" si="1487">IF(OR($B97=$B103,S100=0),0,ROUND((T98+Y102)/S100,0))</f>
        <v>0</v>
      </c>
      <c r="T97" s="51">
        <f t="shared" ref="T97:T98" si="1488">SUM(U97:AA97)</f>
        <v>0</v>
      </c>
      <c r="U97" s="52">
        <f>grudzień!U97</f>
        <v>0</v>
      </c>
      <c r="V97" s="52">
        <f>grudzień!V97</f>
        <v>0</v>
      </c>
      <c r="W97" s="52">
        <f>grudzień!W97</f>
        <v>0</v>
      </c>
      <c r="X97" s="52">
        <f>grudzień!X97</f>
        <v>0</v>
      </c>
      <c r="Y97" s="53">
        <f>grudzień!Y97</f>
        <v>0</v>
      </c>
      <c r="Z97" s="54">
        <f>grudzień!Z97</f>
        <v>0</v>
      </c>
      <c r="AA97" s="55">
        <f>grudzień!AA97</f>
        <v>0</v>
      </c>
      <c r="AB97" s="188">
        <f t="shared" ref="AB97" si="1489">IF(OR($B97=$B103,AB100=0),0,ROUND((AC98+AH102)/AB100,0))</f>
        <v>0</v>
      </c>
      <c r="AC97" s="51">
        <f t="shared" ref="AC97:AC98" si="1490">SUM(AD97:AJ97)</f>
        <v>0</v>
      </c>
      <c r="AD97" s="52">
        <f>grudzień!AD97</f>
        <v>0</v>
      </c>
      <c r="AE97" s="52">
        <f>grudzień!AE97</f>
        <v>0</v>
      </c>
      <c r="AF97" s="52">
        <f>grudzień!AF97</f>
        <v>0</v>
      </c>
      <c r="AG97" s="52">
        <f>grudzień!AG97</f>
        <v>0</v>
      </c>
      <c r="AH97" s="53">
        <f>grudzień!AH97</f>
        <v>0</v>
      </c>
      <c r="AI97" s="54">
        <f>grudzień!AI97</f>
        <v>0</v>
      </c>
      <c r="AJ97" s="55">
        <f>grudzień!AJ97</f>
        <v>0</v>
      </c>
      <c r="AK97" s="188">
        <f t="shared" ref="AK97" si="1491">IF(OR($B97=$B103,AK100=0),0,ROUND((AL98+AQ102)/AK100,0))</f>
        <v>0</v>
      </c>
      <c r="AL97" s="51">
        <f t="shared" ref="AL97:AL98" si="1492">SUM(AM97:AS97)</f>
        <v>0</v>
      </c>
      <c r="AM97" s="52">
        <f>grudzień!AM97</f>
        <v>0</v>
      </c>
      <c r="AN97" s="52">
        <f>grudzień!AN97</f>
        <v>0</v>
      </c>
      <c r="AO97" s="52">
        <f>grudzień!AO97</f>
        <v>0</v>
      </c>
      <c r="AP97" s="52">
        <f>grudzień!AP97</f>
        <v>0</v>
      </c>
      <c r="AQ97" s="53">
        <f>grudzień!AQ97</f>
        <v>0</v>
      </c>
      <c r="AR97" s="54">
        <f>grudzień!AR97</f>
        <v>0</v>
      </c>
      <c r="AS97" s="55">
        <f>grudzień!AS97</f>
        <v>0</v>
      </c>
      <c r="AT97" s="188">
        <f t="shared" ref="AT97" si="1493">IF(OR($B97=$B103,AT100=0),0,ROUND((AU98+AZ102)/AT100,0))</f>
        <v>0</v>
      </c>
      <c r="AU97" s="51">
        <f t="shared" ref="AU97:AU98" si="1494">SUM(AV97:BB97)</f>
        <v>0</v>
      </c>
      <c r="AV97" s="52">
        <f t="shared" ref="AV97" si="1495">IF(SUM($AM$9:$AS$9)=SUM($AV$9:$BB$9),AM97,IF(AND(SUM($AV$9:$BB$9)&gt;42,SUM($AV$9:$BB$9)&lt;49),AM97,0))</f>
        <v>0</v>
      </c>
      <c r="AW97" s="52">
        <f t="shared" ref="AW97" si="1496">IF(SUM($AM$9:$AS$9)=SUM($AV$9:$BB$9),AN97,IF(AND(SUM($AV$9:$BB$9)&gt;42,SUM($AV$9:$BB$9)&lt;49),AN97,0))</f>
        <v>0</v>
      </c>
      <c r="AX97" s="52">
        <f t="shared" ref="AX97" si="1497">IF(SUM($AM$9:$AS$9)=SUM($AV$9:$BB$9),AO97,IF(AND(SUM($AV$9:$BB$9)&gt;42,SUM($AV$9:$BB$9)&lt;49),AO97,0))</f>
        <v>0</v>
      </c>
      <c r="AY97" s="52">
        <f t="shared" ref="AY97" si="1498">IF(SUM($AM$9:$AS$9)=SUM($AV$9:$BB$9),AP97,IF(AND(SUM($AV$9:$BB$9)&gt;42,SUM($AV$9:$BB$9)&lt;49),AP97,0))</f>
        <v>0</v>
      </c>
      <c r="AZ97" s="53">
        <f t="shared" ref="AZ97" si="1499">IF(SUM($AM$9:$AS$9)=SUM($AV$9:$BB$9),AQ97,IF(AND(SUM($AV$9:$BB$9)&gt;42,SUM($AV$9:$BB$9)&lt;49),AQ97,0))</f>
        <v>0</v>
      </c>
      <c r="BA97" s="54">
        <f t="shared" ref="BA97" si="1500">IF(SUM($AM$9:$AS$9)=SUM($AV$9:$BB$9),AR97,IF(AND(SUM($AV$9:$BB$9)&gt;42,SUM($AV$9:$BB$9)&lt;49),AR97,0))</f>
        <v>0</v>
      </c>
      <c r="BB97" s="55">
        <f t="shared" ref="BB97" si="1501">IF(SUM($AM$9:$AS$9)=SUM($AV$9:$BB$9),AS97,IF(AND(SUM($AV$9:$BB$9)&gt;42,SUM($AV$9:$BB$9)&lt;49),AS97,0))</f>
        <v>0</v>
      </c>
    </row>
    <row r="98" spans="1:54" ht="12.75" hidden="1" customHeight="1" x14ac:dyDescent="0.2">
      <c r="B98" s="93"/>
      <c r="C98" s="94"/>
      <c r="D98" s="95"/>
      <c r="E98" s="115"/>
      <c r="F98" s="140" t="b">
        <f t="shared" ref="F98" si="1502">IF($B91=$B97,OR(F92,G97&lt;F97),G97&lt;F97)</f>
        <v>0</v>
      </c>
      <c r="G98" s="189">
        <f t="shared" ref="G98" si="1503">IF(AND($B91=$B97,$B91&lt;&gt;"",$B91&lt;&gt;0),G97+G92,G97)</f>
        <v>18</v>
      </c>
      <c r="H98" s="120"/>
      <c r="I98" s="165">
        <f t="shared" si="1484"/>
        <v>0</v>
      </c>
      <c r="J98" s="194">
        <f t="shared" ref="J98" si="1504">7-COUNTIF(L97:R97,0)-COUNTIF(L97:R97,"")</f>
        <v>0</v>
      </c>
      <c r="K98" s="22">
        <f t="shared" si="1486"/>
        <v>0</v>
      </c>
      <c r="L98" s="35">
        <f t="shared" ref="L98:R98" si="1505">IF($B91=$B97,L97+L92,L97)</f>
        <v>0</v>
      </c>
      <c r="M98" s="35">
        <f t="shared" si="1505"/>
        <v>0</v>
      </c>
      <c r="N98" s="35">
        <f t="shared" si="1505"/>
        <v>0</v>
      </c>
      <c r="O98" s="35">
        <f t="shared" si="1505"/>
        <v>0</v>
      </c>
      <c r="P98" s="36">
        <f t="shared" si="1505"/>
        <v>0</v>
      </c>
      <c r="Q98" s="37">
        <f t="shared" si="1505"/>
        <v>0</v>
      </c>
      <c r="R98" s="38">
        <f t="shared" si="1505"/>
        <v>0</v>
      </c>
      <c r="S98" s="194">
        <f t="shared" ref="S98" si="1506">7-COUNTIF(U97:AA97,0)-COUNTIF(U97:AA97,"")</f>
        <v>0</v>
      </c>
      <c r="T98" s="22">
        <f t="shared" si="1488"/>
        <v>0</v>
      </c>
      <c r="U98" s="35">
        <f t="shared" ref="U98:AA98" si="1507">IF($B91=$B97,U97+U92,U97)</f>
        <v>0</v>
      </c>
      <c r="V98" s="35">
        <f t="shared" si="1507"/>
        <v>0</v>
      </c>
      <c r="W98" s="35">
        <f t="shared" si="1507"/>
        <v>0</v>
      </c>
      <c r="X98" s="35">
        <f t="shared" si="1507"/>
        <v>0</v>
      </c>
      <c r="Y98" s="36">
        <f t="shared" si="1507"/>
        <v>0</v>
      </c>
      <c r="Z98" s="37">
        <f t="shared" si="1507"/>
        <v>0</v>
      </c>
      <c r="AA98" s="38">
        <f t="shared" si="1507"/>
        <v>0</v>
      </c>
      <c r="AB98" s="194">
        <f t="shared" ref="AB98" si="1508">7-COUNTIF(AD97:AJ97,0)-COUNTIF(AD97:AJ97,"")</f>
        <v>0</v>
      </c>
      <c r="AC98" s="22">
        <f t="shared" si="1490"/>
        <v>0</v>
      </c>
      <c r="AD98" s="35">
        <f t="shared" ref="AD98:AJ98" si="1509">IF($B91=$B97,AD97+AD92,AD97)</f>
        <v>0</v>
      </c>
      <c r="AE98" s="35">
        <f t="shared" si="1509"/>
        <v>0</v>
      </c>
      <c r="AF98" s="35">
        <f t="shared" si="1509"/>
        <v>0</v>
      </c>
      <c r="AG98" s="35">
        <f t="shared" si="1509"/>
        <v>0</v>
      </c>
      <c r="AH98" s="36">
        <f t="shared" si="1509"/>
        <v>0</v>
      </c>
      <c r="AI98" s="37">
        <f t="shared" si="1509"/>
        <v>0</v>
      </c>
      <c r="AJ98" s="38">
        <f t="shared" si="1509"/>
        <v>0</v>
      </c>
      <c r="AK98" s="194">
        <f t="shared" ref="AK98" si="1510">7-COUNTIF(AM97:AS97,0)-COUNTIF(AM97:AS97,"")</f>
        <v>0</v>
      </c>
      <c r="AL98" s="22">
        <f t="shared" si="1492"/>
        <v>0</v>
      </c>
      <c r="AM98" s="35">
        <f t="shared" ref="AM98:AS98" si="1511">IF($B91=$B97,AM97+AM92,AM97)</f>
        <v>0</v>
      </c>
      <c r="AN98" s="35">
        <f t="shared" si="1511"/>
        <v>0</v>
      </c>
      <c r="AO98" s="35">
        <f t="shared" si="1511"/>
        <v>0</v>
      </c>
      <c r="AP98" s="35">
        <f t="shared" si="1511"/>
        <v>0</v>
      </c>
      <c r="AQ98" s="36">
        <f t="shared" si="1511"/>
        <v>0</v>
      </c>
      <c r="AR98" s="37">
        <f t="shared" si="1511"/>
        <v>0</v>
      </c>
      <c r="AS98" s="38">
        <f t="shared" si="1511"/>
        <v>0</v>
      </c>
      <c r="AT98" s="194">
        <f t="shared" ref="AT98" si="1512">7-COUNTIF(AV97:BB97,0)-COUNTIF(AV97:BB97,"")</f>
        <v>0</v>
      </c>
      <c r="AU98" s="22">
        <f t="shared" si="1494"/>
        <v>0</v>
      </c>
      <c r="AV98" s="35">
        <f t="shared" ref="AV98:BB98" si="1513">IF($B91=$B97,AV97+AV92,AV97)</f>
        <v>0</v>
      </c>
      <c r="AW98" s="35">
        <f t="shared" si="1513"/>
        <v>0</v>
      </c>
      <c r="AX98" s="35">
        <f t="shared" si="1513"/>
        <v>0</v>
      </c>
      <c r="AY98" s="35">
        <f t="shared" si="1513"/>
        <v>0</v>
      </c>
      <c r="AZ98" s="36">
        <f t="shared" si="1513"/>
        <v>0</v>
      </c>
      <c r="BA98" s="37">
        <f t="shared" si="1513"/>
        <v>0</v>
      </c>
      <c r="BB98" s="38">
        <f t="shared" si="1513"/>
        <v>0</v>
      </c>
    </row>
    <row r="99" spans="1:54" ht="15" hidden="1" customHeight="1" x14ac:dyDescent="0.2">
      <c r="B99" s="116"/>
      <c r="C99" s="117"/>
      <c r="D99" s="118"/>
      <c r="E99" s="119"/>
      <c r="F99" s="92"/>
      <c r="G99" s="190">
        <f t="shared" ref="G99" si="1514">IF(AND($B91=$B97,$B91&lt;&gt;"",$B91&lt;&gt;0),F97+G93,F97)</f>
        <v>18</v>
      </c>
      <c r="H99" s="121"/>
      <c r="I99" s="165">
        <f t="shared" si="1484"/>
        <v>0</v>
      </c>
      <c r="J99" s="195">
        <f t="shared" ref="J99" si="1515">IF($B97=$B91,COUNTIF(L99:R99,0),COUNTIF(L100:R100,0)+COUNTIF(L100:R100,""))</f>
        <v>7</v>
      </c>
      <c r="K99" s="39">
        <f t="shared" ref="K99:R99" si="1516">IF($B91=$B97,K100+K93,K100)</f>
        <v>0</v>
      </c>
      <c r="L99" s="40">
        <f t="shared" si="1516"/>
        <v>0</v>
      </c>
      <c r="M99" s="40">
        <f t="shared" si="1516"/>
        <v>0</v>
      </c>
      <c r="N99" s="40">
        <f t="shared" si="1516"/>
        <v>0</v>
      </c>
      <c r="O99" s="40">
        <f t="shared" si="1516"/>
        <v>0</v>
      </c>
      <c r="P99" s="41">
        <f t="shared" si="1516"/>
        <v>0</v>
      </c>
      <c r="Q99" s="42">
        <f t="shared" si="1516"/>
        <v>0</v>
      </c>
      <c r="R99" s="43">
        <f t="shared" si="1516"/>
        <v>0</v>
      </c>
      <c r="S99" s="195">
        <f t="shared" ref="S99" si="1517">IF($B97=$B91,COUNTIF(U99:AA99,0),COUNTIF(U100:AA100,0)+COUNTIF(U100:AA100,""))</f>
        <v>7</v>
      </c>
      <c r="T99" s="39">
        <f t="shared" ref="T99:AA99" si="1518">IF($B91=$B97,T100+T93,T100)</f>
        <v>0</v>
      </c>
      <c r="U99" s="40">
        <f t="shared" si="1518"/>
        <v>0</v>
      </c>
      <c r="V99" s="40">
        <f t="shared" si="1518"/>
        <v>0</v>
      </c>
      <c r="W99" s="40">
        <f t="shared" si="1518"/>
        <v>0</v>
      </c>
      <c r="X99" s="40">
        <f t="shared" si="1518"/>
        <v>0</v>
      </c>
      <c r="Y99" s="41">
        <f t="shared" si="1518"/>
        <v>0</v>
      </c>
      <c r="Z99" s="42">
        <f t="shared" si="1518"/>
        <v>0</v>
      </c>
      <c r="AA99" s="43">
        <f t="shared" si="1518"/>
        <v>0</v>
      </c>
      <c r="AB99" s="195">
        <f t="shared" ref="AB99" si="1519">IF($B97=$B91,COUNTIF(AD99:AJ99,0),COUNTIF(AD100:AJ100,0)+COUNTIF(AD100:AJ100,""))</f>
        <v>7</v>
      </c>
      <c r="AC99" s="39">
        <f t="shared" ref="AC99:AJ99" si="1520">IF($B91=$B97,AC100+AC93,AC100)</f>
        <v>0</v>
      </c>
      <c r="AD99" s="40">
        <f t="shared" si="1520"/>
        <v>0</v>
      </c>
      <c r="AE99" s="40">
        <f t="shared" si="1520"/>
        <v>0</v>
      </c>
      <c r="AF99" s="40">
        <f t="shared" si="1520"/>
        <v>0</v>
      </c>
      <c r="AG99" s="40">
        <f t="shared" si="1520"/>
        <v>0</v>
      </c>
      <c r="AH99" s="41">
        <f t="shared" si="1520"/>
        <v>0</v>
      </c>
      <c r="AI99" s="42">
        <f t="shared" si="1520"/>
        <v>0</v>
      </c>
      <c r="AJ99" s="43">
        <f t="shared" si="1520"/>
        <v>0</v>
      </c>
      <c r="AK99" s="195">
        <f t="shared" ref="AK99" si="1521">IF($B97=$B91,COUNTIF(AM99:AS99,0),COUNTIF(AM100:AS100,0)+COUNTIF(AM100:AS100,""))</f>
        <v>7</v>
      </c>
      <c r="AL99" s="39">
        <f t="shared" ref="AL99:AS99" si="1522">IF($B91=$B97,AL100+AL93,AL100)</f>
        <v>0</v>
      </c>
      <c r="AM99" s="40">
        <f t="shared" si="1522"/>
        <v>0</v>
      </c>
      <c r="AN99" s="40">
        <f t="shared" si="1522"/>
        <v>0</v>
      </c>
      <c r="AO99" s="40">
        <f t="shared" si="1522"/>
        <v>0</v>
      </c>
      <c r="AP99" s="40">
        <f t="shared" si="1522"/>
        <v>0</v>
      </c>
      <c r="AQ99" s="41">
        <f t="shared" si="1522"/>
        <v>0</v>
      </c>
      <c r="AR99" s="42">
        <f t="shared" si="1522"/>
        <v>0</v>
      </c>
      <c r="AS99" s="43">
        <f t="shared" si="1522"/>
        <v>0</v>
      </c>
      <c r="AT99" s="195">
        <f t="shared" ref="AT99" si="1523">IF($B97=$B91,COUNTIF(AV99:BB99,0),COUNTIF(AV100:BB100,0)+COUNTIF(AV100:BB100,""))</f>
        <v>7</v>
      </c>
      <c r="AU99" s="39">
        <f t="shared" ref="AU99:BB99" si="1524">IF($B91=$B97,AU100+AU93,AU100)</f>
        <v>0</v>
      </c>
      <c r="AV99" s="40">
        <f t="shared" si="1524"/>
        <v>0</v>
      </c>
      <c r="AW99" s="40">
        <f t="shared" si="1524"/>
        <v>0</v>
      </c>
      <c r="AX99" s="40">
        <f t="shared" si="1524"/>
        <v>0</v>
      </c>
      <c r="AY99" s="40">
        <f t="shared" si="1524"/>
        <v>0</v>
      </c>
      <c r="AZ99" s="41">
        <f t="shared" si="1524"/>
        <v>0</v>
      </c>
      <c r="BA99" s="42">
        <f t="shared" si="1524"/>
        <v>0</v>
      </c>
      <c r="BB99" s="43">
        <f t="shared" si="1524"/>
        <v>0</v>
      </c>
    </row>
    <row r="100" spans="1:54" ht="15.75" customHeight="1" x14ac:dyDescent="0.2">
      <c r="A100" s="1">
        <f t="shared" ref="A100" si="1525">A97</f>
        <v>0</v>
      </c>
      <c r="B100" s="313">
        <f t="shared" ref="B100" si="1526">B94+1</f>
        <v>14</v>
      </c>
      <c r="C100" s="314"/>
      <c r="D100" s="314"/>
      <c r="E100" s="314"/>
      <c r="F100" s="31"/>
      <c r="G100" s="183"/>
      <c r="H100" s="122">
        <f t="shared" ref="H100" si="1527">5-COUNTIF(AU97,0)-COUNTIF(AL97,0)-COUNTIF(AC97,0)-COUNTIF(T97,0)-COUNTIF(K97,0)</f>
        <v>0</v>
      </c>
      <c r="I100" s="165">
        <f t="shared" si="1484"/>
        <v>0</v>
      </c>
      <c r="J100" s="187">
        <f t="shared" ref="J100" si="1528">IF($B97=$B91,J94+IF($F97&lt;&gt;$G97,(K97+$G99-$G98)/$F97,K97/$F97),IF($F97&lt;&gt;G97,(K97+$G99-$G98)/$F97,K97/$F97))</f>
        <v>0</v>
      </c>
      <c r="K100" s="7">
        <f t="shared" ref="K100:K101" si="1529">SUM(L100:R100)</f>
        <v>0</v>
      </c>
      <c r="L100" s="26">
        <f t="shared" ref="L100:R100" si="1530">L97</f>
        <v>0</v>
      </c>
      <c r="M100" s="26">
        <f t="shared" si="1530"/>
        <v>0</v>
      </c>
      <c r="N100" s="26">
        <f t="shared" si="1530"/>
        <v>0</v>
      </c>
      <c r="O100" s="26">
        <f t="shared" si="1530"/>
        <v>0</v>
      </c>
      <c r="P100" s="26">
        <f t="shared" si="1530"/>
        <v>0</v>
      </c>
      <c r="Q100" s="29">
        <f t="shared" si="1530"/>
        <v>0</v>
      </c>
      <c r="R100" s="23">
        <f t="shared" si="1530"/>
        <v>0</v>
      </c>
      <c r="S100" s="187">
        <f t="shared" ref="S100" si="1531">IF($B97=$B91,S94+IF($F97&lt;&gt;$G97,(T97+$G99-$G98)/$F97,T97/$F97),IF($F97&lt;&gt;P97,(T97+$G99-$G98)/$F97,T97/$F97))</f>
        <v>0</v>
      </c>
      <c r="T100" s="7">
        <f t="shared" ref="T100:T101" si="1532">SUM(U100:AA100)</f>
        <v>0</v>
      </c>
      <c r="U100" s="26">
        <f t="shared" ref="U100:AA100" si="1533">U97</f>
        <v>0</v>
      </c>
      <c r="V100" s="26">
        <f t="shared" si="1533"/>
        <v>0</v>
      </c>
      <c r="W100" s="26">
        <f t="shared" si="1533"/>
        <v>0</v>
      </c>
      <c r="X100" s="26">
        <f t="shared" si="1533"/>
        <v>0</v>
      </c>
      <c r="Y100" s="113">
        <f t="shared" si="1533"/>
        <v>0</v>
      </c>
      <c r="Z100" s="29">
        <f t="shared" si="1533"/>
        <v>0</v>
      </c>
      <c r="AA100" s="23">
        <f t="shared" si="1533"/>
        <v>0</v>
      </c>
      <c r="AB100" s="187">
        <f t="shared" ref="AB100" si="1534">IF($B97=$B91,AB94+IF($F97&lt;&gt;$G97,(AC97+$G99-$G98)/$F97,AC97/$F97),IF($F97&lt;&gt;Y97,(AC97+$G99-$G98)/$F97,AC97/$F97))</f>
        <v>0</v>
      </c>
      <c r="AC100" s="7">
        <f t="shared" ref="AC100:AC101" si="1535">SUM(AD100:AJ100)</f>
        <v>0</v>
      </c>
      <c r="AD100" s="26">
        <f t="shared" ref="AD100:AJ100" si="1536">AD97</f>
        <v>0</v>
      </c>
      <c r="AE100" s="26">
        <f t="shared" si="1536"/>
        <v>0</v>
      </c>
      <c r="AF100" s="26">
        <f t="shared" si="1536"/>
        <v>0</v>
      </c>
      <c r="AG100" s="26">
        <f t="shared" si="1536"/>
        <v>0</v>
      </c>
      <c r="AH100" s="113">
        <f t="shared" si="1536"/>
        <v>0</v>
      </c>
      <c r="AI100" s="29">
        <f t="shared" si="1536"/>
        <v>0</v>
      </c>
      <c r="AJ100" s="23">
        <f t="shared" si="1536"/>
        <v>0</v>
      </c>
      <c r="AK100" s="187">
        <f t="shared" ref="AK100" si="1537">IF($B97=$B91,AK94+IF($F97&lt;&gt;$G97,(AL97+$G99-$G98)/$F97,AL97/$F97),IF($F97&lt;&gt;AH97,(AL97+$G99-$G98)/$F97,AL97/$F97))</f>
        <v>0</v>
      </c>
      <c r="AL100" s="7">
        <f t="shared" ref="AL100:AL101" si="1538">SUM(AM100:AS100)</f>
        <v>0</v>
      </c>
      <c r="AM100" s="26">
        <f t="shared" ref="AM100:AS100" si="1539">AM97</f>
        <v>0</v>
      </c>
      <c r="AN100" s="26">
        <f t="shared" si="1539"/>
        <v>0</v>
      </c>
      <c r="AO100" s="26">
        <f t="shared" si="1539"/>
        <v>0</v>
      </c>
      <c r="AP100" s="26">
        <f t="shared" si="1539"/>
        <v>0</v>
      </c>
      <c r="AQ100" s="113">
        <f t="shared" si="1539"/>
        <v>0</v>
      </c>
      <c r="AR100" s="29">
        <f t="shared" si="1539"/>
        <v>0</v>
      </c>
      <c r="AS100" s="23">
        <f t="shared" si="1539"/>
        <v>0</v>
      </c>
      <c r="AT100" s="187">
        <f t="shared" ref="AT100" si="1540">IF($B97=$B91,AT94+IF($F97&lt;&gt;$G97,(AU97+$G99-$G98)/$F97,AU97/$F97),IF($F97&lt;&gt;AQ97,(AU97+$G99-$G98)/$F97,AU97/$F97))</f>
        <v>0</v>
      </c>
      <c r="AU100" s="7">
        <f t="shared" ref="AU100:AU101" si="1541">SUM(AV100:BB100)</f>
        <v>0</v>
      </c>
      <c r="AV100" s="6">
        <f t="shared" ref="AV100" si="1542">IF(SUM($AM$9:$AS$9)=SUM($AV$9:$BB$9),AV97,IF(AND(SUM($AV$9:$BB$9)&gt;42,SUM($AV$9:$BB$9)&lt;49),AV97,0))</f>
        <v>0</v>
      </c>
      <c r="AW100" s="6">
        <f t="shared" ref="AW100:BB100" si="1543">IF(SUM($AM$9:$AS$9)=SUM($AV$9:$BB$9),AW97,IF(AND(SUM($AV$9:$BB$9)&gt;42,SUM($AV$9:$BB$9)&lt;49),AW97,0))</f>
        <v>0</v>
      </c>
      <c r="AX100" s="6">
        <f t="shared" si="1543"/>
        <v>0</v>
      </c>
      <c r="AY100" s="6">
        <f t="shared" si="1543"/>
        <v>0</v>
      </c>
      <c r="AZ100" s="26">
        <f t="shared" si="1543"/>
        <v>0</v>
      </c>
      <c r="BA100" s="29">
        <f t="shared" si="1543"/>
        <v>0</v>
      </c>
      <c r="BB100" s="23">
        <f t="shared" si="1543"/>
        <v>0</v>
      </c>
    </row>
    <row r="101" spans="1:54" ht="15.75" customHeight="1" x14ac:dyDescent="0.2">
      <c r="A101" s="1">
        <f t="shared" ref="A101:A102" si="1544">A100</f>
        <v>0</v>
      </c>
      <c r="B101" s="313"/>
      <c r="C101" s="314"/>
      <c r="D101" s="314"/>
      <c r="E101" s="314"/>
      <c r="F101" s="31"/>
      <c r="G101" s="183"/>
      <c r="H101" s="123">
        <f t="shared" ref="H101" si="1545">IF($B97=$B91,H95+F101,$F101)</f>
        <v>0</v>
      </c>
      <c r="I101" s="165">
        <f t="shared" si="1484"/>
        <v>0</v>
      </c>
      <c r="J101" s="141">
        <f t="shared" ref="J101" si="1546">IF($H100=0,0,IF($B91=$B97,IF($H102&gt;0,$H102+J95,K97+J95),IF($H102&gt;0,$H102,K97)))</f>
        <v>0</v>
      </c>
      <c r="K101" s="7">
        <f t="shared" si="1529"/>
        <v>0</v>
      </c>
      <c r="L101" s="6"/>
      <c r="M101" s="6"/>
      <c r="N101" s="6"/>
      <c r="O101" s="6"/>
      <c r="P101" s="26"/>
      <c r="Q101" s="29"/>
      <c r="R101" s="23"/>
      <c r="S101" s="141">
        <f t="shared" ref="S101" si="1547">IF($H100=0,0,IF($B91=$B97,IF($H102&gt;0,$H102+S95,T97+S95),IF($H102&gt;0,$H102,T97)))</f>
        <v>0</v>
      </c>
      <c r="T101" s="7">
        <f t="shared" si="1532"/>
        <v>0</v>
      </c>
      <c r="U101" s="6"/>
      <c r="V101" s="6"/>
      <c r="W101" s="6"/>
      <c r="X101" s="6"/>
      <c r="Y101" s="26"/>
      <c r="Z101" s="29"/>
      <c r="AA101" s="23"/>
      <c r="AB101" s="141">
        <f t="shared" ref="AB101" si="1548">IF($H100=0,0,IF($B91=$B97,IF($H102&gt;0,$H102+AB95,AC97+AB95),IF($H102&gt;0,$H102,AC97)))</f>
        <v>0</v>
      </c>
      <c r="AC101" s="7">
        <f t="shared" si="1535"/>
        <v>0</v>
      </c>
      <c r="AD101" s="6"/>
      <c r="AE101" s="6"/>
      <c r="AF101" s="6"/>
      <c r="AG101" s="6"/>
      <c r="AH101" s="26"/>
      <c r="AI101" s="29"/>
      <c r="AJ101" s="23"/>
      <c r="AK101" s="141">
        <f t="shared" ref="AK101" si="1549">IF($H100=0,0,IF($B91=$B97,IF($H102&gt;0,$H102+AK95,AL97+AK95),IF($H102&gt;0,$H102,AL97)))</f>
        <v>0</v>
      </c>
      <c r="AL101" s="7">
        <f t="shared" si="1538"/>
        <v>0</v>
      </c>
      <c r="AM101" s="6"/>
      <c r="AN101" s="6"/>
      <c r="AO101" s="6"/>
      <c r="AP101" s="6"/>
      <c r="AQ101" s="26"/>
      <c r="AR101" s="29"/>
      <c r="AS101" s="23"/>
      <c r="AT101" s="141">
        <f t="shared" ref="AT101" si="1550">IF($H100=0,0,IF($B91=$B97,IF($H102&gt;0,$H102+AT95,AU97+AT95),IF($H102&gt;0,$H102,AU97)))</f>
        <v>0</v>
      </c>
      <c r="AU101" s="7">
        <f t="shared" si="1541"/>
        <v>0</v>
      </c>
      <c r="AV101" s="6"/>
      <c r="AW101" s="6"/>
      <c r="AX101" s="6"/>
      <c r="AY101" s="6"/>
      <c r="AZ101" s="26"/>
      <c r="BA101" s="29"/>
      <c r="BB101" s="23"/>
    </row>
    <row r="102" spans="1:54" ht="18.75" customHeight="1" thickBot="1" x14ac:dyDescent="0.25">
      <c r="A102" s="1">
        <f t="shared" si="1544"/>
        <v>0</v>
      </c>
      <c r="B102" s="323" t="str">
        <f>IF(B97="",Wydruk!$AE$6,IF(J98=0,Wydruk!$AE$7,IF(AND(G98&lt;G99,B97&lt;&gt;$B103),Wydruk!$AE$13,IF(AND($B97=$B91,$B97&lt;&gt;$B103),IF(OR(OR(J102&lt;4,J102&gt;5),OR(S102&lt;4,S102&gt;5),OR(AB102&lt;4,AB102&gt;5),OR(AK102&lt;4,AK102&gt;5),OR(AND(AT102&lt;4,AT102&gt;0),AT102&gt;5)),Wydruk!$AE$8,Wydruk!$AE$9),IF($B97=$B103,IF($F101&lt;&gt;0,Wydruk!$AE$12,Wydruk!$AE$10),IF(OR(OR(J98&lt;4,J98&gt;5),OR(S98&lt;4,S98&gt;5),OR(AB98&lt;4,AB98&gt;5),OR(AK98&lt;4,AK98&gt;5),OR(AND(AT98&lt;4,AT98&gt;0),AT98&gt;5)),Wydruk!$AE$8,Wydruk!$AE$11))))))</f>
        <v>Uzupełnij liczby godzin tygodniowego planu</v>
      </c>
      <c r="C102" s="324"/>
      <c r="D102" s="324"/>
      <c r="E102" s="324"/>
      <c r="F102" s="173">
        <f>grudzień!F102</f>
        <v>0</v>
      </c>
      <c r="G102" s="184">
        <f>grudzień!G102</f>
        <v>0</v>
      </c>
      <c r="H102" s="191">
        <f t="shared" ref="H102" si="1551">IF(OR($G102=0,$F102=0,$G102="",$F102=""),0,$G102/$F102)</f>
        <v>0</v>
      </c>
      <c r="I102" s="193"/>
      <c r="J102" s="176">
        <f t="shared" ref="J102" si="1552">IF($B91=$B97,IF(L97+L92&gt;0,1,0)+IF(M97+M92&gt;0,1,0)+IF(N97+N92&gt;0,1,0)+IF(O97+O92&gt;0,1,0)+IF(P97+P92&gt;0,1,0)+IF(Q97+Q92&gt;0,1,0)+IF(R97+R92&gt;0,1,0),J98)</f>
        <v>0</v>
      </c>
      <c r="K102" s="133">
        <f t="shared" ref="K102" si="1553">IF(OR($B97=$B103,J102=0,(K98-Q102+O102)&lt;=0),0,(K98-Q102+O102)/J102)</f>
        <v>0</v>
      </c>
      <c r="L102" s="137">
        <f t="shared" ref="L102" si="1554">IF(K102*(7-J99)&lt;=0,0,K102*(7-J99))</f>
        <v>0</v>
      </c>
      <c r="M102" s="311">
        <f t="shared" ref="M102" si="1555">ROUND(IF(OR(K99-K102*(7-J99)+P102&lt;0,$B97=$B103,K102&lt;=0,K99=0),0,IF(K99-K102*(7-J99)+P102&gt;Q102-O102+P102,Q102-O102+P102,K99-K102*(7-J99)+P102)),1)</f>
        <v>0</v>
      </c>
      <c r="N102" s="312"/>
      <c r="O102" s="139">
        <f t="shared" ref="O102" si="1556">IF(OR($B97=$B103,J98=0),0,IF($B97=$B91,J97,$F97))</f>
        <v>0</v>
      </c>
      <c r="P102" s="30">
        <f t="shared" ref="P102" si="1557">IF(OR($B97=$B103,J102=0),0,$G99-$G98)</f>
        <v>0</v>
      </c>
      <c r="Q102" s="134">
        <f t="shared" ref="Q102" si="1558">IF(OR($B97=$B103,J102=0),0,J101)</f>
        <v>0</v>
      </c>
      <c r="R102" s="138">
        <f t="shared" ref="R102" si="1559">IF($B97=$B103,0,K99)</f>
        <v>0</v>
      </c>
      <c r="S102" s="176">
        <f t="shared" ref="S102" si="1560">IF($B91=$B97,IF(U97+U92&gt;0,1,0)+IF(V97+V92&gt;0,1,0)+IF(W97+W92&gt;0,1,0)+IF(X97+X92&gt;0,1,0)+IF(Y97+Y92&gt;0,1,0)+IF(Z97+Z92&gt;0,1,0)+IF(AA97+AA92&gt;0,1,0),S98)</f>
        <v>0</v>
      </c>
      <c r="T102" s="133">
        <f t="shared" ref="T102" si="1561">IF(OR($B97=$B103,S102=0,(T98-Z102+X102)&lt;=0),0,(T98-Z102+X102)/S102)</f>
        <v>0</v>
      </c>
      <c r="U102" s="137">
        <f t="shared" ref="U102" si="1562">IF(T102*(7-S99)&lt;=0,0,T102*(7-S99))</f>
        <v>0</v>
      </c>
      <c r="V102" s="311">
        <f t="shared" ref="V102" si="1563">ROUND(IF(OR(T99-T102*(7-S99)+Y102&lt;0,$B97=$B103,T102&lt;=0,T99=0),0,IF(T99-T102*(7-S99)+Y102&gt;Z102-X102+Y102,Z102-X102+Y102,T99-T102*(7-S99)+Y102)),1)</f>
        <v>0</v>
      </c>
      <c r="W102" s="312"/>
      <c r="X102" s="139">
        <f t="shared" ref="X102" si="1564">IF(OR($B97=$B103,S98=0),0,IF($B97=$B91,S97,$F97))</f>
        <v>0</v>
      </c>
      <c r="Y102" s="30">
        <f t="shared" ref="Y102" si="1565">IF(OR($B97=$B103,S102=0),0,$G99-$G98)</f>
        <v>0</v>
      </c>
      <c r="Z102" s="134">
        <f t="shared" ref="Z102" si="1566">IF(OR($B97=$B103,S102=0),0,S101)</f>
        <v>0</v>
      </c>
      <c r="AA102" s="138">
        <f t="shared" ref="AA102" si="1567">IF($B97=$B103,0,T99)</f>
        <v>0</v>
      </c>
      <c r="AB102" s="176">
        <f t="shared" ref="AB102" si="1568">IF($B91=$B97,IF(AD97+AD92&gt;0,1,0)+IF(AE97+AE92&gt;0,1,0)+IF(AF97+AF92&gt;0,1,0)+IF(AG97+AG92&gt;0,1,0)+IF(AH97+AH92&gt;0,1,0)+IF(AI97+AI92&gt;0,1,0)+IF(AJ97+AJ92&gt;0,1,0),AB98)</f>
        <v>0</v>
      </c>
      <c r="AC102" s="133">
        <f t="shared" ref="AC102" si="1569">IF(OR($B97=$B103,AB102=0,(AC98-AI102+AG102)&lt;=0),0,(AC98-AI102+AG102)/AB102)</f>
        <v>0</v>
      </c>
      <c r="AD102" s="137">
        <f t="shared" ref="AD102" si="1570">IF(AC102*(7-AB99)&lt;=0,0,AC102*(7-AB99))</f>
        <v>0</v>
      </c>
      <c r="AE102" s="311">
        <f t="shared" ref="AE102" si="1571">ROUND(IF(OR(AC99-AC102*(7-AB99)+AH102&lt;0,$B97=$B103,AC102&lt;=0,AC99=0),0,IF(AC99-AC102*(7-AB99)+AH102&gt;AI102-AG102+AH102,AI102-AG102+AH102,AC99-AC102*(7-AB99)+AH102)),1)</f>
        <v>0</v>
      </c>
      <c r="AF102" s="312"/>
      <c r="AG102" s="139">
        <f t="shared" ref="AG102" si="1572">IF(OR($B97=$B103,AB98=0),0,IF($B97=$B91,AB97,$F97))</f>
        <v>0</v>
      </c>
      <c r="AH102" s="30">
        <f t="shared" ref="AH102" si="1573">IF(OR($B97=$B103,AB102=0),0,$G99-$G98)</f>
        <v>0</v>
      </c>
      <c r="AI102" s="134">
        <f t="shared" ref="AI102" si="1574">IF(OR($B97=$B103,AB102=0),0,AB101)</f>
        <v>0</v>
      </c>
      <c r="AJ102" s="138">
        <f t="shared" ref="AJ102" si="1575">IF($B97=$B103,0,AC99)</f>
        <v>0</v>
      </c>
      <c r="AK102" s="176">
        <f t="shared" ref="AK102" si="1576">IF($B91=$B97,IF(AM97+AM92&gt;0,1,0)+IF(AN97+AN92&gt;0,1,0)+IF(AO97+AO92&gt;0,1,0)+IF(AP97+AP92&gt;0,1,0)+IF(AQ97+AQ92&gt;0,1,0)+IF(AR97+AR92&gt;0,1,0)+IF(AS97+AS92&gt;0,1,0),AK98)</f>
        <v>0</v>
      </c>
      <c r="AL102" s="133">
        <f t="shared" ref="AL102" si="1577">IF(OR($B97=$B103,AK102=0,(AL98-AR102+AP102)&lt;=0),0,(AL98-AR102+AP102)/AK102)</f>
        <v>0</v>
      </c>
      <c r="AM102" s="137">
        <f t="shared" ref="AM102" si="1578">IF(AL102*(7-AK99)&lt;=0,0,AL102*(7-AK99))</f>
        <v>0</v>
      </c>
      <c r="AN102" s="311">
        <f t="shared" ref="AN102" si="1579">ROUND(IF(OR(AL99-AL102*(7-AK99)+AQ102&lt;0,$B97=$B103,AL102&lt;=0,AL99=0),0,IF(AL99-AL102*(7-AK99)+AQ102&gt;AR102-AP102+AQ102,AR102-AP102+AQ102,AL99-AL102*(7-AK99)+AQ102)),1)</f>
        <v>0</v>
      </c>
      <c r="AO102" s="312"/>
      <c r="AP102" s="139">
        <f t="shared" ref="AP102" si="1580">IF(OR($B97=$B103,AK98=0),0,IF($B97=$B91,AK97,$F97))</f>
        <v>0</v>
      </c>
      <c r="AQ102" s="30">
        <f t="shared" ref="AQ102" si="1581">IF(OR($B97=$B103,AK102=0),0,$G99-$G98)</f>
        <v>0</v>
      </c>
      <c r="AR102" s="134">
        <f t="shared" ref="AR102" si="1582">IF(OR($B97=$B103,AK102=0),0,AK101)</f>
        <v>0</v>
      </c>
      <c r="AS102" s="138">
        <f t="shared" ref="AS102" si="1583">IF($B97=$B103,0,AL99)</f>
        <v>0</v>
      </c>
      <c r="AT102" s="176">
        <f t="shared" ref="AT102" si="1584">IF($B91=$B97,IF(AV97+AV92&gt;0,1,0)+IF(AW97+AW92&gt;0,1,0)+IF(AX97+AX92&gt;0,1,0)+IF(AY97+AY92&gt;0,1,0)+IF(AZ97+AZ92&gt;0,1,0)+IF(BA97+BA92&gt;0,1,0)+IF(BB97+BB92&gt;0,1,0),AT98)</f>
        <v>0</v>
      </c>
      <c r="AU102" s="133">
        <f t="shared" ref="AU102" si="1585">IF(OR($B97=$B103,AT102=0,(AU98-BA102+AY102)&lt;=0),0,(AU98-BA102+AY102)/AT102)</f>
        <v>0</v>
      </c>
      <c r="AV102" s="137">
        <f t="shared" ref="AV102" si="1586">IF(AU102*(7-AT99)&lt;=0,0,AU102*(7-AT99))</f>
        <v>0</v>
      </c>
      <c r="AW102" s="311">
        <f t="shared" ref="AW102" si="1587">ROUND(IF(OR(AU99-AU102*(7-AT99)+AZ102&lt;0,$B97=$B103,AU102&lt;=0,AU99=0),0,IF(AU99-AU102*(7-AT99)+AZ102&gt;BA102-AY102+AZ102,BA102-AY102+AZ102,AU99-AU102*(7-AT99)+AZ102)),1)</f>
        <v>0</v>
      </c>
      <c r="AX102" s="312"/>
      <c r="AY102" s="139">
        <f t="shared" ref="AY102" si="1588">IF(OR($B97=$B103,AT98=0),0,IF($B97=$B91,AT97,$F97))</f>
        <v>0</v>
      </c>
      <c r="AZ102" s="30">
        <f t="shared" ref="AZ102" si="1589">IF(OR($B97=$B103,AT102=0),0,$G99-$G98)</f>
        <v>0</v>
      </c>
      <c r="BA102" s="134">
        <f t="shared" ref="BA102" si="1590">IF(OR($B97=$B103,AT102=0),0,AT101)</f>
        <v>0</v>
      </c>
      <c r="BB102" s="138">
        <f t="shared" ref="BB102" si="1591">IF($B97=$B103,0,AU99)</f>
        <v>0</v>
      </c>
    </row>
    <row r="103" spans="1:54" ht="15.75" x14ac:dyDescent="0.2">
      <c r="A103" s="1">
        <f t="shared" ref="A103" si="1592">IF(B103="","1. Niewypełnione",B103)</f>
        <v>0</v>
      </c>
      <c r="B103" s="320">
        <f>grudzień!B103</f>
        <v>0</v>
      </c>
      <c r="C103" s="321">
        <f>grudzień!C103</f>
        <v>0</v>
      </c>
      <c r="D103" s="321">
        <f>grudzień!D103</f>
        <v>0</v>
      </c>
      <c r="E103" s="321">
        <f>grudzień!E103</f>
        <v>0</v>
      </c>
      <c r="F103" s="177">
        <f>grudzień!F103</f>
        <v>18</v>
      </c>
      <c r="G103" s="185">
        <f>grudzień!G103</f>
        <v>18</v>
      </c>
      <c r="H103" s="177"/>
      <c r="I103" s="192">
        <f t="shared" ref="I103:I107" si="1593">K103+T103+AC103+AL103+AU103</f>
        <v>0</v>
      </c>
      <c r="J103" s="186">
        <f t="shared" ref="J103" si="1594">IF(OR($B103=$B109,J106=0),0,ROUND((K104+P108)/J106,0))</f>
        <v>0</v>
      </c>
      <c r="K103" s="51">
        <f t="shared" ref="K103:K104" si="1595">SUM(L103:R103)</f>
        <v>0</v>
      </c>
      <c r="L103" s="52">
        <f>grudzień!L103</f>
        <v>0</v>
      </c>
      <c r="M103" s="52">
        <f>grudzień!M103</f>
        <v>0</v>
      </c>
      <c r="N103" s="52">
        <f>grudzień!N103</f>
        <v>0</v>
      </c>
      <c r="O103" s="52">
        <f>grudzień!O103</f>
        <v>0</v>
      </c>
      <c r="P103" s="53">
        <f>grudzień!P103</f>
        <v>0</v>
      </c>
      <c r="Q103" s="54">
        <f>grudzień!Q103</f>
        <v>0</v>
      </c>
      <c r="R103" s="55">
        <f>grudzień!R103</f>
        <v>0</v>
      </c>
      <c r="S103" s="188">
        <f t="shared" ref="S103" si="1596">IF(OR($B103=$B109,S106=0),0,ROUND((T104+Y108)/S106,0))</f>
        <v>0</v>
      </c>
      <c r="T103" s="51">
        <f t="shared" ref="T103:T104" si="1597">SUM(U103:AA103)</f>
        <v>0</v>
      </c>
      <c r="U103" s="52">
        <f>grudzień!U103</f>
        <v>0</v>
      </c>
      <c r="V103" s="52">
        <f>grudzień!V103</f>
        <v>0</v>
      </c>
      <c r="W103" s="52">
        <f>grudzień!W103</f>
        <v>0</v>
      </c>
      <c r="X103" s="52">
        <f>grudzień!X103</f>
        <v>0</v>
      </c>
      <c r="Y103" s="53">
        <f>grudzień!Y103</f>
        <v>0</v>
      </c>
      <c r="Z103" s="54">
        <f>grudzień!Z103</f>
        <v>0</v>
      </c>
      <c r="AA103" s="55">
        <f>grudzień!AA103</f>
        <v>0</v>
      </c>
      <c r="AB103" s="188">
        <f t="shared" ref="AB103" si="1598">IF(OR($B103=$B109,AB106=0),0,ROUND((AC104+AH108)/AB106,0))</f>
        <v>0</v>
      </c>
      <c r="AC103" s="51">
        <f t="shared" ref="AC103:AC104" si="1599">SUM(AD103:AJ103)</f>
        <v>0</v>
      </c>
      <c r="AD103" s="52">
        <f>grudzień!AD103</f>
        <v>0</v>
      </c>
      <c r="AE103" s="52">
        <f>grudzień!AE103</f>
        <v>0</v>
      </c>
      <c r="AF103" s="52">
        <f>grudzień!AF103</f>
        <v>0</v>
      </c>
      <c r="AG103" s="52">
        <f>grudzień!AG103</f>
        <v>0</v>
      </c>
      <c r="AH103" s="53">
        <f>grudzień!AH103</f>
        <v>0</v>
      </c>
      <c r="AI103" s="54">
        <f>grudzień!AI103</f>
        <v>0</v>
      </c>
      <c r="AJ103" s="55">
        <f>grudzień!AJ103</f>
        <v>0</v>
      </c>
      <c r="AK103" s="188">
        <f t="shared" ref="AK103" si="1600">IF(OR($B103=$B109,AK106=0),0,ROUND((AL104+AQ108)/AK106,0))</f>
        <v>0</v>
      </c>
      <c r="AL103" s="51">
        <f t="shared" ref="AL103:AL104" si="1601">SUM(AM103:AS103)</f>
        <v>0</v>
      </c>
      <c r="AM103" s="52">
        <f>grudzień!AM103</f>
        <v>0</v>
      </c>
      <c r="AN103" s="52">
        <f>grudzień!AN103</f>
        <v>0</v>
      </c>
      <c r="AO103" s="52">
        <f>grudzień!AO103</f>
        <v>0</v>
      </c>
      <c r="AP103" s="52">
        <f>grudzień!AP103</f>
        <v>0</v>
      </c>
      <c r="AQ103" s="53">
        <f>grudzień!AQ103</f>
        <v>0</v>
      </c>
      <c r="AR103" s="54">
        <f>grudzień!AR103</f>
        <v>0</v>
      </c>
      <c r="AS103" s="55">
        <f>grudzień!AS103</f>
        <v>0</v>
      </c>
      <c r="AT103" s="188">
        <f t="shared" ref="AT103" si="1602">IF(OR($B103=$B109,AT106=0),0,ROUND((AU104+AZ108)/AT106,0))</f>
        <v>0</v>
      </c>
      <c r="AU103" s="51">
        <f t="shared" ref="AU103:AU104" si="1603">SUM(AV103:BB103)</f>
        <v>0</v>
      </c>
      <c r="AV103" s="52">
        <f t="shared" ref="AV103" si="1604">IF(SUM($AM$9:$AS$9)=SUM($AV$9:$BB$9),AM103,IF(AND(SUM($AV$9:$BB$9)&gt;42,SUM($AV$9:$BB$9)&lt;49),AM103,0))</f>
        <v>0</v>
      </c>
      <c r="AW103" s="52">
        <f t="shared" ref="AW103" si="1605">IF(SUM($AM$9:$AS$9)=SUM($AV$9:$BB$9),AN103,IF(AND(SUM($AV$9:$BB$9)&gt;42,SUM($AV$9:$BB$9)&lt;49),AN103,0))</f>
        <v>0</v>
      </c>
      <c r="AX103" s="52">
        <f t="shared" ref="AX103" si="1606">IF(SUM($AM$9:$AS$9)=SUM($AV$9:$BB$9),AO103,IF(AND(SUM($AV$9:$BB$9)&gt;42,SUM($AV$9:$BB$9)&lt;49),AO103,0))</f>
        <v>0</v>
      </c>
      <c r="AY103" s="52">
        <f t="shared" ref="AY103" si="1607">IF(SUM($AM$9:$AS$9)=SUM($AV$9:$BB$9),AP103,IF(AND(SUM($AV$9:$BB$9)&gt;42,SUM($AV$9:$BB$9)&lt;49),AP103,0))</f>
        <v>0</v>
      </c>
      <c r="AZ103" s="53">
        <f t="shared" ref="AZ103" si="1608">IF(SUM($AM$9:$AS$9)=SUM($AV$9:$BB$9),AQ103,IF(AND(SUM($AV$9:$BB$9)&gt;42,SUM($AV$9:$BB$9)&lt;49),AQ103,0))</f>
        <v>0</v>
      </c>
      <c r="BA103" s="54">
        <f t="shared" ref="BA103" si="1609">IF(SUM($AM$9:$AS$9)=SUM($AV$9:$BB$9),AR103,IF(AND(SUM($AV$9:$BB$9)&gt;42,SUM($AV$9:$BB$9)&lt;49),AR103,0))</f>
        <v>0</v>
      </c>
      <c r="BB103" s="55">
        <f t="shared" ref="BB103" si="1610">IF(SUM($AM$9:$AS$9)=SUM($AV$9:$BB$9),AS103,IF(AND(SUM($AV$9:$BB$9)&gt;42,SUM($AV$9:$BB$9)&lt;49),AS103,0))</f>
        <v>0</v>
      </c>
    </row>
    <row r="104" spans="1:54" ht="12.75" hidden="1" customHeight="1" x14ac:dyDescent="0.2">
      <c r="B104" s="93"/>
      <c r="C104" s="94"/>
      <c r="D104" s="95"/>
      <c r="E104" s="115"/>
      <c r="F104" s="140" t="b">
        <f t="shared" ref="F104" si="1611">IF($B97=$B103,OR(F98,G103&lt;F103),G103&lt;F103)</f>
        <v>0</v>
      </c>
      <c r="G104" s="189">
        <f t="shared" ref="G104" si="1612">IF(AND($B97=$B103,$B97&lt;&gt;"",$B97&lt;&gt;0),G103+G98,G103)</f>
        <v>18</v>
      </c>
      <c r="H104" s="120"/>
      <c r="I104" s="165">
        <f t="shared" si="1593"/>
        <v>0</v>
      </c>
      <c r="J104" s="194">
        <f t="shared" ref="J104" si="1613">7-COUNTIF(L103:R103,0)-COUNTIF(L103:R103,"")</f>
        <v>0</v>
      </c>
      <c r="K104" s="22">
        <f t="shared" si="1595"/>
        <v>0</v>
      </c>
      <c r="L104" s="35">
        <f t="shared" ref="L104:R104" si="1614">IF($B97=$B103,L103+L98,L103)</f>
        <v>0</v>
      </c>
      <c r="M104" s="35">
        <f t="shared" si="1614"/>
        <v>0</v>
      </c>
      <c r="N104" s="35">
        <f t="shared" si="1614"/>
        <v>0</v>
      </c>
      <c r="O104" s="35">
        <f t="shared" si="1614"/>
        <v>0</v>
      </c>
      <c r="P104" s="36">
        <f t="shared" si="1614"/>
        <v>0</v>
      </c>
      <c r="Q104" s="37">
        <f t="shared" si="1614"/>
        <v>0</v>
      </c>
      <c r="R104" s="38">
        <f t="shared" si="1614"/>
        <v>0</v>
      </c>
      <c r="S104" s="194">
        <f t="shared" ref="S104" si="1615">7-COUNTIF(U103:AA103,0)-COUNTIF(U103:AA103,"")</f>
        <v>0</v>
      </c>
      <c r="T104" s="22">
        <f t="shared" si="1597"/>
        <v>0</v>
      </c>
      <c r="U104" s="35">
        <f t="shared" ref="U104:AA104" si="1616">IF($B97=$B103,U103+U98,U103)</f>
        <v>0</v>
      </c>
      <c r="V104" s="35">
        <f t="shared" si="1616"/>
        <v>0</v>
      </c>
      <c r="W104" s="35">
        <f t="shared" si="1616"/>
        <v>0</v>
      </c>
      <c r="X104" s="35">
        <f t="shared" si="1616"/>
        <v>0</v>
      </c>
      <c r="Y104" s="36">
        <f t="shared" si="1616"/>
        <v>0</v>
      </c>
      <c r="Z104" s="37">
        <f t="shared" si="1616"/>
        <v>0</v>
      </c>
      <c r="AA104" s="38">
        <f t="shared" si="1616"/>
        <v>0</v>
      </c>
      <c r="AB104" s="194">
        <f t="shared" ref="AB104" si="1617">7-COUNTIF(AD103:AJ103,0)-COUNTIF(AD103:AJ103,"")</f>
        <v>0</v>
      </c>
      <c r="AC104" s="22">
        <f t="shared" si="1599"/>
        <v>0</v>
      </c>
      <c r="AD104" s="35">
        <f t="shared" ref="AD104:AJ104" si="1618">IF($B97=$B103,AD103+AD98,AD103)</f>
        <v>0</v>
      </c>
      <c r="AE104" s="35">
        <f t="shared" si="1618"/>
        <v>0</v>
      </c>
      <c r="AF104" s="35">
        <f t="shared" si="1618"/>
        <v>0</v>
      </c>
      <c r="AG104" s="35">
        <f t="shared" si="1618"/>
        <v>0</v>
      </c>
      <c r="AH104" s="36">
        <f t="shared" si="1618"/>
        <v>0</v>
      </c>
      <c r="AI104" s="37">
        <f t="shared" si="1618"/>
        <v>0</v>
      </c>
      <c r="AJ104" s="38">
        <f t="shared" si="1618"/>
        <v>0</v>
      </c>
      <c r="AK104" s="194">
        <f t="shared" ref="AK104" si="1619">7-COUNTIF(AM103:AS103,0)-COUNTIF(AM103:AS103,"")</f>
        <v>0</v>
      </c>
      <c r="AL104" s="22">
        <f t="shared" si="1601"/>
        <v>0</v>
      </c>
      <c r="AM104" s="35">
        <f t="shared" ref="AM104:AS104" si="1620">IF($B97=$B103,AM103+AM98,AM103)</f>
        <v>0</v>
      </c>
      <c r="AN104" s="35">
        <f t="shared" si="1620"/>
        <v>0</v>
      </c>
      <c r="AO104" s="35">
        <f t="shared" si="1620"/>
        <v>0</v>
      </c>
      <c r="AP104" s="35">
        <f t="shared" si="1620"/>
        <v>0</v>
      </c>
      <c r="AQ104" s="36">
        <f t="shared" si="1620"/>
        <v>0</v>
      </c>
      <c r="AR104" s="37">
        <f t="shared" si="1620"/>
        <v>0</v>
      </c>
      <c r="AS104" s="38">
        <f t="shared" si="1620"/>
        <v>0</v>
      </c>
      <c r="AT104" s="194">
        <f t="shared" ref="AT104" si="1621">7-COUNTIF(AV103:BB103,0)-COUNTIF(AV103:BB103,"")</f>
        <v>0</v>
      </c>
      <c r="AU104" s="22">
        <f t="shared" si="1603"/>
        <v>0</v>
      </c>
      <c r="AV104" s="35">
        <f t="shared" ref="AV104:BB104" si="1622">IF($B97=$B103,AV103+AV98,AV103)</f>
        <v>0</v>
      </c>
      <c r="AW104" s="35">
        <f t="shared" si="1622"/>
        <v>0</v>
      </c>
      <c r="AX104" s="35">
        <f t="shared" si="1622"/>
        <v>0</v>
      </c>
      <c r="AY104" s="35">
        <f t="shared" si="1622"/>
        <v>0</v>
      </c>
      <c r="AZ104" s="36">
        <f t="shared" si="1622"/>
        <v>0</v>
      </c>
      <c r="BA104" s="37">
        <f t="shared" si="1622"/>
        <v>0</v>
      </c>
      <c r="BB104" s="38">
        <f t="shared" si="1622"/>
        <v>0</v>
      </c>
    </row>
    <row r="105" spans="1:54" ht="15" hidden="1" customHeight="1" x14ac:dyDescent="0.2">
      <c r="B105" s="116"/>
      <c r="C105" s="117"/>
      <c r="D105" s="118"/>
      <c r="E105" s="119"/>
      <c r="F105" s="92"/>
      <c r="G105" s="190">
        <f t="shared" ref="G105" si="1623">IF(AND($B97=$B103,$B97&lt;&gt;"",$B97&lt;&gt;0),F103+G99,F103)</f>
        <v>18</v>
      </c>
      <c r="H105" s="121"/>
      <c r="I105" s="165">
        <f t="shared" si="1593"/>
        <v>0</v>
      </c>
      <c r="J105" s="195">
        <f t="shared" ref="J105" si="1624">IF($B103=$B97,COUNTIF(L105:R105,0),COUNTIF(L106:R106,0)+COUNTIF(L106:R106,""))</f>
        <v>7</v>
      </c>
      <c r="K105" s="39">
        <f t="shared" ref="K105:R105" si="1625">IF($B97=$B103,K106+K99,K106)</f>
        <v>0</v>
      </c>
      <c r="L105" s="40">
        <f t="shared" si="1625"/>
        <v>0</v>
      </c>
      <c r="M105" s="40">
        <f t="shared" si="1625"/>
        <v>0</v>
      </c>
      <c r="N105" s="40">
        <f t="shared" si="1625"/>
        <v>0</v>
      </c>
      <c r="O105" s="40">
        <f t="shared" si="1625"/>
        <v>0</v>
      </c>
      <c r="P105" s="41">
        <f t="shared" si="1625"/>
        <v>0</v>
      </c>
      <c r="Q105" s="42">
        <f t="shared" si="1625"/>
        <v>0</v>
      </c>
      <c r="R105" s="43">
        <f t="shared" si="1625"/>
        <v>0</v>
      </c>
      <c r="S105" s="195">
        <f t="shared" ref="S105" si="1626">IF($B103=$B97,COUNTIF(U105:AA105,0),COUNTIF(U106:AA106,0)+COUNTIF(U106:AA106,""))</f>
        <v>7</v>
      </c>
      <c r="T105" s="39">
        <f t="shared" ref="T105:AA105" si="1627">IF($B97=$B103,T106+T99,T106)</f>
        <v>0</v>
      </c>
      <c r="U105" s="40">
        <f t="shared" si="1627"/>
        <v>0</v>
      </c>
      <c r="V105" s="40">
        <f t="shared" si="1627"/>
        <v>0</v>
      </c>
      <c r="W105" s="40">
        <f t="shared" si="1627"/>
        <v>0</v>
      </c>
      <c r="X105" s="40">
        <f t="shared" si="1627"/>
        <v>0</v>
      </c>
      <c r="Y105" s="41">
        <f t="shared" si="1627"/>
        <v>0</v>
      </c>
      <c r="Z105" s="42">
        <f t="shared" si="1627"/>
        <v>0</v>
      </c>
      <c r="AA105" s="43">
        <f t="shared" si="1627"/>
        <v>0</v>
      </c>
      <c r="AB105" s="195">
        <f t="shared" ref="AB105" si="1628">IF($B103=$B97,COUNTIF(AD105:AJ105,0),COUNTIF(AD106:AJ106,0)+COUNTIF(AD106:AJ106,""))</f>
        <v>7</v>
      </c>
      <c r="AC105" s="39">
        <f t="shared" ref="AC105:AJ105" si="1629">IF($B97=$B103,AC106+AC99,AC106)</f>
        <v>0</v>
      </c>
      <c r="AD105" s="40">
        <f t="shared" si="1629"/>
        <v>0</v>
      </c>
      <c r="AE105" s="40">
        <f t="shared" si="1629"/>
        <v>0</v>
      </c>
      <c r="AF105" s="40">
        <f t="shared" si="1629"/>
        <v>0</v>
      </c>
      <c r="AG105" s="40">
        <f t="shared" si="1629"/>
        <v>0</v>
      </c>
      <c r="AH105" s="41">
        <f t="shared" si="1629"/>
        <v>0</v>
      </c>
      <c r="AI105" s="42">
        <f t="shared" si="1629"/>
        <v>0</v>
      </c>
      <c r="AJ105" s="43">
        <f t="shared" si="1629"/>
        <v>0</v>
      </c>
      <c r="AK105" s="195">
        <f t="shared" ref="AK105" si="1630">IF($B103=$B97,COUNTIF(AM105:AS105,0),COUNTIF(AM106:AS106,0)+COUNTIF(AM106:AS106,""))</f>
        <v>7</v>
      </c>
      <c r="AL105" s="39">
        <f t="shared" ref="AL105:AS105" si="1631">IF($B97=$B103,AL106+AL99,AL106)</f>
        <v>0</v>
      </c>
      <c r="AM105" s="40">
        <f t="shared" si="1631"/>
        <v>0</v>
      </c>
      <c r="AN105" s="40">
        <f t="shared" si="1631"/>
        <v>0</v>
      </c>
      <c r="AO105" s="40">
        <f t="shared" si="1631"/>
        <v>0</v>
      </c>
      <c r="AP105" s="40">
        <f t="shared" si="1631"/>
        <v>0</v>
      </c>
      <c r="AQ105" s="41">
        <f t="shared" si="1631"/>
        <v>0</v>
      </c>
      <c r="AR105" s="42">
        <f t="shared" si="1631"/>
        <v>0</v>
      </c>
      <c r="AS105" s="43">
        <f t="shared" si="1631"/>
        <v>0</v>
      </c>
      <c r="AT105" s="195">
        <f t="shared" ref="AT105" si="1632">IF($B103=$B97,COUNTIF(AV105:BB105,0),COUNTIF(AV106:BB106,0)+COUNTIF(AV106:BB106,""))</f>
        <v>7</v>
      </c>
      <c r="AU105" s="39">
        <f t="shared" ref="AU105:BB105" si="1633">IF($B97=$B103,AU106+AU99,AU106)</f>
        <v>0</v>
      </c>
      <c r="AV105" s="40">
        <f t="shared" si="1633"/>
        <v>0</v>
      </c>
      <c r="AW105" s="40">
        <f t="shared" si="1633"/>
        <v>0</v>
      </c>
      <c r="AX105" s="40">
        <f t="shared" si="1633"/>
        <v>0</v>
      </c>
      <c r="AY105" s="40">
        <f t="shared" si="1633"/>
        <v>0</v>
      </c>
      <c r="AZ105" s="41">
        <f t="shared" si="1633"/>
        <v>0</v>
      </c>
      <c r="BA105" s="42">
        <f t="shared" si="1633"/>
        <v>0</v>
      </c>
      <c r="BB105" s="43">
        <f t="shared" si="1633"/>
        <v>0</v>
      </c>
    </row>
    <row r="106" spans="1:54" ht="15.75" customHeight="1" x14ac:dyDescent="0.2">
      <c r="A106" s="1">
        <f t="shared" ref="A106" si="1634">A103</f>
        <v>0</v>
      </c>
      <c r="B106" s="313">
        <f t="shared" ref="B106" si="1635">B100+1</f>
        <v>15</v>
      </c>
      <c r="C106" s="314"/>
      <c r="D106" s="314"/>
      <c r="E106" s="314"/>
      <c r="F106" s="31"/>
      <c r="G106" s="183"/>
      <c r="H106" s="122">
        <f t="shared" ref="H106" si="1636">5-COUNTIF(AU103,0)-COUNTIF(AL103,0)-COUNTIF(AC103,0)-COUNTIF(T103,0)-COUNTIF(K103,0)</f>
        <v>0</v>
      </c>
      <c r="I106" s="165">
        <f t="shared" si="1593"/>
        <v>0</v>
      </c>
      <c r="J106" s="187">
        <f t="shared" ref="J106" si="1637">IF($B103=$B97,J100+IF($F103&lt;&gt;$G103,(K103+$G105-$G104)/$F103,K103/$F103),IF($F103&lt;&gt;G103,(K103+$G105-$G104)/$F103,K103/$F103))</f>
        <v>0</v>
      </c>
      <c r="K106" s="7">
        <f t="shared" ref="K106:K107" si="1638">SUM(L106:R106)</f>
        <v>0</v>
      </c>
      <c r="L106" s="26">
        <f t="shared" ref="L106:R106" si="1639">L103</f>
        <v>0</v>
      </c>
      <c r="M106" s="26">
        <f t="shared" si="1639"/>
        <v>0</v>
      </c>
      <c r="N106" s="26">
        <f t="shared" si="1639"/>
        <v>0</v>
      </c>
      <c r="O106" s="26">
        <f t="shared" si="1639"/>
        <v>0</v>
      </c>
      <c r="P106" s="26">
        <f t="shared" si="1639"/>
        <v>0</v>
      </c>
      <c r="Q106" s="29">
        <f t="shared" si="1639"/>
        <v>0</v>
      </c>
      <c r="R106" s="23">
        <f t="shared" si="1639"/>
        <v>0</v>
      </c>
      <c r="S106" s="187">
        <f t="shared" ref="S106" si="1640">IF($B103=$B97,S100+IF($F103&lt;&gt;$G103,(T103+$G105-$G104)/$F103,T103/$F103),IF($F103&lt;&gt;P103,(T103+$G105-$G104)/$F103,T103/$F103))</f>
        <v>0</v>
      </c>
      <c r="T106" s="7">
        <f t="shared" ref="T106:T107" si="1641">SUM(U106:AA106)</f>
        <v>0</v>
      </c>
      <c r="U106" s="26">
        <f t="shared" ref="U106:AA106" si="1642">U103</f>
        <v>0</v>
      </c>
      <c r="V106" s="26">
        <f t="shared" si="1642"/>
        <v>0</v>
      </c>
      <c r="W106" s="26">
        <f t="shared" si="1642"/>
        <v>0</v>
      </c>
      <c r="X106" s="26">
        <f t="shared" si="1642"/>
        <v>0</v>
      </c>
      <c r="Y106" s="113">
        <f t="shared" si="1642"/>
        <v>0</v>
      </c>
      <c r="Z106" s="29">
        <f t="shared" si="1642"/>
        <v>0</v>
      </c>
      <c r="AA106" s="23">
        <f t="shared" si="1642"/>
        <v>0</v>
      </c>
      <c r="AB106" s="187">
        <f t="shared" ref="AB106" si="1643">IF($B103=$B97,AB100+IF($F103&lt;&gt;$G103,(AC103+$G105-$G104)/$F103,AC103/$F103),IF($F103&lt;&gt;Y103,(AC103+$G105-$G104)/$F103,AC103/$F103))</f>
        <v>0</v>
      </c>
      <c r="AC106" s="7">
        <f t="shared" ref="AC106:AC107" si="1644">SUM(AD106:AJ106)</f>
        <v>0</v>
      </c>
      <c r="AD106" s="26">
        <f t="shared" ref="AD106:AJ106" si="1645">AD103</f>
        <v>0</v>
      </c>
      <c r="AE106" s="26">
        <f t="shared" si="1645"/>
        <v>0</v>
      </c>
      <c r="AF106" s="26">
        <f t="shared" si="1645"/>
        <v>0</v>
      </c>
      <c r="AG106" s="26">
        <f t="shared" si="1645"/>
        <v>0</v>
      </c>
      <c r="AH106" s="113">
        <f t="shared" si="1645"/>
        <v>0</v>
      </c>
      <c r="AI106" s="29">
        <f t="shared" si="1645"/>
        <v>0</v>
      </c>
      <c r="AJ106" s="23">
        <f t="shared" si="1645"/>
        <v>0</v>
      </c>
      <c r="AK106" s="187">
        <f t="shared" ref="AK106" si="1646">IF($B103=$B97,AK100+IF($F103&lt;&gt;$G103,(AL103+$G105-$G104)/$F103,AL103/$F103),IF($F103&lt;&gt;AH103,(AL103+$G105-$G104)/$F103,AL103/$F103))</f>
        <v>0</v>
      </c>
      <c r="AL106" s="7">
        <f t="shared" ref="AL106:AL107" si="1647">SUM(AM106:AS106)</f>
        <v>0</v>
      </c>
      <c r="AM106" s="26">
        <f t="shared" ref="AM106:AS106" si="1648">AM103</f>
        <v>0</v>
      </c>
      <c r="AN106" s="26">
        <f t="shared" si="1648"/>
        <v>0</v>
      </c>
      <c r="AO106" s="26">
        <f t="shared" si="1648"/>
        <v>0</v>
      </c>
      <c r="AP106" s="26">
        <f t="shared" si="1648"/>
        <v>0</v>
      </c>
      <c r="AQ106" s="113">
        <f t="shared" si="1648"/>
        <v>0</v>
      </c>
      <c r="AR106" s="29">
        <f t="shared" si="1648"/>
        <v>0</v>
      </c>
      <c r="AS106" s="23">
        <f t="shared" si="1648"/>
        <v>0</v>
      </c>
      <c r="AT106" s="187">
        <f t="shared" ref="AT106" si="1649">IF($B103=$B97,AT100+IF($F103&lt;&gt;$G103,(AU103+$G105-$G104)/$F103,AU103/$F103),IF($F103&lt;&gt;AQ103,(AU103+$G105-$G104)/$F103,AU103/$F103))</f>
        <v>0</v>
      </c>
      <c r="AU106" s="7">
        <f t="shared" ref="AU106:AU107" si="1650">SUM(AV106:BB106)</f>
        <v>0</v>
      </c>
      <c r="AV106" s="6">
        <f t="shared" ref="AV106" si="1651">IF(SUM($AM$9:$AS$9)=SUM($AV$9:$BB$9),AV103,IF(AND(SUM($AV$9:$BB$9)&gt;42,SUM($AV$9:$BB$9)&lt;49),AV103,0))</f>
        <v>0</v>
      </c>
      <c r="AW106" s="6">
        <f t="shared" ref="AW106:BB106" si="1652">IF(SUM($AM$9:$AS$9)=SUM($AV$9:$BB$9),AW103,IF(AND(SUM($AV$9:$BB$9)&gt;42,SUM($AV$9:$BB$9)&lt;49),AW103,0))</f>
        <v>0</v>
      </c>
      <c r="AX106" s="6">
        <f t="shared" si="1652"/>
        <v>0</v>
      </c>
      <c r="AY106" s="6">
        <f t="shared" si="1652"/>
        <v>0</v>
      </c>
      <c r="AZ106" s="26">
        <f t="shared" si="1652"/>
        <v>0</v>
      </c>
      <c r="BA106" s="29">
        <f t="shared" si="1652"/>
        <v>0</v>
      </c>
      <c r="BB106" s="23">
        <f t="shared" si="1652"/>
        <v>0</v>
      </c>
    </row>
    <row r="107" spans="1:54" ht="15.75" customHeight="1" x14ac:dyDescent="0.2">
      <c r="A107" s="1">
        <f t="shared" ref="A107:A108" si="1653">A106</f>
        <v>0</v>
      </c>
      <c r="B107" s="313"/>
      <c r="C107" s="314"/>
      <c r="D107" s="314"/>
      <c r="E107" s="314"/>
      <c r="F107" s="31"/>
      <c r="G107" s="183"/>
      <c r="H107" s="123">
        <f t="shared" ref="H107" si="1654">IF($B103=$B97,H101+F107,$F107)</f>
        <v>0</v>
      </c>
      <c r="I107" s="165">
        <f t="shared" si="1593"/>
        <v>0</v>
      </c>
      <c r="J107" s="141">
        <f t="shared" ref="J107" si="1655">IF($H106=0,0,IF($B97=$B103,IF($H108&gt;0,$H108+J101,K103+J101),IF($H108&gt;0,$H108,K103)))</f>
        <v>0</v>
      </c>
      <c r="K107" s="7">
        <f t="shared" si="1638"/>
        <v>0</v>
      </c>
      <c r="L107" s="6"/>
      <c r="M107" s="6"/>
      <c r="N107" s="6"/>
      <c r="O107" s="6"/>
      <c r="P107" s="26"/>
      <c r="Q107" s="29"/>
      <c r="R107" s="23"/>
      <c r="S107" s="141">
        <f t="shared" ref="S107" si="1656">IF($H106=0,0,IF($B97=$B103,IF($H108&gt;0,$H108+S101,T103+S101),IF($H108&gt;0,$H108,T103)))</f>
        <v>0</v>
      </c>
      <c r="T107" s="7">
        <f t="shared" si="1641"/>
        <v>0</v>
      </c>
      <c r="U107" s="6"/>
      <c r="V107" s="6"/>
      <c r="W107" s="6"/>
      <c r="X107" s="6"/>
      <c r="Y107" s="26"/>
      <c r="Z107" s="29"/>
      <c r="AA107" s="23"/>
      <c r="AB107" s="141">
        <f t="shared" ref="AB107" si="1657">IF($H106=0,0,IF($B97=$B103,IF($H108&gt;0,$H108+AB101,AC103+AB101),IF($H108&gt;0,$H108,AC103)))</f>
        <v>0</v>
      </c>
      <c r="AC107" s="7">
        <f t="shared" si="1644"/>
        <v>0</v>
      </c>
      <c r="AD107" s="6"/>
      <c r="AE107" s="6"/>
      <c r="AF107" s="6"/>
      <c r="AG107" s="6"/>
      <c r="AH107" s="26"/>
      <c r="AI107" s="29"/>
      <c r="AJ107" s="23"/>
      <c r="AK107" s="141">
        <f t="shared" ref="AK107" si="1658">IF($H106=0,0,IF($B97=$B103,IF($H108&gt;0,$H108+AK101,AL103+AK101),IF($H108&gt;0,$H108,AL103)))</f>
        <v>0</v>
      </c>
      <c r="AL107" s="7">
        <f t="shared" si="1647"/>
        <v>0</v>
      </c>
      <c r="AM107" s="6"/>
      <c r="AN107" s="6"/>
      <c r="AO107" s="6"/>
      <c r="AP107" s="6"/>
      <c r="AQ107" s="26"/>
      <c r="AR107" s="29"/>
      <c r="AS107" s="23"/>
      <c r="AT107" s="141">
        <f t="shared" ref="AT107" si="1659">IF($H106=0,0,IF($B97=$B103,IF($H108&gt;0,$H108+AT101,AU103+AT101),IF($H108&gt;0,$H108,AU103)))</f>
        <v>0</v>
      </c>
      <c r="AU107" s="7">
        <f t="shared" si="1650"/>
        <v>0</v>
      </c>
      <c r="AV107" s="6"/>
      <c r="AW107" s="6"/>
      <c r="AX107" s="6"/>
      <c r="AY107" s="6"/>
      <c r="AZ107" s="26"/>
      <c r="BA107" s="29"/>
      <c r="BB107" s="23"/>
    </row>
    <row r="108" spans="1:54" ht="18.75" customHeight="1" thickBot="1" x14ac:dyDescent="0.25">
      <c r="A108" s="1">
        <f t="shared" si="1653"/>
        <v>0</v>
      </c>
      <c r="B108" s="323" t="str">
        <f>IF(B103="",Wydruk!$AE$6,IF(J104=0,Wydruk!$AE$7,IF(AND(G104&lt;G105,B103&lt;&gt;$B109),Wydruk!$AE$13,IF(AND($B103=$B97,$B103&lt;&gt;$B109),IF(OR(OR(J108&lt;4,J108&gt;5),OR(S108&lt;4,S108&gt;5),OR(AB108&lt;4,AB108&gt;5),OR(AK108&lt;4,AK108&gt;5),OR(AND(AT108&lt;4,AT108&gt;0),AT108&gt;5)),Wydruk!$AE$8,Wydruk!$AE$9),IF($B103=$B109,IF($F107&lt;&gt;0,Wydruk!$AE$12,Wydruk!$AE$10),IF(OR(OR(J104&lt;4,J104&gt;5),OR(S104&lt;4,S104&gt;5),OR(AB104&lt;4,AB104&gt;5),OR(AK104&lt;4,AK104&gt;5),OR(AND(AT104&lt;4,AT104&gt;0),AT104&gt;5)),Wydruk!$AE$8,Wydruk!$AE$11))))))</f>
        <v>Uzupełnij liczby godzin tygodniowego planu</v>
      </c>
      <c r="C108" s="324"/>
      <c r="D108" s="324"/>
      <c r="E108" s="324"/>
      <c r="F108" s="173">
        <f>grudzień!F108</f>
        <v>0</v>
      </c>
      <c r="G108" s="184">
        <f>grudzień!G108</f>
        <v>0</v>
      </c>
      <c r="H108" s="191">
        <f t="shared" ref="H108" si="1660">IF(OR($G108=0,$F108=0,$G108="",$F108=""),0,$G108/$F108)</f>
        <v>0</v>
      </c>
      <c r="I108" s="193"/>
      <c r="J108" s="176">
        <f t="shared" ref="J108" si="1661">IF($B97=$B103,IF(L103+L98&gt;0,1,0)+IF(M103+M98&gt;0,1,0)+IF(N103+N98&gt;0,1,0)+IF(O103+O98&gt;0,1,0)+IF(P103+P98&gt;0,1,0)+IF(Q103+Q98&gt;0,1,0)+IF(R103+R98&gt;0,1,0),J104)</f>
        <v>0</v>
      </c>
      <c r="K108" s="133">
        <f t="shared" ref="K108" si="1662">IF(OR($B103=$B109,J108=0,(K104-Q108+O108)&lt;=0),0,(K104-Q108+O108)/J108)</f>
        <v>0</v>
      </c>
      <c r="L108" s="137">
        <f t="shared" ref="L108" si="1663">IF(K108*(7-J105)&lt;=0,0,K108*(7-J105))</f>
        <v>0</v>
      </c>
      <c r="M108" s="311">
        <f t="shared" ref="M108" si="1664">ROUND(IF(OR(K105-K108*(7-J105)+P108&lt;0,$B103=$B109,K108&lt;=0,K105=0),0,IF(K105-K108*(7-J105)+P108&gt;Q108-O108+P108,Q108-O108+P108,K105-K108*(7-J105)+P108)),1)</f>
        <v>0</v>
      </c>
      <c r="N108" s="312"/>
      <c r="O108" s="139">
        <f t="shared" ref="O108" si="1665">IF(OR($B103=$B109,J104=0),0,IF($B103=$B97,J103,$F103))</f>
        <v>0</v>
      </c>
      <c r="P108" s="30">
        <f t="shared" ref="P108" si="1666">IF(OR($B103=$B109,J108=0),0,$G105-$G104)</f>
        <v>0</v>
      </c>
      <c r="Q108" s="134">
        <f t="shared" ref="Q108" si="1667">IF(OR($B103=$B109,J108=0),0,J107)</f>
        <v>0</v>
      </c>
      <c r="R108" s="138">
        <f t="shared" ref="R108" si="1668">IF($B103=$B109,0,K105)</f>
        <v>0</v>
      </c>
      <c r="S108" s="176">
        <f t="shared" ref="S108" si="1669">IF($B97=$B103,IF(U103+U98&gt;0,1,0)+IF(V103+V98&gt;0,1,0)+IF(W103+W98&gt;0,1,0)+IF(X103+X98&gt;0,1,0)+IF(Y103+Y98&gt;0,1,0)+IF(Z103+Z98&gt;0,1,0)+IF(AA103+AA98&gt;0,1,0),S104)</f>
        <v>0</v>
      </c>
      <c r="T108" s="133">
        <f t="shared" ref="T108" si="1670">IF(OR($B103=$B109,S108=0,(T104-Z108+X108)&lt;=0),0,(T104-Z108+X108)/S108)</f>
        <v>0</v>
      </c>
      <c r="U108" s="137">
        <f t="shared" ref="U108" si="1671">IF(T108*(7-S105)&lt;=0,0,T108*(7-S105))</f>
        <v>0</v>
      </c>
      <c r="V108" s="311">
        <f t="shared" ref="V108" si="1672">ROUND(IF(OR(T105-T108*(7-S105)+Y108&lt;0,$B103=$B109,T108&lt;=0,T105=0),0,IF(T105-T108*(7-S105)+Y108&gt;Z108-X108+Y108,Z108-X108+Y108,T105-T108*(7-S105)+Y108)),1)</f>
        <v>0</v>
      </c>
      <c r="W108" s="312"/>
      <c r="X108" s="139">
        <f t="shared" ref="X108" si="1673">IF(OR($B103=$B109,S104=0),0,IF($B103=$B97,S103,$F103))</f>
        <v>0</v>
      </c>
      <c r="Y108" s="30">
        <f t="shared" ref="Y108" si="1674">IF(OR($B103=$B109,S108=0),0,$G105-$G104)</f>
        <v>0</v>
      </c>
      <c r="Z108" s="134">
        <f t="shared" ref="Z108" si="1675">IF(OR($B103=$B109,S108=0),0,S107)</f>
        <v>0</v>
      </c>
      <c r="AA108" s="138">
        <f t="shared" ref="AA108" si="1676">IF($B103=$B109,0,T105)</f>
        <v>0</v>
      </c>
      <c r="AB108" s="176">
        <f t="shared" ref="AB108" si="1677">IF($B97=$B103,IF(AD103+AD98&gt;0,1,0)+IF(AE103+AE98&gt;0,1,0)+IF(AF103+AF98&gt;0,1,0)+IF(AG103+AG98&gt;0,1,0)+IF(AH103+AH98&gt;0,1,0)+IF(AI103+AI98&gt;0,1,0)+IF(AJ103+AJ98&gt;0,1,0),AB104)</f>
        <v>0</v>
      </c>
      <c r="AC108" s="133">
        <f t="shared" ref="AC108" si="1678">IF(OR($B103=$B109,AB108=0,(AC104-AI108+AG108)&lt;=0),0,(AC104-AI108+AG108)/AB108)</f>
        <v>0</v>
      </c>
      <c r="AD108" s="137">
        <f t="shared" ref="AD108" si="1679">IF(AC108*(7-AB105)&lt;=0,0,AC108*(7-AB105))</f>
        <v>0</v>
      </c>
      <c r="AE108" s="311">
        <f t="shared" ref="AE108" si="1680">ROUND(IF(OR(AC105-AC108*(7-AB105)+AH108&lt;0,$B103=$B109,AC108&lt;=0,AC105=0),0,IF(AC105-AC108*(7-AB105)+AH108&gt;AI108-AG108+AH108,AI108-AG108+AH108,AC105-AC108*(7-AB105)+AH108)),1)</f>
        <v>0</v>
      </c>
      <c r="AF108" s="312"/>
      <c r="AG108" s="139">
        <f t="shared" ref="AG108" si="1681">IF(OR($B103=$B109,AB104=0),0,IF($B103=$B97,AB103,$F103))</f>
        <v>0</v>
      </c>
      <c r="AH108" s="30">
        <f t="shared" ref="AH108" si="1682">IF(OR($B103=$B109,AB108=0),0,$G105-$G104)</f>
        <v>0</v>
      </c>
      <c r="AI108" s="134">
        <f t="shared" ref="AI108" si="1683">IF(OR($B103=$B109,AB108=0),0,AB107)</f>
        <v>0</v>
      </c>
      <c r="AJ108" s="138">
        <f t="shared" ref="AJ108" si="1684">IF($B103=$B109,0,AC105)</f>
        <v>0</v>
      </c>
      <c r="AK108" s="176">
        <f t="shared" ref="AK108" si="1685">IF($B97=$B103,IF(AM103+AM98&gt;0,1,0)+IF(AN103+AN98&gt;0,1,0)+IF(AO103+AO98&gt;0,1,0)+IF(AP103+AP98&gt;0,1,0)+IF(AQ103+AQ98&gt;0,1,0)+IF(AR103+AR98&gt;0,1,0)+IF(AS103+AS98&gt;0,1,0),AK104)</f>
        <v>0</v>
      </c>
      <c r="AL108" s="133">
        <f t="shared" ref="AL108" si="1686">IF(OR($B103=$B109,AK108=0,(AL104-AR108+AP108)&lt;=0),0,(AL104-AR108+AP108)/AK108)</f>
        <v>0</v>
      </c>
      <c r="AM108" s="137">
        <f t="shared" ref="AM108" si="1687">IF(AL108*(7-AK105)&lt;=0,0,AL108*(7-AK105))</f>
        <v>0</v>
      </c>
      <c r="AN108" s="311">
        <f t="shared" ref="AN108" si="1688">ROUND(IF(OR(AL105-AL108*(7-AK105)+AQ108&lt;0,$B103=$B109,AL108&lt;=0,AL105=0),0,IF(AL105-AL108*(7-AK105)+AQ108&gt;AR108-AP108+AQ108,AR108-AP108+AQ108,AL105-AL108*(7-AK105)+AQ108)),1)</f>
        <v>0</v>
      </c>
      <c r="AO108" s="312"/>
      <c r="AP108" s="139">
        <f t="shared" ref="AP108" si="1689">IF(OR($B103=$B109,AK104=0),0,IF($B103=$B97,AK103,$F103))</f>
        <v>0</v>
      </c>
      <c r="AQ108" s="30">
        <f t="shared" ref="AQ108" si="1690">IF(OR($B103=$B109,AK108=0),0,$G105-$G104)</f>
        <v>0</v>
      </c>
      <c r="AR108" s="134">
        <f t="shared" ref="AR108" si="1691">IF(OR($B103=$B109,AK108=0),0,AK107)</f>
        <v>0</v>
      </c>
      <c r="AS108" s="138">
        <f t="shared" ref="AS108" si="1692">IF($B103=$B109,0,AL105)</f>
        <v>0</v>
      </c>
      <c r="AT108" s="176">
        <f t="shared" ref="AT108" si="1693">IF($B97=$B103,IF(AV103+AV98&gt;0,1,0)+IF(AW103+AW98&gt;0,1,0)+IF(AX103+AX98&gt;0,1,0)+IF(AY103+AY98&gt;0,1,0)+IF(AZ103+AZ98&gt;0,1,0)+IF(BA103+BA98&gt;0,1,0)+IF(BB103+BB98&gt;0,1,0),AT104)</f>
        <v>0</v>
      </c>
      <c r="AU108" s="133">
        <f t="shared" ref="AU108" si="1694">IF(OR($B103=$B109,AT108=0,(AU104-BA108+AY108)&lt;=0),0,(AU104-BA108+AY108)/AT108)</f>
        <v>0</v>
      </c>
      <c r="AV108" s="137">
        <f t="shared" ref="AV108" si="1695">IF(AU108*(7-AT105)&lt;=0,0,AU108*(7-AT105))</f>
        <v>0</v>
      </c>
      <c r="AW108" s="311">
        <f t="shared" ref="AW108" si="1696">ROUND(IF(OR(AU105-AU108*(7-AT105)+AZ108&lt;0,$B103=$B109,AU108&lt;=0,AU105=0),0,IF(AU105-AU108*(7-AT105)+AZ108&gt;BA108-AY108+AZ108,BA108-AY108+AZ108,AU105-AU108*(7-AT105)+AZ108)),1)</f>
        <v>0</v>
      </c>
      <c r="AX108" s="312"/>
      <c r="AY108" s="139">
        <f t="shared" ref="AY108" si="1697">IF(OR($B103=$B109,AT104=0),0,IF($B103=$B97,AT103,$F103))</f>
        <v>0</v>
      </c>
      <c r="AZ108" s="30">
        <f t="shared" ref="AZ108" si="1698">IF(OR($B103=$B109,AT108=0),0,$G105-$G104)</f>
        <v>0</v>
      </c>
      <c r="BA108" s="134">
        <f t="shared" ref="BA108" si="1699">IF(OR($B103=$B109,AT108=0),0,AT107)</f>
        <v>0</v>
      </c>
      <c r="BB108" s="138">
        <f t="shared" ref="BB108" si="1700">IF($B103=$B109,0,AU105)</f>
        <v>0</v>
      </c>
    </row>
    <row r="109" spans="1:54" ht="15.75" x14ac:dyDescent="0.2">
      <c r="A109" s="1">
        <f t="shared" ref="A109" si="1701">IF(B109="","1. Niewypełnione",B109)</f>
        <v>0</v>
      </c>
      <c r="B109" s="320">
        <f>grudzień!B109</f>
        <v>0</v>
      </c>
      <c r="C109" s="321">
        <f>grudzień!C109</f>
        <v>0</v>
      </c>
      <c r="D109" s="321">
        <f>grudzień!D109</f>
        <v>0</v>
      </c>
      <c r="E109" s="321">
        <f>grudzień!E109</f>
        <v>0</v>
      </c>
      <c r="F109" s="177">
        <f>grudzień!F109</f>
        <v>18</v>
      </c>
      <c r="G109" s="185">
        <f>grudzień!G109</f>
        <v>18</v>
      </c>
      <c r="H109" s="177"/>
      <c r="I109" s="192">
        <f t="shared" ref="I109:I113" si="1702">K109+T109+AC109+AL109+AU109</f>
        <v>0</v>
      </c>
      <c r="J109" s="186">
        <f t="shared" ref="J109" si="1703">IF(OR($B109=$B115,J112=0),0,ROUND((K110+P114)/J112,0))</f>
        <v>0</v>
      </c>
      <c r="K109" s="51">
        <f t="shared" ref="K109:K110" si="1704">SUM(L109:R109)</f>
        <v>0</v>
      </c>
      <c r="L109" s="52">
        <f>grudzień!L109</f>
        <v>0</v>
      </c>
      <c r="M109" s="52">
        <f>grudzień!M109</f>
        <v>0</v>
      </c>
      <c r="N109" s="52">
        <f>grudzień!N109</f>
        <v>0</v>
      </c>
      <c r="O109" s="52">
        <f>grudzień!O109</f>
        <v>0</v>
      </c>
      <c r="P109" s="53">
        <f>grudzień!P109</f>
        <v>0</v>
      </c>
      <c r="Q109" s="54">
        <f>grudzień!Q109</f>
        <v>0</v>
      </c>
      <c r="R109" s="55">
        <f>grudzień!R109</f>
        <v>0</v>
      </c>
      <c r="S109" s="188">
        <f t="shared" ref="S109" si="1705">IF(OR($B109=$B115,S112=0),0,ROUND((T110+Y114)/S112,0))</f>
        <v>0</v>
      </c>
      <c r="T109" s="51">
        <f t="shared" ref="T109:T110" si="1706">SUM(U109:AA109)</f>
        <v>0</v>
      </c>
      <c r="U109" s="52">
        <f>grudzień!U109</f>
        <v>0</v>
      </c>
      <c r="V109" s="52">
        <f>grudzień!V109</f>
        <v>0</v>
      </c>
      <c r="W109" s="52">
        <f>grudzień!W109</f>
        <v>0</v>
      </c>
      <c r="X109" s="52">
        <f>grudzień!X109</f>
        <v>0</v>
      </c>
      <c r="Y109" s="53">
        <f>grudzień!Y109</f>
        <v>0</v>
      </c>
      <c r="Z109" s="54">
        <f>grudzień!Z109</f>
        <v>0</v>
      </c>
      <c r="AA109" s="55">
        <f>grudzień!AA109</f>
        <v>0</v>
      </c>
      <c r="AB109" s="188">
        <f t="shared" ref="AB109" si="1707">IF(OR($B109=$B115,AB112=0),0,ROUND((AC110+AH114)/AB112,0))</f>
        <v>0</v>
      </c>
      <c r="AC109" s="51">
        <f t="shared" ref="AC109:AC110" si="1708">SUM(AD109:AJ109)</f>
        <v>0</v>
      </c>
      <c r="AD109" s="52">
        <f>grudzień!AD109</f>
        <v>0</v>
      </c>
      <c r="AE109" s="52">
        <f>grudzień!AE109</f>
        <v>0</v>
      </c>
      <c r="AF109" s="52">
        <f>grudzień!AF109</f>
        <v>0</v>
      </c>
      <c r="AG109" s="52">
        <f>grudzień!AG109</f>
        <v>0</v>
      </c>
      <c r="AH109" s="53">
        <f>grudzień!AH109</f>
        <v>0</v>
      </c>
      <c r="AI109" s="54">
        <f>grudzień!AI109</f>
        <v>0</v>
      </c>
      <c r="AJ109" s="55">
        <f>grudzień!AJ109</f>
        <v>0</v>
      </c>
      <c r="AK109" s="188">
        <f t="shared" ref="AK109" si="1709">IF(OR($B109=$B115,AK112=0),0,ROUND((AL110+AQ114)/AK112,0))</f>
        <v>0</v>
      </c>
      <c r="AL109" s="51">
        <f t="shared" ref="AL109:AL110" si="1710">SUM(AM109:AS109)</f>
        <v>0</v>
      </c>
      <c r="AM109" s="52">
        <f>grudzień!AM109</f>
        <v>0</v>
      </c>
      <c r="AN109" s="52">
        <f>grudzień!AN109</f>
        <v>0</v>
      </c>
      <c r="AO109" s="52">
        <f>grudzień!AO109</f>
        <v>0</v>
      </c>
      <c r="AP109" s="52">
        <f>grudzień!AP109</f>
        <v>0</v>
      </c>
      <c r="AQ109" s="53">
        <f>grudzień!AQ109</f>
        <v>0</v>
      </c>
      <c r="AR109" s="54">
        <f>grudzień!AR109</f>
        <v>0</v>
      </c>
      <c r="AS109" s="55">
        <f>grudzień!AS109</f>
        <v>0</v>
      </c>
      <c r="AT109" s="188">
        <f t="shared" ref="AT109" si="1711">IF(OR($B109=$B115,AT112=0),0,ROUND((AU110+AZ114)/AT112,0))</f>
        <v>0</v>
      </c>
      <c r="AU109" s="51">
        <f t="shared" ref="AU109:AU110" si="1712">SUM(AV109:BB109)</f>
        <v>0</v>
      </c>
      <c r="AV109" s="52">
        <f t="shared" ref="AV109" si="1713">IF(SUM($AM$9:$AS$9)=SUM($AV$9:$BB$9),AM109,IF(AND(SUM($AV$9:$BB$9)&gt;42,SUM($AV$9:$BB$9)&lt;49),AM109,0))</f>
        <v>0</v>
      </c>
      <c r="AW109" s="52">
        <f t="shared" ref="AW109" si="1714">IF(SUM($AM$9:$AS$9)=SUM($AV$9:$BB$9),AN109,IF(AND(SUM($AV$9:$BB$9)&gt;42,SUM($AV$9:$BB$9)&lt;49),AN109,0))</f>
        <v>0</v>
      </c>
      <c r="AX109" s="52">
        <f t="shared" ref="AX109" si="1715">IF(SUM($AM$9:$AS$9)=SUM($AV$9:$BB$9),AO109,IF(AND(SUM($AV$9:$BB$9)&gt;42,SUM($AV$9:$BB$9)&lt;49),AO109,0))</f>
        <v>0</v>
      </c>
      <c r="AY109" s="52">
        <f t="shared" ref="AY109" si="1716">IF(SUM($AM$9:$AS$9)=SUM($AV$9:$BB$9),AP109,IF(AND(SUM($AV$9:$BB$9)&gt;42,SUM($AV$9:$BB$9)&lt;49),AP109,0))</f>
        <v>0</v>
      </c>
      <c r="AZ109" s="53">
        <f t="shared" ref="AZ109" si="1717">IF(SUM($AM$9:$AS$9)=SUM($AV$9:$BB$9),AQ109,IF(AND(SUM($AV$9:$BB$9)&gt;42,SUM($AV$9:$BB$9)&lt;49),AQ109,0))</f>
        <v>0</v>
      </c>
      <c r="BA109" s="54">
        <f t="shared" ref="BA109" si="1718">IF(SUM($AM$9:$AS$9)=SUM($AV$9:$BB$9),AR109,IF(AND(SUM($AV$9:$BB$9)&gt;42,SUM($AV$9:$BB$9)&lt;49),AR109,0))</f>
        <v>0</v>
      </c>
      <c r="BB109" s="55">
        <f t="shared" ref="BB109" si="1719">IF(SUM($AM$9:$AS$9)=SUM($AV$9:$BB$9),AS109,IF(AND(SUM($AV$9:$BB$9)&gt;42,SUM($AV$9:$BB$9)&lt;49),AS109,0))</f>
        <v>0</v>
      </c>
    </row>
    <row r="110" spans="1:54" ht="12.75" hidden="1" customHeight="1" x14ac:dyDescent="0.2">
      <c r="B110" s="93"/>
      <c r="C110" s="94"/>
      <c r="D110" s="95"/>
      <c r="E110" s="115"/>
      <c r="F110" s="140" t="b">
        <f t="shared" ref="F110" si="1720">IF($B103=$B109,OR(F104,G109&lt;F109),G109&lt;F109)</f>
        <v>0</v>
      </c>
      <c r="G110" s="189">
        <f t="shared" ref="G110" si="1721">IF(AND($B103=$B109,$B103&lt;&gt;"",$B103&lt;&gt;0),G109+G104,G109)</f>
        <v>18</v>
      </c>
      <c r="H110" s="120"/>
      <c r="I110" s="165">
        <f t="shared" si="1702"/>
        <v>0</v>
      </c>
      <c r="J110" s="194">
        <f t="shared" ref="J110" si="1722">7-COUNTIF(L109:R109,0)-COUNTIF(L109:R109,"")</f>
        <v>0</v>
      </c>
      <c r="K110" s="22">
        <f t="shared" si="1704"/>
        <v>0</v>
      </c>
      <c r="L110" s="35">
        <f t="shared" ref="L110:R110" si="1723">IF($B103=$B109,L109+L104,L109)</f>
        <v>0</v>
      </c>
      <c r="M110" s="35">
        <f t="shared" si="1723"/>
        <v>0</v>
      </c>
      <c r="N110" s="35">
        <f t="shared" si="1723"/>
        <v>0</v>
      </c>
      <c r="O110" s="35">
        <f t="shared" si="1723"/>
        <v>0</v>
      </c>
      <c r="P110" s="36">
        <f t="shared" si="1723"/>
        <v>0</v>
      </c>
      <c r="Q110" s="37">
        <f t="shared" si="1723"/>
        <v>0</v>
      </c>
      <c r="R110" s="38">
        <f t="shared" si="1723"/>
        <v>0</v>
      </c>
      <c r="S110" s="194">
        <f t="shared" ref="S110" si="1724">7-COUNTIF(U109:AA109,0)-COUNTIF(U109:AA109,"")</f>
        <v>0</v>
      </c>
      <c r="T110" s="22">
        <f t="shared" si="1706"/>
        <v>0</v>
      </c>
      <c r="U110" s="35">
        <f t="shared" ref="U110:AA110" si="1725">IF($B103=$B109,U109+U104,U109)</f>
        <v>0</v>
      </c>
      <c r="V110" s="35">
        <f t="shared" si="1725"/>
        <v>0</v>
      </c>
      <c r="W110" s="35">
        <f t="shared" si="1725"/>
        <v>0</v>
      </c>
      <c r="X110" s="35">
        <f t="shared" si="1725"/>
        <v>0</v>
      </c>
      <c r="Y110" s="36">
        <f t="shared" si="1725"/>
        <v>0</v>
      </c>
      <c r="Z110" s="37">
        <f t="shared" si="1725"/>
        <v>0</v>
      </c>
      <c r="AA110" s="38">
        <f t="shared" si="1725"/>
        <v>0</v>
      </c>
      <c r="AB110" s="194">
        <f t="shared" ref="AB110" si="1726">7-COUNTIF(AD109:AJ109,0)-COUNTIF(AD109:AJ109,"")</f>
        <v>0</v>
      </c>
      <c r="AC110" s="22">
        <f t="shared" si="1708"/>
        <v>0</v>
      </c>
      <c r="AD110" s="35">
        <f t="shared" ref="AD110:AJ110" si="1727">IF($B103=$B109,AD109+AD104,AD109)</f>
        <v>0</v>
      </c>
      <c r="AE110" s="35">
        <f t="shared" si="1727"/>
        <v>0</v>
      </c>
      <c r="AF110" s="35">
        <f t="shared" si="1727"/>
        <v>0</v>
      </c>
      <c r="AG110" s="35">
        <f t="shared" si="1727"/>
        <v>0</v>
      </c>
      <c r="AH110" s="36">
        <f t="shared" si="1727"/>
        <v>0</v>
      </c>
      <c r="AI110" s="37">
        <f t="shared" si="1727"/>
        <v>0</v>
      </c>
      <c r="AJ110" s="38">
        <f t="shared" si="1727"/>
        <v>0</v>
      </c>
      <c r="AK110" s="194">
        <f t="shared" ref="AK110" si="1728">7-COUNTIF(AM109:AS109,0)-COUNTIF(AM109:AS109,"")</f>
        <v>0</v>
      </c>
      <c r="AL110" s="22">
        <f t="shared" si="1710"/>
        <v>0</v>
      </c>
      <c r="AM110" s="35">
        <f t="shared" ref="AM110:AS110" si="1729">IF($B103=$B109,AM109+AM104,AM109)</f>
        <v>0</v>
      </c>
      <c r="AN110" s="35">
        <f t="shared" si="1729"/>
        <v>0</v>
      </c>
      <c r="AO110" s="35">
        <f t="shared" si="1729"/>
        <v>0</v>
      </c>
      <c r="AP110" s="35">
        <f t="shared" si="1729"/>
        <v>0</v>
      </c>
      <c r="AQ110" s="36">
        <f t="shared" si="1729"/>
        <v>0</v>
      </c>
      <c r="AR110" s="37">
        <f t="shared" si="1729"/>
        <v>0</v>
      </c>
      <c r="AS110" s="38">
        <f t="shared" si="1729"/>
        <v>0</v>
      </c>
      <c r="AT110" s="194">
        <f t="shared" ref="AT110" si="1730">7-COUNTIF(AV109:BB109,0)-COUNTIF(AV109:BB109,"")</f>
        <v>0</v>
      </c>
      <c r="AU110" s="22">
        <f t="shared" si="1712"/>
        <v>0</v>
      </c>
      <c r="AV110" s="35">
        <f t="shared" ref="AV110:BB110" si="1731">IF($B103=$B109,AV109+AV104,AV109)</f>
        <v>0</v>
      </c>
      <c r="AW110" s="35">
        <f t="shared" si="1731"/>
        <v>0</v>
      </c>
      <c r="AX110" s="35">
        <f t="shared" si="1731"/>
        <v>0</v>
      </c>
      <c r="AY110" s="35">
        <f t="shared" si="1731"/>
        <v>0</v>
      </c>
      <c r="AZ110" s="36">
        <f t="shared" si="1731"/>
        <v>0</v>
      </c>
      <c r="BA110" s="37">
        <f t="shared" si="1731"/>
        <v>0</v>
      </c>
      <c r="BB110" s="38">
        <f t="shared" si="1731"/>
        <v>0</v>
      </c>
    </row>
    <row r="111" spans="1:54" ht="15" hidden="1" customHeight="1" x14ac:dyDescent="0.2">
      <c r="B111" s="116"/>
      <c r="C111" s="117"/>
      <c r="D111" s="118"/>
      <c r="E111" s="119"/>
      <c r="F111" s="92"/>
      <c r="G111" s="190">
        <f t="shared" ref="G111" si="1732">IF(AND($B103=$B109,$B103&lt;&gt;"",$B103&lt;&gt;0),F109+G105,F109)</f>
        <v>18</v>
      </c>
      <c r="H111" s="121"/>
      <c r="I111" s="165">
        <f t="shared" si="1702"/>
        <v>0</v>
      </c>
      <c r="J111" s="195">
        <f t="shared" ref="J111" si="1733">IF($B109=$B103,COUNTIF(L111:R111,0),COUNTIF(L112:R112,0)+COUNTIF(L112:R112,""))</f>
        <v>7</v>
      </c>
      <c r="K111" s="39">
        <f t="shared" ref="K111:R111" si="1734">IF($B103=$B109,K112+K105,K112)</f>
        <v>0</v>
      </c>
      <c r="L111" s="40">
        <f t="shared" si="1734"/>
        <v>0</v>
      </c>
      <c r="M111" s="40">
        <f t="shared" si="1734"/>
        <v>0</v>
      </c>
      <c r="N111" s="40">
        <f t="shared" si="1734"/>
        <v>0</v>
      </c>
      <c r="O111" s="40">
        <f t="shared" si="1734"/>
        <v>0</v>
      </c>
      <c r="P111" s="41">
        <f t="shared" si="1734"/>
        <v>0</v>
      </c>
      <c r="Q111" s="42">
        <f t="shared" si="1734"/>
        <v>0</v>
      </c>
      <c r="R111" s="43">
        <f t="shared" si="1734"/>
        <v>0</v>
      </c>
      <c r="S111" s="195">
        <f t="shared" ref="S111" si="1735">IF($B109=$B103,COUNTIF(U111:AA111,0),COUNTIF(U112:AA112,0)+COUNTIF(U112:AA112,""))</f>
        <v>7</v>
      </c>
      <c r="T111" s="39">
        <f t="shared" ref="T111:AA111" si="1736">IF($B103=$B109,T112+T105,T112)</f>
        <v>0</v>
      </c>
      <c r="U111" s="40">
        <f t="shared" si="1736"/>
        <v>0</v>
      </c>
      <c r="V111" s="40">
        <f t="shared" si="1736"/>
        <v>0</v>
      </c>
      <c r="W111" s="40">
        <f t="shared" si="1736"/>
        <v>0</v>
      </c>
      <c r="X111" s="40">
        <f t="shared" si="1736"/>
        <v>0</v>
      </c>
      <c r="Y111" s="41">
        <f t="shared" si="1736"/>
        <v>0</v>
      </c>
      <c r="Z111" s="42">
        <f t="shared" si="1736"/>
        <v>0</v>
      </c>
      <c r="AA111" s="43">
        <f t="shared" si="1736"/>
        <v>0</v>
      </c>
      <c r="AB111" s="195">
        <f t="shared" ref="AB111" si="1737">IF($B109=$B103,COUNTIF(AD111:AJ111,0),COUNTIF(AD112:AJ112,0)+COUNTIF(AD112:AJ112,""))</f>
        <v>7</v>
      </c>
      <c r="AC111" s="39">
        <f t="shared" ref="AC111:AJ111" si="1738">IF($B103=$B109,AC112+AC105,AC112)</f>
        <v>0</v>
      </c>
      <c r="AD111" s="40">
        <f t="shared" si="1738"/>
        <v>0</v>
      </c>
      <c r="AE111" s="40">
        <f t="shared" si="1738"/>
        <v>0</v>
      </c>
      <c r="AF111" s="40">
        <f t="shared" si="1738"/>
        <v>0</v>
      </c>
      <c r="AG111" s="40">
        <f t="shared" si="1738"/>
        <v>0</v>
      </c>
      <c r="AH111" s="41">
        <f t="shared" si="1738"/>
        <v>0</v>
      </c>
      <c r="AI111" s="42">
        <f t="shared" si="1738"/>
        <v>0</v>
      </c>
      <c r="AJ111" s="43">
        <f t="shared" si="1738"/>
        <v>0</v>
      </c>
      <c r="AK111" s="195">
        <f t="shared" ref="AK111" si="1739">IF($B109=$B103,COUNTIF(AM111:AS111,0),COUNTIF(AM112:AS112,0)+COUNTIF(AM112:AS112,""))</f>
        <v>7</v>
      </c>
      <c r="AL111" s="39">
        <f t="shared" ref="AL111:AS111" si="1740">IF($B103=$B109,AL112+AL105,AL112)</f>
        <v>0</v>
      </c>
      <c r="AM111" s="40">
        <f t="shared" si="1740"/>
        <v>0</v>
      </c>
      <c r="AN111" s="40">
        <f t="shared" si="1740"/>
        <v>0</v>
      </c>
      <c r="AO111" s="40">
        <f t="shared" si="1740"/>
        <v>0</v>
      </c>
      <c r="AP111" s="40">
        <f t="shared" si="1740"/>
        <v>0</v>
      </c>
      <c r="AQ111" s="41">
        <f t="shared" si="1740"/>
        <v>0</v>
      </c>
      <c r="AR111" s="42">
        <f t="shared" si="1740"/>
        <v>0</v>
      </c>
      <c r="AS111" s="43">
        <f t="shared" si="1740"/>
        <v>0</v>
      </c>
      <c r="AT111" s="195">
        <f t="shared" ref="AT111" si="1741">IF($B109=$B103,COUNTIF(AV111:BB111,0),COUNTIF(AV112:BB112,0)+COUNTIF(AV112:BB112,""))</f>
        <v>7</v>
      </c>
      <c r="AU111" s="39">
        <f t="shared" ref="AU111:BB111" si="1742">IF($B103=$B109,AU112+AU105,AU112)</f>
        <v>0</v>
      </c>
      <c r="AV111" s="40">
        <f t="shared" si="1742"/>
        <v>0</v>
      </c>
      <c r="AW111" s="40">
        <f t="shared" si="1742"/>
        <v>0</v>
      </c>
      <c r="AX111" s="40">
        <f t="shared" si="1742"/>
        <v>0</v>
      </c>
      <c r="AY111" s="40">
        <f t="shared" si="1742"/>
        <v>0</v>
      </c>
      <c r="AZ111" s="41">
        <f t="shared" si="1742"/>
        <v>0</v>
      </c>
      <c r="BA111" s="42">
        <f t="shared" si="1742"/>
        <v>0</v>
      </c>
      <c r="BB111" s="43">
        <f t="shared" si="1742"/>
        <v>0</v>
      </c>
    </row>
    <row r="112" spans="1:54" ht="15.75" customHeight="1" x14ac:dyDescent="0.2">
      <c r="A112" s="1">
        <f t="shared" ref="A112" si="1743">A109</f>
        <v>0</v>
      </c>
      <c r="B112" s="313">
        <f t="shared" ref="B112" si="1744">B106+1</f>
        <v>16</v>
      </c>
      <c r="C112" s="314"/>
      <c r="D112" s="314"/>
      <c r="E112" s="314"/>
      <c r="F112" s="31"/>
      <c r="G112" s="183"/>
      <c r="H112" s="122">
        <f t="shared" ref="H112" si="1745">5-COUNTIF(AU109,0)-COUNTIF(AL109,0)-COUNTIF(AC109,0)-COUNTIF(T109,0)-COUNTIF(K109,0)</f>
        <v>0</v>
      </c>
      <c r="I112" s="165">
        <f t="shared" si="1702"/>
        <v>0</v>
      </c>
      <c r="J112" s="187">
        <f t="shared" ref="J112" si="1746">IF($B109=$B103,J106+IF($F109&lt;&gt;$G109,(K109+$G111-$G110)/$F109,K109/$F109),IF($F109&lt;&gt;G109,(K109+$G111-$G110)/$F109,K109/$F109))</f>
        <v>0</v>
      </c>
      <c r="K112" s="7">
        <f t="shared" ref="K112:K113" si="1747">SUM(L112:R112)</f>
        <v>0</v>
      </c>
      <c r="L112" s="26">
        <f t="shared" ref="L112:R112" si="1748">L109</f>
        <v>0</v>
      </c>
      <c r="M112" s="26">
        <f t="shared" si="1748"/>
        <v>0</v>
      </c>
      <c r="N112" s="26">
        <f t="shared" si="1748"/>
        <v>0</v>
      </c>
      <c r="O112" s="26">
        <f t="shared" si="1748"/>
        <v>0</v>
      </c>
      <c r="P112" s="26">
        <f t="shared" si="1748"/>
        <v>0</v>
      </c>
      <c r="Q112" s="29">
        <f t="shared" si="1748"/>
        <v>0</v>
      </c>
      <c r="R112" s="23">
        <f t="shared" si="1748"/>
        <v>0</v>
      </c>
      <c r="S112" s="187">
        <f t="shared" ref="S112" si="1749">IF($B109=$B103,S106+IF($F109&lt;&gt;$G109,(T109+$G111-$G110)/$F109,T109/$F109),IF($F109&lt;&gt;P109,(T109+$G111-$G110)/$F109,T109/$F109))</f>
        <v>0</v>
      </c>
      <c r="T112" s="7">
        <f t="shared" ref="T112:T113" si="1750">SUM(U112:AA112)</f>
        <v>0</v>
      </c>
      <c r="U112" s="26">
        <f t="shared" ref="U112:AA112" si="1751">U109</f>
        <v>0</v>
      </c>
      <c r="V112" s="26">
        <f t="shared" si="1751"/>
        <v>0</v>
      </c>
      <c r="W112" s="26">
        <f t="shared" si="1751"/>
        <v>0</v>
      </c>
      <c r="X112" s="26">
        <f t="shared" si="1751"/>
        <v>0</v>
      </c>
      <c r="Y112" s="113">
        <f t="shared" si="1751"/>
        <v>0</v>
      </c>
      <c r="Z112" s="29">
        <f t="shared" si="1751"/>
        <v>0</v>
      </c>
      <c r="AA112" s="23">
        <f t="shared" si="1751"/>
        <v>0</v>
      </c>
      <c r="AB112" s="187">
        <f t="shared" ref="AB112" si="1752">IF($B109=$B103,AB106+IF($F109&lt;&gt;$G109,(AC109+$G111-$G110)/$F109,AC109/$F109),IF($F109&lt;&gt;Y109,(AC109+$G111-$G110)/$F109,AC109/$F109))</f>
        <v>0</v>
      </c>
      <c r="AC112" s="7">
        <f t="shared" ref="AC112:AC113" si="1753">SUM(AD112:AJ112)</f>
        <v>0</v>
      </c>
      <c r="AD112" s="26">
        <f t="shared" ref="AD112:AJ112" si="1754">AD109</f>
        <v>0</v>
      </c>
      <c r="AE112" s="26">
        <f t="shared" si="1754"/>
        <v>0</v>
      </c>
      <c r="AF112" s="26">
        <f t="shared" si="1754"/>
        <v>0</v>
      </c>
      <c r="AG112" s="26">
        <f t="shared" si="1754"/>
        <v>0</v>
      </c>
      <c r="AH112" s="113">
        <f t="shared" si="1754"/>
        <v>0</v>
      </c>
      <c r="AI112" s="29">
        <f t="shared" si="1754"/>
        <v>0</v>
      </c>
      <c r="AJ112" s="23">
        <f t="shared" si="1754"/>
        <v>0</v>
      </c>
      <c r="AK112" s="187">
        <f t="shared" ref="AK112" si="1755">IF($B109=$B103,AK106+IF($F109&lt;&gt;$G109,(AL109+$G111-$G110)/$F109,AL109/$F109),IF($F109&lt;&gt;AH109,(AL109+$G111-$G110)/$F109,AL109/$F109))</f>
        <v>0</v>
      </c>
      <c r="AL112" s="7">
        <f t="shared" ref="AL112:AL113" si="1756">SUM(AM112:AS112)</f>
        <v>0</v>
      </c>
      <c r="AM112" s="26">
        <f t="shared" ref="AM112:AS112" si="1757">AM109</f>
        <v>0</v>
      </c>
      <c r="AN112" s="26">
        <f t="shared" si="1757"/>
        <v>0</v>
      </c>
      <c r="AO112" s="26">
        <f t="shared" si="1757"/>
        <v>0</v>
      </c>
      <c r="AP112" s="26">
        <f t="shared" si="1757"/>
        <v>0</v>
      </c>
      <c r="AQ112" s="113">
        <f t="shared" si="1757"/>
        <v>0</v>
      </c>
      <c r="AR112" s="29">
        <f t="shared" si="1757"/>
        <v>0</v>
      </c>
      <c r="AS112" s="23">
        <f t="shared" si="1757"/>
        <v>0</v>
      </c>
      <c r="AT112" s="187">
        <f t="shared" ref="AT112" si="1758">IF($B109=$B103,AT106+IF($F109&lt;&gt;$G109,(AU109+$G111-$G110)/$F109,AU109/$F109),IF($F109&lt;&gt;AQ109,(AU109+$G111-$G110)/$F109,AU109/$F109))</f>
        <v>0</v>
      </c>
      <c r="AU112" s="7">
        <f t="shared" ref="AU112:AU113" si="1759">SUM(AV112:BB112)</f>
        <v>0</v>
      </c>
      <c r="AV112" s="6">
        <f t="shared" ref="AV112" si="1760">IF(SUM($AM$9:$AS$9)=SUM($AV$9:$BB$9),AV109,IF(AND(SUM($AV$9:$BB$9)&gt;42,SUM($AV$9:$BB$9)&lt;49),AV109,0))</f>
        <v>0</v>
      </c>
      <c r="AW112" s="6">
        <f t="shared" ref="AW112:BB112" si="1761">IF(SUM($AM$9:$AS$9)=SUM($AV$9:$BB$9),AW109,IF(AND(SUM($AV$9:$BB$9)&gt;42,SUM($AV$9:$BB$9)&lt;49),AW109,0))</f>
        <v>0</v>
      </c>
      <c r="AX112" s="6">
        <f t="shared" si="1761"/>
        <v>0</v>
      </c>
      <c r="AY112" s="6">
        <f t="shared" si="1761"/>
        <v>0</v>
      </c>
      <c r="AZ112" s="26">
        <f t="shared" si="1761"/>
        <v>0</v>
      </c>
      <c r="BA112" s="29">
        <f t="shared" si="1761"/>
        <v>0</v>
      </c>
      <c r="BB112" s="23">
        <f t="shared" si="1761"/>
        <v>0</v>
      </c>
    </row>
    <row r="113" spans="1:54" ht="15.75" customHeight="1" x14ac:dyDescent="0.2">
      <c r="A113" s="1">
        <f t="shared" ref="A113:A114" si="1762">A112</f>
        <v>0</v>
      </c>
      <c r="B113" s="313"/>
      <c r="C113" s="314"/>
      <c r="D113" s="314"/>
      <c r="E113" s="314"/>
      <c r="F113" s="31"/>
      <c r="G113" s="183"/>
      <c r="H113" s="123">
        <f t="shared" ref="H113" si="1763">IF($B109=$B103,H107+F113,$F113)</f>
        <v>0</v>
      </c>
      <c r="I113" s="165">
        <f t="shared" si="1702"/>
        <v>0</v>
      </c>
      <c r="J113" s="141">
        <f t="shared" ref="J113" si="1764">IF($H112=0,0,IF($B103=$B109,IF($H114&gt;0,$H114+J107,K109+J107),IF($H114&gt;0,$H114,K109)))</f>
        <v>0</v>
      </c>
      <c r="K113" s="7">
        <f t="shared" si="1747"/>
        <v>0</v>
      </c>
      <c r="L113" s="6"/>
      <c r="M113" s="6"/>
      <c r="N113" s="6"/>
      <c r="O113" s="6"/>
      <c r="P113" s="26"/>
      <c r="Q113" s="29"/>
      <c r="R113" s="23"/>
      <c r="S113" s="141">
        <f t="shared" ref="S113" si="1765">IF($H112=0,0,IF($B103=$B109,IF($H114&gt;0,$H114+S107,T109+S107),IF($H114&gt;0,$H114,T109)))</f>
        <v>0</v>
      </c>
      <c r="T113" s="7">
        <f t="shared" si="1750"/>
        <v>0</v>
      </c>
      <c r="U113" s="6"/>
      <c r="V113" s="6"/>
      <c r="W113" s="6"/>
      <c r="X113" s="6"/>
      <c r="Y113" s="26"/>
      <c r="Z113" s="29"/>
      <c r="AA113" s="23"/>
      <c r="AB113" s="141">
        <f t="shared" ref="AB113" si="1766">IF($H112=0,0,IF($B103=$B109,IF($H114&gt;0,$H114+AB107,AC109+AB107),IF($H114&gt;0,$H114,AC109)))</f>
        <v>0</v>
      </c>
      <c r="AC113" s="7">
        <f t="shared" si="1753"/>
        <v>0</v>
      </c>
      <c r="AD113" s="6"/>
      <c r="AE113" s="6"/>
      <c r="AF113" s="6"/>
      <c r="AG113" s="6"/>
      <c r="AH113" s="26"/>
      <c r="AI113" s="29"/>
      <c r="AJ113" s="23"/>
      <c r="AK113" s="141">
        <f t="shared" ref="AK113" si="1767">IF($H112=0,0,IF($B103=$B109,IF($H114&gt;0,$H114+AK107,AL109+AK107),IF($H114&gt;0,$H114,AL109)))</f>
        <v>0</v>
      </c>
      <c r="AL113" s="7">
        <f t="shared" si="1756"/>
        <v>0</v>
      </c>
      <c r="AM113" s="6"/>
      <c r="AN113" s="6"/>
      <c r="AO113" s="6"/>
      <c r="AP113" s="6"/>
      <c r="AQ113" s="26"/>
      <c r="AR113" s="29"/>
      <c r="AS113" s="23"/>
      <c r="AT113" s="141">
        <f t="shared" ref="AT113" si="1768">IF($H112=0,0,IF($B103=$B109,IF($H114&gt;0,$H114+AT107,AU109+AT107),IF($H114&gt;0,$H114,AU109)))</f>
        <v>0</v>
      </c>
      <c r="AU113" s="7">
        <f t="shared" si="1759"/>
        <v>0</v>
      </c>
      <c r="AV113" s="6"/>
      <c r="AW113" s="6"/>
      <c r="AX113" s="6"/>
      <c r="AY113" s="6"/>
      <c r="AZ113" s="26"/>
      <c r="BA113" s="29"/>
      <c r="BB113" s="23"/>
    </row>
    <row r="114" spans="1:54" ht="18.75" customHeight="1" thickBot="1" x14ac:dyDescent="0.25">
      <c r="A114" s="1">
        <f t="shared" si="1762"/>
        <v>0</v>
      </c>
      <c r="B114" s="323" t="str">
        <f>IF(B109="",Wydruk!$AE$6,IF(J110=0,Wydruk!$AE$7,IF(AND(G110&lt;G111,B109&lt;&gt;$B115),Wydruk!$AE$13,IF(AND($B109=$B103,$B109&lt;&gt;$B115),IF(OR(OR(J114&lt;4,J114&gt;5),OR(S114&lt;4,S114&gt;5),OR(AB114&lt;4,AB114&gt;5),OR(AK114&lt;4,AK114&gt;5),OR(AND(AT114&lt;4,AT114&gt;0),AT114&gt;5)),Wydruk!$AE$8,Wydruk!$AE$9),IF($B109=$B115,IF($F113&lt;&gt;0,Wydruk!$AE$12,Wydruk!$AE$10),IF(OR(OR(J110&lt;4,J110&gt;5),OR(S110&lt;4,S110&gt;5),OR(AB110&lt;4,AB110&gt;5),OR(AK110&lt;4,AK110&gt;5),OR(AND(AT110&lt;4,AT110&gt;0),AT110&gt;5)),Wydruk!$AE$8,Wydruk!$AE$11))))))</f>
        <v>Uzupełnij liczby godzin tygodniowego planu</v>
      </c>
      <c r="C114" s="324"/>
      <c r="D114" s="324"/>
      <c r="E114" s="324"/>
      <c r="F114" s="173">
        <f>grudzień!F114</f>
        <v>0</v>
      </c>
      <c r="G114" s="184">
        <f>grudzień!G114</f>
        <v>0</v>
      </c>
      <c r="H114" s="191">
        <f t="shared" ref="H114" si="1769">IF(OR($G114=0,$F114=0,$G114="",$F114=""),0,$G114/$F114)</f>
        <v>0</v>
      </c>
      <c r="I114" s="193"/>
      <c r="J114" s="176">
        <f t="shared" ref="J114" si="1770">IF($B103=$B109,IF(L109+L104&gt;0,1,0)+IF(M109+M104&gt;0,1,0)+IF(N109+N104&gt;0,1,0)+IF(O109+O104&gt;0,1,0)+IF(P109+P104&gt;0,1,0)+IF(Q109+Q104&gt;0,1,0)+IF(R109+R104&gt;0,1,0),J110)</f>
        <v>0</v>
      </c>
      <c r="K114" s="133">
        <f t="shared" ref="K114" si="1771">IF(OR($B109=$B115,J114=0,(K110-Q114+O114)&lt;=0),0,(K110-Q114+O114)/J114)</f>
        <v>0</v>
      </c>
      <c r="L114" s="137">
        <f t="shared" ref="L114" si="1772">IF(K114*(7-J111)&lt;=0,0,K114*(7-J111))</f>
        <v>0</v>
      </c>
      <c r="M114" s="311">
        <f t="shared" ref="M114" si="1773">ROUND(IF(OR(K111-K114*(7-J111)+P114&lt;0,$B109=$B115,K114&lt;=0,K111=0),0,IF(K111-K114*(7-J111)+P114&gt;Q114-O114+P114,Q114-O114+P114,K111-K114*(7-J111)+P114)),1)</f>
        <v>0</v>
      </c>
      <c r="N114" s="312"/>
      <c r="O114" s="139">
        <f t="shared" ref="O114" si="1774">IF(OR($B109=$B115,J110=0),0,IF($B109=$B103,J109,$F109))</f>
        <v>0</v>
      </c>
      <c r="P114" s="30">
        <f t="shared" ref="P114" si="1775">IF(OR($B109=$B115,J114=0),0,$G111-$G110)</f>
        <v>0</v>
      </c>
      <c r="Q114" s="134">
        <f t="shared" ref="Q114" si="1776">IF(OR($B109=$B115,J114=0),0,J113)</f>
        <v>0</v>
      </c>
      <c r="R114" s="138">
        <f t="shared" ref="R114" si="1777">IF($B109=$B115,0,K111)</f>
        <v>0</v>
      </c>
      <c r="S114" s="176">
        <f t="shared" ref="S114" si="1778">IF($B103=$B109,IF(U109+U104&gt;0,1,0)+IF(V109+V104&gt;0,1,0)+IF(W109+W104&gt;0,1,0)+IF(X109+X104&gt;0,1,0)+IF(Y109+Y104&gt;0,1,0)+IF(Z109+Z104&gt;0,1,0)+IF(AA109+AA104&gt;0,1,0),S110)</f>
        <v>0</v>
      </c>
      <c r="T114" s="133">
        <f t="shared" ref="T114" si="1779">IF(OR($B109=$B115,S114=0,(T110-Z114+X114)&lt;=0),0,(T110-Z114+X114)/S114)</f>
        <v>0</v>
      </c>
      <c r="U114" s="137">
        <f t="shared" ref="U114" si="1780">IF(T114*(7-S111)&lt;=0,0,T114*(7-S111))</f>
        <v>0</v>
      </c>
      <c r="V114" s="311">
        <f t="shared" ref="V114" si="1781">ROUND(IF(OR(T111-T114*(7-S111)+Y114&lt;0,$B109=$B115,T114&lt;=0,T111=0),0,IF(T111-T114*(7-S111)+Y114&gt;Z114-X114+Y114,Z114-X114+Y114,T111-T114*(7-S111)+Y114)),1)</f>
        <v>0</v>
      </c>
      <c r="W114" s="312"/>
      <c r="X114" s="139">
        <f t="shared" ref="X114" si="1782">IF(OR($B109=$B115,S110=0),0,IF($B109=$B103,S109,$F109))</f>
        <v>0</v>
      </c>
      <c r="Y114" s="30">
        <f t="shared" ref="Y114" si="1783">IF(OR($B109=$B115,S114=0),0,$G111-$G110)</f>
        <v>0</v>
      </c>
      <c r="Z114" s="134">
        <f t="shared" ref="Z114" si="1784">IF(OR($B109=$B115,S114=0),0,S113)</f>
        <v>0</v>
      </c>
      <c r="AA114" s="138">
        <f t="shared" ref="AA114" si="1785">IF($B109=$B115,0,T111)</f>
        <v>0</v>
      </c>
      <c r="AB114" s="176">
        <f t="shared" ref="AB114" si="1786">IF($B103=$B109,IF(AD109+AD104&gt;0,1,0)+IF(AE109+AE104&gt;0,1,0)+IF(AF109+AF104&gt;0,1,0)+IF(AG109+AG104&gt;0,1,0)+IF(AH109+AH104&gt;0,1,0)+IF(AI109+AI104&gt;0,1,0)+IF(AJ109+AJ104&gt;0,1,0),AB110)</f>
        <v>0</v>
      </c>
      <c r="AC114" s="133">
        <f t="shared" ref="AC114" si="1787">IF(OR($B109=$B115,AB114=0,(AC110-AI114+AG114)&lt;=0),0,(AC110-AI114+AG114)/AB114)</f>
        <v>0</v>
      </c>
      <c r="AD114" s="137">
        <f t="shared" ref="AD114" si="1788">IF(AC114*(7-AB111)&lt;=0,0,AC114*(7-AB111))</f>
        <v>0</v>
      </c>
      <c r="AE114" s="311">
        <f t="shared" ref="AE114" si="1789">ROUND(IF(OR(AC111-AC114*(7-AB111)+AH114&lt;0,$B109=$B115,AC114&lt;=0,AC111=0),0,IF(AC111-AC114*(7-AB111)+AH114&gt;AI114-AG114+AH114,AI114-AG114+AH114,AC111-AC114*(7-AB111)+AH114)),1)</f>
        <v>0</v>
      </c>
      <c r="AF114" s="312"/>
      <c r="AG114" s="139">
        <f t="shared" ref="AG114" si="1790">IF(OR($B109=$B115,AB110=0),0,IF($B109=$B103,AB109,$F109))</f>
        <v>0</v>
      </c>
      <c r="AH114" s="30">
        <f t="shared" ref="AH114" si="1791">IF(OR($B109=$B115,AB114=0),0,$G111-$G110)</f>
        <v>0</v>
      </c>
      <c r="AI114" s="134">
        <f t="shared" ref="AI114" si="1792">IF(OR($B109=$B115,AB114=0),0,AB113)</f>
        <v>0</v>
      </c>
      <c r="AJ114" s="138">
        <f t="shared" ref="AJ114" si="1793">IF($B109=$B115,0,AC111)</f>
        <v>0</v>
      </c>
      <c r="AK114" s="176">
        <f t="shared" ref="AK114" si="1794">IF($B103=$B109,IF(AM109+AM104&gt;0,1,0)+IF(AN109+AN104&gt;0,1,0)+IF(AO109+AO104&gt;0,1,0)+IF(AP109+AP104&gt;0,1,0)+IF(AQ109+AQ104&gt;0,1,0)+IF(AR109+AR104&gt;0,1,0)+IF(AS109+AS104&gt;0,1,0),AK110)</f>
        <v>0</v>
      </c>
      <c r="AL114" s="133">
        <f t="shared" ref="AL114" si="1795">IF(OR($B109=$B115,AK114=0,(AL110-AR114+AP114)&lt;=0),0,(AL110-AR114+AP114)/AK114)</f>
        <v>0</v>
      </c>
      <c r="AM114" s="137">
        <f t="shared" ref="AM114" si="1796">IF(AL114*(7-AK111)&lt;=0,0,AL114*(7-AK111))</f>
        <v>0</v>
      </c>
      <c r="AN114" s="311">
        <f t="shared" ref="AN114" si="1797">ROUND(IF(OR(AL111-AL114*(7-AK111)+AQ114&lt;0,$B109=$B115,AL114&lt;=0,AL111=0),0,IF(AL111-AL114*(7-AK111)+AQ114&gt;AR114-AP114+AQ114,AR114-AP114+AQ114,AL111-AL114*(7-AK111)+AQ114)),1)</f>
        <v>0</v>
      </c>
      <c r="AO114" s="312"/>
      <c r="AP114" s="139">
        <f t="shared" ref="AP114" si="1798">IF(OR($B109=$B115,AK110=0),0,IF($B109=$B103,AK109,$F109))</f>
        <v>0</v>
      </c>
      <c r="AQ114" s="30">
        <f t="shared" ref="AQ114" si="1799">IF(OR($B109=$B115,AK114=0),0,$G111-$G110)</f>
        <v>0</v>
      </c>
      <c r="AR114" s="134">
        <f t="shared" ref="AR114" si="1800">IF(OR($B109=$B115,AK114=0),0,AK113)</f>
        <v>0</v>
      </c>
      <c r="AS114" s="138">
        <f t="shared" ref="AS114" si="1801">IF($B109=$B115,0,AL111)</f>
        <v>0</v>
      </c>
      <c r="AT114" s="176">
        <f t="shared" ref="AT114" si="1802">IF($B103=$B109,IF(AV109+AV104&gt;0,1,0)+IF(AW109+AW104&gt;0,1,0)+IF(AX109+AX104&gt;0,1,0)+IF(AY109+AY104&gt;0,1,0)+IF(AZ109+AZ104&gt;0,1,0)+IF(BA109+BA104&gt;0,1,0)+IF(BB109+BB104&gt;0,1,0),AT110)</f>
        <v>0</v>
      </c>
      <c r="AU114" s="133">
        <f t="shared" ref="AU114" si="1803">IF(OR($B109=$B115,AT114=0,(AU110-BA114+AY114)&lt;=0),0,(AU110-BA114+AY114)/AT114)</f>
        <v>0</v>
      </c>
      <c r="AV114" s="137">
        <f t="shared" ref="AV114" si="1804">IF(AU114*(7-AT111)&lt;=0,0,AU114*(7-AT111))</f>
        <v>0</v>
      </c>
      <c r="AW114" s="311">
        <f t="shared" ref="AW114" si="1805">ROUND(IF(OR(AU111-AU114*(7-AT111)+AZ114&lt;0,$B109=$B115,AU114&lt;=0,AU111=0),0,IF(AU111-AU114*(7-AT111)+AZ114&gt;BA114-AY114+AZ114,BA114-AY114+AZ114,AU111-AU114*(7-AT111)+AZ114)),1)</f>
        <v>0</v>
      </c>
      <c r="AX114" s="312"/>
      <c r="AY114" s="139">
        <f t="shared" ref="AY114" si="1806">IF(OR($B109=$B115,AT110=0),0,IF($B109=$B103,AT109,$F109))</f>
        <v>0</v>
      </c>
      <c r="AZ114" s="30">
        <f t="shared" ref="AZ114" si="1807">IF(OR($B109=$B115,AT114=0),0,$G111-$G110)</f>
        <v>0</v>
      </c>
      <c r="BA114" s="134">
        <f t="shared" ref="BA114" si="1808">IF(OR($B109=$B115,AT114=0),0,AT113)</f>
        <v>0</v>
      </c>
      <c r="BB114" s="138">
        <f t="shared" ref="BB114" si="1809">IF($B109=$B115,0,AU111)</f>
        <v>0</v>
      </c>
    </row>
    <row r="115" spans="1:54" ht="15.75" x14ac:dyDescent="0.2">
      <c r="A115" s="1">
        <f t="shared" ref="A115" si="1810">IF(B115="","1. Niewypełnione",B115)</f>
        <v>0</v>
      </c>
      <c r="B115" s="320">
        <f>grudzień!B115</f>
        <v>0</v>
      </c>
      <c r="C115" s="321">
        <f>grudzień!C115</f>
        <v>0</v>
      </c>
      <c r="D115" s="321">
        <f>grudzień!D115</f>
        <v>0</v>
      </c>
      <c r="E115" s="321">
        <f>grudzień!E115</f>
        <v>0</v>
      </c>
      <c r="F115" s="177">
        <f>grudzień!F115</f>
        <v>18</v>
      </c>
      <c r="G115" s="185">
        <f>grudzień!G115</f>
        <v>18</v>
      </c>
      <c r="H115" s="177"/>
      <c r="I115" s="192">
        <f t="shared" ref="I115:I119" si="1811">K115+T115+AC115+AL115+AU115</f>
        <v>0</v>
      </c>
      <c r="J115" s="186">
        <f t="shared" ref="J115" si="1812">IF(OR($B115=$B121,J118=0),0,ROUND((K116+P120)/J118,0))</f>
        <v>0</v>
      </c>
      <c r="K115" s="51">
        <f t="shared" ref="K115:K116" si="1813">SUM(L115:R115)</f>
        <v>0</v>
      </c>
      <c r="L115" s="52">
        <f>grudzień!L115</f>
        <v>0</v>
      </c>
      <c r="M115" s="52">
        <f>grudzień!M115</f>
        <v>0</v>
      </c>
      <c r="N115" s="52">
        <f>grudzień!N115</f>
        <v>0</v>
      </c>
      <c r="O115" s="52">
        <f>grudzień!O115</f>
        <v>0</v>
      </c>
      <c r="P115" s="53">
        <f>grudzień!P115</f>
        <v>0</v>
      </c>
      <c r="Q115" s="54">
        <f>grudzień!Q115</f>
        <v>0</v>
      </c>
      <c r="R115" s="55">
        <f>grudzień!R115</f>
        <v>0</v>
      </c>
      <c r="S115" s="188">
        <f t="shared" ref="S115" si="1814">IF(OR($B115=$B121,S118=0),0,ROUND((T116+Y120)/S118,0))</f>
        <v>0</v>
      </c>
      <c r="T115" s="51">
        <f t="shared" ref="T115:T116" si="1815">SUM(U115:AA115)</f>
        <v>0</v>
      </c>
      <c r="U115" s="52">
        <f>grudzień!U115</f>
        <v>0</v>
      </c>
      <c r="V115" s="52">
        <f>grudzień!V115</f>
        <v>0</v>
      </c>
      <c r="W115" s="52">
        <f>grudzień!W115</f>
        <v>0</v>
      </c>
      <c r="X115" s="52">
        <f>grudzień!X115</f>
        <v>0</v>
      </c>
      <c r="Y115" s="53">
        <f>grudzień!Y115</f>
        <v>0</v>
      </c>
      <c r="Z115" s="54">
        <f>grudzień!Z115</f>
        <v>0</v>
      </c>
      <c r="AA115" s="55">
        <f>grudzień!AA115</f>
        <v>0</v>
      </c>
      <c r="AB115" s="188">
        <f t="shared" ref="AB115" si="1816">IF(OR($B115=$B121,AB118=0),0,ROUND((AC116+AH120)/AB118,0))</f>
        <v>0</v>
      </c>
      <c r="AC115" s="51">
        <f t="shared" ref="AC115:AC116" si="1817">SUM(AD115:AJ115)</f>
        <v>0</v>
      </c>
      <c r="AD115" s="52">
        <f>grudzień!AD115</f>
        <v>0</v>
      </c>
      <c r="AE115" s="52">
        <f>grudzień!AE115</f>
        <v>0</v>
      </c>
      <c r="AF115" s="52">
        <f>grudzień!AF115</f>
        <v>0</v>
      </c>
      <c r="AG115" s="52">
        <f>grudzień!AG115</f>
        <v>0</v>
      </c>
      <c r="AH115" s="53">
        <f>grudzień!AH115</f>
        <v>0</v>
      </c>
      <c r="AI115" s="54">
        <f>grudzień!AI115</f>
        <v>0</v>
      </c>
      <c r="AJ115" s="55">
        <f>grudzień!AJ115</f>
        <v>0</v>
      </c>
      <c r="AK115" s="188">
        <f t="shared" ref="AK115" si="1818">IF(OR($B115=$B121,AK118=0),0,ROUND((AL116+AQ120)/AK118,0))</f>
        <v>0</v>
      </c>
      <c r="AL115" s="51">
        <f t="shared" ref="AL115:AL116" si="1819">SUM(AM115:AS115)</f>
        <v>0</v>
      </c>
      <c r="AM115" s="52">
        <f>grudzień!AM115</f>
        <v>0</v>
      </c>
      <c r="AN115" s="52">
        <f>grudzień!AN115</f>
        <v>0</v>
      </c>
      <c r="AO115" s="52">
        <f>grudzień!AO115</f>
        <v>0</v>
      </c>
      <c r="AP115" s="52">
        <f>grudzień!AP115</f>
        <v>0</v>
      </c>
      <c r="AQ115" s="53">
        <f>grudzień!AQ115</f>
        <v>0</v>
      </c>
      <c r="AR115" s="54">
        <f>grudzień!AR115</f>
        <v>0</v>
      </c>
      <c r="AS115" s="55">
        <f>grudzień!AS115</f>
        <v>0</v>
      </c>
      <c r="AT115" s="188">
        <f t="shared" ref="AT115" si="1820">IF(OR($B115=$B121,AT118=0),0,ROUND((AU116+AZ120)/AT118,0))</f>
        <v>0</v>
      </c>
      <c r="AU115" s="51">
        <f t="shared" ref="AU115:AU116" si="1821">SUM(AV115:BB115)</f>
        <v>0</v>
      </c>
      <c r="AV115" s="52">
        <f t="shared" ref="AV115" si="1822">IF(SUM($AM$9:$AS$9)=SUM($AV$9:$BB$9),AM115,IF(AND(SUM($AV$9:$BB$9)&gt;42,SUM($AV$9:$BB$9)&lt;49),AM115,0))</f>
        <v>0</v>
      </c>
      <c r="AW115" s="52">
        <f t="shared" ref="AW115" si="1823">IF(SUM($AM$9:$AS$9)=SUM($AV$9:$BB$9),AN115,IF(AND(SUM($AV$9:$BB$9)&gt;42,SUM($AV$9:$BB$9)&lt;49),AN115,0))</f>
        <v>0</v>
      </c>
      <c r="AX115" s="52">
        <f t="shared" ref="AX115" si="1824">IF(SUM($AM$9:$AS$9)=SUM($AV$9:$BB$9),AO115,IF(AND(SUM($AV$9:$BB$9)&gt;42,SUM($AV$9:$BB$9)&lt;49),AO115,0))</f>
        <v>0</v>
      </c>
      <c r="AY115" s="52">
        <f t="shared" ref="AY115" si="1825">IF(SUM($AM$9:$AS$9)=SUM($AV$9:$BB$9),AP115,IF(AND(SUM($AV$9:$BB$9)&gt;42,SUM($AV$9:$BB$9)&lt;49),AP115,0))</f>
        <v>0</v>
      </c>
      <c r="AZ115" s="53">
        <f t="shared" ref="AZ115" si="1826">IF(SUM($AM$9:$AS$9)=SUM($AV$9:$BB$9),AQ115,IF(AND(SUM($AV$9:$BB$9)&gt;42,SUM($AV$9:$BB$9)&lt;49),AQ115,0))</f>
        <v>0</v>
      </c>
      <c r="BA115" s="54">
        <f t="shared" ref="BA115" si="1827">IF(SUM($AM$9:$AS$9)=SUM($AV$9:$BB$9),AR115,IF(AND(SUM($AV$9:$BB$9)&gt;42,SUM($AV$9:$BB$9)&lt;49),AR115,0))</f>
        <v>0</v>
      </c>
      <c r="BB115" s="55">
        <f t="shared" ref="BB115" si="1828">IF(SUM($AM$9:$AS$9)=SUM($AV$9:$BB$9),AS115,IF(AND(SUM($AV$9:$BB$9)&gt;42,SUM($AV$9:$BB$9)&lt;49),AS115,0))</f>
        <v>0</v>
      </c>
    </row>
    <row r="116" spans="1:54" ht="12.75" hidden="1" customHeight="1" x14ac:dyDescent="0.2">
      <c r="B116" s="93"/>
      <c r="C116" s="94"/>
      <c r="D116" s="95"/>
      <c r="E116" s="115"/>
      <c r="F116" s="140" t="b">
        <f t="shared" ref="F116" si="1829">IF($B109=$B115,OR(F110,G115&lt;F115),G115&lt;F115)</f>
        <v>0</v>
      </c>
      <c r="G116" s="189">
        <f t="shared" ref="G116" si="1830">IF(AND($B109=$B115,$B109&lt;&gt;"",$B109&lt;&gt;0),G115+G110,G115)</f>
        <v>18</v>
      </c>
      <c r="H116" s="120"/>
      <c r="I116" s="165">
        <f t="shared" si="1811"/>
        <v>0</v>
      </c>
      <c r="J116" s="194">
        <f t="shared" ref="J116" si="1831">7-COUNTIF(L115:R115,0)-COUNTIF(L115:R115,"")</f>
        <v>0</v>
      </c>
      <c r="K116" s="22">
        <f t="shared" si="1813"/>
        <v>0</v>
      </c>
      <c r="L116" s="35">
        <f t="shared" ref="L116:R116" si="1832">IF($B109=$B115,L115+L110,L115)</f>
        <v>0</v>
      </c>
      <c r="M116" s="35">
        <f t="shared" si="1832"/>
        <v>0</v>
      </c>
      <c r="N116" s="35">
        <f t="shared" si="1832"/>
        <v>0</v>
      </c>
      <c r="O116" s="35">
        <f t="shared" si="1832"/>
        <v>0</v>
      </c>
      <c r="P116" s="36">
        <f t="shared" si="1832"/>
        <v>0</v>
      </c>
      <c r="Q116" s="37">
        <f t="shared" si="1832"/>
        <v>0</v>
      </c>
      <c r="R116" s="38">
        <f t="shared" si="1832"/>
        <v>0</v>
      </c>
      <c r="S116" s="194">
        <f t="shared" ref="S116" si="1833">7-COUNTIF(U115:AA115,0)-COUNTIF(U115:AA115,"")</f>
        <v>0</v>
      </c>
      <c r="T116" s="22">
        <f t="shared" si="1815"/>
        <v>0</v>
      </c>
      <c r="U116" s="35">
        <f t="shared" ref="U116:AA116" si="1834">IF($B109=$B115,U115+U110,U115)</f>
        <v>0</v>
      </c>
      <c r="V116" s="35">
        <f t="shared" si="1834"/>
        <v>0</v>
      </c>
      <c r="W116" s="35">
        <f t="shared" si="1834"/>
        <v>0</v>
      </c>
      <c r="X116" s="35">
        <f t="shared" si="1834"/>
        <v>0</v>
      </c>
      <c r="Y116" s="36">
        <f t="shared" si="1834"/>
        <v>0</v>
      </c>
      <c r="Z116" s="37">
        <f t="shared" si="1834"/>
        <v>0</v>
      </c>
      <c r="AA116" s="38">
        <f t="shared" si="1834"/>
        <v>0</v>
      </c>
      <c r="AB116" s="194">
        <f t="shared" ref="AB116" si="1835">7-COUNTIF(AD115:AJ115,0)-COUNTIF(AD115:AJ115,"")</f>
        <v>0</v>
      </c>
      <c r="AC116" s="22">
        <f t="shared" si="1817"/>
        <v>0</v>
      </c>
      <c r="AD116" s="35">
        <f t="shared" ref="AD116:AJ116" si="1836">IF($B109=$B115,AD115+AD110,AD115)</f>
        <v>0</v>
      </c>
      <c r="AE116" s="35">
        <f t="shared" si="1836"/>
        <v>0</v>
      </c>
      <c r="AF116" s="35">
        <f t="shared" si="1836"/>
        <v>0</v>
      </c>
      <c r="AG116" s="35">
        <f t="shared" si="1836"/>
        <v>0</v>
      </c>
      <c r="AH116" s="36">
        <f t="shared" si="1836"/>
        <v>0</v>
      </c>
      <c r="AI116" s="37">
        <f t="shared" si="1836"/>
        <v>0</v>
      </c>
      <c r="AJ116" s="38">
        <f t="shared" si="1836"/>
        <v>0</v>
      </c>
      <c r="AK116" s="194">
        <f t="shared" ref="AK116" si="1837">7-COUNTIF(AM115:AS115,0)-COUNTIF(AM115:AS115,"")</f>
        <v>0</v>
      </c>
      <c r="AL116" s="22">
        <f t="shared" si="1819"/>
        <v>0</v>
      </c>
      <c r="AM116" s="35">
        <f t="shared" ref="AM116:AS116" si="1838">IF($B109=$B115,AM115+AM110,AM115)</f>
        <v>0</v>
      </c>
      <c r="AN116" s="35">
        <f t="shared" si="1838"/>
        <v>0</v>
      </c>
      <c r="AO116" s="35">
        <f t="shared" si="1838"/>
        <v>0</v>
      </c>
      <c r="AP116" s="35">
        <f t="shared" si="1838"/>
        <v>0</v>
      </c>
      <c r="AQ116" s="36">
        <f t="shared" si="1838"/>
        <v>0</v>
      </c>
      <c r="AR116" s="37">
        <f t="shared" si="1838"/>
        <v>0</v>
      </c>
      <c r="AS116" s="38">
        <f t="shared" si="1838"/>
        <v>0</v>
      </c>
      <c r="AT116" s="194">
        <f t="shared" ref="AT116" si="1839">7-COUNTIF(AV115:BB115,0)-COUNTIF(AV115:BB115,"")</f>
        <v>0</v>
      </c>
      <c r="AU116" s="22">
        <f t="shared" si="1821"/>
        <v>0</v>
      </c>
      <c r="AV116" s="35">
        <f t="shared" ref="AV116:BB116" si="1840">IF($B109=$B115,AV115+AV110,AV115)</f>
        <v>0</v>
      </c>
      <c r="AW116" s="35">
        <f t="shared" si="1840"/>
        <v>0</v>
      </c>
      <c r="AX116" s="35">
        <f t="shared" si="1840"/>
        <v>0</v>
      </c>
      <c r="AY116" s="35">
        <f t="shared" si="1840"/>
        <v>0</v>
      </c>
      <c r="AZ116" s="36">
        <f t="shared" si="1840"/>
        <v>0</v>
      </c>
      <c r="BA116" s="37">
        <f t="shared" si="1840"/>
        <v>0</v>
      </c>
      <c r="BB116" s="38">
        <f t="shared" si="1840"/>
        <v>0</v>
      </c>
    </row>
    <row r="117" spans="1:54" ht="15" hidden="1" customHeight="1" x14ac:dyDescent="0.2">
      <c r="B117" s="116"/>
      <c r="C117" s="117"/>
      <c r="D117" s="118"/>
      <c r="E117" s="119"/>
      <c r="F117" s="92"/>
      <c r="G117" s="190">
        <f t="shared" ref="G117" si="1841">IF(AND($B109=$B115,$B109&lt;&gt;"",$B109&lt;&gt;0),F115+G111,F115)</f>
        <v>18</v>
      </c>
      <c r="H117" s="121"/>
      <c r="I117" s="165">
        <f t="shared" si="1811"/>
        <v>0</v>
      </c>
      <c r="J117" s="195">
        <f t="shared" ref="J117" si="1842">IF($B115=$B109,COUNTIF(L117:R117,0),COUNTIF(L118:R118,0)+COUNTIF(L118:R118,""))</f>
        <v>7</v>
      </c>
      <c r="K117" s="39">
        <f t="shared" ref="K117:R117" si="1843">IF($B109=$B115,K118+K111,K118)</f>
        <v>0</v>
      </c>
      <c r="L117" s="40">
        <f t="shared" si="1843"/>
        <v>0</v>
      </c>
      <c r="M117" s="40">
        <f t="shared" si="1843"/>
        <v>0</v>
      </c>
      <c r="N117" s="40">
        <f t="shared" si="1843"/>
        <v>0</v>
      </c>
      <c r="O117" s="40">
        <f t="shared" si="1843"/>
        <v>0</v>
      </c>
      <c r="P117" s="41">
        <f t="shared" si="1843"/>
        <v>0</v>
      </c>
      <c r="Q117" s="42">
        <f t="shared" si="1843"/>
        <v>0</v>
      </c>
      <c r="R117" s="43">
        <f t="shared" si="1843"/>
        <v>0</v>
      </c>
      <c r="S117" s="195">
        <f t="shared" ref="S117" si="1844">IF($B115=$B109,COUNTIF(U117:AA117,0),COUNTIF(U118:AA118,0)+COUNTIF(U118:AA118,""))</f>
        <v>7</v>
      </c>
      <c r="T117" s="39">
        <f t="shared" ref="T117:AA117" si="1845">IF($B109=$B115,T118+T111,T118)</f>
        <v>0</v>
      </c>
      <c r="U117" s="40">
        <f t="shared" si="1845"/>
        <v>0</v>
      </c>
      <c r="V117" s="40">
        <f t="shared" si="1845"/>
        <v>0</v>
      </c>
      <c r="W117" s="40">
        <f t="shared" si="1845"/>
        <v>0</v>
      </c>
      <c r="X117" s="40">
        <f t="shared" si="1845"/>
        <v>0</v>
      </c>
      <c r="Y117" s="41">
        <f t="shared" si="1845"/>
        <v>0</v>
      </c>
      <c r="Z117" s="42">
        <f t="shared" si="1845"/>
        <v>0</v>
      </c>
      <c r="AA117" s="43">
        <f t="shared" si="1845"/>
        <v>0</v>
      </c>
      <c r="AB117" s="195">
        <f t="shared" ref="AB117" si="1846">IF($B115=$B109,COUNTIF(AD117:AJ117,0),COUNTIF(AD118:AJ118,0)+COUNTIF(AD118:AJ118,""))</f>
        <v>7</v>
      </c>
      <c r="AC117" s="39">
        <f t="shared" ref="AC117:AJ117" si="1847">IF($B109=$B115,AC118+AC111,AC118)</f>
        <v>0</v>
      </c>
      <c r="AD117" s="40">
        <f t="shared" si="1847"/>
        <v>0</v>
      </c>
      <c r="AE117" s="40">
        <f t="shared" si="1847"/>
        <v>0</v>
      </c>
      <c r="AF117" s="40">
        <f t="shared" si="1847"/>
        <v>0</v>
      </c>
      <c r="AG117" s="40">
        <f t="shared" si="1847"/>
        <v>0</v>
      </c>
      <c r="AH117" s="41">
        <f t="shared" si="1847"/>
        <v>0</v>
      </c>
      <c r="AI117" s="42">
        <f t="shared" si="1847"/>
        <v>0</v>
      </c>
      <c r="AJ117" s="43">
        <f t="shared" si="1847"/>
        <v>0</v>
      </c>
      <c r="AK117" s="195">
        <f t="shared" ref="AK117" si="1848">IF($B115=$B109,COUNTIF(AM117:AS117,0),COUNTIF(AM118:AS118,0)+COUNTIF(AM118:AS118,""))</f>
        <v>7</v>
      </c>
      <c r="AL117" s="39">
        <f t="shared" ref="AL117:AS117" si="1849">IF($B109=$B115,AL118+AL111,AL118)</f>
        <v>0</v>
      </c>
      <c r="AM117" s="40">
        <f t="shared" si="1849"/>
        <v>0</v>
      </c>
      <c r="AN117" s="40">
        <f t="shared" si="1849"/>
        <v>0</v>
      </c>
      <c r="AO117" s="40">
        <f t="shared" si="1849"/>
        <v>0</v>
      </c>
      <c r="AP117" s="40">
        <f t="shared" si="1849"/>
        <v>0</v>
      </c>
      <c r="AQ117" s="41">
        <f t="shared" si="1849"/>
        <v>0</v>
      </c>
      <c r="AR117" s="42">
        <f t="shared" si="1849"/>
        <v>0</v>
      </c>
      <c r="AS117" s="43">
        <f t="shared" si="1849"/>
        <v>0</v>
      </c>
      <c r="AT117" s="195">
        <f t="shared" ref="AT117" si="1850">IF($B115=$B109,COUNTIF(AV117:BB117,0),COUNTIF(AV118:BB118,0)+COUNTIF(AV118:BB118,""))</f>
        <v>7</v>
      </c>
      <c r="AU117" s="39">
        <f t="shared" ref="AU117:BB117" si="1851">IF($B109=$B115,AU118+AU111,AU118)</f>
        <v>0</v>
      </c>
      <c r="AV117" s="40">
        <f t="shared" si="1851"/>
        <v>0</v>
      </c>
      <c r="AW117" s="40">
        <f t="shared" si="1851"/>
        <v>0</v>
      </c>
      <c r="AX117" s="40">
        <f t="shared" si="1851"/>
        <v>0</v>
      </c>
      <c r="AY117" s="40">
        <f t="shared" si="1851"/>
        <v>0</v>
      </c>
      <c r="AZ117" s="41">
        <f t="shared" si="1851"/>
        <v>0</v>
      </c>
      <c r="BA117" s="42">
        <f t="shared" si="1851"/>
        <v>0</v>
      </c>
      <c r="BB117" s="43">
        <f t="shared" si="1851"/>
        <v>0</v>
      </c>
    </row>
    <row r="118" spans="1:54" ht="15.75" customHeight="1" x14ac:dyDescent="0.2">
      <c r="A118" s="1">
        <f t="shared" ref="A118" si="1852">A115</f>
        <v>0</v>
      </c>
      <c r="B118" s="313">
        <f t="shared" ref="B118" si="1853">B112+1</f>
        <v>17</v>
      </c>
      <c r="C118" s="314"/>
      <c r="D118" s="314"/>
      <c r="E118" s="314"/>
      <c r="F118" s="31"/>
      <c r="G118" s="183"/>
      <c r="H118" s="122">
        <f t="shared" ref="H118" si="1854">5-COUNTIF(AU115,0)-COUNTIF(AL115,0)-COUNTIF(AC115,0)-COUNTIF(T115,0)-COUNTIF(K115,0)</f>
        <v>0</v>
      </c>
      <c r="I118" s="165">
        <f t="shared" si="1811"/>
        <v>0</v>
      </c>
      <c r="J118" s="187">
        <f t="shared" ref="J118" si="1855">IF($B115=$B109,J112+IF($F115&lt;&gt;$G115,(K115+$G117-$G116)/$F115,K115/$F115),IF($F115&lt;&gt;G115,(K115+$G117-$G116)/$F115,K115/$F115))</f>
        <v>0</v>
      </c>
      <c r="K118" s="7">
        <f t="shared" ref="K118:K119" si="1856">SUM(L118:R118)</f>
        <v>0</v>
      </c>
      <c r="L118" s="26">
        <f t="shared" ref="L118:R118" si="1857">L115</f>
        <v>0</v>
      </c>
      <c r="M118" s="26">
        <f t="shared" si="1857"/>
        <v>0</v>
      </c>
      <c r="N118" s="26">
        <f t="shared" si="1857"/>
        <v>0</v>
      </c>
      <c r="O118" s="26">
        <f t="shared" si="1857"/>
        <v>0</v>
      </c>
      <c r="P118" s="26">
        <f t="shared" si="1857"/>
        <v>0</v>
      </c>
      <c r="Q118" s="29">
        <f t="shared" si="1857"/>
        <v>0</v>
      </c>
      <c r="R118" s="23">
        <f t="shared" si="1857"/>
        <v>0</v>
      </c>
      <c r="S118" s="187">
        <f t="shared" ref="S118" si="1858">IF($B115=$B109,S112+IF($F115&lt;&gt;$G115,(T115+$G117-$G116)/$F115,T115/$F115),IF($F115&lt;&gt;P115,(T115+$G117-$G116)/$F115,T115/$F115))</f>
        <v>0</v>
      </c>
      <c r="T118" s="7">
        <f t="shared" ref="T118:T119" si="1859">SUM(U118:AA118)</f>
        <v>0</v>
      </c>
      <c r="U118" s="26">
        <f t="shared" ref="U118:AA118" si="1860">U115</f>
        <v>0</v>
      </c>
      <c r="V118" s="26">
        <f t="shared" si="1860"/>
        <v>0</v>
      </c>
      <c r="W118" s="26">
        <f t="shared" si="1860"/>
        <v>0</v>
      </c>
      <c r="X118" s="26">
        <f t="shared" si="1860"/>
        <v>0</v>
      </c>
      <c r="Y118" s="113">
        <f t="shared" si="1860"/>
        <v>0</v>
      </c>
      <c r="Z118" s="29">
        <f t="shared" si="1860"/>
        <v>0</v>
      </c>
      <c r="AA118" s="23">
        <f t="shared" si="1860"/>
        <v>0</v>
      </c>
      <c r="AB118" s="187">
        <f t="shared" ref="AB118" si="1861">IF($B115=$B109,AB112+IF($F115&lt;&gt;$G115,(AC115+$G117-$G116)/$F115,AC115/$F115),IF($F115&lt;&gt;Y115,(AC115+$G117-$G116)/$F115,AC115/$F115))</f>
        <v>0</v>
      </c>
      <c r="AC118" s="7">
        <f t="shared" ref="AC118:AC119" si="1862">SUM(AD118:AJ118)</f>
        <v>0</v>
      </c>
      <c r="AD118" s="26">
        <f t="shared" ref="AD118:AJ118" si="1863">AD115</f>
        <v>0</v>
      </c>
      <c r="AE118" s="26">
        <f t="shared" si="1863"/>
        <v>0</v>
      </c>
      <c r="AF118" s="26">
        <f t="shared" si="1863"/>
        <v>0</v>
      </c>
      <c r="AG118" s="26">
        <f t="shared" si="1863"/>
        <v>0</v>
      </c>
      <c r="AH118" s="113">
        <f t="shared" si="1863"/>
        <v>0</v>
      </c>
      <c r="AI118" s="29">
        <f t="shared" si="1863"/>
        <v>0</v>
      </c>
      <c r="AJ118" s="23">
        <f t="shared" si="1863"/>
        <v>0</v>
      </c>
      <c r="AK118" s="187">
        <f t="shared" ref="AK118" si="1864">IF($B115=$B109,AK112+IF($F115&lt;&gt;$G115,(AL115+$G117-$G116)/$F115,AL115/$F115),IF($F115&lt;&gt;AH115,(AL115+$G117-$G116)/$F115,AL115/$F115))</f>
        <v>0</v>
      </c>
      <c r="AL118" s="7">
        <f t="shared" ref="AL118:AL119" si="1865">SUM(AM118:AS118)</f>
        <v>0</v>
      </c>
      <c r="AM118" s="26">
        <f t="shared" ref="AM118:AS118" si="1866">AM115</f>
        <v>0</v>
      </c>
      <c r="AN118" s="26">
        <f t="shared" si="1866"/>
        <v>0</v>
      </c>
      <c r="AO118" s="26">
        <f t="shared" si="1866"/>
        <v>0</v>
      </c>
      <c r="AP118" s="26">
        <f t="shared" si="1866"/>
        <v>0</v>
      </c>
      <c r="AQ118" s="113">
        <f t="shared" si="1866"/>
        <v>0</v>
      </c>
      <c r="AR118" s="29">
        <f t="shared" si="1866"/>
        <v>0</v>
      </c>
      <c r="AS118" s="23">
        <f t="shared" si="1866"/>
        <v>0</v>
      </c>
      <c r="AT118" s="187">
        <f t="shared" ref="AT118" si="1867">IF($B115=$B109,AT112+IF($F115&lt;&gt;$G115,(AU115+$G117-$G116)/$F115,AU115/$F115),IF($F115&lt;&gt;AQ115,(AU115+$G117-$G116)/$F115,AU115/$F115))</f>
        <v>0</v>
      </c>
      <c r="AU118" s="7">
        <f t="shared" ref="AU118:AU119" si="1868">SUM(AV118:BB118)</f>
        <v>0</v>
      </c>
      <c r="AV118" s="6">
        <f t="shared" ref="AV118" si="1869">IF(SUM($AM$9:$AS$9)=SUM($AV$9:$BB$9),AV115,IF(AND(SUM($AV$9:$BB$9)&gt;42,SUM($AV$9:$BB$9)&lt;49),AV115,0))</f>
        <v>0</v>
      </c>
      <c r="AW118" s="6">
        <f t="shared" ref="AW118:BB118" si="1870">IF(SUM($AM$9:$AS$9)=SUM($AV$9:$BB$9),AW115,IF(AND(SUM($AV$9:$BB$9)&gt;42,SUM($AV$9:$BB$9)&lt;49),AW115,0))</f>
        <v>0</v>
      </c>
      <c r="AX118" s="6">
        <f t="shared" si="1870"/>
        <v>0</v>
      </c>
      <c r="AY118" s="6">
        <f t="shared" si="1870"/>
        <v>0</v>
      </c>
      <c r="AZ118" s="26">
        <f t="shared" si="1870"/>
        <v>0</v>
      </c>
      <c r="BA118" s="29">
        <f t="shared" si="1870"/>
        <v>0</v>
      </c>
      <c r="BB118" s="23">
        <f t="shared" si="1870"/>
        <v>0</v>
      </c>
    </row>
    <row r="119" spans="1:54" ht="15.75" customHeight="1" x14ac:dyDescent="0.2">
      <c r="A119" s="1">
        <f t="shared" ref="A119:A120" si="1871">A118</f>
        <v>0</v>
      </c>
      <c r="B119" s="313"/>
      <c r="C119" s="314"/>
      <c r="D119" s="314"/>
      <c r="E119" s="314"/>
      <c r="F119" s="31"/>
      <c r="G119" s="183"/>
      <c r="H119" s="123">
        <f t="shared" ref="H119" si="1872">IF($B115=$B109,H113+F119,$F119)</f>
        <v>0</v>
      </c>
      <c r="I119" s="165">
        <f t="shared" si="1811"/>
        <v>0</v>
      </c>
      <c r="J119" s="141">
        <f t="shared" ref="J119" si="1873">IF($H118=0,0,IF($B109=$B115,IF($H120&gt;0,$H120+J113,K115+J113),IF($H120&gt;0,$H120,K115)))</f>
        <v>0</v>
      </c>
      <c r="K119" s="7">
        <f t="shared" si="1856"/>
        <v>0</v>
      </c>
      <c r="L119" s="6"/>
      <c r="M119" s="6"/>
      <c r="N119" s="6"/>
      <c r="O119" s="6"/>
      <c r="P119" s="26"/>
      <c r="Q119" s="29"/>
      <c r="R119" s="23"/>
      <c r="S119" s="141">
        <f t="shared" ref="S119" si="1874">IF($H118=0,0,IF($B109=$B115,IF($H120&gt;0,$H120+S113,T115+S113),IF($H120&gt;0,$H120,T115)))</f>
        <v>0</v>
      </c>
      <c r="T119" s="7">
        <f t="shared" si="1859"/>
        <v>0</v>
      </c>
      <c r="U119" s="6"/>
      <c r="V119" s="6"/>
      <c r="W119" s="6"/>
      <c r="X119" s="6"/>
      <c r="Y119" s="26"/>
      <c r="Z119" s="29"/>
      <c r="AA119" s="23"/>
      <c r="AB119" s="141">
        <f t="shared" ref="AB119" si="1875">IF($H118=0,0,IF($B109=$B115,IF($H120&gt;0,$H120+AB113,AC115+AB113),IF($H120&gt;0,$H120,AC115)))</f>
        <v>0</v>
      </c>
      <c r="AC119" s="7">
        <f t="shared" si="1862"/>
        <v>0</v>
      </c>
      <c r="AD119" s="6"/>
      <c r="AE119" s="6"/>
      <c r="AF119" s="6"/>
      <c r="AG119" s="6"/>
      <c r="AH119" s="26"/>
      <c r="AI119" s="29"/>
      <c r="AJ119" s="23"/>
      <c r="AK119" s="141">
        <f t="shared" ref="AK119" si="1876">IF($H118=0,0,IF($B109=$B115,IF($H120&gt;0,$H120+AK113,AL115+AK113),IF($H120&gt;0,$H120,AL115)))</f>
        <v>0</v>
      </c>
      <c r="AL119" s="7">
        <f t="shared" si="1865"/>
        <v>0</v>
      </c>
      <c r="AM119" s="6"/>
      <c r="AN119" s="6"/>
      <c r="AO119" s="6"/>
      <c r="AP119" s="6"/>
      <c r="AQ119" s="26"/>
      <c r="AR119" s="29"/>
      <c r="AS119" s="23"/>
      <c r="AT119" s="141">
        <f t="shared" ref="AT119" si="1877">IF($H118=0,0,IF($B109=$B115,IF($H120&gt;0,$H120+AT113,AU115+AT113),IF($H120&gt;0,$H120,AU115)))</f>
        <v>0</v>
      </c>
      <c r="AU119" s="7">
        <f t="shared" si="1868"/>
        <v>0</v>
      </c>
      <c r="AV119" s="6"/>
      <c r="AW119" s="6"/>
      <c r="AX119" s="6"/>
      <c r="AY119" s="6"/>
      <c r="AZ119" s="26"/>
      <c r="BA119" s="29"/>
      <c r="BB119" s="23"/>
    </row>
    <row r="120" spans="1:54" ht="18.75" customHeight="1" thickBot="1" x14ac:dyDescent="0.25">
      <c r="A120" s="1">
        <f t="shared" si="1871"/>
        <v>0</v>
      </c>
      <c r="B120" s="323" t="str">
        <f>IF(B115="",Wydruk!$AE$6,IF(J116=0,Wydruk!$AE$7,IF(AND(G116&lt;G117,B115&lt;&gt;$B121),Wydruk!$AE$13,IF(AND($B115=$B109,$B115&lt;&gt;$B121),IF(OR(OR(J120&lt;4,J120&gt;5),OR(S120&lt;4,S120&gt;5),OR(AB120&lt;4,AB120&gt;5),OR(AK120&lt;4,AK120&gt;5),OR(AND(AT120&lt;4,AT120&gt;0),AT120&gt;5)),Wydruk!$AE$8,Wydruk!$AE$9),IF($B115=$B121,IF($F119&lt;&gt;0,Wydruk!$AE$12,Wydruk!$AE$10),IF(OR(OR(J116&lt;4,J116&gt;5),OR(S116&lt;4,S116&gt;5),OR(AB116&lt;4,AB116&gt;5),OR(AK116&lt;4,AK116&gt;5),OR(AND(AT116&lt;4,AT116&gt;0),AT116&gt;5)),Wydruk!$AE$8,Wydruk!$AE$11))))))</f>
        <v>Uzupełnij liczby godzin tygodniowego planu</v>
      </c>
      <c r="C120" s="324"/>
      <c r="D120" s="324"/>
      <c r="E120" s="324"/>
      <c r="F120" s="173">
        <f>grudzień!F120</f>
        <v>0</v>
      </c>
      <c r="G120" s="184">
        <f>grudzień!G120</f>
        <v>0</v>
      </c>
      <c r="H120" s="191">
        <f t="shared" ref="H120" si="1878">IF(OR($G120=0,$F120=0,$G120="",$F120=""),0,$G120/$F120)</f>
        <v>0</v>
      </c>
      <c r="I120" s="193"/>
      <c r="J120" s="176">
        <f t="shared" ref="J120" si="1879">IF($B109=$B115,IF(L115+L110&gt;0,1,0)+IF(M115+M110&gt;0,1,0)+IF(N115+N110&gt;0,1,0)+IF(O115+O110&gt;0,1,0)+IF(P115+P110&gt;0,1,0)+IF(Q115+Q110&gt;0,1,0)+IF(R115+R110&gt;0,1,0),J116)</f>
        <v>0</v>
      </c>
      <c r="K120" s="133">
        <f t="shared" ref="K120" si="1880">IF(OR($B115=$B121,J120=0,(K116-Q120+O120)&lt;=0),0,(K116-Q120+O120)/J120)</f>
        <v>0</v>
      </c>
      <c r="L120" s="137">
        <f t="shared" ref="L120" si="1881">IF(K120*(7-J117)&lt;=0,0,K120*(7-J117))</f>
        <v>0</v>
      </c>
      <c r="M120" s="311">
        <f t="shared" ref="M120" si="1882">ROUND(IF(OR(K117-K120*(7-J117)+P120&lt;0,$B115=$B121,K120&lt;=0,K117=0),0,IF(K117-K120*(7-J117)+P120&gt;Q120-O120+P120,Q120-O120+P120,K117-K120*(7-J117)+P120)),1)</f>
        <v>0</v>
      </c>
      <c r="N120" s="312"/>
      <c r="O120" s="139">
        <f t="shared" ref="O120" si="1883">IF(OR($B115=$B121,J116=0),0,IF($B115=$B109,J115,$F115))</f>
        <v>0</v>
      </c>
      <c r="P120" s="30">
        <f t="shared" ref="P120" si="1884">IF(OR($B115=$B121,J120=0),0,$G117-$G116)</f>
        <v>0</v>
      </c>
      <c r="Q120" s="134">
        <f t="shared" ref="Q120" si="1885">IF(OR($B115=$B121,J120=0),0,J119)</f>
        <v>0</v>
      </c>
      <c r="R120" s="138">
        <f t="shared" ref="R120" si="1886">IF($B115=$B121,0,K117)</f>
        <v>0</v>
      </c>
      <c r="S120" s="176">
        <f t="shared" ref="S120" si="1887">IF($B109=$B115,IF(U115+U110&gt;0,1,0)+IF(V115+V110&gt;0,1,0)+IF(W115+W110&gt;0,1,0)+IF(X115+X110&gt;0,1,0)+IF(Y115+Y110&gt;0,1,0)+IF(Z115+Z110&gt;0,1,0)+IF(AA115+AA110&gt;0,1,0),S116)</f>
        <v>0</v>
      </c>
      <c r="T120" s="133">
        <f t="shared" ref="T120" si="1888">IF(OR($B115=$B121,S120=0,(T116-Z120+X120)&lt;=0),0,(T116-Z120+X120)/S120)</f>
        <v>0</v>
      </c>
      <c r="U120" s="137">
        <f t="shared" ref="U120" si="1889">IF(T120*(7-S117)&lt;=0,0,T120*(7-S117))</f>
        <v>0</v>
      </c>
      <c r="V120" s="311">
        <f t="shared" ref="V120" si="1890">ROUND(IF(OR(T117-T120*(7-S117)+Y120&lt;0,$B115=$B121,T120&lt;=0,T117=0),0,IF(T117-T120*(7-S117)+Y120&gt;Z120-X120+Y120,Z120-X120+Y120,T117-T120*(7-S117)+Y120)),1)</f>
        <v>0</v>
      </c>
      <c r="W120" s="312"/>
      <c r="X120" s="139">
        <f t="shared" ref="X120" si="1891">IF(OR($B115=$B121,S116=0),0,IF($B115=$B109,S115,$F115))</f>
        <v>0</v>
      </c>
      <c r="Y120" s="30">
        <f t="shared" ref="Y120" si="1892">IF(OR($B115=$B121,S120=0),0,$G117-$G116)</f>
        <v>0</v>
      </c>
      <c r="Z120" s="134">
        <f t="shared" ref="Z120" si="1893">IF(OR($B115=$B121,S120=0),0,S119)</f>
        <v>0</v>
      </c>
      <c r="AA120" s="138">
        <f t="shared" ref="AA120" si="1894">IF($B115=$B121,0,T117)</f>
        <v>0</v>
      </c>
      <c r="AB120" s="176">
        <f t="shared" ref="AB120" si="1895">IF($B109=$B115,IF(AD115+AD110&gt;0,1,0)+IF(AE115+AE110&gt;0,1,0)+IF(AF115+AF110&gt;0,1,0)+IF(AG115+AG110&gt;0,1,0)+IF(AH115+AH110&gt;0,1,0)+IF(AI115+AI110&gt;0,1,0)+IF(AJ115+AJ110&gt;0,1,0),AB116)</f>
        <v>0</v>
      </c>
      <c r="AC120" s="133">
        <f t="shared" ref="AC120" si="1896">IF(OR($B115=$B121,AB120=0,(AC116-AI120+AG120)&lt;=0),0,(AC116-AI120+AG120)/AB120)</f>
        <v>0</v>
      </c>
      <c r="AD120" s="137">
        <f t="shared" ref="AD120" si="1897">IF(AC120*(7-AB117)&lt;=0,0,AC120*(7-AB117))</f>
        <v>0</v>
      </c>
      <c r="AE120" s="311">
        <f t="shared" ref="AE120" si="1898">ROUND(IF(OR(AC117-AC120*(7-AB117)+AH120&lt;0,$B115=$B121,AC120&lt;=0,AC117=0),0,IF(AC117-AC120*(7-AB117)+AH120&gt;AI120-AG120+AH120,AI120-AG120+AH120,AC117-AC120*(7-AB117)+AH120)),1)</f>
        <v>0</v>
      </c>
      <c r="AF120" s="312"/>
      <c r="AG120" s="139">
        <f t="shared" ref="AG120" si="1899">IF(OR($B115=$B121,AB116=0),0,IF($B115=$B109,AB115,$F115))</f>
        <v>0</v>
      </c>
      <c r="AH120" s="30">
        <f t="shared" ref="AH120" si="1900">IF(OR($B115=$B121,AB120=0),0,$G117-$G116)</f>
        <v>0</v>
      </c>
      <c r="AI120" s="134">
        <f t="shared" ref="AI120" si="1901">IF(OR($B115=$B121,AB120=0),0,AB119)</f>
        <v>0</v>
      </c>
      <c r="AJ120" s="138">
        <f t="shared" ref="AJ120" si="1902">IF($B115=$B121,0,AC117)</f>
        <v>0</v>
      </c>
      <c r="AK120" s="176">
        <f t="shared" ref="AK120" si="1903">IF($B109=$B115,IF(AM115+AM110&gt;0,1,0)+IF(AN115+AN110&gt;0,1,0)+IF(AO115+AO110&gt;0,1,0)+IF(AP115+AP110&gt;0,1,0)+IF(AQ115+AQ110&gt;0,1,0)+IF(AR115+AR110&gt;0,1,0)+IF(AS115+AS110&gt;0,1,0),AK116)</f>
        <v>0</v>
      </c>
      <c r="AL120" s="133">
        <f t="shared" ref="AL120" si="1904">IF(OR($B115=$B121,AK120=0,(AL116-AR120+AP120)&lt;=0),0,(AL116-AR120+AP120)/AK120)</f>
        <v>0</v>
      </c>
      <c r="AM120" s="137">
        <f t="shared" ref="AM120" si="1905">IF(AL120*(7-AK117)&lt;=0,0,AL120*(7-AK117))</f>
        <v>0</v>
      </c>
      <c r="AN120" s="311">
        <f t="shared" ref="AN120" si="1906">ROUND(IF(OR(AL117-AL120*(7-AK117)+AQ120&lt;0,$B115=$B121,AL120&lt;=0,AL117=0),0,IF(AL117-AL120*(7-AK117)+AQ120&gt;AR120-AP120+AQ120,AR120-AP120+AQ120,AL117-AL120*(7-AK117)+AQ120)),1)</f>
        <v>0</v>
      </c>
      <c r="AO120" s="312"/>
      <c r="AP120" s="139">
        <f t="shared" ref="AP120" si="1907">IF(OR($B115=$B121,AK116=0),0,IF($B115=$B109,AK115,$F115))</f>
        <v>0</v>
      </c>
      <c r="AQ120" s="30">
        <f t="shared" ref="AQ120" si="1908">IF(OR($B115=$B121,AK120=0),0,$G117-$G116)</f>
        <v>0</v>
      </c>
      <c r="AR120" s="134">
        <f t="shared" ref="AR120" si="1909">IF(OR($B115=$B121,AK120=0),0,AK119)</f>
        <v>0</v>
      </c>
      <c r="AS120" s="138">
        <f t="shared" ref="AS120" si="1910">IF($B115=$B121,0,AL117)</f>
        <v>0</v>
      </c>
      <c r="AT120" s="176">
        <f t="shared" ref="AT120" si="1911">IF($B109=$B115,IF(AV115+AV110&gt;0,1,0)+IF(AW115+AW110&gt;0,1,0)+IF(AX115+AX110&gt;0,1,0)+IF(AY115+AY110&gt;0,1,0)+IF(AZ115+AZ110&gt;0,1,0)+IF(BA115+BA110&gt;0,1,0)+IF(BB115+BB110&gt;0,1,0),AT116)</f>
        <v>0</v>
      </c>
      <c r="AU120" s="133">
        <f t="shared" ref="AU120" si="1912">IF(OR($B115=$B121,AT120=0,(AU116-BA120+AY120)&lt;=0),0,(AU116-BA120+AY120)/AT120)</f>
        <v>0</v>
      </c>
      <c r="AV120" s="137">
        <f t="shared" ref="AV120" si="1913">IF(AU120*(7-AT117)&lt;=0,0,AU120*(7-AT117))</f>
        <v>0</v>
      </c>
      <c r="AW120" s="311">
        <f t="shared" ref="AW120" si="1914">ROUND(IF(OR(AU117-AU120*(7-AT117)+AZ120&lt;0,$B115=$B121,AU120&lt;=0,AU117=0),0,IF(AU117-AU120*(7-AT117)+AZ120&gt;BA120-AY120+AZ120,BA120-AY120+AZ120,AU117-AU120*(7-AT117)+AZ120)),1)</f>
        <v>0</v>
      </c>
      <c r="AX120" s="312"/>
      <c r="AY120" s="139">
        <f t="shared" ref="AY120" si="1915">IF(OR($B115=$B121,AT116=0),0,IF($B115=$B109,AT115,$F115))</f>
        <v>0</v>
      </c>
      <c r="AZ120" s="30">
        <f t="shared" ref="AZ120" si="1916">IF(OR($B115=$B121,AT120=0),0,$G117-$G116)</f>
        <v>0</v>
      </c>
      <c r="BA120" s="134">
        <f t="shared" ref="BA120" si="1917">IF(OR($B115=$B121,AT120=0),0,AT119)</f>
        <v>0</v>
      </c>
      <c r="BB120" s="138">
        <f t="shared" ref="BB120" si="1918">IF($B115=$B121,0,AU117)</f>
        <v>0</v>
      </c>
    </row>
    <row r="121" spans="1:54" ht="15.75" x14ac:dyDescent="0.2">
      <c r="A121" s="1">
        <f t="shared" ref="A121" si="1919">IF(B121="","1. Niewypełnione",B121)</f>
        <v>0</v>
      </c>
      <c r="B121" s="320">
        <f>grudzień!B121</f>
        <v>0</v>
      </c>
      <c r="C121" s="321">
        <f>grudzień!C121</f>
        <v>0</v>
      </c>
      <c r="D121" s="321">
        <f>grudzień!D121</f>
        <v>0</v>
      </c>
      <c r="E121" s="321">
        <f>grudzień!E121</f>
        <v>0</v>
      </c>
      <c r="F121" s="177">
        <f>grudzień!F121</f>
        <v>18</v>
      </c>
      <c r="G121" s="185">
        <f>grudzień!G121</f>
        <v>18</v>
      </c>
      <c r="H121" s="177"/>
      <c r="I121" s="192">
        <f t="shared" ref="I121:I125" si="1920">K121+T121+AC121+AL121+AU121</f>
        <v>0</v>
      </c>
      <c r="J121" s="186">
        <f t="shared" ref="J121" si="1921">IF(OR($B121=$B127,J124=0),0,ROUND((K122+P126)/J124,0))</f>
        <v>0</v>
      </c>
      <c r="K121" s="51">
        <f t="shared" ref="K121:K122" si="1922">SUM(L121:R121)</f>
        <v>0</v>
      </c>
      <c r="L121" s="52">
        <f>grudzień!L121</f>
        <v>0</v>
      </c>
      <c r="M121" s="52">
        <f>grudzień!M121</f>
        <v>0</v>
      </c>
      <c r="N121" s="52">
        <f>grudzień!N121</f>
        <v>0</v>
      </c>
      <c r="O121" s="52">
        <f>grudzień!O121</f>
        <v>0</v>
      </c>
      <c r="P121" s="53">
        <f>grudzień!P121</f>
        <v>0</v>
      </c>
      <c r="Q121" s="54">
        <f>grudzień!Q121</f>
        <v>0</v>
      </c>
      <c r="R121" s="55">
        <f>grudzień!R121</f>
        <v>0</v>
      </c>
      <c r="S121" s="188">
        <f t="shared" ref="S121" si="1923">IF(OR($B121=$B127,S124=0),0,ROUND((T122+Y126)/S124,0))</f>
        <v>0</v>
      </c>
      <c r="T121" s="51">
        <f t="shared" ref="T121:T122" si="1924">SUM(U121:AA121)</f>
        <v>0</v>
      </c>
      <c r="U121" s="52">
        <f>grudzień!U121</f>
        <v>0</v>
      </c>
      <c r="V121" s="52">
        <f>grudzień!V121</f>
        <v>0</v>
      </c>
      <c r="W121" s="52">
        <f>grudzień!W121</f>
        <v>0</v>
      </c>
      <c r="X121" s="52">
        <f>grudzień!X121</f>
        <v>0</v>
      </c>
      <c r="Y121" s="53">
        <f>grudzień!Y121</f>
        <v>0</v>
      </c>
      <c r="Z121" s="54">
        <f>grudzień!Z121</f>
        <v>0</v>
      </c>
      <c r="AA121" s="55">
        <f>grudzień!AA121</f>
        <v>0</v>
      </c>
      <c r="AB121" s="188">
        <f t="shared" ref="AB121" si="1925">IF(OR($B121=$B127,AB124=0),0,ROUND((AC122+AH126)/AB124,0))</f>
        <v>0</v>
      </c>
      <c r="AC121" s="51">
        <f t="shared" ref="AC121:AC122" si="1926">SUM(AD121:AJ121)</f>
        <v>0</v>
      </c>
      <c r="AD121" s="52">
        <f>grudzień!AD121</f>
        <v>0</v>
      </c>
      <c r="AE121" s="52">
        <f>grudzień!AE121</f>
        <v>0</v>
      </c>
      <c r="AF121" s="52">
        <f>grudzień!AF121</f>
        <v>0</v>
      </c>
      <c r="AG121" s="52">
        <f>grudzień!AG121</f>
        <v>0</v>
      </c>
      <c r="AH121" s="53">
        <f>grudzień!AH121</f>
        <v>0</v>
      </c>
      <c r="AI121" s="54">
        <f>grudzień!AI121</f>
        <v>0</v>
      </c>
      <c r="AJ121" s="55">
        <f>grudzień!AJ121</f>
        <v>0</v>
      </c>
      <c r="AK121" s="188">
        <f t="shared" ref="AK121" si="1927">IF(OR($B121=$B127,AK124=0),0,ROUND((AL122+AQ126)/AK124,0))</f>
        <v>0</v>
      </c>
      <c r="AL121" s="51">
        <f t="shared" ref="AL121:AL122" si="1928">SUM(AM121:AS121)</f>
        <v>0</v>
      </c>
      <c r="AM121" s="52">
        <f>grudzień!AM121</f>
        <v>0</v>
      </c>
      <c r="AN121" s="52">
        <f>grudzień!AN121</f>
        <v>0</v>
      </c>
      <c r="AO121" s="52">
        <f>grudzień!AO121</f>
        <v>0</v>
      </c>
      <c r="AP121" s="52">
        <f>grudzień!AP121</f>
        <v>0</v>
      </c>
      <c r="AQ121" s="53">
        <f>grudzień!AQ121</f>
        <v>0</v>
      </c>
      <c r="AR121" s="54">
        <f>grudzień!AR121</f>
        <v>0</v>
      </c>
      <c r="AS121" s="55">
        <f>grudzień!AS121</f>
        <v>0</v>
      </c>
      <c r="AT121" s="188">
        <f t="shared" ref="AT121" si="1929">IF(OR($B121=$B127,AT124=0),0,ROUND((AU122+AZ126)/AT124,0))</f>
        <v>0</v>
      </c>
      <c r="AU121" s="51">
        <f t="shared" ref="AU121:AU122" si="1930">SUM(AV121:BB121)</f>
        <v>0</v>
      </c>
      <c r="AV121" s="52">
        <f t="shared" ref="AV121" si="1931">IF(SUM($AM$9:$AS$9)=SUM($AV$9:$BB$9),AM121,IF(AND(SUM($AV$9:$BB$9)&gt;42,SUM($AV$9:$BB$9)&lt;49),AM121,0))</f>
        <v>0</v>
      </c>
      <c r="AW121" s="52">
        <f t="shared" ref="AW121" si="1932">IF(SUM($AM$9:$AS$9)=SUM($AV$9:$BB$9),AN121,IF(AND(SUM($AV$9:$BB$9)&gt;42,SUM($AV$9:$BB$9)&lt;49),AN121,0))</f>
        <v>0</v>
      </c>
      <c r="AX121" s="52">
        <f t="shared" ref="AX121" si="1933">IF(SUM($AM$9:$AS$9)=SUM($AV$9:$BB$9),AO121,IF(AND(SUM($AV$9:$BB$9)&gt;42,SUM($AV$9:$BB$9)&lt;49),AO121,0))</f>
        <v>0</v>
      </c>
      <c r="AY121" s="52">
        <f t="shared" ref="AY121" si="1934">IF(SUM($AM$9:$AS$9)=SUM($AV$9:$BB$9),AP121,IF(AND(SUM($AV$9:$BB$9)&gt;42,SUM($AV$9:$BB$9)&lt;49),AP121,0))</f>
        <v>0</v>
      </c>
      <c r="AZ121" s="53">
        <f t="shared" ref="AZ121" si="1935">IF(SUM($AM$9:$AS$9)=SUM($AV$9:$BB$9),AQ121,IF(AND(SUM($AV$9:$BB$9)&gt;42,SUM($AV$9:$BB$9)&lt;49),AQ121,0))</f>
        <v>0</v>
      </c>
      <c r="BA121" s="54">
        <f t="shared" ref="BA121" si="1936">IF(SUM($AM$9:$AS$9)=SUM($AV$9:$BB$9),AR121,IF(AND(SUM($AV$9:$BB$9)&gt;42,SUM($AV$9:$BB$9)&lt;49),AR121,0))</f>
        <v>0</v>
      </c>
      <c r="BB121" s="55">
        <f t="shared" ref="BB121" si="1937">IF(SUM($AM$9:$AS$9)=SUM($AV$9:$BB$9),AS121,IF(AND(SUM($AV$9:$BB$9)&gt;42,SUM($AV$9:$BB$9)&lt;49),AS121,0))</f>
        <v>0</v>
      </c>
    </row>
    <row r="122" spans="1:54" ht="12.75" hidden="1" customHeight="1" x14ac:dyDescent="0.2">
      <c r="B122" s="93"/>
      <c r="C122" s="94"/>
      <c r="D122" s="95"/>
      <c r="E122" s="115"/>
      <c r="F122" s="140" t="b">
        <f t="shared" ref="F122" si="1938">IF($B115=$B121,OR(F116,G121&lt;F121),G121&lt;F121)</f>
        <v>0</v>
      </c>
      <c r="G122" s="189">
        <f t="shared" ref="G122" si="1939">IF(AND($B115=$B121,$B115&lt;&gt;"",$B115&lt;&gt;0),G121+G116,G121)</f>
        <v>18</v>
      </c>
      <c r="H122" s="120"/>
      <c r="I122" s="165">
        <f t="shared" si="1920"/>
        <v>0</v>
      </c>
      <c r="J122" s="194">
        <f t="shared" ref="J122" si="1940">7-COUNTIF(L121:R121,0)-COUNTIF(L121:R121,"")</f>
        <v>0</v>
      </c>
      <c r="K122" s="22">
        <f t="shared" si="1922"/>
        <v>0</v>
      </c>
      <c r="L122" s="35">
        <f t="shared" ref="L122:R122" si="1941">IF($B115=$B121,L121+L116,L121)</f>
        <v>0</v>
      </c>
      <c r="M122" s="35">
        <f t="shared" si="1941"/>
        <v>0</v>
      </c>
      <c r="N122" s="35">
        <f t="shared" si="1941"/>
        <v>0</v>
      </c>
      <c r="O122" s="35">
        <f t="shared" si="1941"/>
        <v>0</v>
      </c>
      <c r="P122" s="36">
        <f t="shared" si="1941"/>
        <v>0</v>
      </c>
      <c r="Q122" s="37">
        <f t="shared" si="1941"/>
        <v>0</v>
      </c>
      <c r="R122" s="38">
        <f t="shared" si="1941"/>
        <v>0</v>
      </c>
      <c r="S122" s="194">
        <f t="shared" ref="S122" si="1942">7-COUNTIF(U121:AA121,0)-COUNTIF(U121:AA121,"")</f>
        <v>0</v>
      </c>
      <c r="T122" s="22">
        <f t="shared" si="1924"/>
        <v>0</v>
      </c>
      <c r="U122" s="35">
        <f t="shared" ref="U122:AA122" si="1943">IF($B115=$B121,U121+U116,U121)</f>
        <v>0</v>
      </c>
      <c r="V122" s="35">
        <f t="shared" si="1943"/>
        <v>0</v>
      </c>
      <c r="W122" s="35">
        <f t="shared" si="1943"/>
        <v>0</v>
      </c>
      <c r="X122" s="35">
        <f t="shared" si="1943"/>
        <v>0</v>
      </c>
      <c r="Y122" s="36">
        <f t="shared" si="1943"/>
        <v>0</v>
      </c>
      <c r="Z122" s="37">
        <f t="shared" si="1943"/>
        <v>0</v>
      </c>
      <c r="AA122" s="38">
        <f t="shared" si="1943"/>
        <v>0</v>
      </c>
      <c r="AB122" s="194">
        <f t="shared" ref="AB122" si="1944">7-COUNTIF(AD121:AJ121,0)-COUNTIF(AD121:AJ121,"")</f>
        <v>0</v>
      </c>
      <c r="AC122" s="22">
        <f t="shared" si="1926"/>
        <v>0</v>
      </c>
      <c r="AD122" s="35">
        <f t="shared" ref="AD122:AJ122" si="1945">IF($B115=$B121,AD121+AD116,AD121)</f>
        <v>0</v>
      </c>
      <c r="AE122" s="35">
        <f t="shared" si="1945"/>
        <v>0</v>
      </c>
      <c r="AF122" s="35">
        <f t="shared" si="1945"/>
        <v>0</v>
      </c>
      <c r="AG122" s="35">
        <f t="shared" si="1945"/>
        <v>0</v>
      </c>
      <c r="AH122" s="36">
        <f t="shared" si="1945"/>
        <v>0</v>
      </c>
      <c r="AI122" s="37">
        <f t="shared" si="1945"/>
        <v>0</v>
      </c>
      <c r="AJ122" s="38">
        <f t="shared" si="1945"/>
        <v>0</v>
      </c>
      <c r="AK122" s="194">
        <f t="shared" ref="AK122" si="1946">7-COUNTIF(AM121:AS121,0)-COUNTIF(AM121:AS121,"")</f>
        <v>0</v>
      </c>
      <c r="AL122" s="22">
        <f t="shared" si="1928"/>
        <v>0</v>
      </c>
      <c r="AM122" s="35">
        <f t="shared" ref="AM122:AS122" si="1947">IF($B115=$B121,AM121+AM116,AM121)</f>
        <v>0</v>
      </c>
      <c r="AN122" s="35">
        <f t="shared" si="1947"/>
        <v>0</v>
      </c>
      <c r="AO122" s="35">
        <f t="shared" si="1947"/>
        <v>0</v>
      </c>
      <c r="AP122" s="35">
        <f t="shared" si="1947"/>
        <v>0</v>
      </c>
      <c r="AQ122" s="36">
        <f t="shared" si="1947"/>
        <v>0</v>
      </c>
      <c r="AR122" s="37">
        <f t="shared" si="1947"/>
        <v>0</v>
      </c>
      <c r="AS122" s="38">
        <f t="shared" si="1947"/>
        <v>0</v>
      </c>
      <c r="AT122" s="194">
        <f t="shared" ref="AT122" si="1948">7-COUNTIF(AV121:BB121,0)-COUNTIF(AV121:BB121,"")</f>
        <v>0</v>
      </c>
      <c r="AU122" s="22">
        <f t="shared" si="1930"/>
        <v>0</v>
      </c>
      <c r="AV122" s="35">
        <f t="shared" ref="AV122:BB122" si="1949">IF($B115=$B121,AV121+AV116,AV121)</f>
        <v>0</v>
      </c>
      <c r="AW122" s="35">
        <f t="shared" si="1949"/>
        <v>0</v>
      </c>
      <c r="AX122" s="35">
        <f t="shared" si="1949"/>
        <v>0</v>
      </c>
      <c r="AY122" s="35">
        <f t="shared" si="1949"/>
        <v>0</v>
      </c>
      <c r="AZ122" s="36">
        <f t="shared" si="1949"/>
        <v>0</v>
      </c>
      <c r="BA122" s="37">
        <f t="shared" si="1949"/>
        <v>0</v>
      </c>
      <c r="BB122" s="38">
        <f t="shared" si="1949"/>
        <v>0</v>
      </c>
    </row>
    <row r="123" spans="1:54" ht="15" hidden="1" customHeight="1" x14ac:dyDescent="0.2">
      <c r="B123" s="116"/>
      <c r="C123" s="117"/>
      <c r="D123" s="118"/>
      <c r="E123" s="119"/>
      <c r="F123" s="92"/>
      <c r="G123" s="190">
        <f t="shared" ref="G123" si="1950">IF(AND($B115=$B121,$B115&lt;&gt;"",$B115&lt;&gt;0),F121+G117,F121)</f>
        <v>18</v>
      </c>
      <c r="H123" s="121"/>
      <c r="I123" s="165">
        <f t="shared" si="1920"/>
        <v>0</v>
      </c>
      <c r="J123" s="195">
        <f t="shared" ref="J123" si="1951">IF($B121=$B115,COUNTIF(L123:R123,0),COUNTIF(L124:R124,0)+COUNTIF(L124:R124,""))</f>
        <v>7</v>
      </c>
      <c r="K123" s="39">
        <f t="shared" ref="K123:R123" si="1952">IF($B115=$B121,K124+K117,K124)</f>
        <v>0</v>
      </c>
      <c r="L123" s="40">
        <f t="shared" si="1952"/>
        <v>0</v>
      </c>
      <c r="M123" s="40">
        <f t="shared" si="1952"/>
        <v>0</v>
      </c>
      <c r="N123" s="40">
        <f t="shared" si="1952"/>
        <v>0</v>
      </c>
      <c r="O123" s="40">
        <f t="shared" si="1952"/>
        <v>0</v>
      </c>
      <c r="P123" s="41">
        <f t="shared" si="1952"/>
        <v>0</v>
      </c>
      <c r="Q123" s="42">
        <f t="shared" si="1952"/>
        <v>0</v>
      </c>
      <c r="R123" s="43">
        <f t="shared" si="1952"/>
        <v>0</v>
      </c>
      <c r="S123" s="195">
        <f t="shared" ref="S123" si="1953">IF($B121=$B115,COUNTIF(U123:AA123,0),COUNTIF(U124:AA124,0)+COUNTIF(U124:AA124,""))</f>
        <v>7</v>
      </c>
      <c r="T123" s="39">
        <f t="shared" ref="T123:AA123" si="1954">IF($B115=$B121,T124+T117,T124)</f>
        <v>0</v>
      </c>
      <c r="U123" s="40">
        <f t="shared" si="1954"/>
        <v>0</v>
      </c>
      <c r="V123" s="40">
        <f t="shared" si="1954"/>
        <v>0</v>
      </c>
      <c r="W123" s="40">
        <f t="shared" si="1954"/>
        <v>0</v>
      </c>
      <c r="X123" s="40">
        <f t="shared" si="1954"/>
        <v>0</v>
      </c>
      <c r="Y123" s="41">
        <f t="shared" si="1954"/>
        <v>0</v>
      </c>
      <c r="Z123" s="42">
        <f t="shared" si="1954"/>
        <v>0</v>
      </c>
      <c r="AA123" s="43">
        <f t="shared" si="1954"/>
        <v>0</v>
      </c>
      <c r="AB123" s="195">
        <f t="shared" ref="AB123" si="1955">IF($B121=$B115,COUNTIF(AD123:AJ123,0),COUNTIF(AD124:AJ124,0)+COUNTIF(AD124:AJ124,""))</f>
        <v>7</v>
      </c>
      <c r="AC123" s="39">
        <f t="shared" ref="AC123:AJ123" si="1956">IF($B115=$B121,AC124+AC117,AC124)</f>
        <v>0</v>
      </c>
      <c r="AD123" s="40">
        <f t="shared" si="1956"/>
        <v>0</v>
      </c>
      <c r="AE123" s="40">
        <f t="shared" si="1956"/>
        <v>0</v>
      </c>
      <c r="AF123" s="40">
        <f t="shared" si="1956"/>
        <v>0</v>
      </c>
      <c r="AG123" s="40">
        <f t="shared" si="1956"/>
        <v>0</v>
      </c>
      <c r="AH123" s="41">
        <f t="shared" si="1956"/>
        <v>0</v>
      </c>
      <c r="AI123" s="42">
        <f t="shared" si="1956"/>
        <v>0</v>
      </c>
      <c r="AJ123" s="43">
        <f t="shared" si="1956"/>
        <v>0</v>
      </c>
      <c r="AK123" s="195">
        <f t="shared" ref="AK123" si="1957">IF($B121=$B115,COUNTIF(AM123:AS123,0),COUNTIF(AM124:AS124,0)+COUNTIF(AM124:AS124,""))</f>
        <v>7</v>
      </c>
      <c r="AL123" s="39">
        <f t="shared" ref="AL123:AS123" si="1958">IF($B115=$B121,AL124+AL117,AL124)</f>
        <v>0</v>
      </c>
      <c r="AM123" s="40">
        <f t="shared" si="1958"/>
        <v>0</v>
      </c>
      <c r="AN123" s="40">
        <f t="shared" si="1958"/>
        <v>0</v>
      </c>
      <c r="AO123" s="40">
        <f t="shared" si="1958"/>
        <v>0</v>
      </c>
      <c r="AP123" s="40">
        <f t="shared" si="1958"/>
        <v>0</v>
      </c>
      <c r="AQ123" s="41">
        <f t="shared" si="1958"/>
        <v>0</v>
      </c>
      <c r="AR123" s="42">
        <f t="shared" si="1958"/>
        <v>0</v>
      </c>
      <c r="AS123" s="43">
        <f t="shared" si="1958"/>
        <v>0</v>
      </c>
      <c r="AT123" s="195">
        <f t="shared" ref="AT123" si="1959">IF($B121=$B115,COUNTIF(AV123:BB123,0),COUNTIF(AV124:BB124,0)+COUNTIF(AV124:BB124,""))</f>
        <v>7</v>
      </c>
      <c r="AU123" s="39">
        <f t="shared" ref="AU123:BB123" si="1960">IF($B115=$B121,AU124+AU117,AU124)</f>
        <v>0</v>
      </c>
      <c r="AV123" s="40">
        <f t="shared" si="1960"/>
        <v>0</v>
      </c>
      <c r="AW123" s="40">
        <f t="shared" si="1960"/>
        <v>0</v>
      </c>
      <c r="AX123" s="40">
        <f t="shared" si="1960"/>
        <v>0</v>
      </c>
      <c r="AY123" s="40">
        <f t="shared" si="1960"/>
        <v>0</v>
      </c>
      <c r="AZ123" s="41">
        <f t="shared" si="1960"/>
        <v>0</v>
      </c>
      <c r="BA123" s="42">
        <f t="shared" si="1960"/>
        <v>0</v>
      </c>
      <c r="BB123" s="43">
        <f t="shared" si="1960"/>
        <v>0</v>
      </c>
    </row>
    <row r="124" spans="1:54" ht="15.75" customHeight="1" x14ac:dyDescent="0.2">
      <c r="A124" s="1">
        <f t="shared" ref="A124" si="1961">A121</f>
        <v>0</v>
      </c>
      <c r="B124" s="313">
        <f t="shared" ref="B124" si="1962">B118+1</f>
        <v>18</v>
      </c>
      <c r="C124" s="314"/>
      <c r="D124" s="314"/>
      <c r="E124" s="314"/>
      <c r="F124" s="31"/>
      <c r="G124" s="183"/>
      <c r="H124" s="122">
        <f t="shared" ref="H124" si="1963">5-COUNTIF(AU121,0)-COUNTIF(AL121,0)-COUNTIF(AC121,0)-COUNTIF(T121,0)-COUNTIF(K121,0)</f>
        <v>0</v>
      </c>
      <c r="I124" s="165">
        <f t="shared" si="1920"/>
        <v>0</v>
      </c>
      <c r="J124" s="187">
        <f t="shared" ref="J124" si="1964">IF($B121=$B115,J118+IF($F121&lt;&gt;$G121,(K121+$G123-$G122)/$F121,K121/$F121),IF($F121&lt;&gt;G121,(K121+$G123-$G122)/$F121,K121/$F121))</f>
        <v>0</v>
      </c>
      <c r="K124" s="7">
        <f t="shared" ref="K124:K125" si="1965">SUM(L124:R124)</f>
        <v>0</v>
      </c>
      <c r="L124" s="26">
        <f t="shared" ref="L124:R124" si="1966">L121</f>
        <v>0</v>
      </c>
      <c r="M124" s="26">
        <f t="shared" si="1966"/>
        <v>0</v>
      </c>
      <c r="N124" s="26">
        <f t="shared" si="1966"/>
        <v>0</v>
      </c>
      <c r="O124" s="26">
        <f t="shared" si="1966"/>
        <v>0</v>
      </c>
      <c r="P124" s="26">
        <f t="shared" si="1966"/>
        <v>0</v>
      </c>
      <c r="Q124" s="29">
        <f t="shared" si="1966"/>
        <v>0</v>
      </c>
      <c r="R124" s="23">
        <f t="shared" si="1966"/>
        <v>0</v>
      </c>
      <c r="S124" s="187">
        <f t="shared" ref="S124" si="1967">IF($B121=$B115,S118+IF($F121&lt;&gt;$G121,(T121+$G123-$G122)/$F121,T121/$F121),IF($F121&lt;&gt;P121,(T121+$G123-$G122)/$F121,T121/$F121))</f>
        <v>0</v>
      </c>
      <c r="T124" s="7">
        <f t="shared" ref="T124:T125" si="1968">SUM(U124:AA124)</f>
        <v>0</v>
      </c>
      <c r="U124" s="26">
        <f t="shared" ref="U124:AA124" si="1969">U121</f>
        <v>0</v>
      </c>
      <c r="V124" s="26">
        <f t="shared" si="1969"/>
        <v>0</v>
      </c>
      <c r="W124" s="26">
        <f t="shared" si="1969"/>
        <v>0</v>
      </c>
      <c r="X124" s="26">
        <f t="shared" si="1969"/>
        <v>0</v>
      </c>
      <c r="Y124" s="113">
        <f t="shared" si="1969"/>
        <v>0</v>
      </c>
      <c r="Z124" s="29">
        <f t="shared" si="1969"/>
        <v>0</v>
      </c>
      <c r="AA124" s="23">
        <f t="shared" si="1969"/>
        <v>0</v>
      </c>
      <c r="AB124" s="187">
        <f t="shared" ref="AB124" si="1970">IF($B121=$B115,AB118+IF($F121&lt;&gt;$G121,(AC121+$G123-$G122)/$F121,AC121/$F121),IF($F121&lt;&gt;Y121,(AC121+$G123-$G122)/$F121,AC121/$F121))</f>
        <v>0</v>
      </c>
      <c r="AC124" s="7">
        <f t="shared" ref="AC124:AC125" si="1971">SUM(AD124:AJ124)</f>
        <v>0</v>
      </c>
      <c r="AD124" s="26">
        <f t="shared" ref="AD124:AJ124" si="1972">AD121</f>
        <v>0</v>
      </c>
      <c r="AE124" s="26">
        <f t="shared" si="1972"/>
        <v>0</v>
      </c>
      <c r="AF124" s="26">
        <f t="shared" si="1972"/>
        <v>0</v>
      </c>
      <c r="AG124" s="26">
        <f t="shared" si="1972"/>
        <v>0</v>
      </c>
      <c r="AH124" s="113">
        <f t="shared" si="1972"/>
        <v>0</v>
      </c>
      <c r="AI124" s="29">
        <f t="shared" si="1972"/>
        <v>0</v>
      </c>
      <c r="AJ124" s="23">
        <f t="shared" si="1972"/>
        <v>0</v>
      </c>
      <c r="AK124" s="187">
        <f t="shared" ref="AK124" si="1973">IF($B121=$B115,AK118+IF($F121&lt;&gt;$G121,(AL121+$G123-$G122)/$F121,AL121/$F121),IF($F121&lt;&gt;AH121,(AL121+$G123-$G122)/$F121,AL121/$F121))</f>
        <v>0</v>
      </c>
      <c r="AL124" s="7">
        <f t="shared" ref="AL124:AL125" si="1974">SUM(AM124:AS124)</f>
        <v>0</v>
      </c>
      <c r="AM124" s="26">
        <f t="shared" ref="AM124:AS124" si="1975">AM121</f>
        <v>0</v>
      </c>
      <c r="AN124" s="26">
        <f t="shared" si="1975"/>
        <v>0</v>
      </c>
      <c r="AO124" s="26">
        <f t="shared" si="1975"/>
        <v>0</v>
      </c>
      <c r="AP124" s="26">
        <f t="shared" si="1975"/>
        <v>0</v>
      </c>
      <c r="AQ124" s="113">
        <f t="shared" si="1975"/>
        <v>0</v>
      </c>
      <c r="AR124" s="29">
        <f t="shared" si="1975"/>
        <v>0</v>
      </c>
      <c r="AS124" s="23">
        <f t="shared" si="1975"/>
        <v>0</v>
      </c>
      <c r="AT124" s="187">
        <f t="shared" ref="AT124" si="1976">IF($B121=$B115,AT118+IF($F121&lt;&gt;$G121,(AU121+$G123-$G122)/$F121,AU121/$F121),IF($F121&lt;&gt;AQ121,(AU121+$G123-$G122)/$F121,AU121/$F121))</f>
        <v>0</v>
      </c>
      <c r="AU124" s="7">
        <f t="shared" ref="AU124:AU125" si="1977">SUM(AV124:BB124)</f>
        <v>0</v>
      </c>
      <c r="AV124" s="6">
        <f t="shared" ref="AV124" si="1978">IF(SUM($AM$9:$AS$9)=SUM($AV$9:$BB$9),AV121,IF(AND(SUM($AV$9:$BB$9)&gt;42,SUM($AV$9:$BB$9)&lt;49),AV121,0))</f>
        <v>0</v>
      </c>
      <c r="AW124" s="6">
        <f t="shared" ref="AW124:BB124" si="1979">IF(SUM($AM$9:$AS$9)=SUM($AV$9:$BB$9),AW121,IF(AND(SUM($AV$9:$BB$9)&gt;42,SUM($AV$9:$BB$9)&lt;49),AW121,0))</f>
        <v>0</v>
      </c>
      <c r="AX124" s="6">
        <f t="shared" si="1979"/>
        <v>0</v>
      </c>
      <c r="AY124" s="6">
        <f t="shared" si="1979"/>
        <v>0</v>
      </c>
      <c r="AZ124" s="26">
        <f t="shared" si="1979"/>
        <v>0</v>
      </c>
      <c r="BA124" s="29">
        <f t="shared" si="1979"/>
        <v>0</v>
      </c>
      <c r="BB124" s="23">
        <f t="shared" si="1979"/>
        <v>0</v>
      </c>
    </row>
    <row r="125" spans="1:54" ht="15.75" customHeight="1" x14ac:dyDescent="0.2">
      <c r="A125" s="1">
        <f t="shared" ref="A125:A126" si="1980">A124</f>
        <v>0</v>
      </c>
      <c r="B125" s="313"/>
      <c r="C125" s="314"/>
      <c r="D125" s="314"/>
      <c r="E125" s="314"/>
      <c r="F125" s="31"/>
      <c r="G125" s="183"/>
      <c r="H125" s="123">
        <f t="shared" ref="H125" si="1981">IF($B121=$B115,H119+F125,$F125)</f>
        <v>0</v>
      </c>
      <c r="I125" s="165">
        <f t="shared" si="1920"/>
        <v>0</v>
      </c>
      <c r="J125" s="141">
        <f t="shared" ref="J125" si="1982">IF($H124=0,0,IF($B115=$B121,IF($H126&gt;0,$H126+J119,K121+J119),IF($H126&gt;0,$H126,K121)))</f>
        <v>0</v>
      </c>
      <c r="K125" s="7">
        <f t="shared" si="1965"/>
        <v>0</v>
      </c>
      <c r="L125" s="6"/>
      <c r="M125" s="6"/>
      <c r="N125" s="6"/>
      <c r="O125" s="6"/>
      <c r="P125" s="26"/>
      <c r="Q125" s="29"/>
      <c r="R125" s="23"/>
      <c r="S125" s="141">
        <f t="shared" ref="S125" si="1983">IF($H124=0,0,IF($B115=$B121,IF($H126&gt;0,$H126+S119,T121+S119),IF($H126&gt;0,$H126,T121)))</f>
        <v>0</v>
      </c>
      <c r="T125" s="7">
        <f t="shared" si="1968"/>
        <v>0</v>
      </c>
      <c r="U125" s="6"/>
      <c r="V125" s="6"/>
      <c r="W125" s="6"/>
      <c r="X125" s="6"/>
      <c r="Y125" s="26"/>
      <c r="Z125" s="29"/>
      <c r="AA125" s="23"/>
      <c r="AB125" s="141">
        <f t="shared" ref="AB125" si="1984">IF($H124=0,0,IF($B115=$B121,IF($H126&gt;0,$H126+AB119,AC121+AB119),IF($H126&gt;0,$H126,AC121)))</f>
        <v>0</v>
      </c>
      <c r="AC125" s="7">
        <f t="shared" si="1971"/>
        <v>0</v>
      </c>
      <c r="AD125" s="6"/>
      <c r="AE125" s="6"/>
      <c r="AF125" s="6"/>
      <c r="AG125" s="6"/>
      <c r="AH125" s="26"/>
      <c r="AI125" s="29"/>
      <c r="AJ125" s="23"/>
      <c r="AK125" s="141">
        <f t="shared" ref="AK125" si="1985">IF($H124=0,0,IF($B115=$B121,IF($H126&gt;0,$H126+AK119,AL121+AK119),IF($H126&gt;0,$H126,AL121)))</f>
        <v>0</v>
      </c>
      <c r="AL125" s="7">
        <f t="shared" si="1974"/>
        <v>0</v>
      </c>
      <c r="AM125" s="6"/>
      <c r="AN125" s="6"/>
      <c r="AO125" s="6"/>
      <c r="AP125" s="6"/>
      <c r="AQ125" s="26"/>
      <c r="AR125" s="29"/>
      <c r="AS125" s="23"/>
      <c r="AT125" s="141">
        <f t="shared" ref="AT125" si="1986">IF($H124=0,0,IF($B115=$B121,IF($H126&gt;0,$H126+AT119,AU121+AT119),IF($H126&gt;0,$H126,AU121)))</f>
        <v>0</v>
      </c>
      <c r="AU125" s="7">
        <f t="shared" si="1977"/>
        <v>0</v>
      </c>
      <c r="AV125" s="6"/>
      <c r="AW125" s="6"/>
      <c r="AX125" s="6"/>
      <c r="AY125" s="6"/>
      <c r="AZ125" s="26"/>
      <c r="BA125" s="29"/>
      <c r="BB125" s="23"/>
    </row>
    <row r="126" spans="1:54" ht="18.75" customHeight="1" thickBot="1" x14ac:dyDescent="0.25">
      <c r="A126" s="1">
        <f t="shared" si="1980"/>
        <v>0</v>
      </c>
      <c r="B126" s="323" t="str">
        <f>IF(B121="",Wydruk!$AE$6,IF(J122=0,Wydruk!$AE$7,IF(AND(G122&lt;G123,B121&lt;&gt;$B127),Wydruk!$AE$13,IF(AND($B121=$B115,$B121&lt;&gt;$B127),IF(OR(OR(J126&lt;4,J126&gt;5),OR(S126&lt;4,S126&gt;5),OR(AB126&lt;4,AB126&gt;5),OR(AK126&lt;4,AK126&gt;5),OR(AND(AT126&lt;4,AT126&gt;0),AT126&gt;5)),Wydruk!$AE$8,Wydruk!$AE$9),IF($B121=$B127,IF($F125&lt;&gt;0,Wydruk!$AE$12,Wydruk!$AE$10),IF(OR(OR(J122&lt;4,J122&gt;5),OR(S122&lt;4,S122&gt;5),OR(AB122&lt;4,AB122&gt;5),OR(AK122&lt;4,AK122&gt;5),OR(AND(AT122&lt;4,AT122&gt;0),AT122&gt;5)),Wydruk!$AE$8,Wydruk!$AE$11))))))</f>
        <v>Uzupełnij liczby godzin tygodniowego planu</v>
      </c>
      <c r="C126" s="324"/>
      <c r="D126" s="324"/>
      <c r="E126" s="324"/>
      <c r="F126" s="173">
        <f>grudzień!F126</f>
        <v>0</v>
      </c>
      <c r="G126" s="184">
        <f>grudzień!G126</f>
        <v>0</v>
      </c>
      <c r="H126" s="191">
        <f t="shared" ref="H126" si="1987">IF(OR($G126=0,$F126=0,$G126="",$F126=""),0,$G126/$F126)</f>
        <v>0</v>
      </c>
      <c r="I126" s="193"/>
      <c r="J126" s="176">
        <f t="shared" ref="J126" si="1988">IF($B115=$B121,IF(L121+L116&gt;0,1,0)+IF(M121+M116&gt;0,1,0)+IF(N121+N116&gt;0,1,0)+IF(O121+O116&gt;0,1,0)+IF(P121+P116&gt;0,1,0)+IF(Q121+Q116&gt;0,1,0)+IF(R121+R116&gt;0,1,0),J122)</f>
        <v>0</v>
      </c>
      <c r="K126" s="133">
        <f t="shared" ref="K126" si="1989">IF(OR($B121=$B127,J126=0,(K122-Q126+O126)&lt;=0),0,(K122-Q126+O126)/J126)</f>
        <v>0</v>
      </c>
      <c r="L126" s="137">
        <f t="shared" ref="L126" si="1990">IF(K126*(7-J123)&lt;=0,0,K126*(7-J123))</f>
        <v>0</v>
      </c>
      <c r="M126" s="311">
        <f t="shared" ref="M126" si="1991">ROUND(IF(OR(K123-K126*(7-J123)+P126&lt;0,$B121=$B127,K126&lt;=0,K123=0),0,IF(K123-K126*(7-J123)+P126&gt;Q126-O126+P126,Q126-O126+P126,K123-K126*(7-J123)+P126)),1)</f>
        <v>0</v>
      </c>
      <c r="N126" s="312"/>
      <c r="O126" s="139">
        <f t="shared" ref="O126" si="1992">IF(OR($B121=$B127,J122=0),0,IF($B121=$B115,J121,$F121))</f>
        <v>0</v>
      </c>
      <c r="P126" s="30">
        <f t="shared" ref="P126" si="1993">IF(OR($B121=$B127,J126=0),0,$G123-$G122)</f>
        <v>0</v>
      </c>
      <c r="Q126" s="134">
        <f t="shared" ref="Q126" si="1994">IF(OR($B121=$B127,J126=0),0,J125)</f>
        <v>0</v>
      </c>
      <c r="R126" s="138">
        <f t="shared" ref="R126" si="1995">IF($B121=$B127,0,K123)</f>
        <v>0</v>
      </c>
      <c r="S126" s="176">
        <f t="shared" ref="S126" si="1996">IF($B115=$B121,IF(U121+U116&gt;0,1,0)+IF(V121+V116&gt;0,1,0)+IF(W121+W116&gt;0,1,0)+IF(X121+X116&gt;0,1,0)+IF(Y121+Y116&gt;0,1,0)+IF(Z121+Z116&gt;0,1,0)+IF(AA121+AA116&gt;0,1,0),S122)</f>
        <v>0</v>
      </c>
      <c r="T126" s="133">
        <f t="shared" ref="T126" si="1997">IF(OR($B121=$B127,S126=0,(T122-Z126+X126)&lt;=0),0,(T122-Z126+X126)/S126)</f>
        <v>0</v>
      </c>
      <c r="U126" s="137">
        <f t="shared" ref="U126" si="1998">IF(T126*(7-S123)&lt;=0,0,T126*(7-S123))</f>
        <v>0</v>
      </c>
      <c r="V126" s="311">
        <f t="shared" ref="V126" si="1999">ROUND(IF(OR(T123-T126*(7-S123)+Y126&lt;0,$B121=$B127,T126&lt;=0,T123=0),0,IF(T123-T126*(7-S123)+Y126&gt;Z126-X126+Y126,Z126-X126+Y126,T123-T126*(7-S123)+Y126)),1)</f>
        <v>0</v>
      </c>
      <c r="W126" s="312"/>
      <c r="X126" s="139">
        <f t="shared" ref="X126" si="2000">IF(OR($B121=$B127,S122=0),0,IF($B121=$B115,S121,$F121))</f>
        <v>0</v>
      </c>
      <c r="Y126" s="30">
        <f t="shared" ref="Y126" si="2001">IF(OR($B121=$B127,S126=0),0,$G123-$G122)</f>
        <v>0</v>
      </c>
      <c r="Z126" s="134">
        <f t="shared" ref="Z126" si="2002">IF(OR($B121=$B127,S126=0),0,S125)</f>
        <v>0</v>
      </c>
      <c r="AA126" s="138">
        <f t="shared" ref="AA126" si="2003">IF($B121=$B127,0,T123)</f>
        <v>0</v>
      </c>
      <c r="AB126" s="176">
        <f t="shared" ref="AB126" si="2004">IF($B115=$B121,IF(AD121+AD116&gt;0,1,0)+IF(AE121+AE116&gt;0,1,0)+IF(AF121+AF116&gt;0,1,0)+IF(AG121+AG116&gt;0,1,0)+IF(AH121+AH116&gt;0,1,0)+IF(AI121+AI116&gt;0,1,0)+IF(AJ121+AJ116&gt;0,1,0),AB122)</f>
        <v>0</v>
      </c>
      <c r="AC126" s="133">
        <f t="shared" ref="AC126" si="2005">IF(OR($B121=$B127,AB126=0,(AC122-AI126+AG126)&lt;=0),0,(AC122-AI126+AG126)/AB126)</f>
        <v>0</v>
      </c>
      <c r="AD126" s="137">
        <f t="shared" ref="AD126" si="2006">IF(AC126*(7-AB123)&lt;=0,0,AC126*(7-AB123))</f>
        <v>0</v>
      </c>
      <c r="AE126" s="311">
        <f t="shared" ref="AE126" si="2007">ROUND(IF(OR(AC123-AC126*(7-AB123)+AH126&lt;0,$B121=$B127,AC126&lt;=0,AC123=0),0,IF(AC123-AC126*(7-AB123)+AH126&gt;AI126-AG126+AH126,AI126-AG126+AH126,AC123-AC126*(7-AB123)+AH126)),1)</f>
        <v>0</v>
      </c>
      <c r="AF126" s="312"/>
      <c r="AG126" s="139">
        <f t="shared" ref="AG126" si="2008">IF(OR($B121=$B127,AB122=0),0,IF($B121=$B115,AB121,$F121))</f>
        <v>0</v>
      </c>
      <c r="AH126" s="30">
        <f t="shared" ref="AH126" si="2009">IF(OR($B121=$B127,AB126=0),0,$G123-$G122)</f>
        <v>0</v>
      </c>
      <c r="AI126" s="134">
        <f t="shared" ref="AI126" si="2010">IF(OR($B121=$B127,AB126=0),0,AB125)</f>
        <v>0</v>
      </c>
      <c r="AJ126" s="138">
        <f t="shared" ref="AJ126" si="2011">IF($B121=$B127,0,AC123)</f>
        <v>0</v>
      </c>
      <c r="AK126" s="176">
        <f t="shared" ref="AK126" si="2012">IF($B115=$B121,IF(AM121+AM116&gt;0,1,0)+IF(AN121+AN116&gt;0,1,0)+IF(AO121+AO116&gt;0,1,0)+IF(AP121+AP116&gt;0,1,0)+IF(AQ121+AQ116&gt;0,1,0)+IF(AR121+AR116&gt;0,1,0)+IF(AS121+AS116&gt;0,1,0),AK122)</f>
        <v>0</v>
      </c>
      <c r="AL126" s="133">
        <f t="shared" ref="AL126" si="2013">IF(OR($B121=$B127,AK126=0,(AL122-AR126+AP126)&lt;=0),0,(AL122-AR126+AP126)/AK126)</f>
        <v>0</v>
      </c>
      <c r="AM126" s="137">
        <f t="shared" ref="AM126" si="2014">IF(AL126*(7-AK123)&lt;=0,0,AL126*(7-AK123))</f>
        <v>0</v>
      </c>
      <c r="AN126" s="311">
        <f t="shared" ref="AN126" si="2015">ROUND(IF(OR(AL123-AL126*(7-AK123)+AQ126&lt;0,$B121=$B127,AL126&lt;=0,AL123=0),0,IF(AL123-AL126*(7-AK123)+AQ126&gt;AR126-AP126+AQ126,AR126-AP126+AQ126,AL123-AL126*(7-AK123)+AQ126)),1)</f>
        <v>0</v>
      </c>
      <c r="AO126" s="312"/>
      <c r="AP126" s="139">
        <f t="shared" ref="AP126" si="2016">IF(OR($B121=$B127,AK122=0),0,IF($B121=$B115,AK121,$F121))</f>
        <v>0</v>
      </c>
      <c r="AQ126" s="30">
        <f t="shared" ref="AQ126" si="2017">IF(OR($B121=$B127,AK126=0),0,$G123-$G122)</f>
        <v>0</v>
      </c>
      <c r="AR126" s="134">
        <f t="shared" ref="AR126" si="2018">IF(OR($B121=$B127,AK126=0),0,AK125)</f>
        <v>0</v>
      </c>
      <c r="AS126" s="138">
        <f t="shared" ref="AS126" si="2019">IF($B121=$B127,0,AL123)</f>
        <v>0</v>
      </c>
      <c r="AT126" s="176">
        <f t="shared" ref="AT126" si="2020">IF($B115=$B121,IF(AV121+AV116&gt;0,1,0)+IF(AW121+AW116&gt;0,1,0)+IF(AX121+AX116&gt;0,1,0)+IF(AY121+AY116&gt;0,1,0)+IF(AZ121+AZ116&gt;0,1,0)+IF(BA121+BA116&gt;0,1,0)+IF(BB121+BB116&gt;0,1,0),AT122)</f>
        <v>0</v>
      </c>
      <c r="AU126" s="133">
        <f t="shared" ref="AU126" si="2021">IF(OR($B121=$B127,AT126=0,(AU122-BA126+AY126)&lt;=0),0,(AU122-BA126+AY126)/AT126)</f>
        <v>0</v>
      </c>
      <c r="AV126" s="137">
        <f t="shared" ref="AV126" si="2022">IF(AU126*(7-AT123)&lt;=0,0,AU126*(7-AT123))</f>
        <v>0</v>
      </c>
      <c r="AW126" s="311">
        <f t="shared" ref="AW126" si="2023">ROUND(IF(OR(AU123-AU126*(7-AT123)+AZ126&lt;0,$B121=$B127,AU126&lt;=0,AU123=0),0,IF(AU123-AU126*(7-AT123)+AZ126&gt;BA126-AY126+AZ126,BA126-AY126+AZ126,AU123-AU126*(7-AT123)+AZ126)),1)</f>
        <v>0</v>
      </c>
      <c r="AX126" s="312"/>
      <c r="AY126" s="139">
        <f t="shared" ref="AY126" si="2024">IF(OR($B121=$B127,AT122=0),0,IF($B121=$B115,AT121,$F121))</f>
        <v>0</v>
      </c>
      <c r="AZ126" s="30">
        <f t="shared" ref="AZ126" si="2025">IF(OR($B121=$B127,AT126=0),0,$G123-$G122)</f>
        <v>0</v>
      </c>
      <c r="BA126" s="134">
        <f t="shared" ref="BA126" si="2026">IF(OR($B121=$B127,AT126=0),0,AT125)</f>
        <v>0</v>
      </c>
      <c r="BB126" s="138">
        <f t="shared" ref="BB126" si="2027">IF($B121=$B127,0,AU123)</f>
        <v>0</v>
      </c>
    </row>
    <row r="127" spans="1:54" ht="15.75" x14ac:dyDescent="0.2">
      <c r="A127" s="1">
        <f t="shared" ref="A127" si="2028">IF(B127="","1. Niewypełnione",B127)</f>
        <v>0</v>
      </c>
      <c r="B127" s="320">
        <f>grudzień!B127</f>
        <v>0</v>
      </c>
      <c r="C127" s="321">
        <f>grudzień!C127</f>
        <v>0</v>
      </c>
      <c r="D127" s="321">
        <f>grudzień!D127</f>
        <v>0</v>
      </c>
      <c r="E127" s="321">
        <f>grudzień!E127</f>
        <v>0</v>
      </c>
      <c r="F127" s="177">
        <f>grudzień!F127</f>
        <v>18</v>
      </c>
      <c r="G127" s="185">
        <f>grudzień!G127</f>
        <v>18</v>
      </c>
      <c r="H127" s="177"/>
      <c r="I127" s="192">
        <f t="shared" ref="I127:I131" si="2029">K127+T127+AC127+AL127+AU127</f>
        <v>0</v>
      </c>
      <c r="J127" s="186">
        <f t="shared" ref="J127" si="2030">IF(OR($B127=$B133,J130=0),0,ROUND((K128+P132)/J130,0))</f>
        <v>0</v>
      </c>
      <c r="K127" s="51">
        <f t="shared" ref="K127:K128" si="2031">SUM(L127:R127)</f>
        <v>0</v>
      </c>
      <c r="L127" s="52">
        <f>grudzień!L127</f>
        <v>0</v>
      </c>
      <c r="M127" s="52">
        <f>grudzień!M127</f>
        <v>0</v>
      </c>
      <c r="N127" s="52">
        <f>grudzień!N127</f>
        <v>0</v>
      </c>
      <c r="O127" s="52">
        <f>grudzień!O127</f>
        <v>0</v>
      </c>
      <c r="P127" s="53">
        <f>grudzień!P127</f>
        <v>0</v>
      </c>
      <c r="Q127" s="54">
        <f>grudzień!Q127</f>
        <v>0</v>
      </c>
      <c r="R127" s="55">
        <f>grudzień!R127</f>
        <v>0</v>
      </c>
      <c r="S127" s="188">
        <f t="shared" ref="S127" si="2032">IF(OR($B127=$B133,S130=0),0,ROUND((T128+Y132)/S130,0))</f>
        <v>0</v>
      </c>
      <c r="T127" s="51">
        <f t="shared" ref="T127:T128" si="2033">SUM(U127:AA127)</f>
        <v>0</v>
      </c>
      <c r="U127" s="52">
        <f>grudzień!U127</f>
        <v>0</v>
      </c>
      <c r="V127" s="52">
        <f>grudzień!V127</f>
        <v>0</v>
      </c>
      <c r="W127" s="52">
        <f>grudzień!W127</f>
        <v>0</v>
      </c>
      <c r="X127" s="52">
        <f>grudzień!X127</f>
        <v>0</v>
      </c>
      <c r="Y127" s="53">
        <f>grudzień!Y127</f>
        <v>0</v>
      </c>
      <c r="Z127" s="54">
        <f>grudzień!Z127</f>
        <v>0</v>
      </c>
      <c r="AA127" s="55">
        <f>grudzień!AA127</f>
        <v>0</v>
      </c>
      <c r="AB127" s="188">
        <f t="shared" ref="AB127" si="2034">IF(OR($B127=$B133,AB130=0),0,ROUND((AC128+AH132)/AB130,0))</f>
        <v>0</v>
      </c>
      <c r="AC127" s="51">
        <f t="shared" ref="AC127:AC128" si="2035">SUM(AD127:AJ127)</f>
        <v>0</v>
      </c>
      <c r="AD127" s="52">
        <f>grudzień!AD127</f>
        <v>0</v>
      </c>
      <c r="AE127" s="52">
        <f>grudzień!AE127</f>
        <v>0</v>
      </c>
      <c r="AF127" s="52">
        <f>grudzień!AF127</f>
        <v>0</v>
      </c>
      <c r="AG127" s="52">
        <f>grudzień!AG127</f>
        <v>0</v>
      </c>
      <c r="AH127" s="53">
        <f>grudzień!AH127</f>
        <v>0</v>
      </c>
      <c r="AI127" s="54">
        <f>grudzień!AI127</f>
        <v>0</v>
      </c>
      <c r="AJ127" s="55">
        <f>grudzień!AJ127</f>
        <v>0</v>
      </c>
      <c r="AK127" s="188">
        <f t="shared" ref="AK127" si="2036">IF(OR($B127=$B133,AK130=0),0,ROUND((AL128+AQ132)/AK130,0))</f>
        <v>0</v>
      </c>
      <c r="AL127" s="51">
        <f t="shared" ref="AL127:AL128" si="2037">SUM(AM127:AS127)</f>
        <v>0</v>
      </c>
      <c r="AM127" s="52">
        <f>grudzień!AM127</f>
        <v>0</v>
      </c>
      <c r="AN127" s="52">
        <f>grudzień!AN127</f>
        <v>0</v>
      </c>
      <c r="AO127" s="52">
        <f>grudzień!AO127</f>
        <v>0</v>
      </c>
      <c r="AP127" s="52">
        <f>grudzień!AP127</f>
        <v>0</v>
      </c>
      <c r="AQ127" s="53">
        <f>grudzień!AQ127</f>
        <v>0</v>
      </c>
      <c r="AR127" s="54">
        <f>grudzień!AR127</f>
        <v>0</v>
      </c>
      <c r="AS127" s="55">
        <f>grudzień!AS127</f>
        <v>0</v>
      </c>
      <c r="AT127" s="188">
        <f t="shared" ref="AT127" si="2038">IF(OR($B127=$B133,AT130=0),0,ROUND((AU128+AZ132)/AT130,0))</f>
        <v>0</v>
      </c>
      <c r="AU127" s="51">
        <f t="shared" ref="AU127:AU128" si="2039">SUM(AV127:BB127)</f>
        <v>0</v>
      </c>
      <c r="AV127" s="52">
        <f t="shared" ref="AV127" si="2040">IF(SUM($AM$9:$AS$9)=SUM($AV$9:$BB$9),AM127,IF(AND(SUM($AV$9:$BB$9)&gt;42,SUM($AV$9:$BB$9)&lt;49),AM127,0))</f>
        <v>0</v>
      </c>
      <c r="AW127" s="52">
        <f t="shared" ref="AW127" si="2041">IF(SUM($AM$9:$AS$9)=SUM($AV$9:$BB$9),AN127,IF(AND(SUM($AV$9:$BB$9)&gt;42,SUM($AV$9:$BB$9)&lt;49),AN127,0))</f>
        <v>0</v>
      </c>
      <c r="AX127" s="52">
        <f t="shared" ref="AX127" si="2042">IF(SUM($AM$9:$AS$9)=SUM($AV$9:$BB$9),AO127,IF(AND(SUM($AV$9:$BB$9)&gt;42,SUM($AV$9:$BB$9)&lt;49),AO127,0))</f>
        <v>0</v>
      </c>
      <c r="AY127" s="52">
        <f t="shared" ref="AY127" si="2043">IF(SUM($AM$9:$AS$9)=SUM($AV$9:$BB$9),AP127,IF(AND(SUM($AV$9:$BB$9)&gt;42,SUM($AV$9:$BB$9)&lt;49),AP127,0))</f>
        <v>0</v>
      </c>
      <c r="AZ127" s="53">
        <f t="shared" ref="AZ127" si="2044">IF(SUM($AM$9:$AS$9)=SUM($AV$9:$BB$9),AQ127,IF(AND(SUM($AV$9:$BB$9)&gt;42,SUM($AV$9:$BB$9)&lt;49),AQ127,0))</f>
        <v>0</v>
      </c>
      <c r="BA127" s="54">
        <f t="shared" ref="BA127" si="2045">IF(SUM($AM$9:$AS$9)=SUM($AV$9:$BB$9),AR127,IF(AND(SUM($AV$9:$BB$9)&gt;42,SUM($AV$9:$BB$9)&lt;49),AR127,0))</f>
        <v>0</v>
      </c>
      <c r="BB127" s="55">
        <f t="shared" ref="BB127" si="2046">IF(SUM($AM$9:$AS$9)=SUM($AV$9:$BB$9),AS127,IF(AND(SUM($AV$9:$BB$9)&gt;42,SUM($AV$9:$BB$9)&lt;49),AS127,0))</f>
        <v>0</v>
      </c>
    </row>
    <row r="128" spans="1:54" ht="12.75" hidden="1" customHeight="1" x14ac:dyDescent="0.2">
      <c r="B128" s="93"/>
      <c r="C128" s="94"/>
      <c r="D128" s="95"/>
      <c r="E128" s="115"/>
      <c r="F128" s="140" t="b">
        <f t="shared" ref="F128" si="2047">IF($B121=$B127,OR(F122,G127&lt;F127),G127&lt;F127)</f>
        <v>0</v>
      </c>
      <c r="G128" s="189">
        <f t="shared" ref="G128" si="2048">IF(AND($B121=$B127,$B121&lt;&gt;"",$B121&lt;&gt;0),G127+G122,G127)</f>
        <v>18</v>
      </c>
      <c r="H128" s="120"/>
      <c r="I128" s="165">
        <f t="shared" si="2029"/>
        <v>0</v>
      </c>
      <c r="J128" s="194">
        <f t="shared" ref="J128" si="2049">7-COUNTIF(L127:R127,0)-COUNTIF(L127:R127,"")</f>
        <v>0</v>
      </c>
      <c r="K128" s="22">
        <f t="shared" si="2031"/>
        <v>0</v>
      </c>
      <c r="L128" s="35">
        <f t="shared" ref="L128:R128" si="2050">IF($B121=$B127,L127+L122,L127)</f>
        <v>0</v>
      </c>
      <c r="M128" s="35">
        <f t="shared" si="2050"/>
        <v>0</v>
      </c>
      <c r="N128" s="35">
        <f t="shared" si="2050"/>
        <v>0</v>
      </c>
      <c r="O128" s="35">
        <f t="shared" si="2050"/>
        <v>0</v>
      </c>
      <c r="P128" s="36">
        <f t="shared" si="2050"/>
        <v>0</v>
      </c>
      <c r="Q128" s="37">
        <f t="shared" si="2050"/>
        <v>0</v>
      </c>
      <c r="R128" s="38">
        <f t="shared" si="2050"/>
        <v>0</v>
      </c>
      <c r="S128" s="194">
        <f t="shared" ref="S128" si="2051">7-COUNTIF(U127:AA127,0)-COUNTIF(U127:AA127,"")</f>
        <v>0</v>
      </c>
      <c r="T128" s="22">
        <f t="shared" si="2033"/>
        <v>0</v>
      </c>
      <c r="U128" s="35">
        <f t="shared" ref="U128:AA128" si="2052">IF($B121=$B127,U127+U122,U127)</f>
        <v>0</v>
      </c>
      <c r="V128" s="35">
        <f t="shared" si="2052"/>
        <v>0</v>
      </c>
      <c r="W128" s="35">
        <f t="shared" si="2052"/>
        <v>0</v>
      </c>
      <c r="X128" s="35">
        <f t="shared" si="2052"/>
        <v>0</v>
      </c>
      <c r="Y128" s="36">
        <f t="shared" si="2052"/>
        <v>0</v>
      </c>
      <c r="Z128" s="37">
        <f t="shared" si="2052"/>
        <v>0</v>
      </c>
      <c r="AA128" s="38">
        <f t="shared" si="2052"/>
        <v>0</v>
      </c>
      <c r="AB128" s="194">
        <f t="shared" ref="AB128" si="2053">7-COUNTIF(AD127:AJ127,0)-COUNTIF(AD127:AJ127,"")</f>
        <v>0</v>
      </c>
      <c r="AC128" s="22">
        <f t="shared" si="2035"/>
        <v>0</v>
      </c>
      <c r="AD128" s="35">
        <f t="shared" ref="AD128:AJ128" si="2054">IF($B121=$B127,AD127+AD122,AD127)</f>
        <v>0</v>
      </c>
      <c r="AE128" s="35">
        <f t="shared" si="2054"/>
        <v>0</v>
      </c>
      <c r="AF128" s="35">
        <f t="shared" si="2054"/>
        <v>0</v>
      </c>
      <c r="AG128" s="35">
        <f t="shared" si="2054"/>
        <v>0</v>
      </c>
      <c r="AH128" s="36">
        <f t="shared" si="2054"/>
        <v>0</v>
      </c>
      <c r="AI128" s="37">
        <f t="shared" si="2054"/>
        <v>0</v>
      </c>
      <c r="AJ128" s="38">
        <f t="shared" si="2054"/>
        <v>0</v>
      </c>
      <c r="AK128" s="194">
        <f t="shared" ref="AK128" si="2055">7-COUNTIF(AM127:AS127,0)-COUNTIF(AM127:AS127,"")</f>
        <v>0</v>
      </c>
      <c r="AL128" s="22">
        <f t="shared" si="2037"/>
        <v>0</v>
      </c>
      <c r="AM128" s="35">
        <f t="shared" ref="AM128:AS128" si="2056">IF($B121=$B127,AM127+AM122,AM127)</f>
        <v>0</v>
      </c>
      <c r="AN128" s="35">
        <f t="shared" si="2056"/>
        <v>0</v>
      </c>
      <c r="AO128" s="35">
        <f t="shared" si="2056"/>
        <v>0</v>
      </c>
      <c r="AP128" s="35">
        <f t="shared" si="2056"/>
        <v>0</v>
      </c>
      <c r="AQ128" s="36">
        <f t="shared" si="2056"/>
        <v>0</v>
      </c>
      <c r="AR128" s="37">
        <f t="shared" si="2056"/>
        <v>0</v>
      </c>
      <c r="AS128" s="38">
        <f t="shared" si="2056"/>
        <v>0</v>
      </c>
      <c r="AT128" s="194">
        <f t="shared" ref="AT128" si="2057">7-COUNTIF(AV127:BB127,0)-COUNTIF(AV127:BB127,"")</f>
        <v>0</v>
      </c>
      <c r="AU128" s="22">
        <f t="shared" si="2039"/>
        <v>0</v>
      </c>
      <c r="AV128" s="35">
        <f t="shared" ref="AV128:BB128" si="2058">IF($B121=$B127,AV127+AV122,AV127)</f>
        <v>0</v>
      </c>
      <c r="AW128" s="35">
        <f t="shared" si="2058"/>
        <v>0</v>
      </c>
      <c r="AX128" s="35">
        <f t="shared" si="2058"/>
        <v>0</v>
      </c>
      <c r="AY128" s="35">
        <f t="shared" si="2058"/>
        <v>0</v>
      </c>
      <c r="AZ128" s="36">
        <f t="shared" si="2058"/>
        <v>0</v>
      </c>
      <c r="BA128" s="37">
        <f t="shared" si="2058"/>
        <v>0</v>
      </c>
      <c r="BB128" s="38">
        <f t="shared" si="2058"/>
        <v>0</v>
      </c>
    </row>
    <row r="129" spans="1:54" ht="15" hidden="1" customHeight="1" x14ac:dyDescent="0.2">
      <c r="B129" s="116"/>
      <c r="C129" s="117"/>
      <c r="D129" s="118"/>
      <c r="E129" s="119"/>
      <c r="F129" s="92"/>
      <c r="G129" s="190">
        <f t="shared" ref="G129" si="2059">IF(AND($B121=$B127,$B121&lt;&gt;"",$B121&lt;&gt;0),F127+G123,F127)</f>
        <v>18</v>
      </c>
      <c r="H129" s="121"/>
      <c r="I129" s="165">
        <f t="shared" si="2029"/>
        <v>0</v>
      </c>
      <c r="J129" s="195">
        <f t="shared" ref="J129" si="2060">IF($B127=$B121,COUNTIF(L129:R129,0),COUNTIF(L130:R130,0)+COUNTIF(L130:R130,""))</f>
        <v>7</v>
      </c>
      <c r="K129" s="39">
        <f t="shared" ref="K129:R129" si="2061">IF($B121=$B127,K130+K123,K130)</f>
        <v>0</v>
      </c>
      <c r="L129" s="40">
        <f t="shared" si="2061"/>
        <v>0</v>
      </c>
      <c r="M129" s="40">
        <f t="shared" si="2061"/>
        <v>0</v>
      </c>
      <c r="N129" s="40">
        <f t="shared" si="2061"/>
        <v>0</v>
      </c>
      <c r="O129" s="40">
        <f t="shared" si="2061"/>
        <v>0</v>
      </c>
      <c r="P129" s="41">
        <f t="shared" si="2061"/>
        <v>0</v>
      </c>
      <c r="Q129" s="42">
        <f t="shared" si="2061"/>
        <v>0</v>
      </c>
      <c r="R129" s="43">
        <f t="shared" si="2061"/>
        <v>0</v>
      </c>
      <c r="S129" s="195">
        <f t="shared" ref="S129" si="2062">IF($B127=$B121,COUNTIF(U129:AA129,0),COUNTIF(U130:AA130,0)+COUNTIF(U130:AA130,""))</f>
        <v>7</v>
      </c>
      <c r="T129" s="39">
        <f t="shared" ref="T129:AA129" si="2063">IF($B121=$B127,T130+T123,T130)</f>
        <v>0</v>
      </c>
      <c r="U129" s="40">
        <f t="shared" si="2063"/>
        <v>0</v>
      </c>
      <c r="V129" s="40">
        <f t="shared" si="2063"/>
        <v>0</v>
      </c>
      <c r="W129" s="40">
        <f t="shared" si="2063"/>
        <v>0</v>
      </c>
      <c r="X129" s="40">
        <f t="shared" si="2063"/>
        <v>0</v>
      </c>
      <c r="Y129" s="41">
        <f t="shared" si="2063"/>
        <v>0</v>
      </c>
      <c r="Z129" s="42">
        <f t="shared" si="2063"/>
        <v>0</v>
      </c>
      <c r="AA129" s="43">
        <f t="shared" si="2063"/>
        <v>0</v>
      </c>
      <c r="AB129" s="195">
        <f t="shared" ref="AB129" si="2064">IF($B127=$B121,COUNTIF(AD129:AJ129,0),COUNTIF(AD130:AJ130,0)+COUNTIF(AD130:AJ130,""))</f>
        <v>7</v>
      </c>
      <c r="AC129" s="39">
        <f t="shared" ref="AC129:AJ129" si="2065">IF($B121=$B127,AC130+AC123,AC130)</f>
        <v>0</v>
      </c>
      <c r="AD129" s="40">
        <f t="shared" si="2065"/>
        <v>0</v>
      </c>
      <c r="AE129" s="40">
        <f t="shared" si="2065"/>
        <v>0</v>
      </c>
      <c r="AF129" s="40">
        <f t="shared" si="2065"/>
        <v>0</v>
      </c>
      <c r="AG129" s="40">
        <f t="shared" si="2065"/>
        <v>0</v>
      </c>
      <c r="AH129" s="41">
        <f t="shared" si="2065"/>
        <v>0</v>
      </c>
      <c r="AI129" s="42">
        <f t="shared" si="2065"/>
        <v>0</v>
      </c>
      <c r="AJ129" s="43">
        <f t="shared" si="2065"/>
        <v>0</v>
      </c>
      <c r="AK129" s="195">
        <f t="shared" ref="AK129" si="2066">IF($B127=$B121,COUNTIF(AM129:AS129,0),COUNTIF(AM130:AS130,0)+COUNTIF(AM130:AS130,""))</f>
        <v>7</v>
      </c>
      <c r="AL129" s="39">
        <f t="shared" ref="AL129:AS129" si="2067">IF($B121=$B127,AL130+AL123,AL130)</f>
        <v>0</v>
      </c>
      <c r="AM129" s="40">
        <f t="shared" si="2067"/>
        <v>0</v>
      </c>
      <c r="AN129" s="40">
        <f t="shared" si="2067"/>
        <v>0</v>
      </c>
      <c r="AO129" s="40">
        <f t="shared" si="2067"/>
        <v>0</v>
      </c>
      <c r="AP129" s="40">
        <f t="shared" si="2067"/>
        <v>0</v>
      </c>
      <c r="AQ129" s="41">
        <f t="shared" si="2067"/>
        <v>0</v>
      </c>
      <c r="AR129" s="42">
        <f t="shared" si="2067"/>
        <v>0</v>
      </c>
      <c r="AS129" s="43">
        <f t="shared" si="2067"/>
        <v>0</v>
      </c>
      <c r="AT129" s="195">
        <f t="shared" ref="AT129" si="2068">IF($B127=$B121,COUNTIF(AV129:BB129,0),COUNTIF(AV130:BB130,0)+COUNTIF(AV130:BB130,""))</f>
        <v>7</v>
      </c>
      <c r="AU129" s="39">
        <f t="shared" ref="AU129:BB129" si="2069">IF($B121=$B127,AU130+AU123,AU130)</f>
        <v>0</v>
      </c>
      <c r="AV129" s="40">
        <f t="shared" si="2069"/>
        <v>0</v>
      </c>
      <c r="AW129" s="40">
        <f t="shared" si="2069"/>
        <v>0</v>
      </c>
      <c r="AX129" s="40">
        <f t="shared" si="2069"/>
        <v>0</v>
      </c>
      <c r="AY129" s="40">
        <f t="shared" si="2069"/>
        <v>0</v>
      </c>
      <c r="AZ129" s="41">
        <f t="shared" si="2069"/>
        <v>0</v>
      </c>
      <c r="BA129" s="42">
        <f t="shared" si="2069"/>
        <v>0</v>
      </c>
      <c r="BB129" s="43">
        <f t="shared" si="2069"/>
        <v>0</v>
      </c>
    </row>
    <row r="130" spans="1:54" ht="15.75" customHeight="1" x14ac:dyDescent="0.2">
      <c r="A130" s="1">
        <f t="shared" ref="A130" si="2070">A127</f>
        <v>0</v>
      </c>
      <c r="B130" s="313">
        <f t="shared" ref="B130" si="2071">B124+1</f>
        <v>19</v>
      </c>
      <c r="C130" s="314"/>
      <c r="D130" s="314"/>
      <c r="E130" s="314"/>
      <c r="F130" s="31"/>
      <c r="G130" s="183"/>
      <c r="H130" s="122">
        <f t="shared" ref="H130" si="2072">5-COUNTIF(AU127,0)-COUNTIF(AL127,0)-COUNTIF(AC127,0)-COUNTIF(T127,0)-COUNTIF(K127,0)</f>
        <v>0</v>
      </c>
      <c r="I130" s="165">
        <f t="shared" si="2029"/>
        <v>0</v>
      </c>
      <c r="J130" s="187">
        <f t="shared" ref="J130" si="2073">IF($B127=$B121,J124+IF($F127&lt;&gt;$G127,(K127+$G129-$G128)/$F127,K127/$F127),IF($F127&lt;&gt;G127,(K127+$G129-$G128)/$F127,K127/$F127))</f>
        <v>0</v>
      </c>
      <c r="K130" s="7">
        <f t="shared" ref="K130:K131" si="2074">SUM(L130:R130)</f>
        <v>0</v>
      </c>
      <c r="L130" s="26">
        <f t="shared" ref="L130:R130" si="2075">L127</f>
        <v>0</v>
      </c>
      <c r="M130" s="26">
        <f t="shared" si="2075"/>
        <v>0</v>
      </c>
      <c r="N130" s="26">
        <f t="shared" si="2075"/>
        <v>0</v>
      </c>
      <c r="O130" s="26">
        <f t="shared" si="2075"/>
        <v>0</v>
      </c>
      <c r="P130" s="26">
        <f t="shared" si="2075"/>
        <v>0</v>
      </c>
      <c r="Q130" s="29">
        <f t="shared" si="2075"/>
        <v>0</v>
      </c>
      <c r="R130" s="23">
        <f t="shared" si="2075"/>
        <v>0</v>
      </c>
      <c r="S130" s="187">
        <f t="shared" ref="S130" si="2076">IF($B127=$B121,S124+IF($F127&lt;&gt;$G127,(T127+$G129-$G128)/$F127,T127/$F127),IF($F127&lt;&gt;P127,(T127+$G129-$G128)/$F127,T127/$F127))</f>
        <v>0</v>
      </c>
      <c r="T130" s="7">
        <f t="shared" ref="T130:T131" si="2077">SUM(U130:AA130)</f>
        <v>0</v>
      </c>
      <c r="U130" s="26">
        <f t="shared" ref="U130:AA130" si="2078">U127</f>
        <v>0</v>
      </c>
      <c r="V130" s="26">
        <f t="shared" si="2078"/>
        <v>0</v>
      </c>
      <c r="W130" s="26">
        <f t="shared" si="2078"/>
        <v>0</v>
      </c>
      <c r="X130" s="26">
        <f t="shared" si="2078"/>
        <v>0</v>
      </c>
      <c r="Y130" s="113">
        <f t="shared" si="2078"/>
        <v>0</v>
      </c>
      <c r="Z130" s="29">
        <f t="shared" si="2078"/>
        <v>0</v>
      </c>
      <c r="AA130" s="23">
        <f t="shared" si="2078"/>
        <v>0</v>
      </c>
      <c r="AB130" s="187">
        <f t="shared" ref="AB130" si="2079">IF($B127=$B121,AB124+IF($F127&lt;&gt;$G127,(AC127+$G129-$G128)/$F127,AC127/$F127),IF($F127&lt;&gt;Y127,(AC127+$G129-$G128)/$F127,AC127/$F127))</f>
        <v>0</v>
      </c>
      <c r="AC130" s="7">
        <f t="shared" ref="AC130:AC131" si="2080">SUM(AD130:AJ130)</f>
        <v>0</v>
      </c>
      <c r="AD130" s="26">
        <f t="shared" ref="AD130:AJ130" si="2081">AD127</f>
        <v>0</v>
      </c>
      <c r="AE130" s="26">
        <f t="shared" si="2081"/>
        <v>0</v>
      </c>
      <c r="AF130" s="26">
        <f t="shared" si="2081"/>
        <v>0</v>
      </c>
      <c r="AG130" s="26">
        <f t="shared" si="2081"/>
        <v>0</v>
      </c>
      <c r="AH130" s="113">
        <f t="shared" si="2081"/>
        <v>0</v>
      </c>
      <c r="AI130" s="29">
        <f t="shared" si="2081"/>
        <v>0</v>
      </c>
      <c r="AJ130" s="23">
        <f t="shared" si="2081"/>
        <v>0</v>
      </c>
      <c r="AK130" s="187">
        <f t="shared" ref="AK130" si="2082">IF($B127=$B121,AK124+IF($F127&lt;&gt;$G127,(AL127+$G129-$G128)/$F127,AL127/$F127),IF($F127&lt;&gt;AH127,(AL127+$G129-$G128)/$F127,AL127/$F127))</f>
        <v>0</v>
      </c>
      <c r="AL130" s="7">
        <f t="shared" ref="AL130:AL131" si="2083">SUM(AM130:AS130)</f>
        <v>0</v>
      </c>
      <c r="AM130" s="26">
        <f t="shared" ref="AM130:AS130" si="2084">AM127</f>
        <v>0</v>
      </c>
      <c r="AN130" s="26">
        <f t="shared" si="2084"/>
        <v>0</v>
      </c>
      <c r="AO130" s="26">
        <f t="shared" si="2084"/>
        <v>0</v>
      </c>
      <c r="AP130" s="26">
        <f t="shared" si="2084"/>
        <v>0</v>
      </c>
      <c r="AQ130" s="113">
        <f t="shared" si="2084"/>
        <v>0</v>
      </c>
      <c r="AR130" s="29">
        <f t="shared" si="2084"/>
        <v>0</v>
      </c>
      <c r="AS130" s="23">
        <f t="shared" si="2084"/>
        <v>0</v>
      </c>
      <c r="AT130" s="187">
        <f t="shared" ref="AT130" si="2085">IF($B127=$B121,AT124+IF($F127&lt;&gt;$G127,(AU127+$G129-$G128)/$F127,AU127/$F127),IF($F127&lt;&gt;AQ127,(AU127+$G129-$G128)/$F127,AU127/$F127))</f>
        <v>0</v>
      </c>
      <c r="AU130" s="7">
        <f t="shared" ref="AU130:AU131" si="2086">SUM(AV130:BB130)</f>
        <v>0</v>
      </c>
      <c r="AV130" s="6">
        <f t="shared" ref="AV130" si="2087">IF(SUM($AM$9:$AS$9)=SUM($AV$9:$BB$9),AV127,IF(AND(SUM($AV$9:$BB$9)&gt;42,SUM($AV$9:$BB$9)&lt;49),AV127,0))</f>
        <v>0</v>
      </c>
      <c r="AW130" s="6">
        <f t="shared" ref="AW130:BB130" si="2088">IF(SUM($AM$9:$AS$9)=SUM($AV$9:$BB$9),AW127,IF(AND(SUM($AV$9:$BB$9)&gt;42,SUM($AV$9:$BB$9)&lt;49),AW127,0))</f>
        <v>0</v>
      </c>
      <c r="AX130" s="6">
        <f t="shared" si="2088"/>
        <v>0</v>
      </c>
      <c r="AY130" s="6">
        <f t="shared" si="2088"/>
        <v>0</v>
      </c>
      <c r="AZ130" s="26">
        <f t="shared" si="2088"/>
        <v>0</v>
      </c>
      <c r="BA130" s="29">
        <f t="shared" si="2088"/>
        <v>0</v>
      </c>
      <c r="BB130" s="23">
        <f t="shared" si="2088"/>
        <v>0</v>
      </c>
    </row>
    <row r="131" spans="1:54" ht="15.75" customHeight="1" x14ac:dyDescent="0.2">
      <c r="A131" s="1">
        <f t="shared" ref="A131:A132" si="2089">A130</f>
        <v>0</v>
      </c>
      <c r="B131" s="313"/>
      <c r="C131" s="314"/>
      <c r="D131" s="314"/>
      <c r="E131" s="314"/>
      <c r="F131" s="31"/>
      <c r="G131" s="183"/>
      <c r="H131" s="123">
        <f t="shared" ref="H131" si="2090">IF($B127=$B121,H125+F131,$F131)</f>
        <v>0</v>
      </c>
      <c r="I131" s="165">
        <f t="shared" si="2029"/>
        <v>0</v>
      </c>
      <c r="J131" s="141">
        <f t="shared" ref="J131" si="2091">IF($H130=0,0,IF($B121=$B127,IF($H132&gt;0,$H132+J125,K127+J125),IF($H132&gt;0,$H132,K127)))</f>
        <v>0</v>
      </c>
      <c r="K131" s="7">
        <f t="shared" si="2074"/>
        <v>0</v>
      </c>
      <c r="L131" s="6"/>
      <c r="M131" s="6"/>
      <c r="N131" s="6"/>
      <c r="O131" s="6"/>
      <c r="P131" s="26"/>
      <c r="Q131" s="29"/>
      <c r="R131" s="23"/>
      <c r="S131" s="141">
        <f t="shared" ref="S131" si="2092">IF($H130=0,0,IF($B121=$B127,IF($H132&gt;0,$H132+S125,T127+S125),IF($H132&gt;0,$H132,T127)))</f>
        <v>0</v>
      </c>
      <c r="T131" s="7">
        <f t="shared" si="2077"/>
        <v>0</v>
      </c>
      <c r="U131" s="6"/>
      <c r="V131" s="6"/>
      <c r="W131" s="6"/>
      <c r="X131" s="6"/>
      <c r="Y131" s="26"/>
      <c r="Z131" s="29"/>
      <c r="AA131" s="23"/>
      <c r="AB131" s="141">
        <f t="shared" ref="AB131" si="2093">IF($H130=0,0,IF($B121=$B127,IF($H132&gt;0,$H132+AB125,AC127+AB125),IF($H132&gt;0,$H132,AC127)))</f>
        <v>0</v>
      </c>
      <c r="AC131" s="7">
        <f t="shared" si="2080"/>
        <v>0</v>
      </c>
      <c r="AD131" s="6"/>
      <c r="AE131" s="6"/>
      <c r="AF131" s="6"/>
      <c r="AG131" s="6"/>
      <c r="AH131" s="26"/>
      <c r="AI131" s="29"/>
      <c r="AJ131" s="23"/>
      <c r="AK131" s="141">
        <f t="shared" ref="AK131" si="2094">IF($H130=0,0,IF($B121=$B127,IF($H132&gt;0,$H132+AK125,AL127+AK125),IF($H132&gt;0,$H132,AL127)))</f>
        <v>0</v>
      </c>
      <c r="AL131" s="7">
        <f t="shared" si="2083"/>
        <v>0</v>
      </c>
      <c r="AM131" s="6"/>
      <c r="AN131" s="6"/>
      <c r="AO131" s="6"/>
      <c r="AP131" s="6"/>
      <c r="AQ131" s="26"/>
      <c r="AR131" s="29"/>
      <c r="AS131" s="23"/>
      <c r="AT131" s="141">
        <f t="shared" ref="AT131" si="2095">IF($H130=0,0,IF($B121=$B127,IF($H132&gt;0,$H132+AT125,AU127+AT125),IF($H132&gt;0,$H132,AU127)))</f>
        <v>0</v>
      </c>
      <c r="AU131" s="7">
        <f t="shared" si="2086"/>
        <v>0</v>
      </c>
      <c r="AV131" s="6"/>
      <c r="AW131" s="6"/>
      <c r="AX131" s="6"/>
      <c r="AY131" s="6"/>
      <c r="AZ131" s="26"/>
      <c r="BA131" s="29"/>
      <c r="BB131" s="23"/>
    </row>
    <row r="132" spans="1:54" ht="18.75" customHeight="1" thickBot="1" x14ac:dyDescent="0.25">
      <c r="A132" s="1">
        <f t="shared" si="2089"/>
        <v>0</v>
      </c>
      <c r="B132" s="323" t="str">
        <f>IF(B127="",Wydruk!$AE$6,IF(J128=0,Wydruk!$AE$7,IF(AND(G128&lt;G129,B127&lt;&gt;$B133),Wydruk!$AE$13,IF(AND($B127=$B121,$B127&lt;&gt;$B133),IF(OR(OR(J132&lt;4,J132&gt;5),OR(S132&lt;4,S132&gt;5),OR(AB132&lt;4,AB132&gt;5),OR(AK132&lt;4,AK132&gt;5),OR(AND(AT132&lt;4,AT132&gt;0),AT132&gt;5)),Wydruk!$AE$8,Wydruk!$AE$9),IF($B127=$B133,IF($F131&lt;&gt;0,Wydruk!$AE$12,Wydruk!$AE$10),IF(OR(OR(J128&lt;4,J128&gt;5),OR(S128&lt;4,S128&gt;5),OR(AB128&lt;4,AB128&gt;5),OR(AK128&lt;4,AK128&gt;5),OR(AND(AT128&lt;4,AT128&gt;0),AT128&gt;5)),Wydruk!$AE$8,Wydruk!$AE$11))))))</f>
        <v>Uzupełnij liczby godzin tygodniowego planu</v>
      </c>
      <c r="C132" s="324"/>
      <c r="D132" s="324"/>
      <c r="E132" s="324"/>
      <c r="F132" s="173">
        <f>grudzień!F132</f>
        <v>0</v>
      </c>
      <c r="G132" s="184">
        <f>grudzień!G132</f>
        <v>0</v>
      </c>
      <c r="H132" s="191">
        <f t="shared" ref="H132" si="2096">IF(OR($G132=0,$F132=0,$G132="",$F132=""),0,$G132/$F132)</f>
        <v>0</v>
      </c>
      <c r="I132" s="193"/>
      <c r="J132" s="176">
        <f t="shared" ref="J132" si="2097">IF($B121=$B127,IF(L127+L122&gt;0,1,0)+IF(M127+M122&gt;0,1,0)+IF(N127+N122&gt;0,1,0)+IF(O127+O122&gt;0,1,0)+IF(P127+P122&gt;0,1,0)+IF(Q127+Q122&gt;0,1,0)+IF(R127+R122&gt;0,1,0),J128)</f>
        <v>0</v>
      </c>
      <c r="K132" s="133">
        <f t="shared" ref="K132" si="2098">IF(OR($B127=$B133,J132=0,(K128-Q132+O132)&lt;=0),0,(K128-Q132+O132)/J132)</f>
        <v>0</v>
      </c>
      <c r="L132" s="137">
        <f t="shared" ref="L132" si="2099">IF(K132*(7-J129)&lt;=0,0,K132*(7-J129))</f>
        <v>0</v>
      </c>
      <c r="M132" s="311">
        <f t="shared" ref="M132" si="2100">ROUND(IF(OR(K129-K132*(7-J129)+P132&lt;0,$B127=$B133,K132&lt;=0,K129=0),0,IF(K129-K132*(7-J129)+P132&gt;Q132-O132+P132,Q132-O132+P132,K129-K132*(7-J129)+P132)),1)</f>
        <v>0</v>
      </c>
      <c r="N132" s="312"/>
      <c r="O132" s="139">
        <f t="shared" ref="O132" si="2101">IF(OR($B127=$B133,J128=0),0,IF($B127=$B121,J127,$F127))</f>
        <v>0</v>
      </c>
      <c r="P132" s="30">
        <f t="shared" ref="P132" si="2102">IF(OR($B127=$B133,J132=0),0,$G129-$G128)</f>
        <v>0</v>
      </c>
      <c r="Q132" s="134">
        <f t="shared" ref="Q132" si="2103">IF(OR($B127=$B133,J132=0),0,J131)</f>
        <v>0</v>
      </c>
      <c r="R132" s="138">
        <f t="shared" ref="R132" si="2104">IF($B127=$B133,0,K129)</f>
        <v>0</v>
      </c>
      <c r="S132" s="176">
        <f t="shared" ref="S132" si="2105">IF($B121=$B127,IF(U127+U122&gt;0,1,0)+IF(V127+V122&gt;0,1,0)+IF(W127+W122&gt;0,1,0)+IF(X127+X122&gt;0,1,0)+IF(Y127+Y122&gt;0,1,0)+IF(Z127+Z122&gt;0,1,0)+IF(AA127+AA122&gt;0,1,0),S128)</f>
        <v>0</v>
      </c>
      <c r="T132" s="133">
        <f t="shared" ref="T132" si="2106">IF(OR($B127=$B133,S132=0,(T128-Z132+X132)&lt;=0),0,(T128-Z132+X132)/S132)</f>
        <v>0</v>
      </c>
      <c r="U132" s="137">
        <f t="shared" ref="U132" si="2107">IF(T132*(7-S129)&lt;=0,0,T132*(7-S129))</f>
        <v>0</v>
      </c>
      <c r="V132" s="311">
        <f t="shared" ref="V132" si="2108">ROUND(IF(OR(T129-T132*(7-S129)+Y132&lt;0,$B127=$B133,T132&lt;=0,T129=0),0,IF(T129-T132*(7-S129)+Y132&gt;Z132-X132+Y132,Z132-X132+Y132,T129-T132*(7-S129)+Y132)),1)</f>
        <v>0</v>
      </c>
      <c r="W132" s="312"/>
      <c r="X132" s="139">
        <f t="shared" ref="X132" si="2109">IF(OR($B127=$B133,S128=0),0,IF($B127=$B121,S127,$F127))</f>
        <v>0</v>
      </c>
      <c r="Y132" s="30">
        <f t="shared" ref="Y132" si="2110">IF(OR($B127=$B133,S132=0),0,$G129-$G128)</f>
        <v>0</v>
      </c>
      <c r="Z132" s="134">
        <f t="shared" ref="Z132" si="2111">IF(OR($B127=$B133,S132=0),0,S131)</f>
        <v>0</v>
      </c>
      <c r="AA132" s="138">
        <f t="shared" ref="AA132" si="2112">IF($B127=$B133,0,T129)</f>
        <v>0</v>
      </c>
      <c r="AB132" s="176">
        <f t="shared" ref="AB132" si="2113">IF($B121=$B127,IF(AD127+AD122&gt;0,1,0)+IF(AE127+AE122&gt;0,1,0)+IF(AF127+AF122&gt;0,1,0)+IF(AG127+AG122&gt;0,1,0)+IF(AH127+AH122&gt;0,1,0)+IF(AI127+AI122&gt;0,1,0)+IF(AJ127+AJ122&gt;0,1,0),AB128)</f>
        <v>0</v>
      </c>
      <c r="AC132" s="133">
        <f t="shared" ref="AC132" si="2114">IF(OR($B127=$B133,AB132=0,(AC128-AI132+AG132)&lt;=0),0,(AC128-AI132+AG132)/AB132)</f>
        <v>0</v>
      </c>
      <c r="AD132" s="137">
        <f t="shared" ref="AD132" si="2115">IF(AC132*(7-AB129)&lt;=0,0,AC132*(7-AB129))</f>
        <v>0</v>
      </c>
      <c r="AE132" s="311">
        <f t="shared" ref="AE132" si="2116">ROUND(IF(OR(AC129-AC132*(7-AB129)+AH132&lt;0,$B127=$B133,AC132&lt;=0,AC129=0),0,IF(AC129-AC132*(7-AB129)+AH132&gt;AI132-AG132+AH132,AI132-AG132+AH132,AC129-AC132*(7-AB129)+AH132)),1)</f>
        <v>0</v>
      </c>
      <c r="AF132" s="312"/>
      <c r="AG132" s="139">
        <f t="shared" ref="AG132" si="2117">IF(OR($B127=$B133,AB128=0),0,IF($B127=$B121,AB127,$F127))</f>
        <v>0</v>
      </c>
      <c r="AH132" s="30">
        <f t="shared" ref="AH132" si="2118">IF(OR($B127=$B133,AB132=0),0,$G129-$G128)</f>
        <v>0</v>
      </c>
      <c r="AI132" s="134">
        <f t="shared" ref="AI132" si="2119">IF(OR($B127=$B133,AB132=0),0,AB131)</f>
        <v>0</v>
      </c>
      <c r="AJ132" s="138">
        <f t="shared" ref="AJ132" si="2120">IF($B127=$B133,0,AC129)</f>
        <v>0</v>
      </c>
      <c r="AK132" s="176">
        <f t="shared" ref="AK132" si="2121">IF($B121=$B127,IF(AM127+AM122&gt;0,1,0)+IF(AN127+AN122&gt;0,1,0)+IF(AO127+AO122&gt;0,1,0)+IF(AP127+AP122&gt;0,1,0)+IF(AQ127+AQ122&gt;0,1,0)+IF(AR127+AR122&gt;0,1,0)+IF(AS127+AS122&gt;0,1,0),AK128)</f>
        <v>0</v>
      </c>
      <c r="AL132" s="133">
        <f t="shared" ref="AL132" si="2122">IF(OR($B127=$B133,AK132=0,(AL128-AR132+AP132)&lt;=0),0,(AL128-AR132+AP132)/AK132)</f>
        <v>0</v>
      </c>
      <c r="AM132" s="137">
        <f t="shared" ref="AM132" si="2123">IF(AL132*(7-AK129)&lt;=0,0,AL132*(7-AK129))</f>
        <v>0</v>
      </c>
      <c r="AN132" s="311">
        <f t="shared" ref="AN132" si="2124">ROUND(IF(OR(AL129-AL132*(7-AK129)+AQ132&lt;0,$B127=$B133,AL132&lt;=0,AL129=0),0,IF(AL129-AL132*(7-AK129)+AQ132&gt;AR132-AP132+AQ132,AR132-AP132+AQ132,AL129-AL132*(7-AK129)+AQ132)),1)</f>
        <v>0</v>
      </c>
      <c r="AO132" s="312"/>
      <c r="AP132" s="139">
        <f t="shared" ref="AP132" si="2125">IF(OR($B127=$B133,AK128=0),0,IF($B127=$B121,AK127,$F127))</f>
        <v>0</v>
      </c>
      <c r="AQ132" s="30">
        <f t="shared" ref="AQ132" si="2126">IF(OR($B127=$B133,AK132=0),0,$G129-$G128)</f>
        <v>0</v>
      </c>
      <c r="AR132" s="134">
        <f t="shared" ref="AR132" si="2127">IF(OR($B127=$B133,AK132=0),0,AK131)</f>
        <v>0</v>
      </c>
      <c r="AS132" s="138">
        <f t="shared" ref="AS132" si="2128">IF($B127=$B133,0,AL129)</f>
        <v>0</v>
      </c>
      <c r="AT132" s="176">
        <f t="shared" ref="AT132" si="2129">IF($B121=$B127,IF(AV127+AV122&gt;0,1,0)+IF(AW127+AW122&gt;0,1,0)+IF(AX127+AX122&gt;0,1,0)+IF(AY127+AY122&gt;0,1,0)+IF(AZ127+AZ122&gt;0,1,0)+IF(BA127+BA122&gt;0,1,0)+IF(BB127+BB122&gt;0,1,0),AT128)</f>
        <v>0</v>
      </c>
      <c r="AU132" s="133">
        <f t="shared" ref="AU132" si="2130">IF(OR($B127=$B133,AT132=0,(AU128-BA132+AY132)&lt;=0),0,(AU128-BA132+AY132)/AT132)</f>
        <v>0</v>
      </c>
      <c r="AV132" s="137">
        <f t="shared" ref="AV132" si="2131">IF(AU132*(7-AT129)&lt;=0,0,AU132*(7-AT129))</f>
        <v>0</v>
      </c>
      <c r="AW132" s="311">
        <f t="shared" ref="AW132" si="2132">ROUND(IF(OR(AU129-AU132*(7-AT129)+AZ132&lt;0,$B127=$B133,AU132&lt;=0,AU129=0),0,IF(AU129-AU132*(7-AT129)+AZ132&gt;BA132-AY132+AZ132,BA132-AY132+AZ132,AU129-AU132*(7-AT129)+AZ132)),1)</f>
        <v>0</v>
      </c>
      <c r="AX132" s="312"/>
      <c r="AY132" s="139">
        <f t="shared" ref="AY132" si="2133">IF(OR($B127=$B133,AT128=0),0,IF($B127=$B121,AT127,$F127))</f>
        <v>0</v>
      </c>
      <c r="AZ132" s="30">
        <f t="shared" ref="AZ132" si="2134">IF(OR($B127=$B133,AT132=0),0,$G129-$G128)</f>
        <v>0</v>
      </c>
      <c r="BA132" s="134">
        <f t="shared" ref="BA132" si="2135">IF(OR($B127=$B133,AT132=0),0,AT131)</f>
        <v>0</v>
      </c>
      <c r="BB132" s="138">
        <f t="shared" ref="BB132" si="2136">IF($B127=$B133,0,AU129)</f>
        <v>0</v>
      </c>
    </row>
    <row r="133" spans="1:54" ht="15.75" x14ac:dyDescent="0.2">
      <c r="A133" s="1">
        <f t="shared" ref="A133" si="2137">IF(B133="","1. Niewypełnione",B133)</f>
        <v>0</v>
      </c>
      <c r="B133" s="320">
        <f>grudzień!B133</f>
        <v>0</v>
      </c>
      <c r="C133" s="321">
        <f>grudzień!C133</f>
        <v>0</v>
      </c>
      <c r="D133" s="321">
        <f>grudzień!D133</f>
        <v>0</v>
      </c>
      <c r="E133" s="321">
        <f>grudzień!E133</f>
        <v>0</v>
      </c>
      <c r="F133" s="177">
        <f>grudzień!F133</f>
        <v>18</v>
      </c>
      <c r="G133" s="185">
        <f>grudzień!G133</f>
        <v>18</v>
      </c>
      <c r="H133" s="177"/>
      <c r="I133" s="192">
        <f t="shared" ref="I133:I137" si="2138">K133+T133+AC133+AL133+AU133</f>
        <v>0</v>
      </c>
      <c r="J133" s="186">
        <f t="shared" ref="J133" si="2139">IF(OR($B133=$B139,J136=0),0,ROUND((K134+P138)/J136,0))</f>
        <v>0</v>
      </c>
      <c r="K133" s="51">
        <f t="shared" ref="K133:K134" si="2140">SUM(L133:R133)</f>
        <v>0</v>
      </c>
      <c r="L133" s="52">
        <f>grudzień!L133</f>
        <v>0</v>
      </c>
      <c r="M133" s="52">
        <f>grudzień!M133</f>
        <v>0</v>
      </c>
      <c r="N133" s="52">
        <f>grudzień!N133</f>
        <v>0</v>
      </c>
      <c r="O133" s="52">
        <f>grudzień!O133</f>
        <v>0</v>
      </c>
      <c r="P133" s="53">
        <f>grudzień!P133</f>
        <v>0</v>
      </c>
      <c r="Q133" s="54">
        <f>grudzień!Q133</f>
        <v>0</v>
      </c>
      <c r="R133" s="55">
        <f>grudzień!R133</f>
        <v>0</v>
      </c>
      <c r="S133" s="188">
        <f t="shared" ref="S133" si="2141">IF(OR($B133=$B139,S136=0),0,ROUND((T134+Y138)/S136,0))</f>
        <v>0</v>
      </c>
      <c r="T133" s="51">
        <f t="shared" ref="T133:T134" si="2142">SUM(U133:AA133)</f>
        <v>0</v>
      </c>
      <c r="U133" s="52">
        <f>grudzień!U133</f>
        <v>0</v>
      </c>
      <c r="V133" s="52">
        <f>grudzień!V133</f>
        <v>0</v>
      </c>
      <c r="W133" s="52">
        <f>grudzień!W133</f>
        <v>0</v>
      </c>
      <c r="X133" s="52">
        <f>grudzień!X133</f>
        <v>0</v>
      </c>
      <c r="Y133" s="53">
        <f>grudzień!Y133</f>
        <v>0</v>
      </c>
      <c r="Z133" s="54">
        <f>grudzień!Z133</f>
        <v>0</v>
      </c>
      <c r="AA133" s="55">
        <f>grudzień!AA133</f>
        <v>0</v>
      </c>
      <c r="AB133" s="188">
        <f t="shared" ref="AB133" si="2143">IF(OR($B133=$B139,AB136=0),0,ROUND((AC134+AH138)/AB136,0))</f>
        <v>0</v>
      </c>
      <c r="AC133" s="51">
        <f t="shared" ref="AC133:AC134" si="2144">SUM(AD133:AJ133)</f>
        <v>0</v>
      </c>
      <c r="AD133" s="52">
        <f>grudzień!AD133</f>
        <v>0</v>
      </c>
      <c r="AE133" s="52">
        <f>grudzień!AE133</f>
        <v>0</v>
      </c>
      <c r="AF133" s="52">
        <f>grudzień!AF133</f>
        <v>0</v>
      </c>
      <c r="AG133" s="52">
        <f>grudzień!AG133</f>
        <v>0</v>
      </c>
      <c r="AH133" s="53">
        <f>grudzień!AH133</f>
        <v>0</v>
      </c>
      <c r="AI133" s="54">
        <f>grudzień!AI133</f>
        <v>0</v>
      </c>
      <c r="AJ133" s="55">
        <f>grudzień!AJ133</f>
        <v>0</v>
      </c>
      <c r="AK133" s="188">
        <f t="shared" ref="AK133" si="2145">IF(OR($B133=$B139,AK136=0),0,ROUND((AL134+AQ138)/AK136,0))</f>
        <v>0</v>
      </c>
      <c r="AL133" s="51">
        <f t="shared" ref="AL133:AL134" si="2146">SUM(AM133:AS133)</f>
        <v>0</v>
      </c>
      <c r="AM133" s="52">
        <f>grudzień!AM133</f>
        <v>0</v>
      </c>
      <c r="AN133" s="52">
        <f>grudzień!AN133</f>
        <v>0</v>
      </c>
      <c r="AO133" s="52">
        <f>grudzień!AO133</f>
        <v>0</v>
      </c>
      <c r="AP133" s="52">
        <f>grudzień!AP133</f>
        <v>0</v>
      </c>
      <c r="AQ133" s="53">
        <f>grudzień!AQ133</f>
        <v>0</v>
      </c>
      <c r="AR133" s="54">
        <f>grudzień!AR133</f>
        <v>0</v>
      </c>
      <c r="AS133" s="55">
        <f>grudzień!AS133</f>
        <v>0</v>
      </c>
      <c r="AT133" s="188">
        <f t="shared" ref="AT133" si="2147">IF(OR($B133=$B139,AT136=0),0,ROUND((AU134+AZ138)/AT136,0))</f>
        <v>0</v>
      </c>
      <c r="AU133" s="51">
        <f t="shared" ref="AU133:AU134" si="2148">SUM(AV133:BB133)</f>
        <v>0</v>
      </c>
      <c r="AV133" s="52">
        <f t="shared" ref="AV133" si="2149">IF(SUM($AM$9:$AS$9)=SUM($AV$9:$BB$9),AM133,IF(AND(SUM($AV$9:$BB$9)&gt;42,SUM($AV$9:$BB$9)&lt;49),AM133,0))</f>
        <v>0</v>
      </c>
      <c r="AW133" s="52">
        <f t="shared" ref="AW133" si="2150">IF(SUM($AM$9:$AS$9)=SUM($AV$9:$BB$9),AN133,IF(AND(SUM($AV$9:$BB$9)&gt;42,SUM($AV$9:$BB$9)&lt;49),AN133,0))</f>
        <v>0</v>
      </c>
      <c r="AX133" s="52">
        <f t="shared" ref="AX133" si="2151">IF(SUM($AM$9:$AS$9)=SUM($AV$9:$BB$9),AO133,IF(AND(SUM($AV$9:$BB$9)&gt;42,SUM($AV$9:$BB$9)&lt;49),AO133,0))</f>
        <v>0</v>
      </c>
      <c r="AY133" s="52">
        <f t="shared" ref="AY133" si="2152">IF(SUM($AM$9:$AS$9)=SUM($AV$9:$BB$9),AP133,IF(AND(SUM($AV$9:$BB$9)&gt;42,SUM($AV$9:$BB$9)&lt;49),AP133,0))</f>
        <v>0</v>
      </c>
      <c r="AZ133" s="53">
        <f t="shared" ref="AZ133" si="2153">IF(SUM($AM$9:$AS$9)=SUM($AV$9:$BB$9),AQ133,IF(AND(SUM($AV$9:$BB$9)&gt;42,SUM($AV$9:$BB$9)&lt;49),AQ133,0))</f>
        <v>0</v>
      </c>
      <c r="BA133" s="54">
        <f t="shared" ref="BA133" si="2154">IF(SUM($AM$9:$AS$9)=SUM($AV$9:$BB$9),AR133,IF(AND(SUM($AV$9:$BB$9)&gt;42,SUM($AV$9:$BB$9)&lt;49),AR133,0))</f>
        <v>0</v>
      </c>
      <c r="BB133" s="55">
        <f t="shared" ref="BB133" si="2155">IF(SUM($AM$9:$AS$9)=SUM($AV$9:$BB$9),AS133,IF(AND(SUM($AV$9:$BB$9)&gt;42,SUM($AV$9:$BB$9)&lt;49),AS133,0))</f>
        <v>0</v>
      </c>
    </row>
    <row r="134" spans="1:54" ht="12.75" hidden="1" customHeight="1" x14ac:dyDescent="0.2">
      <c r="B134" s="93"/>
      <c r="C134" s="94"/>
      <c r="D134" s="95"/>
      <c r="E134" s="115"/>
      <c r="F134" s="140" t="b">
        <f t="shared" ref="F134" si="2156">IF($B127=$B133,OR(F128,G133&lt;F133),G133&lt;F133)</f>
        <v>0</v>
      </c>
      <c r="G134" s="189">
        <f t="shared" ref="G134" si="2157">IF(AND($B127=$B133,$B127&lt;&gt;"",$B127&lt;&gt;0),G133+G128,G133)</f>
        <v>18</v>
      </c>
      <c r="H134" s="120"/>
      <c r="I134" s="165">
        <f t="shared" si="2138"/>
        <v>0</v>
      </c>
      <c r="J134" s="194">
        <f t="shared" ref="J134" si="2158">7-COUNTIF(L133:R133,0)-COUNTIF(L133:R133,"")</f>
        <v>0</v>
      </c>
      <c r="K134" s="22">
        <f t="shared" si="2140"/>
        <v>0</v>
      </c>
      <c r="L134" s="35">
        <f t="shared" ref="L134:R134" si="2159">IF($B127=$B133,L133+L128,L133)</f>
        <v>0</v>
      </c>
      <c r="M134" s="35">
        <f t="shared" si="2159"/>
        <v>0</v>
      </c>
      <c r="N134" s="35">
        <f t="shared" si="2159"/>
        <v>0</v>
      </c>
      <c r="O134" s="35">
        <f t="shared" si="2159"/>
        <v>0</v>
      </c>
      <c r="P134" s="36">
        <f t="shared" si="2159"/>
        <v>0</v>
      </c>
      <c r="Q134" s="37">
        <f t="shared" si="2159"/>
        <v>0</v>
      </c>
      <c r="R134" s="38">
        <f t="shared" si="2159"/>
        <v>0</v>
      </c>
      <c r="S134" s="194">
        <f t="shared" ref="S134" si="2160">7-COUNTIF(U133:AA133,0)-COUNTIF(U133:AA133,"")</f>
        <v>0</v>
      </c>
      <c r="T134" s="22">
        <f t="shared" si="2142"/>
        <v>0</v>
      </c>
      <c r="U134" s="35">
        <f t="shared" ref="U134:AA134" si="2161">IF($B127=$B133,U133+U128,U133)</f>
        <v>0</v>
      </c>
      <c r="V134" s="35">
        <f t="shared" si="2161"/>
        <v>0</v>
      </c>
      <c r="W134" s="35">
        <f t="shared" si="2161"/>
        <v>0</v>
      </c>
      <c r="X134" s="35">
        <f t="shared" si="2161"/>
        <v>0</v>
      </c>
      <c r="Y134" s="36">
        <f t="shared" si="2161"/>
        <v>0</v>
      </c>
      <c r="Z134" s="37">
        <f t="shared" si="2161"/>
        <v>0</v>
      </c>
      <c r="AA134" s="38">
        <f t="shared" si="2161"/>
        <v>0</v>
      </c>
      <c r="AB134" s="194">
        <f t="shared" ref="AB134" si="2162">7-COUNTIF(AD133:AJ133,0)-COUNTIF(AD133:AJ133,"")</f>
        <v>0</v>
      </c>
      <c r="AC134" s="22">
        <f t="shared" si="2144"/>
        <v>0</v>
      </c>
      <c r="AD134" s="35">
        <f t="shared" ref="AD134:AJ134" si="2163">IF($B127=$B133,AD133+AD128,AD133)</f>
        <v>0</v>
      </c>
      <c r="AE134" s="35">
        <f t="shared" si="2163"/>
        <v>0</v>
      </c>
      <c r="AF134" s="35">
        <f t="shared" si="2163"/>
        <v>0</v>
      </c>
      <c r="AG134" s="35">
        <f t="shared" si="2163"/>
        <v>0</v>
      </c>
      <c r="AH134" s="36">
        <f t="shared" si="2163"/>
        <v>0</v>
      </c>
      <c r="AI134" s="37">
        <f t="shared" si="2163"/>
        <v>0</v>
      </c>
      <c r="AJ134" s="38">
        <f t="shared" si="2163"/>
        <v>0</v>
      </c>
      <c r="AK134" s="194">
        <f t="shared" ref="AK134" si="2164">7-COUNTIF(AM133:AS133,0)-COUNTIF(AM133:AS133,"")</f>
        <v>0</v>
      </c>
      <c r="AL134" s="22">
        <f t="shared" si="2146"/>
        <v>0</v>
      </c>
      <c r="AM134" s="35">
        <f t="shared" ref="AM134:AS134" si="2165">IF($B127=$B133,AM133+AM128,AM133)</f>
        <v>0</v>
      </c>
      <c r="AN134" s="35">
        <f t="shared" si="2165"/>
        <v>0</v>
      </c>
      <c r="AO134" s="35">
        <f t="shared" si="2165"/>
        <v>0</v>
      </c>
      <c r="AP134" s="35">
        <f t="shared" si="2165"/>
        <v>0</v>
      </c>
      <c r="AQ134" s="36">
        <f t="shared" si="2165"/>
        <v>0</v>
      </c>
      <c r="AR134" s="37">
        <f t="shared" si="2165"/>
        <v>0</v>
      </c>
      <c r="AS134" s="38">
        <f t="shared" si="2165"/>
        <v>0</v>
      </c>
      <c r="AT134" s="194">
        <f t="shared" ref="AT134" si="2166">7-COUNTIF(AV133:BB133,0)-COUNTIF(AV133:BB133,"")</f>
        <v>0</v>
      </c>
      <c r="AU134" s="22">
        <f t="shared" si="2148"/>
        <v>0</v>
      </c>
      <c r="AV134" s="35">
        <f t="shared" ref="AV134:BB134" si="2167">IF($B127=$B133,AV133+AV128,AV133)</f>
        <v>0</v>
      </c>
      <c r="AW134" s="35">
        <f t="shared" si="2167"/>
        <v>0</v>
      </c>
      <c r="AX134" s="35">
        <f t="shared" si="2167"/>
        <v>0</v>
      </c>
      <c r="AY134" s="35">
        <f t="shared" si="2167"/>
        <v>0</v>
      </c>
      <c r="AZ134" s="36">
        <f t="shared" si="2167"/>
        <v>0</v>
      </c>
      <c r="BA134" s="37">
        <f t="shared" si="2167"/>
        <v>0</v>
      </c>
      <c r="BB134" s="38">
        <f t="shared" si="2167"/>
        <v>0</v>
      </c>
    </row>
    <row r="135" spans="1:54" ht="15" hidden="1" customHeight="1" x14ac:dyDescent="0.2">
      <c r="B135" s="116"/>
      <c r="C135" s="117"/>
      <c r="D135" s="118"/>
      <c r="E135" s="119"/>
      <c r="F135" s="92"/>
      <c r="G135" s="190">
        <f t="shared" ref="G135" si="2168">IF(AND($B127=$B133,$B127&lt;&gt;"",$B127&lt;&gt;0),F133+G129,F133)</f>
        <v>18</v>
      </c>
      <c r="H135" s="121"/>
      <c r="I135" s="165">
        <f t="shared" si="2138"/>
        <v>0</v>
      </c>
      <c r="J135" s="195">
        <f t="shared" ref="J135" si="2169">IF($B133=$B127,COUNTIF(L135:R135,0),COUNTIF(L136:R136,0)+COUNTIF(L136:R136,""))</f>
        <v>7</v>
      </c>
      <c r="K135" s="39">
        <f t="shared" ref="K135:R135" si="2170">IF($B127=$B133,K136+K129,K136)</f>
        <v>0</v>
      </c>
      <c r="L135" s="40">
        <f t="shared" si="2170"/>
        <v>0</v>
      </c>
      <c r="M135" s="40">
        <f t="shared" si="2170"/>
        <v>0</v>
      </c>
      <c r="N135" s="40">
        <f t="shared" si="2170"/>
        <v>0</v>
      </c>
      <c r="O135" s="40">
        <f t="shared" si="2170"/>
        <v>0</v>
      </c>
      <c r="P135" s="41">
        <f t="shared" si="2170"/>
        <v>0</v>
      </c>
      <c r="Q135" s="42">
        <f t="shared" si="2170"/>
        <v>0</v>
      </c>
      <c r="R135" s="43">
        <f t="shared" si="2170"/>
        <v>0</v>
      </c>
      <c r="S135" s="195">
        <f t="shared" ref="S135" si="2171">IF($B133=$B127,COUNTIF(U135:AA135,0),COUNTIF(U136:AA136,0)+COUNTIF(U136:AA136,""))</f>
        <v>7</v>
      </c>
      <c r="T135" s="39">
        <f t="shared" ref="T135:AA135" si="2172">IF($B127=$B133,T136+T129,T136)</f>
        <v>0</v>
      </c>
      <c r="U135" s="40">
        <f t="shared" si="2172"/>
        <v>0</v>
      </c>
      <c r="V135" s="40">
        <f t="shared" si="2172"/>
        <v>0</v>
      </c>
      <c r="W135" s="40">
        <f t="shared" si="2172"/>
        <v>0</v>
      </c>
      <c r="X135" s="40">
        <f t="shared" si="2172"/>
        <v>0</v>
      </c>
      <c r="Y135" s="41">
        <f t="shared" si="2172"/>
        <v>0</v>
      </c>
      <c r="Z135" s="42">
        <f t="shared" si="2172"/>
        <v>0</v>
      </c>
      <c r="AA135" s="43">
        <f t="shared" si="2172"/>
        <v>0</v>
      </c>
      <c r="AB135" s="195">
        <f t="shared" ref="AB135" si="2173">IF($B133=$B127,COUNTIF(AD135:AJ135,0),COUNTIF(AD136:AJ136,0)+COUNTIF(AD136:AJ136,""))</f>
        <v>7</v>
      </c>
      <c r="AC135" s="39">
        <f t="shared" ref="AC135:AJ135" si="2174">IF($B127=$B133,AC136+AC129,AC136)</f>
        <v>0</v>
      </c>
      <c r="AD135" s="40">
        <f t="shared" si="2174"/>
        <v>0</v>
      </c>
      <c r="AE135" s="40">
        <f t="shared" si="2174"/>
        <v>0</v>
      </c>
      <c r="AF135" s="40">
        <f t="shared" si="2174"/>
        <v>0</v>
      </c>
      <c r="AG135" s="40">
        <f t="shared" si="2174"/>
        <v>0</v>
      </c>
      <c r="AH135" s="41">
        <f t="shared" si="2174"/>
        <v>0</v>
      </c>
      <c r="AI135" s="42">
        <f t="shared" si="2174"/>
        <v>0</v>
      </c>
      <c r="AJ135" s="43">
        <f t="shared" si="2174"/>
        <v>0</v>
      </c>
      <c r="AK135" s="195">
        <f t="shared" ref="AK135" si="2175">IF($B133=$B127,COUNTIF(AM135:AS135,0),COUNTIF(AM136:AS136,0)+COUNTIF(AM136:AS136,""))</f>
        <v>7</v>
      </c>
      <c r="AL135" s="39">
        <f t="shared" ref="AL135:AS135" si="2176">IF($B127=$B133,AL136+AL129,AL136)</f>
        <v>0</v>
      </c>
      <c r="AM135" s="40">
        <f t="shared" si="2176"/>
        <v>0</v>
      </c>
      <c r="AN135" s="40">
        <f t="shared" si="2176"/>
        <v>0</v>
      </c>
      <c r="AO135" s="40">
        <f t="shared" si="2176"/>
        <v>0</v>
      </c>
      <c r="AP135" s="40">
        <f t="shared" si="2176"/>
        <v>0</v>
      </c>
      <c r="AQ135" s="41">
        <f t="shared" si="2176"/>
        <v>0</v>
      </c>
      <c r="AR135" s="42">
        <f t="shared" si="2176"/>
        <v>0</v>
      </c>
      <c r="AS135" s="43">
        <f t="shared" si="2176"/>
        <v>0</v>
      </c>
      <c r="AT135" s="195">
        <f t="shared" ref="AT135" si="2177">IF($B133=$B127,COUNTIF(AV135:BB135,0),COUNTIF(AV136:BB136,0)+COUNTIF(AV136:BB136,""))</f>
        <v>7</v>
      </c>
      <c r="AU135" s="39">
        <f t="shared" ref="AU135:BB135" si="2178">IF($B127=$B133,AU136+AU129,AU136)</f>
        <v>0</v>
      </c>
      <c r="AV135" s="40">
        <f t="shared" si="2178"/>
        <v>0</v>
      </c>
      <c r="AW135" s="40">
        <f t="shared" si="2178"/>
        <v>0</v>
      </c>
      <c r="AX135" s="40">
        <f t="shared" si="2178"/>
        <v>0</v>
      </c>
      <c r="AY135" s="40">
        <f t="shared" si="2178"/>
        <v>0</v>
      </c>
      <c r="AZ135" s="41">
        <f t="shared" si="2178"/>
        <v>0</v>
      </c>
      <c r="BA135" s="42">
        <f t="shared" si="2178"/>
        <v>0</v>
      </c>
      <c r="BB135" s="43">
        <f t="shared" si="2178"/>
        <v>0</v>
      </c>
    </row>
    <row r="136" spans="1:54" ht="15.75" customHeight="1" x14ac:dyDescent="0.2">
      <c r="A136" s="1">
        <f t="shared" ref="A136" si="2179">A133</f>
        <v>0</v>
      </c>
      <c r="B136" s="313">
        <f t="shared" ref="B136" si="2180">B130+1</f>
        <v>20</v>
      </c>
      <c r="C136" s="314"/>
      <c r="D136" s="314"/>
      <c r="E136" s="314"/>
      <c r="F136" s="31"/>
      <c r="G136" s="183"/>
      <c r="H136" s="122">
        <f t="shared" ref="H136" si="2181">5-COUNTIF(AU133,0)-COUNTIF(AL133,0)-COUNTIF(AC133,0)-COUNTIF(T133,0)-COUNTIF(K133,0)</f>
        <v>0</v>
      </c>
      <c r="I136" s="165">
        <f t="shared" si="2138"/>
        <v>0</v>
      </c>
      <c r="J136" s="187">
        <f t="shared" ref="J136" si="2182">IF($B133=$B127,J130+IF($F133&lt;&gt;$G133,(K133+$G135-$G134)/$F133,K133/$F133),IF($F133&lt;&gt;G133,(K133+$G135-$G134)/$F133,K133/$F133))</f>
        <v>0</v>
      </c>
      <c r="K136" s="7">
        <f t="shared" ref="K136:K137" si="2183">SUM(L136:R136)</f>
        <v>0</v>
      </c>
      <c r="L136" s="26">
        <f t="shared" ref="L136:R136" si="2184">L133</f>
        <v>0</v>
      </c>
      <c r="M136" s="26">
        <f t="shared" si="2184"/>
        <v>0</v>
      </c>
      <c r="N136" s="26">
        <f t="shared" si="2184"/>
        <v>0</v>
      </c>
      <c r="O136" s="26">
        <f t="shared" si="2184"/>
        <v>0</v>
      </c>
      <c r="P136" s="26">
        <f t="shared" si="2184"/>
        <v>0</v>
      </c>
      <c r="Q136" s="29">
        <f t="shared" si="2184"/>
        <v>0</v>
      </c>
      <c r="R136" s="23">
        <f t="shared" si="2184"/>
        <v>0</v>
      </c>
      <c r="S136" s="187">
        <f t="shared" ref="S136" si="2185">IF($B133=$B127,S130+IF($F133&lt;&gt;$G133,(T133+$G135-$G134)/$F133,T133/$F133),IF($F133&lt;&gt;P133,(T133+$G135-$G134)/$F133,T133/$F133))</f>
        <v>0</v>
      </c>
      <c r="T136" s="7">
        <f t="shared" ref="T136:T137" si="2186">SUM(U136:AA136)</f>
        <v>0</v>
      </c>
      <c r="U136" s="26">
        <f t="shared" ref="U136:AA136" si="2187">U133</f>
        <v>0</v>
      </c>
      <c r="V136" s="26">
        <f t="shared" si="2187"/>
        <v>0</v>
      </c>
      <c r="W136" s="26">
        <f t="shared" si="2187"/>
        <v>0</v>
      </c>
      <c r="X136" s="26">
        <f t="shared" si="2187"/>
        <v>0</v>
      </c>
      <c r="Y136" s="113">
        <f t="shared" si="2187"/>
        <v>0</v>
      </c>
      <c r="Z136" s="29">
        <f t="shared" si="2187"/>
        <v>0</v>
      </c>
      <c r="AA136" s="23">
        <f t="shared" si="2187"/>
        <v>0</v>
      </c>
      <c r="AB136" s="187">
        <f t="shared" ref="AB136" si="2188">IF($B133=$B127,AB130+IF($F133&lt;&gt;$G133,(AC133+$G135-$G134)/$F133,AC133/$F133),IF($F133&lt;&gt;Y133,(AC133+$G135-$G134)/$F133,AC133/$F133))</f>
        <v>0</v>
      </c>
      <c r="AC136" s="7">
        <f t="shared" ref="AC136:AC137" si="2189">SUM(AD136:AJ136)</f>
        <v>0</v>
      </c>
      <c r="AD136" s="26">
        <f t="shared" ref="AD136:AJ136" si="2190">AD133</f>
        <v>0</v>
      </c>
      <c r="AE136" s="26">
        <f t="shared" si="2190"/>
        <v>0</v>
      </c>
      <c r="AF136" s="26">
        <f t="shared" si="2190"/>
        <v>0</v>
      </c>
      <c r="AG136" s="26">
        <f t="shared" si="2190"/>
        <v>0</v>
      </c>
      <c r="AH136" s="113">
        <f t="shared" si="2190"/>
        <v>0</v>
      </c>
      <c r="AI136" s="29">
        <f t="shared" si="2190"/>
        <v>0</v>
      </c>
      <c r="AJ136" s="23">
        <f t="shared" si="2190"/>
        <v>0</v>
      </c>
      <c r="AK136" s="187">
        <f t="shared" ref="AK136" si="2191">IF($B133=$B127,AK130+IF($F133&lt;&gt;$G133,(AL133+$G135-$G134)/$F133,AL133/$F133),IF($F133&lt;&gt;AH133,(AL133+$G135-$G134)/$F133,AL133/$F133))</f>
        <v>0</v>
      </c>
      <c r="AL136" s="7">
        <f t="shared" ref="AL136:AL137" si="2192">SUM(AM136:AS136)</f>
        <v>0</v>
      </c>
      <c r="AM136" s="26">
        <f t="shared" ref="AM136:AS136" si="2193">AM133</f>
        <v>0</v>
      </c>
      <c r="AN136" s="26">
        <f t="shared" si="2193"/>
        <v>0</v>
      </c>
      <c r="AO136" s="26">
        <f t="shared" si="2193"/>
        <v>0</v>
      </c>
      <c r="AP136" s="26">
        <f t="shared" si="2193"/>
        <v>0</v>
      </c>
      <c r="AQ136" s="113">
        <f t="shared" si="2193"/>
        <v>0</v>
      </c>
      <c r="AR136" s="29">
        <f t="shared" si="2193"/>
        <v>0</v>
      </c>
      <c r="AS136" s="23">
        <f t="shared" si="2193"/>
        <v>0</v>
      </c>
      <c r="AT136" s="187">
        <f t="shared" ref="AT136" si="2194">IF($B133=$B127,AT130+IF($F133&lt;&gt;$G133,(AU133+$G135-$G134)/$F133,AU133/$F133),IF($F133&lt;&gt;AQ133,(AU133+$G135-$G134)/$F133,AU133/$F133))</f>
        <v>0</v>
      </c>
      <c r="AU136" s="7">
        <f t="shared" ref="AU136:AU137" si="2195">SUM(AV136:BB136)</f>
        <v>0</v>
      </c>
      <c r="AV136" s="6">
        <f t="shared" ref="AV136" si="2196">IF(SUM($AM$9:$AS$9)=SUM($AV$9:$BB$9),AV133,IF(AND(SUM($AV$9:$BB$9)&gt;42,SUM($AV$9:$BB$9)&lt;49),AV133,0))</f>
        <v>0</v>
      </c>
      <c r="AW136" s="6">
        <f t="shared" ref="AW136:BB136" si="2197">IF(SUM($AM$9:$AS$9)=SUM($AV$9:$BB$9),AW133,IF(AND(SUM($AV$9:$BB$9)&gt;42,SUM($AV$9:$BB$9)&lt;49),AW133,0))</f>
        <v>0</v>
      </c>
      <c r="AX136" s="6">
        <f t="shared" si="2197"/>
        <v>0</v>
      </c>
      <c r="AY136" s="6">
        <f t="shared" si="2197"/>
        <v>0</v>
      </c>
      <c r="AZ136" s="26">
        <f t="shared" si="2197"/>
        <v>0</v>
      </c>
      <c r="BA136" s="29">
        <f t="shared" si="2197"/>
        <v>0</v>
      </c>
      <c r="BB136" s="23">
        <f t="shared" si="2197"/>
        <v>0</v>
      </c>
    </row>
    <row r="137" spans="1:54" ht="15.75" customHeight="1" x14ac:dyDescent="0.2">
      <c r="A137" s="1">
        <f t="shared" ref="A137:A138" si="2198">A136</f>
        <v>0</v>
      </c>
      <c r="B137" s="313"/>
      <c r="C137" s="314"/>
      <c r="D137" s="314"/>
      <c r="E137" s="314"/>
      <c r="F137" s="31"/>
      <c r="G137" s="183"/>
      <c r="H137" s="123">
        <f t="shared" ref="H137" si="2199">IF($B133=$B127,H131+F137,$F137)</f>
        <v>0</v>
      </c>
      <c r="I137" s="165">
        <f t="shared" si="2138"/>
        <v>0</v>
      </c>
      <c r="J137" s="141">
        <f t="shared" ref="J137" si="2200">IF($H136=0,0,IF($B127=$B133,IF($H138&gt;0,$H138+J131,K133+J131),IF($H138&gt;0,$H138,K133)))</f>
        <v>0</v>
      </c>
      <c r="K137" s="7">
        <f t="shared" si="2183"/>
        <v>0</v>
      </c>
      <c r="L137" s="6"/>
      <c r="M137" s="6"/>
      <c r="N137" s="6"/>
      <c r="O137" s="6"/>
      <c r="P137" s="26"/>
      <c r="Q137" s="29"/>
      <c r="R137" s="23"/>
      <c r="S137" s="141">
        <f t="shared" ref="S137" si="2201">IF($H136=0,0,IF($B127=$B133,IF($H138&gt;0,$H138+S131,T133+S131),IF($H138&gt;0,$H138,T133)))</f>
        <v>0</v>
      </c>
      <c r="T137" s="7">
        <f t="shared" si="2186"/>
        <v>0</v>
      </c>
      <c r="U137" s="6"/>
      <c r="V137" s="6"/>
      <c r="W137" s="6"/>
      <c r="X137" s="6"/>
      <c r="Y137" s="26"/>
      <c r="Z137" s="29"/>
      <c r="AA137" s="23"/>
      <c r="AB137" s="141">
        <f t="shared" ref="AB137" si="2202">IF($H136=0,0,IF($B127=$B133,IF($H138&gt;0,$H138+AB131,AC133+AB131),IF($H138&gt;0,$H138,AC133)))</f>
        <v>0</v>
      </c>
      <c r="AC137" s="7">
        <f t="shared" si="2189"/>
        <v>0</v>
      </c>
      <c r="AD137" s="6"/>
      <c r="AE137" s="6"/>
      <c r="AF137" s="6"/>
      <c r="AG137" s="6"/>
      <c r="AH137" s="26"/>
      <c r="AI137" s="29"/>
      <c r="AJ137" s="23"/>
      <c r="AK137" s="141">
        <f t="shared" ref="AK137" si="2203">IF($H136=0,0,IF($B127=$B133,IF($H138&gt;0,$H138+AK131,AL133+AK131),IF($H138&gt;0,$H138,AL133)))</f>
        <v>0</v>
      </c>
      <c r="AL137" s="7">
        <f t="shared" si="2192"/>
        <v>0</v>
      </c>
      <c r="AM137" s="6"/>
      <c r="AN137" s="6"/>
      <c r="AO137" s="6"/>
      <c r="AP137" s="6"/>
      <c r="AQ137" s="26"/>
      <c r="AR137" s="29"/>
      <c r="AS137" s="23"/>
      <c r="AT137" s="141">
        <f t="shared" ref="AT137" si="2204">IF($H136=0,0,IF($B127=$B133,IF($H138&gt;0,$H138+AT131,AU133+AT131),IF($H138&gt;0,$H138,AU133)))</f>
        <v>0</v>
      </c>
      <c r="AU137" s="7">
        <f t="shared" si="2195"/>
        <v>0</v>
      </c>
      <c r="AV137" s="6"/>
      <c r="AW137" s="6"/>
      <c r="AX137" s="6"/>
      <c r="AY137" s="6"/>
      <c r="AZ137" s="26"/>
      <c r="BA137" s="29"/>
      <c r="BB137" s="23"/>
    </row>
    <row r="138" spans="1:54" ht="18.75" customHeight="1" thickBot="1" x14ac:dyDescent="0.25">
      <c r="A138" s="1">
        <f t="shared" si="2198"/>
        <v>0</v>
      </c>
      <c r="B138" s="323" t="str">
        <f>IF(B133="",Wydruk!$AE$6,IF(J134=0,Wydruk!$AE$7,IF(AND(G134&lt;G135,B133&lt;&gt;$B139),Wydruk!$AE$13,IF(AND($B133=$B127,$B133&lt;&gt;$B139),IF(OR(OR(J138&lt;4,J138&gt;5),OR(S138&lt;4,S138&gt;5),OR(AB138&lt;4,AB138&gt;5),OR(AK138&lt;4,AK138&gt;5),OR(AND(AT138&lt;4,AT138&gt;0),AT138&gt;5)),Wydruk!$AE$8,Wydruk!$AE$9),IF($B133=$B139,IF($F137&lt;&gt;0,Wydruk!$AE$12,Wydruk!$AE$10),IF(OR(OR(J134&lt;4,J134&gt;5),OR(S134&lt;4,S134&gt;5),OR(AB134&lt;4,AB134&gt;5),OR(AK134&lt;4,AK134&gt;5),OR(AND(AT134&lt;4,AT134&gt;0),AT134&gt;5)),Wydruk!$AE$8,Wydruk!$AE$11))))))</f>
        <v>Uzupełnij liczby godzin tygodniowego planu</v>
      </c>
      <c r="C138" s="324"/>
      <c r="D138" s="324"/>
      <c r="E138" s="324"/>
      <c r="F138" s="173">
        <f>grudzień!F138</f>
        <v>0</v>
      </c>
      <c r="G138" s="184">
        <f>grudzień!G138</f>
        <v>0</v>
      </c>
      <c r="H138" s="191">
        <f t="shared" ref="H138" si="2205">IF(OR($G138=0,$F138=0,$G138="",$F138=""),0,$G138/$F138)</f>
        <v>0</v>
      </c>
      <c r="I138" s="193"/>
      <c r="J138" s="176">
        <f t="shared" ref="J138" si="2206">IF($B127=$B133,IF(L133+L128&gt;0,1,0)+IF(M133+M128&gt;0,1,0)+IF(N133+N128&gt;0,1,0)+IF(O133+O128&gt;0,1,0)+IF(P133+P128&gt;0,1,0)+IF(Q133+Q128&gt;0,1,0)+IF(R133+R128&gt;0,1,0),J134)</f>
        <v>0</v>
      </c>
      <c r="K138" s="133">
        <f t="shared" ref="K138" si="2207">IF(OR($B133=$B139,J138=0,(K134-Q138+O138)&lt;=0),0,(K134-Q138+O138)/J138)</f>
        <v>0</v>
      </c>
      <c r="L138" s="137">
        <f t="shared" ref="L138" si="2208">IF(K138*(7-J135)&lt;=0,0,K138*(7-J135))</f>
        <v>0</v>
      </c>
      <c r="M138" s="311">
        <f t="shared" ref="M138" si="2209">ROUND(IF(OR(K135-K138*(7-J135)+P138&lt;0,$B133=$B139,K138&lt;=0,K135=0),0,IF(K135-K138*(7-J135)+P138&gt;Q138-O138+P138,Q138-O138+P138,K135-K138*(7-J135)+P138)),1)</f>
        <v>0</v>
      </c>
      <c r="N138" s="312"/>
      <c r="O138" s="139">
        <f t="shared" ref="O138" si="2210">IF(OR($B133=$B139,J134=0),0,IF($B133=$B127,J133,$F133))</f>
        <v>0</v>
      </c>
      <c r="P138" s="30">
        <f t="shared" ref="P138" si="2211">IF(OR($B133=$B139,J138=0),0,$G135-$G134)</f>
        <v>0</v>
      </c>
      <c r="Q138" s="134">
        <f t="shared" ref="Q138" si="2212">IF(OR($B133=$B139,J138=0),0,J137)</f>
        <v>0</v>
      </c>
      <c r="R138" s="138">
        <f t="shared" ref="R138" si="2213">IF($B133=$B139,0,K135)</f>
        <v>0</v>
      </c>
      <c r="S138" s="176">
        <f t="shared" ref="S138" si="2214">IF($B127=$B133,IF(U133+U128&gt;0,1,0)+IF(V133+V128&gt;0,1,0)+IF(W133+W128&gt;0,1,0)+IF(X133+X128&gt;0,1,0)+IF(Y133+Y128&gt;0,1,0)+IF(Z133+Z128&gt;0,1,0)+IF(AA133+AA128&gt;0,1,0),S134)</f>
        <v>0</v>
      </c>
      <c r="T138" s="133">
        <f t="shared" ref="T138" si="2215">IF(OR($B133=$B139,S138=0,(T134-Z138+X138)&lt;=0),0,(T134-Z138+X138)/S138)</f>
        <v>0</v>
      </c>
      <c r="U138" s="137">
        <f t="shared" ref="U138" si="2216">IF(T138*(7-S135)&lt;=0,0,T138*(7-S135))</f>
        <v>0</v>
      </c>
      <c r="V138" s="311">
        <f t="shared" ref="V138" si="2217">ROUND(IF(OR(T135-T138*(7-S135)+Y138&lt;0,$B133=$B139,T138&lt;=0,T135=0),0,IF(T135-T138*(7-S135)+Y138&gt;Z138-X138+Y138,Z138-X138+Y138,T135-T138*(7-S135)+Y138)),1)</f>
        <v>0</v>
      </c>
      <c r="W138" s="312"/>
      <c r="X138" s="139">
        <f t="shared" ref="X138" si="2218">IF(OR($B133=$B139,S134=0),0,IF($B133=$B127,S133,$F133))</f>
        <v>0</v>
      </c>
      <c r="Y138" s="30">
        <f t="shared" ref="Y138" si="2219">IF(OR($B133=$B139,S138=0),0,$G135-$G134)</f>
        <v>0</v>
      </c>
      <c r="Z138" s="134">
        <f t="shared" ref="Z138" si="2220">IF(OR($B133=$B139,S138=0),0,S137)</f>
        <v>0</v>
      </c>
      <c r="AA138" s="138">
        <f t="shared" ref="AA138" si="2221">IF($B133=$B139,0,T135)</f>
        <v>0</v>
      </c>
      <c r="AB138" s="176">
        <f t="shared" ref="AB138" si="2222">IF($B127=$B133,IF(AD133+AD128&gt;0,1,0)+IF(AE133+AE128&gt;0,1,0)+IF(AF133+AF128&gt;0,1,0)+IF(AG133+AG128&gt;0,1,0)+IF(AH133+AH128&gt;0,1,0)+IF(AI133+AI128&gt;0,1,0)+IF(AJ133+AJ128&gt;0,1,0),AB134)</f>
        <v>0</v>
      </c>
      <c r="AC138" s="133">
        <f t="shared" ref="AC138" si="2223">IF(OR($B133=$B139,AB138=0,(AC134-AI138+AG138)&lt;=0),0,(AC134-AI138+AG138)/AB138)</f>
        <v>0</v>
      </c>
      <c r="AD138" s="137">
        <f t="shared" ref="AD138" si="2224">IF(AC138*(7-AB135)&lt;=0,0,AC138*(7-AB135))</f>
        <v>0</v>
      </c>
      <c r="AE138" s="311">
        <f t="shared" ref="AE138" si="2225">ROUND(IF(OR(AC135-AC138*(7-AB135)+AH138&lt;0,$B133=$B139,AC138&lt;=0,AC135=0),0,IF(AC135-AC138*(7-AB135)+AH138&gt;AI138-AG138+AH138,AI138-AG138+AH138,AC135-AC138*(7-AB135)+AH138)),1)</f>
        <v>0</v>
      </c>
      <c r="AF138" s="312"/>
      <c r="AG138" s="139">
        <f t="shared" ref="AG138" si="2226">IF(OR($B133=$B139,AB134=0),0,IF($B133=$B127,AB133,$F133))</f>
        <v>0</v>
      </c>
      <c r="AH138" s="30">
        <f t="shared" ref="AH138" si="2227">IF(OR($B133=$B139,AB138=0),0,$G135-$G134)</f>
        <v>0</v>
      </c>
      <c r="AI138" s="134">
        <f t="shared" ref="AI138" si="2228">IF(OR($B133=$B139,AB138=0),0,AB137)</f>
        <v>0</v>
      </c>
      <c r="AJ138" s="138">
        <f t="shared" ref="AJ138" si="2229">IF($B133=$B139,0,AC135)</f>
        <v>0</v>
      </c>
      <c r="AK138" s="176">
        <f t="shared" ref="AK138" si="2230">IF($B127=$B133,IF(AM133+AM128&gt;0,1,0)+IF(AN133+AN128&gt;0,1,0)+IF(AO133+AO128&gt;0,1,0)+IF(AP133+AP128&gt;0,1,0)+IF(AQ133+AQ128&gt;0,1,0)+IF(AR133+AR128&gt;0,1,0)+IF(AS133+AS128&gt;0,1,0),AK134)</f>
        <v>0</v>
      </c>
      <c r="AL138" s="133">
        <f t="shared" ref="AL138" si="2231">IF(OR($B133=$B139,AK138=0,(AL134-AR138+AP138)&lt;=0),0,(AL134-AR138+AP138)/AK138)</f>
        <v>0</v>
      </c>
      <c r="AM138" s="137">
        <f t="shared" ref="AM138" si="2232">IF(AL138*(7-AK135)&lt;=0,0,AL138*(7-AK135))</f>
        <v>0</v>
      </c>
      <c r="AN138" s="311">
        <f t="shared" ref="AN138" si="2233">ROUND(IF(OR(AL135-AL138*(7-AK135)+AQ138&lt;0,$B133=$B139,AL138&lt;=0,AL135=0),0,IF(AL135-AL138*(7-AK135)+AQ138&gt;AR138-AP138+AQ138,AR138-AP138+AQ138,AL135-AL138*(7-AK135)+AQ138)),1)</f>
        <v>0</v>
      </c>
      <c r="AO138" s="312"/>
      <c r="AP138" s="139">
        <f t="shared" ref="AP138" si="2234">IF(OR($B133=$B139,AK134=0),0,IF($B133=$B127,AK133,$F133))</f>
        <v>0</v>
      </c>
      <c r="AQ138" s="30">
        <f t="shared" ref="AQ138" si="2235">IF(OR($B133=$B139,AK138=0),0,$G135-$G134)</f>
        <v>0</v>
      </c>
      <c r="AR138" s="134">
        <f t="shared" ref="AR138" si="2236">IF(OR($B133=$B139,AK138=0),0,AK137)</f>
        <v>0</v>
      </c>
      <c r="AS138" s="138">
        <f t="shared" ref="AS138" si="2237">IF($B133=$B139,0,AL135)</f>
        <v>0</v>
      </c>
      <c r="AT138" s="176">
        <f t="shared" ref="AT138" si="2238">IF($B127=$B133,IF(AV133+AV128&gt;0,1,0)+IF(AW133+AW128&gt;0,1,0)+IF(AX133+AX128&gt;0,1,0)+IF(AY133+AY128&gt;0,1,0)+IF(AZ133+AZ128&gt;0,1,0)+IF(BA133+BA128&gt;0,1,0)+IF(BB133+BB128&gt;0,1,0),AT134)</f>
        <v>0</v>
      </c>
      <c r="AU138" s="133">
        <f t="shared" ref="AU138" si="2239">IF(OR($B133=$B139,AT138=0,(AU134-BA138+AY138)&lt;=0),0,(AU134-BA138+AY138)/AT138)</f>
        <v>0</v>
      </c>
      <c r="AV138" s="137">
        <f t="shared" ref="AV138" si="2240">IF(AU138*(7-AT135)&lt;=0,0,AU138*(7-AT135))</f>
        <v>0</v>
      </c>
      <c r="AW138" s="311">
        <f t="shared" ref="AW138" si="2241">ROUND(IF(OR(AU135-AU138*(7-AT135)+AZ138&lt;0,$B133=$B139,AU138&lt;=0,AU135=0),0,IF(AU135-AU138*(7-AT135)+AZ138&gt;BA138-AY138+AZ138,BA138-AY138+AZ138,AU135-AU138*(7-AT135)+AZ138)),1)</f>
        <v>0</v>
      </c>
      <c r="AX138" s="312"/>
      <c r="AY138" s="139">
        <f t="shared" ref="AY138" si="2242">IF(OR($B133=$B139,AT134=0),0,IF($B133=$B127,AT133,$F133))</f>
        <v>0</v>
      </c>
      <c r="AZ138" s="30">
        <f t="shared" ref="AZ138" si="2243">IF(OR($B133=$B139,AT138=0),0,$G135-$G134)</f>
        <v>0</v>
      </c>
      <c r="BA138" s="134">
        <f t="shared" ref="BA138" si="2244">IF(OR($B133=$B139,AT138=0),0,AT137)</f>
        <v>0</v>
      </c>
      <c r="BB138" s="138">
        <f t="shared" ref="BB138" si="2245">IF($B133=$B139,0,AU135)</f>
        <v>0</v>
      </c>
    </row>
    <row r="139" spans="1:54" ht="15.75" x14ac:dyDescent="0.2">
      <c r="A139" s="1">
        <f t="shared" ref="A139" si="2246">IF(B139="","1. Niewypełnione",B139)</f>
        <v>0</v>
      </c>
      <c r="B139" s="320">
        <f>grudzień!B139</f>
        <v>0</v>
      </c>
      <c r="C139" s="321">
        <f>grudzień!C139</f>
        <v>0</v>
      </c>
      <c r="D139" s="321">
        <f>grudzień!D139</f>
        <v>0</v>
      </c>
      <c r="E139" s="321">
        <f>grudzień!E139</f>
        <v>0</v>
      </c>
      <c r="F139" s="177">
        <f>grudzień!F139</f>
        <v>18</v>
      </c>
      <c r="G139" s="185">
        <f>grudzień!G139</f>
        <v>18</v>
      </c>
      <c r="H139" s="177"/>
      <c r="I139" s="192">
        <f t="shared" ref="I139:I143" si="2247">K139+T139+AC139+AL139+AU139</f>
        <v>0</v>
      </c>
      <c r="J139" s="186">
        <f t="shared" ref="J139" si="2248">IF(OR($B139=$B145,J142=0),0,ROUND((K140+P144)/J142,0))</f>
        <v>0</v>
      </c>
      <c r="K139" s="51">
        <f t="shared" ref="K139:K140" si="2249">SUM(L139:R139)</f>
        <v>0</v>
      </c>
      <c r="L139" s="52">
        <f>grudzień!L139</f>
        <v>0</v>
      </c>
      <c r="M139" s="52">
        <f>grudzień!M139</f>
        <v>0</v>
      </c>
      <c r="N139" s="52">
        <f>grudzień!N139</f>
        <v>0</v>
      </c>
      <c r="O139" s="52">
        <f>grudzień!O139</f>
        <v>0</v>
      </c>
      <c r="P139" s="53">
        <f>grudzień!P139</f>
        <v>0</v>
      </c>
      <c r="Q139" s="54">
        <f>grudzień!Q139</f>
        <v>0</v>
      </c>
      <c r="R139" s="55">
        <f>grudzień!R139</f>
        <v>0</v>
      </c>
      <c r="S139" s="188">
        <f t="shared" ref="S139" si="2250">IF(OR($B139=$B145,S142=0),0,ROUND((T140+Y144)/S142,0))</f>
        <v>0</v>
      </c>
      <c r="T139" s="51">
        <f t="shared" ref="T139:T140" si="2251">SUM(U139:AA139)</f>
        <v>0</v>
      </c>
      <c r="U139" s="52">
        <f>grudzień!U139</f>
        <v>0</v>
      </c>
      <c r="V139" s="52">
        <f>grudzień!V139</f>
        <v>0</v>
      </c>
      <c r="W139" s="52">
        <f>grudzień!W139</f>
        <v>0</v>
      </c>
      <c r="X139" s="52">
        <f>grudzień!X139</f>
        <v>0</v>
      </c>
      <c r="Y139" s="53">
        <f>grudzień!Y139</f>
        <v>0</v>
      </c>
      <c r="Z139" s="54">
        <f>grudzień!Z139</f>
        <v>0</v>
      </c>
      <c r="AA139" s="55">
        <f>grudzień!AA139</f>
        <v>0</v>
      </c>
      <c r="AB139" s="188">
        <f t="shared" ref="AB139" si="2252">IF(OR($B139=$B145,AB142=0),0,ROUND((AC140+AH144)/AB142,0))</f>
        <v>0</v>
      </c>
      <c r="AC139" s="51">
        <f t="shared" ref="AC139:AC140" si="2253">SUM(AD139:AJ139)</f>
        <v>0</v>
      </c>
      <c r="AD139" s="52">
        <f>grudzień!AD139</f>
        <v>0</v>
      </c>
      <c r="AE139" s="52">
        <f>grudzień!AE139</f>
        <v>0</v>
      </c>
      <c r="AF139" s="52">
        <f>grudzień!AF139</f>
        <v>0</v>
      </c>
      <c r="AG139" s="52">
        <f>grudzień!AG139</f>
        <v>0</v>
      </c>
      <c r="AH139" s="53">
        <f>grudzień!AH139</f>
        <v>0</v>
      </c>
      <c r="AI139" s="54">
        <f>grudzień!AI139</f>
        <v>0</v>
      </c>
      <c r="AJ139" s="55">
        <f>grudzień!AJ139</f>
        <v>0</v>
      </c>
      <c r="AK139" s="188">
        <f t="shared" ref="AK139" si="2254">IF(OR($B139=$B145,AK142=0),0,ROUND((AL140+AQ144)/AK142,0))</f>
        <v>0</v>
      </c>
      <c r="AL139" s="51">
        <f t="shared" ref="AL139:AL140" si="2255">SUM(AM139:AS139)</f>
        <v>0</v>
      </c>
      <c r="AM139" s="52">
        <f>grudzień!AM139</f>
        <v>0</v>
      </c>
      <c r="AN139" s="52">
        <f>grudzień!AN139</f>
        <v>0</v>
      </c>
      <c r="AO139" s="52">
        <f>grudzień!AO139</f>
        <v>0</v>
      </c>
      <c r="AP139" s="52">
        <f>grudzień!AP139</f>
        <v>0</v>
      </c>
      <c r="AQ139" s="53">
        <f>grudzień!AQ139</f>
        <v>0</v>
      </c>
      <c r="AR139" s="54">
        <f>grudzień!AR139</f>
        <v>0</v>
      </c>
      <c r="AS139" s="55">
        <f>grudzień!AS139</f>
        <v>0</v>
      </c>
      <c r="AT139" s="188">
        <f t="shared" ref="AT139" si="2256">IF(OR($B139=$B145,AT142=0),0,ROUND((AU140+AZ144)/AT142,0))</f>
        <v>0</v>
      </c>
      <c r="AU139" s="51">
        <f t="shared" ref="AU139:AU140" si="2257">SUM(AV139:BB139)</f>
        <v>0</v>
      </c>
      <c r="AV139" s="52">
        <f t="shared" ref="AV139" si="2258">IF(SUM($AM$9:$AS$9)=SUM($AV$9:$BB$9),AM139,IF(AND(SUM($AV$9:$BB$9)&gt;42,SUM($AV$9:$BB$9)&lt;49),AM139,0))</f>
        <v>0</v>
      </c>
      <c r="AW139" s="52">
        <f t="shared" ref="AW139" si="2259">IF(SUM($AM$9:$AS$9)=SUM($AV$9:$BB$9),AN139,IF(AND(SUM($AV$9:$BB$9)&gt;42,SUM($AV$9:$BB$9)&lt;49),AN139,0))</f>
        <v>0</v>
      </c>
      <c r="AX139" s="52">
        <f t="shared" ref="AX139" si="2260">IF(SUM($AM$9:$AS$9)=SUM($AV$9:$BB$9),AO139,IF(AND(SUM($AV$9:$BB$9)&gt;42,SUM($AV$9:$BB$9)&lt;49),AO139,0))</f>
        <v>0</v>
      </c>
      <c r="AY139" s="52">
        <f t="shared" ref="AY139" si="2261">IF(SUM($AM$9:$AS$9)=SUM($AV$9:$BB$9),AP139,IF(AND(SUM($AV$9:$BB$9)&gt;42,SUM($AV$9:$BB$9)&lt;49),AP139,0))</f>
        <v>0</v>
      </c>
      <c r="AZ139" s="53">
        <f t="shared" ref="AZ139" si="2262">IF(SUM($AM$9:$AS$9)=SUM($AV$9:$BB$9),AQ139,IF(AND(SUM($AV$9:$BB$9)&gt;42,SUM($AV$9:$BB$9)&lt;49),AQ139,0))</f>
        <v>0</v>
      </c>
      <c r="BA139" s="54">
        <f t="shared" ref="BA139" si="2263">IF(SUM($AM$9:$AS$9)=SUM($AV$9:$BB$9),AR139,IF(AND(SUM($AV$9:$BB$9)&gt;42,SUM($AV$9:$BB$9)&lt;49),AR139,0))</f>
        <v>0</v>
      </c>
      <c r="BB139" s="55">
        <f t="shared" ref="BB139" si="2264">IF(SUM($AM$9:$AS$9)=SUM($AV$9:$BB$9),AS139,IF(AND(SUM($AV$9:$BB$9)&gt;42,SUM($AV$9:$BB$9)&lt;49),AS139,0))</f>
        <v>0</v>
      </c>
    </row>
    <row r="140" spans="1:54" ht="12.75" hidden="1" customHeight="1" x14ac:dyDescent="0.2">
      <c r="B140" s="93"/>
      <c r="C140" s="94"/>
      <c r="D140" s="95"/>
      <c r="E140" s="115"/>
      <c r="F140" s="140" t="b">
        <f t="shared" ref="F140" si="2265">IF($B133=$B139,OR(F134,G139&lt;F139),G139&lt;F139)</f>
        <v>0</v>
      </c>
      <c r="G140" s="189">
        <f t="shared" ref="G140" si="2266">IF(AND($B133=$B139,$B133&lt;&gt;"",$B133&lt;&gt;0),G139+G134,G139)</f>
        <v>18</v>
      </c>
      <c r="H140" s="120"/>
      <c r="I140" s="165">
        <f t="shared" si="2247"/>
        <v>0</v>
      </c>
      <c r="J140" s="194">
        <f t="shared" ref="J140" si="2267">7-COUNTIF(L139:R139,0)-COUNTIF(L139:R139,"")</f>
        <v>0</v>
      </c>
      <c r="K140" s="22">
        <f t="shared" si="2249"/>
        <v>0</v>
      </c>
      <c r="L140" s="35">
        <f t="shared" ref="L140:R140" si="2268">IF($B133=$B139,L139+L134,L139)</f>
        <v>0</v>
      </c>
      <c r="M140" s="35">
        <f t="shared" si="2268"/>
        <v>0</v>
      </c>
      <c r="N140" s="35">
        <f t="shared" si="2268"/>
        <v>0</v>
      </c>
      <c r="O140" s="35">
        <f t="shared" si="2268"/>
        <v>0</v>
      </c>
      <c r="P140" s="36">
        <f t="shared" si="2268"/>
        <v>0</v>
      </c>
      <c r="Q140" s="37">
        <f t="shared" si="2268"/>
        <v>0</v>
      </c>
      <c r="R140" s="38">
        <f t="shared" si="2268"/>
        <v>0</v>
      </c>
      <c r="S140" s="194">
        <f t="shared" ref="S140" si="2269">7-COUNTIF(U139:AA139,0)-COUNTIF(U139:AA139,"")</f>
        <v>0</v>
      </c>
      <c r="T140" s="22">
        <f t="shared" si="2251"/>
        <v>0</v>
      </c>
      <c r="U140" s="35">
        <f t="shared" ref="U140:AA140" si="2270">IF($B133=$B139,U139+U134,U139)</f>
        <v>0</v>
      </c>
      <c r="V140" s="35">
        <f t="shared" si="2270"/>
        <v>0</v>
      </c>
      <c r="W140" s="35">
        <f t="shared" si="2270"/>
        <v>0</v>
      </c>
      <c r="X140" s="35">
        <f t="shared" si="2270"/>
        <v>0</v>
      </c>
      <c r="Y140" s="36">
        <f t="shared" si="2270"/>
        <v>0</v>
      </c>
      <c r="Z140" s="37">
        <f t="shared" si="2270"/>
        <v>0</v>
      </c>
      <c r="AA140" s="38">
        <f t="shared" si="2270"/>
        <v>0</v>
      </c>
      <c r="AB140" s="194">
        <f t="shared" ref="AB140" si="2271">7-COUNTIF(AD139:AJ139,0)-COUNTIF(AD139:AJ139,"")</f>
        <v>0</v>
      </c>
      <c r="AC140" s="22">
        <f t="shared" si="2253"/>
        <v>0</v>
      </c>
      <c r="AD140" s="35">
        <f t="shared" ref="AD140:AJ140" si="2272">IF($B133=$B139,AD139+AD134,AD139)</f>
        <v>0</v>
      </c>
      <c r="AE140" s="35">
        <f t="shared" si="2272"/>
        <v>0</v>
      </c>
      <c r="AF140" s="35">
        <f t="shared" si="2272"/>
        <v>0</v>
      </c>
      <c r="AG140" s="35">
        <f t="shared" si="2272"/>
        <v>0</v>
      </c>
      <c r="AH140" s="36">
        <f t="shared" si="2272"/>
        <v>0</v>
      </c>
      <c r="AI140" s="37">
        <f t="shared" si="2272"/>
        <v>0</v>
      </c>
      <c r="AJ140" s="38">
        <f t="shared" si="2272"/>
        <v>0</v>
      </c>
      <c r="AK140" s="194">
        <f t="shared" ref="AK140" si="2273">7-COUNTIF(AM139:AS139,0)-COUNTIF(AM139:AS139,"")</f>
        <v>0</v>
      </c>
      <c r="AL140" s="22">
        <f t="shared" si="2255"/>
        <v>0</v>
      </c>
      <c r="AM140" s="35">
        <f t="shared" ref="AM140:AS140" si="2274">IF($B133=$B139,AM139+AM134,AM139)</f>
        <v>0</v>
      </c>
      <c r="AN140" s="35">
        <f t="shared" si="2274"/>
        <v>0</v>
      </c>
      <c r="AO140" s="35">
        <f t="shared" si="2274"/>
        <v>0</v>
      </c>
      <c r="AP140" s="35">
        <f t="shared" si="2274"/>
        <v>0</v>
      </c>
      <c r="AQ140" s="36">
        <f t="shared" si="2274"/>
        <v>0</v>
      </c>
      <c r="AR140" s="37">
        <f t="shared" si="2274"/>
        <v>0</v>
      </c>
      <c r="AS140" s="38">
        <f t="shared" si="2274"/>
        <v>0</v>
      </c>
      <c r="AT140" s="194">
        <f t="shared" ref="AT140" si="2275">7-COUNTIF(AV139:BB139,0)-COUNTIF(AV139:BB139,"")</f>
        <v>0</v>
      </c>
      <c r="AU140" s="22">
        <f t="shared" si="2257"/>
        <v>0</v>
      </c>
      <c r="AV140" s="35">
        <f t="shared" ref="AV140:BB140" si="2276">IF($B133=$B139,AV139+AV134,AV139)</f>
        <v>0</v>
      </c>
      <c r="AW140" s="35">
        <f t="shared" si="2276"/>
        <v>0</v>
      </c>
      <c r="AX140" s="35">
        <f t="shared" si="2276"/>
        <v>0</v>
      </c>
      <c r="AY140" s="35">
        <f t="shared" si="2276"/>
        <v>0</v>
      </c>
      <c r="AZ140" s="36">
        <f t="shared" si="2276"/>
        <v>0</v>
      </c>
      <c r="BA140" s="37">
        <f t="shared" si="2276"/>
        <v>0</v>
      </c>
      <c r="BB140" s="38">
        <f t="shared" si="2276"/>
        <v>0</v>
      </c>
    </row>
    <row r="141" spans="1:54" ht="15" hidden="1" customHeight="1" x14ac:dyDescent="0.2">
      <c r="B141" s="116"/>
      <c r="C141" s="117"/>
      <c r="D141" s="118"/>
      <c r="E141" s="119"/>
      <c r="F141" s="92"/>
      <c r="G141" s="190">
        <f t="shared" ref="G141" si="2277">IF(AND($B133=$B139,$B133&lt;&gt;"",$B133&lt;&gt;0),F139+G135,F139)</f>
        <v>18</v>
      </c>
      <c r="H141" s="121"/>
      <c r="I141" s="165">
        <f t="shared" si="2247"/>
        <v>0</v>
      </c>
      <c r="J141" s="195">
        <f t="shared" ref="J141" si="2278">IF($B139=$B133,COUNTIF(L141:R141,0),COUNTIF(L142:R142,0)+COUNTIF(L142:R142,""))</f>
        <v>7</v>
      </c>
      <c r="K141" s="39">
        <f t="shared" ref="K141:R141" si="2279">IF($B133=$B139,K142+K135,K142)</f>
        <v>0</v>
      </c>
      <c r="L141" s="40">
        <f t="shared" si="2279"/>
        <v>0</v>
      </c>
      <c r="M141" s="40">
        <f t="shared" si="2279"/>
        <v>0</v>
      </c>
      <c r="N141" s="40">
        <f t="shared" si="2279"/>
        <v>0</v>
      </c>
      <c r="O141" s="40">
        <f t="shared" si="2279"/>
        <v>0</v>
      </c>
      <c r="P141" s="41">
        <f t="shared" si="2279"/>
        <v>0</v>
      </c>
      <c r="Q141" s="42">
        <f t="shared" si="2279"/>
        <v>0</v>
      </c>
      <c r="R141" s="43">
        <f t="shared" si="2279"/>
        <v>0</v>
      </c>
      <c r="S141" s="195">
        <f t="shared" ref="S141" si="2280">IF($B139=$B133,COUNTIF(U141:AA141,0),COUNTIF(U142:AA142,0)+COUNTIF(U142:AA142,""))</f>
        <v>7</v>
      </c>
      <c r="T141" s="39">
        <f t="shared" ref="T141:AA141" si="2281">IF($B133=$B139,T142+T135,T142)</f>
        <v>0</v>
      </c>
      <c r="U141" s="40">
        <f t="shared" si="2281"/>
        <v>0</v>
      </c>
      <c r="V141" s="40">
        <f t="shared" si="2281"/>
        <v>0</v>
      </c>
      <c r="W141" s="40">
        <f t="shared" si="2281"/>
        <v>0</v>
      </c>
      <c r="X141" s="40">
        <f t="shared" si="2281"/>
        <v>0</v>
      </c>
      <c r="Y141" s="41">
        <f t="shared" si="2281"/>
        <v>0</v>
      </c>
      <c r="Z141" s="42">
        <f t="shared" si="2281"/>
        <v>0</v>
      </c>
      <c r="AA141" s="43">
        <f t="shared" si="2281"/>
        <v>0</v>
      </c>
      <c r="AB141" s="195">
        <f t="shared" ref="AB141" si="2282">IF($B139=$B133,COUNTIF(AD141:AJ141,0),COUNTIF(AD142:AJ142,0)+COUNTIF(AD142:AJ142,""))</f>
        <v>7</v>
      </c>
      <c r="AC141" s="39">
        <f t="shared" ref="AC141:AJ141" si="2283">IF($B133=$B139,AC142+AC135,AC142)</f>
        <v>0</v>
      </c>
      <c r="AD141" s="40">
        <f t="shared" si="2283"/>
        <v>0</v>
      </c>
      <c r="AE141" s="40">
        <f t="shared" si="2283"/>
        <v>0</v>
      </c>
      <c r="AF141" s="40">
        <f t="shared" si="2283"/>
        <v>0</v>
      </c>
      <c r="AG141" s="40">
        <f t="shared" si="2283"/>
        <v>0</v>
      </c>
      <c r="AH141" s="41">
        <f t="shared" si="2283"/>
        <v>0</v>
      </c>
      <c r="AI141" s="42">
        <f t="shared" si="2283"/>
        <v>0</v>
      </c>
      <c r="AJ141" s="43">
        <f t="shared" si="2283"/>
        <v>0</v>
      </c>
      <c r="AK141" s="195">
        <f t="shared" ref="AK141" si="2284">IF($B139=$B133,COUNTIF(AM141:AS141,0),COUNTIF(AM142:AS142,0)+COUNTIF(AM142:AS142,""))</f>
        <v>7</v>
      </c>
      <c r="AL141" s="39">
        <f t="shared" ref="AL141:AS141" si="2285">IF($B133=$B139,AL142+AL135,AL142)</f>
        <v>0</v>
      </c>
      <c r="AM141" s="40">
        <f t="shared" si="2285"/>
        <v>0</v>
      </c>
      <c r="AN141" s="40">
        <f t="shared" si="2285"/>
        <v>0</v>
      </c>
      <c r="AO141" s="40">
        <f t="shared" si="2285"/>
        <v>0</v>
      </c>
      <c r="AP141" s="40">
        <f t="shared" si="2285"/>
        <v>0</v>
      </c>
      <c r="AQ141" s="41">
        <f t="shared" si="2285"/>
        <v>0</v>
      </c>
      <c r="AR141" s="42">
        <f t="shared" si="2285"/>
        <v>0</v>
      </c>
      <c r="AS141" s="43">
        <f t="shared" si="2285"/>
        <v>0</v>
      </c>
      <c r="AT141" s="195">
        <f t="shared" ref="AT141" si="2286">IF($B139=$B133,COUNTIF(AV141:BB141,0),COUNTIF(AV142:BB142,0)+COUNTIF(AV142:BB142,""))</f>
        <v>7</v>
      </c>
      <c r="AU141" s="39">
        <f t="shared" ref="AU141:BB141" si="2287">IF($B133=$B139,AU142+AU135,AU142)</f>
        <v>0</v>
      </c>
      <c r="AV141" s="40">
        <f t="shared" si="2287"/>
        <v>0</v>
      </c>
      <c r="AW141" s="40">
        <f t="shared" si="2287"/>
        <v>0</v>
      </c>
      <c r="AX141" s="40">
        <f t="shared" si="2287"/>
        <v>0</v>
      </c>
      <c r="AY141" s="40">
        <f t="shared" si="2287"/>
        <v>0</v>
      </c>
      <c r="AZ141" s="41">
        <f t="shared" si="2287"/>
        <v>0</v>
      </c>
      <c r="BA141" s="42">
        <f t="shared" si="2287"/>
        <v>0</v>
      </c>
      <c r="BB141" s="43">
        <f t="shared" si="2287"/>
        <v>0</v>
      </c>
    </row>
    <row r="142" spans="1:54" ht="15.75" customHeight="1" x14ac:dyDescent="0.2">
      <c r="A142" s="1">
        <f t="shared" ref="A142" si="2288">A139</f>
        <v>0</v>
      </c>
      <c r="B142" s="313">
        <f t="shared" ref="B142" si="2289">B136+1</f>
        <v>21</v>
      </c>
      <c r="C142" s="314"/>
      <c r="D142" s="314"/>
      <c r="E142" s="314"/>
      <c r="F142" s="31"/>
      <c r="G142" s="183"/>
      <c r="H142" s="122">
        <f t="shared" ref="H142" si="2290">5-COUNTIF(AU139,0)-COUNTIF(AL139,0)-COUNTIF(AC139,0)-COUNTIF(T139,0)-COUNTIF(K139,0)</f>
        <v>0</v>
      </c>
      <c r="I142" s="165">
        <f t="shared" si="2247"/>
        <v>0</v>
      </c>
      <c r="J142" s="187">
        <f t="shared" ref="J142" si="2291">IF($B139=$B133,J136+IF($F139&lt;&gt;$G139,(K139+$G141-$G140)/$F139,K139/$F139),IF($F139&lt;&gt;G139,(K139+$G141-$G140)/$F139,K139/$F139))</f>
        <v>0</v>
      </c>
      <c r="K142" s="7">
        <f t="shared" ref="K142:K143" si="2292">SUM(L142:R142)</f>
        <v>0</v>
      </c>
      <c r="L142" s="26">
        <f t="shared" ref="L142:R142" si="2293">L139</f>
        <v>0</v>
      </c>
      <c r="M142" s="26">
        <f t="shared" si="2293"/>
        <v>0</v>
      </c>
      <c r="N142" s="26">
        <f t="shared" si="2293"/>
        <v>0</v>
      </c>
      <c r="O142" s="26">
        <f t="shared" si="2293"/>
        <v>0</v>
      </c>
      <c r="P142" s="26">
        <f t="shared" si="2293"/>
        <v>0</v>
      </c>
      <c r="Q142" s="29">
        <f t="shared" si="2293"/>
        <v>0</v>
      </c>
      <c r="R142" s="23">
        <f t="shared" si="2293"/>
        <v>0</v>
      </c>
      <c r="S142" s="187">
        <f t="shared" ref="S142" si="2294">IF($B139=$B133,S136+IF($F139&lt;&gt;$G139,(T139+$G141-$G140)/$F139,T139/$F139),IF($F139&lt;&gt;P139,(T139+$G141-$G140)/$F139,T139/$F139))</f>
        <v>0</v>
      </c>
      <c r="T142" s="7">
        <f t="shared" ref="T142:T143" si="2295">SUM(U142:AA142)</f>
        <v>0</v>
      </c>
      <c r="U142" s="26">
        <f t="shared" ref="U142:AA142" si="2296">U139</f>
        <v>0</v>
      </c>
      <c r="V142" s="26">
        <f t="shared" si="2296"/>
        <v>0</v>
      </c>
      <c r="W142" s="26">
        <f t="shared" si="2296"/>
        <v>0</v>
      </c>
      <c r="X142" s="26">
        <f t="shared" si="2296"/>
        <v>0</v>
      </c>
      <c r="Y142" s="113">
        <f t="shared" si="2296"/>
        <v>0</v>
      </c>
      <c r="Z142" s="29">
        <f t="shared" si="2296"/>
        <v>0</v>
      </c>
      <c r="AA142" s="23">
        <f t="shared" si="2296"/>
        <v>0</v>
      </c>
      <c r="AB142" s="187">
        <f t="shared" ref="AB142" si="2297">IF($B139=$B133,AB136+IF($F139&lt;&gt;$G139,(AC139+$G141-$G140)/$F139,AC139/$F139),IF($F139&lt;&gt;Y139,(AC139+$G141-$G140)/$F139,AC139/$F139))</f>
        <v>0</v>
      </c>
      <c r="AC142" s="7">
        <f t="shared" ref="AC142:AC143" si="2298">SUM(AD142:AJ142)</f>
        <v>0</v>
      </c>
      <c r="AD142" s="26">
        <f t="shared" ref="AD142:AJ142" si="2299">AD139</f>
        <v>0</v>
      </c>
      <c r="AE142" s="26">
        <f t="shared" si="2299"/>
        <v>0</v>
      </c>
      <c r="AF142" s="26">
        <f t="shared" si="2299"/>
        <v>0</v>
      </c>
      <c r="AG142" s="26">
        <f t="shared" si="2299"/>
        <v>0</v>
      </c>
      <c r="AH142" s="113">
        <f t="shared" si="2299"/>
        <v>0</v>
      </c>
      <c r="AI142" s="29">
        <f t="shared" si="2299"/>
        <v>0</v>
      </c>
      <c r="AJ142" s="23">
        <f t="shared" si="2299"/>
        <v>0</v>
      </c>
      <c r="AK142" s="187">
        <f t="shared" ref="AK142" si="2300">IF($B139=$B133,AK136+IF($F139&lt;&gt;$G139,(AL139+$G141-$G140)/$F139,AL139/$F139),IF($F139&lt;&gt;AH139,(AL139+$G141-$G140)/$F139,AL139/$F139))</f>
        <v>0</v>
      </c>
      <c r="AL142" s="7">
        <f t="shared" ref="AL142:AL143" si="2301">SUM(AM142:AS142)</f>
        <v>0</v>
      </c>
      <c r="AM142" s="26">
        <f t="shared" ref="AM142:AS142" si="2302">AM139</f>
        <v>0</v>
      </c>
      <c r="AN142" s="26">
        <f t="shared" si="2302"/>
        <v>0</v>
      </c>
      <c r="AO142" s="26">
        <f t="shared" si="2302"/>
        <v>0</v>
      </c>
      <c r="AP142" s="26">
        <f t="shared" si="2302"/>
        <v>0</v>
      </c>
      <c r="AQ142" s="113">
        <f t="shared" si="2302"/>
        <v>0</v>
      </c>
      <c r="AR142" s="29">
        <f t="shared" si="2302"/>
        <v>0</v>
      </c>
      <c r="AS142" s="23">
        <f t="shared" si="2302"/>
        <v>0</v>
      </c>
      <c r="AT142" s="187">
        <f t="shared" ref="AT142" si="2303">IF($B139=$B133,AT136+IF($F139&lt;&gt;$G139,(AU139+$G141-$G140)/$F139,AU139/$F139),IF($F139&lt;&gt;AQ139,(AU139+$G141-$G140)/$F139,AU139/$F139))</f>
        <v>0</v>
      </c>
      <c r="AU142" s="7">
        <f t="shared" ref="AU142:AU143" si="2304">SUM(AV142:BB142)</f>
        <v>0</v>
      </c>
      <c r="AV142" s="6">
        <f t="shared" ref="AV142" si="2305">IF(SUM($AM$9:$AS$9)=SUM($AV$9:$BB$9),AV139,IF(AND(SUM($AV$9:$BB$9)&gt;42,SUM($AV$9:$BB$9)&lt;49),AV139,0))</f>
        <v>0</v>
      </c>
      <c r="AW142" s="6">
        <f t="shared" ref="AW142:BB142" si="2306">IF(SUM($AM$9:$AS$9)=SUM($AV$9:$BB$9),AW139,IF(AND(SUM($AV$9:$BB$9)&gt;42,SUM($AV$9:$BB$9)&lt;49),AW139,0))</f>
        <v>0</v>
      </c>
      <c r="AX142" s="6">
        <f t="shared" si="2306"/>
        <v>0</v>
      </c>
      <c r="AY142" s="6">
        <f t="shared" si="2306"/>
        <v>0</v>
      </c>
      <c r="AZ142" s="26">
        <f t="shared" si="2306"/>
        <v>0</v>
      </c>
      <c r="BA142" s="29">
        <f t="shared" si="2306"/>
        <v>0</v>
      </c>
      <c r="BB142" s="23">
        <f t="shared" si="2306"/>
        <v>0</v>
      </c>
    </row>
    <row r="143" spans="1:54" ht="15.75" customHeight="1" x14ac:dyDescent="0.2">
      <c r="A143" s="1">
        <f t="shared" ref="A143:A144" si="2307">A142</f>
        <v>0</v>
      </c>
      <c r="B143" s="313"/>
      <c r="C143" s="314"/>
      <c r="D143" s="314"/>
      <c r="E143" s="314"/>
      <c r="F143" s="31"/>
      <c r="G143" s="183"/>
      <c r="H143" s="123">
        <f t="shared" ref="H143" si="2308">IF($B139=$B133,H137+F143,$F143)</f>
        <v>0</v>
      </c>
      <c r="I143" s="165">
        <f t="shared" si="2247"/>
        <v>0</v>
      </c>
      <c r="J143" s="141">
        <f t="shared" ref="J143" si="2309">IF($H142=0,0,IF($B133=$B139,IF($H144&gt;0,$H144+J137,K139+J137),IF($H144&gt;0,$H144,K139)))</f>
        <v>0</v>
      </c>
      <c r="K143" s="7">
        <f t="shared" si="2292"/>
        <v>0</v>
      </c>
      <c r="L143" s="6"/>
      <c r="M143" s="6"/>
      <c r="N143" s="6"/>
      <c r="O143" s="6"/>
      <c r="P143" s="26"/>
      <c r="Q143" s="29"/>
      <c r="R143" s="23"/>
      <c r="S143" s="141">
        <f t="shared" ref="S143" si="2310">IF($H142=0,0,IF($B133=$B139,IF($H144&gt;0,$H144+S137,T139+S137),IF($H144&gt;0,$H144,T139)))</f>
        <v>0</v>
      </c>
      <c r="T143" s="7">
        <f t="shared" si="2295"/>
        <v>0</v>
      </c>
      <c r="U143" s="6"/>
      <c r="V143" s="6"/>
      <c r="W143" s="6"/>
      <c r="X143" s="6"/>
      <c r="Y143" s="26"/>
      <c r="Z143" s="29"/>
      <c r="AA143" s="23"/>
      <c r="AB143" s="141">
        <f t="shared" ref="AB143" si="2311">IF($H142=0,0,IF($B133=$B139,IF($H144&gt;0,$H144+AB137,AC139+AB137),IF($H144&gt;0,$H144,AC139)))</f>
        <v>0</v>
      </c>
      <c r="AC143" s="7">
        <f t="shared" si="2298"/>
        <v>0</v>
      </c>
      <c r="AD143" s="6"/>
      <c r="AE143" s="6"/>
      <c r="AF143" s="6"/>
      <c r="AG143" s="6"/>
      <c r="AH143" s="26"/>
      <c r="AI143" s="29"/>
      <c r="AJ143" s="23"/>
      <c r="AK143" s="141">
        <f t="shared" ref="AK143" si="2312">IF($H142=0,0,IF($B133=$B139,IF($H144&gt;0,$H144+AK137,AL139+AK137),IF($H144&gt;0,$H144,AL139)))</f>
        <v>0</v>
      </c>
      <c r="AL143" s="7">
        <f t="shared" si="2301"/>
        <v>0</v>
      </c>
      <c r="AM143" s="6"/>
      <c r="AN143" s="6"/>
      <c r="AO143" s="6"/>
      <c r="AP143" s="6"/>
      <c r="AQ143" s="26"/>
      <c r="AR143" s="29"/>
      <c r="AS143" s="23"/>
      <c r="AT143" s="141">
        <f t="shared" ref="AT143" si="2313">IF($H142=0,0,IF($B133=$B139,IF($H144&gt;0,$H144+AT137,AU139+AT137),IF($H144&gt;0,$H144,AU139)))</f>
        <v>0</v>
      </c>
      <c r="AU143" s="7">
        <f t="shared" si="2304"/>
        <v>0</v>
      </c>
      <c r="AV143" s="6"/>
      <c r="AW143" s="6"/>
      <c r="AX143" s="6"/>
      <c r="AY143" s="6"/>
      <c r="AZ143" s="26"/>
      <c r="BA143" s="29"/>
      <c r="BB143" s="23"/>
    </row>
    <row r="144" spans="1:54" ht="18.75" customHeight="1" thickBot="1" x14ac:dyDescent="0.25">
      <c r="A144" s="1">
        <f t="shared" si="2307"/>
        <v>0</v>
      </c>
      <c r="B144" s="323" t="str">
        <f>IF(B139="",Wydruk!$AE$6,IF(J140=0,Wydruk!$AE$7,IF(AND(G140&lt;G141,B139&lt;&gt;$B145),Wydruk!$AE$13,IF(AND($B139=$B133,$B139&lt;&gt;$B145),IF(OR(OR(J144&lt;4,J144&gt;5),OR(S144&lt;4,S144&gt;5),OR(AB144&lt;4,AB144&gt;5),OR(AK144&lt;4,AK144&gt;5),OR(AND(AT144&lt;4,AT144&gt;0),AT144&gt;5)),Wydruk!$AE$8,Wydruk!$AE$9),IF($B139=$B145,IF($F143&lt;&gt;0,Wydruk!$AE$12,Wydruk!$AE$10),IF(OR(OR(J140&lt;4,J140&gt;5),OR(S140&lt;4,S140&gt;5),OR(AB140&lt;4,AB140&gt;5),OR(AK140&lt;4,AK140&gt;5),OR(AND(AT140&lt;4,AT140&gt;0),AT140&gt;5)),Wydruk!$AE$8,Wydruk!$AE$11))))))</f>
        <v>Uzupełnij liczby godzin tygodniowego planu</v>
      </c>
      <c r="C144" s="324"/>
      <c r="D144" s="324"/>
      <c r="E144" s="324"/>
      <c r="F144" s="173">
        <f>grudzień!F144</f>
        <v>0</v>
      </c>
      <c r="G144" s="184">
        <f>grudzień!G144</f>
        <v>0</v>
      </c>
      <c r="H144" s="191">
        <f t="shared" ref="H144" si="2314">IF(OR($G144=0,$F144=0,$G144="",$F144=""),0,$G144/$F144)</f>
        <v>0</v>
      </c>
      <c r="I144" s="193"/>
      <c r="J144" s="176">
        <f t="shared" ref="J144" si="2315">IF($B133=$B139,IF(L139+L134&gt;0,1,0)+IF(M139+M134&gt;0,1,0)+IF(N139+N134&gt;0,1,0)+IF(O139+O134&gt;0,1,0)+IF(P139+P134&gt;0,1,0)+IF(Q139+Q134&gt;0,1,0)+IF(R139+R134&gt;0,1,0),J140)</f>
        <v>0</v>
      </c>
      <c r="K144" s="133">
        <f t="shared" ref="K144" si="2316">IF(OR($B139=$B145,J144=0,(K140-Q144+O144)&lt;=0),0,(K140-Q144+O144)/J144)</f>
        <v>0</v>
      </c>
      <c r="L144" s="137">
        <f t="shared" ref="L144" si="2317">IF(K144*(7-J141)&lt;=0,0,K144*(7-J141))</f>
        <v>0</v>
      </c>
      <c r="M144" s="311">
        <f t="shared" ref="M144" si="2318">ROUND(IF(OR(K141-K144*(7-J141)+P144&lt;0,$B139=$B145,K144&lt;=0,K141=0),0,IF(K141-K144*(7-J141)+P144&gt;Q144-O144+P144,Q144-O144+P144,K141-K144*(7-J141)+P144)),1)</f>
        <v>0</v>
      </c>
      <c r="N144" s="312"/>
      <c r="O144" s="139">
        <f t="shared" ref="O144" si="2319">IF(OR($B139=$B145,J140=0),0,IF($B139=$B133,J139,$F139))</f>
        <v>0</v>
      </c>
      <c r="P144" s="30">
        <f t="shared" ref="P144" si="2320">IF(OR($B139=$B145,J144=0),0,$G141-$G140)</f>
        <v>0</v>
      </c>
      <c r="Q144" s="134">
        <f t="shared" ref="Q144" si="2321">IF(OR($B139=$B145,J144=0),0,J143)</f>
        <v>0</v>
      </c>
      <c r="R144" s="138">
        <f t="shared" ref="R144" si="2322">IF($B139=$B145,0,K141)</f>
        <v>0</v>
      </c>
      <c r="S144" s="176">
        <f t="shared" ref="S144" si="2323">IF($B133=$B139,IF(U139+U134&gt;0,1,0)+IF(V139+V134&gt;0,1,0)+IF(W139+W134&gt;0,1,0)+IF(X139+X134&gt;0,1,0)+IF(Y139+Y134&gt;0,1,0)+IF(Z139+Z134&gt;0,1,0)+IF(AA139+AA134&gt;0,1,0),S140)</f>
        <v>0</v>
      </c>
      <c r="T144" s="133">
        <f t="shared" ref="T144" si="2324">IF(OR($B139=$B145,S144=0,(T140-Z144+X144)&lt;=0),0,(T140-Z144+X144)/S144)</f>
        <v>0</v>
      </c>
      <c r="U144" s="137">
        <f t="shared" ref="U144" si="2325">IF(T144*(7-S141)&lt;=0,0,T144*(7-S141))</f>
        <v>0</v>
      </c>
      <c r="V144" s="311">
        <f t="shared" ref="V144" si="2326">ROUND(IF(OR(T141-T144*(7-S141)+Y144&lt;0,$B139=$B145,T144&lt;=0,T141=0),0,IF(T141-T144*(7-S141)+Y144&gt;Z144-X144+Y144,Z144-X144+Y144,T141-T144*(7-S141)+Y144)),1)</f>
        <v>0</v>
      </c>
      <c r="W144" s="312"/>
      <c r="X144" s="139">
        <f t="shared" ref="X144" si="2327">IF(OR($B139=$B145,S140=0),0,IF($B139=$B133,S139,$F139))</f>
        <v>0</v>
      </c>
      <c r="Y144" s="30">
        <f t="shared" ref="Y144" si="2328">IF(OR($B139=$B145,S144=0),0,$G141-$G140)</f>
        <v>0</v>
      </c>
      <c r="Z144" s="134">
        <f t="shared" ref="Z144" si="2329">IF(OR($B139=$B145,S144=0),0,S143)</f>
        <v>0</v>
      </c>
      <c r="AA144" s="138">
        <f t="shared" ref="AA144" si="2330">IF($B139=$B145,0,T141)</f>
        <v>0</v>
      </c>
      <c r="AB144" s="176">
        <f t="shared" ref="AB144" si="2331">IF($B133=$B139,IF(AD139+AD134&gt;0,1,0)+IF(AE139+AE134&gt;0,1,0)+IF(AF139+AF134&gt;0,1,0)+IF(AG139+AG134&gt;0,1,0)+IF(AH139+AH134&gt;0,1,0)+IF(AI139+AI134&gt;0,1,0)+IF(AJ139+AJ134&gt;0,1,0),AB140)</f>
        <v>0</v>
      </c>
      <c r="AC144" s="133">
        <f t="shared" ref="AC144" si="2332">IF(OR($B139=$B145,AB144=0,(AC140-AI144+AG144)&lt;=0),0,(AC140-AI144+AG144)/AB144)</f>
        <v>0</v>
      </c>
      <c r="AD144" s="137">
        <f t="shared" ref="AD144" si="2333">IF(AC144*(7-AB141)&lt;=0,0,AC144*(7-AB141))</f>
        <v>0</v>
      </c>
      <c r="AE144" s="311">
        <f t="shared" ref="AE144" si="2334">ROUND(IF(OR(AC141-AC144*(7-AB141)+AH144&lt;0,$B139=$B145,AC144&lt;=0,AC141=0),0,IF(AC141-AC144*(7-AB141)+AH144&gt;AI144-AG144+AH144,AI144-AG144+AH144,AC141-AC144*(7-AB141)+AH144)),1)</f>
        <v>0</v>
      </c>
      <c r="AF144" s="312"/>
      <c r="AG144" s="139">
        <f t="shared" ref="AG144" si="2335">IF(OR($B139=$B145,AB140=0),0,IF($B139=$B133,AB139,$F139))</f>
        <v>0</v>
      </c>
      <c r="AH144" s="30">
        <f t="shared" ref="AH144" si="2336">IF(OR($B139=$B145,AB144=0),0,$G141-$G140)</f>
        <v>0</v>
      </c>
      <c r="AI144" s="134">
        <f t="shared" ref="AI144" si="2337">IF(OR($B139=$B145,AB144=0),0,AB143)</f>
        <v>0</v>
      </c>
      <c r="AJ144" s="138">
        <f t="shared" ref="AJ144" si="2338">IF($B139=$B145,0,AC141)</f>
        <v>0</v>
      </c>
      <c r="AK144" s="176">
        <f t="shared" ref="AK144" si="2339">IF($B133=$B139,IF(AM139+AM134&gt;0,1,0)+IF(AN139+AN134&gt;0,1,0)+IF(AO139+AO134&gt;0,1,0)+IF(AP139+AP134&gt;0,1,0)+IF(AQ139+AQ134&gt;0,1,0)+IF(AR139+AR134&gt;0,1,0)+IF(AS139+AS134&gt;0,1,0),AK140)</f>
        <v>0</v>
      </c>
      <c r="AL144" s="133">
        <f t="shared" ref="AL144" si="2340">IF(OR($B139=$B145,AK144=0,(AL140-AR144+AP144)&lt;=0),0,(AL140-AR144+AP144)/AK144)</f>
        <v>0</v>
      </c>
      <c r="AM144" s="137">
        <f t="shared" ref="AM144" si="2341">IF(AL144*(7-AK141)&lt;=0,0,AL144*(7-AK141))</f>
        <v>0</v>
      </c>
      <c r="AN144" s="311">
        <f t="shared" ref="AN144" si="2342">ROUND(IF(OR(AL141-AL144*(7-AK141)+AQ144&lt;0,$B139=$B145,AL144&lt;=0,AL141=0),0,IF(AL141-AL144*(7-AK141)+AQ144&gt;AR144-AP144+AQ144,AR144-AP144+AQ144,AL141-AL144*(7-AK141)+AQ144)),1)</f>
        <v>0</v>
      </c>
      <c r="AO144" s="312"/>
      <c r="AP144" s="139">
        <f t="shared" ref="AP144" si="2343">IF(OR($B139=$B145,AK140=0),0,IF($B139=$B133,AK139,$F139))</f>
        <v>0</v>
      </c>
      <c r="AQ144" s="30">
        <f t="shared" ref="AQ144" si="2344">IF(OR($B139=$B145,AK144=0),0,$G141-$G140)</f>
        <v>0</v>
      </c>
      <c r="AR144" s="134">
        <f t="shared" ref="AR144" si="2345">IF(OR($B139=$B145,AK144=0),0,AK143)</f>
        <v>0</v>
      </c>
      <c r="AS144" s="138">
        <f t="shared" ref="AS144" si="2346">IF($B139=$B145,0,AL141)</f>
        <v>0</v>
      </c>
      <c r="AT144" s="176">
        <f t="shared" ref="AT144" si="2347">IF($B133=$B139,IF(AV139+AV134&gt;0,1,0)+IF(AW139+AW134&gt;0,1,0)+IF(AX139+AX134&gt;0,1,0)+IF(AY139+AY134&gt;0,1,0)+IF(AZ139+AZ134&gt;0,1,0)+IF(BA139+BA134&gt;0,1,0)+IF(BB139+BB134&gt;0,1,0),AT140)</f>
        <v>0</v>
      </c>
      <c r="AU144" s="133">
        <f t="shared" ref="AU144" si="2348">IF(OR($B139=$B145,AT144=0,(AU140-BA144+AY144)&lt;=0),0,(AU140-BA144+AY144)/AT144)</f>
        <v>0</v>
      </c>
      <c r="AV144" s="137">
        <f t="shared" ref="AV144" si="2349">IF(AU144*(7-AT141)&lt;=0,0,AU144*(7-AT141))</f>
        <v>0</v>
      </c>
      <c r="AW144" s="311">
        <f t="shared" ref="AW144" si="2350">ROUND(IF(OR(AU141-AU144*(7-AT141)+AZ144&lt;0,$B139=$B145,AU144&lt;=0,AU141=0),0,IF(AU141-AU144*(7-AT141)+AZ144&gt;BA144-AY144+AZ144,BA144-AY144+AZ144,AU141-AU144*(7-AT141)+AZ144)),1)</f>
        <v>0</v>
      </c>
      <c r="AX144" s="312"/>
      <c r="AY144" s="139">
        <f t="shared" ref="AY144" si="2351">IF(OR($B139=$B145,AT140=0),0,IF($B139=$B133,AT139,$F139))</f>
        <v>0</v>
      </c>
      <c r="AZ144" s="30">
        <f t="shared" ref="AZ144" si="2352">IF(OR($B139=$B145,AT144=0),0,$G141-$G140)</f>
        <v>0</v>
      </c>
      <c r="BA144" s="134">
        <f t="shared" ref="BA144" si="2353">IF(OR($B139=$B145,AT144=0),0,AT143)</f>
        <v>0</v>
      </c>
      <c r="BB144" s="138">
        <f t="shared" ref="BB144" si="2354">IF($B139=$B145,0,AU141)</f>
        <v>0</v>
      </c>
    </row>
    <row r="145" spans="1:54" ht="15.75" x14ac:dyDescent="0.2">
      <c r="A145" s="1">
        <f t="shared" ref="A145" si="2355">IF(B145="","1. Niewypełnione",B145)</f>
        <v>0</v>
      </c>
      <c r="B145" s="320">
        <f>grudzień!B145</f>
        <v>0</v>
      </c>
      <c r="C145" s="321">
        <f>grudzień!C145</f>
        <v>0</v>
      </c>
      <c r="D145" s="321">
        <f>grudzień!D145</f>
        <v>0</v>
      </c>
      <c r="E145" s="321">
        <f>grudzień!E145</f>
        <v>0</v>
      </c>
      <c r="F145" s="177">
        <f>grudzień!F145</f>
        <v>18</v>
      </c>
      <c r="G145" s="185">
        <f>grudzień!G145</f>
        <v>18</v>
      </c>
      <c r="H145" s="177"/>
      <c r="I145" s="192">
        <f t="shared" ref="I145:I149" si="2356">K145+T145+AC145+AL145+AU145</f>
        <v>0</v>
      </c>
      <c r="J145" s="186">
        <f t="shared" ref="J145" si="2357">IF(OR($B145=$B151,J148=0),0,ROUND((K146+P150)/J148,0))</f>
        <v>0</v>
      </c>
      <c r="K145" s="51">
        <f t="shared" ref="K145:K146" si="2358">SUM(L145:R145)</f>
        <v>0</v>
      </c>
      <c r="L145" s="52">
        <f>grudzień!L145</f>
        <v>0</v>
      </c>
      <c r="M145" s="52">
        <f>grudzień!M145</f>
        <v>0</v>
      </c>
      <c r="N145" s="52">
        <f>grudzień!N145</f>
        <v>0</v>
      </c>
      <c r="O145" s="52">
        <f>grudzień!O145</f>
        <v>0</v>
      </c>
      <c r="P145" s="53">
        <f>grudzień!P145</f>
        <v>0</v>
      </c>
      <c r="Q145" s="54">
        <f>grudzień!Q145</f>
        <v>0</v>
      </c>
      <c r="R145" s="55">
        <f>grudzień!R145</f>
        <v>0</v>
      </c>
      <c r="S145" s="188">
        <f t="shared" ref="S145" si="2359">IF(OR($B145=$B151,S148=0),0,ROUND((T146+Y150)/S148,0))</f>
        <v>0</v>
      </c>
      <c r="T145" s="51">
        <f t="shared" ref="T145:T146" si="2360">SUM(U145:AA145)</f>
        <v>0</v>
      </c>
      <c r="U145" s="52">
        <f>grudzień!U145</f>
        <v>0</v>
      </c>
      <c r="V145" s="52">
        <f>grudzień!V145</f>
        <v>0</v>
      </c>
      <c r="W145" s="52">
        <f>grudzień!W145</f>
        <v>0</v>
      </c>
      <c r="X145" s="52">
        <f>grudzień!X145</f>
        <v>0</v>
      </c>
      <c r="Y145" s="53">
        <f>grudzień!Y145</f>
        <v>0</v>
      </c>
      <c r="Z145" s="54">
        <f>grudzień!Z145</f>
        <v>0</v>
      </c>
      <c r="AA145" s="55">
        <f>grudzień!AA145</f>
        <v>0</v>
      </c>
      <c r="AB145" s="188">
        <f t="shared" ref="AB145" si="2361">IF(OR($B145=$B151,AB148=0),0,ROUND((AC146+AH150)/AB148,0))</f>
        <v>0</v>
      </c>
      <c r="AC145" s="51">
        <f t="shared" ref="AC145:AC146" si="2362">SUM(AD145:AJ145)</f>
        <v>0</v>
      </c>
      <c r="AD145" s="52">
        <f>grudzień!AD145</f>
        <v>0</v>
      </c>
      <c r="AE145" s="52">
        <f>grudzień!AE145</f>
        <v>0</v>
      </c>
      <c r="AF145" s="52">
        <f>grudzień!AF145</f>
        <v>0</v>
      </c>
      <c r="AG145" s="52">
        <f>grudzień!AG145</f>
        <v>0</v>
      </c>
      <c r="AH145" s="53">
        <f>grudzień!AH145</f>
        <v>0</v>
      </c>
      <c r="AI145" s="54">
        <f>grudzień!AI145</f>
        <v>0</v>
      </c>
      <c r="AJ145" s="55">
        <f>grudzień!AJ145</f>
        <v>0</v>
      </c>
      <c r="AK145" s="188">
        <f t="shared" ref="AK145" si="2363">IF(OR($B145=$B151,AK148=0),0,ROUND((AL146+AQ150)/AK148,0))</f>
        <v>0</v>
      </c>
      <c r="AL145" s="51">
        <f t="shared" ref="AL145:AL146" si="2364">SUM(AM145:AS145)</f>
        <v>0</v>
      </c>
      <c r="AM145" s="52">
        <f>grudzień!AM145</f>
        <v>0</v>
      </c>
      <c r="AN145" s="52">
        <f>grudzień!AN145</f>
        <v>0</v>
      </c>
      <c r="AO145" s="52">
        <f>grudzień!AO145</f>
        <v>0</v>
      </c>
      <c r="AP145" s="52">
        <f>grudzień!AP145</f>
        <v>0</v>
      </c>
      <c r="AQ145" s="53">
        <f>grudzień!AQ145</f>
        <v>0</v>
      </c>
      <c r="AR145" s="54">
        <f>grudzień!AR145</f>
        <v>0</v>
      </c>
      <c r="AS145" s="55">
        <f>grudzień!AS145</f>
        <v>0</v>
      </c>
      <c r="AT145" s="188">
        <f t="shared" ref="AT145" si="2365">IF(OR($B145=$B151,AT148=0),0,ROUND((AU146+AZ150)/AT148,0))</f>
        <v>0</v>
      </c>
      <c r="AU145" s="51">
        <f t="shared" ref="AU145:AU146" si="2366">SUM(AV145:BB145)</f>
        <v>0</v>
      </c>
      <c r="AV145" s="52">
        <f t="shared" ref="AV145" si="2367">IF(SUM($AM$9:$AS$9)=SUM($AV$9:$BB$9),AM145,IF(AND(SUM($AV$9:$BB$9)&gt;42,SUM($AV$9:$BB$9)&lt;49),AM145,0))</f>
        <v>0</v>
      </c>
      <c r="AW145" s="52">
        <f t="shared" ref="AW145" si="2368">IF(SUM($AM$9:$AS$9)=SUM($AV$9:$BB$9),AN145,IF(AND(SUM($AV$9:$BB$9)&gt;42,SUM($AV$9:$BB$9)&lt;49),AN145,0))</f>
        <v>0</v>
      </c>
      <c r="AX145" s="52">
        <f t="shared" ref="AX145" si="2369">IF(SUM($AM$9:$AS$9)=SUM($AV$9:$BB$9),AO145,IF(AND(SUM($AV$9:$BB$9)&gt;42,SUM($AV$9:$BB$9)&lt;49),AO145,0))</f>
        <v>0</v>
      </c>
      <c r="AY145" s="52">
        <f t="shared" ref="AY145" si="2370">IF(SUM($AM$9:$AS$9)=SUM($AV$9:$BB$9),AP145,IF(AND(SUM($AV$9:$BB$9)&gt;42,SUM($AV$9:$BB$9)&lt;49),AP145,0))</f>
        <v>0</v>
      </c>
      <c r="AZ145" s="53">
        <f t="shared" ref="AZ145" si="2371">IF(SUM($AM$9:$AS$9)=SUM($AV$9:$BB$9),AQ145,IF(AND(SUM($AV$9:$BB$9)&gt;42,SUM($AV$9:$BB$9)&lt;49),AQ145,0))</f>
        <v>0</v>
      </c>
      <c r="BA145" s="54">
        <f t="shared" ref="BA145" si="2372">IF(SUM($AM$9:$AS$9)=SUM($AV$9:$BB$9),AR145,IF(AND(SUM($AV$9:$BB$9)&gt;42,SUM($AV$9:$BB$9)&lt;49),AR145,0))</f>
        <v>0</v>
      </c>
      <c r="BB145" s="55">
        <f t="shared" ref="BB145" si="2373">IF(SUM($AM$9:$AS$9)=SUM($AV$9:$BB$9),AS145,IF(AND(SUM($AV$9:$BB$9)&gt;42,SUM($AV$9:$BB$9)&lt;49),AS145,0))</f>
        <v>0</v>
      </c>
    </row>
    <row r="146" spans="1:54" ht="12.75" hidden="1" customHeight="1" x14ac:dyDescent="0.2">
      <c r="B146" s="93"/>
      <c r="C146" s="94"/>
      <c r="D146" s="95"/>
      <c r="E146" s="115"/>
      <c r="F146" s="140" t="b">
        <f t="shared" ref="F146" si="2374">IF($B139=$B145,OR(F140,G145&lt;F145),G145&lt;F145)</f>
        <v>0</v>
      </c>
      <c r="G146" s="189">
        <f t="shared" ref="G146" si="2375">IF(AND($B139=$B145,$B139&lt;&gt;"",$B139&lt;&gt;0),G145+G140,G145)</f>
        <v>18</v>
      </c>
      <c r="H146" s="120"/>
      <c r="I146" s="165">
        <f t="shared" si="2356"/>
        <v>0</v>
      </c>
      <c r="J146" s="194">
        <f t="shared" ref="J146" si="2376">7-COUNTIF(L145:R145,0)-COUNTIF(L145:R145,"")</f>
        <v>0</v>
      </c>
      <c r="K146" s="22">
        <f t="shared" si="2358"/>
        <v>0</v>
      </c>
      <c r="L146" s="35">
        <f t="shared" ref="L146:R146" si="2377">IF($B139=$B145,L145+L140,L145)</f>
        <v>0</v>
      </c>
      <c r="M146" s="35">
        <f t="shared" si="2377"/>
        <v>0</v>
      </c>
      <c r="N146" s="35">
        <f t="shared" si="2377"/>
        <v>0</v>
      </c>
      <c r="O146" s="35">
        <f t="shared" si="2377"/>
        <v>0</v>
      </c>
      <c r="P146" s="36">
        <f t="shared" si="2377"/>
        <v>0</v>
      </c>
      <c r="Q146" s="37">
        <f t="shared" si="2377"/>
        <v>0</v>
      </c>
      <c r="R146" s="38">
        <f t="shared" si="2377"/>
        <v>0</v>
      </c>
      <c r="S146" s="194">
        <f t="shared" ref="S146" si="2378">7-COUNTIF(U145:AA145,0)-COUNTIF(U145:AA145,"")</f>
        <v>0</v>
      </c>
      <c r="T146" s="22">
        <f t="shared" si="2360"/>
        <v>0</v>
      </c>
      <c r="U146" s="35">
        <f t="shared" ref="U146:AA146" si="2379">IF($B139=$B145,U145+U140,U145)</f>
        <v>0</v>
      </c>
      <c r="V146" s="35">
        <f t="shared" si="2379"/>
        <v>0</v>
      </c>
      <c r="W146" s="35">
        <f t="shared" si="2379"/>
        <v>0</v>
      </c>
      <c r="X146" s="35">
        <f t="shared" si="2379"/>
        <v>0</v>
      </c>
      <c r="Y146" s="36">
        <f t="shared" si="2379"/>
        <v>0</v>
      </c>
      <c r="Z146" s="37">
        <f t="shared" si="2379"/>
        <v>0</v>
      </c>
      <c r="AA146" s="38">
        <f t="shared" si="2379"/>
        <v>0</v>
      </c>
      <c r="AB146" s="194">
        <f t="shared" ref="AB146" si="2380">7-COUNTIF(AD145:AJ145,0)-COUNTIF(AD145:AJ145,"")</f>
        <v>0</v>
      </c>
      <c r="AC146" s="22">
        <f t="shared" si="2362"/>
        <v>0</v>
      </c>
      <c r="AD146" s="35">
        <f t="shared" ref="AD146:AJ146" si="2381">IF($B139=$B145,AD145+AD140,AD145)</f>
        <v>0</v>
      </c>
      <c r="AE146" s="35">
        <f t="shared" si="2381"/>
        <v>0</v>
      </c>
      <c r="AF146" s="35">
        <f t="shared" si="2381"/>
        <v>0</v>
      </c>
      <c r="AG146" s="35">
        <f t="shared" si="2381"/>
        <v>0</v>
      </c>
      <c r="AH146" s="36">
        <f t="shared" si="2381"/>
        <v>0</v>
      </c>
      <c r="AI146" s="37">
        <f t="shared" si="2381"/>
        <v>0</v>
      </c>
      <c r="AJ146" s="38">
        <f t="shared" si="2381"/>
        <v>0</v>
      </c>
      <c r="AK146" s="194">
        <f t="shared" ref="AK146" si="2382">7-COUNTIF(AM145:AS145,0)-COUNTIF(AM145:AS145,"")</f>
        <v>0</v>
      </c>
      <c r="AL146" s="22">
        <f t="shared" si="2364"/>
        <v>0</v>
      </c>
      <c r="AM146" s="35">
        <f t="shared" ref="AM146:AS146" si="2383">IF($B139=$B145,AM145+AM140,AM145)</f>
        <v>0</v>
      </c>
      <c r="AN146" s="35">
        <f t="shared" si="2383"/>
        <v>0</v>
      </c>
      <c r="AO146" s="35">
        <f t="shared" si="2383"/>
        <v>0</v>
      </c>
      <c r="AP146" s="35">
        <f t="shared" si="2383"/>
        <v>0</v>
      </c>
      <c r="AQ146" s="36">
        <f t="shared" si="2383"/>
        <v>0</v>
      </c>
      <c r="AR146" s="37">
        <f t="shared" si="2383"/>
        <v>0</v>
      </c>
      <c r="AS146" s="38">
        <f t="shared" si="2383"/>
        <v>0</v>
      </c>
      <c r="AT146" s="194">
        <f t="shared" ref="AT146" si="2384">7-COUNTIF(AV145:BB145,0)-COUNTIF(AV145:BB145,"")</f>
        <v>0</v>
      </c>
      <c r="AU146" s="22">
        <f t="shared" si="2366"/>
        <v>0</v>
      </c>
      <c r="AV146" s="35">
        <f t="shared" ref="AV146:BB146" si="2385">IF($B139=$B145,AV145+AV140,AV145)</f>
        <v>0</v>
      </c>
      <c r="AW146" s="35">
        <f t="shared" si="2385"/>
        <v>0</v>
      </c>
      <c r="AX146" s="35">
        <f t="shared" si="2385"/>
        <v>0</v>
      </c>
      <c r="AY146" s="35">
        <f t="shared" si="2385"/>
        <v>0</v>
      </c>
      <c r="AZ146" s="36">
        <f t="shared" si="2385"/>
        <v>0</v>
      </c>
      <c r="BA146" s="37">
        <f t="shared" si="2385"/>
        <v>0</v>
      </c>
      <c r="BB146" s="38">
        <f t="shared" si="2385"/>
        <v>0</v>
      </c>
    </row>
    <row r="147" spans="1:54" ht="15" hidden="1" customHeight="1" x14ac:dyDescent="0.2">
      <c r="B147" s="116"/>
      <c r="C147" s="117"/>
      <c r="D147" s="118"/>
      <c r="E147" s="119"/>
      <c r="F147" s="92"/>
      <c r="G147" s="190">
        <f t="shared" ref="G147" si="2386">IF(AND($B139=$B145,$B139&lt;&gt;"",$B139&lt;&gt;0),F145+G141,F145)</f>
        <v>18</v>
      </c>
      <c r="H147" s="121"/>
      <c r="I147" s="165">
        <f t="shared" si="2356"/>
        <v>0</v>
      </c>
      <c r="J147" s="195">
        <f t="shared" ref="J147" si="2387">IF($B145=$B139,COUNTIF(L147:R147,0),COUNTIF(L148:R148,0)+COUNTIF(L148:R148,""))</f>
        <v>7</v>
      </c>
      <c r="K147" s="39">
        <f t="shared" ref="K147:R147" si="2388">IF($B139=$B145,K148+K141,K148)</f>
        <v>0</v>
      </c>
      <c r="L147" s="40">
        <f t="shared" si="2388"/>
        <v>0</v>
      </c>
      <c r="M147" s="40">
        <f t="shared" si="2388"/>
        <v>0</v>
      </c>
      <c r="N147" s="40">
        <f t="shared" si="2388"/>
        <v>0</v>
      </c>
      <c r="O147" s="40">
        <f t="shared" si="2388"/>
        <v>0</v>
      </c>
      <c r="P147" s="41">
        <f t="shared" si="2388"/>
        <v>0</v>
      </c>
      <c r="Q147" s="42">
        <f t="shared" si="2388"/>
        <v>0</v>
      </c>
      <c r="R147" s="43">
        <f t="shared" si="2388"/>
        <v>0</v>
      </c>
      <c r="S147" s="195">
        <f t="shared" ref="S147" si="2389">IF($B145=$B139,COUNTIF(U147:AA147,0),COUNTIF(U148:AA148,0)+COUNTIF(U148:AA148,""))</f>
        <v>7</v>
      </c>
      <c r="T147" s="39">
        <f t="shared" ref="T147:AA147" si="2390">IF($B139=$B145,T148+T141,T148)</f>
        <v>0</v>
      </c>
      <c r="U147" s="40">
        <f t="shared" si="2390"/>
        <v>0</v>
      </c>
      <c r="V147" s="40">
        <f t="shared" si="2390"/>
        <v>0</v>
      </c>
      <c r="W147" s="40">
        <f t="shared" si="2390"/>
        <v>0</v>
      </c>
      <c r="X147" s="40">
        <f t="shared" si="2390"/>
        <v>0</v>
      </c>
      <c r="Y147" s="41">
        <f t="shared" si="2390"/>
        <v>0</v>
      </c>
      <c r="Z147" s="42">
        <f t="shared" si="2390"/>
        <v>0</v>
      </c>
      <c r="AA147" s="43">
        <f t="shared" si="2390"/>
        <v>0</v>
      </c>
      <c r="AB147" s="195">
        <f t="shared" ref="AB147" si="2391">IF($B145=$B139,COUNTIF(AD147:AJ147,0),COUNTIF(AD148:AJ148,0)+COUNTIF(AD148:AJ148,""))</f>
        <v>7</v>
      </c>
      <c r="AC147" s="39">
        <f t="shared" ref="AC147:AJ147" si="2392">IF($B139=$B145,AC148+AC141,AC148)</f>
        <v>0</v>
      </c>
      <c r="AD147" s="40">
        <f t="shared" si="2392"/>
        <v>0</v>
      </c>
      <c r="AE147" s="40">
        <f t="shared" si="2392"/>
        <v>0</v>
      </c>
      <c r="AF147" s="40">
        <f t="shared" si="2392"/>
        <v>0</v>
      </c>
      <c r="AG147" s="40">
        <f t="shared" si="2392"/>
        <v>0</v>
      </c>
      <c r="AH147" s="41">
        <f t="shared" si="2392"/>
        <v>0</v>
      </c>
      <c r="AI147" s="42">
        <f t="shared" si="2392"/>
        <v>0</v>
      </c>
      <c r="AJ147" s="43">
        <f t="shared" si="2392"/>
        <v>0</v>
      </c>
      <c r="AK147" s="195">
        <f t="shared" ref="AK147" si="2393">IF($B145=$B139,COUNTIF(AM147:AS147,0),COUNTIF(AM148:AS148,0)+COUNTIF(AM148:AS148,""))</f>
        <v>7</v>
      </c>
      <c r="AL147" s="39">
        <f t="shared" ref="AL147:AS147" si="2394">IF($B139=$B145,AL148+AL141,AL148)</f>
        <v>0</v>
      </c>
      <c r="AM147" s="40">
        <f t="shared" si="2394"/>
        <v>0</v>
      </c>
      <c r="AN147" s="40">
        <f t="shared" si="2394"/>
        <v>0</v>
      </c>
      <c r="AO147" s="40">
        <f t="shared" si="2394"/>
        <v>0</v>
      </c>
      <c r="AP147" s="40">
        <f t="shared" si="2394"/>
        <v>0</v>
      </c>
      <c r="AQ147" s="41">
        <f t="shared" si="2394"/>
        <v>0</v>
      </c>
      <c r="AR147" s="42">
        <f t="shared" si="2394"/>
        <v>0</v>
      </c>
      <c r="AS147" s="43">
        <f t="shared" si="2394"/>
        <v>0</v>
      </c>
      <c r="AT147" s="195">
        <f t="shared" ref="AT147" si="2395">IF($B145=$B139,COUNTIF(AV147:BB147,0),COUNTIF(AV148:BB148,0)+COUNTIF(AV148:BB148,""))</f>
        <v>7</v>
      </c>
      <c r="AU147" s="39">
        <f t="shared" ref="AU147:BB147" si="2396">IF($B139=$B145,AU148+AU141,AU148)</f>
        <v>0</v>
      </c>
      <c r="AV147" s="40">
        <f t="shared" si="2396"/>
        <v>0</v>
      </c>
      <c r="AW147" s="40">
        <f t="shared" si="2396"/>
        <v>0</v>
      </c>
      <c r="AX147" s="40">
        <f t="shared" si="2396"/>
        <v>0</v>
      </c>
      <c r="AY147" s="40">
        <f t="shared" si="2396"/>
        <v>0</v>
      </c>
      <c r="AZ147" s="41">
        <f t="shared" si="2396"/>
        <v>0</v>
      </c>
      <c r="BA147" s="42">
        <f t="shared" si="2396"/>
        <v>0</v>
      </c>
      <c r="BB147" s="43">
        <f t="shared" si="2396"/>
        <v>0</v>
      </c>
    </row>
    <row r="148" spans="1:54" ht="15.75" customHeight="1" x14ac:dyDescent="0.2">
      <c r="A148" s="1">
        <f t="shared" ref="A148" si="2397">A145</f>
        <v>0</v>
      </c>
      <c r="B148" s="313">
        <f t="shared" ref="B148" si="2398">B142+1</f>
        <v>22</v>
      </c>
      <c r="C148" s="314"/>
      <c r="D148" s="314"/>
      <c r="E148" s="314"/>
      <c r="F148" s="31"/>
      <c r="G148" s="183"/>
      <c r="H148" s="122">
        <f t="shared" ref="H148" si="2399">5-COUNTIF(AU145,0)-COUNTIF(AL145,0)-COUNTIF(AC145,0)-COUNTIF(T145,0)-COUNTIF(K145,0)</f>
        <v>0</v>
      </c>
      <c r="I148" s="165">
        <f t="shared" si="2356"/>
        <v>0</v>
      </c>
      <c r="J148" s="187">
        <f t="shared" ref="J148" si="2400">IF($B145=$B139,J142+IF($F145&lt;&gt;$G145,(K145+$G147-$G146)/$F145,K145/$F145),IF($F145&lt;&gt;G145,(K145+$G147-$G146)/$F145,K145/$F145))</f>
        <v>0</v>
      </c>
      <c r="K148" s="7">
        <f t="shared" ref="K148:K149" si="2401">SUM(L148:R148)</f>
        <v>0</v>
      </c>
      <c r="L148" s="26">
        <f t="shared" ref="L148:R148" si="2402">L145</f>
        <v>0</v>
      </c>
      <c r="M148" s="26">
        <f t="shared" si="2402"/>
        <v>0</v>
      </c>
      <c r="N148" s="26">
        <f t="shared" si="2402"/>
        <v>0</v>
      </c>
      <c r="O148" s="26">
        <f t="shared" si="2402"/>
        <v>0</v>
      </c>
      <c r="P148" s="26">
        <f t="shared" si="2402"/>
        <v>0</v>
      </c>
      <c r="Q148" s="29">
        <f t="shared" si="2402"/>
        <v>0</v>
      </c>
      <c r="R148" s="23">
        <f t="shared" si="2402"/>
        <v>0</v>
      </c>
      <c r="S148" s="187">
        <f t="shared" ref="S148" si="2403">IF($B145=$B139,S142+IF($F145&lt;&gt;$G145,(T145+$G147-$G146)/$F145,T145/$F145),IF($F145&lt;&gt;P145,(T145+$G147-$G146)/$F145,T145/$F145))</f>
        <v>0</v>
      </c>
      <c r="T148" s="7">
        <f t="shared" ref="T148:T149" si="2404">SUM(U148:AA148)</f>
        <v>0</v>
      </c>
      <c r="U148" s="26">
        <f t="shared" ref="U148:AA148" si="2405">U145</f>
        <v>0</v>
      </c>
      <c r="V148" s="26">
        <f t="shared" si="2405"/>
        <v>0</v>
      </c>
      <c r="W148" s="26">
        <f t="shared" si="2405"/>
        <v>0</v>
      </c>
      <c r="X148" s="26">
        <f t="shared" si="2405"/>
        <v>0</v>
      </c>
      <c r="Y148" s="113">
        <f t="shared" si="2405"/>
        <v>0</v>
      </c>
      <c r="Z148" s="29">
        <f t="shared" si="2405"/>
        <v>0</v>
      </c>
      <c r="AA148" s="23">
        <f t="shared" si="2405"/>
        <v>0</v>
      </c>
      <c r="AB148" s="187">
        <f t="shared" ref="AB148" si="2406">IF($B145=$B139,AB142+IF($F145&lt;&gt;$G145,(AC145+$G147-$G146)/$F145,AC145/$F145),IF($F145&lt;&gt;Y145,(AC145+$G147-$G146)/$F145,AC145/$F145))</f>
        <v>0</v>
      </c>
      <c r="AC148" s="7">
        <f t="shared" ref="AC148:AC149" si="2407">SUM(AD148:AJ148)</f>
        <v>0</v>
      </c>
      <c r="AD148" s="26">
        <f t="shared" ref="AD148:AJ148" si="2408">AD145</f>
        <v>0</v>
      </c>
      <c r="AE148" s="26">
        <f t="shared" si="2408"/>
        <v>0</v>
      </c>
      <c r="AF148" s="26">
        <f t="shared" si="2408"/>
        <v>0</v>
      </c>
      <c r="AG148" s="26">
        <f t="shared" si="2408"/>
        <v>0</v>
      </c>
      <c r="AH148" s="113">
        <f t="shared" si="2408"/>
        <v>0</v>
      </c>
      <c r="AI148" s="29">
        <f t="shared" si="2408"/>
        <v>0</v>
      </c>
      <c r="AJ148" s="23">
        <f t="shared" si="2408"/>
        <v>0</v>
      </c>
      <c r="AK148" s="187">
        <f t="shared" ref="AK148" si="2409">IF($B145=$B139,AK142+IF($F145&lt;&gt;$G145,(AL145+$G147-$G146)/$F145,AL145/$F145),IF($F145&lt;&gt;AH145,(AL145+$G147-$G146)/$F145,AL145/$F145))</f>
        <v>0</v>
      </c>
      <c r="AL148" s="7">
        <f t="shared" ref="AL148:AL149" si="2410">SUM(AM148:AS148)</f>
        <v>0</v>
      </c>
      <c r="AM148" s="26">
        <f t="shared" ref="AM148:AS148" si="2411">AM145</f>
        <v>0</v>
      </c>
      <c r="AN148" s="26">
        <f t="shared" si="2411"/>
        <v>0</v>
      </c>
      <c r="AO148" s="26">
        <f t="shared" si="2411"/>
        <v>0</v>
      </c>
      <c r="AP148" s="26">
        <f t="shared" si="2411"/>
        <v>0</v>
      </c>
      <c r="AQ148" s="113">
        <f t="shared" si="2411"/>
        <v>0</v>
      </c>
      <c r="AR148" s="29">
        <f t="shared" si="2411"/>
        <v>0</v>
      </c>
      <c r="AS148" s="23">
        <f t="shared" si="2411"/>
        <v>0</v>
      </c>
      <c r="AT148" s="187">
        <f t="shared" ref="AT148" si="2412">IF($B145=$B139,AT142+IF($F145&lt;&gt;$G145,(AU145+$G147-$G146)/$F145,AU145/$F145),IF($F145&lt;&gt;AQ145,(AU145+$G147-$G146)/$F145,AU145/$F145))</f>
        <v>0</v>
      </c>
      <c r="AU148" s="7">
        <f t="shared" ref="AU148:AU149" si="2413">SUM(AV148:BB148)</f>
        <v>0</v>
      </c>
      <c r="AV148" s="6">
        <f t="shared" ref="AV148" si="2414">IF(SUM($AM$9:$AS$9)=SUM($AV$9:$BB$9),AV145,IF(AND(SUM($AV$9:$BB$9)&gt;42,SUM($AV$9:$BB$9)&lt;49),AV145,0))</f>
        <v>0</v>
      </c>
      <c r="AW148" s="6">
        <f t="shared" ref="AW148:BB148" si="2415">IF(SUM($AM$9:$AS$9)=SUM($AV$9:$BB$9),AW145,IF(AND(SUM($AV$9:$BB$9)&gt;42,SUM($AV$9:$BB$9)&lt;49),AW145,0))</f>
        <v>0</v>
      </c>
      <c r="AX148" s="6">
        <f t="shared" si="2415"/>
        <v>0</v>
      </c>
      <c r="AY148" s="6">
        <f t="shared" si="2415"/>
        <v>0</v>
      </c>
      <c r="AZ148" s="26">
        <f t="shared" si="2415"/>
        <v>0</v>
      </c>
      <c r="BA148" s="29">
        <f t="shared" si="2415"/>
        <v>0</v>
      </c>
      <c r="BB148" s="23">
        <f t="shared" si="2415"/>
        <v>0</v>
      </c>
    </row>
    <row r="149" spans="1:54" ht="15.75" customHeight="1" x14ac:dyDescent="0.2">
      <c r="A149" s="1">
        <f t="shared" ref="A149:A150" si="2416">A148</f>
        <v>0</v>
      </c>
      <c r="B149" s="313"/>
      <c r="C149" s="314"/>
      <c r="D149" s="314"/>
      <c r="E149" s="314"/>
      <c r="F149" s="31"/>
      <c r="G149" s="183"/>
      <c r="H149" s="123">
        <f t="shared" ref="H149" si="2417">IF($B145=$B139,H143+F149,$F149)</f>
        <v>0</v>
      </c>
      <c r="I149" s="165">
        <f t="shared" si="2356"/>
        <v>0</v>
      </c>
      <c r="J149" s="141">
        <f t="shared" ref="J149" si="2418">IF($H148=0,0,IF($B139=$B145,IF($H150&gt;0,$H150+J143,K145+J143),IF($H150&gt;0,$H150,K145)))</f>
        <v>0</v>
      </c>
      <c r="K149" s="7">
        <f t="shared" si="2401"/>
        <v>0</v>
      </c>
      <c r="L149" s="6"/>
      <c r="M149" s="6"/>
      <c r="N149" s="6"/>
      <c r="O149" s="6"/>
      <c r="P149" s="26"/>
      <c r="Q149" s="29"/>
      <c r="R149" s="23"/>
      <c r="S149" s="141">
        <f t="shared" ref="S149" si="2419">IF($H148=0,0,IF($B139=$B145,IF($H150&gt;0,$H150+S143,T145+S143),IF($H150&gt;0,$H150,T145)))</f>
        <v>0</v>
      </c>
      <c r="T149" s="7">
        <f t="shared" si="2404"/>
        <v>0</v>
      </c>
      <c r="U149" s="6"/>
      <c r="V149" s="6"/>
      <c r="W149" s="6"/>
      <c r="X149" s="6"/>
      <c r="Y149" s="26"/>
      <c r="Z149" s="29"/>
      <c r="AA149" s="23"/>
      <c r="AB149" s="141">
        <f t="shared" ref="AB149" si="2420">IF($H148=0,0,IF($B139=$B145,IF($H150&gt;0,$H150+AB143,AC145+AB143),IF($H150&gt;0,$H150,AC145)))</f>
        <v>0</v>
      </c>
      <c r="AC149" s="7">
        <f t="shared" si="2407"/>
        <v>0</v>
      </c>
      <c r="AD149" s="6"/>
      <c r="AE149" s="6"/>
      <c r="AF149" s="6"/>
      <c r="AG149" s="6"/>
      <c r="AH149" s="26"/>
      <c r="AI149" s="29"/>
      <c r="AJ149" s="23"/>
      <c r="AK149" s="141">
        <f t="shared" ref="AK149" si="2421">IF($H148=0,0,IF($B139=$B145,IF($H150&gt;0,$H150+AK143,AL145+AK143),IF($H150&gt;0,$H150,AL145)))</f>
        <v>0</v>
      </c>
      <c r="AL149" s="7">
        <f t="shared" si="2410"/>
        <v>0</v>
      </c>
      <c r="AM149" s="6"/>
      <c r="AN149" s="6"/>
      <c r="AO149" s="6"/>
      <c r="AP149" s="6"/>
      <c r="AQ149" s="26"/>
      <c r="AR149" s="29"/>
      <c r="AS149" s="23"/>
      <c r="AT149" s="141">
        <f t="shared" ref="AT149" si="2422">IF($H148=0,0,IF($B139=$B145,IF($H150&gt;0,$H150+AT143,AU145+AT143),IF($H150&gt;0,$H150,AU145)))</f>
        <v>0</v>
      </c>
      <c r="AU149" s="7">
        <f t="shared" si="2413"/>
        <v>0</v>
      </c>
      <c r="AV149" s="6"/>
      <c r="AW149" s="6"/>
      <c r="AX149" s="6"/>
      <c r="AY149" s="6"/>
      <c r="AZ149" s="26"/>
      <c r="BA149" s="29"/>
      <c r="BB149" s="23"/>
    </row>
    <row r="150" spans="1:54" ht="18.75" customHeight="1" thickBot="1" x14ac:dyDescent="0.25">
      <c r="A150" s="1">
        <f t="shared" si="2416"/>
        <v>0</v>
      </c>
      <c r="B150" s="323" t="str">
        <f>IF(B145="",Wydruk!$AE$6,IF(J146=0,Wydruk!$AE$7,IF(AND(G146&lt;G147,B145&lt;&gt;$B151),Wydruk!$AE$13,IF(AND($B145=$B139,$B145&lt;&gt;$B151),IF(OR(OR(J150&lt;4,J150&gt;5),OR(S150&lt;4,S150&gt;5),OR(AB150&lt;4,AB150&gt;5),OR(AK150&lt;4,AK150&gt;5),OR(AND(AT150&lt;4,AT150&gt;0),AT150&gt;5)),Wydruk!$AE$8,Wydruk!$AE$9),IF($B145=$B151,IF($F149&lt;&gt;0,Wydruk!$AE$12,Wydruk!$AE$10),IF(OR(OR(J146&lt;4,J146&gt;5),OR(S146&lt;4,S146&gt;5),OR(AB146&lt;4,AB146&gt;5),OR(AK146&lt;4,AK146&gt;5),OR(AND(AT146&lt;4,AT146&gt;0),AT146&gt;5)),Wydruk!$AE$8,Wydruk!$AE$11))))))</f>
        <v>Uzupełnij liczby godzin tygodniowego planu</v>
      </c>
      <c r="C150" s="324"/>
      <c r="D150" s="324"/>
      <c r="E150" s="324"/>
      <c r="F150" s="173">
        <f>grudzień!F150</f>
        <v>0</v>
      </c>
      <c r="G150" s="184">
        <f>grudzień!G150</f>
        <v>0</v>
      </c>
      <c r="H150" s="191">
        <f t="shared" ref="H150" si="2423">IF(OR($G150=0,$F150=0,$G150="",$F150=""),0,$G150/$F150)</f>
        <v>0</v>
      </c>
      <c r="I150" s="193"/>
      <c r="J150" s="176">
        <f t="shared" ref="J150" si="2424">IF($B139=$B145,IF(L145+L140&gt;0,1,0)+IF(M145+M140&gt;0,1,0)+IF(N145+N140&gt;0,1,0)+IF(O145+O140&gt;0,1,0)+IF(P145+P140&gt;0,1,0)+IF(Q145+Q140&gt;0,1,0)+IF(R145+R140&gt;0,1,0),J146)</f>
        <v>0</v>
      </c>
      <c r="K150" s="133">
        <f t="shared" ref="K150" si="2425">IF(OR($B145=$B151,J150=0,(K146-Q150+O150)&lt;=0),0,(K146-Q150+O150)/J150)</f>
        <v>0</v>
      </c>
      <c r="L150" s="137">
        <f t="shared" ref="L150" si="2426">IF(K150*(7-J147)&lt;=0,0,K150*(7-J147))</f>
        <v>0</v>
      </c>
      <c r="M150" s="311">
        <f t="shared" ref="M150" si="2427">ROUND(IF(OR(K147-K150*(7-J147)+P150&lt;0,$B145=$B151,K150&lt;=0,K147=0),0,IF(K147-K150*(7-J147)+P150&gt;Q150-O150+P150,Q150-O150+P150,K147-K150*(7-J147)+P150)),1)</f>
        <v>0</v>
      </c>
      <c r="N150" s="312"/>
      <c r="O150" s="139">
        <f t="shared" ref="O150" si="2428">IF(OR($B145=$B151,J146=0),0,IF($B145=$B139,J145,$F145))</f>
        <v>0</v>
      </c>
      <c r="P150" s="30">
        <f t="shared" ref="P150" si="2429">IF(OR($B145=$B151,J150=0),0,$G147-$G146)</f>
        <v>0</v>
      </c>
      <c r="Q150" s="134">
        <f t="shared" ref="Q150" si="2430">IF(OR($B145=$B151,J150=0),0,J149)</f>
        <v>0</v>
      </c>
      <c r="R150" s="138">
        <f t="shared" ref="R150" si="2431">IF($B145=$B151,0,K147)</f>
        <v>0</v>
      </c>
      <c r="S150" s="176">
        <f t="shared" ref="S150" si="2432">IF($B139=$B145,IF(U145+U140&gt;0,1,0)+IF(V145+V140&gt;0,1,0)+IF(W145+W140&gt;0,1,0)+IF(X145+X140&gt;0,1,0)+IF(Y145+Y140&gt;0,1,0)+IF(Z145+Z140&gt;0,1,0)+IF(AA145+AA140&gt;0,1,0),S146)</f>
        <v>0</v>
      </c>
      <c r="T150" s="133">
        <f t="shared" ref="T150" si="2433">IF(OR($B145=$B151,S150=0,(T146-Z150+X150)&lt;=0),0,(T146-Z150+X150)/S150)</f>
        <v>0</v>
      </c>
      <c r="U150" s="137">
        <f t="shared" ref="U150" si="2434">IF(T150*(7-S147)&lt;=0,0,T150*(7-S147))</f>
        <v>0</v>
      </c>
      <c r="V150" s="311">
        <f t="shared" ref="V150" si="2435">ROUND(IF(OR(T147-T150*(7-S147)+Y150&lt;0,$B145=$B151,T150&lt;=0,T147=0),0,IF(T147-T150*(7-S147)+Y150&gt;Z150-X150+Y150,Z150-X150+Y150,T147-T150*(7-S147)+Y150)),1)</f>
        <v>0</v>
      </c>
      <c r="W150" s="312"/>
      <c r="X150" s="139">
        <f t="shared" ref="X150" si="2436">IF(OR($B145=$B151,S146=0),0,IF($B145=$B139,S145,$F145))</f>
        <v>0</v>
      </c>
      <c r="Y150" s="30">
        <f t="shared" ref="Y150" si="2437">IF(OR($B145=$B151,S150=0),0,$G147-$G146)</f>
        <v>0</v>
      </c>
      <c r="Z150" s="134">
        <f t="shared" ref="Z150" si="2438">IF(OR($B145=$B151,S150=0),0,S149)</f>
        <v>0</v>
      </c>
      <c r="AA150" s="138">
        <f t="shared" ref="AA150" si="2439">IF($B145=$B151,0,T147)</f>
        <v>0</v>
      </c>
      <c r="AB150" s="176">
        <f t="shared" ref="AB150" si="2440">IF($B139=$B145,IF(AD145+AD140&gt;0,1,0)+IF(AE145+AE140&gt;0,1,0)+IF(AF145+AF140&gt;0,1,0)+IF(AG145+AG140&gt;0,1,0)+IF(AH145+AH140&gt;0,1,0)+IF(AI145+AI140&gt;0,1,0)+IF(AJ145+AJ140&gt;0,1,0),AB146)</f>
        <v>0</v>
      </c>
      <c r="AC150" s="133">
        <f t="shared" ref="AC150" si="2441">IF(OR($B145=$B151,AB150=0,(AC146-AI150+AG150)&lt;=0),0,(AC146-AI150+AG150)/AB150)</f>
        <v>0</v>
      </c>
      <c r="AD150" s="137">
        <f t="shared" ref="AD150" si="2442">IF(AC150*(7-AB147)&lt;=0,0,AC150*(7-AB147))</f>
        <v>0</v>
      </c>
      <c r="AE150" s="311">
        <f t="shared" ref="AE150" si="2443">ROUND(IF(OR(AC147-AC150*(7-AB147)+AH150&lt;0,$B145=$B151,AC150&lt;=0,AC147=0),0,IF(AC147-AC150*(7-AB147)+AH150&gt;AI150-AG150+AH150,AI150-AG150+AH150,AC147-AC150*(7-AB147)+AH150)),1)</f>
        <v>0</v>
      </c>
      <c r="AF150" s="312"/>
      <c r="AG150" s="139">
        <f t="shared" ref="AG150" si="2444">IF(OR($B145=$B151,AB146=0),0,IF($B145=$B139,AB145,$F145))</f>
        <v>0</v>
      </c>
      <c r="AH150" s="30">
        <f t="shared" ref="AH150" si="2445">IF(OR($B145=$B151,AB150=0),0,$G147-$G146)</f>
        <v>0</v>
      </c>
      <c r="AI150" s="134">
        <f t="shared" ref="AI150" si="2446">IF(OR($B145=$B151,AB150=0),0,AB149)</f>
        <v>0</v>
      </c>
      <c r="AJ150" s="138">
        <f t="shared" ref="AJ150" si="2447">IF($B145=$B151,0,AC147)</f>
        <v>0</v>
      </c>
      <c r="AK150" s="176">
        <f t="shared" ref="AK150" si="2448">IF($B139=$B145,IF(AM145+AM140&gt;0,1,0)+IF(AN145+AN140&gt;0,1,0)+IF(AO145+AO140&gt;0,1,0)+IF(AP145+AP140&gt;0,1,0)+IF(AQ145+AQ140&gt;0,1,0)+IF(AR145+AR140&gt;0,1,0)+IF(AS145+AS140&gt;0,1,0),AK146)</f>
        <v>0</v>
      </c>
      <c r="AL150" s="133">
        <f t="shared" ref="AL150" si="2449">IF(OR($B145=$B151,AK150=0,(AL146-AR150+AP150)&lt;=0),0,(AL146-AR150+AP150)/AK150)</f>
        <v>0</v>
      </c>
      <c r="AM150" s="137">
        <f t="shared" ref="AM150" si="2450">IF(AL150*(7-AK147)&lt;=0,0,AL150*(7-AK147))</f>
        <v>0</v>
      </c>
      <c r="AN150" s="311">
        <f t="shared" ref="AN150" si="2451">ROUND(IF(OR(AL147-AL150*(7-AK147)+AQ150&lt;0,$B145=$B151,AL150&lt;=0,AL147=0),0,IF(AL147-AL150*(7-AK147)+AQ150&gt;AR150-AP150+AQ150,AR150-AP150+AQ150,AL147-AL150*(7-AK147)+AQ150)),1)</f>
        <v>0</v>
      </c>
      <c r="AO150" s="312"/>
      <c r="AP150" s="139">
        <f t="shared" ref="AP150" si="2452">IF(OR($B145=$B151,AK146=0),0,IF($B145=$B139,AK145,$F145))</f>
        <v>0</v>
      </c>
      <c r="AQ150" s="30">
        <f t="shared" ref="AQ150" si="2453">IF(OR($B145=$B151,AK150=0),0,$G147-$G146)</f>
        <v>0</v>
      </c>
      <c r="AR150" s="134">
        <f t="shared" ref="AR150" si="2454">IF(OR($B145=$B151,AK150=0),0,AK149)</f>
        <v>0</v>
      </c>
      <c r="AS150" s="138">
        <f t="shared" ref="AS150" si="2455">IF($B145=$B151,0,AL147)</f>
        <v>0</v>
      </c>
      <c r="AT150" s="176">
        <f t="shared" ref="AT150" si="2456">IF($B139=$B145,IF(AV145+AV140&gt;0,1,0)+IF(AW145+AW140&gt;0,1,0)+IF(AX145+AX140&gt;0,1,0)+IF(AY145+AY140&gt;0,1,0)+IF(AZ145+AZ140&gt;0,1,0)+IF(BA145+BA140&gt;0,1,0)+IF(BB145+BB140&gt;0,1,0),AT146)</f>
        <v>0</v>
      </c>
      <c r="AU150" s="133">
        <f t="shared" ref="AU150" si="2457">IF(OR($B145=$B151,AT150=0,(AU146-BA150+AY150)&lt;=0),0,(AU146-BA150+AY150)/AT150)</f>
        <v>0</v>
      </c>
      <c r="AV150" s="137">
        <f t="shared" ref="AV150" si="2458">IF(AU150*(7-AT147)&lt;=0,0,AU150*(7-AT147))</f>
        <v>0</v>
      </c>
      <c r="AW150" s="311">
        <f t="shared" ref="AW150" si="2459">ROUND(IF(OR(AU147-AU150*(7-AT147)+AZ150&lt;0,$B145=$B151,AU150&lt;=0,AU147=0),0,IF(AU147-AU150*(7-AT147)+AZ150&gt;BA150-AY150+AZ150,BA150-AY150+AZ150,AU147-AU150*(7-AT147)+AZ150)),1)</f>
        <v>0</v>
      </c>
      <c r="AX150" s="312"/>
      <c r="AY150" s="139">
        <f t="shared" ref="AY150" si="2460">IF(OR($B145=$B151,AT146=0),0,IF($B145=$B139,AT145,$F145))</f>
        <v>0</v>
      </c>
      <c r="AZ150" s="30">
        <f t="shared" ref="AZ150" si="2461">IF(OR($B145=$B151,AT150=0),0,$G147-$G146)</f>
        <v>0</v>
      </c>
      <c r="BA150" s="134">
        <f t="shared" ref="BA150" si="2462">IF(OR($B145=$B151,AT150=0),0,AT149)</f>
        <v>0</v>
      </c>
      <c r="BB150" s="138">
        <f t="shared" ref="BB150" si="2463">IF($B145=$B151,0,AU147)</f>
        <v>0</v>
      </c>
    </row>
    <row r="151" spans="1:54" ht="15.75" x14ac:dyDescent="0.2">
      <c r="A151" s="1">
        <f t="shared" ref="A151" si="2464">IF(B151="","1. Niewypełnione",B151)</f>
        <v>0</v>
      </c>
      <c r="B151" s="320">
        <f>grudzień!B151</f>
        <v>0</v>
      </c>
      <c r="C151" s="321">
        <f>grudzień!C151</f>
        <v>0</v>
      </c>
      <c r="D151" s="321">
        <f>grudzień!D151</f>
        <v>0</v>
      </c>
      <c r="E151" s="321">
        <f>grudzień!E151</f>
        <v>0</v>
      </c>
      <c r="F151" s="177">
        <f>grudzień!F151</f>
        <v>18</v>
      </c>
      <c r="G151" s="185">
        <f>grudzień!G151</f>
        <v>18</v>
      </c>
      <c r="H151" s="177"/>
      <c r="I151" s="192">
        <f t="shared" ref="I151:I155" si="2465">K151+T151+AC151+AL151+AU151</f>
        <v>0</v>
      </c>
      <c r="J151" s="186">
        <f t="shared" ref="J151" si="2466">IF(OR($B151=$B157,J154=0),0,ROUND((K152+P156)/J154,0))</f>
        <v>0</v>
      </c>
      <c r="K151" s="51">
        <f t="shared" ref="K151:K152" si="2467">SUM(L151:R151)</f>
        <v>0</v>
      </c>
      <c r="L151" s="52">
        <f>grudzień!L151</f>
        <v>0</v>
      </c>
      <c r="M151" s="52">
        <f>grudzień!M151</f>
        <v>0</v>
      </c>
      <c r="N151" s="52">
        <f>grudzień!N151</f>
        <v>0</v>
      </c>
      <c r="O151" s="52">
        <f>grudzień!O151</f>
        <v>0</v>
      </c>
      <c r="P151" s="53">
        <f>grudzień!P151</f>
        <v>0</v>
      </c>
      <c r="Q151" s="54">
        <f>grudzień!Q151</f>
        <v>0</v>
      </c>
      <c r="R151" s="55">
        <f>grudzień!R151</f>
        <v>0</v>
      </c>
      <c r="S151" s="188">
        <f t="shared" ref="S151" si="2468">IF(OR($B151=$B157,S154=0),0,ROUND((T152+Y156)/S154,0))</f>
        <v>0</v>
      </c>
      <c r="T151" s="51">
        <f t="shared" ref="T151:T152" si="2469">SUM(U151:AA151)</f>
        <v>0</v>
      </c>
      <c r="U151" s="52">
        <f>grudzień!U151</f>
        <v>0</v>
      </c>
      <c r="V151" s="52">
        <f>grudzień!V151</f>
        <v>0</v>
      </c>
      <c r="W151" s="52">
        <f>grudzień!W151</f>
        <v>0</v>
      </c>
      <c r="X151" s="52">
        <f>grudzień!X151</f>
        <v>0</v>
      </c>
      <c r="Y151" s="53">
        <f>grudzień!Y151</f>
        <v>0</v>
      </c>
      <c r="Z151" s="54">
        <f>grudzień!Z151</f>
        <v>0</v>
      </c>
      <c r="AA151" s="55">
        <f>grudzień!AA151</f>
        <v>0</v>
      </c>
      <c r="AB151" s="188">
        <f t="shared" ref="AB151" si="2470">IF(OR($B151=$B157,AB154=0),0,ROUND((AC152+AH156)/AB154,0))</f>
        <v>0</v>
      </c>
      <c r="AC151" s="51">
        <f t="shared" ref="AC151:AC152" si="2471">SUM(AD151:AJ151)</f>
        <v>0</v>
      </c>
      <c r="AD151" s="52">
        <f>grudzień!AD151</f>
        <v>0</v>
      </c>
      <c r="AE151" s="52">
        <f>grudzień!AE151</f>
        <v>0</v>
      </c>
      <c r="AF151" s="52">
        <f>grudzień!AF151</f>
        <v>0</v>
      </c>
      <c r="AG151" s="52">
        <f>grudzień!AG151</f>
        <v>0</v>
      </c>
      <c r="AH151" s="53">
        <f>grudzień!AH151</f>
        <v>0</v>
      </c>
      <c r="AI151" s="54">
        <f>grudzień!AI151</f>
        <v>0</v>
      </c>
      <c r="AJ151" s="55">
        <f>grudzień!AJ151</f>
        <v>0</v>
      </c>
      <c r="AK151" s="188">
        <f t="shared" ref="AK151" si="2472">IF(OR($B151=$B157,AK154=0),0,ROUND((AL152+AQ156)/AK154,0))</f>
        <v>0</v>
      </c>
      <c r="AL151" s="51">
        <f t="shared" ref="AL151:AL152" si="2473">SUM(AM151:AS151)</f>
        <v>0</v>
      </c>
      <c r="AM151" s="52">
        <f>grudzień!AM151</f>
        <v>0</v>
      </c>
      <c r="AN151" s="52">
        <f>grudzień!AN151</f>
        <v>0</v>
      </c>
      <c r="AO151" s="52">
        <f>grudzień!AO151</f>
        <v>0</v>
      </c>
      <c r="AP151" s="52">
        <f>grudzień!AP151</f>
        <v>0</v>
      </c>
      <c r="AQ151" s="53">
        <f>grudzień!AQ151</f>
        <v>0</v>
      </c>
      <c r="AR151" s="54">
        <f>grudzień!AR151</f>
        <v>0</v>
      </c>
      <c r="AS151" s="55">
        <f>grudzień!AS151</f>
        <v>0</v>
      </c>
      <c r="AT151" s="188">
        <f t="shared" ref="AT151" si="2474">IF(OR($B151=$B157,AT154=0),0,ROUND((AU152+AZ156)/AT154,0))</f>
        <v>0</v>
      </c>
      <c r="AU151" s="51">
        <f t="shared" ref="AU151:AU152" si="2475">SUM(AV151:BB151)</f>
        <v>0</v>
      </c>
      <c r="AV151" s="52">
        <f t="shared" ref="AV151" si="2476">IF(SUM($AM$9:$AS$9)=SUM($AV$9:$BB$9),AM151,IF(AND(SUM($AV$9:$BB$9)&gt;42,SUM($AV$9:$BB$9)&lt;49),AM151,0))</f>
        <v>0</v>
      </c>
      <c r="AW151" s="52">
        <f t="shared" ref="AW151" si="2477">IF(SUM($AM$9:$AS$9)=SUM($AV$9:$BB$9),AN151,IF(AND(SUM($AV$9:$BB$9)&gt;42,SUM($AV$9:$BB$9)&lt;49),AN151,0))</f>
        <v>0</v>
      </c>
      <c r="AX151" s="52">
        <f t="shared" ref="AX151" si="2478">IF(SUM($AM$9:$AS$9)=SUM($AV$9:$BB$9),AO151,IF(AND(SUM($AV$9:$BB$9)&gt;42,SUM($AV$9:$BB$9)&lt;49),AO151,0))</f>
        <v>0</v>
      </c>
      <c r="AY151" s="52">
        <f t="shared" ref="AY151" si="2479">IF(SUM($AM$9:$AS$9)=SUM($AV$9:$BB$9),AP151,IF(AND(SUM($AV$9:$BB$9)&gt;42,SUM($AV$9:$BB$9)&lt;49),AP151,0))</f>
        <v>0</v>
      </c>
      <c r="AZ151" s="53">
        <f t="shared" ref="AZ151" si="2480">IF(SUM($AM$9:$AS$9)=SUM($AV$9:$BB$9),AQ151,IF(AND(SUM($AV$9:$BB$9)&gt;42,SUM($AV$9:$BB$9)&lt;49),AQ151,0))</f>
        <v>0</v>
      </c>
      <c r="BA151" s="54">
        <f t="shared" ref="BA151" si="2481">IF(SUM($AM$9:$AS$9)=SUM($AV$9:$BB$9),AR151,IF(AND(SUM($AV$9:$BB$9)&gt;42,SUM($AV$9:$BB$9)&lt;49),AR151,0))</f>
        <v>0</v>
      </c>
      <c r="BB151" s="55">
        <f t="shared" ref="BB151" si="2482">IF(SUM($AM$9:$AS$9)=SUM($AV$9:$BB$9),AS151,IF(AND(SUM($AV$9:$BB$9)&gt;42,SUM($AV$9:$BB$9)&lt;49),AS151,0))</f>
        <v>0</v>
      </c>
    </row>
    <row r="152" spans="1:54" ht="12.75" hidden="1" customHeight="1" x14ac:dyDescent="0.2">
      <c r="B152" s="93"/>
      <c r="C152" s="94"/>
      <c r="D152" s="95"/>
      <c r="E152" s="115"/>
      <c r="F152" s="140" t="b">
        <f t="shared" ref="F152" si="2483">IF($B145=$B151,OR(F146,G151&lt;F151),G151&lt;F151)</f>
        <v>0</v>
      </c>
      <c r="G152" s="189">
        <f t="shared" ref="G152" si="2484">IF(AND($B145=$B151,$B145&lt;&gt;"",$B145&lt;&gt;0),G151+G146,G151)</f>
        <v>18</v>
      </c>
      <c r="H152" s="120"/>
      <c r="I152" s="165">
        <f t="shared" si="2465"/>
        <v>0</v>
      </c>
      <c r="J152" s="194">
        <f t="shared" ref="J152" si="2485">7-COUNTIF(L151:R151,0)-COUNTIF(L151:R151,"")</f>
        <v>0</v>
      </c>
      <c r="K152" s="22">
        <f t="shared" si="2467"/>
        <v>0</v>
      </c>
      <c r="L152" s="35">
        <f t="shared" ref="L152:R152" si="2486">IF($B145=$B151,L151+L146,L151)</f>
        <v>0</v>
      </c>
      <c r="M152" s="35">
        <f t="shared" si="2486"/>
        <v>0</v>
      </c>
      <c r="N152" s="35">
        <f t="shared" si="2486"/>
        <v>0</v>
      </c>
      <c r="O152" s="35">
        <f t="shared" si="2486"/>
        <v>0</v>
      </c>
      <c r="P152" s="36">
        <f t="shared" si="2486"/>
        <v>0</v>
      </c>
      <c r="Q152" s="37">
        <f t="shared" si="2486"/>
        <v>0</v>
      </c>
      <c r="R152" s="38">
        <f t="shared" si="2486"/>
        <v>0</v>
      </c>
      <c r="S152" s="194">
        <f t="shared" ref="S152" si="2487">7-COUNTIF(U151:AA151,0)-COUNTIF(U151:AA151,"")</f>
        <v>0</v>
      </c>
      <c r="T152" s="22">
        <f t="shared" si="2469"/>
        <v>0</v>
      </c>
      <c r="U152" s="35">
        <f t="shared" ref="U152:AA152" si="2488">IF($B145=$B151,U151+U146,U151)</f>
        <v>0</v>
      </c>
      <c r="V152" s="35">
        <f t="shared" si="2488"/>
        <v>0</v>
      </c>
      <c r="W152" s="35">
        <f t="shared" si="2488"/>
        <v>0</v>
      </c>
      <c r="X152" s="35">
        <f t="shared" si="2488"/>
        <v>0</v>
      </c>
      <c r="Y152" s="36">
        <f t="shared" si="2488"/>
        <v>0</v>
      </c>
      <c r="Z152" s="37">
        <f t="shared" si="2488"/>
        <v>0</v>
      </c>
      <c r="AA152" s="38">
        <f t="shared" si="2488"/>
        <v>0</v>
      </c>
      <c r="AB152" s="194">
        <f t="shared" ref="AB152" si="2489">7-COUNTIF(AD151:AJ151,0)-COUNTIF(AD151:AJ151,"")</f>
        <v>0</v>
      </c>
      <c r="AC152" s="22">
        <f t="shared" si="2471"/>
        <v>0</v>
      </c>
      <c r="AD152" s="35">
        <f t="shared" ref="AD152:AJ152" si="2490">IF($B145=$B151,AD151+AD146,AD151)</f>
        <v>0</v>
      </c>
      <c r="AE152" s="35">
        <f t="shared" si="2490"/>
        <v>0</v>
      </c>
      <c r="AF152" s="35">
        <f t="shared" si="2490"/>
        <v>0</v>
      </c>
      <c r="AG152" s="35">
        <f t="shared" si="2490"/>
        <v>0</v>
      </c>
      <c r="AH152" s="36">
        <f t="shared" si="2490"/>
        <v>0</v>
      </c>
      <c r="AI152" s="37">
        <f t="shared" si="2490"/>
        <v>0</v>
      </c>
      <c r="AJ152" s="38">
        <f t="shared" si="2490"/>
        <v>0</v>
      </c>
      <c r="AK152" s="194">
        <f t="shared" ref="AK152" si="2491">7-COUNTIF(AM151:AS151,0)-COUNTIF(AM151:AS151,"")</f>
        <v>0</v>
      </c>
      <c r="AL152" s="22">
        <f t="shared" si="2473"/>
        <v>0</v>
      </c>
      <c r="AM152" s="35">
        <f t="shared" ref="AM152:AS152" si="2492">IF($B145=$B151,AM151+AM146,AM151)</f>
        <v>0</v>
      </c>
      <c r="AN152" s="35">
        <f t="shared" si="2492"/>
        <v>0</v>
      </c>
      <c r="AO152" s="35">
        <f t="shared" si="2492"/>
        <v>0</v>
      </c>
      <c r="AP152" s="35">
        <f t="shared" si="2492"/>
        <v>0</v>
      </c>
      <c r="AQ152" s="36">
        <f t="shared" si="2492"/>
        <v>0</v>
      </c>
      <c r="AR152" s="37">
        <f t="shared" si="2492"/>
        <v>0</v>
      </c>
      <c r="AS152" s="38">
        <f t="shared" si="2492"/>
        <v>0</v>
      </c>
      <c r="AT152" s="194">
        <f t="shared" ref="AT152" si="2493">7-COUNTIF(AV151:BB151,0)-COUNTIF(AV151:BB151,"")</f>
        <v>0</v>
      </c>
      <c r="AU152" s="22">
        <f t="shared" si="2475"/>
        <v>0</v>
      </c>
      <c r="AV152" s="35">
        <f t="shared" ref="AV152:BB152" si="2494">IF($B145=$B151,AV151+AV146,AV151)</f>
        <v>0</v>
      </c>
      <c r="AW152" s="35">
        <f t="shared" si="2494"/>
        <v>0</v>
      </c>
      <c r="AX152" s="35">
        <f t="shared" si="2494"/>
        <v>0</v>
      </c>
      <c r="AY152" s="35">
        <f t="shared" si="2494"/>
        <v>0</v>
      </c>
      <c r="AZ152" s="36">
        <f t="shared" si="2494"/>
        <v>0</v>
      </c>
      <c r="BA152" s="37">
        <f t="shared" si="2494"/>
        <v>0</v>
      </c>
      <c r="BB152" s="38">
        <f t="shared" si="2494"/>
        <v>0</v>
      </c>
    </row>
    <row r="153" spans="1:54" ht="15" hidden="1" customHeight="1" x14ac:dyDescent="0.2">
      <c r="B153" s="116"/>
      <c r="C153" s="117"/>
      <c r="D153" s="118"/>
      <c r="E153" s="119"/>
      <c r="F153" s="92"/>
      <c r="G153" s="190">
        <f t="shared" ref="G153" si="2495">IF(AND($B145=$B151,$B145&lt;&gt;"",$B145&lt;&gt;0),F151+G147,F151)</f>
        <v>18</v>
      </c>
      <c r="H153" s="121"/>
      <c r="I153" s="165">
        <f t="shared" si="2465"/>
        <v>0</v>
      </c>
      <c r="J153" s="195">
        <f t="shared" ref="J153" si="2496">IF($B151=$B145,COUNTIF(L153:R153,0),COUNTIF(L154:R154,0)+COUNTIF(L154:R154,""))</f>
        <v>7</v>
      </c>
      <c r="K153" s="39">
        <f t="shared" ref="K153:R153" si="2497">IF($B145=$B151,K154+K147,K154)</f>
        <v>0</v>
      </c>
      <c r="L153" s="40">
        <f t="shared" si="2497"/>
        <v>0</v>
      </c>
      <c r="M153" s="40">
        <f t="shared" si="2497"/>
        <v>0</v>
      </c>
      <c r="N153" s="40">
        <f t="shared" si="2497"/>
        <v>0</v>
      </c>
      <c r="O153" s="40">
        <f t="shared" si="2497"/>
        <v>0</v>
      </c>
      <c r="P153" s="41">
        <f t="shared" si="2497"/>
        <v>0</v>
      </c>
      <c r="Q153" s="42">
        <f t="shared" si="2497"/>
        <v>0</v>
      </c>
      <c r="R153" s="43">
        <f t="shared" si="2497"/>
        <v>0</v>
      </c>
      <c r="S153" s="195">
        <f t="shared" ref="S153" si="2498">IF($B151=$B145,COUNTIF(U153:AA153,0),COUNTIF(U154:AA154,0)+COUNTIF(U154:AA154,""))</f>
        <v>7</v>
      </c>
      <c r="T153" s="39">
        <f t="shared" ref="T153:AA153" si="2499">IF($B145=$B151,T154+T147,T154)</f>
        <v>0</v>
      </c>
      <c r="U153" s="40">
        <f t="shared" si="2499"/>
        <v>0</v>
      </c>
      <c r="V153" s="40">
        <f t="shared" si="2499"/>
        <v>0</v>
      </c>
      <c r="W153" s="40">
        <f t="shared" si="2499"/>
        <v>0</v>
      </c>
      <c r="X153" s="40">
        <f t="shared" si="2499"/>
        <v>0</v>
      </c>
      <c r="Y153" s="41">
        <f t="shared" si="2499"/>
        <v>0</v>
      </c>
      <c r="Z153" s="42">
        <f t="shared" si="2499"/>
        <v>0</v>
      </c>
      <c r="AA153" s="43">
        <f t="shared" si="2499"/>
        <v>0</v>
      </c>
      <c r="AB153" s="195">
        <f t="shared" ref="AB153" si="2500">IF($B151=$B145,COUNTIF(AD153:AJ153,0),COUNTIF(AD154:AJ154,0)+COUNTIF(AD154:AJ154,""))</f>
        <v>7</v>
      </c>
      <c r="AC153" s="39">
        <f t="shared" ref="AC153:AJ153" si="2501">IF($B145=$B151,AC154+AC147,AC154)</f>
        <v>0</v>
      </c>
      <c r="AD153" s="40">
        <f t="shared" si="2501"/>
        <v>0</v>
      </c>
      <c r="AE153" s="40">
        <f t="shared" si="2501"/>
        <v>0</v>
      </c>
      <c r="AF153" s="40">
        <f t="shared" si="2501"/>
        <v>0</v>
      </c>
      <c r="AG153" s="40">
        <f t="shared" si="2501"/>
        <v>0</v>
      </c>
      <c r="AH153" s="41">
        <f t="shared" si="2501"/>
        <v>0</v>
      </c>
      <c r="AI153" s="42">
        <f t="shared" si="2501"/>
        <v>0</v>
      </c>
      <c r="AJ153" s="43">
        <f t="shared" si="2501"/>
        <v>0</v>
      </c>
      <c r="AK153" s="195">
        <f t="shared" ref="AK153" si="2502">IF($B151=$B145,COUNTIF(AM153:AS153,0),COUNTIF(AM154:AS154,0)+COUNTIF(AM154:AS154,""))</f>
        <v>7</v>
      </c>
      <c r="AL153" s="39">
        <f t="shared" ref="AL153:AS153" si="2503">IF($B145=$B151,AL154+AL147,AL154)</f>
        <v>0</v>
      </c>
      <c r="AM153" s="40">
        <f t="shared" si="2503"/>
        <v>0</v>
      </c>
      <c r="AN153" s="40">
        <f t="shared" si="2503"/>
        <v>0</v>
      </c>
      <c r="AO153" s="40">
        <f t="shared" si="2503"/>
        <v>0</v>
      </c>
      <c r="AP153" s="40">
        <f t="shared" si="2503"/>
        <v>0</v>
      </c>
      <c r="AQ153" s="41">
        <f t="shared" si="2503"/>
        <v>0</v>
      </c>
      <c r="AR153" s="42">
        <f t="shared" si="2503"/>
        <v>0</v>
      </c>
      <c r="AS153" s="43">
        <f t="shared" si="2503"/>
        <v>0</v>
      </c>
      <c r="AT153" s="195">
        <f t="shared" ref="AT153" si="2504">IF($B151=$B145,COUNTIF(AV153:BB153,0),COUNTIF(AV154:BB154,0)+COUNTIF(AV154:BB154,""))</f>
        <v>7</v>
      </c>
      <c r="AU153" s="39">
        <f t="shared" ref="AU153:BB153" si="2505">IF($B145=$B151,AU154+AU147,AU154)</f>
        <v>0</v>
      </c>
      <c r="AV153" s="40">
        <f t="shared" si="2505"/>
        <v>0</v>
      </c>
      <c r="AW153" s="40">
        <f t="shared" si="2505"/>
        <v>0</v>
      </c>
      <c r="AX153" s="40">
        <f t="shared" si="2505"/>
        <v>0</v>
      </c>
      <c r="AY153" s="40">
        <f t="shared" si="2505"/>
        <v>0</v>
      </c>
      <c r="AZ153" s="41">
        <f t="shared" si="2505"/>
        <v>0</v>
      </c>
      <c r="BA153" s="42">
        <f t="shared" si="2505"/>
        <v>0</v>
      </c>
      <c r="BB153" s="43">
        <f t="shared" si="2505"/>
        <v>0</v>
      </c>
    </row>
    <row r="154" spans="1:54" ht="15.75" customHeight="1" x14ac:dyDescent="0.2">
      <c r="A154" s="1">
        <f t="shared" ref="A154" si="2506">A151</f>
        <v>0</v>
      </c>
      <c r="B154" s="313">
        <f t="shared" ref="B154" si="2507">B148+1</f>
        <v>23</v>
      </c>
      <c r="C154" s="314"/>
      <c r="D154" s="314"/>
      <c r="E154" s="314"/>
      <c r="F154" s="31"/>
      <c r="G154" s="183"/>
      <c r="H154" s="122">
        <f t="shared" ref="H154" si="2508">5-COUNTIF(AU151,0)-COUNTIF(AL151,0)-COUNTIF(AC151,0)-COUNTIF(T151,0)-COUNTIF(K151,0)</f>
        <v>0</v>
      </c>
      <c r="I154" s="165">
        <f t="shared" si="2465"/>
        <v>0</v>
      </c>
      <c r="J154" s="187">
        <f t="shared" ref="J154" si="2509">IF($B151=$B145,J148+IF($F151&lt;&gt;$G151,(K151+$G153-$G152)/$F151,K151/$F151),IF($F151&lt;&gt;G151,(K151+$G153-$G152)/$F151,K151/$F151))</f>
        <v>0</v>
      </c>
      <c r="K154" s="7">
        <f t="shared" ref="K154:K155" si="2510">SUM(L154:R154)</f>
        <v>0</v>
      </c>
      <c r="L154" s="26">
        <f t="shared" ref="L154:R154" si="2511">L151</f>
        <v>0</v>
      </c>
      <c r="M154" s="26">
        <f t="shared" si="2511"/>
        <v>0</v>
      </c>
      <c r="N154" s="26">
        <f t="shared" si="2511"/>
        <v>0</v>
      </c>
      <c r="O154" s="26">
        <f t="shared" si="2511"/>
        <v>0</v>
      </c>
      <c r="P154" s="26">
        <f t="shared" si="2511"/>
        <v>0</v>
      </c>
      <c r="Q154" s="29">
        <f t="shared" si="2511"/>
        <v>0</v>
      </c>
      <c r="R154" s="23">
        <f t="shared" si="2511"/>
        <v>0</v>
      </c>
      <c r="S154" s="187">
        <f t="shared" ref="S154" si="2512">IF($B151=$B145,S148+IF($F151&lt;&gt;$G151,(T151+$G153-$G152)/$F151,T151/$F151),IF($F151&lt;&gt;P151,(T151+$G153-$G152)/$F151,T151/$F151))</f>
        <v>0</v>
      </c>
      <c r="T154" s="7">
        <f t="shared" ref="T154:T155" si="2513">SUM(U154:AA154)</f>
        <v>0</v>
      </c>
      <c r="U154" s="26">
        <f t="shared" ref="U154:AA154" si="2514">U151</f>
        <v>0</v>
      </c>
      <c r="V154" s="26">
        <f t="shared" si="2514"/>
        <v>0</v>
      </c>
      <c r="W154" s="26">
        <f t="shared" si="2514"/>
        <v>0</v>
      </c>
      <c r="X154" s="26">
        <f t="shared" si="2514"/>
        <v>0</v>
      </c>
      <c r="Y154" s="113">
        <f t="shared" si="2514"/>
        <v>0</v>
      </c>
      <c r="Z154" s="29">
        <f t="shared" si="2514"/>
        <v>0</v>
      </c>
      <c r="AA154" s="23">
        <f t="shared" si="2514"/>
        <v>0</v>
      </c>
      <c r="AB154" s="187">
        <f t="shared" ref="AB154" si="2515">IF($B151=$B145,AB148+IF($F151&lt;&gt;$G151,(AC151+$G153-$G152)/$F151,AC151/$F151),IF($F151&lt;&gt;Y151,(AC151+$G153-$G152)/$F151,AC151/$F151))</f>
        <v>0</v>
      </c>
      <c r="AC154" s="7">
        <f t="shared" ref="AC154:AC155" si="2516">SUM(AD154:AJ154)</f>
        <v>0</v>
      </c>
      <c r="AD154" s="26">
        <f t="shared" ref="AD154:AJ154" si="2517">AD151</f>
        <v>0</v>
      </c>
      <c r="AE154" s="26">
        <f t="shared" si="2517"/>
        <v>0</v>
      </c>
      <c r="AF154" s="26">
        <f t="shared" si="2517"/>
        <v>0</v>
      </c>
      <c r="AG154" s="26">
        <f t="shared" si="2517"/>
        <v>0</v>
      </c>
      <c r="AH154" s="113">
        <f t="shared" si="2517"/>
        <v>0</v>
      </c>
      <c r="AI154" s="29">
        <f t="shared" si="2517"/>
        <v>0</v>
      </c>
      <c r="AJ154" s="23">
        <f t="shared" si="2517"/>
        <v>0</v>
      </c>
      <c r="AK154" s="187">
        <f t="shared" ref="AK154" si="2518">IF($B151=$B145,AK148+IF($F151&lt;&gt;$G151,(AL151+$G153-$G152)/$F151,AL151/$F151),IF($F151&lt;&gt;AH151,(AL151+$G153-$G152)/$F151,AL151/$F151))</f>
        <v>0</v>
      </c>
      <c r="AL154" s="7">
        <f t="shared" ref="AL154:AL155" si="2519">SUM(AM154:AS154)</f>
        <v>0</v>
      </c>
      <c r="AM154" s="26">
        <f t="shared" ref="AM154:AS154" si="2520">AM151</f>
        <v>0</v>
      </c>
      <c r="AN154" s="26">
        <f t="shared" si="2520"/>
        <v>0</v>
      </c>
      <c r="AO154" s="26">
        <f t="shared" si="2520"/>
        <v>0</v>
      </c>
      <c r="AP154" s="26">
        <f t="shared" si="2520"/>
        <v>0</v>
      </c>
      <c r="AQ154" s="113">
        <f t="shared" si="2520"/>
        <v>0</v>
      </c>
      <c r="AR154" s="29">
        <f t="shared" si="2520"/>
        <v>0</v>
      </c>
      <c r="AS154" s="23">
        <f t="shared" si="2520"/>
        <v>0</v>
      </c>
      <c r="AT154" s="187">
        <f t="shared" ref="AT154" si="2521">IF($B151=$B145,AT148+IF($F151&lt;&gt;$G151,(AU151+$G153-$G152)/$F151,AU151/$F151),IF($F151&lt;&gt;AQ151,(AU151+$G153-$G152)/$F151,AU151/$F151))</f>
        <v>0</v>
      </c>
      <c r="AU154" s="7">
        <f t="shared" ref="AU154:AU155" si="2522">SUM(AV154:BB154)</f>
        <v>0</v>
      </c>
      <c r="AV154" s="6">
        <f t="shared" ref="AV154" si="2523">IF(SUM($AM$9:$AS$9)=SUM($AV$9:$BB$9),AV151,IF(AND(SUM($AV$9:$BB$9)&gt;42,SUM($AV$9:$BB$9)&lt;49),AV151,0))</f>
        <v>0</v>
      </c>
      <c r="AW154" s="6">
        <f t="shared" ref="AW154:BB154" si="2524">IF(SUM($AM$9:$AS$9)=SUM($AV$9:$BB$9),AW151,IF(AND(SUM($AV$9:$BB$9)&gt;42,SUM($AV$9:$BB$9)&lt;49),AW151,0))</f>
        <v>0</v>
      </c>
      <c r="AX154" s="6">
        <f t="shared" si="2524"/>
        <v>0</v>
      </c>
      <c r="AY154" s="6">
        <f t="shared" si="2524"/>
        <v>0</v>
      </c>
      <c r="AZ154" s="26">
        <f t="shared" si="2524"/>
        <v>0</v>
      </c>
      <c r="BA154" s="29">
        <f t="shared" si="2524"/>
        <v>0</v>
      </c>
      <c r="BB154" s="23">
        <f t="shared" si="2524"/>
        <v>0</v>
      </c>
    </row>
    <row r="155" spans="1:54" ht="15.75" customHeight="1" x14ac:dyDescent="0.2">
      <c r="A155" s="1">
        <f t="shared" ref="A155:A156" si="2525">A154</f>
        <v>0</v>
      </c>
      <c r="B155" s="313"/>
      <c r="C155" s="314"/>
      <c r="D155" s="314"/>
      <c r="E155" s="314"/>
      <c r="F155" s="31"/>
      <c r="G155" s="183"/>
      <c r="H155" s="123">
        <f t="shared" ref="H155" si="2526">IF($B151=$B145,H149+F155,$F155)</f>
        <v>0</v>
      </c>
      <c r="I155" s="165">
        <f t="shared" si="2465"/>
        <v>0</v>
      </c>
      <c r="J155" s="141">
        <f t="shared" ref="J155" si="2527">IF($H154=0,0,IF($B145=$B151,IF($H156&gt;0,$H156+J149,K151+J149),IF($H156&gt;0,$H156,K151)))</f>
        <v>0</v>
      </c>
      <c r="K155" s="7">
        <f t="shared" si="2510"/>
        <v>0</v>
      </c>
      <c r="L155" s="6"/>
      <c r="M155" s="6"/>
      <c r="N155" s="6"/>
      <c r="O155" s="6"/>
      <c r="P155" s="26"/>
      <c r="Q155" s="29"/>
      <c r="R155" s="23"/>
      <c r="S155" s="141">
        <f t="shared" ref="S155" si="2528">IF($H154=0,0,IF($B145=$B151,IF($H156&gt;0,$H156+S149,T151+S149),IF($H156&gt;0,$H156,T151)))</f>
        <v>0</v>
      </c>
      <c r="T155" s="7">
        <f t="shared" si="2513"/>
        <v>0</v>
      </c>
      <c r="U155" s="6"/>
      <c r="V155" s="6"/>
      <c r="W155" s="6"/>
      <c r="X155" s="6"/>
      <c r="Y155" s="26"/>
      <c r="Z155" s="29"/>
      <c r="AA155" s="23"/>
      <c r="AB155" s="141">
        <f t="shared" ref="AB155" si="2529">IF($H154=0,0,IF($B145=$B151,IF($H156&gt;0,$H156+AB149,AC151+AB149),IF($H156&gt;0,$H156,AC151)))</f>
        <v>0</v>
      </c>
      <c r="AC155" s="7">
        <f t="shared" si="2516"/>
        <v>0</v>
      </c>
      <c r="AD155" s="6"/>
      <c r="AE155" s="6"/>
      <c r="AF155" s="6"/>
      <c r="AG155" s="6"/>
      <c r="AH155" s="26"/>
      <c r="AI155" s="29"/>
      <c r="AJ155" s="23"/>
      <c r="AK155" s="141">
        <f t="shared" ref="AK155" si="2530">IF($H154=0,0,IF($B145=$B151,IF($H156&gt;0,$H156+AK149,AL151+AK149),IF($H156&gt;0,$H156,AL151)))</f>
        <v>0</v>
      </c>
      <c r="AL155" s="7">
        <f t="shared" si="2519"/>
        <v>0</v>
      </c>
      <c r="AM155" s="6"/>
      <c r="AN155" s="6"/>
      <c r="AO155" s="6"/>
      <c r="AP155" s="6"/>
      <c r="AQ155" s="26"/>
      <c r="AR155" s="29"/>
      <c r="AS155" s="23"/>
      <c r="AT155" s="141">
        <f t="shared" ref="AT155" si="2531">IF($H154=0,0,IF($B145=$B151,IF($H156&gt;0,$H156+AT149,AU151+AT149),IF($H156&gt;0,$H156,AU151)))</f>
        <v>0</v>
      </c>
      <c r="AU155" s="7">
        <f t="shared" si="2522"/>
        <v>0</v>
      </c>
      <c r="AV155" s="6"/>
      <c r="AW155" s="6"/>
      <c r="AX155" s="6"/>
      <c r="AY155" s="6"/>
      <c r="AZ155" s="26"/>
      <c r="BA155" s="29"/>
      <c r="BB155" s="23"/>
    </row>
    <row r="156" spans="1:54" ht="18.75" customHeight="1" thickBot="1" x14ac:dyDescent="0.25">
      <c r="A156" s="1">
        <f t="shared" si="2525"/>
        <v>0</v>
      </c>
      <c r="B156" s="323" t="str">
        <f>IF(B151="",Wydruk!$AE$6,IF(J152=0,Wydruk!$AE$7,IF(AND(G152&lt;G153,B151&lt;&gt;$B157),Wydruk!$AE$13,IF(AND($B151=$B145,$B151&lt;&gt;$B157),IF(OR(OR(J156&lt;4,J156&gt;5),OR(S156&lt;4,S156&gt;5),OR(AB156&lt;4,AB156&gt;5),OR(AK156&lt;4,AK156&gt;5),OR(AND(AT156&lt;4,AT156&gt;0),AT156&gt;5)),Wydruk!$AE$8,Wydruk!$AE$9),IF($B151=$B157,IF($F155&lt;&gt;0,Wydruk!$AE$12,Wydruk!$AE$10),IF(OR(OR(J152&lt;4,J152&gt;5),OR(S152&lt;4,S152&gt;5),OR(AB152&lt;4,AB152&gt;5),OR(AK152&lt;4,AK152&gt;5),OR(AND(AT152&lt;4,AT152&gt;0),AT152&gt;5)),Wydruk!$AE$8,Wydruk!$AE$11))))))</f>
        <v>Uzupełnij liczby godzin tygodniowego planu</v>
      </c>
      <c r="C156" s="324"/>
      <c r="D156" s="324"/>
      <c r="E156" s="324"/>
      <c r="F156" s="173">
        <f>grudzień!F156</f>
        <v>0</v>
      </c>
      <c r="G156" s="184">
        <f>grudzień!G156</f>
        <v>0</v>
      </c>
      <c r="H156" s="191">
        <f t="shared" ref="H156" si="2532">IF(OR($G156=0,$F156=0,$G156="",$F156=""),0,$G156/$F156)</f>
        <v>0</v>
      </c>
      <c r="I156" s="193"/>
      <c r="J156" s="176">
        <f t="shared" ref="J156" si="2533">IF($B145=$B151,IF(L151+L146&gt;0,1,0)+IF(M151+M146&gt;0,1,0)+IF(N151+N146&gt;0,1,0)+IF(O151+O146&gt;0,1,0)+IF(P151+P146&gt;0,1,0)+IF(Q151+Q146&gt;0,1,0)+IF(R151+R146&gt;0,1,0),J152)</f>
        <v>0</v>
      </c>
      <c r="K156" s="133">
        <f t="shared" ref="K156" si="2534">IF(OR($B151=$B157,J156=0,(K152-Q156+O156)&lt;=0),0,(K152-Q156+O156)/J156)</f>
        <v>0</v>
      </c>
      <c r="L156" s="137">
        <f t="shared" ref="L156" si="2535">IF(K156*(7-J153)&lt;=0,0,K156*(7-J153))</f>
        <v>0</v>
      </c>
      <c r="M156" s="311">
        <f t="shared" ref="M156" si="2536">ROUND(IF(OR(K153-K156*(7-J153)+P156&lt;0,$B151=$B157,K156&lt;=0,K153=0),0,IF(K153-K156*(7-J153)+P156&gt;Q156-O156+P156,Q156-O156+P156,K153-K156*(7-J153)+P156)),1)</f>
        <v>0</v>
      </c>
      <c r="N156" s="312"/>
      <c r="O156" s="139">
        <f t="shared" ref="O156" si="2537">IF(OR($B151=$B157,J152=0),0,IF($B151=$B145,J151,$F151))</f>
        <v>0</v>
      </c>
      <c r="P156" s="30">
        <f t="shared" ref="P156" si="2538">IF(OR($B151=$B157,J156=0),0,$G153-$G152)</f>
        <v>0</v>
      </c>
      <c r="Q156" s="134">
        <f t="shared" ref="Q156" si="2539">IF(OR($B151=$B157,J156=0),0,J155)</f>
        <v>0</v>
      </c>
      <c r="R156" s="138">
        <f t="shared" ref="R156" si="2540">IF($B151=$B157,0,K153)</f>
        <v>0</v>
      </c>
      <c r="S156" s="176">
        <f t="shared" ref="S156" si="2541">IF($B145=$B151,IF(U151+U146&gt;0,1,0)+IF(V151+V146&gt;0,1,0)+IF(W151+W146&gt;0,1,0)+IF(X151+X146&gt;0,1,0)+IF(Y151+Y146&gt;0,1,0)+IF(Z151+Z146&gt;0,1,0)+IF(AA151+AA146&gt;0,1,0),S152)</f>
        <v>0</v>
      </c>
      <c r="T156" s="133">
        <f t="shared" ref="T156" si="2542">IF(OR($B151=$B157,S156=0,(T152-Z156+X156)&lt;=0),0,(T152-Z156+X156)/S156)</f>
        <v>0</v>
      </c>
      <c r="U156" s="137">
        <f t="shared" ref="U156" si="2543">IF(T156*(7-S153)&lt;=0,0,T156*(7-S153))</f>
        <v>0</v>
      </c>
      <c r="V156" s="311">
        <f t="shared" ref="V156" si="2544">ROUND(IF(OR(T153-T156*(7-S153)+Y156&lt;0,$B151=$B157,T156&lt;=0,T153=0),0,IF(T153-T156*(7-S153)+Y156&gt;Z156-X156+Y156,Z156-X156+Y156,T153-T156*(7-S153)+Y156)),1)</f>
        <v>0</v>
      </c>
      <c r="W156" s="312"/>
      <c r="X156" s="139">
        <f t="shared" ref="X156" si="2545">IF(OR($B151=$B157,S152=0),0,IF($B151=$B145,S151,$F151))</f>
        <v>0</v>
      </c>
      <c r="Y156" s="30">
        <f t="shared" ref="Y156" si="2546">IF(OR($B151=$B157,S156=0),0,$G153-$G152)</f>
        <v>0</v>
      </c>
      <c r="Z156" s="134">
        <f t="shared" ref="Z156" si="2547">IF(OR($B151=$B157,S156=0),0,S155)</f>
        <v>0</v>
      </c>
      <c r="AA156" s="138">
        <f t="shared" ref="AA156" si="2548">IF($B151=$B157,0,T153)</f>
        <v>0</v>
      </c>
      <c r="AB156" s="176">
        <f t="shared" ref="AB156" si="2549">IF($B145=$B151,IF(AD151+AD146&gt;0,1,0)+IF(AE151+AE146&gt;0,1,0)+IF(AF151+AF146&gt;0,1,0)+IF(AG151+AG146&gt;0,1,0)+IF(AH151+AH146&gt;0,1,0)+IF(AI151+AI146&gt;0,1,0)+IF(AJ151+AJ146&gt;0,1,0),AB152)</f>
        <v>0</v>
      </c>
      <c r="AC156" s="133">
        <f t="shared" ref="AC156" si="2550">IF(OR($B151=$B157,AB156=0,(AC152-AI156+AG156)&lt;=0),0,(AC152-AI156+AG156)/AB156)</f>
        <v>0</v>
      </c>
      <c r="AD156" s="137">
        <f t="shared" ref="AD156" si="2551">IF(AC156*(7-AB153)&lt;=0,0,AC156*(7-AB153))</f>
        <v>0</v>
      </c>
      <c r="AE156" s="311">
        <f t="shared" ref="AE156" si="2552">ROUND(IF(OR(AC153-AC156*(7-AB153)+AH156&lt;0,$B151=$B157,AC156&lt;=0,AC153=0),0,IF(AC153-AC156*(7-AB153)+AH156&gt;AI156-AG156+AH156,AI156-AG156+AH156,AC153-AC156*(7-AB153)+AH156)),1)</f>
        <v>0</v>
      </c>
      <c r="AF156" s="312"/>
      <c r="AG156" s="139">
        <f t="shared" ref="AG156" si="2553">IF(OR($B151=$B157,AB152=0),0,IF($B151=$B145,AB151,$F151))</f>
        <v>0</v>
      </c>
      <c r="AH156" s="30">
        <f t="shared" ref="AH156" si="2554">IF(OR($B151=$B157,AB156=0),0,$G153-$G152)</f>
        <v>0</v>
      </c>
      <c r="AI156" s="134">
        <f t="shared" ref="AI156" si="2555">IF(OR($B151=$B157,AB156=0),0,AB155)</f>
        <v>0</v>
      </c>
      <c r="AJ156" s="138">
        <f t="shared" ref="AJ156" si="2556">IF($B151=$B157,0,AC153)</f>
        <v>0</v>
      </c>
      <c r="AK156" s="176">
        <f t="shared" ref="AK156" si="2557">IF($B145=$B151,IF(AM151+AM146&gt;0,1,0)+IF(AN151+AN146&gt;0,1,0)+IF(AO151+AO146&gt;0,1,0)+IF(AP151+AP146&gt;0,1,0)+IF(AQ151+AQ146&gt;0,1,0)+IF(AR151+AR146&gt;0,1,0)+IF(AS151+AS146&gt;0,1,0),AK152)</f>
        <v>0</v>
      </c>
      <c r="AL156" s="133">
        <f t="shared" ref="AL156" si="2558">IF(OR($B151=$B157,AK156=0,(AL152-AR156+AP156)&lt;=0),0,(AL152-AR156+AP156)/AK156)</f>
        <v>0</v>
      </c>
      <c r="AM156" s="137">
        <f t="shared" ref="AM156" si="2559">IF(AL156*(7-AK153)&lt;=0,0,AL156*(7-AK153))</f>
        <v>0</v>
      </c>
      <c r="AN156" s="311">
        <f t="shared" ref="AN156" si="2560">ROUND(IF(OR(AL153-AL156*(7-AK153)+AQ156&lt;0,$B151=$B157,AL156&lt;=0,AL153=0),0,IF(AL153-AL156*(7-AK153)+AQ156&gt;AR156-AP156+AQ156,AR156-AP156+AQ156,AL153-AL156*(7-AK153)+AQ156)),1)</f>
        <v>0</v>
      </c>
      <c r="AO156" s="312"/>
      <c r="AP156" s="139">
        <f t="shared" ref="AP156" si="2561">IF(OR($B151=$B157,AK152=0),0,IF($B151=$B145,AK151,$F151))</f>
        <v>0</v>
      </c>
      <c r="AQ156" s="30">
        <f t="shared" ref="AQ156" si="2562">IF(OR($B151=$B157,AK156=0),0,$G153-$G152)</f>
        <v>0</v>
      </c>
      <c r="AR156" s="134">
        <f t="shared" ref="AR156" si="2563">IF(OR($B151=$B157,AK156=0),0,AK155)</f>
        <v>0</v>
      </c>
      <c r="AS156" s="138">
        <f t="shared" ref="AS156" si="2564">IF($B151=$B157,0,AL153)</f>
        <v>0</v>
      </c>
      <c r="AT156" s="176">
        <f t="shared" ref="AT156" si="2565">IF($B145=$B151,IF(AV151+AV146&gt;0,1,0)+IF(AW151+AW146&gt;0,1,0)+IF(AX151+AX146&gt;0,1,0)+IF(AY151+AY146&gt;0,1,0)+IF(AZ151+AZ146&gt;0,1,0)+IF(BA151+BA146&gt;0,1,0)+IF(BB151+BB146&gt;0,1,0),AT152)</f>
        <v>0</v>
      </c>
      <c r="AU156" s="133">
        <f t="shared" ref="AU156" si="2566">IF(OR($B151=$B157,AT156=0,(AU152-BA156+AY156)&lt;=0),0,(AU152-BA156+AY156)/AT156)</f>
        <v>0</v>
      </c>
      <c r="AV156" s="137">
        <f t="shared" ref="AV156" si="2567">IF(AU156*(7-AT153)&lt;=0,0,AU156*(7-AT153))</f>
        <v>0</v>
      </c>
      <c r="AW156" s="311">
        <f t="shared" ref="AW156" si="2568">ROUND(IF(OR(AU153-AU156*(7-AT153)+AZ156&lt;0,$B151=$B157,AU156&lt;=0,AU153=0),0,IF(AU153-AU156*(7-AT153)+AZ156&gt;BA156-AY156+AZ156,BA156-AY156+AZ156,AU153-AU156*(7-AT153)+AZ156)),1)</f>
        <v>0</v>
      </c>
      <c r="AX156" s="312"/>
      <c r="AY156" s="139">
        <f t="shared" ref="AY156" si="2569">IF(OR($B151=$B157,AT152=0),0,IF($B151=$B145,AT151,$F151))</f>
        <v>0</v>
      </c>
      <c r="AZ156" s="30">
        <f t="shared" ref="AZ156" si="2570">IF(OR($B151=$B157,AT156=0),0,$G153-$G152)</f>
        <v>0</v>
      </c>
      <c r="BA156" s="134">
        <f t="shared" ref="BA156" si="2571">IF(OR($B151=$B157,AT156=0),0,AT155)</f>
        <v>0</v>
      </c>
      <c r="BB156" s="138">
        <f t="shared" ref="BB156" si="2572">IF($B151=$B157,0,AU153)</f>
        <v>0</v>
      </c>
    </row>
    <row r="157" spans="1:54" ht="15.75" x14ac:dyDescent="0.2">
      <c r="A157" s="1">
        <f t="shared" ref="A157" si="2573">IF(B157="","1. Niewypełnione",B157)</f>
        <v>0</v>
      </c>
      <c r="B157" s="320">
        <f>grudzień!B157</f>
        <v>0</v>
      </c>
      <c r="C157" s="321">
        <f>grudzień!C157</f>
        <v>0</v>
      </c>
      <c r="D157" s="321">
        <f>grudzień!D157</f>
        <v>0</v>
      </c>
      <c r="E157" s="321">
        <f>grudzień!E157</f>
        <v>0</v>
      </c>
      <c r="F157" s="177">
        <f>grudzień!F157</f>
        <v>18</v>
      </c>
      <c r="G157" s="185">
        <f>grudzień!G157</f>
        <v>18</v>
      </c>
      <c r="H157" s="177"/>
      <c r="I157" s="192">
        <f t="shared" ref="I157:I161" si="2574">K157+T157+AC157+AL157+AU157</f>
        <v>0</v>
      </c>
      <c r="J157" s="186">
        <f t="shared" ref="J157" si="2575">IF(OR($B157=$B163,J160=0),0,ROUND((K158+P162)/J160,0))</f>
        <v>0</v>
      </c>
      <c r="K157" s="51">
        <f t="shared" ref="K157:K158" si="2576">SUM(L157:R157)</f>
        <v>0</v>
      </c>
      <c r="L157" s="52">
        <f>grudzień!L157</f>
        <v>0</v>
      </c>
      <c r="M157" s="52">
        <f>grudzień!M157</f>
        <v>0</v>
      </c>
      <c r="N157" s="52">
        <f>grudzień!N157</f>
        <v>0</v>
      </c>
      <c r="O157" s="52">
        <f>grudzień!O157</f>
        <v>0</v>
      </c>
      <c r="P157" s="53">
        <f>grudzień!P157</f>
        <v>0</v>
      </c>
      <c r="Q157" s="54">
        <f>grudzień!Q157</f>
        <v>0</v>
      </c>
      <c r="R157" s="55">
        <f>grudzień!R157</f>
        <v>0</v>
      </c>
      <c r="S157" s="188">
        <f t="shared" ref="S157" si="2577">IF(OR($B157=$B163,S160=0),0,ROUND((T158+Y162)/S160,0))</f>
        <v>0</v>
      </c>
      <c r="T157" s="51">
        <f t="shared" ref="T157:T158" si="2578">SUM(U157:AA157)</f>
        <v>0</v>
      </c>
      <c r="U157" s="52">
        <f>grudzień!U157</f>
        <v>0</v>
      </c>
      <c r="V157" s="52">
        <f>grudzień!V157</f>
        <v>0</v>
      </c>
      <c r="W157" s="52">
        <f>grudzień!W157</f>
        <v>0</v>
      </c>
      <c r="X157" s="52">
        <f>grudzień!X157</f>
        <v>0</v>
      </c>
      <c r="Y157" s="53">
        <f>grudzień!Y157</f>
        <v>0</v>
      </c>
      <c r="Z157" s="54">
        <f>grudzień!Z157</f>
        <v>0</v>
      </c>
      <c r="AA157" s="55">
        <f>grudzień!AA157</f>
        <v>0</v>
      </c>
      <c r="AB157" s="188">
        <f t="shared" ref="AB157" si="2579">IF(OR($B157=$B163,AB160=0),0,ROUND((AC158+AH162)/AB160,0))</f>
        <v>0</v>
      </c>
      <c r="AC157" s="51">
        <f t="shared" ref="AC157:AC158" si="2580">SUM(AD157:AJ157)</f>
        <v>0</v>
      </c>
      <c r="AD157" s="52">
        <f>grudzień!AD157</f>
        <v>0</v>
      </c>
      <c r="AE157" s="52">
        <f>grudzień!AE157</f>
        <v>0</v>
      </c>
      <c r="AF157" s="52">
        <f>grudzień!AF157</f>
        <v>0</v>
      </c>
      <c r="AG157" s="52">
        <f>grudzień!AG157</f>
        <v>0</v>
      </c>
      <c r="AH157" s="53">
        <f>grudzień!AH157</f>
        <v>0</v>
      </c>
      <c r="AI157" s="54">
        <f>grudzień!AI157</f>
        <v>0</v>
      </c>
      <c r="AJ157" s="55">
        <f>grudzień!AJ157</f>
        <v>0</v>
      </c>
      <c r="AK157" s="188">
        <f t="shared" ref="AK157" si="2581">IF(OR($B157=$B163,AK160=0),0,ROUND((AL158+AQ162)/AK160,0))</f>
        <v>0</v>
      </c>
      <c r="AL157" s="51">
        <f t="shared" ref="AL157:AL158" si="2582">SUM(AM157:AS157)</f>
        <v>0</v>
      </c>
      <c r="AM157" s="52">
        <f>grudzień!AM157</f>
        <v>0</v>
      </c>
      <c r="AN157" s="52">
        <f>grudzień!AN157</f>
        <v>0</v>
      </c>
      <c r="AO157" s="52">
        <f>grudzień!AO157</f>
        <v>0</v>
      </c>
      <c r="AP157" s="52">
        <f>grudzień!AP157</f>
        <v>0</v>
      </c>
      <c r="AQ157" s="53">
        <f>grudzień!AQ157</f>
        <v>0</v>
      </c>
      <c r="AR157" s="54">
        <f>grudzień!AR157</f>
        <v>0</v>
      </c>
      <c r="AS157" s="55">
        <f>grudzień!AS157</f>
        <v>0</v>
      </c>
      <c r="AT157" s="188">
        <f t="shared" ref="AT157" si="2583">IF(OR($B157=$B163,AT160=0),0,ROUND((AU158+AZ162)/AT160,0))</f>
        <v>0</v>
      </c>
      <c r="AU157" s="51">
        <f t="shared" ref="AU157:AU158" si="2584">SUM(AV157:BB157)</f>
        <v>0</v>
      </c>
      <c r="AV157" s="52">
        <f t="shared" ref="AV157" si="2585">IF(SUM($AM$9:$AS$9)=SUM($AV$9:$BB$9),AM157,IF(AND(SUM($AV$9:$BB$9)&gt;42,SUM($AV$9:$BB$9)&lt;49),AM157,0))</f>
        <v>0</v>
      </c>
      <c r="AW157" s="52">
        <f t="shared" ref="AW157" si="2586">IF(SUM($AM$9:$AS$9)=SUM($AV$9:$BB$9),AN157,IF(AND(SUM($AV$9:$BB$9)&gt;42,SUM($AV$9:$BB$9)&lt;49),AN157,0))</f>
        <v>0</v>
      </c>
      <c r="AX157" s="52">
        <f t="shared" ref="AX157" si="2587">IF(SUM($AM$9:$AS$9)=SUM($AV$9:$BB$9),AO157,IF(AND(SUM($AV$9:$BB$9)&gt;42,SUM($AV$9:$BB$9)&lt;49),AO157,0))</f>
        <v>0</v>
      </c>
      <c r="AY157" s="52">
        <f t="shared" ref="AY157" si="2588">IF(SUM($AM$9:$AS$9)=SUM($AV$9:$BB$9),AP157,IF(AND(SUM($AV$9:$BB$9)&gt;42,SUM($AV$9:$BB$9)&lt;49),AP157,0))</f>
        <v>0</v>
      </c>
      <c r="AZ157" s="53">
        <f t="shared" ref="AZ157" si="2589">IF(SUM($AM$9:$AS$9)=SUM($AV$9:$BB$9),AQ157,IF(AND(SUM($AV$9:$BB$9)&gt;42,SUM($AV$9:$BB$9)&lt;49),AQ157,0))</f>
        <v>0</v>
      </c>
      <c r="BA157" s="54">
        <f t="shared" ref="BA157" si="2590">IF(SUM($AM$9:$AS$9)=SUM($AV$9:$BB$9),AR157,IF(AND(SUM($AV$9:$BB$9)&gt;42,SUM($AV$9:$BB$9)&lt;49),AR157,0))</f>
        <v>0</v>
      </c>
      <c r="BB157" s="55">
        <f t="shared" ref="BB157" si="2591">IF(SUM($AM$9:$AS$9)=SUM($AV$9:$BB$9),AS157,IF(AND(SUM($AV$9:$BB$9)&gt;42,SUM($AV$9:$BB$9)&lt;49),AS157,0))</f>
        <v>0</v>
      </c>
    </row>
    <row r="158" spans="1:54" ht="12.75" hidden="1" customHeight="1" x14ac:dyDescent="0.2">
      <c r="B158" s="93"/>
      <c r="C158" s="94"/>
      <c r="D158" s="95"/>
      <c r="E158" s="115"/>
      <c r="F158" s="140" t="b">
        <f t="shared" ref="F158" si="2592">IF($B151=$B157,OR(F152,G157&lt;F157),G157&lt;F157)</f>
        <v>0</v>
      </c>
      <c r="G158" s="189">
        <f t="shared" ref="G158" si="2593">IF(AND($B151=$B157,$B151&lt;&gt;"",$B151&lt;&gt;0),G157+G152,G157)</f>
        <v>18</v>
      </c>
      <c r="H158" s="120"/>
      <c r="I158" s="165">
        <f t="shared" si="2574"/>
        <v>0</v>
      </c>
      <c r="J158" s="194">
        <f t="shared" ref="J158" si="2594">7-COUNTIF(L157:R157,0)-COUNTIF(L157:R157,"")</f>
        <v>0</v>
      </c>
      <c r="K158" s="22">
        <f t="shared" si="2576"/>
        <v>0</v>
      </c>
      <c r="L158" s="35">
        <f t="shared" ref="L158:R158" si="2595">IF($B151=$B157,L157+L152,L157)</f>
        <v>0</v>
      </c>
      <c r="M158" s="35">
        <f t="shared" si="2595"/>
        <v>0</v>
      </c>
      <c r="N158" s="35">
        <f t="shared" si="2595"/>
        <v>0</v>
      </c>
      <c r="O158" s="35">
        <f t="shared" si="2595"/>
        <v>0</v>
      </c>
      <c r="P158" s="36">
        <f t="shared" si="2595"/>
        <v>0</v>
      </c>
      <c r="Q158" s="37">
        <f t="shared" si="2595"/>
        <v>0</v>
      </c>
      <c r="R158" s="38">
        <f t="shared" si="2595"/>
        <v>0</v>
      </c>
      <c r="S158" s="194">
        <f t="shared" ref="S158" si="2596">7-COUNTIF(U157:AA157,0)-COUNTIF(U157:AA157,"")</f>
        <v>0</v>
      </c>
      <c r="T158" s="22">
        <f t="shared" si="2578"/>
        <v>0</v>
      </c>
      <c r="U158" s="35">
        <f t="shared" ref="U158:AA158" si="2597">IF($B151=$B157,U157+U152,U157)</f>
        <v>0</v>
      </c>
      <c r="V158" s="35">
        <f t="shared" si="2597"/>
        <v>0</v>
      </c>
      <c r="W158" s="35">
        <f t="shared" si="2597"/>
        <v>0</v>
      </c>
      <c r="X158" s="35">
        <f t="shared" si="2597"/>
        <v>0</v>
      </c>
      <c r="Y158" s="36">
        <f t="shared" si="2597"/>
        <v>0</v>
      </c>
      <c r="Z158" s="37">
        <f t="shared" si="2597"/>
        <v>0</v>
      </c>
      <c r="AA158" s="38">
        <f t="shared" si="2597"/>
        <v>0</v>
      </c>
      <c r="AB158" s="194">
        <f t="shared" ref="AB158" si="2598">7-COUNTIF(AD157:AJ157,0)-COUNTIF(AD157:AJ157,"")</f>
        <v>0</v>
      </c>
      <c r="AC158" s="22">
        <f t="shared" si="2580"/>
        <v>0</v>
      </c>
      <c r="AD158" s="35">
        <f t="shared" ref="AD158:AJ158" si="2599">IF($B151=$B157,AD157+AD152,AD157)</f>
        <v>0</v>
      </c>
      <c r="AE158" s="35">
        <f t="shared" si="2599"/>
        <v>0</v>
      </c>
      <c r="AF158" s="35">
        <f t="shared" si="2599"/>
        <v>0</v>
      </c>
      <c r="AG158" s="35">
        <f t="shared" si="2599"/>
        <v>0</v>
      </c>
      <c r="AH158" s="36">
        <f t="shared" si="2599"/>
        <v>0</v>
      </c>
      <c r="AI158" s="37">
        <f t="shared" si="2599"/>
        <v>0</v>
      </c>
      <c r="AJ158" s="38">
        <f t="shared" si="2599"/>
        <v>0</v>
      </c>
      <c r="AK158" s="194">
        <f t="shared" ref="AK158" si="2600">7-COUNTIF(AM157:AS157,0)-COUNTIF(AM157:AS157,"")</f>
        <v>0</v>
      </c>
      <c r="AL158" s="22">
        <f t="shared" si="2582"/>
        <v>0</v>
      </c>
      <c r="AM158" s="35">
        <f t="shared" ref="AM158:AS158" si="2601">IF($B151=$B157,AM157+AM152,AM157)</f>
        <v>0</v>
      </c>
      <c r="AN158" s="35">
        <f t="shared" si="2601"/>
        <v>0</v>
      </c>
      <c r="AO158" s="35">
        <f t="shared" si="2601"/>
        <v>0</v>
      </c>
      <c r="AP158" s="35">
        <f t="shared" si="2601"/>
        <v>0</v>
      </c>
      <c r="AQ158" s="36">
        <f t="shared" si="2601"/>
        <v>0</v>
      </c>
      <c r="AR158" s="37">
        <f t="shared" si="2601"/>
        <v>0</v>
      </c>
      <c r="AS158" s="38">
        <f t="shared" si="2601"/>
        <v>0</v>
      </c>
      <c r="AT158" s="194">
        <f t="shared" ref="AT158" si="2602">7-COUNTIF(AV157:BB157,0)-COUNTIF(AV157:BB157,"")</f>
        <v>0</v>
      </c>
      <c r="AU158" s="22">
        <f t="shared" si="2584"/>
        <v>0</v>
      </c>
      <c r="AV158" s="35">
        <f t="shared" ref="AV158:BB158" si="2603">IF($B151=$B157,AV157+AV152,AV157)</f>
        <v>0</v>
      </c>
      <c r="AW158" s="35">
        <f t="shared" si="2603"/>
        <v>0</v>
      </c>
      <c r="AX158" s="35">
        <f t="shared" si="2603"/>
        <v>0</v>
      </c>
      <c r="AY158" s="35">
        <f t="shared" si="2603"/>
        <v>0</v>
      </c>
      <c r="AZ158" s="36">
        <f t="shared" si="2603"/>
        <v>0</v>
      </c>
      <c r="BA158" s="37">
        <f t="shared" si="2603"/>
        <v>0</v>
      </c>
      <c r="BB158" s="38">
        <f t="shared" si="2603"/>
        <v>0</v>
      </c>
    </row>
    <row r="159" spans="1:54" ht="15" hidden="1" customHeight="1" x14ac:dyDescent="0.2">
      <c r="B159" s="116"/>
      <c r="C159" s="117"/>
      <c r="D159" s="118"/>
      <c r="E159" s="119"/>
      <c r="F159" s="92"/>
      <c r="G159" s="190">
        <f t="shared" ref="G159" si="2604">IF(AND($B151=$B157,$B151&lt;&gt;"",$B151&lt;&gt;0),F157+G153,F157)</f>
        <v>18</v>
      </c>
      <c r="H159" s="121"/>
      <c r="I159" s="165">
        <f t="shared" si="2574"/>
        <v>0</v>
      </c>
      <c r="J159" s="195">
        <f t="shared" ref="J159" si="2605">IF($B157=$B151,COUNTIF(L159:R159,0),COUNTIF(L160:R160,0)+COUNTIF(L160:R160,""))</f>
        <v>7</v>
      </c>
      <c r="K159" s="39">
        <f t="shared" ref="K159:R159" si="2606">IF($B151=$B157,K160+K153,K160)</f>
        <v>0</v>
      </c>
      <c r="L159" s="40">
        <f t="shared" si="2606"/>
        <v>0</v>
      </c>
      <c r="M159" s="40">
        <f t="shared" si="2606"/>
        <v>0</v>
      </c>
      <c r="N159" s="40">
        <f t="shared" si="2606"/>
        <v>0</v>
      </c>
      <c r="O159" s="40">
        <f t="shared" si="2606"/>
        <v>0</v>
      </c>
      <c r="P159" s="41">
        <f t="shared" si="2606"/>
        <v>0</v>
      </c>
      <c r="Q159" s="42">
        <f t="shared" si="2606"/>
        <v>0</v>
      </c>
      <c r="R159" s="43">
        <f t="shared" si="2606"/>
        <v>0</v>
      </c>
      <c r="S159" s="195">
        <f t="shared" ref="S159" si="2607">IF($B157=$B151,COUNTIF(U159:AA159,0),COUNTIF(U160:AA160,0)+COUNTIF(U160:AA160,""))</f>
        <v>7</v>
      </c>
      <c r="T159" s="39">
        <f t="shared" ref="T159:AA159" si="2608">IF($B151=$B157,T160+T153,T160)</f>
        <v>0</v>
      </c>
      <c r="U159" s="40">
        <f t="shared" si="2608"/>
        <v>0</v>
      </c>
      <c r="V159" s="40">
        <f t="shared" si="2608"/>
        <v>0</v>
      </c>
      <c r="W159" s="40">
        <f t="shared" si="2608"/>
        <v>0</v>
      </c>
      <c r="X159" s="40">
        <f t="shared" si="2608"/>
        <v>0</v>
      </c>
      <c r="Y159" s="41">
        <f t="shared" si="2608"/>
        <v>0</v>
      </c>
      <c r="Z159" s="42">
        <f t="shared" si="2608"/>
        <v>0</v>
      </c>
      <c r="AA159" s="43">
        <f t="shared" si="2608"/>
        <v>0</v>
      </c>
      <c r="AB159" s="195">
        <f t="shared" ref="AB159" si="2609">IF($B157=$B151,COUNTIF(AD159:AJ159,0),COUNTIF(AD160:AJ160,0)+COUNTIF(AD160:AJ160,""))</f>
        <v>7</v>
      </c>
      <c r="AC159" s="39">
        <f t="shared" ref="AC159:AJ159" si="2610">IF($B151=$B157,AC160+AC153,AC160)</f>
        <v>0</v>
      </c>
      <c r="AD159" s="40">
        <f t="shared" si="2610"/>
        <v>0</v>
      </c>
      <c r="AE159" s="40">
        <f t="shared" si="2610"/>
        <v>0</v>
      </c>
      <c r="AF159" s="40">
        <f t="shared" si="2610"/>
        <v>0</v>
      </c>
      <c r="AG159" s="40">
        <f t="shared" si="2610"/>
        <v>0</v>
      </c>
      <c r="AH159" s="41">
        <f t="shared" si="2610"/>
        <v>0</v>
      </c>
      <c r="AI159" s="42">
        <f t="shared" si="2610"/>
        <v>0</v>
      </c>
      <c r="AJ159" s="43">
        <f t="shared" si="2610"/>
        <v>0</v>
      </c>
      <c r="AK159" s="195">
        <f t="shared" ref="AK159" si="2611">IF($B157=$B151,COUNTIF(AM159:AS159,0),COUNTIF(AM160:AS160,0)+COUNTIF(AM160:AS160,""))</f>
        <v>7</v>
      </c>
      <c r="AL159" s="39">
        <f t="shared" ref="AL159:AS159" si="2612">IF($B151=$B157,AL160+AL153,AL160)</f>
        <v>0</v>
      </c>
      <c r="AM159" s="40">
        <f t="shared" si="2612"/>
        <v>0</v>
      </c>
      <c r="AN159" s="40">
        <f t="shared" si="2612"/>
        <v>0</v>
      </c>
      <c r="AO159" s="40">
        <f t="shared" si="2612"/>
        <v>0</v>
      </c>
      <c r="AP159" s="40">
        <f t="shared" si="2612"/>
        <v>0</v>
      </c>
      <c r="AQ159" s="41">
        <f t="shared" si="2612"/>
        <v>0</v>
      </c>
      <c r="AR159" s="42">
        <f t="shared" si="2612"/>
        <v>0</v>
      </c>
      <c r="AS159" s="43">
        <f t="shared" si="2612"/>
        <v>0</v>
      </c>
      <c r="AT159" s="195">
        <f t="shared" ref="AT159" si="2613">IF($B157=$B151,COUNTIF(AV159:BB159,0),COUNTIF(AV160:BB160,0)+COUNTIF(AV160:BB160,""))</f>
        <v>7</v>
      </c>
      <c r="AU159" s="39">
        <f t="shared" ref="AU159:BB159" si="2614">IF($B151=$B157,AU160+AU153,AU160)</f>
        <v>0</v>
      </c>
      <c r="AV159" s="40">
        <f t="shared" si="2614"/>
        <v>0</v>
      </c>
      <c r="AW159" s="40">
        <f t="shared" si="2614"/>
        <v>0</v>
      </c>
      <c r="AX159" s="40">
        <f t="shared" si="2614"/>
        <v>0</v>
      </c>
      <c r="AY159" s="40">
        <f t="shared" si="2614"/>
        <v>0</v>
      </c>
      <c r="AZ159" s="41">
        <f t="shared" si="2614"/>
        <v>0</v>
      </c>
      <c r="BA159" s="42">
        <f t="shared" si="2614"/>
        <v>0</v>
      </c>
      <c r="BB159" s="43">
        <f t="shared" si="2614"/>
        <v>0</v>
      </c>
    </row>
    <row r="160" spans="1:54" ht="15.75" customHeight="1" x14ac:dyDescent="0.2">
      <c r="A160" s="1">
        <f t="shared" ref="A160" si="2615">A157</f>
        <v>0</v>
      </c>
      <c r="B160" s="313">
        <f t="shared" ref="B160" si="2616">B154+1</f>
        <v>24</v>
      </c>
      <c r="C160" s="314"/>
      <c r="D160" s="314"/>
      <c r="E160" s="314"/>
      <c r="F160" s="31"/>
      <c r="G160" s="183"/>
      <c r="H160" s="122">
        <f t="shared" ref="H160" si="2617">5-COUNTIF(AU157,0)-COUNTIF(AL157,0)-COUNTIF(AC157,0)-COUNTIF(T157,0)-COUNTIF(K157,0)</f>
        <v>0</v>
      </c>
      <c r="I160" s="165">
        <f t="shared" si="2574"/>
        <v>0</v>
      </c>
      <c r="J160" s="187">
        <f t="shared" ref="J160" si="2618">IF($B157=$B151,J154+IF($F157&lt;&gt;$G157,(K157+$G159-$G158)/$F157,K157/$F157),IF($F157&lt;&gt;G157,(K157+$G159-$G158)/$F157,K157/$F157))</f>
        <v>0</v>
      </c>
      <c r="K160" s="7">
        <f t="shared" ref="K160:K161" si="2619">SUM(L160:R160)</f>
        <v>0</v>
      </c>
      <c r="L160" s="26">
        <f t="shared" ref="L160:R160" si="2620">L157</f>
        <v>0</v>
      </c>
      <c r="M160" s="26">
        <f t="shared" si="2620"/>
        <v>0</v>
      </c>
      <c r="N160" s="26">
        <f t="shared" si="2620"/>
        <v>0</v>
      </c>
      <c r="O160" s="26">
        <f t="shared" si="2620"/>
        <v>0</v>
      </c>
      <c r="P160" s="26">
        <f t="shared" si="2620"/>
        <v>0</v>
      </c>
      <c r="Q160" s="29">
        <f t="shared" si="2620"/>
        <v>0</v>
      </c>
      <c r="R160" s="23">
        <f t="shared" si="2620"/>
        <v>0</v>
      </c>
      <c r="S160" s="187">
        <f t="shared" ref="S160" si="2621">IF($B157=$B151,S154+IF($F157&lt;&gt;$G157,(T157+$G159-$G158)/$F157,T157/$F157),IF($F157&lt;&gt;P157,(T157+$G159-$G158)/$F157,T157/$F157))</f>
        <v>0</v>
      </c>
      <c r="T160" s="7">
        <f t="shared" ref="T160:T161" si="2622">SUM(U160:AA160)</f>
        <v>0</v>
      </c>
      <c r="U160" s="26">
        <f t="shared" ref="U160:AA160" si="2623">U157</f>
        <v>0</v>
      </c>
      <c r="V160" s="26">
        <f t="shared" si="2623"/>
        <v>0</v>
      </c>
      <c r="W160" s="26">
        <f t="shared" si="2623"/>
        <v>0</v>
      </c>
      <c r="X160" s="26">
        <f t="shared" si="2623"/>
        <v>0</v>
      </c>
      <c r="Y160" s="113">
        <f t="shared" si="2623"/>
        <v>0</v>
      </c>
      <c r="Z160" s="29">
        <f t="shared" si="2623"/>
        <v>0</v>
      </c>
      <c r="AA160" s="23">
        <f t="shared" si="2623"/>
        <v>0</v>
      </c>
      <c r="AB160" s="187">
        <f t="shared" ref="AB160" si="2624">IF($B157=$B151,AB154+IF($F157&lt;&gt;$G157,(AC157+$G159-$G158)/$F157,AC157/$F157),IF($F157&lt;&gt;Y157,(AC157+$G159-$G158)/$F157,AC157/$F157))</f>
        <v>0</v>
      </c>
      <c r="AC160" s="7">
        <f t="shared" ref="AC160:AC161" si="2625">SUM(AD160:AJ160)</f>
        <v>0</v>
      </c>
      <c r="AD160" s="26">
        <f t="shared" ref="AD160:AJ160" si="2626">AD157</f>
        <v>0</v>
      </c>
      <c r="AE160" s="26">
        <f t="shared" si="2626"/>
        <v>0</v>
      </c>
      <c r="AF160" s="26">
        <f t="shared" si="2626"/>
        <v>0</v>
      </c>
      <c r="AG160" s="26">
        <f t="shared" si="2626"/>
        <v>0</v>
      </c>
      <c r="AH160" s="113">
        <f t="shared" si="2626"/>
        <v>0</v>
      </c>
      <c r="AI160" s="29">
        <f t="shared" si="2626"/>
        <v>0</v>
      </c>
      <c r="AJ160" s="23">
        <f t="shared" si="2626"/>
        <v>0</v>
      </c>
      <c r="AK160" s="187">
        <f t="shared" ref="AK160" si="2627">IF($B157=$B151,AK154+IF($F157&lt;&gt;$G157,(AL157+$G159-$G158)/$F157,AL157/$F157),IF($F157&lt;&gt;AH157,(AL157+$G159-$G158)/$F157,AL157/$F157))</f>
        <v>0</v>
      </c>
      <c r="AL160" s="7">
        <f t="shared" ref="AL160:AL161" si="2628">SUM(AM160:AS160)</f>
        <v>0</v>
      </c>
      <c r="AM160" s="26">
        <f t="shared" ref="AM160:AS160" si="2629">AM157</f>
        <v>0</v>
      </c>
      <c r="AN160" s="26">
        <f t="shared" si="2629"/>
        <v>0</v>
      </c>
      <c r="AO160" s="26">
        <f t="shared" si="2629"/>
        <v>0</v>
      </c>
      <c r="AP160" s="26">
        <f t="shared" si="2629"/>
        <v>0</v>
      </c>
      <c r="AQ160" s="113">
        <f t="shared" si="2629"/>
        <v>0</v>
      </c>
      <c r="AR160" s="29">
        <f t="shared" si="2629"/>
        <v>0</v>
      </c>
      <c r="AS160" s="23">
        <f t="shared" si="2629"/>
        <v>0</v>
      </c>
      <c r="AT160" s="187">
        <f t="shared" ref="AT160" si="2630">IF($B157=$B151,AT154+IF($F157&lt;&gt;$G157,(AU157+$G159-$G158)/$F157,AU157/$F157),IF($F157&lt;&gt;AQ157,(AU157+$G159-$G158)/$F157,AU157/$F157))</f>
        <v>0</v>
      </c>
      <c r="AU160" s="7">
        <f t="shared" ref="AU160:AU161" si="2631">SUM(AV160:BB160)</f>
        <v>0</v>
      </c>
      <c r="AV160" s="6">
        <f t="shared" ref="AV160" si="2632">IF(SUM($AM$9:$AS$9)=SUM($AV$9:$BB$9),AV157,IF(AND(SUM($AV$9:$BB$9)&gt;42,SUM($AV$9:$BB$9)&lt;49),AV157,0))</f>
        <v>0</v>
      </c>
      <c r="AW160" s="6">
        <f t="shared" ref="AW160:BB160" si="2633">IF(SUM($AM$9:$AS$9)=SUM($AV$9:$BB$9),AW157,IF(AND(SUM($AV$9:$BB$9)&gt;42,SUM($AV$9:$BB$9)&lt;49),AW157,0))</f>
        <v>0</v>
      </c>
      <c r="AX160" s="6">
        <f t="shared" si="2633"/>
        <v>0</v>
      </c>
      <c r="AY160" s="6">
        <f t="shared" si="2633"/>
        <v>0</v>
      </c>
      <c r="AZ160" s="26">
        <f t="shared" si="2633"/>
        <v>0</v>
      </c>
      <c r="BA160" s="29">
        <f t="shared" si="2633"/>
        <v>0</v>
      </c>
      <c r="BB160" s="23">
        <f t="shared" si="2633"/>
        <v>0</v>
      </c>
    </row>
    <row r="161" spans="1:54" ht="15.75" customHeight="1" x14ac:dyDescent="0.2">
      <c r="A161" s="1">
        <f t="shared" ref="A161:A162" si="2634">A160</f>
        <v>0</v>
      </c>
      <c r="B161" s="313"/>
      <c r="C161" s="314"/>
      <c r="D161" s="314"/>
      <c r="E161" s="314"/>
      <c r="F161" s="31"/>
      <c r="G161" s="183"/>
      <c r="H161" s="123">
        <f t="shared" ref="H161" si="2635">IF($B157=$B151,H155+F161,$F161)</f>
        <v>0</v>
      </c>
      <c r="I161" s="165">
        <f t="shared" si="2574"/>
        <v>0</v>
      </c>
      <c r="J161" s="141">
        <f t="shared" ref="J161" si="2636">IF($H160=0,0,IF($B151=$B157,IF($H162&gt;0,$H162+J155,K157+J155),IF($H162&gt;0,$H162,K157)))</f>
        <v>0</v>
      </c>
      <c r="K161" s="7">
        <f t="shared" si="2619"/>
        <v>0</v>
      </c>
      <c r="L161" s="6"/>
      <c r="M161" s="6"/>
      <c r="N161" s="6"/>
      <c r="O161" s="6"/>
      <c r="P161" s="26"/>
      <c r="Q161" s="29"/>
      <c r="R161" s="23"/>
      <c r="S161" s="141">
        <f t="shared" ref="S161" si="2637">IF($H160=0,0,IF($B151=$B157,IF($H162&gt;0,$H162+S155,T157+S155),IF($H162&gt;0,$H162,T157)))</f>
        <v>0</v>
      </c>
      <c r="T161" s="7">
        <f t="shared" si="2622"/>
        <v>0</v>
      </c>
      <c r="U161" s="6"/>
      <c r="V161" s="6"/>
      <c r="W161" s="6"/>
      <c r="X161" s="6"/>
      <c r="Y161" s="26"/>
      <c r="Z161" s="29"/>
      <c r="AA161" s="23"/>
      <c r="AB161" s="141">
        <f t="shared" ref="AB161" si="2638">IF($H160=0,0,IF($B151=$B157,IF($H162&gt;0,$H162+AB155,AC157+AB155),IF($H162&gt;0,$H162,AC157)))</f>
        <v>0</v>
      </c>
      <c r="AC161" s="7">
        <f t="shared" si="2625"/>
        <v>0</v>
      </c>
      <c r="AD161" s="6"/>
      <c r="AE161" s="6"/>
      <c r="AF161" s="6"/>
      <c r="AG161" s="6"/>
      <c r="AH161" s="26"/>
      <c r="AI161" s="29"/>
      <c r="AJ161" s="23"/>
      <c r="AK161" s="141">
        <f t="shared" ref="AK161" si="2639">IF($H160=0,0,IF($B151=$B157,IF($H162&gt;0,$H162+AK155,AL157+AK155),IF($H162&gt;0,$H162,AL157)))</f>
        <v>0</v>
      </c>
      <c r="AL161" s="7">
        <f t="shared" si="2628"/>
        <v>0</v>
      </c>
      <c r="AM161" s="6"/>
      <c r="AN161" s="6"/>
      <c r="AO161" s="6"/>
      <c r="AP161" s="6"/>
      <c r="AQ161" s="26"/>
      <c r="AR161" s="29"/>
      <c r="AS161" s="23"/>
      <c r="AT161" s="141">
        <f t="shared" ref="AT161" si="2640">IF($H160=0,0,IF($B151=$B157,IF($H162&gt;0,$H162+AT155,AU157+AT155),IF($H162&gt;0,$H162,AU157)))</f>
        <v>0</v>
      </c>
      <c r="AU161" s="7">
        <f t="shared" si="2631"/>
        <v>0</v>
      </c>
      <c r="AV161" s="6"/>
      <c r="AW161" s="6"/>
      <c r="AX161" s="6"/>
      <c r="AY161" s="6"/>
      <c r="AZ161" s="26"/>
      <c r="BA161" s="29"/>
      <c r="BB161" s="23"/>
    </row>
    <row r="162" spans="1:54" ht="18.75" customHeight="1" thickBot="1" x14ac:dyDescent="0.25">
      <c r="A162" s="1">
        <f t="shared" si="2634"/>
        <v>0</v>
      </c>
      <c r="B162" s="323" t="str">
        <f>IF(B157="",Wydruk!$AE$6,IF(J158=0,Wydruk!$AE$7,IF(AND(G158&lt;G159,B157&lt;&gt;$B163),Wydruk!$AE$13,IF(AND($B157=$B151,$B157&lt;&gt;$B163),IF(OR(OR(J162&lt;4,J162&gt;5),OR(S162&lt;4,S162&gt;5),OR(AB162&lt;4,AB162&gt;5),OR(AK162&lt;4,AK162&gt;5),OR(AND(AT162&lt;4,AT162&gt;0),AT162&gt;5)),Wydruk!$AE$8,Wydruk!$AE$9),IF($B157=$B163,IF($F161&lt;&gt;0,Wydruk!$AE$12,Wydruk!$AE$10),IF(OR(OR(J158&lt;4,J158&gt;5),OR(S158&lt;4,S158&gt;5),OR(AB158&lt;4,AB158&gt;5),OR(AK158&lt;4,AK158&gt;5),OR(AND(AT158&lt;4,AT158&gt;0),AT158&gt;5)),Wydruk!$AE$8,Wydruk!$AE$11))))))</f>
        <v>Uzupełnij liczby godzin tygodniowego planu</v>
      </c>
      <c r="C162" s="324"/>
      <c r="D162" s="324"/>
      <c r="E162" s="324"/>
      <c r="F162" s="173">
        <f>grudzień!F162</f>
        <v>0</v>
      </c>
      <c r="G162" s="184">
        <f>grudzień!G162</f>
        <v>0</v>
      </c>
      <c r="H162" s="191">
        <f t="shared" ref="H162" si="2641">IF(OR($G162=0,$F162=0,$G162="",$F162=""),0,$G162/$F162)</f>
        <v>0</v>
      </c>
      <c r="I162" s="193"/>
      <c r="J162" s="176">
        <f t="shared" ref="J162" si="2642">IF($B151=$B157,IF(L157+L152&gt;0,1,0)+IF(M157+M152&gt;0,1,0)+IF(N157+N152&gt;0,1,0)+IF(O157+O152&gt;0,1,0)+IF(P157+P152&gt;0,1,0)+IF(Q157+Q152&gt;0,1,0)+IF(R157+R152&gt;0,1,0),J158)</f>
        <v>0</v>
      </c>
      <c r="K162" s="133">
        <f t="shared" ref="K162" si="2643">IF(OR($B157=$B163,J162=0,(K158-Q162+O162)&lt;=0),0,(K158-Q162+O162)/J162)</f>
        <v>0</v>
      </c>
      <c r="L162" s="137">
        <f t="shared" ref="L162" si="2644">IF(K162*(7-J159)&lt;=0,0,K162*(7-J159))</f>
        <v>0</v>
      </c>
      <c r="M162" s="311">
        <f t="shared" ref="M162" si="2645">ROUND(IF(OR(K159-K162*(7-J159)+P162&lt;0,$B157=$B163,K162&lt;=0,K159=0),0,IF(K159-K162*(7-J159)+P162&gt;Q162-O162+P162,Q162-O162+P162,K159-K162*(7-J159)+P162)),1)</f>
        <v>0</v>
      </c>
      <c r="N162" s="312"/>
      <c r="O162" s="139">
        <f t="shared" ref="O162" si="2646">IF(OR($B157=$B163,J158=0),0,IF($B157=$B151,J157,$F157))</f>
        <v>0</v>
      </c>
      <c r="P162" s="30">
        <f t="shared" ref="P162" si="2647">IF(OR($B157=$B163,J162=0),0,$G159-$G158)</f>
        <v>0</v>
      </c>
      <c r="Q162" s="134">
        <f t="shared" ref="Q162" si="2648">IF(OR($B157=$B163,J162=0),0,J161)</f>
        <v>0</v>
      </c>
      <c r="R162" s="138">
        <f t="shared" ref="R162" si="2649">IF($B157=$B163,0,K159)</f>
        <v>0</v>
      </c>
      <c r="S162" s="176">
        <f t="shared" ref="S162" si="2650">IF($B151=$B157,IF(U157+U152&gt;0,1,0)+IF(V157+V152&gt;0,1,0)+IF(W157+W152&gt;0,1,0)+IF(X157+X152&gt;0,1,0)+IF(Y157+Y152&gt;0,1,0)+IF(Z157+Z152&gt;0,1,0)+IF(AA157+AA152&gt;0,1,0),S158)</f>
        <v>0</v>
      </c>
      <c r="T162" s="133">
        <f t="shared" ref="T162" si="2651">IF(OR($B157=$B163,S162=0,(T158-Z162+X162)&lt;=0),0,(T158-Z162+X162)/S162)</f>
        <v>0</v>
      </c>
      <c r="U162" s="137">
        <f t="shared" ref="U162" si="2652">IF(T162*(7-S159)&lt;=0,0,T162*(7-S159))</f>
        <v>0</v>
      </c>
      <c r="V162" s="311">
        <f t="shared" ref="V162" si="2653">ROUND(IF(OR(T159-T162*(7-S159)+Y162&lt;0,$B157=$B163,T162&lt;=0,T159=0),0,IF(T159-T162*(7-S159)+Y162&gt;Z162-X162+Y162,Z162-X162+Y162,T159-T162*(7-S159)+Y162)),1)</f>
        <v>0</v>
      </c>
      <c r="W162" s="312"/>
      <c r="X162" s="139">
        <f t="shared" ref="X162" si="2654">IF(OR($B157=$B163,S158=0),0,IF($B157=$B151,S157,$F157))</f>
        <v>0</v>
      </c>
      <c r="Y162" s="30">
        <f t="shared" ref="Y162" si="2655">IF(OR($B157=$B163,S162=0),0,$G159-$G158)</f>
        <v>0</v>
      </c>
      <c r="Z162" s="134">
        <f t="shared" ref="Z162" si="2656">IF(OR($B157=$B163,S162=0),0,S161)</f>
        <v>0</v>
      </c>
      <c r="AA162" s="138">
        <f t="shared" ref="AA162" si="2657">IF($B157=$B163,0,T159)</f>
        <v>0</v>
      </c>
      <c r="AB162" s="176">
        <f t="shared" ref="AB162" si="2658">IF($B151=$B157,IF(AD157+AD152&gt;0,1,0)+IF(AE157+AE152&gt;0,1,0)+IF(AF157+AF152&gt;0,1,0)+IF(AG157+AG152&gt;0,1,0)+IF(AH157+AH152&gt;0,1,0)+IF(AI157+AI152&gt;0,1,0)+IF(AJ157+AJ152&gt;0,1,0),AB158)</f>
        <v>0</v>
      </c>
      <c r="AC162" s="133">
        <f t="shared" ref="AC162" si="2659">IF(OR($B157=$B163,AB162=0,(AC158-AI162+AG162)&lt;=0),0,(AC158-AI162+AG162)/AB162)</f>
        <v>0</v>
      </c>
      <c r="AD162" s="137">
        <f t="shared" ref="AD162" si="2660">IF(AC162*(7-AB159)&lt;=0,0,AC162*(7-AB159))</f>
        <v>0</v>
      </c>
      <c r="AE162" s="311">
        <f t="shared" ref="AE162" si="2661">ROUND(IF(OR(AC159-AC162*(7-AB159)+AH162&lt;0,$B157=$B163,AC162&lt;=0,AC159=0),0,IF(AC159-AC162*(7-AB159)+AH162&gt;AI162-AG162+AH162,AI162-AG162+AH162,AC159-AC162*(7-AB159)+AH162)),1)</f>
        <v>0</v>
      </c>
      <c r="AF162" s="312"/>
      <c r="AG162" s="139">
        <f t="shared" ref="AG162" si="2662">IF(OR($B157=$B163,AB158=0),0,IF($B157=$B151,AB157,$F157))</f>
        <v>0</v>
      </c>
      <c r="AH162" s="30">
        <f t="shared" ref="AH162" si="2663">IF(OR($B157=$B163,AB162=0),0,$G159-$G158)</f>
        <v>0</v>
      </c>
      <c r="AI162" s="134">
        <f t="shared" ref="AI162" si="2664">IF(OR($B157=$B163,AB162=0),0,AB161)</f>
        <v>0</v>
      </c>
      <c r="AJ162" s="138">
        <f t="shared" ref="AJ162" si="2665">IF($B157=$B163,0,AC159)</f>
        <v>0</v>
      </c>
      <c r="AK162" s="176">
        <f t="shared" ref="AK162" si="2666">IF($B151=$B157,IF(AM157+AM152&gt;0,1,0)+IF(AN157+AN152&gt;0,1,0)+IF(AO157+AO152&gt;0,1,0)+IF(AP157+AP152&gt;0,1,0)+IF(AQ157+AQ152&gt;0,1,0)+IF(AR157+AR152&gt;0,1,0)+IF(AS157+AS152&gt;0,1,0),AK158)</f>
        <v>0</v>
      </c>
      <c r="AL162" s="133">
        <f t="shared" ref="AL162" si="2667">IF(OR($B157=$B163,AK162=0,(AL158-AR162+AP162)&lt;=0),0,(AL158-AR162+AP162)/AK162)</f>
        <v>0</v>
      </c>
      <c r="AM162" s="137">
        <f t="shared" ref="AM162" si="2668">IF(AL162*(7-AK159)&lt;=0,0,AL162*(7-AK159))</f>
        <v>0</v>
      </c>
      <c r="AN162" s="311">
        <f t="shared" ref="AN162" si="2669">ROUND(IF(OR(AL159-AL162*(7-AK159)+AQ162&lt;0,$B157=$B163,AL162&lt;=0,AL159=0),0,IF(AL159-AL162*(7-AK159)+AQ162&gt;AR162-AP162+AQ162,AR162-AP162+AQ162,AL159-AL162*(7-AK159)+AQ162)),1)</f>
        <v>0</v>
      </c>
      <c r="AO162" s="312"/>
      <c r="AP162" s="139">
        <f t="shared" ref="AP162" si="2670">IF(OR($B157=$B163,AK158=0),0,IF($B157=$B151,AK157,$F157))</f>
        <v>0</v>
      </c>
      <c r="AQ162" s="30">
        <f t="shared" ref="AQ162" si="2671">IF(OR($B157=$B163,AK162=0),0,$G159-$G158)</f>
        <v>0</v>
      </c>
      <c r="AR162" s="134">
        <f t="shared" ref="AR162" si="2672">IF(OR($B157=$B163,AK162=0),0,AK161)</f>
        <v>0</v>
      </c>
      <c r="AS162" s="138">
        <f t="shared" ref="AS162" si="2673">IF($B157=$B163,0,AL159)</f>
        <v>0</v>
      </c>
      <c r="AT162" s="176">
        <f t="shared" ref="AT162" si="2674">IF($B151=$B157,IF(AV157+AV152&gt;0,1,0)+IF(AW157+AW152&gt;0,1,0)+IF(AX157+AX152&gt;0,1,0)+IF(AY157+AY152&gt;0,1,0)+IF(AZ157+AZ152&gt;0,1,0)+IF(BA157+BA152&gt;0,1,0)+IF(BB157+BB152&gt;0,1,0),AT158)</f>
        <v>0</v>
      </c>
      <c r="AU162" s="133">
        <f t="shared" ref="AU162" si="2675">IF(OR($B157=$B163,AT162=0,(AU158-BA162+AY162)&lt;=0),0,(AU158-BA162+AY162)/AT162)</f>
        <v>0</v>
      </c>
      <c r="AV162" s="137">
        <f t="shared" ref="AV162" si="2676">IF(AU162*(7-AT159)&lt;=0,0,AU162*(7-AT159))</f>
        <v>0</v>
      </c>
      <c r="AW162" s="311">
        <f t="shared" ref="AW162" si="2677">ROUND(IF(OR(AU159-AU162*(7-AT159)+AZ162&lt;0,$B157=$B163,AU162&lt;=0,AU159=0),0,IF(AU159-AU162*(7-AT159)+AZ162&gt;BA162-AY162+AZ162,BA162-AY162+AZ162,AU159-AU162*(7-AT159)+AZ162)),1)</f>
        <v>0</v>
      </c>
      <c r="AX162" s="312"/>
      <c r="AY162" s="139">
        <f t="shared" ref="AY162" si="2678">IF(OR($B157=$B163,AT158=0),0,IF($B157=$B151,AT157,$F157))</f>
        <v>0</v>
      </c>
      <c r="AZ162" s="30">
        <f t="shared" ref="AZ162" si="2679">IF(OR($B157=$B163,AT162=0),0,$G159-$G158)</f>
        <v>0</v>
      </c>
      <c r="BA162" s="134">
        <f t="shared" ref="BA162" si="2680">IF(OR($B157=$B163,AT162=0),0,AT161)</f>
        <v>0</v>
      </c>
      <c r="BB162" s="138">
        <f t="shared" ref="BB162" si="2681">IF($B157=$B163,0,AU159)</f>
        <v>0</v>
      </c>
    </row>
    <row r="163" spans="1:54" ht="15.75" x14ac:dyDescent="0.2">
      <c r="A163" s="1">
        <f t="shared" ref="A163" si="2682">IF(B163="","1. Niewypełnione",B163)</f>
        <v>0</v>
      </c>
      <c r="B163" s="320">
        <f>grudzień!B163</f>
        <v>0</v>
      </c>
      <c r="C163" s="321">
        <f>grudzień!C163</f>
        <v>0</v>
      </c>
      <c r="D163" s="321">
        <f>grudzień!D163</f>
        <v>0</v>
      </c>
      <c r="E163" s="321">
        <f>grudzień!E163</f>
        <v>0</v>
      </c>
      <c r="F163" s="177">
        <f>grudzień!F163</f>
        <v>18</v>
      </c>
      <c r="G163" s="185">
        <f>grudzień!G163</f>
        <v>18</v>
      </c>
      <c r="H163" s="177"/>
      <c r="I163" s="192">
        <f t="shared" ref="I163:I167" si="2683">K163+T163+AC163+AL163+AU163</f>
        <v>0</v>
      </c>
      <c r="J163" s="186">
        <f t="shared" ref="J163" si="2684">IF(OR($B163=$B169,J166=0),0,ROUND((K164+P168)/J166,0))</f>
        <v>0</v>
      </c>
      <c r="K163" s="51">
        <f t="shared" ref="K163:K164" si="2685">SUM(L163:R163)</f>
        <v>0</v>
      </c>
      <c r="L163" s="52">
        <f>grudzień!L163</f>
        <v>0</v>
      </c>
      <c r="M163" s="52">
        <f>grudzień!M163</f>
        <v>0</v>
      </c>
      <c r="N163" s="52">
        <f>grudzień!N163</f>
        <v>0</v>
      </c>
      <c r="O163" s="52">
        <f>grudzień!O163</f>
        <v>0</v>
      </c>
      <c r="P163" s="53">
        <f>grudzień!P163</f>
        <v>0</v>
      </c>
      <c r="Q163" s="54">
        <f>grudzień!Q163</f>
        <v>0</v>
      </c>
      <c r="R163" s="55">
        <f>grudzień!R163</f>
        <v>0</v>
      </c>
      <c r="S163" s="188">
        <f t="shared" ref="S163" si="2686">IF(OR($B163=$B169,S166=0),0,ROUND((T164+Y168)/S166,0))</f>
        <v>0</v>
      </c>
      <c r="T163" s="51">
        <f t="shared" ref="T163:T164" si="2687">SUM(U163:AA163)</f>
        <v>0</v>
      </c>
      <c r="U163" s="52">
        <f>grudzień!U163</f>
        <v>0</v>
      </c>
      <c r="V163" s="52">
        <f>grudzień!V163</f>
        <v>0</v>
      </c>
      <c r="W163" s="52">
        <f>grudzień!W163</f>
        <v>0</v>
      </c>
      <c r="X163" s="52">
        <f>grudzień!X163</f>
        <v>0</v>
      </c>
      <c r="Y163" s="53">
        <f>grudzień!Y163</f>
        <v>0</v>
      </c>
      <c r="Z163" s="54">
        <f>grudzień!Z163</f>
        <v>0</v>
      </c>
      <c r="AA163" s="55">
        <f>grudzień!AA163</f>
        <v>0</v>
      </c>
      <c r="AB163" s="188">
        <f t="shared" ref="AB163" si="2688">IF(OR($B163=$B169,AB166=0),0,ROUND((AC164+AH168)/AB166,0))</f>
        <v>0</v>
      </c>
      <c r="AC163" s="51">
        <f t="shared" ref="AC163:AC164" si="2689">SUM(AD163:AJ163)</f>
        <v>0</v>
      </c>
      <c r="AD163" s="52">
        <f>grudzień!AD163</f>
        <v>0</v>
      </c>
      <c r="AE163" s="52">
        <f>grudzień!AE163</f>
        <v>0</v>
      </c>
      <c r="AF163" s="52">
        <f>grudzień!AF163</f>
        <v>0</v>
      </c>
      <c r="AG163" s="52">
        <f>grudzień!AG163</f>
        <v>0</v>
      </c>
      <c r="AH163" s="53">
        <f>grudzień!AH163</f>
        <v>0</v>
      </c>
      <c r="AI163" s="54">
        <f>grudzień!AI163</f>
        <v>0</v>
      </c>
      <c r="AJ163" s="55">
        <f>grudzień!AJ163</f>
        <v>0</v>
      </c>
      <c r="AK163" s="188">
        <f t="shared" ref="AK163" si="2690">IF(OR($B163=$B169,AK166=0),0,ROUND((AL164+AQ168)/AK166,0))</f>
        <v>0</v>
      </c>
      <c r="AL163" s="51">
        <f t="shared" ref="AL163:AL164" si="2691">SUM(AM163:AS163)</f>
        <v>0</v>
      </c>
      <c r="AM163" s="52">
        <f>grudzień!AM163</f>
        <v>0</v>
      </c>
      <c r="AN163" s="52">
        <f>grudzień!AN163</f>
        <v>0</v>
      </c>
      <c r="AO163" s="52">
        <f>grudzień!AO163</f>
        <v>0</v>
      </c>
      <c r="AP163" s="52">
        <f>grudzień!AP163</f>
        <v>0</v>
      </c>
      <c r="AQ163" s="53">
        <f>grudzień!AQ163</f>
        <v>0</v>
      </c>
      <c r="AR163" s="54">
        <f>grudzień!AR163</f>
        <v>0</v>
      </c>
      <c r="AS163" s="55">
        <f>grudzień!AS163</f>
        <v>0</v>
      </c>
      <c r="AT163" s="188">
        <f t="shared" ref="AT163" si="2692">IF(OR($B163=$B169,AT166=0),0,ROUND((AU164+AZ168)/AT166,0))</f>
        <v>0</v>
      </c>
      <c r="AU163" s="51">
        <f t="shared" ref="AU163:AU164" si="2693">SUM(AV163:BB163)</f>
        <v>0</v>
      </c>
      <c r="AV163" s="52">
        <f t="shared" ref="AV163" si="2694">IF(SUM($AM$9:$AS$9)=SUM($AV$9:$BB$9),AM163,IF(AND(SUM($AV$9:$BB$9)&gt;42,SUM($AV$9:$BB$9)&lt;49),AM163,0))</f>
        <v>0</v>
      </c>
      <c r="AW163" s="52">
        <f t="shared" ref="AW163" si="2695">IF(SUM($AM$9:$AS$9)=SUM($AV$9:$BB$9),AN163,IF(AND(SUM($AV$9:$BB$9)&gt;42,SUM($AV$9:$BB$9)&lt;49),AN163,0))</f>
        <v>0</v>
      </c>
      <c r="AX163" s="52">
        <f t="shared" ref="AX163" si="2696">IF(SUM($AM$9:$AS$9)=SUM($AV$9:$BB$9),AO163,IF(AND(SUM($AV$9:$BB$9)&gt;42,SUM($AV$9:$BB$9)&lt;49),AO163,0))</f>
        <v>0</v>
      </c>
      <c r="AY163" s="52">
        <f t="shared" ref="AY163" si="2697">IF(SUM($AM$9:$AS$9)=SUM($AV$9:$BB$9),AP163,IF(AND(SUM($AV$9:$BB$9)&gt;42,SUM($AV$9:$BB$9)&lt;49),AP163,0))</f>
        <v>0</v>
      </c>
      <c r="AZ163" s="53">
        <f t="shared" ref="AZ163" si="2698">IF(SUM($AM$9:$AS$9)=SUM($AV$9:$BB$9),AQ163,IF(AND(SUM($AV$9:$BB$9)&gt;42,SUM($AV$9:$BB$9)&lt;49),AQ163,0))</f>
        <v>0</v>
      </c>
      <c r="BA163" s="54">
        <f t="shared" ref="BA163" si="2699">IF(SUM($AM$9:$AS$9)=SUM($AV$9:$BB$9),AR163,IF(AND(SUM($AV$9:$BB$9)&gt;42,SUM($AV$9:$BB$9)&lt;49),AR163,0))</f>
        <v>0</v>
      </c>
      <c r="BB163" s="55">
        <f t="shared" ref="BB163" si="2700">IF(SUM($AM$9:$AS$9)=SUM($AV$9:$BB$9),AS163,IF(AND(SUM($AV$9:$BB$9)&gt;42,SUM($AV$9:$BB$9)&lt;49),AS163,0))</f>
        <v>0</v>
      </c>
    </row>
    <row r="164" spans="1:54" ht="12.75" hidden="1" customHeight="1" x14ac:dyDescent="0.2">
      <c r="B164" s="93"/>
      <c r="C164" s="94"/>
      <c r="D164" s="95"/>
      <c r="E164" s="115"/>
      <c r="F164" s="140" t="b">
        <f t="shared" ref="F164" si="2701">IF($B157=$B163,OR(F158,G163&lt;F163),G163&lt;F163)</f>
        <v>0</v>
      </c>
      <c r="G164" s="189">
        <f t="shared" ref="G164" si="2702">IF(AND($B157=$B163,$B157&lt;&gt;"",$B157&lt;&gt;0),G163+G158,G163)</f>
        <v>18</v>
      </c>
      <c r="H164" s="120"/>
      <c r="I164" s="165">
        <f t="shared" si="2683"/>
        <v>0</v>
      </c>
      <c r="J164" s="194">
        <f t="shared" ref="J164" si="2703">7-COUNTIF(L163:R163,0)-COUNTIF(L163:R163,"")</f>
        <v>0</v>
      </c>
      <c r="K164" s="22">
        <f t="shared" si="2685"/>
        <v>0</v>
      </c>
      <c r="L164" s="35">
        <f t="shared" ref="L164:R164" si="2704">IF($B157=$B163,L163+L158,L163)</f>
        <v>0</v>
      </c>
      <c r="M164" s="35">
        <f t="shared" si="2704"/>
        <v>0</v>
      </c>
      <c r="N164" s="35">
        <f t="shared" si="2704"/>
        <v>0</v>
      </c>
      <c r="O164" s="35">
        <f t="shared" si="2704"/>
        <v>0</v>
      </c>
      <c r="P164" s="36">
        <f t="shared" si="2704"/>
        <v>0</v>
      </c>
      <c r="Q164" s="37">
        <f t="shared" si="2704"/>
        <v>0</v>
      </c>
      <c r="R164" s="38">
        <f t="shared" si="2704"/>
        <v>0</v>
      </c>
      <c r="S164" s="194">
        <f t="shared" ref="S164" si="2705">7-COUNTIF(U163:AA163,0)-COUNTIF(U163:AA163,"")</f>
        <v>0</v>
      </c>
      <c r="T164" s="22">
        <f t="shared" si="2687"/>
        <v>0</v>
      </c>
      <c r="U164" s="35">
        <f t="shared" ref="U164:AA164" si="2706">IF($B157=$B163,U163+U158,U163)</f>
        <v>0</v>
      </c>
      <c r="V164" s="35">
        <f t="shared" si="2706"/>
        <v>0</v>
      </c>
      <c r="W164" s="35">
        <f t="shared" si="2706"/>
        <v>0</v>
      </c>
      <c r="X164" s="35">
        <f t="shared" si="2706"/>
        <v>0</v>
      </c>
      <c r="Y164" s="36">
        <f t="shared" si="2706"/>
        <v>0</v>
      </c>
      <c r="Z164" s="37">
        <f t="shared" si="2706"/>
        <v>0</v>
      </c>
      <c r="AA164" s="38">
        <f t="shared" si="2706"/>
        <v>0</v>
      </c>
      <c r="AB164" s="194">
        <f t="shared" ref="AB164" si="2707">7-COUNTIF(AD163:AJ163,0)-COUNTIF(AD163:AJ163,"")</f>
        <v>0</v>
      </c>
      <c r="AC164" s="22">
        <f t="shared" si="2689"/>
        <v>0</v>
      </c>
      <c r="AD164" s="35">
        <f t="shared" ref="AD164:AJ164" si="2708">IF($B157=$B163,AD163+AD158,AD163)</f>
        <v>0</v>
      </c>
      <c r="AE164" s="35">
        <f t="shared" si="2708"/>
        <v>0</v>
      </c>
      <c r="AF164" s="35">
        <f t="shared" si="2708"/>
        <v>0</v>
      </c>
      <c r="AG164" s="35">
        <f t="shared" si="2708"/>
        <v>0</v>
      </c>
      <c r="AH164" s="36">
        <f t="shared" si="2708"/>
        <v>0</v>
      </c>
      <c r="AI164" s="37">
        <f t="shared" si="2708"/>
        <v>0</v>
      </c>
      <c r="AJ164" s="38">
        <f t="shared" si="2708"/>
        <v>0</v>
      </c>
      <c r="AK164" s="194">
        <f t="shared" ref="AK164" si="2709">7-COUNTIF(AM163:AS163,0)-COUNTIF(AM163:AS163,"")</f>
        <v>0</v>
      </c>
      <c r="AL164" s="22">
        <f t="shared" si="2691"/>
        <v>0</v>
      </c>
      <c r="AM164" s="35">
        <f t="shared" ref="AM164:AS164" si="2710">IF($B157=$B163,AM163+AM158,AM163)</f>
        <v>0</v>
      </c>
      <c r="AN164" s="35">
        <f t="shared" si="2710"/>
        <v>0</v>
      </c>
      <c r="AO164" s="35">
        <f t="shared" si="2710"/>
        <v>0</v>
      </c>
      <c r="AP164" s="35">
        <f t="shared" si="2710"/>
        <v>0</v>
      </c>
      <c r="AQ164" s="36">
        <f t="shared" si="2710"/>
        <v>0</v>
      </c>
      <c r="AR164" s="37">
        <f t="shared" si="2710"/>
        <v>0</v>
      </c>
      <c r="AS164" s="38">
        <f t="shared" si="2710"/>
        <v>0</v>
      </c>
      <c r="AT164" s="194">
        <f t="shared" ref="AT164" si="2711">7-COUNTIF(AV163:BB163,0)-COUNTIF(AV163:BB163,"")</f>
        <v>0</v>
      </c>
      <c r="AU164" s="22">
        <f t="shared" si="2693"/>
        <v>0</v>
      </c>
      <c r="AV164" s="35">
        <f t="shared" ref="AV164:BB164" si="2712">IF($B157=$B163,AV163+AV158,AV163)</f>
        <v>0</v>
      </c>
      <c r="AW164" s="35">
        <f t="shared" si="2712"/>
        <v>0</v>
      </c>
      <c r="AX164" s="35">
        <f t="shared" si="2712"/>
        <v>0</v>
      </c>
      <c r="AY164" s="35">
        <f t="shared" si="2712"/>
        <v>0</v>
      </c>
      <c r="AZ164" s="36">
        <f t="shared" si="2712"/>
        <v>0</v>
      </c>
      <c r="BA164" s="37">
        <f t="shared" si="2712"/>
        <v>0</v>
      </c>
      <c r="BB164" s="38">
        <f t="shared" si="2712"/>
        <v>0</v>
      </c>
    </row>
    <row r="165" spans="1:54" ht="15" hidden="1" customHeight="1" x14ac:dyDescent="0.2">
      <c r="B165" s="116"/>
      <c r="C165" s="117"/>
      <c r="D165" s="118"/>
      <c r="E165" s="119"/>
      <c r="F165" s="92"/>
      <c r="G165" s="190">
        <f t="shared" ref="G165" si="2713">IF(AND($B157=$B163,$B157&lt;&gt;"",$B157&lt;&gt;0),F163+G159,F163)</f>
        <v>18</v>
      </c>
      <c r="H165" s="121"/>
      <c r="I165" s="165">
        <f t="shared" si="2683"/>
        <v>0</v>
      </c>
      <c r="J165" s="195">
        <f t="shared" ref="J165" si="2714">IF($B163=$B157,COUNTIF(L165:R165,0),COUNTIF(L166:R166,0)+COUNTIF(L166:R166,""))</f>
        <v>7</v>
      </c>
      <c r="K165" s="39">
        <f t="shared" ref="K165:R165" si="2715">IF($B157=$B163,K166+K159,K166)</f>
        <v>0</v>
      </c>
      <c r="L165" s="40">
        <f t="shared" si="2715"/>
        <v>0</v>
      </c>
      <c r="M165" s="40">
        <f t="shared" si="2715"/>
        <v>0</v>
      </c>
      <c r="N165" s="40">
        <f t="shared" si="2715"/>
        <v>0</v>
      </c>
      <c r="O165" s="40">
        <f t="shared" si="2715"/>
        <v>0</v>
      </c>
      <c r="P165" s="41">
        <f t="shared" si="2715"/>
        <v>0</v>
      </c>
      <c r="Q165" s="42">
        <f t="shared" si="2715"/>
        <v>0</v>
      </c>
      <c r="R165" s="43">
        <f t="shared" si="2715"/>
        <v>0</v>
      </c>
      <c r="S165" s="195">
        <f t="shared" ref="S165" si="2716">IF($B163=$B157,COUNTIF(U165:AA165,0),COUNTIF(U166:AA166,0)+COUNTIF(U166:AA166,""))</f>
        <v>7</v>
      </c>
      <c r="T165" s="39">
        <f t="shared" ref="T165:AA165" si="2717">IF($B157=$B163,T166+T159,T166)</f>
        <v>0</v>
      </c>
      <c r="U165" s="40">
        <f t="shared" si="2717"/>
        <v>0</v>
      </c>
      <c r="V165" s="40">
        <f t="shared" si="2717"/>
        <v>0</v>
      </c>
      <c r="W165" s="40">
        <f t="shared" si="2717"/>
        <v>0</v>
      </c>
      <c r="X165" s="40">
        <f t="shared" si="2717"/>
        <v>0</v>
      </c>
      <c r="Y165" s="41">
        <f t="shared" si="2717"/>
        <v>0</v>
      </c>
      <c r="Z165" s="42">
        <f t="shared" si="2717"/>
        <v>0</v>
      </c>
      <c r="AA165" s="43">
        <f t="shared" si="2717"/>
        <v>0</v>
      </c>
      <c r="AB165" s="195">
        <f t="shared" ref="AB165" si="2718">IF($B163=$B157,COUNTIF(AD165:AJ165,0),COUNTIF(AD166:AJ166,0)+COUNTIF(AD166:AJ166,""))</f>
        <v>7</v>
      </c>
      <c r="AC165" s="39">
        <f t="shared" ref="AC165:AJ165" si="2719">IF($B157=$B163,AC166+AC159,AC166)</f>
        <v>0</v>
      </c>
      <c r="AD165" s="40">
        <f t="shared" si="2719"/>
        <v>0</v>
      </c>
      <c r="AE165" s="40">
        <f t="shared" si="2719"/>
        <v>0</v>
      </c>
      <c r="AF165" s="40">
        <f t="shared" si="2719"/>
        <v>0</v>
      </c>
      <c r="AG165" s="40">
        <f t="shared" si="2719"/>
        <v>0</v>
      </c>
      <c r="AH165" s="41">
        <f t="shared" si="2719"/>
        <v>0</v>
      </c>
      <c r="AI165" s="42">
        <f t="shared" si="2719"/>
        <v>0</v>
      </c>
      <c r="AJ165" s="43">
        <f t="shared" si="2719"/>
        <v>0</v>
      </c>
      <c r="AK165" s="195">
        <f t="shared" ref="AK165" si="2720">IF($B163=$B157,COUNTIF(AM165:AS165,0),COUNTIF(AM166:AS166,0)+COUNTIF(AM166:AS166,""))</f>
        <v>7</v>
      </c>
      <c r="AL165" s="39">
        <f t="shared" ref="AL165:AS165" si="2721">IF($B157=$B163,AL166+AL159,AL166)</f>
        <v>0</v>
      </c>
      <c r="AM165" s="40">
        <f t="shared" si="2721"/>
        <v>0</v>
      </c>
      <c r="AN165" s="40">
        <f t="shared" si="2721"/>
        <v>0</v>
      </c>
      <c r="AO165" s="40">
        <f t="shared" si="2721"/>
        <v>0</v>
      </c>
      <c r="AP165" s="40">
        <f t="shared" si="2721"/>
        <v>0</v>
      </c>
      <c r="AQ165" s="41">
        <f t="shared" si="2721"/>
        <v>0</v>
      </c>
      <c r="AR165" s="42">
        <f t="shared" si="2721"/>
        <v>0</v>
      </c>
      <c r="AS165" s="43">
        <f t="shared" si="2721"/>
        <v>0</v>
      </c>
      <c r="AT165" s="195">
        <f t="shared" ref="AT165" si="2722">IF($B163=$B157,COUNTIF(AV165:BB165,0),COUNTIF(AV166:BB166,0)+COUNTIF(AV166:BB166,""))</f>
        <v>7</v>
      </c>
      <c r="AU165" s="39">
        <f t="shared" ref="AU165:BB165" si="2723">IF($B157=$B163,AU166+AU159,AU166)</f>
        <v>0</v>
      </c>
      <c r="AV165" s="40">
        <f t="shared" si="2723"/>
        <v>0</v>
      </c>
      <c r="AW165" s="40">
        <f t="shared" si="2723"/>
        <v>0</v>
      </c>
      <c r="AX165" s="40">
        <f t="shared" si="2723"/>
        <v>0</v>
      </c>
      <c r="AY165" s="40">
        <f t="shared" si="2723"/>
        <v>0</v>
      </c>
      <c r="AZ165" s="41">
        <f t="shared" si="2723"/>
        <v>0</v>
      </c>
      <c r="BA165" s="42">
        <f t="shared" si="2723"/>
        <v>0</v>
      </c>
      <c r="BB165" s="43">
        <f t="shared" si="2723"/>
        <v>0</v>
      </c>
    </row>
    <row r="166" spans="1:54" ht="15.75" customHeight="1" x14ac:dyDescent="0.2">
      <c r="A166" s="1">
        <f t="shared" ref="A166" si="2724">A163</f>
        <v>0</v>
      </c>
      <c r="B166" s="313">
        <f t="shared" ref="B166" si="2725">B160+1</f>
        <v>25</v>
      </c>
      <c r="C166" s="314"/>
      <c r="D166" s="314"/>
      <c r="E166" s="314"/>
      <c r="F166" s="31"/>
      <c r="G166" s="183"/>
      <c r="H166" s="122">
        <f t="shared" ref="H166" si="2726">5-COUNTIF(AU163,0)-COUNTIF(AL163,0)-COUNTIF(AC163,0)-COUNTIF(T163,0)-COUNTIF(K163,0)</f>
        <v>0</v>
      </c>
      <c r="I166" s="165">
        <f t="shared" si="2683"/>
        <v>0</v>
      </c>
      <c r="J166" s="187">
        <f t="shared" ref="J166" si="2727">IF($B163=$B157,J160+IF($F163&lt;&gt;$G163,(K163+$G165-$G164)/$F163,K163/$F163),IF($F163&lt;&gt;G163,(K163+$G165-$G164)/$F163,K163/$F163))</f>
        <v>0</v>
      </c>
      <c r="K166" s="7">
        <f t="shared" ref="K166:K167" si="2728">SUM(L166:R166)</f>
        <v>0</v>
      </c>
      <c r="L166" s="26">
        <f t="shared" ref="L166:R166" si="2729">L163</f>
        <v>0</v>
      </c>
      <c r="M166" s="26">
        <f t="shared" si="2729"/>
        <v>0</v>
      </c>
      <c r="N166" s="26">
        <f t="shared" si="2729"/>
        <v>0</v>
      </c>
      <c r="O166" s="26">
        <f t="shared" si="2729"/>
        <v>0</v>
      </c>
      <c r="P166" s="26">
        <f t="shared" si="2729"/>
        <v>0</v>
      </c>
      <c r="Q166" s="29">
        <f t="shared" si="2729"/>
        <v>0</v>
      </c>
      <c r="R166" s="23">
        <f t="shared" si="2729"/>
        <v>0</v>
      </c>
      <c r="S166" s="187">
        <f t="shared" ref="S166" si="2730">IF($B163=$B157,S160+IF($F163&lt;&gt;$G163,(T163+$G165-$G164)/$F163,T163/$F163),IF($F163&lt;&gt;P163,(T163+$G165-$G164)/$F163,T163/$F163))</f>
        <v>0</v>
      </c>
      <c r="T166" s="7">
        <f t="shared" ref="T166:T167" si="2731">SUM(U166:AA166)</f>
        <v>0</v>
      </c>
      <c r="U166" s="26">
        <f t="shared" ref="U166:AA166" si="2732">U163</f>
        <v>0</v>
      </c>
      <c r="V166" s="26">
        <f t="shared" si="2732"/>
        <v>0</v>
      </c>
      <c r="W166" s="26">
        <f t="shared" si="2732"/>
        <v>0</v>
      </c>
      <c r="X166" s="26">
        <f t="shared" si="2732"/>
        <v>0</v>
      </c>
      <c r="Y166" s="113">
        <f t="shared" si="2732"/>
        <v>0</v>
      </c>
      <c r="Z166" s="29">
        <f t="shared" si="2732"/>
        <v>0</v>
      </c>
      <c r="AA166" s="23">
        <f t="shared" si="2732"/>
        <v>0</v>
      </c>
      <c r="AB166" s="187">
        <f t="shared" ref="AB166" si="2733">IF($B163=$B157,AB160+IF($F163&lt;&gt;$G163,(AC163+$G165-$G164)/$F163,AC163/$F163),IF($F163&lt;&gt;Y163,(AC163+$G165-$G164)/$F163,AC163/$F163))</f>
        <v>0</v>
      </c>
      <c r="AC166" s="7">
        <f t="shared" ref="AC166:AC167" si="2734">SUM(AD166:AJ166)</f>
        <v>0</v>
      </c>
      <c r="AD166" s="26">
        <f t="shared" ref="AD166:AJ166" si="2735">AD163</f>
        <v>0</v>
      </c>
      <c r="AE166" s="26">
        <f t="shared" si="2735"/>
        <v>0</v>
      </c>
      <c r="AF166" s="26">
        <f t="shared" si="2735"/>
        <v>0</v>
      </c>
      <c r="AG166" s="26">
        <f t="shared" si="2735"/>
        <v>0</v>
      </c>
      <c r="AH166" s="113">
        <f t="shared" si="2735"/>
        <v>0</v>
      </c>
      <c r="AI166" s="29">
        <f t="shared" si="2735"/>
        <v>0</v>
      </c>
      <c r="AJ166" s="23">
        <f t="shared" si="2735"/>
        <v>0</v>
      </c>
      <c r="AK166" s="187">
        <f t="shared" ref="AK166" si="2736">IF($B163=$B157,AK160+IF($F163&lt;&gt;$G163,(AL163+$G165-$G164)/$F163,AL163/$F163),IF($F163&lt;&gt;AH163,(AL163+$G165-$G164)/$F163,AL163/$F163))</f>
        <v>0</v>
      </c>
      <c r="AL166" s="7">
        <f t="shared" ref="AL166:AL167" si="2737">SUM(AM166:AS166)</f>
        <v>0</v>
      </c>
      <c r="AM166" s="26">
        <f t="shared" ref="AM166:AS166" si="2738">AM163</f>
        <v>0</v>
      </c>
      <c r="AN166" s="26">
        <f t="shared" si="2738"/>
        <v>0</v>
      </c>
      <c r="AO166" s="26">
        <f t="shared" si="2738"/>
        <v>0</v>
      </c>
      <c r="AP166" s="26">
        <f t="shared" si="2738"/>
        <v>0</v>
      </c>
      <c r="AQ166" s="113">
        <f t="shared" si="2738"/>
        <v>0</v>
      </c>
      <c r="AR166" s="29">
        <f t="shared" si="2738"/>
        <v>0</v>
      </c>
      <c r="AS166" s="23">
        <f t="shared" si="2738"/>
        <v>0</v>
      </c>
      <c r="AT166" s="187">
        <f t="shared" ref="AT166" si="2739">IF($B163=$B157,AT160+IF($F163&lt;&gt;$G163,(AU163+$G165-$G164)/$F163,AU163/$F163),IF($F163&lt;&gt;AQ163,(AU163+$G165-$G164)/$F163,AU163/$F163))</f>
        <v>0</v>
      </c>
      <c r="AU166" s="7">
        <f t="shared" ref="AU166:AU167" si="2740">SUM(AV166:BB166)</f>
        <v>0</v>
      </c>
      <c r="AV166" s="6">
        <f t="shared" ref="AV166" si="2741">IF(SUM($AM$9:$AS$9)=SUM($AV$9:$BB$9),AV163,IF(AND(SUM($AV$9:$BB$9)&gt;42,SUM($AV$9:$BB$9)&lt;49),AV163,0))</f>
        <v>0</v>
      </c>
      <c r="AW166" s="6">
        <f t="shared" ref="AW166:BB166" si="2742">IF(SUM($AM$9:$AS$9)=SUM($AV$9:$BB$9),AW163,IF(AND(SUM($AV$9:$BB$9)&gt;42,SUM($AV$9:$BB$9)&lt;49),AW163,0))</f>
        <v>0</v>
      </c>
      <c r="AX166" s="6">
        <f t="shared" si="2742"/>
        <v>0</v>
      </c>
      <c r="AY166" s="6">
        <f t="shared" si="2742"/>
        <v>0</v>
      </c>
      <c r="AZ166" s="26">
        <f t="shared" si="2742"/>
        <v>0</v>
      </c>
      <c r="BA166" s="29">
        <f t="shared" si="2742"/>
        <v>0</v>
      </c>
      <c r="BB166" s="23">
        <f t="shared" si="2742"/>
        <v>0</v>
      </c>
    </row>
    <row r="167" spans="1:54" ht="15.75" customHeight="1" x14ac:dyDescent="0.2">
      <c r="A167" s="1">
        <f t="shared" ref="A167:A168" si="2743">A166</f>
        <v>0</v>
      </c>
      <c r="B167" s="313"/>
      <c r="C167" s="314"/>
      <c r="D167" s="314"/>
      <c r="E167" s="314"/>
      <c r="F167" s="31"/>
      <c r="G167" s="183"/>
      <c r="H167" s="123">
        <f t="shared" ref="H167" si="2744">IF($B163=$B157,H161+F167,$F167)</f>
        <v>0</v>
      </c>
      <c r="I167" s="165">
        <f t="shared" si="2683"/>
        <v>0</v>
      </c>
      <c r="J167" s="141">
        <f t="shared" ref="J167" si="2745">IF($H166=0,0,IF($B157=$B163,IF($H168&gt;0,$H168+J161,K163+J161),IF($H168&gt;0,$H168,K163)))</f>
        <v>0</v>
      </c>
      <c r="K167" s="7">
        <f t="shared" si="2728"/>
        <v>0</v>
      </c>
      <c r="L167" s="6"/>
      <c r="M167" s="6"/>
      <c r="N167" s="6"/>
      <c r="O167" s="6"/>
      <c r="P167" s="26"/>
      <c r="Q167" s="29"/>
      <c r="R167" s="23"/>
      <c r="S167" s="141">
        <f t="shared" ref="S167" si="2746">IF($H166=0,0,IF($B157=$B163,IF($H168&gt;0,$H168+S161,T163+S161),IF($H168&gt;0,$H168,T163)))</f>
        <v>0</v>
      </c>
      <c r="T167" s="7">
        <f t="shared" si="2731"/>
        <v>0</v>
      </c>
      <c r="U167" s="6"/>
      <c r="V167" s="6"/>
      <c r="W167" s="6"/>
      <c r="X167" s="6"/>
      <c r="Y167" s="26"/>
      <c r="Z167" s="29"/>
      <c r="AA167" s="23"/>
      <c r="AB167" s="141">
        <f t="shared" ref="AB167" si="2747">IF($H166=0,0,IF($B157=$B163,IF($H168&gt;0,$H168+AB161,AC163+AB161),IF($H168&gt;0,$H168,AC163)))</f>
        <v>0</v>
      </c>
      <c r="AC167" s="7">
        <f t="shared" si="2734"/>
        <v>0</v>
      </c>
      <c r="AD167" s="6"/>
      <c r="AE167" s="6"/>
      <c r="AF167" s="6"/>
      <c r="AG167" s="6"/>
      <c r="AH167" s="26"/>
      <c r="AI167" s="29"/>
      <c r="AJ167" s="23"/>
      <c r="AK167" s="141">
        <f t="shared" ref="AK167" si="2748">IF($H166=0,0,IF($B157=$B163,IF($H168&gt;0,$H168+AK161,AL163+AK161),IF($H168&gt;0,$H168,AL163)))</f>
        <v>0</v>
      </c>
      <c r="AL167" s="7">
        <f t="shared" si="2737"/>
        <v>0</v>
      </c>
      <c r="AM167" s="6"/>
      <c r="AN167" s="6"/>
      <c r="AO167" s="6"/>
      <c r="AP167" s="6"/>
      <c r="AQ167" s="26"/>
      <c r="AR167" s="29"/>
      <c r="AS167" s="23"/>
      <c r="AT167" s="141">
        <f t="shared" ref="AT167" si="2749">IF($H166=0,0,IF($B157=$B163,IF($H168&gt;0,$H168+AT161,AU163+AT161),IF($H168&gt;0,$H168,AU163)))</f>
        <v>0</v>
      </c>
      <c r="AU167" s="7">
        <f t="shared" si="2740"/>
        <v>0</v>
      </c>
      <c r="AV167" s="6"/>
      <c r="AW167" s="6"/>
      <c r="AX167" s="6"/>
      <c r="AY167" s="6"/>
      <c r="AZ167" s="26"/>
      <c r="BA167" s="29"/>
      <c r="BB167" s="23"/>
    </row>
    <row r="168" spans="1:54" ht="18.75" customHeight="1" thickBot="1" x14ac:dyDescent="0.25">
      <c r="A168" s="1">
        <f t="shared" si="2743"/>
        <v>0</v>
      </c>
      <c r="B168" s="323" t="str">
        <f>IF(B163="",Wydruk!$AE$6,IF(J164=0,Wydruk!$AE$7,IF(AND(G164&lt;G165,B163&lt;&gt;$B169),Wydruk!$AE$13,IF(AND($B163=$B157,$B163&lt;&gt;$B169),IF(OR(OR(J168&lt;4,J168&gt;5),OR(S168&lt;4,S168&gt;5),OR(AB168&lt;4,AB168&gt;5),OR(AK168&lt;4,AK168&gt;5),OR(AND(AT168&lt;4,AT168&gt;0),AT168&gt;5)),Wydruk!$AE$8,Wydruk!$AE$9),IF($B163=$B169,IF($F167&lt;&gt;0,Wydruk!$AE$12,Wydruk!$AE$10),IF(OR(OR(J164&lt;4,J164&gt;5),OR(S164&lt;4,S164&gt;5),OR(AB164&lt;4,AB164&gt;5),OR(AK164&lt;4,AK164&gt;5),OR(AND(AT164&lt;4,AT164&gt;0),AT164&gt;5)),Wydruk!$AE$8,Wydruk!$AE$11))))))</f>
        <v>Uzupełnij liczby godzin tygodniowego planu</v>
      </c>
      <c r="C168" s="324"/>
      <c r="D168" s="324"/>
      <c r="E168" s="324"/>
      <c r="F168" s="173">
        <f>grudzień!F168</f>
        <v>0</v>
      </c>
      <c r="G168" s="184">
        <f>grudzień!G168</f>
        <v>0</v>
      </c>
      <c r="H168" s="191">
        <f t="shared" ref="H168" si="2750">IF(OR($G168=0,$F168=0,$G168="",$F168=""),0,$G168/$F168)</f>
        <v>0</v>
      </c>
      <c r="I168" s="193"/>
      <c r="J168" s="176">
        <f t="shared" ref="J168" si="2751">IF($B157=$B163,IF(L163+L158&gt;0,1,0)+IF(M163+M158&gt;0,1,0)+IF(N163+N158&gt;0,1,0)+IF(O163+O158&gt;0,1,0)+IF(P163+P158&gt;0,1,0)+IF(Q163+Q158&gt;0,1,0)+IF(R163+R158&gt;0,1,0),J164)</f>
        <v>0</v>
      </c>
      <c r="K168" s="133">
        <f t="shared" ref="K168" si="2752">IF(OR($B163=$B169,J168=0,(K164-Q168+O168)&lt;=0),0,(K164-Q168+O168)/J168)</f>
        <v>0</v>
      </c>
      <c r="L168" s="137">
        <f t="shared" ref="L168" si="2753">IF(K168*(7-J165)&lt;=0,0,K168*(7-J165))</f>
        <v>0</v>
      </c>
      <c r="M168" s="311">
        <f t="shared" ref="M168" si="2754">ROUND(IF(OR(K165-K168*(7-J165)+P168&lt;0,$B163=$B169,K168&lt;=0,K165=0),0,IF(K165-K168*(7-J165)+P168&gt;Q168-O168+P168,Q168-O168+P168,K165-K168*(7-J165)+P168)),1)</f>
        <v>0</v>
      </c>
      <c r="N168" s="312"/>
      <c r="O168" s="139">
        <f t="shared" ref="O168" si="2755">IF(OR($B163=$B169,J164=0),0,IF($B163=$B157,J163,$F163))</f>
        <v>0</v>
      </c>
      <c r="P168" s="30">
        <f t="shared" ref="P168" si="2756">IF(OR($B163=$B169,J168=0),0,$G165-$G164)</f>
        <v>0</v>
      </c>
      <c r="Q168" s="134">
        <f t="shared" ref="Q168" si="2757">IF(OR($B163=$B169,J168=0),0,J167)</f>
        <v>0</v>
      </c>
      <c r="R168" s="138">
        <f t="shared" ref="R168" si="2758">IF($B163=$B169,0,K165)</f>
        <v>0</v>
      </c>
      <c r="S168" s="176">
        <f t="shared" ref="S168" si="2759">IF($B157=$B163,IF(U163+U158&gt;0,1,0)+IF(V163+V158&gt;0,1,0)+IF(W163+W158&gt;0,1,0)+IF(X163+X158&gt;0,1,0)+IF(Y163+Y158&gt;0,1,0)+IF(Z163+Z158&gt;0,1,0)+IF(AA163+AA158&gt;0,1,0),S164)</f>
        <v>0</v>
      </c>
      <c r="T168" s="133">
        <f t="shared" ref="T168" si="2760">IF(OR($B163=$B169,S168=0,(T164-Z168+X168)&lt;=0),0,(T164-Z168+X168)/S168)</f>
        <v>0</v>
      </c>
      <c r="U168" s="137">
        <f t="shared" ref="U168" si="2761">IF(T168*(7-S165)&lt;=0,0,T168*(7-S165))</f>
        <v>0</v>
      </c>
      <c r="V168" s="311">
        <f t="shared" ref="V168" si="2762">ROUND(IF(OR(T165-T168*(7-S165)+Y168&lt;0,$B163=$B169,T168&lt;=0,T165=0),0,IF(T165-T168*(7-S165)+Y168&gt;Z168-X168+Y168,Z168-X168+Y168,T165-T168*(7-S165)+Y168)),1)</f>
        <v>0</v>
      </c>
      <c r="W168" s="312"/>
      <c r="X168" s="139">
        <f t="shared" ref="X168" si="2763">IF(OR($B163=$B169,S164=0),0,IF($B163=$B157,S163,$F163))</f>
        <v>0</v>
      </c>
      <c r="Y168" s="30">
        <f t="shared" ref="Y168" si="2764">IF(OR($B163=$B169,S168=0),0,$G165-$G164)</f>
        <v>0</v>
      </c>
      <c r="Z168" s="134">
        <f t="shared" ref="Z168" si="2765">IF(OR($B163=$B169,S168=0),0,S167)</f>
        <v>0</v>
      </c>
      <c r="AA168" s="138">
        <f t="shared" ref="AA168" si="2766">IF($B163=$B169,0,T165)</f>
        <v>0</v>
      </c>
      <c r="AB168" s="176">
        <f t="shared" ref="AB168" si="2767">IF($B157=$B163,IF(AD163+AD158&gt;0,1,0)+IF(AE163+AE158&gt;0,1,0)+IF(AF163+AF158&gt;0,1,0)+IF(AG163+AG158&gt;0,1,0)+IF(AH163+AH158&gt;0,1,0)+IF(AI163+AI158&gt;0,1,0)+IF(AJ163+AJ158&gt;0,1,0),AB164)</f>
        <v>0</v>
      </c>
      <c r="AC168" s="133">
        <f t="shared" ref="AC168" si="2768">IF(OR($B163=$B169,AB168=0,(AC164-AI168+AG168)&lt;=0),0,(AC164-AI168+AG168)/AB168)</f>
        <v>0</v>
      </c>
      <c r="AD168" s="137">
        <f t="shared" ref="AD168" si="2769">IF(AC168*(7-AB165)&lt;=0,0,AC168*(7-AB165))</f>
        <v>0</v>
      </c>
      <c r="AE168" s="311">
        <f t="shared" ref="AE168" si="2770">ROUND(IF(OR(AC165-AC168*(7-AB165)+AH168&lt;0,$B163=$B169,AC168&lt;=0,AC165=0),0,IF(AC165-AC168*(7-AB165)+AH168&gt;AI168-AG168+AH168,AI168-AG168+AH168,AC165-AC168*(7-AB165)+AH168)),1)</f>
        <v>0</v>
      </c>
      <c r="AF168" s="312"/>
      <c r="AG168" s="139">
        <f t="shared" ref="AG168" si="2771">IF(OR($B163=$B169,AB164=0),0,IF($B163=$B157,AB163,$F163))</f>
        <v>0</v>
      </c>
      <c r="AH168" s="30">
        <f t="shared" ref="AH168" si="2772">IF(OR($B163=$B169,AB168=0),0,$G165-$G164)</f>
        <v>0</v>
      </c>
      <c r="AI168" s="134">
        <f t="shared" ref="AI168" si="2773">IF(OR($B163=$B169,AB168=0),0,AB167)</f>
        <v>0</v>
      </c>
      <c r="AJ168" s="138">
        <f t="shared" ref="AJ168" si="2774">IF($B163=$B169,0,AC165)</f>
        <v>0</v>
      </c>
      <c r="AK168" s="176">
        <f t="shared" ref="AK168" si="2775">IF($B157=$B163,IF(AM163+AM158&gt;0,1,0)+IF(AN163+AN158&gt;0,1,0)+IF(AO163+AO158&gt;0,1,0)+IF(AP163+AP158&gt;0,1,0)+IF(AQ163+AQ158&gt;0,1,0)+IF(AR163+AR158&gt;0,1,0)+IF(AS163+AS158&gt;0,1,0),AK164)</f>
        <v>0</v>
      </c>
      <c r="AL168" s="133">
        <f t="shared" ref="AL168" si="2776">IF(OR($B163=$B169,AK168=0,(AL164-AR168+AP168)&lt;=0),0,(AL164-AR168+AP168)/AK168)</f>
        <v>0</v>
      </c>
      <c r="AM168" s="137">
        <f t="shared" ref="AM168" si="2777">IF(AL168*(7-AK165)&lt;=0,0,AL168*(7-AK165))</f>
        <v>0</v>
      </c>
      <c r="AN168" s="311">
        <f t="shared" ref="AN168" si="2778">ROUND(IF(OR(AL165-AL168*(7-AK165)+AQ168&lt;0,$B163=$B169,AL168&lt;=0,AL165=0),0,IF(AL165-AL168*(7-AK165)+AQ168&gt;AR168-AP168+AQ168,AR168-AP168+AQ168,AL165-AL168*(7-AK165)+AQ168)),1)</f>
        <v>0</v>
      </c>
      <c r="AO168" s="312"/>
      <c r="AP168" s="139">
        <f t="shared" ref="AP168" si="2779">IF(OR($B163=$B169,AK164=0),0,IF($B163=$B157,AK163,$F163))</f>
        <v>0</v>
      </c>
      <c r="AQ168" s="30">
        <f t="shared" ref="AQ168" si="2780">IF(OR($B163=$B169,AK168=0),0,$G165-$G164)</f>
        <v>0</v>
      </c>
      <c r="AR168" s="134">
        <f t="shared" ref="AR168" si="2781">IF(OR($B163=$B169,AK168=0),0,AK167)</f>
        <v>0</v>
      </c>
      <c r="AS168" s="138">
        <f t="shared" ref="AS168" si="2782">IF($B163=$B169,0,AL165)</f>
        <v>0</v>
      </c>
      <c r="AT168" s="176">
        <f t="shared" ref="AT168" si="2783">IF($B157=$B163,IF(AV163+AV158&gt;0,1,0)+IF(AW163+AW158&gt;0,1,0)+IF(AX163+AX158&gt;0,1,0)+IF(AY163+AY158&gt;0,1,0)+IF(AZ163+AZ158&gt;0,1,0)+IF(BA163+BA158&gt;0,1,0)+IF(BB163+BB158&gt;0,1,0),AT164)</f>
        <v>0</v>
      </c>
      <c r="AU168" s="133">
        <f t="shared" ref="AU168" si="2784">IF(OR($B163=$B169,AT168=0,(AU164-BA168+AY168)&lt;=0),0,(AU164-BA168+AY168)/AT168)</f>
        <v>0</v>
      </c>
      <c r="AV168" s="137">
        <f t="shared" ref="AV168" si="2785">IF(AU168*(7-AT165)&lt;=0,0,AU168*(7-AT165))</f>
        <v>0</v>
      </c>
      <c r="AW168" s="311">
        <f t="shared" ref="AW168" si="2786">ROUND(IF(OR(AU165-AU168*(7-AT165)+AZ168&lt;0,$B163=$B169,AU168&lt;=0,AU165=0),0,IF(AU165-AU168*(7-AT165)+AZ168&gt;BA168-AY168+AZ168,BA168-AY168+AZ168,AU165-AU168*(7-AT165)+AZ168)),1)</f>
        <v>0</v>
      </c>
      <c r="AX168" s="312"/>
      <c r="AY168" s="139">
        <f t="shared" ref="AY168" si="2787">IF(OR($B163=$B169,AT164=0),0,IF($B163=$B157,AT163,$F163))</f>
        <v>0</v>
      </c>
      <c r="AZ168" s="30">
        <f t="shared" ref="AZ168" si="2788">IF(OR($B163=$B169,AT168=0),0,$G165-$G164)</f>
        <v>0</v>
      </c>
      <c r="BA168" s="134">
        <f t="shared" ref="BA168" si="2789">IF(OR($B163=$B169,AT168=0),0,AT167)</f>
        <v>0</v>
      </c>
      <c r="BB168" s="138">
        <f t="shared" ref="BB168" si="2790">IF($B163=$B169,0,AU165)</f>
        <v>0</v>
      </c>
    </row>
    <row r="169" spans="1:54" ht="15.75" x14ac:dyDescent="0.2">
      <c r="A169" s="1">
        <f t="shared" ref="A169" si="2791">IF(B169="","1. Niewypełnione",B169)</f>
        <v>0</v>
      </c>
      <c r="B169" s="320">
        <f>grudzień!B169</f>
        <v>0</v>
      </c>
      <c r="C169" s="321">
        <f>grudzień!C169</f>
        <v>0</v>
      </c>
      <c r="D169" s="321">
        <f>grudzień!D169</f>
        <v>0</v>
      </c>
      <c r="E169" s="321">
        <f>grudzień!E169</f>
        <v>0</v>
      </c>
      <c r="F169" s="177">
        <f>grudzień!F169</f>
        <v>18</v>
      </c>
      <c r="G169" s="185">
        <f>grudzień!G169</f>
        <v>18</v>
      </c>
      <c r="H169" s="177"/>
      <c r="I169" s="192">
        <f t="shared" ref="I169:I173" si="2792">K169+T169+AC169+AL169+AU169</f>
        <v>0</v>
      </c>
      <c r="J169" s="186">
        <f t="shared" ref="J169" si="2793">IF(OR($B169=$B175,J172=0),0,ROUND((K170+P174)/J172,0))</f>
        <v>0</v>
      </c>
      <c r="K169" s="51">
        <f t="shared" ref="K169:K170" si="2794">SUM(L169:R169)</f>
        <v>0</v>
      </c>
      <c r="L169" s="52">
        <f>grudzień!L169</f>
        <v>0</v>
      </c>
      <c r="M169" s="52">
        <f>grudzień!M169</f>
        <v>0</v>
      </c>
      <c r="N169" s="52">
        <f>grudzień!N169</f>
        <v>0</v>
      </c>
      <c r="O169" s="52">
        <f>grudzień!O169</f>
        <v>0</v>
      </c>
      <c r="P169" s="53">
        <f>grudzień!P169</f>
        <v>0</v>
      </c>
      <c r="Q169" s="54">
        <f>grudzień!Q169</f>
        <v>0</v>
      </c>
      <c r="R169" s="55">
        <f>grudzień!R169</f>
        <v>0</v>
      </c>
      <c r="S169" s="188">
        <f t="shared" ref="S169" si="2795">IF(OR($B169=$B175,S172=0),0,ROUND((T170+Y174)/S172,0))</f>
        <v>0</v>
      </c>
      <c r="T169" s="51">
        <f t="shared" ref="T169:T170" si="2796">SUM(U169:AA169)</f>
        <v>0</v>
      </c>
      <c r="U169" s="52">
        <f>grudzień!U169</f>
        <v>0</v>
      </c>
      <c r="V169" s="52">
        <f>grudzień!V169</f>
        <v>0</v>
      </c>
      <c r="W169" s="52">
        <f>grudzień!W169</f>
        <v>0</v>
      </c>
      <c r="X169" s="52">
        <f>grudzień!X169</f>
        <v>0</v>
      </c>
      <c r="Y169" s="53">
        <f>grudzień!Y169</f>
        <v>0</v>
      </c>
      <c r="Z169" s="54">
        <f>grudzień!Z169</f>
        <v>0</v>
      </c>
      <c r="AA169" s="55">
        <f>grudzień!AA169</f>
        <v>0</v>
      </c>
      <c r="AB169" s="188">
        <f t="shared" ref="AB169" si="2797">IF(OR($B169=$B175,AB172=0),0,ROUND((AC170+AH174)/AB172,0))</f>
        <v>0</v>
      </c>
      <c r="AC169" s="51">
        <f t="shared" ref="AC169:AC170" si="2798">SUM(AD169:AJ169)</f>
        <v>0</v>
      </c>
      <c r="AD169" s="52">
        <f>grudzień!AD169</f>
        <v>0</v>
      </c>
      <c r="AE169" s="52">
        <f>grudzień!AE169</f>
        <v>0</v>
      </c>
      <c r="AF169" s="52">
        <f>grudzień!AF169</f>
        <v>0</v>
      </c>
      <c r="AG169" s="52">
        <f>grudzień!AG169</f>
        <v>0</v>
      </c>
      <c r="AH169" s="53">
        <f>grudzień!AH169</f>
        <v>0</v>
      </c>
      <c r="AI169" s="54">
        <f>grudzień!AI169</f>
        <v>0</v>
      </c>
      <c r="AJ169" s="55">
        <f>grudzień!AJ169</f>
        <v>0</v>
      </c>
      <c r="AK169" s="188">
        <f t="shared" ref="AK169" si="2799">IF(OR($B169=$B175,AK172=0),0,ROUND((AL170+AQ174)/AK172,0))</f>
        <v>0</v>
      </c>
      <c r="AL169" s="51">
        <f t="shared" ref="AL169:AL170" si="2800">SUM(AM169:AS169)</f>
        <v>0</v>
      </c>
      <c r="AM169" s="52">
        <f>grudzień!AM169</f>
        <v>0</v>
      </c>
      <c r="AN169" s="52">
        <f>grudzień!AN169</f>
        <v>0</v>
      </c>
      <c r="AO169" s="52">
        <f>grudzień!AO169</f>
        <v>0</v>
      </c>
      <c r="AP169" s="52">
        <f>grudzień!AP169</f>
        <v>0</v>
      </c>
      <c r="AQ169" s="53">
        <f>grudzień!AQ169</f>
        <v>0</v>
      </c>
      <c r="AR169" s="54">
        <f>grudzień!AR169</f>
        <v>0</v>
      </c>
      <c r="AS169" s="55">
        <f>grudzień!AS169</f>
        <v>0</v>
      </c>
      <c r="AT169" s="188">
        <f t="shared" ref="AT169" si="2801">IF(OR($B169=$B175,AT172=0),0,ROUND((AU170+AZ174)/AT172,0))</f>
        <v>0</v>
      </c>
      <c r="AU169" s="51">
        <f t="shared" ref="AU169:AU170" si="2802">SUM(AV169:BB169)</f>
        <v>0</v>
      </c>
      <c r="AV169" s="52">
        <f t="shared" ref="AV169" si="2803">IF(SUM($AM$9:$AS$9)=SUM($AV$9:$BB$9),AM169,IF(AND(SUM($AV$9:$BB$9)&gt;42,SUM($AV$9:$BB$9)&lt;49),AM169,0))</f>
        <v>0</v>
      </c>
      <c r="AW169" s="52">
        <f t="shared" ref="AW169" si="2804">IF(SUM($AM$9:$AS$9)=SUM($AV$9:$BB$9),AN169,IF(AND(SUM($AV$9:$BB$9)&gt;42,SUM($AV$9:$BB$9)&lt;49),AN169,0))</f>
        <v>0</v>
      </c>
      <c r="AX169" s="52">
        <f t="shared" ref="AX169" si="2805">IF(SUM($AM$9:$AS$9)=SUM($AV$9:$BB$9),AO169,IF(AND(SUM($AV$9:$BB$9)&gt;42,SUM($AV$9:$BB$9)&lt;49),AO169,0))</f>
        <v>0</v>
      </c>
      <c r="AY169" s="52">
        <f t="shared" ref="AY169" si="2806">IF(SUM($AM$9:$AS$9)=SUM($AV$9:$BB$9),AP169,IF(AND(SUM($AV$9:$BB$9)&gt;42,SUM($AV$9:$BB$9)&lt;49),AP169,0))</f>
        <v>0</v>
      </c>
      <c r="AZ169" s="53">
        <f t="shared" ref="AZ169" si="2807">IF(SUM($AM$9:$AS$9)=SUM($AV$9:$BB$9),AQ169,IF(AND(SUM($AV$9:$BB$9)&gt;42,SUM($AV$9:$BB$9)&lt;49),AQ169,0))</f>
        <v>0</v>
      </c>
      <c r="BA169" s="54">
        <f t="shared" ref="BA169" si="2808">IF(SUM($AM$9:$AS$9)=SUM($AV$9:$BB$9),AR169,IF(AND(SUM($AV$9:$BB$9)&gt;42,SUM($AV$9:$BB$9)&lt;49),AR169,0))</f>
        <v>0</v>
      </c>
      <c r="BB169" s="55">
        <f t="shared" ref="BB169" si="2809">IF(SUM($AM$9:$AS$9)=SUM($AV$9:$BB$9),AS169,IF(AND(SUM($AV$9:$BB$9)&gt;42,SUM($AV$9:$BB$9)&lt;49),AS169,0))</f>
        <v>0</v>
      </c>
    </row>
    <row r="170" spans="1:54" ht="12.75" hidden="1" customHeight="1" x14ac:dyDescent="0.2">
      <c r="B170" s="93"/>
      <c r="C170" s="94"/>
      <c r="D170" s="95"/>
      <c r="E170" s="115"/>
      <c r="F170" s="140" t="b">
        <f t="shared" ref="F170" si="2810">IF($B163=$B169,OR(F164,G169&lt;F169),G169&lt;F169)</f>
        <v>0</v>
      </c>
      <c r="G170" s="189">
        <f t="shared" ref="G170" si="2811">IF(AND($B163=$B169,$B163&lt;&gt;"",$B163&lt;&gt;0),G169+G164,G169)</f>
        <v>18</v>
      </c>
      <c r="H170" s="120"/>
      <c r="I170" s="165">
        <f t="shared" si="2792"/>
        <v>0</v>
      </c>
      <c r="J170" s="194">
        <f t="shared" ref="J170" si="2812">7-COUNTIF(L169:R169,0)-COUNTIF(L169:R169,"")</f>
        <v>0</v>
      </c>
      <c r="K170" s="22">
        <f t="shared" si="2794"/>
        <v>0</v>
      </c>
      <c r="L170" s="35">
        <f t="shared" ref="L170:R170" si="2813">IF($B163=$B169,L169+L164,L169)</f>
        <v>0</v>
      </c>
      <c r="M170" s="35">
        <f t="shared" si="2813"/>
        <v>0</v>
      </c>
      <c r="N170" s="35">
        <f t="shared" si="2813"/>
        <v>0</v>
      </c>
      <c r="O170" s="35">
        <f t="shared" si="2813"/>
        <v>0</v>
      </c>
      <c r="P170" s="36">
        <f t="shared" si="2813"/>
        <v>0</v>
      </c>
      <c r="Q170" s="37">
        <f t="shared" si="2813"/>
        <v>0</v>
      </c>
      <c r="R170" s="38">
        <f t="shared" si="2813"/>
        <v>0</v>
      </c>
      <c r="S170" s="194">
        <f t="shared" ref="S170" si="2814">7-COUNTIF(U169:AA169,0)-COUNTIF(U169:AA169,"")</f>
        <v>0</v>
      </c>
      <c r="T170" s="22">
        <f t="shared" si="2796"/>
        <v>0</v>
      </c>
      <c r="U170" s="35">
        <f t="shared" ref="U170:AA170" si="2815">IF($B163=$B169,U169+U164,U169)</f>
        <v>0</v>
      </c>
      <c r="V170" s="35">
        <f t="shared" si="2815"/>
        <v>0</v>
      </c>
      <c r="W170" s="35">
        <f t="shared" si="2815"/>
        <v>0</v>
      </c>
      <c r="X170" s="35">
        <f t="shared" si="2815"/>
        <v>0</v>
      </c>
      <c r="Y170" s="36">
        <f t="shared" si="2815"/>
        <v>0</v>
      </c>
      <c r="Z170" s="37">
        <f t="shared" si="2815"/>
        <v>0</v>
      </c>
      <c r="AA170" s="38">
        <f t="shared" si="2815"/>
        <v>0</v>
      </c>
      <c r="AB170" s="194">
        <f t="shared" ref="AB170" si="2816">7-COUNTIF(AD169:AJ169,0)-COUNTIF(AD169:AJ169,"")</f>
        <v>0</v>
      </c>
      <c r="AC170" s="22">
        <f t="shared" si="2798"/>
        <v>0</v>
      </c>
      <c r="AD170" s="35">
        <f t="shared" ref="AD170:AJ170" si="2817">IF($B163=$B169,AD169+AD164,AD169)</f>
        <v>0</v>
      </c>
      <c r="AE170" s="35">
        <f t="shared" si="2817"/>
        <v>0</v>
      </c>
      <c r="AF170" s="35">
        <f t="shared" si="2817"/>
        <v>0</v>
      </c>
      <c r="AG170" s="35">
        <f t="shared" si="2817"/>
        <v>0</v>
      </c>
      <c r="AH170" s="36">
        <f t="shared" si="2817"/>
        <v>0</v>
      </c>
      <c r="AI170" s="37">
        <f t="shared" si="2817"/>
        <v>0</v>
      </c>
      <c r="AJ170" s="38">
        <f t="shared" si="2817"/>
        <v>0</v>
      </c>
      <c r="AK170" s="194">
        <f t="shared" ref="AK170" si="2818">7-COUNTIF(AM169:AS169,0)-COUNTIF(AM169:AS169,"")</f>
        <v>0</v>
      </c>
      <c r="AL170" s="22">
        <f t="shared" si="2800"/>
        <v>0</v>
      </c>
      <c r="AM170" s="35">
        <f t="shared" ref="AM170:AS170" si="2819">IF($B163=$B169,AM169+AM164,AM169)</f>
        <v>0</v>
      </c>
      <c r="AN170" s="35">
        <f t="shared" si="2819"/>
        <v>0</v>
      </c>
      <c r="AO170" s="35">
        <f t="shared" si="2819"/>
        <v>0</v>
      </c>
      <c r="AP170" s="35">
        <f t="shared" si="2819"/>
        <v>0</v>
      </c>
      <c r="AQ170" s="36">
        <f t="shared" si="2819"/>
        <v>0</v>
      </c>
      <c r="AR170" s="37">
        <f t="shared" si="2819"/>
        <v>0</v>
      </c>
      <c r="AS170" s="38">
        <f t="shared" si="2819"/>
        <v>0</v>
      </c>
      <c r="AT170" s="194">
        <f t="shared" ref="AT170" si="2820">7-COUNTIF(AV169:BB169,0)-COUNTIF(AV169:BB169,"")</f>
        <v>0</v>
      </c>
      <c r="AU170" s="22">
        <f t="shared" si="2802"/>
        <v>0</v>
      </c>
      <c r="AV170" s="35">
        <f t="shared" ref="AV170:BB170" si="2821">IF($B163=$B169,AV169+AV164,AV169)</f>
        <v>0</v>
      </c>
      <c r="AW170" s="35">
        <f t="shared" si="2821"/>
        <v>0</v>
      </c>
      <c r="AX170" s="35">
        <f t="shared" si="2821"/>
        <v>0</v>
      </c>
      <c r="AY170" s="35">
        <f t="shared" si="2821"/>
        <v>0</v>
      </c>
      <c r="AZ170" s="36">
        <f t="shared" si="2821"/>
        <v>0</v>
      </c>
      <c r="BA170" s="37">
        <f t="shared" si="2821"/>
        <v>0</v>
      </c>
      <c r="BB170" s="38">
        <f t="shared" si="2821"/>
        <v>0</v>
      </c>
    </row>
    <row r="171" spans="1:54" ht="15" hidden="1" customHeight="1" x14ac:dyDescent="0.2">
      <c r="B171" s="116"/>
      <c r="C171" s="117"/>
      <c r="D171" s="118"/>
      <c r="E171" s="119"/>
      <c r="F171" s="92"/>
      <c r="G171" s="190">
        <f t="shared" ref="G171" si="2822">IF(AND($B163=$B169,$B163&lt;&gt;"",$B163&lt;&gt;0),F169+G165,F169)</f>
        <v>18</v>
      </c>
      <c r="H171" s="121"/>
      <c r="I171" s="165">
        <f t="shared" si="2792"/>
        <v>0</v>
      </c>
      <c r="J171" s="195">
        <f t="shared" ref="J171" si="2823">IF($B169=$B163,COUNTIF(L171:R171,0),COUNTIF(L172:R172,0)+COUNTIF(L172:R172,""))</f>
        <v>7</v>
      </c>
      <c r="K171" s="39">
        <f t="shared" ref="K171:R171" si="2824">IF($B163=$B169,K172+K165,K172)</f>
        <v>0</v>
      </c>
      <c r="L171" s="40">
        <f t="shared" si="2824"/>
        <v>0</v>
      </c>
      <c r="M171" s="40">
        <f t="shared" si="2824"/>
        <v>0</v>
      </c>
      <c r="N171" s="40">
        <f t="shared" si="2824"/>
        <v>0</v>
      </c>
      <c r="O171" s="40">
        <f t="shared" si="2824"/>
        <v>0</v>
      </c>
      <c r="P171" s="41">
        <f t="shared" si="2824"/>
        <v>0</v>
      </c>
      <c r="Q171" s="42">
        <f t="shared" si="2824"/>
        <v>0</v>
      </c>
      <c r="R171" s="43">
        <f t="shared" si="2824"/>
        <v>0</v>
      </c>
      <c r="S171" s="195">
        <f t="shared" ref="S171" si="2825">IF($B169=$B163,COUNTIF(U171:AA171,0),COUNTIF(U172:AA172,0)+COUNTIF(U172:AA172,""))</f>
        <v>7</v>
      </c>
      <c r="T171" s="39">
        <f t="shared" ref="T171:AA171" si="2826">IF($B163=$B169,T172+T165,T172)</f>
        <v>0</v>
      </c>
      <c r="U171" s="40">
        <f t="shared" si="2826"/>
        <v>0</v>
      </c>
      <c r="V171" s="40">
        <f t="shared" si="2826"/>
        <v>0</v>
      </c>
      <c r="W171" s="40">
        <f t="shared" si="2826"/>
        <v>0</v>
      </c>
      <c r="X171" s="40">
        <f t="shared" si="2826"/>
        <v>0</v>
      </c>
      <c r="Y171" s="41">
        <f t="shared" si="2826"/>
        <v>0</v>
      </c>
      <c r="Z171" s="42">
        <f t="shared" si="2826"/>
        <v>0</v>
      </c>
      <c r="AA171" s="43">
        <f t="shared" si="2826"/>
        <v>0</v>
      </c>
      <c r="AB171" s="195">
        <f t="shared" ref="AB171" si="2827">IF($B169=$B163,COUNTIF(AD171:AJ171,0),COUNTIF(AD172:AJ172,0)+COUNTIF(AD172:AJ172,""))</f>
        <v>7</v>
      </c>
      <c r="AC171" s="39">
        <f t="shared" ref="AC171:AJ171" si="2828">IF($B163=$B169,AC172+AC165,AC172)</f>
        <v>0</v>
      </c>
      <c r="AD171" s="40">
        <f t="shared" si="2828"/>
        <v>0</v>
      </c>
      <c r="AE171" s="40">
        <f t="shared" si="2828"/>
        <v>0</v>
      </c>
      <c r="AF171" s="40">
        <f t="shared" si="2828"/>
        <v>0</v>
      </c>
      <c r="AG171" s="40">
        <f t="shared" si="2828"/>
        <v>0</v>
      </c>
      <c r="AH171" s="41">
        <f t="shared" si="2828"/>
        <v>0</v>
      </c>
      <c r="AI171" s="42">
        <f t="shared" si="2828"/>
        <v>0</v>
      </c>
      <c r="AJ171" s="43">
        <f t="shared" si="2828"/>
        <v>0</v>
      </c>
      <c r="AK171" s="195">
        <f t="shared" ref="AK171" si="2829">IF($B169=$B163,COUNTIF(AM171:AS171,0),COUNTIF(AM172:AS172,0)+COUNTIF(AM172:AS172,""))</f>
        <v>7</v>
      </c>
      <c r="AL171" s="39">
        <f t="shared" ref="AL171:AS171" si="2830">IF($B163=$B169,AL172+AL165,AL172)</f>
        <v>0</v>
      </c>
      <c r="AM171" s="40">
        <f t="shared" si="2830"/>
        <v>0</v>
      </c>
      <c r="AN171" s="40">
        <f t="shared" si="2830"/>
        <v>0</v>
      </c>
      <c r="AO171" s="40">
        <f t="shared" si="2830"/>
        <v>0</v>
      </c>
      <c r="AP171" s="40">
        <f t="shared" si="2830"/>
        <v>0</v>
      </c>
      <c r="AQ171" s="41">
        <f t="shared" si="2830"/>
        <v>0</v>
      </c>
      <c r="AR171" s="42">
        <f t="shared" si="2830"/>
        <v>0</v>
      </c>
      <c r="AS171" s="43">
        <f t="shared" si="2830"/>
        <v>0</v>
      </c>
      <c r="AT171" s="195">
        <f t="shared" ref="AT171" si="2831">IF($B169=$B163,COUNTIF(AV171:BB171,0),COUNTIF(AV172:BB172,0)+COUNTIF(AV172:BB172,""))</f>
        <v>7</v>
      </c>
      <c r="AU171" s="39">
        <f t="shared" ref="AU171:BB171" si="2832">IF($B163=$B169,AU172+AU165,AU172)</f>
        <v>0</v>
      </c>
      <c r="AV171" s="40">
        <f t="shared" si="2832"/>
        <v>0</v>
      </c>
      <c r="AW171" s="40">
        <f t="shared" si="2832"/>
        <v>0</v>
      </c>
      <c r="AX171" s="40">
        <f t="shared" si="2832"/>
        <v>0</v>
      </c>
      <c r="AY171" s="40">
        <f t="shared" si="2832"/>
        <v>0</v>
      </c>
      <c r="AZ171" s="41">
        <f t="shared" si="2832"/>
        <v>0</v>
      </c>
      <c r="BA171" s="42">
        <f t="shared" si="2832"/>
        <v>0</v>
      </c>
      <c r="BB171" s="43">
        <f t="shared" si="2832"/>
        <v>0</v>
      </c>
    </row>
    <row r="172" spans="1:54" ht="15.75" customHeight="1" x14ac:dyDescent="0.2">
      <c r="A172" s="1">
        <f t="shared" ref="A172" si="2833">A169</f>
        <v>0</v>
      </c>
      <c r="B172" s="313">
        <f t="shared" ref="B172" si="2834">B166+1</f>
        <v>26</v>
      </c>
      <c r="C172" s="314"/>
      <c r="D172" s="314"/>
      <c r="E172" s="314"/>
      <c r="F172" s="31"/>
      <c r="G172" s="183"/>
      <c r="H172" s="122">
        <f t="shared" ref="H172" si="2835">5-COUNTIF(AU169,0)-COUNTIF(AL169,0)-COUNTIF(AC169,0)-COUNTIF(T169,0)-COUNTIF(K169,0)</f>
        <v>0</v>
      </c>
      <c r="I172" s="165">
        <f t="shared" si="2792"/>
        <v>0</v>
      </c>
      <c r="J172" s="187">
        <f t="shared" ref="J172" si="2836">IF($B169=$B163,J166+IF($F169&lt;&gt;$G169,(K169+$G171-$G170)/$F169,K169/$F169),IF($F169&lt;&gt;G169,(K169+$G171-$G170)/$F169,K169/$F169))</f>
        <v>0</v>
      </c>
      <c r="K172" s="7">
        <f t="shared" ref="K172:K173" si="2837">SUM(L172:R172)</f>
        <v>0</v>
      </c>
      <c r="L172" s="26">
        <f t="shared" ref="L172:R172" si="2838">L169</f>
        <v>0</v>
      </c>
      <c r="M172" s="26">
        <f t="shared" si="2838"/>
        <v>0</v>
      </c>
      <c r="N172" s="26">
        <f t="shared" si="2838"/>
        <v>0</v>
      </c>
      <c r="O172" s="26">
        <f t="shared" si="2838"/>
        <v>0</v>
      </c>
      <c r="P172" s="26">
        <f t="shared" si="2838"/>
        <v>0</v>
      </c>
      <c r="Q172" s="29">
        <f t="shared" si="2838"/>
        <v>0</v>
      </c>
      <c r="R172" s="23">
        <f t="shared" si="2838"/>
        <v>0</v>
      </c>
      <c r="S172" s="187">
        <f t="shared" ref="S172" si="2839">IF($B169=$B163,S166+IF($F169&lt;&gt;$G169,(T169+$G171-$G170)/$F169,T169/$F169),IF($F169&lt;&gt;P169,(T169+$G171-$G170)/$F169,T169/$F169))</f>
        <v>0</v>
      </c>
      <c r="T172" s="7">
        <f t="shared" ref="T172:T173" si="2840">SUM(U172:AA172)</f>
        <v>0</v>
      </c>
      <c r="U172" s="26">
        <f t="shared" ref="U172:AA172" si="2841">U169</f>
        <v>0</v>
      </c>
      <c r="V172" s="26">
        <f t="shared" si="2841"/>
        <v>0</v>
      </c>
      <c r="W172" s="26">
        <f t="shared" si="2841"/>
        <v>0</v>
      </c>
      <c r="X172" s="26">
        <f t="shared" si="2841"/>
        <v>0</v>
      </c>
      <c r="Y172" s="113">
        <f t="shared" si="2841"/>
        <v>0</v>
      </c>
      <c r="Z172" s="29">
        <f t="shared" si="2841"/>
        <v>0</v>
      </c>
      <c r="AA172" s="23">
        <f t="shared" si="2841"/>
        <v>0</v>
      </c>
      <c r="AB172" s="187">
        <f t="shared" ref="AB172" si="2842">IF($B169=$B163,AB166+IF($F169&lt;&gt;$G169,(AC169+$G171-$G170)/$F169,AC169/$F169),IF($F169&lt;&gt;Y169,(AC169+$G171-$G170)/$F169,AC169/$F169))</f>
        <v>0</v>
      </c>
      <c r="AC172" s="7">
        <f t="shared" ref="AC172:AC173" si="2843">SUM(AD172:AJ172)</f>
        <v>0</v>
      </c>
      <c r="AD172" s="26">
        <f t="shared" ref="AD172:AJ172" si="2844">AD169</f>
        <v>0</v>
      </c>
      <c r="AE172" s="26">
        <f t="shared" si="2844"/>
        <v>0</v>
      </c>
      <c r="AF172" s="26">
        <f t="shared" si="2844"/>
        <v>0</v>
      </c>
      <c r="AG172" s="26">
        <f t="shared" si="2844"/>
        <v>0</v>
      </c>
      <c r="AH172" s="113">
        <f t="shared" si="2844"/>
        <v>0</v>
      </c>
      <c r="AI172" s="29">
        <f t="shared" si="2844"/>
        <v>0</v>
      </c>
      <c r="AJ172" s="23">
        <f t="shared" si="2844"/>
        <v>0</v>
      </c>
      <c r="AK172" s="187">
        <f t="shared" ref="AK172" si="2845">IF($B169=$B163,AK166+IF($F169&lt;&gt;$G169,(AL169+$G171-$G170)/$F169,AL169/$F169),IF($F169&lt;&gt;AH169,(AL169+$G171-$G170)/$F169,AL169/$F169))</f>
        <v>0</v>
      </c>
      <c r="AL172" s="7">
        <f t="shared" ref="AL172:AL173" si="2846">SUM(AM172:AS172)</f>
        <v>0</v>
      </c>
      <c r="AM172" s="26">
        <f t="shared" ref="AM172:AS172" si="2847">AM169</f>
        <v>0</v>
      </c>
      <c r="AN172" s="26">
        <f t="shared" si="2847"/>
        <v>0</v>
      </c>
      <c r="AO172" s="26">
        <f t="shared" si="2847"/>
        <v>0</v>
      </c>
      <c r="AP172" s="26">
        <f t="shared" si="2847"/>
        <v>0</v>
      </c>
      <c r="AQ172" s="113">
        <f t="shared" si="2847"/>
        <v>0</v>
      </c>
      <c r="AR172" s="29">
        <f t="shared" si="2847"/>
        <v>0</v>
      </c>
      <c r="AS172" s="23">
        <f t="shared" si="2847"/>
        <v>0</v>
      </c>
      <c r="AT172" s="187">
        <f t="shared" ref="AT172" si="2848">IF($B169=$B163,AT166+IF($F169&lt;&gt;$G169,(AU169+$G171-$G170)/$F169,AU169/$F169),IF($F169&lt;&gt;AQ169,(AU169+$G171-$G170)/$F169,AU169/$F169))</f>
        <v>0</v>
      </c>
      <c r="AU172" s="7">
        <f t="shared" ref="AU172:AU173" si="2849">SUM(AV172:BB172)</f>
        <v>0</v>
      </c>
      <c r="AV172" s="6">
        <f t="shared" ref="AV172" si="2850">IF(SUM($AM$9:$AS$9)=SUM($AV$9:$BB$9),AV169,IF(AND(SUM($AV$9:$BB$9)&gt;42,SUM($AV$9:$BB$9)&lt;49),AV169,0))</f>
        <v>0</v>
      </c>
      <c r="AW172" s="6">
        <f t="shared" ref="AW172:BB172" si="2851">IF(SUM($AM$9:$AS$9)=SUM($AV$9:$BB$9),AW169,IF(AND(SUM($AV$9:$BB$9)&gt;42,SUM($AV$9:$BB$9)&lt;49),AW169,0))</f>
        <v>0</v>
      </c>
      <c r="AX172" s="6">
        <f t="shared" si="2851"/>
        <v>0</v>
      </c>
      <c r="AY172" s="6">
        <f t="shared" si="2851"/>
        <v>0</v>
      </c>
      <c r="AZ172" s="26">
        <f t="shared" si="2851"/>
        <v>0</v>
      </c>
      <c r="BA172" s="29">
        <f t="shared" si="2851"/>
        <v>0</v>
      </c>
      <c r="BB172" s="23">
        <f t="shared" si="2851"/>
        <v>0</v>
      </c>
    </row>
    <row r="173" spans="1:54" ht="15.75" customHeight="1" x14ac:dyDescent="0.2">
      <c r="A173" s="1">
        <f t="shared" ref="A173:A174" si="2852">A172</f>
        <v>0</v>
      </c>
      <c r="B173" s="313"/>
      <c r="C173" s="314"/>
      <c r="D173" s="314"/>
      <c r="E173" s="314"/>
      <c r="F173" s="31"/>
      <c r="G173" s="183"/>
      <c r="H173" s="123">
        <f t="shared" ref="H173" si="2853">IF($B169=$B163,H167+F173,$F173)</f>
        <v>0</v>
      </c>
      <c r="I173" s="165">
        <f t="shared" si="2792"/>
        <v>0</v>
      </c>
      <c r="J173" s="141">
        <f t="shared" ref="J173" si="2854">IF($H172=0,0,IF($B163=$B169,IF($H174&gt;0,$H174+J167,K169+J167),IF($H174&gt;0,$H174,K169)))</f>
        <v>0</v>
      </c>
      <c r="K173" s="7">
        <f t="shared" si="2837"/>
        <v>0</v>
      </c>
      <c r="L173" s="6"/>
      <c r="M173" s="6"/>
      <c r="N173" s="6"/>
      <c r="O173" s="6"/>
      <c r="P173" s="26"/>
      <c r="Q173" s="29"/>
      <c r="R173" s="23"/>
      <c r="S173" s="141">
        <f t="shared" ref="S173" si="2855">IF($H172=0,0,IF($B163=$B169,IF($H174&gt;0,$H174+S167,T169+S167),IF($H174&gt;0,$H174,T169)))</f>
        <v>0</v>
      </c>
      <c r="T173" s="7">
        <f t="shared" si="2840"/>
        <v>0</v>
      </c>
      <c r="U173" s="6"/>
      <c r="V173" s="6"/>
      <c r="W173" s="6"/>
      <c r="X173" s="6"/>
      <c r="Y173" s="26"/>
      <c r="Z173" s="29"/>
      <c r="AA173" s="23"/>
      <c r="AB173" s="141">
        <f t="shared" ref="AB173" si="2856">IF($H172=0,0,IF($B163=$B169,IF($H174&gt;0,$H174+AB167,AC169+AB167),IF($H174&gt;0,$H174,AC169)))</f>
        <v>0</v>
      </c>
      <c r="AC173" s="7">
        <f t="shared" si="2843"/>
        <v>0</v>
      </c>
      <c r="AD173" s="6"/>
      <c r="AE173" s="6"/>
      <c r="AF173" s="6"/>
      <c r="AG173" s="6"/>
      <c r="AH173" s="26"/>
      <c r="AI173" s="29"/>
      <c r="AJ173" s="23"/>
      <c r="AK173" s="141">
        <f t="shared" ref="AK173" si="2857">IF($H172=0,0,IF($B163=$B169,IF($H174&gt;0,$H174+AK167,AL169+AK167),IF($H174&gt;0,$H174,AL169)))</f>
        <v>0</v>
      </c>
      <c r="AL173" s="7">
        <f t="shared" si="2846"/>
        <v>0</v>
      </c>
      <c r="AM173" s="6"/>
      <c r="AN173" s="6"/>
      <c r="AO173" s="6"/>
      <c r="AP173" s="6"/>
      <c r="AQ173" s="26"/>
      <c r="AR173" s="29"/>
      <c r="AS173" s="23"/>
      <c r="AT173" s="141">
        <f t="shared" ref="AT173" si="2858">IF($H172=0,0,IF($B163=$B169,IF($H174&gt;0,$H174+AT167,AU169+AT167),IF($H174&gt;0,$H174,AU169)))</f>
        <v>0</v>
      </c>
      <c r="AU173" s="7">
        <f t="shared" si="2849"/>
        <v>0</v>
      </c>
      <c r="AV173" s="6"/>
      <c r="AW173" s="6"/>
      <c r="AX173" s="6"/>
      <c r="AY173" s="6"/>
      <c r="AZ173" s="26"/>
      <c r="BA173" s="29"/>
      <c r="BB173" s="23"/>
    </row>
    <row r="174" spans="1:54" ht="18.75" customHeight="1" thickBot="1" x14ac:dyDescent="0.25">
      <c r="A174" s="1">
        <f t="shared" si="2852"/>
        <v>0</v>
      </c>
      <c r="B174" s="323" t="str">
        <f>IF(B169="",Wydruk!$AE$6,IF(J170=0,Wydruk!$AE$7,IF(AND(G170&lt;G171,B169&lt;&gt;$B175),Wydruk!$AE$13,IF(AND($B169=$B163,$B169&lt;&gt;$B175),IF(OR(OR(J174&lt;4,J174&gt;5),OR(S174&lt;4,S174&gt;5),OR(AB174&lt;4,AB174&gt;5),OR(AK174&lt;4,AK174&gt;5),OR(AND(AT174&lt;4,AT174&gt;0),AT174&gt;5)),Wydruk!$AE$8,Wydruk!$AE$9),IF($B169=$B175,IF($F173&lt;&gt;0,Wydruk!$AE$12,Wydruk!$AE$10),IF(OR(OR(J170&lt;4,J170&gt;5),OR(S170&lt;4,S170&gt;5),OR(AB170&lt;4,AB170&gt;5),OR(AK170&lt;4,AK170&gt;5),OR(AND(AT170&lt;4,AT170&gt;0),AT170&gt;5)),Wydruk!$AE$8,Wydruk!$AE$11))))))</f>
        <v>Uzupełnij liczby godzin tygodniowego planu</v>
      </c>
      <c r="C174" s="324"/>
      <c r="D174" s="324"/>
      <c r="E174" s="324"/>
      <c r="F174" s="173">
        <f>grudzień!F174</f>
        <v>0</v>
      </c>
      <c r="G174" s="184">
        <f>grudzień!G174</f>
        <v>0</v>
      </c>
      <c r="H174" s="191">
        <f t="shared" ref="H174" si="2859">IF(OR($G174=0,$F174=0,$G174="",$F174=""),0,$G174/$F174)</f>
        <v>0</v>
      </c>
      <c r="I174" s="193"/>
      <c r="J174" s="176">
        <f t="shared" ref="J174" si="2860">IF($B163=$B169,IF(L169+L164&gt;0,1,0)+IF(M169+M164&gt;0,1,0)+IF(N169+N164&gt;0,1,0)+IF(O169+O164&gt;0,1,0)+IF(P169+P164&gt;0,1,0)+IF(Q169+Q164&gt;0,1,0)+IF(R169+R164&gt;0,1,0),J170)</f>
        <v>0</v>
      </c>
      <c r="K174" s="133">
        <f t="shared" ref="K174" si="2861">IF(OR($B169=$B175,J174=0,(K170-Q174+O174)&lt;=0),0,(K170-Q174+O174)/J174)</f>
        <v>0</v>
      </c>
      <c r="L174" s="137">
        <f t="shared" ref="L174" si="2862">IF(K174*(7-J171)&lt;=0,0,K174*(7-J171))</f>
        <v>0</v>
      </c>
      <c r="M174" s="311">
        <f t="shared" ref="M174" si="2863">ROUND(IF(OR(K171-K174*(7-J171)+P174&lt;0,$B169=$B175,K174&lt;=0,K171=0),0,IF(K171-K174*(7-J171)+P174&gt;Q174-O174+P174,Q174-O174+P174,K171-K174*(7-J171)+P174)),1)</f>
        <v>0</v>
      </c>
      <c r="N174" s="312"/>
      <c r="O174" s="139">
        <f t="shared" ref="O174" si="2864">IF(OR($B169=$B175,J170=0),0,IF($B169=$B163,J169,$F169))</f>
        <v>0</v>
      </c>
      <c r="P174" s="30">
        <f t="shared" ref="P174" si="2865">IF(OR($B169=$B175,J174=0),0,$G171-$G170)</f>
        <v>0</v>
      </c>
      <c r="Q174" s="134">
        <f t="shared" ref="Q174" si="2866">IF(OR($B169=$B175,J174=0),0,J173)</f>
        <v>0</v>
      </c>
      <c r="R174" s="138">
        <f t="shared" ref="R174" si="2867">IF($B169=$B175,0,K171)</f>
        <v>0</v>
      </c>
      <c r="S174" s="176">
        <f t="shared" ref="S174" si="2868">IF($B163=$B169,IF(U169+U164&gt;0,1,0)+IF(V169+V164&gt;0,1,0)+IF(W169+W164&gt;0,1,0)+IF(X169+X164&gt;0,1,0)+IF(Y169+Y164&gt;0,1,0)+IF(Z169+Z164&gt;0,1,0)+IF(AA169+AA164&gt;0,1,0),S170)</f>
        <v>0</v>
      </c>
      <c r="T174" s="133">
        <f t="shared" ref="T174" si="2869">IF(OR($B169=$B175,S174=0,(T170-Z174+X174)&lt;=0),0,(T170-Z174+X174)/S174)</f>
        <v>0</v>
      </c>
      <c r="U174" s="137">
        <f t="shared" ref="U174" si="2870">IF(T174*(7-S171)&lt;=0,0,T174*(7-S171))</f>
        <v>0</v>
      </c>
      <c r="V174" s="311">
        <f t="shared" ref="V174" si="2871">ROUND(IF(OR(T171-T174*(7-S171)+Y174&lt;0,$B169=$B175,T174&lt;=0,T171=0),0,IF(T171-T174*(7-S171)+Y174&gt;Z174-X174+Y174,Z174-X174+Y174,T171-T174*(7-S171)+Y174)),1)</f>
        <v>0</v>
      </c>
      <c r="W174" s="312"/>
      <c r="X174" s="139">
        <f t="shared" ref="X174" si="2872">IF(OR($B169=$B175,S170=0),0,IF($B169=$B163,S169,$F169))</f>
        <v>0</v>
      </c>
      <c r="Y174" s="30">
        <f t="shared" ref="Y174" si="2873">IF(OR($B169=$B175,S174=0),0,$G171-$G170)</f>
        <v>0</v>
      </c>
      <c r="Z174" s="134">
        <f t="shared" ref="Z174" si="2874">IF(OR($B169=$B175,S174=0),0,S173)</f>
        <v>0</v>
      </c>
      <c r="AA174" s="138">
        <f t="shared" ref="AA174" si="2875">IF($B169=$B175,0,T171)</f>
        <v>0</v>
      </c>
      <c r="AB174" s="176">
        <f t="shared" ref="AB174" si="2876">IF($B163=$B169,IF(AD169+AD164&gt;0,1,0)+IF(AE169+AE164&gt;0,1,0)+IF(AF169+AF164&gt;0,1,0)+IF(AG169+AG164&gt;0,1,0)+IF(AH169+AH164&gt;0,1,0)+IF(AI169+AI164&gt;0,1,0)+IF(AJ169+AJ164&gt;0,1,0),AB170)</f>
        <v>0</v>
      </c>
      <c r="AC174" s="133">
        <f t="shared" ref="AC174" si="2877">IF(OR($B169=$B175,AB174=0,(AC170-AI174+AG174)&lt;=0),0,(AC170-AI174+AG174)/AB174)</f>
        <v>0</v>
      </c>
      <c r="AD174" s="137">
        <f t="shared" ref="AD174" si="2878">IF(AC174*(7-AB171)&lt;=0,0,AC174*(7-AB171))</f>
        <v>0</v>
      </c>
      <c r="AE174" s="311">
        <f t="shared" ref="AE174" si="2879">ROUND(IF(OR(AC171-AC174*(7-AB171)+AH174&lt;0,$B169=$B175,AC174&lt;=0,AC171=0),0,IF(AC171-AC174*(7-AB171)+AH174&gt;AI174-AG174+AH174,AI174-AG174+AH174,AC171-AC174*(7-AB171)+AH174)),1)</f>
        <v>0</v>
      </c>
      <c r="AF174" s="312"/>
      <c r="AG174" s="139">
        <f t="shared" ref="AG174" si="2880">IF(OR($B169=$B175,AB170=0),0,IF($B169=$B163,AB169,$F169))</f>
        <v>0</v>
      </c>
      <c r="AH174" s="30">
        <f t="shared" ref="AH174" si="2881">IF(OR($B169=$B175,AB174=0),0,$G171-$G170)</f>
        <v>0</v>
      </c>
      <c r="AI174" s="134">
        <f t="shared" ref="AI174" si="2882">IF(OR($B169=$B175,AB174=0),0,AB173)</f>
        <v>0</v>
      </c>
      <c r="AJ174" s="138">
        <f t="shared" ref="AJ174" si="2883">IF($B169=$B175,0,AC171)</f>
        <v>0</v>
      </c>
      <c r="AK174" s="176">
        <f t="shared" ref="AK174" si="2884">IF($B163=$B169,IF(AM169+AM164&gt;0,1,0)+IF(AN169+AN164&gt;0,1,0)+IF(AO169+AO164&gt;0,1,0)+IF(AP169+AP164&gt;0,1,0)+IF(AQ169+AQ164&gt;0,1,0)+IF(AR169+AR164&gt;0,1,0)+IF(AS169+AS164&gt;0,1,0),AK170)</f>
        <v>0</v>
      </c>
      <c r="AL174" s="133">
        <f t="shared" ref="AL174" si="2885">IF(OR($B169=$B175,AK174=0,(AL170-AR174+AP174)&lt;=0),0,(AL170-AR174+AP174)/AK174)</f>
        <v>0</v>
      </c>
      <c r="AM174" s="137">
        <f t="shared" ref="AM174" si="2886">IF(AL174*(7-AK171)&lt;=0,0,AL174*(7-AK171))</f>
        <v>0</v>
      </c>
      <c r="AN174" s="311">
        <f t="shared" ref="AN174" si="2887">ROUND(IF(OR(AL171-AL174*(7-AK171)+AQ174&lt;0,$B169=$B175,AL174&lt;=0,AL171=0),0,IF(AL171-AL174*(7-AK171)+AQ174&gt;AR174-AP174+AQ174,AR174-AP174+AQ174,AL171-AL174*(7-AK171)+AQ174)),1)</f>
        <v>0</v>
      </c>
      <c r="AO174" s="312"/>
      <c r="AP174" s="139">
        <f t="shared" ref="AP174" si="2888">IF(OR($B169=$B175,AK170=0),0,IF($B169=$B163,AK169,$F169))</f>
        <v>0</v>
      </c>
      <c r="AQ174" s="30">
        <f t="shared" ref="AQ174" si="2889">IF(OR($B169=$B175,AK174=0),0,$G171-$G170)</f>
        <v>0</v>
      </c>
      <c r="AR174" s="134">
        <f t="shared" ref="AR174" si="2890">IF(OR($B169=$B175,AK174=0),0,AK173)</f>
        <v>0</v>
      </c>
      <c r="AS174" s="138">
        <f t="shared" ref="AS174" si="2891">IF($B169=$B175,0,AL171)</f>
        <v>0</v>
      </c>
      <c r="AT174" s="176">
        <f t="shared" ref="AT174" si="2892">IF($B163=$B169,IF(AV169+AV164&gt;0,1,0)+IF(AW169+AW164&gt;0,1,0)+IF(AX169+AX164&gt;0,1,0)+IF(AY169+AY164&gt;0,1,0)+IF(AZ169+AZ164&gt;0,1,0)+IF(BA169+BA164&gt;0,1,0)+IF(BB169+BB164&gt;0,1,0),AT170)</f>
        <v>0</v>
      </c>
      <c r="AU174" s="133">
        <f t="shared" ref="AU174" si="2893">IF(OR($B169=$B175,AT174=0,(AU170-BA174+AY174)&lt;=0),0,(AU170-BA174+AY174)/AT174)</f>
        <v>0</v>
      </c>
      <c r="AV174" s="137">
        <f t="shared" ref="AV174" si="2894">IF(AU174*(7-AT171)&lt;=0,0,AU174*(7-AT171))</f>
        <v>0</v>
      </c>
      <c r="AW174" s="311">
        <f t="shared" ref="AW174" si="2895">ROUND(IF(OR(AU171-AU174*(7-AT171)+AZ174&lt;0,$B169=$B175,AU174&lt;=0,AU171=0),0,IF(AU171-AU174*(7-AT171)+AZ174&gt;BA174-AY174+AZ174,BA174-AY174+AZ174,AU171-AU174*(7-AT171)+AZ174)),1)</f>
        <v>0</v>
      </c>
      <c r="AX174" s="312"/>
      <c r="AY174" s="139">
        <f t="shared" ref="AY174" si="2896">IF(OR($B169=$B175,AT170=0),0,IF($B169=$B163,AT169,$F169))</f>
        <v>0</v>
      </c>
      <c r="AZ174" s="30">
        <f t="shared" ref="AZ174" si="2897">IF(OR($B169=$B175,AT174=0),0,$G171-$G170)</f>
        <v>0</v>
      </c>
      <c r="BA174" s="134">
        <f t="shared" ref="BA174" si="2898">IF(OR($B169=$B175,AT174=0),0,AT173)</f>
        <v>0</v>
      </c>
      <c r="BB174" s="138">
        <f t="shared" ref="BB174" si="2899">IF($B169=$B175,0,AU171)</f>
        <v>0</v>
      </c>
    </row>
    <row r="175" spans="1:54" ht="15.75" x14ac:dyDescent="0.2">
      <c r="A175" s="1">
        <f t="shared" ref="A175" si="2900">IF(B175="","1. Niewypełnione",B175)</f>
        <v>0</v>
      </c>
      <c r="B175" s="320">
        <f>grudzień!B175</f>
        <v>0</v>
      </c>
      <c r="C175" s="321">
        <f>grudzień!C175</f>
        <v>0</v>
      </c>
      <c r="D175" s="321">
        <f>grudzień!D175</f>
        <v>0</v>
      </c>
      <c r="E175" s="321">
        <f>grudzień!E175</f>
        <v>0</v>
      </c>
      <c r="F175" s="177">
        <f>grudzień!F175</f>
        <v>18</v>
      </c>
      <c r="G175" s="185">
        <f>grudzień!G175</f>
        <v>18</v>
      </c>
      <c r="H175" s="177"/>
      <c r="I175" s="192">
        <f t="shared" ref="I175:I179" si="2901">K175+T175+AC175+AL175+AU175</f>
        <v>0</v>
      </c>
      <c r="J175" s="186">
        <f t="shared" ref="J175" si="2902">IF(OR($B175=$B181,J178=0),0,ROUND((K176+P180)/J178,0))</f>
        <v>0</v>
      </c>
      <c r="K175" s="51">
        <f t="shared" ref="K175:K176" si="2903">SUM(L175:R175)</f>
        <v>0</v>
      </c>
      <c r="L175" s="52">
        <f>grudzień!L175</f>
        <v>0</v>
      </c>
      <c r="M175" s="52">
        <f>grudzień!M175</f>
        <v>0</v>
      </c>
      <c r="N175" s="52">
        <f>grudzień!N175</f>
        <v>0</v>
      </c>
      <c r="O175" s="52">
        <f>grudzień!O175</f>
        <v>0</v>
      </c>
      <c r="P175" s="53">
        <f>grudzień!P175</f>
        <v>0</v>
      </c>
      <c r="Q175" s="54">
        <f>grudzień!Q175</f>
        <v>0</v>
      </c>
      <c r="R175" s="55">
        <f>grudzień!R175</f>
        <v>0</v>
      </c>
      <c r="S175" s="188">
        <f t="shared" ref="S175" si="2904">IF(OR($B175=$B181,S178=0),0,ROUND((T176+Y180)/S178,0))</f>
        <v>0</v>
      </c>
      <c r="T175" s="51">
        <f t="shared" ref="T175:T176" si="2905">SUM(U175:AA175)</f>
        <v>0</v>
      </c>
      <c r="U175" s="52">
        <f>grudzień!U175</f>
        <v>0</v>
      </c>
      <c r="V175" s="52">
        <f>grudzień!V175</f>
        <v>0</v>
      </c>
      <c r="W175" s="52">
        <f>grudzień!W175</f>
        <v>0</v>
      </c>
      <c r="X175" s="52">
        <f>grudzień!X175</f>
        <v>0</v>
      </c>
      <c r="Y175" s="53">
        <f>grudzień!Y175</f>
        <v>0</v>
      </c>
      <c r="Z175" s="54">
        <f>grudzień!Z175</f>
        <v>0</v>
      </c>
      <c r="AA175" s="55">
        <f>grudzień!AA175</f>
        <v>0</v>
      </c>
      <c r="AB175" s="188">
        <f t="shared" ref="AB175" si="2906">IF(OR($B175=$B181,AB178=0),0,ROUND((AC176+AH180)/AB178,0))</f>
        <v>0</v>
      </c>
      <c r="AC175" s="51">
        <f t="shared" ref="AC175:AC176" si="2907">SUM(AD175:AJ175)</f>
        <v>0</v>
      </c>
      <c r="AD175" s="52">
        <f>grudzień!AD175</f>
        <v>0</v>
      </c>
      <c r="AE175" s="52">
        <f>grudzień!AE175</f>
        <v>0</v>
      </c>
      <c r="AF175" s="52">
        <f>grudzień!AF175</f>
        <v>0</v>
      </c>
      <c r="AG175" s="52">
        <f>grudzień!AG175</f>
        <v>0</v>
      </c>
      <c r="AH175" s="53">
        <f>grudzień!AH175</f>
        <v>0</v>
      </c>
      <c r="AI175" s="54">
        <f>grudzień!AI175</f>
        <v>0</v>
      </c>
      <c r="AJ175" s="55">
        <f>grudzień!AJ175</f>
        <v>0</v>
      </c>
      <c r="AK175" s="188">
        <f t="shared" ref="AK175" si="2908">IF(OR($B175=$B181,AK178=0),0,ROUND((AL176+AQ180)/AK178,0))</f>
        <v>0</v>
      </c>
      <c r="AL175" s="51">
        <f t="shared" ref="AL175:AL176" si="2909">SUM(AM175:AS175)</f>
        <v>0</v>
      </c>
      <c r="AM175" s="52">
        <f>grudzień!AM175</f>
        <v>0</v>
      </c>
      <c r="AN175" s="52">
        <f>grudzień!AN175</f>
        <v>0</v>
      </c>
      <c r="AO175" s="52">
        <f>grudzień!AO175</f>
        <v>0</v>
      </c>
      <c r="AP175" s="52">
        <f>grudzień!AP175</f>
        <v>0</v>
      </c>
      <c r="AQ175" s="53">
        <f>grudzień!AQ175</f>
        <v>0</v>
      </c>
      <c r="AR175" s="54">
        <f>grudzień!AR175</f>
        <v>0</v>
      </c>
      <c r="AS175" s="55">
        <f>grudzień!AS175</f>
        <v>0</v>
      </c>
      <c r="AT175" s="188">
        <f t="shared" ref="AT175" si="2910">IF(OR($B175=$B181,AT178=0),0,ROUND((AU176+AZ180)/AT178,0))</f>
        <v>0</v>
      </c>
      <c r="AU175" s="51">
        <f t="shared" ref="AU175:AU176" si="2911">SUM(AV175:BB175)</f>
        <v>0</v>
      </c>
      <c r="AV175" s="52">
        <f t="shared" ref="AV175" si="2912">IF(SUM($AM$9:$AS$9)=SUM($AV$9:$BB$9),AM175,IF(AND(SUM($AV$9:$BB$9)&gt;42,SUM($AV$9:$BB$9)&lt;49),AM175,0))</f>
        <v>0</v>
      </c>
      <c r="AW175" s="52">
        <f t="shared" ref="AW175" si="2913">IF(SUM($AM$9:$AS$9)=SUM($AV$9:$BB$9),AN175,IF(AND(SUM($AV$9:$BB$9)&gt;42,SUM($AV$9:$BB$9)&lt;49),AN175,0))</f>
        <v>0</v>
      </c>
      <c r="AX175" s="52">
        <f t="shared" ref="AX175" si="2914">IF(SUM($AM$9:$AS$9)=SUM($AV$9:$BB$9),AO175,IF(AND(SUM($AV$9:$BB$9)&gt;42,SUM($AV$9:$BB$9)&lt;49),AO175,0))</f>
        <v>0</v>
      </c>
      <c r="AY175" s="52">
        <f t="shared" ref="AY175" si="2915">IF(SUM($AM$9:$AS$9)=SUM($AV$9:$BB$9),AP175,IF(AND(SUM($AV$9:$BB$9)&gt;42,SUM($AV$9:$BB$9)&lt;49),AP175,0))</f>
        <v>0</v>
      </c>
      <c r="AZ175" s="53">
        <f t="shared" ref="AZ175" si="2916">IF(SUM($AM$9:$AS$9)=SUM($AV$9:$BB$9),AQ175,IF(AND(SUM($AV$9:$BB$9)&gt;42,SUM($AV$9:$BB$9)&lt;49),AQ175,0))</f>
        <v>0</v>
      </c>
      <c r="BA175" s="54">
        <f t="shared" ref="BA175" si="2917">IF(SUM($AM$9:$AS$9)=SUM($AV$9:$BB$9),AR175,IF(AND(SUM($AV$9:$BB$9)&gt;42,SUM($AV$9:$BB$9)&lt;49),AR175,0))</f>
        <v>0</v>
      </c>
      <c r="BB175" s="55">
        <f t="shared" ref="BB175" si="2918">IF(SUM($AM$9:$AS$9)=SUM($AV$9:$BB$9),AS175,IF(AND(SUM($AV$9:$BB$9)&gt;42,SUM($AV$9:$BB$9)&lt;49),AS175,0))</f>
        <v>0</v>
      </c>
    </row>
    <row r="176" spans="1:54" ht="12.75" hidden="1" customHeight="1" x14ac:dyDescent="0.2">
      <c r="B176" s="93"/>
      <c r="C176" s="94"/>
      <c r="D176" s="95"/>
      <c r="E176" s="115"/>
      <c r="F176" s="140" t="b">
        <f t="shared" ref="F176" si="2919">IF($B169=$B175,OR(F170,G175&lt;F175),G175&lt;F175)</f>
        <v>0</v>
      </c>
      <c r="G176" s="189">
        <f t="shared" ref="G176" si="2920">IF(AND($B169=$B175,$B169&lt;&gt;"",$B169&lt;&gt;0),G175+G170,G175)</f>
        <v>18</v>
      </c>
      <c r="H176" s="120"/>
      <c r="I176" s="165">
        <f t="shared" si="2901"/>
        <v>0</v>
      </c>
      <c r="J176" s="194">
        <f t="shared" ref="J176" si="2921">7-COUNTIF(L175:R175,0)-COUNTIF(L175:R175,"")</f>
        <v>0</v>
      </c>
      <c r="K176" s="22">
        <f t="shared" si="2903"/>
        <v>0</v>
      </c>
      <c r="L176" s="35">
        <f t="shared" ref="L176:R176" si="2922">IF($B169=$B175,L175+L170,L175)</f>
        <v>0</v>
      </c>
      <c r="M176" s="35">
        <f t="shared" si="2922"/>
        <v>0</v>
      </c>
      <c r="N176" s="35">
        <f t="shared" si="2922"/>
        <v>0</v>
      </c>
      <c r="O176" s="35">
        <f t="shared" si="2922"/>
        <v>0</v>
      </c>
      <c r="P176" s="36">
        <f t="shared" si="2922"/>
        <v>0</v>
      </c>
      <c r="Q176" s="37">
        <f t="shared" si="2922"/>
        <v>0</v>
      </c>
      <c r="R176" s="38">
        <f t="shared" si="2922"/>
        <v>0</v>
      </c>
      <c r="S176" s="194">
        <f t="shared" ref="S176" si="2923">7-COUNTIF(U175:AA175,0)-COUNTIF(U175:AA175,"")</f>
        <v>0</v>
      </c>
      <c r="T176" s="22">
        <f t="shared" si="2905"/>
        <v>0</v>
      </c>
      <c r="U176" s="35">
        <f t="shared" ref="U176:AA176" si="2924">IF($B169=$B175,U175+U170,U175)</f>
        <v>0</v>
      </c>
      <c r="V176" s="35">
        <f t="shared" si="2924"/>
        <v>0</v>
      </c>
      <c r="W176" s="35">
        <f t="shared" si="2924"/>
        <v>0</v>
      </c>
      <c r="X176" s="35">
        <f t="shared" si="2924"/>
        <v>0</v>
      </c>
      <c r="Y176" s="36">
        <f t="shared" si="2924"/>
        <v>0</v>
      </c>
      <c r="Z176" s="37">
        <f t="shared" si="2924"/>
        <v>0</v>
      </c>
      <c r="AA176" s="38">
        <f t="shared" si="2924"/>
        <v>0</v>
      </c>
      <c r="AB176" s="194">
        <f t="shared" ref="AB176" si="2925">7-COUNTIF(AD175:AJ175,0)-COUNTIF(AD175:AJ175,"")</f>
        <v>0</v>
      </c>
      <c r="AC176" s="22">
        <f t="shared" si="2907"/>
        <v>0</v>
      </c>
      <c r="AD176" s="35">
        <f t="shared" ref="AD176:AJ176" si="2926">IF($B169=$B175,AD175+AD170,AD175)</f>
        <v>0</v>
      </c>
      <c r="AE176" s="35">
        <f t="shared" si="2926"/>
        <v>0</v>
      </c>
      <c r="AF176" s="35">
        <f t="shared" si="2926"/>
        <v>0</v>
      </c>
      <c r="AG176" s="35">
        <f t="shared" si="2926"/>
        <v>0</v>
      </c>
      <c r="AH176" s="36">
        <f t="shared" si="2926"/>
        <v>0</v>
      </c>
      <c r="AI176" s="37">
        <f t="shared" si="2926"/>
        <v>0</v>
      </c>
      <c r="AJ176" s="38">
        <f t="shared" si="2926"/>
        <v>0</v>
      </c>
      <c r="AK176" s="194">
        <f t="shared" ref="AK176" si="2927">7-COUNTIF(AM175:AS175,0)-COUNTIF(AM175:AS175,"")</f>
        <v>0</v>
      </c>
      <c r="AL176" s="22">
        <f t="shared" si="2909"/>
        <v>0</v>
      </c>
      <c r="AM176" s="35">
        <f t="shared" ref="AM176:AS176" si="2928">IF($B169=$B175,AM175+AM170,AM175)</f>
        <v>0</v>
      </c>
      <c r="AN176" s="35">
        <f t="shared" si="2928"/>
        <v>0</v>
      </c>
      <c r="AO176" s="35">
        <f t="shared" si="2928"/>
        <v>0</v>
      </c>
      <c r="AP176" s="35">
        <f t="shared" si="2928"/>
        <v>0</v>
      </c>
      <c r="AQ176" s="36">
        <f t="shared" si="2928"/>
        <v>0</v>
      </c>
      <c r="AR176" s="37">
        <f t="shared" si="2928"/>
        <v>0</v>
      </c>
      <c r="AS176" s="38">
        <f t="shared" si="2928"/>
        <v>0</v>
      </c>
      <c r="AT176" s="194">
        <f t="shared" ref="AT176" si="2929">7-COUNTIF(AV175:BB175,0)-COUNTIF(AV175:BB175,"")</f>
        <v>0</v>
      </c>
      <c r="AU176" s="22">
        <f t="shared" si="2911"/>
        <v>0</v>
      </c>
      <c r="AV176" s="35">
        <f t="shared" ref="AV176:BB176" si="2930">IF($B169=$B175,AV175+AV170,AV175)</f>
        <v>0</v>
      </c>
      <c r="AW176" s="35">
        <f t="shared" si="2930"/>
        <v>0</v>
      </c>
      <c r="AX176" s="35">
        <f t="shared" si="2930"/>
        <v>0</v>
      </c>
      <c r="AY176" s="35">
        <f t="shared" si="2930"/>
        <v>0</v>
      </c>
      <c r="AZ176" s="36">
        <f t="shared" si="2930"/>
        <v>0</v>
      </c>
      <c r="BA176" s="37">
        <f t="shared" si="2930"/>
        <v>0</v>
      </c>
      <c r="BB176" s="38">
        <f t="shared" si="2930"/>
        <v>0</v>
      </c>
    </row>
    <row r="177" spans="1:54" ht="15" hidden="1" customHeight="1" x14ac:dyDescent="0.2">
      <c r="B177" s="116"/>
      <c r="C177" s="117"/>
      <c r="D177" s="118"/>
      <c r="E177" s="119"/>
      <c r="F177" s="92"/>
      <c r="G177" s="190">
        <f t="shared" ref="G177" si="2931">IF(AND($B169=$B175,$B169&lt;&gt;"",$B169&lt;&gt;0),F175+G171,F175)</f>
        <v>18</v>
      </c>
      <c r="H177" s="121"/>
      <c r="I177" s="165">
        <f t="shared" si="2901"/>
        <v>0</v>
      </c>
      <c r="J177" s="195">
        <f t="shared" ref="J177" si="2932">IF($B175=$B169,COUNTIF(L177:R177,0),COUNTIF(L178:R178,0)+COUNTIF(L178:R178,""))</f>
        <v>7</v>
      </c>
      <c r="K177" s="39">
        <f t="shared" ref="K177:R177" si="2933">IF($B169=$B175,K178+K171,K178)</f>
        <v>0</v>
      </c>
      <c r="L177" s="40">
        <f t="shared" si="2933"/>
        <v>0</v>
      </c>
      <c r="M177" s="40">
        <f t="shared" si="2933"/>
        <v>0</v>
      </c>
      <c r="N177" s="40">
        <f t="shared" si="2933"/>
        <v>0</v>
      </c>
      <c r="O177" s="40">
        <f t="shared" si="2933"/>
        <v>0</v>
      </c>
      <c r="P177" s="41">
        <f t="shared" si="2933"/>
        <v>0</v>
      </c>
      <c r="Q177" s="42">
        <f t="shared" si="2933"/>
        <v>0</v>
      </c>
      <c r="R177" s="43">
        <f t="shared" si="2933"/>
        <v>0</v>
      </c>
      <c r="S177" s="195">
        <f t="shared" ref="S177" si="2934">IF($B175=$B169,COUNTIF(U177:AA177,0),COUNTIF(U178:AA178,0)+COUNTIF(U178:AA178,""))</f>
        <v>7</v>
      </c>
      <c r="T177" s="39">
        <f t="shared" ref="T177:AA177" si="2935">IF($B169=$B175,T178+T171,T178)</f>
        <v>0</v>
      </c>
      <c r="U177" s="40">
        <f t="shared" si="2935"/>
        <v>0</v>
      </c>
      <c r="V177" s="40">
        <f t="shared" si="2935"/>
        <v>0</v>
      </c>
      <c r="W177" s="40">
        <f t="shared" si="2935"/>
        <v>0</v>
      </c>
      <c r="X177" s="40">
        <f t="shared" si="2935"/>
        <v>0</v>
      </c>
      <c r="Y177" s="41">
        <f t="shared" si="2935"/>
        <v>0</v>
      </c>
      <c r="Z177" s="42">
        <f t="shared" si="2935"/>
        <v>0</v>
      </c>
      <c r="AA177" s="43">
        <f t="shared" si="2935"/>
        <v>0</v>
      </c>
      <c r="AB177" s="195">
        <f t="shared" ref="AB177" si="2936">IF($B175=$B169,COUNTIF(AD177:AJ177,0),COUNTIF(AD178:AJ178,0)+COUNTIF(AD178:AJ178,""))</f>
        <v>7</v>
      </c>
      <c r="AC177" s="39">
        <f t="shared" ref="AC177:AJ177" si="2937">IF($B169=$B175,AC178+AC171,AC178)</f>
        <v>0</v>
      </c>
      <c r="AD177" s="40">
        <f t="shared" si="2937"/>
        <v>0</v>
      </c>
      <c r="AE177" s="40">
        <f t="shared" si="2937"/>
        <v>0</v>
      </c>
      <c r="AF177" s="40">
        <f t="shared" si="2937"/>
        <v>0</v>
      </c>
      <c r="AG177" s="40">
        <f t="shared" si="2937"/>
        <v>0</v>
      </c>
      <c r="AH177" s="41">
        <f t="shared" si="2937"/>
        <v>0</v>
      </c>
      <c r="AI177" s="42">
        <f t="shared" si="2937"/>
        <v>0</v>
      </c>
      <c r="AJ177" s="43">
        <f t="shared" si="2937"/>
        <v>0</v>
      </c>
      <c r="AK177" s="195">
        <f t="shared" ref="AK177" si="2938">IF($B175=$B169,COUNTIF(AM177:AS177,0),COUNTIF(AM178:AS178,0)+COUNTIF(AM178:AS178,""))</f>
        <v>7</v>
      </c>
      <c r="AL177" s="39">
        <f t="shared" ref="AL177:AS177" si="2939">IF($B169=$B175,AL178+AL171,AL178)</f>
        <v>0</v>
      </c>
      <c r="AM177" s="40">
        <f t="shared" si="2939"/>
        <v>0</v>
      </c>
      <c r="AN177" s="40">
        <f t="shared" si="2939"/>
        <v>0</v>
      </c>
      <c r="AO177" s="40">
        <f t="shared" si="2939"/>
        <v>0</v>
      </c>
      <c r="AP177" s="40">
        <f t="shared" si="2939"/>
        <v>0</v>
      </c>
      <c r="AQ177" s="41">
        <f t="shared" si="2939"/>
        <v>0</v>
      </c>
      <c r="AR177" s="42">
        <f t="shared" si="2939"/>
        <v>0</v>
      </c>
      <c r="AS177" s="43">
        <f t="shared" si="2939"/>
        <v>0</v>
      </c>
      <c r="AT177" s="195">
        <f t="shared" ref="AT177" si="2940">IF($B175=$B169,COUNTIF(AV177:BB177,0),COUNTIF(AV178:BB178,0)+COUNTIF(AV178:BB178,""))</f>
        <v>7</v>
      </c>
      <c r="AU177" s="39">
        <f t="shared" ref="AU177:BB177" si="2941">IF($B169=$B175,AU178+AU171,AU178)</f>
        <v>0</v>
      </c>
      <c r="AV177" s="40">
        <f t="shared" si="2941"/>
        <v>0</v>
      </c>
      <c r="AW177" s="40">
        <f t="shared" si="2941"/>
        <v>0</v>
      </c>
      <c r="AX177" s="40">
        <f t="shared" si="2941"/>
        <v>0</v>
      </c>
      <c r="AY177" s="40">
        <f t="shared" si="2941"/>
        <v>0</v>
      </c>
      <c r="AZ177" s="41">
        <f t="shared" si="2941"/>
        <v>0</v>
      </c>
      <c r="BA177" s="42">
        <f t="shared" si="2941"/>
        <v>0</v>
      </c>
      <c r="BB177" s="43">
        <f t="shared" si="2941"/>
        <v>0</v>
      </c>
    </row>
    <row r="178" spans="1:54" ht="15.75" customHeight="1" x14ac:dyDescent="0.2">
      <c r="A178" s="1">
        <f t="shared" ref="A178" si="2942">A175</f>
        <v>0</v>
      </c>
      <c r="B178" s="313">
        <f t="shared" ref="B178" si="2943">B172+1</f>
        <v>27</v>
      </c>
      <c r="C178" s="314"/>
      <c r="D178" s="314"/>
      <c r="E178" s="314"/>
      <c r="F178" s="31"/>
      <c r="G178" s="183"/>
      <c r="H178" s="122">
        <f t="shared" ref="H178" si="2944">5-COUNTIF(AU175,0)-COUNTIF(AL175,0)-COUNTIF(AC175,0)-COUNTIF(T175,0)-COUNTIF(K175,0)</f>
        <v>0</v>
      </c>
      <c r="I178" s="165">
        <f t="shared" si="2901"/>
        <v>0</v>
      </c>
      <c r="J178" s="187">
        <f t="shared" ref="J178" si="2945">IF($B175=$B169,J172+IF($F175&lt;&gt;$G175,(K175+$G177-$G176)/$F175,K175/$F175),IF($F175&lt;&gt;G175,(K175+$G177-$G176)/$F175,K175/$F175))</f>
        <v>0</v>
      </c>
      <c r="K178" s="7">
        <f t="shared" ref="K178:K179" si="2946">SUM(L178:R178)</f>
        <v>0</v>
      </c>
      <c r="L178" s="26">
        <f t="shared" ref="L178:R178" si="2947">L175</f>
        <v>0</v>
      </c>
      <c r="M178" s="26">
        <f t="shared" si="2947"/>
        <v>0</v>
      </c>
      <c r="N178" s="26">
        <f t="shared" si="2947"/>
        <v>0</v>
      </c>
      <c r="O178" s="26">
        <f t="shared" si="2947"/>
        <v>0</v>
      </c>
      <c r="P178" s="26">
        <f t="shared" si="2947"/>
        <v>0</v>
      </c>
      <c r="Q178" s="29">
        <f t="shared" si="2947"/>
        <v>0</v>
      </c>
      <c r="R178" s="23">
        <f t="shared" si="2947"/>
        <v>0</v>
      </c>
      <c r="S178" s="187">
        <f t="shared" ref="S178" si="2948">IF($B175=$B169,S172+IF($F175&lt;&gt;$G175,(T175+$G177-$G176)/$F175,T175/$F175),IF($F175&lt;&gt;P175,(T175+$G177-$G176)/$F175,T175/$F175))</f>
        <v>0</v>
      </c>
      <c r="T178" s="7">
        <f t="shared" ref="T178:T179" si="2949">SUM(U178:AA178)</f>
        <v>0</v>
      </c>
      <c r="U178" s="26">
        <f t="shared" ref="U178:AA178" si="2950">U175</f>
        <v>0</v>
      </c>
      <c r="V178" s="26">
        <f t="shared" si="2950"/>
        <v>0</v>
      </c>
      <c r="W178" s="26">
        <f t="shared" si="2950"/>
        <v>0</v>
      </c>
      <c r="X178" s="26">
        <f t="shared" si="2950"/>
        <v>0</v>
      </c>
      <c r="Y178" s="113">
        <f t="shared" si="2950"/>
        <v>0</v>
      </c>
      <c r="Z178" s="29">
        <f t="shared" si="2950"/>
        <v>0</v>
      </c>
      <c r="AA178" s="23">
        <f t="shared" si="2950"/>
        <v>0</v>
      </c>
      <c r="AB178" s="187">
        <f t="shared" ref="AB178" si="2951">IF($B175=$B169,AB172+IF($F175&lt;&gt;$G175,(AC175+$G177-$G176)/$F175,AC175/$F175),IF($F175&lt;&gt;Y175,(AC175+$G177-$G176)/$F175,AC175/$F175))</f>
        <v>0</v>
      </c>
      <c r="AC178" s="7">
        <f t="shared" ref="AC178:AC179" si="2952">SUM(AD178:AJ178)</f>
        <v>0</v>
      </c>
      <c r="AD178" s="26">
        <f t="shared" ref="AD178:AJ178" si="2953">AD175</f>
        <v>0</v>
      </c>
      <c r="AE178" s="26">
        <f t="shared" si="2953"/>
        <v>0</v>
      </c>
      <c r="AF178" s="26">
        <f t="shared" si="2953"/>
        <v>0</v>
      </c>
      <c r="AG178" s="26">
        <f t="shared" si="2953"/>
        <v>0</v>
      </c>
      <c r="AH178" s="113">
        <f t="shared" si="2953"/>
        <v>0</v>
      </c>
      <c r="AI178" s="29">
        <f t="shared" si="2953"/>
        <v>0</v>
      </c>
      <c r="AJ178" s="23">
        <f t="shared" si="2953"/>
        <v>0</v>
      </c>
      <c r="AK178" s="187">
        <f t="shared" ref="AK178" si="2954">IF($B175=$B169,AK172+IF($F175&lt;&gt;$G175,(AL175+$G177-$G176)/$F175,AL175/$F175),IF($F175&lt;&gt;AH175,(AL175+$G177-$G176)/$F175,AL175/$F175))</f>
        <v>0</v>
      </c>
      <c r="AL178" s="7">
        <f t="shared" ref="AL178:AL179" si="2955">SUM(AM178:AS178)</f>
        <v>0</v>
      </c>
      <c r="AM178" s="26">
        <f t="shared" ref="AM178:AS178" si="2956">AM175</f>
        <v>0</v>
      </c>
      <c r="AN178" s="26">
        <f t="shared" si="2956"/>
        <v>0</v>
      </c>
      <c r="AO178" s="26">
        <f t="shared" si="2956"/>
        <v>0</v>
      </c>
      <c r="AP178" s="26">
        <f t="shared" si="2956"/>
        <v>0</v>
      </c>
      <c r="AQ178" s="113">
        <f t="shared" si="2956"/>
        <v>0</v>
      </c>
      <c r="AR178" s="29">
        <f t="shared" si="2956"/>
        <v>0</v>
      </c>
      <c r="AS178" s="23">
        <f t="shared" si="2956"/>
        <v>0</v>
      </c>
      <c r="AT178" s="187">
        <f t="shared" ref="AT178" si="2957">IF($B175=$B169,AT172+IF($F175&lt;&gt;$G175,(AU175+$G177-$G176)/$F175,AU175/$F175),IF($F175&lt;&gt;AQ175,(AU175+$G177-$G176)/$F175,AU175/$F175))</f>
        <v>0</v>
      </c>
      <c r="AU178" s="7">
        <f t="shared" ref="AU178:AU179" si="2958">SUM(AV178:BB178)</f>
        <v>0</v>
      </c>
      <c r="AV178" s="6">
        <f t="shared" ref="AV178" si="2959">IF(SUM($AM$9:$AS$9)=SUM($AV$9:$BB$9),AV175,IF(AND(SUM($AV$9:$BB$9)&gt;42,SUM($AV$9:$BB$9)&lt;49),AV175,0))</f>
        <v>0</v>
      </c>
      <c r="AW178" s="6">
        <f t="shared" ref="AW178:BB178" si="2960">IF(SUM($AM$9:$AS$9)=SUM($AV$9:$BB$9),AW175,IF(AND(SUM($AV$9:$BB$9)&gt;42,SUM($AV$9:$BB$9)&lt;49),AW175,0))</f>
        <v>0</v>
      </c>
      <c r="AX178" s="6">
        <f t="shared" si="2960"/>
        <v>0</v>
      </c>
      <c r="AY178" s="6">
        <f t="shared" si="2960"/>
        <v>0</v>
      </c>
      <c r="AZ178" s="26">
        <f t="shared" si="2960"/>
        <v>0</v>
      </c>
      <c r="BA178" s="29">
        <f t="shared" si="2960"/>
        <v>0</v>
      </c>
      <c r="BB178" s="23">
        <f t="shared" si="2960"/>
        <v>0</v>
      </c>
    </row>
    <row r="179" spans="1:54" ht="15.75" customHeight="1" x14ac:dyDescent="0.2">
      <c r="A179" s="1">
        <f t="shared" ref="A179:A180" si="2961">A178</f>
        <v>0</v>
      </c>
      <c r="B179" s="313"/>
      <c r="C179" s="314"/>
      <c r="D179" s="314"/>
      <c r="E179" s="314"/>
      <c r="F179" s="31"/>
      <c r="G179" s="183"/>
      <c r="H179" s="123">
        <f t="shared" ref="H179" si="2962">IF($B175=$B169,H173+F179,$F179)</f>
        <v>0</v>
      </c>
      <c r="I179" s="165">
        <f t="shared" si="2901"/>
        <v>0</v>
      </c>
      <c r="J179" s="141">
        <f t="shared" ref="J179" si="2963">IF($H178=0,0,IF($B169=$B175,IF($H180&gt;0,$H180+J173,K175+J173),IF($H180&gt;0,$H180,K175)))</f>
        <v>0</v>
      </c>
      <c r="K179" s="7">
        <f t="shared" si="2946"/>
        <v>0</v>
      </c>
      <c r="L179" s="6"/>
      <c r="M179" s="6"/>
      <c r="N179" s="6"/>
      <c r="O179" s="6"/>
      <c r="P179" s="26"/>
      <c r="Q179" s="29"/>
      <c r="R179" s="23"/>
      <c r="S179" s="141">
        <f t="shared" ref="S179" si="2964">IF($H178=0,0,IF($B169=$B175,IF($H180&gt;0,$H180+S173,T175+S173),IF($H180&gt;0,$H180,T175)))</f>
        <v>0</v>
      </c>
      <c r="T179" s="7">
        <f t="shared" si="2949"/>
        <v>0</v>
      </c>
      <c r="U179" s="6"/>
      <c r="V179" s="6"/>
      <c r="W179" s="6"/>
      <c r="X179" s="6"/>
      <c r="Y179" s="26"/>
      <c r="Z179" s="29"/>
      <c r="AA179" s="23"/>
      <c r="AB179" s="141">
        <f t="shared" ref="AB179" si="2965">IF($H178=0,0,IF($B169=$B175,IF($H180&gt;0,$H180+AB173,AC175+AB173),IF($H180&gt;0,$H180,AC175)))</f>
        <v>0</v>
      </c>
      <c r="AC179" s="7">
        <f t="shared" si="2952"/>
        <v>0</v>
      </c>
      <c r="AD179" s="6"/>
      <c r="AE179" s="6"/>
      <c r="AF179" s="6"/>
      <c r="AG179" s="6"/>
      <c r="AH179" s="26"/>
      <c r="AI179" s="29"/>
      <c r="AJ179" s="23"/>
      <c r="AK179" s="141">
        <f t="shared" ref="AK179" si="2966">IF($H178=0,0,IF($B169=$B175,IF($H180&gt;0,$H180+AK173,AL175+AK173),IF($H180&gt;0,$H180,AL175)))</f>
        <v>0</v>
      </c>
      <c r="AL179" s="7">
        <f t="shared" si="2955"/>
        <v>0</v>
      </c>
      <c r="AM179" s="6"/>
      <c r="AN179" s="6"/>
      <c r="AO179" s="6"/>
      <c r="AP179" s="6"/>
      <c r="AQ179" s="26"/>
      <c r="AR179" s="29"/>
      <c r="AS179" s="23"/>
      <c r="AT179" s="141">
        <f t="shared" ref="AT179" si="2967">IF($H178=0,0,IF($B169=$B175,IF($H180&gt;0,$H180+AT173,AU175+AT173),IF($H180&gt;0,$H180,AU175)))</f>
        <v>0</v>
      </c>
      <c r="AU179" s="7">
        <f t="shared" si="2958"/>
        <v>0</v>
      </c>
      <c r="AV179" s="6"/>
      <c r="AW179" s="6"/>
      <c r="AX179" s="6"/>
      <c r="AY179" s="6"/>
      <c r="AZ179" s="26"/>
      <c r="BA179" s="29"/>
      <c r="BB179" s="23"/>
    </row>
    <row r="180" spans="1:54" ht="18.75" customHeight="1" thickBot="1" x14ac:dyDescent="0.25">
      <c r="A180" s="1">
        <f t="shared" si="2961"/>
        <v>0</v>
      </c>
      <c r="B180" s="323" t="str">
        <f>IF(B175="",Wydruk!$AE$6,IF(J176=0,Wydruk!$AE$7,IF(AND(G176&lt;G177,B175&lt;&gt;$B181),Wydruk!$AE$13,IF(AND($B175=$B169,$B175&lt;&gt;$B181),IF(OR(OR(J180&lt;4,J180&gt;5),OR(S180&lt;4,S180&gt;5),OR(AB180&lt;4,AB180&gt;5),OR(AK180&lt;4,AK180&gt;5),OR(AND(AT180&lt;4,AT180&gt;0),AT180&gt;5)),Wydruk!$AE$8,Wydruk!$AE$9),IF($B175=$B181,IF($F179&lt;&gt;0,Wydruk!$AE$12,Wydruk!$AE$10),IF(OR(OR(J176&lt;4,J176&gt;5),OR(S176&lt;4,S176&gt;5),OR(AB176&lt;4,AB176&gt;5),OR(AK176&lt;4,AK176&gt;5),OR(AND(AT176&lt;4,AT176&gt;0),AT176&gt;5)),Wydruk!$AE$8,Wydruk!$AE$11))))))</f>
        <v>Uzupełnij liczby godzin tygodniowego planu</v>
      </c>
      <c r="C180" s="324"/>
      <c r="D180" s="324"/>
      <c r="E180" s="324"/>
      <c r="F180" s="173">
        <f>grudzień!F180</f>
        <v>0</v>
      </c>
      <c r="G180" s="184">
        <f>grudzień!G180</f>
        <v>0</v>
      </c>
      <c r="H180" s="191">
        <f t="shared" ref="H180" si="2968">IF(OR($G180=0,$F180=0,$G180="",$F180=""),0,$G180/$F180)</f>
        <v>0</v>
      </c>
      <c r="I180" s="193"/>
      <c r="J180" s="176">
        <f t="shared" ref="J180" si="2969">IF($B169=$B175,IF(L175+L170&gt;0,1,0)+IF(M175+M170&gt;0,1,0)+IF(N175+N170&gt;0,1,0)+IF(O175+O170&gt;0,1,0)+IF(P175+P170&gt;0,1,0)+IF(Q175+Q170&gt;0,1,0)+IF(R175+R170&gt;0,1,0),J176)</f>
        <v>0</v>
      </c>
      <c r="K180" s="133">
        <f t="shared" ref="K180" si="2970">IF(OR($B175=$B181,J180=0,(K176-Q180+O180)&lt;=0),0,(K176-Q180+O180)/J180)</f>
        <v>0</v>
      </c>
      <c r="L180" s="137">
        <f t="shared" ref="L180" si="2971">IF(K180*(7-J177)&lt;=0,0,K180*(7-J177))</f>
        <v>0</v>
      </c>
      <c r="M180" s="311">
        <f t="shared" ref="M180" si="2972">ROUND(IF(OR(K177-K180*(7-J177)+P180&lt;0,$B175=$B181,K180&lt;=0,K177=0),0,IF(K177-K180*(7-J177)+P180&gt;Q180-O180+P180,Q180-O180+P180,K177-K180*(7-J177)+P180)),1)</f>
        <v>0</v>
      </c>
      <c r="N180" s="312"/>
      <c r="O180" s="139">
        <f t="shared" ref="O180" si="2973">IF(OR($B175=$B181,J176=0),0,IF($B175=$B169,J175,$F175))</f>
        <v>0</v>
      </c>
      <c r="P180" s="30">
        <f t="shared" ref="P180" si="2974">IF(OR($B175=$B181,J180=0),0,$G177-$G176)</f>
        <v>0</v>
      </c>
      <c r="Q180" s="134">
        <f t="shared" ref="Q180" si="2975">IF(OR($B175=$B181,J180=0),0,J179)</f>
        <v>0</v>
      </c>
      <c r="R180" s="138">
        <f t="shared" ref="R180" si="2976">IF($B175=$B181,0,K177)</f>
        <v>0</v>
      </c>
      <c r="S180" s="176">
        <f t="shared" ref="S180" si="2977">IF($B169=$B175,IF(U175+U170&gt;0,1,0)+IF(V175+V170&gt;0,1,0)+IF(W175+W170&gt;0,1,0)+IF(X175+X170&gt;0,1,0)+IF(Y175+Y170&gt;0,1,0)+IF(Z175+Z170&gt;0,1,0)+IF(AA175+AA170&gt;0,1,0),S176)</f>
        <v>0</v>
      </c>
      <c r="T180" s="133">
        <f t="shared" ref="T180" si="2978">IF(OR($B175=$B181,S180=0,(T176-Z180+X180)&lt;=0),0,(T176-Z180+X180)/S180)</f>
        <v>0</v>
      </c>
      <c r="U180" s="137">
        <f t="shared" ref="U180" si="2979">IF(T180*(7-S177)&lt;=0,0,T180*(7-S177))</f>
        <v>0</v>
      </c>
      <c r="V180" s="311">
        <f t="shared" ref="V180" si="2980">ROUND(IF(OR(T177-T180*(7-S177)+Y180&lt;0,$B175=$B181,T180&lt;=0,T177=0),0,IF(T177-T180*(7-S177)+Y180&gt;Z180-X180+Y180,Z180-X180+Y180,T177-T180*(7-S177)+Y180)),1)</f>
        <v>0</v>
      </c>
      <c r="W180" s="312"/>
      <c r="X180" s="139">
        <f t="shared" ref="X180" si="2981">IF(OR($B175=$B181,S176=0),0,IF($B175=$B169,S175,$F175))</f>
        <v>0</v>
      </c>
      <c r="Y180" s="30">
        <f t="shared" ref="Y180" si="2982">IF(OR($B175=$B181,S180=0),0,$G177-$G176)</f>
        <v>0</v>
      </c>
      <c r="Z180" s="134">
        <f t="shared" ref="Z180" si="2983">IF(OR($B175=$B181,S180=0),0,S179)</f>
        <v>0</v>
      </c>
      <c r="AA180" s="138">
        <f t="shared" ref="AA180" si="2984">IF($B175=$B181,0,T177)</f>
        <v>0</v>
      </c>
      <c r="AB180" s="176">
        <f t="shared" ref="AB180" si="2985">IF($B169=$B175,IF(AD175+AD170&gt;0,1,0)+IF(AE175+AE170&gt;0,1,0)+IF(AF175+AF170&gt;0,1,0)+IF(AG175+AG170&gt;0,1,0)+IF(AH175+AH170&gt;0,1,0)+IF(AI175+AI170&gt;0,1,0)+IF(AJ175+AJ170&gt;0,1,0),AB176)</f>
        <v>0</v>
      </c>
      <c r="AC180" s="133">
        <f t="shared" ref="AC180" si="2986">IF(OR($B175=$B181,AB180=0,(AC176-AI180+AG180)&lt;=0),0,(AC176-AI180+AG180)/AB180)</f>
        <v>0</v>
      </c>
      <c r="AD180" s="137">
        <f t="shared" ref="AD180" si="2987">IF(AC180*(7-AB177)&lt;=0,0,AC180*(7-AB177))</f>
        <v>0</v>
      </c>
      <c r="AE180" s="311">
        <f t="shared" ref="AE180" si="2988">ROUND(IF(OR(AC177-AC180*(7-AB177)+AH180&lt;0,$B175=$B181,AC180&lt;=0,AC177=0),0,IF(AC177-AC180*(7-AB177)+AH180&gt;AI180-AG180+AH180,AI180-AG180+AH180,AC177-AC180*(7-AB177)+AH180)),1)</f>
        <v>0</v>
      </c>
      <c r="AF180" s="312"/>
      <c r="AG180" s="139">
        <f t="shared" ref="AG180" si="2989">IF(OR($B175=$B181,AB176=0),0,IF($B175=$B169,AB175,$F175))</f>
        <v>0</v>
      </c>
      <c r="AH180" s="30">
        <f t="shared" ref="AH180" si="2990">IF(OR($B175=$B181,AB180=0),0,$G177-$G176)</f>
        <v>0</v>
      </c>
      <c r="AI180" s="134">
        <f t="shared" ref="AI180" si="2991">IF(OR($B175=$B181,AB180=0),0,AB179)</f>
        <v>0</v>
      </c>
      <c r="AJ180" s="138">
        <f t="shared" ref="AJ180" si="2992">IF($B175=$B181,0,AC177)</f>
        <v>0</v>
      </c>
      <c r="AK180" s="176">
        <f t="shared" ref="AK180" si="2993">IF($B169=$B175,IF(AM175+AM170&gt;0,1,0)+IF(AN175+AN170&gt;0,1,0)+IF(AO175+AO170&gt;0,1,0)+IF(AP175+AP170&gt;0,1,0)+IF(AQ175+AQ170&gt;0,1,0)+IF(AR175+AR170&gt;0,1,0)+IF(AS175+AS170&gt;0,1,0),AK176)</f>
        <v>0</v>
      </c>
      <c r="AL180" s="133">
        <f t="shared" ref="AL180" si="2994">IF(OR($B175=$B181,AK180=0,(AL176-AR180+AP180)&lt;=0),0,(AL176-AR180+AP180)/AK180)</f>
        <v>0</v>
      </c>
      <c r="AM180" s="137">
        <f t="shared" ref="AM180" si="2995">IF(AL180*(7-AK177)&lt;=0,0,AL180*(7-AK177))</f>
        <v>0</v>
      </c>
      <c r="AN180" s="311">
        <f t="shared" ref="AN180" si="2996">ROUND(IF(OR(AL177-AL180*(7-AK177)+AQ180&lt;0,$B175=$B181,AL180&lt;=0,AL177=0),0,IF(AL177-AL180*(7-AK177)+AQ180&gt;AR180-AP180+AQ180,AR180-AP180+AQ180,AL177-AL180*(7-AK177)+AQ180)),1)</f>
        <v>0</v>
      </c>
      <c r="AO180" s="312"/>
      <c r="AP180" s="139">
        <f t="shared" ref="AP180" si="2997">IF(OR($B175=$B181,AK176=0),0,IF($B175=$B169,AK175,$F175))</f>
        <v>0</v>
      </c>
      <c r="AQ180" s="30">
        <f t="shared" ref="AQ180" si="2998">IF(OR($B175=$B181,AK180=0),0,$G177-$G176)</f>
        <v>0</v>
      </c>
      <c r="AR180" s="134">
        <f t="shared" ref="AR180" si="2999">IF(OR($B175=$B181,AK180=0),0,AK179)</f>
        <v>0</v>
      </c>
      <c r="AS180" s="138">
        <f t="shared" ref="AS180" si="3000">IF($B175=$B181,0,AL177)</f>
        <v>0</v>
      </c>
      <c r="AT180" s="176">
        <f t="shared" ref="AT180" si="3001">IF($B169=$B175,IF(AV175+AV170&gt;0,1,0)+IF(AW175+AW170&gt;0,1,0)+IF(AX175+AX170&gt;0,1,0)+IF(AY175+AY170&gt;0,1,0)+IF(AZ175+AZ170&gt;0,1,0)+IF(BA175+BA170&gt;0,1,0)+IF(BB175+BB170&gt;0,1,0),AT176)</f>
        <v>0</v>
      </c>
      <c r="AU180" s="133">
        <f t="shared" ref="AU180" si="3002">IF(OR($B175=$B181,AT180=0,(AU176-BA180+AY180)&lt;=0),0,(AU176-BA180+AY180)/AT180)</f>
        <v>0</v>
      </c>
      <c r="AV180" s="137">
        <f t="shared" ref="AV180" si="3003">IF(AU180*(7-AT177)&lt;=0,0,AU180*(7-AT177))</f>
        <v>0</v>
      </c>
      <c r="AW180" s="311">
        <f t="shared" ref="AW180" si="3004">ROUND(IF(OR(AU177-AU180*(7-AT177)+AZ180&lt;0,$B175=$B181,AU180&lt;=0,AU177=0),0,IF(AU177-AU180*(7-AT177)+AZ180&gt;BA180-AY180+AZ180,BA180-AY180+AZ180,AU177-AU180*(7-AT177)+AZ180)),1)</f>
        <v>0</v>
      </c>
      <c r="AX180" s="312"/>
      <c r="AY180" s="139">
        <f t="shared" ref="AY180" si="3005">IF(OR($B175=$B181,AT176=0),0,IF($B175=$B169,AT175,$F175))</f>
        <v>0</v>
      </c>
      <c r="AZ180" s="30">
        <f t="shared" ref="AZ180" si="3006">IF(OR($B175=$B181,AT180=0),0,$G177-$G176)</f>
        <v>0</v>
      </c>
      <c r="BA180" s="134">
        <f t="shared" ref="BA180" si="3007">IF(OR($B175=$B181,AT180=0),0,AT179)</f>
        <v>0</v>
      </c>
      <c r="BB180" s="138">
        <f t="shared" ref="BB180" si="3008">IF($B175=$B181,0,AU177)</f>
        <v>0</v>
      </c>
    </row>
    <row r="181" spans="1:54" ht="15.75" x14ac:dyDescent="0.2">
      <c r="A181" s="1">
        <f t="shared" ref="A181" si="3009">IF(B181="","1. Niewypełnione",B181)</f>
        <v>0</v>
      </c>
      <c r="B181" s="320">
        <f>grudzień!B181</f>
        <v>0</v>
      </c>
      <c r="C181" s="321">
        <f>grudzień!C181</f>
        <v>0</v>
      </c>
      <c r="D181" s="321">
        <f>grudzień!D181</f>
        <v>0</v>
      </c>
      <c r="E181" s="321">
        <f>grudzień!E181</f>
        <v>0</v>
      </c>
      <c r="F181" s="177">
        <f>grudzień!F181</f>
        <v>18</v>
      </c>
      <c r="G181" s="185">
        <f>grudzień!G181</f>
        <v>18</v>
      </c>
      <c r="H181" s="177"/>
      <c r="I181" s="192">
        <f t="shared" ref="I181:I185" si="3010">K181+T181+AC181+AL181+AU181</f>
        <v>0</v>
      </c>
      <c r="J181" s="186">
        <f t="shared" ref="J181" si="3011">IF(OR($B181=$B187,J184=0),0,ROUND((K182+P186)/J184,0))</f>
        <v>0</v>
      </c>
      <c r="K181" s="51">
        <f t="shared" ref="K181:K182" si="3012">SUM(L181:R181)</f>
        <v>0</v>
      </c>
      <c r="L181" s="52">
        <f>grudzień!L181</f>
        <v>0</v>
      </c>
      <c r="M181" s="52">
        <f>grudzień!M181</f>
        <v>0</v>
      </c>
      <c r="N181" s="52">
        <f>grudzień!N181</f>
        <v>0</v>
      </c>
      <c r="O181" s="52">
        <f>grudzień!O181</f>
        <v>0</v>
      </c>
      <c r="P181" s="53">
        <f>grudzień!P181</f>
        <v>0</v>
      </c>
      <c r="Q181" s="54">
        <f>grudzień!Q181</f>
        <v>0</v>
      </c>
      <c r="R181" s="55">
        <f>grudzień!R181</f>
        <v>0</v>
      </c>
      <c r="S181" s="188">
        <f t="shared" ref="S181" si="3013">IF(OR($B181=$B187,S184=0),0,ROUND((T182+Y186)/S184,0))</f>
        <v>0</v>
      </c>
      <c r="T181" s="51">
        <f t="shared" ref="T181:T182" si="3014">SUM(U181:AA181)</f>
        <v>0</v>
      </c>
      <c r="U181" s="52">
        <f>grudzień!U181</f>
        <v>0</v>
      </c>
      <c r="V181" s="52">
        <f>grudzień!V181</f>
        <v>0</v>
      </c>
      <c r="W181" s="52">
        <f>grudzień!W181</f>
        <v>0</v>
      </c>
      <c r="X181" s="52">
        <f>grudzień!X181</f>
        <v>0</v>
      </c>
      <c r="Y181" s="53">
        <f>grudzień!Y181</f>
        <v>0</v>
      </c>
      <c r="Z181" s="54">
        <f>grudzień!Z181</f>
        <v>0</v>
      </c>
      <c r="AA181" s="55">
        <f>grudzień!AA181</f>
        <v>0</v>
      </c>
      <c r="AB181" s="188">
        <f t="shared" ref="AB181" si="3015">IF(OR($B181=$B187,AB184=0),0,ROUND((AC182+AH186)/AB184,0))</f>
        <v>0</v>
      </c>
      <c r="AC181" s="51">
        <f t="shared" ref="AC181:AC182" si="3016">SUM(AD181:AJ181)</f>
        <v>0</v>
      </c>
      <c r="AD181" s="52">
        <f>grudzień!AD181</f>
        <v>0</v>
      </c>
      <c r="AE181" s="52">
        <f>grudzień!AE181</f>
        <v>0</v>
      </c>
      <c r="AF181" s="52">
        <f>grudzień!AF181</f>
        <v>0</v>
      </c>
      <c r="AG181" s="52">
        <f>grudzień!AG181</f>
        <v>0</v>
      </c>
      <c r="AH181" s="53">
        <f>grudzień!AH181</f>
        <v>0</v>
      </c>
      <c r="AI181" s="54">
        <f>grudzień!AI181</f>
        <v>0</v>
      </c>
      <c r="AJ181" s="55">
        <f>grudzień!AJ181</f>
        <v>0</v>
      </c>
      <c r="AK181" s="188">
        <f t="shared" ref="AK181" si="3017">IF(OR($B181=$B187,AK184=0),0,ROUND((AL182+AQ186)/AK184,0))</f>
        <v>0</v>
      </c>
      <c r="AL181" s="51">
        <f t="shared" ref="AL181:AL182" si="3018">SUM(AM181:AS181)</f>
        <v>0</v>
      </c>
      <c r="AM181" s="52">
        <f>grudzień!AM181</f>
        <v>0</v>
      </c>
      <c r="AN181" s="52">
        <f>grudzień!AN181</f>
        <v>0</v>
      </c>
      <c r="AO181" s="52">
        <f>grudzień!AO181</f>
        <v>0</v>
      </c>
      <c r="AP181" s="52">
        <f>grudzień!AP181</f>
        <v>0</v>
      </c>
      <c r="AQ181" s="53">
        <f>grudzień!AQ181</f>
        <v>0</v>
      </c>
      <c r="AR181" s="54">
        <f>grudzień!AR181</f>
        <v>0</v>
      </c>
      <c r="AS181" s="55">
        <f>grudzień!AS181</f>
        <v>0</v>
      </c>
      <c r="AT181" s="188">
        <f t="shared" ref="AT181" si="3019">IF(OR($B181=$B187,AT184=0),0,ROUND((AU182+AZ186)/AT184,0))</f>
        <v>0</v>
      </c>
      <c r="AU181" s="51">
        <f t="shared" ref="AU181:AU182" si="3020">SUM(AV181:BB181)</f>
        <v>0</v>
      </c>
      <c r="AV181" s="52">
        <f t="shared" ref="AV181" si="3021">IF(SUM($AM$9:$AS$9)=SUM($AV$9:$BB$9),AM181,IF(AND(SUM($AV$9:$BB$9)&gt;42,SUM($AV$9:$BB$9)&lt;49),AM181,0))</f>
        <v>0</v>
      </c>
      <c r="AW181" s="52">
        <f t="shared" ref="AW181" si="3022">IF(SUM($AM$9:$AS$9)=SUM($AV$9:$BB$9),AN181,IF(AND(SUM($AV$9:$BB$9)&gt;42,SUM($AV$9:$BB$9)&lt;49),AN181,0))</f>
        <v>0</v>
      </c>
      <c r="AX181" s="52">
        <f t="shared" ref="AX181" si="3023">IF(SUM($AM$9:$AS$9)=SUM($AV$9:$BB$9),AO181,IF(AND(SUM($AV$9:$BB$9)&gt;42,SUM($AV$9:$BB$9)&lt;49),AO181,0))</f>
        <v>0</v>
      </c>
      <c r="AY181" s="52">
        <f t="shared" ref="AY181" si="3024">IF(SUM($AM$9:$AS$9)=SUM($AV$9:$BB$9),AP181,IF(AND(SUM($AV$9:$BB$9)&gt;42,SUM($AV$9:$BB$9)&lt;49),AP181,0))</f>
        <v>0</v>
      </c>
      <c r="AZ181" s="53">
        <f t="shared" ref="AZ181" si="3025">IF(SUM($AM$9:$AS$9)=SUM($AV$9:$BB$9),AQ181,IF(AND(SUM($AV$9:$BB$9)&gt;42,SUM($AV$9:$BB$9)&lt;49),AQ181,0))</f>
        <v>0</v>
      </c>
      <c r="BA181" s="54">
        <f t="shared" ref="BA181" si="3026">IF(SUM($AM$9:$AS$9)=SUM($AV$9:$BB$9),AR181,IF(AND(SUM($AV$9:$BB$9)&gt;42,SUM($AV$9:$BB$9)&lt;49),AR181,0))</f>
        <v>0</v>
      </c>
      <c r="BB181" s="55">
        <f t="shared" ref="BB181" si="3027">IF(SUM($AM$9:$AS$9)=SUM($AV$9:$BB$9),AS181,IF(AND(SUM($AV$9:$BB$9)&gt;42,SUM($AV$9:$BB$9)&lt;49),AS181,0))</f>
        <v>0</v>
      </c>
    </row>
    <row r="182" spans="1:54" ht="12.75" hidden="1" customHeight="1" x14ac:dyDescent="0.2">
      <c r="B182" s="93"/>
      <c r="C182" s="94"/>
      <c r="D182" s="95"/>
      <c r="E182" s="115"/>
      <c r="F182" s="140" t="b">
        <f t="shared" ref="F182" si="3028">IF($B175=$B181,OR(F176,G181&lt;F181),G181&lt;F181)</f>
        <v>0</v>
      </c>
      <c r="G182" s="189">
        <f t="shared" ref="G182" si="3029">IF(AND($B175=$B181,$B175&lt;&gt;"",$B175&lt;&gt;0),G181+G176,G181)</f>
        <v>18</v>
      </c>
      <c r="H182" s="120"/>
      <c r="I182" s="165">
        <f t="shared" si="3010"/>
        <v>0</v>
      </c>
      <c r="J182" s="194">
        <f t="shared" ref="J182" si="3030">7-COUNTIF(L181:R181,0)-COUNTIF(L181:R181,"")</f>
        <v>0</v>
      </c>
      <c r="K182" s="22">
        <f t="shared" si="3012"/>
        <v>0</v>
      </c>
      <c r="L182" s="35">
        <f t="shared" ref="L182:R182" si="3031">IF($B175=$B181,L181+L176,L181)</f>
        <v>0</v>
      </c>
      <c r="M182" s="35">
        <f t="shared" si="3031"/>
        <v>0</v>
      </c>
      <c r="N182" s="35">
        <f t="shared" si="3031"/>
        <v>0</v>
      </c>
      <c r="O182" s="35">
        <f t="shared" si="3031"/>
        <v>0</v>
      </c>
      <c r="P182" s="36">
        <f t="shared" si="3031"/>
        <v>0</v>
      </c>
      <c r="Q182" s="37">
        <f t="shared" si="3031"/>
        <v>0</v>
      </c>
      <c r="R182" s="38">
        <f t="shared" si="3031"/>
        <v>0</v>
      </c>
      <c r="S182" s="194">
        <f t="shared" ref="S182" si="3032">7-COUNTIF(U181:AA181,0)-COUNTIF(U181:AA181,"")</f>
        <v>0</v>
      </c>
      <c r="T182" s="22">
        <f t="shared" si="3014"/>
        <v>0</v>
      </c>
      <c r="U182" s="35">
        <f t="shared" ref="U182:AA182" si="3033">IF($B175=$B181,U181+U176,U181)</f>
        <v>0</v>
      </c>
      <c r="V182" s="35">
        <f t="shared" si="3033"/>
        <v>0</v>
      </c>
      <c r="W182" s="35">
        <f t="shared" si="3033"/>
        <v>0</v>
      </c>
      <c r="X182" s="35">
        <f t="shared" si="3033"/>
        <v>0</v>
      </c>
      <c r="Y182" s="36">
        <f t="shared" si="3033"/>
        <v>0</v>
      </c>
      <c r="Z182" s="37">
        <f t="shared" si="3033"/>
        <v>0</v>
      </c>
      <c r="AA182" s="38">
        <f t="shared" si="3033"/>
        <v>0</v>
      </c>
      <c r="AB182" s="194">
        <f t="shared" ref="AB182" si="3034">7-COUNTIF(AD181:AJ181,0)-COUNTIF(AD181:AJ181,"")</f>
        <v>0</v>
      </c>
      <c r="AC182" s="22">
        <f t="shared" si="3016"/>
        <v>0</v>
      </c>
      <c r="AD182" s="35">
        <f t="shared" ref="AD182:AJ182" si="3035">IF($B175=$B181,AD181+AD176,AD181)</f>
        <v>0</v>
      </c>
      <c r="AE182" s="35">
        <f t="shared" si="3035"/>
        <v>0</v>
      </c>
      <c r="AF182" s="35">
        <f t="shared" si="3035"/>
        <v>0</v>
      </c>
      <c r="AG182" s="35">
        <f t="shared" si="3035"/>
        <v>0</v>
      </c>
      <c r="AH182" s="36">
        <f t="shared" si="3035"/>
        <v>0</v>
      </c>
      <c r="AI182" s="37">
        <f t="shared" si="3035"/>
        <v>0</v>
      </c>
      <c r="AJ182" s="38">
        <f t="shared" si="3035"/>
        <v>0</v>
      </c>
      <c r="AK182" s="194">
        <f t="shared" ref="AK182" si="3036">7-COUNTIF(AM181:AS181,0)-COUNTIF(AM181:AS181,"")</f>
        <v>0</v>
      </c>
      <c r="AL182" s="22">
        <f t="shared" si="3018"/>
        <v>0</v>
      </c>
      <c r="AM182" s="35">
        <f t="shared" ref="AM182:AS182" si="3037">IF($B175=$B181,AM181+AM176,AM181)</f>
        <v>0</v>
      </c>
      <c r="AN182" s="35">
        <f t="shared" si="3037"/>
        <v>0</v>
      </c>
      <c r="AO182" s="35">
        <f t="shared" si="3037"/>
        <v>0</v>
      </c>
      <c r="AP182" s="35">
        <f t="shared" si="3037"/>
        <v>0</v>
      </c>
      <c r="AQ182" s="36">
        <f t="shared" si="3037"/>
        <v>0</v>
      </c>
      <c r="AR182" s="37">
        <f t="shared" si="3037"/>
        <v>0</v>
      </c>
      <c r="AS182" s="38">
        <f t="shared" si="3037"/>
        <v>0</v>
      </c>
      <c r="AT182" s="194">
        <f t="shared" ref="AT182" si="3038">7-COUNTIF(AV181:BB181,0)-COUNTIF(AV181:BB181,"")</f>
        <v>0</v>
      </c>
      <c r="AU182" s="22">
        <f t="shared" si="3020"/>
        <v>0</v>
      </c>
      <c r="AV182" s="35">
        <f t="shared" ref="AV182:BB182" si="3039">IF($B175=$B181,AV181+AV176,AV181)</f>
        <v>0</v>
      </c>
      <c r="AW182" s="35">
        <f t="shared" si="3039"/>
        <v>0</v>
      </c>
      <c r="AX182" s="35">
        <f t="shared" si="3039"/>
        <v>0</v>
      </c>
      <c r="AY182" s="35">
        <f t="shared" si="3039"/>
        <v>0</v>
      </c>
      <c r="AZ182" s="36">
        <f t="shared" si="3039"/>
        <v>0</v>
      </c>
      <c r="BA182" s="37">
        <f t="shared" si="3039"/>
        <v>0</v>
      </c>
      <c r="BB182" s="38">
        <f t="shared" si="3039"/>
        <v>0</v>
      </c>
    </row>
    <row r="183" spans="1:54" ht="15" hidden="1" customHeight="1" x14ac:dyDescent="0.2">
      <c r="B183" s="116"/>
      <c r="C183" s="117"/>
      <c r="D183" s="118"/>
      <c r="E183" s="119"/>
      <c r="F183" s="92"/>
      <c r="G183" s="190">
        <f t="shared" ref="G183" si="3040">IF(AND($B175=$B181,$B175&lt;&gt;"",$B175&lt;&gt;0),F181+G177,F181)</f>
        <v>18</v>
      </c>
      <c r="H183" s="121"/>
      <c r="I183" s="165">
        <f t="shared" si="3010"/>
        <v>0</v>
      </c>
      <c r="J183" s="195">
        <f t="shared" ref="J183" si="3041">IF($B181=$B175,COUNTIF(L183:R183,0),COUNTIF(L184:R184,0)+COUNTIF(L184:R184,""))</f>
        <v>7</v>
      </c>
      <c r="K183" s="39">
        <f t="shared" ref="K183:R183" si="3042">IF($B175=$B181,K184+K177,K184)</f>
        <v>0</v>
      </c>
      <c r="L183" s="40">
        <f t="shared" si="3042"/>
        <v>0</v>
      </c>
      <c r="M183" s="40">
        <f t="shared" si="3042"/>
        <v>0</v>
      </c>
      <c r="N183" s="40">
        <f t="shared" si="3042"/>
        <v>0</v>
      </c>
      <c r="O183" s="40">
        <f t="shared" si="3042"/>
        <v>0</v>
      </c>
      <c r="P183" s="41">
        <f t="shared" si="3042"/>
        <v>0</v>
      </c>
      <c r="Q183" s="42">
        <f t="shared" si="3042"/>
        <v>0</v>
      </c>
      <c r="R183" s="43">
        <f t="shared" si="3042"/>
        <v>0</v>
      </c>
      <c r="S183" s="195">
        <f t="shared" ref="S183" si="3043">IF($B181=$B175,COUNTIF(U183:AA183,0),COUNTIF(U184:AA184,0)+COUNTIF(U184:AA184,""))</f>
        <v>7</v>
      </c>
      <c r="T183" s="39">
        <f t="shared" ref="T183:AA183" si="3044">IF($B175=$B181,T184+T177,T184)</f>
        <v>0</v>
      </c>
      <c r="U183" s="40">
        <f t="shared" si="3044"/>
        <v>0</v>
      </c>
      <c r="V183" s="40">
        <f t="shared" si="3044"/>
        <v>0</v>
      </c>
      <c r="W183" s="40">
        <f t="shared" si="3044"/>
        <v>0</v>
      </c>
      <c r="X183" s="40">
        <f t="shared" si="3044"/>
        <v>0</v>
      </c>
      <c r="Y183" s="41">
        <f t="shared" si="3044"/>
        <v>0</v>
      </c>
      <c r="Z183" s="42">
        <f t="shared" si="3044"/>
        <v>0</v>
      </c>
      <c r="AA183" s="43">
        <f t="shared" si="3044"/>
        <v>0</v>
      </c>
      <c r="AB183" s="195">
        <f t="shared" ref="AB183" si="3045">IF($B181=$B175,COUNTIF(AD183:AJ183,0),COUNTIF(AD184:AJ184,0)+COUNTIF(AD184:AJ184,""))</f>
        <v>7</v>
      </c>
      <c r="AC183" s="39">
        <f t="shared" ref="AC183:AJ183" si="3046">IF($B175=$B181,AC184+AC177,AC184)</f>
        <v>0</v>
      </c>
      <c r="AD183" s="40">
        <f t="shared" si="3046"/>
        <v>0</v>
      </c>
      <c r="AE183" s="40">
        <f t="shared" si="3046"/>
        <v>0</v>
      </c>
      <c r="AF183" s="40">
        <f t="shared" si="3046"/>
        <v>0</v>
      </c>
      <c r="AG183" s="40">
        <f t="shared" si="3046"/>
        <v>0</v>
      </c>
      <c r="AH183" s="41">
        <f t="shared" si="3046"/>
        <v>0</v>
      </c>
      <c r="AI183" s="42">
        <f t="shared" si="3046"/>
        <v>0</v>
      </c>
      <c r="AJ183" s="43">
        <f t="shared" si="3046"/>
        <v>0</v>
      </c>
      <c r="AK183" s="195">
        <f t="shared" ref="AK183" si="3047">IF($B181=$B175,COUNTIF(AM183:AS183,0),COUNTIF(AM184:AS184,0)+COUNTIF(AM184:AS184,""))</f>
        <v>7</v>
      </c>
      <c r="AL183" s="39">
        <f t="shared" ref="AL183:AS183" si="3048">IF($B175=$B181,AL184+AL177,AL184)</f>
        <v>0</v>
      </c>
      <c r="AM183" s="40">
        <f t="shared" si="3048"/>
        <v>0</v>
      </c>
      <c r="AN183" s="40">
        <f t="shared" si="3048"/>
        <v>0</v>
      </c>
      <c r="AO183" s="40">
        <f t="shared" si="3048"/>
        <v>0</v>
      </c>
      <c r="AP183" s="40">
        <f t="shared" si="3048"/>
        <v>0</v>
      </c>
      <c r="AQ183" s="41">
        <f t="shared" si="3048"/>
        <v>0</v>
      </c>
      <c r="AR183" s="42">
        <f t="shared" si="3048"/>
        <v>0</v>
      </c>
      <c r="AS183" s="43">
        <f t="shared" si="3048"/>
        <v>0</v>
      </c>
      <c r="AT183" s="195">
        <f t="shared" ref="AT183" si="3049">IF($B181=$B175,COUNTIF(AV183:BB183,0),COUNTIF(AV184:BB184,0)+COUNTIF(AV184:BB184,""))</f>
        <v>7</v>
      </c>
      <c r="AU183" s="39">
        <f t="shared" ref="AU183:BB183" si="3050">IF($B175=$B181,AU184+AU177,AU184)</f>
        <v>0</v>
      </c>
      <c r="AV183" s="40">
        <f t="shared" si="3050"/>
        <v>0</v>
      </c>
      <c r="AW183" s="40">
        <f t="shared" si="3050"/>
        <v>0</v>
      </c>
      <c r="AX183" s="40">
        <f t="shared" si="3050"/>
        <v>0</v>
      </c>
      <c r="AY183" s="40">
        <f t="shared" si="3050"/>
        <v>0</v>
      </c>
      <c r="AZ183" s="41">
        <f t="shared" si="3050"/>
        <v>0</v>
      </c>
      <c r="BA183" s="42">
        <f t="shared" si="3050"/>
        <v>0</v>
      </c>
      <c r="BB183" s="43">
        <f t="shared" si="3050"/>
        <v>0</v>
      </c>
    </row>
    <row r="184" spans="1:54" ht="15.75" customHeight="1" x14ac:dyDescent="0.2">
      <c r="A184" s="1">
        <f t="shared" ref="A184" si="3051">A181</f>
        <v>0</v>
      </c>
      <c r="B184" s="313">
        <f t="shared" ref="B184" si="3052">B178+1</f>
        <v>28</v>
      </c>
      <c r="C184" s="314"/>
      <c r="D184" s="314"/>
      <c r="E184" s="314"/>
      <c r="F184" s="31"/>
      <c r="G184" s="183"/>
      <c r="H184" s="122">
        <f t="shared" ref="H184" si="3053">5-COUNTIF(AU181,0)-COUNTIF(AL181,0)-COUNTIF(AC181,0)-COUNTIF(T181,0)-COUNTIF(K181,0)</f>
        <v>0</v>
      </c>
      <c r="I184" s="165">
        <f t="shared" si="3010"/>
        <v>0</v>
      </c>
      <c r="J184" s="187">
        <f t="shared" ref="J184" si="3054">IF($B181=$B175,J178+IF($F181&lt;&gt;$G181,(K181+$G183-$G182)/$F181,K181/$F181),IF($F181&lt;&gt;G181,(K181+$G183-$G182)/$F181,K181/$F181))</f>
        <v>0</v>
      </c>
      <c r="K184" s="7">
        <f t="shared" ref="K184:K185" si="3055">SUM(L184:R184)</f>
        <v>0</v>
      </c>
      <c r="L184" s="26">
        <f t="shared" ref="L184:R184" si="3056">L181</f>
        <v>0</v>
      </c>
      <c r="M184" s="26">
        <f t="shared" si="3056"/>
        <v>0</v>
      </c>
      <c r="N184" s="26">
        <f t="shared" si="3056"/>
        <v>0</v>
      </c>
      <c r="O184" s="26">
        <f t="shared" si="3056"/>
        <v>0</v>
      </c>
      <c r="P184" s="26">
        <f t="shared" si="3056"/>
        <v>0</v>
      </c>
      <c r="Q184" s="29">
        <f t="shared" si="3056"/>
        <v>0</v>
      </c>
      <c r="R184" s="23">
        <f t="shared" si="3056"/>
        <v>0</v>
      </c>
      <c r="S184" s="187">
        <f t="shared" ref="S184" si="3057">IF($B181=$B175,S178+IF($F181&lt;&gt;$G181,(T181+$G183-$G182)/$F181,T181/$F181),IF($F181&lt;&gt;P181,(T181+$G183-$G182)/$F181,T181/$F181))</f>
        <v>0</v>
      </c>
      <c r="T184" s="7">
        <f t="shared" ref="T184:T185" si="3058">SUM(U184:AA184)</f>
        <v>0</v>
      </c>
      <c r="U184" s="26">
        <f t="shared" ref="U184:AA184" si="3059">U181</f>
        <v>0</v>
      </c>
      <c r="V184" s="26">
        <f t="shared" si="3059"/>
        <v>0</v>
      </c>
      <c r="W184" s="26">
        <f t="shared" si="3059"/>
        <v>0</v>
      </c>
      <c r="X184" s="26">
        <f t="shared" si="3059"/>
        <v>0</v>
      </c>
      <c r="Y184" s="113">
        <f t="shared" si="3059"/>
        <v>0</v>
      </c>
      <c r="Z184" s="29">
        <f t="shared" si="3059"/>
        <v>0</v>
      </c>
      <c r="AA184" s="23">
        <f t="shared" si="3059"/>
        <v>0</v>
      </c>
      <c r="AB184" s="187">
        <f t="shared" ref="AB184" si="3060">IF($B181=$B175,AB178+IF($F181&lt;&gt;$G181,(AC181+$G183-$G182)/$F181,AC181/$F181),IF($F181&lt;&gt;Y181,(AC181+$G183-$G182)/$F181,AC181/$F181))</f>
        <v>0</v>
      </c>
      <c r="AC184" s="7">
        <f t="shared" ref="AC184:AC185" si="3061">SUM(AD184:AJ184)</f>
        <v>0</v>
      </c>
      <c r="AD184" s="26">
        <f t="shared" ref="AD184:AJ184" si="3062">AD181</f>
        <v>0</v>
      </c>
      <c r="AE184" s="26">
        <f t="shared" si="3062"/>
        <v>0</v>
      </c>
      <c r="AF184" s="26">
        <f t="shared" si="3062"/>
        <v>0</v>
      </c>
      <c r="AG184" s="26">
        <f t="shared" si="3062"/>
        <v>0</v>
      </c>
      <c r="AH184" s="113">
        <f t="shared" si="3062"/>
        <v>0</v>
      </c>
      <c r="AI184" s="29">
        <f t="shared" si="3062"/>
        <v>0</v>
      </c>
      <c r="AJ184" s="23">
        <f t="shared" si="3062"/>
        <v>0</v>
      </c>
      <c r="AK184" s="187">
        <f t="shared" ref="AK184" si="3063">IF($B181=$B175,AK178+IF($F181&lt;&gt;$G181,(AL181+$G183-$G182)/$F181,AL181/$F181),IF($F181&lt;&gt;AH181,(AL181+$G183-$G182)/$F181,AL181/$F181))</f>
        <v>0</v>
      </c>
      <c r="AL184" s="7">
        <f t="shared" ref="AL184:AL185" si="3064">SUM(AM184:AS184)</f>
        <v>0</v>
      </c>
      <c r="AM184" s="26">
        <f t="shared" ref="AM184:AS184" si="3065">AM181</f>
        <v>0</v>
      </c>
      <c r="AN184" s="26">
        <f t="shared" si="3065"/>
        <v>0</v>
      </c>
      <c r="AO184" s="26">
        <f t="shared" si="3065"/>
        <v>0</v>
      </c>
      <c r="AP184" s="26">
        <f t="shared" si="3065"/>
        <v>0</v>
      </c>
      <c r="AQ184" s="113">
        <f t="shared" si="3065"/>
        <v>0</v>
      </c>
      <c r="AR184" s="29">
        <f t="shared" si="3065"/>
        <v>0</v>
      </c>
      <c r="AS184" s="23">
        <f t="shared" si="3065"/>
        <v>0</v>
      </c>
      <c r="AT184" s="187">
        <f t="shared" ref="AT184" si="3066">IF($B181=$B175,AT178+IF($F181&lt;&gt;$G181,(AU181+$G183-$G182)/$F181,AU181/$F181),IF($F181&lt;&gt;AQ181,(AU181+$G183-$G182)/$F181,AU181/$F181))</f>
        <v>0</v>
      </c>
      <c r="AU184" s="7">
        <f t="shared" ref="AU184:AU185" si="3067">SUM(AV184:BB184)</f>
        <v>0</v>
      </c>
      <c r="AV184" s="6">
        <f t="shared" ref="AV184" si="3068">IF(SUM($AM$9:$AS$9)=SUM($AV$9:$BB$9),AV181,IF(AND(SUM($AV$9:$BB$9)&gt;42,SUM($AV$9:$BB$9)&lt;49),AV181,0))</f>
        <v>0</v>
      </c>
      <c r="AW184" s="6">
        <f t="shared" ref="AW184:BB184" si="3069">IF(SUM($AM$9:$AS$9)=SUM($AV$9:$BB$9),AW181,IF(AND(SUM($AV$9:$BB$9)&gt;42,SUM($AV$9:$BB$9)&lt;49),AW181,0))</f>
        <v>0</v>
      </c>
      <c r="AX184" s="6">
        <f t="shared" si="3069"/>
        <v>0</v>
      </c>
      <c r="AY184" s="6">
        <f t="shared" si="3069"/>
        <v>0</v>
      </c>
      <c r="AZ184" s="26">
        <f t="shared" si="3069"/>
        <v>0</v>
      </c>
      <c r="BA184" s="29">
        <f t="shared" si="3069"/>
        <v>0</v>
      </c>
      <c r="BB184" s="23">
        <f t="shared" si="3069"/>
        <v>0</v>
      </c>
    </row>
    <row r="185" spans="1:54" ht="15.75" customHeight="1" x14ac:dyDescent="0.2">
      <c r="A185" s="1">
        <f t="shared" ref="A185:A186" si="3070">A184</f>
        <v>0</v>
      </c>
      <c r="B185" s="313"/>
      <c r="C185" s="314"/>
      <c r="D185" s="314"/>
      <c r="E185" s="314"/>
      <c r="F185" s="31"/>
      <c r="G185" s="183"/>
      <c r="H185" s="123">
        <f t="shared" ref="H185" si="3071">IF($B181=$B175,H179+F185,$F185)</f>
        <v>0</v>
      </c>
      <c r="I185" s="165">
        <f t="shared" si="3010"/>
        <v>0</v>
      </c>
      <c r="J185" s="141">
        <f t="shared" ref="J185" si="3072">IF($H184=0,0,IF($B175=$B181,IF($H186&gt;0,$H186+J179,K181+J179),IF($H186&gt;0,$H186,K181)))</f>
        <v>0</v>
      </c>
      <c r="K185" s="7">
        <f t="shared" si="3055"/>
        <v>0</v>
      </c>
      <c r="L185" s="6"/>
      <c r="M185" s="6"/>
      <c r="N185" s="6"/>
      <c r="O185" s="6"/>
      <c r="P185" s="26"/>
      <c r="Q185" s="29"/>
      <c r="R185" s="23"/>
      <c r="S185" s="141">
        <f t="shared" ref="S185" si="3073">IF($H184=0,0,IF($B175=$B181,IF($H186&gt;0,$H186+S179,T181+S179),IF($H186&gt;0,$H186,T181)))</f>
        <v>0</v>
      </c>
      <c r="T185" s="7">
        <f t="shared" si="3058"/>
        <v>0</v>
      </c>
      <c r="U185" s="6"/>
      <c r="V185" s="6"/>
      <c r="W185" s="6"/>
      <c r="X185" s="6"/>
      <c r="Y185" s="26"/>
      <c r="Z185" s="29"/>
      <c r="AA185" s="23"/>
      <c r="AB185" s="141">
        <f t="shared" ref="AB185" si="3074">IF($H184=0,0,IF($B175=$B181,IF($H186&gt;0,$H186+AB179,AC181+AB179),IF($H186&gt;0,$H186,AC181)))</f>
        <v>0</v>
      </c>
      <c r="AC185" s="7">
        <f t="shared" si="3061"/>
        <v>0</v>
      </c>
      <c r="AD185" s="6"/>
      <c r="AE185" s="6"/>
      <c r="AF185" s="6"/>
      <c r="AG185" s="6"/>
      <c r="AH185" s="26"/>
      <c r="AI185" s="29"/>
      <c r="AJ185" s="23"/>
      <c r="AK185" s="141">
        <f t="shared" ref="AK185" si="3075">IF($H184=0,0,IF($B175=$B181,IF($H186&gt;0,$H186+AK179,AL181+AK179),IF($H186&gt;0,$H186,AL181)))</f>
        <v>0</v>
      </c>
      <c r="AL185" s="7">
        <f t="shared" si="3064"/>
        <v>0</v>
      </c>
      <c r="AM185" s="6"/>
      <c r="AN185" s="6"/>
      <c r="AO185" s="6"/>
      <c r="AP185" s="6"/>
      <c r="AQ185" s="26"/>
      <c r="AR185" s="29"/>
      <c r="AS185" s="23"/>
      <c r="AT185" s="141">
        <f t="shared" ref="AT185" si="3076">IF($H184=0,0,IF($B175=$B181,IF($H186&gt;0,$H186+AT179,AU181+AT179),IF($H186&gt;0,$H186,AU181)))</f>
        <v>0</v>
      </c>
      <c r="AU185" s="7">
        <f t="shared" si="3067"/>
        <v>0</v>
      </c>
      <c r="AV185" s="6"/>
      <c r="AW185" s="6"/>
      <c r="AX185" s="6"/>
      <c r="AY185" s="6"/>
      <c r="AZ185" s="26"/>
      <c r="BA185" s="29"/>
      <c r="BB185" s="23"/>
    </row>
    <row r="186" spans="1:54" ht="18.75" customHeight="1" thickBot="1" x14ac:dyDescent="0.25">
      <c r="A186" s="1">
        <f t="shared" si="3070"/>
        <v>0</v>
      </c>
      <c r="B186" s="323" t="str">
        <f>IF(B181="",Wydruk!$AE$6,IF(J182=0,Wydruk!$AE$7,IF(AND(G182&lt;G183,B181&lt;&gt;$B187),Wydruk!$AE$13,IF(AND($B181=$B175,$B181&lt;&gt;$B187),IF(OR(OR(J186&lt;4,J186&gt;5),OR(S186&lt;4,S186&gt;5),OR(AB186&lt;4,AB186&gt;5),OR(AK186&lt;4,AK186&gt;5),OR(AND(AT186&lt;4,AT186&gt;0),AT186&gt;5)),Wydruk!$AE$8,Wydruk!$AE$9),IF($B181=$B187,IF($F185&lt;&gt;0,Wydruk!$AE$12,Wydruk!$AE$10),IF(OR(OR(J182&lt;4,J182&gt;5),OR(S182&lt;4,S182&gt;5),OR(AB182&lt;4,AB182&gt;5),OR(AK182&lt;4,AK182&gt;5),OR(AND(AT182&lt;4,AT182&gt;0),AT182&gt;5)),Wydruk!$AE$8,Wydruk!$AE$11))))))</f>
        <v>Uzupełnij liczby godzin tygodniowego planu</v>
      </c>
      <c r="C186" s="324"/>
      <c r="D186" s="324"/>
      <c r="E186" s="324"/>
      <c r="F186" s="173">
        <f>grudzień!F186</f>
        <v>0</v>
      </c>
      <c r="G186" s="184">
        <f>grudzień!G186</f>
        <v>0</v>
      </c>
      <c r="H186" s="191">
        <f t="shared" ref="H186" si="3077">IF(OR($G186=0,$F186=0,$G186="",$F186=""),0,$G186/$F186)</f>
        <v>0</v>
      </c>
      <c r="I186" s="193"/>
      <c r="J186" s="176">
        <f t="shared" ref="J186" si="3078">IF($B175=$B181,IF(L181+L176&gt;0,1,0)+IF(M181+M176&gt;0,1,0)+IF(N181+N176&gt;0,1,0)+IF(O181+O176&gt;0,1,0)+IF(P181+P176&gt;0,1,0)+IF(Q181+Q176&gt;0,1,0)+IF(R181+R176&gt;0,1,0),J182)</f>
        <v>0</v>
      </c>
      <c r="K186" s="133">
        <f t="shared" ref="K186" si="3079">IF(OR($B181=$B187,J186=0,(K182-Q186+O186)&lt;=0),0,(K182-Q186+O186)/J186)</f>
        <v>0</v>
      </c>
      <c r="L186" s="137">
        <f t="shared" ref="L186" si="3080">IF(K186*(7-J183)&lt;=0,0,K186*(7-J183))</f>
        <v>0</v>
      </c>
      <c r="M186" s="311">
        <f t="shared" ref="M186" si="3081">ROUND(IF(OR(K183-K186*(7-J183)+P186&lt;0,$B181=$B187,K186&lt;=0,K183=0),0,IF(K183-K186*(7-J183)+P186&gt;Q186-O186+P186,Q186-O186+P186,K183-K186*(7-J183)+P186)),1)</f>
        <v>0</v>
      </c>
      <c r="N186" s="312"/>
      <c r="O186" s="139">
        <f t="shared" ref="O186" si="3082">IF(OR($B181=$B187,J182=0),0,IF($B181=$B175,J181,$F181))</f>
        <v>0</v>
      </c>
      <c r="P186" s="30">
        <f t="shared" ref="P186" si="3083">IF(OR($B181=$B187,J186=0),0,$G183-$G182)</f>
        <v>0</v>
      </c>
      <c r="Q186" s="134">
        <f t="shared" ref="Q186" si="3084">IF(OR($B181=$B187,J186=0),0,J185)</f>
        <v>0</v>
      </c>
      <c r="R186" s="138">
        <f t="shared" ref="R186" si="3085">IF($B181=$B187,0,K183)</f>
        <v>0</v>
      </c>
      <c r="S186" s="176">
        <f t="shared" ref="S186" si="3086">IF($B175=$B181,IF(U181+U176&gt;0,1,0)+IF(V181+V176&gt;0,1,0)+IF(W181+W176&gt;0,1,0)+IF(X181+X176&gt;0,1,0)+IF(Y181+Y176&gt;0,1,0)+IF(Z181+Z176&gt;0,1,0)+IF(AA181+AA176&gt;0,1,0),S182)</f>
        <v>0</v>
      </c>
      <c r="T186" s="133">
        <f t="shared" ref="T186" si="3087">IF(OR($B181=$B187,S186=0,(T182-Z186+X186)&lt;=0),0,(T182-Z186+X186)/S186)</f>
        <v>0</v>
      </c>
      <c r="U186" s="137">
        <f t="shared" ref="U186" si="3088">IF(T186*(7-S183)&lt;=0,0,T186*(7-S183))</f>
        <v>0</v>
      </c>
      <c r="V186" s="311">
        <f t="shared" ref="V186" si="3089">ROUND(IF(OR(T183-T186*(7-S183)+Y186&lt;0,$B181=$B187,T186&lt;=0,T183=0),0,IF(T183-T186*(7-S183)+Y186&gt;Z186-X186+Y186,Z186-X186+Y186,T183-T186*(7-S183)+Y186)),1)</f>
        <v>0</v>
      </c>
      <c r="W186" s="312"/>
      <c r="X186" s="139">
        <f t="shared" ref="X186" si="3090">IF(OR($B181=$B187,S182=0),0,IF($B181=$B175,S181,$F181))</f>
        <v>0</v>
      </c>
      <c r="Y186" s="30">
        <f t="shared" ref="Y186" si="3091">IF(OR($B181=$B187,S186=0),0,$G183-$G182)</f>
        <v>0</v>
      </c>
      <c r="Z186" s="134">
        <f t="shared" ref="Z186" si="3092">IF(OR($B181=$B187,S186=0),0,S185)</f>
        <v>0</v>
      </c>
      <c r="AA186" s="138">
        <f t="shared" ref="AA186" si="3093">IF($B181=$B187,0,T183)</f>
        <v>0</v>
      </c>
      <c r="AB186" s="176">
        <f t="shared" ref="AB186" si="3094">IF($B175=$B181,IF(AD181+AD176&gt;0,1,0)+IF(AE181+AE176&gt;0,1,0)+IF(AF181+AF176&gt;0,1,0)+IF(AG181+AG176&gt;0,1,0)+IF(AH181+AH176&gt;0,1,0)+IF(AI181+AI176&gt;0,1,0)+IF(AJ181+AJ176&gt;0,1,0),AB182)</f>
        <v>0</v>
      </c>
      <c r="AC186" s="133">
        <f t="shared" ref="AC186" si="3095">IF(OR($B181=$B187,AB186=0,(AC182-AI186+AG186)&lt;=0),0,(AC182-AI186+AG186)/AB186)</f>
        <v>0</v>
      </c>
      <c r="AD186" s="137">
        <f t="shared" ref="AD186" si="3096">IF(AC186*(7-AB183)&lt;=0,0,AC186*(7-AB183))</f>
        <v>0</v>
      </c>
      <c r="AE186" s="311">
        <f t="shared" ref="AE186" si="3097">ROUND(IF(OR(AC183-AC186*(7-AB183)+AH186&lt;0,$B181=$B187,AC186&lt;=0,AC183=0),0,IF(AC183-AC186*(7-AB183)+AH186&gt;AI186-AG186+AH186,AI186-AG186+AH186,AC183-AC186*(7-AB183)+AH186)),1)</f>
        <v>0</v>
      </c>
      <c r="AF186" s="312"/>
      <c r="AG186" s="139">
        <f t="shared" ref="AG186" si="3098">IF(OR($B181=$B187,AB182=0),0,IF($B181=$B175,AB181,$F181))</f>
        <v>0</v>
      </c>
      <c r="AH186" s="30">
        <f t="shared" ref="AH186" si="3099">IF(OR($B181=$B187,AB186=0),0,$G183-$G182)</f>
        <v>0</v>
      </c>
      <c r="AI186" s="134">
        <f t="shared" ref="AI186" si="3100">IF(OR($B181=$B187,AB186=0),0,AB185)</f>
        <v>0</v>
      </c>
      <c r="AJ186" s="138">
        <f t="shared" ref="AJ186" si="3101">IF($B181=$B187,0,AC183)</f>
        <v>0</v>
      </c>
      <c r="AK186" s="176">
        <f t="shared" ref="AK186" si="3102">IF($B175=$B181,IF(AM181+AM176&gt;0,1,0)+IF(AN181+AN176&gt;0,1,0)+IF(AO181+AO176&gt;0,1,0)+IF(AP181+AP176&gt;0,1,0)+IF(AQ181+AQ176&gt;0,1,0)+IF(AR181+AR176&gt;0,1,0)+IF(AS181+AS176&gt;0,1,0),AK182)</f>
        <v>0</v>
      </c>
      <c r="AL186" s="133">
        <f t="shared" ref="AL186" si="3103">IF(OR($B181=$B187,AK186=0,(AL182-AR186+AP186)&lt;=0),0,(AL182-AR186+AP186)/AK186)</f>
        <v>0</v>
      </c>
      <c r="AM186" s="137">
        <f t="shared" ref="AM186" si="3104">IF(AL186*(7-AK183)&lt;=0,0,AL186*(7-AK183))</f>
        <v>0</v>
      </c>
      <c r="AN186" s="311">
        <f t="shared" ref="AN186" si="3105">ROUND(IF(OR(AL183-AL186*(7-AK183)+AQ186&lt;0,$B181=$B187,AL186&lt;=0,AL183=0),0,IF(AL183-AL186*(7-AK183)+AQ186&gt;AR186-AP186+AQ186,AR186-AP186+AQ186,AL183-AL186*(7-AK183)+AQ186)),1)</f>
        <v>0</v>
      </c>
      <c r="AO186" s="312"/>
      <c r="AP186" s="139">
        <f t="shared" ref="AP186" si="3106">IF(OR($B181=$B187,AK182=0),0,IF($B181=$B175,AK181,$F181))</f>
        <v>0</v>
      </c>
      <c r="AQ186" s="30">
        <f t="shared" ref="AQ186" si="3107">IF(OR($B181=$B187,AK186=0),0,$G183-$G182)</f>
        <v>0</v>
      </c>
      <c r="AR186" s="134">
        <f t="shared" ref="AR186" si="3108">IF(OR($B181=$B187,AK186=0),0,AK185)</f>
        <v>0</v>
      </c>
      <c r="AS186" s="138">
        <f t="shared" ref="AS186" si="3109">IF($B181=$B187,0,AL183)</f>
        <v>0</v>
      </c>
      <c r="AT186" s="176">
        <f t="shared" ref="AT186" si="3110">IF($B175=$B181,IF(AV181+AV176&gt;0,1,0)+IF(AW181+AW176&gt;0,1,0)+IF(AX181+AX176&gt;0,1,0)+IF(AY181+AY176&gt;0,1,0)+IF(AZ181+AZ176&gt;0,1,0)+IF(BA181+BA176&gt;0,1,0)+IF(BB181+BB176&gt;0,1,0),AT182)</f>
        <v>0</v>
      </c>
      <c r="AU186" s="133">
        <f t="shared" ref="AU186" si="3111">IF(OR($B181=$B187,AT186=0,(AU182-BA186+AY186)&lt;=0),0,(AU182-BA186+AY186)/AT186)</f>
        <v>0</v>
      </c>
      <c r="AV186" s="137">
        <f t="shared" ref="AV186" si="3112">IF(AU186*(7-AT183)&lt;=0,0,AU186*(7-AT183))</f>
        <v>0</v>
      </c>
      <c r="AW186" s="311">
        <f t="shared" ref="AW186" si="3113">ROUND(IF(OR(AU183-AU186*(7-AT183)+AZ186&lt;0,$B181=$B187,AU186&lt;=0,AU183=0),0,IF(AU183-AU186*(7-AT183)+AZ186&gt;BA186-AY186+AZ186,BA186-AY186+AZ186,AU183-AU186*(7-AT183)+AZ186)),1)</f>
        <v>0</v>
      </c>
      <c r="AX186" s="312"/>
      <c r="AY186" s="139">
        <f t="shared" ref="AY186" si="3114">IF(OR($B181=$B187,AT182=0),0,IF($B181=$B175,AT181,$F181))</f>
        <v>0</v>
      </c>
      <c r="AZ186" s="30">
        <f t="shared" ref="AZ186" si="3115">IF(OR($B181=$B187,AT186=0),0,$G183-$G182)</f>
        <v>0</v>
      </c>
      <c r="BA186" s="134">
        <f t="shared" ref="BA186" si="3116">IF(OR($B181=$B187,AT186=0),0,AT185)</f>
        <v>0</v>
      </c>
      <c r="BB186" s="138">
        <f t="shared" ref="BB186" si="3117">IF($B181=$B187,0,AU183)</f>
        <v>0</v>
      </c>
    </row>
    <row r="187" spans="1:54" ht="15.75" x14ac:dyDescent="0.2">
      <c r="A187" s="1">
        <f t="shared" ref="A187" si="3118">IF(B187="","1. Niewypełnione",B187)</f>
        <v>0</v>
      </c>
      <c r="B187" s="320">
        <f>grudzień!B187</f>
        <v>0</v>
      </c>
      <c r="C187" s="321">
        <f>grudzień!C187</f>
        <v>0</v>
      </c>
      <c r="D187" s="321">
        <f>grudzień!D187</f>
        <v>0</v>
      </c>
      <c r="E187" s="321">
        <f>grudzień!E187</f>
        <v>0</v>
      </c>
      <c r="F187" s="177">
        <f>grudzień!F187</f>
        <v>18</v>
      </c>
      <c r="G187" s="185">
        <f>grudzień!G187</f>
        <v>18</v>
      </c>
      <c r="H187" s="177"/>
      <c r="I187" s="192">
        <f t="shared" ref="I187:I191" si="3119">K187+T187+AC187+AL187+AU187</f>
        <v>0</v>
      </c>
      <c r="J187" s="186">
        <f t="shared" ref="J187" si="3120">IF(OR($B187=$B193,J190=0),0,ROUND((K188+P192)/J190,0))</f>
        <v>0</v>
      </c>
      <c r="K187" s="51">
        <f t="shared" ref="K187:K188" si="3121">SUM(L187:R187)</f>
        <v>0</v>
      </c>
      <c r="L187" s="52">
        <f>grudzień!L187</f>
        <v>0</v>
      </c>
      <c r="M187" s="52">
        <f>grudzień!M187</f>
        <v>0</v>
      </c>
      <c r="N187" s="52">
        <f>grudzień!N187</f>
        <v>0</v>
      </c>
      <c r="O187" s="52">
        <f>grudzień!O187</f>
        <v>0</v>
      </c>
      <c r="P187" s="53">
        <f>grudzień!P187</f>
        <v>0</v>
      </c>
      <c r="Q187" s="54">
        <f>grudzień!Q187</f>
        <v>0</v>
      </c>
      <c r="R187" s="55">
        <f>grudzień!R187</f>
        <v>0</v>
      </c>
      <c r="S187" s="188">
        <f t="shared" ref="S187" si="3122">IF(OR($B187=$B193,S190=0),0,ROUND((T188+Y192)/S190,0))</f>
        <v>0</v>
      </c>
      <c r="T187" s="51">
        <f t="shared" ref="T187:T188" si="3123">SUM(U187:AA187)</f>
        <v>0</v>
      </c>
      <c r="U187" s="52">
        <f>grudzień!U187</f>
        <v>0</v>
      </c>
      <c r="V187" s="52">
        <f>grudzień!V187</f>
        <v>0</v>
      </c>
      <c r="W187" s="52">
        <f>grudzień!W187</f>
        <v>0</v>
      </c>
      <c r="X187" s="52">
        <f>grudzień!X187</f>
        <v>0</v>
      </c>
      <c r="Y187" s="53">
        <f>grudzień!Y187</f>
        <v>0</v>
      </c>
      <c r="Z187" s="54">
        <f>grudzień!Z187</f>
        <v>0</v>
      </c>
      <c r="AA187" s="55">
        <f>grudzień!AA187</f>
        <v>0</v>
      </c>
      <c r="AB187" s="188">
        <f t="shared" ref="AB187" si="3124">IF(OR($B187=$B193,AB190=0),0,ROUND((AC188+AH192)/AB190,0))</f>
        <v>0</v>
      </c>
      <c r="AC187" s="51">
        <f t="shared" ref="AC187:AC188" si="3125">SUM(AD187:AJ187)</f>
        <v>0</v>
      </c>
      <c r="AD187" s="52">
        <f>grudzień!AD187</f>
        <v>0</v>
      </c>
      <c r="AE187" s="52">
        <f>grudzień!AE187</f>
        <v>0</v>
      </c>
      <c r="AF187" s="52">
        <f>grudzień!AF187</f>
        <v>0</v>
      </c>
      <c r="AG187" s="52">
        <f>grudzień!AG187</f>
        <v>0</v>
      </c>
      <c r="AH187" s="53">
        <f>grudzień!AH187</f>
        <v>0</v>
      </c>
      <c r="AI187" s="54">
        <f>grudzień!AI187</f>
        <v>0</v>
      </c>
      <c r="AJ187" s="55">
        <f>grudzień!AJ187</f>
        <v>0</v>
      </c>
      <c r="AK187" s="188">
        <f t="shared" ref="AK187" si="3126">IF(OR($B187=$B193,AK190=0),0,ROUND((AL188+AQ192)/AK190,0))</f>
        <v>0</v>
      </c>
      <c r="AL187" s="51">
        <f t="shared" ref="AL187:AL188" si="3127">SUM(AM187:AS187)</f>
        <v>0</v>
      </c>
      <c r="AM187" s="52">
        <f>grudzień!AM187</f>
        <v>0</v>
      </c>
      <c r="AN187" s="52">
        <f>grudzień!AN187</f>
        <v>0</v>
      </c>
      <c r="AO187" s="52">
        <f>grudzień!AO187</f>
        <v>0</v>
      </c>
      <c r="AP187" s="52">
        <f>grudzień!AP187</f>
        <v>0</v>
      </c>
      <c r="AQ187" s="53">
        <f>grudzień!AQ187</f>
        <v>0</v>
      </c>
      <c r="AR187" s="54">
        <f>grudzień!AR187</f>
        <v>0</v>
      </c>
      <c r="AS187" s="55">
        <f>grudzień!AS187</f>
        <v>0</v>
      </c>
      <c r="AT187" s="188">
        <f t="shared" ref="AT187" si="3128">IF(OR($B187=$B193,AT190=0),0,ROUND((AU188+AZ192)/AT190,0))</f>
        <v>0</v>
      </c>
      <c r="AU187" s="51">
        <f t="shared" ref="AU187:AU188" si="3129">SUM(AV187:BB187)</f>
        <v>0</v>
      </c>
      <c r="AV187" s="52">
        <f t="shared" ref="AV187" si="3130">IF(SUM($AM$9:$AS$9)=SUM($AV$9:$BB$9),AM187,IF(AND(SUM($AV$9:$BB$9)&gt;42,SUM($AV$9:$BB$9)&lt;49),AM187,0))</f>
        <v>0</v>
      </c>
      <c r="AW187" s="52">
        <f t="shared" ref="AW187" si="3131">IF(SUM($AM$9:$AS$9)=SUM($AV$9:$BB$9),AN187,IF(AND(SUM($AV$9:$BB$9)&gt;42,SUM($AV$9:$BB$9)&lt;49),AN187,0))</f>
        <v>0</v>
      </c>
      <c r="AX187" s="52">
        <f t="shared" ref="AX187" si="3132">IF(SUM($AM$9:$AS$9)=SUM($AV$9:$BB$9),AO187,IF(AND(SUM($AV$9:$BB$9)&gt;42,SUM($AV$9:$BB$9)&lt;49),AO187,0))</f>
        <v>0</v>
      </c>
      <c r="AY187" s="52">
        <f t="shared" ref="AY187" si="3133">IF(SUM($AM$9:$AS$9)=SUM($AV$9:$BB$9),AP187,IF(AND(SUM($AV$9:$BB$9)&gt;42,SUM($AV$9:$BB$9)&lt;49),AP187,0))</f>
        <v>0</v>
      </c>
      <c r="AZ187" s="53">
        <f t="shared" ref="AZ187" si="3134">IF(SUM($AM$9:$AS$9)=SUM($AV$9:$BB$9),AQ187,IF(AND(SUM($AV$9:$BB$9)&gt;42,SUM($AV$9:$BB$9)&lt;49),AQ187,0))</f>
        <v>0</v>
      </c>
      <c r="BA187" s="54">
        <f t="shared" ref="BA187" si="3135">IF(SUM($AM$9:$AS$9)=SUM($AV$9:$BB$9),AR187,IF(AND(SUM($AV$9:$BB$9)&gt;42,SUM($AV$9:$BB$9)&lt;49),AR187,0))</f>
        <v>0</v>
      </c>
      <c r="BB187" s="55">
        <f t="shared" ref="BB187" si="3136">IF(SUM($AM$9:$AS$9)=SUM($AV$9:$BB$9),AS187,IF(AND(SUM($AV$9:$BB$9)&gt;42,SUM($AV$9:$BB$9)&lt;49),AS187,0))</f>
        <v>0</v>
      </c>
    </row>
    <row r="188" spans="1:54" ht="12.75" hidden="1" customHeight="1" x14ac:dyDescent="0.2">
      <c r="B188" s="93"/>
      <c r="C188" s="94"/>
      <c r="D188" s="95"/>
      <c r="E188" s="115"/>
      <c r="F188" s="140" t="b">
        <f t="shared" ref="F188" si="3137">IF($B181=$B187,OR(F182,G187&lt;F187),G187&lt;F187)</f>
        <v>0</v>
      </c>
      <c r="G188" s="189">
        <f t="shared" ref="G188" si="3138">IF(AND($B181=$B187,$B181&lt;&gt;"",$B181&lt;&gt;0),G187+G182,G187)</f>
        <v>18</v>
      </c>
      <c r="H188" s="120"/>
      <c r="I188" s="165">
        <f t="shared" si="3119"/>
        <v>0</v>
      </c>
      <c r="J188" s="194">
        <f t="shared" ref="J188" si="3139">7-COUNTIF(L187:R187,0)-COUNTIF(L187:R187,"")</f>
        <v>0</v>
      </c>
      <c r="K188" s="22">
        <f t="shared" si="3121"/>
        <v>0</v>
      </c>
      <c r="L188" s="35">
        <f t="shared" ref="L188:R188" si="3140">IF($B181=$B187,L187+L182,L187)</f>
        <v>0</v>
      </c>
      <c r="M188" s="35">
        <f t="shared" si="3140"/>
        <v>0</v>
      </c>
      <c r="N188" s="35">
        <f t="shared" si="3140"/>
        <v>0</v>
      </c>
      <c r="O188" s="35">
        <f t="shared" si="3140"/>
        <v>0</v>
      </c>
      <c r="P188" s="36">
        <f t="shared" si="3140"/>
        <v>0</v>
      </c>
      <c r="Q188" s="37">
        <f t="shared" si="3140"/>
        <v>0</v>
      </c>
      <c r="R188" s="38">
        <f t="shared" si="3140"/>
        <v>0</v>
      </c>
      <c r="S188" s="194">
        <f t="shared" ref="S188" si="3141">7-COUNTIF(U187:AA187,0)-COUNTIF(U187:AA187,"")</f>
        <v>0</v>
      </c>
      <c r="T188" s="22">
        <f t="shared" si="3123"/>
        <v>0</v>
      </c>
      <c r="U188" s="35">
        <f t="shared" ref="U188:AA188" si="3142">IF($B181=$B187,U187+U182,U187)</f>
        <v>0</v>
      </c>
      <c r="V188" s="35">
        <f t="shared" si="3142"/>
        <v>0</v>
      </c>
      <c r="W188" s="35">
        <f t="shared" si="3142"/>
        <v>0</v>
      </c>
      <c r="X188" s="35">
        <f t="shared" si="3142"/>
        <v>0</v>
      </c>
      <c r="Y188" s="36">
        <f t="shared" si="3142"/>
        <v>0</v>
      </c>
      <c r="Z188" s="37">
        <f t="shared" si="3142"/>
        <v>0</v>
      </c>
      <c r="AA188" s="38">
        <f t="shared" si="3142"/>
        <v>0</v>
      </c>
      <c r="AB188" s="194">
        <f t="shared" ref="AB188" si="3143">7-COUNTIF(AD187:AJ187,0)-COUNTIF(AD187:AJ187,"")</f>
        <v>0</v>
      </c>
      <c r="AC188" s="22">
        <f t="shared" si="3125"/>
        <v>0</v>
      </c>
      <c r="AD188" s="35">
        <f t="shared" ref="AD188:AJ188" si="3144">IF($B181=$B187,AD187+AD182,AD187)</f>
        <v>0</v>
      </c>
      <c r="AE188" s="35">
        <f t="shared" si="3144"/>
        <v>0</v>
      </c>
      <c r="AF188" s="35">
        <f t="shared" si="3144"/>
        <v>0</v>
      </c>
      <c r="AG188" s="35">
        <f t="shared" si="3144"/>
        <v>0</v>
      </c>
      <c r="AH188" s="36">
        <f t="shared" si="3144"/>
        <v>0</v>
      </c>
      <c r="AI188" s="37">
        <f t="shared" si="3144"/>
        <v>0</v>
      </c>
      <c r="AJ188" s="38">
        <f t="shared" si="3144"/>
        <v>0</v>
      </c>
      <c r="AK188" s="194">
        <f t="shared" ref="AK188" si="3145">7-COUNTIF(AM187:AS187,0)-COUNTIF(AM187:AS187,"")</f>
        <v>0</v>
      </c>
      <c r="AL188" s="22">
        <f t="shared" si="3127"/>
        <v>0</v>
      </c>
      <c r="AM188" s="35">
        <f t="shared" ref="AM188:AS188" si="3146">IF($B181=$B187,AM187+AM182,AM187)</f>
        <v>0</v>
      </c>
      <c r="AN188" s="35">
        <f t="shared" si="3146"/>
        <v>0</v>
      </c>
      <c r="AO188" s="35">
        <f t="shared" si="3146"/>
        <v>0</v>
      </c>
      <c r="AP188" s="35">
        <f t="shared" si="3146"/>
        <v>0</v>
      </c>
      <c r="AQ188" s="36">
        <f t="shared" si="3146"/>
        <v>0</v>
      </c>
      <c r="AR188" s="37">
        <f t="shared" si="3146"/>
        <v>0</v>
      </c>
      <c r="AS188" s="38">
        <f t="shared" si="3146"/>
        <v>0</v>
      </c>
      <c r="AT188" s="194">
        <f t="shared" ref="AT188" si="3147">7-COUNTIF(AV187:BB187,0)-COUNTIF(AV187:BB187,"")</f>
        <v>0</v>
      </c>
      <c r="AU188" s="22">
        <f t="shared" si="3129"/>
        <v>0</v>
      </c>
      <c r="AV188" s="35">
        <f t="shared" ref="AV188:BB188" si="3148">IF($B181=$B187,AV187+AV182,AV187)</f>
        <v>0</v>
      </c>
      <c r="AW188" s="35">
        <f t="shared" si="3148"/>
        <v>0</v>
      </c>
      <c r="AX188" s="35">
        <f t="shared" si="3148"/>
        <v>0</v>
      </c>
      <c r="AY188" s="35">
        <f t="shared" si="3148"/>
        <v>0</v>
      </c>
      <c r="AZ188" s="36">
        <f t="shared" si="3148"/>
        <v>0</v>
      </c>
      <c r="BA188" s="37">
        <f t="shared" si="3148"/>
        <v>0</v>
      </c>
      <c r="BB188" s="38">
        <f t="shared" si="3148"/>
        <v>0</v>
      </c>
    </row>
    <row r="189" spans="1:54" ht="15" hidden="1" customHeight="1" x14ac:dyDescent="0.2">
      <c r="B189" s="116"/>
      <c r="C189" s="117"/>
      <c r="D189" s="118"/>
      <c r="E189" s="119"/>
      <c r="F189" s="92"/>
      <c r="G189" s="190">
        <f t="shared" ref="G189" si="3149">IF(AND($B181=$B187,$B181&lt;&gt;"",$B181&lt;&gt;0),F187+G183,F187)</f>
        <v>18</v>
      </c>
      <c r="H189" s="121"/>
      <c r="I189" s="165">
        <f t="shared" si="3119"/>
        <v>0</v>
      </c>
      <c r="J189" s="195">
        <f t="shared" ref="J189" si="3150">IF($B187=$B181,COUNTIF(L189:R189,0),COUNTIF(L190:R190,0)+COUNTIF(L190:R190,""))</f>
        <v>7</v>
      </c>
      <c r="K189" s="39">
        <f t="shared" ref="K189:R189" si="3151">IF($B181=$B187,K190+K183,K190)</f>
        <v>0</v>
      </c>
      <c r="L189" s="40">
        <f t="shared" si="3151"/>
        <v>0</v>
      </c>
      <c r="M189" s="40">
        <f t="shared" si="3151"/>
        <v>0</v>
      </c>
      <c r="N189" s="40">
        <f t="shared" si="3151"/>
        <v>0</v>
      </c>
      <c r="O189" s="40">
        <f t="shared" si="3151"/>
        <v>0</v>
      </c>
      <c r="P189" s="41">
        <f t="shared" si="3151"/>
        <v>0</v>
      </c>
      <c r="Q189" s="42">
        <f t="shared" si="3151"/>
        <v>0</v>
      </c>
      <c r="R189" s="43">
        <f t="shared" si="3151"/>
        <v>0</v>
      </c>
      <c r="S189" s="195">
        <f t="shared" ref="S189" si="3152">IF($B187=$B181,COUNTIF(U189:AA189,0),COUNTIF(U190:AA190,0)+COUNTIF(U190:AA190,""))</f>
        <v>7</v>
      </c>
      <c r="T189" s="39">
        <f t="shared" ref="T189:AA189" si="3153">IF($B181=$B187,T190+T183,T190)</f>
        <v>0</v>
      </c>
      <c r="U189" s="40">
        <f t="shared" si="3153"/>
        <v>0</v>
      </c>
      <c r="V189" s="40">
        <f t="shared" si="3153"/>
        <v>0</v>
      </c>
      <c r="W189" s="40">
        <f t="shared" si="3153"/>
        <v>0</v>
      </c>
      <c r="X189" s="40">
        <f t="shared" si="3153"/>
        <v>0</v>
      </c>
      <c r="Y189" s="41">
        <f t="shared" si="3153"/>
        <v>0</v>
      </c>
      <c r="Z189" s="42">
        <f t="shared" si="3153"/>
        <v>0</v>
      </c>
      <c r="AA189" s="43">
        <f t="shared" si="3153"/>
        <v>0</v>
      </c>
      <c r="AB189" s="195">
        <f t="shared" ref="AB189" si="3154">IF($B187=$B181,COUNTIF(AD189:AJ189,0),COUNTIF(AD190:AJ190,0)+COUNTIF(AD190:AJ190,""))</f>
        <v>7</v>
      </c>
      <c r="AC189" s="39">
        <f t="shared" ref="AC189:AJ189" si="3155">IF($B181=$B187,AC190+AC183,AC190)</f>
        <v>0</v>
      </c>
      <c r="AD189" s="40">
        <f t="shared" si="3155"/>
        <v>0</v>
      </c>
      <c r="AE189" s="40">
        <f t="shared" si="3155"/>
        <v>0</v>
      </c>
      <c r="AF189" s="40">
        <f t="shared" si="3155"/>
        <v>0</v>
      </c>
      <c r="AG189" s="40">
        <f t="shared" si="3155"/>
        <v>0</v>
      </c>
      <c r="AH189" s="41">
        <f t="shared" si="3155"/>
        <v>0</v>
      </c>
      <c r="AI189" s="42">
        <f t="shared" si="3155"/>
        <v>0</v>
      </c>
      <c r="AJ189" s="43">
        <f t="shared" si="3155"/>
        <v>0</v>
      </c>
      <c r="AK189" s="195">
        <f t="shared" ref="AK189" si="3156">IF($B187=$B181,COUNTIF(AM189:AS189,0),COUNTIF(AM190:AS190,0)+COUNTIF(AM190:AS190,""))</f>
        <v>7</v>
      </c>
      <c r="AL189" s="39">
        <f t="shared" ref="AL189:AS189" si="3157">IF($B181=$B187,AL190+AL183,AL190)</f>
        <v>0</v>
      </c>
      <c r="AM189" s="40">
        <f t="shared" si="3157"/>
        <v>0</v>
      </c>
      <c r="AN189" s="40">
        <f t="shared" si="3157"/>
        <v>0</v>
      </c>
      <c r="AO189" s="40">
        <f t="shared" si="3157"/>
        <v>0</v>
      </c>
      <c r="AP189" s="40">
        <f t="shared" si="3157"/>
        <v>0</v>
      </c>
      <c r="AQ189" s="41">
        <f t="shared" si="3157"/>
        <v>0</v>
      </c>
      <c r="AR189" s="42">
        <f t="shared" si="3157"/>
        <v>0</v>
      </c>
      <c r="AS189" s="43">
        <f t="shared" si="3157"/>
        <v>0</v>
      </c>
      <c r="AT189" s="195">
        <f t="shared" ref="AT189" si="3158">IF($B187=$B181,COUNTIF(AV189:BB189,0),COUNTIF(AV190:BB190,0)+COUNTIF(AV190:BB190,""))</f>
        <v>7</v>
      </c>
      <c r="AU189" s="39">
        <f t="shared" ref="AU189:BB189" si="3159">IF($B181=$B187,AU190+AU183,AU190)</f>
        <v>0</v>
      </c>
      <c r="AV189" s="40">
        <f t="shared" si="3159"/>
        <v>0</v>
      </c>
      <c r="AW189" s="40">
        <f t="shared" si="3159"/>
        <v>0</v>
      </c>
      <c r="AX189" s="40">
        <f t="shared" si="3159"/>
        <v>0</v>
      </c>
      <c r="AY189" s="40">
        <f t="shared" si="3159"/>
        <v>0</v>
      </c>
      <c r="AZ189" s="41">
        <f t="shared" si="3159"/>
        <v>0</v>
      </c>
      <c r="BA189" s="42">
        <f t="shared" si="3159"/>
        <v>0</v>
      </c>
      <c r="BB189" s="43">
        <f t="shared" si="3159"/>
        <v>0</v>
      </c>
    </row>
    <row r="190" spans="1:54" ht="15.75" customHeight="1" x14ac:dyDescent="0.2">
      <c r="A190" s="1">
        <f t="shared" ref="A190" si="3160">A187</f>
        <v>0</v>
      </c>
      <c r="B190" s="313">
        <f t="shared" ref="B190" si="3161">B184+1</f>
        <v>29</v>
      </c>
      <c r="C190" s="314"/>
      <c r="D190" s="314"/>
      <c r="E190" s="314"/>
      <c r="F190" s="31"/>
      <c r="G190" s="183"/>
      <c r="H190" s="122">
        <f t="shared" ref="H190" si="3162">5-COUNTIF(AU187,0)-COUNTIF(AL187,0)-COUNTIF(AC187,0)-COUNTIF(T187,0)-COUNTIF(K187,0)</f>
        <v>0</v>
      </c>
      <c r="I190" s="165">
        <f t="shared" si="3119"/>
        <v>0</v>
      </c>
      <c r="J190" s="187">
        <f t="shared" ref="J190" si="3163">IF($B187=$B181,J184+IF($F187&lt;&gt;$G187,(K187+$G189-$G188)/$F187,K187/$F187),IF($F187&lt;&gt;G187,(K187+$G189-$G188)/$F187,K187/$F187))</f>
        <v>0</v>
      </c>
      <c r="K190" s="7">
        <f t="shared" ref="K190:K191" si="3164">SUM(L190:R190)</f>
        <v>0</v>
      </c>
      <c r="L190" s="26">
        <f t="shared" ref="L190:R190" si="3165">L187</f>
        <v>0</v>
      </c>
      <c r="M190" s="26">
        <f t="shared" si="3165"/>
        <v>0</v>
      </c>
      <c r="N190" s="26">
        <f t="shared" si="3165"/>
        <v>0</v>
      </c>
      <c r="O190" s="26">
        <f t="shared" si="3165"/>
        <v>0</v>
      </c>
      <c r="P190" s="26">
        <f t="shared" si="3165"/>
        <v>0</v>
      </c>
      <c r="Q190" s="29">
        <f t="shared" si="3165"/>
        <v>0</v>
      </c>
      <c r="R190" s="23">
        <f t="shared" si="3165"/>
        <v>0</v>
      </c>
      <c r="S190" s="187">
        <f t="shared" ref="S190" si="3166">IF($B187=$B181,S184+IF($F187&lt;&gt;$G187,(T187+$G189-$G188)/$F187,T187/$F187),IF($F187&lt;&gt;P187,(T187+$G189-$G188)/$F187,T187/$F187))</f>
        <v>0</v>
      </c>
      <c r="T190" s="7">
        <f t="shared" ref="T190:T191" si="3167">SUM(U190:AA190)</f>
        <v>0</v>
      </c>
      <c r="U190" s="26">
        <f t="shared" ref="U190:AA190" si="3168">U187</f>
        <v>0</v>
      </c>
      <c r="V190" s="26">
        <f t="shared" si="3168"/>
        <v>0</v>
      </c>
      <c r="W190" s="26">
        <f t="shared" si="3168"/>
        <v>0</v>
      </c>
      <c r="X190" s="26">
        <f t="shared" si="3168"/>
        <v>0</v>
      </c>
      <c r="Y190" s="113">
        <f t="shared" si="3168"/>
        <v>0</v>
      </c>
      <c r="Z190" s="29">
        <f t="shared" si="3168"/>
        <v>0</v>
      </c>
      <c r="AA190" s="23">
        <f t="shared" si="3168"/>
        <v>0</v>
      </c>
      <c r="AB190" s="187">
        <f t="shared" ref="AB190" si="3169">IF($B187=$B181,AB184+IF($F187&lt;&gt;$G187,(AC187+$G189-$G188)/$F187,AC187/$F187),IF($F187&lt;&gt;Y187,(AC187+$G189-$G188)/$F187,AC187/$F187))</f>
        <v>0</v>
      </c>
      <c r="AC190" s="7">
        <f t="shared" ref="AC190:AC191" si="3170">SUM(AD190:AJ190)</f>
        <v>0</v>
      </c>
      <c r="AD190" s="26">
        <f t="shared" ref="AD190:AJ190" si="3171">AD187</f>
        <v>0</v>
      </c>
      <c r="AE190" s="26">
        <f t="shared" si="3171"/>
        <v>0</v>
      </c>
      <c r="AF190" s="26">
        <f t="shared" si="3171"/>
        <v>0</v>
      </c>
      <c r="AG190" s="26">
        <f t="shared" si="3171"/>
        <v>0</v>
      </c>
      <c r="AH190" s="113">
        <f t="shared" si="3171"/>
        <v>0</v>
      </c>
      <c r="AI190" s="29">
        <f t="shared" si="3171"/>
        <v>0</v>
      </c>
      <c r="AJ190" s="23">
        <f t="shared" si="3171"/>
        <v>0</v>
      </c>
      <c r="AK190" s="187">
        <f t="shared" ref="AK190" si="3172">IF($B187=$B181,AK184+IF($F187&lt;&gt;$G187,(AL187+$G189-$G188)/$F187,AL187/$F187),IF($F187&lt;&gt;AH187,(AL187+$G189-$G188)/$F187,AL187/$F187))</f>
        <v>0</v>
      </c>
      <c r="AL190" s="7">
        <f t="shared" ref="AL190:AL191" si="3173">SUM(AM190:AS190)</f>
        <v>0</v>
      </c>
      <c r="AM190" s="26">
        <f t="shared" ref="AM190:AS190" si="3174">AM187</f>
        <v>0</v>
      </c>
      <c r="AN190" s="26">
        <f t="shared" si="3174"/>
        <v>0</v>
      </c>
      <c r="AO190" s="26">
        <f t="shared" si="3174"/>
        <v>0</v>
      </c>
      <c r="AP190" s="26">
        <f t="shared" si="3174"/>
        <v>0</v>
      </c>
      <c r="AQ190" s="113">
        <f t="shared" si="3174"/>
        <v>0</v>
      </c>
      <c r="AR190" s="29">
        <f t="shared" si="3174"/>
        <v>0</v>
      </c>
      <c r="AS190" s="23">
        <f t="shared" si="3174"/>
        <v>0</v>
      </c>
      <c r="AT190" s="187">
        <f t="shared" ref="AT190" si="3175">IF($B187=$B181,AT184+IF($F187&lt;&gt;$G187,(AU187+$G189-$G188)/$F187,AU187/$F187),IF($F187&lt;&gt;AQ187,(AU187+$G189-$G188)/$F187,AU187/$F187))</f>
        <v>0</v>
      </c>
      <c r="AU190" s="7">
        <f t="shared" ref="AU190:AU191" si="3176">SUM(AV190:BB190)</f>
        <v>0</v>
      </c>
      <c r="AV190" s="6">
        <f t="shared" ref="AV190" si="3177">IF(SUM($AM$9:$AS$9)=SUM($AV$9:$BB$9),AV187,IF(AND(SUM($AV$9:$BB$9)&gt;42,SUM($AV$9:$BB$9)&lt;49),AV187,0))</f>
        <v>0</v>
      </c>
      <c r="AW190" s="6">
        <f t="shared" ref="AW190:BB190" si="3178">IF(SUM($AM$9:$AS$9)=SUM($AV$9:$BB$9),AW187,IF(AND(SUM($AV$9:$BB$9)&gt;42,SUM($AV$9:$BB$9)&lt;49),AW187,0))</f>
        <v>0</v>
      </c>
      <c r="AX190" s="6">
        <f t="shared" si="3178"/>
        <v>0</v>
      </c>
      <c r="AY190" s="6">
        <f t="shared" si="3178"/>
        <v>0</v>
      </c>
      <c r="AZ190" s="26">
        <f t="shared" si="3178"/>
        <v>0</v>
      </c>
      <c r="BA190" s="29">
        <f t="shared" si="3178"/>
        <v>0</v>
      </c>
      <c r="BB190" s="23">
        <f t="shared" si="3178"/>
        <v>0</v>
      </c>
    </row>
    <row r="191" spans="1:54" ht="15.75" customHeight="1" x14ac:dyDescent="0.2">
      <c r="A191" s="1">
        <f t="shared" ref="A191:A192" si="3179">A190</f>
        <v>0</v>
      </c>
      <c r="B191" s="313"/>
      <c r="C191" s="314"/>
      <c r="D191" s="314"/>
      <c r="E191" s="314"/>
      <c r="F191" s="31"/>
      <c r="G191" s="183"/>
      <c r="H191" s="123">
        <f t="shared" ref="H191" si="3180">IF($B187=$B181,H185+F191,$F191)</f>
        <v>0</v>
      </c>
      <c r="I191" s="165">
        <f t="shared" si="3119"/>
        <v>0</v>
      </c>
      <c r="J191" s="141">
        <f t="shared" ref="J191" si="3181">IF($H190=0,0,IF($B181=$B187,IF($H192&gt;0,$H192+J185,K187+J185),IF($H192&gt;0,$H192,K187)))</f>
        <v>0</v>
      </c>
      <c r="K191" s="7">
        <f t="shared" si="3164"/>
        <v>0</v>
      </c>
      <c r="L191" s="6"/>
      <c r="M191" s="6"/>
      <c r="N191" s="6"/>
      <c r="O191" s="6"/>
      <c r="P191" s="26"/>
      <c r="Q191" s="29"/>
      <c r="R191" s="23"/>
      <c r="S191" s="141">
        <f t="shared" ref="S191" si="3182">IF($H190=0,0,IF($B181=$B187,IF($H192&gt;0,$H192+S185,T187+S185),IF($H192&gt;0,$H192,T187)))</f>
        <v>0</v>
      </c>
      <c r="T191" s="7">
        <f t="shared" si="3167"/>
        <v>0</v>
      </c>
      <c r="U191" s="6"/>
      <c r="V191" s="6"/>
      <c r="W191" s="6"/>
      <c r="X191" s="6"/>
      <c r="Y191" s="26"/>
      <c r="Z191" s="29"/>
      <c r="AA191" s="23"/>
      <c r="AB191" s="141">
        <f t="shared" ref="AB191" si="3183">IF($H190=0,0,IF($B181=$B187,IF($H192&gt;0,$H192+AB185,AC187+AB185),IF($H192&gt;0,$H192,AC187)))</f>
        <v>0</v>
      </c>
      <c r="AC191" s="7">
        <f t="shared" si="3170"/>
        <v>0</v>
      </c>
      <c r="AD191" s="6"/>
      <c r="AE191" s="6"/>
      <c r="AF191" s="6"/>
      <c r="AG191" s="6"/>
      <c r="AH191" s="26"/>
      <c r="AI191" s="29"/>
      <c r="AJ191" s="23"/>
      <c r="AK191" s="141">
        <f t="shared" ref="AK191" si="3184">IF($H190=0,0,IF($B181=$B187,IF($H192&gt;0,$H192+AK185,AL187+AK185),IF($H192&gt;0,$H192,AL187)))</f>
        <v>0</v>
      </c>
      <c r="AL191" s="7">
        <f t="shared" si="3173"/>
        <v>0</v>
      </c>
      <c r="AM191" s="6"/>
      <c r="AN191" s="6"/>
      <c r="AO191" s="6"/>
      <c r="AP191" s="6"/>
      <c r="AQ191" s="26"/>
      <c r="AR191" s="29"/>
      <c r="AS191" s="23"/>
      <c r="AT191" s="141">
        <f t="shared" ref="AT191" si="3185">IF($H190=0,0,IF($B181=$B187,IF($H192&gt;0,$H192+AT185,AU187+AT185),IF($H192&gt;0,$H192,AU187)))</f>
        <v>0</v>
      </c>
      <c r="AU191" s="7">
        <f t="shared" si="3176"/>
        <v>0</v>
      </c>
      <c r="AV191" s="6"/>
      <c r="AW191" s="6"/>
      <c r="AX191" s="6"/>
      <c r="AY191" s="6"/>
      <c r="AZ191" s="26"/>
      <c r="BA191" s="29"/>
      <c r="BB191" s="23"/>
    </row>
    <row r="192" spans="1:54" ht="18.75" customHeight="1" thickBot="1" x14ac:dyDescent="0.25">
      <c r="A192" s="1">
        <f t="shared" si="3179"/>
        <v>0</v>
      </c>
      <c r="B192" s="323" t="str">
        <f>IF(B187="",Wydruk!$AE$6,IF(J188=0,Wydruk!$AE$7,IF(AND(G188&lt;G189,B187&lt;&gt;$B193),Wydruk!$AE$13,IF(AND($B187=$B181,$B187&lt;&gt;$B193),IF(OR(OR(J192&lt;4,J192&gt;5),OR(S192&lt;4,S192&gt;5),OR(AB192&lt;4,AB192&gt;5),OR(AK192&lt;4,AK192&gt;5),OR(AND(AT192&lt;4,AT192&gt;0),AT192&gt;5)),Wydruk!$AE$8,Wydruk!$AE$9),IF($B187=$B193,IF($F191&lt;&gt;0,Wydruk!$AE$12,Wydruk!$AE$10),IF(OR(OR(J188&lt;4,J188&gt;5),OR(S188&lt;4,S188&gt;5),OR(AB188&lt;4,AB188&gt;5),OR(AK188&lt;4,AK188&gt;5),OR(AND(AT188&lt;4,AT188&gt;0),AT188&gt;5)),Wydruk!$AE$8,Wydruk!$AE$11))))))</f>
        <v>Uzupełnij liczby godzin tygodniowego planu</v>
      </c>
      <c r="C192" s="324"/>
      <c r="D192" s="324"/>
      <c r="E192" s="324"/>
      <c r="F192" s="173">
        <f>grudzień!F192</f>
        <v>0</v>
      </c>
      <c r="G192" s="184">
        <f>grudzień!G192</f>
        <v>0</v>
      </c>
      <c r="H192" s="191">
        <f t="shared" ref="H192" si="3186">IF(OR($G192=0,$F192=0,$G192="",$F192=""),0,$G192/$F192)</f>
        <v>0</v>
      </c>
      <c r="I192" s="193"/>
      <c r="J192" s="176">
        <f t="shared" ref="J192" si="3187">IF($B181=$B187,IF(L187+L182&gt;0,1,0)+IF(M187+M182&gt;0,1,0)+IF(N187+N182&gt;0,1,0)+IF(O187+O182&gt;0,1,0)+IF(P187+P182&gt;0,1,0)+IF(Q187+Q182&gt;0,1,0)+IF(R187+R182&gt;0,1,0),J188)</f>
        <v>0</v>
      </c>
      <c r="K192" s="133">
        <f t="shared" ref="K192" si="3188">IF(OR($B187=$B193,J192=0,(K188-Q192+O192)&lt;=0),0,(K188-Q192+O192)/J192)</f>
        <v>0</v>
      </c>
      <c r="L192" s="137">
        <f t="shared" ref="L192" si="3189">IF(K192*(7-J189)&lt;=0,0,K192*(7-J189))</f>
        <v>0</v>
      </c>
      <c r="M192" s="311">
        <f t="shared" ref="M192" si="3190">ROUND(IF(OR(K189-K192*(7-J189)+P192&lt;0,$B187=$B193,K192&lt;=0,K189=0),0,IF(K189-K192*(7-J189)+P192&gt;Q192-O192+P192,Q192-O192+P192,K189-K192*(7-J189)+P192)),1)</f>
        <v>0</v>
      </c>
      <c r="N192" s="312"/>
      <c r="O192" s="139">
        <f t="shared" ref="O192" si="3191">IF(OR($B187=$B193,J188=0),0,IF($B187=$B181,J187,$F187))</f>
        <v>0</v>
      </c>
      <c r="P192" s="30">
        <f t="shared" ref="P192" si="3192">IF(OR($B187=$B193,J192=0),0,$G189-$G188)</f>
        <v>0</v>
      </c>
      <c r="Q192" s="134">
        <f t="shared" ref="Q192" si="3193">IF(OR($B187=$B193,J192=0),0,J191)</f>
        <v>0</v>
      </c>
      <c r="R192" s="138">
        <f t="shared" ref="R192" si="3194">IF($B187=$B193,0,K189)</f>
        <v>0</v>
      </c>
      <c r="S192" s="176">
        <f t="shared" ref="S192" si="3195">IF($B181=$B187,IF(U187+U182&gt;0,1,0)+IF(V187+V182&gt;0,1,0)+IF(W187+W182&gt;0,1,0)+IF(X187+X182&gt;0,1,0)+IF(Y187+Y182&gt;0,1,0)+IF(Z187+Z182&gt;0,1,0)+IF(AA187+AA182&gt;0,1,0),S188)</f>
        <v>0</v>
      </c>
      <c r="T192" s="133">
        <f t="shared" ref="T192" si="3196">IF(OR($B187=$B193,S192=0,(T188-Z192+X192)&lt;=0),0,(T188-Z192+X192)/S192)</f>
        <v>0</v>
      </c>
      <c r="U192" s="137">
        <f t="shared" ref="U192" si="3197">IF(T192*(7-S189)&lt;=0,0,T192*(7-S189))</f>
        <v>0</v>
      </c>
      <c r="V192" s="311">
        <f t="shared" ref="V192" si="3198">ROUND(IF(OR(T189-T192*(7-S189)+Y192&lt;0,$B187=$B193,T192&lt;=0,T189=0),0,IF(T189-T192*(7-S189)+Y192&gt;Z192-X192+Y192,Z192-X192+Y192,T189-T192*(7-S189)+Y192)),1)</f>
        <v>0</v>
      </c>
      <c r="W192" s="312"/>
      <c r="X192" s="139">
        <f t="shared" ref="X192" si="3199">IF(OR($B187=$B193,S188=0),0,IF($B187=$B181,S187,$F187))</f>
        <v>0</v>
      </c>
      <c r="Y192" s="30">
        <f t="shared" ref="Y192" si="3200">IF(OR($B187=$B193,S192=0),0,$G189-$G188)</f>
        <v>0</v>
      </c>
      <c r="Z192" s="134">
        <f t="shared" ref="Z192" si="3201">IF(OR($B187=$B193,S192=0),0,S191)</f>
        <v>0</v>
      </c>
      <c r="AA192" s="138">
        <f t="shared" ref="AA192" si="3202">IF($B187=$B193,0,T189)</f>
        <v>0</v>
      </c>
      <c r="AB192" s="176">
        <f t="shared" ref="AB192" si="3203">IF($B181=$B187,IF(AD187+AD182&gt;0,1,0)+IF(AE187+AE182&gt;0,1,0)+IF(AF187+AF182&gt;0,1,0)+IF(AG187+AG182&gt;0,1,0)+IF(AH187+AH182&gt;0,1,0)+IF(AI187+AI182&gt;0,1,0)+IF(AJ187+AJ182&gt;0,1,0),AB188)</f>
        <v>0</v>
      </c>
      <c r="AC192" s="133">
        <f t="shared" ref="AC192" si="3204">IF(OR($B187=$B193,AB192=0,(AC188-AI192+AG192)&lt;=0),0,(AC188-AI192+AG192)/AB192)</f>
        <v>0</v>
      </c>
      <c r="AD192" s="137">
        <f t="shared" ref="AD192" si="3205">IF(AC192*(7-AB189)&lt;=0,0,AC192*(7-AB189))</f>
        <v>0</v>
      </c>
      <c r="AE192" s="311">
        <f t="shared" ref="AE192" si="3206">ROUND(IF(OR(AC189-AC192*(7-AB189)+AH192&lt;0,$B187=$B193,AC192&lt;=0,AC189=0),0,IF(AC189-AC192*(7-AB189)+AH192&gt;AI192-AG192+AH192,AI192-AG192+AH192,AC189-AC192*(7-AB189)+AH192)),1)</f>
        <v>0</v>
      </c>
      <c r="AF192" s="312"/>
      <c r="AG192" s="139">
        <f t="shared" ref="AG192" si="3207">IF(OR($B187=$B193,AB188=0),0,IF($B187=$B181,AB187,$F187))</f>
        <v>0</v>
      </c>
      <c r="AH192" s="30">
        <f t="shared" ref="AH192" si="3208">IF(OR($B187=$B193,AB192=0),0,$G189-$G188)</f>
        <v>0</v>
      </c>
      <c r="AI192" s="134">
        <f t="shared" ref="AI192" si="3209">IF(OR($B187=$B193,AB192=0),0,AB191)</f>
        <v>0</v>
      </c>
      <c r="AJ192" s="138">
        <f t="shared" ref="AJ192" si="3210">IF($B187=$B193,0,AC189)</f>
        <v>0</v>
      </c>
      <c r="AK192" s="176">
        <f t="shared" ref="AK192" si="3211">IF($B181=$B187,IF(AM187+AM182&gt;0,1,0)+IF(AN187+AN182&gt;0,1,0)+IF(AO187+AO182&gt;0,1,0)+IF(AP187+AP182&gt;0,1,0)+IF(AQ187+AQ182&gt;0,1,0)+IF(AR187+AR182&gt;0,1,0)+IF(AS187+AS182&gt;0,1,0),AK188)</f>
        <v>0</v>
      </c>
      <c r="AL192" s="133">
        <f t="shared" ref="AL192" si="3212">IF(OR($B187=$B193,AK192=0,(AL188-AR192+AP192)&lt;=0),0,(AL188-AR192+AP192)/AK192)</f>
        <v>0</v>
      </c>
      <c r="AM192" s="137">
        <f t="shared" ref="AM192" si="3213">IF(AL192*(7-AK189)&lt;=0,0,AL192*(7-AK189))</f>
        <v>0</v>
      </c>
      <c r="AN192" s="311">
        <f t="shared" ref="AN192" si="3214">ROUND(IF(OR(AL189-AL192*(7-AK189)+AQ192&lt;0,$B187=$B193,AL192&lt;=0,AL189=0),0,IF(AL189-AL192*(7-AK189)+AQ192&gt;AR192-AP192+AQ192,AR192-AP192+AQ192,AL189-AL192*(7-AK189)+AQ192)),1)</f>
        <v>0</v>
      </c>
      <c r="AO192" s="312"/>
      <c r="AP192" s="139">
        <f t="shared" ref="AP192" si="3215">IF(OR($B187=$B193,AK188=0),0,IF($B187=$B181,AK187,$F187))</f>
        <v>0</v>
      </c>
      <c r="AQ192" s="30">
        <f t="shared" ref="AQ192" si="3216">IF(OR($B187=$B193,AK192=0),0,$G189-$G188)</f>
        <v>0</v>
      </c>
      <c r="AR192" s="134">
        <f t="shared" ref="AR192" si="3217">IF(OR($B187=$B193,AK192=0),0,AK191)</f>
        <v>0</v>
      </c>
      <c r="AS192" s="138">
        <f t="shared" ref="AS192" si="3218">IF($B187=$B193,0,AL189)</f>
        <v>0</v>
      </c>
      <c r="AT192" s="176">
        <f t="shared" ref="AT192" si="3219">IF($B181=$B187,IF(AV187+AV182&gt;0,1,0)+IF(AW187+AW182&gt;0,1,0)+IF(AX187+AX182&gt;0,1,0)+IF(AY187+AY182&gt;0,1,0)+IF(AZ187+AZ182&gt;0,1,0)+IF(BA187+BA182&gt;0,1,0)+IF(BB187+BB182&gt;0,1,0),AT188)</f>
        <v>0</v>
      </c>
      <c r="AU192" s="133">
        <f t="shared" ref="AU192" si="3220">IF(OR($B187=$B193,AT192=0,(AU188-BA192+AY192)&lt;=0),0,(AU188-BA192+AY192)/AT192)</f>
        <v>0</v>
      </c>
      <c r="AV192" s="137">
        <f t="shared" ref="AV192" si="3221">IF(AU192*(7-AT189)&lt;=0,0,AU192*(7-AT189))</f>
        <v>0</v>
      </c>
      <c r="AW192" s="311">
        <f t="shared" ref="AW192" si="3222">ROUND(IF(OR(AU189-AU192*(7-AT189)+AZ192&lt;0,$B187=$B193,AU192&lt;=0,AU189=0),0,IF(AU189-AU192*(7-AT189)+AZ192&gt;BA192-AY192+AZ192,BA192-AY192+AZ192,AU189-AU192*(7-AT189)+AZ192)),1)</f>
        <v>0</v>
      </c>
      <c r="AX192" s="312"/>
      <c r="AY192" s="139">
        <f t="shared" ref="AY192" si="3223">IF(OR($B187=$B193,AT188=0),0,IF($B187=$B181,AT187,$F187))</f>
        <v>0</v>
      </c>
      <c r="AZ192" s="30">
        <f t="shared" ref="AZ192" si="3224">IF(OR($B187=$B193,AT192=0),0,$G189-$G188)</f>
        <v>0</v>
      </c>
      <c r="BA192" s="134">
        <f t="shared" ref="BA192" si="3225">IF(OR($B187=$B193,AT192=0),0,AT191)</f>
        <v>0</v>
      </c>
      <c r="BB192" s="138">
        <f t="shared" ref="BB192" si="3226">IF($B187=$B193,0,AU189)</f>
        <v>0</v>
      </c>
    </row>
    <row r="193" spans="1:54" ht="15.75" x14ac:dyDescent="0.2">
      <c r="A193" s="1">
        <f t="shared" ref="A193" si="3227">IF(B193="","1. Niewypełnione",B193)</f>
        <v>0</v>
      </c>
      <c r="B193" s="320">
        <f>grudzień!B193</f>
        <v>0</v>
      </c>
      <c r="C193" s="321">
        <f>grudzień!C193</f>
        <v>0</v>
      </c>
      <c r="D193" s="321">
        <f>grudzień!D193</f>
        <v>0</v>
      </c>
      <c r="E193" s="321">
        <f>grudzień!E193</f>
        <v>0</v>
      </c>
      <c r="F193" s="177">
        <f>grudzień!F193</f>
        <v>18</v>
      </c>
      <c r="G193" s="185">
        <f>grudzień!G193</f>
        <v>18</v>
      </c>
      <c r="H193" s="177"/>
      <c r="I193" s="192">
        <f t="shared" ref="I193:I197" si="3228">K193+T193+AC193+AL193+AU193</f>
        <v>0</v>
      </c>
      <c r="J193" s="186">
        <f t="shared" ref="J193" si="3229">IF(OR($B193=$B199,J196=0),0,ROUND((K194+P198)/J196,0))</f>
        <v>0</v>
      </c>
      <c r="K193" s="51">
        <f t="shared" ref="K193:K194" si="3230">SUM(L193:R193)</f>
        <v>0</v>
      </c>
      <c r="L193" s="52">
        <f>grudzień!L193</f>
        <v>0</v>
      </c>
      <c r="M193" s="52">
        <f>grudzień!M193</f>
        <v>0</v>
      </c>
      <c r="N193" s="52">
        <f>grudzień!N193</f>
        <v>0</v>
      </c>
      <c r="O193" s="52">
        <f>grudzień!O193</f>
        <v>0</v>
      </c>
      <c r="P193" s="53">
        <f>grudzień!P193</f>
        <v>0</v>
      </c>
      <c r="Q193" s="54">
        <f>grudzień!Q193</f>
        <v>0</v>
      </c>
      <c r="R193" s="55">
        <f>grudzień!R193</f>
        <v>0</v>
      </c>
      <c r="S193" s="188">
        <f t="shared" ref="S193" si="3231">IF(OR($B193=$B199,S196=0),0,ROUND((T194+Y198)/S196,0))</f>
        <v>0</v>
      </c>
      <c r="T193" s="51">
        <f t="shared" ref="T193:T194" si="3232">SUM(U193:AA193)</f>
        <v>0</v>
      </c>
      <c r="U193" s="52">
        <f>grudzień!U193</f>
        <v>0</v>
      </c>
      <c r="V193" s="52">
        <f>grudzień!V193</f>
        <v>0</v>
      </c>
      <c r="W193" s="52">
        <f>grudzień!W193</f>
        <v>0</v>
      </c>
      <c r="X193" s="52">
        <f>grudzień!X193</f>
        <v>0</v>
      </c>
      <c r="Y193" s="53">
        <f>grudzień!Y193</f>
        <v>0</v>
      </c>
      <c r="Z193" s="54">
        <f>grudzień!Z193</f>
        <v>0</v>
      </c>
      <c r="AA193" s="55">
        <f>grudzień!AA193</f>
        <v>0</v>
      </c>
      <c r="AB193" s="188">
        <f t="shared" ref="AB193" si="3233">IF(OR($B193=$B199,AB196=0),0,ROUND((AC194+AH198)/AB196,0))</f>
        <v>0</v>
      </c>
      <c r="AC193" s="51">
        <f t="shared" ref="AC193:AC194" si="3234">SUM(AD193:AJ193)</f>
        <v>0</v>
      </c>
      <c r="AD193" s="52">
        <f>grudzień!AD193</f>
        <v>0</v>
      </c>
      <c r="AE193" s="52">
        <f>grudzień!AE193</f>
        <v>0</v>
      </c>
      <c r="AF193" s="52">
        <f>grudzień!AF193</f>
        <v>0</v>
      </c>
      <c r="AG193" s="52">
        <f>grudzień!AG193</f>
        <v>0</v>
      </c>
      <c r="AH193" s="53">
        <f>grudzień!AH193</f>
        <v>0</v>
      </c>
      <c r="AI193" s="54">
        <f>grudzień!AI193</f>
        <v>0</v>
      </c>
      <c r="AJ193" s="55">
        <f>grudzień!AJ193</f>
        <v>0</v>
      </c>
      <c r="AK193" s="188">
        <f t="shared" ref="AK193" si="3235">IF(OR($B193=$B199,AK196=0),0,ROUND((AL194+AQ198)/AK196,0))</f>
        <v>0</v>
      </c>
      <c r="AL193" s="51">
        <f t="shared" ref="AL193:AL194" si="3236">SUM(AM193:AS193)</f>
        <v>0</v>
      </c>
      <c r="AM193" s="52">
        <f>grudzień!AM193</f>
        <v>0</v>
      </c>
      <c r="AN193" s="52">
        <f>grudzień!AN193</f>
        <v>0</v>
      </c>
      <c r="AO193" s="52">
        <f>grudzień!AO193</f>
        <v>0</v>
      </c>
      <c r="AP193" s="52">
        <f>grudzień!AP193</f>
        <v>0</v>
      </c>
      <c r="AQ193" s="53">
        <f>grudzień!AQ193</f>
        <v>0</v>
      </c>
      <c r="AR193" s="54">
        <f>grudzień!AR193</f>
        <v>0</v>
      </c>
      <c r="AS193" s="55">
        <f>grudzień!AS193</f>
        <v>0</v>
      </c>
      <c r="AT193" s="188">
        <f t="shared" ref="AT193" si="3237">IF(OR($B193=$B199,AT196=0),0,ROUND((AU194+AZ198)/AT196,0))</f>
        <v>0</v>
      </c>
      <c r="AU193" s="51">
        <f t="shared" ref="AU193:AU194" si="3238">SUM(AV193:BB193)</f>
        <v>0</v>
      </c>
      <c r="AV193" s="52">
        <f t="shared" ref="AV193" si="3239">IF(SUM($AM$9:$AS$9)=SUM($AV$9:$BB$9),AM193,IF(AND(SUM($AV$9:$BB$9)&gt;42,SUM($AV$9:$BB$9)&lt;49),AM193,0))</f>
        <v>0</v>
      </c>
      <c r="AW193" s="52">
        <f t="shared" ref="AW193" si="3240">IF(SUM($AM$9:$AS$9)=SUM($AV$9:$BB$9),AN193,IF(AND(SUM($AV$9:$BB$9)&gt;42,SUM($AV$9:$BB$9)&lt;49),AN193,0))</f>
        <v>0</v>
      </c>
      <c r="AX193" s="52">
        <f t="shared" ref="AX193" si="3241">IF(SUM($AM$9:$AS$9)=SUM($AV$9:$BB$9),AO193,IF(AND(SUM($AV$9:$BB$9)&gt;42,SUM($AV$9:$BB$9)&lt;49),AO193,0))</f>
        <v>0</v>
      </c>
      <c r="AY193" s="52">
        <f t="shared" ref="AY193" si="3242">IF(SUM($AM$9:$AS$9)=SUM($AV$9:$BB$9),AP193,IF(AND(SUM($AV$9:$BB$9)&gt;42,SUM($AV$9:$BB$9)&lt;49),AP193,0))</f>
        <v>0</v>
      </c>
      <c r="AZ193" s="53">
        <f t="shared" ref="AZ193" si="3243">IF(SUM($AM$9:$AS$9)=SUM($AV$9:$BB$9),AQ193,IF(AND(SUM($AV$9:$BB$9)&gt;42,SUM($AV$9:$BB$9)&lt;49),AQ193,0))</f>
        <v>0</v>
      </c>
      <c r="BA193" s="54">
        <f t="shared" ref="BA193" si="3244">IF(SUM($AM$9:$AS$9)=SUM($AV$9:$BB$9),AR193,IF(AND(SUM($AV$9:$BB$9)&gt;42,SUM($AV$9:$BB$9)&lt;49),AR193,0))</f>
        <v>0</v>
      </c>
      <c r="BB193" s="55">
        <f t="shared" ref="BB193" si="3245">IF(SUM($AM$9:$AS$9)=SUM($AV$9:$BB$9),AS193,IF(AND(SUM($AV$9:$BB$9)&gt;42,SUM($AV$9:$BB$9)&lt;49),AS193,0))</f>
        <v>0</v>
      </c>
    </row>
    <row r="194" spans="1:54" ht="12.75" hidden="1" customHeight="1" x14ac:dyDescent="0.2">
      <c r="B194" s="93"/>
      <c r="C194" s="94"/>
      <c r="D194" s="95"/>
      <c r="E194" s="115"/>
      <c r="F194" s="140" t="b">
        <f t="shared" ref="F194" si="3246">IF($B187=$B193,OR(F188,G193&lt;F193),G193&lt;F193)</f>
        <v>0</v>
      </c>
      <c r="G194" s="189">
        <f t="shared" ref="G194" si="3247">IF(AND($B187=$B193,$B187&lt;&gt;"",$B187&lt;&gt;0),G193+G188,G193)</f>
        <v>18</v>
      </c>
      <c r="H194" s="120"/>
      <c r="I194" s="165">
        <f t="shared" si="3228"/>
        <v>0</v>
      </c>
      <c r="J194" s="194">
        <f t="shared" ref="J194" si="3248">7-COUNTIF(L193:R193,0)-COUNTIF(L193:R193,"")</f>
        <v>0</v>
      </c>
      <c r="K194" s="22">
        <f t="shared" si="3230"/>
        <v>0</v>
      </c>
      <c r="L194" s="35">
        <f t="shared" ref="L194:R194" si="3249">IF($B187=$B193,L193+L188,L193)</f>
        <v>0</v>
      </c>
      <c r="M194" s="35">
        <f t="shared" si="3249"/>
        <v>0</v>
      </c>
      <c r="N194" s="35">
        <f t="shared" si="3249"/>
        <v>0</v>
      </c>
      <c r="O194" s="35">
        <f t="shared" si="3249"/>
        <v>0</v>
      </c>
      <c r="P194" s="36">
        <f t="shared" si="3249"/>
        <v>0</v>
      </c>
      <c r="Q194" s="37">
        <f t="shared" si="3249"/>
        <v>0</v>
      </c>
      <c r="R194" s="38">
        <f t="shared" si="3249"/>
        <v>0</v>
      </c>
      <c r="S194" s="194">
        <f t="shared" ref="S194" si="3250">7-COUNTIF(U193:AA193,0)-COUNTIF(U193:AA193,"")</f>
        <v>0</v>
      </c>
      <c r="T194" s="22">
        <f t="shared" si="3232"/>
        <v>0</v>
      </c>
      <c r="U194" s="35">
        <f t="shared" ref="U194:AA194" si="3251">IF($B187=$B193,U193+U188,U193)</f>
        <v>0</v>
      </c>
      <c r="V194" s="35">
        <f t="shared" si="3251"/>
        <v>0</v>
      </c>
      <c r="W194" s="35">
        <f t="shared" si="3251"/>
        <v>0</v>
      </c>
      <c r="X194" s="35">
        <f t="shared" si="3251"/>
        <v>0</v>
      </c>
      <c r="Y194" s="36">
        <f t="shared" si="3251"/>
        <v>0</v>
      </c>
      <c r="Z194" s="37">
        <f t="shared" si="3251"/>
        <v>0</v>
      </c>
      <c r="AA194" s="38">
        <f t="shared" si="3251"/>
        <v>0</v>
      </c>
      <c r="AB194" s="194">
        <f t="shared" ref="AB194" si="3252">7-COUNTIF(AD193:AJ193,0)-COUNTIF(AD193:AJ193,"")</f>
        <v>0</v>
      </c>
      <c r="AC194" s="22">
        <f t="shared" si="3234"/>
        <v>0</v>
      </c>
      <c r="AD194" s="35">
        <f t="shared" ref="AD194:AJ194" si="3253">IF($B187=$B193,AD193+AD188,AD193)</f>
        <v>0</v>
      </c>
      <c r="AE194" s="35">
        <f t="shared" si="3253"/>
        <v>0</v>
      </c>
      <c r="AF194" s="35">
        <f t="shared" si="3253"/>
        <v>0</v>
      </c>
      <c r="AG194" s="35">
        <f t="shared" si="3253"/>
        <v>0</v>
      </c>
      <c r="AH194" s="36">
        <f t="shared" si="3253"/>
        <v>0</v>
      </c>
      <c r="AI194" s="37">
        <f t="shared" si="3253"/>
        <v>0</v>
      </c>
      <c r="AJ194" s="38">
        <f t="shared" si="3253"/>
        <v>0</v>
      </c>
      <c r="AK194" s="194">
        <f t="shared" ref="AK194" si="3254">7-COUNTIF(AM193:AS193,0)-COUNTIF(AM193:AS193,"")</f>
        <v>0</v>
      </c>
      <c r="AL194" s="22">
        <f t="shared" si="3236"/>
        <v>0</v>
      </c>
      <c r="AM194" s="35">
        <f t="shared" ref="AM194:AS194" si="3255">IF($B187=$B193,AM193+AM188,AM193)</f>
        <v>0</v>
      </c>
      <c r="AN194" s="35">
        <f t="shared" si="3255"/>
        <v>0</v>
      </c>
      <c r="AO194" s="35">
        <f t="shared" si="3255"/>
        <v>0</v>
      </c>
      <c r="AP194" s="35">
        <f t="shared" si="3255"/>
        <v>0</v>
      </c>
      <c r="AQ194" s="36">
        <f t="shared" si="3255"/>
        <v>0</v>
      </c>
      <c r="AR194" s="37">
        <f t="shared" si="3255"/>
        <v>0</v>
      </c>
      <c r="AS194" s="38">
        <f t="shared" si="3255"/>
        <v>0</v>
      </c>
      <c r="AT194" s="194">
        <f t="shared" ref="AT194" si="3256">7-COUNTIF(AV193:BB193,0)-COUNTIF(AV193:BB193,"")</f>
        <v>0</v>
      </c>
      <c r="AU194" s="22">
        <f t="shared" si="3238"/>
        <v>0</v>
      </c>
      <c r="AV194" s="35">
        <f t="shared" ref="AV194:BB194" si="3257">IF($B187=$B193,AV193+AV188,AV193)</f>
        <v>0</v>
      </c>
      <c r="AW194" s="35">
        <f t="shared" si="3257"/>
        <v>0</v>
      </c>
      <c r="AX194" s="35">
        <f t="shared" si="3257"/>
        <v>0</v>
      </c>
      <c r="AY194" s="35">
        <f t="shared" si="3257"/>
        <v>0</v>
      </c>
      <c r="AZ194" s="36">
        <f t="shared" si="3257"/>
        <v>0</v>
      </c>
      <c r="BA194" s="37">
        <f t="shared" si="3257"/>
        <v>0</v>
      </c>
      <c r="BB194" s="38">
        <f t="shared" si="3257"/>
        <v>0</v>
      </c>
    </row>
    <row r="195" spans="1:54" ht="15" hidden="1" customHeight="1" x14ac:dyDescent="0.2">
      <c r="B195" s="116"/>
      <c r="C195" s="117"/>
      <c r="D195" s="118"/>
      <c r="E195" s="119"/>
      <c r="F195" s="92"/>
      <c r="G195" s="190">
        <f t="shared" ref="G195" si="3258">IF(AND($B187=$B193,$B187&lt;&gt;"",$B187&lt;&gt;0),F193+G189,F193)</f>
        <v>18</v>
      </c>
      <c r="H195" s="121"/>
      <c r="I195" s="165">
        <f t="shared" si="3228"/>
        <v>0</v>
      </c>
      <c r="J195" s="195">
        <f t="shared" ref="J195" si="3259">IF($B193=$B187,COUNTIF(L195:R195,0),COUNTIF(L196:R196,0)+COUNTIF(L196:R196,""))</f>
        <v>7</v>
      </c>
      <c r="K195" s="39">
        <f t="shared" ref="K195:R195" si="3260">IF($B187=$B193,K196+K189,K196)</f>
        <v>0</v>
      </c>
      <c r="L195" s="40">
        <f t="shared" si="3260"/>
        <v>0</v>
      </c>
      <c r="M195" s="40">
        <f t="shared" si="3260"/>
        <v>0</v>
      </c>
      <c r="N195" s="40">
        <f t="shared" si="3260"/>
        <v>0</v>
      </c>
      <c r="O195" s="40">
        <f t="shared" si="3260"/>
        <v>0</v>
      </c>
      <c r="P195" s="41">
        <f t="shared" si="3260"/>
        <v>0</v>
      </c>
      <c r="Q195" s="42">
        <f t="shared" si="3260"/>
        <v>0</v>
      </c>
      <c r="R195" s="43">
        <f t="shared" si="3260"/>
        <v>0</v>
      </c>
      <c r="S195" s="195">
        <f t="shared" ref="S195" si="3261">IF($B193=$B187,COUNTIF(U195:AA195,0),COUNTIF(U196:AA196,0)+COUNTIF(U196:AA196,""))</f>
        <v>7</v>
      </c>
      <c r="T195" s="39">
        <f t="shared" ref="T195:AA195" si="3262">IF($B187=$B193,T196+T189,T196)</f>
        <v>0</v>
      </c>
      <c r="U195" s="40">
        <f t="shared" si="3262"/>
        <v>0</v>
      </c>
      <c r="V195" s="40">
        <f t="shared" si="3262"/>
        <v>0</v>
      </c>
      <c r="W195" s="40">
        <f t="shared" si="3262"/>
        <v>0</v>
      </c>
      <c r="X195" s="40">
        <f t="shared" si="3262"/>
        <v>0</v>
      </c>
      <c r="Y195" s="41">
        <f t="shared" si="3262"/>
        <v>0</v>
      </c>
      <c r="Z195" s="42">
        <f t="shared" si="3262"/>
        <v>0</v>
      </c>
      <c r="AA195" s="43">
        <f t="shared" si="3262"/>
        <v>0</v>
      </c>
      <c r="AB195" s="195">
        <f t="shared" ref="AB195" si="3263">IF($B193=$B187,COUNTIF(AD195:AJ195,0),COUNTIF(AD196:AJ196,0)+COUNTIF(AD196:AJ196,""))</f>
        <v>7</v>
      </c>
      <c r="AC195" s="39">
        <f t="shared" ref="AC195:AJ195" si="3264">IF($B187=$B193,AC196+AC189,AC196)</f>
        <v>0</v>
      </c>
      <c r="AD195" s="40">
        <f t="shared" si="3264"/>
        <v>0</v>
      </c>
      <c r="AE195" s="40">
        <f t="shared" si="3264"/>
        <v>0</v>
      </c>
      <c r="AF195" s="40">
        <f t="shared" si="3264"/>
        <v>0</v>
      </c>
      <c r="AG195" s="40">
        <f t="shared" si="3264"/>
        <v>0</v>
      </c>
      <c r="AH195" s="41">
        <f t="shared" si="3264"/>
        <v>0</v>
      </c>
      <c r="AI195" s="42">
        <f t="shared" si="3264"/>
        <v>0</v>
      </c>
      <c r="AJ195" s="43">
        <f t="shared" si="3264"/>
        <v>0</v>
      </c>
      <c r="AK195" s="195">
        <f t="shared" ref="AK195" si="3265">IF($B193=$B187,COUNTIF(AM195:AS195,0),COUNTIF(AM196:AS196,0)+COUNTIF(AM196:AS196,""))</f>
        <v>7</v>
      </c>
      <c r="AL195" s="39">
        <f t="shared" ref="AL195:AS195" si="3266">IF($B187=$B193,AL196+AL189,AL196)</f>
        <v>0</v>
      </c>
      <c r="AM195" s="40">
        <f t="shared" si="3266"/>
        <v>0</v>
      </c>
      <c r="AN195" s="40">
        <f t="shared" si="3266"/>
        <v>0</v>
      </c>
      <c r="AO195" s="40">
        <f t="shared" si="3266"/>
        <v>0</v>
      </c>
      <c r="AP195" s="40">
        <f t="shared" si="3266"/>
        <v>0</v>
      </c>
      <c r="AQ195" s="41">
        <f t="shared" si="3266"/>
        <v>0</v>
      </c>
      <c r="AR195" s="42">
        <f t="shared" si="3266"/>
        <v>0</v>
      </c>
      <c r="AS195" s="43">
        <f t="shared" si="3266"/>
        <v>0</v>
      </c>
      <c r="AT195" s="195">
        <f t="shared" ref="AT195" si="3267">IF($B193=$B187,COUNTIF(AV195:BB195,0),COUNTIF(AV196:BB196,0)+COUNTIF(AV196:BB196,""))</f>
        <v>7</v>
      </c>
      <c r="AU195" s="39">
        <f t="shared" ref="AU195:BB195" si="3268">IF($B187=$B193,AU196+AU189,AU196)</f>
        <v>0</v>
      </c>
      <c r="AV195" s="40">
        <f t="shared" si="3268"/>
        <v>0</v>
      </c>
      <c r="AW195" s="40">
        <f t="shared" si="3268"/>
        <v>0</v>
      </c>
      <c r="AX195" s="40">
        <f t="shared" si="3268"/>
        <v>0</v>
      </c>
      <c r="AY195" s="40">
        <f t="shared" si="3268"/>
        <v>0</v>
      </c>
      <c r="AZ195" s="41">
        <f t="shared" si="3268"/>
        <v>0</v>
      </c>
      <c r="BA195" s="42">
        <f t="shared" si="3268"/>
        <v>0</v>
      </c>
      <c r="BB195" s="43">
        <f t="shared" si="3268"/>
        <v>0</v>
      </c>
    </row>
    <row r="196" spans="1:54" ht="15.75" customHeight="1" x14ac:dyDescent="0.2">
      <c r="A196" s="1">
        <f t="shared" ref="A196" si="3269">A193</f>
        <v>0</v>
      </c>
      <c r="B196" s="313">
        <f t="shared" ref="B196" si="3270">B190+1</f>
        <v>30</v>
      </c>
      <c r="C196" s="314"/>
      <c r="D196" s="314"/>
      <c r="E196" s="314"/>
      <c r="F196" s="31"/>
      <c r="G196" s="183"/>
      <c r="H196" s="122">
        <f t="shared" ref="H196" si="3271">5-COUNTIF(AU193,0)-COUNTIF(AL193,0)-COUNTIF(AC193,0)-COUNTIF(T193,0)-COUNTIF(K193,0)</f>
        <v>0</v>
      </c>
      <c r="I196" s="165">
        <f t="shared" si="3228"/>
        <v>0</v>
      </c>
      <c r="J196" s="187">
        <f t="shared" ref="J196" si="3272">IF($B193=$B187,J190+IF($F193&lt;&gt;$G193,(K193+$G195-$G194)/$F193,K193/$F193),IF($F193&lt;&gt;G193,(K193+$G195-$G194)/$F193,K193/$F193))</f>
        <v>0</v>
      </c>
      <c r="K196" s="7">
        <f t="shared" ref="K196:K197" si="3273">SUM(L196:R196)</f>
        <v>0</v>
      </c>
      <c r="L196" s="26">
        <f t="shared" ref="L196:R196" si="3274">L193</f>
        <v>0</v>
      </c>
      <c r="M196" s="26">
        <f t="shared" si="3274"/>
        <v>0</v>
      </c>
      <c r="N196" s="26">
        <f t="shared" si="3274"/>
        <v>0</v>
      </c>
      <c r="O196" s="26">
        <f t="shared" si="3274"/>
        <v>0</v>
      </c>
      <c r="P196" s="26">
        <f t="shared" si="3274"/>
        <v>0</v>
      </c>
      <c r="Q196" s="29">
        <f t="shared" si="3274"/>
        <v>0</v>
      </c>
      <c r="R196" s="23">
        <f t="shared" si="3274"/>
        <v>0</v>
      </c>
      <c r="S196" s="187">
        <f t="shared" ref="S196" si="3275">IF($B193=$B187,S190+IF($F193&lt;&gt;$G193,(T193+$G195-$G194)/$F193,T193/$F193),IF($F193&lt;&gt;P193,(T193+$G195-$G194)/$F193,T193/$F193))</f>
        <v>0</v>
      </c>
      <c r="T196" s="7">
        <f t="shared" ref="T196:T197" si="3276">SUM(U196:AA196)</f>
        <v>0</v>
      </c>
      <c r="U196" s="26">
        <f t="shared" ref="U196:AA196" si="3277">U193</f>
        <v>0</v>
      </c>
      <c r="V196" s="26">
        <f t="shared" si="3277"/>
        <v>0</v>
      </c>
      <c r="W196" s="26">
        <f t="shared" si="3277"/>
        <v>0</v>
      </c>
      <c r="X196" s="26">
        <f t="shared" si="3277"/>
        <v>0</v>
      </c>
      <c r="Y196" s="113">
        <f t="shared" si="3277"/>
        <v>0</v>
      </c>
      <c r="Z196" s="29">
        <f t="shared" si="3277"/>
        <v>0</v>
      </c>
      <c r="AA196" s="23">
        <f t="shared" si="3277"/>
        <v>0</v>
      </c>
      <c r="AB196" s="187">
        <f t="shared" ref="AB196" si="3278">IF($B193=$B187,AB190+IF($F193&lt;&gt;$G193,(AC193+$G195-$G194)/$F193,AC193/$F193),IF($F193&lt;&gt;Y193,(AC193+$G195-$G194)/$F193,AC193/$F193))</f>
        <v>0</v>
      </c>
      <c r="AC196" s="7">
        <f t="shared" ref="AC196:AC197" si="3279">SUM(AD196:AJ196)</f>
        <v>0</v>
      </c>
      <c r="AD196" s="26">
        <f t="shared" ref="AD196:AJ196" si="3280">AD193</f>
        <v>0</v>
      </c>
      <c r="AE196" s="26">
        <f t="shared" si="3280"/>
        <v>0</v>
      </c>
      <c r="AF196" s="26">
        <f t="shared" si="3280"/>
        <v>0</v>
      </c>
      <c r="AG196" s="26">
        <f t="shared" si="3280"/>
        <v>0</v>
      </c>
      <c r="AH196" s="113">
        <f t="shared" si="3280"/>
        <v>0</v>
      </c>
      <c r="AI196" s="29">
        <f t="shared" si="3280"/>
        <v>0</v>
      </c>
      <c r="AJ196" s="23">
        <f t="shared" si="3280"/>
        <v>0</v>
      </c>
      <c r="AK196" s="187">
        <f t="shared" ref="AK196" si="3281">IF($B193=$B187,AK190+IF($F193&lt;&gt;$G193,(AL193+$G195-$G194)/$F193,AL193/$F193),IF($F193&lt;&gt;AH193,(AL193+$G195-$G194)/$F193,AL193/$F193))</f>
        <v>0</v>
      </c>
      <c r="AL196" s="7">
        <f t="shared" ref="AL196:AL197" si="3282">SUM(AM196:AS196)</f>
        <v>0</v>
      </c>
      <c r="AM196" s="26">
        <f t="shared" ref="AM196:AS196" si="3283">AM193</f>
        <v>0</v>
      </c>
      <c r="AN196" s="26">
        <f t="shared" si="3283"/>
        <v>0</v>
      </c>
      <c r="AO196" s="26">
        <f t="shared" si="3283"/>
        <v>0</v>
      </c>
      <c r="AP196" s="26">
        <f t="shared" si="3283"/>
        <v>0</v>
      </c>
      <c r="AQ196" s="113">
        <f t="shared" si="3283"/>
        <v>0</v>
      </c>
      <c r="AR196" s="29">
        <f t="shared" si="3283"/>
        <v>0</v>
      </c>
      <c r="AS196" s="23">
        <f t="shared" si="3283"/>
        <v>0</v>
      </c>
      <c r="AT196" s="187">
        <f t="shared" ref="AT196" si="3284">IF($B193=$B187,AT190+IF($F193&lt;&gt;$G193,(AU193+$G195-$G194)/$F193,AU193/$F193),IF($F193&lt;&gt;AQ193,(AU193+$G195-$G194)/$F193,AU193/$F193))</f>
        <v>0</v>
      </c>
      <c r="AU196" s="7">
        <f t="shared" ref="AU196:AU197" si="3285">SUM(AV196:BB196)</f>
        <v>0</v>
      </c>
      <c r="AV196" s="6">
        <f t="shared" ref="AV196" si="3286">IF(SUM($AM$9:$AS$9)=SUM($AV$9:$BB$9),AV193,IF(AND(SUM($AV$9:$BB$9)&gt;42,SUM($AV$9:$BB$9)&lt;49),AV193,0))</f>
        <v>0</v>
      </c>
      <c r="AW196" s="6">
        <f t="shared" ref="AW196:BB196" si="3287">IF(SUM($AM$9:$AS$9)=SUM($AV$9:$BB$9),AW193,IF(AND(SUM($AV$9:$BB$9)&gt;42,SUM($AV$9:$BB$9)&lt;49),AW193,0))</f>
        <v>0</v>
      </c>
      <c r="AX196" s="6">
        <f t="shared" si="3287"/>
        <v>0</v>
      </c>
      <c r="AY196" s="6">
        <f t="shared" si="3287"/>
        <v>0</v>
      </c>
      <c r="AZ196" s="26">
        <f t="shared" si="3287"/>
        <v>0</v>
      </c>
      <c r="BA196" s="29">
        <f t="shared" si="3287"/>
        <v>0</v>
      </c>
      <c r="BB196" s="23">
        <f t="shared" si="3287"/>
        <v>0</v>
      </c>
    </row>
    <row r="197" spans="1:54" ht="15.75" customHeight="1" x14ac:dyDescent="0.2">
      <c r="A197" s="1">
        <f t="shared" ref="A197:A198" si="3288">A196</f>
        <v>0</v>
      </c>
      <c r="B197" s="313"/>
      <c r="C197" s="314"/>
      <c r="D197" s="314"/>
      <c r="E197" s="314"/>
      <c r="F197" s="31"/>
      <c r="G197" s="183"/>
      <c r="H197" s="123">
        <f t="shared" ref="H197" si="3289">IF($B193=$B187,H191+F197,$F197)</f>
        <v>0</v>
      </c>
      <c r="I197" s="165">
        <f t="shared" si="3228"/>
        <v>0</v>
      </c>
      <c r="J197" s="141">
        <f t="shared" ref="J197" si="3290">IF($H196=0,0,IF($B187=$B193,IF($H198&gt;0,$H198+J191,K193+J191),IF($H198&gt;0,$H198,K193)))</f>
        <v>0</v>
      </c>
      <c r="K197" s="7">
        <f t="shared" si="3273"/>
        <v>0</v>
      </c>
      <c r="L197" s="6"/>
      <c r="M197" s="6"/>
      <c r="N197" s="6"/>
      <c r="O197" s="6"/>
      <c r="P197" s="26"/>
      <c r="Q197" s="29"/>
      <c r="R197" s="23"/>
      <c r="S197" s="141">
        <f t="shared" ref="S197" si="3291">IF($H196=0,0,IF($B187=$B193,IF($H198&gt;0,$H198+S191,T193+S191),IF($H198&gt;0,$H198,T193)))</f>
        <v>0</v>
      </c>
      <c r="T197" s="7">
        <f t="shared" si="3276"/>
        <v>0</v>
      </c>
      <c r="U197" s="6"/>
      <c r="V197" s="6"/>
      <c r="W197" s="6"/>
      <c r="X197" s="6"/>
      <c r="Y197" s="26"/>
      <c r="Z197" s="29"/>
      <c r="AA197" s="23"/>
      <c r="AB197" s="141">
        <f t="shared" ref="AB197" si="3292">IF($H196=0,0,IF($B187=$B193,IF($H198&gt;0,$H198+AB191,AC193+AB191),IF($H198&gt;0,$H198,AC193)))</f>
        <v>0</v>
      </c>
      <c r="AC197" s="7">
        <f t="shared" si="3279"/>
        <v>0</v>
      </c>
      <c r="AD197" s="6"/>
      <c r="AE197" s="6"/>
      <c r="AF197" s="6"/>
      <c r="AG197" s="6"/>
      <c r="AH197" s="26"/>
      <c r="AI197" s="29"/>
      <c r="AJ197" s="23"/>
      <c r="AK197" s="141">
        <f t="shared" ref="AK197" si="3293">IF($H196=0,0,IF($B187=$B193,IF($H198&gt;0,$H198+AK191,AL193+AK191),IF($H198&gt;0,$H198,AL193)))</f>
        <v>0</v>
      </c>
      <c r="AL197" s="7">
        <f t="shared" si="3282"/>
        <v>0</v>
      </c>
      <c r="AM197" s="6"/>
      <c r="AN197" s="6"/>
      <c r="AO197" s="6"/>
      <c r="AP197" s="6"/>
      <c r="AQ197" s="26"/>
      <c r="AR197" s="29"/>
      <c r="AS197" s="23"/>
      <c r="AT197" s="141">
        <f t="shared" ref="AT197" si="3294">IF($H196=0,0,IF($B187=$B193,IF($H198&gt;0,$H198+AT191,AU193+AT191),IF($H198&gt;0,$H198,AU193)))</f>
        <v>0</v>
      </c>
      <c r="AU197" s="7">
        <f t="shared" si="3285"/>
        <v>0</v>
      </c>
      <c r="AV197" s="6"/>
      <c r="AW197" s="6"/>
      <c r="AX197" s="6"/>
      <c r="AY197" s="6"/>
      <c r="AZ197" s="26"/>
      <c r="BA197" s="29"/>
      <c r="BB197" s="23"/>
    </row>
    <row r="198" spans="1:54" ht="18.75" customHeight="1" thickBot="1" x14ac:dyDescent="0.25">
      <c r="A198" s="1">
        <f t="shared" si="3288"/>
        <v>0</v>
      </c>
      <c r="B198" s="323" t="str">
        <f>IF(B193="",Wydruk!$AE$6,IF(J194=0,Wydruk!$AE$7,IF(AND(G194&lt;G195,B193&lt;&gt;$B199),Wydruk!$AE$13,IF(AND($B193=$B187,$B193&lt;&gt;$B199),IF(OR(OR(J198&lt;4,J198&gt;5),OR(S198&lt;4,S198&gt;5),OR(AB198&lt;4,AB198&gt;5),OR(AK198&lt;4,AK198&gt;5),OR(AND(AT198&lt;4,AT198&gt;0),AT198&gt;5)),Wydruk!$AE$8,Wydruk!$AE$9),IF($B193=$B199,IF($F197&lt;&gt;0,Wydruk!$AE$12,Wydruk!$AE$10),IF(OR(OR(J194&lt;4,J194&gt;5),OR(S194&lt;4,S194&gt;5),OR(AB194&lt;4,AB194&gt;5),OR(AK194&lt;4,AK194&gt;5),OR(AND(AT194&lt;4,AT194&gt;0),AT194&gt;5)),Wydruk!$AE$8,Wydruk!$AE$11))))))</f>
        <v>Uzupełnij liczby godzin tygodniowego planu</v>
      </c>
      <c r="C198" s="324"/>
      <c r="D198" s="324"/>
      <c r="E198" s="324"/>
      <c r="F198" s="173">
        <f>grudzień!F198</f>
        <v>0</v>
      </c>
      <c r="G198" s="184">
        <f>grudzień!G198</f>
        <v>0</v>
      </c>
      <c r="H198" s="191">
        <f t="shared" ref="H198" si="3295">IF(OR($G198=0,$F198=0,$G198="",$F198=""),0,$G198/$F198)</f>
        <v>0</v>
      </c>
      <c r="I198" s="193"/>
      <c r="J198" s="176">
        <f t="shared" ref="J198" si="3296">IF($B187=$B193,IF(L193+L188&gt;0,1,0)+IF(M193+M188&gt;0,1,0)+IF(N193+N188&gt;0,1,0)+IF(O193+O188&gt;0,1,0)+IF(P193+P188&gt;0,1,0)+IF(Q193+Q188&gt;0,1,0)+IF(R193+R188&gt;0,1,0),J194)</f>
        <v>0</v>
      </c>
      <c r="K198" s="133">
        <f t="shared" ref="K198" si="3297">IF(OR($B193=$B199,J198=0,(K194-Q198+O198)&lt;=0),0,(K194-Q198+O198)/J198)</f>
        <v>0</v>
      </c>
      <c r="L198" s="137">
        <f t="shared" ref="L198" si="3298">IF(K198*(7-J195)&lt;=0,0,K198*(7-J195))</f>
        <v>0</v>
      </c>
      <c r="M198" s="311">
        <f t="shared" ref="M198" si="3299">ROUND(IF(OR(K195-K198*(7-J195)+P198&lt;0,$B193=$B199,K198&lt;=0,K195=0),0,IF(K195-K198*(7-J195)+P198&gt;Q198-O198+P198,Q198-O198+P198,K195-K198*(7-J195)+P198)),1)</f>
        <v>0</v>
      </c>
      <c r="N198" s="312"/>
      <c r="O198" s="139">
        <f t="shared" ref="O198" si="3300">IF(OR($B193=$B199,J194=0),0,IF($B193=$B187,J193,$F193))</f>
        <v>0</v>
      </c>
      <c r="P198" s="30">
        <f t="shared" ref="P198" si="3301">IF(OR($B193=$B199,J198=0),0,$G195-$G194)</f>
        <v>0</v>
      </c>
      <c r="Q198" s="134">
        <f t="shared" ref="Q198" si="3302">IF(OR($B193=$B199,J198=0),0,J197)</f>
        <v>0</v>
      </c>
      <c r="R198" s="138">
        <f t="shared" ref="R198" si="3303">IF($B193=$B199,0,K195)</f>
        <v>0</v>
      </c>
      <c r="S198" s="176">
        <f t="shared" ref="S198" si="3304">IF($B187=$B193,IF(U193+U188&gt;0,1,0)+IF(V193+V188&gt;0,1,0)+IF(W193+W188&gt;0,1,0)+IF(X193+X188&gt;0,1,0)+IF(Y193+Y188&gt;0,1,0)+IF(Z193+Z188&gt;0,1,0)+IF(AA193+AA188&gt;0,1,0),S194)</f>
        <v>0</v>
      </c>
      <c r="T198" s="133">
        <f t="shared" ref="T198" si="3305">IF(OR($B193=$B199,S198=0,(T194-Z198+X198)&lt;=0),0,(T194-Z198+X198)/S198)</f>
        <v>0</v>
      </c>
      <c r="U198" s="137">
        <f t="shared" ref="U198" si="3306">IF(T198*(7-S195)&lt;=0,0,T198*(7-S195))</f>
        <v>0</v>
      </c>
      <c r="V198" s="311">
        <f t="shared" ref="V198" si="3307">ROUND(IF(OR(T195-T198*(7-S195)+Y198&lt;0,$B193=$B199,T198&lt;=0,T195=0),0,IF(T195-T198*(7-S195)+Y198&gt;Z198-X198+Y198,Z198-X198+Y198,T195-T198*(7-S195)+Y198)),1)</f>
        <v>0</v>
      </c>
      <c r="W198" s="312"/>
      <c r="X198" s="139">
        <f t="shared" ref="X198" si="3308">IF(OR($B193=$B199,S194=0),0,IF($B193=$B187,S193,$F193))</f>
        <v>0</v>
      </c>
      <c r="Y198" s="30">
        <f t="shared" ref="Y198" si="3309">IF(OR($B193=$B199,S198=0),0,$G195-$G194)</f>
        <v>0</v>
      </c>
      <c r="Z198" s="134">
        <f t="shared" ref="Z198" si="3310">IF(OR($B193=$B199,S198=0),0,S197)</f>
        <v>0</v>
      </c>
      <c r="AA198" s="138">
        <f t="shared" ref="AA198" si="3311">IF($B193=$B199,0,T195)</f>
        <v>0</v>
      </c>
      <c r="AB198" s="176">
        <f t="shared" ref="AB198" si="3312">IF($B187=$B193,IF(AD193+AD188&gt;0,1,0)+IF(AE193+AE188&gt;0,1,0)+IF(AF193+AF188&gt;0,1,0)+IF(AG193+AG188&gt;0,1,0)+IF(AH193+AH188&gt;0,1,0)+IF(AI193+AI188&gt;0,1,0)+IF(AJ193+AJ188&gt;0,1,0),AB194)</f>
        <v>0</v>
      </c>
      <c r="AC198" s="133">
        <f t="shared" ref="AC198" si="3313">IF(OR($B193=$B199,AB198=0,(AC194-AI198+AG198)&lt;=0),0,(AC194-AI198+AG198)/AB198)</f>
        <v>0</v>
      </c>
      <c r="AD198" s="137">
        <f t="shared" ref="AD198" si="3314">IF(AC198*(7-AB195)&lt;=0,0,AC198*(7-AB195))</f>
        <v>0</v>
      </c>
      <c r="AE198" s="311">
        <f t="shared" ref="AE198" si="3315">ROUND(IF(OR(AC195-AC198*(7-AB195)+AH198&lt;0,$B193=$B199,AC198&lt;=0,AC195=0),0,IF(AC195-AC198*(7-AB195)+AH198&gt;AI198-AG198+AH198,AI198-AG198+AH198,AC195-AC198*(7-AB195)+AH198)),1)</f>
        <v>0</v>
      </c>
      <c r="AF198" s="312"/>
      <c r="AG198" s="139">
        <f t="shared" ref="AG198" si="3316">IF(OR($B193=$B199,AB194=0),0,IF($B193=$B187,AB193,$F193))</f>
        <v>0</v>
      </c>
      <c r="AH198" s="30">
        <f t="shared" ref="AH198" si="3317">IF(OR($B193=$B199,AB198=0),0,$G195-$G194)</f>
        <v>0</v>
      </c>
      <c r="AI198" s="134">
        <f t="shared" ref="AI198" si="3318">IF(OR($B193=$B199,AB198=0),0,AB197)</f>
        <v>0</v>
      </c>
      <c r="AJ198" s="138">
        <f t="shared" ref="AJ198" si="3319">IF($B193=$B199,0,AC195)</f>
        <v>0</v>
      </c>
      <c r="AK198" s="176">
        <f t="shared" ref="AK198" si="3320">IF($B187=$B193,IF(AM193+AM188&gt;0,1,0)+IF(AN193+AN188&gt;0,1,0)+IF(AO193+AO188&gt;0,1,0)+IF(AP193+AP188&gt;0,1,0)+IF(AQ193+AQ188&gt;0,1,0)+IF(AR193+AR188&gt;0,1,0)+IF(AS193+AS188&gt;0,1,0),AK194)</f>
        <v>0</v>
      </c>
      <c r="AL198" s="133">
        <f t="shared" ref="AL198" si="3321">IF(OR($B193=$B199,AK198=0,(AL194-AR198+AP198)&lt;=0),0,(AL194-AR198+AP198)/AK198)</f>
        <v>0</v>
      </c>
      <c r="AM198" s="137">
        <f t="shared" ref="AM198" si="3322">IF(AL198*(7-AK195)&lt;=0,0,AL198*(7-AK195))</f>
        <v>0</v>
      </c>
      <c r="AN198" s="311">
        <f t="shared" ref="AN198" si="3323">ROUND(IF(OR(AL195-AL198*(7-AK195)+AQ198&lt;0,$B193=$B199,AL198&lt;=0,AL195=0),0,IF(AL195-AL198*(7-AK195)+AQ198&gt;AR198-AP198+AQ198,AR198-AP198+AQ198,AL195-AL198*(7-AK195)+AQ198)),1)</f>
        <v>0</v>
      </c>
      <c r="AO198" s="312"/>
      <c r="AP198" s="139">
        <f t="shared" ref="AP198" si="3324">IF(OR($B193=$B199,AK194=0),0,IF($B193=$B187,AK193,$F193))</f>
        <v>0</v>
      </c>
      <c r="AQ198" s="30">
        <f t="shared" ref="AQ198" si="3325">IF(OR($B193=$B199,AK198=0),0,$G195-$G194)</f>
        <v>0</v>
      </c>
      <c r="AR198" s="134">
        <f t="shared" ref="AR198" si="3326">IF(OR($B193=$B199,AK198=0),0,AK197)</f>
        <v>0</v>
      </c>
      <c r="AS198" s="138">
        <f t="shared" ref="AS198" si="3327">IF($B193=$B199,0,AL195)</f>
        <v>0</v>
      </c>
      <c r="AT198" s="176">
        <f t="shared" ref="AT198" si="3328">IF($B187=$B193,IF(AV193+AV188&gt;0,1,0)+IF(AW193+AW188&gt;0,1,0)+IF(AX193+AX188&gt;0,1,0)+IF(AY193+AY188&gt;0,1,0)+IF(AZ193+AZ188&gt;0,1,0)+IF(BA193+BA188&gt;0,1,0)+IF(BB193+BB188&gt;0,1,0),AT194)</f>
        <v>0</v>
      </c>
      <c r="AU198" s="133">
        <f t="shared" ref="AU198" si="3329">IF(OR($B193=$B199,AT198=0,(AU194-BA198+AY198)&lt;=0),0,(AU194-BA198+AY198)/AT198)</f>
        <v>0</v>
      </c>
      <c r="AV198" s="137">
        <f t="shared" ref="AV198" si="3330">IF(AU198*(7-AT195)&lt;=0,0,AU198*(7-AT195))</f>
        <v>0</v>
      </c>
      <c r="AW198" s="311">
        <f t="shared" ref="AW198" si="3331">ROUND(IF(OR(AU195-AU198*(7-AT195)+AZ198&lt;0,$B193=$B199,AU198&lt;=0,AU195=0),0,IF(AU195-AU198*(7-AT195)+AZ198&gt;BA198-AY198+AZ198,BA198-AY198+AZ198,AU195-AU198*(7-AT195)+AZ198)),1)</f>
        <v>0</v>
      </c>
      <c r="AX198" s="312"/>
      <c r="AY198" s="139">
        <f t="shared" ref="AY198" si="3332">IF(OR($B193=$B199,AT194=0),0,IF($B193=$B187,AT193,$F193))</f>
        <v>0</v>
      </c>
      <c r="AZ198" s="30">
        <f t="shared" ref="AZ198" si="3333">IF(OR($B193=$B199,AT198=0),0,$G195-$G194)</f>
        <v>0</v>
      </c>
      <c r="BA198" s="134">
        <f t="shared" ref="BA198" si="3334">IF(OR($B193=$B199,AT198=0),0,AT197)</f>
        <v>0</v>
      </c>
      <c r="BB198" s="138">
        <f t="shared" ref="BB198" si="3335">IF($B193=$B199,0,AU195)</f>
        <v>0</v>
      </c>
    </row>
    <row r="199" spans="1:54" ht="15.75" x14ac:dyDescent="0.2">
      <c r="A199" s="1">
        <f t="shared" ref="A199" si="3336">IF(B199="","1. Niewypełnione",B199)</f>
        <v>0</v>
      </c>
      <c r="B199" s="320">
        <f>grudzień!B199</f>
        <v>0</v>
      </c>
      <c r="C199" s="321">
        <f>grudzień!C199</f>
        <v>0</v>
      </c>
      <c r="D199" s="321">
        <f>grudzień!D199</f>
        <v>0</v>
      </c>
      <c r="E199" s="321">
        <f>grudzień!E199</f>
        <v>0</v>
      </c>
      <c r="F199" s="177">
        <f>grudzień!F199</f>
        <v>18</v>
      </c>
      <c r="G199" s="185">
        <f>grudzień!G199</f>
        <v>18</v>
      </c>
      <c r="H199" s="177"/>
      <c r="I199" s="192">
        <f t="shared" ref="I199:I203" si="3337">K199+T199+AC199+AL199+AU199</f>
        <v>0</v>
      </c>
      <c r="J199" s="186">
        <f t="shared" ref="J199" si="3338">IF(OR($B199=$B205,J202=0),0,ROUND((K200+P204)/J202,0))</f>
        <v>0</v>
      </c>
      <c r="K199" s="51">
        <f t="shared" ref="K199:K200" si="3339">SUM(L199:R199)</f>
        <v>0</v>
      </c>
      <c r="L199" s="52">
        <f>grudzień!L199</f>
        <v>0</v>
      </c>
      <c r="M199" s="52">
        <f>grudzień!M199</f>
        <v>0</v>
      </c>
      <c r="N199" s="52">
        <f>grudzień!N199</f>
        <v>0</v>
      </c>
      <c r="O199" s="52">
        <f>grudzień!O199</f>
        <v>0</v>
      </c>
      <c r="P199" s="53">
        <f>grudzień!P199</f>
        <v>0</v>
      </c>
      <c r="Q199" s="54">
        <f>grudzień!Q199</f>
        <v>0</v>
      </c>
      <c r="R199" s="55">
        <f>grudzień!R199</f>
        <v>0</v>
      </c>
      <c r="S199" s="188">
        <f t="shared" ref="S199" si="3340">IF(OR($B199=$B205,S202=0),0,ROUND((T200+Y204)/S202,0))</f>
        <v>0</v>
      </c>
      <c r="T199" s="51">
        <f t="shared" ref="T199:T200" si="3341">SUM(U199:AA199)</f>
        <v>0</v>
      </c>
      <c r="U199" s="52">
        <f>grudzień!U199</f>
        <v>0</v>
      </c>
      <c r="V199" s="52">
        <f>grudzień!V199</f>
        <v>0</v>
      </c>
      <c r="W199" s="52">
        <f>grudzień!W199</f>
        <v>0</v>
      </c>
      <c r="X199" s="52">
        <f>grudzień!X199</f>
        <v>0</v>
      </c>
      <c r="Y199" s="53">
        <f>grudzień!Y199</f>
        <v>0</v>
      </c>
      <c r="Z199" s="54">
        <f>grudzień!Z199</f>
        <v>0</v>
      </c>
      <c r="AA199" s="55">
        <f>grudzień!AA199</f>
        <v>0</v>
      </c>
      <c r="AB199" s="188">
        <f t="shared" ref="AB199" si="3342">IF(OR($B199=$B205,AB202=0),0,ROUND((AC200+AH204)/AB202,0))</f>
        <v>0</v>
      </c>
      <c r="AC199" s="51">
        <f t="shared" ref="AC199:AC200" si="3343">SUM(AD199:AJ199)</f>
        <v>0</v>
      </c>
      <c r="AD199" s="52">
        <f>grudzień!AD199</f>
        <v>0</v>
      </c>
      <c r="AE199" s="52">
        <f>grudzień!AE199</f>
        <v>0</v>
      </c>
      <c r="AF199" s="52">
        <f>grudzień!AF199</f>
        <v>0</v>
      </c>
      <c r="AG199" s="52">
        <f>grudzień!AG199</f>
        <v>0</v>
      </c>
      <c r="AH199" s="53">
        <f>grudzień!AH199</f>
        <v>0</v>
      </c>
      <c r="AI199" s="54">
        <f>grudzień!AI199</f>
        <v>0</v>
      </c>
      <c r="AJ199" s="55">
        <f>grudzień!AJ199</f>
        <v>0</v>
      </c>
      <c r="AK199" s="188">
        <f t="shared" ref="AK199" si="3344">IF(OR($B199=$B205,AK202=0),0,ROUND((AL200+AQ204)/AK202,0))</f>
        <v>0</v>
      </c>
      <c r="AL199" s="51">
        <f t="shared" ref="AL199:AL200" si="3345">SUM(AM199:AS199)</f>
        <v>0</v>
      </c>
      <c r="AM199" s="52">
        <f>grudzień!AM199</f>
        <v>0</v>
      </c>
      <c r="AN199" s="52">
        <f>grudzień!AN199</f>
        <v>0</v>
      </c>
      <c r="AO199" s="52">
        <f>grudzień!AO199</f>
        <v>0</v>
      </c>
      <c r="AP199" s="52">
        <f>grudzień!AP199</f>
        <v>0</v>
      </c>
      <c r="AQ199" s="53">
        <f>grudzień!AQ199</f>
        <v>0</v>
      </c>
      <c r="AR199" s="54">
        <f>grudzień!AR199</f>
        <v>0</v>
      </c>
      <c r="AS199" s="55">
        <f>grudzień!AS199</f>
        <v>0</v>
      </c>
      <c r="AT199" s="188">
        <f t="shared" ref="AT199" si="3346">IF(OR($B199=$B205,AT202=0),0,ROUND((AU200+AZ204)/AT202,0))</f>
        <v>0</v>
      </c>
      <c r="AU199" s="51">
        <f t="shared" ref="AU199:AU200" si="3347">SUM(AV199:BB199)</f>
        <v>0</v>
      </c>
      <c r="AV199" s="52">
        <f t="shared" ref="AV199" si="3348">IF(SUM($AM$9:$AS$9)=SUM($AV$9:$BB$9),AM199,IF(AND(SUM($AV$9:$BB$9)&gt;42,SUM($AV$9:$BB$9)&lt;49),AM199,0))</f>
        <v>0</v>
      </c>
      <c r="AW199" s="52">
        <f t="shared" ref="AW199" si="3349">IF(SUM($AM$9:$AS$9)=SUM($AV$9:$BB$9),AN199,IF(AND(SUM($AV$9:$BB$9)&gt;42,SUM($AV$9:$BB$9)&lt;49),AN199,0))</f>
        <v>0</v>
      </c>
      <c r="AX199" s="52">
        <f t="shared" ref="AX199" si="3350">IF(SUM($AM$9:$AS$9)=SUM($AV$9:$BB$9),AO199,IF(AND(SUM($AV$9:$BB$9)&gt;42,SUM($AV$9:$BB$9)&lt;49),AO199,0))</f>
        <v>0</v>
      </c>
      <c r="AY199" s="52">
        <f t="shared" ref="AY199" si="3351">IF(SUM($AM$9:$AS$9)=SUM($AV$9:$BB$9),AP199,IF(AND(SUM($AV$9:$BB$9)&gt;42,SUM($AV$9:$BB$9)&lt;49),AP199,0))</f>
        <v>0</v>
      </c>
      <c r="AZ199" s="53">
        <f t="shared" ref="AZ199" si="3352">IF(SUM($AM$9:$AS$9)=SUM($AV$9:$BB$9),AQ199,IF(AND(SUM($AV$9:$BB$9)&gt;42,SUM($AV$9:$BB$9)&lt;49),AQ199,0))</f>
        <v>0</v>
      </c>
      <c r="BA199" s="54">
        <f t="shared" ref="BA199" si="3353">IF(SUM($AM$9:$AS$9)=SUM($AV$9:$BB$9),AR199,IF(AND(SUM($AV$9:$BB$9)&gt;42,SUM($AV$9:$BB$9)&lt;49),AR199,0))</f>
        <v>0</v>
      </c>
      <c r="BB199" s="55">
        <f t="shared" ref="BB199" si="3354">IF(SUM($AM$9:$AS$9)=SUM($AV$9:$BB$9),AS199,IF(AND(SUM($AV$9:$BB$9)&gt;42,SUM($AV$9:$BB$9)&lt;49),AS199,0))</f>
        <v>0</v>
      </c>
    </row>
    <row r="200" spans="1:54" ht="12.75" hidden="1" customHeight="1" x14ac:dyDescent="0.2">
      <c r="B200" s="93"/>
      <c r="C200" s="94"/>
      <c r="D200" s="95"/>
      <c r="E200" s="115"/>
      <c r="F200" s="140" t="b">
        <f t="shared" ref="F200" si="3355">IF($B193=$B199,OR(F194,G199&lt;F199),G199&lt;F199)</f>
        <v>0</v>
      </c>
      <c r="G200" s="189">
        <f t="shared" ref="G200" si="3356">IF(AND($B193=$B199,$B193&lt;&gt;"",$B193&lt;&gt;0),G199+G194,G199)</f>
        <v>18</v>
      </c>
      <c r="H200" s="120"/>
      <c r="I200" s="165">
        <f t="shared" si="3337"/>
        <v>0</v>
      </c>
      <c r="J200" s="194">
        <f t="shared" ref="J200" si="3357">7-COUNTIF(L199:R199,0)-COUNTIF(L199:R199,"")</f>
        <v>0</v>
      </c>
      <c r="K200" s="22">
        <f t="shared" si="3339"/>
        <v>0</v>
      </c>
      <c r="L200" s="35">
        <f t="shared" ref="L200:R200" si="3358">IF($B193=$B199,L199+L194,L199)</f>
        <v>0</v>
      </c>
      <c r="M200" s="35">
        <f t="shared" si="3358"/>
        <v>0</v>
      </c>
      <c r="N200" s="35">
        <f t="shared" si="3358"/>
        <v>0</v>
      </c>
      <c r="O200" s="35">
        <f t="shared" si="3358"/>
        <v>0</v>
      </c>
      <c r="P200" s="36">
        <f t="shared" si="3358"/>
        <v>0</v>
      </c>
      <c r="Q200" s="37">
        <f t="shared" si="3358"/>
        <v>0</v>
      </c>
      <c r="R200" s="38">
        <f t="shared" si="3358"/>
        <v>0</v>
      </c>
      <c r="S200" s="194">
        <f t="shared" ref="S200" si="3359">7-COUNTIF(U199:AA199,0)-COUNTIF(U199:AA199,"")</f>
        <v>0</v>
      </c>
      <c r="T200" s="22">
        <f t="shared" si="3341"/>
        <v>0</v>
      </c>
      <c r="U200" s="35">
        <f t="shared" ref="U200:AA200" si="3360">IF($B193=$B199,U199+U194,U199)</f>
        <v>0</v>
      </c>
      <c r="V200" s="35">
        <f t="shared" si="3360"/>
        <v>0</v>
      </c>
      <c r="W200" s="35">
        <f t="shared" si="3360"/>
        <v>0</v>
      </c>
      <c r="X200" s="35">
        <f t="shared" si="3360"/>
        <v>0</v>
      </c>
      <c r="Y200" s="36">
        <f t="shared" si="3360"/>
        <v>0</v>
      </c>
      <c r="Z200" s="37">
        <f t="shared" si="3360"/>
        <v>0</v>
      </c>
      <c r="AA200" s="38">
        <f t="shared" si="3360"/>
        <v>0</v>
      </c>
      <c r="AB200" s="194">
        <f t="shared" ref="AB200" si="3361">7-COUNTIF(AD199:AJ199,0)-COUNTIF(AD199:AJ199,"")</f>
        <v>0</v>
      </c>
      <c r="AC200" s="22">
        <f t="shared" si="3343"/>
        <v>0</v>
      </c>
      <c r="AD200" s="35">
        <f t="shared" ref="AD200:AJ200" si="3362">IF($B193=$B199,AD199+AD194,AD199)</f>
        <v>0</v>
      </c>
      <c r="AE200" s="35">
        <f t="shared" si="3362"/>
        <v>0</v>
      </c>
      <c r="AF200" s="35">
        <f t="shared" si="3362"/>
        <v>0</v>
      </c>
      <c r="AG200" s="35">
        <f t="shared" si="3362"/>
        <v>0</v>
      </c>
      <c r="AH200" s="36">
        <f t="shared" si="3362"/>
        <v>0</v>
      </c>
      <c r="AI200" s="37">
        <f t="shared" si="3362"/>
        <v>0</v>
      </c>
      <c r="AJ200" s="38">
        <f t="shared" si="3362"/>
        <v>0</v>
      </c>
      <c r="AK200" s="194">
        <f t="shared" ref="AK200" si="3363">7-COUNTIF(AM199:AS199,0)-COUNTIF(AM199:AS199,"")</f>
        <v>0</v>
      </c>
      <c r="AL200" s="22">
        <f t="shared" si="3345"/>
        <v>0</v>
      </c>
      <c r="AM200" s="35">
        <f t="shared" ref="AM200:AS200" si="3364">IF($B193=$B199,AM199+AM194,AM199)</f>
        <v>0</v>
      </c>
      <c r="AN200" s="35">
        <f t="shared" si="3364"/>
        <v>0</v>
      </c>
      <c r="AO200" s="35">
        <f t="shared" si="3364"/>
        <v>0</v>
      </c>
      <c r="AP200" s="35">
        <f t="shared" si="3364"/>
        <v>0</v>
      </c>
      <c r="AQ200" s="36">
        <f t="shared" si="3364"/>
        <v>0</v>
      </c>
      <c r="AR200" s="37">
        <f t="shared" si="3364"/>
        <v>0</v>
      </c>
      <c r="AS200" s="38">
        <f t="shared" si="3364"/>
        <v>0</v>
      </c>
      <c r="AT200" s="194">
        <f t="shared" ref="AT200" si="3365">7-COUNTIF(AV199:BB199,0)-COUNTIF(AV199:BB199,"")</f>
        <v>0</v>
      </c>
      <c r="AU200" s="22">
        <f t="shared" si="3347"/>
        <v>0</v>
      </c>
      <c r="AV200" s="35">
        <f t="shared" ref="AV200:BB200" si="3366">IF($B193=$B199,AV199+AV194,AV199)</f>
        <v>0</v>
      </c>
      <c r="AW200" s="35">
        <f t="shared" si="3366"/>
        <v>0</v>
      </c>
      <c r="AX200" s="35">
        <f t="shared" si="3366"/>
        <v>0</v>
      </c>
      <c r="AY200" s="35">
        <f t="shared" si="3366"/>
        <v>0</v>
      </c>
      <c r="AZ200" s="36">
        <f t="shared" si="3366"/>
        <v>0</v>
      </c>
      <c r="BA200" s="37">
        <f t="shared" si="3366"/>
        <v>0</v>
      </c>
      <c r="BB200" s="38">
        <f t="shared" si="3366"/>
        <v>0</v>
      </c>
    </row>
    <row r="201" spans="1:54" ht="15" hidden="1" customHeight="1" x14ac:dyDescent="0.2">
      <c r="B201" s="116"/>
      <c r="C201" s="117"/>
      <c r="D201" s="118"/>
      <c r="E201" s="119"/>
      <c r="F201" s="92"/>
      <c r="G201" s="190">
        <f t="shared" ref="G201" si="3367">IF(AND($B193=$B199,$B193&lt;&gt;"",$B193&lt;&gt;0),F199+G195,F199)</f>
        <v>18</v>
      </c>
      <c r="H201" s="121"/>
      <c r="I201" s="165">
        <f t="shared" si="3337"/>
        <v>0</v>
      </c>
      <c r="J201" s="195">
        <f t="shared" ref="J201" si="3368">IF($B199=$B193,COUNTIF(L201:R201,0),COUNTIF(L202:R202,0)+COUNTIF(L202:R202,""))</f>
        <v>7</v>
      </c>
      <c r="K201" s="39">
        <f t="shared" ref="K201:R201" si="3369">IF($B193=$B199,K202+K195,K202)</f>
        <v>0</v>
      </c>
      <c r="L201" s="40">
        <f t="shared" si="3369"/>
        <v>0</v>
      </c>
      <c r="M201" s="40">
        <f t="shared" si="3369"/>
        <v>0</v>
      </c>
      <c r="N201" s="40">
        <f t="shared" si="3369"/>
        <v>0</v>
      </c>
      <c r="O201" s="40">
        <f t="shared" si="3369"/>
        <v>0</v>
      </c>
      <c r="P201" s="41">
        <f t="shared" si="3369"/>
        <v>0</v>
      </c>
      <c r="Q201" s="42">
        <f t="shared" si="3369"/>
        <v>0</v>
      </c>
      <c r="R201" s="43">
        <f t="shared" si="3369"/>
        <v>0</v>
      </c>
      <c r="S201" s="195">
        <f t="shared" ref="S201" si="3370">IF($B199=$B193,COUNTIF(U201:AA201,0),COUNTIF(U202:AA202,0)+COUNTIF(U202:AA202,""))</f>
        <v>7</v>
      </c>
      <c r="T201" s="39">
        <f t="shared" ref="T201:AA201" si="3371">IF($B193=$B199,T202+T195,T202)</f>
        <v>0</v>
      </c>
      <c r="U201" s="40">
        <f t="shared" si="3371"/>
        <v>0</v>
      </c>
      <c r="V201" s="40">
        <f t="shared" si="3371"/>
        <v>0</v>
      </c>
      <c r="W201" s="40">
        <f t="shared" si="3371"/>
        <v>0</v>
      </c>
      <c r="X201" s="40">
        <f t="shared" si="3371"/>
        <v>0</v>
      </c>
      <c r="Y201" s="41">
        <f t="shared" si="3371"/>
        <v>0</v>
      </c>
      <c r="Z201" s="42">
        <f t="shared" si="3371"/>
        <v>0</v>
      </c>
      <c r="AA201" s="43">
        <f t="shared" si="3371"/>
        <v>0</v>
      </c>
      <c r="AB201" s="195">
        <f t="shared" ref="AB201" si="3372">IF($B199=$B193,COUNTIF(AD201:AJ201,0),COUNTIF(AD202:AJ202,0)+COUNTIF(AD202:AJ202,""))</f>
        <v>7</v>
      </c>
      <c r="AC201" s="39">
        <f t="shared" ref="AC201:AJ201" si="3373">IF($B193=$B199,AC202+AC195,AC202)</f>
        <v>0</v>
      </c>
      <c r="AD201" s="40">
        <f t="shared" si="3373"/>
        <v>0</v>
      </c>
      <c r="AE201" s="40">
        <f t="shared" si="3373"/>
        <v>0</v>
      </c>
      <c r="AF201" s="40">
        <f t="shared" si="3373"/>
        <v>0</v>
      </c>
      <c r="AG201" s="40">
        <f t="shared" si="3373"/>
        <v>0</v>
      </c>
      <c r="AH201" s="41">
        <f t="shared" si="3373"/>
        <v>0</v>
      </c>
      <c r="AI201" s="42">
        <f t="shared" si="3373"/>
        <v>0</v>
      </c>
      <c r="AJ201" s="43">
        <f t="shared" si="3373"/>
        <v>0</v>
      </c>
      <c r="AK201" s="195">
        <f t="shared" ref="AK201" si="3374">IF($B199=$B193,COUNTIF(AM201:AS201,0),COUNTIF(AM202:AS202,0)+COUNTIF(AM202:AS202,""))</f>
        <v>7</v>
      </c>
      <c r="AL201" s="39">
        <f t="shared" ref="AL201:AS201" si="3375">IF($B193=$B199,AL202+AL195,AL202)</f>
        <v>0</v>
      </c>
      <c r="AM201" s="40">
        <f t="shared" si="3375"/>
        <v>0</v>
      </c>
      <c r="AN201" s="40">
        <f t="shared" si="3375"/>
        <v>0</v>
      </c>
      <c r="AO201" s="40">
        <f t="shared" si="3375"/>
        <v>0</v>
      </c>
      <c r="AP201" s="40">
        <f t="shared" si="3375"/>
        <v>0</v>
      </c>
      <c r="AQ201" s="41">
        <f t="shared" si="3375"/>
        <v>0</v>
      </c>
      <c r="AR201" s="42">
        <f t="shared" si="3375"/>
        <v>0</v>
      </c>
      <c r="AS201" s="43">
        <f t="shared" si="3375"/>
        <v>0</v>
      </c>
      <c r="AT201" s="195">
        <f t="shared" ref="AT201" si="3376">IF($B199=$B193,COUNTIF(AV201:BB201,0),COUNTIF(AV202:BB202,0)+COUNTIF(AV202:BB202,""))</f>
        <v>7</v>
      </c>
      <c r="AU201" s="39">
        <f t="shared" ref="AU201:BB201" si="3377">IF($B193=$B199,AU202+AU195,AU202)</f>
        <v>0</v>
      </c>
      <c r="AV201" s="40">
        <f t="shared" si="3377"/>
        <v>0</v>
      </c>
      <c r="AW201" s="40">
        <f t="shared" si="3377"/>
        <v>0</v>
      </c>
      <c r="AX201" s="40">
        <f t="shared" si="3377"/>
        <v>0</v>
      </c>
      <c r="AY201" s="40">
        <f t="shared" si="3377"/>
        <v>0</v>
      </c>
      <c r="AZ201" s="41">
        <f t="shared" si="3377"/>
        <v>0</v>
      </c>
      <c r="BA201" s="42">
        <f t="shared" si="3377"/>
        <v>0</v>
      </c>
      <c r="BB201" s="43">
        <f t="shared" si="3377"/>
        <v>0</v>
      </c>
    </row>
    <row r="202" spans="1:54" ht="15.75" customHeight="1" x14ac:dyDescent="0.2">
      <c r="A202" s="1">
        <f t="shared" ref="A202" si="3378">A199</f>
        <v>0</v>
      </c>
      <c r="B202" s="313">
        <f t="shared" ref="B202" si="3379">B196+1</f>
        <v>31</v>
      </c>
      <c r="C202" s="314"/>
      <c r="D202" s="314"/>
      <c r="E202" s="314"/>
      <c r="F202" s="31"/>
      <c r="G202" s="183"/>
      <c r="H202" s="122">
        <f t="shared" ref="H202" si="3380">5-COUNTIF(AU199,0)-COUNTIF(AL199,0)-COUNTIF(AC199,0)-COUNTIF(T199,0)-COUNTIF(K199,0)</f>
        <v>0</v>
      </c>
      <c r="I202" s="165">
        <f t="shared" si="3337"/>
        <v>0</v>
      </c>
      <c r="J202" s="187">
        <f t="shared" ref="J202" si="3381">IF($B199=$B193,J196+IF($F199&lt;&gt;$G199,(K199+$G201-$G200)/$F199,K199/$F199),IF($F199&lt;&gt;G199,(K199+$G201-$G200)/$F199,K199/$F199))</f>
        <v>0</v>
      </c>
      <c r="K202" s="7">
        <f t="shared" ref="K202:K203" si="3382">SUM(L202:R202)</f>
        <v>0</v>
      </c>
      <c r="L202" s="26">
        <f t="shared" ref="L202:R202" si="3383">L199</f>
        <v>0</v>
      </c>
      <c r="M202" s="26">
        <f t="shared" si="3383"/>
        <v>0</v>
      </c>
      <c r="N202" s="26">
        <f t="shared" si="3383"/>
        <v>0</v>
      </c>
      <c r="O202" s="26">
        <f t="shared" si="3383"/>
        <v>0</v>
      </c>
      <c r="P202" s="26">
        <f t="shared" si="3383"/>
        <v>0</v>
      </c>
      <c r="Q202" s="29">
        <f t="shared" si="3383"/>
        <v>0</v>
      </c>
      <c r="R202" s="23">
        <f t="shared" si="3383"/>
        <v>0</v>
      </c>
      <c r="S202" s="187">
        <f t="shared" ref="S202" si="3384">IF($B199=$B193,S196+IF($F199&lt;&gt;$G199,(T199+$G201-$G200)/$F199,T199/$F199),IF($F199&lt;&gt;P199,(T199+$G201-$G200)/$F199,T199/$F199))</f>
        <v>0</v>
      </c>
      <c r="T202" s="7">
        <f t="shared" ref="T202:T203" si="3385">SUM(U202:AA202)</f>
        <v>0</v>
      </c>
      <c r="U202" s="26">
        <f t="shared" ref="U202:AA202" si="3386">U199</f>
        <v>0</v>
      </c>
      <c r="V202" s="26">
        <f t="shared" si="3386"/>
        <v>0</v>
      </c>
      <c r="W202" s="26">
        <f t="shared" si="3386"/>
        <v>0</v>
      </c>
      <c r="X202" s="26">
        <f t="shared" si="3386"/>
        <v>0</v>
      </c>
      <c r="Y202" s="113">
        <f t="shared" si="3386"/>
        <v>0</v>
      </c>
      <c r="Z202" s="29">
        <f t="shared" si="3386"/>
        <v>0</v>
      </c>
      <c r="AA202" s="23">
        <f t="shared" si="3386"/>
        <v>0</v>
      </c>
      <c r="AB202" s="187">
        <f t="shared" ref="AB202" si="3387">IF($B199=$B193,AB196+IF($F199&lt;&gt;$G199,(AC199+$G201-$G200)/$F199,AC199/$F199),IF($F199&lt;&gt;Y199,(AC199+$G201-$G200)/$F199,AC199/$F199))</f>
        <v>0</v>
      </c>
      <c r="AC202" s="7">
        <f t="shared" ref="AC202:AC203" si="3388">SUM(AD202:AJ202)</f>
        <v>0</v>
      </c>
      <c r="AD202" s="26">
        <f t="shared" ref="AD202:AJ202" si="3389">AD199</f>
        <v>0</v>
      </c>
      <c r="AE202" s="26">
        <f t="shared" si="3389"/>
        <v>0</v>
      </c>
      <c r="AF202" s="26">
        <f t="shared" si="3389"/>
        <v>0</v>
      </c>
      <c r="AG202" s="26">
        <f t="shared" si="3389"/>
        <v>0</v>
      </c>
      <c r="AH202" s="113">
        <f t="shared" si="3389"/>
        <v>0</v>
      </c>
      <c r="AI202" s="29">
        <f t="shared" si="3389"/>
        <v>0</v>
      </c>
      <c r="AJ202" s="23">
        <f t="shared" si="3389"/>
        <v>0</v>
      </c>
      <c r="AK202" s="187">
        <f t="shared" ref="AK202" si="3390">IF($B199=$B193,AK196+IF($F199&lt;&gt;$G199,(AL199+$G201-$G200)/$F199,AL199/$F199),IF($F199&lt;&gt;AH199,(AL199+$G201-$G200)/$F199,AL199/$F199))</f>
        <v>0</v>
      </c>
      <c r="AL202" s="7">
        <f t="shared" ref="AL202:AL203" si="3391">SUM(AM202:AS202)</f>
        <v>0</v>
      </c>
      <c r="AM202" s="26">
        <f t="shared" ref="AM202:AS202" si="3392">AM199</f>
        <v>0</v>
      </c>
      <c r="AN202" s="26">
        <f t="shared" si="3392"/>
        <v>0</v>
      </c>
      <c r="AO202" s="26">
        <f t="shared" si="3392"/>
        <v>0</v>
      </c>
      <c r="AP202" s="26">
        <f t="shared" si="3392"/>
        <v>0</v>
      </c>
      <c r="AQ202" s="113">
        <f t="shared" si="3392"/>
        <v>0</v>
      </c>
      <c r="AR202" s="29">
        <f t="shared" si="3392"/>
        <v>0</v>
      </c>
      <c r="AS202" s="23">
        <f t="shared" si="3392"/>
        <v>0</v>
      </c>
      <c r="AT202" s="187">
        <f t="shared" ref="AT202" si="3393">IF($B199=$B193,AT196+IF($F199&lt;&gt;$G199,(AU199+$G201-$G200)/$F199,AU199/$F199),IF($F199&lt;&gt;AQ199,(AU199+$G201-$G200)/$F199,AU199/$F199))</f>
        <v>0</v>
      </c>
      <c r="AU202" s="7">
        <f t="shared" ref="AU202:AU203" si="3394">SUM(AV202:BB202)</f>
        <v>0</v>
      </c>
      <c r="AV202" s="6">
        <f t="shared" ref="AV202" si="3395">IF(SUM($AM$9:$AS$9)=SUM($AV$9:$BB$9),AV199,IF(AND(SUM($AV$9:$BB$9)&gt;42,SUM($AV$9:$BB$9)&lt;49),AV199,0))</f>
        <v>0</v>
      </c>
      <c r="AW202" s="6">
        <f t="shared" ref="AW202:BB202" si="3396">IF(SUM($AM$9:$AS$9)=SUM($AV$9:$BB$9),AW199,IF(AND(SUM($AV$9:$BB$9)&gt;42,SUM($AV$9:$BB$9)&lt;49),AW199,0))</f>
        <v>0</v>
      </c>
      <c r="AX202" s="6">
        <f t="shared" si="3396"/>
        <v>0</v>
      </c>
      <c r="AY202" s="6">
        <f t="shared" si="3396"/>
        <v>0</v>
      </c>
      <c r="AZ202" s="26">
        <f t="shared" si="3396"/>
        <v>0</v>
      </c>
      <c r="BA202" s="29">
        <f t="shared" si="3396"/>
        <v>0</v>
      </c>
      <c r="BB202" s="23">
        <f t="shared" si="3396"/>
        <v>0</v>
      </c>
    </row>
    <row r="203" spans="1:54" ht="15.75" customHeight="1" x14ac:dyDescent="0.2">
      <c r="A203" s="1">
        <f t="shared" ref="A203:A204" si="3397">A202</f>
        <v>0</v>
      </c>
      <c r="B203" s="313"/>
      <c r="C203" s="314"/>
      <c r="D203" s="314"/>
      <c r="E203" s="314"/>
      <c r="F203" s="31"/>
      <c r="G203" s="183"/>
      <c r="H203" s="123">
        <f t="shared" ref="H203" si="3398">IF($B199=$B193,H197+F203,$F203)</f>
        <v>0</v>
      </c>
      <c r="I203" s="165">
        <f t="shared" si="3337"/>
        <v>0</v>
      </c>
      <c r="J203" s="141">
        <f t="shared" ref="J203" si="3399">IF($H202=0,0,IF($B193=$B199,IF($H204&gt;0,$H204+J197,K199+J197),IF($H204&gt;0,$H204,K199)))</f>
        <v>0</v>
      </c>
      <c r="K203" s="7">
        <f t="shared" si="3382"/>
        <v>0</v>
      </c>
      <c r="L203" s="6"/>
      <c r="M203" s="6"/>
      <c r="N203" s="6"/>
      <c r="O203" s="6"/>
      <c r="P203" s="26"/>
      <c r="Q203" s="29"/>
      <c r="R203" s="23"/>
      <c r="S203" s="141">
        <f t="shared" ref="S203" si="3400">IF($H202=0,0,IF($B193=$B199,IF($H204&gt;0,$H204+S197,T199+S197),IF($H204&gt;0,$H204,T199)))</f>
        <v>0</v>
      </c>
      <c r="T203" s="7">
        <f t="shared" si="3385"/>
        <v>0</v>
      </c>
      <c r="U203" s="6"/>
      <c r="V203" s="6"/>
      <c r="W203" s="6"/>
      <c r="X203" s="6"/>
      <c r="Y203" s="26"/>
      <c r="Z203" s="29"/>
      <c r="AA203" s="23"/>
      <c r="AB203" s="141">
        <f t="shared" ref="AB203" si="3401">IF($H202=0,0,IF($B193=$B199,IF($H204&gt;0,$H204+AB197,AC199+AB197),IF($H204&gt;0,$H204,AC199)))</f>
        <v>0</v>
      </c>
      <c r="AC203" s="7">
        <f t="shared" si="3388"/>
        <v>0</v>
      </c>
      <c r="AD203" s="6"/>
      <c r="AE203" s="6"/>
      <c r="AF203" s="6"/>
      <c r="AG203" s="6"/>
      <c r="AH203" s="26"/>
      <c r="AI203" s="29"/>
      <c r="AJ203" s="23"/>
      <c r="AK203" s="141">
        <f t="shared" ref="AK203" si="3402">IF($H202=0,0,IF($B193=$B199,IF($H204&gt;0,$H204+AK197,AL199+AK197),IF($H204&gt;0,$H204,AL199)))</f>
        <v>0</v>
      </c>
      <c r="AL203" s="7">
        <f t="shared" si="3391"/>
        <v>0</v>
      </c>
      <c r="AM203" s="6"/>
      <c r="AN203" s="6"/>
      <c r="AO203" s="6"/>
      <c r="AP203" s="6"/>
      <c r="AQ203" s="26"/>
      <c r="AR203" s="29"/>
      <c r="AS203" s="23"/>
      <c r="AT203" s="141">
        <f t="shared" ref="AT203" si="3403">IF($H202=0,0,IF($B193=$B199,IF($H204&gt;0,$H204+AT197,AU199+AT197),IF($H204&gt;0,$H204,AU199)))</f>
        <v>0</v>
      </c>
      <c r="AU203" s="7">
        <f t="shared" si="3394"/>
        <v>0</v>
      </c>
      <c r="AV203" s="6"/>
      <c r="AW203" s="6"/>
      <c r="AX203" s="6"/>
      <c r="AY203" s="6"/>
      <c r="AZ203" s="26"/>
      <c r="BA203" s="29"/>
      <c r="BB203" s="23"/>
    </row>
    <row r="204" spans="1:54" ht="18.75" customHeight="1" thickBot="1" x14ac:dyDescent="0.25">
      <c r="A204" s="1">
        <f t="shared" si="3397"/>
        <v>0</v>
      </c>
      <c r="B204" s="323" t="str">
        <f>IF(B199="",Wydruk!$AE$6,IF(J200=0,Wydruk!$AE$7,IF(AND(G200&lt;G201,B199&lt;&gt;$B205),Wydruk!$AE$13,IF(AND($B199=$B193,$B199&lt;&gt;$B205),IF(OR(OR(J204&lt;4,J204&gt;5),OR(S204&lt;4,S204&gt;5),OR(AB204&lt;4,AB204&gt;5),OR(AK204&lt;4,AK204&gt;5),OR(AND(AT204&lt;4,AT204&gt;0),AT204&gt;5)),Wydruk!$AE$8,Wydruk!$AE$9),IF($B199=$B205,IF($F203&lt;&gt;0,Wydruk!$AE$12,Wydruk!$AE$10),IF(OR(OR(J200&lt;4,J200&gt;5),OR(S200&lt;4,S200&gt;5),OR(AB200&lt;4,AB200&gt;5),OR(AK200&lt;4,AK200&gt;5),OR(AND(AT200&lt;4,AT200&gt;0),AT200&gt;5)),Wydruk!$AE$8,Wydruk!$AE$11))))))</f>
        <v>Uzupełnij liczby godzin tygodniowego planu</v>
      </c>
      <c r="C204" s="324"/>
      <c r="D204" s="324"/>
      <c r="E204" s="324"/>
      <c r="F204" s="173">
        <f>grudzień!F204</f>
        <v>0</v>
      </c>
      <c r="G204" s="184">
        <f>grudzień!G204</f>
        <v>0</v>
      </c>
      <c r="H204" s="191">
        <f t="shared" ref="H204" si="3404">IF(OR($G204=0,$F204=0,$G204="",$F204=""),0,$G204/$F204)</f>
        <v>0</v>
      </c>
      <c r="I204" s="193"/>
      <c r="J204" s="176">
        <f t="shared" ref="J204" si="3405">IF($B193=$B199,IF(L199+L194&gt;0,1,0)+IF(M199+M194&gt;0,1,0)+IF(N199+N194&gt;0,1,0)+IF(O199+O194&gt;0,1,0)+IF(P199+P194&gt;0,1,0)+IF(Q199+Q194&gt;0,1,0)+IF(R199+R194&gt;0,1,0),J200)</f>
        <v>0</v>
      </c>
      <c r="K204" s="133">
        <f t="shared" ref="K204" si="3406">IF(OR($B199=$B205,J204=0,(K200-Q204+O204)&lt;=0),0,(K200-Q204+O204)/J204)</f>
        <v>0</v>
      </c>
      <c r="L204" s="137">
        <f t="shared" ref="L204" si="3407">IF(K204*(7-J201)&lt;=0,0,K204*(7-J201))</f>
        <v>0</v>
      </c>
      <c r="M204" s="311">
        <f t="shared" ref="M204" si="3408">ROUND(IF(OR(K201-K204*(7-J201)+P204&lt;0,$B199=$B205,K204&lt;=0,K201=0),0,IF(K201-K204*(7-J201)+P204&gt;Q204-O204+P204,Q204-O204+P204,K201-K204*(7-J201)+P204)),1)</f>
        <v>0</v>
      </c>
      <c r="N204" s="312"/>
      <c r="O204" s="139">
        <f t="shared" ref="O204" si="3409">IF(OR($B199=$B205,J200=0),0,IF($B199=$B193,J199,$F199))</f>
        <v>0</v>
      </c>
      <c r="P204" s="30">
        <f t="shared" ref="P204" si="3410">IF(OR($B199=$B205,J204=0),0,$G201-$G200)</f>
        <v>0</v>
      </c>
      <c r="Q204" s="134">
        <f t="shared" ref="Q204" si="3411">IF(OR($B199=$B205,J204=0),0,J203)</f>
        <v>0</v>
      </c>
      <c r="R204" s="138">
        <f t="shared" ref="R204" si="3412">IF($B199=$B205,0,K201)</f>
        <v>0</v>
      </c>
      <c r="S204" s="176">
        <f t="shared" ref="S204" si="3413">IF($B193=$B199,IF(U199+U194&gt;0,1,0)+IF(V199+V194&gt;0,1,0)+IF(W199+W194&gt;0,1,0)+IF(X199+X194&gt;0,1,0)+IF(Y199+Y194&gt;0,1,0)+IF(Z199+Z194&gt;0,1,0)+IF(AA199+AA194&gt;0,1,0),S200)</f>
        <v>0</v>
      </c>
      <c r="T204" s="133">
        <f t="shared" ref="T204" si="3414">IF(OR($B199=$B205,S204=0,(T200-Z204+X204)&lt;=0),0,(T200-Z204+X204)/S204)</f>
        <v>0</v>
      </c>
      <c r="U204" s="137">
        <f t="shared" ref="U204" si="3415">IF(T204*(7-S201)&lt;=0,0,T204*(7-S201))</f>
        <v>0</v>
      </c>
      <c r="V204" s="311">
        <f t="shared" ref="V204" si="3416">ROUND(IF(OR(T201-T204*(7-S201)+Y204&lt;0,$B199=$B205,T204&lt;=0,T201=0),0,IF(T201-T204*(7-S201)+Y204&gt;Z204-X204+Y204,Z204-X204+Y204,T201-T204*(7-S201)+Y204)),1)</f>
        <v>0</v>
      </c>
      <c r="W204" s="312"/>
      <c r="X204" s="139">
        <f t="shared" ref="X204" si="3417">IF(OR($B199=$B205,S200=0),0,IF($B199=$B193,S199,$F199))</f>
        <v>0</v>
      </c>
      <c r="Y204" s="30">
        <f t="shared" ref="Y204" si="3418">IF(OR($B199=$B205,S204=0),0,$G201-$G200)</f>
        <v>0</v>
      </c>
      <c r="Z204" s="134">
        <f t="shared" ref="Z204" si="3419">IF(OR($B199=$B205,S204=0),0,S203)</f>
        <v>0</v>
      </c>
      <c r="AA204" s="138">
        <f t="shared" ref="AA204" si="3420">IF($B199=$B205,0,T201)</f>
        <v>0</v>
      </c>
      <c r="AB204" s="176">
        <f t="shared" ref="AB204" si="3421">IF($B193=$B199,IF(AD199+AD194&gt;0,1,0)+IF(AE199+AE194&gt;0,1,0)+IF(AF199+AF194&gt;0,1,0)+IF(AG199+AG194&gt;0,1,0)+IF(AH199+AH194&gt;0,1,0)+IF(AI199+AI194&gt;0,1,0)+IF(AJ199+AJ194&gt;0,1,0),AB200)</f>
        <v>0</v>
      </c>
      <c r="AC204" s="133">
        <f t="shared" ref="AC204" si="3422">IF(OR($B199=$B205,AB204=0,(AC200-AI204+AG204)&lt;=0),0,(AC200-AI204+AG204)/AB204)</f>
        <v>0</v>
      </c>
      <c r="AD204" s="137">
        <f t="shared" ref="AD204" si="3423">IF(AC204*(7-AB201)&lt;=0,0,AC204*(7-AB201))</f>
        <v>0</v>
      </c>
      <c r="AE204" s="311">
        <f t="shared" ref="AE204" si="3424">ROUND(IF(OR(AC201-AC204*(7-AB201)+AH204&lt;0,$B199=$B205,AC204&lt;=0,AC201=0),0,IF(AC201-AC204*(7-AB201)+AH204&gt;AI204-AG204+AH204,AI204-AG204+AH204,AC201-AC204*(7-AB201)+AH204)),1)</f>
        <v>0</v>
      </c>
      <c r="AF204" s="312"/>
      <c r="AG204" s="139">
        <f t="shared" ref="AG204" si="3425">IF(OR($B199=$B205,AB200=0),0,IF($B199=$B193,AB199,$F199))</f>
        <v>0</v>
      </c>
      <c r="AH204" s="30">
        <f t="shared" ref="AH204" si="3426">IF(OR($B199=$B205,AB204=0),0,$G201-$G200)</f>
        <v>0</v>
      </c>
      <c r="AI204" s="134">
        <f t="shared" ref="AI204" si="3427">IF(OR($B199=$B205,AB204=0),0,AB203)</f>
        <v>0</v>
      </c>
      <c r="AJ204" s="138">
        <f t="shared" ref="AJ204" si="3428">IF($B199=$B205,0,AC201)</f>
        <v>0</v>
      </c>
      <c r="AK204" s="176">
        <f t="shared" ref="AK204" si="3429">IF($B193=$B199,IF(AM199+AM194&gt;0,1,0)+IF(AN199+AN194&gt;0,1,0)+IF(AO199+AO194&gt;0,1,0)+IF(AP199+AP194&gt;0,1,0)+IF(AQ199+AQ194&gt;0,1,0)+IF(AR199+AR194&gt;0,1,0)+IF(AS199+AS194&gt;0,1,0),AK200)</f>
        <v>0</v>
      </c>
      <c r="AL204" s="133">
        <f t="shared" ref="AL204" si="3430">IF(OR($B199=$B205,AK204=0,(AL200-AR204+AP204)&lt;=0),0,(AL200-AR204+AP204)/AK204)</f>
        <v>0</v>
      </c>
      <c r="AM204" s="137">
        <f t="shared" ref="AM204" si="3431">IF(AL204*(7-AK201)&lt;=0,0,AL204*(7-AK201))</f>
        <v>0</v>
      </c>
      <c r="AN204" s="311">
        <f t="shared" ref="AN204" si="3432">ROUND(IF(OR(AL201-AL204*(7-AK201)+AQ204&lt;0,$B199=$B205,AL204&lt;=0,AL201=0),0,IF(AL201-AL204*(7-AK201)+AQ204&gt;AR204-AP204+AQ204,AR204-AP204+AQ204,AL201-AL204*(7-AK201)+AQ204)),1)</f>
        <v>0</v>
      </c>
      <c r="AO204" s="312"/>
      <c r="AP204" s="139">
        <f t="shared" ref="AP204" si="3433">IF(OR($B199=$B205,AK200=0),0,IF($B199=$B193,AK199,$F199))</f>
        <v>0</v>
      </c>
      <c r="AQ204" s="30">
        <f t="shared" ref="AQ204" si="3434">IF(OR($B199=$B205,AK204=0),0,$G201-$G200)</f>
        <v>0</v>
      </c>
      <c r="AR204" s="134">
        <f t="shared" ref="AR204" si="3435">IF(OR($B199=$B205,AK204=0),0,AK203)</f>
        <v>0</v>
      </c>
      <c r="AS204" s="138">
        <f t="shared" ref="AS204" si="3436">IF($B199=$B205,0,AL201)</f>
        <v>0</v>
      </c>
      <c r="AT204" s="176">
        <f t="shared" ref="AT204" si="3437">IF($B193=$B199,IF(AV199+AV194&gt;0,1,0)+IF(AW199+AW194&gt;0,1,0)+IF(AX199+AX194&gt;0,1,0)+IF(AY199+AY194&gt;0,1,0)+IF(AZ199+AZ194&gt;0,1,0)+IF(BA199+BA194&gt;0,1,0)+IF(BB199+BB194&gt;0,1,0),AT200)</f>
        <v>0</v>
      </c>
      <c r="AU204" s="133">
        <f t="shared" ref="AU204" si="3438">IF(OR($B199=$B205,AT204=0,(AU200-BA204+AY204)&lt;=0),0,(AU200-BA204+AY204)/AT204)</f>
        <v>0</v>
      </c>
      <c r="AV204" s="137">
        <f t="shared" ref="AV204" si="3439">IF(AU204*(7-AT201)&lt;=0,0,AU204*(7-AT201))</f>
        <v>0</v>
      </c>
      <c r="AW204" s="311">
        <f t="shared" ref="AW204" si="3440">ROUND(IF(OR(AU201-AU204*(7-AT201)+AZ204&lt;0,$B199=$B205,AU204&lt;=0,AU201=0),0,IF(AU201-AU204*(7-AT201)+AZ204&gt;BA204-AY204+AZ204,BA204-AY204+AZ204,AU201-AU204*(7-AT201)+AZ204)),1)</f>
        <v>0</v>
      </c>
      <c r="AX204" s="312"/>
      <c r="AY204" s="139">
        <f t="shared" ref="AY204" si="3441">IF(OR($B199=$B205,AT200=0),0,IF($B199=$B193,AT199,$F199))</f>
        <v>0</v>
      </c>
      <c r="AZ204" s="30">
        <f t="shared" ref="AZ204" si="3442">IF(OR($B199=$B205,AT204=0),0,$G201-$G200)</f>
        <v>0</v>
      </c>
      <c r="BA204" s="134">
        <f t="shared" ref="BA204" si="3443">IF(OR($B199=$B205,AT204=0),0,AT203)</f>
        <v>0</v>
      </c>
      <c r="BB204" s="138">
        <f t="shared" ref="BB204" si="3444">IF($B199=$B205,0,AU201)</f>
        <v>0</v>
      </c>
    </row>
    <row r="205" spans="1:54" ht="15.75" x14ac:dyDescent="0.2">
      <c r="A205" s="1">
        <f t="shared" ref="A205" si="3445">IF(B205="","1. Niewypełnione",B205)</f>
        <v>0</v>
      </c>
      <c r="B205" s="320">
        <f>grudzień!B205</f>
        <v>0</v>
      </c>
      <c r="C205" s="321">
        <f>grudzień!C205</f>
        <v>0</v>
      </c>
      <c r="D205" s="321">
        <f>grudzień!D205</f>
        <v>0</v>
      </c>
      <c r="E205" s="321">
        <f>grudzień!E205</f>
        <v>0</v>
      </c>
      <c r="F205" s="177">
        <f>grudzień!F205</f>
        <v>18</v>
      </c>
      <c r="G205" s="185">
        <f>grudzień!G205</f>
        <v>18</v>
      </c>
      <c r="H205" s="177"/>
      <c r="I205" s="192">
        <f t="shared" ref="I205:I209" si="3446">K205+T205+AC205+AL205+AU205</f>
        <v>0</v>
      </c>
      <c r="J205" s="186">
        <f t="shared" ref="J205" si="3447">IF(OR($B205=$B211,J208=0),0,ROUND((K206+P210)/J208,0))</f>
        <v>0</v>
      </c>
      <c r="K205" s="51">
        <f t="shared" ref="K205:K206" si="3448">SUM(L205:R205)</f>
        <v>0</v>
      </c>
      <c r="L205" s="52">
        <f>grudzień!L205</f>
        <v>0</v>
      </c>
      <c r="M205" s="52">
        <f>grudzień!M205</f>
        <v>0</v>
      </c>
      <c r="N205" s="52">
        <f>grudzień!N205</f>
        <v>0</v>
      </c>
      <c r="O205" s="52">
        <f>grudzień!O205</f>
        <v>0</v>
      </c>
      <c r="P205" s="53">
        <f>grudzień!P205</f>
        <v>0</v>
      </c>
      <c r="Q205" s="54">
        <f>grudzień!Q205</f>
        <v>0</v>
      </c>
      <c r="R205" s="55">
        <f>grudzień!R205</f>
        <v>0</v>
      </c>
      <c r="S205" s="188">
        <f t="shared" ref="S205" si="3449">IF(OR($B205=$B211,S208=0),0,ROUND((T206+Y210)/S208,0))</f>
        <v>0</v>
      </c>
      <c r="T205" s="51">
        <f t="shared" ref="T205:T206" si="3450">SUM(U205:AA205)</f>
        <v>0</v>
      </c>
      <c r="U205" s="52">
        <f>grudzień!U205</f>
        <v>0</v>
      </c>
      <c r="V205" s="52">
        <f>grudzień!V205</f>
        <v>0</v>
      </c>
      <c r="W205" s="52">
        <f>grudzień!W205</f>
        <v>0</v>
      </c>
      <c r="X205" s="52">
        <f>grudzień!X205</f>
        <v>0</v>
      </c>
      <c r="Y205" s="53">
        <f>grudzień!Y205</f>
        <v>0</v>
      </c>
      <c r="Z205" s="54">
        <f>grudzień!Z205</f>
        <v>0</v>
      </c>
      <c r="AA205" s="55">
        <f>grudzień!AA205</f>
        <v>0</v>
      </c>
      <c r="AB205" s="188">
        <f t="shared" ref="AB205" si="3451">IF(OR($B205=$B211,AB208=0),0,ROUND((AC206+AH210)/AB208,0))</f>
        <v>0</v>
      </c>
      <c r="AC205" s="51">
        <f t="shared" ref="AC205:AC206" si="3452">SUM(AD205:AJ205)</f>
        <v>0</v>
      </c>
      <c r="AD205" s="52">
        <f>grudzień!AD205</f>
        <v>0</v>
      </c>
      <c r="AE205" s="52">
        <f>grudzień!AE205</f>
        <v>0</v>
      </c>
      <c r="AF205" s="52">
        <f>grudzień!AF205</f>
        <v>0</v>
      </c>
      <c r="AG205" s="52">
        <f>grudzień!AG205</f>
        <v>0</v>
      </c>
      <c r="AH205" s="53">
        <f>grudzień!AH205</f>
        <v>0</v>
      </c>
      <c r="AI205" s="54">
        <f>grudzień!AI205</f>
        <v>0</v>
      </c>
      <c r="AJ205" s="55">
        <f>grudzień!AJ205</f>
        <v>0</v>
      </c>
      <c r="AK205" s="188">
        <f t="shared" ref="AK205" si="3453">IF(OR($B205=$B211,AK208=0),0,ROUND((AL206+AQ210)/AK208,0))</f>
        <v>0</v>
      </c>
      <c r="AL205" s="51">
        <f t="shared" ref="AL205:AL206" si="3454">SUM(AM205:AS205)</f>
        <v>0</v>
      </c>
      <c r="AM205" s="52">
        <f>grudzień!AM205</f>
        <v>0</v>
      </c>
      <c r="AN205" s="52">
        <f>grudzień!AN205</f>
        <v>0</v>
      </c>
      <c r="AO205" s="52">
        <f>grudzień!AO205</f>
        <v>0</v>
      </c>
      <c r="AP205" s="52">
        <f>grudzień!AP205</f>
        <v>0</v>
      </c>
      <c r="AQ205" s="53">
        <f>grudzień!AQ205</f>
        <v>0</v>
      </c>
      <c r="AR205" s="54">
        <f>grudzień!AR205</f>
        <v>0</v>
      </c>
      <c r="AS205" s="55">
        <f>grudzień!AS205</f>
        <v>0</v>
      </c>
      <c r="AT205" s="188">
        <f t="shared" ref="AT205" si="3455">IF(OR($B205=$B211,AT208=0),0,ROUND((AU206+AZ210)/AT208,0))</f>
        <v>0</v>
      </c>
      <c r="AU205" s="51">
        <f t="shared" ref="AU205:AU206" si="3456">SUM(AV205:BB205)</f>
        <v>0</v>
      </c>
      <c r="AV205" s="52">
        <f t="shared" ref="AV205" si="3457">IF(SUM($AM$9:$AS$9)=SUM($AV$9:$BB$9),AM205,IF(AND(SUM($AV$9:$BB$9)&gt;42,SUM($AV$9:$BB$9)&lt;49),AM205,0))</f>
        <v>0</v>
      </c>
      <c r="AW205" s="52">
        <f t="shared" ref="AW205" si="3458">IF(SUM($AM$9:$AS$9)=SUM($AV$9:$BB$9),AN205,IF(AND(SUM($AV$9:$BB$9)&gt;42,SUM($AV$9:$BB$9)&lt;49),AN205,0))</f>
        <v>0</v>
      </c>
      <c r="AX205" s="52">
        <f t="shared" ref="AX205" si="3459">IF(SUM($AM$9:$AS$9)=SUM($AV$9:$BB$9),AO205,IF(AND(SUM($AV$9:$BB$9)&gt;42,SUM($AV$9:$BB$9)&lt;49),AO205,0))</f>
        <v>0</v>
      </c>
      <c r="AY205" s="52">
        <f t="shared" ref="AY205" si="3460">IF(SUM($AM$9:$AS$9)=SUM($AV$9:$BB$9),AP205,IF(AND(SUM($AV$9:$BB$9)&gt;42,SUM($AV$9:$BB$9)&lt;49),AP205,0))</f>
        <v>0</v>
      </c>
      <c r="AZ205" s="53">
        <f t="shared" ref="AZ205" si="3461">IF(SUM($AM$9:$AS$9)=SUM($AV$9:$BB$9),AQ205,IF(AND(SUM($AV$9:$BB$9)&gt;42,SUM($AV$9:$BB$9)&lt;49),AQ205,0))</f>
        <v>0</v>
      </c>
      <c r="BA205" s="54">
        <f t="shared" ref="BA205" si="3462">IF(SUM($AM$9:$AS$9)=SUM($AV$9:$BB$9),AR205,IF(AND(SUM($AV$9:$BB$9)&gt;42,SUM($AV$9:$BB$9)&lt;49),AR205,0))</f>
        <v>0</v>
      </c>
      <c r="BB205" s="55">
        <f t="shared" ref="BB205" si="3463">IF(SUM($AM$9:$AS$9)=SUM($AV$9:$BB$9),AS205,IF(AND(SUM($AV$9:$BB$9)&gt;42,SUM($AV$9:$BB$9)&lt;49),AS205,0))</f>
        <v>0</v>
      </c>
    </row>
    <row r="206" spans="1:54" ht="12.75" hidden="1" customHeight="1" x14ac:dyDescent="0.2">
      <c r="B206" s="93"/>
      <c r="C206" s="94"/>
      <c r="D206" s="95"/>
      <c r="E206" s="115"/>
      <c r="F206" s="140" t="b">
        <f t="shared" ref="F206" si="3464">IF($B199=$B205,OR(F200,G205&lt;F205),G205&lt;F205)</f>
        <v>0</v>
      </c>
      <c r="G206" s="189">
        <f t="shared" ref="G206" si="3465">IF(AND($B199=$B205,$B199&lt;&gt;"",$B199&lt;&gt;0),G205+G200,G205)</f>
        <v>18</v>
      </c>
      <c r="H206" s="120"/>
      <c r="I206" s="165">
        <f t="shared" si="3446"/>
        <v>0</v>
      </c>
      <c r="J206" s="194">
        <f t="shared" ref="J206" si="3466">7-COUNTIF(L205:R205,0)-COUNTIF(L205:R205,"")</f>
        <v>0</v>
      </c>
      <c r="K206" s="22">
        <f t="shared" si="3448"/>
        <v>0</v>
      </c>
      <c r="L206" s="35">
        <f t="shared" ref="L206:R206" si="3467">IF($B199=$B205,L205+L200,L205)</f>
        <v>0</v>
      </c>
      <c r="M206" s="35">
        <f t="shared" si="3467"/>
        <v>0</v>
      </c>
      <c r="N206" s="35">
        <f t="shared" si="3467"/>
        <v>0</v>
      </c>
      <c r="O206" s="35">
        <f t="shared" si="3467"/>
        <v>0</v>
      </c>
      <c r="P206" s="36">
        <f t="shared" si="3467"/>
        <v>0</v>
      </c>
      <c r="Q206" s="37">
        <f t="shared" si="3467"/>
        <v>0</v>
      </c>
      <c r="R206" s="38">
        <f t="shared" si="3467"/>
        <v>0</v>
      </c>
      <c r="S206" s="194">
        <f t="shared" ref="S206" si="3468">7-COUNTIF(U205:AA205,0)-COUNTIF(U205:AA205,"")</f>
        <v>0</v>
      </c>
      <c r="T206" s="22">
        <f t="shared" si="3450"/>
        <v>0</v>
      </c>
      <c r="U206" s="35">
        <f t="shared" ref="U206:AA206" si="3469">IF($B199=$B205,U205+U200,U205)</f>
        <v>0</v>
      </c>
      <c r="V206" s="35">
        <f t="shared" si="3469"/>
        <v>0</v>
      </c>
      <c r="W206" s="35">
        <f t="shared" si="3469"/>
        <v>0</v>
      </c>
      <c r="X206" s="35">
        <f t="shared" si="3469"/>
        <v>0</v>
      </c>
      <c r="Y206" s="36">
        <f t="shared" si="3469"/>
        <v>0</v>
      </c>
      <c r="Z206" s="37">
        <f t="shared" si="3469"/>
        <v>0</v>
      </c>
      <c r="AA206" s="38">
        <f t="shared" si="3469"/>
        <v>0</v>
      </c>
      <c r="AB206" s="194">
        <f t="shared" ref="AB206" si="3470">7-COUNTIF(AD205:AJ205,0)-COUNTIF(AD205:AJ205,"")</f>
        <v>0</v>
      </c>
      <c r="AC206" s="22">
        <f t="shared" si="3452"/>
        <v>0</v>
      </c>
      <c r="AD206" s="35">
        <f t="shared" ref="AD206:AJ206" si="3471">IF($B199=$B205,AD205+AD200,AD205)</f>
        <v>0</v>
      </c>
      <c r="AE206" s="35">
        <f t="shared" si="3471"/>
        <v>0</v>
      </c>
      <c r="AF206" s="35">
        <f t="shared" si="3471"/>
        <v>0</v>
      </c>
      <c r="AG206" s="35">
        <f t="shared" si="3471"/>
        <v>0</v>
      </c>
      <c r="AH206" s="36">
        <f t="shared" si="3471"/>
        <v>0</v>
      </c>
      <c r="AI206" s="37">
        <f t="shared" si="3471"/>
        <v>0</v>
      </c>
      <c r="AJ206" s="38">
        <f t="shared" si="3471"/>
        <v>0</v>
      </c>
      <c r="AK206" s="194">
        <f t="shared" ref="AK206" si="3472">7-COUNTIF(AM205:AS205,0)-COUNTIF(AM205:AS205,"")</f>
        <v>0</v>
      </c>
      <c r="AL206" s="22">
        <f t="shared" si="3454"/>
        <v>0</v>
      </c>
      <c r="AM206" s="35">
        <f t="shared" ref="AM206:AS206" si="3473">IF($B199=$B205,AM205+AM200,AM205)</f>
        <v>0</v>
      </c>
      <c r="AN206" s="35">
        <f t="shared" si="3473"/>
        <v>0</v>
      </c>
      <c r="AO206" s="35">
        <f t="shared" si="3473"/>
        <v>0</v>
      </c>
      <c r="AP206" s="35">
        <f t="shared" si="3473"/>
        <v>0</v>
      </c>
      <c r="AQ206" s="36">
        <f t="shared" si="3473"/>
        <v>0</v>
      </c>
      <c r="AR206" s="37">
        <f t="shared" si="3473"/>
        <v>0</v>
      </c>
      <c r="AS206" s="38">
        <f t="shared" si="3473"/>
        <v>0</v>
      </c>
      <c r="AT206" s="194">
        <f t="shared" ref="AT206" si="3474">7-COUNTIF(AV205:BB205,0)-COUNTIF(AV205:BB205,"")</f>
        <v>0</v>
      </c>
      <c r="AU206" s="22">
        <f t="shared" si="3456"/>
        <v>0</v>
      </c>
      <c r="AV206" s="35">
        <f t="shared" ref="AV206:BB206" si="3475">IF($B199=$B205,AV205+AV200,AV205)</f>
        <v>0</v>
      </c>
      <c r="AW206" s="35">
        <f t="shared" si="3475"/>
        <v>0</v>
      </c>
      <c r="AX206" s="35">
        <f t="shared" si="3475"/>
        <v>0</v>
      </c>
      <c r="AY206" s="35">
        <f t="shared" si="3475"/>
        <v>0</v>
      </c>
      <c r="AZ206" s="36">
        <f t="shared" si="3475"/>
        <v>0</v>
      </c>
      <c r="BA206" s="37">
        <f t="shared" si="3475"/>
        <v>0</v>
      </c>
      <c r="BB206" s="38">
        <f t="shared" si="3475"/>
        <v>0</v>
      </c>
    </row>
    <row r="207" spans="1:54" ht="15" hidden="1" customHeight="1" x14ac:dyDescent="0.2">
      <c r="B207" s="116"/>
      <c r="C207" s="117"/>
      <c r="D207" s="118"/>
      <c r="E207" s="119"/>
      <c r="F207" s="92"/>
      <c r="G207" s="190">
        <f t="shared" ref="G207" si="3476">IF(AND($B199=$B205,$B199&lt;&gt;"",$B199&lt;&gt;0),F205+G201,F205)</f>
        <v>18</v>
      </c>
      <c r="H207" s="121"/>
      <c r="I207" s="165">
        <f t="shared" si="3446"/>
        <v>0</v>
      </c>
      <c r="J207" s="195">
        <f t="shared" ref="J207" si="3477">IF($B205=$B199,COUNTIF(L207:R207,0),COUNTIF(L208:R208,0)+COUNTIF(L208:R208,""))</f>
        <v>7</v>
      </c>
      <c r="K207" s="39">
        <f t="shared" ref="K207:R207" si="3478">IF($B199=$B205,K208+K201,K208)</f>
        <v>0</v>
      </c>
      <c r="L207" s="40">
        <f t="shared" si="3478"/>
        <v>0</v>
      </c>
      <c r="M207" s="40">
        <f t="shared" si="3478"/>
        <v>0</v>
      </c>
      <c r="N207" s="40">
        <f t="shared" si="3478"/>
        <v>0</v>
      </c>
      <c r="O207" s="40">
        <f t="shared" si="3478"/>
        <v>0</v>
      </c>
      <c r="P207" s="41">
        <f t="shared" si="3478"/>
        <v>0</v>
      </c>
      <c r="Q207" s="42">
        <f t="shared" si="3478"/>
        <v>0</v>
      </c>
      <c r="R207" s="43">
        <f t="shared" si="3478"/>
        <v>0</v>
      </c>
      <c r="S207" s="195">
        <f t="shared" ref="S207" si="3479">IF($B205=$B199,COUNTIF(U207:AA207,0),COUNTIF(U208:AA208,0)+COUNTIF(U208:AA208,""))</f>
        <v>7</v>
      </c>
      <c r="T207" s="39">
        <f t="shared" ref="T207:AA207" si="3480">IF($B199=$B205,T208+T201,T208)</f>
        <v>0</v>
      </c>
      <c r="U207" s="40">
        <f t="shared" si="3480"/>
        <v>0</v>
      </c>
      <c r="V207" s="40">
        <f t="shared" si="3480"/>
        <v>0</v>
      </c>
      <c r="W207" s="40">
        <f t="shared" si="3480"/>
        <v>0</v>
      </c>
      <c r="X207" s="40">
        <f t="shared" si="3480"/>
        <v>0</v>
      </c>
      <c r="Y207" s="41">
        <f t="shared" si="3480"/>
        <v>0</v>
      </c>
      <c r="Z207" s="42">
        <f t="shared" si="3480"/>
        <v>0</v>
      </c>
      <c r="AA207" s="43">
        <f t="shared" si="3480"/>
        <v>0</v>
      </c>
      <c r="AB207" s="195">
        <f t="shared" ref="AB207" si="3481">IF($B205=$B199,COUNTIF(AD207:AJ207,0),COUNTIF(AD208:AJ208,0)+COUNTIF(AD208:AJ208,""))</f>
        <v>7</v>
      </c>
      <c r="AC207" s="39">
        <f t="shared" ref="AC207:AJ207" si="3482">IF($B199=$B205,AC208+AC201,AC208)</f>
        <v>0</v>
      </c>
      <c r="AD207" s="40">
        <f t="shared" si="3482"/>
        <v>0</v>
      </c>
      <c r="AE207" s="40">
        <f t="shared" si="3482"/>
        <v>0</v>
      </c>
      <c r="AF207" s="40">
        <f t="shared" si="3482"/>
        <v>0</v>
      </c>
      <c r="AG207" s="40">
        <f t="shared" si="3482"/>
        <v>0</v>
      </c>
      <c r="AH207" s="41">
        <f t="shared" si="3482"/>
        <v>0</v>
      </c>
      <c r="AI207" s="42">
        <f t="shared" si="3482"/>
        <v>0</v>
      </c>
      <c r="AJ207" s="43">
        <f t="shared" si="3482"/>
        <v>0</v>
      </c>
      <c r="AK207" s="195">
        <f t="shared" ref="AK207" si="3483">IF($B205=$B199,COUNTIF(AM207:AS207,0),COUNTIF(AM208:AS208,0)+COUNTIF(AM208:AS208,""))</f>
        <v>7</v>
      </c>
      <c r="AL207" s="39">
        <f t="shared" ref="AL207:AS207" si="3484">IF($B199=$B205,AL208+AL201,AL208)</f>
        <v>0</v>
      </c>
      <c r="AM207" s="40">
        <f t="shared" si="3484"/>
        <v>0</v>
      </c>
      <c r="AN207" s="40">
        <f t="shared" si="3484"/>
        <v>0</v>
      </c>
      <c r="AO207" s="40">
        <f t="shared" si="3484"/>
        <v>0</v>
      </c>
      <c r="AP207" s="40">
        <f t="shared" si="3484"/>
        <v>0</v>
      </c>
      <c r="AQ207" s="41">
        <f t="shared" si="3484"/>
        <v>0</v>
      </c>
      <c r="AR207" s="42">
        <f t="shared" si="3484"/>
        <v>0</v>
      </c>
      <c r="AS207" s="43">
        <f t="shared" si="3484"/>
        <v>0</v>
      </c>
      <c r="AT207" s="195">
        <f t="shared" ref="AT207" si="3485">IF($B205=$B199,COUNTIF(AV207:BB207,0),COUNTIF(AV208:BB208,0)+COUNTIF(AV208:BB208,""))</f>
        <v>7</v>
      </c>
      <c r="AU207" s="39">
        <f t="shared" ref="AU207:BB207" si="3486">IF($B199=$B205,AU208+AU201,AU208)</f>
        <v>0</v>
      </c>
      <c r="AV207" s="40">
        <f t="shared" si="3486"/>
        <v>0</v>
      </c>
      <c r="AW207" s="40">
        <f t="shared" si="3486"/>
        <v>0</v>
      </c>
      <c r="AX207" s="40">
        <f t="shared" si="3486"/>
        <v>0</v>
      </c>
      <c r="AY207" s="40">
        <f t="shared" si="3486"/>
        <v>0</v>
      </c>
      <c r="AZ207" s="41">
        <f t="shared" si="3486"/>
        <v>0</v>
      </c>
      <c r="BA207" s="42">
        <f t="shared" si="3486"/>
        <v>0</v>
      </c>
      <c r="BB207" s="43">
        <f t="shared" si="3486"/>
        <v>0</v>
      </c>
    </row>
    <row r="208" spans="1:54" ht="15.75" customHeight="1" x14ac:dyDescent="0.2">
      <c r="A208" s="1">
        <f t="shared" ref="A208" si="3487">A205</f>
        <v>0</v>
      </c>
      <c r="B208" s="313">
        <f t="shared" ref="B208" si="3488">B202+1</f>
        <v>32</v>
      </c>
      <c r="C208" s="314"/>
      <c r="D208" s="314"/>
      <c r="E208" s="314"/>
      <c r="F208" s="31"/>
      <c r="G208" s="183"/>
      <c r="H208" s="122">
        <f t="shared" ref="H208" si="3489">5-COUNTIF(AU205,0)-COUNTIF(AL205,0)-COUNTIF(AC205,0)-COUNTIF(T205,0)-COUNTIF(K205,0)</f>
        <v>0</v>
      </c>
      <c r="I208" s="165">
        <f t="shared" si="3446"/>
        <v>0</v>
      </c>
      <c r="J208" s="187">
        <f t="shared" ref="J208" si="3490">IF($B205=$B199,J202+IF($F205&lt;&gt;$G205,(K205+$G207-$G206)/$F205,K205/$F205),IF($F205&lt;&gt;G205,(K205+$G207-$G206)/$F205,K205/$F205))</f>
        <v>0</v>
      </c>
      <c r="K208" s="7">
        <f t="shared" ref="K208:K209" si="3491">SUM(L208:R208)</f>
        <v>0</v>
      </c>
      <c r="L208" s="26">
        <f t="shared" ref="L208:R208" si="3492">L205</f>
        <v>0</v>
      </c>
      <c r="M208" s="26">
        <f t="shared" si="3492"/>
        <v>0</v>
      </c>
      <c r="N208" s="26">
        <f t="shared" si="3492"/>
        <v>0</v>
      </c>
      <c r="O208" s="26">
        <f t="shared" si="3492"/>
        <v>0</v>
      </c>
      <c r="P208" s="26">
        <f t="shared" si="3492"/>
        <v>0</v>
      </c>
      <c r="Q208" s="29">
        <f t="shared" si="3492"/>
        <v>0</v>
      </c>
      <c r="R208" s="23">
        <f t="shared" si="3492"/>
        <v>0</v>
      </c>
      <c r="S208" s="187">
        <f t="shared" ref="S208" si="3493">IF($B205=$B199,S202+IF($F205&lt;&gt;$G205,(T205+$G207-$G206)/$F205,T205/$F205),IF($F205&lt;&gt;P205,(T205+$G207-$G206)/$F205,T205/$F205))</f>
        <v>0</v>
      </c>
      <c r="T208" s="7">
        <f t="shared" ref="T208:T209" si="3494">SUM(U208:AA208)</f>
        <v>0</v>
      </c>
      <c r="U208" s="26">
        <f t="shared" ref="U208:AA208" si="3495">U205</f>
        <v>0</v>
      </c>
      <c r="V208" s="26">
        <f t="shared" si="3495"/>
        <v>0</v>
      </c>
      <c r="W208" s="26">
        <f t="shared" si="3495"/>
        <v>0</v>
      </c>
      <c r="X208" s="26">
        <f t="shared" si="3495"/>
        <v>0</v>
      </c>
      <c r="Y208" s="113">
        <f t="shared" si="3495"/>
        <v>0</v>
      </c>
      <c r="Z208" s="29">
        <f t="shared" si="3495"/>
        <v>0</v>
      </c>
      <c r="AA208" s="23">
        <f t="shared" si="3495"/>
        <v>0</v>
      </c>
      <c r="AB208" s="187">
        <f t="shared" ref="AB208" si="3496">IF($B205=$B199,AB202+IF($F205&lt;&gt;$G205,(AC205+$G207-$G206)/$F205,AC205/$F205),IF($F205&lt;&gt;Y205,(AC205+$G207-$G206)/$F205,AC205/$F205))</f>
        <v>0</v>
      </c>
      <c r="AC208" s="7">
        <f t="shared" ref="AC208:AC209" si="3497">SUM(AD208:AJ208)</f>
        <v>0</v>
      </c>
      <c r="AD208" s="26">
        <f t="shared" ref="AD208:AJ208" si="3498">AD205</f>
        <v>0</v>
      </c>
      <c r="AE208" s="26">
        <f t="shared" si="3498"/>
        <v>0</v>
      </c>
      <c r="AF208" s="26">
        <f t="shared" si="3498"/>
        <v>0</v>
      </c>
      <c r="AG208" s="26">
        <f t="shared" si="3498"/>
        <v>0</v>
      </c>
      <c r="AH208" s="113">
        <f t="shared" si="3498"/>
        <v>0</v>
      </c>
      <c r="AI208" s="29">
        <f t="shared" si="3498"/>
        <v>0</v>
      </c>
      <c r="AJ208" s="23">
        <f t="shared" si="3498"/>
        <v>0</v>
      </c>
      <c r="AK208" s="187">
        <f t="shared" ref="AK208" si="3499">IF($B205=$B199,AK202+IF($F205&lt;&gt;$G205,(AL205+$G207-$G206)/$F205,AL205/$F205),IF($F205&lt;&gt;AH205,(AL205+$G207-$G206)/$F205,AL205/$F205))</f>
        <v>0</v>
      </c>
      <c r="AL208" s="7">
        <f t="shared" ref="AL208:AL209" si="3500">SUM(AM208:AS208)</f>
        <v>0</v>
      </c>
      <c r="AM208" s="26">
        <f t="shared" ref="AM208:AS208" si="3501">AM205</f>
        <v>0</v>
      </c>
      <c r="AN208" s="26">
        <f t="shared" si="3501"/>
        <v>0</v>
      </c>
      <c r="AO208" s="26">
        <f t="shared" si="3501"/>
        <v>0</v>
      </c>
      <c r="AP208" s="26">
        <f t="shared" si="3501"/>
        <v>0</v>
      </c>
      <c r="AQ208" s="113">
        <f t="shared" si="3501"/>
        <v>0</v>
      </c>
      <c r="AR208" s="29">
        <f t="shared" si="3501"/>
        <v>0</v>
      </c>
      <c r="AS208" s="23">
        <f t="shared" si="3501"/>
        <v>0</v>
      </c>
      <c r="AT208" s="187">
        <f t="shared" ref="AT208" si="3502">IF($B205=$B199,AT202+IF($F205&lt;&gt;$G205,(AU205+$G207-$G206)/$F205,AU205/$F205),IF($F205&lt;&gt;AQ205,(AU205+$G207-$G206)/$F205,AU205/$F205))</f>
        <v>0</v>
      </c>
      <c r="AU208" s="7">
        <f t="shared" ref="AU208:AU209" si="3503">SUM(AV208:BB208)</f>
        <v>0</v>
      </c>
      <c r="AV208" s="6">
        <f t="shared" ref="AV208" si="3504">IF(SUM($AM$9:$AS$9)=SUM($AV$9:$BB$9),AV205,IF(AND(SUM($AV$9:$BB$9)&gt;42,SUM($AV$9:$BB$9)&lt;49),AV205,0))</f>
        <v>0</v>
      </c>
      <c r="AW208" s="6">
        <f t="shared" ref="AW208:BB208" si="3505">IF(SUM($AM$9:$AS$9)=SUM($AV$9:$BB$9),AW205,IF(AND(SUM($AV$9:$BB$9)&gt;42,SUM($AV$9:$BB$9)&lt;49),AW205,0))</f>
        <v>0</v>
      </c>
      <c r="AX208" s="6">
        <f t="shared" si="3505"/>
        <v>0</v>
      </c>
      <c r="AY208" s="6">
        <f t="shared" si="3505"/>
        <v>0</v>
      </c>
      <c r="AZ208" s="26">
        <f t="shared" si="3505"/>
        <v>0</v>
      </c>
      <c r="BA208" s="29">
        <f t="shared" si="3505"/>
        <v>0</v>
      </c>
      <c r="BB208" s="23">
        <f t="shared" si="3505"/>
        <v>0</v>
      </c>
    </row>
    <row r="209" spans="1:54" ht="15.75" customHeight="1" x14ac:dyDescent="0.2">
      <c r="A209" s="1">
        <f t="shared" ref="A209:A210" si="3506">A208</f>
        <v>0</v>
      </c>
      <c r="B209" s="313"/>
      <c r="C209" s="314"/>
      <c r="D209" s="314"/>
      <c r="E209" s="314"/>
      <c r="F209" s="31"/>
      <c r="G209" s="183"/>
      <c r="H209" s="123">
        <f t="shared" ref="H209" si="3507">IF($B205=$B199,H203+F209,$F209)</f>
        <v>0</v>
      </c>
      <c r="I209" s="165">
        <f t="shared" si="3446"/>
        <v>0</v>
      </c>
      <c r="J209" s="141">
        <f t="shared" ref="J209" si="3508">IF($H208=0,0,IF($B199=$B205,IF($H210&gt;0,$H210+J203,K205+J203),IF($H210&gt;0,$H210,K205)))</f>
        <v>0</v>
      </c>
      <c r="K209" s="7">
        <f t="shared" si="3491"/>
        <v>0</v>
      </c>
      <c r="L209" s="6"/>
      <c r="M209" s="6"/>
      <c r="N209" s="6"/>
      <c r="O209" s="6"/>
      <c r="P209" s="26"/>
      <c r="Q209" s="29"/>
      <c r="R209" s="23"/>
      <c r="S209" s="141">
        <f t="shared" ref="S209" si="3509">IF($H208=0,0,IF($B199=$B205,IF($H210&gt;0,$H210+S203,T205+S203),IF($H210&gt;0,$H210,T205)))</f>
        <v>0</v>
      </c>
      <c r="T209" s="7">
        <f t="shared" si="3494"/>
        <v>0</v>
      </c>
      <c r="U209" s="6"/>
      <c r="V209" s="6"/>
      <c r="W209" s="6"/>
      <c r="X209" s="6"/>
      <c r="Y209" s="26"/>
      <c r="Z209" s="29"/>
      <c r="AA209" s="23"/>
      <c r="AB209" s="141">
        <f t="shared" ref="AB209" si="3510">IF($H208=0,0,IF($B199=$B205,IF($H210&gt;0,$H210+AB203,AC205+AB203),IF($H210&gt;0,$H210,AC205)))</f>
        <v>0</v>
      </c>
      <c r="AC209" s="7">
        <f t="shared" si="3497"/>
        <v>0</v>
      </c>
      <c r="AD209" s="6"/>
      <c r="AE209" s="6"/>
      <c r="AF209" s="6"/>
      <c r="AG209" s="6"/>
      <c r="AH209" s="26"/>
      <c r="AI209" s="29"/>
      <c r="AJ209" s="23"/>
      <c r="AK209" s="141">
        <f t="shared" ref="AK209" si="3511">IF($H208=0,0,IF($B199=$B205,IF($H210&gt;0,$H210+AK203,AL205+AK203),IF($H210&gt;0,$H210,AL205)))</f>
        <v>0</v>
      </c>
      <c r="AL209" s="7">
        <f t="shared" si="3500"/>
        <v>0</v>
      </c>
      <c r="AM209" s="6"/>
      <c r="AN209" s="6"/>
      <c r="AO209" s="6"/>
      <c r="AP209" s="6"/>
      <c r="AQ209" s="26"/>
      <c r="AR209" s="29"/>
      <c r="AS209" s="23"/>
      <c r="AT209" s="141">
        <f t="shared" ref="AT209" si="3512">IF($H208=0,0,IF($B199=$B205,IF($H210&gt;0,$H210+AT203,AU205+AT203),IF($H210&gt;0,$H210,AU205)))</f>
        <v>0</v>
      </c>
      <c r="AU209" s="7">
        <f t="shared" si="3503"/>
        <v>0</v>
      </c>
      <c r="AV209" s="6"/>
      <c r="AW209" s="6"/>
      <c r="AX209" s="6"/>
      <c r="AY209" s="6"/>
      <c r="AZ209" s="26"/>
      <c r="BA209" s="29"/>
      <c r="BB209" s="23"/>
    </row>
    <row r="210" spans="1:54" ht="18.75" customHeight="1" thickBot="1" x14ac:dyDescent="0.25">
      <c r="A210" s="1">
        <f t="shared" si="3506"/>
        <v>0</v>
      </c>
      <c r="B210" s="323" t="str">
        <f>IF(B205="",Wydruk!$AE$6,IF(J206=0,Wydruk!$AE$7,IF(AND(G206&lt;G207,B205&lt;&gt;$B211),Wydruk!$AE$13,IF(AND($B205=$B199,$B205&lt;&gt;$B211),IF(OR(OR(J210&lt;4,J210&gt;5),OR(S210&lt;4,S210&gt;5),OR(AB210&lt;4,AB210&gt;5),OR(AK210&lt;4,AK210&gt;5),OR(AND(AT210&lt;4,AT210&gt;0),AT210&gt;5)),Wydruk!$AE$8,Wydruk!$AE$9),IF($B205=$B211,IF($F209&lt;&gt;0,Wydruk!$AE$12,Wydruk!$AE$10),IF(OR(OR(J206&lt;4,J206&gt;5),OR(S206&lt;4,S206&gt;5),OR(AB206&lt;4,AB206&gt;5),OR(AK206&lt;4,AK206&gt;5),OR(AND(AT206&lt;4,AT206&gt;0),AT206&gt;5)),Wydruk!$AE$8,Wydruk!$AE$11))))))</f>
        <v>Uzupełnij liczby godzin tygodniowego planu</v>
      </c>
      <c r="C210" s="324"/>
      <c r="D210" s="324"/>
      <c r="E210" s="324"/>
      <c r="F210" s="173">
        <f>grudzień!F210</f>
        <v>0</v>
      </c>
      <c r="G210" s="184">
        <f>grudzień!G210</f>
        <v>0</v>
      </c>
      <c r="H210" s="191">
        <f t="shared" ref="H210" si="3513">IF(OR($G210=0,$F210=0,$G210="",$F210=""),0,$G210/$F210)</f>
        <v>0</v>
      </c>
      <c r="I210" s="193"/>
      <c r="J210" s="176">
        <f t="shared" ref="J210" si="3514">IF($B199=$B205,IF(L205+L200&gt;0,1,0)+IF(M205+M200&gt;0,1,0)+IF(N205+N200&gt;0,1,0)+IF(O205+O200&gt;0,1,0)+IF(P205+P200&gt;0,1,0)+IF(Q205+Q200&gt;0,1,0)+IF(R205+R200&gt;0,1,0),J206)</f>
        <v>0</v>
      </c>
      <c r="K210" s="133">
        <f t="shared" ref="K210" si="3515">IF(OR($B205=$B211,J210=0,(K206-Q210+O210)&lt;=0),0,(K206-Q210+O210)/J210)</f>
        <v>0</v>
      </c>
      <c r="L210" s="137">
        <f t="shared" ref="L210" si="3516">IF(K210*(7-J207)&lt;=0,0,K210*(7-J207))</f>
        <v>0</v>
      </c>
      <c r="M210" s="311">
        <f t="shared" ref="M210" si="3517">ROUND(IF(OR(K207-K210*(7-J207)+P210&lt;0,$B205=$B211,K210&lt;=0,K207=0),0,IF(K207-K210*(7-J207)+P210&gt;Q210-O210+P210,Q210-O210+P210,K207-K210*(7-J207)+P210)),1)</f>
        <v>0</v>
      </c>
      <c r="N210" s="312"/>
      <c r="O210" s="139">
        <f t="shared" ref="O210" si="3518">IF(OR($B205=$B211,J206=0),0,IF($B205=$B199,J205,$F205))</f>
        <v>0</v>
      </c>
      <c r="P210" s="30">
        <f t="shared" ref="P210" si="3519">IF(OR($B205=$B211,J210=0),0,$G207-$G206)</f>
        <v>0</v>
      </c>
      <c r="Q210" s="134">
        <f t="shared" ref="Q210" si="3520">IF(OR($B205=$B211,J210=0),0,J209)</f>
        <v>0</v>
      </c>
      <c r="R210" s="138">
        <f t="shared" ref="R210" si="3521">IF($B205=$B211,0,K207)</f>
        <v>0</v>
      </c>
      <c r="S210" s="176">
        <f t="shared" ref="S210" si="3522">IF($B199=$B205,IF(U205+U200&gt;0,1,0)+IF(V205+V200&gt;0,1,0)+IF(W205+W200&gt;0,1,0)+IF(X205+X200&gt;0,1,0)+IF(Y205+Y200&gt;0,1,0)+IF(Z205+Z200&gt;0,1,0)+IF(AA205+AA200&gt;0,1,0),S206)</f>
        <v>0</v>
      </c>
      <c r="T210" s="133">
        <f t="shared" ref="T210" si="3523">IF(OR($B205=$B211,S210=0,(T206-Z210+X210)&lt;=0),0,(T206-Z210+X210)/S210)</f>
        <v>0</v>
      </c>
      <c r="U210" s="137">
        <f t="shared" ref="U210" si="3524">IF(T210*(7-S207)&lt;=0,0,T210*(7-S207))</f>
        <v>0</v>
      </c>
      <c r="V210" s="311">
        <f t="shared" ref="V210" si="3525">ROUND(IF(OR(T207-T210*(7-S207)+Y210&lt;0,$B205=$B211,T210&lt;=0,T207=0),0,IF(T207-T210*(7-S207)+Y210&gt;Z210-X210+Y210,Z210-X210+Y210,T207-T210*(7-S207)+Y210)),1)</f>
        <v>0</v>
      </c>
      <c r="W210" s="312"/>
      <c r="X210" s="139">
        <f t="shared" ref="X210" si="3526">IF(OR($B205=$B211,S206=0),0,IF($B205=$B199,S205,$F205))</f>
        <v>0</v>
      </c>
      <c r="Y210" s="30">
        <f t="shared" ref="Y210" si="3527">IF(OR($B205=$B211,S210=0),0,$G207-$G206)</f>
        <v>0</v>
      </c>
      <c r="Z210" s="134">
        <f t="shared" ref="Z210" si="3528">IF(OR($B205=$B211,S210=0),0,S209)</f>
        <v>0</v>
      </c>
      <c r="AA210" s="138">
        <f t="shared" ref="AA210" si="3529">IF($B205=$B211,0,T207)</f>
        <v>0</v>
      </c>
      <c r="AB210" s="176">
        <f t="shared" ref="AB210" si="3530">IF($B199=$B205,IF(AD205+AD200&gt;0,1,0)+IF(AE205+AE200&gt;0,1,0)+IF(AF205+AF200&gt;0,1,0)+IF(AG205+AG200&gt;0,1,0)+IF(AH205+AH200&gt;0,1,0)+IF(AI205+AI200&gt;0,1,0)+IF(AJ205+AJ200&gt;0,1,0),AB206)</f>
        <v>0</v>
      </c>
      <c r="AC210" s="133">
        <f t="shared" ref="AC210" si="3531">IF(OR($B205=$B211,AB210=0,(AC206-AI210+AG210)&lt;=0),0,(AC206-AI210+AG210)/AB210)</f>
        <v>0</v>
      </c>
      <c r="AD210" s="137">
        <f t="shared" ref="AD210" si="3532">IF(AC210*(7-AB207)&lt;=0,0,AC210*(7-AB207))</f>
        <v>0</v>
      </c>
      <c r="AE210" s="311">
        <f t="shared" ref="AE210" si="3533">ROUND(IF(OR(AC207-AC210*(7-AB207)+AH210&lt;0,$B205=$B211,AC210&lt;=0,AC207=0),0,IF(AC207-AC210*(7-AB207)+AH210&gt;AI210-AG210+AH210,AI210-AG210+AH210,AC207-AC210*(7-AB207)+AH210)),1)</f>
        <v>0</v>
      </c>
      <c r="AF210" s="312"/>
      <c r="AG210" s="139">
        <f t="shared" ref="AG210" si="3534">IF(OR($B205=$B211,AB206=0),0,IF($B205=$B199,AB205,$F205))</f>
        <v>0</v>
      </c>
      <c r="AH210" s="30">
        <f t="shared" ref="AH210" si="3535">IF(OR($B205=$B211,AB210=0),0,$G207-$G206)</f>
        <v>0</v>
      </c>
      <c r="AI210" s="134">
        <f t="shared" ref="AI210" si="3536">IF(OR($B205=$B211,AB210=0),0,AB209)</f>
        <v>0</v>
      </c>
      <c r="AJ210" s="138">
        <f t="shared" ref="AJ210" si="3537">IF($B205=$B211,0,AC207)</f>
        <v>0</v>
      </c>
      <c r="AK210" s="176">
        <f t="shared" ref="AK210" si="3538">IF($B199=$B205,IF(AM205+AM200&gt;0,1,0)+IF(AN205+AN200&gt;0,1,0)+IF(AO205+AO200&gt;0,1,0)+IF(AP205+AP200&gt;0,1,0)+IF(AQ205+AQ200&gt;0,1,0)+IF(AR205+AR200&gt;0,1,0)+IF(AS205+AS200&gt;0,1,0),AK206)</f>
        <v>0</v>
      </c>
      <c r="AL210" s="133">
        <f t="shared" ref="AL210" si="3539">IF(OR($B205=$B211,AK210=0,(AL206-AR210+AP210)&lt;=0),0,(AL206-AR210+AP210)/AK210)</f>
        <v>0</v>
      </c>
      <c r="AM210" s="137">
        <f t="shared" ref="AM210" si="3540">IF(AL210*(7-AK207)&lt;=0,0,AL210*(7-AK207))</f>
        <v>0</v>
      </c>
      <c r="AN210" s="311">
        <f t="shared" ref="AN210" si="3541">ROUND(IF(OR(AL207-AL210*(7-AK207)+AQ210&lt;0,$B205=$B211,AL210&lt;=0,AL207=0),0,IF(AL207-AL210*(7-AK207)+AQ210&gt;AR210-AP210+AQ210,AR210-AP210+AQ210,AL207-AL210*(7-AK207)+AQ210)),1)</f>
        <v>0</v>
      </c>
      <c r="AO210" s="312"/>
      <c r="AP210" s="139">
        <f t="shared" ref="AP210" si="3542">IF(OR($B205=$B211,AK206=0),0,IF($B205=$B199,AK205,$F205))</f>
        <v>0</v>
      </c>
      <c r="AQ210" s="30">
        <f t="shared" ref="AQ210" si="3543">IF(OR($B205=$B211,AK210=0),0,$G207-$G206)</f>
        <v>0</v>
      </c>
      <c r="AR210" s="134">
        <f t="shared" ref="AR210" si="3544">IF(OR($B205=$B211,AK210=0),0,AK209)</f>
        <v>0</v>
      </c>
      <c r="AS210" s="138">
        <f t="shared" ref="AS210" si="3545">IF($B205=$B211,0,AL207)</f>
        <v>0</v>
      </c>
      <c r="AT210" s="176">
        <f t="shared" ref="AT210" si="3546">IF($B199=$B205,IF(AV205+AV200&gt;0,1,0)+IF(AW205+AW200&gt;0,1,0)+IF(AX205+AX200&gt;0,1,0)+IF(AY205+AY200&gt;0,1,0)+IF(AZ205+AZ200&gt;0,1,0)+IF(BA205+BA200&gt;0,1,0)+IF(BB205+BB200&gt;0,1,0),AT206)</f>
        <v>0</v>
      </c>
      <c r="AU210" s="133">
        <f t="shared" ref="AU210" si="3547">IF(OR($B205=$B211,AT210=0,(AU206-BA210+AY210)&lt;=0),0,(AU206-BA210+AY210)/AT210)</f>
        <v>0</v>
      </c>
      <c r="AV210" s="137">
        <f t="shared" ref="AV210" si="3548">IF(AU210*(7-AT207)&lt;=0,0,AU210*(7-AT207))</f>
        <v>0</v>
      </c>
      <c r="AW210" s="311">
        <f t="shared" ref="AW210" si="3549">ROUND(IF(OR(AU207-AU210*(7-AT207)+AZ210&lt;0,$B205=$B211,AU210&lt;=0,AU207=0),0,IF(AU207-AU210*(7-AT207)+AZ210&gt;BA210-AY210+AZ210,BA210-AY210+AZ210,AU207-AU210*(7-AT207)+AZ210)),1)</f>
        <v>0</v>
      </c>
      <c r="AX210" s="312"/>
      <c r="AY210" s="139">
        <f t="shared" ref="AY210" si="3550">IF(OR($B205=$B211,AT206=0),0,IF($B205=$B199,AT205,$F205))</f>
        <v>0</v>
      </c>
      <c r="AZ210" s="30">
        <f t="shared" ref="AZ210" si="3551">IF(OR($B205=$B211,AT210=0),0,$G207-$G206)</f>
        <v>0</v>
      </c>
      <c r="BA210" s="134">
        <f t="shared" ref="BA210" si="3552">IF(OR($B205=$B211,AT210=0),0,AT209)</f>
        <v>0</v>
      </c>
      <c r="BB210" s="138">
        <f t="shared" ref="BB210" si="3553">IF($B205=$B211,0,AU207)</f>
        <v>0</v>
      </c>
    </row>
    <row r="211" spans="1:54" ht="15.75" x14ac:dyDescent="0.2">
      <c r="A211" s="1">
        <f t="shared" ref="A211" si="3554">IF(B211="","1. Niewypełnione",B211)</f>
        <v>0</v>
      </c>
      <c r="B211" s="320">
        <f>grudzień!B211</f>
        <v>0</v>
      </c>
      <c r="C211" s="321">
        <f>grudzień!C211</f>
        <v>0</v>
      </c>
      <c r="D211" s="321">
        <f>grudzień!D211</f>
        <v>0</v>
      </c>
      <c r="E211" s="321">
        <f>grudzień!E211</f>
        <v>0</v>
      </c>
      <c r="F211" s="177">
        <f>grudzień!F211</f>
        <v>18</v>
      </c>
      <c r="G211" s="185">
        <f>grudzień!G211</f>
        <v>18</v>
      </c>
      <c r="H211" s="177"/>
      <c r="I211" s="192">
        <f t="shared" ref="I211:I215" si="3555">K211+T211+AC211+AL211+AU211</f>
        <v>0</v>
      </c>
      <c r="J211" s="186">
        <f t="shared" ref="J211" si="3556">IF(OR($B211=$B217,J214=0),0,ROUND((K212+P216)/J214,0))</f>
        <v>0</v>
      </c>
      <c r="K211" s="51">
        <f t="shared" ref="K211:K212" si="3557">SUM(L211:R211)</f>
        <v>0</v>
      </c>
      <c r="L211" s="52">
        <f>grudzień!L211</f>
        <v>0</v>
      </c>
      <c r="M211" s="52">
        <f>grudzień!M211</f>
        <v>0</v>
      </c>
      <c r="N211" s="52">
        <f>grudzień!N211</f>
        <v>0</v>
      </c>
      <c r="O211" s="52">
        <f>grudzień!O211</f>
        <v>0</v>
      </c>
      <c r="P211" s="53">
        <f>grudzień!P211</f>
        <v>0</v>
      </c>
      <c r="Q211" s="54">
        <f>grudzień!Q211</f>
        <v>0</v>
      </c>
      <c r="R211" s="55">
        <f>grudzień!R211</f>
        <v>0</v>
      </c>
      <c r="S211" s="188">
        <f t="shared" ref="S211" si="3558">IF(OR($B211=$B217,S214=0),0,ROUND((T212+Y216)/S214,0))</f>
        <v>0</v>
      </c>
      <c r="T211" s="51">
        <f t="shared" ref="T211:T212" si="3559">SUM(U211:AA211)</f>
        <v>0</v>
      </c>
      <c r="U211" s="52">
        <f>grudzień!U211</f>
        <v>0</v>
      </c>
      <c r="V211" s="52">
        <f>grudzień!V211</f>
        <v>0</v>
      </c>
      <c r="W211" s="52">
        <f>grudzień!W211</f>
        <v>0</v>
      </c>
      <c r="X211" s="52">
        <f>grudzień!X211</f>
        <v>0</v>
      </c>
      <c r="Y211" s="53">
        <f>grudzień!Y211</f>
        <v>0</v>
      </c>
      <c r="Z211" s="54">
        <f>grudzień!Z211</f>
        <v>0</v>
      </c>
      <c r="AA211" s="55">
        <f>grudzień!AA211</f>
        <v>0</v>
      </c>
      <c r="AB211" s="188">
        <f t="shared" ref="AB211" si="3560">IF(OR($B211=$B217,AB214=0),0,ROUND((AC212+AH216)/AB214,0))</f>
        <v>0</v>
      </c>
      <c r="AC211" s="51">
        <f t="shared" ref="AC211:AC212" si="3561">SUM(AD211:AJ211)</f>
        <v>0</v>
      </c>
      <c r="AD211" s="52">
        <f>grudzień!AD211</f>
        <v>0</v>
      </c>
      <c r="AE211" s="52">
        <f>grudzień!AE211</f>
        <v>0</v>
      </c>
      <c r="AF211" s="52">
        <f>grudzień!AF211</f>
        <v>0</v>
      </c>
      <c r="AG211" s="52">
        <f>grudzień!AG211</f>
        <v>0</v>
      </c>
      <c r="AH211" s="53">
        <f>grudzień!AH211</f>
        <v>0</v>
      </c>
      <c r="AI211" s="54">
        <f>grudzień!AI211</f>
        <v>0</v>
      </c>
      <c r="AJ211" s="55">
        <f>grudzień!AJ211</f>
        <v>0</v>
      </c>
      <c r="AK211" s="188">
        <f t="shared" ref="AK211" si="3562">IF(OR($B211=$B217,AK214=0),0,ROUND((AL212+AQ216)/AK214,0))</f>
        <v>0</v>
      </c>
      <c r="AL211" s="51">
        <f t="shared" ref="AL211:AL212" si="3563">SUM(AM211:AS211)</f>
        <v>0</v>
      </c>
      <c r="AM211" s="52">
        <f>grudzień!AM211</f>
        <v>0</v>
      </c>
      <c r="AN211" s="52">
        <f>grudzień!AN211</f>
        <v>0</v>
      </c>
      <c r="AO211" s="52">
        <f>grudzień!AO211</f>
        <v>0</v>
      </c>
      <c r="AP211" s="52">
        <f>grudzień!AP211</f>
        <v>0</v>
      </c>
      <c r="AQ211" s="53">
        <f>grudzień!AQ211</f>
        <v>0</v>
      </c>
      <c r="AR211" s="54">
        <f>grudzień!AR211</f>
        <v>0</v>
      </c>
      <c r="AS211" s="55">
        <f>grudzień!AS211</f>
        <v>0</v>
      </c>
      <c r="AT211" s="188">
        <f t="shared" ref="AT211" si="3564">IF(OR($B211=$B217,AT214=0),0,ROUND((AU212+AZ216)/AT214,0))</f>
        <v>0</v>
      </c>
      <c r="AU211" s="51">
        <f t="shared" ref="AU211:AU212" si="3565">SUM(AV211:BB211)</f>
        <v>0</v>
      </c>
      <c r="AV211" s="52">
        <f t="shared" ref="AV211" si="3566">IF(SUM($AM$9:$AS$9)=SUM($AV$9:$BB$9),AM211,IF(AND(SUM($AV$9:$BB$9)&gt;42,SUM($AV$9:$BB$9)&lt;49),AM211,0))</f>
        <v>0</v>
      </c>
      <c r="AW211" s="52">
        <f t="shared" ref="AW211" si="3567">IF(SUM($AM$9:$AS$9)=SUM($AV$9:$BB$9),AN211,IF(AND(SUM($AV$9:$BB$9)&gt;42,SUM($AV$9:$BB$9)&lt;49),AN211,0))</f>
        <v>0</v>
      </c>
      <c r="AX211" s="52">
        <f t="shared" ref="AX211" si="3568">IF(SUM($AM$9:$AS$9)=SUM($AV$9:$BB$9),AO211,IF(AND(SUM($AV$9:$BB$9)&gt;42,SUM($AV$9:$BB$9)&lt;49),AO211,0))</f>
        <v>0</v>
      </c>
      <c r="AY211" s="52">
        <f t="shared" ref="AY211" si="3569">IF(SUM($AM$9:$AS$9)=SUM($AV$9:$BB$9),AP211,IF(AND(SUM($AV$9:$BB$9)&gt;42,SUM($AV$9:$BB$9)&lt;49),AP211,0))</f>
        <v>0</v>
      </c>
      <c r="AZ211" s="53">
        <f t="shared" ref="AZ211" si="3570">IF(SUM($AM$9:$AS$9)=SUM($AV$9:$BB$9),AQ211,IF(AND(SUM($AV$9:$BB$9)&gt;42,SUM($AV$9:$BB$9)&lt;49),AQ211,0))</f>
        <v>0</v>
      </c>
      <c r="BA211" s="54">
        <f t="shared" ref="BA211" si="3571">IF(SUM($AM$9:$AS$9)=SUM($AV$9:$BB$9),AR211,IF(AND(SUM($AV$9:$BB$9)&gt;42,SUM($AV$9:$BB$9)&lt;49),AR211,0))</f>
        <v>0</v>
      </c>
      <c r="BB211" s="55">
        <f t="shared" ref="BB211" si="3572">IF(SUM($AM$9:$AS$9)=SUM($AV$9:$BB$9),AS211,IF(AND(SUM($AV$9:$BB$9)&gt;42,SUM($AV$9:$BB$9)&lt;49),AS211,0))</f>
        <v>0</v>
      </c>
    </row>
    <row r="212" spans="1:54" ht="12.75" hidden="1" customHeight="1" x14ac:dyDescent="0.2">
      <c r="B212" s="93"/>
      <c r="C212" s="94"/>
      <c r="D212" s="95"/>
      <c r="E212" s="115"/>
      <c r="F212" s="140" t="b">
        <f t="shared" ref="F212" si="3573">IF($B205=$B211,OR(F206,G211&lt;F211),G211&lt;F211)</f>
        <v>0</v>
      </c>
      <c r="G212" s="189">
        <f t="shared" ref="G212" si="3574">IF(AND($B205=$B211,$B205&lt;&gt;"",$B205&lt;&gt;0),G211+G206,G211)</f>
        <v>18</v>
      </c>
      <c r="H212" s="120"/>
      <c r="I212" s="165">
        <f t="shared" si="3555"/>
        <v>0</v>
      </c>
      <c r="J212" s="194">
        <f t="shared" ref="J212" si="3575">7-COUNTIF(L211:R211,0)-COUNTIF(L211:R211,"")</f>
        <v>0</v>
      </c>
      <c r="K212" s="22">
        <f t="shared" si="3557"/>
        <v>0</v>
      </c>
      <c r="L212" s="35">
        <f t="shared" ref="L212:R212" si="3576">IF($B205=$B211,L211+L206,L211)</f>
        <v>0</v>
      </c>
      <c r="M212" s="35">
        <f t="shared" si="3576"/>
        <v>0</v>
      </c>
      <c r="N212" s="35">
        <f t="shared" si="3576"/>
        <v>0</v>
      </c>
      <c r="O212" s="35">
        <f t="shared" si="3576"/>
        <v>0</v>
      </c>
      <c r="P212" s="36">
        <f t="shared" si="3576"/>
        <v>0</v>
      </c>
      <c r="Q212" s="37">
        <f t="shared" si="3576"/>
        <v>0</v>
      </c>
      <c r="R212" s="38">
        <f t="shared" si="3576"/>
        <v>0</v>
      </c>
      <c r="S212" s="194">
        <f t="shared" ref="S212" si="3577">7-COUNTIF(U211:AA211,0)-COUNTIF(U211:AA211,"")</f>
        <v>0</v>
      </c>
      <c r="T212" s="22">
        <f t="shared" si="3559"/>
        <v>0</v>
      </c>
      <c r="U212" s="35">
        <f t="shared" ref="U212:AA212" si="3578">IF($B205=$B211,U211+U206,U211)</f>
        <v>0</v>
      </c>
      <c r="V212" s="35">
        <f t="shared" si="3578"/>
        <v>0</v>
      </c>
      <c r="W212" s="35">
        <f t="shared" si="3578"/>
        <v>0</v>
      </c>
      <c r="X212" s="35">
        <f t="shared" si="3578"/>
        <v>0</v>
      </c>
      <c r="Y212" s="36">
        <f t="shared" si="3578"/>
        <v>0</v>
      </c>
      <c r="Z212" s="37">
        <f t="shared" si="3578"/>
        <v>0</v>
      </c>
      <c r="AA212" s="38">
        <f t="shared" si="3578"/>
        <v>0</v>
      </c>
      <c r="AB212" s="194">
        <f t="shared" ref="AB212" si="3579">7-COUNTIF(AD211:AJ211,0)-COUNTIF(AD211:AJ211,"")</f>
        <v>0</v>
      </c>
      <c r="AC212" s="22">
        <f t="shared" si="3561"/>
        <v>0</v>
      </c>
      <c r="AD212" s="35">
        <f t="shared" ref="AD212:AJ212" si="3580">IF($B205=$B211,AD211+AD206,AD211)</f>
        <v>0</v>
      </c>
      <c r="AE212" s="35">
        <f t="shared" si="3580"/>
        <v>0</v>
      </c>
      <c r="AF212" s="35">
        <f t="shared" si="3580"/>
        <v>0</v>
      </c>
      <c r="AG212" s="35">
        <f t="shared" si="3580"/>
        <v>0</v>
      </c>
      <c r="AH212" s="36">
        <f t="shared" si="3580"/>
        <v>0</v>
      </c>
      <c r="AI212" s="37">
        <f t="shared" si="3580"/>
        <v>0</v>
      </c>
      <c r="AJ212" s="38">
        <f t="shared" si="3580"/>
        <v>0</v>
      </c>
      <c r="AK212" s="194">
        <f t="shared" ref="AK212" si="3581">7-COUNTIF(AM211:AS211,0)-COUNTIF(AM211:AS211,"")</f>
        <v>0</v>
      </c>
      <c r="AL212" s="22">
        <f t="shared" si="3563"/>
        <v>0</v>
      </c>
      <c r="AM212" s="35">
        <f t="shared" ref="AM212:AS212" si="3582">IF($B205=$B211,AM211+AM206,AM211)</f>
        <v>0</v>
      </c>
      <c r="AN212" s="35">
        <f t="shared" si="3582"/>
        <v>0</v>
      </c>
      <c r="AO212" s="35">
        <f t="shared" si="3582"/>
        <v>0</v>
      </c>
      <c r="AP212" s="35">
        <f t="shared" si="3582"/>
        <v>0</v>
      </c>
      <c r="AQ212" s="36">
        <f t="shared" si="3582"/>
        <v>0</v>
      </c>
      <c r="AR212" s="37">
        <f t="shared" si="3582"/>
        <v>0</v>
      </c>
      <c r="AS212" s="38">
        <f t="shared" si="3582"/>
        <v>0</v>
      </c>
      <c r="AT212" s="194">
        <f t="shared" ref="AT212" si="3583">7-COUNTIF(AV211:BB211,0)-COUNTIF(AV211:BB211,"")</f>
        <v>0</v>
      </c>
      <c r="AU212" s="22">
        <f t="shared" si="3565"/>
        <v>0</v>
      </c>
      <c r="AV212" s="35">
        <f t="shared" ref="AV212:BB212" si="3584">IF($B205=$B211,AV211+AV206,AV211)</f>
        <v>0</v>
      </c>
      <c r="AW212" s="35">
        <f t="shared" si="3584"/>
        <v>0</v>
      </c>
      <c r="AX212" s="35">
        <f t="shared" si="3584"/>
        <v>0</v>
      </c>
      <c r="AY212" s="35">
        <f t="shared" si="3584"/>
        <v>0</v>
      </c>
      <c r="AZ212" s="36">
        <f t="shared" si="3584"/>
        <v>0</v>
      </c>
      <c r="BA212" s="37">
        <f t="shared" si="3584"/>
        <v>0</v>
      </c>
      <c r="BB212" s="38">
        <f t="shared" si="3584"/>
        <v>0</v>
      </c>
    </row>
    <row r="213" spans="1:54" ht="15" hidden="1" customHeight="1" x14ac:dyDescent="0.2">
      <c r="B213" s="116"/>
      <c r="C213" s="117"/>
      <c r="D213" s="118"/>
      <c r="E213" s="119"/>
      <c r="F213" s="92"/>
      <c r="G213" s="190">
        <f t="shared" ref="G213" si="3585">IF(AND($B205=$B211,$B205&lt;&gt;"",$B205&lt;&gt;0),F211+G207,F211)</f>
        <v>18</v>
      </c>
      <c r="H213" s="121"/>
      <c r="I213" s="165">
        <f t="shared" si="3555"/>
        <v>0</v>
      </c>
      <c r="J213" s="195">
        <f t="shared" ref="J213" si="3586">IF($B211=$B205,COUNTIF(L213:R213,0),COUNTIF(L214:R214,0)+COUNTIF(L214:R214,""))</f>
        <v>7</v>
      </c>
      <c r="K213" s="39">
        <f t="shared" ref="K213:R213" si="3587">IF($B205=$B211,K214+K207,K214)</f>
        <v>0</v>
      </c>
      <c r="L213" s="40">
        <f t="shared" si="3587"/>
        <v>0</v>
      </c>
      <c r="M213" s="40">
        <f t="shared" si="3587"/>
        <v>0</v>
      </c>
      <c r="N213" s="40">
        <f t="shared" si="3587"/>
        <v>0</v>
      </c>
      <c r="O213" s="40">
        <f t="shared" si="3587"/>
        <v>0</v>
      </c>
      <c r="P213" s="41">
        <f t="shared" si="3587"/>
        <v>0</v>
      </c>
      <c r="Q213" s="42">
        <f t="shared" si="3587"/>
        <v>0</v>
      </c>
      <c r="R213" s="43">
        <f t="shared" si="3587"/>
        <v>0</v>
      </c>
      <c r="S213" s="195">
        <f t="shared" ref="S213" si="3588">IF($B211=$B205,COUNTIF(U213:AA213,0),COUNTIF(U214:AA214,0)+COUNTIF(U214:AA214,""))</f>
        <v>7</v>
      </c>
      <c r="T213" s="39">
        <f t="shared" ref="T213:AA213" si="3589">IF($B205=$B211,T214+T207,T214)</f>
        <v>0</v>
      </c>
      <c r="U213" s="40">
        <f t="shared" si="3589"/>
        <v>0</v>
      </c>
      <c r="V213" s="40">
        <f t="shared" si="3589"/>
        <v>0</v>
      </c>
      <c r="W213" s="40">
        <f t="shared" si="3589"/>
        <v>0</v>
      </c>
      <c r="X213" s="40">
        <f t="shared" si="3589"/>
        <v>0</v>
      </c>
      <c r="Y213" s="41">
        <f t="shared" si="3589"/>
        <v>0</v>
      </c>
      <c r="Z213" s="42">
        <f t="shared" si="3589"/>
        <v>0</v>
      </c>
      <c r="AA213" s="43">
        <f t="shared" si="3589"/>
        <v>0</v>
      </c>
      <c r="AB213" s="195">
        <f t="shared" ref="AB213" si="3590">IF($B211=$B205,COUNTIF(AD213:AJ213,0),COUNTIF(AD214:AJ214,0)+COUNTIF(AD214:AJ214,""))</f>
        <v>7</v>
      </c>
      <c r="AC213" s="39">
        <f t="shared" ref="AC213:AJ213" si="3591">IF($B205=$B211,AC214+AC207,AC214)</f>
        <v>0</v>
      </c>
      <c r="AD213" s="40">
        <f t="shared" si="3591"/>
        <v>0</v>
      </c>
      <c r="AE213" s="40">
        <f t="shared" si="3591"/>
        <v>0</v>
      </c>
      <c r="AF213" s="40">
        <f t="shared" si="3591"/>
        <v>0</v>
      </c>
      <c r="AG213" s="40">
        <f t="shared" si="3591"/>
        <v>0</v>
      </c>
      <c r="AH213" s="41">
        <f t="shared" si="3591"/>
        <v>0</v>
      </c>
      <c r="AI213" s="42">
        <f t="shared" si="3591"/>
        <v>0</v>
      </c>
      <c r="AJ213" s="43">
        <f t="shared" si="3591"/>
        <v>0</v>
      </c>
      <c r="AK213" s="195">
        <f t="shared" ref="AK213" si="3592">IF($B211=$B205,COUNTIF(AM213:AS213,0),COUNTIF(AM214:AS214,0)+COUNTIF(AM214:AS214,""))</f>
        <v>7</v>
      </c>
      <c r="AL213" s="39">
        <f t="shared" ref="AL213:AS213" si="3593">IF($B205=$B211,AL214+AL207,AL214)</f>
        <v>0</v>
      </c>
      <c r="AM213" s="40">
        <f t="shared" si="3593"/>
        <v>0</v>
      </c>
      <c r="AN213" s="40">
        <f t="shared" si="3593"/>
        <v>0</v>
      </c>
      <c r="AO213" s="40">
        <f t="shared" si="3593"/>
        <v>0</v>
      </c>
      <c r="AP213" s="40">
        <f t="shared" si="3593"/>
        <v>0</v>
      </c>
      <c r="AQ213" s="41">
        <f t="shared" si="3593"/>
        <v>0</v>
      </c>
      <c r="AR213" s="42">
        <f t="shared" si="3593"/>
        <v>0</v>
      </c>
      <c r="AS213" s="43">
        <f t="shared" si="3593"/>
        <v>0</v>
      </c>
      <c r="AT213" s="195">
        <f t="shared" ref="AT213" si="3594">IF($B211=$B205,COUNTIF(AV213:BB213,0),COUNTIF(AV214:BB214,0)+COUNTIF(AV214:BB214,""))</f>
        <v>7</v>
      </c>
      <c r="AU213" s="39">
        <f t="shared" ref="AU213:BB213" si="3595">IF($B205=$B211,AU214+AU207,AU214)</f>
        <v>0</v>
      </c>
      <c r="AV213" s="40">
        <f t="shared" si="3595"/>
        <v>0</v>
      </c>
      <c r="AW213" s="40">
        <f t="shared" si="3595"/>
        <v>0</v>
      </c>
      <c r="AX213" s="40">
        <f t="shared" si="3595"/>
        <v>0</v>
      </c>
      <c r="AY213" s="40">
        <f t="shared" si="3595"/>
        <v>0</v>
      </c>
      <c r="AZ213" s="41">
        <f t="shared" si="3595"/>
        <v>0</v>
      </c>
      <c r="BA213" s="42">
        <f t="shared" si="3595"/>
        <v>0</v>
      </c>
      <c r="BB213" s="43">
        <f t="shared" si="3595"/>
        <v>0</v>
      </c>
    </row>
    <row r="214" spans="1:54" ht="15.75" customHeight="1" x14ac:dyDescent="0.2">
      <c r="A214" s="1">
        <f t="shared" ref="A214" si="3596">A211</f>
        <v>0</v>
      </c>
      <c r="B214" s="313">
        <f t="shared" ref="B214" si="3597">B208+1</f>
        <v>33</v>
      </c>
      <c r="C214" s="314"/>
      <c r="D214" s="314"/>
      <c r="E214" s="314"/>
      <c r="F214" s="31"/>
      <c r="G214" s="183"/>
      <c r="H214" s="122">
        <f t="shared" ref="H214" si="3598">5-COUNTIF(AU211,0)-COUNTIF(AL211,0)-COUNTIF(AC211,0)-COUNTIF(T211,0)-COUNTIF(K211,0)</f>
        <v>0</v>
      </c>
      <c r="I214" s="165">
        <f t="shared" si="3555"/>
        <v>0</v>
      </c>
      <c r="J214" s="187">
        <f t="shared" ref="J214" si="3599">IF($B211=$B205,J208+IF($F211&lt;&gt;$G211,(K211+$G213-$G212)/$F211,K211/$F211),IF($F211&lt;&gt;G211,(K211+$G213-$G212)/$F211,K211/$F211))</f>
        <v>0</v>
      </c>
      <c r="K214" s="7">
        <f t="shared" ref="K214:K215" si="3600">SUM(L214:R214)</f>
        <v>0</v>
      </c>
      <c r="L214" s="26">
        <f t="shared" ref="L214:R214" si="3601">L211</f>
        <v>0</v>
      </c>
      <c r="M214" s="26">
        <f t="shared" si="3601"/>
        <v>0</v>
      </c>
      <c r="N214" s="26">
        <f t="shared" si="3601"/>
        <v>0</v>
      </c>
      <c r="O214" s="26">
        <f t="shared" si="3601"/>
        <v>0</v>
      </c>
      <c r="P214" s="26">
        <f t="shared" si="3601"/>
        <v>0</v>
      </c>
      <c r="Q214" s="29">
        <f t="shared" si="3601"/>
        <v>0</v>
      </c>
      <c r="R214" s="23">
        <f t="shared" si="3601"/>
        <v>0</v>
      </c>
      <c r="S214" s="187">
        <f t="shared" ref="S214" si="3602">IF($B211=$B205,S208+IF($F211&lt;&gt;$G211,(T211+$G213-$G212)/$F211,T211/$F211),IF($F211&lt;&gt;P211,(T211+$G213-$G212)/$F211,T211/$F211))</f>
        <v>0</v>
      </c>
      <c r="T214" s="7">
        <f t="shared" ref="T214:T215" si="3603">SUM(U214:AA214)</f>
        <v>0</v>
      </c>
      <c r="U214" s="26">
        <f t="shared" ref="U214:AA214" si="3604">U211</f>
        <v>0</v>
      </c>
      <c r="V214" s="26">
        <f t="shared" si="3604"/>
        <v>0</v>
      </c>
      <c r="W214" s="26">
        <f t="shared" si="3604"/>
        <v>0</v>
      </c>
      <c r="X214" s="26">
        <f t="shared" si="3604"/>
        <v>0</v>
      </c>
      <c r="Y214" s="113">
        <f t="shared" si="3604"/>
        <v>0</v>
      </c>
      <c r="Z214" s="29">
        <f t="shared" si="3604"/>
        <v>0</v>
      </c>
      <c r="AA214" s="23">
        <f t="shared" si="3604"/>
        <v>0</v>
      </c>
      <c r="AB214" s="187">
        <f t="shared" ref="AB214" si="3605">IF($B211=$B205,AB208+IF($F211&lt;&gt;$G211,(AC211+$G213-$G212)/$F211,AC211/$F211),IF($F211&lt;&gt;Y211,(AC211+$G213-$G212)/$F211,AC211/$F211))</f>
        <v>0</v>
      </c>
      <c r="AC214" s="7">
        <f t="shared" ref="AC214:AC215" si="3606">SUM(AD214:AJ214)</f>
        <v>0</v>
      </c>
      <c r="AD214" s="26">
        <f t="shared" ref="AD214:AJ214" si="3607">AD211</f>
        <v>0</v>
      </c>
      <c r="AE214" s="26">
        <f t="shared" si="3607"/>
        <v>0</v>
      </c>
      <c r="AF214" s="26">
        <f t="shared" si="3607"/>
        <v>0</v>
      </c>
      <c r="AG214" s="26">
        <f t="shared" si="3607"/>
        <v>0</v>
      </c>
      <c r="AH214" s="113">
        <f t="shared" si="3607"/>
        <v>0</v>
      </c>
      <c r="AI214" s="29">
        <f t="shared" si="3607"/>
        <v>0</v>
      </c>
      <c r="AJ214" s="23">
        <f t="shared" si="3607"/>
        <v>0</v>
      </c>
      <c r="AK214" s="187">
        <f t="shared" ref="AK214" si="3608">IF($B211=$B205,AK208+IF($F211&lt;&gt;$G211,(AL211+$G213-$G212)/$F211,AL211/$F211),IF($F211&lt;&gt;AH211,(AL211+$G213-$G212)/$F211,AL211/$F211))</f>
        <v>0</v>
      </c>
      <c r="AL214" s="7">
        <f t="shared" ref="AL214:AL215" si="3609">SUM(AM214:AS214)</f>
        <v>0</v>
      </c>
      <c r="AM214" s="26">
        <f t="shared" ref="AM214:AS214" si="3610">AM211</f>
        <v>0</v>
      </c>
      <c r="AN214" s="26">
        <f t="shared" si="3610"/>
        <v>0</v>
      </c>
      <c r="AO214" s="26">
        <f t="shared" si="3610"/>
        <v>0</v>
      </c>
      <c r="AP214" s="26">
        <f t="shared" si="3610"/>
        <v>0</v>
      </c>
      <c r="AQ214" s="113">
        <f t="shared" si="3610"/>
        <v>0</v>
      </c>
      <c r="AR214" s="29">
        <f t="shared" si="3610"/>
        <v>0</v>
      </c>
      <c r="AS214" s="23">
        <f t="shared" si="3610"/>
        <v>0</v>
      </c>
      <c r="AT214" s="187">
        <f t="shared" ref="AT214" si="3611">IF($B211=$B205,AT208+IF($F211&lt;&gt;$G211,(AU211+$G213-$G212)/$F211,AU211/$F211),IF($F211&lt;&gt;AQ211,(AU211+$G213-$G212)/$F211,AU211/$F211))</f>
        <v>0</v>
      </c>
      <c r="AU214" s="7">
        <f t="shared" ref="AU214:AU215" si="3612">SUM(AV214:BB214)</f>
        <v>0</v>
      </c>
      <c r="AV214" s="6">
        <f t="shared" ref="AV214" si="3613">IF(SUM($AM$9:$AS$9)=SUM($AV$9:$BB$9),AV211,IF(AND(SUM($AV$9:$BB$9)&gt;42,SUM($AV$9:$BB$9)&lt;49),AV211,0))</f>
        <v>0</v>
      </c>
      <c r="AW214" s="6">
        <f t="shared" ref="AW214:BB214" si="3614">IF(SUM($AM$9:$AS$9)=SUM($AV$9:$BB$9),AW211,IF(AND(SUM($AV$9:$BB$9)&gt;42,SUM($AV$9:$BB$9)&lt;49),AW211,0))</f>
        <v>0</v>
      </c>
      <c r="AX214" s="6">
        <f t="shared" si="3614"/>
        <v>0</v>
      </c>
      <c r="AY214" s="6">
        <f t="shared" si="3614"/>
        <v>0</v>
      </c>
      <c r="AZ214" s="26">
        <f t="shared" si="3614"/>
        <v>0</v>
      </c>
      <c r="BA214" s="29">
        <f t="shared" si="3614"/>
        <v>0</v>
      </c>
      <c r="BB214" s="23">
        <f t="shared" si="3614"/>
        <v>0</v>
      </c>
    </row>
    <row r="215" spans="1:54" ht="15.75" customHeight="1" x14ac:dyDescent="0.2">
      <c r="A215" s="1">
        <f t="shared" ref="A215:A216" si="3615">A214</f>
        <v>0</v>
      </c>
      <c r="B215" s="313"/>
      <c r="C215" s="314"/>
      <c r="D215" s="314"/>
      <c r="E215" s="314"/>
      <c r="F215" s="31"/>
      <c r="G215" s="183"/>
      <c r="H215" s="123">
        <f t="shared" ref="H215" si="3616">IF($B211=$B205,H209+F215,$F215)</f>
        <v>0</v>
      </c>
      <c r="I215" s="165">
        <f t="shared" si="3555"/>
        <v>0</v>
      </c>
      <c r="J215" s="141">
        <f t="shared" ref="J215" si="3617">IF($H214=0,0,IF($B205=$B211,IF($H216&gt;0,$H216+J209,K211+J209),IF($H216&gt;0,$H216,K211)))</f>
        <v>0</v>
      </c>
      <c r="K215" s="7">
        <f t="shared" si="3600"/>
        <v>0</v>
      </c>
      <c r="L215" s="6"/>
      <c r="M215" s="6"/>
      <c r="N215" s="6"/>
      <c r="O215" s="6"/>
      <c r="P215" s="26"/>
      <c r="Q215" s="29"/>
      <c r="R215" s="23"/>
      <c r="S215" s="141">
        <f t="shared" ref="S215" si="3618">IF($H214=0,0,IF($B205=$B211,IF($H216&gt;0,$H216+S209,T211+S209),IF($H216&gt;0,$H216,T211)))</f>
        <v>0</v>
      </c>
      <c r="T215" s="7">
        <f t="shared" si="3603"/>
        <v>0</v>
      </c>
      <c r="U215" s="6"/>
      <c r="V215" s="6"/>
      <c r="W215" s="6"/>
      <c r="X215" s="6"/>
      <c r="Y215" s="26"/>
      <c r="Z215" s="29"/>
      <c r="AA215" s="23"/>
      <c r="AB215" s="141">
        <f t="shared" ref="AB215" si="3619">IF($H214=0,0,IF($B205=$B211,IF($H216&gt;0,$H216+AB209,AC211+AB209),IF($H216&gt;0,$H216,AC211)))</f>
        <v>0</v>
      </c>
      <c r="AC215" s="7">
        <f t="shared" si="3606"/>
        <v>0</v>
      </c>
      <c r="AD215" s="6"/>
      <c r="AE215" s="6"/>
      <c r="AF215" s="6"/>
      <c r="AG215" s="6"/>
      <c r="AH215" s="26"/>
      <c r="AI215" s="29"/>
      <c r="AJ215" s="23"/>
      <c r="AK215" s="141">
        <f t="shared" ref="AK215" si="3620">IF($H214=0,0,IF($B205=$B211,IF($H216&gt;0,$H216+AK209,AL211+AK209),IF($H216&gt;0,$H216,AL211)))</f>
        <v>0</v>
      </c>
      <c r="AL215" s="7">
        <f t="shared" si="3609"/>
        <v>0</v>
      </c>
      <c r="AM215" s="6"/>
      <c r="AN215" s="6"/>
      <c r="AO215" s="6"/>
      <c r="AP215" s="6"/>
      <c r="AQ215" s="26"/>
      <c r="AR215" s="29"/>
      <c r="AS215" s="23"/>
      <c r="AT215" s="141">
        <f t="shared" ref="AT215" si="3621">IF($H214=0,0,IF($B205=$B211,IF($H216&gt;0,$H216+AT209,AU211+AT209),IF($H216&gt;0,$H216,AU211)))</f>
        <v>0</v>
      </c>
      <c r="AU215" s="7">
        <f t="shared" si="3612"/>
        <v>0</v>
      </c>
      <c r="AV215" s="6"/>
      <c r="AW215" s="6"/>
      <c r="AX215" s="6"/>
      <c r="AY215" s="6"/>
      <c r="AZ215" s="26"/>
      <c r="BA215" s="29"/>
      <c r="BB215" s="23"/>
    </row>
    <row r="216" spans="1:54" ht="18.75" customHeight="1" thickBot="1" x14ac:dyDescent="0.25">
      <c r="A216" s="1">
        <f t="shared" si="3615"/>
        <v>0</v>
      </c>
      <c r="B216" s="323" t="str">
        <f>IF(B211="",Wydruk!$AE$6,IF(J212=0,Wydruk!$AE$7,IF(AND(G212&lt;G213,B211&lt;&gt;$B217),Wydruk!$AE$13,IF(AND($B211=$B205,$B211&lt;&gt;$B217),IF(OR(OR(J216&lt;4,J216&gt;5),OR(S216&lt;4,S216&gt;5),OR(AB216&lt;4,AB216&gt;5),OR(AK216&lt;4,AK216&gt;5),OR(AND(AT216&lt;4,AT216&gt;0),AT216&gt;5)),Wydruk!$AE$8,Wydruk!$AE$9),IF($B211=$B217,IF($F215&lt;&gt;0,Wydruk!$AE$12,Wydruk!$AE$10),IF(OR(OR(J212&lt;4,J212&gt;5),OR(S212&lt;4,S212&gt;5),OR(AB212&lt;4,AB212&gt;5),OR(AK212&lt;4,AK212&gt;5),OR(AND(AT212&lt;4,AT212&gt;0),AT212&gt;5)),Wydruk!$AE$8,Wydruk!$AE$11))))))</f>
        <v>Uzupełnij liczby godzin tygodniowego planu</v>
      </c>
      <c r="C216" s="324"/>
      <c r="D216" s="324"/>
      <c r="E216" s="324"/>
      <c r="F216" s="173">
        <f>grudzień!F216</f>
        <v>0</v>
      </c>
      <c r="G216" s="184">
        <f>grudzień!G216</f>
        <v>0</v>
      </c>
      <c r="H216" s="191">
        <f t="shared" ref="H216" si="3622">IF(OR($G216=0,$F216=0,$G216="",$F216=""),0,$G216/$F216)</f>
        <v>0</v>
      </c>
      <c r="I216" s="193"/>
      <c r="J216" s="176">
        <f t="shared" ref="J216" si="3623">IF($B205=$B211,IF(L211+L206&gt;0,1,0)+IF(M211+M206&gt;0,1,0)+IF(N211+N206&gt;0,1,0)+IF(O211+O206&gt;0,1,0)+IF(P211+P206&gt;0,1,0)+IF(Q211+Q206&gt;0,1,0)+IF(R211+R206&gt;0,1,0),J212)</f>
        <v>0</v>
      </c>
      <c r="K216" s="133">
        <f t="shared" ref="K216" si="3624">IF(OR($B211=$B217,J216=0,(K212-Q216+O216)&lt;=0),0,(K212-Q216+O216)/J216)</f>
        <v>0</v>
      </c>
      <c r="L216" s="137">
        <f t="shared" ref="L216" si="3625">IF(K216*(7-J213)&lt;=0,0,K216*(7-J213))</f>
        <v>0</v>
      </c>
      <c r="M216" s="311">
        <f t="shared" ref="M216" si="3626">ROUND(IF(OR(K213-K216*(7-J213)+P216&lt;0,$B211=$B217,K216&lt;=0,K213=0),0,IF(K213-K216*(7-J213)+P216&gt;Q216-O216+P216,Q216-O216+P216,K213-K216*(7-J213)+P216)),1)</f>
        <v>0</v>
      </c>
      <c r="N216" s="312"/>
      <c r="O216" s="139">
        <f t="shared" ref="O216" si="3627">IF(OR($B211=$B217,J212=0),0,IF($B211=$B205,J211,$F211))</f>
        <v>0</v>
      </c>
      <c r="P216" s="30">
        <f t="shared" ref="P216" si="3628">IF(OR($B211=$B217,J216=0),0,$G213-$G212)</f>
        <v>0</v>
      </c>
      <c r="Q216" s="134">
        <f t="shared" ref="Q216" si="3629">IF(OR($B211=$B217,J216=0),0,J215)</f>
        <v>0</v>
      </c>
      <c r="R216" s="138">
        <f t="shared" ref="R216" si="3630">IF($B211=$B217,0,K213)</f>
        <v>0</v>
      </c>
      <c r="S216" s="176">
        <f t="shared" ref="S216" si="3631">IF($B205=$B211,IF(U211+U206&gt;0,1,0)+IF(V211+V206&gt;0,1,0)+IF(W211+W206&gt;0,1,0)+IF(X211+X206&gt;0,1,0)+IF(Y211+Y206&gt;0,1,0)+IF(Z211+Z206&gt;0,1,0)+IF(AA211+AA206&gt;0,1,0),S212)</f>
        <v>0</v>
      </c>
      <c r="T216" s="133">
        <f t="shared" ref="T216" si="3632">IF(OR($B211=$B217,S216=0,(T212-Z216+X216)&lt;=0),0,(T212-Z216+X216)/S216)</f>
        <v>0</v>
      </c>
      <c r="U216" s="137">
        <f t="shared" ref="U216" si="3633">IF(T216*(7-S213)&lt;=0,0,T216*(7-S213))</f>
        <v>0</v>
      </c>
      <c r="V216" s="311">
        <f t="shared" ref="V216" si="3634">ROUND(IF(OR(T213-T216*(7-S213)+Y216&lt;0,$B211=$B217,T216&lt;=0,T213=0),0,IF(T213-T216*(7-S213)+Y216&gt;Z216-X216+Y216,Z216-X216+Y216,T213-T216*(7-S213)+Y216)),1)</f>
        <v>0</v>
      </c>
      <c r="W216" s="312"/>
      <c r="X216" s="139">
        <f t="shared" ref="X216" si="3635">IF(OR($B211=$B217,S212=0),0,IF($B211=$B205,S211,$F211))</f>
        <v>0</v>
      </c>
      <c r="Y216" s="30">
        <f t="shared" ref="Y216" si="3636">IF(OR($B211=$B217,S216=0),0,$G213-$G212)</f>
        <v>0</v>
      </c>
      <c r="Z216" s="134">
        <f t="shared" ref="Z216" si="3637">IF(OR($B211=$B217,S216=0),0,S215)</f>
        <v>0</v>
      </c>
      <c r="AA216" s="138">
        <f t="shared" ref="AA216" si="3638">IF($B211=$B217,0,T213)</f>
        <v>0</v>
      </c>
      <c r="AB216" s="176">
        <f t="shared" ref="AB216" si="3639">IF($B205=$B211,IF(AD211+AD206&gt;0,1,0)+IF(AE211+AE206&gt;0,1,0)+IF(AF211+AF206&gt;0,1,0)+IF(AG211+AG206&gt;0,1,0)+IF(AH211+AH206&gt;0,1,0)+IF(AI211+AI206&gt;0,1,0)+IF(AJ211+AJ206&gt;0,1,0),AB212)</f>
        <v>0</v>
      </c>
      <c r="AC216" s="133">
        <f t="shared" ref="AC216" si="3640">IF(OR($B211=$B217,AB216=0,(AC212-AI216+AG216)&lt;=0),0,(AC212-AI216+AG216)/AB216)</f>
        <v>0</v>
      </c>
      <c r="AD216" s="137">
        <f t="shared" ref="AD216" si="3641">IF(AC216*(7-AB213)&lt;=0,0,AC216*(7-AB213))</f>
        <v>0</v>
      </c>
      <c r="AE216" s="311">
        <f t="shared" ref="AE216" si="3642">ROUND(IF(OR(AC213-AC216*(7-AB213)+AH216&lt;0,$B211=$B217,AC216&lt;=0,AC213=0),0,IF(AC213-AC216*(7-AB213)+AH216&gt;AI216-AG216+AH216,AI216-AG216+AH216,AC213-AC216*(7-AB213)+AH216)),1)</f>
        <v>0</v>
      </c>
      <c r="AF216" s="312"/>
      <c r="AG216" s="139">
        <f t="shared" ref="AG216" si="3643">IF(OR($B211=$B217,AB212=0),0,IF($B211=$B205,AB211,$F211))</f>
        <v>0</v>
      </c>
      <c r="AH216" s="30">
        <f t="shared" ref="AH216" si="3644">IF(OR($B211=$B217,AB216=0),0,$G213-$G212)</f>
        <v>0</v>
      </c>
      <c r="AI216" s="134">
        <f t="shared" ref="AI216" si="3645">IF(OR($B211=$B217,AB216=0),0,AB215)</f>
        <v>0</v>
      </c>
      <c r="AJ216" s="138">
        <f t="shared" ref="AJ216" si="3646">IF($B211=$B217,0,AC213)</f>
        <v>0</v>
      </c>
      <c r="AK216" s="176">
        <f t="shared" ref="AK216" si="3647">IF($B205=$B211,IF(AM211+AM206&gt;0,1,0)+IF(AN211+AN206&gt;0,1,0)+IF(AO211+AO206&gt;0,1,0)+IF(AP211+AP206&gt;0,1,0)+IF(AQ211+AQ206&gt;0,1,0)+IF(AR211+AR206&gt;0,1,0)+IF(AS211+AS206&gt;0,1,0),AK212)</f>
        <v>0</v>
      </c>
      <c r="AL216" s="133">
        <f t="shared" ref="AL216" si="3648">IF(OR($B211=$B217,AK216=0,(AL212-AR216+AP216)&lt;=0),0,(AL212-AR216+AP216)/AK216)</f>
        <v>0</v>
      </c>
      <c r="AM216" s="137">
        <f t="shared" ref="AM216" si="3649">IF(AL216*(7-AK213)&lt;=0,0,AL216*(7-AK213))</f>
        <v>0</v>
      </c>
      <c r="AN216" s="311">
        <f t="shared" ref="AN216" si="3650">ROUND(IF(OR(AL213-AL216*(7-AK213)+AQ216&lt;0,$B211=$B217,AL216&lt;=0,AL213=0),0,IF(AL213-AL216*(7-AK213)+AQ216&gt;AR216-AP216+AQ216,AR216-AP216+AQ216,AL213-AL216*(7-AK213)+AQ216)),1)</f>
        <v>0</v>
      </c>
      <c r="AO216" s="312"/>
      <c r="AP216" s="139">
        <f t="shared" ref="AP216" si="3651">IF(OR($B211=$B217,AK212=0),0,IF($B211=$B205,AK211,$F211))</f>
        <v>0</v>
      </c>
      <c r="AQ216" s="30">
        <f t="shared" ref="AQ216" si="3652">IF(OR($B211=$B217,AK216=0),0,$G213-$G212)</f>
        <v>0</v>
      </c>
      <c r="AR216" s="134">
        <f t="shared" ref="AR216" si="3653">IF(OR($B211=$B217,AK216=0),0,AK215)</f>
        <v>0</v>
      </c>
      <c r="AS216" s="138">
        <f t="shared" ref="AS216" si="3654">IF($B211=$B217,0,AL213)</f>
        <v>0</v>
      </c>
      <c r="AT216" s="176">
        <f t="shared" ref="AT216" si="3655">IF($B205=$B211,IF(AV211+AV206&gt;0,1,0)+IF(AW211+AW206&gt;0,1,0)+IF(AX211+AX206&gt;0,1,0)+IF(AY211+AY206&gt;0,1,0)+IF(AZ211+AZ206&gt;0,1,0)+IF(BA211+BA206&gt;0,1,0)+IF(BB211+BB206&gt;0,1,0),AT212)</f>
        <v>0</v>
      </c>
      <c r="AU216" s="133">
        <f t="shared" ref="AU216" si="3656">IF(OR($B211=$B217,AT216=0,(AU212-BA216+AY216)&lt;=0),0,(AU212-BA216+AY216)/AT216)</f>
        <v>0</v>
      </c>
      <c r="AV216" s="137">
        <f t="shared" ref="AV216" si="3657">IF(AU216*(7-AT213)&lt;=0,0,AU216*(7-AT213))</f>
        <v>0</v>
      </c>
      <c r="AW216" s="311">
        <f t="shared" ref="AW216" si="3658">ROUND(IF(OR(AU213-AU216*(7-AT213)+AZ216&lt;0,$B211=$B217,AU216&lt;=0,AU213=0),0,IF(AU213-AU216*(7-AT213)+AZ216&gt;BA216-AY216+AZ216,BA216-AY216+AZ216,AU213-AU216*(7-AT213)+AZ216)),1)</f>
        <v>0</v>
      </c>
      <c r="AX216" s="312"/>
      <c r="AY216" s="139">
        <f t="shared" ref="AY216" si="3659">IF(OR($B211=$B217,AT212=0),0,IF($B211=$B205,AT211,$F211))</f>
        <v>0</v>
      </c>
      <c r="AZ216" s="30">
        <f t="shared" ref="AZ216" si="3660">IF(OR($B211=$B217,AT216=0),0,$G213-$G212)</f>
        <v>0</v>
      </c>
      <c r="BA216" s="134">
        <f t="shared" ref="BA216" si="3661">IF(OR($B211=$B217,AT216=0),0,AT215)</f>
        <v>0</v>
      </c>
      <c r="BB216" s="138">
        <f t="shared" ref="BB216" si="3662">IF($B211=$B217,0,AU213)</f>
        <v>0</v>
      </c>
    </row>
    <row r="217" spans="1:54" ht="15.75" x14ac:dyDescent="0.2">
      <c r="A217" s="1">
        <f t="shared" ref="A217" si="3663">IF(B217="","1. Niewypełnione",B217)</f>
        <v>0</v>
      </c>
      <c r="B217" s="320">
        <f>grudzień!B217</f>
        <v>0</v>
      </c>
      <c r="C217" s="321">
        <f>grudzień!C217</f>
        <v>0</v>
      </c>
      <c r="D217" s="321">
        <f>grudzień!D217</f>
        <v>0</v>
      </c>
      <c r="E217" s="321">
        <f>grudzień!E217</f>
        <v>0</v>
      </c>
      <c r="F217" s="177">
        <f>grudzień!F217</f>
        <v>18</v>
      </c>
      <c r="G217" s="185">
        <f>grudzień!G217</f>
        <v>18</v>
      </c>
      <c r="H217" s="177"/>
      <c r="I217" s="192">
        <f t="shared" ref="I217:I221" si="3664">K217+T217+AC217+AL217+AU217</f>
        <v>0</v>
      </c>
      <c r="J217" s="186">
        <f t="shared" ref="J217" si="3665">IF(OR($B217=$B223,J220=0),0,ROUND((K218+P222)/J220,0))</f>
        <v>0</v>
      </c>
      <c r="K217" s="51">
        <f t="shared" ref="K217:K218" si="3666">SUM(L217:R217)</f>
        <v>0</v>
      </c>
      <c r="L217" s="52">
        <f>grudzień!L217</f>
        <v>0</v>
      </c>
      <c r="M217" s="52">
        <f>grudzień!M217</f>
        <v>0</v>
      </c>
      <c r="N217" s="52">
        <f>grudzień!N217</f>
        <v>0</v>
      </c>
      <c r="O217" s="52">
        <f>grudzień!O217</f>
        <v>0</v>
      </c>
      <c r="P217" s="53">
        <f>grudzień!P217</f>
        <v>0</v>
      </c>
      <c r="Q217" s="54">
        <f>grudzień!Q217</f>
        <v>0</v>
      </c>
      <c r="R217" s="55">
        <f>grudzień!R217</f>
        <v>0</v>
      </c>
      <c r="S217" s="188">
        <f t="shared" ref="S217" si="3667">IF(OR($B217=$B223,S220=0),0,ROUND((T218+Y222)/S220,0))</f>
        <v>0</v>
      </c>
      <c r="T217" s="51">
        <f t="shared" ref="T217:T218" si="3668">SUM(U217:AA217)</f>
        <v>0</v>
      </c>
      <c r="U217" s="52">
        <f>grudzień!U217</f>
        <v>0</v>
      </c>
      <c r="V217" s="52">
        <f>grudzień!V217</f>
        <v>0</v>
      </c>
      <c r="W217" s="52">
        <f>grudzień!W217</f>
        <v>0</v>
      </c>
      <c r="X217" s="52">
        <f>grudzień!X217</f>
        <v>0</v>
      </c>
      <c r="Y217" s="53">
        <f>grudzień!Y217</f>
        <v>0</v>
      </c>
      <c r="Z217" s="54">
        <f>grudzień!Z217</f>
        <v>0</v>
      </c>
      <c r="AA217" s="55">
        <f>grudzień!AA217</f>
        <v>0</v>
      </c>
      <c r="AB217" s="188">
        <f t="shared" ref="AB217" si="3669">IF(OR($B217=$B223,AB220=0),0,ROUND((AC218+AH222)/AB220,0))</f>
        <v>0</v>
      </c>
      <c r="AC217" s="51">
        <f t="shared" ref="AC217:AC218" si="3670">SUM(AD217:AJ217)</f>
        <v>0</v>
      </c>
      <c r="AD217" s="52">
        <f>grudzień!AD217</f>
        <v>0</v>
      </c>
      <c r="AE217" s="52">
        <f>grudzień!AE217</f>
        <v>0</v>
      </c>
      <c r="AF217" s="52">
        <f>grudzień!AF217</f>
        <v>0</v>
      </c>
      <c r="AG217" s="52">
        <f>grudzień!AG217</f>
        <v>0</v>
      </c>
      <c r="AH217" s="53">
        <f>grudzień!AH217</f>
        <v>0</v>
      </c>
      <c r="AI217" s="54">
        <f>grudzień!AI217</f>
        <v>0</v>
      </c>
      <c r="AJ217" s="55">
        <f>grudzień!AJ217</f>
        <v>0</v>
      </c>
      <c r="AK217" s="188">
        <f t="shared" ref="AK217" si="3671">IF(OR($B217=$B223,AK220=0),0,ROUND((AL218+AQ222)/AK220,0))</f>
        <v>0</v>
      </c>
      <c r="AL217" s="51">
        <f t="shared" ref="AL217:AL218" si="3672">SUM(AM217:AS217)</f>
        <v>0</v>
      </c>
      <c r="AM217" s="52">
        <f>grudzień!AM217</f>
        <v>0</v>
      </c>
      <c r="AN217" s="52">
        <f>grudzień!AN217</f>
        <v>0</v>
      </c>
      <c r="AO217" s="52">
        <f>grudzień!AO217</f>
        <v>0</v>
      </c>
      <c r="AP217" s="52">
        <f>grudzień!AP217</f>
        <v>0</v>
      </c>
      <c r="AQ217" s="53">
        <f>grudzień!AQ217</f>
        <v>0</v>
      </c>
      <c r="AR217" s="54">
        <f>grudzień!AR217</f>
        <v>0</v>
      </c>
      <c r="AS217" s="55">
        <f>grudzień!AS217</f>
        <v>0</v>
      </c>
      <c r="AT217" s="188">
        <f t="shared" ref="AT217" si="3673">IF(OR($B217=$B223,AT220=0),0,ROUND((AU218+AZ222)/AT220,0))</f>
        <v>0</v>
      </c>
      <c r="AU217" s="51">
        <f t="shared" ref="AU217:AU218" si="3674">SUM(AV217:BB217)</f>
        <v>0</v>
      </c>
      <c r="AV217" s="52">
        <f t="shared" ref="AV217" si="3675">IF(SUM($AM$9:$AS$9)=SUM($AV$9:$BB$9),AM217,IF(AND(SUM($AV$9:$BB$9)&gt;42,SUM($AV$9:$BB$9)&lt;49),AM217,0))</f>
        <v>0</v>
      </c>
      <c r="AW217" s="52">
        <f t="shared" ref="AW217" si="3676">IF(SUM($AM$9:$AS$9)=SUM($AV$9:$BB$9),AN217,IF(AND(SUM($AV$9:$BB$9)&gt;42,SUM($AV$9:$BB$9)&lt;49),AN217,0))</f>
        <v>0</v>
      </c>
      <c r="AX217" s="52">
        <f t="shared" ref="AX217" si="3677">IF(SUM($AM$9:$AS$9)=SUM($AV$9:$BB$9),AO217,IF(AND(SUM($AV$9:$BB$9)&gt;42,SUM($AV$9:$BB$9)&lt;49),AO217,0))</f>
        <v>0</v>
      </c>
      <c r="AY217" s="52">
        <f t="shared" ref="AY217" si="3678">IF(SUM($AM$9:$AS$9)=SUM($AV$9:$BB$9),AP217,IF(AND(SUM($AV$9:$BB$9)&gt;42,SUM($AV$9:$BB$9)&lt;49),AP217,0))</f>
        <v>0</v>
      </c>
      <c r="AZ217" s="53">
        <f t="shared" ref="AZ217" si="3679">IF(SUM($AM$9:$AS$9)=SUM($AV$9:$BB$9),AQ217,IF(AND(SUM($AV$9:$BB$9)&gt;42,SUM($AV$9:$BB$9)&lt;49),AQ217,0))</f>
        <v>0</v>
      </c>
      <c r="BA217" s="54">
        <f t="shared" ref="BA217" si="3680">IF(SUM($AM$9:$AS$9)=SUM($AV$9:$BB$9),AR217,IF(AND(SUM($AV$9:$BB$9)&gt;42,SUM($AV$9:$BB$9)&lt;49),AR217,0))</f>
        <v>0</v>
      </c>
      <c r="BB217" s="55">
        <f t="shared" ref="BB217" si="3681">IF(SUM($AM$9:$AS$9)=SUM($AV$9:$BB$9),AS217,IF(AND(SUM($AV$9:$BB$9)&gt;42,SUM($AV$9:$BB$9)&lt;49),AS217,0))</f>
        <v>0</v>
      </c>
    </row>
    <row r="218" spans="1:54" ht="12.75" hidden="1" customHeight="1" x14ac:dyDescent="0.2">
      <c r="B218" s="93"/>
      <c r="C218" s="94"/>
      <c r="D218" s="95"/>
      <c r="E218" s="115"/>
      <c r="F218" s="140" t="b">
        <f t="shared" ref="F218" si="3682">IF($B211=$B217,OR(F212,G217&lt;F217),G217&lt;F217)</f>
        <v>0</v>
      </c>
      <c r="G218" s="189">
        <f t="shared" ref="G218" si="3683">IF(AND($B211=$B217,$B211&lt;&gt;"",$B211&lt;&gt;0),G217+G212,G217)</f>
        <v>18</v>
      </c>
      <c r="H218" s="120"/>
      <c r="I218" s="165">
        <f t="shared" si="3664"/>
        <v>0</v>
      </c>
      <c r="J218" s="194">
        <f t="shared" ref="J218" si="3684">7-COUNTIF(L217:R217,0)-COUNTIF(L217:R217,"")</f>
        <v>0</v>
      </c>
      <c r="K218" s="22">
        <f t="shared" si="3666"/>
        <v>0</v>
      </c>
      <c r="L218" s="35">
        <f t="shared" ref="L218:R218" si="3685">IF($B211=$B217,L217+L212,L217)</f>
        <v>0</v>
      </c>
      <c r="M218" s="35">
        <f t="shared" si="3685"/>
        <v>0</v>
      </c>
      <c r="N218" s="35">
        <f t="shared" si="3685"/>
        <v>0</v>
      </c>
      <c r="O218" s="35">
        <f t="shared" si="3685"/>
        <v>0</v>
      </c>
      <c r="P218" s="36">
        <f t="shared" si="3685"/>
        <v>0</v>
      </c>
      <c r="Q218" s="37">
        <f t="shared" si="3685"/>
        <v>0</v>
      </c>
      <c r="R218" s="38">
        <f t="shared" si="3685"/>
        <v>0</v>
      </c>
      <c r="S218" s="194">
        <f t="shared" ref="S218" si="3686">7-COUNTIF(U217:AA217,0)-COUNTIF(U217:AA217,"")</f>
        <v>0</v>
      </c>
      <c r="T218" s="22">
        <f t="shared" si="3668"/>
        <v>0</v>
      </c>
      <c r="U218" s="35">
        <f t="shared" ref="U218:AA218" si="3687">IF($B211=$B217,U217+U212,U217)</f>
        <v>0</v>
      </c>
      <c r="V218" s="35">
        <f t="shared" si="3687"/>
        <v>0</v>
      </c>
      <c r="W218" s="35">
        <f t="shared" si="3687"/>
        <v>0</v>
      </c>
      <c r="X218" s="35">
        <f t="shared" si="3687"/>
        <v>0</v>
      </c>
      <c r="Y218" s="36">
        <f t="shared" si="3687"/>
        <v>0</v>
      </c>
      <c r="Z218" s="37">
        <f t="shared" si="3687"/>
        <v>0</v>
      </c>
      <c r="AA218" s="38">
        <f t="shared" si="3687"/>
        <v>0</v>
      </c>
      <c r="AB218" s="194">
        <f t="shared" ref="AB218" si="3688">7-COUNTIF(AD217:AJ217,0)-COUNTIF(AD217:AJ217,"")</f>
        <v>0</v>
      </c>
      <c r="AC218" s="22">
        <f t="shared" si="3670"/>
        <v>0</v>
      </c>
      <c r="AD218" s="35">
        <f t="shared" ref="AD218:AJ218" si="3689">IF($B211=$B217,AD217+AD212,AD217)</f>
        <v>0</v>
      </c>
      <c r="AE218" s="35">
        <f t="shared" si="3689"/>
        <v>0</v>
      </c>
      <c r="AF218" s="35">
        <f t="shared" si="3689"/>
        <v>0</v>
      </c>
      <c r="AG218" s="35">
        <f t="shared" si="3689"/>
        <v>0</v>
      </c>
      <c r="AH218" s="36">
        <f t="shared" si="3689"/>
        <v>0</v>
      </c>
      <c r="AI218" s="37">
        <f t="shared" si="3689"/>
        <v>0</v>
      </c>
      <c r="AJ218" s="38">
        <f t="shared" si="3689"/>
        <v>0</v>
      </c>
      <c r="AK218" s="194">
        <f t="shared" ref="AK218" si="3690">7-COUNTIF(AM217:AS217,0)-COUNTIF(AM217:AS217,"")</f>
        <v>0</v>
      </c>
      <c r="AL218" s="22">
        <f t="shared" si="3672"/>
        <v>0</v>
      </c>
      <c r="AM218" s="35">
        <f t="shared" ref="AM218:AS218" si="3691">IF($B211=$B217,AM217+AM212,AM217)</f>
        <v>0</v>
      </c>
      <c r="AN218" s="35">
        <f t="shared" si="3691"/>
        <v>0</v>
      </c>
      <c r="AO218" s="35">
        <f t="shared" si="3691"/>
        <v>0</v>
      </c>
      <c r="AP218" s="35">
        <f t="shared" si="3691"/>
        <v>0</v>
      </c>
      <c r="AQ218" s="36">
        <f t="shared" si="3691"/>
        <v>0</v>
      </c>
      <c r="AR218" s="37">
        <f t="shared" si="3691"/>
        <v>0</v>
      </c>
      <c r="AS218" s="38">
        <f t="shared" si="3691"/>
        <v>0</v>
      </c>
      <c r="AT218" s="194">
        <f t="shared" ref="AT218" si="3692">7-COUNTIF(AV217:BB217,0)-COUNTIF(AV217:BB217,"")</f>
        <v>0</v>
      </c>
      <c r="AU218" s="22">
        <f t="shared" si="3674"/>
        <v>0</v>
      </c>
      <c r="AV218" s="35">
        <f t="shared" ref="AV218:BB218" si="3693">IF($B211=$B217,AV217+AV212,AV217)</f>
        <v>0</v>
      </c>
      <c r="AW218" s="35">
        <f t="shared" si="3693"/>
        <v>0</v>
      </c>
      <c r="AX218" s="35">
        <f t="shared" si="3693"/>
        <v>0</v>
      </c>
      <c r="AY218" s="35">
        <f t="shared" si="3693"/>
        <v>0</v>
      </c>
      <c r="AZ218" s="36">
        <f t="shared" si="3693"/>
        <v>0</v>
      </c>
      <c r="BA218" s="37">
        <f t="shared" si="3693"/>
        <v>0</v>
      </c>
      <c r="BB218" s="38">
        <f t="shared" si="3693"/>
        <v>0</v>
      </c>
    </row>
    <row r="219" spans="1:54" ht="15" hidden="1" customHeight="1" x14ac:dyDescent="0.2">
      <c r="B219" s="116"/>
      <c r="C219" s="117"/>
      <c r="D219" s="118"/>
      <c r="E219" s="119"/>
      <c r="F219" s="92"/>
      <c r="G219" s="190">
        <f t="shared" ref="G219" si="3694">IF(AND($B211=$B217,$B211&lt;&gt;"",$B211&lt;&gt;0),F217+G213,F217)</f>
        <v>18</v>
      </c>
      <c r="H219" s="121"/>
      <c r="I219" s="165">
        <f t="shared" si="3664"/>
        <v>0</v>
      </c>
      <c r="J219" s="195">
        <f t="shared" ref="J219" si="3695">IF($B217=$B211,COUNTIF(L219:R219,0),COUNTIF(L220:R220,0)+COUNTIF(L220:R220,""))</f>
        <v>7</v>
      </c>
      <c r="K219" s="39">
        <f t="shared" ref="K219:R219" si="3696">IF($B211=$B217,K220+K213,K220)</f>
        <v>0</v>
      </c>
      <c r="L219" s="40">
        <f t="shared" si="3696"/>
        <v>0</v>
      </c>
      <c r="M219" s="40">
        <f t="shared" si="3696"/>
        <v>0</v>
      </c>
      <c r="N219" s="40">
        <f t="shared" si="3696"/>
        <v>0</v>
      </c>
      <c r="O219" s="40">
        <f t="shared" si="3696"/>
        <v>0</v>
      </c>
      <c r="P219" s="41">
        <f t="shared" si="3696"/>
        <v>0</v>
      </c>
      <c r="Q219" s="42">
        <f t="shared" si="3696"/>
        <v>0</v>
      </c>
      <c r="R219" s="43">
        <f t="shared" si="3696"/>
        <v>0</v>
      </c>
      <c r="S219" s="195">
        <f t="shared" ref="S219" si="3697">IF($B217=$B211,COUNTIF(U219:AA219,0),COUNTIF(U220:AA220,0)+COUNTIF(U220:AA220,""))</f>
        <v>7</v>
      </c>
      <c r="T219" s="39">
        <f t="shared" ref="T219:AA219" si="3698">IF($B211=$B217,T220+T213,T220)</f>
        <v>0</v>
      </c>
      <c r="U219" s="40">
        <f t="shared" si="3698"/>
        <v>0</v>
      </c>
      <c r="V219" s="40">
        <f t="shared" si="3698"/>
        <v>0</v>
      </c>
      <c r="W219" s="40">
        <f t="shared" si="3698"/>
        <v>0</v>
      </c>
      <c r="X219" s="40">
        <f t="shared" si="3698"/>
        <v>0</v>
      </c>
      <c r="Y219" s="41">
        <f t="shared" si="3698"/>
        <v>0</v>
      </c>
      <c r="Z219" s="42">
        <f t="shared" si="3698"/>
        <v>0</v>
      </c>
      <c r="AA219" s="43">
        <f t="shared" si="3698"/>
        <v>0</v>
      </c>
      <c r="AB219" s="195">
        <f t="shared" ref="AB219" si="3699">IF($B217=$B211,COUNTIF(AD219:AJ219,0),COUNTIF(AD220:AJ220,0)+COUNTIF(AD220:AJ220,""))</f>
        <v>7</v>
      </c>
      <c r="AC219" s="39">
        <f t="shared" ref="AC219:AJ219" si="3700">IF($B211=$B217,AC220+AC213,AC220)</f>
        <v>0</v>
      </c>
      <c r="AD219" s="40">
        <f t="shared" si="3700"/>
        <v>0</v>
      </c>
      <c r="AE219" s="40">
        <f t="shared" si="3700"/>
        <v>0</v>
      </c>
      <c r="AF219" s="40">
        <f t="shared" si="3700"/>
        <v>0</v>
      </c>
      <c r="AG219" s="40">
        <f t="shared" si="3700"/>
        <v>0</v>
      </c>
      <c r="AH219" s="41">
        <f t="shared" si="3700"/>
        <v>0</v>
      </c>
      <c r="AI219" s="42">
        <f t="shared" si="3700"/>
        <v>0</v>
      </c>
      <c r="AJ219" s="43">
        <f t="shared" si="3700"/>
        <v>0</v>
      </c>
      <c r="AK219" s="195">
        <f t="shared" ref="AK219" si="3701">IF($B217=$B211,COUNTIF(AM219:AS219,0),COUNTIF(AM220:AS220,0)+COUNTIF(AM220:AS220,""))</f>
        <v>7</v>
      </c>
      <c r="AL219" s="39">
        <f t="shared" ref="AL219:AS219" si="3702">IF($B211=$B217,AL220+AL213,AL220)</f>
        <v>0</v>
      </c>
      <c r="AM219" s="40">
        <f t="shared" si="3702"/>
        <v>0</v>
      </c>
      <c r="AN219" s="40">
        <f t="shared" si="3702"/>
        <v>0</v>
      </c>
      <c r="AO219" s="40">
        <f t="shared" si="3702"/>
        <v>0</v>
      </c>
      <c r="AP219" s="40">
        <f t="shared" si="3702"/>
        <v>0</v>
      </c>
      <c r="AQ219" s="41">
        <f t="shared" si="3702"/>
        <v>0</v>
      </c>
      <c r="AR219" s="42">
        <f t="shared" si="3702"/>
        <v>0</v>
      </c>
      <c r="AS219" s="43">
        <f t="shared" si="3702"/>
        <v>0</v>
      </c>
      <c r="AT219" s="195">
        <f t="shared" ref="AT219" si="3703">IF($B217=$B211,COUNTIF(AV219:BB219,0),COUNTIF(AV220:BB220,0)+COUNTIF(AV220:BB220,""))</f>
        <v>7</v>
      </c>
      <c r="AU219" s="39">
        <f t="shared" ref="AU219:BB219" si="3704">IF($B211=$B217,AU220+AU213,AU220)</f>
        <v>0</v>
      </c>
      <c r="AV219" s="40">
        <f t="shared" si="3704"/>
        <v>0</v>
      </c>
      <c r="AW219" s="40">
        <f t="shared" si="3704"/>
        <v>0</v>
      </c>
      <c r="AX219" s="40">
        <f t="shared" si="3704"/>
        <v>0</v>
      </c>
      <c r="AY219" s="40">
        <f t="shared" si="3704"/>
        <v>0</v>
      </c>
      <c r="AZ219" s="41">
        <f t="shared" si="3704"/>
        <v>0</v>
      </c>
      <c r="BA219" s="42">
        <f t="shared" si="3704"/>
        <v>0</v>
      </c>
      <c r="BB219" s="43">
        <f t="shared" si="3704"/>
        <v>0</v>
      </c>
    </row>
    <row r="220" spans="1:54" ht="15.75" customHeight="1" x14ac:dyDescent="0.2">
      <c r="A220" s="1">
        <f t="shared" ref="A220" si="3705">A217</f>
        <v>0</v>
      </c>
      <c r="B220" s="313">
        <f t="shared" ref="B220" si="3706">B214+1</f>
        <v>34</v>
      </c>
      <c r="C220" s="314"/>
      <c r="D220" s="314"/>
      <c r="E220" s="314"/>
      <c r="F220" s="31"/>
      <c r="G220" s="183"/>
      <c r="H220" s="122">
        <f t="shared" ref="H220" si="3707">5-COUNTIF(AU217,0)-COUNTIF(AL217,0)-COUNTIF(AC217,0)-COUNTIF(T217,0)-COUNTIF(K217,0)</f>
        <v>0</v>
      </c>
      <c r="I220" s="165">
        <f t="shared" si="3664"/>
        <v>0</v>
      </c>
      <c r="J220" s="187">
        <f t="shared" ref="J220" si="3708">IF($B217=$B211,J214+IF($F217&lt;&gt;$G217,(K217+$G219-$G218)/$F217,K217/$F217),IF($F217&lt;&gt;G217,(K217+$G219-$G218)/$F217,K217/$F217))</f>
        <v>0</v>
      </c>
      <c r="K220" s="7">
        <f t="shared" ref="K220:K221" si="3709">SUM(L220:R220)</f>
        <v>0</v>
      </c>
      <c r="L220" s="26">
        <f t="shared" ref="L220:R220" si="3710">L217</f>
        <v>0</v>
      </c>
      <c r="M220" s="26">
        <f t="shared" si="3710"/>
        <v>0</v>
      </c>
      <c r="N220" s="26">
        <f t="shared" si="3710"/>
        <v>0</v>
      </c>
      <c r="O220" s="26">
        <f t="shared" si="3710"/>
        <v>0</v>
      </c>
      <c r="P220" s="26">
        <f t="shared" si="3710"/>
        <v>0</v>
      </c>
      <c r="Q220" s="29">
        <f t="shared" si="3710"/>
        <v>0</v>
      </c>
      <c r="R220" s="23">
        <f t="shared" si="3710"/>
        <v>0</v>
      </c>
      <c r="S220" s="187">
        <f t="shared" ref="S220" si="3711">IF($B217=$B211,S214+IF($F217&lt;&gt;$G217,(T217+$G219-$G218)/$F217,T217/$F217),IF($F217&lt;&gt;P217,(T217+$G219-$G218)/$F217,T217/$F217))</f>
        <v>0</v>
      </c>
      <c r="T220" s="7">
        <f t="shared" ref="T220:T221" si="3712">SUM(U220:AA220)</f>
        <v>0</v>
      </c>
      <c r="U220" s="26">
        <f t="shared" ref="U220:AA220" si="3713">U217</f>
        <v>0</v>
      </c>
      <c r="V220" s="26">
        <f t="shared" si="3713"/>
        <v>0</v>
      </c>
      <c r="W220" s="26">
        <f t="shared" si="3713"/>
        <v>0</v>
      </c>
      <c r="X220" s="26">
        <f t="shared" si="3713"/>
        <v>0</v>
      </c>
      <c r="Y220" s="113">
        <f t="shared" si="3713"/>
        <v>0</v>
      </c>
      <c r="Z220" s="29">
        <f t="shared" si="3713"/>
        <v>0</v>
      </c>
      <c r="AA220" s="23">
        <f t="shared" si="3713"/>
        <v>0</v>
      </c>
      <c r="AB220" s="187">
        <f t="shared" ref="AB220" si="3714">IF($B217=$B211,AB214+IF($F217&lt;&gt;$G217,(AC217+$G219-$G218)/$F217,AC217/$F217),IF($F217&lt;&gt;Y217,(AC217+$G219-$G218)/$F217,AC217/$F217))</f>
        <v>0</v>
      </c>
      <c r="AC220" s="7">
        <f t="shared" ref="AC220:AC221" si="3715">SUM(AD220:AJ220)</f>
        <v>0</v>
      </c>
      <c r="AD220" s="26">
        <f t="shared" ref="AD220:AJ220" si="3716">AD217</f>
        <v>0</v>
      </c>
      <c r="AE220" s="26">
        <f t="shared" si="3716"/>
        <v>0</v>
      </c>
      <c r="AF220" s="26">
        <f t="shared" si="3716"/>
        <v>0</v>
      </c>
      <c r="AG220" s="26">
        <f t="shared" si="3716"/>
        <v>0</v>
      </c>
      <c r="AH220" s="113">
        <f t="shared" si="3716"/>
        <v>0</v>
      </c>
      <c r="AI220" s="29">
        <f t="shared" si="3716"/>
        <v>0</v>
      </c>
      <c r="AJ220" s="23">
        <f t="shared" si="3716"/>
        <v>0</v>
      </c>
      <c r="AK220" s="187">
        <f t="shared" ref="AK220" si="3717">IF($B217=$B211,AK214+IF($F217&lt;&gt;$G217,(AL217+$G219-$G218)/$F217,AL217/$F217),IF($F217&lt;&gt;AH217,(AL217+$G219-$G218)/$F217,AL217/$F217))</f>
        <v>0</v>
      </c>
      <c r="AL220" s="7">
        <f t="shared" ref="AL220:AL221" si="3718">SUM(AM220:AS220)</f>
        <v>0</v>
      </c>
      <c r="AM220" s="26">
        <f t="shared" ref="AM220:AS220" si="3719">AM217</f>
        <v>0</v>
      </c>
      <c r="AN220" s="26">
        <f t="shared" si="3719"/>
        <v>0</v>
      </c>
      <c r="AO220" s="26">
        <f t="shared" si="3719"/>
        <v>0</v>
      </c>
      <c r="AP220" s="26">
        <f t="shared" si="3719"/>
        <v>0</v>
      </c>
      <c r="AQ220" s="113">
        <f t="shared" si="3719"/>
        <v>0</v>
      </c>
      <c r="AR220" s="29">
        <f t="shared" si="3719"/>
        <v>0</v>
      </c>
      <c r="AS220" s="23">
        <f t="shared" si="3719"/>
        <v>0</v>
      </c>
      <c r="AT220" s="187">
        <f t="shared" ref="AT220" si="3720">IF($B217=$B211,AT214+IF($F217&lt;&gt;$G217,(AU217+$G219-$G218)/$F217,AU217/$F217),IF($F217&lt;&gt;AQ217,(AU217+$G219-$G218)/$F217,AU217/$F217))</f>
        <v>0</v>
      </c>
      <c r="AU220" s="7">
        <f t="shared" ref="AU220:AU221" si="3721">SUM(AV220:BB220)</f>
        <v>0</v>
      </c>
      <c r="AV220" s="6">
        <f t="shared" ref="AV220" si="3722">IF(SUM($AM$9:$AS$9)=SUM($AV$9:$BB$9),AV217,IF(AND(SUM($AV$9:$BB$9)&gt;42,SUM($AV$9:$BB$9)&lt;49),AV217,0))</f>
        <v>0</v>
      </c>
      <c r="AW220" s="6">
        <f t="shared" ref="AW220:BB220" si="3723">IF(SUM($AM$9:$AS$9)=SUM($AV$9:$BB$9),AW217,IF(AND(SUM($AV$9:$BB$9)&gt;42,SUM($AV$9:$BB$9)&lt;49),AW217,0))</f>
        <v>0</v>
      </c>
      <c r="AX220" s="6">
        <f t="shared" si="3723"/>
        <v>0</v>
      </c>
      <c r="AY220" s="6">
        <f t="shared" si="3723"/>
        <v>0</v>
      </c>
      <c r="AZ220" s="26">
        <f t="shared" si="3723"/>
        <v>0</v>
      </c>
      <c r="BA220" s="29">
        <f t="shared" si="3723"/>
        <v>0</v>
      </c>
      <c r="BB220" s="23">
        <f t="shared" si="3723"/>
        <v>0</v>
      </c>
    </row>
    <row r="221" spans="1:54" ht="15.75" customHeight="1" x14ac:dyDescent="0.2">
      <c r="A221" s="1">
        <f t="shared" ref="A221:A222" si="3724">A220</f>
        <v>0</v>
      </c>
      <c r="B221" s="313"/>
      <c r="C221" s="314"/>
      <c r="D221" s="314"/>
      <c r="E221" s="314"/>
      <c r="F221" s="31"/>
      <c r="G221" s="183"/>
      <c r="H221" s="123">
        <f t="shared" ref="H221" si="3725">IF($B217=$B211,H215+F221,$F221)</f>
        <v>0</v>
      </c>
      <c r="I221" s="165">
        <f t="shared" si="3664"/>
        <v>0</v>
      </c>
      <c r="J221" s="141">
        <f t="shared" ref="J221" si="3726">IF($H220=0,0,IF($B211=$B217,IF($H222&gt;0,$H222+J215,K217+J215),IF($H222&gt;0,$H222,K217)))</f>
        <v>0</v>
      </c>
      <c r="K221" s="7">
        <f t="shared" si="3709"/>
        <v>0</v>
      </c>
      <c r="L221" s="6"/>
      <c r="M221" s="6"/>
      <c r="N221" s="6"/>
      <c r="O221" s="6"/>
      <c r="P221" s="26"/>
      <c r="Q221" s="29"/>
      <c r="R221" s="23"/>
      <c r="S221" s="141">
        <f t="shared" ref="S221" si="3727">IF($H220=0,0,IF($B211=$B217,IF($H222&gt;0,$H222+S215,T217+S215),IF($H222&gt;0,$H222,T217)))</f>
        <v>0</v>
      </c>
      <c r="T221" s="7">
        <f t="shared" si="3712"/>
        <v>0</v>
      </c>
      <c r="U221" s="6"/>
      <c r="V221" s="6"/>
      <c r="W221" s="6"/>
      <c r="X221" s="6"/>
      <c r="Y221" s="26"/>
      <c r="Z221" s="29"/>
      <c r="AA221" s="23"/>
      <c r="AB221" s="141">
        <f t="shared" ref="AB221" si="3728">IF($H220=0,0,IF($B211=$B217,IF($H222&gt;0,$H222+AB215,AC217+AB215),IF($H222&gt;0,$H222,AC217)))</f>
        <v>0</v>
      </c>
      <c r="AC221" s="7">
        <f t="shared" si="3715"/>
        <v>0</v>
      </c>
      <c r="AD221" s="6"/>
      <c r="AE221" s="6"/>
      <c r="AF221" s="6"/>
      <c r="AG221" s="6"/>
      <c r="AH221" s="26"/>
      <c r="AI221" s="29"/>
      <c r="AJ221" s="23"/>
      <c r="AK221" s="141">
        <f t="shared" ref="AK221" si="3729">IF($H220=0,0,IF($B211=$B217,IF($H222&gt;0,$H222+AK215,AL217+AK215),IF($H222&gt;0,$H222,AL217)))</f>
        <v>0</v>
      </c>
      <c r="AL221" s="7">
        <f t="shared" si="3718"/>
        <v>0</v>
      </c>
      <c r="AM221" s="6"/>
      <c r="AN221" s="6"/>
      <c r="AO221" s="6"/>
      <c r="AP221" s="6"/>
      <c r="AQ221" s="26"/>
      <c r="AR221" s="29"/>
      <c r="AS221" s="23"/>
      <c r="AT221" s="141">
        <f t="shared" ref="AT221" si="3730">IF($H220=0,0,IF($B211=$B217,IF($H222&gt;0,$H222+AT215,AU217+AT215),IF($H222&gt;0,$H222,AU217)))</f>
        <v>0</v>
      </c>
      <c r="AU221" s="7">
        <f t="shared" si="3721"/>
        <v>0</v>
      </c>
      <c r="AV221" s="6"/>
      <c r="AW221" s="6"/>
      <c r="AX221" s="6"/>
      <c r="AY221" s="6"/>
      <c r="AZ221" s="26"/>
      <c r="BA221" s="29"/>
      <c r="BB221" s="23"/>
    </row>
    <row r="222" spans="1:54" ht="18.75" customHeight="1" thickBot="1" x14ac:dyDescent="0.25">
      <c r="A222" s="1">
        <f t="shared" si="3724"/>
        <v>0</v>
      </c>
      <c r="B222" s="323" t="str">
        <f>IF(B217="",Wydruk!$AE$6,IF(J218=0,Wydruk!$AE$7,IF(AND(G218&lt;G219,B217&lt;&gt;$B223),Wydruk!$AE$13,IF(AND($B217=$B211,$B217&lt;&gt;$B223),IF(OR(OR(J222&lt;4,J222&gt;5),OR(S222&lt;4,S222&gt;5),OR(AB222&lt;4,AB222&gt;5),OR(AK222&lt;4,AK222&gt;5),OR(AND(AT222&lt;4,AT222&gt;0),AT222&gt;5)),Wydruk!$AE$8,Wydruk!$AE$9),IF($B217=$B223,IF($F221&lt;&gt;0,Wydruk!$AE$12,Wydruk!$AE$10),IF(OR(OR(J218&lt;4,J218&gt;5),OR(S218&lt;4,S218&gt;5),OR(AB218&lt;4,AB218&gt;5),OR(AK218&lt;4,AK218&gt;5),OR(AND(AT218&lt;4,AT218&gt;0),AT218&gt;5)),Wydruk!$AE$8,Wydruk!$AE$11))))))</f>
        <v>Uzupełnij liczby godzin tygodniowego planu</v>
      </c>
      <c r="C222" s="324"/>
      <c r="D222" s="324"/>
      <c r="E222" s="324"/>
      <c r="F222" s="173">
        <f>grudzień!F222</f>
        <v>0</v>
      </c>
      <c r="G222" s="184">
        <f>grudzień!G222</f>
        <v>0</v>
      </c>
      <c r="H222" s="191">
        <f t="shared" ref="H222" si="3731">IF(OR($G222=0,$F222=0,$G222="",$F222=""),0,$G222/$F222)</f>
        <v>0</v>
      </c>
      <c r="I222" s="193"/>
      <c r="J222" s="176">
        <f t="shared" ref="J222" si="3732">IF($B211=$B217,IF(L217+L212&gt;0,1,0)+IF(M217+M212&gt;0,1,0)+IF(N217+N212&gt;0,1,0)+IF(O217+O212&gt;0,1,0)+IF(P217+P212&gt;0,1,0)+IF(Q217+Q212&gt;0,1,0)+IF(R217+R212&gt;0,1,0),J218)</f>
        <v>0</v>
      </c>
      <c r="K222" s="133">
        <f t="shared" ref="K222" si="3733">IF(OR($B217=$B223,J222=0,(K218-Q222+O222)&lt;=0),0,(K218-Q222+O222)/J222)</f>
        <v>0</v>
      </c>
      <c r="L222" s="137">
        <f t="shared" ref="L222" si="3734">IF(K222*(7-J219)&lt;=0,0,K222*(7-J219))</f>
        <v>0</v>
      </c>
      <c r="M222" s="311">
        <f t="shared" ref="M222" si="3735">ROUND(IF(OR(K219-K222*(7-J219)+P222&lt;0,$B217=$B223,K222&lt;=0,K219=0),0,IF(K219-K222*(7-J219)+P222&gt;Q222-O222+P222,Q222-O222+P222,K219-K222*(7-J219)+P222)),1)</f>
        <v>0</v>
      </c>
      <c r="N222" s="312"/>
      <c r="O222" s="139">
        <f t="shared" ref="O222" si="3736">IF(OR($B217=$B223,J218=0),0,IF($B217=$B211,J217,$F217))</f>
        <v>0</v>
      </c>
      <c r="P222" s="30">
        <f t="shared" ref="P222" si="3737">IF(OR($B217=$B223,J222=0),0,$G219-$G218)</f>
        <v>0</v>
      </c>
      <c r="Q222" s="134">
        <f t="shared" ref="Q222" si="3738">IF(OR($B217=$B223,J222=0),0,J221)</f>
        <v>0</v>
      </c>
      <c r="R222" s="138">
        <f t="shared" ref="R222" si="3739">IF($B217=$B223,0,K219)</f>
        <v>0</v>
      </c>
      <c r="S222" s="176">
        <f t="shared" ref="S222" si="3740">IF($B211=$B217,IF(U217+U212&gt;0,1,0)+IF(V217+V212&gt;0,1,0)+IF(W217+W212&gt;0,1,0)+IF(X217+X212&gt;0,1,0)+IF(Y217+Y212&gt;0,1,0)+IF(Z217+Z212&gt;0,1,0)+IF(AA217+AA212&gt;0,1,0),S218)</f>
        <v>0</v>
      </c>
      <c r="T222" s="133">
        <f t="shared" ref="T222" si="3741">IF(OR($B217=$B223,S222=0,(T218-Z222+X222)&lt;=0),0,(T218-Z222+X222)/S222)</f>
        <v>0</v>
      </c>
      <c r="U222" s="137">
        <f t="shared" ref="U222" si="3742">IF(T222*(7-S219)&lt;=0,0,T222*(7-S219))</f>
        <v>0</v>
      </c>
      <c r="V222" s="311">
        <f t="shared" ref="V222" si="3743">ROUND(IF(OR(T219-T222*(7-S219)+Y222&lt;0,$B217=$B223,T222&lt;=0,T219=0),0,IF(T219-T222*(7-S219)+Y222&gt;Z222-X222+Y222,Z222-X222+Y222,T219-T222*(7-S219)+Y222)),1)</f>
        <v>0</v>
      </c>
      <c r="W222" s="312"/>
      <c r="X222" s="139">
        <f t="shared" ref="X222" si="3744">IF(OR($B217=$B223,S218=0),0,IF($B217=$B211,S217,$F217))</f>
        <v>0</v>
      </c>
      <c r="Y222" s="30">
        <f t="shared" ref="Y222" si="3745">IF(OR($B217=$B223,S222=0),0,$G219-$G218)</f>
        <v>0</v>
      </c>
      <c r="Z222" s="134">
        <f t="shared" ref="Z222" si="3746">IF(OR($B217=$B223,S222=0),0,S221)</f>
        <v>0</v>
      </c>
      <c r="AA222" s="138">
        <f t="shared" ref="AA222" si="3747">IF($B217=$B223,0,T219)</f>
        <v>0</v>
      </c>
      <c r="AB222" s="176">
        <f t="shared" ref="AB222" si="3748">IF($B211=$B217,IF(AD217+AD212&gt;0,1,0)+IF(AE217+AE212&gt;0,1,0)+IF(AF217+AF212&gt;0,1,0)+IF(AG217+AG212&gt;0,1,0)+IF(AH217+AH212&gt;0,1,0)+IF(AI217+AI212&gt;0,1,0)+IF(AJ217+AJ212&gt;0,1,0),AB218)</f>
        <v>0</v>
      </c>
      <c r="AC222" s="133">
        <f t="shared" ref="AC222" si="3749">IF(OR($B217=$B223,AB222=0,(AC218-AI222+AG222)&lt;=0),0,(AC218-AI222+AG222)/AB222)</f>
        <v>0</v>
      </c>
      <c r="AD222" s="137">
        <f t="shared" ref="AD222" si="3750">IF(AC222*(7-AB219)&lt;=0,0,AC222*(7-AB219))</f>
        <v>0</v>
      </c>
      <c r="AE222" s="311">
        <f t="shared" ref="AE222" si="3751">ROUND(IF(OR(AC219-AC222*(7-AB219)+AH222&lt;0,$B217=$B223,AC222&lt;=0,AC219=0),0,IF(AC219-AC222*(7-AB219)+AH222&gt;AI222-AG222+AH222,AI222-AG222+AH222,AC219-AC222*(7-AB219)+AH222)),1)</f>
        <v>0</v>
      </c>
      <c r="AF222" s="312"/>
      <c r="AG222" s="139">
        <f t="shared" ref="AG222" si="3752">IF(OR($B217=$B223,AB218=0),0,IF($B217=$B211,AB217,$F217))</f>
        <v>0</v>
      </c>
      <c r="AH222" s="30">
        <f t="shared" ref="AH222" si="3753">IF(OR($B217=$B223,AB222=0),0,$G219-$G218)</f>
        <v>0</v>
      </c>
      <c r="AI222" s="134">
        <f t="shared" ref="AI222" si="3754">IF(OR($B217=$B223,AB222=0),0,AB221)</f>
        <v>0</v>
      </c>
      <c r="AJ222" s="138">
        <f t="shared" ref="AJ222" si="3755">IF($B217=$B223,0,AC219)</f>
        <v>0</v>
      </c>
      <c r="AK222" s="176">
        <f t="shared" ref="AK222" si="3756">IF($B211=$B217,IF(AM217+AM212&gt;0,1,0)+IF(AN217+AN212&gt;0,1,0)+IF(AO217+AO212&gt;0,1,0)+IF(AP217+AP212&gt;0,1,0)+IF(AQ217+AQ212&gt;0,1,0)+IF(AR217+AR212&gt;0,1,0)+IF(AS217+AS212&gt;0,1,0),AK218)</f>
        <v>0</v>
      </c>
      <c r="AL222" s="133">
        <f t="shared" ref="AL222" si="3757">IF(OR($B217=$B223,AK222=0,(AL218-AR222+AP222)&lt;=0),0,(AL218-AR222+AP222)/AK222)</f>
        <v>0</v>
      </c>
      <c r="AM222" s="137">
        <f t="shared" ref="AM222" si="3758">IF(AL222*(7-AK219)&lt;=0,0,AL222*(7-AK219))</f>
        <v>0</v>
      </c>
      <c r="AN222" s="311">
        <f t="shared" ref="AN222" si="3759">ROUND(IF(OR(AL219-AL222*(7-AK219)+AQ222&lt;0,$B217=$B223,AL222&lt;=0,AL219=0),0,IF(AL219-AL222*(7-AK219)+AQ222&gt;AR222-AP222+AQ222,AR222-AP222+AQ222,AL219-AL222*(7-AK219)+AQ222)),1)</f>
        <v>0</v>
      </c>
      <c r="AO222" s="312"/>
      <c r="AP222" s="139">
        <f t="shared" ref="AP222" si="3760">IF(OR($B217=$B223,AK218=0),0,IF($B217=$B211,AK217,$F217))</f>
        <v>0</v>
      </c>
      <c r="AQ222" s="30">
        <f t="shared" ref="AQ222" si="3761">IF(OR($B217=$B223,AK222=0),0,$G219-$G218)</f>
        <v>0</v>
      </c>
      <c r="AR222" s="134">
        <f t="shared" ref="AR222" si="3762">IF(OR($B217=$B223,AK222=0),0,AK221)</f>
        <v>0</v>
      </c>
      <c r="AS222" s="138">
        <f t="shared" ref="AS222" si="3763">IF($B217=$B223,0,AL219)</f>
        <v>0</v>
      </c>
      <c r="AT222" s="176">
        <f t="shared" ref="AT222" si="3764">IF($B211=$B217,IF(AV217+AV212&gt;0,1,0)+IF(AW217+AW212&gt;0,1,0)+IF(AX217+AX212&gt;0,1,0)+IF(AY217+AY212&gt;0,1,0)+IF(AZ217+AZ212&gt;0,1,0)+IF(BA217+BA212&gt;0,1,0)+IF(BB217+BB212&gt;0,1,0),AT218)</f>
        <v>0</v>
      </c>
      <c r="AU222" s="133">
        <f t="shared" ref="AU222" si="3765">IF(OR($B217=$B223,AT222=0,(AU218-BA222+AY222)&lt;=0),0,(AU218-BA222+AY222)/AT222)</f>
        <v>0</v>
      </c>
      <c r="AV222" s="137">
        <f t="shared" ref="AV222" si="3766">IF(AU222*(7-AT219)&lt;=0,0,AU222*(7-AT219))</f>
        <v>0</v>
      </c>
      <c r="AW222" s="311">
        <f t="shared" ref="AW222" si="3767">ROUND(IF(OR(AU219-AU222*(7-AT219)+AZ222&lt;0,$B217=$B223,AU222&lt;=0,AU219=0),0,IF(AU219-AU222*(7-AT219)+AZ222&gt;BA222-AY222+AZ222,BA222-AY222+AZ222,AU219-AU222*(7-AT219)+AZ222)),1)</f>
        <v>0</v>
      </c>
      <c r="AX222" s="312"/>
      <c r="AY222" s="139">
        <f t="shared" ref="AY222" si="3768">IF(OR($B217=$B223,AT218=0),0,IF($B217=$B211,AT217,$F217))</f>
        <v>0</v>
      </c>
      <c r="AZ222" s="30">
        <f t="shared" ref="AZ222" si="3769">IF(OR($B217=$B223,AT222=0),0,$G219-$G218)</f>
        <v>0</v>
      </c>
      <c r="BA222" s="134">
        <f t="shared" ref="BA222" si="3770">IF(OR($B217=$B223,AT222=0),0,AT221)</f>
        <v>0</v>
      </c>
      <c r="BB222" s="138">
        <f t="shared" ref="BB222" si="3771">IF($B217=$B223,0,AU219)</f>
        <v>0</v>
      </c>
    </row>
    <row r="223" spans="1:54" ht="15.75" x14ac:dyDescent="0.2">
      <c r="A223" s="1">
        <f t="shared" ref="A223" si="3772">IF(B223="","1. Niewypełnione",B223)</f>
        <v>0</v>
      </c>
      <c r="B223" s="320">
        <f>grudzień!B223</f>
        <v>0</v>
      </c>
      <c r="C223" s="321">
        <f>grudzień!C223</f>
        <v>0</v>
      </c>
      <c r="D223" s="321">
        <f>grudzień!D223</f>
        <v>0</v>
      </c>
      <c r="E223" s="321">
        <f>grudzień!E223</f>
        <v>0</v>
      </c>
      <c r="F223" s="177">
        <f>grudzień!F223</f>
        <v>18</v>
      </c>
      <c r="G223" s="185">
        <f>grudzień!G223</f>
        <v>18</v>
      </c>
      <c r="H223" s="177"/>
      <c r="I223" s="192">
        <f t="shared" ref="I223:I227" si="3773">K223+T223+AC223+AL223+AU223</f>
        <v>0</v>
      </c>
      <c r="J223" s="186">
        <f t="shared" ref="J223" si="3774">IF(OR($B223=$B229,J226=0),0,ROUND((K224+P228)/J226,0))</f>
        <v>0</v>
      </c>
      <c r="K223" s="51">
        <f t="shared" ref="K223:K224" si="3775">SUM(L223:R223)</f>
        <v>0</v>
      </c>
      <c r="L223" s="52">
        <f>grudzień!L223</f>
        <v>0</v>
      </c>
      <c r="M223" s="52">
        <f>grudzień!M223</f>
        <v>0</v>
      </c>
      <c r="N223" s="52">
        <f>grudzień!N223</f>
        <v>0</v>
      </c>
      <c r="O223" s="52">
        <f>grudzień!O223</f>
        <v>0</v>
      </c>
      <c r="P223" s="53">
        <f>grudzień!P223</f>
        <v>0</v>
      </c>
      <c r="Q223" s="54">
        <f>grudzień!Q223</f>
        <v>0</v>
      </c>
      <c r="R223" s="55">
        <f>grudzień!R223</f>
        <v>0</v>
      </c>
      <c r="S223" s="188">
        <f t="shared" ref="S223" si="3776">IF(OR($B223=$B229,S226=0),0,ROUND((T224+Y228)/S226,0))</f>
        <v>0</v>
      </c>
      <c r="T223" s="51">
        <f t="shared" ref="T223:T224" si="3777">SUM(U223:AA223)</f>
        <v>0</v>
      </c>
      <c r="U223" s="52">
        <f>grudzień!U223</f>
        <v>0</v>
      </c>
      <c r="V223" s="52">
        <f>grudzień!V223</f>
        <v>0</v>
      </c>
      <c r="W223" s="52">
        <f>grudzień!W223</f>
        <v>0</v>
      </c>
      <c r="X223" s="52">
        <f>grudzień!X223</f>
        <v>0</v>
      </c>
      <c r="Y223" s="53">
        <f>grudzień!Y223</f>
        <v>0</v>
      </c>
      <c r="Z223" s="54">
        <f>grudzień!Z223</f>
        <v>0</v>
      </c>
      <c r="AA223" s="55">
        <f>grudzień!AA223</f>
        <v>0</v>
      </c>
      <c r="AB223" s="188">
        <f t="shared" ref="AB223" si="3778">IF(OR($B223=$B229,AB226=0),0,ROUND((AC224+AH228)/AB226,0))</f>
        <v>0</v>
      </c>
      <c r="AC223" s="51">
        <f t="shared" ref="AC223:AC224" si="3779">SUM(AD223:AJ223)</f>
        <v>0</v>
      </c>
      <c r="AD223" s="52">
        <f>grudzień!AD223</f>
        <v>0</v>
      </c>
      <c r="AE223" s="52">
        <f>grudzień!AE223</f>
        <v>0</v>
      </c>
      <c r="AF223" s="52">
        <f>grudzień!AF223</f>
        <v>0</v>
      </c>
      <c r="AG223" s="52">
        <f>grudzień!AG223</f>
        <v>0</v>
      </c>
      <c r="AH223" s="53">
        <f>grudzień!AH223</f>
        <v>0</v>
      </c>
      <c r="AI223" s="54">
        <f>grudzień!AI223</f>
        <v>0</v>
      </c>
      <c r="AJ223" s="55">
        <f>grudzień!AJ223</f>
        <v>0</v>
      </c>
      <c r="AK223" s="188">
        <f t="shared" ref="AK223" si="3780">IF(OR($B223=$B229,AK226=0),0,ROUND((AL224+AQ228)/AK226,0))</f>
        <v>0</v>
      </c>
      <c r="AL223" s="51">
        <f t="shared" ref="AL223:AL224" si="3781">SUM(AM223:AS223)</f>
        <v>0</v>
      </c>
      <c r="AM223" s="52">
        <f>grudzień!AM223</f>
        <v>0</v>
      </c>
      <c r="AN223" s="52">
        <f>grudzień!AN223</f>
        <v>0</v>
      </c>
      <c r="AO223" s="52">
        <f>grudzień!AO223</f>
        <v>0</v>
      </c>
      <c r="AP223" s="52">
        <f>grudzień!AP223</f>
        <v>0</v>
      </c>
      <c r="AQ223" s="53">
        <f>grudzień!AQ223</f>
        <v>0</v>
      </c>
      <c r="AR223" s="54">
        <f>grudzień!AR223</f>
        <v>0</v>
      </c>
      <c r="AS223" s="55">
        <f>grudzień!AS223</f>
        <v>0</v>
      </c>
      <c r="AT223" s="188">
        <f t="shared" ref="AT223" si="3782">IF(OR($B223=$B229,AT226=0),0,ROUND((AU224+AZ228)/AT226,0))</f>
        <v>0</v>
      </c>
      <c r="AU223" s="51">
        <f t="shared" ref="AU223:AU224" si="3783">SUM(AV223:BB223)</f>
        <v>0</v>
      </c>
      <c r="AV223" s="52">
        <f t="shared" ref="AV223" si="3784">IF(SUM($AM$9:$AS$9)=SUM($AV$9:$BB$9),AM223,IF(AND(SUM($AV$9:$BB$9)&gt;42,SUM($AV$9:$BB$9)&lt;49),AM223,0))</f>
        <v>0</v>
      </c>
      <c r="AW223" s="52">
        <f t="shared" ref="AW223" si="3785">IF(SUM($AM$9:$AS$9)=SUM($AV$9:$BB$9),AN223,IF(AND(SUM($AV$9:$BB$9)&gt;42,SUM($AV$9:$BB$9)&lt;49),AN223,0))</f>
        <v>0</v>
      </c>
      <c r="AX223" s="52">
        <f t="shared" ref="AX223" si="3786">IF(SUM($AM$9:$AS$9)=SUM($AV$9:$BB$9),AO223,IF(AND(SUM($AV$9:$BB$9)&gt;42,SUM($AV$9:$BB$9)&lt;49),AO223,0))</f>
        <v>0</v>
      </c>
      <c r="AY223" s="52">
        <f t="shared" ref="AY223" si="3787">IF(SUM($AM$9:$AS$9)=SUM($AV$9:$BB$9),AP223,IF(AND(SUM($AV$9:$BB$9)&gt;42,SUM($AV$9:$BB$9)&lt;49),AP223,0))</f>
        <v>0</v>
      </c>
      <c r="AZ223" s="53">
        <f t="shared" ref="AZ223" si="3788">IF(SUM($AM$9:$AS$9)=SUM($AV$9:$BB$9),AQ223,IF(AND(SUM($AV$9:$BB$9)&gt;42,SUM($AV$9:$BB$9)&lt;49),AQ223,0))</f>
        <v>0</v>
      </c>
      <c r="BA223" s="54">
        <f t="shared" ref="BA223" si="3789">IF(SUM($AM$9:$AS$9)=SUM($AV$9:$BB$9),AR223,IF(AND(SUM($AV$9:$BB$9)&gt;42,SUM($AV$9:$BB$9)&lt;49),AR223,0))</f>
        <v>0</v>
      </c>
      <c r="BB223" s="55">
        <f t="shared" ref="BB223" si="3790">IF(SUM($AM$9:$AS$9)=SUM($AV$9:$BB$9),AS223,IF(AND(SUM($AV$9:$BB$9)&gt;42,SUM($AV$9:$BB$9)&lt;49),AS223,0))</f>
        <v>0</v>
      </c>
    </row>
    <row r="224" spans="1:54" ht="12.75" hidden="1" customHeight="1" x14ac:dyDescent="0.2">
      <c r="B224" s="93"/>
      <c r="C224" s="94"/>
      <c r="D224" s="95"/>
      <c r="E224" s="115"/>
      <c r="F224" s="140" t="b">
        <f t="shared" ref="F224" si="3791">IF($B217=$B223,OR(F218,G223&lt;F223),G223&lt;F223)</f>
        <v>0</v>
      </c>
      <c r="G224" s="189">
        <f t="shared" ref="G224" si="3792">IF(AND($B217=$B223,$B217&lt;&gt;"",$B217&lt;&gt;0),G223+G218,G223)</f>
        <v>18</v>
      </c>
      <c r="H224" s="120"/>
      <c r="I224" s="165">
        <f t="shared" si="3773"/>
        <v>0</v>
      </c>
      <c r="J224" s="194">
        <f t="shared" ref="J224" si="3793">7-COUNTIF(L223:R223,0)-COUNTIF(L223:R223,"")</f>
        <v>0</v>
      </c>
      <c r="K224" s="22">
        <f t="shared" si="3775"/>
        <v>0</v>
      </c>
      <c r="L224" s="35">
        <f t="shared" ref="L224:R224" si="3794">IF($B217=$B223,L223+L218,L223)</f>
        <v>0</v>
      </c>
      <c r="M224" s="35">
        <f t="shared" si="3794"/>
        <v>0</v>
      </c>
      <c r="N224" s="35">
        <f t="shared" si="3794"/>
        <v>0</v>
      </c>
      <c r="O224" s="35">
        <f t="shared" si="3794"/>
        <v>0</v>
      </c>
      <c r="P224" s="36">
        <f t="shared" si="3794"/>
        <v>0</v>
      </c>
      <c r="Q224" s="37">
        <f t="shared" si="3794"/>
        <v>0</v>
      </c>
      <c r="R224" s="38">
        <f t="shared" si="3794"/>
        <v>0</v>
      </c>
      <c r="S224" s="194">
        <f t="shared" ref="S224" si="3795">7-COUNTIF(U223:AA223,0)-COUNTIF(U223:AA223,"")</f>
        <v>0</v>
      </c>
      <c r="T224" s="22">
        <f t="shared" si="3777"/>
        <v>0</v>
      </c>
      <c r="U224" s="35">
        <f t="shared" ref="U224:AA224" si="3796">IF($B217=$B223,U223+U218,U223)</f>
        <v>0</v>
      </c>
      <c r="V224" s="35">
        <f t="shared" si="3796"/>
        <v>0</v>
      </c>
      <c r="W224" s="35">
        <f t="shared" si="3796"/>
        <v>0</v>
      </c>
      <c r="X224" s="35">
        <f t="shared" si="3796"/>
        <v>0</v>
      </c>
      <c r="Y224" s="36">
        <f t="shared" si="3796"/>
        <v>0</v>
      </c>
      <c r="Z224" s="37">
        <f t="shared" si="3796"/>
        <v>0</v>
      </c>
      <c r="AA224" s="38">
        <f t="shared" si="3796"/>
        <v>0</v>
      </c>
      <c r="AB224" s="194">
        <f t="shared" ref="AB224" si="3797">7-COUNTIF(AD223:AJ223,0)-COUNTIF(AD223:AJ223,"")</f>
        <v>0</v>
      </c>
      <c r="AC224" s="22">
        <f t="shared" si="3779"/>
        <v>0</v>
      </c>
      <c r="AD224" s="35">
        <f t="shared" ref="AD224:AJ224" si="3798">IF($B217=$B223,AD223+AD218,AD223)</f>
        <v>0</v>
      </c>
      <c r="AE224" s="35">
        <f t="shared" si="3798"/>
        <v>0</v>
      </c>
      <c r="AF224" s="35">
        <f t="shared" si="3798"/>
        <v>0</v>
      </c>
      <c r="AG224" s="35">
        <f t="shared" si="3798"/>
        <v>0</v>
      </c>
      <c r="AH224" s="36">
        <f t="shared" si="3798"/>
        <v>0</v>
      </c>
      <c r="AI224" s="37">
        <f t="shared" si="3798"/>
        <v>0</v>
      </c>
      <c r="AJ224" s="38">
        <f t="shared" si="3798"/>
        <v>0</v>
      </c>
      <c r="AK224" s="194">
        <f t="shared" ref="AK224" si="3799">7-COUNTIF(AM223:AS223,0)-COUNTIF(AM223:AS223,"")</f>
        <v>0</v>
      </c>
      <c r="AL224" s="22">
        <f t="shared" si="3781"/>
        <v>0</v>
      </c>
      <c r="AM224" s="35">
        <f t="shared" ref="AM224:AS224" si="3800">IF($B217=$B223,AM223+AM218,AM223)</f>
        <v>0</v>
      </c>
      <c r="AN224" s="35">
        <f t="shared" si="3800"/>
        <v>0</v>
      </c>
      <c r="AO224" s="35">
        <f t="shared" si="3800"/>
        <v>0</v>
      </c>
      <c r="AP224" s="35">
        <f t="shared" si="3800"/>
        <v>0</v>
      </c>
      <c r="AQ224" s="36">
        <f t="shared" si="3800"/>
        <v>0</v>
      </c>
      <c r="AR224" s="37">
        <f t="shared" si="3800"/>
        <v>0</v>
      </c>
      <c r="AS224" s="38">
        <f t="shared" si="3800"/>
        <v>0</v>
      </c>
      <c r="AT224" s="194">
        <f t="shared" ref="AT224" si="3801">7-COUNTIF(AV223:BB223,0)-COUNTIF(AV223:BB223,"")</f>
        <v>0</v>
      </c>
      <c r="AU224" s="22">
        <f t="shared" si="3783"/>
        <v>0</v>
      </c>
      <c r="AV224" s="35">
        <f t="shared" ref="AV224:BB224" si="3802">IF($B217=$B223,AV223+AV218,AV223)</f>
        <v>0</v>
      </c>
      <c r="AW224" s="35">
        <f t="shared" si="3802"/>
        <v>0</v>
      </c>
      <c r="AX224" s="35">
        <f t="shared" si="3802"/>
        <v>0</v>
      </c>
      <c r="AY224" s="35">
        <f t="shared" si="3802"/>
        <v>0</v>
      </c>
      <c r="AZ224" s="36">
        <f t="shared" si="3802"/>
        <v>0</v>
      </c>
      <c r="BA224" s="37">
        <f t="shared" si="3802"/>
        <v>0</v>
      </c>
      <c r="BB224" s="38">
        <f t="shared" si="3802"/>
        <v>0</v>
      </c>
    </row>
    <row r="225" spans="1:54" ht="15" hidden="1" customHeight="1" x14ac:dyDescent="0.2">
      <c r="B225" s="116"/>
      <c r="C225" s="117"/>
      <c r="D225" s="118"/>
      <c r="E225" s="119"/>
      <c r="F225" s="92"/>
      <c r="G225" s="190">
        <f t="shared" ref="G225" si="3803">IF(AND($B217=$B223,$B217&lt;&gt;"",$B217&lt;&gt;0),F223+G219,F223)</f>
        <v>18</v>
      </c>
      <c r="H225" s="121"/>
      <c r="I225" s="165">
        <f t="shared" si="3773"/>
        <v>0</v>
      </c>
      <c r="J225" s="195">
        <f t="shared" ref="J225" si="3804">IF($B223=$B217,COUNTIF(L225:R225,0),COUNTIF(L226:R226,0)+COUNTIF(L226:R226,""))</f>
        <v>7</v>
      </c>
      <c r="K225" s="39">
        <f t="shared" ref="K225:R225" si="3805">IF($B217=$B223,K226+K219,K226)</f>
        <v>0</v>
      </c>
      <c r="L225" s="40">
        <f t="shared" si="3805"/>
        <v>0</v>
      </c>
      <c r="M225" s="40">
        <f t="shared" si="3805"/>
        <v>0</v>
      </c>
      <c r="N225" s="40">
        <f t="shared" si="3805"/>
        <v>0</v>
      </c>
      <c r="O225" s="40">
        <f t="shared" si="3805"/>
        <v>0</v>
      </c>
      <c r="P225" s="41">
        <f t="shared" si="3805"/>
        <v>0</v>
      </c>
      <c r="Q225" s="42">
        <f t="shared" si="3805"/>
        <v>0</v>
      </c>
      <c r="R225" s="43">
        <f t="shared" si="3805"/>
        <v>0</v>
      </c>
      <c r="S225" s="195">
        <f t="shared" ref="S225" si="3806">IF($B223=$B217,COUNTIF(U225:AA225,0),COUNTIF(U226:AA226,0)+COUNTIF(U226:AA226,""))</f>
        <v>7</v>
      </c>
      <c r="T225" s="39">
        <f t="shared" ref="T225:AA225" si="3807">IF($B217=$B223,T226+T219,T226)</f>
        <v>0</v>
      </c>
      <c r="U225" s="40">
        <f t="shared" si="3807"/>
        <v>0</v>
      </c>
      <c r="V225" s="40">
        <f t="shared" si="3807"/>
        <v>0</v>
      </c>
      <c r="W225" s="40">
        <f t="shared" si="3807"/>
        <v>0</v>
      </c>
      <c r="X225" s="40">
        <f t="shared" si="3807"/>
        <v>0</v>
      </c>
      <c r="Y225" s="41">
        <f t="shared" si="3807"/>
        <v>0</v>
      </c>
      <c r="Z225" s="42">
        <f t="shared" si="3807"/>
        <v>0</v>
      </c>
      <c r="AA225" s="43">
        <f t="shared" si="3807"/>
        <v>0</v>
      </c>
      <c r="AB225" s="195">
        <f t="shared" ref="AB225" si="3808">IF($B223=$B217,COUNTIF(AD225:AJ225,0),COUNTIF(AD226:AJ226,0)+COUNTIF(AD226:AJ226,""))</f>
        <v>7</v>
      </c>
      <c r="AC225" s="39">
        <f t="shared" ref="AC225:AJ225" si="3809">IF($B217=$B223,AC226+AC219,AC226)</f>
        <v>0</v>
      </c>
      <c r="AD225" s="40">
        <f t="shared" si="3809"/>
        <v>0</v>
      </c>
      <c r="AE225" s="40">
        <f t="shared" si="3809"/>
        <v>0</v>
      </c>
      <c r="AF225" s="40">
        <f t="shared" si="3809"/>
        <v>0</v>
      </c>
      <c r="AG225" s="40">
        <f t="shared" si="3809"/>
        <v>0</v>
      </c>
      <c r="AH225" s="41">
        <f t="shared" si="3809"/>
        <v>0</v>
      </c>
      <c r="AI225" s="42">
        <f t="shared" si="3809"/>
        <v>0</v>
      </c>
      <c r="AJ225" s="43">
        <f t="shared" si="3809"/>
        <v>0</v>
      </c>
      <c r="AK225" s="195">
        <f t="shared" ref="AK225" si="3810">IF($B223=$B217,COUNTIF(AM225:AS225,0),COUNTIF(AM226:AS226,0)+COUNTIF(AM226:AS226,""))</f>
        <v>7</v>
      </c>
      <c r="AL225" s="39">
        <f t="shared" ref="AL225:AS225" si="3811">IF($B217=$B223,AL226+AL219,AL226)</f>
        <v>0</v>
      </c>
      <c r="AM225" s="40">
        <f t="shared" si="3811"/>
        <v>0</v>
      </c>
      <c r="AN225" s="40">
        <f t="shared" si="3811"/>
        <v>0</v>
      </c>
      <c r="AO225" s="40">
        <f t="shared" si="3811"/>
        <v>0</v>
      </c>
      <c r="AP225" s="40">
        <f t="shared" si="3811"/>
        <v>0</v>
      </c>
      <c r="AQ225" s="41">
        <f t="shared" si="3811"/>
        <v>0</v>
      </c>
      <c r="AR225" s="42">
        <f t="shared" si="3811"/>
        <v>0</v>
      </c>
      <c r="AS225" s="43">
        <f t="shared" si="3811"/>
        <v>0</v>
      </c>
      <c r="AT225" s="195">
        <f t="shared" ref="AT225" si="3812">IF($B223=$B217,COUNTIF(AV225:BB225,0),COUNTIF(AV226:BB226,0)+COUNTIF(AV226:BB226,""))</f>
        <v>7</v>
      </c>
      <c r="AU225" s="39">
        <f t="shared" ref="AU225:BB225" si="3813">IF($B217=$B223,AU226+AU219,AU226)</f>
        <v>0</v>
      </c>
      <c r="AV225" s="40">
        <f t="shared" si="3813"/>
        <v>0</v>
      </c>
      <c r="AW225" s="40">
        <f t="shared" si="3813"/>
        <v>0</v>
      </c>
      <c r="AX225" s="40">
        <f t="shared" si="3813"/>
        <v>0</v>
      </c>
      <c r="AY225" s="40">
        <f t="shared" si="3813"/>
        <v>0</v>
      </c>
      <c r="AZ225" s="41">
        <f t="shared" si="3813"/>
        <v>0</v>
      </c>
      <c r="BA225" s="42">
        <f t="shared" si="3813"/>
        <v>0</v>
      </c>
      <c r="BB225" s="43">
        <f t="shared" si="3813"/>
        <v>0</v>
      </c>
    </row>
    <row r="226" spans="1:54" ht="15.75" customHeight="1" x14ac:dyDescent="0.2">
      <c r="A226" s="1">
        <f t="shared" ref="A226" si="3814">A223</f>
        <v>0</v>
      </c>
      <c r="B226" s="313">
        <f t="shared" ref="B226" si="3815">B220+1</f>
        <v>35</v>
      </c>
      <c r="C226" s="314"/>
      <c r="D226" s="314"/>
      <c r="E226" s="314"/>
      <c r="F226" s="31"/>
      <c r="G226" s="183"/>
      <c r="H226" s="122">
        <f t="shared" ref="H226" si="3816">5-COUNTIF(AU223,0)-COUNTIF(AL223,0)-COUNTIF(AC223,0)-COUNTIF(T223,0)-COUNTIF(K223,0)</f>
        <v>0</v>
      </c>
      <c r="I226" s="165">
        <f t="shared" si="3773"/>
        <v>0</v>
      </c>
      <c r="J226" s="187">
        <f t="shared" ref="J226" si="3817">IF($B223=$B217,J220+IF($F223&lt;&gt;$G223,(K223+$G225-$G224)/$F223,K223/$F223),IF($F223&lt;&gt;G223,(K223+$G225-$G224)/$F223,K223/$F223))</f>
        <v>0</v>
      </c>
      <c r="K226" s="7">
        <f t="shared" ref="K226:K227" si="3818">SUM(L226:R226)</f>
        <v>0</v>
      </c>
      <c r="L226" s="26">
        <f t="shared" ref="L226:R226" si="3819">L223</f>
        <v>0</v>
      </c>
      <c r="M226" s="26">
        <f t="shared" si="3819"/>
        <v>0</v>
      </c>
      <c r="N226" s="26">
        <f t="shared" si="3819"/>
        <v>0</v>
      </c>
      <c r="O226" s="26">
        <f t="shared" si="3819"/>
        <v>0</v>
      </c>
      <c r="P226" s="26">
        <f t="shared" si="3819"/>
        <v>0</v>
      </c>
      <c r="Q226" s="29">
        <f t="shared" si="3819"/>
        <v>0</v>
      </c>
      <c r="R226" s="23">
        <f t="shared" si="3819"/>
        <v>0</v>
      </c>
      <c r="S226" s="187">
        <f t="shared" ref="S226" si="3820">IF($B223=$B217,S220+IF($F223&lt;&gt;$G223,(T223+$G225-$G224)/$F223,T223/$F223),IF($F223&lt;&gt;P223,(T223+$G225-$G224)/$F223,T223/$F223))</f>
        <v>0</v>
      </c>
      <c r="T226" s="7">
        <f t="shared" ref="T226:T227" si="3821">SUM(U226:AA226)</f>
        <v>0</v>
      </c>
      <c r="U226" s="26">
        <f t="shared" ref="U226:AA226" si="3822">U223</f>
        <v>0</v>
      </c>
      <c r="V226" s="26">
        <f t="shared" si="3822"/>
        <v>0</v>
      </c>
      <c r="W226" s="26">
        <f t="shared" si="3822"/>
        <v>0</v>
      </c>
      <c r="X226" s="26">
        <f t="shared" si="3822"/>
        <v>0</v>
      </c>
      <c r="Y226" s="113">
        <f t="shared" si="3822"/>
        <v>0</v>
      </c>
      <c r="Z226" s="29">
        <f t="shared" si="3822"/>
        <v>0</v>
      </c>
      <c r="AA226" s="23">
        <f t="shared" si="3822"/>
        <v>0</v>
      </c>
      <c r="AB226" s="187">
        <f t="shared" ref="AB226" si="3823">IF($B223=$B217,AB220+IF($F223&lt;&gt;$G223,(AC223+$G225-$G224)/$F223,AC223/$F223),IF($F223&lt;&gt;Y223,(AC223+$G225-$G224)/$F223,AC223/$F223))</f>
        <v>0</v>
      </c>
      <c r="AC226" s="7">
        <f t="shared" ref="AC226:AC227" si="3824">SUM(AD226:AJ226)</f>
        <v>0</v>
      </c>
      <c r="AD226" s="26">
        <f t="shared" ref="AD226:AJ226" si="3825">AD223</f>
        <v>0</v>
      </c>
      <c r="AE226" s="26">
        <f t="shared" si="3825"/>
        <v>0</v>
      </c>
      <c r="AF226" s="26">
        <f t="shared" si="3825"/>
        <v>0</v>
      </c>
      <c r="AG226" s="26">
        <f t="shared" si="3825"/>
        <v>0</v>
      </c>
      <c r="AH226" s="113">
        <f t="shared" si="3825"/>
        <v>0</v>
      </c>
      <c r="AI226" s="29">
        <f t="shared" si="3825"/>
        <v>0</v>
      </c>
      <c r="AJ226" s="23">
        <f t="shared" si="3825"/>
        <v>0</v>
      </c>
      <c r="AK226" s="187">
        <f t="shared" ref="AK226" si="3826">IF($B223=$B217,AK220+IF($F223&lt;&gt;$G223,(AL223+$G225-$G224)/$F223,AL223/$F223),IF($F223&lt;&gt;AH223,(AL223+$G225-$G224)/$F223,AL223/$F223))</f>
        <v>0</v>
      </c>
      <c r="AL226" s="7">
        <f t="shared" ref="AL226:AL227" si="3827">SUM(AM226:AS226)</f>
        <v>0</v>
      </c>
      <c r="AM226" s="26">
        <f t="shared" ref="AM226:AS226" si="3828">AM223</f>
        <v>0</v>
      </c>
      <c r="AN226" s="26">
        <f t="shared" si="3828"/>
        <v>0</v>
      </c>
      <c r="AO226" s="26">
        <f t="shared" si="3828"/>
        <v>0</v>
      </c>
      <c r="AP226" s="26">
        <f t="shared" si="3828"/>
        <v>0</v>
      </c>
      <c r="AQ226" s="113">
        <f t="shared" si="3828"/>
        <v>0</v>
      </c>
      <c r="AR226" s="29">
        <f t="shared" si="3828"/>
        <v>0</v>
      </c>
      <c r="AS226" s="23">
        <f t="shared" si="3828"/>
        <v>0</v>
      </c>
      <c r="AT226" s="187">
        <f t="shared" ref="AT226" si="3829">IF($B223=$B217,AT220+IF($F223&lt;&gt;$G223,(AU223+$G225-$G224)/$F223,AU223/$F223),IF($F223&lt;&gt;AQ223,(AU223+$G225-$G224)/$F223,AU223/$F223))</f>
        <v>0</v>
      </c>
      <c r="AU226" s="7">
        <f t="shared" ref="AU226:AU227" si="3830">SUM(AV226:BB226)</f>
        <v>0</v>
      </c>
      <c r="AV226" s="6">
        <f t="shared" ref="AV226" si="3831">IF(SUM($AM$9:$AS$9)=SUM($AV$9:$BB$9),AV223,IF(AND(SUM($AV$9:$BB$9)&gt;42,SUM($AV$9:$BB$9)&lt;49),AV223,0))</f>
        <v>0</v>
      </c>
      <c r="AW226" s="6">
        <f t="shared" ref="AW226:BB226" si="3832">IF(SUM($AM$9:$AS$9)=SUM($AV$9:$BB$9),AW223,IF(AND(SUM($AV$9:$BB$9)&gt;42,SUM($AV$9:$BB$9)&lt;49),AW223,0))</f>
        <v>0</v>
      </c>
      <c r="AX226" s="6">
        <f t="shared" si="3832"/>
        <v>0</v>
      </c>
      <c r="AY226" s="6">
        <f t="shared" si="3832"/>
        <v>0</v>
      </c>
      <c r="AZ226" s="26">
        <f t="shared" si="3832"/>
        <v>0</v>
      </c>
      <c r="BA226" s="29">
        <f t="shared" si="3832"/>
        <v>0</v>
      </c>
      <c r="BB226" s="23">
        <f t="shared" si="3832"/>
        <v>0</v>
      </c>
    </row>
    <row r="227" spans="1:54" ht="15.75" customHeight="1" x14ac:dyDescent="0.2">
      <c r="A227" s="1">
        <f t="shared" ref="A227:A228" si="3833">A226</f>
        <v>0</v>
      </c>
      <c r="B227" s="313"/>
      <c r="C227" s="314"/>
      <c r="D227" s="314"/>
      <c r="E227" s="314"/>
      <c r="F227" s="31"/>
      <c r="G227" s="183"/>
      <c r="H227" s="123">
        <f t="shared" ref="H227" si="3834">IF($B223=$B217,H221+F227,$F227)</f>
        <v>0</v>
      </c>
      <c r="I227" s="165">
        <f t="shared" si="3773"/>
        <v>0</v>
      </c>
      <c r="J227" s="141">
        <f t="shared" ref="J227" si="3835">IF($H226=0,0,IF($B217=$B223,IF($H228&gt;0,$H228+J221,K223+J221),IF($H228&gt;0,$H228,K223)))</f>
        <v>0</v>
      </c>
      <c r="K227" s="7">
        <f t="shared" si="3818"/>
        <v>0</v>
      </c>
      <c r="L227" s="6"/>
      <c r="M227" s="6"/>
      <c r="N227" s="6"/>
      <c r="O227" s="6"/>
      <c r="P227" s="26"/>
      <c r="Q227" s="29"/>
      <c r="R227" s="23"/>
      <c r="S227" s="141">
        <f t="shared" ref="S227" si="3836">IF($H226=0,0,IF($B217=$B223,IF($H228&gt;0,$H228+S221,T223+S221),IF($H228&gt;0,$H228,T223)))</f>
        <v>0</v>
      </c>
      <c r="T227" s="7">
        <f t="shared" si="3821"/>
        <v>0</v>
      </c>
      <c r="U227" s="6"/>
      <c r="V227" s="6"/>
      <c r="W227" s="6"/>
      <c r="X227" s="6"/>
      <c r="Y227" s="26"/>
      <c r="Z227" s="29"/>
      <c r="AA227" s="23"/>
      <c r="AB227" s="141">
        <f t="shared" ref="AB227" si="3837">IF($H226=0,0,IF($B217=$B223,IF($H228&gt;0,$H228+AB221,AC223+AB221),IF($H228&gt;0,$H228,AC223)))</f>
        <v>0</v>
      </c>
      <c r="AC227" s="7">
        <f t="shared" si="3824"/>
        <v>0</v>
      </c>
      <c r="AD227" s="6"/>
      <c r="AE227" s="6"/>
      <c r="AF227" s="6"/>
      <c r="AG227" s="6"/>
      <c r="AH227" s="26"/>
      <c r="AI227" s="29"/>
      <c r="AJ227" s="23"/>
      <c r="AK227" s="141">
        <f t="shared" ref="AK227" si="3838">IF($H226=0,0,IF($B217=$B223,IF($H228&gt;0,$H228+AK221,AL223+AK221),IF($H228&gt;0,$H228,AL223)))</f>
        <v>0</v>
      </c>
      <c r="AL227" s="7">
        <f t="shared" si="3827"/>
        <v>0</v>
      </c>
      <c r="AM227" s="6"/>
      <c r="AN227" s="6"/>
      <c r="AO227" s="6"/>
      <c r="AP227" s="6"/>
      <c r="AQ227" s="26"/>
      <c r="AR227" s="29"/>
      <c r="AS227" s="23"/>
      <c r="AT227" s="141">
        <f t="shared" ref="AT227" si="3839">IF($H226=0,0,IF($B217=$B223,IF($H228&gt;0,$H228+AT221,AU223+AT221),IF($H228&gt;0,$H228,AU223)))</f>
        <v>0</v>
      </c>
      <c r="AU227" s="7">
        <f t="shared" si="3830"/>
        <v>0</v>
      </c>
      <c r="AV227" s="6"/>
      <c r="AW227" s="6"/>
      <c r="AX227" s="6"/>
      <c r="AY227" s="6"/>
      <c r="AZ227" s="26"/>
      <c r="BA227" s="29"/>
      <c r="BB227" s="23"/>
    </row>
    <row r="228" spans="1:54" ht="18.75" customHeight="1" thickBot="1" x14ac:dyDescent="0.25">
      <c r="A228" s="1">
        <f t="shared" si="3833"/>
        <v>0</v>
      </c>
      <c r="B228" s="323" t="str">
        <f>IF(B223="",Wydruk!$AE$6,IF(J224=0,Wydruk!$AE$7,IF(AND(G224&lt;G225,B223&lt;&gt;$B229),Wydruk!$AE$13,IF(AND($B223=$B217,$B223&lt;&gt;$B229),IF(OR(OR(J228&lt;4,J228&gt;5),OR(S228&lt;4,S228&gt;5),OR(AB228&lt;4,AB228&gt;5),OR(AK228&lt;4,AK228&gt;5),OR(AND(AT228&lt;4,AT228&gt;0),AT228&gt;5)),Wydruk!$AE$8,Wydruk!$AE$9),IF($B223=$B229,IF($F227&lt;&gt;0,Wydruk!$AE$12,Wydruk!$AE$10),IF(OR(OR(J224&lt;4,J224&gt;5),OR(S224&lt;4,S224&gt;5),OR(AB224&lt;4,AB224&gt;5),OR(AK224&lt;4,AK224&gt;5),OR(AND(AT224&lt;4,AT224&gt;0),AT224&gt;5)),Wydruk!$AE$8,Wydruk!$AE$11))))))</f>
        <v>Uzupełnij liczby godzin tygodniowego planu</v>
      </c>
      <c r="C228" s="324"/>
      <c r="D228" s="324"/>
      <c r="E228" s="324"/>
      <c r="F228" s="173">
        <f>grudzień!F228</f>
        <v>0</v>
      </c>
      <c r="G228" s="184">
        <f>grudzień!G228</f>
        <v>0</v>
      </c>
      <c r="H228" s="191">
        <f t="shared" ref="H228" si="3840">IF(OR($G228=0,$F228=0,$G228="",$F228=""),0,$G228/$F228)</f>
        <v>0</v>
      </c>
      <c r="I228" s="193"/>
      <c r="J228" s="176">
        <f t="shared" ref="J228" si="3841">IF($B217=$B223,IF(L223+L218&gt;0,1,0)+IF(M223+M218&gt;0,1,0)+IF(N223+N218&gt;0,1,0)+IF(O223+O218&gt;0,1,0)+IF(P223+P218&gt;0,1,0)+IF(Q223+Q218&gt;0,1,0)+IF(R223+R218&gt;0,1,0),J224)</f>
        <v>0</v>
      </c>
      <c r="K228" s="133">
        <f t="shared" ref="K228" si="3842">IF(OR($B223=$B229,J228=0,(K224-Q228+O228)&lt;=0),0,(K224-Q228+O228)/J228)</f>
        <v>0</v>
      </c>
      <c r="L228" s="137">
        <f t="shared" ref="L228" si="3843">IF(K228*(7-J225)&lt;=0,0,K228*(7-J225))</f>
        <v>0</v>
      </c>
      <c r="M228" s="311">
        <f t="shared" ref="M228" si="3844">ROUND(IF(OR(K225-K228*(7-J225)+P228&lt;0,$B223=$B229,K228&lt;=0,K225=0),0,IF(K225-K228*(7-J225)+P228&gt;Q228-O228+P228,Q228-O228+P228,K225-K228*(7-J225)+P228)),1)</f>
        <v>0</v>
      </c>
      <c r="N228" s="312"/>
      <c r="O228" s="139">
        <f t="shared" ref="O228" si="3845">IF(OR($B223=$B229,J224=0),0,IF($B223=$B217,J223,$F223))</f>
        <v>0</v>
      </c>
      <c r="P228" s="30">
        <f t="shared" ref="P228" si="3846">IF(OR($B223=$B229,J228=0),0,$G225-$G224)</f>
        <v>0</v>
      </c>
      <c r="Q228" s="134">
        <f t="shared" ref="Q228" si="3847">IF(OR($B223=$B229,J228=0),0,J227)</f>
        <v>0</v>
      </c>
      <c r="R228" s="138">
        <f t="shared" ref="R228" si="3848">IF($B223=$B229,0,K225)</f>
        <v>0</v>
      </c>
      <c r="S228" s="176">
        <f t="shared" ref="S228" si="3849">IF($B217=$B223,IF(U223+U218&gt;0,1,0)+IF(V223+V218&gt;0,1,0)+IF(W223+W218&gt;0,1,0)+IF(X223+X218&gt;0,1,0)+IF(Y223+Y218&gt;0,1,0)+IF(Z223+Z218&gt;0,1,0)+IF(AA223+AA218&gt;0,1,0),S224)</f>
        <v>0</v>
      </c>
      <c r="T228" s="133">
        <f t="shared" ref="T228" si="3850">IF(OR($B223=$B229,S228=0,(T224-Z228+X228)&lt;=0),0,(T224-Z228+X228)/S228)</f>
        <v>0</v>
      </c>
      <c r="U228" s="137">
        <f t="shared" ref="U228" si="3851">IF(T228*(7-S225)&lt;=0,0,T228*(7-S225))</f>
        <v>0</v>
      </c>
      <c r="V228" s="311">
        <f t="shared" ref="V228" si="3852">ROUND(IF(OR(T225-T228*(7-S225)+Y228&lt;0,$B223=$B229,T228&lt;=0,T225=0),0,IF(T225-T228*(7-S225)+Y228&gt;Z228-X228+Y228,Z228-X228+Y228,T225-T228*(7-S225)+Y228)),1)</f>
        <v>0</v>
      </c>
      <c r="W228" s="312"/>
      <c r="X228" s="139">
        <f t="shared" ref="X228" si="3853">IF(OR($B223=$B229,S224=0),0,IF($B223=$B217,S223,$F223))</f>
        <v>0</v>
      </c>
      <c r="Y228" s="30">
        <f t="shared" ref="Y228" si="3854">IF(OR($B223=$B229,S228=0),0,$G225-$G224)</f>
        <v>0</v>
      </c>
      <c r="Z228" s="134">
        <f t="shared" ref="Z228" si="3855">IF(OR($B223=$B229,S228=0),0,S227)</f>
        <v>0</v>
      </c>
      <c r="AA228" s="138">
        <f t="shared" ref="AA228" si="3856">IF($B223=$B229,0,T225)</f>
        <v>0</v>
      </c>
      <c r="AB228" s="176">
        <f t="shared" ref="AB228" si="3857">IF($B217=$B223,IF(AD223+AD218&gt;0,1,0)+IF(AE223+AE218&gt;0,1,0)+IF(AF223+AF218&gt;0,1,0)+IF(AG223+AG218&gt;0,1,0)+IF(AH223+AH218&gt;0,1,0)+IF(AI223+AI218&gt;0,1,0)+IF(AJ223+AJ218&gt;0,1,0),AB224)</f>
        <v>0</v>
      </c>
      <c r="AC228" s="133">
        <f t="shared" ref="AC228" si="3858">IF(OR($B223=$B229,AB228=0,(AC224-AI228+AG228)&lt;=0),0,(AC224-AI228+AG228)/AB228)</f>
        <v>0</v>
      </c>
      <c r="AD228" s="137">
        <f t="shared" ref="AD228" si="3859">IF(AC228*(7-AB225)&lt;=0,0,AC228*(7-AB225))</f>
        <v>0</v>
      </c>
      <c r="AE228" s="311">
        <f t="shared" ref="AE228" si="3860">ROUND(IF(OR(AC225-AC228*(7-AB225)+AH228&lt;0,$B223=$B229,AC228&lt;=0,AC225=0),0,IF(AC225-AC228*(7-AB225)+AH228&gt;AI228-AG228+AH228,AI228-AG228+AH228,AC225-AC228*(7-AB225)+AH228)),1)</f>
        <v>0</v>
      </c>
      <c r="AF228" s="312"/>
      <c r="AG228" s="139">
        <f t="shared" ref="AG228" si="3861">IF(OR($B223=$B229,AB224=0),0,IF($B223=$B217,AB223,$F223))</f>
        <v>0</v>
      </c>
      <c r="AH228" s="30">
        <f t="shared" ref="AH228" si="3862">IF(OR($B223=$B229,AB228=0),0,$G225-$G224)</f>
        <v>0</v>
      </c>
      <c r="AI228" s="134">
        <f t="shared" ref="AI228" si="3863">IF(OR($B223=$B229,AB228=0),0,AB227)</f>
        <v>0</v>
      </c>
      <c r="AJ228" s="138">
        <f t="shared" ref="AJ228" si="3864">IF($B223=$B229,0,AC225)</f>
        <v>0</v>
      </c>
      <c r="AK228" s="176">
        <f t="shared" ref="AK228" si="3865">IF($B217=$B223,IF(AM223+AM218&gt;0,1,0)+IF(AN223+AN218&gt;0,1,0)+IF(AO223+AO218&gt;0,1,0)+IF(AP223+AP218&gt;0,1,0)+IF(AQ223+AQ218&gt;0,1,0)+IF(AR223+AR218&gt;0,1,0)+IF(AS223+AS218&gt;0,1,0),AK224)</f>
        <v>0</v>
      </c>
      <c r="AL228" s="133">
        <f t="shared" ref="AL228" si="3866">IF(OR($B223=$B229,AK228=0,(AL224-AR228+AP228)&lt;=0),0,(AL224-AR228+AP228)/AK228)</f>
        <v>0</v>
      </c>
      <c r="AM228" s="137">
        <f t="shared" ref="AM228" si="3867">IF(AL228*(7-AK225)&lt;=0,0,AL228*(7-AK225))</f>
        <v>0</v>
      </c>
      <c r="AN228" s="311">
        <f t="shared" ref="AN228" si="3868">ROUND(IF(OR(AL225-AL228*(7-AK225)+AQ228&lt;0,$B223=$B229,AL228&lt;=0,AL225=0),0,IF(AL225-AL228*(7-AK225)+AQ228&gt;AR228-AP228+AQ228,AR228-AP228+AQ228,AL225-AL228*(7-AK225)+AQ228)),1)</f>
        <v>0</v>
      </c>
      <c r="AO228" s="312"/>
      <c r="AP228" s="139">
        <f t="shared" ref="AP228" si="3869">IF(OR($B223=$B229,AK224=0),0,IF($B223=$B217,AK223,$F223))</f>
        <v>0</v>
      </c>
      <c r="AQ228" s="30">
        <f t="shared" ref="AQ228" si="3870">IF(OR($B223=$B229,AK228=0),0,$G225-$G224)</f>
        <v>0</v>
      </c>
      <c r="AR228" s="134">
        <f t="shared" ref="AR228" si="3871">IF(OR($B223=$B229,AK228=0),0,AK227)</f>
        <v>0</v>
      </c>
      <c r="AS228" s="138">
        <f t="shared" ref="AS228" si="3872">IF($B223=$B229,0,AL225)</f>
        <v>0</v>
      </c>
      <c r="AT228" s="176">
        <f t="shared" ref="AT228" si="3873">IF($B217=$B223,IF(AV223+AV218&gt;0,1,0)+IF(AW223+AW218&gt;0,1,0)+IF(AX223+AX218&gt;0,1,0)+IF(AY223+AY218&gt;0,1,0)+IF(AZ223+AZ218&gt;0,1,0)+IF(BA223+BA218&gt;0,1,0)+IF(BB223+BB218&gt;0,1,0),AT224)</f>
        <v>0</v>
      </c>
      <c r="AU228" s="133">
        <f t="shared" ref="AU228" si="3874">IF(OR($B223=$B229,AT228=0,(AU224-BA228+AY228)&lt;=0),0,(AU224-BA228+AY228)/AT228)</f>
        <v>0</v>
      </c>
      <c r="AV228" s="137">
        <f t="shared" ref="AV228" si="3875">IF(AU228*(7-AT225)&lt;=0,0,AU228*(7-AT225))</f>
        <v>0</v>
      </c>
      <c r="AW228" s="311">
        <f t="shared" ref="AW228" si="3876">ROUND(IF(OR(AU225-AU228*(7-AT225)+AZ228&lt;0,$B223=$B229,AU228&lt;=0,AU225=0),0,IF(AU225-AU228*(7-AT225)+AZ228&gt;BA228-AY228+AZ228,BA228-AY228+AZ228,AU225-AU228*(7-AT225)+AZ228)),1)</f>
        <v>0</v>
      </c>
      <c r="AX228" s="312"/>
      <c r="AY228" s="139">
        <f t="shared" ref="AY228" si="3877">IF(OR($B223=$B229,AT224=0),0,IF($B223=$B217,AT223,$F223))</f>
        <v>0</v>
      </c>
      <c r="AZ228" s="30">
        <f t="shared" ref="AZ228" si="3878">IF(OR($B223=$B229,AT228=0),0,$G225-$G224)</f>
        <v>0</v>
      </c>
      <c r="BA228" s="134">
        <f t="shared" ref="BA228" si="3879">IF(OR($B223=$B229,AT228=0),0,AT227)</f>
        <v>0</v>
      </c>
      <c r="BB228" s="138">
        <f t="shared" ref="BB228" si="3880">IF($B223=$B229,0,AU225)</f>
        <v>0</v>
      </c>
    </row>
    <row r="229" spans="1:54" ht="15.75" x14ac:dyDescent="0.2">
      <c r="A229" s="1">
        <f t="shared" ref="A229" si="3881">IF(B229="","1. Niewypełnione",B229)</f>
        <v>0</v>
      </c>
      <c r="B229" s="320">
        <f>grudzień!B229</f>
        <v>0</v>
      </c>
      <c r="C229" s="321">
        <f>grudzień!C229</f>
        <v>0</v>
      </c>
      <c r="D229" s="321">
        <f>grudzień!D229</f>
        <v>0</v>
      </c>
      <c r="E229" s="321">
        <f>grudzień!E229</f>
        <v>0</v>
      </c>
      <c r="F229" s="177">
        <f>grudzień!F229</f>
        <v>18</v>
      </c>
      <c r="G229" s="185">
        <f>grudzień!G229</f>
        <v>18</v>
      </c>
      <c r="H229" s="177"/>
      <c r="I229" s="192">
        <f t="shared" ref="I229:I233" si="3882">K229+T229+AC229+AL229+AU229</f>
        <v>0</v>
      </c>
      <c r="J229" s="186">
        <f t="shared" ref="J229" si="3883">IF(OR($B229=$B235,J232=0),0,ROUND((K230+P234)/J232,0))</f>
        <v>0</v>
      </c>
      <c r="K229" s="51">
        <f t="shared" ref="K229:K230" si="3884">SUM(L229:R229)</f>
        <v>0</v>
      </c>
      <c r="L229" s="52">
        <f>grudzień!L229</f>
        <v>0</v>
      </c>
      <c r="M229" s="52">
        <f>grudzień!M229</f>
        <v>0</v>
      </c>
      <c r="N229" s="52">
        <f>grudzień!N229</f>
        <v>0</v>
      </c>
      <c r="O229" s="52">
        <f>grudzień!O229</f>
        <v>0</v>
      </c>
      <c r="P229" s="53">
        <f>grudzień!P229</f>
        <v>0</v>
      </c>
      <c r="Q229" s="54">
        <f>grudzień!Q229</f>
        <v>0</v>
      </c>
      <c r="R229" s="55">
        <f>grudzień!R229</f>
        <v>0</v>
      </c>
      <c r="S229" s="188">
        <f t="shared" ref="S229" si="3885">IF(OR($B229=$B235,S232=0),0,ROUND((T230+Y234)/S232,0))</f>
        <v>0</v>
      </c>
      <c r="T229" s="51">
        <f t="shared" ref="T229:T230" si="3886">SUM(U229:AA229)</f>
        <v>0</v>
      </c>
      <c r="U229" s="52">
        <f>grudzień!U229</f>
        <v>0</v>
      </c>
      <c r="V229" s="52">
        <f>grudzień!V229</f>
        <v>0</v>
      </c>
      <c r="W229" s="52">
        <f>grudzień!W229</f>
        <v>0</v>
      </c>
      <c r="X229" s="52">
        <f>grudzień!X229</f>
        <v>0</v>
      </c>
      <c r="Y229" s="53">
        <f>grudzień!Y229</f>
        <v>0</v>
      </c>
      <c r="Z229" s="54">
        <f>grudzień!Z229</f>
        <v>0</v>
      </c>
      <c r="AA229" s="55">
        <f>grudzień!AA229</f>
        <v>0</v>
      </c>
      <c r="AB229" s="188">
        <f t="shared" ref="AB229" si="3887">IF(OR($B229=$B235,AB232=0),0,ROUND((AC230+AH234)/AB232,0))</f>
        <v>0</v>
      </c>
      <c r="AC229" s="51">
        <f t="shared" ref="AC229:AC230" si="3888">SUM(AD229:AJ229)</f>
        <v>0</v>
      </c>
      <c r="AD229" s="52">
        <f>grudzień!AD229</f>
        <v>0</v>
      </c>
      <c r="AE229" s="52">
        <f>grudzień!AE229</f>
        <v>0</v>
      </c>
      <c r="AF229" s="52">
        <f>grudzień!AF229</f>
        <v>0</v>
      </c>
      <c r="AG229" s="52">
        <f>grudzień!AG229</f>
        <v>0</v>
      </c>
      <c r="AH229" s="53">
        <f>grudzień!AH229</f>
        <v>0</v>
      </c>
      <c r="AI229" s="54">
        <f>grudzień!AI229</f>
        <v>0</v>
      </c>
      <c r="AJ229" s="55">
        <f>grudzień!AJ229</f>
        <v>0</v>
      </c>
      <c r="AK229" s="188">
        <f t="shared" ref="AK229" si="3889">IF(OR($B229=$B235,AK232=0),0,ROUND((AL230+AQ234)/AK232,0))</f>
        <v>0</v>
      </c>
      <c r="AL229" s="51">
        <f t="shared" ref="AL229:AL230" si="3890">SUM(AM229:AS229)</f>
        <v>0</v>
      </c>
      <c r="AM229" s="52">
        <f>grudzień!AM229</f>
        <v>0</v>
      </c>
      <c r="AN229" s="52">
        <f>grudzień!AN229</f>
        <v>0</v>
      </c>
      <c r="AO229" s="52">
        <f>grudzień!AO229</f>
        <v>0</v>
      </c>
      <c r="AP229" s="52">
        <f>grudzień!AP229</f>
        <v>0</v>
      </c>
      <c r="AQ229" s="53">
        <f>grudzień!AQ229</f>
        <v>0</v>
      </c>
      <c r="AR229" s="54">
        <f>grudzień!AR229</f>
        <v>0</v>
      </c>
      <c r="AS229" s="55">
        <f>grudzień!AS229</f>
        <v>0</v>
      </c>
      <c r="AT229" s="188">
        <f t="shared" ref="AT229" si="3891">IF(OR($B229=$B235,AT232=0),0,ROUND((AU230+AZ234)/AT232,0))</f>
        <v>0</v>
      </c>
      <c r="AU229" s="51">
        <f t="shared" ref="AU229:AU230" si="3892">SUM(AV229:BB229)</f>
        <v>0</v>
      </c>
      <c r="AV229" s="52">
        <f t="shared" ref="AV229" si="3893">IF(SUM($AM$9:$AS$9)=SUM($AV$9:$BB$9),AM229,IF(AND(SUM($AV$9:$BB$9)&gt;42,SUM($AV$9:$BB$9)&lt;49),AM229,0))</f>
        <v>0</v>
      </c>
      <c r="AW229" s="52">
        <f t="shared" ref="AW229" si="3894">IF(SUM($AM$9:$AS$9)=SUM($AV$9:$BB$9),AN229,IF(AND(SUM($AV$9:$BB$9)&gt;42,SUM($AV$9:$BB$9)&lt;49),AN229,0))</f>
        <v>0</v>
      </c>
      <c r="AX229" s="52">
        <f t="shared" ref="AX229" si="3895">IF(SUM($AM$9:$AS$9)=SUM($AV$9:$BB$9),AO229,IF(AND(SUM($AV$9:$BB$9)&gt;42,SUM($AV$9:$BB$9)&lt;49),AO229,0))</f>
        <v>0</v>
      </c>
      <c r="AY229" s="52">
        <f t="shared" ref="AY229" si="3896">IF(SUM($AM$9:$AS$9)=SUM($AV$9:$BB$9),AP229,IF(AND(SUM($AV$9:$BB$9)&gt;42,SUM($AV$9:$BB$9)&lt;49),AP229,0))</f>
        <v>0</v>
      </c>
      <c r="AZ229" s="53">
        <f t="shared" ref="AZ229" si="3897">IF(SUM($AM$9:$AS$9)=SUM($AV$9:$BB$9),AQ229,IF(AND(SUM($AV$9:$BB$9)&gt;42,SUM($AV$9:$BB$9)&lt;49),AQ229,0))</f>
        <v>0</v>
      </c>
      <c r="BA229" s="54">
        <f t="shared" ref="BA229" si="3898">IF(SUM($AM$9:$AS$9)=SUM($AV$9:$BB$9),AR229,IF(AND(SUM($AV$9:$BB$9)&gt;42,SUM($AV$9:$BB$9)&lt;49),AR229,0))</f>
        <v>0</v>
      </c>
      <c r="BB229" s="55">
        <f t="shared" ref="BB229" si="3899">IF(SUM($AM$9:$AS$9)=SUM($AV$9:$BB$9),AS229,IF(AND(SUM($AV$9:$BB$9)&gt;42,SUM($AV$9:$BB$9)&lt;49),AS229,0))</f>
        <v>0</v>
      </c>
    </row>
    <row r="230" spans="1:54" ht="12.75" hidden="1" customHeight="1" x14ac:dyDescent="0.2">
      <c r="B230" s="93"/>
      <c r="C230" s="94"/>
      <c r="D230" s="95"/>
      <c r="E230" s="115"/>
      <c r="F230" s="140" t="b">
        <f t="shared" ref="F230" si="3900">IF($B223=$B229,OR(F224,G229&lt;F229),G229&lt;F229)</f>
        <v>0</v>
      </c>
      <c r="G230" s="189">
        <f t="shared" ref="G230" si="3901">IF(AND($B223=$B229,$B223&lt;&gt;"",$B223&lt;&gt;0),G229+G224,G229)</f>
        <v>18</v>
      </c>
      <c r="H230" s="120"/>
      <c r="I230" s="165">
        <f t="shared" si="3882"/>
        <v>0</v>
      </c>
      <c r="J230" s="194">
        <f t="shared" ref="J230" si="3902">7-COUNTIF(L229:R229,0)-COUNTIF(L229:R229,"")</f>
        <v>0</v>
      </c>
      <c r="K230" s="22">
        <f t="shared" si="3884"/>
        <v>0</v>
      </c>
      <c r="L230" s="35">
        <f t="shared" ref="L230:R230" si="3903">IF($B223=$B229,L229+L224,L229)</f>
        <v>0</v>
      </c>
      <c r="M230" s="35">
        <f t="shared" si="3903"/>
        <v>0</v>
      </c>
      <c r="N230" s="35">
        <f t="shared" si="3903"/>
        <v>0</v>
      </c>
      <c r="O230" s="35">
        <f t="shared" si="3903"/>
        <v>0</v>
      </c>
      <c r="P230" s="36">
        <f t="shared" si="3903"/>
        <v>0</v>
      </c>
      <c r="Q230" s="37">
        <f t="shared" si="3903"/>
        <v>0</v>
      </c>
      <c r="R230" s="38">
        <f t="shared" si="3903"/>
        <v>0</v>
      </c>
      <c r="S230" s="194">
        <f t="shared" ref="S230" si="3904">7-COUNTIF(U229:AA229,0)-COUNTIF(U229:AA229,"")</f>
        <v>0</v>
      </c>
      <c r="T230" s="22">
        <f t="shared" si="3886"/>
        <v>0</v>
      </c>
      <c r="U230" s="35">
        <f t="shared" ref="U230:AA230" si="3905">IF($B223=$B229,U229+U224,U229)</f>
        <v>0</v>
      </c>
      <c r="V230" s="35">
        <f t="shared" si="3905"/>
        <v>0</v>
      </c>
      <c r="W230" s="35">
        <f t="shared" si="3905"/>
        <v>0</v>
      </c>
      <c r="X230" s="35">
        <f t="shared" si="3905"/>
        <v>0</v>
      </c>
      <c r="Y230" s="36">
        <f t="shared" si="3905"/>
        <v>0</v>
      </c>
      <c r="Z230" s="37">
        <f t="shared" si="3905"/>
        <v>0</v>
      </c>
      <c r="AA230" s="38">
        <f t="shared" si="3905"/>
        <v>0</v>
      </c>
      <c r="AB230" s="194">
        <f t="shared" ref="AB230" si="3906">7-COUNTIF(AD229:AJ229,0)-COUNTIF(AD229:AJ229,"")</f>
        <v>0</v>
      </c>
      <c r="AC230" s="22">
        <f t="shared" si="3888"/>
        <v>0</v>
      </c>
      <c r="AD230" s="35">
        <f t="shared" ref="AD230:AJ230" si="3907">IF($B223=$B229,AD229+AD224,AD229)</f>
        <v>0</v>
      </c>
      <c r="AE230" s="35">
        <f t="shared" si="3907"/>
        <v>0</v>
      </c>
      <c r="AF230" s="35">
        <f t="shared" si="3907"/>
        <v>0</v>
      </c>
      <c r="AG230" s="35">
        <f t="shared" si="3907"/>
        <v>0</v>
      </c>
      <c r="AH230" s="36">
        <f t="shared" si="3907"/>
        <v>0</v>
      </c>
      <c r="AI230" s="37">
        <f t="shared" si="3907"/>
        <v>0</v>
      </c>
      <c r="AJ230" s="38">
        <f t="shared" si="3907"/>
        <v>0</v>
      </c>
      <c r="AK230" s="194">
        <f t="shared" ref="AK230" si="3908">7-COUNTIF(AM229:AS229,0)-COUNTIF(AM229:AS229,"")</f>
        <v>0</v>
      </c>
      <c r="AL230" s="22">
        <f t="shared" si="3890"/>
        <v>0</v>
      </c>
      <c r="AM230" s="35">
        <f t="shared" ref="AM230:AS230" si="3909">IF($B223=$B229,AM229+AM224,AM229)</f>
        <v>0</v>
      </c>
      <c r="AN230" s="35">
        <f t="shared" si="3909"/>
        <v>0</v>
      </c>
      <c r="AO230" s="35">
        <f t="shared" si="3909"/>
        <v>0</v>
      </c>
      <c r="AP230" s="35">
        <f t="shared" si="3909"/>
        <v>0</v>
      </c>
      <c r="AQ230" s="36">
        <f t="shared" si="3909"/>
        <v>0</v>
      </c>
      <c r="AR230" s="37">
        <f t="shared" si="3909"/>
        <v>0</v>
      </c>
      <c r="AS230" s="38">
        <f t="shared" si="3909"/>
        <v>0</v>
      </c>
      <c r="AT230" s="194">
        <f t="shared" ref="AT230" si="3910">7-COUNTIF(AV229:BB229,0)-COUNTIF(AV229:BB229,"")</f>
        <v>0</v>
      </c>
      <c r="AU230" s="22">
        <f t="shared" si="3892"/>
        <v>0</v>
      </c>
      <c r="AV230" s="35">
        <f t="shared" ref="AV230:BB230" si="3911">IF($B223=$B229,AV229+AV224,AV229)</f>
        <v>0</v>
      </c>
      <c r="AW230" s="35">
        <f t="shared" si="3911"/>
        <v>0</v>
      </c>
      <c r="AX230" s="35">
        <f t="shared" si="3911"/>
        <v>0</v>
      </c>
      <c r="AY230" s="35">
        <f t="shared" si="3911"/>
        <v>0</v>
      </c>
      <c r="AZ230" s="36">
        <f t="shared" si="3911"/>
        <v>0</v>
      </c>
      <c r="BA230" s="37">
        <f t="shared" si="3911"/>
        <v>0</v>
      </c>
      <c r="BB230" s="38">
        <f t="shared" si="3911"/>
        <v>0</v>
      </c>
    </row>
    <row r="231" spans="1:54" ht="15" hidden="1" customHeight="1" x14ac:dyDescent="0.2">
      <c r="B231" s="116"/>
      <c r="C231" s="117"/>
      <c r="D231" s="118"/>
      <c r="E231" s="119"/>
      <c r="F231" s="92"/>
      <c r="G231" s="190">
        <f t="shared" ref="G231" si="3912">IF(AND($B223=$B229,$B223&lt;&gt;"",$B223&lt;&gt;0),F229+G225,F229)</f>
        <v>18</v>
      </c>
      <c r="H231" s="121"/>
      <c r="I231" s="165">
        <f t="shared" si="3882"/>
        <v>0</v>
      </c>
      <c r="J231" s="195">
        <f t="shared" ref="J231" si="3913">IF($B229=$B223,COUNTIF(L231:R231,0),COUNTIF(L232:R232,0)+COUNTIF(L232:R232,""))</f>
        <v>7</v>
      </c>
      <c r="K231" s="39">
        <f t="shared" ref="K231:R231" si="3914">IF($B223=$B229,K232+K225,K232)</f>
        <v>0</v>
      </c>
      <c r="L231" s="40">
        <f t="shared" si="3914"/>
        <v>0</v>
      </c>
      <c r="M231" s="40">
        <f t="shared" si="3914"/>
        <v>0</v>
      </c>
      <c r="N231" s="40">
        <f t="shared" si="3914"/>
        <v>0</v>
      </c>
      <c r="O231" s="40">
        <f t="shared" si="3914"/>
        <v>0</v>
      </c>
      <c r="P231" s="41">
        <f t="shared" si="3914"/>
        <v>0</v>
      </c>
      <c r="Q231" s="42">
        <f t="shared" si="3914"/>
        <v>0</v>
      </c>
      <c r="R231" s="43">
        <f t="shared" si="3914"/>
        <v>0</v>
      </c>
      <c r="S231" s="195">
        <f t="shared" ref="S231" si="3915">IF($B229=$B223,COUNTIF(U231:AA231,0),COUNTIF(U232:AA232,0)+COUNTIF(U232:AA232,""))</f>
        <v>7</v>
      </c>
      <c r="T231" s="39">
        <f t="shared" ref="T231:AA231" si="3916">IF($B223=$B229,T232+T225,T232)</f>
        <v>0</v>
      </c>
      <c r="U231" s="40">
        <f t="shared" si="3916"/>
        <v>0</v>
      </c>
      <c r="V231" s="40">
        <f t="shared" si="3916"/>
        <v>0</v>
      </c>
      <c r="W231" s="40">
        <f t="shared" si="3916"/>
        <v>0</v>
      </c>
      <c r="X231" s="40">
        <f t="shared" si="3916"/>
        <v>0</v>
      </c>
      <c r="Y231" s="41">
        <f t="shared" si="3916"/>
        <v>0</v>
      </c>
      <c r="Z231" s="42">
        <f t="shared" si="3916"/>
        <v>0</v>
      </c>
      <c r="AA231" s="43">
        <f t="shared" si="3916"/>
        <v>0</v>
      </c>
      <c r="AB231" s="195">
        <f t="shared" ref="AB231" si="3917">IF($B229=$B223,COUNTIF(AD231:AJ231,0),COUNTIF(AD232:AJ232,0)+COUNTIF(AD232:AJ232,""))</f>
        <v>7</v>
      </c>
      <c r="AC231" s="39">
        <f t="shared" ref="AC231:AJ231" si="3918">IF($B223=$B229,AC232+AC225,AC232)</f>
        <v>0</v>
      </c>
      <c r="AD231" s="40">
        <f t="shared" si="3918"/>
        <v>0</v>
      </c>
      <c r="AE231" s="40">
        <f t="shared" si="3918"/>
        <v>0</v>
      </c>
      <c r="AF231" s="40">
        <f t="shared" si="3918"/>
        <v>0</v>
      </c>
      <c r="AG231" s="40">
        <f t="shared" si="3918"/>
        <v>0</v>
      </c>
      <c r="AH231" s="41">
        <f t="shared" si="3918"/>
        <v>0</v>
      </c>
      <c r="AI231" s="42">
        <f t="shared" si="3918"/>
        <v>0</v>
      </c>
      <c r="AJ231" s="43">
        <f t="shared" si="3918"/>
        <v>0</v>
      </c>
      <c r="AK231" s="195">
        <f t="shared" ref="AK231" si="3919">IF($B229=$B223,COUNTIF(AM231:AS231,0),COUNTIF(AM232:AS232,0)+COUNTIF(AM232:AS232,""))</f>
        <v>7</v>
      </c>
      <c r="AL231" s="39">
        <f t="shared" ref="AL231:AS231" si="3920">IF($B223=$B229,AL232+AL225,AL232)</f>
        <v>0</v>
      </c>
      <c r="AM231" s="40">
        <f t="shared" si="3920"/>
        <v>0</v>
      </c>
      <c r="AN231" s="40">
        <f t="shared" si="3920"/>
        <v>0</v>
      </c>
      <c r="AO231" s="40">
        <f t="shared" si="3920"/>
        <v>0</v>
      </c>
      <c r="AP231" s="40">
        <f t="shared" si="3920"/>
        <v>0</v>
      </c>
      <c r="AQ231" s="41">
        <f t="shared" si="3920"/>
        <v>0</v>
      </c>
      <c r="AR231" s="42">
        <f t="shared" si="3920"/>
        <v>0</v>
      </c>
      <c r="AS231" s="43">
        <f t="shared" si="3920"/>
        <v>0</v>
      </c>
      <c r="AT231" s="195">
        <f t="shared" ref="AT231" si="3921">IF($B229=$B223,COUNTIF(AV231:BB231,0),COUNTIF(AV232:BB232,0)+COUNTIF(AV232:BB232,""))</f>
        <v>7</v>
      </c>
      <c r="AU231" s="39">
        <f t="shared" ref="AU231:BB231" si="3922">IF($B223=$B229,AU232+AU225,AU232)</f>
        <v>0</v>
      </c>
      <c r="AV231" s="40">
        <f t="shared" si="3922"/>
        <v>0</v>
      </c>
      <c r="AW231" s="40">
        <f t="shared" si="3922"/>
        <v>0</v>
      </c>
      <c r="AX231" s="40">
        <f t="shared" si="3922"/>
        <v>0</v>
      </c>
      <c r="AY231" s="40">
        <f t="shared" si="3922"/>
        <v>0</v>
      </c>
      <c r="AZ231" s="41">
        <f t="shared" si="3922"/>
        <v>0</v>
      </c>
      <c r="BA231" s="42">
        <f t="shared" si="3922"/>
        <v>0</v>
      </c>
      <c r="BB231" s="43">
        <f t="shared" si="3922"/>
        <v>0</v>
      </c>
    </row>
    <row r="232" spans="1:54" ht="15.75" customHeight="1" x14ac:dyDescent="0.2">
      <c r="A232" s="1">
        <f t="shared" ref="A232" si="3923">A229</f>
        <v>0</v>
      </c>
      <c r="B232" s="313">
        <f t="shared" ref="B232" si="3924">B226+1</f>
        <v>36</v>
      </c>
      <c r="C232" s="314"/>
      <c r="D232" s="314"/>
      <c r="E232" s="314"/>
      <c r="F232" s="31"/>
      <c r="G232" s="183"/>
      <c r="H232" s="122">
        <f t="shared" ref="H232" si="3925">5-COUNTIF(AU229,0)-COUNTIF(AL229,0)-COUNTIF(AC229,0)-COUNTIF(T229,0)-COUNTIF(K229,0)</f>
        <v>0</v>
      </c>
      <c r="I232" s="165">
        <f t="shared" si="3882"/>
        <v>0</v>
      </c>
      <c r="J232" s="187">
        <f t="shared" ref="J232" si="3926">IF($B229=$B223,J226+IF($F229&lt;&gt;$G229,(K229+$G231-$G230)/$F229,K229/$F229),IF($F229&lt;&gt;G229,(K229+$G231-$G230)/$F229,K229/$F229))</f>
        <v>0</v>
      </c>
      <c r="K232" s="7">
        <f t="shared" ref="K232:K233" si="3927">SUM(L232:R232)</f>
        <v>0</v>
      </c>
      <c r="L232" s="26">
        <f t="shared" ref="L232:R232" si="3928">L229</f>
        <v>0</v>
      </c>
      <c r="M232" s="26">
        <f t="shared" si="3928"/>
        <v>0</v>
      </c>
      <c r="N232" s="26">
        <f t="shared" si="3928"/>
        <v>0</v>
      </c>
      <c r="O232" s="26">
        <f t="shared" si="3928"/>
        <v>0</v>
      </c>
      <c r="P232" s="26">
        <f t="shared" si="3928"/>
        <v>0</v>
      </c>
      <c r="Q232" s="29">
        <f t="shared" si="3928"/>
        <v>0</v>
      </c>
      <c r="R232" s="23">
        <f t="shared" si="3928"/>
        <v>0</v>
      </c>
      <c r="S232" s="187">
        <f t="shared" ref="S232" si="3929">IF($B229=$B223,S226+IF($F229&lt;&gt;$G229,(T229+$G231-$G230)/$F229,T229/$F229),IF($F229&lt;&gt;P229,(T229+$G231-$G230)/$F229,T229/$F229))</f>
        <v>0</v>
      </c>
      <c r="T232" s="7">
        <f t="shared" ref="T232:T233" si="3930">SUM(U232:AA232)</f>
        <v>0</v>
      </c>
      <c r="U232" s="26">
        <f t="shared" ref="U232:AA232" si="3931">U229</f>
        <v>0</v>
      </c>
      <c r="V232" s="26">
        <f t="shared" si="3931"/>
        <v>0</v>
      </c>
      <c r="W232" s="26">
        <f t="shared" si="3931"/>
        <v>0</v>
      </c>
      <c r="X232" s="26">
        <f t="shared" si="3931"/>
        <v>0</v>
      </c>
      <c r="Y232" s="113">
        <f t="shared" si="3931"/>
        <v>0</v>
      </c>
      <c r="Z232" s="29">
        <f t="shared" si="3931"/>
        <v>0</v>
      </c>
      <c r="AA232" s="23">
        <f t="shared" si="3931"/>
        <v>0</v>
      </c>
      <c r="AB232" s="187">
        <f t="shared" ref="AB232" si="3932">IF($B229=$B223,AB226+IF($F229&lt;&gt;$G229,(AC229+$G231-$G230)/$F229,AC229/$F229),IF($F229&lt;&gt;Y229,(AC229+$G231-$G230)/$F229,AC229/$F229))</f>
        <v>0</v>
      </c>
      <c r="AC232" s="7">
        <f t="shared" ref="AC232:AC233" si="3933">SUM(AD232:AJ232)</f>
        <v>0</v>
      </c>
      <c r="AD232" s="26">
        <f t="shared" ref="AD232:AJ232" si="3934">AD229</f>
        <v>0</v>
      </c>
      <c r="AE232" s="26">
        <f t="shared" si="3934"/>
        <v>0</v>
      </c>
      <c r="AF232" s="26">
        <f t="shared" si="3934"/>
        <v>0</v>
      </c>
      <c r="AG232" s="26">
        <f t="shared" si="3934"/>
        <v>0</v>
      </c>
      <c r="AH232" s="113">
        <f t="shared" si="3934"/>
        <v>0</v>
      </c>
      <c r="AI232" s="29">
        <f t="shared" si="3934"/>
        <v>0</v>
      </c>
      <c r="AJ232" s="23">
        <f t="shared" si="3934"/>
        <v>0</v>
      </c>
      <c r="AK232" s="187">
        <f t="shared" ref="AK232" si="3935">IF($B229=$B223,AK226+IF($F229&lt;&gt;$G229,(AL229+$G231-$G230)/$F229,AL229/$F229),IF($F229&lt;&gt;AH229,(AL229+$G231-$G230)/$F229,AL229/$F229))</f>
        <v>0</v>
      </c>
      <c r="AL232" s="7">
        <f t="shared" ref="AL232:AL233" si="3936">SUM(AM232:AS232)</f>
        <v>0</v>
      </c>
      <c r="AM232" s="26">
        <f t="shared" ref="AM232:AS232" si="3937">AM229</f>
        <v>0</v>
      </c>
      <c r="AN232" s="26">
        <f t="shared" si="3937"/>
        <v>0</v>
      </c>
      <c r="AO232" s="26">
        <f t="shared" si="3937"/>
        <v>0</v>
      </c>
      <c r="AP232" s="26">
        <f t="shared" si="3937"/>
        <v>0</v>
      </c>
      <c r="AQ232" s="113">
        <f t="shared" si="3937"/>
        <v>0</v>
      </c>
      <c r="AR232" s="29">
        <f t="shared" si="3937"/>
        <v>0</v>
      </c>
      <c r="AS232" s="23">
        <f t="shared" si="3937"/>
        <v>0</v>
      </c>
      <c r="AT232" s="187">
        <f t="shared" ref="AT232" si="3938">IF($B229=$B223,AT226+IF($F229&lt;&gt;$G229,(AU229+$G231-$G230)/$F229,AU229/$F229),IF($F229&lt;&gt;AQ229,(AU229+$G231-$G230)/$F229,AU229/$F229))</f>
        <v>0</v>
      </c>
      <c r="AU232" s="7">
        <f t="shared" ref="AU232:AU233" si="3939">SUM(AV232:BB232)</f>
        <v>0</v>
      </c>
      <c r="AV232" s="6">
        <f t="shared" ref="AV232" si="3940">IF(SUM($AM$9:$AS$9)=SUM($AV$9:$BB$9),AV229,IF(AND(SUM($AV$9:$BB$9)&gt;42,SUM($AV$9:$BB$9)&lt;49),AV229,0))</f>
        <v>0</v>
      </c>
      <c r="AW232" s="6">
        <f t="shared" ref="AW232:BB232" si="3941">IF(SUM($AM$9:$AS$9)=SUM($AV$9:$BB$9),AW229,IF(AND(SUM($AV$9:$BB$9)&gt;42,SUM($AV$9:$BB$9)&lt;49),AW229,0))</f>
        <v>0</v>
      </c>
      <c r="AX232" s="6">
        <f t="shared" si="3941"/>
        <v>0</v>
      </c>
      <c r="AY232" s="6">
        <f t="shared" si="3941"/>
        <v>0</v>
      </c>
      <c r="AZ232" s="26">
        <f t="shared" si="3941"/>
        <v>0</v>
      </c>
      <c r="BA232" s="29">
        <f t="shared" si="3941"/>
        <v>0</v>
      </c>
      <c r="BB232" s="23">
        <f t="shared" si="3941"/>
        <v>0</v>
      </c>
    </row>
    <row r="233" spans="1:54" ht="15.75" customHeight="1" x14ac:dyDescent="0.2">
      <c r="A233" s="1">
        <f t="shared" ref="A233:A234" si="3942">A232</f>
        <v>0</v>
      </c>
      <c r="B233" s="313"/>
      <c r="C233" s="314"/>
      <c r="D233" s="314"/>
      <c r="E233" s="314"/>
      <c r="F233" s="31"/>
      <c r="G233" s="183"/>
      <c r="H233" s="123">
        <f t="shared" ref="H233" si="3943">IF($B229=$B223,H227+F233,$F233)</f>
        <v>0</v>
      </c>
      <c r="I233" s="165">
        <f t="shared" si="3882"/>
        <v>0</v>
      </c>
      <c r="J233" s="141">
        <f t="shared" ref="J233" si="3944">IF($H232=0,0,IF($B223=$B229,IF($H234&gt;0,$H234+J227,K229+J227),IF($H234&gt;0,$H234,K229)))</f>
        <v>0</v>
      </c>
      <c r="K233" s="7">
        <f t="shared" si="3927"/>
        <v>0</v>
      </c>
      <c r="L233" s="6"/>
      <c r="M233" s="6"/>
      <c r="N233" s="6"/>
      <c r="O233" s="6"/>
      <c r="P233" s="26"/>
      <c r="Q233" s="29"/>
      <c r="R233" s="23"/>
      <c r="S233" s="141">
        <f t="shared" ref="S233" si="3945">IF($H232=0,0,IF($B223=$B229,IF($H234&gt;0,$H234+S227,T229+S227),IF($H234&gt;0,$H234,T229)))</f>
        <v>0</v>
      </c>
      <c r="T233" s="7">
        <f t="shared" si="3930"/>
        <v>0</v>
      </c>
      <c r="U233" s="6"/>
      <c r="V233" s="6"/>
      <c r="W233" s="6"/>
      <c r="X233" s="6"/>
      <c r="Y233" s="26"/>
      <c r="Z233" s="29"/>
      <c r="AA233" s="23"/>
      <c r="AB233" s="141">
        <f t="shared" ref="AB233" si="3946">IF($H232=0,0,IF($B223=$B229,IF($H234&gt;0,$H234+AB227,AC229+AB227),IF($H234&gt;0,$H234,AC229)))</f>
        <v>0</v>
      </c>
      <c r="AC233" s="7">
        <f t="shared" si="3933"/>
        <v>0</v>
      </c>
      <c r="AD233" s="6"/>
      <c r="AE233" s="6"/>
      <c r="AF233" s="6"/>
      <c r="AG233" s="6"/>
      <c r="AH233" s="26"/>
      <c r="AI233" s="29"/>
      <c r="AJ233" s="23"/>
      <c r="AK233" s="141">
        <f t="shared" ref="AK233" si="3947">IF($H232=0,0,IF($B223=$B229,IF($H234&gt;0,$H234+AK227,AL229+AK227),IF($H234&gt;0,$H234,AL229)))</f>
        <v>0</v>
      </c>
      <c r="AL233" s="7">
        <f t="shared" si="3936"/>
        <v>0</v>
      </c>
      <c r="AM233" s="6"/>
      <c r="AN233" s="6"/>
      <c r="AO233" s="6"/>
      <c r="AP233" s="6"/>
      <c r="AQ233" s="26"/>
      <c r="AR233" s="29"/>
      <c r="AS233" s="23"/>
      <c r="AT233" s="141">
        <f t="shared" ref="AT233" si="3948">IF($H232=0,0,IF($B223=$B229,IF($H234&gt;0,$H234+AT227,AU229+AT227),IF($H234&gt;0,$H234,AU229)))</f>
        <v>0</v>
      </c>
      <c r="AU233" s="7">
        <f t="shared" si="3939"/>
        <v>0</v>
      </c>
      <c r="AV233" s="6"/>
      <c r="AW233" s="6"/>
      <c r="AX233" s="6"/>
      <c r="AY233" s="6"/>
      <c r="AZ233" s="26"/>
      <c r="BA233" s="29"/>
      <c r="BB233" s="23"/>
    </row>
    <row r="234" spans="1:54" ht="18.75" customHeight="1" thickBot="1" x14ac:dyDescent="0.25">
      <c r="A234" s="1">
        <f t="shared" si="3942"/>
        <v>0</v>
      </c>
      <c r="B234" s="323" t="str">
        <f>IF(B229="",Wydruk!$AE$6,IF(J230=0,Wydruk!$AE$7,IF(AND(G230&lt;G231,B229&lt;&gt;$B235),Wydruk!$AE$13,IF(AND($B229=$B223,$B229&lt;&gt;$B235),IF(OR(OR(J234&lt;4,J234&gt;5),OR(S234&lt;4,S234&gt;5),OR(AB234&lt;4,AB234&gt;5),OR(AK234&lt;4,AK234&gt;5),OR(AND(AT234&lt;4,AT234&gt;0),AT234&gt;5)),Wydruk!$AE$8,Wydruk!$AE$9),IF($B229=$B235,IF($F233&lt;&gt;0,Wydruk!$AE$12,Wydruk!$AE$10),IF(OR(OR(J230&lt;4,J230&gt;5),OR(S230&lt;4,S230&gt;5),OR(AB230&lt;4,AB230&gt;5),OR(AK230&lt;4,AK230&gt;5),OR(AND(AT230&lt;4,AT230&gt;0),AT230&gt;5)),Wydruk!$AE$8,Wydruk!$AE$11))))))</f>
        <v>Uzupełnij liczby godzin tygodniowego planu</v>
      </c>
      <c r="C234" s="324"/>
      <c r="D234" s="324"/>
      <c r="E234" s="324"/>
      <c r="F234" s="173">
        <f>grudzień!F234</f>
        <v>0</v>
      </c>
      <c r="G234" s="184">
        <f>grudzień!G234</f>
        <v>0</v>
      </c>
      <c r="H234" s="191">
        <f t="shared" ref="H234" si="3949">IF(OR($G234=0,$F234=0,$G234="",$F234=""),0,$G234/$F234)</f>
        <v>0</v>
      </c>
      <c r="I234" s="193"/>
      <c r="J234" s="176">
        <f t="shared" ref="J234" si="3950">IF($B223=$B229,IF(L229+L224&gt;0,1,0)+IF(M229+M224&gt;0,1,0)+IF(N229+N224&gt;0,1,0)+IF(O229+O224&gt;0,1,0)+IF(P229+P224&gt;0,1,0)+IF(Q229+Q224&gt;0,1,0)+IF(R229+R224&gt;0,1,0),J230)</f>
        <v>0</v>
      </c>
      <c r="K234" s="133">
        <f t="shared" ref="K234" si="3951">IF(OR($B229=$B235,J234=0,(K230-Q234+O234)&lt;=0),0,(K230-Q234+O234)/J234)</f>
        <v>0</v>
      </c>
      <c r="L234" s="137">
        <f t="shared" ref="L234" si="3952">IF(K234*(7-J231)&lt;=0,0,K234*(7-J231))</f>
        <v>0</v>
      </c>
      <c r="M234" s="311">
        <f t="shared" ref="M234" si="3953">ROUND(IF(OR(K231-K234*(7-J231)+P234&lt;0,$B229=$B235,K234&lt;=0,K231=0),0,IF(K231-K234*(7-J231)+P234&gt;Q234-O234+P234,Q234-O234+P234,K231-K234*(7-J231)+P234)),1)</f>
        <v>0</v>
      </c>
      <c r="N234" s="312"/>
      <c r="O234" s="139">
        <f t="shared" ref="O234" si="3954">IF(OR($B229=$B235,J230=0),0,IF($B229=$B223,J229,$F229))</f>
        <v>0</v>
      </c>
      <c r="P234" s="30">
        <f t="shared" ref="P234" si="3955">IF(OR($B229=$B235,J234=0),0,$G231-$G230)</f>
        <v>0</v>
      </c>
      <c r="Q234" s="134">
        <f t="shared" ref="Q234" si="3956">IF(OR($B229=$B235,J234=0),0,J233)</f>
        <v>0</v>
      </c>
      <c r="R234" s="138">
        <f t="shared" ref="R234" si="3957">IF($B229=$B235,0,K231)</f>
        <v>0</v>
      </c>
      <c r="S234" s="176">
        <f t="shared" ref="S234" si="3958">IF($B223=$B229,IF(U229+U224&gt;0,1,0)+IF(V229+V224&gt;0,1,0)+IF(W229+W224&gt;0,1,0)+IF(X229+X224&gt;0,1,0)+IF(Y229+Y224&gt;0,1,0)+IF(Z229+Z224&gt;0,1,0)+IF(AA229+AA224&gt;0,1,0),S230)</f>
        <v>0</v>
      </c>
      <c r="T234" s="133">
        <f t="shared" ref="T234" si="3959">IF(OR($B229=$B235,S234=0,(T230-Z234+X234)&lt;=0),0,(T230-Z234+X234)/S234)</f>
        <v>0</v>
      </c>
      <c r="U234" s="137">
        <f t="shared" ref="U234" si="3960">IF(T234*(7-S231)&lt;=0,0,T234*(7-S231))</f>
        <v>0</v>
      </c>
      <c r="V234" s="311">
        <f t="shared" ref="V234" si="3961">ROUND(IF(OR(T231-T234*(7-S231)+Y234&lt;0,$B229=$B235,T234&lt;=0,T231=0),0,IF(T231-T234*(7-S231)+Y234&gt;Z234-X234+Y234,Z234-X234+Y234,T231-T234*(7-S231)+Y234)),1)</f>
        <v>0</v>
      </c>
      <c r="W234" s="312"/>
      <c r="X234" s="139">
        <f t="shared" ref="X234" si="3962">IF(OR($B229=$B235,S230=0),0,IF($B229=$B223,S229,$F229))</f>
        <v>0</v>
      </c>
      <c r="Y234" s="30">
        <f t="shared" ref="Y234" si="3963">IF(OR($B229=$B235,S234=0),0,$G231-$G230)</f>
        <v>0</v>
      </c>
      <c r="Z234" s="134">
        <f t="shared" ref="Z234" si="3964">IF(OR($B229=$B235,S234=0),0,S233)</f>
        <v>0</v>
      </c>
      <c r="AA234" s="138">
        <f t="shared" ref="AA234" si="3965">IF($B229=$B235,0,T231)</f>
        <v>0</v>
      </c>
      <c r="AB234" s="176">
        <f t="shared" ref="AB234" si="3966">IF($B223=$B229,IF(AD229+AD224&gt;0,1,0)+IF(AE229+AE224&gt;0,1,0)+IF(AF229+AF224&gt;0,1,0)+IF(AG229+AG224&gt;0,1,0)+IF(AH229+AH224&gt;0,1,0)+IF(AI229+AI224&gt;0,1,0)+IF(AJ229+AJ224&gt;0,1,0),AB230)</f>
        <v>0</v>
      </c>
      <c r="AC234" s="133">
        <f t="shared" ref="AC234" si="3967">IF(OR($B229=$B235,AB234=0,(AC230-AI234+AG234)&lt;=0),0,(AC230-AI234+AG234)/AB234)</f>
        <v>0</v>
      </c>
      <c r="AD234" s="137">
        <f t="shared" ref="AD234" si="3968">IF(AC234*(7-AB231)&lt;=0,0,AC234*(7-AB231))</f>
        <v>0</v>
      </c>
      <c r="AE234" s="311">
        <f t="shared" ref="AE234" si="3969">ROUND(IF(OR(AC231-AC234*(7-AB231)+AH234&lt;0,$B229=$B235,AC234&lt;=0,AC231=0),0,IF(AC231-AC234*(7-AB231)+AH234&gt;AI234-AG234+AH234,AI234-AG234+AH234,AC231-AC234*(7-AB231)+AH234)),1)</f>
        <v>0</v>
      </c>
      <c r="AF234" s="312"/>
      <c r="AG234" s="139">
        <f t="shared" ref="AG234" si="3970">IF(OR($B229=$B235,AB230=0),0,IF($B229=$B223,AB229,$F229))</f>
        <v>0</v>
      </c>
      <c r="AH234" s="30">
        <f t="shared" ref="AH234" si="3971">IF(OR($B229=$B235,AB234=0),0,$G231-$G230)</f>
        <v>0</v>
      </c>
      <c r="AI234" s="134">
        <f t="shared" ref="AI234" si="3972">IF(OR($B229=$B235,AB234=0),0,AB233)</f>
        <v>0</v>
      </c>
      <c r="AJ234" s="138">
        <f t="shared" ref="AJ234" si="3973">IF($B229=$B235,0,AC231)</f>
        <v>0</v>
      </c>
      <c r="AK234" s="176">
        <f t="shared" ref="AK234" si="3974">IF($B223=$B229,IF(AM229+AM224&gt;0,1,0)+IF(AN229+AN224&gt;0,1,0)+IF(AO229+AO224&gt;0,1,0)+IF(AP229+AP224&gt;0,1,0)+IF(AQ229+AQ224&gt;0,1,0)+IF(AR229+AR224&gt;0,1,0)+IF(AS229+AS224&gt;0,1,0),AK230)</f>
        <v>0</v>
      </c>
      <c r="AL234" s="133">
        <f t="shared" ref="AL234" si="3975">IF(OR($B229=$B235,AK234=0,(AL230-AR234+AP234)&lt;=0),0,(AL230-AR234+AP234)/AK234)</f>
        <v>0</v>
      </c>
      <c r="AM234" s="137">
        <f t="shared" ref="AM234" si="3976">IF(AL234*(7-AK231)&lt;=0,0,AL234*(7-AK231))</f>
        <v>0</v>
      </c>
      <c r="AN234" s="311">
        <f t="shared" ref="AN234" si="3977">ROUND(IF(OR(AL231-AL234*(7-AK231)+AQ234&lt;0,$B229=$B235,AL234&lt;=0,AL231=0),0,IF(AL231-AL234*(7-AK231)+AQ234&gt;AR234-AP234+AQ234,AR234-AP234+AQ234,AL231-AL234*(7-AK231)+AQ234)),1)</f>
        <v>0</v>
      </c>
      <c r="AO234" s="312"/>
      <c r="AP234" s="139">
        <f t="shared" ref="AP234" si="3978">IF(OR($B229=$B235,AK230=0),0,IF($B229=$B223,AK229,$F229))</f>
        <v>0</v>
      </c>
      <c r="AQ234" s="30">
        <f t="shared" ref="AQ234" si="3979">IF(OR($B229=$B235,AK234=0),0,$G231-$G230)</f>
        <v>0</v>
      </c>
      <c r="AR234" s="134">
        <f t="shared" ref="AR234" si="3980">IF(OR($B229=$B235,AK234=0),0,AK233)</f>
        <v>0</v>
      </c>
      <c r="AS234" s="138">
        <f t="shared" ref="AS234" si="3981">IF($B229=$B235,0,AL231)</f>
        <v>0</v>
      </c>
      <c r="AT234" s="176">
        <f t="shared" ref="AT234" si="3982">IF($B223=$B229,IF(AV229+AV224&gt;0,1,0)+IF(AW229+AW224&gt;0,1,0)+IF(AX229+AX224&gt;0,1,0)+IF(AY229+AY224&gt;0,1,0)+IF(AZ229+AZ224&gt;0,1,0)+IF(BA229+BA224&gt;0,1,0)+IF(BB229+BB224&gt;0,1,0),AT230)</f>
        <v>0</v>
      </c>
      <c r="AU234" s="133">
        <f t="shared" ref="AU234" si="3983">IF(OR($B229=$B235,AT234=0,(AU230-BA234+AY234)&lt;=0),0,(AU230-BA234+AY234)/AT234)</f>
        <v>0</v>
      </c>
      <c r="AV234" s="137">
        <f t="shared" ref="AV234" si="3984">IF(AU234*(7-AT231)&lt;=0,0,AU234*(7-AT231))</f>
        <v>0</v>
      </c>
      <c r="AW234" s="311">
        <f t="shared" ref="AW234" si="3985">ROUND(IF(OR(AU231-AU234*(7-AT231)+AZ234&lt;0,$B229=$B235,AU234&lt;=0,AU231=0),0,IF(AU231-AU234*(7-AT231)+AZ234&gt;BA234-AY234+AZ234,BA234-AY234+AZ234,AU231-AU234*(7-AT231)+AZ234)),1)</f>
        <v>0</v>
      </c>
      <c r="AX234" s="312"/>
      <c r="AY234" s="139">
        <f t="shared" ref="AY234" si="3986">IF(OR($B229=$B235,AT230=0),0,IF($B229=$B223,AT229,$F229))</f>
        <v>0</v>
      </c>
      <c r="AZ234" s="30">
        <f t="shared" ref="AZ234" si="3987">IF(OR($B229=$B235,AT234=0),0,$G231-$G230)</f>
        <v>0</v>
      </c>
      <c r="BA234" s="134">
        <f t="shared" ref="BA234" si="3988">IF(OR($B229=$B235,AT234=0),0,AT233)</f>
        <v>0</v>
      </c>
      <c r="BB234" s="138">
        <f t="shared" ref="BB234" si="3989">IF($B229=$B235,0,AU231)</f>
        <v>0</v>
      </c>
    </row>
    <row r="235" spans="1:54" ht="15.75" x14ac:dyDescent="0.2">
      <c r="A235" s="1">
        <f t="shared" ref="A235" si="3990">IF(B235="","1. Niewypełnione",B235)</f>
        <v>0</v>
      </c>
      <c r="B235" s="320">
        <f>grudzień!B235</f>
        <v>0</v>
      </c>
      <c r="C235" s="321">
        <f>grudzień!C235</f>
        <v>0</v>
      </c>
      <c r="D235" s="321">
        <f>grudzień!D235</f>
        <v>0</v>
      </c>
      <c r="E235" s="321">
        <f>grudzień!E235</f>
        <v>0</v>
      </c>
      <c r="F235" s="177">
        <f>grudzień!F235</f>
        <v>18</v>
      </c>
      <c r="G235" s="185">
        <f>grudzień!G235</f>
        <v>18</v>
      </c>
      <c r="H235" s="177"/>
      <c r="I235" s="192">
        <f t="shared" ref="I235:I239" si="3991">K235+T235+AC235+AL235+AU235</f>
        <v>0</v>
      </c>
      <c r="J235" s="186">
        <f t="shared" ref="J235" si="3992">IF(OR($B235=$B241,J238=0),0,ROUND((K236+P240)/J238,0))</f>
        <v>0</v>
      </c>
      <c r="K235" s="51">
        <f t="shared" ref="K235:K236" si="3993">SUM(L235:R235)</f>
        <v>0</v>
      </c>
      <c r="L235" s="52">
        <f>grudzień!L235</f>
        <v>0</v>
      </c>
      <c r="M235" s="52">
        <f>grudzień!M235</f>
        <v>0</v>
      </c>
      <c r="N235" s="52">
        <f>grudzień!N235</f>
        <v>0</v>
      </c>
      <c r="O235" s="52">
        <f>grudzień!O235</f>
        <v>0</v>
      </c>
      <c r="P235" s="53">
        <f>grudzień!P235</f>
        <v>0</v>
      </c>
      <c r="Q235" s="54">
        <f>grudzień!Q235</f>
        <v>0</v>
      </c>
      <c r="R235" s="55">
        <f>grudzień!R235</f>
        <v>0</v>
      </c>
      <c r="S235" s="188">
        <f t="shared" ref="S235" si="3994">IF(OR($B235=$B241,S238=0),0,ROUND((T236+Y240)/S238,0))</f>
        <v>0</v>
      </c>
      <c r="T235" s="51">
        <f t="shared" ref="T235:T236" si="3995">SUM(U235:AA235)</f>
        <v>0</v>
      </c>
      <c r="U235" s="52">
        <f>grudzień!U235</f>
        <v>0</v>
      </c>
      <c r="V235" s="52">
        <f>grudzień!V235</f>
        <v>0</v>
      </c>
      <c r="W235" s="52">
        <f>grudzień!W235</f>
        <v>0</v>
      </c>
      <c r="X235" s="52">
        <f>grudzień!X235</f>
        <v>0</v>
      </c>
      <c r="Y235" s="53">
        <f>grudzień!Y235</f>
        <v>0</v>
      </c>
      <c r="Z235" s="54">
        <f>grudzień!Z235</f>
        <v>0</v>
      </c>
      <c r="AA235" s="55">
        <f>grudzień!AA235</f>
        <v>0</v>
      </c>
      <c r="AB235" s="188">
        <f t="shared" ref="AB235" si="3996">IF(OR($B235=$B241,AB238=0),0,ROUND((AC236+AH240)/AB238,0))</f>
        <v>0</v>
      </c>
      <c r="AC235" s="51">
        <f t="shared" ref="AC235:AC236" si="3997">SUM(AD235:AJ235)</f>
        <v>0</v>
      </c>
      <c r="AD235" s="52">
        <f>grudzień!AD235</f>
        <v>0</v>
      </c>
      <c r="AE235" s="52">
        <f>grudzień!AE235</f>
        <v>0</v>
      </c>
      <c r="AF235" s="52">
        <f>grudzień!AF235</f>
        <v>0</v>
      </c>
      <c r="AG235" s="52">
        <f>grudzień!AG235</f>
        <v>0</v>
      </c>
      <c r="AH235" s="53">
        <f>grudzień!AH235</f>
        <v>0</v>
      </c>
      <c r="AI235" s="54">
        <f>grudzień!AI235</f>
        <v>0</v>
      </c>
      <c r="AJ235" s="55">
        <f>grudzień!AJ235</f>
        <v>0</v>
      </c>
      <c r="AK235" s="188">
        <f t="shared" ref="AK235" si="3998">IF(OR($B235=$B241,AK238=0),0,ROUND((AL236+AQ240)/AK238,0))</f>
        <v>0</v>
      </c>
      <c r="AL235" s="51">
        <f t="shared" ref="AL235:AL236" si="3999">SUM(AM235:AS235)</f>
        <v>0</v>
      </c>
      <c r="AM235" s="52">
        <f>grudzień!AM235</f>
        <v>0</v>
      </c>
      <c r="AN235" s="52">
        <f>grudzień!AN235</f>
        <v>0</v>
      </c>
      <c r="AO235" s="52">
        <f>grudzień!AO235</f>
        <v>0</v>
      </c>
      <c r="AP235" s="52">
        <f>grudzień!AP235</f>
        <v>0</v>
      </c>
      <c r="AQ235" s="53">
        <f>grudzień!AQ235</f>
        <v>0</v>
      </c>
      <c r="AR235" s="54">
        <f>grudzień!AR235</f>
        <v>0</v>
      </c>
      <c r="AS235" s="55">
        <f>grudzień!AS235</f>
        <v>0</v>
      </c>
      <c r="AT235" s="188">
        <f t="shared" ref="AT235" si="4000">IF(OR($B235=$B241,AT238=0),0,ROUND((AU236+AZ240)/AT238,0))</f>
        <v>0</v>
      </c>
      <c r="AU235" s="51">
        <f t="shared" ref="AU235:AU236" si="4001">SUM(AV235:BB235)</f>
        <v>0</v>
      </c>
      <c r="AV235" s="52">
        <f t="shared" ref="AV235" si="4002">IF(SUM($AM$9:$AS$9)=SUM($AV$9:$BB$9),AM235,IF(AND(SUM($AV$9:$BB$9)&gt;42,SUM($AV$9:$BB$9)&lt;49),AM235,0))</f>
        <v>0</v>
      </c>
      <c r="AW235" s="52">
        <f t="shared" ref="AW235" si="4003">IF(SUM($AM$9:$AS$9)=SUM($AV$9:$BB$9),AN235,IF(AND(SUM($AV$9:$BB$9)&gt;42,SUM($AV$9:$BB$9)&lt;49),AN235,0))</f>
        <v>0</v>
      </c>
      <c r="AX235" s="52">
        <f t="shared" ref="AX235" si="4004">IF(SUM($AM$9:$AS$9)=SUM($AV$9:$BB$9),AO235,IF(AND(SUM($AV$9:$BB$9)&gt;42,SUM($AV$9:$BB$9)&lt;49),AO235,0))</f>
        <v>0</v>
      </c>
      <c r="AY235" s="52">
        <f t="shared" ref="AY235" si="4005">IF(SUM($AM$9:$AS$9)=SUM($AV$9:$BB$9),AP235,IF(AND(SUM($AV$9:$BB$9)&gt;42,SUM($AV$9:$BB$9)&lt;49),AP235,0))</f>
        <v>0</v>
      </c>
      <c r="AZ235" s="53">
        <f t="shared" ref="AZ235" si="4006">IF(SUM($AM$9:$AS$9)=SUM($AV$9:$BB$9),AQ235,IF(AND(SUM($AV$9:$BB$9)&gt;42,SUM($AV$9:$BB$9)&lt;49),AQ235,0))</f>
        <v>0</v>
      </c>
      <c r="BA235" s="54">
        <f t="shared" ref="BA235" si="4007">IF(SUM($AM$9:$AS$9)=SUM($AV$9:$BB$9),AR235,IF(AND(SUM($AV$9:$BB$9)&gt;42,SUM($AV$9:$BB$9)&lt;49),AR235,0))</f>
        <v>0</v>
      </c>
      <c r="BB235" s="55">
        <f t="shared" ref="BB235" si="4008">IF(SUM($AM$9:$AS$9)=SUM($AV$9:$BB$9),AS235,IF(AND(SUM($AV$9:$BB$9)&gt;42,SUM($AV$9:$BB$9)&lt;49),AS235,0))</f>
        <v>0</v>
      </c>
    </row>
    <row r="236" spans="1:54" ht="12.75" hidden="1" customHeight="1" x14ac:dyDescent="0.2">
      <c r="B236" s="93"/>
      <c r="C236" s="94"/>
      <c r="D236" s="95"/>
      <c r="E236" s="115"/>
      <c r="F236" s="140" t="b">
        <f t="shared" ref="F236" si="4009">IF($B229=$B235,OR(F230,G235&lt;F235),G235&lt;F235)</f>
        <v>0</v>
      </c>
      <c r="G236" s="189">
        <f t="shared" ref="G236" si="4010">IF(AND($B229=$B235,$B229&lt;&gt;"",$B229&lt;&gt;0),G235+G230,G235)</f>
        <v>18</v>
      </c>
      <c r="H236" s="120"/>
      <c r="I236" s="165">
        <f t="shared" si="3991"/>
        <v>0</v>
      </c>
      <c r="J236" s="194">
        <f t="shared" ref="J236" si="4011">7-COUNTIF(L235:R235,0)-COUNTIF(L235:R235,"")</f>
        <v>0</v>
      </c>
      <c r="K236" s="22">
        <f t="shared" si="3993"/>
        <v>0</v>
      </c>
      <c r="L236" s="35">
        <f t="shared" ref="L236:R236" si="4012">IF($B229=$B235,L235+L230,L235)</f>
        <v>0</v>
      </c>
      <c r="M236" s="35">
        <f t="shared" si="4012"/>
        <v>0</v>
      </c>
      <c r="N236" s="35">
        <f t="shared" si="4012"/>
        <v>0</v>
      </c>
      <c r="O236" s="35">
        <f t="shared" si="4012"/>
        <v>0</v>
      </c>
      <c r="P236" s="36">
        <f t="shared" si="4012"/>
        <v>0</v>
      </c>
      <c r="Q236" s="37">
        <f t="shared" si="4012"/>
        <v>0</v>
      </c>
      <c r="R236" s="38">
        <f t="shared" si="4012"/>
        <v>0</v>
      </c>
      <c r="S236" s="194">
        <f t="shared" ref="S236" si="4013">7-COUNTIF(U235:AA235,0)-COUNTIF(U235:AA235,"")</f>
        <v>0</v>
      </c>
      <c r="T236" s="22">
        <f t="shared" si="3995"/>
        <v>0</v>
      </c>
      <c r="U236" s="35">
        <f t="shared" ref="U236:AA236" si="4014">IF($B229=$B235,U235+U230,U235)</f>
        <v>0</v>
      </c>
      <c r="V236" s="35">
        <f t="shared" si="4014"/>
        <v>0</v>
      </c>
      <c r="W236" s="35">
        <f t="shared" si="4014"/>
        <v>0</v>
      </c>
      <c r="X236" s="35">
        <f t="shared" si="4014"/>
        <v>0</v>
      </c>
      <c r="Y236" s="36">
        <f t="shared" si="4014"/>
        <v>0</v>
      </c>
      <c r="Z236" s="37">
        <f t="shared" si="4014"/>
        <v>0</v>
      </c>
      <c r="AA236" s="38">
        <f t="shared" si="4014"/>
        <v>0</v>
      </c>
      <c r="AB236" s="194">
        <f t="shared" ref="AB236" si="4015">7-COUNTIF(AD235:AJ235,0)-COUNTIF(AD235:AJ235,"")</f>
        <v>0</v>
      </c>
      <c r="AC236" s="22">
        <f t="shared" si="3997"/>
        <v>0</v>
      </c>
      <c r="AD236" s="35">
        <f t="shared" ref="AD236:AJ236" si="4016">IF($B229=$B235,AD235+AD230,AD235)</f>
        <v>0</v>
      </c>
      <c r="AE236" s="35">
        <f t="shared" si="4016"/>
        <v>0</v>
      </c>
      <c r="AF236" s="35">
        <f t="shared" si="4016"/>
        <v>0</v>
      </c>
      <c r="AG236" s="35">
        <f t="shared" si="4016"/>
        <v>0</v>
      </c>
      <c r="AH236" s="36">
        <f t="shared" si="4016"/>
        <v>0</v>
      </c>
      <c r="AI236" s="37">
        <f t="shared" si="4016"/>
        <v>0</v>
      </c>
      <c r="AJ236" s="38">
        <f t="shared" si="4016"/>
        <v>0</v>
      </c>
      <c r="AK236" s="194">
        <f t="shared" ref="AK236" si="4017">7-COUNTIF(AM235:AS235,0)-COUNTIF(AM235:AS235,"")</f>
        <v>0</v>
      </c>
      <c r="AL236" s="22">
        <f t="shared" si="3999"/>
        <v>0</v>
      </c>
      <c r="AM236" s="35">
        <f t="shared" ref="AM236:AS236" si="4018">IF($B229=$B235,AM235+AM230,AM235)</f>
        <v>0</v>
      </c>
      <c r="AN236" s="35">
        <f t="shared" si="4018"/>
        <v>0</v>
      </c>
      <c r="AO236" s="35">
        <f t="shared" si="4018"/>
        <v>0</v>
      </c>
      <c r="AP236" s="35">
        <f t="shared" si="4018"/>
        <v>0</v>
      </c>
      <c r="AQ236" s="36">
        <f t="shared" si="4018"/>
        <v>0</v>
      </c>
      <c r="AR236" s="37">
        <f t="shared" si="4018"/>
        <v>0</v>
      </c>
      <c r="AS236" s="38">
        <f t="shared" si="4018"/>
        <v>0</v>
      </c>
      <c r="AT236" s="194">
        <f t="shared" ref="AT236" si="4019">7-COUNTIF(AV235:BB235,0)-COUNTIF(AV235:BB235,"")</f>
        <v>0</v>
      </c>
      <c r="AU236" s="22">
        <f t="shared" si="4001"/>
        <v>0</v>
      </c>
      <c r="AV236" s="35">
        <f t="shared" ref="AV236:BB236" si="4020">IF($B229=$B235,AV235+AV230,AV235)</f>
        <v>0</v>
      </c>
      <c r="AW236" s="35">
        <f t="shared" si="4020"/>
        <v>0</v>
      </c>
      <c r="AX236" s="35">
        <f t="shared" si="4020"/>
        <v>0</v>
      </c>
      <c r="AY236" s="35">
        <f t="shared" si="4020"/>
        <v>0</v>
      </c>
      <c r="AZ236" s="36">
        <f t="shared" si="4020"/>
        <v>0</v>
      </c>
      <c r="BA236" s="37">
        <f t="shared" si="4020"/>
        <v>0</v>
      </c>
      <c r="BB236" s="38">
        <f t="shared" si="4020"/>
        <v>0</v>
      </c>
    </row>
    <row r="237" spans="1:54" ht="15" hidden="1" customHeight="1" x14ac:dyDescent="0.2">
      <c r="B237" s="116"/>
      <c r="C237" s="117"/>
      <c r="D237" s="118"/>
      <c r="E237" s="119"/>
      <c r="F237" s="92"/>
      <c r="G237" s="190">
        <f t="shared" ref="G237" si="4021">IF(AND($B229=$B235,$B229&lt;&gt;"",$B229&lt;&gt;0),F235+G231,F235)</f>
        <v>18</v>
      </c>
      <c r="H237" s="121"/>
      <c r="I237" s="165">
        <f t="shared" si="3991"/>
        <v>0</v>
      </c>
      <c r="J237" s="195">
        <f t="shared" ref="J237" si="4022">IF($B235=$B229,COUNTIF(L237:R237,0),COUNTIF(L238:R238,0)+COUNTIF(L238:R238,""))</f>
        <v>7</v>
      </c>
      <c r="K237" s="39">
        <f t="shared" ref="K237:R237" si="4023">IF($B229=$B235,K238+K231,K238)</f>
        <v>0</v>
      </c>
      <c r="L237" s="40">
        <f t="shared" si="4023"/>
        <v>0</v>
      </c>
      <c r="M237" s="40">
        <f t="shared" si="4023"/>
        <v>0</v>
      </c>
      <c r="N237" s="40">
        <f t="shared" si="4023"/>
        <v>0</v>
      </c>
      <c r="O237" s="40">
        <f t="shared" si="4023"/>
        <v>0</v>
      </c>
      <c r="P237" s="41">
        <f t="shared" si="4023"/>
        <v>0</v>
      </c>
      <c r="Q237" s="42">
        <f t="shared" si="4023"/>
        <v>0</v>
      </c>
      <c r="R237" s="43">
        <f t="shared" si="4023"/>
        <v>0</v>
      </c>
      <c r="S237" s="195">
        <f t="shared" ref="S237" si="4024">IF($B235=$B229,COUNTIF(U237:AA237,0),COUNTIF(U238:AA238,0)+COUNTIF(U238:AA238,""))</f>
        <v>7</v>
      </c>
      <c r="T237" s="39">
        <f t="shared" ref="T237:AA237" si="4025">IF($B229=$B235,T238+T231,T238)</f>
        <v>0</v>
      </c>
      <c r="U237" s="40">
        <f t="shared" si="4025"/>
        <v>0</v>
      </c>
      <c r="V237" s="40">
        <f t="shared" si="4025"/>
        <v>0</v>
      </c>
      <c r="W237" s="40">
        <f t="shared" si="4025"/>
        <v>0</v>
      </c>
      <c r="X237" s="40">
        <f t="shared" si="4025"/>
        <v>0</v>
      </c>
      <c r="Y237" s="41">
        <f t="shared" si="4025"/>
        <v>0</v>
      </c>
      <c r="Z237" s="42">
        <f t="shared" si="4025"/>
        <v>0</v>
      </c>
      <c r="AA237" s="43">
        <f t="shared" si="4025"/>
        <v>0</v>
      </c>
      <c r="AB237" s="195">
        <f t="shared" ref="AB237" si="4026">IF($B235=$B229,COUNTIF(AD237:AJ237,0),COUNTIF(AD238:AJ238,0)+COUNTIF(AD238:AJ238,""))</f>
        <v>7</v>
      </c>
      <c r="AC237" s="39">
        <f t="shared" ref="AC237:AJ237" si="4027">IF($B229=$B235,AC238+AC231,AC238)</f>
        <v>0</v>
      </c>
      <c r="AD237" s="40">
        <f t="shared" si="4027"/>
        <v>0</v>
      </c>
      <c r="AE237" s="40">
        <f t="shared" si="4027"/>
        <v>0</v>
      </c>
      <c r="AF237" s="40">
        <f t="shared" si="4027"/>
        <v>0</v>
      </c>
      <c r="AG237" s="40">
        <f t="shared" si="4027"/>
        <v>0</v>
      </c>
      <c r="AH237" s="41">
        <f t="shared" si="4027"/>
        <v>0</v>
      </c>
      <c r="AI237" s="42">
        <f t="shared" si="4027"/>
        <v>0</v>
      </c>
      <c r="AJ237" s="43">
        <f t="shared" si="4027"/>
        <v>0</v>
      </c>
      <c r="AK237" s="195">
        <f t="shared" ref="AK237" si="4028">IF($B235=$B229,COUNTIF(AM237:AS237,0),COUNTIF(AM238:AS238,0)+COUNTIF(AM238:AS238,""))</f>
        <v>7</v>
      </c>
      <c r="AL237" s="39">
        <f t="shared" ref="AL237:AS237" si="4029">IF($B229=$B235,AL238+AL231,AL238)</f>
        <v>0</v>
      </c>
      <c r="AM237" s="40">
        <f t="shared" si="4029"/>
        <v>0</v>
      </c>
      <c r="AN237" s="40">
        <f t="shared" si="4029"/>
        <v>0</v>
      </c>
      <c r="AO237" s="40">
        <f t="shared" si="4029"/>
        <v>0</v>
      </c>
      <c r="AP237" s="40">
        <f t="shared" si="4029"/>
        <v>0</v>
      </c>
      <c r="AQ237" s="41">
        <f t="shared" si="4029"/>
        <v>0</v>
      </c>
      <c r="AR237" s="42">
        <f t="shared" si="4029"/>
        <v>0</v>
      </c>
      <c r="AS237" s="43">
        <f t="shared" si="4029"/>
        <v>0</v>
      </c>
      <c r="AT237" s="195">
        <f t="shared" ref="AT237" si="4030">IF($B235=$B229,COUNTIF(AV237:BB237,0),COUNTIF(AV238:BB238,0)+COUNTIF(AV238:BB238,""))</f>
        <v>7</v>
      </c>
      <c r="AU237" s="39">
        <f t="shared" ref="AU237:BB237" si="4031">IF($B229=$B235,AU238+AU231,AU238)</f>
        <v>0</v>
      </c>
      <c r="AV237" s="40">
        <f t="shared" si="4031"/>
        <v>0</v>
      </c>
      <c r="AW237" s="40">
        <f t="shared" si="4031"/>
        <v>0</v>
      </c>
      <c r="AX237" s="40">
        <f t="shared" si="4031"/>
        <v>0</v>
      </c>
      <c r="AY237" s="40">
        <f t="shared" si="4031"/>
        <v>0</v>
      </c>
      <c r="AZ237" s="41">
        <f t="shared" si="4031"/>
        <v>0</v>
      </c>
      <c r="BA237" s="42">
        <f t="shared" si="4031"/>
        <v>0</v>
      </c>
      <c r="BB237" s="43">
        <f t="shared" si="4031"/>
        <v>0</v>
      </c>
    </row>
    <row r="238" spans="1:54" ht="15.75" customHeight="1" x14ac:dyDescent="0.2">
      <c r="A238" s="1">
        <f t="shared" ref="A238" si="4032">A235</f>
        <v>0</v>
      </c>
      <c r="B238" s="313">
        <f t="shared" ref="B238" si="4033">B232+1</f>
        <v>37</v>
      </c>
      <c r="C238" s="314"/>
      <c r="D238" s="314"/>
      <c r="E238" s="314"/>
      <c r="F238" s="31"/>
      <c r="G238" s="183"/>
      <c r="H238" s="122">
        <f t="shared" ref="H238" si="4034">5-COUNTIF(AU235,0)-COUNTIF(AL235,0)-COUNTIF(AC235,0)-COUNTIF(T235,0)-COUNTIF(K235,0)</f>
        <v>0</v>
      </c>
      <c r="I238" s="165">
        <f t="shared" si="3991"/>
        <v>0</v>
      </c>
      <c r="J238" s="187">
        <f t="shared" ref="J238" si="4035">IF($B235=$B229,J232+IF($F235&lt;&gt;$G235,(K235+$G237-$G236)/$F235,K235/$F235),IF($F235&lt;&gt;G235,(K235+$G237-$G236)/$F235,K235/$F235))</f>
        <v>0</v>
      </c>
      <c r="K238" s="7">
        <f t="shared" ref="K238:K239" si="4036">SUM(L238:R238)</f>
        <v>0</v>
      </c>
      <c r="L238" s="26">
        <f t="shared" ref="L238:R238" si="4037">L235</f>
        <v>0</v>
      </c>
      <c r="M238" s="26">
        <f t="shared" si="4037"/>
        <v>0</v>
      </c>
      <c r="N238" s="26">
        <f t="shared" si="4037"/>
        <v>0</v>
      </c>
      <c r="O238" s="26">
        <f t="shared" si="4037"/>
        <v>0</v>
      </c>
      <c r="P238" s="26">
        <f t="shared" si="4037"/>
        <v>0</v>
      </c>
      <c r="Q238" s="29">
        <f t="shared" si="4037"/>
        <v>0</v>
      </c>
      <c r="R238" s="23">
        <f t="shared" si="4037"/>
        <v>0</v>
      </c>
      <c r="S238" s="187">
        <f t="shared" ref="S238" si="4038">IF($B235=$B229,S232+IF($F235&lt;&gt;$G235,(T235+$G237-$G236)/$F235,T235/$F235),IF($F235&lt;&gt;P235,(T235+$G237-$G236)/$F235,T235/$F235))</f>
        <v>0</v>
      </c>
      <c r="T238" s="7">
        <f t="shared" ref="T238:T239" si="4039">SUM(U238:AA238)</f>
        <v>0</v>
      </c>
      <c r="U238" s="26">
        <f t="shared" ref="U238:AA238" si="4040">U235</f>
        <v>0</v>
      </c>
      <c r="V238" s="26">
        <f t="shared" si="4040"/>
        <v>0</v>
      </c>
      <c r="W238" s="26">
        <f t="shared" si="4040"/>
        <v>0</v>
      </c>
      <c r="X238" s="26">
        <f t="shared" si="4040"/>
        <v>0</v>
      </c>
      <c r="Y238" s="113">
        <f t="shared" si="4040"/>
        <v>0</v>
      </c>
      <c r="Z238" s="29">
        <f t="shared" si="4040"/>
        <v>0</v>
      </c>
      <c r="AA238" s="23">
        <f t="shared" si="4040"/>
        <v>0</v>
      </c>
      <c r="AB238" s="187">
        <f t="shared" ref="AB238" si="4041">IF($B235=$B229,AB232+IF($F235&lt;&gt;$G235,(AC235+$G237-$G236)/$F235,AC235/$F235),IF($F235&lt;&gt;Y235,(AC235+$G237-$G236)/$F235,AC235/$F235))</f>
        <v>0</v>
      </c>
      <c r="AC238" s="7">
        <f t="shared" ref="AC238:AC239" si="4042">SUM(AD238:AJ238)</f>
        <v>0</v>
      </c>
      <c r="AD238" s="26">
        <f t="shared" ref="AD238:AJ238" si="4043">AD235</f>
        <v>0</v>
      </c>
      <c r="AE238" s="26">
        <f t="shared" si="4043"/>
        <v>0</v>
      </c>
      <c r="AF238" s="26">
        <f t="shared" si="4043"/>
        <v>0</v>
      </c>
      <c r="AG238" s="26">
        <f t="shared" si="4043"/>
        <v>0</v>
      </c>
      <c r="AH238" s="113">
        <f t="shared" si="4043"/>
        <v>0</v>
      </c>
      <c r="AI238" s="29">
        <f t="shared" si="4043"/>
        <v>0</v>
      </c>
      <c r="AJ238" s="23">
        <f t="shared" si="4043"/>
        <v>0</v>
      </c>
      <c r="AK238" s="187">
        <f t="shared" ref="AK238" si="4044">IF($B235=$B229,AK232+IF($F235&lt;&gt;$G235,(AL235+$G237-$G236)/$F235,AL235/$F235),IF($F235&lt;&gt;AH235,(AL235+$G237-$G236)/$F235,AL235/$F235))</f>
        <v>0</v>
      </c>
      <c r="AL238" s="7">
        <f t="shared" ref="AL238:AL239" si="4045">SUM(AM238:AS238)</f>
        <v>0</v>
      </c>
      <c r="AM238" s="26">
        <f t="shared" ref="AM238:AS238" si="4046">AM235</f>
        <v>0</v>
      </c>
      <c r="AN238" s="26">
        <f t="shared" si="4046"/>
        <v>0</v>
      </c>
      <c r="AO238" s="26">
        <f t="shared" si="4046"/>
        <v>0</v>
      </c>
      <c r="AP238" s="26">
        <f t="shared" si="4046"/>
        <v>0</v>
      </c>
      <c r="AQ238" s="113">
        <f t="shared" si="4046"/>
        <v>0</v>
      </c>
      <c r="AR238" s="29">
        <f t="shared" si="4046"/>
        <v>0</v>
      </c>
      <c r="AS238" s="23">
        <f t="shared" si="4046"/>
        <v>0</v>
      </c>
      <c r="AT238" s="187">
        <f t="shared" ref="AT238" si="4047">IF($B235=$B229,AT232+IF($F235&lt;&gt;$G235,(AU235+$G237-$G236)/$F235,AU235/$F235),IF($F235&lt;&gt;AQ235,(AU235+$G237-$G236)/$F235,AU235/$F235))</f>
        <v>0</v>
      </c>
      <c r="AU238" s="7">
        <f t="shared" ref="AU238:AU239" si="4048">SUM(AV238:BB238)</f>
        <v>0</v>
      </c>
      <c r="AV238" s="6">
        <f t="shared" ref="AV238" si="4049">IF(SUM($AM$9:$AS$9)=SUM($AV$9:$BB$9),AV235,IF(AND(SUM($AV$9:$BB$9)&gt;42,SUM($AV$9:$BB$9)&lt;49),AV235,0))</f>
        <v>0</v>
      </c>
      <c r="AW238" s="6">
        <f t="shared" ref="AW238:BB238" si="4050">IF(SUM($AM$9:$AS$9)=SUM($AV$9:$BB$9),AW235,IF(AND(SUM($AV$9:$BB$9)&gt;42,SUM($AV$9:$BB$9)&lt;49),AW235,0))</f>
        <v>0</v>
      </c>
      <c r="AX238" s="6">
        <f t="shared" si="4050"/>
        <v>0</v>
      </c>
      <c r="AY238" s="6">
        <f t="shared" si="4050"/>
        <v>0</v>
      </c>
      <c r="AZ238" s="26">
        <f t="shared" si="4050"/>
        <v>0</v>
      </c>
      <c r="BA238" s="29">
        <f t="shared" si="4050"/>
        <v>0</v>
      </c>
      <c r="BB238" s="23">
        <f t="shared" si="4050"/>
        <v>0</v>
      </c>
    </row>
    <row r="239" spans="1:54" ht="15.75" customHeight="1" x14ac:dyDescent="0.2">
      <c r="A239" s="1">
        <f t="shared" ref="A239:A240" si="4051">A238</f>
        <v>0</v>
      </c>
      <c r="B239" s="313"/>
      <c r="C239" s="314"/>
      <c r="D239" s="314"/>
      <c r="E239" s="314"/>
      <c r="F239" s="31"/>
      <c r="G239" s="183"/>
      <c r="H239" s="123">
        <f t="shared" ref="H239" si="4052">IF($B235=$B229,H233+F239,$F239)</f>
        <v>0</v>
      </c>
      <c r="I239" s="165">
        <f t="shared" si="3991"/>
        <v>0</v>
      </c>
      <c r="J239" s="141">
        <f t="shared" ref="J239" si="4053">IF($H238=0,0,IF($B229=$B235,IF($H240&gt;0,$H240+J233,K235+J233),IF($H240&gt;0,$H240,K235)))</f>
        <v>0</v>
      </c>
      <c r="K239" s="7">
        <f t="shared" si="4036"/>
        <v>0</v>
      </c>
      <c r="L239" s="6"/>
      <c r="M239" s="6"/>
      <c r="N239" s="6"/>
      <c r="O239" s="6"/>
      <c r="P239" s="26"/>
      <c r="Q239" s="29"/>
      <c r="R239" s="23"/>
      <c r="S239" s="141">
        <f t="shared" ref="S239" si="4054">IF($H238=0,0,IF($B229=$B235,IF($H240&gt;0,$H240+S233,T235+S233),IF($H240&gt;0,$H240,T235)))</f>
        <v>0</v>
      </c>
      <c r="T239" s="7">
        <f t="shared" si="4039"/>
        <v>0</v>
      </c>
      <c r="U239" s="6"/>
      <c r="V239" s="6"/>
      <c r="W239" s="6"/>
      <c r="X239" s="6"/>
      <c r="Y239" s="26"/>
      <c r="Z239" s="29"/>
      <c r="AA239" s="23"/>
      <c r="AB239" s="141">
        <f t="shared" ref="AB239" si="4055">IF($H238=0,0,IF($B229=$B235,IF($H240&gt;0,$H240+AB233,AC235+AB233),IF($H240&gt;0,$H240,AC235)))</f>
        <v>0</v>
      </c>
      <c r="AC239" s="7">
        <f t="shared" si="4042"/>
        <v>0</v>
      </c>
      <c r="AD239" s="6"/>
      <c r="AE239" s="6"/>
      <c r="AF239" s="6"/>
      <c r="AG239" s="6"/>
      <c r="AH239" s="26"/>
      <c r="AI239" s="29"/>
      <c r="AJ239" s="23"/>
      <c r="AK239" s="141">
        <f t="shared" ref="AK239" si="4056">IF($H238=0,0,IF($B229=$B235,IF($H240&gt;0,$H240+AK233,AL235+AK233),IF($H240&gt;0,$H240,AL235)))</f>
        <v>0</v>
      </c>
      <c r="AL239" s="7">
        <f t="shared" si="4045"/>
        <v>0</v>
      </c>
      <c r="AM239" s="6"/>
      <c r="AN239" s="6"/>
      <c r="AO239" s="6"/>
      <c r="AP239" s="6"/>
      <c r="AQ239" s="26"/>
      <c r="AR239" s="29"/>
      <c r="AS239" s="23"/>
      <c r="AT239" s="141">
        <f t="shared" ref="AT239" si="4057">IF($H238=0,0,IF($B229=$B235,IF($H240&gt;0,$H240+AT233,AU235+AT233),IF($H240&gt;0,$H240,AU235)))</f>
        <v>0</v>
      </c>
      <c r="AU239" s="7">
        <f t="shared" si="4048"/>
        <v>0</v>
      </c>
      <c r="AV239" s="6"/>
      <c r="AW239" s="6"/>
      <c r="AX239" s="6"/>
      <c r="AY239" s="6"/>
      <c r="AZ239" s="26"/>
      <c r="BA239" s="29"/>
      <c r="BB239" s="23"/>
    </row>
    <row r="240" spans="1:54" ht="18.75" customHeight="1" thickBot="1" x14ac:dyDescent="0.25">
      <c r="A240" s="1">
        <f t="shared" si="4051"/>
        <v>0</v>
      </c>
      <c r="B240" s="323" t="str">
        <f>IF(B235="",Wydruk!$AE$6,IF(J236=0,Wydruk!$AE$7,IF(AND(G236&lt;G237,B235&lt;&gt;$B241),Wydruk!$AE$13,IF(AND($B235=$B229,$B235&lt;&gt;$B241),IF(OR(OR(J240&lt;4,J240&gt;5),OR(S240&lt;4,S240&gt;5),OR(AB240&lt;4,AB240&gt;5),OR(AK240&lt;4,AK240&gt;5),OR(AND(AT240&lt;4,AT240&gt;0),AT240&gt;5)),Wydruk!$AE$8,Wydruk!$AE$9),IF($B235=$B241,IF($F239&lt;&gt;0,Wydruk!$AE$12,Wydruk!$AE$10),IF(OR(OR(J236&lt;4,J236&gt;5),OR(S236&lt;4,S236&gt;5),OR(AB236&lt;4,AB236&gt;5),OR(AK236&lt;4,AK236&gt;5),OR(AND(AT236&lt;4,AT236&gt;0),AT236&gt;5)),Wydruk!$AE$8,Wydruk!$AE$11))))))</f>
        <v>Uzupełnij liczby godzin tygodniowego planu</v>
      </c>
      <c r="C240" s="324"/>
      <c r="D240" s="324"/>
      <c r="E240" s="324"/>
      <c r="F240" s="173">
        <f>grudzień!F240</f>
        <v>0</v>
      </c>
      <c r="G240" s="184">
        <f>grudzień!G240</f>
        <v>0</v>
      </c>
      <c r="H240" s="191">
        <f t="shared" ref="H240" si="4058">IF(OR($G240=0,$F240=0,$G240="",$F240=""),0,$G240/$F240)</f>
        <v>0</v>
      </c>
      <c r="I240" s="193"/>
      <c r="J240" s="176">
        <f t="shared" ref="J240" si="4059">IF($B229=$B235,IF(L235+L230&gt;0,1,0)+IF(M235+M230&gt;0,1,0)+IF(N235+N230&gt;0,1,0)+IF(O235+O230&gt;0,1,0)+IF(P235+P230&gt;0,1,0)+IF(Q235+Q230&gt;0,1,0)+IF(R235+R230&gt;0,1,0),J236)</f>
        <v>0</v>
      </c>
      <c r="K240" s="133">
        <f t="shared" ref="K240" si="4060">IF(OR($B235=$B241,J240=0,(K236-Q240+O240)&lt;=0),0,(K236-Q240+O240)/J240)</f>
        <v>0</v>
      </c>
      <c r="L240" s="137">
        <f t="shared" ref="L240" si="4061">IF(K240*(7-J237)&lt;=0,0,K240*(7-J237))</f>
        <v>0</v>
      </c>
      <c r="M240" s="311">
        <f t="shared" ref="M240" si="4062">ROUND(IF(OR(K237-K240*(7-J237)+P240&lt;0,$B235=$B241,K240&lt;=0,K237=0),0,IF(K237-K240*(7-J237)+P240&gt;Q240-O240+P240,Q240-O240+P240,K237-K240*(7-J237)+P240)),1)</f>
        <v>0</v>
      </c>
      <c r="N240" s="312"/>
      <c r="O240" s="139">
        <f t="shared" ref="O240" si="4063">IF(OR($B235=$B241,J236=0),0,IF($B235=$B229,J235,$F235))</f>
        <v>0</v>
      </c>
      <c r="P240" s="30">
        <f t="shared" ref="P240" si="4064">IF(OR($B235=$B241,J240=0),0,$G237-$G236)</f>
        <v>0</v>
      </c>
      <c r="Q240" s="134">
        <f t="shared" ref="Q240" si="4065">IF(OR($B235=$B241,J240=0),0,J239)</f>
        <v>0</v>
      </c>
      <c r="R240" s="138">
        <f t="shared" ref="R240" si="4066">IF($B235=$B241,0,K237)</f>
        <v>0</v>
      </c>
      <c r="S240" s="176">
        <f t="shared" ref="S240" si="4067">IF($B229=$B235,IF(U235+U230&gt;0,1,0)+IF(V235+V230&gt;0,1,0)+IF(W235+W230&gt;0,1,0)+IF(X235+X230&gt;0,1,0)+IF(Y235+Y230&gt;0,1,0)+IF(Z235+Z230&gt;0,1,0)+IF(AA235+AA230&gt;0,1,0),S236)</f>
        <v>0</v>
      </c>
      <c r="T240" s="133">
        <f t="shared" ref="T240" si="4068">IF(OR($B235=$B241,S240=0,(T236-Z240+X240)&lt;=0),0,(T236-Z240+X240)/S240)</f>
        <v>0</v>
      </c>
      <c r="U240" s="137">
        <f t="shared" ref="U240" si="4069">IF(T240*(7-S237)&lt;=0,0,T240*(7-S237))</f>
        <v>0</v>
      </c>
      <c r="V240" s="311">
        <f t="shared" ref="V240" si="4070">ROUND(IF(OR(T237-T240*(7-S237)+Y240&lt;0,$B235=$B241,T240&lt;=0,T237=0),0,IF(T237-T240*(7-S237)+Y240&gt;Z240-X240+Y240,Z240-X240+Y240,T237-T240*(7-S237)+Y240)),1)</f>
        <v>0</v>
      </c>
      <c r="W240" s="312"/>
      <c r="X240" s="139">
        <f t="shared" ref="X240" si="4071">IF(OR($B235=$B241,S236=0),0,IF($B235=$B229,S235,$F235))</f>
        <v>0</v>
      </c>
      <c r="Y240" s="30">
        <f t="shared" ref="Y240" si="4072">IF(OR($B235=$B241,S240=0),0,$G237-$G236)</f>
        <v>0</v>
      </c>
      <c r="Z240" s="134">
        <f t="shared" ref="Z240" si="4073">IF(OR($B235=$B241,S240=0),0,S239)</f>
        <v>0</v>
      </c>
      <c r="AA240" s="138">
        <f t="shared" ref="AA240" si="4074">IF($B235=$B241,0,T237)</f>
        <v>0</v>
      </c>
      <c r="AB240" s="176">
        <f t="shared" ref="AB240" si="4075">IF($B229=$B235,IF(AD235+AD230&gt;0,1,0)+IF(AE235+AE230&gt;0,1,0)+IF(AF235+AF230&gt;0,1,0)+IF(AG235+AG230&gt;0,1,0)+IF(AH235+AH230&gt;0,1,0)+IF(AI235+AI230&gt;0,1,0)+IF(AJ235+AJ230&gt;0,1,0),AB236)</f>
        <v>0</v>
      </c>
      <c r="AC240" s="133">
        <f t="shared" ref="AC240" si="4076">IF(OR($B235=$B241,AB240=0,(AC236-AI240+AG240)&lt;=0),0,(AC236-AI240+AG240)/AB240)</f>
        <v>0</v>
      </c>
      <c r="AD240" s="137">
        <f t="shared" ref="AD240" si="4077">IF(AC240*(7-AB237)&lt;=0,0,AC240*(7-AB237))</f>
        <v>0</v>
      </c>
      <c r="AE240" s="311">
        <f t="shared" ref="AE240" si="4078">ROUND(IF(OR(AC237-AC240*(7-AB237)+AH240&lt;0,$B235=$B241,AC240&lt;=0,AC237=0),0,IF(AC237-AC240*(7-AB237)+AH240&gt;AI240-AG240+AH240,AI240-AG240+AH240,AC237-AC240*(7-AB237)+AH240)),1)</f>
        <v>0</v>
      </c>
      <c r="AF240" s="312"/>
      <c r="AG240" s="139">
        <f t="shared" ref="AG240" si="4079">IF(OR($B235=$B241,AB236=0),0,IF($B235=$B229,AB235,$F235))</f>
        <v>0</v>
      </c>
      <c r="AH240" s="30">
        <f t="shared" ref="AH240" si="4080">IF(OR($B235=$B241,AB240=0),0,$G237-$G236)</f>
        <v>0</v>
      </c>
      <c r="AI240" s="134">
        <f t="shared" ref="AI240" si="4081">IF(OR($B235=$B241,AB240=0),0,AB239)</f>
        <v>0</v>
      </c>
      <c r="AJ240" s="138">
        <f t="shared" ref="AJ240" si="4082">IF($B235=$B241,0,AC237)</f>
        <v>0</v>
      </c>
      <c r="AK240" s="176">
        <f t="shared" ref="AK240" si="4083">IF($B229=$B235,IF(AM235+AM230&gt;0,1,0)+IF(AN235+AN230&gt;0,1,0)+IF(AO235+AO230&gt;0,1,0)+IF(AP235+AP230&gt;0,1,0)+IF(AQ235+AQ230&gt;0,1,0)+IF(AR235+AR230&gt;0,1,0)+IF(AS235+AS230&gt;0,1,0),AK236)</f>
        <v>0</v>
      </c>
      <c r="AL240" s="133">
        <f t="shared" ref="AL240" si="4084">IF(OR($B235=$B241,AK240=0,(AL236-AR240+AP240)&lt;=0),0,(AL236-AR240+AP240)/AK240)</f>
        <v>0</v>
      </c>
      <c r="AM240" s="137">
        <f t="shared" ref="AM240" si="4085">IF(AL240*(7-AK237)&lt;=0,0,AL240*(7-AK237))</f>
        <v>0</v>
      </c>
      <c r="AN240" s="311">
        <f t="shared" ref="AN240" si="4086">ROUND(IF(OR(AL237-AL240*(7-AK237)+AQ240&lt;0,$B235=$B241,AL240&lt;=0,AL237=0),0,IF(AL237-AL240*(7-AK237)+AQ240&gt;AR240-AP240+AQ240,AR240-AP240+AQ240,AL237-AL240*(7-AK237)+AQ240)),1)</f>
        <v>0</v>
      </c>
      <c r="AO240" s="312"/>
      <c r="AP240" s="139">
        <f t="shared" ref="AP240" si="4087">IF(OR($B235=$B241,AK236=0),0,IF($B235=$B229,AK235,$F235))</f>
        <v>0</v>
      </c>
      <c r="AQ240" s="30">
        <f t="shared" ref="AQ240" si="4088">IF(OR($B235=$B241,AK240=0),0,$G237-$G236)</f>
        <v>0</v>
      </c>
      <c r="AR240" s="134">
        <f t="shared" ref="AR240" si="4089">IF(OR($B235=$B241,AK240=0),0,AK239)</f>
        <v>0</v>
      </c>
      <c r="AS240" s="138">
        <f t="shared" ref="AS240" si="4090">IF($B235=$B241,0,AL237)</f>
        <v>0</v>
      </c>
      <c r="AT240" s="176">
        <f t="shared" ref="AT240" si="4091">IF($B229=$B235,IF(AV235+AV230&gt;0,1,0)+IF(AW235+AW230&gt;0,1,0)+IF(AX235+AX230&gt;0,1,0)+IF(AY235+AY230&gt;0,1,0)+IF(AZ235+AZ230&gt;0,1,0)+IF(BA235+BA230&gt;0,1,0)+IF(BB235+BB230&gt;0,1,0),AT236)</f>
        <v>0</v>
      </c>
      <c r="AU240" s="133">
        <f t="shared" ref="AU240" si="4092">IF(OR($B235=$B241,AT240=0,(AU236-BA240+AY240)&lt;=0),0,(AU236-BA240+AY240)/AT240)</f>
        <v>0</v>
      </c>
      <c r="AV240" s="137">
        <f t="shared" ref="AV240" si="4093">IF(AU240*(7-AT237)&lt;=0,0,AU240*(7-AT237))</f>
        <v>0</v>
      </c>
      <c r="AW240" s="311">
        <f t="shared" ref="AW240" si="4094">ROUND(IF(OR(AU237-AU240*(7-AT237)+AZ240&lt;0,$B235=$B241,AU240&lt;=0,AU237=0),0,IF(AU237-AU240*(7-AT237)+AZ240&gt;BA240-AY240+AZ240,BA240-AY240+AZ240,AU237-AU240*(7-AT237)+AZ240)),1)</f>
        <v>0</v>
      </c>
      <c r="AX240" s="312"/>
      <c r="AY240" s="139">
        <f t="shared" ref="AY240" si="4095">IF(OR($B235=$B241,AT236=0),0,IF($B235=$B229,AT235,$F235))</f>
        <v>0</v>
      </c>
      <c r="AZ240" s="30">
        <f t="shared" ref="AZ240" si="4096">IF(OR($B235=$B241,AT240=0),0,$G237-$G236)</f>
        <v>0</v>
      </c>
      <c r="BA240" s="134">
        <f t="shared" ref="BA240" si="4097">IF(OR($B235=$B241,AT240=0),0,AT239)</f>
        <v>0</v>
      </c>
      <c r="BB240" s="138">
        <f t="shared" ref="BB240" si="4098">IF($B235=$B241,0,AU237)</f>
        <v>0</v>
      </c>
    </row>
    <row r="241" spans="1:54" ht="15.75" x14ac:dyDescent="0.2">
      <c r="A241" s="1">
        <f t="shared" ref="A241" si="4099">IF(B241="","1. Niewypełnione",B241)</f>
        <v>0</v>
      </c>
      <c r="B241" s="320">
        <f>grudzień!B241</f>
        <v>0</v>
      </c>
      <c r="C241" s="321">
        <f>grudzień!C241</f>
        <v>0</v>
      </c>
      <c r="D241" s="321">
        <f>grudzień!D241</f>
        <v>0</v>
      </c>
      <c r="E241" s="321">
        <f>grudzień!E241</f>
        <v>0</v>
      </c>
      <c r="F241" s="177">
        <f>grudzień!F241</f>
        <v>18</v>
      </c>
      <c r="G241" s="185">
        <f>grudzień!G241</f>
        <v>18</v>
      </c>
      <c r="H241" s="177"/>
      <c r="I241" s="192">
        <f t="shared" ref="I241:I245" si="4100">K241+T241+AC241+AL241+AU241</f>
        <v>0</v>
      </c>
      <c r="J241" s="186">
        <f t="shared" ref="J241" si="4101">IF(OR($B241=$B247,J244=0),0,ROUND((K242+P246)/J244,0))</f>
        <v>0</v>
      </c>
      <c r="K241" s="51">
        <f t="shared" ref="K241:K242" si="4102">SUM(L241:R241)</f>
        <v>0</v>
      </c>
      <c r="L241" s="52">
        <f>grudzień!L241</f>
        <v>0</v>
      </c>
      <c r="M241" s="52">
        <f>grudzień!M241</f>
        <v>0</v>
      </c>
      <c r="N241" s="52">
        <f>grudzień!N241</f>
        <v>0</v>
      </c>
      <c r="O241" s="52">
        <f>grudzień!O241</f>
        <v>0</v>
      </c>
      <c r="P241" s="53">
        <f>grudzień!P241</f>
        <v>0</v>
      </c>
      <c r="Q241" s="54">
        <f>grudzień!Q241</f>
        <v>0</v>
      </c>
      <c r="R241" s="55">
        <f>grudzień!R241</f>
        <v>0</v>
      </c>
      <c r="S241" s="188">
        <f t="shared" ref="S241" si="4103">IF(OR($B241=$B247,S244=0),0,ROUND((T242+Y246)/S244,0))</f>
        <v>0</v>
      </c>
      <c r="T241" s="51">
        <f t="shared" ref="T241:T242" si="4104">SUM(U241:AA241)</f>
        <v>0</v>
      </c>
      <c r="U241" s="52">
        <f>grudzień!U241</f>
        <v>0</v>
      </c>
      <c r="V241" s="52">
        <f>grudzień!V241</f>
        <v>0</v>
      </c>
      <c r="W241" s="52">
        <f>grudzień!W241</f>
        <v>0</v>
      </c>
      <c r="X241" s="52">
        <f>grudzień!X241</f>
        <v>0</v>
      </c>
      <c r="Y241" s="53">
        <f>grudzień!Y241</f>
        <v>0</v>
      </c>
      <c r="Z241" s="54">
        <f>grudzień!Z241</f>
        <v>0</v>
      </c>
      <c r="AA241" s="55">
        <f>grudzień!AA241</f>
        <v>0</v>
      </c>
      <c r="AB241" s="188">
        <f t="shared" ref="AB241" si="4105">IF(OR($B241=$B247,AB244=0),0,ROUND((AC242+AH246)/AB244,0))</f>
        <v>0</v>
      </c>
      <c r="AC241" s="51">
        <f t="shared" ref="AC241:AC242" si="4106">SUM(AD241:AJ241)</f>
        <v>0</v>
      </c>
      <c r="AD241" s="52">
        <f>grudzień!AD241</f>
        <v>0</v>
      </c>
      <c r="AE241" s="52">
        <f>grudzień!AE241</f>
        <v>0</v>
      </c>
      <c r="AF241" s="52">
        <f>grudzień!AF241</f>
        <v>0</v>
      </c>
      <c r="AG241" s="52">
        <f>grudzień!AG241</f>
        <v>0</v>
      </c>
      <c r="AH241" s="53">
        <f>grudzień!AH241</f>
        <v>0</v>
      </c>
      <c r="AI241" s="54">
        <f>grudzień!AI241</f>
        <v>0</v>
      </c>
      <c r="AJ241" s="55">
        <f>grudzień!AJ241</f>
        <v>0</v>
      </c>
      <c r="AK241" s="188">
        <f t="shared" ref="AK241" si="4107">IF(OR($B241=$B247,AK244=0),0,ROUND((AL242+AQ246)/AK244,0))</f>
        <v>0</v>
      </c>
      <c r="AL241" s="51">
        <f t="shared" ref="AL241:AL242" si="4108">SUM(AM241:AS241)</f>
        <v>0</v>
      </c>
      <c r="AM241" s="52">
        <f>grudzień!AM241</f>
        <v>0</v>
      </c>
      <c r="AN241" s="52">
        <f>grudzień!AN241</f>
        <v>0</v>
      </c>
      <c r="AO241" s="52">
        <f>grudzień!AO241</f>
        <v>0</v>
      </c>
      <c r="AP241" s="52">
        <f>grudzień!AP241</f>
        <v>0</v>
      </c>
      <c r="AQ241" s="53">
        <f>grudzień!AQ241</f>
        <v>0</v>
      </c>
      <c r="AR241" s="54">
        <f>grudzień!AR241</f>
        <v>0</v>
      </c>
      <c r="AS241" s="55">
        <f>grudzień!AS241</f>
        <v>0</v>
      </c>
      <c r="AT241" s="188">
        <f t="shared" ref="AT241" si="4109">IF(OR($B241=$B247,AT244=0),0,ROUND((AU242+AZ246)/AT244,0))</f>
        <v>0</v>
      </c>
      <c r="AU241" s="51">
        <f t="shared" ref="AU241:AU242" si="4110">SUM(AV241:BB241)</f>
        <v>0</v>
      </c>
      <c r="AV241" s="52">
        <f t="shared" ref="AV241" si="4111">IF(SUM($AM$9:$AS$9)=SUM($AV$9:$BB$9),AM241,IF(AND(SUM($AV$9:$BB$9)&gt;42,SUM($AV$9:$BB$9)&lt;49),AM241,0))</f>
        <v>0</v>
      </c>
      <c r="AW241" s="52">
        <f t="shared" ref="AW241" si="4112">IF(SUM($AM$9:$AS$9)=SUM($AV$9:$BB$9),AN241,IF(AND(SUM($AV$9:$BB$9)&gt;42,SUM($AV$9:$BB$9)&lt;49),AN241,0))</f>
        <v>0</v>
      </c>
      <c r="AX241" s="52">
        <f t="shared" ref="AX241" si="4113">IF(SUM($AM$9:$AS$9)=SUM($AV$9:$BB$9),AO241,IF(AND(SUM($AV$9:$BB$9)&gt;42,SUM($AV$9:$BB$9)&lt;49),AO241,0))</f>
        <v>0</v>
      </c>
      <c r="AY241" s="52">
        <f t="shared" ref="AY241" si="4114">IF(SUM($AM$9:$AS$9)=SUM($AV$9:$BB$9),AP241,IF(AND(SUM($AV$9:$BB$9)&gt;42,SUM($AV$9:$BB$9)&lt;49),AP241,0))</f>
        <v>0</v>
      </c>
      <c r="AZ241" s="53">
        <f t="shared" ref="AZ241" si="4115">IF(SUM($AM$9:$AS$9)=SUM($AV$9:$BB$9),AQ241,IF(AND(SUM($AV$9:$BB$9)&gt;42,SUM($AV$9:$BB$9)&lt;49),AQ241,0))</f>
        <v>0</v>
      </c>
      <c r="BA241" s="54">
        <f t="shared" ref="BA241" si="4116">IF(SUM($AM$9:$AS$9)=SUM($AV$9:$BB$9),AR241,IF(AND(SUM($AV$9:$BB$9)&gt;42,SUM($AV$9:$BB$9)&lt;49),AR241,0))</f>
        <v>0</v>
      </c>
      <c r="BB241" s="55">
        <f t="shared" ref="BB241" si="4117">IF(SUM($AM$9:$AS$9)=SUM($AV$9:$BB$9),AS241,IF(AND(SUM($AV$9:$BB$9)&gt;42,SUM($AV$9:$BB$9)&lt;49),AS241,0))</f>
        <v>0</v>
      </c>
    </row>
    <row r="242" spans="1:54" ht="12.75" hidden="1" customHeight="1" x14ac:dyDescent="0.2">
      <c r="B242" s="93"/>
      <c r="C242" s="94"/>
      <c r="D242" s="95"/>
      <c r="E242" s="115"/>
      <c r="F242" s="140" t="b">
        <f t="shared" ref="F242" si="4118">IF($B235=$B241,OR(F236,G241&lt;F241),G241&lt;F241)</f>
        <v>0</v>
      </c>
      <c r="G242" s="189">
        <f t="shared" ref="G242" si="4119">IF(AND($B235=$B241,$B235&lt;&gt;"",$B235&lt;&gt;0),G241+G236,G241)</f>
        <v>18</v>
      </c>
      <c r="H242" s="120"/>
      <c r="I242" s="165">
        <f t="shared" si="4100"/>
        <v>0</v>
      </c>
      <c r="J242" s="194">
        <f t="shared" ref="J242" si="4120">7-COUNTIF(L241:R241,0)-COUNTIF(L241:R241,"")</f>
        <v>0</v>
      </c>
      <c r="K242" s="22">
        <f t="shared" si="4102"/>
        <v>0</v>
      </c>
      <c r="L242" s="35">
        <f t="shared" ref="L242:R242" si="4121">IF($B235=$B241,L241+L236,L241)</f>
        <v>0</v>
      </c>
      <c r="M242" s="35">
        <f t="shared" si="4121"/>
        <v>0</v>
      </c>
      <c r="N242" s="35">
        <f t="shared" si="4121"/>
        <v>0</v>
      </c>
      <c r="O242" s="35">
        <f t="shared" si="4121"/>
        <v>0</v>
      </c>
      <c r="P242" s="36">
        <f t="shared" si="4121"/>
        <v>0</v>
      </c>
      <c r="Q242" s="37">
        <f t="shared" si="4121"/>
        <v>0</v>
      </c>
      <c r="R242" s="38">
        <f t="shared" si="4121"/>
        <v>0</v>
      </c>
      <c r="S242" s="194">
        <f t="shared" ref="S242" si="4122">7-COUNTIF(U241:AA241,0)-COUNTIF(U241:AA241,"")</f>
        <v>0</v>
      </c>
      <c r="T242" s="22">
        <f t="shared" si="4104"/>
        <v>0</v>
      </c>
      <c r="U242" s="35">
        <f t="shared" ref="U242:AA242" si="4123">IF($B235=$B241,U241+U236,U241)</f>
        <v>0</v>
      </c>
      <c r="V242" s="35">
        <f t="shared" si="4123"/>
        <v>0</v>
      </c>
      <c r="W242" s="35">
        <f t="shared" si="4123"/>
        <v>0</v>
      </c>
      <c r="X242" s="35">
        <f t="shared" si="4123"/>
        <v>0</v>
      </c>
      <c r="Y242" s="36">
        <f t="shared" si="4123"/>
        <v>0</v>
      </c>
      <c r="Z242" s="37">
        <f t="shared" si="4123"/>
        <v>0</v>
      </c>
      <c r="AA242" s="38">
        <f t="shared" si="4123"/>
        <v>0</v>
      </c>
      <c r="AB242" s="194">
        <f t="shared" ref="AB242" si="4124">7-COUNTIF(AD241:AJ241,0)-COUNTIF(AD241:AJ241,"")</f>
        <v>0</v>
      </c>
      <c r="AC242" s="22">
        <f t="shared" si="4106"/>
        <v>0</v>
      </c>
      <c r="AD242" s="35">
        <f t="shared" ref="AD242:AJ242" si="4125">IF($B235=$B241,AD241+AD236,AD241)</f>
        <v>0</v>
      </c>
      <c r="AE242" s="35">
        <f t="shared" si="4125"/>
        <v>0</v>
      </c>
      <c r="AF242" s="35">
        <f t="shared" si="4125"/>
        <v>0</v>
      </c>
      <c r="AG242" s="35">
        <f t="shared" si="4125"/>
        <v>0</v>
      </c>
      <c r="AH242" s="36">
        <f t="shared" si="4125"/>
        <v>0</v>
      </c>
      <c r="AI242" s="37">
        <f t="shared" si="4125"/>
        <v>0</v>
      </c>
      <c r="AJ242" s="38">
        <f t="shared" si="4125"/>
        <v>0</v>
      </c>
      <c r="AK242" s="194">
        <f t="shared" ref="AK242" si="4126">7-COUNTIF(AM241:AS241,0)-COUNTIF(AM241:AS241,"")</f>
        <v>0</v>
      </c>
      <c r="AL242" s="22">
        <f t="shared" si="4108"/>
        <v>0</v>
      </c>
      <c r="AM242" s="35">
        <f t="shared" ref="AM242:AS242" si="4127">IF($B235=$B241,AM241+AM236,AM241)</f>
        <v>0</v>
      </c>
      <c r="AN242" s="35">
        <f t="shared" si="4127"/>
        <v>0</v>
      </c>
      <c r="AO242" s="35">
        <f t="shared" si="4127"/>
        <v>0</v>
      </c>
      <c r="AP242" s="35">
        <f t="shared" si="4127"/>
        <v>0</v>
      </c>
      <c r="AQ242" s="36">
        <f t="shared" si="4127"/>
        <v>0</v>
      </c>
      <c r="AR242" s="37">
        <f t="shared" si="4127"/>
        <v>0</v>
      </c>
      <c r="AS242" s="38">
        <f t="shared" si="4127"/>
        <v>0</v>
      </c>
      <c r="AT242" s="194">
        <f t="shared" ref="AT242" si="4128">7-COUNTIF(AV241:BB241,0)-COUNTIF(AV241:BB241,"")</f>
        <v>0</v>
      </c>
      <c r="AU242" s="22">
        <f t="shared" si="4110"/>
        <v>0</v>
      </c>
      <c r="AV242" s="35">
        <f t="shared" ref="AV242:BB242" si="4129">IF($B235=$B241,AV241+AV236,AV241)</f>
        <v>0</v>
      </c>
      <c r="AW242" s="35">
        <f t="shared" si="4129"/>
        <v>0</v>
      </c>
      <c r="AX242" s="35">
        <f t="shared" si="4129"/>
        <v>0</v>
      </c>
      <c r="AY242" s="35">
        <f t="shared" si="4129"/>
        <v>0</v>
      </c>
      <c r="AZ242" s="36">
        <f t="shared" si="4129"/>
        <v>0</v>
      </c>
      <c r="BA242" s="37">
        <f t="shared" si="4129"/>
        <v>0</v>
      </c>
      <c r="BB242" s="38">
        <f t="shared" si="4129"/>
        <v>0</v>
      </c>
    </row>
    <row r="243" spans="1:54" ht="15" hidden="1" customHeight="1" x14ac:dyDescent="0.2">
      <c r="B243" s="116"/>
      <c r="C243" s="117"/>
      <c r="D243" s="118"/>
      <c r="E243" s="119"/>
      <c r="F243" s="92"/>
      <c r="G243" s="190">
        <f t="shared" ref="G243" si="4130">IF(AND($B235=$B241,$B235&lt;&gt;"",$B235&lt;&gt;0),F241+G237,F241)</f>
        <v>18</v>
      </c>
      <c r="H243" s="121"/>
      <c r="I243" s="165">
        <f t="shared" si="4100"/>
        <v>0</v>
      </c>
      <c r="J243" s="195">
        <f t="shared" ref="J243" si="4131">IF($B241=$B235,COUNTIF(L243:R243,0),COUNTIF(L244:R244,0)+COUNTIF(L244:R244,""))</f>
        <v>7</v>
      </c>
      <c r="K243" s="39">
        <f t="shared" ref="K243:R243" si="4132">IF($B235=$B241,K244+K237,K244)</f>
        <v>0</v>
      </c>
      <c r="L243" s="40">
        <f t="shared" si="4132"/>
        <v>0</v>
      </c>
      <c r="M243" s="40">
        <f t="shared" si="4132"/>
        <v>0</v>
      </c>
      <c r="N243" s="40">
        <f t="shared" si="4132"/>
        <v>0</v>
      </c>
      <c r="O243" s="40">
        <f t="shared" si="4132"/>
        <v>0</v>
      </c>
      <c r="P243" s="41">
        <f t="shared" si="4132"/>
        <v>0</v>
      </c>
      <c r="Q243" s="42">
        <f t="shared" si="4132"/>
        <v>0</v>
      </c>
      <c r="R243" s="43">
        <f t="shared" si="4132"/>
        <v>0</v>
      </c>
      <c r="S243" s="195">
        <f t="shared" ref="S243" si="4133">IF($B241=$B235,COUNTIF(U243:AA243,0),COUNTIF(U244:AA244,0)+COUNTIF(U244:AA244,""))</f>
        <v>7</v>
      </c>
      <c r="T243" s="39">
        <f t="shared" ref="T243:AA243" si="4134">IF($B235=$B241,T244+T237,T244)</f>
        <v>0</v>
      </c>
      <c r="U243" s="40">
        <f t="shared" si="4134"/>
        <v>0</v>
      </c>
      <c r="V243" s="40">
        <f t="shared" si="4134"/>
        <v>0</v>
      </c>
      <c r="W243" s="40">
        <f t="shared" si="4134"/>
        <v>0</v>
      </c>
      <c r="X243" s="40">
        <f t="shared" si="4134"/>
        <v>0</v>
      </c>
      <c r="Y243" s="41">
        <f t="shared" si="4134"/>
        <v>0</v>
      </c>
      <c r="Z243" s="42">
        <f t="shared" si="4134"/>
        <v>0</v>
      </c>
      <c r="AA243" s="43">
        <f t="shared" si="4134"/>
        <v>0</v>
      </c>
      <c r="AB243" s="195">
        <f t="shared" ref="AB243" si="4135">IF($B241=$B235,COUNTIF(AD243:AJ243,0),COUNTIF(AD244:AJ244,0)+COUNTIF(AD244:AJ244,""))</f>
        <v>7</v>
      </c>
      <c r="AC243" s="39">
        <f t="shared" ref="AC243:AJ243" si="4136">IF($B235=$B241,AC244+AC237,AC244)</f>
        <v>0</v>
      </c>
      <c r="AD243" s="40">
        <f t="shared" si="4136"/>
        <v>0</v>
      </c>
      <c r="AE243" s="40">
        <f t="shared" si="4136"/>
        <v>0</v>
      </c>
      <c r="AF243" s="40">
        <f t="shared" si="4136"/>
        <v>0</v>
      </c>
      <c r="AG243" s="40">
        <f t="shared" si="4136"/>
        <v>0</v>
      </c>
      <c r="AH243" s="41">
        <f t="shared" si="4136"/>
        <v>0</v>
      </c>
      <c r="AI243" s="42">
        <f t="shared" si="4136"/>
        <v>0</v>
      </c>
      <c r="AJ243" s="43">
        <f t="shared" si="4136"/>
        <v>0</v>
      </c>
      <c r="AK243" s="195">
        <f t="shared" ref="AK243" si="4137">IF($B241=$B235,COUNTIF(AM243:AS243,0),COUNTIF(AM244:AS244,0)+COUNTIF(AM244:AS244,""))</f>
        <v>7</v>
      </c>
      <c r="AL243" s="39">
        <f t="shared" ref="AL243:AS243" si="4138">IF($B235=$B241,AL244+AL237,AL244)</f>
        <v>0</v>
      </c>
      <c r="AM243" s="40">
        <f t="shared" si="4138"/>
        <v>0</v>
      </c>
      <c r="AN243" s="40">
        <f t="shared" si="4138"/>
        <v>0</v>
      </c>
      <c r="AO243" s="40">
        <f t="shared" si="4138"/>
        <v>0</v>
      </c>
      <c r="AP243" s="40">
        <f t="shared" si="4138"/>
        <v>0</v>
      </c>
      <c r="AQ243" s="41">
        <f t="shared" si="4138"/>
        <v>0</v>
      </c>
      <c r="AR243" s="42">
        <f t="shared" si="4138"/>
        <v>0</v>
      </c>
      <c r="AS243" s="43">
        <f t="shared" si="4138"/>
        <v>0</v>
      </c>
      <c r="AT243" s="195">
        <f t="shared" ref="AT243" si="4139">IF($B241=$B235,COUNTIF(AV243:BB243,0),COUNTIF(AV244:BB244,0)+COUNTIF(AV244:BB244,""))</f>
        <v>7</v>
      </c>
      <c r="AU243" s="39">
        <f t="shared" ref="AU243:BB243" si="4140">IF($B235=$B241,AU244+AU237,AU244)</f>
        <v>0</v>
      </c>
      <c r="AV243" s="40">
        <f t="shared" si="4140"/>
        <v>0</v>
      </c>
      <c r="AW243" s="40">
        <f t="shared" si="4140"/>
        <v>0</v>
      </c>
      <c r="AX243" s="40">
        <f t="shared" si="4140"/>
        <v>0</v>
      </c>
      <c r="AY243" s="40">
        <f t="shared" si="4140"/>
        <v>0</v>
      </c>
      <c r="AZ243" s="41">
        <f t="shared" si="4140"/>
        <v>0</v>
      </c>
      <c r="BA243" s="42">
        <f t="shared" si="4140"/>
        <v>0</v>
      </c>
      <c r="BB243" s="43">
        <f t="shared" si="4140"/>
        <v>0</v>
      </c>
    </row>
    <row r="244" spans="1:54" ht="15.75" customHeight="1" x14ac:dyDescent="0.2">
      <c r="A244" s="1">
        <f t="shared" ref="A244" si="4141">A241</f>
        <v>0</v>
      </c>
      <c r="B244" s="313">
        <f t="shared" ref="B244" si="4142">B238+1</f>
        <v>38</v>
      </c>
      <c r="C244" s="314"/>
      <c r="D244" s="314"/>
      <c r="E244" s="314"/>
      <c r="F244" s="31"/>
      <c r="G244" s="183"/>
      <c r="H244" s="122">
        <f t="shared" ref="H244" si="4143">5-COUNTIF(AU241,0)-COUNTIF(AL241,0)-COUNTIF(AC241,0)-COUNTIF(T241,0)-COUNTIF(K241,0)</f>
        <v>0</v>
      </c>
      <c r="I244" s="165">
        <f t="shared" si="4100"/>
        <v>0</v>
      </c>
      <c r="J244" s="187">
        <f t="shared" ref="J244" si="4144">IF($B241=$B235,J238+IF($F241&lt;&gt;$G241,(K241+$G243-$G242)/$F241,K241/$F241),IF($F241&lt;&gt;G241,(K241+$G243-$G242)/$F241,K241/$F241))</f>
        <v>0</v>
      </c>
      <c r="K244" s="7">
        <f t="shared" ref="K244:K245" si="4145">SUM(L244:R244)</f>
        <v>0</v>
      </c>
      <c r="L244" s="26">
        <f t="shared" ref="L244:R244" si="4146">L241</f>
        <v>0</v>
      </c>
      <c r="M244" s="26">
        <f t="shared" si="4146"/>
        <v>0</v>
      </c>
      <c r="N244" s="26">
        <f t="shared" si="4146"/>
        <v>0</v>
      </c>
      <c r="O244" s="26">
        <f t="shared" si="4146"/>
        <v>0</v>
      </c>
      <c r="P244" s="26">
        <f t="shared" si="4146"/>
        <v>0</v>
      </c>
      <c r="Q244" s="29">
        <f t="shared" si="4146"/>
        <v>0</v>
      </c>
      <c r="R244" s="23">
        <f t="shared" si="4146"/>
        <v>0</v>
      </c>
      <c r="S244" s="187">
        <f t="shared" ref="S244" si="4147">IF($B241=$B235,S238+IF($F241&lt;&gt;$G241,(T241+$G243-$G242)/$F241,T241/$F241),IF($F241&lt;&gt;P241,(T241+$G243-$G242)/$F241,T241/$F241))</f>
        <v>0</v>
      </c>
      <c r="T244" s="7">
        <f t="shared" ref="T244:T245" si="4148">SUM(U244:AA244)</f>
        <v>0</v>
      </c>
      <c r="U244" s="26">
        <f t="shared" ref="U244:AA244" si="4149">U241</f>
        <v>0</v>
      </c>
      <c r="V244" s="26">
        <f t="shared" si="4149"/>
        <v>0</v>
      </c>
      <c r="W244" s="26">
        <f t="shared" si="4149"/>
        <v>0</v>
      </c>
      <c r="X244" s="26">
        <f t="shared" si="4149"/>
        <v>0</v>
      </c>
      <c r="Y244" s="113">
        <f t="shared" si="4149"/>
        <v>0</v>
      </c>
      <c r="Z244" s="29">
        <f t="shared" si="4149"/>
        <v>0</v>
      </c>
      <c r="AA244" s="23">
        <f t="shared" si="4149"/>
        <v>0</v>
      </c>
      <c r="AB244" s="187">
        <f t="shared" ref="AB244" si="4150">IF($B241=$B235,AB238+IF($F241&lt;&gt;$G241,(AC241+$G243-$G242)/$F241,AC241/$F241),IF($F241&lt;&gt;Y241,(AC241+$G243-$G242)/$F241,AC241/$F241))</f>
        <v>0</v>
      </c>
      <c r="AC244" s="7">
        <f t="shared" ref="AC244:AC245" si="4151">SUM(AD244:AJ244)</f>
        <v>0</v>
      </c>
      <c r="AD244" s="26">
        <f t="shared" ref="AD244:AJ244" si="4152">AD241</f>
        <v>0</v>
      </c>
      <c r="AE244" s="26">
        <f t="shared" si="4152"/>
        <v>0</v>
      </c>
      <c r="AF244" s="26">
        <f t="shared" si="4152"/>
        <v>0</v>
      </c>
      <c r="AG244" s="26">
        <f t="shared" si="4152"/>
        <v>0</v>
      </c>
      <c r="AH244" s="113">
        <f t="shared" si="4152"/>
        <v>0</v>
      </c>
      <c r="AI244" s="29">
        <f t="shared" si="4152"/>
        <v>0</v>
      </c>
      <c r="AJ244" s="23">
        <f t="shared" si="4152"/>
        <v>0</v>
      </c>
      <c r="AK244" s="187">
        <f t="shared" ref="AK244" si="4153">IF($B241=$B235,AK238+IF($F241&lt;&gt;$G241,(AL241+$G243-$G242)/$F241,AL241/$F241),IF($F241&lt;&gt;AH241,(AL241+$G243-$G242)/$F241,AL241/$F241))</f>
        <v>0</v>
      </c>
      <c r="AL244" s="7">
        <f t="shared" ref="AL244:AL245" si="4154">SUM(AM244:AS244)</f>
        <v>0</v>
      </c>
      <c r="AM244" s="26">
        <f t="shared" ref="AM244:AS244" si="4155">AM241</f>
        <v>0</v>
      </c>
      <c r="AN244" s="26">
        <f t="shared" si="4155"/>
        <v>0</v>
      </c>
      <c r="AO244" s="26">
        <f t="shared" si="4155"/>
        <v>0</v>
      </c>
      <c r="AP244" s="26">
        <f t="shared" si="4155"/>
        <v>0</v>
      </c>
      <c r="AQ244" s="113">
        <f t="shared" si="4155"/>
        <v>0</v>
      </c>
      <c r="AR244" s="29">
        <f t="shared" si="4155"/>
        <v>0</v>
      </c>
      <c r="AS244" s="23">
        <f t="shared" si="4155"/>
        <v>0</v>
      </c>
      <c r="AT244" s="187">
        <f t="shared" ref="AT244" si="4156">IF($B241=$B235,AT238+IF($F241&lt;&gt;$G241,(AU241+$G243-$G242)/$F241,AU241/$F241),IF($F241&lt;&gt;AQ241,(AU241+$G243-$G242)/$F241,AU241/$F241))</f>
        <v>0</v>
      </c>
      <c r="AU244" s="7">
        <f t="shared" ref="AU244:AU245" si="4157">SUM(AV244:BB244)</f>
        <v>0</v>
      </c>
      <c r="AV244" s="6">
        <f t="shared" ref="AV244" si="4158">IF(SUM($AM$9:$AS$9)=SUM($AV$9:$BB$9),AV241,IF(AND(SUM($AV$9:$BB$9)&gt;42,SUM($AV$9:$BB$9)&lt;49),AV241,0))</f>
        <v>0</v>
      </c>
      <c r="AW244" s="6">
        <f t="shared" ref="AW244:BB244" si="4159">IF(SUM($AM$9:$AS$9)=SUM($AV$9:$BB$9),AW241,IF(AND(SUM($AV$9:$BB$9)&gt;42,SUM($AV$9:$BB$9)&lt;49),AW241,0))</f>
        <v>0</v>
      </c>
      <c r="AX244" s="6">
        <f t="shared" si="4159"/>
        <v>0</v>
      </c>
      <c r="AY244" s="6">
        <f t="shared" si="4159"/>
        <v>0</v>
      </c>
      <c r="AZ244" s="26">
        <f t="shared" si="4159"/>
        <v>0</v>
      </c>
      <c r="BA244" s="29">
        <f t="shared" si="4159"/>
        <v>0</v>
      </c>
      <c r="BB244" s="23">
        <f t="shared" si="4159"/>
        <v>0</v>
      </c>
    </row>
    <row r="245" spans="1:54" ht="15.75" customHeight="1" x14ac:dyDescent="0.2">
      <c r="A245" s="1">
        <f t="shared" ref="A245:A246" si="4160">A244</f>
        <v>0</v>
      </c>
      <c r="B245" s="313"/>
      <c r="C245" s="314"/>
      <c r="D245" s="314"/>
      <c r="E245" s="314"/>
      <c r="F245" s="31"/>
      <c r="G245" s="183"/>
      <c r="H245" s="123">
        <f t="shared" ref="H245" si="4161">IF($B241=$B235,H239+F245,$F245)</f>
        <v>0</v>
      </c>
      <c r="I245" s="165">
        <f t="shared" si="4100"/>
        <v>0</v>
      </c>
      <c r="J245" s="141">
        <f t="shared" ref="J245" si="4162">IF($H244=0,0,IF($B235=$B241,IF($H246&gt;0,$H246+J239,K241+J239),IF($H246&gt;0,$H246,K241)))</f>
        <v>0</v>
      </c>
      <c r="K245" s="7">
        <f t="shared" si="4145"/>
        <v>0</v>
      </c>
      <c r="L245" s="6"/>
      <c r="M245" s="6"/>
      <c r="N245" s="6"/>
      <c r="O245" s="6"/>
      <c r="P245" s="26"/>
      <c r="Q245" s="29"/>
      <c r="R245" s="23"/>
      <c r="S245" s="141">
        <f t="shared" ref="S245" si="4163">IF($H244=0,0,IF($B235=$B241,IF($H246&gt;0,$H246+S239,T241+S239),IF($H246&gt;0,$H246,T241)))</f>
        <v>0</v>
      </c>
      <c r="T245" s="7">
        <f t="shared" si="4148"/>
        <v>0</v>
      </c>
      <c r="U245" s="6"/>
      <c r="V245" s="6"/>
      <c r="W245" s="6"/>
      <c r="X245" s="6"/>
      <c r="Y245" s="26"/>
      <c r="Z245" s="29"/>
      <c r="AA245" s="23"/>
      <c r="AB245" s="141">
        <f t="shared" ref="AB245" si="4164">IF($H244=0,0,IF($B235=$B241,IF($H246&gt;0,$H246+AB239,AC241+AB239),IF($H246&gt;0,$H246,AC241)))</f>
        <v>0</v>
      </c>
      <c r="AC245" s="7">
        <f t="shared" si="4151"/>
        <v>0</v>
      </c>
      <c r="AD245" s="6"/>
      <c r="AE245" s="6"/>
      <c r="AF245" s="6"/>
      <c r="AG245" s="6"/>
      <c r="AH245" s="26"/>
      <c r="AI245" s="29"/>
      <c r="AJ245" s="23"/>
      <c r="AK245" s="141">
        <f t="shared" ref="AK245" si="4165">IF($H244=0,0,IF($B235=$B241,IF($H246&gt;0,$H246+AK239,AL241+AK239),IF($H246&gt;0,$H246,AL241)))</f>
        <v>0</v>
      </c>
      <c r="AL245" s="7">
        <f t="shared" si="4154"/>
        <v>0</v>
      </c>
      <c r="AM245" s="6"/>
      <c r="AN245" s="6"/>
      <c r="AO245" s="6"/>
      <c r="AP245" s="6"/>
      <c r="AQ245" s="26"/>
      <c r="AR245" s="29"/>
      <c r="AS245" s="23"/>
      <c r="AT245" s="141">
        <f t="shared" ref="AT245" si="4166">IF($H244=0,0,IF($B235=$B241,IF($H246&gt;0,$H246+AT239,AU241+AT239),IF($H246&gt;0,$H246,AU241)))</f>
        <v>0</v>
      </c>
      <c r="AU245" s="7">
        <f t="shared" si="4157"/>
        <v>0</v>
      </c>
      <c r="AV245" s="6"/>
      <c r="AW245" s="6"/>
      <c r="AX245" s="6"/>
      <c r="AY245" s="6"/>
      <c r="AZ245" s="26"/>
      <c r="BA245" s="29"/>
      <c r="BB245" s="23"/>
    </row>
    <row r="246" spans="1:54" ht="18.75" customHeight="1" thickBot="1" x14ac:dyDescent="0.25">
      <c r="A246" s="1">
        <f t="shared" si="4160"/>
        <v>0</v>
      </c>
      <c r="B246" s="323" t="str">
        <f>IF(B241="",Wydruk!$AE$6,IF(J242=0,Wydruk!$AE$7,IF(AND(G242&lt;G243,B241&lt;&gt;$B247),Wydruk!$AE$13,IF(AND($B241=$B235,$B241&lt;&gt;$B247),IF(OR(OR(J246&lt;4,J246&gt;5),OR(S246&lt;4,S246&gt;5),OR(AB246&lt;4,AB246&gt;5),OR(AK246&lt;4,AK246&gt;5),OR(AND(AT246&lt;4,AT246&gt;0),AT246&gt;5)),Wydruk!$AE$8,Wydruk!$AE$9),IF($B241=$B247,IF($F245&lt;&gt;0,Wydruk!$AE$12,Wydruk!$AE$10),IF(OR(OR(J242&lt;4,J242&gt;5),OR(S242&lt;4,S242&gt;5),OR(AB242&lt;4,AB242&gt;5),OR(AK242&lt;4,AK242&gt;5),OR(AND(AT242&lt;4,AT242&gt;0),AT242&gt;5)),Wydruk!$AE$8,Wydruk!$AE$11))))))</f>
        <v>Uzupełnij liczby godzin tygodniowego planu</v>
      </c>
      <c r="C246" s="324"/>
      <c r="D246" s="324"/>
      <c r="E246" s="324"/>
      <c r="F246" s="173">
        <f>grudzień!F246</f>
        <v>0</v>
      </c>
      <c r="G246" s="184">
        <f>grudzień!G246</f>
        <v>0</v>
      </c>
      <c r="H246" s="191">
        <f t="shared" ref="H246" si="4167">IF(OR($G246=0,$F246=0,$G246="",$F246=""),0,$G246/$F246)</f>
        <v>0</v>
      </c>
      <c r="I246" s="193"/>
      <c r="J246" s="176">
        <f t="shared" ref="J246" si="4168">IF($B235=$B241,IF(L241+L236&gt;0,1,0)+IF(M241+M236&gt;0,1,0)+IF(N241+N236&gt;0,1,0)+IF(O241+O236&gt;0,1,0)+IF(P241+P236&gt;0,1,0)+IF(Q241+Q236&gt;0,1,0)+IF(R241+R236&gt;0,1,0),J242)</f>
        <v>0</v>
      </c>
      <c r="K246" s="133">
        <f t="shared" ref="K246" si="4169">IF(OR($B241=$B247,J246=0,(K242-Q246+O246)&lt;=0),0,(K242-Q246+O246)/J246)</f>
        <v>0</v>
      </c>
      <c r="L246" s="137">
        <f t="shared" ref="L246" si="4170">IF(K246*(7-J243)&lt;=0,0,K246*(7-J243))</f>
        <v>0</v>
      </c>
      <c r="M246" s="311">
        <f t="shared" ref="M246" si="4171">ROUND(IF(OR(K243-K246*(7-J243)+P246&lt;0,$B241=$B247,K246&lt;=0,K243=0),0,IF(K243-K246*(7-J243)+P246&gt;Q246-O246+P246,Q246-O246+P246,K243-K246*(7-J243)+P246)),1)</f>
        <v>0</v>
      </c>
      <c r="N246" s="312"/>
      <c r="O246" s="139">
        <f t="shared" ref="O246" si="4172">IF(OR($B241=$B247,J242=0),0,IF($B241=$B235,J241,$F241))</f>
        <v>0</v>
      </c>
      <c r="P246" s="30">
        <f t="shared" ref="P246" si="4173">IF(OR($B241=$B247,J246=0),0,$G243-$G242)</f>
        <v>0</v>
      </c>
      <c r="Q246" s="134">
        <f t="shared" ref="Q246" si="4174">IF(OR($B241=$B247,J246=0),0,J245)</f>
        <v>0</v>
      </c>
      <c r="R246" s="138">
        <f t="shared" ref="R246" si="4175">IF($B241=$B247,0,K243)</f>
        <v>0</v>
      </c>
      <c r="S246" s="176">
        <f t="shared" ref="S246" si="4176">IF($B235=$B241,IF(U241+U236&gt;0,1,0)+IF(V241+V236&gt;0,1,0)+IF(W241+W236&gt;0,1,0)+IF(X241+X236&gt;0,1,0)+IF(Y241+Y236&gt;0,1,0)+IF(Z241+Z236&gt;0,1,0)+IF(AA241+AA236&gt;0,1,0),S242)</f>
        <v>0</v>
      </c>
      <c r="T246" s="133">
        <f t="shared" ref="T246" si="4177">IF(OR($B241=$B247,S246=0,(T242-Z246+X246)&lt;=0),0,(T242-Z246+X246)/S246)</f>
        <v>0</v>
      </c>
      <c r="U246" s="137">
        <f t="shared" ref="U246" si="4178">IF(T246*(7-S243)&lt;=0,0,T246*(7-S243))</f>
        <v>0</v>
      </c>
      <c r="V246" s="311">
        <f t="shared" ref="V246" si="4179">ROUND(IF(OR(T243-T246*(7-S243)+Y246&lt;0,$B241=$B247,T246&lt;=0,T243=0),0,IF(T243-T246*(7-S243)+Y246&gt;Z246-X246+Y246,Z246-X246+Y246,T243-T246*(7-S243)+Y246)),1)</f>
        <v>0</v>
      </c>
      <c r="W246" s="312"/>
      <c r="X246" s="139">
        <f t="shared" ref="X246" si="4180">IF(OR($B241=$B247,S242=0),0,IF($B241=$B235,S241,$F241))</f>
        <v>0</v>
      </c>
      <c r="Y246" s="30">
        <f t="shared" ref="Y246" si="4181">IF(OR($B241=$B247,S246=0),0,$G243-$G242)</f>
        <v>0</v>
      </c>
      <c r="Z246" s="134">
        <f t="shared" ref="Z246" si="4182">IF(OR($B241=$B247,S246=0),0,S245)</f>
        <v>0</v>
      </c>
      <c r="AA246" s="138">
        <f t="shared" ref="AA246" si="4183">IF($B241=$B247,0,T243)</f>
        <v>0</v>
      </c>
      <c r="AB246" s="176">
        <f t="shared" ref="AB246" si="4184">IF($B235=$B241,IF(AD241+AD236&gt;0,1,0)+IF(AE241+AE236&gt;0,1,0)+IF(AF241+AF236&gt;0,1,0)+IF(AG241+AG236&gt;0,1,0)+IF(AH241+AH236&gt;0,1,0)+IF(AI241+AI236&gt;0,1,0)+IF(AJ241+AJ236&gt;0,1,0),AB242)</f>
        <v>0</v>
      </c>
      <c r="AC246" s="133">
        <f t="shared" ref="AC246" si="4185">IF(OR($B241=$B247,AB246=0,(AC242-AI246+AG246)&lt;=0),0,(AC242-AI246+AG246)/AB246)</f>
        <v>0</v>
      </c>
      <c r="AD246" s="137">
        <f t="shared" ref="AD246" si="4186">IF(AC246*(7-AB243)&lt;=0,0,AC246*(7-AB243))</f>
        <v>0</v>
      </c>
      <c r="AE246" s="311">
        <f t="shared" ref="AE246" si="4187">ROUND(IF(OR(AC243-AC246*(7-AB243)+AH246&lt;0,$B241=$B247,AC246&lt;=0,AC243=0),0,IF(AC243-AC246*(7-AB243)+AH246&gt;AI246-AG246+AH246,AI246-AG246+AH246,AC243-AC246*(7-AB243)+AH246)),1)</f>
        <v>0</v>
      </c>
      <c r="AF246" s="312"/>
      <c r="AG246" s="139">
        <f t="shared" ref="AG246" si="4188">IF(OR($B241=$B247,AB242=0),0,IF($B241=$B235,AB241,$F241))</f>
        <v>0</v>
      </c>
      <c r="AH246" s="30">
        <f t="shared" ref="AH246" si="4189">IF(OR($B241=$B247,AB246=0),0,$G243-$G242)</f>
        <v>0</v>
      </c>
      <c r="AI246" s="134">
        <f t="shared" ref="AI246" si="4190">IF(OR($B241=$B247,AB246=0),0,AB245)</f>
        <v>0</v>
      </c>
      <c r="AJ246" s="138">
        <f t="shared" ref="AJ246" si="4191">IF($B241=$B247,0,AC243)</f>
        <v>0</v>
      </c>
      <c r="AK246" s="176">
        <f t="shared" ref="AK246" si="4192">IF($B235=$B241,IF(AM241+AM236&gt;0,1,0)+IF(AN241+AN236&gt;0,1,0)+IF(AO241+AO236&gt;0,1,0)+IF(AP241+AP236&gt;0,1,0)+IF(AQ241+AQ236&gt;0,1,0)+IF(AR241+AR236&gt;0,1,0)+IF(AS241+AS236&gt;0,1,0),AK242)</f>
        <v>0</v>
      </c>
      <c r="AL246" s="133">
        <f t="shared" ref="AL246" si="4193">IF(OR($B241=$B247,AK246=0,(AL242-AR246+AP246)&lt;=0),0,(AL242-AR246+AP246)/AK246)</f>
        <v>0</v>
      </c>
      <c r="AM246" s="137">
        <f t="shared" ref="AM246" si="4194">IF(AL246*(7-AK243)&lt;=0,0,AL246*(7-AK243))</f>
        <v>0</v>
      </c>
      <c r="AN246" s="311">
        <f t="shared" ref="AN246" si="4195">ROUND(IF(OR(AL243-AL246*(7-AK243)+AQ246&lt;0,$B241=$B247,AL246&lt;=0,AL243=0),0,IF(AL243-AL246*(7-AK243)+AQ246&gt;AR246-AP246+AQ246,AR246-AP246+AQ246,AL243-AL246*(7-AK243)+AQ246)),1)</f>
        <v>0</v>
      </c>
      <c r="AO246" s="312"/>
      <c r="AP246" s="139">
        <f t="shared" ref="AP246" si="4196">IF(OR($B241=$B247,AK242=0),0,IF($B241=$B235,AK241,$F241))</f>
        <v>0</v>
      </c>
      <c r="AQ246" s="30">
        <f t="shared" ref="AQ246" si="4197">IF(OR($B241=$B247,AK246=0),0,$G243-$G242)</f>
        <v>0</v>
      </c>
      <c r="AR246" s="134">
        <f t="shared" ref="AR246" si="4198">IF(OR($B241=$B247,AK246=0),0,AK245)</f>
        <v>0</v>
      </c>
      <c r="AS246" s="138">
        <f t="shared" ref="AS246" si="4199">IF($B241=$B247,0,AL243)</f>
        <v>0</v>
      </c>
      <c r="AT246" s="176">
        <f t="shared" ref="AT246" si="4200">IF($B235=$B241,IF(AV241+AV236&gt;0,1,0)+IF(AW241+AW236&gt;0,1,0)+IF(AX241+AX236&gt;0,1,0)+IF(AY241+AY236&gt;0,1,0)+IF(AZ241+AZ236&gt;0,1,0)+IF(BA241+BA236&gt;0,1,0)+IF(BB241+BB236&gt;0,1,0),AT242)</f>
        <v>0</v>
      </c>
      <c r="AU246" s="133">
        <f t="shared" ref="AU246" si="4201">IF(OR($B241=$B247,AT246=0,(AU242-BA246+AY246)&lt;=0),0,(AU242-BA246+AY246)/AT246)</f>
        <v>0</v>
      </c>
      <c r="AV246" s="137">
        <f t="shared" ref="AV246" si="4202">IF(AU246*(7-AT243)&lt;=0,0,AU246*(7-AT243))</f>
        <v>0</v>
      </c>
      <c r="AW246" s="311">
        <f t="shared" ref="AW246" si="4203">ROUND(IF(OR(AU243-AU246*(7-AT243)+AZ246&lt;0,$B241=$B247,AU246&lt;=0,AU243=0),0,IF(AU243-AU246*(7-AT243)+AZ246&gt;BA246-AY246+AZ246,BA246-AY246+AZ246,AU243-AU246*(7-AT243)+AZ246)),1)</f>
        <v>0</v>
      </c>
      <c r="AX246" s="312"/>
      <c r="AY246" s="139">
        <f t="shared" ref="AY246" si="4204">IF(OR($B241=$B247,AT242=0),0,IF($B241=$B235,AT241,$F241))</f>
        <v>0</v>
      </c>
      <c r="AZ246" s="30">
        <f t="shared" ref="AZ246" si="4205">IF(OR($B241=$B247,AT246=0),0,$G243-$G242)</f>
        <v>0</v>
      </c>
      <c r="BA246" s="134">
        <f t="shared" ref="BA246" si="4206">IF(OR($B241=$B247,AT246=0),0,AT245)</f>
        <v>0</v>
      </c>
      <c r="BB246" s="138">
        <f t="shared" ref="BB246" si="4207">IF($B241=$B247,0,AU243)</f>
        <v>0</v>
      </c>
    </row>
    <row r="247" spans="1:54" ht="15.75" x14ac:dyDescent="0.2">
      <c r="A247" s="1">
        <f t="shared" ref="A247" si="4208">IF(B247="","1. Niewypełnione",B247)</f>
        <v>0</v>
      </c>
      <c r="B247" s="320">
        <f>grudzień!B247</f>
        <v>0</v>
      </c>
      <c r="C247" s="321">
        <f>grudzień!C247</f>
        <v>0</v>
      </c>
      <c r="D247" s="321">
        <f>grudzień!D247</f>
        <v>0</v>
      </c>
      <c r="E247" s="321">
        <f>grudzień!E247</f>
        <v>0</v>
      </c>
      <c r="F247" s="177">
        <f>grudzień!F247</f>
        <v>18</v>
      </c>
      <c r="G247" s="185">
        <f>grudzień!G247</f>
        <v>18</v>
      </c>
      <c r="H247" s="177"/>
      <c r="I247" s="192">
        <f t="shared" ref="I247:I251" si="4209">K247+T247+AC247+AL247+AU247</f>
        <v>0</v>
      </c>
      <c r="J247" s="186">
        <f t="shared" ref="J247" si="4210">IF(OR($B247=$B253,J250=0),0,ROUND((K248+P252)/J250,0))</f>
        <v>0</v>
      </c>
      <c r="K247" s="51">
        <f t="shared" ref="K247:K248" si="4211">SUM(L247:R247)</f>
        <v>0</v>
      </c>
      <c r="L247" s="52">
        <f>grudzień!L247</f>
        <v>0</v>
      </c>
      <c r="M247" s="52">
        <f>grudzień!M247</f>
        <v>0</v>
      </c>
      <c r="N247" s="52">
        <f>grudzień!N247</f>
        <v>0</v>
      </c>
      <c r="O247" s="52">
        <f>grudzień!O247</f>
        <v>0</v>
      </c>
      <c r="P247" s="53">
        <f>grudzień!P247</f>
        <v>0</v>
      </c>
      <c r="Q247" s="54">
        <f>grudzień!Q247</f>
        <v>0</v>
      </c>
      <c r="R247" s="55">
        <f>grudzień!R247</f>
        <v>0</v>
      </c>
      <c r="S247" s="188">
        <f t="shared" ref="S247" si="4212">IF(OR($B247=$B253,S250=0),0,ROUND((T248+Y252)/S250,0))</f>
        <v>0</v>
      </c>
      <c r="T247" s="51">
        <f t="shared" ref="T247:T248" si="4213">SUM(U247:AA247)</f>
        <v>0</v>
      </c>
      <c r="U247" s="52">
        <f>grudzień!U247</f>
        <v>0</v>
      </c>
      <c r="V247" s="52">
        <f>grudzień!V247</f>
        <v>0</v>
      </c>
      <c r="W247" s="52">
        <f>grudzień!W247</f>
        <v>0</v>
      </c>
      <c r="X247" s="52">
        <f>grudzień!X247</f>
        <v>0</v>
      </c>
      <c r="Y247" s="53">
        <f>grudzień!Y247</f>
        <v>0</v>
      </c>
      <c r="Z247" s="54">
        <f>grudzień!Z247</f>
        <v>0</v>
      </c>
      <c r="AA247" s="55">
        <f>grudzień!AA247</f>
        <v>0</v>
      </c>
      <c r="AB247" s="188">
        <f t="shared" ref="AB247" si="4214">IF(OR($B247=$B253,AB250=0),0,ROUND((AC248+AH252)/AB250,0))</f>
        <v>0</v>
      </c>
      <c r="AC247" s="51">
        <f t="shared" ref="AC247:AC248" si="4215">SUM(AD247:AJ247)</f>
        <v>0</v>
      </c>
      <c r="AD247" s="52">
        <f>grudzień!AD247</f>
        <v>0</v>
      </c>
      <c r="AE247" s="52">
        <f>grudzień!AE247</f>
        <v>0</v>
      </c>
      <c r="AF247" s="52">
        <f>grudzień!AF247</f>
        <v>0</v>
      </c>
      <c r="AG247" s="52">
        <f>grudzień!AG247</f>
        <v>0</v>
      </c>
      <c r="AH247" s="53">
        <f>grudzień!AH247</f>
        <v>0</v>
      </c>
      <c r="AI247" s="54">
        <f>grudzień!AI247</f>
        <v>0</v>
      </c>
      <c r="AJ247" s="55">
        <f>grudzień!AJ247</f>
        <v>0</v>
      </c>
      <c r="AK247" s="188">
        <f t="shared" ref="AK247" si="4216">IF(OR($B247=$B253,AK250=0),0,ROUND((AL248+AQ252)/AK250,0))</f>
        <v>0</v>
      </c>
      <c r="AL247" s="51">
        <f t="shared" ref="AL247:AL248" si="4217">SUM(AM247:AS247)</f>
        <v>0</v>
      </c>
      <c r="AM247" s="52">
        <f>grudzień!AM247</f>
        <v>0</v>
      </c>
      <c r="AN247" s="52">
        <f>grudzień!AN247</f>
        <v>0</v>
      </c>
      <c r="AO247" s="52">
        <f>grudzień!AO247</f>
        <v>0</v>
      </c>
      <c r="AP247" s="52">
        <f>grudzień!AP247</f>
        <v>0</v>
      </c>
      <c r="AQ247" s="53">
        <f>grudzień!AQ247</f>
        <v>0</v>
      </c>
      <c r="AR247" s="54">
        <f>grudzień!AR247</f>
        <v>0</v>
      </c>
      <c r="AS247" s="55">
        <f>grudzień!AS247</f>
        <v>0</v>
      </c>
      <c r="AT247" s="188">
        <f t="shared" ref="AT247" si="4218">IF(OR($B247=$B253,AT250=0),0,ROUND((AU248+AZ252)/AT250,0))</f>
        <v>0</v>
      </c>
      <c r="AU247" s="51">
        <f t="shared" ref="AU247:AU248" si="4219">SUM(AV247:BB247)</f>
        <v>0</v>
      </c>
      <c r="AV247" s="52">
        <f t="shared" ref="AV247" si="4220">IF(SUM($AM$9:$AS$9)=SUM($AV$9:$BB$9),AM247,IF(AND(SUM($AV$9:$BB$9)&gt;42,SUM($AV$9:$BB$9)&lt;49),AM247,0))</f>
        <v>0</v>
      </c>
      <c r="AW247" s="52">
        <f t="shared" ref="AW247" si="4221">IF(SUM($AM$9:$AS$9)=SUM($AV$9:$BB$9),AN247,IF(AND(SUM($AV$9:$BB$9)&gt;42,SUM($AV$9:$BB$9)&lt;49),AN247,0))</f>
        <v>0</v>
      </c>
      <c r="AX247" s="52">
        <f t="shared" ref="AX247" si="4222">IF(SUM($AM$9:$AS$9)=SUM($AV$9:$BB$9),AO247,IF(AND(SUM($AV$9:$BB$9)&gt;42,SUM($AV$9:$BB$9)&lt;49),AO247,0))</f>
        <v>0</v>
      </c>
      <c r="AY247" s="52">
        <f t="shared" ref="AY247" si="4223">IF(SUM($AM$9:$AS$9)=SUM($AV$9:$BB$9),AP247,IF(AND(SUM($AV$9:$BB$9)&gt;42,SUM($AV$9:$BB$9)&lt;49),AP247,0))</f>
        <v>0</v>
      </c>
      <c r="AZ247" s="53">
        <f t="shared" ref="AZ247" si="4224">IF(SUM($AM$9:$AS$9)=SUM($AV$9:$BB$9),AQ247,IF(AND(SUM($AV$9:$BB$9)&gt;42,SUM($AV$9:$BB$9)&lt;49),AQ247,0))</f>
        <v>0</v>
      </c>
      <c r="BA247" s="54">
        <f t="shared" ref="BA247" si="4225">IF(SUM($AM$9:$AS$9)=SUM($AV$9:$BB$9),AR247,IF(AND(SUM($AV$9:$BB$9)&gt;42,SUM($AV$9:$BB$9)&lt;49),AR247,0))</f>
        <v>0</v>
      </c>
      <c r="BB247" s="55">
        <f t="shared" ref="BB247" si="4226">IF(SUM($AM$9:$AS$9)=SUM($AV$9:$BB$9),AS247,IF(AND(SUM($AV$9:$BB$9)&gt;42,SUM($AV$9:$BB$9)&lt;49),AS247,0))</f>
        <v>0</v>
      </c>
    </row>
    <row r="248" spans="1:54" ht="12.75" hidden="1" customHeight="1" x14ac:dyDescent="0.2">
      <c r="B248" s="93"/>
      <c r="C248" s="94"/>
      <c r="D248" s="95"/>
      <c r="E248" s="115"/>
      <c r="F248" s="140" t="b">
        <f t="shared" ref="F248" si="4227">IF($B241=$B247,OR(F242,G247&lt;F247),G247&lt;F247)</f>
        <v>0</v>
      </c>
      <c r="G248" s="189">
        <f t="shared" ref="G248" si="4228">IF(AND($B241=$B247,$B241&lt;&gt;"",$B241&lt;&gt;0),G247+G242,G247)</f>
        <v>18</v>
      </c>
      <c r="H248" s="120"/>
      <c r="I248" s="165">
        <f t="shared" si="4209"/>
        <v>0</v>
      </c>
      <c r="J248" s="194">
        <f t="shared" ref="J248" si="4229">7-COUNTIF(L247:R247,0)-COUNTIF(L247:R247,"")</f>
        <v>0</v>
      </c>
      <c r="K248" s="22">
        <f t="shared" si="4211"/>
        <v>0</v>
      </c>
      <c r="L248" s="35">
        <f t="shared" ref="L248:R248" si="4230">IF($B241=$B247,L247+L242,L247)</f>
        <v>0</v>
      </c>
      <c r="M248" s="35">
        <f t="shared" si="4230"/>
        <v>0</v>
      </c>
      <c r="N248" s="35">
        <f t="shared" si="4230"/>
        <v>0</v>
      </c>
      <c r="O248" s="35">
        <f t="shared" si="4230"/>
        <v>0</v>
      </c>
      <c r="P248" s="36">
        <f t="shared" si="4230"/>
        <v>0</v>
      </c>
      <c r="Q248" s="37">
        <f t="shared" si="4230"/>
        <v>0</v>
      </c>
      <c r="R248" s="38">
        <f t="shared" si="4230"/>
        <v>0</v>
      </c>
      <c r="S248" s="194">
        <f t="shared" ref="S248" si="4231">7-COUNTIF(U247:AA247,0)-COUNTIF(U247:AA247,"")</f>
        <v>0</v>
      </c>
      <c r="T248" s="22">
        <f t="shared" si="4213"/>
        <v>0</v>
      </c>
      <c r="U248" s="35">
        <f t="shared" ref="U248:AA248" si="4232">IF($B241=$B247,U247+U242,U247)</f>
        <v>0</v>
      </c>
      <c r="V248" s="35">
        <f t="shared" si="4232"/>
        <v>0</v>
      </c>
      <c r="W248" s="35">
        <f t="shared" si="4232"/>
        <v>0</v>
      </c>
      <c r="X248" s="35">
        <f t="shared" si="4232"/>
        <v>0</v>
      </c>
      <c r="Y248" s="36">
        <f t="shared" si="4232"/>
        <v>0</v>
      </c>
      <c r="Z248" s="37">
        <f t="shared" si="4232"/>
        <v>0</v>
      </c>
      <c r="AA248" s="38">
        <f t="shared" si="4232"/>
        <v>0</v>
      </c>
      <c r="AB248" s="194">
        <f t="shared" ref="AB248" si="4233">7-COUNTIF(AD247:AJ247,0)-COUNTIF(AD247:AJ247,"")</f>
        <v>0</v>
      </c>
      <c r="AC248" s="22">
        <f t="shared" si="4215"/>
        <v>0</v>
      </c>
      <c r="AD248" s="35">
        <f t="shared" ref="AD248:AJ248" si="4234">IF($B241=$B247,AD247+AD242,AD247)</f>
        <v>0</v>
      </c>
      <c r="AE248" s="35">
        <f t="shared" si="4234"/>
        <v>0</v>
      </c>
      <c r="AF248" s="35">
        <f t="shared" si="4234"/>
        <v>0</v>
      </c>
      <c r="AG248" s="35">
        <f t="shared" si="4234"/>
        <v>0</v>
      </c>
      <c r="AH248" s="36">
        <f t="shared" si="4234"/>
        <v>0</v>
      </c>
      <c r="AI248" s="37">
        <f t="shared" si="4234"/>
        <v>0</v>
      </c>
      <c r="AJ248" s="38">
        <f t="shared" si="4234"/>
        <v>0</v>
      </c>
      <c r="AK248" s="194">
        <f t="shared" ref="AK248" si="4235">7-COUNTIF(AM247:AS247,0)-COUNTIF(AM247:AS247,"")</f>
        <v>0</v>
      </c>
      <c r="AL248" s="22">
        <f t="shared" si="4217"/>
        <v>0</v>
      </c>
      <c r="AM248" s="35">
        <f t="shared" ref="AM248:AS248" si="4236">IF($B241=$B247,AM247+AM242,AM247)</f>
        <v>0</v>
      </c>
      <c r="AN248" s="35">
        <f t="shared" si="4236"/>
        <v>0</v>
      </c>
      <c r="AO248" s="35">
        <f t="shared" si="4236"/>
        <v>0</v>
      </c>
      <c r="AP248" s="35">
        <f t="shared" si="4236"/>
        <v>0</v>
      </c>
      <c r="AQ248" s="36">
        <f t="shared" si="4236"/>
        <v>0</v>
      </c>
      <c r="AR248" s="37">
        <f t="shared" si="4236"/>
        <v>0</v>
      </c>
      <c r="AS248" s="38">
        <f t="shared" si="4236"/>
        <v>0</v>
      </c>
      <c r="AT248" s="194">
        <f t="shared" ref="AT248" si="4237">7-COUNTIF(AV247:BB247,0)-COUNTIF(AV247:BB247,"")</f>
        <v>0</v>
      </c>
      <c r="AU248" s="22">
        <f t="shared" si="4219"/>
        <v>0</v>
      </c>
      <c r="AV248" s="35">
        <f t="shared" ref="AV248:BB248" si="4238">IF($B241=$B247,AV247+AV242,AV247)</f>
        <v>0</v>
      </c>
      <c r="AW248" s="35">
        <f t="shared" si="4238"/>
        <v>0</v>
      </c>
      <c r="AX248" s="35">
        <f t="shared" si="4238"/>
        <v>0</v>
      </c>
      <c r="AY248" s="35">
        <f t="shared" si="4238"/>
        <v>0</v>
      </c>
      <c r="AZ248" s="36">
        <f t="shared" si="4238"/>
        <v>0</v>
      </c>
      <c r="BA248" s="37">
        <f t="shared" si="4238"/>
        <v>0</v>
      </c>
      <c r="BB248" s="38">
        <f t="shared" si="4238"/>
        <v>0</v>
      </c>
    </row>
    <row r="249" spans="1:54" ht="15" hidden="1" customHeight="1" x14ac:dyDescent="0.2">
      <c r="B249" s="116"/>
      <c r="C249" s="117"/>
      <c r="D249" s="118"/>
      <c r="E249" s="119"/>
      <c r="F249" s="92"/>
      <c r="G249" s="190">
        <f t="shared" ref="G249" si="4239">IF(AND($B241=$B247,$B241&lt;&gt;"",$B241&lt;&gt;0),F247+G243,F247)</f>
        <v>18</v>
      </c>
      <c r="H249" s="121"/>
      <c r="I249" s="165">
        <f t="shared" si="4209"/>
        <v>0</v>
      </c>
      <c r="J249" s="195">
        <f t="shared" ref="J249" si="4240">IF($B247=$B241,COUNTIF(L249:R249,0),COUNTIF(L250:R250,0)+COUNTIF(L250:R250,""))</f>
        <v>7</v>
      </c>
      <c r="K249" s="39">
        <f t="shared" ref="K249:R249" si="4241">IF($B241=$B247,K250+K243,K250)</f>
        <v>0</v>
      </c>
      <c r="L249" s="40">
        <f t="shared" si="4241"/>
        <v>0</v>
      </c>
      <c r="M249" s="40">
        <f t="shared" si="4241"/>
        <v>0</v>
      </c>
      <c r="N249" s="40">
        <f t="shared" si="4241"/>
        <v>0</v>
      </c>
      <c r="O249" s="40">
        <f t="shared" si="4241"/>
        <v>0</v>
      </c>
      <c r="P249" s="41">
        <f t="shared" si="4241"/>
        <v>0</v>
      </c>
      <c r="Q249" s="42">
        <f t="shared" si="4241"/>
        <v>0</v>
      </c>
      <c r="R249" s="43">
        <f t="shared" si="4241"/>
        <v>0</v>
      </c>
      <c r="S249" s="195">
        <f t="shared" ref="S249" si="4242">IF($B247=$B241,COUNTIF(U249:AA249,0),COUNTIF(U250:AA250,0)+COUNTIF(U250:AA250,""))</f>
        <v>7</v>
      </c>
      <c r="T249" s="39">
        <f t="shared" ref="T249:AA249" si="4243">IF($B241=$B247,T250+T243,T250)</f>
        <v>0</v>
      </c>
      <c r="U249" s="40">
        <f t="shared" si="4243"/>
        <v>0</v>
      </c>
      <c r="V249" s="40">
        <f t="shared" si="4243"/>
        <v>0</v>
      </c>
      <c r="W249" s="40">
        <f t="shared" si="4243"/>
        <v>0</v>
      </c>
      <c r="X249" s="40">
        <f t="shared" si="4243"/>
        <v>0</v>
      </c>
      <c r="Y249" s="41">
        <f t="shared" si="4243"/>
        <v>0</v>
      </c>
      <c r="Z249" s="42">
        <f t="shared" si="4243"/>
        <v>0</v>
      </c>
      <c r="AA249" s="43">
        <f t="shared" si="4243"/>
        <v>0</v>
      </c>
      <c r="AB249" s="195">
        <f t="shared" ref="AB249" si="4244">IF($B247=$B241,COUNTIF(AD249:AJ249,0),COUNTIF(AD250:AJ250,0)+COUNTIF(AD250:AJ250,""))</f>
        <v>7</v>
      </c>
      <c r="AC249" s="39">
        <f t="shared" ref="AC249:AJ249" si="4245">IF($B241=$B247,AC250+AC243,AC250)</f>
        <v>0</v>
      </c>
      <c r="AD249" s="40">
        <f t="shared" si="4245"/>
        <v>0</v>
      </c>
      <c r="AE249" s="40">
        <f t="shared" si="4245"/>
        <v>0</v>
      </c>
      <c r="AF249" s="40">
        <f t="shared" si="4245"/>
        <v>0</v>
      </c>
      <c r="AG249" s="40">
        <f t="shared" si="4245"/>
        <v>0</v>
      </c>
      <c r="AH249" s="41">
        <f t="shared" si="4245"/>
        <v>0</v>
      </c>
      <c r="AI249" s="42">
        <f t="shared" si="4245"/>
        <v>0</v>
      </c>
      <c r="AJ249" s="43">
        <f t="shared" si="4245"/>
        <v>0</v>
      </c>
      <c r="AK249" s="195">
        <f t="shared" ref="AK249" si="4246">IF($B247=$B241,COUNTIF(AM249:AS249,0),COUNTIF(AM250:AS250,0)+COUNTIF(AM250:AS250,""))</f>
        <v>7</v>
      </c>
      <c r="AL249" s="39">
        <f t="shared" ref="AL249:AS249" si="4247">IF($B241=$B247,AL250+AL243,AL250)</f>
        <v>0</v>
      </c>
      <c r="AM249" s="40">
        <f t="shared" si="4247"/>
        <v>0</v>
      </c>
      <c r="AN249" s="40">
        <f t="shared" si="4247"/>
        <v>0</v>
      </c>
      <c r="AO249" s="40">
        <f t="shared" si="4247"/>
        <v>0</v>
      </c>
      <c r="AP249" s="40">
        <f t="shared" si="4247"/>
        <v>0</v>
      </c>
      <c r="AQ249" s="41">
        <f t="shared" si="4247"/>
        <v>0</v>
      </c>
      <c r="AR249" s="42">
        <f t="shared" si="4247"/>
        <v>0</v>
      </c>
      <c r="AS249" s="43">
        <f t="shared" si="4247"/>
        <v>0</v>
      </c>
      <c r="AT249" s="195">
        <f t="shared" ref="AT249" si="4248">IF($B247=$B241,COUNTIF(AV249:BB249,0),COUNTIF(AV250:BB250,0)+COUNTIF(AV250:BB250,""))</f>
        <v>7</v>
      </c>
      <c r="AU249" s="39">
        <f t="shared" ref="AU249:BB249" si="4249">IF($B241=$B247,AU250+AU243,AU250)</f>
        <v>0</v>
      </c>
      <c r="AV249" s="40">
        <f t="shared" si="4249"/>
        <v>0</v>
      </c>
      <c r="AW249" s="40">
        <f t="shared" si="4249"/>
        <v>0</v>
      </c>
      <c r="AX249" s="40">
        <f t="shared" si="4249"/>
        <v>0</v>
      </c>
      <c r="AY249" s="40">
        <f t="shared" si="4249"/>
        <v>0</v>
      </c>
      <c r="AZ249" s="41">
        <f t="shared" si="4249"/>
        <v>0</v>
      </c>
      <c r="BA249" s="42">
        <f t="shared" si="4249"/>
        <v>0</v>
      </c>
      <c r="BB249" s="43">
        <f t="shared" si="4249"/>
        <v>0</v>
      </c>
    </row>
    <row r="250" spans="1:54" ht="15.75" customHeight="1" x14ac:dyDescent="0.2">
      <c r="A250" s="1">
        <f t="shared" ref="A250" si="4250">A247</f>
        <v>0</v>
      </c>
      <c r="B250" s="313">
        <f t="shared" ref="B250" si="4251">B244+1</f>
        <v>39</v>
      </c>
      <c r="C250" s="314"/>
      <c r="D250" s="314"/>
      <c r="E250" s="314"/>
      <c r="F250" s="31"/>
      <c r="G250" s="183"/>
      <c r="H250" s="122">
        <f t="shared" ref="H250" si="4252">5-COUNTIF(AU247,0)-COUNTIF(AL247,0)-COUNTIF(AC247,0)-COUNTIF(T247,0)-COUNTIF(K247,0)</f>
        <v>0</v>
      </c>
      <c r="I250" s="165">
        <f t="shared" si="4209"/>
        <v>0</v>
      </c>
      <c r="J250" s="187">
        <f t="shared" ref="J250" si="4253">IF($B247=$B241,J244+IF($F247&lt;&gt;$G247,(K247+$G249-$G248)/$F247,K247/$F247),IF($F247&lt;&gt;G247,(K247+$G249-$G248)/$F247,K247/$F247))</f>
        <v>0</v>
      </c>
      <c r="K250" s="7">
        <f t="shared" ref="K250:K251" si="4254">SUM(L250:R250)</f>
        <v>0</v>
      </c>
      <c r="L250" s="26">
        <f t="shared" ref="L250:R250" si="4255">L247</f>
        <v>0</v>
      </c>
      <c r="M250" s="26">
        <f t="shared" si="4255"/>
        <v>0</v>
      </c>
      <c r="N250" s="26">
        <f t="shared" si="4255"/>
        <v>0</v>
      </c>
      <c r="O250" s="26">
        <f t="shared" si="4255"/>
        <v>0</v>
      </c>
      <c r="P250" s="26">
        <f t="shared" si="4255"/>
        <v>0</v>
      </c>
      <c r="Q250" s="29">
        <f t="shared" si="4255"/>
        <v>0</v>
      </c>
      <c r="R250" s="23">
        <f t="shared" si="4255"/>
        <v>0</v>
      </c>
      <c r="S250" s="187">
        <f t="shared" ref="S250" si="4256">IF($B247=$B241,S244+IF($F247&lt;&gt;$G247,(T247+$G249-$G248)/$F247,T247/$F247),IF($F247&lt;&gt;P247,(T247+$G249-$G248)/$F247,T247/$F247))</f>
        <v>0</v>
      </c>
      <c r="T250" s="7">
        <f t="shared" ref="T250:T251" si="4257">SUM(U250:AA250)</f>
        <v>0</v>
      </c>
      <c r="U250" s="26">
        <f t="shared" ref="U250:AA250" si="4258">U247</f>
        <v>0</v>
      </c>
      <c r="V250" s="26">
        <f t="shared" si="4258"/>
        <v>0</v>
      </c>
      <c r="W250" s="26">
        <f t="shared" si="4258"/>
        <v>0</v>
      </c>
      <c r="X250" s="26">
        <f t="shared" si="4258"/>
        <v>0</v>
      </c>
      <c r="Y250" s="113">
        <f t="shared" si="4258"/>
        <v>0</v>
      </c>
      <c r="Z250" s="29">
        <f t="shared" si="4258"/>
        <v>0</v>
      </c>
      <c r="AA250" s="23">
        <f t="shared" si="4258"/>
        <v>0</v>
      </c>
      <c r="AB250" s="187">
        <f t="shared" ref="AB250" si="4259">IF($B247=$B241,AB244+IF($F247&lt;&gt;$G247,(AC247+$G249-$G248)/$F247,AC247/$F247),IF($F247&lt;&gt;Y247,(AC247+$G249-$G248)/$F247,AC247/$F247))</f>
        <v>0</v>
      </c>
      <c r="AC250" s="7">
        <f t="shared" ref="AC250:AC251" si="4260">SUM(AD250:AJ250)</f>
        <v>0</v>
      </c>
      <c r="AD250" s="26">
        <f t="shared" ref="AD250:AJ250" si="4261">AD247</f>
        <v>0</v>
      </c>
      <c r="AE250" s="26">
        <f t="shared" si="4261"/>
        <v>0</v>
      </c>
      <c r="AF250" s="26">
        <f t="shared" si="4261"/>
        <v>0</v>
      </c>
      <c r="AG250" s="26">
        <f t="shared" si="4261"/>
        <v>0</v>
      </c>
      <c r="AH250" s="113">
        <f t="shared" si="4261"/>
        <v>0</v>
      </c>
      <c r="AI250" s="29">
        <f t="shared" si="4261"/>
        <v>0</v>
      </c>
      <c r="AJ250" s="23">
        <f t="shared" si="4261"/>
        <v>0</v>
      </c>
      <c r="AK250" s="187">
        <f t="shared" ref="AK250" si="4262">IF($B247=$B241,AK244+IF($F247&lt;&gt;$G247,(AL247+$G249-$G248)/$F247,AL247/$F247),IF($F247&lt;&gt;AH247,(AL247+$G249-$G248)/$F247,AL247/$F247))</f>
        <v>0</v>
      </c>
      <c r="AL250" s="7">
        <f t="shared" ref="AL250:AL251" si="4263">SUM(AM250:AS250)</f>
        <v>0</v>
      </c>
      <c r="AM250" s="26">
        <f t="shared" ref="AM250:AS250" si="4264">AM247</f>
        <v>0</v>
      </c>
      <c r="AN250" s="26">
        <f t="shared" si="4264"/>
        <v>0</v>
      </c>
      <c r="AO250" s="26">
        <f t="shared" si="4264"/>
        <v>0</v>
      </c>
      <c r="AP250" s="26">
        <f t="shared" si="4264"/>
        <v>0</v>
      </c>
      <c r="AQ250" s="113">
        <f t="shared" si="4264"/>
        <v>0</v>
      </c>
      <c r="AR250" s="29">
        <f t="shared" si="4264"/>
        <v>0</v>
      </c>
      <c r="AS250" s="23">
        <f t="shared" si="4264"/>
        <v>0</v>
      </c>
      <c r="AT250" s="187">
        <f t="shared" ref="AT250" si="4265">IF($B247=$B241,AT244+IF($F247&lt;&gt;$G247,(AU247+$G249-$G248)/$F247,AU247/$F247),IF($F247&lt;&gt;AQ247,(AU247+$G249-$G248)/$F247,AU247/$F247))</f>
        <v>0</v>
      </c>
      <c r="AU250" s="7">
        <f t="shared" ref="AU250:AU251" si="4266">SUM(AV250:BB250)</f>
        <v>0</v>
      </c>
      <c r="AV250" s="6">
        <f t="shared" ref="AV250" si="4267">IF(SUM($AM$9:$AS$9)=SUM($AV$9:$BB$9),AV247,IF(AND(SUM($AV$9:$BB$9)&gt;42,SUM($AV$9:$BB$9)&lt;49),AV247,0))</f>
        <v>0</v>
      </c>
      <c r="AW250" s="6">
        <f t="shared" ref="AW250:BB250" si="4268">IF(SUM($AM$9:$AS$9)=SUM($AV$9:$BB$9),AW247,IF(AND(SUM($AV$9:$BB$9)&gt;42,SUM($AV$9:$BB$9)&lt;49),AW247,0))</f>
        <v>0</v>
      </c>
      <c r="AX250" s="6">
        <f t="shared" si="4268"/>
        <v>0</v>
      </c>
      <c r="AY250" s="6">
        <f t="shared" si="4268"/>
        <v>0</v>
      </c>
      <c r="AZ250" s="26">
        <f t="shared" si="4268"/>
        <v>0</v>
      </c>
      <c r="BA250" s="29">
        <f t="shared" si="4268"/>
        <v>0</v>
      </c>
      <c r="BB250" s="23">
        <f t="shared" si="4268"/>
        <v>0</v>
      </c>
    </row>
    <row r="251" spans="1:54" ht="15.75" customHeight="1" x14ac:dyDescent="0.2">
      <c r="A251" s="1">
        <f t="shared" ref="A251:A252" si="4269">A250</f>
        <v>0</v>
      </c>
      <c r="B251" s="313"/>
      <c r="C251" s="314"/>
      <c r="D251" s="314"/>
      <c r="E251" s="314"/>
      <c r="F251" s="31"/>
      <c r="G251" s="183"/>
      <c r="H251" s="123">
        <f t="shared" ref="H251" si="4270">IF($B247=$B241,H245+F251,$F251)</f>
        <v>0</v>
      </c>
      <c r="I251" s="165">
        <f t="shared" si="4209"/>
        <v>0</v>
      </c>
      <c r="J251" s="141">
        <f t="shared" ref="J251" si="4271">IF($H250=0,0,IF($B241=$B247,IF($H252&gt;0,$H252+J245,K247+J245),IF($H252&gt;0,$H252,K247)))</f>
        <v>0</v>
      </c>
      <c r="K251" s="7">
        <f t="shared" si="4254"/>
        <v>0</v>
      </c>
      <c r="L251" s="6"/>
      <c r="M251" s="6"/>
      <c r="N251" s="6"/>
      <c r="O251" s="6"/>
      <c r="P251" s="26"/>
      <c r="Q251" s="29"/>
      <c r="R251" s="23"/>
      <c r="S251" s="141">
        <f t="shared" ref="S251" si="4272">IF($H250=0,0,IF($B241=$B247,IF($H252&gt;0,$H252+S245,T247+S245),IF($H252&gt;0,$H252,T247)))</f>
        <v>0</v>
      </c>
      <c r="T251" s="7">
        <f t="shared" si="4257"/>
        <v>0</v>
      </c>
      <c r="U251" s="6"/>
      <c r="V251" s="6"/>
      <c r="W251" s="6"/>
      <c r="X251" s="6"/>
      <c r="Y251" s="26"/>
      <c r="Z251" s="29"/>
      <c r="AA251" s="23"/>
      <c r="AB251" s="141">
        <f t="shared" ref="AB251" si="4273">IF($H250=0,0,IF($B241=$B247,IF($H252&gt;0,$H252+AB245,AC247+AB245),IF($H252&gt;0,$H252,AC247)))</f>
        <v>0</v>
      </c>
      <c r="AC251" s="7">
        <f t="shared" si="4260"/>
        <v>0</v>
      </c>
      <c r="AD251" s="6"/>
      <c r="AE251" s="6"/>
      <c r="AF251" s="6"/>
      <c r="AG251" s="6"/>
      <c r="AH251" s="26"/>
      <c r="AI251" s="29"/>
      <c r="AJ251" s="23"/>
      <c r="AK251" s="141">
        <f t="shared" ref="AK251" si="4274">IF($H250=0,0,IF($B241=$B247,IF($H252&gt;0,$H252+AK245,AL247+AK245),IF($H252&gt;0,$H252,AL247)))</f>
        <v>0</v>
      </c>
      <c r="AL251" s="7">
        <f t="shared" si="4263"/>
        <v>0</v>
      </c>
      <c r="AM251" s="6"/>
      <c r="AN251" s="6"/>
      <c r="AO251" s="6"/>
      <c r="AP251" s="6"/>
      <c r="AQ251" s="26"/>
      <c r="AR251" s="29"/>
      <c r="AS251" s="23"/>
      <c r="AT251" s="141">
        <f t="shared" ref="AT251" si="4275">IF($H250=0,0,IF($B241=$B247,IF($H252&gt;0,$H252+AT245,AU247+AT245),IF($H252&gt;0,$H252,AU247)))</f>
        <v>0</v>
      </c>
      <c r="AU251" s="7">
        <f t="shared" si="4266"/>
        <v>0</v>
      </c>
      <c r="AV251" s="6"/>
      <c r="AW251" s="6"/>
      <c r="AX251" s="6"/>
      <c r="AY251" s="6"/>
      <c r="AZ251" s="26"/>
      <c r="BA251" s="29"/>
      <c r="BB251" s="23"/>
    </row>
    <row r="252" spans="1:54" ht="18.75" customHeight="1" thickBot="1" x14ac:dyDescent="0.25">
      <c r="A252" s="1">
        <f t="shared" si="4269"/>
        <v>0</v>
      </c>
      <c r="B252" s="323" t="str">
        <f>IF(B247="",Wydruk!$AE$6,IF(J248=0,Wydruk!$AE$7,IF(AND(G248&lt;G249,B247&lt;&gt;$B253),Wydruk!$AE$13,IF(AND($B247=$B241,$B247&lt;&gt;$B253),IF(OR(OR(J252&lt;4,J252&gt;5),OR(S252&lt;4,S252&gt;5),OR(AB252&lt;4,AB252&gt;5),OR(AK252&lt;4,AK252&gt;5),OR(AND(AT252&lt;4,AT252&gt;0),AT252&gt;5)),Wydruk!$AE$8,Wydruk!$AE$9),IF($B247=$B253,IF($F251&lt;&gt;0,Wydruk!$AE$12,Wydruk!$AE$10),IF(OR(OR(J248&lt;4,J248&gt;5),OR(S248&lt;4,S248&gt;5),OR(AB248&lt;4,AB248&gt;5),OR(AK248&lt;4,AK248&gt;5),OR(AND(AT248&lt;4,AT248&gt;0),AT248&gt;5)),Wydruk!$AE$8,Wydruk!$AE$11))))))</f>
        <v>Uzupełnij liczby godzin tygodniowego planu</v>
      </c>
      <c r="C252" s="324"/>
      <c r="D252" s="324"/>
      <c r="E252" s="324"/>
      <c r="F252" s="173">
        <f>grudzień!F252</f>
        <v>0</v>
      </c>
      <c r="G252" s="184">
        <f>grudzień!G252</f>
        <v>0</v>
      </c>
      <c r="H252" s="191">
        <f t="shared" ref="H252" si="4276">IF(OR($G252=0,$F252=0,$G252="",$F252=""),0,$G252/$F252)</f>
        <v>0</v>
      </c>
      <c r="I252" s="193"/>
      <c r="J252" s="176">
        <f t="shared" ref="J252" si="4277">IF($B241=$B247,IF(L247+L242&gt;0,1,0)+IF(M247+M242&gt;0,1,0)+IF(N247+N242&gt;0,1,0)+IF(O247+O242&gt;0,1,0)+IF(P247+P242&gt;0,1,0)+IF(Q247+Q242&gt;0,1,0)+IF(R247+R242&gt;0,1,0),J248)</f>
        <v>0</v>
      </c>
      <c r="K252" s="133">
        <f t="shared" ref="K252" si="4278">IF(OR($B247=$B253,J252=0,(K248-Q252+O252)&lt;=0),0,(K248-Q252+O252)/J252)</f>
        <v>0</v>
      </c>
      <c r="L252" s="137">
        <f t="shared" ref="L252" si="4279">IF(K252*(7-J249)&lt;=0,0,K252*(7-J249))</f>
        <v>0</v>
      </c>
      <c r="M252" s="311">
        <f t="shared" ref="M252" si="4280">ROUND(IF(OR(K249-K252*(7-J249)+P252&lt;0,$B247=$B253,K252&lt;=0,K249=0),0,IF(K249-K252*(7-J249)+P252&gt;Q252-O252+P252,Q252-O252+P252,K249-K252*(7-J249)+P252)),1)</f>
        <v>0</v>
      </c>
      <c r="N252" s="312"/>
      <c r="O252" s="139">
        <f t="shared" ref="O252" si="4281">IF(OR($B247=$B253,J248=0),0,IF($B247=$B241,J247,$F247))</f>
        <v>0</v>
      </c>
      <c r="P252" s="30">
        <f t="shared" ref="P252" si="4282">IF(OR($B247=$B253,J252=0),0,$G249-$G248)</f>
        <v>0</v>
      </c>
      <c r="Q252" s="134">
        <f t="shared" ref="Q252" si="4283">IF(OR($B247=$B253,J252=0),0,J251)</f>
        <v>0</v>
      </c>
      <c r="R252" s="138">
        <f t="shared" ref="R252" si="4284">IF($B247=$B253,0,K249)</f>
        <v>0</v>
      </c>
      <c r="S252" s="176">
        <f t="shared" ref="S252" si="4285">IF($B241=$B247,IF(U247+U242&gt;0,1,0)+IF(V247+V242&gt;0,1,0)+IF(W247+W242&gt;0,1,0)+IF(X247+X242&gt;0,1,0)+IF(Y247+Y242&gt;0,1,0)+IF(Z247+Z242&gt;0,1,0)+IF(AA247+AA242&gt;0,1,0),S248)</f>
        <v>0</v>
      </c>
      <c r="T252" s="133">
        <f t="shared" ref="T252" si="4286">IF(OR($B247=$B253,S252=0,(T248-Z252+X252)&lt;=0),0,(T248-Z252+X252)/S252)</f>
        <v>0</v>
      </c>
      <c r="U252" s="137">
        <f t="shared" ref="U252" si="4287">IF(T252*(7-S249)&lt;=0,0,T252*(7-S249))</f>
        <v>0</v>
      </c>
      <c r="V252" s="311">
        <f t="shared" ref="V252" si="4288">ROUND(IF(OR(T249-T252*(7-S249)+Y252&lt;0,$B247=$B253,T252&lt;=0,T249=0),0,IF(T249-T252*(7-S249)+Y252&gt;Z252-X252+Y252,Z252-X252+Y252,T249-T252*(7-S249)+Y252)),1)</f>
        <v>0</v>
      </c>
      <c r="W252" s="312"/>
      <c r="X252" s="139">
        <f t="shared" ref="X252" si="4289">IF(OR($B247=$B253,S248=0),0,IF($B247=$B241,S247,$F247))</f>
        <v>0</v>
      </c>
      <c r="Y252" s="30">
        <f t="shared" ref="Y252" si="4290">IF(OR($B247=$B253,S252=0),0,$G249-$G248)</f>
        <v>0</v>
      </c>
      <c r="Z252" s="134">
        <f t="shared" ref="Z252" si="4291">IF(OR($B247=$B253,S252=0),0,S251)</f>
        <v>0</v>
      </c>
      <c r="AA252" s="138">
        <f t="shared" ref="AA252" si="4292">IF($B247=$B253,0,T249)</f>
        <v>0</v>
      </c>
      <c r="AB252" s="176">
        <f t="shared" ref="AB252" si="4293">IF($B241=$B247,IF(AD247+AD242&gt;0,1,0)+IF(AE247+AE242&gt;0,1,0)+IF(AF247+AF242&gt;0,1,0)+IF(AG247+AG242&gt;0,1,0)+IF(AH247+AH242&gt;0,1,0)+IF(AI247+AI242&gt;0,1,0)+IF(AJ247+AJ242&gt;0,1,0),AB248)</f>
        <v>0</v>
      </c>
      <c r="AC252" s="133">
        <f t="shared" ref="AC252" si="4294">IF(OR($B247=$B253,AB252=0,(AC248-AI252+AG252)&lt;=0),0,(AC248-AI252+AG252)/AB252)</f>
        <v>0</v>
      </c>
      <c r="AD252" s="137">
        <f t="shared" ref="AD252" si="4295">IF(AC252*(7-AB249)&lt;=0,0,AC252*(7-AB249))</f>
        <v>0</v>
      </c>
      <c r="AE252" s="311">
        <f t="shared" ref="AE252" si="4296">ROUND(IF(OR(AC249-AC252*(7-AB249)+AH252&lt;0,$B247=$B253,AC252&lt;=0,AC249=0),0,IF(AC249-AC252*(7-AB249)+AH252&gt;AI252-AG252+AH252,AI252-AG252+AH252,AC249-AC252*(7-AB249)+AH252)),1)</f>
        <v>0</v>
      </c>
      <c r="AF252" s="312"/>
      <c r="AG252" s="139">
        <f t="shared" ref="AG252" si="4297">IF(OR($B247=$B253,AB248=0),0,IF($B247=$B241,AB247,$F247))</f>
        <v>0</v>
      </c>
      <c r="AH252" s="30">
        <f t="shared" ref="AH252" si="4298">IF(OR($B247=$B253,AB252=0),0,$G249-$G248)</f>
        <v>0</v>
      </c>
      <c r="AI252" s="134">
        <f t="shared" ref="AI252" si="4299">IF(OR($B247=$B253,AB252=0),0,AB251)</f>
        <v>0</v>
      </c>
      <c r="AJ252" s="138">
        <f t="shared" ref="AJ252" si="4300">IF($B247=$B253,0,AC249)</f>
        <v>0</v>
      </c>
      <c r="AK252" s="176">
        <f t="shared" ref="AK252" si="4301">IF($B241=$B247,IF(AM247+AM242&gt;0,1,0)+IF(AN247+AN242&gt;0,1,0)+IF(AO247+AO242&gt;0,1,0)+IF(AP247+AP242&gt;0,1,0)+IF(AQ247+AQ242&gt;0,1,0)+IF(AR247+AR242&gt;0,1,0)+IF(AS247+AS242&gt;0,1,0),AK248)</f>
        <v>0</v>
      </c>
      <c r="AL252" s="133">
        <f t="shared" ref="AL252" si="4302">IF(OR($B247=$B253,AK252=0,(AL248-AR252+AP252)&lt;=0),0,(AL248-AR252+AP252)/AK252)</f>
        <v>0</v>
      </c>
      <c r="AM252" s="137">
        <f t="shared" ref="AM252" si="4303">IF(AL252*(7-AK249)&lt;=0,0,AL252*(7-AK249))</f>
        <v>0</v>
      </c>
      <c r="AN252" s="311">
        <f t="shared" ref="AN252" si="4304">ROUND(IF(OR(AL249-AL252*(7-AK249)+AQ252&lt;0,$B247=$B253,AL252&lt;=0,AL249=0),0,IF(AL249-AL252*(7-AK249)+AQ252&gt;AR252-AP252+AQ252,AR252-AP252+AQ252,AL249-AL252*(7-AK249)+AQ252)),1)</f>
        <v>0</v>
      </c>
      <c r="AO252" s="312"/>
      <c r="AP252" s="139">
        <f t="shared" ref="AP252" si="4305">IF(OR($B247=$B253,AK248=0),0,IF($B247=$B241,AK247,$F247))</f>
        <v>0</v>
      </c>
      <c r="AQ252" s="30">
        <f t="shared" ref="AQ252" si="4306">IF(OR($B247=$B253,AK252=0),0,$G249-$G248)</f>
        <v>0</v>
      </c>
      <c r="AR252" s="134">
        <f t="shared" ref="AR252" si="4307">IF(OR($B247=$B253,AK252=0),0,AK251)</f>
        <v>0</v>
      </c>
      <c r="AS252" s="138">
        <f t="shared" ref="AS252" si="4308">IF($B247=$B253,0,AL249)</f>
        <v>0</v>
      </c>
      <c r="AT252" s="176">
        <f t="shared" ref="AT252" si="4309">IF($B241=$B247,IF(AV247+AV242&gt;0,1,0)+IF(AW247+AW242&gt;0,1,0)+IF(AX247+AX242&gt;0,1,0)+IF(AY247+AY242&gt;0,1,0)+IF(AZ247+AZ242&gt;0,1,0)+IF(BA247+BA242&gt;0,1,0)+IF(BB247+BB242&gt;0,1,0),AT248)</f>
        <v>0</v>
      </c>
      <c r="AU252" s="133">
        <f t="shared" ref="AU252" si="4310">IF(OR($B247=$B253,AT252=0,(AU248-BA252+AY252)&lt;=0),0,(AU248-BA252+AY252)/AT252)</f>
        <v>0</v>
      </c>
      <c r="AV252" s="137">
        <f t="shared" ref="AV252" si="4311">IF(AU252*(7-AT249)&lt;=0,0,AU252*(7-AT249))</f>
        <v>0</v>
      </c>
      <c r="AW252" s="311">
        <f t="shared" ref="AW252" si="4312">ROUND(IF(OR(AU249-AU252*(7-AT249)+AZ252&lt;0,$B247=$B253,AU252&lt;=0,AU249=0),0,IF(AU249-AU252*(7-AT249)+AZ252&gt;BA252-AY252+AZ252,BA252-AY252+AZ252,AU249-AU252*(7-AT249)+AZ252)),1)</f>
        <v>0</v>
      </c>
      <c r="AX252" s="312"/>
      <c r="AY252" s="139">
        <f t="shared" ref="AY252" si="4313">IF(OR($B247=$B253,AT248=0),0,IF($B247=$B241,AT247,$F247))</f>
        <v>0</v>
      </c>
      <c r="AZ252" s="30">
        <f t="shared" ref="AZ252" si="4314">IF(OR($B247=$B253,AT252=0),0,$G249-$G248)</f>
        <v>0</v>
      </c>
      <c r="BA252" s="134">
        <f t="shared" ref="BA252" si="4315">IF(OR($B247=$B253,AT252=0),0,AT251)</f>
        <v>0</v>
      </c>
      <c r="BB252" s="138">
        <f t="shared" ref="BB252" si="4316">IF($B247=$B253,0,AU249)</f>
        <v>0</v>
      </c>
    </row>
    <row r="253" spans="1:54" ht="15.75" x14ac:dyDescent="0.2">
      <c r="A253" s="1">
        <f t="shared" ref="A253" si="4317">IF(B253="","1. Niewypełnione",B253)</f>
        <v>0</v>
      </c>
      <c r="B253" s="320">
        <f>grudzień!B253</f>
        <v>0</v>
      </c>
      <c r="C253" s="321">
        <f>grudzień!C253</f>
        <v>0</v>
      </c>
      <c r="D253" s="321">
        <f>grudzień!D253</f>
        <v>0</v>
      </c>
      <c r="E253" s="321">
        <f>grudzień!E253</f>
        <v>0</v>
      </c>
      <c r="F253" s="177">
        <f>grudzień!F253</f>
        <v>18</v>
      </c>
      <c r="G253" s="185">
        <f>grudzień!G253</f>
        <v>18</v>
      </c>
      <c r="H253" s="177"/>
      <c r="I253" s="192">
        <f t="shared" ref="I253:I257" si="4318">K253+T253+AC253+AL253+AU253</f>
        <v>0</v>
      </c>
      <c r="J253" s="186">
        <f t="shared" ref="J253" si="4319">IF(OR($B253=$B259,J256=0),0,ROUND((K254+P258)/J256,0))</f>
        <v>0</v>
      </c>
      <c r="K253" s="51">
        <f t="shared" ref="K253:K254" si="4320">SUM(L253:R253)</f>
        <v>0</v>
      </c>
      <c r="L253" s="52">
        <f>grudzień!L253</f>
        <v>0</v>
      </c>
      <c r="M253" s="52">
        <f>grudzień!M253</f>
        <v>0</v>
      </c>
      <c r="N253" s="52">
        <f>grudzień!N253</f>
        <v>0</v>
      </c>
      <c r="O253" s="52">
        <f>grudzień!O253</f>
        <v>0</v>
      </c>
      <c r="P253" s="53">
        <f>grudzień!P253</f>
        <v>0</v>
      </c>
      <c r="Q253" s="54">
        <f>grudzień!Q253</f>
        <v>0</v>
      </c>
      <c r="R253" s="55">
        <f>grudzień!R253</f>
        <v>0</v>
      </c>
      <c r="S253" s="188">
        <f t="shared" ref="S253" si="4321">IF(OR($B253=$B259,S256=0),0,ROUND((T254+Y258)/S256,0))</f>
        <v>0</v>
      </c>
      <c r="T253" s="51">
        <f t="shared" ref="T253:T254" si="4322">SUM(U253:AA253)</f>
        <v>0</v>
      </c>
      <c r="U253" s="52">
        <f>grudzień!U253</f>
        <v>0</v>
      </c>
      <c r="V253" s="52">
        <f>grudzień!V253</f>
        <v>0</v>
      </c>
      <c r="W253" s="52">
        <f>grudzień!W253</f>
        <v>0</v>
      </c>
      <c r="X253" s="52">
        <f>grudzień!X253</f>
        <v>0</v>
      </c>
      <c r="Y253" s="53">
        <f>grudzień!Y253</f>
        <v>0</v>
      </c>
      <c r="Z253" s="54">
        <f>grudzień!Z253</f>
        <v>0</v>
      </c>
      <c r="AA253" s="55">
        <f>grudzień!AA253</f>
        <v>0</v>
      </c>
      <c r="AB253" s="188">
        <f t="shared" ref="AB253" si="4323">IF(OR($B253=$B259,AB256=0),0,ROUND((AC254+AH258)/AB256,0))</f>
        <v>0</v>
      </c>
      <c r="AC253" s="51">
        <f t="shared" ref="AC253:AC254" si="4324">SUM(AD253:AJ253)</f>
        <v>0</v>
      </c>
      <c r="AD253" s="52">
        <f>grudzień!AD253</f>
        <v>0</v>
      </c>
      <c r="AE253" s="52">
        <f>grudzień!AE253</f>
        <v>0</v>
      </c>
      <c r="AF253" s="52">
        <f>grudzień!AF253</f>
        <v>0</v>
      </c>
      <c r="AG253" s="52">
        <f>grudzień!AG253</f>
        <v>0</v>
      </c>
      <c r="AH253" s="53">
        <f>grudzień!AH253</f>
        <v>0</v>
      </c>
      <c r="AI253" s="54">
        <f>grudzień!AI253</f>
        <v>0</v>
      </c>
      <c r="AJ253" s="55">
        <f>grudzień!AJ253</f>
        <v>0</v>
      </c>
      <c r="AK253" s="188">
        <f t="shared" ref="AK253" si="4325">IF(OR($B253=$B259,AK256=0),0,ROUND((AL254+AQ258)/AK256,0))</f>
        <v>0</v>
      </c>
      <c r="AL253" s="51">
        <f t="shared" ref="AL253:AL254" si="4326">SUM(AM253:AS253)</f>
        <v>0</v>
      </c>
      <c r="AM253" s="52">
        <f>grudzień!AM253</f>
        <v>0</v>
      </c>
      <c r="AN253" s="52">
        <f>grudzień!AN253</f>
        <v>0</v>
      </c>
      <c r="AO253" s="52">
        <f>grudzień!AO253</f>
        <v>0</v>
      </c>
      <c r="AP253" s="52">
        <f>grudzień!AP253</f>
        <v>0</v>
      </c>
      <c r="AQ253" s="53">
        <f>grudzień!AQ253</f>
        <v>0</v>
      </c>
      <c r="AR253" s="54">
        <f>grudzień!AR253</f>
        <v>0</v>
      </c>
      <c r="AS253" s="55">
        <f>grudzień!AS253</f>
        <v>0</v>
      </c>
      <c r="AT253" s="188">
        <f t="shared" ref="AT253" si="4327">IF(OR($B253=$B259,AT256=0),0,ROUND((AU254+AZ258)/AT256,0))</f>
        <v>0</v>
      </c>
      <c r="AU253" s="51">
        <f t="shared" ref="AU253:AU254" si="4328">SUM(AV253:BB253)</f>
        <v>0</v>
      </c>
      <c r="AV253" s="52">
        <f t="shared" ref="AV253" si="4329">IF(SUM($AM$9:$AS$9)=SUM($AV$9:$BB$9),AM253,IF(AND(SUM($AV$9:$BB$9)&gt;42,SUM($AV$9:$BB$9)&lt;49),AM253,0))</f>
        <v>0</v>
      </c>
      <c r="AW253" s="52">
        <f t="shared" ref="AW253" si="4330">IF(SUM($AM$9:$AS$9)=SUM($AV$9:$BB$9),AN253,IF(AND(SUM($AV$9:$BB$9)&gt;42,SUM($AV$9:$BB$9)&lt;49),AN253,0))</f>
        <v>0</v>
      </c>
      <c r="AX253" s="52">
        <f t="shared" ref="AX253" si="4331">IF(SUM($AM$9:$AS$9)=SUM($AV$9:$BB$9),AO253,IF(AND(SUM($AV$9:$BB$9)&gt;42,SUM($AV$9:$BB$9)&lt;49),AO253,0))</f>
        <v>0</v>
      </c>
      <c r="AY253" s="52">
        <f t="shared" ref="AY253" si="4332">IF(SUM($AM$9:$AS$9)=SUM($AV$9:$BB$9),AP253,IF(AND(SUM($AV$9:$BB$9)&gt;42,SUM($AV$9:$BB$9)&lt;49),AP253,0))</f>
        <v>0</v>
      </c>
      <c r="AZ253" s="53">
        <f t="shared" ref="AZ253" si="4333">IF(SUM($AM$9:$AS$9)=SUM($AV$9:$BB$9),AQ253,IF(AND(SUM($AV$9:$BB$9)&gt;42,SUM($AV$9:$BB$9)&lt;49),AQ253,0))</f>
        <v>0</v>
      </c>
      <c r="BA253" s="54">
        <f t="shared" ref="BA253" si="4334">IF(SUM($AM$9:$AS$9)=SUM($AV$9:$BB$9),AR253,IF(AND(SUM($AV$9:$BB$9)&gt;42,SUM($AV$9:$BB$9)&lt;49),AR253,0))</f>
        <v>0</v>
      </c>
      <c r="BB253" s="55">
        <f t="shared" ref="BB253" si="4335">IF(SUM($AM$9:$AS$9)=SUM($AV$9:$BB$9),AS253,IF(AND(SUM($AV$9:$BB$9)&gt;42,SUM($AV$9:$BB$9)&lt;49),AS253,0))</f>
        <v>0</v>
      </c>
    </row>
    <row r="254" spans="1:54" ht="12.75" hidden="1" customHeight="1" x14ac:dyDescent="0.2">
      <c r="B254" s="93"/>
      <c r="C254" s="94"/>
      <c r="D254" s="95"/>
      <c r="E254" s="115"/>
      <c r="F254" s="140" t="b">
        <f t="shared" ref="F254" si="4336">IF($B247=$B253,OR(F248,G253&lt;F253),G253&lt;F253)</f>
        <v>0</v>
      </c>
      <c r="G254" s="189">
        <f t="shared" ref="G254" si="4337">IF(AND($B247=$B253,$B247&lt;&gt;"",$B247&lt;&gt;0),G253+G248,G253)</f>
        <v>18</v>
      </c>
      <c r="H254" s="120"/>
      <c r="I254" s="165">
        <f t="shared" si="4318"/>
        <v>0</v>
      </c>
      <c r="J254" s="194">
        <f t="shared" ref="J254" si="4338">7-COUNTIF(L253:R253,0)-COUNTIF(L253:R253,"")</f>
        <v>0</v>
      </c>
      <c r="K254" s="22">
        <f t="shared" si="4320"/>
        <v>0</v>
      </c>
      <c r="L254" s="35">
        <f t="shared" ref="L254:R254" si="4339">IF($B247=$B253,L253+L248,L253)</f>
        <v>0</v>
      </c>
      <c r="M254" s="35">
        <f t="shared" si="4339"/>
        <v>0</v>
      </c>
      <c r="N254" s="35">
        <f t="shared" si="4339"/>
        <v>0</v>
      </c>
      <c r="O254" s="35">
        <f t="shared" si="4339"/>
        <v>0</v>
      </c>
      <c r="P254" s="36">
        <f t="shared" si="4339"/>
        <v>0</v>
      </c>
      <c r="Q254" s="37">
        <f t="shared" si="4339"/>
        <v>0</v>
      </c>
      <c r="R254" s="38">
        <f t="shared" si="4339"/>
        <v>0</v>
      </c>
      <c r="S254" s="194">
        <f t="shared" ref="S254" si="4340">7-COUNTIF(U253:AA253,0)-COUNTIF(U253:AA253,"")</f>
        <v>0</v>
      </c>
      <c r="T254" s="22">
        <f t="shared" si="4322"/>
        <v>0</v>
      </c>
      <c r="U254" s="35">
        <f t="shared" ref="U254:AA254" si="4341">IF($B247=$B253,U253+U248,U253)</f>
        <v>0</v>
      </c>
      <c r="V254" s="35">
        <f t="shared" si="4341"/>
        <v>0</v>
      </c>
      <c r="W254" s="35">
        <f t="shared" si="4341"/>
        <v>0</v>
      </c>
      <c r="X254" s="35">
        <f t="shared" si="4341"/>
        <v>0</v>
      </c>
      <c r="Y254" s="36">
        <f t="shared" si="4341"/>
        <v>0</v>
      </c>
      <c r="Z254" s="37">
        <f t="shared" si="4341"/>
        <v>0</v>
      </c>
      <c r="AA254" s="38">
        <f t="shared" si="4341"/>
        <v>0</v>
      </c>
      <c r="AB254" s="194">
        <f t="shared" ref="AB254" si="4342">7-COUNTIF(AD253:AJ253,0)-COUNTIF(AD253:AJ253,"")</f>
        <v>0</v>
      </c>
      <c r="AC254" s="22">
        <f t="shared" si="4324"/>
        <v>0</v>
      </c>
      <c r="AD254" s="35">
        <f t="shared" ref="AD254:AJ254" si="4343">IF($B247=$B253,AD253+AD248,AD253)</f>
        <v>0</v>
      </c>
      <c r="AE254" s="35">
        <f t="shared" si="4343"/>
        <v>0</v>
      </c>
      <c r="AF254" s="35">
        <f t="shared" si="4343"/>
        <v>0</v>
      </c>
      <c r="AG254" s="35">
        <f t="shared" si="4343"/>
        <v>0</v>
      </c>
      <c r="AH254" s="36">
        <f t="shared" si="4343"/>
        <v>0</v>
      </c>
      <c r="AI254" s="37">
        <f t="shared" si="4343"/>
        <v>0</v>
      </c>
      <c r="AJ254" s="38">
        <f t="shared" si="4343"/>
        <v>0</v>
      </c>
      <c r="AK254" s="194">
        <f t="shared" ref="AK254" si="4344">7-COUNTIF(AM253:AS253,0)-COUNTIF(AM253:AS253,"")</f>
        <v>0</v>
      </c>
      <c r="AL254" s="22">
        <f t="shared" si="4326"/>
        <v>0</v>
      </c>
      <c r="AM254" s="35">
        <f t="shared" ref="AM254:AS254" si="4345">IF($B247=$B253,AM253+AM248,AM253)</f>
        <v>0</v>
      </c>
      <c r="AN254" s="35">
        <f t="shared" si="4345"/>
        <v>0</v>
      </c>
      <c r="AO254" s="35">
        <f t="shared" si="4345"/>
        <v>0</v>
      </c>
      <c r="AP254" s="35">
        <f t="shared" si="4345"/>
        <v>0</v>
      </c>
      <c r="AQ254" s="36">
        <f t="shared" si="4345"/>
        <v>0</v>
      </c>
      <c r="AR254" s="37">
        <f t="shared" si="4345"/>
        <v>0</v>
      </c>
      <c r="AS254" s="38">
        <f t="shared" si="4345"/>
        <v>0</v>
      </c>
      <c r="AT254" s="194">
        <f t="shared" ref="AT254" si="4346">7-COUNTIF(AV253:BB253,0)-COUNTIF(AV253:BB253,"")</f>
        <v>0</v>
      </c>
      <c r="AU254" s="22">
        <f t="shared" si="4328"/>
        <v>0</v>
      </c>
      <c r="AV254" s="35">
        <f t="shared" ref="AV254:BB254" si="4347">IF($B247=$B253,AV253+AV248,AV253)</f>
        <v>0</v>
      </c>
      <c r="AW254" s="35">
        <f t="shared" si="4347"/>
        <v>0</v>
      </c>
      <c r="AX254" s="35">
        <f t="shared" si="4347"/>
        <v>0</v>
      </c>
      <c r="AY254" s="35">
        <f t="shared" si="4347"/>
        <v>0</v>
      </c>
      <c r="AZ254" s="36">
        <f t="shared" si="4347"/>
        <v>0</v>
      </c>
      <c r="BA254" s="37">
        <f t="shared" si="4347"/>
        <v>0</v>
      </c>
      <c r="BB254" s="38">
        <f t="shared" si="4347"/>
        <v>0</v>
      </c>
    </row>
    <row r="255" spans="1:54" ht="15" hidden="1" customHeight="1" x14ac:dyDescent="0.2">
      <c r="B255" s="116"/>
      <c r="C255" s="117"/>
      <c r="D255" s="118"/>
      <c r="E255" s="119"/>
      <c r="F255" s="92"/>
      <c r="G255" s="190">
        <f t="shared" ref="G255" si="4348">IF(AND($B247=$B253,$B247&lt;&gt;"",$B247&lt;&gt;0),F253+G249,F253)</f>
        <v>18</v>
      </c>
      <c r="H255" s="121"/>
      <c r="I255" s="165">
        <f t="shared" si="4318"/>
        <v>0</v>
      </c>
      <c r="J255" s="195">
        <f t="shared" ref="J255" si="4349">IF($B253=$B247,COUNTIF(L255:R255,0),COUNTIF(L256:R256,0)+COUNTIF(L256:R256,""))</f>
        <v>7</v>
      </c>
      <c r="K255" s="39">
        <f t="shared" ref="K255:R255" si="4350">IF($B247=$B253,K256+K249,K256)</f>
        <v>0</v>
      </c>
      <c r="L255" s="40">
        <f t="shared" si="4350"/>
        <v>0</v>
      </c>
      <c r="M255" s="40">
        <f t="shared" si="4350"/>
        <v>0</v>
      </c>
      <c r="N255" s="40">
        <f t="shared" si="4350"/>
        <v>0</v>
      </c>
      <c r="O255" s="40">
        <f t="shared" si="4350"/>
        <v>0</v>
      </c>
      <c r="P255" s="41">
        <f t="shared" si="4350"/>
        <v>0</v>
      </c>
      <c r="Q255" s="42">
        <f t="shared" si="4350"/>
        <v>0</v>
      </c>
      <c r="R255" s="43">
        <f t="shared" si="4350"/>
        <v>0</v>
      </c>
      <c r="S255" s="195">
        <f t="shared" ref="S255" si="4351">IF($B253=$B247,COUNTIF(U255:AA255,0),COUNTIF(U256:AA256,0)+COUNTIF(U256:AA256,""))</f>
        <v>7</v>
      </c>
      <c r="T255" s="39">
        <f t="shared" ref="T255:AA255" si="4352">IF($B247=$B253,T256+T249,T256)</f>
        <v>0</v>
      </c>
      <c r="U255" s="40">
        <f t="shared" si="4352"/>
        <v>0</v>
      </c>
      <c r="V255" s="40">
        <f t="shared" si="4352"/>
        <v>0</v>
      </c>
      <c r="W255" s="40">
        <f t="shared" si="4352"/>
        <v>0</v>
      </c>
      <c r="X255" s="40">
        <f t="shared" si="4352"/>
        <v>0</v>
      </c>
      <c r="Y255" s="41">
        <f t="shared" si="4352"/>
        <v>0</v>
      </c>
      <c r="Z255" s="42">
        <f t="shared" si="4352"/>
        <v>0</v>
      </c>
      <c r="AA255" s="43">
        <f t="shared" si="4352"/>
        <v>0</v>
      </c>
      <c r="AB255" s="195">
        <f t="shared" ref="AB255" si="4353">IF($B253=$B247,COUNTIF(AD255:AJ255,0),COUNTIF(AD256:AJ256,0)+COUNTIF(AD256:AJ256,""))</f>
        <v>7</v>
      </c>
      <c r="AC255" s="39">
        <f t="shared" ref="AC255:AJ255" si="4354">IF($B247=$B253,AC256+AC249,AC256)</f>
        <v>0</v>
      </c>
      <c r="AD255" s="40">
        <f t="shared" si="4354"/>
        <v>0</v>
      </c>
      <c r="AE255" s="40">
        <f t="shared" si="4354"/>
        <v>0</v>
      </c>
      <c r="AF255" s="40">
        <f t="shared" si="4354"/>
        <v>0</v>
      </c>
      <c r="AG255" s="40">
        <f t="shared" si="4354"/>
        <v>0</v>
      </c>
      <c r="AH255" s="41">
        <f t="shared" si="4354"/>
        <v>0</v>
      </c>
      <c r="AI255" s="42">
        <f t="shared" si="4354"/>
        <v>0</v>
      </c>
      <c r="AJ255" s="43">
        <f t="shared" si="4354"/>
        <v>0</v>
      </c>
      <c r="AK255" s="195">
        <f t="shared" ref="AK255" si="4355">IF($B253=$B247,COUNTIF(AM255:AS255,0),COUNTIF(AM256:AS256,0)+COUNTIF(AM256:AS256,""))</f>
        <v>7</v>
      </c>
      <c r="AL255" s="39">
        <f t="shared" ref="AL255:AS255" si="4356">IF($B247=$B253,AL256+AL249,AL256)</f>
        <v>0</v>
      </c>
      <c r="AM255" s="40">
        <f t="shared" si="4356"/>
        <v>0</v>
      </c>
      <c r="AN255" s="40">
        <f t="shared" si="4356"/>
        <v>0</v>
      </c>
      <c r="AO255" s="40">
        <f t="shared" si="4356"/>
        <v>0</v>
      </c>
      <c r="AP255" s="40">
        <f t="shared" si="4356"/>
        <v>0</v>
      </c>
      <c r="AQ255" s="41">
        <f t="shared" si="4356"/>
        <v>0</v>
      </c>
      <c r="AR255" s="42">
        <f t="shared" si="4356"/>
        <v>0</v>
      </c>
      <c r="AS255" s="43">
        <f t="shared" si="4356"/>
        <v>0</v>
      </c>
      <c r="AT255" s="195">
        <f t="shared" ref="AT255" si="4357">IF($B253=$B247,COUNTIF(AV255:BB255,0),COUNTIF(AV256:BB256,0)+COUNTIF(AV256:BB256,""))</f>
        <v>7</v>
      </c>
      <c r="AU255" s="39">
        <f t="shared" ref="AU255:BB255" si="4358">IF($B247=$B253,AU256+AU249,AU256)</f>
        <v>0</v>
      </c>
      <c r="AV255" s="40">
        <f t="shared" si="4358"/>
        <v>0</v>
      </c>
      <c r="AW255" s="40">
        <f t="shared" si="4358"/>
        <v>0</v>
      </c>
      <c r="AX255" s="40">
        <f t="shared" si="4358"/>
        <v>0</v>
      </c>
      <c r="AY255" s="40">
        <f t="shared" si="4358"/>
        <v>0</v>
      </c>
      <c r="AZ255" s="41">
        <f t="shared" si="4358"/>
        <v>0</v>
      </c>
      <c r="BA255" s="42">
        <f t="shared" si="4358"/>
        <v>0</v>
      </c>
      <c r="BB255" s="43">
        <f t="shared" si="4358"/>
        <v>0</v>
      </c>
    </row>
    <row r="256" spans="1:54" ht="15.75" customHeight="1" x14ac:dyDescent="0.2">
      <c r="A256" s="1">
        <f t="shared" ref="A256" si="4359">A253</f>
        <v>0</v>
      </c>
      <c r="B256" s="313">
        <f t="shared" ref="B256" si="4360">B250+1</f>
        <v>40</v>
      </c>
      <c r="C256" s="314"/>
      <c r="D256" s="314"/>
      <c r="E256" s="314"/>
      <c r="F256" s="31"/>
      <c r="G256" s="183"/>
      <c r="H256" s="122">
        <f t="shared" ref="H256" si="4361">5-COUNTIF(AU253,0)-COUNTIF(AL253,0)-COUNTIF(AC253,0)-COUNTIF(T253,0)-COUNTIF(K253,0)</f>
        <v>0</v>
      </c>
      <c r="I256" s="165">
        <f t="shared" si="4318"/>
        <v>0</v>
      </c>
      <c r="J256" s="187">
        <f t="shared" ref="J256" si="4362">IF($B253=$B247,J250+IF($F253&lt;&gt;$G253,(K253+$G255-$G254)/$F253,K253/$F253),IF($F253&lt;&gt;G253,(K253+$G255-$G254)/$F253,K253/$F253))</f>
        <v>0</v>
      </c>
      <c r="K256" s="7">
        <f t="shared" ref="K256:K257" si="4363">SUM(L256:R256)</f>
        <v>0</v>
      </c>
      <c r="L256" s="26">
        <f t="shared" ref="L256:R256" si="4364">L253</f>
        <v>0</v>
      </c>
      <c r="M256" s="26">
        <f t="shared" si="4364"/>
        <v>0</v>
      </c>
      <c r="N256" s="26">
        <f t="shared" si="4364"/>
        <v>0</v>
      </c>
      <c r="O256" s="26">
        <f t="shared" si="4364"/>
        <v>0</v>
      </c>
      <c r="P256" s="26">
        <f t="shared" si="4364"/>
        <v>0</v>
      </c>
      <c r="Q256" s="29">
        <f t="shared" si="4364"/>
        <v>0</v>
      </c>
      <c r="R256" s="23">
        <f t="shared" si="4364"/>
        <v>0</v>
      </c>
      <c r="S256" s="187">
        <f t="shared" ref="S256" si="4365">IF($B253=$B247,S250+IF($F253&lt;&gt;$G253,(T253+$G255-$G254)/$F253,T253/$F253),IF($F253&lt;&gt;P253,(T253+$G255-$G254)/$F253,T253/$F253))</f>
        <v>0</v>
      </c>
      <c r="T256" s="7">
        <f t="shared" ref="T256:T257" si="4366">SUM(U256:AA256)</f>
        <v>0</v>
      </c>
      <c r="U256" s="26">
        <f t="shared" ref="U256:AA256" si="4367">U253</f>
        <v>0</v>
      </c>
      <c r="V256" s="26">
        <f t="shared" si="4367"/>
        <v>0</v>
      </c>
      <c r="W256" s="26">
        <f t="shared" si="4367"/>
        <v>0</v>
      </c>
      <c r="X256" s="26">
        <f t="shared" si="4367"/>
        <v>0</v>
      </c>
      <c r="Y256" s="113">
        <f t="shared" si="4367"/>
        <v>0</v>
      </c>
      <c r="Z256" s="29">
        <f t="shared" si="4367"/>
        <v>0</v>
      </c>
      <c r="AA256" s="23">
        <f t="shared" si="4367"/>
        <v>0</v>
      </c>
      <c r="AB256" s="187">
        <f t="shared" ref="AB256" si="4368">IF($B253=$B247,AB250+IF($F253&lt;&gt;$G253,(AC253+$G255-$G254)/$F253,AC253/$F253),IF($F253&lt;&gt;Y253,(AC253+$G255-$G254)/$F253,AC253/$F253))</f>
        <v>0</v>
      </c>
      <c r="AC256" s="7">
        <f t="shared" ref="AC256:AC257" si="4369">SUM(AD256:AJ256)</f>
        <v>0</v>
      </c>
      <c r="AD256" s="26">
        <f t="shared" ref="AD256:AJ256" si="4370">AD253</f>
        <v>0</v>
      </c>
      <c r="AE256" s="26">
        <f t="shared" si="4370"/>
        <v>0</v>
      </c>
      <c r="AF256" s="26">
        <f t="shared" si="4370"/>
        <v>0</v>
      </c>
      <c r="AG256" s="26">
        <f t="shared" si="4370"/>
        <v>0</v>
      </c>
      <c r="AH256" s="113">
        <f t="shared" si="4370"/>
        <v>0</v>
      </c>
      <c r="AI256" s="29">
        <f t="shared" si="4370"/>
        <v>0</v>
      </c>
      <c r="AJ256" s="23">
        <f t="shared" si="4370"/>
        <v>0</v>
      </c>
      <c r="AK256" s="187">
        <f t="shared" ref="AK256" si="4371">IF($B253=$B247,AK250+IF($F253&lt;&gt;$G253,(AL253+$G255-$G254)/$F253,AL253/$F253),IF($F253&lt;&gt;AH253,(AL253+$G255-$G254)/$F253,AL253/$F253))</f>
        <v>0</v>
      </c>
      <c r="AL256" s="7">
        <f t="shared" ref="AL256:AL257" si="4372">SUM(AM256:AS256)</f>
        <v>0</v>
      </c>
      <c r="AM256" s="26">
        <f t="shared" ref="AM256:AS256" si="4373">AM253</f>
        <v>0</v>
      </c>
      <c r="AN256" s="26">
        <f t="shared" si="4373"/>
        <v>0</v>
      </c>
      <c r="AO256" s="26">
        <f t="shared" si="4373"/>
        <v>0</v>
      </c>
      <c r="AP256" s="26">
        <f t="shared" si="4373"/>
        <v>0</v>
      </c>
      <c r="AQ256" s="113">
        <f t="shared" si="4373"/>
        <v>0</v>
      </c>
      <c r="AR256" s="29">
        <f t="shared" si="4373"/>
        <v>0</v>
      </c>
      <c r="AS256" s="23">
        <f t="shared" si="4373"/>
        <v>0</v>
      </c>
      <c r="AT256" s="187">
        <f t="shared" ref="AT256" si="4374">IF($B253=$B247,AT250+IF($F253&lt;&gt;$G253,(AU253+$G255-$G254)/$F253,AU253/$F253),IF($F253&lt;&gt;AQ253,(AU253+$G255-$G254)/$F253,AU253/$F253))</f>
        <v>0</v>
      </c>
      <c r="AU256" s="7">
        <f t="shared" ref="AU256:AU257" si="4375">SUM(AV256:BB256)</f>
        <v>0</v>
      </c>
      <c r="AV256" s="6">
        <f t="shared" ref="AV256" si="4376">IF(SUM($AM$9:$AS$9)=SUM($AV$9:$BB$9),AV253,IF(AND(SUM($AV$9:$BB$9)&gt;42,SUM($AV$9:$BB$9)&lt;49),AV253,0))</f>
        <v>0</v>
      </c>
      <c r="AW256" s="6">
        <f t="shared" ref="AW256:BB256" si="4377">IF(SUM($AM$9:$AS$9)=SUM($AV$9:$BB$9),AW253,IF(AND(SUM($AV$9:$BB$9)&gt;42,SUM($AV$9:$BB$9)&lt;49),AW253,0))</f>
        <v>0</v>
      </c>
      <c r="AX256" s="6">
        <f t="shared" si="4377"/>
        <v>0</v>
      </c>
      <c r="AY256" s="6">
        <f t="shared" si="4377"/>
        <v>0</v>
      </c>
      <c r="AZ256" s="26">
        <f t="shared" si="4377"/>
        <v>0</v>
      </c>
      <c r="BA256" s="29">
        <f t="shared" si="4377"/>
        <v>0</v>
      </c>
      <c r="BB256" s="23">
        <f t="shared" si="4377"/>
        <v>0</v>
      </c>
    </row>
    <row r="257" spans="1:54" ht="15.75" customHeight="1" x14ac:dyDescent="0.2">
      <c r="A257" s="1">
        <f t="shared" ref="A257:A258" si="4378">A256</f>
        <v>0</v>
      </c>
      <c r="B257" s="313"/>
      <c r="C257" s="314"/>
      <c r="D257" s="314"/>
      <c r="E257" s="314"/>
      <c r="F257" s="31"/>
      <c r="G257" s="183"/>
      <c r="H257" s="123">
        <f t="shared" ref="H257" si="4379">IF($B253=$B247,H251+F257,$F257)</f>
        <v>0</v>
      </c>
      <c r="I257" s="165">
        <f t="shared" si="4318"/>
        <v>0</v>
      </c>
      <c r="J257" s="141">
        <f t="shared" ref="J257" si="4380">IF($H256=0,0,IF($B247=$B253,IF($H258&gt;0,$H258+J251,K253+J251),IF($H258&gt;0,$H258,K253)))</f>
        <v>0</v>
      </c>
      <c r="K257" s="7">
        <f t="shared" si="4363"/>
        <v>0</v>
      </c>
      <c r="L257" s="6"/>
      <c r="M257" s="6"/>
      <c r="N257" s="6"/>
      <c r="O257" s="6"/>
      <c r="P257" s="26"/>
      <c r="Q257" s="29"/>
      <c r="R257" s="23"/>
      <c r="S257" s="141">
        <f t="shared" ref="S257" si="4381">IF($H256=0,0,IF($B247=$B253,IF($H258&gt;0,$H258+S251,T253+S251),IF($H258&gt;0,$H258,T253)))</f>
        <v>0</v>
      </c>
      <c r="T257" s="7">
        <f t="shared" si="4366"/>
        <v>0</v>
      </c>
      <c r="U257" s="6"/>
      <c r="V257" s="6"/>
      <c r="W257" s="6"/>
      <c r="X257" s="6"/>
      <c r="Y257" s="26"/>
      <c r="Z257" s="29"/>
      <c r="AA257" s="23"/>
      <c r="AB257" s="141">
        <f t="shared" ref="AB257" si="4382">IF($H256=0,0,IF($B247=$B253,IF($H258&gt;0,$H258+AB251,AC253+AB251),IF($H258&gt;0,$H258,AC253)))</f>
        <v>0</v>
      </c>
      <c r="AC257" s="7">
        <f t="shared" si="4369"/>
        <v>0</v>
      </c>
      <c r="AD257" s="6"/>
      <c r="AE257" s="6"/>
      <c r="AF257" s="6"/>
      <c r="AG257" s="6"/>
      <c r="AH257" s="26"/>
      <c r="AI257" s="29"/>
      <c r="AJ257" s="23"/>
      <c r="AK257" s="141">
        <f t="shared" ref="AK257" si="4383">IF($H256=0,0,IF($B247=$B253,IF($H258&gt;0,$H258+AK251,AL253+AK251),IF($H258&gt;0,$H258,AL253)))</f>
        <v>0</v>
      </c>
      <c r="AL257" s="7">
        <f t="shared" si="4372"/>
        <v>0</v>
      </c>
      <c r="AM257" s="6"/>
      <c r="AN257" s="6"/>
      <c r="AO257" s="6"/>
      <c r="AP257" s="6"/>
      <c r="AQ257" s="26"/>
      <c r="AR257" s="29"/>
      <c r="AS257" s="23"/>
      <c r="AT257" s="141">
        <f t="shared" ref="AT257" si="4384">IF($H256=0,0,IF($B247=$B253,IF($H258&gt;0,$H258+AT251,AU253+AT251),IF($H258&gt;0,$H258,AU253)))</f>
        <v>0</v>
      </c>
      <c r="AU257" s="7">
        <f t="shared" si="4375"/>
        <v>0</v>
      </c>
      <c r="AV257" s="6"/>
      <c r="AW257" s="6"/>
      <c r="AX257" s="6"/>
      <c r="AY257" s="6"/>
      <c r="AZ257" s="26"/>
      <c r="BA257" s="29"/>
      <c r="BB257" s="23"/>
    </row>
    <row r="258" spans="1:54" ht="18.75" customHeight="1" thickBot="1" x14ac:dyDescent="0.25">
      <c r="A258" s="1">
        <f t="shared" si="4378"/>
        <v>0</v>
      </c>
      <c r="B258" s="316" t="str">
        <f>IF(B253="",Wydruk!$AE$6,IF(J254=0,Wydruk!$AE$7,IF(AND(G254&lt;G255,B253&lt;&gt;$B259),Wydruk!$AE$13,IF(AND($B253=$B247,$B253&lt;&gt;$B259),IF(OR(OR(J258&lt;4,J258&gt;5),OR(S258&lt;4,S258&gt;5),OR(AB258&lt;4,AB258&gt;5),OR(AK258&lt;4,AK258&gt;5),OR(AND(AT258&lt;4,AT258&gt;0),AT258&gt;5)),Wydruk!$AE$8,Wydruk!$AE$9),IF($B253=$B259,IF($F257&lt;&gt;0,Wydruk!$AE$12,Wydruk!$AE$10),IF(OR(OR(J254&lt;4,J254&gt;5),OR(S254&lt;4,S254&gt;5),OR(AB254&lt;4,AB254&gt;5),OR(AK254&lt;4,AK254&gt;5),OR(AND(AT254&lt;4,AT254&gt;0),AT254&gt;5)),Wydruk!$AE$8,Wydruk!$AE$11))))))</f>
        <v>Uzupełnij liczby godzin tygodniowego planu</v>
      </c>
      <c r="C258" s="317"/>
      <c r="D258" s="317"/>
      <c r="E258" s="317"/>
      <c r="F258" s="203">
        <f>grudzień!F258</f>
        <v>0</v>
      </c>
      <c r="G258" s="204">
        <f>grudzień!G258</f>
        <v>0</v>
      </c>
      <c r="H258" s="205">
        <f t="shared" ref="H258" si="4385">IF(OR($G258=0,$F258=0,$G258="",$F258=""),0,$G258/$F258)</f>
        <v>0</v>
      </c>
      <c r="I258" s="206"/>
      <c r="J258" s="207">
        <f t="shared" ref="J258" si="4386">IF($B247=$B253,IF(L253+L248&gt;0,1,0)+IF(M253+M248&gt;0,1,0)+IF(N253+N248&gt;0,1,0)+IF(O253+O248&gt;0,1,0)+IF(P253+P248&gt;0,1,0)+IF(Q253+Q248&gt;0,1,0)+IF(R253+R248&gt;0,1,0),J254)</f>
        <v>0</v>
      </c>
      <c r="K258" s="208">
        <f t="shared" ref="K258" si="4387">IF(OR($B253=$B259,J258=0,(K254-Q258+O258)&lt;=0),0,(K254-Q258+O258)/J258)</f>
        <v>0</v>
      </c>
      <c r="L258" s="209">
        <f t="shared" ref="L258" si="4388">IF(K258*(7-J255)&lt;=0,0,K258*(7-J255))</f>
        <v>0</v>
      </c>
      <c r="M258" s="308">
        <f t="shared" ref="M258" si="4389">ROUND(IF(OR(K255-K258*(7-J255)+P258&lt;0,$B253=$B259,K258&lt;=0,K255=0),0,IF(K255-K258*(7-J255)+P258&gt;Q258-O258+P258,Q258-O258+P258,K255-K258*(7-J255)+P258)),1)</f>
        <v>0</v>
      </c>
      <c r="N258" s="309"/>
      <c r="O258" s="210">
        <f t="shared" ref="O258" si="4390">IF(OR($B253=$B259,J254=0),0,IF($B253=$B247,J253,$F253))</f>
        <v>0</v>
      </c>
      <c r="P258" s="211">
        <f t="shared" ref="P258" si="4391">IF(OR($B253=$B259,J258=0),0,$G255-$G254)</f>
        <v>0</v>
      </c>
      <c r="Q258" s="212">
        <f t="shared" ref="Q258" si="4392">IF(OR($B253=$B259,J258=0),0,J257)</f>
        <v>0</v>
      </c>
      <c r="R258" s="213">
        <f t="shared" ref="R258" si="4393">IF($B253=$B259,0,K255)</f>
        <v>0</v>
      </c>
      <c r="S258" s="207">
        <f t="shared" ref="S258" si="4394">IF($B247=$B253,IF(U253+U248&gt;0,1,0)+IF(V253+V248&gt;0,1,0)+IF(W253+W248&gt;0,1,0)+IF(X253+X248&gt;0,1,0)+IF(Y253+Y248&gt;0,1,0)+IF(Z253+Z248&gt;0,1,0)+IF(AA253+AA248&gt;0,1,0),S254)</f>
        <v>0</v>
      </c>
      <c r="T258" s="208">
        <f t="shared" ref="T258" si="4395">IF(OR($B253=$B259,S258=0,(T254-Z258+X258)&lt;=0),0,(T254-Z258+X258)/S258)</f>
        <v>0</v>
      </c>
      <c r="U258" s="209">
        <f t="shared" ref="U258" si="4396">IF(T258*(7-S255)&lt;=0,0,T258*(7-S255))</f>
        <v>0</v>
      </c>
      <c r="V258" s="308">
        <f t="shared" ref="V258" si="4397">ROUND(IF(OR(T255-T258*(7-S255)+Y258&lt;0,$B253=$B259,T258&lt;=0,T255=0),0,IF(T255-T258*(7-S255)+Y258&gt;Z258-X258+Y258,Z258-X258+Y258,T255-T258*(7-S255)+Y258)),1)</f>
        <v>0</v>
      </c>
      <c r="W258" s="309"/>
      <c r="X258" s="210">
        <f t="shared" ref="X258" si="4398">IF(OR($B253=$B259,S254=0),0,IF($B253=$B247,S253,$F253))</f>
        <v>0</v>
      </c>
      <c r="Y258" s="211">
        <f t="shared" ref="Y258" si="4399">IF(OR($B253=$B259,S258=0),0,$G255-$G254)</f>
        <v>0</v>
      </c>
      <c r="Z258" s="212">
        <f t="shared" ref="Z258" si="4400">IF(OR($B253=$B259,S258=0),0,S257)</f>
        <v>0</v>
      </c>
      <c r="AA258" s="213">
        <f t="shared" ref="AA258" si="4401">IF($B253=$B259,0,T255)</f>
        <v>0</v>
      </c>
      <c r="AB258" s="207">
        <f t="shared" ref="AB258" si="4402">IF($B247=$B253,IF(AD253+AD248&gt;0,1,0)+IF(AE253+AE248&gt;0,1,0)+IF(AF253+AF248&gt;0,1,0)+IF(AG253+AG248&gt;0,1,0)+IF(AH253+AH248&gt;0,1,0)+IF(AI253+AI248&gt;0,1,0)+IF(AJ253+AJ248&gt;0,1,0),AB254)</f>
        <v>0</v>
      </c>
      <c r="AC258" s="208">
        <f t="shared" ref="AC258" si="4403">IF(OR($B253=$B259,AB258=0,(AC254-AI258+AG258)&lt;=0),0,(AC254-AI258+AG258)/AB258)</f>
        <v>0</v>
      </c>
      <c r="AD258" s="209">
        <f t="shared" ref="AD258" si="4404">IF(AC258*(7-AB255)&lt;=0,0,AC258*(7-AB255))</f>
        <v>0</v>
      </c>
      <c r="AE258" s="308">
        <f t="shared" ref="AE258" si="4405">ROUND(IF(OR(AC255-AC258*(7-AB255)+AH258&lt;0,$B253=$B259,AC258&lt;=0,AC255=0),0,IF(AC255-AC258*(7-AB255)+AH258&gt;AI258-AG258+AH258,AI258-AG258+AH258,AC255-AC258*(7-AB255)+AH258)),1)</f>
        <v>0</v>
      </c>
      <c r="AF258" s="309"/>
      <c r="AG258" s="210">
        <f t="shared" ref="AG258" si="4406">IF(OR($B253=$B259,AB254=0),0,IF($B253=$B247,AB253,$F253))</f>
        <v>0</v>
      </c>
      <c r="AH258" s="211">
        <f t="shared" ref="AH258" si="4407">IF(OR($B253=$B259,AB258=0),0,$G255-$G254)</f>
        <v>0</v>
      </c>
      <c r="AI258" s="212">
        <f t="shared" ref="AI258" si="4408">IF(OR($B253=$B259,AB258=0),0,AB257)</f>
        <v>0</v>
      </c>
      <c r="AJ258" s="213">
        <f t="shared" ref="AJ258" si="4409">IF($B253=$B259,0,AC255)</f>
        <v>0</v>
      </c>
      <c r="AK258" s="207">
        <f t="shared" ref="AK258" si="4410">IF($B247=$B253,IF(AM253+AM248&gt;0,1,0)+IF(AN253+AN248&gt;0,1,0)+IF(AO253+AO248&gt;0,1,0)+IF(AP253+AP248&gt;0,1,0)+IF(AQ253+AQ248&gt;0,1,0)+IF(AR253+AR248&gt;0,1,0)+IF(AS253+AS248&gt;0,1,0),AK254)</f>
        <v>0</v>
      </c>
      <c r="AL258" s="208">
        <f t="shared" ref="AL258" si="4411">IF(OR($B253=$B259,AK258=0,(AL254-AR258+AP258)&lt;=0),0,(AL254-AR258+AP258)/AK258)</f>
        <v>0</v>
      </c>
      <c r="AM258" s="209">
        <f t="shared" ref="AM258" si="4412">IF(AL258*(7-AK255)&lt;=0,0,AL258*(7-AK255))</f>
        <v>0</v>
      </c>
      <c r="AN258" s="308">
        <f t="shared" ref="AN258" si="4413">ROUND(IF(OR(AL255-AL258*(7-AK255)+AQ258&lt;0,$B253=$B259,AL258&lt;=0,AL255=0),0,IF(AL255-AL258*(7-AK255)+AQ258&gt;AR258-AP258+AQ258,AR258-AP258+AQ258,AL255-AL258*(7-AK255)+AQ258)),1)</f>
        <v>0</v>
      </c>
      <c r="AO258" s="309"/>
      <c r="AP258" s="210">
        <f t="shared" ref="AP258" si="4414">IF(OR($B253=$B259,AK254=0),0,IF($B253=$B247,AK253,$F253))</f>
        <v>0</v>
      </c>
      <c r="AQ258" s="211">
        <f t="shared" ref="AQ258" si="4415">IF(OR($B253=$B259,AK258=0),0,$G255-$G254)</f>
        <v>0</v>
      </c>
      <c r="AR258" s="212">
        <f t="shared" ref="AR258" si="4416">IF(OR($B253=$B259,AK258=0),0,AK257)</f>
        <v>0</v>
      </c>
      <c r="AS258" s="213">
        <f t="shared" ref="AS258" si="4417">IF($B253=$B259,0,AL255)</f>
        <v>0</v>
      </c>
      <c r="AT258" s="207">
        <f t="shared" ref="AT258" si="4418">IF($B247=$B253,IF(AV253+AV248&gt;0,1,0)+IF(AW253+AW248&gt;0,1,0)+IF(AX253+AX248&gt;0,1,0)+IF(AY253+AY248&gt;0,1,0)+IF(AZ253+AZ248&gt;0,1,0)+IF(BA253+BA248&gt;0,1,0)+IF(BB253+BB248&gt;0,1,0),AT254)</f>
        <v>0</v>
      </c>
      <c r="AU258" s="208">
        <f t="shared" ref="AU258" si="4419">IF(OR($B253=$B259,AT258=0,(AU254-BA258+AY258)&lt;=0),0,(AU254-BA258+AY258)/AT258)</f>
        <v>0</v>
      </c>
      <c r="AV258" s="209">
        <f t="shared" ref="AV258" si="4420">IF(AU258*(7-AT255)&lt;=0,0,AU258*(7-AT255))</f>
        <v>0</v>
      </c>
      <c r="AW258" s="308">
        <f t="shared" ref="AW258" si="4421">ROUND(IF(OR(AU255-AU258*(7-AT255)+AZ258&lt;0,$B253=$B259,AU258&lt;=0,AU255=0),0,IF(AU255-AU258*(7-AT255)+AZ258&gt;BA258-AY258+AZ258,BA258-AY258+AZ258,AU255-AU258*(7-AT255)+AZ258)),1)</f>
        <v>0</v>
      </c>
      <c r="AX258" s="309"/>
      <c r="AY258" s="210">
        <f t="shared" ref="AY258" si="4422">IF(OR($B253=$B259,AT254=0),0,IF($B253=$B247,AT253,$F253))</f>
        <v>0</v>
      </c>
      <c r="AZ258" s="211">
        <f t="shared" ref="AZ258" si="4423">IF(OR($B253=$B259,AT258=0),0,$G255-$G254)</f>
        <v>0</v>
      </c>
      <c r="BA258" s="212">
        <f t="shared" ref="BA258" si="4424">IF(OR($B253=$B259,AT258=0),0,AT257)</f>
        <v>0</v>
      </c>
      <c r="BB258" s="213">
        <f t="shared" ref="BB258" si="4425">IF($B253=$B259,0,AU255)</f>
        <v>0</v>
      </c>
    </row>
    <row r="259" spans="1:54" ht="15.75" x14ac:dyDescent="0.2">
      <c r="A259" s="1" t="str">
        <f t="shared" ref="A259" si="4426">IF(B259="","1. Niewypełnione",B259)</f>
        <v>1. Niewypełnione</v>
      </c>
      <c r="B259" s="318"/>
      <c r="C259" s="318"/>
      <c r="D259" s="318"/>
      <c r="E259" s="318"/>
      <c r="F259" s="226"/>
      <c r="G259" s="226"/>
      <c r="H259" s="226"/>
      <c r="I259" s="214"/>
      <c r="J259" s="227"/>
      <c r="K259" s="228"/>
      <c r="L259" s="229"/>
      <c r="M259" s="229"/>
      <c r="N259" s="229"/>
      <c r="O259" s="229"/>
      <c r="P259" s="229"/>
      <c r="Q259" s="229"/>
      <c r="R259" s="229"/>
      <c r="S259" s="227"/>
      <c r="T259" s="228"/>
      <c r="U259" s="229"/>
      <c r="V259" s="229"/>
      <c r="W259" s="229"/>
      <c r="X259" s="229"/>
      <c r="Y259" s="229"/>
      <c r="Z259" s="229"/>
      <c r="AA259" s="229"/>
      <c r="AB259" s="227"/>
      <c r="AC259" s="228"/>
      <c r="AD259" s="229"/>
      <c r="AE259" s="229"/>
      <c r="AF259" s="229"/>
      <c r="AG259" s="229"/>
      <c r="AH259" s="229"/>
      <c r="AI259" s="229"/>
      <c r="AJ259" s="229"/>
      <c r="AK259" s="227"/>
      <c r="AL259" s="228"/>
      <c r="AM259" s="229"/>
      <c r="AN259" s="229"/>
      <c r="AO259" s="229"/>
      <c r="AP259" s="229"/>
      <c r="AQ259" s="229"/>
      <c r="AR259" s="229"/>
      <c r="AS259" s="229"/>
      <c r="AT259" s="227"/>
      <c r="AU259" s="228"/>
      <c r="AV259" s="229"/>
      <c r="AW259" s="229"/>
      <c r="AX259" s="229"/>
      <c r="AY259" s="229"/>
      <c r="AZ259" s="229"/>
      <c r="BA259" s="229"/>
      <c r="BB259" s="229"/>
    </row>
    <row r="260" spans="1:54" ht="12.75" hidden="1" customHeight="1" x14ac:dyDescent="0.2">
      <c r="B260" s="215"/>
      <c r="C260" s="215"/>
      <c r="D260" s="216"/>
      <c r="E260" s="230"/>
      <c r="F260" s="217"/>
      <c r="G260" s="218"/>
      <c r="H260" s="224"/>
      <c r="I260" s="219"/>
      <c r="J260" s="231"/>
      <c r="K260" s="219"/>
      <c r="L260" s="232"/>
      <c r="M260" s="232"/>
      <c r="N260" s="232"/>
      <c r="O260" s="232"/>
      <c r="P260" s="232"/>
      <c r="Q260" s="232"/>
      <c r="R260" s="232"/>
      <c r="S260" s="231"/>
      <c r="T260" s="219"/>
      <c r="U260" s="232"/>
      <c r="V260" s="232"/>
      <c r="W260" s="232"/>
      <c r="X260" s="232"/>
      <c r="Y260" s="232"/>
      <c r="Z260" s="232"/>
      <c r="AA260" s="232"/>
      <c r="AB260" s="231"/>
      <c r="AC260" s="219"/>
      <c r="AD260" s="232"/>
      <c r="AE260" s="232"/>
      <c r="AF260" s="232"/>
      <c r="AG260" s="232"/>
      <c r="AH260" s="232"/>
      <c r="AI260" s="232"/>
      <c r="AJ260" s="232"/>
      <c r="AK260" s="231"/>
      <c r="AL260" s="219"/>
      <c r="AM260" s="232"/>
      <c r="AN260" s="232"/>
      <c r="AO260" s="232"/>
      <c r="AP260" s="232"/>
      <c r="AQ260" s="232"/>
      <c r="AR260" s="232"/>
      <c r="AS260" s="232"/>
      <c r="AT260" s="231"/>
      <c r="AU260" s="219"/>
      <c r="AV260" s="232"/>
      <c r="AW260" s="232"/>
      <c r="AX260" s="232"/>
      <c r="AY260" s="232"/>
      <c r="AZ260" s="232"/>
      <c r="BA260" s="232"/>
      <c r="BB260" s="232"/>
    </row>
    <row r="261" spans="1:54" ht="15" hidden="1" customHeight="1" x14ac:dyDescent="0.2">
      <c r="B261" s="220"/>
      <c r="C261" s="221"/>
      <c r="D261" s="222"/>
      <c r="E261" s="218"/>
      <c r="F261" s="56"/>
      <c r="G261" s="223"/>
      <c r="H261" s="224"/>
      <c r="I261" s="219"/>
      <c r="J261" s="233"/>
      <c r="K261" s="232"/>
      <c r="L261" s="232"/>
      <c r="M261" s="232"/>
      <c r="N261" s="232"/>
      <c r="O261" s="232"/>
      <c r="P261" s="232"/>
      <c r="Q261" s="232"/>
      <c r="R261" s="232"/>
      <c r="S261" s="233"/>
      <c r="T261" s="232"/>
      <c r="U261" s="232"/>
      <c r="V261" s="232"/>
      <c r="W261" s="232"/>
      <c r="X261" s="232"/>
      <c r="Y261" s="232"/>
      <c r="Z261" s="232"/>
      <c r="AA261" s="232"/>
      <c r="AB261" s="233"/>
      <c r="AC261" s="232"/>
      <c r="AD261" s="232"/>
      <c r="AE261" s="232"/>
      <c r="AF261" s="232"/>
      <c r="AG261" s="232"/>
      <c r="AH261" s="232"/>
      <c r="AI261" s="232"/>
      <c r="AJ261" s="232"/>
      <c r="AK261" s="233"/>
      <c r="AL261" s="232"/>
      <c r="AM261" s="232"/>
      <c r="AN261" s="232"/>
      <c r="AO261" s="232"/>
      <c r="AP261" s="232"/>
      <c r="AQ261" s="232"/>
      <c r="AR261" s="232"/>
      <c r="AS261" s="232"/>
      <c r="AT261" s="233"/>
      <c r="AU261" s="232"/>
      <c r="AV261" s="232"/>
      <c r="AW261" s="232"/>
      <c r="AX261" s="232"/>
      <c r="AY261" s="232"/>
      <c r="AZ261" s="232"/>
      <c r="BA261" s="232"/>
      <c r="BB261" s="232"/>
    </row>
    <row r="262" spans="1:54" ht="15.75" customHeight="1" x14ac:dyDescent="0.2">
      <c r="A262" s="1" t="str">
        <f t="shared" ref="A262" si="4427">A259</f>
        <v>1. Niewypełnione</v>
      </c>
      <c r="B262" s="319"/>
      <c r="C262" s="322"/>
      <c r="D262" s="322"/>
      <c r="E262" s="322"/>
      <c r="F262" s="234"/>
      <c r="G262" s="234"/>
      <c r="H262" s="235"/>
      <c r="I262" s="219"/>
      <c r="J262" s="236"/>
      <c r="K262" s="237"/>
      <c r="L262" s="238"/>
      <c r="M262" s="238"/>
      <c r="N262" s="238"/>
      <c r="O262" s="238"/>
      <c r="P262" s="238"/>
      <c r="Q262" s="238"/>
      <c r="R262" s="238"/>
      <c r="S262" s="236"/>
      <c r="T262" s="237"/>
      <c r="U262" s="238"/>
      <c r="V262" s="238"/>
      <c r="W262" s="238"/>
      <c r="X262" s="238"/>
      <c r="Y262" s="238"/>
      <c r="Z262" s="238"/>
      <c r="AA262" s="238"/>
      <c r="AB262" s="236"/>
      <c r="AC262" s="237"/>
      <c r="AD262" s="238"/>
      <c r="AE262" s="238"/>
      <c r="AF262" s="238"/>
      <c r="AG262" s="238"/>
      <c r="AH262" s="238"/>
      <c r="AI262" s="238"/>
      <c r="AJ262" s="238"/>
      <c r="AK262" s="236"/>
      <c r="AL262" s="237"/>
      <c r="AM262" s="238"/>
      <c r="AN262" s="238"/>
      <c r="AO262" s="238"/>
      <c r="AP262" s="238"/>
      <c r="AQ262" s="238"/>
      <c r="AR262" s="238"/>
      <c r="AS262" s="238"/>
      <c r="AT262" s="236"/>
      <c r="AU262" s="237"/>
      <c r="AV262" s="238"/>
      <c r="AW262" s="238"/>
      <c r="AX262" s="238"/>
      <c r="AY262" s="238"/>
      <c r="AZ262" s="238"/>
      <c r="BA262" s="238"/>
      <c r="BB262" s="238"/>
    </row>
    <row r="263" spans="1:54" ht="15.75" customHeight="1" x14ac:dyDescent="0.2">
      <c r="A263" s="1" t="str">
        <f t="shared" ref="A263:A264" si="4428">A262</f>
        <v>1. Niewypełnione</v>
      </c>
      <c r="B263" s="319"/>
      <c r="C263" s="322"/>
      <c r="D263" s="322"/>
      <c r="E263" s="322"/>
      <c r="F263" s="234"/>
      <c r="G263" s="234"/>
      <c r="H263" s="239"/>
      <c r="I263" s="219"/>
      <c r="J263" s="240"/>
      <c r="K263" s="237"/>
      <c r="L263" s="238"/>
      <c r="M263" s="238"/>
      <c r="N263" s="238"/>
      <c r="O263" s="238"/>
      <c r="P263" s="238"/>
      <c r="Q263" s="238"/>
      <c r="R263" s="238"/>
      <c r="S263" s="240"/>
      <c r="T263" s="237"/>
      <c r="U263" s="238"/>
      <c r="V263" s="238"/>
      <c r="W263" s="238"/>
      <c r="X263" s="238"/>
      <c r="Y263" s="238"/>
      <c r="Z263" s="238"/>
      <c r="AA263" s="238"/>
      <c r="AB263" s="240"/>
      <c r="AC263" s="237"/>
      <c r="AD263" s="238"/>
      <c r="AE263" s="238"/>
      <c r="AF263" s="238"/>
      <c r="AG263" s="238"/>
      <c r="AH263" s="238"/>
      <c r="AI263" s="238"/>
      <c r="AJ263" s="238"/>
      <c r="AK263" s="240"/>
      <c r="AL263" s="237"/>
      <c r="AM263" s="238"/>
      <c r="AN263" s="238"/>
      <c r="AO263" s="238"/>
      <c r="AP263" s="238"/>
      <c r="AQ263" s="238"/>
      <c r="AR263" s="238"/>
      <c r="AS263" s="238"/>
      <c r="AT263" s="240"/>
      <c r="AU263" s="237"/>
      <c r="AV263" s="238"/>
      <c r="AW263" s="238"/>
      <c r="AX263" s="238"/>
      <c r="AY263" s="238"/>
      <c r="AZ263" s="238"/>
      <c r="BA263" s="238"/>
      <c r="BB263" s="238"/>
    </row>
    <row r="264" spans="1:54" ht="18.75" customHeight="1" x14ac:dyDescent="0.2">
      <c r="A264" s="1" t="str">
        <f t="shared" si="4428"/>
        <v>1. Niewypełnione</v>
      </c>
      <c r="B264" s="315"/>
      <c r="C264" s="315"/>
      <c r="D264" s="315"/>
      <c r="E264" s="315"/>
      <c r="F264" s="241"/>
      <c r="G264" s="242"/>
      <c r="H264" s="225"/>
      <c r="I264" s="224"/>
      <c r="J264" s="243"/>
      <c r="K264" s="244"/>
      <c r="L264" s="219"/>
      <c r="M264" s="310"/>
      <c r="N264" s="310"/>
      <c r="O264" s="239"/>
      <c r="P264" s="219"/>
      <c r="Q264" s="219"/>
      <c r="R264" s="245"/>
      <c r="S264" s="243"/>
      <c r="T264" s="244"/>
      <c r="U264" s="219"/>
      <c r="V264" s="310"/>
      <c r="W264" s="310"/>
      <c r="X264" s="239"/>
      <c r="Y264" s="219"/>
      <c r="Z264" s="219"/>
      <c r="AA264" s="245"/>
      <c r="AB264" s="243"/>
      <c r="AC264" s="244"/>
      <c r="AD264" s="219"/>
      <c r="AE264" s="310"/>
      <c r="AF264" s="310"/>
      <c r="AG264" s="239"/>
      <c r="AH264" s="219"/>
      <c r="AI264" s="219"/>
      <c r="AJ264" s="245"/>
      <c r="AK264" s="243"/>
      <c r="AL264" s="244"/>
      <c r="AM264" s="219"/>
      <c r="AN264" s="310"/>
      <c r="AO264" s="310"/>
      <c r="AP264" s="239"/>
      <c r="AQ264" s="219"/>
      <c r="AR264" s="219"/>
      <c r="AS264" s="245"/>
      <c r="AT264" s="243"/>
      <c r="AU264" s="244"/>
      <c r="AV264" s="219"/>
      <c r="AW264" s="310"/>
      <c r="AX264" s="310"/>
      <c r="AY264" s="239"/>
      <c r="AZ264" s="219"/>
      <c r="BA264" s="219"/>
      <c r="BB264" s="245"/>
    </row>
  </sheetData>
  <sheetProtection password="B0EE" sheet="1" formatCells="0" autoFilter="0"/>
  <autoFilter ref="A12:BB264">
    <filterColumn colId="0" showButton="0">
      <customFilters>
        <customFilter operator="notEqual" val=" "/>
      </customFilters>
    </filterColumn>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autoFilter>
  <mergeCells count="439">
    <mergeCell ref="V258:W258"/>
    <mergeCell ref="AE258:AF258"/>
    <mergeCell ref="AN258:AO258"/>
    <mergeCell ref="AW258:AX258"/>
    <mergeCell ref="M264:N264"/>
    <mergeCell ref="V264:W264"/>
    <mergeCell ref="AE264:AF264"/>
    <mergeCell ref="AN264:AO264"/>
    <mergeCell ref="AW264:AX264"/>
    <mergeCell ref="B259:E259"/>
    <mergeCell ref="B262:B263"/>
    <mergeCell ref="B264:E264"/>
    <mergeCell ref="C262:E263"/>
    <mergeCell ref="B253:E253"/>
    <mergeCell ref="B256:B257"/>
    <mergeCell ref="B258:E258"/>
    <mergeCell ref="C256:E257"/>
    <mergeCell ref="M258:N258"/>
    <mergeCell ref="B247:E247"/>
    <mergeCell ref="B250:B251"/>
    <mergeCell ref="B252:E252"/>
    <mergeCell ref="C250:E251"/>
    <mergeCell ref="M252:N252"/>
    <mergeCell ref="V252:W252"/>
    <mergeCell ref="AE252:AF252"/>
    <mergeCell ref="AN252:AO252"/>
    <mergeCell ref="AW252:AX252"/>
    <mergeCell ref="V240:W240"/>
    <mergeCell ref="AE240:AF240"/>
    <mergeCell ref="AN240:AO240"/>
    <mergeCell ref="AW240:AX240"/>
    <mergeCell ref="M246:N246"/>
    <mergeCell ref="V246:W246"/>
    <mergeCell ref="AE246:AF246"/>
    <mergeCell ref="AN246:AO246"/>
    <mergeCell ref="AW246:AX246"/>
    <mergeCell ref="B241:E241"/>
    <mergeCell ref="B244:B245"/>
    <mergeCell ref="B246:E246"/>
    <mergeCell ref="C244:E245"/>
    <mergeCell ref="B235:E235"/>
    <mergeCell ref="B238:B239"/>
    <mergeCell ref="B240:E240"/>
    <mergeCell ref="C238:E239"/>
    <mergeCell ref="M240:N240"/>
    <mergeCell ref="B229:E229"/>
    <mergeCell ref="B232:B233"/>
    <mergeCell ref="B234:E234"/>
    <mergeCell ref="C232:E233"/>
    <mergeCell ref="M234:N234"/>
    <mergeCell ref="V234:W234"/>
    <mergeCell ref="AE234:AF234"/>
    <mergeCell ref="AN234:AO234"/>
    <mergeCell ref="AW234:AX234"/>
    <mergeCell ref="V222:W222"/>
    <mergeCell ref="AE222:AF222"/>
    <mergeCell ref="AN222:AO222"/>
    <mergeCell ref="AW222:AX222"/>
    <mergeCell ref="M228:N228"/>
    <mergeCell ref="V228:W228"/>
    <mergeCell ref="AE228:AF228"/>
    <mergeCell ref="AN228:AO228"/>
    <mergeCell ref="AW228:AX228"/>
    <mergeCell ref="B223:E223"/>
    <mergeCell ref="B226:B227"/>
    <mergeCell ref="B228:E228"/>
    <mergeCell ref="C226:E227"/>
    <mergeCell ref="B217:E217"/>
    <mergeCell ref="B220:B221"/>
    <mergeCell ref="B222:E222"/>
    <mergeCell ref="C220:E221"/>
    <mergeCell ref="M222:N222"/>
    <mergeCell ref="B211:E211"/>
    <mergeCell ref="B214:B215"/>
    <mergeCell ref="B216:E216"/>
    <mergeCell ref="C214:E215"/>
    <mergeCell ref="M216:N216"/>
    <mergeCell ref="V216:W216"/>
    <mergeCell ref="AE216:AF216"/>
    <mergeCell ref="AN216:AO216"/>
    <mergeCell ref="AW216:AX216"/>
    <mergeCell ref="V204:W204"/>
    <mergeCell ref="AE204:AF204"/>
    <mergeCell ref="AN204:AO204"/>
    <mergeCell ref="AW204:AX204"/>
    <mergeCell ref="M210:N210"/>
    <mergeCell ref="V210:W210"/>
    <mergeCell ref="AE210:AF210"/>
    <mergeCell ref="AN210:AO210"/>
    <mergeCell ref="AW210:AX210"/>
    <mergeCell ref="B205:E205"/>
    <mergeCell ref="B208:B209"/>
    <mergeCell ref="B210:E210"/>
    <mergeCell ref="C208:E209"/>
    <mergeCell ref="B199:E199"/>
    <mergeCell ref="B202:B203"/>
    <mergeCell ref="B204:E204"/>
    <mergeCell ref="C202:E203"/>
    <mergeCell ref="M204:N204"/>
    <mergeCell ref="B193:E193"/>
    <mergeCell ref="B196:B197"/>
    <mergeCell ref="B198:E198"/>
    <mergeCell ref="C196:E197"/>
    <mergeCell ref="M198:N198"/>
    <mergeCell ref="V198:W198"/>
    <mergeCell ref="AE198:AF198"/>
    <mergeCell ref="AN198:AO198"/>
    <mergeCell ref="AW198:AX198"/>
    <mergeCell ref="V186:W186"/>
    <mergeCell ref="AE186:AF186"/>
    <mergeCell ref="AN186:AO186"/>
    <mergeCell ref="AW186:AX186"/>
    <mergeCell ref="M192:N192"/>
    <mergeCell ref="V192:W192"/>
    <mergeCell ref="AE192:AF192"/>
    <mergeCell ref="AN192:AO192"/>
    <mergeCell ref="AW192:AX192"/>
    <mergeCell ref="B187:E187"/>
    <mergeCell ref="B190:B191"/>
    <mergeCell ref="B192:E192"/>
    <mergeCell ref="C190:E191"/>
    <mergeCell ref="B181:E181"/>
    <mergeCell ref="B184:B185"/>
    <mergeCell ref="B186:E186"/>
    <mergeCell ref="C184:E185"/>
    <mergeCell ref="M186:N186"/>
    <mergeCell ref="B175:E175"/>
    <mergeCell ref="B178:B179"/>
    <mergeCell ref="B180:E180"/>
    <mergeCell ref="C178:E179"/>
    <mergeCell ref="M180:N180"/>
    <mergeCell ref="V180:W180"/>
    <mergeCell ref="AE180:AF180"/>
    <mergeCell ref="AN180:AO180"/>
    <mergeCell ref="AW180:AX180"/>
    <mergeCell ref="V168:W168"/>
    <mergeCell ref="AE168:AF168"/>
    <mergeCell ref="AN168:AO168"/>
    <mergeCell ref="AW168:AX168"/>
    <mergeCell ref="M174:N174"/>
    <mergeCell ref="V174:W174"/>
    <mergeCell ref="AE174:AF174"/>
    <mergeCell ref="AN174:AO174"/>
    <mergeCell ref="AW174:AX174"/>
    <mergeCell ref="B169:E169"/>
    <mergeCell ref="B172:B173"/>
    <mergeCell ref="B174:E174"/>
    <mergeCell ref="C172:E173"/>
    <mergeCell ref="B163:E163"/>
    <mergeCell ref="B166:B167"/>
    <mergeCell ref="B168:E168"/>
    <mergeCell ref="C166:E167"/>
    <mergeCell ref="M168:N168"/>
    <mergeCell ref="B157:E157"/>
    <mergeCell ref="B160:B161"/>
    <mergeCell ref="B162:E162"/>
    <mergeCell ref="C160:E161"/>
    <mergeCell ref="M162:N162"/>
    <mergeCell ref="V162:W162"/>
    <mergeCell ref="AE162:AF162"/>
    <mergeCell ref="AN162:AO162"/>
    <mergeCell ref="AW162:AX162"/>
    <mergeCell ref="V150:W150"/>
    <mergeCell ref="AE150:AF150"/>
    <mergeCell ref="AN150:AO150"/>
    <mergeCell ref="AW150:AX150"/>
    <mergeCell ref="M156:N156"/>
    <mergeCell ref="V156:W156"/>
    <mergeCell ref="AE156:AF156"/>
    <mergeCell ref="AN156:AO156"/>
    <mergeCell ref="AW156:AX156"/>
    <mergeCell ref="B151:E151"/>
    <mergeCell ref="B154:B155"/>
    <mergeCell ref="B156:E156"/>
    <mergeCell ref="C154:E155"/>
    <mergeCell ref="B145:E145"/>
    <mergeCell ref="B148:B149"/>
    <mergeCell ref="B150:E150"/>
    <mergeCell ref="C148:E149"/>
    <mergeCell ref="M150:N150"/>
    <mergeCell ref="B139:E139"/>
    <mergeCell ref="B142:B143"/>
    <mergeCell ref="B144:E144"/>
    <mergeCell ref="C142:E143"/>
    <mergeCell ref="M144:N144"/>
    <mergeCell ref="V144:W144"/>
    <mergeCell ref="AE144:AF144"/>
    <mergeCell ref="AN144:AO144"/>
    <mergeCell ref="AW144:AX144"/>
    <mergeCell ref="V132:W132"/>
    <mergeCell ref="AE132:AF132"/>
    <mergeCell ref="AN132:AO132"/>
    <mergeCell ref="AW132:AX132"/>
    <mergeCell ref="M138:N138"/>
    <mergeCell ref="V138:W138"/>
    <mergeCell ref="AE138:AF138"/>
    <mergeCell ref="AN138:AO138"/>
    <mergeCell ref="AW138:AX138"/>
    <mergeCell ref="B133:E133"/>
    <mergeCell ref="B136:B137"/>
    <mergeCell ref="B138:E138"/>
    <mergeCell ref="C136:E137"/>
    <mergeCell ref="B127:E127"/>
    <mergeCell ref="B130:B131"/>
    <mergeCell ref="B132:E132"/>
    <mergeCell ref="C130:E131"/>
    <mergeCell ref="M132:N132"/>
    <mergeCell ref="B121:E121"/>
    <mergeCell ref="B124:B125"/>
    <mergeCell ref="B126:E126"/>
    <mergeCell ref="C124:E125"/>
    <mergeCell ref="M126:N126"/>
    <mergeCell ref="V126:W126"/>
    <mergeCell ref="AE126:AF126"/>
    <mergeCell ref="AN126:AO126"/>
    <mergeCell ref="AW126:AX126"/>
    <mergeCell ref="V114:W114"/>
    <mergeCell ref="AE114:AF114"/>
    <mergeCell ref="AN114:AO114"/>
    <mergeCell ref="AW114:AX114"/>
    <mergeCell ref="M120:N120"/>
    <mergeCell ref="V120:W120"/>
    <mergeCell ref="AE120:AF120"/>
    <mergeCell ref="AN120:AO120"/>
    <mergeCell ref="AW120:AX120"/>
    <mergeCell ref="B115:E115"/>
    <mergeCell ref="B118:B119"/>
    <mergeCell ref="B120:E120"/>
    <mergeCell ref="C118:E119"/>
    <mergeCell ref="B109:E109"/>
    <mergeCell ref="B112:B113"/>
    <mergeCell ref="B114:E114"/>
    <mergeCell ref="C112:E113"/>
    <mergeCell ref="M114:N114"/>
    <mergeCell ref="B103:E103"/>
    <mergeCell ref="B106:B107"/>
    <mergeCell ref="B108:E108"/>
    <mergeCell ref="C106:E107"/>
    <mergeCell ref="M108:N108"/>
    <mergeCell ref="V108:W108"/>
    <mergeCell ref="AE108:AF108"/>
    <mergeCell ref="AN108:AO108"/>
    <mergeCell ref="AW108:AX108"/>
    <mergeCell ref="V96:W96"/>
    <mergeCell ref="AE96:AF96"/>
    <mergeCell ref="AN96:AO96"/>
    <mergeCell ref="AW96:AX96"/>
    <mergeCell ref="M102:N102"/>
    <mergeCell ref="V102:W102"/>
    <mergeCell ref="AE102:AF102"/>
    <mergeCell ref="AN102:AO102"/>
    <mergeCell ref="AW102:AX102"/>
    <mergeCell ref="B97:E97"/>
    <mergeCell ref="B100:B101"/>
    <mergeCell ref="B102:E102"/>
    <mergeCell ref="C100:E101"/>
    <mergeCell ref="B91:E91"/>
    <mergeCell ref="B94:B95"/>
    <mergeCell ref="B96:E96"/>
    <mergeCell ref="C94:E95"/>
    <mergeCell ref="M96:N96"/>
    <mergeCell ref="B85:E85"/>
    <mergeCell ref="B88:B89"/>
    <mergeCell ref="B90:E90"/>
    <mergeCell ref="C88:E89"/>
    <mergeCell ref="M90:N90"/>
    <mergeCell ref="V90:W90"/>
    <mergeCell ref="AE90:AF90"/>
    <mergeCell ref="AN90:AO90"/>
    <mergeCell ref="AW90:AX90"/>
    <mergeCell ref="V78:W78"/>
    <mergeCell ref="AE78:AF78"/>
    <mergeCell ref="AN78:AO78"/>
    <mergeCell ref="AW78:AX78"/>
    <mergeCell ref="M84:N84"/>
    <mergeCell ref="V84:W84"/>
    <mergeCell ref="AE84:AF84"/>
    <mergeCell ref="AN84:AO84"/>
    <mergeCell ref="AW84:AX84"/>
    <mergeCell ref="B79:E79"/>
    <mergeCell ref="B82:B83"/>
    <mergeCell ref="B84:E84"/>
    <mergeCell ref="C82:E83"/>
    <mergeCell ref="B73:E73"/>
    <mergeCell ref="B76:B77"/>
    <mergeCell ref="B78:E78"/>
    <mergeCell ref="C76:E77"/>
    <mergeCell ref="M78:N78"/>
    <mergeCell ref="B67:E67"/>
    <mergeCell ref="B70:B71"/>
    <mergeCell ref="B72:E72"/>
    <mergeCell ref="C70:E71"/>
    <mergeCell ref="M72:N72"/>
    <mergeCell ref="V72:W72"/>
    <mergeCell ref="AE72:AF72"/>
    <mergeCell ref="AN72:AO72"/>
    <mergeCell ref="AW72:AX72"/>
    <mergeCell ref="V60:W60"/>
    <mergeCell ref="AE60:AF60"/>
    <mergeCell ref="AN60:AO60"/>
    <mergeCell ref="AW60:AX60"/>
    <mergeCell ref="M66:N66"/>
    <mergeCell ref="V66:W66"/>
    <mergeCell ref="AE66:AF66"/>
    <mergeCell ref="AN66:AO66"/>
    <mergeCell ref="AW66:AX66"/>
    <mergeCell ref="B61:E61"/>
    <mergeCell ref="B64:B65"/>
    <mergeCell ref="B66:E66"/>
    <mergeCell ref="C64:E65"/>
    <mergeCell ref="B55:E55"/>
    <mergeCell ref="B58:B59"/>
    <mergeCell ref="B60:E60"/>
    <mergeCell ref="C58:E59"/>
    <mergeCell ref="M60:N60"/>
    <mergeCell ref="AN48:AO48"/>
    <mergeCell ref="AW48:AX48"/>
    <mergeCell ref="B49:E49"/>
    <mergeCell ref="B52:B53"/>
    <mergeCell ref="B54:E54"/>
    <mergeCell ref="C52:E53"/>
    <mergeCell ref="M54:N54"/>
    <mergeCell ref="V54:W54"/>
    <mergeCell ref="AE54:AF54"/>
    <mergeCell ref="AN54:AO54"/>
    <mergeCell ref="AW54:AX54"/>
    <mergeCell ref="B48:E48"/>
    <mergeCell ref="C46:E47"/>
    <mergeCell ref="B37:E37"/>
    <mergeCell ref="B40:B41"/>
    <mergeCell ref="B42:E42"/>
    <mergeCell ref="C40:E41"/>
    <mergeCell ref="M42:N42"/>
    <mergeCell ref="V42:W42"/>
    <mergeCell ref="AE42:AF42"/>
    <mergeCell ref="M48:N48"/>
    <mergeCell ref="V48:W48"/>
    <mergeCell ref="AE48:AF48"/>
    <mergeCell ref="AW36:AX36"/>
    <mergeCell ref="B43:E43"/>
    <mergeCell ref="B46:B47"/>
    <mergeCell ref="B25:E25"/>
    <mergeCell ref="B28:B29"/>
    <mergeCell ref="B30:E30"/>
    <mergeCell ref="C28:E29"/>
    <mergeCell ref="B19:E19"/>
    <mergeCell ref="B22:B23"/>
    <mergeCell ref="B24:E24"/>
    <mergeCell ref="C22:E23"/>
    <mergeCell ref="M24:N24"/>
    <mergeCell ref="V24:W24"/>
    <mergeCell ref="AE24:AF24"/>
    <mergeCell ref="AN24:AO24"/>
    <mergeCell ref="AW24:AX24"/>
    <mergeCell ref="M30:N30"/>
    <mergeCell ref="V30:W30"/>
    <mergeCell ref="AW30:AX30"/>
    <mergeCell ref="AN42:AO42"/>
    <mergeCell ref="AW42:AX42"/>
    <mergeCell ref="AN36:AO36"/>
    <mergeCell ref="AK1:AK8"/>
    <mergeCell ref="AL1:AS1"/>
    <mergeCell ref="AQ2:AQ7"/>
    <mergeCell ref="AE30:AF30"/>
    <mergeCell ref="AN30:AO30"/>
    <mergeCell ref="AN18:AO18"/>
    <mergeCell ref="K1:R1"/>
    <mergeCell ref="R2:R7"/>
    <mergeCell ref="C1:E2"/>
    <mergeCell ref="C3:D3"/>
    <mergeCell ref="C7:E8"/>
    <mergeCell ref="M18:N18"/>
    <mergeCell ref="V18:W18"/>
    <mergeCell ref="AE18:AF18"/>
    <mergeCell ref="B31:E31"/>
    <mergeCell ref="B34:B35"/>
    <mergeCell ref="B36:E36"/>
    <mergeCell ref="C34:E35"/>
    <mergeCell ref="M36:N36"/>
    <mergeCell ref="V36:W36"/>
    <mergeCell ref="AE36:AF36"/>
    <mergeCell ref="F1:G1"/>
    <mergeCell ref="V2:V7"/>
    <mergeCell ref="P2:P7"/>
    <mergeCell ref="Q2:Q7"/>
    <mergeCell ref="AY2:AY7"/>
    <mergeCell ref="AZ2:AZ7"/>
    <mergeCell ref="BA2:BA7"/>
    <mergeCell ref="L2:L7"/>
    <mergeCell ref="I1:I8"/>
    <mergeCell ref="J1:J8"/>
    <mergeCell ref="K2:K8"/>
    <mergeCell ref="AW18:AX18"/>
    <mergeCell ref="B13:E13"/>
    <mergeCell ref="B16:B17"/>
    <mergeCell ref="B18:E18"/>
    <mergeCell ref="C16:E17"/>
    <mergeCell ref="A12:BB12"/>
    <mergeCell ref="C4:D4"/>
    <mergeCell ref="C5:D5"/>
    <mergeCell ref="C6:D6"/>
    <mergeCell ref="AC2:AC8"/>
    <mergeCell ref="AD2:AD7"/>
    <mergeCell ref="AE2:AE7"/>
    <mergeCell ref="AF2:AF7"/>
    <mergeCell ref="AG2:AG7"/>
    <mergeCell ref="AH2:AH7"/>
    <mergeCell ref="AB1:AB8"/>
    <mergeCell ref="AC1:AJ1"/>
    <mergeCell ref="F2:G8"/>
    <mergeCell ref="AP2:AP7"/>
    <mergeCell ref="S1:S8"/>
    <mergeCell ref="T1:AA1"/>
    <mergeCell ref="T2:T8"/>
    <mergeCell ref="U2:U7"/>
    <mergeCell ref="B1:B8"/>
    <mergeCell ref="M2:M7"/>
    <mergeCell ref="N2:N7"/>
    <mergeCell ref="O2:O7"/>
    <mergeCell ref="AR2:AR7"/>
    <mergeCell ref="AS2:AS7"/>
    <mergeCell ref="AU2:AU8"/>
    <mergeCell ref="AV2:AV7"/>
    <mergeCell ref="W2:W7"/>
    <mergeCell ref="X2:X7"/>
    <mergeCell ref="Y2:Y7"/>
    <mergeCell ref="Z2:Z7"/>
    <mergeCell ref="AA2:AA7"/>
    <mergeCell ref="AT1:AT8"/>
    <mergeCell ref="AU1:BB1"/>
    <mergeCell ref="BB2:BB7"/>
    <mergeCell ref="AI2:AI7"/>
    <mergeCell ref="AJ2:AJ7"/>
    <mergeCell ref="AW2:AW7"/>
    <mergeCell ref="AX2:AX7"/>
    <mergeCell ref="AL2:AL8"/>
    <mergeCell ref="AM2:AM7"/>
    <mergeCell ref="AN2:AN7"/>
    <mergeCell ref="AO2:AO7"/>
  </mergeCells>
  <conditionalFormatting sqref="B24:E24">
    <cfRule type="notContainsBlanks" dxfId="79" priority="25">
      <formula>LEN(TRIM(B24))&gt;0</formula>
    </cfRule>
  </conditionalFormatting>
  <conditionalFormatting sqref="B30:E30 B36:E36 B42:E42 B48:E48 B54:E54 B60:E60 B66:E66 B72:E72 B78:E78 B84:E84 B90:E90 B96:E96 B102:E102 B108:E108 B114:E114 B120:E120 B126:E126 B132:E132 B138:E138 B144:E144 B150:E150 B156:E156 B162:E162 B168:E168 B174:E174 B180:E180 B186:E186 B192:E192 B198:E198 B204:E204 B210:E210 B216:E216 B222:E222 B228:E228 B234:E234 B240:E240 B246:E246 B252:E252 B258:E258 B264:E264">
    <cfRule type="notContainsBlanks" dxfId="78" priority="5">
      <formula>LEN(TRIM(B30))&gt;0</formula>
    </cfRule>
  </conditionalFormatting>
  <dataValidations xWindow="145" yWindow="303" count="34">
    <dataValidation allowBlank="1" showErrorMessage="1" promptTitle="KOREKTA GODZIN NOCNYCH" prompt="Wypełniać, jeśli wystapiła róznica między licbą godzin podaną w poprzednim miesięcznym wykazie a faktycną ich realizacją_x000a_- wpisać liczbę godzin korygujacych np. -3 " sqref="G16"/>
    <dataValidation allowBlank="1" showErrorMessage="1" promptTitle="KOREKTA GODZIN ZASTĘPSTW" prompt="Wypełniać, jeśli wystapiła róznica między licbą godzin podaną w poprzednim miesięcznym wykazie a faktycną ich realizacją_x000a_- wpisać liczbę godzin korygujacych np. -3 " sqref="G17"/>
    <dataValidation allowBlank="1" promptTitle="GODZINY NOCNE" prompt="Wpisać liczbę godzin nocnych przepracowanych w okresie rozliczeniowym art. 42b KN_x000a_" sqref="F16"/>
    <dataValidation allowBlank="1" promptTitle="KOREKTA GODZIN PLANOWANYCH" prompt="Wypełniać, jeśli wystapiła róznica między licbą godzin podaną w poprzednim miesięcznym wykazie a faktycną ich realizacją_x000a_- wpisać liczbę godzin korygujacych np. -3 _x000a_" sqref="F17"/>
    <dataValidation allowBlank="1" showInputMessage="1" promptTitle="GODZINY NOCNE" prompt="Wpisać liczbę godzin nocnych przepracowanych w okresie rozliczeniowym art. 42b KN_x000a_" sqref="F22 F28 F34 F40 F46 F52 F58 F64 F70 F76 F82 F88 F94 F100 F106 F112 F118 F124 F130 F136 F142 F148 F154 F160 F166 F172 F178 F184 F190 F196 F202 F208 F214 F220 F226 F232 F238 F244 F250 F256 F262"/>
    <dataValidation allowBlank="1" showInputMessage="1" showErrorMessage="1" promptTitle="KOREKTA GODZIN NOCNYCH" prompt="Wypełniać, jeśli wystapiła róznica między licbą godzin podaną w poprzednim miesięcznym wykazie a faktycną ich realizacją_x000a_- wpisać liczbę godzin korygujacych np. -3 " sqref="G22 G28 G34 G40 G46 G52 G58 G64 G70 G76 G82 G88 G94 G100 G106 G112 G118 G124 G130 G136 G142 G148 G154 G160 G166 G172 G178 G184 G190 G196 G202 G208 G214 G220 G226 G232 G238 G244 G250 G256 G262"/>
    <dataValidation allowBlank="1" showInputMessage="1" promptTitle="KOREKTA GODZIN PLANOWANYCH" prompt="Wypełniać, jeśli wystapiła róznica między licbą godzin podaną w poprzednim miesięcznym wykazie a faktycną ich realizacją_x000a_- wpisać liczbę godzin korygujacych np. -3 _x000a_" sqref="F23 F29 F35 F41 F47 F53 F59 F65 F71 F77 F83 F89 F95 F101 F107 F113 F119 F125 F131 F137 F143 F149 F155 F161 F167 F173 F179 F185 F191 F197 F203 F209 F215 F221 F227 F233 F239 F245 F251 F257 F263"/>
    <dataValidation allowBlank="1" showInputMessage="1" showErrorMessage="1" promptTitle="KOREKTA GODZIN ZASTĘPSTW" prompt="Wypełniać, jeśli wystapiła róznica między licbą godzin podaną w poprzednim miesięcznym wykazie a faktycną ich realizacją_x000a_- wpisać liczbę godzin korygujacych np. -3 " sqref="G23 G29 G35 G41 G47 G53 G59 G65 G71 G77 G83 G89 G95 G101 G107 G113 G119 G125 G131 G137 G143 G149 G155 G161 G167 G173 G179 G185 G191 G197 G203 G209 G215 G221 G227 G233 G239 G245 G251 G257 G263"/>
    <dataValidation type="decimal" allowBlank="1" showInputMessage="1" showErrorMessage="1" errorTitle="BŁĄD" error="Nieprawidłowa liczba godzin zastępstw na dany dzień" sqref="U17:AA17 L17:R17 AD17:AJ17 AM17:AS17 AV17:BB17 U23:AA23 L23:R23 AD23:AJ23 AM23:AS23 AV23:BB23 U29:AA29 U35:AA35 U41:AA41 U47:AA47 U53:AA53 U59:AA59 U65:AA65 U71:AA71 U77:AA77 U83:AA83 U89:AA89 U95:AA95 U101:AA101 U107:AA107 U113:AA113 U119:AA119 U125:AA125 U131:AA131 U137:AA137 U143:AA143 U149:AA149 U155:AA155 U161:AA161 U167:AA167 U173:AA173 U179:AA179 U185:AA185 U191:AA191 U197:AA197 U203:AA203 U209:AA209 U215:AA215 U221:AA221 U227:AA227 U233:AA233 U239:AA239 U245:AA245 U251:AA251 U257:AA257 U263:AA263 L29:R29 L35:R35 L41:R41 L47:R47 L53:R53 L59:R59 L65:R65 L71:R71 L77:R77 L83:R83 L89:R89 L95:R95 L101:R101 L107:R107 L113:R113 L119:R119 L125:R125 L131:R131 L137:R137 L143:R143 L149:R149 L155:R155 L161:R161 L167:R167 L173:R173 L179:R179 L185:R185 L191:R191 L197:R197 L203:R203 L209:R209 L215:R215 L221:R221 L227:R227 L233:R233 L239:R239 L245:R245 L251:R251 L257:R257 L263:R263 AD29:AJ29 AD35:AJ35 AD41:AJ41 AD47:AJ47 AD53:AJ53 AD59:AJ59 AD65:AJ65 AD71:AJ71 AD77:AJ77 AD83:AJ83 AD89:AJ89 AD95:AJ95 AD101:AJ101 AD107:AJ107 AD113:AJ113 AD119:AJ119 AD125:AJ125 AD131:AJ131 AD137:AJ137 AD143:AJ143 AD149:AJ149 AD155:AJ155 AD161:AJ161 AD167:AJ167 AD173:AJ173 AD179:AJ179 AD185:AJ185 AD191:AJ191 AD197:AJ197 AD203:AJ203 AD209:AJ209 AD215:AJ215 AD221:AJ221 AD227:AJ227 AD233:AJ233 AD239:AJ239 AD245:AJ245 AD251:AJ251 AD257:AJ257 AD263:AJ263 AM29:AS29 AM35:AS35 AM41:AS41 AM47:AS47 AM53:AS53 AM59:AS59 AM65:AS65 AM71:AS71 AM77:AS77 AM83:AS83 AM89:AS89 AM95:AS95 AM101:AS101 AM107:AS107 AM113:AS113 AM119:AS119 AM125:AS125 AM131:AS131 AM137:AS137 AM143:AS143 AM149:AS149 AM155:AS155 AM161:AS161 AM167:AS167 AM173:AS173 AM179:AS179 AM185:AS185 AM191:AS191 AM197:AS197 AM203:AS203 AM209:AS209 AM215:AS215 AM221:AS221 AM227:AS227 AM233:AS233 AM239:AS239 AM245:AS245 AM251:AS251 AM257:AS257 AM263:AS263 AV29:BB29 AV35:BB35 AV41:BB41 AV47:BB47 AV53:BB53 AV59:BB59 AV65:BB65 AV71:BB71 AV77:BB77 AV83:BB83 AV89:BB89 AV95:BB95 AV101:BB101 AV107:BB107 AV113:BB113 AV119:BB119 AV125:BB125 AV131:BB131 AV137:BB137 AV143:BB143 AV149:BB149 AV155:BB155 AV161:BB161 AV167:BB167 AV173:BB173 AV179:BB179 AV185:BB185 AV191:BB191 AV197:BB197 AV203:BB203 AV209:BB209 AV215:BB215 AV221:BB221 AV227:BB227 AV233:BB233 AV239:BB239 AV245:BB245 AV251:BB251 AV257:BB257 AV263:BB263">
      <formula1>0</formula1>
      <formula2>9</formula2>
    </dataValidation>
    <dataValidation type="decimal" showErrorMessage="1" errorTitle="BŁĄD" error="Liczba zrealizowanych godzin musi być w zakresie od 1 do wartości godzin zaplanowanych._x000a_W przypadku usprawiedliwionej nieobecności nauczyciela należy usunąć zawartość komórki przez użycie &quot;Delete&quot; lub wpisanie 0." sqref="U16:AA16 AV16:BB16 AD16:AJ16 AM16:AS16 L16:R16 U22:AA22 AV22:BB22 AD22:AJ22 AM22:AS22 L22:R22 U28:AA28 U34:AA34 U40:AA40 U46:AA46 U52:AA52 U58:AA58 U64:AA64 U70:AA70 U76:AA76 U82:AA82 U88:AA88 U94:AA94 U100:AA100 U106:AA106 U112:AA112 U118:AA118 U124:AA124 U130:AA130 U136:AA136 U142:AA142 U148:AA148 U154:AA154 U160:AA160 U166:AA166 U172:AA172 U178:AA178 U184:AA184 U190:AA190 U196:AA196 U202:AA202 U208:AA208 U214:AA214 U220:AA220 U226:AA226 U232:AA232 U238:AA238 U244:AA244 U250:AA250 U256:AA256 U262:AA262 AV28:BB28 AV34:BB34 AV40:BB40 AV46:BB46 AV52:BB52 AV58:BB58 AV64:BB64 AV70:BB70 AV76:BB76 AV82:BB82 AV88:BB88 AV94:BB94 AV100:BB100 AV106:BB106 AV112:BB112 AV118:BB118 AV124:BB124 AV130:BB130 AV136:BB136 AV142:BB142 AV148:BB148 AV154:BB154 AV160:BB160 AV166:BB166 AV172:BB172 AV178:BB178 AV184:BB184 AV190:BB190 AV196:BB196 AV202:BB202 AV208:BB208 AV214:BB214 AV220:BB220 AV226:BB226 AV232:BB232 AV238:BB238 AV244:BB244 AV250:BB250 AV256:BB256 AV262:BB262 AD28:AJ28 AD34:AJ34 AD40:AJ40 AD46:AJ46 AD52:AJ52 AD58:AJ58 AD64:AJ64 AD70:AJ70 AD76:AJ76 AD82:AJ82 AD88:AJ88 AD94:AJ94 AD100:AJ100 AD106:AJ106 AD112:AJ112 AD118:AJ118 AD124:AJ124 AD130:AJ130 AD136:AJ136 AD142:AJ142 AD148:AJ148 AD154:AJ154 AD160:AJ160 AD166:AJ166 AD172:AJ172 AD178:AJ178 AD184:AJ184 AD190:AJ190 AD196:AJ196 AD202:AJ202 AD208:AJ208 AD214:AJ214 AD220:AJ220 AD226:AJ226 AD232:AJ232 AD238:AJ238 AD244:AJ244 AD250:AJ250 AD256:AJ256 AD262:AJ262 AM28:AS28 AM34:AS34 AM40:AS40 AM46:AS46 AM52:AS52 AM58:AS58 AM64:AS64 AM70:AS70 AM76:AS76 AM82:AS82 AM88:AS88 AM94:AS94 AM100:AS100 AM106:AS106 AM112:AS112 AM118:AS118 AM124:AS124 AM130:AS130 AM136:AS136 AM142:AS142 AM148:AS148 AM154:AS154 AM160:AS160 AM166:AS166 AM172:AS172 AM178:AS178 AM184:AS184 AM190:AS190 AM196:AS196 AM202:AS202 AM208:AS208 AM214:AS214 AM220:AS220 AM226:AS226 AM232:AS232 AM238:AS238 AM244:AS244 AM250:AS250 AM256:AS256 AM262:AS262 L28:R28 L34:R34 L40:R40 L46:R46 L52:R52 L58:R58 L64:R64 L70:R70 L76:R76 L82:R82 L88:R88 L94:R94 L100:R100 L106:R106 L112:R112 L118:R118 L124:R124 L130:R130 L136:R136 L142:R142 L148:R148 L154:R154 L160:R160 L166:R166 L172:R172 L178:R178 L184:R184 L190:R190 L196:R196 L202:R202 L208:R208 L214:R214 L220:R220 L226:R226 L232:R232 L238:R238 L244:R244 L250:R250 L256:R256 L262:R262">
      <formula1>0</formula1>
      <formula2>L13</formula2>
    </dataValidation>
    <dataValidation type="decimal" allowBlank="1" showErrorMessage="1" errorTitle="Błąd" error="Nieprawidłowa liczba godzin planowanych na dany dzień" sqref="AM13:AS13 L13:R13 U13:AA13 AD13:AJ13 AV13:BB13 AM19:AS19 L19:R19 U19:AA19 AD19:AJ19 AV19:BB19 AM25:AS25 AM31:AS31 AM37:AS37 AM43:AS43 AM49:AS49 AM55:AS55 AM61:AS61 AM67:AS67 AM73:AS73 AM79:AS79 AM85:AS85 AM91:AS91 AM97:AS97 AM103:AS103 AM109:AS109 AM115:AS115 AM121:AS121 AM127:AS127 AM133:AS133 AM139:AS139 AM145:AS145 AM151:AS151 AM157:AS157 AM163:AS163 AM169:AS169 AM175:AS175 AM181:AS181 AM187:AS187 AM193:AS193 AM199:AS199 AM205:AS205 AM211:AS211 AM217:AS217 AM223:AS223 AM229:AS229 AM235:AS235 AM241:AS241 AM247:AS247 AM253:AS253 AM259:AS259 L25:R25 L31:R31 L37:R37 L43:R43 L49:R49 L55:R55 L61:R61 L67:R67 L73:R73 L79:R79 L85:R85 L91:R91 L97:R97 L103:R103 L109:R109 L115:R115 L121:R121 L127:R127 L133:R133 L139:R139 L145:R145 L151:R151 L157:R157 L163:R163 L169:R169 L175:R175 L181:R181 L187:R187 L193:R193 L199:R199 L205:R205 L211:R211 L217:R217 L223:R223 L229:R229 L235:R235 L241:R241 L247:R247 L253:R253 L259:R259 U25:AA25 U31:AA31 U37:AA37 U43:AA43 U49:AA49 U55:AA55 U61:AA61 U67:AA67 U73:AA73 U79:AA79 U85:AA85 U91:AA91 U97:AA97 U103:AA103 U109:AA109 U115:AA115 U121:AA121 U127:AA127 U133:AA133 U139:AA139 U145:AA145 U151:AA151 U157:AA157 U163:AA163 U169:AA169 U175:AA175 U181:AA181 U187:AA187 U193:AA193 U199:AA199 U205:AA205 U211:AA211 U217:AA217 U223:AA223 U229:AA229 U235:AA235 U241:AA241 U247:AA247 U253:AA253 U259:AA259 AD25:AJ25 AD31:AJ31 AD37:AJ37 AD43:AJ43 AD49:AJ49 AD55:AJ55 AD61:AJ61 AD67:AJ67 AD73:AJ73 AD79:AJ79 AD85:AJ85 AD91:AJ91 AD97:AJ97 AD103:AJ103 AD109:AJ109 AD115:AJ115 AD121:AJ121 AD127:AJ127 AD133:AJ133 AD139:AJ139 AD145:AJ145 AD151:AJ151 AD157:AJ157 AD163:AJ163 AD169:AJ169 AD175:AJ175 AD181:AJ181 AD187:AJ187 AD193:AJ193 AD199:AJ199 AD205:AJ205 AD211:AJ211 AD217:AJ217 AD223:AJ223 AD229:AJ229 AD235:AJ235 AD241:AJ241 AD247:AJ247 AD253:AJ253 AD259:AJ259 AV25:BB25 AV31:BB31 AV37:BB37 AV43:BB43 AV49:BB49 AV55:BB55 AV61:BB61 AV67:BB67 AV73:BB73 AV79:BB79 AV85:BB85 AV91:BB91 AV97:BB97 AV103:BB103 AV109:BB109 AV115:BB115 AV121:BB121 AV127:BB127 AV133:BB133 AV139:BB139 AV145:BB145 AV151:BB151 AV157:BB157 AV163:BB163 AV169:BB169 AV175:BB175 AV181:BB181 AV187:BB187 AV193:BB193 AV199:BB199 AV205:BB205 AV211:BB211 AV217:BB217 AV223:BB223 AV229:BB229 AV235:BB235 AV241:BB241 AV247:BB247 AV253:BB253 AV259:BB259">
      <formula1>0</formula1>
      <formula2>15</formula2>
    </dataValidation>
    <dataValidation allowBlank="1" showInputMessage="1" showErrorMessage="1" promptTitle="Tygodniowa liczba godzin planu" prompt="Wymiar zatrudnienia nauczyciela._x000a__x000a_Dla nauczycieli podlegajacych &quot;uśrednieniu&quot; - art. 42 ust.5b KN - Średni wymiar zatrudnienia." sqref="Q24 AI24 Q18 Z18 Z24 BA24 AR24 AR18 BA18 AI18 Q30 Q36 Q42 Q48 Q54 Q60 Q66 Q72 Q78 Q84 Q90 Q96 Q102 Q108 Q114 Q120 Q126 Q132 Q138 Q144 Q150 Q156 Q162 Q168 Q174 Q180 Q186 Q192 Q198 Q204 Q210 Q216 Q222 Q228 Q234 Q240 Q246 Q252 Q258 Q264 AI30 AI36 AI42 AI48 AI54 AI60 AI66 AI72 AI78 AI84 AI90 AI96 AI102 AI108 AI114 AI120 AI126 AI132 AI138 AI144 AI150 AI156 AI162 AI168 AI174 AI180 AI186 AI192 AI198 AI204 AI210 AI216 AI222 AI228 AI234 AI240 AI246 AI252 AI258 AI264 Z30 Z36 Z42 Z48 Z54 Z60 Z66 Z72 Z78 Z84 Z90 Z96 Z102 Z108 Z114 Z120 Z126 Z132 Z138 Z144 Z150 Z156 Z162 Z168 Z174 Z180 Z186 Z192 Z198 Z204 Z210 Z216 Z222 Z228 Z234 Z240 Z246 Z252 Z258 Z264 BA30 BA36 BA42 BA48 BA54 BA60 BA66 BA72 BA78 BA84 BA90 BA96 BA102 BA108 BA114 BA120 BA126 BA132 BA138 BA144 BA150 BA156 BA162 BA168 BA174 BA180 BA186 BA192 BA198 BA204 BA210 BA216 BA222 BA228 BA234 BA240 BA246 BA252 BA258 BA264 AR30 AR36 AR42 AR48 AR54 AR60 AR66 AR72 AR78 AR84 AR90 AR96 AR102 AR108 AR114 AR120 AR126 AR132 AR138 AR144 AR150 AR156 AR162 AR168 AR174 AR180 AR186 AR192 AR198 AR204 AR210 AR216 AR222 AR228 AR234 AR240 AR246 AR252 AR258 AR264"/>
    <dataValidation allowBlank="1" showInputMessage="1" showErrorMessage="1" promptTitle="Wybór placówki" prompt="Nazwę placówki należy wybrać z rozwijalnej listy w arkuszu &quot;Wydruk&quot;" sqref="F2:G8"/>
    <dataValidation errorStyle="warning" allowBlank="1" showInputMessage="1" showErrorMessage="1" errorTitle="UPEWNIJ SIĘ" error="Liczba tygodni w roku szkolnym lub w okresie zatrudnienia_x000a__x000a_Dla placówek feryjnych - 38_x000a_Dla placówek nieferyjnych - 45_x000a_Nauczyciel zatrudniony na czas określony (niepełny rok szkolny) - podać liczbę tygodni pracy" promptTitle="Roczna liczba tygodni  " prompt="Należy wypełnić wyłącznie dla nauczyciela podlegajacego &quot;uśrednieniu&quot; art. 42 ust.5b KN - liczba tygodni z arkusz organizacyjnego - dla placówek feryjnych i nieferyjnych_x000a__x000a_Wartość ta jest niezbędna, tylko gdy wypełniamy pole obok &quot;Roczna liczba godzin&quot;" sqref="F24 F30 F36 F42 F48 F54 F60 F66 F72 F78 F84 F90 F96 F102 F108 F114 F120 F126 F132 F138 F144 F150 F156 F162 F168 F174 F180 F186 F192 F198 F204 F210 F216 F222 F228 F234 F240 F246 F252 F258 F264"/>
    <dataValidation allowBlank="1" showInputMessage="1" showErrorMessage="1" promptTitle="Dzienna liczba godzin" prompt="Dzienna obowiązkowa liczba godzin nauczyciela w danym tygodniu_x000a__x000a_" sqref="K18 K24 T18 AU18 AC18 AU24 T24 AC24 AL24 AL18 K30 K36 K42 K48 K54 K60 K66 K72 K78 K84 K90 K96 K102 K108 K114 K120 K126 K132 K138 K144 K150 K156 K162 K168 K174 K180 K186 K192 K198 K204 K210 K216 K222 K228 K234 K240 K246 K252 K258 K264 AU30 AU36 AU42 AU48 AU54 AU60 AU66 AU72 AU78 AU84 AU90 AU96 AU102 AU108 AU114 AU120 AU126 AU132 AU138 AU144 AU150 AU156 AU162 AU168 AU174 AU180 AU186 AU192 AU198 AU204 AU210 AU216 AU222 AU228 AU234 AU240 AU246 AU252 AU258 AU264 T30 T36 T42 T48 T54 T60 T66 T72 T78 T84 T90 T96 T102 T108 T114 T120 T126 T132 T138 T144 T150 T156 T162 T168 T174 T180 T186 T192 T198 T204 T210 T216 T222 T228 T234 T240 T246 T252 T258 T264 AC30 AC36 AC42 AC48 AC54 AC60 AC66 AC72 AC78 AC84 AC90 AC96 AC102 AC108 AC114 AC120 AC126 AC132 AC138 AC144 AC150 AC156 AC162 AC168 AC174 AC180 AC186 AC192 AC198 AC204 AC210 AC216 AC222 AC228 AC234 AC240 AC246 AC252 AC258 AC264 AL30 AL36 AL42 AL48 AL54 AL60 AL66 AL72 AL78 AL84 AL90 AL96 AL102 AL108 AL114 AL120 AL126 AL132 AL138 AL144 AL150 AL156 AL162 AL168 AL174 AL180 AL186 AL192 AL198 AL204 AL210 AL216 AL222 AL228 AL234 AL240 AL246 AL252 AL258 AL264"/>
    <dataValidation allowBlank="1" showInputMessage="1" showErrorMessage="1" promptTitle="Pensum" prompt="lub w przypadku kilku uśrednione pensum." sqref="X18 AY18 AG24 O18 AG18 O24 AY24 X24 AP24 AP18 AG30 AG36 AG42 AG48 AG54 AG60 AG66 AG72 AG78 AG84 AG90 AG96 AG102 AG108 AG114 AG120 AG126 AG132 AG138 AG144 AG150 AG156 AG162 AG168 AG174 AG180 AG186 AG192 AG198 AG204 AG210 AG216 AG222 AG228 AG234 AG240 AG246 AG252 AG258 AG264 O30 O36 O42 O48 O54 O60 O66 O72 O78 O84 O90 O96 O102 O108 O114 O120 O126 O132 O138 O144 O150 O156 O162 O168 O174 O180 O186 O192 O198 O204 O210 O216 O222 O228 O234 O240 O246 O252 O258 O264 AY30 AY36 AY42 AY48 AY54 AY60 AY66 AY72 AY78 AY84 AY90 AY96 AY102 AY108 AY114 AY120 AY126 AY132 AY138 AY144 AY150 AY156 AY162 AY168 AY174 AY180 AY186 AY192 AY198 AY204 AY210 AY216 AY222 AY228 AY234 AY240 AY246 AY252 AY258 AY264 X30 X36 X42 X48 X54 X60 X66 X72 X78 X84 X90 X96 X102 X108 X114 X120 X126 X132 X138 X144 X150 X156 X162 X168 X174 X180 X186 X192 X198 X204 X210 X216 X222 X228 X234 X240 X246 X252 X258 X264 AP30 AP36 AP42 AP48 AP54 AP60 AP66 AP72 AP78 AP84 AP90 AP96 AP102 AP108 AP114 AP120 AP126 AP132 AP138 AP144 AP150 AP156 AP162 AP168 AP174 AP180 AP186 AP192 AP198 AP204 AP210 AP216 AP222 AP228 AP234 AP240 AP246 AP252 AP258 AP264"/>
    <dataValidation allowBlank="1" showInputMessage="1" promptTitle="Godziny ponadwymiarowe" prompt="Tygodniowa liczba godzin ponadwymiarowych" sqref="AN18 AW24 AN24 V18 M18 AE24 AW18 M24 V24 AE18 AW30 AW36 AW42 AW48 AW54 AW60 AW66 AW72 AW78 AW84 AW90 AW96 AW102 AW108 AW114 AW120 AW126 AW132 AW138 AW144 AW150 AW156 AW162 AW168 AW174 AW180 AW186 AW192 AW198 AW204 AW210 AW216 AW222 AW228 AW234 AW240 AW246 AW252 AW258 AW264 AN30 AN36 AN42 AN48 AN54 AN60 AN66 AN72 AN78 AN84 AN90 AN96 AN102 AN108 AN114 AN120 AN126 AN132 AN138 AN144 AN150 AN156 AN162 AN168 AN174 AN180 AN186 AN192 AN198 AN204 AN210 AN216 AN222 AN228 AN234 AN240 AN246 AN252 AN258 AN264 AE30 AE36 AE42 AE48 AE54 AE60 AE66 AE72 AE78 AE84 AE90 AE96 AE102 AE108 AE114 AE120 AE126 AE132 AE138 AE144 AE150 AE156 AE162 AE168 AE174 AE180 AE186 AE192 AE198 AE204 AE210 AE216 AE222 AE228 AE234 AE240 AE246 AE252 AE258 AE264 M30 M36 M42 M48 M54 M60 M66 M72 M78 M84 M90 M96 M102 M108 M114 M120 M126 M132 M138 M144 M150 M156 M162 M168 M174 M180 M186 M192 M198 M204 M210 M216 M222 M228 M234 M240 M246 M252 M258 M264 V30 V36 V42 V48 V54 V60 V66 V72 V78 V84 V90 V96 V102 V108 V114 V120 V126 V132 V138 V144 V150 V156 V162 V168 V174 V180 V186 V192 V198 V204 V210 V216 V222 V228 V234 V240 V246 V252 V258 V264"/>
    <dataValidation allowBlank="1" showInputMessage="1" promptTitle="Tygodniowa liczba godzin" prompt="zrealizowanych przez nauczyciela." sqref="AA18 BB18 AJ24 R18 AJ18 R24 AA24 BB24 AS24 AS18 AJ30 AJ36 AJ42 AJ48 AJ54 AJ60 AJ66 AJ72 AJ78 AJ84 AJ90 AJ96 AJ102 AJ108 AJ114 AJ120 AJ126 AJ132 AJ138 AJ144 AJ150 AJ156 AJ162 AJ168 AJ174 AJ180 AJ186 AJ192 AJ198 AJ204 AJ210 AJ216 AJ222 AJ228 AJ234 AJ240 AJ246 AJ252 AJ258 AJ264 R30 R36 R42 R48 R54 R60 R66 R72 R78 R84 R90 R96 R102 R108 R114 R120 R126 R132 R138 R144 R150 R156 R162 R168 R174 R180 R186 R192 R198 R204 R210 R216 R222 R228 R234 R240 R246 R252 R258 R264 AA30 AA36 AA42 AA48 AA54 AA60 AA66 AA72 AA78 AA84 AA90 AA96 AA102 AA108 AA114 AA120 AA126 AA132 AA138 AA144 AA150 AA156 AA162 AA168 AA174 AA180 AA186 AA192 AA198 AA204 AA210 AA216 AA222 AA228 AA234 AA240 AA246 AA252 AA258 AA264 BB30 BB36 BB42 BB48 BB54 BB60 BB66 BB72 BB78 BB84 BB90 BB96 BB102 BB108 BB114 BB120 BB126 BB132 BB138 BB144 BB150 BB156 BB162 BB168 BB174 BB180 BB186 BB192 BB198 BB204 BB210 BB216 BB222 BB228 BB234 BB240 BB246 BB252 BB258 BB264 AS30 AS36 AS42 AS48 AS54 AS60 AS66 AS72 AS78 AS84 AS90 AS96 AS102 AS108 AS114 AS120 AS126 AS132 AS138 AS144 AS150 AS156 AS162 AS168 AS174 AS180 AS186 AS192 AS198 AS204 AS210 AS216 AS222 AS228 AS234 AS240 AS246 AS252 AS258 AS264"/>
    <dataValidation allowBlank="1" showInputMessage="1" showErrorMessage="1" promptTitle="Uśrednione pensum" prompt=" lub dane pensum" sqref="AB19 AK13 AT19 J19 S19 AK19 AT13 J13 S13 AB13 AB25 AB31 AB37 AB43 AB49 AB55 AB61 AB67 AB73 AB79 AB85 AB91 AB97 AB103 AB109 AB115 AB121 AB127 AB133 AB139 AB145 AB151 AB157 AB163 AB169 AB175 AB181 AB187 AB193 AB199 AB205 AB211 AB217 AB223 AB229 AB235 AB241 AB247 AB253 AB259 AT25 AT31 AT37 AT43 AT49 AT55 AT61 AT67 AT73 AT79 AT85 AT91 AT97 AT103 AT109 AT115 AT121 AT127 AT133 AT139 AT145 AT151 AT157 AT163 AT169 AT175 AT181 AT187 AT193 AT199 AT205 AT211 AT217 AT223 AT229 AT235 AT241 AT247 AT253 AT259 J25 J31 J37 J43 J49 J55 J61 J67 J73 J79 J85 J91 J97 J103 J109 J115 J121 J127 J133 J139 J145 J151 J157 J163 J169 J175 J181 J187 J193 J199 J205 J211 J217 J223 J229 J235 J241 J247 J253 J259 S25 S31 S37 S43 S49 S55 S61 S67 S73 S79 S85 S91 S97 S103 S109 S115 S121 S127 S133 S139 S145 S151 S157 S163 S169 S175 S181 S187 S193 S199 S205 S211 S217 S223 S229 S235 S241 S247 S253 S259 AK25 AK31 AK37 AK43 AK49 AK55 AK61 AK67 AK73 AK79 AK85 AK91 AK97 AK103 AK109 AK115 AK121 AK127 AK133 AK139 AK145 AK151 AK157 AK163 AK169 AK175 AK181 AK187 AK193 AK199 AK205 AK211 AK217 AK223 AK229 AK235 AK241 AK247 AK253 AK259"/>
    <dataValidation allowBlank="1" showInputMessage="1" showErrorMessage="1" promptTitle="Planowane dni pracy w tygodniu" prompt="dla wszystkich pensów lub dla danego pensum" sqref="J24 S24 AB18 AT24 AB24 AK24 AT18 S18 J18 AK18 J30 J36 J42 J48 J54 J60 J66 J72 J78 J84 J90 J96 J102 J108 J114 J120 J126 J132 J138 J144 J150 J156 J162 J168 J174 J180 J186 J192 J198 J204 J210 J216 J222 J228 J234 J240 J246 J252 J258 J264 S30 S36 S42 S48 S54 S60 S66 S72 S78 S84 S90 S96 S102 S108 S114 S120 S126 S132 S138 S144 S150 S156 S162 S168 S174 S180 S186 S192 S198 S204 S210 S216 S222 S228 S234 S240 S246 S252 S258 S264 AT30 AT36 AT42 AT48 AT54 AT60 AT66 AT72 AT78 AT84 AT90 AT96 AT102 AT108 AT114 AT120 AT126 AT132 AT138 AT144 AT150 AT156 AT162 AT168 AT174 AT180 AT186 AT192 AT198 AT204 AT210 AT216 AT222 AT228 AT234 AT240 AT246 AT252 AT258 AT264 AB30 AB36 AB42 AB48 AB54 AB60 AB66 AB72 AB78 AB84 AB90 AB96 AB102 AB108 AB114 AB120 AB126 AB132 AB138 AB144 AB150 AB156 AB162 AB168 AB174 AB180 AB186 AB192 AB198 AB204 AB210 AB216 AB222 AB228 AB234 AB240 AB246 AB252 AB258 AB264 AK30 AK36 AK42 AK48 AK54 AK60 AK66 AK72 AK78 AK84 AK90 AK96 AK102 AK108 AK114 AK120 AK126 AK132 AK138 AK144 AK150 AK156 AK162 AK168 AK174 AK180 AK186 AK192 AK198 AK204 AK210 AK216 AK222 AK228 AK234 AK240 AK246 AK252 AK258 AK264"/>
    <dataValidation allowBlank="1" showInputMessage="1" showErrorMessage="1" promptTitle="Mieszięczne godziny planu" prompt="lub średnia miesięczna liczba godz przy &quot;uśrednieniu&quot; art.42 ust. 5b KN  " sqref="J23 S17 AB23 AK17 AT23 S23 AK23 AT17 J17 AB17 J29 J35 J41 J47 J53 J59 J65 J71 J77 J83 J89 J95 J101 J107 J113 J119 J125 J131 J137 J143 J149 J155 J161 J167 J173 J179 J185 J191 J197 J203 J209 J215 J221 J227 J233 J239 J245 J251 J257 J263 AB29 AB35 AB41 AB47 AB53 AB59 AB65 AB71 AB77 AB83 AB89 AB95 AB101 AB107 AB113 AB119 AB125 AB131 AB137 AB143 AB149 AB155 AB161 AB167 AB173 AB179 AB185 AB191 AB197 AB203 AB209 AB215 AB221 AB227 AB233 AB239 AB245 AB251 AB257 AB263 AT29 AT35 AT41 AT47 AT53 AT59 AT65 AT71 AT77 AT83 AT89 AT95 AT101 AT107 AT113 AT119 AT125 AT131 AT137 AT143 AT149 AT155 AT161 AT167 AT173 AT179 AT185 AT191 AT197 AT203 AT209 AT215 AT221 AT227 AT233 AT239 AT245 AT251 AT257 AT263 S29 S35 S41 S47 S53 S59 S65 S71 S77 S83 S89 S95 S101 S107 S113 S119 S125 S131 S137 S143 S149 S155 S161 S167 S173 S179 S185 S191 S197 S203 S209 S215 S221 S227 S233 S239 S245 S251 S257 S263 AK29 AK35 AK41 AK47 AK53 AK59 AK65 AK71 AK77 AK83 AK89 AK95 AK101 AK107 AK113 AK119 AK125 AK131 AK137 AK143 AK149 AK155 AK161 AK167 AK173 AK179 AK185 AK191 AK197 AK203 AK209 AK215 AK221 AK227 AK233 AK239 AK245 AK251 AK257 AK263"/>
    <dataValidation allowBlank="1" showInputMessage="1" showErrorMessage="1" promptTitle="do wyliczenia uśredn pensum" prompt="godziny plany/pensum_x000a_dla danego pensum oraz suma ilorazów wszystkich pensów_x000a_" sqref="AB22 AK16 AT22 J22 S22 AK22 AT16 J16 S16 AB16 AB28 AB34 AB40 AB46 AB52 AB58 AB64 AB70 AB76 AB82 AB88 AB94 AB100 AB106 AB112 AB118 AB124 AB130 AB136 AB142 AB148 AB154 AB160 AB166 AB172 AB178 AB184 AB190 AB196 AB202 AB208 AB214 AB220 AB226 AB232 AB238 AB244 AB250 AB256 AB262 AT28 AT34 AT40 AT46 AT52 AT58 AT64 AT70 AT76 AT82 AT88 AT94 AT100 AT106 AT112 AT118 AT124 AT130 AT136 AT142 AT148 AT154 AT160 AT166 AT172 AT178 AT184 AT190 AT196 AT202 AT208 AT214 AT220 AT226 AT232 AT238 AT244 AT250 AT256 AT262 J28 J34 J40 J46 J52 J58 J64 J70 J76 J82 J88 J94 J100 J106 J112 J118 J124 J130 J136 J142 J148 J154 J160 J166 J172 J178 J184 J190 J196 J202 J208 J214 J220 J226 J232 J238 J244 J250 J256 J262 S28 S34 S40 S46 S52 S58 S64 S70 S76 S82 S88 S94 S100 S106 S112 S118 S124 S130 S136 S142 S148 S154 S160 S166 S172 S178 S184 S190 S196 S202 S208 S214 S220 S226 S232 S238 S244 S250 S256 S262 AK28 AK34 AK40 AK46 AK52 AK58 AK64 AK70 AK76 AK82 AK88 AK94 AK100 AK106 AK112 AK118 AK124 AK130 AK136 AK142 AK148 AK154 AK160 AK166 AK172 AK178 AK184 AK190 AK196 AK202 AK208 AK214 AK220 AK226 AK232 AK238 AK244 AK250 AK256 AK262"/>
    <dataValidation allowBlank="1" showInputMessage="1" showErrorMessage="1" promptTitle="Dni wolne w wykonaniu" prompt="dla danego pensum oraz dla wszystkich pensów" sqref="AB21 AK15 AT21 J21 S21 AK21 AT15 J15 S15 AB15 AB27 AB33 AB39 AB45 AB51 AB57 AB63 AB69 AB75 AB81 AB87 AB93 AB99 AB105 AB111 AB117 AB123 AB129 AB135 AB141 AB147 AB153 AB159 AB165 AB171 AB177 AB183 AB189 AB195 AB201 AB207 AB213 AB219 AB225 AB231 AB237 AB243 AB249 AB255 AB261 AT27 AT33 AT39 AT45 AT51 AT57 AT63 AT69 AT75 AT81 AT87 AT93 AT99 AT105 AT111 AT117 AT123 AT129 AT135 AT141 AT147 AT153 AT159 AT165 AT171 AT177 AT183 AT189 AT195 AT201 AT207 AT213 AT219 AT225 AT231 AT237 AT243 AT249 AT255 AT261 J27 J33 J39 J45 J51 J57 J63 J69 J75 J81 J87 J93 J99 J105 J111 J117 J123 J129 J135 J141 J147 J153 J159 J165 J171 J177 J183 J189 J195 J201 J207 J213 J219 J225 J231 J237 J243 J249 J255 J261 S27 S33 S39 S45 S51 S57 S63 S69 S75 S81 S87 S93 S99 S105 S111 S117 S123 S129 S135 S141 S147 S153 S159 S165 S171 S177 S183 S189 S195 S201 S207 S213 S219 S225 S231 S237 S243 S249 S255 S261 AK27 AK33 AK39 AK45 AK51 AK57 AK63 AK69 AK75 AK81 AK87 AK93 AK99 AK105 AK111 AK117 AK123 AK129 AK135 AK141 AK147 AK153 AK159 AK165 AK171 AK177 AK183 AK189 AK195 AK201 AK207 AK213 AK219 AK225 AK231 AK237 AK243 AK249 AK255 AK261"/>
    <dataValidation allowBlank="1" showInputMessage="1" showErrorMessage="1" promptTitle="Liczba dni pracy planu" prompt="w danym pensum" sqref="AB20 AK14 AT20 J20 S20 AK20 AT14 J14 S14 AB14 AB26 AB32 AB38 AB44 AB50 AB56 AB62 AB68 AB74 AB80 AB86 AB92 AB98 AB104 AB110 AB116 AB122 AB128 AB134 AB140 AB146 AB152 AB158 AB164 AB170 AB176 AB182 AB188 AB194 AB200 AB206 AB212 AB218 AB224 AB230 AB236 AB242 AB248 AB254 AB260 AT26 AT32 AT38 AT44 AT50 AT56 AT62 AT68 AT74 AT80 AT86 AT92 AT98 AT104 AT110 AT116 AT122 AT128 AT134 AT140 AT146 AT152 AT158 AT164 AT170 AT176 AT182 AT188 AT194 AT200 AT206 AT212 AT218 AT224 AT230 AT236 AT242 AT248 AT254 AT260 J26 J32 J38 J44 J50 J56 J62 J68 J74 J80 J86 J92 J98 J104 J110 J116 J122 J128 J134 J140 J146 J152 J158 J164 J170 J176 J182 J188 J194 J200 J206 J212 J218 J224 J230 J236 J242 J248 J254 J260 S26 S32 S38 S44 S50 S56 S62 S68 S74 S80 S86 S92 S98 S104 S110 S116 S122 S128 S134 S140 S146 S152 S158 S164 S170 S176 S182 S188 S194 S200 S206 S212 S218 S224 S230 S236 S242 S248 S254 S260 AK26 AK32 AK38 AK44 AK50 AK56 AK62 AK68 AK74 AK80 AK86 AK92 AK98 AK104 AK110 AK116 AK122 AK128 AK134 AK140 AK146 AK152 AK158 AK164 AK170 AK176 AK182 AK188 AK194 AK200 AK206 AK212 AK218 AK224 AK230 AK236 AK242 AK248 AK254 AK260"/>
    <dataValidation allowBlank="1" showInputMessage="1" promptTitle="Średniona liczba godz w miesiącu" prompt="miesięczna liczba godzin wyliczona z podzielonia rocznej liczby godzin  przez liczbę tygodni _x000a_" sqref="H24 H18 H30 H36 H42 H48 H54 H60 H66 H72 H78 H84 H90 H96 H102 H108 H114 H120 H126 H132 H138 H144 H150 H156 H162 H168 H174 H180 H186 H192 H198 H204 H210 H216 H222 H228 H234 H240 H246 H252 H258 H264"/>
    <dataValidation allowBlank="1" showInputMessage="1" promptTitle="Korekta godzin ponadwymiarowych" prompt="Dla wszystkich pensów" sqref="H23 H17 H29 H35 H41 H47 H53 H59 H65 H71 H77 H83 H89 H95 H101 H107 H113 H119 H125 H131 H137 H143 H149 H155 H161 H167 H173 H179 H185 H191 H197 H203 H209 H215 H221 H227 H233 H239 H245 H251 H257 H263"/>
    <dataValidation allowBlank="1" showInputMessage="1" showErrorMessage="1" promptTitle="Liczba tygodni pracy" prompt="w okresie rozliczeniowym (miesiącu)" sqref="H22 H16 H28 H34 H40 H46 H52 H58 H64 H70 H76 H82 H88 H94 H100 H106 H112 H118 H124 H130 H136 H142 H148 H154 H160 H166 H172 H178 H184 H190 H196 H202 H208 H214 H220 H226 H232 H238 H244 H250 H256 H262"/>
    <dataValidation allowBlank="1" showInputMessage="1" showErrorMessage="1" promptTitle="Godziny zniżki" prompt="wynikające z:_x000a_1. uzupełnienia etat art. 22 KN_x000a_2. pełnienia funkcji kierowniczych_x000a_3. pracy w danej szkole wyłącznie w godzinach ponadwymiarowych" sqref="AZ24 P24 Y24 AH24 AQ18 Y18 AQ24 P18 AZ18 AH18 AZ30 AZ36 AZ42 AZ48 AZ54 AZ60 AZ66 AZ72 AZ78 AZ84 AZ90 AZ96 AZ102 AZ108 AZ114 AZ120 AZ126 AZ132 AZ138 AZ144 AZ150 AZ156 AZ162 AZ168 AZ174 AZ180 AZ186 AZ192 AZ198 AZ204 AZ210 AZ216 AZ222 AZ228 AZ234 AZ240 AZ246 AZ252 AZ258 AZ264 P30 P36 P42 P48 P54 P60 P66 P72 P78 P84 P90 P96 P102 P108 P114 P120 P126 P132 P138 P144 P150 P156 P162 P168 P174 P180 P186 P192 P198 P204 P210 P216 P222 P228 P234 P240 P246 P252 P258 P264 Y30 Y36 Y42 Y48 Y54 Y60 Y66 Y72 Y78 Y84 Y90 Y96 Y102 Y108 Y114 Y120 Y126 Y132 Y138 Y144 Y150 Y156 Y162 Y168 Y174 Y180 Y186 Y192 Y198 Y204 Y210 Y216 Y222 Y228 Y234 Y240 Y246 Y252 Y258 Y264 AH30 AH36 AH42 AH48 AH54 AH60 AH66 AH72 AH78 AH84 AH90 AH96 AH102 AH108 AH114 AH120 AH126 AH132 AH138 AH144 AH150 AH156 AH162 AH168 AH174 AH180 AH186 AH192 AH198 AH204 AH210 AH216 AH222 AH228 AH234 AH240 AH246 AH252 AH258 AH264 AQ30 AQ36 AQ42 AQ48 AQ54 AQ60 AQ66 AQ72 AQ78 AQ84 AQ90 AQ96 AQ102 AQ108 AQ114 AQ120 AQ126 AQ132 AQ138 AQ144 AQ150 AQ156 AQ162 AQ168 AQ174 AQ180 AQ186 AQ192 AQ198 AQ204 AQ210 AQ216 AQ222 AQ228 AQ234 AQ240 AQ246 AQ252 AQ258 AQ264"/>
    <dataValidation allowBlank="1" showInputMessage="1" showErrorMessage="1" promptTitle="Tygodniowa liczba godzin" prompt="Tygodniowa obowiązkowa liczba godzin nauczyciela_x000a_" sqref="L24 U24 AV24 AD24 AM18 AM24 AD18 AV18 L18 U18 L30 L36 L42 L48 L54 L60 L66 L72 L78 L84 L90 L96 L102 L108 L114 L120 L126 L132 L138 L144 L150 L156 L162 L168 L174 L180 L186 L192 L198 L204 L210 L216 L222 L228 L234 L240 L246 L252 L258 L264 U30 U36 U42 U48 U54 U60 U66 U72 U78 U84 U90 U96 U102 U108 U114 U120 U126 U132 U138 U144 U150 U156 U162 U168 U174 U180 U186 U192 U198 U204 U210 U216 U222 U228 U234 U240 U246 U252 U258 U264 AV30 AV36 AV42 AV48 AV54 AV60 AV66 AV72 AV78 AV84 AV90 AV96 AV102 AV108 AV114 AV120 AV126 AV132 AV138 AV144 AV150 AV156 AV162 AV168 AV174 AV180 AV186 AV192 AV198 AV204 AV210 AV216 AV222 AV228 AV234 AV240 AV246 AV252 AV258 AV264 AD30 AD36 AD42 AD48 AD54 AD60 AD66 AD72 AD78 AD84 AD90 AD96 AD102 AD108 AD114 AD120 AD126 AD132 AD138 AD144 AD150 AD156 AD162 AD168 AD174 AD180 AD186 AD192 AD198 AD204 AD210 AD216 AD222 AD228 AD234 AD240 AD246 AD252 AD258 AD264 AM30 AM36 AM42 AM48 AM54 AM60 AM66 AM72 AM78 AM84 AM90 AM96 AM102 AM108 AM114 AM120 AM126 AM132 AM138 AM144 AM150 AM156 AM162 AM168 AM174 AM180 AM186 AM192 AM198 AM204 AM210 AM216 AM222 AM228 AM234 AM240 AM246 AM252 AM258 AM264"/>
    <dataValidation type="whole" operator="lessThanOrEqual" allowBlank="1" showInputMessage="1" showErrorMessage="1" errorTitle="Błąd" error="Liczba faktycznie realizowanych godzin nie może być większa od pensum." promptTitle="Pensum bez zniżki" prompt="Liczba faktycznie realizowanych godzin_x000a_dokładne wyjaśnienie u góry - wzór_x000a__x000a_Domyślnie wartość równa wartości w polu po lewej &quot;Pensum&quot;" sqref="G19 G25 G31 G37 G43 G49 G55 G61 G67 G73 G79 G85 G91 G97 G103 G109 G115 G121 G127 G133 G139 G145 G151 G157 G163 G169 G175 G181 G187 G193 G199 G205 G211 G217 G223 G229 G235 G241 G247 G253 G259">
      <formula1>F19</formula1>
    </dataValidation>
    <dataValidation allowBlank="1" showInputMessage="1" showErrorMessage="1" promptTitle="Pensum" prompt="Obowiązkowy tygodniowy wymiar godzin pracy nauczyciela" sqref="F19 F25 F31 F37 F43 F49 F55 F61 F67 F73 F79 F85 F91 F97 F103 F109 F115 F121 F127 F133 F139 F145 F151 F157 F163 F169 F175 F181 F187 F193 F199 F205 F211 F217 F223 F229 F235 F241 F247 F253 F259"/>
    <dataValidation allowBlank="1" showInputMessage="1" showErrorMessage="1" promptTitle="Roczna liczba godzin" prompt="wypełnić wyłącznie dla nauczyciela podlegajacego uśrednieniu art. 42 ust.5b KN_x000a_-wstawić łązną realizowaną (bez zniżki) liczbę godzin planu w roku szkolnym dla danego pensum_x000a__x000a_W pozostałych przypadkach pozostawić pole puste lub wartość 0." sqref="G24 G30 G36 G42 G48 G54 G60 G66 G72 G78 G84 G90 G96 G102 G108 G114 G120 G126 G132 G138 G144 G150 G156 G162 G168 G174 G180 G186 G192 G198 G204 G210 G216 G222 G228 G234 G240 G246 G252 G258 G264"/>
    <dataValidation errorStyle="warning" allowBlank="1" showInputMessage="1" showErrorMessage="1" errorTitle="UPEWNIJ SIĘ" error="Liczba tygodni w roku szkolnym lub w okresie zatrudnienia_x000a__x000a_Dla placówek feryjnych - 38_x000a_Dla placówek nieferyjnych - 45_x000a_Nauczyciel zatrudniony na czas określony (niepełny rok szkolny) - podać liczbę tygodni pracy" promptTitle="Liczba tygodni w roku szkolnym" prompt="Należy wypełnić wyłącznie dla nauczyciela podlegajacego &quot;uśrednieniu&quot; art. 42 ust.5b KN_x000a__x000a_- liczba tygodni nauki placówki _x000a_z arkusza organizacyjnego_x000a_- wartość niezbędna, tylko gdy wypełniamy pole obok &quot;Roczna liczba godzin&quot;" sqref="F18"/>
    <dataValidation allowBlank="1" showInputMessage="1" showErrorMessage="1" promptTitle="Rzeczywista roczna liczba godzin" prompt="wypełnić wyłącznie dla nauczyciela podlegajacego uśrednieniu art. 42 ust.5b KN_x000a_-wstawić łązną realizowaną (bez zniżki) liczbę godzin planu w roku szkolnym dla danego pensum_x000a__x000a_W pozostałych przypadkach pozostawić pole puste lub wartość 0." sqref="G18"/>
  </dataValidations>
  <pageMargins left="0.75" right="0.75" top="1" bottom="1" header="0.5" footer="0.5"/>
  <pageSetup paperSize="9" orientation="portrait" horizontalDpi="4294967295"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containsText" priority="21" operator="containsText" id="{0281A91E-3710-4C30-90BA-CC6650A194E2}">
            <xm:f>NOT(ISERROR(SEARCH(Wydruk!$AE$13,B24)))</xm:f>
            <xm:f>Wydruk!$AE$13</xm:f>
            <x14:dxf>
              <font>
                <b/>
                <i val="0"/>
                <color theme="4" tint="-0.24994659260841701"/>
              </font>
              <fill>
                <patternFill>
                  <bgColor rgb="FFFFFF66"/>
                </patternFill>
              </fill>
            </x14:dxf>
          </x14:cfRule>
          <xm:sqref>B24:E24</xm:sqref>
        </x14:conditionalFormatting>
        <x14:conditionalFormatting xmlns:xm="http://schemas.microsoft.com/office/excel/2006/main">
          <x14:cfRule type="containsText" priority="22" operator="containsText" id="{3A97E4ED-0139-4EAF-8EAB-AFEBF1DB9C87}">
            <xm:f>NOT(ISERROR(SEARCH(Wydruk!$AE$9,B24)))</xm:f>
            <xm:f>Wydruk!$AE$9</xm:f>
            <x14:dxf>
              <font>
                <b/>
                <i val="0"/>
                <color rgb="FFFF0000"/>
              </font>
              <fill>
                <patternFill>
                  <bgColor rgb="FFFFFF99"/>
                </patternFill>
              </fill>
            </x14:dxf>
          </x14:cfRule>
          <x14:cfRule type="containsText" priority="23" operator="containsText" id="{9E962F53-793D-4576-AC88-C8B8E828F2A1}">
            <xm:f>NOT(ISERROR(SEARCH(Wydruk!$AE$10,B24)))</xm:f>
            <xm:f>Wydruk!$AE$10</xm:f>
            <x14:dxf>
              <font>
                <b val="0"/>
                <i val="0"/>
                <color auto="1"/>
              </font>
              <fill>
                <patternFill>
                  <bgColor rgb="FFFFFF99"/>
                </patternFill>
              </fill>
            </x14:dxf>
          </x14:cfRule>
          <x14:cfRule type="cellIs" priority="24" operator="equal" id="{89B98F6C-1E83-4B45-A55B-32D1D6426B56}">
            <xm:f>Wydruk!$AE$11</xm:f>
            <x14:dxf>
              <font>
                <b val="0"/>
                <i val="0"/>
                <color rgb="FF00B050"/>
              </font>
              <fill>
                <patternFill>
                  <bgColor rgb="FFFFFF99"/>
                </patternFill>
              </fill>
            </x14:dxf>
          </x14:cfRule>
          <xm:sqref>B24:E24</xm:sqref>
        </x14:conditionalFormatting>
        <x14:conditionalFormatting xmlns:xm="http://schemas.microsoft.com/office/excel/2006/main">
          <x14:cfRule type="containsText" priority="1" operator="containsText" id="{20261852-5E2A-49BA-AB68-25C4091EE8BA}">
            <xm:f>NOT(ISERROR(SEARCH(Wydruk!$AE$13,B30)))</xm:f>
            <xm:f>Wydruk!$AE$13</xm:f>
            <x14:dxf>
              <font>
                <b/>
                <i val="0"/>
                <color theme="4" tint="-0.24994659260841701"/>
              </font>
              <fill>
                <patternFill>
                  <bgColor rgb="FFFFFF66"/>
                </patternFill>
              </fill>
            </x14:dxf>
          </x14:cfRule>
          <xm:sqref>B30:E30 B36:E36 B42:E42 B48:E48 B54:E54 B60:E60 B66:E66 B72:E72 B78:E78 B84:E84 B90:E90 B96:E96 B102:E102 B108:E108 B114:E114 B120:E120 B126:E126 B132:E132 B138:E138 B144:E144 B150:E150 B156:E156 B162:E162 B168:E168 B174:E174 B180:E180 B186:E186 B192:E192 B198:E198 B204:E204 B210:E210 B216:E216 B222:E222 B228:E228 B234:E234 B240:E240 B246:E246 B252:E252 B258:E258 B264:E264</xm:sqref>
        </x14:conditionalFormatting>
        <x14:conditionalFormatting xmlns:xm="http://schemas.microsoft.com/office/excel/2006/main">
          <x14:cfRule type="containsText" priority="2" operator="containsText" id="{C1161D20-169A-4ABE-86B2-0620CD034339}">
            <xm:f>NOT(ISERROR(SEARCH(Wydruk!$AE$9,B30)))</xm:f>
            <xm:f>Wydruk!$AE$9</xm:f>
            <x14:dxf>
              <font>
                <b/>
                <i val="0"/>
                <color rgb="FFFF0000"/>
              </font>
              <fill>
                <patternFill>
                  <bgColor rgb="FFFFFF99"/>
                </patternFill>
              </fill>
            </x14:dxf>
          </x14:cfRule>
          <x14:cfRule type="containsText" priority="3" operator="containsText" id="{1C02CB0C-0D33-47E9-8D5F-A9E0EB6AD874}">
            <xm:f>NOT(ISERROR(SEARCH(Wydruk!$AE$10,B30)))</xm:f>
            <xm:f>Wydruk!$AE$10</xm:f>
            <x14:dxf>
              <font>
                <b val="0"/>
                <i val="0"/>
                <color auto="1"/>
              </font>
              <fill>
                <patternFill>
                  <bgColor rgb="FFFFFF99"/>
                </patternFill>
              </fill>
            </x14:dxf>
          </x14:cfRule>
          <x14:cfRule type="cellIs" priority="4" operator="equal" id="{270848A7-F61C-4B49-A541-CA81F2F86688}">
            <xm:f>Wydruk!$AE$11</xm:f>
            <x14:dxf>
              <font>
                <b val="0"/>
                <i val="0"/>
                <color rgb="FF00B050"/>
              </font>
              <fill>
                <patternFill>
                  <bgColor rgb="FFFFFF99"/>
                </patternFill>
              </fill>
            </x14:dxf>
          </x14:cfRule>
          <xm:sqref>B30:E30 B36:E36 B42:E42 B48:E48 B54:E54 B60:E60 B66:E66 B72:E72 B78:E78 B84:E84 B90:E90 B96:E96 B102:E102 B108:E108 B114:E114 B120:E120 B126:E126 B132:E132 B138:E138 B144:E144 B150:E150 B156:E156 B162:E162 B168:E168 B174:E174 B180:E180 B186:E186 B192:E192 B198:E198 B204:E204 B210:E210 B216:E216 B222:E222 B228:E228 B234:E234 B240:E240 B246:E246 B252:E252 B258:E258 B264:E264</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7" filterMode="1"/>
  <dimension ref="A1:BC264"/>
  <sheetViews>
    <sheetView showGridLines="0" topLeftCell="B1" workbookViewId="0">
      <pane xSplit="9" ySplit="12" topLeftCell="K13" activePane="bottomRight" state="frozen"/>
      <selection activeCell="B13" sqref="B13"/>
      <selection pane="topRight" activeCell="B13" sqref="B13"/>
      <selection pane="bottomLeft" activeCell="B13" sqref="B13"/>
      <selection pane="bottomRight" activeCell="B13" sqref="B13:E13"/>
    </sheetView>
  </sheetViews>
  <sheetFormatPr defaultRowHeight="12.75" x14ac:dyDescent="0.2"/>
  <cols>
    <col min="1" max="1" width="4.85546875" style="1" customWidth="1"/>
    <col min="2" max="2" width="3.5703125" style="1" bestFit="1" customWidth="1"/>
    <col min="3" max="4" width="3.28515625" style="1" customWidth="1"/>
    <col min="5" max="5" width="15.7109375" style="1" bestFit="1" customWidth="1"/>
    <col min="6" max="7" width="5.7109375" style="1" customWidth="1"/>
    <col min="8" max="9" width="4.7109375" style="1" hidden="1" customWidth="1"/>
    <col min="10" max="11" width="4.7109375" style="1" customWidth="1"/>
    <col min="12" max="18" width="3.7109375" style="1" customWidth="1"/>
    <col min="19" max="20" width="4.7109375" style="1" customWidth="1"/>
    <col min="21" max="27" width="3.7109375" style="1" customWidth="1"/>
    <col min="28" max="29" width="4.7109375" style="1" customWidth="1"/>
    <col min="30" max="36" width="3.7109375" style="1" customWidth="1"/>
    <col min="37" max="38" width="4.7109375" style="1" customWidth="1"/>
    <col min="39" max="45" width="3.7109375" style="1" customWidth="1"/>
    <col min="46" max="47" width="4.7109375" style="1" customWidth="1"/>
    <col min="48" max="54" width="3.7109375" style="1" customWidth="1"/>
    <col min="55" max="55" width="7.85546875" style="1" hidden="1" customWidth="1"/>
    <col min="56" max="73" width="0" style="1" hidden="1" customWidth="1"/>
    <col min="74" max="16384" width="9.140625" style="1"/>
  </cols>
  <sheetData>
    <row r="1" spans="1:54" ht="23.1" customHeight="1" x14ac:dyDescent="0.2">
      <c r="B1" s="340" t="s">
        <v>0</v>
      </c>
      <c r="C1" s="360" t="str">
        <f>wrzesień!C1</f>
        <v>Oznaczenia kolorów</v>
      </c>
      <c r="D1" s="360"/>
      <c r="E1" s="360"/>
      <c r="F1" s="333">
        <f>AF2</f>
        <v>43866</v>
      </c>
      <c r="G1" s="334"/>
      <c r="H1" s="174"/>
      <c r="I1" s="362" t="s">
        <v>20</v>
      </c>
      <c r="J1" s="326" t="s">
        <v>19</v>
      </c>
      <c r="K1" s="329">
        <v>1</v>
      </c>
      <c r="L1" s="330"/>
      <c r="M1" s="330"/>
      <c r="N1" s="330"/>
      <c r="O1" s="330"/>
      <c r="P1" s="330"/>
      <c r="Q1" s="330"/>
      <c r="R1" s="331"/>
      <c r="S1" s="326" t="str">
        <f>J1</f>
        <v>podsumowanie tygodnia</v>
      </c>
      <c r="T1" s="329">
        <f>K1+1</f>
        <v>2</v>
      </c>
      <c r="U1" s="330"/>
      <c r="V1" s="330"/>
      <c r="W1" s="330"/>
      <c r="X1" s="330"/>
      <c r="Y1" s="330"/>
      <c r="Z1" s="330"/>
      <c r="AA1" s="331"/>
      <c r="AB1" s="326" t="str">
        <f>S1</f>
        <v>podsumowanie tygodnia</v>
      </c>
      <c r="AC1" s="329">
        <f>T1+1</f>
        <v>3</v>
      </c>
      <c r="AD1" s="330"/>
      <c r="AE1" s="330"/>
      <c r="AF1" s="330"/>
      <c r="AG1" s="330"/>
      <c r="AH1" s="330"/>
      <c r="AI1" s="330"/>
      <c r="AJ1" s="331"/>
      <c r="AK1" s="326" t="str">
        <f>AB1</f>
        <v>podsumowanie tygodnia</v>
      </c>
      <c r="AL1" s="329">
        <f>AC1+1</f>
        <v>4</v>
      </c>
      <c r="AM1" s="330"/>
      <c r="AN1" s="330"/>
      <c r="AO1" s="330"/>
      <c r="AP1" s="330"/>
      <c r="AQ1" s="330"/>
      <c r="AR1" s="330"/>
      <c r="AS1" s="331"/>
      <c r="AT1" s="326" t="str">
        <f>AK1</f>
        <v>podsumowanie tygodnia</v>
      </c>
      <c r="AU1" s="329">
        <f>AL1+1</f>
        <v>5</v>
      </c>
      <c r="AV1" s="330"/>
      <c r="AW1" s="330"/>
      <c r="AX1" s="330"/>
      <c r="AY1" s="330"/>
      <c r="AZ1" s="330"/>
      <c r="BA1" s="330"/>
      <c r="BB1" s="331"/>
    </row>
    <row r="2" spans="1:54" ht="9.9499999999999993" customHeight="1" x14ac:dyDescent="0.2">
      <c r="B2" s="341"/>
      <c r="C2" s="361"/>
      <c r="D2" s="361"/>
      <c r="E2" s="361"/>
      <c r="F2" s="366" t="str">
        <f>Wydruk!C5</f>
        <v>Miejskie Przedszkole nr 34 im. Kubusia Puchatka i Jego Przyjaciół z Oddziałami Integracyjnymi</v>
      </c>
      <c r="G2" s="367"/>
      <c r="H2" s="57"/>
      <c r="I2" s="363"/>
      <c r="J2" s="327"/>
      <c r="K2" s="335" t="s">
        <v>2</v>
      </c>
      <c r="L2" s="332">
        <f>IF(styczeń!AU19=0,styczeń!AV2,styczeń!BB2+1)</f>
        <v>43850</v>
      </c>
      <c r="M2" s="332">
        <f t="shared" ref="M2:R2" si="0">L2+1</f>
        <v>43851</v>
      </c>
      <c r="N2" s="332">
        <f t="shared" si="0"/>
        <v>43852</v>
      </c>
      <c r="O2" s="332">
        <f t="shared" si="0"/>
        <v>43853</v>
      </c>
      <c r="P2" s="332">
        <f t="shared" si="0"/>
        <v>43854</v>
      </c>
      <c r="Q2" s="325">
        <f t="shared" si="0"/>
        <v>43855</v>
      </c>
      <c r="R2" s="349">
        <f t="shared" si="0"/>
        <v>43856</v>
      </c>
      <c r="S2" s="327"/>
      <c r="T2" s="335" t="str">
        <f>K2</f>
        <v>suma</v>
      </c>
      <c r="U2" s="332">
        <f>R2+1</f>
        <v>43857</v>
      </c>
      <c r="V2" s="332">
        <f t="shared" ref="V2:AA2" si="1">U2+1</f>
        <v>43858</v>
      </c>
      <c r="W2" s="332">
        <f t="shared" si="1"/>
        <v>43859</v>
      </c>
      <c r="X2" s="332">
        <f t="shared" si="1"/>
        <v>43860</v>
      </c>
      <c r="Y2" s="332">
        <f t="shared" si="1"/>
        <v>43861</v>
      </c>
      <c r="Z2" s="325">
        <f t="shared" si="1"/>
        <v>43862</v>
      </c>
      <c r="AA2" s="349">
        <f t="shared" si="1"/>
        <v>43863</v>
      </c>
      <c r="AB2" s="327"/>
      <c r="AC2" s="335" t="str">
        <f>T2</f>
        <v>suma</v>
      </c>
      <c r="AD2" s="332">
        <f>AA2+1</f>
        <v>43864</v>
      </c>
      <c r="AE2" s="332">
        <f t="shared" ref="AE2:AJ2" si="2">AD2+1</f>
        <v>43865</v>
      </c>
      <c r="AF2" s="332">
        <f t="shared" si="2"/>
        <v>43866</v>
      </c>
      <c r="AG2" s="332">
        <f t="shared" si="2"/>
        <v>43867</v>
      </c>
      <c r="AH2" s="332">
        <f t="shared" si="2"/>
        <v>43868</v>
      </c>
      <c r="AI2" s="325">
        <f t="shared" si="2"/>
        <v>43869</v>
      </c>
      <c r="AJ2" s="349">
        <f t="shared" si="2"/>
        <v>43870</v>
      </c>
      <c r="AK2" s="327"/>
      <c r="AL2" s="335" t="str">
        <f>AC2</f>
        <v>suma</v>
      </c>
      <c r="AM2" s="332">
        <f>AJ2+1</f>
        <v>43871</v>
      </c>
      <c r="AN2" s="332">
        <f t="shared" ref="AN2:AS2" si="3">AM2+1</f>
        <v>43872</v>
      </c>
      <c r="AO2" s="332">
        <f t="shared" si="3"/>
        <v>43873</v>
      </c>
      <c r="AP2" s="332">
        <f t="shared" si="3"/>
        <v>43874</v>
      </c>
      <c r="AQ2" s="332">
        <f t="shared" si="3"/>
        <v>43875</v>
      </c>
      <c r="AR2" s="325">
        <f t="shared" si="3"/>
        <v>43876</v>
      </c>
      <c r="AS2" s="349">
        <f t="shared" si="3"/>
        <v>43877</v>
      </c>
      <c r="AT2" s="327"/>
      <c r="AU2" s="335" t="str">
        <f>AC2</f>
        <v>suma</v>
      </c>
      <c r="AV2" s="332">
        <f>AS2+1</f>
        <v>43878</v>
      </c>
      <c r="AW2" s="332">
        <f t="shared" ref="AW2:BB2" si="4">AV2+1</f>
        <v>43879</v>
      </c>
      <c r="AX2" s="332">
        <f t="shared" si="4"/>
        <v>43880</v>
      </c>
      <c r="AY2" s="332">
        <f t="shared" si="4"/>
        <v>43881</v>
      </c>
      <c r="AZ2" s="332">
        <f t="shared" si="4"/>
        <v>43882</v>
      </c>
      <c r="BA2" s="325">
        <f t="shared" si="4"/>
        <v>43883</v>
      </c>
      <c r="BB2" s="349">
        <f t="shared" si="4"/>
        <v>43884</v>
      </c>
    </row>
    <row r="3" spans="1:54" ht="9.9499999999999993" customHeight="1" x14ac:dyDescent="0.2">
      <c r="B3" s="341"/>
      <c r="C3" s="352"/>
      <c r="D3" s="353"/>
      <c r="E3" s="60" t="str">
        <f>wrzesień!E3</f>
        <v>komórki nieaktywne</v>
      </c>
      <c r="F3" s="366"/>
      <c r="G3" s="367"/>
      <c r="H3" s="57"/>
      <c r="I3" s="363"/>
      <c r="J3" s="327"/>
      <c r="K3" s="335"/>
      <c r="L3" s="332"/>
      <c r="M3" s="332"/>
      <c r="N3" s="332"/>
      <c r="O3" s="332"/>
      <c r="P3" s="332"/>
      <c r="Q3" s="325"/>
      <c r="R3" s="349"/>
      <c r="S3" s="327"/>
      <c r="T3" s="335"/>
      <c r="U3" s="332"/>
      <c r="V3" s="332"/>
      <c r="W3" s="332"/>
      <c r="X3" s="332"/>
      <c r="Y3" s="332"/>
      <c r="Z3" s="325"/>
      <c r="AA3" s="349"/>
      <c r="AB3" s="327"/>
      <c r="AC3" s="335"/>
      <c r="AD3" s="332"/>
      <c r="AE3" s="332"/>
      <c r="AF3" s="332"/>
      <c r="AG3" s="332"/>
      <c r="AH3" s="332"/>
      <c r="AI3" s="325"/>
      <c r="AJ3" s="349"/>
      <c r="AK3" s="327"/>
      <c r="AL3" s="335"/>
      <c r="AM3" s="332"/>
      <c r="AN3" s="332"/>
      <c r="AO3" s="332"/>
      <c r="AP3" s="332"/>
      <c r="AQ3" s="332"/>
      <c r="AR3" s="325"/>
      <c r="AS3" s="349"/>
      <c r="AT3" s="327"/>
      <c r="AU3" s="335"/>
      <c r="AV3" s="332"/>
      <c r="AW3" s="332"/>
      <c r="AX3" s="332"/>
      <c r="AY3" s="332"/>
      <c r="AZ3" s="332"/>
      <c r="BA3" s="325"/>
      <c r="BB3" s="349"/>
    </row>
    <row r="4" spans="1:54" ht="9.9499999999999993" customHeight="1" x14ac:dyDescent="0.2">
      <c r="B4" s="341"/>
      <c r="C4" s="354"/>
      <c r="D4" s="355"/>
      <c r="E4" s="60" t="str">
        <f>wrzesień!E4</f>
        <v>obliczenia automatyczne</v>
      </c>
      <c r="F4" s="366"/>
      <c r="G4" s="367"/>
      <c r="H4" s="57"/>
      <c r="I4" s="363"/>
      <c r="J4" s="327"/>
      <c r="K4" s="335"/>
      <c r="L4" s="332"/>
      <c r="M4" s="332"/>
      <c r="N4" s="332"/>
      <c r="O4" s="332"/>
      <c r="P4" s="332"/>
      <c r="Q4" s="325"/>
      <c r="R4" s="349"/>
      <c r="S4" s="327"/>
      <c r="T4" s="335"/>
      <c r="U4" s="332"/>
      <c r="V4" s="332"/>
      <c r="W4" s="332"/>
      <c r="X4" s="332"/>
      <c r="Y4" s="332"/>
      <c r="Z4" s="325"/>
      <c r="AA4" s="349"/>
      <c r="AB4" s="327"/>
      <c r="AC4" s="335"/>
      <c r="AD4" s="332"/>
      <c r="AE4" s="332"/>
      <c r="AF4" s="332"/>
      <c r="AG4" s="332"/>
      <c r="AH4" s="332"/>
      <c r="AI4" s="325"/>
      <c r="AJ4" s="349"/>
      <c r="AK4" s="327"/>
      <c r="AL4" s="335"/>
      <c r="AM4" s="332"/>
      <c r="AN4" s="332"/>
      <c r="AO4" s="332"/>
      <c r="AP4" s="332"/>
      <c r="AQ4" s="332"/>
      <c r="AR4" s="325"/>
      <c r="AS4" s="349"/>
      <c r="AT4" s="327"/>
      <c r="AU4" s="335"/>
      <c r="AV4" s="332"/>
      <c r="AW4" s="332"/>
      <c r="AX4" s="332"/>
      <c r="AY4" s="332"/>
      <c r="AZ4" s="332"/>
      <c r="BA4" s="325"/>
      <c r="BB4" s="349"/>
    </row>
    <row r="5" spans="1:54" ht="9.9499999999999993" customHeight="1" x14ac:dyDescent="0.2">
      <c r="B5" s="341"/>
      <c r="C5" s="356"/>
      <c r="D5" s="357"/>
      <c r="E5" s="60" t="str">
        <f>wrzesień!E5</f>
        <v>wypełnienia raz w roku</v>
      </c>
      <c r="F5" s="366"/>
      <c r="G5" s="367"/>
      <c r="H5" s="57"/>
      <c r="I5" s="363"/>
      <c r="J5" s="327"/>
      <c r="K5" s="335"/>
      <c r="L5" s="332"/>
      <c r="M5" s="332"/>
      <c r="N5" s="332"/>
      <c r="O5" s="332"/>
      <c r="P5" s="332"/>
      <c r="Q5" s="325"/>
      <c r="R5" s="349"/>
      <c r="S5" s="327"/>
      <c r="T5" s="335"/>
      <c r="U5" s="332"/>
      <c r="V5" s="332"/>
      <c r="W5" s="332"/>
      <c r="X5" s="332"/>
      <c r="Y5" s="332"/>
      <c r="Z5" s="325"/>
      <c r="AA5" s="349"/>
      <c r="AB5" s="327"/>
      <c r="AC5" s="335"/>
      <c r="AD5" s="332"/>
      <c r="AE5" s="332"/>
      <c r="AF5" s="332"/>
      <c r="AG5" s="332"/>
      <c r="AH5" s="332"/>
      <c r="AI5" s="325"/>
      <c r="AJ5" s="349"/>
      <c r="AK5" s="327"/>
      <c r="AL5" s="335"/>
      <c r="AM5" s="332"/>
      <c r="AN5" s="332"/>
      <c r="AO5" s="332"/>
      <c r="AP5" s="332"/>
      <c r="AQ5" s="332"/>
      <c r="AR5" s="325"/>
      <c r="AS5" s="349"/>
      <c r="AT5" s="327"/>
      <c r="AU5" s="335"/>
      <c r="AV5" s="332"/>
      <c r="AW5" s="332"/>
      <c r="AX5" s="332"/>
      <c r="AY5" s="332"/>
      <c r="AZ5" s="332"/>
      <c r="BA5" s="325"/>
      <c r="BB5" s="349"/>
    </row>
    <row r="6" spans="1:54" ht="9.9499999999999993" customHeight="1" x14ac:dyDescent="0.2">
      <c r="B6" s="341"/>
      <c r="C6" s="358"/>
      <c r="D6" s="359"/>
      <c r="E6" s="60" t="str">
        <f>wrzesień!E6</f>
        <v>wypełnienia co miesiąc</v>
      </c>
      <c r="F6" s="366"/>
      <c r="G6" s="367"/>
      <c r="H6" s="57"/>
      <c r="I6" s="363"/>
      <c r="J6" s="327"/>
      <c r="K6" s="335"/>
      <c r="L6" s="332"/>
      <c r="M6" s="332"/>
      <c r="N6" s="332"/>
      <c r="O6" s="332"/>
      <c r="P6" s="332"/>
      <c r="Q6" s="325"/>
      <c r="R6" s="349"/>
      <c r="S6" s="327"/>
      <c r="T6" s="335"/>
      <c r="U6" s="332"/>
      <c r="V6" s="332"/>
      <c r="W6" s="332"/>
      <c r="X6" s="332"/>
      <c r="Y6" s="332"/>
      <c r="Z6" s="325"/>
      <c r="AA6" s="349"/>
      <c r="AB6" s="327"/>
      <c r="AC6" s="335"/>
      <c r="AD6" s="332"/>
      <c r="AE6" s="332"/>
      <c r="AF6" s="332"/>
      <c r="AG6" s="332"/>
      <c r="AH6" s="332"/>
      <c r="AI6" s="325"/>
      <c r="AJ6" s="349"/>
      <c r="AK6" s="327"/>
      <c r="AL6" s="335"/>
      <c r="AM6" s="332"/>
      <c r="AN6" s="332"/>
      <c r="AO6" s="332"/>
      <c r="AP6" s="332"/>
      <c r="AQ6" s="332"/>
      <c r="AR6" s="325"/>
      <c r="AS6" s="349"/>
      <c r="AT6" s="327"/>
      <c r="AU6" s="335"/>
      <c r="AV6" s="332"/>
      <c r="AW6" s="332"/>
      <c r="AX6" s="332"/>
      <c r="AY6" s="332"/>
      <c r="AZ6" s="332"/>
      <c r="BA6" s="325"/>
      <c r="BB6" s="349"/>
    </row>
    <row r="7" spans="1:54" s="4" customFormat="1" ht="9.9499999999999993" customHeight="1" x14ac:dyDescent="0.2">
      <c r="B7" s="341"/>
      <c r="C7" s="375"/>
      <c r="D7" s="375"/>
      <c r="E7" s="375"/>
      <c r="F7" s="366"/>
      <c r="G7" s="367"/>
      <c r="H7" s="57"/>
      <c r="I7" s="363"/>
      <c r="J7" s="327"/>
      <c r="K7" s="370"/>
      <c r="L7" s="332"/>
      <c r="M7" s="332"/>
      <c r="N7" s="332"/>
      <c r="O7" s="332"/>
      <c r="P7" s="332"/>
      <c r="Q7" s="325"/>
      <c r="R7" s="349"/>
      <c r="S7" s="327"/>
      <c r="T7" s="335"/>
      <c r="U7" s="332"/>
      <c r="V7" s="332"/>
      <c r="W7" s="332"/>
      <c r="X7" s="332"/>
      <c r="Y7" s="332"/>
      <c r="Z7" s="325"/>
      <c r="AA7" s="349"/>
      <c r="AB7" s="327"/>
      <c r="AC7" s="335"/>
      <c r="AD7" s="332"/>
      <c r="AE7" s="332"/>
      <c r="AF7" s="332"/>
      <c r="AG7" s="332"/>
      <c r="AH7" s="332"/>
      <c r="AI7" s="325"/>
      <c r="AJ7" s="349"/>
      <c r="AK7" s="327"/>
      <c r="AL7" s="335"/>
      <c r="AM7" s="332"/>
      <c r="AN7" s="332"/>
      <c r="AO7" s="332"/>
      <c r="AP7" s="332"/>
      <c r="AQ7" s="332"/>
      <c r="AR7" s="325"/>
      <c r="AS7" s="349"/>
      <c r="AT7" s="327"/>
      <c r="AU7" s="335" t="s">
        <v>2</v>
      </c>
      <c r="AV7" s="332"/>
      <c r="AW7" s="332"/>
      <c r="AX7" s="332"/>
      <c r="AY7" s="332"/>
      <c r="AZ7" s="332"/>
      <c r="BA7" s="325"/>
      <c r="BB7" s="349"/>
    </row>
    <row r="8" spans="1:54" s="5" customFormat="1" ht="13.5" customHeight="1" thickBot="1" x14ac:dyDescent="0.25">
      <c r="B8" s="342"/>
      <c r="C8" s="376"/>
      <c r="D8" s="376"/>
      <c r="E8" s="376"/>
      <c r="F8" s="368"/>
      <c r="G8" s="369"/>
      <c r="H8" s="57"/>
      <c r="I8" s="364"/>
      <c r="J8" s="328"/>
      <c r="K8" s="371"/>
      <c r="L8" s="13" t="s">
        <v>5</v>
      </c>
      <c r="M8" s="13" t="s">
        <v>6</v>
      </c>
      <c r="N8" s="13" t="s">
        <v>7</v>
      </c>
      <c r="O8" s="15" t="s">
        <v>8</v>
      </c>
      <c r="P8" s="13" t="s">
        <v>9</v>
      </c>
      <c r="Q8" s="25" t="s">
        <v>10</v>
      </c>
      <c r="R8" s="14" t="s">
        <v>11</v>
      </c>
      <c r="S8" s="328"/>
      <c r="T8" s="336"/>
      <c r="U8" s="13" t="s">
        <v>5</v>
      </c>
      <c r="V8" s="13" t="s">
        <v>6</v>
      </c>
      <c r="W8" s="13" t="s">
        <v>7</v>
      </c>
      <c r="X8" s="13" t="s">
        <v>8</v>
      </c>
      <c r="Y8" s="13" t="s">
        <v>9</v>
      </c>
      <c r="Z8" s="25" t="s">
        <v>10</v>
      </c>
      <c r="AA8" s="14" t="s">
        <v>11</v>
      </c>
      <c r="AB8" s="328"/>
      <c r="AC8" s="336"/>
      <c r="AD8" s="13" t="s">
        <v>5</v>
      </c>
      <c r="AE8" s="13" t="s">
        <v>6</v>
      </c>
      <c r="AF8" s="13" t="s">
        <v>7</v>
      </c>
      <c r="AG8" s="13" t="s">
        <v>8</v>
      </c>
      <c r="AH8" s="13" t="s">
        <v>9</v>
      </c>
      <c r="AI8" s="25" t="s">
        <v>10</v>
      </c>
      <c r="AJ8" s="14" t="s">
        <v>11</v>
      </c>
      <c r="AK8" s="328"/>
      <c r="AL8" s="336"/>
      <c r="AM8" s="13" t="s">
        <v>5</v>
      </c>
      <c r="AN8" s="13" t="s">
        <v>6</v>
      </c>
      <c r="AO8" s="13" t="s">
        <v>7</v>
      </c>
      <c r="AP8" s="13" t="s">
        <v>8</v>
      </c>
      <c r="AQ8" s="13" t="s">
        <v>9</v>
      </c>
      <c r="AR8" s="25" t="s">
        <v>10</v>
      </c>
      <c r="AS8" s="14" t="s">
        <v>11</v>
      </c>
      <c r="AT8" s="328"/>
      <c r="AU8" s="336"/>
      <c r="AV8" s="13" t="s">
        <v>5</v>
      </c>
      <c r="AW8" s="13" t="s">
        <v>6</v>
      </c>
      <c r="AX8" s="13" t="s">
        <v>7</v>
      </c>
      <c r="AY8" s="13" t="s">
        <v>8</v>
      </c>
      <c r="AZ8" s="13" t="s">
        <v>9</v>
      </c>
      <c r="BA8" s="25" t="s">
        <v>10</v>
      </c>
      <c r="BB8" s="14" t="s">
        <v>11</v>
      </c>
    </row>
    <row r="9" spans="1:54" s="5" customFormat="1" ht="15.75" hidden="1" x14ac:dyDescent="0.2">
      <c r="B9" s="8"/>
      <c r="C9" s="9"/>
      <c r="D9" s="9"/>
      <c r="E9" s="9"/>
      <c r="F9" s="71"/>
      <c r="G9" s="70"/>
      <c r="H9" s="70"/>
      <c r="I9" s="70"/>
      <c r="J9" s="12"/>
      <c r="K9" s="27"/>
      <c r="L9" s="11">
        <f>MONTH(L2)</f>
        <v>1</v>
      </c>
      <c r="M9" s="11">
        <f t="shared" ref="M9:R9" si="5">MONTH(M2)</f>
        <v>1</v>
      </c>
      <c r="N9" s="11">
        <f t="shared" si="5"/>
        <v>1</v>
      </c>
      <c r="O9" s="11">
        <f t="shared" si="5"/>
        <v>1</v>
      </c>
      <c r="P9" s="11">
        <f t="shared" si="5"/>
        <v>1</v>
      </c>
      <c r="Q9" s="11">
        <f t="shared" si="5"/>
        <v>1</v>
      </c>
      <c r="R9" s="19">
        <f t="shared" si="5"/>
        <v>1</v>
      </c>
      <c r="S9" s="21"/>
      <c r="T9" s="20"/>
      <c r="U9" s="11">
        <f t="shared" ref="U9:AA9" si="6">MONTH(U2)</f>
        <v>1</v>
      </c>
      <c r="V9" s="11">
        <f t="shared" si="6"/>
        <v>1</v>
      </c>
      <c r="W9" s="11">
        <f t="shared" si="6"/>
        <v>1</v>
      </c>
      <c r="X9" s="11">
        <f t="shared" si="6"/>
        <v>1</v>
      </c>
      <c r="Y9" s="11">
        <f t="shared" si="6"/>
        <v>1</v>
      </c>
      <c r="Z9" s="11">
        <f t="shared" si="6"/>
        <v>2</v>
      </c>
      <c r="AA9" s="19">
        <f t="shared" si="6"/>
        <v>2</v>
      </c>
      <c r="AB9" s="21"/>
      <c r="AC9" s="28"/>
      <c r="AD9" s="11">
        <f t="shared" ref="AD9:AJ9" si="7">MONTH(AD2)</f>
        <v>2</v>
      </c>
      <c r="AE9" s="11">
        <f t="shared" si="7"/>
        <v>2</v>
      </c>
      <c r="AF9" s="11">
        <f t="shared" si="7"/>
        <v>2</v>
      </c>
      <c r="AG9" s="11">
        <f t="shared" si="7"/>
        <v>2</v>
      </c>
      <c r="AH9" s="11">
        <f t="shared" si="7"/>
        <v>2</v>
      </c>
      <c r="AI9" s="11">
        <f t="shared" si="7"/>
        <v>2</v>
      </c>
      <c r="AJ9" s="19">
        <f t="shared" si="7"/>
        <v>2</v>
      </c>
      <c r="AK9" s="21"/>
      <c r="AL9" s="20"/>
      <c r="AM9" s="11">
        <f t="shared" ref="AM9:AS9" si="8">MONTH(AM2)</f>
        <v>2</v>
      </c>
      <c r="AN9" s="11">
        <f t="shared" si="8"/>
        <v>2</v>
      </c>
      <c r="AO9" s="11">
        <f t="shared" si="8"/>
        <v>2</v>
      </c>
      <c r="AP9" s="11">
        <f t="shared" si="8"/>
        <v>2</v>
      </c>
      <c r="AQ9" s="11">
        <f t="shared" si="8"/>
        <v>2</v>
      </c>
      <c r="AR9" s="11">
        <f t="shared" si="8"/>
        <v>2</v>
      </c>
      <c r="AS9" s="19">
        <f t="shared" si="8"/>
        <v>2</v>
      </c>
      <c r="AT9" s="21"/>
      <c r="AU9" s="28"/>
      <c r="AV9" s="11">
        <f t="shared" ref="AV9:BB9" si="9">MONTH(AV2)</f>
        <v>2</v>
      </c>
      <c r="AW9" s="11">
        <f t="shared" si="9"/>
        <v>2</v>
      </c>
      <c r="AX9" s="11">
        <f t="shared" si="9"/>
        <v>2</v>
      </c>
      <c r="AY9" s="11">
        <f t="shared" si="9"/>
        <v>2</v>
      </c>
      <c r="AZ9" s="11">
        <f t="shared" si="9"/>
        <v>2</v>
      </c>
      <c r="BA9" s="11">
        <f t="shared" si="9"/>
        <v>2</v>
      </c>
      <c r="BB9" s="24">
        <f t="shared" si="9"/>
        <v>2</v>
      </c>
    </row>
    <row r="10" spans="1:54" s="18" customFormat="1" hidden="1" x14ac:dyDescent="0.2">
      <c r="A10" s="72"/>
      <c r="B10" s="73">
        <v>1</v>
      </c>
      <c r="C10" s="73">
        <f>B10+1</f>
        <v>2</v>
      </c>
      <c r="D10" s="73">
        <f t="shared" ref="D10:BB10" si="10">C10+1</f>
        <v>3</v>
      </c>
      <c r="E10" s="73">
        <f t="shared" si="10"/>
        <v>4</v>
      </c>
      <c r="F10" s="73">
        <f t="shared" si="10"/>
        <v>5</v>
      </c>
      <c r="G10" s="73">
        <f t="shared" si="10"/>
        <v>6</v>
      </c>
      <c r="H10" s="73">
        <f t="shared" si="10"/>
        <v>7</v>
      </c>
      <c r="I10" s="73">
        <f t="shared" si="10"/>
        <v>8</v>
      </c>
      <c r="J10" s="73">
        <f t="shared" si="10"/>
        <v>9</v>
      </c>
      <c r="K10" s="73">
        <f t="shared" si="10"/>
        <v>10</v>
      </c>
      <c r="L10" s="73">
        <f t="shared" si="10"/>
        <v>11</v>
      </c>
      <c r="M10" s="73">
        <f t="shared" si="10"/>
        <v>12</v>
      </c>
      <c r="N10" s="73">
        <f t="shared" si="10"/>
        <v>13</v>
      </c>
      <c r="O10" s="73">
        <f t="shared" si="10"/>
        <v>14</v>
      </c>
      <c r="P10" s="73">
        <f t="shared" si="10"/>
        <v>15</v>
      </c>
      <c r="Q10" s="73">
        <f t="shared" si="10"/>
        <v>16</v>
      </c>
      <c r="R10" s="73">
        <f t="shared" si="10"/>
        <v>17</v>
      </c>
      <c r="S10" s="73">
        <f t="shared" si="10"/>
        <v>18</v>
      </c>
      <c r="T10" s="73">
        <f t="shared" si="10"/>
        <v>19</v>
      </c>
      <c r="U10" s="73">
        <f t="shared" si="10"/>
        <v>20</v>
      </c>
      <c r="V10" s="73">
        <f t="shared" si="10"/>
        <v>21</v>
      </c>
      <c r="W10" s="73">
        <f t="shared" si="10"/>
        <v>22</v>
      </c>
      <c r="X10" s="73">
        <f t="shared" si="10"/>
        <v>23</v>
      </c>
      <c r="Y10" s="73">
        <f t="shared" si="10"/>
        <v>24</v>
      </c>
      <c r="Z10" s="73">
        <f t="shared" si="10"/>
        <v>25</v>
      </c>
      <c r="AA10" s="73">
        <f t="shared" si="10"/>
        <v>26</v>
      </c>
      <c r="AB10" s="73">
        <f t="shared" si="10"/>
        <v>27</v>
      </c>
      <c r="AC10" s="73">
        <f t="shared" si="10"/>
        <v>28</v>
      </c>
      <c r="AD10" s="73">
        <f t="shared" si="10"/>
        <v>29</v>
      </c>
      <c r="AE10" s="73">
        <f t="shared" si="10"/>
        <v>30</v>
      </c>
      <c r="AF10" s="73">
        <f t="shared" si="10"/>
        <v>31</v>
      </c>
      <c r="AG10" s="73">
        <f t="shared" si="10"/>
        <v>32</v>
      </c>
      <c r="AH10" s="73">
        <f t="shared" si="10"/>
        <v>33</v>
      </c>
      <c r="AI10" s="73">
        <f t="shared" si="10"/>
        <v>34</v>
      </c>
      <c r="AJ10" s="73">
        <f t="shared" si="10"/>
        <v>35</v>
      </c>
      <c r="AK10" s="73">
        <f t="shared" si="10"/>
        <v>36</v>
      </c>
      <c r="AL10" s="73">
        <f t="shared" si="10"/>
        <v>37</v>
      </c>
      <c r="AM10" s="73">
        <f t="shared" si="10"/>
        <v>38</v>
      </c>
      <c r="AN10" s="73">
        <f t="shared" si="10"/>
        <v>39</v>
      </c>
      <c r="AO10" s="73">
        <f t="shared" si="10"/>
        <v>40</v>
      </c>
      <c r="AP10" s="73">
        <f t="shared" si="10"/>
        <v>41</v>
      </c>
      <c r="AQ10" s="73">
        <f t="shared" si="10"/>
        <v>42</v>
      </c>
      <c r="AR10" s="73">
        <f t="shared" si="10"/>
        <v>43</v>
      </c>
      <c r="AS10" s="73">
        <f t="shared" si="10"/>
        <v>44</v>
      </c>
      <c r="AT10" s="73">
        <f t="shared" si="10"/>
        <v>45</v>
      </c>
      <c r="AU10" s="73">
        <f t="shared" si="10"/>
        <v>46</v>
      </c>
      <c r="AV10" s="73">
        <f t="shared" si="10"/>
        <v>47</v>
      </c>
      <c r="AW10" s="73">
        <f t="shared" si="10"/>
        <v>48</v>
      </c>
      <c r="AX10" s="73">
        <f t="shared" si="10"/>
        <v>49</v>
      </c>
      <c r="AY10" s="73">
        <f t="shared" si="10"/>
        <v>50</v>
      </c>
      <c r="AZ10" s="73">
        <f t="shared" si="10"/>
        <v>51</v>
      </c>
      <c r="BA10" s="73">
        <f t="shared" si="10"/>
        <v>52</v>
      </c>
      <c r="BB10" s="73">
        <f t="shared" si="10"/>
        <v>53</v>
      </c>
    </row>
    <row r="11" spans="1:54" s="5" customFormat="1" ht="15.75" hidden="1" x14ac:dyDescent="0.2">
      <c r="B11" s="2"/>
      <c r="C11" s="56"/>
      <c r="D11" s="56"/>
      <c r="E11" s="56"/>
      <c r="F11" s="57"/>
      <c r="G11" s="57"/>
      <c r="H11" s="57"/>
      <c r="I11" s="57"/>
      <c r="J11" s="58"/>
      <c r="K11" s="59"/>
      <c r="L11" s="2"/>
      <c r="M11" s="2"/>
      <c r="N11" s="2"/>
      <c r="O11" s="2"/>
      <c r="P11" s="2"/>
      <c r="Q11" s="2"/>
      <c r="R11" s="2"/>
      <c r="S11" s="2"/>
      <c r="T11" s="58"/>
      <c r="U11" s="2"/>
      <c r="V11" s="2"/>
      <c r="W11" s="2"/>
      <c r="X11" s="2"/>
      <c r="Y11" s="2"/>
      <c r="Z11" s="2"/>
      <c r="AA11" s="2"/>
      <c r="AB11" s="2"/>
      <c r="AC11" s="59"/>
      <c r="AD11" s="2"/>
      <c r="AE11" s="2"/>
      <c r="AF11" s="2"/>
      <c r="AG11" s="2"/>
      <c r="AH11" s="2"/>
      <c r="AI11" s="2"/>
      <c r="AJ11" s="2"/>
      <c r="AK11" s="2"/>
      <c r="AL11" s="58"/>
      <c r="AM11" s="2"/>
      <c r="AN11" s="2"/>
      <c r="AO11" s="2"/>
      <c r="AP11" s="2"/>
      <c r="AQ11" s="2"/>
      <c r="AR11" s="2"/>
      <c r="AS11" s="2"/>
      <c r="AT11" s="2"/>
      <c r="AU11" s="59"/>
      <c r="AV11" s="2"/>
      <c r="AW11" s="2"/>
      <c r="AX11" s="2"/>
      <c r="AY11" s="2"/>
      <c r="AZ11" s="2"/>
      <c r="BA11" s="2"/>
      <c r="BB11" s="2"/>
    </row>
    <row r="12" spans="1:54" s="16" customFormat="1" ht="17.25" customHeight="1" thickBot="1" x14ac:dyDescent="0.25">
      <c r="A12" s="345" t="s">
        <v>59</v>
      </c>
      <c r="B12" s="346"/>
      <c r="C12" s="346"/>
      <c r="D12" s="346"/>
      <c r="E12" s="346"/>
      <c r="F12" s="346"/>
      <c r="G12" s="346"/>
      <c r="H12" s="346"/>
      <c r="I12" s="346"/>
      <c r="J12" s="346"/>
      <c r="K12" s="346"/>
      <c r="L12" s="346"/>
      <c r="M12" s="346"/>
      <c r="N12" s="346"/>
      <c r="O12" s="346"/>
      <c r="P12" s="346"/>
      <c r="Q12" s="346"/>
      <c r="R12" s="346"/>
      <c r="S12" s="346"/>
      <c r="T12" s="346"/>
      <c r="U12" s="346"/>
      <c r="V12" s="346"/>
      <c r="W12" s="346"/>
      <c r="X12" s="346"/>
      <c r="Y12" s="346"/>
      <c r="Z12" s="346"/>
      <c r="AA12" s="346"/>
      <c r="AB12" s="346"/>
      <c r="AC12" s="346"/>
      <c r="AD12" s="346"/>
      <c r="AE12" s="346"/>
      <c r="AF12" s="346"/>
      <c r="AG12" s="346"/>
      <c r="AH12" s="346"/>
      <c r="AI12" s="346"/>
      <c r="AJ12" s="346"/>
      <c r="AK12" s="346"/>
      <c r="AL12" s="346"/>
      <c r="AM12" s="346"/>
      <c r="AN12" s="346"/>
      <c r="AO12" s="346"/>
      <c r="AP12" s="346"/>
      <c r="AQ12" s="346"/>
      <c r="AR12" s="346"/>
      <c r="AS12" s="346"/>
      <c r="AT12" s="346"/>
      <c r="AU12" s="346"/>
      <c r="AV12" s="346"/>
      <c r="AW12" s="346"/>
      <c r="AX12" s="346"/>
      <c r="AY12" s="346"/>
      <c r="AZ12" s="346"/>
      <c r="BA12" s="346"/>
      <c r="BB12" s="347"/>
    </row>
    <row r="13" spans="1:54" ht="15.95" customHeight="1" thickTop="1" x14ac:dyDescent="0.2">
      <c r="A13" s="1" t="str">
        <f>IF(B13="","1. Niewypełnione",B13)</f>
        <v>1 Przykładowy Jan    WZÓR</v>
      </c>
      <c r="B13" s="337" t="s">
        <v>58</v>
      </c>
      <c r="C13" s="338"/>
      <c r="D13" s="338"/>
      <c r="E13" s="338"/>
      <c r="F13" s="156">
        <v>18</v>
      </c>
      <c r="G13" s="156">
        <f>F13</f>
        <v>18</v>
      </c>
      <c r="H13" s="171"/>
      <c r="I13" s="164">
        <f>K13+T13+AC13+AL13+AU13</f>
        <v>100</v>
      </c>
      <c r="J13" s="196">
        <f t="shared" ref="J13" si="11">IF(OR($B13=$B19,J16=0),0,ROUND((K14+P18)/J16,0))</f>
        <v>18</v>
      </c>
      <c r="K13" s="167">
        <f>SUM(L13:R13)</f>
        <v>20</v>
      </c>
      <c r="L13" s="143">
        <f>styczeń!L13</f>
        <v>4</v>
      </c>
      <c r="M13" s="143">
        <f>styczeń!M13</f>
        <v>3</v>
      </c>
      <c r="N13" s="143">
        <f>styczeń!N13</f>
        <v>5</v>
      </c>
      <c r="O13" s="143">
        <f>styczeń!O13</f>
        <v>2</v>
      </c>
      <c r="P13" s="144">
        <f>styczeń!P13</f>
        <v>6</v>
      </c>
      <c r="Q13" s="145">
        <f>styczeń!Q13</f>
        <v>0</v>
      </c>
      <c r="R13" s="147">
        <f>styczeń!R13</f>
        <v>0</v>
      </c>
      <c r="S13" s="196">
        <f t="shared" ref="S13" si="12">IF(OR($B13=$B19,S16=0),0,ROUND((T14+Y18)/S16,0))</f>
        <v>18</v>
      </c>
      <c r="T13" s="142">
        <f>SUM(U13:AA13)</f>
        <v>20</v>
      </c>
      <c r="U13" s="143">
        <f>styczeń!U13</f>
        <v>4</v>
      </c>
      <c r="V13" s="143">
        <f>styczeń!V13</f>
        <v>3</v>
      </c>
      <c r="W13" s="143">
        <f>styczeń!W13</f>
        <v>5</v>
      </c>
      <c r="X13" s="143">
        <f>styczeń!X13</f>
        <v>2</v>
      </c>
      <c r="Y13" s="144">
        <f>styczeń!Y13</f>
        <v>6</v>
      </c>
      <c r="Z13" s="145">
        <f>styczeń!Z13</f>
        <v>0</v>
      </c>
      <c r="AA13" s="146">
        <f>styczeń!AA13</f>
        <v>0</v>
      </c>
      <c r="AB13" s="196">
        <f t="shared" ref="AB13" si="13">IF(OR($B13=$B19,AB16=0),0,ROUND((AC14+AH18)/AB16,0))</f>
        <v>18</v>
      </c>
      <c r="AC13" s="142">
        <f>SUM(AD13:AJ13)</f>
        <v>20</v>
      </c>
      <c r="AD13" s="143">
        <f>styczeń!AD13</f>
        <v>4</v>
      </c>
      <c r="AE13" s="143">
        <f>styczeń!AE13</f>
        <v>3</v>
      </c>
      <c r="AF13" s="143">
        <f>styczeń!AF13</f>
        <v>5</v>
      </c>
      <c r="AG13" s="143">
        <f>styczeń!AG13</f>
        <v>2</v>
      </c>
      <c r="AH13" s="144">
        <f>styczeń!AH13</f>
        <v>6</v>
      </c>
      <c r="AI13" s="145">
        <f>styczeń!AI13</f>
        <v>0</v>
      </c>
      <c r="AJ13" s="146">
        <f>styczeń!AJ13</f>
        <v>0</v>
      </c>
      <c r="AK13" s="196">
        <f t="shared" ref="AK13" si="14">IF(OR($B13=$B19,AK16=0),0,ROUND((AL14+AQ18)/AK16,0))</f>
        <v>18</v>
      </c>
      <c r="AL13" s="142">
        <f>SUM(AM13:AS13)</f>
        <v>20</v>
      </c>
      <c r="AM13" s="143">
        <f>styczeń!AM13</f>
        <v>4</v>
      </c>
      <c r="AN13" s="143">
        <f>styczeń!AN13</f>
        <v>3</v>
      </c>
      <c r="AO13" s="143">
        <f>styczeń!AO13</f>
        <v>5</v>
      </c>
      <c r="AP13" s="143">
        <f>styczeń!AP13</f>
        <v>2</v>
      </c>
      <c r="AQ13" s="144">
        <f>styczeń!AQ13</f>
        <v>6</v>
      </c>
      <c r="AR13" s="145">
        <f>styczeń!AR13</f>
        <v>0</v>
      </c>
      <c r="AS13" s="146">
        <f>styczeń!AS13</f>
        <v>0</v>
      </c>
      <c r="AT13" s="196">
        <f t="shared" ref="AT13" si="15">IF(OR($B13=$B19,AT16=0),0,ROUND((AU14+AZ18)/AT16,0))</f>
        <v>18</v>
      </c>
      <c r="AU13" s="142">
        <f>SUM(AV13:BB13)</f>
        <v>20</v>
      </c>
      <c r="AV13" s="143">
        <f t="shared" ref="AV13" si="16">IF(SUM($AM$9:$AS$9)=SUM($AV$9:$BB$9),AM13,IF(AND(SUM($AV$9:$BB$9)&gt;42,SUM($AV$9:$BB$9)&lt;49),AM13,0))</f>
        <v>4</v>
      </c>
      <c r="AW13" s="143">
        <f t="shared" ref="AW13" si="17">IF(SUM($AM$9:$AS$9)=SUM($AV$9:$BB$9),AN13,IF(AND(SUM($AV$9:$BB$9)&gt;42,SUM($AV$9:$BB$9)&lt;49),AN13,0))</f>
        <v>3</v>
      </c>
      <c r="AX13" s="143">
        <f t="shared" ref="AX13" si="18">IF(SUM($AM$9:$AS$9)=SUM($AV$9:$BB$9),AO13,IF(AND(SUM($AV$9:$BB$9)&gt;42,SUM($AV$9:$BB$9)&lt;49),AO13,0))</f>
        <v>5</v>
      </c>
      <c r="AY13" s="143">
        <f t="shared" ref="AY13" si="19">IF(SUM($AM$9:$AS$9)=SUM($AV$9:$BB$9),AP13,IF(AND(SUM($AV$9:$BB$9)&gt;42,SUM($AV$9:$BB$9)&lt;49),AP13,0))</f>
        <v>2</v>
      </c>
      <c r="AZ13" s="144">
        <f t="shared" ref="AZ13" si="20">IF(SUM($AM$9:$AS$9)=SUM($AV$9:$BB$9),AQ13,IF(AND(SUM($AV$9:$BB$9)&gt;42,SUM($AV$9:$BB$9)&lt;49),AQ13,0))</f>
        <v>6</v>
      </c>
      <c r="BA13" s="145">
        <f t="shared" ref="BA13" si="21">IF(SUM($AM$9:$AS$9)=SUM($AV$9:$BB$9),AR13,IF(AND(SUM($AV$9:$BB$9)&gt;42,SUM($AV$9:$BB$9)&lt;49),AR13,0))</f>
        <v>0</v>
      </c>
      <c r="BB13" s="147">
        <f t="shared" ref="BB13" si="22">IF(SUM($AM$9:$AS$9)=SUM($AV$9:$BB$9),AS13,IF(AND(SUM($AV$9:$BB$9)&gt;42,SUM($AV$9:$BB$9)&lt;49),AS13,0))</f>
        <v>0</v>
      </c>
    </row>
    <row r="14" spans="1:54" ht="15.95" hidden="1" customHeight="1" x14ac:dyDescent="0.2">
      <c r="B14" s="157"/>
      <c r="C14" s="158"/>
      <c r="D14" s="158"/>
      <c r="E14" s="158"/>
      <c r="F14" s="121"/>
      <c r="G14" s="121"/>
      <c r="H14" s="120"/>
      <c r="I14" s="165">
        <f>K14+T14+AC14+AL14+AU14</f>
        <v>100</v>
      </c>
      <c r="J14" s="197">
        <f t="shared" ref="J14" si="23">7-COUNTIF(L13:R13,0)-COUNTIF(L13:R13,"")</f>
        <v>5</v>
      </c>
      <c r="K14" s="168">
        <f>SUM(L14:R14)</f>
        <v>20</v>
      </c>
      <c r="L14" s="35">
        <f t="shared" ref="L14:R14" si="24">IF($B7=$B13,L13+L8,L13)</f>
        <v>4</v>
      </c>
      <c r="M14" s="35">
        <f t="shared" si="24"/>
        <v>3</v>
      </c>
      <c r="N14" s="35">
        <f t="shared" si="24"/>
        <v>5</v>
      </c>
      <c r="O14" s="35">
        <f t="shared" si="24"/>
        <v>2</v>
      </c>
      <c r="P14" s="36">
        <f t="shared" si="24"/>
        <v>6</v>
      </c>
      <c r="Q14" s="37">
        <f t="shared" si="24"/>
        <v>0</v>
      </c>
      <c r="R14" s="148">
        <f t="shared" si="24"/>
        <v>0</v>
      </c>
      <c r="S14" s="197">
        <f t="shared" ref="S14" si="25">7-COUNTIF(U13:AA13,0)-COUNTIF(U13:AA13,"")</f>
        <v>5</v>
      </c>
      <c r="T14" s="168">
        <f>SUM(U14:AA14)</f>
        <v>20</v>
      </c>
      <c r="U14" s="35">
        <f t="shared" ref="U14:AA14" si="26">IF($B7=$B13,U13+U8,U13)</f>
        <v>4</v>
      </c>
      <c r="V14" s="35">
        <f t="shared" si="26"/>
        <v>3</v>
      </c>
      <c r="W14" s="35">
        <f t="shared" si="26"/>
        <v>5</v>
      </c>
      <c r="X14" s="35">
        <f t="shared" si="26"/>
        <v>2</v>
      </c>
      <c r="Y14" s="36">
        <f t="shared" si="26"/>
        <v>6</v>
      </c>
      <c r="Z14" s="37">
        <f t="shared" si="26"/>
        <v>0</v>
      </c>
      <c r="AA14" s="148">
        <f t="shared" si="26"/>
        <v>0</v>
      </c>
      <c r="AB14" s="197">
        <f t="shared" ref="AB14" si="27">7-COUNTIF(AD13:AJ13,0)-COUNTIF(AD13:AJ13,"")</f>
        <v>5</v>
      </c>
      <c r="AC14" s="168">
        <f>SUM(AD14:AJ14)</f>
        <v>20</v>
      </c>
      <c r="AD14" s="35">
        <f t="shared" ref="AD14:AJ14" si="28">IF($B7=$B13,AD13+AD8,AD13)</f>
        <v>4</v>
      </c>
      <c r="AE14" s="35">
        <f t="shared" si="28"/>
        <v>3</v>
      </c>
      <c r="AF14" s="35">
        <f t="shared" si="28"/>
        <v>5</v>
      </c>
      <c r="AG14" s="35">
        <f t="shared" si="28"/>
        <v>2</v>
      </c>
      <c r="AH14" s="36">
        <f t="shared" si="28"/>
        <v>6</v>
      </c>
      <c r="AI14" s="37">
        <f t="shared" si="28"/>
        <v>0</v>
      </c>
      <c r="AJ14" s="148">
        <f t="shared" si="28"/>
        <v>0</v>
      </c>
      <c r="AK14" s="197">
        <f t="shared" ref="AK14" si="29">7-COUNTIF(AM13:AS13,0)-COUNTIF(AM13:AS13,"")</f>
        <v>5</v>
      </c>
      <c r="AL14" s="168">
        <f>SUM(AM14:AS14)</f>
        <v>20</v>
      </c>
      <c r="AM14" s="35">
        <f t="shared" ref="AM14:AS14" si="30">IF($B7=$B13,AM13+AM8,AM13)</f>
        <v>4</v>
      </c>
      <c r="AN14" s="35">
        <f t="shared" si="30"/>
        <v>3</v>
      </c>
      <c r="AO14" s="35">
        <f t="shared" si="30"/>
        <v>5</v>
      </c>
      <c r="AP14" s="35">
        <f t="shared" si="30"/>
        <v>2</v>
      </c>
      <c r="AQ14" s="36">
        <f t="shared" si="30"/>
        <v>6</v>
      </c>
      <c r="AR14" s="37">
        <f t="shared" si="30"/>
        <v>0</v>
      </c>
      <c r="AS14" s="148">
        <f t="shared" si="30"/>
        <v>0</v>
      </c>
      <c r="AT14" s="197">
        <f t="shared" ref="AT14" si="31">7-COUNTIF(AV13:BB13,0)-COUNTIF(AV13:BB13,"")</f>
        <v>5</v>
      </c>
      <c r="AU14" s="168">
        <f>SUM(AV14:BB14)</f>
        <v>20</v>
      </c>
      <c r="AV14" s="35">
        <f t="shared" ref="AV14:BB14" si="32">IF($B7=$B13,AV13+AV8,AV13)</f>
        <v>4</v>
      </c>
      <c r="AW14" s="35">
        <f t="shared" si="32"/>
        <v>3</v>
      </c>
      <c r="AX14" s="35">
        <f t="shared" si="32"/>
        <v>5</v>
      </c>
      <c r="AY14" s="35">
        <f t="shared" si="32"/>
        <v>2</v>
      </c>
      <c r="AZ14" s="36">
        <f t="shared" si="32"/>
        <v>6</v>
      </c>
      <c r="BA14" s="37">
        <f t="shared" si="32"/>
        <v>0</v>
      </c>
      <c r="BB14" s="148">
        <f t="shared" si="32"/>
        <v>0</v>
      </c>
    </row>
    <row r="15" spans="1:54" ht="15.95" hidden="1" customHeight="1" x14ac:dyDescent="0.2">
      <c r="B15" s="159"/>
      <c r="C15" s="160"/>
      <c r="D15" s="160"/>
      <c r="E15" s="160"/>
      <c r="F15" s="121"/>
      <c r="G15" s="121"/>
      <c r="H15" s="121"/>
      <c r="I15" s="165">
        <f>K15+T15+AC15+AL15+AU15</f>
        <v>100</v>
      </c>
      <c r="J15" s="198">
        <f t="shared" ref="J15" si="33">IF($B13=$B7,COUNTIF(L15:R15,0),COUNTIF(L16:R16,0)+COUNTIF(L16:R16,""))</f>
        <v>2</v>
      </c>
      <c r="K15" s="169">
        <f>IF($B7=$B13,K16+K9,K16)</f>
        <v>20</v>
      </c>
      <c r="L15" s="40">
        <f>IF($B7=$B13,L16+L9,L16)</f>
        <v>4</v>
      </c>
      <c r="M15" s="40">
        <f t="shared" ref="M15:R15" si="34">IF($B7=$B13,M16+M9,M16)</f>
        <v>3</v>
      </c>
      <c r="N15" s="40">
        <f t="shared" si="34"/>
        <v>5</v>
      </c>
      <c r="O15" s="40">
        <f t="shared" si="34"/>
        <v>2</v>
      </c>
      <c r="P15" s="41">
        <f t="shared" si="34"/>
        <v>6</v>
      </c>
      <c r="Q15" s="42">
        <f t="shared" si="34"/>
        <v>0</v>
      </c>
      <c r="R15" s="149">
        <f t="shared" si="34"/>
        <v>0</v>
      </c>
      <c r="S15" s="198">
        <f t="shared" ref="S15" si="35">IF($B13=$B7,COUNTIF(U15:AA15,0),COUNTIF(U16:AA16,0)+COUNTIF(U16:AA16,""))</f>
        <v>2</v>
      </c>
      <c r="T15" s="169">
        <f t="shared" ref="T15:AA15" si="36">IF($B7=$B13,T16+T9,T16)</f>
        <v>20</v>
      </c>
      <c r="U15" s="40">
        <f t="shared" si="36"/>
        <v>4</v>
      </c>
      <c r="V15" s="40">
        <f t="shared" si="36"/>
        <v>3</v>
      </c>
      <c r="W15" s="40">
        <f t="shared" si="36"/>
        <v>5</v>
      </c>
      <c r="X15" s="40">
        <f t="shared" si="36"/>
        <v>2</v>
      </c>
      <c r="Y15" s="41">
        <f t="shared" si="36"/>
        <v>6</v>
      </c>
      <c r="Z15" s="42">
        <f t="shared" si="36"/>
        <v>0</v>
      </c>
      <c r="AA15" s="149">
        <f t="shared" si="36"/>
        <v>0</v>
      </c>
      <c r="AB15" s="198">
        <f t="shared" ref="AB15" si="37">IF($B13=$B7,COUNTIF(AD15:AJ15,0),COUNTIF(AD16:AJ16,0)+COUNTIF(AD16:AJ16,""))</f>
        <v>2</v>
      </c>
      <c r="AC15" s="169">
        <f t="shared" ref="AC15:AJ15" si="38">IF($B7=$B13,AC16+AC9,AC16)</f>
        <v>20</v>
      </c>
      <c r="AD15" s="40">
        <f t="shared" si="38"/>
        <v>4</v>
      </c>
      <c r="AE15" s="40">
        <f t="shared" si="38"/>
        <v>3</v>
      </c>
      <c r="AF15" s="40">
        <f t="shared" si="38"/>
        <v>5</v>
      </c>
      <c r="AG15" s="40">
        <f t="shared" si="38"/>
        <v>2</v>
      </c>
      <c r="AH15" s="41">
        <f t="shared" si="38"/>
        <v>6</v>
      </c>
      <c r="AI15" s="42">
        <f t="shared" si="38"/>
        <v>0</v>
      </c>
      <c r="AJ15" s="149">
        <f t="shared" si="38"/>
        <v>0</v>
      </c>
      <c r="AK15" s="198">
        <f t="shared" ref="AK15" si="39">IF($B13=$B7,COUNTIF(AM15:AS15,0),COUNTIF(AM16:AS16,0)+COUNTIF(AM16:AS16,""))</f>
        <v>2</v>
      </c>
      <c r="AL15" s="169">
        <f t="shared" ref="AL15:AS15" si="40">IF($B7=$B13,AL16+AL9,AL16)</f>
        <v>20</v>
      </c>
      <c r="AM15" s="40">
        <f t="shared" si="40"/>
        <v>4</v>
      </c>
      <c r="AN15" s="40">
        <f t="shared" si="40"/>
        <v>3</v>
      </c>
      <c r="AO15" s="40">
        <f t="shared" si="40"/>
        <v>5</v>
      </c>
      <c r="AP15" s="40">
        <f t="shared" si="40"/>
        <v>2</v>
      </c>
      <c r="AQ15" s="41">
        <f t="shared" si="40"/>
        <v>6</v>
      </c>
      <c r="AR15" s="42">
        <f t="shared" si="40"/>
        <v>0</v>
      </c>
      <c r="AS15" s="149">
        <f t="shared" si="40"/>
        <v>0</v>
      </c>
      <c r="AT15" s="198">
        <f t="shared" ref="AT15" si="41">IF($B13=$B7,COUNTIF(AV15:BB15,0),COUNTIF(AV16:BB16,0)+COUNTIF(AV16:BB16,""))</f>
        <v>2</v>
      </c>
      <c r="AU15" s="169">
        <f t="shared" ref="AU15:BB15" si="42">IF($B7=$B13,AU16+AU9,AU16)</f>
        <v>20</v>
      </c>
      <c r="AV15" s="40">
        <f t="shared" si="42"/>
        <v>4</v>
      </c>
      <c r="AW15" s="40">
        <f t="shared" si="42"/>
        <v>3</v>
      </c>
      <c r="AX15" s="40">
        <f t="shared" si="42"/>
        <v>5</v>
      </c>
      <c r="AY15" s="40">
        <f t="shared" si="42"/>
        <v>2</v>
      </c>
      <c r="AZ15" s="41">
        <f t="shared" si="42"/>
        <v>6</v>
      </c>
      <c r="BA15" s="42">
        <f t="shared" si="42"/>
        <v>0</v>
      </c>
      <c r="BB15" s="149">
        <f t="shared" si="42"/>
        <v>0</v>
      </c>
    </row>
    <row r="16" spans="1:54" ht="15.95" customHeight="1" x14ac:dyDescent="0.2">
      <c r="A16" s="1" t="str">
        <f>A13</f>
        <v>1 Przykładowy Jan    WZÓR</v>
      </c>
      <c r="B16" s="339">
        <v>0</v>
      </c>
      <c r="C16" s="348" t="s">
        <v>69</v>
      </c>
      <c r="D16" s="348"/>
      <c r="E16" s="348"/>
      <c r="F16" s="161">
        <f>wrzesień!F16</f>
        <v>4</v>
      </c>
      <c r="G16" s="161">
        <f>wrzesień!G16</f>
        <v>-1</v>
      </c>
      <c r="H16" s="122">
        <f>5-COUNTIF(AU13,0)-COUNTIF(AL13,0)-COUNTIF(AC13,0)-COUNTIF(T13,0)-COUNTIF(K13,0)</f>
        <v>5</v>
      </c>
      <c r="I16" s="165">
        <f>K16+T16+AC16+AL16+AU16</f>
        <v>100</v>
      </c>
      <c r="J16" s="199">
        <f t="shared" ref="J16" si="43">IF($B13=$B7,J10+IF($F13&lt;&gt;$G13,(K13+$G15-$G14)/$F13,K13/$F13),IF($F13&lt;&gt;G13,(K13+$G15-$G14)/$F13,K13/$F13))</f>
        <v>1.1111111111111112</v>
      </c>
      <c r="K16" s="170">
        <f>SUM(L16:R16)</f>
        <v>20</v>
      </c>
      <c r="L16" s="26">
        <f t="shared" ref="L16:R16" si="44">L13</f>
        <v>4</v>
      </c>
      <c r="M16" s="26">
        <f t="shared" si="44"/>
        <v>3</v>
      </c>
      <c r="N16" s="26">
        <f t="shared" si="44"/>
        <v>5</v>
      </c>
      <c r="O16" s="26">
        <f t="shared" si="44"/>
        <v>2</v>
      </c>
      <c r="P16" s="26">
        <f t="shared" si="44"/>
        <v>6</v>
      </c>
      <c r="Q16" s="29">
        <f t="shared" si="44"/>
        <v>0</v>
      </c>
      <c r="R16" s="150">
        <f t="shared" si="44"/>
        <v>0</v>
      </c>
      <c r="S16" s="199">
        <f t="shared" ref="S16" si="45">IF($B13=$B7,S10+IF($F13&lt;&gt;$G13,(T13+$G15-$G14)/$F13,T13/$F13),IF($F13&lt;&gt;P13,(T13+$G15-$G14)/$F13,T13/$F13))</f>
        <v>1.1111111111111112</v>
      </c>
      <c r="T16" s="170">
        <f>SUM(U16:AA16)</f>
        <v>20</v>
      </c>
      <c r="U16" s="26">
        <f t="shared" ref="U16:AA16" si="46">U13</f>
        <v>4</v>
      </c>
      <c r="V16" s="26">
        <f t="shared" si="46"/>
        <v>3</v>
      </c>
      <c r="W16" s="26">
        <f t="shared" si="46"/>
        <v>5</v>
      </c>
      <c r="X16" s="26">
        <f t="shared" si="46"/>
        <v>2</v>
      </c>
      <c r="Y16" s="26">
        <f t="shared" si="46"/>
        <v>6</v>
      </c>
      <c r="Z16" s="29">
        <f t="shared" si="46"/>
        <v>0</v>
      </c>
      <c r="AA16" s="150">
        <f t="shared" si="46"/>
        <v>0</v>
      </c>
      <c r="AB16" s="199">
        <f t="shared" ref="AB16" si="47">IF($B13=$B7,AB10+IF($F13&lt;&gt;$G13,(AC13+$G15-$G14)/$F13,AC13/$F13),IF($F13&lt;&gt;Y13,(AC13+$G15-$G14)/$F13,AC13/$F13))</f>
        <v>1.1111111111111112</v>
      </c>
      <c r="AC16" s="170">
        <f>SUM(AD16:AJ16)</f>
        <v>20</v>
      </c>
      <c r="AD16" s="26">
        <f t="shared" ref="AD16:AJ16" si="48">AD13</f>
        <v>4</v>
      </c>
      <c r="AE16" s="26">
        <f t="shared" si="48"/>
        <v>3</v>
      </c>
      <c r="AF16" s="26">
        <f t="shared" si="48"/>
        <v>5</v>
      </c>
      <c r="AG16" s="26">
        <f t="shared" si="48"/>
        <v>2</v>
      </c>
      <c r="AH16" s="26">
        <f t="shared" si="48"/>
        <v>6</v>
      </c>
      <c r="AI16" s="29">
        <f t="shared" si="48"/>
        <v>0</v>
      </c>
      <c r="AJ16" s="150">
        <f t="shared" si="48"/>
        <v>0</v>
      </c>
      <c r="AK16" s="199">
        <f t="shared" ref="AK16" si="49">IF($B13=$B7,AK10+IF($F13&lt;&gt;$G13,(AL13+$G15-$G14)/$F13,AL13/$F13),IF($F13&lt;&gt;AH13,(AL13+$G15-$G14)/$F13,AL13/$F13))</f>
        <v>1.1111111111111112</v>
      </c>
      <c r="AL16" s="170">
        <f>SUM(AM16:AS16)</f>
        <v>20</v>
      </c>
      <c r="AM16" s="26">
        <f t="shared" ref="AM16:AS16" si="50">AM13</f>
        <v>4</v>
      </c>
      <c r="AN16" s="26">
        <f t="shared" si="50"/>
        <v>3</v>
      </c>
      <c r="AO16" s="26">
        <f t="shared" si="50"/>
        <v>5</v>
      </c>
      <c r="AP16" s="26">
        <f t="shared" si="50"/>
        <v>2</v>
      </c>
      <c r="AQ16" s="26">
        <f t="shared" si="50"/>
        <v>6</v>
      </c>
      <c r="AR16" s="29">
        <f t="shared" si="50"/>
        <v>0</v>
      </c>
      <c r="AS16" s="150">
        <f t="shared" si="50"/>
        <v>0</v>
      </c>
      <c r="AT16" s="199">
        <f t="shared" ref="AT16" si="51">IF($B13=$B7,AT10+IF($F13&lt;&gt;$G13,(AU13+$G15-$G14)/$F13,AU13/$F13),IF($F13&lt;&gt;AQ13,(AU13+$G15-$G14)/$F13,AU13/$F13))</f>
        <v>1.1111111111111112</v>
      </c>
      <c r="AU16" s="170">
        <f>SUM(AV16:BB16)</f>
        <v>20</v>
      </c>
      <c r="AV16" s="26">
        <f>IF(SUM($AM$9:$AS$9)=SUM($AV$9:$BB$9),AV13,IF(AND(SUM($AV$9:$BB$9)&gt;42,SUM($AV$9:$BB$9)&lt;49),AV13,0))</f>
        <v>4</v>
      </c>
      <c r="AW16" s="26">
        <f t="shared" ref="AW16:BB16" si="52">IF(SUM($AM$9:$AS$9)=SUM($AV$9:$BB$9),AW13,IF(AND(SUM($AV$9:$BB$9)&gt;42,SUM($AV$9:$BB$9)&lt;49),AW13,0))</f>
        <v>3</v>
      </c>
      <c r="AX16" s="26">
        <f t="shared" si="52"/>
        <v>5</v>
      </c>
      <c r="AY16" s="26">
        <f t="shared" si="52"/>
        <v>2</v>
      </c>
      <c r="AZ16" s="26">
        <f t="shared" si="52"/>
        <v>6</v>
      </c>
      <c r="BA16" s="29">
        <f t="shared" si="52"/>
        <v>0</v>
      </c>
      <c r="BB16" s="150">
        <f t="shared" si="52"/>
        <v>0</v>
      </c>
    </row>
    <row r="17" spans="1:54" ht="15.95" customHeight="1" x14ac:dyDescent="0.2">
      <c r="A17" s="1" t="str">
        <f>A16</f>
        <v>1 Przykładowy Jan    WZÓR</v>
      </c>
      <c r="B17" s="339"/>
      <c r="C17" s="348"/>
      <c r="D17" s="348"/>
      <c r="E17" s="348"/>
      <c r="F17" s="161">
        <f>wrzesień!F17</f>
        <v>-3</v>
      </c>
      <c r="G17" s="161">
        <f>wrzesień!G17</f>
        <v>-2</v>
      </c>
      <c r="H17" s="123">
        <f>IF($B13=$B7,H11+F17,$F17)</f>
        <v>-3</v>
      </c>
      <c r="I17" s="165">
        <f>K17+T17+AC17+AL17+AU17</f>
        <v>0</v>
      </c>
      <c r="J17" s="200">
        <f t="shared" ref="J17" si="53">IF($H16=0,0,IF($B7=$B13,IF($H18&gt;0,$H18+J11,K13+J11),IF($H18&gt;0,$H18,K13)))</f>
        <v>20</v>
      </c>
      <c r="K17" s="170">
        <f>SUM(L17:R17)</f>
        <v>0</v>
      </c>
      <c r="L17" s="6"/>
      <c r="M17" s="6"/>
      <c r="N17" s="6"/>
      <c r="O17" s="6"/>
      <c r="P17" s="26"/>
      <c r="Q17" s="29"/>
      <c r="R17" s="150"/>
      <c r="S17" s="200">
        <f t="shared" ref="S17" si="54">IF($H16=0,0,IF($B7=$B13,IF($H18&gt;0,$H18+S11,T13+S11),IF($H18&gt;0,$H18,T13)))</f>
        <v>20</v>
      </c>
      <c r="T17" s="170">
        <f>SUM(U17:AA17)</f>
        <v>0</v>
      </c>
      <c r="U17" s="6"/>
      <c r="V17" s="6"/>
      <c r="W17" s="6"/>
      <c r="X17" s="6"/>
      <c r="Y17" s="26"/>
      <c r="Z17" s="29"/>
      <c r="AA17" s="150"/>
      <c r="AB17" s="200">
        <f t="shared" ref="AB17" si="55">IF($H16=0,0,IF($B7=$B13,IF($H18&gt;0,$H18+AB11,AC13+AB11),IF($H18&gt;0,$H18,AC13)))</f>
        <v>20</v>
      </c>
      <c r="AC17" s="170">
        <f>SUM(AD17:AJ17)</f>
        <v>0</v>
      </c>
      <c r="AD17" s="6"/>
      <c r="AE17" s="6"/>
      <c r="AF17" s="6"/>
      <c r="AG17" s="6"/>
      <c r="AH17" s="26"/>
      <c r="AI17" s="29"/>
      <c r="AJ17" s="150"/>
      <c r="AK17" s="200">
        <f t="shared" ref="AK17" si="56">IF($H16=0,0,IF($B7=$B13,IF($H18&gt;0,$H18+AK11,AL13+AK11),IF($H18&gt;0,$H18,AL13)))</f>
        <v>20</v>
      </c>
      <c r="AL17" s="170">
        <f>SUM(AM17:AS17)</f>
        <v>0</v>
      </c>
      <c r="AM17" s="6"/>
      <c r="AN17" s="6"/>
      <c r="AO17" s="6"/>
      <c r="AP17" s="6"/>
      <c r="AQ17" s="26"/>
      <c r="AR17" s="29"/>
      <c r="AS17" s="150"/>
      <c r="AT17" s="200">
        <f t="shared" ref="AT17" si="57">IF($H16=0,0,IF($B7=$B13,IF($H18&gt;0,$H18+AT11,AU13+AT11),IF($H18&gt;0,$H18,AU13)))</f>
        <v>20</v>
      </c>
      <c r="AU17" s="170">
        <f>SUM(AV17:BB17)</f>
        <v>0</v>
      </c>
      <c r="AV17" s="6"/>
      <c r="AW17" s="6"/>
      <c r="AX17" s="6"/>
      <c r="AY17" s="6"/>
      <c r="AZ17" s="26"/>
      <c r="BA17" s="29"/>
      <c r="BB17" s="150"/>
    </row>
    <row r="18" spans="1:54" ht="15.95" customHeight="1" thickBot="1" x14ac:dyDescent="0.25">
      <c r="A18" s="1" t="str">
        <f>A17</f>
        <v>1 Przykładowy Jan    WZÓR</v>
      </c>
      <c r="B18" s="343" t="str">
        <f>wrzesień!B18</f>
        <v>UWAGI / OSTRZEŻENIA / BŁĘDY</v>
      </c>
      <c r="C18" s="344"/>
      <c r="D18" s="344"/>
      <c r="E18" s="344"/>
      <c r="F18" s="162"/>
      <c r="G18" s="163"/>
      <c r="H18" s="172">
        <f>IF(OR($G18=0,$F18=0,$G18="",$F18=""),0,$G18/$F18)</f>
        <v>0</v>
      </c>
      <c r="I18" s="166"/>
      <c r="J18" s="201">
        <f t="shared" ref="J18" si="58">IF($B7=$B13,IF(L13+L8&gt;0,1,0)+IF(M13+M8&gt;0,1,0)+IF(N13+N8&gt;0,1,0)+IF(O13+O8&gt;0,1,0)+IF(P13+P8&gt;0,1,0)+IF(Q13+Q8&gt;0,1,0)+IF(R13+R8&gt;0,1,0),J14)</f>
        <v>5</v>
      </c>
      <c r="K18" s="202">
        <f t="shared" ref="K18" si="59">IF(OR($B13=$B19,J18=0,(K14-Q18+O18)&lt;=0),0,(K14-Q18+O18)/J18)</f>
        <v>3.6</v>
      </c>
      <c r="L18" s="151">
        <f t="shared" ref="L18" si="60">IF(K18*(7-J15)&lt;=0,0,K18*(7-J15))</f>
        <v>18</v>
      </c>
      <c r="M18" s="350">
        <f>ROUND(IF(OR(K15-K18*(7-J15)+P18&lt;0,$B13=$B19,K18&lt;=0,K15=0),0,IF(K15-K18*(7-J15)+P18&gt;Q18-O18+P18,Q18-O18+P18,K15-K18*(7-J15)+P18)),1)</f>
        <v>2</v>
      </c>
      <c r="N18" s="351"/>
      <c r="O18" s="152">
        <f t="shared" ref="O18" si="61">IF(OR($B13=$B19,J14=0),0,IF($B13=$B7,J13,$F13))</f>
        <v>18</v>
      </c>
      <c r="P18" s="153">
        <f t="shared" ref="P18" si="62">IF(OR($B13=$B19,J18=0),0,$G15-$G14)</f>
        <v>0</v>
      </c>
      <c r="Q18" s="154">
        <f t="shared" ref="Q18" si="63">IF(OR($B13=$B19,J18=0),0,J17)</f>
        <v>20</v>
      </c>
      <c r="R18" s="155">
        <f t="shared" ref="R18" si="64">IF($B13=$B19,0,K15)</f>
        <v>20</v>
      </c>
      <c r="S18" s="201">
        <f t="shared" ref="S18" si="65">IF($B7=$B13,IF(U13+U8&gt;0,1,0)+IF(V13+V8&gt;0,1,0)+IF(W13+W8&gt;0,1,0)+IF(X13+X8&gt;0,1,0)+IF(Y13+Y8&gt;0,1,0)+IF(Z13+Z8&gt;0,1,0)+IF(AA13+AA8&gt;0,1,0),S14)</f>
        <v>5</v>
      </c>
      <c r="T18" s="202">
        <f t="shared" ref="T18" si="66">IF(OR($B13=$B19,S18=0,(T14-Z18+X18)&lt;=0),0,(T14-Z18+X18)/S18)</f>
        <v>3.6</v>
      </c>
      <c r="U18" s="151">
        <f t="shared" ref="U18" si="67">IF(T18*(7-S15)&lt;=0,0,T18*(7-S15))</f>
        <v>18</v>
      </c>
      <c r="V18" s="350">
        <f>ROUND(IF(OR(T15-T18*(7-S15)+Y18&lt;0,$B13=$B19,T18&lt;=0,T15=0),0,IF(T15-T18*(7-S15)+Y18&gt;Z18-X18+Y18,Z18-X18+Y18,T15-T18*(7-S15)+Y18)),1)</f>
        <v>2</v>
      </c>
      <c r="W18" s="351"/>
      <c r="X18" s="152">
        <f t="shared" ref="X18" si="68">IF(OR($B13=$B19,S14=0),0,IF($B13=$B7,S13,$F13))</f>
        <v>18</v>
      </c>
      <c r="Y18" s="153">
        <f t="shared" ref="Y18" si="69">IF(OR($B13=$B19,S18=0),0,$G15-$G14)</f>
        <v>0</v>
      </c>
      <c r="Z18" s="154">
        <f t="shared" ref="Z18" si="70">IF(OR($B13=$B19,S18=0),0,S17)</f>
        <v>20</v>
      </c>
      <c r="AA18" s="155">
        <f t="shared" ref="AA18" si="71">IF($B13=$B19,0,T15)</f>
        <v>20</v>
      </c>
      <c r="AB18" s="201">
        <f t="shared" ref="AB18" si="72">IF($B7=$B13,IF(AD13+AD8&gt;0,1,0)+IF(AE13+AE8&gt;0,1,0)+IF(AF13+AF8&gt;0,1,0)+IF(AG13+AG8&gt;0,1,0)+IF(AH13+AH8&gt;0,1,0)+IF(AI13+AI8&gt;0,1,0)+IF(AJ13+AJ8&gt;0,1,0),AB14)</f>
        <v>5</v>
      </c>
      <c r="AC18" s="202">
        <f t="shared" ref="AC18" si="73">IF(OR($B13=$B19,AB18=0,(AC14-AI18+AG18)&lt;=0),0,(AC14-AI18+AG18)/AB18)</f>
        <v>3.6</v>
      </c>
      <c r="AD18" s="151">
        <f t="shared" ref="AD18" si="74">IF(AC18*(7-AB15)&lt;=0,0,AC18*(7-AB15))</f>
        <v>18</v>
      </c>
      <c r="AE18" s="350">
        <f>ROUND(IF(OR(AC15-AC18*(7-AB15)+AH18&lt;0,$B13=$B19,AC18&lt;=0,AC15=0),0,IF(AC15-AC18*(7-AB15)+AH18&gt;AI18-AG18+AH18,AI18-AG18+AH18,AC15-AC18*(7-AB15)+AH18)),1)</f>
        <v>2</v>
      </c>
      <c r="AF18" s="351"/>
      <c r="AG18" s="152">
        <f t="shared" ref="AG18" si="75">IF(OR($B13=$B19,AB14=0),0,IF($B13=$B7,AB13,$F13))</f>
        <v>18</v>
      </c>
      <c r="AH18" s="153">
        <f t="shared" ref="AH18" si="76">IF(OR($B13=$B19,AB18=0),0,$G15-$G14)</f>
        <v>0</v>
      </c>
      <c r="AI18" s="154">
        <f t="shared" ref="AI18" si="77">IF(OR($B13=$B19,AB18=0),0,AB17)</f>
        <v>20</v>
      </c>
      <c r="AJ18" s="155">
        <f t="shared" ref="AJ18" si="78">IF($B13=$B19,0,AC15)</f>
        <v>20</v>
      </c>
      <c r="AK18" s="201">
        <f t="shared" ref="AK18" si="79">IF($B7=$B13,IF(AM13+AM8&gt;0,1,0)+IF(AN13+AN8&gt;0,1,0)+IF(AO13+AO8&gt;0,1,0)+IF(AP13+AP8&gt;0,1,0)+IF(AQ13+AQ8&gt;0,1,0)+IF(AR13+AR8&gt;0,1,0)+IF(AS13+AS8&gt;0,1,0),AK14)</f>
        <v>5</v>
      </c>
      <c r="AL18" s="202">
        <f t="shared" ref="AL18" si="80">IF(OR($B13=$B19,AK18=0,(AL14-AR18+AP18)&lt;=0),0,(AL14-AR18+AP18)/AK18)</f>
        <v>3.6</v>
      </c>
      <c r="AM18" s="151">
        <f t="shared" ref="AM18" si="81">IF(AL18*(7-AK15)&lt;=0,0,AL18*(7-AK15))</f>
        <v>18</v>
      </c>
      <c r="AN18" s="350">
        <f>ROUND(IF(OR(AL15-AL18*(7-AK15)+AQ18&lt;0,$B13=$B19,AL18&lt;=0,AL15=0),0,IF(AL15-AL18*(7-AK15)+AQ18&gt;AR18-AP18+AQ18,AR18-AP18+AQ18,AL15-AL18*(7-AK15)+AQ18)),1)</f>
        <v>2</v>
      </c>
      <c r="AO18" s="351"/>
      <c r="AP18" s="152">
        <f t="shared" ref="AP18" si="82">IF(OR($B13=$B19,AK14=0),0,IF($B13=$B7,AK13,$F13))</f>
        <v>18</v>
      </c>
      <c r="AQ18" s="153">
        <f t="shared" ref="AQ18" si="83">IF(OR($B13=$B19,AK18=0),0,$G15-$G14)</f>
        <v>0</v>
      </c>
      <c r="AR18" s="154">
        <f t="shared" ref="AR18" si="84">IF(OR($B13=$B19,AK18=0),0,AK17)</f>
        <v>20</v>
      </c>
      <c r="AS18" s="155">
        <f t="shared" ref="AS18" si="85">IF($B13=$B19,0,AL15)</f>
        <v>20</v>
      </c>
      <c r="AT18" s="201">
        <f t="shared" ref="AT18" si="86">IF($B7=$B13,IF(AV13+AV8&gt;0,1,0)+IF(AW13+AW8&gt;0,1,0)+IF(AX13+AX8&gt;0,1,0)+IF(AY13+AY8&gt;0,1,0)+IF(AZ13+AZ8&gt;0,1,0)+IF(BA13+BA8&gt;0,1,0)+IF(BB13+BB8&gt;0,1,0),AT14)</f>
        <v>5</v>
      </c>
      <c r="AU18" s="202">
        <f t="shared" ref="AU18" si="87">IF(OR($B13=$B19,AT18=0,(AU14-BA18+AY18)&lt;=0),0,(AU14-BA18+AY18)/AT18)</f>
        <v>3.6</v>
      </c>
      <c r="AV18" s="151">
        <f t="shared" ref="AV18" si="88">IF(AU18*(7-AT15)&lt;=0,0,AU18*(7-AT15))</f>
        <v>18</v>
      </c>
      <c r="AW18" s="350">
        <f>ROUND(IF(OR(AU15-AU18*(7-AT15)+AZ18&lt;0,$B13=$B19,AU18&lt;=0,AU15=0),0,IF(AU15-AU18*(7-AT15)+AZ18&gt;BA18-AY18+AZ18,BA18-AY18+AZ18,AU15-AU18*(7-AT15)+AZ18)),1)</f>
        <v>2</v>
      </c>
      <c r="AX18" s="351"/>
      <c r="AY18" s="152">
        <f t="shared" ref="AY18" si="89">IF(OR($B13=$B19,AT14=0),0,IF($B13=$B7,AT13,$F13))</f>
        <v>18</v>
      </c>
      <c r="AZ18" s="153">
        <f t="shared" ref="AZ18" si="90">IF(OR($B13=$B19,AT18=0),0,$G15-$G14)</f>
        <v>0</v>
      </c>
      <c r="BA18" s="154">
        <f t="shared" ref="BA18" si="91">IF(OR($B13=$B19,AT18=0),0,AT17)</f>
        <v>20</v>
      </c>
      <c r="BB18" s="155">
        <f t="shared" ref="BB18" si="92">IF($B13=$B19,0,AU15)</f>
        <v>20</v>
      </c>
    </row>
    <row r="19" spans="1:54" ht="16.5" thickTop="1" x14ac:dyDescent="0.2">
      <c r="A19" s="1">
        <f>IF(B19="","1. Niewypełnione",B19)</f>
        <v>0</v>
      </c>
      <c r="B19" s="320">
        <f>styczeń!B19</f>
        <v>0</v>
      </c>
      <c r="C19" s="321">
        <f>styczeń!C19</f>
        <v>0</v>
      </c>
      <c r="D19" s="321">
        <f>styczeń!D19</f>
        <v>0</v>
      </c>
      <c r="E19" s="321">
        <f>styczeń!E19</f>
        <v>0</v>
      </c>
      <c r="F19" s="177">
        <f>styczeń!F19</f>
        <v>18</v>
      </c>
      <c r="G19" s="185">
        <f>styczeń!G19</f>
        <v>18</v>
      </c>
      <c r="H19" s="177"/>
      <c r="I19" s="192">
        <f>K19+T19+AC19+AL19+AU19</f>
        <v>0</v>
      </c>
      <c r="J19" s="186">
        <f t="shared" ref="J19" si="93">IF(OR($B19=$B25,J22=0),0,ROUND((K20+P24)/J22,0))</f>
        <v>0</v>
      </c>
      <c r="K19" s="51">
        <f>SUM(L19:R19)</f>
        <v>0</v>
      </c>
      <c r="L19" s="52">
        <f>styczeń!L19</f>
        <v>0</v>
      </c>
      <c r="M19" s="52">
        <f>styczeń!M19</f>
        <v>0</v>
      </c>
      <c r="N19" s="52">
        <f>styczeń!N19</f>
        <v>0</v>
      </c>
      <c r="O19" s="52">
        <f>styczeń!O19</f>
        <v>0</v>
      </c>
      <c r="P19" s="53">
        <f>styczeń!P19</f>
        <v>0</v>
      </c>
      <c r="Q19" s="54">
        <f>styczeń!Q19</f>
        <v>0</v>
      </c>
      <c r="R19" s="55">
        <f>styczeń!R19</f>
        <v>0</v>
      </c>
      <c r="S19" s="188">
        <f t="shared" ref="S19" si="94">IF(OR($B19=$B25,S22=0),0,ROUND((T20+Y24)/S22,0))</f>
        <v>0</v>
      </c>
      <c r="T19" s="51">
        <f>SUM(U19:AA19)</f>
        <v>0</v>
      </c>
      <c r="U19" s="52">
        <f>styczeń!U19</f>
        <v>0</v>
      </c>
      <c r="V19" s="52">
        <f>styczeń!V19</f>
        <v>0</v>
      </c>
      <c r="W19" s="52">
        <f>styczeń!W19</f>
        <v>0</v>
      </c>
      <c r="X19" s="52">
        <f>styczeń!X19</f>
        <v>0</v>
      </c>
      <c r="Y19" s="53">
        <f>styczeń!Y19</f>
        <v>0</v>
      </c>
      <c r="Z19" s="54">
        <f>styczeń!Z19</f>
        <v>0</v>
      </c>
      <c r="AA19" s="55">
        <f>styczeń!AA19</f>
        <v>0</v>
      </c>
      <c r="AB19" s="188">
        <f t="shared" ref="AB19" si="95">IF(OR($B19=$B25,AB22=0),0,ROUND((AC20+AH24)/AB22,0))</f>
        <v>0</v>
      </c>
      <c r="AC19" s="51">
        <f>SUM(AD19:AJ19)</f>
        <v>0</v>
      </c>
      <c r="AD19" s="52">
        <f>styczeń!AD19</f>
        <v>0</v>
      </c>
      <c r="AE19" s="52">
        <f>styczeń!AE19</f>
        <v>0</v>
      </c>
      <c r="AF19" s="52">
        <f>styczeń!AF19</f>
        <v>0</v>
      </c>
      <c r="AG19" s="52">
        <f>styczeń!AG19</f>
        <v>0</v>
      </c>
      <c r="AH19" s="53">
        <f>styczeń!AH19</f>
        <v>0</v>
      </c>
      <c r="AI19" s="54">
        <f>styczeń!AI19</f>
        <v>0</v>
      </c>
      <c r="AJ19" s="55">
        <f>styczeń!AJ19</f>
        <v>0</v>
      </c>
      <c r="AK19" s="188">
        <f t="shared" ref="AK19" si="96">IF(OR($B19=$B25,AK22=0),0,ROUND((AL20+AQ24)/AK22,0))</f>
        <v>0</v>
      </c>
      <c r="AL19" s="51">
        <f>SUM(AM19:AS19)</f>
        <v>0</v>
      </c>
      <c r="AM19" s="52">
        <f>styczeń!AM19</f>
        <v>0</v>
      </c>
      <c r="AN19" s="52">
        <f>styczeń!AN19</f>
        <v>0</v>
      </c>
      <c r="AO19" s="52">
        <f>styczeń!AO19</f>
        <v>0</v>
      </c>
      <c r="AP19" s="52">
        <f>styczeń!AP19</f>
        <v>0</v>
      </c>
      <c r="AQ19" s="53">
        <f>styczeń!AQ19</f>
        <v>0</v>
      </c>
      <c r="AR19" s="54">
        <f>styczeń!AR19</f>
        <v>0</v>
      </c>
      <c r="AS19" s="55">
        <f>styczeń!AS19</f>
        <v>0</v>
      </c>
      <c r="AT19" s="188">
        <f t="shared" ref="AT19" si="97">IF(OR($B19=$B25,AT22=0),0,ROUND((AU20+AZ24)/AT22,0))</f>
        <v>0</v>
      </c>
      <c r="AU19" s="51">
        <f>SUM(AV19:BB19)</f>
        <v>0</v>
      </c>
      <c r="AV19" s="52">
        <f t="shared" ref="AV19" si="98">IF(SUM($AM$9:$AS$9)=SUM($AV$9:$BB$9),AM19,IF(AND(SUM($AV$9:$BB$9)&gt;42,SUM($AV$9:$BB$9)&lt;49),AM19,0))</f>
        <v>0</v>
      </c>
      <c r="AW19" s="52">
        <f t="shared" ref="AW19" si="99">IF(SUM($AM$9:$AS$9)=SUM($AV$9:$BB$9),AN19,IF(AND(SUM($AV$9:$BB$9)&gt;42,SUM($AV$9:$BB$9)&lt;49),AN19,0))</f>
        <v>0</v>
      </c>
      <c r="AX19" s="52">
        <f t="shared" ref="AX19" si="100">IF(SUM($AM$9:$AS$9)=SUM($AV$9:$BB$9),AO19,IF(AND(SUM($AV$9:$BB$9)&gt;42,SUM($AV$9:$BB$9)&lt;49),AO19,0))</f>
        <v>0</v>
      </c>
      <c r="AY19" s="52">
        <f t="shared" ref="AY19" si="101">IF(SUM($AM$9:$AS$9)=SUM($AV$9:$BB$9),AP19,IF(AND(SUM($AV$9:$BB$9)&gt;42,SUM($AV$9:$BB$9)&lt;49),AP19,0))</f>
        <v>0</v>
      </c>
      <c r="AZ19" s="53">
        <f t="shared" ref="AZ19" si="102">IF(SUM($AM$9:$AS$9)=SUM($AV$9:$BB$9),AQ19,IF(AND(SUM($AV$9:$BB$9)&gt;42,SUM($AV$9:$BB$9)&lt;49),AQ19,0))</f>
        <v>0</v>
      </c>
      <c r="BA19" s="54">
        <f t="shared" ref="BA19" si="103">IF(SUM($AM$9:$AS$9)=SUM($AV$9:$BB$9),AR19,IF(AND(SUM($AV$9:$BB$9)&gt;42,SUM($AV$9:$BB$9)&lt;49),AR19,0))</f>
        <v>0</v>
      </c>
      <c r="BB19" s="55">
        <f t="shared" ref="BB19" si="104">IF(SUM($AM$9:$AS$9)=SUM($AV$9:$BB$9),AS19,IF(AND(SUM($AV$9:$BB$9)&gt;42,SUM($AV$9:$BB$9)&lt;49),AS19,0))</f>
        <v>0</v>
      </c>
    </row>
    <row r="20" spans="1:54" ht="12.75" hidden="1" customHeight="1" x14ac:dyDescent="0.2">
      <c r="B20" s="93"/>
      <c r="C20" s="94"/>
      <c r="D20" s="95"/>
      <c r="E20" s="115"/>
      <c r="F20" s="140" t="b">
        <f>IF($B13=$B19,OR(F14,G19&lt;F19),G19&lt;F19)</f>
        <v>0</v>
      </c>
      <c r="G20" s="189">
        <f>IF(AND($B13=$B19,$B13&lt;&gt;"",$B13&lt;&gt;0),G19+G14,G19)</f>
        <v>18</v>
      </c>
      <c r="H20" s="120"/>
      <c r="I20" s="165">
        <f>K20+T20+AC20+AL20+AU20</f>
        <v>0</v>
      </c>
      <c r="J20" s="194">
        <f t="shared" ref="J20" si="105">7-COUNTIF(L19:R19,0)-COUNTIF(L19:R19,"")</f>
        <v>0</v>
      </c>
      <c r="K20" s="22">
        <f>SUM(L20:R20)</f>
        <v>0</v>
      </c>
      <c r="L20" s="35">
        <f t="shared" ref="L20:R20" si="106">IF($B13=$B19,L19+L14,L19)</f>
        <v>0</v>
      </c>
      <c r="M20" s="35">
        <f t="shared" si="106"/>
        <v>0</v>
      </c>
      <c r="N20" s="35">
        <f t="shared" si="106"/>
        <v>0</v>
      </c>
      <c r="O20" s="35">
        <f t="shared" si="106"/>
        <v>0</v>
      </c>
      <c r="P20" s="36">
        <f t="shared" si="106"/>
        <v>0</v>
      </c>
      <c r="Q20" s="37">
        <f t="shared" si="106"/>
        <v>0</v>
      </c>
      <c r="R20" s="38">
        <f t="shared" si="106"/>
        <v>0</v>
      </c>
      <c r="S20" s="194">
        <f t="shared" ref="S20" si="107">7-COUNTIF(U19:AA19,0)-COUNTIF(U19:AA19,"")</f>
        <v>0</v>
      </c>
      <c r="T20" s="22">
        <f>SUM(U20:AA20)</f>
        <v>0</v>
      </c>
      <c r="U20" s="35">
        <f t="shared" ref="U20:AA20" si="108">IF($B13=$B19,U19+U14,U19)</f>
        <v>0</v>
      </c>
      <c r="V20" s="35">
        <f t="shared" si="108"/>
        <v>0</v>
      </c>
      <c r="W20" s="35">
        <f t="shared" si="108"/>
        <v>0</v>
      </c>
      <c r="X20" s="35">
        <f t="shared" si="108"/>
        <v>0</v>
      </c>
      <c r="Y20" s="36">
        <f t="shared" si="108"/>
        <v>0</v>
      </c>
      <c r="Z20" s="37">
        <f t="shared" si="108"/>
        <v>0</v>
      </c>
      <c r="AA20" s="38">
        <f t="shared" si="108"/>
        <v>0</v>
      </c>
      <c r="AB20" s="194">
        <f t="shared" ref="AB20" si="109">7-COUNTIF(AD19:AJ19,0)-COUNTIF(AD19:AJ19,"")</f>
        <v>0</v>
      </c>
      <c r="AC20" s="22">
        <f>SUM(AD20:AJ20)</f>
        <v>0</v>
      </c>
      <c r="AD20" s="35">
        <f t="shared" ref="AD20:AJ20" si="110">IF($B13=$B19,AD19+AD14,AD19)</f>
        <v>0</v>
      </c>
      <c r="AE20" s="35">
        <f t="shared" si="110"/>
        <v>0</v>
      </c>
      <c r="AF20" s="35">
        <f t="shared" si="110"/>
        <v>0</v>
      </c>
      <c r="AG20" s="35">
        <f t="shared" si="110"/>
        <v>0</v>
      </c>
      <c r="AH20" s="36">
        <f t="shared" si="110"/>
        <v>0</v>
      </c>
      <c r="AI20" s="37">
        <f t="shared" si="110"/>
        <v>0</v>
      </c>
      <c r="AJ20" s="38">
        <f t="shared" si="110"/>
        <v>0</v>
      </c>
      <c r="AK20" s="194">
        <f t="shared" ref="AK20" si="111">7-COUNTIF(AM19:AS19,0)-COUNTIF(AM19:AS19,"")</f>
        <v>0</v>
      </c>
      <c r="AL20" s="22">
        <f>SUM(AM20:AS20)</f>
        <v>0</v>
      </c>
      <c r="AM20" s="35">
        <f t="shared" ref="AM20:AS20" si="112">IF($B13=$B19,AM19+AM14,AM19)</f>
        <v>0</v>
      </c>
      <c r="AN20" s="35">
        <f t="shared" si="112"/>
        <v>0</v>
      </c>
      <c r="AO20" s="35">
        <f t="shared" si="112"/>
        <v>0</v>
      </c>
      <c r="AP20" s="35">
        <f t="shared" si="112"/>
        <v>0</v>
      </c>
      <c r="AQ20" s="36">
        <f t="shared" si="112"/>
        <v>0</v>
      </c>
      <c r="AR20" s="37">
        <f t="shared" si="112"/>
        <v>0</v>
      </c>
      <c r="AS20" s="38">
        <f t="shared" si="112"/>
        <v>0</v>
      </c>
      <c r="AT20" s="194">
        <f t="shared" ref="AT20" si="113">7-COUNTIF(AV19:BB19,0)-COUNTIF(AV19:BB19,"")</f>
        <v>0</v>
      </c>
      <c r="AU20" s="22">
        <f>SUM(AV20:BB20)</f>
        <v>0</v>
      </c>
      <c r="AV20" s="35">
        <f t="shared" ref="AV20:BB20" si="114">IF($B13=$B19,AV19+AV14,AV19)</f>
        <v>0</v>
      </c>
      <c r="AW20" s="35">
        <f t="shared" si="114"/>
        <v>0</v>
      </c>
      <c r="AX20" s="35">
        <f t="shared" si="114"/>
        <v>0</v>
      </c>
      <c r="AY20" s="35">
        <f t="shared" si="114"/>
        <v>0</v>
      </c>
      <c r="AZ20" s="36">
        <f t="shared" si="114"/>
        <v>0</v>
      </c>
      <c r="BA20" s="37">
        <f t="shared" si="114"/>
        <v>0</v>
      </c>
      <c r="BB20" s="38">
        <f t="shared" si="114"/>
        <v>0</v>
      </c>
    </row>
    <row r="21" spans="1:54" ht="15" hidden="1" customHeight="1" x14ac:dyDescent="0.2">
      <c r="B21" s="116"/>
      <c r="C21" s="117"/>
      <c r="D21" s="118"/>
      <c r="E21" s="119"/>
      <c r="F21" s="92"/>
      <c r="G21" s="190">
        <f>IF(AND($B13=$B19,$B13&lt;&gt;"",$B13&lt;&gt;0),F19+G15,F19)</f>
        <v>18</v>
      </c>
      <c r="H21" s="121"/>
      <c r="I21" s="165">
        <f>K21+T21+AC21+AL21+AU21</f>
        <v>0</v>
      </c>
      <c r="J21" s="195">
        <f t="shared" ref="J21" si="115">IF($B19=$B13,COUNTIF(L21:R21,0),COUNTIF(L22:R22,0)+COUNTIF(L22:R22,""))</f>
        <v>7</v>
      </c>
      <c r="K21" s="39">
        <f>IF($B13=$B19,K22+K15,K22)</f>
        <v>0</v>
      </c>
      <c r="L21" s="40">
        <f>IF($B13=$B19,L22+L15,L22)</f>
        <v>0</v>
      </c>
      <c r="M21" s="40">
        <f t="shared" ref="M21:R21" si="116">IF($B13=$B19,M22+M15,M22)</f>
        <v>0</v>
      </c>
      <c r="N21" s="40">
        <f t="shared" si="116"/>
        <v>0</v>
      </c>
      <c r="O21" s="40">
        <f t="shared" si="116"/>
        <v>0</v>
      </c>
      <c r="P21" s="41">
        <f t="shared" si="116"/>
        <v>0</v>
      </c>
      <c r="Q21" s="42">
        <f t="shared" si="116"/>
        <v>0</v>
      </c>
      <c r="R21" s="43">
        <f t="shared" si="116"/>
        <v>0</v>
      </c>
      <c r="S21" s="195">
        <f t="shared" ref="S21" si="117">IF($B19=$B13,COUNTIF(U21:AA21,0),COUNTIF(U22:AA22,0)+COUNTIF(U22:AA22,""))</f>
        <v>7</v>
      </c>
      <c r="T21" s="39">
        <f t="shared" ref="T21:AA21" si="118">IF($B13=$B19,T22+T15,T22)</f>
        <v>0</v>
      </c>
      <c r="U21" s="40">
        <f t="shared" si="118"/>
        <v>0</v>
      </c>
      <c r="V21" s="40">
        <f t="shared" si="118"/>
        <v>0</v>
      </c>
      <c r="W21" s="40">
        <f t="shared" si="118"/>
        <v>0</v>
      </c>
      <c r="X21" s="40">
        <f t="shared" si="118"/>
        <v>0</v>
      </c>
      <c r="Y21" s="41">
        <f t="shared" si="118"/>
        <v>0</v>
      </c>
      <c r="Z21" s="42">
        <f t="shared" si="118"/>
        <v>0</v>
      </c>
      <c r="AA21" s="43">
        <f t="shared" si="118"/>
        <v>0</v>
      </c>
      <c r="AB21" s="195">
        <f t="shared" ref="AB21" si="119">IF($B19=$B13,COUNTIF(AD21:AJ21,0),COUNTIF(AD22:AJ22,0)+COUNTIF(AD22:AJ22,""))</f>
        <v>7</v>
      </c>
      <c r="AC21" s="39">
        <f t="shared" ref="AC21:AJ21" si="120">IF($B13=$B19,AC22+AC15,AC22)</f>
        <v>0</v>
      </c>
      <c r="AD21" s="40">
        <f t="shared" si="120"/>
        <v>0</v>
      </c>
      <c r="AE21" s="40">
        <f t="shared" si="120"/>
        <v>0</v>
      </c>
      <c r="AF21" s="40">
        <f t="shared" si="120"/>
        <v>0</v>
      </c>
      <c r="AG21" s="40">
        <f t="shared" si="120"/>
        <v>0</v>
      </c>
      <c r="AH21" s="41">
        <f t="shared" si="120"/>
        <v>0</v>
      </c>
      <c r="AI21" s="42">
        <f t="shared" si="120"/>
        <v>0</v>
      </c>
      <c r="AJ21" s="43">
        <f t="shared" si="120"/>
        <v>0</v>
      </c>
      <c r="AK21" s="195">
        <f t="shared" ref="AK21" si="121">IF($B19=$B13,COUNTIF(AM21:AS21,0),COUNTIF(AM22:AS22,0)+COUNTIF(AM22:AS22,""))</f>
        <v>7</v>
      </c>
      <c r="AL21" s="39">
        <f t="shared" ref="AL21:AS21" si="122">IF($B13=$B19,AL22+AL15,AL22)</f>
        <v>0</v>
      </c>
      <c r="AM21" s="40">
        <f t="shared" si="122"/>
        <v>0</v>
      </c>
      <c r="AN21" s="40">
        <f t="shared" si="122"/>
        <v>0</v>
      </c>
      <c r="AO21" s="40">
        <f t="shared" si="122"/>
        <v>0</v>
      </c>
      <c r="AP21" s="40">
        <f t="shared" si="122"/>
        <v>0</v>
      </c>
      <c r="AQ21" s="41">
        <f t="shared" si="122"/>
        <v>0</v>
      </c>
      <c r="AR21" s="42">
        <f t="shared" si="122"/>
        <v>0</v>
      </c>
      <c r="AS21" s="43">
        <f t="shared" si="122"/>
        <v>0</v>
      </c>
      <c r="AT21" s="195">
        <f t="shared" ref="AT21" si="123">IF($B19=$B13,COUNTIF(AV21:BB21,0),COUNTIF(AV22:BB22,0)+COUNTIF(AV22:BB22,""))</f>
        <v>7</v>
      </c>
      <c r="AU21" s="39">
        <f t="shared" ref="AU21:BB21" si="124">IF($B13=$B19,AU22+AU15,AU22)</f>
        <v>0</v>
      </c>
      <c r="AV21" s="40">
        <f t="shared" si="124"/>
        <v>0</v>
      </c>
      <c r="AW21" s="40">
        <f t="shared" si="124"/>
        <v>0</v>
      </c>
      <c r="AX21" s="40">
        <f t="shared" si="124"/>
        <v>0</v>
      </c>
      <c r="AY21" s="40">
        <f t="shared" si="124"/>
        <v>0</v>
      </c>
      <c r="AZ21" s="41">
        <f t="shared" si="124"/>
        <v>0</v>
      </c>
      <c r="BA21" s="42">
        <f t="shared" si="124"/>
        <v>0</v>
      </c>
      <c r="BB21" s="43">
        <f t="shared" si="124"/>
        <v>0</v>
      </c>
    </row>
    <row r="22" spans="1:54" ht="15.75" customHeight="1" x14ac:dyDescent="0.2">
      <c r="A22" s="1">
        <f>A19</f>
        <v>0</v>
      </c>
      <c r="B22" s="313">
        <f>B16+1</f>
        <v>1</v>
      </c>
      <c r="C22" s="314"/>
      <c r="D22" s="314"/>
      <c r="E22" s="314"/>
      <c r="F22" s="31"/>
      <c r="G22" s="183"/>
      <c r="H22" s="122">
        <f>5-COUNTIF(AU19,0)-COUNTIF(AL19,0)-COUNTIF(AC19,0)-COUNTIF(T19,0)-COUNTIF(K19,0)</f>
        <v>0</v>
      </c>
      <c r="I22" s="165">
        <f>K22+T22+AC22+AL22+AU22</f>
        <v>0</v>
      </c>
      <c r="J22" s="187">
        <f t="shared" ref="J22" si="125">IF($B19=$B13,J16+IF($F19&lt;&gt;$G19,(K19+$G21-$G20)/$F19,K19/$F19),IF($F19&lt;&gt;G19,(K19+$G21-$G20)/$F19,K19/$F19))</f>
        <v>0</v>
      </c>
      <c r="K22" s="7">
        <f>SUM(L22:R22)</f>
        <v>0</v>
      </c>
      <c r="L22" s="26">
        <f t="shared" ref="L22:R22" si="126">L19</f>
        <v>0</v>
      </c>
      <c r="M22" s="26">
        <f t="shared" si="126"/>
        <v>0</v>
      </c>
      <c r="N22" s="26">
        <f t="shared" si="126"/>
        <v>0</v>
      </c>
      <c r="O22" s="26">
        <f t="shared" si="126"/>
        <v>0</v>
      </c>
      <c r="P22" s="26">
        <f t="shared" si="126"/>
        <v>0</v>
      </c>
      <c r="Q22" s="29">
        <f t="shared" si="126"/>
        <v>0</v>
      </c>
      <c r="R22" s="23">
        <f t="shared" si="126"/>
        <v>0</v>
      </c>
      <c r="S22" s="187">
        <f t="shared" ref="S22" si="127">IF($B19=$B13,S16+IF($F19&lt;&gt;$G19,(T19+$G21-$G20)/$F19,T19/$F19),IF($F19&lt;&gt;P19,(T19+$G21-$G20)/$F19,T19/$F19))</f>
        <v>0</v>
      </c>
      <c r="T22" s="7">
        <f>SUM(U22:AA22)</f>
        <v>0</v>
      </c>
      <c r="U22" s="26">
        <f t="shared" ref="U22:AA22" si="128">U19</f>
        <v>0</v>
      </c>
      <c r="V22" s="26">
        <f t="shared" si="128"/>
        <v>0</v>
      </c>
      <c r="W22" s="26">
        <f t="shared" si="128"/>
        <v>0</v>
      </c>
      <c r="X22" s="26">
        <f t="shared" si="128"/>
        <v>0</v>
      </c>
      <c r="Y22" s="113">
        <f t="shared" si="128"/>
        <v>0</v>
      </c>
      <c r="Z22" s="29">
        <f t="shared" si="128"/>
        <v>0</v>
      </c>
      <c r="AA22" s="23">
        <f t="shared" si="128"/>
        <v>0</v>
      </c>
      <c r="AB22" s="187">
        <f t="shared" ref="AB22" si="129">IF($B19=$B13,AB16+IF($F19&lt;&gt;$G19,(AC19+$G21-$G20)/$F19,AC19/$F19),IF($F19&lt;&gt;Y19,(AC19+$G21-$G20)/$F19,AC19/$F19))</f>
        <v>0</v>
      </c>
      <c r="AC22" s="7">
        <f>SUM(AD22:AJ22)</f>
        <v>0</v>
      </c>
      <c r="AD22" s="26">
        <f t="shared" ref="AD22:AJ22" si="130">AD19</f>
        <v>0</v>
      </c>
      <c r="AE22" s="26">
        <f t="shared" si="130"/>
        <v>0</v>
      </c>
      <c r="AF22" s="26">
        <f t="shared" si="130"/>
        <v>0</v>
      </c>
      <c r="AG22" s="26">
        <f t="shared" si="130"/>
        <v>0</v>
      </c>
      <c r="AH22" s="113">
        <f t="shared" si="130"/>
        <v>0</v>
      </c>
      <c r="AI22" s="29">
        <f t="shared" si="130"/>
        <v>0</v>
      </c>
      <c r="AJ22" s="23">
        <f t="shared" si="130"/>
        <v>0</v>
      </c>
      <c r="AK22" s="187">
        <f t="shared" ref="AK22" si="131">IF($B19=$B13,AK16+IF($F19&lt;&gt;$G19,(AL19+$G21-$G20)/$F19,AL19/$F19),IF($F19&lt;&gt;AH19,(AL19+$G21-$G20)/$F19,AL19/$F19))</f>
        <v>0</v>
      </c>
      <c r="AL22" s="7">
        <f>SUM(AM22:AS22)</f>
        <v>0</v>
      </c>
      <c r="AM22" s="26">
        <f t="shared" ref="AM22:AS22" si="132">AM19</f>
        <v>0</v>
      </c>
      <c r="AN22" s="26">
        <f t="shared" si="132"/>
        <v>0</v>
      </c>
      <c r="AO22" s="26">
        <f t="shared" si="132"/>
        <v>0</v>
      </c>
      <c r="AP22" s="26">
        <f t="shared" si="132"/>
        <v>0</v>
      </c>
      <c r="AQ22" s="113">
        <f t="shared" si="132"/>
        <v>0</v>
      </c>
      <c r="AR22" s="29">
        <f t="shared" si="132"/>
        <v>0</v>
      </c>
      <c r="AS22" s="23">
        <f t="shared" si="132"/>
        <v>0</v>
      </c>
      <c r="AT22" s="187">
        <f t="shared" ref="AT22" si="133">IF($B19=$B13,AT16+IF($F19&lt;&gt;$G19,(AU19+$G21-$G20)/$F19,AU19/$F19),IF($F19&lt;&gt;AQ19,(AU19+$G21-$G20)/$F19,AU19/$F19))</f>
        <v>0</v>
      </c>
      <c r="AU22" s="7">
        <f>SUM(AV22:BB22)</f>
        <v>0</v>
      </c>
      <c r="AV22" s="6">
        <f>IF(SUM($AM$9:$AS$9)=SUM($AV$9:$BB$9),AV19,IF(AND(SUM($AV$9:$BB$9)&gt;42,SUM($AV$9:$BB$9)&lt;49),AV19,0))</f>
        <v>0</v>
      </c>
      <c r="AW22" s="6">
        <f t="shared" ref="AW22:BB22" si="134">IF(SUM($AM$9:$AS$9)=SUM($AV$9:$BB$9),AW19,IF(AND(SUM($AV$9:$BB$9)&gt;42,SUM($AV$9:$BB$9)&lt;49),AW19,0))</f>
        <v>0</v>
      </c>
      <c r="AX22" s="6">
        <f t="shared" si="134"/>
        <v>0</v>
      </c>
      <c r="AY22" s="6">
        <f t="shared" si="134"/>
        <v>0</v>
      </c>
      <c r="AZ22" s="26">
        <f t="shared" si="134"/>
        <v>0</v>
      </c>
      <c r="BA22" s="29">
        <f t="shared" si="134"/>
        <v>0</v>
      </c>
      <c r="BB22" s="23">
        <f t="shared" si="134"/>
        <v>0</v>
      </c>
    </row>
    <row r="23" spans="1:54" ht="15.75" customHeight="1" x14ac:dyDescent="0.2">
      <c r="A23" s="1">
        <f>A22</f>
        <v>0</v>
      </c>
      <c r="B23" s="313"/>
      <c r="C23" s="314"/>
      <c r="D23" s="314"/>
      <c r="E23" s="314"/>
      <c r="F23" s="31"/>
      <c r="G23" s="183"/>
      <c r="H23" s="123">
        <f>IF($B19=$B13,H17+F23,$F23)</f>
        <v>0</v>
      </c>
      <c r="I23" s="165">
        <f>K23+T23+AC23+AL23+AU23</f>
        <v>0</v>
      </c>
      <c r="J23" s="141">
        <f t="shared" ref="J23" si="135">IF($H22=0,0,IF($B13=$B19,IF($H24&gt;0,$H24+J17,K19+J17),IF($H24&gt;0,$H24,K19)))</f>
        <v>0</v>
      </c>
      <c r="K23" s="7">
        <f>SUM(L23:R23)</f>
        <v>0</v>
      </c>
      <c r="L23" s="6"/>
      <c r="M23" s="6"/>
      <c r="N23" s="6"/>
      <c r="O23" s="6"/>
      <c r="P23" s="26"/>
      <c r="Q23" s="29"/>
      <c r="R23" s="23"/>
      <c r="S23" s="141">
        <f t="shared" ref="S23" si="136">IF($H22=0,0,IF($B13=$B19,IF($H24&gt;0,$H24+S17,T19+S17),IF($H24&gt;0,$H24,T19)))</f>
        <v>0</v>
      </c>
      <c r="T23" s="7">
        <f>SUM(U23:AA23)</f>
        <v>0</v>
      </c>
      <c r="U23" s="6"/>
      <c r="V23" s="6"/>
      <c r="W23" s="6"/>
      <c r="X23" s="6"/>
      <c r="Y23" s="26"/>
      <c r="Z23" s="29"/>
      <c r="AA23" s="23"/>
      <c r="AB23" s="141">
        <f t="shared" ref="AB23" si="137">IF($H22=0,0,IF($B13=$B19,IF($H24&gt;0,$H24+AB17,AC19+AB17),IF($H24&gt;0,$H24,AC19)))</f>
        <v>0</v>
      </c>
      <c r="AC23" s="7">
        <f>SUM(AD23:AJ23)</f>
        <v>0</v>
      </c>
      <c r="AD23" s="6"/>
      <c r="AE23" s="6"/>
      <c r="AF23" s="6"/>
      <c r="AG23" s="6"/>
      <c r="AH23" s="26"/>
      <c r="AI23" s="29"/>
      <c r="AJ23" s="23"/>
      <c r="AK23" s="141">
        <f t="shared" ref="AK23" si="138">IF($H22=0,0,IF($B13=$B19,IF($H24&gt;0,$H24+AK17,AL19+AK17),IF($H24&gt;0,$H24,AL19)))</f>
        <v>0</v>
      </c>
      <c r="AL23" s="7">
        <f>SUM(AM23:AS23)</f>
        <v>0</v>
      </c>
      <c r="AM23" s="6"/>
      <c r="AN23" s="6"/>
      <c r="AO23" s="6"/>
      <c r="AP23" s="6"/>
      <c r="AQ23" s="26"/>
      <c r="AR23" s="29"/>
      <c r="AS23" s="23"/>
      <c r="AT23" s="141">
        <f t="shared" ref="AT23" si="139">IF($H22=0,0,IF($B13=$B19,IF($H24&gt;0,$H24+AT17,AU19+AT17),IF($H24&gt;0,$H24,AU19)))</f>
        <v>0</v>
      </c>
      <c r="AU23" s="7">
        <f>SUM(AV23:BB23)</f>
        <v>0</v>
      </c>
      <c r="AV23" s="6"/>
      <c r="AW23" s="6"/>
      <c r="AX23" s="6"/>
      <c r="AY23" s="6"/>
      <c r="AZ23" s="26"/>
      <c r="BA23" s="29"/>
      <c r="BB23" s="23"/>
    </row>
    <row r="24" spans="1:54" ht="18.75" customHeight="1" thickBot="1" x14ac:dyDescent="0.25">
      <c r="A24" s="1">
        <f>A23</f>
        <v>0</v>
      </c>
      <c r="B24" s="323" t="str">
        <f>IF(B19="",Wydruk!$AE$6,IF(J20=0,Wydruk!$AE$7,IF(AND(G20&lt;G21,B19&lt;&gt;$B25),Wydruk!$AE$13,IF(AND($B19=$B13,$B19&lt;&gt;$B25),IF(OR(OR(J24&lt;4,J24&gt;5),OR(S24&lt;4,S24&gt;5),OR(AB24&lt;4,AB24&gt;5),OR(AK24&lt;4,AK24&gt;5),OR(AND(AT24&lt;4,AT24&gt;0),AT24&gt;5)),Wydruk!$AE$8,Wydruk!$AE$9),IF($B19=$B25,IF($F23&lt;&gt;0,Wydruk!$AE$12,Wydruk!$AE$10),IF(OR(OR(J20&lt;4,J20&gt;5),OR(S20&lt;4,S20&gt;5),OR(AB20&lt;4,AB20&gt;5),OR(AK20&lt;4,AK20&gt;5),OR(AND(AT20&lt;4,AT20&gt;0),AT20&gt;5)),Wydruk!$AE$8,Wydruk!$AE$11))))))</f>
        <v>Uzupełnij liczby godzin tygodniowego planu</v>
      </c>
      <c r="C24" s="324"/>
      <c r="D24" s="324"/>
      <c r="E24" s="324"/>
      <c r="F24" s="173">
        <f>styczeń!F24</f>
        <v>0</v>
      </c>
      <c r="G24" s="184">
        <f>styczeń!G24</f>
        <v>0</v>
      </c>
      <c r="H24" s="191">
        <f>IF(OR($G24=0,$F24=0,$G24="",$F24=""),0,$G24/$F24)</f>
        <v>0</v>
      </c>
      <c r="I24" s="193"/>
      <c r="J24" s="176">
        <f t="shared" ref="J24" si="140">IF($B13=$B19,IF(L19+L14&gt;0,1,0)+IF(M19+M14&gt;0,1,0)+IF(N19+N14&gt;0,1,0)+IF(O19+O14&gt;0,1,0)+IF(P19+P14&gt;0,1,0)+IF(Q19+Q14&gt;0,1,0)+IF(R19+R14&gt;0,1,0),J20)</f>
        <v>0</v>
      </c>
      <c r="K24" s="133">
        <f t="shared" ref="K24" si="141">IF(OR($B19=$B25,J24=0,(K20-Q24+O24)&lt;=0),0,(K20-Q24+O24)/J24)</f>
        <v>0</v>
      </c>
      <c r="L24" s="137">
        <f t="shared" ref="L24" si="142">IF(K24*(7-J21)&lt;=0,0,K24*(7-J21))</f>
        <v>0</v>
      </c>
      <c r="M24" s="311">
        <f>ROUND(IF(OR(K21-K24*(7-J21)+P24&lt;0,$B19=$B25,K24&lt;=0,K21=0),0,IF(K21-K24*(7-J21)+P24&gt;Q24-O24+P24,Q24-O24+P24,K21-K24*(7-J21)+P24)),1)</f>
        <v>0</v>
      </c>
      <c r="N24" s="312"/>
      <c r="O24" s="139">
        <f t="shared" ref="O24" si="143">IF(OR($B19=$B25,J20=0),0,IF($B19=$B13,J19,$F19))</f>
        <v>0</v>
      </c>
      <c r="P24" s="30">
        <f t="shared" ref="P24" si="144">IF(OR($B19=$B25,J24=0),0,$G21-$G20)</f>
        <v>0</v>
      </c>
      <c r="Q24" s="134">
        <f t="shared" ref="Q24" si="145">IF(OR($B19=$B25,J24=0),0,J23)</f>
        <v>0</v>
      </c>
      <c r="R24" s="138">
        <f t="shared" ref="R24" si="146">IF($B19=$B25,0,K21)</f>
        <v>0</v>
      </c>
      <c r="S24" s="176">
        <f t="shared" ref="S24" si="147">IF($B13=$B19,IF(U19+U14&gt;0,1,0)+IF(V19+V14&gt;0,1,0)+IF(W19+W14&gt;0,1,0)+IF(X19+X14&gt;0,1,0)+IF(Y19+Y14&gt;0,1,0)+IF(Z19+Z14&gt;0,1,0)+IF(AA19+AA14&gt;0,1,0),S20)</f>
        <v>0</v>
      </c>
      <c r="T24" s="133">
        <f t="shared" ref="T24" si="148">IF(OR($B19=$B25,S24=0,(T20-Z24+X24)&lt;=0),0,(T20-Z24+X24)/S24)</f>
        <v>0</v>
      </c>
      <c r="U24" s="137">
        <f t="shared" ref="U24" si="149">IF(T24*(7-S21)&lt;=0,0,T24*(7-S21))</f>
        <v>0</v>
      </c>
      <c r="V24" s="311">
        <f>ROUND(IF(OR(T21-T24*(7-S21)+Y24&lt;0,$B19=$B25,T24&lt;=0,T21=0),0,IF(T21-T24*(7-S21)+Y24&gt;Z24-X24+Y24,Z24-X24+Y24,T21-T24*(7-S21)+Y24)),1)</f>
        <v>0</v>
      </c>
      <c r="W24" s="312"/>
      <c r="X24" s="139">
        <f t="shared" ref="X24" si="150">IF(OR($B19=$B25,S20=0),0,IF($B19=$B13,S19,$F19))</f>
        <v>0</v>
      </c>
      <c r="Y24" s="30">
        <f t="shared" ref="Y24" si="151">IF(OR($B19=$B25,S24=0),0,$G21-$G20)</f>
        <v>0</v>
      </c>
      <c r="Z24" s="134">
        <f t="shared" ref="Z24" si="152">IF(OR($B19=$B25,S24=0),0,S23)</f>
        <v>0</v>
      </c>
      <c r="AA24" s="138">
        <f t="shared" ref="AA24" si="153">IF($B19=$B25,0,T21)</f>
        <v>0</v>
      </c>
      <c r="AB24" s="176">
        <f t="shared" ref="AB24" si="154">IF($B13=$B19,IF(AD19+AD14&gt;0,1,0)+IF(AE19+AE14&gt;0,1,0)+IF(AF19+AF14&gt;0,1,0)+IF(AG19+AG14&gt;0,1,0)+IF(AH19+AH14&gt;0,1,0)+IF(AI19+AI14&gt;0,1,0)+IF(AJ19+AJ14&gt;0,1,0),AB20)</f>
        <v>0</v>
      </c>
      <c r="AC24" s="133">
        <f t="shared" ref="AC24" si="155">IF(OR($B19=$B25,AB24=0,(AC20-AI24+AG24)&lt;=0),0,(AC20-AI24+AG24)/AB24)</f>
        <v>0</v>
      </c>
      <c r="AD24" s="137">
        <f t="shared" ref="AD24" si="156">IF(AC24*(7-AB21)&lt;=0,0,AC24*(7-AB21))</f>
        <v>0</v>
      </c>
      <c r="AE24" s="311">
        <f>ROUND(IF(OR(AC21-AC24*(7-AB21)+AH24&lt;0,$B19=$B25,AC24&lt;=0,AC21=0),0,IF(AC21-AC24*(7-AB21)+AH24&gt;AI24-AG24+AH24,AI24-AG24+AH24,AC21-AC24*(7-AB21)+AH24)),1)</f>
        <v>0</v>
      </c>
      <c r="AF24" s="312"/>
      <c r="AG24" s="139">
        <f t="shared" ref="AG24" si="157">IF(OR($B19=$B25,AB20=0),0,IF($B19=$B13,AB19,$F19))</f>
        <v>0</v>
      </c>
      <c r="AH24" s="30">
        <f t="shared" ref="AH24" si="158">IF(OR($B19=$B25,AB24=0),0,$G21-$G20)</f>
        <v>0</v>
      </c>
      <c r="AI24" s="134">
        <f t="shared" ref="AI24" si="159">IF(OR($B19=$B25,AB24=0),0,AB23)</f>
        <v>0</v>
      </c>
      <c r="AJ24" s="138">
        <f t="shared" ref="AJ24" si="160">IF($B19=$B25,0,AC21)</f>
        <v>0</v>
      </c>
      <c r="AK24" s="176">
        <f t="shared" ref="AK24" si="161">IF($B13=$B19,IF(AM19+AM14&gt;0,1,0)+IF(AN19+AN14&gt;0,1,0)+IF(AO19+AO14&gt;0,1,0)+IF(AP19+AP14&gt;0,1,0)+IF(AQ19+AQ14&gt;0,1,0)+IF(AR19+AR14&gt;0,1,0)+IF(AS19+AS14&gt;0,1,0),AK20)</f>
        <v>0</v>
      </c>
      <c r="AL24" s="133">
        <f t="shared" ref="AL24" si="162">IF(OR($B19=$B25,AK24=0,(AL20-AR24+AP24)&lt;=0),0,(AL20-AR24+AP24)/AK24)</f>
        <v>0</v>
      </c>
      <c r="AM24" s="137">
        <f t="shared" ref="AM24" si="163">IF(AL24*(7-AK21)&lt;=0,0,AL24*(7-AK21))</f>
        <v>0</v>
      </c>
      <c r="AN24" s="311">
        <f>ROUND(IF(OR(AL21-AL24*(7-AK21)+AQ24&lt;0,$B19=$B25,AL24&lt;=0,AL21=0),0,IF(AL21-AL24*(7-AK21)+AQ24&gt;AR24-AP24+AQ24,AR24-AP24+AQ24,AL21-AL24*(7-AK21)+AQ24)),1)</f>
        <v>0</v>
      </c>
      <c r="AO24" s="312"/>
      <c r="AP24" s="139">
        <f t="shared" ref="AP24" si="164">IF(OR($B19=$B25,AK20=0),0,IF($B19=$B13,AK19,$F19))</f>
        <v>0</v>
      </c>
      <c r="AQ24" s="30">
        <f t="shared" ref="AQ24" si="165">IF(OR($B19=$B25,AK24=0),0,$G21-$G20)</f>
        <v>0</v>
      </c>
      <c r="AR24" s="134">
        <f t="shared" ref="AR24" si="166">IF(OR($B19=$B25,AK24=0),0,AK23)</f>
        <v>0</v>
      </c>
      <c r="AS24" s="138">
        <f t="shared" ref="AS24" si="167">IF($B19=$B25,0,AL21)</f>
        <v>0</v>
      </c>
      <c r="AT24" s="176">
        <f t="shared" ref="AT24" si="168">IF($B13=$B19,IF(AV19+AV14&gt;0,1,0)+IF(AW19+AW14&gt;0,1,0)+IF(AX19+AX14&gt;0,1,0)+IF(AY19+AY14&gt;0,1,0)+IF(AZ19+AZ14&gt;0,1,0)+IF(BA19+BA14&gt;0,1,0)+IF(BB19+BB14&gt;0,1,0),AT20)</f>
        <v>0</v>
      </c>
      <c r="AU24" s="133">
        <f t="shared" ref="AU24" si="169">IF(OR($B19=$B25,AT24=0,(AU20-BA24+AY24)&lt;=0),0,(AU20-BA24+AY24)/AT24)</f>
        <v>0</v>
      </c>
      <c r="AV24" s="137">
        <f t="shared" ref="AV24" si="170">IF(AU24*(7-AT21)&lt;=0,0,AU24*(7-AT21))</f>
        <v>0</v>
      </c>
      <c r="AW24" s="311">
        <f>ROUND(IF(OR(AU21-AU24*(7-AT21)+AZ24&lt;0,$B19=$B25,AU24&lt;=0,AU21=0),0,IF(AU21-AU24*(7-AT21)+AZ24&gt;BA24-AY24+AZ24,BA24-AY24+AZ24,AU21-AU24*(7-AT21)+AZ24)),1)</f>
        <v>0</v>
      </c>
      <c r="AX24" s="312"/>
      <c r="AY24" s="139">
        <f t="shared" ref="AY24" si="171">IF(OR($B19=$B25,AT20=0),0,IF($B19=$B13,AT19,$F19))</f>
        <v>0</v>
      </c>
      <c r="AZ24" s="30">
        <f t="shared" ref="AZ24" si="172">IF(OR($B19=$B25,AT24=0),0,$G21-$G20)</f>
        <v>0</v>
      </c>
      <c r="BA24" s="134">
        <f t="shared" ref="BA24" si="173">IF(OR($B19=$B25,AT24=0),0,AT23)</f>
        <v>0</v>
      </c>
      <c r="BB24" s="138">
        <f t="shared" ref="BB24" si="174">IF($B19=$B25,0,AU21)</f>
        <v>0</v>
      </c>
    </row>
    <row r="25" spans="1:54" ht="15.75" x14ac:dyDescent="0.2">
      <c r="A25" s="1">
        <f t="shared" ref="A25" si="175">IF(B25="","1. Niewypełnione",B25)</f>
        <v>0</v>
      </c>
      <c r="B25" s="320">
        <f>styczeń!B25</f>
        <v>0</v>
      </c>
      <c r="C25" s="321">
        <f>styczeń!C25</f>
        <v>0</v>
      </c>
      <c r="D25" s="321">
        <f>styczeń!D25</f>
        <v>0</v>
      </c>
      <c r="E25" s="321">
        <f>styczeń!E25</f>
        <v>0</v>
      </c>
      <c r="F25" s="177">
        <f>styczeń!F25</f>
        <v>18</v>
      </c>
      <c r="G25" s="185">
        <f>styczeń!G25</f>
        <v>18</v>
      </c>
      <c r="H25" s="177"/>
      <c r="I25" s="192">
        <f t="shared" ref="I25:I29" si="176">K25+T25+AC25+AL25+AU25</f>
        <v>0</v>
      </c>
      <c r="J25" s="186">
        <f t="shared" ref="J25" si="177">IF(OR($B25=$B31,J28=0),0,ROUND((K26+P30)/J28,0))</f>
        <v>0</v>
      </c>
      <c r="K25" s="51">
        <f t="shared" ref="K25:K26" si="178">SUM(L25:R25)</f>
        <v>0</v>
      </c>
      <c r="L25" s="52">
        <f>styczeń!L25</f>
        <v>0</v>
      </c>
      <c r="M25" s="52">
        <f>styczeń!M25</f>
        <v>0</v>
      </c>
      <c r="N25" s="52">
        <f>styczeń!N25</f>
        <v>0</v>
      </c>
      <c r="O25" s="52">
        <f>styczeń!O25</f>
        <v>0</v>
      </c>
      <c r="P25" s="53">
        <f>styczeń!P25</f>
        <v>0</v>
      </c>
      <c r="Q25" s="54">
        <f>styczeń!Q25</f>
        <v>0</v>
      </c>
      <c r="R25" s="55">
        <f>styczeń!R25</f>
        <v>0</v>
      </c>
      <c r="S25" s="188">
        <f t="shared" ref="S25" si="179">IF(OR($B25=$B31,S28=0),0,ROUND((T26+Y30)/S28,0))</f>
        <v>0</v>
      </c>
      <c r="T25" s="51">
        <f t="shared" ref="T25:T26" si="180">SUM(U25:AA25)</f>
        <v>0</v>
      </c>
      <c r="U25" s="52">
        <f>styczeń!U25</f>
        <v>0</v>
      </c>
      <c r="V25" s="52">
        <f>styczeń!V25</f>
        <v>0</v>
      </c>
      <c r="W25" s="52">
        <f>styczeń!W25</f>
        <v>0</v>
      </c>
      <c r="X25" s="52">
        <f>styczeń!X25</f>
        <v>0</v>
      </c>
      <c r="Y25" s="53">
        <f>styczeń!Y25</f>
        <v>0</v>
      </c>
      <c r="Z25" s="54">
        <f>styczeń!Z25</f>
        <v>0</v>
      </c>
      <c r="AA25" s="55">
        <f>styczeń!AA25</f>
        <v>0</v>
      </c>
      <c r="AB25" s="188">
        <f t="shared" ref="AB25" si="181">IF(OR($B25=$B31,AB28=0),0,ROUND((AC26+AH30)/AB28,0))</f>
        <v>0</v>
      </c>
      <c r="AC25" s="51">
        <f t="shared" ref="AC25:AC26" si="182">SUM(AD25:AJ25)</f>
        <v>0</v>
      </c>
      <c r="AD25" s="52">
        <f>styczeń!AD25</f>
        <v>0</v>
      </c>
      <c r="AE25" s="52">
        <f>styczeń!AE25</f>
        <v>0</v>
      </c>
      <c r="AF25" s="52">
        <f>styczeń!AF25</f>
        <v>0</v>
      </c>
      <c r="AG25" s="52">
        <f>styczeń!AG25</f>
        <v>0</v>
      </c>
      <c r="AH25" s="53">
        <f>styczeń!AH25</f>
        <v>0</v>
      </c>
      <c r="AI25" s="54">
        <f>styczeń!AI25</f>
        <v>0</v>
      </c>
      <c r="AJ25" s="55">
        <f>styczeń!AJ25</f>
        <v>0</v>
      </c>
      <c r="AK25" s="188">
        <f t="shared" ref="AK25" si="183">IF(OR($B25=$B31,AK28=0),0,ROUND((AL26+AQ30)/AK28,0))</f>
        <v>0</v>
      </c>
      <c r="AL25" s="51">
        <f t="shared" ref="AL25:AL26" si="184">SUM(AM25:AS25)</f>
        <v>0</v>
      </c>
      <c r="AM25" s="52">
        <f>styczeń!AM25</f>
        <v>0</v>
      </c>
      <c r="AN25" s="52">
        <f>styczeń!AN25</f>
        <v>0</v>
      </c>
      <c r="AO25" s="52">
        <f>styczeń!AO25</f>
        <v>0</v>
      </c>
      <c r="AP25" s="52">
        <f>styczeń!AP25</f>
        <v>0</v>
      </c>
      <c r="AQ25" s="53">
        <f>styczeń!AQ25</f>
        <v>0</v>
      </c>
      <c r="AR25" s="54">
        <f>styczeń!AR25</f>
        <v>0</v>
      </c>
      <c r="AS25" s="55">
        <f>styczeń!AS25</f>
        <v>0</v>
      </c>
      <c r="AT25" s="188">
        <f t="shared" ref="AT25" si="185">IF(OR($B25=$B31,AT28=0),0,ROUND((AU26+AZ30)/AT28,0))</f>
        <v>0</v>
      </c>
      <c r="AU25" s="51">
        <f t="shared" ref="AU25:AU26" si="186">SUM(AV25:BB25)</f>
        <v>0</v>
      </c>
      <c r="AV25" s="52">
        <f t="shared" ref="AV25" si="187">IF(SUM($AM$9:$AS$9)=SUM($AV$9:$BB$9),AM25,IF(AND(SUM($AV$9:$BB$9)&gt;42,SUM($AV$9:$BB$9)&lt;49),AM25,0))</f>
        <v>0</v>
      </c>
      <c r="AW25" s="52">
        <f t="shared" ref="AW25" si="188">IF(SUM($AM$9:$AS$9)=SUM($AV$9:$BB$9),AN25,IF(AND(SUM($AV$9:$BB$9)&gt;42,SUM($AV$9:$BB$9)&lt;49),AN25,0))</f>
        <v>0</v>
      </c>
      <c r="AX25" s="52">
        <f t="shared" ref="AX25" si="189">IF(SUM($AM$9:$AS$9)=SUM($AV$9:$BB$9),AO25,IF(AND(SUM($AV$9:$BB$9)&gt;42,SUM($AV$9:$BB$9)&lt;49),AO25,0))</f>
        <v>0</v>
      </c>
      <c r="AY25" s="52">
        <f t="shared" ref="AY25" si="190">IF(SUM($AM$9:$AS$9)=SUM($AV$9:$BB$9),AP25,IF(AND(SUM($AV$9:$BB$9)&gt;42,SUM($AV$9:$BB$9)&lt;49),AP25,0))</f>
        <v>0</v>
      </c>
      <c r="AZ25" s="53">
        <f t="shared" ref="AZ25" si="191">IF(SUM($AM$9:$AS$9)=SUM($AV$9:$BB$9),AQ25,IF(AND(SUM($AV$9:$BB$9)&gt;42,SUM($AV$9:$BB$9)&lt;49),AQ25,0))</f>
        <v>0</v>
      </c>
      <c r="BA25" s="54">
        <f t="shared" ref="BA25" si="192">IF(SUM($AM$9:$AS$9)=SUM($AV$9:$BB$9),AR25,IF(AND(SUM($AV$9:$BB$9)&gt;42,SUM($AV$9:$BB$9)&lt;49),AR25,0))</f>
        <v>0</v>
      </c>
      <c r="BB25" s="55">
        <f t="shared" ref="BB25" si="193">IF(SUM($AM$9:$AS$9)=SUM($AV$9:$BB$9),AS25,IF(AND(SUM($AV$9:$BB$9)&gt;42,SUM($AV$9:$BB$9)&lt;49),AS25,0))</f>
        <v>0</v>
      </c>
    </row>
    <row r="26" spans="1:54" ht="12.75" hidden="1" customHeight="1" x14ac:dyDescent="0.2">
      <c r="B26" s="93"/>
      <c r="C26" s="94"/>
      <c r="D26" s="95"/>
      <c r="E26" s="115"/>
      <c r="F26" s="140" t="b">
        <f t="shared" ref="F26" si="194">IF($B19=$B25,OR(F20,G25&lt;F25),G25&lt;F25)</f>
        <v>0</v>
      </c>
      <c r="G26" s="189">
        <f t="shared" ref="G26" si="195">IF(AND($B19=$B25,$B19&lt;&gt;"",$B19&lt;&gt;0),G25+G20,G25)</f>
        <v>18</v>
      </c>
      <c r="H26" s="120"/>
      <c r="I26" s="165">
        <f t="shared" si="176"/>
        <v>0</v>
      </c>
      <c r="J26" s="194">
        <f t="shared" ref="J26" si="196">7-COUNTIF(L25:R25,0)-COUNTIF(L25:R25,"")</f>
        <v>0</v>
      </c>
      <c r="K26" s="22">
        <f t="shared" si="178"/>
        <v>0</v>
      </c>
      <c r="L26" s="35">
        <f t="shared" ref="L26:R26" si="197">IF($B19=$B25,L25+L20,L25)</f>
        <v>0</v>
      </c>
      <c r="M26" s="35">
        <f t="shared" si="197"/>
        <v>0</v>
      </c>
      <c r="N26" s="35">
        <f t="shared" si="197"/>
        <v>0</v>
      </c>
      <c r="O26" s="35">
        <f t="shared" si="197"/>
        <v>0</v>
      </c>
      <c r="P26" s="36">
        <f t="shared" si="197"/>
        <v>0</v>
      </c>
      <c r="Q26" s="37">
        <f t="shared" si="197"/>
        <v>0</v>
      </c>
      <c r="R26" s="38">
        <f t="shared" si="197"/>
        <v>0</v>
      </c>
      <c r="S26" s="194">
        <f t="shared" ref="S26" si="198">7-COUNTIF(U25:AA25,0)-COUNTIF(U25:AA25,"")</f>
        <v>0</v>
      </c>
      <c r="T26" s="22">
        <f t="shared" si="180"/>
        <v>0</v>
      </c>
      <c r="U26" s="35">
        <f t="shared" ref="U26:AA26" si="199">IF($B19=$B25,U25+U20,U25)</f>
        <v>0</v>
      </c>
      <c r="V26" s="35">
        <f t="shared" si="199"/>
        <v>0</v>
      </c>
      <c r="W26" s="35">
        <f t="shared" si="199"/>
        <v>0</v>
      </c>
      <c r="X26" s="35">
        <f t="shared" si="199"/>
        <v>0</v>
      </c>
      <c r="Y26" s="36">
        <f t="shared" si="199"/>
        <v>0</v>
      </c>
      <c r="Z26" s="37">
        <f t="shared" si="199"/>
        <v>0</v>
      </c>
      <c r="AA26" s="38">
        <f t="shared" si="199"/>
        <v>0</v>
      </c>
      <c r="AB26" s="194">
        <f t="shared" ref="AB26" si="200">7-COUNTIF(AD25:AJ25,0)-COUNTIF(AD25:AJ25,"")</f>
        <v>0</v>
      </c>
      <c r="AC26" s="22">
        <f t="shared" si="182"/>
        <v>0</v>
      </c>
      <c r="AD26" s="35">
        <f t="shared" ref="AD26:AJ26" si="201">IF($B19=$B25,AD25+AD20,AD25)</f>
        <v>0</v>
      </c>
      <c r="AE26" s="35">
        <f t="shared" si="201"/>
        <v>0</v>
      </c>
      <c r="AF26" s="35">
        <f t="shared" si="201"/>
        <v>0</v>
      </c>
      <c r="AG26" s="35">
        <f t="shared" si="201"/>
        <v>0</v>
      </c>
      <c r="AH26" s="36">
        <f t="shared" si="201"/>
        <v>0</v>
      </c>
      <c r="AI26" s="37">
        <f t="shared" si="201"/>
        <v>0</v>
      </c>
      <c r="AJ26" s="38">
        <f t="shared" si="201"/>
        <v>0</v>
      </c>
      <c r="AK26" s="194">
        <f t="shared" ref="AK26" si="202">7-COUNTIF(AM25:AS25,0)-COUNTIF(AM25:AS25,"")</f>
        <v>0</v>
      </c>
      <c r="AL26" s="22">
        <f t="shared" si="184"/>
        <v>0</v>
      </c>
      <c r="AM26" s="35">
        <f t="shared" ref="AM26:AS26" si="203">IF($B19=$B25,AM25+AM20,AM25)</f>
        <v>0</v>
      </c>
      <c r="AN26" s="35">
        <f t="shared" si="203"/>
        <v>0</v>
      </c>
      <c r="AO26" s="35">
        <f t="shared" si="203"/>
        <v>0</v>
      </c>
      <c r="AP26" s="35">
        <f t="shared" si="203"/>
        <v>0</v>
      </c>
      <c r="AQ26" s="36">
        <f t="shared" si="203"/>
        <v>0</v>
      </c>
      <c r="AR26" s="37">
        <f t="shared" si="203"/>
        <v>0</v>
      </c>
      <c r="AS26" s="38">
        <f t="shared" si="203"/>
        <v>0</v>
      </c>
      <c r="AT26" s="194">
        <f t="shared" ref="AT26" si="204">7-COUNTIF(AV25:BB25,0)-COUNTIF(AV25:BB25,"")</f>
        <v>0</v>
      </c>
      <c r="AU26" s="22">
        <f t="shared" si="186"/>
        <v>0</v>
      </c>
      <c r="AV26" s="35">
        <f t="shared" ref="AV26:BB26" si="205">IF($B19=$B25,AV25+AV20,AV25)</f>
        <v>0</v>
      </c>
      <c r="AW26" s="35">
        <f t="shared" si="205"/>
        <v>0</v>
      </c>
      <c r="AX26" s="35">
        <f t="shared" si="205"/>
        <v>0</v>
      </c>
      <c r="AY26" s="35">
        <f t="shared" si="205"/>
        <v>0</v>
      </c>
      <c r="AZ26" s="36">
        <f t="shared" si="205"/>
        <v>0</v>
      </c>
      <c r="BA26" s="37">
        <f t="shared" si="205"/>
        <v>0</v>
      </c>
      <c r="BB26" s="38">
        <f t="shared" si="205"/>
        <v>0</v>
      </c>
    </row>
    <row r="27" spans="1:54" ht="15" hidden="1" customHeight="1" x14ac:dyDescent="0.2">
      <c r="B27" s="116"/>
      <c r="C27" s="117"/>
      <c r="D27" s="118"/>
      <c r="E27" s="119"/>
      <c r="F27" s="92"/>
      <c r="G27" s="190">
        <f t="shared" ref="G27" si="206">IF(AND($B19=$B25,$B19&lt;&gt;"",$B19&lt;&gt;0),F25+G21,F25)</f>
        <v>18</v>
      </c>
      <c r="H27" s="121"/>
      <c r="I27" s="165">
        <f t="shared" si="176"/>
        <v>0</v>
      </c>
      <c r="J27" s="195">
        <f t="shared" ref="J27" si="207">IF($B25=$B19,COUNTIF(L27:R27,0),COUNTIF(L28:R28,0)+COUNTIF(L28:R28,""))</f>
        <v>7</v>
      </c>
      <c r="K27" s="39">
        <f t="shared" ref="K27:R27" si="208">IF($B19=$B25,K28+K21,K28)</f>
        <v>0</v>
      </c>
      <c r="L27" s="40">
        <f t="shared" si="208"/>
        <v>0</v>
      </c>
      <c r="M27" s="40">
        <f t="shared" si="208"/>
        <v>0</v>
      </c>
      <c r="N27" s="40">
        <f t="shared" si="208"/>
        <v>0</v>
      </c>
      <c r="O27" s="40">
        <f t="shared" si="208"/>
        <v>0</v>
      </c>
      <c r="P27" s="41">
        <f t="shared" si="208"/>
        <v>0</v>
      </c>
      <c r="Q27" s="42">
        <f t="shared" si="208"/>
        <v>0</v>
      </c>
      <c r="R27" s="43">
        <f t="shared" si="208"/>
        <v>0</v>
      </c>
      <c r="S27" s="195">
        <f t="shared" ref="S27" si="209">IF($B25=$B19,COUNTIF(U27:AA27,0),COUNTIF(U28:AA28,0)+COUNTIF(U28:AA28,""))</f>
        <v>7</v>
      </c>
      <c r="T27" s="39">
        <f t="shared" ref="T27:AA27" si="210">IF($B19=$B25,T28+T21,T28)</f>
        <v>0</v>
      </c>
      <c r="U27" s="40">
        <f t="shared" si="210"/>
        <v>0</v>
      </c>
      <c r="V27" s="40">
        <f t="shared" si="210"/>
        <v>0</v>
      </c>
      <c r="W27" s="40">
        <f t="shared" si="210"/>
        <v>0</v>
      </c>
      <c r="X27" s="40">
        <f t="shared" si="210"/>
        <v>0</v>
      </c>
      <c r="Y27" s="41">
        <f t="shared" si="210"/>
        <v>0</v>
      </c>
      <c r="Z27" s="42">
        <f t="shared" si="210"/>
        <v>0</v>
      </c>
      <c r="AA27" s="43">
        <f t="shared" si="210"/>
        <v>0</v>
      </c>
      <c r="AB27" s="195">
        <f t="shared" ref="AB27" si="211">IF($B25=$B19,COUNTIF(AD27:AJ27,0),COUNTIF(AD28:AJ28,0)+COUNTIF(AD28:AJ28,""))</f>
        <v>7</v>
      </c>
      <c r="AC27" s="39">
        <f t="shared" ref="AC27:AJ27" si="212">IF($B19=$B25,AC28+AC21,AC28)</f>
        <v>0</v>
      </c>
      <c r="AD27" s="40">
        <f t="shared" si="212"/>
        <v>0</v>
      </c>
      <c r="AE27" s="40">
        <f t="shared" si="212"/>
        <v>0</v>
      </c>
      <c r="AF27" s="40">
        <f t="shared" si="212"/>
        <v>0</v>
      </c>
      <c r="AG27" s="40">
        <f t="shared" si="212"/>
        <v>0</v>
      </c>
      <c r="AH27" s="41">
        <f t="shared" si="212"/>
        <v>0</v>
      </c>
      <c r="AI27" s="42">
        <f t="shared" si="212"/>
        <v>0</v>
      </c>
      <c r="AJ27" s="43">
        <f t="shared" si="212"/>
        <v>0</v>
      </c>
      <c r="AK27" s="195">
        <f t="shared" ref="AK27" si="213">IF($B25=$B19,COUNTIF(AM27:AS27,0),COUNTIF(AM28:AS28,0)+COUNTIF(AM28:AS28,""))</f>
        <v>7</v>
      </c>
      <c r="AL27" s="39">
        <f t="shared" ref="AL27:AS27" si="214">IF($B19=$B25,AL28+AL21,AL28)</f>
        <v>0</v>
      </c>
      <c r="AM27" s="40">
        <f t="shared" si="214"/>
        <v>0</v>
      </c>
      <c r="AN27" s="40">
        <f t="shared" si="214"/>
        <v>0</v>
      </c>
      <c r="AO27" s="40">
        <f t="shared" si="214"/>
        <v>0</v>
      </c>
      <c r="AP27" s="40">
        <f t="shared" si="214"/>
        <v>0</v>
      </c>
      <c r="AQ27" s="41">
        <f t="shared" si="214"/>
        <v>0</v>
      </c>
      <c r="AR27" s="42">
        <f t="shared" si="214"/>
        <v>0</v>
      </c>
      <c r="AS27" s="43">
        <f t="shared" si="214"/>
        <v>0</v>
      </c>
      <c r="AT27" s="195">
        <f t="shared" ref="AT27" si="215">IF($B25=$B19,COUNTIF(AV27:BB27,0),COUNTIF(AV28:BB28,0)+COUNTIF(AV28:BB28,""))</f>
        <v>7</v>
      </c>
      <c r="AU27" s="39">
        <f t="shared" ref="AU27:BB27" si="216">IF($B19=$B25,AU28+AU21,AU28)</f>
        <v>0</v>
      </c>
      <c r="AV27" s="40">
        <f t="shared" si="216"/>
        <v>0</v>
      </c>
      <c r="AW27" s="40">
        <f t="shared" si="216"/>
        <v>0</v>
      </c>
      <c r="AX27" s="40">
        <f t="shared" si="216"/>
        <v>0</v>
      </c>
      <c r="AY27" s="40">
        <f t="shared" si="216"/>
        <v>0</v>
      </c>
      <c r="AZ27" s="41">
        <f t="shared" si="216"/>
        <v>0</v>
      </c>
      <c r="BA27" s="42">
        <f t="shared" si="216"/>
        <v>0</v>
      </c>
      <c r="BB27" s="43">
        <f t="shared" si="216"/>
        <v>0</v>
      </c>
    </row>
    <row r="28" spans="1:54" ht="15.75" customHeight="1" x14ac:dyDescent="0.2">
      <c r="A28" s="1">
        <f t="shared" ref="A28" si="217">A25</f>
        <v>0</v>
      </c>
      <c r="B28" s="313">
        <f t="shared" ref="B28" si="218">B22+1</f>
        <v>2</v>
      </c>
      <c r="C28" s="314"/>
      <c r="D28" s="314"/>
      <c r="E28" s="314"/>
      <c r="F28" s="31"/>
      <c r="G28" s="183"/>
      <c r="H28" s="122">
        <f t="shared" ref="H28" si="219">5-COUNTIF(AU25,0)-COUNTIF(AL25,0)-COUNTIF(AC25,0)-COUNTIF(T25,0)-COUNTIF(K25,0)</f>
        <v>0</v>
      </c>
      <c r="I28" s="165">
        <f t="shared" si="176"/>
        <v>0</v>
      </c>
      <c r="J28" s="187">
        <f t="shared" ref="J28" si="220">IF($B25=$B19,J22+IF($F25&lt;&gt;$G25,(K25+$G27-$G26)/$F25,K25/$F25),IF($F25&lt;&gt;G25,(K25+$G27-$G26)/$F25,K25/$F25))</f>
        <v>0</v>
      </c>
      <c r="K28" s="7">
        <f t="shared" ref="K28:K29" si="221">SUM(L28:R28)</f>
        <v>0</v>
      </c>
      <c r="L28" s="26">
        <f t="shared" ref="L28:R28" si="222">L25</f>
        <v>0</v>
      </c>
      <c r="M28" s="26">
        <f t="shared" si="222"/>
        <v>0</v>
      </c>
      <c r="N28" s="26">
        <f t="shared" si="222"/>
        <v>0</v>
      </c>
      <c r="O28" s="26">
        <f t="shared" si="222"/>
        <v>0</v>
      </c>
      <c r="P28" s="26">
        <f t="shared" si="222"/>
        <v>0</v>
      </c>
      <c r="Q28" s="29">
        <f t="shared" si="222"/>
        <v>0</v>
      </c>
      <c r="R28" s="23">
        <f t="shared" si="222"/>
        <v>0</v>
      </c>
      <c r="S28" s="187">
        <f t="shared" ref="S28" si="223">IF($B25=$B19,S22+IF($F25&lt;&gt;$G25,(T25+$G27-$G26)/$F25,T25/$F25),IF($F25&lt;&gt;P25,(T25+$G27-$G26)/$F25,T25/$F25))</f>
        <v>0</v>
      </c>
      <c r="T28" s="7">
        <f t="shared" ref="T28:T29" si="224">SUM(U28:AA28)</f>
        <v>0</v>
      </c>
      <c r="U28" s="26">
        <f t="shared" ref="U28:AA28" si="225">U25</f>
        <v>0</v>
      </c>
      <c r="V28" s="26">
        <f t="shared" si="225"/>
        <v>0</v>
      </c>
      <c r="W28" s="26">
        <f t="shared" si="225"/>
        <v>0</v>
      </c>
      <c r="X28" s="26">
        <f t="shared" si="225"/>
        <v>0</v>
      </c>
      <c r="Y28" s="113">
        <f t="shared" si="225"/>
        <v>0</v>
      </c>
      <c r="Z28" s="29">
        <f t="shared" si="225"/>
        <v>0</v>
      </c>
      <c r="AA28" s="23">
        <f t="shared" si="225"/>
        <v>0</v>
      </c>
      <c r="AB28" s="187">
        <f t="shared" ref="AB28" si="226">IF($B25=$B19,AB22+IF($F25&lt;&gt;$G25,(AC25+$G27-$G26)/$F25,AC25/$F25),IF($F25&lt;&gt;Y25,(AC25+$G27-$G26)/$F25,AC25/$F25))</f>
        <v>0</v>
      </c>
      <c r="AC28" s="7">
        <f t="shared" ref="AC28:AC29" si="227">SUM(AD28:AJ28)</f>
        <v>0</v>
      </c>
      <c r="AD28" s="26">
        <f t="shared" ref="AD28:AJ28" si="228">AD25</f>
        <v>0</v>
      </c>
      <c r="AE28" s="26">
        <f t="shared" si="228"/>
        <v>0</v>
      </c>
      <c r="AF28" s="26">
        <f t="shared" si="228"/>
        <v>0</v>
      </c>
      <c r="AG28" s="26">
        <f t="shared" si="228"/>
        <v>0</v>
      </c>
      <c r="AH28" s="113">
        <f t="shared" si="228"/>
        <v>0</v>
      </c>
      <c r="AI28" s="29">
        <f t="shared" si="228"/>
        <v>0</v>
      </c>
      <c r="AJ28" s="23">
        <f t="shared" si="228"/>
        <v>0</v>
      </c>
      <c r="AK28" s="187">
        <f t="shared" ref="AK28" si="229">IF($B25=$B19,AK22+IF($F25&lt;&gt;$G25,(AL25+$G27-$G26)/$F25,AL25/$F25),IF($F25&lt;&gt;AH25,(AL25+$G27-$G26)/$F25,AL25/$F25))</f>
        <v>0</v>
      </c>
      <c r="AL28" s="7">
        <f t="shared" ref="AL28:AL29" si="230">SUM(AM28:AS28)</f>
        <v>0</v>
      </c>
      <c r="AM28" s="26">
        <f t="shared" ref="AM28:AS28" si="231">AM25</f>
        <v>0</v>
      </c>
      <c r="AN28" s="26">
        <f t="shared" si="231"/>
        <v>0</v>
      </c>
      <c r="AO28" s="26">
        <f t="shared" si="231"/>
        <v>0</v>
      </c>
      <c r="AP28" s="26">
        <f t="shared" si="231"/>
        <v>0</v>
      </c>
      <c r="AQ28" s="113">
        <f t="shared" si="231"/>
        <v>0</v>
      </c>
      <c r="AR28" s="29">
        <f t="shared" si="231"/>
        <v>0</v>
      </c>
      <c r="AS28" s="23">
        <f t="shared" si="231"/>
        <v>0</v>
      </c>
      <c r="AT28" s="187">
        <f t="shared" ref="AT28" si="232">IF($B25=$B19,AT22+IF($F25&lt;&gt;$G25,(AU25+$G27-$G26)/$F25,AU25/$F25),IF($F25&lt;&gt;AQ25,(AU25+$G27-$G26)/$F25,AU25/$F25))</f>
        <v>0</v>
      </c>
      <c r="AU28" s="7">
        <f t="shared" ref="AU28:AU29" si="233">SUM(AV28:BB28)</f>
        <v>0</v>
      </c>
      <c r="AV28" s="6">
        <f t="shared" ref="AV28" si="234">IF(SUM($AM$9:$AS$9)=SUM($AV$9:$BB$9),AV25,IF(AND(SUM($AV$9:$BB$9)&gt;42,SUM($AV$9:$BB$9)&lt;49),AV25,0))</f>
        <v>0</v>
      </c>
      <c r="AW28" s="6">
        <f t="shared" ref="AW28:BB28" si="235">IF(SUM($AM$9:$AS$9)=SUM($AV$9:$BB$9),AW25,IF(AND(SUM($AV$9:$BB$9)&gt;42,SUM($AV$9:$BB$9)&lt;49),AW25,0))</f>
        <v>0</v>
      </c>
      <c r="AX28" s="6">
        <f t="shared" si="235"/>
        <v>0</v>
      </c>
      <c r="AY28" s="6">
        <f t="shared" si="235"/>
        <v>0</v>
      </c>
      <c r="AZ28" s="26">
        <f t="shared" si="235"/>
        <v>0</v>
      </c>
      <c r="BA28" s="29">
        <f t="shared" si="235"/>
        <v>0</v>
      </c>
      <c r="BB28" s="23">
        <f t="shared" si="235"/>
        <v>0</v>
      </c>
    </row>
    <row r="29" spans="1:54" ht="15.75" customHeight="1" x14ac:dyDescent="0.2">
      <c r="A29" s="1">
        <f t="shared" ref="A29:A30" si="236">A28</f>
        <v>0</v>
      </c>
      <c r="B29" s="313"/>
      <c r="C29" s="314"/>
      <c r="D29" s="314"/>
      <c r="E29" s="314"/>
      <c r="F29" s="31"/>
      <c r="G29" s="183"/>
      <c r="H29" s="123">
        <f t="shared" ref="H29" si="237">IF($B25=$B19,H23+F29,$F29)</f>
        <v>0</v>
      </c>
      <c r="I29" s="165">
        <f t="shared" si="176"/>
        <v>0</v>
      </c>
      <c r="J29" s="141">
        <f t="shared" ref="J29" si="238">IF($H28=0,0,IF($B19=$B25,IF($H30&gt;0,$H30+J23,K25+J23),IF($H30&gt;0,$H30,K25)))</f>
        <v>0</v>
      </c>
      <c r="K29" s="7">
        <f t="shared" si="221"/>
        <v>0</v>
      </c>
      <c r="L29" s="6"/>
      <c r="M29" s="6"/>
      <c r="N29" s="6"/>
      <c r="O29" s="6"/>
      <c r="P29" s="26"/>
      <c r="Q29" s="29"/>
      <c r="R29" s="23"/>
      <c r="S29" s="141">
        <f t="shared" ref="S29" si="239">IF($H28=0,0,IF($B19=$B25,IF($H30&gt;0,$H30+S23,T25+S23),IF($H30&gt;0,$H30,T25)))</f>
        <v>0</v>
      </c>
      <c r="T29" s="7">
        <f t="shared" si="224"/>
        <v>0</v>
      </c>
      <c r="U29" s="6"/>
      <c r="V29" s="6"/>
      <c r="W29" s="6"/>
      <c r="X29" s="6"/>
      <c r="Y29" s="26"/>
      <c r="Z29" s="29"/>
      <c r="AA29" s="23"/>
      <c r="AB29" s="141">
        <f t="shared" ref="AB29" si="240">IF($H28=0,0,IF($B19=$B25,IF($H30&gt;0,$H30+AB23,AC25+AB23),IF($H30&gt;0,$H30,AC25)))</f>
        <v>0</v>
      </c>
      <c r="AC29" s="7">
        <f t="shared" si="227"/>
        <v>0</v>
      </c>
      <c r="AD29" s="6"/>
      <c r="AE29" s="6"/>
      <c r="AF29" s="6"/>
      <c r="AG29" s="6"/>
      <c r="AH29" s="26"/>
      <c r="AI29" s="29"/>
      <c r="AJ29" s="23"/>
      <c r="AK29" s="141">
        <f t="shared" ref="AK29" si="241">IF($H28=0,0,IF($B19=$B25,IF($H30&gt;0,$H30+AK23,AL25+AK23),IF($H30&gt;0,$H30,AL25)))</f>
        <v>0</v>
      </c>
      <c r="AL29" s="7">
        <f t="shared" si="230"/>
        <v>0</v>
      </c>
      <c r="AM29" s="6"/>
      <c r="AN29" s="6"/>
      <c r="AO29" s="6"/>
      <c r="AP29" s="6"/>
      <c r="AQ29" s="26"/>
      <c r="AR29" s="29"/>
      <c r="AS29" s="23"/>
      <c r="AT29" s="141">
        <f t="shared" ref="AT29" si="242">IF($H28=0,0,IF($B19=$B25,IF($H30&gt;0,$H30+AT23,AU25+AT23),IF($H30&gt;0,$H30,AU25)))</f>
        <v>0</v>
      </c>
      <c r="AU29" s="7">
        <f t="shared" si="233"/>
        <v>0</v>
      </c>
      <c r="AV29" s="6"/>
      <c r="AW29" s="6"/>
      <c r="AX29" s="6"/>
      <c r="AY29" s="6"/>
      <c r="AZ29" s="26"/>
      <c r="BA29" s="29"/>
      <c r="BB29" s="23"/>
    </row>
    <row r="30" spans="1:54" ht="18.75" customHeight="1" thickBot="1" x14ac:dyDescent="0.25">
      <c r="A30" s="1">
        <f t="shared" si="236"/>
        <v>0</v>
      </c>
      <c r="B30" s="323" t="str">
        <f>IF(B25="",Wydruk!$AE$6,IF(J26=0,Wydruk!$AE$7,IF(AND(G26&lt;G27,B25&lt;&gt;$B31),Wydruk!$AE$13,IF(AND($B25=$B19,$B25&lt;&gt;$B31),IF(OR(OR(J30&lt;4,J30&gt;5),OR(S30&lt;4,S30&gt;5),OR(AB30&lt;4,AB30&gt;5),OR(AK30&lt;4,AK30&gt;5),OR(AND(AT30&lt;4,AT30&gt;0),AT30&gt;5)),Wydruk!$AE$8,Wydruk!$AE$9),IF($B25=$B31,IF($F29&lt;&gt;0,Wydruk!$AE$12,Wydruk!$AE$10),IF(OR(OR(J26&lt;4,J26&gt;5),OR(S26&lt;4,S26&gt;5),OR(AB26&lt;4,AB26&gt;5),OR(AK26&lt;4,AK26&gt;5),OR(AND(AT26&lt;4,AT26&gt;0),AT26&gt;5)),Wydruk!$AE$8,Wydruk!$AE$11))))))</f>
        <v>Uzupełnij liczby godzin tygodniowego planu</v>
      </c>
      <c r="C30" s="324"/>
      <c r="D30" s="324"/>
      <c r="E30" s="324"/>
      <c r="F30" s="173">
        <f>styczeń!F30</f>
        <v>0</v>
      </c>
      <c r="G30" s="184">
        <f>styczeń!G30</f>
        <v>0</v>
      </c>
      <c r="H30" s="191">
        <f t="shared" ref="H30" si="243">IF(OR($G30=0,$F30=0,$G30="",$F30=""),0,$G30/$F30)</f>
        <v>0</v>
      </c>
      <c r="I30" s="193"/>
      <c r="J30" s="176">
        <f t="shared" ref="J30" si="244">IF($B19=$B25,IF(L25+L20&gt;0,1,0)+IF(M25+M20&gt;0,1,0)+IF(N25+N20&gt;0,1,0)+IF(O25+O20&gt;0,1,0)+IF(P25+P20&gt;0,1,0)+IF(Q25+Q20&gt;0,1,0)+IF(R25+R20&gt;0,1,0),J26)</f>
        <v>0</v>
      </c>
      <c r="K30" s="133">
        <f t="shared" ref="K30" si="245">IF(OR($B25=$B31,J30=0,(K26-Q30+O30)&lt;=0),0,(K26-Q30+O30)/J30)</f>
        <v>0</v>
      </c>
      <c r="L30" s="137">
        <f t="shared" ref="L30" si="246">IF(K30*(7-J27)&lt;=0,0,K30*(7-J27))</f>
        <v>0</v>
      </c>
      <c r="M30" s="311">
        <f t="shared" ref="M30" si="247">ROUND(IF(OR(K27-K30*(7-J27)+P30&lt;0,$B25=$B31,K30&lt;=0,K27=0),0,IF(K27-K30*(7-J27)+P30&gt;Q30-O30+P30,Q30-O30+P30,K27-K30*(7-J27)+P30)),1)</f>
        <v>0</v>
      </c>
      <c r="N30" s="312"/>
      <c r="O30" s="139">
        <f t="shared" ref="O30" si="248">IF(OR($B25=$B31,J26=0),0,IF($B25=$B19,J25,$F25))</f>
        <v>0</v>
      </c>
      <c r="P30" s="30">
        <f t="shared" ref="P30" si="249">IF(OR($B25=$B31,J30=0),0,$G27-$G26)</f>
        <v>0</v>
      </c>
      <c r="Q30" s="134">
        <f t="shared" ref="Q30" si="250">IF(OR($B25=$B31,J30=0),0,J29)</f>
        <v>0</v>
      </c>
      <c r="R30" s="138">
        <f t="shared" ref="R30" si="251">IF($B25=$B31,0,K27)</f>
        <v>0</v>
      </c>
      <c r="S30" s="176">
        <f t="shared" ref="S30" si="252">IF($B19=$B25,IF(U25+U20&gt;0,1,0)+IF(V25+V20&gt;0,1,0)+IF(W25+W20&gt;0,1,0)+IF(X25+X20&gt;0,1,0)+IF(Y25+Y20&gt;0,1,0)+IF(Z25+Z20&gt;0,1,0)+IF(AA25+AA20&gt;0,1,0),S26)</f>
        <v>0</v>
      </c>
      <c r="T30" s="133">
        <f t="shared" ref="T30" si="253">IF(OR($B25=$B31,S30=0,(T26-Z30+X30)&lt;=0),0,(T26-Z30+X30)/S30)</f>
        <v>0</v>
      </c>
      <c r="U30" s="137">
        <f t="shared" ref="U30" si="254">IF(T30*(7-S27)&lt;=0,0,T30*(7-S27))</f>
        <v>0</v>
      </c>
      <c r="V30" s="311">
        <f t="shared" ref="V30" si="255">ROUND(IF(OR(T27-T30*(7-S27)+Y30&lt;0,$B25=$B31,T30&lt;=0,T27=0),0,IF(T27-T30*(7-S27)+Y30&gt;Z30-X30+Y30,Z30-X30+Y30,T27-T30*(7-S27)+Y30)),1)</f>
        <v>0</v>
      </c>
      <c r="W30" s="312"/>
      <c r="X30" s="139">
        <f t="shared" ref="X30" si="256">IF(OR($B25=$B31,S26=0),0,IF($B25=$B19,S25,$F25))</f>
        <v>0</v>
      </c>
      <c r="Y30" s="30">
        <f t="shared" ref="Y30" si="257">IF(OR($B25=$B31,S30=0),0,$G27-$G26)</f>
        <v>0</v>
      </c>
      <c r="Z30" s="134">
        <f t="shared" ref="Z30" si="258">IF(OR($B25=$B31,S30=0),0,S29)</f>
        <v>0</v>
      </c>
      <c r="AA30" s="138">
        <f t="shared" ref="AA30" si="259">IF($B25=$B31,0,T27)</f>
        <v>0</v>
      </c>
      <c r="AB30" s="176">
        <f t="shared" ref="AB30" si="260">IF($B19=$B25,IF(AD25+AD20&gt;0,1,0)+IF(AE25+AE20&gt;0,1,0)+IF(AF25+AF20&gt;0,1,0)+IF(AG25+AG20&gt;0,1,0)+IF(AH25+AH20&gt;0,1,0)+IF(AI25+AI20&gt;0,1,0)+IF(AJ25+AJ20&gt;0,1,0),AB26)</f>
        <v>0</v>
      </c>
      <c r="AC30" s="133">
        <f t="shared" ref="AC30" si="261">IF(OR($B25=$B31,AB30=0,(AC26-AI30+AG30)&lt;=0),0,(AC26-AI30+AG30)/AB30)</f>
        <v>0</v>
      </c>
      <c r="AD30" s="137">
        <f t="shared" ref="AD30" si="262">IF(AC30*(7-AB27)&lt;=0,0,AC30*(7-AB27))</f>
        <v>0</v>
      </c>
      <c r="AE30" s="311">
        <f t="shared" ref="AE30" si="263">ROUND(IF(OR(AC27-AC30*(7-AB27)+AH30&lt;0,$B25=$B31,AC30&lt;=0,AC27=0),0,IF(AC27-AC30*(7-AB27)+AH30&gt;AI30-AG30+AH30,AI30-AG30+AH30,AC27-AC30*(7-AB27)+AH30)),1)</f>
        <v>0</v>
      </c>
      <c r="AF30" s="312"/>
      <c r="AG30" s="139">
        <f t="shared" ref="AG30" si="264">IF(OR($B25=$B31,AB26=0),0,IF($B25=$B19,AB25,$F25))</f>
        <v>0</v>
      </c>
      <c r="AH30" s="30">
        <f t="shared" ref="AH30" si="265">IF(OR($B25=$B31,AB30=0),0,$G27-$G26)</f>
        <v>0</v>
      </c>
      <c r="AI30" s="134">
        <f t="shared" ref="AI30" si="266">IF(OR($B25=$B31,AB30=0),0,AB29)</f>
        <v>0</v>
      </c>
      <c r="AJ30" s="138">
        <f t="shared" ref="AJ30" si="267">IF($B25=$B31,0,AC27)</f>
        <v>0</v>
      </c>
      <c r="AK30" s="176">
        <f t="shared" ref="AK30" si="268">IF($B19=$B25,IF(AM25+AM20&gt;0,1,0)+IF(AN25+AN20&gt;0,1,0)+IF(AO25+AO20&gt;0,1,0)+IF(AP25+AP20&gt;0,1,0)+IF(AQ25+AQ20&gt;0,1,0)+IF(AR25+AR20&gt;0,1,0)+IF(AS25+AS20&gt;0,1,0),AK26)</f>
        <v>0</v>
      </c>
      <c r="AL30" s="133">
        <f t="shared" ref="AL30" si="269">IF(OR($B25=$B31,AK30=0,(AL26-AR30+AP30)&lt;=0),0,(AL26-AR30+AP30)/AK30)</f>
        <v>0</v>
      </c>
      <c r="AM30" s="137">
        <f t="shared" ref="AM30" si="270">IF(AL30*(7-AK27)&lt;=0,0,AL30*(7-AK27))</f>
        <v>0</v>
      </c>
      <c r="AN30" s="311">
        <f t="shared" ref="AN30" si="271">ROUND(IF(OR(AL27-AL30*(7-AK27)+AQ30&lt;0,$B25=$B31,AL30&lt;=0,AL27=0),0,IF(AL27-AL30*(7-AK27)+AQ30&gt;AR30-AP30+AQ30,AR30-AP30+AQ30,AL27-AL30*(7-AK27)+AQ30)),1)</f>
        <v>0</v>
      </c>
      <c r="AO30" s="312"/>
      <c r="AP30" s="139">
        <f t="shared" ref="AP30" si="272">IF(OR($B25=$B31,AK26=0),0,IF($B25=$B19,AK25,$F25))</f>
        <v>0</v>
      </c>
      <c r="AQ30" s="30">
        <f t="shared" ref="AQ30" si="273">IF(OR($B25=$B31,AK30=0),0,$G27-$G26)</f>
        <v>0</v>
      </c>
      <c r="AR30" s="134">
        <f t="shared" ref="AR30" si="274">IF(OR($B25=$B31,AK30=0),0,AK29)</f>
        <v>0</v>
      </c>
      <c r="AS30" s="138">
        <f t="shared" ref="AS30" si="275">IF($B25=$B31,0,AL27)</f>
        <v>0</v>
      </c>
      <c r="AT30" s="176">
        <f t="shared" ref="AT30" si="276">IF($B19=$B25,IF(AV25+AV20&gt;0,1,0)+IF(AW25+AW20&gt;0,1,0)+IF(AX25+AX20&gt;0,1,0)+IF(AY25+AY20&gt;0,1,0)+IF(AZ25+AZ20&gt;0,1,0)+IF(BA25+BA20&gt;0,1,0)+IF(BB25+BB20&gt;0,1,0),AT26)</f>
        <v>0</v>
      </c>
      <c r="AU30" s="133">
        <f t="shared" ref="AU30" si="277">IF(OR($B25=$B31,AT30=0,(AU26-BA30+AY30)&lt;=0),0,(AU26-BA30+AY30)/AT30)</f>
        <v>0</v>
      </c>
      <c r="AV30" s="137">
        <f t="shared" ref="AV30" si="278">IF(AU30*(7-AT27)&lt;=0,0,AU30*(7-AT27))</f>
        <v>0</v>
      </c>
      <c r="AW30" s="311">
        <f t="shared" ref="AW30" si="279">ROUND(IF(OR(AU27-AU30*(7-AT27)+AZ30&lt;0,$B25=$B31,AU30&lt;=0,AU27=0),0,IF(AU27-AU30*(7-AT27)+AZ30&gt;BA30-AY30+AZ30,BA30-AY30+AZ30,AU27-AU30*(7-AT27)+AZ30)),1)</f>
        <v>0</v>
      </c>
      <c r="AX30" s="312"/>
      <c r="AY30" s="139">
        <f t="shared" ref="AY30" si="280">IF(OR($B25=$B31,AT26=0),0,IF($B25=$B19,AT25,$F25))</f>
        <v>0</v>
      </c>
      <c r="AZ30" s="30">
        <f t="shared" ref="AZ30" si="281">IF(OR($B25=$B31,AT30=0),0,$G27-$G26)</f>
        <v>0</v>
      </c>
      <c r="BA30" s="134">
        <f t="shared" ref="BA30" si="282">IF(OR($B25=$B31,AT30=0),0,AT29)</f>
        <v>0</v>
      </c>
      <c r="BB30" s="138">
        <f t="shared" ref="BB30" si="283">IF($B25=$B31,0,AU27)</f>
        <v>0</v>
      </c>
    </row>
    <row r="31" spans="1:54" ht="15.75" x14ac:dyDescent="0.2">
      <c r="A31" s="1">
        <f t="shared" ref="A31" si="284">IF(B31="","1. Niewypełnione",B31)</f>
        <v>0</v>
      </c>
      <c r="B31" s="320">
        <f>styczeń!B31</f>
        <v>0</v>
      </c>
      <c r="C31" s="321">
        <f>styczeń!C31</f>
        <v>0</v>
      </c>
      <c r="D31" s="321">
        <f>styczeń!D31</f>
        <v>0</v>
      </c>
      <c r="E31" s="321">
        <f>styczeń!E31</f>
        <v>0</v>
      </c>
      <c r="F31" s="177">
        <f>styczeń!F31</f>
        <v>18</v>
      </c>
      <c r="G31" s="185">
        <f>styczeń!G31</f>
        <v>18</v>
      </c>
      <c r="H31" s="177"/>
      <c r="I31" s="192">
        <f t="shared" ref="I31:I35" si="285">K31+T31+AC31+AL31+AU31</f>
        <v>0</v>
      </c>
      <c r="J31" s="186">
        <f t="shared" ref="J31" si="286">IF(OR($B31=$B37,J34=0),0,ROUND((K32+P36)/J34,0))</f>
        <v>0</v>
      </c>
      <c r="K31" s="51">
        <f t="shared" ref="K31:K32" si="287">SUM(L31:R31)</f>
        <v>0</v>
      </c>
      <c r="L31" s="52">
        <f>styczeń!L31</f>
        <v>0</v>
      </c>
      <c r="M31" s="52">
        <f>styczeń!M31</f>
        <v>0</v>
      </c>
      <c r="N31" s="52">
        <f>styczeń!N31</f>
        <v>0</v>
      </c>
      <c r="O31" s="52">
        <f>styczeń!O31</f>
        <v>0</v>
      </c>
      <c r="P31" s="53">
        <f>styczeń!P31</f>
        <v>0</v>
      </c>
      <c r="Q31" s="54">
        <f>styczeń!Q31</f>
        <v>0</v>
      </c>
      <c r="R31" s="55">
        <f>styczeń!R31</f>
        <v>0</v>
      </c>
      <c r="S31" s="188">
        <f t="shared" ref="S31" si="288">IF(OR($B31=$B37,S34=0),0,ROUND((T32+Y36)/S34,0))</f>
        <v>0</v>
      </c>
      <c r="T31" s="51">
        <f t="shared" ref="T31:T32" si="289">SUM(U31:AA31)</f>
        <v>0</v>
      </c>
      <c r="U31" s="52">
        <f>styczeń!U31</f>
        <v>0</v>
      </c>
      <c r="V31" s="52">
        <f>styczeń!V31</f>
        <v>0</v>
      </c>
      <c r="W31" s="52">
        <f>styczeń!W31</f>
        <v>0</v>
      </c>
      <c r="X31" s="52">
        <f>styczeń!X31</f>
        <v>0</v>
      </c>
      <c r="Y31" s="53">
        <f>styczeń!Y31</f>
        <v>0</v>
      </c>
      <c r="Z31" s="54">
        <f>styczeń!Z31</f>
        <v>0</v>
      </c>
      <c r="AA31" s="55">
        <f>styczeń!AA31</f>
        <v>0</v>
      </c>
      <c r="AB31" s="188">
        <f t="shared" ref="AB31" si="290">IF(OR($B31=$B37,AB34=0),0,ROUND((AC32+AH36)/AB34,0))</f>
        <v>0</v>
      </c>
      <c r="AC31" s="51">
        <f t="shared" ref="AC31:AC32" si="291">SUM(AD31:AJ31)</f>
        <v>0</v>
      </c>
      <c r="AD31" s="52">
        <f>styczeń!AD31</f>
        <v>0</v>
      </c>
      <c r="AE31" s="52">
        <f>styczeń!AE31</f>
        <v>0</v>
      </c>
      <c r="AF31" s="52">
        <f>styczeń!AF31</f>
        <v>0</v>
      </c>
      <c r="AG31" s="52">
        <f>styczeń!AG31</f>
        <v>0</v>
      </c>
      <c r="AH31" s="53">
        <f>styczeń!AH31</f>
        <v>0</v>
      </c>
      <c r="AI31" s="54">
        <f>styczeń!AI31</f>
        <v>0</v>
      </c>
      <c r="AJ31" s="55">
        <f>styczeń!AJ31</f>
        <v>0</v>
      </c>
      <c r="AK31" s="188">
        <f t="shared" ref="AK31" si="292">IF(OR($B31=$B37,AK34=0),0,ROUND((AL32+AQ36)/AK34,0))</f>
        <v>0</v>
      </c>
      <c r="AL31" s="51">
        <f t="shared" ref="AL31:AL32" si="293">SUM(AM31:AS31)</f>
        <v>0</v>
      </c>
      <c r="AM31" s="52">
        <f>styczeń!AM31</f>
        <v>0</v>
      </c>
      <c r="AN31" s="52">
        <f>styczeń!AN31</f>
        <v>0</v>
      </c>
      <c r="AO31" s="52">
        <f>styczeń!AO31</f>
        <v>0</v>
      </c>
      <c r="AP31" s="52">
        <f>styczeń!AP31</f>
        <v>0</v>
      </c>
      <c r="AQ31" s="53">
        <f>styczeń!AQ31</f>
        <v>0</v>
      </c>
      <c r="AR31" s="54">
        <f>styczeń!AR31</f>
        <v>0</v>
      </c>
      <c r="AS31" s="55">
        <f>styczeń!AS31</f>
        <v>0</v>
      </c>
      <c r="AT31" s="188">
        <f t="shared" ref="AT31" si="294">IF(OR($B31=$B37,AT34=0),0,ROUND((AU32+AZ36)/AT34,0))</f>
        <v>0</v>
      </c>
      <c r="AU31" s="51">
        <f t="shared" ref="AU31:AU32" si="295">SUM(AV31:BB31)</f>
        <v>0</v>
      </c>
      <c r="AV31" s="52">
        <f t="shared" ref="AV31" si="296">IF(SUM($AM$9:$AS$9)=SUM($AV$9:$BB$9),AM31,IF(AND(SUM($AV$9:$BB$9)&gt;42,SUM($AV$9:$BB$9)&lt;49),AM31,0))</f>
        <v>0</v>
      </c>
      <c r="AW31" s="52">
        <f t="shared" ref="AW31" si="297">IF(SUM($AM$9:$AS$9)=SUM($AV$9:$BB$9),AN31,IF(AND(SUM($AV$9:$BB$9)&gt;42,SUM($AV$9:$BB$9)&lt;49),AN31,0))</f>
        <v>0</v>
      </c>
      <c r="AX31" s="52">
        <f t="shared" ref="AX31" si="298">IF(SUM($AM$9:$AS$9)=SUM($AV$9:$BB$9),AO31,IF(AND(SUM($AV$9:$BB$9)&gt;42,SUM($AV$9:$BB$9)&lt;49),AO31,0))</f>
        <v>0</v>
      </c>
      <c r="AY31" s="52">
        <f t="shared" ref="AY31" si="299">IF(SUM($AM$9:$AS$9)=SUM($AV$9:$BB$9),AP31,IF(AND(SUM($AV$9:$BB$9)&gt;42,SUM($AV$9:$BB$9)&lt;49),AP31,0))</f>
        <v>0</v>
      </c>
      <c r="AZ31" s="53">
        <f t="shared" ref="AZ31" si="300">IF(SUM($AM$9:$AS$9)=SUM($AV$9:$BB$9),AQ31,IF(AND(SUM($AV$9:$BB$9)&gt;42,SUM($AV$9:$BB$9)&lt;49),AQ31,0))</f>
        <v>0</v>
      </c>
      <c r="BA31" s="54">
        <f t="shared" ref="BA31" si="301">IF(SUM($AM$9:$AS$9)=SUM($AV$9:$BB$9),AR31,IF(AND(SUM($AV$9:$BB$9)&gt;42,SUM($AV$9:$BB$9)&lt;49),AR31,0))</f>
        <v>0</v>
      </c>
      <c r="BB31" s="55">
        <f t="shared" ref="BB31" si="302">IF(SUM($AM$9:$AS$9)=SUM($AV$9:$BB$9),AS31,IF(AND(SUM($AV$9:$BB$9)&gt;42,SUM($AV$9:$BB$9)&lt;49),AS31,0))</f>
        <v>0</v>
      </c>
    </row>
    <row r="32" spans="1:54" ht="12.75" hidden="1" customHeight="1" x14ac:dyDescent="0.2">
      <c r="B32" s="93"/>
      <c r="C32" s="94"/>
      <c r="D32" s="95"/>
      <c r="E32" s="115"/>
      <c r="F32" s="140" t="b">
        <f t="shared" ref="F32" si="303">IF($B25=$B31,OR(F26,G31&lt;F31),G31&lt;F31)</f>
        <v>0</v>
      </c>
      <c r="G32" s="189">
        <f t="shared" ref="G32" si="304">IF(AND($B25=$B31,$B25&lt;&gt;"",$B25&lt;&gt;0),G31+G26,G31)</f>
        <v>18</v>
      </c>
      <c r="H32" s="120"/>
      <c r="I32" s="165">
        <f t="shared" si="285"/>
        <v>0</v>
      </c>
      <c r="J32" s="194">
        <f t="shared" ref="J32" si="305">7-COUNTIF(L31:R31,0)-COUNTIF(L31:R31,"")</f>
        <v>0</v>
      </c>
      <c r="K32" s="22">
        <f t="shared" si="287"/>
        <v>0</v>
      </c>
      <c r="L32" s="35">
        <f t="shared" ref="L32:R32" si="306">IF($B25=$B31,L31+L26,L31)</f>
        <v>0</v>
      </c>
      <c r="M32" s="35">
        <f t="shared" si="306"/>
        <v>0</v>
      </c>
      <c r="N32" s="35">
        <f t="shared" si="306"/>
        <v>0</v>
      </c>
      <c r="O32" s="35">
        <f t="shared" si="306"/>
        <v>0</v>
      </c>
      <c r="P32" s="36">
        <f t="shared" si="306"/>
        <v>0</v>
      </c>
      <c r="Q32" s="37">
        <f t="shared" si="306"/>
        <v>0</v>
      </c>
      <c r="R32" s="38">
        <f t="shared" si="306"/>
        <v>0</v>
      </c>
      <c r="S32" s="194">
        <f t="shared" ref="S32" si="307">7-COUNTIF(U31:AA31,0)-COUNTIF(U31:AA31,"")</f>
        <v>0</v>
      </c>
      <c r="T32" s="22">
        <f t="shared" si="289"/>
        <v>0</v>
      </c>
      <c r="U32" s="35">
        <f t="shared" ref="U32:AA32" si="308">IF($B25=$B31,U31+U26,U31)</f>
        <v>0</v>
      </c>
      <c r="V32" s="35">
        <f t="shared" si="308"/>
        <v>0</v>
      </c>
      <c r="W32" s="35">
        <f t="shared" si="308"/>
        <v>0</v>
      </c>
      <c r="X32" s="35">
        <f t="shared" si="308"/>
        <v>0</v>
      </c>
      <c r="Y32" s="36">
        <f t="shared" si="308"/>
        <v>0</v>
      </c>
      <c r="Z32" s="37">
        <f t="shared" si="308"/>
        <v>0</v>
      </c>
      <c r="AA32" s="38">
        <f t="shared" si="308"/>
        <v>0</v>
      </c>
      <c r="AB32" s="194">
        <f t="shared" ref="AB32" si="309">7-COUNTIF(AD31:AJ31,0)-COUNTIF(AD31:AJ31,"")</f>
        <v>0</v>
      </c>
      <c r="AC32" s="22">
        <f t="shared" si="291"/>
        <v>0</v>
      </c>
      <c r="AD32" s="35">
        <f t="shared" ref="AD32:AJ32" si="310">IF($B25=$B31,AD31+AD26,AD31)</f>
        <v>0</v>
      </c>
      <c r="AE32" s="35">
        <f t="shared" si="310"/>
        <v>0</v>
      </c>
      <c r="AF32" s="35">
        <f t="shared" si="310"/>
        <v>0</v>
      </c>
      <c r="AG32" s="35">
        <f t="shared" si="310"/>
        <v>0</v>
      </c>
      <c r="AH32" s="36">
        <f t="shared" si="310"/>
        <v>0</v>
      </c>
      <c r="AI32" s="37">
        <f t="shared" si="310"/>
        <v>0</v>
      </c>
      <c r="AJ32" s="38">
        <f t="shared" si="310"/>
        <v>0</v>
      </c>
      <c r="AK32" s="194">
        <f t="shared" ref="AK32" si="311">7-COUNTIF(AM31:AS31,0)-COUNTIF(AM31:AS31,"")</f>
        <v>0</v>
      </c>
      <c r="AL32" s="22">
        <f t="shared" si="293"/>
        <v>0</v>
      </c>
      <c r="AM32" s="35">
        <f t="shared" ref="AM32:AS32" si="312">IF($B25=$B31,AM31+AM26,AM31)</f>
        <v>0</v>
      </c>
      <c r="AN32" s="35">
        <f t="shared" si="312"/>
        <v>0</v>
      </c>
      <c r="AO32" s="35">
        <f t="shared" si="312"/>
        <v>0</v>
      </c>
      <c r="AP32" s="35">
        <f t="shared" si="312"/>
        <v>0</v>
      </c>
      <c r="AQ32" s="36">
        <f t="shared" si="312"/>
        <v>0</v>
      </c>
      <c r="AR32" s="37">
        <f t="shared" si="312"/>
        <v>0</v>
      </c>
      <c r="AS32" s="38">
        <f t="shared" si="312"/>
        <v>0</v>
      </c>
      <c r="AT32" s="194">
        <f t="shared" ref="AT32" si="313">7-COUNTIF(AV31:BB31,0)-COUNTIF(AV31:BB31,"")</f>
        <v>0</v>
      </c>
      <c r="AU32" s="22">
        <f t="shared" si="295"/>
        <v>0</v>
      </c>
      <c r="AV32" s="35">
        <f t="shared" ref="AV32:BB32" si="314">IF($B25=$B31,AV31+AV26,AV31)</f>
        <v>0</v>
      </c>
      <c r="AW32" s="35">
        <f t="shared" si="314"/>
        <v>0</v>
      </c>
      <c r="AX32" s="35">
        <f t="shared" si="314"/>
        <v>0</v>
      </c>
      <c r="AY32" s="35">
        <f t="shared" si="314"/>
        <v>0</v>
      </c>
      <c r="AZ32" s="36">
        <f t="shared" si="314"/>
        <v>0</v>
      </c>
      <c r="BA32" s="37">
        <f t="shared" si="314"/>
        <v>0</v>
      </c>
      <c r="BB32" s="38">
        <f t="shared" si="314"/>
        <v>0</v>
      </c>
    </row>
    <row r="33" spans="1:54" ht="15" hidden="1" customHeight="1" x14ac:dyDescent="0.2">
      <c r="B33" s="116"/>
      <c r="C33" s="117"/>
      <c r="D33" s="118"/>
      <c r="E33" s="119"/>
      <c r="F33" s="92"/>
      <c r="G33" s="190">
        <f t="shared" ref="G33" si="315">IF(AND($B25=$B31,$B25&lt;&gt;"",$B25&lt;&gt;0),F31+G27,F31)</f>
        <v>18</v>
      </c>
      <c r="H33" s="121"/>
      <c r="I33" s="165">
        <f t="shared" si="285"/>
        <v>0</v>
      </c>
      <c r="J33" s="195">
        <f t="shared" ref="J33" si="316">IF($B31=$B25,COUNTIF(L33:R33,0),COUNTIF(L34:R34,0)+COUNTIF(L34:R34,""))</f>
        <v>7</v>
      </c>
      <c r="K33" s="39">
        <f t="shared" ref="K33:R33" si="317">IF($B25=$B31,K34+K27,K34)</f>
        <v>0</v>
      </c>
      <c r="L33" s="40">
        <f t="shared" si="317"/>
        <v>0</v>
      </c>
      <c r="M33" s="40">
        <f t="shared" si="317"/>
        <v>0</v>
      </c>
      <c r="N33" s="40">
        <f t="shared" si="317"/>
        <v>0</v>
      </c>
      <c r="O33" s="40">
        <f t="shared" si="317"/>
        <v>0</v>
      </c>
      <c r="P33" s="41">
        <f t="shared" si="317"/>
        <v>0</v>
      </c>
      <c r="Q33" s="42">
        <f t="shared" si="317"/>
        <v>0</v>
      </c>
      <c r="R33" s="43">
        <f t="shared" si="317"/>
        <v>0</v>
      </c>
      <c r="S33" s="195">
        <f t="shared" ref="S33" si="318">IF($B31=$B25,COUNTIF(U33:AA33,0),COUNTIF(U34:AA34,0)+COUNTIF(U34:AA34,""))</f>
        <v>7</v>
      </c>
      <c r="T33" s="39">
        <f t="shared" ref="T33:AA33" si="319">IF($B25=$B31,T34+T27,T34)</f>
        <v>0</v>
      </c>
      <c r="U33" s="40">
        <f t="shared" si="319"/>
        <v>0</v>
      </c>
      <c r="V33" s="40">
        <f t="shared" si="319"/>
        <v>0</v>
      </c>
      <c r="W33" s="40">
        <f t="shared" si="319"/>
        <v>0</v>
      </c>
      <c r="X33" s="40">
        <f t="shared" si="319"/>
        <v>0</v>
      </c>
      <c r="Y33" s="41">
        <f t="shared" si="319"/>
        <v>0</v>
      </c>
      <c r="Z33" s="42">
        <f t="shared" si="319"/>
        <v>0</v>
      </c>
      <c r="AA33" s="43">
        <f t="shared" si="319"/>
        <v>0</v>
      </c>
      <c r="AB33" s="195">
        <f t="shared" ref="AB33" si="320">IF($B31=$B25,COUNTIF(AD33:AJ33,0),COUNTIF(AD34:AJ34,0)+COUNTIF(AD34:AJ34,""))</f>
        <v>7</v>
      </c>
      <c r="AC33" s="39">
        <f t="shared" ref="AC33:AJ33" si="321">IF($B25=$B31,AC34+AC27,AC34)</f>
        <v>0</v>
      </c>
      <c r="AD33" s="40">
        <f t="shared" si="321"/>
        <v>0</v>
      </c>
      <c r="AE33" s="40">
        <f t="shared" si="321"/>
        <v>0</v>
      </c>
      <c r="AF33" s="40">
        <f t="shared" si="321"/>
        <v>0</v>
      </c>
      <c r="AG33" s="40">
        <f t="shared" si="321"/>
        <v>0</v>
      </c>
      <c r="AH33" s="41">
        <f t="shared" si="321"/>
        <v>0</v>
      </c>
      <c r="AI33" s="42">
        <f t="shared" si="321"/>
        <v>0</v>
      </c>
      <c r="AJ33" s="43">
        <f t="shared" si="321"/>
        <v>0</v>
      </c>
      <c r="AK33" s="195">
        <f t="shared" ref="AK33" si="322">IF($B31=$B25,COUNTIF(AM33:AS33,0),COUNTIF(AM34:AS34,0)+COUNTIF(AM34:AS34,""))</f>
        <v>7</v>
      </c>
      <c r="AL33" s="39">
        <f t="shared" ref="AL33:AS33" si="323">IF($B25=$B31,AL34+AL27,AL34)</f>
        <v>0</v>
      </c>
      <c r="AM33" s="40">
        <f t="shared" si="323"/>
        <v>0</v>
      </c>
      <c r="AN33" s="40">
        <f t="shared" si="323"/>
        <v>0</v>
      </c>
      <c r="AO33" s="40">
        <f t="shared" si="323"/>
        <v>0</v>
      </c>
      <c r="AP33" s="40">
        <f t="shared" si="323"/>
        <v>0</v>
      </c>
      <c r="AQ33" s="41">
        <f t="shared" si="323"/>
        <v>0</v>
      </c>
      <c r="AR33" s="42">
        <f t="shared" si="323"/>
        <v>0</v>
      </c>
      <c r="AS33" s="43">
        <f t="shared" si="323"/>
        <v>0</v>
      </c>
      <c r="AT33" s="195">
        <f t="shared" ref="AT33" si="324">IF($B31=$B25,COUNTIF(AV33:BB33,0),COUNTIF(AV34:BB34,0)+COUNTIF(AV34:BB34,""))</f>
        <v>7</v>
      </c>
      <c r="AU33" s="39">
        <f t="shared" ref="AU33:BB33" si="325">IF($B25=$B31,AU34+AU27,AU34)</f>
        <v>0</v>
      </c>
      <c r="AV33" s="40">
        <f t="shared" si="325"/>
        <v>0</v>
      </c>
      <c r="AW33" s="40">
        <f t="shared" si="325"/>
        <v>0</v>
      </c>
      <c r="AX33" s="40">
        <f t="shared" si="325"/>
        <v>0</v>
      </c>
      <c r="AY33" s="40">
        <f t="shared" si="325"/>
        <v>0</v>
      </c>
      <c r="AZ33" s="41">
        <f t="shared" si="325"/>
        <v>0</v>
      </c>
      <c r="BA33" s="42">
        <f t="shared" si="325"/>
        <v>0</v>
      </c>
      <c r="BB33" s="43">
        <f t="shared" si="325"/>
        <v>0</v>
      </c>
    </row>
    <row r="34" spans="1:54" ht="15.75" customHeight="1" x14ac:dyDescent="0.2">
      <c r="A34" s="1">
        <f t="shared" ref="A34" si="326">A31</f>
        <v>0</v>
      </c>
      <c r="B34" s="313">
        <f t="shared" ref="B34" si="327">B28+1</f>
        <v>3</v>
      </c>
      <c r="C34" s="314"/>
      <c r="D34" s="314"/>
      <c r="E34" s="314"/>
      <c r="F34" s="31"/>
      <c r="G34" s="183"/>
      <c r="H34" s="122">
        <f t="shared" ref="H34" si="328">5-COUNTIF(AU31,0)-COUNTIF(AL31,0)-COUNTIF(AC31,0)-COUNTIF(T31,0)-COUNTIF(K31,0)</f>
        <v>0</v>
      </c>
      <c r="I34" s="165">
        <f t="shared" si="285"/>
        <v>0</v>
      </c>
      <c r="J34" s="187">
        <f t="shared" ref="J34" si="329">IF($B31=$B25,J28+IF($F31&lt;&gt;$G31,(K31+$G33-$G32)/$F31,K31/$F31),IF($F31&lt;&gt;G31,(K31+$G33-$G32)/$F31,K31/$F31))</f>
        <v>0</v>
      </c>
      <c r="K34" s="7">
        <f t="shared" ref="K34:K35" si="330">SUM(L34:R34)</f>
        <v>0</v>
      </c>
      <c r="L34" s="26">
        <f t="shared" ref="L34:R34" si="331">L31</f>
        <v>0</v>
      </c>
      <c r="M34" s="26">
        <f t="shared" si="331"/>
        <v>0</v>
      </c>
      <c r="N34" s="26">
        <f t="shared" si="331"/>
        <v>0</v>
      </c>
      <c r="O34" s="26">
        <f t="shared" si="331"/>
        <v>0</v>
      </c>
      <c r="P34" s="26">
        <f t="shared" si="331"/>
        <v>0</v>
      </c>
      <c r="Q34" s="29">
        <f t="shared" si="331"/>
        <v>0</v>
      </c>
      <c r="R34" s="23">
        <f t="shared" si="331"/>
        <v>0</v>
      </c>
      <c r="S34" s="187">
        <f t="shared" ref="S34" si="332">IF($B31=$B25,S28+IF($F31&lt;&gt;$G31,(T31+$G33-$G32)/$F31,T31/$F31),IF($F31&lt;&gt;P31,(T31+$G33-$G32)/$F31,T31/$F31))</f>
        <v>0</v>
      </c>
      <c r="T34" s="7">
        <f t="shared" ref="T34:T35" si="333">SUM(U34:AA34)</f>
        <v>0</v>
      </c>
      <c r="U34" s="26">
        <f t="shared" ref="U34:AA34" si="334">U31</f>
        <v>0</v>
      </c>
      <c r="V34" s="26">
        <f t="shared" si="334"/>
        <v>0</v>
      </c>
      <c r="W34" s="26">
        <f t="shared" si="334"/>
        <v>0</v>
      </c>
      <c r="X34" s="26">
        <f t="shared" si="334"/>
        <v>0</v>
      </c>
      <c r="Y34" s="113">
        <f t="shared" si="334"/>
        <v>0</v>
      </c>
      <c r="Z34" s="29">
        <f t="shared" si="334"/>
        <v>0</v>
      </c>
      <c r="AA34" s="23">
        <f t="shared" si="334"/>
        <v>0</v>
      </c>
      <c r="AB34" s="187">
        <f t="shared" ref="AB34" si="335">IF($B31=$B25,AB28+IF($F31&lt;&gt;$G31,(AC31+$G33-$G32)/$F31,AC31/$F31),IF($F31&lt;&gt;Y31,(AC31+$G33-$G32)/$F31,AC31/$F31))</f>
        <v>0</v>
      </c>
      <c r="AC34" s="7">
        <f t="shared" ref="AC34:AC35" si="336">SUM(AD34:AJ34)</f>
        <v>0</v>
      </c>
      <c r="AD34" s="26">
        <f t="shared" ref="AD34:AJ34" si="337">AD31</f>
        <v>0</v>
      </c>
      <c r="AE34" s="26">
        <f t="shared" si="337"/>
        <v>0</v>
      </c>
      <c r="AF34" s="26">
        <f t="shared" si="337"/>
        <v>0</v>
      </c>
      <c r="AG34" s="26">
        <f t="shared" si="337"/>
        <v>0</v>
      </c>
      <c r="AH34" s="113">
        <f t="shared" si="337"/>
        <v>0</v>
      </c>
      <c r="AI34" s="29">
        <f t="shared" si="337"/>
        <v>0</v>
      </c>
      <c r="AJ34" s="23">
        <f t="shared" si="337"/>
        <v>0</v>
      </c>
      <c r="AK34" s="187">
        <f t="shared" ref="AK34" si="338">IF($B31=$B25,AK28+IF($F31&lt;&gt;$G31,(AL31+$G33-$G32)/$F31,AL31/$F31),IF($F31&lt;&gt;AH31,(AL31+$G33-$G32)/$F31,AL31/$F31))</f>
        <v>0</v>
      </c>
      <c r="AL34" s="7">
        <f t="shared" ref="AL34:AL35" si="339">SUM(AM34:AS34)</f>
        <v>0</v>
      </c>
      <c r="AM34" s="26">
        <f t="shared" ref="AM34:AS34" si="340">AM31</f>
        <v>0</v>
      </c>
      <c r="AN34" s="26">
        <f t="shared" si="340"/>
        <v>0</v>
      </c>
      <c r="AO34" s="26">
        <f t="shared" si="340"/>
        <v>0</v>
      </c>
      <c r="AP34" s="26">
        <f t="shared" si="340"/>
        <v>0</v>
      </c>
      <c r="AQ34" s="113">
        <f t="shared" si="340"/>
        <v>0</v>
      </c>
      <c r="AR34" s="29">
        <f t="shared" si="340"/>
        <v>0</v>
      </c>
      <c r="AS34" s="23">
        <f t="shared" si="340"/>
        <v>0</v>
      </c>
      <c r="AT34" s="187">
        <f t="shared" ref="AT34" si="341">IF($B31=$B25,AT28+IF($F31&lt;&gt;$G31,(AU31+$G33-$G32)/$F31,AU31/$F31),IF($F31&lt;&gt;AQ31,(AU31+$G33-$G32)/$F31,AU31/$F31))</f>
        <v>0</v>
      </c>
      <c r="AU34" s="7">
        <f t="shared" ref="AU34:AU35" si="342">SUM(AV34:BB34)</f>
        <v>0</v>
      </c>
      <c r="AV34" s="6">
        <f t="shared" ref="AV34" si="343">IF(SUM($AM$9:$AS$9)=SUM($AV$9:$BB$9),AV31,IF(AND(SUM($AV$9:$BB$9)&gt;42,SUM($AV$9:$BB$9)&lt;49),AV31,0))</f>
        <v>0</v>
      </c>
      <c r="AW34" s="6">
        <f t="shared" ref="AW34:BB34" si="344">IF(SUM($AM$9:$AS$9)=SUM($AV$9:$BB$9),AW31,IF(AND(SUM($AV$9:$BB$9)&gt;42,SUM($AV$9:$BB$9)&lt;49),AW31,0))</f>
        <v>0</v>
      </c>
      <c r="AX34" s="6">
        <f t="shared" si="344"/>
        <v>0</v>
      </c>
      <c r="AY34" s="6">
        <f t="shared" si="344"/>
        <v>0</v>
      </c>
      <c r="AZ34" s="26">
        <f t="shared" si="344"/>
        <v>0</v>
      </c>
      <c r="BA34" s="29">
        <f t="shared" si="344"/>
        <v>0</v>
      </c>
      <c r="BB34" s="23">
        <f t="shared" si="344"/>
        <v>0</v>
      </c>
    </row>
    <row r="35" spans="1:54" ht="15.75" customHeight="1" x14ac:dyDescent="0.2">
      <c r="A35" s="1">
        <f t="shared" ref="A35:A36" si="345">A34</f>
        <v>0</v>
      </c>
      <c r="B35" s="313"/>
      <c r="C35" s="314"/>
      <c r="D35" s="314"/>
      <c r="E35" s="314"/>
      <c r="F35" s="31"/>
      <c r="G35" s="183"/>
      <c r="H35" s="123">
        <f t="shared" ref="H35" si="346">IF($B31=$B25,H29+F35,$F35)</f>
        <v>0</v>
      </c>
      <c r="I35" s="165">
        <f t="shared" si="285"/>
        <v>0</v>
      </c>
      <c r="J35" s="141">
        <f t="shared" ref="J35" si="347">IF($H34=0,0,IF($B25=$B31,IF($H36&gt;0,$H36+J29,K31+J29),IF($H36&gt;0,$H36,K31)))</f>
        <v>0</v>
      </c>
      <c r="K35" s="7">
        <f t="shared" si="330"/>
        <v>0</v>
      </c>
      <c r="L35" s="6"/>
      <c r="M35" s="6"/>
      <c r="N35" s="6"/>
      <c r="O35" s="6"/>
      <c r="P35" s="26"/>
      <c r="Q35" s="29"/>
      <c r="R35" s="23"/>
      <c r="S35" s="141">
        <f t="shared" ref="S35" si="348">IF($H34=0,0,IF($B25=$B31,IF($H36&gt;0,$H36+S29,T31+S29),IF($H36&gt;0,$H36,T31)))</f>
        <v>0</v>
      </c>
      <c r="T35" s="7">
        <f t="shared" si="333"/>
        <v>0</v>
      </c>
      <c r="U35" s="6"/>
      <c r="V35" s="6"/>
      <c r="W35" s="6"/>
      <c r="X35" s="6"/>
      <c r="Y35" s="26"/>
      <c r="Z35" s="29"/>
      <c r="AA35" s="23"/>
      <c r="AB35" s="141">
        <f t="shared" ref="AB35" si="349">IF($H34=0,0,IF($B25=$B31,IF($H36&gt;0,$H36+AB29,AC31+AB29),IF($H36&gt;0,$H36,AC31)))</f>
        <v>0</v>
      </c>
      <c r="AC35" s="7">
        <f t="shared" si="336"/>
        <v>0</v>
      </c>
      <c r="AD35" s="6"/>
      <c r="AE35" s="6"/>
      <c r="AF35" s="6"/>
      <c r="AG35" s="6"/>
      <c r="AH35" s="26"/>
      <c r="AI35" s="29"/>
      <c r="AJ35" s="23"/>
      <c r="AK35" s="141">
        <f t="shared" ref="AK35" si="350">IF($H34=0,0,IF($B25=$B31,IF($H36&gt;0,$H36+AK29,AL31+AK29),IF($H36&gt;0,$H36,AL31)))</f>
        <v>0</v>
      </c>
      <c r="AL35" s="7">
        <f t="shared" si="339"/>
        <v>0</v>
      </c>
      <c r="AM35" s="6"/>
      <c r="AN35" s="6"/>
      <c r="AO35" s="6"/>
      <c r="AP35" s="6"/>
      <c r="AQ35" s="26"/>
      <c r="AR35" s="29"/>
      <c r="AS35" s="23"/>
      <c r="AT35" s="141">
        <f t="shared" ref="AT35" si="351">IF($H34=0,0,IF($B25=$B31,IF($H36&gt;0,$H36+AT29,AU31+AT29),IF($H36&gt;0,$H36,AU31)))</f>
        <v>0</v>
      </c>
      <c r="AU35" s="7">
        <f t="shared" si="342"/>
        <v>0</v>
      </c>
      <c r="AV35" s="6"/>
      <c r="AW35" s="6"/>
      <c r="AX35" s="6"/>
      <c r="AY35" s="6"/>
      <c r="AZ35" s="26"/>
      <c r="BA35" s="29"/>
      <c r="BB35" s="23"/>
    </row>
    <row r="36" spans="1:54" ht="18.75" customHeight="1" thickBot="1" x14ac:dyDescent="0.25">
      <c r="A36" s="1">
        <f t="shared" si="345"/>
        <v>0</v>
      </c>
      <c r="B36" s="323" t="str">
        <f>IF(B31="",Wydruk!$AE$6,IF(J32=0,Wydruk!$AE$7,IF(AND(G32&lt;G33,B31&lt;&gt;$B37),Wydruk!$AE$13,IF(AND($B31=$B25,$B31&lt;&gt;$B37),IF(OR(OR(J36&lt;4,J36&gt;5),OR(S36&lt;4,S36&gt;5),OR(AB36&lt;4,AB36&gt;5),OR(AK36&lt;4,AK36&gt;5),OR(AND(AT36&lt;4,AT36&gt;0),AT36&gt;5)),Wydruk!$AE$8,Wydruk!$AE$9),IF($B31=$B37,IF($F35&lt;&gt;0,Wydruk!$AE$12,Wydruk!$AE$10),IF(OR(OR(J32&lt;4,J32&gt;5),OR(S32&lt;4,S32&gt;5),OR(AB32&lt;4,AB32&gt;5),OR(AK32&lt;4,AK32&gt;5),OR(AND(AT32&lt;4,AT32&gt;0),AT32&gt;5)),Wydruk!$AE$8,Wydruk!$AE$11))))))</f>
        <v>Uzupełnij liczby godzin tygodniowego planu</v>
      </c>
      <c r="C36" s="324"/>
      <c r="D36" s="324"/>
      <c r="E36" s="324"/>
      <c r="F36" s="173">
        <f>styczeń!F36</f>
        <v>0</v>
      </c>
      <c r="G36" s="184">
        <f>styczeń!G36</f>
        <v>0</v>
      </c>
      <c r="H36" s="191">
        <f t="shared" ref="H36" si="352">IF(OR($G36=0,$F36=0,$G36="",$F36=""),0,$G36/$F36)</f>
        <v>0</v>
      </c>
      <c r="I36" s="193"/>
      <c r="J36" s="176">
        <f t="shared" ref="J36" si="353">IF($B25=$B31,IF(L31+L26&gt;0,1,0)+IF(M31+M26&gt;0,1,0)+IF(N31+N26&gt;0,1,0)+IF(O31+O26&gt;0,1,0)+IF(P31+P26&gt;0,1,0)+IF(Q31+Q26&gt;0,1,0)+IF(R31+R26&gt;0,1,0),J32)</f>
        <v>0</v>
      </c>
      <c r="K36" s="133">
        <f t="shared" ref="K36" si="354">IF(OR($B31=$B37,J36=0,(K32-Q36+O36)&lt;=0),0,(K32-Q36+O36)/J36)</f>
        <v>0</v>
      </c>
      <c r="L36" s="137">
        <f t="shared" ref="L36" si="355">IF(K36*(7-J33)&lt;=0,0,K36*(7-J33))</f>
        <v>0</v>
      </c>
      <c r="M36" s="311">
        <f t="shared" ref="M36" si="356">ROUND(IF(OR(K33-K36*(7-J33)+P36&lt;0,$B31=$B37,K36&lt;=0,K33=0),0,IF(K33-K36*(7-J33)+P36&gt;Q36-O36+P36,Q36-O36+P36,K33-K36*(7-J33)+P36)),1)</f>
        <v>0</v>
      </c>
      <c r="N36" s="312"/>
      <c r="O36" s="139">
        <f t="shared" ref="O36" si="357">IF(OR($B31=$B37,J32=0),0,IF($B31=$B25,J31,$F31))</f>
        <v>0</v>
      </c>
      <c r="P36" s="30">
        <f t="shared" ref="P36" si="358">IF(OR($B31=$B37,J36=0),0,$G33-$G32)</f>
        <v>0</v>
      </c>
      <c r="Q36" s="134">
        <f t="shared" ref="Q36" si="359">IF(OR($B31=$B37,J36=0),0,J35)</f>
        <v>0</v>
      </c>
      <c r="R36" s="138">
        <f t="shared" ref="R36" si="360">IF($B31=$B37,0,K33)</f>
        <v>0</v>
      </c>
      <c r="S36" s="176">
        <f t="shared" ref="S36" si="361">IF($B25=$B31,IF(U31+U26&gt;0,1,0)+IF(V31+V26&gt;0,1,0)+IF(W31+W26&gt;0,1,0)+IF(X31+X26&gt;0,1,0)+IF(Y31+Y26&gt;0,1,0)+IF(Z31+Z26&gt;0,1,0)+IF(AA31+AA26&gt;0,1,0),S32)</f>
        <v>0</v>
      </c>
      <c r="T36" s="133">
        <f t="shared" ref="T36" si="362">IF(OR($B31=$B37,S36=0,(T32-Z36+X36)&lt;=0),0,(T32-Z36+X36)/S36)</f>
        <v>0</v>
      </c>
      <c r="U36" s="137">
        <f t="shared" ref="U36" si="363">IF(T36*(7-S33)&lt;=0,0,T36*(7-S33))</f>
        <v>0</v>
      </c>
      <c r="V36" s="311">
        <f t="shared" ref="V36" si="364">ROUND(IF(OR(T33-T36*(7-S33)+Y36&lt;0,$B31=$B37,T36&lt;=0,T33=0),0,IF(T33-T36*(7-S33)+Y36&gt;Z36-X36+Y36,Z36-X36+Y36,T33-T36*(7-S33)+Y36)),1)</f>
        <v>0</v>
      </c>
      <c r="W36" s="312"/>
      <c r="X36" s="139">
        <f t="shared" ref="X36" si="365">IF(OR($B31=$B37,S32=0),0,IF($B31=$B25,S31,$F31))</f>
        <v>0</v>
      </c>
      <c r="Y36" s="30">
        <f t="shared" ref="Y36" si="366">IF(OR($B31=$B37,S36=0),0,$G33-$G32)</f>
        <v>0</v>
      </c>
      <c r="Z36" s="134">
        <f t="shared" ref="Z36" si="367">IF(OR($B31=$B37,S36=0),0,S35)</f>
        <v>0</v>
      </c>
      <c r="AA36" s="138">
        <f t="shared" ref="AA36" si="368">IF($B31=$B37,0,T33)</f>
        <v>0</v>
      </c>
      <c r="AB36" s="176">
        <f t="shared" ref="AB36" si="369">IF($B25=$B31,IF(AD31+AD26&gt;0,1,0)+IF(AE31+AE26&gt;0,1,0)+IF(AF31+AF26&gt;0,1,0)+IF(AG31+AG26&gt;0,1,0)+IF(AH31+AH26&gt;0,1,0)+IF(AI31+AI26&gt;0,1,0)+IF(AJ31+AJ26&gt;0,1,0),AB32)</f>
        <v>0</v>
      </c>
      <c r="AC36" s="133">
        <f t="shared" ref="AC36" si="370">IF(OR($B31=$B37,AB36=0,(AC32-AI36+AG36)&lt;=0),0,(AC32-AI36+AG36)/AB36)</f>
        <v>0</v>
      </c>
      <c r="AD36" s="137">
        <f t="shared" ref="AD36" si="371">IF(AC36*(7-AB33)&lt;=0,0,AC36*(7-AB33))</f>
        <v>0</v>
      </c>
      <c r="AE36" s="311">
        <f t="shared" ref="AE36" si="372">ROUND(IF(OR(AC33-AC36*(7-AB33)+AH36&lt;0,$B31=$B37,AC36&lt;=0,AC33=0),0,IF(AC33-AC36*(7-AB33)+AH36&gt;AI36-AG36+AH36,AI36-AG36+AH36,AC33-AC36*(7-AB33)+AH36)),1)</f>
        <v>0</v>
      </c>
      <c r="AF36" s="312"/>
      <c r="AG36" s="139">
        <f t="shared" ref="AG36" si="373">IF(OR($B31=$B37,AB32=0),0,IF($B31=$B25,AB31,$F31))</f>
        <v>0</v>
      </c>
      <c r="AH36" s="30">
        <f t="shared" ref="AH36" si="374">IF(OR($B31=$B37,AB36=0),0,$G33-$G32)</f>
        <v>0</v>
      </c>
      <c r="AI36" s="134">
        <f t="shared" ref="AI36" si="375">IF(OR($B31=$B37,AB36=0),0,AB35)</f>
        <v>0</v>
      </c>
      <c r="AJ36" s="138">
        <f t="shared" ref="AJ36" si="376">IF($B31=$B37,0,AC33)</f>
        <v>0</v>
      </c>
      <c r="AK36" s="176">
        <f t="shared" ref="AK36" si="377">IF($B25=$B31,IF(AM31+AM26&gt;0,1,0)+IF(AN31+AN26&gt;0,1,0)+IF(AO31+AO26&gt;0,1,0)+IF(AP31+AP26&gt;0,1,0)+IF(AQ31+AQ26&gt;0,1,0)+IF(AR31+AR26&gt;0,1,0)+IF(AS31+AS26&gt;0,1,0),AK32)</f>
        <v>0</v>
      </c>
      <c r="AL36" s="133">
        <f t="shared" ref="AL36" si="378">IF(OR($B31=$B37,AK36=0,(AL32-AR36+AP36)&lt;=0),0,(AL32-AR36+AP36)/AK36)</f>
        <v>0</v>
      </c>
      <c r="AM36" s="137">
        <f t="shared" ref="AM36" si="379">IF(AL36*(7-AK33)&lt;=0,0,AL36*(7-AK33))</f>
        <v>0</v>
      </c>
      <c r="AN36" s="311">
        <f t="shared" ref="AN36" si="380">ROUND(IF(OR(AL33-AL36*(7-AK33)+AQ36&lt;0,$B31=$B37,AL36&lt;=0,AL33=0),0,IF(AL33-AL36*(7-AK33)+AQ36&gt;AR36-AP36+AQ36,AR36-AP36+AQ36,AL33-AL36*(7-AK33)+AQ36)),1)</f>
        <v>0</v>
      </c>
      <c r="AO36" s="312"/>
      <c r="AP36" s="139">
        <f t="shared" ref="AP36" si="381">IF(OR($B31=$B37,AK32=0),0,IF($B31=$B25,AK31,$F31))</f>
        <v>0</v>
      </c>
      <c r="AQ36" s="30">
        <f t="shared" ref="AQ36" si="382">IF(OR($B31=$B37,AK36=0),0,$G33-$G32)</f>
        <v>0</v>
      </c>
      <c r="AR36" s="134">
        <f t="shared" ref="AR36" si="383">IF(OR($B31=$B37,AK36=0),0,AK35)</f>
        <v>0</v>
      </c>
      <c r="AS36" s="138">
        <f t="shared" ref="AS36" si="384">IF($B31=$B37,0,AL33)</f>
        <v>0</v>
      </c>
      <c r="AT36" s="176">
        <f t="shared" ref="AT36" si="385">IF($B25=$B31,IF(AV31+AV26&gt;0,1,0)+IF(AW31+AW26&gt;0,1,0)+IF(AX31+AX26&gt;0,1,0)+IF(AY31+AY26&gt;0,1,0)+IF(AZ31+AZ26&gt;0,1,0)+IF(BA31+BA26&gt;0,1,0)+IF(BB31+BB26&gt;0,1,0),AT32)</f>
        <v>0</v>
      </c>
      <c r="AU36" s="133">
        <f t="shared" ref="AU36" si="386">IF(OR($B31=$B37,AT36=0,(AU32-BA36+AY36)&lt;=0),0,(AU32-BA36+AY36)/AT36)</f>
        <v>0</v>
      </c>
      <c r="AV36" s="137">
        <f t="shared" ref="AV36" si="387">IF(AU36*(7-AT33)&lt;=0,0,AU36*(7-AT33))</f>
        <v>0</v>
      </c>
      <c r="AW36" s="311">
        <f t="shared" ref="AW36" si="388">ROUND(IF(OR(AU33-AU36*(7-AT33)+AZ36&lt;0,$B31=$B37,AU36&lt;=0,AU33=0),0,IF(AU33-AU36*(7-AT33)+AZ36&gt;BA36-AY36+AZ36,BA36-AY36+AZ36,AU33-AU36*(7-AT33)+AZ36)),1)</f>
        <v>0</v>
      </c>
      <c r="AX36" s="312"/>
      <c r="AY36" s="139">
        <f t="shared" ref="AY36" si="389">IF(OR($B31=$B37,AT32=0),0,IF($B31=$B25,AT31,$F31))</f>
        <v>0</v>
      </c>
      <c r="AZ36" s="30">
        <f t="shared" ref="AZ36" si="390">IF(OR($B31=$B37,AT36=0),0,$G33-$G32)</f>
        <v>0</v>
      </c>
      <c r="BA36" s="134">
        <f t="shared" ref="BA36" si="391">IF(OR($B31=$B37,AT36=0),0,AT35)</f>
        <v>0</v>
      </c>
      <c r="BB36" s="138">
        <f t="shared" ref="BB36" si="392">IF($B31=$B37,0,AU33)</f>
        <v>0</v>
      </c>
    </row>
    <row r="37" spans="1:54" ht="15.75" x14ac:dyDescent="0.2">
      <c r="A37" s="1">
        <f t="shared" ref="A37" si="393">IF(B37="","1. Niewypełnione",B37)</f>
        <v>0</v>
      </c>
      <c r="B37" s="320">
        <f>styczeń!B37</f>
        <v>0</v>
      </c>
      <c r="C37" s="321">
        <f>styczeń!C37</f>
        <v>0</v>
      </c>
      <c r="D37" s="321">
        <f>styczeń!D37</f>
        <v>0</v>
      </c>
      <c r="E37" s="321">
        <f>styczeń!E37</f>
        <v>0</v>
      </c>
      <c r="F37" s="177">
        <f>styczeń!F37</f>
        <v>18</v>
      </c>
      <c r="G37" s="185">
        <f>styczeń!G37</f>
        <v>18</v>
      </c>
      <c r="H37" s="177"/>
      <c r="I37" s="192">
        <f t="shared" ref="I37:I41" si="394">K37+T37+AC37+AL37+AU37</f>
        <v>0</v>
      </c>
      <c r="J37" s="186">
        <f t="shared" ref="J37" si="395">IF(OR($B37=$B43,J40=0),0,ROUND((K38+P42)/J40,0))</f>
        <v>0</v>
      </c>
      <c r="K37" s="51">
        <f t="shared" ref="K37:K38" si="396">SUM(L37:R37)</f>
        <v>0</v>
      </c>
      <c r="L37" s="52">
        <f>styczeń!L37</f>
        <v>0</v>
      </c>
      <c r="M37" s="52">
        <f>styczeń!M37</f>
        <v>0</v>
      </c>
      <c r="N37" s="52">
        <f>styczeń!N37</f>
        <v>0</v>
      </c>
      <c r="O37" s="52">
        <f>styczeń!O37</f>
        <v>0</v>
      </c>
      <c r="P37" s="53">
        <f>styczeń!P37</f>
        <v>0</v>
      </c>
      <c r="Q37" s="54">
        <f>styczeń!Q37</f>
        <v>0</v>
      </c>
      <c r="R37" s="55">
        <f>styczeń!R37</f>
        <v>0</v>
      </c>
      <c r="S37" s="188">
        <f t="shared" ref="S37" si="397">IF(OR($B37=$B43,S40=0),0,ROUND((T38+Y42)/S40,0))</f>
        <v>0</v>
      </c>
      <c r="T37" s="51">
        <f t="shared" ref="T37:T38" si="398">SUM(U37:AA37)</f>
        <v>0</v>
      </c>
      <c r="U37" s="52">
        <f>styczeń!U37</f>
        <v>0</v>
      </c>
      <c r="V37" s="52">
        <f>styczeń!V37</f>
        <v>0</v>
      </c>
      <c r="W37" s="52">
        <f>styczeń!W37</f>
        <v>0</v>
      </c>
      <c r="X37" s="52">
        <f>styczeń!X37</f>
        <v>0</v>
      </c>
      <c r="Y37" s="53">
        <f>styczeń!Y37</f>
        <v>0</v>
      </c>
      <c r="Z37" s="54">
        <f>styczeń!Z37</f>
        <v>0</v>
      </c>
      <c r="AA37" s="55">
        <f>styczeń!AA37</f>
        <v>0</v>
      </c>
      <c r="AB37" s="188">
        <f t="shared" ref="AB37" si="399">IF(OR($B37=$B43,AB40=0),0,ROUND((AC38+AH42)/AB40,0))</f>
        <v>0</v>
      </c>
      <c r="AC37" s="51">
        <f t="shared" ref="AC37:AC38" si="400">SUM(AD37:AJ37)</f>
        <v>0</v>
      </c>
      <c r="AD37" s="52">
        <f>styczeń!AD37</f>
        <v>0</v>
      </c>
      <c r="AE37" s="52">
        <f>styczeń!AE37</f>
        <v>0</v>
      </c>
      <c r="AF37" s="52">
        <f>styczeń!AF37</f>
        <v>0</v>
      </c>
      <c r="AG37" s="52">
        <f>styczeń!AG37</f>
        <v>0</v>
      </c>
      <c r="AH37" s="53">
        <f>styczeń!AH37</f>
        <v>0</v>
      </c>
      <c r="AI37" s="54">
        <f>styczeń!AI37</f>
        <v>0</v>
      </c>
      <c r="AJ37" s="55">
        <f>styczeń!AJ37</f>
        <v>0</v>
      </c>
      <c r="AK37" s="188">
        <f t="shared" ref="AK37" si="401">IF(OR($B37=$B43,AK40=0),0,ROUND((AL38+AQ42)/AK40,0))</f>
        <v>0</v>
      </c>
      <c r="AL37" s="51">
        <f t="shared" ref="AL37:AL38" si="402">SUM(AM37:AS37)</f>
        <v>0</v>
      </c>
      <c r="AM37" s="52">
        <f>styczeń!AM37</f>
        <v>0</v>
      </c>
      <c r="AN37" s="52">
        <f>styczeń!AN37</f>
        <v>0</v>
      </c>
      <c r="AO37" s="52">
        <f>styczeń!AO37</f>
        <v>0</v>
      </c>
      <c r="AP37" s="52">
        <f>styczeń!AP37</f>
        <v>0</v>
      </c>
      <c r="AQ37" s="53">
        <f>styczeń!AQ37</f>
        <v>0</v>
      </c>
      <c r="AR37" s="54">
        <f>styczeń!AR37</f>
        <v>0</v>
      </c>
      <c r="AS37" s="55">
        <f>styczeń!AS37</f>
        <v>0</v>
      </c>
      <c r="AT37" s="188">
        <f t="shared" ref="AT37" si="403">IF(OR($B37=$B43,AT40=0),0,ROUND((AU38+AZ42)/AT40,0))</f>
        <v>0</v>
      </c>
      <c r="AU37" s="51">
        <f t="shared" ref="AU37:AU38" si="404">SUM(AV37:BB37)</f>
        <v>0</v>
      </c>
      <c r="AV37" s="52">
        <f t="shared" ref="AV37" si="405">IF(SUM($AM$9:$AS$9)=SUM($AV$9:$BB$9),AM37,IF(AND(SUM($AV$9:$BB$9)&gt;42,SUM($AV$9:$BB$9)&lt;49),AM37,0))</f>
        <v>0</v>
      </c>
      <c r="AW37" s="52">
        <f t="shared" ref="AW37" si="406">IF(SUM($AM$9:$AS$9)=SUM($AV$9:$BB$9),AN37,IF(AND(SUM($AV$9:$BB$9)&gt;42,SUM($AV$9:$BB$9)&lt;49),AN37,0))</f>
        <v>0</v>
      </c>
      <c r="AX37" s="52">
        <f t="shared" ref="AX37" si="407">IF(SUM($AM$9:$AS$9)=SUM($AV$9:$BB$9),AO37,IF(AND(SUM($AV$9:$BB$9)&gt;42,SUM($AV$9:$BB$9)&lt;49),AO37,0))</f>
        <v>0</v>
      </c>
      <c r="AY37" s="52">
        <f t="shared" ref="AY37" si="408">IF(SUM($AM$9:$AS$9)=SUM($AV$9:$BB$9),AP37,IF(AND(SUM($AV$9:$BB$9)&gt;42,SUM($AV$9:$BB$9)&lt;49),AP37,0))</f>
        <v>0</v>
      </c>
      <c r="AZ37" s="53">
        <f t="shared" ref="AZ37" si="409">IF(SUM($AM$9:$AS$9)=SUM($AV$9:$BB$9),AQ37,IF(AND(SUM($AV$9:$BB$9)&gt;42,SUM($AV$9:$BB$9)&lt;49),AQ37,0))</f>
        <v>0</v>
      </c>
      <c r="BA37" s="54">
        <f t="shared" ref="BA37" si="410">IF(SUM($AM$9:$AS$9)=SUM($AV$9:$BB$9),AR37,IF(AND(SUM($AV$9:$BB$9)&gt;42,SUM($AV$9:$BB$9)&lt;49),AR37,0))</f>
        <v>0</v>
      </c>
      <c r="BB37" s="55">
        <f t="shared" ref="BB37" si="411">IF(SUM($AM$9:$AS$9)=SUM($AV$9:$BB$9),AS37,IF(AND(SUM($AV$9:$BB$9)&gt;42,SUM($AV$9:$BB$9)&lt;49),AS37,0))</f>
        <v>0</v>
      </c>
    </row>
    <row r="38" spans="1:54" ht="12.75" hidden="1" customHeight="1" x14ac:dyDescent="0.2">
      <c r="B38" s="93"/>
      <c r="C38" s="94"/>
      <c r="D38" s="95"/>
      <c r="E38" s="115"/>
      <c r="F38" s="140" t="b">
        <f t="shared" ref="F38" si="412">IF($B31=$B37,OR(F32,G37&lt;F37),G37&lt;F37)</f>
        <v>0</v>
      </c>
      <c r="G38" s="189">
        <f t="shared" ref="G38" si="413">IF(AND($B31=$B37,$B31&lt;&gt;"",$B31&lt;&gt;0),G37+G32,G37)</f>
        <v>18</v>
      </c>
      <c r="H38" s="120"/>
      <c r="I38" s="165">
        <f t="shared" si="394"/>
        <v>0</v>
      </c>
      <c r="J38" s="194">
        <f t="shared" ref="J38" si="414">7-COUNTIF(L37:R37,0)-COUNTIF(L37:R37,"")</f>
        <v>0</v>
      </c>
      <c r="K38" s="22">
        <f t="shared" si="396"/>
        <v>0</v>
      </c>
      <c r="L38" s="35">
        <f t="shared" ref="L38:R38" si="415">IF($B31=$B37,L37+L32,L37)</f>
        <v>0</v>
      </c>
      <c r="M38" s="35">
        <f t="shared" si="415"/>
        <v>0</v>
      </c>
      <c r="N38" s="35">
        <f t="shared" si="415"/>
        <v>0</v>
      </c>
      <c r="O38" s="35">
        <f t="shared" si="415"/>
        <v>0</v>
      </c>
      <c r="P38" s="36">
        <f t="shared" si="415"/>
        <v>0</v>
      </c>
      <c r="Q38" s="37">
        <f t="shared" si="415"/>
        <v>0</v>
      </c>
      <c r="R38" s="38">
        <f t="shared" si="415"/>
        <v>0</v>
      </c>
      <c r="S38" s="194">
        <f t="shared" ref="S38" si="416">7-COUNTIF(U37:AA37,0)-COUNTIF(U37:AA37,"")</f>
        <v>0</v>
      </c>
      <c r="T38" s="22">
        <f t="shared" si="398"/>
        <v>0</v>
      </c>
      <c r="U38" s="35">
        <f t="shared" ref="U38:AA38" si="417">IF($B31=$B37,U37+U32,U37)</f>
        <v>0</v>
      </c>
      <c r="V38" s="35">
        <f t="shared" si="417"/>
        <v>0</v>
      </c>
      <c r="W38" s="35">
        <f t="shared" si="417"/>
        <v>0</v>
      </c>
      <c r="X38" s="35">
        <f t="shared" si="417"/>
        <v>0</v>
      </c>
      <c r="Y38" s="36">
        <f t="shared" si="417"/>
        <v>0</v>
      </c>
      <c r="Z38" s="37">
        <f t="shared" si="417"/>
        <v>0</v>
      </c>
      <c r="AA38" s="38">
        <f t="shared" si="417"/>
        <v>0</v>
      </c>
      <c r="AB38" s="194">
        <f t="shared" ref="AB38" si="418">7-COUNTIF(AD37:AJ37,0)-COUNTIF(AD37:AJ37,"")</f>
        <v>0</v>
      </c>
      <c r="AC38" s="22">
        <f t="shared" si="400"/>
        <v>0</v>
      </c>
      <c r="AD38" s="35">
        <f t="shared" ref="AD38:AJ38" si="419">IF($B31=$B37,AD37+AD32,AD37)</f>
        <v>0</v>
      </c>
      <c r="AE38" s="35">
        <f t="shared" si="419"/>
        <v>0</v>
      </c>
      <c r="AF38" s="35">
        <f t="shared" si="419"/>
        <v>0</v>
      </c>
      <c r="AG38" s="35">
        <f t="shared" si="419"/>
        <v>0</v>
      </c>
      <c r="AH38" s="36">
        <f t="shared" si="419"/>
        <v>0</v>
      </c>
      <c r="AI38" s="37">
        <f t="shared" si="419"/>
        <v>0</v>
      </c>
      <c r="AJ38" s="38">
        <f t="shared" si="419"/>
        <v>0</v>
      </c>
      <c r="AK38" s="194">
        <f t="shared" ref="AK38" si="420">7-COUNTIF(AM37:AS37,0)-COUNTIF(AM37:AS37,"")</f>
        <v>0</v>
      </c>
      <c r="AL38" s="22">
        <f t="shared" si="402"/>
        <v>0</v>
      </c>
      <c r="AM38" s="35">
        <f t="shared" ref="AM38:AS38" si="421">IF($B31=$B37,AM37+AM32,AM37)</f>
        <v>0</v>
      </c>
      <c r="AN38" s="35">
        <f t="shared" si="421"/>
        <v>0</v>
      </c>
      <c r="AO38" s="35">
        <f t="shared" si="421"/>
        <v>0</v>
      </c>
      <c r="AP38" s="35">
        <f t="shared" si="421"/>
        <v>0</v>
      </c>
      <c r="AQ38" s="36">
        <f t="shared" si="421"/>
        <v>0</v>
      </c>
      <c r="AR38" s="37">
        <f t="shared" si="421"/>
        <v>0</v>
      </c>
      <c r="AS38" s="38">
        <f t="shared" si="421"/>
        <v>0</v>
      </c>
      <c r="AT38" s="194">
        <f t="shared" ref="AT38" si="422">7-COUNTIF(AV37:BB37,0)-COUNTIF(AV37:BB37,"")</f>
        <v>0</v>
      </c>
      <c r="AU38" s="22">
        <f t="shared" si="404"/>
        <v>0</v>
      </c>
      <c r="AV38" s="35">
        <f t="shared" ref="AV38:BB38" si="423">IF($B31=$B37,AV37+AV32,AV37)</f>
        <v>0</v>
      </c>
      <c r="AW38" s="35">
        <f t="shared" si="423"/>
        <v>0</v>
      </c>
      <c r="AX38" s="35">
        <f t="shared" si="423"/>
        <v>0</v>
      </c>
      <c r="AY38" s="35">
        <f t="shared" si="423"/>
        <v>0</v>
      </c>
      <c r="AZ38" s="36">
        <f t="shared" si="423"/>
        <v>0</v>
      </c>
      <c r="BA38" s="37">
        <f t="shared" si="423"/>
        <v>0</v>
      </c>
      <c r="BB38" s="38">
        <f t="shared" si="423"/>
        <v>0</v>
      </c>
    </row>
    <row r="39" spans="1:54" ht="15" hidden="1" customHeight="1" x14ac:dyDescent="0.2">
      <c r="B39" s="116"/>
      <c r="C39" s="117"/>
      <c r="D39" s="118"/>
      <c r="E39" s="119"/>
      <c r="F39" s="92"/>
      <c r="G39" s="190">
        <f t="shared" ref="G39" si="424">IF(AND($B31=$B37,$B31&lt;&gt;"",$B31&lt;&gt;0),F37+G33,F37)</f>
        <v>18</v>
      </c>
      <c r="H39" s="121"/>
      <c r="I39" s="165">
        <f t="shared" si="394"/>
        <v>0</v>
      </c>
      <c r="J39" s="195">
        <f t="shared" ref="J39" si="425">IF($B37=$B31,COUNTIF(L39:R39,0),COUNTIF(L40:R40,0)+COUNTIF(L40:R40,""))</f>
        <v>7</v>
      </c>
      <c r="K39" s="39">
        <f t="shared" ref="K39:R39" si="426">IF($B31=$B37,K40+K33,K40)</f>
        <v>0</v>
      </c>
      <c r="L39" s="40">
        <f t="shared" si="426"/>
        <v>0</v>
      </c>
      <c r="M39" s="40">
        <f t="shared" si="426"/>
        <v>0</v>
      </c>
      <c r="N39" s="40">
        <f t="shared" si="426"/>
        <v>0</v>
      </c>
      <c r="O39" s="40">
        <f t="shared" si="426"/>
        <v>0</v>
      </c>
      <c r="P39" s="41">
        <f t="shared" si="426"/>
        <v>0</v>
      </c>
      <c r="Q39" s="42">
        <f t="shared" si="426"/>
        <v>0</v>
      </c>
      <c r="R39" s="43">
        <f t="shared" si="426"/>
        <v>0</v>
      </c>
      <c r="S39" s="195">
        <f t="shared" ref="S39" si="427">IF($B37=$B31,COUNTIF(U39:AA39,0),COUNTIF(U40:AA40,0)+COUNTIF(U40:AA40,""))</f>
        <v>7</v>
      </c>
      <c r="T39" s="39">
        <f t="shared" ref="T39:AA39" si="428">IF($B31=$B37,T40+T33,T40)</f>
        <v>0</v>
      </c>
      <c r="U39" s="40">
        <f t="shared" si="428"/>
        <v>0</v>
      </c>
      <c r="V39" s="40">
        <f t="shared" si="428"/>
        <v>0</v>
      </c>
      <c r="W39" s="40">
        <f t="shared" si="428"/>
        <v>0</v>
      </c>
      <c r="X39" s="40">
        <f t="shared" si="428"/>
        <v>0</v>
      </c>
      <c r="Y39" s="41">
        <f t="shared" si="428"/>
        <v>0</v>
      </c>
      <c r="Z39" s="42">
        <f t="shared" si="428"/>
        <v>0</v>
      </c>
      <c r="AA39" s="43">
        <f t="shared" si="428"/>
        <v>0</v>
      </c>
      <c r="AB39" s="195">
        <f t="shared" ref="AB39" si="429">IF($B37=$B31,COUNTIF(AD39:AJ39,0),COUNTIF(AD40:AJ40,0)+COUNTIF(AD40:AJ40,""))</f>
        <v>7</v>
      </c>
      <c r="AC39" s="39">
        <f t="shared" ref="AC39:AJ39" si="430">IF($B31=$B37,AC40+AC33,AC40)</f>
        <v>0</v>
      </c>
      <c r="AD39" s="40">
        <f t="shared" si="430"/>
        <v>0</v>
      </c>
      <c r="AE39" s="40">
        <f t="shared" si="430"/>
        <v>0</v>
      </c>
      <c r="AF39" s="40">
        <f t="shared" si="430"/>
        <v>0</v>
      </c>
      <c r="AG39" s="40">
        <f t="shared" si="430"/>
        <v>0</v>
      </c>
      <c r="AH39" s="41">
        <f t="shared" si="430"/>
        <v>0</v>
      </c>
      <c r="AI39" s="42">
        <f t="shared" si="430"/>
        <v>0</v>
      </c>
      <c r="AJ39" s="43">
        <f t="shared" si="430"/>
        <v>0</v>
      </c>
      <c r="AK39" s="195">
        <f t="shared" ref="AK39" si="431">IF($B37=$B31,COUNTIF(AM39:AS39,0),COUNTIF(AM40:AS40,0)+COUNTIF(AM40:AS40,""))</f>
        <v>7</v>
      </c>
      <c r="AL39" s="39">
        <f t="shared" ref="AL39:AS39" si="432">IF($B31=$B37,AL40+AL33,AL40)</f>
        <v>0</v>
      </c>
      <c r="AM39" s="40">
        <f t="shared" si="432"/>
        <v>0</v>
      </c>
      <c r="AN39" s="40">
        <f t="shared" si="432"/>
        <v>0</v>
      </c>
      <c r="AO39" s="40">
        <f t="shared" si="432"/>
        <v>0</v>
      </c>
      <c r="AP39" s="40">
        <f t="shared" si="432"/>
        <v>0</v>
      </c>
      <c r="AQ39" s="41">
        <f t="shared" si="432"/>
        <v>0</v>
      </c>
      <c r="AR39" s="42">
        <f t="shared" si="432"/>
        <v>0</v>
      </c>
      <c r="AS39" s="43">
        <f t="shared" si="432"/>
        <v>0</v>
      </c>
      <c r="AT39" s="195">
        <f t="shared" ref="AT39" si="433">IF($B37=$B31,COUNTIF(AV39:BB39,0),COUNTIF(AV40:BB40,0)+COUNTIF(AV40:BB40,""))</f>
        <v>7</v>
      </c>
      <c r="AU39" s="39">
        <f t="shared" ref="AU39:BB39" si="434">IF($B31=$B37,AU40+AU33,AU40)</f>
        <v>0</v>
      </c>
      <c r="AV39" s="40">
        <f t="shared" si="434"/>
        <v>0</v>
      </c>
      <c r="AW39" s="40">
        <f t="shared" si="434"/>
        <v>0</v>
      </c>
      <c r="AX39" s="40">
        <f t="shared" si="434"/>
        <v>0</v>
      </c>
      <c r="AY39" s="40">
        <f t="shared" si="434"/>
        <v>0</v>
      </c>
      <c r="AZ39" s="41">
        <f t="shared" si="434"/>
        <v>0</v>
      </c>
      <c r="BA39" s="42">
        <f t="shared" si="434"/>
        <v>0</v>
      </c>
      <c r="BB39" s="43">
        <f t="shared" si="434"/>
        <v>0</v>
      </c>
    </row>
    <row r="40" spans="1:54" ht="15.75" customHeight="1" x14ac:dyDescent="0.2">
      <c r="A40" s="1">
        <f t="shared" ref="A40" si="435">A37</f>
        <v>0</v>
      </c>
      <c r="B40" s="313">
        <f t="shared" ref="B40" si="436">B34+1</f>
        <v>4</v>
      </c>
      <c r="C40" s="314"/>
      <c r="D40" s="314"/>
      <c r="E40" s="314"/>
      <c r="F40" s="31"/>
      <c r="G40" s="183"/>
      <c r="H40" s="122">
        <f t="shared" ref="H40" si="437">5-COUNTIF(AU37,0)-COUNTIF(AL37,0)-COUNTIF(AC37,0)-COUNTIF(T37,0)-COUNTIF(K37,0)</f>
        <v>0</v>
      </c>
      <c r="I40" s="165">
        <f t="shared" si="394"/>
        <v>0</v>
      </c>
      <c r="J40" s="187">
        <f t="shared" ref="J40" si="438">IF($B37=$B31,J34+IF($F37&lt;&gt;$G37,(K37+$G39-$G38)/$F37,K37/$F37),IF($F37&lt;&gt;G37,(K37+$G39-$G38)/$F37,K37/$F37))</f>
        <v>0</v>
      </c>
      <c r="K40" s="7">
        <f t="shared" ref="K40:K41" si="439">SUM(L40:R40)</f>
        <v>0</v>
      </c>
      <c r="L40" s="26">
        <f t="shared" ref="L40:R40" si="440">L37</f>
        <v>0</v>
      </c>
      <c r="M40" s="26">
        <f t="shared" si="440"/>
        <v>0</v>
      </c>
      <c r="N40" s="26">
        <f t="shared" si="440"/>
        <v>0</v>
      </c>
      <c r="O40" s="26">
        <f t="shared" si="440"/>
        <v>0</v>
      </c>
      <c r="P40" s="26">
        <f t="shared" si="440"/>
        <v>0</v>
      </c>
      <c r="Q40" s="29">
        <f t="shared" si="440"/>
        <v>0</v>
      </c>
      <c r="R40" s="23">
        <f t="shared" si="440"/>
        <v>0</v>
      </c>
      <c r="S40" s="187">
        <f t="shared" ref="S40" si="441">IF($B37=$B31,S34+IF($F37&lt;&gt;$G37,(T37+$G39-$G38)/$F37,T37/$F37),IF($F37&lt;&gt;P37,(T37+$G39-$G38)/$F37,T37/$F37))</f>
        <v>0</v>
      </c>
      <c r="T40" s="7">
        <f t="shared" ref="T40:T41" si="442">SUM(U40:AA40)</f>
        <v>0</v>
      </c>
      <c r="U40" s="26">
        <f t="shared" ref="U40:AA40" si="443">U37</f>
        <v>0</v>
      </c>
      <c r="V40" s="26">
        <f t="shared" si="443"/>
        <v>0</v>
      </c>
      <c r="W40" s="26">
        <f t="shared" si="443"/>
        <v>0</v>
      </c>
      <c r="X40" s="26">
        <f t="shared" si="443"/>
        <v>0</v>
      </c>
      <c r="Y40" s="113">
        <f t="shared" si="443"/>
        <v>0</v>
      </c>
      <c r="Z40" s="29">
        <f t="shared" si="443"/>
        <v>0</v>
      </c>
      <c r="AA40" s="23">
        <f t="shared" si="443"/>
        <v>0</v>
      </c>
      <c r="AB40" s="187">
        <f t="shared" ref="AB40" si="444">IF($B37=$B31,AB34+IF($F37&lt;&gt;$G37,(AC37+$G39-$G38)/$F37,AC37/$F37),IF($F37&lt;&gt;Y37,(AC37+$G39-$G38)/$F37,AC37/$F37))</f>
        <v>0</v>
      </c>
      <c r="AC40" s="7">
        <f t="shared" ref="AC40:AC41" si="445">SUM(AD40:AJ40)</f>
        <v>0</v>
      </c>
      <c r="AD40" s="26">
        <f t="shared" ref="AD40:AJ40" si="446">AD37</f>
        <v>0</v>
      </c>
      <c r="AE40" s="26">
        <f t="shared" si="446"/>
        <v>0</v>
      </c>
      <c r="AF40" s="26">
        <f t="shared" si="446"/>
        <v>0</v>
      </c>
      <c r="AG40" s="26">
        <f t="shared" si="446"/>
        <v>0</v>
      </c>
      <c r="AH40" s="113">
        <f t="shared" si="446"/>
        <v>0</v>
      </c>
      <c r="AI40" s="29">
        <f t="shared" si="446"/>
        <v>0</v>
      </c>
      <c r="AJ40" s="23">
        <f t="shared" si="446"/>
        <v>0</v>
      </c>
      <c r="AK40" s="187">
        <f t="shared" ref="AK40" si="447">IF($B37=$B31,AK34+IF($F37&lt;&gt;$G37,(AL37+$G39-$G38)/$F37,AL37/$F37),IF($F37&lt;&gt;AH37,(AL37+$G39-$G38)/$F37,AL37/$F37))</f>
        <v>0</v>
      </c>
      <c r="AL40" s="7">
        <f t="shared" ref="AL40:AL41" si="448">SUM(AM40:AS40)</f>
        <v>0</v>
      </c>
      <c r="AM40" s="26">
        <f t="shared" ref="AM40:AS40" si="449">AM37</f>
        <v>0</v>
      </c>
      <c r="AN40" s="26">
        <f t="shared" si="449"/>
        <v>0</v>
      </c>
      <c r="AO40" s="26">
        <f t="shared" si="449"/>
        <v>0</v>
      </c>
      <c r="AP40" s="26">
        <f t="shared" si="449"/>
        <v>0</v>
      </c>
      <c r="AQ40" s="113">
        <f t="shared" si="449"/>
        <v>0</v>
      </c>
      <c r="AR40" s="29">
        <f t="shared" si="449"/>
        <v>0</v>
      </c>
      <c r="AS40" s="23">
        <f t="shared" si="449"/>
        <v>0</v>
      </c>
      <c r="AT40" s="187">
        <f t="shared" ref="AT40" si="450">IF($B37=$B31,AT34+IF($F37&lt;&gt;$G37,(AU37+$G39-$G38)/$F37,AU37/$F37),IF($F37&lt;&gt;AQ37,(AU37+$G39-$G38)/$F37,AU37/$F37))</f>
        <v>0</v>
      </c>
      <c r="AU40" s="7">
        <f t="shared" ref="AU40:AU41" si="451">SUM(AV40:BB40)</f>
        <v>0</v>
      </c>
      <c r="AV40" s="6">
        <f t="shared" ref="AV40" si="452">IF(SUM($AM$9:$AS$9)=SUM($AV$9:$BB$9),AV37,IF(AND(SUM($AV$9:$BB$9)&gt;42,SUM($AV$9:$BB$9)&lt;49),AV37,0))</f>
        <v>0</v>
      </c>
      <c r="AW40" s="6">
        <f t="shared" ref="AW40:BB40" si="453">IF(SUM($AM$9:$AS$9)=SUM($AV$9:$BB$9),AW37,IF(AND(SUM($AV$9:$BB$9)&gt;42,SUM($AV$9:$BB$9)&lt;49),AW37,0))</f>
        <v>0</v>
      </c>
      <c r="AX40" s="6">
        <f t="shared" si="453"/>
        <v>0</v>
      </c>
      <c r="AY40" s="6">
        <f t="shared" si="453"/>
        <v>0</v>
      </c>
      <c r="AZ40" s="26">
        <f t="shared" si="453"/>
        <v>0</v>
      </c>
      <c r="BA40" s="29">
        <f t="shared" si="453"/>
        <v>0</v>
      </c>
      <c r="BB40" s="23">
        <f t="shared" si="453"/>
        <v>0</v>
      </c>
    </row>
    <row r="41" spans="1:54" ht="15.75" customHeight="1" x14ac:dyDescent="0.2">
      <c r="A41" s="1">
        <f t="shared" ref="A41:A42" si="454">A40</f>
        <v>0</v>
      </c>
      <c r="B41" s="313"/>
      <c r="C41" s="314"/>
      <c r="D41" s="314"/>
      <c r="E41" s="314"/>
      <c r="F41" s="31"/>
      <c r="G41" s="183"/>
      <c r="H41" s="123">
        <f t="shared" ref="H41" si="455">IF($B37=$B31,H35+F41,$F41)</f>
        <v>0</v>
      </c>
      <c r="I41" s="165">
        <f t="shared" si="394"/>
        <v>0</v>
      </c>
      <c r="J41" s="141">
        <f t="shared" ref="J41" si="456">IF($H40=0,0,IF($B31=$B37,IF($H42&gt;0,$H42+J35,K37+J35),IF($H42&gt;0,$H42,K37)))</f>
        <v>0</v>
      </c>
      <c r="K41" s="7">
        <f t="shared" si="439"/>
        <v>0</v>
      </c>
      <c r="L41" s="6"/>
      <c r="M41" s="6"/>
      <c r="N41" s="6"/>
      <c r="O41" s="6"/>
      <c r="P41" s="26"/>
      <c r="Q41" s="29"/>
      <c r="R41" s="23"/>
      <c r="S41" s="141">
        <f t="shared" ref="S41" si="457">IF($H40=0,0,IF($B31=$B37,IF($H42&gt;0,$H42+S35,T37+S35),IF($H42&gt;0,$H42,T37)))</f>
        <v>0</v>
      </c>
      <c r="T41" s="7">
        <f t="shared" si="442"/>
        <v>0</v>
      </c>
      <c r="U41" s="6"/>
      <c r="V41" s="6"/>
      <c r="W41" s="6"/>
      <c r="X41" s="6"/>
      <c r="Y41" s="26"/>
      <c r="Z41" s="29"/>
      <c r="AA41" s="23"/>
      <c r="AB41" s="141">
        <f t="shared" ref="AB41" si="458">IF($H40=0,0,IF($B31=$B37,IF($H42&gt;0,$H42+AB35,AC37+AB35),IF($H42&gt;0,$H42,AC37)))</f>
        <v>0</v>
      </c>
      <c r="AC41" s="7">
        <f t="shared" si="445"/>
        <v>0</v>
      </c>
      <c r="AD41" s="6"/>
      <c r="AE41" s="6"/>
      <c r="AF41" s="6"/>
      <c r="AG41" s="6"/>
      <c r="AH41" s="26"/>
      <c r="AI41" s="29"/>
      <c r="AJ41" s="23"/>
      <c r="AK41" s="141">
        <f t="shared" ref="AK41" si="459">IF($H40=0,0,IF($B31=$B37,IF($H42&gt;0,$H42+AK35,AL37+AK35),IF($H42&gt;0,$H42,AL37)))</f>
        <v>0</v>
      </c>
      <c r="AL41" s="7">
        <f t="shared" si="448"/>
        <v>0</v>
      </c>
      <c r="AM41" s="6"/>
      <c r="AN41" s="6"/>
      <c r="AO41" s="6"/>
      <c r="AP41" s="6"/>
      <c r="AQ41" s="26"/>
      <c r="AR41" s="29"/>
      <c r="AS41" s="23"/>
      <c r="AT41" s="141">
        <f t="shared" ref="AT41" si="460">IF($H40=0,0,IF($B31=$B37,IF($H42&gt;0,$H42+AT35,AU37+AT35),IF($H42&gt;0,$H42,AU37)))</f>
        <v>0</v>
      </c>
      <c r="AU41" s="7">
        <f t="shared" si="451"/>
        <v>0</v>
      </c>
      <c r="AV41" s="6"/>
      <c r="AW41" s="6"/>
      <c r="AX41" s="6"/>
      <c r="AY41" s="6"/>
      <c r="AZ41" s="26"/>
      <c r="BA41" s="29"/>
      <c r="BB41" s="23"/>
    </row>
    <row r="42" spans="1:54" ht="18.75" customHeight="1" thickBot="1" x14ac:dyDescent="0.25">
      <c r="A42" s="1">
        <f t="shared" si="454"/>
        <v>0</v>
      </c>
      <c r="B42" s="323" t="str">
        <f>IF(B37="",Wydruk!$AE$6,IF(J38=0,Wydruk!$AE$7,IF(AND(G38&lt;G39,B37&lt;&gt;$B43),Wydruk!$AE$13,IF(AND($B37=$B31,$B37&lt;&gt;$B43),IF(OR(OR(J42&lt;4,J42&gt;5),OR(S42&lt;4,S42&gt;5),OR(AB42&lt;4,AB42&gt;5),OR(AK42&lt;4,AK42&gt;5),OR(AND(AT42&lt;4,AT42&gt;0),AT42&gt;5)),Wydruk!$AE$8,Wydruk!$AE$9),IF($B37=$B43,IF($F41&lt;&gt;0,Wydruk!$AE$12,Wydruk!$AE$10),IF(OR(OR(J38&lt;4,J38&gt;5),OR(S38&lt;4,S38&gt;5),OR(AB38&lt;4,AB38&gt;5),OR(AK38&lt;4,AK38&gt;5),OR(AND(AT38&lt;4,AT38&gt;0),AT38&gt;5)),Wydruk!$AE$8,Wydruk!$AE$11))))))</f>
        <v>Uzupełnij liczby godzin tygodniowego planu</v>
      </c>
      <c r="C42" s="324"/>
      <c r="D42" s="324"/>
      <c r="E42" s="324"/>
      <c r="F42" s="173">
        <f>styczeń!F42</f>
        <v>0</v>
      </c>
      <c r="G42" s="184">
        <f>styczeń!G42</f>
        <v>0</v>
      </c>
      <c r="H42" s="191">
        <f t="shared" ref="H42" si="461">IF(OR($G42=0,$F42=0,$G42="",$F42=""),0,$G42/$F42)</f>
        <v>0</v>
      </c>
      <c r="I42" s="193"/>
      <c r="J42" s="176">
        <f t="shared" ref="J42" si="462">IF($B31=$B37,IF(L37+L32&gt;0,1,0)+IF(M37+M32&gt;0,1,0)+IF(N37+N32&gt;0,1,0)+IF(O37+O32&gt;0,1,0)+IF(P37+P32&gt;0,1,0)+IF(Q37+Q32&gt;0,1,0)+IF(R37+R32&gt;0,1,0),J38)</f>
        <v>0</v>
      </c>
      <c r="K42" s="133">
        <f t="shared" ref="K42" si="463">IF(OR($B37=$B43,J42=0,(K38-Q42+O42)&lt;=0),0,(K38-Q42+O42)/J42)</f>
        <v>0</v>
      </c>
      <c r="L42" s="137">
        <f t="shared" ref="L42" si="464">IF(K42*(7-J39)&lt;=0,0,K42*(7-J39))</f>
        <v>0</v>
      </c>
      <c r="M42" s="311">
        <f t="shared" ref="M42" si="465">ROUND(IF(OR(K39-K42*(7-J39)+P42&lt;0,$B37=$B43,K42&lt;=0,K39=0),0,IF(K39-K42*(7-J39)+P42&gt;Q42-O42+P42,Q42-O42+P42,K39-K42*(7-J39)+P42)),1)</f>
        <v>0</v>
      </c>
      <c r="N42" s="312"/>
      <c r="O42" s="139">
        <f t="shared" ref="O42" si="466">IF(OR($B37=$B43,J38=0),0,IF($B37=$B31,J37,$F37))</f>
        <v>0</v>
      </c>
      <c r="P42" s="30">
        <f t="shared" ref="P42" si="467">IF(OR($B37=$B43,J42=0),0,$G39-$G38)</f>
        <v>0</v>
      </c>
      <c r="Q42" s="134">
        <f t="shared" ref="Q42" si="468">IF(OR($B37=$B43,J42=0),0,J41)</f>
        <v>0</v>
      </c>
      <c r="R42" s="138">
        <f t="shared" ref="R42" si="469">IF($B37=$B43,0,K39)</f>
        <v>0</v>
      </c>
      <c r="S42" s="176">
        <f t="shared" ref="S42" si="470">IF($B31=$B37,IF(U37+U32&gt;0,1,0)+IF(V37+V32&gt;0,1,0)+IF(W37+W32&gt;0,1,0)+IF(X37+X32&gt;0,1,0)+IF(Y37+Y32&gt;0,1,0)+IF(Z37+Z32&gt;0,1,0)+IF(AA37+AA32&gt;0,1,0),S38)</f>
        <v>0</v>
      </c>
      <c r="T42" s="133">
        <f t="shared" ref="T42" si="471">IF(OR($B37=$B43,S42=0,(T38-Z42+X42)&lt;=0),0,(T38-Z42+X42)/S42)</f>
        <v>0</v>
      </c>
      <c r="U42" s="137">
        <f t="shared" ref="U42" si="472">IF(T42*(7-S39)&lt;=0,0,T42*(7-S39))</f>
        <v>0</v>
      </c>
      <c r="V42" s="311">
        <f t="shared" ref="V42" si="473">ROUND(IF(OR(T39-T42*(7-S39)+Y42&lt;0,$B37=$B43,T42&lt;=0,T39=0),0,IF(T39-T42*(7-S39)+Y42&gt;Z42-X42+Y42,Z42-X42+Y42,T39-T42*(7-S39)+Y42)),1)</f>
        <v>0</v>
      </c>
      <c r="W42" s="312"/>
      <c r="X42" s="139">
        <f t="shared" ref="X42" si="474">IF(OR($B37=$B43,S38=0),0,IF($B37=$B31,S37,$F37))</f>
        <v>0</v>
      </c>
      <c r="Y42" s="30">
        <f t="shared" ref="Y42" si="475">IF(OR($B37=$B43,S42=0),0,$G39-$G38)</f>
        <v>0</v>
      </c>
      <c r="Z42" s="134">
        <f t="shared" ref="Z42" si="476">IF(OR($B37=$B43,S42=0),0,S41)</f>
        <v>0</v>
      </c>
      <c r="AA42" s="138">
        <f t="shared" ref="AA42" si="477">IF($B37=$B43,0,T39)</f>
        <v>0</v>
      </c>
      <c r="AB42" s="176">
        <f t="shared" ref="AB42" si="478">IF($B31=$B37,IF(AD37+AD32&gt;0,1,0)+IF(AE37+AE32&gt;0,1,0)+IF(AF37+AF32&gt;0,1,0)+IF(AG37+AG32&gt;0,1,0)+IF(AH37+AH32&gt;0,1,0)+IF(AI37+AI32&gt;0,1,0)+IF(AJ37+AJ32&gt;0,1,0),AB38)</f>
        <v>0</v>
      </c>
      <c r="AC42" s="133">
        <f t="shared" ref="AC42" si="479">IF(OR($B37=$B43,AB42=0,(AC38-AI42+AG42)&lt;=0),0,(AC38-AI42+AG42)/AB42)</f>
        <v>0</v>
      </c>
      <c r="AD42" s="137">
        <f t="shared" ref="AD42" si="480">IF(AC42*(7-AB39)&lt;=0,0,AC42*(7-AB39))</f>
        <v>0</v>
      </c>
      <c r="AE42" s="311">
        <f t="shared" ref="AE42" si="481">ROUND(IF(OR(AC39-AC42*(7-AB39)+AH42&lt;0,$B37=$B43,AC42&lt;=0,AC39=0),0,IF(AC39-AC42*(7-AB39)+AH42&gt;AI42-AG42+AH42,AI42-AG42+AH42,AC39-AC42*(7-AB39)+AH42)),1)</f>
        <v>0</v>
      </c>
      <c r="AF42" s="312"/>
      <c r="AG42" s="139">
        <f t="shared" ref="AG42" si="482">IF(OR($B37=$B43,AB38=0),0,IF($B37=$B31,AB37,$F37))</f>
        <v>0</v>
      </c>
      <c r="AH42" s="30">
        <f t="shared" ref="AH42" si="483">IF(OR($B37=$B43,AB42=0),0,$G39-$G38)</f>
        <v>0</v>
      </c>
      <c r="AI42" s="134">
        <f t="shared" ref="AI42" si="484">IF(OR($B37=$B43,AB42=0),0,AB41)</f>
        <v>0</v>
      </c>
      <c r="AJ42" s="138">
        <f t="shared" ref="AJ42" si="485">IF($B37=$B43,0,AC39)</f>
        <v>0</v>
      </c>
      <c r="AK42" s="176">
        <f t="shared" ref="AK42" si="486">IF($B31=$B37,IF(AM37+AM32&gt;0,1,0)+IF(AN37+AN32&gt;0,1,0)+IF(AO37+AO32&gt;0,1,0)+IF(AP37+AP32&gt;0,1,0)+IF(AQ37+AQ32&gt;0,1,0)+IF(AR37+AR32&gt;0,1,0)+IF(AS37+AS32&gt;0,1,0),AK38)</f>
        <v>0</v>
      </c>
      <c r="AL42" s="133">
        <f t="shared" ref="AL42" si="487">IF(OR($B37=$B43,AK42=0,(AL38-AR42+AP42)&lt;=0),0,(AL38-AR42+AP42)/AK42)</f>
        <v>0</v>
      </c>
      <c r="AM42" s="137">
        <f t="shared" ref="AM42" si="488">IF(AL42*(7-AK39)&lt;=0,0,AL42*(7-AK39))</f>
        <v>0</v>
      </c>
      <c r="AN42" s="311">
        <f t="shared" ref="AN42" si="489">ROUND(IF(OR(AL39-AL42*(7-AK39)+AQ42&lt;0,$B37=$B43,AL42&lt;=0,AL39=0),0,IF(AL39-AL42*(7-AK39)+AQ42&gt;AR42-AP42+AQ42,AR42-AP42+AQ42,AL39-AL42*(7-AK39)+AQ42)),1)</f>
        <v>0</v>
      </c>
      <c r="AO42" s="312"/>
      <c r="AP42" s="139">
        <f t="shared" ref="AP42" si="490">IF(OR($B37=$B43,AK38=0),0,IF($B37=$B31,AK37,$F37))</f>
        <v>0</v>
      </c>
      <c r="AQ42" s="30">
        <f t="shared" ref="AQ42" si="491">IF(OR($B37=$B43,AK42=0),0,$G39-$G38)</f>
        <v>0</v>
      </c>
      <c r="AR42" s="134">
        <f t="shared" ref="AR42" si="492">IF(OR($B37=$B43,AK42=0),0,AK41)</f>
        <v>0</v>
      </c>
      <c r="AS42" s="138">
        <f t="shared" ref="AS42" si="493">IF($B37=$B43,0,AL39)</f>
        <v>0</v>
      </c>
      <c r="AT42" s="176">
        <f t="shared" ref="AT42" si="494">IF($B31=$B37,IF(AV37+AV32&gt;0,1,0)+IF(AW37+AW32&gt;0,1,0)+IF(AX37+AX32&gt;0,1,0)+IF(AY37+AY32&gt;0,1,0)+IF(AZ37+AZ32&gt;0,1,0)+IF(BA37+BA32&gt;0,1,0)+IF(BB37+BB32&gt;0,1,0),AT38)</f>
        <v>0</v>
      </c>
      <c r="AU42" s="133">
        <f t="shared" ref="AU42" si="495">IF(OR($B37=$B43,AT42=0,(AU38-BA42+AY42)&lt;=0),0,(AU38-BA42+AY42)/AT42)</f>
        <v>0</v>
      </c>
      <c r="AV42" s="137">
        <f t="shared" ref="AV42" si="496">IF(AU42*(7-AT39)&lt;=0,0,AU42*(7-AT39))</f>
        <v>0</v>
      </c>
      <c r="AW42" s="311">
        <f t="shared" ref="AW42" si="497">ROUND(IF(OR(AU39-AU42*(7-AT39)+AZ42&lt;0,$B37=$B43,AU42&lt;=0,AU39=0),0,IF(AU39-AU42*(7-AT39)+AZ42&gt;BA42-AY42+AZ42,BA42-AY42+AZ42,AU39-AU42*(7-AT39)+AZ42)),1)</f>
        <v>0</v>
      </c>
      <c r="AX42" s="312"/>
      <c r="AY42" s="139">
        <f t="shared" ref="AY42" si="498">IF(OR($B37=$B43,AT38=0),0,IF($B37=$B31,AT37,$F37))</f>
        <v>0</v>
      </c>
      <c r="AZ42" s="30">
        <f t="shared" ref="AZ42" si="499">IF(OR($B37=$B43,AT42=0),0,$G39-$G38)</f>
        <v>0</v>
      </c>
      <c r="BA42" s="134">
        <f t="shared" ref="BA42" si="500">IF(OR($B37=$B43,AT42=0),0,AT41)</f>
        <v>0</v>
      </c>
      <c r="BB42" s="138">
        <f t="shared" ref="BB42" si="501">IF($B37=$B43,0,AU39)</f>
        <v>0</v>
      </c>
    </row>
    <row r="43" spans="1:54" ht="15.75" x14ac:dyDescent="0.2">
      <c r="A43" s="1">
        <f t="shared" ref="A43" si="502">IF(B43="","1. Niewypełnione",B43)</f>
        <v>0</v>
      </c>
      <c r="B43" s="320">
        <f>styczeń!B43</f>
        <v>0</v>
      </c>
      <c r="C43" s="321">
        <f>styczeń!C43</f>
        <v>0</v>
      </c>
      <c r="D43" s="321">
        <f>styczeń!D43</f>
        <v>0</v>
      </c>
      <c r="E43" s="321">
        <f>styczeń!E43</f>
        <v>0</v>
      </c>
      <c r="F43" s="177">
        <f>styczeń!F43</f>
        <v>18</v>
      </c>
      <c r="G43" s="185">
        <f>styczeń!G43</f>
        <v>18</v>
      </c>
      <c r="H43" s="177"/>
      <c r="I43" s="192">
        <f t="shared" ref="I43:I47" si="503">K43+T43+AC43+AL43+AU43</f>
        <v>0</v>
      </c>
      <c r="J43" s="186">
        <f t="shared" ref="J43" si="504">IF(OR($B43=$B49,J46=0),0,ROUND((K44+P48)/J46,0))</f>
        <v>0</v>
      </c>
      <c r="K43" s="51">
        <f t="shared" ref="K43:K44" si="505">SUM(L43:R43)</f>
        <v>0</v>
      </c>
      <c r="L43" s="52">
        <f>styczeń!L43</f>
        <v>0</v>
      </c>
      <c r="M43" s="52">
        <f>styczeń!M43</f>
        <v>0</v>
      </c>
      <c r="N43" s="52">
        <f>styczeń!N43</f>
        <v>0</v>
      </c>
      <c r="O43" s="52">
        <f>styczeń!O43</f>
        <v>0</v>
      </c>
      <c r="P43" s="53">
        <f>styczeń!P43</f>
        <v>0</v>
      </c>
      <c r="Q43" s="54">
        <f>styczeń!Q43</f>
        <v>0</v>
      </c>
      <c r="R43" s="55">
        <f>styczeń!R43</f>
        <v>0</v>
      </c>
      <c r="S43" s="188">
        <f t="shared" ref="S43" si="506">IF(OR($B43=$B49,S46=0),0,ROUND((T44+Y48)/S46,0))</f>
        <v>0</v>
      </c>
      <c r="T43" s="51">
        <f t="shared" ref="T43:T44" si="507">SUM(U43:AA43)</f>
        <v>0</v>
      </c>
      <c r="U43" s="52">
        <f>styczeń!U43</f>
        <v>0</v>
      </c>
      <c r="V43" s="52">
        <f>styczeń!V43</f>
        <v>0</v>
      </c>
      <c r="W43" s="52">
        <f>styczeń!W43</f>
        <v>0</v>
      </c>
      <c r="X43" s="52">
        <f>styczeń!X43</f>
        <v>0</v>
      </c>
      <c r="Y43" s="53">
        <f>styczeń!Y43</f>
        <v>0</v>
      </c>
      <c r="Z43" s="54">
        <f>styczeń!Z43</f>
        <v>0</v>
      </c>
      <c r="AA43" s="55">
        <f>styczeń!AA43</f>
        <v>0</v>
      </c>
      <c r="AB43" s="188">
        <f t="shared" ref="AB43" si="508">IF(OR($B43=$B49,AB46=0),0,ROUND((AC44+AH48)/AB46,0))</f>
        <v>0</v>
      </c>
      <c r="AC43" s="51">
        <f t="shared" ref="AC43:AC44" si="509">SUM(AD43:AJ43)</f>
        <v>0</v>
      </c>
      <c r="AD43" s="52">
        <f>styczeń!AD43</f>
        <v>0</v>
      </c>
      <c r="AE43" s="52">
        <f>styczeń!AE43</f>
        <v>0</v>
      </c>
      <c r="AF43" s="52">
        <f>styczeń!AF43</f>
        <v>0</v>
      </c>
      <c r="AG43" s="52">
        <f>styczeń!AG43</f>
        <v>0</v>
      </c>
      <c r="AH43" s="53">
        <f>styczeń!AH43</f>
        <v>0</v>
      </c>
      <c r="AI43" s="54">
        <f>styczeń!AI43</f>
        <v>0</v>
      </c>
      <c r="AJ43" s="55">
        <f>styczeń!AJ43</f>
        <v>0</v>
      </c>
      <c r="AK43" s="188">
        <f t="shared" ref="AK43" si="510">IF(OR($B43=$B49,AK46=0),0,ROUND((AL44+AQ48)/AK46,0))</f>
        <v>0</v>
      </c>
      <c r="AL43" s="51">
        <f t="shared" ref="AL43:AL44" si="511">SUM(AM43:AS43)</f>
        <v>0</v>
      </c>
      <c r="AM43" s="52">
        <f>styczeń!AM43</f>
        <v>0</v>
      </c>
      <c r="AN43" s="52">
        <f>styczeń!AN43</f>
        <v>0</v>
      </c>
      <c r="AO43" s="52">
        <f>styczeń!AO43</f>
        <v>0</v>
      </c>
      <c r="AP43" s="52">
        <f>styczeń!AP43</f>
        <v>0</v>
      </c>
      <c r="AQ43" s="53">
        <f>styczeń!AQ43</f>
        <v>0</v>
      </c>
      <c r="AR43" s="54">
        <f>styczeń!AR43</f>
        <v>0</v>
      </c>
      <c r="AS43" s="55">
        <f>styczeń!AS43</f>
        <v>0</v>
      </c>
      <c r="AT43" s="188">
        <f t="shared" ref="AT43" si="512">IF(OR($B43=$B49,AT46=0),0,ROUND((AU44+AZ48)/AT46,0))</f>
        <v>0</v>
      </c>
      <c r="AU43" s="51">
        <f t="shared" ref="AU43:AU44" si="513">SUM(AV43:BB43)</f>
        <v>0</v>
      </c>
      <c r="AV43" s="52">
        <f t="shared" ref="AV43" si="514">IF(SUM($AM$9:$AS$9)=SUM($AV$9:$BB$9),AM43,IF(AND(SUM($AV$9:$BB$9)&gt;42,SUM($AV$9:$BB$9)&lt;49),AM43,0))</f>
        <v>0</v>
      </c>
      <c r="AW43" s="52">
        <f t="shared" ref="AW43" si="515">IF(SUM($AM$9:$AS$9)=SUM($AV$9:$BB$9),AN43,IF(AND(SUM($AV$9:$BB$9)&gt;42,SUM($AV$9:$BB$9)&lt;49),AN43,0))</f>
        <v>0</v>
      </c>
      <c r="AX43" s="52">
        <f t="shared" ref="AX43" si="516">IF(SUM($AM$9:$AS$9)=SUM($AV$9:$BB$9),AO43,IF(AND(SUM($AV$9:$BB$9)&gt;42,SUM($AV$9:$BB$9)&lt;49),AO43,0))</f>
        <v>0</v>
      </c>
      <c r="AY43" s="52">
        <f t="shared" ref="AY43" si="517">IF(SUM($AM$9:$AS$9)=SUM($AV$9:$BB$9),AP43,IF(AND(SUM($AV$9:$BB$9)&gt;42,SUM($AV$9:$BB$9)&lt;49),AP43,0))</f>
        <v>0</v>
      </c>
      <c r="AZ43" s="53">
        <f t="shared" ref="AZ43" si="518">IF(SUM($AM$9:$AS$9)=SUM($AV$9:$BB$9),AQ43,IF(AND(SUM($AV$9:$BB$9)&gt;42,SUM($AV$9:$BB$9)&lt;49),AQ43,0))</f>
        <v>0</v>
      </c>
      <c r="BA43" s="54">
        <f t="shared" ref="BA43" si="519">IF(SUM($AM$9:$AS$9)=SUM($AV$9:$BB$9),AR43,IF(AND(SUM($AV$9:$BB$9)&gt;42,SUM($AV$9:$BB$9)&lt;49),AR43,0))</f>
        <v>0</v>
      </c>
      <c r="BB43" s="55">
        <f t="shared" ref="BB43" si="520">IF(SUM($AM$9:$AS$9)=SUM($AV$9:$BB$9),AS43,IF(AND(SUM($AV$9:$BB$9)&gt;42,SUM($AV$9:$BB$9)&lt;49),AS43,0))</f>
        <v>0</v>
      </c>
    </row>
    <row r="44" spans="1:54" ht="12.75" hidden="1" customHeight="1" x14ac:dyDescent="0.2">
      <c r="B44" s="93"/>
      <c r="C44" s="94"/>
      <c r="D44" s="95"/>
      <c r="E44" s="115"/>
      <c r="F44" s="140" t="b">
        <f t="shared" ref="F44" si="521">IF($B37=$B43,OR(F38,G43&lt;F43),G43&lt;F43)</f>
        <v>0</v>
      </c>
      <c r="G44" s="189">
        <f t="shared" ref="G44" si="522">IF(AND($B37=$B43,$B37&lt;&gt;"",$B37&lt;&gt;0),G43+G38,G43)</f>
        <v>18</v>
      </c>
      <c r="H44" s="120"/>
      <c r="I44" s="165">
        <f t="shared" si="503"/>
        <v>0</v>
      </c>
      <c r="J44" s="194">
        <f t="shared" ref="J44" si="523">7-COUNTIF(L43:R43,0)-COUNTIF(L43:R43,"")</f>
        <v>0</v>
      </c>
      <c r="K44" s="22">
        <f t="shared" si="505"/>
        <v>0</v>
      </c>
      <c r="L44" s="35">
        <f t="shared" ref="L44:R44" si="524">IF($B37=$B43,L43+L38,L43)</f>
        <v>0</v>
      </c>
      <c r="M44" s="35">
        <f t="shared" si="524"/>
        <v>0</v>
      </c>
      <c r="N44" s="35">
        <f t="shared" si="524"/>
        <v>0</v>
      </c>
      <c r="O44" s="35">
        <f t="shared" si="524"/>
        <v>0</v>
      </c>
      <c r="P44" s="36">
        <f t="shared" si="524"/>
        <v>0</v>
      </c>
      <c r="Q44" s="37">
        <f t="shared" si="524"/>
        <v>0</v>
      </c>
      <c r="R44" s="38">
        <f t="shared" si="524"/>
        <v>0</v>
      </c>
      <c r="S44" s="194">
        <f t="shared" ref="S44" si="525">7-COUNTIF(U43:AA43,0)-COUNTIF(U43:AA43,"")</f>
        <v>0</v>
      </c>
      <c r="T44" s="22">
        <f t="shared" si="507"/>
        <v>0</v>
      </c>
      <c r="U44" s="35">
        <f t="shared" ref="U44:AA44" si="526">IF($B37=$B43,U43+U38,U43)</f>
        <v>0</v>
      </c>
      <c r="V44" s="35">
        <f t="shared" si="526"/>
        <v>0</v>
      </c>
      <c r="W44" s="35">
        <f t="shared" si="526"/>
        <v>0</v>
      </c>
      <c r="X44" s="35">
        <f t="shared" si="526"/>
        <v>0</v>
      </c>
      <c r="Y44" s="36">
        <f t="shared" si="526"/>
        <v>0</v>
      </c>
      <c r="Z44" s="37">
        <f t="shared" si="526"/>
        <v>0</v>
      </c>
      <c r="AA44" s="38">
        <f t="shared" si="526"/>
        <v>0</v>
      </c>
      <c r="AB44" s="194">
        <f t="shared" ref="AB44" si="527">7-COUNTIF(AD43:AJ43,0)-COUNTIF(AD43:AJ43,"")</f>
        <v>0</v>
      </c>
      <c r="AC44" s="22">
        <f t="shared" si="509"/>
        <v>0</v>
      </c>
      <c r="AD44" s="35">
        <f t="shared" ref="AD44:AJ44" si="528">IF($B37=$B43,AD43+AD38,AD43)</f>
        <v>0</v>
      </c>
      <c r="AE44" s="35">
        <f t="shared" si="528"/>
        <v>0</v>
      </c>
      <c r="AF44" s="35">
        <f t="shared" si="528"/>
        <v>0</v>
      </c>
      <c r="AG44" s="35">
        <f t="shared" si="528"/>
        <v>0</v>
      </c>
      <c r="AH44" s="36">
        <f t="shared" si="528"/>
        <v>0</v>
      </c>
      <c r="AI44" s="37">
        <f t="shared" si="528"/>
        <v>0</v>
      </c>
      <c r="AJ44" s="38">
        <f t="shared" si="528"/>
        <v>0</v>
      </c>
      <c r="AK44" s="194">
        <f t="shared" ref="AK44" si="529">7-COUNTIF(AM43:AS43,0)-COUNTIF(AM43:AS43,"")</f>
        <v>0</v>
      </c>
      <c r="AL44" s="22">
        <f t="shared" si="511"/>
        <v>0</v>
      </c>
      <c r="AM44" s="35">
        <f t="shared" ref="AM44:AS44" si="530">IF($B37=$B43,AM43+AM38,AM43)</f>
        <v>0</v>
      </c>
      <c r="AN44" s="35">
        <f t="shared" si="530"/>
        <v>0</v>
      </c>
      <c r="AO44" s="35">
        <f t="shared" si="530"/>
        <v>0</v>
      </c>
      <c r="AP44" s="35">
        <f t="shared" si="530"/>
        <v>0</v>
      </c>
      <c r="AQ44" s="36">
        <f t="shared" si="530"/>
        <v>0</v>
      </c>
      <c r="AR44" s="37">
        <f t="shared" si="530"/>
        <v>0</v>
      </c>
      <c r="AS44" s="38">
        <f t="shared" si="530"/>
        <v>0</v>
      </c>
      <c r="AT44" s="194">
        <f t="shared" ref="AT44" si="531">7-COUNTIF(AV43:BB43,0)-COUNTIF(AV43:BB43,"")</f>
        <v>0</v>
      </c>
      <c r="AU44" s="22">
        <f t="shared" si="513"/>
        <v>0</v>
      </c>
      <c r="AV44" s="35">
        <f t="shared" ref="AV44:BB44" si="532">IF($B37=$B43,AV43+AV38,AV43)</f>
        <v>0</v>
      </c>
      <c r="AW44" s="35">
        <f t="shared" si="532"/>
        <v>0</v>
      </c>
      <c r="AX44" s="35">
        <f t="shared" si="532"/>
        <v>0</v>
      </c>
      <c r="AY44" s="35">
        <f t="shared" si="532"/>
        <v>0</v>
      </c>
      <c r="AZ44" s="36">
        <f t="shared" si="532"/>
        <v>0</v>
      </c>
      <c r="BA44" s="37">
        <f t="shared" si="532"/>
        <v>0</v>
      </c>
      <c r="BB44" s="38">
        <f t="shared" si="532"/>
        <v>0</v>
      </c>
    </row>
    <row r="45" spans="1:54" ht="15" hidden="1" customHeight="1" x14ac:dyDescent="0.2">
      <c r="B45" s="116"/>
      <c r="C45" s="117"/>
      <c r="D45" s="118"/>
      <c r="E45" s="119"/>
      <c r="F45" s="92"/>
      <c r="G45" s="190">
        <f t="shared" ref="G45" si="533">IF(AND($B37=$B43,$B37&lt;&gt;"",$B37&lt;&gt;0),F43+G39,F43)</f>
        <v>18</v>
      </c>
      <c r="H45" s="121"/>
      <c r="I45" s="165">
        <f t="shared" si="503"/>
        <v>0</v>
      </c>
      <c r="J45" s="195">
        <f t="shared" ref="J45" si="534">IF($B43=$B37,COUNTIF(L45:R45,0),COUNTIF(L46:R46,0)+COUNTIF(L46:R46,""))</f>
        <v>7</v>
      </c>
      <c r="K45" s="39">
        <f t="shared" ref="K45:R45" si="535">IF($B37=$B43,K46+K39,K46)</f>
        <v>0</v>
      </c>
      <c r="L45" s="40">
        <f t="shared" si="535"/>
        <v>0</v>
      </c>
      <c r="M45" s="40">
        <f t="shared" si="535"/>
        <v>0</v>
      </c>
      <c r="N45" s="40">
        <f t="shared" si="535"/>
        <v>0</v>
      </c>
      <c r="O45" s="40">
        <f t="shared" si="535"/>
        <v>0</v>
      </c>
      <c r="P45" s="41">
        <f t="shared" si="535"/>
        <v>0</v>
      </c>
      <c r="Q45" s="42">
        <f t="shared" si="535"/>
        <v>0</v>
      </c>
      <c r="R45" s="43">
        <f t="shared" si="535"/>
        <v>0</v>
      </c>
      <c r="S45" s="195">
        <f t="shared" ref="S45" si="536">IF($B43=$B37,COUNTIF(U45:AA45,0),COUNTIF(U46:AA46,0)+COUNTIF(U46:AA46,""))</f>
        <v>7</v>
      </c>
      <c r="T45" s="39">
        <f t="shared" ref="T45:AA45" si="537">IF($B37=$B43,T46+T39,T46)</f>
        <v>0</v>
      </c>
      <c r="U45" s="40">
        <f t="shared" si="537"/>
        <v>0</v>
      </c>
      <c r="V45" s="40">
        <f t="shared" si="537"/>
        <v>0</v>
      </c>
      <c r="W45" s="40">
        <f t="shared" si="537"/>
        <v>0</v>
      </c>
      <c r="X45" s="40">
        <f t="shared" si="537"/>
        <v>0</v>
      </c>
      <c r="Y45" s="41">
        <f t="shared" si="537"/>
        <v>0</v>
      </c>
      <c r="Z45" s="42">
        <f t="shared" si="537"/>
        <v>0</v>
      </c>
      <c r="AA45" s="43">
        <f t="shared" si="537"/>
        <v>0</v>
      </c>
      <c r="AB45" s="195">
        <f t="shared" ref="AB45" si="538">IF($B43=$B37,COUNTIF(AD45:AJ45,0),COUNTIF(AD46:AJ46,0)+COUNTIF(AD46:AJ46,""))</f>
        <v>7</v>
      </c>
      <c r="AC45" s="39">
        <f t="shared" ref="AC45:AJ45" si="539">IF($B37=$B43,AC46+AC39,AC46)</f>
        <v>0</v>
      </c>
      <c r="AD45" s="40">
        <f t="shared" si="539"/>
        <v>0</v>
      </c>
      <c r="AE45" s="40">
        <f t="shared" si="539"/>
        <v>0</v>
      </c>
      <c r="AF45" s="40">
        <f t="shared" si="539"/>
        <v>0</v>
      </c>
      <c r="AG45" s="40">
        <f t="shared" si="539"/>
        <v>0</v>
      </c>
      <c r="AH45" s="41">
        <f t="shared" si="539"/>
        <v>0</v>
      </c>
      <c r="AI45" s="42">
        <f t="shared" si="539"/>
        <v>0</v>
      </c>
      <c r="AJ45" s="43">
        <f t="shared" si="539"/>
        <v>0</v>
      </c>
      <c r="AK45" s="195">
        <f t="shared" ref="AK45" si="540">IF($B43=$B37,COUNTIF(AM45:AS45,0),COUNTIF(AM46:AS46,0)+COUNTIF(AM46:AS46,""))</f>
        <v>7</v>
      </c>
      <c r="AL45" s="39">
        <f t="shared" ref="AL45:AS45" si="541">IF($B37=$B43,AL46+AL39,AL46)</f>
        <v>0</v>
      </c>
      <c r="AM45" s="40">
        <f t="shared" si="541"/>
        <v>0</v>
      </c>
      <c r="AN45" s="40">
        <f t="shared" si="541"/>
        <v>0</v>
      </c>
      <c r="AO45" s="40">
        <f t="shared" si="541"/>
        <v>0</v>
      </c>
      <c r="AP45" s="40">
        <f t="shared" si="541"/>
        <v>0</v>
      </c>
      <c r="AQ45" s="41">
        <f t="shared" si="541"/>
        <v>0</v>
      </c>
      <c r="AR45" s="42">
        <f t="shared" si="541"/>
        <v>0</v>
      </c>
      <c r="AS45" s="43">
        <f t="shared" si="541"/>
        <v>0</v>
      </c>
      <c r="AT45" s="195">
        <f t="shared" ref="AT45" si="542">IF($B43=$B37,COUNTIF(AV45:BB45,0),COUNTIF(AV46:BB46,0)+COUNTIF(AV46:BB46,""))</f>
        <v>7</v>
      </c>
      <c r="AU45" s="39">
        <f t="shared" ref="AU45:BB45" si="543">IF($B37=$B43,AU46+AU39,AU46)</f>
        <v>0</v>
      </c>
      <c r="AV45" s="40">
        <f t="shared" si="543"/>
        <v>0</v>
      </c>
      <c r="AW45" s="40">
        <f t="shared" si="543"/>
        <v>0</v>
      </c>
      <c r="AX45" s="40">
        <f t="shared" si="543"/>
        <v>0</v>
      </c>
      <c r="AY45" s="40">
        <f t="shared" si="543"/>
        <v>0</v>
      </c>
      <c r="AZ45" s="41">
        <f t="shared" si="543"/>
        <v>0</v>
      </c>
      <c r="BA45" s="42">
        <f t="shared" si="543"/>
        <v>0</v>
      </c>
      <c r="BB45" s="43">
        <f t="shared" si="543"/>
        <v>0</v>
      </c>
    </row>
    <row r="46" spans="1:54" ht="15.75" customHeight="1" x14ac:dyDescent="0.2">
      <c r="A46" s="1">
        <f t="shared" ref="A46" si="544">A43</f>
        <v>0</v>
      </c>
      <c r="B46" s="313">
        <f t="shared" ref="B46" si="545">B40+1</f>
        <v>5</v>
      </c>
      <c r="C46" s="314"/>
      <c r="D46" s="314"/>
      <c r="E46" s="314"/>
      <c r="F46" s="31"/>
      <c r="G46" s="183"/>
      <c r="H46" s="122">
        <f t="shared" ref="H46" si="546">5-COUNTIF(AU43,0)-COUNTIF(AL43,0)-COUNTIF(AC43,0)-COUNTIF(T43,0)-COUNTIF(K43,0)</f>
        <v>0</v>
      </c>
      <c r="I46" s="165">
        <f t="shared" si="503"/>
        <v>0</v>
      </c>
      <c r="J46" s="187">
        <f t="shared" ref="J46" si="547">IF($B43=$B37,J40+IF($F43&lt;&gt;$G43,(K43+$G45-$G44)/$F43,K43/$F43),IF($F43&lt;&gt;G43,(K43+$G45-$G44)/$F43,K43/$F43))</f>
        <v>0</v>
      </c>
      <c r="K46" s="7">
        <f t="shared" ref="K46:K47" si="548">SUM(L46:R46)</f>
        <v>0</v>
      </c>
      <c r="L46" s="26">
        <f t="shared" ref="L46:R46" si="549">L43</f>
        <v>0</v>
      </c>
      <c r="M46" s="26">
        <f t="shared" si="549"/>
        <v>0</v>
      </c>
      <c r="N46" s="26">
        <f t="shared" si="549"/>
        <v>0</v>
      </c>
      <c r="O46" s="26">
        <f t="shared" si="549"/>
        <v>0</v>
      </c>
      <c r="P46" s="26">
        <f t="shared" si="549"/>
        <v>0</v>
      </c>
      <c r="Q46" s="29">
        <f t="shared" si="549"/>
        <v>0</v>
      </c>
      <c r="R46" s="23">
        <f t="shared" si="549"/>
        <v>0</v>
      </c>
      <c r="S46" s="187">
        <f t="shared" ref="S46" si="550">IF($B43=$B37,S40+IF($F43&lt;&gt;$G43,(T43+$G45-$G44)/$F43,T43/$F43),IF($F43&lt;&gt;P43,(T43+$G45-$G44)/$F43,T43/$F43))</f>
        <v>0</v>
      </c>
      <c r="T46" s="7">
        <f t="shared" ref="T46:T47" si="551">SUM(U46:AA46)</f>
        <v>0</v>
      </c>
      <c r="U46" s="26">
        <f t="shared" ref="U46:AA46" si="552">U43</f>
        <v>0</v>
      </c>
      <c r="V46" s="26">
        <f t="shared" si="552"/>
        <v>0</v>
      </c>
      <c r="W46" s="26">
        <f t="shared" si="552"/>
        <v>0</v>
      </c>
      <c r="X46" s="26">
        <f t="shared" si="552"/>
        <v>0</v>
      </c>
      <c r="Y46" s="113">
        <f t="shared" si="552"/>
        <v>0</v>
      </c>
      <c r="Z46" s="29">
        <f t="shared" si="552"/>
        <v>0</v>
      </c>
      <c r="AA46" s="23">
        <f t="shared" si="552"/>
        <v>0</v>
      </c>
      <c r="AB46" s="187">
        <f t="shared" ref="AB46" si="553">IF($B43=$B37,AB40+IF($F43&lt;&gt;$G43,(AC43+$G45-$G44)/$F43,AC43/$F43),IF($F43&lt;&gt;Y43,(AC43+$G45-$G44)/$F43,AC43/$F43))</f>
        <v>0</v>
      </c>
      <c r="AC46" s="7">
        <f t="shared" ref="AC46:AC47" si="554">SUM(AD46:AJ46)</f>
        <v>0</v>
      </c>
      <c r="AD46" s="26">
        <f t="shared" ref="AD46:AJ46" si="555">AD43</f>
        <v>0</v>
      </c>
      <c r="AE46" s="26">
        <f t="shared" si="555"/>
        <v>0</v>
      </c>
      <c r="AF46" s="26">
        <f t="shared" si="555"/>
        <v>0</v>
      </c>
      <c r="AG46" s="26">
        <f t="shared" si="555"/>
        <v>0</v>
      </c>
      <c r="AH46" s="113">
        <f t="shared" si="555"/>
        <v>0</v>
      </c>
      <c r="AI46" s="29">
        <f t="shared" si="555"/>
        <v>0</v>
      </c>
      <c r="AJ46" s="23">
        <f t="shared" si="555"/>
        <v>0</v>
      </c>
      <c r="AK46" s="187">
        <f t="shared" ref="AK46" si="556">IF($B43=$B37,AK40+IF($F43&lt;&gt;$G43,(AL43+$G45-$G44)/$F43,AL43/$F43),IF($F43&lt;&gt;AH43,(AL43+$G45-$G44)/$F43,AL43/$F43))</f>
        <v>0</v>
      </c>
      <c r="AL46" s="7">
        <f t="shared" ref="AL46:AL47" si="557">SUM(AM46:AS46)</f>
        <v>0</v>
      </c>
      <c r="AM46" s="26">
        <f t="shared" ref="AM46:AS46" si="558">AM43</f>
        <v>0</v>
      </c>
      <c r="AN46" s="26">
        <f t="shared" si="558"/>
        <v>0</v>
      </c>
      <c r="AO46" s="26">
        <f t="shared" si="558"/>
        <v>0</v>
      </c>
      <c r="AP46" s="26">
        <f t="shared" si="558"/>
        <v>0</v>
      </c>
      <c r="AQ46" s="113">
        <f t="shared" si="558"/>
        <v>0</v>
      </c>
      <c r="AR46" s="29">
        <f t="shared" si="558"/>
        <v>0</v>
      </c>
      <c r="AS46" s="23">
        <f t="shared" si="558"/>
        <v>0</v>
      </c>
      <c r="AT46" s="187">
        <f t="shared" ref="AT46" si="559">IF($B43=$B37,AT40+IF($F43&lt;&gt;$G43,(AU43+$G45-$G44)/$F43,AU43/$F43),IF($F43&lt;&gt;AQ43,(AU43+$G45-$G44)/$F43,AU43/$F43))</f>
        <v>0</v>
      </c>
      <c r="AU46" s="7">
        <f t="shared" ref="AU46:AU47" si="560">SUM(AV46:BB46)</f>
        <v>0</v>
      </c>
      <c r="AV46" s="6">
        <f t="shared" ref="AV46" si="561">IF(SUM($AM$9:$AS$9)=SUM($AV$9:$BB$9),AV43,IF(AND(SUM($AV$9:$BB$9)&gt;42,SUM($AV$9:$BB$9)&lt;49),AV43,0))</f>
        <v>0</v>
      </c>
      <c r="AW46" s="6">
        <f t="shared" ref="AW46:BB46" si="562">IF(SUM($AM$9:$AS$9)=SUM($AV$9:$BB$9),AW43,IF(AND(SUM($AV$9:$BB$9)&gt;42,SUM($AV$9:$BB$9)&lt;49),AW43,0))</f>
        <v>0</v>
      </c>
      <c r="AX46" s="6">
        <f t="shared" si="562"/>
        <v>0</v>
      </c>
      <c r="AY46" s="6">
        <f t="shared" si="562"/>
        <v>0</v>
      </c>
      <c r="AZ46" s="26">
        <f t="shared" si="562"/>
        <v>0</v>
      </c>
      <c r="BA46" s="29">
        <f t="shared" si="562"/>
        <v>0</v>
      </c>
      <c r="BB46" s="23">
        <f t="shared" si="562"/>
        <v>0</v>
      </c>
    </row>
    <row r="47" spans="1:54" ht="15.75" customHeight="1" x14ac:dyDescent="0.2">
      <c r="A47" s="1">
        <f t="shared" ref="A47:A48" si="563">A46</f>
        <v>0</v>
      </c>
      <c r="B47" s="313"/>
      <c r="C47" s="314"/>
      <c r="D47" s="314"/>
      <c r="E47" s="314"/>
      <c r="F47" s="31"/>
      <c r="G47" s="183"/>
      <c r="H47" s="123">
        <f t="shared" ref="H47" si="564">IF($B43=$B37,H41+F47,$F47)</f>
        <v>0</v>
      </c>
      <c r="I47" s="165">
        <f t="shared" si="503"/>
        <v>0</v>
      </c>
      <c r="J47" s="141">
        <f t="shared" ref="J47" si="565">IF($H46=0,0,IF($B37=$B43,IF($H48&gt;0,$H48+J41,K43+J41),IF($H48&gt;0,$H48,K43)))</f>
        <v>0</v>
      </c>
      <c r="K47" s="7">
        <f t="shared" si="548"/>
        <v>0</v>
      </c>
      <c r="L47" s="6"/>
      <c r="M47" s="6"/>
      <c r="N47" s="6"/>
      <c r="O47" s="6"/>
      <c r="P47" s="26"/>
      <c r="Q47" s="29"/>
      <c r="R47" s="23"/>
      <c r="S47" s="141">
        <f t="shared" ref="S47" si="566">IF($H46=0,0,IF($B37=$B43,IF($H48&gt;0,$H48+S41,T43+S41),IF($H48&gt;0,$H48,T43)))</f>
        <v>0</v>
      </c>
      <c r="T47" s="7">
        <f t="shared" si="551"/>
        <v>0</v>
      </c>
      <c r="U47" s="6"/>
      <c r="V47" s="6"/>
      <c r="W47" s="6"/>
      <c r="X47" s="6"/>
      <c r="Y47" s="26"/>
      <c r="Z47" s="29"/>
      <c r="AA47" s="23"/>
      <c r="AB47" s="141">
        <f t="shared" ref="AB47" si="567">IF($H46=0,0,IF($B37=$B43,IF($H48&gt;0,$H48+AB41,AC43+AB41),IF($H48&gt;0,$H48,AC43)))</f>
        <v>0</v>
      </c>
      <c r="AC47" s="7">
        <f t="shared" si="554"/>
        <v>0</v>
      </c>
      <c r="AD47" s="6"/>
      <c r="AE47" s="6"/>
      <c r="AF47" s="6"/>
      <c r="AG47" s="6"/>
      <c r="AH47" s="26"/>
      <c r="AI47" s="29"/>
      <c r="AJ47" s="23"/>
      <c r="AK47" s="141">
        <f t="shared" ref="AK47" si="568">IF($H46=0,0,IF($B37=$B43,IF($H48&gt;0,$H48+AK41,AL43+AK41),IF($H48&gt;0,$H48,AL43)))</f>
        <v>0</v>
      </c>
      <c r="AL47" s="7">
        <f t="shared" si="557"/>
        <v>0</v>
      </c>
      <c r="AM47" s="6"/>
      <c r="AN47" s="6"/>
      <c r="AO47" s="6"/>
      <c r="AP47" s="6"/>
      <c r="AQ47" s="26"/>
      <c r="AR47" s="29"/>
      <c r="AS47" s="23"/>
      <c r="AT47" s="141">
        <f t="shared" ref="AT47" si="569">IF($H46=0,0,IF($B37=$B43,IF($H48&gt;0,$H48+AT41,AU43+AT41),IF($H48&gt;0,$H48,AU43)))</f>
        <v>0</v>
      </c>
      <c r="AU47" s="7">
        <f t="shared" si="560"/>
        <v>0</v>
      </c>
      <c r="AV47" s="6"/>
      <c r="AW47" s="6"/>
      <c r="AX47" s="6"/>
      <c r="AY47" s="6"/>
      <c r="AZ47" s="26"/>
      <c r="BA47" s="29"/>
      <c r="BB47" s="23"/>
    </row>
    <row r="48" spans="1:54" ht="18.75" customHeight="1" thickBot="1" x14ac:dyDescent="0.25">
      <c r="A48" s="1">
        <f t="shared" si="563"/>
        <v>0</v>
      </c>
      <c r="B48" s="323" t="str">
        <f>IF(B43="",Wydruk!$AE$6,IF(J44=0,Wydruk!$AE$7,IF(AND(G44&lt;G45,B43&lt;&gt;$B49),Wydruk!$AE$13,IF(AND($B43=$B37,$B43&lt;&gt;$B49),IF(OR(OR(J48&lt;4,J48&gt;5),OR(S48&lt;4,S48&gt;5),OR(AB48&lt;4,AB48&gt;5),OR(AK48&lt;4,AK48&gt;5),OR(AND(AT48&lt;4,AT48&gt;0),AT48&gt;5)),Wydruk!$AE$8,Wydruk!$AE$9),IF($B43=$B49,IF($F47&lt;&gt;0,Wydruk!$AE$12,Wydruk!$AE$10),IF(OR(OR(J44&lt;4,J44&gt;5),OR(S44&lt;4,S44&gt;5),OR(AB44&lt;4,AB44&gt;5),OR(AK44&lt;4,AK44&gt;5),OR(AND(AT44&lt;4,AT44&gt;0),AT44&gt;5)),Wydruk!$AE$8,Wydruk!$AE$11))))))</f>
        <v>Uzupełnij liczby godzin tygodniowego planu</v>
      </c>
      <c r="C48" s="324"/>
      <c r="D48" s="324"/>
      <c r="E48" s="324"/>
      <c r="F48" s="173">
        <f>styczeń!F48</f>
        <v>0</v>
      </c>
      <c r="G48" s="184">
        <f>styczeń!G48</f>
        <v>0</v>
      </c>
      <c r="H48" s="191">
        <f t="shared" ref="H48" si="570">IF(OR($G48=0,$F48=0,$G48="",$F48=""),0,$G48/$F48)</f>
        <v>0</v>
      </c>
      <c r="I48" s="193"/>
      <c r="J48" s="176">
        <f t="shared" ref="J48" si="571">IF($B37=$B43,IF(L43+L38&gt;0,1,0)+IF(M43+M38&gt;0,1,0)+IF(N43+N38&gt;0,1,0)+IF(O43+O38&gt;0,1,0)+IF(P43+P38&gt;0,1,0)+IF(Q43+Q38&gt;0,1,0)+IF(R43+R38&gt;0,1,0),J44)</f>
        <v>0</v>
      </c>
      <c r="K48" s="133">
        <f t="shared" ref="K48" si="572">IF(OR($B43=$B49,J48=0,(K44-Q48+O48)&lt;=0),0,(K44-Q48+O48)/J48)</f>
        <v>0</v>
      </c>
      <c r="L48" s="137">
        <f t="shared" ref="L48" si="573">IF(K48*(7-J45)&lt;=0,0,K48*(7-J45))</f>
        <v>0</v>
      </c>
      <c r="M48" s="311">
        <f t="shared" ref="M48" si="574">ROUND(IF(OR(K45-K48*(7-J45)+P48&lt;0,$B43=$B49,K48&lt;=0,K45=0),0,IF(K45-K48*(7-J45)+P48&gt;Q48-O48+P48,Q48-O48+P48,K45-K48*(7-J45)+P48)),1)</f>
        <v>0</v>
      </c>
      <c r="N48" s="312"/>
      <c r="O48" s="139">
        <f t="shared" ref="O48" si="575">IF(OR($B43=$B49,J44=0),0,IF($B43=$B37,J43,$F43))</f>
        <v>0</v>
      </c>
      <c r="P48" s="30">
        <f t="shared" ref="P48" si="576">IF(OR($B43=$B49,J48=0),0,$G45-$G44)</f>
        <v>0</v>
      </c>
      <c r="Q48" s="134">
        <f t="shared" ref="Q48" si="577">IF(OR($B43=$B49,J48=0),0,J47)</f>
        <v>0</v>
      </c>
      <c r="R48" s="138">
        <f t="shared" ref="R48" si="578">IF($B43=$B49,0,K45)</f>
        <v>0</v>
      </c>
      <c r="S48" s="176">
        <f t="shared" ref="S48" si="579">IF($B37=$B43,IF(U43+U38&gt;0,1,0)+IF(V43+V38&gt;0,1,0)+IF(W43+W38&gt;0,1,0)+IF(X43+X38&gt;0,1,0)+IF(Y43+Y38&gt;0,1,0)+IF(Z43+Z38&gt;0,1,0)+IF(AA43+AA38&gt;0,1,0),S44)</f>
        <v>0</v>
      </c>
      <c r="T48" s="133">
        <f t="shared" ref="T48" si="580">IF(OR($B43=$B49,S48=0,(T44-Z48+X48)&lt;=0),0,(T44-Z48+X48)/S48)</f>
        <v>0</v>
      </c>
      <c r="U48" s="137">
        <f t="shared" ref="U48" si="581">IF(T48*(7-S45)&lt;=0,0,T48*(7-S45))</f>
        <v>0</v>
      </c>
      <c r="V48" s="311">
        <f t="shared" ref="V48" si="582">ROUND(IF(OR(T45-T48*(7-S45)+Y48&lt;0,$B43=$B49,T48&lt;=0,T45=0),0,IF(T45-T48*(7-S45)+Y48&gt;Z48-X48+Y48,Z48-X48+Y48,T45-T48*(7-S45)+Y48)),1)</f>
        <v>0</v>
      </c>
      <c r="W48" s="312"/>
      <c r="X48" s="139">
        <f t="shared" ref="X48" si="583">IF(OR($B43=$B49,S44=0),0,IF($B43=$B37,S43,$F43))</f>
        <v>0</v>
      </c>
      <c r="Y48" s="30">
        <f t="shared" ref="Y48" si="584">IF(OR($B43=$B49,S48=0),0,$G45-$G44)</f>
        <v>0</v>
      </c>
      <c r="Z48" s="134">
        <f t="shared" ref="Z48" si="585">IF(OR($B43=$B49,S48=0),0,S47)</f>
        <v>0</v>
      </c>
      <c r="AA48" s="138">
        <f t="shared" ref="AA48" si="586">IF($B43=$B49,0,T45)</f>
        <v>0</v>
      </c>
      <c r="AB48" s="176">
        <f t="shared" ref="AB48" si="587">IF($B37=$B43,IF(AD43+AD38&gt;0,1,0)+IF(AE43+AE38&gt;0,1,0)+IF(AF43+AF38&gt;0,1,0)+IF(AG43+AG38&gt;0,1,0)+IF(AH43+AH38&gt;0,1,0)+IF(AI43+AI38&gt;0,1,0)+IF(AJ43+AJ38&gt;0,1,0),AB44)</f>
        <v>0</v>
      </c>
      <c r="AC48" s="133">
        <f t="shared" ref="AC48" si="588">IF(OR($B43=$B49,AB48=0,(AC44-AI48+AG48)&lt;=0),0,(AC44-AI48+AG48)/AB48)</f>
        <v>0</v>
      </c>
      <c r="AD48" s="137">
        <f t="shared" ref="AD48" si="589">IF(AC48*(7-AB45)&lt;=0,0,AC48*(7-AB45))</f>
        <v>0</v>
      </c>
      <c r="AE48" s="311">
        <f t="shared" ref="AE48" si="590">ROUND(IF(OR(AC45-AC48*(7-AB45)+AH48&lt;0,$B43=$B49,AC48&lt;=0,AC45=0),0,IF(AC45-AC48*(7-AB45)+AH48&gt;AI48-AG48+AH48,AI48-AG48+AH48,AC45-AC48*(7-AB45)+AH48)),1)</f>
        <v>0</v>
      </c>
      <c r="AF48" s="312"/>
      <c r="AG48" s="139">
        <f t="shared" ref="AG48" si="591">IF(OR($B43=$B49,AB44=0),0,IF($B43=$B37,AB43,$F43))</f>
        <v>0</v>
      </c>
      <c r="AH48" s="30">
        <f t="shared" ref="AH48" si="592">IF(OR($B43=$B49,AB48=0),0,$G45-$G44)</f>
        <v>0</v>
      </c>
      <c r="AI48" s="134">
        <f t="shared" ref="AI48" si="593">IF(OR($B43=$B49,AB48=0),0,AB47)</f>
        <v>0</v>
      </c>
      <c r="AJ48" s="138">
        <f t="shared" ref="AJ48" si="594">IF($B43=$B49,0,AC45)</f>
        <v>0</v>
      </c>
      <c r="AK48" s="176">
        <f t="shared" ref="AK48" si="595">IF($B37=$B43,IF(AM43+AM38&gt;0,1,0)+IF(AN43+AN38&gt;0,1,0)+IF(AO43+AO38&gt;0,1,0)+IF(AP43+AP38&gt;0,1,0)+IF(AQ43+AQ38&gt;0,1,0)+IF(AR43+AR38&gt;0,1,0)+IF(AS43+AS38&gt;0,1,0),AK44)</f>
        <v>0</v>
      </c>
      <c r="AL48" s="133">
        <f t="shared" ref="AL48" si="596">IF(OR($B43=$B49,AK48=0,(AL44-AR48+AP48)&lt;=0),0,(AL44-AR48+AP48)/AK48)</f>
        <v>0</v>
      </c>
      <c r="AM48" s="137">
        <f t="shared" ref="AM48" si="597">IF(AL48*(7-AK45)&lt;=0,0,AL48*(7-AK45))</f>
        <v>0</v>
      </c>
      <c r="AN48" s="311">
        <f t="shared" ref="AN48" si="598">ROUND(IF(OR(AL45-AL48*(7-AK45)+AQ48&lt;0,$B43=$B49,AL48&lt;=0,AL45=0),0,IF(AL45-AL48*(7-AK45)+AQ48&gt;AR48-AP48+AQ48,AR48-AP48+AQ48,AL45-AL48*(7-AK45)+AQ48)),1)</f>
        <v>0</v>
      </c>
      <c r="AO48" s="312"/>
      <c r="AP48" s="139">
        <f t="shared" ref="AP48" si="599">IF(OR($B43=$B49,AK44=0),0,IF($B43=$B37,AK43,$F43))</f>
        <v>0</v>
      </c>
      <c r="AQ48" s="30">
        <f t="shared" ref="AQ48" si="600">IF(OR($B43=$B49,AK48=0),0,$G45-$G44)</f>
        <v>0</v>
      </c>
      <c r="AR48" s="134">
        <f t="shared" ref="AR48" si="601">IF(OR($B43=$B49,AK48=0),0,AK47)</f>
        <v>0</v>
      </c>
      <c r="AS48" s="138">
        <f t="shared" ref="AS48" si="602">IF($B43=$B49,0,AL45)</f>
        <v>0</v>
      </c>
      <c r="AT48" s="176">
        <f t="shared" ref="AT48" si="603">IF($B37=$B43,IF(AV43+AV38&gt;0,1,0)+IF(AW43+AW38&gt;0,1,0)+IF(AX43+AX38&gt;0,1,0)+IF(AY43+AY38&gt;0,1,0)+IF(AZ43+AZ38&gt;0,1,0)+IF(BA43+BA38&gt;0,1,0)+IF(BB43+BB38&gt;0,1,0),AT44)</f>
        <v>0</v>
      </c>
      <c r="AU48" s="133">
        <f t="shared" ref="AU48" si="604">IF(OR($B43=$B49,AT48=0,(AU44-BA48+AY48)&lt;=0),0,(AU44-BA48+AY48)/AT48)</f>
        <v>0</v>
      </c>
      <c r="AV48" s="137">
        <f t="shared" ref="AV48" si="605">IF(AU48*(7-AT45)&lt;=0,0,AU48*(7-AT45))</f>
        <v>0</v>
      </c>
      <c r="AW48" s="311">
        <f t="shared" ref="AW48" si="606">ROUND(IF(OR(AU45-AU48*(7-AT45)+AZ48&lt;0,$B43=$B49,AU48&lt;=0,AU45=0),0,IF(AU45-AU48*(7-AT45)+AZ48&gt;BA48-AY48+AZ48,BA48-AY48+AZ48,AU45-AU48*(7-AT45)+AZ48)),1)</f>
        <v>0</v>
      </c>
      <c r="AX48" s="312"/>
      <c r="AY48" s="139">
        <f t="shared" ref="AY48" si="607">IF(OR($B43=$B49,AT44=0),0,IF($B43=$B37,AT43,$F43))</f>
        <v>0</v>
      </c>
      <c r="AZ48" s="30">
        <f t="shared" ref="AZ48" si="608">IF(OR($B43=$B49,AT48=0),0,$G45-$G44)</f>
        <v>0</v>
      </c>
      <c r="BA48" s="134">
        <f t="shared" ref="BA48" si="609">IF(OR($B43=$B49,AT48=0),0,AT47)</f>
        <v>0</v>
      </c>
      <c r="BB48" s="138">
        <f t="shared" ref="BB48" si="610">IF($B43=$B49,0,AU45)</f>
        <v>0</v>
      </c>
    </row>
    <row r="49" spans="1:54" ht="15.75" x14ac:dyDescent="0.2">
      <c r="A49" s="1">
        <f t="shared" ref="A49" si="611">IF(B49="","1. Niewypełnione",B49)</f>
        <v>0</v>
      </c>
      <c r="B49" s="320">
        <f>styczeń!B49</f>
        <v>0</v>
      </c>
      <c r="C49" s="321">
        <f>styczeń!C49</f>
        <v>0</v>
      </c>
      <c r="D49" s="321">
        <f>styczeń!D49</f>
        <v>0</v>
      </c>
      <c r="E49" s="321">
        <f>styczeń!E49</f>
        <v>0</v>
      </c>
      <c r="F49" s="177">
        <f>styczeń!F49</f>
        <v>18</v>
      </c>
      <c r="G49" s="185">
        <f>styczeń!G49</f>
        <v>18</v>
      </c>
      <c r="H49" s="177"/>
      <c r="I49" s="192">
        <f t="shared" ref="I49:I53" si="612">K49+T49+AC49+AL49+AU49</f>
        <v>0</v>
      </c>
      <c r="J49" s="186">
        <f t="shared" ref="J49" si="613">IF(OR($B49=$B55,J52=0),0,ROUND((K50+P54)/J52,0))</f>
        <v>0</v>
      </c>
      <c r="K49" s="51">
        <f t="shared" ref="K49:K50" si="614">SUM(L49:R49)</f>
        <v>0</v>
      </c>
      <c r="L49" s="52">
        <f>styczeń!L49</f>
        <v>0</v>
      </c>
      <c r="M49" s="52">
        <f>styczeń!M49</f>
        <v>0</v>
      </c>
      <c r="N49" s="52">
        <f>styczeń!N49</f>
        <v>0</v>
      </c>
      <c r="O49" s="52">
        <f>styczeń!O49</f>
        <v>0</v>
      </c>
      <c r="P49" s="53">
        <f>styczeń!P49</f>
        <v>0</v>
      </c>
      <c r="Q49" s="54">
        <f>styczeń!Q49</f>
        <v>0</v>
      </c>
      <c r="R49" s="55">
        <f>styczeń!R49</f>
        <v>0</v>
      </c>
      <c r="S49" s="188">
        <f t="shared" ref="S49" si="615">IF(OR($B49=$B55,S52=0),0,ROUND((T50+Y54)/S52,0))</f>
        <v>0</v>
      </c>
      <c r="T49" s="51">
        <f t="shared" ref="T49:T50" si="616">SUM(U49:AA49)</f>
        <v>0</v>
      </c>
      <c r="U49" s="52">
        <f>styczeń!U49</f>
        <v>0</v>
      </c>
      <c r="V49" s="52">
        <f>styczeń!V49</f>
        <v>0</v>
      </c>
      <c r="W49" s="52">
        <f>styczeń!W49</f>
        <v>0</v>
      </c>
      <c r="X49" s="52">
        <f>styczeń!X49</f>
        <v>0</v>
      </c>
      <c r="Y49" s="53">
        <f>styczeń!Y49</f>
        <v>0</v>
      </c>
      <c r="Z49" s="54">
        <f>styczeń!Z49</f>
        <v>0</v>
      </c>
      <c r="AA49" s="55">
        <f>styczeń!AA49</f>
        <v>0</v>
      </c>
      <c r="AB49" s="188">
        <f t="shared" ref="AB49" si="617">IF(OR($B49=$B55,AB52=0),0,ROUND((AC50+AH54)/AB52,0))</f>
        <v>0</v>
      </c>
      <c r="AC49" s="51">
        <f t="shared" ref="AC49:AC50" si="618">SUM(AD49:AJ49)</f>
        <v>0</v>
      </c>
      <c r="AD49" s="52">
        <f>styczeń!AD49</f>
        <v>0</v>
      </c>
      <c r="AE49" s="52">
        <f>styczeń!AE49</f>
        <v>0</v>
      </c>
      <c r="AF49" s="52">
        <f>styczeń!AF49</f>
        <v>0</v>
      </c>
      <c r="AG49" s="52">
        <f>styczeń!AG49</f>
        <v>0</v>
      </c>
      <c r="AH49" s="53">
        <f>styczeń!AH49</f>
        <v>0</v>
      </c>
      <c r="AI49" s="54">
        <f>styczeń!AI49</f>
        <v>0</v>
      </c>
      <c r="AJ49" s="55">
        <f>styczeń!AJ49</f>
        <v>0</v>
      </c>
      <c r="AK49" s="188">
        <f t="shared" ref="AK49" si="619">IF(OR($B49=$B55,AK52=0),0,ROUND((AL50+AQ54)/AK52,0))</f>
        <v>0</v>
      </c>
      <c r="AL49" s="51">
        <f t="shared" ref="AL49:AL50" si="620">SUM(AM49:AS49)</f>
        <v>0</v>
      </c>
      <c r="AM49" s="52">
        <f>styczeń!AM49</f>
        <v>0</v>
      </c>
      <c r="AN49" s="52">
        <f>styczeń!AN49</f>
        <v>0</v>
      </c>
      <c r="AO49" s="52">
        <f>styczeń!AO49</f>
        <v>0</v>
      </c>
      <c r="AP49" s="52">
        <f>styczeń!AP49</f>
        <v>0</v>
      </c>
      <c r="AQ49" s="53">
        <f>styczeń!AQ49</f>
        <v>0</v>
      </c>
      <c r="AR49" s="54">
        <f>styczeń!AR49</f>
        <v>0</v>
      </c>
      <c r="AS49" s="55">
        <f>styczeń!AS49</f>
        <v>0</v>
      </c>
      <c r="AT49" s="188">
        <f t="shared" ref="AT49" si="621">IF(OR($B49=$B55,AT52=0),0,ROUND((AU50+AZ54)/AT52,0))</f>
        <v>0</v>
      </c>
      <c r="AU49" s="51">
        <f t="shared" ref="AU49:AU50" si="622">SUM(AV49:BB49)</f>
        <v>0</v>
      </c>
      <c r="AV49" s="52">
        <f t="shared" ref="AV49" si="623">IF(SUM($AM$9:$AS$9)=SUM($AV$9:$BB$9),AM49,IF(AND(SUM($AV$9:$BB$9)&gt;42,SUM($AV$9:$BB$9)&lt;49),AM49,0))</f>
        <v>0</v>
      </c>
      <c r="AW49" s="52">
        <f t="shared" ref="AW49" si="624">IF(SUM($AM$9:$AS$9)=SUM($AV$9:$BB$9),AN49,IF(AND(SUM($AV$9:$BB$9)&gt;42,SUM($AV$9:$BB$9)&lt;49),AN49,0))</f>
        <v>0</v>
      </c>
      <c r="AX49" s="52">
        <f t="shared" ref="AX49" si="625">IF(SUM($AM$9:$AS$9)=SUM($AV$9:$BB$9),AO49,IF(AND(SUM($AV$9:$BB$9)&gt;42,SUM($AV$9:$BB$9)&lt;49),AO49,0))</f>
        <v>0</v>
      </c>
      <c r="AY49" s="52">
        <f t="shared" ref="AY49" si="626">IF(SUM($AM$9:$AS$9)=SUM($AV$9:$BB$9),AP49,IF(AND(SUM($AV$9:$BB$9)&gt;42,SUM($AV$9:$BB$9)&lt;49),AP49,0))</f>
        <v>0</v>
      </c>
      <c r="AZ49" s="53">
        <f t="shared" ref="AZ49" si="627">IF(SUM($AM$9:$AS$9)=SUM($AV$9:$BB$9),AQ49,IF(AND(SUM($AV$9:$BB$9)&gt;42,SUM($AV$9:$BB$9)&lt;49),AQ49,0))</f>
        <v>0</v>
      </c>
      <c r="BA49" s="54">
        <f t="shared" ref="BA49" si="628">IF(SUM($AM$9:$AS$9)=SUM($AV$9:$BB$9),AR49,IF(AND(SUM($AV$9:$BB$9)&gt;42,SUM($AV$9:$BB$9)&lt;49),AR49,0))</f>
        <v>0</v>
      </c>
      <c r="BB49" s="55">
        <f t="shared" ref="BB49" si="629">IF(SUM($AM$9:$AS$9)=SUM($AV$9:$BB$9),AS49,IF(AND(SUM($AV$9:$BB$9)&gt;42,SUM($AV$9:$BB$9)&lt;49),AS49,0))</f>
        <v>0</v>
      </c>
    </row>
    <row r="50" spans="1:54" ht="12.75" hidden="1" customHeight="1" x14ac:dyDescent="0.2">
      <c r="B50" s="93"/>
      <c r="C50" s="94"/>
      <c r="D50" s="95"/>
      <c r="E50" s="115"/>
      <c r="F50" s="140" t="b">
        <f t="shared" ref="F50" si="630">IF($B43=$B49,OR(F44,G49&lt;F49),G49&lt;F49)</f>
        <v>0</v>
      </c>
      <c r="G50" s="189">
        <f t="shared" ref="G50" si="631">IF(AND($B43=$B49,$B43&lt;&gt;"",$B43&lt;&gt;0),G49+G44,G49)</f>
        <v>18</v>
      </c>
      <c r="H50" s="120"/>
      <c r="I50" s="165">
        <f t="shared" si="612"/>
        <v>0</v>
      </c>
      <c r="J50" s="194">
        <f t="shared" ref="J50" si="632">7-COUNTIF(L49:R49,0)-COUNTIF(L49:R49,"")</f>
        <v>0</v>
      </c>
      <c r="K50" s="22">
        <f t="shared" si="614"/>
        <v>0</v>
      </c>
      <c r="L50" s="35">
        <f t="shared" ref="L50:R50" si="633">IF($B43=$B49,L49+L44,L49)</f>
        <v>0</v>
      </c>
      <c r="M50" s="35">
        <f t="shared" si="633"/>
        <v>0</v>
      </c>
      <c r="N50" s="35">
        <f t="shared" si="633"/>
        <v>0</v>
      </c>
      <c r="O50" s="35">
        <f t="shared" si="633"/>
        <v>0</v>
      </c>
      <c r="P50" s="36">
        <f t="shared" si="633"/>
        <v>0</v>
      </c>
      <c r="Q50" s="37">
        <f t="shared" si="633"/>
        <v>0</v>
      </c>
      <c r="R50" s="38">
        <f t="shared" si="633"/>
        <v>0</v>
      </c>
      <c r="S50" s="194">
        <f t="shared" ref="S50" si="634">7-COUNTIF(U49:AA49,0)-COUNTIF(U49:AA49,"")</f>
        <v>0</v>
      </c>
      <c r="T50" s="22">
        <f t="shared" si="616"/>
        <v>0</v>
      </c>
      <c r="U50" s="35">
        <f t="shared" ref="U50:AA50" si="635">IF($B43=$B49,U49+U44,U49)</f>
        <v>0</v>
      </c>
      <c r="V50" s="35">
        <f t="shared" si="635"/>
        <v>0</v>
      </c>
      <c r="W50" s="35">
        <f t="shared" si="635"/>
        <v>0</v>
      </c>
      <c r="X50" s="35">
        <f t="shared" si="635"/>
        <v>0</v>
      </c>
      <c r="Y50" s="36">
        <f t="shared" si="635"/>
        <v>0</v>
      </c>
      <c r="Z50" s="37">
        <f t="shared" si="635"/>
        <v>0</v>
      </c>
      <c r="AA50" s="38">
        <f t="shared" si="635"/>
        <v>0</v>
      </c>
      <c r="AB50" s="194">
        <f t="shared" ref="AB50" si="636">7-COUNTIF(AD49:AJ49,0)-COUNTIF(AD49:AJ49,"")</f>
        <v>0</v>
      </c>
      <c r="AC50" s="22">
        <f t="shared" si="618"/>
        <v>0</v>
      </c>
      <c r="AD50" s="35">
        <f t="shared" ref="AD50:AJ50" si="637">IF($B43=$B49,AD49+AD44,AD49)</f>
        <v>0</v>
      </c>
      <c r="AE50" s="35">
        <f t="shared" si="637"/>
        <v>0</v>
      </c>
      <c r="AF50" s="35">
        <f t="shared" si="637"/>
        <v>0</v>
      </c>
      <c r="AG50" s="35">
        <f t="shared" si="637"/>
        <v>0</v>
      </c>
      <c r="AH50" s="36">
        <f t="shared" si="637"/>
        <v>0</v>
      </c>
      <c r="AI50" s="37">
        <f t="shared" si="637"/>
        <v>0</v>
      </c>
      <c r="AJ50" s="38">
        <f t="shared" si="637"/>
        <v>0</v>
      </c>
      <c r="AK50" s="194">
        <f t="shared" ref="AK50" si="638">7-COUNTIF(AM49:AS49,0)-COUNTIF(AM49:AS49,"")</f>
        <v>0</v>
      </c>
      <c r="AL50" s="22">
        <f t="shared" si="620"/>
        <v>0</v>
      </c>
      <c r="AM50" s="35">
        <f t="shared" ref="AM50:AS50" si="639">IF($B43=$B49,AM49+AM44,AM49)</f>
        <v>0</v>
      </c>
      <c r="AN50" s="35">
        <f t="shared" si="639"/>
        <v>0</v>
      </c>
      <c r="AO50" s="35">
        <f t="shared" si="639"/>
        <v>0</v>
      </c>
      <c r="AP50" s="35">
        <f t="shared" si="639"/>
        <v>0</v>
      </c>
      <c r="AQ50" s="36">
        <f t="shared" si="639"/>
        <v>0</v>
      </c>
      <c r="AR50" s="37">
        <f t="shared" si="639"/>
        <v>0</v>
      </c>
      <c r="AS50" s="38">
        <f t="shared" si="639"/>
        <v>0</v>
      </c>
      <c r="AT50" s="194">
        <f t="shared" ref="AT50" si="640">7-COUNTIF(AV49:BB49,0)-COUNTIF(AV49:BB49,"")</f>
        <v>0</v>
      </c>
      <c r="AU50" s="22">
        <f t="shared" si="622"/>
        <v>0</v>
      </c>
      <c r="AV50" s="35">
        <f t="shared" ref="AV50:BB50" si="641">IF($B43=$B49,AV49+AV44,AV49)</f>
        <v>0</v>
      </c>
      <c r="AW50" s="35">
        <f t="shared" si="641"/>
        <v>0</v>
      </c>
      <c r="AX50" s="35">
        <f t="shared" si="641"/>
        <v>0</v>
      </c>
      <c r="AY50" s="35">
        <f t="shared" si="641"/>
        <v>0</v>
      </c>
      <c r="AZ50" s="36">
        <f t="shared" si="641"/>
        <v>0</v>
      </c>
      <c r="BA50" s="37">
        <f t="shared" si="641"/>
        <v>0</v>
      </c>
      <c r="BB50" s="38">
        <f t="shared" si="641"/>
        <v>0</v>
      </c>
    </row>
    <row r="51" spans="1:54" ht="15" hidden="1" customHeight="1" x14ac:dyDescent="0.2">
      <c r="B51" s="116"/>
      <c r="C51" s="117"/>
      <c r="D51" s="118"/>
      <c r="E51" s="119"/>
      <c r="F51" s="92"/>
      <c r="G51" s="190">
        <f t="shared" ref="G51" si="642">IF(AND($B43=$B49,$B43&lt;&gt;"",$B43&lt;&gt;0),F49+G45,F49)</f>
        <v>18</v>
      </c>
      <c r="H51" s="121"/>
      <c r="I51" s="165">
        <f t="shared" si="612"/>
        <v>0</v>
      </c>
      <c r="J51" s="195">
        <f t="shared" ref="J51" si="643">IF($B49=$B43,COUNTIF(L51:R51,0),COUNTIF(L52:R52,0)+COUNTIF(L52:R52,""))</f>
        <v>7</v>
      </c>
      <c r="K51" s="39">
        <f t="shared" ref="K51:R51" si="644">IF($B43=$B49,K52+K45,K52)</f>
        <v>0</v>
      </c>
      <c r="L51" s="40">
        <f t="shared" si="644"/>
        <v>0</v>
      </c>
      <c r="M51" s="40">
        <f t="shared" si="644"/>
        <v>0</v>
      </c>
      <c r="N51" s="40">
        <f t="shared" si="644"/>
        <v>0</v>
      </c>
      <c r="O51" s="40">
        <f t="shared" si="644"/>
        <v>0</v>
      </c>
      <c r="P51" s="41">
        <f t="shared" si="644"/>
        <v>0</v>
      </c>
      <c r="Q51" s="42">
        <f t="shared" si="644"/>
        <v>0</v>
      </c>
      <c r="R51" s="43">
        <f t="shared" si="644"/>
        <v>0</v>
      </c>
      <c r="S51" s="195">
        <f t="shared" ref="S51" si="645">IF($B49=$B43,COUNTIF(U51:AA51,0),COUNTIF(U52:AA52,0)+COUNTIF(U52:AA52,""))</f>
        <v>7</v>
      </c>
      <c r="T51" s="39">
        <f t="shared" ref="T51:AA51" si="646">IF($B43=$B49,T52+T45,T52)</f>
        <v>0</v>
      </c>
      <c r="U51" s="40">
        <f t="shared" si="646"/>
        <v>0</v>
      </c>
      <c r="V51" s="40">
        <f t="shared" si="646"/>
        <v>0</v>
      </c>
      <c r="W51" s="40">
        <f t="shared" si="646"/>
        <v>0</v>
      </c>
      <c r="X51" s="40">
        <f t="shared" si="646"/>
        <v>0</v>
      </c>
      <c r="Y51" s="41">
        <f t="shared" si="646"/>
        <v>0</v>
      </c>
      <c r="Z51" s="42">
        <f t="shared" si="646"/>
        <v>0</v>
      </c>
      <c r="AA51" s="43">
        <f t="shared" si="646"/>
        <v>0</v>
      </c>
      <c r="AB51" s="195">
        <f t="shared" ref="AB51" si="647">IF($B49=$B43,COUNTIF(AD51:AJ51,0),COUNTIF(AD52:AJ52,0)+COUNTIF(AD52:AJ52,""))</f>
        <v>7</v>
      </c>
      <c r="AC51" s="39">
        <f t="shared" ref="AC51:AJ51" si="648">IF($B43=$B49,AC52+AC45,AC52)</f>
        <v>0</v>
      </c>
      <c r="AD51" s="40">
        <f t="shared" si="648"/>
        <v>0</v>
      </c>
      <c r="AE51" s="40">
        <f t="shared" si="648"/>
        <v>0</v>
      </c>
      <c r="AF51" s="40">
        <f t="shared" si="648"/>
        <v>0</v>
      </c>
      <c r="AG51" s="40">
        <f t="shared" si="648"/>
        <v>0</v>
      </c>
      <c r="AH51" s="41">
        <f t="shared" si="648"/>
        <v>0</v>
      </c>
      <c r="AI51" s="42">
        <f t="shared" si="648"/>
        <v>0</v>
      </c>
      <c r="AJ51" s="43">
        <f t="shared" si="648"/>
        <v>0</v>
      </c>
      <c r="AK51" s="195">
        <f t="shared" ref="AK51" si="649">IF($B49=$B43,COUNTIF(AM51:AS51,0),COUNTIF(AM52:AS52,0)+COUNTIF(AM52:AS52,""))</f>
        <v>7</v>
      </c>
      <c r="AL51" s="39">
        <f t="shared" ref="AL51:AS51" si="650">IF($B43=$B49,AL52+AL45,AL52)</f>
        <v>0</v>
      </c>
      <c r="AM51" s="40">
        <f t="shared" si="650"/>
        <v>0</v>
      </c>
      <c r="AN51" s="40">
        <f t="shared" si="650"/>
        <v>0</v>
      </c>
      <c r="AO51" s="40">
        <f t="shared" si="650"/>
        <v>0</v>
      </c>
      <c r="AP51" s="40">
        <f t="shared" si="650"/>
        <v>0</v>
      </c>
      <c r="AQ51" s="41">
        <f t="shared" si="650"/>
        <v>0</v>
      </c>
      <c r="AR51" s="42">
        <f t="shared" si="650"/>
        <v>0</v>
      </c>
      <c r="AS51" s="43">
        <f t="shared" si="650"/>
        <v>0</v>
      </c>
      <c r="AT51" s="195">
        <f t="shared" ref="AT51" si="651">IF($B49=$B43,COUNTIF(AV51:BB51,0),COUNTIF(AV52:BB52,0)+COUNTIF(AV52:BB52,""))</f>
        <v>7</v>
      </c>
      <c r="AU51" s="39">
        <f t="shared" ref="AU51:BB51" si="652">IF($B43=$B49,AU52+AU45,AU52)</f>
        <v>0</v>
      </c>
      <c r="AV51" s="40">
        <f t="shared" si="652"/>
        <v>0</v>
      </c>
      <c r="AW51" s="40">
        <f t="shared" si="652"/>
        <v>0</v>
      </c>
      <c r="AX51" s="40">
        <f t="shared" si="652"/>
        <v>0</v>
      </c>
      <c r="AY51" s="40">
        <f t="shared" si="652"/>
        <v>0</v>
      </c>
      <c r="AZ51" s="41">
        <f t="shared" si="652"/>
        <v>0</v>
      </c>
      <c r="BA51" s="42">
        <f t="shared" si="652"/>
        <v>0</v>
      </c>
      <c r="BB51" s="43">
        <f t="shared" si="652"/>
        <v>0</v>
      </c>
    </row>
    <row r="52" spans="1:54" ht="15.75" customHeight="1" x14ac:dyDescent="0.2">
      <c r="A52" s="1">
        <f t="shared" ref="A52" si="653">A49</f>
        <v>0</v>
      </c>
      <c r="B52" s="313">
        <f t="shared" ref="B52" si="654">B46+1</f>
        <v>6</v>
      </c>
      <c r="C52" s="314"/>
      <c r="D52" s="314"/>
      <c r="E52" s="314"/>
      <c r="F52" s="31"/>
      <c r="G52" s="183"/>
      <c r="H52" s="122">
        <f t="shared" ref="H52" si="655">5-COUNTIF(AU49,0)-COUNTIF(AL49,0)-COUNTIF(AC49,0)-COUNTIF(T49,0)-COUNTIF(K49,0)</f>
        <v>0</v>
      </c>
      <c r="I52" s="165">
        <f t="shared" si="612"/>
        <v>0</v>
      </c>
      <c r="J52" s="187">
        <f t="shared" ref="J52" si="656">IF($B49=$B43,J46+IF($F49&lt;&gt;$G49,(K49+$G51-$G50)/$F49,K49/$F49),IF($F49&lt;&gt;G49,(K49+$G51-$G50)/$F49,K49/$F49))</f>
        <v>0</v>
      </c>
      <c r="K52" s="7">
        <f t="shared" ref="K52:K53" si="657">SUM(L52:R52)</f>
        <v>0</v>
      </c>
      <c r="L52" s="26">
        <f t="shared" ref="L52:R52" si="658">L49</f>
        <v>0</v>
      </c>
      <c r="M52" s="26">
        <f t="shared" si="658"/>
        <v>0</v>
      </c>
      <c r="N52" s="26">
        <f t="shared" si="658"/>
        <v>0</v>
      </c>
      <c r="O52" s="26">
        <f t="shared" si="658"/>
        <v>0</v>
      </c>
      <c r="P52" s="26">
        <f t="shared" si="658"/>
        <v>0</v>
      </c>
      <c r="Q52" s="29">
        <f t="shared" si="658"/>
        <v>0</v>
      </c>
      <c r="R52" s="23">
        <f t="shared" si="658"/>
        <v>0</v>
      </c>
      <c r="S52" s="187">
        <f t="shared" ref="S52" si="659">IF($B49=$B43,S46+IF($F49&lt;&gt;$G49,(T49+$G51-$G50)/$F49,T49/$F49),IF($F49&lt;&gt;P49,(T49+$G51-$G50)/$F49,T49/$F49))</f>
        <v>0</v>
      </c>
      <c r="T52" s="7">
        <f t="shared" ref="T52:T53" si="660">SUM(U52:AA52)</f>
        <v>0</v>
      </c>
      <c r="U52" s="26">
        <f t="shared" ref="U52:AA52" si="661">U49</f>
        <v>0</v>
      </c>
      <c r="V52" s="26">
        <f t="shared" si="661"/>
        <v>0</v>
      </c>
      <c r="W52" s="26">
        <f t="shared" si="661"/>
        <v>0</v>
      </c>
      <c r="X52" s="26">
        <f t="shared" si="661"/>
        <v>0</v>
      </c>
      <c r="Y52" s="113">
        <f t="shared" si="661"/>
        <v>0</v>
      </c>
      <c r="Z52" s="29">
        <f t="shared" si="661"/>
        <v>0</v>
      </c>
      <c r="AA52" s="23">
        <f t="shared" si="661"/>
        <v>0</v>
      </c>
      <c r="AB52" s="187">
        <f t="shared" ref="AB52" si="662">IF($B49=$B43,AB46+IF($F49&lt;&gt;$G49,(AC49+$G51-$G50)/$F49,AC49/$F49),IF($F49&lt;&gt;Y49,(AC49+$G51-$G50)/$F49,AC49/$F49))</f>
        <v>0</v>
      </c>
      <c r="AC52" s="7">
        <f t="shared" ref="AC52:AC53" si="663">SUM(AD52:AJ52)</f>
        <v>0</v>
      </c>
      <c r="AD52" s="26">
        <f t="shared" ref="AD52:AJ52" si="664">AD49</f>
        <v>0</v>
      </c>
      <c r="AE52" s="26">
        <f t="shared" si="664"/>
        <v>0</v>
      </c>
      <c r="AF52" s="26">
        <f t="shared" si="664"/>
        <v>0</v>
      </c>
      <c r="AG52" s="26">
        <f t="shared" si="664"/>
        <v>0</v>
      </c>
      <c r="AH52" s="113">
        <f t="shared" si="664"/>
        <v>0</v>
      </c>
      <c r="AI52" s="29">
        <f t="shared" si="664"/>
        <v>0</v>
      </c>
      <c r="AJ52" s="23">
        <f t="shared" si="664"/>
        <v>0</v>
      </c>
      <c r="AK52" s="187">
        <f t="shared" ref="AK52" si="665">IF($B49=$B43,AK46+IF($F49&lt;&gt;$G49,(AL49+$G51-$G50)/$F49,AL49/$F49),IF($F49&lt;&gt;AH49,(AL49+$G51-$G50)/$F49,AL49/$F49))</f>
        <v>0</v>
      </c>
      <c r="AL52" s="7">
        <f t="shared" ref="AL52:AL53" si="666">SUM(AM52:AS52)</f>
        <v>0</v>
      </c>
      <c r="AM52" s="26">
        <f t="shared" ref="AM52:AS52" si="667">AM49</f>
        <v>0</v>
      </c>
      <c r="AN52" s="26">
        <f t="shared" si="667"/>
        <v>0</v>
      </c>
      <c r="AO52" s="26">
        <f t="shared" si="667"/>
        <v>0</v>
      </c>
      <c r="AP52" s="26">
        <f t="shared" si="667"/>
        <v>0</v>
      </c>
      <c r="AQ52" s="113">
        <f t="shared" si="667"/>
        <v>0</v>
      </c>
      <c r="AR52" s="29">
        <f t="shared" si="667"/>
        <v>0</v>
      </c>
      <c r="AS52" s="23">
        <f t="shared" si="667"/>
        <v>0</v>
      </c>
      <c r="AT52" s="187">
        <f t="shared" ref="AT52" si="668">IF($B49=$B43,AT46+IF($F49&lt;&gt;$G49,(AU49+$G51-$G50)/$F49,AU49/$F49),IF($F49&lt;&gt;AQ49,(AU49+$G51-$G50)/$F49,AU49/$F49))</f>
        <v>0</v>
      </c>
      <c r="AU52" s="7">
        <f t="shared" ref="AU52:AU53" si="669">SUM(AV52:BB52)</f>
        <v>0</v>
      </c>
      <c r="AV52" s="6">
        <f t="shared" ref="AV52" si="670">IF(SUM($AM$9:$AS$9)=SUM($AV$9:$BB$9),AV49,IF(AND(SUM($AV$9:$BB$9)&gt;42,SUM($AV$9:$BB$9)&lt;49),AV49,0))</f>
        <v>0</v>
      </c>
      <c r="AW52" s="6">
        <f t="shared" ref="AW52:BB52" si="671">IF(SUM($AM$9:$AS$9)=SUM($AV$9:$BB$9),AW49,IF(AND(SUM($AV$9:$BB$9)&gt;42,SUM($AV$9:$BB$9)&lt;49),AW49,0))</f>
        <v>0</v>
      </c>
      <c r="AX52" s="6">
        <f t="shared" si="671"/>
        <v>0</v>
      </c>
      <c r="AY52" s="6">
        <f t="shared" si="671"/>
        <v>0</v>
      </c>
      <c r="AZ52" s="26">
        <f t="shared" si="671"/>
        <v>0</v>
      </c>
      <c r="BA52" s="29">
        <f t="shared" si="671"/>
        <v>0</v>
      </c>
      <c r="BB52" s="23">
        <f t="shared" si="671"/>
        <v>0</v>
      </c>
    </row>
    <row r="53" spans="1:54" ht="15.75" customHeight="1" x14ac:dyDescent="0.2">
      <c r="A53" s="1">
        <f t="shared" ref="A53:A54" si="672">A52</f>
        <v>0</v>
      </c>
      <c r="B53" s="313"/>
      <c r="C53" s="314"/>
      <c r="D53" s="314"/>
      <c r="E53" s="314"/>
      <c r="F53" s="31"/>
      <c r="G53" s="183"/>
      <c r="H53" s="123">
        <f t="shared" ref="H53" si="673">IF($B49=$B43,H47+F53,$F53)</f>
        <v>0</v>
      </c>
      <c r="I53" s="165">
        <f t="shared" si="612"/>
        <v>0</v>
      </c>
      <c r="J53" s="141">
        <f t="shared" ref="J53" si="674">IF($H52=0,0,IF($B43=$B49,IF($H54&gt;0,$H54+J47,K49+J47),IF($H54&gt;0,$H54,K49)))</f>
        <v>0</v>
      </c>
      <c r="K53" s="7">
        <f t="shared" si="657"/>
        <v>0</v>
      </c>
      <c r="L53" s="6"/>
      <c r="M53" s="6"/>
      <c r="N53" s="6"/>
      <c r="O53" s="6"/>
      <c r="P53" s="26"/>
      <c r="Q53" s="29"/>
      <c r="R53" s="23"/>
      <c r="S53" s="141">
        <f t="shared" ref="S53" si="675">IF($H52=0,0,IF($B43=$B49,IF($H54&gt;0,$H54+S47,T49+S47),IF($H54&gt;0,$H54,T49)))</f>
        <v>0</v>
      </c>
      <c r="T53" s="7">
        <f t="shared" si="660"/>
        <v>0</v>
      </c>
      <c r="U53" s="6"/>
      <c r="V53" s="6"/>
      <c r="W53" s="6"/>
      <c r="X53" s="6"/>
      <c r="Y53" s="26"/>
      <c r="Z53" s="29"/>
      <c r="AA53" s="23"/>
      <c r="AB53" s="141">
        <f t="shared" ref="AB53" si="676">IF($H52=0,0,IF($B43=$B49,IF($H54&gt;0,$H54+AB47,AC49+AB47),IF($H54&gt;0,$H54,AC49)))</f>
        <v>0</v>
      </c>
      <c r="AC53" s="7">
        <f t="shared" si="663"/>
        <v>0</v>
      </c>
      <c r="AD53" s="6"/>
      <c r="AE53" s="6"/>
      <c r="AF53" s="6"/>
      <c r="AG53" s="6"/>
      <c r="AH53" s="26"/>
      <c r="AI53" s="29"/>
      <c r="AJ53" s="23"/>
      <c r="AK53" s="141">
        <f t="shared" ref="AK53" si="677">IF($H52=0,0,IF($B43=$B49,IF($H54&gt;0,$H54+AK47,AL49+AK47),IF($H54&gt;0,$H54,AL49)))</f>
        <v>0</v>
      </c>
      <c r="AL53" s="7">
        <f t="shared" si="666"/>
        <v>0</v>
      </c>
      <c r="AM53" s="6"/>
      <c r="AN53" s="6"/>
      <c r="AO53" s="6"/>
      <c r="AP53" s="6"/>
      <c r="AQ53" s="26"/>
      <c r="AR53" s="29"/>
      <c r="AS53" s="23"/>
      <c r="AT53" s="141">
        <f t="shared" ref="AT53" si="678">IF($H52=0,0,IF($B43=$B49,IF($H54&gt;0,$H54+AT47,AU49+AT47),IF($H54&gt;0,$H54,AU49)))</f>
        <v>0</v>
      </c>
      <c r="AU53" s="7">
        <f t="shared" si="669"/>
        <v>0</v>
      </c>
      <c r="AV53" s="6"/>
      <c r="AW53" s="6"/>
      <c r="AX53" s="6"/>
      <c r="AY53" s="6"/>
      <c r="AZ53" s="26"/>
      <c r="BA53" s="29"/>
      <c r="BB53" s="23"/>
    </row>
    <row r="54" spans="1:54" ht="18.75" customHeight="1" thickBot="1" x14ac:dyDescent="0.25">
      <c r="A54" s="1">
        <f t="shared" si="672"/>
        <v>0</v>
      </c>
      <c r="B54" s="323" t="str">
        <f>IF(B49="",Wydruk!$AE$6,IF(J50=0,Wydruk!$AE$7,IF(AND(G50&lt;G51,B49&lt;&gt;$B55),Wydruk!$AE$13,IF(AND($B49=$B43,$B49&lt;&gt;$B55),IF(OR(OR(J54&lt;4,J54&gt;5),OR(S54&lt;4,S54&gt;5),OR(AB54&lt;4,AB54&gt;5),OR(AK54&lt;4,AK54&gt;5),OR(AND(AT54&lt;4,AT54&gt;0),AT54&gt;5)),Wydruk!$AE$8,Wydruk!$AE$9),IF($B49=$B55,IF($F53&lt;&gt;0,Wydruk!$AE$12,Wydruk!$AE$10),IF(OR(OR(J50&lt;4,J50&gt;5),OR(S50&lt;4,S50&gt;5),OR(AB50&lt;4,AB50&gt;5),OR(AK50&lt;4,AK50&gt;5),OR(AND(AT50&lt;4,AT50&gt;0),AT50&gt;5)),Wydruk!$AE$8,Wydruk!$AE$11))))))</f>
        <v>Uzupełnij liczby godzin tygodniowego planu</v>
      </c>
      <c r="C54" s="324"/>
      <c r="D54" s="324"/>
      <c r="E54" s="324"/>
      <c r="F54" s="173">
        <f>styczeń!F54</f>
        <v>0</v>
      </c>
      <c r="G54" s="184">
        <f>styczeń!G54</f>
        <v>0</v>
      </c>
      <c r="H54" s="191">
        <f t="shared" ref="H54" si="679">IF(OR($G54=0,$F54=0,$G54="",$F54=""),0,$G54/$F54)</f>
        <v>0</v>
      </c>
      <c r="I54" s="193"/>
      <c r="J54" s="176">
        <f t="shared" ref="J54" si="680">IF($B43=$B49,IF(L49+L44&gt;0,1,0)+IF(M49+M44&gt;0,1,0)+IF(N49+N44&gt;0,1,0)+IF(O49+O44&gt;0,1,0)+IF(P49+P44&gt;0,1,0)+IF(Q49+Q44&gt;0,1,0)+IF(R49+R44&gt;0,1,0),J50)</f>
        <v>0</v>
      </c>
      <c r="K54" s="133">
        <f t="shared" ref="K54" si="681">IF(OR($B49=$B55,J54=0,(K50-Q54+O54)&lt;=0),0,(K50-Q54+O54)/J54)</f>
        <v>0</v>
      </c>
      <c r="L54" s="137">
        <f t="shared" ref="L54" si="682">IF(K54*(7-J51)&lt;=0,0,K54*(7-J51))</f>
        <v>0</v>
      </c>
      <c r="M54" s="311">
        <f t="shared" ref="M54" si="683">ROUND(IF(OR(K51-K54*(7-J51)+P54&lt;0,$B49=$B55,K54&lt;=0,K51=0),0,IF(K51-K54*(7-J51)+P54&gt;Q54-O54+P54,Q54-O54+P54,K51-K54*(7-J51)+P54)),1)</f>
        <v>0</v>
      </c>
      <c r="N54" s="312"/>
      <c r="O54" s="139">
        <f t="shared" ref="O54" si="684">IF(OR($B49=$B55,J50=0),0,IF($B49=$B43,J49,$F49))</f>
        <v>0</v>
      </c>
      <c r="P54" s="30">
        <f t="shared" ref="P54" si="685">IF(OR($B49=$B55,J54=0),0,$G51-$G50)</f>
        <v>0</v>
      </c>
      <c r="Q54" s="134">
        <f t="shared" ref="Q54" si="686">IF(OR($B49=$B55,J54=0),0,J53)</f>
        <v>0</v>
      </c>
      <c r="R54" s="138">
        <f t="shared" ref="R54" si="687">IF($B49=$B55,0,K51)</f>
        <v>0</v>
      </c>
      <c r="S54" s="176">
        <f t="shared" ref="S54" si="688">IF($B43=$B49,IF(U49+U44&gt;0,1,0)+IF(V49+V44&gt;0,1,0)+IF(W49+W44&gt;0,1,0)+IF(X49+X44&gt;0,1,0)+IF(Y49+Y44&gt;0,1,0)+IF(Z49+Z44&gt;0,1,0)+IF(AA49+AA44&gt;0,1,0),S50)</f>
        <v>0</v>
      </c>
      <c r="T54" s="133">
        <f t="shared" ref="T54" si="689">IF(OR($B49=$B55,S54=0,(T50-Z54+X54)&lt;=0),0,(T50-Z54+X54)/S54)</f>
        <v>0</v>
      </c>
      <c r="U54" s="137">
        <f t="shared" ref="U54" si="690">IF(T54*(7-S51)&lt;=0,0,T54*(7-S51))</f>
        <v>0</v>
      </c>
      <c r="V54" s="311">
        <f t="shared" ref="V54" si="691">ROUND(IF(OR(T51-T54*(7-S51)+Y54&lt;0,$B49=$B55,T54&lt;=0,T51=0),0,IF(T51-T54*(7-S51)+Y54&gt;Z54-X54+Y54,Z54-X54+Y54,T51-T54*(7-S51)+Y54)),1)</f>
        <v>0</v>
      </c>
      <c r="W54" s="312"/>
      <c r="X54" s="139">
        <f t="shared" ref="X54" si="692">IF(OR($B49=$B55,S50=0),0,IF($B49=$B43,S49,$F49))</f>
        <v>0</v>
      </c>
      <c r="Y54" s="30">
        <f t="shared" ref="Y54" si="693">IF(OR($B49=$B55,S54=0),0,$G51-$G50)</f>
        <v>0</v>
      </c>
      <c r="Z54" s="134">
        <f t="shared" ref="Z54" si="694">IF(OR($B49=$B55,S54=0),0,S53)</f>
        <v>0</v>
      </c>
      <c r="AA54" s="138">
        <f t="shared" ref="AA54" si="695">IF($B49=$B55,0,T51)</f>
        <v>0</v>
      </c>
      <c r="AB54" s="176">
        <f t="shared" ref="AB54" si="696">IF($B43=$B49,IF(AD49+AD44&gt;0,1,0)+IF(AE49+AE44&gt;0,1,0)+IF(AF49+AF44&gt;0,1,0)+IF(AG49+AG44&gt;0,1,0)+IF(AH49+AH44&gt;0,1,0)+IF(AI49+AI44&gt;0,1,0)+IF(AJ49+AJ44&gt;0,1,0),AB50)</f>
        <v>0</v>
      </c>
      <c r="AC54" s="133">
        <f t="shared" ref="AC54" si="697">IF(OR($B49=$B55,AB54=0,(AC50-AI54+AG54)&lt;=0),0,(AC50-AI54+AG54)/AB54)</f>
        <v>0</v>
      </c>
      <c r="AD54" s="137">
        <f t="shared" ref="AD54" si="698">IF(AC54*(7-AB51)&lt;=0,0,AC54*(7-AB51))</f>
        <v>0</v>
      </c>
      <c r="AE54" s="311">
        <f t="shared" ref="AE54" si="699">ROUND(IF(OR(AC51-AC54*(7-AB51)+AH54&lt;0,$B49=$B55,AC54&lt;=0,AC51=0),0,IF(AC51-AC54*(7-AB51)+AH54&gt;AI54-AG54+AH54,AI54-AG54+AH54,AC51-AC54*(7-AB51)+AH54)),1)</f>
        <v>0</v>
      </c>
      <c r="AF54" s="312"/>
      <c r="AG54" s="139">
        <f t="shared" ref="AG54" si="700">IF(OR($B49=$B55,AB50=0),0,IF($B49=$B43,AB49,$F49))</f>
        <v>0</v>
      </c>
      <c r="AH54" s="30">
        <f t="shared" ref="AH54" si="701">IF(OR($B49=$B55,AB54=0),0,$G51-$G50)</f>
        <v>0</v>
      </c>
      <c r="AI54" s="134">
        <f t="shared" ref="AI54" si="702">IF(OR($B49=$B55,AB54=0),0,AB53)</f>
        <v>0</v>
      </c>
      <c r="AJ54" s="138">
        <f t="shared" ref="AJ54" si="703">IF($B49=$B55,0,AC51)</f>
        <v>0</v>
      </c>
      <c r="AK54" s="176">
        <f t="shared" ref="AK54" si="704">IF($B43=$B49,IF(AM49+AM44&gt;0,1,0)+IF(AN49+AN44&gt;0,1,0)+IF(AO49+AO44&gt;0,1,0)+IF(AP49+AP44&gt;0,1,0)+IF(AQ49+AQ44&gt;0,1,0)+IF(AR49+AR44&gt;0,1,0)+IF(AS49+AS44&gt;0,1,0),AK50)</f>
        <v>0</v>
      </c>
      <c r="AL54" s="133">
        <f t="shared" ref="AL54" si="705">IF(OR($B49=$B55,AK54=0,(AL50-AR54+AP54)&lt;=0),0,(AL50-AR54+AP54)/AK54)</f>
        <v>0</v>
      </c>
      <c r="AM54" s="137">
        <f t="shared" ref="AM54" si="706">IF(AL54*(7-AK51)&lt;=0,0,AL54*(7-AK51))</f>
        <v>0</v>
      </c>
      <c r="AN54" s="311">
        <f t="shared" ref="AN54" si="707">ROUND(IF(OR(AL51-AL54*(7-AK51)+AQ54&lt;0,$B49=$B55,AL54&lt;=0,AL51=0),0,IF(AL51-AL54*(7-AK51)+AQ54&gt;AR54-AP54+AQ54,AR54-AP54+AQ54,AL51-AL54*(7-AK51)+AQ54)),1)</f>
        <v>0</v>
      </c>
      <c r="AO54" s="312"/>
      <c r="AP54" s="139">
        <f t="shared" ref="AP54" si="708">IF(OR($B49=$B55,AK50=0),0,IF($B49=$B43,AK49,$F49))</f>
        <v>0</v>
      </c>
      <c r="AQ54" s="30">
        <f t="shared" ref="AQ54" si="709">IF(OR($B49=$B55,AK54=0),0,$G51-$G50)</f>
        <v>0</v>
      </c>
      <c r="AR54" s="134">
        <f t="shared" ref="AR54" si="710">IF(OR($B49=$B55,AK54=0),0,AK53)</f>
        <v>0</v>
      </c>
      <c r="AS54" s="138">
        <f t="shared" ref="AS54" si="711">IF($B49=$B55,0,AL51)</f>
        <v>0</v>
      </c>
      <c r="AT54" s="176">
        <f t="shared" ref="AT54" si="712">IF($B43=$B49,IF(AV49+AV44&gt;0,1,0)+IF(AW49+AW44&gt;0,1,0)+IF(AX49+AX44&gt;0,1,0)+IF(AY49+AY44&gt;0,1,0)+IF(AZ49+AZ44&gt;0,1,0)+IF(BA49+BA44&gt;0,1,0)+IF(BB49+BB44&gt;0,1,0),AT50)</f>
        <v>0</v>
      </c>
      <c r="AU54" s="133">
        <f t="shared" ref="AU54" si="713">IF(OR($B49=$B55,AT54=0,(AU50-BA54+AY54)&lt;=0),0,(AU50-BA54+AY54)/AT54)</f>
        <v>0</v>
      </c>
      <c r="AV54" s="137">
        <f t="shared" ref="AV54" si="714">IF(AU54*(7-AT51)&lt;=0,0,AU54*(7-AT51))</f>
        <v>0</v>
      </c>
      <c r="AW54" s="311">
        <f t="shared" ref="AW54" si="715">ROUND(IF(OR(AU51-AU54*(7-AT51)+AZ54&lt;0,$B49=$B55,AU54&lt;=0,AU51=0),0,IF(AU51-AU54*(7-AT51)+AZ54&gt;BA54-AY54+AZ54,BA54-AY54+AZ54,AU51-AU54*(7-AT51)+AZ54)),1)</f>
        <v>0</v>
      </c>
      <c r="AX54" s="312"/>
      <c r="AY54" s="139">
        <f t="shared" ref="AY54" si="716">IF(OR($B49=$B55,AT50=0),0,IF($B49=$B43,AT49,$F49))</f>
        <v>0</v>
      </c>
      <c r="AZ54" s="30">
        <f t="shared" ref="AZ54" si="717">IF(OR($B49=$B55,AT54=0),0,$G51-$G50)</f>
        <v>0</v>
      </c>
      <c r="BA54" s="134">
        <f t="shared" ref="BA54" si="718">IF(OR($B49=$B55,AT54=0),0,AT53)</f>
        <v>0</v>
      </c>
      <c r="BB54" s="138">
        <f t="shared" ref="BB54" si="719">IF($B49=$B55,0,AU51)</f>
        <v>0</v>
      </c>
    </row>
    <row r="55" spans="1:54" ht="15.75" x14ac:dyDescent="0.2">
      <c r="A55" s="1">
        <f t="shared" ref="A55" si="720">IF(B55="","1. Niewypełnione",B55)</f>
        <v>0</v>
      </c>
      <c r="B55" s="320">
        <f>styczeń!B55</f>
        <v>0</v>
      </c>
      <c r="C55" s="321">
        <f>styczeń!C55</f>
        <v>0</v>
      </c>
      <c r="D55" s="321">
        <f>styczeń!D55</f>
        <v>0</v>
      </c>
      <c r="E55" s="321">
        <f>styczeń!E55</f>
        <v>0</v>
      </c>
      <c r="F55" s="177">
        <f>styczeń!F55</f>
        <v>18</v>
      </c>
      <c r="G55" s="185">
        <f>styczeń!G55</f>
        <v>18</v>
      </c>
      <c r="H55" s="177"/>
      <c r="I55" s="192">
        <f t="shared" ref="I55:I59" si="721">K55+T55+AC55+AL55+AU55</f>
        <v>0</v>
      </c>
      <c r="J55" s="186">
        <f t="shared" ref="J55" si="722">IF(OR($B55=$B61,J58=0),0,ROUND((K56+P60)/J58,0))</f>
        <v>0</v>
      </c>
      <c r="K55" s="51">
        <f t="shared" ref="K55:K56" si="723">SUM(L55:R55)</f>
        <v>0</v>
      </c>
      <c r="L55" s="52">
        <f>styczeń!L55</f>
        <v>0</v>
      </c>
      <c r="M55" s="52">
        <f>styczeń!M55</f>
        <v>0</v>
      </c>
      <c r="N55" s="52">
        <f>styczeń!N55</f>
        <v>0</v>
      </c>
      <c r="O55" s="52">
        <f>styczeń!O55</f>
        <v>0</v>
      </c>
      <c r="P55" s="53">
        <f>styczeń!P55</f>
        <v>0</v>
      </c>
      <c r="Q55" s="54">
        <f>styczeń!Q55</f>
        <v>0</v>
      </c>
      <c r="R55" s="55">
        <f>styczeń!R55</f>
        <v>0</v>
      </c>
      <c r="S55" s="188">
        <f t="shared" ref="S55" si="724">IF(OR($B55=$B61,S58=0),0,ROUND((T56+Y60)/S58,0))</f>
        <v>0</v>
      </c>
      <c r="T55" s="51">
        <f t="shared" ref="T55:T56" si="725">SUM(U55:AA55)</f>
        <v>0</v>
      </c>
      <c r="U55" s="52">
        <f>styczeń!U55</f>
        <v>0</v>
      </c>
      <c r="V55" s="52">
        <f>styczeń!V55</f>
        <v>0</v>
      </c>
      <c r="W55" s="52">
        <f>styczeń!W55</f>
        <v>0</v>
      </c>
      <c r="X55" s="52">
        <f>styczeń!X55</f>
        <v>0</v>
      </c>
      <c r="Y55" s="53">
        <f>styczeń!Y55</f>
        <v>0</v>
      </c>
      <c r="Z55" s="54">
        <f>styczeń!Z55</f>
        <v>0</v>
      </c>
      <c r="AA55" s="55">
        <f>styczeń!AA55</f>
        <v>0</v>
      </c>
      <c r="AB55" s="188">
        <f t="shared" ref="AB55" si="726">IF(OR($B55=$B61,AB58=0),0,ROUND((AC56+AH60)/AB58,0))</f>
        <v>0</v>
      </c>
      <c r="AC55" s="51">
        <f t="shared" ref="AC55:AC56" si="727">SUM(AD55:AJ55)</f>
        <v>0</v>
      </c>
      <c r="AD55" s="52">
        <f>styczeń!AD55</f>
        <v>0</v>
      </c>
      <c r="AE55" s="52">
        <f>styczeń!AE55</f>
        <v>0</v>
      </c>
      <c r="AF55" s="52">
        <f>styczeń!AF55</f>
        <v>0</v>
      </c>
      <c r="AG55" s="52">
        <f>styczeń!AG55</f>
        <v>0</v>
      </c>
      <c r="AH55" s="53">
        <f>styczeń!AH55</f>
        <v>0</v>
      </c>
      <c r="AI55" s="54">
        <f>styczeń!AI55</f>
        <v>0</v>
      </c>
      <c r="AJ55" s="55">
        <f>styczeń!AJ55</f>
        <v>0</v>
      </c>
      <c r="AK55" s="188">
        <f t="shared" ref="AK55" si="728">IF(OR($B55=$B61,AK58=0),0,ROUND((AL56+AQ60)/AK58,0))</f>
        <v>0</v>
      </c>
      <c r="AL55" s="51">
        <f t="shared" ref="AL55:AL56" si="729">SUM(AM55:AS55)</f>
        <v>0</v>
      </c>
      <c r="AM55" s="52">
        <f>styczeń!AM55</f>
        <v>0</v>
      </c>
      <c r="AN55" s="52">
        <f>styczeń!AN55</f>
        <v>0</v>
      </c>
      <c r="AO55" s="52">
        <f>styczeń!AO55</f>
        <v>0</v>
      </c>
      <c r="AP55" s="52">
        <f>styczeń!AP55</f>
        <v>0</v>
      </c>
      <c r="AQ55" s="53">
        <f>styczeń!AQ55</f>
        <v>0</v>
      </c>
      <c r="AR55" s="54">
        <f>styczeń!AR55</f>
        <v>0</v>
      </c>
      <c r="AS55" s="55">
        <f>styczeń!AS55</f>
        <v>0</v>
      </c>
      <c r="AT55" s="188">
        <f t="shared" ref="AT55" si="730">IF(OR($B55=$B61,AT58=0),0,ROUND((AU56+AZ60)/AT58,0))</f>
        <v>0</v>
      </c>
      <c r="AU55" s="51">
        <f t="shared" ref="AU55:AU56" si="731">SUM(AV55:BB55)</f>
        <v>0</v>
      </c>
      <c r="AV55" s="52">
        <f t="shared" ref="AV55" si="732">IF(SUM($AM$9:$AS$9)=SUM($AV$9:$BB$9),AM55,IF(AND(SUM($AV$9:$BB$9)&gt;42,SUM($AV$9:$BB$9)&lt;49),AM55,0))</f>
        <v>0</v>
      </c>
      <c r="AW55" s="52">
        <f t="shared" ref="AW55" si="733">IF(SUM($AM$9:$AS$9)=SUM($AV$9:$BB$9),AN55,IF(AND(SUM($AV$9:$BB$9)&gt;42,SUM($AV$9:$BB$9)&lt;49),AN55,0))</f>
        <v>0</v>
      </c>
      <c r="AX55" s="52">
        <f t="shared" ref="AX55" si="734">IF(SUM($AM$9:$AS$9)=SUM($AV$9:$BB$9),AO55,IF(AND(SUM($AV$9:$BB$9)&gt;42,SUM($AV$9:$BB$9)&lt;49),AO55,0))</f>
        <v>0</v>
      </c>
      <c r="AY55" s="52">
        <f t="shared" ref="AY55" si="735">IF(SUM($AM$9:$AS$9)=SUM($AV$9:$BB$9),AP55,IF(AND(SUM($AV$9:$BB$9)&gt;42,SUM($AV$9:$BB$9)&lt;49),AP55,0))</f>
        <v>0</v>
      </c>
      <c r="AZ55" s="53">
        <f t="shared" ref="AZ55" si="736">IF(SUM($AM$9:$AS$9)=SUM($AV$9:$BB$9),AQ55,IF(AND(SUM($AV$9:$BB$9)&gt;42,SUM($AV$9:$BB$9)&lt;49),AQ55,0))</f>
        <v>0</v>
      </c>
      <c r="BA55" s="54">
        <f t="shared" ref="BA55" si="737">IF(SUM($AM$9:$AS$9)=SUM($AV$9:$BB$9),AR55,IF(AND(SUM($AV$9:$BB$9)&gt;42,SUM($AV$9:$BB$9)&lt;49),AR55,0))</f>
        <v>0</v>
      </c>
      <c r="BB55" s="55">
        <f t="shared" ref="BB55" si="738">IF(SUM($AM$9:$AS$9)=SUM($AV$9:$BB$9),AS55,IF(AND(SUM($AV$9:$BB$9)&gt;42,SUM($AV$9:$BB$9)&lt;49),AS55,0))</f>
        <v>0</v>
      </c>
    </row>
    <row r="56" spans="1:54" ht="12.75" hidden="1" customHeight="1" x14ac:dyDescent="0.2">
      <c r="B56" s="93"/>
      <c r="C56" s="94"/>
      <c r="D56" s="95"/>
      <c r="E56" s="115"/>
      <c r="F56" s="140" t="b">
        <f t="shared" ref="F56" si="739">IF($B49=$B55,OR(F50,G55&lt;F55),G55&lt;F55)</f>
        <v>0</v>
      </c>
      <c r="G56" s="189">
        <f t="shared" ref="G56" si="740">IF(AND($B49=$B55,$B49&lt;&gt;"",$B49&lt;&gt;0),G55+G50,G55)</f>
        <v>18</v>
      </c>
      <c r="H56" s="120"/>
      <c r="I56" s="165">
        <f t="shared" si="721"/>
        <v>0</v>
      </c>
      <c r="J56" s="194">
        <f t="shared" ref="J56" si="741">7-COUNTIF(L55:R55,0)-COUNTIF(L55:R55,"")</f>
        <v>0</v>
      </c>
      <c r="K56" s="22">
        <f t="shared" si="723"/>
        <v>0</v>
      </c>
      <c r="L56" s="35">
        <f t="shared" ref="L56:R56" si="742">IF($B49=$B55,L55+L50,L55)</f>
        <v>0</v>
      </c>
      <c r="M56" s="35">
        <f t="shared" si="742"/>
        <v>0</v>
      </c>
      <c r="N56" s="35">
        <f t="shared" si="742"/>
        <v>0</v>
      </c>
      <c r="O56" s="35">
        <f t="shared" si="742"/>
        <v>0</v>
      </c>
      <c r="P56" s="36">
        <f t="shared" si="742"/>
        <v>0</v>
      </c>
      <c r="Q56" s="37">
        <f t="shared" si="742"/>
        <v>0</v>
      </c>
      <c r="R56" s="38">
        <f t="shared" si="742"/>
        <v>0</v>
      </c>
      <c r="S56" s="194">
        <f t="shared" ref="S56" si="743">7-COUNTIF(U55:AA55,0)-COUNTIF(U55:AA55,"")</f>
        <v>0</v>
      </c>
      <c r="T56" s="22">
        <f t="shared" si="725"/>
        <v>0</v>
      </c>
      <c r="U56" s="35">
        <f t="shared" ref="U56:AA56" si="744">IF($B49=$B55,U55+U50,U55)</f>
        <v>0</v>
      </c>
      <c r="V56" s="35">
        <f t="shared" si="744"/>
        <v>0</v>
      </c>
      <c r="W56" s="35">
        <f t="shared" si="744"/>
        <v>0</v>
      </c>
      <c r="X56" s="35">
        <f t="shared" si="744"/>
        <v>0</v>
      </c>
      <c r="Y56" s="36">
        <f t="shared" si="744"/>
        <v>0</v>
      </c>
      <c r="Z56" s="37">
        <f t="shared" si="744"/>
        <v>0</v>
      </c>
      <c r="AA56" s="38">
        <f t="shared" si="744"/>
        <v>0</v>
      </c>
      <c r="AB56" s="194">
        <f t="shared" ref="AB56" si="745">7-COUNTIF(AD55:AJ55,0)-COUNTIF(AD55:AJ55,"")</f>
        <v>0</v>
      </c>
      <c r="AC56" s="22">
        <f t="shared" si="727"/>
        <v>0</v>
      </c>
      <c r="AD56" s="35">
        <f t="shared" ref="AD56:AJ56" si="746">IF($B49=$B55,AD55+AD50,AD55)</f>
        <v>0</v>
      </c>
      <c r="AE56" s="35">
        <f t="shared" si="746"/>
        <v>0</v>
      </c>
      <c r="AF56" s="35">
        <f t="shared" si="746"/>
        <v>0</v>
      </c>
      <c r="AG56" s="35">
        <f t="shared" si="746"/>
        <v>0</v>
      </c>
      <c r="AH56" s="36">
        <f t="shared" si="746"/>
        <v>0</v>
      </c>
      <c r="AI56" s="37">
        <f t="shared" si="746"/>
        <v>0</v>
      </c>
      <c r="AJ56" s="38">
        <f t="shared" si="746"/>
        <v>0</v>
      </c>
      <c r="AK56" s="194">
        <f t="shared" ref="AK56" si="747">7-COUNTIF(AM55:AS55,0)-COUNTIF(AM55:AS55,"")</f>
        <v>0</v>
      </c>
      <c r="AL56" s="22">
        <f t="shared" si="729"/>
        <v>0</v>
      </c>
      <c r="AM56" s="35">
        <f t="shared" ref="AM56:AS56" si="748">IF($B49=$B55,AM55+AM50,AM55)</f>
        <v>0</v>
      </c>
      <c r="AN56" s="35">
        <f t="shared" si="748"/>
        <v>0</v>
      </c>
      <c r="AO56" s="35">
        <f t="shared" si="748"/>
        <v>0</v>
      </c>
      <c r="AP56" s="35">
        <f t="shared" si="748"/>
        <v>0</v>
      </c>
      <c r="AQ56" s="36">
        <f t="shared" si="748"/>
        <v>0</v>
      </c>
      <c r="AR56" s="37">
        <f t="shared" si="748"/>
        <v>0</v>
      </c>
      <c r="AS56" s="38">
        <f t="shared" si="748"/>
        <v>0</v>
      </c>
      <c r="AT56" s="194">
        <f t="shared" ref="AT56" si="749">7-COUNTIF(AV55:BB55,0)-COUNTIF(AV55:BB55,"")</f>
        <v>0</v>
      </c>
      <c r="AU56" s="22">
        <f t="shared" si="731"/>
        <v>0</v>
      </c>
      <c r="AV56" s="35">
        <f t="shared" ref="AV56:BB56" si="750">IF($B49=$B55,AV55+AV50,AV55)</f>
        <v>0</v>
      </c>
      <c r="AW56" s="35">
        <f t="shared" si="750"/>
        <v>0</v>
      </c>
      <c r="AX56" s="35">
        <f t="shared" si="750"/>
        <v>0</v>
      </c>
      <c r="AY56" s="35">
        <f t="shared" si="750"/>
        <v>0</v>
      </c>
      <c r="AZ56" s="36">
        <f t="shared" si="750"/>
        <v>0</v>
      </c>
      <c r="BA56" s="37">
        <f t="shared" si="750"/>
        <v>0</v>
      </c>
      <c r="BB56" s="38">
        <f t="shared" si="750"/>
        <v>0</v>
      </c>
    </row>
    <row r="57" spans="1:54" ht="15" hidden="1" customHeight="1" x14ac:dyDescent="0.2">
      <c r="B57" s="116"/>
      <c r="C57" s="117"/>
      <c r="D57" s="118"/>
      <c r="E57" s="119"/>
      <c r="F57" s="92"/>
      <c r="G57" s="190">
        <f t="shared" ref="G57" si="751">IF(AND($B49=$B55,$B49&lt;&gt;"",$B49&lt;&gt;0),F55+G51,F55)</f>
        <v>18</v>
      </c>
      <c r="H57" s="121"/>
      <c r="I57" s="165">
        <f t="shared" si="721"/>
        <v>0</v>
      </c>
      <c r="J57" s="195">
        <f t="shared" ref="J57" si="752">IF($B55=$B49,COUNTIF(L57:R57,0),COUNTIF(L58:R58,0)+COUNTIF(L58:R58,""))</f>
        <v>7</v>
      </c>
      <c r="K57" s="39">
        <f t="shared" ref="K57:R57" si="753">IF($B49=$B55,K58+K51,K58)</f>
        <v>0</v>
      </c>
      <c r="L57" s="40">
        <f t="shared" si="753"/>
        <v>0</v>
      </c>
      <c r="M57" s="40">
        <f t="shared" si="753"/>
        <v>0</v>
      </c>
      <c r="N57" s="40">
        <f t="shared" si="753"/>
        <v>0</v>
      </c>
      <c r="O57" s="40">
        <f t="shared" si="753"/>
        <v>0</v>
      </c>
      <c r="P57" s="41">
        <f t="shared" si="753"/>
        <v>0</v>
      </c>
      <c r="Q57" s="42">
        <f t="shared" si="753"/>
        <v>0</v>
      </c>
      <c r="R57" s="43">
        <f t="shared" si="753"/>
        <v>0</v>
      </c>
      <c r="S57" s="195">
        <f t="shared" ref="S57" si="754">IF($B55=$B49,COUNTIF(U57:AA57,0),COUNTIF(U58:AA58,0)+COUNTIF(U58:AA58,""))</f>
        <v>7</v>
      </c>
      <c r="T57" s="39">
        <f t="shared" ref="T57:AA57" si="755">IF($B49=$B55,T58+T51,T58)</f>
        <v>0</v>
      </c>
      <c r="U57" s="40">
        <f t="shared" si="755"/>
        <v>0</v>
      </c>
      <c r="V57" s="40">
        <f t="shared" si="755"/>
        <v>0</v>
      </c>
      <c r="W57" s="40">
        <f t="shared" si="755"/>
        <v>0</v>
      </c>
      <c r="X57" s="40">
        <f t="shared" si="755"/>
        <v>0</v>
      </c>
      <c r="Y57" s="41">
        <f t="shared" si="755"/>
        <v>0</v>
      </c>
      <c r="Z57" s="42">
        <f t="shared" si="755"/>
        <v>0</v>
      </c>
      <c r="AA57" s="43">
        <f t="shared" si="755"/>
        <v>0</v>
      </c>
      <c r="AB57" s="195">
        <f t="shared" ref="AB57" si="756">IF($B55=$B49,COUNTIF(AD57:AJ57,0),COUNTIF(AD58:AJ58,0)+COUNTIF(AD58:AJ58,""))</f>
        <v>7</v>
      </c>
      <c r="AC57" s="39">
        <f t="shared" ref="AC57:AJ57" si="757">IF($B49=$B55,AC58+AC51,AC58)</f>
        <v>0</v>
      </c>
      <c r="AD57" s="40">
        <f t="shared" si="757"/>
        <v>0</v>
      </c>
      <c r="AE57" s="40">
        <f t="shared" si="757"/>
        <v>0</v>
      </c>
      <c r="AF57" s="40">
        <f t="shared" si="757"/>
        <v>0</v>
      </c>
      <c r="AG57" s="40">
        <f t="shared" si="757"/>
        <v>0</v>
      </c>
      <c r="AH57" s="41">
        <f t="shared" si="757"/>
        <v>0</v>
      </c>
      <c r="AI57" s="42">
        <f t="shared" si="757"/>
        <v>0</v>
      </c>
      <c r="AJ57" s="43">
        <f t="shared" si="757"/>
        <v>0</v>
      </c>
      <c r="AK57" s="195">
        <f t="shared" ref="AK57" si="758">IF($B55=$B49,COUNTIF(AM57:AS57,0),COUNTIF(AM58:AS58,0)+COUNTIF(AM58:AS58,""))</f>
        <v>7</v>
      </c>
      <c r="AL57" s="39">
        <f t="shared" ref="AL57:AS57" si="759">IF($B49=$B55,AL58+AL51,AL58)</f>
        <v>0</v>
      </c>
      <c r="AM57" s="40">
        <f t="shared" si="759"/>
        <v>0</v>
      </c>
      <c r="AN57" s="40">
        <f t="shared" si="759"/>
        <v>0</v>
      </c>
      <c r="AO57" s="40">
        <f t="shared" si="759"/>
        <v>0</v>
      </c>
      <c r="AP57" s="40">
        <f t="shared" si="759"/>
        <v>0</v>
      </c>
      <c r="AQ57" s="41">
        <f t="shared" si="759"/>
        <v>0</v>
      </c>
      <c r="AR57" s="42">
        <f t="shared" si="759"/>
        <v>0</v>
      </c>
      <c r="AS57" s="43">
        <f t="shared" si="759"/>
        <v>0</v>
      </c>
      <c r="AT57" s="195">
        <f t="shared" ref="AT57" si="760">IF($B55=$B49,COUNTIF(AV57:BB57,0),COUNTIF(AV58:BB58,0)+COUNTIF(AV58:BB58,""))</f>
        <v>7</v>
      </c>
      <c r="AU57" s="39">
        <f t="shared" ref="AU57:BB57" si="761">IF($B49=$B55,AU58+AU51,AU58)</f>
        <v>0</v>
      </c>
      <c r="AV57" s="40">
        <f t="shared" si="761"/>
        <v>0</v>
      </c>
      <c r="AW57" s="40">
        <f t="shared" si="761"/>
        <v>0</v>
      </c>
      <c r="AX57" s="40">
        <f t="shared" si="761"/>
        <v>0</v>
      </c>
      <c r="AY57" s="40">
        <f t="shared" si="761"/>
        <v>0</v>
      </c>
      <c r="AZ57" s="41">
        <f t="shared" si="761"/>
        <v>0</v>
      </c>
      <c r="BA57" s="42">
        <f t="shared" si="761"/>
        <v>0</v>
      </c>
      <c r="BB57" s="43">
        <f t="shared" si="761"/>
        <v>0</v>
      </c>
    </row>
    <row r="58" spans="1:54" ht="15.75" customHeight="1" x14ac:dyDescent="0.2">
      <c r="A58" s="1">
        <f t="shared" ref="A58" si="762">A55</f>
        <v>0</v>
      </c>
      <c r="B58" s="313">
        <f t="shared" ref="B58" si="763">B52+1</f>
        <v>7</v>
      </c>
      <c r="C58" s="314"/>
      <c r="D58" s="314"/>
      <c r="E58" s="314"/>
      <c r="F58" s="31"/>
      <c r="G58" s="183"/>
      <c r="H58" s="122">
        <f t="shared" ref="H58" si="764">5-COUNTIF(AU55,0)-COUNTIF(AL55,0)-COUNTIF(AC55,0)-COUNTIF(T55,0)-COUNTIF(K55,0)</f>
        <v>0</v>
      </c>
      <c r="I58" s="165">
        <f t="shared" si="721"/>
        <v>0</v>
      </c>
      <c r="J58" s="187">
        <f t="shared" ref="J58" si="765">IF($B55=$B49,J52+IF($F55&lt;&gt;$G55,(K55+$G57-$G56)/$F55,K55/$F55),IF($F55&lt;&gt;G55,(K55+$G57-$G56)/$F55,K55/$F55))</f>
        <v>0</v>
      </c>
      <c r="K58" s="7">
        <f t="shared" ref="K58:K59" si="766">SUM(L58:R58)</f>
        <v>0</v>
      </c>
      <c r="L58" s="26">
        <f t="shared" ref="L58:R58" si="767">L55</f>
        <v>0</v>
      </c>
      <c r="M58" s="26">
        <f t="shared" si="767"/>
        <v>0</v>
      </c>
      <c r="N58" s="26">
        <f t="shared" si="767"/>
        <v>0</v>
      </c>
      <c r="O58" s="26">
        <f t="shared" si="767"/>
        <v>0</v>
      </c>
      <c r="P58" s="26">
        <f t="shared" si="767"/>
        <v>0</v>
      </c>
      <c r="Q58" s="29">
        <f t="shared" si="767"/>
        <v>0</v>
      </c>
      <c r="R58" s="23">
        <f t="shared" si="767"/>
        <v>0</v>
      </c>
      <c r="S58" s="187">
        <f t="shared" ref="S58" si="768">IF($B55=$B49,S52+IF($F55&lt;&gt;$G55,(T55+$G57-$G56)/$F55,T55/$F55),IF($F55&lt;&gt;P55,(T55+$G57-$G56)/$F55,T55/$F55))</f>
        <v>0</v>
      </c>
      <c r="T58" s="7">
        <f t="shared" ref="T58:T59" si="769">SUM(U58:AA58)</f>
        <v>0</v>
      </c>
      <c r="U58" s="26">
        <f t="shared" ref="U58:AA58" si="770">U55</f>
        <v>0</v>
      </c>
      <c r="V58" s="26">
        <f t="shared" si="770"/>
        <v>0</v>
      </c>
      <c r="W58" s="26">
        <f t="shared" si="770"/>
        <v>0</v>
      </c>
      <c r="X58" s="26">
        <f t="shared" si="770"/>
        <v>0</v>
      </c>
      <c r="Y58" s="113">
        <f t="shared" si="770"/>
        <v>0</v>
      </c>
      <c r="Z58" s="29">
        <f t="shared" si="770"/>
        <v>0</v>
      </c>
      <c r="AA58" s="23">
        <f t="shared" si="770"/>
        <v>0</v>
      </c>
      <c r="AB58" s="187">
        <f t="shared" ref="AB58" si="771">IF($B55=$B49,AB52+IF($F55&lt;&gt;$G55,(AC55+$G57-$G56)/$F55,AC55/$F55),IF($F55&lt;&gt;Y55,(AC55+$G57-$G56)/$F55,AC55/$F55))</f>
        <v>0</v>
      </c>
      <c r="AC58" s="7">
        <f t="shared" ref="AC58:AC59" si="772">SUM(AD58:AJ58)</f>
        <v>0</v>
      </c>
      <c r="AD58" s="26">
        <f t="shared" ref="AD58:AJ58" si="773">AD55</f>
        <v>0</v>
      </c>
      <c r="AE58" s="26">
        <f t="shared" si="773"/>
        <v>0</v>
      </c>
      <c r="AF58" s="26">
        <f t="shared" si="773"/>
        <v>0</v>
      </c>
      <c r="AG58" s="26">
        <f t="shared" si="773"/>
        <v>0</v>
      </c>
      <c r="AH58" s="113">
        <f t="shared" si="773"/>
        <v>0</v>
      </c>
      <c r="AI58" s="29">
        <f t="shared" si="773"/>
        <v>0</v>
      </c>
      <c r="AJ58" s="23">
        <f t="shared" si="773"/>
        <v>0</v>
      </c>
      <c r="AK58" s="187">
        <f t="shared" ref="AK58" si="774">IF($B55=$B49,AK52+IF($F55&lt;&gt;$G55,(AL55+$G57-$G56)/$F55,AL55/$F55),IF($F55&lt;&gt;AH55,(AL55+$G57-$G56)/$F55,AL55/$F55))</f>
        <v>0</v>
      </c>
      <c r="AL58" s="7">
        <f t="shared" ref="AL58:AL59" si="775">SUM(AM58:AS58)</f>
        <v>0</v>
      </c>
      <c r="AM58" s="26">
        <f t="shared" ref="AM58:AS58" si="776">AM55</f>
        <v>0</v>
      </c>
      <c r="AN58" s="26">
        <f t="shared" si="776"/>
        <v>0</v>
      </c>
      <c r="AO58" s="26">
        <f t="shared" si="776"/>
        <v>0</v>
      </c>
      <c r="AP58" s="26">
        <f t="shared" si="776"/>
        <v>0</v>
      </c>
      <c r="AQ58" s="113">
        <f t="shared" si="776"/>
        <v>0</v>
      </c>
      <c r="AR58" s="29">
        <f t="shared" si="776"/>
        <v>0</v>
      </c>
      <c r="AS58" s="23">
        <f t="shared" si="776"/>
        <v>0</v>
      </c>
      <c r="AT58" s="187">
        <f t="shared" ref="AT58" si="777">IF($B55=$B49,AT52+IF($F55&lt;&gt;$G55,(AU55+$G57-$G56)/$F55,AU55/$F55),IF($F55&lt;&gt;AQ55,(AU55+$G57-$G56)/$F55,AU55/$F55))</f>
        <v>0</v>
      </c>
      <c r="AU58" s="7">
        <f t="shared" ref="AU58:AU59" si="778">SUM(AV58:BB58)</f>
        <v>0</v>
      </c>
      <c r="AV58" s="6">
        <f t="shared" ref="AV58" si="779">IF(SUM($AM$9:$AS$9)=SUM($AV$9:$BB$9),AV55,IF(AND(SUM($AV$9:$BB$9)&gt;42,SUM($AV$9:$BB$9)&lt;49),AV55,0))</f>
        <v>0</v>
      </c>
      <c r="AW58" s="6">
        <f t="shared" ref="AW58:BB58" si="780">IF(SUM($AM$9:$AS$9)=SUM($AV$9:$BB$9),AW55,IF(AND(SUM($AV$9:$BB$9)&gt;42,SUM($AV$9:$BB$9)&lt;49),AW55,0))</f>
        <v>0</v>
      </c>
      <c r="AX58" s="6">
        <f t="shared" si="780"/>
        <v>0</v>
      </c>
      <c r="AY58" s="6">
        <f t="shared" si="780"/>
        <v>0</v>
      </c>
      <c r="AZ58" s="26">
        <f t="shared" si="780"/>
        <v>0</v>
      </c>
      <c r="BA58" s="29">
        <f t="shared" si="780"/>
        <v>0</v>
      </c>
      <c r="BB58" s="23">
        <f t="shared" si="780"/>
        <v>0</v>
      </c>
    </row>
    <row r="59" spans="1:54" ht="15.75" customHeight="1" x14ac:dyDescent="0.2">
      <c r="A59" s="1">
        <f t="shared" ref="A59:A60" si="781">A58</f>
        <v>0</v>
      </c>
      <c r="B59" s="313"/>
      <c r="C59" s="314"/>
      <c r="D59" s="314"/>
      <c r="E59" s="314"/>
      <c r="F59" s="31"/>
      <c r="G59" s="183"/>
      <c r="H59" s="123">
        <f t="shared" ref="H59" si="782">IF($B55=$B49,H53+F59,$F59)</f>
        <v>0</v>
      </c>
      <c r="I59" s="165">
        <f t="shared" si="721"/>
        <v>0</v>
      </c>
      <c r="J59" s="141">
        <f t="shared" ref="J59" si="783">IF($H58=0,0,IF($B49=$B55,IF($H60&gt;0,$H60+J53,K55+J53),IF($H60&gt;0,$H60,K55)))</f>
        <v>0</v>
      </c>
      <c r="K59" s="7">
        <f t="shared" si="766"/>
        <v>0</v>
      </c>
      <c r="L59" s="6"/>
      <c r="M59" s="6"/>
      <c r="N59" s="6"/>
      <c r="O59" s="6"/>
      <c r="P59" s="26"/>
      <c r="Q59" s="29"/>
      <c r="R59" s="23"/>
      <c r="S59" s="141">
        <f t="shared" ref="S59" si="784">IF($H58=0,0,IF($B49=$B55,IF($H60&gt;0,$H60+S53,T55+S53),IF($H60&gt;0,$H60,T55)))</f>
        <v>0</v>
      </c>
      <c r="T59" s="7">
        <f t="shared" si="769"/>
        <v>0</v>
      </c>
      <c r="U59" s="6"/>
      <c r="V59" s="6"/>
      <c r="W59" s="6"/>
      <c r="X59" s="6"/>
      <c r="Y59" s="26"/>
      <c r="Z59" s="29"/>
      <c r="AA59" s="23"/>
      <c r="AB59" s="141">
        <f t="shared" ref="AB59" si="785">IF($H58=0,0,IF($B49=$B55,IF($H60&gt;0,$H60+AB53,AC55+AB53),IF($H60&gt;0,$H60,AC55)))</f>
        <v>0</v>
      </c>
      <c r="AC59" s="7">
        <f t="shared" si="772"/>
        <v>0</v>
      </c>
      <c r="AD59" s="6"/>
      <c r="AE59" s="6"/>
      <c r="AF59" s="6"/>
      <c r="AG59" s="6"/>
      <c r="AH59" s="26"/>
      <c r="AI59" s="29"/>
      <c r="AJ59" s="23"/>
      <c r="AK59" s="141">
        <f t="shared" ref="AK59" si="786">IF($H58=0,0,IF($B49=$B55,IF($H60&gt;0,$H60+AK53,AL55+AK53),IF($H60&gt;0,$H60,AL55)))</f>
        <v>0</v>
      </c>
      <c r="AL59" s="7">
        <f t="shared" si="775"/>
        <v>0</v>
      </c>
      <c r="AM59" s="6"/>
      <c r="AN59" s="6"/>
      <c r="AO59" s="6"/>
      <c r="AP59" s="6"/>
      <c r="AQ59" s="26"/>
      <c r="AR59" s="29"/>
      <c r="AS59" s="23"/>
      <c r="AT59" s="141">
        <f t="shared" ref="AT59" si="787">IF($H58=0,0,IF($B49=$B55,IF($H60&gt;0,$H60+AT53,AU55+AT53),IF($H60&gt;0,$H60,AU55)))</f>
        <v>0</v>
      </c>
      <c r="AU59" s="7">
        <f t="shared" si="778"/>
        <v>0</v>
      </c>
      <c r="AV59" s="6"/>
      <c r="AW59" s="6"/>
      <c r="AX59" s="6"/>
      <c r="AY59" s="6"/>
      <c r="AZ59" s="26"/>
      <c r="BA59" s="29"/>
      <c r="BB59" s="23"/>
    </row>
    <row r="60" spans="1:54" ht="18.75" customHeight="1" thickBot="1" x14ac:dyDescent="0.25">
      <c r="A60" s="1">
        <f t="shared" si="781"/>
        <v>0</v>
      </c>
      <c r="B60" s="323" t="str">
        <f>IF(B55="",Wydruk!$AE$6,IF(J56=0,Wydruk!$AE$7,IF(AND(G56&lt;G57,B55&lt;&gt;$B61),Wydruk!$AE$13,IF(AND($B55=$B49,$B55&lt;&gt;$B61),IF(OR(OR(J60&lt;4,J60&gt;5),OR(S60&lt;4,S60&gt;5),OR(AB60&lt;4,AB60&gt;5),OR(AK60&lt;4,AK60&gt;5),OR(AND(AT60&lt;4,AT60&gt;0),AT60&gt;5)),Wydruk!$AE$8,Wydruk!$AE$9),IF($B55=$B61,IF($F59&lt;&gt;0,Wydruk!$AE$12,Wydruk!$AE$10),IF(OR(OR(J56&lt;4,J56&gt;5),OR(S56&lt;4,S56&gt;5),OR(AB56&lt;4,AB56&gt;5),OR(AK56&lt;4,AK56&gt;5),OR(AND(AT56&lt;4,AT56&gt;0),AT56&gt;5)),Wydruk!$AE$8,Wydruk!$AE$11))))))</f>
        <v>Uzupełnij liczby godzin tygodniowego planu</v>
      </c>
      <c r="C60" s="324"/>
      <c r="D60" s="324"/>
      <c r="E60" s="324"/>
      <c r="F60" s="173">
        <f>styczeń!F60</f>
        <v>0</v>
      </c>
      <c r="G60" s="184">
        <f>styczeń!G60</f>
        <v>0</v>
      </c>
      <c r="H60" s="191">
        <f t="shared" ref="H60" si="788">IF(OR($G60=0,$F60=0,$G60="",$F60=""),0,$G60/$F60)</f>
        <v>0</v>
      </c>
      <c r="I60" s="193"/>
      <c r="J60" s="176">
        <f t="shared" ref="J60" si="789">IF($B49=$B55,IF(L55+L50&gt;0,1,0)+IF(M55+M50&gt;0,1,0)+IF(N55+N50&gt;0,1,0)+IF(O55+O50&gt;0,1,0)+IF(P55+P50&gt;0,1,0)+IF(Q55+Q50&gt;0,1,0)+IF(R55+R50&gt;0,1,0),J56)</f>
        <v>0</v>
      </c>
      <c r="K60" s="133">
        <f t="shared" ref="K60" si="790">IF(OR($B55=$B61,J60=0,(K56-Q60+O60)&lt;=0),0,(K56-Q60+O60)/J60)</f>
        <v>0</v>
      </c>
      <c r="L60" s="137">
        <f t="shared" ref="L60" si="791">IF(K60*(7-J57)&lt;=0,0,K60*(7-J57))</f>
        <v>0</v>
      </c>
      <c r="M60" s="311">
        <f t="shared" ref="M60" si="792">ROUND(IF(OR(K57-K60*(7-J57)+P60&lt;0,$B55=$B61,K60&lt;=0,K57=0),0,IF(K57-K60*(7-J57)+P60&gt;Q60-O60+P60,Q60-O60+P60,K57-K60*(7-J57)+P60)),1)</f>
        <v>0</v>
      </c>
      <c r="N60" s="312"/>
      <c r="O60" s="139">
        <f t="shared" ref="O60" si="793">IF(OR($B55=$B61,J56=0),0,IF($B55=$B49,J55,$F55))</f>
        <v>0</v>
      </c>
      <c r="P60" s="30">
        <f t="shared" ref="P60" si="794">IF(OR($B55=$B61,J60=0),0,$G57-$G56)</f>
        <v>0</v>
      </c>
      <c r="Q60" s="134">
        <f t="shared" ref="Q60" si="795">IF(OR($B55=$B61,J60=0),0,J59)</f>
        <v>0</v>
      </c>
      <c r="R60" s="138">
        <f t="shared" ref="R60" si="796">IF($B55=$B61,0,K57)</f>
        <v>0</v>
      </c>
      <c r="S60" s="176">
        <f t="shared" ref="S60" si="797">IF($B49=$B55,IF(U55+U50&gt;0,1,0)+IF(V55+V50&gt;0,1,0)+IF(W55+W50&gt;0,1,0)+IF(X55+X50&gt;0,1,0)+IF(Y55+Y50&gt;0,1,0)+IF(Z55+Z50&gt;0,1,0)+IF(AA55+AA50&gt;0,1,0),S56)</f>
        <v>0</v>
      </c>
      <c r="T60" s="133">
        <f t="shared" ref="T60" si="798">IF(OR($B55=$B61,S60=0,(T56-Z60+X60)&lt;=0),0,(T56-Z60+X60)/S60)</f>
        <v>0</v>
      </c>
      <c r="U60" s="137">
        <f t="shared" ref="U60" si="799">IF(T60*(7-S57)&lt;=0,0,T60*(7-S57))</f>
        <v>0</v>
      </c>
      <c r="V60" s="311">
        <f t="shared" ref="V60" si="800">ROUND(IF(OR(T57-T60*(7-S57)+Y60&lt;0,$B55=$B61,T60&lt;=0,T57=0),0,IF(T57-T60*(7-S57)+Y60&gt;Z60-X60+Y60,Z60-X60+Y60,T57-T60*(7-S57)+Y60)),1)</f>
        <v>0</v>
      </c>
      <c r="W60" s="312"/>
      <c r="X60" s="139">
        <f t="shared" ref="X60" si="801">IF(OR($B55=$B61,S56=0),0,IF($B55=$B49,S55,$F55))</f>
        <v>0</v>
      </c>
      <c r="Y60" s="30">
        <f t="shared" ref="Y60" si="802">IF(OR($B55=$B61,S60=0),0,$G57-$G56)</f>
        <v>0</v>
      </c>
      <c r="Z60" s="134">
        <f t="shared" ref="Z60" si="803">IF(OR($B55=$B61,S60=0),0,S59)</f>
        <v>0</v>
      </c>
      <c r="AA60" s="138">
        <f t="shared" ref="AA60" si="804">IF($B55=$B61,0,T57)</f>
        <v>0</v>
      </c>
      <c r="AB60" s="176">
        <f t="shared" ref="AB60" si="805">IF($B49=$B55,IF(AD55+AD50&gt;0,1,0)+IF(AE55+AE50&gt;0,1,0)+IF(AF55+AF50&gt;0,1,0)+IF(AG55+AG50&gt;0,1,0)+IF(AH55+AH50&gt;0,1,0)+IF(AI55+AI50&gt;0,1,0)+IF(AJ55+AJ50&gt;0,1,0),AB56)</f>
        <v>0</v>
      </c>
      <c r="AC60" s="133">
        <f t="shared" ref="AC60" si="806">IF(OR($B55=$B61,AB60=0,(AC56-AI60+AG60)&lt;=0),0,(AC56-AI60+AG60)/AB60)</f>
        <v>0</v>
      </c>
      <c r="AD60" s="137">
        <f t="shared" ref="AD60" si="807">IF(AC60*(7-AB57)&lt;=0,0,AC60*(7-AB57))</f>
        <v>0</v>
      </c>
      <c r="AE60" s="311">
        <f t="shared" ref="AE60" si="808">ROUND(IF(OR(AC57-AC60*(7-AB57)+AH60&lt;0,$B55=$B61,AC60&lt;=0,AC57=0),0,IF(AC57-AC60*(7-AB57)+AH60&gt;AI60-AG60+AH60,AI60-AG60+AH60,AC57-AC60*(7-AB57)+AH60)),1)</f>
        <v>0</v>
      </c>
      <c r="AF60" s="312"/>
      <c r="AG60" s="139">
        <f t="shared" ref="AG60" si="809">IF(OR($B55=$B61,AB56=0),0,IF($B55=$B49,AB55,$F55))</f>
        <v>0</v>
      </c>
      <c r="AH60" s="30">
        <f t="shared" ref="AH60" si="810">IF(OR($B55=$B61,AB60=0),0,$G57-$G56)</f>
        <v>0</v>
      </c>
      <c r="AI60" s="134">
        <f t="shared" ref="AI60" si="811">IF(OR($B55=$B61,AB60=0),0,AB59)</f>
        <v>0</v>
      </c>
      <c r="AJ60" s="138">
        <f t="shared" ref="AJ60" si="812">IF($B55=$B61,0,AC57)</f>
        <v>0</v>
      </c>
      <c r="AK60" s="176">
        <f t="shared" ref="AK60" si="813">IF($B49=$B55,IF(AM55+AM50&gt;0,1,0)+IF(AN55+AN50&gt;0,1,0)+IF(AO55+AO50&gt;0,1,0)+IF(AP55+AP50&gt;0,1,0)+IF(AQ55+AQ50&gt;0,1,0)+IF(AR55+AR50&gt;0,1,0)+IF(AS55+AS50&gt;0,1,0),AK56)</f>
        <v>0</v>
      </c>
      <c r="AL60" s="133">
        <f t="shared" ref="AL60" si="814">IF(OR($B55=$B61,AK60=0,(AL56-AR60+AP60)&lt;=0),0,(AL56-AR60+AP60)/AK60)</f>
        <v>0</v>
      </c>
      <c r="AM60" s="137">
        <f t="shared" ref="AM60" si="815">IF(AL60*(7-AK57)&lt;=0,0,AL60*(7-AK57))</f>
        <v>0</v>
      </c>
      <c r="AN60" s="311">
        <f t="shared" ref="AN60" si="816">ROUND(IF(OR(AL57-AL60*(7-AK57)+AQ60&lt;0,$B55=$B61,AL60&lt;=0,AL57=0),0,IF(AL57-AL60*(7-AK57)+AQ60&gt;AR60-AP60+AQ60,AR60-AP60+AQ60,AL57-AL60*(7-AK57)+AQ60)),1)</f>
        <v>0</v>
      </c>
      <c r="AO60" s="312"/>
      <c r="AP60" s="139">
        <f t="shared" ref="AP60" si="817">IF(OR($B55=$B61,AK56=0),0,IF($B55=$B49,AK55,$F55))</f>
        <v>0</v>
      </c>
      <c r="AQ60" s="30">
        <f t="shared" ref="AQ60" si="818">IF(OR($B55=$B61,AK60=0),0,$G57-$G56)</f>
        <v>0</v>
      </c>
      <c r="AR60" s="134">
        <f t="shared" ref="AR60" si="819">IF(OR($B55=$B61,AK60=0),0,AK59)</f>
        <v>0</v>
      </c>
      <c r="AS60" s="138">
        <f t="shared" ref="AS60" si="820">IF($B55=$B61,0,AL57)</f>
        <v>0</v>
      </c>
      <c r="AT60" s="176">
        <f t="shared" ref="AT60" si="821">IF($B49=$B55,IF(AV55+AV50&gt;0,1,0)+IF(AW55+AW50&gt;0,1,0)+IF(AX55+AX50&gt;0,1,0)+IF(AY55+AY50&gt;0,1,0)+IF(AZ55+AZ50&gt;0,1,0)+IF(BA55+BA50&gt;0,1,0)+IF(BB55+BB50&gt;0,1,0),AT56)</f>
        <v>0</v>
      </c>
      <c r="AU60" s="133">
        <f t="shared" ref="AU60" si="822">IF(OR($B55=$B61,AT60=0,(AU56-BA60+AY60)&lt;=0),0,(AU56-BA60+AY60)/AT60)</f>
        <v>0</v>
      </c>
      <c r="AV60" s="137">
        <f t="shared" ref="AV60" si="823">IF(AU60*(7-AT57)&lt;=0,0,AU60*(7-AT57))</f>
        <v>0</v>
      </c>
      <c r="AW60" s="311">
        <f t="shared" ref="AW60" si="824">ROUND(IF(OR(AU57-AU60*(7-AT57)+AZ60&lt;0,$B55=$B61,AU60&lt;=0,AU57=0),0,IF(AU57-AU60*(7-AT57)+AZ60&gt;BA60-AY60+AZ60,BA60-AY60+AZ60,AU57-AU60*(7-AT57)+AZ60)),1)</f>
        <v>0</v>
      </c>
      <c r="AX60" s="312"/>
      <c r="AY60" s="139">
        <f t="shared" ref="AY60" si="825">IF(OR($B55=$B61,AT56=0),0,IF($B55=$B49,AT55,$F55))</f>
        <v>0</v>
      </c>
      <c r="AZ60" s="30">
        <f t="shared" ref="AZ60" si="826">IF(OR($B55=$B61,AT60=0),0,$G57-$G56)</f>
        <v>0</v>
      </c>
      <c r="BA60" s="134">
        <f t="shared" ref="BA60" si="827">IF(OR($B55=$B61,AT60=0),0,AT59)</f>
        <v>0</v>
      </c>
      <c r="BB60" s="138">
        <f t="shared" ref="BB60" si="828">IF($B55=$B61,0,AU57)</f>
        <v>0</v>
      </c>
    </row>
    <row r="61" spans="1:54" ht="15.75" x14ac:dyDescent="0.2">
      <c r="A61" s="1">
        <f t="shared" ref="A61" si="829">IF(B61="","1. Niewypełnione",B61)</f>
        <v>0</v>
      </c>
      <c r="B61" s="320">
        <f>styczeń!B61</f>
        <v>0</v>
      </c>
      <c r="C61" s="321">
        <f>styczeń!C61</f>
        <v>0</v>
      </c>
      <c r="D61" s="321">
        <f>styczeń!D61</f>
        <v>0</v>
      </c>
      <c r="E61" s="321">
        <f>styczeń!E61</f>
        <v>0</v>
      </c>
      <c r="F61" s="177">
        <f>styczeń!F61</f>
        <v>18</v>
      </c>
      <c r="G61" s="185">
        <f>styczeń!G61</f>
        <v>18</v>
      </c>
      <c r="H61" s="177"/>
      <c r="I61" s="192">
        <f t="shared" ref="I61:I65" si="830">K61+T61+AC61+AL61+AU61</f>
        <v>0</v>
      </c>
      <c r="J61" s="186">
        <f t="shared" ref="J61" si="831">IF(OR($B61=$B67,J64=0),0,ROUND((K62+P66)/J64,0))</f>
        <v>0</v>
      </c>
      <c r="K61" s="51">
        <f t="shared" ref="K61:K62" si="832">SUM(L61:R61)</f>
        <v>0</v>
      </c>
      <c r="L61" s="52">
        <f>styczeń!L61</f>
        <v>0</v>
      </c>
      <c r="M61" s="52">
        <f>styczeń!M61</f>
        <v>0</v>
      </c>
      <c r="N61" s="52">
        <f>styczeń!N61</f>
        <v>0</v>
      </c>
      <c r="O61" s="52">
        <f>styczeń!O61</f>
        <v>0</v>
      </c>
      <c r="P61" s="53">
        <f>styczeń!P61</f>
        <v>0</v>
      </c>
      <c r="Q61" s="54">
        <f>styczeń!Q61</f>
        <v>0</v>
      </c>
      <c r="R61" s="55">
        <f>styczeń!R61</f>
        <v>0</v>
      </c>
      <c r="S61" s="188">
        <f t="shared" ref="S61" si="833">IF(OR($B61=$B67,S64=0),0,ROUND((T62+Y66)/S64,0))</f>
        <v>0</v>
      </c>
      <c r="T61" s="51">
        <f t="shared" ref="T61:T62" si="834">SUM(U61:AA61)</f>
        <v>0</v>
      </c>
      <c r="U61" s="52">
        <f>styczeń!U61</f>
        <v>0</v>
      </c>
      <c r="V61" s="52">
        <f>styczeń!V61</f>
        <v>0</v>
      </c>
      <c r="W61" s="52">
        <f>styczeń!W61</f>
        <v>0</v>
      </c>
      <c r="X61" s="52">
        <f>styczeń!X61</f>
        <v>0</v>
      </c>
      <c r="Y61" s="53">
        <f>styczeń!Y61</f>
        <v>0</v>
      </c>
      <c r="Z61" s="54">
        <f>styczeń!Z61</f>
        <v>0</v>
      </c>
      <c r="AA61" s="55">
        <f>styczeń!AA61</f>
        <v>0</v>
      </c>
      <c r="AB61" s="188">
        <f t="shared" ref="AB61" si="835">IF(OR($B61=$B67,AB64=0),0,ROUND((AC62+AH66)/AB64,0))</f>
        <v>0</v>
      </c>
      <c r="AC61" s="51">
        <f t="shared" ref="AC61:AC62" si="836">SUM(AD61:AJ61)</f>
        <v>0</v>
      </c>
      <c r="AD61" s="52">
        <f>styczeń!AD61</f>
        <v>0</v>
      </c>
      <c r="AE61" s="52">
        <f>styczeń!AE61</f>
        <v>0</v>
      </c>
      <c r="AF61" s="52">
        <f>styczeń!AF61</f>
        <v>0</v>
      </c>
      <c r="AG61" s="52">
        <f>styczeń!AG61</f>
        <v>0</v>
      </c>
      <c r="AH61" s="53">
        <f>styczeń!AH61</f>
        <v>0</v>
      </c>
      <c r="AI61" s="54">
        <f>styczeń!AI61</f>
        <v>0</v>
      </c>
      <c r="AJ61" s="55">
        <f>styczeń!AJ61</f>
        <v>0</v>
      </c>
      <c r="AK61" s="188">
        <f t="shared" ref="AK61" si="837">IF(OR($B61=$B67,AK64=0),0,ROUND((AL62+AQ66)/AK64,0))</f>
        <v>0</v>
      </c>
      <c r="AL61" s="51">
        <f t="shared" ref="AL61:AL62" si="838">SUM(AM61:AS61)</f>
        <v>0</v>
      </c>
      <c r="AM61" s="52">
        <f>styczeń!AM61</f>
        <v>0</v>
      </c>
      <c r="AN61" s="52">
        <f>styczeń!AN61</f>
        <v>0</v>
      </c>
      <c r="AO61" s="52">
        <f>styczeń!AO61</f>
        <v>0</v>
      </c>
      <c r="AP61" s="52">
        <f>styczeń!AP61</f>
        <v>0</v>
      </c>
      <c r="AQ61" s="53">
        <f>styczeń!AQ61</f>
        <v>0</v>
      </c>
      <c r="AR61" s="54">
        <f>styczeń!AR61</f>
        <v>0</v>
      </c>
      <c r="AS61" s="55">
        <f>styczeń!AS61</f>
        <v>0</v>
      </c>
      <c r="AT61" s="188">
        <f t="shared" ref="AT61" si="839">IF(OR($B61=$B67,AT64=0),0,ROUND((AU62+AZ66)/AT64,0))</f>
        <v>0</v>
      </c>
      <c r="AU61" s="51">
        <f t="shared" ref="AU61:AU62" si="840">SUM(AV61:BB61)</f>
        <v>0</v>
      </c>
      <c r="AV61" s="52">
        <f t="shared" ref="AV61" si="841">IF(SUM($AM$9:$AS$9)=SUM($AV$9:$BB$9),AM61,IF(AND(SUM($AV$9:$BB$9)&gt;42,SUM($AV$9:$BB$9)&lt;49),AM61,0))</f>
        <v>0</v>
      </c>
      <c r="AW61" s="52">
        <f t="shared" ref="AW61" si="842">IF(SUM($AM$9:$AS$9)=SUM($AV$9:$BB$9),AN61,IF(AND(SUM($AV$9:$BB$9)&gt;42,SUM($AV$9:$BB$9)&lt;49),AN61,0))</f>
        <v>0</v>
      </c>
      <c r="AX61" s="52">
        <f t="shared" ref="AX61" si="843">IF(SUM($AM$9:$AS$9)=SUM($AV$9:$BB$9),AO61,IF(AND(SUM($AV$9:$BB$9)&gt;42,SUM($AV$9:$BB$9)&lt;49),AO61,0))</f>
        <v>0</v>
      </c>
      <c r="AY61" s="52">
        <f t="shared" ref="AY61" si="844">IF(SUM($AM$9:$AS$9)=SUM($AV$9:$BB$9),AP61,IF(AND(SUM($AV$9:$BB$9)&gt;42,SUM($AV$9:$BB$9)&lt;49),AP61,0))</f>
        <v>0</v>
      </c>
      <c r="AZ61" s="53">
        <f t="shared" ref="AZ61" si="845">IF(SUM($AM$9:$AS$9)=SUM($AV$9:$BB$9),AQ61,IF(AND(SUM($AV$9:$BB$9)&gt;42,SUM($AV$9:$BB$9)&lt;49),AQ61,0))</f>
        <v>0</v>
      </c>
      <c r="BA61" s="54">
        <f t="shared" ref="BA61" si="846">IF(SUM($AM$9:$AS$9)=SUM($AV$9:$BB$9),AR61,IF(AND(SUM($AV$9:$BB$9)&gt;42,SUM($AV$9:$BB$9)&lt;49),AR61,0))</f>
        <v>0</v>
      </c>
      <c r="BB61" s="55">
        <f t="shared" ref="BB61" si="847">IF(SUM($AM$9:$AS$9)=SUM($AV$9:$BB$9),AS61,IF(AND(SUM($AV$9:$BB$9)&gt;42,SUM($AV$9:$BB$9)&lt;49),AS61,0))</f>
        <v>0</v>
      </c>
    </row>
    <row r="62" spans="1:54" ht="12.75" hidden="1" customHeight="1" x14ac:dyDescent="0.2">
      <c r="B62" s="93"/>
      <c r="C62" s="94"/>
      <c r="D62" s="95"/>
      <c r="E62" s="115"/>
      <c r="F62" s="140" t="b">
        <f t="shared" ref="F62" si="848">IF($B55=$B61,OR(F56,G61&lt;F61),G61&lt;F61)</f>
        <v>0</v>
      </c>
      <c r="G62" s="189">
        <f t="shared" ref="G62" si="849">IF(AND($B55=$B61,$B55&lt;&gt;"",$B55&lt;&gt;0),G61+G56,G61)</f>
        <v>18</v>
      </c>
      <c r="H62" s="120"/>
      <c r="I62" s="165">
        <f t="shared" si="830"/>
        <v>0</v>
      </c>
      <c r="J62" s="194">
        <f t="shared" ref="J62" si="850">7-COUNTIF(L61:R61,0)-COUNTIF(L61:R61,"")</f>
        <v>0</v>
      </c>
      <c r="K62" s="22">
        <f t="shared" si="832"/>
        <v>0</v>
      </c>
      <c r="L62" s="35">
        <f t="shared" ref="L62:R62" si="851">IF($B55=$B61,L61+L56,L61)</f>
        <v>0</v>
      </c>
      <c r="M62" s="35">
        <f t="shared" si="851"/>
        <v>0</v>
      </c>
      <c r="N62" s="35">
        <f t="shared" si="851"/>
        <v>0</v>
      </c>
      <c r="O62" s="35">
        <f t="shared" si="851"/>
        <v>0</v>
      </c>
      <c r="P62" s="36">
        <f t="shared" si="851"/>
        <v>0</v>
      </c>
      <c r="Q62" s="37">
        <f t="shared" si="851"/>
        <v>0</v>
      </c>
      <c r="R62" s="38">
        <f t="shared" si="851"/>
        <v>0</v>
      </c>
      <c r="S62" s="194">
        <f t="shared" ref="S62" si="852">7-COUNTIF(U61:AA61,0)-COUNTIF(U61:AA61,"")</f>
        <v>0</v>
      </c>
      <c r="T62" s="22">
        <f t="shared" si="834"/>
        <v>0</v>
      </c>
      <c r="U62" s="35">
        <f t="shared" ref="U62:AA62" si="853">IF($B55=$B61,U61+U56,U61)</f>
        <v>0</v>
      </c>
      <c r="V62" s="35">
        <f t="shared" si="853"/>
        <v>0</v>
      </c>
      <c r="W62" s="35">
        <f t="shared" si="853"/>
        <v>0</v>
      </c>
      <c r="X62" s="35">
        <f t="shared" si="853"/>
        <v>0</v>
      </c>
      <c r="Y62" s="36">
        <f t="shared" si="853"/>
        <v>0</v>
      </c>
      <c r="Z62" s="37">
        <f t="shared" si="853"/>
        <v>0</v>
      </c>
      <c r="AA62" s="38">
        <f t="shared" si="853"/>
        <v>0</v>
      </c>
      <c r="AB62" s="194">
        <f t="shared" ref="AB62" si="854">7-COUNTIF(AD61:AJ61,0)-COUNTIF(AD61:AJ61,"")</f>
        <v>0</v>
      </c>
      <c r="AC62" s="22">
        <f t="shared" si="836"/>
        <v>0</v>
      </c>
      <c r="AD62" s="35">
        <f t="shared" ref="AD62:AJ62" si="855">IF($B55=$B61,AD61+AD56,AD61)</f>
        <v>0</v>
      </c>
      <c r="AE62" s="35">
        <f t="shared" si="855"/>
        <v>0</v>
      </c>
      <c r="AF62" s="35">
        <f t="shared" si="855"/>
        <v>0</v>
      </c>
      <c r="AG62" s="35">
        <f t="shared" si="855"/>
        <v>0</v>
      </c>
      <c r="AH62" s="36">
        <f t="shared" si="855"/>
        <v>0</v>
      </c>
      <c r="AI62" s="37">
        <f t="shared" si="855"/>
        <v>0</v>
      </c>
      <c r="AJ62" s="38">
        <f t="shared" si="855"/>
        <v>0</v>
      </c>
      <c r="AK62" s="194">
        <f t="shared" ref="AK62" si="856">7-COUNTIF(AM61:AS61,0)-COUNTIF(AM61:AS61,"")</f>
        <v>0</v>
      </c>
      <c r="AL62" s="22">
        <f t="shared" si="838"/>
        <v>0</v>
      </c>
      <c r="AM62" s="35">
        <f t="shared" ref="AM62:AS62" si="857">IF($B55=$B61,AM61+AM56,AM61)</f>
        <v>0</v>
      </c>
      <c r="AN62" s="35">
        <f t="shared" si="857"/>
        <v>0</v>
      </c>
      <c r="AO62" s="35">
        <f t="shared" si="857"/>
        <v>0</v>
      </c>
      <c r="AP62" s="35">
        <f t="shared" si="857"/>
        <v>0</v>
      </c>
      <c r="AQ62" s="36">
        <f t="shared" si="857"/>
        <v>0</v>
      </c>
      <c r="AR62" s="37">
        <f t="shared" si="857"/>
        <v>0</v>
      </c>
      <c r="AS62" s="38">
        <f t="shared" si="857"/>
        <v>0</v>
      </c>
      <c r="AT62" s="194">
        <f t="shared" ref="AT62" si="858">7-COUNTIF(AV61:BB61,0)-COUNTIF(AV61:BB61,"")</f>
        <v>0</v>
      </c>
      <c r="AU62" s="22">
        <f t="shared" si="840"/>
        <v>0</v>
      </c>
      <c r="AV62" s="35">
        <f t="shared" ref="AV62:BB62" si="859">IF($B55=$B61,AV61+AV56,AV61)</f>
        <v>0</v>
      </c>
      <c r="AW62" s="35">
        <f t="shared" si="859"/>
        <v>0</v>
      </c>
      <c r="AX62" s="35">
        <f t="shared" si="859"/>
        <v>0</v>
      </c>
      <c r="AY62" s="35">
        <f t="shared" si="859"/>
        <v>0</v>
      </c>
      <c r="AZ62" s="36">
        <f t="shared" si="859"/>
        <v>0</v>
      </c>
      <c r="BA62" s="37">
        <f t="shared" si="859"/>
        <v>0</v>
      </c>
      <c r="BB62" s="38">
        <f t="shared" si="859"/>
        <v>0</v>
      </c>
    </row>
    <row r="63" spans="1:54" ht="15" hidden="1" customHeight="1" x14ac:dyDescent="0.2">
      <c r="B63" s="116"/>
      <c r="C63" s="117"/>
      <c r="D63" s="118"/>
      <c r="E63" s="119"/>
      <c r="F63" s="92"/>
      <c r="G63" s="190">
        <f t="shared" ref="G63" si="860">IF(AND($B55=$B61,$B55&lt;&gt;"",$B55&lt;&gt;0),F61+G57,F61)</f>
        <v>18</v>
      </c>
      <c r="H63" s="121"/>
      <c r="I63" s="165">
        <f t="shared" si="830"/>
        <v>0</v>
      </c>
      <c r="J63" s="195">
        <f t="shared" ref="J63" si="861">IF($B61=$B55,COUNTIF(L63:R63,0),COUNTIF(L64:R64,0)+COUNTIF(L64:R64,""))</f>
        <v>7</v>
      </c>
      <c r="K63" s="39">
        <f t="shared" ref="K63:R63" si="862">IF($B55=$B61,K64+K57,K64)</f>
        <v>0</v>
      </c>
      <c r="L63" s="40">
        <f t="shared" si="862"/>
        <v>0</v>
      </c>
      <c r="M63" s="40">
        <f t="shared" si="862"/>
        <v>0</v>
      </c>
      <c r="N63" s="40">
        <f t="shared" si="862"/>
        <v>0</v>
      </c>
      <c r="O63" s="40">
        <f t="shared" si="862"/>
        <v>0</v>
      </c>
      <c r="P63" s="41">
        <f t="shared" si="862"/>
        <v>0</v>
      </c>
      <c r="Q63" s="42">
        <f t="shared" si="862"/>
        <v>0</v>
      </c>
      <c r="R63" s="43">
        <f t="shared" si="862"/>
        <v>0</v>
      </c>
      <c r="S63" s="195">
        <f t="shared" ref="S63" si="863">IF($B61=$B55,COUNTIF(U63:AA63,0),COUNTIF(U64:AA64,0)+COUNTIF(U64:AA64,""))</f>
        <v>7</v>
      </c>
      <c r="T63" s="39">
        <f t="shared" ref="T63:AA63" si="864">IF($B55=$B61,T64+T57,T64)</f>
        <v>0</v>
      </c>
      <c r="U63" s="40">
        <f t="shared" si="864"/>
        <v>0</v>
      </c>
      <c r="V63" s="40">
        <f t="shared" si="864"/>
        <v>0</v>
      </c>
      <c r="W63" s="40">
        <f t="shared" si="864"/>
        <v>0</v>
      </c>
      <c r="X63" s="40">
        <f t="shared" si="864"/>
        <v>0</v>
      </c>
      <c r="Y63" s="41">
        <f t="shared" si="864"/>
        <v>0</v>
      </c>
      <c r="Z63" s="42">
        <f t="shared" si="864"/>
        <v>0</v>
      </c>
      <c r="AA63" s="43">
        <f t="shared" si="864"/>
        <v>0</v>
      </c>
      <c r="AB63" s="195">
        <f t="shared" ref="AB63" si="865">IF($B61=$B55,COUNTIF(AD63:AJ63,0),COUNTIF(AD64:AJ64,0)+COUNTIF(AD64:AJ64,""))</f>
        <v>7</v>
      </c>
      <c r="AC63" s="39">
        <f t="shared" ref="AC63:AJ63" si="866">IF($B55=$B61,AC64+AC57,AC64)</f>
        <v>0</v>
      </c>
      <c r="AD63" s="40">
        <f t="shared" si="866"/>
        <v>0</v>
      </c>
      <c r="AE63" s="40">
        <f t="shared" si="866"/>
        <v>0</v>
      </c>
      <c r="AF63" s="40">
        <f t="shared" si="866"/>
        <v>0</v>
      </c>
      <c r="AG63" s="40">
        <f t="shared" si="866"/>
        <v>0</v>
      </c>
      <c r="AH63" s="41">
        <f t="shared" si="866"/>
        <v>0</v>
      </c>
      <c r="AI63" s="42">
        <f t="shared" si="866"/>
        <v>0</v>
      </c>
      <c r="AJ63" s="43">
        <f t="shared" si="866"/>
        <v>0</v>
      </c>
      <c r="AK63" s="195">
        <f t="shared" ref="AK63" si="867">IF($B61=$B55,COUNTIF(AM63:AS63,0),COUNTIF(AM64:AS64,0)+COUNTIF(AM64:AS64,""))</f>
        <v>7</v>
      </c>
      <c r="AL63" s="39">
        <f t="shared" ref="AL63:AS63" si="868">IF($B55=$B61,AL64+AL57,AL64)</f>
        <v>0</v>
      </c>
      <c r="AM63" s="40">
        <f t="shared" si="868"/>
        <v>0</v>
      </c>
      <c r="AN63" s="40">
        <f t="shared" si="868"/>
        <v>0</v>
      </c>
      <c r="AO63" s="40">
        <f t="shared" si="868"/>
        <v>0</v>
      </c>
      <c r="AP63" s="40">
        <f t="shared" si="868"/>
        <v>0</v>
      </c>
      <c r="AQ63" s="41">
        <f t="shared" si="868"/>
        <v>0</v>
      </c>
      <c r="AR63" s="42">
        <f t="shared" si="868"/>
        <v>0</v>
      </c>
      <c r="AS63" s="43">
        <f t="shared" si="868"/>
        <v>0</v>
      </c>
      <c r="AT63" s="195">
        <f t="shared" ref="AT63" si="869">IF($B61=$B55,COUNTIF(AV63:BB63,0),COUNTIF(AV64:BB64,0)+COUNTIF(AV64:BB64,""))</f>
        <v>7</v>
      </c>
      <c r="AU63" s="39">
        <f t="shared" ref="AU63:BB63" si="870">IF($B55=$B61,AU64+AU57,AU64)</f>
        <v>0</v>
      </c>
      <c r="AV63" s="40">
        <f t="shared" si="870"/>
        <v>0</v>
      </c>
      <c r="AW63" s="40">
        <f t="shared" si="870"/>
        <v>0</v>
      </c>
      <c r="AX63" s="40">
        <f t="shared" si="870"/>
        <v>0</v>
      </c>
      <c r="AY63" s="40">
        <f t="shared" si="870"/>
        <v>0</v>
      </c>
      <c r="AZ63" s="41">
        <f t="shared" si="870"/>
        <v>0</v>
      </c>
      <c r="BA63" s="42">
        <f t="shared" si="870"/>
        <v>0</v>
      </c>
      <c r="BB63" s="43">
        <f t="shared" si="870"/>
        <v>0</v>
      </c>
    </row>
    <row r="64" spans="1:54" ht="15.75" customHeight="1" x14ac:dyDescent="0.2">
      <c r="A64" s="1">
        <f t="shared" ref="A64" si="871">A61</f>
        <v>0</v>
      </c>
      <c r="B64" s="313">
        <f t="shared" ref="B64" si="872">B58+1</f>
        <v>8</v>
      </c>
      <c r="C64" s="314"/>
      <c r="D64" s="314"/>
      <c r="E64" s="314"/>
      <c r="F64" s="31"/>
      <c r="G64" s="183"/>
      <c r="H64" s="122">
        <f t="shared" ref="H64" si="873">5-COUNTIF(AU61,0)-COUNTIF(AL61,0)-COUNTIF(AC61,0)-COUNTIF(T61,0)-COUNTIF(K61,0)</f>
        <v>0</v>
      </c>
      <c r="I64" s="165">
        <f t="shared" si="830"/>
        <v>0</v>
      </c>
      <c r="J64" s="187">
        <f t="shared" ref="J64" si="874">IF($B61=$B55,J58+IF($F61&lt;&gt;$G61,(K61+$G63-$G62)/$F61,K61/$F61),IF($F61&lt;&gt;G61,(K61+$G63-$G62)/$F61,K61/$F61))</f>
        <v>0</v>
      </c>
      <c r="K64" s="7">
        <f t="shared" ref="K64:K65" si="875">SUM(L64:R64)</f>
        <v>0</v>
      </c>
      <c r="L64" s="26">
        <f t="shared" ref="L64:R64" si="876">L61</f>
        <v>0</v>
      </c>
      <c r="M64" s="26">
        <f t="shared" si="876"/>
        <v>0</v>
      </c>
      <c r="N64" s="26">
        <f t="shared" si="876"/>
        <v>0</v>
      </c>
      <c r="O64" s="26">
        <f t="shared" si="876"/>
        <v>0</v>
      </c>
      <c r="P64" s="26">
        <f t="shared" si="876"/>
        <v>0</v>
      </c>
      <c r="Q64" s="29">
        <f t="shared" si="876"/>
        <v>0</v>
      </c>
      <c r="R64" s="23">
        <f t="shared" si="876"/>
        <v>0</v>
      </c>
      <c r="S64" s="187">
        <f t="shared" ref="S64" si="877">IF($B61=$B55,S58+IF($F61&lt;&gt;$G61,(T61+$G63-$G62)/$F61,T61/$F61),IF($F61&lt;&gt;P61,(T61+$G63-$G62)/$F61,T61/$F61))</f>
        <v>0</v>
      </c>
      <c r="T64" s="7">
        <f t="shared" ref="T64:T65" si="878">SUM(U64:AA64)</f>
        <v>0</v>
      </c>
      <c r="U64" s="26">
        <f t="shared" ref="U64:AA64" si="879">U61</f>
        <v>0</v>
      </c>
      <c r="V64" s="26">
        <f t="shared" si="879"/>
        <v>0</v>
      </c>
      <c r="W64" s="26">
        <f t="shared" si="879"/>
        <v>0</v>
      </c>
      <c r="X64" s="26">
        <f t="shared" si="879"/>
        <v>0</v>
      </c>
      <c r="Y64" s="113">
        <f t="shared" si="879"/>
        <v>0</v>
      </c>
      <c r="Z64" s="29">
        <f t="shared" si="879"/>
        <v>0</v>
      </c>
      <c r="AA64" s="23">
        <f t="shared" si="879"/>
        <v>0</v>
      </c>
      <c r="AB64" s="187">
        <f t="shared" ref="AB64" si="880">IF($B61=$B55,AB58+IF($F61&lt;&gt;$G61,(AC61+$G63-$G62)/$F61,AC61/$F61),IF($F61&lt;&gt;Y61,(AC61+$G63-$G62)/$F61,AC61/$F61))</f>
        <v>0</v>
      </c>
      <c r="AC64" s="7">
        <f t="shared" ref="AC64:AC65" si="881">SUM(AD64:AJ64)</f>
        <v>0</v>
      </c>
      <c r="AD64" s="26">
        <f t="shared" ref="AD64:AJ64" si="882">AD61</f>
        <v>0</v>
      </c>
      <c r="AE64" s="26">
        <f t="shared" si="882"/>
        <v>0</v>
      </c>
      <c r="AF64" s="26">
        <f t="shared" si="882"/>
        <v>0</v>
      </c>
      <c r="AG64" s="26">
        <f t="shared" si="882"/>
        <v>0</v>
      </c>
      <c r="AH64" s="113">
        <f t="shared" si="882"/>
        <v>0</v>
      </c>
      <c r="AI64" s="29">
        <f t="shared" si="882"/>
        <v>0</v>
      </c>
      <c r="AJ64" s="23">
        <f t="shared" si="882"/>
        <v>0</v>
      </c>
      <c r="AK64" s="187">
        <f t="shared" ref="AK64" si="883">IF($B61=$B55,AK58+IF($F61&lt;&gt;$G61,(AL61+$G63-$G62)/$F61,AL61/$F61),IF($F61&lt;&gt;AH61,(AL61+$G63-$G62)/$F61,AL61/$F61))</f>
        <v>0</v>
      </c>
      <c r="AL64" s="7">
        <f t="shared" ref="AL64:AL65" si="884">SUM(AM64:AS64)</f>
        <v>0</v>
      </c>
      <c r="AM64" s="26">
        <f t="shared" ref="AM64:AS64" si="885">AM61</f>
        <v>0</v>
      </c>
      <c r="AN64" s="26">
        <f t="shared" si="885"/>
        <v>0</v>
      </c>
      <c r="AO64" s="26">
        <f t="shared" si="885"/>
        <v>0</v>
      </c>
      <c r="AP64" s="26">
        <f t="shared" si="885"/>
        <v>0</v>
      </c>
      <c r="AQ64" s="113">
        <f t="shared" si="885"/>
        <v>0</v>
      </c>
      <c r="AR64" s="29">
        <f t="shared" si="885"/>
        <v>0</v>
      </c>
      <c r="AS64" s="23">
        <f t="shared" si="885"/>
        <v>0</v>
      </c>
      <c r="AT64" s="187">
        <f t="shared" ref="AT64" si="886">IF($B61=$B55,AT58+IF($F61&lt;&gt;$G61,(AU61+$G63-$G62)/$F61,AU61/$F61),IF($F61&lt;&gt;AQ61,(AU61+$G63-$G62)/$F61,AU61/$F61))</f>
        <v>0</v>
      </c>
      <c r="AU64" s="7">
        <f t="shared" ref="AU64:AU65" si="887">SUM(AV64:BB64)</f>
        <v>0</v>
      </c>
      <c r="AV64" s="6">
        <f t="shared" ref="AV64" si="888">IF(SUM($AM$9:$AS$9)=SUM($AV$9:$BB$9),AV61,IF(AND(SUM($AV$9:$BB$9)&gt;42,SUM($AV$9:$BB$9)&lt;49),AV61,0))</f>
        <v>0</v>
      </c>
      <c r="AW64" s="6">
        <f t="shared" ref="AW64:BB64" si="889">IF(SUM($AM$9:$AS$9)=SUM($AV$9:$BB$9),AW61,IF(AND(SUM($AV$9:$BB$9)&gt;42,SUM($AV$9:$BB$9)&lt;49),AW61,0))</f>
        <v>0</v>
      </c>
      <c r="AX64" s="6">
        <f t="shared" si="889"/>
        <v>0</v>
      </c>
      <c r="AY64" s="6">
        <f t="shared" si="889"/>
        <v>0</v>
      </c>
      <c r="AZ64" s="26">
        <f t="shared" si="889"/>
        <v>0</v>
      </c>
      <c r="BA64" s="29">
        <f t="shared" si="889"/>
        <v>0</v>
      </c>
      <c r="BB64" s="23">
        <f t="shared" si="889"/>
        <v>0</v>
      </c>
    </row>
    <row r="65" spans="1:54" ht="15.75" customHeight="1" x14ac:dyDescent="0.2">
      <c r="A65" s="1">
        <f t="shared" ref="A65:A66" si="890">A64</f>
        <v>0</v>
      </c>
      <c r="B65" s="313"/>
      <c r="C65" s="314"/>
      <c r="D65" s="314"/>
      <c r="E65" s="314"/>
      <c r="F65" s="31"/>
      <c r="G65" s="183"/>
      <c r="H65" s="123">
        <f t="shared" ref="H65" si="891">IF($B61=$B55,H59+F65,$F65)</f>
        <v>0</v>
      </c>
      <c r="I65" s="165">
        <f t="shared" si="830"/>
        <v>0</v>
      </c>
      <c r="J65" s="141">
        <f t="shared" ref="J65" si="892">IF($H64=0,0,IF($B55=$B61,IF($H66&gt;0,$H66+J59,K61+J59),IF($H66&gt;0,$H66,K61)))</f>
        <v>0</v>
      </c>
      <c r="K65" s="7">
        <f t="shared" si="875"/>
        <v>0</v>
      </c>
      <c r="L65" s="6"/>
      <c r="M65" s="6"/>
      <c r="N65" s="6"/>
      <c r="O65" s="6"/>
      <c r="P65" s="26"/>
      <c r="Q65" s="29"/>
      <c r="R65" s="23"/>
      <c r="S65" s="141">
        <f t="shared" ref="S65" si="893">IF($H64=0,0,IF($B55=$B61,IF($H66&gt;0,$H66+S59,T61+S59),IF($H66&gt;0,$H66,T61)))</f>
        <v>0</v>
      </c>
      <c r="T65" s="7">
        <f t="shared" si="878"/>
        <v>0</v>
      </c>
      <c r="U65" s="6"/>
      <c r="V65" s="6"/>
      <c r="W65" s="6"/>
      <c r="X65" s="6"/>
      <c r="Y65" s="26"/>
      <c r="Z65" s="29"/>
      <c r="AA65" s="23"/>
      <c r="AB65" s="141">
        <f t="shared" ref="AB65" si="894">IF($H64=0,0,IF($B55=$B61,IF($H66&gt;0,$H66+AB59,AC61+AB59),IF($H66&gt;0,$H66,AC61)))</f>
        <v>0</v>
      </c>
      <c r="AC65" s="7">
        <f t="shared" si="881"/>
        <v>0</v>
      </c>
      <c r="AD65" s="6"/>
      <c r="AE65" s="6"/>
      <c r="AF65" s="6"/>
      <c r="AG65" s="6"/>
      <c r="AH65" s="26"/>
      <c r="AI65" s="29"/>
      <c r="AJ65" s="23"/>
      <c r="AK65" s="141">
        <f t="shared" ref="AK65" si="895">IF($H64=0,0,IF($B55=$B61,IF($H66&gt;0,$H66+AK59,AL61+AK59),IF($H66&gt;0,$H66,AL61)))</f>
        <v>0</v>
      </c>
      <c r="AL65" s="7">
        <f t="shared" si="884"/>
        <v>0</v>
      </c>
      <c r="AM65" s="6"/>
      <c r="AN65" s="6"/>
      <c r="AO65" s="6"/>
      <c r="AP65" s="6"/>
      <c r="AQ65" s="26"/>
      <c r="AR65" s="29"/>
      <c r="AS65" s="23"/>
      <c r="AT65" s="141">
        <f t="shared" ref="AT65" si="896">IF($H64=0,0,IF($B55=$B61,IF($H66&gt;0,$H66+AT59,AU61+AT59),IF($H66&gt;0,$H66,AU61)))</f>
        <v>0</v>
      </c>
      <c r="AU65" s="7">
        <f t="shared" si="887"/>
        <v>0</v>
      </c>
      <c r="AV65" s="6"/>
      <c r="AW65" s="6"/>
      <c r="AX65" s="6"/>
      <c r="AY65" s="6"/>
      <c r="AZ65" s="26"/>
      <c r="BA65" s="29"/>
      <c r="BB65" s="23"/>
    </row>
    <row r="66" spans="1:54" ht="18.75" customHeight="1" thickBot="1" x14ac:dyDescent="0.25">
      <c r="A66" s="1">
        <f t="shared" si="890"/>
        <v>0</v>
      </c>
      <c r="B66" s="323" t="str">
        <f>IF(B61="",Wydruk!$AE$6,IF(J62=0,Wydruk!$AE$7,IF(AND(G62&lt;G63,B61&lt;&gt;$B67),Wydruk!$AE$13,IF(AND($B61=$B55,$B61&lt;&gt;$B67),IF(OR(OR(J66&lt;4,J66&gt;5),OR(S66&lt;4,S66&gt;5),OR(AB66&lt;4,AB66&gt;5),OR(AK66&lt;4,AK66&gt;5),OR(AND(AT66&lt;4,AT66&gt;0),AT66&gt;5)),Wydruk!$AE$8,Wydruk!$AE$9),IF($B61=$B67,IF($F65&lt;&gt;0,Wydruk!$AE$12,Wydruk!$AE$10),IF(OR(OR(J62&lt;4,J62&gt;5),OR(S62&lt;4,S62&gt;5),OR(AB62&lt;4,AB62&gt;5),OR(AK62&lt;4,AK62&gt;5),OR(AND(AT62&lt;4,AT62&gt;0),AT62&gt;5)),Wydruk!$AE$8,Wydruk!$AE$11))))))</f>
        <v>Uzupełnij liczby godzin tygodniowego planu</v>
      </c>
      <c r="C66" s="324"/>
      <c r="D66" s="324"/>
      <c r="E66" s="324"/>
      <c r="F66" s="173">
        <f>styczeń!F66</f>
        <v>0</v>
      </c>
      <c r="G66" s="184">
        <f>styczeń!G66</f>
        <v>0</v>
      </c>
      <c r="H66" s="191">
        <f t="shared" ref="H66" si="897">IF(OR($G66=0,$F66=0,$G66="",$F66=""),0,$G66/$F66)</f>
        <v>0</v>
      </c>
      <c r="I66" s="193"/>
      <c r="J66" s="176">
        <f t="shared" ref="J66" si="898">IF($B55=$B61,IF(L61+L56&gt;0,1,0)+IF(M61+M56&gt;0,1,0)+IF(N61+N56&gt;0,1,0)+IF(O61+O56&gt;0,1,0)+IF(P61+P56&gt;0,1,0)+IF(Q61+Q56&gt;0,1,0)+IF(R61+R56&gt;0,1,0),J62)</f>
        <v>0</v>
      </c>
      <c r="K66" s="133">
        <f t="shared" ref="K66" si="899">IF(OR($B61=$B67,J66=0,(K62-Q66+O66)&lt;=0),0,(K62-Q66+O66)/J66)</f>
        <v>0</v>
      </c>
      <c r="L66" s="137">
        <f t="shared" ref="L66" si="900">IF(K66*(7-J63)&lt;=0,0,K66*(7-J63))</f>
        <v>0</v>
      </c>
      <c r="M66" s="311">
        <f t="shared" ref="M66" si="901">ROUND(IF(OR(K63-K66*(7-J63)+P66&lt;0,$B61=$B67,K66&lt;=0,K63=0),0,IF(K63-K66*(7-J63)+P66&gt;Q66-O66+P66,Q66-O66+P66,K63-K66*(7-J63)+P66)),1)</f>
        <v>0</v>
      </c>
      <c r="N66" s="312"/>
      <c r="O66" s="139">
        <f t="shared" ref="O66" si="902">IF(OR($B61=$B67,J62=0),0,IF($B61=$B55,J61,$F61))</f>
        <v>0</v>
      </c>
      <c r="P66" s="30">
        <f t="shared" ref="P66" si="903">IF(OR($B61=$B67,J66=0),0,$G63-$G62)</f>
        <v>0</v>
      </c>
      <c r="Q66" s="134">
        <f t="shared" ref="Q66" si="904">IF(OR($B61=$B67,J66=0),0,J65)</f>
        <v>0</v>
      </c>
      <c r="R66" s="138">
        <f t="shared" ref="R66" si="905">IF($B61=$B67,0,K63)</f>
        <v>0</v>
      </c>
      <c r="S66" s="176">
        <f t="shared" ref="S66" si="906">IF($B55=$B61,IF(U61+U56&gt;0,1,0)+IF(V61+V56&gt;0,1,0)+IF(W61+W56&gt;0,1,0)+IF(X61+X56&gt;0,1,0)+IF(Y61+Y56&gt;0,1,0)+IF(Z61+Z56&gt;0,1,0)+IF(AA61+AA56&gt;0,1,0),S62)</f>
        <v>0</v>
      </c>
      <c r="T66" s="133">
        <f t="shared" ref="T66" si="907">IF(OR($B61=$B67,S66=0,(T62-Z66+X66)&lt;=0),0,(T62-Z66+X66)/S66)</f>
        <v>0</v>
      </c>
      <c r="U66" s="137">
        <f t="shared" ref="U66" si="908">IF(T66*(7-S63)&lt;=0,0,T66*(7-S63))</f>
        <v>0</v>
      </c>
      <c r="V66" s="311">
        <f t="shared" ref="V66" si="909">ROUND(IF(OR(T63-T66*(7-S63)+Y66&lt;0,$B61=$B67,T66&lt;=0,T63=0),0,IF(T63-T66*(7-S63)+Y66&gt;Z66-X66+Y66,Z66-X66+Y66,T63-T66*(7-S63)+Y66)),1)</f>
        <v>0</v>
      </c>
      <c r="W66" s="312"/>
      <c r="X66" s="139">
        <f t="shared" ref="X66" si="910">IF(OR($B61=$B67,S62=0),0,IF($B61=$B55,S61,$F61))</f>
        <v>0</v>
      </c>
      <c r="Y66" s="30">
        <f t="shared" ref="Y66" si="911">IF(OR($B61=$B67,S66=0),0,$G63-$G62)</f>
        <v>0</v>
      </c>
      <c r="Z66" s="134">
        <f t="shared" ref="Z66" si="912">IF(OR($B61=$B67,S66=0),0,S65)</f>
        <v>0</v>
      </c>
      <c r="AA66" s="138">
        <f t="shared" ref="AA66" si="913">IF($B61=$B67,0,T63)</f>
        <v>0</v>
      </c>
      <c r="AB66" s="176">
        <f t="shared" ref="AB66" si="914">IF($B55=$B61,IF(AD61+AD56&gt;0,1,0)+IF(AE61+AE56&gt;0,1,0)+IF(AF61+AF56&gt;0,1,0)+IF(AG61+AG56&gt;0,1,0)+IF(AH61+AH56&gt;0,1,0)+IF(AI61+AI56&gt;0,1,0)+IF(AJ61+AJ56&gt;0,1,0),AB62)</f>
        <v>0</v>
      </c>
      <c r="AC66" s="133">
        <f t="shared" ref="AC66" si="915">IF(OR($B61=$B67,AB66=0,(AC62-AI66+AG66)&lt;=0),0,(AC62-AI66+AG66)/AB66)</f>
        <v>0</v>
      </c>
      <c r="AD66" s="137">
        <f t="shared" ref="AD66" si="916">IF(AC66*(7-AB63)&lt;=0,0,AC66*(7-AB63))</f>
        <v>0</v>
      </c>
      <c r="AE66" s="311">
        <f t="shared" ref="AE66" si="917">ROUND(IF(OR(AC63-AC66*(7-AB63)+AH66&lt;0,$B61=$B67,AC66&lt;=0,AC63=0),0,IF(AC63-AC66*(7-AB63)+AH66&gt;AI66-AG66+AH66,AI66-AG66+AH66,AC63-AC66*(7-AB63)+AH66)),1)</f>
        <v>0</v>
      </c>
      <c r="AF66" s="312"/>
      <c r="AG66" s="139">
        <f t="shared" ref="AG66" si="918">IF(OR($B61=$B67,AB62=0),0,IF($B61=$B55,AB61,$F61))</f>
        <v>0</v>
      </c>
      <c r="AH66" s="30">
        <f t="shared" ref="AH66" si="919">IF(OR($B61=$B67,AB66=0),0,$G63-$G62)</f>
        <v>0</v>
      </c>
      <c r="AI66" s="134">
        <f t="shared" ref="AI66" si="920">IF(OR($B61=$B67,AB66=0),0,AB65)</f>
        <v>0</v>
      </c>
      <c r="AJ66" s="138">
        <f t="shared" ref="AJ66" si="921">IF($B61=$B67,0,AC63)</f>
        <v>0</v>
      </c>
      <c r="AK66" s="176">
        <f t="shared" ref="AK66" si="922">IF($B55=$B61,IF(AM61+AM56&gt;0,1,0)+IF(AN61+AN56&gt;0,1,0)+IF(AO61+AO56&gt;0,1,0)+IF(AP61+AP56&gt;0,1,0)+IF(AQ61+AQ56&gt;0,1,0)+IF(AR61+AR56&gt;0,1,0)+IF(AS61+AS56&gt;0,1,0),AK62)</f>
        <v>0</v>
      </c>
      <c r="AL66" s="133">
        <f t="shared" ref="AL66" si="923">IF(OR($B61=$B67,AK66=0,(AL62-AR66+AP66)&lt;=0),0,(AL62-AR66+AP66)/AK66)</f>
        <v>0</v>
      </c>
      <c r="AM66" s="137">
        <f t="shared" ref="AM66" si="924">IF(AL66*(7-AK63)&lt;=0,0,AL66*(7-AK63))</f>
        <v>0</v>
      </c>
      <c r="AN66" s="311">
        <f t="shared" ref="AN66" si="925">ROUND(IF(OR(AL63-AL66*(7-AK63)+AQ66&lt;0,$B61=$B67,AL66&lt;=0,AL63=0),0,IF(AL63-AL66*(7-AK63)+AQ66&gt;AR66-AP66+AQ66,AR66-AP66+AQ66,AL63-AL66*(7-AK63)+AQ66)),1)</f>
        <v>0</v>
      </c>
      <c r="AO66" s="312"/>
      <c r="AP66" s="139">
        <f t="shared" ref="AP66" si="926">IF(OR($B61=$B67,AK62=0),0,IF($B61=$B55,AK61,$F61))</f>
        <v>0</v>
      </c>
      <c r="AQ66" s="30">
        <f t="shared" ref="AQ66" si="927">IF(OR($B61=$B67,AK66=0),0,$G63-$G62)</f>
        <v>0</v>
      </c>
      <c r="AR66" s="134">
        <f t="shared" ref="AR66" si="928">IF(OR($B61=$B67,AK66=0),0,AK65)</f>
        <v>0</v>
      </c>
      <c r="AS66" s="138">
        <f t="shared" ref="AS66" si="929">IF($B61=$B67,0,AL63)</f>
        <v>0</v>
      </c>
      <c r="AT66" s="176">
        <f t="shared" ref="AT66" si="930">IF($B55=$B61,IF(AV61+AV56&gt;0,1,0)+IF(AW61+AW56&gt;0,1,0)+IF(AX61+AX56&gt;0,1,0)+IF(AY61+AY56&gt;0,1,0)+IF(AZ61+AZ56&gt;0,1,0)+IF(BA61+BA56&gt;0,1,0)+IF(BB61+BB56&gt;0,1,0),AT62)</f>
        <v>0</v>
      </c>
      <c r="AU66" s="133">
        <f t="shared" ref="AU66" si="931">IF(OR($B61=$B67,AT66=0,(AU62-BA66+AY66)&lt;=0),0,(AU62-BA66+AY66)/AT66)</f>
        <v>0</v>
      </c>
      <c r="AV66" s="137">
        <f t="shared" ref="AV66" si="932">IF(AU66*(7-AT63)&lt;=0,0,AU66*(7-AT63))</f>
        <v>0</v>
      </c>
      <c r="AW66" s="311">
        <f t="shared" ref="AW66" si="933">ROUND(IF(OR(AU63-AU66*(7-AT63)+AZ66&lt;0,$B61=$B67,AU66&lt;=0,AU63=0),0,IF(AU63-AU66*(7-AT63)+AZ66&gt;BA66-AY66+AZ66,BA66-AY66+AZ66,AU63-AU66*(7-AT63)+AZ66)),1)</f>
        <v>0</v>
      </c>
      <c r="AX66" s="312"/>
      <c r="AY66" s="139">
        <f t="shared" ref="AY66" si="934">IF(OR($B61=$B67,AT62=0),0,IF($B61=$B55,AT61,$F61))</f>
        <v>0</v>
      </c>
      <c r="AZ66" s="30">
        <f t="shared" ref="AZ66" si="935">IF(OR($B61=$B67,AT66=0),0,$G63-$G62)</f>
        <v>0</v>
      </c>
      <c r="BA66" s="134">
        <f t="shared" ref="BA66" si="936">IF(OR($B61=$B67,AT66=0),0,AT65)</f>
        <v>0</v>
      </c>
      <c r="BB66" s="138">
        <f t="shared" ref="BB66" si="937">IF($B61=$B67,0,AU63)</f>
        <v>0</v>
      </c>
    </row>
    <row r="67" spans="1:54" ht="15.75" x14ac:dyDescent="0.2">
      <c r="A67" s="1">
        <f t="shared" ref="A67" si="938">IF(B67="","1. Niewypełnione",B67)</f>
        <v>0</v>
      </c>
      <c r="B67" s="320">
        <f>styczeń!B67</f>
        <v>0</v>
      </c>
      <c r="C67" s="321">
        <f>styczeń!C67</f>
        <v>0</v>
      </c>
      <c r="D67" s="321">
        <f>styczeń!D67</f>
        <v>0</v>
      </c>
      <c r="E67" s="321">
        <f>styczeń!E67</f>
        <v>0</v>
      </c>
      <c r="F67" s="177">
        <f>styczeń!F67</f>
        <v>18</v>
      </c>
      <c r="G67" s="185">
        <f>styczeń!G67</f>
        <v>18</v>
      </c>
      <c r="H67" s="177"/>
      <c r="I67" s="192">
        <f t="shared" ref="I67:I71" si="939">K67+T67+AC67+AL67+AU67</f>
        <v>0</v>
      </c>
      <c r="J67" s="186">
        <f t="shared" ref="J67" si="940">IF(OR($B67=$B73,J70=0),0,ROUND((K68+P72)/J70,0))</f>
        <v>0</v>
      </c>
      <c r="K67" s="51">
        <f t="shared" ref="K67:K68" si="941">SUM(L67:R67)</f>
        <v>0</v>
      </c>
      <c r="L67" s="52">
        <f>styczeń!L67</f>
        <v>0</v>
      </c>
      <c r="M67" s="52">
        <f>styczeń!M67</f>
        <v>0</v>
      </c>
      <c r="N67" s="52">
        <f>styczeń!N67</f>
        <v>0</v>
      </c>
      <c r="O67" s="52">
        <f>styczeń!O67</f>
        <v>0</v>
      </c>
      <c r="P67" s="53">
        <f>styczeń!P67</f>
        <v>0</v>
      </c>
      <c r="Q67" s="54">
        <f>styczeń!Q67</f>
        <v>0</v>
      </c>
      <c r="R67" s="55">
        <f>styczeń!R67</f>
        <v>0</v>
      </c>
      <c r="S67" s="188">
        <f t="shared" ref="S67" si="942">IF(OR($B67=$B73,S70=0),0,ROUND((T68+Y72)/S70,0))</f>
        <v>0</v>
      </c>
      <c r="T67" s="51">
        <f t="shared" ref="T67:T68" si="943">SUM(U67:AA67)</f>
        <v>0</v>
      </c>
      <c r="U67" s="52">
        <f>styczeń!U67</f>
        <v>0</v>
      </c>
      <c r="V67" s="52">
        <f>styczeń!V67</f>
        <v>0</v>
      </c>
      <c r="W67" s="52">
        <f>styczeń!W67</f>
        <v>0</v>
      </c>
      <c r="X67" s="52">
        <f>styczeń!X67</f>
        <v>0</v>
      </c>
      <c r="Y67" s="53">
        <f>styczeń!Y67</f>
        <v>0</v>
      </c>
      <c r="Z67" s="54">
        <f>styczeń!Z67</f>
        <v>0</v>
      </c>
      <c r="AA67" s="55">
        <f>styczeń!AA67</f>
        <v>0</v>
      </c>
      <c r="AB67" s="188">
        <f t="shared" ref="AB67" si="944">IF(OR($B67=$B73,AB70=0),0,ROUND((AC68+AH72)/AB70,0))</f>
        <v>0</v>
      </c>
      <c r="AC67" s="51">
        <f t="shared" ref="AC67:AC68" si="945">SUM(AD67:AJ67)</f>
        <v>0</v>
      </c>
      <c r="AD67" s="52">
        <f>styczeń!AD67</f>
        <v>0</v>
      </c>
      <c r="AE67" s="52">
        <f>styczeń!AE67</f>
        <v>0</v>
      </c>
      <c r="AF67" s="52">
        <f>styczeń!AF67</f>
        <v>0</v>
      </c>
      <c r="AG67" s="52">
        <f>styczeń!AG67</f>
        <v>0</v>
      </c>
      <c r="AH67" s="53">
        <f>styczeń!AH67</f>
        <v>0</v>
      </c>
      <c r="AI67" s="54">
        <f>styczeń!AI67</f>
        <v>0</v>
      </c>
      <c r="AJ67" s="55">
        <f>styczeń!AJ67</f>
        <v>0</v>
      </c>
      <c r="AK67" s="188">
        <f t="shared" ref="AK67" si="946">IF(OR($B67=$B73,AK70=0),0,ROUND((AL68+AQ72)/AK70,0))</f>
        <v>0</v>
      </c>
      <c r="AL67" s="51">
        <f t="shared" ref="AL67:AL68" si="947">SUM(AM67:AS67)</f>
        <v>0</v>
      </c>
      <c r="AM67" s="52">
        <f>styczeń!AM67</f>
        <v>0</v>
      </c>
      <c r="AN67" s="52">
        <f>styczeń!AN67</f>
        <v>0</v>
      </c>
      <c r="AO67" s="52">
        <f>styczeń!AO67</f>
        <v>0</v>
      </c>
      <c r="AP67" s="52">
        <f>styczeń!AP67</f>
        <v>0</v>
      </c>
      <c r="AQ67" s="53">
        <f>styczeń!AQ67</f>
        <v>0</v>
      </c>
      <c r="AR67" s="54">
        <f>styczeń!AR67</f>
        <v>0</v>
      </c>
      <c r="AS67" s="55">
        <f>styczeń!AS67</f>
        <v>0</v>
      </c>
      <c r="AT67" s="188">
        <f t="shared" ref="AT67" si="948">IF(OR($B67=$B73,AT70=0),0,ROUND((AU68+AZ72)/AT70,0))</f>
        <v>0</v>
      </c>
      <c r="AU67" s="51">
        <f t="shared" ref="AU67:AU68" si="949">SUM(AV67:BB67)</f>
        <v>0</v>
      </c>
      <c r="AV67" s="52">
        <f t="shared" ref="AV67" si="950">IF(SUM($AM$9:$AS$9)=SUM($AV$9:$BB$9),AM67,IF(AND(SUM($AV$9:$BB$9)&gt;42,SUM($AV$9:$BB$9)&lt;49),AM67,0))</f>
        <v>0</v>
      </c>
      <c r="AW67" s="52">
        <f t="shared" ref="AW67" si="951">IF(SUM($AM$9:$AS$9)=SUM($AV$9:$BB$9),AN67,IF(AND(SUM($AV$9:$BB$9)&gt;42,SUM($AV$9:$BB$9)&lt;49),AN67,0))</f>
        <v>0</v>
      </c>
      <c r="AX67" s="52">
        <f t="shared" ref="AX67" si="952">IF(SUM($AM$9:$AS$9)=SUM($AV$9:$BB$9),AO67,IF(AND(SUM($AV$9:$BB$9)&gt;42,SUM($AV$9:$BB$9)&lt;49),AO67,0))</f>
        <v>0</v>
      </c>
      <c r="AY67" s="52">
        <f t="shared" ref="AY67" si="953">IF(SUM($AM$9:$AS$9)=SUM($AV$9:$BB$9),AP67,IF(AND(SUM($AV$9:$BB$9)&gt;42,SUM($AV$9:$BB$9)&lt;49),AP67,0))</f>
        <v>0</v>
      </c>
      <c r="AZ67" s="53">
        <f t="shared" ref="AZ67" si="954">IF(SUM($AM$9:$AS$9)=SUM($AV$9:$BB$9),AQ67,IF(AND(SUM($AV$9:$BB$9)&gt;42,SUM($AV$9:$BB$9)&lt;49),AQ67,0))</f>
        <v>0</v>
      </c>
      <c r="BA67" s="54">
        <f t="shared" ref="BA67" si="955">IF(SUM($AM$9:$AS$9)=SUM($AV$9:$BB$9),AR67,IF(AND(SUM($AV$9:$BB$9)&gt;42,SUM($AV$9:$BB$9)&lt;49),AR67,0))</f>
        <v>0</v>
      </c>
      <c r="BB67" s="55">
        <f t="shared" ref="BB67" si="956">IF(SUM($AM$9:$AS$9)=SUM($AV$9:$BB$9),AS67,IF(AND(SUM($AV$9:$BB$9)&gt;42,SUM($AV$9:$BB$9)&lt;49),AS67,0))</f>
        <v>0</v>
      </c>
    </row>
    <row r="68" spans="1:54" ht="12.75" hidden="1" customHeight="1" x14ac:dyDescent="0.2">
      <c r="B68" s="93"/>
      <c r="C68" s="94"/>
      <c r="D68" s="95"/>
      <c r="E68" s="115"/>
      <c r="F68" s="140" t="b">
        <f t="shared" ref="F68" si="957">IF($B61=$B67,OR(F62,G67&lt;F67),G67&lt;F67)</f>
        <v>0</v>
      </c>
      <c r="G68" s="189">
        <f t="shared" ref="G68" si="958">IF(AND($B61=$B67,$B61&lt;&gt;"",$B61&lt;&gt;0),G67+G62,G67)</f>
        <v>18</v>
      </c>
      <c r="H68" s="120"/>
      <c r="I68" s="165">
        <f t="shared" si="939"/>
        <v>0</v>
      </c>
      <c r="J68" s="194">
        <f t="shared" ref="J68" si="959">7-COUNTIF(L67:R67,0)-COUNTIF(L67:R67,"")</f>
        <v>0</v>
      </c>
      <c r="K68" s="22">
        <f t="shared" si="941"/>
        <v>0</v>
      </c>
      <c r="L68" s="35">
        <f t="shared" ref="L68:R68" si="960">IF($B61=$B67,L67+L62,L67)</f>
        <v>0</v>
      </c>
      <c r="M68" s="35">
        <f t="shared" si="960"/>
        <v>0</v>
      </c>
      <c r="N68" s="35">
        <f t="shared" si="960"/>
        <v>0</v>
      </c>
      <c r="O68" s="35">
        <f t="shared" si="960"/>
        <v>0</v>
      </c>
      <c r="P68" s="36">
        <f t="shared" si="960"/>
        <v>0</v>
      </c>
      <c r="Q68" s="37">
        <f t="shared" si="960"/>
        <v>0</v>
      </c>
      <c r="R68" s="38">
        <f t="shared" si="960"/>
        <v>0</v>
      </c>
      <c r="S68" s="194">
        <f t="shared" ref="S68" si="961">7-COUNTIF(U67:AA67,0)-COUNTIF(U67:AA67,"")</f>
        <v>0</v>
      </c>
      <c r="T68" s="22">
        <f t="shared" si="943"/>
        <v>0</v>
      </c>
      <c r="U68" s="35">
        <f t="shared" ref="U68:AA68" si="962">IF($B61=$B67,U67+U62,U67)</f>
        <v>0</v>
      </c>
      <c r="V68" s="35">
        <f t="shared" si="962"/>
        <v>0</v>
      </c>
      <c r="W68" s="35">
        <f t="shared" si="962"/>
        <v>0</v>
      </c>
      <c r="X68" s="35">
        <f t="shared" si="962"/>
        <v>0</v>
      </c>
      <c r="Y68" s="36">
        <f t="shared" si="962"/>
        <v>0</v>
      </c>
      <c r="Z68" s="37">
        <f t="shared" si="962"/>
        <v>0</v>
      </c>
      <c r="AA68" s="38">
        <f t="shared" si="962"/>
        <v>0</v>
      </c>
      <c r="AB68" s="194">
        <f t="shared" ref="AB68" si="963">7-COUNTIF(AD67:AJ67,0)-COUNTIF(AD67:AJ67,"")</f>
        <v>0</v>
      </c>
      <c r="AC68" s="22">
        <f t="shared" si="945"/>
        <v>0</v>
      </c>
      <c r="AD68" s="35">
        <f t="shared" ref="AD68:AJ68" si="964">IF($B61=$B67,AD67+AD62,AD67)</f>
        <v>0</v>
      </c>
      <c r="AE68" s="35">
        <f t="shared" si="964"/>
        <v>0</v>
      </c>
      <c r="AF68" s="35">
        <f t="shared" si="964"/>
        <v>0</v>
      </c>
      <c r="AG68" s="35">
        <f t="shared" si="964"/>
        <v>0</v>
      </c>
      <c r="AH68" s="36">
        <f t="shared" si="964"/>
        <v>0</v>
      </c>
      <c r="AI68" s="37">
        <f t="shared" si="964"/>
        <v>0</v>
      </c>
      <c r="AJ68" s="38">
        <f t="shared" si="964"/>
        <v>0</v>
      </c>
      <c r="AK68" s="194">
        <f t="shared" ref="AK68" si="965">7-COUNTIF(AM67:AS67,0)-COUNTIF(AM67:AS67,"")</f>
        <v>0</v>
      </c>
      <c r="AL68" s="22">
        <f t="shared" si="947"/>
        <v>0</v>
      </c>
      <c r="AM68" s="35">
        <f t="shared" ref="AM68:AS68" si="966">IF($B61=$B67,AM67+AM62,AM67)</f>
        <v>0</v>
      </c>
      <c r="AN68" s="35">
        <f t="shared" si="966"/>
        <v>0</v>
      </c>
      <c r="AO68" s="35">
        <f t="shared" si="966"/>
        <v>0</v>
      </c>
      <c r="AP68" s="35">
        <f t="shared" si="966"/>
        <v>0</v>
      </c>
      <c r="AQ68" s="36">
        <f t="shared" si="966"/>
        <v>0</v>
      </c>
      <c r="AR68" s="37">
        <f t="shared" si="966"/>
        <v>0</v>
      </c>
      <c r="AS68" s="38">
        <f t="shared" si="966"/>
        <v>0</v>
      </c>
      <c r="AT68" s="194">
        <f t="shared" ref="AT68" si="967">7-COUNTIF(AV67:BB67,0)-COUNTIF(AV67:BB67,"")</f>
        <v>0</v>
      </c>
      <c r="AU68" s="22">
        <f t="shared" si="949"/>
        <v>0</v>
      </c>
      <c r="AV68" s="35">
        <f t="shared" ref="AV68:BB68" si="968">IF($B61=$B67,AV67+AV62,AV67)</f>
        <v>0</v>
      </c>
      <c r="AW68" s="35">
        <f t="shared" si="968"/>
        <v>0</v>
      </c>
      <c r="AX68" s="35">
        <f t="shared" si="968"/>
        <v>0</v>
      </c>
      <c r="AY68" s="35">
        <f t="shared" si="968"/>
        <v>0</v>
      </c>
      <c r="AZ68" s="36">
        <f t="shared" si="968"/>
        <v>0</v>
      </c>
      <c r="BA68" s="37">
        <f t="shared" si="968"/>
        <v>0</v>
      </c>
      <c r="BB68" s="38">
        <f t="shared" si="968"/>
        <v>0</v>
      </c>
    </row>
    <row r="69" spans="1:54" ht="15" hidden="1" customHeight="1" x14ac:dyDescent="0.2">
      <c r="B69" s="116"/>
      <c r="C69" s="117"/>
      <c r="D69" s="118"/>
      <c r="E69" s="119"/>
      <c r="F69" s="92"/>
      <c r="G69" s="190">
        <f t="shared" ref="G69" si="969">IF(AND($B61=$B67,$B61&lt;&gt;"",$B61&lt;&gt;0),F67+G63,F67)</f>
        <v>18</v>
      </c>
      <c r="H69" s="121"/>
      <c r="I69" s="165">
        <f t="shared" si="939"/>
        <v>0</v>
      </c>
      <c r="J69" s="195">
        <f t="shared" ref="J69" si="970">IF($B67=$B61,COUNTIF(L69:R69,0),COUNTIF(L70:R70,0)+COUNTIF(L70:R70,""))</f>
        <v>7</v>
      </c>
      <c r="K69" s="39">
        <f t="shared" ref="K69:R69" si="971">IF($B61=$B67,K70+K63,K70)</f>
        <v>0</v>
      </c>
      <c r="L69" s="40">
        <f t="shared" si="971"/>
        <v>0</v>
      </c>
      <c r="M69" s="40">
        <f t="shared" si="971"/>
        <v>0</v>
      </c>
      <c r="N69" s="40">
        <f t="shared" si="971"/>
        <v>0</v>
      </c>
      <c r="O69" s="40">
        <f t="shared" si="971"/>
        <v>0</v>
      </c>
      <c r="P69" s="41">
        <f t="shared" si="971"/>
        <v>0</v>
      </c>
      <c r="Q69" s="42">
        <f t="shared" si="971"/>
        <v>0</v>
      </c>
      <c r="R69" s="43">
        <f t="shared" si="971"/>
        <v>0</v>
      </c>
      <c r="S69" s="195">
        <f t="shared" ref="S69" si="972">IF($B67=$B61,COUNTIF(U69:AA69,0),COUNTIF(U70:AA70,0)+COUNTIF(U70:AA70,""))</f>
        <v>7</v>
      </c>
      <c r="T69" s="39">
        <f t="shared" ref="T69:AA69" si="973">IF($B61=$B67,T70+T63,T70)</f>
        <v>0</v>
      </c>
      <c r="U69" s="40">
        <f t="shared" si="973"/>
        <v>0</v>
      </c>
      <c r="V69" s="40">
        <f t="shared" si="973"/>
        <v>0</v>
      </c>
      <c r="W69" s="40">
        <f t="shared" si="973"/>
        <v>0</v>
      </c>
      <c r="X69" s="40">
        <f t="shared" si="973"/>
        <v>0</v>
      </c>
      <c r="Y69" s="41">
        <f t="shared" si="973"/>
        <v>0</v>
      </c>
      <c r="Z69" s="42">
        <f t="shared" si="973"/>
        <v>0</v>
      </c>
      <c r="AA69" s="43">
        <f t="shared" si="973"/>
        <v>0</v>
      </c>
      <c r="AB69" s="195">
        <f t="shared" ref="AB69" si="974">IF($B67=$B61,COUNTIF(AD69:AJ69,0),COUNTIF(AD70:AJ70,0)+COUNTIF(AD70:AJ70,""))</f>
        <v>7</v>
      </c>
      <c r="AC69" s="39">
        <f t="shared" ref="AC69:AJ69" si="975">IF($B61=$B67,AC70+AC63,AC70)</f>
        <v>0</v>
      </c>
      <c r="AD69" s="40">
        <f t="shared" si="975"/>
        <v>0</v>
      </c>
      <c r="AE69" s="40">
        <f t="shared" si="975"/>
        <v>0</v>
      </c>
      <c r="AF69" s="40">
        <f t="shared" si="975"/>
        <v>0</v>
      </c>
      <c r="AG69" s="40">
        <f t="shared" si="975"/>
        <v>0</v>
      </c>
      <c r="AH69" s="41">
        <f t="shared" si="975"/>
        <v>0</v>
      </c>
      <c r="AI69" s="42">
        <f t="shared" si="975"/>
        <v>0</v>
      </c>
      <c r="AJ69" s="43">
        <f t="shared" si="975"/>
        <v>0</v>
      </c>
      <c r="AK69" s="195">
        <f t="shared" ref="AK69" si="976">IF($B67=$B61,COUNTIF(AM69:AS69,0),COUNTIF(AM70:AS70,0)+COUNTIF(AM70:AS70,""))</f>
        <v>7</v>
      </c>
      <c r="AL69" s="39">
        <f t="shared" ref="AL69:AS69" si="977">IF($B61=$B67,AL70+AL63,AL70)</f>
        <v>0</v>
      </c>
      <c r="AM69" s="40">
        <f t="shared" si="977"/>
        <v>0</v>
      </c>
      <c r="AN69" s="40">
        <f t="shared" si="977"/>
        <v>0</v>
      </c>
      <c r="AO69" s="40">
        <f t="shared" si="977"/>
        <v>0</v>
      </c>
      <c r="AP69" s="40">
        <f t="shared" si="977"/>
        <v>0</v>
      </c>
      <c r="AQ69" s="41">
        <f t="shared" si="977"/>
        <v>0</v>
      </c>
      <c r="AR69" s="42">
        <f t="shared" si="977"/>
        <v>0</v>
      </c>
      <c r="AS69" s="43">
        <f t="shared" si="977"/>
        <v>0</v>
      </c>
      <c r="AT69" s="195">
        <f t="shared" ref="AT69" si="978">IF($B67=$B61,COUNTIF(AV69:BB69,0),COUNTIF(AV70:BB70,0)+COUNTIF(AV70:BB70,""))</f>
        <v>7</v>
      </c>
      <c r="AU69" s="39">
        <f t="shared" ref="AU69:BB69" si="979">IF($B61=$B67,AU70+AU63,AU70)</f>
        <v>0</v>
      </c>
      <c r="AV69" s="40">
        <f t="shared" si="979"/>
        <v>0</v>
      </c>
      <c r="AW69" s="40">
        <f t="shared" si="979"/>
        <v>0</v>
      </c>
      <c r="AX69" s="40">
        <f t="shared" si="979"/>
        <v>0</v>
      </c>
      <c r="AY69" s="40">
        <f t="shared" si="979"/>
        <v>0</v>
      </c>
      <c r="AZ69" s="41">
        <f t="shared" si="979"/>
        <v>0</v>
      </c>
      <c r="BA69" s="42">
        <f t="shared" si="979"/>
        <v>0</v>
      </c>
      <c r="BB69" s="43">
        <f t="shared" si="979"/>
        <v>0</v>
      </c>
    </row>
    <row r="70" spans="1:54" ht="15.75" customHeight="1" x14ac:dyDescent="0.2">
      <c r="A70" s="1">
        <f t="shared" ref="A70" si="980">A67</f>
        <v>0</v>
      </c>
      <c r="B70" s="313">
        <f t="shared" ref="B70" si="981">B64+1</f>
        <v>9</v>
      </c>
      <c r="C70" s="314"/>
      <c r="D70" s="314"/>
      <c r="E70" s="314"/>
      <c r="F70" s="31"/>
      <c r="G70" s="183"/>
      <c r="H70" s="122">
        <f t="shared" ref="H70" si="982">5-COUNTIF(AU67,0)-COUNTIF(AL67,0)-COUNTIF(AC67,0)-COUNTIF(T67,0)-COUNTIF(K67,0)</f>
        <v>0</v>
      </c>
      <c r="I70" s="165">
        <f t="shared" si="939"/>
        <v>0</v>
      </c>
      <c r="J70" s="187">
        <f t="shared" ref="J70" si="983">IF($B67=$B61,J64+IF($F67&lt;&gt;$G67,(K67+$G69-$G68)/$F67,K67/$F67),IF($F67&lt;&gt;G67,(K67+$G69-$G68)/$F67,K67/$F67))</f>
        <v>0</v>
      </c>
      <c r="K70" s="7">
        <f t="shared" ref="K70:K71" si="984">SUM(L70:R70)</f>
        <v>0</v>
      </c>
      <c r="L70" s="26">
        <f t="shared" ref="L70:R70" si="985">L67</f>
        <v>0</v>
      </c>
      <c r="M70" s="26">
        <f t="shared" si="985"/>
        <v>0</v>
      </c>
      <c r="N70" s="26">
        <f t="shared" si="985"/>
        <v>0</v>
      </c>
      <c r="O70" s="26">
        <f t="shared" si="985"/>
        <v>0</v>
      </c>
      <c r="P70" s="26">
        <f t="shared" si="985"/>
        <v>0</v>
      </c>
      <c r="Q70" s="29">
        <f t="shared" si="985"/>
        <v>0</v>
      </c>
      <c r="R70" s="23">
        <f t="shared" si="985"/>
        <v>0</v>
      </c>
      <c r="S70" s="187">
        <f t="shared" ref="S70" si="986">IF($B67=$B61,S64+IF($F67&lt;&gt;$G67,(T67+$G69-$G68)/$F67,T67/$F67),IF($F67&lt;&gt;P67,(T67+$G69-$G68)/$F67,T67/$F67))</f>
        <v>0</v>
      </c>
      <c r="T70" s="7">
        <f t="shared" ref="T70:T71" si="987">SUM(U70:AA70)</f>
        <v>0</v>
      </c>
      <c r="U70" s="26">
        <f t="shared" ref="U70:AA70" si="988">U67</f>
        <v>0</v>
      </c>
      <c r="V70" s="26">
        <f t="shared" si="988"/>
        <v>0</v>
      </c>
      <c r="W70" s="26">
        <f t="shared" si="988"/>
        <v>0</v>
      </c>
      <c r="X70" s="26">
        <f t="shared" si="988"/>
        <v>0</v>
      </c>
      <c r="Y70" s="113">
        <f t="shared" si="988"/>
        <v>0</v>
      </c>
      <c r="Z70" s="29">
        <f t="shared" si="988"/>
        <v>0</v>
      </c>
      <c r="AA70" s="23">
        <f t="shared" si="988"/>
        <v>0</v>
      </c>
      <c r="AB70" s="187">
        <f t="shared" ref="AB70" si="989">IF($B67=$B61,AB64+IF($F67&lt;&gt;$G67,(AC67+$G69-$G68)/$F67,AC67/$F67),IF($F67&lt;&gt;Y67,(AC67+$G69-$G68)/$F67,AC67/$F67))</f>
        <v>0</v>
      </c>
      <c r="AC70" s="7">
        <f t="shared" ref="AC70:AC71" si="990">SUM(AD70:AJ70)</f>
        <v>0</v>
      </c>
      <c r="AD70" s="26">
        <f t="shared" ref="AD70:AJ70" si="991">AD67</f>
        <v>0</v>
      </c>
      <c r="AE70" s="26">
        <f t="shared" si="991"/>
        <v>0</v>
      </c>
      <c r="AF70" s="26">
        <f t="shared" si="991"/>
        <v>0</v>
      </c>
      <c r="AG70" s="26">
        <f t="shared" si="991"/>
        <v>0</v>
      </c>
      <c r="AH70" s="113">
        <f t="shared" si="991"/>
        <v>0</v>
      </c>
      <c r="AI70" s="29">
        <f t="shared" si="991"/>
        <v>0</v>
      </c>
      <c r="AJ70" s="23">
        <f t="shared" si="991"/>
        <v>0</v>
      </c>
      <c r="AK70" s="187">
        <f t="shared" ref="AK70" si="992">IF($B67=$B61,AK64+IF($F67&lt;&gt;$G67,(AL67+$G69-$G68)/$F67,AL67/$F67),IF($F67&lt;&gt;AH67,(AL67+$G69-$G68)/$F67,AL67/$F67))</f>
        <v>0</v>
      </c>
      <c r="AL70" s="7">
        <f t="shared" ref="AL70:AL71" si="993">SUM(AM70:AS70)</f>
        <v>0</v>
      </c>
      <c r="AM70" s="26">
        <f t="shared" ref="AM70:AS70" si="994">AM67</f>
        <v>0</v>
      </c>
      <c r="AN70" s="26">
        <f t="shared" si="994"/>
        <v>0</v>
      </c>
      <c r="AO70" s="26">
        <f t="shared" si="994"/>
        <v>0</v>
      </c>
      <c r="AP70" s="26">
        <f t="shared" si="994"/>
        <v>0</v>
      </c>
      <c r="AQ70" s="113">
        <f t="shared" si="994"/>
        <v>0</v>
      </c>
      <c r="AR70" s="29">
        <f t="shared" si="994"/>
        <v>0</v>
      </c>
      <c r="AS70" s="23">
        <f t="shared" si="994"/>
        <v>0</v>
      </c>
      <c r="AT70" s="187">
        <f t="shared" ref="AT70" si="995">IF($B67=$B61,AT64+IF($F67&lt;&gt;$G67,(AU67+$G69-$G68)/$F67,AU67/$F67),IF($F67&lt;&gt;AQ67,(AU67+$G69-$G68)/$F67,AU67/$F67))</f>
        <v>0</v>
      </c>
      <c r="AU70" s="7">
        <f t="shared" ref="AU70:AU71" si="996">SUM(AV70:BB70)</f>
        <v>0</v>
      </c>
      <c r="AV70" s="6">
        <f t="shared" ref="AV70" si="997">IF(SUM($AM$9:$AS$9)=SUM($AV$9:$BB$9),AV67,IF(AND(SUM($AV$9:$BB$9)&gt;42,SUM($AV$9:$BB$9)&lt;49),AV67,0))</f>
        <v>0</v>
      </c>
      <c r="AW70" s="6">
        <f t="shared" ref="AW70:BB70" si="998">IF(SUM($AM$9:$AS$9)=SUM($AV$9:$BB$9),AW67,IF(AND(SUM($AV$9:$BB$9)&gt;42,SUM($AV$9:$BB$9)&lt;49),AW67,0))</f>
        <v>0</v>
      </c>
      <c r="AX70" s="6">
        <f t="shared" si="998"/>
        <v>0</v>
      </c>
      <c r="AY70" s="6">
        <f t="shared" si="998"/>
        <v>0</v>
      </c>
      <c r="AZ70" s="26">
        <f t="shared" si="998"/>
        <v>0</v>
      </c>
      <c r="BA70" s="29">
        <f t="shared" si="998"/>
        <v>0</v>
      </c>
      <c r="BB70" s="23">
        <f t="shared" si="998"/>
        <v>0</v>
      </c>
    </row>
    <row r="71" spans="1:54" ht="15.75" customHeight="1" x14ac:dyDescent="0.2">
      <c r="A71" s="1">
        <f t="shared" ref="A71:A72" si="999">A70</f>
        <v>0</v>
      </c>
      <c r="B71" s="313"/>
      <c r="C71" s="314"/>
      <c r="D71" s="314"/>
      <c r="E71" s="314"/>
      <c r="F71" s="31"/>
      <c r="G71" s="183"/>
      <c r="H71" s="123">
        <f t="shared" ref="H71" si="1000">IF($B67=$B61,H65+F71,$F71)</f>
        <v>0</v>
      </c>
      <c r="I71" s="165">
        <f t="shared" si="939"/>
        <v>0</v>
      </c>
      <c r="J71" s="141">
        <f t="shared" ref="J71" si="1001">IF($H70=0,0,IF($B61=$B67,IF($H72&gt;0,$H72+J65,K67+J65),IF($H72&gt;0,$H72,K67)))</f>
        <v>0</v>
      </c>
      <c r="K71" s="7">
        <f t="shared" si="984"/>
        <v>0</v>
      </c>
      <c r="L71" s="6"/>
      <c r="M71" s="6"/>
      <c r="N71" s="6"/>
      <c r="O71" s="6"/>
      <c r="P71" s="26"/>
      <c r="Q71" s="29"/>
      <c r="R71" s="23"/>
      <c r="S71" s="141">
        <f t="shared" ref="S71" si="1002">IF($H70=0,0,IF($B61=$B67,IF($H72&gt;0,$H72+S65,T67+S65),IF($H72&gt;0,$H72,T67)))</f>
        <v>0</v>
      </c>
      <c r="T71" s="7">
        <f t="shared" si="987"/>
        <v>0</v>
      </c>
      <c r="U71" s="6"/>
      <c r="V71" s="6"/>
      <c r="W71" s="6"/>
      <c r="X71" s="6"/>
      <c r="Y71" s="26"/>
      <c r="Z71" s="29"/>
      <c r="AA71" s="23"/>
      <c r="AB71" s="141">
        <f t="shared" ref="AB71" si="1003">IF($H70=0,0,IF($B61=$B67,IF($H72&gt;0,$H72+AB65,AC67+AB65),IF($H72&gt;0,$H72,AC67)))</f>
        <v>0</v>
      </c>
      <c r="AC71" s="7">
        <f t="shared" si="990"/>
        <v>0</v>
      </c>
      <c r="AD71" s="6"/>
      <c r="AE71" s="6"/>
      <c r="AF71" s="6"/>
      <c r="AG71" s="6"/>
      <c r="AH71" s="26"/>
      <c r="AI71" s="29"/>
      <c r="AJ71" s="23"/>
      <c r="AK71" s="141">
        <f t="shared" ref="AK71" si="1004">IF($H70=0,0,IF($B61=$B67,IF($H72&gt;0,$H72+AK65,AL67+AK65),IF($H72&gt;0,$H72,AL67)))</f>
        <v>0</v>
      </c>
      <c r="AL71" s="7">
        <f t="shared" si="993"/>
        <v>0</v>
      </c>
      <c r="AM71" s="6"/>
      <c r="AN71" s="6"/>
      <c r="AO71" s="6"/>
      <c r="AP71" s="6"/>
      <c r="AQ71" s="26"/>
      <c r="AR71" s="29"/>
      <c r="AS71" s="23"/>
      <c r="AT71" s="141">
        <f t="shared" ref="AT71" si="1005">IF($H70=0,0,IF($B61=$B67,IF($H72&gt;0,$H72+AT65,AU67+AT65),IF($H72&gt;0,$H72,AU67)))</f>
        <v>0</v>
      </c>
      <c r="AU71" s="7">
        <f t="shared" si="996"/>
        <v>0</v>
      </c>
      <c r="AV71" s="6"/>
      <c r="AW71" s="6"/>
      <c r="AX71" s="6"/>
      <c r="AY71" s="6"/>
      <c r="AZ71" s="26"/>
      <c r="BA71" s="29"/>
      <c r="BB71" s="23"/>
    </row>
    <row r="72" spans="1:54" ht="18.75" customHeight="1" thickBot="1" x14ac:dyDescent="0.25">
      <c r="A72" s="1">
        <f t="shared" si="999"/>
        <v>0</v>
      </c>
      <c r="B72" s="323" t="str">
        <f>IF(B67="",Wydruk!$AE$6,IF(J68=0,Wydruk!$AE$7,IF(AND(G68&lt;G69,B67&lt;&gt;$B73),Wydruk!$AE$13,IF(AND($B67=$B61,$B67&lt;&gt;$B73),IF(OR(OR(J72&lt;4,J72&gt;5),OR(S72&lt;4,S72&gt;5),OR(AB72&lt;4,AB72&gt;5),OR(AK72&lt;4,AK72&gt;5),OR(AND(AT72&lt;4,AT72&gt;0),AT72&gt;5)),Wydruk!$AE$8,Wydruk!$AE$9),IF($B67=$B73,IF($F71&lt;&gt;0,Wydruk!$AE$12,Wydruk!$AE$10),IF(OR(OR(J68&lt;4,J68&gt;5),OR(S68&lt;4,S68&gt;5),OR(AB68&lt;4,AB68&gt;5),OR(AK68&lt;4,AK68&gt;5),OR(AND(AT68&lt;4,AT68&gt;0),AT68&gt;5)),Wydruk!$AE$8,Wydruk!$AE$11))))))</f>
        <v>Uzupełnij liczby godzin tygodniowego planu</v>
      </c>
      <c r="C72" s="324"/>
      <c r="D72" s="324"/>
      <c r="E72" s="324"/>
      <c r="F72" s="173">
        <f>styczeń!F72</f>
        <v>0</v>
      </c>
      <c r="G72" s="184">
        <f>styczeń!G72</f>
        <v>0</v>
      </c>
      <c r="H72" s="191">
        <f t="shared" ref="H72" si="1006">IF(OR($G72=0,$F72=0,$G72="",$F72=""),0,$G72/$F72)</f>
        <v>0</v>
      </c>
      <c r="I72" s="193"/>
      <c r="J72" s="176">
        <f t="shared" ref="J72" si="1007">IF($B61=$B67,IF(L67+L62&gt;0,1,0)+IF(M67+M62&gt;0,1,0)+IF(N67+N62&gt;0,1,0)+IF(O67+O62&gt;0,1,0)+IF(P67+P62&gt;0,1,0)+IF(Q67+Q62&gt;0,1,0)+IF(R67+R62&gt;0,1,0),J68)</f>
        <v>0</v>
      </c>
      <c r="K72" s="133">
        <f t="shared" ref="K72" si="1008">IF(OR($B67=$B73,J72=0,(K68-Q72+O72)&lt;=0),0,(K68-Q72+O72)/J72)</f>
        <v>0</v>
      </c>
      <c r="L72" s="137">
        <f t="shared" ref="L72" si="1009">IF(K72*(7-J69)&lt;=0,0,K72*(7-J69))</f>
        <v>0</v>
      </c>
      <c r="M72" s="311">
        <f t="shared" ref="M72" si="1010">ROUND(IF(OR(K69-K72*(7-J69)+P72&lt;0,$B67=$B73,K72&lt;=0,K69=0),0,IF(K69-K72*(7-J69)+P72&gt;Q72-O72+P72,Q72-O72+P72,K69-K72*(7-J69)+P72)),1)</f>
        <v>0</v>
      </c>
      <c r="N72" s="312"/>
      <c r="O72" s="139">
        <f t="shared" ref="O72" si="1011">IF(OR($B67=$B73,J68=0),0,IF($B67=$B61,J67,$F67))</f>
        <v>0</v>
      </c>
      <c r="P72" s="30">
        <f t="shared" ref="P72" si="1012">IF(OR($B67=$B73,J72=0),0,$G69-$G68)</f>
        <v>0</v>
      </c>
      <c r="Q72" s="134">
        <f t="shared" ref="Q72" si="1013">IF(OR($B67=$B73,J72=0),0,J71)</f>
        <v>0</v>
      </c>
      <c r="R72" s="138">
        <f t="shared" ref="R72" si="1014">IF($B67=$B73,0,K69)</f>
        <v>0</v>
      </c>
      <c r="S72" s="176">
        <f t="shared" ref="S72" si="1015">IF($B61=$B67,IF(U67+U62&gt;0,1,0)+IF(V67+V62&gt;0,1,0)+IF(W67+W62&gt;0,1,0)+IF(X67+X62&gt;0,1,0)+IF(Y67+Y62&gt;0,1,0)+IF(Z67+Z62&gt;0,1,0)+IF(AA67+AA62&gt;0,1,0),S68)</f>
        <v>0</v>
      </c>
      <c r="T72" s="133">
        <f t="shared" ref="T72" si="1016">IF(OR($B67=$B73,S72=0,(T68-Z72+X72)&lt;=0),0,(T68-Z72+X72)/S72)</f>
        <v>0</v>
      </c>
      <c r="U72" s="137">
        <f t="shared" ref="U72" si="1017">IF(T72*(7-S69)&lt;=0,0,T72*(7-S69))</f>
        <v>0</v>
      </c>
      <c r="V72" s="311">
        <f t="shared" ref="V72" si="1018">ROUND(IF(OR(T69-T72*(7-S69)+Y72&lt;0,$B67=$B73,T72&lt;=0,T69=0),0,IF(T69-T72*(7-S69)+Y72&gt;Z72-X72+Y72,Z72-X72+Y72,T69-T72*(7-S69)+Y72)),1)</f>
        <v>0</v>
      </c>
      <c r="W72" s="312"/>
      <c r="X72" s="139">
        <f t="shared" ref="X72" si="1019">IF(OR($B67=$B73,S68=0),0,IF($B67=$B61,S67,$F67))</f>
        <v>0</v>
      </c>
      <c r="Y72" s="30">
        <f t="shared" ref="Y72" si="1020">IF(OR($B67=$B73,S72=0),0,$G69-$G68)</f>
        <v>0</v>
      </c>
      <c r="Z72" s="134">
        <f t="shared" ref="Z72" si="1021">IF(OR($B67=$B73,S72=0),0,S71)</f>
        <v>0</v>
      </c>
      <c r="AA72" s="138">
        <f t="shared" ref="AA72" si="1022">IF($B67=$B73,0,T69)</f>
        <v>0</v>
      </c>
      <c r="AB72" s="176">
        <f t="shared" ref="AB72" si="1023">IF($B61=$B67,IF(AD67+AD62&gt;0,1,0)+IF(AE67+AE62&gt;0,1,0)+IF(AF67+AF62&gt;0,1,0)+IF(AG67+AG62&gt;0,1,0)+IF(AH67+AH62&gt;0,1,0)+IF(AI67+AI62&gt;0,1,0)+IF(AJ67+AJ62&gt;0,1,0),AB68)</f>
        <v>0</v>
      </c>
      <c r="AC72" s="133">
        <f t="shared" ref="AC72" si="1024">IF(OR($B67=$B73,AB72=0,(AC68-AI72+AG72)&lt;=0),0,(AC68-AI72+AG72)/AB72)</f>
        <v>0</v>
      </c>
      <c r="AD72" s="137">
        <f t="shared" ref="AD72" si="1025">IF(AC72*(7-AB69)&lt;=0,0,AC72*(7-AB69))</f>
        <v>0</v>
      </c>
      <c r="AE72" s="311">
        <f t="shared" ref="AE72" si="1026">ROUND(IF(OR(AC69-AC72*(7-AB69)+AH72&lt;0,$B67=$B73,AC72&lt;=0,AC69=0),0,IF(AC69-AC72*(7-AB69)+AH72&gt;AI72-AG72+AH72,AI72-AG72+AH72,AC69-AC72*(7-AB69)+AH72)),1)</f>
        <v>0</v>
      </c>
      <c r="AF72" s="312"/>
      <c r="AG72" s="139">
        <f t="shared" ref="AG72" si="1027">IF(OR($B67=$B73,AB68=0),0,IF($B67=$B61,AB67,$F67))</f>
        <v>0</v>
      </c>
      <c r="AH72" s="30">
        <f t="shared" ref="AH72" si="1028">IF(OR($B67=$B73,AB72=0),0,$G69-$G68)</f>
        <v>0</v>
      </c>
      <c r="AI72" s="134">
        <f t="shared" ref="AI72" si="1029">IF(OR($B67=$B73,AB72=0),0,AB71)</f>
        <v>0</v>
      </c>
      <c r="AJ72" s="138">
        <f t="shared" ref="AJ72" si="1030">IF($B67=$B73,0,AC69)</f>
        <v>0</v>
      </c>
      <c r="AK72" s="176">
        <f t="shared" ref="AK72" si="1031">IF($B61=$B67,IF(AM67+AM62&gt;0,1,0)+IF(AN67+AN62&gt;0,1,0)+IF(AO67+AO62&gt;0,1,0)+IF(AP67+AP62&gt;0,1,0)+IF(AQ67+AQ62&gt;0,1,0)+IF(AR67+AR62&gt;0,1,0)+IF(AS67+AS62&gt;0,1,0),AK68)</f>
        <v>0</v>
      </c>
      <c r="AL72" s="133">
        <f t="shared" ref="AL72" si="1032">IF(OR($B67=$B73,AK72=0,(AL68-AR72+AP72)&lt;=0),0,(AL68-AR72+AP72)/AK72)</f>
        <v>0</v>
      </c>
      <c r="AM72" s="137">
        <f t="shared" ref="AM72" si="1033">IF(AL72*(7-AK69)&lt;=0,0,AL72*(7-AK69))</f>
        <v>0</v>
      </c>
      <c r="AN72" s="311">
        <f t="shared" ref="AN72" si="1034">ROUND(IF(OR(AL69-AL72*(7-AK69)+AQ72&lt;0,$B67=$B73,AL72&lt;=0,AL69=0),0,IF(AL69-AL72*(7-AK69)+AQ72&gt;AR72-AP72+AQ72,AR72-AP72+AQ72,AL69-AL72*(7-AK69)+AQ72)),1)</f>
        <v>0</v>
      </c>
      <c r="AO72" s="312"/>
      <c r="AP72" s="139">
        <f t="shared" ref="AP72" si="1035">IF(OR($B67=$B73,AK68=0),0,IF($B67=$B61,AK67,$F67))</f>
        <v>0</v>
      </c>
      <c r="AQ72" s="30">
        <f t="shared" ref="AQ72" si="1036">IF(OR($B67=$B73,AK72=0),0,$G69-$G68)</f>
        <v>0</v>
      </c>
      <c r="AR72" s="134">
        <f t="shared" ref="AR72" si="1037">IF(OR($B67=$B73,AK72=0),0,AK71)</f>
        <v>0</v>
      </c>
      <c r="AS72" s="138">
        <f t="shared" ref="AS72" si="1038">IF($B67=$B73,0,AL69)</f>
        <v>0</v>
      </c>
      <c r="AT72" s="176">
        <f t="shared" ref="AT72" si="1039">IF($B61=$B67,IF(AV67+AV62&gt;0,1,0)+IF(AW67+AW62&gt;0,1,0)+IF(AX67+AX62&gt;0,1,0)+IF(AY67+AY62&gt;0,1,0)+IF(AZ67+AZ62&gt;0,1,0)+IF(BA67+BA62&gt;0,1,0)+IF(BB67+BB62&gt;0,1,0),AT68)</f>
        <v>0</v>
      </c>
      <c r="AU72" s="133">
        <f t="shared" ref="AU72" si="1040">IF(OR($B67=$B73,AT72=0,(AU68-BA72+AY72)&lt;=0),0,(AU68-BA72+AY72)/AT72)</f>
        <v>0</v>
      </c>
      <c r="AV72" s="137">
        <f t="shared" ref="AV72" si="1041">IF(AU72*(7-AT69)&lt;=0,0,AU72*(7-AT69))</f>
        <v>0</v>
      </c>
      <c r="AW72" s="311">
        <f t="shared" ref="AW72" si="1042">ROUND(IF(OR(AU69-AU72*(7-AT69)+AZ72&lt;0,$B67=$B73,AU72&lt;=0,AU69=0),0,IF(AU69-AU72*(7-AT69)+AZ72&gt;BA72-AY72+AZ72,BA72-AY72+AZ72,AU69-AU72*(7-AT69)+AZ72)),1)</f>
        <v>0</v>
      </c>
      <c r="AX72" s="312"/>
      <c r="AY72" s="139">
        <f t="shared" ref="AY72" si="1043">IF(OR($B67=$B73,AT68=0),0,IF($B67=$B61,AT67,$F67))</f>
        <v>0</v>
      </c>
      <c r="AZ72" s="30">
        <f t="shared" ref="AZ72" si="1044">IF(OR($B67=$B73,AT72=0),0,$G69-$G68)</f>
        <v>0</v>
      </c>
      <c r="BA72" s="134">
        <f t="shared" ref="BA72" si="1045">IF(OR($B67=$B73,AT72=0),0,AT71)</f>
        <v>0</v>
      </c>
      <c r="BB72" s="138">
        <f t="shared" ref="BB72" si="1046">IF($B67=$B73,0,AU69)</f>
        <v>0</v>
      </c>
    </row>
    <row r="73" spans="1:54" ht="15.75" x14ac:dyDescent="0.2">
      <c r="A73" s="1">
        <f t="shared" ref="A73" si="1047">IF(B73="","1. Niewypełnione",B73)</f>
        <v>0</v>
      </c>
      <c r="B73" s="320">
        <f>styczeń!B73</f>
        <v>0</v>
      </c>
      <c r="C73" s="321">
        <f>styczeń!C73</f>
        <v>0</v>
      </c>
      <c r="D73" s="321">
        <f>styczeń!D73</f>
        <v>0</v>
      </c>
      <c r="E73" s="321">
        <f>styczeń!E73</f>
        <v>0</v>
      </c>
      <c r="F73" s="177">
        <f>styczeń!F73</f>
        <v>18</v>
      </c>
      <c r="G73" s="185">
        <f>styczeń!G73</f>
        <v>18</v>
      </c>
      <c r="H73" s="177"/>
      <c r="I73" s="192">
        <f t="shared" ref="I73:I77" si="1048">K73+T73+AC73+AL73+AU73</f>
        <v>0</v>
      </c>
      <c r="J73" s="186">
        <f t="shared" ref="J73" si="1049">IF(OR($B73=$B79,J76=0),0,ROUND((K74+P78)/J76,0))</f>
        <v>0</v>
      </c>
      <c r="K73" s="51">
        <f t="shared" ref="K73:K74" si="1050">SUM(L73:R73)</f>
        <v>0</v>
      </c>
      <c r="L73" s="52">
        <f>styczeń!L73</f>
        <v>0</v>
      </c>
      <c r="M73" s="52">
        <f>styczeń!M73</f>
        <v>0</v>
      </c>
      <c r="N73" s="52">
        <f>styczeń!N73</f>
        <v>0</v>
      </c>
      <c r="O73" s="52">
        <f>styczeń!O73</f>
        <v>0</v>
      </c>
      <c r="P73" s="53">
        <f>styczeń!P73</f>
        <v>0</v>
      </c>
      <c r="Q73" s="54">
        <f>styczeń!Q73</f>
        <v>0</v>
      </c>
      <c r="R73" s="55">
        <f>styczeń!R73</f>
        <v>0</v>
      </c>
      <c r="S73" s="188">
        <f t="shared" ref="S73" si="1051">IF(OR($B73=$B79,S76=0),0,ROUND((T74+Y78)/S76,0))</f>
        <v>0</v>
      </c>
      <c r="T73" s="51">
        <f t="shared" ref="T73:T74" si="1052">SUM(U73:AA73)</f>
        <v>0</v>
      </c>
      <c r="U73" s="52">
        <f>styczeń!U73</f>
        <v>0</v>
      </c>
      <c r="V73" s="52">
        <f>styczeń!V73</f>
        <v>0</v>
      </c>
      <c r="W73" s="52">
        <f>styczeń!W73</f>
        <v>0</v>
      </c>
      <c r="X73" s="52">
        <f>styczeń!X73</f>
        <v>0</v>
      </c>
      <c r="Y73" s="53">
        <f>styczeń!Y73</f>
        <v>0</v>
      </c>
      <c r="Z73" s="54">
        <f>styczeń!Z73</f>
        <v>0</v>
      </c>
      <c r="AA73" s="55">
        <f>styczeń!AA73</f>
        <v>0</v>
      </c>
      <c r="AB73" s="188">
        <f t="shared" ref="AB73" si="1053">IF(OR($B73=$B79,AB76=0),0,ROUND((AC74+AH78)/AB76,0))</f>
        <v>0</v>
      </c>
      <c r="AC73" s="51">
        <f t="shared" ref="AC73:AC74" si="1054">SUM(AD73:AJ73)</f>
        <v>0</v>
      </c>
      <c r="AD73" s="52">
        <f>styczeń!AD73</f>
        <v>0</v>
      </c>
      <c r="AE73" s="52">
        <f>styczeń!AE73</f>
        <v>0</v>
      </c>
      <c r="AF73" s="52">
        <f>styczeń!AF73</f>
        <v>0</v>
      </c>
      <c r="AG73" s="52">
        <f>styczeń!AG73</f>
        <v>0</v>
      </c>
      <c r="AH73" s="53">
        <f>styczeń!AH73</f>
        <v>0</v>
      </c>
      <c r="AI73" s="54">
        <f>styczeń!AI73</f>
        <v>0</v>
      </c>
      <c r="AJ73" s="55">
        <f>styczeń!AJ73</f>
        <v>0</v>
      </c>
      <c r="AK73" s="188">
        <f t="shared" ref="AK73" si="1055">IF(OR($B73=$B79,AK76=0),0,ROUND((AL74+AQ78)/AK76,0))</f>
        <v>0</v>
      </c>
      <c r="AL73" s="51">
        <f t="shared" ref="AL73:AL74" si="1056">SUM(AM73:AS73)</f>
        <v>0</v>
      </c>
      <c r="AM73" s="52">
        <f>styczeń!AM73</f>
        <v>0</v>
      </c>
      <c r="AN73" s="52">
        <f>styczeń!AN73</f>
        <v>0</v>
      </c>
      <c r="AO73" s="52">
        <f>styczeń!AO73</f>
        <v>0</v>
      </c>
      <c r="AP73" s="52">
        <f>styczeń!AP73</f>
        <v>0</v>
      </c>
      <c r="AQ73" s="53">
        <f>styczeń!AQ73</f>
        <v>0</v>
      </c>
      <c r="AR73" s="54">
        <f>styczeń!AR73</f>
        <v>0</v>
      </c>
      <c r="AS73" s="55">
        <f>styczeń!AS73</f>
        <v>0</v>
      </c>
      <c r="AT73" s="188">
        <f t="shared" ref="AT73" si="1057">IF(OR($B73=$B79,AT76=0),0,ROUND((AU74+AZ78)/AT76,0))</f>
        <v>0</v>
      </c>
      <c r="AU73" s="51">
        <f t="shared" ref="AU73:AU74" si="1058">SUM(AV73:BB73)</f>
        <v>0</v>
      </c>
      <c r="AV73" s="52">
        <f t="shared" ref="AV73" si="1059">IF(SUM($AM$9:$AS$9)=SUM($AV$9:$BB$9),AM73,IF(AND(SUM($AV$9:$BB$9)&gt;42,SUM($AV$9:$BB$9)&lt;49),AM73,0))</f>
        <v>0</v>
      </c>
      <c r="AW73" s="52">
        <f t="shared" ref="AW73" si="1060">IF(SUM($AM$9:$AS$9)=SUM($AV$9:$BB$9),AN73,IF(AND(SUM($AV$9:$BB$9)&gt;42,SUM($AV$9:$BB$9)&lt;49),AN73,0))</f>
        <v>0</v>
      </c>
      <c r="AX73" s="52">
        <f t="shared" ref="AX73" si="1061">IF(SUM($AM$9:$AS$9)=SUM($AV$9:$BB$9),AO73,IF(AND(SUM($AV$9:$BB$9)&gt;42,SUM($AV$9:$BB$9)&lt;49),AO73,0))</f>
        <v>0</v>
      </c>
      <c r="AY73" s="52">
        <f t="shared" ref="AY73" si="1062">IF(SUM($AM$9:$AS$9)=SUM($AV$9:$BB$9),AP73,IF(AND(SUM($AV$9:$BB$9)&gt;42,SUM($AV$9:$BB$9)&lt;49),AP73,0))</f>
        <v>0</v>
      </c>
      <c r="AZ73" s="53">
        <f t="shared" ref="AZ73" si="1063">IF(SUM($AM$9:$AS$9)=SUM($AV$9:$BB$9),AQ73,IF(AND(SUM($AV$9:$BB$9)&gt;42,SUM($AV$9:$BB$9)&lt;49),AQ73,0))</f>
        <v>0</v>
      </c>
      <c r="BA73" s="54">
        <f t="shared" ref="BA73" si="1064">IF(SUM($AM$9:$AS$9)=SUM($AV$9:$BB$9),AR73,IF(AND(SUM($AV$9:$BB$9)&gt;42,SUM($AV$9:$BB$9)&lt;49),AR73,0))</f>
        <v>0</v>
      </c>
      <c r="BB73" s="55">
        <f t="shared" ref="BB73" si="1065">IF(SUM($AM$9:$AS$9)=SUM($AV$9:$BB$9),AS73,IF(AND(SUM($AV$9:$BB$9)&gt;42,SUM($AV$9:$BB$9)&lt;49),AS73,0))</f>
        <v>0</v>
      </c>
    </row>
    <row r="74" spans="1:54" ht="12.75" hidden="1" customHeight="1" x14ac:dyDescent="0.2">
      <c r="B74" s="93"/>
      <c r="C74" s="94"/>
      <c r="D74" s="95"/>
      <c r="E74" s="115"/>
      <c r="F74" s="140" t="b">
        <f t="shared" ref="F74" si="1066">IF($B67=$B73,OR(F68,G73&lt;F73),G73&lt;F73)</f>
        <v>0</v>
      </c>
      <c r="G74" s="189">
        <f t="shared" ref="G74" si="1067">IF(AND($B67=$B73,$B67&lt;&gt;"",$B67&lt;&gt;0),G73+G68,G73)</f>
        <v>18</v>
      </c>
      <c r="H74" s="120"/>
      <c r="I74" s="165">
        <f t="shared" si="1048"/>
        <v>0</v>
      </c>
      <c r="J74" s="194">
        <f t="shared" ref="J74" si="1068">7-COUNTIF(L73:R73,0)-COUNTIF(L73:R73,"")</f>
        <v>0</v>
      </c>
      <c r="K74" s="22">
        <f t="shared" si="1050"/>
        <v>0</v>
      </c>
      <c r="L74" s="35">
        <f t="shared" ref="L74:R74" si="1069">IF($B67=$B73,L73+L68,L73)</f>
        <v>0</v>
      </c>
      <c r="M74" s="35">
        <f t="shared" si="1069"/>
        <v>0</v>
      </c>
      <c r="N74" s="35">
        <f t="shared" si="1069"/>
        <v>0</v>
      </c>
      <c r="O74" s="35">
        <f t="shared" si="1069"/>
        <v>0</v>
      </c>
      <c r="P74" s="36">
        <f t="shared" si="1069"/>
        <v>0</v>
      </c>
      <c r="Q74" s="37">
        <f t="shared" si="1069"/>
        <v>0</v>
      </c>
      <c r="R74" s="38">
        <f t="shared" si="1069"/>
        <v>0</v>
      </c>
      <c r="S74" s="194">
        <f t="shared" ref="S74" si="1070">7-COUNTIF(U73:AA73,0)-COUNTIF(U73:AA73,"")</f>
        <v>0</v>
      </c>
      <c r="T74" s="22">
        <f t="shared" si="1052"/>
        <v>0</v>
      </c>
      <c r="U74" s="35">
        <f t="shared" ref="U74:AA74" si="1071">IF($B67=$B73,U73+U68,U73)</f>
        <v>0</v>
      </c>
      <c r="V74" s="35">
        <f t="shared" si="1071"/>
        <v>0</v>
      </c>
      <c r="W74" s="35">
        <f t="shared" si="1071"/>
        <v>0</v>
      </c>
      <c r="X74" s="35">
        <f t="shared" si="1071"/>
        <v>0</v>
      </c>
      <c r="Y74" s="36">
        <f t="shared" si="1071"/>
        <v>0</v>
      </c>
      <c r="Z74" s="37">
        <f t="shared" si="1071"/>
        <v>0</v>
      </c>
      <c r="AA74" s="38">
        <f t="shared" si="1071"/>
        <v>0</v>
      </c>
      <c r="AB74" s="194">
        <f t="shared" ref="AB74" si="1072">7-COUNTIF(AD73:AJ73,0)-COUNTIF(AD73:AJ73,"")</f>
        <v>0</v>
      </c>
      <c r="AC74" s="22">
        <f t="shared" si="1054"/>
        <v>0</v>
      </c>
      <c r="AD74" s="35">
        <f t="shared" ref="AD74:AJ74" si="1073">IF($B67=$B73,AD73+AD68,AD73)</f>
        <v>0</v>
      </c>
      <c r="AE74" s="35">
        <f t="shared" si="1073"/>
        <v>0</v>
      </c>
      <c r="AF74" s="35">
        <f t="shared" si="1073"/>
        <v>0</v>
      </c>
      <c r="AG74" s="35">
        <f t="shared" si="1073"/>
        <v>0</v>
      </c>
      <c r="AH74" s="36">
        <f t="shared" si="1073"/>
        <v>0</v>
      </c>
      <c r="AI74" s="37">
        <f t="shared" si="1073"/>
        <v>0</v>
      </c>
      <c r="AJ74" s="38">
        <f t="shared" si="1073"/>
        <v>0</v>
      </c>
      <c r="AK74" s="194">
        <f t="shared" ref="AK74" si="1074">7-COUNTIF(AM73:AS73,0)-COUNTIF(AM73:AS73,"")</f>
        <v>0</v>
      </c>
      <c r="AL74" s="22">
        <f t="shared" si="1056"/>
        <v>0</v>
      </c>
      <c r="AM74" s="35">
        <f t="shared" ref="AM74:AS74" si="1075">IF($B67=$B73,AM73+AM68,AM73)</f>
        <v>0</v>
      </c>
      <c r="AN74" s="35">
        <f t="shared" si="1075"/>
        <v>0</v>
      </c>
      <c r="AO74" s="35">
        <f t="shared" si="1075"/>
        <v>0</v>
      </c>
      <c r="AP74" s="35">
        <f t="shared" si="1075"/>
        <v>0</v>
      </c>
      <c r="AQ74" s="36">
        <f t="shared" si="1075"/>
        <v>0</v>
      </c>
      <c r="AR74" s="37">
        <f t="shared" si="1075"/>
        <v>0</v>
      </c>
      <c r="AS74" s="38">
        <f t="shared" si="1075"/>
        <v>0</v>
      </c>
      <c r="AT74" s="194">
        <f t="shared" ref="AT74" si="1076">7-COUNTIF(AV73:BB73,0)-COUNTIF(AV73:BB73,"")</f>
        <v>0</v>
      </c>
      <c r="AU74" s="22">
        <f t="shared" si="1058"/>
        <v>0</v>
      </c>
      <c r="AV74" s="35">
        <f t="shared" ref="AV74:BB74" si="1077">IF($B67=$B73,AV73+AV68,AV73)</f>
        <v>0</v>
      </c>
      <c r="AW74" s="35">
        <f t="shared" si="1077"/>
        <v>0</v>
      </c>
      <c r="AX74" s="35">
        <f t="shared" si="1077"/>
        <v>0</v>
      </c>
      <c r="AY74" s="35">
        <f t="shared" si="1077"/>
        <v>0</v>
      </c>
      <c r="AZ74" s="36">
        <f t="shared" si="1077"/>
        <v>0</v>
      </c>
      <c r="BA74" s="37">
        <f t="shared" si="1077"/>
        <v>0</v>
      </c>
      <c r="BB74" s="38">
        <f t="shared" si="1077"/>
        <v>0</v>
      </c>
    </row>
    <row r="75" spans="1:54" ht="15" hidden="1" customHeight="1" x14ac:dyDescent="0.2">
      <c r="B75" s="116"/>
      <c r="C75" s="117"/>
      <c r="D75" s="118"/>
      <c r="E75" s="119"/>
      <c r="F75" s="92"/>
      <c r="G75" s="190">
        <f t="shared" ref="G75" si="1078">IF(AND($B67=$B73,$B67&lt;&gt;"",$B67&lt;&gt;0),F73+G69,F73)</f>
        <v>18</v>
      </c>
      <c r="H75" s="121"/>
      <c r="I75" s="165">
        <f t="shared" si="1048"/>
        <v>0</v>
      </c>
      <c r="J75" s="195">
        <f t="shared" ref="J75" si="1079">IF($B73=$B67,COUNTIF(L75:R75,0),COUNTIF(L76:R76,0)+COUNTIF(L76:R76,""))</f>
        <v>7</v>
      </c>
      <c r="K75" s="39">
        <f t="shared" ref="K75:R75" si="1080">IF($B67=$B73,K76+K69,K76)</f>
        <v>0</v>
      </c>
      <c r="L75" s="40">
        <f t="shared" si="1080"/>
        <v>0</v>
      </c>
      <c r="M75" s="40">
        <f t="shared" si="1080"/>
        <v>0</v>
      </c>
      <c r="N75" s="40">
        <f t="shared" si="1080"/>
        <v>0</v>
      </c>
      <c r="O75" s="40">
        <f t="shared" si="1080"/>
        <v>0</v>
      </c>
      <c r="P75" s="41">
        <f t="shared" si="1080"/>
        <v>0</v>
      </c>
      <c r="Q75" s="42">
        <f t="shared" si="1080"/>
        <v>0</v>
      </c>
      <c r="R75" s="43">
        <f t="shared" si="1080"/>
        <v>0</v>
      </c>
      <c r="S75" s="195">
        <f t="shared" ref="S75" si="1081">IF($B73=$B67,COUNTIF(U75:AA75,0),COUNTIF(U76:AA76,0)+COUNTIF(U76:AA76,""))</f>
        <v>7</v>
      </c>
      <c r="T75" s="39">
        <f t="shared" ref="T75:AA75" si="1082">IF($B67=$B73,T76+T69,T76)</f>
        <v>0</v>
      </c>
      <c r="U75" s="40">
        <f t="shared" si="1082"/>
        <v>0</v>
      </c>
      <c r="V75" s="40">
        <f t="shared" si="1082"/>
        <v>0</v>
      </c>
      <c r="W75" s="40">
        <f t="shared" si="1082"/>
        <v>0</v>
      </c>
      <c r="X75" s="40">
        <f t="shared" si="1082"/>
        <v>0</v>
      </c>
      <c r="Y75" s="41">
        <f t="shared" si="1082"/>
        <v>0</v>
      </c>
      <c r="Z75" s="42">
        <f t="shared" si="1082"/>
        <v>0</v>
      </c>
      <c r="AA75" s="43">
        <f t="shared" si="1082"/>
        <v>0</v>
      </c>
      <c r="AB75" s="195">
        <f t="shared" ref="AB75" si="1083">IF($B73=$B67,COUNTIF(AD75:AJ75,0),COUNTIF(AD76:AJ76,0)+COUNTIF(AD76:AJ76,""))</f>
        <v>7</v>
      </c>
      <c r="AC75" s="39">
        <f t="shared" ref="AC75:AJ75" si="1084">IF($B67=$B73,AC76+AC69,AC76)</f>
        <v>0</v>
      </c>
      <c r="AD75" s="40">
        <f t="shared" si="1084"/>
        <v>0</v>
      </c>
      <c r="AE75" s="40">
        <f t="shared" si="1084"/>
        <v>0</v>
      </c>
      <c r="AF75" s="40">
        <f t="shared" si="1084"/>
        <v>0</v>
      </c>
      <c r="AG75" s="40">
        <f t="shared" si="1084"/>
        <v>0</v>
      </c>
      <c r="AH75" s="41">
        <f t="shared" si="1084"/>
        <v>0</v>
      </c>
      <c r="AI75" s="42">
        <f t="shared" si="1084"/>
        <v>0</v>
      </c>
      <c r="AJ75" s="43">
        <f t="shared" si="1084"/>
        <v>0</v>
      </c>
      <c r="AK75" s="195">
        <f t="shared" ref="AK75" si="1085">IF($B73=$B67,COUNTIF(AM75:AS75,0),COUNTIF(AM76:AS76,0)+COUNTIF(AM76:AS76,""))</f>
        <v>7</v>
      </c>
      <c r="AL75" s="39">
        <f t="shared" ref="AL75:AS75" si="1086">IF($B67=$B73,AL76+AL69,AL76)</f>
        <v>0</v>
      </c>
      <c r="AM75" s="40">
        <f t="shared" si="1086"/>
        <v>0</v>
      </c>
      <c r="AN75" s="40">
        <f t="shared" si="1086"/>
        <v>0</v>
      </c>
      <c r="AO75" s="40">
        <f t="shared" si="1086"/>
        <v>0</v>
      </c>
      <c r="AP75" s="40">
        <f t="shared" si="1086"/>
        <v>0</v>
      </c>
      <c r="AQ75" s="41">
        <f t="shared" si="1086"/>
        <v>0</v>
      </c>
      <c r="AR75" s="42">
        <f t="shared" si="1086"/>
        <v>0</v>
      </c>
      <c r="AS75" s="43">
        <f t="shared" si="1086"/>
        <v>0</v>
      </c>
      <c r="AT75" s="195">
        <f t="shared" ref="AT75" si="1087">IF($B73=$B67,COUNTIF(AV75:BB75,0),COUNTIF(AV76:BB76,0)+COUNTIF(AV76:BB76,""))</f>
        <v>7</v>
      </c>
      <c r="AU75" s="39">
        <f t="shared" ref="AU75:BB75" si="1088">IF($B67=$B73,AU76+AU69,AU76)</f>
        <v>0</v>
      </c>
      <c r="AV75" s="40">
        <f t="shared" si="1088"/>
        <v>0</v>
      </c>
      <c r="AW75" s="40">
        <f t="shared" si="1088"/>
        <v>0</v>
      </c>
      <c r="AX75" s="40">
        <f t="shared" si="1088"/>
        <v>0</v>
      </c>
      <c r="AY75" s="40">
        <f t="shared" si="1088"/>
        <v>0</v>
      </c>
      <c r="AZ75" s="41">
        <f t="shared" si="1088"/>
        <v>0</v>
      </c>
      <c r="BA75" s="42">
        <f t="shared" si="1088"/>
        <v>0</v>
      </c>
      <c r="BB75" s="43">
        <f t="shared" si="1088"/>
        <v>0</v>
      </c>
    </row>
    <row r="76" spans="1:54" ht="15.75" customHeight="1" x14ac:dyDescent="0.2">
      <c r="A76" s="1">
        <f t="shared" ref="A76" si="1089">A73</f>
        <v>0</v>
      </c>
      <c r="B76" s="313">
        <f t="shared" ref="B76" si="1090">B70+1</f>
        <v>10</v>
      </c>
      <c r="C76" s="314"/>
      <c r="D76" s="314"/>
      <c r="E76" s="314"/>
      <c r="F76" s="31"/>
      <c r="G76" s="183"/>
      <c r="H76" s="122">
        <f t="shared" ref="H76" si="1091">5-COUNTIF(AU73,0)-COUNTIF(AL73,0)-COUNTIF(AC73,0)-COUNTIF(T73,0)-COUNTIF(K73,0)</f>
        <v>0</v>
      </c>
      <c r="I76" s="165">
        <f t="shared" si="1048"/>
        <v>0</v>
      </c>
      <c r="J76" s="187">
        <f t="shared" ref="J76" si="1092">IF($B73=$B67,J70+IF($F73&lt;&gt;$G73,(K73+$G75-$G74)/$F73,K73/$F73),IF($F73&lt;&gt;G73,(K73+$G75-$G74)/$F73,K73/$F73))</f>
        <v>0</v>
      </c>
      <c r="K76" s="7">
        <f t="shared" ref="K76:K77" si="1093">SUM(L76:R76)</f>
        <v>0</v>
      </c>
      <c r="L76" s="26">
        <f t="shared" ref="L76:R76" si="1094">L73</f>
        <v>0</v>
      </c>
      <c r="M76" s="26">
        <f t="shared" si="1094"/>
        <v>0</v>
      </c>
      <c r="N76" s="26">
        <f t="shared" si="1094"/>
        <v>0</v>
      </c>
      <c r="O76" s="26">
        <f t="shared" si="1094"/>
        <v>0</v>
      </c>
      <c r="P76" s="26">
        <f t="shared" si="1094"/>
        <v>0</v>
      </c>
      <c r="Q76" s="29">
        <f t="shared" si="1094"/>
        <v>0</v>
      </c>
      <c r="R76" s="23">
        <f t="shared" si="1094"/>
        <v>0</v>
      </c>
      <c r="S76" s="187">
        <f t="shared" ref="S76" si="1095">IF($B73=$B67,S70+IF($F73&lt;&gt;$G73,(T73+$G75-$G74)/$F73,T73/$F73),IF($F73&lt;&gt;P73,(T73+$G75-$G74)/$F73,T73/$F73))</f>
        <v>0</v>
      </c>
      <c r="T76" s="7">
        <f t="shared" ref="T76:T77" si="1096">SUM(U76:AA76)</f>
        <v>0</v>
      </c>
      <c r="U76" s="26">
        <f t="shared" ref="U76:AA76" si="1097">U73</f>
        <v>0</v>
      </c>
      <c r="V76" s="26">
        <f t="shared" si="1097"/>
        <v>0</v>
      </c>
      <c r="W76" s="26">
        <f t="shared" si="1097"/>
        <v>0</v>
      </c>
      <c r="X76" s="26">
        <f t="shared" si="1097"/>
        <v>0</v>
      </c>
      <c r="Y76" s="113">
        <f t="shared" si="1097"/>
        <v>0</v>
      </c>
      <c r="Z76" s="29">
        <f t="shared" si="1097"/>
        <v>0</v>
      </c>
      <c r="AA76" s="23">
        <f t="shared" si="1097"/>
        <v>0</v>
      </c>
      <c r="AB76" s="187">
        <f t="shared" ref="AB76" si="1098">IF($B73=$B67,AB70+IF($F73&lt;&gt;$G73,(AC73+$G75-$G74)/$F73,AC73/$F73),IF($F73&lt;&gt;Y73,(AC73+$G75-$G74)/$F73,AC73/$F73))</f>
        <v>0</v>
      </c>
      <c r="AC76" s="7">
        <f t="shared" ref="AC76:AC77" si="1099">SUM(AD76:AJ76)</f>
        <v>0</v>
      </c>
      <c r="AD76" s="26">
        <f t="shared" ref="AD76:AJ76" si="1100">AD73</f>
        <v>0</v>
      </c>
      <c r="AE76" s="26">
        <f t="shared" si="1100"/>
        <v>0</v>
      </c>
      <c r="AF76" s="26">
        <f t="shared" si="1100"/>
        <v>0</v>
      </c>
      <c r="AG76" s="26">
        <f t="shared" si="1100"/>
        <v>0</v>
      </c>
      <c r="AH76" s="113">
        <f t="shared" si="1100"/>
        <v>0</v>
      </c>
      <c r="AI76" s="29">
        <f t="shared" si="1100"/>
        <v>0</v>
      </c>
      <c r="AJ76" s="23">
        <f t="shared" si="1100"/>
        <v>0</v>
      </c>
      <c r="AK76" s="187">
        <f t="shared" ref="AK76" si="1101">IF($B73=$B67,AK70+IF($F73&lt;&gt;$G73,(AL73+$G75-$G74)/$F73,AL73/$F73),IF($F73&lt;&gt;AH73,(AL73+$G75-$G74)/$F73,AL73/$F73))</f>
        <v>0</v>
      </c>
      <c r="AL76" s="7">
        <f t="shared" ref="AL76:AL77" si="1102">SUM(AM76:AS76)</f>
        <v>0</v>
      </c>
      <c r="AM76" s="26">
        <f t="shared" ref="AM76:AS76" si="1103">AM73</f>
        <v>0</v>
      </c>
      <c r="AN76" s="26">
        <f t="shared" si="1103"/>
        <v>0</v>
      </c>
      <c r="AO76" s="26">
        <f t="shared" si="1103"/>
        <v>0</v>
      </c>
      <c r="AP76" s="26">
        <f t="shared" si="1103"/>
        <v>0</v>
      </c>
      <c r="AQ76" s="113">
        <f t="shared" si="1103"/>
        <v>0</v>
      </c>
      <c r="AR76" s="29">
        <f t="shared" si="1103"/>
        <v>0</v>
      </c>
      <c r="AS76" s="23">
        <f t="shared" si="1103"/>
        <v>0</v>
      </c>
      <c r="AT76" s="187">
        <f t="shared" ref="AT76" si="1104">IF($B73=$B67,AT70+IF($F73&lt;&gt;$G73,(AU73+$G75-$G74)/$F73,AU73/$F73),IF($F73&lt;&gt;AQ73,(AU73+$G75-$G74)/$F73,AU73/$F73))</f>
        <v>0</v>
      </c>
      <c r="AU76" s="7">
        <f t="shared" ref="AU76:AU77" si="1105">SUM(AV76:BB76)</f>
        <v>0</v>
      </c>
      <c r="AV76" s="6">
        <f t="shared" ref="AV76" si="1106">IF(SUM($AM$9:$AS$9)=SUM($AV$9:$BB$9),AV73,IF(AND(SUM($AV$9:$BB$9)&gt;42,SUM($AV$9:$BB$9)&lt;49),AV73,0))</f>
        <v>0</v>
      </c>
      <c r="AW76" s="6">
        <f t="shared" ref="AW76:BB76" si="1107">IF(SUM($AM$9:$AS$9)=SUM($AV$9:$BB$9),AW73,IF(AND(SUM($AV$9:$BB$9)&gt;42,SUM($AV$9:$BB$9)&lt;49),AW73,0))</f>
        <v>0</v>
      </c>
      <c r="AX76" s="6">
        <f t="shared" si="1107"/>
        <v>0</v>
      </c>
      <c r="AY76" s="6">
        <f t="shared" si="1107"/>
        <v>0</v>
      </c>
      <c r="AZ76" s="26">
        <f t="shared" si="1107"/>
        <v>0</v>
      </c>
      <c r="BA76" s="29">
        <f t="shared" si="1107"/>
        <v>0</v>
      </c>
      <c r="BB76" s="23">
        <f t="shared" si="1107"/>
        <v>0</v>
      </c>
    </row>
    <row r="77" spans="1:54" ht="15.75" customHeight="1" x14ac:dyDescent="0.2">
      <c r="A77" s="1">
        <f t="shared" ref="A77:A78" si="1108">A76</f>
        <v>0</v>
      </c>
      <c r="B77" s="313"/>
      <c r="C77" s="314"/>
      <c r="D77" s="314"/>
      <c r="E77" s="314"/>
      <c r="F77" s="31"/>
      <c r="G77" s="183"/>
      <c r="H77" s="123">
        <f t="shared" ref="H77" si="1109">IF($B73=$B67,H71+F77,$F77)</f>
        <v>0</v>
      </c>
      <c r="I77" s="165">
        <f t="shared" si="1048"/>
        <v>0</v>
      </c>
      <c r="J77" s="141">
        <f t="shared" ref="J77" si="1110">IF($H76=0,0,IF($B67=$B73,IF($H78&gt;0,$H78+J71,K73+J71),IF($H78&gt;0,$H78,K73)))</f>
        <v>0</v>
      </c>
      <c r="K77" s="7">
        <f t="shared" si="1093"/>
        <v>0</v>
      </c>
      <c r="L77" s="6"/>
      <c r="M77" s="6"/>
      <c r="N77" s="6"/>
      <c r="O77" s="6"/>
      <c r="P77" s="26"/>
      <c r="Q77" s="29"/>
      <c r="R77" s="23"/>
      <c r="S77" s="141">
        <f t="shared" ref="S77" si="1111">IF($H76=0,0,IF($B67=$B73,IF($H78&gt;0,$H78+S71,T73+S71),IF($H78&gt;0,$H78,T73)))</f>
        <v>0</v>
      </c>
      <c r="T77" s="7">
        <f t="shared" si="1096"/>
        <v>0</v>
      </c>
      <c r="U77" s="6"/>
      <c r="V77" s="6"/>
      <c r="W77" s="6"/>
      <c r="X77" s="6"/>
      <c r="Y77" s="26"/>
      <c r="Z77" s="29"/>
      <c r="AA77" s="23"/>
      <c r="AB77" s="141">
        <f t="shared" ref="AB77" si="1112">IF($H76=0,0,IF($B67=$B73,IF($H78&gt;0,$H78+AB71,AC73+AB71),IF($H78&gt;0,$H78,AC73)))</f>
        <v>0</v>
      </c>
      <c r="AC77" s="7">
        <f t="shared" si="1099"/>
        <v>0</v>
      </c>
      <c r="AD77" s="6"/>
      <c r="AE77" s="6"/>
      <c r="AF77" s="6"/>
      <c r="AG77" s="6"/>
      <c r="AH77" s="26"/>
      <c r="AI77" s="29"/>
      <c r="AJ77" s="23"/>
      <c r="AK77" s="141">
        <f t="shared" ref="AK77" si="1113">IF($H76=0,0,IF($B67=$B73,IF($H78&gt;0,$H78+AK71,AL73+AK71),IF($H78&gt;0,$H78,AL73)))</f>
        <v>0</v>
      </c>
      <c r="AL77" s="7">
        <f t="shared" si="1102"/>
        <v>0</v>
      </c>
      <c r="AM77" s="6"/>
      <c r="AN77" s="6"/>
      <c r="AO77" s="6"/>
      <c r="AP77" s="6"/>
      <c r="AQ77" s="26"/>
      <c r="AR77" s="29"/>
      <c r="AS77" s="23"/>
      <c r="AT77" s="141">
        <f t="shared" ref="AT77" si="1114">IF($H76=0,0,IF($B67=$B73,IF($H78&gt;0,$H78+AT71,AU73+AT71),IF($H78&gt;0,$H78,AU73)))</f>
        <v>0</v>
      </c>
      <c r="AU77" s="7">
        <f t="shared" si="1105"/>
        <v>0</v>
      </c>
      <c r="AV77" s="6"/>
      <c r="AW77" s="6"/>
      <c r="AX77" s="6"/>
      <c r="AY77" s="6"/>
      <c r="AZ77" s="26"/>
      <c r="BA77" s="29"/>
      <c r="BB77" s="23"/>
    </row>
    <row r="78" spans="1:54" ht="18.75" customHeight="1" thickBot="1" x14ac:dyDescent="0.25">
      <c r="A78" s="1">
        <f t="shared" si="1108"/>
        <v>0</v>
      </c>
      <c r="B78" s="323" t="str">
        <f>IF(B73="",Wydruk!$AE$6,IF(J74=0,Wydruk!$AE$7,IF(AND(G74&lt;G75,B73&lt;&gt;$B79),Wydruk!$AE$13,IF(AND($B73=$B67,$B73&lt;&gt;$B79),IF(OR(OR(J78&lt;4,J78&gt;5),OR(S78&lt;4,S78&gt;5),OR(AB78&lt;4,AB78&gt;5),OR(AK78&lt;4,AK78&gt;5),OR(AND(AT78&lt;4,AT78&gt;0),AT78&gt;5)),Wydruk!$AE$8,Wydruk!$AE$9),IF($B73=$B79,IF($F77&lt;&gt;0,Wydruk!$AE$12,Wydruk!$AE$10),IF(OR(OR(J74&lt;4,J74&gt;5),OR(S74&lt;4,S74&gt;5),OR(AB74&lt;4,AB74&gt;5),OR(AK74&lt;4,AK74&gt;5),OR(AND(AT74&lt;4,AT74&gt;0),AT74&gt;5)),Wydruk!$AE$8,Wydruk!$AE$11))))))</f>
        <v>Uzupełnij liczby godzin tygodniowego planu</v>
      </c>
      <c r="C78" s="324"/>
      <c r="D78" s="324"/>
      <c r="E78" s="324"/>
      <c r="F78" s="173">
        <f>styczeń!F78</f>
        <v>0</v>
      </c>
      <c r="G78" s="184">
        <f>styczeń!G78</f>
        <v>0</v>
      </c>
      <c r="H78" s="191">
        <f t="shared" ref="H78" si="1115">IF(OR($G78=0,$F78=0,$G78="",$F78=""),0,$G78/$F78)</f>
        <v>0</v>
      </c>
      <c r="I78" s="193"/>
      <c r="J78" s="176">
        <f t="shared" ref="J78" si="1116">IF($B67=$B73,IF(L73+L68&gt;0,1,0)+IF(M73+M68&gt;0,1,0)+IF(N73+N68&gt;0,1,0)+IF(O73+O68&gt;0,1,0)+IF(P73+P68&gt;0,1,0)+IF(Q73+Q68&gt;0,1,0)+IF(R73+R68&gt;0,1,0),J74)</f>
        <v>0</v>
      </c>
      <c r="K78" s="133">
        <f t="shared" ref="K78" si="1117">IF(OR($B73=$B79,J78=0,(K74-Q78+O78)&lt;=0),0,(K74-Q78+O78)/J78)</f>
        <v>0</v>
      </c>
      <c r="L78" s="137">
        <f t="shared" ref="L78" si="1118">IF(K78*(7-J75)&lt;=0,0,K78*(7-J75))</f>
        <v>0</v>
      </c>
      <c r="M78" s="311">
        <f t="shared" ref="M78" si="1119">ROUND(IF(OR(K75-K78*(7-J75)+P78&lt;0,$B73=$B79,K78&lt;=0,K75=0),0,IF(K75-K78*(7-J75)+P78&gt;Q78-O78+P78,Q78-O78+P78,K75-K78*(7-J75)+P78)),1)</f>
        <v>0</v>
      </c>
      <c r="N78" s="312"/>
      <c r="O78" s="139">
        <f t="shared" ref="O78" si="1120">IF(OR($B73=$B79,J74=0),0,IF($B73=$B67,J73,$F73))</f>
        <v>0</v>
      </c>
      <c r="P78" s="30">
        <f t="shared" ref="P78" si="1121">IF(OR($B73=$B79,J78=0),0,$G75-$G74)</f>
        <v>0</v>
      </c>
      <c r="Q78" s="134">
        <f t="shared" ref="Q78" si="1122">IF(OR($B73=$B79,J78=0),0,J77)</f>
        <v>0</v>
      </c>
      <c r="R78" s="138">
        <f t="shared" ref="R78" si="1123">IF($B73=$B79,0,K75)</f>
        <v>0</v>
      </c>
      <c r="S78" s="176">
        <f t="shared" ref="S78" si="1124">IF($B67=$B73,IF(U73+U68&gt;0,1,0)+IF(V73+V68&gt;0,1,0)+IF(W73+W68&gt;0,1,0)+IF(X73+X68&gt;0,1,0)+IF(Y73+Y68&gt;0,1,0)+IF(Z73+Z68&gt;0,1,0)+IF(AA73+AA68&gt;0,1,0),S74)</f>
        <v>0</v>
      </c>
      <c r="T78" s="133">
        <f t="shared" ref="T78" si="1125">IF(OR($B73=$B79,S78=0,(T74-Z78+X78)&lt;=0),0,(T74-Z78+X78)/S78)</f>
        <v>0</v>
      </c>
      <c r="U78" s="137">
        <f t="shared" ref="U78" si="1126">IF(T78*(7-S75)&lt;=0,0,T78*(7-S75))</f>
        <v>0</v>
      </c>
      <c r="V78" s="311">
        <f t="shared" ref="V78" si="1127">ROUND(IF(OR(T75-T78*(7-S75)+Y78&lt;0,$B73=$B79,T78&lt;=0,T75=0),0,IF(T75-T78*(7-S75)+Y78&gt;Z78-X78+Y78,Z78-X78+Y78,T75-T78*(7-S75)+Y78)),1)</f>
        <v>0</v>
      </c>
      <c r="W78" s="312"/>
      <c r="X78" s="139">
        <f t="shared" ref="X78" si="1128">IF(OR($B73=$B79,S74=0),0,IF($B73=$B67,S73,$F73))</f>
        <v>0</v>
      </c>
      <c r="Y78" s="30">
        <f t="shared" ref="Y78" si="1129">IF(OR($B73=$B79,S78=0),0,$G75-$G74)</f>
        <v>0</v>
      </c>
      <c r="Z78" s="134">
        <f t="shared" ref="Z78" si="1130">IF(OR($B73=$B79,S78=0),0,S77)</f>
        <v>0</v>
      </c>
      <c r="AA78" s="138">
        <f t="shared" ref="AA78" si="1131">IF($B73=$B79,0,T75)</f>
        <v>0</v>
      </c>
      <c r="AB78" s="176">
        <f t="shared" ref="AB78" si="1132">IF($B67=$B73,IF(AD73+AD68&gt;0,1,0)+IF(AE73+AE68&gt;0,1,0)+IF(AF73+AF68&gt;0,1,0)+IF(AG73+AG68&gt;0,1,0)+IF(AH73+AH68&gt;0,1,0)+IF(AI73+AI68&gt;0,1,0)+IF(AJ73+AJ68&gt;0,1,0),AB74)</f>
        <v>0</v>
      </c>
      <c r="AC78" s="133">
        <f t="shared" ref="AC78" si="1133">IF(OR($B73=$B79,AB78=0,(AC74-AI78+AG78)&lt;=0),0,(AC74-AI78+AG78)/AB78)</f>
        <v>0</v>
      </c>
      <c r="AD78" s="137">
        <f t="shared" ref="AD78" si="1134">IF(AC78*(7-AB75)&lt;=0,0,AC78*(7-AB75))</f>
        <v>0</v>
      </c>
      <c r="AE78" s="311">
        <f t="shared" ref="AE78" si="1135">ROUND(IF(OR(AC75-AC78*(7-AB75)+AH78&lt;0,$B73=$B79,AC78&lt;=0,AC75=0),0,IF(AC75-AC78*(7-AB75)+AH78&gt;AI78-AG78+AH78,AI78-AG78+AH78,AC75-AC78*(7-AB75)+AH78)),1)</f>
        <v>0</v>
      </c>
      <c r="AF78" s="312"/>
      <c r="AG78" s="139">
        <f t="shared" ref="AG78" si="1136">IF(OR($B73=$B79,AB74=0),0,IF($B73=$B67,AB73,$F73))</f>
        <v>0</v>
      </c>
      <c r="AH78" s="30">
        <f t="shared" ref="AH78" si="1137">IF(OR($B73=$B79,AB78=0),0,$G75-$G74)</f>
        <v>0</v>
      </c>
      <c r="AI78" s="134">
        <f t="shared" ref="AI78" si="1138">IF(OR($B73=$B79,AB78=0),0,AB77)</f>
        <v>0</v>
      </c>
      <c r="AJ78" s="138">
        <f t="shared" ref="AJ78" si="1139">IF($B73=$B79,0,AC75)</f>
        <v>0</v>
      </c>
      <c r="AK78" s="176">
        <f t="shared" ref="AK78" si="1140">IF($B67=$B73,IF(AM73+AM68&gt;0,1,0)+IF(AN73+AN68&gt;0,1,0)+IF(AO73+AO68&gt;0,1,0)+IF(AP73+AP68&gt;0,1,0)+IF(AQ73+AQ68&gt;0,1,0)+IF(AR73+AR68&gt;0,1,0)+IF(AS73+AS68&gt;0,1,0),AK74)</f>
        <v>0</v>
      </c>
      <c r="AL78" s="133">
        <f t="shared" ref="AL78" si="1141">IF(OR($B73=$B79,AK78=0,(AL74-AR78+AP78)&lt;=0),0,(AL74-AR78+AP78)/AK78)</f>
        <v>0</v>
      </c>
      <c r="AM78" s="137">
        <f t="shared" ref="AM78" si="1142">IF(AL78*(7-AK75)&lt;=0,0,AL78*(7-AK75))</f>
        <v>0</v>
      </c>
      <c r="AN78" s="311">
        <f t="shared" ref="AN78" si="1143">ROUND(IF(OR(AL75-AL78*(7-AK75)+AQ78&lt;0,$B73=$B79,AL78&lt;=0,AL75=0),0,IF(AL75-AL78*(7-AK75)+AQ78&gt;AR78-AP78+AQ78,AR78-AP78+AQ78,AL75-AL78*(7-AK75)+AQ78)),1)</f>
        <v>0</v>
      </c>
      <c r="AO78" s="312"/>
      <c r="AP78" s="139">
        <f t="shared" ref="AP78" si="1144">IF(OR($B73=$B79,AK74=0),0,IF($B73=$B67,AK73,$F73))</f>
        <v>0</v>
      </c>
      <c r="AQ78" s="30">
        <f t="shared" ref="AQ78" si="1145">IF(OR($B73=$B79,AK78=0),0,$G75-$G74)</f>
        <v>0</v>
      </c>
      <c r="AR78" s="134">
        <f t="shared" ref="AR78" si="1146">IF(OR($B73=$B79,AK78=0),0,AK77)</f>
        <v>0</v>
      </c>
      <c r="AS78" s="138">
        <f t="shared" ref="AS78" si="1147">IF($B73=$B79,0,AL75)</f>
        <v>0</v>
      </c>
      <c r="AT78" s="176">
        <f t="shared" ref="AT78" si="1148">IF($B67=$B73,IF(AV73+AV68&gt;0,1,0)+IF(AW73+AW68&gt;0,1,0)+IF(AX73+AX68&gt;0,1,0)+IF(AY73+AY68&gt;0,1,0)+IF(AZ73+AZ68&gt;0,1,0)+IF(BA73+BA68&gt;0,1,0)+IF(BB73+BB68&gt;0,1,0),AT74)</f>
        <v>0</v>
      </c>
      <c r="AU78" s="133">
        <f t="shared" ref="AU78" si="1149">IF(OR($B73=$B79,AT78=0,(AU74-BA78+AY78)&lt;=0),0,(AU74-BA78+AY78)/AT78)</f>
        <v>0</v>
      </c>
      <c r="AV78" s="137">
        <f t="shared" ref="AV78" si="1150">IF(AU78*(7-AT75)&lt;=0,0,AU78*(7-AT75))</f>
        <v>0</v>
      </c>
      <c r="AW78" s="311">
        <f t="shared" ref="AW78" si="1151">ROUND(IF(OR(AU75-AU78*(7-AT75)+AZ78&lt;0,$B73=$B79,AU78&lt;=0,AU75=0),0,IF(AU75-AU78*(7-AT75)+AZ78&gt;BA78-AY78+AZ78,BA78-AY78+AZ78,AU75-AU78*(7-AT75)+AZ78)),1)</f>
        <v>0</v>
      </c>
      <c r="AX78" s="312"/>
      <c r="AY78" s="139">
        <f t="shared" ref="AY78" si="1152">IF(OR($B73=$B79,AT74=0),0,IF($B73=$B67,AT73,$F73))</f>
        <v>0</v>
      </c>
      <c r="AZ78" s="30">
        <f t="shared" ref="AZ78" si="1153">IF(OR($B73=$B79,AT78=0),0,$G75-$G74)</f>
        <v>0</v>
      </c>
      <c r="BA78" s="134">
        <f t="shared" ref="BA78" si="1154">IF(OR($B73=$B79,AT78=0),0,AT77)</f>
        <v>0</v>
      </c>
      <c r="BB78" s="138">
        <f t="shared" ref="BB78" si="1155">IF($B73=$B79,0,AU75)</f>
        <v>0</v>
      </c>
    </row>
    <row r="79" spans="1:54" ht="15.75" x14ac:dyDescent="0.2">
      <c r="A79" s="1">
        <f t="shared" ref="A79" si="1156">IF(B79="","1. Niewypełnione",B79)</f>
        <v>0</v>
      </c>
      <c r="B79" s="320">
        <f>styczeń!B79</f>
        <v>0</v>
      </c>
      <c r="C79" s="321">
        <f>styczeń!C79</f>
        <v>0</v>
      </c>
      <c r="D79" s="321">
        <f>styczeń!D79</f>
        <v>0</v>
      </c>
      <c r="E79" s="321">
        <f>styczeń!E79</f>
        <v>0</v>
      </c>
      <c r="F79" s="177">
        <f>styczeń!F79</f>
        <v>18</v>
      </c>
      <c r="G79" s="185">
        <f>styczeń!G79</f>
        <v>18</v>
      </c>
      <c r="H79" s="177"/>
      <c r="I79" s="192">
        <f t="shared" ref="I79:I83" si="1157">K79+T79+AC79+AL79+AU79</f>
        <v>0</v>
      </c>
      <c r="J79" s="186">
        <f t="shared" ref="J79" si="1158">IF(OR($B79=$B85,J82=0),0,ROUND((K80+P84)/J82,0))</f>
        <v>0</v>
      </c>
      <c r="K79" s="51">
        <f t="shared" ref="K79:K80" si="1159">SUM(L79:R79)</f>
        <v>0</v>
      </c>
      <c r="L79" s="52">
        <f>styczeń!L79</f>
        <v>0</v>
      </c>
      <c r="M79" s="52">
        <f>styczeń!M79</f>
        <v>0</v>
      </c>
      <c r="N79" s="52">
        <f>styczeń!N79</f>
        <v>0</v>
      </c>
      <c r="O79" s="52">
        <f>styczeń!O79</f>
        <v>0</v>
      </c>
      <c r="P79" s="53">
        <f>styczeń!P79</f>
        <v>0</v>
      </c>
      <c r="Q79" s="54">
        <f>styczeń!Q79</f>
        <v>0</v>
      </c>
      <c r="R79" s="55">
        <f>styczeń!R79</f>
        <v>0</v>
      </c>
      <c r="S79" s="188">
        <f t="shared" ref="S79" si="1160">IF(OR($B79=$B85,S82=0),0,ROUND((T80+Y84)/S82,0))</f>
        <v>0</v>
      </c>
      <c r="T79" s="51">
        <f t="shared" ref="T79:T80" si="1161">SUM(U79:AA79)</f>
        <v>0</v>
      </c>
      <c r="U79" s="52">
        <f>styczeń!U79</f>
        <v>0</v>
      </c>
      <c r="V79" s="52">
        <f>styczeń!V79</f>
        <v>0</v>
      </c>
      <c r="W79" s="52">
        <f>styczeń!W79</f>
        <v>0</v>
      </c>
      <c r="X79" s="52">
        <f>styczeń!X79</f>
        <v>0</v>
      </c>
      <c r="Y79" s="53">
        <f>styczeń!Y79</f>
        <v>0</v>
      </c>
      <c r="Z79" s="54">
        <f>styczeń!Z79</f>
        <v>0</v>
      </c>
      <c r="AA79" s="55">
        <f>styczeń!AA79</f>
        <v>0</v>
      </c>
      <c r="AB79" s="188">
        <f t="shared" ref="AB79" si="1162">IF(OR($B79=$B85,AB82=0),0,ROUND((AC80+AH84)/AB82,0))</f>
        <v>0</v>
      </c>
      <c r="AC79" s="51">
        <f t="shared" ref="AC79:AC80" si="1163">SUM(AD79:AJ79)</f>
        <v>0</v>
      </c>
      <c r="AD79" s="52">
        <f>styczeń!AD79</f>
        <v>0</v>
      </c>
      <c r="AE79" s="52">
        <f>styczeń!AE79</f>
        <v>0</v>
      </c>
      <c r="AF79" s="52">
        <f>styczeń!AF79</f>
        <v>0</v>
      </c>
      <c r="AG79" s="52">
        <f>styczeń!AG79</f>
        <v>0</v>
      </c>
      <c r="AH79" s="53">
        <f>styczeń!AH79</f>
        <v>0</v>
      </c>
      <c r="AI79" s="54">
        <f>styczeń!AI79</f>
        <v>0</v>
      </c>
      <c r="AJ79" s="55">
        <f>styczeń!AJ79</f>
        <v>0</v>
      </c>
      <c r="AK79" s="188">
        <f t="shared" ref="AK79" si="1164">IF(OR($B79=$B85,AK82=0),0,ROUND((AL80+AQ84)/AK82,0))</f>
        <v>0</v>
      </c>
      <c r="AL79" s="51">
        <f t="shared" ref="AL79:AL80" si="1165">SUM(AM79:AS79)</f>
        <v>0</v>
      </c>
      <c r="AM79" s="52">
        <f>styczeń!AM79</f>
        <v>0</v>
      </c>
      <c r="AN79" s="52">
        <f>styczeń!AN79</f>
        <v>0</v>
      </c>
      <c r="AO79" s="52">
        <f>styczeń!AO79</f>
        <v>0</v>
      </c>
      <c r="AP79" s="52">
        <f>styczeń!AP79</f>
        <v>0</v>
      </c>
      <c r="AQ79" s="53">
        <f>styczeń!AQ79</f>
        <v>0</v>
      </c>
      <c r="AR79" s="54">
        <f>styczeń!AR79</f>
        <v>0</v>
      </c>
      <c r="AS79" s="55">
        <f>styczeń!AS79</f>
        <v>0</v>
      </c>
      <c r="AT79" s="188">
        <f t="shared" ref="AT79" si="1166">IF(OR($B79=$B85,AT82=0),0,ROUND((AU80+AZ84)/AT82,0))</f>
        <v>0</v>
      </c>
      <c r="AU79" s="51">
        <f t="shared" ref="AU79:AU80" si="1167">SUM(AV79:BB79)</f>
        <v>0</v>
      </c>
      <c r="AV79" s="52">
        <f t="shared" ref="AV79" si="1168">IF(SUM($AM$9:$AS$9)=SUM($AV$9:$BB$9),AM79,IF(AND(SUM($AV$9:$BB$9)&gt;42,SUM($AV$9:$BB$9)&lt;49),AM79,0))</f>
        <v>0</v>
      </c>
      <c r="AW79" s="52">
        <f t="shared" ref="AW79" si="1169">IF(SUM($AM$9:$AS$9)=SUM($AV$9:$BB$9),AN79,IF(AND(SUM($AV$9:$BB$9)&gt;42,SUM($AV$9:$BB$9)&lt;49),AN79,0))</f>
        <v>0</v>
      </c>
      <c r="AX79" s="52">
        <f t="shared" ref="AX79" si="1170">IF(SUM($AM$9:$AS$9)=SUM($AV$9:$BB$9),AO79,IF(AND(SUM($AV$9:$BB$9)&gt;42,SUM($AV$9:$BB$9)&lt;49),AO79,0))</f>
        <v>0</v>
      </c>
      <c r="AY79" s="52">
        <f t="shared" ref="AY79" si="1171">IF(SUM($AM$9:$AS$9)=SUM($AV$9:$BB$9),AP79,IF(AND(SUM($AV$9:$BB$9)&gt;42,SUM($AV$9:$BB$9)&lt;49),AP79,0))</f>
        <v>0</v>
      </c>
      <c r="AZ79" s="53">
        <f t="shared" ref="AZ79" si="1172">IF(SUM($AM$9:$AS$9)=SUM($AV$9:$BB$9),AQ79,IF(AND(SUM($AV$9:$BB$9)&gt;42,SUM($AV$9:$BB$9)&lt;49),AQ79,0))</f>
        <v>0</v>
      </c>
      <c r="BA79" s="54">
        <f t="shared" ref="BA79" si="1173">IF(SUM($AM$9:$AS$9)=SUM($AV$9:$BB$9),AR79,IF(AND(SUM($AV$9:$BB$9)&gt;42,SUM($AV$9:$BB$9)&lt;49),AR79,0))</f>
        <v>0</v>
      </c>
      <c r="BB79" s="55">
        <f t="shared" ref="BB79" si="1174">IF(SUM($AM$9:$AS$9)=SUM($AV$9:$BB$9),AS79,IF(AND(SUM($AV$9:$BB$9)&gt;42,SUM($AV$9:$BB$9)&lt;49),AS79,0))</f>
        <v>0</v>
      </c>
    </row>
    <row r="80" spans="1:54" ht="12.75" hidden="1" customHeight="1" x14ac:dyDescent="0.2">
      <c r="B80" s="93"/>
      <c r="C80" s="94"/>
      <c r="D80" s="95"/>
      <c r="E80" s="115"/>
      <c r="F80" s="140" t="b">
        <f t="shared" ref="F80" si="1175">IF($B73=$B79,OR(F74,G79&lt;F79),G79&lt;F79)</f>
        <v>0</v>
      </c>
      <c r="G80" s="189">
        <f t="shared" ref="G80" si="1176">IF(AND($B73=$B79,$B73&lt;&gt;"",$B73&lt;&gt;0),G79+G74,G79)</f>
        <v>18</v>
      </c>
      <c r="H80" s="120"/>
      <c r="I80" s="165">
        <f t="shared" si="1157"/>
        <v>0</v>
      </c>
      <c r="J80" s="194">
        <f t="shared" ref="J80" si="1177">7-COUNTIF(L79:R79,0)-COUNTIF(L79:R79,"")</f>
        <v>0</v>
      </c>
      <c r="K80" s="22">
        <f t="shared" si="1159"/>
        <v>0</v>
      </c>
      <c r="L80" s="35">
        <f t="shared" ref="L80:R80" si="1178">IF($B73=$B79,L79+L74,L79)</f>
        <v>0</v>
      </c>
      <c r="M80" s="35">
        <f t="shared" si="1178"/>
        <v>0</v>
      </c>
      <c r="N80" s="35">
        <f t="shared" si="1178"/>
        <v>0</v>
      </c>
      <c r="O80" s="35">
        <f t="shared" si="1178"/>
        <v>0</v>
      </c>
      <c r="P80" s="36">
        <f t="shared" si="1178"/>
        <v>0</v>
      </c>
      <c r="Q80" s="37">
        <f t="shared" si="1178"/>
        <v>0</v>
      </c>
      <c r="R80" s="38">
        <f t="shared" si="1178"/>
        <v>0</v>
      </c>
      <c r="S80" s="194">
        <f t="shared" ref="S80" si="1179">7-COUNTIF(U79:AA79,0)-COUNTIF(U79:AA79,"")</f>
        <v>0</v>
      </c>
      <c r="T80" s="22">
        <f t="shared" si="1161"/>
        <v>0</v>
      </c>
      <c r="U80" s="35">
        <f t="shared" ref="U80:AA80" si="1180">IF($B73=$B79,U79+U74,U79)</f>
        <v>0</v>
      </c>
      <c r="V80" s="35">
        <f t="shared" si="1180"/>
        <v>0</v>
      </c>
      <c r="W80" s="35">
        <f t="shared" si="1180"/>
        <v>0</v>
      </c>
      <c r="X80" s="35">
        <f t="shared" si="1180"/>
        <v>0</v>
      </c>
      <c r="Y80" s="36">
        <f t="shared" si="1180"/>
        <v>0</v>
      </c>
      <c r="Z80" s="37">
        <f t="shared" si="1180"/>
        <v>0</v>
      </c>
      <c r="AA80" s="38">
        <f t="shared" si="1180"/>
        <v>0</v>
      </c>
      <c r="AB80" s="194">
        <f t="shared" ref="AB80" si="1181">7-COUNTIF(AD79:AJ79,0)-COUNTIF(AD79:AJ79,"")</f>
        <v>0</v>
      </c>
      <c r="AC80" s="22">
        <f t="shared" si="1163"/>
        <v>0</v>
      </c>
      <c r="AD80" s="35">
        <f t="shared" ref="AD80:AJ80" si="1182">IF($B73=$B79,AD79+AD74,AD79)</f>
        <v>0</v>
      </c>
      <c r="AE80" s="35">
        <f t="shared" si="1182"/>
        <v>0</v>
      </c>
      <c r="AF80" s="35">
        <f t="shared" si="1182"/>
        <v>0</v>
      </c>
      <c r="AG80" s="35">
        <f t="shared" si="1182"/>
        <v>0</v>
      </c>
      <c r="AH80" s="36">
        <f t="shared" si="1182"/>
        <v>0</v>
      </c>
      <c r="AI80" s="37">
        <f t="shared" si="1182"/>
        <v>0</v>
      </c>
      <c r="AJ80" s="38">
        <f t="shared" si="1182"/>
        <v>0</v>
      </c>
      <c r="AK80" s="194">
        <f t="shared" ref="AK80" si="1183">7-COUNTIF(AM79:AS79,0)-COUNTIF(AM79:AS79,"")</f>
        <v>0</v>
      </c>
      <c r="AL80" s="22">
        <f t="shared" si="1165"/>
        <v>0</v>
      </c>
      <c r="AM80" s="35">
        <f t="shared" ref="AM80:AS80" si="1184">IF($B73=$B79,AM79+AM74,AM79)</f>
        <v>0</v>
      </c>
      <c r="AN80" s="35">
        <f t="shared" si="1184"/>
        <v>0</v>
      </c>
      <c r="AO80" s="35">
        <f t="shared" si="1184"/>
        <v>0</v>
      </c>
      <c r="AP80" s="35">
        <f t="shared" si="1184"/>
        <v>0</v>
      </c>
      <c r="AQ80" s="36">
        <f t="shared" si="1184"/>
        <v>0</v>
      </c>
      <c r="AR80" s="37">
        <f t="shared" si="1184"/>
        <v>0</v>
      </c>
      <c r="AS80" s="38">
        <f t="shared" si="1184"/>
        <v>0</v>
      </c>
      <c r="AT80" s="194">
        <f t="shared" ref="AT80" si="1185">7-COUNTIF(AV79:BB79,0)-COUNTIF(AV79:BB79,"")</f>
        <v>0</v>
      </c>
      <c r="AU80" s="22">
        <f t="shared" si="1167"/>
        <v>0</v>
      </c>
      <c r="AV80" s="35">
        <f t="shared" ref="AV80:BB80" si="1186">IF($B73=$B79,AV79+AV74,AV79)</f>
        <v>0</v>
      </c>
      <c r="AW80" s="35">
        <f t="shared" si="1186"/>
        <v>0</v>
      </c>
      <c r="AX80" s="35">
        <f t="shared" si="1186"/>
        <v>0</v>
      </c>
      <c r="AY80" s="35">
        <f t="shared" si="1186"/>
        <v>0</v>
      </c>
      <c r="AZ80" s="36">
        <f t="shared" si="1186"/>
        <v>0</v>
      </c>
      <c r="BA80" s="37">
        <f t="shared" si="1186"/>
        <v>0</v>
      </c>
      <c r="BB80" s="38">
        <f t="shared" si="1186"/>
        <v>0</v>
      </c>
    </row>
    <row r="81" spans="1:54" ht="15" hidden="1" customHeight="1" x14ac:dyDescent="0.2">
      <c r="B81" s="116"/>
      <c r="C81" s="117"/>
      <c r="D81" s="118"/>
      <c r="E81" s="119"/>
      <c r="F81" s="92"/>
      <c r="G81" s="190">
        <f t="shared" ref="G81" si="1187">IF(AND($B73=$B79,$B73&lt;&gt;"",$B73&lt;&gt;0),F79+G75,F79)</f>
        <v>18</v>
      </c>
      <c r="H81" s="121"/>
      <c r="I81" s="165">
        <f t="shared" si="1157"/>
        <v>0</v>
      </c>
      <c r="J81" s="195">
        <f t="shared" ref="J81" si="1188">IF($B79=$B73,COUNTIF(L81:R81,0),COUNTIF(L82:R82,0)+COUNTIF(L82:R82,""))</f>
        <v>7</v>
      </c>
      <c r="K81" s="39">
        <f t="shared" ref="K81:R81" si="1189">IF($B73=$B79,K82+K75,K82)</f>
        <v>0</v>
      </c>
      <c r="L81" s="40">
        <f t="shared" si="1189"/>
        <v>0</v>
      </c>
      <c r="M81" s="40">
        <f t="shared" si="1189"/>
        <v>0</v>
      </c>
      <c r="N81" s="40">
        <f t="shared" si="1189"/>
        <v>0</v>
      </c>
      <c r="O81" s="40">
        <f t="shared" si="1189"/>
        <v>0</v>
      </c>
      <c r="P81" s="41">
        <f t="shared" si="1189"/>
        <v>0</v>
      </c>
      <c r="Q81" s="42">
        <f t="shared" si="1189"/>
        <v>0</v>
      </c>
      <c r="R81" s="43">
        <f t="shared" si="1189"/>
        <v>0</v>
      </c>
      <c r="S81" s="195">
        <f t="shared" ref="S81" si="1190">IF($B79=$B73,COUNTIF(U81:AA81,0),COUNTIF(U82:AA82,0)+COUNTIF(U82:AA82,""))</f>
        <v>7</v>
      </c>
      <c r="T81" s="39">
        <f t="shared" ref="T81:AA81" si="1191">IF($B73=$B79,T82+T75,T82)</f>
        <v>0</v>
      </c>
      <c r="U81" s="40">
        <f t="shared" si="1191"/>
        <v>0</v>
      </c>
      <c r="V81" s="40">
        <f t="shared" si="1191"/>
        <v>0</v>
      </c>
      <c r="W81" s="40">
        <f t="shared" si="1191"/>
        <v>0</v>
      </c>
      <c r="X81" s="40">
        <f t="shared" si="1191"/>
        <v>0</v>
      </c>
      <c r="Y81" s="41">
        <f t="shared" si="1191"/>
        <v>0</v>
      </c>
      <c r="Z81" s="42">
        <f t="shared" si="1191"/>
        <v>0</v>
      </c>
      <c r="AA81" s="43">
        <f t="shared" si="1191"/>
        <v>0</v>
      </c>
      <c r="AB81" s="195">
        <f t="shared" ref="AB81" si="1192">IF($B79=$B73,COUNTIF(AD81:AJ81,0),COUNTIF(AD82:AJ82,0)+COUNTIF(AD82:AJ82,""))</f>
        <v>7</v>
      </c>
      <c r="AC81" s="39">
        <f t="shared" ref="AC81:AJ81" si="1193">IF($B73=$B79,AC82+AC75,AC82)</f>
        <v>0</v>
      </c>
      <c r="AD81" s="40">
        <f t="shared" si="1193"/>
        <v>0</v>
      </c>
      <c r="AE81" s="40">
        <f t="shared" si="1193"/>
        <v>0</v>
      </c>
      <c r="AF81" s="40">
        <f t="shared" si="1193"/>
        <v>0</v>
      </c>
      <c r="AG81" s="40">
        <f t="shared" si="1193"/>
        <v>0</v>
      </c>
      <c r="AH81" s="41">
        <f t="shared" si="1193"/>
        <v>0</v>
      </c>
      <c r="AI81" s="42">
        <f t="shared" si="1193"/>
        <v>0</v>
      </c>
      <c r="AJ81" s="43">
        <f t="shared" si="1193"/>
        <v>0</v>
      </c>
      <c r="AK81" s="195">
        <f t="shared" ref="AK81" si="1194">IF($B79=$B73,COUNTIF(AM81:AS81,0),COUNTIF(AM82:AS82,0)+COUNTIF(AM82:AS82,""))</f>
        <v>7</v>
      </c>
      <c r="AL81" s="39">
        <f t="shared" ref="AL81:AS81" si="1195">IF($B73=$B79,AL82+AL75,AL82)</f>
        <v>0</v>
      </c>
      <c r="AM81" s="40">
        <f t="shared" si="1195"/>
        <v>0</v>
      </c>
      <c r="AN81" s="40">
        <f t="shared" si="1195"/>
        <v>0</v>
      </c>
      <c r="AO81" s="40">
        <f t="shared" si="1195"/>
        <v>0</v>
      </c>
      <c r="AP81" s="40">
        <f t="shared" si="1195"/>
        <v>0</v>
      </c>
      <c r="AQ81" s="41">
        <f t="shared" si="1195"/>
        <v>0</v>
      </c>
      <c r="AR81" s="42">
        <f t="shared" si="1195"/>
        <v>0</v>
      </c>
      <c r="AS81" s="43">
        <f t="shared" si="1195"/>
        <v>0</v>
      </c>
      <c r="AT81" s="195">
        <f t="shared" ref="AT81" si="1196">IF($B79=$B73,COUNTIF(AV81:BB81,0),COUNTIF(AV82:BB82,0)+COUNTIF(AV82:BB82,""))</f>
        <v>7</v>
      </c>
      <c r="AU81" s="39">
        <f t="shared" ref="AU81:BB81" si="1197">IF($B73=$B79,AU82+AU75,AU82)</f>
        <v>0</v>
      </c>
      <c r="AV81" s="40">
        <f t="shared" si="1197"/>
        <v>0</v>
      </c>
      <c r="AW81" s="40">
        <f t="shared" si="1197"/>
        <v>0</v>
      </c>
      <c r="AX81" s="40">
        <f t="shared" si="1197"/>
        <v>0</v>
      </c>
      <c r="AY81" s="40">
        <f t="shared" si="1197"/>
        <v>0</v>
      </c>
      <c r="AZ81" s="41">
        <f t="shared" si="1197"/>
        <v>0</v>
      </c>
      <c r="BA81" s="42">
        <f t="shared" si="1197"/>
        <v>0</v>
      </c>
      <c r="BB81" s="43">
        <f t="shared" si="1197"/>
        <v>0</v>
      </c>
    </row>
    <row r="82" spans="1:54" ht="15.75" customHeight="1" x14ac:dyDescent="0.2">
      <c r="A82" s="1">
        <f t="shared" ref="A82" si="1198">A79</f>
        <v>0</v>
      </c>
      <c r="B82" s="313">
        <f t="shared" ref="B82" si="1199">B76+1</f>
        <v>11</v>
      </c>
      <c r="C82" s="314"/>
      <c r="D82" s="314"/>
      <c r="E82" s="314"/>
      <c r="F82" s="31"/>
      <c r="G82" s="183"/>
      <c r="H82" s="122">
        <f t="shared" ref="H82" si="1200">5-COUNTIF(AU79,0)-COUNTIF(AL79,0)-COUNTIF(AC79,0)-COUNTIF(T79,0)-COUNTIF(K79,0)</f>
        <v>0</v>
      </c>
      <c r="I82" s="165">
        <f t="shared" si="1157"/>
        <v>0</v>
      </c>
      <c r="J82" s="187">
        <f t="shared" ref="J82" si="1201">IF($B79=$B73,J76+IF($F79&lt;&gt;$G79,(K79+$G81-$G80)/$F79,K79/$F79),IF($F79&lt;&gt;G79,(K79+$G81-$G80)/$F79,K79/$F79))</f>
        <v>0</v>
      </c>
      <c r="K82" s="7">
        <f t="shared" ref="K82:K83" si="1202">SUM(L82:R82)</f>
        <v>0</v>
      </c>
      <c r="L82" s="26">
        <f t="shared" ref="L82:R82" si="1203">L79</f>
        <v>0</v>
      </c>
      <c r="M82" s="26">
        <f t="shared" si="1203"/>
        <v>0</v>
      </c>
      <c r="N82" s="26">
        <f t="shared" si="1203"/>
        <v>0</v>
      </c>
      <c r="O82" s="26">
        <f t="shared" si="1203"/>
        <v>0</v>
      </c>
      <c r="P82" s="26">
        <f t="shared" si="1203"/>
        <v>0</v>
      </c>
      <c r="Q82" s="29">
        <f t="shared" si="1203"/>
        <v>0</v>
      </c>
      <c r="R82" s="23">
        <f t="shared" si="1203"/>
        <v>0</v>
      </c>
      <c r="S82" s="187">
        <f t="shared" ref="S82" si="1204">IF($B79=$B73,S76+IF($F79&lt;&gt;$G79,(T79+$G81-$G80)/$F79,T79/$F79),IF($F79&lt;&gt;P79,(T79+$G81-$G80)/$F79,T79/$F79))</f>
        <v>0</v>
      </c>
      <c r="T82" s="7">
        <f t="shared" ref="T82:T83" si="1205">SUM(U82:AA82)</f>
        <v>0</v>
      </c>
      <c r="U82" s="26">
        <f t="shared" ref="U82:AA82" si="1206">U79</f>
        <v>0</v>
      </c>
      <c r="V82" s="26">
        <f t="shared" si="1206"/>
        <v>0</v>
      </c>
      <c r="W82" s="26">
        <f t="shared" si="1206"/>
        <v>0</v>
      </c>
      <c r="X82" s="26">
        <f t="shared" si="1206"/>
        <v>0</v>
      </c>
      <c r="Y82" s="113">
        <f t="shared" si="1206"/>
        <v>0</v>
      </c>
      <c r="Z82" s="29">
        <f t="shared" si="1206"/>
        <v>0</v>
      </c>
      <c r="AA82" s="23">
        <f t="shared" si="1206"/>
        <v>0</v>
      </c>
      <c r="AB82" s="187">
        <f t="shared" ref="AB82" si="1207">IF($B79=$B73,AB76+IF($F79&lt;&gt;$G79,(AC79+$G81-$G80)/$F79,AC79/$F79),IF($F79&lt;&gt;Y79,(AC79+$G81-$G80)/$F79,AC79/$F79))</f>
        <v>0</v>
      </c>
      <c r="AC82" s="7">
        <f t="shared" ref="AC82:AC83" si="1208">SUM(AD82:AJ82)</f>
        <v>0</v>
      </c>
      <c r="AD82" s="26">
        <f t="shared" ref="AD82:AJ82" si="1209">AD79</f>
        <v>0</v>
      </c>
      <c r="AE82" s="26">
        <f t="shared" si="1209"/>
        <v>0</v>
      </c>
      <c r="AF82" s="26">
        <f t="shared" si="1209"/>
        <v>0</v>
      </c>
      <c r="AG82" s="26">
        <f t="shared" si="1209"/>
        <v>0</v>
      </c>
      <c r="AH82" s="113">
        <f t="shared" si="1209"/>
        <v>0</v>
      </c>
      <c r="AI82" s="29">
        <f t="shared" si="1209"/>
        <v>0</v>
      </c>
      <c r="AJ82" s="23">
        <f t="shared" si="1209"/>
        <v>0</v>
      </c>
      <c r="AK82" s="187">
        <f t="shared" ref="AK82" si="1210">IF($B79=$B73,AK76+IF($F79&lt;&gt;$G79,(AL79+$G81-$G80)/$F79,AL79/$F79),IF($F79&lt;&gt;AH79,(AL79+$G81-$G80)/$F79,AL79/$F79))</f>
        <v>0</v>
      </c>
      <c r="AL82" s="7">
        <f t="shared" ref="AL82:AL83" si="1211">SUM(AM82:AS82)</f>
        <v>0</v>
      </c>
      <c r="AM82" s="26">
        <f t="shared" ref="AM82:AS82" si="1212">AM79</f>
        <v>0</v>
      </c>
      <c r="AN82" s="26">
        <f t="shared" si="1212"/>
        <v>0</v>
      </c>
      <c r="AO82" s="26">
        <f t="shared" si="1212"/>
        <v>0</v>
      </c>
      <c r="AP82" s="26">
        <f t="shared" si="1212"/>
        <v>0</v>
      </c>
      <c r="AQ82" s="113">
        <f t="shared" si="1212"/>
        <v>0</v>
      </c>
      <c r="AR82" s="29">
        <f t="shared" si="1212"/>
        <v>0</v>
      </c>
      <c r="AS82" s="23">
        <f t="shared" si="1212"/>
        <v>0</v>
      </c>
      <c r="AT82" s="187">
        <f t="shared" ref="AT82" si="1213">IF($B79=$B73,AT76+IF($F79&lt;&gt;$G79,(AU79+$G81-$G80)/$F79,AU79/$F79),IF($F79&lt;&gt;AQ79,(AU79+$G81-$G80)/$F79,AU79/$F79))</f>
        <v>0</v>
      </c>
      <c r="AU82" s="7">
        <f t="shared" ref="AU82:AU83" si="1214">SUM(AV82:BB82)</f>
        <v>0</v>
      </c>
      <c r="AV82" s="6">
        <f t="shared" ref="AV82" si="1215">IF(SUM($AM$9:$AS$9)=SUM($AV$9:$BB$9),AV79,IF(AND(SUM($AV$9:$BB$9)&gt;42,SUM($AV$9:$BB$9)&lt;49),AV79,0))</f>
        <v>0</v>
      </c>
      <c r="AW82" s="6">
        <f t="shared" ref="AW82:BB82" si="1216">IF(SUM($AM$9:$AS$9)=SUM($AV$9:$BB$9),AW79,IF(AND(SUM($AV$9:$BB$9)&gt;42,SUM($AV$9:$BB$9)&lt;49),AW79,0))</f>
        <v>0</v>
      </c>
      <c r="AX82" s="6">
        <f t="shared" si="1216"/>
        <v>0</v>
      </c>
      <c r="AY82" s="6">
        <f t="shared" si="1216"/>
        <v>0</v>
      </c>
      <c r="AZ82" s="26">
        <f t="shared" si="1216"/>
        <v>0</v>
      </c>
      <c r="BA82" s="29">
        <f t="shared" si="1216"/>
        <v>0</v>
      </c>
      <c r="BB82" s="23">
        <f t="shared" si="1216"/>
        <v>0</v>
      </c>
    </row>
    <row r="83" spans="1:54" ht="15.75" customHeight="1" x14ac:dyDescent="0.2">
      <c r="A83" s="1">
        <f t="shared" ref="A83:A84" si="1217">A82</f>
        <v>0</v>
      </c>
      <c r="B83" s="313"/>
      <c r="C83" s="314"/>
      <c r="D83" s="314"/>
      <c r="E83" s="314"/>
      <c r="F83" s="31"/>
      <c r="G83" s="183"/>
      <c r="H83" s="123">
        <f t="shared" ref="H83" si="1218">IF($B79=$B73,H77+F83,$F83)</f>
        <v>0</v>
      </c>
      <c r="I83" s="165">
        <f t="shared" si="1157"/>
        <v>0</v>
      </c>
      <c r="J83" s="141">
        <f t="shared" ref="J83" si="1219">IF($H82=0,0,IF($B73=$B79,IF($H84&gt;0,$H84+J77,K79+J77),IF($H84&gt;0,$H84,K79)))</f>
        <v>0</v>
      </c>
      <c r="K83" s="7">
        <f t="shared" si="1202"/>
        <v>0</v>
      </c>
      <c r="L83" s="6"/>
      <c r="M83" s="6"/>
      <c r="N83" s="6"/>
      <c r="O83" s="6"/>
      <c r="P83" s="26"/>
      <c r="Q83" s="29"/>
      <c r="R83" s="23"/>
      <c r="S83" s="141">
        <f t="shared" ref="S83" si="1220">IF($H82=0,0,IF($B73=$B79,IF($H84&gt;0,$H84+S77,T79+S77),IF($H84&gt;0,$H84,T79)))</f>
        <v>0</v>
      </c>
      <c r="T83" s="7">
        <f t="shared" si="1205"/>
        <v>0</v>
      </c>
      <c r="U83" s="6"/>
      <c r="V83" s="6"/>
      <c r="W83" s="6"/>
      <c r="X83" s="6"/>
      <c r="Y83" s="26"/>
      <c r="Z83" s="29"/>
      <c r="AA83" s="23"/>
      <c r="AB83" s="141">
        <f t="shared" ref="AB83" si="1221">IF($H82=0,0,IF($B73=$B79,IF($H84&gt;0,$H84+AB77,AC79+AB77),IF($H84&gt;0,$H84,AC79)))</f>
        <v>0</v>
      </c>
      <c r="AC83" s="7">
        <f t="shared" si="1208"/>
        <v>0</v>
      </c>
      <c r="AD83" s="6"/>
      <c r="AE83" s="6"/>
      <c r="AF83" s="6"/>
      <c r="AG83" s="6"/>
      <c r="AH83" s="26"/>
      <c r="AI83" s="29"/>
      <c r="AJ83" s="23"/>
      <c r="AK83" s="141">
        <f t="shared" ref="AK83" si="1222">IF($H82=0,0,IF($B73=$B79,IF($H84&gt;0,$H84+AK77,AL79+AK77),IF($H84&gt;0,$H84,AL79)))</f>
        <v>0</v>
      </c>
      <c r="AL83" s="7">
        <f t="shared" si="1211"/>
        <v>0</v>
      </c>
      <c r="AM83" s="6"/>
      <c r="AN83" s="6"/>
      <c r="AO83" s="6"/>
      <c r="AP83" s="6"/>
      <c r="AQ83" s="26"/>
      <c r="AR83" s="29"/>
      <c r="AS83" s="23"/>
      <c r="AT83" s="141">
        <f t="shared" ref="AT83" si="1223">IF($H82=0,0,IF($B73=$B79,IF($H84&gt;0,$H84+AT77,AU79+AT77),IF($H84&gt;0,$H84,AU79)))</f>
        <v>0</v>
      </c>
      <c r="AU83" s="7">
        <f t="shared" si="1214"/>
        <v>0</v>
      </c>
      <c r="AV83" s="6"/>
      <c r="AW83" s="6"/>
      <c r="AX83" s="6"/>
      <c r="AY83" s="6"/>
      <c r="AZ83" s="26"/>
      <c r="BA83" s="29"/>
      <c r="BB83" s="23"/>
    </row>
    <row r="84" spans="1:54" ht="18.75" customHeight="1" thickBot="1" x14ac:dyDescent="0.25">
      <c r="A84" s="1">
        <f t="shared" si="1217"/>
        <v>0</v>
      </c>
      <c r="B84" s="323" t="str">
        <f>IF(B79="",Wydruk!$AE$6,IF(J80=0,Wydruk!$AE$7,IF(AND(G80&lt;G81,B79&lt;&gt;$B85),Wydruk!$AE$13,IF(AND($B79=$B73,$B79&lt;&gt;$B85),IF(OR(OR(J84&lt;4,J84&gt;5),OR(S84&lt;4,S84&gt;5),OR(AB84&lt;4,AB84&gt;5),OR(AK84&lt;4,AK84&gt;5),OR(AND(AT84&lt;4,AT84&gt;0),AT84&gt;5)),Wydruk!$AE$8,Wydruk!$AE$9),IF($B79=$B85,IF($F83&lt;&gt;0,Wydruk!$AE$12,Wydruk!$AE$10),IF(OR(OR(J80&lt;4,J80&gt;5),OR(S80&lt;4,S80&gt;5),OR(AB80&lt;4,AB80&gt;5),OR(AK80&lt;4,AK80&gt;5),OR(AND(AT80&lt;4,AT80&gt;0),AT80&gt;5)),Wydruk!$AE$8,Wydruk!$AE$11))))))</f>
        <v>Uzupełnij liczby godzin tygodniowego planu</v>
      </c>
      <c r="C84" s="324"/>
      <c r="D84" s="324"/>
      <c r="E84" s="324"/>
      <c r="F84" s="173">
        <f>styczeń!F84</f>
        <v>0</v>
      </c>
      <c r="G84" s="184">
        <f>styczeń!G84</f>
        <v>0</v>
      </c>
      <c r="H84" s="191">
        <f t="shared" ref="H84" si="1224">IF(OR($G84=0,$F84=0,$G84="",$F84=""),0,$G84/$F84)</f>
        <v>0</v>
      </c>
      <c r="I84" s="193"/>
      <c r="J84" s="176">
        <f t="shared" ref="J84" si="1225">IF($B73=$B79,IF(L79+L74&gt;0,1,0)+IF(M79+M74&gt;0,1,0)+IF(N79+N74&gt;0,1,0)+IF(O79+O74&gt;0,1,0)+IF(P79+P74&gt;0,1,0)+IF(Q79+Q74&gt;0,1,0)+IF(R79+R74&gt;0,1,0),J80)</f>
        <v>0</v>
      </c>
      <c r="K84" s="133">
        <f t="shared" ref="K84" si="1226">IF(OR($B79=$B85,J84=0,(K80-Q84+O84)&lt;=0),0,(K80-Q84+O84)/J84)</f>
        <v>0</v>
      </c>
      <c r="L84" s="137">
        <f t="shared" ref="L84" si="1227">IF(K84*(7-J81)&lt;=0,0,K84*(7-J81))</f>
        <v>0</v>
      </c>
      <c r="M84" s="311">
        <f t="shared" ref="M84" si="1228">ROUND(IF(OR(K81-K84*(7-J81)+P84&lt;0,$B79=$B85,K84&lt;=0,K81=0),0,IF(K81-K84*(7-J81)+P84&gt;Q84-O84+P84,Q84-O84+P84,K81-K84*(7-J81)+P84)),1)</f>
        <v>0</v>
      </c>
      <c r="N84" s="312"/>
      <c r="O84" s="139">
        <f t="shared" ref="O84" si="1229">IF(OR($B79=$B85,J80=0),0,IF($B79=$B73,J79,$F79))</f>
        <v>0</v>
      </c>
      <c r="P84" s="30">
        <f t="shared" ref="P84" si="1230">IF(OR($B79=$B85,J84=0),0,$G81-$G80)</f>
        <v>0</v>
      </c>
      <c r="Q84" s="134">
        <f t="shared" ref="Q84" si="1231">IF(OR($B79=$B85,J84=0),0,J83)</f>
        <v>0</v>
      </c>
      <c r="R84" s="138">
        <f t="shared" ref="R84" si="1232">IF($B79=$B85,0,K81)</f>
        <v>0</v>
      </c>
      <c r="S84" s="176">
        <f t="shared" ref="S84" si="1233">IF($B73=$B79,IF(U79+U74&gt;0,1,0)+IF(V79+V74&gt;0,1,0)+IF(W79+W74&gt;0,1,0)+IF(X79+X74&gt;0,1,0)+IF(Y79+Y74&gt;0,1,0)+IF(Z79+Z74&gt;0,1,0)+IF(AA79+AA74&gt;0,1,0),S80)</f>
        <v>0</v>
      </c>
      <c r="T84" s="133">
        <f t="shared" ref="T84" si="1234">IF(OR($B79=$B85,S84=0,(T80-Z84+X84)&lt;=0),0,(T80-Z84+X84)/S84)</f>
        <v>0</v>
      </c>
      <c r="U84" s="137">
        <f t="shared" ref="U84" si="1235">IF(T84*(7-S81)&lt;=0,0,T84*(7-S81))</f>
        <v>0</v>
      </c>
      <c r="V84" s="311">
        <f t="shared" ref="V84" si="1236">ROUND(IF(OR(T81-T84*(7-S81)+Y84&lt;0,$B79=$B85,T84&lt;=0,T81=0),0,IF(T81-T84*(7-S81)+Y84&gt;Z84-X84+Y84,Z84-X84+Y84,T81-T84*(7-S81)+Y84)),1)</f>
        <v>0</v>
      </c>
      <c r="W84" s="312"/>
      <c r="X84" s="139">
        <f t="shared" ref="X84" si="1237">IF(OR($B79=$B85,S80=0),0,IF($B79=$B73,S79,$F79))</f>
        <v>0</v>
      </c>
      <c r="Y84" s="30">
        <f t="shared" ref="Y84" si="1238">IF(OR($B79=$B85,S84=0),0,$G81-$G80)</f>
        <v>0</v>
      </c>
      <c r="Z84" s="134">
        <f t="shared" ref="Z84" si="1239">IF(OR($B79=$B85,S84=0),0,S83)</f>
        <v>0</v>
      </c>
      <c r="AA84" s="138">
        <f t="shared" ref="AA84" si="1240">IF($B79=$B85,0,T81)</f>
        <v>0</v>
      </c>
      <c r="AB84" s="176">
        <f t="shared" ref="AB84" si="1241">IF($B73=$B79,IF(AD79+AD74&gt;0,1,0)+IF(AE79+AE74&gt;0,1,0)+IF(AF79+AF74&gt;0,1,0)+IF(AG79+AG74&gt;0,1,0)+IF(AH79+AH74&gt;0,1,0)+IF(AI79+AI74&gt;0,1,0)+IF(AJ79+AJ74&gt;0,1,0),AB80)</f>
        <v>0</v>
      </c>
      <c r="AC84" s="133">
        <f t="shared" ref="AC84" si="1242">IF(OR($B79=$B85,AB84=0,(AC80-AI84+AG84)&lt;=0),0,(AC80-AI84+AG84)/AB84)</f>
        <v>0</v>
      </c>
      <c r="AD84" s="137">
        <f t="shared" ref="AD84" si="1243">IF(AC84*(7-AB81)&lt;=0,0,AC84*(7-AB81))</f>
        <v>0</v>
      </c>
      <c r="AE84" s="311">
        <f t="shared" ref="AE84" si="1244">ROUND(IF(OR(AC81-AC84*(7-AB81)+AH84&lt;0,$B79=$B85,AC84&lt;=0,AC81=0),0,IF(AC81-AC84*(7-AB81)+AH84&gt;AI84-AG84+AH84,AI84-AG84+AH84,AC81-AC84*(7-AB81)+AH84)),1)</f>
        <v>0</v>
      </c>
      <c r="AF84" s="312"/>
      <c r="AG84" s="139">
        <f t="shared" ref="AG84" si="1245">IF(OR($B79=$B85,AB80=0),0,IF($B79=$B73,AB79,$F79))</f>
        <v>0</v>
      </c>
      <c r="AH84" s="30">
        <f t="shared" ref="AH84" si="1246">IF(OR($B79=$B85,AB84=0),0,$G81-$G80)</f>
        <v>0</v>
      </c>
      <c r="AI84" s="134">
        <f t="shared" ref="AI84" si="1247">IF(OR($B79=$B85,AB84=0),0,AB83)</f>
        <v>0</v>
      </c>
      <c r="AJ84" s="138">
        <f t="shared" ref="AJ84" si="1248">IF($B79=$B85,0,AC81)</f>
        <v>0</v>
      </c>
      <c r="AK84" s="176">
        <f t="shared" ref="AK84" si="1249">IF($B73=$B79,IF(AM79+AM74&gt;0,1,0)+IF(AN79+AN74&gt;0,1,0)+IF(AO79+AO74&gt;0,1,0)+IF(AP79+AP74&gt;0,1,0)+IF(AQ79+AQ74&gt;0,1,0)+IF(AR79+AR74&gt;0,1,0)+IF(AS79+AS74&gt;0,1,0),AK80)</f>
        <v>0</v>
      </c>
      <c r="AL84" s="133">
        <f t="shared" ref="AL84" si="1250">IF(OR($B79=$B85,AK84=0,(AL80-AR84+AP84)&lt;=0),0,(AL80-AR84+AP84)/AK84)</f>
        <v>0</v>
      </c>
      <c r="AM84" s="137">
        <f t="shared" ref="AM84" si="1251">IF(AL84*(7-AK81)&lt;=0,0,AL84*(7-AK81))</f>
        <v>0</v>
      </c>
      <c r="AN84" s="311">
        <f t="shared" ref="AN84" si="1252">ROUND(IF(OR(AL81-AL84*(7-AK81)+AQ84&lt;0,$B79=$B85,AL84&lt;=0,AL81=0),0,IF(AL81-AL84*(7-AK81)+AQ84&gt;AR84-AP84+AQ84,AR84-AP84+AQ84,AL81-AL84*(7-AK81)+AQ84)),1)</f>
        <v>0</v>
      </c>
      <c r="AO84" s="312"/>
      <c r="AP84" s="139">
        <f t="shared" ref="AP84" si="1253">IF(OR($B79=$B85,AK80=0),0,IF($B79=$B73,AK79,$F79))</f>
        <v>0</v>
      </c>
      <c r="AQ84" s="30">
        <f t="shared" ref="AQ84" si="1254">IF(OR($B79=$B85,AK84=0),0,$G81-$G80)</f>
        <v>0</v>
      </c>
      <c r="AR84" s="134">
        <f t="shared" ref="AR84" si="1255">IF(OR($B79=$B85,AK84=0),0,AK83)</f>
        <v>0</v>
      </c>
      <c r="AS84" s="138">
        <f t="shared" ref="AS84" si="1256">IF($B79=$B85,0,AL81)</f>
        <v>0</v>
      </c>
      <c r="AT84" s="176">
        <f t="shared" ref="AT84" si="1257">IF($B73=$B79,IF(AV79+AV74&gt;0,1,0)+IF(AW79+AW74&gt;0,1,0)+IF(AX79+AX74&gt;0,1,0)+IF(AY79+AY74&gt;0,1,0)+IF(AZ79+AZ74&gt;0,1,0)+IF(BA79+BA74&gt;0,1,0)+IF(BB79+BB74&gt;0,1,0),AT80)</f>
        <v>0</v>
      </c>
      <c r="AU84" s="133">
        <f t="shared" ref="AU84" si="1258">IF(OR($B79=$B85,AT84=0,(AU80-BA84+AY84)&lt;=0),0,(AU80-BA84+AY84)/AT84)</f>
        <v>0</v>
      </c>
      <c r="AV84" s="137">
        <f t="shared" ref="AV84" si="1259">IF(AU84*(7-AT81)&lt;=0,0,AU84*(7-AT81))</f>
        <v>0</v>
      </c>
      <c r="AW84" s="311">
        <f t="shared" ref="AW84" si="1260">ROUND(IF(OR(AU81-AU84*(7-AT81)+AZ84&lt;0,$B79=$B85,AU84&lt;=0,AU81=0),0,IF(AU81-AU84*(7-AT81)+AZ84&gt;BA84-AY84+AZ84,BA84-AY84+AZ84,AU81-AU84*(7-AT81)+AZ84)),1)</f>
        <v>0</v>
      </c>
      <c r="AX84" s="312"/>
      <c r="AY84" s="139">
        <f t="shared" ref="AY84" si="1261">IF(OR($B79=$B85,AT80=0),0,IF($B79=$B73,AT79,$F79))</f>
        <v>0</v>
      </c>
      <c r="AZ84" s="30">
        <f t="shared" ref="AZ84" si="1262">IF(OR($B79=$B85,AT84=0),0,$G81-$G80)</f>
        <v>0</v>
      </c>
      <c r="BA84" s="134">
        <f t="shared" ref="BA84" si="1263">IF(OR($B79=$B85,AT84=0),0,AT83)</f>
        <v>0</v>
      </c>
      <c r="BB84" s="138">
        <f t="shared" ref="BB84" si="1264">IF($B79=$B85,0,AU81)</f>
        <v>0</v>
      </c>
    </row>
    <row r="85" spans="1:54" ht="15.75" x14ac:dyDescent="0.2">
      <c r="A85" s="1">
        <f t="shared" ref="A85" si="1265">IF(B85="","1. Niewypełnione",B85)</f>
        <v>0</v>
      </c>
      <c r="B85" s="320">
        <f>styczeń!B85</f>
        <v>0</v>
      </c>
      <c r="C85" s="321">
        <f>styczeń!C85</f>
        <v>0</v>
      </c>
      <c r="D85" s="321">
        <f>styczeń!D85</f>
        <v>0</v>
      </c>
      <c r="E85" s="321">
        <f>styczeń!E85</f>
        <v>0</v>
      </c>
      <c r="F85" s="177">
        <f>styczeń!F85</f>
        <v>18</v>
      </c>
      <c r="G85" s="185">
        <f>styczeń!G85</f>
        <v>18</v>
      </c>
      <c r="H85" s="177"/>
      <c r="I85" s="192">
        <f t="shared" ref="I85:I89" si="1266">K85+T85+AC85+AL85+AU85</f>
        <v>0</v>
      </c>
      <c r="J85" s="186">
        <f t="shared" ref="J85" si="1267">IF(OR($B85=$B91,J88=0),0,ROUND((K86+P90)/J88,0))</f>
        <v>0</v>
      </c>
      <c r="K85" s="51">
        <f t="shared" ref="K85:K86" si="1268">SUM(L85:R85)</f>
        <v>0</v>
      </c>
      <c r="L85" s="52">
        <f>styczeń!L85</f>
        <v>0</v>
      </c>
      <c r="M85" s="52">
        <f>styczeń!M85</f>
        <v>0</v>
      </c>
      <c r="N85" s="52">
        <f>styczeń!N85</f>
        <v>0</v>
      </c>
      <c r="O85" s="52">
        <f>styczeń!O85</f>
        <v>0</v>
      </c>
      <c r="P85" s="53">
        <f>styczeń!P85</f>
        <v>0</v>
      </c>
      <c r="Q85" s="54">
        <f>styczeń!Q85</f>
        <v>0</v>
      </c>
      <c r="R85" s="55">
        <f>styczeń!R85</f>
        <v>0</v>
      </c>
      <c r="S85" s="188">
        <f t="shared" ref="S85" si="1269">IF(OR($B85=$B91,S88=0),0,ROUND((T86+Y90)/S88,0))</f>
        <v>0</v>
      </c>
      <c r="T85" s="51">
        <f t="shared" ref="T85:T86" si="1270">SUM(U85:AA85)</f>
        <v>0</v>
      </c>
      <c r="U85" s="52">
        <f>styczeń!U85</f>
        <v>0</v>
      </c>
      <c r="V85" s="52">
        <f>styczeń!V85</f>
        <v>0</v>
      </c>
      <c r="W85" s="52">
        <f>styczeń!W85</f>
        <v>0</v>
      </c>
      <c r="X85" s="52">
        <f>styczeń!X85</f>
        <v>0</v>
      </c>
      <c r="Y85" s="53">
        <f>styczeń!Y85</f>
        <v>0</v>
      </c>
      <c r="Z85" s="54">
        <f>styczeń!Z85</f>
        <v>0</v>
      </c>
      <c r="AA85" s="55">
        <f>styczeń!AA85</f>
        <v>0</v>
      </c>
      <c r="AB85" s="188">
        <f t="shared" ref="AB85" si="1271">IF(OR($B85=$B91,AB88=0),0,ROUND((AC86+AH90)/AB88,0))</f>
        <v>0</v>
      </c>
      <c r="AC85" s="51">
        <f t="shared" ref="AC85:AC86" si="1272">SUM(AD85:AJ85)</f>
        <v>0</v>
      </c>
      <c r="AD85" s="52">
        <f>styczeń!AD85</f>
        <v>0</v>
      </c>
      <c r="AE85" s="52">
        <f>styczeń!AE85</f>
        <v>0</v>
      </c>
      <c r="AF85" s="52">
        <f>styczeń!AF85</f>
        <v>0</v>
      </c>
      <c r="AG85" s="52">
        <f>styczeń!AG85</f>
        <v>0</v>
      </c>
      <c r="AH85" s="53">
        <f>styczeń!AH85</f>
        <v>0</v>
      </c>
      <c r="AI85" s="54">
        <f>styczeń!AI85</f>
        <v>0</v>
      </c>
      <c r="AJ85" s="55">
        <f>styczeń!AJ85</f>
        <v>0</v>
      </c>
      <c r="AK85" s="188">
        <f t="shared" ref="AK85" si="1273">IF(OR($B85=$B91,AK88=0),0,ROUND((AL86+AQ90)/AK88,0))</f>
        <v>0</v>
      </c>
      <c r="AL85" s="51">
        <f t="shared" ref="AL85:AL86" si="1274">SUM(AM85:AS85)</f>
        <v>0</v>
      </c>
      <c r="AM85" s="52">
        <f>styczeń!AM85</f>
        <v>0</v>
      </c>
      <c r="AN85" s="52">
        <f>styczeń!AN85</f>
        <v>0</v>
      </c>
      <c r="AO85" s="52">
        <f>styczeń!AO85</f>
        <v>0</v>
      </c>
      <c r="AP85" s="52">
        <f>styczeń!AP85</f>
        <v>0</v>
      </c>
      <c r="AQ85" s="53">
        <f>styczeń!AQ85</f>
        <v>0</v>
      </c>
      <c r="AR85" s="54">
        <f>styczeń!AR85</f>
        <v>0</v>
      </c>
      <c r="AS85" s="55">
        <f>styczeń!AS85</f>
        <v>0</v>
      </c>
      <c r="AT85" s="188">
        <f t="shared" ref="AT85" si="1275">IF(OR($B85=$B91,AT88=0),0,ROUND((AU86+AZ90)/AT88,0))</f>
        <v>0</v>
      </c>
      <c r="AU85" s="51">
        <f t="shared" ref="AU85:AU86" si="1276">SUM(AV85:BB85)</f>
        <v>0</v>
      </c>
      <c r="AV85" s="52">
        <f t="shared" ref="AV85" si="1277">IF(SUM($AM$9:$AS$9)=SUM($AV$9:$BB$9),AM85,IF(AND(SUM($AV$9:$BB$9)&gt;42,SUM($AV$9:$BB$9)&lt;49),AM85,0))</f>
        <v>0</v>
      </c>
      <c r="AW85" s="52">
        <f t="shared" ref="AW85" si="1278">IF(SUM($AM$9:$AS$9)=SUM($AV$9:$BB$9),AN85,IF(AND(SUM($AV$9:$BB$9)&gt;42,SUM($AV$9:$BB$9)&lt;49),AN85,0))</f>
        <v>0</v>
      </c>
      <c r="AX85" s="52">
        <f t="shared" ref="AX85" si="1279">IF(SUM($AM$9:$AS$9)=SUM($AV$9:$BB$9),AO85,IF(AND(SUM($AV$9:$BB$9)&gt;42,SUM($AV$9:$BB$9)&lt;49),AO85,0))</f>
        <v>0</v>
      </c>
      <c r="AY85" s="52">
        <f t="shared" ref="AY85" si="1280">IF(SUM($AM$9:$AS$9)=SUM($AV$9:$BB$9),AP85,IF(AND(SUM($AV$9:$BB$9)&gt;42,SUM($AV$9:$BB$9)&lt;49),AP85,0))</f>
        <v>0</v>
      </c>
      <c r="AZ85" s="53">
        <f t="shared" ref="AZ85" si="1281">IF(SUM($AM$9:$AS$9)=SUM($AV$9:$BB$9),AQ85,IF(AND(SUM($AV$9:$BB$9)&gt;42,SUM($AV$9:$BB$9)&lt;49),AQ85,0))</f>
        <v>0</v>
      </c>
      <c r="BA85" s="54">
        <f t="shared" ref="BA85" si="1282">IF(SUM($AM$9:$AS$9)=SUM($AV$9:$BB$9),AR85,IF(AND(SUM($AV$9:$BB$9)&gt;42,SUM($AV$9:$BB$9)&lt;49),AR85,0))</f>
        <v>0</v>
      </c>
      <c r="BB85" s="55">
        <f t="shared" ref="BB85" si="1283">IF(SUM($AM$9:$AS$9)=SUM($AV$9:$BB$9),AS85,IF(AND(SUM($AV$9:$BB$9)&gt;42,SUM($AV$9:$BB$9)&lt;49),AS85,0))</f>
        <v>0</v>
      </c>
    </row>
    <row r="86" spans="1:54" ht="12.75" hidden="1" customHeight="1" x14ac:dyDescent="0.2">
      <c r="B86" s="93"/>
      <c r="C86" s="94"/>
      <c r="D86" s="95"/>
      <c r="E86" s="115"/>
      <c r="F86" s="140" t="b">
        <f t="shared" ref="F86" si="1284">IF($B79=$B85,OR(F80,G85&lt;F85),G85&lt;F85)</f>
        <v>0</v>
      </c>
      <c r="G86" s="189">
        <f t="shared" ref="G86" si="1285">IF(AND($B79=$B85,$B79&lt;&gt;"",$B79&lt;&gt;0),G85+G80,G85)</f>
        <v>18</v>
      </c>
      <c r="H86" s="120"/>
      <c r="I86" s="165">
        <f t="shared" si="1266"/>
        <v>0</v>
      </c>
      <c r="J86" s="194">
        <f t="shared" ref="J86" si="1286">7-COUNTIF(L85:R85,0)-COUNTIF(L85:R85,"")</f>
        <v>0</v>
      </c>
      <c r="K86" s="22">
        <f t="shared" si="1268"/>
        <v>0</v>
      </c>
      <c r="L86" s="35">
        <f t="shared" ref="L86:R86" si="1287">IF($B79=$B85,L85+L80,L85)</f>
        <v>0</v>
      </c>
      <c r="M86" s="35">
        <f t="shared" si="1287"/>
        <v>0</v>
      </c>
      <c r="N86" s="35">
        <f t="shared" si="1287"/>
        <v>0</v>
      </c>
      <c r="O86" s="35">
        <f t="shared" si="1287"/>
        <v>0</v>
      </c>
      <c r="P86" s="36">
        <f t="shared" si="1287"/>
        <v>0</v>
      </c>
      <c r="Q86" s="37">
        <f t="shared" si="1287"/>
        <v>0</v>
      </c>
      <c r="R86" s="38">
        <f t="shared" si="1287"/>
        <v>0</v>
      </c>
      <c r="S86" s="194">
        <f t="shared" ref="S86" si="1288">7-COUNTIF(U85:AA85,0)-COUNTIF(U85:AA85,"")</f>
        <v>0</v>
      </c>
      <c r="T86" s="22">
        <f t="shared" si="1270"/>
        <v>0</v>
      </c>
      <c r="U86" s="35">
        <f t="shared" ref="U86:AA86" si="1289">IF($B79=$B85,U85+U80,U85)</f>
        <v>0</v>
      </c>
      <c r="V86" s="35">
        <f t="shared" si="1289"/>
        <v>0</v>
      </c>
      <c r="W86" s="35">
        <f t="shared" si="1289"/>
        <v>0</v>
      </c>
      <c r="X86" s="35">
        <f t="shared" si="1289"/>
        <v>0</v>
      </c>
      <c r="Y86" s="36">
        <f t="shared" si="1289"/>
        <v>0</v>
      </c>
      <c r="Z86" s="37">
        <f t="shared" si="1289"/>
        <v>0</v>
      </c>
      <c r="AA86" s="38">
        <f t="shared" si="1289"/>
        <v>0</v>
      </c>
      <c r="AB86" s="194">
        <f t="shared" ref="AB86" si="1290">7-COUNTIF(AD85:AJ85,0)-COUNTIF(AD85:AJ85,"")</f>
        <v>0</v>
      </c>
      <c r="AC86" s="22">
        <f t="shared" si="1272"/>
        <v>0</v>
      </c>
      <c r="AD86" s="35">
        <f t="shared" ref="AD86:AJ86" si="1291">IF($B79=$B85,AD85+AD80,AD85)</f>
        <v>0</v>
      </c>
      <c r="AE86" s="35">
        <f t="shared" si="1291"/>
        <v>0</v>
      </c>
      <c r="AF86" s="35">
        <f t="shared" si="1291"/>
        <v>0</v>
      </c>
      <c r="AG86" s="35">
        <f t="shared" si="1291"/>
        <v>0</v>
      </c>
      <c r="AH86" s="36">
        <f t="shared" si="1291"/>
        <v>0</v>
      </c>
      <c r="AI86" s="37">
        <f t="shared" si="1291"/>
        <v>0</v>
      </c>
      <c r="AJ86" s="38">
        <f t="shared" si="1291"/>
        <v>0</v>
      </c>
      <c r="AK86" s="194">
        <f t="shared" ref="AK86" si="1292">7-COUNTIF(AM85:AS85,0)-COUNTIF(AM85:AS85,"")</f>
        <v>0</v>
      </c>
      <c r="AL86" s="22">
        <f t="shared" si="1274"/>
        <v>0</v>
      </c>
      <c r="AM86" s="35">
        <f t="shared" ref="AM86:AS86" si="1293">IF($B79=$B85,AM85+AM80,AM85)</f>
        <v>0</v>
      </c>
      <c r="AN86" s="35">
        <f t="shared" si="1293"/>
        <v>0</v>
      </c>
      <c r="AO86" s="35">
        <f t="shared" si="1293"/>
        <v>0</v>
      </c>
      <c r="AP86" s="35">
        <f t="shared" si="1293"/>
        <v>0</v>
      </c>
      <c r="AQ86" s="36">
        <f t="shared" si="1293"/>
        <v>0</v>
      </c>
      <c r="AR86" s="37">
        <f t="shared" si="1293"/>
        <v>0</v>
      </c>
      <c r="AS86" s="38">
        <f t="shared" si="1293"/>
        <v>0</v>
      </c>
      <c r="AT86" s="194">
        <f t="shared" ref="AT86" si="1294">7-COUNTIF(AV85:BB85,0)-COUNTIF(AV85:BB85,"")</f>
        <v>0</v>
      </c>
      <c r="AU86" s="22">
        <f t="shared" si="1276"/>
        <v>0</v>
      </c>
      <c r="AV86" s="35">
        <f t="shared" ref="AV86:BB86" si="1295">IF($B79=$B85,AV85+AV80,AV85)</f>
        <v>0</v>
      </c>
      <c r="AW86" s="35">
        <f t="shared" si="1295"/>
        <v>0</v>
      </c>
      <c r="AX86" s="35">
        <f t="shared" si="1295"/>
        <v>0</v>
      </c>
      <c r="AY86" s="35">
        <f t="shared" si="1295"/>
        <v>0</v>
      </c>
      <c r="AZ86" s="36">
        <f t="shared" si="1295"/>
        <v>0</v>
      </c>
      <c r="BA86" s="37">
        <f t="shared" si="1295"/>
        <v>0</v>
      </c>
      <c r="BB86" s="38">
        <f t="shared" si="1295"/>
        <v>0</v>
      </c>
    </row>
    <row r="87" spans="1:54" ht="15" hidden="1" customHeight="1" x14ac:dyDescent="0.2">
      <c r="B87" s="116"/>
      <c r="C87" s="117"/>
      <c r="D87" s="118"/>
      <c r="E87" s="119"/>
      <c r="F87" s="92"/>
      <c r="G87" s="190">
        <f t="shared" ref="G87" si="1296">IF(AND($B79=$B85,$B79&lt;&gt;"",$B79&lt;&gt;0),F85+G81,F85)</f>
        <v>18</v>
      </c>
      <c r="H87" s="121"/>
      <c r="I87" s="165">
        <f t="shared" si="1266"/>
        <v>0</v>
      </c>
      <c r="J87" s="195">
        <f t="shared" ref="J87" si="1297">IF($B85=$B79,COUNTIF(L87:R87,0),COUNTIF(L88:R88,0)+COUNTIF(L88:R88,""))</f>
        <v>7</v>
      </c>
      <c r="K87" s="39">
        <f t="shared" ref="K87:R87" si="1298">IF($B79=$B85,K88+K81,K88)</f>
        <v>0</v>
      </c>
      <c r="L87" s="40">
        <f t="shared" si="1298"/>
        <v>0</v>
      </c>
      <c r="M87" s="40">
        <f t="shared" si="1298"/>
        <v>0</v>
      </c>
      <c r="N87" s="40">
        <f t="shared" si="1298"/>
        <v>0</v>
      </c>
      <c r="O87" s="40">
        <f t="shared" si="1298"/>
        <v>0</v>
      </c>
      <c r="P87" s="41">
        <f t="shared" si="1298"/>
        <v>0</v>
      </c>
      <c r="Q87" s="42">
        <f t="shared" si="1298"/>
        <v>0</v>
      </c>
      <c r="R87" s="43">
        <f t="shared" si="1298"/>
        <v>0</v>
      </c>
      <c r="S87" s="195">
        <f t="shared" ref="S87" si="1299">IF($B85=$B79,COUNTIF(U87:AA87,0),COUNTIF(U88:AA88,0)+COUNTIF(U88:AA88,""))</f>
        <v>7</v>
      </c>
      <c r="T87" s="39">
        <f t="shared" ref="T87:AA87" si="1300">IF($B79=$B85,T88+T81,T88)</f>
        <v>0</v>
      </c>
      <c r="U87" s="40">
        <f t="shared" si="1300"/>
        <v>0</v>
      </c>
      <c r="V87" s="40">
        <f t="shared" si="1300"/>
        <v>0</v>
      </c>
      <c r="W87" s="40">
        <f t="shared" si="1300"/>
        <v>0</v>
      </c>
      <c r="X87" s="40">
        <f t="shared" si="1300"/>
        <v>0</v>
      </c>
      <c r="Y87" s="41">
        <f t="shared" si="1300"/>
        <v>0</v>
      </c>
      <c r="Z87" s="42">
        <f t="shared" si="1300"/>
        <v>0</v>
      </c>
      <c r="AA87" s="43">
        <f t="shared" si="1300"/>
        <v>0</v>
      </c>
      <c r="AB87" s="195">
        <f t="shared" ref="AB87" si="1301">IF($B85=$B79,COUNTIF(AD87:AJ87,0),COUNTIF(AD88:AJ88,0)+COUNTIF(AD88:AJ88,""))</f>
        <v>7</v>
      </c>
      <c r="AC87" s="39">
        <f t="shared" ref="AC87:AJ87" si="1302">IF($B79=$B85,AC88+AC81,AC88)</f>
        <v>0</v>
      </c>
      <c r="AD87" s="40">
        <f t="shared" si="1302"/>
        <v>0</v>
      </c>
      <c r="AE87" s="40">
        <f t="shared" si="1302"/>
        <v>0</v>
      </c>
      <c r="AF87" s="40">
        <f t="shared" si="1302"/>
        <v>0</v>
      </c>
      <c r="AG87" s="40">
        <f t="shared" si="1302"/>
        <v>0</v>
      </c>
      <c r="AH87" s="41">
        <f t="shared" si="1302"/>
        <v>0</v>
      </c>
      <c r="AI87" s="42">
        <f t="shared" si="1302"/>
        <v>0</v>
      </c>
      <c r="AJ87" s="43">
        <f t="shared" si="1302"/>
        <v>0</v>
      </c>
      <c r="AK87" s="195">
        <f t="shared" ref="AK87" si="1303">IF($B85=$B79,COUNTIF(AM87:AS87,0),COUNTIF(AM88:AS88,0)+COUNTIF(AM88:AS88,""))</f>
        <v>7</v>
      </c>
      <c r="AL87" s="39">
        <f t="shared" ref="AL87:AS87" si="1304">IF($B79=$B85,AL88+AL81,AL88)</f>
        <v>0</v>
      </c>
      <c r="AM87" s="40">
        <f t="shared" si="1304"/>
        <v>0</v>
      </c>
      <c r="AN87" s="40">
        <f t="shared" si="1304"/>
        <v>0</v>
      </c>
      <c r="AO87" s="40">
        <f t="shared" si="1304"/>
        <v>0</v>
      </c>
      <c r="AP87" s="40">
        <f t="shared" si="1304"/>
        <v>0</v>
      </c>
      <c r="AQ87" s="41">
        <f t="shared" si="1304"/>
        <v>0</v>
      </c>
      <c r="AR87" s="42">
        <f t="shared" si="1304"/>
        <v>0</v>
      </c>
      <c r="AS87" s="43">
        <f t="shared" si="1304"/>
        <v>0</v>
      </c>
      <c r="AT87" s="195">
        <f t="shared" ref="AT87" si="1305">IF($B85=$B79,COUNTIF(AV87:BB87,0),COUNTIF(AV88:BB88,0)+COUNTIF(AV88:BB88,""))</f>
        <v>7</v>
      </c>
      <c r="AU87" s="39">
        <f t="shared" ref="AU87:BB87" si="1306">IF($B79=$B85,AU88+AU81,AU88)</f>
        <v>0</v>
      </c>
      <c r="AV87" s="40">
        <f t="shared" si="1306"/>
        <v>0</v>
      </c>
      <c r="AW87" s="40">
        <f t="shared" si="1306"/>
        <v>0</v>
      </c>
      <c r="AX87" s="40">
        <f t="shared" si="1306"/>
        <v>0</v>
      </c>
      <c r="AY87" s="40">
        <f t="shared" si="1306"/>
        <v>0</v>
      </c>
      <c r="AZ87" s="41">
        <f t="shared" si="1306"/>
        <v>0</v>
      </c>
      <c r="BA87" s="42">
        <f t="shared" si="1306"/>
        <v>0</v>
      </c>
      <c r="BB87" s="43">
        <f t="shared" si="1306"/>
        <v>0</v>
      </c>
    </row>
    <row r="88" spans="1:54" ht="15.75" customHeight="1" x14ac:dyDescent="0.2">
      <c r="A88" s="1">
        <f t="shared" ref="A88" si="1307">A85</f>
        <v>0</v>
      </c>
      <c r="B88" s="313">
        <f t="shared" ref="B88" si="1308">B82+1</f>
        <v>12</v>
      </c>
      <c r="C88" s="314"/>
      <c r="D88" s="314"/>
      <c r="E88" s="314"/>
      <c r="F88" s="31"/>
      <c r="G88" s="183"/>
      <c r="H88" s="122">
        <f t="shared" ref="H88" si="1309">5-COUNTIF(AU85,0)-COUNTIF(AL85,0)-COUNTIF(AC85,0)-COUNTIF(T85,0)-COUNTIF(K85,0)</f>
        <v>0</v>
      </c>
      <c r="I88" s="165">
        <f t="shared" si="1266"/>
        <v>0</v>
      </c>
      <c r="J88" s="187">
        <f t="shared" ref="J88" si="1310">IF($B85=$B79,J82+IF($F85&lt;&gt;$G85,(K85+$G87-$G86)/$F85,K85/$F85),IF($F85&lt;&gt;G85,(K85+$G87-$G86)/$F85,K85/$F85))</f>
        <v>0</v>
      </c>
      <c r="K88" s="7">
        <f t="shared" ref="K88:K89" si="1311">SUM(L88:R88)</f>
        <v>0</v>
      </c>
      <c r="L88" s="26">
        <f t="shared" ref="L88:R88" si="1312">L85</f>
        <v>0</v>
      </c>
      <c r="M88" s="26">
        <f t="shared" si="1312"/>
        <v>0</v>
      </c>
      <c r="N88" s="26">
        <f t="shared" si="1312"/>
        <v>0</v>
      </c>
      <c r="O88" s="26">
        <f t="shared" si="1312"/>
        <v>0</v>
      </c>
      <c r="P88" s="26">
        <f t="shared" si="1312"/>
        <v>0</v>
      </c>
      <c r="Q88" s="29">
        <f t="shared" si="1312"/>
        <v>0</v>
      </c>
      <c r="R88" s="23">
        <f t="shared" si="1312"/>
        <v>0</v>
      </c>
      <c r="S88" s="187">
        <f t="shared" ref="S88" si="1313">IF($B85=$B79,S82+IF($F85&lt;&gt;$G85,(T85+$G87-$G86)/$F85,T85/$F85),IF($F85&lt;&gt;P85,(T85+$G87-$G86)/$F85,T85/$F85))</f>
        <v>0</v>
      </c>
      <c r="T88" s="7">
        <f t="shared" ref="T88:T89" si="1314">SUM(U88:AA88)</f>
        <v>0</v>
      </c>
      <c r="U88" s="26">
        <f t="shared" ref="U88:AA88" si="1315">U85</f>
        <v>0</v>
      </c>
      <c r="V88" s="26">
        <f t="shared" si="1315"/>
        <v>0</v>
      </c>
      <c r="W88" s="26">
        <f t="shared" si="1315"/>
        <v>0</v>
      </c>
      <c r="X88" s="26">
        <f t="shared" si="1315"/>
        <v>0</v>
      </c>
      <c r="Y88" s="113">
        <f t="shared" si="1315"/>
        <v>0</v>
      </c>
      <c r="Z88" s="29">
        <f t="shared" si="1315"/>
        <v>0</v>
      </c>
      <c r="AA88" s="23">
        <f t="shared" si="1315"/>
        <v>0</v>
      </c>
      <c r="AB88" s="187">
        <f t="shared" ref="AB88" si="1316">IF($B85=$B79,AB82+IF($F85&lt;&gt;$G85,(AC85+$G87-$G86)/$F85,AC85/$F85),IF($F85&lt;&gt;Y85,(AC85+$G87-$G86)/$F85,AC85/$F85))</f>
        <v>0</v>
      </c>
      <c r="AC88" s="7">
        <f t="shared" ref="AC88:AC89" si="1317">SUM(AD88:AJ88)</f>
        <v>0</v>
      </c>
      <c r="AD88" s="26">
        <f t="shared" ref="AD88:AJ88" si="1318">AD85</f>
        <v>0</v>
      </c>
      <c r="AE88" s="26">
        <f t="shared" si="1318"/>
        <v>0</v>
      </c>
      <c r="AF88" s="26">
        <f t="shared" si="1318"/>
        <v>0</v>
      </c>
      <c r="AG88" s="26">
        <f t="shared" si="1318"/>
        <v>0</v>
      </c>
      <c r="AH88" s="113">
        <f t="shared" si="1318"/>
        <v>0</v>
      </c>
      <c r="AI88" s="29">
        <f t="shared" si="1318"/>
        <v>0</v>
      </c>
      <c r="AJ88" s="23">
        <f t="shared" si="1318"/>
        <v>0</v>
      </c>
      <c r="AK88" s="187">
        <f t="shared" ref="AK88" si="1319">IF($B85=$B79,AK82+IF($F85&lt;&gt;$G85,(AL85+$G87-$G86)/$F85,AL85/$F85),IF($F85&lt;&gt;AH85,(AL85+$G87-$G86)/$F85,AL85/$F85))</f>
        <v>0</v>
      </c>
      <c r="AL88" s="7">
        <f t="shared" ref="AL88:AL89" si="1320">SUM(AM88:AS88)</f>
        <v>0</v>
      </c>
      <c r="AM88" s="26">
        <f t="shared" ref="AM88:AS88" si="1321">AM85</f>
        <v>0</v>
      </c>
      <c r="AN88" s="26">
        <f t="shared" si="1321"/>
        <v>0</v>
      </c>
      <c r="AO88" s="26">
        <f t="shared" si="1321"/>
        <v>0</v>
      </c>
      <c r="AP88" s="26">
        <f t="shared" si="1321"/>
        <v>0</v>
      </c>
      <c r="AQ88" s="113">
        <f t="shared" si="1321"/>
        <v>0</v>
      </c>
      <c r="AR88" s="29">
        <f t="shared" si="1321"/>
        <v>0</v>
      </c>
      <c r="AS88" s="23">
        <f t="shared" si="1321"/>
        <v>0</v>
      </c>
      <c r="AT88" s="187">
        <f t="shared" ref="AT88" si="1322">IF($B85=$B79,AT82+IF($F85&lt;&gt;$G85,(AU85+$G87-$G86)/$F85,AU85/$F85),IF($F85&lt;&gt;AQ85,(AU85+$G87-$G86)/$F85,AU85/$F85))</f>
        <v>0</v>
      </c>
      <c r="AU88" s="7">
        <f t="shared" ref="AU88:AU89" si="1323">SUM(AV88:BB88)</f>
        <v>0</v>
      </c>
      <c r="AV88" s="6">
        <f t="shared" ref="AV88" si="1324">IF(SUM($AM$9:$AS$9)=SUM($AV$9:$BB$9),AV85,IF(AND(SUM($AV$9:$BB$9)&gt;42,SUM($AV$9:$BB$9)&lt;49),AV85,0))</f>
        <v>0</v>
      </c>
      <c r="AW88" s="6">
        <f t="shared" ref="AW88:BB88" si="1325">IF(SUM($AM$9:$AS$9)=SUM($AV$9:$BB$9),AW85,IF(AND(SUM($AV$9:$BB$9)&gt;42,SUM($AV$9:$BB$9)&lt;49),AW85,0))</f>
        <v>0</v>
      </c>
      <c r="AX88" s="6">
        <f t="shared" si="1325"/>
        <v>0</v>
      </c>
      <c r="AY88" s="6">
        <f t="shared" si="1325"/>
        <v>0</v>
      </c>
      <c r="AZ88" s="26">
        <f t="shared" si="1325"/>
        <v>0</v>
      </c>
      <c r="BA88" s="29">
        <f t="shared" si="1325"/>
        <v>0</v>
      </c>
      <c r="BB88" s="23">
        <f t="shared" si="1325"/>
        <v>0</v>
      </c>
    </row>
    <row r="89" spans="1:54" ht="15.75" customHeight="1" x14ac:dyDescent="0.2">
      <c r="A89" s="1">
        <f t="shared" ref="A89:A90" si="1326">A88</f>
        <v>0</v>
      </c>
      <c r="B89" s="313"/>
      <c r="C89" s="314"/>
      <c r="D89" s="314"/>
      <c r="E89" s="314"/>
      <c r="F89" s="31"/>
      <c r="G89" s="183"/>
      <c r="H89" s="123">
        <f t="shared" ref="H89" si="1327">IF($B85=$B79,H83+F89,$F89)</f>
        <v>0</v>
      </c>
      <c r="I89" s="165">
        <f t="shared" si="1266"/>
        <v>0</v>
      </c>
      <c r="J89" s="141">
        <f t="shared" ref="J89" si="1328">IF($H88=0,0,IF($B79=$B85,IF($H90&gt;0,$H90+J83,K85+J83),IF($H90&gt;0,$H90,K85)))</f>
        <v>0</v>
      </c>
      <c r="K89" s="7">
        <f t="shared" si="1311"/>
        <v>0</v>
      </c>
      <c r="L89" s="6"/>
      <c r="M89" s="6"/>
      <c r="N89" s="6"/>
      <c r="O89" s="6"/>
      <c r="P89" s="26"/>
      <c r="Q89" s="29"/>
      <c r="R89" s="23"/>
      <c r="S89" s="141">
        <f t="shared" ref="S89" si="1329">IF($H88=0,0,IF($B79=$B85,IF($H90&gt;0,$H90+S83,T85+S83),IF($H90&gt;0,$H90,T85)))</f>
        <v>0</v>
      </c>
      <c r="T89" s="7">
        <f t="shared" si="1314"/>
        <v>0</v>
      </c>
      <c r="U89" s="6"/>
      <c r="V89" s="6"/>
      <c r="W89" s="6"/>
      <c r="X89" s="6"/>
      <c r="Y89" s="26"/>
      <c r="Z89" s="29"/>
      <c r="AA89" s="23"/>
      <c r="AB89" s="141">
        <f t="shared" ref="AB89" si="1330">IF($H88=0,0,IF($B79=$B85,IF($H90&gt;0,$H90+AB83,AC85+AB83),IF($H90&gt;0,$H90,AC85)))</f>
        <v>0</v>
      </c>
      <c r="AC89" s="7">
        <f t="shared" si="1317"/>
        <v>0</v>
      </c>
      <c r="AD89" s="6"/>
      <c r="AE89" s="6"/>
      <c r="AF89" s="6"/>
      <c r="AG89" s="6"/>
      <c r="AH89" s="26"/>
      <c r="AI89" s="29"/>
      <c r="AJ89" s="23"/>
      <c r="AK89" s="141">
        <f t="shared" ref="AK89" si="1331">IF($H88=0,0,IF($B79=$B85,IF($H90&gt;0,$H90+AK83,AL85+AK83),IF($H90&gt;0,$H90,AL85)))</f>
        <v>0</v>
      </c>
      <c r="AL89" s="7">
        <f t="shared" si="1320"/>
        <v>0</v>
      </c>
      <c r="AM89" s="6"/>
      <c r="AN89" s="6"/>
      <c r="AO89" s="6"/>
      <c r="AP89" s="6"/>
      <c r="AQ89" s="26"/>
      <c r="AR89" s="29"/>
      <c r="AS89" s="23"/>
      <c r="AT89" s="141">
        <f t="shared" ref="AT89" si="1332">IF($H88=0,0,IF($B79=$B85,IF($H90&gt;0,$H90+AT83,AU85+AT83),IF($H90&gt;0,$H90,AU85)))</f>
        <v>0</v>
      </c>
      <c r="AU89" s="7">
        <f t="shared" si="1323"/>
        <v>0</v>
      </c>
      <c r="AV89" s="6"/>
      <c r="AW89" s="6"/>
      <c r="AX89" s="6"/>
      <c r="AY89" s="6"/>
      <c r="AZ89" s="26"/>
      <c r="BA89" s="29"/>
      <c r="BB89" s="23"/>
    </row>
    <row r="90" spans="1:54" ht="18.75" customHeight="1" thickBot="1" x14ac:dyDescent="0.25">
      <c r="A90" s="1">
        <f t="shared" si="1326"/>
        <v>0</v>
      </c>
      <c r="B90" s="323" t="str">
        <f>IF(B85="",Wydruk!$AE$6,IF(J86=0,Wydruk!$AE$7,IF(AND(G86&lt;G87,B85&lt;&gt;$B91),Wydruk!$AE$13,IF(AND($B85=$B79,$B85&lt;&gt;$B91),IF(OR(OR(J90&lt;4,J90&gt;5),OR(S90&lt;4,S90&gt;5),OR(AB90&lt;4,AB90&gt;5),OR(AK90&lt;4,AK90&gt;5),OR(AND(AT90&lt;4,AT90&gt;0),AT90&gt;5)),Wydruk!$AE$8,Wydruk!$AE$9),IF($B85=$B91,IF($F89&lt;&gt;0,Wydruk!$AE$12,Wydruk!$AE$10),IF(OR(OR(J86&lt;4,J86&gt;5),OR(S86&lt;4,S86&gt;5),OR(AB86&lt;4,AB86&gt;5),OR(AK86&lt;4,AK86&gt;5),OR(AND(AT86&lt;4,AT86&gt;0),AT86&gt;5)),Wydruk!$AE$8,Wydruk!$AE$11))))))</f>
        <v>Uzupełnij liczby godzin tygodniowego planu</v>
      </c>
      <c r="C90" s="324"/>
      <c r="D90" s="324"/>
      <c r="E90" s="324"/>
      <c r="F90" s="173">
        <f>styczeń!F90</f>
        <v>0</v>
      </c>
      <c r="G90" s="184">
        <f>styczeń!G90</f>
        <v>0</v>
      </c>
      <c r="H90" s="191">
        <f t="shared" ref="H90" si="1333">IF(OR($G90=0,$F90=0,$G90="",$F90=""),0,$G90/$F90)</f>
        <v>0</v>
      </c>
      <c r="I90" s="193"/>
      <c r="J90" s="176">
        <f t="shared" ref="J90" si="1334">IF($B79=$B85,IF(L85+L80&gt;0,1,0)+IF(M85+M80&gt;0,1,0)+IF(N85+N80&gt;0,1,0)+IF(O85+O80&gt;0,1,0)+IF(P85+P80&gt;0,1,0)+IF(Q85+Q80&gt;0,1,0)+IF(R85+R80&gt;0,1,0),J86)</f>
        <v>0</v>
      </c>
      <c r="K90" s="133">
        <f t="shared" ref="K90" si="1335">IF(OR($B85=$B91,J90=0,(K86-Q90+O90)&lt;=0),0,(K86-Q90+O90)/J90)</f>
        <v>0</v>
      </c>
      <c r="L90" s="137">
        <f t="shared" ref="L90" si="1336">IF(K90*(7-J87)&lt;=0,0,K90*(7-J87))</f>
        <v>0</v>
      </c>
      <c r="M90" s="311">
        <f t="shared" ref="M90" si="1337">ROUND(IF(OR(K87-K90*(7-J87)+P90&lt;0,$B85=$B91,K90&lt;=0,K87=0),0,IF(K87-K90*(7-J87)+P90&gt;Q90-O90+P90,Q90-O90+P90,K87-K90*(7-J87)+P90)),1)</f>
        <v>0</v>
      </c>
      <c r="N90" s="312"/>
      <c r="O90" s="139">
        <f t="shared" ref="O90" si="1338">IF(OR($B85=$B91,J86=0),0,IF($B85=$B79,J85,$F85))</f>
        <v>0</v>
      </c>
      <c r="P90" s="30">
        <f t="shared" ref="P90" si="1339">IF(OR($B85=$B91,J90=0),0,$G87-$G86)</f>
        <v>0</v>
      </c>
      <c r="Q90" s="134">
        <f t="shared" ref="Q90" si="1340">IF(OR($B85=$B91,J90=0),0,J89)</f>
        <v>0</v>
      </c>
      <c r="R90" s="138">
        <f t="shared" ref="R90" si="1341">IF($B85=$B91,0,K87)</f>
        <v>0</v>
      </c>
      <c r="S90" s="176">
        <f t="shared" ref="S90" si="1342">IF($B79=$B85,IF(U85+U80&gt;0,1,0)+IF(V85+V80&gt;0,1,0)+IF(W85+W80&gt;0,1,0)+IF(X85+X80&gt;0,1,0)+IF(Y85+Y80&gt;0,1,0)+IF(Z85+Z80&gt;0,1,0)+IF(AA85+AA80&gt;0,1,0),S86)</f>
        <v>0</v>
      </c>
      <c r="T90" s="133">
        <f t="shared" ref="T90" si="1343">IF(OR($B85=$B91,S90=0,(T86-Z90+X90)&lt;=0),0,(T86-Z90+X90)/S90)</f>
        <v>0</v>
      </c>
      <c r="U90" s="137">
        <f t="shared" ref="U90" si="1344">IF(T90*(7-S87)&lt;=0,0,T90*(7-S87))</f>
        <v>0</v>
      </c>
      <c r="V90" s="311">
        <f t="shared" ref="V90" si="1345">ROUND(IF(OR(T87-T90*(7-S87)+Y90&lt;0,$B85=$B91,T90&lt;=0,T87=0),0,IF(T87-T90*(7-S87)+Y90&gt;Z90-X90+Y90,Z90-X90+Y90,T87-T90*(7-S87)+Y90)),1)</f>
        <v>0</v>
      </c>
      <c r="W90" s="312"/>
      <c r="X90" s="139">
        <f t="shared" ref="X90" si="1346">IF(OR($B85=$B91,S86=0),0,IF($B85=$B79,S85,$F85))</f>
        <v>0</v>
      </c>
      <c r="Y90" s="30">
        <f t="shared" ref="Y90" si="1347">IF(OR($B85=$B91,S90=0),0,$G87-$G86)</f>
        <v>0</v>
      </c>
      <c r="Z90" s="134">
        <f t="shared" ref="Z90" si="1348">IF(OR($B85=$B91,S90=0),0,S89)</f>
        <v>0</v>
      </c>
      <c r="AA90" s="138">
        <f t="shared" ref="AA90" si="1349">IF($B85=$B91,0,T87)</f>
        <v>0</v>
      </c>
      <c r="AB90" s="176">
        <f t="shared" ref="AB90" si="1350">IF($B79=$B85,IF(AD85+AD80&gt;0,1,0)+IF(AE85+AE80&gt;0,1,0)+IF(AF85+AF80&gt;0,1,0)+IF(AG85+AG80&gt;0,1,0)+IF(AH85+AH80&gt;0,1,0)+IF(AI85+AI80&gt;0,1,0)+IF(AJ85+AJ80&gt;0,1,0),AB86)</f>
        <v>0</v>
      </c>
      <c r="AC90" s="133">
        <f t="shared" ref="AC90" si="1351">IF(OR($B85=$B91,AB90=0,(AC86-AI90+AG90)&lt;=0),0,(AC86-AI90+AG90)/AB90)</f>
        <v>0</v>
      </c>
      <c r="AD90" s="137">
        <f t="shared" ref="AD90" si="1352">IF(AC90*(7-AB87)&lt;=0,0,AC90*(7-AB87))</f>
        <v>0</v>
      </c>
      <c r="AE90" s="311">
        <f t="shared" ref="AE90" si="1353">ROUND(IF(OR(AC87-AC90*(7-AB87)+AH90&lt;0,$B85=$B91,AC90&lt;=0,AC87=0),0,IF(AC87-AC90*(7-AB87)+AH90&gt;AI90-AG90+AH90,AI90-AG90+AH90,AC87-AC90*(7-AB87)+AH90)),1)</f>
        <v>0</v>
      </c>
      <c r="AF90" s="312"/>
      <c r="AG90" s="139">
        <f t="shared" ref="AG90" si="1354">IF(OR($B85=$B91,AB86=0),0,IF($B85=$B79,AB85,$F85))</f>
        <v>0</v>
      </c>
      <c r="AH90" s="30">
        <f t="shared" ref="AH90" si="1355">IF(OR($B85=$B91,AB90=0),0,$G87-$G86)</f>
        <v>0</v>
      </c>
      <c r="AI90" s="134">
        <f t="shared" ref="AI90" si="1356">IF(OR($B85=$B91,AB90=0),0,AB89)</f>
        <v>0</v>
      </c>
      <c r="AJ90" s="138">
        <f t="shared" ref="AJ90" si="1357">IF($B85=$B91,0,AC87)</f>
        <v>0</v>
      </c>
      <c r="AK90" s="176">
        <f t="shared" ref="AK90" si="1358">IF($B79=$B85,IF(AM85+AM80&gt;0,1,0)+IF(AN85+AN80&gt;0,1,0)+IF(AO85+AO80&gt;0,1,0)+IF(AP85+AP80&gt;0,1,0)+IF(AQ85+AQ80&gt;0,1,0)+IF(AR85+AR80&gt;0,1,0)+IF(AS85+AS80&gt;0,1,0),AK86)</f>
        <v>0</v>
      </c>
      <c r="AL90" s="133">
        <f t="shared" ref="AL90" si="1359">IF(OR($B85=$B91,AK90=0,(AL86-AR90+AP90)&lt;=0),0,(AL86-AR90+AP90)/AK90)</f>
        <v>0</v>
      </c>
      <c r="AM90" s="137">
        <f t="shared" ref="AM90" si="1360">IF(AL90*(7-AK87)&lt;=0,0,AL90*(7-AK87))</f>
        <v>0</v>
      </c>
      <c r="AN90" s="311">
        <f t="shared" ref="AN90" si="1361">ROUND(IF(OR(AL87-AL90*(7-AK87)+AQ90&lt;0,$B85=$B91,AL90&lt;=0,AL87=0),0,IF(AL87-AL90*(7-AK87)+AQ90&gt;AR90-AP90+AQ90,AR90-AP90+AQ90,AL87-AL90*(7-AK87)+AQ90)),1)</f>
        <v>0</v>
      </c>
      <c r="AO90" s="312"/>
      <c r="AP90" s="139">
        <f t="shared" ref="AP90" si="1362">IF(OR($B85=$B91,AK86=0),0,IF($B85=$B79,AK85,$F85))</f>
        <v>0</v>
      </c>
      <c r="AQ90" s="30">
        <f t="shared" ref="AQ90" si="1363">IF(OR($B85=$B91,AK90=0),0,$G87-$G86)</f>
        <v>0</v>
      </c>
      <c r="AR90" s="134">
        <f t="shared" ref="AR90" si="1364">IF(OR($B85=$B91,AK90=0),0,AK89)</f>
        <v>0</v>
      </c>
      <c r="AS90" s="138">
        <f t="shared" ref="AS90" si="1365">IF($B85=$B91,0,AL87)</f>
        <v>0</v>
      </c>
      <c r="AT90" s="176">
        <f t="shared" ref="AT90" si="1366">IF($B79=$B85,IF(AV85+AV80&gt;0,1,0)+IF(AW85+AW80&gt;0,1,0)+IF(AX85+AX80&gt;0,1,0)+IF(AY85+AY80&gt;0,1,0)+IF(AZ85+AZ80&gt;0,1,0)+IF(BA85+BA80&gt;0,1,0)+IF(BB85+BB80&gt;0,1,0),AT86)</f>
        <v>0</v>
      </c>
      <c r="AU90" s="133">
        <f t="shared" ref="AU90" si="1367">IF(OR($B85=$B91,AT90=0,(AU86-BA90+AY90)&lt;=0),0,(AU86-BA90+AY90)/AT90)</f>
        <v>0</v>
      </c>
      <c r="AV90" s="137">
        <f t="shared" ref="AV90" si="1368">IF(AU90*(7-AT87)&lt;=0,0,AU90*(7-AT87))</f>
        <v>0</v>
      </c>
      <c r="AW90" s="311">
        <f t="shared" ref="AW90" si="1369">ROUND(IF(OR(AU87-AU90*(7-AT87)+AZ90&lt;0,$B85=$B91,AU90&lt;=0,AU87=0),0,IF(AU87-AU90*(7-AT87)+AZ90&gt;BA90-AY90+AZ90,BA90-AY90+AZ90,AU87-AU90*(7-AT87)+AZ90)),1)</f>
        <v>0</v>
      </c>
      <c r="AX90" s="312"/>
      <c r="AY90" s="139">
        <f t="shared" ref="AY90" si="1370">IF(OR($B85=$B91,AT86=0),0,IF($B85=$B79,AT85,$F85))</f>
        <v>0</v>
      </c>
      <c r="AZ90" s="30">
        <f t="shared" ref="AZ90" si="1371">IF(OR($B85=$B91,AT90=0),0,$G87-$G86)</f>
        <v>0</v>
      </c>
      <c r="BA90" s="134">
        <f t="shared" ref="BA90" si="1372">IF(OR($B85=$B91,AT90=0),0,AT89)</f>
        <v>0</v>
      </c>
      <c r="BB90" s="138">
        <f t="shared" ref="BB90" si="1373">IF($B85=$B91,0,AU87)</f>
        <v>0</v>
      </c>
    </row>
    <row r="91" spans="1:54" ht="15.75" x14ac:dyDescent="0.2">
      <c r="A91" s="1">
        <f t="shared" ref="A91" si="1374">IF(B91="","1. Niewypełnione",B91)</f>
        <v>0</v>
      </c>
      <c r="B91" s="320">
        <f>styczeń!B91</f>
        <v>0</v>
      </c>
      <c r="C91" s="321">
        <f>styczeń!C91</f>
        <v>0</v>
      </c>
      <c r="D91" s="321">
        <f>styczeń!D91</f>
        <v>0</v>
      </c>
      <c r="E91" s="321">
        <f>styczeń!E91</f>
        <v>0</v>
      </c>
      <c r="F91" s="177">
        <f>styczeń!F91</f>
        <v>18</v>
      </c>
      <c r="G91" s="185">
        <f>styczeń!G91</f>
        <v>18</v>
      </c>
      <c r="H91" s="177"/>
      <c r="I91" s="192">
        <f t="shared" ref="I91:I95" si="1375">K91+T91+AC91+AL91+AU91</f>
        <v>0</v>
      </c>
      <c r="J91" s="186">
        <f t="shared" ref="J91" si="1376">IF(OR($B91=$B97,J94=0),0,ROUND((K92+P96)/J94,0))</f>
        <v>0</v>
      </c>
      <c r="K91" s="51">
        <f t="shared" ref="K91:K92" si="1377">SUM(L91:R91)</f>
        <v>0</v>
      </c>
      <c r="L91" s="52">
        <f>styczeń!L91</f>
        <v>0</v>
      </c>
      <c r="M91" s="52">
        <f>styczeń!M91</f>
        <v>0</v>
      </c>
      <c r="N91" s="52">
        <f>styczeń!N91</f>
        <v>0</v>
      </c>
      <c r="O91" s="52">
        <f>styczeń!O91</f>
        <v>0</v>
      </c>
      <c r="P91" s="53">
        <f>styczeń!P91</f>
        <v>0</v>
      </c>
      <c r="Q91" s="54">
        <f>styczeń!Q91</f>
        <v>0</v>
      </c>
      <c r="R91" s="55">
        <f>styczeń!R91</f>
        <v>0</v>
      </c>
      <c r="S91" s="188">
        <f t="shared" ref="S91" si="1378">IF(OR($B91=$B97,S94=0),0,ROUND((T92+Y96)/S94,0))</f>
        <v>0</v>
      </c>
      <c r="T91" s="51">
        <f t="shared" ref="T91:T92" si="1379">SUM(U91:AA91)</f>
        <v>0</v>
      </c>
      <c r="U91" s="52">
        <f>styczeń!U91</f>
        <v>0</v>
      </c>
      <c r="V91" s="52">
        <f>styczeń!V91</f>
        <v>0</v>
      </c>
      <c r="W91" s="52">
        <f>styczeń!W91</f>
        <v>0</v>
      </c>
      <c r="X91" s="52">
        <f>styczeń!X91</f>
        <v>0</v>
      </c>
      <c r="Y91" s="53">
        <f>styczeń!Y91</f>
        <v>0</v>
      </c>
      <c r="Z91" s="54">
        <f>styczeń!Z91</f>
        <v>0</v>
      </c>
      <c r="AA91" s="55">
        <f>styczeń!AA91</f>
        <v>0</v>
      </c>
      <c r="AB91" s="188">
        <f t="shared" ref="AB91" si="1380">IF(OR($B91=$B97,AB94=0),0,ROUND((AC92+AH96)/AB94,0))</f>
        <v>0</v>
      </c>
      <c r="AC91" s="51">
        <f t="shared" ref="AC91:AC92" si="1381">SUM(AD91:AJ91)</f>
        <v>0</v>
      </c>
      <c r="AD91" s="52">
        <f>styczeń!AD91</f>
        <v>0</v>
      </c>
      <c r="AE91" s="52">
        <f>styczeń!AE91</f>
        <v>0</v>
      </c>
      <c r="AF91" s="52">
        <f>styczeń!AF91</f>
        <v>0</v>
      </c>
      <c r="AG91" s="52">
        <f>styczeń!AG91</f>
        <v>0</v>
      </c>
      <c r="AH91" s="53">
        <f>styczeń!AH91</f>
        <v>0</v>
      </c>
      <c r="AI91" s="54">
        <f>styczeń!AI91</f>
        <v>0</v>
      </c>
      <c r="AJ91" s="55">
        <f>styczeń!AJ91</f>
        <v>0</v>
      </c>
      <c r="AK91" s="188">
        <f t="shared" ref="AK91" si="1382">IF(OR($B91=$B97,AK94=0),0,ROUND((AL92+AQ96)/AK94,0))</f>
        <v>0</v>
      </c>
      <c r="AL91" s="51">
        <f t="shared" ref="AL91:AL92" si="1383">SUM(AM91:AS91)</f>
        <v>0</v>
      </c>
      <c r="AM91" s="52">
        <f>styczeń!AM91</f>
        <v>0</v>
      </c>
      <c r="AN91" s="52">
        <f>styczeń!AN91</f>
        <v>0</v>
      </c>
      <c r="AO91" s="52">
        <f>styczeń!AO91</f>
        <v>0</v>
      </c>
      <c r="AP91" s="52">
        <f>styczeń!AP91</f>
        <v>0</v>
      </c>
      <c r="AQ91" s="53">
        <f>styczeń!AQ91</f>
        <v>0</v>
      </c>
      <c r="AR91" s="54">
        <f>styczeń!AR91</f>
        <v>0</v>
      </c>
      <c r="AS91" s="55">
        <f>styczeń!AS91</f>
        <v>0</v>
      </c>
      <c r="AT91" s="188">
        <f t="shared" ref="AT91" si="1384">IF(OR($B91=$B97,AT94=0),0,ROUND((AU92+AZ96)/AT94,0))</f>
        <v>0</v>
      </c>
      <c r="AU91" s="51">
        <f t="shared" ref="AU91:AU92" si="1385">SUM(AV91:BB91)</f>
        <v>0</v>
      </c>
      <c r="AV91" s="52">
        <f t="shared" ref="AV91" si="1386">IF(SUM($AM$9:$AS$9)=SUM($AV$9:$BB$9),AM91,IF(AND(SUM($AV$9:$BB$9)&gt;42,SUM($AV$9:$BB$9)&lt;49),AM91,0))</f>
        <v>0</v>
      </c>
      <c r="AW91" s="52">
        <f t="shared" ref="AW91" si="1387">IF(SUM($AM$9:$AS$9)=SUM($AV$9:$BB$9),AN91,IF(AND(SUM($AV$9:$BB$9)&gt;42,SUM($AV$9:$BB$9)&lt;49),AN91,0))</f>
        <v>0</v>
      </c>
      <c r="AX91" s="52">
        <f t="shared" ref="AX91" si="1388">IF(SUM($AM$9:$AS$9)=SUM($AV$9:$BB$9),AO91,IF(AND(SUM($AV$9:$BB$9)&gt;42,SUM($AV$9:$BB$9)&lt;49),AO91,0))</f>
        <v>0</v>
      </c>
      <c r="AY91" s="52">
        <f t="shared" ref="AY91" si="1389">IF(SUM($AM$9:$AS$9)=SUM($AV$9:$BB$9),AP91,IF(AND(SUM($AV$9:$BB$9)&gt;42,SUM($AV$9:$BB$9)&lt;49),AP91,0))</f>
        <v>0</v>
      </c>
      <c r="AZ91" s="53">
        <f t="shared" ref="AZ91" si="1390">IF(SUM($AM$9:$AS$9)=SUM($AV$9:$BB$9),AQ91,IF(AND(SUM($AV$9:$BB$9)&gt;42,SUM($AV$9:$BB$9)&lt;49),AQ91,0))</f>
        <v>0</v>
      </c>
      <c r="BA91" s="54">
        <f t="shared" ref="BA91" si="1391">IF(SUM($AM$9:$AS$9)=SUM($AV$9:$BB$9),AR91,IF(AND(SUM($AV$9:$BB$9)&gt;42,SUM($AV$9:$BB$9)&lt;49),AR91,0))</f>
        <v>0</v>
      </c>
      <c r="BB91" s="55">
        <f t="shared" ref="BB91" si="1392">IF(SUM($AM$9:$AS$9)=SUM($AV$9:$BB$9),AS91,IF(AND(SUM($AV$9:$BB$9)&gt;42,SUM($AV$9:$BB$9)&lt;49),AS91,0))</f>
        <v>0</v>
      </c>
    </row>
    <row r="92" spans="1:54" ht="12.75" hidden="1" customHeight="1" x14ac:dyDescent="0.2">
      <c r="B92" s="93"/>
      <c r="C92" s="94"/>
      <c r="D92" s="95"/>
      <c r="E92" s="115"/>
      <c r="F92" s="140" t="b">
        <f t="shared" ref="F92" si="1393">IF($B85=$B91,OR(F86,G91&lt;F91),G91&lt;F91)</f>
        <v>0</v>
      </c>
      <c r="G92" s="189">
        <f t="shared" ref="G92" si="1394">IF(AND($B85=$B91,$B85&lt;&gt;"",$B85&lt;&gt;0),G91+G86,G91)</f>
        <v>18</v>
      </c>
      <c r="H92" s="120"/>
      <c r="I92" s="165">
        <f t="shared" si="1375"/>
        <v>0</v>
      </c>
      <c r="J92" s="194">
        <f t="shared" ref="J92" si="1395">7-COUNTIF(L91:R91,0)-COUNTIF(L91:R91,"")</f>
        <v>0</v>
      </c>
      <c r="K92" s="22">
        <f t="shared" si="1377"/>
        <v>0</v>
      </c>
      <c r="L92" s="35">
        <f t="shared" ref="L92:R92" si="1396">IF($B85=$B91,L91+L86,L91)</f>
        <v>0</v>
      </c>
      <c r="M92" s="35">
        <f t="shared" si="1396"/>
        <v>0</v>
      </c>
      <c r="N92" s="35">
        <f t="shared" si="1396"/>
        <v>0</v>
      </c>
      <c r="O92" s="35">
        <f t="shared" si="1396"/>
        <v>0</v>
      </c>
      <c r="P92" s="36">
        <f t="shared" si="1396"/>
        <v>0</v>
      </c>
      <c r="Q92" s="37">
        <f t="shared" si="1396"/>
        <v>0</v>
      </c>
      <c r="R92" s="38">
        <f t="shared" si="1396"/>
        <v>0</v>
      </c>
      <c r="S92" s="194">
        <f t="shared" ref="S92" si="1397">7-COUNTIF(U91:AA91,0)-COUNTIF(U91:AA91,"")</f>
        <v>0</v>
      </c>
      <c r="T92" s="22">
        <f t="shared" si="1379"/>
        <v>0</v>
      </c>
      <c r="U92" s="35">
        <f t="shared" ref="U92:AA92" si="1398">IF($B85=$B91,U91+U86,U91)</f>
        <v>0</v>
      </c>
      <c r="V92" s="35">
        <f t="shared" si="1398"/>
        <v>0</v>
      </c>
      <c r="W92" s="35">
        <f t="shared" si="1398"/>
        <v>0</v>
      </c>
      <c r="X92" s="35">
        <f t="shared" si="1398"/>
        <v>0</v>
      </c>
      <c r="Y92" s="36">
        <f t="shared" si="1398"/>
        <v>0</v>
      </c>
      <c r="Z92" s="37">
        <f t="shared" si="1398"/>
        <v>0</v>
      </c>
      <c r="AA92" s="38">
        <f t="shared" si="1398"/>
        <v>0</v>
      </c>
      <c r="AB92" s="194">
        <f t="shared" ref="AB92" si="1399">7-COUNTIF(AD91:AJ91,0)-COUNTIF(AD91:AJ91,"")</f>
        <v>0</v>
      </c>
      <c r="AC92" s="22">
        <f t="shared" si="1381"/>
        <v>0</v>
      </c>
      <c r="AD92" s="35">
        <f t="shared" ref="AD92:AJ92" si="1400">IF($B85=$B91,AD91+AD86,AD91)</f>
        <v>0</v>
      </c>
      <c r="AE92" s="35">
        <f t="shared" si="1400"/>
        <v>0</v>
      </c>
      <c r="AF92" s="35">
        <f t="shared" si="1400"/>
        <v>0</v>
      </c>
      <c r="AG92" s="35">
        <f t="shared" si="1400"/>
        <v>0</v>
      </c>
      <c r="AH92" s="36">
        <f t="shared" si="1400"/>
        <v>0</v>
      </c>
      <c r="AI92" s="37">
        <f t="shared" si="1400"/>
        <v>0</v>
      </c>
      <c r="AJ92" s="38">
        <f t="shared" si="1400"/>
        <v>0</v>
      </c>
      <c r="AK92" s="194">
        <f t="shared" ref="AK92" si="1401">7-COUNTIF(AM91:AS91,0)-COUNTIF(AM91:AS91,"")</f>
        <v>0</v>
      </c>
      <c r="AL92" s="22">
        <f t="shared" si="1383"/>
        <v>0</v>
      </c>
      <c r="AM92" s="35">
        <f t="shared" ref="AM92:AS92" si="1402">IF($B85=$B91,AM91+AM86,AM91)</f>
        <v>0</v>
      </c>
      <c r="AN92" s="35">
        <f t="shared" si="1402"/>
        <v>0</v>
      </c>
      <c r="AO92" s="35">
        <f t="shared" si="1402"/>
        <v>0</v>
      </c>
      <c r="AP92" s="35">
        <f t="shared" si="1402"/>
        <v>0</v>
      </c>
      <c r="AQ92" s="36">
        <f t="shared" si="1402"/>
        <v>0</v>
      </c>
      <c r="AR92" s="37">
        <f t="shared" si="1402"/>
        <v>0</v>
      </c>
      <c r="AS92" s="38">
        <f t="shared" si="1402"/>
        <v>0</v>
      </c>
      <c r="AT92" s="194">
        <f t="shared" ref="AT92" si="1403">7-COUNTIF(AV91:BB91,0)-COUNTIF(AV91:BB91,"")</f>
        <v>0</v>
      </c>
      <c r="AU92" s="22">
        <f t="shared" si="1385"/>
        <v>0</v>
      </c>
      <c r="AV92" s="35">
        <f t="shared" ref="AV92:BB92" si="1404">IF($B85=$B91,AV91+AV86,AV91)</f>
        <v>0</v>
      </c>
      <c r="AW92" s="35">
        <f t="shared" si="1404"/>
        <v>0</v>
      </c>
      <c r="AX92" s="35">
        <f t="shared" si="1404"/>
        <v>0</v>
      </c>
      <c r="AY92" s="35">
        <f t="shared" si="1404"/>
        <v>0</v>
      </c>
      <c r="AZ92" s="36">
        <f t="shared" si="1404"/>
        <v>0</v>
      </c>
      <c r="BA92" s="37">
        <f t="shared" si="1404"/>
        <v>0</v>
      </c>
      <c r="BB92" s="38">
        <f t="shared" si="1404"/>
        <v>0</v>
      </c>
    </row>
    <row r="93" spans="1:54" ht="15" hidden="1" customHeight="1" x14ac:dyDescent="0.2">
      <c r="B93" s="116"/>
      <c r="C93" s="117"/>
      <c r="D93" s="118"/>
      <c r="E93" s="119"/>
      <c r="F93" s="92"/>
      <c r="G93" s="190">
        <f t="shared" ref="G93" si="1405">IF(AND($B85=$B91,$B85&lt;&gt;"",$B85&lt;&gt;0),F91+G87,F91)</f>
        <v>18</v>
      </c>
      <c r="H93" s="121"/>
      <c r="I93" s="165">
        <f t="shared" si="1375"/>
        <v>0</v>
      </c>
      <c r="J93" s="195">
        <f t="shared" ref="J93" si="1406">IF($B91=$B85,COUNTIF(L93:R93,0),COUNTIF(L94:R94,0)+COUNTIF(L94:R94,""))</f>
        <v>7</v>
      </c>
      <c r="K93" s="39">
        <f t="shared" ref="K93:R93" si="1407">IF($B85=$B91,K94+K87,K94)</f>
        <v>0</v>
      </c>
      <c r="L93" s="40">
        <f t="shared" si="1407"/>
        <v>0</v>
      </c>
      <c r="M93" s="40">
        <f t="shared" si="1407"/>
        <v>0</v>
      </c>
      <c r="N93" s="40">
        <f t="shared" si="1407"/>
        <v>0</v>
      </c>
      <c r="O93" s="40">
        <f t="shared" si="1407"/>
        <v>0</v>
      </c>
      <c r="P93" s="41">
        <f t="shared" si="1407"/>
        <v>0</v>
      </c>
      <c r="Q93" s="42">
        <f t="shared" si="1407"/>
        <v>0</v>
      </c>
      <c r="R93" s="43">
        <f t="shared" si="1407"/>
        <v>0</v>
      </c>
      <c r="S93" s="195">
        <f t="shared" ref="S93" si="1408">IF($B91=$B85,COUNTIF(U93:AA93,0),COUNTIF(U94:AA94,0)+COUNTIF(U94:AA94,""))</f>
        <v>7</v>
      </c>
      <c r="T93" s="39">
        <f t="shared" ref="T93:AA93" si="1409">IF($B85=$B91,T94+T87,T94)</f>
        <v>0</v>
      </c>
      <c r="U93" s="40">
        <f t="shared" si="1409"/>
        <v>0</v>
      </c>
      <c r="V93" s="40">
        <f t="shared" si="1409"/>
        <v>0</v>
      </c>
      <c r="W93" s="40">
        <f t="shared" si="1409"/>
        <v>0</v>
      </c>
      <c r="X93" s="40">
        <f t="shared" si="1409"/>
        <v>0</v>
      </c>
      <c r="Y93" s="41">
        <f t="shared" si="1409"/>
        <v>0</v>
      </c>
      <c r="Z93" s="42">
        <f t="shared" si="1409"/>
        <v>0</v>
      </c>
      <c r="AA93" s="43">
        <f t="shared" si="1409"/>
        <v>0</v>
      </c>
      <c r="AB93" s="195">
        <f t="shared" ref="AB93" si="1410">IF($B91=$B85,COUNTIF(AD93:AJ93,0),COUNTIF(AD94:AJ94,0)+COUNTIF(AD94:AJ94,""))</f>
        <v>7</v>
      </c>
      <c r="AC93" s="39">
        <f t="shared" ref="AC93:AJ93" si="1411">IF($B85=$B91,AC94+AC87,AC94)</f>
        <v>0</v>
      </c>
      <c r="AD93" s="40">
        <f t="shared" si="1411"/>
        <v>0</v>
      </c>
      <c r="AE93" s="40">
        <f t="shared" si="1411"/>
        <v>0</v>
      </c>
      <c r="AF93" s="40">
        <f t="shared" si="1411"/>
        <v>0</v>
      </c>
      <c r="AG93" s="40">
        <f t="shared" si="1411"/>
        <v>0</v>
      </c>
      <c r="AH93" s="41">
        <f t="shared" si="1411"/>
        <v>0</v>
      </c>
      <c r="AI93" s="42">
        <f t="shared" si="1411"/>
        <v>0</v>
      </c>
      <c r="AJ93" s="43">
        <f t="shared" si="1411"/>
        <v>0</v>
      </c>
      <c r="AK93" s="195">
        <f t="shared" ref="AK93" si="1412">IF($B91=$B85,COUNTIF(AM93:AS93,0),COUNTIF(AM94:AS94,0)+COUNTIF(AM94:AS94,""))</f>
        <v>7</v>
      </c>
      <c r="AL93" s="39">
        <f t="shared" ref="AL93:AS93" si="1413">IF($B85=$B91,AL94+AL87,AL94)</f>
        <v>0</v>
      </c>
      <c r="AM93" s="40">
        <f t="shared" si="1413"/>
        <v>0</v>
      </c>
      <c r="AN93" s="40">
        <f t="shared" si="1413"/>
        <v>0</v>
      </c>
      <c r="AO93" s="40">
        <f t="shared" si="1413"/>
        <v>0</v>
      </c>
      <c r="AP93" s="40">
        <f t="shared" si="1413"/>
        <v>0</v>
      </c>
      <c r="AQ93" s="41">
        <f t="shared" si="1413"/>
        <v>0</v>
      </c>
      <c r="AR93" s="42">
        <f t="shared" si="1413"/>
        <v>0</v>
      </c>
      <c r="AS93" s="43">
        <f t="shared" si="1413"/>
        <v>0</v>
      </c>
      <c r="AT93" s="195">
        <f t="shared" ref="AT93" si="1414">IF($B91=$B85,COUNTIF(AV93:BB93,0),COUNTIF(AV94:BB94,0)+COUNTIF(AV94:BB94,""))</f>
        <v>7</v>
      </c>
      <c r="AU93" s="39">
        <f t="shared" ref="AU93:BB93" si="1415">IF($B85=$B91,AU94+AU87,AU94)</f>
        <v>0</v>
      </c>
      <c r="AV93" s="40">
        <f t="shared" si="1415"/>
        <v>0</v>
      </c>
      <c r="AW93" s="40">
        <f t="shared" si="1415"/>
        <v>0</v>
      </c>
      <c r="AX93" s="40">
        <f t="shared" si="1415"/>
        <v>0</v>
      </c>
      <c r="AY93" s="40">
        <f t="shared" si="1415"/>
        <v>0</v>
      </c>
      <c r="AZ93" s="41">
        <f t="shared" si="1415"/>
        <v>0</v>
      </c>
      <c r="BA93" s="42">
        <f t="shared" si="1415"/>
        <v>0</v>
      </c>
      <c r="BB93" s="43">
        <f t="shared" si="1415"/>
        <v>0</v>
      </c>
    </row>
    <row r="94" spans="1:54" ht="15.75" customHeight="1" x14ac:dyDescent="0.2">
      <c r="A94" s="1">
        <f t="shared" ref="A94" si="1416">A91</f>
        <v>0</v>
      </c>
      <c r="B94" s="313">
        <f t="shared" ref="B94" si="1417">B88+1</f>
        <v>13</v>
      </c>
      <c r="C94" s="314"/>
      <c r="D94" s="314"/>
      <c r="E94" s="314"/>
      <c r="F94" s="31"/>
      <c r="G94" s="183"/>
      <c r="H94" s="122">
        <f t="shared" ref="H94" si="1418">5-COUNTIF(AU91,0)-COUNTIF(AL91,0)-COUNTIF(AC91,0)-COUNTIF(T91,0)-COUNTIF(K91,0)</f>
        <v>0</v>
      </c>
      <c r="I94" s="165">
        <f t="shared" si="1375"/>
        <v>0</v>
      </c>
      <c r="J94" s="187">
        <f t="shared" ref="J94" si="1419">IF($B91=$B85,J88+IF($F91&lt;&gt;$G91,(K91+$G93-$G92)/$F91,K91/$F91),IF($F91&lt;&gt;G91,(K91+$G93-$G92)/$F91,K91/$F91))</f>
        <v>0</v>
      </c>
      <c r="K94" s="7">
        <f t="shared" ref="K94:K95" si="1420">SUM(L94:R94)</f>
        <v>0</v>
      </c>
      <c r="L94" s="26">
        <f t="shared" ref="L94:R94" si="1421">L91</f>
        <v>0</v>
      </c>
      <c r="M94" s="26">
        <f t="shared" si="1421"/>
        <v>0</v>
      </c>
      <c r="N94" s="26">
        <f t="shared" si="1421"/>
        <v>0</v>
      </c>
      <c r="O94" s="26">
        <f t="shared" si="1421"/>
        <v>0</v>
      </c>
      <c r="P94" s="26">
        <f t="shared" si="1421"/>
        <v>0</v>
      </c>
      <c r="Q94" s="29">
        <f t="shared" si="1421"/>
        <v>0</v>
      </c>
      <c r="R94" s="23">
        <f t="shared" si="1421"/>
        <v>0</v>
      </c>
      <c r="S94" s="187">
        <f t="shared" ref="S94" si="1422">IF($B91=$B85,S88+IF($F91&lt;&gt;$G91,(T91+$G93-$G92)/$F91,T91/$F91),IF($F91&lt;&gt;P91,(T91+$G93-$G92)/$F91,T91/$F91))</f>
        <v>0</v>
      </c>
      <c r="T94" s="7">
        <f t="shared" ref="T94:T95" si="1423">SUM(U94:AA94)</f>
        <v>0</v>
      </c>
      <c r="U94" s="26">
        <f t="shared" ref="U94:AA94" si="1424">U91</f>
        <v>0</v>
      </c>
      <c r="V94" s="26">
        <f t="shared" si="1424"/>
        <v>0</v>
      </c>
      <c r="W94" s="26">
        <f t="shared" si="1424"/>
        <v>0</v>
      </c>
      <c r="X94" s="26">
        <f t="shared" si="1424"/>
        <v>0</v>
      </c>
      <c r="Y94" s="113">
        <f t="shared" si="1424"/>
        <v>0</v>
      </c>
      <c r="Z94" s="29">
        <f t="shared" si="1424"/>
        <v>0</v>
      </c>
      <c r="AA94" s="23">
        <f t="shared" si="1424"/>
        <v>0</v>
      </c>
      <c r="AB94" s="187">
        <f t="shared" ref="AB94" si="1425">IF($B91=$B85,AB88+IF($F91&lt;&gt;$G91,(AC91+$G93-$G92)/$F91,AC91/$F91),IF($F91&lt;&gt;Y91,(AC91+$G93-$G92)/$F91,AC91/$F91))</f>
        <v>0</v>
      </c>
      <c r="AC94" s="7">
        <f t="shared" ref="AC94:AC95" si="1426">SUM(AD94:AJ94)</f>
        <v>0</v>
      </c>
      <c r="AD94" s="26">
        <f t="shared" ref="AD94:AJ94" si="1427">AD91</f>
        <v>0</v>
      </c>
      <c r="AE94" s="26">
        <f t="shared" si="1427"/>
        <v>0</v>
      </c>
      <c r="AF94" s="26">
        <f t="shared" si="1427"/>
        <v>0</v>
      </c>
      <c r="AG94" s="26">
        <f t="shared" si="1427"/>
        <v>0</v>
      </c>
      <c r="AH94" s="113">
        <f t="shared" si="1427"/>
        <v>0</v>
      </c>
      <c r="AI94" s="29">
        <f t="shared" si="1427"/>
        <v>0</v>
      </c>
      <c r="AJ94" s="23">
        <f t="shared" si="1427"/>
        <v>0</v>
      </c>
      <c r="AK94" s="187">
        <f t="shared" ref="AK94" si="1428">IF($B91=$B85,AK88+IF($F91&lt;&gt;$G91,(AL91+$G93-$G92)/$F91,AL91/$F91),IF($F91&lt;&gt;AH91,(AL91+$G93-$G92)/$F91,AL91/$F91))</f>
        <v>0</v>
      </c>
      <c r="AL94" s="7">
        <f t="shared" ref="AL94:AL95" si="1429">SUM(AM94:AS94)</f>
        <v>0</v>
      </c>
      <c r="AM94" s="26">
        <f t="shared" ref="AM94:AS94" si="1430">AM91</f>
        <v>0</v>
      </c>
      <c r="AN94" s="26">
        <f t="shared" si="1430"/>
        <v>0</v>
      </c>
      <c r="AO94" s="26">
        <f t="shared" si="1430"/>
        <v>0</v>
      </c>
      <c r="AP94" s="26">
        <f t="shared" si="1430"/>
        <v>0</v>
      </c>
      <c r="AQ94" s="113">
        <f t="shared" si="1430"/>
        <v>0</v>
      </c>
      <c r="AR94" s="29">
        <f t="shared" si="1430"/>
        <v>0</v>
      </c>
      <c r="AS94" s="23">
        <f t="shared" si="1430"/>
        <v>0</v>
      </c>
      <c r="AT94" s="187">
        <f t="shared" ref="AT94" si="1431">IF($B91=$B85,AT88+IF($F91&lt;&gt;$G91,(AU91+$G93-$G92)/$F91,AU91/$F91),IF($F91&lt;&gt;AQ91,(AU91+$G93-$G92)/$F91,AU91/$F91))</f>
        <v>0</v>
      </c>
      <c r="AU94" s="7">
        <f t="shared" ref="AU94:AU95" si="1432">SUM(AV94:BB94)</f>
        <v>0</v>
      </c>
      <c r="AV94" s="6">
        <f t="shared" ref="AV94" si="1433">IF(SUM($AM$9:$AS$9)=SUM($AV$9:$BB$9),AV91,IF(AND(SUM($AV$9:$BB$9)&gt;42,SUM($AV$9:$BB$9)&lt;49),AV91,0))</f>
        <v>0</v>
      </c>
      <c r="AW94" s="6">
        <f t="shared" ref="AW94:BB94" si="1434">IF(SUM($AM$9:$AS$9)=SUM($AV$9:$BB$9),AW91,IF(AND(SUM($AV$9:$BB$9)&gt;42,SUM($AV$9:$BB$9)&lt;49),AW91,0))</f>
        <v>0</v>
      </c>
      <c r="AX94" s="6">
        <f t="shared" si="1434"/>
        <v>0</v>
      </c>
      <c r="AY94" s="6">
        <f t="shared" si="1434"/>
        <v>0</v>
      </c>
      <c r="AZ94" s="26">
        <f t="shared" si="1434"/>
        <v>0</v>
      </c>
      <c r="BA94" s="29">
        <f t="shared" si="1434"/>
        <v>0</v>
      </c>
      <c r="BB94" s="23">
        <f t="shared" si="1434"/>
        <v>0</v>
      </c>
    </row>
    <row r="95" spans="1:54" ht="15.75" customHeight="1" x14ac:dyDescent="0.2">
      <c r="A95" s="1">
        <f t="shared" ref="A95:A96" si="1435">A94</f>
        <v>0</v>
      </c>
      <c r="B95" s="313"/>
      <c r="C95" s="314"/>
      <c r="D95" s="314"/>
      <c r="E95" s="314"/>
      <c r="F95" s="31"/>
      <c r="G95" s="183"/>
      <c r="H95" s="123">
        <f t="shared" ref="H95" si="1436">IF($B91=$B85,H89+F95,$F95)</f>
        <v>0</v>
      </c>
      <c r="I95" s="165">
        <f t="shared" si="1375"/>
        <v>0</v>
      </c>
      <c r="J95" s="141">
        <f t="shared" ref="J95" si="1437">IF($H94=0,0,IF($B85=$B91,IF($H96&gt;0,$H96+J89,K91+J89),IF($H96&gt;0,$H96,K91)))</f>
        <v>0</v>
      </c>
      <c r="K95" s="7">
        <f t="shared" si="1420"/>
        <v>0</v>
      </c>
      <c r="L95" s="6"/>
      <c r="M95" s="6"/>
      <c r="N95" s="6"/>
      <c r="O95" s="6"/>
      <c r="P95" s="26"/>
      <c r="Q95" s="29"/>
      <c r="R95" s="23"/>
      <c r="S95" s="141">
        <f t="shared" ref="S95" si="1438">IF($H94=0,0,IF($B85=$B91,IF($H96&gt;0,$H96+S89,T91+S89),IF($H96&gt;0,$H96,T91)))</f>
        <v>0</v>
      </c>
      <c r="T95" s="7">
        <f t="shared" si="1423"/>
        <v>0</v>
      </c>
      <c r="U95" s="6"/>
      <c r="V95" s="6"/>
      <c r="W95" s="6"/>
      <c r="X95" s="6"/>
      <c r="Y95" s="26"/>
      <c r="Z95" s="29"/>
      <c r="AA95" s="23"/>
      <c r="AB95" s="141">
        <f t="shared" ref="AB95" si="1439">IF($H94=0,0,IF($B85=$B91,IF($H96&gt;0,$H96+AB89,AC91+AB89),IF($H96&gt;0,$H96,AC91)))</f>
        <v>0</v>
      </c>
      <c r="AC95" s="7">
        <f t="shared" si="1426"/>
        <v>0</v>
      </c>
      <c r="AD95" s="6"/>
      <c r="AE95" s="6"/>
      <c r="AF95" s="6"/>
      <c r="AG95" s="6"/>
      <c r="AH95" s="26"/>
      <c r="AI95" s="29"/>
      <c r="AJ95" s="23"/>
      <c r="AK95" s="141">
        <f t="shared" ref="AK95" si="1440">IF($H94=0,0,IF($B85=$B91,IF($H96&gt;0,$H96+AK89,AL91+AK89),IF($H96&gt;0,$H96,AL91)))</f>
        <v>0</v>
      </c>
      <c r="AL95" s="7">
        <f t="shared" si="1429"/>
        <v>0</v>
      </c>
      <c r="AM95" s="6"/>
      <c r="AN95" s="6"/>
      <c r="AO95" s="6"/>
      <c r="AP95" s="6"/>
      <c r="AQ95" s="26"/>
      <c r="AR95" s="29"/>
      <c r="AS95" s="23"/>
      <c r="AT95" s="141">
        <f t="shared" ref="AT95" si="1441">IF($H94=0,0,IF($B85=$B91,IF($H96&gt;0,$H96+AT89,AU91+AT89),IF($H96&gt;0,$H96,AU91)))</f>
        <v>0</v>
      </c>
      <c r="AU95" s="7">
        <f t="shared" si="1432"/>
        <v>0</v>
      </c>
      <c r="AV95" s="6"/>
      <c r="AW95" s="6"/>
      <c r="AX95" s="6"/>
      <c r="AY95" s="6"/>
      <c r="AZ95" s="26"/>
      <c r="BA95" s="29"/>
      <c r="BB95" s="23"/>
    </row>
    <row r="96" spans="1:54" ht="18.75" customHeight="1" thickBot="1" x14ac:dyDescent="0.25">
      <c r="A96" s="1">
        <f t="shared" si="1435"/>
        <v>0</v>
      </c>
      <c r="B96" s="323" t="str">
        <f>IF(B91="",Wydruk!$AE$6,IF(J92=0,Wydruk!$AE$7,IF(AND(G92&lt;G93,B91&lt;&gt;$B97),Wydruk!$AE$13,IF(AND($B91=$B85,$B91&lt;&gt;$B97),IF(OR(OR(J96&lt;4,J96&gt;5),OR(S96&lt;4,S96&gt;5),OR(AB96&lt;4,AB96&gt;5),OR(AK96&lt;4,AK96&gt;5),OR(AND(AT96&lt;4,AT96&gt;0),AT96&gt;5)),Wydruk!$AE$8,Wydruk!$AE$9),IF($B91=$B97,IF($F95&lt;&gt;0,Wydruk!$AE$12,Wydruk!$AE$10),IF(OR(OR(J92&lt;4,J92&gt;5),OR(S92&lt;4,S92&gt;5),OR(AB92&lt;4,AB92&gt;5),OR(AK92&lt;4,AK92&gt;5),OR(AND(AT92&lt;4,AT92&gt;0),AT92&gt;5)),Wydruk!$AE$8,Wydruk!$AE$11))))))</f>
        <v>Uzupełnij liczby godzin tygodniowego planu</v>
      </c>
      <c r="C96" s="324"/>
      <c r="D96" s="324"/>
      <c r="E96" s="324"/>
      <c r="F96" s="173">
        <f>styczeń!F96</f>
        <v>0</v>
      </c>
      <c r="G96" s="184">
        <f>styczeń!G96</f>
        <v>0</v>
      </c>
      <c r="H96" s="191">
        <f t="shared" ref="H96" si="1442">IF(OR($G96=0,$F96=0,$G96="",$F96=""),0,$G96/$F96)</f>
        <v>0</v>
      </c>
      <c r="I96" s="193"/>
      <c r="J96" s="176">
        <f t="shared" ref="J96" si="1443">IF($B85=$B91,IF(L91+L86&gt;0,1,0)+IF(M91+M86&gt;0,1,0)+IF(N91+N86&gt;0,1,0)+IF(O91+O86&gt;0,1,0)+IF(P91+P86&gt;0,1,0)+IF(Q91+Q86&gt;0,1,0)+IF(R91+R86&gt;0,1,0),J92)</f>
        <v>0</v>
      </c>
      <c r="K96" s="133">
        <f t="shared" ref="K96" si="1444">IF(OR($B91=$B97,J96=0,(K92-Q96+O96)&lt;=0),0,(K92-Q96+O96)/J96)</f>
        <v>0</v>
      </c>
      <c r="L96" s="137">
        <f t="shared" ref="L96" si="1445">IF(K96*(7-J93)&lt;=0,0,K96*(7-J93))</f>
        <v>0</v>
      </c>
      <c r="M96" s="311">
        <f t="shared" ref="M96" si="1446">ROUND(IF(OR(K93-K96*(7-J93)+P96&lt;0,$B91=$B97,K96&lt;=0,K93=0),0,IF(K93-K96*(7-J93)+P96&gt;Q96-O96+P96,Q96-O96+P96,K93-K96*(7-J93)+P96)),1)</f>
        <v>0</v>
      </c>
      <c r="N96" s="312"/>
      <c r="O96" s="139">
        <f t="shared" ref="O96" si="1447">IF(OR($B91=$B97,J92=0),0,IF($B91=$B85,J91,$F91))</f>
        <v>0</v>
      </c>
      <c r="P96" s="30">
        <f t="shared" ref="P96" si="1448">IF(OR($B91=$B97,J96=0),0,$G93-$G92)</f>
        <v>0</v>
      </c>
      <c r="Q96" s="134">
        <f t="shared" ref="Q96" si="1449">IF(OR($B91=$B97,J96=0),0,J95)</f>
        <v>0</v>
      </c>
      <c r="R96" s="138">
        <f t="shared" ref="R96" si="1450">IF($B91=$B97,0,K93)</f>
        <v>0</v>
      </c>
      <c r="S96" s="176">
        <f t="shared" ref="S96" si="1451">IF($B85=$B91,IF(U91+U86&gt;0,1,0)+IF(V91+V86&gt;0,1,0)+IF(W91+W86&gt;0,1,0)+IF(X91+X86&gt;0,1,0)+IF(Y91+Y86&gt;0,1,0)+IF(Z91+Z86&gt;0,1,0)+IF(AA91+AA86&gt;0,1,0),S92)</f>
        <v>0</v>
      </c>
      <c r="T96" s="133">
        <f t="shared" ref="T96" si="1452">IF(OR($B91=$B97,S96=0,(T92-Z96+X96)&lt;=0),0,(T92-Z96+X96)/S96)</f>
        <v>0</v>
      </c>
      <c r="U96" s="137">
        <f t="shared" ref="U96" si="1453">IF(T96*(7-S93)&lt;=0,0,T96*(7-S93))</f>
        <v>0</v>
      </c>
      <c r="V96" s="311">
        <f t="shared" ref="V96" si="1454">ROUND(IF(OR(T93-T96*(7-S93)+Y96&lt;0,$B91=$B97,T96&lt;=0,T93=0),0,IF(T93-T96*(7-S93)+Y96&gt;Z96-X96+Y96,Z96-X96+Y96,T93-T96*(7-S93)+Y96)),1)</f>
        <v>0</v>
      </c>
      <c r="W96" s="312"/>
      <c r="X96" s="139">
        <f t="shared" ref="X96" si="1455">IF(OR($B91=$B97,S92=0),0,IF($B91=$B85,S91,$F91))</f>
        <v>0</v>
      </c>
      <c r="Y96" s="30">
        <f t="shared" ref="Y96" si="1456">IF(OR($B91=$B97,S96=0),0,$G93-$G92)</f>
        <v>0</v>
      </c>
      <c r="Z96" s="134">
        <f t="shared" ref="Z96" si="1457">IF(OR($B91=$B97,S96=0),0,S95)</f>
        <v>0</v>
      </c>
      <c r="AA96" s="138">
        <f t="shared" ref="AA96" si="1458">IF($B91=$B97,0,T93)</f>
        <v>0</v>
      </c>
      <c r="AB96" s="176">
        <f t="shared" ref="AB96" si="1459">IF($B85=$B91,IF(AD91+AD86&gt;0,1,0)+IF(AE91+AE86&gt;0,1,0)+IF(AF91+AF86&gt;0,1,0)+IF(AG91+AG86&gt;0,1,0)+IF(AH91+AH86&gt;0,1,0)+IF(AI91+AI86&gt;0,1,0)+IF(AJ91+AJ86&gt;0,1,0),AB92)</f>
        <v>0</v>
      </c>
      <c r="AC96" s="133">
        <f t="shared" ref="AC96" si="1460">IF(OR($B91=$B97,AB96=0,(AC92-AI96+AG96)&lt;=0),0,(AC92-AI96+AG96)/AB96)</f>
        <v>0</v>
      </c>
      <c r="AD96" s="137">
        <f t="shared" ref="AD96" si="1461">IF(AC96*(7-AB93)&lt;=0,0,AC96*(7-AB93))</f>
        <v>0</v>
      </c>
      <c r="AE96" s="311">
        <f t="shared" ref="AE96" si="1462">ROUND(IF(OR(AC93-AC96*(7-AB93)+AH96&lt;0,$B91=$B97,AC96&lt;=0,AC93=0),0,IF(AC93-AC96*(7-AB93)+AH96&gt;AI96-AG96+AH96,AI96-AG96+AH96,AC93-AC96*(7-AB93)+AH96)),1)</f>
        <v>0</v>
      </c>
      <c r="AF96" s="312"/>
      <c r="AG96" s="139">
        <f t="shared" ref="AG96" si="1463">IF(OR($B91=$B97,AB92=0),0,IF($B91=$B85,AB91,$F91))</f>
        <v>0</v>
      </c>
      <c r="AH96" s="30">
        <f t="shared" ref="AH96" si="1464">IF(OR($B91=$B97,AB96=0),0,$G93-$G92)</f>
        <v>0</v>
      </c>
      <c r="AI96" s="134">
        <f t="shared" ref="AI96" si="1465">IF(OR($B91=$B97,AB96=0),0,AB95)</f>
        <v>0</v>
      </c>
      <c r="AJ96" s="138">
        <f t="shared" ref="AJ96" si="1466">IF($B91=$B97,0,AC93)</f>
        <v>0</v>
      </c>
      <c r="AK96" s="176">
        <f t="shared" ref="AK96" si="1467">IF($B85=$B91,IF(AM91+AM86&gt;0,1,0)+IF(AN91+AN86&gt;0,1,0)+IF(AO91+AO86&gt;0,1,0)+IF(AP91+AP86&gt;0,1,0)+IF(AQ91+AQ86&gt;0,1,0)+IF(AR91+AR86&gt;0,1,0)+IF(AS91+AS86&gt;0,1,0),AK92)</f>
        <v>0</v>
      </c>
      <c r="AL96" s="133">
        <f t="shared" ref="AL96" si="1468">IF(OR($B91=$B97,AK96=0,(AL92-AR96+AP96)&lt;=0),0,(AL92-AR96+AP96)/AK96)</f>
        <v>0</v>
      </c>
      <c r="AM96" s="137">
        <f t="shared" ref="AM96" si="1469">IF(AL96*(7-AK93)&lt;=0,0,AL96*(7-AK93))</f>
        <v>0</v>
      </c>
      <c r="AN96" s="311">
        <f t="shared" ref="AN96" si="1470">ROUND(IF(OR(AL93-AL96*(7-AK93)+AQ96&lt;0,$B91=$B97,AL96&lt;=0,AL93=0),0,IF(AL93-AL96*(7-AK93)+AQ96&gt;AR96-AP96+AQ96,AR96-AP96+AQ96,AL93-AL96*(7-AK93)+AQ96)),1)</f>
        <v>0</v>
      </c>
      <c r="AO96" s="312"/>
      <c r="AP96" s="139">
        <f t="shared" ref="AP96" si="1471">IF(OR($B91=$B97,AK92=0),0,IF($B91=$B85,AK91,$F91))</f>
        <v>0</v>
      </c>
      <c r="AQ96" s="30">
        <f t="shared" ref="AQ96" si="1472">IF(OR($B91=$B97,AK96=0),0,$G93-$G92)</f>
        <v>0</v>
      </c>
      <c r="AR96" s="134">
        <f t="shared" ref="AR96" si="1473">IF(OR($B91=$B97,AK96=0),0,AK95)</f>
        <v>0</v>
      </c>
      <c r="AS96" s="138">
        <f t="shared" ref="AS96" si="1474">IF($B91=$B97,0,AL93)</f>
        <v>0</v>
      </c>
      <c r="AT96" s="176">
        <f t="shared" ref="AT96" si="1475">IF($B85=$B91,IF(AV91+AV86&gt;0,1,0)+IF(AW91+AW86&gt;0,1,0)+IF(AX91+AX86&gt;0,1,0)+IF(AY91+AY86&gt;0,1,0)+IF(AZ91+AZ86&gt;0,1,0)+IF(BA91+BA86&gt;0,1,0)+IF(BB91+BB86&gt;0,1,0),AT92)</f>
        <v>0</v>
      </c>
      <c r="AU96" s="133">
        <f t="shared" ref="AU96" si="1476">IF(OR($B91=$B97,AT96=0,(AU92-BA96+AY96)&lt;=0),0,(AU92-BA96+AY96)/AT96)</f>
        <v>0</v>
      </c>
      <c r="AV96" s="137">
        <f t="shared" ref="AV96" si="1477">IF(AU96*(7-AT93)&lt;=0,0,AU96*(7-AT93))</f>
        <v>0</v>
      </c>
      <c r="AW96" s="311">
        <f t="shared" ref="AW96" si="1478">ROUND(IF(OR(AU93-AU96*(7-AT93)+AZ96&lt;0,$B91=$B97,AU96&lt;=0,AU93=0),0,IF(AU93-AU96*(7-AT93)+AZ96&gt;BA96-AY96+AZ96,BA96-AY96+AZ96,AU93-AU96*(7-AT93)+AZ96)),1)</f>
        <v>0</v>
      </c>
      <c r="AX96" s="312"/>
      <c r="AY96" s="139">
        <f t="shared" ref="AY96" si="1479">IF(OR($B91=$B97,AT92=0),0,IF($B91=$B85,AT91,$F91))</f>
        <v>0</v>
      </c>
      <c r="AZ96" s="30">
        <f t="shared" ref="AZ96" si="1480">IF(OR($B91=$B97,AT96=0),0,$G93-$G92)</f>
        <v>0</v>
      </c>
      <c r="BA96" s="134">
        <f t="shared" ref="BA96" si="1481">IF(OR($B91=$B97,AT96=0),0,AT95)</f>
        <v>0</v>
      </c>
      <c r="BB96" s="138">
        <f t="shared" ref="BB96" si="1482">IF($B91=$B97,0,AU93)</f>
        <v>0</v>
      </c>
    </row>
    <row r="97" spans="1:54" ht="15.75" x14ac:dyDescent="0.2">
      <c r="A97" s="1">
        <f t="shared" ref="A97" si="1483">IF(B97="","1. Niewypełnione",B97)</f>
        <v>0</v>
      </c>
      <c r="B97" s="320">
        <f>styczeń!B97</f>
        <v>0</v>
      </c>
      <c r="C97" s="321">
        <f>styczeń!C97</f>
        <v>0</v>
      </c>
      <c r="D97" s="321">
        <f>styczeń!D97</f>
        <v>0</v>
      </c>
      <c r="E97" s="321">
        <f>styczeń!E97</f>
        <v>0</v>
      </c>
      <c r="F97" s="177">
        <f>styczeń!F97</f>
        <v>18</v>
      </c>
      <c r="G97" s="185">
        <f>styczeń!G97</f>
        <v>18</v>
      </c>
      <c r="H97" s="177"/>
      <c r="I97" s="192">
        <f t="shared" ref="I97:I101" si="1484">K97+T97+AC97+AL97+AU97</f>
        <v>0</v>
      </c>
      <c r="J97" s="186">
        <f t="shared" ref="J97" si="1485">IF(OR($B97=$B103,J100=0),0,ROUND((K98+P102)/J100,0))</f>
        <v>0</v>
      </c>
      <c r="K97" s="51">
        <f t="shared" ref="K97:K98" si="1486">SUM(L97:R97)</f>
        <v>0</v>
      </c>
      <c r="L97" s="52">
        <f>styczeń!L97</f>
        <v>0</v>
      </c>
      <c r="M97" s="52">
        <f>styczeń!M97</f>
        <v>0</v>
      </c>
      <c r="N97" s="52">
        <f>styczeń!N97</f>
        <v>0</v>
      </c>
      <c r="O97" s="52">
        <f>styczeń!O97</f>
        <v>0</v>
      </c>
      <c r="P97" s="53">
        <f>styczeń!P97</f>
        <v>0</v>
      </c>
      <c r="Q97" s="54">
        <f>styczeń!Q97</f>
        <v>0</v>
      </c>
      <c r="R97" s="55">
        <f>styczeń!R97</f>
        <v>0</v>
      </c>
      <c r="S97" s="188">
        <f t="shared" ref="S97" si="1487">IF(OR($B97=$B103,S100=0),0,ROUND((T98+Y102)/S100,0))</f>
        <v>0</v>
      </c>
      <c r="T97" s="51">
        <f t="shared" ref="T97:T98" si="1488">SUM(U97:AA97)</f>
        <v>0</v>
      </c>
      <c r="U97" s="52">
        <f>styczeń!U97</f>
        <v>0</v>
      </c>
      <c r="V97" s="52">
        <f>styczeń!V97</f>
        <v>0</v>
      </c>
      <c r="W97" s="52">
        <f>styczeń!W97</f>
        <v>0</v>
      </c>
      <c r="X97" s="52">
        <f>styczeń!X97</f>
        <v>0</v>
      </c>
      <c r="Y97" s="53">
        <f>styczeń!Y97</f>
        <v>0</v>
      </c>
      <c r="Z97" s="54">
        <f>styczeń!Z97</f>
        <v>0</v>
      </c>
      <c r="AA97" s="55">
        <f>styczeń!AA97</f>
        <v>0</v>
      </c>
      <c r="AB97" s="188">
        <f t="shared" ref="AB97" si="1489">IF(OR($B97=$B103,AB100=0),0,ROUND((AC98+AH102)/AB100,0))</f>
        <v>0</v>
      </c>
      <c r="AC97" s="51">
        <f t="shared" ref="AC97:AC98" si="1490">SUM(AD97:AJ97)</f>
        <v>0</v>
      </c>
      <c r="AD97" s="52">
        <f>styczeń!AD97</f>
        <v>0</v>
      </c>
      <c r="AE97" s="52">
        <f>styczeń!AE97</f>
        <v>0</v>
      </c>
      <c r="AF97" s="52">
        <f>styczeń!AF97</f>
        <v>0</v>
      </c>
      <c r="AG97" s="52">
        <f>styczeń!AG97</f>
        <v>0</v>
      </c>
      <c r="AH97" s="53">
        <f>styczeń!AH97</f>
        <v>0</v>
      </c>
      <c r="AI97" s="54">
        <f>styczeń!AI97</f>
        <v>0</v>
      </c>
      <c r="AJ97" s="55">
        <f>styczeń!AJ97</f>
        <v>0</v>
      </c>
      <c r="AK97" s="188">
        <f t="shared" ref="AK97" si="1491">IF(OR($B97=$B103,AK100=0),0,ROUND((AL98+AQ102)/AK100,0))</f>
        <v>0</v>
      </c>
      <c r="AL97" s="51">
        <f t="shared" ref="AL97:AL98" si="1492">SUM(AM97:AS97)</f>
        <v>0</v>
      </c>
      <c r="AM97" s="52">
        <f>styczeń!AM97</f>
        <v>0</v>
      </c>
      <c r="AN97" s="52">
        <f>styczeń!AN97</f>
        <v>0</v>
      </c>
      <c r="AO97" s="52">
        <f>styczeń!AO97</f>
        <v>0</v>
      </c>
      <c r="AP97" s="52">
        <f>styczeń!AP97</f>
        <v>0</v>
      </c>
      <c r="AQ97" s="53">
        <f>styczeń!AQ97</f>
        <v>0</v>
      </c>
      <c r="AR97" s="54">
        <f>styczeń!AR97</f>
        <v>0</v>
      </c>
      <c r="AS97" s="55">
        <f>styczeń!AS97</f>
        <v>0</v>
      </c>
      <c r="AT97" s="188">
        <f t="shared" ref="AT97" si="1493">IF(OR($B97=$B103,AT100=0),0,ROUND((AU98+AZ102)/AT100,0))</f>
        <v>0</v>
      </c>
      <c r="AU97" s="51">
        <f t="shared" ref="AU97:AU98" si="1494">SUM(AV97:BB97)</f>
        <v>0</v>
      </c>
      <c r="AV97" s="52">
        <f t="shared" ref="AV97" si="1495">IF(SUM($AM$9:$AS$9)=SUM($AV$9:$BB$9),AM97,IF(AND(SUM($AV$9:$BB$9)&gt;42,SUM($AV$9:$BB$9)&lt;49),AM97,0))</f>
        <v>0</v>
      </c>
      <c r="AW97" s="52">
        <f t="shared" ref="AW97" si="1496">IF(SUM($AM$9:$AS$9)=SUM($AV$9:$BB$9),AN97,IF(AND(SUM($AV$9:$BB$9)&gt;42,SUM($AV$9:$BB$9)&lt;49),AN97,0))</f>
        <v>0</v>
      </c>
      <c r="AX97" s="52">
        <f t="shared" ref="AX97" si="1497">IF(SUM($AM$9:$AS$9)=SUM($AV$9:$BB$9),AO97,IF(AND(SUM($AV$9:$BB$9)&gt;42,SUM($AV$9:$BB$9)&lt;49),AO97,0))</f>
        <v>0</v>
      </c>
      <c r="AY97" s="52">
        <f t="shared" ref="AY97" si="1498">IF(SUM($AM$9:$AS$9)=SUM($AV$9:$BB$9),AP97,IF(AND(SUM($AV$9:$BB$9)&gt;42,SUM($AV$9:$BB$9)&lt;49),AP97,0))</f>
        <v>0</v>
      </c>
      <c r="AZ97" s="53">
        <f t="shared" ref="AZ97" si="1499">IF(SUM($AM$9:$AS$9)=SUM($AV$9:$BB$9),AQ97,IF(AND(SUM($AV$9:$BB$9)&gt;42,SUM($AV$9:$BB$9)&lt;49),AQ97,0))</f>
        <v>0</v>
      </c>
      <c r="BA97" s="54">
        <f t="shared" ref="BA97" si="1500">IF(SUM($AM$9:$AS$9)=SUM($AV$9:$BB$9),AR97,IF(AND(SUM($AV$9:$BB$9)&gt;42,SUM($AV$9:$BB$9)&lt;49),AR97,0))</f>
        <v>0</v>
      </c>
      <c r="BB97" s="55">
        <f t="shared" ref="BB97" si="1501">IF(SUM($AM$9:$AS$9)=SUM($AV$9:$BB$9),AS97,IF(AND(SUM($AV$9:$BB$9)&gt;42,SUM($AV$9:$BB$9)&lt;49),AS97,0))</f>
        <v>0</v>
      </c>
    </row>
    <row r="98" spans="1:54" ht="12.75" hidden="1" customHeight="1" x14ac:dyDescent="0.2">
      <c r="B98" s="93"/>
      <c r="C98" s="94"/>
      <c r="D98" s="95"/>
      <c r="E98" s="115"/>
      <c r="F98" s="140" t="b">
        <f t="shared" ref="F98" si="1502">IF($B91=$B97,OR(F92,G97&lt;F97),G97&lt;F97)</f>
        <v>0</v>
      </c>
      <c r="G98" s="189">
        <f t="shared" ref="G98" si="1503">IF(AND($B91=$B97,$B91&lt;&gt;"",$B91&lt;&gt;0),G97+G92,G97)</f>
        <v>18</v>
      </c>
      <c r="H98" s="120"/>
      <c r="I98" s="165">
        <f t="shared" si="1484"/>
        <v>0</v>
      </c>
      <c r="J98" s="194">
        <f t="shared" ref="J98" si="1504">7-COUNTIF(L97:R97,0)-COUNTIF(L97:R97,"")</f>
        <v>0</v>
      </c>
      <c r="K98" s="22">
        <f t="shared" si="1486"/>
        <v>0</v>
      </c>
      <c r="L98" s="35">
        <f t="shared" ref="L98:R98" si="1505">IF($B91=$B97,L97+L92,L97)</f>
        <v>0</v>
      </c>
      <c r="M98" s="35">
        <f t="shared" si="1505"/>
        <v>0</v>
      </c>
      <c r="N98" s="35">
        <f t="shared" si="1505"/>
        <v>0</v>
      </c>
      <c r="O98" s="35">
        <f t="shared" si="1505"/>
        <v>0</v>
      </c>
      <c r="P98" s="36">
        <f t="shared" si="1505"/>
        <v>0</v>
      </c>
      <c r="Q98" s="37">
        <f t="shared" si="1505"/>
        <v>0</v>
      </c>
      <c r="R98" s="38">
        <f t="shared" si="1505"/>
        <v>0</v>
      </c>
      <c r="S98" s="194">
        <f t="shared" ref="S98" si="1506">7-COUNTIF(U97:AA97,0)-COUNTIF(U97:AA97,"")</f>
        <v>0</v>
      </c>
      <c r="T98" s="22">
        <f t="shared" si="1488"/>
        <v>0</v>
      </c>
      <c r="U98" s="35">
        <f t="shared" ref="U98:AA98" si="1507">IF($B91=$B97,U97+U92,U97)</f>
        <v>0</v>
      </c>
      <c r="V98" s="35">
        <f t="shared" si="1507"/>
        <v>0</v>
      </c>
      <c r="W98" s="35">
        <f t="shared" si="1507"/>
        <v>0</v>
      </c>
      <c r="X98" s="35">
        <f t="shared" si="1507"/>
        <v>0</v>
      </c>
      <c r="Y98" s="36">
        <f t="shared" si="1507"/>
        <v>0</v>
      </c>
      <c r="Z98" s="37">
        <f t="shared" si="1507"/>
        <v>0</v>
      </c>
      <c r="AA98" s="38">
        <f t="shared" si="1507"/>
        <v>0</v>
      </c>
      <c r="AB98" s="194">
        <f t="shared" ref="AB98" si="1508">7-COUNTIF(AD97:AJ97,0)-COUNTIF(AD97:AJ97,"")</f>
        <v>0</v>
      </c>
      <c r="AC98" s="22">
        <f t="shared" si="1490"/>
        <v>0</v>
      </c>
      <c r="AD98" s="35">
        <f t="shared" ref="AD98:AJ98" si="1509">IF($B91=$B97,AD97+AD92,AD97)</f>
        <v>0</v>
      </c>
      <c r="AE98" s="35">
        <f t="shared" si="1509"/>
        <v>0</v>
      </c>
      <c r="AF98" s="35">
        <f t="shared" si="1509"/>
        <v>0</v>
      </c>
      <c r="AG98" s="35">
        <f t="shared" si="1509"/>
        <v>0</v>
      </c>
      <c r="AH98" s="36">
        <f t="shared" si="1509"/>
        <v>0</v>
      </c>
      <c r="AI98" s="37">
        <f t="shared" si="1509"/>
        <v>0</v>
      </c>
      <c r="AJ98" s="38">
        <f t="shared" si="1509"/>
        <v>0</v>
      </c>
      <c r="AK98" s="194">
        <f t="shared" ref="AK98" si="1510">7-COUNTIF(AM97:AS97,0)-COUNTIF(AM97:AS97,"")</f>
        <v>0</v>
      </c>
      <c r="AL98" s="22">
        <f t="shared" si="1492"/>
        <v>0</v>
      </c>
      <c r="AM98" s="35">
        <f t="shared" ref="AM98:AS98" si="1511">IF($B91=$B97,AM97+AM92,AM97)</f>
        <v>0</v>
      </c>
      <c r="AN98" s="35">
        <f t="shared" si="1511"/>
        <v>0</v>
      </c>
      <c r="AO98" s="35">
        <f t="shared" si="1511"/>
        <v>0</v>
      </c>
      <c r="AP98" s="35">
        <f t="shared" si="1511"/>
        <v>0</v>
      </c>
      <c r="AQ98" s="36">
        <f t="shared" si="1511"/>
        <v>0</v>
      </c>
      <c r="AR98" s="37">
        <f t="shared" si="1511"/>
        <v>0</v>
      </c>
      <c r="AS98" s="38">
        <f t="shared" si="1511"/>
        <v>0</v>
      </c>
      <c r="AT98" s="194">
        <f t="shared" ref="AT98" si="1512">7-COUNTIF(AV97:BB97,0)-COUNTIF(AV97:BB97,"")</f>
        <v>0</v>
      </c>
      <c r="AU98" s="22">
        <f t="shared" si="1494"/>
        <v>0</v>
      </c>
      <c r="AV98" s="35">
        <f t="shared" ref="AV98:BB98" si="1513">IF($B91=$B97,AV97+AV92,AV97)</f>
        <v>0</v>
      </c>
      <c r="AW98" s="35">
        <f t="shared" si="1513"/>
        <v>0</v>
      </c>
      <c r="AX98" s="35">
        <f t="shared" si="1513"/>
        <v>0</v>
      </c>
      <c r="AY98" s="35">
        <f t="shared" si="1513"/>
        <v>0</v>
      </c>
      <c r="AZ98" s="36">
        <f t="shared" si="1513"/>
        <v>0</v>
      </c>
      <c r="BA98" s="37">
        <f t="shared" si="1513"/>
        <v>0</v>
      </c>
      <c r="BB98" s="38">
        <f t="shared" si="1513"/>
        <v>0</v>
      </c>
    </row>
    <row r="99" spans="1:54" ht="15" hidden="1" customHeight="1" x14ac:dyDescent="0.2">
      <c r="B99" s="116"/>
      <c r="C99" s="117"/>
      <c r="D99" s="118"/>
      <c r="E99" s="119"/>
      <c r="F99" s="92"/>
      <c r="G99" s="190">
        <f t="shared" ref="G99" si="1514">IF(AND($B91=$B97,$B91&lt;&gt;"",$B91&lt;&gt;0),F97+G93,F97)</f>
        <v>18</v>
      </c>
      <c r="H99" s="121"/>
      <c r="I99" s="165">
        <f t="shared" si="1484"/>
        <v>0</v>
      </c>
      <c r="J99" s="195">
        <f t="shared" ref="J99" si="1515">IF($B97=$B91,COUNTIF(L99:R99,0),COUNTIF(L100:R100,0)+COUNTIF(L100:R100,""))</f>
        <v>7</v>
      </c>
      <c r="K99" s="39">
        <f t="shared" ref="K99:R99" si="1516">IF($B91=$B97,K100+K93,K100)</f>
        <v>0</v>
      </c>
      <c r="L99" s="40">
        <f t="shared" si="1516"/>
        <v>0</v>
      </c>
      <c r="M99" s="40">
        <f t="shared" si="1516"/>
        <v>0</v>
      </c>
      <c r="N99" s="40">
        <f t="shared" si="1516"/>
        <v>0</v>
      </c>
      <c r="O99" s="40">
        <f t="shared" si="1516"/>
        <v>0</v>
      </c>
      <c r="P99" s="41">
        <f t="shared" si="1516"/>
        <v>0</v>
      </c>
      <c r="Q99" s="42">
        <f t="shared" si="1516"/>
        <v>0</v>
      </c>
      <c r="R99" s="43">
        <f t="shared" si="1516"/>
        <v>0</v>
      </c>
      <c r="S99" s="195">
        <f t="shared" ref="S99" si="1517">IF($B97=$B91,COUNTIF(U99:AA99,0),COUNTIF(U100:AA100,0)+COUNTIF(U100:AA100,""))</f>
        <v>7</v>
      </c>
      <c r="T99" s="39">
        <f t="shared" ref="T99:AA99" si="1518">IF($B91=$B97,T100+T93,T100)</f>
        <v>0</v>
      </c>
      <c r="U99" s="40">
        <f t="shared" si="1518"/>
        <v>0</v>
      </c>
      <c r="V99" s="40">
        <f t="shared" si="1518"/>
        <v>0</v>
      </c>
      <c r="W99" s="40">
        <f t="shared" si="1518"/>
        <v>0</v>
      </c>
      <c r="X99" s="40">
        <f t="shared" si="1518"/>
        <v>0</v>
      </c>
      <c r="Y99" s="41">
        <f t="shared" si="1518"/>
        <v>0</v>
      </c>
      <c r="Z99" s="42">
        <f t="shared" si="1518"/>
        <v>0</v>
      </c>
      <c r="AA99" s="43">
        <f t="shared" si="1518"/>
        <v>0</v>
      </c>
      <c r="AB99" s="195">
        <f t="shared" ref="AB99" si="1519">IF($B97=$B91,COUNTIF(AD99:AJ99,0),COUNTIF(AD100:AJ100,0)+COUNTIF(AD100:AJ100,""))</f>
        <v>7</v>
      </c>
      <c r="AC99" s="39">
        <f t="shared" ref="AC99:AJ99" si="1520">IF($B91=$B97,AC100+AC93,AC100)</f>
        <v>0</v>
      </c>
      <c r="AD99" s="40">
        <f t="shared" si="1520"/>
        <v>0</v>
      </c>
      <c r="AE99" s="40">
        <f t="shared" si="1520"/>
        <v>0</v>
      </c>
      <c r="AF99" s="40">
        <f t="shared" si="1520"/>
        <v>0</v>
      </c>
      <c r="AG99" s="40">
        <f t="shared" si="1520"/>
        <v>0</v>
      </c>
      <c r="AH99" s="41">
        <f t="shared" si="1520"/>
        <v>0</v>
      </c>
      <c r="AI99" s="42">
        <f t="shared" si="1520"/>
        <v>0</v>
      </c>
      <c r="AJ99" s="43">
        <f t="shared" si="1520"/>
        <v>0</v>
      </c>
      <c r="AK99" s="195">
        <f t="shared" ref="AK99" si="1521">IF($B97=$B91,COUNTIF(AM99:AS99,0),COUNTIF(AM100:AS100,0)+COUNTIF(AM100:AS100,""))</f>
        <v>7</v>
      </c>
      <c r="AL99" s="39">
        <f t="shared" ref="AL99:AS99" si="1522">IF($B91=$B97,AL100+AL93,AL100)</f>
        <v>0</v>
      </c>
      <c r="AM99" s="40">
        <f t="shared" si="1522"/>
        <v>0</v>
      </c>
      <c r="AN99" s="40">
        <f t="shared" si="1522"/>
        <v>0</v>
      </c>
      <c r="AO99" s="40">
        <f t="shared" si="1522"/>
        <v>0</v>
      </c>
      <c r="AP99" s="40">
        <f t="shared" si="1522"/>
        <v>0</v>
      </c>
      <c r="AQ99" s="41">
        <f t="shared" si="1522"/>
        <v>0</v>
      </c>
      <c r="AR99" s="42">
        <f t="shared" si="1522"/>
        <v>0</v>
      </c>
      <c r="AS99" s="43">
        <f t="shared" si="1522"/>
        <v>0</v>
      </c>
      <c r="AT99" s="195">
        <f t="shared" ref="AT99" si="1523">IF($B97=$B91,COUNTIF(AV99:BB99,0),COUNTIF(AV100:BB100,0)+COUNTIF(AV100:BB100,""))</f>
        <v>7</v>
      </c>
      <c r="AU99" s="39">
        <f t="shared" ref="AU99:BB99" si="1524">IF($B91=$B97,AU100+AU93,AU100)</f>
        <v>0</v>
      </c>
      <c r="AV99" s="40">
        <f t="shared" si="1524"/>
        <v>0</v>
      </c>
      <c r="AW99" s="40">
        <f t="shared" si="1524"/>
        <v>0</v>
      </c>
      <c r="AX99" s="40">
        <f t="shared" si="1524"/>
        <v>0</v>
      </c>
      <c r="AY99" s="40">
        <f t="shared" si="1524"/>
        <v>0</v>
      </c>
      <c r="AZ99" s="41">
        <f t="shared" si="1524"/>
        <v>0</v>
      </c>
      <c r="BA99" s="42">
        <f t="shared" si="1524"/>
        <v>0</v>
      </c>
      <c r="BB99" s="43">
        <f t="shared" si="1524"/>
        <v>0</v>
      </c>
    </row>
    <row r="100" spans="1:54" ht="15.75" customHeight="1" x14ac:dyDescent="0.2">
      <c r="A100" s="1">
        <f t="shared" ref="A100" si="1525">A97</f>
        <v>0</v>
      </c>
      <c r="B100" s="313">
        <f t="shared" ref="B100" si="1526">B94+1</f>
        <v>14</v>
      </c>
      <c r="C100" s="314"/>
      <c r="D100" s="314"/>
      <c r="E100" s="314"/>
      <c r="F100" s="31"/>
      <c r="G100" s="183"/>
      <c r="H100" s="122">
        <f t="shared" ref="H100" si="1527">5-COUNTIF(AU97,0)-COUNTIF(AL97,0)-COUNTIF(AC97,0)-COUNTIF(T97,0)-COUNTIF(K97,0)</f>
        <v>0</v>
      </c>
      <c r="I100" s="165">
        <f t="shared" si="1484"/>
        <v>0</v>
      </c>
      <c r="J100" s="187">
        <f t="shared" ref="J100" si="1528">IF($B97=$B91,J94+IF($F97&lt;&gt;$G97,(K97+$G99-$G98)/$F97,K97/$F97),IF($F97&lt;&gt;G97,(K97+$G99-$G98)/$F97,K97/$F97))</f>
        <v>0</v>
      </c>
      <c r="K100" s="7">
        <f t="shared" ref="K100:K101" si="1529">SUM(L100:R100)</f>
        <v>0</v>
      </c>
      <c r="L100" s="26">
        <f t="shared" ref="L100:R100" si="1530">L97</f>
        <v>0</v>
      </c>
      <c r="M100" s="26">
        <f t="shared" si="1530"/>
        <v>0</v>
      </c>
      <c r="N100" s="26">
        <f t="shared" si="1530"/>
        <v>0</v>
      </c>
      <c r="O100" s="26">
        <f t="shared" si="1530"/>
        <v>0</v>
      </c>
      <c r="P100" s="26">
        <f t="shared" si="1530"/>
        <v>0</v>
      </c>
      <c r="Q100" s="29">
        <f t="shared" si="1530"/>
        <v>0</v>
      </c>
      <c r="R100" s="23">
        <f t="shared" si="1530"/>
        <v>0</v>
      </c>
      <c r="S100" s="187">
        <f t="shared" ref="S100" si="1531">IF($B97=$B91,S94+IF($F97&lt;&gt;$G97,(T97+$G99-$G98)/$F97,T97/$F97),IF($F97&lt;&gt;P97,(T97+$G99-$G98)/$F97,T97/$F97))</f>
        <v>0</v>
      </c>
      <c r="T100" s="7">
        <f t="shared" ref="T100:T101" si="1532">SUM(U100:AA100)</f>
        <v>0</v>
      </c>
      <c r="U100" s="26">
        <f t="shared" ref="U100:AA100" si="1533">U97</f>
        <v>0</v>
      </c>
      <c r="V100" s="26">
        <f t="shared" si="1533"/>
        <v>0</v>
      </c>
      <c r="W100" s="26">
        <f t="shared" si="1533"/>
        <v>0</v>
      </c>
      <c r="X100" s="26">
        <f t="shared" si="1533"/>
        <v>0</v>
      </c>
      <c r="Y100" s="113">
        <f t="shared" si="1533"/>
        <v>0</v>
      </c>
      <c r="Z100" s="29">
        <f t="shared" si="1533"/>
        <v>0</v>
      </c>
      <c r="AA100" s="23">
        <f t="shared" si="1533"/>
        <v>0</v>
      </c>
      <c r="AB100" s="187">
        <f t="shared" ref="AB100" si="1534">IF($B97=$B91,AB94+IF($F97&lt;&gt;$G97,(AC97+$G99-$G98)/$F97,AC97/$F97),IF($F97&lt;&gt;Y97,(AC97+$G99-$G98)/$F97,AC97/$F97))</f>
        <v>0</v>
      </c>
      <c r="AC100" s="7">
        <f t="shared" ref="AC100:AC101" si="1535">SUM(AD100:AJ100)</f>
        <v>0</v>
      </c>
      <c r="AD100" s="26">
        <f t="shared" ref="AD100:AJ100" si="1536">AD97</f>
        <v>0</v>
      </c>
      <c r="AE100" s="26">
        <f t="shared" si="1536"/>
        <v>0</v>
      </c>
      <c r="AF100" s="26">
        <f t="shared" si="1536"/>
        <v>0</v>
      </c>
      <c r="AG100" s="26">
        <f t="shared" si="1536"/>
        <v>0</v>
      </c>
      <c r="AH100" s="113">
        <f t="shared" si="1536"/>
        <v>0</v>
      </c>
      <c r="AI100" s="29">
        <f t="shared" si="1536"/>
        <v>0</v>
      </c>
      <c r="AJ100" s="23">
        <f t="shared" si="1536"/>
        <v>0</v>
      </c>
      <c r="AK100" s="187">
        <f t="shared" ref="AK100" si="1537">IF($B97=$B91,AK94+IF($F97&lt;&gt;$G97,(AL97+$G99-$G98)/$F97,AL97/$F97),IF($F97&lt;&gt;AH97,(AL97+$G99-$G98)/$F97,AL97/$F97))</f>
        <v>0</v>
      </c>
      <c r="AL100" s="7">
        <f t="shared" ref="AL100:AL101" si="1538">SUM(AM100:AS100)</f>
        <v>0</v>
      </c>
      <c r="AM100" s="26">
        <f t="shared" ref="AM100:AS100" si="1539">AM97</f>
        <v>0</v>
      </c>
      <c r="AN100" s="26">
        <f t="shared" si="1539"/>
        <v>0</v>
      </c>
      <c r="AO100" s="26">
        <f t="shared" si="1539"/>
        <v>0</v>
      </c>
      <c r="AP100" s="26">
        <f t="shared" si="1539"/>
        <v>0</v>
      </c>
      <c r="AQ100" s="113">
        <f t="shared" si="1539"/>
        <v>0</v>
      </c>
      <c r="AR100" s="29">
        <f t="shared" si="1539"/>
        <v>0</v>
      </c>
      <c r="AS100" s="23">
        <f t="shared" si="1539"/>
        <v>0</v>
      </c>
      <c r="AT100" s="187">
        <f t="shared" ref="AT100" si="1540">IF($B97=$B91,AT94+IF($F97&lt;&gt;$G97,(AU97+$G99-$G98)/$F97,AU97/$F97),IF($F97&lt;&gt;AQ97,(AU97+$G99-$G98)/$F97,AU97/$F97))</f>
        <v>0</v>
      </c>
      <c r="AU100" s="7">
        <f t="shared" ref="AU100:AU101" si="1541">SUM(AV100:BB100)</f>
        <v>0</v>
      </c>
      <c r="AV100" s="6">
        <f t="shared" ref="AV100" si="1542">IF(SUM($AM$9:$AS$9)=SUM($AV$9:$BB$9),AV97,IF(AND(SUM($AV$9:$BB$9)&gt;42,SUM($AV$9:$BB$9)&lt;49),AV97,0))</f>
        <v>0</v>
      </c>
      <c r="AW100" s="6">
        <f t="shared" ref="AW100:BB100" si="1543">IF(SUM($AM$9:$AS$9)=SUM($AV$9:$BB$9),AW97,IF(AND(SUM($AV$9:$BB$9)&gt;42,SUM($AV$9:$BB$9)&lt;49),AW97,0))</f>
        <v>0</v>
      </c>
      <c r="AX100" s="6">
        <f t="shared" si="1543"/>
        <v>0</v>
      </c>
      <c r="AY100" s="6">
        <f t="shared" si="1543"/>
        <v>0</v>
      </c>
      <c r="AZ100" s="26">
        <f t="shared" si="1543"/>
        <v>0</v>
      </c>
      <c r="BA100" s="29">
        <f t="shared" si="1543"/>
        <v>0</v>
      </c>
      <c r="BB100" s="23">
        <f t="shared" si="1543"/>
        <v>0</v>
      </c>
    </row>
    <row r="101" spans="1:54" ht="15.75" customHeight="1" x14ac:dyDescent="0.2">
      <c r="A101" s="1">
        <f t="shared" ref="A101:A102" si="1544">A100</f>
        <v>0</v>
      </c>
      <c r="B101" s="313"/>
      <c r="C101" s="314"/>
      <c r="D101" s="314"/>
      <c r="E101" s="314"/>
      <c r="F101" s="31"/>
      <c r="G101" s="183"/>
      <c r="H101" s="123">
        <f t="shared" ref="H101" si="1545">IF($B97=$B91,H95+F101,$F101)</f>
        <v>0</v>
      </c>
      <c r="I101" s="165">
        <f t="shared" si="1484"/>
        <v>0</v>
      </c>
      <c r="J101" s="141">
        <f t="shared" ref="J101" si="1546">IF($H100=0,0,IF($B91=$B97,IF($H102&gt;0,$H102+J95,K97+J95),IF($H102&gt;0,$H102,K97)))</f>
        <v>0</v>
      </c>
      <c r="K101" s="7">
        <f t="shared" si="1529"/>
        <v>0</v>
      </c>
      <c r="L101" s="6"/>
      <c r="M101" s="6"/>
      <c r="N101" s="6"/>
      <c r="O101" s="6"/>
      <c r="P101" s="26"/>
      <c r="Q101" s="29"/>
      <c r="R101" s="23"/>
      <c r="S101" s="141">
        <f t="shared" ref="S101" si="1547">IF($H100=0,0,IF($B91=$B97,IF($H102&gt;0,$H102+S95,T97+S95),IF($H102&gt;0,$H102,T97)))</f>
        <v>0</v>
      </c>
      <c r="T101" s="7">
        <f t="shared" si="1532"/>
        <v>0</v>
      </c>
      <c r="U101" s="6"/>
      <c r="V101" s="6"/>
      <c r="W101" s="6"/>
      <c r="X101" s="6"/>
      <c r="Y101" s="26"/>
      <c r="Z101" s="29"/>
      <c r="AA101" s="23"/>
      <c r="AB101" s="141">
        <f t="shared" ref="AB101" si="1548">IF($H100=0,0,IF($B91=$B97,IF($H102&gt;0,$H102+AB95,AC97+AB95),IF($H102&gt;0,$H102,AC97)))</f>
        <v>0</v>
      </c>
      <c r="AC101" s="7">
        <f t="shared" si="1535"/>
        <v>0</v>
      </c>
      <c r="AD101" s="6"/>
      <c r="AE101" s="6"/>
      <c r="AF101" s="6"/>
      <c r="AG101" s="6"/>
      <c r="AH101" s="26"/>
      <c r="AI101" s="29"/>
      <c r="AJ101" s="23"/>
      <c r="AK101" s="141">
        <f t="shared" ref="AK101" si="1549">IF($H100=0,0,IF($B91=$B97,IF($H102&gt;0,$H102+AK95,AL97+AK95),IF($H102&gt;0,$H102,AL97)))</f>
        <v>0</v>
      </c>
      <c r="AL101" s="7">
        <f t="shared" si="1538"/>
        <v>0</v>
      </c>
      <c r="AM101" s="6"/>
      <c r="AN101" s="6"/>
      <c r="AO101" s="6"/>
      <c r="AP101" s="6"/>
      <c r="AQ101" s="26"/>
      <c r="AR101" s="29"/>
      <c r="AS101" s="23"/>
      <c r="AT101" s="141">
        <f t="shared" ref="AT101" si="1550">IF($H100=0,0,IF($B91=$B97,IF($H102&gt;0,$H102+AT95,AU97+AT95),IF($H102&gt;0,$H102,AU97)))</f>
        <v>0</v>
      </c>
      <c r="AU101" s="7">
        <f t="shared" si="1541"/>
        <v>0</v>
      </c>
      <c r="AV101" s="6"/>
      <c r="AW101" s="6"/>
      <c r="AX101" s="6"/>
      <c r="AY101" s="6"/>
      <c r="AZ101" s="26"/>
      <c r="BA101" s="29"/>
      <c r="BB101" s="23"/>
    </row>
    <row r="102" spans="1:54" ht="18.75" customHeight="1" thickBot="1" x14ac:dyDescent="0.25">
      <c r="A102" s="1">
        <f t="shared" si="1544"/>
        <v>0</v>
      </c>
      <c r="B102" s="323" t="str">
        <f>IF(B97="",Wydruk!$AE$6,IF(J98=0,Wydruk!$AE$7,IF(AND(G98&lt;G99,B97&lt;&gt;$B103),Wydruk!$AE$13,IF(AND($B97=$B91,$B97&lt;&gt;$B103),IF(OR(OR(J102&lt;4,J102&gt;5),OR(S102&lt;4,S102&gt;5),OR(AB102&lt;4,AB102&gt;5),OR(AK102&lt;4,AK102&gt;5),OR(AND(AT102&lt;4,AT102&gt;0),AT102&gt;5)),Wydruk!$AE$8,Wydruk!$AE$9),IF($B97=$B103,IF($F101&lt;&gt;0,Wydruk!$AE$12,Wydruk!$AE$10),IF(OR(OR(J98&lt;4,J98&gt;5),OR(S98&lt;4,S98&gt;5),OR(AB98&lt;4,AB98&gt;5),OR(AK98&lt;4,AK98&gt;5),OR(AND(AT98&lt;4,AT98&gt;0),AT98&gt;5)),Wydruk!$AE$8,Wydruk!$AE$11))))))</f>
        <v>Uzupełnij liczby godzin tygodniowego planu</v>
      </c>
      <c r="C102" s="324"/>
      <c r="D102" s="324"/>
      <c r="E102" s="324"/>
      <c r="F102" s="173">
        <f>styczeń!F102</f>
        <v>0</v>
      </c>
      <c r="G102" s="184">
        <f>styczeń!G102</f>
        <v>0</v>
      </c>
      <c r="H102" s="191">
        <f t="shared" ref="H102" si="1551">IF(OR($G102=0,$F102=0,$G102="",$F102=""),0,$G102/$F102)</f>
        <v>0</v>
      </c>
      <c r="I102" s="193"/>
      <c r="J102" s="176">
        <f t="shared" ref="J102" si="1552">IF($B91=$B97,IF(L97+L92&gt;0,1,0)+IF(M97+M92&gt;0,1,0)+IF(N97+N92&gt;0,1,0)+IF(O97+O92&gt;0,1,0)+IF(P97+P92&gt;0,1,0)+IF(Q97+Q92&gt;0,1,0)+IF(R97+R92&gt;0,1,0),J98)</f>
        <v>0</v>
      </c>
      <c r="K102" s="133">
        <f t="shared" ref="K102" si="1553">IF(OR($B97=$B103,J102=0,(K98-Q102+O102)&lt;=0),0,(K98-Q102+O102)/J102)</f>
        <v>0</v>
      </c>
      <c r="L102" s="137">
        <f t="shared" ref="L102" si="1554">IF(K102*(7-J99)&lt;=0,0,K102*(7-J99))</f>
        <v>0</v>
      </c>
      <c r="M102" s="311">
        <f t="shared" ref="M102" si="1555">ROUND(IF(OR(K99-K102*(7-J99)+P102&lt;0,$B97=$B103,K102&lt;=0,K99=0),0,IF(K99-K102*(7-J99)+P102&gt;Q102-O102+P102,Q102-O102+P102,K99-K102*(7-J99)+P102)),1)</f>
        <v>0</v>
      </c>
      <c r="N102" s="312"/>
      <c r="O102" s="139">
        <f t="shared" ref="O102" si="1556">IF(OR($B97=$B103,J98=0),0,IF($B97=$B91,J97,$F97))</f>
        <v>0</v>
      </c>
      <c r="P102" s="30">
        <f t="shared" ref="P102" si="1557">IF(OR($B97=$B103,J102=0),0,$G99-$G98)</f>
        <v>0</v>
      </c>
      <c r="Q102" s="134">
        <f t="shared" ref="Q102" si="1558">IF(OR($B97=$B103,J102=0),0,J101)</f>
        <v>0</v>
      </c>
      <c r="R102" s="138">
        <f t="shared" ref="R102" si="1559">IF($B97=$B103,0,K99)</f>
        <v>0</v>
      </c>
      <c r="S102" s="176">
        <f t="shared" ref="S102" si="1560">IF($B91=$B97,IF(U97+U92&gt;0,1,0)+IF(V97+V92&gt;0,1,0)+IF(W97+W92&gt;0,1,0)+IF(X97+X92&gt;0,1,0)+IF(Y97+Y92&gt;0,1,0)+IF(Z97+Z92&gt;0,1,0)+IF(AA97+AA92&gt;0,1,0),S98)</f>
        <v>0</v>
      </c>
      <c r="T102" s="133">
        <f t="shared" ref="T102" si="1561">IF(OR($B97=$B103,S102=0,(T98-Z102+X102)&lt;=0),0,(T98-Z102+X102)/S102)</f>
        <v>0</v>
      </c>
      <c r="U102" s="137">
        <f t="shared" ref="U102" si="1562">IF(T102*(7-S99)&lt;=0,0,T102*(7-S99))</f>
        <v>0</v>
      </c>
      <c r="V102" s="311">
        <f t="shared" ref="V102" si="1563">ROUND(IF(OR(T99-T102*(7-S99)+Y102&lt;0,$B97=$B103,T102&lt;=0,T99=0),0,IF(T99-T102*(7-S99)+Y102&gt;Z102-X102+Y102,Z102-X102+Y102,T99-T102*(7-S99)+Y102)),1)</f>
        <v>0</v>
      </c>
      <c r="W102" s="312"/>
      <c r="X102" s="139">
        <f t="shared" ref="X102" si="1564">IF(OR($B97=$B103,S98=0),0,IF($B97=$B91,S97,$F97))</f>
        <v>0</v>
      </c>
      <c r="Y102" s="30">
        <f t="shared" ref="Y102" si="1565">IF(OR($B97=$B103,S102=0),0,$G99-$G98)</f>
        <v>0</v>
      </c>
      <c r="Z102" s="134">
        <f t="shared" ref="Z102" si="1566">IF(OR($B97=$B103,S102=0),0,S101)</f>
        <v>0</v>
      </c>
      <c r="AA102" s="138">
        <f t="shared" ref="AA102" si="1567">IF($B97=$B103,0,T99)</f>
        <v>0</v>
      </c>
      <c r="AB102" s="176">
        <f t="shared" ref="AB102" si="1568">IF($B91=$B97,IF(AD97+AD92&gt;0,1,0)+IF(AE97+AE92&gt;0,1,0)+IF(AF97+AF92&gt;0,1,0)+IF(AG97+AG92&gt;0,1,0)+IF(AH97+AH92&gt;0,1,0)+IF(AI97+AI92&gt;0,1,0)+IF(AJ97+AJ92&gt;0,1,0),AB98)</f>
        <v>0</v>
      </c>
      <c r="AC102" s="133">
        <f t="shared" ref="AC102" si="1569">IF(OR($B97=$B103,AB102=0,(AC98-AI102+AG102)&lt;=0),0,(AC98-AI102+AG102)/AB102)</f>
        <v>0</v>
      </c>
      <c r="AD102" s="137">
        <f t="shared" ref="AD102" si="1570">IF(AC102*(7-AB99)&lt;=0,0,AC102*(7-AB99))</f>
        <v>0</v>
      </c>
      <c r="AE102" s="311">
        <f t="shared" ref="AE102" si="1571">ROUND(IF(OR(AC99-AC102*(7-AB99)+AH102&lt;0,$B97=$B103,AC102&lt;=0,AC99=0),0,IF(AC99-AC102*(7-AB99)+AH102&gt;AI102-AG102+AH102,AI102-AG102+AH102,AC99-AC102*(7-AB99)+AH102)),1)</f>
        <v>0</v>
      </c>
      <c r="AF102" s="312"/>
      <c r="AG102" s="139">
        <f t="shared" ref="AG102" si="1572">IF(OR($B97=$B103,AB98=0),0,IF($B97=$B91,AB97,$F97))</f>
        <v>0</v>
      </c>
      <c r="AH102" s="30">
        <f t="shared" ref="AH102" si="1573">IF(OR($B97=$B103,AB102=0),0,$G99-$G98)</f>
        <v>0</v>
      </c>
      <c r="AI102" s="134">
        <f t="shared" ref="AI102" si="1574">IF(OR($B97=$B103,AB102=0),0,AB101)</f>
        <v>0</v>
      </c>
      <c r="AJ102" s="138">
        <f t="shared" ref="AJ102" si="1575">IF($B97=$B103,0,AC99)</f>
        <v>0</v>
      </c>
      <c r="AK102" s="176">
        <f t="shared" ref="AK102" si="1576">IF($B91=$B97,IF(AM97+AM92&gt;0,1,0)+IF(AN97+AN92&gt;0,1,0)+IF(AO97+AO92&gt;0,1,0)+IF(AP97+AP92&gt;0,1,0)+IF(AQ97+AQ92&gt;0,1,0)+IF(AR97+AR92&gt;0,1,0)+IF(AS97+AS92&gt;0,1,0),AK98)</f>
        <v>0</v>
      </c>
      <c r="AL102" s="133">
        <f t="shared" ref="AL102" si="1577">IF(OR($B97=$B103,AK102=0,(AL98-AR102+AP102)&lt;=0),0,(AL98-AR102+AP102)/AK102)</f>
        <v>0</v>
      </c>
      <c r="AM102" s="137">
        <f t="shared" ref="AM102" si="1578">IF(AL102*(7-AK99)&lt;=0,0,AL102*(7-AK99))</f>
        <v>0</v>
      </c>
      <c r="AN102" s="311">
        <f t="shared" ref="AN102" si="1579">ROUND(IF(OR(AL99-AL102*(7-AK99)+AQ102&lt;0,$B97=$B103,AL102&lt;=0,AL99=0),0,IF(AL99-AL102*(7-AK99)+AQ102&gt;AR102-AP102+AQ102,AR102-AP102+AQ102,AL99-AL102*(7-AK99)+AQ102)),1)</f>
        <v>0</v>
      </c>
      <c r="AO102" s="312"/>
      <c r="AP102" s="139">
        <f t="shared" ref="AP102" si="1580">IF(OR($B97=$B103,AK98=0),0,IF($B97=$B91,AK97,$F97))</f>
        <v>0</v>
      </c>
      <c r="AQ102" s="30">
        <f t="shared" ref="AQ102" si="1581">IF(OR($B97=$B103,AK102=0),0,$G99-$G98)</f>
        <v>0</v>
      </c>
      <c r="AR102" s="134">
        <f t="shared" ref="AR102" si="1582">IF(OR($B97=$B103,AK102=0),0,AK101)</f>
        <v>0</v>
      </c>
      <c r="AS102" s="138">
        <f t="shared" ref="AS102" si="1583">IF($B97=$B103,0,AL99)</f>
        <v>0</v>
      </c>
      <c r="AT102" s="176">
        <f t="shared" ref="AT102" si="1584">IF($B91=$B97,IF(AV97+AV92&gt;0,1,0)+IF(AW97+AW92&gt;0,1,0)+IF(AX97+AX92&gt;0,1,0)+IF(AY97+AY92&gt;0,1,0)+IF(AZ97+AZ92&gt;0,1,0)+IF(BA97+BA92&gt;0,1,0)+IF(BB97+BB92&gt;0,1,0),AT98)</f>
        <v>0</v>
      </c>
      <c r="AU102" s="133">
        <f t="shared" ref="AU102" si="1585">IF(OR($B97=$B103,AT102=0,(AU98-BA102+AY102)&lt;=0),0,(AU98-BA102+AY102)/AT102)</f>
        <v>0</v>
      </c>
      <c r="AV102" s="137">
        <f t="shared" ref="AV102" si="1586">IF(AU102*(7-AT99)&lt;=0,0,AU102*(7-AT99))</f>
        <v>0</v>
      </c>
      <c r="AW102" s="311">
        <f t="shared" ref="AW102" si="1587">ROUND(IF(OR(AU99-AU102*(7-AT99)+AZ102&lt;0,$B97=$B103,AU102&lt;=0,AU99=0),0,IF(AU99-AU102*(7-AT99)+AZ102&gt;BA102-AY102+AZ102,BA102-AY102+AZ102,AU99-AU102*(7-AT99)+AZ102)),1)</f>
        <v>0</v>
      </c>
      <c r="AX102" s="312"/>
      <c r="AY102" s="139">
        <f t="shared" ref="AY102" si="1588">IF(OR($B97=$B103,AT98=0),0,IF($B97=$B91,AT97,$F97))</f>
        <v>0</v>
      </c>
      <c r="AZ102" s="30">
        <f t="shared" ref="AZ102" si="1589">IF(OR($B97=$B103,AT102=0),0,$G99-$G98)</f>
        <v>0</v>
      </c>
      <c r="BA102" s="134">
        <f t="shared" ref="BA102" si="1590">IF(OR($B97=$B103,AT102=0),0,AT101)</f>
        <v>0</v>
      </c>
      <c r="BB102" s="138">
        <f t="shared" ref="BB102" si="1591">IF($B97=$B103,0,AU99)</f>
        <v>0</v>
      </c>
    </row>
    <row r="103" spans="1:54" ht="15.75" x14ac:dyDescent="0.2">
      <c r="A103" s="1">
        <f t="shared" ref="A103" si="1592">IF(B103="","1. Niewypełnione",B103)</f>
        <v>0</v>
      </c>
      <c r="B103" s="320">
        <f>styczeń!B103</f>
        <v>0</v>
      </c>
      <c r="C103" s="321">
        <f>styczeń!C103</f>
        <v>0</v>
      </c>
      <c r="D103" s="321">
        <f>styczeń!D103</f>
        <v>0</v>
      </c>
      <c r="E103" s="321">
        <f>styczeń!E103</f>
        <v>0</v>
      </c>
      <c r="F103" s="177">
        <f>styczeń!F103</f>
        <v>18</v>
      </c>
      <c r="G103" s="185">
        <f>styczeń!G103</f>
        <v>18</v>
      </c>
      <c r="H103" s="177"/>
      <c r="I103" s="192">
        <f t="shared" ref="I103:I107" si="1593">K103+T103+AC103+AL103+AU103</f>
        <v>0</v>
      </c>
      <c r="J103" s="186">
        <f t="shared" ref="J103" si="1594">IF(OR($B103=$B109,J106=0),0,ROUND((K104+P108)/J106,0))</f>
        <v>0</v>
      </c>
      <c r="K103" s="51">
        <f t="shared" ref="K103:K104" si="1595">SUM(L103:R103)</f>
        <v>0</v>
      </c>
      <c r="L103" s="52">
        <f>styczeń!L103</f>
        <v>0</v>
      </c>
      <c r="M103" s="52">
        <f>styczeń!M103</f>
        <v>0</v>
      </c>
      <c r="N103" s="52">
        <f>styczeń!N103</f>
        <v>0</v>
      </c>
      <c r="O103" s="52">
        <f>styczeń!O103</f>
        <v>0</v>
      </c>
      <c r="P103" s="53">
        <f>styczeń!P103</f>
        <v>0</v>
      </c>
      <c r="Q103" s="54">
        <f>styczeń!Q103</f>
        <v>0</v>
      </c>
      <c r="R103" s="55">
        <f>styczeń!R103</f>
        <v>0</v>
      </c>
      <c r="S103" s="188">
        <f t="shared" ref="S103" si="1596">IF(OR($B103=$B109,S106=0),0,ROUND((T104+Y108)/S106,0))</f>
        <v>0</v>
      </c>
      <c r="T103" s="51">
        <f t="shared" ref="T103:T104" si="1597">SUM(U103:AA103)</f>
        <v>0</v>
      </c>
      <c r="U103" s="52">
        <f>styczeń!U103</f>
        <v>0</v>
      </c>
      <c r="V103" s="52">
        <f>styczeń!V103</f>
        <v>0</v>
      </c>
      <c r="W103" s="52">
        <f>styczeń!W103</f>
        <v>0</v>
      </c>
      <c r="X103" s="52">
        <f>styczeń!X103</f>
        <v>0</v>
      </c>
      <c r="Y103" s="53">
        <f>styczeń!Y103</f>
        <v>0</v>
      </c>
      <c r="Z103" s="54">
        <f>styczeń!Z103</f>
        <v>0</v>
      </c>
      <c r="AA103" s="55">
        <f>styczeń!AA103</f>
        <v>0</v>
      </c>
      <c r="AB103" s="188">
        <f t="shared" ref="AB103" si="1598">IF(OR($B103=$B109,AB106=0),0,ROUND((AC104+AH108)/AB106,0))</f>
        <v>0</v>
      </c>
      <c r="AC103" s="51">
        <f t="shared" ref="AC103:AC104" si="1599">SUM(AD103:AJ103)</f>
        <v>0</v>
      </c>
      <c r="AD103" s="52">
        <f>styczeń!AD103</f>
        <v>0</v>
      </c>
      <c r="AE103" s="52">
        <f>styczeń!AE103</f>
        <v>0</v>
      </c>
      <c r="AF103" s="52">
        <f>styczeń!AF103</f>
        <v>0</v>
      </c>
      <c r="AG103" s="52">
        <f>styczeń!AG103</f>
        <v>0</v>
      </c>
      <c r="AH103" s="53">
        <f>styczeń!AH103</f>
        <v>0</v>
      </c>
      <c r="AI103" s="54">
        <f>styczeń!AI103</f>
        <v>0</v>
      </c>
      <c r="AJ103" s="55">
        <f>styczeń!AJ103</f>
        <v>0</v>
      </c>
      <c r="AK103" s="188">
        <f t="shared" ref="AK103" si="1600">IF(OR($B103=$B109,AK106=0),0,ROUND((AL104+AQ108)/AK106,0))</f>
        <v>0</v>
      </c>
      <c r="AL103" s="51">
        <f t="shared" ref="AL103:AL104" si="1601">SUM(AM103:AS103)</f>
        <v>0</v>
      </c>
      <c r="AM103" s="52">
        <f>styczeń!AM103</f>
        <v>0</v>
      </c>
      <c r="AN103" s="52">
        <f>styczeń!AN103</f>
        <v>0</v>
      </c>
      <c r="AO103" s="52">
        <f>styczeń!AO103</f>
        <v>0</v>
      </c>
      <c r="AP103" s="52">
        <f>styczeń!AP103</f>
        <v>0</v>
      </c>
      <c r="AQ103" s="53">
        <f>styczeń!AQ103</f>
        <v>0</v>
      </c>
      <c r="AR103" s="54">
        <f>styczeń!AR103</f>
        <v>0</v>
      </c>
      <c r="AS103" s="55">
        <f>styczeń!AS103</f>
        <v>0</v>
      </c>
      <c r="AT103" s="188">
        <f t="shared" ref="AT103" si="1602">IF(OR($B103=$B109,AT106=0),0,ROUND((AU104+AZ108)/AT106,0))</f>
        <v>0</v>
      </c>
      <c r="AU103" s="51">
        <f t="shared" ref="AU103:AU104" si="1603">SUM(AV103:BB103)</f>
        <v>0</v>
      </c>
      <c r="AV103" s="52">
        <f t="shared" ref="AV103" si="1604">IF(SUM($AM$9:$AS$9)=SUM($AV$9:$BB$9),AM103,IF(AND(SUM($AV$9:$BB$9)&gt;42,SUM($AV$9:$BB$9)&lt;49),AM103,0))</f>
        <v>0</v>
      </c>
      <c r="AW103" s="52">
        <f t="shared" ref="AW103" si="1605">IF(SUM($AM$9:$AS$9)=SUM($AV$9:$BB$9),AN103,IF(AND(SUM($AV$9:$BB$9)&gt;42,SUM($AV$9:$BB$9)&lt;49),AN103,0))</f>
        <v>0</v>
      </c>
      <c r="AX103" s="52">
        <f t="shared" ref="AX103" si="1606">IF(SUM($AM$9:$AS$9)=SUM($AV$9:$BB$9),AO103,IF(AND(SUM($AV$9:$BB$9)&gt;42,SUM($AV$9:$BB$9)&lt;49),AO103,0))</f>
        <v>0</v>
      </c>
      <c r="AY103" s="52">
        <f t="shared" ref="AY103" si="1607">IF(SUM($AM$9:$AS$9)=SUM($AV$9:$BB$9),AP103,IF(AND(SUM($AV$9:$BB$9)&gt;42,SUM($AV$9:$BB$9)&lt;49),AP103,0))</f>
        <v>0</v>
      </c>
      <c r="AZ103" s="53">
        <f t="shared" ref="AZ103" si="1608">IF(SUM($AM$9:$AS$9)=SUM($AV$9:$BB$9),AQ103,IF(AND(SUM($AV$9:$BB$9)&gt;42,SUM($AV$9:$BB$9)&lt;49),AQ103,0))</f>
        <v>0</v>
      </c>
      <c r="BA103" s="54">
        <f t="shared" ref="BA103" si="1609">IF(SUM($AM$9:$AS$9)=SUM($AV$9:$BB$9),AR103,IF(AND(SUM($AV$9:$BB$9)&gt;42,SUM($AV$9:$BB$9)&lt;49),AR103,0))</f>
        <v>0</v>
      </c>
      <c r="BB103" s="55">
        <f t="shared" ref="BB103" si="1610">IF(SUM($AM$9:$AS$9)=SUM($AV$9:$BB$9),AS103,IF(AND(SUM($AV$9:$BB$9)&gt;42,SUM($AV$9:$BB$9)&lt;49),AS103,0))</f>
        <v>0</v>
      </c>
    </row>
    <row r="104" spans="1:54" ht="12.75" hidden="1" customHeight="1" x14ac:dyDescent="0.2">
      <c r="B104" s="93"/>
      <c r="C104" s="94"/>
      <c r="D104" s="95"/>
      <c r="E104" s="115"/>
      <c r="F104" s="140" t="b">
        <f t="shared" ref="F104" si="1611">IF($B97=$B103,OR(F98,G103&lt;F103),G103&lt;F103)</f>
        <v>0</v>
      </c>
      <c r="G104" s="189">
        <f t="shared" ref="G104" si="1612">IF(AND($B97=$B103,$B97&lt;&gt;"",$B97&lt;&gt;0),G103+G98,G103)</f>
        <v>18</v>
      </c>
      <c r="H104" s="120"/>
      <c r="I104" s="165">
        <f t="shared" si="1593"/>
        <v>0</v>
      </c>
      <c r="J104" s="194">
        <f t="shared" ref="J104" si="1613">7-COUNTIF(L103:R103,0)-COUNTIF(L103:R103,"")</f>
        <v>0</v>
      </c>
      <c r="K104" s="22">
        <f t="shared" si="1595"/>
        <v>0</v>
      </c>
      <c r="L104" s="35">
        <f t="shared" ref="L104:R104" si="1614">IF($B97=$B103,L103+L98,L103)</f>
        <v>0</v>
      </c>
      <c r="M104" s="35">
        <f t="shared" si="1614"/>
        <v>0</v>
      </c>
      <c r="N104" s="35">
        <f t="shared" si="1614"/>
        <v>0</v>
      </c>
      <c r="O104" s="35">
        <f t="shared" si="1614"/>
        <v>0</v>
      </c>
      <c r="P104" s="36">
        <f t="shared" si="1614"/>
        <v>0</v>
      </c>
      <c r="Q104" s="37">
        <f t="shared" si="1614"/>
        <v>0</v>
      </c>
      <c r="R104" s="38">
        <f t="shared" si="1614"/>
        <v>0</v>
      </c>
      <c r="S104" s="194">
        <f t="shared" ref="S104" si="1615">7-COUNTIF(U103:AA103,0)-COUNTIF(U103:AA103,"")</f>
        <v>0</v>
      </c>
      <c r="T104" s="22">
        <f t="shared" si="1597"/>
        <v>0</v>
      </c>
      <c r="U104" s="35">
        <f t="shared" ref="U104:AA104" si="1616">IF($B97=$B103,U103+U98,U103)</f>
        <v>0</v>
      </c>
      <c r="V104" s="35">
        <f t="shared" si="1616"/>
        <v>0</v>
      </c>
      <c r="W104" s="35">
        <f t="shared" si="1616"/>
        <v>0</v>
      </c>
      <c r="X104" s="35">
        <f t="shared" si="1616"/>
        <v>0</v>
      </c>
      <c r="Y104" s="36">
        <f t="shared" si="1616"/>
        <v>0</v>
      </c>
      <c r="Z104" s="37">
        <f t="shared" si="1616"/>
        <v>0</v>
      </c>
      <c r="AA104" s="38">
        <f t="shared" si="1616"/>
        <v>0</v>
      </c>
      <c r="AB104" s="194">
        <f t="shared" ref="AB104" si="1617">7-COUNTIF(AD103:AJ103,0)-COUNTIF(AD103:AJ103,"")</f>
        <v>0</v>
      </c>
      <c r="AC104" s="22">
        <f t="shared" si="1599"/>
        <v>0</v>
      </c>
      <c r="AD104" s="35">
        <f t="shared" ref="AD104:AJ104" si="1618">IF($B97=$B103,AD103+AD98,AD103)</f>
        <v>0</v>
      </c>
      <c r="AE104" s="35">
        <f t="shared" si="1618"/>
        <v>0</v>
      </c>
      <c r="AF104" s="35">
        <f t="shared" si="1618"/>
        <v>0</v>
      </c>
      <c r="AG104" s="35">
        <f t="shared" si="1618"/>
        <v>0</v>
      </c>
      <c r="AH104" s="36">
        <f t="shared" si="1618"/>
        <v>0</v>
      </c>
      <c r="AI104" s="37">
        <f t="shared" si="1618"/>
        <v>0</v>
      </c>
      <c r="AJ104" s="38">
        <f t="shared" si="1618"/>
        <v>0</v>
      </c>
      <c r="AK104" s="194">
        <f t="shared" ref="AK104" si="1619">7-COUNTIF(AM103:AS103,0)-COUNTIF(AM103:AS103,"")</f>
        <v>0</v>
      </c>
      <c r="AL104" s="22">
        <f t="shared" si="1601"/>
        <v>0</v>
      </c>
      <c r="AM104" s="35">
        <f t="shared" ref="AM104:AS104" si="1620">IF($B97=$B103,AM103+AM98,AM103)</f>
        <v>0</v>
      </c>
      <c r="AN104" s="35">
        <f t="shared" si="1620"/>
        <v>0</v>
      </c>
      <c r="AO104" s="35">
        <f t="shared" si="1620"/>
        <v>0</v>
      </c>
      <c r="AP104" s="35">
        <f t="shared" si="1620"/>
        <v>0</v>
      </c>
      <c r="AQ104" s="36">
        <f t="shared" si="1620"/>
        <v>0</v>
      </c>
      <c r="AR104" s="37">
        <f t="shared" si="1620"/>
        <v>0</v>
      </c>
      <c r="AS104" s="38">
        <f t="shared" si="1620"/>
        <v>0</v>
      </c>
      <c r="AT104" s="194">
        <f t="shared" ref="AT104" si="1621">7-COUNTIF(AV103:BB103,0)-COUNTIF(AV103:BB103,"")</f>
        <v>0</v>
      </c>
      <c r="AU104" s="22">
        <f t="shared" si="1603"/>
        <v>0</v>
      </c>
      <c r="AV104" s="35">
        <f t="shared" ref="AV104:BB104" si="1622">IF($B97=$B103,AV103+AV98,AV103)</f>
        <v>0</v>
      </c>
      <c r="AW104" s="35">
        <f t="shared" si="1622"/>
        <v>0</v>
      </c>
      <c r="AX104" s="35">
        <f t="shared" si="1622"/>
        <v>0</v>
      </c>
      <c r="AY104" s="35">
        <f t="shared" si="1622"/>
        <v>0</v>
      </c>
      <c r="AZ104" s="36">
        <f t="shared" si="1622"/>
        <v>0</v>
      </c>
      <c r="BA104" s="37">
        <f t="shared" si="1622"/>
        <v>0</v>
      </c>
      <c r="BB104" s="38">
        <f t="shared" si="1622"/>
        <v>0</v>
      </c>
    </row>
    <row r="105" spans="1:54" ht="15" hidden="1" customHeight="1" x14ac:dyDescent="0.2">
      <c r="B105" s="116"/>
      <c r="C105" s="117"/>
      <c r="D105" s="118"/>
      <c r="E105" s="119"/>
      <c r="F105" s="92"/>
      <c r="G105" s="190">
        <f t="shared" ref="G105" si="1623">IF(AND($B97=$B103,$B97&lt;&gt;"",$B97&lt;&gt;0),F103+G99,F103)</f>
        <v>18</v>
      </c>
      <c r="H105" s="121"/>
      <c r="I105" s="165">
        <f t="shared" si="1593"/>
        <v>0</v>
      </c>
      <c r="J105" s="195">
        <f t="shared" ref="J105" si="1624">IF($B103=$B97,COUNTIF(L105:R105,0),COUNTIF(L106:R106,0)+COUNTIF(L106:R106,""))</f>
        <v>7</v>
      </c>
      <c r="K105" s="39">
        <f t="shared" ref="K105:R105" si="1625">IF($B97=$B103,K106+K99,K106)</f>
        <v>0</v>
      </c>
      <c r="L105" s="40">
        <f t="shared" si="1625"/>
        <v>0</v>
      </c>
      <c r="M105" s="40">
        <f t="shared" si="1625"/>
        <v>0</v>
      </c>
      <c r="N105" s="40">
        <f t="shared" si="1625"/>
        <v>0</v>
      </c>
      <c r="O105" s="40">
        <f t="shared" si="1625"/>
        <v>0</v>
      </c>
      <c r="P105" s="41">
        <f t="shared" si="1625"/>
        <v>0</v>
      </c>
      <c r="Q105" s="42">
        <f t="shared" si="1625"/>
        <v>0</v>
      </c>
      <c r="R105" s="43">
        <f t="shared" si="1625"/>
        <v>0</v>
      </c>
      <c r="S105" s="195">
        <f t="shared" ref="S105" si="1626">IF($B103=$B97,COUNTIF(U105:AA105,0),COUNTIF(U106:AA106,0)+COUNTIF(U106:AA106,""))</f>
        <v>7</v>
      </c>
      <c r="T105" s="39">
        <f t="shared" ref="T105:AA105" si="1627">IF($B97=$B103,T106+T99,T106)</f>
        <v>0</v>
      </c>
      <c r="U105" s="40">
        <f t="shared" si="1627"/>
        <v>0</v>
      </c>
      <c r="V105" s="40">
        <f t="shared" si="1627"/>
        <v>0</v>
      </c>
      <c r="W105" s="40">
        <f t="shared" si="1627"/>
        <v>0</v>
      </c>
      <c r="X105" s="40">
        <f t="shared" si="1627"/>
        <v>0</v>
      </c>
      <c r="Y105" s="41">
        <f t="shared" si="1627"/>
        <v>0</v>
      </c>
      <c r="Z105" s="42">
        <f t="shared" si="1627"/>
        <v>0</v>
      </c>
      <c r="AA105" s="43">
        <f t="shared" si="1627"/>
        <v>0</v>
      </c>
      <c r="AB105" s="195">
        <f t="shared" ref="AB105" si="1628">IF($B103=$B97,COUNTIF(AD105:AJ105,0),COUNTIF(AD106:AJ106,0)+COUNTIF(AD106:AJ106,""))</f>
        <v>7</v>
      </c>
      <c r="AC105" s="39">
        <f t="shared" ref="AC105:AJ105" si="1629">IF($B97=$B103,AC106+AC99,AC106)</f>
        <v>0</v>
      </c>
      <c r="AD105" s="40">
        <f t="shared" si="1629"/>
        <v>0</v>
      </c>
      <c r="AE105" s="40">
        <f t="shared" si="1629"/>
        <v>0</v>
      </c>
      <c r="AF105" s="40">
        <f t="shared" si="1629"/>
        <v>0</v>
      </c>
      <c r="AG105" s="40">
        <f t="shared" si="1629"/>
        <v>0</v>
      </c>
      <c r="AH105" s="41">
        <f t="shared" si="1629"/>
        <v>0</v>
      </c>
      <c r="AI105" s="42">
        <f t="shared" si="1629"/>
        <v>0</v>
      </c>
      <c r="AJ105" s="43">
        <f t="shared" si="1629"/>
        <v>0</v>
      </c>
      <c r="AK105" s="195">
        <f t="shared" ref="AK105" si="1630">IF($B103=$B97,COUNTIF(AM105:AS105,0),COUNTIF(AM106:AS106,0)+COUNTIF(AM106:AS106,""))</f>
        <v>7</v>
      </c>
      <c r="AL105" s="39">
        <f t="shared" ref="AL105:AS105" si="1631">IF($B97=$B103,AL106+AL99,AL106)</f>
        <v>0</v>
      </c>
      <c r="AM105" s="40">
        <f t="shared" si="1631"/>
        <v>0</v>
      </c>
      <c r="AN105" s="40">
        <f t="shared" si="1631"/>
        <v>0</v>
      </c>
      <c r="AO105" s="40">
        <f t="shared" si="1631"/>
        <v>0</v>
      </c>
      <c r="AP105" s="40">
        <f t="shared" si="1631"/>
        <v>0</v>
      </c>
      <c r="AQ105" s="41">
        <f t="shared" si="1631"/>
        <v>0</v>
      </c>
      <c r="AR105" s="42">
        <f t="shared" si="1631"/>
        <v>0</v>
      </c>
      <c r="AS105" s="43">
        <f t="shared" si="1631"/>
        <v>0</v>
      </c>
      <c r="AT105" s="195">
        <f t="shared" ref="AT105" si="1632">IF($B103=$B97,COUNTIF(AV105:BB105,0),COUNTIF(AV106:BB106,0)+COUNTIF(AV106:BB106,""))</f>
        <v>7</v>
      </c>
      <c r="AU105" s="39">
        <f t="shared" ref="AU105:BB105" si="1633">IF($B97=$B103,AU106+AU99,AU106)</f>
        <v>0</v>
      </c>
      <c r="AV105" s="40">
        <f t="shared" si="1633"/>
        <v>0</v>
      </c>
      <c r="AW105" s="40">
        <f t="shared" si="1633"/>
        <v>0</v>
      </c>
      <c r="AX105" s="40">
        <f t="shared" si="1633"/>
        <v>0</v>
      </c>
      <c r="AY105" s="40">
        <f t="shared" si="1633"/>
        <v>0</v>
      </c>
      <c r="AZ105" s="41">
        <f t="shared" si="1633"/>
        <v>0</v>
      </c>
      <c r="BA105" s="42">
        <f t="shared" si="1633"/>
        <v>0</v>
      </c>
      <c r="BB105" s="43">
        <f t="shared" si="1633"/>
        <v>0</v>
      </c>
    </row>
    <row r="106" spans="1:54" ht="15.75" customHeight="1" x14ac:dyDescent="0.2">
      <c r="A106" s="1">
        <f t="shared" ref="A106" si="1634">A103</f>
        <v>0</v>
      </c>
      <c r="B106" s="313">
        <f t="shared" ref="B106" si="1635">B100+1</f>
        <v>15</v>
      </c>
      <c r="C106" s="314"/>
      <c r="D106" s="314"/>
      <c r="E106" s="314"/>
      <c r="F106" s="31"/>
      <c r="G106" s="183"/>
      <c r="H106" s="122">
        <f t="shared" ref="H106" si="1636">5-COUNTIF(AU103,0)-COUNTIF(AL103,0)-COUNTIF(AC103,0)-COUNTIF(T103,0)-COUNTIF(K103,0)</f>
        <v>0</v>
      </c>
      <c r="I106" s="165">
        <f t="shared" si="1593"/>
        <v>0</v>
      </c>
      <c r="J106" s="187">
        <f t="shared" ref="J106" si="1637">IF($B103=$B97,J100+IF($F103&lt;&gt;$G103,(K103+$G105-$G104)/$F103,K103/$F103),IF($F103&lt;&gt;G103,(K103+$G105-$G104)/$F103,K103/$F103))</f>
        <v>0</v>
      </c>
      <c r="K106" s="7">
        <f t="shared" ref="K106:K107" si="1638">SUM(L106:R106)</f>
        <v>0</v>
      </c>
      <c r="L106" s="26">
        <f t="shared" ref="L106:R106" si="1639">L103</f>
        <v>0</v>
      </c>
      <c r="M106" s="26">
        <f t="shared" si="1639"/>
        <v>0</v>
      </c>
      <c r="N106" s="26">
        <f t="shared" si="1639"/>
        <v>0</v>
      </c>
      <c r="O106" s="26">
        <f t="shared" si="1639"/>
        <v>0</v>
      </c>
      <c r="P106" s="26">
        <f t="shared" si="1639"/>
        <v>0</v>
      </c>
      <c r="Q106" s="29">
        <f t="shared" si="1639"/>
        <v>0</v>
      </c>
      <c r="R106" s="23">
        <f t="shared" si="1639"/>
        <v>0</v>
      </c>
      <c r="S106" s="187">
        <f t="shared" ref="S106" si="1640">IF($B103=$B97,S100+IF($F103&lt;&gt;$G103,(T103+$G105-$G104)/$F103,T103/$F103),IF($F103&lt;&gt;P103,(T103+$G105-$G104)/$F103,T103/$F103))</f>
        <v>0</v>
      </c>
      <c r="T106" s="7">
        <f t="shared" ref="T106:T107" si="1641">SUM(U106:AA106)</f>
        <v>0</v>
      </c>
      <c r="U106" s="26">
        <f t="shared" ref="U106:AA106" si="1642">U103</f>
        <v>0</v>
      </c>
      <c r="V106" s="26">
        <f t="shared" si="1642"/>
        <v>0</v>
      </c>
      <c r="W106" s="26">
        <f t="shared" si="1642"/>
        <v>0</v>
      </c>
      <c r="X106" s="26">
        <f t="shared" si="1642"/>
        <v>0</v>
      </c>
      <c r="Y106" s="113">
        <f t="shared" si="1642"/>
        <v>0</v>
      </c>
      <c r="Z106" s="29">
        <f t="shared" si="1642"/>
        <v>0</v>
      </c>
      <c r="AA106" s="23">
        <f t="shared" si="1642"/>
        <v>0</v>
      </c>
      <c r="AB106" s="187">
        <f t="shared" ref="AB106" si="1643">IF($B103=$B97,AB100+IF($F103&lt;&gt;$G103,(AC103+$G105-$G104)/$F103,AC103/$F103),IF($F103&lt;&gt;Y103,(AC103+$G105-$G104)/$F103,AC103/$F103))</f>
        <v>0</v>
      </c>
      <c r="AC106" s="7">
        <f t="shared" ref="AC106:AC107" si="1644">SUM(AD106:AJ106)</f>
        <v>0</v>
      </c>
      <c r="AD106" s="26">
        <f t="shared" ref="AD106:AJ106" si="1645">AD103</f>
        <v>0</v>
      </c>
      <c r="AE106" s="26">
        <f t="shared" si="1645"/>
        <v>0</v>
      </c>
      <c r="AF106" s="26">
        <f t="shared" si="1645"/>
        <v>0</v>
      </c>
      <c r="AG106" s="26">
        <f t="shared" si="1645"/>
        <v>0</v>
      </c>
      <c r="AH106" s="113">
        <f t="shared" si="1645"/>
        <v>0</v>
      </c>
      <c r="AI106" s="29">
        <f t="shared" si="1645"/>
        <v>0</v>
      </c>
      <c r="AJ106" s="23">
        <f t="shared" si="1645"/>
        <v>0</v>
      </c>
      <c r="AK106" s="187">
        <f t="shared" ref="AK106" si="1646">IF($B103=$B97,AK100+IF($F103&lt;&gt;$G103,(AL103+$G105-$G104)/$F103,AL103/$F103),IF($F103&lt;&gt;AH103,(AL103+$G105-$G104)/$F103,AL103/$F103))</f>
        <v>0</v>
      </c>
      <c r="AL106" s="7">
        <f t="shared" ref="AL106:AL107" si="1647">SUM(AM106:AS106)</f>
        <v>0</v>
      </c>
      <c r="AM106" s="26">
        <f t="shared" ref="AM106:AS106" si="1648">AM103</f>
        <v>0</v>
      </c>
      <c r="AN106" s="26">
        <f t="shared" si="1648"/>
        <v>0</v>
      </c>
      <c r="AO106" s="26">
        <f t="shared" si="1648"/>
        <v>0</v>
      </c>
      <c r="AP106" s="26">
        <f t="shared" si="1648"/>
        <v>0</v>
      </c>
      <c r="AQ106" s="113">
        <f t="shared" si="1648"/>
        <v>0</v>
      </c>
      <c r="AR106" s="29">
        <f t="shared" si="1648"/>
        <v>0</v>
      </c>
      <c r="AS106" s="23">
        <f t="shared" si="1648"/>
        <v>0</v>
      </c>
      <c r="AT106" s="187">
        <f t="shared" ref="AT106" si="1649">IF($B103=$B97,AT100+IF($F103&lt;&gt;$G103,(AU103+$G105-$G104)/$F103,AU103/$F103),IF($F103&lt;&gt;AQ103,(AU103+$G105-$G104)/$F103,AU103/$F103))</f>
        <v>0</v>
      </c>
      <c r="AU106" s="7">
        <f t="shared" ref="AU106:AU107" si="1650">SUM(AV106:BB106)</f>
        <v>0</v>
      </c>
      <c r="AV106" s="6">
        <f t="shared" ref="AV106" si="1651">IF(SUM($AM$9:$AS$9)=SUM($AV$9:$BB$9),AV103,IF(AND(SUM($AV$9:$BB$9)&gt;42,SUM($AV$9:$BB$9)&lt;49),AV103,0))</f>
        <v>0</v>
      </c>
      <c r="AW106" s="6">
        <f t="shared" ref="AW106:BB106" si="1652">IF(SUM($AM$9:$AS$9)=SUM($AV$9:$BB$9),AW103,IF(AND(SUM($AV$9:$BB$9)&gt;42,SUM($AV$9:$BB$9)&lt;49),AW103,0))</f>
        <v>0</v>
      </c>
      <c r="AX106" s="6">
        <f t="shared" si="1652"/>
        <v>0</v>
      </c>
      <c r="AY106" s="6">
        <f t="shared" si="1652"/>
        <v>0</v>
      </c>
      <c r="AZ106" s="26">
        <f t="shared" si="1652"/>
        <v>0</v>
      </c>
      <c r="BA106" s="29">
        <f t="shared" si="1652"/>
        <v>0</v>
      </c>
      <c r="BB106" s="23">
        <f t="shared" si="1652"/>
        <v>0</v>
      </c>
    </row>
    <row r="107" spans="1:54" ht="15.75" customHeight="1" x14ac:dyDescent="0.2">
      <c r="A107" s="1">
        <f t="shared" ref="A107:A108" si="1653">A106</f>
        <v>0</v>
      </c>
      <c r="B107" s="313"/>
      <c r="C107" s="314"/>
      <c r="D107" s="314"/>
      <c r="E107" s="314"/>
      <c r="F107" s="31"/>
      <c r="G107" s="183"/>
      <c r="H107" s="123">
        <f t="shared" ref="H107" si="1654">IF($B103=$B97,H101+F107,$F107)</f>
        <v>0</v>
      </c>
      <c r="I107" s="165">
        <f t="shared" si="1593"/>
        <v>0</v>
      </c>
      <c r="J107" s="141">
        <f t="shared" ref="J107" si="1655">IF($H106=0,0,IF($B97=$B103,IF($H108&gt;0,$H108+J101,K103+J101),IF($H108&gt;0,$H108,K103)))</f>
        <v>0</v>
      </c>
      <c r="K107" s="7">
        <f t="shared" si="1638"/>
        <v>0</v>
      </c>
      <c r="L107" s="6"/>
      <c r="M107" s="6"/>
      <c r="N107" s="6"/>
      <c r="O107" s="6"/>
      <c r="P107" s="26"/>
      <c r="Q107" s="29"/>
      <c r="R107" s="23"/>
      <c r="S107" s="141">
        <f t="shared" ref="S107" si="1656">IF($H106=0,0,IF($B97=$B103,IF($H108&gt;0,$H108+S101,T103+S101),IF($H108&gt;0,$H108,T103)))</f>
        <v>0</v>
      </c>
      <c r="T107" s="7">
        <f t="shared" si="1641"/>
        <v>0</v>
      </c>
      <c r="U107" s="6"/>
      <c r="V107" s="6"/>
      <c r="W107" s="6"/>
      <c r="X107" s="6"/>
      <c r="Y107" s="26"/>
      <c r="Z107" s="29"/>
      <c r="AA107" s="23"/>
      <c r="AB107" s="141">
        <f t="shared" ref="AB107" si="1657">IF($H106=0,0,IF($B97=$B103,IF($H108&gt;0,$H108+AB101,AC103+AB101),IF($H108&gt;0,$H108,AC103)))</f>
        <v>0</v>
      </c>
      <c r="AC107" s="7">
        <f t="shared" si="1644"/>
        <v>0</v>
      </c>
      <c r="AD107" s="6"/>
      <c r="AE107" s="6"/>
      <c r="AF107" s="6"/>
      <c r="AG107" s="6"/>
      <c r="AH107" s="26"/>
      <c r="AI107" s="29"/>
      <c r="AJ107" s="23"/>
      <c r="AK107" s="141">
        <f t="shared" ref="AK107" si="1658">IF($H106=0,0,IF($B97=$B103,IF($H108&gt;0,$H108+AK101,AL103+AK101),IF($H108&gt;0,$H108,AL103)))</f>
        <v>0</v>
      </c>
      <c r="AL107" s="7">
        <f t="shared" si="1647"/>
        <v>0</v>
      </c>
      <c r="AM107" s="6"/>
      <c r="AN107" s="6"/>
      <c r="AO107" s="6"/>
      <c r="AP107" s="6"/>
      <c r="AQ107" s="26"/>
      <c r="AR107" s="29"/>
      <c r="AS107" s="23"/>
      <c r="AT107" s="141">
        <f t="shared" ref="AT107" si="1659">IF($H106=0,0,IF($B97=$B103,IF($H108&gt;0,$H108+AT101,AU103+AT101),IF($H108&gt;0,$H108,AU103)))</f>
        <v>0</v>
      </c>
      <c r="AU107" s="7">
        <f t="shared" si="1650"/>
        <v>0</v>
      </c>
      <c r="AV107" s="6"/>
      <c r="AW107" s="6"/>
      <c r="AX107" s="6"/>
      <c r="AY107" s="6"/>
      <c r="AZ107" s="26"/>
      <c r="BA107" s="29"/>
      <c r="BB107" s="23"/>
    </row>
    <row r="108" spans="1:54" ht="18.75" customHeight="1" thickBot="1" x14ac:dyDescent="0.25">
      <c r="A108" s="1">
        <f t="shared" si="1653"/>
        <v>0</v>
      </c>
      <c r="B108" s="323" t="str">
        <f>IF(B103="",Wydruk!$AE$6,IF(J104=0,Wydruk!$AE$7,IF(AND(G104&lt;G105,B103&lt;&gt;$B109),Wydruk!$AE$13,IF(AND($B103=$B97,$B103&lt;&gt;$B109),IF(OR(OR(J108&lt;4,J108&gt;5),OR(S108&lt;4,S108&gt;5),OR(AB108&lt;4,AB108&gt;5),OR(AK108&lt;4,AK108&gt;5),OR(AND(AT108&lt;4,AT108&gt;0),AT108&gt;5)),Wydruk!$AE$8,Wydruk!$AE$9),IF($B103=$B109,IF($F107&lt;&gt;0,Wydruk!$AE$12,Wydruk!$AE$10),IF(OR(OR(J104&lt;4,J104&gt;5),OR(S104&lt;4,S104&gt;5),OR(AB104&lt;4,AB104&gt;5),OR(AK104&lt;4,AK104&gt;5),OR(AND(AT104&lt;4,AT104&gt;0),AT104&gt;5)),Wydruk!$AE$8,Wydruk!$AE$11))))))</f>
        <v>Uzupełnij liczby godzin tygodniowego planu</v>
      </c>
      <c r="C108" s="324"/>
      <c r="D108" s="324"/>
      <c r="E108" s="324"/>
      <c r="F108" s="173">
        <f>styczeń!F108</f>
        <v>0</v>
      </c>
      <c r="G108" s="184">
        <f>styczeń!G108</f>
        <v>0</v>
      </c>
      <c r="H108" s="191">
        <f t="shared" ref="H108" si="1660">IF(OR($G108=0,$F108=0,$G108="",$F108=""),0,$G108/$F108)</f>
        <v>0</v>
      </c>
      <c r="I108" s="193"/>
      <c r="J108" s="176">
        <f t="shared" ref="J108" si="1661">IF($B97=$B103,IF(L103+L98&gt;0,1,0)+IF(M103+M98&gt;0,1,0)+IF(N103+N98&gt;0,1,0)+IF(O103+O98&gt;0,1,0)+IF(P103+P98&gt;0,1,0)+IF(Q103+Q98&gt;0,1,0)+IF(R103+R98&gt;0,1,0),J104)</f>
        <v>0</v>
      </c>
      <c r="K108" s="133">
        <f t="shared" ref="K108" si="1662">IF(OR($B103=$B109,J108=0,(K104-Q108+O108)&lt;=0),0,(K104-Q108+O108)/J108)</f>
        <v>0</v>
      </c>
      <c r="L108" s="137">
        <f t="shared" ref="L108" si="1663">IF(K108*(7-J105)&lt;=0,0,K108*(7-J105))</f>
        <v>0</v>
      </c>
      <c r="M108" s="311">
        <f t="shared" ref="M108" si="1664">ROUND(IF(OR(K105-K108*(7-J105)+P108&lt;0,$B103=$B109,K108&lt;=0,K105=0),0,IF(K105-K108*(7-J105)+P108&gt;Q108-O108+P108,Q108-O108+P108,K105-K108*(7-J105)+P108)),1)</f>
        <v>0</v>
      </c>
      <c r="N108" s="312"/>
      <c r="O108" s="139">
        <f t="shared" ref="O108" si="1665">IF(OR($B103=$B109,J104=0),0,IF($B103=$B97,J103,$F103))</f>
        <v>0</v>
      </c>
      <c r="P108" s="30">
        <f t="shared" ref="P108" si="1666">IF(OR($B103=$B109,J108=0),0,$G105-$G104)</f>
        <v>0</v>
      </c>
      <c r="Q108" s="134">
        <f t="shared" ref="Q108" si="1667">IF(OR($B103=$B109,J108=0),0,J107)</f>
        <v>0</v>
      </c>
      <c r="R108" s="138">
        <f t="shared" ref="R108" si="1668">IF($B103=$B109,0,K105)</f>
        <v>0</v>
      </c>
      <c r="S108" s="176">
        <f t="shared" ref="S108" si="1669">IF($B97=$B103,IF(U103+U98&gt;0,1,0)+IF(V103+V98&gt;0,1,0)+IF(W103+W98&gt;0,1,0)+IF(X103+X98&gt;0,1,0)+IF(Y103+Y98&gt;0,1,0)+IF(Z103+Z98&gt;0,1,0)+IF(AA103+AA98&gt;0,1,0),S104)</f>
        <v>0</v>
      </c>
      <c r="T108" s="133">
        <f t="shared" ref="T108" si="1670">IF(OR($B103=$B109,S108=0,(T104-Z108+X108)&lt;=0),0,(T104-Z108+X108)/S108)</f>
        <v>0</v>
      </c>
      <c r="U108" s="137">
        <f t="shared" ref="U108" si="1671">IF(T108*(7-S105)&lt;=0,0,T108*(7-S105))</f>
        <v>0</v>
      </c>
      <c r="V108" s="311">
        <f t="shared" ref="V108" si="1672">ROUND(IF(OR(T105-T108*(7-S105)+Y108&lt;0,$B103=$B109,T108&lt;=0,T105=0),0,IF(T105-T108*(7-S105)+Y108&gt;Z108-X108+Y108,Z108-X108+Y108,T105-T108*(7-S105)+Y108)),1)</f>
        <v>0</v>
      </c>
      <c r="W108" s="312"/>
      <c r="X108" s="139">
        <f t="shared" ref="X108" si="1673">IF(OR($B103=$B109,S104=0),0,IF($B103=$B97,S103,$F103))</f>
        <v>0</v>
      </c>
      <c r="Y108" s="30">
        <f t="shared" ref="Y108" si="1674">IF(OR($B103=$B109,S108=0),0,$G105-$G104)</f>
        <v>0</v>
      </c>
      <c r="Z108" s="134">
        <f t="shared" ref="Z108" si="1675">IF(OR($B103=$B109,S108=0),0,S107)</f>
        <v>0</v>
      </c>
      <c r="AA108" s="138">
        <f t="shared" ref="AA108" si="1676">IF($B103=$B109,0,T105)</f>
        <v>0</v>
      </c>
      <c r="AB108" s="176">
        <f t="shared" ref="AB108" si="1677">IF($B97=$B103,IF(AD103+AD98&gt;0,1,0)+IF(AE103+AE98&gt;0,1,0)+IF(AF103+AF98&gt;0,1,0)+IF(AG103+AG98&gt;0,1,0)+IF(AH103+AH98&gt;0,1,0)+IF(AI103+AI98&gt;0,1,0)+IF(AJ103+AJ98&gt;0,1,0),AB104)</f>
        <v>0</v>
      </c>
      <c r="AC108" s="133">
        <f t="shared" ref="AC108" si="1678">IF(OR($B103=$B109,AB108=0,(AC104-AI108+AG108)&lt;=0),0,(AC104-AI108+AG108)/AB108)</f>
        <v>0</v>
      </c>
      <c r="AD108" s="137">
        <f t="shared" ref="AD108" si="1679">IF(AC108*(7-AB105)&lt;=0,0,AC108*(7-AB105))</f>
        <v>0</v>
      </c>
      <c r="AE108" s="311">
        <f t="shared" ref="AE108" si="1680">ROUND(IF(OR(AC105-AC108*(7-AB105)+AH108&lt;0,$B103=$B109,AC108&lt;=0,AC105=0),0,IF(AC105-AC108*(7-AB105)+AH108&gt;AI108-AG108+AH108,AI108-AG108+AH108,AC105-AC108*(7-AB105)+AH108)),1)</f>
        <v>0</v>
      </c>
      <c r="AF108" s="312"/>
      <c r="AG108" s="139">
        <f t="shared" ref="AG108" si="1681">IF(OR($B103=$B109,AB104=0),0,IF($B103=$B97,AB103,$F103))</f>
        <v>0</v>
      </c>
      <c r="AH108" s="30">
        <f t="shared" ref="AH108" si="1682">IF(OR($B103=$B109,AB108=0),0,$G105-$G104)</f>
        <v>0</v>
      </c>
      <c r="AI108" s="134">
        <f t="shared" ref="AI108" si="1683">IF(OR($B103=$B109,AB108=0),0,AB107)</f>
        <v>0</v>
      </c>
      <c r="AJ108" s="138">
        <f t="shared" ref="AJ108" si="1684">IF($B103=$B109,0,AC105)</f>
        <v>0</v>
      </c>
      <c r="AK108" s="176">
        <f t="shared" ref="AK108" si="1685">IF($B97=$B103,IF(AM103+AM98&gt;0,1,0)+IF(AN103+AN98&gt;0,1,0)+IF(AO103+AO98&gt;0,1,0)+IF(AP103+AP98&gt;0,1,0)+IF(AQ103+AQ98&gt;0,1,0)+IF(AR103+AR98&gt;0,1,0)+IF(AS103+AS98&gt;0,1,0),AK104)</f>
        <v>0</v>
      </c>
      <c r="AL108" s="133">
        <f t="shared" ref="AL108" si="1686">IF(OR($B103=$B109,AK108=0,(AL104-AR108+AP108)&lt;=0),0,(AL104-AR108+AP108)/AK108)</f>
        <v>0</v>
      </c>
      <c r="AM108" s="137">
        <f t="shared" ref="AM108" si="1687">IF(AL108*(7-AK105)&lt;=0,0,AL108*(7-AK105))</f>
        <v>0</v>
      </c>
      <c r="AN108" s="311">
        <f t="shared" ref="AN108" si="1688">ROUND(IF(OR(AL105-AL108*(7-AK105)+AQ108&lt;0,$B103=$B109,AL108&lt;=0,AL105=0),0,IF(AL105-AL108*(7-AK105)+AQ108&gt;AR108-AP108+AQ108,AR108-AP108+AQ108,AL105-AL108*(7-AK105)+AQ108)),1)</f>
        <v>0</v>
      </c>
      <c r="AO108" s="312"/>
      <c r="AP108" s="139">
        <f t="shared" ref="AP108" si="1689">IF(OR($B103=$B109,AK104=0),0,IF($B103=$B97,AK103,$F103))</f>
        <v>0</v>
      </c>
      <c r="AQ108" s="30">
        <f t="shared" ref="AQ108" si="1690">IF(OR($B103=$B109,AK108=0),0,$G105-$G104)</f>
        <v>0</v>
      </c>
      <c r="AR108" s="134">
        <f t="shared" ref="AR108" si="1691">IF(OR($B103=$B109,AK108=0),0,AK107)</f>
        <v>0</v>
      </c>
      <c r="AS108" s="138">
        <f t="shared" ref="AS108" si="1692">IF($B103=$B109,0,AL105)</f>
        <v>0</v>
      </c>
      <c r="AT108" s="176">
        <f t="shared" ref="AT108" si="1693">IF($B97=$B103,IF(AV103+AV98&gt;0,1,0)+IF(AW103+AW98&gt;0,1,0)+IF(AX103+AX98&gt;0,1,0)+IF(AY103+AY98&gt;0,1,0)+IF(AZ103+AZ98&gt;0,1,0)+IF(BA103+BA98&gt;0,1,0)+IF(BB103+BB98&gt;0,1,0),AT104)</f>
        <v>0</v>
      </c>
      <c r="AU108" s="133">
        <f t="shared" ref="AU108" si="1694">IF(OR($B103=$B109,AT108=0,(AU104-BA108+AY108)&lt;=0),0,(AU104-BA108+AY108)/AT108)</f>
        <v>0</v>
      </c>
      <c r="AV108" s="137">
        <f t="shared" ref="AV108" si="1695">IF(AU108*(7-AT105)&lt;=0,0,AU108*(7-AT105))</f>
        <v>0</v>
      </c>
      <c r="AW108" s="311">
        <f t="shared" ref="AW108" si="1696">ROUND(IF(OR(AU105-AU108*(7-AT105)+AZ108&lt;0,$B103=$B109,AU108&lt;=0,AU105=0),0,IF(AU105-AU108*(7-AT105)+AZ108&gt;BA108-AY108+AZ108,BA108-AY108+AZ108,AU105-AU108*(7-AT105)+AZ108)),1)</f>
        <v>0</v>
      </c>
      <c r="AX108" s="312"/>
      <c r="AY108" s="139">
        <f t="shared" ref="AY108" si="1697">IF(OR($B103=$B109,AT104=0),0,IF($B103=$B97,AT103,$F103))</f>
        <v>0</v>
      </c>
      <c r="AZ108" s="30">
        <f t="shared" ref="AZ108" si="1698">IF(OR($B103=$B109,AT108=0),0,$G105-$G104)</f>
        <v>0</v>
      </c>
      <c r="BA108" s="134">
        <f t="shared" ref="BA108" si="1699">IF(OR($B103=$B109,AT108=0),0,AT107)</f>
        <v>0</v>
      </c>
      <c r="BB108" s="138">
        <f t="shared" ref="BB108" si="1700">IF($B103=$B109,0,AU105)</f>
        <v>0</v>
      </c>
    </row>
    <row r="109" spans="1:54" ht="15.75" x14ac:dyDescent="0.2">
      <c r="A109" s="1">
        <f t="shared" ref="A109" si="1701">IF(B109="","1. Niewypełnione",B109)</f>
        <v>0</v>
      </c>
      <c r="B109" s="320">
        <f>styczeń!B109</f>
        <v>0</v>
      </c>
      <c r="C109" s="321">
        <f>styczeń!C109</f>
        <v>0</v>
      </c>
      <c r="D109" s="321">
        <f>styczeń!D109</f>
        <v>0</v>
      </c>
      <c r="E109" s="321">
        <f>styczeń!E109</f>
        <v>0</v>
      </c>
      <c r="F109" s="177">
        <f>styczeń!F109</f>
        <v>18</v>
      </c>
      <c r="G109" s="185">
        <f>styczeń!G109</f>
        <v>18</v>
      </c>
      <c r="H109" s="177"/>
      <c r="I109" s="192">
        <f t="shared" ref="I109:I113" si="1702">K109+T109+AC109+AL109+AU109</f>
        <v>0</v>
      </c>
      <c r="J109" s="186">
        <f t="shared" ref="J109" si="1703">IF(OR($B109=$B115,J112=0),0,ROUND((K110+P114)/J112,0))</f>
        <v>0</v>
      </c>
      <c r="K109" s="51">
        <f t="shared" ref="K109:K110" si="1704">SUM(L109:R109)</f>
        <v>0</v>
      </c>
      <c r="L109" s="52">
        <f>styczeń!L109</f>
        <v>0</v>
      </c>
      <c r="M109" s="52">
        <f>styczeń!M109</f>
        <v>0</v>
      </c>
      <c r="N109" s="52">
        <f>styczeń!N109</f>
        <v>0</v>
      </c>
      <c r="O109" s="52">
        <f>styczeń!O109</f>
        <v>0</v>
      </c>
      <c r="P109" s="53">
        <f>styczeń!P109</f>
        <v>0</v>
      </c>
      <c r="Q109" s="54">
        <f>styczeń!Q109</f>
        <v>0</v>
      </c>
      <c r="R109" s="55">
        <f>styczeń!R109</f>
        <v>0</v>
      </c>
      <c r="S109" s="188">
        <f t="shared" ref="S109" si="1705">IF(OR($B109=$B115,S112=0),0,ROUND((T110+Y114)/S112,0))</f>
        <v>0</v>
      </c>
      <c r="T109" s="51">
        <f t="shared" ref="T109:T110" si="1706">SUM(U109:AA109)</f>
        <v>0</v>
      </c>
      <c r="U109" s="52">
        <f>styczeń!U109</f>
        <v>0</v>
      </c>
      <c r="V109" s="52">
        <f>styczeń!V109</f>
        <v>0</v>
      </c>
      <c r="W109" s="52">
        <f>styczeń!W109</f>
        <v>0</v>
      </c>
      <c r="X109" s="52">
        <f>styczeń!X109</f>
        <v>0</v>
      </c>
      <c r="Y109" s="53">
        <f>styczeń!Y109</f>
        <v>0</v>
      </c>
      <c r="Z109" s="54">
        <f>styczeń!Z109</f>
        <v>0</v>
      </c>
      <c r="AA109" s="55">
        <f>styczeń!AA109</f>
        <v>0</v>
      </c>
      <c r="AB109" s="188">
        <f t="shared" ref="AB109" si="1707">IF(OR($B109=$B115,AB112=0),0,ROUND((AC110+AH114)/AB112,0))</f>
        <v>0</v>
      </c>
      <c r="AC109" s="51">
        <f t="shared" ref="AC109:AC110" si="1708">SUM(AD109:AJ109)</f>
        <v>0</v>
      </c>
      <c r="AD109" s="52">
        <f>styczeń!AD109</f>
        <v>0</v>
      </c>
      <c r="AE109" s="52">
        <f>styczeń!AE109</f>
        <v>0</v>
      </c>
      <c r="AF109" s="52">
        <f>styczeń!AF109</f>
        <v>0</v>
      </c>
      <c r="AG109" s="52">
        <f>styczeń!AG109</f>
        <v>0</v>
      </c>
      <c r="AH109" s="53">
        <f>styczeń!AH109</f>
        <v>0</v>
      </c>
      <c r="AI109" s="54">
        <f>styczeń!AI109</f>
        <v>0</v>
      </c>
      <c r="AJ109" s="55">
        <f>styczeń!AJ109</f>
        <v>0</v>
      </c>
      <c r="AK109" s="188">
        <f t="shared" ref="AK109" si="1709">IF(OR($B109=$B115,AK112=0),0,ROUND((AL110+AQ114)/AK112,0))</f>
        <v>0</v>
      </c>
      <c r="AL109" s="51">
        <f t="shared" ref="AL109:AL110" si="1710">SUM(AM109:AS109)</f>
        <v>0</v>
      </c>
      <c r="AM109" s="52">
        <f>styczeń!AM109</f>
        <v>0</v>
      </c>
      <c r="AN109" s="52">
        <f>styczeń!AN109</f>
        <v>0</v>
      </c>
      <c r="AO109" s="52">
        <f>styczeń!AO109</f>
        <v>0</v>
      </c>
      <c r="AP109" s="52">
        <f>styczeń!AP109</f>
        <v>0</v>
      </c>
      <c r="AQ109" s="53">
        <f>styczeń!AQ109</f>
        <v>0</v>
      </c>
      <c r="AR109" s="54">
        <f>styczeń!AR109</f>
        <v>0</v>
      </c>
      <c r="AS109" s="55">
        <f>styczeń!AS109</f>
        <v>0</v>
      </c>
      <c r="AT109" s="188">
        <f t="shared" ref="AT109" si="1711">IF(OR($B109=$B115,AT112=0),0,ROUND((AU110+AZ114)/AT112,0))</f>
        <v>0</v>
      </c>
      <c r="AU109" s="51">
        <f t="shared" ref="AU109:AU110" si="1712">SUM(AV109:BB109)</f>
        <v>0</v>
      </c>
      <c r="AV109" s="52">
        <f t="shared" ref="AV109" si="1713">IF(SUM($AM$9:$AS$9)=SUM($AV$9:$BB$9),AM109,IF(AND(SUM($AV$9:$BB$9)&gt;42,SUM($AV$9:$BB$9)&lt;49),AM109,0))</f>
        <v>0</v>
      </c>
      <c r="AW109" s="52">
        <f t="shared" ref="AW109" si="1714">IF(SUM($AM$9:$AS$9)=SUM($AV$9:$BB$9),AN109,IF(AND(SUM($AV$9:$BB$9)&gt;42,SUM($AV$9:$BB$9)&lt;49),AN109,0))</f>
        <v>0</v>
      </c>
      <c r="AX109" s="52">
        <f t="shared" ref="AX109" si="1715">IF(SUM($AM$9:$AS$9)=SUM($AV$9:$BB$9),AO109,IF(AND(SUM($AV$9:$BB$9)&gt;42,SUM($AV$9:$BB$9)&lt;49),AO109,0))</f>
        <v>0</v>
      </c>
      <c r="AY109" s="52">
        <f t="shared" ref="AY109" si="1716">IF(SUM($AM$9:$AS$9)=SUM($AV$9:$BB$9),AP109,IF(AND(SUM($AV$9:$BB$9)&gt;42,SUM($AV$9:$BB$9)&lt;49),AP109,0))</f>
        <v>0</v>
      </c>
      <c r="AZ109" s="53">
        <f t="shared" ref="AZ109" si="1717">IF(SUM($AM$9:$AS$9)=SUM($AV$9:$BB$9),AQ109,IF(AND(SUM($AV$9:$BB$9)&gt;42,SUM($AV$9:$BB$9)&lt;49),AQ109,0))</f>
        <v>0</v>
      </c>
      <c r="BA109" s="54">
        <f t="shared" ref="BA109" si="1718">IF(SUM($AM$9:$AS$9)=SUM($AV$9:$BB$9),AR109,IF(AND(SUM($AV$9:$BB$9)&gt;42,SUM($AV$9:$BB$9)&lt;49),AR109,0))</f>
        <v>0</v>
      </c>
      <c r="BB109" s="55">
        <f t="shared" ref="BB109" si="1719">IF(SUM($AM$9:$AS$9)=SUM($AV$9:$BB$9),AS109,IF(AND(SUM($AV$9:$BB$9)&gt;42,SUM($AV$9:$BB$9)&lt;49),AS109,0))</f>
        <v>0</v>
      </c>
    </row>
    <row r="110" spans="1:54" ht="12.75" hidden="1" customHeight="1" x14ac:dyDescent="0.2">
      <c r="B110" s="93"/>
      <c r="C110" s="94"/>
      <c r="D110" s="95"/>
      <c r="E110" s="115"/>
      <c r="F110" s="140" t="b">
        <f t="shared" ref="F110" si="1720">IF($B103=$B109,OR(F104,G109&lt;F109),G109&lt;F109)</f>
        <v>0</v>
      </c>
      <c r="G110" s="189">
        <f t="shared" ref="G110" si="1721">IF(AND($B103=$B109,$B103&lt;&gt;"",$B103&lt;&gt;0),G109+G104,G109)</f>
        <v>18</v>
      </c>
      <c r="H110" s="120"/>
      <c r="I110" s="165">
        <f t="shared" si="1702"/>
        <v>0</v>
      </c>
      <c r="J110" s="194">
        <f t="shared" ref="J110" si="1722">7-COUNTIF(L109:R109,0)-COUNTIF(L109:R109,"")</f>
        <v>0</v>
      </c>
      <c r="K110" s="22">
        <f t="shared" si="1704"/>
        <v>0</v>
      </c>
      <c r="L110" s="35">
        <f t="shared" ref="L110:R110" si="1723">IF($B103=$B109,L109+L104,L109)</f>
        <v>0</v>
      </c>
      <c r="M110" s="35">
        <f t="shared" si="1723"/>
        <v>0</v>
      </c>
      <c r="N110" s="35">
        <f t="shared" si="1723"/>
        <v>0</v>
      </c>
      <c r="O110" s="35">
        <f t="shared" si="1723"/>
        <v>0</v>
      </c>
      <c r="P110" s="36">
        <f t="shared" si="1723"/>
        <v>0</v>
      </c>
      <c r="Q110" s="37">
        <f t="shared" si="1723"/>
        <v>0</v>
      </c>
      <c r="R110" s="38">
        <f t="shared" si="1723"/>
        <v>0</v>
      </c>
      <c r="S110" s="194">
        <f t="shared" ref="S110" si="1724">7-COUNTIF(U109:AA109,0)-COUNTIF(U109:AA109,"")</f>
        <v>0</v>
      </c>
      <c r="T110" s="22">
        <f t="shared" si="1706"/>
        <v>0</v>
      </c>
      <c r="U110" s="35">
        <f t="shared" ref="U110:AA110" si="1725">IF($B103=$B109,U109+U104,U109)</f>
        <v>0</v>
      </c>
      <c r="V110" s="35">
        <f t="shared" si="1725"/>
        <v>0</v>
      </c>
      <c r="W110" s="35">
        <f t="shared" si="1725"/>
        <v>0</v>
      </c>
      <c r="X110" s="35">
        <f t="shared" si="1725"/>
        <v>0</v>
      </c>
      <c r="Y110" s="36">
        <f t="shared" si="1725"/>
        <v>0</v>
      </c>
      <c r="Z110" s="37">
        <f t="shared" si="1725"/>
        <v>0</v>
      </c>
      <c r="AA110" s="38">
        <f t="shared" si="1725"/>
        <v>0</v>
      </c>
      <c r="AB110" s="194">
        <f t="shared" ref="AB110" si="1726">7-COUNTIF(AD109:AJ109,0)-COUNTIF(AD109:AJ109,"")</f>
        <v>0</v>
      </c>
      <c r="AC110" s="22">
        <f t="shared" si="1708"/>
        <v>0</v>
      </c>
      <c r="AD110" s="35">
        <f t="shared" ref="AD110:AJ110" si="1727">IF($B103=$B109,AD109+AD104,AD109)</f>
        <v>0</v>
      </c>
      <c r="AE110" s="35">
        <f t="shared" si="1727"/>
        <v>0</v>
      </c>
      <c r="AF110" s="35">
        <f t="shared" si="1727"/>
        <v>0</v>
      </c>
      <c r="AG110" s="35">
        <f t="shared" si="1727"/>
        <v>0</v>
      </c>
      <c r="AH110" s="36">
        <f t="shared" si="1727"/>
        <v>0</v>
      </c>
      <c r="AI110" s="37">
        <f t="shared" si="1727"/>
        <v>0</v>
      </c>
      <c r="AJ110" s="38">
        <f t="shared" si="1727"/>
        <v>0</v>
      </c>
      <c r="AK110" s="194">
        <f t="shared" ref="AK110" si="1728">7-COUNTIF(AM109:AS109,0)-COUNTIF(AM109:AS109,"")</f>
        <v>0</v>
      </c>
      <c r="AL110" s="22">
        <f t="shared" si="1710"/>
        <v>0</v>
      </c>
      <c r="AM110" s="35">
        <f t="shared" ref="AM110:AS110" si="1729">IF($B103=$B109,AM109+AM104,AM109)</f>
        <v>0</v>
      </c>
      <c r="AN110" s="35">
        <f t="shared" si="1729"/>
        <v>0</v>
      </c>
      <c r="AO110" s="35">
        <f t="shared" si="1729"/>
        <v>0</v>
      </c>
      <c r="AP110" s="35">
        <f t="shared" si="1729"/>
        <v>0</v>
      </c>
      <c r="AQ110" s="36">
        <f t="shared" si="1729"/>
        <v>0</v>
      </c>
      <c r="AR110" s="37">
        <f t="shared" si="1729"/>
        <v>0</v>
      </c>
      <c r="AS110" s="38">
        <f t="shared" si="1729"/>
        <v>0</v>
      </c>
      <c r="AT110" s="194">
        <f t="shared" ref="AT110" si="1730">7-COUNTIF(AV109:BB109,0)-COUNTIF(AV109:BB109,"")</f>
        <v>0</v>
      </c>
      <c r="AU110" s="22">
        <f t="shared" si="1712"/>
        <v>0</v>
      </c>
      <c r="AV110" s="35">
        <f t="shared" ref="AV110:BB110" si="1731">IF($B103=$B109,AV109+AV104,AV109)</f>
        <v>0</v>
      </c>
      <c r="AW110" s="35">
        <f t="shared" si="1731"/>
        <v>0</v>
      </c>
      <c r="AX110" s="35">
        <f t="shared" si="1731"/>
        <v>0</v>
      </c>
      <c r="AY110" s="35">
        <f t="shared" si="1731"/>
        <v>0</v>
      </c>
      <c r="AZ110" s="36">
        <f t="shared" si="1731"/>
        <v>0</v>
      </c>
      <c r="BA110" s="37">
        <f t="shared" si="1731"/>
        <v>0</v>
      </c>
      <c r="BB110" s="38">
        <f t="shared" si="1731"/>
        <v>0</v>
      </c>
    </row>
    <row r="111" spans="1:54" ht="15" hidden="1" customHeight="1" x14ac:dyDescent="0.2">
      <c r="B111" s="116"/>
      <c r="C111" s="117"/>
      <c r="D111" s="118"/>
      <c r="E111" s="119"/>
      <c r="F111" s="92"/>
      <c r="G111" s="190">
        <f t="shared" ref="G111" si="1732">IF(AND($B103=$B109,$B103&lt;&gt;"",$B103&lt;&gt;0),F109+G105,F109)</f>
        <v>18</v>
      </c>
      <c r="H111" s="121"/>
      <c r="I111" s="165">
        <f t="shared" si="1702"/>
        <v>0</v>
      </c>
      <c r="J111" s="195">
        <f t="shared" ref="J111" si="1733">IF($B109=$B103,COUNTIF(L111:R111,0),COUNTIF(L112:R112,0)+COUNTIF(L112:R112,""))</f>
        <v>7</v>
      </c>
      <c r="K111" s="39">
        <f t="shared" ref="K111:R111" si="1734">IF($B103=$B109,K112+K105,K112)</f>
        <v>0</v>
      </c>
      <c r="L111" s="40">
        <f t="shared" si="1734"/>
        <v>0</v>
      </c>
      <c r="M111" s="40">
        <f t="shared" si="1734"/>
        <v>0</v>
      </c>
      <c r="N111" s="40">
        <f t="shared" si="1734"/>
        <v>0</v>
      </c>
      <c r="O111" s="40">
        <f t="shared" si="1734"/>
        <v>0</v>
      </c>
      <c r="P111" s="41">
        <f t="shared" si="1734"/>
        <v>0</v>
      </c>
      <c r="Q111" s="42">
        <f t="shared" si="1734"/>
        <v>0</v>
      </c>
      <c r="R111" s="43">
        <f t="shared" si="1734"/>
        <v>0</v>
      </c>
      <c r="S111" s="195">
        <f t="shared" ref="S111" si="1735">IF($B109=$B103,COUNTIF(U111:AA111,0),COUNTIF(U112:AA112,0)+COUNTIF(U112:AA112,""))</f>
        <v>7</v>
      </c>
      <c r="T111" s="39">
        <f t="shared" ref="T111:AA111" si="1736">IF($B103=$B109,T112+T105,T112)</f>
        <v>0</v>
      </c>
      <c r="U111" s="40">
        <f t="shared" si="1736"/>
        <v>0</v>
      </c>
      <c r="V111" s="40">
        <f t="shared" si="1736"/>
        <v>0</v>
      </c>
      <c r="W111" s="40">
        <f t="shared" si="1736"/>
        <v>0</v>
      </c>
      <c r="X111" s="40">
        <f t="shared" si="1736"/>
        <v>0</v>
      </c>
      <c r="Y111" s="41">
        <f t="shared" si="1736"/>
        <v>0</v>
      </c>
      <c r="Z111" s="42">
        <f t="shared" si="1736"/>
        <v>0</v>
      </c>
      <c r="AA111" s="43">
        <f t="shared" si="1736"/>
        <v>0</v>
      </c>
      <c r="AB111" s="195">
        <f t="shared" ref="AB111" si="1737">IF($B109=$B103,COUNTIF(AD111:AJ111,0),COUNTIF(AD112:AJ112,0)+COUNTIF(AD112:AJ112,""))</f>
        <v>7</v>
      </c>
      <c r="AC111" s="39">
        <f t="shared" ref="AC111:AJ111" si="1738">IF($B103=$B109,AC112+AC105,AC112)</f>
        <v>0</v>
      </c>
      <c r="AD111" s="40">
        <f t="shared" si="1738"/>
        <v>0</v>
      </c>
      <c r="AE111" s="40">
        <f t="shared" si="1738"/>
        <v>0</v>
      </c>
      <c r="AF111" s="40">
        <f t="shared" si="1738"/>
        <v>0</v>
      </c>
      <c r="AG111" s="40">
        <f t="shared" si="1738"/>
        <v>0</v>
      </c>
      <c r="AH111" s="41">
        <f t="shared" si="1738"/>
        <v>0</v>
      </c>
      <c r="AI111" s="42">
        <f t="shared" si="1738"/>
        <v>0</v>
      </c>
      <c r="AJ111" s="43">
        <f t="shared" si="1738"/>
        <v>0</v>
      </c>
      <c r="AK111" s="195">
        <f t="shared" ref="AK111" si="1739">IF($B109=$B103,COUNTIF(AM111:AS111,0),COUNTIF(AM112:AS112,0)+COUNTIF(AM112:AS112,""))</f>
        <v>7</v>
      </c>
      <c r="AL111" s="39">
        <f t="shared" ref="AL111:AS111" si="1740">IF($B103=$B109,AL112+AL105,AL112)</f>
        <v>0</v>
      </c>
      <c r="AM111" s="40">
        <f t="shared" si="1740"/>
        <v>0</v>
      </c>
      <c r="AN111" s="40">
        <f t="shared" si="1740"/>
        <v>0</v>
      </c>
      <c r="AO111" s="40">
        <f t="shared" si="1740"/>
        <v>0</v>
      </c>
      <c r="AP111" s="40">
        <f t="shared" si="1740"/>
        <v>0</v>
      </c>
      <c r="AQ111" s="41">
        <f t="shared" si="1740"/>
        <v>0</v>
      </c>
      <c r="AR111" s="42">
        <f t="shared" si="1740"/>
        <v>0</v>
      </c>
      <c r="AS111" s="43">
        <f t="shared" si="1740"/>
        <v>0</v>
      </c>
      <c r="AT111" s="195">
        <f t="shared" ref="AT111" si="1741">IF($B109=$B103,COUNTIF(AV111:BB111,0),COUNTIF(AV112:BB112,0)+COUNTIF(AV112:BB112,""))</f>
        <v>7</v>
      </c>
      <c r="AU111" s="39">
        <f t="shared" ref="AU111:BB111" si="1742">IF($B103=$B109,AU112+AU105,AU112)</f>
        <v>0</v>
      </c>
      <c r="AV111" s="40">
        <f t="shared" si="1742"/>
        <v>0</v>
      </c>
      <c r="AW111" s="40">
        <f t="shared" si="1742"/>
        <v>0</v>
      </c>
      <c r="AX111" s="40">
        <f t="shared" si="1742"/>
        <v>0</v>
      </c>
      <c r="AY111" s="40">
        <f t="shared" si="1742"/>
        <v>0</v>
      </c>
      <c r="AZ111" s="41">
        <f t="shared" si="1742"/>
        <v>0</v>
      </c>
      <c r="BA111" s="42">
        <f t="shared" si="1742"/>
        <v>0</v>
      </c>
      <c r="BB111" s="43">
        <f t="shared" si="1742"/>
        <v>0</v>
      </c>
    </row>
    <row r="112" spans="1:54" ht="15.75" customHeight="1" x14ac:dyDescent="0.2">
      <c r="A112" s="1">
        <f t="shared" ref="A112" si="1743">A109</f>
        <v>0</v>
      </c>
      <c r="B112" s="313">
        <f t="shared" ref="B112" si="1744">B106+1</f>
        <v>16</v>
      </c>
      <c r="C112" s="314"/>
      <c r="D112" s="314"/>
      <c r="E112" s="314"/>
      <c r="F112" s="31"/>
      <c r="G112" s="183"/>
      <c r="H112" s="122">
        <f t="shared" ref="H112" si="1745">5-COUNTIF(AU109,0)-COUNTIF(AL109,0)-COUNTIF(AC109,0)-COUNTIF(T109,0)-COUNTIF(K109,0)</f>
        <v>0</v>
      </c>
      <c r="I112" s="165">
        <f t="shared" si="1702"/>
        <v>0</v>
      </c>
      <c r="J112" s="187">
        <f t="shared" ref="J112" si="1746">IF($B109=$B103,J106+IF($F109&lt;&gt;$G109,(K109+$G111-$G110)/$F109,K109/$F109),IF($F109&lt;&gt;G109,(K109+$G111-$G110)/$F109,K109/$F109))</f>
        <v>0</v>
      </c>
      <c r="K112" s="7">
        <f t="shared" ref="K112:K113" si="1747">SUM(L112:R112)</f>
        <v>0</v>
      </c>
      <c r="L112" s="26">
        <f t="shared" ref="L112:R112" si="1748">L109</f>
        <v>0</v>
      </c>
      <c r="M112" s="26">
        <f t="shared" si="1748"/>
        <v>0</v>
      </c>
      <c r="N112" s="26">
        <f t="shared" si="1748"/>
        <v>0</v>
      </c>
      <c r="O112" s="26">
        <f t="shared" si="1748"/>
        <v>0</v>
      </c>
      <c r="P112" s="26">
        <f t="shared" si="1748"/>
        <v>0</v>
      </c>
      <c r="Q112" s="29">
        <f t="shared" si="1748"/>
        <v>0</v>
      </c>
      <c r="R112" s="23">
        <f t="shared" si="1748"/>
        <v>0</v>
      </c>
      <c r="S112" s="187">
        <f t="shared" ref="S112" si="1749">IF($B109=$B103,S106+IF($F109&lt;&gt;$G109,(T109+$G111-$G110)/$F109,T109/$F109),IF($F109&lt;&gt;P109,(T109+$G111-$G110)/$F109,T109/$F109))</f>
        <v>0</v>
      </c>
      <c r="T112" s="7">
        <f t="shared" ref="T112:T113" si="1750">SUM(U112:AA112)</f>
        <v>0</v>
      </c>
      <c r="U112" s="26">
        <f t="shared" ref="U112:AA112" si="1751">U109</f>
        <v>0</v>
      </c>
      <c r="V112" s="26">
        <f t="shared" si="1751"/>
        <v>0</v>
      </c>
      <c r="W112" s="26">
        <f t="shared" si="1751"/>
        <v>0</v>
      </c>
      <c r="X112" s="26">
        <f t="shared" si="1751"/>
        <v>0</v>
      </c>
      <c r="Y112" s="113">
        <f t="shared" si="1751"/>
        <v>0</v>
      </c>
      <c r="Z112" s="29">
        <f t="shared" si="1751"/>
        <v>0</v>
      </c>
      <c r="AA112" s="23">
        <f t="shared" si="1751"/>
        <v>0</v>
      </c>
      <c r="AB112" s="187">
        <f t="shared" ref="AB112" si="1752">IF($B109=$B103,AB106+IF($F109&lt;&gt;$G109,(AC109+$G111-$G110)/$F109,AC109/$F109),IF($F109&lt;&gt;Y109,(AC109+$G111-$G110)/$F109,AC109/$F109))</f>
        <v>0</v>
      </c>
      <c r="AC112" s="7">
        <f t="shared" ref="AC112:AC113" si="1753">SUM(AD112:AJ112)</f>
        <v>0</v>
      </c>
      <c r="AD112" s="26">
        <f t="shared" ref="AD112:AJ112" si="1754">AD109</f>
        <v>0</v>
      </c>
      <c r="AE112" s="26">
        <f t="shared" si="1754"/>
        <v>0</v>
      </c>
      <c r="AF112" s="26">
        <f t="shared" si="1754"/>
        <v>0</v>
      </c>
      <c r="AG112" s="26">
        <f t="shared" si="1754"/>
        <v>0</v>
      </c>
      <c r="AH112" s="113">
        <f t="shared" si="1754"/>
        <v>0</v>
      </c>
      <c r="AI112" s="29">
        <f t="shared" si="1754"/>
        <v>0</v>
      </c>
      <c r="AJ112" s="23">
        <f t="shared" si="1754"/>
        <v>0</v>
      </c>
      <c r="AK112" s="187">
        <f t="shared" ref="AK112" si="1755">IF($B109=$B103,AK106+IF($F109&lt;&gt;$G109,(AL109+$G111-$G110)/$F109,AL109/$F109),IF($F109&lt;&gt;AH109,(AL109+$G111-$G110)/$F109,AL109/$F109))</f>
        <v>0</v>
      </c>
      <c r="AL112" s="7">
        <f t="shared" ref="AL112:AL113" si="1756">SUM(AM112:AS112)</f>
        <v>0</v>
      </c>
      <c r="AM112" s="26">
        <f t="shared" ref="AM112:AS112" si="1757">AM109</f>
        <v>0</v>
      </c>
      <c r="AN112" s="26">
        <f t="shared" si="1757"/>
        <v>0</v>
      </c>
      <c r="AO112" s="26">
        <f t="shared" si="1757"/>
        <v>0</v>
      </c>
      <c r="AP112" s="26">
        <f t="shared" si="1757"/>
        <v>0</v>
      </c>
      <c r="AQ112" s="113">
        <f t="shared" si="1757"/>
        <v>0</v>
      </c>
      <c r="AR112" s="29">
        <f t="shared" si="1757"/>
        <v>0</v>
      </c>
      <c r="AS112" s="23">
        <f t="shared" si="1757"/>
        <v>0</v>
      </c>
      <c r="AT112" s="187">
        <f t="shared" ref="AT112" si="1758">IF($B109=$B103,AT106+IF($F109&lt;&gt;$G109,(AU109+$G111-$G110)/$F109,AU109/$F109),IF($F109&lt;&gt;AQ109,(AU109+$G111-$G110)/$F109,AU109/$F109))</f>
        <v>0</v>
      </c>
      <c r="AU112" s="7">
        <f t="shared" ref="AU112:AU113" si="1759">SUM(AV112:BB112)</f>
        <v>0</v>
      </c>
      <c r="AV112" s="6">
        <f t="shared" ref="AV112" si="1760">IF(SUM($AM$9:$AS$9)=SUM($AV$9:$BB$9),AV109,IF(AND(SUM($AV$9:$BB$9)&gt;42,SUM($AV$9:$BB$9)&lt;49),AV109,0))</f>
        <v>0</v>
      </c>
      <c r="AW112" s="6">
        <f t="shared" ref="AW112:BB112" si="1761">IF(SUM($AM$9:$AS$9)=SUM($AV$9:$BB$9),AW109,IF(AND(SUM($AV$9:$BB$9)&gt;42,SUM($AV$9:$BB$9)&lt;49),AW109,0))</f>
        <v>0</v>
      </c>
      <c r="AX112" s="6">
        <f t="shared" si="1761"/>
        <v>0</v>
      </c>
      <c r="AY112" s="6">
        <f t="shared" si="1761"/>
        <v>0</v>
      </c>
      <c r="AZ112" s="26">
        <f t="shared" si="1761"/>
        <v>0</v>
      </c>
      <c r="BA112" s="29">
        <f t="shared" si="1761"/>
        <v>0</v>
      </c>
      <c r="BB112" s="23">
        <f t="shared" si="1761"/>
        <v>0</v>
      </c>
    </row>
    <row r="113" spans="1:54" ht="15.75" customHeight="1" x14ac:dyDescent="0.2">
      <c r="A113" s="1">
        <f t="shared" ref="A113:A114" si="1762">A112</f>
        <v>0</v>
      </c>
      <c r="B113" s="313"/>
      <c r="C113" s="314"/>
      <c r="D113" s="314"/>
      <c r="E113" s="314"/>
      <c r="F113" s="31"/>
      <c r="G113" s="183"/>
      <c r="H113" s="123">
        <f t="shared" ref="H113" si="1763">IF($B109=$B103,H107+F113,$F113)</f>
        <v>0</v>
      </c>
      <c r="I113" s="165">
        <f t="shared" si="1702"/>
        <v>0</v>
      </c>
      <c r="J113" s="141">
        <f t="shared" ref="J113" si="1764">IF($H112=0,0,IF($B103=$B109,IF($H114&gt;0,$H114+J107,K109+J107),IF($H114&gt;0,$H114,K109)))</f>
        <v>0</v>
      </c>
      <c r="K113" s="7">
        <f t="shared" si="1747"/>
        <v>0</v>
      </c>
      <c r="L113" s="6"/>
      <c r="M113" s="6"/>
      <c r="N113" s="6"/>
      <c r="O113" s="6"/>
      <c r="P113" s="26"/>
      <c r="Q113" s="29"/>
      <c r="R113" s="23"/>
      <c r="S113" s="141">
        <f t="shared" ref="S113" si="1765">IF($H112=0,0,IF($B103=$B109,IF($H114&gt;0,$H114+S107,T109+S107),IF($H114&gt;0,$H114,T109)))</f>
        <v>0</v>
      </c>
      <c r="T113" s="7">
        <f t="shared" si="1750"/>
        <v>0</v>
      </c>
      <c r="U113" s="6"/>
      <c r="V113" s="6"/>
      <c r="W113" s="6"/>
      <c r="X113" s="6"/>
      <c r="Y113" s="26"/>
      <c r="Z113" s="29"/>
      <c r="AA113" s="23"/>
      <c r="AB113" s="141">
        <f t="shared" ref="AB113" si="1766">IF($H112=0,0,IF($B103=$B109,IF($H114&gt;0,$H114+AB107,AC109+AB107),IF($H114&gt;0,$H114,AC109)))</f>
        <v>0</v>
      </c>
      <c r="AC113" s="7">
        <f t="shared" si="1753"/>
        <v>0</v>
      </c>
      <c r="AD113" s="6"/>
      <c r="AE113" s="6"/>
      <c r="AF113" s="6"/>
      <c r="AG113" s="6"/>
      <c r="AH113" s="26"/>
      <c r="AI113" s="29"/>
      <c r="AJ113" s="23"/>
      <c r="AK113" s="141">
        <f t="shared" ref="AK113" si="1767">IF($H112=0,0,IF($B103=$B109,IF($H114&gt;0,$H114+AK107,AL109+AK107),IF($H114&gt;0,$H114,AL109)))</f>
        <v>0</v>
      </c>
      <c r="AL113" s="7">
        <f t="shared" si="1756"/>
        <v>0</v>
      </c>
      <c r="AM113" s="6"/>
      <c r="AN113" s="6"/>
      <c r="AO113" s="6"/>
      <c r="AP113" s="6"/>
      <c r="AQ113" s="26"/>
      <c r="AR113" s="29"/>
      <c r="AS113" s="23"/>
      <c r="AT113" s="141">
        <f t="shared" ref="AT113" si="1768">IF($H112=0,0,IF($B103=$B109,IF($H114&gt;0,$H114+AT107,AU109+AT107),IF($H114&gt;0,$H114,AU109)))</f>
        <v>0</v>
      </c>
      <c r="AU113" s="7">
        <f t="shared" si="1759"/>
        <v>0</v>
      </c>
      <c r="AV113" s="6"/>
      <c r="AW113" s="6"/>
      <c r="AX113" s="6"/>
      <c r="AY113" s="6"/>
      <c r="AZ113" s="26"/>
      <c r="BA113" s="29"/>
      <c r="BB113" s="23"/>
    </row>
    <row r="114" spans="1:54" ht="18.75" customHeight="1" thickBot="1" x14ac:dyDescent="0.25">
      <c r="A114" s="1">
        <f t="shared" si="1762"/>
        <v>0</v>
      </c>
      <c r="B114" s="323" t="str">
        <f>IF(B109="",Wydruk!$AE$6,IF(J110=0,Wydruk!$AE$7,IF(AND(G110&lt;G111,B109&lt;&gt;$B115),Wydruk!$AE$13,IF(AND($B109=$B103,$B109&lt;&gt;$B115),IF(OR(OR(J114&lt;4,J114&gt;5),OR(S114&lt;4,S114&gt;5),OR(AB114&lt;4,AB114&gt;5),OR(AK114&lt;4,AK114&gt;5),OR(AND(AT114&lt;4,AT114&gt;0),AT114&gt;5)),Wydruk!$AE$8,Wydruk!$AE$9),IF($B109=$B115,IF($F113&lt;&gt;0,Wydruk!$AE$12,Wydruk!$AE$10),IF(OR(OR(J110&lt;4,J110&gt;5),OR(S110&lt;4,S110&gt;5),OR(AB110&lt;4,AB110&gt;5),OR(AK110&lt;4,AK110&gt;5),OR(AND(AT110&lt;4,AT110&gt;0),AT110&gt;5)),Wydruk!$AE$8,Wydruk!$AE$11))))))</f>
        <v>Uzupełnij liczby godzin tygodniowego planu</v>
      </c>
      <c r="C114" s="324"/>
      <c r="D114" s="324"/>
      <c r="E114" s="324"/>
      <c r="F114" s="173">
        <f>styczeń!F114</f>
        <v>0</v>
      </c>
      <c r="G114" s="184">
        <f>styczeń!G114</f>
        <v>0</v>
      </c>
      <c r="H114" s="191">
        <f t="shared" ref="H114" si="1769">IF(OR($G114=0,$F114=0,$G114="",$F114=""),0,$G114/$F114)</f>
        <v>0</v>
      </c>
      <c r="I114" s="193"/>
      <c r="J114" s="176">
        <f t="shared" ref="J114" si="1770">IF($B103=$B109,IF(L109+L104&gt;0,1,0)+IF(M109+M104&gt;0,1,0)+IF(N109+N104&gt;0,1,0)+IF(O109+O104&gt;0,1,0)+IF(P109+P104&gt;0,1,0)+IF(Q109+Q104&gt;0,1,0)+IF(R109+R104&gt;0,1,0),J110)</f>
        <v>0</v>
      </c>
      <c r="K114" s="133">
        <f t="shared" ref="K114" si="1771">IF(OR($B109=$B115,J114=0,(K110-Q114+O114)&lt;=0),0,(K110-Q114+O114)/J114)</f>
        <v>0</v>
      </c>
      <c r="L114" s="137">
        <f t="shared" ref="L114" si="1772">IF(K114*(7-J111)&lt;=0,0,K114*(7-J111))</f>
        <v>0</v>
      </c>
      <c r="M114" s="311">
        <f t="shared" ref="M114" si="1773">ROUND(IF(OR(K111-K114*(7-J111)+P114&lt;0,$B109=$B115,K114&lt;=0,K111=0),0,IF(K111-K114*(7-J111)+P114&gt;Q114-O114+P114,Q114-O114+P114,K111-K114*(7-J111)+P114)),1)</f>
        <v>0</v>
      </c>
      <c r="N114" s="312"/>
      <c r="O114" s="139">
        <f t="shared" ref="O114" si="1774">IF(OR($B109=$B115,J110=0),0,IF($B109=$B103,J109,$F109))</f>
        <v>0</v>
      </c>
      <c r="P114" s="30">
        <f t="shared" ref="P114" si="1775">IF(OR($B109=$B115,J114=0),0,$G111-$G110)</f>
        <v>0</v>
      </c>
      <c r="Q114" s="134">
        <f t="shared" ref="Q114" si="1776">IF(OR($B109=$B115,J114=0),0,J113)</f>
        <v>0</v>
      </c>
      <c r="R114" s="138">
        <f t="shared" ref="R114" si="1777">IF($B109=$B115,0,K111)</f>
        <v>0</v>
      </c>
      <c r="S114" s="176">
        <f t="shared" ref="S114" si="1778">IF($B103=$B109,IF(U109+U104&gt;0,1,0)+IF(V109+V104&gt;0,1,0)+IF(W109+W104&gt;0,1,0)+IF(X109+X104&gt;0,1,0)+IF(Y109+Y104&gt;0,1,0)+IF(Z109+Z104&gt;0,1,0)+IF(AA109+AA104&gt;0,1,0),S110)</f>
        <v>0</v>
      </c>
      <c r="T114" s="133">
        <f t="shared" ref="T114" si="1779">IF(OR($B109=$B115,S114=0,(T110-Z114+X114)&lt;=0),0,(T110-Z114+X114)/S114)</f>
        <v>0</v>
      </c>
      <c r="U114" s="137">
        <f t="shared" ref="U114" si="1780">IF(T114*(7-S111)&lt;=0,0,T114*(7-S111))</f>
        <v>0</v>
      </c>
      <c r="V114" s="311">
        <f t="shared" ref="V114" si="1781">ROUND(IF(OR(T111-T114*(7-S111)+Y114&lt;0,$B109=$B115,T114&lt;=0,T111=0),0,IF(T111-T114*(7-S111)+Y114&gt;Z114-X114+Y114,Z114-X114+Y114,T111-T114*(7-S111)+Y114)),1)</f>
        <v>0</v>
      </c>
      <c r="W114" s="312"/>
      <c r="X114" s="139">
        <f t="shared" ref="X114" si="1782">IF(OR($B109=$B115,S110=0),0,IF($B109=$B103,S109,$F109))</f>
        <v>0</v>
      </c>
      <c r="Y114" s="30">
        <f t="shared" ref="Y114" si="1783">IF(OR($B109=$B115,S114=0),0,$G111-$G110)</f>
        <v>0</v>
      </c>
      <c r="Z114" s="134">
        <f t="shared" ref="Z114" si="1784">IF(OR($B109=$B115,S114=0),0,S113)</f>
        <v>0</v>
      </c>
      <c r="AA114" s="138">
        <f t="shared" ref="AA114" si="1785">IF($B109=$B115,0,T111)</f>
        <v>0</v>
      </c>
      <c r="AB114" s="176">
        <f t="shared" ref="AB114" si="1786">IF($B103=$B109,IF(AD109+AD104&gt;0,1,0)+IF(AE109+AE104&gt;0,1,0)+IF(AF109+AF104&gt;0,1,0)+IF(AG109+AG104&gt;0,1,0)+IF(AH109+AH104&gt;0,1,0)+IF(AI109+AI104&gt;0,1,0)+IF(AJ109+AJ104&gt;0,1,0),AB110)</f>
        <v>0</v>
      </c>
      <c r="AC114" s="133">
        <f t="shared" ref="AC114" si="1787">IF(OR($B109=$B115,AB114=0,(AC110-AI114+AG114)&lt;=0),0,(AC110-AI114+AG114)/AB114)</f>
        <v>0</v>
      </c>
      <c r="AD114" s="137">
        <f t="shared" ref="AD114" si="1788">IF(AC114*(7-AB111)&lt;=0,0,AC114*(7-AB111))</f>
        <v>0</v>
      </c>
      <c r="AE114" s="311">
        <f t="shared" ref="AE114" si="1789">ROUND(IF(OR(AC111-AC114*(7-AB111)+AH114&lt;0,$B109=$B115,AC114&lt;=0,AC111=0),0,IF(AC111-AC114*(7-AB111)+AH114&gt;AI114-AG114+AH114,AI114-AG114+AH114,AC111-AC114*(7-AB111)+AH114)),1)</f>
        <v>0</v>
      </c>
      <c r="AF114" s="312"/>
      <c r="AG114" s="139">
        <f t="shared" ref="AG114" si="1790">IF(OR($B109=$B115,AB110=0),0,IF($B109=$B103,AB109,$F109))</f>
        <v>0</v>
      </c>
      <c r="AH114" s="30">
        <f t="shared" ref="AH114" si="1791">IF(OR($B109=$B115,AB114=0),0,$G111-$G110)</f>
        <v>0</v>
      </c>
      <c r="AI114" s="134">
        <f t="shared" ref="AI114" si="1792">IF(OR($B109=$B115,AB114=0),0,AB113)</f>
        <v>0</v>
      </c>
      <c r="AJ114" s="138">
        <f t="shared" ref="AJ114" si="1793">IF($B109=$B115,0,AC111)</f>
        <v>0</v>
      </c>
      <c r="AK114" s="176">
        <f t="shared" ref="AK114" si="1794">IF($B103=$B109,IF(AM109+AM104&gt;0,1,0)+IF(AN109+AN104&gt;0,1,0)+IF(AO109+AO104&gt;0,1,0)+IF(AP109+AP104&gt;0,1,0)+IF(AQ109+AQ104&gt;0,1,0)+IF(AR109+AR104&gt;0,1,0)+IF(AS109+AS104&gt;0,1,0),AK110)</f>
        <v>0</v>
      </c>
      <c r="AL114" s="133">
        <f t="shared" ref="AL114" si="1795">IF(OR($B109=$B115,AK114=0,(AL110-AR114+AP114)&lt;=0),0,(AL110-AR114+AP114)/AK114)</f>
        <v>0</v>
      </c>
      <c r="AM114" s="137">
        <f t="shared" ref="AM114" si="1796">IF(AL114*(7-AK111)&lt;=0,0,AL114*(7-AK111))</f>
        <v>0</v>
      </c>
      <c r="AN114" s="311">
        <f t="shared" ref="AN114" si="1797">ROUND(IF(OR(AL111-AL114*(7-AK111)+AQ114&lt;0,$B109=$B115,AL114&lt;=0,AL111=0),0,IF(AL111-AL114*(7-AK111)+AQ114&gt;AR114-AP114+AQ114,AR114-AP114+AQ114,AL111-AL114*(7-AK111)+AQ114)),1)</f>
        <v>0</v>
      </c>
      <c r="AO114" s="312"/>
      <c r="AP114" s="139">
        <f t="shared" ref="AP114" si="1798">IF(OR($B109=$B115,AK110=0),0,IF($B109=$B103,AK109,$F109))</f>
        <v>0</v>
      </c>
      <c r="AQ114" s="30">
        <f t="shared" ref="AQ114" si="1799">IF(OR($B109=$B115,AK114=0),0,$G111-$G110)</f>
        <v>0</v>
      </c>
      <c r="AR114" s="134">
        <f t="shared" ref="AR114" si="1800">IF(OR($B109=$B115,AK114=0),0,AK113)</f>
        <v>0</v>
      </c>
      <c r="AS114" s="138">
        <f t="shared" ref="AS114" si="1801">IF($B109=$B115,0,AL111)</f>
        <v>0</v>
      </c>
      <c r="AT114" s="176">
        <f t="shared" ref="AT114" si="1802">IF($B103=$B109,IF(AV109+AV104&gt;0,1,0)+IF(AW109+AW104&gt;0,1,0)+IF(AX109+AX104&gt;0,1,0)+IF(AY109+AY104&gt;0,1,0)+IF(AZ109+AZ104&gt;0,1,0)+IF(BA109+BA104&gt;0,1,0)+IF(BB109+BB104&gt;0,1,0),AT110)</f>
        <v>0</v>
      </c>
      <c r="AU114" s="133">
        <f t="shared" ref="AU114" si="1803">IF(OR($B109=$B115,AT114=0,(AU110-BA114+AY114)&lt;=0),0,(AU110-BA114+AY114)/AT114)</f>
        <v>0</v>
      </c>
      <c r="AV114" s="137">
        <f t="shared" ref="AV114" si="1804">IF(AU114*(7-AT111)&lt;=0,0,AU114*(7-AT111))</f>
        <v>0</v>
      </c>
      <c r="AW114" s="311">
        <f t="shared" ref="AW114" si="1805">ROUND(IF(OR(AU111-AU114*(7-AT111)+AZ114&lt;0,$B109=$B115,AU114&lt;=0,AU111=0),0,IF(AU111-AU114*(7-AT111)+AZ114&gt;BA114-AY114+AZ114,BA114-AY114+AZ114,AU111-AU114*(7-AT111)+AZ114)),1)</f>
        <v>0</v>
      </c>
      <c r="AX114" s="312"/>
      <c r="AY114" s="139">
        <f t="shared" ref="AY114" si="1806">IF(OR($B109=$B115,AT110=0),0,IF($B109=$B103,AT109,$F109))</f>
        <v>0</v>
      </c>
      <c r="AZ114" s="30">
        <f t="shared" ref="AZ114" si="1807">IF(OR($B109=$B115,AT114=0),0,$G111-$G110)</f>
        <v>0</v>
      </c>
      <c r="BA114" s="134">
        <f t="shared" ref="BA114" si="1808">IF(OR($B109=$B115,AT114=0),0,AT113)</f>
        <v>0</v>
      </c>
      <c r="BB114" s="138">
        <f t="shared" ref="BB114" si="1809">IF($B109=$B115,0,AU111)</f>
        <v>0</v>
      </c>
    </row>
    <row r="115" spans="1:54" ht="15.75" x14ac:dyDescent="0.2">
      <c r="A115" s="1">
        <f t="shared" ref="A115" si="1810">IF(B115="","1. Niewypełnione",B115)</f>
        <v>0</v>
      </c>
      <c r="B115" s="320">
        <f>styczeń!B115</f>
        <v>0</v>
      </c>
      <c r="C115" s="321">
        <f>styczeń!C115</f>
        <v>0</v>
      </c>
      <c r="D115" s="321">
        <f>styczeń!D115</f>
        <v>0</v>
      </c>
      <c r="E115" s="321">
        <f>styczeń!E115</f>
        <v>0</v>
      </c>
      <c r="F115" s="177">
        <f>styczeń!F115</f>
        <v>18</v>
      </c>
      <c r="G115" s="185">
        <f>styczeń!G115</f>
        <v>18</v>
      </c>
      <c r="H115" s="177"/>
      <c r="I115" s="192">
        <f t="shared" ref="I115:I119" si="1811">K115+T115+AC115+AL115+AU115</f>
        <v>0</v>
      </c>
      <c r="J115" s="186">
        <f t="shared" ref="J115" si="1812">IF(OR($B115=$B121,J118=0),0,ROUND((K116+P120)/J118,0))</f>
        <v>0</v>
      </c>
      <c r="K115" s="51">
        <f t="shared" ref="K115:K116" si="1813">SUM(L115:R115)</f>
        <v>0</v>
      </c>
      <c r="L115" s="52">
        <f>styczeń!L115</f>
        <v>0</v>
      </c>
      <c r="M115" s="52">
        <f>styczeń!M115</f>
        <v>0</v>
      </c>
      <c r="N115" s="52">
        <f>styczeń!N115</f>
        <v>0</v>
      </c>
      <c r="O115" s="52">
        <f>styczeń!O115</f>
        <v>0</v>
      </c>
      <c r="P115" s="53">
        <f>styczeń!P115</f>
        <v>0</v>
      </c>
      <c r="Q115" s="54">
        <f>styczeń!Q115</f>
        <v>0</v>
      </c>
      <c r="R115" s="55">
        <f>styczeń!R115</f>
        <v>0</v>
      </c>
      <c r="S115" s="188">
        <f t="shared" ref="S115" si="1814">IF(OR($B115=$B121,S118=0),0,ROUND((T116+Y120)/S118,0))</f>
        <v>0</v>
      </c>
      <c r="T115" s="51">
        <f t="shared" ref="T115:T116" si="1815">SUM(U115:AA115)</f>
        <v>0</v>
      </c>
      <c r="U115" s="52">
        <f>styczeń!U115</f>
        <v>0</v>
      </c>
      <c r="V115" s="52">
        <f>styczeń!V115</f>
        <v>0</v>
      </c>
      <c r="W115" s="52">
        <f>styczeń!W115</f>
        <v>0</v>
      </c>
      <c r="X115" s="52">
        <f>styczeń!X115</f>
        <v>0</v>
      </c>
      <c r="Y115" s="53">
        <f>styczeń!Y115</f>
        <v>0</v>
      </c>
      <c r="Z115" s="54">
        <f>styczeń!Z115</f>
        <v>0</v>
      </c>
      <c r="AA115" s="55">
        <f>styczeń!AA115</f>
        <v>0</v>
      </c>
      <c r="AB115" s="188">
        <f t="shared" ref="AB115" si="1816">IF(OR($B115=$B121,AB118=0),0,ROUND((AC116+AH120)/AB118,0))</f>
        <v>0</v>
      </c>
      <c r="AC115" s="51">
        <f t="shared" ref="AC115:AC116" si="1817">SUM(AD115:AJ115)</f>
        <v>0</v>
      </c>
      <c r="AD115" s="52">
        <f>styczeń!AD115</f>
        <v>0</v>
      </c>
      <c r="AE115" s="52">
        <f>styczeń!AE115</f>
        <v>0</v>
      </c>
      <c r="AF115" s="52">
        <f>styczeń!AF115</f>
        <v>0</v>
      </c>
      <c r="AG115" s="52">
        <f>styczeń!AG115</f>
        <v>0</v>
      </c>
      <c r="AH115" s="53">
        <f>styczeń!AH115</f>
        <v>0</v>
      </c>
      <c r="AI115" s="54">
        <f>styczeń!AI115</f>
        <v>0</v>
      </c>
      <c r="AJ115" s="55">
        <f>styczeń!AJ115</f>
        <v>0</v>
      </c>
      <c r="AK115" s="188">
        <f t="shared" ref="AK115" si="1818">IF(OR($B115=$B121,AK118=0),0,ROUND((AL116+AQ120)/AK118,0))</f>
        <v>0</v>
      </c>
      <c r="AL115" s="51">
        <f t="shared" ref="AL115:AL116" si="1819">SUM(AM115:AS115)</f>
        <v>0</v>
      </c>
      <c r="AM115" s="52">
        <f>styczeń!AM115</f>
        <v>0</v>
      </c>
      <c r="AN115" s="52">
        <f>styczeń!AN115</f>
        <v>0</v>
      </c>
      <c r="AO115" s="52">
        <f>styczeń!AO115</f>
        <v>0</v>
      </c>
      <c r="AP115" s="52">
        <f>styczeń!AP115</f>
        <v>0</v>
      </c>
      <c r="AQ115" s="53">
        <f>styczeń!AQ115</f>
        <v>0</v>
      </c>
      <c r="AR115" s="54">
        <f>styczeń!AR115</f>
        <v>0</v>
      </c>
      <c r="AS115" s="55">
        <f>styczeń!AS115</f>
        <v>0</v>
      </c>
      <c r="AT115" s="188">
        <f t="shared" ref="AT115" si="1820">IF(OR($B115=$B121,AT118=0),0,ROUND((AU116+AZ120)/AT118,0))</f>
        <v>0</v>
      </c>
      <c r="AU115" s="51">
        <f t="shared" ref="AU115:AU116" si="1821">SUM(AV115:BB115)</f>
        <v>0</v>
      </c>
      <c r="AV115" s="52">
        <f t="shared" ref="AV115" si="1822">IF(SUM($AM$9:$AS$9)=SUM($AV$9:$BB$9),AM115,IF(AND(SUM($AV$9:$BB$9)&gt;42,SUM($AV$9:$BB$9)&lt;49),AM115,0))</f>
        <v>0</v>
      </c>
      <c r="AW115" s="52">
        <f t="shared" ref="AW115" si="1823">IF(SUM($AM$9:$AS$9)=SUM($AV$9:$BB$9),AN115,IF(AND(SUM($AV$9:$BB$9)&gt;42,SUM($AV$9:$BB$9)&lt;49),AN115,0))</f>
        <v>0</v>
      </c>
      <c r="AX115" s="52">
        <f t="shared" ref="AX115" si="1824">IF(SUM($AM$9:$AS$9)=SUM($AV$9:$BB$9),AO115,IF(AND(SUM($AV$9:$BB$9)&gt;42,SUM($AV$9:$BB$9)&lt;49),AO115,0))</f>
        <v>0</v>
      </c>
      <c r="AY115" s="52">
        <f t="shared" ref="AY115" si="1825">IF(SUM($AM$9:$AS$9)=SUM($AV$9:$BB$9),AP115,IF(AND(SUM($AV$9:$BB$9)&gt;42,SUM($AV$9:$BB$9)&lt;49),AP115,0))</f>
        <v>0</v>
      </c>
      <c r="AZ115" s="53">
        <f t="shared" ref="AZ115" si="1826">IF(SUM($AM$9:$AS$9)=SUM($AV$9:$BB$9),AQ115,IF(AND(SUM($AV$9:$BB$9)&gt;42,SUM($AV$9:$BB$9)&lt;49),AQ115,0))</f>
        <v>0</v>
      </c>
      <c r="BA115" s="54">
        <f t="shared" ref="BA115" si="1827">IF(SUM($AM$9:$AS$9)=SUM($AV$9:$BB$9),AR115,IF(AND(SUM($AV$9:$BB$9)&gt;42,SUM($AV$9:$BB$9)&lt;49),AR115,0))</f>
        <v>0</v>
      </c>
      <c r="BB115" s="55">
        <f t="shared" ref="BB115" si="1828">IF(SUM($AM$9:$AS$9)=SUM($AV$9:$BB$9),AS115,IF(AND(SUM($AV$9:$BB$9)&gt;42,SUM($AV$9:$BB$9)&lt;49),AS115,0))</f>
        <v>0</v>
      </c>
    </row>
    <row r="116" spans="1:54" ht="12.75" hidden="1" customHeight="1" x14ac:dyDescent="0.2">
      <c r="B116" s="93"/>
      <c r="C116" s="94"/>
      <c r="D116" s="95"/>
      <c r="E116" s="115"/>
      <c r="F116" s="140" t="b">
        <f t="shared" ref="F116" si="1829">IF($B109=$B115,OR(F110,G115&lt;F115),G115&lt;F115)</f>
        <v>0</v>
      </c>
      <c r="G116" s="189">
        <f t="shared" ref="G116" si="1830">IF(AND($B109=$B115,$B109&lt;&gt;"",$B109&lt;&gt;0),G115+G110,G115)</f>
        <v>18</v>
      </c>
      <c r="H116" s="120"/>
      <c r="I116" s="165">
        <f t="shared" si="1811"/>
        <v>0</v>
      </c>
      <c r="J116" s="194">
        <f t="shared" ref="J116" si="1831">7-COUNTIF(L115:R115,0)-COUNTIF(L115:R115,"")</f>
        <v>0</v>
      </c>
      <c r="K116" s="22">
        <f t="shared" si="1813"/>
        <v>0</v>
      </c>
      <c r="L116" s="35">
        <f t="shared" ref="L116:R116" si="1832">IF($B109=$B115,L115+L110,L115)</f>
        <v>0</v>
      </c>
      <c r="M116" s="35">
        <f t="shared" si="1832"/>
        <v>0</v>
      </c>
      <c r="N116" s="35">
        <f t="shared" si="1832"/>
        <v>0</v>
      </c>
      <c r="O116" s="35">
        <f t="shared" si="1832"/>
        <v>0</v>
      </c>
      <c r="P116" s="36">
        <f t="shared" si="1832"/>
        <v>0</v>
      </c>
      <c r="Q116" s="37">
        <f t="shared" si="1832"/>
        <v>0</v>
      </c>
      <c r="R116" s="38">
        <f t="shared" si="1832"/>
        <v>0</v>
      </c>
      <c r="S116" s="194">
        <f t="shared" ref="S116" si="1833">7-COUNTIF(U115:AA115,0)-COUNTIF(U115:AA115,"")</f>
        <v>0</v>
      </c>
      <c r="T116" s="22">
        <f t="shared" si="1815"/>
        <v>0</v>
      </c>
      <c r="U116" s="35">
        <f t="shared" ref="U116:AA116" si="1834">IF($B109=$B115,U115+U110,U115)</f>
        <v>0</v>
      </c>
      <c r="V116" s="35">
        <f t="shared" si="1834"/>
        <v>0</v>
      </c>
      <c r="W116" s="35">
        <f t="shared" si="1834"/>
        <v>0</v>
      </c>
      <c r="X116" s="35">
        <f t="shared" si="1834"/>
        <v>0</v>
      </c>
      <c r="Y116" s="36">
        <f t="shared" si="1834"/>
        <v>0</v>
      </c>
      <c r="Z116" s="37">
        <f t="shared" si="1834"/>
        <v>0</v>
      </c>
      <c r="AA116" s="38">
        <f t="shared" si="1834"/>
        <v>0</v>
      </c>
      <c r="AB116" s="194">
        <f t="shared" ref="AB116" si="1835">7-COUNTIF(AD115:AJ115,0)-COUNTIF(AD115:AJ115,"")</f>
        <v>0</v>
      </c>
      <c r="AC116" s="22">
        <f t="shared" si="1817"/>
        <v>0</v>
      </c>
      <c r="AD116" s="35">
        <f t="shared" ref="AD116:AJ116" si="1836">IF($B109=$B115,AD115+AD110,AD115)</f>
        <v>0</v>
      </c>
      <c r="AE116" s="35">
        <f t="shared" si="1836"/>
        <v>0</v>
      </c>
      <c r="AF116" s="35">
        <f t="shared" si="1836"/>
        <v>0</v>
      </c>
      <c r="AG116" s="35">
        <f t="shared" si="1836"/>
        <v>0</v>
      </c>
      <c r="AH116" s="36">
        <f t="shared" si="1836"/>
        <v>0</v>
      </c>
      <c r="AI116" s="37">
        <f t="shared" si="1836"/>
        <v>0</v>
      </c>
      <c r="AJ116" s="38">
        <f t="shared" si="1836"/>
        <v>0</v>
      </c>
      <c r="AK116" s="194">
        <f t="shared" ref="AK116" si="1837">7-COUNTIF(AM115:AS115,0)-COUNTIF(AM115:AS115,"")</f>
        <v>0</v>
      </c>
      <c r="AL116" s="22">
        <f t="shared" si="1819"/>
        <v>0</v>
      </c>
      <c r="AM116" s="35">
        <f t="shared" ref="AM116:AS116" si="1838">IF($B109=$B115,AM115+AM110,AM115)</f>
        <v>0</v>
      </c>
      <c r="AN116" s="35">
        <f t="shared" si="1838"/>
        <v>0</v>
      </c>
      <c r="AO116" s="35">
        <f t="shared" si="1838"/>
        <v>0</v>
      </c>
      <c r="AP116" s="35">
        <f t="shared" si="1838"/>
        <v>0</v>
      </c>
      <c r="AQ116" s="36">
        <f t="shared" si="1838"/>
        <v>0</v>
      </c>
      <c r="AR116" s="37">
        <f t="shared" si="1838"/>
        <v>0</v>
      </c>
      <c r="AS116" s="38">
        <f t="shared" si="1838"/>
        <v>0</v>
      </c>
      <c r="AT116" s="194">
        <f t="shared" ref="AT116" si="1839">7-COUNTIF(AV115:BB115,0)-COUNTIF(AV115:BB115,"")</f>
        <v>0</v>
      </c>
      <c r="AU116" s="22">
        <f t="shared" si="1821"/>
        <v>0</v>
      </c>
      <c r="AV116" s="35">
        <f t="shared" ref="AV116:BB116" si="1840">IF($B109=$B115,AV115+AV110,AV115)</f>
        <v>0</v>
      </c>
      <c r="AW116" s="35">
        <f t="shared" si="1840"/>
        <v>0</v>
      </c>
      <c r="AX116" s="35">
        <f t="shared" si="1840"/>
        <v>0</v>
      </c>
      <c r="AY116" s="35">
        <f t="shared" si="1840"/>
        <v>0</v>
      </c>
      <c r="AZ116" s="36">
        <f t="shared" si="1840"/>
        <v>0</v>
      </c>
      <c r="BA116" s="37">
        <f t="shared" si="1840"/>
        <v>0</v>
      </c>
      <c r="BB116" s="38">
        <f t="shared" si="1840"/>
        <v>0</v>
      </c>
    </row>
    <row r="117" spans="1:54" ht="15" hidden="1" customHeight="1" x14ac:dyDescent="0.2">
      <c r="B117" s="116"/>
      <c r="C117" s="117"/>
      <c r="D117" s="118"/>
      <c r="E117" s="119"/>
      <c r="F117" s="92"/>
      <c r="G117" s="190">
        <f t="shared" ref="G117" si="1841">IF(AND($B109=$B115,$B109&lt;&gt;"",$B109&lt;&gt;0),F115+G111,F115)</f>
        <v>18</v>
      </c>
      <c r="H117" s="121"/>
      <c r="I117" s="165">
        <f t="shared" si="1811"/>
        <v>0</v>
      </c>
      <c r="J117" s="195">
        <f t="shared" ref="J117" si="1842">IF($B115=$B109,COUNTIF(L117:R117,0),COUNTIF(L118:R118,0)+COUNTIF(L118:R118,""))</f>
        <v>7</v>
      </c>
      <c r="K117" s="39">
        <f t="shared" ref="K117:R117" si="1843">IF($B109=$B115,K118+K111,K118)</f>
        <v>0</v>
      </c>
      <c r="L117" s="40">
        <f t="shared" si="1843"/>
        <v>0</v>
      </c>
      <c r="M117" s="40">
        <f t="shared" si="1843"/>
        <v>0</v>
      </c>
      <c r="N117" s="40">
        <f t="shared" si="1843"/>
        <v>0</v>
      </c>
      <c r="O117" s="40">
        <f t="shared" si="1843"/>
        <v>0</v>
      </c>
      <c r="P117" s="41">
        <f t="shared" si="1843"/>
        <v>0</v>
      </c>
      <c r="Q117" s="42">
        <f t="shared" si="1843"/>
        <v>0</v>
      </c>
      <c r="R117" s="43">
        <f t="shared" si="1843"/>
        <v>0</v>
      </c>
      <c r="S117" s="195">
        <f t="shared" ref="S117" si="1844">IF($B115=$B109,COUNTIF(U117:AA117,0),COUNTIF(U118:AA118,0)+COUNTIF(U118:AA118,""))</f>
        <v>7</v>
      </c>
      <c r="T117" s="39">
        <f t="shared" ref="T117:AA117" si="1845">IF($B109=$B115,T118+T111,T118)</f>
        <v>0</v>
      </c>
      <c r="U117" s="40">
        <f t="shared" si="1845"/>
        <v>0</v>
      </c>
      <c r="V117" s="40">
        <f t="shared" si="1845"/>
        <v>0</v>
      </c>
      <c r="W117" s="40">
        <f t="shared" si="1845"/>
        <v>0</v>
      </c>
      <c r="X117" s="40">
        <f t="shared" si="1845"/>
        <v>0</v>
      </c>
      <c r="Y117" s="41">
        <f t="shared" si="1845"/>
        <v>0</v>
      </c>
      <c r="Z117" s="42">
        <f t="shared" si="1845"/>
        <v>0</v>
      </c>
      <c r="AA117" s="43">
        <f t="shared" si="1845"/>
        <v>0</v>
      </c>
      <c r="AB117" s="195">
        <f t="shared" ref="AB117" si="1846">IF($B115=$B109,COUNTIF(AD117:AJ117,0),COUNTIF(AD118:AJ118,0)+COUNTIF(AD118:AJ118,""))</f>
        <v>7</v>
      </c>
      <c r="AC117" s="39">
        <f t="shared" ref="AC117:AJ117" si="1847">IF($B109=$B115,AC118+AC111,AC118)</f>
        <v>0</v>
      </c>
      <c r="AD117" s="40">
        <f t="shared" si="1847"/>
        <v>0</v>
      </c>
      <c r="AE117" s="40">
        <f t="shared" si="1847"/>
        <v>0</v>
      </c>
      <c r="AF117" s="40">
        <f t="shared" si="1847"/>
        <v>0</v>
      </c>
      <c r="AG117" s="40">
        <f t="shared" si="1847"/>
        <v>0</v>
      </c>
      <c r="AH117" s="41">
        <f t="shared" si="1847"/>
        <v>0</v>
      </c>
      <c r="AI117" s="42">
        <f t="shared" si="1847"/>
        <v>0</v>
      </c>
      <c r="AJ117" s="43">
        <f t="shared" si="1847"/>
        <v>0</v>
      </c>
      <c r="AK117" s="195">
        <f t="shared" ref="AK117" si="1848">IF($B115=$B109,COUNTIF(AM117:AS117,0),COUNTIF(AM118:AS118,0)+COUNTIF(AM118:AS118,""))</f>
        <v>7</v>
      </c>
      <c r="AL117" s="39">
        <f t="shared" ref="AL117:AS117" si="1849">IF($B109=$B115,AL118+AL111,AL118)</f>
        <v>0</v>
      </c>
      <c r="AM117" s="40">
        <f t="shared" si="1849"/>
        <v>0</v>
      </c>
      <c r="AN117" s="40">
        <f t="shared" si="1849"/>
        <v>0</v>
      </c>
      <c r="AO117" s="40">
        <f t="shared" si="1849"/>
        <v>0</v>
      </c>
      <c r="AP117" s="40">
        <f t="shared" si="1849"/>
        <v>0</v>
      </c>
      <c r="AQ117" s="41">
        <f t="shared" si="1849"/>
        <v>0</v>
      </c>
      <c r="AR117" s="42">
        <f t="shared" si="1849"/>
        <v>0</v>
      </c>
      <c r="AS117" s="43">
        <f t="shared" si="1849"/>
        <v>0</v>
      </c>
      <c r="AT117" s="195">
        <f t="shared" ref="AT117" si="1850">IF($B115=$B109,COUNTIF(AV117:BB117,0),COUNTIF(AV118:BB118,0)+COUNTIF(AV118:BB118,""))</f>
        <v>7</v>
      </c>
      <c r="AU117" s="39">
        <f t="shared" ref="AU117:BB117" si="1851">IF($B109=$B115,AU118+AU111,AU118)</f>
        <v>0</v>
      </c>
      <c r="AV117" s="40">
        <f t="shared" si="1851"/>
        <v>0</v>
      </c>
      <c r="AW117" s="40">
        <f t="shared" si="1851"/>
        <v>0</v>
      </c>
      <c r="AX117" s="40">
        <f t="shared" si="1851"/>
        <v>0</v>
      </c>
      <c r="AY117" s="40">
        <f t="shared" si="1851"/>
        <v>0</v>
      </c>
      <c r="AZ117" s="41">
        <f t="shared" si="1851"/>
        <v>0</v>
      </c>
      <c r="BA117" s="42">
        <f t="shared" si="1851"/>
        <v>0</v>
      </c>
      <c r="BB117" s="43">
        <f t="shared" si="1851"/>
        <v>0</v>
      </c>
    </row>
    <row r="118" spans="1:54" ht="15.75" customHeight="1" x14ac:dyDescent="0.2">
      <c r="A118" s="1">
        <f t="shared" ref="A118" si="1852">A115</f>
        <v>0</v>
      </c>
      <c r="B118" s="313">
        <f t="shared" ref="B118" si="1853">B112+1</f>
        <v>17</v>
      </c>
      <c r="C118" s="314"/>
      <c r="D118" s="314"/>
      <c r="E118" s="314"/>
      <c r="F118" s="31"/>
      <c r="G118" s="183"/>
      <c r="H118" s="122">
        <f t="shared" ref="H118" si="1854">5-COUNTIF(AU115,0)-COUNTIF(AL115,0)-COUNTIF(AC115,0)-COUNTIF(T115,0)-COUNTIF(K115,0)</f>
        <v>0</v>
      </c>
      <c r="I118" s="165">
        <f t="shared" si="1811"/>
        <v>0</v>
      </c>
      <c r="J118" s="187">
        <f t="shared" ref="J118" si="1855">IF($B115=$B109,J112+IF($F115&lt;&gt;$G115,(K115+$G117-$G116)/$F115,K115/$F115),IF($F115&lt;&gt;G115,(K115+$G117-$G116)/$F115,K115/$F115))</f>
        <v>0</v>
      </c>
      <c r="K118" s="7">
        <f t="shared" ref="K118:K119" si="1856">SUM(L118:R118)</f>
        <v>0</v>
      </c>
      <c r="L118" s="26">
        <f t="shared" ref="L118:R118" si="1857">L115</f>
        <v>0</v>
      </c>
      <c r="M118" s="26">
        <f t="shared" si="1857"/>
        <v>0</v>
      </c>
      <c r="N118" s="26">
        <f t="shared" si="1857"/>
        <v>0</v>
      </c>
      <c r="O118" s="26">
        <f t="shared" si="1857"/>
        <v>0</v>
      </c>
      <c r="P118" s="26">
        <f t="shared" si="1857"/>
        <v>0</v>
      </c>
      <c r="Q118" s="29">
        <f t="shared" si="1857"/>
        <v>0</v>
      </c>
      <c r="R118" s="23">
        <f t="shared" si="1857"/>
        <v>0</v>
      </c>
      <c r="S118" s="187">
        <f t="shared" ref="S118" si="1858">IF($B115=$B109,S112+IF($F115&lt;&gt;$G115,(T115+$G117-$G116)/$F115,T115/$F115),IF($F115&lt;&gt;P115,(T115+$G117-$G116)/$F115,T115/$F115))</f>
        <v>0</v>
      </c>
      <c r="T118" s="7">
        <f t="shared" ref="T118:T119" si="1859">SUM(U118:AA118)</f>
        <v>0</v>
      </c>
      <c r="U118" s="26">
        <f t="shared" ref="U118:AA118" si="1860">U115</f>
        <v>0</v>
      </c>
      <c r="V118" s="26">
        <f t="shared" si="1860"/>
        <v>0</v>
      </c>
      <c r="W118" s="26">
        <f t="shared" si="1860"/>
        <v>0</v>
      </c>
      <c r="X118" s="26">
        <f t="shared" si="1860"/>
        <v>0</v>
      </c>
      <c r="Y118" s="113">
        <f t="shared" si="1860"/>
        <v>0</v>
      </c>
      <c r="Z118" s="29">
        <f t="shared" si="1860"/>
        <v>0</v>
      </c>
      <c r="AA118" s="23">
        <f t="shared" si="1860"/>
        <v>0</v>
      </c>
      <c r="AB118" s="187">
        <f t="shared" ref="AB118" si="1861">IF($B115=$B109,AB112+IF($F115&lt;&gt;$G115,(AC115+$G117-$G116)/$F115,AC115/$F115),IF($F115&lt;&gt;Y115,(AC115+$G117-$G116)/$F115,AC115/$F115))</f>
        <v>0</v>
      </c>
      <c r="AC118" s="7">
        <f t="shared" ref="AC118:AC119" si="1862">SUM(AD118:AJ118)</f>
        <v>0</v>
      </c>
      <c r="AD118" s="26">
        <f t="shared" ref="AD118:AJ118" si="1863">AD115</f>
        <v>0</v>
      </c>
      <c r="AE118" s="26">
        <f t="shared" si="1863"/>
        <v>0</v>
      </c>
      <c r="AF118" s="26">
        <f t="shared" si="1863"/>
        <v>0</v>
      </c>
      <c r="AG118" s="26">
        <f t="shared" si="1863"/>
        <v>0</v>
      </c>
      <c r="AH118" s="113">
        <f t="shared" si="1863"/>
        <v>0</v>
      </c>
      <c r="AI118" s="29">
        <f t="shared" si="1863"/>
        <v>0</v>
      </c>
      <c r="AJ118" s="23">
        <f t="shared" si="1863"/>
        <v>0</v>
      </c>
      <c r="AK118" s="187">
        <f t="shared" ref="AK118" si="1864">IF($B115=$B109,AK112+IF($F115&lt;&gt;$G115,(AL115+$G117-$G116)/$F115,AL115/$F115),IF($F115&lt;&gt;AH115,(AL115+$G117-$G116)/$F115,AL115/$F115))</f>
        <v>0</v>
      </c>
      <c r="AL118" s="7">
        <f t="shared" ref="AL118:AL119" si="1865">SUM(AM118:AS118)</f>
        <v>0</v>
      </c>
      <c r="AM118" s="26">
        <f t="shared" ref="AM118:AS118" si="1866">AM115</f>
        <v>0</v>
      </c>
      <c r="AN118" s="26">
        <f t="shared" si="1866"/>
        <v>0</v>
      </c>
      <c r="AO118" s="26">
        <f t="shared" si="1866"/>
        <v>0</v>
      </c>
      <c r="AP118" s="26">
        <f t="shared" si="1866"/>
        <v>0</v>
      </c>
      <c r="AQ118" s="113">
        <f t="shared" si="1866"/>
        <v>0</v>
      </c>
      <c r="AR118" s="29">
        <f t="shared" si="1866"/>
        <v>0</v>
      </c>
      <c r="AS118" s="23">
        <f t="shared" si="1866"/>
        <v>0</v>
      </c>
      <c r="AT118" s="187">
        <f t="shared" ref="AT118" si="1867">IF($B115=$B109,AT112+IF($F115&lt;&gt;$G115,(AU115+$G117-$G116)/$F115,AU115/$F115),IF($F115&lt;&gt;AQ115,(AU115+$G117-$G116)/$F115,AU115/$F115))</f>
        <v>0</v>
      </c>
      <c r="AU118" s="7">
        <f t="shared" ref="AU118:AU119" si="1868">SUM(AV118:BB118)</f>
        <v>0</v>
      </c>
      <c r="AV118" s="6">
        <f t="shared" ref="AV118" si="1869">IF(SUM($AM$9:$AS$9)=SUM($AV$9:$BB$9),AV115,IF(AND(SUM($AV$9:$BB$9)&gt;42,SUM($AV$9:$BB$9)&lt;49),AV115,0))</f>
        <v>0</v>
      </c>
      <c r="AW118" s="6">
        <f t="shared" ref="AW118:BB118" si="1870">IF(SUM($AM$9:$AS$9)=SUM($AV$9:$BB$9),AW115,IF(AND(SUM($AV$9:$BB$9)&gt;42,SUM($AV$9:$BB$9)&lt;49),AW115,0))</f>
        <v>0</v>
      </c>
      <c r="AX118" s="6">
        <f t="shared" si="1870"/>
        <v>0</v>
      </c>
      <c r="AY118" s="6">
        <f t="shared" si="1870"/>
        <v>0</v>
      </c>
      <c r="AZ118" s="26">
        <f t="shared" si="1870"/>
        <v>0</v>
      </c>
      <c r="BA118" s="29">
        <f t="shared" si="1870"/>
        <v>0</v>
      </c>
      <c r="BB118" s="23">
        <f t="shared" si="1870"/>
        <v>0</v>
      </c>
    </row>
    <row r="119" spans="1:54" ht="15.75" customHeight="1" x14ac:dyDescent="0.2">
      <c r="A119" s="1">
        <f t="shared" ref="A119:A120" si="1871">A118</f>
        <v>0</v>
      </c>
      <c r="B119" s="313"/>
      <c r="C119" s="314"/>
      <c r="D119" s="314"/>
      <c r="E119" s="314"/>
      <c r="F119" s="31"/>
      <c r="G119" s="183"/>
      <c r="H119" s="123">
        <f t="shared" ref="H119" si="1872">IF($B115=$B109,H113+F119,$F119)</f>
        <v>0</v>
      </c>
      <c r="I119" s="165">
        <f t="shared" si="1811"/>
        <v>0</v>
      </c>
      <c r="J119" s="141">
        <f t="shared" ref="J119" si="1873">IF($H118=0,0,IF($B109=$B115,IF($H120&gt;0,$H120+J113,K115+J113),IF($H120&gt;0,$H120,K115)))</f>
        <v>0</v>
      </c>
      <c r="K119" s="7">
        <f t="shared" si="1856"/>
        <v>0</v>
      </c>
      <c r="L119" s="6"/>
      <c r="M119" s="6"/>
      <c r="N119" s="6"/>
      <c r="O119" s="6"/>
      <c r="P119" s="26"/>
      <c r="Q119" s="29"/>
      <c r="R119" s="23"/>
      <c r="S119" s="141">
        <f t="shared" ref="S119" si="1874">IF($H118=0,0,IF($B109=$B115,IF($H120&gt;0,$H120+S113,T115+S113),IF($H120&gt;0,$H120,T115)))</f>
        <v>0</v>
      </c>
      <c r="T119" s="7">
        <f t="shared" si="1859"/>
        <v>0</v>
      </c>
      <c r="U119" s="6"/>
      <c r="V119" s="6"/>
      <c r="W119" s="6"/>
      <c r="X119" s="6"/>
      <c r="Y119" s="26"/>
      <c r="Z119" s="29"/>
      <c r="AA119" s="23"/>
      <c r="AB119" s="141">
        <f t="shared" ref="AB119" si="1875">IF($H118=0,0,IF($B109=$B115,IF($H120&gt;0,$H120+AB113,AC115+AB113),IF($H120&gt;0,$H120,AC115)))</f>
        <v>0</v>
      </c>
      <c r="AC119" s="7">
        <f t="shared" si="1862"/>
        <v>0</v>
      </c>
      <c r="AD119" s="6"/>
      <c r="AE119" s="6"/>
      <c r="AF119" s="6"/>
      <c r="AG119" s="6"/>
      <c r="AH119" s="26"/>
      <c r="AI119" s="29"/>
      <c r="AJ119" s="23"/>
      <c r="AK119" s="141">
        <f t="shared" ref="AK119" si="1876">IF($H118=0,0,IF($B109=$B115,IF($H120&gt;0,$H120+AK113,AL115+AK113),IF($H120&gt;0,$H120,AL115)))</f>
        <v>0</v>
      </c>
      <c r="AL119" s="7">
        <f t="shared" si="1865"/>
        <v>0</v>
      </c>
      <c r="AM119" s="6"/>
      <c r="AN119" s="6"/>
      <c r="AO119" s="6"/>
      <c r="AP119" s="6"/>
      <c r="AQ119" s="26"/>
      <c r="AR119" s="29"/>
      <c r="AS119" s="23"/>
      <c r="AT119" s="141">
        <f t="shared" ref="AT119" si="1877">IF($H118=0,0,IF($B109=$B115,IF($H120&gt;0,$H120+AT113,AU115+AT113),IF($H120&gt;0,$H120,AU115)))</f>
        <v>0</v>
      </c>
      <c r="AU119" s="7">
        <f t="shared" si="1868"/>
        <v>0</v>
      </c>
      <c r="AV119" s="6"/>
      <c r="AW119" s="6"/>
      <c r="AX119" s="6"/>
      <c r="AY119" s="6"/>
      <c r="AZ119" s="26"/>
      <c r="BA119" s="29"/>
      <c r="BB119" s="23"/>
    </row>
    <row r="120" spans="1:54" ht="18.75" customHeight="1" thickBot="1" x14ac:dyDescent="0.25">
      <c r="A120" s="1">
        <f t="shared" si="1871"/>
        <v>0</v>
      </c>
      <c r="B120" s="323" t="str">
        <f>IF(B115="",Wydruk!$AE$6,IF(J116=0,Wydruk!$AE$7,IF(AND(G116&lt;G117,B115&lt;&gt;$B121),Wydruk!$AE$13,IF(AND($B115=$B109,$B115&lt;&gt;$B121),IF(OR(OR(J120&lt;4,J120&gt;5),OR(S120&lt;4,S120&gt;5),OR(AB120&lt;4,AB120&gt;5),OR(AK120&lt;4,AK120&gt;5),OR(AND(AT120&lt;4,AT120&gt;0),AT120&gt;5)),Wydruk!$AE$8,Wydruk!$AE$9),IF($B115=$B121,IF($F119&lt;&gt;0,Wydruk!$AE$12,Wydruk!$AE$10),IF(OR(OR(J116&lt;4,J116&gt;5),OR(S116&lt;4,S116&gt;5),OR(AB116&lt;4,AB116&gt;5),OR(AK116&lt;4,AK116&gt;5),OR(AND(AT116&lt;4,AT116&gt;0),AT116&gt;5)),Wydruk!$AE$8,Wydruk!$AE$11))))))</f>
        <v>Uzupełnij liczby godzin tygodniowego planu</v>
      </c>
      <c r="C120" s="324"/>
      <c r="D120" s="324"/>
      <c r="E120" s="324"/>
      <c r="F120" s="173">
        <f>styczeń!F120</f>
        <v>0</v>
      </c>
      <c r="G120" s="184">
        <f>styczeń!G120</f>
        <v>0</v>
      </c>
      <c r="H120" s="191">
        <f t="shared" ref="H120" si="1878">IF(OR($G120=0,$F120=0,$G120="",$F120=""),0,$G120/$F120)</f>
        <v>0</v>
      </c>
      <c r="I120" s="193"/>
      <c r="J120" s="176">
        <f t="shared" ref="J120" si="1879">IF($B109=$B115,IF(L115+L110&gt;0,1,0)+IF(M115+M110&gt;0,1,0)+IF(N115+N110&gt;0,1,0)+IF(O115+O110&gt;0,1,0)+IF(P115+P110&gt;0,1,0)+IF(Q115+Q110&gt;0,1,0)+IF(R115+R110&gt;0,1,0),J116)</f>
        <v>0</v>
      </c>
      <c r="K120" s="133">
        <f t="shared" ref="K120" si="1880">IF(OR($B115=$B121,J120=0,(K116-Q120+O120)&lt;=0),0,(K116-Q120+O120)/J120)</f>
        <v>0</v>
      </c>
      <c r="L120" s="137">
        <f t="shared" ref="L120" si="1881">IF(K120*(7-J117)&lt;=0,0,K120*(7-J117))</f>
        <v>0</v>
      </c>
      <c r="M120" s="311">
        <f t="shared" ref="M120" si="1882">ROUND(IF(OR(K117-K120*(7-J117)+P120&lt;0,$B115=$B121,K120&lt;=0,K117=0),0,IF(K117-K120*(7-J117)+P120&gt;Q120-O120+P120,Q120-O120+P120,K117-K120*(7-J117)+P120)),1)</f>
        <v>0</v>
      </c>
      <c r="N120" s="312"/>
      <c r="O120" s="139">
        <f t="shared" ref="O120" si="1883">IF(OR($B115=$B121,J116=0),0,IF($B115=$B109,J115,$F115))</f>
        <v>0</v>
      </c>
      <c r="P120" s="30">
        <f t="shared" ref="P120" si="1884">IF(OR($B115=$B121,J120=0),0,$G117-$G116)</f>
        <v>0</v>
      </c>
      <c r="Q120" s="134">
        <f t="shared" ref="Q120" si="1885">IF(OR($B115=$B121,J120=0),0,J119)</f>
        <v>0</v>
      </c>
      <c r="R120" s="138">
        <f t="shared" ref="R120" si="1886">IF($B115=$B121,0,K117)</f>
        <v>0</v>
      </c>
      <c r="S120" s="176">
        <f t="shared" ref="S120" si="1887">IF($B109=$B115,IF(U115+U110&gt;0,1,0)+IF(V115+V110&gt;0,1,0)+IF(W115+W110&gt;0,1,0)+IF(X115+X110&gt;0,1,0)+IF(Y115+Y110&gt;0,1,0)+IF(Z115+Z110&gt;0,1,0)+IF(AA115+AA110&gt;0,1,0),S116)</f>
        <v>0</v>
      </c>
      <c r="T120" s="133">
        <f t="shared" ref="T120" si="1888">IF(OR($B115=$B121,S120=0,(T116-Z120+X120)&lt;=0),0,(T116-Z120+X120)/S120)</f>
        <v>0</v>
      </c>
      <c r="U120" s="137">
        <f t="shared" ref="U120" si="1889">IF(T120*(7-S117)&lt;=0,0,T120*(7-S117))</f>
        <v>0</v>
      </c>
      <c r="V120" s="311">
        <f t="shared" ref="V120" si="1890">ROUND(IF(OR(T117-T120*(7-S117)+Y120&lt;0,$B115=$B121,T120&lt;=0,T117=0),0,IF(T117-T120*(7-S117)+Y120&gt;Z120-X120+Y120,Z120-X120+Y120,T117-T120*(7-S117)+Y120)),1)</f>
        <v>0</v>
      </c>
      <c r="W120" s="312"/>
      <c r="X120" s="139">
        <f t="shared" ref="X120" si="1891">IF(OR($B115=$B121,S116=0),0,IF($B115=$B109,S115,$F115))</f>
        <v>0</v>
      </c>
      <c r="Y120" s="30">
        <f t="shared" ref="Y120" si="1892">IF(OR($B115=$B121,S120=0),0,$G117-$G116)</f>
        <v>0</v>
      </c>
      <c r="Z120" s="134">
        <f t="shared" ref="Z120" si="1893">IF(OR($B115=$B121,S120=0),0,S119)</f>
        <v>0</v>
      </c>
      <c r="AA120" s="138">
        <f t="shared" ref="AA120" si="1894">IF($B115=$B121,0,T117)</f>
        <v>0</v>
      </c>
      <c r="AB120" s="176">
        <f t="shared" ref="AB120" si="1895">IF($B109=$B115,IF(AD115+AD110&gt;0,1,0)+IF(AE115+AE110&gt;0,1,0)+IF(AF115+AF110&gt;0,1,0)+IF(AG115+AG110&gt;0,1,0)+IF(AH115+AH110&gt;0,1,0)+IF(AI115+AI110&gt;0,1,0)+IF(AJ115+AJ110&gt;0,1,0),AB116)</f>
        <v>0</v>
      </c>
      <c r="AC120" s="133">
        <f t="shared" ref="AC120" si="1896">IF(OR($B115=$B121,AB120=0,(AC116-AI120+AG120)&lt;=0),0,(AC116-AI120+AG120)/AB120)</f>
        <v>0</v>
      </c>
      <c r="AD120" s="137">
        <f t="shared" ref="AD120" si="1897">IF(AC120*(7-AB117)&lt;=0,0,AC120*(7-AB117))</f>
        <v>0</v>
      </c>
      <c r="AE120" s="311">
        <f t="shared" ref="AE120" si="1898">ROUND(IF(OR(AC117-AC120*(7-AB117)+AH120&lt;0,$B115=$B121,AC120&lt;=0,AC117=0),0,IF(AC117-AC120*(7-AB117)+AH120&gt;AI120-AG120+AH120,AI120-AG120+AH120,AC117-AC120*(7-AB117)+AH120)),1)</f>
        <v>0</v>
      </c>
      <c r="AF120" s="312"/>
      <c r="AG120" s="139">
        <f t="shared" ref="AG120" si="1899">IF(OR($B115=$B121,AB116=0),0,IF($B115=$B109,AB115,$F115))</f>
        <v>0</v>
      </c>
      <c r="AH120" s="30">
        <f t="shared" ref="AH120" si="1900">IF(OR($B115=$B121,AB120=0),0,$G117-$G116)</f>
        <v>0</v>
      </c>
      <c r="AI120" s="134">
        <f t="shared" ref="AI120" si="1901">IF(OR($B115=$B121,AB120=0),0,AB119)</f>
        <v>0</v>
      </c>
      <c r="AJ120" s="138">
        <f t="shared" ref="AJ120" si="1902">IF($B115=$B121,0,AC117)</f>
        <v>0</v>
      </c>
      <c r="AK120" s="176">
        <f t="shared" ref="AK120" si="1903">IF($B109=$B115,IF(AM115+AM110&gt;0,1,0)+IF(AN115+AN110&gt;0,1,0)+IF(AO115+AO110&gt;0,1,0)+IF(AP115+AP110&gt;0,1,0)+IF(AQ115+AQ110&gt;0,1,0)+IF(AR115+AR110&gt;0,1,0)+IF(AS115+AS110&gt;0,1,0),AK116)</f>
        <v>0</v>
      </c>
      <c r="AL120" s="133">
        <f t="shared" ref="AL120" si="1904">IF(OR($B115=$B121,AK120=0,(AL116-AR120+AP120)&lt;=0),0,(AL116-AR120+AP120)/AK120)</f>
        <v>0</v>
      </c>
      <c r="AM120" s="137">
        <f t="shared" ref="AM120" si="1905">IF(AL120*(7-AK117)&lt;=0,0,AL120*(7-AK117))</f>
        <v>0</v>
      </c>
      <c r="AN120" s="311">
        <f t="shared" ref="AN120" si="1906">ROUND(IF(OR(AL117-AL120*(7-AK117)+AQ120&lt;0,$B115=$B121,AL120&lt;=0,AL117=0),0,IF(AL117-AL120*(7-AK117)+AQ120&gt;AR120-AP120+AQ120,AR120-AP120+AQ120,AL117-AL120*(7-AK117)+AQ120)),1)</f>
        <v>0</v>
      </c>
      <c r="AO120" s="312"/>
      <c r="AP120" s="139">
        <f t="shared" ref="AP120" si="1907">IF(OR($B115=$B121,AK116=0),0,IF($B115=$B109,AK115,$F115))</f>
        <v>0</v>
      </c>
      <c r="AQ120" s="30">
        <f t="shared" ref="AQ120" si="1908">IF(OR($B115=$B121,AK120=0),0,$G117-$G116)</f>
        <v>0</v>
      </c>
      <c r="AR120" s="134">
        <f t="shared" ref="AR120" si="1909">IF(OR($B115=$B121,AK120=0),0,AK119)</f>
        <v>0</v>
      </c>
      <c r="AS120" s="138">
        <f t="shared" ref="AS120" si="1910">IF($B115=$B121,0,AL117)</f>
        <v>0</v>
      </c>
      <c r="AT120" s="176">
        <f t="shared" ref="AT120" si="1911">IF($B109=$B115,IF(AV115+AV110&gt;0,1,0)+IF(AW115+AW110&gt;0,1,0)+IF(AX115+AX110&gt;0,1,0)+IF(AY115+AY110&gt;0,1,0)+IF(AZ115+AZ110&gt;0,1,0)+IF(BA115+BA110&gt;0,1,0)+IF(BB115+BB110&gt;0,1,0),AT116)</f>
        <v>0</v>
      </c>
      <c r="AU120" s="133">
        <f t="shared" ref="AU120" si="1912">IF(OR($B115=$B121,AT120=0,(AU116-BA120+AY120)&lt;=0),0,(AU116-BA120+AY120)/AT120)</f>
        <v>0</v>
      </c>
      <c r="AV120" s="137">
        <f t="shared" ref="AV120" si="1913">IF(AU120*(7-AT117)&lt;=0,0,AU120*(7-AT117))</f>
        <v>0</v>
      </c>
      <c r="AW120" s="311">
        <f t="shared" ref="AW120" si="1914">ROUND(IF(OR(AU117-AU120*(7-AT117)+AZ120&lt;0,$B115=$B121,AU120&lt;=0,AU117=0),0,IF(AU117-AU120*(7-AT117)+AZ120&gt;BA120-AY120+AZ120,BA120-AY120+AZ120,AU117-AU120*(7-AT117)+AZ120)),1)</f>
        <v>0</v>
      </c>
      <c r="AX120" s="312"/>
      <c r="AY120" s="139">
        <f t="shared" ref="AY120" si="1915">IF(OR($B115=$B121,AT116=0),0,IF($B115=$B109,AT115,$F115))</f>
        <v>0</v>
      </c>
      <c r="AZ120" s="30">
        <f t="shared" ref="AZ120" si="1916">IF(OR($B115=$B121,AT120=0),0,$G117-$G116)</f>
        <v>0</v>
      </c>
      <c r="BA120" s="134">
        <f t="shared" ref="BA120" si="1917">IF(OR($B115=$B121,AT120=0),0,AT119)</f>
        <v>0</v>
      </c>
      <c r="BB120" s="138">
        <f t="shared" ref="BB120" si="1918">IF($B115=$B121,0,AU117)</f>
        <v>0</v>
      </c>
    </row>
    <row r="121" spans="1:54" ht="15.75" x14ac:dyDescent="0.2">
      <c r="A121" s="1">
        <f t="shared" ref="A121" si="1919">IF(B121="","1. Niewypełnione",B121)</f>
        <v>0</v>
      </c>
      <c r="B121" s="320">
        <f>styczeń!B121</f>
        <v>0</v>
      </c>
      <c r="C121" s="321">
        <f>styczeń!C121</f>
        <v>0</v>
      </c>
      <c r="D121" s="321">
        <f>styczeń!D121</f>
        <v>0</v>
      </c>
      <c r="E121" s="321">
        <f>styczeń!E121</f>
        <v>0</v>
      </c>
      <c r="F121" s="177">
        <f>styczeń!F121</f>
        <v>18</v>
      </c>
      <c r="G121" s="185">
        <f>styczeń!G121</f>
        <v>18</v>
      </c>
      <c r="H121" s="177"/>
      <c r="I121" s="192">
        <f t="shared" ref="I121:I125" si="1920">K121+T121+AC121+AL121+AU121</f>
        <v>0</v>
      </c>
      <c r="J121" s="186">
        <f t="shared" ref="J121" si="1921">IF(OR($B121=$B127,J124=0),0,ROUND((K122+P126)/J124,0))</f>
        <v>0</v>
      </c>
      <c r="K121" s="51">
        <f t="shared" ref="K121:K122" si="1922">SUM(L121:R121)</f>
        <v>0</v>
      </c>
      <c r="L121" s="52">
        <f>styczeń!L121</f>
        <v>0</v>
      </c>
      <c r="M121" s="52">
        <f>styczeń!M121</f>
        <v>0</v>
      </c>
      <c r="N121" s="52">
        <f>styczeń!N121</f>
        <v>0</v>
      </c>
      <c r="O121" s="52">
        <f>styczeń!O121</f>
        <v>0</v>
      </c>
      <c r="P121" s="53">
        <f>styczeń!P121</f>
        <v>0</v>
      </c>
      <c r="Q121" s="54">
        <f>styczeń!Q121</f>
        <v>0</v>
      </c>
      <c r="R121" s="55">
        <f>styczeń!R121</f>
        <v>0</v>
      </c>
      <c r="S121" s="188">
        <f t="shared" ref="S121" si="1923">IF(OR($B121=$B127,S124=0),0,ROUND((T122+Y126)/S124,0))</f>
        <v>0</v>
      </c>
      <c r="T121" s="51">
        <f t="shared" ref="T121:T122" si="1924">SUM(U121:AA121)</f>
        <v>0</v>
      </c>
      <c r="U121" s="52">
        <f>styczeń!U121</f>
        <v>0</v>
      </c>
      <c r="V121" s="52">
        <f>styczeń!V121</f>
        <v>0</v>
      </c>
      <c r="W121" s="52">
        <f>styczeń!W121</f>
        <v>0</v>
      </c>
      <c r="X121" s="52">
        <f>styczeń!X121</f>
        <v>0</v>
      </c>
      <c r="Y121" s="53">
        <f>styczeń!Y121</f>
        <v>0</v>
      </c>
      <c r="Z121" s="54">
        <f>styczeń!Z121</f>
        <v>0</v>
      </c>
      <c r="AA121" s="55">
        <f>styczeń!AA121</f>
        <v>0</v>
      </c>
      <c r="AB121" s="188">
        <f t="shared" ref="AB121" si="1925">IF(OR($B121=$B127,AB124=0),0,ROUND((AC122+AH126)/AB124,0))</f>
        <v>0</v>
      </c>
      <c r="AC121" s="51">
        <f t="shared" ref="AC121:AC122" si="1926">SUM(AD121:AJ121)</f>
        <v>0</v>
      </c>
      <c r="AD121" s="52">
        <f>styczeń!AD121</f>
        <v>0</v>
      </c>
      <c r="AE121" s="52">
        <f>styczeń!AE121</f>
        <v>0</v>
      </c>
      <c r="AF121" s="52">
        <f>styczeń!AF121</f>
        <v>0</v>
      </c>
      <c r="AG121" s="52">
        <f>styczeń!AG121</f>
        <v>0</v>
      </c>
      <c r="AH121" s="53">
        <f>styczeń!AH121</f>
        <v>0</v>
      </c>
      <c r="AI121" s="54">
        <f>styczeń!AI121</f>
        <v>0</v>
      </c>
      <c r="AJ121" s="55">
        <f>styczeń!AJ121</f>
        <v>0</v>
      </c>
      <c r="AK121" s="188">
        <f t="shared" ref="AK121" si="1927">IF(OR($B121=$B127,AK124=0),0,ROUND((AL122+AQ126)/AK124,0))</f>
        <v>0</v>
      </c>
      <c r="AL121" s="51">
        <f t="shared" ref="AL121:AL122" si="1928">SUM(AM121:AS121)</f>
        <v>0</v>
      </c>
      <c r="AM121" s="52">
        <f>styczeń!AM121</f>
        <v>0</v>
      </c>
      <c r="AN121" s="52">
        <f>styczeń!AN121</f>
        <v>0</v>
      </c>
      <c r="AO121" s="52">
        <f>styczeń!AO121</f>
        <v>0</v>
      </c>
      <c r="AP121" s="52">
        <f>styczeń!AP121</f>
        <v>0</v>
      </c>
      <c r="AQ121" s="53">
        <f>styczeń!AQ121</f>
        <v>0</v>
      </c>
      <c r="AR121" s="54">
        <f>styczeń!AR121</f>
        <v>0</v>
      </c>
      <c r="AS121" s="55">
        <f>styczeń!AS121</f>
        <v>0</v>
      </c>
      <c r="AT121" s="188">
        <f t="shared" ref="AT121" si="1929">IF(OR($B121=$B127,AT124=0),0,ROUND((AU122+AZ126)/AT124,0))</f>
        <v>0</v>
      </c>
      <c r="AU121" s="51">
        <f t="shared" ref="AU121:AU122" si="1930">SUM(AV121:BB121)</f>
        <v>0</v>
      </c>
      <c r="AV121" s="52">
        <f t="shared" ref="AV121" si="1931">IF(SUM($AM$9:$AS$9)=SUM($AV$9:$BB$9),AM121,IF(AND(SUM($AV$9:$BB$9)&gt;42,SUM($AV$9:$BB$9)&lt;49),AM121,0))</f>
        <v>0</v>
      </c>
      <c r="AW121" s="52">
        <f t="shared" ref="AW121" si="1932">IF(SUM($AM$9:$AS$9)=SUM($AV$9:$BB$9),AN121,IF(AND(SUM($AV$9:$BB$9)&gt;42,SUM($AV$9:$BB$9)&lt;49),AN121,0))</f>
        <v>0</v>
      </c>
      <c r="AX121" s="52">
        <f t="shared" ref="AX121" si="1933">IF(SUM($AM$9:$AS$9)=SUM($AV$9:$BB$9),AO121,IF(AND(SUM($AV$9:$BB$9)&gt;42,SUM($AV$9:$BB$9)&lt;49),AO121,0))</f>
        <v>0</v>
      </c>
      <c r="AY121" s="52">
        <f t="shared" ref="AY121" si="1934">IF(SUM($AM$9:$AS$9)=SUM($AV$9:$BB$9),AP121,IF(AND(SUM($AV$9:$BB$9)&gt;42,SUM($AV$9:$BB$9)&lt;49),AP121,0))</f>
        <v>0</v>
      </c>
      <c r="AZ121" s="53">
        <f t="shared" ref="AZ121" si="1935">IF(SUM($AM$9:$AS$9)=SUM($AV$9:$BB$9),AQ121,IF(AND(SUM($AV$9:$BB$9)&gt;42,SUM($AV$9:$BB$9)&lt;49),AQ121,0))</f>
        <v>0</v>
      </c>
      <c r="BA121" s="54">
        <f t="shared" ref="BA121" si="1936">IF(SUM($AM$9:$AS$9)=SUM($AV$9:$BB$9),AR121,IF(AND(SUM($AV$9:$BB$9)&gt;42,SUM($AV$9:$BB$9)&lt;49),AR121,0))</f>
        <v>0</v>
      </c>
      <c r="BB121" s="55">
        <f t="shared" ref="BB121" si="1937">IF(SUM($AM$9:$AS$9)=SUM($AV$9:$BB$9),AS121,IF(AND(SUM($AV$9:$BB$9)&gt;42,SUM($AV$9:$BB$9)&lt;49),AS121,0))</f>
        <v>0</v>
      </c>
    </row>
    <row r="122" spans="1:54" ht="12.75" hidden="1" customHeight="1" x14ac:dyDescent="0.2">
      <c r="B122" s="93"/>
      <c r="C122" s="94"/>
      <c r="D122" s="95"/>
      <c r="E122" s="115"/>
      <c r="F122" s="140" t="b">
        <f t="shared" ref="F122" si="1938">IF($B115=$B121,OR(F116,G121&lt;F121),G121&lt;F121)</f>
        <v>0</v>
      </c>
      <c r="G122" s="189">
        <f t="shared" ref="G122" si="1939">IF(AND($B115=$B121,$B115&lt;&gt;"",$B115&lt;&gt;0),G121+G116,G121)</f>
        <v>18</v>
      </c>
      <c r="H122" s="120"/>
      <c r="I122" s="165">
        <f t="shared" si="1920"/>
        <v>0</v>
      </c>
      <c r="J122" s="194">
        <f t="shared" ref="J122" si="1940">7-COUNTIF(L121:R121,0)-COUNTIF(L121:R121,"")</f>
        <v>0</v>
      </c>
      <c r="K122" s="22">
        <f t="shared" si="1922"/>
        <v>0</v>
      </c>
      <c r="L122" s="35">
        <f t="shared" ref="L122:R122" si="1941">IF($B115=$B121,L121+L116,L121)</f>
        <v>0</v>
      </c>
      <c r="M122" s="35">
        <f t="shared" si="1941"/>
        <v>0</v>
      </c>
      <c r="N122" s="35">
        <f t="shared" si="1941"/>
        <v>0</v>
      </c>
      <c r="O122" s="35">
        <f t="shared" si="1941"/>
        <v>0</v>
      </c>
      <c r="P122" s="36">
        <f t="shared" si="1941"/>
        <v>0</v>
      </c>
      <c r="Q122" s="37">
        <f t="shared" si="1941"/>
        <v>0</v>
      </c>
      <c r="R122" s="38">
        <f t="shared" si="1941"/>
        <v>0</v>
      </c>
      <c r="S122" s="194">
        <f t="shared" ref="S122" si="1942">7-COUNTIF(U121:AA121,0)-COUNTIF(U121:AA121,"")</f>
        <v>0</v>
      </c>
      <c r="T122" s="22">
        <f t="shared" si="1924"/>
        <v>0</v>
      </c>
      <c r="U122" s="35">
        <f t="shared" ref="U122:AA122" si="1943">IF($B115=$B121,U121+U116,U121)</f>
        <v>0</v>
      </c>
      <c r="V122" s="35">
        <f t="shared" si="1943"/>
        <v>0</v>
      </c>
      <c r="W122" s="35">
        <f t="shared" si="1943"/>
        <v>0</v>
      </c>
      <c r="X122" s="35">
        <f t="shared" si="1943"/>
        <v>0</v>
      </c>
      <c r="Y122" s="36">
        <f t="shared" si="1943"/>
        <v>0</v>
      </c>
      <c r="Z122" s="37">
        <f t="shared" si="1943"/>
        <v>0</v>
      </c>
      <c r="AA122" s="38">
        <f t="shared" si="1943"/>
        <v>0</v>
      </c>
      <c r="AB122" s="194">
        <f t="shared" ref="AB122" si="1944">7-COUNTIF(AD121:AJ121,0)-COUNTIF(AD121:AJ121,"")</f>
        <v>0</v>
      </c>
      <c r="AC122" s="22">
        <f t="shared" si="1926"/>
        <v>0</v>
      </c>
      <c r="AD122" s="35">
        <f t="shared" ref="AD122:AJ122" si="1945">IF($B115=$B121,AD121+AD116,AD121)</f>
        <v>0</v>
      </c>
      <c r="AE122" s="35">
        <f t="shared" si="1945"/>
        <v>0</v>
      </c>
      <c r="AF122" s="35">
        <f t="shared" si="1945"/>
        <v>0</v>
      </c>
      <c r="AG122" s="35">
        <f t="shared" si="1945"/>
        <v>0</v>
      </c>
      <c r="AH122" s="36">
        <f t="shared" si="1945"/>
        <v>0</v>
      </c>
      <c r="AI122" s="37">
        <f t="shared" si="1945"/>
        <v>0</v>
      </c>
      <c r="AJ122" s="38">
        <f t="shared" si="1945"/>
        <v>0</v>
      </c>
      <c r="AK122" s="194">
        <f t="shared" ref="AK122" si="1946">7-COUNTIF(AM121:AS121,0)-COUNTIF(AM121:AS121,"")</f>
        <v>0</v>
      </c>
      <c r="AL122" s="22">
        <f t="shared" si="1928"/>
        <v>0</v>
      </c>
      <c r="AM122" s="35">
        <f t="shared" ref="AM122:AS122" si="1947">IF($B115=$B121,AM121+AM116,AM121)</f>
        <v>0</v>
      </c>
      <c r="AN122" s="35">
        <f t="shared" si="1947"/>
        <v>0</v>
      </c>
      <c r="AO122" s="35">
        <f t="shared" si="1947"/>
        <v>0</v>
      </c>
      <c r="AP122" s="35">
        <f t="shared" si="1947"/>
        <v>0</v>
      </c>
      <c r="AQ122" s="36">
        <f t="shared" si="1947"/>
        <v>0</v>
      </c>
      <c r="AR122" s="37">
        <f t="shared" si="1947"/>
        <v>0</v>
      </c>
      <c r="AS122" s="38">
        <f t="shared" si="1947"/>
        <v>0</v>
      </c>
      <c r="AT122" s="194">
        <f t="shared" ref="AT122" si="1948">7-COUNTIF(AV121:BB121,0)-COUNTIF(AV121:BB121,"")</f>
        <v>0</v>
      </c>
      <c r="AU122" s="22">
        <f t="shared" si="1930"/>
        <v>0</v>
      </c>
      <c r="AV122" s="35">
        <f t="shared" ref="AV122:BB122" si="1949">IF($B115=$B121,AV121+AV116,AV121)</f>
        <v>0</v>
      </c>
      <c r="AW122" s="35">
        <f t="shared" si="1949"/>
        <v>0</v>
      </c>
      <c r="AX122" s="35">
        <f t="shared" si="1949"/>
        <v>0</v>
      </c>
      <c r="AY122" s="35">
        <f t="shared" si="1949"/>
        <v>0</v>
      </c>
      <c r="AZ122" s="36">
        <f t="shared" si="1949"/>
        <v>0</v>
      </c>
      <c r="BA122" s="37">
        <f t="shared" si="1949"/>
        <v>0</v>
      </c>
      <c r="BB122" s="38">
        <f t="shared" si="1949"/>
        <v>0</v>
      </c>
    </row>
    <row r="123" spans="1:54" ht="15" hidden="1" customHeight="1" x14ac:dyDescent="0.2">
      <c r="B123" s="116"/>
      <c r="C123" s="117"/>
      <c r="D123" s="118"/>
      <c r="E123" s="119"/>
      <c r="F123" s="92"/>
      <c r="G123" s="190">
        <f t="shared" ref="G123" si="1950">IF(AND($B115=$B121,$B115&lt;&gt;"",$B115&lt;&gt;0),F121+G117,F121)</f>
        <v>18</v>
      </c>
      <c r="H123" s="121"/>
      <c r="I123" s="165">
        <f t="shared" si="1920"/>
        <v>0</v>
      </c>
      <c r="J123" s="195">
        <f t="shared" ref="J123" si="1951">IF($B121=$B115,COUNTIF(L123:R123,0),COUNTIF(L124:R124,0)+COUNTIF(L124:R124,""))</f>
        <v>7</v>
      </c>
      <c r="K123" s="39">
        <f t="shared" ref="K123:R123" si="1952">IF($B115=$B121,K124+K117,K124)</f>
        <v>0</v>
      </c>
      <c r="L123" s="40">
        <f t="shared" si="1952"/>
        <v>0</v>
      </c>
      <c r="M123" s="40">
        <f t="shared" si="1952"/>
        <v>0</v>
      </c>
      <c r="N123" s="40">
        <f t="shared" si="1952"/>
        <v>0</v>
      </c>
      <c r="O123" s="40">
        <f t="shared" si="1952"/>
        <v>0</v>
      </c>
      <c r="P123" s="41">
        <f t="shared" si="1952"/>
        <v>0</v>
      </c>
      <c r="Q123" s="42">
        <f t="shared" si="1952"/>
        <v>0</v>
      </c>
      <c r="R123" s="43">
        <f t="shared" si="1952"/>
        <v>0</v>
      </c>
      <c r="S123" s="195">
        <f t="shared" ref="S123" si="1953">IF($B121=$B115,COUNTIF(U123:AA123,0),COUNTIF(U124:AA124,0)+COUNTIF(U124:AA124,""))</f>
        <v>7</v>
      </c>
      <c r="T123" s="39">
        <f t="shared" ref="T123:AA123" si="1954">IF($B115=$B121,T124+T117,T124)</f>
        <v>0</v>
      </c>
      <c r="U123" s="40">
        <f t="shared" si="1954"/>
        <v>0</v>
      </c>
      <c r="V123" s="40">
        <f t="shared" si="1954"/>
        <v>0</v>
      </c>
      <c r="W123" s="40">
        <f t="shared" si="1954"/>
        <v>0</v>
      </c>
      <c r="X123" s="40">
        <f t="shared" si="1954"/>
        <v>0</v>
      </c>
      <c r="Y123" s="41">
        <f t="shared" si="1954"/>
        <v>0</v>
      </c>
      <c r="Z123" s="42">
        <f t="shared" si="1954"/>
        <v>0</v>
      </c>
      <c r="AA123" s="43">
        <f t="shared" si="1954"/>
        <v>0</v>
      </c>
      <c r="AB123" s="195">
        <f t="shared" ref="AB123" si="1955">IF($B121=$B115,COUNTIF(AD123:AJ123,0),COUNTIF(AD124:AJ124,0)+COUNTIF(AD124:AJ124,""))</f>
        <v>7</v>
      </c>
      <c r="AC123" s="39">
        <f t="shared" ref="AC123:AJ123" si="1956">IF($B115=$B121,AC124+AC117,AC124)</f>
        <v>0</v>
      </c>
      <c r="AD123" s="40">
        <f t="shared" si="1956"/>
        <v>0</v>
      </c>
      <c r="AE123" s="40">
        <f t="shared" si="1956"/>
        <v>0</v>
      </c>
      <c r="AF123" s="40">
        <f t="shared" si="1956"/>
        <v>0</v>
      </c>
      <c r="AG123" s="40">
        <f t="shared" si="1956"/>
        <v>0</v>
      </c>
      <c r="AH123" s="41">
        <f t="shared" si="1956"/>
        <v>0</v>
      </c>
      <c r="AI123" s="42">
        <f t="shared" si="1956"/>
        <v>0</v>
      </c>
      <c r="AJ123" s="43">
        <f t="shared" si="1956"/>
        <v>0</v>
      </c>
      <c r="AK123" s="195">
        <f t="shared" ref="AK123" si="1957">IF($B121=$B115,COUNTIF(AM123:AS123,0),COUNTIF(AM124:AS124,0)+COUNTIF(AM124:AS124,""))</f>
        <v>7</v>
      </c>
      <c r="AL123" s="39">
        <f t="shared" ref="AL123:AS123" si="1958">IF($B115=$B121,AL124+AL117,AL124)</f>
        <v>0</v>
      </c>
      <c r="AM123" s="40">
        <f t="shared" si="1958"/>
        <v>0</v>
      </c>
      <c r="AN123" s="40">
        <f t="shared" si="1958"/>
        <v>0</v>
      </c>
      <c r="AO123" s="40">
        <f t="shared" si="1958"/>
        <v>0</v>
      </c>
      <c r="AP123" s="40">
        <f t="shared" si="1958"/>
        <v>0</v>
      </c>
      <c r="AQ123" s="41">
        <f t="shared" si="1958"/>
        <v>0</v>
      </c>
      <c r="AR123" s="42">
        <f t="shared" si="1958"/>
        <v>0</v>
      </c>
      <c r="AS123" s="43">
        <f t="shared" si="1958"/>
        <v>0</v>
      </c>
      <c r="AT123" s="195">
        <f t="shared" ref="AT123" si="1959">IF($B121=$B115,COUNTIF(AV123:BB123,0),COUNTIF(AV124:BB124,0)+COUNTIF(AV124:BB124,""))</f>
        <v>7</v>
      </c>
      <c r="AU123" s="39">
        <f t="shared" ref="AU123:BB123" si="1960">IF($B115=$B121,AU124+AU117,AU124)</f>
        <v>0</v>
      </c>
      <c r="AV123" s="40">
        <f t="shared" si="1960"/>
        <v>0</v>
      </c>
      <c r="AW123" s="40">
        <f t="shared" si="1960"/>
        <v>0</v>
      </c>
      <c r="AX123" s="40">
        <f t="shared" si="1960"/>
        <v>0</v>
      </c>
      <c r="AY123" s="40">
        <f t="shared" si="1960"/>
        <v>0</v>
      </c>
      <c r="AZ123" s="41">
        <f t="shared" si="1960"/>
        <v>0</v>
      </c>
      <c r="BA123" s="42">
        <f t="shared" si="1960"/>
        <v>0</v>
      </c>
      <c r="BB123" s="43">
        <f t="shared" si="1960"/>
        <v>0</v>
      </c>
    </row>
    <row r="124" spans="1:54" ht="15.75" customHeight="1" x14ac:dyDescent="0.2">
      <c r="A124" s="1">
        <f t="shared" ref="A124" si="1961">A121</f>
        <v>0</v>
      </c>
      <c r="B124" s="313">
        <f t="shared" ref="B124" si="1962">B118+1</f>
        <v>18</v>
      </c>
      <c r="C124" s="314"/>
      <c r="D124" s="314"/>
      <c r="E124" s="314"/>
      <c r="F124" s="31"/>
      <c r="G124" s="183"/>
      <c r="H124" s="122">
        <f t="shared" ref="H124" si="1963">5-COUNTIF(AU121,0)-COUNTIF(AL121,0)-COUNTIF(AC121,0)-COUNTIF(T121,0)-COUNTIF(K121,0)</f>
        <v>0</v>
      </c>
      <c r="I124" s="165">
        <f t="shared" si="1920"/>
        <v>0</v>
      </c>
      <c r="J124" s="187">
        <f t="shared" ref="J124" si="1964">IF($B121=$B115,J118+IF($F121&lt;&gt;$G121,(K121+$G123-$G122)/$F121,K121/$F121),IF($F121&lt;&gt;G121,(K121+$G123-$G122)/$F121,K121/$F121))</f>
        <v>0</v>
      </c>
      <c r="K124" s="7">
        <f t="shared" ref="K124:K125" si="1965">SUM(L124:R124)</f>
        <v>0</v>
      </c>
      <c r="L124" s="26">
        <f t="shared" ref="L124:R124" si="1966">L121</f>
        <v>0</v>
      </c>
      <c r="M124" s="26">
        <f t="shared" si="1966"/>
        <v>0</v>
      </c>
      <c r="N124" s="26">
        <f t="shared" si="1966"/>
        <v>0</v>
      </c>
      <c r="O124" s="26">
        <f t="shared" si="1966"/>
        <v>0</v>
      </c>
      <c r="P124" s="26">
        <f t="shared" si="1966"/>
        <v>0</v>
      </c>
      <c r="Q124" s="29">
        <f t="shared" si="1966"/>
        <v>0</v>
      </c>
      <c r="R124" s="23">
        <f t="shared" si="1966"/>
        <v>0</v>
      </c>
      <c r="S124" s="187">
        <f t="shared" ref="S124" si="1967">IF($B121=$B115,S118+IF($F121&lt;&gt;$G121,(T121+$G123-$G122)/$F121,T121/$F121),IF($F121&lt;&gt;P121,(T121+$G123-$G122)/$F121,T121/$F121))</f>
        <v>0</v>
      </c>
      <c r="T124" s="7">
        <f t="shared" ref="T124:T125" si="1968">SUM(U124:AA124)</f>
        <v>0</v>
      </c>
      <c r="U124" s="26">
        <f t="shared" ref="U124:AA124" si="1969">U121</f>
        <v>0</v>
      </c>
      <c r="V124" s="26">
        <f t="shared" si="1969"/>
        <v>0</v>
      </c>
      <c r="W124" s="26">
        <f t="shared" si="1969"/>
        <v>0</v>
      </c>
      <c r="X124" s="26">
        <f t="shared" si="1969"/>
        <v>0</v>
      </c>
      <c r="Y124" s="113">
        <f t="shared" si="1969"/>
        <v>0</v>
      </c>
      <c r="Z124" s="29">
        <f t="shared" si="1969"/>
        <v>0</v>
      </c>
      <c r="AA124" s="23">
        <f t="shared" si="1969"/>
        <v>0</v>
      </c>
      <c r="AB124" s="187">
        <f t="shared" ref="AB124" si="1970">IF($B121=$B115,AB118+IF($F121&lt;&gt;$G121,(AC121+$G123-$G122)/$F121,AC121/$F121),IF($F121&lt;&gt;Y121,(AC121+$G123-$G122)/$F121,AC121/$F121))</f>
        <v>0</v>
      </c>
      <c r="AC124" s="7">
        <f t="shared" ref="AC124:AC125" si="1971">SUM(AD124:AJ124)</f>
        <v>0</v>
      </c>
      <c r="AD124" s="26">
        <f t="shared" ref="AD124:AJ124" si="1972">AD121</f>
        <v>0</v>
      </c>
      <c r="AE124" s="26">
        <f t="shared" si="1972"/>
        <v>0</v>
      </c>
      <c r="AF124" s="26">
        <f t="shared" si="1972"/>
        <v>0</v>
      </c>
      <c r="AG124" s="26">
        <f t="shared" si="1972"/>
        <v>0</v>
      </c>
      <c r="AH124" s="113">
        <f t="shared" si="1972"/>
        <v>0</v>
      </c>
      <c r="AI124" s="29">
        <f t="shared" si="1972"/>
        <v>0</v>
      </c>
      <c r="AJ124" s="23">
        <f t="shared" si="1972"/>
        <v>0</v>
      </c>
      <c r="AK124" s="187">
        <f t="shared" ref="AK124" si="1973">IF($B121=$B115,AK118+IF($F121&lt;&gt;$G121,(AL121+$G123-$G122)/$F121,AL121/$F121),IF($F121&lt;&gt;AH121,(AL121+$G123-$G122)/$F121,AL121/$F121))</f>
        <v>0</v>
      </c>
      <c r="AL124" s="7">
        <f t="shared" ref="AL124:AL125" si="1974">SUM(AM124:AS124)</f>
        <v>0</v>
      </c>
      <c r="AM124" s="26">
        <f t="shared" ref="AM124:AS124" si="1975">AM121</f>
        <v>0</v>
      </c>
      <c r="AN124" s="26">
        <f t="shared" si="1975"/>
        <v>0</v>
      </c>
      <c r="AO124" s="26">
        <f t="shared" si="1975"/>
        <v>0</v>
      </c>
      <c r="AP124" s="26">
        <f t="shared" si="1975"/>
        <v>0</v>
      </c>
      <c r="AQ124" s="113">
        <f t="shared" si="1975"/>
        <v>0</v>
      </c>
      <c r="AR124" s="29">
        <f t="shared" si="1975"/>
        <v>0</v>
      </c>
      <c r="AS124" s="23">
        <f t="shared" si="1975"/>
        <v>0</v>
      </c>
      <c r="AT124" s="187">
        <f t="shared" ref="AT124" si="1976">IF($B121=$B115,AT118+IF($F121&lt;&gt;$G121,(AU121+$G123-$G122)/$F121,AU121/$F121),IF($F121&lt;&gt;AQ121,(AU121+$G123-$G122)/$F121,AU121/$F121))</f>
        <v>0</v>
      </c>
      <c r="AU124" s="7">
        <f t="shared" ref="AU124:AU125" si="1977">SUM(AV124:BB124)</f>
        <v>0</v>
      </c>
      <c r="AV124" s="6">
        <f t="shared" ref="AV124" si="1978">IF(SUM($AM$9:$AS$9)=SUM($AV$9:$BB$9),AV121,IF(AND(SUM($AV$9:$BB$9)&gt;42,SUM($AV$9:$BB$9)&lt;49),AV121,0))</f>
        <v>0</v>
      </c>
      <c r="AW124" s="6">
        <f t="shared" ref="AW124:BB124" si="1979">IF(SUM($AM$9:$AS$9)=SUM($AV$9:$BB$9),AW121,IF(AND(SUM($AV$9:$BB$9)&gt;42,SUM($AV$9:$BB$9)&lt;49),AW121,0))</f>
        <v>0</v>
      </c>
      <c r="AX124" s="6">
        <f t="shared" si="1979"/>
        <v>0</v>
      </c>
      <c r="AY124" s="6">
        <f t="shared" si="1979"/>
        <v>0</v>
      </c>
      <c r="AZ124" s="26">
        <f t="shared" si="1979"/>
        <v>0</v>
      </c>
      <c r="BA124" s="29">
        <f t="shared" si="1979"/>
        <v>0</v>
      </c>
      <c r="BB124" s="23">
        <f t="shared" si="1979"/>
        <v>0</v>
      </c>
    </row>
    <row r="125" spans="1:54" ht="15.75" customHeight="1" x14ac:dyDescent="0.2">
      <c r="A125" s="1">
        <f t="shared" ref="A125:A126" si="1980">A124</f>
        <v>0</v>
      </c>
      <c r="B125" s="313"/>
      <c r="C125" s="314"/>
      <c r="D125" s="314"/>
      <c r="E125" s="314"/>
      <c r="F125" s="31"/>
      <c r="G125" s="183"/>
      <c r="H125" s="123">
        <f t="shared" ref="H125" si="1981">IF($B121=$B115,H119+F125,$F125)</f>
        <v>0</v>
      </c>
      <c r="I125" s="165">
        <f t="shared" si="1920"/>
        <v>0</v>
      </c>
      <c r="J125" s="141">
        <f t="shared" ref="J125" si="1982">IF($H124=0,0,IF($B115=$B121,IF($H126&gt;0,$H126+J119,K121+J119),IF($H126&gt;0,$H126,K121)))</f>
        <v>0</v>
      </c>
      <c r="K125" s="7">
        <f t="shared" si="1965"/>
        <v>0</v>
      </c>
      <c r="L125" s="6"/>
      <c r="M125" s="6"/>
      <c r="N125" s="6"/>
      <c r="O125" s="6"/>
      <c r="P125" s="26"/>
      <c r="Q125" s="29"/>
      <c r="R125" s="23"/>
      <c r="S125" s="141">
        <f t="shared" ref="S125" si="1983">IF($H124=0,0,IF($B115=$B121,IF($H126&gt;0,$H126+S119,T121+S119),IF($H126&gt;0,$H126,T121)))</f>
        <v>0</v>
      </c>
      <c r="T125" s="7">
        <f t="shared" si="1968"/>
        <v>0</v>
      </c>
      <c r="U125" s="6"/>
      <c r="V125" s="6"/>
      <c r="W125" s="6"/>
      <c r="X125" s="6"/>
      <c r="Y125" s="26"/>
      <c r="Z125" s="29"/>
      <c r="AA125" s="23"/>
      <c r="AB125" s="141">
        <f t="shared" ref="AB125" si="1984">IF($H124=0,0,IF($B115=$B121,IF($H126&gt;0,$H126+AB119,AC121+AB119),IF($H126&gt;0,$H126,AC121)))</f>
        <v>0</v>
      </c>
      <c r="AC125" s="7">
        <f t="shared" si="1971"/>
        <v>0</v>
      </c>
      <c r="AD125" s="6"/>
      <c r="AE125" s="6"/>
      <c r="AF125" s="6"/>
      <c r="AG125" s="6"/>
      <c r="AH125" s="26"/>
      <c r="AI125" s="29"/>
      <c r="AJ125" s="23"/>
      <c r="AK125" s="141">
        <f t="shared" ref="AK125" si="1985">IF($H124=0,0,IF($B115=$B121,IF($H126&gt;0,$H126+AK119,AL121+AK119),IF($H126&gt;0,$H126,AL121)))</f>
        <v>0</v>
      </c>
      <c r="AL125" s="7">
        <f t="shared" si="1974"/>
        <v>0</v>
      </c>
      <c r="AM125" s="6"/>
      <c r="AN125" s="6"/>
      <c r="AO125" s="6"/>
      <c r="AP125" s="6"/>
      <c r="AQ125" s="26"/>
      <c r="AR125" s="29"/>
      <c r="AS125" s="23"/>
      <c r="AT125" s="141">
        <f t="shared" ref="AT125" si="1986">IF($H124=0,0,IF($B115=$B121,IF($H126&gt;0,$H126+AT119,AU121+AT119),IF($H126&gt;0,$H126,AU121)))</f>
        <v>0</v>
      </c>
      <c r="AU125" s="7">
        <f t="shared" si="1977"/>
        <v>0</v>
      </c>
      <c r="AV125" s="6"/>
      <c r="AW125" s="6"/>
      <c r="AX125" s="6"/>
      <c r="AY125" s="6"/>
      <c r="AZ125" s="26"/>
      <c r="BA125" s="29"/>
      <c r="BB125" s="23"/>
    </row>
    <row r="126" spans="1:54" ht="18.75" customHeight="1" thickBot="1" x14ac:dyDescent="0.25">
      <c r="A126" s="1">
        <f t="shared" si="1980"/>
        <v>0</v>
      </c>
      <c r="B126" s="323" t="str">
        <f>IF(B121="",Wydruk!$AE$6,IF(J122=0,Wydruk!$AE$7,IF(AND(G122&lt;G123,B121&lt;&gt;$B127),Wydruk!$AE$13,IF(AND($B121=$B115,$B121&lt;&gt;$B127),IF(OR(OR(J126&lt;4,J126&gt;5),OR(S126&lt;4,S126&gt;5),OR(AB126&lt;4,AB126&gt;5),OR(AK126&lt;4,AK126&gt;5),OR(AND(AT126&lt;4,AT126&gt;0),AT126&gt;5)),Wydruk!$AE$8,Wydruk!$AE$9),IF($B121=$B127,IF($F125&lt;&gt;0,Wydruk!$AE$12,Wydruk!$AE$10),IF(OR(OR(J122&lt;4,J122&gt;5),OR(S122&lt;4,S122&gt;5),OR(AB122&lt;4,AB122&gt;5),OR(AK122&lt;4,AK122&gt;5),OR(AND(AT122&lt;4,AT122&gt;0),AT122&gt;5)),Wydruk!$AE$8,Wydruk!$AE$11))))))</f>
        <v>Uzupełnij liczby godzin tygodniowego planu</v>
      </c>
      <c r="C126" s="324"/>
      <c r="D126" s="324"/>
      <c r="E126" s="324"/>
      <c r="F126" s="173">
        <f>styczeń!F126</f>
        <v>0</v>
      </c>
      <c r="G126" s="184">
        <f>styczeń!G126</f>
        <v>0</v>
      </c>
      <c r="H126" s="191">
        <f t="shared" ref="H126" si="1987">IF(OR($G126=0,$F126=0,$G126="",$F126=""),0,$G126/$F126)</f>
        <v>0</v>
      </c>
      <c r="I126" s="193"/>
      <c r="J126" s="176">
        <f t="shared" ref="J126" si="1988">IF($B115=$B121,IF(L121+L116&gt;0,1,0)+IF(M121+M116&gt;0,1,0)+IF(N121+N116&gt;0,1,0)+IF(O121+O116&gt;0,1,0)+IF(P121+P116&gt;0,1,0)+IF(Q121+Q116&gt;0,1,0)+IF(R121+R116&gt;0,1,0),J122)</f>
        <v>0</v>
      </c>
      <c r="K126" s="133">
        <f t="shared" ref="K126" si="1989">IF(OR($B121=$B127,J126=0,(K122-Q126+O126)&lt;=0),0,(K122-Q126+O126)/J126)</f>
        <v>0</v>
      </c>
      <c r="L126" s="137">
        <f t="shared" ref="L126" si="1990">IF(K126*(7-J123)&lt;=0,0,K126*(7-J123))</f>
        <v>0</v>
      </c>
      <c r="M126" s="311">
        <f t="shared" ref="M126" si="1991">ROUND(IF(OR(K123-K126*(7-J123)+P126&lt;0,$B121=$B127,K126&lt;=0,K123=0),0,IF(K123-K126*(7-J123)+P126&gt;Q126-O126+P126,Q126-O126+P126,K123-K126*(7-J123)+P126)),1)</f>
        <v>0</v>
      </c>
      <c r="N126" s="312"/>
      <c r="O126" s="139">
        <f t="shared" ref="O126" si="1992">IF(OR($B121=$B127,J122=0),0,IF($B121=$B115,J121,$F121))</f>
        <v>0</v>
      </c>
      <c r="P126" s="30">
        <f t="shared" ref="P126" si="1993">IF(OR($B121=$B127,J126=0),0,$G123-$G122)</f>
        <v>0</v>
      </c>
      <c r="Q126" s="134">
        <f t="shared" ref="Q126" si="1994">IF(OR($B121=$B127,J126=0),0,J125)</f>
        <v>0</v>
      </c>
      <c r="R126" s="138">
        <f t="shared" ref="R126" si="1995">IF($B121=$B127,0,K123)</f>
        <v>0</v>
      </c>
      <c r="S126" s="176">
        <f t="shared" ref="S126" si="1996">IF($B115=$B121,IF(U121+U116&gt;0,1,0)+IF(V121+V116&gt;0,1,0)+IF(W121+W116&gt;0,1,0)+IF(X121+X116&gt;0,1,0)+IF(Y121+Y116&gt;0,1,0)+IF(Z121+Z116&gt;0,1,0)+IF(AA121+AA116&gt;0,1,0),S122)</f>
        <v>0</v>
      </c>
      <c r="T126" s="133">
        <f t="shared" ref="T126" si="1997">IF(OR($B121=$B127,S126=0,(T122-Z126+X126)&lt;=0),0,(T122-Z126+X126)/S126)</f>
        <v>0</v>
      </c>
      <c r="U126" s="137">
        <f t="shared" ref="U126" si="1998">IF(T126*(7-S123)&lt;=0,0,T126*(7-S123))</f>
        <v>0</v>
      </c>
      <c r="V126" s="311">
        <f t="shared" ref="V126" si="1999">ROUND(IF(OR(T123-T126*(7-S123)+Y126&lt;0,$B121=$B127,T126&lt;=0,T123=0),0,IF(T123-T126*(7-S123)+Y126&gt;Z126-X126+Y126,Z126-X126+Y126,T123-T126*(7-S123)+Y126)),1)</f>
        <v>0</v>
      </c>
      <c r="W126" s="312"/>
      <c r="X126" s="139">
        <f t="shared" ref="X126" si="2000">IF(OR($B121=$B127,S122=0),0,IF($B121=$B115,S121,$F121))</f>
        <v>0</v>
      </c>
      <c r="Y126" s="30">
        <f t="shared" ref="Y126" si="2001">IF(OR($B121=$B127,S126=0),0,$G123-$G122)</f>
        <v>0</v>
      </c>
      <c r="Z126" s="134">
        <f t="shared" ref="Z126" si="2002">IF(OR($B121=$B127,S126=0),0,S125)</f>
        <v>0</v>
      </c>
      <c r="AA126" s="138">
        <f t="shared" ref="AA126" si="2003">IF($B121=$B127,0,T123)</f>
        <v>0</v>
      </c>
      <c r="AB126" s="176">
        <f t="shared" ref="AB126" si="2004">IF($B115=$B121,IF(AD121+AD116&gt;0,1,0)+IF(AE121+AE116&gt;0,1,0)+IF(AF121+AF116&gt;0,1,0)+IF(AG121+AG116&gt;0,1,0)+IF(AH121+AH116&gt;0,1,0)+IF(AI121+AI116&gt;0,1,0)+IF(AJ121+AJ116&gt;0,1,0),AB122)</f>
        <v>0</v>
      </c>
      <c r="AC126" s="133">
        <f t="shared" ref="AC126" si="2005">IF(OR($B121=$B127,AB126=0,(AC122-AI126+AG126)&lt;=0),0,(AC122-AI126+AG126)/AB126)</f>
        <v>0</v>
      </c>
      <c r="AD126" s="137">
        <f t="shared" ref="AD126" si="2006">IF(AC126*(7-AB123)&lt;=0,0,AC126*(7-AB123))</f>
        <v>0</v>
      </c>
      <c r="AE126" s="311">
        <f t="shared" ref="AE126" si="2007">ROUND(IF(OR(AC123-AC126*(7-AB123)+AH126&lt;0,$B121=$B127,AC126&lt;=0,AC123=0),0,IF(AC123-AC126*(7-AB123)+AH126&gt;AI126-AG126+AH126,AI126-AG126+AH126,AC123-AC126*(7-AB123)+AH126)),1)</f>
        <v>0</v>
      </c>
      <c r="AF126" s="312"/>
      <c r="AG126" s="139">
        <f t="shared" ref="AG126" si="2008">IF(OR($B121=$B127,AB122=0),0,IF($B121=$B115,AB121,$F121))</f>
        <v>0</v>
      </c>
      <c r="AH126" s="30">
        <f t="shared" ref="AH126" si="2009">IF(OR($B121=$B127,AB126=0),0,$G123-$G122)</f>
        <v>0</v>
      </c>
      <c r="AI126" s="134">
        <f t="shared" ref="AI126" si="2010">IF(OR($B121=$B127,AB126=0),0,AB125)</f>
        <v>0</v>
      </c>
      <c r="AJ126" s="138">
        <f t="shared" ref="AJ126" si="2011">IF($B121=$B127,0,AC123)</f>
        <v>0</v>
      </c>
      <c r="AK126" s="176">
        <f t="shared" ref="AK126" si="2012">IF($B115=$B121,IF(AM121+AM116&gt;0,1,0)+IF(AN121+AN116&gt;0,1,0)+IF(AO121+AO116&gt;0,1,0)+IF(AP121+AP116&gt;0,1,0)+IF(AQ121+AQ116&gt;0,1,0)+IF(AR121+AR116&gt;0,1,0)+IF(AS121+AS116&gt;0,1,0),AK122)</f>
        <v>0</v>
      </c>
      <c r="AL126" s="133">
        <f t="shared" ref="AL126" si="2013">IF(OR($B121=$B127,AK126=0,(AL122-AR126+AP126)&lt;=0),0,(AL122-AR126+AP126)/AK126)</f>
        <v>0</v>
      </c>
      <c r="AM126" s="137">
        <f t="shared" ref="AM126" si="2014">IF(AL126*(7-AK123)&lt;=0,0,AL126*(7-AK123))</f>
        <v>0</v>
      </c>
      <c r="AN126" s="311">
        <f t="shared" ref="AN126" si="2015">ROUND(IF(OR(AL123-AL126*(7-AK123)+AQ126&lt;0,$B121=$B127,AL126&lt;=0,AL123=0),0,IF(AL123-AL126*(7-AK123)+AQ126&gt;AR126-AP126+AQ126,AR126-AP126+AQ126,AL123-AL126*(7-AK123)+AQ126)),1)</f>
        <v>0</v>
      </c>
      <c r="AO126" s="312"/>
      <c r="AP126" s="139">
        <f t="shared" ref="AP126" si="2016">IF(OR($B121=$B127,AK122=0),0,IF($B121=$B115,AK121,$F121))</f>
        <v>0</v>
      </c>
      <c r="AQ126" s="30">
        <f t="shared" ref="AQ126" si="2017">IF(OR($B121=$B127,AK126=0),0,$G123-$G122)</f>
        <v>0</v>
      </c>
      <c r="AR126" s="134">
        <f t="shared" ref="AR126" si="2018">IF(OR($B121=$B127,AK126=0),0,AK125)</f>
        <v>0</v>
      </c>
      <c r="AS126" s="138">
        <f t="shared" ref="AS126" si="2019">IF($B121=$B127,0,AL123)</f>
        <v>0</v>
      </c>
      <c r="AT126" s="176">
        <f t="shared" ref="AT126" si="2020">IF($B115=$B121,IF(AV121+AV116&gt;0,1,0)+IF(AW121+AW116&gt;0,1,0)+IF(AX121+AX116&gt;0,1,0)+IF(AY121+AY116&gt;0,1,0)+IF(AZ121+AZ116&gt;0,1,0)+IF(BA121+BA116&gt;0,1,0)+IF(BB121+BB116&gt;0,1,0),AT122)</f>
        <v>0</v>
      </c>
      <c r="AU126" s="133">
        <f t="shared" ref="AU126" si="2021">IF(OR($B121=$B127,AT126=0,(AU122-BA126+AY126)&lt;=0),0,(AU122-BA126+AY126)/AT126)</f>
        <v>0</v>
      </c>
      <c r="AV126" s="137">
        <f t="shared" ref="AV126" si="2022">IF(AU126*(7-AT123)&lt;=0,0,AU126*(7-AT123))</f>
        <v>0</v>
      </c>
      <c r="AW126" s="311">
        <f t="shared" ref="AW126" si="2023">ROUND(IF(OR(AU123-AU126*(7-AT123)+AZ126&lt;0,$B121=$B127,AU126&lt;=0,AU123=0),0,IF(AU123-AU126*(7-AT123)+AZ126&gt;BA126-AY126+AZ126,BA126-AY126+AZ126,AU123-AU126*(7-AT123)+AZ126)),1)</f>
        <v>0</v>
      </c>
      <c r="AX126" s="312"/>
      <c r="AY126" s="139">
        <f t="shared" ref="AY126" si="2024">IF(OR($B121=$B127,AT122=0),0,IF($B121=$B115,AT121,$F121))</f>
        <v>0</v>
      </c>
      <c r="AZ126" s="30">
        <f t="shared" ref="AZ126" si="2025">IF(OR($B121=$B127,AT126=0),0,$G123-$G122)</f>
        <v>0</v>
      </c>
      <c r="BA126" s="134">
        <f t="shared" ref="BA126" si="2026">IF(OR($B121=$B127,AT126=0),0,AT125)</f>
        <v>0</v>
      </c>
      <c r="BB126" s="138">
        <f t="shared" ref="BB126" si="2027">IF($B121=$B127,0,AU123)</f>
        <v>0</v>
      </c>
    </row>
    <row r="127" spans="1:54" ht="15.75" x14ac:dyDescent="0.2">
      <c r="A127" s="1">
        <f t="shared" ref="A127" si="2028">IF(B127="","1. Niewypełnione",B127)</f>
        <v>0</v>
      </c>
      <c r="B127" s="320">
        <f>styczeń!B127</f>
        <v>0</v>
      </c>
      <c r="C127" s="321">
        <f>styczeń!C127</f>
        <v>0</v>
      </c>
      <c r="D127" s="321">
        <f>styczeń!D127</f>
        <v>0</v>
      </c>
      <c r="E127" s="321">
        <f>styczeń!E127</f>
        <v>0</v>
      </c>
      <c r="F127" s="177">
        <f>styczeń!F127</f>
        <v>18</v>
      </c>
      <c r="G127" s="185">
        <f>styczeń!G127</f>
        <v>18</v>
      </c>
      <c r="H127" s="177"/>
      <c r="I127" s="192">
        <f t="shared" ref="I127:I131" si="2029">K127+T127+AC127+AL127+AU127</f>
        <v>0</v>
      </c>
      <c r="J127" s="186">
        <f t="shared" ref="J127" si="2030">IF(OR($B127=$B133,J130=0),0,ROUND((K128+P132)/J130,0))</f>
        <v>0</v>
      </c>
      <c r="K127" s="51">
        <f t="shared" ref="K127:K128" si="2031">SUM(L127:R127)</f>
        <v>0</v>
      </c>
      <c r="L127" s="52">
        <f>styczeń!L127</f>
        <v>0</v>
      </c>
      <c r="M127" s="52">
        <f>styczeń!M127</f>
        <v>0</v>
      </c>
      <c r="N127" s="52">
        <f>styczeń!N127</f>
        <v>0</v>
      </c>
      <c r="O127" s="52">
        <f>styczeń!O127</f>
        <v>0</v>
      </c>
      <c r="P127" s="53">
        <f>styczeń!P127</f>
        <v>0</v>
      </c>
      <c r="Q127" s="54">
        <f>styczeń!Q127</f>
        <v>0</v>
      </c>
      <c r="R127" s="55">
        <f>styczeń!R127</f>
        <v>0</v>
      </c>
      <c r="S127" s="188">
        <f t="shared" ref="S127" si="2032">IF(OR($B127=$B133,S130=0),0,ROUND((T128+Y132)/S130,0))</f>
        <v>0</v>
      </c>
      <c r="T127" s="51">
        <f t="shared" ref="T127:T128" si="2033">SUM(U127:AA127)</f>
        <v>0</v>
      </c>
      <c r="U127" s="52">
        <f>styczeń!U127</f>
        <v>0</v>
      </c>
      <c r="V127" s="52">
        <f>styczeń!V127</f>
        <v>0</v>
      </c>
      <c r="W127" s="52">
        <f>styczeń!W127</f>
        <v>0</v>
      </c>
      <c r="X127" s="52">
        <f>styczeń!X127</f>
        <v>0</v>
      </c>
      <c r="Y127" s="53">
        <f>styczeń!Y127</f>
        <v>0</v>
      </c>
      <c r="Z127" s="54">
        <f>styczeń!Z127</f>
        <v>0</v>
      </c>
      <c r="AA127" s="55">
        <f>styczeń!AA127</f>
        <v>0</v>
      </c>
      <c r="AB127" s="188">
        <f t="shared" ref="AB127" si="2034">IF(OR($B127=$B133,AB130=0),0,ROUND((AC128+AH132)/AB130,0))</f>
        <v>0</v>
      </c>
      <c r="AC127" s="51">
        <f t="shared" ref="AC127:AC128" si="2035">SUM(AD127:AJ127)</f>
        <v>0</v>
      </c>
      <c r="AD127" s="52">
        <f>styczeń!AD127</f>
        <v>0</v>
      </c>
      <c r="AE127" s="52">
        <f>styczeń!AE127</f>
        <v>0</v>
      </c>
      <c r="AF127" s="52">
        <f>styczeń!AF127</f>
        <v>0</v>
      </c>
      <c r="AG127" s="52">
        <f>styczeń!AG127</f>
        <v>0</v>
      </c>
      <c r="AH127" s="53">
        <f>styczeń!AH127</f>
        <v>0</v>
      </c>
      <c r="AI127" s="54">
        <f>styczeń!AI127</f>
        <v>0</v>
      </c>
      <c r="AJ127" s="55">
        <f>styczeń!AJ127</f>
        <v>0</v>
      </c>
      <c r="AK127" s="188">
        <f t="shared" ref="AK127" si="2036">IF(OR($B127=$B133,AK130=0),0,ROUND((AL128+AQ132)/AK130,0))</f>
        <v>0</v>
      </c>
      <c r="AL127" s="51">
        <f t="shared" ref="AL127:AL128" si="2037">SUM(AM127:AS127)</f>
        <v>0</v>
      </c>
      <c r="AM127" s="52">
        <f>styczeń!AM127</f>
        <v>0</v>
      </c>
      <c r="AN127" s="52">
        <f>styczeń!AN127</f>
        <v>0</v>
      </c>
      <c r="AO127" s="52">
        <f>styczeń!AO127</f>
        <v>0</v>
      </c>
      <c r="AP127" s="52">
        <f>styczeń!AP127</f>
        <v>0</v>
      </c>
      <c r="AQ127" s="53">
        <f>styczeń!AQ127</f>
        <v>0</v>
      </c>
      <c r="AR127" s="54">
        <f>styczeń!AR127</f>
        <v>0</v>
      </c>
      <c r="AS127" s="55">
        <f>styczeń!AS127</f>
        <v>0</v>
      </c>
      <c r="AT127" s="188">
        <f t="shared" ref="AT127" si="2038">IF(OR($B127=$B133,AT130=0),0,ROUND((AU128+AZ132)/AT130,0))</f>
        <v>0</v>
      </c>
      <c r="AU127" s="51">
        <f t="shared" ref="AU127:AU128" si="2039">SUM(AV127:BB127)</f>
        <v>0</v>
      </c>
      <c r="AV127" s="52">
        <f t="shared" ref="AV127" si="2040">IF(SUM($AM$9:$AS$9)=SUM($AV$9:$BB$9),AM127,IF(AND(SUM($AV$9:$BB$9)&gt;42,SUM($AV$9:$BB$9)&lt;49),AM127,0))</f>
        <v>0</v>
      </c>
      <c r="AW127" s="52">
        <f t="shared" ref="AW127" si="2041">IF(SUM($AM$9:$AS$9)=SUM($AV$9:$BB$9),AN127,IF(AND(SUM($AV$9:$BB$9)&gt;42,SUM($AV$9:$BB$9)&lt;49),AN127,0))</f>
        <v>0</v>
      </c>
      <c r="AX127" s="52">
        <f t="shared" ref="AX127" si="2042">IF(SUM($AM$9:$AS$9)=SUM($AV$9:$BB$9),AO127,IF(AND(SUM($AV$9:$BB$9)&gt;42,SUM($AV$9:$BB$9)&lt;49),AO127,0))</f>
        <v>0</v>
      </c>
      <c r="AY127" s="52">
        <f t="shared" ref="AY127" si="2043">IF(SUM($AM$9:$AS$9)=SUM($AV$9:$BB$9),AP127,IF(AND(SUM($AV$9:$BB$9)&gt;42,SUM($AV$9:$BB$9)&lt;49),AP127,0))</f>
        <v>0</v>
      </c>
      <c r="AZ127" s="53">
        <f t="shared" ref="AZ127" si="2044">IF(SUM($AM$9:$AS$9)=SUM($AV$9:$BB$9),AQ127,IF(AND(SUM($AV$9:$BB$9)&gt;42,SUM($AV$9:$BB$9)&lt;49),AQ127,0))</f>
        <v>0</v>
      </c>
      <c r="BA127" s="54">
        <f t="shared" ref="BA127" si="2045">IF(SUM($AM$9:$AS$9)=SUM($AV$9:$BB$9),AR127,IF(AND(SUM($AV$9:$BB$9)&gt;42,SUM($AV$9:$BB$9)&lt;49),AR127,0))</f>
        <v>0</v>
      </c>
      <c r="BB127" s="55">
        <f t="shared" ref="BB127" si="2046">IF(SUM($AM$9:$AS$9)=SUM($AV$9:$BB$9),AS127,IF(AND(SUM($AV$9:$BB$9)&gt;42,SUM($AV$9:$BB$9)&lt;49),AS127,0))</f>
        <v>0</v>
      </c>
    </row>
    <row r="128" spans="1:54" ht="12.75" hidden="1" customHeight="1" x14ac:dyDescent="0.2">
      <c r="B128" s="93"/>
      <c r="C128" s="94"/>
      <c r="D128" s="95"/>
      <c r="E128" s="115"/>
      <c r="F128" s="140" t="b">
        <f t="shared" ref="F128" si="2047">IF($B121=$B127,OR(F122,G127&lt;F127),G127&lt;F127)</f>
        <v>0</v>
      </c>
      <c r="G128" s="189">
        <f t="shared" ref="G128" si="2048">IF(AND($B121=$B127,$B121&lt;&gt;"",$B121&lt;&gt;0),G127+G122,G127)</f>
        <v>18</v>
      </c>
      <c r="H128" s="120"/>
      <c r="I128" s="165">
        <f t="shared" si="2029"/>
        <v>0</v>
      </c>
      <c r="J128" s="194">
        <f t="shared" ref="J128" si="2049">7-COUNTIF(L127:R127,0)-COUNTIF(L127:R127,"")</f>
        <v>0</v>
      </c>
      <c r="K128" s="22">
        <f t="shared" si="2031"/>
        <v>0</v>
      </c>
      <c r="L128" s="35">
        <f t="shared" ref="L128:R128" si="2050">IF($B121=$B127,L127+L122,L127)</f>
        <v>0</v>
      </c>
      <c r="M128" s="35">
        <f t="shared" si="2050"/>
        <v>0</v>
      </c>
      <c r="N128" s="35">
        <f t="shared" si="2050"/>
        <v>0</v>
      </c>
      <c r="O128" s="35">
        <f t="shared" si="2050"/>
        <v>0</v>
      </c>
      <c r="P128" s="36">
        <f t="shared" si="2050"/>
        <v>0</v>
      </c>
      <c r="Q128" s="37">
        <f t="shared" si="2050"/>
        <v>0</v>
      </c>
      <c r="R128" s="38">
        <f t="shared" si="2050"/>
        <v>0</v>
      </c>
      <c r="S128" s="194">
        <f t="shared" ref="S128" si="2051">7-COUNTIF(U127:AA127,0)-COUNTIF(U127:AA127,"")</f>
        <v>0</v>
      </c>
      <c r="T128" s="22">
        <f t="shared" si="2033"/>
        <v>0</v>
      </c>
      <c r="U128" s="35">
        <f t="shared" ref="U128:AA128" si="2052">IF($B121=$B127,U127+U122,U127)</f>
        <v>0</v>
      </c>
      <c r="V128" s="35">
        <f t="shared" si="2052"/>
        <v>0</v>
      </c>
      <c r="W128" s="35">
        <f t="shared" si="2052"/>
        <v>0</v>
      </c>
      <c r="X128" s="35">
        <f t="shared" si="2052"/>
        <v>0</v>
      </c>
      <c r="Y128" s="36">
        <f t="shared" si="2052"/>
        <v>0</v>
      </c>
      <c r="Z128" s="37">
        <f t="shared" si="2052"/>
        <v>0</v>
      </c>
      <c r="AA128" s="38">
        <f t="shared" si="2052"/>
        <v>0</v>
      </c>
      <c r="AB128" s="194">
        <f t="shared" ref="AB128" si="2053">7-COUNTIF(AD127:AJ127,0)-COUNTIF(AD127:AJ127,"")</f>
        <v>0</v>
      </c>
      <c r="AC128" s="22">
        <f t="shared" si="2035"/>
        <v>0</v>
      </c>
      <c r="AD128" s="35">
        <f t="shared" ref="AD128:AJ128" si="2054">IF($B121=$B127,AD127+AD122,AD127)</f>
        <v>0</v>
      </c>
      <c r="AE128" s="35">
        <f t="shared" si="2054"/>
        <v>0</v>
      </c>
      <c r="AF128" s="35">
        <f t="shared" si="2054"/>
        <v>0</v>
      </c>
      <c r="AG128" s="35">
        <f t="shared" si="2054"/>
        <v>0</v>
      </c>
      <c r="AH128" s="36">
        <f t="shared" si="2054"/>
        <v>0</v>
      </c>
      <c r="AI128" s="37">
        <f t="shared" si="2054"/>
        <v>0</v>
      </c>
      <c r="AJ128" s="38">
        <f t="shared" si="2054"/>
        <v>0</v>
      </c>
      <c r="AK128" s="194">
        <f t="shared" ref="AK128" si="2055">7-COUNTIF(AM127:AS127,0)-COUNTIF(AM127:AS127,"")</f>
        <v>0</v>
      </c>
      <c r="AL128" s="22">
        <f t="shared" si="2037"/>
        <v>0</v>
      </c>
      <c r="AM128" s="35">
        <f t="shared" ref="AM128:AS128" si="2056">IF($B121=$B127,AM127+AM122,AM127)</f>
        <v>0</v>
      </c>
      <c r="AN128" s="35">
        <f t="shared" si="2056"/>
        <v>0</v>
      </c>
      <c r="AO128" s="35">
        <f t="shared" si="2056"/>
        <v>0</v>
      </c>
      <c r="AP128" s="35">
        <f t="shared" si="2056"/>
        <v>0</v>
      </c>
      <c r="AQ128" s="36">
        <f t="shared" si="2056"/>
        <v>0</v>
      </c>
      <c r="AR128" s="37">
        <f t="shared" si="2056"/>
        <v>0</v>
      </c>
      <c r="AS128" s="38">
        <f t="shared" si="2056"/>
        <v>0</v>
      </c>
      <c r="AT128" s="194">
        <f t="shared" ref="AT128" si="2057">7-COUNTIF(AV127:BB127,0)-COUNTIF(AV127:BB127,"")</f>
        <v>0</v>
      </c>
      <c r="AU128" s="22">
        <f t="shared" si="2039"/>
        <v>0</v>
      </c>
      <c r="AV128" s="35">
        <f t="shared" ref="AV128:BB128" si="2058">IF($B121=$B127,AV127+AV122,AV127)</f>
        <v>0</v>
      </c>
      <c r="AW128" s="35">
        <f t="shared" si="2058"/>
        <v>0</v>
      </c>
      <c r="AX128" s="35">
        <f t="shared" si="2058"/>
        <v>0</v>
      </c>
      <c r="AY128" s="35">
        <f t="shared" si="2058"/>
        <v>0</v>
      </c>
      <c r="AZ128" s="36">
        <f t="shared" si="2058"/>
        <v>0</v>
      </c>
      <c r="BA128" s="37">
        <f t="shared" si="2058"/>
        <v>0</v>
      </c>
      <c r="BB128" s="38">
        <f t="shared" si="2058"/>
        <v>0</v>
      </c>
    </row>
    <row r="129" spans="1:54" ht="15" hidden="1" customHeight="1" x14ac:dyDescent="0.2">
      <c r="B129" s="116"/>
      <c r="C129" s="117"/>
      <c r="D129" s="118"/>
      <c r="E129" s="119"/>
      <c r="F129" s="92"/>
      <c r="G129" s="190">
        <f t="shared" ref="G129" si="2059">IF(AND($B121=$B127,$B121&lt;&gt;"",$B121&lt;&gt;0),F127+G123,F127)</f>
        <v>18</v>
      </c>
      <c r="H129" s="121"/>
      <c r="I129" s="165">
        <f t="shared" si="2029"/>
        <v>0</v>
      </c>
      <c r="J129" s="195">
        <f t="shared" ref="J129" si="2060">IF($B127=$B121,COUNTIF(L129:R129,0),COUNTIF(L130:R130,0)+COUNTIF(L130:R130,""))</f>
        <v>7</v>
      </c>
      <c r="K129" s="39">
        <f t="shared" ref="K129:R129" si="2061">IF($B121=$B127,K130+K123,K130)</f>
        <v>0</v>
      </c>
      <c r="L129" s="40">
        <f t="shared" si="2061"/>
        <v>0</v>
      </c>
      <c r="M129" s="40">
        <f t="shared" si="2061"/>
        <v>0</v>
      </c>
      <c r="N129" s="40">
        <f t="shared" si="2061"/>
        <v>0</v>
      </c>
      <c r="O129" s="40">
        <f t="shared" si="2061"/>
        <v>0</v>
      </c>
      <c r="P129" s="41">
        <f t="shared" si="2061"/>
        <v>0</v>
      </c>
      <c r="Q129" s="42">
        <f t="shared" si="2061"/>
        <v>0</v>
      </c>
      <c r="R129" s="43">
        <f t="shared" si="2061"/>
        <v>0</v>
      </c>
      <c r="S129" s="195">
        <f t="shared" ref="S129" si="2062">IF($B127=$B121,COUNTIF(U129:AA129,0),COUNTIF(U130:AA130,0)+COUNTIF(U130:AA130,""))</f>
        <v>7</v>
      </c>
      <c r="T129" s="39">
        <f t="shared" ref="T129:AA129" si="2063">IF($B121=$B127,T130+T123,T130)</f>
        <v>0</v>
      </c>
      <c r="U129" s="40">
        <f t="shared" si="2063"/>
        <v>0</v>
      </c>
      <c r="V129" s="40">
        <f t="shared" si="2063"/>
        <v>0</v>
      </c>
      <c r="W129" s="40">
        <f t="shared" si="2063"/>
        <v>0</v>
      </c>
      <c r="X129" s="40">
        <f t="shared" si="2063"/>
        <v>0</v>
      </c>
      <c r="Y129" s="41">
        <f t="shared" si="2063"/>
        <v>0</v>
      </c>
      <c r="Z129" s="42">
        <f t="shared" si="2063"/>
        <v>0</v>
      </c>
      <c r="AA129" s="43">
        <f t="shared" si="2063"/>
        <v>0</v>
      </c>
      <c r="AB129" s="195">
        <f t="shared" ref="AB129" si="2064">IF($B127=$B121,COUNTIF(AD129:AJ129,0),COUNTIF(AD130:AJ130,0)+COUNTIF(AD130:AJ130,""))</f>
        <v>7</v>
      </c>
      <c r="AC129" s="39">
        <f t="shared" ref="AC129:AJ129" si="2065">IF($B121=$B127,AC130+AC123,AC130)</f>
        <v>0</v>
      </c>
      <c r="AD129" s="40">
        <f t="shared" si="2065"/>
        <v>0</v>
      </c>
      <c r="AE129" s="40">
        <f t="shared" si="2065"/>
        <v>0</v>
      </c>
      <c r="AF129" s="40">
        <f t="shared" si="2065"/>
        <v>0</v>
      </c>
      <c r="AG129" s="40">
        <f t="shared" si="2065"/>
        <v>0</v>
      </c>
      <c r="AH129" s="41">
        <f t="shared" si="2065"/>
        <v>0</v>
      </c>
      <c r="AI129" s="42">
        <f t="shared" si="2065"/>
        <v>0</v>
      </c>
      <c r="AJ129" s="43">
        <f t="shared" si="2065"/>
        <v>0</v>
      </c>
      <c r="AK129" s="195">
        <f t="shared" ref="AK129" si="2066">IF($B127=$B121,COUNTIF(AM129:AS129,0),COUNTIF(AM130:AS130,0)+COUNTIF(AM130:AS130,""))</f>
        <v>7</v>
      </c>
      <c r="AL129" s="39">
        <f t="shared" ref="AL129:AS129" si="2067">IF($B121=$B127,AL130+AL123,AL130)</f>
        <v>0</v>
      </c>
      <c r="AM129" s="40">
        <f t="shared" si="2067"/>
        <v>0</v>
      </c>
      <c r="AN129" s="40">
        <f t="shared" si="2067"/>
        <v>0</v>
      </c>
      <c r="AO129" s="40">
        <f t="shared" si="2067"/>
        <v>0</v>
      </c>
      <c r="AP129" s="40">
        <f t="shared" si="2067"/>
        <v>0</v>
      </c>
      <c r="AQ129" s="41">
        <f t="shared" si="2067"/>
        <v>0</v>
      </c>
      <c r="AR129" s="42">
        <f t="shared" si="2067"/>
        <v>0</v>
      </c>
      <c r="AS129" s="43">
        <f t="shared" si="2067"/>
        <v>0</v>
      </c>
      <c r="AT129" s="195">
        <f t="shared" ref="AT129" si="2068">IF($B127=$B121,COUNTIF(AV129:BB129,0),COUNTIF(AV130:BB130,0)+COUNTIF(AV130:BB130,""))</f>
        <v>7</v>
      </c>
      <c r="AU129" s="39">
        <f t="shared" ref="AU129:BB129" si="2069">IF($B121=$B127,AU130+AU123,AU130)</f>
        <v>0</v>
      </c>
      <c r="AV129" s="40">
        <f t="shared" si="2069"/>
        <v>0</v>
      </c>
      <c r="AW129" s="40">
        <f t="shared" si="2069"/>
        <v>0</v>
      </c>
      <c r="AX129" s="40">
        <f t="shared" si="2069"/>
        <v>0</v>
      </c>
      <c r="AY129" s="40">
        <f t="shared" si="2069"/>
        <v>0</v>
      </c>
      <c r="AZ129" s="41">
        <f t="shared" si="2069"/>
        <v>0</v>
      </c>
      <c r="BA129" s="42">
        <f t="shared" si="2069"/>
        <v>0</v>
      </c>
      <c r="BB129" s="43">
        <f t="shared" si="2069"/>
        <v>0</v>
      </c>
    </row>
    <row r="130" spans="1:54" ht="15.75" customHeight="1" x14ac:dyDescent="0.2">
      <c r="A130" s="1">
        <f t="shared" ref="A130" si="2070">A127</f>
        <v>0</v>
      </c>
      <c r="B130" s="313">
        <f t="shared" ref="B130" si="2071">B124+1</f>
        <v>19</v>
      </c>
      <c r="C130" s="314"/>
      <c r="D130" s="314"/>
      <c r="E130" s="314"/>
      <c r="F130" s="31"/>
      <c r="G130" s="183"/>
      <c r="H130" s="122">
        <f t="shared" ref="H130" si="2072">5-COUNTIF(AU127,0)-COUNTIF(AL127,0)-COUNTIF(AC127,0)-COUNTIF(T127,0)-COUNTIF(K127,0)</f>
        <v>0</v>
      </c>
      <c r="I130" s="165">
        <f t="shared" si="2029"/>
        <v>0</v>
      </c>
      <c r="J130" s="187">
        <f t="shared" ref="J130" si="2073">IF($B127=$B121,J124+IF($F127&lt;&gt;$G127,(K127+$G129-$G128)/$F127,K127/$F127),IF($F127&lt;&gt;G127,(K127+$G129-$G128)/$F127,K127/$F127))</f>
        <v>0</v>
      </c>
      <c r="K130" s="7">
        <f t="shared" ref="K130:K131" si="2074">SUM(L130:R130)</f>
        <v>0</v>
      </c>
      <c r="L130" s="26">
        <f t="shared" ref="L130:R130" si="2075">L127</f>
        <v>0</v>
      </c>
      <c r="M130" s="26">
        <f t="shared" si="2075"/>
        <v>0</v>
      </c>
      <c r="N130" s="26">
        <f t="shared" si="2075"/>
        <v>0</v>
      </c>
      <c r="O130" s="26">
        <f t="shared" si="2075"/>
        <v>0</v>
      </c>
      <c r="P130" s="26">
        <f t="shared" si="2075"/>
        <v>0</v>
      </c>
      <c r="Q130" s="29">
        <f t="shared" si="2075"/>
        <v>0</v>
      </c>
      <c r="R130" s="23">
        <f t="shared" si="2075"/>
        <v>0</v>
      </c>
      <c r="S130" s="187">
        <f t="shared" ref="S130" si="2076">IF($B127=$B121,S124+IF($F127&lt;&gt;$G127,(T127+$G129-$G128)/$F127,T127/$F127),IF($F127&lt;&gt;P127,(T127+$G129-$G128)/$F127,T127/$F127))</f>
        <v>0</v>
      </c>
      <c r="T130" s="7">
        <f t="shared" ref="T130:T131" si="2077">SUM(U130:AA130)</f>
        <v>0</v>
      </c>
      <c r="U130" s="26">
        <f t="shared" ref="U130:AA130" si="2078">U127</f>
        <v>0</v>
      </c>
      <c r="V130" s="26">
        <f t="shared" si="2078"/>
        <v>0</v>
      </c>
      <c r="W130" s="26">
        <f t="shared" si="2078"/>
        <v>0</v>
      </c>
      <c r="X130" s="26">
        <f t="shared" si="2078"/>
        <v>0</v>
      </c>
      <c r="Y130" s="113">
        <f t="shared" si="2078"/>
        <v>0</v>
      </c>
      <c r="Z130" s="29">
        <f t="shared" si="2078"/>
        <v>0</v>
      </c>
      <c r="AA130" s="23">
        <f t="shared" si="2078"/>
        <v>0</v>
      </c>
      <c r="AB130" s="187">
        <f t="shared" ref="AB130" si="2079">IF($B127=$B121,AB124+IF($F127&lt;&gt;$G127,(AC127+$G129-$G128)/$F127,AC127/$F127),IF($F127&lt;&gt;Y127,(AC127+$G129-$G128)/$F127,AC127/$F127))</f>
        <v>0</v>
      </c>
      <c r="AC130" s="7">
        <f t="shared" ref="AC130:AC131" si="2080">SUM(AD130:AJ130)</f>
        <v>0</v>
      </c>
      <c r="AD130" s="26">
        <f t="shared" ref="AD130:AJ130" si="2081">AD127</f>
        <v>0</v>
      </c>
      <c r="AE130" s="26">
        <f t="shared" si="2081"/>
        <v>0</v>
      </c>
      <c r="AF130" s="26">
        <f t="shared" si="2081"/>
        <v>0</v>
      </c>
      <c r="AG130" s="26">
        <f t="shared" si="2081"/>
        <v>0</v>
      </c>
      <c r="AH130" s="113">
        <f t="shared" si="2081"/>
        <v>0</v>
      </c>
      <c r="AI130" s="29">
        <f t="shared" si="2081"/>
        <v>0</v>
      </c>
      <c r="AJ130" s="23">
        <f t="shared" si="2081"/>
        <v>0</v>
      </c>
      <c r="AK130" s="187">
        <f t="shared" ref="AK130" si="2082">IF($B127=$B121,AK124+IF($F127&lt;&gt;$G127,(AL127+$G129-$G128)/$F127,AL127/$F127),IF($F127&lt;&gt;AH127,(AL127+$G129-$G128)/$F127,AL127/$F127))</f>
        <v>0</v>
      </c>
      <c r="AL130" s="7">
        <f t="shared" ref="AL130:AL131" si="2083">SUM(AM130:AS130)</f>
        <v>0</v>
      </c>
      <c r="AM130" s="26">
        <f t="shared" ref="AM130:AS130" si="2084">AM127</f>
        <v>0</v>
      </c>
      <c r="AN130" s="26">
        <f t="shared" si="2084"/>
        <v>0</v>
      </c>
      <c r="AO130" s="26">
        <f t="shared" si="2084"/>
        <v>0</v>
      </c>
      <c r="AP130" s="26">
        <f t="shared" si="2084"/>
        <v>0</v>
      </c>
      <c r="AQ130" s="113">
        <f t="shared" si="2084"/>
        <v>0</v>
      </c>
      <c r="AR130" s="29">
        <f t="shared" si="2084"/>
        <v>0</v>
      </c>
      <c r="AS130" s="23">
        <f t="shared" si="2084"/>
        <v>0</v>
      </c>
      <c r="AT130" s="187">
        <f t="shared" ref="AT130" si="2085">IF($B127=$B121,AT124+IF($F127&lt;&gt;$G127,(AU127+$G129-$G128)/$F127,AU127/$F127),IF($F127&lt;&gt;AQ127,(AU127+$G129-$G128)/$F127,AU127/$F127))</f>
        <v>0</v>
      </c>
      <c r="AU130" s="7">
        <f t="shared" ref="AU130:AU131" si="2086">SUM(AV130:BB130)</f>
        <v>0</v>
      </c>
      <c r="AV130" s="6">
        <f t="shared" ref="AV130" si="2087">IF(SUM($AM$9:$AS$9)=SUM($AV$9:$BB$9),AV127,IF(AND(SUM($AV$9:$BB$9)&gt;42,SUM($AV$9:$BB$9)&lt;49),AV127,0))</f>
        <v>0</v>
      </c>
      <c r="AW130" s="6">
        <f t="shared" ref="AW130:BB130" si="2088">IF(SUM($AM$9:$AS$9)=SUM($AV$9:$BB$9),AW127,IF(AND(SUM($AV$9:$BB$9)&gt;42,SUM($AV$9:$BB$9)&lt;49),AW127,0))</f>
        <v>0</v>
      </c>
      <c r="AX130" s="6">
        <f t="shared" si="2088"/>
        <v>0</v>
      </c>
      <c r="AY130" s="6">
        <f t="shared" si="2088"/>
        <v>0</v>
      </c>
      <c r="AZ130" s="26">
        <f t="shared" si="2088"/>
        <v>0</v>
      </c>
      <c r="BA130" s="29">
        <f t="shared" si="2088"/>
        <v>0</v>
      </c>
      <c r="BB130" s="23">
        <f t="shared" si="2088"/>
        <v>0</v>
      </c>
    </row>
    <row r="131" spans="1:54" ht="15.75" customHeight="1" x14ac:dyDescent="0.2">
      <c r="A131" s="1">
        <f t="shared" ref="A131:A132" si="2089">A130</f>
        <v>0</v>
      </c>
      <c r="B131" s="313"/>
      <c r="C131" s="314"/>
      <c r="D131" s="314"/>
      <c r="E131" s="314"/>
      <c r="F131" s="31"/>
      <c r="G131" s="183"/>
      <c r="H131" s="123">
        <f t="shared" ref="H131" si="2090">IF($B127=$B121,H125+F131,$F131)</f>
        <v>0</v>
      </c>
      <c r="I131" s="165">
        <f t="shared" si="2029"/>
        <v>0</v>
      </c>
      <c r="J131" s="141">
        <f t="shared" ref="J131" si="2091">IF($H130=0,0,IF($B121=$B127,IF($H132&gt;0,$H132+J125,K127+J125),IF($H132&gt;0,$H132,K127)))</f>
        <v>0</v>
      </c>
      <c r="K131" s="7">
        <f t="shared" si="2074"/>
        <v>0</v>
      </c>
      <c r="L131" s="6"/>
      <c r="M131" s="6"/>
      <c r="N131" s="6"/>
      <c r="O131" s="6"/>
      <c r="P131" s="26"/>
      <c r="Q131" s="29"/>
      <c r="R131" s="23"/>
      <c r="S131" s="141">
        <f t="shared" ref="S131" si="2092">IF($H130=0,0,IF($B121=$B127,IF($H132&gt;0,$H132+S125,T127+S125),IF($H132&gt;0,$H132,T127)))</f>
        <v>0</v>
      </c>
      <c r="T131" s="7">
        <f t="shared" si="2077"/>
        <v>0</v>
      </c>
      <c r="U131" s="6"/>
      <c r="V131" s="6"/>
      <c r="W131" s="6"/>
      <c r="X131" s="6"/>
      <c r="Y131" s="26"/>
      <c r="Z131" s="29"/>
      <c r="AA131" s="23"/>
      <c r="AB131" s="141">
        <f t="shared" ref="AB131" si="2093">IF($H130=0,0,IF($B121=$B127,IF($H132&gt;0,$H132+AB125,AC127+AB125),IF($H132&gt;0,$H132,AC127)))</f>
        <v>0</v>
      </c>
      <c r="AC131" s="7">
        <f t="shared" si="2080"/>
        <v>0</v>
      </c>
      <c r="AD131" s="6"/>
      <c r="AE131" s="6"/>
      <c r="AF131" s="6"/>
      <c r="AG131" s="6"/>
      <c r="AH131" s="26"/>
      <c r="AI131" s="29"/>
      <c r="AJ131" s="23"/>
      <c r="AK131" s="141">
        <f t="shared" ref="AK131" si="2094">IF($H130=0,0,IF($B121=$B127,IF($H132&gt;0,$H132+AK125,AL127+AK125),IF($H132&gt;0,$H132,AL127)))</f>
        <v>0</v>
      </c>
      <c r="AL131" s="7">
        <f t="shared" si="2083"/>
        <v>0</v>
      </c>
      <c r="AM131" s="6"/>
      <c r="AN131" s="6"/>
      <c r="AO131" s="6"/>
      <c r="AP131" s="6"/>
      <c r="AQ131" s="26"/>
      <c r="AR131" s="29"/>
      <c r="AS131" s="23"/>
      <c r="AT131" s="141">
        <f t="shared" ref="AT131" si="2095">IF($H130=0,0,IF($B121=$B127,IF($H132&gt;0,$H132+AT125,AU127+AT125),IF($H132&gt;0,$H132,AU127)))</f>
        <v>0</v>
      </c>
      <c r="AU131" s="7">
        <f t="shared" si="2086"/>
        <v>0</v>
      </c>
      <c r="AV131" s="6"/>
      <c r="AW131" s="6"/>
      <c r="AX131" s="6"/>
      <c r="AY131" s="6"/>
      <c r="AZ131" s="26"/>
      <c r="BA131" s="29"/>
      <c r="BB131" s="23"/>
    </row>
    <row r="132" spans="1:54" ht="18.75" customHeight="1" thickBot="1" x14ac:dyDescent="0.25">
      <c r="A132" s="1">
        <f t="shared" si="2089"/>
        <v>0</v>
      </c>
      <c r="B132" s="323" t="str">
        <f>IF(B127="",Wydruk!$AE$6,IF(J128=0,Wydruk!$AE$7,IF(AND(G128&lt;G129,B127&lt;&gt;$B133),Wydruk!$AE$13,IF(AND($B127=$B121,$B127&lt;&gt;$B133),IF(OR(OR(J132&lt;4,J132&gt;5),OR(S132&lt;4,S132&gt;5),OR(AB132&lt;4,AB132&gt;5),OR(AK132&lt;4,AK132&gt;5),OR(AND(AT132&lt;4,AT132&gt;0),AT132&gt;5)),Wydruk!$AE$8,Wydruk!$AE$9),IF($B127=$B133,IF($F131&lt;&gt;0,Wydruk!$AE$12,Wydruk!$AE$10),IF(OR(OR(J128&lt;4,J128&gt;5),OR(S128&lt;4,S128&gt;5),OR(AB128&lt;4,AB128&gt;5),OR(AK128&lt;4,AK128&gt;5),OR(AND(AT128&lt;4,AT128&gt;0),AT128&gt;5)),Wydruk!$AE$8,Wydruk!$AE$11))))))</f>
        <v>Uzupełnij liczby godzin tygodniowego planu</v>
      </c>
      <c r="C132" s="324"/>
      <c r="D132" s="324"/>
      <c r="E132" s="324"/>
      <c r="F132" s="173">
        <f>styczeń!F132</f>
        <v>0</v>
      </c>
      <c r="G132" s="184">
        <f>styczeń!G132</f>
        <v>0</v>
      </c>
      <c r="H132" s="191">
        <f t="shared" ref="H132" si="2096">IF(OR($G132=0,$F132=0,$G132="",$F132=""),0,$G132/$F132)</f>
        <v>0</v>
      </c>
      <c r="I132" s="193"/>
      <c r="J132" s="176">
        <f t="shared" ref="J132" si="2097">IF($B121=$B127,IF(L127+L122&gt;0,1,0)+IF(M127+M122&gt;0,1,0)+IF(N127+N122&gt;0,1,0)+IF(O127+O122&gt;0,1,0)+IF(P127+P122&gt;0,1,0)+IF(Q127+Q122&gt;0,1,0)+IF(R127+R122&gt;0,1,0),J128)</f>
        <v>0</v>
      </c>
      <c r="K132" s="133">
        <f t="shared" ref="K132" si="2098">IF(OR($B127=$B133,J132=0,(K128-Q132+O132)&lt;=0),0,(K128-Q132+O132)/J132)</f>
        <v>0</v>
      </c>
      <c r="L132" s="137">
        <f t="shared" ref="L132" si="2099">IF(K132*(7-J129)&lt;=0,0,K132*(7-J129))</f>
        <v>0</v>
      </c>
      <c r="M132" s="311">
        <f t="shared" ref="M132" si="2100">ROUND(IF(OR(K129-K132*(7-J129)+P132&lt;0,$B127=$B133,K132&lt;=0,K129=0),0,IF(K129-K132*(7-J129)+P132&gt;Q132-O132+P132,Q132-O132+P132,K129-K132*(7-J129)+P132)),1)</f>
        <v>0</v>
      </c>
      <c r="N132" s="312"/>
      <c r="O132" s="139">
        <f t="shared" ref="O132" si="2101">IF(OR($B127=$B133,J128=0),0,IF($B127=$B121,J127,$F127))</f>
        <v>0</v>
      </c>
      <c r="P132" s="30">
        <f t="shared" ref="P132" si="2102">IF(OR($B127=$B133,J132=0),0,$G129-$G128)</f>
        <v>0</v>
      </c>
      <c r="Q132" s="134">
        <f t="shared" ref="Q132" si="2103">IF(OR($B127=$B133,J132=0),0,J131)</f>
        <v>0</v>
      </c>
      <c r="R132" s="138">
        <f t="shared" ref="R132" si="2104">IF($B127=$B133,0,K129)</f>
        <v>0</v>
      </c>
      <c r="S132" s="176">
        <f t="shared" ref="S132" si="2105">IF($B121=$B127,IF(U127+U122&gt;0,1,0)+IF(V127+V122&gt;0,1,0)+IF(W127+W122&gt;0,1,0)+IF(X127+X122&gt;0,1,0)+IF(Y127+Y122&gt;0,1,0)+IF(Z127+Z122&gt;0,1,0)+IF(AA127+AA122&gt;0,1,0),S128)</f>
        <v>0</v>
      </c>
      <c r="T132" s="133">
        <f t="shared" ref="T132" si="2106">IF(OR($B127=$B133,S132=0,(T128-Z132+X132)&lt;=0),0,(T128-Z132+X132)/S132)</f>
        <v>0</v>
      </c>
      <c r="U132" s="137">
        <f t="shared" ref="U132" si="2107">IF(T132*(7-S129)&lt;=0,0,T132*(7-S129))</f>
        <v>0</v>
      </c>
      <c r="V132" s="311">
        <f t="shared" ref="V132" si="2108">ROUND(IF(OR(T129-T132*(7-S129)+Y132&lt;0,$B127=$B133,T132&lt;=0,T129=0),0,IF(T129-T132*(7-S129)+Y132&gt;Z132-X132+Y132,Z132-X132+Y132,T129-T132*(7-S129)+Y132)),1)</f>
        <v>0</v>
      </c>
      <c r="W132" s="312"/>
      <c r="X132" s="139">
        <f t="shared" ref="X132" si="2109">IF(OR($B127=$B133,S128=0),0,IF($B127=$B121,S127,$F127))</f>
        <v>0</v>
      </c>
      <c r="Y132" s="30">
        <f t="shared" ref="Y132" si="2110">IF(OR($B127=$B133,S132=0),0,$G129-$G128)</f>
        <v>0</v>
      </c>
      <c r="Z132" s="134">
        <f t="shared" ref="Z132" si="2111">IF(OR($B127=$B133,S132=0),0,S131)</f>
        <v>0</v>
      </c>
      <c r="AA132" s="138">
        <f t="shared" ref="AA132" si="2112">IF($B127=$B133,0,T129)</f>
        <v>0</v>
      </c>
      <c r="AB132" s="176">
        <f t="shared" ref="AB132" si="2113">IF($B121=$B127,IF(AD127+AD122&gt;0,1,0)+IF(AE127+AE122&gt;0,1,0)+IF(AF127+AF122&gt;0,1,0)+IF(AG127+AG122&gt;0,1,0)+IF(AH127+AH122&gt;0,1,0)+IF(AI127+AI122&gt;0,1,0)+IF(AJ127+AJ122&gt;0,1,0),AB128)</f>
        <v>0</v>
      </c>
      <c r="AC132" s="133">
        <f t="shared" ref="AC132" si="2114">IF(OR($B127=$B133,AB132=0,(AC128-AI132+AG132)&lt;=0),0,(AC128-AI132+AG132)/AB132)</f>
        <v>0</v>
      </c>
      <c r="AD132" s="137">
        <f t="shared" ref="AD132" si="2115">IF(AC132*(7-AB129)&lt;=0,0,AC132*(7-AB129))</f>
        <v>0</v>
      </c>
      <c r="AE132" s="311">
        <f t="shared" ref="AE132" si="2116">ROUND(IF(OR(AC129-AC132*(7-AB129)+AH132&lt;0,$B127=$B133,AC132&lt;=0,AC129=0),0,IF(AC129-AC132*(7-AB129)+AH132&gt;AI132-AG132+AH132,AI132-AG132+AH132,AC129-AC132*(7-AB129)+AH132)),1)</f>
        <v>0</v>
      </c>
      <c r="AF132" s="312"/>
      <c r="AG132" s="139">
        <f t="shared" ref="AG132" si="2117">IF(OR($B127=$B133,AB128=0),0,IF($B127=$B121,AB127,$F127))</f>
        <v>0</v>
      </c>
      <c r="AH132" s="30">
        <f t="shared" ref="AH132" si="2118">IF(OR($B127=$B133,AB132=0),0,$G129-$G128)</f>
        <v>0</v>
      </c>
      <c r="AI132" s="134">
        <f t="shared" ref="AI132" si="2119">IF(OR($B127=$B133,AB132=0),0,AB131)</f>
        <v>0</v>
      </c>
      <c r="AJ132" s="138">
        <f t="shared" ref="AJ132" si="2120">IF($B127=$B133,0,AC129)</f>
        <v>0</v>
      </c>
      <c r="AK132" s="176">
        <f t="shared" ref="AK132" si="2121">IF($B121=$B127,IF(AM127+AM122&gt;0,1,0)+IF(AN127+AN122&gt;0,1,0)+IF(AO127+AO122&gt;0,1,0)+IF(AP127+AP122&gt;0,1,0)+IF(AQ127+AQ122&gt;0,1,0)+IF(AR127+AR122&gt;0,1,0)+IF(AS127+AS122&gt;0,1,0),AK128)</f>
        <v>0</v>
      </c>
      <c r="AL132" s="133">
        <f t="shared" ref="AL132" si="2122">IF(OR($B127=$B133,AK132=0,(AL128-AR132+AP132)&lt;=0),0,(AL128-AR132+AP132)/AK132)</f>
        <v>0</v>
      </c>
      <c r="AM132" s="137">
        <f t="shared" ref="AM132" si="2123">IF(AL132*(7-AK129)&lt;=0,0,AL132*(7-AK129))</f>
        <v>0</v>
      </c>
      <c r="AN132" s="311">
        <f t="shared" ref="AN132" si="2124">ROUND(IF(OR(AL129-AL132*(7-AK129)+AQ132&lt;0,$B127=$B133,AL132&lt;=0,AL129=0),0,IF(AL129-AL132*(7-AK129)+AQ132&gt;AR132-AP132+AQ132,AR132-AP132+AQ132,AL129-AL132*(7-AK129)+AQ132)),1)</f>
        <v>0</v>
      </c>
      <c r="AO132" s="312"/>
      <c r="AP132" s="139">
        <f t="shared" ref="AP132" si="2125">IF(OR($B127=$B133,AK128=0),0,IF($B127=$B121,AK127,$F127))</f>
        <v>0</v>
      </c>
      <c r="AQ132" s="30">
        <f t="shared" ref="AQ132" si="2126">IF(OR($B127=$B133,AK132=0),0,$G129-$G128)</f>
        <v>0</v>
      </c>
      <c r="AR132" s="134">
        <f t="shared" ref="AR132" si="2127">IF(OR($B127=$B133,AK132=0),0,AK131)</f>
        <v>0</v>
      </c>
      <c r="AS132" s="138">
        <f t="shared" ref="AS132" si="2128">IF($B127=$B133,0,AL129)</f>
        <v>0</v>
      </c>
      <c r="AT132" s="176">
        <f t="shared" ref="AT132" si="2129">IF($B121=$B127,IF(AV127+AV122&gt;0,1,0)+IF(AW127+AW122&gt;0,1,0)+IF(AX127+AX122&gt;0,1,0)+IF(AY127+AY122&gt;0,1,0)+IF(AZ127+AZ122&gt;0,1,0)+IF(BA127+BA122&gt;0,1,0)+IF(BB127+BB122&gt;0,1,0),AT128)</f>
        <v>0</v>
      </c>
      <c r="AU132" s="133">
        <f t="shared" ref="AU132" si="2130">IF(OR($B127=$B133,AT132=0,(AU128-BA132+AY132)&lt;=0),0,(AU128-BA132+AY132)/AT132)</f>
        <v>0</v>
      </c>
      <c r="AV132" s="137">
        <f t="shared" ref="AV132" si="2131">IF(AU132*(7-AT129)&lt;=0,0,AU132*(7-AT129))</f>
        <v>0</v>
      </c>
      <c r="AW132" s="311">
        <f t="shared" ref="AW132" si="2132">ROUND(IF(OR(AU129-AU132*(7-AT129)+AZ132&lt;0,$B127=$B133,AU132&lt;=0,AU129=0),0,IF(AU129-AU132*(7-AT129)+AZ132&gt;BA132-AY132+AZ132,BA132-AY132+AZ132,AU129-AU132*(7-AT129)+AZ132)),1)</f>
        <v>0</v>
      </c>
      <c r="AX132" s="312"/>
      <c r="AY132" s="139">
        <f t="shared" ref="AY132" si="2133">IF(OR($B127=$B133,AT128=0),0,IF($B127=$B121,AT127,$F127))</f>
        <v>0</v>
      </c>
      <c r="AZ132" s="30">
        <f t="shared" ref="AZ132" si="2134">IF(OR($B127=$B133,AT132=0),0,$G129-$G128)</f>
        <v>0</v>
      </c>
      <c r="BA132" s="134">
        <f t="shared" ref="BA132" si="2135">IF(OR($B127=$B133,AT132=0),0,AT131)</f>
        <v>0</v>
      </c>
      <c r="BB132" s="138">
        <f t="shared" ref="BB132" si="2136">IF($B127=$B133,0,AU129)</f>
        <v>0</v>
      </c>
    </row>
    <row r="133" spans="1:54" ht="15.75" x14ac:dyDescent="0.2">
      <c r="A133" s="1">
        <f t="shared" ref="A133" si="2137">IF(B133="","1. Niewypełnione",B133)</f>
        <v>0</v>
      </c>
      <c r="B133" s="320">
        <f>styczeń!B133</f>
        <v>0</v>
      </c>
      <c r="C133" s="321">
        <f>styczeń!C133</f>
        <v>0</v>
      </c>
      <c r="D133" s="321">
        <f>styczeń!D133</f>
        <v>0</v>
      </c>
      <c r="E133" s="321">
        <f>styczeń!E133</f>
        <v>0</v>
      </c>
      <c r="F133" s="177">
        <f>styczeń!F133</f>
        <v>18</v>
      </c>
      <c r="G133" s="185">
        <f>styczeń!G133</f>
        <v>18</v>
      </c>
      <c r="H133" s="177"/>
      <c r="I133" s="192">
        <f t="shared" ref="I133:I137" si="2138">K133+T133+AC133+AL133+AU133</f>
        <v>0</v>
      </c>
      <c r="J133" s="186">
        <f t="shared" ref="J133" si="2139">IF(OR($B133=$B139,J136=0),0,ROUND((K134+P138)/J136,0))</f>
        <v>0</v>
      </c>
      <c r="K133" s="51">
        <f t="shared" ref="K133:K134" si="2140">SUM(L133:R133)</f>
        <v>0</v>
      </c>
      <c r="L133" s="52">
        <f>styczeń!L133</f>
        <v>0</v>
      </c>
      <c r="M133" s="52">
        <f>styczeń!M133</f>
        <v>0</v>
      </c>
      <c r="N133" s="52">
        <f>styczeń!N133</f>
        <v>0</v>
      </c>
      <c r="O133" s="52">
        <f>styczeń!O133</f>
        <v>0</v>
      </c>
      <c r="P133" s="53">
        <f>styczeń!P133</f>
        <v>0</v>
      </c>
      <c r="Q133" s="54">
        <f>styczeń!Q133</f>
        <v>0</v>
      </c>
      <c r="R133" s="55">
        <f>styczeń!R133</f>
        <v>0</v>
      </c>
      <c r="S133" s="188">
        <f t="shared" ref="S133" si="2141">IF(OR($B133=$B139,S136=0),0,ROUND((T134+Y138)/S136,0))</f>
        <v>0</v>
      </c>
      <c r="T133" s="51">
        <f t="shared" ref="T133:T134" si="2142">SUM(U133:AA133)</f>
        <v>0</v>
      </c>
      <c r="U133" s="52">
        <f>styczeń!U133</f>
        <v>0</v>
      </c>
      <c r="V133" s="52">
        <f>styczeń!V133</f>
        <v>0</v>
      </c>
      <c r="W133" s="52">
        <f>styczeń!W133</f>
        <v>0</v>
      </c>
      <c r="X133" s="52">
        <f>styczeń!X133</f>
        <v>0</v>
      </c>
      <c r="Y133" s="53">
        <f>styczeń!Y133</f>
        <v>0</v>
      </c>
      <c r="Z133" s="54">
        <f>styczeń!Z133</f>
        <v>0</v>
      </c>
      <c r="AA133" s="55">
        <f>styczeń!AA133</f>
        <v>0</v>
      </c>
      <c r="AB133" s="188">
        <f t="shared" ref="AB133" si="2143">IF(OR($B133=$B139,AB136=0),0,ROUND((AC134+AH138)/AB136,0))</f>
        <v>0</v>
      </c>
      <c r="AC133" s="51">
        <f t="shared" ref="AC133:AC134" si="2144">SUM(AD133:AJ133)</f>
        <v>0</v>
      </c>
      <c r="AD133" s="52">
        <f>styczeń!AD133</f>
        <v>0</v>
      </c>
      <c r="AE133" s="52">
        <f>styczeń!AE133</f>
        <v>0</v>
      </c>
      <c r="AF133" s="52">
        <f>styczeń!AF133</f>
        <v>0</v>
      </c>
      <c r="AG133" s="52">
        <f>styczeń!AG133</f>
        <v>0</v>
      </c>
      <c r="AH133" s="53">
        <f>styczeń!AH133</f>
        <v>0</v>
      </c>
      <c r="AI133" s="54">
        <f>styczeń!AI133</f>
        <v>0</v>
      </c>
      <c r="AJ133" s="55">
        <f>styczeń!AJ133</f>
        <v>0</v>
      </c>
      <c r="AK133" s="188">
        <f t="shared" ref="AK133" si="2145">IF(OR($B133=$B139,AK136=0),0,ROUND((AL134+AQ138)/AK136,0))</f>
        <v>0</v>
      </c>
      <c r="AL133" s="51">
        <f t="shared" ref="AL133:AL134" si="2146">SUM(AM133:AS133)</f>
        <v>0</v>
      </c>
      <c r="AM133" s="52">
        <f>styczeń!AM133</f>
        <v>0</v>
      </c>
      <c r="AN133" s="52">
        <f>styczeń!AN133</f>
        <v>0</v>
      </c>
      <c r="AO133" s="52">
        <f>styczeń!AO133</f>
        <v>0</v>
      </c>
      <c r="AP133" s="52">
        <f>styczeń!AP133</f>
        <v>0</v>
      </c>
      <c r="AQ133" s="53">
        <f>styczeń!AQ133</f>
        <v>0</v>
      </c>
      <c r="AR133" s="54">
        <f>styczeń!AR133</f>
        <v>0</v>
      </c>
      <c r="AS133" s="55">
        <f>styczeń!AS133</f>
        <v>0</v>
      </c>
      <c r="AT133" s="188">
        <f t="shared" ref="AT133" si="2147">IF(OR($B133=$B139,AT136=0),0,ROUND((AU134+AZ138)/AT136,0))</f>
        <v>0</v>
      </c>
      <c r="AU133" s="51">
        <f t="shared" ref="AU133:AU134" si="2148">SUM(AV133:BB133)</f>
        <v>0</v>
      </c>
      <c r="AV133" s="52">
        <f t="shared" ref="AV133" si="2149">IF(SUM($AM$9:$AS$9)=SUM($AV$9:$BB$9),AM133,IF(AND(SUM($AV$9:$BB$9)&gt;42,SUM($AV$9:$BB$9)&lt;49),AM133,0))</f>
        <v>0</v>
      </c>
      <c r="AW133" s="52">
        <f t="shared" ref="AW133" si="2150">IF(SUM($AM$9:$AS$9)=SUM($AV$9:$BB$9),AN133,IF(AND(SUM($AV$9:$BB$9)&gt;42,SUM($AV$9:$BB$9)&lt;49),AN133,0))</f>
        <v>0</v>
      </c>
      <c r="AX133" s="52">
        <f t="shared" ref="AX133" si="2151">IF(SUM($AM$9:$AS$9)=SUM($AV$9:$BB$9),AO133,IF(AND(SUM($AV$9:$BB$9)&gt;42,SUM($AV$9:$BB$9)&lt;49),AO133,0))</f>
        <v>0</v>
      </c>
      <c r="AY133" s="52">
        <f t="shared" ref="AY133" si="2152">IF(SUM($AM$9:$AS$9)=SUM($AV$9:$BB$9),AP133,IF(AND(SUM($AV$9:$BB$9)&gt;42,SUM($AV$9:$BB$9)&lt;49),AP133,0))</f>
        <v>0</v>
      </c>
      <c r="AZ133" s="53">
        <f t="shared" ref="AZ133" si="2153">IF(SUM($AM$9:$AS$9)=SUM($AV$9:$BB$9),AQ133,IF(AND(SUM($AV$9:$BB$9)&gt;42,SUM($AV$9:$BB$9)&lt;49),AQ133,0))</f>
        <v>0</v>
      </c>
      <c r="BA133" s="54">
        <f t="shared" ref="BA133" si="2154">IF(SUM($AM$9:$AS$9)=SUM($AV$9:$BB$9),AR133,IF(AND(SUM($AV$9:$BB$9)&gt;42,SUM($AV$9:$BB$9)&lt;49),AR133,0))</f>
        <v>0</v>
      </c>
      <c r="BB133" s="55">
        <f t="shared" ref="BB133" si="2155">IF(SUM($AM$9:$AS$9)=SUM($AV$9:$BB$9),AS133,IF(AND(SUM($AV$9:$BB$9)&gt;42,SUM($AV$9:$BB$9)&lt;49),AS133,0))</f>
        <v>0</v>
      </c>
    </row>
    <row r="134" spans="1:54" ht="12.75" hidden="1" customHeight="1" x14ac:dyDescent="0.2">
      <c r="B134" s="93"/>
      <c r="C134" s="94"/>
      <c r="D134" s="95"/>
      <c r="E134" s="115"/>
      <c r="F134" s="140" t="b">
        <f t="shared" ref="F134" si="2156">IF($B127=$B133,OR(F128,G133&lt;F133),G133&lt;F133)</f>
        <v>0</v>
      </c>
      <c r="G134" s="189">
        <f t="shared" ref="G134" si="2157">IF(AND($B127=$B133,$B127&lt;&gt;"",$B127&lt;&gt;0),G133+G128,G133)</f>
        <v>18</v>
      </c>
      <c r="H134" s="120"/>
      <c r="I134" s="165">
        <f t="shared" si="2138"/>
        <v>0</v>
      </c>
      <c r="J134" s="194">
        <f t="shared" ref="J134" si="2158">7-COUNTIF(L133:R133,0)-COUNTIF(L133:R133,"")</f>
        <v>0</v>
      </c>
      <c r="K134" s="22">
        <f t="shared" si="2140"/>
        <v>0</v>
      </c>
      <c r="L134" s="35">
        <f t="shared" ref="L134:R134" si="2159">IF($B127=$B133,L133+L128,L133)</f>
        <v>0</v>
      </c>
      <c r="M134" s="35">
        <f t="shared" si="2159"/>
        <v>0</v>
      </c>
      <c r="N134" s="35">
        <f t="shared" si="2159"/>
        <v>0</v>
      </c>
      <c r="O134" s="35">
        <f t="shared" si="2159"/>
        <v>0</v>
      </c>
      <c r="P134" s="36">
        <f t="shared" si="2159"/>
        <v>0</v>
      </c>
      <c r="Q134" s="37">
        <f t="shared" si="2159"/>
        <v>0</v>
      </c>
      <c r="R134" s="38">
        <f t="shared" si="2159"/>
        <v>0</v>
      </c>
      <c r="S134" s="194">
        <f t="shared" ref="S134" si="2160">7-COUNTIF(U133:AA133,0)-COUNTIF(U133:AA133,"")</f>
        <v>0</v>
      </c>
      <c r="T134" s="22">
        <f t="shared" si="2142"/>
        <v>0</v>
      </c>
      <c r="U134" s="35">
        <f t="shared" ref="U134:AA134" si="2161">IF($B127=$B133,U133+U128,U133)</f>
        <v>0</v>
      </c>
      <c r="V134" s="35">
        <f t="shared" si="2161"/>
        <v>0</v>
      </c>
      <c r="W134" s="35">
        <f t="shared" si="2161"/>
        <v>0</v>
      </c>
      <c r="X134" s="35">
        <f t="shared" si="2161"/>
        <v>0</v>
      </c>
      <c r="Y134" s="36">
        <f t="shared" si="2161"/>
        <v>0</v>
      </c>
      <c r="Z134" s="37">
        <f t="shared" si="2161"/>
        <v>0</v>
      </c>
      <c r="AA134" s="38">
        <f t="shared" si="2161"/>
        <v>0</v>
      </c>
      <c r="AB134" s="194">
        <f t="shared" ref="AB134" si="2162">7-COUNTIF(AD133:AJ133,0)-COUNTIF(AD133:AJ133,"")</f>
        <v>0</v>
      </c>
      <c r="AC134" s="22">
        <f t="shared" si="2144"/>
        <v>0</v>
      </c>
      <c r="AD134" s="35">
        <f t="shared" ref="AD134:AJ134" si="2163">IF($B127=$B133,AD133+AD128,AD133)</f>
        <v>0</v>
      </c>
      <c r="AE134" s="35">
        <f t="shared" si="2163"/>
        <v>0</v>
      </c>
      <c r="AF134" s="35">
        <f t="shared" si="2163"/>
        <v>0</v>
      </c>
      <c r="AG134" s="35">
        <f t="shared" si="2163"/>
        <v>0</v>
      </c>
      <c r="AH134" s="36">
        <f t="shared" si="2163"/>
        <v>0</v>
      </c>
      <c r="AI134" s="37">
        <f t="shared" si="2163"/>
        <v>0</v>
      </c>
      <c r="AJ134" s="38">
        <f t="shared" si="2163"/>
        <v>0</v>
      </c>
      <c r="AK134" s="194">
        <f t="shared" ref="AK134" si="2164">7-COUNTIF(AM133:AS133,0)-COUNTIF(AM133:AS133,"")</f>
        <v>0</v>
      </c>
      <c r="AL134" s="22">
        <f t="shared" si="2146"/>
        <v>0</v>
      </c>
      <c r="AM134" s="35">
        <f t="shared" ref="AM134:AS134" si="2165">IF($B127=$B133,AM133+AM128,AM133)</f>
        <v>0</v>
      </c>
      <c r="AN134" s="35">
        <f t="shared" si="2165"/>
        <v>0</v>
      </c>
      <c r="AO134" s="35">
        <f t="shared" si="2165"/>
        <v>0</v>
      </c>
      <c r="AP134" s="35">
        <f t="shared" si="2165"/>
        <v>0</v>
      </c>
      <c r="AQ134" s="36">
        <f t="shared" si="2165"/>
        <v>0</v>
      </c>
      <c r="AR134" s="37">
        <f t="shared" si="2165"/>
        <v>0</v>
      </c>
      <c r="AS134" s="38">
        <f t="shared" si="2165"/>
        <v>0</v>
      </c>
      <c r="AT134" s="194">
        <f t="shared" ref="AT134" si="2166">7-COUNTIF(AV133:BB133,0)-COUNTIF(AV133:BB133,"")</f>
        <v>0</v>
      </c>
      <c r="AU134" s="22">
        <f t="shared" si="2148"/>
        <v>0</v>
      </c>
      <c r="AV134" s="35">
        <f t="shared" ref="AV134:BB134" si="2167">IF($B127=$B133,AV133+AV128,AV133)</f>
        <v>0</v>
      </c>
      <c r="AW134" s="35">
        <f t="shared" si="2167"/>
        <v>0</v>
      </c>
      <c r="AX134" s="35">
        <f t="shared" si="2167"/>
        <v>0</v>
      </c>
      <c r="AY134" s="35">
        <f t="shared" si="2167"/>
        <v>0</v>
      </c>
      <c r="AZ134" s="36">
        <f t="shared" si="2167"/>
        <v>0</v>
      </c>
      <c r="BA134" s="37">
        <f t="shared" si="2167"/>
        <v>0</v>
      </c>
      <c r="BB134" s="38">
        <f t="shared" si="2167"/>
        <v>0</v>
      </c>
    </row>
    <row r="135" spans="1:54" ht="15" hidden="1" customHeight="1" x14ac:dyDescent="0.2">
      <c r="B135" s="116"/>
      <c r="C135" s="117"/>
      <c r="D135" s="118"/>
      <c r="E135" s="119"/>
      <c r="F135" s="92"/>
      <c r="G135" s="190">
        <f t="shared" ref="G135" si="2168">IF(AND($B127=$B133,$B127&lt;&gt;"",$B127&lt;&gt;0),F133+G129,F133)</f>
        <v>18</v>
      </c>
      <c r="H135" s="121"/>
      <c r="I135" s="165">
        <f t="shared" si="2138"/>
        <v>0</v>
      </c>
      <c r="J135" s="195">
        <f t="shared" ref="J135" si="2169">IF($B133=$B127,COUNTIF(L135:R135,0),COUNTIF(L136:R136,0)+COUNTIF(L136:R136,""))</f>
        <v>7</v>
      </c>
      <c r="K135" s="39">
        <f t="shared" ref="K135:R135" si="2170">IF($B127=$B133,K136+K129,K136)</f>
        <v>0</v>
      </c>
      <c r="L135" s="40">
        <f t="shared" si="2170"/>
        <v>0</v>
      </c>
      <c r="M135" s="40">
        <f t="shared" si="2170"/>
        <v>0</v>
      </c>
      <c r="N135" s="40">
        <f t="shared" si="2170"/>
        <v>0</v>
      </c>
      <c r="O135" s="40">
        <f t="shared" si="2170"/>
        <v>0</v>
      </c>
      <c r="P135" s="41">
        <f t="shared" si="2170"/>
        <v>0</v>
      </c>
      <c r="Q135" s="42">
        <f t="shared" si="2170"/>
        <v>0</v>
      </c>
      <c r="R135" s="43">
        <f t="shared" si="2170"/>
        <v>0</v>
      </c>
      <c r="S135" s="195">
        <f t="shared" ref="S135" si="2171">IF($B133=$B127,COUNTIF(U135:AA135,0),COUNTIF(U136:AA136,0)+COUNTIF(U136:AA136,""))</f>
        <v>7</v>
      </c>
      <c r="T135" s="39">
        <f t="shared" ref="T135:AA135" si="2172">IF($B127=$B133,T136+T129,T136)</f>
        <v>0</v>
      </c>
      <c r="U135" s="40">
        <f t="shared" si="2172"/>
        <v>0</v>
      </c>
      <c r="V135" s="40">
        <f t="shared" si="2172"/>
        <v>0</v>
      </c>
      <c r="W135" s="40">
        <f t="shared" si="2172"/>
        <v>0</v>
      </c>
      <c r="X135" s="40">
        <f t="shared" si="2172"/>
        <v>0</v>
      </c>
      <c r="Y135" s="41">
        <f t="shared" si="2172"/>
        <v>0</v>
      </c>
      <c r="Z135" s="42">
        <f t="shared" si="2172"/>
        <v>0</v>
      </c>
      <c r="AA135" s="43">
        <f t="shared" si="2172"/>
        <v>0</v>
      </c>
      <c r="AB135" s="195">
        <f t="shared" ref="AB135" si="2173">IF($B133=$B127,COUNTIF(AD135:AJ135,0),COUNTIF(AD136:AJ136,0)+COUNTIF(AD136:AJ136,""))</f>
        <v>7</v>
      </c>
      <c r="AC135" s="39">
        <f t="shared" ref="AC135:AJ135" si="2174">IF($B127=$B133,AC136+AC129,AC136)</f>
        <v>0</v>
      </c>
      <c r="AD135" s="40">
        <f t="shared" si="2174"/>
        <v>0</v>
      </c>
      <c r="AE135" s="40">
        <f t="shared" si="2174"/>
        <v>0</v>
      </c>
      <c r="AF135" s="40">
        <f t="shared" si="2174"/>
        <v>0</v>
      </c>
      <c r="AG135" s="40">
        <f t="shared" si="2174"/>
        <v>0</v>
      </c>
      <c r="AH135" s="41">
        <f t="shared" si="2174"/>
        <v>0</v>
      </c>
      <c r="AI135" s="42">
        <f t="shared" si="2174"/>
        <v>0</v>
      </c>
      <c r="AJ135" s="43">
        <f t="shared" si="2174"/>
        <v>0</v>
      </c>
      <c r="AK135" s="195">
        <f t="shared" ref="AK135" si="2175">IF($B133=$B127,COUNTIF(AM135:AS135,0),COUNTIF(AM136:AS136,0)+COUNTIF(AM136:AS136,""))</f>
        <v>7</v>
      </c>
      <c r="AL135" s="39">
        <f t="shared" ref="AL135:AS135" si="2176">IF($B127=$B133,AL136+AL129,AL136)</f>
        <v>0</v>
      </c>
      <c r="AM135" s="40">
        <f t="shared" si="2176"/>
        <v>0</v>
      </c>
      <c r="AN135" s="40">
        <f t="shared" si="2176"/>
        <v>0</v>
      </c>
      <c r="AO135" s="40">
        <f t="shared" si="2176"/>
        <v>0</v>
      </c>
      <c r="AP135" s="40">
        <f t="shared" si="2176"/>
        <v>0</v>
      </c>
      <c r="AQ135" s="41">
        <f t="shared" si="2176"/>
        <v>0</v>
      </c>
      <c r="AR135" s="42">
        <f t="shared" si="2176"/>
        <v>0</v>
      </c>
      <c r="AS135" s="43">
        <f t="shared" si="2176"/>
        <v>0</v>
      </c>
      <c r="AT135" s="195">
        <f t="shared" ref="AT135" si="2177">IF($B133=$B127,COUNTIF(AV135:BB135,0),COUNTIF(AV136:BB136,0)+COUNTIF(AV136:BB136,""))</f>
        <v>7</v>
      </c>
      <c r="AU135" s="39">
        <f t="shared" ref="AU135:BB135" si="2178">IF($B127=$B133,AU136+AU129,AU136)</f>
        <v>0</v>
      </c>
      <c r="AV135" s="40">
        <f t="shared" si="2178"/>
        <v>0</v>
      </c>
      <c r="AW135" s="40">
        <f t="shared" si="2178"/>
        <v>0</v>
      </c>
      <c r="AX135" s="40">
        <f t="shared" si="2178"/>
        <v>0</v>
      </c>
      <c r="AY135" s="40">
        <f t="shared" si="2178"/>
        <v>0</v>
      </c>
      <c r="AZ135" s="41">
        <f t="shared" si="2178"/>
        <v>0</v>
      </c>
      <c r="BA135" s="42">
        <f t="shared" si="2178"/>
        <v>0</v>
      </c>
      <c r="BB135" s="43">
        <f t="shared" si="2178"/>
        <v>0</v>
      </c>
    </row>
    <row r="136" spans="1:54" ht="15.75" customHeight="1" x14ac:dyDescent="0.2">
      <c r="A136" s="1">
        <f t="shared" ref="A136" si="2179">A133</f>
        <v>0</v>
      </c>
      <c r="B136" s="313">
        <f t="shared" ref="B136" si="2180">B130+1</f>
        <v>20</v>
      </c>
      <c r="C136" s="314"/>
      <c r="D136" s="314"/>
      <c r="E136" s="314"/>
      <c r="F136" s="31"/>
      <c r="G136" s="183"/>
      <c r="H136" s="122">
        <f t="shared" ref="H136" si="2181">5-COUNTIF(AU133,0)-COUNTIF(AL133,0)-COUNTIF(AC133,0)-COUNTIF(T133,0)-COUNTIF(K133,0)</f>
        <v>0</v>
      </c>
      <c r="I136" s="165">
        <f t="shared" si="2138"/>
        <v>0</v>
      </c>
      <c r="J136" s="187">
        <f t="shared" ref="J136" si="2182">IF($B133=$B127,J130+IF($F133&lt;&gt;$G133,(K133+$G135-$G134)/$F133,K133/$F133),IF($F133&lt;&gt;G133,(K133+$G135-$G134)/$F133,K133/$F133))</f>
        <v>0</v>
      </c>
      <c r="K136" s="7">
        <f t="shared" ref="K136:K137" si="2183">SUM(L136:R136)</f>
        <v>0</v>
      </c>
      <c r="L136" s="26">
        <f t="shared" ref="L136:R136" si="2184">L133</f>
        <v>0</v>
      </c>
      <c r="M136" s="26">
        <f t="shared" si="2184"/>
        <v>0</v>
      </c>
      <c r="N136" s="26">
        <f t="shared" si="2184"/>
        <v>0</v>
      </c>
      <c r="O136" s="26">
        <f t="shared" si="2184"/>
        <v>0</v>
      </c>
      <c r="P136" s="26">
        <f t="shared" si="2184"/>
        <v>0</v>
      </c>
      <c r="Q136" s="29">
        <f t="shared" si="2184"/>
        <v>0</v>
      </c>
      <c r="R136" s="23">
        <f t="shared" si="2184"/>
        <v>0</v>
      </c>
      <c r="S136" s="187">
        <f t="shared" ref="S136" si="2185">IF($B133=$B127,S130+IF($F133&lt;&gt;$G133,(T133+$G135-$G134)/$F133,T133/$F133),IF($F133&lt;&gt;P133,(T133+$G135-$G134)/$F133,T133/$F133))</f>
        <v>0</v>
      </c>
      <c r="T136" s="7">
        <f t="shared" ref="T136:T137" si="2186">SUM(U136:AA136)</f>
        <v>0</v>
      </c>
      <c r="U136" s="26">
        <f t="shared" ref="U136:AA136" si="2187">U133</f>
        <v>0</v>
      </c>
      <c r="V136" s="26">
        <f t="shared" si="2187"/>
        <v>0</v>
      </c>
      <c r="W136" s="26">
        <f t="shared" si="2187"/>
        <v>0</v>
      </c>
      <c r="X136" s="26">
        <f t="shared" si="2187"/>
        <v>0</v>
      </c>
      <c r="Y136" s="113">
        <f t="shared" si="2187"/>
        <v>0</v>
      </c>
      <c r="Z136" s="29">
        <f t="shared" si="2187"/>
        <v>0</v>
      </c>
      <c r="AA136" s="23">
        <f t="shared" si="2187"/>
        <v>0</v>
      </c>
      <c r="AB136" s="187">
        <f t="shared" ref="AB136" si="2188">IF($B133=$B127,AB130+IF($F133&lt;&gt;$G133,(AC133+$G135-$G134)/$F133,AC133/$F133),IF($F133&lt;&gt;Y133,(AC133+$G135-$G134)/$F133,AC133/$F133))</f>
        <v>0</v>
      </c>
      <c r="AC136" s="7">
        <f t="shared" ref="AC136:AC137" si="2189">SUM(AD136:AJ136)</f>
        <v>0</v>
      </c>
      <c r="AD136" s="26">
        <f t="shared" ref="AD136:AJ136" si="2190">AD133</f>
        <v>0</v>
      </c>
      <c r="AE136" s="26">
        <f t="shared" si="2190"/>
        <v>0</v>
      </c>
      <c r="AF136" s="26">
        <f t="shared" si="2190"/>
        <v>0</v>
      </c>
      <c r="AG136" s="26">
        <f t="shared" si="2190"/>
        <v>0</v>
      </c>
      <c r="AH136" s="113">
        <f t="shared" si="2190"/>
        <v>0</v>
      </c>
      <c r="AI136" s="29">
        <f t="shared" si="2190"/>
        <v>0</v>
      </c>
      <c r="AJ136" s="23">
        <f t="shared" si="2190"/>
        <v>0</v>
      </c>
      <c r="AK136" s="187">
        <f t="shared" ref="AK136" si="2191">IF($B133=$B127,AK130+IF($F133&lt;&gt;$G133,(AL133+$G135-$G134)/$F133,AL133/$F133),IF($F133&lt;&gt;AH133,(AL133+$G135-$G134)/$F133,AL133/$F133))</f>
        <v>0</v>
      </c>
      <c r="AL136" s="7">
        <f t="shared" ref="AL136:AL137" si="2192">SUM(AM136:AS136)</f>
        <v>0</v>
      </c>
      <c r="AM136" s="26">
        <f t="shared" ref="AM136:AS136" si="2193">AM133</f>
        <v>0</v>
      </c>
      <c r="AN136" s="26">
        <f t="shared" si="2193"/>
        <v>0</v>
      </c>
      <c r="AO136" s="26">
        <f t="shared" si="2193"/>
        <v>0</v>
      </c>
      <c r="AP136" s="26">
        <f t="shared" si="2193"/>
        <v>0</v>
      </c>
      <c r="AQ136" s="113">
        <f t="shared" si="2193"/>
        <v>0</v>
      </c>
      <c r="AR136" s="29">
        <f t="shared" si="2193"/>
        <v>0</v>
      </c>
      <c r="AS136" s="23">
        <f t="shared" si="2193"/>
        <v>0</v>
      </c>
      <c r="AT136" s="187">
        <f t="shared" ref="AT136" si="2194">IF($B133=$B127,AT130+IF($F133&lt;&gt;$G133,(AU133+$G135-$G134)/$F133,AU133/$F133),IF($F133&lt;&gt;AQ133,(AU133+$G135-$G134)/$F133,AU133/$F133))</f>
        <v>0</v>
      </c>
      <c r="AU136" s="7">
        <f t="shared" ref="AU136:AU137" si="2195">SUM(AV136:BB136)</f>
        <v>0</v>
      </c>
      <c r="AV136" s="6">
        <f t="shared" ref="AV136" si="2196">IF(SUM($AM$9:$AS$9)=SUM($AV$9:$BB$9),AV133,IF(AND(SUM($AV$9:$BB$9)&gt;42,SUM($AV$9:$BB$9)&lt;49),AV133,0))</f>
        <v>0</v>
      </c>
      <c r="AW136" s="6">
        <f t="shared" ref="AW136:BB136" si="2197">IF(SUM($AM$9:$AS$9)=SUM($AV$9:$BB$9),AW133,IF(AND(SUM($AV$9:$BB$9)&gt;42,SUM($AV$9:$BB$9)&lt;49),AW133,0))</f>
        <v>0</v>
      </c>
      <c r="AX136" s="6">
        <f t="shared" si="2197"/>
        <v>0</v>
      </c>
      <c r="AY136" s="6">
        <f t="shared" si="2197"/>
        <v>0</v>
      </c>
      <c r="AZ136" s="26">
        <f t="shared" si="2197"/>
        <v>0</v>
      </c>
      <c r="BA136" s="29">
        <f t="shared" si="2197"/>
        <v>0</v>
      </c>
      <c r="BB136" s="23">
        <f t="shared" si="2197"/>
        <v>0</v>
      </c>
    </row>
    <row r="137" spans="1:54" ht="15.75" customHeight="1" x14ac:dyDescent="0.2">
      <c r="A137" s="1">
        <f t="shared" ref="A137:A138" si="2198">A136</f>
        <v>0</v>
      </c>
      <c r="B137" s="313"/>
      <c r="C137" s="314"/>
      <c r="D137" s="314"/>
      <c r="E137" s="314"/>
      <c r="F137" s="31"/>
      <c r="G137" s="183"/>
      <c r="H137" s="123">
        <f t="shared" ref="H137" si="2199">IF($B133=$B127,H131+F137,$F137)</f>
        <v>0</v>
      </c>
      <c r="I137" s="165">
        <f t="shared" si="2138"/>
        <v>0</v>
      </c>
      <c r="J137" s="141">
        <f t="shared" ref="J137" si="2200">IF($H136=0,0,IF($B127=$B133,IF($H138&gt;0,$H138+J131,K133+J131),IF($H138&gt;0,$H138,K133)))</f>
        <v>0</v>
      </c>
      <c r="K137" s="7">
        <f t="shared" si="2183"/>
        <v>0</v>
      </c>
      <c r="L137" s="6"/>
      <c r="M137" s="6"/>
      <c r="N137" s="6"/>
      <c r="O137" s="6"/>
      <c r="P137" s="26"/>
      <c r="Q137" s="29"/>
      <c r="R137" s="23"/>
      <c r="S137" s="141">
        <f t="shared" ref="S137" si="2201">IF($H136=0,0,IF($B127=$B133,IF($H138&gt;0,$H138+S131,T133+S131),IF($H138&gt;0,$H138,T133)))</f>
        <v>0</v>
      </c>
      <c r="T137" s="7">
        <f t="shared" si="2186"/>
        <v>0</v>
      </c>
      <c r="U137" s="6"/>
      <c r="V137" s="6"/>
      <c r="W137" s="6"/>
      <c r="X137" s="6"/>
      <c r="Y137" s="26"/>
      <c r="Z137" s="29"/>
      <c r="AA137" s="23"/>
      <c r="AB137" s="141">
        <f t="shared" ref="AB137" si="2202">IF($H136=0,0,IF($B127=$B133,IF($H138&gt;0,$H138+AB131,AC133+AB131),IF($H138&gt;0,$H138,AC133)))</f>
        <v>0</v>
      </c>
      <c r="AC137" s="7">
        <f t="shared" si="2189"/>
        <v>0</v>
      </c>
      <c r="AD137" s="6"/>
      <c r="AE137" s="6"/>
      <c r="AF137" s="6"/>
      <c r="AG137" s="6"/>
      <c r="AH137" s="26"/>
      <c r="AI137" s="29"/>
      <c r="AJ137" s="23"/>
      <c r="AK137" s="141">
        <f t="shared" ref="AK137" si="2203">IF($H136=0,0,IF($B127=$B133,IF($H138&gt;0,$H138+AK131,AL133+AK131),IF($H138&gt;0,$H138,AL133)))</f>
        <v>0</v>
      </c>
      <c r="AL137" s="7">
        <f t="shared" si="2192"/>
        <v>0</v>
      </c>
      <c r="AM137" s="6"/>
      <c r="AN137" s="6"/>
      <c r="AO137" s="6"/>
      <c r="AP137" s="6"/>
      <c r="AQ137" s="26"/>
      <c r="AR137" s="29"/>
      <c r="AS137" s="23"/>
      <c r="AT137" s="141">
        <f t="shared" ref="AT137" si="2204">IF($H136=0,0,IF($B127=$B133,IF($H138&gt;0,$H138+AT131,AU133+AT131),IF($H138&gt;0,$H138,AU133)))</f>
        <v>0</v>
      </c>
      <c r="AU137" s="7">
        <f t="shared" si="2195"/>
        <v>0</v>
      </c>
      <c r="AV137" s="6"/>
      <c r="AW137" s="6"/>
      <c r="AX137" s="6"/>
      <c r="AY137" s="6"/>
      <c r="AZ137" s="26"/>
      <c r="BA137" s="29"/>
      <c r="BB137" s="23"/>
    </row>
    <row r="138" spans="1:54" ht="18.75" customHeight="1" thickBot="1" x14ac:dyDescent="0.25">
      <c r="A138" s="1">
        <f t="shared" si="2198"/>
        <v>0</v>
      </c>
      <c r="B138" s="323" t="str">
        <f>IF(B133="",Wydruk!$AE$6,IF(J134=0,Wydruk!$AE$7,IF(AND(G134&lt;G135,B133&lt;&gt;$B139),Wydruk!$AE$13,IF(AND($B133=$B127,$B133&lt;&gt;$B139),IF(OR(OR(J138&lt;4,J138&gt;5),OR(S138&lt;4,S138&gt;5),OR(AB138&lt;4,AB138&gt;5),OR(AK138&lt;4,AK138&gt;5),OR(AND(AT138&lt;4,AT138&gt;0),AT138&gt;5)),Wydruk!$AE$8,Wydruk!$AE$9),IF($B133=$B139,IF($F137&lt;&gt;0,Wydruk!$AE$12,Wydruk!$AE$10),IF(OR(OR(J134&lt;4,J134&gt;5),OR(S134&lt;4,S134&gt;5),OR(AB134&lt;4,AB134&gt;5),OR(AK134&lt;4,AK134&gt;5),OR(AND(AT134&lt;4,AT134&gt;0),AT134&gt;5)),Wydruk!$AE$8,Wydruk!$AE$11))))))</f>
        <v>Uzupełnij liczby godzin tygodniowego planu</v>
      </c>
      <c r="C138" s="324"/>
      <c r="D138" s="324"/>
      <c r="E138" s="324"/>
      <c r="F138" s="173">
        <f>styczeń!F138</f>
        <v>0</v>
      </c>
      <c r="G138" s="184">
        <f>styczeń!G138</f>
        <v>0</v>
      </c>
      <c r="H138" s="191">
        <f t="shared" ref="H138" si="2205">IF(OR($G138=0,$F138=0,$G138="",$F138=""),0,$G138/$F138)</f>
        <v>0</v>
      </c>
      <c r="I138" s="193"/>
      <c r="J138" s="176">
        <f t="shared" ref="J138" si="2206">IF($B127=$B133,IF(L133+L128&gt;0,1,0)+IF(M133+M128&gt;0,1,0)+IF(N133+N128&gt;0,1,0)+IF(O133+O128&gt;0,1,0)+IF(P133+P128&gt;0,1,0)+IF(Q133+Q128&gt;0,1,0)+IF(R133+R128&gt;0,1,0),J134)</f>
        <v>0</v>
      </c>
      <c r="K138" s="133">
        <f t="shared" ref="K138" si="2207">IF(OR($B133=$B139,J138=0,(K134-Q138+O138)&lt;=0),0,(K134-Q138+O138)/J138)</f>
        <v>0</v>
      </c>
      <c r="L138" s="137">
        <f t="shared" ref="L138" si="2208">IF(K138*(7-J135)&lt;=0,0,K138*(7-J135))</f>
        <v>0</v>
      </c>
      <c r="M138" s="311">
        <f t="shared" ref="M138" si="2209">ROUND(IF(OR(K135-K138*(7-J135)+P138&lt;0,$B133=$B139,K138&lt;=0,K135=0),0,IF(K135-K138*(7-J135)+P138&gt;Q138-O138+P138,Q138-O138+P138,K135-K138*(7-J135)+P138)),1)</f>
        <v>0</v>
      </c>
      <c r="N138" s="312"/>
      <c r="O138" s="139">
        <f t="shared" ref="O138" si="2210">IF(OR($B133=$B139,J134=0),0,IF($B133=$B127,J133,$F133))</f>
        <v>0</v>
      </c>
      <c r="P138" s="30">
        <f t="shared" ref="P138" si="2211">IF(OR($B133=$B139,J138=0),0,$G135-$G134)</f>
        <v>0</v>
      </c>
      <c r="Q138" s="134">
        <f t="shared" ref="Q138" si="2212">IF(OR($B133=$B139,J138=0),0,J137)</f>
        <v>0</v>
      </c>
      <c r="R138" s="138">
        <f t="shared" ref="R138" si="2213">IF($B133=$B139,0,K135)</f>
        <v>0</v>
      </c>
      <c r="S138" s="176">
        <f t="shared" ref="S138" si="2214">IF($B127=$B133,IF(U133+U128&gt;0,1,0)+IF(V133+V128&gt;0,1,0)+IF(W133+W128&gt;0,1,0)+IF(X133+X128&gt;0,1,0)+IF(Y133+Y128&gt;0,1,0)+IF(Z133+Z128&gt;0,1,0)+IF(AA133+AA128&gt;0,1,0),S134)</f>
        <v>0</v>
      </c>
      <c r="T138" s="133">
        <f t="shared" ref="T138" si="2215">IF(OR($B133=$B139,S138=0,(T134-Z138+X138)&lt;=0),0,(T134-Z138+X138)/S138)</f>
        <v>0</v>
      </c>
      <c r="U138" s="137">
        <f t="shared" ref="U138" si="2216">IF(T138*(7-S135)&lt;=0,0,T138*(7-S135))</f>
        <v>0</v>
      </c>
      <c r="V138" s="311">
        <f t="shared" ref="V138" si="2217">ROUND(IF(OR(T135-T138*(7-S135)+Y138&lt;0,$B133=$B139,T138&lt;=0,T135=0),0,IF(T135-T138*(7-S135)+Y138&gt;Z138-X138+Y138,Z138-X138+Y138,T135-T138*(7-S135)+Y138)),1)</f>
        <v>0</v>
      </c>
      <c r="W138" s="312"/>
      <c r="X138" s="139">
        <f t="shared" ref="X138" si="2218">IF(OR($B133=$B139,S134=0),0,IF($B133=$B127,S133,$F133))</f>
        <v>0</v>
      </c>
      <c r="Y138" s="30">
        <f t="shared" ref="Y138" si="2219">IF(OR($B133=$B139,S138=0),0,$G135-$G134)</f>
        <v>0</v>
      </c>
      <c r="Z138" s="134">
        <f t="shared" ref="Z138" si="2220">IF(OR($B133=$B139,S138=0),0,S137)</f>
        <v>0</v>
      </c>
      <c r="AA138" s="138">
        <f t="shared" ref="AA138" si="2221">IF($B133=$B139,0,T135)</f>
        <v>0</v>
      </c>
      <c r="AB138" s="176">
        <f t="shared" ref="AB138" si="2222">IF($B127=$B133,IF(AD133+AD128&gt;0,1,0)+IF(AE133+AE128&gt;0,1,0)+IF(AF133+AF128&gt;0,1,0)+IF(AG133+AG128&gt;0,1,0)+IF(AH133+AH128&gt;0,1,0)+IF(AI133+AI128&gt;0,1,0)+IF(AJ133+AJ128&gt;0,1,0),AB134)</f>
        <v>0</v>
      </c>
      <c r="AC138" s="133">
        <f t="shared" ref="AC138" si="2223">IF(OR($B133=$B139,AB138=0,(AC134-AI138+AG138)&lt;=0),0,(AC134-AI138+AG138)/AB138)</f>
        <v>0</v>
      </c>
      <c r="AD138" s="137">
        <f t="shared" ref="AD138" si="2224">IF(AC138*(7-AB135)&lt;=0,0,AC138*(7-AB135))</f>
        <v>0</v>
      </c>
      <c r="AE138" s="311">
        <f t="shared" ref="AE138" si="2225">ROUND(IF(OR(AC135-AC138*(7-AB135)+AH138&lt;0,$B133=$B139,AC138&lt;=0,AC135=0),0,IF(AC135-AC138*(7-AB135)+AH138&gt;AI138-AG138+AH138,AI138-AG138+AH138,AC135-AC138*(7-AB135)+AH138)),1)</f>
        <v>0</v>
      </c>
      <c r="AF138" s="312"/>
      <c r="AG138" s="139">
        <f t="shared" ref="AG138" si="2226">IF(OR($B133=$B139,AB134=0),0,IF($B133=$B127,AB133,$F133))</f>
        <v>0</v>
      </c>
      <c r="AH138" s="30">
        <f t="shared" ref="AH138" si="2227">IF(OR($B133=$B139,AB138=0),0,$G135-$G134)</f>
        <v>0</v>
      </c>
      <c r="AI138" s="134">
        <f t="shared" ref="AI138" si="2228">IF(OR($B133=$B139,AB138=0),0,AB137)</f>
        <v>0</v>
      </c>
      <c r="AJ138" s="138">
        <f t="shared" ref="AJ138" si="2229">IF($B133=$B139,0,AC135)</f>
        <v>0</v>
      </c>
      <c r="AK138" s="176">
        <f t="shared" ref="AK138" si="2230">IF($B127=$B133,IF(AM133+AM128&gt;0,1,0)+IF(AN133+AN128&gt;0,1,0)+IF(AO133+AO128&gt;0,1,0)+IF(AP133+AP128&gt;0,1,0)+IF(AQ133+AQ128&gt;0,1,0)+IF(AR133+AR128&gt;0,1,0)+IF(AS133+AS128&gt;0,1,0),AK134)</f>
        <v>0</v>
      </c>
      <c r="AL138" s="133">
        <f t="shared" ref="AL138" si="2231">IF(OR($B133=$B139,AK138=0,(AL134-AR138+AP138)&lt;=0),0,(AL134-AR138+AP138)/AK138)</f>
        <v>0</v>
      </c>
      <c r="AM138" s="137">
        <f t="shared" ref="AM138" si="2232">IF(AL138*(7-AK135)&lt;=0,0,AL138*(7-AK135))</f>
        <v>0</v>
      </c>
      <c r="AN138" s="311">
        <f t="shared" ref="AN138" si="2233">ROUND(IF(OR(AL135-AL138*(7-AK135)+AQ138&lt;0,$B133=$B139,AL138&lt;=0,AL135=0),0,IF(AL135-AL138*(7-AK135)+AQ138&gt;AR138-AP138+AQ138,AR138-AP138+AQ138,AL135-AL138*(7-AK135)+AQ138)),1)</f>
        <v>0</v>
      </c>
      <c r="AO138" s="312"/>
      <c r="AP138" s="139">
        <f t="shared" ref="AP138" si="2234">IF(OR($B133=$B139,AK134=0),0,IF($B133=$B127,AK133,$F133))</f>
        <v>0</v>
      </c>
      <c r="AQ138" s="30">
        <f t="shared" ref="AQ138" si="2235">IF(OR($B133=$B139,AK138=0),0,$G135-$G134)</f>
        <v>0</v>
      </c>
      <c r="AR138" s="134">
        <f t="shared" ref="AR138" si="2236">IF(OR($B133=$B139,AK138=0),0,AK137)</f>
        <v>0</v>
      </c>
      <c r="AS138" s="138">
        <f t="shared" ref="AS138" si="2237">IF($B133=$B139,0,AL135)</f>
        <v>0</v>
      </c>
      <c r="AT138" s="176">
        <f t="shared" ref="AT138" si="2238">IF($B127=$B133,IF(AV133+AV128&gt;0,1,0)+IF(AW133+AW128&gt;0,1,0)+IF(AX133+AX128&gt;0,1,0)+IF(AY133+AY128&gt;0,1,0)+IF(AZ133+AZ128&gt;0,1,0)+IF(BA133+BA128&gt;0,1,0)+IF(BB133+BB128&gt;0,1,0),AT134)</f>
        <v>0</v>
      </c>
      <c r="AU138" s="133">
        <f t="shared" ref="AU138" si="2239">IF(OR($B133=$B139,AT138=0,(AU134-BA138+AY138)&lt;=0),0,(AU134-BA138+AY138)/AT138)</f>
        <v>0</v>
      </c>
      <c r="AV138" s="137">
        <f t="shared" ref="AV138" si="2240">IF(AU138*(7-AT135)&lt;=0,0,AU138*(7-AT135))</f>
        <v>0</v>
      </c>
      <c r="AW138" s="311">
        <f t="shared" ref="AW138" si="2241">ROUND(IF(OR(AU135-AU138*(7-AT135)+AZ138&lt;0,$B133=$B139,AU138&lt;=0,AU135=0),0,IF(AU135-AU138*(7-AT135)+AZ138&gt;BA138-AY138+AZ138,BA138-AY138+AZ138,AU135-AU138*(7-AT135)+AZ138)),1)</f>
        <v>0</v>
      </c>
      <c r="AX138" s="312"/>
      <c r="AY138" s="139">
        <f t="shared" ref="AY138" si="2242">IF(OR($B133=$B139,AT134=0),0,IF($B133=$B127,AT133,$F133))</f>
        <v>0</v>
      </c>
      <c r="AZ138" s="30">
        <f t="shared" ref="AZ138" si="2243">IF(OR($B133=$B139,AT138=0),0,$G135-$G134)</f>
        <v>0</v>
      </c>
      <c r="BA138" s="134">
        <f t="shared" ref="BA138" si="2244">IF(OR($B133=$B139,AT138=0),0,AT137)</f>
        <v>0</v>
      </c>
      <c r="BB138" s="138">
        <f t="shared" ref="BB138" si="2245">IF($B133=$B139,0,AU135)</f>
        <v>0</v>
      </c>
    </row>
    <row r="139" spans="1:54" ht="15.75" x14ac:dyDescent="0.2">
      <c r="A139" s="1">
        <f t="shared" ref="A139" si="2246">IF(B139="","1. Niewypełnione",B139)</f>
        <v>0</v>
      </c>
      <c r="B139" s="320">
        <f>styczeń!B139</f>
        <v>0</v>
      </c>
      <c r="C139" s="321">
        <f>styczeń!C139</f>
        <v>0</v>
      </c>
      <c r="D139" s="321">
        <f>styczeń!D139</f>
        <v>0</v>
      </c>
      <c r="E139" s="321">
        <f>styczeń!E139</f>
        <v>0</v>
      </c>
      <c r="F139" s="177">
        <f>styczeń!F139</f>
        <v>18</v>
      </c>
      <c r="G139" s="185">
        <f>styczeń!G139</f>
        <v>18</v>
      </c>
      <c r="H139" s="177"/>
      <c r="I139" s="192">
        <f t="shared" ref="I139:I143" si="2247">K139+T139+AC139+AL139+AU139</f>
        <v>0</v>
      </c>
      <c r="J139" s="186">
        <f t="shared" ref="J139" si="2248">IF(OR($B139=$B145,J142=0),0,ROUND((K140+P144)/J142,0))</f>
        <v>0</v>
      </c>
      <c r="K139" s="51">
        <f t="shared" ref="K139:K140" si="2249">SUM(L139:R139)</f>
        <v>0</v>
      </c>
      <c r="L139" s="52">
        <f>styczeń!L139</f>
        <v>0</v>
      </c>
      <c r="M139" s="52">
        <f>styczeń!M139</f>
        <v>0</v>
      </c>
      <c r="N139" s="52">
        <f>styczeń!N139</f>
        <v>0</v>
      </c>
      <c r="O139" s="52">
        <f>styczeń!O139</f>
        <v>0</v>
      </c>
      <c r="P139" s="53">
        <f>styczeń!P139</f>
        <v>0</v>
      </c>
      <c r="Q139" s="54">
        <f>styczeń!Q139</f>
        <v>0</v>
      </c>
      <c r="R139" s="55">
        <f>styczeń!R139</f>
        <v>0</v>
      </c>
      <c r="S139" s="188">
        <f t="shared" ref="S139" si="2250">IF(OR($B139=$B145,S142=0),0,ROUND((T140+Y144)/S142,0))</f>
        <v>0</v>
      </c>
      <c r="T139" s="51">
        <f t="shared" ref="T139:T140" si="2251">SUM(U139:AA139)</f>
        <v>0</v>
      </c>
      <c r="U139" s="52">
        <f>styczeń!U139</f>
        <v>0</v>
      </c>
      <c r="V139" s="52">
        <f>styczeń!V139</f>
        <v>0</v>
      </c>
      <c r="W139" s="52">
        <f>styczeń!W139</f>
        <v>0</v>
      </c>
      <c r="X139" s="52">
        <f>styczeń!X139</f>
        <v>0</v>
      </c>
      <c r="Y139" s="53">
        <f>styczeń!Y139</f>
        <v>0</v>
      </c>
      <c r="Z139" s="54">
        <f>styczeń!Z139</f>
        <v>0</v>
      </c>
      <c r="AA139" s="55">
        <f>styczeń!AA139</f>
        <v>0</v>
      </c>
      <c r="AB139" s="188">
        <f t="shared" ref="AB139" si="2252">IF(OR($B139=$B145,AB142=0),0,ROUND((AC140+AH144)/AB142,0))</f>
        <v>0</v>
      </c>
      <c r="AC139" s="51">
        <f t="shared" ref="AC139:AC140" si="2253">SUM(AD139:AJ139)</f>
        <v>0</v>
      </c>
      <c r="AD139" s="52">
        <f>styczeń!AD139</f>
        <v>0</v>
      </c>
      <c r="AE139" s="52">
        <f>styczeń!AE139</f>
        <v>0</v>
      </c>
      <c r="AF139" s="52">
        <f>styczeń!AF139</f>
        <v>0</v>
      </c>
      <c r="AG139" s="52">
        <f>styczeń!AG139</f>
        <v>0</v>
      </c>
      <c r="AH139" s="53">
        <f>styczeń!AH139</f>
        <v>0</v>
      </c>
      <c r="AI139" s="54">
        <f>styczeń!AI139</f>
        <v>0</v>
      </c>
      <c r="AJ139" s="55">
        <f>styczeń!AJ139</f>
        <v>0</v>
      </c>
      <c r="AK139" s="188">
        <f t="shared" ref="AK139" si="2254">IF(OR($B139=$B145,AK142=0),0,ROUND((AL140+AQ144)/AK142,0))</f>
        <v>0</v>
      </c>
      <c r="AL139" s="51">
        <f t="shared" ref="AL139:AL140" si="2255">SUM(AM139:AS139)</f>
        <v>0</v>
      </c>
      <c r="AM139" s="52">
        <f>styczeń!AM139</f>
        <v>0</v>
      </c>
      <c r="AN139" s="52">
        <f>styczeń!AN139</f>
        <v>0</v>
      </c>
      <c r="AO139" s="52">
        <f>styczeń!AO139</f>
        <v>0</v>
      </c>
      <c r="AP139" s="52">
        <f>styczeń!AP139</f>
        <v>0</v>
      </c>
      <c r="AQ139" s="53">
        <f>styczeń!AQ139</f>
        <v>0</v>
      </c>
      <c r="AR139" s="54">
        <f>styczeń!AR139</f>
        <v>0</v>
      </c>
      <c r="AS139" s="55">
        <f>styczeń!AS139</f>
        <v>0</v>
      </c>
      <c r="AT139" s="188">
        <f t="shared" ref="AT139" si="2256">IF(OR($B139=$B145,AT142=0),0,ROUND((AU140+AZ144)/AT142,0))</f>
        <v>0</v>
      </c>
      <c r="AU139" s="51">
        <f t="shared" ref="AU139:AU140" si="2257">SUM(AV139:BB139)</f>
        <v>0</v>
      </c>
      <c r="AV139" s="52">
        <f t="shared" ref="AV139" si="2258">IF(SUM($AM$9:$AS$9)=SUM($AV$9:$BB$9),AM139,IF(AND(SUM($AV$9:$BB$9)&gt;42,SUM($AV$9:$BB$9)&lt;49),AM139,0))</f>
        <v>0</v>
      </c>
      <c r="AW139" s="52">
        <f t="shared" ref="AW139" si="2259">IF(SUM($AM$9:$AS$9)=SUM($AV$9:$BB$9),AN139,IF(AND(SUM($AV$9:$BB$9)&gt;42,SUM($AV$9:$BB$9)&lt;49),AN139,0))</f>
        <v>0</v>
      </c>
      <c r="AX139" s="52">
        <f t="shared" ref="AX139" si="2260">IF(SUM($AM$9:$AS$9)=SUM($AV$9:$BB$9),AO139,IF(AND(SUM($AV$9:$BB$9)&gt;42,SUM($AV$9:$BB$9)&lt;49),AO139,0))</f>
        <v>0</v>
      </c>
      <c r="AY139" s="52">
        <f t="shared" ref="AY139" si="2261">IF(SUM($AM$9:$AS$9)=SUM($AV$9:$BB$9),AP139,IF(AND(SUM($AV$9:$BB$9)&gt;42,SUM($AV$9:$BB$9)&lt;49),AP139,0))</f>
        <v>0</v>
      </c>
      <c r="AZ139" s="53">
        <f t="shared" ref="AZ139" si="2262">IF(SUM($AM$9:$AS$9)=SUM($AV$9:$BB$9),AQ139,IF(AND(SUM($AV$9:$BB$9)&gt;42,SUM($AV$9:$BB$9)&lt;49),AQ139,0))</f>
        <v>0</v>
      </c>
      <c r="BA139" s="54">
        <f t="shared" ref="BA139" si="2263">IF(SUM($AM$9:$AS$9)=SUM($AV$9:$BB$9),AR139,IF(AND(SUM($AV$9:$BB$9)&gt;42,SUM($AV$9:$BB$9)&lt;49),AR139,0))</f>
        <v>0</v>
      </c>
      <c r="BB139" s="55">
        <f t="shared" ref="BB139" si="2264">IF(SUM($AM$9:$AS$9)=SUM($AV$9:$BB$9),AS139,IF(AND(SUM($AV$9:$BB$9)&gt;42,SUM($AV$9:$BB$9)&lt;49),AS139,0))</f>
        <v>0</v>
      </c>
    </row>
    <row r="140" spans="1:54" ht="12.75" hidden="1" customHeight="1" x14ac:dyDescent="0.2">
      <c r="B140" s="93"/>
      <c r="C140" s="94"/>
      <c r="D140" s="95"/>
      <c r="E140" s="115"/>
      <c r="F140" s="140" t="b">
        <f t="shared" ref="F140" si="2265">IF($B133=$B139,OR(F134,G139&lt;F139),G139&lt;F139)</f>
        <v>0</v>
      </c>
      <c r="G140" s="189">
        <f t="shared" ref="G140" si="2266">IF(AND($B133=$B139,$B133&lt;&gt;"",$B133&lt;&gt;0),G139+G134,G139)</f>
        <v>18</v>
      </c>
      <c r="H140" s="120"/>
      <c r="I140" s="165">
        <f t="shared" si="2247"/>
        <v>0</v>
      </c>
      <c r="J140" s="194">
        <f t="shared" ref="J140" si="2267">7-COUNTIF(L139:R139,0)-COUNTIF(L139:R139,"")</f>
        <v>0</v>
      </c>
      <c r="K140" s="22">
        <f t="shared" si="2249"/>
        <v>0</v>
      </c>
      <c r="L140" s="35">
        <f t="shared" ref="L140:R140" si="2268">IF($B133=$B139,L139+L134,L139)</f>
        <v>0</v>
      </c>
      <c r="M140" s="35">
        <f t="shared" si="2268"/>
        <v>0</v>
      </c>
      <c r="N140" s="35">
        <f t="shared" si="2268"/>
        <v>0</v>
      </c>
      <c r="O140" s="35">
        <f t="shared" si="2268"/>
        <v>0</v>
      </c>
      <c r="P140" s="36">
        <f t="shared" si="2268"/>
        <v>0</v>
      </c>
      <c r="Q140" s="37">
        <f t="shared" si="2268"/>
        <v>0</v>
      </c>
      <c r="R140" s="38">
        <f t="shared" si="2268"/>
        <v>0</v>
      </c>
      <c r="S140" s="194">
        <f t="shared" ref="S140" si="2269">7-COUNTIF(U139:AA139,0)-COUNTIF(U139:AA139,"")</f>
        <v>0</v>
      </c>
      <c r="T140" s="22">
        <f t="shared" si="2251"/>
        <v>0</v>
      </c>
      <c r="U140" s="35">
        <f t="shared" ref="U140:AA140" si="2270">IF($B133=$B139,U139+U134,U139)</f>
        <v>0</v>
      </c>
      <c r="V140" s="35">
        <f t="shared" si="2270"/>
        <v>0</v>
      </c>
      <c r="W140" s="35">
        <f t="shared" si="2270"/>
        <v>0</v>
      </c>
      <c r="X140" s="35">
        <f t="shared" si="2270"/>
        <v>0</v>
      </c>
      <c r="Y140" s="36">
        <f t="shared" si="2270"/>
        <v>0</v>
      </c>
      <c r="Z140" s="37">
        <f t="shared" si="2270"/>
        <v>0</v>
      </c>
      <c r="AA140" s="38">
        <f t="shared" si="2270"/>
        <v>0</v>
      </c>
      <c r="AB140" s="194">
        <f t="shared" ref="AB140" si="2271">7-COUNTIF(AD139:AJ139,0)-COUNTIF(AD139:AJ139,"")</f>
        <v>0</v>
      </c>
      <c r="AC140" s="22">
        <f t="shared" si="2253"/>
        <v>0</v>
      </c>
      <c r="AD140" s="35">
        <f t="shared" ref="AD140:AJ140" si="2272">IF($B133=$B139,AD139+AD134,AD139)</f>
        <v>0</v>
      </c>
      <c r="AE140" s="35">
        <f t="shared" si="2272"/>
        <v>0</v>
      </c>
      <c r="AF140" s="35">
        <f t="shared" si="2272"/>
        <v>0</v>
      </c>
      <c r="AG140" s="35">
        <f t="shared" si="2272"/>
        <v>0</v>
      </c>
      <c r="AH140" s="36">
        <f t="shared" si="2272"/>
        <v>0</v>
      </c>
      <c r="AI140" s="37">
        <f t="shared" si="2272"/>
        <v>0</v>
      </c>
      <c r="AJ140" s="38">
        <f t="shared" si="2272"/>
        <v>0</v>
      </c>
      <c r="AK140" s="194">
        <f t="shared" ref="AK140" si="2273">7-COUNTIF(AM139:AS139,0)-COUNTIF(AM139:AS139,"")</f>
        <v>0</v>
      </c>
      <c r="AL140" s="22">
        <f t="shared" si="2255"/>
        <v>0</v>
      </c>
      <c r="AM140" s="35">
        <f t="shared" ref="AM140:AS140" si="2274">IF($B133=$B139,AM139+AM134,AM139)</f>
        <v>0</v>
      </c>
      <c r="AN140" s="35">
        <f t="shared" si="2274"/>
        <v>0</v>
      </c>
      <c r="AO140" s="35">
        <f t="shared" si="2274"/>
        <v>0</v>
      </c>
      <c r="AP140" s="35">
        <f t="shared" si="2274"/>
        <v>0</v>
      </c>
      <c r="AQ140" s="36">
        <f t="shared" si="2274"/>
        <v>0</v>
      </c>
      <c r="AR140" s="37">
        <f t="shared" si="2274"/>
        <v>0</v>
      </c>
      <c r="AS140" s="38">
        <f t="shared" si="2274"/>
        <v>0</v>
      </c>
      <c r="AT140" s="194">
        <f t="shared" ref="AT140" si="2275">7-COUNTIF(AV139:BB139,0)-COUNTIF(AV139:BB139,"")</f>
        <v>0</v>
      </c>
      <c r="AU140" s="22">
        <f t="shared" si="2257"/>
        <v>0</v>
      </c>
      <c r="AV140" s="35">
        <f t="shared" ref="AV140:BB140" si="2276">IF($B133=$B139,AV139+AV134,AV139)</f>
        <v>0</v>
      </c>
      <c r="AW140" s="35">
        <f t="shared" si="2276"/>
        <v>0</v>
      </c>
      <c r="AX140" s="35">
        <f t="shared" si="2276"/>
        <v>0</v>
      </c>
      <c r="AY140" s="35">
        <f t="shared" si="2276"/>
        <v>0</v>
      </c>
      <c r="AZ140" s="36">
        <f t="shared" si="2276"/>
        <v>0</v>
      </c>
      <c r="BA140" s="37">
        <f t="shared" si="2276"/>
        <v>0</v>
      </c>
      <c r="BB140" s="38">
        <f t="shared" si="2276"/>
        <v>0</v>
      </c>
    </row>
    <row r="141" spans="1:54" ht="15" hidden="1" customHeight="1" x14ac:dyDescent="0.2">
      <c r="B141" s="116"/>
      <c r="C141" s="117"/>
      <c r="D141" s="118"/>
      <c r="E141" s="119"/>
      <c r="F141" s="92"/>
      <c r="G141" s="190">
        <f t="shared" ref="G141" si="2277">IF(AND($B133=$B139,$B133&lt;&gt;"",$B133&lt;&gt;0),F139+G135,F139)</f>
        <v>18</v>
      </c>
      <c r="H141" s="121"/>
      <c r="I141" s="165">
        <f t="shared" si="2247"/>
        <v>0</v>
      </c>
      <c r="J141" s="195">
        <f t="shared" ref="J141" si="2278">IF($B139=$B133,COUNTIF(L141:R141,0),COUNTIF(L142:R142,0)+COUNTIF(L142:R142,""))</f>
        <v>7</v>
      </c>
      <c r="K141" s="39">
        <f t="shared" ref="K141:R141" si="2279">IF($B133=$B139,K142+K135,K142)</f>
        <v>0</v>
      </c>
      <c r="L141" s="40">
        <f t="shared" si="2279"/>
        <v>0</v>
      </c>
      <c r="M141" s="40">
        <f t="shared" si="2279"/>
        <v>0</v>
      </c>
      <c r="N141" s="40">
        <f t="shared" si="2279"/>
        <v>0</v>
      </c>
      <c r="O141" s="40">
        <f t="shared" si="2279"/>
        <v>0</v>
      </c>
      <c r="P141" s="41">
        <f t="shared" si="2279"/>
        <v>0</v>
      </c>
      <c r="Q141" s="42">
        <f t="shared" si="2279"/>
        <v>0</v>
      </c>
      <c r="R141" s="43">
        <f t="shared" si="2279"/>
        <v>0</v>
      </c>
      <c r="S141" s="195">
        <f t="shared" ref="S141" si="2280">IF($B139=$B133,COUNTIF(U141:AA141,0),COUNTIF(U142:AA142,0)+COUNTIF(U142:AA142,""))</f>
        <v>7</v>
      </c>
      <c r="T141" s="39">
        <f t="shared" ref="T141:AA141" si="2281">IF($B133=$B139,T142+T135,T142)</f>
        <v>0</v>
      </c>
      <c r="U141" s="40">
        <f t="shared" si="2281"/>
        <v>0</v>
      </c>
      <c r="V141" s="40">
        <f t="shared" si="2281"/>
        <v>0</v>
      </c>
      <c r="W141" s="40">
        <f t="shared" si="2281"/>
        <v>0</v>
      </c>
      <c r="X141" s="40">
        <f t="shared" si="2281"/>
        <v>0</v>
      </c>
      <c r="Y141" s="41">
        <f t="shared" si="2281"/>
        <v>0</v>
      </c>
      <c r="Z141" s="42">
        <f t="shared" si="2281"/>
        <v>0</v>
      </c>
      <c r="AA141" s="43">
        <f t="shared" si="2281"/>
        <v>0</v>
      </c>
      <c r="AB141" s="195">
        <f t="shared" ref="AB141" si="2282">IF($B139=$B133,COUNTIF(AD141:AJ141,0),COUNTIF(AD142:AJ142,0)+COUNTIF(AD142:AJ142,""))</f>
        <v>7</v>
      </c>
      <c r="AC141" s="39">
        <f t="shared" ref="AC141:AJ141" si="2283">IF($B133=$B139,AC142+AC135,AC142)</f>
        <v>0</v>
      </c>
      <c r="AD141" s="40">
        <f t="shared" si="2283"/>
        <v>0</v>
      </c>
      <c r="AE141" s="40">
        <f t="shared" si="2283"/>
        <v>0</v>
      </c>
      <c r="AF141" s="40">
        <f t="shared" si="2283"/>
        <v>0</v>
      </c>
      <c r="AG141" s="40">
        <f t="shared" si="2283"/>
        <v>0</v>
      </c>
      <c r="AH141" s="41">
        <f t="shared" si="2283"/>
        <v>0</v>
      </c>
      <c r="AI141" s="42">
        <f t="shared" si="2283"/>
        <v>0</v>
      </c>
      <c r="AJ141" s="43">
        <f t="shared" si="2283"/>
        <v>0</v>
      </c>
      <c r="AK141" s="195">
        <f t="shared" ref="AK141" si="2284">IF($B139=$B133,COUNTIF(AM141:AS141,0),COUNTIF(AM142:AS142,0)+COUNTIF(AM142:AS142,""))</f>
        <v>7</v>
      </c>
      <c r="AL141" s="39">
        <f t="shared" ref="AL141:AS141" si="2285">IF($B133=$B139,AL142+AL135,AL142)</f>
        <v>0</v>
      </c>
      <c r="AM141" s="40">
        <f t="shared" si="2285"/>
        <v>0</v>
      </c>
      <c r="AN141" s="40">
        <f t="shared" si="2285"/>
        <v>0</v>
      </c>
      <c r="AO141" s="40">
        <f t="shared" si="2285"/>
        <v>0</v>
      </c>
      <c r="AP141" s="40">
        <f t="shared" si="2285"/>
        <v>0</v>
      </c>
      <c r="AQ141" s="41">
        <f t="shared" si="2285"/>
        <v>0</v>
      </c>
      <c r="AR141" s="42">
        <f t="shared" si="2285"/>
        <v>0</v>
      </c>
      <c r="AS141" s="43">
        <f t="shared" si="2285"/>
        <v>0</v>
      </c>
      <c r="AT141" s="195">
        <f t="shared" ref="AT141" si="2286">IF($B139=$B133,COUNTIF(AV141:BB141,0),COUNTIF(AV142:BB142,0)+COUNTIF(AV142:BB142,""))</f>
        <v>7</v>
      </c>
      <c r="AU141" s="39">
        <f t="shared" ref="AU141:BB141" si="2287">IF($B133=$B139,AU142+AU135,AU142)</f>
        <v>0</v>
      </c>
      <c r="AV141" s="40">
        <f t="shared" si="2287"/>
        <v>0</v>
      </c>
      <c r="AW141" s="40">
        <f t="shared" si="2287"/>
        <v>0</v>
      </c>
      <c r="AX141" s="40">
        <f t="shared" si="2287"/>
        <v>0</v>
      </c>
      <c r="AY141" s="40">
        <f t="shared" si="2287"/>
        <v>0</v>
      </c>
      <c r="AZ141" s="41">
        <f t="shared" si="2287"/>
        <v>0</v>
      </c>
      <c r="BA141" s="42">
        <f t="shared" si="2287"/>
        <v>0</v>
      </c>
      <c r="BB141" s="43">
        <f t="shared" si="2287"/>
        <v>0</v>
      </c>
    </row>
    <row r="142" spans="1:54" ht="15.75" customHeight="1" x14ac:dyDescent="0.2">
      <c r="A142" s="1">
        <f t="shared" ref="A142" si="2288">A139</f>
        <v>0</v>
      </c>
      <c r="B142" s="313">
        <f t="shared" ref="B142" si="2289">B136+1</f>
        <v>21</v>
      </c>
      <c r="C142" s="314"/>
      <c r="D142" s="314"/>
      <c r="E142" s="314"/>
      <c r="F142" s="31"/>
      <c r="G142" s="183"/>
      <c r="H142" s="122">
        <f t="shared" ref="H142" si="2290">5-COUNTIF(AU139,0)-COUNTIF(AL139,0)-COUNTIF(AC139,0)-COUNTIF(T139,0)-COUNTIF(K139,0)</f>
        <v>0</v>
      </c>
      <c r="I142" s="165">
        <f t="shared" si="2247"/>
        <v>0</v>
      </c>
      <c r="J142" s="187">
        <f t="shared" ref="J142" si="2291">IF($B139=$B133,J136+IF($F139&lt;&gt;$G139,(K139+$G141-$G140)/$F139,K139/$F139),IF($F139&lt;&gt;G139,(K139+$G141-$G140)/$F139,K139/$F139))</f>
        <v>0</v>
      </c>
      <c r="K142" s="7">
        <f t="shared" ref="K142:K143" si="2292">SUM(L142:R142)</f>
        <v>0</v>
      </c>
      <c r="L142" s="26">
        <f t="shared" ref="L142:R142" si="2293">L139</f>
        <v>0</v>
      </c>
      <c r="M142" s="26">
        <f t="shared" si="2293"/>
        <v>0</v>
      </c>
      <c r="N142" s="26">
        <f t="shared" si="2293"/>
        <v>0</v>
      </c>
      <c r="O142" s="26">
        <f t="shared" si="2293"/>
        <v>0</v>
      </c>
      <c r="P142" s="26">
        <f t="shared" si="2293"/>
        <v>0</v>
      </c>
      <c r="Q142" s="29">
        <f t="shared" si="2293"/>
        <v>0</v>
      </c>
      <c r="R142" s="23">
        <f t="shared" si="2293"/>
        <v>0</v>
      </c>
      <c r="S142" s="187">
        <f t="shared" ref="S142" si="2294">IF($B139=$B133,S136+IF($F139&lt;&gt;$G139,(T139+$G141-$G140)/$F139,T139/$F139),IF($F139&lt;&gt;P139,(T139+$G141-$G140)/$F139,T139/$F139))</f>
        <v>0</v>
      </c>
      <c r="T142" s="7">
        <f t="shared" ref="T142:T143" si="2295">SUM(U142:AA142)</f>
        <v>0</v>
      </c>
      <c r="U142" s="26">
        <f t="shared" ref="U142:AA142" si="2296">U139</f>
        <v>0</v>
      </c>
      <c r="V142" s="26">
        <f t="shared" si="2296"/>
        <v>0</v>
      </c>
      <c r="W142" s="26">
        <f t="shared" si="2296"/>
        <v>0</v>
      </c>
      <c r="X142" s="26">
        <f t="shared" si="2296"/>
        <v>0</v>
      </c>
      <c r="Y142" s="113">
        <f t="shared" si="2296"/>
        <v>0</v>
      </c>
      <c r="Z142" s="29">
        <f t="shared" si="2296"/>
        <v>0</v>
      </c>
      <c r="AA142" s="23">
        <f t="shared" si="2296"/>
        <v>0</v>
      </c>
      <c r="AB142" s="187">
        <f t="shared" ref="AB142" si="2297">IF($B139=$B133,AB136+IF($F139&lt;&gt;$G139,(AC139+$G141-$G140)/$F139,AC139/$F139),IF($F139&lt;&gt;Y139,(AC139+$G141-$G140)/$F139,AC139/$F139))</f>
        <v>0</v>
      </c>
      <c r="AC142" s="7">
        <f t="shared" ref="AC142:AC143" si="2298">SUM(AD142:AJ142)</f>
        <v>0</v>
      </c>
      <c r="AD142" s="26">
        <f t="shared" ref="AD142:AJ142" si="2299">AD139</f>
        <v>0</v>
      </c>
      <c r="AE142" s="26">
        <f t="shared" si="2299"/>
        <v>0</v>
      </c>
      <c r="AF142" s="26">
        <f t="shared" si="2299"/>
        <v>0</v>
      </c>
      <c r="AG142" s="26">
        <f t="shared" si="2299"/>
        <v>0</v>
      </c>
      <c r="AH142" s="113">
        <f t="shared" si="2299"/>
        <v>0</v>
      </c>
      <c r="AI142" s="29">
        <f t="shared" si="2299"/>
        <v>0</v>
      </c>
      <c r="AJ142" s="23">
        <f t="shared" si="2299"/>
        <v>0</v>
      </c>
      <c r="AK142" s="187">
        <f t="shared" ref="AK142" si="2300">IF($B139=$B133,AK136+IF($F139&lt;&gt;$G139,(AL139+$G141-$G140)/$F139,AL139/$F139),IF($F139&lt;&gt;AH139,(AL139+$G141-$G140)/$F139,AL139/$F139))</f>
        <v>0</v>
      </c>
      <c r="AL142" s="7">
        <f t="shared" ref="AL142:AL143" si="2301">SUM(AM142:AS142)</f>
        <v>0</v>
      </c>
      <c r="AM142" s="26">
        <f t="shared" ref="AM142:AS142" si="2302">AM139</f>
        <v>0</v>
      </c>
      <c r="AN142" s="26">
        <f t="shared" si="2302"/>
        <v>0</v>
      </c>
      <c r="AO142" s="26">
        <f t="shared" si="2302"/>
        <v>0</v>
      </c>
      <c r="AP142" s="26">
        <f t="shared" si="2302"/>
        <v>0</v>
      </c>
      <c r="AQ142" s="113">
        <f t="shared" si="2302"/>
        <v>0</v>
      </c>
      <c r="AR142" s="29">
        <f t="shared" si="2302"/>
        <v>0</v>
      </c>
      <c r="AS142" s="23">
        <f t="shared" si="2302"/>
        <v>0</v>
      </c>
      <c r="AT142" s="187">
        <f t="shared" ref="AT142" si="2303">IF($B139=$B133,AT136+IF($F139&lt;&gt;$G139,(AU139+$G141-$G140)/$F139,AU139/$F139),IF($F139&lt;&gt;AQ139,(AU139+$G141-$G140)/$F139,AU139/$F139))</f>
        <v>0</v>
      </c>
      <c r="AU142" s="7">
        <f t="shared" ref="AU142:AU143" si="2304">SUM(AV142:BB142)</f>
        <v>0</v>
      </c>
      <c r="AV142" s="6">
        <f t="shared" ref="AV142" si="2305">IF(SUM($AM$9:$AS$9)=SUM($AV$9:$BB$9),AV139,IF(AND(SUM($AV$9:$BB$9)&gt;42,SUM($AV$9:$BB$9)&lt;49),AV139,0))</f>
        <v>0</v>
      </c>
      <c r="AW142" s="6">
        <f t="shared" ref="AW142:BB142" si="2306">IF(SUM($AM$9:$AS$9)=SUM($AV$9:$BB$9),AW139,IF(AND(SUM($AV$9:$BB$9)&gt;42,SUM($AV$9:$BB$9)&lt;49),AW139,0))</f>
        <v>0</v>
      </c>
      <c r="AX142" s="6">
        <f t="shared" si="2306"/>
        <v>0</v>
      </c>
      <c r="AY142" s="6">
        <f t="shared" si="2306"/>
        <v>0</v>
      </c>
      <c r="AZ142" s="26">
        <f t="shared" si="2306"/>
        <v>0</v>
      </c>
      <c r="BA142" s="29">
        <f t="shared" si="2306"/>
        <v>0</v>
      </c>
      <c r="BB142" s="23">
        <f t="shared" si="2306"/>
        <v>0</v>
      </c>
    </row>
    <row r="143" spans="1:54" ht="15.75" customHeight="1" x14ac:dyDescent="0.2">
      <c r="A143" s="1">
        <f t="shared" ref="A143:A144" si="2307">A142</f>
        <v>0</v>
      </c>
      <c r="B143" s="313"/>
      <c r="C143" s="314"/>
      <c r="D143" s="314"/>
      <c r="E143" s="314"/>
      <c r="F143" s="31"/>
      <c r="G143" s="183"/>
      <c r="H143" s="123">
        <f t="shared" ref="H143" si="2308">IF($B139=$B133,H137+F143,$F143)</f>
        <v>0</v>
      </c>
      <c r="I143" s="165">
        <f t="shared" si="2247"/>
        <v>0</v>
      </c>
      <c r="J143" s="141">
        <f t="shared" ref="J143" si="2309">IF($H142=0,0,IF($B133=$B139,IF($H144&gt;0,$H144+J137,K139+J137),IF($H144&gt;0,$H144,K139)))</f>
        <v>0</v>
      </c>
      <c r="K143" s="7">
        <f t="shared" si="2292"/>
        <v>0</v>
      </c>
      <c r="L143" s="6"/>
      <c r="M143" s="6"/>
      <c r="N143" s="6"/>
      <c r="O143" s="6"/>
      <c r="P143" s="26"/>
      <c r="Q143" s="29"/>
      <c r="R143" s="23"/>
      <c r="S143" s="141">
        <f t="shared" ref="S143" si="2310">IF($H142=0,0,IF($B133=$B139,IF($H144&gt;0,$H144+S137,T139+S137),IF($H144&gt;0,$H144,T139)))</f>
        <v>0</v>
      </c>
      <c r="T143" s="7">
        <f t="shared" si="2295"/>
        <v>0</v>
      </c>
      <c r="U143" s="6"/>
      <c r="V143" s="6"/>
      <c r="W143" s="6"/>
      <c r="X143" s="6"/>
      <c r="Y143" s="26"/>
      <c r="Z143" s="29"/>
      <c r="AA143" s="23"/>
      <c r="AB143" s="141">
        <f t="shared" ref="AB143" si="2311">IF($H142=0,0,IF($B133=$B139,IF($H144&gt;0,$H144+AB137,AC139+AB137),IF($H144&gt;0,$H144,AC139)))</f>
        <v>0</v>
      </c>
      <c r="AC143" s="7">
        <f t="shared" si="2298"/>
        <v>0</v>
      </c>
      <c r="AD143" s="6"/>
      <c r="AE143" s="6"/>
      <c r="AF143" s="6"/>
      <c r="AG143" s="6"/>
      <c r="AH143" s="26"/>
      <c r="AI143" s="29"/>
      <c r="AJ143" s="23"/>
      <c r="AK143" s="141">
        <f t="shared" ref="AK143" si="2312">IF($H142=0,0,IF($B133=$B139,IF($H144&gt;0,$H144+AK137,AL139+AK137),IF($H144&gt;0,$H144,AL139)))</f>
        <v>0</v>
      </c>
      <c r="AL143" s="7">
        <f t="shared" si="2301"/>
        <v>0</v>
      </c>
      <c r="AM143" s="6"/>
      <c r="AN143" s="6"/>
      <c r="AO143" s="6"/>
      <c r="AP143" s="6"/>
      <c r="AQ143" s="26"/>
      <c r="AR143" s="29"/>
      <c r="AS143" s="23"/>
      <c r="AT143" s="141">
        <f t="shared" ref="AT143" si="2313">IF($H142=0,0,IF($B133=$B139,IF($H144&gt;0,$H144+AT137,AU139+AT137),IF($H144&gt;0,$H144,AU139)))</f>
        <v>0</v>
      </c>
      <c r="AU143" s="7">
        <f t="shared" si="2304"/>
        <v>0</v>
      </c>
      <c r="AV143" s="6"/>
      <c r="AW143" s="6"/>
      <c r="AX143" s="6"/>
      <c r="AY143" s="6"/>
      <c r="AZ143" s="26"/>
      <c r="BA143" s="29"/>
      <c r="BB143" s="23"/>
    </row>
    <row r="144" spans="1:54" ht="18.75" customHeight="1" thickBot="1" x14ac:dyDescent="0.25">
      <c r="A144" s="1">
        <f t="shared" si="2307"/>
        <v>0</v>
      </c>
      <c r="B144" s="323" t="str">
        <f>IF(B139="",Wydruk!$AE$6,IF(J140=0,Wydruk!$AE$7,IF(AND(G140&lt;G141,B139&lt;&gt;$B145),Wydruk!$AE$13,IF(AND($B139=$B133,$B139&lt;&gt;$B145),IF(OR(OR(J144&lt;4,J144&gt;5),OR(S144&lt;4,S144&gt;5),OR(AB144&lt;4,AB144&gt;5),OR(AK144&lt;4,AK144&gt;5),OR(AND(AT144&lt;4,AT144&gt;0),AT144&gt;5)),Wydruk!$AE$8,Wydruk!$AE$9),IF($B139=$B145,IF($F143&lt;&gt;0,Wydruk!$AE$12,Wydruk!$AE$10),IF(OR(OR(J140&lt;4,J140&gt;5),OR(S140&lt;4,S140&gt;5),OR(AB140&lt;4,AB140&gt;5),OR(AK140&lt;4,AK140&gt;5),OR(AND(AT140&lt;4,AT140&gt;0),AT140&gt;5)),Wydruk!$AE$8,Wydruk!$AE$11))))))</f>
        <v>Uzupełnij liczby godzin tygodniowego planu</v>
      </c>
      <c r="C144" s="324"/>
      <c r="D144" s="324"/>
      <c r="E144" s="324"/>
      <c r="F144" s="173">
        <f>styczeń!F144</f>
        <v>0</v>
      </c>
      <c r="G144" s="184">
        <f>styczeń!G144</f>
        <v>0</v>
      </c>
      <c r="H144" s="191">
        <f t="shared" ref="H144" si="2314">IF(OR($G144=0,$F144=0,$G144="",$F144=""),0,$G144/$F144)</f>
        <v>0</v>
      </c>
      <c r="I144" s="193"/>
      <c r="J144" s="176">
        <f t="shared" ref="J144" si="2315">IF($B133=$B139,IF(L139+L134&gt;0,1,0)+IF(M139+M134&gt;0,1,0)+IF(N139+N134&gt;0,1,0)+IF(O139+O134&gt;0,1,0)+IF(P139+P134&gt;0,1,0)+IF(Q139+Q134&gt;0,1,0)+IF(R139+R134&gt;0,1,0),J140)</f>
        <v>0</v>
      </c>
      <c r="K144" s="133">
        <f t="shared" ref="K144" si="2316">IF(OR($B139=$B145,J144=0,(K140-Q144+O144)&lt;=0),0,(K140-Q144+O144)/J144)</f>
        <v>0</v>
      </c>
      <c r="L144" s="137">
        <f t="shared" ref="L144" si="2317">IF(K144*(7-J141)&lt;=0,0,K144*(7-J141))</f>
        <v>0</v>
      </c>
      <c r="M144" s="311">
        <f t="shared" ref="M144" si="2318">ROUND(IF(OR(K141-K144*(7-J141)+P144&lt;0,$B139=$B145,K144&lt;=0,K141=0),0,IF(K141-K144*(7-J141)+P144&gt;Q144-O144+P144,Q144-O144+P144,K141-K144*(7-J141)+P144)),1)</f>
        <v>0</v>
      </c>
      <c r="N144" s="312"/>
      <c r="O144" s="139">
        <f t="shared" ref="O144" si="2319">IF(OR($B139=$B145,J140=0),0,IF($B139=$B133,J139,$F139))</f>
        <v>0</v>
      </c>
      <c r="P144" s="30">
        <f t="shared" ref="P144" si="2320">IF(OR($B139=$B145,J144=0),0,$G141-$G140)</f>
        <v>0</v>
      </c>
      <c r="Q144" s="134">
        <f t="shared" ref="Q144" si="2321">IF(OR($B139=$B145,J144=0),0,J143)</f>
        <v>0</v>
      </c>
      <c r="R144" s="138">
        <f t="shared" ref="R144" si="2322">IF($B139=$B145,0,K141)</f>
        <v>0</v>
      </c>
      <c r="S144" s="176">
        <f t="shared" ref="S144" si="2323">IF($B133=$B139,IF(U139+U134&gt;0,1,0)+IF(V139+V134&gt;0,1,0)+IF(W139+W134&gt;0,1,0)+IF(X139+X134&gt;0,1,0)+IF(Y139+Y134&gt;0,1,0)+IF(Z139+Z134&gt;0,1,0)+IF(AA139+AA134&gt;0,1,0),S140)</f>
        <v>0</v>
      </c>
      <c r="T144" s="133">
        <f t="shared" ref="T144" si="2324">IF(OR($B139=$B145,S144=0,(T140-Z144+X144)&lt;=0),0,(T140-Z144+X144)/S144)</f>
        <v>0</v>
      </c>
      <c r="U144" s="137">
        <f t="shared" ref="U144" si="2325">IF(T144*(7-S141)&lt;=0,0,T144*(7-S141))</f>
        <v>0</v>
      </c>
      <c r="V144" s="311">
        <f t="shared" ref="V144" si="2326">ROUND(IF(OR(T141-T144*(7-S141)+Y144&lt;0,$B139=$B145,T144&lt;=0,T141=0),0,IF(T141-T144*(7-S141)+Y144&gt;Z144-X144+Y144,Z144-X144+Y144,T141-T144*(7-S141)+Y144)),1)</f>
        <v>0</v>
      </c>
      <c r="W144" s="312"/>
      <c r="X144" s="139">
        <f t="shared" ref="X144" si="2327">IF(OR($B139=$B145,S140=0),0,IF($B139=$B133,S139,$F139))</f>
        <v>0</v>
      </c>
      <c r="Y144" s="30">
        <f t="shared" ref="Y144" si="2328">IF(OR($B139=$B145,S144=0),0,$G141-$G140)</f>
        <v>0</v>
      </c>
      <c r="Z144" s="134">
        <f t="shared" ref="Z144" si="2329">IF(OR($B139=$B145,S144=0),0,S143)</f>
        <v>0</v>
      </c>
      <c r="AA144" s="138">
        <f t="shared" ref="AA144" si="2330">IF($B139=$B145,0,T141)</f>
        <v>0</v>
      </c>
      <c r="AB144" s="176">
        <f t="shared" ref="AB144" si="2331">IF($B133=$B139,IF(AD139+AD134&gt;0,1,0)+IF(AE139+AE134&gt;0,1,0)+IF(AF139+AF134&gt;0,1,0)+IF(AG139+AG134&gt;0,1,0)+IF(AH139+AH134&gt;0,1,0)+IF(AI139+AI134&gt;0,1,0)+IF(AJ139+AJ134&gt;0,1,0),AB140)</f>
        <v>0</v>
      </c>
      <c r="AC144" s="133">
        <f t="shared" ref="AC144" si="2332">IF(OR($B139=$B145,AB144=0,(AC140-AI144+AG144)&lt;=0),0,(AC140-AI144+AG144)/AB144)</f>
        <v>0</v>
      </c>
      <c r="AD144" s="137">
        <f t="shared" ref="AD144" si="2333">IF(AC144*(7-AB141)&lt;=0,0,AC144*(7-AB141))</f>
        <v>0</v>
      </c>
      <c r="AE144" s="311">
        <f t="shared" ref="AE144" si="2334">ROUND(IF(OR(AC141-AC144*(7-AB141)+AH144&lt;0,$B139=$B145,AC144&lt;=0,AC141=0),0,IF(AC141-AC144*(7-AB141)+AH144&gt;AI144-AG144+AH144,AI144-AG144+AH144,AC141-AC144*(7-AB141)+AH144)),1)</f>
        <v>0</v>
      </c>
      <c r="AF144" s="312"/>
      <c r="AG144" s="139">
        <f t="shared" ref="AG144" si="2335">IF(OR($B139=$B145,AB140=0),0,IF($B139=$B133,AB139,$F139))</f>
        <v>0</v>
      </c>
      <c r="AH144" s="30">
        <f t="shared" ref="AH144" si="2336">IF(OR($B139=$B145,AB144=0),0,$G141-$G140)</f>
        <v>0</v>
      </c>
      <c r="AI144" s="134">
        <f t="shared" ref="AI144" si="2337">IF(OR($B139=$B145,AB144=0),0,AB143)</f>
        <v>0</v>
      </c>
      <c r="AJ144" s="138">
        <f t="shared" ref="AJ144" si="2338">IF($B139=$B145,0,AC141)</f>
        <v>0</v>
      </c>
      <c r="AK144" s="176">
        <f t="shared" ref="AK144" si="2339">IF($B133=$B139,IF(AM139+AM134&gt;0,1,0)+IF(AN139+AN134&gt;0,1,0)+IF(AO139+AO134&gt;0,1,0)+IF(AP139+AP134&gt;0,1,0)+IF(AQ139+AQ134&gt;0,1,0)+IF(AR139+AR134&gt;0,1,0)+IF(AS139+AS134&gt;0,1,0),AK140)</f>
        <v>0</v>
      </c>
      <c r="AL144" s="133">
        <f t="shared" ref="AL144" si="2340">IF(OR($B139=$B145,AK144=0,(AL140-AR144+AP144)&lt;=0),0,(AL140-AR144+AP144)/AK144)</f>
        <v>0</v>
      </c>
      <c r="AM144" s="137">
        <f t="shared" ref="AM144" si="2341">IF(AL144*(7-AK141)&lt;=0,0,AL144*(7-AK141))</f>
        <v>0</v>
      </c>
      <c r="AN144" s="311">
        <f t="shared" ref="AN144" si="2342">ROUND(IF(OR(AL141-AL144*(7-AK141)+AQ144&lt;0,$B139=$B145,AL144&lt;=0,AL141=0),0,IF(AL141-AL144*(7-AK141)+AQ144&gt;AR144-AP144+AQ144,AR144-AP144+AQ144,AL141-AL144*(7-AK141)+AQ144)),1)</f>
        <v>0</v>
      </c>
      <c r="AO144" s="312"/>
      <c r="AP144" s="139">
        <f t="shared" ref="AP144" si="2343">IF(OR($B139=$B145,AK140=0),0,IF($B139=$B133,AK139,$F139))</f>
        <v>0</v>
      </c>
      <c r="AQ144" s="30">
        <f t="shared" ref="AQ144" si="2344">IF(OR($B139=$B145,AK144=0),0,$G141-$G140)</f>
        <v>0</v>
      </c>
      <c r="AR144" s="134">
        <f t="shared" ref="AR144" si="2345">IF(OR($B139=$B145,AK144=0),0,AK143)</f>
        <v>0</v>
      </c>
      <c r="AS144" s="138">
        <f t="shared" ref="AS144" si="2346">IF($B139=$B145,0,AL141)</f>
        <v>0</v>
      </c>
      <c r="AT144" s="176">
        <f t="shared" ref="AT144" si="2347">IF($B133=$B139,IF(AV139+AV134&gt;0,1,0)+IF(AW139+AW134&gt;0,1,0)+IF(AX139+AX134&gt;0,1,0)+IF(AY139+AY134&gt;0,1,0)+IF(AZ139+AZ134&gt;0,1,0)+IF(BA139+BA134&gt;0,1,0)+IF(BB139+BB134&gt;0,1,0),AT140)</f>
        <v>0</v>
      </c>
      <c r="AU144" s="133">
        <f t="shared" ref="AU144" si="2348">IF(OR($B139=$B145,AT144=0,(AU140-BA144+AY144)&lt;=0),0,(AU140-BA144+AY144)/AT144)</f>
        <v>0</v>
      </c>
      <c r="AV144" s="137">
        <f t="shared" ref="AV144" si="2349">IF(AU144*(7-AT141)&lt;=0,0,AU144*(7-AT141))</f>
        <v>0</v>
      </c>
      <c r="AW144" s="311">
        <f t="shared" ref="AW144" si="2350">ROUND(IF(OR(AU141-AU144*(7-AT141)+AZ144&lt;0,$B139=$B145,AU144&lt;=0,AU141=0),0,IF(AU141-AU144*(7-AT141)+AZ144&gt;BA144-AY144+AZ144,BA144-AY144+AZ144,AU141-AU144*(7-AT141)+AZ144)),1)</f>
        <v>0</v>
      </c>
      <c r="AX144" s="312"/>
      <c r="AY144" s="139">
        <f t="shared" ref="AY144" si="2351">IF(OR($B139=$B145,AT140=0),0,IF($B139=$B133,AT139,$F139))</f>
        <v>0</v>
      </c>
      <c r="AZ144" s="30">
        <f t="shared" ref="AZ144" si="2352">IF(OR($B139=$B145,AT144=0),0,$G141-$G140)</f>
        <v>0</v>
      </c>
      <c r="BA144" s="134">
        <f t="shared" ref="BA144" si="2353">IF(OR($B139=$B145,AT144=0),0,AT143)</f>
        <v>0</v>
      </c>
      <c r="BB144" s="138">
        <f t="shared" ref="BB144" si="2354">IF($B139=$B145,0,AU141)</f>
        <v>0</v>
      </c>
    </row>
    <row r="145" spans="1:54" ht="15.75" x14ac:dyDescent="0.2">
      <c r="A145" s="1">
        <f t="shared" ref="A145" si="2355">IF(B145="","1. Niewypełnione",B145)</f>
        <v>0</v>
      </c>
      <c r="B145" s="320">
        <f>styczeń!B145</f>
        <v>0</v>
      </c>
      <c r="C145" s="321">
        <f>styczeń!C145</f>
        <v>0</v>
      </c>
      <c r="D145" s="321">
        <f>styczeń!D145</f>
        <v>0</v>
      </c>
      <c r="E145" s="321">
        <f>styczeń!E145</f>
        <v>0</v>
      </c>
      <c r="F145" s="177">
        <f>styczeń!F145</f>
        <v>18</v>
      </c>
      <c r="G145" s="185">
        <f>styczeń!G145</f>
        <v>18</v>
      </c>
      <c r="H145" s="177"/>
      <c r="I145" s="192">
        <f t="shared" ref="I145:I149" si="2356">K145+T145+AC145+AL145+AU145</f>
        <v>0</v>
      </c>
      <c r="J145" s="186">
        <f t="shared" ref="J145" si="2357">IF(OR($B145=$B151,J148=0),0,ROUND((K146+P150)/J148,0))</f>
        <v>0</v>
      </c>
      <c r="K145" s="51">
        <f t="shared" ref="K145:K146" si="2358">SUM(L145:R145)</f>
        <v>0</v>
      </c>
      <c r="L145" s="52">
        <f>styczeń!L145</f>
        <v>0</v>
      </c>
      <c r="M145" s="52">
        <f>styczeń!M145</f>
        <v>0</v>
      </c>
      <c r="N145" s="52">
        <f>styczeń!N145</f>
        <v>0</v>
      </c>
      <c r="O145" s="52">
        <f>styczeń!O145</f>
        <v>0</v>
      </c>
      <c r="P145" s="53">
        <f>styczeń!P145</f>
        <v>0</v>
      </c>
      <c r="Q145" s="54">
        <f>styczeń!Q145</f>
        <v>0</v>
      </c>
      <c r="R145" s="55">
        <f>styczeń!R145</f>
        <v>0</v>
      </c>
      <c r="S145" s="188">
        <f t="shared" ref="S145" si="2359">IF(OR($B145=$B151,S148=0),0,ROUND((T146+Y150)/S148,0))</f>
        <v>0</v>
      </c>
      <c r="T145" s="51">
        <f t="shared" ref="T145:T146" si="2360">SUM(U145:AA145)</f>
        <v>0</v>
      </c>
      <c r="U145" s="52">
        <f>styczeń!U145</f>
        <v>0</v>
      </c>
      <c r="V145" s="52">
        <f>styczeń!V145</f>
        <v>0</v>
      </c>
      <c r="W145" s="52">
        <f>styczeń!W145</f>
        <v>0</v>
      </c>
      <c r="X145" s="52">
        <f>styczeń!X145</f>
        <v>0</v>
      </c>
      <c r="Y145" s="53">
        <f>styczeń!Y145</f>
        <v>0</v>
      </c>
      <c r="Z145" s="54">
        <f>styczeń!Z145</f>
        <v>0</v>
      </c>
      <c r="AA145" s="55">
        <f>styczeń!AA145</f>
        <v>0</v>
      </c>
      <c r="AB145" s="188">
        <f t="shared" ref="AB145" si="2361">IF(OR($B145=$B151,AB148=0),0,ROUND((AC146+AH150)/AB148,0))</f>
        <v>0</v>
      </c>
      <c r="AC145" s="51">
        <f t="shared" ref="AC145:AC146" si="2362">SUM(AD145:AJ145)</f>
        <v>0</v>
      </c>
      <c r="AD145" s="52">
        <f>styczeń!AD145</f>
        <v>0</v>
      </c>
      <c r="AE145" s="52">
        <f>styczeń!AE145</f>
        <v>0</v>
      </c>
      <c r="AF145" s="52">
        <f>styczeń!AF145</f>
        <v>0</v>
      </c>
      <c r="AG145" s="52">
        <f>styczeń!AG145</f>
        <v>0</v>
      </c>
      <c r="AH145" s="53">
        <f>styczeń!AH145</f>
        <v>0</v>
      </c>
      <c r="AI145" s="54">
        <f>styczeń!AI145</f>
        <v>0</v>
      </c>
      <c r="AJ145" s="55">
        <f>styczeń!AJ145</f>
        <v>0</v>
      </c>
      <c r="AK145" s="188">
        <f t="shared" ref="AK145" si="2363">IF(OR($B145=$B151,AK148=0),0,ROUND((AL146+AQ150)/AK148,0))</f>
        <v>0</v>
      </c>
      <c r="AL145" s="51">
        <f t="shared" ref="AL145:AL146" si="2364">SUM(AM145:AS145)</f>
        <v>0</v>
      </c>
      <c r="AM145" s="52">
        <f>styczeń!AM145</f>
        <v>0</v>
      </c>
      <c r="AN145" s="52">
        <f>styczeń!AN145</f>
        <v>0</v>
      </c>
      <c r="AO145" s="52">
        <f>styczeń!AO145</f>
        <v>0</v>
      </c>
      <c r="AP145" s="52">
        <f>styczeń!AP145</f>
        <v>0</v>
      </c>
      <c r="AQ145" s="53">
        <f>styczeń!AQ145</f>
        <v>0</v>
      </c>
      <c r="AR145" s="54">
        <f>styczeń!AR145</f>
        <v>0</v>
      </c>
      <c r="AS145" s="55">
        <f>styczeń!AS145</f>
        <v>0</v>
      </c>
      <c r="AT145" s="188">
        <f t="shared" ref="AT145" si="2365">IF(OR($B145=$B151,AT148=0),0,ROUND((AU146+AZ150)/AT148,0))</f>
        <v>0</v>
      </c>
      <c r="AU145" s="51">
        <f t="shared" ref="AU145:AU146" si="2366">SUM(AV145:BB145)</f>
        <v>0</v>
      </c>
      <c r="AV145" s="52">
        <f t="shared" ref="AV145" si="2367">IF(SUM($AM$9:$AS$9)=SUM($AV$9:$BB$9),AM145,IF(AND(SUM($AV$9:$BB$9)&gt;42,SUM($AV$9:$BB$9)&lt;49),AM145,0))</f>
        <v>0</v>
      </c>
      <c r="AW145" s="52">
        <f t="shared" ref="AW145" si="2368">IF(SUM($AM$9:$AS$9)=SUM($AV$9:$BB$9),AN145,IF(AND(SUM($AV$9:$BB$9)&gt;42,SUM($AV$9:$BB$9)&lt;49),AN145,0))</f>
        <v>0</v>
      </c>
      <c r="AX145" s="52">
        <f t="shared" ref="AX145" si="2369">IF(SUM($AM$9:$AS$9)=SUM($AV$9:$BB$9),AO145,IF(AND(SUM($AV$9:$BB$9)&gt;42,SUM($AV$9:$BB$9)&lt;49),AO145,0))</f>
        <v>0</v>
      </c>
      <c r="AY145" s="52">
        <f t="shared" ref="AY145" si="2370">IF(SUM($AM$9:$AS$9)=SUM($AV$9:$BB$9),AP145,IF(AND(SUM($AV$9:$BB$9)&gt;42,SUM($AV$9:$BB$9)&lt;49),AP145,0))</f>
        <v>0</v>
      </c>
      <c r="AZ145" s="53">
        <f t="shared" ref="AZ145" si="2371">IF(SUM($AM$9:$AS$9)=SUM($AV$9:$BB$9),AQ145,IF(AND(SUM($AV$9:$BB$9)&gt;42,SUM($AV$9:$BB$9)&lt;49),AQ145,0))</f>
        <v>0</v>
      </c>
      <c r="BA145" s="54">
        <f t="shared" ref="BA145" si="2372">IF(SUM($AM$9:$AS$9)=SUM($AV$9:$BB$9),AR145,IF(AND(SUM($AV$9:$BB$9)&gt;42,SUM($AV$9:$BB$9)&lt;49),AR145,0))</f>
        <v>0</v>
      </c>
      <c r="BB145" s="55">
        <f t="shared" ref="BB145" si="2373">IF(SUM($AM$9:$AS$9)=SUM($AV$9:$BB$9),AS145,IF(AND(SUM($AV$9:$BB$9)&gt;42,SUM($AV$9:$BB$9)&lt;49),AS145,0))</f>
        <v>0</v>
      </c>
    </row>
    <row r="146" spans="1:54" ht="12.75" hidden="1" customHeight="1" x14ac:dyDescent="0.2">
      <c r="B146" s="93"/>
      <c r="C146" s="94"/>
      <c r="D146" s="95"/>
      <c r="E146" s="115"/>
      <c r="F146" s="140" t="b">
        <f t="shared" ref="F146" si="2374">IF($B139=$B145,OR(F140,G145&lt;F145),G145&lt;F145)</f>
        <v>0</v>
      </c>
      <c r="G146" s="189">
        <f t="shared" ref="G146" si="2375">IF(AND($B139=$B145,$B139&lt;&gt;"",$B139&lt;&gt;0),G145+G140,G145)</f>
        <v>18</v>
      </c>
      <c r="H146" s="120"/>
      <c r="I146" s="165">
        <f t="shared" si="2356"/>
        <v>0</v>
      </c>
      <c r="J146" s="194">
        <f t="shared" ref="J146" si="2376">7-COUNTIF(L145:R145,0)-COUNTIF(L145:R145,"")</f>
        <v>0</v>
      </c>
      <c r="K146" s="22">
        <f t="shared" si="2358"/>
        <v>0</v>
      </c>
      <c r="L146" s="35">
        <f t="shared" ref="L146:R146" si="2377">IF($B139=$B145,L145+L140,L145)</f>
        <v>0</v>
      </c>
      <c r="M146" s="35">
        <f t="shared" si="2377"/>
        <v>0</v>
      </c>
      <c r="N146" s="35">
        <f t="shared" si="2377"/>
        <v>0</v>
      </c>
      <c r="O146" s="35">
        <f t="shared" si="2377"/>
        <v>0</v>
      </c>
      <c r="P146" s="36">
        <f t="shared" si="2377"/>
        <v>0</v>
      </c>
      <c r="Q146" s="37">
        <f t="shared" si="2377"/>
        <v>0</v>
      </c>
      <c r="R146" s="38">
        <f t="shared" si="2377"/>
        <v>0</v>
      </c>
      <c r="S146" s="194">
        <f t="shared" ref="S146" si="2378">7-COUNTIF(U145:AA145,0)-COUNTIF(U145:AA145,"")</f>
        <v>0</v>
      </c>
      <c r="T146" s="22">
        <f t="shared" si="2360"/>
        <v>0</v>
      </c>
      <c r="U146" s="35">
        <f t="shared" ref="U146:AA146" si="2379">IF($B139=$B145,U145+U140,U145)</f>
        <v>0</v>
      </c>
      <c r="V146" s="35">
        <f t="shared" si="2379"/>
        <v>0</v>
      </c>
      <c r="W146" s="35">
        <f t="shared" si="2379"/>
        <v>0</v>
      </c>
      <c r="X146" s="35">
        <f t="shared" si="2379"/>
        <v>0</v>
      </c>
      <c r="Y146" s="36">
        <f t="shared" si="2379"/>
        <v>0</v>
      </c>
      <c r="Z146" s="37">
        <f t="shared" si="2379"/>
        <v>0</v>
      </c>
      <c r="AA146" s="38">
        <f t="shared" si="2379"/>
        <v>0</v>
      </c>
      <c r="AB146" s="194">
        <f t="shared" ref="AB146" si="2380">7-COUNTIF(AD145:AJ145,0)-COUNTIF(AD145:AJ145,"")</f>
        <v>0</v>
      </c>
      <c r="AC146" s="22">
        <f t="shared" si="2362"/>
        <v>0</v>
      </c>
      <c r="AD146" s="35">
        <f t="shared" ref="AD146:AJ146" si="2381">IF($B139=$B145,AD145+AD140,AD145)</f>
        <v>0</v>
      </c>
      <c r="AE146" s="35">
        <f t="shared" si="2381"/>
        <v>0</v>
      </c>
      <c r="AF146" s="35">
        <f t="shared" si="2381"/>
        <v>0</v>
      </c>
      <c r="AG146" s="35">
        <f t="shared" si="2381"/>
        <v>0</v>
      </c>
      <c r="AH146" s="36">
        <f t="shared" si="2381"/>
        <v>0</v>
      </c>
      <c r="AI146" s="37">
        <f t="shared" si="2381"/>
        <v>0</v>
      </c>
      <c r="AJ146" s="38">
        <f t="shared" si="2381"/>
        <v>0</v>
      </c>
      <c r="AK146" s="194">
        <f t="shared" ref="AK146" si="2382">7-COUNTIF(AM145:AS145,0)-COUNTIF(AM145:AS145,"")</f>
        <v>0</v>
      </c>
      <c r="AL146" s="22">
        <f t="shared" si="2364"/>
        <v>0</v>
      </c>
      <c r="AM146" s="35">
        <f t="shared" ref="AM146:AS146" si="2383">IF($B139=$B145,AM145+AM140,AM145)</f>
        <v>0</v>
      </c>
      <c r="AN146" s="35">
        <f t="shared" si="2383"/>
        <v>0</v>
      </c>
      <c r="AO146" s="35">
        <f t="shared" si="2383"/>
        <v>0</v>
      </c>
      <c r="AP146" s="35">
        <f t="shared" si="2383"/>
        <v>0</v>
      </c>
      <c r="AQ146" s="36">
        <f t="shared" si="2383"/>
        <v>0</v>
      </c>
      <c r="AR146" s="37">
        <f t="shared" si="2383"/>
        <v>0</v>
      </c>
      <c r="AS146" s="38">
        <f t="shared" si="2383"/>
        <v>0</v>
      </c>
      <c r="AT146" s="194">
        <f t="shared" ref="AT146" si="2384">7-COUNTIF(AV145:BB145,0)-COUNTIF(AV145:BB145,"")</f>
        <v>0</v>
      </c>
      <c r="AU146" s="22">
        <f t="shared" si="2366"/>
        <v>0</v>
      </c>
      <c r="AV146" s="35">
        <f t="shared" ref="AV146:BB146" si="2385">IF($B139=$B145,AV145+AV140,AV145)</f>
        <v>0</v>
      </c>
      <c r="AW146" s="35">
        <f t="shared" si="2385"/>
        <v>0</v>
      </c>
      <c r="AX146" s="35">
        <f t="shared" si="2385"/>
        <v>0</v>
      </c>
      <c r="AY146" s="35">
        <f t="shared" si="2385"/>
        <v>0</v>
      </c>
      <c r="AZ146" s="36">
        <f t="shared" si="2385"/>
        <v>0</v>
      </c>
      <c r="BA146" s="37">
        <f t="shared" si="2385"/>
        <v>0</v>
      </c>
      <c r="BB146" s="38">
        <f t="shared" si="2385"/>
        <v>0</v>
      </c>
    </row>
    <row r="147" spans="1:54" ht="15" hidden="1" customHeight="1" x14ac:dyDescent="0.2">
      <c r="B147" s="116"/>
      <c r="C147" s="117"/>
      <c r="D147" s="118"/>
      <c r="E147" s="119"/>
      <c r="F147" s="92"/>
      <c r="G147" s="190">
        <f t="shared" ref="G147" si="2386">IF(AND($B139=$B145,$B139&lt;&gt;"",$B139&lt;&gt;0),F145+G141,F145)</f>
        <v>18</v>
      </c>
      <c r="H147" s="121"/>
      <c r="I147" s="165">
        <f t="shared" si="2356"/>
        <v>0</v>
      </c>
      <c r="J147" s="195">
        <f t="shared" ref="J147" si="2387">IF($B145=$B139,COUNTIF(L147:R147,0),COUNTIF(L148:R148,0)+COUNTIF(L148:R148,""))</f>
        <v>7</v>
      </c>
      <c r="K147" s="39">
        <f t="shared" ref="K147:R147" si="2388">IF($B139=$B145,K148+K141,K148)</f>
        <v>0</v>
      </c>
      <c r="L147" s="40">
        <f t="shared" si="2388"/>
        <v>0</v>
      </c>
      <c r="M147" s="40">
        <f t="shared" si="2388"/>
        <v>0</v>
      </c>
      <c r="N147" s="40">
        <f t="shared" si="2388"/>
        <v>0</v>
      </c>
      <c r="O147" s="40">
        <f t="shared" si="2388"/>
        <v>0</v>
      </c>
      <c r="P147" s="41">
        <f t="shared" si="2388"/>
        <v>0</v>
      </c>
      <c r="Q147" s="42">
        <f t="shared" si="2388"/>
        <v>0</v>
      </c>
      <c r="R147" s="43">
        <f t="shared" si="2388"/>
        <v>0</v>
      </c>
      <c r="S147" s="195">
        <f t="shared" ref="S147" si="2389">IF($B145=$B139,COUNTIF(U147:AA147,0),COUNTIF(U148:AA148,0)+COUNTIF(U148:AA148,""))</f>
        <v>7</v>
      </c>
      <c r="T147" s="39">
        <f t="shared" ref="T147:AA147" si="2390">IF($B139=$B145,T148+T141,T148)</f>
        <v>0</v>
      </c>
      <c r="U147" s="40">
        <f t="shared" si="2390"/>
        <v>0</v>
      </c>
      <c r="V147" s="40">
        <f t="shared" si="2390"/>
        <v>0</v>
      </c>
      <c r="W147" s="40">
        <f t="shared" si="2390"/>
        <v>0</v>
      </c>
      <c r="X147" s="40">
        <f t="shared" si="2390"/>
        <v>0</v>
      </c>
      <c r="Y147" s="41">
        <f t="shared" si="2390"/>
        <v>0</v>
      </c>
      <c r="Z147" s="42">
        <f t="shared" si="2390"/>
        <v>0</v>
      </c>
      <c r="AA147" s="43">
        <f t="shared" si="2390"/>
        <v>0</v>
      </c>
      <c r="AB147" s="195">
        <f t="shared" ref="AB147" si="2391">IF($B145=$B139,COUNTIF(AD147:AJ147,0),COUNTIF(AD148:AJ148,0)+COUNTIF(AD148:AJ148,""))</f>
        <v>7</v>
      </c>
      <c r="AC147" s="39">
        <f t="shared" ref="AC147:AJ147" si="2392">IF($B139=$B145,AC148+AC141,AC148)</f>
        <v>0</v>
      </c>
      <c r="AD147" s="40">
        <f t="shared" si="2392"/>
        <v>0</v>
      </c>
      <c r="AE147" s="40">
        <f t="shared" si="2392"/>
        <v>0</v>
      </c>
      <c r="AF147" s="40">
        <f t="shared" si="2392"/>
        <v>0</v>
      </c>
      <c r="AG147" s="40">
        <f t="shared" si="2392"/>
        <v>0</v>
      </c>
      <c r="AH147" s="41">
        <f t="shared" si="2392"/>
        <v>0</v>
      </c>
      <c r="AI147" s="42">
        <f t="shared" si="2392"/>
        <v>0</v>
      </c>
      <c r="AJ147" s="43">
        <f t="shared" si="2392"/>
        <v>0</v>
      </c>
      <c r="AK147" s="195">
        <f t="shared" ref="AK147" si="2393">IF($B145=$B139,COUNTIF(AM147:AS147,0),COUNTIF(AM148:AS148,0)+COUNTIF(AM148:AS148,""))</f>
        <v>7</v>
      </c>
      <c r="AL147" s="39">
        <f t="shared" ref="AL147:AS147" si="2394">IF($B139=$B145,AL148+AL141,AL148)</f>
        <v>0</v>
      </c>
      <c r="AM147" s="40">
        <f t="shared" si="2394"/>
        <v>0</v>
      </c>
      <c r="AN147" s="40">
        <f t="shared" si="2394"/>
        <v>0</v>
      </c>
      <c r="AO147" s="40">
        <f t="shared" si="2394"/>
        <v>0</v>
      </c>
      <c r="AP147" s="40">
        <f t="shared" si="2394"/>
        <v>0</v>
      </c>
      <c r="AQ147" s="41">
        <f t="shared" si="2394"/>
        <v>0</v>
      </c>
      <c r="AR147" s="42">
        <f t="shared" si="2394"/>
        <v>0</v>
      </c>
      <c r="AS147" s="43">
        <f t="shared" si="2394"/>
        <v>0</v>
      </c>
      <c r="AT147" s="195">
        <f t="shared" ref="AT147" si="2395">IF($B145=$B139,COUNTIF(AV147:BB147,0),COUNTIF(AV148:BB148,0)+COUNTIF(AV148:BB148,""))</f>
        <v>7</v>
      </c>
      <c r="AU147" s="39">
        <f t="shared" ref="AU147:BB147" si="2396">IF($B139=$B145,AU148+AU141,AU148)</f>
        <v>0</v>
      </c>
      <c r="AV147" s="40">
        <f t="shared" si="2396"/>
        <v>0</v>
      </c>
      <c r="AW147" s="40">
        <f t="shared" si="2396"/>
        <v>0</v>
      </c>
      <c r="AX147" s="40">
        <f t="shared" si="2396"/>
        <v>0</v>
      </c>
      <c r="AY147" s="40">
        <f t="shared" si="2396"/>
        <v>0</v>
      </c>
      <c r="AZ147" s="41">
        <f t="shared" si="2396"/>
        <v>0</v>
      </c>
      <c r="BA147" s="42">
        <f t="shared" si="2396"/>
        <v>0</v>
      </c>
      <c r="BB147" s="43">
        <f t="shared" si="2396"/>
        <v>0</v>
      </c>
    </row>
    <row r="148" spans="1:54" ht="15.75" customHeight="1" x14ac:dyDescent="0.2">
      <c r="A148" s="1">
        <f t="shared" ref="A148" si="2397">A145</f>
        <v>0</v>
      </c>
      <c r="B148" s="313">
        <f t="shared" ref="B148" si="2398">B142+1</f>
        <v>22</v>
      </c>
      <c r="C148" s="314"/>
      <c r="D148" s="314"/>
      <c r="E148" s="314"/>
      <c r="F148" s="31"/>
      <c r="G148" s="183"/>
      <c r="H148" s="122">
        <f t="shared" ref="H148" si="2399">5-COUNTIF(AU145,0)-COUNTIF(AL145,0)-COUNTIF(AC145,0)-COUNTIF(T145,0)-COUNTIF(K145,0)</f>
        <v>0</v>
      </c>
      <c r="I148" s="165">
        <f t="shared" si="2356"/>
        <v>0</v>
      </c>
      <c r="J148" s="187">
        <f t="shared" ref="J148" si="2400">IF($B145=$B139,J142+IF($F145&lt;&gt;$G145,(K145+$G147-$G146)/$F145,K145/$F145),IF($F145&lt;&gt;G145,(K145+$G147-$G146)/$F145,K145/$F145))</f>
        <v>0</v>
      </c>
      <c r="K148" s="7">
        <f t="shared" ref="K148:K149" si="2401">SUM(L148:R148)</f>
        <v>0</v>
      </c>
      <c r="L148" s="26">
        <f t="shared" ref="L148:R148" si="2402">L145</f>
        <v>0</v>
      </c>
      <c r="M148" s="26">
        <f t="shared" si="2402"/>
        <v>0</v>
      </c>
      <c r="N148" s="26">
        <f t="shared" si="2402"/>
        <v>0</v>
      </c>
      <c r="O148" s="26">
        <f t="shared" si="2402"/>
        <v>0</v>
      </c>
      <c r="P148" s="26">
        <f t="shared" si="2402"/>
        <v>0</v>
      </c>
      <c r="Q148" s="29">
        <f t="shared" si="2402"/>
        <v>0</v>
      </c>
      <c r="R148" s="23">
        <f t="shared" si="2402"/>
        <v>0</v>
      </c>
      <c r="S148" s="187">
        <f t="shared" ref="S148" si="2403">IF($B145=$B139,S142+IF($F145&lt;&gt;$G145,(T145+$G147-$G146)/$F145,T145/$F145),IF($F145&lt;&gt;P145,(T145+$G147-$G146)/$F145,T145/$F145))</f>
        <v>0</v>
      </c>
      <c r="T148" s="7">
        <f t="shared" ref="T148:T149" si="2404">SUM(U148:AA148)</f>
        <v>0</v>
      </c>
      <c r="U148" s="26">
        <f t="shared" ref="U148:AA148" si="2405">U145</f>
        <v>0</v>
      </c>
      <c r="V148" s="26">
        <f t="shared" si="2405"/>
        <v>0</v>
      </c>
      <c r="W148" s="26">
        <f t="shared" si="2405"/>
        <v>0</v>
      </c>
      <c r="X148" s="26">
        <f t="shared" si="2405"/>
        <v>0</v>
      </c>
      <c r="Y148" s="113">
        <f t="shared" si="2405"/>
        <v>0</v>
      </c>
      <c r="Z148" s="29">
        <f t="shared" si="2405"/>
        <v>0</v>
      </c>
      <c r="AA148" s="23">
        <f t="shared" si="2405"/>
        <v>0</v>
      </c>
      <c r="AB148" s="187">
        <f t="shared" ref="AB148" si="2406">IF($B145=$B139,AB142+IF($F145&lt;&gt;$G145,(AC145+$G147-$G146)/$F145,AC145/$F145),IF($F145&lt;&gt;Y145,(AC145+$G147-$G146)/$F145,AC145/$F145))</f>
        <v>0</v>
      </c>
      <c r="AC148" s="7">
        <f t="shared" ref="AC148:AC149" si="2407">SUM(AD148:AJ148)</f>
        <v>0</v>
      </c>
      <c r="AD148" s="26">
        <f t="shared" ref="AD148:AJ148" si="2408">AD145</f>
        <v>0</v>
      </c>
      <c r="AE148" s="26">
        <f t="shared" si="2408"/>
        <v>0</v>
      </c>
      <c r="AF148" s="26">
        <f t="shared" si="2408"/>
        <v>0</v>
      </c>
      <c r="AG148" s="26">
        <f t="shared" si="2408"/>
        <v>0</v>
      </c>
      <c r="AH148" s="113">
        <f t="shared" si="2408"/>
        <v>0</v>
      </c>
      <c r="AI148" s="29">
        <f t="shared" si="2408"/>
        <v>0</v>
      </c>
      <c r="AJ148" s="23">
        <f t="shared" si="2408"/>
        <v>0</v>
      </c>
      <c r="AK148" s="187">
        <f t="shared" ref="AK148" si="2409">IF($B145=$B139,AK142+IF($F145&lt;&gt;$G145,(AL145+$G147-$G146)/$F145,AL145/$F145),IF($F145&lt;&gt;AH145,(AL145+$G147-$G146)/$F145,AL145/$F145))</f>
        <v>0</v>
      </c>
      <c r="AL148" s="7">
        <f t="shared" ref="AL148:AL149" si="2410">SUM(AM148:AS148)</f>
        <v>0</v>
      </c>
      <c r="AM148" s="26">
        <f t="shared" ref="AM148:AS148" si="2411">AM145</f>
        <v>0</v>
      </c>
      <c r="AN148" s="26">
        <f t="shared" si="2411"/>
        <v>0</v>
      </c>
      <c r="AO148" s="26">
        <f t="shared" si="2411"/>
        <v>0</v>
      </c>
      <c r="AP148" s="26">
        <f t="shared" si="2411"/>
        <v>0</v>
      </c>
      <c r="AQ148" s="113">
        <f t="shared" si="2411"/>
        <v>0</v>
      </c>
      <c r="AR148" s="29">
        <f t="shared" si="2411"/>
        <v>0</v>
      </c>
      <c r="AS148" s="23">
        <f t="shared" si="2411"/>
        <v>0</v>
      </c>
      <c r="AT148" s="187">
        <f t="shared" ref="AT148" si="2412">IF($B145=$B139,AT142+IF($F145&lt;&gt;$G145,(AU145+$G147-$G146)/$F145,AU145/$F145),IF($F145&lt;&gt;AQ145,(AU145+$G147-$G146)/$F145,AU145/$F145))</f>
        <v>0</v>
      </c>
      <c r="AU148" s="7">
        <f t="shared" ref="AU148:AU149" si="2413">SUM(AV148:BB148)</f>
        <v>0</v>
      </c>
      <c r="AV148" s="6">
        <f t="shared" ref="AV148" si="2414">IF(SUM($AM$9:$AS$9)=SUM($AV$9:$BB$9),AV145,IF(AND(SUM($AV$9:$BB$9)&gt;42,SUM($AV$9:$BB$9)&lt;49),AV145,0))</f>
        <v>0</v>
      </c>
      <c r="AW148" s="6">
        <f t="shared" ref="AW148:BB148" si="2415">IF(SUM($AM$9:$AS$9)=SUM($AV$9:$BB$9),AW145,IF(AND(SUM($AV$9:$BB$9)&gt;42,SUM($AV$9:$BB$9)&lt;49),AW145,0))</f>
        <v>0</v>
      </c>
      <c r="AX148" s="6">
        <f t="shared" si="2415"/>
        <v>0</v>
      </c>
      <c r="AY148" s="6">
        <f t="shared" si="2415"/>
        <v>0</v>
      </c>
      <c r="AZ148" s="26">
        <f t="shared" si="2415"/>
        <v>0</v>
      </c>
      <c r="BA148" s="29">
        <f t="shared" si="2415"/>
        <v>0</v>
      </c>
      <c r="BB148" s="23">
        <f t="shared" si="2415"/>
        <v>0</v>
      </c>
    </row>
    <row r="149" spans="1:54" ht="15.75" customHeight="1" x14ac:dyDescent="0.2">
      <c r="A149" s="1">
        <f t="shared" ref="A149:A150" si="2416">A148</f>
        <v>0</v>
      </c>
      <c r="B149" s="313"/>
      <c r="C149" s="314"/>
      <c r="D149" s="314"/>
      <c r="E149" s="314"/>
      <c r="F149" s="31"/>
      <c r="G149" s="183"/>
      <c r="H149" s="123">
        <f t="shared" ref="H149" si="2417">IF($B145=$B139,H143+F149,$F149)</f>
        <v>0</v>
      </c>
      <c r="I149" s="165">
        <f t="shared" si="2356"/>
        <v>0</v>
      </c>
      <c r="J149" s="141">
        <f t="shared" ref="J149" si="2418">IF($H148=0,0,IF($B139=$B145,IF($H150&gt;0,$H150+J143,K145+J143),IF($H150&gt;0,$H150,K145)))</f>
        <v>0</v>
      </c>
      <c r="K149" s="7">
        <f t="shared" si="2401"/>
        <v>0</v>
      </c>
      <c r="L149" s="6"/>
      <c r="M149" s="6"/>
      <c r="N149" s="6"/>
      <c r="O149" s="6"/>
      <c r="P149" s="26"/>
      <c r="Q149" s="29"/>
      <c r="R149" s="23"/>
      <c r="S149" s="141">
        <f t="shared" ref="S149" si="2419">IF($H148=0,0,IF($B139=$B145,IF($H150&gt;0,$H150+S143,T145+S143),IF($H150&gt;0,$H150,T145)))</f>
        <v>0</v>
      </c>
      <c r="T149" s="7">
        <f t="shared" si="2404"/>
        <v>0</v>
      </c>
      <c r="U149" s="6"/>
      <c r="V149" s="6"/>
      <c r="W149" s="6"/>
      <c r="X149" s="6"/>
      <c r="Y149" s="26"/>
      <c r="Z149" s="29"/>
      <c r="AA149" s="23"/>
      <c r="AB149" s="141">
        <f t="shared" ref="AB149" si="2420">IF($H148=0,0,IF($B139=$B145,IF($H150&gt;0,$H150+AB143,AC145+AB143),IF($H150&gt;0,$H150,AC145)))</f>
        <v>0</v>
      </c>
      <c r="AC149" s="7">
        <f t="shared" si="2407"/>
        <v>0</v>
      </c>
      <c r="AD149" s="6"/>
      <c r="AE149" s="6"/>
      <c r="AF149" s="6"/>
      <c r="AG149" s="6"/>
      <c r="AH149" s="26"/>
      <c r="AI149" s="29"/>
      <c r="AJ149" s="23"/>
      <c r="AK149" s="141">
        <f t="shared" ref="AK149" si="2421">IF($H148=0,0,IF($B139=$B145,IF($H150&gt;0,$H150+AK143,AL145+AK143),IF($H150&gt;0,$H150,AL145)))</f>
        <v>0</v>
      </c>
      <c r="AL149" s="7">
        <f t="shared" si="2410"/>
        <v>0</v>
      </c>
      <c r="AM149" s="6"/>
      <c r="AN149" s="6"/>
      <c r="AO149" s="6"/>
      <c r="AP149" s="6"/>
      <c r="AQ149" s="26"/>
      <c r="AR149" s="29"/>
      <c r="AS149" s="23"/>
      <c r="AT149" s="141">
        <f t="shared" ref="AT149" si="2422">IF($H148=0,0,IF($B139=$B145,IF($H150&gt;0,$H150+AT143,AU145+AT143),IF($H150&gt;0,$H150,AU145)))</f>
        <v>0</v>
      </c>
      <c r="AU149" s="7">
        <f t="shared" si="2413"/>
        <v>0</v>
      </c>
      <c r="AV149" s="6"/>
      <c r="AW149" s="6"/>
      <c r="AX149" s="6"/>
      <c r="AY149" s="6"/>
      <c r="AZ149" s="26"/>
      <c r="BA149" s="29"/>
      <c r="BB149" s="23"/>
    </row>
    <row r="150" spans="1:54" ht="18.75" customHeight="1" thickBot="1" x14ac:dyDescent="0.25">
      <c r="A150" s="1">
        <f t="shared" si="2416"/>
        <v>0</v>
      </c>
      <c r="B150" s="323" t="str">
        <f>IF(B145="",Wydruk!$AE$6,IF(J146=0,Wydruk!$AE$7,IF(AND(G146&lt;G147,B145&lt;&gt;$B151),Wydruk!$AE$13,IF(AND($B145=$B139,$B145&lt;&gt;$B151),IF(OR(OR(J150&lt;4,J150&gt;5),OR(S150&lt;4,S150&gt;5),OR(AB150&lt;4,AB150&gt;5),OR(AK150&lt;4,AK150&gt;5),OR(AND(AT150&lt;4,AT150&gt;0),AT150&gt;5)),Wydruk!$AE$8,Wydruk!$AE$9),IF($B145=$B151,IF($F149&lt;&gt;0,Wydruk!$AE$12,Wydruk!$AE$10),IF(OR(OR(J146&lt;4,J146&gt;5),OR(S146&lt;4,S146&gt;5),OR(AB146&lt;4,AB146&gt;5),OR(AK146&lt;4,AK146&gt;5),OR(AND(AT146&lt;4,AT146&gt;0),AT146&gt;5)),Wydruk!$AE$8,Wydruk!$AE$11))))))</f>
        <v>Uzupełnij liczby godzin tygodniowego planu</v>
      </c>
      <c r="C150" s="324"/>
      <c r="D150" s="324"/>
      <c r="E150" s="324"/>
      <c r="F150" s="173">
        <f>styczeń!F150</f>
        <v>0</v>
      </c>
      <c r="G150" s="184">
        <f>styczeń!G150</f>
        <v>0</v>
      </c>
      <c r="H150" s="191">
        <f t="shared" ref="H150" si="2423">IF(OR($G150=0,$F150=0,$G150="",$F150=""),0,$G150/$F150)</f>
        <v>0</v>
      </c>
      <c r="I150" s="193"/>
      <c r="J150" s="176">
        <f t="shared" ref="J150" si="2424">IF($B139=$B145,IF(L145+L140&gt;0,1,0)+IF(M145+M140&gt;0,1,0)+IF(N145+N140&gt;0,1,0)+IF(O145+O140&gt;0,1,0)+IF(P145+P140&gt;0,1,0)+IF(Q145+Q140&gt;0,1,0)+IF(R145+R140&gt;0,1,0),J146)</f>
        <v>0</v>
      </c>
      <c r="K150" s="133">
        <f t="shared" ref="K150" si="2425">IF(OR($B145=$B151,J150=0,(K146-Q150+O150)&lt;=0),0,(K146-Q150+O150)/J150)</f>
        <v>0</v>
      </c>
      <c r="L150" s="137">
        <f t="shared" ref="L150" si="2426">IF(K150*(7-J147)&lt;=0,0,K150*(7-J147))</f>
        <v>0</v>
      </c>
      <c r="M150" s="311">
        <f t="shared" ref="M150" si="2427">ROUND(IF(OR(K147-K150*(7-J147)+P150&lt;0,$B145=$B151,K150&lt;=0,K147=0),0,IF(K147-K150*(7-J147)+P150&gt;Q150-O150+P150,Q150-O150+P150,K147-K150*(7-J147)+P150)),1)</f>
        <v>0</v>
      </c>
      <c r="N150" s="312"/>
      <c r="O150" s="139">
        <f t="shared" ref="O150" si="2428">IF(OR($B145=$B151,J146=0),0,IF($B145=$B139,J145,$F145))</f>
        <v>0</v>
      </c>
      <c r="P150" s="30">
        <f t="shared" ref="P150" si="2429">IF(OR($B145=$B151,J150=0),0,$G147-$G146)</f>
        <v>0</v>
      </c>
      <c r="Q150" s="134">
        <f t="shared" ref="Q150" si="2430">IF(OR($B145=$B151,J150=0),0,J149)</f>
        <v>0</v>
      </c>
      <c r="R150" s="138">
        <f t="shared" ref="R150" si="2431">IF($B145=$B151,0,K147)</f>
        <v>0</v>
      </c>
      <c r="S150" s="176">
        <f t="shared" ref="S150" si="2432">IF($B139=$B145,IF(U145+U140&gt;0,1,0)+IF(V145+V140&gt;0,1,0)+IF(W145+W140&gt;0,1,0)+IF(X145+X140&gt;0,1,0)+IF(Y145+Y140&gt;0,1,0)+IF(Z145+Z140&gt;0,1,0)+IF(AA145+AA140&gt;0,1,0),S146)</f>
        <v>0</v>
      </c>
      <c r="T150" s="133">
        <f t="shared" ref="T150" si="2433">IF(OR($B145=$B151,S150=0,(T146-Z150+X150)&lt;=0),0,(T146-Z150+X150)/S150)</f>
        <v>0</v>
      </c>
      <c r="U150" s="137">
        <f t="shared" ref="U150" si="2434">IF(T150*(7-S147)&lt;=0,0,T150*(7-S147))</f>
        <v>0</v>
      </c>
      <c r="V150" s="311">
        <f t="shared" ref="V150" si="2435">ROUND(IF(OR(T147-T150*(7-S147)+Y150&lt;0,$B145=$B151,T150&lt;=0,T147=0),0,IF(T147-T150*(7-S147)+Y150&gt;Z150-X150+Y150,Z150-X150+Y150,T147-T150*(7-S147)+Y150)),1)</f>
        <v>0</v>
      </c>
      <c r="W150" s="312"/>
      <c r="X150" s="139">
        <f t="shared" ref="X150" si="2436">IF(OR($B145=$B151,S146=0),0,IF($B145=$B139,S145,$F145))</f>
        <v>0</v>
      </c>
      <c r="Y150" s="30">
        <f t="shared" ref="Y150" si="2437">IF(OR($B145=$B151,S150=0),0,$G147-$G146)</f>
        <v>0</v>
      </c>
      <c r="Z150" s="134">
        <f t="shared" ref="Z150" si="2438">IF(OR($B145=$B151,S150=0),0,S149)</f>
        <v>0</v>
      </c>
      <c r="AA150" s="138">
        <f t="shared" ref="AA150" si="2439">IF($B145=$B151,0,T147)</f>
        <v>0</v>
      </c>
      <c r="AB150" s="176">
        <f t="shared" ref="AB150" si="2440">IF($B139=$B145,IF(AD145+AD140&gt;0,1,0)+IF(AE145+AE140&gt;0,1,0)+IF(AF145+AF140&gt;0,1,0)+IF(AG145+AG140&gt;0,1,0)+IF(AH145+AH140&gt;0,1,0)+IF(AI145+AI140&gt;0,1,0)+IF(AJ145+AJ140&gt;0,1,0),AB146)</f>
        <v>0</v>
      </c>
      <c r="AC150" s="133">
        <f t="shared" ref="AC150" si="2441">IF(OR($B145=$B151,AB150=0,(AC146-AI150+AG150)&lt;=0),0,(AC146-AI150+AG150)/AB150)</f>
        <v>0</v>
      </c>
      <c r="AD150" s="137">
        <f t="shared" ref="AD150" si="2442">IF(AC150*(7-AB147)&lt;=0,0,AC150*(7-AB147))</f>
        <v>0</v>
      </c>
      <c r="AE150" s="311">
        <f t="shared" ref="AE150" si="2443">ROUND(IF(OR(AC147-AC150*(7-AB147)+AH150&lt;0,$B145=$B151,AC150&lt;=0,AC147=0),0,IF(AC147-AC150*(7-AB147)+AH150&gt;AI150-AG150+AH150,AI150-AG150+AH150,AC147-AC150*(7-AB147)+AH150)),1)</f>
        <v>0</v>
      </c>
      <c r="AF150" s="312"/>
      <c r="AG150" s="139">
        <f t="shared" ref="AG150" si="2444">IF(OR($B145=$B151,AB146=0),0,IF($B145=$B139,AB145,$F145))</f>
        <v>0</v>
      </c>
      <c r="AH150" s="30">
        <f t="shared" ref="AH150" si="2445">IF(OR($B145=$B151,AB150=0),0,$G147-$G146)</f>
        <v>0</v>
      </c>
      <c r="AI150" s="134">
        <f t="shared" ref="AI150" si="2446">IF(OR($B145=$B151,AB150=0),0,AB149)</f>
        <v>0</v>
      </c>
      <c r="AJ150" s="138">
        <f t="shared" ref="AJ150" si="2447">IF($B145=$B151,0,AC147)</f>
        <v>0</v>
      </c>
      <c r="AK150" s="176">
        <f t="shared" ref="AK150" si="2448">IF($B139=$B145,IF(AM145+AM140&gt;0,1,0)+IF(AN145+AN140&gt;0,1,0)+IF(AO145+AO140&gt;0,1,0)+IF(AP145+AP140&gt;0,1,0)+IF(AQ145+AQ140&gt;0,1,0)+IF(AR145+AR140&gt;0,1,0)+IF(AS145+AS140&gt;0,1,0),AK146)</f>
        <v>0</v>
      </c>
      <c r="AL150" s="133">
        <f t="shared" ref="AL150" si="2449">IF(OR($B145=$B151,AK150=0,(AL146-AR150+AP150)&lt;=0),0,(AL146-AR150+AP150)/AK150)</f>
        <v>0</v>
      </c>
      <c r="AM150" s="137">
        <f t="shared" ref="AM150" si="2450">IF(AL150*(7-AK147)&lt;=0,0,AL150*(7-AK147))</f>
        <v>0</v>
      </c>
      <c r="AN150" s="311">
        <f t="shared" ref="AN150" si="2451">ROUND(IF(OR(AL147-AL150*(7-AK147)+AQ150&lt;0,$B145=$B151,AL150&lt;=0,AL147=0),0,IF(AL147-AL150*(7-AK147)+AQ150&gt;AR150-AP150+AQ150,AR150-AP150+AQ150,AL147-AL150*(7-AK147)+AQ150)),1)</f>
        <v>0</v>
      </c>
      <c r="AO150" s="312"/>
      <c r="AP150" s="139">
        <f t="shared" ref="AP150" si="2452">IF(OR($B145=$B151,AK146=0),0,IF($B145=$B139,AK145,$F145))</f>
        <v>0</v>
      </c>
      <c r="AQ150" s="30">
        <f t="shared" ref="AQ150" si="2453">IF(OR($B145=$B151,AK150=0),0,$G147-$G146)</f>
        <v>0</v>
      </c>
      <c r="AR150" s="134">
        <f t="shared" ref="AR150" si="2454">IF(OR($B145=$B151,AK150=0),0,AK149)</f>
        <v>0</v>
      </c>
      <c r="AS150" s="138">
        <f t="shared" ref="AS150" si="2455">IF($B145=$B151,0,AL147)</f>
        <v>0</v>
      </c>
      <c r="AT150" s="176">
        <f t="shared" ref="AT150" si="2456">IF($B139=$B145,IF(AV145+AV140&gt;0,1,0)+IF(AW145+AW140&gt;0,1,0)+IF(AX145+AX140&gt;0,1,0)+IF(AY145+AY140&gt;0,1,0)+IF(AZ145+AZ140&gt;0,1,0)+IF(BA145+BA140&gt;0,1,0)+IF(BB145+BB140&gt;0,1,0),AT146)</f>
        <v>0</v>
      </c>
      <c r="AU150" s="133">
        <f t="shared" ref="AU150" si="2457">IF(OR($B145=$B151,AT150=0,(AU146-BA150+AY150)&lt;=0),0,(AU146-BA150+AY150)/AT150)</f>
        <v>0</v>
      </c>
      <c r="AV150" s="137">
        <f t="shared" ref="AV150" si="2458">IF(AU150*(7-AT147)&lt;=0,0,AU150*(7-AT147))</f>
        <v>0</v>
      </c>
      <c r="AW150" s="311">
        <f t="shared" ref="AW150" si="2459">ROUND(IF(OR(AU147-AU150*(7-AT147)+AZ150&lt;0,$B145=$B151,AU150&lt;=0,AU147=0),0,IF(AU147-AU150*(7-AT147)+AZ150&gt;BA150-AY150+AZ150,BA150-AY150+AZ150,AU147-AU150*(7-AT147)+AZ150)),1)</f>
        <v>0</v>
      </c>
      <c r="AX150" s="312"/>
      <c r="AY150" s="139">
        <f t="shared" ref="AY150" si="2460">IF(OR($B145=$B151,AT146=0),0,IF($B145=$B139,AT145,$F145))</f>
        <v>0</v>
      </c>
      <c r="AZ150" s="30">
        <f t="shared" ref="AZ150" si="2461">IF(OR($B145=$B151,AT150=0),0,$G147-$G146)</f>
        <v>0</v>
      </c>
      <c r="BA150" s="134">
        <f t="shared" ref="BA150" si="2462">IF(OR($B145=$B151,AT150=0),0,AT149)</f>
        <v>0</v>
      </c>
      <c r="BB150" s="138">
        <f t="shared" ref="BB150" si="2463">IF($B145=$B151,0,AU147)</f>
        <v>0</v>
      </c>
    </row>
    <row r="151" spans="1:54" ht="15.75" x14ac:dyDescent="0.2">
      <c r="A151" s="1">
        <f t="shared" ref="A151" si="2464">IF(B151="","1. Niewypełnione",B151)</f>
        <v>0</v>
      </c>
      <c r="B151" s="320">
        <f>styczeń!B151</f>
        <v>0</v>
      </c>
      <c r="C151" s="321">
        <f>styczeń!C151</f>
        <v>0</v>
      </c>
      <c r="D151" s="321">
        <f>styczeń!D151</f>
        <v>0</v>
      </c>
      <c r="E151" s="321">
        <f>styczeń!E151</f>
        <v>0</v>
      </c>
      <c r="F151" s="177">
        <f>styczeń!F151</f>
        <v>18</v>
      </c>
      <c r="G151" s="185">
        <f>styczeń!G151</f>
        <v>18</v>
      </c>
      <c r="H151" s="177"/>
      <c r="I151" s="192">
        <f t="shared" ref="I151:I155" si="2465">K151+T151+AC151+AL151+AU151</f>
        <v>0</v>
      </c>
      <c r="J151" s="186">
        <f t="shared" ref="J151" si="2466">IF(OR($B151=$B157,J154=0),0,ROUND((K152+P156)/J154,0))</f>
        <v>0</v>
      </c>
      <c r="K151" s="51">
        <f t="shared" ref="K151:K152" si="2467">SUM(L151:R151)</f>
        <v>0</v>
      </c>
      <c r="L151" s="52">
        <f>styczeń!L151</f>
        <v>0</v>
      </c>
      <c r="M151" s="52">
        <f>styczeń!M151</f>
        <v>0</v>
      </c>
      <c r="N151" s="52">
        <f>styczeń!N151</f>
        <v>0</v>
      </c>
      <c r="O151" s="52">
        <f>styczeń!O151</f>
        <v>0</v>
      </c>
      <c r="P151" s="53">
        <f>styczeń!P151</f>
        <v>0</v>
      </c>
      <c r="Q151" s="54">
        <f>styczeń!Q151</f>
        <v>0</v>
      </c>
      <c r="R151" s="55">
        <f>styczeń!R151</f>
        <v>0</v>
      </c>
      <c r="S151" s="188">
        <f t="shared" ref="S151" si="2468">IF(OR($B151=$B157,S154=0),0,ROUND((T152+Y156)/S154,0))</f>
        <v>0</v>
      </c>
      <c r="T151" s="51">
        <f t="shared" ref="T151:T152" si="2469">SUM(U151:AA151)</f>
        <v>0</v>
      </c>
      <c r="U151" s="52">
        <f>styczeń!U151</f>
        <v>0</v>
      </c>
      <c r="V151" s="52">
        <f>styczeń!V151</f>
        <v>0</v>
      </c>
      <c r="W151" s="52">
        <f>styczeń!W151</f>
        <v>0</v>
      </c>
      <c r="X151" s="52">
        <f>styczeń!X151</f>
        <v>0</v>
      </c>
      <c r="Y151" s="53">
        <f>styczeń!Y151</f>
        <v>0</v>
      </c>
      <c r="Z151" s="54">
        <f>styczeń!Z151</f>
        <v>0</v>
      </c>
      <c r="AA151" s="55">
        <f>styczeń!AA151</f>
        <v>0</v>
      </c>
      <c r="AB151" s="188">
        <f t="shared" ref="AB151" si="2470">IF(OR($B151=$B157,AB154=0),0,ROUND((AC152+AH156)/AB154,0))</f>
        <v>0</v>
      </c>
      <c r="AC151" s="51">
        <f t="shared" ref="AC151:AC152" si="2471">SUM(AD151:AJ151)</f>
        <v>0</v>
      </c>
      <c r="AD151" s="52">
        <f>styczeń!AD151</f>
        <v>0</v>
      </c>
      <c r="AE151" s="52">
        <f>styczeń!AE151</f>
        <v>0</v>
      </c>
      <c r="AF151" s="52">
        <f>styczeń!AF151</f>
        <v>0</v>
      </c>
      <c r="AG151" s="52">
        <f>styczeń!AG151</f>
        <v>0</v>
      </c>
      <c r="AH151" s="53">
        <f>styczeń!AH151</f>
        <v>0</v>
      </c>
      <c r="AI151" s="54">
        <f>styczeń!AI151</f>
        <v>0</v>
      </c>
      <c r="AJ151" s="55">
        <f>styczeń!AJ151</f>
        <v>0</v>
      </c>
      <c r="AK151" s="188">
        <f t="shared" ref="AK151" si="2472">IF(OR($B151=$B157,AK154=0),0,ROUND((AL152+AQ156)/AK154,0))</f>
        <v>0</v>
      </c>
      <c r="AL151" s="51">
        <f t="shared" ref="AL151:AL152" si="2473">SUM(AM151:AS151)</f>
        <v>0</v>
      </c>
      <c r="AM151" s="52">
        <f>styczeń!AM151</f>
        <v>0</v>
      </c>
      <c r="AN151" s="52">
        <f>styczeń!AN151</f>
        <v>0</v>
      </c>
      <c r="AO151" s="52">
        <f>styczeń!AO151</f>
        <v>0</v>
      </c>
      <c r="AP151" s="52">
        <f>styczeń!AP151</f>
        <v>0</v>
      </c>
      <c r="AQ151" s="53">
        <f>styczeń!AQ151</f>
        <v>0</v>
      </c>
      <c r="AR151" s="54">
        <f>styczeń!AR151</f>
        <v>0</v>
      </c>
      <c r="AS151" s="55">
        <f>styczeń!AS151</f>
        <v>0</v>
      </c>
      <c r="AT151" s="188">
        <f t="shared" ref="AT151" si="2474">IF(OR($B151=$B157,AT154=0),0,ROUND((AU152+AZ156)/AT154,0))</f>
        <v>0</v>
      </c>
      <c r="AU151" s="51">
        <f t="shared" ref="AU151:AU152" si="2475">SUM(AV151:BB151)</f>
        <v>0</v>
      </c>
      <c r="AV151" s="52">
        <f t="shared" ref="AV151" si="2476">IF(SUM($AM$9:$AS$9)=SUM($AV$9:$BB$9),AM151,IF(AND(SUM($AV$9:$BB$9)&gt;42,SUM($AV$9:$BB$9)&lt;49),AM151,0))</f>
        <v>0</v>
      </c>
      <c r="AW151" s="52">
        <f t="shared" ref="AW151" si="2477">IF(SUM($AM$9:$AS$9)=SUM($AV$9:$BB$9),AN151,IF(AND(SUM($AV$9:$BB$9)&gt;42,SUM($AV$9:$BB$9)&lt;49),AN151,0))</f>
        <v>0</v>
      </c>
      <c r="AX151" s="52">
        <f t="shared" ref="AX151" si="2478">IF(SUM($AM$9:$AS$9)=SUM($AV$9:$BB$9),AO151,IF(AND(SUM($AV$9:$BB$9)&gt;42,SUM($AV$9:$BB$9)&lt;49),AO151,0))</f>
        <v>0</v>
      </c>
      <c r="AY151" s="52">
        <f t="shared" ref="AY151" si="2479">IF(SUM($AM$9:$AS$9)=SUM($AV$9:$BB$9),AP151,IF(AND(SUM($AV$9:$BB$9)&gt;42,SUM($AV$9:$BB$9)&lt;49),AP151,0))</f>
        <v>0</v>
      </c>
      <c r="AZ151" s="53">
        <f t="shared" ref="AZ151" si="2480">IF(SUM($AM$9:$AS$9)=SUM($AV$9:$BB$9),AQ151,IF(AND(SUM($AV$9:$BB$9)&gt;42,SUM($AV$9:$BB$9)&lt;49),AQ151,0))</f>
        <v>0</v>
      </c>
      <c r="BA151" s="54">
        <f t="shared" ref="BA151" si="2481">IF(SUM($AM$9:$AS$9)=SUM($AV$9:$BB$9),AR151,IF(AND(SUM($AV$9:$BB$9)&gt;42,SUM($AV$9:$BB$9)&lt;49),AR151,0))</f>
        <v>0</v>
      </c>
      <c r="BB151" s="55">
        <f t="shared" ref="BB151" si="2482">IF(SUM($AM$9:$AS$9)=SUM($AV$9:$BB$9),AS151,IF(AND(SUM($AV$9:$BB$9)&gt;42,SUM($AV$9:$BB$9)&lt;49),AS151,0))</f>
        <v>0</v>
      </c>
    </row>
    <row r="152" spans="1:54" ht="12.75" hidden="1" customHeight="1" x14ac:dyDescent="0.2">
      <c r="B152" s="93"/>
      <c r="C152" s="94"/>
      <c r="D152" s="95"/>
      <c r="E152" s="115"/>
      <c r="F152" s="140" t="b">
        <f t="shared" ref="F152" si="2483">IF($B145=$B151,OR(F146,G151&lt;F151),G151&lt;F151)</f>
        <v>0</v>
      </c>
      <c r="G152" s="189">
        <f t="shared" ref="G152" si="2484">IF(AND($B145=$B151,$B145&lt;&gt;"",$B145&lt;&gt;0),G151+G146,G151)</f>
        <v>18</v>
      </c>
      <c r="H152" s="120"/>
      <c r="I152" s="165">
        <f t="shared" si="2465"/>
        <v>0</v>
      </c>
      <c r="J152" s="194">
        <f t="shared" ref="J152" si="2485">7-COUNTIF(L151:R151,0)-COUNTIF(L151:R151,"")</f>
        <v>0</v>
      </c>
      <c r="K152" s="22">
        <f t="shared" si="2467"/>
        <v>0</v>
      </c>
      <c r="L152" s="35">
        <f t="shared" ref="L152:R152" si="2486">IF($B145=$B151,L151+L146,L151)</f>
        <v>0</v>
      </c>
      <c r="M152" s="35">
        <f t="shared" si="2486"/>
        <v>0</v>
      </c>
      <c r="N152" s="35">
        <f t="shared" si="2486"/>
        <v>0</v>
      </c>
      <c r="O152" s="35">
        <f t="shared" si="2486"/>
        <v>0</v>
      </c>
      <c r="P152" s="36">
        <f t="shared" si="2486"/>
        <v>0</v>
      </c>
      <c r="Q152" s="37">
        <f t="shared" si="2486"/>
        <v>0</v>
      </c>
      <c r="R152" s="38">
        <f t="shared" si="2486"/>
        <v>0</v>
      </c>
      <c r="S152" s="194">
        <f t="shared" ref="S152" si="2487">7-COUNTIF(U151:AA151,0)-COUNTIF(U151:AA151,"")</f>
        <v>0</v>
      </c>
      <c r="T152" s="22">
        <f t="shared" si="2469"/>
        <v>0</v>
      </c>
      <c r="U152" s="35">
        <f t="shared" ref="U152:AA152" si="2488">IF($B145=$B151,U151+U146,U151)</f>
        <v>0</v>
      </c>
      <c r="V152" s="35">
        <f t="shared" si="2488"/>
        <v>0</v>
      </c>
      <c r="W152" s="35">
        <f t="shared" si="2488"/>
        <v>0</v>
      </c>
      <c r="X152" s="35">
        <f t="shared" si="2488"/>
        <v>0</v>
      </c>
      <c r="Y152" s="36">
        <f t="shared" si="2488"/>
        <v>0</v>
      </c>
      <c r="Z152" s="37">
        <f t="shared" si="2488"/>
        <v>0</v>
      </c>
      <c r="AA152" s="38">
        <f t="shared" si="2488"/>
        <v>0</v>
      </c>
      <c r="AB152" s="194">
        <f t="shared" ref="AB152" si="2489">7-COUNTIF(AD151:AJ151,0)-COUNTIF(AD151:AJ151,"")</f>
        <v>0</v>
      </c>
      <c r="AC152" s="22">
        <f t="shared" si="2471"/>
        <v>0</v>
      </c>
      <c r="AD152" s="35">
        <f t="shared" ref="AD152:AJ152" si="2490">IF($B145=$B151,AD151+AD146,AD151)</f>
        <v>0</v>
      </c>
      <c r="AE152" s="35">
        <f t="shared" si="2490"/>
        <v>0</v>
      </c>
      <c r="AF152" s="35">
        <f t="shared" si="2490"/>
        <v>0</v>
      </c>
      <c r="AG152" s="35">
        <f t="shared" si="2490"/>
        <v>0</v>
      </c>
      <c r="AH152" s="36">
        <f t="shared" si="2490"/>
        <v>0</v>
      </c>
      <c r="AI152" s="37">
        <f t="shared" si="2490"/>
        <v>0</v>
      </c>
      <c r="AJ152" s="38">
        <f t="shared" si="2490"/>
        <v>0</v>
      </c>
      <c r="AK152" s="194">
        <f t="shared" ref="AK152" si="2491">7-COUNTIF(AM151:AS151,0)-COUNTIF(AM151:AS151,"")</f>
        <v>0</v>
      </c>
      <c r="AL152" s="22">
        <f t="shared" si="2473"/>
        <v>0</v>
      </c>
      <c r="AM152" s="35">
        <f t="shared" ref="AM152:AS152" si="2492">IF($B145=$B151,AM151+AM146,AM151)</f>
        <v>0</v>
      </c>
      <c r="AN152" s="35">
        <f t="shared" si="2492"/>
        <v>0</v>
      </c>
      <c r="AO152" s="35">
        <f t="shared" si="2492"/>
        <v>0</v>
      </c>
      <c r="AP152" s="35">
        <f t="shared" si="2492"/>
        <v>0</v>
      </c>
      <c r="AQ152" s="36">
        <f t="shared" si="2492"/>
        <v>0</v>
      </c>
      <c r="AR152" s="37">
        <f t="shared" si="2492"/>
        <v>0</v>
      </c>
      <c r="AS152" s="38">
        <f t="shared" si="2492"/>
        <v>0</v>
      </c>
      <c r="AT152" s="194">
        <f t="shared" ref="AT152" si="2493">7-COUNTIF(AV151:BB151,0)-COUNTIF(AV151:BB151,"")</f>
        <v>0</v>
      </c>
      <c r="AU152" s="22">
        <f t="shared" si="2475"/>
        <v>0</v>
      </c>
      <c r="AV152" s="35">
        <f t="shared" ref="AV152:BB152" si="2494">IF($B145=$B151,AV151+AV146,AV151)</f>
        <v>0</v>
      </c>
      <c r="AW152" s="35">
        <f t="shared" si="2494"/>
        <v>0</v>
      </c>
      <c r="AX152" s="35">
        <f t="shared" si="2494"/>
        <v>0</v>
      </c>
      <c r="AY152" s="35">
        <f t="shared" si="2494"/>
        <v>0</v>
      </c>
      <c r="AZ152" s="36">
        <f t="shared" si="2494"/>
        <v>0</v>
      </c>
      <c r="BA152" s="37">
        <f t="shared" si="2494"/>
        <v>0</v>
      </c>
      <c r="BB152" s="38">
        <f t="shared" si="2494"/>
        <v>0</v>
      </c>
    </row>
    <row r="153" spans="1:54" ht="15" hidden="1" customHeight="1" x14ac:dyDescent="0.2">
      <c r="B153" s="116"/>
      <c r="C153" s="117"/>
      <c r="D153" s="118"/>
      <c r="E153" s="119"/>
      <c r="F153" s="92"/>
      <c r="G153" s="190">
        <f t="shared" ref="G153" si="2495">IF(AND($B145=$B151,$B145&lt;&gt;"",$B145&lt;&gt;0),F151+G147,F151)</f>
        <v>18</v>
      </c>
      <c r="H153" s="121"/>
      <c r="I153" s="165">
        <f t="shared" si="2465"/>
        <v>0</v>
      </c>
      <c r="J153" s="195">
        <f t="shared" ref="J153" si="2496">IF($B151=$B145,COUNTIF(L153:R153,0),COUNTIF(L154:R154,0)+COUNTIF(L154:R154,""))</f>
        <v>7</v>
      </c>
      <c r="K153" s="39">
        <f t="shared" ref="K153:R153" si="2497">IF($B145=$B151,K154+K147,K154)</f>
        <v>0</v>
      </c>
      <c r="L153" s="40">
        <f t="shared" si="2497"/>
        <v>0</v>
      </c>
      <c r="M153" s="40">
        <f t="shared" si="2497"/>
        <v>0</v>
      </c>
      <c r="N153" s="40">
        <f t="shared" si="2497"/>
        <v>0</v>
      </c>
      <c r="O153" s="40">
        <f t="shared" si="2497"/>
        <v>0</v>
      </c>
      <c r="P153" s="41">
        <f t="shared" si="2497"/>
        <v>0</v>
      </c>
      <c r="Q153" s="42">
        <f t="shared" si="2497"/>
        <v>0</v>
      </c>
      <c r="R153" s="43">
        <f t="shared" si="2497"/>
        <v>0</v>
      </c>
      <c r="S153" s="195">
        <f t="shared" ref="S153" si="2498">IF($B151=$B145,COUNTIF(U153:AA153,0),COUNTIF(U154:AA154,0)+COUNTIF(U154:AA154,""))</f>
        <v>7</v>
      </c>
      <c r="T153" s="39">
        <f t="shared" ref="T153:AA153" si="2499">IF($B145=$B151,T154+T147,T154)</f>
        <v>0</v>
      </c>
      <c r="U153" s="40">
        <f t="shared" si="2499"/>
        <v>0</v>
      </c>
      <c r="V153" s="40">
        <f t="shared" si="2499"/>
        <v>0</v>
      </c>
      <c r="W153" s="40">
        <f t="shared" si="2499"/>
        <v>0</v>
      </c>
      <c r="X153" s="40">
        <f t="shared" si="2499"/>
        <v>0</v>
      </c>
      <c r="Y153" s="41">
        <f t="shared" si="2499"/>
        <v>0</v>
      </c>
      <c r="Z153" s="42">
        <f t="shared" si="2499"/>
        <v>0</v>
      </c>
      <c r="AA153" s="43">
        <f t="shared" si="2499"/>
        <v>0</v>
      </c>
      <c r="AB153" s="195">
        <f t="shared" ref="AB153" si="2500">IF($B151=$B145,COUNTIF(AD153:AJ153,0),COUNTIF(AD154:AJ154,0)+COUNTIF(AD154:AJ154,""))</f>
        <v>7</v>
      </c>
      <c r="AC153" s="39">
        <f t="shared" ref="AC153:AJ153" si="2501">IF($B145=$B151,AC154+AC147,AC154)</f>
        <v>0</v>
      </c>
      <c r="AD153" s="40">
        <f t="shared" si="2501"/>
        <v>0</v>
      </c>
      <c r="AE153" s="40">
        <f t="shared" si="2501"/>
        <v>0</v>
      </c>
      <c r="AF153" s="40">
        <f t="shared" si="2501"/>
        <v>0</v>
      </c>
      <c r="AG153" s="40">
        <f t="shared" si="2501"/>
        <v>0</v>
      </c>
      <c r="AH153" s="41">
        <f t="shared" si="2501"/>
        <v>0</v>
      </c>
      <c r="AI153" s="42">
        <f t="shared" si="2501"/>
        <v>0</v>
      </c>
      <c r="AJ153" s="43">
        <f t="shared" si="2501"/>
        <v>0</v>
      </c>
      <c r="AK153" s="195">
        <f t="shared" ref="AK153" si="2502">IF($B151=$B145,COUNTIF(AM153:AS153,0),COUNTIF(AM154:AS154,0)+COUNTIF(AM154:AS154,""))</f>
        <v>7</v>
      </c>
      <c r="AL153" s="39">
        <f t="shared" ref="AL153:AS153" si="2503">IF($B145=$B151,AL154+AL147,AL154)</f>
        <v>0</v>
      </c>
      <c r="AM153" s="40">
        <f t="shared" si="2503"/>
        <v>0</v>
      </c>
      <c r="AN153" s="40">
        <f t="shared" si="2503"/>
        <v>0</v>
      </c>
      <c r="AO153" s="40">
        <f t="shared" si="2503"/>
        <v>0</v>
      </c>
      <c r="AP153" s="40">
        <f t="shared" si="2503"/>
        <v>0</v>
      </c>
      <c r="AQ153" s="41">
        <f t="shared" si="2503"/>
        <v>0</v>
      </c>
      <c r="AR153" s="42">
        <f t="shared" si="2503"/>
        <v>0</v>
      </c>
      <c r="AS153" s="43">
        <f t="shared" si="2503"/>
        <v>0</v>
      </c>
      <c r="AT153" s="195">
        <f t="shared" ref="AT153" si="2504">IF($B151=$B145,COUNTIF(AV153:BB153,0),COUNTIF(AV154:BB154,0)+COUNTIF(AV154:BB154,""))</f>
        <v>7</v>
      </c>
      <c r="AU153" s="39">
        <f t="shared" ref="AU153:BB153" si="2505">IF($B145=$B151,AU154+AU147,AU154)</f>
        <v>0</v>
      </c>
      <c r="AV153" s="40">
        <f t="shared" si="2505"/>
        <v>0</v>
      </c>
      <c r="AW153" s="40">
        <f t="shared" si="2505"/>
        <v>0</v>
      </c>
      <c r="AX153" s="40">
        <f t="shared" si="2505"/>
        <v>0</v>
      </c>
      <c r="AY153" s="40">
        <f t="shared" si="2505"/>
        <v>0</v>
      </c>
      <c r="AZ153" s="41">
        <f t="shared" si="2505"/>
        <v>0</v>
      </c>
      <c r="BA153" s="42">
        <f t="shared" si="2505"/>
        <v>0</v>
      </c>
      <c r="BB153" s="43">
        <f t="shared" si="2505"/>
        <v>0</v>
      </c>
    </row>
    <row r="154" spans="1:54" ht="15.75" customHeight="1" x14ac:dyDescent="0.2">
      <c r="A154" s="1">
        <f t="shared" ref="A154" si="2506">A151</f>
        <v>0</v>
      </c>
      <c r="B154" s="313">
        <f t="shared" ref="B154" si="2507">B148+1</f>
        <v>23</v>
      </c>
      <c r="C154" s="314"/>
      <c r="D154" s="314"/>
      <c r="E154" s="314"/>
      <c r="F154" s="31"/>
      <c r="G154" s="183"/>
      <c r="H154" s="122">
        <f t="shared" ref="H154" si="2508">5-COUNTIF(AU151,0)-COUNTIF(AL151,0)-COUNTIF(AC151,0)-COUNTIF(T151,0)-COUNTIF(K151,0)</f>
        <v>0</v>
      </c>
      <c r="I154" s="165">
        <f t="shared" si="2465"/>
        <v>0</v>
      </c>
      <c r="J154" s="187">
        <f t="shared" ref="J154" si="2509">IF($B151=$B145,J148+IF($F151&lt;&gt;$G151,(K151+$G153-$G152)/$F151,K151/$F151),IF($F151&lt;&gt;G151,(K151+$G153-$G152)/$F151,K151/$F151))</f>
        <v>0</v>
      </c>
      <c r="K154" s="7">
        <f t="shared" ref="K154:K155" si="2510">SUM(L154:R154)</f>
        <v>0</v>
      </c>
      <c r="L154" s="26">
        <f t="shared" ref="L154:R154" si="2511">L151</f>
        <v>0</v>
      </c>
      <c r="M154" s="26">
        <f t="shared" si="2511"/>
        <v>0</v>
      </c>
      <c r="N154" s="26">
        <f t="shared" si="2511"/>
        <v>0</v>
      </c>
      <c r="O154" s="26">
        <f t="shared" si="2511"/>
        <v>0</v>
      </c>
      <c r="P154" s="26">
        <f t="shared" si="2511"/>
        <v>0</v>
      </c>
      <c r="Q154" s="29">
        <f t="shared" si="2511"/>
        <v>0</v>
      </c>
      <c r="R154" s="23">
        <f t="shared" si="2511"/>
        <v>0</v>
      </c>
      <c r="S154" s="187">
        <f t="shared" ref="S154" si="2512">IF($B151=$B145,S148+IF($F151&lt;&gt;$G151,(T151+$G153-$G152)/$F151,T151/$F151),IF($F151&lt;&gt;P151,(T151+$G153-$G152)/$F151,T151/$F151))</f>
        <v>0</v>
      </c>
      <c r="T154" s="7">
        <f t="shared" ref="T154:T155" si="2513">SUM(U154:AA154)</f>
        <v>0</v>
      </c>
      <c r="U154" s="26">
        <f t="shared" ref="U154:AA154" si="2514">U151</f>
        <v>0</v>
      </c>
      <c r="V154" s="26">
        <f t="shared" si="2514"/>
        <v>0</v>
      </c>
      <c r="W154" s="26">
        <f t="shared" si="2514"/>
        <v>0</v>
      </c>
      <c r="X154" s="26">
        <f t="shared" si="2514"/>
        <v>0</v>
      </c>
      <c r="Y154" s="113">
        <f t="shared" si="2514"/>
        <v>0</v>
      </c>
      <c r="Z154" s="29">
        <f t="shared" si="2514"/>
        <v>0</v>
      </c>
      <c r="AA154" s="23">
        <f t="shared" si="2514"/>
        <v>0</v>
      </c>
      <c r="AB154" s="187">
        <f t="shared" ref="AB154" si="2515">IF($B151=$B145,AB148+IF($F151&lt;&gt;$G151,(AC151+$G153-$G152)/$F151,AC151/$F151),IF($F151&lt;&gt;Y151,(AC151+$G153-$G152)/$F151,AC151/$F151))</f>
        <v>0</v>
      </c>
      <c r="AC154" s="7">
        <f t="shared" ref="AC154:AC155" si="2516">SUM(AD154:AJ154)</f>
        <v>0</v>
      </c>
      <c r="AD154" s="26">
        <f t="shared" ref="AD154:AJ154" si="2517">AD151</f>
        <v>0</v>
      </c>
      <c r="AE154" s="26">
        <f t="shared" si="2517"/>
        <v>0</v>
      </c>
      <c r="AF154" s="26">
        <f t="shared" si="2517"/>
        <v>0</v>
      </c>
      <c r="AG154" s="26">
        <f t="shared" si="2517"/>
        <v>0</v>
      </c>
      <c r="AH154" s="113">
        <f t="shared" si="2517"/>
        <v>0</v>
      </c>
      <c r="AI154" s="29">
        <f t="shared" si="2517"/>
        <v>0</v>
      </c>
      <c r="AJ154" s="23">
        <f t="shared" si="2517"/>
        <v>0</v>
      </c>
      <c r="AK154" s="187">
        <f t="shared" ref="AK154" si="2518">IF($B151=$B145,AK148+IF($F151&lt;&gt;$G151,(AL151+$G153-$G152)/$F151,AL151/$F151),IF($F151&lt;&gt;AH151,(AL151+$G153-$G152)/$F151,AL151/$F151))</f>
        <v>0</v>
      </c>
      <c r="AL154" s="7">
        <f t="shared" ref="AL154:AL155" si="2519">SUM(AM154:AS154)</f>
        <v>0</v>
      </c>
      <c r="AM154" s="26">
        <f t="shared" ref="AM154:AS154" si="2520">AM151</f>
        <v>0</v>
      </c>
      <c r="AN154" s="26">
        <f t="shared" si="2520"/>
        <v>0</v>
      </c>
      <c r="AO154" s="26">
        <f t="shared" si="2520"/>
        <v>0</v>
      </c>
      <c r="AP154" s="26">
        <f t="shared" si="2520"/>
        <v>0</v>
      </c>
      <c r="AQ154" s="113">
        <f t="shared" si="2520"/>
        <v>0</v>
      </c>
      <c r="AR154" s="29">
        <f t="shared" si="2520"/>
        <v>0</v>
      </c>
      <c r="AS154" s="23">
        <f t="shared" si="2520"/>
        <v>0</v>
      </c>
      <c r="AT154" s="187">
        <f t="shared" ref="AT154" si="2521">IF($B151=$B145,AT148+IF($F151&lt;&gt;$G151,(AU151+$G153-$G152)/$F151,AU151/$F151),IF($F151&lt;&gt;AQ151,(AU151+$G153-$G152)/$F151,AU151/$F151))</f>
        <v>0</v>
      </c>
      <c r="AU154" s="7">
        <f t="shared" ref="AU154:AU155" si="2522">SUM(AV154:BB154)</f>
        <v>0</v>
      </c>
      <c r="AV154" s="6">
        <f t="shared" ref="AV154" si="2523">IF(SUM($AM$9:$AS$9)=SUM($AV$9:$BB$9),AV151,IF(AND(SUM($AV$9:$BB$9)&gt;42,SUM($AV$9:$BB$9)&lt;49),AV151,0))</f>
        <v>0</v>
      </c>
      <c r="AW154" s="6">
        <f t="shared" ref="AW154:BB154" si="2524">IF(SUM($AM$9:$AS$9)=SUM($AV$9:$BB$9),AW151,IF(AND(SUM($AV$9:$BB$9)&gt;42,SUM($AV$9:$BB$9)&lt;49),AW151,0))</f>
        <v>0</v>
      </c>
      <c r="AX154" s="6">
        <f t="shared" si="2524"/>
        <v>0</v>
      </c>
      <c r="AY154" s="6">
        <f t="shared" si="2524"/>
        <v>0</v>
      </c>
      <c r="AZ154" s="26">
        <f t="shared" si="2524"/>
        <v>0</v>
      </c>
      <c r="BA154" s="29">
        <f t="shared" si="2524"/>
        <v>0</v>
      </c>
      <c r="BB154" s="23">
        <f t="shared" si="2524"/>
        <v>0</v>
      </c>
    </row>
    <row r="155" spans="1:54" ht="15.75" customHeight="1" x14ac:dyDescent="0.2">
      <c r="A155" s="1">
        <f t="shared" ref="A155:A156" si="2525">A154</f>
        <v>0</v>
      </c>
      <c r="B155" s="313"/>
      <c r="C155" s="314"/>
      <c r="D155" s="314"/>
      <c r="E155" s="314"/>
      <c r="F155" s="31"/>
      <c r="G155" s="183"/>
      <c r="H155" s="123">
        <f t="shared" ref="H155" si="2526">IF($B151=$B145,H149+F155,$F155)</f>
        <v>0</v>
      </c>
      <c r="I155" s="165">
        <f t="shared" si="2465"/>
        <v>0</v>
      </c>
      <c r="J155" s="141">
        <f t="shared" ref="J155" si="2527">IF($H154=0,0,IF($B145=$B151,IF($H156&gt;0,$H156+J149,K151+J149),IF($H156&gt;0,$H156,K151)))</f>
        <v>0</v>
      </c>
      <c r="K155" s="7">
        <f t="shared" si="2510"/>
        <v>0</v>
      </c>
      <c r="L155" s="6"/>
      <c r="M155" s="6"/>
      <c r="N155" s="6"/>
      <c r="O155" s="6"/>
      <c r="P155" s="26"/>
      <c r="Q155" s="29"/>
      <c r="R155" s="23"/>
      <c r="S155" s="141">
        <f t="shared" ref="S155" si="2528">IF($H154=0,0,IF($B145=$B151,IF($H156&gt;0,$H156+S149,T151+S149),IF($H156&gt;0,$H156,T151)))</f>
        <v>0</v>
      </c>
      <c r="T155" s="7">
        <f t="shared" si="2513"/>
        <v>0</v>
      </c>
      <c r="U155" s="6"/>
      <c r="V155" s="6"/>
      <c r="W155" s="6"/>
      <c r="X155" s="6"/>
      <c r="Y155" s="26"/>
      <c r="Z155" s="29"/>
      <c r="AA155" s="23"/>
      <c r="AB155" s="141">
        <f t="shared" ref="AB155" si="2529">IF($H154=0,0,IF($B145=$B151,IF($H156&gt;0,$H156+AB149,AC151+AB149),IF($H156&gt;0,$H156,AC151)))</f>
        <v>0</v>
      </c>
      <c r="AC155" s="7">
        <f t="shared" si="2516"/>
        <v>0</v>
      </c>
      <c r="AD155" s="6"/>
      <c r="AE155" s="6"/>
      <c r="AF155" s="6"/>
      <c r="AG155" s="6"/>
      <c r="AH155" s="26"/>
      <c r="AI155" s="29"/>
      <c r="AJ155" s="23"/>
      <c r="AK155" s="141">
        <f t="shared" ref="AK155" si="2530">IF($H154=0,0,IF($B145=$B151,IF($H156&gt;0,$H156+AK149,AL151+AK149),IF($H156&gt;0,$H156,AL151)))</f>
        <v>0</v>
      </c>
      <c r="AL155" s="7">
        <f t="shared" si="2519"/>
        <v>0</v>
      </c>
      <c r="AM155" s="6"/>
      <c r="AN155" s="6"/>
      <c r="AO155" s="6"/>
      <c r="AP155" s="6"/>
      <c r="AQ155" s="26"/>
      <c r="AR155" s="29"/>
      <c r="AS155" s="23"/>
      <c r="AT155" s="141">
        <f t="shared" ref="AT155" si="2531">IF($H154=0,0,IF($B145=$B151,IF($H156&gt;0,$H156+AT149,AU151+AT149),IF($H156&gt;0,$H156,AU151)))</f>
        <v>0</v>
      </c>
      <c r="AU155" s="7">
        <f t="shared" si="2522"/>
        <v>0</v>
      </c>
      <c r="AV155" s="6"/>
      <c r="AW155" s="6"/>
      <c r="AX155" s="6"/>
      <c r="AY155" s="6"/>
      <c r="AZ155" s="26"/>
      <c r="BA155" s="29"/>
      <c r="BB155" s="23"/>
    </row>
    <row r="156" spans="1:54" ht="18.75" customHeight="1" thickBot="1" x14ac:dyDescent="0.25">
      <c r="A156" s="1">
        <f t="shared" si="2525"/>
        <v>0</v>
      </c>
      <c r="B156" s="323" t="str">
        <f>IF(B151="",Wydruk!$AE$6,IF(J152=0,Wydruk!$AE$7,IF(AND(G152&lt;G153,B151&lt;&gt;$B157),Wydruk!$AE$13,IF(AND($B151=$B145,$B151&lt;&gt;$B157),IF(OR(OR(J156&lt;4,J156&gt;5),OR(S156&lt;4,S156&gt;5),OR(AB156&lt;4,AB156&gt;5),OR(AK156&lt;4,AK156&gt;5),OR(AND(AT156&lt;4,AT156&gt;0),AT156&gt;5)),Wydruk!$AE$8,Wydruk!$AE$9),IF($B151=$B157,IF($F155&lt;&gt;0,Wydruk!$AE$12,Wydruk!$AE$10),IF(OR(OR(J152&lt;4,J152&gt;5),OR(S152&lt;4,S152&gt;5),OR(AB152&lt;4,AB152&gt;5),OR(AK152&lt;4,AK152&gt;5),OR(AND(AT152&lt;4,AT152&gt;0),AT152&gt;5)),Wydruk!$AE$8,Wydruk!$AE$11))))))</f>
        <v>Uzupełnij liczby godzin tygodniowego planu</v>
      </c>
      <c r="C156" s="324"/>
      <c r="D156" s="324"/>
      <c r="E156" s="324"/>
      <c r="F156" s="173">
        <f>styczeń!F156</f>
        <v>0</v>
      </c>
      <c r="G156" s="184">
        <f>styczeń!G156</f>
        <v>0</v>
      </c>
      <c r="H156" s="191">
        <f t="shared" ref="H156" si="2532">IF(OR($G156=0,$F156=0,$G156="",$F156=""),0,$G156/$F156)</f>
        <v>0</v>
      </c>
      <c r="I156" s="193"/>
      <c r="J156" s="176">
        <f t="shared" ref="J156" si="2533">IF($B145=$B151,IF(L151+L146&gt;0,1,0)+IF(M151+M146&gt;0,1,0)+IF(N151+N146&gt;0,1,0)+IF(O151+O146&gt;0,1,0)+IF(P151+P146&gt;0,1,0)+IF(Q151+Q146&gt;0,1,0)+IF(R151+R146&gt;0,1,0),J152)</f>
        <v>0</v>
      </c>
      <c r="K156" s="133">
        <f t="shared" ref="K156" si="2534">IF(OR($B151=$B157,J156=0,(K152-Q156+O156)&lt;=0),0,(K152-Q156+O156)/J156)</f>
        <v>0</v>
      </c>
      <c r="L156" s="137">
        <f t="shared" ref="L156" si="2535">IF(K156*(7-J153)&lt;=0,0,K156*(7-J153))</f>
        <v>0</v>
      </c>
      <c r="M156" s="311">
        <f t="shared" ref="M156" si="2536">ROUND(IF(OR(K153-K156*(7-J153)+P156&lt;0,$B151=$B157,K156&lt;=0,K153=0),0,IF(K153-K156*(7-J153)+P156&gt;Q156-O156+P156,Q156-O156+P156,K153-K156*(7-J153)+P156)),1)</f>
        <v>0</v>
      </c>
      <c r="N156" s="312"/>
      <c r="O156" s="139">
        <f t="shared" ref="O156" si="2537">IF(OR($B151=$B157,J152=0),0,IF($B151=$B145,J151,$F151))</f>
        <v>0</v>
      </c>
      <c r="P156" s="30">
        <f t="shared" ref="P156" si="2538">IF(OR($B151=$B157,J156=0),0,$G153-$G152)</f>
        <v>0</v>
      </c>
      <c r="Q156" s="134">
        <f t="shared" ref="Q156" si="2539">IF(OR($B151=$B157,J156=0),0,J155)</f>
        <v>0</v>
      </c>
      <c r="R156" s="138">
        <f t="shared" ref="R156" si="2540">IF($B151=$B157,0,K153)</f>
        <v>0</v>
      </c>
      <c r="S156" s="176">
        <f t="shared" ref="S156" si="2541">IF($B145=$B151,IF(U151+U146&gt;0,1,0)+IF(V151+V146&gt;0,1,0)+IF(W151+W146&gt;0,1,0)+IF(X151+X146&gt;0,1,0)+IF(Y151+Y146&gt;0,1,0)+IF(Z151+Z146&gt;0,1,0)+IF(AA151+AA146&gt;0,1,0),S152)</f>
        <v>0</v>
      </c>
      <c r="T156" s="133">
        <f t="shared" ref="T156" si="2542">IF(OR($B151=$B157,S156=0,(T152-Z156+X156)&lt;=0),0,(T152-Z156+X156)/S156)</f>
        <v>0</v>
      </c>
      <c r="U156" s="137">
        <f t="shared" ref="U156" si="2543">IF(T156*(7-S153)&lt;=0,0,T156*(7-S153))</f>
        <v>0</v>
      </c>
      <c r="V156" s="311">
        <f t="shared" ref="V156" si="2544">ROUND(IF(OR(T153-T156*(7-S153)+Y156&lt;0,$B151=$B157,T156&lt;=0,T153=0),0,IF(T153-T156*(7-S153)+Y156&gt;Z156-X156+Y156,Z156-X156+Y156,T153-T156*(7-S153)+Y156)),1)</f>
        <v>0</v>
      </c>
      <c r="W156" s="312"/>
      <c r="X156" s="139">
        <f t="shared" ref="X156" si="2545">IF(OR($B151=$B157,S152=0),0,IF($B151=$B145,S151,$F151))</f>
        <v>0</v>
      </c>
      <c r="Y156" s="30">
        <f t="shared" ref="Y156" si="2546">IF(OR($B151=$B157,S156=0),0,$G153-$G152)</f>
        <v>0</v>
      </c>
      <c r="Z156" s="134">
        <f t="shared" ref="Z156" si="2547">IF(OR($B151=$B157,S156=0),0,S155)</f>
        <v>0</v>
      </c>
      <c r="AA156" s="138">
        <f t="shared" ref="AA156" si="2548">IF($B151=$B157,0,T153)</f>
        <v>0</v>
      </c>
      <c r="AB156" s="176">
        <f t="shared" ref="AB156" si="2549">IF($B145=$B151,IF(AD151+AD146&gt;0,1,0)+IF(AE151+AE146&gt;0,1,0)+IF(AF151+AF146&gt;0,1,0)+IF(AG151+AG146&gt;0,1,0)+IF(AH151+AH146&gt;0,1,0)+IF(AI151+AI146&gt;0,1,0)+IF(AJ151+AJ146&gt;0,1,0),AB152)</f>
        <v>0</v>
      </c>
      <c r="AC156" s="133">
        <f t="shared" ref="AC156" si="2550">IF(OR($B151=$B157,AB156=0,(AC152-AI156+AG156)&lt;=0),0,(AC152-AI156+AG156)/AB156)</f>
        <v>0</v>
      </c>
      <c r="AD156" s="137">
        <f t="shared" ref="AD156" si="2551">IF(AC156*(7-AB153)&lt;=0,0,AC156*(7-AB153))</f>
        <v>0</v>
      </c>
      <c r="AE156" s="311">
        <f t="shared" ref="AE156" si="2552">ROUND(IF(OR(AC153-AC156*(7-AB153)+AH156&lt;0,$B151=$B157,AC156&lt;=0,AC153=0),0,IF(AC153-AC156*(7-AB153)+AH156&gt;AI156-AG156+AH156,AI156-AG156+AH156,AC153-AC156*(7-AB153)+AH156)),1)</f>
        <v>0</v>
      </c>
      <c r="AF156" s="312"/>
      <c r="AG156" s="139">
        <f t="shared" ref="AG156" si="2553">IF(OR($B151=$B157,AB152=0),0,IF($B151=$B145,AB151,$F151))</f>
        <v>0</v>
      </c>
      <c r="AH156" s="30">
        <f t="shared" ref="AH156" si="2554">IF(OR($B151=$B157,AB156=0),0,$G153-$G152)</f>
        <v>0</v>
      </c>
      <c r="AI156" s="134">
        <f t="shared" ref="AI156" si="2555">IF(OR($B151=$B157,AB156=0),0,AB155)</f>
        <v>0</v>
      </c>
      <c r="AJ156" s="138">
        <f t="shared" ref="AJ156" si="2556">IF($B151=$B157,0,AC153)</f>
        <v>0</v>
      </c>
      <c r="AK156" s="176">
        <f t="shared" ref="AK156" si="2557">IF($B145=$B151,IF(AM151+AM146&gt;0,1,0)+IF(AN151+AN146&gt;0,1,0)+IF(AO151+AO146&gt;0,1,0)+IF(AP151+AP146&gt;0,1,0)+IF(AQ151+AQ146&gt;0,1,0)+IF(AR151+AR146&gt;0,1,0)+IF(AS151+AS146&gt;0,1,0),AK152)</f>
        <v>0</v>
      </c>
      <c r="AL156" s="133">
        <f t="shared" ref="AL156" si="2558">IF(OR($B151=$B157,AK156=0,(AL152-AR156+AP156)&lt;=0),0,(AL152-AR156+AP156)/AK156)</f>
        <v>0</v>
      </c>
      <c r="AM156" s="137">
        <f t="shared" ref="AM156" si="2559">IF(AL156*(7-AK153)&lt;=0,0,AL156*(7-AK153))</f>
        <v>0</v>
      </c>
      <c r="AN156" s="311">
        <f t="shared" ref="AN156" si="2560">ROUND(IF(OR(AL153-AL156*(7-AK153)+AQ156&lt;0,$B151=$B157,AL156&lt;=0,AL153=0),0,IF(AL153-AL156*(7-AK153)+AQ156&gt;AR156-AP156+AQ156,AR156-AP156+AQ156,AL153-AL156*(7-AK153)+AQ156)),1)</f>
        <v>0</v>
      </c>
      <c r="AO156" s="312"/>
      <c r="AP156" s="139">
        <f t="shared" ref="AP156" si="2561">IF(OR($B151=$B157,AK152=0),0,IF($B151=$B145,AK151,$F151))</f>
        <v>0</v>
      </c>
      <c r="AQ156" s="30">
        <f t="shared" ref="AQ156" si="2562">IF(OR($B151=$B157,AK156=0),0,$G153-$G152)</f>
        <v>0</v>
      </c>
      <c r="AR156" s="134">
        <f t="shared" ref="AR156" si="2563">IF(OR($B151=$B157,AK156=0),0,AK155)</f>
        <v>0</v>
      </c>
      <c r="AS156" s="138">
        <f t="shared" ref="AS156" si="2564">IF($B151=$B157,0,AL153)</f>
        <v>0</v>
      </c>
      <c r="AT156" s="176">
        <f t="shared" ref="AT156" si="2565">IF($B145=$B151,IF(AV151+AV146&gt;0,1,0)+IF(AW151+AW146&gt;0,1,0)+IF(AX151+AX146&gt;0,1,0)+IF(AY151+AY146&gt;0,1,0)+IF(AZ151+AZ146&gt;0,1,0)+IF(BA151+BA146&gt;0,1,0)+IF(BB151+BB146&gt;0,1,0),AT152)</f>
        <v>0</v>
      </c>
      <c r="AU156" s="133">
        <f t="shared" ref="AU156" si="2566">IF(OR($B151=$B157,AT156=0,(AU152-BA156+AY156)&lt;=0),0,(AU152-BA156+AY156)/AT156)</f>
        <v>0</v>
      </c>
      <c r="AV156" s="137">
        <f t="shared" ref="AV156" si="2567">IF(AU156*(7-AT153)&lt;=0,0,AU156*(7-AT153))</f>
        <v>0</v>
      </c>
      <c r="AW156" s="311">
        <f t="shared" ref="AW156" si="2568">ROUND(IF(OR(AU153-AU156*(7-AT153)+AZ156&lt;0,$B151=$B157,AU156&lt;=0,AU153=0),0,IF(AU153-AU156*(7-AT153)+AZ156&gt;BA156-AY156+AZ156,BA156-AY156+AZ156,AU153-AU156*(7-AT153)+AZ156)),1)</f>
        <v>0</v>
      </c>
      <c r="AX156" s="312"/>
      <c r="AY156" s="139">
        <f t="shared" ref="AY156" si="2569">IF(OR($B151=$B157,AT152=0),0,IF($B151=$B145,AT151,$F151))</f>
        <v>0</v>
      </c>
      <c r="AZ156" s="30">
        <f t="shared" ref="AZ156" si="2570">IF(OR($B151=$B157,AT156=0),0,$G153-$G152)</f>
        <v>0</v>
      </c>
      <c r="BA156" s="134">
        <f t="shared" ref="BA156" si="2571">IF(OR($B151=$B157,AT156=0),0,AT155)</f>
        <v>0</v>
      </c>
      <c r="BB156" s="138">
        <f t="shared" ref="BB156" si="2572">IF($B151=$B157,0,AU153)</f>
        <v>0</v>
      </c>
    </row>
    <row r="157" spans="1:54" ht="15.75" x14ac:dyDescent="0.2">
      <c r="A157" s="1">
        <f t="shared" ref="A157" si="2573">IF(B157="","1. Niewypełnione",B157)</f>
        <v>0</v>
      </c>
      <c r="B157" s="320">
        <f>styczeń!B157</f>
        <v>0</v>
      </c>
      <c r="C157" s="321">
        <f>styczeń!C157</f>
        <v>0</v>
      </c>
      <c r="D157" s="321">
        <f>styczeń!D157</f>
        <v>0</v>
      </c>
      <c r="E157" s="321">
        <f>styczeń!E157</f>
        <v>0</v>
      </c>
      <c r="F157" s="177">
        <f>styczeń!F157</f>
        <v>18</v>
      </c>
      <c r="G157" s="185">
        <f>styczeń!G157</f>
        <v>18</v>
      </c>
      <c r="H157" s="177"/>
      <c r="I157" s="192">
        <f t="shared" ref="I157:I161" si="2574">K157+T157+AC157+AL157+AU157</f>
        <v>0</v>
      </c>
      <c r="J157" s="186">
        <f t="shared" ref="J157" si="2575">IF(OR($B157=$B163,J160=0),0,ROUND((K158+P162)/J160,0))</f>
        <v>0</v>
      </c>
      <c r="K157" s="51">
        <f t="shared" ref="K157:K158" si="2576">SUM(L157:R157)</f>
        <v>0</v>
      </c>
      <c r="L157" s="52">
        <f>styczeń!L157</f>
        <v>0</v>
      </c>
      <c r="M157" s="52">
        <f>styczeń!M157</f>
        <v>0</v>
      </c>
      <c r="N157" s="52">
        <f>styczeń!N157</f>
        <v>0</v>
      </c>
      <c r="O157" s="52">
        <f>styczeń!O157</f>
        <v>0</v>
      </c>
      <c r="P157" s="53">
        <f>styczeń!P157</f>
        <v>0</v>
      </c>
      <c r="Q157" s="54">
        <f>styczeń!Q157</f>
        <v>0</v>
      </c>
      <c r="R157" s="55">
        <f>styczeń!R157</f>
        <v>0</v>
      </c>
      <c r="S157" s="188">
        <f t="shared" ref="S157" si="2577">IF(OR($B157=$B163,S160=0),0,ROUND((T158+Y162)/S160,0))</f>
        <v>0</v>
      </c>
      <c r="T157" s="51">
        <f t="shared" ref="T157:T158" si="2578">SUM(U157:AA157)</f>
        <v>0</v>
      </c>
      <c r="U157" s="52">
        <f>styczeń!U157</f>
        <v>0</v>
      </c>
      <c r="V157" s="52">
        <f>styczeń!V157</f>
        <v>0</v>
      </c>
      <c r="W157" s="52">
        <f>styczeń!W157</f>
        <v>0</v>
      </c>
      <c r="X157" s="52">
        <f>styczeń!X157</f>
        <v>0</v>
      </c>
      <c r="Y157" s="53">
        <f>styczeń!Y157</f>
        <v>0</v>
      </c>
      <c r="Z157" s="54">
        <f>styczeń!Z157</f>
        <v>0</v>
      </c>
      <c r="AA157" s="55">
        <f>styczeń!AA157</f>
        <v>0</v>
      </c>
      <c r="AB157" s="188">
        <f t="shared" ref="AB157" si="2579">IF(OR($B157=$B163,AB160=0),0,ROUND((AC158+AH162)/AB160,0))</f>
        <v>0</v>
      </c>
      <c r="AC157" s="51">
        <f t="shared" ref="AC157:AC158" si="2580">SUM(AD157:AJ157)</f>
        <v>0</v>
      </c>
      <c r="AD157" s="52">
        <f>styczeń!AD157</f>
        <v>0</v>
      </c>
      <c r="AE157" s="52">
        <f>styczeń!AE157</f>
        <v>0</v>
      </c>
      <c r="AF157" s="52">
        <f>styczeń!AF157</f>
        <v>0</v>
      </c>
      <c r="AG157" s="52">
        <f>styczeń!AG157</f>
        <v>0</v>
      </c>
      <c r="AH157" s="53">
        <f>styczeń!AH157</f>
        <v>0</v>
      </c>
      <c r="AI157" s="54">
        <f>styczeń!AI157</f>
        <v>0</v>
      </c>
      <c r="AJ157" s="55">
        <f>styczeń!AJ157</f>
        <v>0</v>
      </c>
      <c r="AK157" s="188">
        <f t="shared" ref="AK157" si="2581">IF(OR($B157=$B163,AK160=0),0,ROUND((AL158+AQ162)/AK160,0))</f>
        <v>0</v>
      </c>
      <c r="AL157" s="51">
        <f t="shared" ref="AL157:AL158" si="2582">SUM(AM157:AS157)</f>
        <v>0</v>
      </c>
      <c r="AM157" s="52">
        <f>styczeń!AM157</f>
        <v>0</v>
      </c>
      <c r="AN157" s="52">
        <f>styczeń!AN157</f>
        <v>0</v>
      </c>
      <c r="AO157" s="52">
        <f>styczeń!AO157</f>
        <v>0</v>
      </c>
      <c r="AP157" s="52">
        <f>styczeń!AP157</f>
        <v>0</v>
      </c>
      <c r="AQ157" s="53">
        <f>styczeń!AQ157</f>
        <v>0</v>
      </c>
      <c r="AR157" s="54">
        <f>styczeń!AR157</f>
        <v>0</v>
      </c>
      <c r="AS157" s="55">
        <f>styczeń!AS157</f>
        <v>0</v>
      </c>
      <c r="AT157" s="188">
        <f t="shared" ref="AT157" si="2583">IF(OR($B157=$B163,AT160=0),0,ROUND((AU158+AZ162)/AT160,0))</f>
        <v>0</v>
      </c>
      <c r="AU157" s="51">
        <f t="shared" ref="AU157:AU158" si="2584">SUM(AV157:BB157)</f>
        <v>0</v>
      </c>
      <c r="AV157" s="52">
        <f t="shared" ref="AV157" si="2585">IF(SUM($AM$9:$AS$9)=SUM($AV$9:$BB$9),AM157,IF(AND(SUM($AV$9:$BB$9)&gt;42,SUM($AV$9:$BB$9)&lt;49),AM157,0))</f>
        <v>0</v>
      </c>
      <c r="AW157" s="52">
        <f t="shared" ref="AW157" si="2586">IF(SUM($AM$9:$AS$9)=SUM($AV$9:$BB$9),AN157,IF(AND(SUM($AV$9:$BB$9)&gt;42,SUM($AV$9:$BB$9)&lt;49),AN157,0))</f>
        <v>0</v>
      </c>
      <c r="AX157" s="52">
        <f t="shared" ref="AX157" si="2587">IF(SUM($AM$9:$AS$9)=SUM($AV$9:$BB$9),AO157,IF(AND(SUM($AV$9:$BB$9)&gt;42,SUM($AV$9:$BB$9)&lt;49),AO157,0))</f>
        <v>0</v>
      </c>
      <c r="AY157" s="52">
        <f t="shared" ref="AY157" si="2588">IF(SUM($AM$9:$AS$9)=SUM($AV$9:$BB$9),AP157,IF(AND(SUM($AV$9:$BB$9)&gt;42,SUM($AV$9:$BB$9)&lt;49),AP157,0))</f>
        <v>0</v>
      </c>
      <c r="AZ157" s="53">
        <f t="shared" ref="AZ157" si="2589">IF(SUM($AM$9:$AS$9)=SUM($AV$9:$BB$9),AQ157,IF(AND(SUM($AV$9:$BB$9)&gt;42,SUM($AV$9:$BB$9)&lt;49),AQ157,0))</f>
        <v>0</v>
      </c>
      <c r="BA157" s="54">
        <f t="shared" ref="BA157" si="2590">IF(SUM($AM$9:$AS$9)=SUM($AV$9:$BB$9),AR157,IF(AND(SUM($AV$9:$BB$9)&gt;42,SUM($AV$9:$BB$9)&lt;49),AR157,0))</f>
        <v>0</v>
      </c>
      <c r="BB157" s="55">
        <f t="shared" ref="BB157" si="2591">IF(SUM($AM$9:$AS$9)=SUM($AV$9:$BB$9),AS157,IF(AND(SUM($AV$9:$BB$9)&gt;42,SUM($AV$9:$BB$9)&lt;49),AS157,0))</f>
        <v>0</v>
      </c>
    </row>
    <row r="158" spans="1:54" ht="12.75" hidden="1" customHeight="1" x14ac:dyDescent="0.2">
      <c r="B158" s="93"/>
      <c r="C158" s="94"/>
      <c r="D158" s="95"/>
      <c r="E158" s="115"/>
      <c r="F158" s="140" t="b">
        <f t="shared" ref="F158" si="2592">IF($B151=$B157,OR(F152,G157&lt;F157),G157&lt;F157)</f>
        <v>0</v>
      </c>
      <c r="G158" s="189">
        <f t="shared" ref="G158" si="2593">IF(AND($B151=$B157,$B151&lt;&gt;"",$B151&lt;&gt;0),G157+G152,G157)</f>
        <v>18</v>
      </c>
      <c r="H158" s="120"/>
      <c r="I158" s="165">
        <f t="shared" si="2574"/>
        <v>0</v>
      </c>
      <c r="J158" s="194">
        <f t="shared" ref="J158" si="2594">7-COUNTIF(L157:R157,0)-COUNTIF(L157:R157,"")</f>
        <v>0</v>
      </c>
      <c r="K158" s="22">
        <f t="shared" si="2576"/>
        <v>0</v>
      </c>
      <c r="L158" s="35">
        <f t="shared" ref="L158:R158" si="2595">IF($B151=$B157,L157+L152,L157)</f>
        <v>0</v>
      </c>
      <c r="M158" s="35">
        <f t="shared" si="2595"/>
        <v>0</v>
      </c>
      <c r="N158" s="35">
        <f t="shared" si="2595"/>
        <v>0</v>
      </c>
      <c r="O158" s="35">
        <f t="shared" si="2595"/>
        <v>0</v>
      </c>
      <c r="P158" s="36">
        <f t="shared" si="2595"/>
        <v>0</v>
      </c>
      <c r="Q158" s="37">
        <f t="shared" si="2595"/>
        <v>0</v>
      </c>
      <c r="R158" s="38">
        <f t="shared" si="2595"/>
        <v>0</v>
      </c>
      <c r="S158" s="194">
        <f t="shared" ref="S158" si="2596">7-COUNTIF(U157:AA157,0)-COUNTIF(U157:AA157,"")</f>
        <v>0</v>
      </c>
      <c r="T158" s="22">
        <f t="shared" si="2578"/>
        <v>0</v>
      </c>
      <c r="U158" s="35">
        <f t="shared" ref="U158:AA158" si="2597">IF($B151=$B157,U157+U152,U157)</f>
        <v>0</v>
      </c>
      <c r="V158" s="35">
        <f t="shared" si="2597"/>
        <v>0</v>
      </c>
      <c r="W158" s="35">
        <f t="shared" si="2597"/>
        <v>0</v>
      </c>
      <c r="X158" s="35">
        <f t="shared" si="2597"/>
        <v>0</v>
      </c>
      <c r="Y158" s="36">
        <f t="shared" si="2597"/>
        <v>0</v>
      </c>
      <c r="Z158" s="37">
        <f t="shared" si="2597"/>
        <v>0</v>
      </c>
      <c r="AA158" s="38">
        <f t="shared" si="2597"/>
        <v>0</v>
      </c>
      <c r="AB158" s="194">
        <f t="shared" ref="AB158" si="2598">7-COUNTIF(AD157:AJ157,0)-COUNTIF(AD157:AJ157,"")</f>
        <v>0</v>
      </c>
      <c r="AC158" s="22">
        <f t="shared" si="2580"/>
        <v>0</v>
      </c>
      <c r="AD158" s="35">
        <f t="shared" ref="AD158:AJ158" si="2599">IF($B151=$B157,AD157+AD152,AD157)</f>
        <v>0</v>
      </c>
      <c r="AE158" s="35">
        <f t="shared" si="2599"/>
        <v>0</v>
      </c>
      <c r="AF158" s="35">
        <f t="shared" si="2599"/>
        <v>0</v>
      </c>
      <c r="AG158" s="35">
        <f t="shared" si="2599"/>
        <v>0</v>
      </c>
      <c r="AH158" s="36">
        <f t="shared" si="2599"/>
        <v>0</v>
      </c>
      <c r="AI158" s="37">
        <f t="shared" si="2599"/>
        <v>0</v>
      </c>
      <c r="AJ158" s="38">
        <f t="shared" si="2599"/>
        <v>0</v>
      </c>
      <c r="AK158" s="194">
        <f t="shared" ref="AK158" si="2600">7-COUNTIF(AM157:AS157,0)-COUNTIF(AM157:AS157,"")</f>
        <v>0</v>
      </c>
      <c r="AL158" s="22">
        <f t="shared" si="2582"/>
        <v>0</v>
      </c>
      <c r="AM158" s="35">
        <f t="shared" ref="AM158:AS158" si="2601">IF($B151=$B157,AM157+AM152,AM157)</f>
        <v>0</v>
      </c>
      <c r="AN158" s="35">
        <f t="shared" si="2601"/>
        <v>0</v>
      </c>
      <c r="AO158" s="35">
        <f t="shared" si="2601"/>
        <v>0</v>
      </c>
      <c r="AP158" s="35">
        <f t="shared" si="2601"/>
        <v>0</v>
      </c>
      <c r="AQ158" s="36">
        <f t="shared" si="2601"/>
        <v>0</v>
      </c>
      <c r="AR158" s="37">
        <f t="shared" si="2601"/>
        <v>0</v>
      </c>
      <c r="AS158" s="38">
        <f t="shared" si="2601"/>
        <v>0</v>
      </c>
      <c r="AT158" s="194">
        <f t="shared" ref="AT158" si="2602">7-COUNTIF(AV157:BB157,0)-COUNTIF(AV157:BB157,"")</f>
        <v>0</v>
      </c>
      <c r="AU158" s="22">
        <f t="shared" si="2584"/>
        <v>0</v>
      </c>
      <c r="AV158" s="35">
        <f t="shared" ref="AV158:BB158" si="2603">IF($B151=$B157,AV157+AV152,AV157)</f>
        <v>0</v>
      </c>
      <c r="AW158" s="35">
        <f t="shared" si="2603"/>
        <v>0</v>
      </c>
      <c r="AX158" s="35">
        <f t="shared" si="2603"/>
        <v>0</v>
      </c>
      <c r="AY158" s="35">
        <f t="shared" si="2603"/>
        <v>0</v>
      </c>
      <c r="AZ158" s="36">
        <f t="shared" si="2603"/>
        <v>0</v>
      </c>
      <c r="BA158" s="37">
        <f t="shared" si="2603"/>
        <v>0</v>
      </c>
      <c r="BB158" s="38">
        <f t="shared" si="2603"/>
        <v>0</v>
      </c>
    </row>
    <row r="159" spans="1:54" ht="15" hidden="1" customHeight="1" x14ac:dyDescent="0.2">
      <c r="B159" s="116"/>
      <c r="C159" s="117"/>
      <c r="D159" s="118"/>
      <c r="E159" s="119"/>
      <c r="F159" s="92"/>
      <c r="G159" s="190">
        <f t="shared" ref="G159" si="2604">IF(AND($B151=$B157,$B151&lt;&gt;"",$B151&lt;&gt;0),F157+G153,F157)</f>
        <v>18</v>
      </c>
      <c r="H159" s="121"/>
      <c r="I159" s="165">
        <f t="shared" si="2574"/>
        <v>0</v>
      </c>
      <c r="J159" s="195">
        <f t="shared" ref="J159" si="2605">IF($B157=$B151,COUNTIF(L159:R159,0),COUNTIF(L160:R160,0)+COUNTIF(L160:R160,""))</f>
        <v>7</v>
      </c>
      <c r="K159" s="39">
        <f t="shared" ref="K159:R159" si="2606">IF($B151=$B157,K160+K153,K160)</f>
        <v>0</v>
      </c>
      <c r="L159" s="40">
        <f t="shared" si="2606"/>
        <v>0</v>
      </c>
      <c r="M159" s="40">
        <f t="shared" si="2606"/>
        <v>0</v>
      </c>
      <c r="N159" s="40">
        <f t="shared" si="2606"/>
        <v>0</v>
      </c>
      <c r="O159" s="40">
        <f t="shared" si="2606"/>
        <v>0</v>
      </c>
      <c r="P159" s="41">
        <f t="shared" si="2606"/>
        <v>0</v>
      </c>
      <c r="Q159" s="42">
        <f t="shared" si="2606"/>
        <v>0</v>
      </c>
      <c r="R159" s="43">
        <f t="shared" si="2606"/>
        <v>0</v>
      </c>
      <c r="S159" s="195">
        <f t="shared" ref="S159" si="2607">IF($B157=$B151,COUNTIF(U159:AA159,0),COUNTIF(U160:AA160,0)+COUNTIF(U160:AA160,""))</f>
        <v>7</v>
      </c>
      <c r="T159" s="39">
        <f t="shared" ref="T159:AA159" si="2608">IF($B151=$B157,T160+T153,T160)</f>
        <v>0</v>
      </c>
      <c r="U159" s="40">
        <f t="shared" si="2608"/>
        <v>0</v>
      </c>
      <c r="V159" s="40">
        <f t="shared" si="2608"/>
        <v>0</v>
      </c>
      <c r="W159" s="40">
        <f t="shared" si="2608"/>
        <v>0</v>
      </c>
      <c r="X159" s="40">
        <f t="shared" si="2608"/>
        <v>0</v>
      </c>
      <c r="Y159" s="41">
        <f t="shared" si="2608"/>
        <v>0</v>
      </c>
      <c r="Z159" s="42">
        <f t="shared" si="2608"/>
        <v>0</v>
      </c>
      <c r="AA159" s="43">
        <f t="shared" si="2608"/>
        <v>0</v>
      </c>
      <c r="AB159" s="195">
        <f t="shared" ref="AB159" si="2609">IF($B157=$B151,COUNTIF(AD159:AJ159,0),COUNTIF(AD160:AJ160,0)+COUNTIF(AD160:AJ160,""))</f>
        <v>7</v>
      </c>
      <c r="AC159" s="39">
        <f t="shared" ref="AC159:AJ159" si="2610">IF($B151=$B157,AC160+AC153,AC160)</f>
        <v>0</v>
      </c>
      <c r="AD159" s="40">
        <f t="shared" si="2610"/>
        <v>0</v>
      </c>
      <c r="AE159" s="40">
        <f t="shared" si="2610"/>
        <v>0</v>
      </c>
      <c r="AF159" s="40">
        <f t="shared" si="2610"/>
        <v>0</v>
      </c>
      <c r="AG159" s="40">
        <f t="shared" si="2610"/>
        <v>0</v>
      </c>
      <c r="AH159" s="41">
        <f t="shared" si="2610"/>
        <v>0</v>
      </c>
      <c r="AI159" s="42">
        <f t="shared" si="2610"/>
        <v>0</v>
      </c>
      <c r="AJ159" s="43">
        <f t="shared" si="2610"/>
        <v>0</v>
      </c>
      <c r="AK159" s="195">
        <f t="shared" ref="AK159" si="2611">IF($B157=$B151,COUNTIF(AM159:AS159,0),COUNTIF(AM160:AS160,0)+COUNTIF(AM160:AS160,""))</f>
        <v>7</v>
      </c>
      <c r="AL159" s="39">
        <f t="shared" ref="AL159:AS159" si="2612">IF($B151=$B157,AL160+AL153,AL160)</f>
        <v>0</v>
      </c>
      <c r="AM159" s="40">
        <f t="shared" si="2612"/>
        <v>0</v>
      </c>
      <c r="AN159" s="40">
        <f t="shared" si="2612"/>
        <v>0</v>
      </c>
      <c r="AO159" s="40">
        <f t="shared" si="2612"/>
        <v>0</v>
      </c>
      <c r="AP159" s="40">
        <f t="shared" si="2612"/>
        <v>0</v>
      </c>
      <c r="AQ159" s="41">
        <f t="shared" si="2612"/>
        <v>0</v>
      </c>
      <c r="AR159" s="42">
        <f t="shared" si="2612"/>
        <v>0</v>
      </c>
      <c r="AS159" s="43">
        <f t="shared" si="2612"/>
        <v>0</v>
      </c>
      <c r="AT159" s="195">
        <f t="shared" ref="AT159" si="2613">IF($B157=$B151,COUNTIF(AV159:BB159,0),COUNTIF(AV160:BB160,0)+COUNTIF(AV160:BB160,""))</f>
        <v>7</v>
      </c>
      <c r="AU159" s="39">
        <f t="shared" ref="AU159:BB159" si="2614">IF($B151=$B157,AU160+AU153,AU160)</f>
        <v>0</v>
      </c>
      <c r="AV159" s="40">
        <f t="shared" si="2614"/>
        <v>0</v>
      </c>
      <c r="AW159" s="40">
        <f t="shared" si="2614"/>
        <v>0</v>
      </c>
      <c r="AX159" s="40">
        <f t="shared" si="2614"/>
        <v>0</v>
      </c>
      <c r="AY159" s="40">
        <f t="shared" si="2614"/>
        <v>0</v>
      </c>
      <c r="AZ159" s="41">
        <f t="shared" si="2614"/>
        <v>0</v>
      </c>
      <c r="BA159" s="42">
        <f t="shared" si="2614"/>
        <v>0</v>
      </c>
      <c r="BB159" s="43">
        <f t="shared" si="2614"/>
        <v>0</v>
      </c>
    </row>
    <row r="160" spans="1:54" ht="15.75" customHeight="1" x14ac:dyDescent="0.2">
      <c r="A160" s="1">
        <f t="shared" ref="A160" si="2615">A157</f>
        <v>0</v>
      </c>
      <c r="B160" s="313">
        <f t="shared" ref="B160" si="2616">B154+1</f>
        <v>24</v>
      </c>
      <c r="C160" s="314"/>
      <c r="D160" s="314"/>
      <c r="E160" s="314"/>
      <c r="F160" s="31"/>
      <c r="G160" s="183"/>
      <c r="H160" s="122">
        <f t="shared" ref="H160" si="2617">5-COUNTIF(AU157,0)-COUNTIF(AL157,0)-COUNTIF(AC157,0)-COUNTIF(T157,0)-COUNTIF(K157,0)</f>
        <v>0</v>
      </c>
      <c r="I160" s="165">
        <f t="shared" si="2574"/>
        <v>0</v>
      </c>
      <c r="J160" s="187">
        <f t="shared" ref="J160" si="2618">IF($B157=$B151,J154+IF($F157&lt;&gt;$G157,(K157+$G159-$G158)/$F157,K157/$F157),IF($F157&lt;&gt;G157,(K157+$G159-$G158)/$F157,K157/$F157))</f>
        <v>0</v>
      </c>
      <c r="K160" s="7">
        <f t="shared" ref="K160:K161" si="2619">SUM(L160:R160)</f>
        <v>0</v>
      </c>
      <c r="L160" s="26">
        <f t="shared" ref="L160:R160" si="2620">L157</f>
        <v>0</v>
      </c>
      <c r="M160" s="26">
        <f t="shared" si="2620"/>
        <v>0</v>
      </c>
      <c r="N160" s="26">
        <f t="shared" si="2620"/>
        <v>0</v>
      </c>
      <c r="O160" s="26">
        <f t="shared" si="2620"/>
        <v>0</v>
      </c>
      <c r="P160" s="26">
        <f t="shared" si="2620"/>
        <v>0</v>
      </c>
      <c r="Q160" s="29">
        <f t="shared" si="2620"/>
        <v>0</v>
      </c>
      <c r="R160" s="23">
        <f t="shared" si="2620"/>
        <v>0</v>
      </c>
      <c r="S160" s="187">
        <f t="shared" ref="S160" si="2621">IF($B157=$B151,S154+IF($F157&lt;&gt;$G157,(T157+$G159-$G158)/$F157,T157/$F157),IF($F157&lt;&gt;P157,(T157+$G159-$G158)/$F157,T157/$F157))</f>
        <v>0</v>
      </c>
      <c r="T160" s="7">
        <f t="shared" ref="T160:T161" si="2622">SUM(U160:AA160)</f>
        <v>0</v>
      </c>
      <c r="U160" s="26">
        <f t="shared" ref="U160:AA160" si="2623">U157</f>
        <v>0</v>
      </c>
      <c r="V160" s="26">
        <f t="shared" si="2623"/>
        <v>0</v>
      </c>
      <c r="W160" s="26">
        <f t="shared" si="2623"/>
        <v>0</v>
      </c>
      <c r="X160" s="26">
        <f t="shared" si="2623"/>
        <v>0</v>
      </c>
      <c r="Y160" s="113">
        <f t="shared" si="2623"/>
        <v>0</v>
      </c>
      <c r="Z160" s="29">
        <f t="shared" si="2623"/>
        <v>0</v>
      </c>
      <c r="AA160" s="23">
        <f t="shared" si="2623"/>
        <v>0</v>
      </c>
      <c r="AB160" s="187">
        <f t="shared" ref="AB160" si="2624">IF($B157=$B151,AB154+IF($F157&lt;&gt;$G157,(AC157+$G159-$G158)/$F157,AC157/$F157),IF($F157&lt;&gt;Y157,(AC157+$G159-$G158)/$F157,AC157/$F157))</f>
        <v>0</v>
      </c>
      <c r="AC160" s="7">
        <f t="shared" ref="AC160:AC161" si="2625">SUM(AD160:AJ160)</f>
        <v>0</v>
      </c>
      <c r="AD160" s="26">
        <f t="shared" ref="AD160:AJ160" si="2626">AD157</f>
        <v>0</v>
      </c>
      <c r="AE160" s="26">
        <f t="shared" si="2626"/>
        <v>0</v>
      </c>
      <c r="AF160" s="26">
        <f t="shared" si="2626"/>
        <v>0</v>
      </c>
      <c r="AG160" s="26">
        <f t="shared" si="2626"/>
        <v>0</v>
      </c>
      <c r="AH160" s="113">
        <f t="shared" si="2626"/>
        <v>0</v>
      </c>
      <c r="AI160" s="29">
        <f t="shared" si="2626"/>
        <v>0</v>
      </c>
      <c r="AJ160" s="23">
        <f t="shared" si="2626"/>
        <v>0</v>
      </c>
      <c r="AK160" s="187">
        <f t="shared" ref="AK160" si="2627">IF($B157=$B151,AK154+IF($F157&lt;&gt;$G157,(AL157+$G159-$G158)/$F157,AL157/$F157),IF($F157&lt;&gt;AH157,(AL157+$G159-$G158)/$F157,AL157/$F157))</f>
        <v>0</v>
      </c>
      <c r="AL160" s="7">
        <f t="shared" ref="AL160:AL161" si="2628">SUM(AM160:AS160)</f>
        <v>0</v>
      </c>
      <c r="AM160" s="26">
        <f t="shared" ref="AM160:AS160" si="2629">AM157</f>
        <v>0</v>
      </c>
      <c r="AN160" s="26">
        <f t="shared" si="2629"/>
        <v>0</v>
      </c>
      <c r="AO160" s="26">
        <f t="shared" si="2629"/>
        <v>0</v>
      </c>
      <c r="AP160" s="26">
        <f t="shared" si="2629"/>
        <v>0</v>
      </c>
      <c r="AQ160" s="113">
        <f t="shared" si="2629"/>
        <v>0</v>
      </c>
      <c r="AR160" s="29">
        <f t="shared" si="2629"/>
        <v>0</v>
      </c>
      <c r="AS160" s="23">
        <f t="shared" si="2629"/>
        <v>0</v>
      </c>
      <c r="AT160" s="187">
        <f t="shared" ref="AT160" si="2630">IF($B157=$B151,AT154+IF($F157&lt;&gt;$G157,(AU157+$G159-$G158)/$F157,AU157/$F157),IF($F157&lt;&gt;AQ157,(AU157+$G159-$G158)/$F157,AU157/$F157))</f>
        <v>0</v>
      </c>
      <c r="AU160" s="7">
        <f t="shared" ref="AU160:AU161" si="2631">SUM(AV160:BB160)</f>
        <v>0</v>
      </c>
      <c r="AV160" s="6">
        <f t="shared" ref="AV160" si="2632">IF(SUM($AM$9:$AS$9)=SUM($AV$9:$BB$9),AV157,IF(AND(SUM($AV$9:$BB$9)&gt;42,SUM($AV$9:$BB$9)&lt;49),AV157,0))</f>
        <v>0</v>
      </c>
      <c r="AW160" s="6">
        <f t="shared" ref="AW160:BB160" si="2633">IF(SUM($AM$9:$AS$9)=SUM($AV$9:$BB$9),AW157,IF(AND(SUM($AV$9:$BB$9)&gt;42,SUM($AV$9:$BB$9)&lt;49),AW157,0))</f>
        <v>0</v>
      </c>
      <c r="AX160" s="6">
        <f t="shared" si="2633"/>
        <v>0</v>
      </c>
      <c r="AY160" s="6">
        <f t="shared" si="2633"/>
        <v>0</v>
      </c>
      <c r="AZ160" s="26">
        <f t="shared" si="2633"/>
        <v>0</v>
      </c>
      <c r="BA160" s="29">
        <f t="shared" si="2633"/>
        <v>0</v>
      </c>
      <c r="BB160" s="23">
        <f t="shared" si="2633"/>
        <v>0</v>
      </c>
    </row>
    <row r="161" spans="1:54" ht="15.75" customHeight="1" x14ac:dyDescent="0.2">
      <c r="A161" s="1">
        <f t="shared" ref="A161:A162" si="2634">A160</f>
        <v>0</v>
      </c>
      <c r="B161" s="313"/>
      <c r="C161" s="314"/>
      <c r="D161" s="314"/>
      <c r="E161" s="314"/>
      <c r="F161" s="31"/>
      <c r="G161" s="183"/>
      <c r="H161" s="123">
        <f t="shared" ref="H161" si="2635">IF($B157=$B151,H155+F161,$F161)</f>
        <v>0</v>
      </c>
      <c r="I161" s="165">
        <f t="shared" si="2574"/>
        <v>0</v>
      </c>
      <c r="J161" s="141">
        <f t="shared" ref="J161" si="2636">IF($H160=0,0,IF($B151=$B157,IF($H162&gt;0,$H162+J155,K157+J155),IF($H162&gt;0,$H162,K157)))</f>
        <v>0</v>
      </c>
      <c r="K161" s="7">
        <f t="shared" si="2619"/>
        <v>0</v>
      </c>
      <c r="L161" s="6"/>
      <c r="M161" s="6"/>
      <c r="N161" s="6"/>
      <c r="O161" s="6"/>
      <c r="P161" s="26"/>
      <c r="Q161" s="29"/>
      <c r="R161" s="23"/>
      <c r="S161" s="141">
        <f t="shared" ref="S161" si="2637">IF($H160=0,0,IF($B151=$B157,IF($H162&gt;0,$H162+S155,T157+S155),IF($H162&gt;0,$H162,T157)))</f>
        <v>0</v>
      </c>
      <c r="T161" s="7">
        <f t="shared" si="2622"/>
        <v>0</v>
      </c>
      <c r="U161" s="6"/>
      <c r="V161" s="6"/>
      <c r="W161" s="6"/>
      <c r="X161" s="6"/>
      <c r="Y161" s="26"/>
      <c r="Z161" s="29"/>
      <c r="AA161" s="23"/>
      <c r="AB161" s="141">
        <f t="shared" ref="AB161" si="2638">IF($H160=0,0,IF($B151=$B157,IF($H162&gt;0,$H162+AB155,AC157+AB155),IF($H162&gt;0,$H162,AC157)))</f>
        <v>0</v>
      </c>
      <c r="AC161" s="7">
        <f t="shared" si="2625"/>
        <v>0</v>
      </c>
      <c r="AD161" s="6"/>
      <c r="AE161" s="6"/>
      <c r="AF161" s="6"/>
      <c r="AG161" s="6"/>
      <c r="AH161" s="26"/>
      <c r="AI161" s="29"/>
      <c r="AJ161" s="23"/>
      <c r="AK161" s="141">
        <f t="shared" ref="AK161" si="2639">IF($H160=0,0,IF($B151=$B157,IF($H162&gt;0,$H162+AK155,AL157+AK155),IF($H162&gt;0,$H162,AL157)))</f>
        <v>0</v>
      </c>
      <c r="AL161" s="7">
        <f t="shared" si="2628"/>
        <v>0</v>
      </c>
      <c r="AM161" s="6"/>
      <c r="AN161" s="6"/>
      <c r="AO161" s="6"/>
      <c r="AP161" s="6"/>
      <c r="AQ161" s="26"/>
      <c r="AR161" s="29"/>
      <c r="AS161" s="23"/>
      <c r="AT161" s="141">
        <f t="shared" ref="AT161" si="2640">IF($H160=0,0,IF($B151=$B157,IF($H162&gt;0,$H162+AT155,AU157+AT155),IF($H162&gt;0,$H162,AU157)))</f>
        <v>0</v>
      </c>
      <c r="AU161" s="7">
        <f t="shared" si="2631"/>
        <v>0</v>
      </c>
      <c r="AV161" s="6"/>
      <c r="AW161" s="6"/>
      <c r="AX161" s="6"/>
      <c r="AY161" s="6"/>
      <c r="AZ161" s="26"/>
      <c r="BA161" s="29"/>
      <c r="BB161" s="23"/>
    </row>
    <row r="162" spans="1:54" ht="18.75" customHeight="1" thickBot="1" x14ac:dyDescent="0.25">
      <c r="A162" s="1">
        <f t="shared" si="2634"/>
        <v>0</v>
      </c>
      <c r="B162" s="323" t="str">
        <f>IF(B157="",Wydruk!$AE$6,IF(J158=0,Wydruk!$AE$7,IF(AND(G158&lt;G159,B157&lt;&gt;$B163),Wydruk!$AE$13,IF(AND($B157=$B151,$B157&lt;&gt;$B163),IF(OR(OR(J162&lt;4,J162&gt;5),OR(S162&lt;4,S162&gt;5),OR(AB162&lt;4,AB162&gt;5),OR(AK162&lt;4,AK162&gt;5),OR(AND(AT162&lt;4,AT162&gt;0),AT162&gt;5)),Wydruk!$AE$8,Wydruk!$AE$9),IF($B157=$B163,IF($F161&lt;&gt;0,Wydruk!$AE$12,Wydruk!$AE$10),IF(OR(OR(J158&lt;4,J158&gt;5),OR(S158&lt;4,S158&gt;5),OR(AB158&lt;4,AB158&gt;5),OR(AK158&lt;4,AK158&gt;5),OR(AND(AT158&lt;4,AT158&gt;0),AT158&gt;5)),Wydruk!$AE$8,Wydruk!$AE$11))))))</f>
        <v>Uzupełnij liczby godzin tygodniowego planu</v>
      </c>
      <c r="C162" s="324"/>
      <c r="D162" s="324"/>
      <c r="E162" s="324"/>
      <c r="F162" s="173">
        <f>styczeń!F162</f>
        <v>0</v>
      </c>
      <c r="G162" s="184">
        <f>styczeń!G162</f>
        <v>0</v>
      </c>
      <c r="H162" s="191">
        <f t="shared" ref="H162" si="2641">IF(OR($G162=0,$F162=0,$G162="",$F162=""),0,$G162/$F162)</f>
        <v>0</v>
      </c>
      <c r="I162" s="193"/>
      <c r="J162" s="176">
        <f t="shared" ref="J162" si="2642">IF($B151=$B157,IF(L157+L152&gt;0,1,0)+IF(M157+M152&gt;0,1,0)+IF(N157+N152&gt;0,1,0)+IF(O157+O152&gt;0,1,0)+IF(P157+P152&gt;0,1,0)+IF(Q157+Q152&gt;0,1,0)+IF(R157+R152&gt;0,1,0),J158)</f>
        <v>0</v>
      </c>
      <c r="K162" s="133">
        <f t="shared" ref="K162" si="2643">IF(OR($B157=$B163,J162=0,(K158-Q162+O162)&lt;=0),0,(K158-Q162+O162)/J162)</f>
        <v>0</v>
      </c>
      <c r="L162" s="137">
        <f t="shared" ref="L162" si="2644">IF(K162*(7-J159)&lt;=0,0,K162*(7-J159))</f>
        <v>0</v>
      </c>
      <c r="M162" s="311">
        <f t="shared" ref="M162" si="2645">ROUND(IF(OR(K159-K162*(7-J159)+P162&lt;0,$B157=$B163,K162&lt;=0,K159=0),0,IF(K159-K162*(7-J159)+P162&gt;Q162-O162+P162,Q162-O162+P162,K159-K162*(7-J159)+P162)),1)</f>
        <v>0</v>
      </c>
      <c r="N162" s="312"/>
      <c r="O162" s="139">
        <f t="shared" ref="O162" si="2646">IF(OR($B157=$B163,J158=0),0,IF($B157=$B151,J157,$F157))</f>
        <v>0</v>
      </c>
      <c r="P162" s="30">
        <f t="shared" ref="P162" si="2647">IF(OR($B157=$B163,J162=0),0,$G159-$G158)</f>
        <v>0</v>
      </c>
      <c r="Q162" s="134">
        <f t="shared" ref="Q162" si="2648">IF(OR($B157=$B163,J162=0),0,J161)</f>
        <v>0</v>
      </c>
      <c r="R162" s="138">
        <f t="shared" ref="R162" si="2649">IF($B157=$B163,0,K159)</f>
        <v>0</v>
      </c>
      <c r="S162" s="176">
        <f t="shared" ref="S162" si="2650">IF($B151=$B157,IF(U157+U152&gt;0,1,0)+IF(V157+V152&gt;0,1,0)+IF(W157+W152&gt;0,1,0)+IF(X157+X152&gt;0,1,0)+IF(Y157+Y152&gt;0,1,0)+IF(Z157+Z152&gt;0,1,0)+IF(AA157+AA152&gt;0,1,0),S158)</f>
        <v>0</v>
      </c>
      <c r="T162" s="133">
        <f t="shared" ref="T162" si="2651">IF(OR($B157=$B163,S162=0,(T158-Z162+X162)&lt;=0),0,(T158-Z162+X162)/S162)</f>
        <v>0</v>
      </c>
      <c r="U162" s="137">
        <f t="shared" ref="U162" si="2652">IF(T162*(7-S159)&lt;=0,0,T162*(7-S159))</f>
        <v>0</v>
      </c>
      <c r="V162" s="311">
        <f t="shared" ref="V162" si="2653">ROUND(IF(OR(T159-T162*(7-S159)+Y162&lt;0,$B157=$B163,T162&lt;=0,T159=0),0,IF(T159-T162*(7-S159)+Y162&gt;Z162-X162+Y162,Z162-X162+Y162,T159-T162*(7-S159)+Y162)),1)</f>
        <v>0</v>
      </c>
      <c r="W162" s="312"/>
      <c r="X162" s="139">
        <f t="shared" ref="X162" si="2654">IF(OR($B157=$B163,S158=0),0,IF($B157=$B151,S157,$F157))</f>
        <v>0</v>
      </c>
      <c r="Y162" s="30">
        <f t="shared" ref="Y162" si="2655">IF(OR($B157=$B163,S162=0),0,$G159-$G158)</f>
        <v>0</v>
      </c>
      <c r="Z162" s="134">
        <f t="shared" ref="Z162" si="2656">IF(OR($B157=$B163,S162=0),0,S161)</f>
        <v>0</v>
      </c>
      <c r="AA162" s="138">
        <f t="shared" ref="AA162" si="2657">IF($B157=$B163,0,T159)</f>
        <v>0</v>
      </c>
      <c r="AB162" s="176">
        <f t="shared" ref="AB162" si="2658">IF($B151=$B157,IF(AD157+AD152&gt;0,1,0)+IF(AE157+AE152&gt;0,1,0)+IF(AF157+AF152&gt;0,1,0)+IF(AG157+AG152&gt;0,1,0)+IF(AH157+AH152&gt;0,1,0)+IF(AI157+AI152&gt;0,1,0)+IF(AJ157+AJ152&gt;0,1,0),AB158)</f>
        <v>0</v>
      </c>
      <c r="AC162" s="133">
        <f t="shared" ref="AC162" si="2659">IF(OR($B157=$B163,AB162=0,(AC158-AI162+AG162)&lt;=0),0,(AC158-AI162+AG162)/AB162)</f>
        <v>0</v>
      </c>
      <c r="AD162" s="137">
        <f t="shared" ref="AD162" si="2660">IF(AC162*(7-AB159)&lt;=0,0,AC162*(7-AB159))</f>
        <v>0</v>
      </c>
      <c r="AE162" s="311">
        <f t="shared" ref="AE162" si="2661">ROUND(IF(OR(AC159-AC162*(7-AB159)+AH162&lt;0,$B157=$B163,AC162&lt;=0,AC159=0),0,IF(AC159-AC162*(7-AB159)+AH162&gt;AI162-AG162+AH162,AI162-AG162+AH162,AC159-AC162*(7-AB159)+AH162)),1)</f>
        <v>0</v>
      </c>
      <c r="AF162" s="312"/>
      <c r="AG162" s="139">
        <f t="shared" ref="AG162" si="2662">IF(OR($B157=$B163,AB158=0),0,IF($B157=$B151,AB157,$F157))</f>
        <v>0</v>
      </c>
      <c r="AH162" s="30">
        <f t="shared" ref="AH162" si="2663">IF(OR($B157=$B163,AB162=0),0,$G159-$G158)</f>
        <v>0</v>
      </c>
      <c r="AI162" s="134">
        <f t="shared" ref="AI162" si="2664">IF(OR($B157=$B163,AB162=0),0,AB161)</f>
        <v>0</v>
      </c>
      <c r="AJ162" s="138">
        <f t="shared" ref="AJ162" si="2665">IF($B157=$B163,0,AC159)</f>
        <v>0</v>
      </c>
      <c r="AK162" s="176">
        <f t="shared" ref="AK162" si="2666">IF($B151=$B157,IF(AM157+AM152&gt;0,1,0)+IF(AN157+AN152&gt;0,1,0)+IF(AO157+AO152&gt;0,1,0)+IF(AP157+AP152&gt;0,1,0)+IF(AQ157+AQ152&gt;0,1,0)+IF(AR157+AR152&gt;0,1,0)+IF(AS157+AS152&gt;0,1,0),AK158)</f>
        <v>0</v>
      </c>
      <c r="AL162" s="133">
        <f t="shared" ref="AL162" si="2667">IF(OR($B157=$B163,AK162=0,(AL158-AR162+AP162)&lt;=0),0,(AL158-AR162+AP162)/AK162)</f>
        <v>0</v>
      </c>
      <c r="AM162" s="137">
        <f t="shared" ref="AM162" si="2668">IF(AL162*(7-AK159)&lt;=0,0,AL162*(7-AK159))</f>
        <v>0</v>
      </c>
      <c r="AN162" s="311">
        <f t="shared" ref="AN162" si="2669">ROUND(IF(OR(AL159-AL162*(7-AK159)+AQ162&lt;0,$B157=$B163,AL162&lt;=0,AL159=0),0,IF(AL159-AL162*(7-AK159)+AQ162&gt;AR162-AP162+AQ162,AR162-AP162+AQ162,AL159-AL162*(7-AK159)+AQ162)),1)</f>
        <v>0</v>
      </c>
      <c r="AO162" s="312"/>
      <c r="AP162" s="139">
        <f t="shared" ref="AP162" si="2670">IF(OR($B157=$B163,AK158=0),0,IF($B157=$B151,AK157,$F157))</f>
        <v>0</v>
      </c>
      <c r="AQ162" s="30">
        <f t="shared" ref="AQ162" si="2671">IF(OR($B157=$B163,AK162=0),0,$G159-$G158)</f>
        <v>0</v>
      </c>
      <c r="AR162" s="134">
        <f t="shared" ref="AR162" si="2672">IF(OR($B157=$B163,AK162=0),0,AK161)</f>
        <v>0</v>
      </c>
      <c r="AS162" s="138">
        <f t="shared" ref="AS162" si="2673">IF($B157=$B163,0,AL159)</f>
        <v>0</v>
      </c>
      <c r="AT162" s="176">
        <f t="shared" ref="AT162" si="2674">IF($B151=$B157,IF(AV157+AV152&gt;0,1,0)+IF(AW157+AW152&gt;0,1,0)+IF(AX157+AX152&gt;0,1,0)+IF(AY157+AY152&gt;0,1,0)+IF(AZ157+AZ152&gt;0,1,0)+IF(BA157+BA152&gt;0,1,0)+IF(BB157+BB152&gt;0,1,0),AT158)</f>
        <v>0</v>
      </c>
      <c r="AU162" s="133">
        <f t="shared" ref="AU162" si="2675">IF(OR($B157=$B163,AT162=0,(AU158-BA162+AY162)&lt;=0),0,(AU158-BA162+AY162)/AT162)</f>
        <v>0</v>
      </c>
      <c r="AV162" s="137">
        <f t="shared" ref="AV162" si="2676">IF(AU162*(7-AT159)&lt;=0,0,AU162*(7-AT159))</f>
        <v>0</v>
      </c>
      <c r="AW162" s="311">
        <f t="shared" ref="AW162" si="2677">ROUND(IF(OR(AU159-AU162*(7-AT159)+AZ162&lt;0,$B157=$B163,AU162&lt;=0,AU159=0),0,IF(AU159-AU162*(7-AT159)+AZ162&gt;BA162-AY162+AZ162,BA162-AY162+AZ162,AU159-AU162*(7-AT159)+AZ162)),1)</f>
        <v>0</v>
      </c>
      <c r="AX162" s="312"/>
      <c r="AY162" s="139">
        <f t="shared" ref="AY162" si="2678">IF(OR($B157=$B163,AT158=0),0,IF($B157=$B151,AT157,$F157))</f>
        <v>0</v>
      </c>
      <c r="AZ162" s="30">
        <f t="shared" ref="AZ162" si="2679">IF(OR($B157=$B163,AT162=0),0,$G159-$G158)</f>
        <v>0</v>
      </c>
      <c r="BA162" s="134">
        <f t="shared" ref="BA162" si="2680">IF(OR($B157=$B163,AT162=0),0,AT161)</f>
        <v>0</v>
      </c>
      <c r="BB162" s="138">
        <f t="shared" ref="BB162" si="2681">IF($B157=$B163,0,AU159)</f>
        <v>0</v>
      </c>
    </row>
    <row r="163" spans="1:54" ht="15.75" x14ac:dyDescent="0.2">
      <c r="A163" s="1">
        <f t="shared" ref="A163" si="2682">IF(B163="","1. Niewypełnione",B163)</f>
        <v>0</v>
      </c>
      <c r="B163" s="320">
        <f>styczeń!B163</f>
        <v>0</v>
      </c>
      <c r="C163" s="321">
        <f>styczeń!C163</f>
        <v>0</v>
      </c>
      <c r="D163" s="321">
        <f>styczeń!D163</f>
        <v>0</v>
      </c>
      <c r="E163" s="321">
        <f>styczeń!E163</f>
        <v>0</v>
      </c>
      <c r="F163" s="177">
        <f>styczeń!F163</f>
        <v>18</v>
      </c>
      <c r="G163" s="185">
        <f>styczeń!G163</f>
        <v>18</v>
      </c>
      <c r="H163" s="177"/>
      <c r="I163" s="192">
        <f t="shared" ref="I163:I167" si="2683">K163+T163+AC163+AL163+AU163</f>
        <v>0</v>
      </c>
      <c r="J163" s="186">
        <f t="shared" ref="J163" si="2684">IF(OR($B163=$B169,J166=0),0,ROUND((K164+P168)/J166,0))</f>
        <v>0</v>
      </c>
      <c r="K163" s="51">
        <f t="shared" ref="K163:K164" si="2685">SUM(L163:R163)</f>
        <v>0</v>
      </c>
      <c r="L163" s="52">
        <f>styczeń!L163</f>
        <v>0</v>
      </c>
      <c r="M163" s="52">
        <f>styczeń!M163</f>
        <v>0</v>
      </c>
      <c r="N163" s="52">
        <f>styczeń!N163</f>
        <v>0</v>
      </c>
      <c r="O163" s="52">
        <f>styczeń!O163</f>
        <v>0</v>
      </c>
      <c r="P163" s="53">
        <f>styczeń!P163</f>
        <v>0</v>
      </c>
      <c r="Q163" s="54">
        <f>styczeń!Q163</f>
        <v>0</v>
      </c>
      <c r="R163" s="55">
        <f>styczeń!R163</f>
        <v>0</v>
      </c>
      <c r="S163" s="188">
        <f t="shared" ref="S163" si="2686">IF(OR($B163=$B169,S166=0),0,ROUND((T164+Y168)/S166,0))</f>
        <v>0</v>
      </c>
      <c r="T163" s="51">
        <f t="shared" ref="T163:T164" si="2687">SUM(U163:AA163)</f>
        <v>0</v>
      </c>
      <c r="U163" s="52">
        <f>styczeń!U163</f>
        <v>0</v>
      </c>
      <c r="V163" s="52">
        <f>styczeń!V163</f>
        <v>0</v>
      </c>
      <c r="W163" s="52">
        <f>styczeń!W163</f>
        <v>0</v>
      </c>
      <c r="X163" s="52">
        <f>styczeń!X163</f>
        <v>0</v>
      </c>
      <c r="Y163" s="53">
        <f>styczeń!Y163</f>
        <v>0</v>
      </c>
      <c r="Z163" s="54">
        <f>styczeń!Z163</f>
        <v>0</v>
      </c>
      <c r="AA163" s="55">
        <f>styczeń!AA163</f>
        <v>0</v>
      </c>
      <c r="AB163" s="188">
        <f t="shared" ref="AB163" si="2688">IF(OR($B163=$B169,AB166=0),0,ROUND((AC164+AH168)/AB166,0))</f>
        <v>0</v>
      </c>
      <c r="AC163" s="51">
        <f t="shared" ref="AC163:AC164" si="2689">SUM(AD163:AJ163)</f>
        <v>0</v>
      </c>
      <c r="AD163" s="52">
        <f>styczeń!AD163</f>
        <v>0</v>
      </c>
      <c r="AE163" s="52">
        <f>styczeń!AE163</f>
        <v>0</v>
      </c>
      <c r="AF163" s="52">
        <f>styczeń!AF163</f>
        <v>0</v>
      </c>
      <c r="AG163" s="52">
        <f>styczeń!AG163</f>
        <v>0</v>
      </c>
      <c r="AH163" s="53">
        <f>styczeń!AH163</f>
        <v>0</v>
      </c>
      <c r="AI163" s="54">
        <f>styczeń!AI163</f>
        <v>0</v>
      </c>
      <c r="AJ163" s="55">
        <f>styczeń!AJ163</f>
        <v>0</v>
      </c>
      <c r="AK163" s="188">
        <f t="shared" ref="AK163" si="2690">IF(OR($B163=$B169,AK166=0),0,ROUND((AL164+AQ168)/AK166,0))</f>
        <v>0</v>
      </c>
      <c r="AL163" s="51">
        <f t="shared" ref="AL163:AL164" si="2691">SUM(AM163:AS163)</f>
        <v>0</v>
      </c>
      <c r="AM163" s="52">
        <f>styczeń!AM163</f>
        <v>0</v>
      </c>
      <c r="AN163" s="52">
        <f>styczeń!AN163</f>
        <v>0</v>
      </c>
      <c r="AO163" s="52">
        <f>styczeń!AO163</f>
        <v>0</v>
      </c>
      <c r="AP163" s="52">
        <f>styczeń!AP163</f>
        <v>0</v>
      </c>
      <c r="AQ163" s="53">
        <f>styczeń!AQ163</f>
        <v>0</v>
      </c>
      <c r="AR163" s="54">
        <f>styczeń!AR163</f>
        <v>0</v>
      </c>
      <c r="AS163" s="55">
        <f>styczeń!AS163</f>
        <v>0</v>
      </c>
      <c r="AT163" s="188">
        <f t="shared" ref="AT163" si="2692">IF(OR($B163=$B169,AT166=0),0,ROUND((AU164+AZ168)/AT166,0))</f>
        <v>0</v>
      </c>
      <c r="AU163" s="51">
        <f t="shared" ref="AU163:AU164" si="2693">SUM(AV163:BB163)</f>
        <v>0</v>
      </c>
      <c r="AV163" s="52">
        <f t="shared" ref="AV163" si="2694">IF(SUM($AM$9:$AS$9)=SUM($AV$9:$BB$9),AM163,IF(AND(SUM($AV$9:$BB$9)&gt;42,SUM($AV$9:$BB$9)&lt;49),AM163,0))</f>
        <v>0</v>
      </c>
      <c r="AW163" s="52">
        <f t="shared" ref="AW163" si="2695">IF(SUM($AM$9:$AS$9)=SUM($AV$9:$BB$9),AN163,IF(AND(SUM($AV$9:$BB$9)&gt;42,SUM($AV$9:$BB$9)&lt;49),AN163,0))</f>
        <v>0</v>
      </c>
      <c r="AX163" s="52">
        <f t="shared" ref="AX163" si="2696">IF(SUM($AM$9:$AS$9)=SUM($AV$9:$BB$9),AO163,IF(AND(SUM($AV$9:$BB$9)&gt;42,SUM($AV$9:$BB$9)&lt;49),AO163,0))</f>
        <v>0</v>
      </c>
      <c r="AY163" s="52">
        <f t="shared" ref="AY163" si="2697">IF(SUM($AM$9:$AS$9)=SUM($AV$9:$BB$9),AP163,IF(AND(SUM($AV$9:$BB$9)&gt;42,SUM($AV$9:$BB$9)&lt;49),AP163,0))</f>
        <v>0</v>
      </c>
      <c r="AZ163" s="53">
        <f t="shared" ref="AZ163" si="2698">IF(SUM($AM$9:$AS$9)=SUM($AV$9:$BB$9),AQ163,IF(AND(SUM($AV$9:$BB$9)&gt;42,SUM($AV$9:$BB$9)&lt;49),AQ163,0))</f>
        <v>0</v>
      </c>
      <c r="BA163" s="54">
        <f t="shared" ref="BA163" si="2699">IF(SUM($AM$9:$AS$9)=SUM($AV$9:$BB$9),AR163,IF(AND(SUM($AV$9:$BB$9)&gt;42,SUM($AV$9:$BB$9)&lt;49),AR163,0))</f>
        <v>0</v>
      </c>
      <c r="BB163" s="55">
        <f t="shared" ref="BB163" si="2700">IF(SUM($AM$9:$AS$9)=SUM($AV$9:$BB$9),AS163,IF(AND(SUM($AV$9:$BB$9)&gt;42,SUM($AV$9:$BB$9)&lt;49),AS163,0))</f>
        <v>0</v>
      </c>
    </row>
    <row r="164" spans="1:54" ht="12.75" hidden="1" customHeight="1" x14ac:dyDescent="0.2">
      <c r="B164" s="93"/>
      <c r="C164" s="94"/>
      <c r="D164" s="95"/>
      <c r="E164" s="115"/>
      <c r="F164" s="140" t="b">
        <f t="shared" ref="F164" si="2701">IF($B157=$B163,OR(F158,G163&lt;F163),G163&lt;F163)</f>
        <v>0</v>
      </c>
      <c r="G164" s="189">
        <f t="shared" ref="G164" si="2702">IF(AND($B157=$B163,$B157&lt;&gt;"",$B157&lt;&gt;0),G163+G158,G163)</f>
        <v>18</v>
      </c>
      <c r="H164" s="120"/>
      <c r="I164" s="165">
        <f t="shared" si="2683"/>
        <v>0</v>
      </c>
      <c r="J164" s="194">
        <f t="shared" ref="J164" si="2703">7-COUNTIF(L163:R163,0)-COUNTIF(L163:R163,"")</f>
        <v>0</v>
      </c>
      <c r="K164" s="22">
        <f t="shared" si="2685"/>
        <v>0</v>
      </c>
      <c r="L164" s="35">
        <f t="shared" ref="L164:R164" si="2704">IF($B157=$B163,L163+L158,L163)</f>
        <v>0</v>
      </c>
      <c r="M164" s="35">
        <f t="shared" si="2704"/>
        <v>0</v>
      </c>
      <c r="N164" s="35">
        <f t="shared" si="2704"/>
        <v>0</v>
      </c>
      <c r="O164" s="35">
        <f t="shared" si="2704"/>
        <v>0</v>
      </c>
      <c r="P164" s="36">
        <f t="shared" si="2704"/>
        <v>0</v>
      </c>
      <c r="Q164" s="37">
        <f t="shared" si="2704"/>
        <v>0</v>
      </c>
      <c r="R164" s="38">
        <f t="shared" si="2704"/>
        <v>0</v>
      </c>
      <c r="S164" s="194">
        <f t="shared" ref="S164" si="2705">7-COUNTIF(U163:AA163,0)-COUNTIF(U163:AA163,"")</f>
        <v>0</v>
      </c>
      <c r="T164" s="22">
        <f t="shared" si="2687"/>
        <v>0</v>
      </c>
      <c r="U164" s="35">
        <f t="shared" ref="U164:AA164" si="2706">IF($B157=$B163,U163+U158,U163)</f>
        <v>0</v>
      </c>
      <c r="V164" s="35">
        <f t="shared" si="2706"/>
        <v>0</v>
      </c>
      <c r="W164" s="35">
        <f t="shared" si="2706"/>
        <v>0</v>
      </c>
      <c r="X164" s="35">
        <f t="shared" si="2706"/>
        <v>0</v>
      </c>
      <c r="Y164" s="36">
        <f t="shared" si="2706"/>
        <v>0</v>
      </c>
      <c r="Z164" s="37">
        <f t="shared" si="2706"/>
        <v>0</v>
      </c>
      <c r="AA164" s="38">
        <f t="shared" si="2706"/>
        <v>0</v>
      </c>
      <c r="AB164" s="194">
        <f t="shared" ref="AB164" si="2707">7-COUNTIF(AD163:AJ163,0)-COUNTIF(AD163:AJ163,"")</f>
        <v>0</v>
      </c>
      <c r="AC164" s="22">
        <f t="shared" si="2689"/>
        <v>0</v>
      </c>
      <c r="AD164" s="35">
        <f t="shared" ref="AD164:AJ164" si="2708">IF($B157=$B163,AD163+AD158,AD163)</f>
        <v>0</v>
      </c>
      <c r="AE164" s="35">
        <f t="shared" si="2708"/>
        <v>0</v>
      </c>
      <c r="AF164" s="35">
        <f t="shared" si="2708"/>
        <v>0</v>
      </c>
      <c r="AG164" s="35">
        <f t="shared" si="2708"/>
        <v>0</v>
      </c>
      <c r="AH164" s="36">
        <f t="shared" si="2708"/>
        <v>0</v>
      </c>
      <c r="AI164" s="37">
        <f t="shared" si="2708"/>
        <v>0</v>
      </c>
      <c r="AJ164" s="38">
        <f t="shared" si="2708"/>
        <v>0</v>
      </c>
      <c r="AK164" s="194">
        <f t="shared" ref="AK164" si="2709">7-COUNTIF(AM163:AS163,0)-COUNTIF(AM163:AS163,"")</f>
        <v>0</v>
      </c>
      <c r="AL164" s="22">
        <f t="shared" si="2691"/>
        <v>0</v>
      </c>
      <c r="AM164" s="35">
        <f t="shared" ref="AM164:AS164" si="2710">IF($B157=$B163,AM163+AM158,AM163)</f>
        <v>0</v>
      </c>
      <c r="AN164" s="35">
        <f t="shared" si="2710"/>
        <v>0</v>
      </c>
      <c r="AO164" s="35">
        <f t="shared" si="2710"/>
        <v>0</v>
      </c>
      <c r="AP164" s="35">
        <f t="shared" si="2710"/>
        <v>0</v>
      </c>
      <c r="AQ164" s="36">
        <f t="shared" si="2710"/>
        <v>0</v>
      </c>
      <c r="AR164" s="37">
        <f t="shared" si="2710"/>
        <v>0</v>
      </c>
      <c r="AS164" s="38">
        <f t="shared" si="2710"/>
        <v>0</v>
      </c>
      <c r="AT164" s="194">
        <f t="shared" ref="AT164" si="2711">7-COUNTIF(AV163:BB163,0)-COUNTIF(AV163:BB163,"")</f>
        <v>0</v>
      </c>
      <c r="AU164" s="22">
        <f t="shared" si="2693"/>
        <v>0</v>
      </c>
      <c r="AV164" s="35">
        <f t="shared" ref="AV164:BB164" si="2712">IF($B157=$B163,AV163+AV158,AV163)</f>
        <v>0</v>
      </c>
      <c r="AW164" s="35">
        <f t="shared" si="2712"/>
        <v>0</v>
      </c>
      <c r="AX164" s="35">
        <f t="shared" si="2712"/>
        <v>0</v>
      </c>
      <c r="AY164" s="35">
        <f t="shared" si="2712"/>
        <v>0</v>
      </c>
      <c r="AZ164" s="36">
        <f t="shared" si="2712"/>
        <v>0</v>
      </c>
      <c r="BA164" s="37">
        <f t="shared" si="2712"/>
        <v>0</v>
      </c>
      <c r="BB164" s="38">
        <f t="shared" si="2712"/>
        <v>0</v>
      </c>
    </row>
    <row r="165" spans="1:54" ht="15" hidden="1" customHeight="1" x14ac:dyDescent="0.2">
      <c r="B165" s="116"/>
      <c r="C165" s="117"/>
      <c r="D165" s="118"/>
      <c r="E165" s="119"/>
      <c r="F165" s="92"/>
      <c r="G165" s="190">
        <f t="shared" ref="G165" si="2713">IF(AND($B157=$B163,$B157&lt;&gt;"",$B157&lt;&gt;0),F163+G159,F163)</f>
        <v>18</v>
      </c>
      <c r="H165" s="121"/>
      <c r="I165" s="165">
        <f t="shared" si="2683"/>
        <v>0</v>
      </c>
      <c r="J165" s="195">
        <f t="shared" ref="J165" si="2714">IF($B163=$B157,COUNTIF(L165:R165,0),COUNTIF(L166:R166,0)+COUNTIF(L166:R166,""))</f>
        <v>7</v>
      </c>
      <c r="K165" s="39">
        <f t="shared" ref="K165:R165" si="2715">IF($B157=$B163,K166+K159,K166)</f>
        <v>0</v>
      </c>
      <c r="L165" s="40">
        <f t="shared" si="2715"/>
        <v>0</v>
      </c>
      <c r="M165" s="40">
        <f t="shared" si="2715"/>
        <v>0</v>
      </c>
      <c r="N165" s="40">
        <f t="shared" si="2715"/>
        <v>0</v>
      </c>
      <c r="O165" s="40">
        <f t="shared" si="2715"/>
        <v>0</v>
      </c>
      <c r="P165" s="41">
        <f t="shared" si="2715"/>
        <v>0</v>
      </c>
      <c r="Q165" s="42">
        <f t="shared" si="2715"/>
        <v>0</v>
      </c>
      <c r="R165" s="43">
        <f t="shared" si="2715"/>
        <v>0</v>
      </c>
      <c r="S165" s="195">
        <f t="shared" ref="S165" si="2716">IF($B163=$B157,COUNTIF(U165:AA165,0),COUNTIF(U166:AA166,0)+COUNTIF(U166:AA166,""))</f>
        <v>7</v>
      </c>
      <c r="T165" s="39">
        <f t="shared" ref="T165:AA165" si="2717">IF($B157=$B163,T166+T159,T166)</f>
        <v>0</v>
      </c>
      <c r="U165" s="40">
        <f t="shared" si="2717"/>
        <v>0</v>
      </c>
      <c r="V165" s="40">
        <f t="shared" si="2717"/>
        <v>0</v>
      </c>
      <c r="W165" s="40">
        <f t="shared" si="2717"/>
        <v>0</v>
      </c>
      <c r="X165" s="40">
        <f t="shared" si="2717"/>
        <v>0</v>
      </c>
      <c r="Y165" s="41">
        <f t="shared" si="2717"/>
        <v>0</v>
      </c>
      <c r="Z165" s="42">
        <f t="shared" si="2717"/>
        <v>0</v>
      </c>
      <c r="AA165" s="43">
        <f t="shared" si="2717"/>
        <v>0</v>
      </c>
      <c r="AB165" s="195">
        <f t="shared" ref="AB165" si="2718">IF($B163=$B157,COUNTIF(AD165:AJ165,0),COUNTIF(AD166:AJ166,0)+COUNTIF(AD166:AJ166,""))</f>
        <v>7</v>
      </c>
      <c r="AC165" s="39">
        <f t="shared" ref="AC165:AJ165" si="2719">IF($B157=$B163,AC166+AC159,AC166)</f>
        <v>0</v>
      </c>
      <c r="AD165" s="40">
        <f t="shared" si="2719"/>
        <v>0</v>
      </c>
      <c r="AE165" s="40">
        <f t="shared" si="2719"/>
        <v>0</v>
      </c>
      <c r="AF165" s="40">
        <f t="shared" si="2719"/>
        <v>0</v>
      </c>
      <c r="AG165" s="40">
        <f t="shared" si="2719"/>
        <v>0</v>
      </c>
      <c r="AH165" s="41">
        <f t="shared" si="2719"/>
        <v>0</v>
      </c>
      <c r="AI165" s="42">
        <f t="shared" si="2719"/>
        <v>0</v>
      </c>
      <c r="AJ165" s="43">
        <f t="shared" si="2719"/>
        <v>0</v>
      </c>
      <c r="AK165" s="195">
        <f t="shared" ref="AK165" si="2720">IF($B163=$B157,COUNTIF(AM165:AS165,0),COUNTIF(AM166:AS166,0)+COUNTIF(AM166:AS166,""))</f>
        <v>7</v>
      </c>
      <c r="AL165" s="39">
        <f t="shared" ref="AL165:AS165" si="2721">IF($B157=$B163,AL166+AL159,AL166)</f>
        <v>0</v>
      </c>
      <c r="AM165" s="40">
        <f t="shared" si="2721"/>
        <v>0</v>
      </c>
      <c r="AN165" s="40">
        <f t="shared" si="2721"/>
        <v>0</v>
      </c>
      <c r="AO165" s="40">
        <f t="shared" si="2721"/>
        <v>0</v>
      </c>
      <c r="AP165" s="40">
        <f t="shared" si="2721"/>
        <v>0</v>
      </c>
      <c r="AQ165" s="41">
        <f t="shared" si="2721"/>
        <v>0</v>
      </c>
      <c r="AR165" s="42">
        <f t="shared" si="2721"/>
        <v>0</v>
      </c>
      <c r="AS165" s="43">
        <f t="shared" si="2721"/>
        <v>0</v>
      </c>
      <c r="AT165" s="195">
        <f t="shared" ref="AT165" si="2722">IF($B163=$B157,COUNTIF(AV165:BB165,0),COUNTIF(AV166:BB166,0)+COUNTIF(AV166:BB166,""))</f>
        <v>7</v>
      </c>
      <c r="AU165" s="39">
        <f t="shared" ref="AU165:BB165" si="2723">IF($B157=$B163,AU166+AU159,AU166)</f>
        <v>0</v>
      </c>
      <c r="AV165" s="40">
        <f t="shared" si="2723"/>
        <v>0</v>
      </c>
      <c r="AW165" s="40">
        <f t="shared" si="2723"/>
        <v>0</v>
      </c>
      <c r="AX165" s="40">
        <f t="shared" si="2723"/>
        <v>0</v>
      </c>
      <c r="AY165" s="40">
        <f t="shared" si="2723"/>
        <v>0</v>
      </c>
      <c r="AZ165" s="41">
        <f t="shared" si="2723"/>
        <v>0</v>
      </c>
      <c r="BA165" s="42">
        <f t="shared" si="2723"/>
        <v>0</v>
      </c>
      <c r="BB165" s="43">
        <f t="shared" si="2723"/>
        <v>0</v>
      </c>
    </row>
    <row r="166" spans="1:54" ht="15.75" customHeight="1" x14ac:dyDescent="0.2">
      <c r="A166" s="1">
        <f t="shared" ref="A166" si="2724">A163</f>
        <v>0</v>
      </c>
      <c r="B166" s="313">
        <f t="shared" ref="B166" si="2725">B160+1</f>
        <v>25</v>
      </c>
      <c r="C166" s="314"/>
      <c r="D166" s="314"/>
      <c r="E166" s="314"/>
      <c r="F166" s="31"/>
      <c r="G166" s="183"/>
      <c r="H166" s="122">
        <f t="shared" ref="H166" si="2726">5-COUNTIF(AU163,0)-COUNTIF(AL163,0)-COUNTIF(AC163,0)-COUNTIF(T163,0)-COUNTIF(K163,0)</f>
        <v>0</v>
      </c>
      <c r="I166" s="165">
        <f t="shared" si="2683"/>
        <v>0</v>
      </c>
      <c r="J166" s="187">
        <f t="shared" ref="J166" si="2727">IF($B163=$B157,J160+IF($F163&lt;&gt;$G163,(K163+$G165-$G164)/$F163,K163/$F163),IF($F163&lt;&gt;G163,(K163+$G165-$G164)/$F163,K163/$F163))</f>
        <v>0</v>
      </c>
      <c r="K166" s="7">
        <f t="shared" ref="K166:K167" si="2728">SUM(L166:R166)</f>
        <v>0</v>
      </c>
      <c r="L166" s="26">
        <f t="shared" ref="L166:R166" si="2729">L163</f>
        <v>0</v>
      </c>
      <c r="M166" s="26">
        <f t="shared" si="2729"/>
        <v>0</v>
      </c>
      <c r="N166" s="26">
        <f t="shared" si="2729"/>
        <v>0</v>
      </c>
      <c r="O166" s="26">
        <f t="shared" si="2729"/>
        <v>0</v>
      </c>
      <c r="P166" s="26">
        <f t="shared" si="2729"/>
        <v>0</v>
      </c>
      <c r="Q166" s="29">
        <f t="shared" si="2729"/>
        <v>0</v>
      </c>
      <c r="R166" s="23">
        <f t="shared" si="2729"/>
        <v>0</v>
      </c>
      <c r="S166" s="187">
        <f t="shared" ref="S166" si="2730">IF($B163=$B157,S160+IF($F163&lt;&gt;$G163,(T163+$G165-$G164)/$F163,T163/$F163),IF($F163&lt;&gt;P163,(T163+$G165-$G164)/$F163,T163/$F163))</f>
        <v>0</v>
      </c>
      <c r="T166" s="7">
        <f t="shared" ref="T166:T167" si="2731">SUM(U166:AA166)</f>
        <v>0</v>
      </c>
      <c r="U166" s="26">
        <f t="shared" ref="U166:AA166" si="2732">U163</f>
        <v>0</v>
      </c>
      <c r="V166" s="26">
        <f t="shared" si="2732"/>
        <v>0</v>
      </c>
      <c r="W166" s="26">
        <f t="shared" si="2732"/>
        <v>0</v>
      </c>
      <c r="X166" s="26">
        <f t="shared" si="2732"/>
        <v>0</v>
      </c>
      <c r="Y166" s="113">
        <f t="shared" si="2732"/>
        <v>0</v>
      </c>
      <c r="Z166" s="29">
        <f t="shared" si="2732"/>
        <v>0</v>
      </c>
      <c r="AA166" s="23">
        <f t="shared" si="2732"/>
        <v>0</v>
      </c>
      <c r="AB166" s="187">
        <f t="shared" ref="AB166" si="2733">IF($B163=$B157,AB160+IF($F163&lt;&gt;$G163,(AC163+$G165-$G164)/$F163,AC163/$F163),IF($F163&lt;&gt;Y163,(AC163+$G165-$G164)/$F163,AC163/$F163))</f>
        <v>0</v>
      </c>
      <c r="AC166" s="7">
        <f t="shared" ref="AC166:AC167" si="2734">SUM(AD166:AJ166)</f>
        <v>0</v>
      </c>
      <c r="AD166" s="26">
        <f t="shared" ref="AD166:AJ166" si="2735">AD163</f>
        <v>0</v>
      </c>
      <c r="AE166" s="26">
        <f t="shared" si="2735"/>
        <v>0</v>
      </c>
      <c r="AF166" s="26">
        <f t="shared" si="2735"/>
        <v>0</v>
      </c>
      <c r="AG166" s="26">
        <f t="shared" si="2735"/>
        <v>0</v>
      </c>
      <c r="AH166" s="113">
        <f t="shared" si="2735"/>
        <v>0</v>
      </c>
      <c r="AI166" s="29">
        <f t="shared" si="2735"/>
        <v>0</v>
      </c>
      <c r="AJ166" s="23">
        <f t="shared" si="2735"/>
        <v>0</v>
      </c>
      <c r="AK166" s="187">
        <f t="shared" ref="AK166" si="2736">IF($B163=$B157,AK160+IF($F163&lt;&gt;$G163,(AL163+$G165-$G164)/$F163,AL163/$F163),IF($F163&lt;&gt;AH163,(AL163+$G165-$G164)/$F163,AL163/$F163))</f>
        <v>0</v>
      </c>
      <c r="AL166" s="7">
        <f t="shared" ref="AL166:AL167" si="2737">SUM(AM166:AS166)</f>
        <v>0</v>
      </c>
      <c r="AM166" s="26">
        <f t="shared" ref="AM166:AS166" si="2738">AM163</f>
        <v>0</v>
      </c>
      <c r="AN166" s="26">
        <f t="shared" si="2738"/>
        <v>0</v>
      </c>
      <c r="AO166" s="26">
        <f t="shared" si="2738"/>
        <v>0</v>
      </c>
      <c r="AP166" s="26">
        <f t="shared" si="2738"/>
        <v>0</v>
      </c>
      <c r="AQ166" s="113">
        <f t="shared" si="2738"/>
        <v>0</v>
      </c>
      <c r="AR166" s="29">
        <f t="shared" si="2738"/>
        <v>0</v>
      </c>
      <c r="AS166" s="23">
        <f t="shared" si="2738"/>
        <v>0</v>
      </c>
      <c r="AT166" s="187">
        <f t="shared" ref="AT166" si="2739">IF($B163=$B157,AT160+IF($F163&lt;&gt;$G163,(AU163+$G165-$G164)/$F163,AU163/$F163),IF($F163&lt;&gt;AQ163,(AU163+$G165-$G164)/$F163,AU163/$F163))</f>
        <v>0</v>
      </c>
      <c r="AU166" s="7">
        <f t="shared" ref="AU166:AU167" si="2740">SUM(AV166:BB166)</f>
        <v>0</v>
      </c>
      <c r="AV166" s="6">
        <f t="shared" ref="AV166" si="2741">IF(SUM($AM$9:$AS$9)=SUM($AV$9:$BB$9),AV163,IF(AND(SUM($AV$9:$BB$9)&gt;42,SUM($AV$9:$BB$9)&lt;49),AV163,0))</f>
        <v>0</v>
      </c>
      <c r="AW166" s="6">
        <f t="shared" ref="AW166:BB166" si="2742">IF(SUM($AM$9:$AS$9)=SUM($AV$9:$BB$9),AW163,IF(AND(SUM($AV$9:$BB$9)&gt;42,SUM($AV$9:$BB$9)&lt;49),AW163,0))</f>
        <v>0</v>
      </c>
      <c r="AX166" s="6">
        <f t="shared" si="2742"/>
        <v>0</v>
      </c>
      <c r="AY166" s="6">
        <f t="shared" si="2742"/>
        <v>0</v>
      </c>
      <c r="AZ166" s="26">
        <f t="shared" si="2742"/>
        <v>0</v>
      </c>
      <c r="BA166" s="29">
        <f t="shared" si="2742"/>
        <v>0</v>
      </c>
      <c r="BB166" s="23">
        <f t="shared" si="2742"/>
        <v>0</v>
      </c>
    </row>
    <row r="167" spans="1:54" ht="15.75" customHeight="1" x14ac:dyDescent="0.2">
      <c r="A167" s="1">
        <f t="shared" ref="A167:A168" si="2743">A166</f>
        <v>0</v>
      </c>
      <c r="B167" s="313"/>
      <c r="C167" s="314"/>
      <c r="D167" s="314"/>
      <c r="E167" s="314"/>
      <c r="F167" s="31"/>
      <c r="G167" s="183"/>
      <c r="H167" s="123">
        <f t="shared" ref="H167" si="2744">IF($B163=$B157,H161+F167,$F167)</f>
        <v>0</v>
      </c>
      <c r="I167" s="165">
        <f t="shared" si="2683"/>
        <v>0</v>
      </c>
      <c r="J167" s="141">
        <f t="shared" ref="J167" si="2745">IF($H166=0,0,IF($B157=$B163,IF($H168&gt;0,$H168+J161,K163+J161),IF($H168&gt;0,$H168,K163)))</f>
        <v>0</v>
      </c>
      <c r="K167" s="7">
        <f t="shared" si="2728"/>
        <v>0</v>
      </c>
      <c r="L167" s="6"/>
      <c r="M167" s="6"/>
      <c r="N167" s="6"/>
      <c r="O167" s="6"/>
      <c r="P167" s="26"/>
      <c r="Q167" s="29"/>
      <c r="R167" s="23"/>
      <c r="S167" s="141">
        <f t="shared" ref="S167" si="2746">IF($H166=0,0,IF($B157=$B163,IF($H168&gt;0,$H168+S161,T163+S161),IF($H168&gt;0,$H168,T163)))</f>
        <v>0</v>
      </c>
      <c r="T167" s="7">
        <f t="shared" si="2731"/>
        <v>0</v>
      </c>
      <c r="U167" s="6"/>
      <c r="V167" s="6"/>
      <c r="W167" s="6"/>
      <c r="X167" s="6"/>
      <c r="Y167" s="26"/>
      <c r="Z167" s="29"/>
      <c r="AA167" s="23"/>
      <c r="AB167" s="141">
        <f t="shared" ref="AB167" si="2747">IF($H166=0,0,IF($B157=$B163,IF($H168&gt;0,$H168+AB161,AC163+AB161),IF($H168&gt;0,$H168,AC163)))</f>
        <v>0</v>
      </c>
      <c r="AC167" s="7">
        <f t="shared" si="2734"/>
        <v>0</v>
      </c>
      <c r="AD167" s="6"/>
      <c r="AE167" s="6"/>
      <c r="AF167" s="6"/>
      <c r="AG167" s="6"/>
      <c r="AH167" s="26"/>
      <c r="AI167" s="29"/>
      <c r="AJ167" s="23"/>
      <c r="AK167" s="141">
        <f t="shared" ref="AK167" si="2748">IF($H166=0,0,IF($B157=$B163,IF($H168&gt;0,$H168+AK161,AL163+AK161),IF($H168&gt;0,$H168,AL163)))</f>
        <v>0</v>
      </c>
      <c r="AL167" s="7">
        <f t="shared" si="2737"/>
        <v>0</v>
      </c>
      <c r="AM167" s="6"/>
      <c r="AN167" s="6"/>
      <c r="AO167" s="6"/>
      <c r="AP167" s="6"/>
      <c r="AQ167" s="26"/>
      <c r="AR167" s="29"/>
      <c r="AS167" s="23"/>
      <c r="AT167" s="141">
        <f t="shared" ref="AT167" si="2749">IF($H166=0,0,IF($B157=$B163,IF($H168&gt;0,$H168+AT161,AU163+AT161),IF($H168&gt;0,$H168,AU163)))</f>
        <v>0</v>
      </c>
      <c r="AU167" s="7">
        <f t="shared" si="2740"/>
        <v>0</v>
      </c>
      <c r="AV167" s="6"/>
      <c r="AW167" s="6"/>
      <c r="AX167" s="6"/>
      <c r="AY167" s="6"/>
      <c r="AZ167" s="26"/>
      <c r="BA167" s="29"/>
      <c r="BB167" s="23"/>
    </row>
    <row r="168" spans="1:54" ht="18.75" customHeight="1" thickBot="1" x14ac:dyDescent="0.25">
      <c r="A168" s="1">
        <f t="shared" si="2743"/>
        <v>0</v>
      </c>
      <c r="B168" s="323" t="str">
        <f>IF(B163="",Wydruk!$AE$6,IF(J164=0,Wydruk!$AE$7,IF(AND(G164&lt;G165,B163&lt;&gt;$B169),Wydruk!$AE$13,IF(AND($B163=$B157,$B163&lt;&gt;$B169),IF(OR(OR(J168&lt;4,J168&gt;5),OR(S168&lt;4,S168&gt;5),OR(AB168&lt;4,AB168&gt;5),OR(AK168&lt;4,AK168&gt;5),OR(AND(AT168&lt;4,AT168&gt;0),AT168&gt;5)),Wydruk!$AE$8,Wydruk!$AE$9),IF($B163=$B169,IF($F167&lt;&gt;0,Wydruk!$AE$12,Wydruk!$AE$10),IF(OR(OR(J164&lt;4,J164&gt;5),OR(S164&lt;4,S164&gt;5),OR(AB164&lt;4,AB164&gt;5),OR(AK164&lt;4,AK164&gt;5),OR(AND(AT164&lt;4,AT164&gt;0),AT164&gt;5)),Wydruk!$AE$8,Wydruk!$AE$11))))))</f>
        <v>Uzupełnij liczby godzin tygodniowego planu</v>
      </c>
      <c r="C168" s="324"/>
      <c r="D168" s="324"/>
      <c r="E168" s="324"/>
      <c r="F168" s="173">
        <f>styczeń!F168</f>
        <v>0</v>
      </c>
      <c r="G168" s="184">
        <f>styczeń!G168</f>
        <v>0</v>
      </c>
      <c r="H168" s="191">
        <f t="shared" ref="H168" si="2750">IF(OR($G168=0,$F168=0,$G168="",$F168=""),0,$G168/$F168)</f>
        <v>0</v>
      </c>
      <c r="I168" s="193"/>
      <c r="J168" s="176">
        <f t="shared" ref="J168" si="2751">IF($B157=$B163,IF(L163+L158&gt;0,1,0)+IF(M163+M158&gt;0,1,0)+IF(N163+N158&gt;0,1,0)+IF(O163+O158&gt;0,1,0)+IF(P163+P158&gt;0,1,0)+IF(Q163+Q158&gt;0,1,0)+IF(R163+R158&gt;0,1,0),J164)</f>
        <v>0</v>
      </c>
      <c r="K168" s="133">
        <f t="shared" ref="K168" si="2752">IF(OR($B163=$B169,J168=0,(K164-Q168+O168)&lt;=0),0,(K164-Q168+O168)/J168)</f>
        <v>0</v>
      </c>
      <c r="L168" s="137">
        <f t="shared" ref="L168" si="2753">IF(K168*(7-J165)&lt;=0,0,K168*(7-J165))</f>
        <v>0</v>
      </c>
      <c r="M168" s="311">
        <f t="shared" ref="M168" si="2754">ROUND(IF(OR(K165-K168*(7-J165)+P168&lt;0,$B163=$B169,K168&lt;=0,K165=0),0,IF(K165-K168*(7-J165)+P168&gt;Q168-O168+P168,Q168-O168+P168,K165-K168*(7-J165)+P168)),1)</f>
        <v>0</v>
      </c>
      <c r="N168" s="312"/>
      <c r="O168" s="139">
        <f t="shared" ref="O168" si="2755">IF(OR($B163=$B169,J164=0),0,IF($B163=$B157,J163,$F163))</f>
        <v>0</v>
      </c>
      <c r="P168" s="30">
        <f t="shared" ref="P168" si="2756">IF(OR($B163=$B169,J168=0),0,$G165-$G164)</f>
        <v>0</v>
      </c>
      <c r="Q168" s="134">
        <f t="shared" ref="Q168" si="2757">IF(OR($B163=$B169,J168=0),0,J167)</f>
        <v>0</v>
      </c>
      <c r="R168" s="138">
        <f t="shared" ref="R168" si="2758">IF($B163=$B169,0,K165)</f>
        <v>0</v>
      </c>
      <c r="S168" s="176">
        <f t="shared" ref="S168" si="2759">IF($B157=$B163,IF(U163+U158&gt;0,1,0)+IF(V163+V158&gt;0,1,0)+IF(W163+W158&gt;0,1,0)+IF(X163+X158&gt;0,1,0)+IF(Y163+Y158&gt;0,1,0)+IF(Z163+Z158&gt;0,1,0)+IF(AA163+AA158&gt;0,1,0),S164)</f>
        <v>0</v>
      </c>
      <c r="T168" s="133">
        <f t="shared" ref="T168" si="2760">IF(OR($B163=$B169,S168=0,(T164-Z168+X168)&lt;=0),0,(T164-Z168+X168)/S168)</f>
        <v>0</v>
      </c>
      <c r="U168" s="137">
        <f t="shared" ref="U168" si="2761">IF(T168*(7-S165)&lt;=0,0,T168*(7-S165))</f>
        <v>0</v>
      </c>
      <c r="V168" s="311">
        <f t="shared" ref="V168" si="2762">ROUND(IF(OR(T165-T168*(7-S165)+Y168&lt;0,$B163=$B169,T168&lt;=0,T165=0),0,IF(T165-T168*(7-S165)+Y168&gt;Z168-X168+Y168,Z168-X168+Y168,T165-T168*(7-S165)+Y168)),1)</f>
        <v>0</v>
      </c>
      <c r="W168" s="312"/>
      <c r="X168" s="139">
        <f t="shared" ref="X168" si="2763">IF(OR($B163=$B169,S164=0),0,IF($B163=$B157,S163,$F163))</f>
        <v>0</v>
      </c>
      <c r="Y168" s="30">
        <f t="shared" ref="Y168" si="2764">IF(OR($B163=$B169,S168=0),0,$G165-$G164)</f>
        <v>0</v>
      </c>
      <c r="Z168" s="134">
        <f t="shared" ref="Z168" si="2765">IF(OR($B163=$B169,S168=0),0,S167)</f>
        <v>0</v>
      </c>
      <c r="AA168" s="138">
        <f t="shared" ref="AA168" si="2766">IF($B163=$B169,0,T165)</f>
        <v>0</v>
      </c>
      <c r="AB168" s="176">
        <f t="shared" ref="AB168" si="2767">IF($B157=$B163,IF(AD163+AD158&gt;0,1,0)+IF(AE163+AE158&gt;0,1,0)+IF(AF163+AF158&gt;0,1,0)+IF(AG163+AG158&gt;0,1,0)+IF(AH163+AH158&gt;0,1,0)+IF(AI163+AI158&gt;0,1,0)+IF(AJ163+AJ158&gt;0,1,0),AB164)</f>
        <v>0</v>
      </c>
      <c r="AC168" s="133">
        <f t="shared" ref="AC168" si="2768">IF(OR($B163=$B169,AB168=0,(AC164-AI168+AG168)&lt;=0),0,(AC164-AI168+AG168)/AB168)</f>
        <v>0</v>
      </c>
      <c r="AD168" s="137">
        <f t="shared" ref="AD168" si="2769">IF(AC168*(7-AB165)&lt;=0,0,AC168*(7-AB165))</f>
        <v>0</v>
      </c>
      <c r="AE168" s="311">
        <f t="shared" ref="AE168" si="2770">ROUND(IF(OR(AC165-AC168*(7-AB165)+AH168&lt;0,$B163=$B169,AC168&lt;=0,AC165=0),0,IF(AC165-AC168*(7-AB165)+AH168&gt;AI168-AG168+AH168,AI168-AG168+AH168,AC165-AC168*(7-AB165)+AH168)),1)</f>
        <v>0</v>
      </c>
      <c r="AF168" s="312"/>
      <c r="AG168" s="139">
        <f t="shared" ref="AG168" si="2771">IF(OR($B163=$B169,AB164=0),0,IF($B163=$B157,AB163,$F163))</f>
        <v>0</v>
      </c>
      <c r="AH168" s="30">
        <f t="shared" ref="AH168" si="2772">IF(OR($B163=$B169,AB168=0),0,$G165-$G164)</f>
        <v>0</v>
      </c>
      <c r="AI168" s="134">
        <f t="shared" ref="AI168" si="2773">IF(OR($B163=$B169,AB168=0),0,AB167)</f>
        <v>0</v>
      </c>
      <c r="AJ168" s="138">
        <f t="shared" ref="AJ168" si="2774">IF($B163=$B169,0,AC165)</f>
        <v>0</v>
      </c>
      <c r="AK168" s="176">
        <f t="shared" ref="AK168" si="2775">IF($B157=$B163,IF(AM163+AM158&gt;0,1,0)+IF(AN163+AN158&gt;0,1,0)+IF(AO163+AO158&gt;0,1,0)+IF(AP163+AP158&gt;0,1,0)+IF(AQ163+AQ158&gt;0,1,0)+IF(AR163+AR158&gt;0,1,0)+IF(AS163+AS158&gt;0,1,0),AK164)</f>
        <v>0</v>
      </c>
      <c r="AL168" s="133">
        <f t="shared" ref="AL168" si="2776">IF(OR($B163=$B169,AK168=0,(AL164-AR168+AP168)&lt;=0),0,(AL164-AR168+AP168)/AK168)</f>
        <v>0</v>
      </c>
      <c r="AM168" s="137">
        <f t="shared" ref="AM168" si="2777">IF(AL168*(7-AK165)&lt;=0,0,AL168*(7-AK165))</f>
        <v>0</v>
      </c>
      <c r="AN168" s="311">
        <f t="shared" ref="AN168" si="2778">ROUND(IF(OR(AL165-AL168*(7-AK165)+AQ168&lt;0,$B163=$B169,AL168&lt;=0,AL165=0),0,IF(AL165-AL168*(7-AK165)+AQ168&gt;AR168-AP168+AQ168,AR168-AP168+AQ168,AL165-AL168*(7-AK165)+AQ168)),1)</f>
        <v>0</v>
      </c>
      <c r="AO168" s="312"/>
      <c r="AP168" s="139">
        <f t="shared" ref="AP168" si="2779">IF(OR($B163=$B169,AK164=0),0,IF($B163=$B157,AK163,$F163))</f>
        <v>0</v>
      </c>
      <c r="AQ168" s="30">
        <f t="shared" ref="AQ168" si="2780">IF(OR($B163=$B169,AK168=0),0,$G165-$G164)</f>
        <v>0</v>
      </c>
      <c r="AR168" s="134">
        <f t="shared" ref="AR168" si="2781">IF(OR($B163=$B169,AK168=0),0,AK167)</f>
        <v>0</v>
      </c>
      <c r="AS168" s="138">
        <f t="shared" ref="AS168" si="2782">IF($B163=$B169,0,AL165)</f>
        <v>0</v>
      </c>
      <c r="AT168" s="176">
        <f t="shared" ref="AT168" si="2783">IF($B157=$B163,IF(AV163+AV158&gt;0,1,0)+IF(AW163+AW158&gt;0,1,0)+IF(AX163+AX158&gt;0,1,0)+IF(AY163+AY158&gt;0,1,0)+IF(AZ163+AZ158&gt;0,1,0)+IF(BA163+BA158&gt;0,1,0)+IF(BB163+BB158&gt;0,1,0),AT164)</f>
        <v>0</v>
      </c>
      <c r="AU168" s="133">
        <f t="shared" ref="AU168" si="2784">IF(OR($B163=$B169,AT168=0,(AU164-BA168+AY168)&lt;=0),0,(AU164-BA168+AY168)/AT168)</f>
        <v>0</v>
      </c>
      <c r="AV168" s="137">
        <f t="shared" ref="AV168" si="2785">IF(AU168*(7-AT165)&lt;=0,0,AU168*(7-AT165))</f>
        <v>0</v>
      </c>
      <c r="AW168" s="311">
        <f t="shared" ref="AW168" si="2786">ROUND(IF(OR(AU165-AU168*(7-AT165)+AZ168&lt;0,$B163=$B169,AU168&lt;=0,AU165=0),0,IF(AU165-AU168*(7-AT165)+AZ168&gt;BA168-AY168+AZ168,BA168-AY168+AZ168,AU165-AU168*(7-AT165)+AZ168)),1)</f>
        <v>0</v>
      </c>
      <c r="AX168" s="312"/>
      <c r="AY168" s="139">
        <f t="shared" ref="AY168" si="2787">IF(OR($B163=$B169,AT164=0),0,IF($B163=$B157,AT163,$F163))</f>
        <v>0</v>
      </c>
      <c r="AZ168" s="30">
        <f t="shared" ref="AZ168" si="2788">IF(OR($B163=$B169,AT168=0),0,$G165-$G164)</f>
        <v>0</v>
      </c>
      <c r="BA168" s="134">
        <f t="shared" ref="BA168" si="2789">IF(OR($B163=$B169,AT168=0),0,AT167)</f>
        <v>0</v>
      </c>
      <c r="BB168" s="138">
        <f t="shared" ref="BB168" si="2790">IF($B163=$B169,0,AU165)</f>
        <v>0</v>
      </c>
    </row>
    <row r="169" spans="1:54" ht="15.75" x14ac:dyDescent="0.2">
      <c r="A169" s="1">
        <f t="shared" ref="A169" si="2791">IF(B169="","1. Niewypełnione",B169)</f>
        <v>0</v>
      </c>
      <c r="B169" s="320">
        <f>styczeń!B169</f>
        <v>0</v>
      </c>
      <c r="C169" s="321">
        <f>styczeń!C169</f>
        <v>0</v>
      </c>
      <c r="D169" s="321">
        <f>styczeń!D169</f>
        <v>0</v>
      </c>
      <c r="E169" s="321">
        <f>styczeń!E169</f>
        <v>0</v>
      </c>
      <c r="F169" s="177">
        <f>styczeń!F169</f>
        <v>18</v>
      </c>
      <c r="G169" s="185">
        <f>styczeń!G169</f>
        <v>18</v>
      </c>
      <c r="H169" s="177"/>
      <c r="I169" s="192">
        <f t="shared" ref="I169:I173" si="2792">K169+T169+AC169+AL169+AU169</f>
        <v>0</v>
      </c>
      <c r="J169" s="186">
        <f t="shared" ref="J169" si="2793">IF(OR($B169=$B175,J172=0),0,ROUND((K170+P174)/J172,0))</f>
        <v>0</v>
      </c>
      <c r="K169" s="51">
        <f t="shared" ref="K169:K170" si="2794">SUM(L169:R169)</f>
        <v>0</v>
      </c>
      <c r="L169" s="52">
        <f>styczeń!L169</f>
        <v>0</v>
      </c>
      <c r="M169" s="52">
        <f>styczeń!M169</f>
        <v>0</v>
      </c>
      <c r="N169" s="52">
        <f>styczeń!N169</f>
        <v>0</v>
      </c>
      <c r="O169" s="52">
        <f>styczeń!O169</f>
        <v>0</v>
      </c>
      <c r="P169" s="53">
        <f>styczeń!P169</f>
        <v>0</v>
      </c>
      <c r="Q169" s="54">
        <f>styczeń!Q169</f>
        <v>0</v>
      </c>
      <c r="R169" s="55">
        <f>styczeń!R169</f>
        <v>0</v>
      </c>
      <c r="S169" s="188">
        <f t="shared" ref="S169" si="2795">IF(OR($B169=$B175,S172=0),0,ROUND((T170+Y174)/S172,0))</f>
        <v>0</v>
      </c>
      <c r="T169" s="51">
        <f t="shared" ref="T169:T170" si="2796">SUM(U169:AA169)</f>
        <v>0</v>
      </c>
      <c r="U169" s="52">
        <f>styczeń!U169</f>
        <v>0</v>
      </c>
      <c r="V169" s="52">
        <f>styczeń!V169</f>
        <v>0</v>
      </c>
      <c r="W169" s="52">
        <f>styczeń!W169</f>
        <v>0</v>
      </c>
      <c r="X169" s="52">
        <f>styczeń!X169</f>
        <v>0</v>
      </c>
      <c r="Y169" s="53">
        <f>styczeń!Y169</f>
        <v>0</v>
      </c>
      <c r="Z169" s="54">
        <f>styczeń!Z169</f>
        <v>0</v>
      </c>
      <c r="AA169" s="55">
        <f>styczeń!AA169</f>
        <v>0</v>
      </c>
      <c r="AB169" s="188">
        <f t="shared" ref="AB169" si="2797">IF(OR($B169=$B175,AB172=0),0,ROUND((AC170+AH174)/AB172,0))</f>
        <v>0</v>
      </c>
      <c r="AC169" s="51">
        <f t="shared" ref="AC169:AC170" si="2798">SUM(AD169:AJ169)</f>
        <v>0</v>
      </c>
      <c r="AD169" s="52">
        <f>styczeń!AD169</f>
        <v>0</v>
      </c>
      <c r="AE169" s="52">
        <f>styczeń!AE169</f>
        <v>0</v>
      </c>
      <c r="AF169" s="52">
        <f>styczeń!AF169</f>
        <v>0</v>
      </c>
      <c r="AG169" s="52">
        <f>styczeń!AG169</f>
        <v>0</v>
      </c>
      <c r="AH169" s="53">
        <f>styczeń!AH169</f>
        <v>0</v>
      </c>
      <c r="AI169" s="54">
        <f>styczeń!AI169</f>
        <v>0</v>
      </c>
      <c r="AJ169" s="55">
        <f>styczeń!AJ169</f>
        <v>0</v>
      </c>
      <c r="AK169" s="188">
        <f t="shared" ref="AK169" si="2799">IF(OR($B169=$B175,AK172=0),0,ROUND((AL170+AQ174)/AK172,0))</f>
        <v>0</v>
      </c>
      <c r="AL169" s="51">
        <f t="shared" ref="AL169:AL170" si="2800">SUM(AM169:AS169)</f>
        <v>0</v>
      </c>
      <c r="AM169" s="52">
        <f>styczeń!AM169</f>
        <v>0</v>
      </c>
      <c r="AN169" s="52">
        <f>styczeń!AN169</f>
        <v>0</v>
      </c>
      <c r="AO169" s="52">
        <f>styczeń!AO169</f>
        <v>0</v>
      </c>
      <c r="AP169" s="52">
        <f>styczeń!AP169</f>
        <v>0</v>
      </c>
      <c r="AQ169" s="53">
        <f>styczeń!AQ169</f>
        <v>0</v>
      </c>
      <c r="AR169" s="54">
        <f>styczeń!AR169</f>
        <v>0</v>
      </c>
      <c r="AS169" s="55">
        <f>styczeń!AS169</f>
        <v>0</v>
      </c>
      <c r="AT169" s="188">
        <f t="shared" ref="AT169" si="2801">IF(OR($B169=$B175,AT172=0),0,ROUND((AU170+AZ174)/AT172,0))</f>
        <v>0</v>
      </c>
      <c r="AU169" s="51">
        <f t="shared" ref="AU169:AU170" si="2802">SUM(AV169:BB169)</f>
        <v>0</v>
      </c>
      <c r="AV169" s="52">
        <f t="shared" ref="AV169" si="2803">IF(SUM($AM$9:$AS$9)=SUM($AV$9:$BB$9),AM169,IF(AND(SUM($AV$9:$BB$9)&gt;42,SUM($AV$9:$BB$9)&lt;49),AM169,0))</f>
        <v>0</v>
      </c>
      <c r="AW169" s="52">
        <f t="shared" ref="AW169" si="2804">IF(SUM($AM$9:$AS$9)=SUM($AV$9:$BB$9),AN169,IF(AND(SUM($AV$9:$BB$9)&gt;42,SUM($AV$9:$BB$9)&lt;49),AN169,0))</f>
        <v>0</v>
      </c>
      <c r="AX169" s="52">
        <f t="shared" ref="AX169" si="2805">IF(SUM($AM$9:$AS$9)=SUM($AV$9:$BB$9),AO169,IF(AND(SUM($AV$9:$BB$9)&gt;42,SUM($AV$9:$BB$9)&lt;49),AO169,0))</f>
        <v>0</v>
      </c>
      <c r="AY169" s="52">
        <f t="shared" ref="AY169" si="2806">IF(SUM($AM$9:$AS$9)=SUM($AV$9:$BB$9),AP169,IF(AND(SUM($AV$9:$BB$9)&gt;42,SUM($AV$9:$BB$9)&lt;49),AP169,0))</f>
        <v>0</v>
      </c>
      <c r="AZ169" s="53">
        <f t="shared" ref="AZ169" si="2807">IF(SUM($AM$9:$AS$9)=SUM($AV$9:$BB$9),AQ169,IF(AND(SUM($AV$9:$BB$9)&gt;42,SUM($AV$9:$BB$9)&lt;49),AQ169,0))</f>
        <v>0</v>
      </c>
      <c r="BA169" s="54">
        <f t="shared" ref="BA169" si="2808">IF(SUM($AM$9:$AS$9)=SUM($AV$9:$BB$9),AR169,IF(AND(SUM($AV$9:$BB$9)&gt;42,SUM($AV$9:$BB$9)&lt;49),AR169,0))</f>
        <v>0</v>
      </c>
      <c r="BB169" s="55">
        <f t="shared" ref="BB169" si="2809">IF(SUM($AM$9:$AS$9)=SUM($AV$9:$BB$9),AS169,IF(AND(SUM($AV$9:$BB$9)&gt;42,SUM($AV$9:$BB$9)&lt;49),AS169,0))</f>
        <v>0</v>
      </c>
    </row>
    <row r="170" spans="1:54" ht="12.75" hidden="1" customHeight="1" x14ac:dyDescent="0.2">
      <c r="B170" s="93"/>
      <c r="C170" s="94"/>
      <c r="D170" s="95"/>
      <c r="E170" s="115"/>
      <c r="F170" s="140" t="b">
        <f t="shared" ref="F170" si="2810">IF($B163=$B169,OR(F164,G169&lt;F169),G169&lt;F169)</f>
        <v>0</v>
      </c>
      <c r="G170" s="189">
        <f t="shared" ref="G170" si="2811">IF(AND($B163=$B169,$B163&lt;&gt;"",$B163&lt;&gt;0),G169+G164,G169)</f>
        <v>18</v>
      </c>
      <c r="H170" s="120"/>
      <c r="I170" s="165">
        <f t="shared" si="2792"/>
        <v>0</v>
      </c>
      <c r="J170" s="194">
        <f t="shared" ref="J170" si="2812">7-COUNTIF(L169:R169,0)-COUNTIF(L169:R169,"")</f>
        <v>0</v>
      </c>
      <c r="K170" s="22">
        <f t="shared" si="2794"/>
        <v>0</v>
      </c>
      <c r="L170" s="35">
        <f t="shared" ref="L170:R170" si="2813">IF($B163=$B169,L169+L164,L169)</f>
        <v>0</v>
      </c>
      <c r="M170" s="35">
        <f t="shared" si="2813"/>
        <v>0</v>
      </c>
      <c r="N170" s="35">
        <f t="shared" si="2813"/>
        <v>0</v>
      </c>
      <c r="O170" s="35">
        <f t="shared" si="2813"/>
        <v>0</v>
      </c>
      <c r="P170" s="36">
        <f t="shared" si="2813"/>
        <v>0</v>
      </c>
      <c r="Q170" s="37">
        <f t="shared" si="2813"/>
        <v>0</v>
      </c>
      <c r="R170" s="38">
        <f t="shared" si="2813"/>
        <v>0</v>
      </c>
      <c r="S170" s="194">
        <f t="shared" ref="S170" si="2814">7-COUNTIF(U169:AA169,0)-COUNTIF(U169:AA169,"")</f>
        <v>0</v>
      </c>
      <c r="T170" s="22">
        <f t="shared" si="2796"/>
        <v>0</v>
      </c>
      <c r="U170" s="35">
        <f t="shared" ref="U170:AA170" si="2815">IF($B163=$B169,U169+U164,U169)</f>
        <v>0</v>
      </c>
      <c r="V170" s="35">
        <f t="shared" si="2815"/>
        <v>0</v>
      </c>
      <c r="W170" s="35">
        <f t="shared" si="2815"/>
        <v>0</v>
      </c>
      <c r="X170" s="35">
        <f t="shared" si="2815"/>
        <v>0</v>
      </c>
      <c r="Y170" s="36">
        <f t="shared" si="2815"/>
        <v>0</v>
      </c>
      <c r="Z170" s="37">
        <f t="shared" si="2815"/>
        <v>0</v>
      </c>
      <c r="AA170" s="38">
        <f t="shared" si="2815"/>
        <v>0</v>
      </c>
      <c r="AB170" s="194">
        <f t="shared" ref="AB170" si="2816">7-COUNTIF(AD169:AJ169,0)-COUNTIF(AD169:AJ169,"")</f>
        <v>0</v>
      </c>
      <c r="AC170" s="22">
        <f t="shared" si="2798"/>
        <v>0</v>
      </c>
      <c r="AD170" s="35">
        <f t="shared" ref="AD170:AJ170" si="2817">IF($B163=$B169,AD169+AD164,AD169)</f>
        <v>0</v>
      </c>
      <c r="AE170" s="35">
        <f t="shared" si="2817"/>
        <v>0</v>
      </c>
      <c r="AF170" s="35">
        <f t="shared" si="2817"/>
        <v>0</v>
      </c>
      <c r="AG170" s="35">
        <f t="shared" si="2817"/>
        <v>0</v>
      </c>
      <c r="AH170" s="36">
        <f t="shared" si="2817"/>
        <v>0</v>
      </c>
      <c r="AI170" s="37">
        <f t="shared" si="2817"/>
        <v>0</v>
      </c>
      <c r="AJ170" s="38">
        <f t="shared" si="2817"/>
        <v>0</v>
      </c>
      <c r="AK170" s="194">
        <f t="shared" ref="AK170" si="2818">7-COUNTIF(AM169:AS169,0)-COUNTIF(AM169:AS169,"")</f>
        <v>0</v>
      </c>
      <c r="AL170" s="22">
        <f t="shared" si="2800"/>
        <v>0</v>
      </c>
      <c r="AM170" s="35">
        <f t="shared" ref="AM170:AS170" si="2819">IF($B163=$B169,AM169+AM164,AM169)</f>
        <v>0</v>
      </c>
      <c r="AN170" s="35">
        <f t="shared" si="2819"/>
        <v>0</v>
      </c>
      <c r="AO170" s="35">
        <f t="shared" si="2819"/>
        <v>0</v>
      </c>
      <c r="AP170" s="35">
        <f t="shared" si="2819"/>
        <v>0</v>
      </c>
      <c r="AQ170" s="36">
        <f t="shared" si="2819"/>
        <v>0</v>
      </c>
      <c r="AR170" s="37">
        <f t="shared" si="2819"/>
        <v>0</v>
      </c>
      <c r="AS170" s="38">
        <f t="shared" si="2819"/>
        <v>0</v>
      </c>
      <c r="AT170" s="194">
        <f t="shared" ref="AT170" si="2820">7-COUNTIF(AV169:BB169,0)-COUNTIF(AV169:BB169,"")</f>
        <v>0</v>
      </c>
      <c r="AU170" s="22">
        <f t="shared" si="2802"/>
        <v>0</v>
      </c>
      <c r="AV170" s="35">
        <f t="shared" ref="AV170:BB170" si="2821">IF($B163=$B169,AV169+AV164,AV169)</f>
        <v>0</v>
      </c>
      <c r="AW170" s="35">
        <f t="shared" si="2821"/>
        <v>0</v>
      </c>
      <c r="AX170" s="35">
        <f t="shared" si="2821"/>
        <v>0</v>
      </c>
      <c r="AY170" s="35">
        <f t="shared" si="2821"/>
        <v>0</v>
      </c>
      <c r="AZ170" s="36">
        <f t="shared" si="2821"/>
        <v>0</v>
      </c>
      <c r="BA170" s="37">
        <f t="shared" si="2821"/>
        <v>0</v>
      </c>
      <c r="BB170" s="38">
        <f t="shared" si="2821"/>
        <v>0</v>
      </c>
    </row>
    <row r="171" spans="1:54" ht="15" hidden="1" customHeight="1" x14ac:dyDescent="0.2">
      <c r="B171" s="116"/>
      <c r="C171" s="117"/>
      <c r="D171" s="118"/>
      <c r="E171" s="119"/>
      <c r="F171" s="92"/>
      <c r="G171" s="190">
        <f t="shared" ref="G171" si="2822">IF(AND($B163=$B169,$B163&lt;&gt;"",$B163&lt;&gt;0),F169+G165,F169)</f>
        <v>18</v>
      </c>
      <c r="H171" s="121"/>
      <c r="I171" s="165">
        <f t="shared" si="2792"/>
        <v>0</v>
      </c>
      <c r="J171" s="195">
        <f t="shared" ref="J171" si="2823">IF($B169=$B163,COUNTIF(L171:R171,0),COUNTIF(L172:R172,0)+COUNTIF(L172:R172,""))</f>
        <v>7</v>
      </c>
      <c r="K171" s="39">
        <f t="shared" ref="K171:R171" si="2824">IF($B163=$B169,K172+K165,K172)</f>
        <v>0</v>
      </c>
      <c r="L171" s="40">
        <f t="shared" si="2824"/>
        <v>0</v>
      </c>
      <c r="M171" s="40">
        <f t="shared" si="2824"/>
        <v>0</v>
      </c>
      <c r="N171" s="40">
        <f t="shared" si="2824"/>
        <v>0</v>
      </c>
      <c r="O171" s="40">
        <f t="shared" si="2824"/>
        <v>0</v>
      </c>
      <c r="P171" s="41">
        <f t="shared" si="2824"/>
        <v>0</v>
      </c>
      <c r="Q171" s="42">
        <f t="shared" si="2824"/>
        <v>0</v>
      </c>
      <c r="R171" s="43">
        <f t="shared" si="2824"/>
        <v>0</v>
      </c>
      <c r="S171" s="195">
        <f t="shared" ref="S171" si="2825">IF($B169=$B163,COUNTIF(U171:AA171,0),COUNTIF(U172:AA172,0)+COUNTIF(U172:AA172,""))</f>
        <v>7</v>
      </c>
      <c r="T171" s="39">
        <f t="shared" ref="T171:AA171" si="2826">IF($B163=$B169,T172+T165,T172)</f>
        <v>0</v>
      </c>
      <c r="U171" s="40">
        <f t="shared" si="2826"/>
        <v>0</v>
      </c>
      <c r="V171" s="40">
        <f t="shared" si="2826"/>
        <v>0</v>
      </c>
      <c r="W171" s="40">
        <f t="shared" si="2826"/>
        <v>0</v>
      </c>
      <c r="X171" s="40">
        <f t="shared" si="2826"/>
        <v>0</v>
      </c>
      <c r="Y171" s="41">
        <f t="shared" si="2826"/>
        <v>0</v>
      </c>
      <c r="Z171" s="42">
        <f t="shared" si="2826"/>
        <v>0</v>
      </c>
      <c r="AA171" s="43">
        <f t="shared" si="2826"/>
        <v>0</v>
      </c>
      <c r="AB171" s="195">
        <f t="shared" ref="AB171" si="2827">IF($B169=$B163,COUNTIF(AD171:AJ171,0),COUNTIF(AD172:AJ172,0)+COUNTIF(AD172:AJ172,""))</f>
        <v>7</v>
      </c>
      <c r="AC171" s="39">
        <f t="shared" ref="AC171:AJ171" si="2828">IF($B163=$B169,AC172+AC165,AC172)</f>
        <v>0</v>
      </c>
      <c r="AD171" s="40">
        <f t="shared" si="2828"/>
        <v>0</v>
      </c>
      <c r="AE171" s="40">
        <f t="shared" si="2828"/>
        <v>0</v>
      </c>
      <c r="AF171" s="40">
        <f t="shared" si="2828"/>
        <v>0</v>
      </c>
      <c r="AG171" s="40">
        <f t="shared" si="2828"/>
        <v>0</v>
      </c>
      <c r="AH171" s="41">
        <f t="shared" si="2828"/>
        <v>0</v>
      </c>
      <c r="AI171" s="42">
        <f t="shared" si="2828"/>
        <v>0</v>
      </c>
      <c r="AJ171" s="43">
        <f t="shared" si="2828"/>
        <v>0</v>
      </c>
      <c r="AK171" s="195">
        <f t="shared" ref="AK171" si="2829">IF($B169=$B163,COUNTIF(AM171:AS171,0),COUNTIF(AM172:AS172,0)+COUNTIF(AM172:AS172,""))</f>
        <v>7</v>
      </c>
      <c r="AL171" s="39">
        <f t="shared" ref="AL171:AS171" si="2830">IF($B163=$B169,AL172+AL165,AL172)</f>
        <v>0</v>
      </c>
      <c r="AM171" s="40">
        <f t="shared" si="2830"/>
        <v>0</v>
      </c>
      <c r="AN171" s="40">
        <f t="shared" si="2830"/>
        <v>0</v>
      </c>
      <c r="AO171" s="40">
        <f t="shared" si="2830"/>
        <v>0</v>
      </c>
      <c r="AP171" s="40">
        <f t="shared" si="2830"/>
        <v>0</v>
      </c>
      <c r="AQ171" s="41">
        <f t="shared" si="2830"/>
        <v>0</v>
      </c>
      <c r="AR171" s="42">
        <f t="shared" si="2830"/>
        <v>0</v>
      </c>
      <c r="AS171" s="43">
        <f t="shared" si="2830"/>
        <v>0</v>
      </c>
      <c r="AT171" s="195">
        <f t="shared" ref="AT171" si="2831">IF($B169=$B163,COUNTIF(AV171:BB171,0),COUNTIF(AV172:BB172,0)+COUNTIF(AV172:BB172,""))</f>
        <v>7</v>
      </c>
      <c r="AU171" s="39">
        <f t="shared" ref="AU171:BB171" si="2832">IF($B163=$B169,AU172+AU165,AU172)</f>
        <v>0</v>
      </c>
      <c r="AV171" s="40">
        <f t="shared" si="2832"/>
        <v>0</v>
      </c>
      <c r="AW171" s="40">
        <f t="shared" si="2832"/>
        <v>0</v>
      </c>
      <c r="AX171" s="40">
        <f t="shared" si="2832"/>
        <v>0</v>
      </c>
      <c r="AY171" s="40">
        <f t="shared" si="2832"/>
        <v>0</v>
      </c>
      <c r="AZ171" s="41">
        <f t="shared" si="2832"/>
        <v>0</v>
      </c>
      <c r="BA171" s="42">
        <f t="shared" si="2832"/>
        <v>0</v>
      </c>
      <c r="BB171" s="43">
        <f t="shared" si="2832"/>
        <v>0</v>
      </c>
    </row>
    <row r="172" spans="1:54" ht="15.75" customHeight="1" x14ac:dyDescent="0.2">
      <c r="A172" s="1">
        <f t="shared" ref="A172" si="2833">A169</f>
        <v>0</v>
      </c>
      <c r="B172" s="313">
        <f t="shared" ref="B172" si="2834">B166+1</f>
        <v>26</v>
      </c>
      <c r="C172" s="314"/>
      <c r="D172" s="314"/>
      <c r="E172" s="314"/>
      <c r="F172" s="31"/>
      <c r="G172" s="183"/>
      <c r="H172" s="122">
        <f t="shared" ref="H172" si="2835">5-COUNTIF(AU169,0)-COUNTIF(AL169,0)-COUNTIF(AC169,0)-COUNTIF(T169,0)-COUNTIF(K169,0)</f>
        <v>0</v>
      </c>
      <c r="I172" s="165">
        <f t="shared" si="2792"/>
        <v>0</v>
      </c>
      <c r="J172" s="187">
        <f t="shared" ref="J172" si="2836">IF($B169=$B163,J166+IF($F169&lt;&gt;$G169,(K169+$G171-$G170)/$F169,K169/$F169),IF($F169&lt;&gt;G169,(K169+$G171-$G170)/$F169,K169/$F169))</f>
        <v>0</v>
      </c>
      <c r="K172" s="7">
        <f t="shared" ref="K172:K173" si="2837">SUM(L172:R172)</f>
        <v>0</v>
      </c>
      <c r="L172" s="26">
        <f t="shared" ref="L172:R172" si="2838">L169</f>
        <v>0</v>
      </c>
      <c r="M172" s="26">
        <f t="shared" si="2838"/>
        <v>0</v>
      </c>
      <c r="N172" s="26">
        <f t="shared" si="2838"/>
        <v>0</v>
      </c>
      <c r="O172" s="26">
        <f t="shared" si="2838"/>
        <v>0</v>
      </c>
      <c r="P172" s="26">
        <f t="shared" si="2838"/>
        <v>0</v>
      </c>
      <c r="Q172" s="29">
        <f t="shared" si="2838"/>
        <v>0</v>
      </c>
      <c r="R172" s="23">
        <f t="shared" si="2838"/>
        <v>0</v>
      </c>
      <c r="S172" s="187">
        <f t="shared" ref="S172" si="2839">IF($B169=$B163,S166+IF($F169&lt;&gt;$G169,(T169+$G171-$G170)/$F169,T169/$F169),IF($F169&lt;&gt;P169,(T169+$G171-$G170)/$F169,T169/$F169))</f>
        <v>0</v>
      </c>
      <c r="T172" s="7">
        <f t="shared" ref="T172:T173" si="2840">SUM(U172:AA172)</f>
        <v>0</v>
      </c>
      <c r="U172" s="26">
        <f t="shared" ref="U172:AA172" si="2841">U169</f>
        <v>0</v>
      </c>
      <c r="V172" s="26">
        <f t="shared" si="2841"/>
        <v>0</v>
      </c>
      <c r="W172" s="26">
        <f t="shared" si="2841"/>
        <v>0</v>
      </c>
      <c r="X172" s="26">
        <f t="shared" si="2841"/>
        <v>0</v>
      </c>
      <c r="Y172" s="113">
        <f t="shared" si="2841"/>
        <v>0</v>
      </c>
      <c r="Z172" s="29">
        <f t="shared" si="2841"/>
        <v>0</v>
      </c>
      <c r="AA172" s="23">
        <f t="shared" si="2841"/>
        <v>0</v>
      </c>
      <c r="AB172" s="187">
        <f t="shared" ref="AB172" si="2842">IF($B169=$B163,AB166+IF($F169&lt;&gt;$G169,(AC169+$G171-$G170)/$F169,AC169/$F169),IF($F169&lt;&gt;Y169,(AC169+$G171-$G170)/$F169,AC169/$F169))</f>
        <v>0</v>
      </c>
      <c r="AC172" s="7">
        <f t="shared" ref="AC172:AC173" si="2843">SUM(AD172:AJ172)</f>
        <v>0</v>
      </c>
      <c r="AD172" s="26">
        <f t="shared" ref="AD172:AJ172" si="2844">AD169</f>
        <v>0</v>
      </c>
      <c r="AE172" s="26">
        <f t="shared" si="2844"/>
        <v>0</v>
      </c>
      <c r="AF172" s="26">
        <f t="shared" si="2844"/>
        <v>0</v>
      </c>
      <c r="AG172" s="26">
        <f t="shared" si="2844"/>
        <v>0</v>
      </c>
      <c r="AH172" s="113">
        <f t="shared" si="2844"/>
        <v>0</v>
      </c>
      <c r="AI172" s="29">
        <f t="shared" si="2844"/>
        <v>0</v>
      </c>
      <c r="AJ172" s="23">
        <f t="shared" si="2844"/>
        <v>0</v>
      </c>
      <c r="AK172" s="187">
        <f t="shared" ref="AK172" si="2845">IF($B169=$B163,AK166+IF($F169&lt;&gt;$G169,(AL169+$G171-$G170)/$F169,AL169/$F169),IF($F169&lt;&gt;AH169,(AL169+$G171-$G170)/$F169,AL169/$F169))</f>
        <v>0</v>
      </c>
      <c r="AL172" s="7">
        <f t="shared" ref="AL172:AL173" si="2846">SUM(AM172:AS172)</f>
        <v>0</v>
      </c>
      <c r="AM172" s="26">
        <f t="shared" ref="AM172:AS172" si="2847">AM169</f>
        <v>0</v>
      </c>
      <c r="AN172" s="26">
        <f t="shared" si="2847"/>
        <v>0</v>
      </c>
      <c r="AO172" s="26">
        <f t="shared" si="2847"/>
        <v>0</v>
      </c>
      <c r="AP172" s="26">
        <f t="shared" si="2847"/>
        <v>0</v>
      </c>
      <c r="AQ172" s="113">
        <f t="shared" si="2847"/>
        <v>0</v>
      </c>
      <c r="AR172" s="29">
        <f t="shared" si="2847"/>
        <v>0</v>
      </c>
      <c r="AS172" s="23">
        <f t="shared" si="2847"/>
        <v>0</v>
      </c>
      <c r="AT172" s="187">
        <f t="shared" ref="AT172" si="2848">IF($B169=$B163,AT166+IF($F169&lt;&gt;$G169,(AU169+$G171-$G170)/$F169,AU169/$F169),IF($F169&lt;&gt;AQ169,(AU169+$G171-$G170)/$F169,AU169/$F169))</f>
        <v>0</v>
      </c>
      <c r="AU172" s="7">
        <f t="shared" ref="AU172:AU173" si="2849">SUM(AV172:BB172)</f>
        <v>0</v>
      </c>
      <c r="AV172" s="6">
        <f t="shared" ref="AV172" si="2850">IF(SUM($AM$9:$AS$9)=SUM($AV$9:$BB$9),AV169,IF(AND(SUM($AV$9:$BB$9)&gt;42,SUM($AV$9:$BB$9)&lt;49),AV169,0))</f>
        <v>0</v>
      </c>
      <c r="AW172" s="6">
        <f t="shared" ref="AW172:BB172" si="2851">IF(SUM($AM$9:$AS$9)=SUM($AV$9:$BB$9),AW169,IF(AND(SUM($AV$9:$BB$9)&gt;42,SUM($AV$9:$BB$9)&lt;49),AW169,0))</f>
        <v>0</v>
      </c>
      <c r="AX172" s="6">
        <f t="shared" si="2851"/>
        <v>0</v>
      </c>
      <c r="AY172" s="6">
        <f t="shared" si="2851"/>
        <v>0</v>
      </c>
      <c r="AZ172" s="26">
        <f t="shared" si="2851"/>
        <v>0</v>
      </c>
      <c r="BA172" s="29">
        <f t="shared" si="2851"/>
        <v>0</v>
      </c>
      <c r="BB172" s="23">
        <f t="shared" si="2851"/>
        <v>0</v>
      </c>
    </row>
    <row r="173" spans="1:54" ht="15.75" customHeight="1" x14ac:dyDescent="0.2">
      <c r="A173" s="1">
        <f t="shared" ref="A173:A174" si="2852">A172</f>
        <v>0</v>
      </c>
      <c r="B173" s="313"/>
      <c r="C173" s="314"/>
      <c r="D173" s="314"/>
      <c r="E173" s="314"/>
      <c r="F173" s="31"/>
      <c r="G173" s="183"/>
      <c r="H173" s="123">
        <f t="shared" ref="H173" si="2853">IF($B169=$B163,H167+F173,$F173)</f>
        <v>0</v>
      </c>
      <c r="I173" s="165">
        <f t="shared" si="2792"/>
        <v>0</v>
      </c>
      <c r="J173" s="141">
        <f t="shared" ref="J173" si="2854">IF($H172=0,0,IF($B163=$B169,IF($H174&gt;0,$H174+J167,K169+J167),IF($H174&gt;0,$H174,K169)))</f>
        <v>0</v>
      </c>
      <c r="K173" s="7">
        <f t="shared" si="2837"/>
        <v>0</v>
      </c>
      <c r="L173" s="6"/>
      <c r="M173" s="6"/>
      <c r="N173" s="6"/>
      <c r="O173" s="6"/>
      <c r="P173" s="26"/>
      <c r="Q173" s="29"/>
      <c r="R173" s="23"/>
      <c r="S173" s="141">
        <f t="shared" ref="S173" si="2855">IF($H172=0,0,IF($B163=$B169,IF($H174&gt;0,$H174+S167,T169+S167),IF($H174&gt;0,$H174,T169)))</f>
        <v>0</v>
      </c>
      <c r="T173" s="7">
        <f t="shared" si="2840"/>
        <v>0</v>
      </c>
      <c r="U173" s="6"/>
      <c r="V173" s="6"/>
      <c r="W173" s="6"/>
      <c r="X173" s="6"/>
      <c r="Y173" s="26"/>
      <c r="Z173" s="29"/>
      <c r="AA173" s="23"/>
      <c r="AB173" s="141">
        <f t="shared" ref="AB173" si="2856">IF($H172=0,0,IF($B163=$B169,IF($H174&gt;0,$H174+AB167,AC169+AB167),IF($H174&gt;0,$H174,AC169)))</f>
        <v>0</v>
      </c>
      <c r="AC173" s="7">
        <f t="shared" si="2843"/>
        <v>0</v>
      </c>
      <c r="AD173" s="6"/>
      <c r="AE173" s="6"/>
      <c r="AF173" s="6"/>
      <c r="AG173" s="6"/>
      <c r="AH173" s="26"/>
      <c r="AI173" s="29"/>
      <c r="AJ173" s="23"/>
      <c r="AK173" s="141">
        <f t="shared" ref="AK173" si="2857">IF($H172=0,0,IF($B163=$B169,IF($H174&gt;0,$H174+AK167,AL169+AK167),IF($H174&gt;0,$H174,AL169)))</f>
        <v>0</v>
      </c>
      <c r="AL173" s="7">
        <f t="shared" si="2846"/>
        <v>0</v>
      </c>
      <c r="AM173" s="6"/>
      <c r="AN173" s="6"/>
      <c r="AO173" s="6"/>
      <c r="AP173" s="6"/>
      <c r="AQ173" s="26"/>
      <c r="AR173" s="29"/>
      <c r="AS173" s="23"/>
      <c r="AT173" s="141">
        <f t="shared" ref="AT173" si="2858">IF($H172=0,0,IF($B163=$B169,IF($H174&gt;0,$H174+AT167,AU169+AT167),IF($H174&gt;0,$H174,AU169)))</f>
        <v>0</v>
      </c>
      <c r="AU173" s="7">
        <f t="shared" si="2849"/>
        <v>0</v>
      </c>
      <c r="AV173" s="6"/>
      <c r="AW173" s="6"/>
      <c r="AX173" s="6"/>
      <c r="AY173" s="6"/>
      <c r="AZ173" s="26"/>
      <c r="BA173" s="29"/>
      <c r="BB173" s="23"/>
    </row>
    <row r="174" spans="1:54" ht="18.75" customHeight="1" thickBot="1" x14ac:dyDescent="0.25">
      <c r="A174" s="1">
        <f t="shared" si="2852"/>
        <v>0</v>
      </c>
      <c r="B174" s="323" t="str">
        <f>IF(B169="",Wydruk!$AE$6,IF(J170=0,Wydruk!$AE$7,IF(AND(G170&lt;G171,B169&lt;&gt;$B175),Wydruk!$AE$13,IF(AND($B169=$B163,$B169&lt;&gt;$B175),IF(OR(OR(J174&lt;4,J174&gt;5),OR(S174&lt;4,S174&gt;5),OR(AB174&lt;4,AB174&gt;5),OR(AK174&lt;4,AK174&gt;5),OR(AND(AT174&lt;4,AT174&gt;0),AT174&gt;5)),Wydruk!$AE$8,Wydruk!$AE$9),IF($B169=$B175,IF($F173&lt;&gt;0,Wydruk!$AE$12,Wydruk!$AE$10),IF(OR(OR(J170&lt;4,J170&gt;5),OR(S170&lt;4,S170&gt;5),OR(AB170&lt;4,AB170&gt;5),OR(AK170&lt;4,AK170&gt;5),OR(AND(AT170&lt;4,AT170&gt;0),AT170&gt;5)),Wydruk!$AE$8,Wydruk!$AE$11))))))</f>
        <v>Uzupełnij liczby godzin tygodniowego planu</v>
      </c>
      <c r="C174" s="324"/>
      <c r="D174" s="324"/>
      <c r="E174" s="324"/>
      <c r="F174" s="173">
        <f>styczeń!F174</f>
        <v>0</v>
      </c>
      <c r="G174" s="184">
        <f>styczeń!G174</f>
        <v>0</v>
      </c>
      <c r="H174" s="191">
        <f t="shared" ref="H174" si="2859">IF(OR($G174=0,$F174=0,$G174="",$F174=""),0,$G174/$F174)</f>
        <v>0</v>
      </c>
      <c r="I174" s="193"/>
      <c r="J174" s="176">
        <f t="shared" ref="J174" si="2860">IF($B163=$B169,IF(L169+L164&gt;0,1,0)+IF(M169+M164&gt;0,1,0)+IF(N169+N164&gt;0,1,0)+IF(O169+O164&gt;0,1,0)+IF(P169+P164&gt;0,1,0)+IF(Q169+Q164&gt;0,1,0)+IF(R169+R164&gt;0,1,0),J170)</f>
        <v>0</v>
      </c>
      <c r="K174" s="133">
        <f t="shared" ref="K174" si="2861">IF(OR($B169=$B175,J174=0,(K170-Q174+O174)&lt;=0),0,(K170-Q174+O174)/J174)</f>
        <v>0</v>
      </c>
      <c r="L174" s="137">
        <f t="shared" ref="L174" si="2862">IF(K174*(7-J171)&lt;=0,0,K174*(7-J171))</f>
        <v>0</v>
      </c>
      <c r="M174" s="311">
        <f t="shared" ref="M174" si="2863">ROUND(IF(OR(K171-K174*(7-J171)+P174&lt;0,$B169=$B175,K174&lt;=0,K171=0),0,IF(K171-K174*(7-J171)+P174&gt;Q174-O174+P174,Q174-O174+P174,K171-K174*(7-J171)+P174)),1)</f>
        <v>0</v>
      </c>
      <c r="N174" s="312"/>
      <c r="O174" s="139">
        <f t="shared" ref="O174" si="2864">IF(OR($B169=$B175,J170=0),0,IF($B169=$B163,J169,$F169))</f>
        <v>0</v>
      </c>
      <c r="P174" s="30">
        <f t="shared" ref="P174" si="2865">IF(OR($B169=$B175,J174=0),0,$G171-$G170)</f>
        <v>0</v>
      </c>
      <c r="Q174" s="134">
        <f t="shared" ref="Q174" si="2866">IF(OR($B169=$B175,J174=0),0,J173)</f>
        <v>0</v>
      </c>
      <c r="R174" s="138">
        <f t="shared" ref="R174" si="2867">IF($B169=$B175,0,K171)</f>
        <v>0</v>
      </c>
      <c r="S174" s="176">
        <f t="shared" ref="S174" si="2868">IF($B163=$B169,IF(U169+U164&gt;0,1,0)+IF(V169+V164&gt;0,1,0)+IF(W169+W164&gt;0,1,0)+IF(X169+X164&gt;0,1,0)+IF(Y169+Y164&gt;0,1,0)+IF(Z169+Z164&gt;0,1,0)+IF(AA169+AA164&gt;0,1,0),S170)</f>
        <v>0</v>
      </c>
      <c r="T174" s="133">
        <f t="shared" ref="T174" si="2869">IF(OR($B169=$B175,S174=0,(T170-Z174+X174)&lt;=0),0,(T170-Z174+X174)/S174)</f>
        <v>0</v>
      </c>
      <c r="U174" s="137">
        <f t="shared" ref="U174" si="2870">IF(T174*(7-S171)&lt;=0,0,T174*(7-S171))</f>
        <v>0</v>
      </c>
      <c r="V174" s="311">
        <f t="shared" ref="V174" si="2871">ROUND(IF(OR(T171-T174*(7-S171)+Y174&lt;0,$B169=$B175,T174&lt;=0,T171=0),0,IF(T171-T174*(7-S171)+Y174&gt;Z174-X174+Y174,Z174-X174+Y174,T171-T174*(7-S171)+Y174)),1)</f>
        <v>0</v>
      </c>
      <c r="W174" s="312"/>
      <c r="X174" s="139">
        <f t="shared" ref="X174" si="2872">IF(OR($B169=$B175,S170=0),0,IF($B169=$B163,S169,$F169))</f>
        <v>0</v>
      </c>
      <c r="Y174" s="30">
        <f t="shared" ref="Y174" si="2873">IF(OR($B169=$B175,S174=0),0,$G171-$G170)</f>
        <v>0</v>
      </c>
      <c r="Z174" s="134">
        <f t="shared" ref="Z174" si="2874">IF(OR($B169=$B175,S174=0),0,S173)</f>
        <v>0</v>
      </c>
      <c r="AA174" s="138">
        <f t="shared" ref="AA174" si="2875">IF($B169=$B175,0,T171)</f>
        <v>0</v>
      </c>
      <c r="AB174" s="176">
        <f t="shared" ref="AB174" si="2876">IF($B163=$B169,IF(AD169+AD164&gt;0,1,0)+IF(AE169+AE164&gt;0,1,0)+IF(AF169+AF164&gt;0,1,0)+IF(AG169+AG164&gt;0,1,0)+IF(AH169+AH164&gt;0,1,0)+IF(AI169+AI164&gt;0,1,0)+IF(AJ169+AJ164&gt;0,1,0),AB170)</f>
        <v>0</v>
      </c>
      <c r="AC174" s="133">
        <f t="shared" ref="AC174" si="2877">IF(OR($B169=$B175,AB174=0,(AC170-AI174+AG174)&lt;=0),0,(AC170-AI174+AG174)/AB174)</f>
        <v>0</v>
      </c>
      <c r="AD174" s="137">
        <f t="shared" ref="AD174" si="2878">IF(AC174*(7-AB171)&lt;=0,0,AC174*(7-AB171))</f>
        <v>0</v>
      </c>
      <c r="AE174" s="311">
        <f t="shared" ref="AE174" si="2879">ROUND(IF(OR(AC171-AC174*(7-AB171)+AH174&lt;0,$B169=$B175,AC174&lt;=0,AC171=0),0,IF(AC171-AC174*(7-AB171)+AH174&gt;AI174-AG174+AH174,AI174-AG174+AH174,AC171-AC174*(7-AB171)+AH174)),1)</f>
        <v>0</v>
      </c>
      <c r="AF174" s="312"/>
      <c r="AG174" s="139">
        <f t="shared" ref="AG174" si="2880">IF(OR($B169=$B175,AB170=0),0,IF($B169=$B163,AB169,$F169))</f>
        <v>0</v>
      </c>
      <c r="AH174" s="30">
        <f t="shared" ref="AH174" si="2881">IF(OR($B169=$B175,AB174=0),0,$G171-$G170)</f>
        <v>0</v>
      </c>
      <c r="AI174" s="134">
        <f t="shared" ref="AI174" si="2882">IF(OR($B169=$B175,AB174=0),0,AB173)</f>
        <v>0</v>
      </c>
      <c r="AJ174" s="138">
        <f t="shared" ref="AJ174" si="2883">IF($B169=$B175,0,AC171)</f>
        <v>0</v>
      </c>
      <c r="AK174" s="176">
        <f t="shared" ref="AK174" si="2884">IF($B163=$B169,IF(AM169+AM164&gt;0,1,0)+IF(AN169+AN164&gt;0,1,0)+IF(AO169+AO164&gt;0,1,0)+IF(AP169+AP164&gt;0,1,0)+IF(AQ169+AQ164&gt;0,1,0)+IF(AR169+AR164&gt;0,1,0)+IF(AS169+AS164&gt;0,1,0),AK170)</f>
        <v>0</v>
      </c>
      <c r="AL174" s="133">
        <f t="shared" ref="AL174" si="2885">IF(OR($B169=$B175,AK174=0,(AL170-AR174+AP174)&lt;=0),0,(AL170-AR174+AP174)/AK174)</f>
        <v>0</v>
      </c>
      <c r="AM174" s="137">
        <f t="shared" ref="AM174" si="2886">IF(AL174*(7-AK171)&lt;=0,0,AL174*(7-AK171))</f>
        <v>0</v>
      </c>
      <c r="AN174" s="311">
        <f t="shared" ref="AN174" si="2887">ROUND(IF(OR(AL171-AL174*(7-AK171)+AQ174&lt;0,$B169=$B175,AL174&lt;=0,AL171=0),0,IF(AL171-AL174*(7-AK171)+AQ174&gt;AR174-AP174+AQ174,AR174-AP174+AQ174,AL171-AL174*(7-AK171)+AQ174)),1)</f>
        <v>0</v>
      </c>
      <c r="AO174" s="312"/>
      <c r="AP174" s="139">
        <f t="shared" ref="AP174" si="2888">IF(OR($B169=$B175,AK170=0),0,IF($B169=$B163,AK169,$F169))</f>
        <v>0</v>
      </c>
      <c r="AQ174" s="30">
        <f t="shared" ref="AQ174" si="2889">IF(OR($B169=$B175,AK174=0),0,$G171-$G170)</f>
        <v>0</v>
      </c>
      <c r="AR174" s="134">
        <f t="shared" ref="AR174" si="2890">IF(OR($B169=$B175,AK174=0),0,AK173)</f>
        <v>0</v>
      </c>
      <c r="AS174" s="138">
        <f t="shared" ref="AS174" si="2891">IF($B169=$B175,0,AL171)</f>
        <v>0</v>
      </c>
      <c r="AT174" s="176">
        <f t="shared" ref="AT174" si="2892">IF($B163=$B169,IF(AV169+AV164&gt;0,1,0)+IF(AW169+AW164&gt;0,1,0)+IF(AX169+AX164&gt;0,1,0)+IF(AY169+AY164&gt;0,1,0)+IF(AZ169+AZ164&gt;0,1,0)+IF(BA169+BA164&gt;0,1,0)+IF(BB169+BB164&gt;0,1,0),AT170)</f>
        <v>0</v>
      </c>
      <c r="AU174" s="133">
        <f t="shared" ref="AU174" si="2893">IF(OR($B169=$B175,AT174=0,(AU170-BA174+AY174)&lt;=0),0,(AU170-BA174+AY174)/AT174)</f>
        <v>0</v>
      </c>
      <c r="AV174" s="137">
        <f t="shared" ref="AV174" si="2894">IF(AU174*(7-AT171)&lt;=0,0,AU174*(7-AT171))</f>
        <v>0</v>
      </c>
      <c r="AW174" s="311">
        <f t="shared" ref="AW174" si="2895">ROUND(IF(OR(AU171-AU174*(7-AT171)+AZ174&lt;0,$B169=$B175,AU174&lt;=0,AU171=0),0,IF(AU171-AU174*(7-AT171)+AZ174&gt;BA174-AY174+AZ174,BA174-AY174+AZ174,AU171-AU174*(7-AT171)+AZ174)),1)</f>
        <v>0</v>
      </c>
      <c r="AX174" s="312"/>
      <c r="AY174" s="139">
        <f t="shared" ref="AY174" si="2896">IF(OR($B169=$B175,AT170=0),0,IF($B169=$B163,AT169,$F169))</f>
        <v>0</v>
      </c>
      <c r="AZ174" s="30">
        <f t="shared" ref="AZ174" si="2897">IF(OR($B169=$B175,AT174=0),0,$G171-$G170)</f>
        <v>0</v>
      </c>
      <c r="BA174" s="134">
        <f t="shared" ref="BA174" si="2898">IF(OR($B169=$B175,AT174=0),0,AT173)</f>
        <v>0</v>
      </c>
      <c r="BB174" s="138">
        <f t="shared" ref="BB174" si="2899">IF($B169=$B175,0,AU171)</f>
        <v>0</v>
      </c>
    </row>
    <row r="175" spans="1:54" ht="15.75" x14ac:dyDescent="0.2">
      <c r="A175" s="1">
        <f t="shared" ref="A175" si="2900">IF(B175="","1. Niewypełnione",B175)</f>
        <v>0</v>
      </c>
      <c r="B175" s="320">
        <f>styczeń!B175</f>
        <v>0</v>
      </c>
      <c r="C175" s="321">
        <f>styczeń!C175</f>
        <v>0</v>
      </c>
      <c r="D175" s="321">
        <f>styczeń!D175</f>
        <v>0</v>
      </c>
      <c r="E175" s="321">
        <f>styczeń!E175</f>
        <v>0</v>
      </c>
      <c r="F175" s="177">
        <f>styczeń!F175</f>
        <v>18</v>
      </c>
      <c r="G175" s="185">
        <f>styczeń!G175</f>
        <v>18</v>
      </c>
      <c r="H175" s="177"/>
      <c r="I175" s="192">
        <f t="shared" ref="I175:I179" si="2901">K175+T175+AC175+AL175+AU175</f>
        <v>0</v>
      </c>
      <c r="J175" s="186">
        <f t="shared" ref="J175" si="2902">IF(OR($B175=$B181,J178=0),0,ROUND((K176+P180)/J178,0))</f>
        <v>0</v>
      </c>
      <c r="K175" s="51">
        <f t="shared" ref="K175:K176" si="2903">SUM(L175:R175)</f>
        <v>0</v>
      </c>
      <c r="L175" s="52">
        <f>styczeń!L175</f>
        <v>0</v>
      </c>
      <c r="M175" s="52">
        <f>styczeń!M175</f>
        <v>0</v>
      </c>
      <c r="N175" s="52">
        <f>styczeń!N175</f>
        <v>0</v>
      </c>
      <c r="O175" s="52">
        <f>styczeń!O175</f>
        <v>0</v>
      </c>
      <c r="P175" s="53">
        <f>styczeń!P175</f>
        <v>0</v>
      </c>
      <c r="Q175" s="54">
        <f>styczeń!Q175</f>
        <v>0</v>
      </c>
      <c r="R175" s="55">
        <f>styczeń!R175</f>
        <v>0</v>
      </c>
      <c r="S175" s="188">
        <f t="shared" ref="S175" si="2904">IF(OR($B175=$B181,S178=0),0,ROUND((T176+Y180)/S178,0))</f>
        <v>0</v>
      </c>
      <c r="T175" s="51">
        <f t="shared" ref="T175:T176" si="2905">SUM(U175:AA175)</f>
        <v>0</v>
      </c>
      <c r="U175" s="52">
        <f>styczeń!U175</f>
        <v>0</v>
      </c>
      <c r="V175" s="52">
        <f>styczeń!V175</f>
        <v>0</v>
      </c>
      <c r="W175" s="52">
        <f>styczeń!W175</f>
        <v>0</v>
      </c>
      <c r="X175" s="52">
        <f>styczeń!X175</f>
        <v>0</v>
      </c>
      <c r="Y175" s="53">
        <f>styczeń!Y175</f>
        <v>0</v>
      </c>
      <c r="Z175" s="54">
        <f>styczeń!Z175</f>
        <v>0</v>
      </c>
      <c r="AA175" s="55">
        <f>styczeń!AA175</f>
        <v>0</v>
      </c>
      <c r="AB175" s="188">
        <f t="shared" ref="AB175" si="2906">IF(OR($B175=$B181,AB178=0),0,ROUND((AC176+AH180)/AB178,0))</f>
        <v>0</v>
      </c>
      <c r="AC175" s="51">
        <f t="shared" ref="AC175:AC176" si="2907">SUM(AD175:AJ175)</f>
        <v>0</v>
      </c>
      <c r="AD175" s="52">
        <f>styczeń!AD175</f>
        <v>0</v>
      </c>
      <c r="AE175" s="52">
        <f>styczeń!AE175</f>
        <v>0</v>
      </c>
      <c r="AF175" s="52">
        <f>styczeń!AF175</f>
        <v>0</v>
      </c>
      <c r="AG175" s="52">
        <f>styczeń!AG175</f>
        <v>0</v>
      </c>
      <c r="AH175" s="53">
        <f>styczeń!AH175</f>
        <v>0</v>
      </c>
      <c r="AI175" s="54">
        <f>styczeń!AI175</f>
        <v>0</v>
      </c>
      <c r="AJ175" s="55">
        <f>styczeń!AJ175</f>
        <v>0</v>
      </c>
      <c r="AK175" s="188">
        <f t="shared" ref="AK175" si="2908">IF(OR($B175=$B181,AK178=0),0,ROUND((AL176+AQ180)/AK178,0))</f>
        <v>0</v>
      </c>
      <c r="AL175" s="51">
        <f t="shared" ref="AL175:AL176" si="2909">SUM(AM175:AS175)</f>
        <v>0</v>
      </c>
      <c r="AM175" s="52">
        <f>styczeń!AM175</f>
        <v>0</v>
      </c>
      <c r="AN175" s="52">
        <f>styczeń!AN175</f>
        <v>0</v>
      </c>
      <c r="AO175" s="52">
        <f>styczeń!AO175</f>
        <v>0</v>
      </c>
      <c r="AP175" s="52">
        <f>styczeń!AP175</f>
        <v>0</v>
      </c>
      <c r="AQ175" s="53">
        <f>styczeń!AQ175</f>
        <v>0</v>
      </c>
      <c r="AR175" s="54">
        <f>styczeń!AR175</f>
        <v>0</v>
      </c>
      <c r="AS175" s="55">
        <f>styczeń!AS175</f>
        <v>0</v>
      </c>
      <c r="AT175" s="188">
        <f t="shared" ref="AT175" si="2910">IF(OR($B175=$B181,AT178=0),0,ROUND((AU176+AZ180)/AT178,0))</f>
        <v>0</v>
      </c>
      <c r="AU175" s="51">
        <f t="shared" ref="AU175:AU176" si="2911">SUM(AV175:BB175)</f>
        <v>0</v>
      </c>
      <c r="AV175" s="52">
        <f t="shared" ref="AV175" si="2912">IF(SUM($AM$9:$AS$9)=SUM($AV$9:$BB$9),AM175,IF(AND(SUM($AV$9:$BB$9)&gt;42,SUM($AV$9:$BB$9)&lt;49),AM175,0))</f>
        <v>0</v>
      </c>
      <c r="AW175" s="52">
        <f t="shared" ref="AW175" si="2913">IF(SUM($AM$9:$AS$9)=SUM($AV$9:$BB$9),AN175,IF(AND(SUM($AV$9:$BB$9)&gt;42,SUM($AV$9:$BB$9)&lt;49),AN175,0))</f>
        <v>0</v>
      </c>
      <c r="AX175" s="52">
        <f t="shared" ref="AX175" si="2914">IF(SUM($AM$9:$AS$9)=SUM($AV$9:$BB$9),AO175,IF(AND(SUM($AV$9:$BB$9)&gt;42,SUM($AV$9:$BB$9)&lt;49),AO175,0))</f>
        <v>0</v>
      </c>
      <c r="AY175" s="52">
        <f t="shared" ref="AY175" si="2915">IF(SUM($AM$9:$AS$9)=SUM($AV$9:$BB$9),AP175,IF(AND(SUM($AV$9:$BB$9)&gt;42,SUM($AV$9:$BB$9)&lt;49),AP175,0))</f>
        <v>0</v>
      </c>
      <c r="AZ175" s="53">
        <f t="shared" ref="AZ175" si="2916">IF(SUM($AM$9:$AS$9)=SUM($AV$9:$BB$9),AQ175,IF(AND(SUM($AV$9:$BB$9)&gt;42,SUM($AV$9:$BB$9)&lt;49),AQ175,0))</f>
        <v>0</v>
      </c>
      <c r="BA175" s="54">
        <f t="shared" ref="BA175" si="2917">IF(SUM($AM$9:$AS$9)=SUM($AV$9:$BB$9),AR175,IF(AND(SUM($AV$9:$BB$9)&gt;42,SUM($AV$9:$BB$9)&lt;49),AR175,0))</f>
        <v>0</v>
      </c>
      <c r="BB175" s="55">
        <f t="shared" ref="BB175" si="2918">IF(SUM($AM$9:$AS$9)=SUM($AV$9:$BB$9),AS175,IF(AND(SUM($AV$9:$BB$9)&gt;42,SUM($AV$9:$BB$9)&lt;49),AS175,0))</f>
        <v>0</v>
      </c>
    </row>
    <row r="176" spans="1:54" ht="12.75" hidden="1" customHeight="1" x14ac:dyDescent="0.2">
      <c r="B176" s="93"/>
      <c r="C176" s="94"/>
      <c r="D176" s="95"/>
      <c r="E176" s="115"/>
      <c r="F176" s="140" t="b">
        <f t="shared" ref="F176" si="2919">IF($B169=$B175,OR(F170,G175&lt;F175),G175&lt;F175)</f>
        <v>0</v>
      </c>
      <c r="G176" s="189">
        <f t="shared" ref="G176" si="2920">IF(AND($B169=$B175,$B169&lt;&gt;"",$B169&lt;&gt;0),G175+G170,G175)</f>
        <v>18</v>
      </c>
      <c r="H176" s="120"/>
      <c r="I176" s="165">
        <f t="shared" si="2901"/>
        <v>0</v>
      </c>
      <c r="J176" s="194">
        <f t="shared" ref="J176" si="2921">7-COUNTIF(L175:R175,0)-COUNTIF(L175:R175,"")</f>
        <v>0</v>
      </c>
      <c r="K176" s="22">
        <f t="shared" si="2903"/>
        <v>0</v>
      </c>
      <c r="L176" s="35">
        <f t="shared" ref="L176:R176" si="2922">IF($B169=$B175,L175+L170,L175)</f>
        <v>0</v>
      </c>
      <c r="M176" s="35">
        <f t="shared" si="2922"/>
        <v>0</v>
      </c>
      <c r="N176" s="35">
        <f t="shared" si="2922"/>
        <v>0</v>
      </c>
      <c r="O176" s="35">
        <f t="shared" si="2922"/>
        <v>0</v>
      </c>
      <c r="P176" s="36">
        <f t="shared" si="2922"/>
        <v>0</v>
      </c>
      <c r="Q176" s="37">
        <f t="shared" si="2922"/>
        <v>0</v>
      </c>
      <c r="R176" s="38">
        <f t="shared" si="2922"/>
        <v>0</v>
      </c>
      <c r="S176" s="194">
        <f t="shared" ref="S176" si="2923">7-COUNTIF(U175:AA175,0)-COUNTIF(U175:AA175,"")</f>
        <v>0</v>
      </c>
      <c r="T176" s="22">
        <f t="shared" si="2905"/>
        <v>0</v>
      </c>
      <c r="U176" s="35">
        <f t="shared" ref="U176:AA176" si="2924">IF($B169=$B175,U175+U170,U175)</f>
        <v>0</v>
      </c>
      <c r="V176" s="35">
        <f t="shared" si="2924"/>
        <v>0</v>
      </c>
      <c r="W176" s="35">
        <f t="shared" si="2924"/>
        <v>0</v>
      </c>
      <c r="X176" s="35">
        <f t="shared" si="2924"/>
        <v>0</v>
      </c>
      <c r="Y176" s="36">
        <f t="shared" si="2924"/>
        <v>0</v>
      </c>
      <c r="Z176" s="37">
        <f t="shared" si="2924"/>
        <v>0</v>
      </c>
      <c r="AA176" s="38">
        <f t="shared" si="2924"/>
        <v>0</v>
      </c>
      <c r="AB176" s="194">
        <f t="shared" ref="AB176" si="2925">7-COUNTIF(AD175:AJ175,0)-COUNTIF(AD175:AJ175,"")</f>
        <v>0</v>
      </c>
      <c r="AC176" s="22">
        <f t="shared" si="2907"/>
        <v>0</v>
      </c>
      <c r="AD176" s="35">
        <f t="shared" ref="AD176:AJ176" si="2926">IF($B169=$B175,AD175+AD170,AD175)</f>
        <v>0</v>
      </c>
      <c r="AE176" s="35">
        <f t="shared" si="2926"/>
        <v>0</v>
      </c>
      <c r="AF176" s="35">
        <f t="shared" si="2926"/>
        <v>0</v>
      </c>
      <c r="AG176" s="35">
        <f t="shared" si="2926"/>
        <v>0</v>
      </c>
      <c r="AH176" s="36">
        <f t="shared" si="2926"/>
        <v>0</v>
      </c>
      <c r="AI176" s="37">
        <f t="shared" si="2926"/>
        <v>0</v>
      </c>
      <c r="AJ176" s="38">
        <f t="shared" si="2926"/>
        <v>0</v>
      </c>
      <c r="AK176" s="194">
        <f t="shared" ref="AK176" si="2927">7-COUNTIF(AM175:AS175,0)-COUNTIF(AM175:AS175,"")</f>
        <v>0</v>
      </c>
      <c r="AL176" s="22">
        <f t="shared" si="2909"/>
        <v>0</v>
      </c>
      <c r="AM176" s="35">
        <f t="shared" ref="AM176:AS176" si="2928">IF($B169=$B175,AM175+AM170,AM175)</f>
        <v>0</v>
      </c>
      <c r="AN176" s="35">
        <f t="shared" si="2928"/>
        <v>0</v>
      </c>
      <c r="AO176" s="35">
        <f t="shared" si="2928"/>
        <v>0</v>
      </c>
      <c r="AP176" s="35">
        <f t="shared" si="2928"/>
        <v>0</v>
      </c>
      <c r="AQ176" s="36">
        <f t="shared" si="2928"/>
        <v>0</v>
      </c>
      <c r="AR176" s="37">
        <f t="shared" si="2928"/>
        <v>0</v>
      </c>
      <c r="AS176" s="38">
        <f t="shared" si="2928"/>
        <v>0</v>
      </c>
      <c r="AT176" s="194">
        <f t="shared" ref="AT176" si="2929">7-COUNTIF(AV175:BB175,0)-COUNTIF(AV175:BB175,"")</f>
        <v>0</v>
      </c>
      <c r="AU176" s="22">
        <f t="shared" si="2911"/>
        <v>0</v>
      </c>
      <c r="AV176" s="35">
        <f t="shared" ref="AV176:BB176" si="2930">IF($B169=$B175,AV175+AV170,AV175)</f>
        <v>0</v>
      </c>
      <c r="AW176" s="35">
        <f t="shared" si="2930"/>
        <v>0</v>
      </c>
      <c r="AX176" s="35">
        <f t="shared" si="2930"/>
        <v>0</v>
      </c>
      <c r="AY176" s="35">
        <f t="shared" si="2930"/>
        <v>0</v>
      </c>
      <c r="AZ176" s="36">
        <f t="shared" si="2930"/>
        <v>0</v>
      </c>
      <c r="BA176" s="37">
        <f t="shared" si="2930"/>
        <v>0</v>
      </c>
      <c r="BB176" s="38">
        <f t="shared" si="2930"/>
        <v>0</v>
      </c>
    </row>
    <row r="177" spans="1:54" ht="15" hidden="1" customHeight="1" x14ac:dyDescent="0.2">
      <c r="B177" s="116"/>
      <c r="C177" s="117"/>
      <c r="D177" s="118"/>
      <c r="E177" s="119"/>
      <c r="F177" s="92"/>
      <c r="G177" s="190">
        <f t="shared" ref="G177" si="2931">IF(AND($B169=$B175,$B169&lt;&gt;"",$B169&lt;&gt;0),F175+G171,F175)</f>
        <v>18</v>
      </c>
      <c r="H177" s="121"/>
      <c r="I177" s="165">
        <f t="shared" si="2901"/>
        <v>0</v>
      </c>
      <c r="J177" s="195">
        <f t="shared" ref="J177" si="2932">IF($B175=$B169,COUNTIF(L177:R177,0),COUNTIF(L178:R178,0)+COUNTIF(L178:R178,""))</f>
        <v>7</v>
      </c>
      <c r="K177" s="39">
        <f t="shared" ref="K177:R177" si="2933">IF($B169=$B175,K178+K171,K178)</f>
        <v>0</v>
      </c>
      <c r="L177" s="40">
        <f t="shared" si="2933"/>
        <v>0</v>
      </c>
      <c r="M177" s="40">
        <f t="shared" si="2933"/>
        <v>0</v>
      </c>
      <c r="N177" s="40">
        <f t="shared" si="2933"/>
        <v>0</v>
      </c>
      <c r="O177" s="40">
        <f t="shared" si="2933"/>
        <v>0</v>
      </c>
      <c r="P177" s="41">
        <f t="shared" si="2933"/>
        <v>0</v>
      </c>
      <c r="Q177" s="42">
        <f t="shared" si="2933"/>
        <v>0</v>
      </c>
      <c r="R177" s="43">
        <f t="shared" si="2933"/>
        <v>0</v>
      </c>
      <c r="S177" s="195">
        <f t="shared" ref="S177" si="2934">IF($B175=$B169,COUNTIF(U177:AA177,0),COUNTIF(U178:AA178,0)+COUNTIF(U178:AA178,""))</f>
        <v>7</v>
      </c>
      <c r="T177" s="39">
        <f t="shared" ref="T177:AA177" si="2935">IF($B169=$B175,T178+T171,T178)</f>
        <v>0</v>
      </c>
      <c r="U177" s="40">
        <f t="shared" si="2935"/>
        <v>0</v>
      </c>
      <c r="V177" s="40">
        <f t="shared" si="2935"/>
        <v>0</v>
      </c>
      <c r="W177" s="40">
        <f t="shared" si="2935"/>
        <v>0</v>
      </c>
      <c r="X177" s="40">
        <f t="shared" si="2935"/>
        <v>0</v>
      </c>
      <c r="Y177" s="41">
        <f t="shared" si="2935"/>
        <v>0</v>
      </c>
      <c r="Z177" s="42">
        <f t="shared" si="2935"/>
        <v>0</v>
      </c>
      <c r="AA177" s="43">
        <f t="shared" si="2935"/>
        <v>0</v>
      </c>
      <c r="AB177" s="195">
        <f t="shared" ref="AB177" si="2936">IF($B175=$B169,COUNTIF(AD177:AJ177,0),COUNTIF(AD178:AJ178,0)+COUNTIF(AD178:AJ178,""))</f>
        <v>7</v>
      </c>
      <c r="AC177" s="39">
        <f t="shared" ref="AC177:AJ177" si="2937">IF($B169=$B175,AC178+AC171,AC178)</f>
        <v>0</v>
      </c>
      <c r="AD177" s="40">
        <f t="shared" si="2937"/>
        <v>0</v>
      </c>
      <c r="AE177" s="40">
        <f t="shared" si="2937"/>
        <v>0</v>
      </c>
      <c r="AF177" s="40">
        <f t="shared" si="2937"/>
        <v>0</v>
      </c>
      <c r="AG177" s="40">
        <f t="shared" si="2937"/>
        <v>0</v>
      </c>
      <c r="AH177" s="41">
        <f t="shared" si="2937"/>
        <v>0</v>
      </c>
      <c r="AI177" s="42">
        <f t="shared" si="2937"/>
        <v>0</v>
      </c>
      <c r="AJ177" s="43">
        <f t="shared" si="2937"/>
        <v>0</v>
      </c>
      <c r="AK177" s="195">
        <f t="shared" ref="AK177" si="2938">IF($B175=$B169,COUNTIF(AM177:AS177,0),COUNTIF(AM178:AS178,0)+COUNTIF(AM178:AS178,""))</f>
        <v>7</v>
      </c>
      <c r="AL177" s="39">
        <f t="shared" ref="AL177:AS177" si="2939">IF($B169=$B175,AL178+AL171,AL178)</f>
        <v>0</v>
      </c>
      <c r="AM177" s="40">
        <f t="shared" si="2939"/>
        <v>0</v>
      </c>
      <c r="AN177" s="40">
        <f t="shared" si="2939"/>
        <v>0</v>
      </c>
      <c r="AO177" s="40">
        <f t="shared" si="2939"/>
        <v>0</v>
      </c>
      <c r="AP177" s="40">
        <f t="shared" si="2939"/>
        <v>0</v>
      </c>
      <c r="AQ177" s="41">
        <f t="shared" si="2939"/>
        <v>0</v>
      </c>
      <c r="AR177" s="42">
        <f t="shared" si="2939"/>
        <v>0</v>
      </c>
      <c r="AS177" s="43">
        <f t="shared" si="2939"/>
        <v>0</v>
      </c>
      <c r="AT177" s="195">
        <f t="shared" ref="AT177" si="2940">IF($B175=$B169,COUNTIF(AV177:BB177,0),COUNTIF(AV178:BB178,0)+COUNTIF(AV178:BB178,""))</f>
        <v>7</v>
      </c>
      <c r="AU177" s="39">
        <f t="shared" ref="AU177:BB177" si="2941">IF($B169=$B175,AU178+AU171,AU178)</f>
        <v>0</v>
      </c>
      <c r="AV177" s="40">
        <f t="shared" si="2941"/>
        <v>0</v>
      </c>
      <c r="AW177" s="40">
        <f t="shared" si="2941"/>
        <v>0</v>
      </c>
      <c r="AX177" s="40">
        <f t="shared" si="2941"/>
        <v>0</v>
      </c>
      <c r="AY177" s="40">
        <f t="shared" si="2941"/>
        <v>0</v>
      </c>
      <c r="AZ177" s="41">
        <f t="shared" si="2941"/>
        <v>0</v>
      </c>
      <c r="BA177" s="42">
        <f t="shared" si="2941"/>
        <v>0</v>
      </c>
      <c r="BB177" s="43">
        <f t="shared" si="2941"/>
        <v>0</v>
      </c>
    </row>
    <row r="178" spans="1:54" ht="15.75" customHeight="1" x14ac:dyDescent="0.2">
      <c r="A178" s="1">
        <f t="shared" ref="A178" si="2942">A175</f>
        <v>0</v>
      </c>
      <c r="B178" s="313">
        <f t="shared" ref="B178" si="2943">B172+1</f>
        <v>27</v>
      </c>
      <c r="C178" s="314"/>
      <c r="D178" s="314"/>
      <c r="E178" s="314"/>
      <c r="F178" s="31"/>
      <c r="G178" s="183"/>
      <c r="H178" s="122">
        <f t="shared" ref="H178" si="2944">5-COUNTIF(AU175,0)-COUNTIF(AL175,0)-COUNTIF(AC175,0)-COUNTIF(T175,0)-COUNTIF(K175,0)</f>
        <v>0</v>
      </c>
      <c r="I178" s="165">
        <f t="shared" si="2901"/>
        <v>0</v>
      </c>
      <c r="J178" s="187">
        <f t="shared" ref="J178" si="2945">IF($B175=$B169,J172+IF($F175&lt;&gt;$G175,(K175+$G177-$G176)/$F175,K175/$F175),IF($F175&lt;&gt;G175,(K175+$G177-$G176)/$F175,K175/$F175))</f>
        <v>0</v>
      </c>
      <c r="K178" s="7">
        <f t="shared" ref="K178:K179" si="2946">SUM(L178:R178)</f>
        <v>0</v>
      </c>
      <c r="L178" s="26">
        <f t="shared" ref="L178:R178" si="2947">L175</f>
        <v>0</v>
      </c>
      <c r="M178" s="26">
        <f t="shared" si="2947"/>
        <v>0</v>
      </c>
      <c r="N178" s="26">
        <f t="shared" si="2947"/>
        <v>0</v>
      </c>
      <c r="O178" s="26">
        <f t="shared" si="2947"/>
        <v>0</v>
      </c>
      <c r="P178" s="26">
        <f t="shared" si="2947"/>
        <v>0</v>
      </c>
      <c r="Q178" s="29">
        <f t="shared" si="2947"/>
        <v>0</v>
      </c>
      <c r="R178" s="23">
        <f t="shared" si="2947"/>
        <v>0</v>
      </c>
      <c r="S178" s="187">
        <f t="shared" ref="S178" si="2948">IF($B175=$B169,S172+IF($F175&lt;&gt;$G175,(T175+$G177-$G176)/$F175,T175/$F175),IF($F175&lt;&gt;P175,(T175+$G177-$G176)/$F175,T175/$F175))</f>
        <v>0</v>
      </c>
      <c r="T178" s="7">
        <f t="shared" ref="T178:T179" si="2949">SUM(U178:AA178)</f>
        <v>0</v>
      </c>
      <c r="U178" s="26">
        <f t="shared" ref="U178:AA178" si="2950">U175</f>
        <v>0</v>
      </c>
      <c r="V178" s="26">
        <f t="shared" si="2950"/>
        <v>0</v>
      </c>
      <c r="W178" s="26">
        <f t="shared" si="2950"/>
        <v>0</v>
      </c>
      <c r="X178" s="26">
        <f t="shared" si="2950"/>
        <v>0</v>
      </c>
      <c r="Y178" s="113">
        <f t="shared" si="2950"/>
        <v>0</v>
      </c>
      <c r="Z178" s="29">
        <f t="shared" si="2950"/>
        <v>0</v>
      </c>
      <c r="AA178" s="23">
        <f t="shared" si="2950"/>
        <v>0</v>
      </c>
      <c r="AB178" s="187">
        <f t="shared" ref="AB178" si="2951">IF($B175=$B169,AB172+IF($F175&lt;&gt;$G175,(AC175+$G177-$G176)/$F175,AC175/$F175),IF($F175&lt;&gt;Y175,(AC175+$G177-$G176)/$F175,AC175/$F175))</f>
        <v>0</v>
      </c>
      <c r="AC178" s="7">
        <f t="shared" ref="AC178:AC179" si="2952">SUM(AD178:AJ178)</f>
        <v>0</v>
      </c>
      <c r="AD178" s="26">
        <f t="shared" ref="AD178:AJ178" si="2953">AD175</f>
        <v>0</v>
      </c>
      <c r="AE178" s="26">
        <f t="shared" si="2953"/>
        <v>0</v>
      </c>
      <c r="AF178" s="26">
        <f t="shared" si="2953"/>
        <v>0</v>
      </c>
      <c r="AG178" s="26">
        <f t="shared" si="2953"/>
        <v>0</v>
      </c>
      <c r="AH178" s="113">
        <f t="shared" si="2953"/>
        <v>0</v>
      </c>
      <c r="AI178" s="29">
        <f t="shared" si="2953"/>
        <v>0</v>
      </c>
      <c r="AJ178" s="23">
        <f t="shared" si="2953"/>
        <v>0</v>
      </c>
      <c r="AK178" s="187">
        <f t="shared" ref="AK178" si="2954">IF($B175=$B169,AK172+IF($F175&lt;&gt;$G175,(AL175+$G177-$G176)/$F175,AL175/$F175),IF($F175&lt;&gt;AH175,(AL175+$G177-$G176)/$F175,AL175/$F175))</f>
        <v>0</v>
      </c>
      <c r="AL178" s="7">
        <f t="shared" ref="AL178:AL179" si="2955">SUM(AM178:AS178)</f>
        <v>0</v>
      </c>
      <c r="AM178" s="26">
        <f t="shared" ref="AM178:AS178" si="2956">AM175</f>
        <v>0</v>
      </c>
      <c r="AN178" s="26">
        <f t="shared" si="2956"/>
        <v>0</v>
      </c>
      <c r="AO178" s="26">
        <f t="shared" si="2956"/>
        <v>0</v>
      </c>
      <c r="AP178" s="26">
        <f t="shared" si="2956"/>
        <v>0</v>
      </c>
      <c r="AQ178" s="113">
        <f t="shared" si="2956"/>
        <v>0</v>
      </c>
      <c r="AR178" s="29">
        <f t="shared" si="2956"/>
        <v>0</v>
      </c>
      <c r="AS178" s="23">
        <f t="shared" si="2956"/>
        <v>0</v>
      </c>
      <c r="AT178" s="187">
        <f t="shared" ref="AT178" si="2957">IF($B175=$B169,AT172+IF($F175&lt;&gt;$G175,(AU175+$G177-$G176)/$F175,AU175/$F175),IF($F175&lt;&gt;AQ175,(AU175+$G177-$G176)/$F175,AU175/$F175))</f>
        <v>0</v>
      </c>
      <c r="AU178" s="7">
        <f t="shared" ref="AU178:AU179" si="2958">SUM(AV178:BB178)</f>
        <v>0</v>
      </c>
      <c r="AV178" s="6">
        <f t="shared" ref="AV178" si="2959">IF(SUM($AM$9:$AS$9)=SUM($AV$9:$BB$9),AV175,IF(AND(SUM($AV$9:$BB$9)&gt;42,SUM($AV$9:$BB$9)&lt;49),AV175,0))</f>
        <v>0</v>
      </c>
      <c r="AW178" s="6">
        <f t="shared" ref="AW178:BB178" si="2960">IF(SUM($AM$9:$AS$9)=SUM($AV$9:$BB$9),AW175,IF(AND(SUM($AV$9:$BB$9)&gt;42,SUM($AV$9:$BB$9)&lt;49),AW175,0))</f>
        <v>0</v>
      </c>
      <c r="AX178" s="6">
        <f t="shared" si="2960"/>
        <v>0</v>
      </c>
      <c r="AY178" s="6">
        <f t="shared" si="2960"/>
        <v>0</v>
      </c>
      <c r="AZ178" s="26">
        <f t="shared" si="2960"/>
        <v>0</v>
      </c>
      <c r="BA178" s="29">
        <f t="shared" si="2960"/>
        <v>0</v>
      </c>
      <c r="BB178" s="23">
        <f t="shared" si="2960"/>
        <v>0</v>
      </c>
    </row>
    <row r="179" spans="1:54" ht="15.75" customHeight="1" x14ac:dyDescent="0.2">
      <c r="A179" s="1">
        <f t="shared" ref="A179:A180" si="2961">A178</f>
        <v>0</v>
      </c>
      <c r="B179" s="313"/>
      <c r="C179" s="314"/>
      <c r="D179" s="314"/>
      <c r="E179" s="314"/>
      <c r="F179" s="31"/>
      <c r="G179" s="183"/>
      <c r="H179" s="123">
        <f t="shared" ref="H179" si="2962">IF($B175=$B169,H173+F179,$F179)</f>
        <v>0</v>
      </c>
      <c r="I179" s="165">
        <f t="shared" si="2901"/>
        <v>0</v>
      </c>
      <c r="J179" s="141">
        <f t="shared" ref="J179" si="2963">IF($H178=0,0,IF($B169=$B175,IF($H180&gt;0,$H180+J173,K175+J173),IF($H180&gt;0,$H180,K175)))</f>
        <v>0</v>
      </c>
      <c r="K179" s="7">
        <f t="shared" si="2946"/>
        <v>0</v>
      </c>
      <c r="L179" s="6"/>
      <c r="M179" s="6"/>
      <c r="N179" s="6"/>
      <c r="O179" s="6"/>
      <c r="P179" s="26"/>
      <c r="Q179" s="29"/>
      <c r="R179" s="23"/>
      <c r="S179" s="141">
        <f t="shared" ref="S179" si="2964">IF($H178=0,0,IF($B169=$B175,IF($H180&gt;0,$H180+S173,T175+S173),IF($H180&gt;0,$H180,T175)))</f>
        <v>0</v>
      </c>
      <c r="T179" s="7">
        <f t="shared" si="2949"/>
        <v>0</v>
      </c>
      <c r="U179" s="6"/>
      <c r="V179" s="6"/>
      <c r="W179" s="6"/>
      <c r="X179" s="6"/>
      <c r="Y179" s="26"/>
      <c r="Z179" s="29"/>
      <c r="AA179" s="23"/>
      <c r="AB179" s="141">
        <f t="shared" ref="AB179" si="2965">IF($H178=0,0,IF($B169=$B175,IF($H180&gt;0,$H180+AB173,AC175+AB173),IF($H180&gt;0,$H180,AC175)))</f>
        <v>0</v>
      </c>
      <c r="AC179" s="7">
        <f t="shared" si="2952"/>
        <v>0</v>
      </c>
      <c r="AD179" s="6"/>
      <c r="AE179" s="6"/>
      <c r="AF179" s="6"/>
      <c r="AG179" s="6"/>
      <c r="AH179" s="26"/>
      <c r="AI179" s="29"/>
      <c r="AJ179" s="23"/>
      <c r="AK179" s="141">
        <f t="shared" ref="AK179" si="2966">IF($H178=0,0,IF($B169=$B175,IF($H180&gt;0,$H180+AK173,AL175+AK173),IF($H180&gt;0,$H180,AL175)))</f>
        <v>0</v>
      </c>
      <c r="AL179" s="7">
        <f t="shared" si="2955"/>
        <v>0</v>
      </c>
      <c r="AM179" s="6"/>
      <c r="AN179" s="6"/>
      <c r="AO179" s="6"/>
      <c r="AP179" s="6"/>
      <c r="AQ179" s="26"/>
      <c r="AR179" s="29"/>
      <c r="AS179" s="23"/>
      <c r="AT179" s="141">
        <f t="shared" ref="AT179" si="2967">IF($H178=0,0,IF($B169=$B175,IF($H180&gt;0,$H180+AT173,AU175+AT173),IF($H180&gt;0,$H180,AU175)))</f>
        <v>0</v>
      </c>
      <c r="AU179" s="7">
        <f t="shared" si="2958"/>
        <v>0</v>
      </c>
      <c r="AV179" s="6"/>
      <c r="AW179" s="6"/>
      <c r="AX179" s="6"/>
      <c r="AY179" s="6"/>
      <c r="AZ179" s="26"/>
      <c r="BA179" s="29"/>
      <c r="BB179" s="23"/>
    </row>
    <row r="180" spans="1:54" ht="18.75" customHeight="1" thickBot="1" x14ac:dyDescent="0.25">
      <c r="A180" s="1">
        <f t="shared" si="2961"/>
        <v>0</v>
      </c>
      <c r="B180" s="323" t="str">
        <f>IF(B175="",Wydruk!$AE$6,IF(J176=0,Wydruk!$AE$7,IF(AND(G176&lt;G177,B175&lt;&gt;$B181),Wydruk!$AE$13,IF(AND($B175=$B169,$B175&lt;&gt;$B181),IF(OR(OR(J180&lt;4,J180&gt;5),OR(S180&lt;4,S180&gt;5),OR(AB180&lt;4,AB180&gt;5),OR(AK180&lt;4,AK180&gt;5),OR(AND(AT180&lt;4,AT180&gt;0),AT180&gt;5)),Wydruk!$AE$8,Wydruk!$AE$9),IF($B175=$B181,IF($F179&lt;&gt;0,Wydruk!$AE$12,Wydruk!$AE$10),IF(OR(OR(J176&lt;4,J176&gt;5),OR(S176&lt;4,S176&gt;5),OR(AB176&lt;4,AB176&gt;5),OR(AK176&lt;4,AK176&gt;5),OR(AND(AT176&lt;4,AT176&gt;0),AT176&gt;5)),Wydruk!$AE$8,Wydruk!$AE$11))))))</f>
        <v>Uzupełnij liczby godzin tygodniowego planu</v>
      </c>
      <c r="C180" s="324"/>
      <c r="D180" s="324"/>
      <c r="E180" s="324"/>
      <c r="F180" s="173">
        <f>styczeń!F180</f>
        <v>0</v>
      </c>
      <c r="G180" s="184">
        <f>styczeń!G180</f>
        <v>0</v>
      </c>
      <c r="H180" s="191">
        <f t="shared" ref="H180" si="2968">IF(OR($G180=0,$F180=0,$G180="",$F180=""),0,$G180/$F180)</f>
        <v>0</v>
      </c>
      <c r="I180" s="193"/>
      <c r="J180" s="176">
        <f t="shared" ref="J180" si="2969">IF($B169=$B175,IF(L175+L170&gt;0,1,0)+IF(M175+M170&gt;0,1,0)+IF(N175+N170&gt;0,1,0)+IF(O175+O170&gt;0,1,0)+IF(P175+P170&gt;0,1,0)+IF(Q175+Q170&gt;0,1,0)+IF(R175+R170&gt;0,1,0),J176)</f>
        <v>0</v>
      </c>
      <c r="K180" s="133">
        <f t="shared" ref="K180" si="2970">IF(OR($B175=$B181,J180=0,(K176-Q180+O180)&lt;=0),0,(K176-Q180+O180)/J180)</f>
        <v>0</v>
      </c>
      <c r="L180" s="137">
        <f t="shared" ref="L180" si="2971">IF(K180*(7-J177)&lt;=0,0,K180*(7-J177))</f>
        <v>0</v>
      </c>
      <c r="M180" s="311">
        <f t="shared" ref="M180" si="2972">ROUND(IF(OR(K177-K180*(7-J177)+P180&lt;0,$B175=$B181,K180&lt;=0,K177=0),0,IF(K177-K180*(7-J177)+P180&gt;Q180-O180+P180,Q180-O180+P180,K177-K180*(7-J177)+P180)),1)</f>
        <v>0</v>
      </c>
      <c r="N180" s="312"/>
      <c r="O180" s="139">
        <f t="shared" ref="O180" si="2973">IF(OR($B175=$B181,J176=0),0,IF($B175=$B169,J175,$F175))</f>
        <v>0</v>
      </c>
      <c r="P180" s="30">
        <f t="shared" ref="P180" si="2974">IF(OR($B175=$B181,J180=0),0,$G177-$G176)</f>
        <v>0</v>
      </c>
      <c r="Q180" s="134">
        <f t="shared" ref="Q180" si="2975">IF(OR($B175=$B181,J180=0),0,J179)</f>
        <v>0</v>
      </c>
      <c r="R180" s="138">
        <f t="shared" ref="R180" si="2976">IF($B175=$B181,0,K177)</f>
        <v>0</v>
      </c>
      <c r="S180" s="176">
        <f t="shared" ref="S180" si="2977">IF($B169=$B175,IF(U175+U170&gt;0,1,0)+IF(V175+V170&gt;0,1,0)+IF(W175+W170&gt;0,1,0)+IF(X175+X170&gt;0,1,0)+IF(Y175+Y170&gt;0,1,0)+IF(Z175+Z170&gt;0,1,0)+IF(AA175+AA170&gt;0,1,0),S176)</f>
        <v>0</v>
      </c>
      <c r="T180" s="133">
        <f t="shared" ref="T180" si="2978">IF(OR($B175=$B181,S180=0,(T176-Z180+X180)&lt;=0),0,(T176-Z180+X180)/S180)</f>
        <v>0</v>
      </c>
      <c r="U180" s="137">
        <f t="shared" ref="U180" si="2979">IF(T180*(7-S177)&lt;=0,0,T180*(7-S177))</f>
        <v>0</v>
      </c>
      <c r="V180" s="311">
        <f t="shared" ref="V180" si="2980">ROUND(IF(OR(T177-T180*(7-S177)+Y180&lt;0,$B175=$B181,T180&lt;=0,T177=0),0,IF(T177-T180*(7-S177)+Y180&gt;Z180-X180+Y180,Z180-X180+Y180,T177-T180*(7-S177)+Y180)),1)</f>
        <v>0</v>
      </c>
      <c r="W180" s="312"/>
      <c r="X180" s="139">
        <f t="shared" ref="X180" si="2981">IF(OR($B175=$B181,S176=0),0,IF($B175=$B169,S175,$F175))</f>
        <v>0</v>
      </c>
      <c r="Y180" s="30">
        <f t="shared" ref="Y180" si="2982">IF(OR($B175=$B181,S180=0),0,$G177-$G176)</f>
        <v>0</v>
      </c>
      <c r="Z180" s="134">
        <f t="shared" ref="Z180" si="2983">IF(OR($B175=$B181,S180=0),0,S179)</f>
        <v>0</v>
      </c>
      <c r="AA180" s="138">
        <f t="shared" ref="AA180" si="2984">IF($B175=$B181,0,T177)</f>
        <v>0</v>
      </c>
      <c r="AB180" s="176">
        <f t="shared" ref="AB180" si="2985">IF($B169=$B175,IF(AD175+AD170&gt;0,1,0)+IF(AE175+AE170&gt;0,1,0)+IF(AF175+AF170&gt;0,1,0)+IF(AG175+AG170&gt;0,1,0)+IF(AH175+AH170&gt;0,1,0)+IF(AI175+AI170&gt;0,1,0)+IF(AJ175+AJ170&gt;0,1,0),AB176)</f>
        <v>0</v>
      </c>
      <c r="AC180" s="133">
        <f t="shared" ref="AC180" si="2986">IF(OR($B175=$B181,AB180=0,(AC176-AI180+AG180)&lt;=0),0,(AC176-AI180+AG180)/AB180)</f>
        <v>0</v>
      </c>
      <c r="AD180" s="137">
        <f t="shared" ref="AD180" si="2987">IF(AC180*(7-AB177)&lt;=0,0,AC180*(7-AB177))</f>
        <v>0</v>
      </c>
      <c r="AE180" s="311">
        <f t="shared" ref="AE180" si="2988">ROUND(IF(OR(AC177-AC180*(7-AB177)+AH180&lt;0,$B175=$B181,AC180&lt;=0,AC177=0),0,IF(AC177-AC180*(7-AB177)+AH180&gt;AI180-AG180+AH180,AI180-AG180+AH180,AC177-AC180*(7-AB177)+AH180)),1)</f>
        <v>0</v>
      </c>
      <c r="AF180" s="312"/>
      <c r="AG180" s="139">
        <f t="shared" ref="AG180" si="2989">IF(OR($B175=$B181,AB176=0),0,IF($B175=$B169,AB175,$F175))</f>
        <v>0</v>
      </c>
      <c r="AH180" s="30">
        <f t="shared" ref="AH180" si="2990">IF(OR($B175=$B181,AB180=0),0,$G177-$G176)</f>
        <v>0</v>
      </c>
      <c r="AI180" s="134">
        <f t="shared" ref="AI180" si="2991">IF(OR($B175=$B181,AB180=0),0,AB179)</f>
        <v>0</v>
      </c>
      <c r="AJ180" s="138">
        <f t="shared" ref="AJ180" si="2992">IF($B175=$B181,0,AC177)</f>
        <v>0</v>
      </c>
      <c r="AK180" s="176">
        <f t="shared" ref="AK180" si="2993">IF($B169=$B175,IF(AM175+AM170&gt;0,1,0)+IF(AN175+AN170&gt;0,1,0)+IF(AO175+AO170&gt;0,1,0)+IF(AP175+AP170&gt;0,1,0)+IF(AQ175+AQ170&gt;0,1,0)+IF(AR175+AR170&gt;0,1,0)+IF(AS175+AS170&gt;0,1,0),AK176)</f>
        <v>0</v>
      </c>
      <c r="AL180" s="133">
        <f t="shared" ref="AL180" si="2994">IF(OR($B175=$B181,AK180=0,(AL176-AR180+AP180)&lt;=0),0,(AL176-AR180+AP180)/AK180)</f>
        <v>0</v>
      </c>
      <c r="AM180" s="137">
        <f t="shared" ref="AM180" si="2995">IF(AL180*(7-AK177)&lt;=0,0,AL180*(7-AK177))</f>
        <v>0</v>
      </c>
      <c r="AN180" s="311">
        <f t="shared" ref="AN180" si="2996">ROUND(IF(OR(AL177-AL180*(7-AK177)+AQ180&lt;0,$B175=$B181,AL180&lt;=0,AL177=0),0,IF(AL177-AL180*(7-AK177)+AQ180&gt;AR180-AP180+AQ180,AR180-AP180+AQ180,AL177-AL180*(7-AK177)+AQ180)),1)</f>
        <v>0</v>
      </c>
      <c r="AO180" s="312"/>
      <c r="AP180" s="139">
        <f t="shared" ref="AP180" si="2997">IF(OR($B175=$B181,AK176=0),0,IF($B175=$B169,AK175,$F175))</f>
        <v>0</v>
      </c>
      <c r="AQ180" s="30">
        <f t="shared" ref="AQ180" si="2998">IF(OR($B175=$B181,AK180=0),0,$G177-$G176)</f>
        <v>0</v>
      </c>
      <c r="AR180" s="134">
        <f t="shared" ref="AR180" si="2999">IF(OR($B175=$B181,AK180=0),0,AK179)</f>
        <v>0</v>
      </c>
      <c r="AS180" s="138">
        <f t="shared" ref="AS180" si="3000">IF($B175=$B181,0,AL177)</f>
        <v>0</v>
      </c>
      <c r="AT180" s="176">
        <f t="shared" ref="AT180" si="3001">IF($B169=$B175,IF(AV175+AV170&gt;0,1,0)+IF(AW175+AW170&gt;0,1,0)+IF(AX175+AX170&gt;0,1,0)+IF(AY175+AY170&gt;0,1,0)+IF(AZ175+AZ170&gt;0,1,0)+IF(BA175+BA170&gt;0,1,0)+IF(BB175+BB170&gt;0,1,0),AT176)</f>
        <v>0</v>
      </c>
      <c r="AU180" s="133">
        <f t="shared" ref="AU180" si="3002">IF(OR($B175=$B181,AT180=0,(AU176-BA180+AY180)&lt;=0),0,(AU176-BA180+AY180)/AT180)</f>
        <v>0</v>
      </c>
      <c r="AV180" s="137">
        <f t="shared" ref="AV180" si="3003">IF(AU180*(7-AT177)&lt;=0,0,AU180*(7-AT177))</f>
        <v>0</v>
      </c>
      <c r="AW180" s="311">
        <f t="shared" ref="AW180" si="3004">ROUND(IF(OR(AU177-AU180*(7-AT177)+AZ180&lt;0,$B175=$B181,AU180&lt;=0,AU177=0),0,IF(AU177-AU180*(7-AT177)+AZ180&gt;BA180-AY180+AZ180,BA180-AY180+AZ180,AU177-AU180*(7-AT177)+AZ180)),1)</f>
        <v>0</v>
      </c>
      <c r="AX180" s="312"/>
      <c r="AY180" s="139">
        <f t="shared" ref="AY180" si="3005">IF(OR($B175=$B181,AT176=0),0,IF($B175=$B169,AT175,$F175))</f>
        <v>0</v>
      </c>
      <c r="AZ180" s="30">
        <f t="shared" ref="AZ180" si="3006">IF(OR($B175=$B181,AT180=0),0,$G177-$G176)</f>
        <v>0</v>
      </c>
      <c r="BA180" s="134">
        <f t="shared" ref="BA180" si="3007">IF(OR($B175=$B181,AT180=0),0,AT179)</f>
        <v>0</v>
      </c>
      <c r="BB180" s="138">
        <f t="shared" ref="BB180" si="3008">IF($B175=$B181,0,AU177)</f>
        <v>0</v>
      </c>
    </row>
    <row r="181" spans="1:54" ht="15.75" x14ac:dyDescent="0.2">
      <c r="A181" s="1">
        <f t="shared" ref="A181" si="3009">IF(B181="","1. Niewypełnione",B181)</f>
        <v>0</v>
      </c>
      <c r="B181" s="320">
        <f>styczeń!B181</f>
        <v>0</v>
      </c>
      <c r="C181" s="321">
        <f>styczeń!C181</f>
        <v>0</v>
      </c>
      <c r="D181" s="321">
        <f>styczeń!D181</f>
        <v>0</v>
      </c>
      <c r="E181" s="321">
        <f>styczeń!E181</f>
        <v>0</v>
      </c>
      <c r="F181" s="177">
        <f>styczeń!F181</f>
        <v>18</v>
      </c>
      <c r="G181" s="185">
        <f>styczeń!G181</f>
        <v>18</v>
      </c>
      <c r="H181" s="177"/>
      <c r="I181" s="192">
        <f t="shared" ref="I181:I185" si="3010">K181+T181+AC181+AL181+AU181</f>
        <v>0</v>
      </c>
      <c r="J181" s="186">
        <f t="shared" ref="J181" si="3011">IF(OR($B181=$B187,J184=0),0,ROUND((K182+P186)/J184,0))</f>
        <v>0</v>
      </c>
      <c r="K181" s="51">
        <f t="shared" ref="K181:K182" si="3012">SUM(L181:R181)</f>
        <v>0</v>
      </c>
      <c r="L181" s="52">
        <f>styczeń!L181</f>
        <v>0</v>
      </c>
      <c r="M181" s="52">
        <f>styczeń!M181</f>
        <v>0</v>
      </c>
      <c r="N181" s="52">
        <f>styczeń!N181</f>
        <v>0</v>
      </c>
      <c r="O181" s="52">
        <f>styczeń!O181</f>
        <v>0</v>
      </c>
      <c r="P181" s="53">
        <f>styczeń!P181</f>
        <v>0</v>
      </c>
      <c r="Q181" s="54">
        <f>styczeń!Q181</f>
        <v>0</v>
      </c>
      <c r="R181" s="55">
        <f>styczeń!R181</f>
        <v>0</v>
      </c>
      <c r="S181" s="188">
        <f t="shared" ref="S181" si="3013">IF(OR($B181=$B187,S184=0),0,ROUND((T182+Y186)/S184,0))</f>
        <v>0</v>
      </c>
      <c r="T181" s="51">
        <f t="shared" ref="T181:T182" si="3014">SUM(U181:AA181)</f>
        <v>0</v>
      </c>
      <c r="U181" s="52">
        <f>styczeń!U181</f>
        <v>0</v>
      </c>
      <c r="V181" s="52">
        <f>styczeń!V181</f>
        <v>0</v>
      </c>
      <c r="W181" s="52">
        <f>styczeń!W181</f>
        <v>0</v>
      </c>
      <c r="X181" s="52">
        <f>styczeń!X181</f>
        <v>0</v>
      </c>
      <c r="Y181" s="53">
        <f>styczeń!Y181</f>
        <v>0</v>
      </c>
      <c r="Z181" s="54">
        <f>styczeń!Z181</f>
        <v>0</v>
      </c>
      <c r="AA181" s="55">
        <f>styczeń!AA181</f>
        <v>0</v>
      </c>
      <c r="AB181" s="188">
        <f t="shared" ref="AB181" si="3015">IF(OR($B181=$B187,AB184=0),0,ROUND((AC182+AH186)/AB184,0))</f>
        <v>0</v>
      </c>
      <c r="AC181" s="51">
        <f t="shared" ref="AC181:AC182" si="3016">SUM(AD181:AJ181)</f>
        <v>0</v>
      </c>
      <c r="AD181" s="52">
        <f>styczeń!AD181</f>
        <v>0</v>
      </c>
      <c r="AE181" s="52">
        <f>styczeń!AE181</f>
        <v>0</v>
      </c>
      <c r="AF181" s="52">
        <f>styczeń!AF181</f>
        <v>0</v>
      </c>
      <c r="AG181" s="52">
        <f>styczeń!AG181</f>
        <v>0</v>
      </c>
      <c r="AH181" s="53">
        <f>styczeń!AH181</f>
        <v>0</v>
      </c>
      <c r="AI181" s="54">
        <f>styczeń!AI181</f>
        <v>0</v>
      </c>
      <c r="AJ181" s="55">
        <f>styczeń!AJ181</f>
        <v>0</v>
      </c>
      <c r="AK181" s="188">
        <f t="shared" ref="AK181" si="3017">IF(OR($B181=$B187,AK184=0),0,ROUND((AL182+AQ186)/AK184,0))</f>
        <v>0</v>
      </c>
      <c r="AL181" s="51">
        <f t="shared" ref="AL181:AL182" si="3018">SUM(AM181:AS181)</f>
        <v>0</v>
      </c>
      <c r="AM181" s="52">
        <f>styczeń!AM181</f>
        <v>0</v>
      </c>
      <c r="AN181" s="52">
        <f>styczeń!AN181</f>
        <v>0</v>
      </c>
      <c r="AO181" s="52">
        <f>styczeń!AO181</f>
        <v>0</v>
      </c>
      <c r="AP181" s="52">
        <f>styczeń!AP181</f>
        <v>0</v>
      </c>
      <c r="AQ181" s="53">
        <f>styczeń!AQ181</f>
        <v>0</v>
      </c>
      <c r="AR181" s="54">
        <f>styczeń!AR181</f>
        <v>0</v>
      </c>
      <c r="AS181" s="55">
        <f>styczeń!AS181</f>
        <v>0</v>
      </c>
      <c r="AT181" s="188">
        <f t="shared" ref="AT181" si="3019">IF(OR($B181=$B187,AT184=0),0,ROUND((AU182+AZ186)/AT184,0))</f>
        <v>0</v>
      </c>
      <c r="AU181" s="51">
        <f t="shared" ref="AU181:AU182" si="3020">SUM(AV181:BB181)</f>
        <v>0</v>
      </c>
      <c r="AV181" s="52">
        <f t="shared" ref="AV181" si="3021">IF(SUM($AM$9:$AS$9)=SUM($AV$9:$BB$9),AM181,IF(AND(SUM($AV$9:$BB$9)&gt;42,SUM($AV$9:$BB$9)&lt;49),AM181,0))</f>
        <v>0</v>
      </c>
      <c r="AW181" s="52">
        <f t="shared" ref="AW181" si="3022">IF(SUM($AM$9:$AS$9)=SUM($AV$9:$BB$9),AN181,IF(AND(SUM($AV$9:$BB$9)&gt;42,SUM($AV$9:$BB$9)&lt;49),AN181,0))</f>
        <v>0</v>
      </c>
      <c r="AX181" s="52">
        <f t="shared" ref="AX181" si="3023">IF(SUM($AM$9:$AS$9)=SUM($AV$9:$BB$9),AO181,IF(AND(SUM($AV$9:$BB$9)&gt;42,SUM($AV$9:$BB$9)&lt;49),AO181,0))</f>
        <v>0</v>
      </c>
      <c r="AY181" s="52">
        <f t="shared" ref="AY181" si="3024">IF(SUM($AM$9:$AS$9)=SUM($AV$9:$BB$9),AP181,IF(AND(SUM($AV$9:$BB$9)&gt;42,SUM($AV$9:$BB$9)&lt;49),AP181,0))</f>
        <v>0</v>
      </c>
      <c r="AZ181" s="53">
        <f t="shared" ref="AZ181" si="3025">IF(SUM($AM$9:$AS$9)=SUM($AV$9:$BB$9),AQ181,IF(AND(SUM($AV$9:$BB$9)&gt;42,SUM($AV$9:$BB$9)&lt;49),AQ181,0))</f>
        <v>0</v>
      </c>
      <c r="BA181" s="54">
        <f t="shared" ref="BA181" si="3026">IF(SUM($AM$9:$AS$9)=SUM($AV$9:$BB$9),AR181,IF(AND(SUM($AV$9:$BB$9)&gt;42,SUM($AV$9:$BB$9)&lt;49),AR181,0))</f>
        <v>0</v>
      </c>
      <c r="BB181" s="55">
        <f t="shared" ref="BB181" si="3027">IF(SUM($AM$9:$AS$9)=SUM($AV$9:$BB$9),AS181,IF(AND(SUM($AV$9:$BB$9)&gt;42,SUM($AV$9:$BB$9)&lt;49),AS181,0))</f>
        <v>0</v>
      </c>
    </row>
    <row r="182" spans="1:54" ht="12.75" hidden="1" customHeight="1" x14ac:dyDescent="0.2">
      <c r="B182" s="93"/>
      <c r="C182" s="94"/>
      <c r="D182" s="95"/>
      <c r="E182" s="115"/>
      <c r="F182" s="140" t="b">
        <f t="shared" ref="F182" si="3028">IF($B175=$B181,OR(F176,G181&lt;F181),G181&lt;F181)</f>
        <v>0</v>
      </c>
      <c r="G182" s="189">
        <f t="shared" ref="G182" si="3029">IF(AND($B175=$B181,$B175&lt;&gt;"",$B175&lt;&gt;0),G181+G176,G181)</f>
        <v>18</v>
      </c>
      <c r="H182" s="120"/>
      <c r="I182" s="165">
        <f t="shared" si="3010"/>
        <v>0</v>
      </c>
      <c r="J182" s="194">
        <f t="shared" ref="J182" si="3030">7-COUNTIF(L181:R181,0)-COUNTIF(L181:R181,"")</f>
        <v>0</v>
      </c>
      <c r="K182" s="22">
        <f t="shared" si="3012"/>
        <v>0</v>
      </c>
      <c r="L182" s="35">
        <f t="shared" ref="L182:R182" si="3031">IF($B175=$B181,L181+L176,L181)</f>
        <v>0</v>
      </c>
      <c r="M182" s="35">
        <f t="shared" si="3031"/>
        <v>0</v>
      </c>
      <c r="N182" s="35">
        <f t="shared" si="3031"/>
        <v>0</v>
      </c>
      <c r="O182" s="35">
        <f t="shared" si="3031"/>
        <v>0</v>
      </c>
      <c r="P182" s="36">
        <f t="shared" si="3031"/>
        <v>0</v>
      </c>
      <c r="Q182" s="37">
        <f t="shared" si="3031"/>
        <v>0</v>
      </c>
      <c r="R182" s="38">
        <f t="shared" si="3031"/>
        <v>0</v>
      </c>
      <c r="S182" s="194">
        <f t="shared" ref="S182" si="3032">7-COUNTIF(U181:AA181,0)-COUNTIF(U181:AA181,"")</f>
        <v>0</v>
      </c>
      <c r="T182" s="22">
        <f t="shared" si="3014"/>
        <v>0</v>
      </c>
      <c r="U182" s="35">
        <f t="shared" ref="U182:AA182" si="3033">IF($B175=$B181,U181+U176,U181)</f>
        <v>0</v>
      </c>
      <c r="V182" s="35">
        <f t="shared" si="3033"/>
        <v>0</v>
      </c>
      <c r="W182" s="35">
        <f t="shared" si="3033"/>
        <v>0</v>
      </c>
      <c r="X182" s="35">
        <f t="shared" si="3033"/>
        <v>0</v>
      </c>
      <c r="Y182" s="36">
        <f t="shared" si="3033"/>
        <v>0</v>
      </c>
      <c r="Z182" s="37">
        <f t="shared" si="3033"/>
        <v>0</v>
      </c>
      <c r="AA182" s="38">
        <f t="shared" si="3033"/>
        <v>0</v>
      </c>
      <c r="AB182" s="194">
        <f t="shared" ref="AB182" si="3034">7-COUNTIF(AD181:AJ181,0)-COUNTIF(AD181:AJ181,"")</f>
        <v>0</v>
      </c>
      <c r="AC182" s="22">
        <f t="shared" si="3016"/>
        <v>0</v>
      </c>
      <c r="AD182" s="35">
        <f t="shared" ref="AD182:AJ182" si="3035">IF($B175=$B181,AD181+AD176,AD181)</f>
        <v>0</v>
      </c>
      <c r="AE182" s="35">
        <f t="shared" si="3035"/>
        <v>0</v>
      </c>
      <c r="AF182" s="35">
        <f t="shared" si="3035"/>
        <v>0</v>
      </c>
      <c r="AG182" s="35">
        <f t="shared" si="3035"/>
        <v>0</v>
      </c>
      <c r="AH182" s="36">
        <f t="shared" si="3035"/>
        <v>0</v>
      </c>
      <c r="AI182" s="37">
        <f t="shared" si="3035"/>
        <v>0</v>
      </c>
      <c r="AJ182" s="38">
        <f t="shared" si="3035"/>
        <v>0</v>
      </c>
      <c r="AK182" s="194">
        <f t="shared" ref="AK182" si="3036">7-COUNTIF(AM181:AS181,0)-COUNTIF(AM181:AS181,"")</f>
        <v>0</v>
      </c>
      <c r="AL182" s="22">
        <f t="shared" si="3018"/>
        <v>0</v>
      </c>
      <c r="AM182" s="35">
        <f t="shared" ref="AM182:AS182" si="3037">IF($B175=$B181,AM181+AM176,AM181)</f>
        <v>0</v>
      </c>
      <c r="AN182" s="35">
        <f t="shared" si="3037"/>
        <v>0</v>
      </c>
      <c r="AO182" s="35">
        <f t="shared" si="3037"/>
        <v>0</v>
      </c>
      <c r="AP182" s="35">
        <f t="shared" si="3037"/>
        <v>0</v>
      </c>
      <c r="AQ182" s="36">
        <f t="shared" si="3037"/>
        <v>0</v>
      </c>
      <c r="AR182" s="37">
        <f t="shared" si="3037"/>
        <v>0</v>
      </c>
      <c r="AS182" s="38">
        <f t="shared" si="3037"/>
        <v>0</v>
      </c>
      <c r="AT182" s="194">
        <f t="shared" ref="AT182" si="3038">7-COUNTIF(AV181:BB181,0)-COUNTIF(AV181:BB181,"")</f>
        <v>0</v>
      </c>
      <c r="AU182" s="22">
        <f t="shared" si="3020"/>
        <v>0</v>
      </c>
      <c r="AV182" s="35">
        <f t="shared" ref="AV182:BB182" si="3039">IF($B175=$B181,AV181+AV176,AV181)</f>
        <v>0</v>
      </c>
      <c r="AW182" s="35">
        <f t="shared" si="3039"/>
        <v>0</v>
      </c>
      <c r="AX182" s="35">
        <f t="shared" si="3039"/>
        <v>0</v>
      </c>
      <c r="AY182" s="35">
        <f t="shared" si="3039"/>
        <v>0</v>
      </c>
      <c r="AZ182" s="36">
        <f t="shared" si="3039"/>
        <v>0</v>
      </c>
      <c r="BA182" s="37">
        <f t="shared" si="3039"/>
        <v>0</v>
      </c>
      <c r="BB182" s="38">
        <f t="shared" si="3039"/>
        <v>0</v>
      </c>
    </row>
    <row r="183" spans="1:54" ht="15" hidden="1" customHeight="1" x14ac:dyDescent="0.2">
      <c r="B183" s="116"/>
      <c r="C183" s="117"/>
      <c r="D183" s="118"/>
      <c r="E183" s="119"/>
      <c r="F183" s="92"/>
      <c r="G183" s="190">
        <f t="shared" ref="G183" si="3040">IF(AND($B175=$B181,$B175&lt;&gt;"",$B175&lt;&gt;0),F181+G177,F181)</f>
        <v>18</v>
      </c>
      <c r="H183" s="121"/>
      <c r="I183" s="165">
        <f t="shared" si="3010"/>
        <v>0</v>
      </c>
      <c r="J183" s="195">
        <f t="shared" ref="J183" si="3041">IF($B181=$B175,COUNTIF(L183:R183,0),COUNTIF(L184:R184,0)+COUNTIF(L184:R184,""))</f>
        <v>7</v>
      </c>
      <c r="K183" s="39">
        <f t="shared" ref="K183:R183" si="3042">IF($B175=$B181,K184+K177,K184)</f>
        <v>0</v>
      </c>
      <c r="L183" s="40">
        <f t="shared" si="3042"/>
        <v>0</v>
      </c>
      <c r="M183" s="40">
        <f t="shared" si="3042"/>
        <v>0</v>
      </c>
      <c r="N183" s="40">
        <f t="shared" si="3042"/>
        <v>0</v>
      </c>
      <c r="O183" s="40">
        <f t="shared" si="3042"/>
        <v>0</v>
      </c>
      <c r="P183" s="41">
        <f t="shared" si="3042"/>
        <v>0</v>
      </c>
      <c r="Q183" s="42">
        <f t="shared" si="3042"/>
        <v>0</v>
      </c>
      <c r="R183" s="43">
        <f t="shared" si="3042"/>
        <v>0</v>
      </c>
      <c r="S183" s="195">
        <f t="shared" ref="S183" si="3043">IF($B181=$B175,COUNTIF(U183:AA183,0),COUNTIF(U184:AA184,0)+COUNTIF(U184:AA184,""))</f>
        <v>7</v>
      </c>
      <c r="T183" s="39">
        <f t="shared" ref="T183:AA183" si="3044">IF($B175=$B181,T184+T177,T184)</f>
        <v>0</v>
      </c>
      <c r="U183" s="40">
        <f t="shared" si="3044"/>
        <v>0</v>
      </c>
      <c r="V183" s="40">
        <f t="shared" si="3044"/>
        <v>0</v>
      </c>
      <c r="W183" s="40">
        <f t="shared" si="3044"/>
        <v>0</v>
      </c>
      <c r="X183" s="40">
        <f t="shared" si="3044"/>
        <v>0</v>
      </c>
      <c r="Y183" s="41">
        <f t="shared" si="3044"/>
        <v>0</v>
      </c>
      <c r="Z183" s="42">
        <f t="shared" si="3044"/>
        <v>0</v>
      </c>
      <c r="AA183" s="43">
        <f t="shared" si="3044"/>
        <v>0</v>
      </c>
      <c r="AB183" s="195">
        <f t="shared" ref="AB183" si="3045">IF($B181=$B175,COUNTIF(AD183:AJ183,0),COUNTIF(AD184:AJ184,0)+COUNTIF(AD184:AJ184,""))</f>
        <v>7</v>
      </c>
      <c r="AC183" s="39">
        <f t="shared" ref="AC183:AJ183" si="3046">IF($B175=$B181,AC184+AC177,AC184)</f>
        <v>0</v>
      </c>
      <c r="AD183" s="40">
        <f t="shared" si="3046"/>
        <v>0</v>
      </c>
      <c r="AE183" s="40">
        <f t="shared" si="3046"/>
        <v>0</v>
      </c>
      <c r="AF183" s="40">
        <f t="shared" si="3046"/>
        <v>0</v>
      </c>
      <c r="AG183" s="40">
        <f t="shared" si="3046"/>
        <v>0</v>
      </c>
      <c r="AH183" s="41">
        <f t="shared" si="3046"/>
        <v>0</v>
      </c>
      <c r="AI183" s="42">
        <f t="shared" si="3046"/>
        <v>0</v>
      </c>
      <c r="AJ183" s="43">
        <f t="shared" si="3046"/>
        <v>0</v>
      </c>
      <c r="AK183" s="195">
        <f t="shared" ref="AK183" si="3047">IF($B181=$B175,COUNTIF(AM183:AS183,0),COUNTIF(AM184:AS184,0)+COUNTIF(AM184:AS184,""))</f>
        <v>7</v>
      </c>
      <c r="AL183" s="39">
        <f t="shared" ref="AL183:AS183" si="3048">IF($B175=$B181,AL184+AL177,AL184)</f>
        <v>0</v>
      </c>
      <c r="AM183" s="40">
        <f t="shared" si="3048"/>
        <v>0</v>
      </c>
      <c r="AN183" s="40">
        <f t="shared" si="3048"/>
        <v>0</v>
      </c>
      <c r="AO183" s="40">
        <f t="shared" si="3048"/>
        <v>0</v>
      </c>
      <c r="AP183" s="40">
        <f t="shared" si="3048"/>
        <v>0</v>
      </c>
      <c r="AQ183" s="41">
        <f t="shared" si="3048"/>
        <v>0</v>
      </c>
      <c r="AR183" s="42">
        <f t="shared" si="3048"/>
        <v>0</v>
      </c>
      <c r="AS183" s="43">
        <f t="shared" si="3048"/>
        <v>0</v>
      </c>
      <c r="AT183" s="195">
        <f t="shared" ref="AT183" si="3049">IF($B181=$B175,COUNTIF(AV183:BB183,0),COUNTIF(AV184:BB184,0)+COUNTIF(AV184:BB184,""))</f>
        <v>7</v>
      </c>
      <c r="AU183" s="39">
        <f t="shared" ref="AU183:BB183" si="3050">IF($B175=$B181,AU184+AU177,AU184)</f>
        <v>0</v>
      </c>
      <c r="AV183" s="40">
        <f t="shared" si="3050"/>
        <v>0</v>
      </c>
      <c r="AW183" s="40">
        <f t="shared" si="3050"/>
        <v>0</v>
      </c>
      <c r="AX183" s="40">
        <f t="shared" si="3050"/>
        <v>0</v>
      </c>
      <c r="AY183" s="40">
        <f t="shared" si="3050"/>
        <v>0</v>
      </c>
      <c r="AZ183" s="41">
        <f t="shared" si="3050"/>
        <v>0</v>
      </c>
      <c r="BA183" s="42">
        <f t="shared" si="3050"/>
        <v>0</v>
      </c>
      <c r="BB183" s="43">
        <f t="shared" si="3050"/>
        <v>0</v>
      </c>
    </row>
    <row r="184" spans="1:54" ht="15.75" customHeight="1" x14ac:dyDescent="0.2">
      <c r="A184" s="1">
        <f t="shared" ref="A184" si="3051">A181</f>
        <v>0</v>
      </c>
      <c r="B184" s="313">
        <f t="shared" ref="B184" si="3052">B178+1</f>
        <v>28</v>
      </c>
      <c r="C184" s="314"/>
      <c r="D184" s="314"/>
      <c r="E184" s="314"/>
      <c r="F184" s="31"/>
      <c r="G184" s="183"/>
      <c r="H184" s="122">
        <f t="shared" ref="H184" si="3053">5-COUNTIF(AU181,0)-COUNTIF(AL181,0)-COUNTIF(AC181,0)-COUNTIF(T181,0)-COUNTIF(K181,0)</f>
        <v>0</v>
      </c>
      <c r="I184" s="165">
        <f t="shared" si="3010"/>
        <v>0</v>
      </c>
      <c r="J184" s="187">
        <f t="shared" ref="J184" si="3054">IF($B181=$B175,J178+IF($F181&lt;&gt;$G181,(K181+$G183-$G182)/$F181,K181/$F181),IF($F181&lt;&gt;G181,(K181+$G183-$G182)/$F181,K181/$F181))</f>
        <v>0</v>
      </c>
      <c r="K184" s="7">
        <f t="shared" ref="K184:K185" si="3055">SUM(L184:R184)</f>
        <v>0</v>
      </c>
      <c r="L184" s="26">
        <f t="shared" ref="L184:R184" si="3056">L181</f>
        <v>0</v>
      </c>
      <c r="M184" s="26">
        <f t="shared" si="3056"/>
        <v>0</v>
      </c>
      <c r="N184" s="26">
        <f t="shared" si="3056"/>
        <v>0</v>
      </c>
      <c r="O184" s="26">
        <f t="shared" si="3056"/>
        <v>0</v>
      </c>
      <c r="P184" s="26">
        <f t="shared" si="3056"/>
        <v>0</v>
      </c>
      <c r="Q184" s="29">
        <f t="shared" si="3056"/>
        <v>0</v>
      </c>
      <c r="R184" s="23">
        <f t="shared" si="3056"/>
        <v>0</v>
      </c>
      <c r="S184" s="187">
        <f t="shared" ref="S184" si="3057">IF($B181=$B175,S178+IF($F181&lt;&gt;$G181,(T181+$G183-$G182)/$F181,T181/$F181),IF($F181&lt;&gt;P181,(T181+$G183-$G182)/$F181,T181/$F181))</f>
        <v>0</v>
      </c>
      <c r="T184" s="7">
        <f t="shared" ref="T184:T185" si="3058">SUM(U184:AA184)</f>
        <v>0</v>
      </c>
      <c r="U184" s="26">
        <f t="shared" ref="U184:AA184" si="3059">U181</f>
        <v>0</v>
      </c>
      <c r="V184" s="26">
        <f t="shared" si="3059"/>
        <v>0</v>
      </c>
      <c r="W184" s="26">
        <f t="shared" si="3059"/>
        <v>0</v>
      </c>
      <c r="X184" s="26">
        <f t="shared" si="3059"/>
        <v>0</v>
      </c>
      <c r="Y184" s="113">
        <f t="shared" si="3059"/>
        <v>0</v>
      </c>
      <c r="Z184" s="29">
        <f t="shared" si="3059"/>
        <v>0</v>
      </c>
      <c r="AA184" s="23">
        <f t="shared" si="3059"/>
        <v>0</v>
      </c>
      <c r="AB184" s="187">
        <f t="shared" ref="AB184" si="3060">IF($B181=$B175,AB178+IF($F181&lt;&gt;$G181,(AC181+$G183-$G182)/$F181,AC181/$F181),IF($F181&lt;&gt;Y181,(AC181+$G183-$G182)/$F181,AC181/$F181))</f>
        <v>0</v>
      </c>
      <c r="AC184" s="7">
        <f t="shared" ref="AC184:AC185" si="3061">SUM(AD184:AJ184)</f>
        <v>0</v>
      </c>
      <c r="AD184" s="26">
        <f t="shared" ref="AD184:AJ184" si="3062">AD181</f>
        <v>0</v>
      </c>
      <c r="AE184" s="26">
        <f t="shared" si="3062"/>
        <v>0</v>
      </c>
      <c r="AF184" s="26">
        <f t="shared" si="3062"/>
        <v>0</v>
      </c>
      <c r="AG184" s="26">
        <f t="shared" si="3062"/>
        <v>0</v>
      </c>
      <c r="AH184" s="113">
        <f t="shared" si="3062"/>
        <v>0</v>
      </c>
      <c r="AI184" s="29">
        <f t="shared" si="3062"/>
        <v>0</v>
      </c>
      <c r="AJ184" s="23">
        <f t="shared" si="3062"/>
        <v>0</v>
      </c>
      <c r="AK184" s="187">
        <f t="shared" ref="AK184" si="3063">IF($B181=$B175,AK178+IF($F181&lt;&gt;$G181,(AL181+$G183-$G182)/$F181,AL181/$F181),IF($F181&lt;&gt;AH181,(AL181+$G183-$G182)/$F181,AL181/$F181))</f>
        <v>0</v>
      </c>
      <c r="AL184" s="7">
        <f t="shared" ref="AL184:AL185" si="3064">SUM(AM184:AS184)</f>
        <v>0</v>
      </c>
      <c r="AM184" s="26">
        <f t="shared" ref="AM184:AS184" si="3065">AM181</f>
        <v>0</v>
      </c>
      <c r="AN184" s="26">
        <f t="shared" si="3065"/>
        <v>0</v>
      </c>
      <c r="AO184" s="26">
        <f t="shared" si="3065"/>
        <v>0</v>
      </c>
      <c r="AP184" s="26">
        <f t="shared" si="3065"/>
        <v>0</v>
      </c>
      <c r="AQ184" s="113">
        <f t="shared" si="3065"/>
        <v>0</v>
      </c>
      <c r="AR184" s="29">
        <f t="shared" si="3065"/>
        <v>0</v>
      </c>
      <c r="AS184" s="23">
        <f t="shared" si="3065"/>
        <v>0</v>
      </c>
      <c r="AT184" s="187">
        <f t="shared" ref="AT184" si="3066">IF($B181=$B175,AT178+IF($F181&lt;&gt;$G181,(AU181+$G183-$G182)/$F181,AU181/$F181),IF($F181&lt;&gt;AQ181,(AU181+$G183-$G182)/$F181,AU181/$F181))</f>
        <v>0</v>
      </c>
      <c r="AU184" s="7">
        <f t="shared" ref="AU184:AU185" si="3067">SUM(AV184:BB184)</f>
        <v>0</v>
      </c>
      <c r="AV184" s="6">
        <f t="shared" ref="AV184" si="3068">IF(SUM($AM$9:$AS$9)=SUM($AV$9:$BB$9),AV181,IF(AND(SUM($AV$9:$BB$9)&gt;42,SUM($AV$9:$BB$9)&lt;49),AV181,0))</f>
        <v>0</v>
      </c>
      <c r="AW184" s="6">
        <f t="shared" ref="AW184:BB184" si="3069">IF(SUM($AM$9:$AS$9)=SUM($AV$9:$BB$9),AW181,IF(AND(SUM($AV$9:$BB$9)&gt;42,SUM($AV$9:$BB$9)&lt;49),AW181,0))</f>
        <v>0</v>
      </c>
      <c r="AX184" s="6">
        <f t="shared" si="3069"/>
        <v>0</v>
      </c>
      <c r="AY184" s="6">
        <f t="shared" si="3069"/>
        <v>0</v>
      </c>
      <c r="AZ184" s="26">
        <f t="shared" si="3069"/>
        <v>0</v>
      </c>
      <c r="BA184" s="29">
        <f t="shared" si="3069"/>
        <v>0</v>
      </c>
      <c r="BB184" s="23">
        <f t="shared" si="3069"/>
        <v>0</v>
      </c>
    </row>
    <row r="185" spans="1:54" ht="15.75" customHeight="1" x14ac:dyDescent="0.2">
      <c r="A185" s="1">
        <f t="shared" ref="A185:A186" si="3070">A184</f>
        <v>0</v>
      </c>
      <c r="B185" s="313"/>
      <c r="C185" s="314"/>
      <c r="D185" s="314"/>
      <c r="E185" s="314"/>
      <c r="F185" s="31"/>
      <c r="G185" s="183"/>
      <c r="H185" s="123">
        <f t="shared" ref="H185" si="3071">IF($B181=$B175,H179+F185,$F185)</f>
        <v>0</v>
      </c>
      <c r="I185" s="165">
        <f t="shared" si="3010"/>
        <v>0</v>
      </c>
      <c r="J185" s="141">
        <f t="shared" ref="J185" si="3072">IF($H184=0,0,IF($B175=$B181,IF($H186&gt;0,$H186+J179,K181+J179),IF($H186&gt;0,$H186,K181)))</f>
        <v>0</v>
      </c>
      <c r="K185" s="7">
        <f t="shared" si="3055"/>
        <v>0</v>
      </c>
      <c r="L185" s="6"/>
      <c r="M185" s="6"/>
      <c r="N185" s="6"/>
      <c r="O185" s="6"/>
      <c r="P185" s="26"/>
      <c r="Q185" s="29"/>
      <c r="R185" s="23"/>
      <c r="S185" s="141">
        <f t="shared" ref="S185" si="3073">IF($H184=0,0,IF($B175=$B181,IF($H186&gt;0,$H186+S179,T181+S179),IF($H186&gt;0,$H186,T181)))</f>
        <v>0</v>
      </c>
      <c r="T185" s="7">
        <f t="shared" si="3058"/>
        <v>0</v>
      </c>
      <c r="U185" s="6"/>
      <c r="V185" s="6"/>
      <c r="W185" s="6"/>
      <c r="X185" s="6"/>
      <c r="Y185" s="26"/>
      <c r="Z185" s="29"/>
      <c r="AA185" s="23"/>
      <c r="AB185" s="141">
        <f t="shared" ref="AB185" si="3074">IF($H184=0,0,IF($B175=$B181,IF($H186&gt;0,$H186+AB179,AC181+AB179),IF($H186&gt;0,$H186,AC181)))</f>
        <v>0</v>
      </c>
      <c r="AC185" s="7">
        <f t="shared" si="3061"/>
        <v>0</v>
      </c>
      <c r="AD185" s="6"/>
      <c r="AE185" s="6"/>
      <c r="AF185" s="6"/>
      <c r="AG185" s="6"/>
      <c r="AH185" s="26"/>
      <c r="AI185" s="29"/>
      <c r="AJ185" s="23"/>
      <c r="AK185" s="141">
        <f t="shared" ref="AK185" si="3075">IF($H184=0,0,IF($B175=$B181,IF($H186&gt;0,$H186+AK179,AL181+AK179),IF($H186&gt;0,$H186,AL181)))</f>
        <v>0</v>
      </c>
      <c r="AL185" s="7">
        <f t="shared" si="3064"/>
        <v>0</v>
      </c>
      <c r="AM185" s="6"/>
      <c r="AN185" s="6"/>
      <c r="AO185" s="6"/>
      <c r="AP185" s="6"/>
      <c r="AQ185" s="26"/>
      <c r="AR185" s="29"/>
      <c r="AS185" s="23"/>
      <c r="AT185" s="141">
        <f t="shared" ref="AT185" si="3076">IF($H184=0,0,IF($B175=$B181,IF($H186&gt;0,$H186+AT179,AU181+AT179),IF($H186&gt;0,$H186,AU181)))</f>
        <v>0</v>
      </c>
      <c r="AU185" s="7">
        <f t="shared" si="3067"/>
        <v>0</v>
      </c>
      <c r="AV185" s="6"/>
      <c r="AW185" s="6"/>
      <c r="AX185" s="6"/>
      <c r="AY185" s="6"/>
      <c r="AZ185" s="26"/>
      <c r="BA185" s="29"/>
      <c r="BB185" s="23"/>
    </row>
    <row r="186" spans="1:54" ht="18.75" customHeight="1" thickBot="1" x14ac:dyDescent="0.25">
      <c r="A186" s="1">
        <f t="shared" si="3070"/>
        <v>0</v>
      </c>
      <c r="B186" s="323" t="str">
        <f>IF(B181="",Wydruk!$AE$6,IF(J182=0,Wydruk!$AE$7,IF(AND(G182&lt;G183,B181&lt;&gt;$B187),Wydruk!$AE$13,IF(AND($B181=$B175,$B181&lt;&gt;$B187),IF(OR(OR(J186&lt;4,J186&gt;5),OR(S186&lt;4,S186&gt;5),OR(AB186&lt;4,AB186&gt;5),OR(AK186&lt;4,AK186&gt;5),OR(AND(AT186&lt;4,AT186&gt;0),AT186&gt;5)),Wydruk!$AE$8,Wydruk!$AE$9),IF($B181=$B187,IF($F185&lt;&gt;0,Wydruk!$AE$12,Wydruk!$AE$10),IF(OR(OR(J182&lt;4,J182&gt;5),OR(S182&lt;4,S182&gt;5),OR(AB182&lt;4,AB182&gt;5),OR(AK182&lt;4,AK182&gt;5),OR(AND(AT182&lt;4,AT182&gt;0),AT182&gt;5)),Wydruk!$AE$8,Wydruk!$AE$11))))))</f>
        <v>Uzupełnij liczby godzin tygodniowego planu</v>
      </c>
      <c r="C186" s="324"/>
      <c r="D186" s="324"/>
      <c r="E186" s="324"/>
      <c r="F186" s="173">
        <f>styczeń!F186</f>
        <v>0</v>
      </c>
      <c r="G186" s="184">
        <f>styczeń!G186</f>
        <v>0</v>
      </c>
      <c r="H186" s="191">
        <f t="shared" ref="H186" si="3077">IF(OR($G186=0,$F186=0,$G186="",$F186=""),0,$G186/$F186)</f>
        <v>0</v>
      </c>
      <c r="I186" s="193"/>
      <c r="J186" s="176">
        <f t="shared" ref="J186" si="3078">IF($B175=$B181,IF(L181+L176&gt;0,1,0)+IF(M181+M176&gt;0,1,0)+IF(N181+N176&gt;0,1,0)+IF(O181+O176&gt;0,1,0)+IF(P181+P176&gt;0,1,0)+IF(Q181+Q176&gt;0,1,0)+IF(R181+R176&gt;0,1,0),J182)</f>
        <v>0</v>
      </c>
      <c r="K186" s="133">
        <f t="shared" ref="K186" si="3079">IF(OR($B181=$B187,J186=0,(K182-Q186+O186)&lt;=0),0,(K182-Q186+O186)/J186)</f>
        <v>0</v>
      </c>
      <c r="L186" s="137">
        <f t="shared" ref="L186" si="3080">IF(K186*(7-J183)&lt;=0,0,K186*(7-J183))</f>
        <v>0</v>
      </c>
      <c r="M186" s="311">
        <f t="shared" ref="M186" si="3081">ROUND(IF(OR(K183-K186*(7-J183)+P186&lt;0,$B181=$B187,K186&lt;=0,K183=0),0,IF(K183-K186*(7-J183)+P186&gt;Q186-O186+P186,Q186-O186+P186,K183-K186*(7-J183)+P186)),1)</f>
        <v>0</v>
      </c>
      <c r="N186" s="312"/>
      <c r="O186" s="139">
        <f t="shared" ref="O186" si="3082">IF(OR($B181=$B187,J182=0),0,IF($B181=$B175,J181,$F181))</f>
        <v>0</v>
      </c>
      <c r="P186" s="30">
        <f t="shared" ref="P186" si="3083">IF(OR($B181=$B187,J186=0),0,$G183-$G182)</f>
        <v>0</v>
      </c>
      <c r="Q186" s="134">
        <f t="shared" ref="Q186" si="3084">IF(OR($B181=$B187,J186=0),0,J185)</f>
        <v>0</v>
      </c>
      <c r="R186" s="138">
        <f t="shared" ref="R186" si="3085">IF($B181=$B187,0,K183)</f>
        <v>0</v>
      </c>
      <c r="S186" s="176">
        <f t="shared" ref="S186" si="3086">IF($B175=$B181,IF(U181+U176&gt;0,1,0)+IF(V181+V176&gt;0,1,0)+IF(W181+W176&gt;0,1,0)+IF(X181+X176&gt;0,1,0)+IF(Y181+Y176&gt;0,1,0)+IF(Z181+Z176&gt;0,1,0)+IF(AA181+AA176&gt;0,1,0),S182)</f>
        <v>0</v>
      </c>
      <c r="T186" s="133">
        <f t="shared" ref="T186" si="3087">IF(OR($B181=$B187,S186=0,(T182-Z186+X186)&lt;=0),0,(T182-Z186+X186)/S186)</f>
        <v>0</v>
      </c>
      <c r="U186" s="137">
        <f t="shared" ref="U186" si="3088">IF(T186*(7-S183)&lt;=0,0,T186*(7-S183))</f>
        <v>0</v>
      </c>
      <c r="V186" s="311">
        <f t="shared" ref="V186" si="3089">ROUND(IF(OR(T183-T186*(7-S183)+Y186&lt;0,$B181=$B187,T186&lt;=0,T183=0),0,IF(T183-T186*(7-S183)+Y186&gt;Z186-X186+Y186,Z186-X186+Y186,T183-T186*(7-S183)+Y186)),1)</f>
        <v>0</v>
      </c>
      <c r="W186" s="312"/>
      <c r="X186" s="139">
        <f t="shared" ref="X186" si="3090">IF(OR($B181=$B187,S182=0),0,IF($B181=$B175,S181,$F181))</f>
        <v>0</v>
      </c>
      <c r="Y186" s="30">
        <f t="shared" ref="Y186" si="3091">IF(OR($B181=$B187,S186=0),0,$G183-$G182)</f>
        <v>0</v>
      </c>
      <c r="Z186" s="134">
        <f t="shared" ref="Z186" si="3092">IF(OR($B181=$B187,S186=0),0,S185)</f>
        <v>0</v>
      </c>
      <c r="AA186" s="138">
        <f t="shared" ref="AA186" si="3093">IF($B181=$B187,0,T183)</f>
        <v>0</v>
      </c>
      <c r="AB186" s="176">
        <f t="shared" ref="AB186" si="3094">IF($B175=$B181,IF(AD181+AD176&gt;0,1,0)+IF(AE181+AE176&gt;0,1,0)+IF(AF181+AF176&gt;0,1,0)+IF(AG181+AG176&gt;0,1,0)+IF(AH181+AH176&gt;0,1,0)+IF(AI181+AI176&gt;0,1,0)+IF(AJ181+AJ176&gt;0,1,0),AB182)</f>
        <v>0</v>
      </c>
      <c r="AC186" s="133">
        <f t="shared" ref="AC186" si="3095">IF(OR($B181=$B187,AB186=0,(AC182-AI186+AG186)&lt;=0),0,(AC182-AI186+AG186)/AB186)</f>
        <v>0</v>
      </c>
      <c r="AD186" s="137">
        <f t="shared" ref="AD186" si="3096">IF(AC186*(7-AB183)&lt;=0,0,AC186*(7-AB183))</f>
        <v>0</v>
      </c>
      <c r="AE186" s="311">
        <f t="shared" ref="AE186" si="3097">ROUND(IF(OR(AC183-AC186*(7-AB183)+AH186&lt;0,$B181=$B187,AC186&lt;=0,AC183=0),0,IF(AC183-AC186*(7-AB183)+AH186&gt;AI186-AG186+AH186,AI186-AG186+AH186,AC183-AC186*(7-AB183)+AH186)),1)</f>
        <v>0</v>
      </c>
      <c r="AF186" s="312"/>
      <c r="AG186" s="139">
        <f t="shared" ref="AG186" si="3098">IF(OR($B181=$B187,AB182=0),0,IF($B181=$B175,AB181,$F181))</f>
        <v>0</v>
      </c>
      <c r="AH186" s="30">
        <f t="shared" ref="AH186" si="3099">IF(OR($B181=$B187,AB186=0),0,$G183-$G182)</f>
        <v>0</v>
      </c>
      <c r="AI186" s="134">
        <f t="shared" ref="AI186" si="3100">IF(OR($B181=$B187,AB186=0),0,AB185)</f>
        <v>0</v>
      </c>
      <c r="AJ186" s="138">
        <f t="shared" ref="AJ186" si="3101">IF($B181=$B187,0,AC183)</f>
        <v>0</v>
      </c>
      <c r="AK186" s="176">
        <f t="shared" ref="AK186" si="3102">IF($B175=$B181,IF(AM181+AM176&gt;0,1,0)+IF(AN181+AN176&gt;0,1,0)+IF(AO181+AO176&gt;0,1,0)+IF(AP181+AP176&gt;0,1,0)+IF(AQ181+AQ176&gt;0,1,0)+IF(AR181+AR176&gt;0,1,0)+IF(AS181+AS176&gt;0,1,0),AK182)</f>
        <v>0</v>
      </c>
      <c r="AL186" s="133">
        <f t="shared" ref="AL186" si="3103">IF(OR($B181=$B187,AK186=0,(AL182-AR186+AP186)&lt;=0),0,(AL182-AR186+AP186)/AK186)</f>
        <v>0</v>
      </c>
      <c r="AM186" s="137">
        <f t="shared" ref="AM186" si="3104">IF(AL186*(7-AK183)&lt;=0,0,AL186*(7-AK183))</f>
        <v>0</v>
      </c>
      <c r="AN186" s="311">
        <f t="shared" ref="AN186" si="3105">ROUND(IF(OR(AL183-AL186*(7-AK183)+AQ186&lt;0,$B181=$B187,AL186&lt;=0,AL183=0),0,IF(AL183-AL186*(7-AK183)+AQ186&gt;AR186-AP186+AQ186,AR186-AP186+AQ186,AL183-AL186*(7-AK183)+AQ186)),1)</f>
        <v>0</v>
      </c>
      <c r="AO186" s="312"/>
      <c r="AP186" s="139">
        <f t="shared" ref="AP186" si="3106">IF(OR($B181=$B187,AK182=0),0,IF($B181=$B175,AK181,$F181))</f>
        <v>0</v>
      </c>
      <c r="AQ186" s="30">
        <f t="shared" ref="AQ186" si="3107">IF(OR($B181=$B187,AK186=0),0,$G183-$G182)</f>
        <v>0</v>
      </c>
      <c r="AR186" s="134">
        <f t="shared" ref="AR186" si="3108">IF(OR($B181=$B187,AK186=0),0,AK185)</f>
        <v>0</v>
      </c>
      <c r="AS186" s="138">
        <f t="shared" ref="AS186" si="3109">IF($B181=$B187,0,AL183)</f>
        <v>0</v>
      </c>
      <c r="AT186" s="176">
        <f t="shared" ref="AT186" si="3110">IF($B175=$B181,IF(AV181+AV176&gt;0,1,0)+IF(AW181+AW176&gt;0,1,0)+IF(AX181+AX176&gt;0,1,0)+IF(AY181+AY176&gt;0,1,0)+IF(AZ181+AZ176&gt;0,1,0)+IF(BA181+BA176&gt;0,1,0)+IF(BB181+BB176&gt;0,1,0),AT182)</f>
        <v>0</v>
      </c>
      <c r="AU186" s="133">
        <f t="shared" ref="AU186" si="3111">IF(OR($B181=$B187,AT186=0,(AU182-BA186+AY186)&lt;=0),0,(AU182-BA186+AY186)/AT186)</f>
        <v>0</v>
      </c>
      <c r="AV186" s="137">
        <f t="shared" ref="AV186" si="3112">IF(AU186*(7-AT183)&lt;=0,0,AU186*(7-AT183))</f>
        <v>0</v>
      </c>
      <c r="AW186" s="311">
        <f t="shared" ref="AW186" si="3113">ROUND(IF(OR(AU183-AU186*(7-AT183)+AZ186&lt;0,$B181=$B187,AU186&lt;=0,AU183=0),0,IF(AU183-AU186*(7-AT183)+AZ186&gt;BA186-AY186+AZ186,BA186-AY186+AZ186,AU183-AU186*(7-AT183)+AZ186)),1)</f>
        <v>0</v>
      </c>
      <c r="AX186" s="312"/>
      <c r="AY186" s="139">
        <f t="shared" ref="AY186" si="3114">IF(OR($B181=$B187,AT182=0),0,IF($B181=$B175,AT181,$F181))</f>
        <v>0</v>
      </c>
      <c r="AZ186" s="30">
        <f t="shared" ref="AZ186" si="3115">IF(OR($B181=$B187,AT186=0),0,$G183-$G182)</f>
        <v>0</v>
      </c>
      <c r="BA186" s="134">
        <f t="shared" ref="BA186" si="3116">IF(OR($B181=$B187,AT186=0),0,AT185)</f>
        <v>0</v>
      </c>
      <c r="BB186" s="138">
        <f t="shared" ref="BB186" si="3117">IF($B181=$B187,0,AU183)</f>
        <v>0</v>
      </c>
    </row>
    <row r="187" spans="1:54" ht="15.75" x14ac:dyDescent="0.2">
      <c r="A187" s="1">
        <f t="shared" ref="A187" si="3118">IF(B187="","1. Niewypełnione",B187)</f>
        <v>0</v>
      </c>
      <c r="B187" s="320">
        <f>styczeń!B187</f>
        <v>0</v>
      </c>
      <c r="C187" s="321">
        <f>styczeń!C187</f>
        <v>0</v>
      </c>
      <c r="D187" s="321">
        <f>styczeń!D187</f>
        <v>0</v>
      </c>
      <c r="E187" s="321">
        <f>styczeń!E187</f>
        <v>0</v>
      </c>
      <c r="F187" s="177">
        <f>styczeń!F187</f>
        <v>18</v>
      </c>
      <c r="G187" s="185">
        <f>styczeń!G187</f>
        <v>18</v>
      </c>
      <c r="H187" s="177"/>
      <c r="I187" s="192">
        <f t="shared" ref="I187:I191" si="3119">K187+T187+AC187+AL187+AU187</f>
        <v>0</v>
      </c>
      <c r="J187" s="186">
        <f t="shared" ref="J187" si="3120">IF(OR($B187=$B193,J190=0),0,ROUND((K188+P192)/J190,0))</f>
        <v>0</v>
      </c>
      <c r="K187" s="51">
        <f t="shared" ref="K187:K188" si="3121">SUM(L187:R187)</f>
        <v>0</v>
      </c>
      <c r="L187" s="52">
        <f>styczeń!L187</f>
        <v>0</v>
      </c>
      <c r="M187" s="52">
        <f>styczeń!M187</f>
        <v>0</v>
      </c>
      <c r="N187" s="52">
        <f>styczeń!N187</f>
        <v>0</v>
      </c>
      <c r="O187" s="52">
        <f>styczeń!O187</f>
        <v>0</v>
      </c>
      <c r="P187" s="53">
        <f>styczeń!P187</f>
        <v>0</v>
      </c>
      <c r="Q187" s="54">
        <f>styczeń!Q187</f>
        <v>0</v>
      </c>
      <c r="R187" s="55">
        <f>styczeń!R187</f>
        <v>0</v>
      </c>
      <c r="S187" s="188">
        <f t="shared" ref="S187" si="3122">IF(OR($B187=$B193,S190=0),0,ROUND((T188+Y192)/S190,0))</f>
        <v>0</v>
      </c>
      <c r="T187" s="51">
        <f t="shared" ref="T187:T188" si="3123">SUM(U187:AA187)</f>
        <v>0</v>
      </c>
      <c r="U187" s="52">
        <f>styczeń!U187</f>
        <v>0</v>
      </c>
      <c r="V187" s="52">
        <f>styczeń!V187</f>
        <v>0</v>
      </c>
      <c r="W187" s="52">
        <f>styczeń!W187</f>
        <v>0</v>
      </c>
      <c r="X187" s="52">
        <f>styczeń!X187</f>
        <v>0</v>
      </c>
      <c r="Y187" s="53">
        <f>styczeń!Y187</f>
        <v>0</v>
      </c>
      <c r="Z187" s="54">
        <f>styczeń!Z187</f>
        <v>0</v>
      </c>
      <c r="AA187" s="55">
        <f>styczeń!AA187</f>
        <v>0</v>
      </c>
      <c r="AB187" s="188">
        <f t="shared" ref="AB187" si="3124">IF(OR($B187=$B193,AB190=0),0,ROUND((AC188+AH192)/AB190,0))</f>
        <v>0</v>
      </c>
      <c r="AC187" s="51">
        <f t="shared" ref="AC187:AC188" si="3125">SUM(AD187:AJ187)</f>
        <v>0</v>
      </c>
      <c r="AD187" s="52">
        <f>styczeń!AD187</f>
        <v>0</v>
      </c>
      <c r="AE187" s="52">
        <f>styczeń!AE187</f>
        <v>0</v>
      </c>
      <c r="AF187" s="52">
        <f>styczeń!AF187</f>
        <v>0</v>
      </c>
      <c r="AG187" s="52">
        <f>styczeń!AG187</f>
        <v>0</v>
      </c>
      <c r="AH187" s="53">
        <f>styczeń!AH187</f>
        <v>0</v>
      </c>
      <c r="AI187" s="54">
        <f>styczeń!AI187</f>
        <v>0</v>
      </c>
      <c r="AJ187" s="55">
        <f>styczeń!AJ187</f>
        <v>0</v>
      </c>
      <c r="AK187" s="188">
        <f t="shared" ref="AK187" si="3126">IF(OR($B187=$B193,AK190=0),0,ROUND((AL188+AQ192)/AK190,0))</f>
        <v>0</v>
      </c>
      <c r="AL187" s="51">
        <f t="shared" ref="AL187:AL188" si="3127">SUM(AM187:AS187)</f>
        <v>0</v>
      </c>
      <c r="AM187" s="52">
        <f>styczeń!AM187</f>
        <v>0</v>
      </c>
      <c r="AN187" s="52">
        <f>styczeń!AN187</f>
        <v>0</v>
      </c>
      <c r="AO187" s="52">
        <f>styczeń!AO187</f>
        <v>0</v>
      </c>
      <c r="AP187" s="52">
        <f>styczeń!AP187</f>
        <v>0</v>
      </c>
      <c r="AQ187" s="53">
        <f>styczeń!AQ187</f>
        <v>0</v>
      </c>
      <c r="AR187" s="54">
        <f>styczeń!AR187</f>
        <v>0</v>
      </c>
      <c r="AS187" s="55">
        <f>styczeń!AS187</f>
        <v>0</v>
      </c>
      <c r="AT187" s="188">
        <f t="shared" ref="AT187" si="3128">IF(OR($B187=$B193,AT190=0),0,ROUND((AU188+AZ192)/AT190,0))</f>
        <v>0</v>
      </c>
      <c r="AU187" s="51">
        <f t="shared" ref="AU187:AU188" si="3129">SUM(AV187:BB187)</f>
        <v>0</v>
      </c>
      <c r="AV187" s="52">
        <f t="shared" ref="AV187" si="3130">IF(SUM($AM$9:$AS$9)=SUM($AV$9:$BB$9),AM187,IF(AND(SUM($AV$9:$BB$9)&gt;42,SUM($AV$9:$BB$9)&lt;49),AM187,0))</f>
        <v>0</v>
      </c>
      <c r="AW187" s="52">
        <f t="shared" ref="AW187" si="3131">IF(SUM($AM$9:$AS$9)=SUM($AV$9:$BB$9),AN187,IF(AND(SUM($AV$9:$BB$9)&gt;42,SUM($AV$9:$BB$9)&lt;49),AN187,0))</f>
        <v>0</v>
      </c>
      <c r="AX187" s="52">
        <f t="shared" ref="AX187" si="3132">IF(SUM($AM$9:$AS$9)=SUM($AV$9:$BB$9),AO187,IF(AND(SUM($AV$9:$BB$9)&gt;42,SUM($AV$9:$BB$9)&lt;49),AO187,0))</f>
        <v>0</v>
      </c>
      <c r="AY187" s="52">
        <f t="shared" ref="AY187" si="3133">IF(SUM($AM$9:$AS$9)=SUM($AV$9:$BB$9),AP187,IF(AND(SUM($AV$9:$BB$9)&gt;42,SUM($AV$9:$BB$9)&lt;49),AP187,0))</f>
        <v>0</v>
      </c>
      <c r="AZ187" s="53">
        <f t="shared" ref="AZ187" si="3134">IF(SUM($AM$9:$AS$9)=SUM($AV$9:$BB$9),AQ187,IF(AND(SUM($AV$9:$BB$9)&gt;42,SUM($AV$9:$BB$9)&lt;49),AQ187,0))</f>
        <v>0</v>
      </c>
      <c r="BA187" s="54">
        <f t="shared" ref="BA187" si="3135">IF(SUM($AM$9:$AS$9)=SUM($AV$9:$BB$9),AR187,IF(AND(SUM($AV$9:$BB$9)&gt;42,SUM($AV$9:$BB$9)&lt;49),AR187,0))</f>
        <v>0</v>
      </c>
      <c r="BB187" s="55">
        <f t="shared" ref="BB187" si="3136">IF(SUM($AM$9:$AS$9)=SUM($AV$9:$BB$9),AS187,IF(AND(SUM($AV$9:$BB$9)&gt;42,SUM($AV$9:$BB$9)&lt;49),AS187,0))</f>
        <v>0</v>
      </c>
    </row>
    <row r="188" spans="1:54" ht="12.75" hidden="1" customHeight="1" x14ac:dyDescent="0.2">
      <c r="B188" s="93"/>
      <c r="C188" s="94"/>
      <c r="D188" s="95"/>
      <c r="E188" s="115"/>
      <c r="F188" s="140" t="b">
        <f t="shared" ref="F188" si="3137">IF($B181=$B187,OR(F182,G187&lt;F187),G187&lt;F187)</f>
        <v>0</v>
      </c>
      <c r="G188" s="189">
        <f t="shared" ref="G188" si="3138">IF(AND($B181=$B187,$B181&lt;&gt;"",$B181&lt;&gt;0),G187+G182,G187)</f>
        <v>18</v>
      </c>
      <c r="H188" s="120"/>
      <c r="I188" s="165">
        <f t="shared" si="3119"/>
        <v>0</v>
      </c>
      <c r="J188" s="194">
        <f t="shared" ref="J188" si="3139">7-COUNTIF(L187:R187,0)-COUNTIF(L187:R187,"")</f>
        <v>0</v>
      </c>
      <c r="K188" s="22">
        <f t="shared" si="3121"/>
        <v>0</v>
      </c>
      <c r="L188" s="35">
        <f t="shared" ref="L188:R188" si="3140">IF($B181=$B187,L187+L182,L187)</f>
        <v>0</v>
      </c>
      <c r="M188" s="35">
        <f t="shared" si="3140"/>
        <v>0</v>
      </c>
      <c r="N188" s="35">
        <f t="shared" si="3140"/>
        <v>0</v>
      </c>
      <c r="O188" s="35">
        <f t="shared" si="3140"/>
        <v>0</v>
      </c>
      <c r="P188" s="36">
        <f t="shared" si="3140"/>
        <v>0</v>
      </c>
      <c r="Q188" s="37">
        <f t="shared" si="3140"/>
        <v>0</v>
      </c>
      <c r="R188" s="38">
        <f t="shared" si="3140"/>
        <v>0</v>
      </c>
      <c r="S188" s="194">
        <f t="shared" ref="S188" si="3141">7-COUNTIF(U187:AA187,0)-COUNTIF(U187:AA187,"")</f>
        <v>0</v>
      </c>
      <c r="T188" s="22">
        <f t="shared" si="3123"/>
        <v>0</v>
      </c>
      <c r="U188" s="35">
        <f t="shared" ref="U188:AA188" si="3142">IF($B181=$B187,U187+U182,U187)</f>
        <v>0</v>
      </c>
      <c r="V188" s="35">
        <f t="shared" si="3142"/>
        <v>0</v>
      </c>
      <c r="W188" s="35">
        <f t="shared" si="3142"/>
        <v>0</v>
      </c>
      <c r="X188" s="35">
        <f t="shared" si="3142"/>
        <v>0</v>
      </c>
      <c r="Y188" s="36">
        <f t="shared" si="3142"/>
        <v>0</v>
      </c>
      <c r="Z188" s="37">
        <f t="shared" si="3142"/>
        <v>0</v>
      </c>
      <c r="AA188" s="38">
        <f t="shared" si="3142"/>
        <v>0</v>
      </c>
      <c r="AB188" s="194">
        <f t="shared" ref="AB188" si="3143">7-COUNTIF(AD187:AJ187,0)-COUNTIF(AD187:AJ187,"")</f>
        <v>0</v>
      </c>
      <c r="AC188" s="22">
        <f t="shared" si="3125"/>
        <v>0</v>
      </c>
      <c r="AD188" s="35">
        <f t="shared" ref="AD188:AJ188" si="3144">IF($B181=$B187,AD187+AD182,AD187)</f>
        <v>0</v>
      </c>
      <c r="AE188" s="35">
        <f t="shared" si="3144"/>
        <v>0</v>
      </c>
      <c r="AF188" s="35">
        <f t="shared" si="3144"/>
        <v>0</v>
      </c>
      <c r="AG188" s="35">
        <f t="shared" si="3144"/>
        <v>0</v>
      </c>
      <c r="AH188" s="36">
        <f t="shared" si="3144"/>
        <v>0</v>
      </c>
      <c r="AI188" s="37">
        <f t="shared" si="3144"/>
        <v>0</v>
      </c>
      <c r="AJ188" s="38">
        <f t="shared" si="3144"/>
        <v>0</v>
      </c>
      <c r="AK188" s="194">
        <f t="shared" ref="AK188" si="3145">7-COUNTIF(AM187:AS187,0)-COUNTIF(AM187:AS187,"")</f>
        <v>0</v>
      </c>
      <c r="AL188" s="22">
        <f t="shared" si="3127"/>
        <v>0</v>
      </c>
      <c r="AM188" s="35">
        <f t="shared" ref="AM188:AS188" si="3146">IF($B181=$B187,AM187+AM182,AM187)</f>
        <v>0</v>
      </c>
      <c r="AN188" s="35">
        <f t="shared" si="3146"/>
        <v>0</v>
      </c>
      <c r="AO188" s="35">
        <f t="shared" si="3146"/>
        <v>0</v>
      </c>
      <c r="AP188" s="35">
        <f t="shared" si="3146"/>
        <v>0</v>
      </c>
      <c r="AQ188" s="36">
        <f t="shared" si="3146"/>
        <v>0</v>
      </c>
      <c r="AR188" s="37">
        <f t="shared" si="3146"/>
        <v>0</v>
      </c>
      <c r="AS188" s="38">
        <f t="shared" si="3146"/>
        <v>0</v>
      </c>
      <c r="AT188" s="194">
        <f t="shared" ref="AT188" si="3147">7-COUNTIF(AV187:BB187,0)-COUNTIF(AV187:BB187,"")</f>
        <v>0</v>
      </c>
      <c r="AU188" s="22">
        <f t="shared" si="3129"/>
        <v>0</v>
      </c>
      <c r="AV188" s="35">
        <f t="shared" ref="AV188:BB188" si="3148">IF($B181=$B187,AV187+AV182,AV187)</f>
        <v>0</v>
      </c>
      <c r="AW188" s="35">
        <f t="shared" si="3148"/>
        <v>0</v>
      </c>
      <c r="AX188" s="35">
        <f t="shared" si="3148"/>
        <v>0</v>
      </c>
      <c r="AY188" s="35">
        <f t="shared" si="3148"/>
        <v>0</v>
      </c>
      <c r="AZ188" s="36">
        <f t="shared" si="3148"/>
        <v>0</v>
      </c>
      <c r="BA188" s="37">
        <f t="shared" si="3148"/>
        <v>0</v>
      </c>
      <c r="BB188" s="38">
        <f t="shared" si="3148"/>
        <v>0</v>
      </c>
    </row>
    <row r="189" spans="1:54" ht="15" hidden="1" customHeight="1" x14ac:dyDescent="0.2">
      <c r="B189" s="116"/>
      <c r="C189" s="117"/>
      <c r="D189" s="118"/>
      <c r="E189" s="119"/>
      <c r="F189" s="92"/>
      <c r="G189" s="190">
        <f t="shared" ref="G189" si="3149">IF(AND($B181=$B187,$B181&lt;&gt;"",$B181&lt;&gt;0),F187+G183,F187)</f>
        <v>18</v>
      </c>
      <c r="H189" s="121"/>
      <c r="I189" s="165">
        <f t="shared" si="3119"/>
        <v>0</v>
      </c>
      <c r="J189" s="195">
        <f t="shared" ref="J189" si="3150">IF($B187=$B181,COUNTIF(L189:R189,0),COUNTIF(L190:R190,0)+COUNTIF(L190:R190,""))</f>
        <v>7</v>
      </c>
      <c r="K189" s="39">
        <f t="shared" ref="K189:R189" si="3151">IF($B181=$B187,K190+K183,K190)</f>
        <v>0</v>
      </c>
      <c r="L189" s="40">
        <f t="shared" si="3151"/>
        <v>0</v>
      </c>
      <c r="M189" s="40">
        <f t="shared" si="3151"/>
        <v>0</v>
      </c>
      <c r="N189" s="40">
        <f t="shared" si="3151"/>
        <v>0</v>
      </c>
      <c r="O189" s="40">
        <f t="shared" si="3151"/>
        <v>0</v>
      </c>
      <c r="P189" s="41">
        <f t="shared" si="3151"/>
        <v>0</v>
      </c>
      <c r="Q189" s="42">
        <f t="shared" si="3151"/>
        <v>0</v>
      </c>
      <c r="R189" s="43">
        <f t="shared" si="3151"/>
        <v>0</v>
      </c>
      <c r="S189" s="195">
        <f t="shared" ref="S189" si="3152">IF($B187=$B181,COUNTIF(U189:AA189,0),COUNTIF(U190:AA190,0)+COUNTIF(U190:AA190,""))</f>
        <v>7</v>
      </c>
      <c r="T189" s="39">
        <f t="shared" ref="T189:AA189" si="3153">IF($B181=$B187,T190+T183,T190)</f>
        <v>0</v>
      </c>
      <c r="U189" s="40">
        <f t="shared" si="3153"/>
        <v>0</v>
      </c>
      <c r="V189" s="40">
        <f t="shared" si="3153"/>
        <v>0</v>
      </c>
      <c r="W189" s="40">
        <f t="shared" si="3153"/>
        <v>0</v>
      </c>
      <c r="X189" s="40">
        <f t="shared" si="3153"/>
        <v>0</v>
      </c>
      <c r="Y189" s="41">
        <f t="shared" si="3153"/>
        <v>0</v>
      </c>
      <c r="Z189" s="42">
        <f t="shared" si="3153"/>
        <v>0</v>
      </c>
      <c r="AA189" s="43">
        <f t="shared" si="3153"/>
        <v>0</v>
      </c>
      <c r="AB189" s="195">
        <f t="shared" ref="AB189" si="3154">IF($B187=$B181,COUNTIF(AD189:AJ189,0),COUNTIF(AD190:AJ190,0)+COUNTIF(AD190:AJ190,""))</f>
        <v>7</v>
      </c>
      <c r="AC189" s="39">
        <f t="shared" ref="AC189:AJ189" si="3155">IF($B181=$B187,AC190+AC183,AC190)</f>
        <v>0</v>
      </c>
      <c r="AD189" s="40">
        <f t="shared" si="3155"/>
        <v>0</v>
      </c>
      <c r="AE189" s="40">
        <f t="shared" si="3155"/>
        <v>0</v>
      </c>
      <c r="AF189" s="40">
        <f t="shared" si="3155"/>
        <v>0</v>
      </c>
      <c r="AG189" s="40">
        <f t="shared" si="3155"/>
        <v>0</v>
      </c>
      <c r="AH189" s="41">
        <f t="shared" si="3155"/>
        <v>0</v>
      </c>
      <c r="AI189" s="42">
        <f t="shared" si="3155"/>
        <v>0</v>
      </c>
      <c r="AJ189" s="43">
        <f t="shared" si="3155"/>
        <v>0</v>
      </c>
      <c r="AK189" s="195">
        <f t="shared" ref="AK189" si="3156">IF($B187=$B181,COUNTIF(AM189:AS189,0),COUNTIF(AM190:AS190,0)+COUNTIF(AM190:AS190,""))</f>
        <v>7</v>
      </c>
      <c r="AL189" s="39">
        <f t="shared" ref="AL189:AS189" si="3157">IF($B181=$B187,AL190+AL183,AL190)</f>
        <v>0</v>
      </c>
      <c r="AM189" s="40">
        <f t="shared" si="3157"/>
        <v>0</v>
      </c>
      <c r="AN189" s="40">
        <f t="shared" si="3157"/>
        <v>0</v>
      </c>
      <c r="AO189" s="40">
        <f t="shared" si="3157"/>
        <v>0</v>
      </c>
      <c r="AP189" s="40">
        <f t="shared" si="3157"/>
        <v>0</v>
      </c>
      <c r="AQ189" s="41">
        <f t="shared" si="3157"/>
        <v>0</v>
      </c>
      <c r="AR189" s="42">
        <f t="shared" si="3157"/>
        <v>0</v>
      </c>
      <c r="AS189" s="43">
        <f t="shared" si="3157"/>
        <v>0</v>
      </c>
      <c r="AT189" s="195">
        <f t="shared" ref="AT189" si="3158">IF($B187=$B181,COUNTIF(AV189:BB189,0),COUNTIF(AV190:BB190,0)+COUNTIF(AV190:BB190,""))</f>
        <v>7</v>
      </c>
      <c r="AU189" s="39">
        <f t="shared" ref="AU189:BB189" si="3159">IF($B181=$B187,AU190+AU183,AU190)</f>
        <v>0</v>
      </c>
      <c r="AV189" s="40">
        <f t="shared" si="3159"/>
        <v>0</v>
      </c>
      <c r="AW189" s="40">
        <f t="shared" si="3159"/>
        <v>0</v>
      </c>
      <c r="AX189" s="40">
        <f t="shared" si="3159"/>
        <v>0</v>
      </c>
      <c r="AY189" s="40">
        <f t="shared" si="3159"/>
        <v>0</v>
      </c>
      <c r="AZ189" s="41">
        <f t="shared" si="3159"/>
        <v>0</v>
      </c>
      <c r="BA189" s="42">
        <f t="shared" si="3159"/>
        <v>0</v>
      </c>
      <c r="BB189" s="43">
        <f t="shared" si="3159"/>
        <v>0</v>
      </c>
    </row>
    <row r="190" spans="1:54" ht="15.75" customHeight="1" x14ac:dyDescent="0.2">
      <c r="A190" s="1">
        <f t="shared" ref="A190" si="3160">A187</f>
        <v>0</v>
      </c>
      <c r="B190" s="313">
        <f t="shared" ref="B190" si="3161">B184+1</f>
        <v>29</v>
      </c>
      <c r="C190" s="314"/>
      <c r="D190" s="314"/>
      <c r="E190" s="314"/>
      <c r="F190" s="31"/>
      <c r="G190" s="183"/>
      <c r="H190" s="122">
        <f t="shared" ref="H190" si="3162">5-COUNTIF(AU187,0)-COUNTIF(AL187,0)-COUNTIF(AC187,0)-COUNTIF(T187,0)-COUNTIF(K187,0)</f>
        <v>0</v>
      </c>
      <c r="I190" s="165">
        <f t="shared" si="3119"/>
        <v>0</v>
      </c>
      <c r="J190" s="187">
        <f t="shared" ref="J190" si="3163">IF($B187=$B181,J184+IF($F187&lt;&gt;$G187,(K187+$G189-$G188)/$F187,K187/$F187),IF($F187&lt;&gt;G187,(K187+$G189-$G188)/$F187,K187/$F187))</f>
        <v>0</v>
      </c>
      <c r="K190" s="7">
        <f t="shared" ref="K190:K191" si="3164">SUM(L190:R190)</f>
        <v>0</v>
      </c>
      <c r="L190" s="26">
        <f t="shared" ref="L190:R190" si="3165">L187</f>
        <v>0</v>
      </c>
      <c r="M190" s="26">
        <f t="shared" si="3165"/>
        <v>0</v>
      </c>
      <c r="N190" s="26">
        <f t="shared" si="3165"/>
        <v>0</v>
      </c>
      <c r="O190" s="26">
        <f t="shared" si="3165"/>
        <v>0</v>
      </c>
      <c r="P190" s="26">
        <f t="shared" si="3165"/>
        <v>0</v>
      </c>
      <c r="Q190" s="29">
        <f t="shared" si="3165"/>
        <v>0</v>
      </c>
      <c r="R190" s="23">
        <f t="shared" si="3165"/>
        <v>0</v>
      </c>
      <c r="S190" s="187">
        <f t="shared" ref="S190" si="3166">IF($B187=$B181,S184+IF($F187&lt;&gt;$G187,(T187+$G189-$G188)/$F187,T187/$F187),IF($F187&lt;&gt;P187,(T187+$G189-$G188)/$F187,T187/$F187))</f>
        <v>0</v>
      </c>
      <c r="T190" s="7">
        <f t="shared" ref="T190:T191" si="3167">SUM(U190:AA190)</f>
        <v>0</v>
      </c>
      <c r="U190" s="26">
        <f t="shared" ref="U190:AA190" si="3168">U187</f>
        <v>0</v>
      </c>
      <c r="V190" s="26">
        <f t="shared" si="3168"/>
        <v>0</v>
      </c>
      <c r="W190" s="26">
        <f t="shared" si="3168"/>
        <v>0</v>
      </c>
      <c r="X190" s="26">
        <f t="shared" si="3168"/>
        <v>0</v>
      </c>
      <c r="Y190" s="113">
        <f t="shared" si="3168"/>
        <v>0</v>
      </c>
      <c r="Z190" s="29">
        <f t="shared" si="3168"/>
        <v>0</v>
      </c>
      <c r="AA190" s="23">
        <f t="shared" si="3168"/>
        <v>0</v>
      </c>
      <c r="AB190" s="187">
        <f t="shared" ref="AB190" si="3169">IF($B187=$B181,AB184+IF($F187&lt;&gt;$G187,(AC187+$G189-$G188)/$F187,AC187/$F187),IF($F187&lt;&gt;Y187,(AC187+$G189-$G188)/$F187,AC187/$F187))</f>
        <v>0</v>
      </c>
      <c r="AC190" s="7">
        <f t="shared" ref="AC190:AC191" si="3170">SUM(AD190:AJ190)</f>
        <v>0</v>
      </c>
      <c r="AD190" s="26">
        <f t="shared" ref="AD190:AJ190" si="3171">AD187</f>
        <v>0</v>
      </c>
      <c r="AE190" s="26">
        <f t="shared" si="3171"/>
        <v>0</v>
      </c>
      <c r="AF190" s="26">
        <f t="shared" si="3171"/>
        <v>0</v>
      </c>
      <c r="AG190" s="26">
        <f t="shared" si="3171"/>
        <v>0</v>
      </c>
      <c r="AH190" s="113">
        <f t="shared" si="3171"/>
        <v>0</v>
      </c>
      <c r="AI190" s="29">
        <f t="shared" si="3171"/>
        <v>0</v>
      </c>
      <c r="AJ190" s="23">
        <f t="shared" si="3171"/>
        <v>0</v>
      </c>
      <c r="AK190" s="187">
        <f t="shared" ref="AK190" si="3172">IF($B187=$B181,AK184+IF($F187&lt;&gt;$G187,(AL187+$G189-$G188)/$F187,AL187/$F187),IF($F187&lt;&gt;AH187,(AL187+$G189-$G188)/$F187,AL187/$F187))</f>
        <v>0</v>
      </c>
      <c r="AL190" s="7">
        <f t="shared" ref="AL190:AL191" si="3173">SUM(AM190:AS190)</f>
        <v>0</v>
      </c>
      <c r="AM190" s="26">
        <f t="shared" ref="AM190:AS190" si="3174">AM187</f>
        <v>0</v>
      </c>
      <c r="AN190" s="26">
        <f t="shared" si="3174"/>
        <v>0</v>
      </c>
      <c r="AO190" s="26">
        <f t="shared" si="3174"/>
        <v>0</v>
      </c>
      <c r="AP190" s="26">
        <f t="shared" si="3174"/>
        <v>0</v>
      </c>
      <c r="AQ190" s="113">
        <f t="shared" si="3174"/>
        <v>0</v>
      </c>
      <c r="AR190" s="29">
        <f t="shared" si="3174"/>
        <v>0</v>
      </c>
      <c r="AS190" s="23">
        <f t="shared" si="3174"/>
        <v>0</v>
      </c>
      <c r="AT190" s="187">
        <f t="shared" ref="AT190" si="3175">IF($B187=$B181,AT184+IF($F187&lt;&gt;$G187,(AU187+$G189-$G188)/$F187,AU187/$F187),IF($F187&lt;&gt;AQ187,(AU187+$G189-$G188)/$F187,AU187/$F187))</f>
        <v>0</v>
      </c>
      <c r="AU190" s="7">
        <f t="shared" ref="AU190:AU191" si="3176">SUM(AV190:BB190)</f>
        <v>0</v>
      </c>
      <c r="AV190" s="6">
        <f t="shared" ref="AV190" si="3177">IF(SUM($AM$9:$AS$9)=SUM($AV$9:$BB$9),AV187,IF(AND(SUM($AV$9:$BB$9)&gt;42,SUM($AV$9:$BB$9)&lt;49),AV187,0))</f>
        <v>0</v>
      </c>
      <c r="AW190" s="6">
        <f t="shared" ref="AW190:BB190" si="3178">IF(SUM($AM$9:$AS$9)=SUM($AV$9:$BB$9),AW187,IF(AND(SUM($AV$9:$BB$9)&gt;42,SUM($AV$9:$BB$9)&lt;49),AW187,0))</f>
        <v>0</v>
      </c>
      <c r="AX190" s="6">
        <f t="shared" si="3178"/>
        <v>0</v>
      </c>
      <c r="AY190" s="6">
        <f t="shared" si="3178"/>
        <v>0</v>
      </c>
      <c r="AZ190" s="26">
        <f t="shared" si="3178"/>
        <v>0</v>
      </c>
      <c r="BA190" s="29">
        <f t="shared" si="3178"/>
        <v>0</v>
      </c>
      <c r="BB190" s="23">
        <f t="shared" si="3178"/>
        <v>0</v>
      </c>
    </row>
    <row r="191" spans="1:54" ht="15.75" customHeight="1" x14ac:dyDescent="0.2">
      <c r="A191" s="1">
        <f t="shared" ref="A191:A192" si="3179">A190</f>
        <v>0</v>
      </c>
      <c r="B191" s="313"/>
      <c r="C191" s="314"/>
      <c r="D191" s="314"/>
      <c r="E191" s="314"/>
      <c r="F191" s="31"/>
      <c r="G191" s="183"/>
      <c r="H191" s="123">
        <f t="shared" ref="H191" si="3180">IF($B187=$B181,H185+F191,$F191)</f>
        <v>0</v>
      </c>
      <c r="I191" s="165">
        <f t="shared" si="3119"/>
        <v>0</v>
      </c>
      <c r="J191" s="141">
        <f t="shared" ref="J191" si="3181">IF($H190=0,0,IF($B181=$B187,IF($H192&gt;0,$H192+J185,K187+J185),IF($H192&gt;0,$H192,K187)))</f>
        <v>0</v>
      </c>
      <c r="K191" s="7">
        <f t="shared" si="3164"/>
        <v>0</v>
      </c>
      <c r="L191" s="6"/>
      <c r="M191" s="6"/>
      <c r="N191" s="6"/>
      <c r="O191" s="6"/>
      <c r="P191" s="26"/>
      <c r="Q191" s="29"/>
      <c r="R191" s="23"/>
      <c r="S191" s="141">
        <f t="shared" ref="S191" si="3182">IF($H190=0,0,IF($B181=$B187,IF($H192&gt;0,$H192+S185,T187+S185),IF($H192&gt;0,$H192,T187)))</f>
        <v>0</v>
      </c>
      <c r="T191" s="7">
        <f t="shared" si="3167"/>
        <v>0</v>
      </c>
      <c r="U191" s="6"/>
      <c r="V191" s="6"/>
      <c r="W191" s="6"/>
      <c r="X191" s="6"/>
      <c r="Y191" s="26"/>
      <c r="Z191" s="29"/>
      <c r="AA191" s="23"/>
      <c r="AB191" s="141">
        <f t="shared" ref="AB191" si="3183">IF($H190=0,0,IF($B181=$B187,IF($H192&gt;0,$H192+AB185,AC187+AB185),IF($H192&gt;0,$H192,AC187)))</f>
        <v>0</v>
      </c>
      <c r="AC191" s="7">
        <f t="shared" si="3170"/>
        <v>0</v>
      </c>
      <c r="AD191" s="6"/>
      <c r="AE191" s="6"/>
      <c r="AF191" s="6"/>
      <c r="AG191" s="6"/>
      <c r="AH191" s="26"/>
      <c r="AI191" s="29"/>
      <c r="AJ191" s="23"/>
      <c r="AK191" s="141">
        <f t="shared" ref="AK191" si="3184">IF($H190=0,0,IF($B181=$B187,IF($H192&gt;0,$H192+AK185,AL187+AK185),IF($H192&gt;0,$H192,AL187)))</f>
        <v>0</v>
      </c>
      <c r="AL191" s="7">
        <f t="shared" si="3173"/>
        <v>0</v>
      </c>
      <c r="AM191" s="6"/>
      <c r="AN191" s="6"/>
      <c r="AO191" s="6"/>
      <c r="AP191" s="6"/>
      <c r="AQ191" s="26"/>
      <c r="AR191" s="29"/>
      <c r="AS191" s="23"/>
      <c r="AT191" s="141">
        <f t="shared" ref="AT191" si="3185">IF($H190=0,0,IF($B181=$B187,IF($H192&gt;0,$H192+AT185,AU187+AT185),IF($H192&gt;0,$H192,AU187)))</f>
        <v>0</v>
      </c>
      <c r="AU191" s="7">
        <f t="shared" si="3176"/>
        <v>0</v>
      </c>
      <c r="AV191" s="6"/>
      <c r="AW191" s="6"/>
      <c r="AX191" s="6"/>
      <c r="AY191" s="6"/>
      <c r="AZ191" s="26"/>
      <c r="BA191" s="29"/>
      <c r="BB191" s="23"/>
    </row>
    <row r="192" spans="1:54" ht="18.75" customHeight="1" thickBot="1" x14ac:dyDescent="0.25">
      <c r="A192" s="1">
        <f t="shared" si="3179"/>
        <v>0</v>
      </c>
      <c r="B192" s="323" t="str">
        <f>IF(B187="",Wydruk!$AE$6,IF(J188=0,Wydruk!$AE$7,IF(AND(G188&lt;G189,B187&lt;&gt;$B193),Wydruk!$AE$13,IF(AND($B187=$B181,$B187&lt;&gt;$B193),IF(OR(OR(J192&lt;4,J192&gt;5),OR(S192&lt;4,S192&gt;5),OR(AB192&lt;4,AB192&gt;5),OR(AK192&lt;4,AK192&gt;5),OR(AND(AT192&lt;4,AT192&gt;0),AT192&gt;5)),Wydruk!$AE$8,Wydruk!$AE$9),IF($B187=$B193,IF($F191&lt;&gt;0,Wydruk!$AE$12,Wydruk!$AE$10),IF(OR(OR(J188&lt;4,J188&gt;5),OR(S188&lt;4,S188&gt;5),OR(AB188&lt;4,AB188&gt;5),OR(AK188&lt;4,AK188&gt;5),OR(AND(AT188&lt;4,AT188&gt;0),AT188&gt;5)),Wydruk!$AE$8,Wydruk!$AE$11))))))</f>
        <v>Uzupełnij liczby godzin tygodniowego planu</v>
      </c>
      <c r="C192" s="324"/>
      <c r="D192" s="324"/>
      <c r="E192" s="324"/>
      <c r="F192" s="173">
        <f>styczeń!F192</f>
        <v>0</v>
      </c>
      <c r="G192" s="184">
        <f>styczeń!G192</f>
        <v>0</v>
      </c>
      <c r="H192" s="191">
        <f t="shared" ref="H192" si="3186">IF(OR($G192=0,$F192=0,$G192="",$F192=""),0,$G192/$F192)</f>
        <v>0</v>
      </c>
      <c r="I192" s="193"/>
      <c r="J192" s="176">
        <f t="shared" ref="J192" si="3187">IF($B181=$B187,IF(L187+L182&gt;0,1,0)+IF(M187+M182&gt;0,1,0)+IF(N187+N182&gt;0,1,0)+IF(O187+O182&gt;0,1,0)+IF(P187+P182&gt;0,1,0)+IF(Q187+Q182&gt;0,1,0)+IF(R187+R182&gt;0,1,0),J188)</f>
        <v>0</v>
      </c>
      <c r="K192" s="133">
        <f t="shared" ref="K192" si="3188">IF(OR($B187=$B193,J192=0,(K188-Q192+O192)&lt;=0),0,(K188-Q192+O192)/J192)</f>
        <v>0</v>
      </c>
      <c r="L192" s="137">
        <f t="shared" ref="L192" si="3189">IF(K192*(7-J189)&lt;=0,0,K192*(7-J189))</f>
        <v>0</v>
      </c>
      <c r="M192" s="311">
        <f t="shared" ref="M192" si="3190">ROUND(IF(OR(K189-K192*(7-J189)+P192&lt;0,$B187=$B193,K192&lt;=0,K189=0),0,IF(K189-K192*(7-J189)+P192&gt;Q192-O192+P192,Q192-O192+P192,K189-K192*(7-J189)+P192)),1)</f>
        <v>0</v>
      </c>
      <c r="N192" s="312"/>
      <c r="O192" s="139">
        <f t="shared" ref="O192" si="3191">IF(OR($B187=$B193,J188=0),0,IF($B187=$B181,J187,$F187))</f>
        <v>0</v>
      </c>
      <c r="P192" s="30">
        <f t="shared" ref="P192" si="3192">IF(OR($B187=$B193,J192=0),0,$G189-$G188)</f>
        <v>0</v>
      </c>
      <c r="Q192" s="134">
        <f t="shared" ref="Q192" si="3193">IF(OR($B187=$B193,J192=0),0,J191)</f>
        <v>0</v>
      </c>
      <c r="R192" s="138">
        <f t="shared" ref="R192" si="3194">IF($B187=$B193,0,K189)</f>
        <v>0</v>
      </c>
      <c r="S192" s="176">
        <f t="shared" ref="S192" si="3195">IF($B181=$B187,IF(U187+U182&gt;0,1,0)+IF(V187+V182&gt;0,1,0)+IF(W187+W182&gt;0,1,0)+IF(X187+X182&gt;0,1,0)+IF(Y187+Y182&gt;0,1,0)+IF(Z187+Z182&gt;0,1,0)+IF(AA187+AA182&gt;0,1,0),S188)</f>
        <v>0</v>
      </c>
      <c r="T192" s="133">
        <f t="shared" ref="T192" si="3196">IF(OR($B187=$B193,S192=0,(T188-Z192+X192)&lt;=0),0,(T188-Z192+X192)/S192)</f>
        <v>0</v>
      </c>
      <c r="U192" s="137">
        <f t="shared" ref="U192" si="3197">IF(T192*(7-S189)&lt;=0,0,T192*(7-S189))</f>
        <v>0</v>
      </c>
      <c r="V192" s="311">
        <f t="shared" ref="V192" si="3198">ROUND(IF(OR(T189-T192*(7-S189)+Y192&lt;0,$B187=$B193,T192&lt;=0,T189=0),0,IF(T189-T192*(7-S189)+Y192&gt;Z192-X192+Y192,Z192-X192+Y192,T189-T192*(7-S189)+Y192)),1)</f>
        <v>0</v>
      </c>
      <c r="W192" s="312"/>
      <c r="X192" s="139">
        <f t="shared" ref="X192" si="3199">IF(OR($B187=$B193,S188=0),0,IF($B187=$B181,S187,$F187))</f>
        <v>0</v>
      </c>
      <c r="Y192" s="30">
        <f t="shared" ref="Y192" si="3200">IF(OR($B187=$B193,S192=0),0,$G189-$G188)</f>
        <v>0</v>
      </c>
      <c r="Z192" s="134">
        <f t="shared" ref="Z192" si="3201">IF(OR($B187=$B193,S192=0),0,S191)</f>
        <v>0</v>
      </c>
      <c r="AA192" s="138">
        <f t="shared" ref="AA192" si="3202">IF($B187=$B193,0,T189)</f>
        <v>0</v>
      </c>
      <c r="AB192" s="176">
        <f t="shared" ref="AB192" si="3203">IF($B181=$B187,IF(AD187+AD182&gt;0,1,0)+IF(AE187+AE182&gt;0,1,0)+IF(AF187+AF182&gt;0,1,0)+IF(AG187+AG182&gt;0,1,0)+IF(AH187+AH182&gt;0,1,0)+IF(AI187+AI182&gt;0,1,0)+IF(AJ187+AJ182&gt;0,1,0),AB188)</f>
        <v>0</v>
      </c>
      <c r="AC192" s="133">
        <f t="shared" ref="AC192" si="3204">IF(OR($B187=$B193,AB192=0,(AC188-AI192+AG192)&lt;=0),0,(AC188-AI192+AG192)/AB192)</f>
        <v>0</v>
      </c>
      <c r="AD192" s="137">
        <f t="shared" ref="AD192" si="3205">IF(AC192*(7-AB189)&lt;=0,0,AC192*(7-AB189))</f>
        <v>0</v>
      </c>
      <c r="AE192" s="311">
        <f t="shared" ref="AE192" si="3206">ROUND(IF(OR(AC189-AC192*(7-AB189)+AH192&lt;0,$B187=$B193,AC192&lt;=0,AC189=0),0,IF(AC189-AC192*(7-AB189)+AH192&gt;AI192-AG192+AH192,AI192-AG192+AH192,AC189-AC192*(7-AB189)+AH192)),1)</f>
        <v>0</v>
      </c>
      <c r="AF192" s="312"/>
      <c r="AG192" s="139">
        <f t="shared" ref="AG192" si="3207">IF(OR($B187=$B193,AB188=0),0,IF($B187=$B181,AB187,$F187))</f>
        <v>0</v>
      </c>
      <c r="AH192" s="30">
        <f t="shared" ref="AH192" si="3208">IF(OR($B187=$B193,AB192=0),0,$G189-$G188)</f>
        <v>0</v>
      </c>
      <c r="AI192" s="134">
        <f t="shared" ref="AI192" si="3209">IF(OR($B187=$B193,AB192=0),0,AB191)</f>
        <v>0</v>
      </c>
      <c r="AJ192" s="138">
        <f t="shared" ref="AJ192" si="3210">IF($B187=$B193,0,AC189)</f>
        <v>0</v>
      </c>
      <c r="AK192" s="176">
        <f t="shared" ref="AK192" si="3211">IF($B181=$B187,IF(AM187+AM182&gt;0,1,0)+IF(AN187+AN182&gt;0,1,0)+IF(AO187+AO182&gt;0,1,0)+IF(AP187+AP182&gt;0,1,0)+IF(AQ187+AQ182&gt;0,1,0)+IF(AR187+AR182&gt;0,1,0)+IF(AS187+AS182&gt;0,1,0),AK188)</f>
        <v>0</v>
      </c>
      <c r="AL192" s="133">
        <f t="shared" ref="AL192" si="3212">IF(OR($B187=$B193,AK192=0,(AL188-AR192+AP192)&lt;=0),0,(AL188-AR192+AP192)/AK192)</f>
        <v>0</v>
      </c>
      <c r="AM192" s="137">
        <f t="shared" ref="AM192" si="3213">IF(AL192*(7-AK189)&lt;=0,0,AL192*(7-AK189))</f>
        <v>0</v>
      </c>
      <c r="AN192" s="311">
        <f t="shared" ref="AN192" si="3214">ROUND(IF(OR(AL189-AL192*(7-AK189)+AQ192&lt;0,$B187=$B193,AL192&lt;=0,AL189=0),0,IF(AL189-AL192*(7-AK189)+AQ192&gt;AR192-AP192+AQ192,AR192-AP192+AQ192,AL189-AL192*(7-AK189)+AQ192)),1)</f>
        <v>0</v>
      </c>
      <c r="AO192" s="312"/>
      <c r="AP192" s="139">
        <f t="shared" ref="AP192" si="3215">IF(OR($B187=$B193,AK188=0),0,IF($B187=$B181,AK187,$F187))</f>
        <v>0</v>
      </c>
      <c r="AQ192" s="30">
        <f t="shared" ref="AQ192" si="3216">IF(OR($B187=$B193,AK192=0),0,$G189-$G188)</f>
        <v>0</v>
      </c>
      <c r="AR192" s="134">
        <f t="shared" ref="AR192" si="3217">IF(OR($B187=$B193,AK192=0),0,AK191)</f>
        <v>0</v>
      </c>
      <c r="AS192" s="138">
        <f t="shared" ref="AS192" si="3218">IF($B187=$B193,0,AL189)</f>
        <v>0</v>
      </c>
      <c r="AT192" s="176">
        <f t="shared" ref="AT192" si="3219">IF($B181=$B187,IF(AV187+AV182&gt;0,1,0)+IF(AW187+AW182&gt;0,1,0)+IF(AX187+AX182&gt;0,1,0)+IF(AY187+AY182&gt;0,1,0)+IF(AZ187+AZ182&gt;0,1,0)+IF(BA187+BA182&gt;0,1,0)+IF(BB187+BB182&gt;0,1,0),AT188)</f>
        <v>0</v>
      </c>
      <c r="AU192" s="133">
        <f t="shared" ref="AU192" si="3220">IF(OR($B187=$B193,AT192=0,(AU188-BA192+AY192)&lt;=0),0,(AU188-BA192+AY192)/AT192)</f>
        <v>0</v>
      </c>
      <c r="AV192" s="137">
        <f t="shared" ref="AV192" si="3221">IF(AU192*(7-AT189)&lt;=0,0,AU192*(7-AT189))</f>
        <v>0</v>
      </c>
      <c r="AW192" s="311">
        <f t="shared" ref="AW192" si="3222">ROUND(IF(OR(AU189-AU192*(7-AT189)+AZ192&lt;0,$B187=$B193,AU192&lt;=0,AU189=0),0,IF(AU189-AU192*(7-AT189)+AZ192&gt;BA192-AY192+AZ192,BA192-AY192+AZ192,AU189-AU192*(7-AT189)+AZ192)),1)</f>
        <v>0</v>
      </c>
      <c r="AX192" s="312"/>
      <c r="AY192" s="139">
        <f t="shared" ref="AY192" si="3223">IF(OR($B187=$B193,AT188=0),0,IF($B187=$B181,AT187,$F187))</f>
        <v>0</v>
      </c>
      <c r="AZ192" s="30">
        <f t="shared" ref="AZ192" si="3224">IF(OR($B187=$B193,AT192=0),0,$G189-$G188)</f>
        <v>0</v>
      </c>
      <c r="BA192" s="134">
        <f t="shared" ref="BA192" si="3225">IF(OR($B187=$B193,AT192=0),0,AT191)</f>
        <v>0</v>
      </c>
      <c r="BB192" s="138">
        <f t="shared" ref="BB192" si="3226">IF($B187=$B193,0,AU189)</f>
        <v>0</v>
      </c>
    </row>
    <row r="193" spans="1:54" ht="15.75" x14ac:dyDescent="0.2">
      <c r="A193" s="1">
        <f t="shared" ref="A193" si="3227">IF(B193="","1. Niewypełnione",B193)</f>
        <v>0</v>
      </c>
      <c r="B193" s="320">
        <f>styczeń!B193</f>
        <v>0</v>
      </c>
      <c r="C193" s="321">
        <f>styczeń!C193</f>
        <v>0</v>
      </c>
      <c r="D193" s="321">
        <f>styczeń!D193</f>
        <v>0</v>
      </c>
      <c r="E193" s="321">
        <f>styczeń!E193</f>
        <v>0</v>
      </c>
      <c r="F193" s="177">
        <f>styczeń!F193</f>
        <v>18</v>
      </c>
      <c r="G193" s="185">
        <f>styczeń!G193</f>
        <v>18</v>
      </c>
      <c r="H193" s="177"/>
      <c r="I193" s="192">
        <f t="shared" ref="I193:I197" si="3228">K193+T193+AC193+AL193+AU193</f>
        <v>0</v>
      </c>
      <c r="J193" s="186">
        <f t="shared" ref="J193" si="3229">IF(OR($B193=$B199,J196=0),0,ROUND((K194+P198)/J196,0))</f>
        <v>0</v>
      </c>
      <c r="K193" s="51">
        <f t="shared" ref="K193:K194" si="3230">SUM(L193:R193)</f>
        <v>0</v>
      </c>
      <c r="L193" s="52">
        <f>styczeń!L193</f>
        <v>0</v>
      </c>
      <c r="M193" s="52">
        <f>styczeń!M193</f>
        <v>0</v>
      </c>
      <c r="N193" s="52">
        <f>styczeń!N193</f>
        <v>0</v>
      </c>
      <c r="O193" s="52">
        <f>styczeń!O193</f>
        <v>0</v>
      </c>
      <c r="P193" s="53">
        <f>styczeń!P193</f>
        <v>0</v>
      </c>
      <c r="Q193" s="54">
        <f>styczeń!Q193</f>
        <v>0</v>
      </c>
      <c r="R193" s="55">
        <f>styczeń!R193</f>
        <v>0</v>
      </c>
      <c r="S193" s="188">
        <f t="shared" ref="S193" si="3231">IF(OR($B193=$B199,S196=0),0,ROUND((T194+Y198)/S196,0))</f>
        <v>0</v>
      </c>
      <c r="T193" s="51">
        <f t="shared" ref="T193:T194" si="3232">SUM(U193:AA193)</f>
        <v>0</v>
      </c>
      <c r="U193" s="52">
        <f>styczeń!U193</f>
        <v>0</v>
      </c>
      <c r="V193" s="52">
        <f>styczeń!V193</f>
        <v>0</v>
      </c>
      <c r="W193" s="52">
        <f>styczeń!W193</f>
        <v>0</v>
      </c>
      <c r="X193" s="52">
        <f>styczeń!X193</f>
        <v>0</v>
      </c>
      <c r="Y193" s="53">
        <f>styczeń!Y193</f>
        <v>0</v>
      </c>
      <c r="Z193" s="54">
        <f>styczeń!Z193</f>
        <v>0</v>
      </c>
      <c r="AA193" s="55">
        <f>styczeń!AA193</f>
        <v>0</v>
      </c>
      <c r="AB193" s="188">
        <f t="shared" ref="AB193" si="3233">IF(OR($B193=$B199,AB196=0),0,ROUND((AC194+AH198)/AB196,0))</f>
        <v>0</v>
      </c>
      <c r="AC193" s="51">
        <f t="shared" ref="AC193:AC194" si="3234">SUM(AD193:AJ193)</f>
        <v>0</v>
      </c>
      <c r="AD193" s="52">
        <f>styczeń!AD193</f>
        <v>0</v>
      </c>
      <c r="AE193" s="52">
        <f>styczeń!AE193</f>
        <v>0</v>
      </c>
      <c r="AF193" s="52">
        <f>styczeń!AF193</f>
        <v>0</v>
      </c>
      <c r="AG193" s="52">
        <f>styczeń!AG193</f>
        <v>0</v>
      </c>
      <c r="AH193" s="53">
        <f>styczeń!AH193</f>
        <v>0</v>
      </c>
      <c r="AI193" s="54">
        <f>styczeń!AI193</f>
        <v>0</v>
      </c>
      <c r="AJ193" s="55">
        <f>styczeń!AJ193</f>
        <v>0</v>
      </c>
      <c r="AK193" s="188">
        <f t="shared" ref="AK193" si="3235">IF(OR($B193=$B199,AK196=0),0,ROUND((AL194+AQ198)/AK196,0))</f>
        <v>0</v>
      </c>
      <c r="AL193" s="51">
        <f t="shared" ref="AL193:AL194" si="3236">SUM(AM193:AS193)</f>
        <v>0</v>
      </c>
      <c r="AM193" s="52">
        <f>styczeń!AM193</f>
        <v>0</v>
      </c>
      <c r="AN193" s="52">
        <f>styczeń!AN193</f>
        <v>0</v>
      </c>
      <c r="AO193" s="52">
        <f>styczeń!AO193</f>
        <v>0</v>
      </c>
      <c r="AP193" s="52">
        <f>styczeń!AP193</f>
        <v>0</v>
      </c>
      <c r="AQ193" s="53">
        <f>styczeń!AQ193</f>
        <v>0</v>
      </c>
      <c r="AR193" s="54">
        <f>styczeń!AR193</f>
        <v>0</v>
      </c>
      <c r="AS193" s="55">
        <f>styczeń!AS193</f>
        <v>0</v>
      </c>
      <c r="AT193" s="188">
        <f t="shared" ref="AT193" si="3237">IF(OR($B193=$B199,AT196=0),0,ROUND((AU194+AZ198)/AT196,0))</f>
        <v>0</v>
      </c>
      <c r="AU193" s="51">
        <f t="shared" ref="AU193:AU194" si="3238">SUM(AV193:BB193)</f>
        <v>0</v>
      </c>
      <c r="AV193" s="52">
        <f t="shared" ref="AV193" si="3239">IF(SUM($AM$9:$AS$9)=SUM($AV$9:$BB$9),AM193,IF(AND(SUM($AV$9:$BB$9)&gt;42,SUM($AV$9:$BB$9)&lt;49),AM193,0))</f>
        <v>0</v>
      </c>
      <c r="AW193" s="52">
        <f t="shared" ref="AW193" si="3240">IF(SUM($AM$9:$AS$9)=SUM($AV$9:$BB$9),AN193,IF(AND(SUM($AV$9:$BB$9)&gt;42,SUM($AV$9:$BB$9)&lt;49),AN193,0))</f>
        <v>0</v>
      </c>
      <c r="AX193" s="52">
        <f t="shared" ref="AX193" si="3241">IF(SUM($AM$9:$AS$9)=SUM($AV$9:$BB$9),AO193,IF(AND(SUM($AV$9:$BB$9)&gt;42,SUM($AV$9:$BB$9)&lt;49),AO193,0))</f>
        <v>0</v>
      </c>
      <c r="AY193" s="52">
        <f t="shared" ref="AY193" si="3242">IF(SUM($AM$9:$AS$9)=SUM($AV$9:$BB$9),AP193,IF(AND(SUM($AV$9:$BB$9)&gt;42,SUM($AV$9:$BB$9)&lt;49),AP193,0))</f>
        <v>0</v>
      </c>
      <c r="AZ193" s="53">
        <f t="shared" ref="AZ193" si="3243">IF(SUM($AM$9:$AS$9)=SUM($AV$9:$BB$9),AQ193,IF(AND(SUM($AV$9:$BB$9)&gt;42,SUM($AV$9:$BB$9)&lt;49),AQ193,0))</f>
        <v>0</v>
      </c>
      <c r="BA193" s="54">
        <f t="shared" ref="BA193" si="3244">IF(SUM($AM$9:$AS$9)=SUM($AV$9:$BB$9),AR193,IF(AND(SUM($AV$9:$BB$9)&gt;42,SUM($AV$9:$BB$9)&lt;49),AR193,0))</f>
        <v>0</v>
      </c>
      <c r="BB193" s="55">
        <f t="shared" ref="BB193" si="3245">IF(SUM($AM$9:$AS$9)=SUM($AV$9:$BB$9),AS193,IF(AND(SUM($AV$9:$BB$9)&gt;42,SUM($AV$9:$BB$9)&lt;49),AS193,0))</f>
        <v>0</v>
      </c>
    </row>
    <row r="194" spans="1:54" ht="12.75" hidden="1" customHeight="1" x14ac:dyDescent="0.2">
      <c r="B194" s="93"/>
      <c r="C194" s="94"/>
      <c r="D194" s="95"/>
      <c r="E194" s="115"/>
      <c r="F194" s="140" t="b">
        <f t="shared" ref="F194" si="3246">IF($B187=$B193,OR(F188,G193&lt;F193),G193&lt;F193)</f>
        <v>0</v>
      </c>
      <c r="G194" s="189">
        <f t="shared" ref="G194" si="3247">IF(AND($B187=$B193,$B187&lt;&gt;"",$B187&lt;&gt;0),G193+G188,G193)</f>
        <v>18</v>
      </c>
      <c r="H194" s="120"/>
      <c r="I194" s="165">
        <f t="shared" si="3228"/>
        <v>0</v>
      </c>
      <c r="J194" s="194">
        <f t="shared" ref="J194" si="3248">7-COUNTIF(L193:R193,0)-COUNTIF(L193:R193,"")</f>
        <v>0</v>
      </c>
      <c r="K194" s="22">
        <f t="shared" si="3230"/>
        <v>0</v>
      </c>
      <c r="L194" s="35">
        <f t="shared" ref="L194:R194" si="3249">IF($B187=$B193,L193+L188,L193)</f>
        <v>0</v>
      </c>
      <c r="M194" s="35">
        <f t="shared" si="3249"/>
        <v>0</v>
      </c>
      <c r="N194" s="35">
        <f t="shared" si="3249"/>
        <v>0</v>
      </c>
      <c r="O194" s="35">
        <f t="shared" si="3249"/>
        <v>0</v>
      </c>
      <c r="P194" s="36">
        <f t="shared" si="3249"/>
        <v>0</v>
      </c>
      <c r="Q194" s="37">
        <f t="shared" si="3249"/>
        <v>0</v>
      </c>
      <c r="R194" s="38">
        <f t="shared" si="3249"/>
        <v>0</v>
      </c>
      <c r="S194" s="194">
        <f t="shared" ref="S194" si="3250">7-COUNTIF(U193:AA193,0)-COUNTIF(U193:AA193,"")</f>
        <v>0</v>
      </c>
      <c r="T194" s="22">
        <f t="shared" si="3232"/>
        <v>0</v>
      </c>
      <c r="U194" s="35">
        <f t="shared" ref="U194:AA194" si="3251">IF($B187=$B193,U193+U188,U193)</f>
        <v>0</v>
      </c>
      <c r="V194" s="35">
        <f t="shared" si="3251"/>
        <v>0</v>
      </c>
      <c r="W194" s="35">
        <f t="shared" si="3251"/>
        <v>0</v>
      </c>
      <c r="X194" s="35">
        <f t="shared" si="3251"/>
        <v>0</v>
      </c>
      <c r="Y194" s="36">
        <f t="shared" si="3251"/>
        <v>0</v>
      </c>
      <c r="Z194" s="37">
        <f t="shared" si="3251"/>
        <v>0</v>
      </c>
      <c r="AA194" s="38">
        <f t="shared" si="3251"/>
        <v>0</v>
      </c>
      <c r="AB194" s="194">
        <f t="shared" ref="AB194" si="3252">7-COUNTIF(AD193:AJ193,0)-COUNTIF(AD193:AJ193,"")</f>
        <v>0</v>
      </c>
      <c r="AC194" s="22">
        <f t="shared" si="3234"/>
        <v>0</v>
      </c>
      <c r="AD194" s="35">
        <f t="shared" ref="AD194:AJ194" si="3253">IF($B187=$B193,AD193+AD188,AD193)</f>
        <v>0</v>
      </c>
      <c r="AE194" s="35">
        <f t="shared" si="3253"/>
        <v>0</v>
      </c>
      <c r="AF194" s="35">
        <f t="shared" si="3253"/>
        <v>0</v>
      </c>
      <c r="AG194" s="35">
        <f t="shared" si="3253"/>
        <v>0</v>
      </c>
      <c r="AH194" s="36">
        <f t="shared" si="3253"/>
        <v>0</v>
      </c>
      <c r="AI194" s="37">
        <f t="shared" si="3253"/>
        <v>0</v>
      </c>
      <c r="AJ194" s="38">
        <f t="shared" si="3253"/>
        <v>0</v>
      </c>
      <c r="AK194" s="194">
        <f t="shared" ref="AK194" si="3254">7-COUNTIF(AM193:AS193,0)-COUNTIF(AM193:AS193,"")</f>
        <v>0</v>
      </c>
      <c r="AL194" s="22">
        <f t="shared" si="3236"/>
        <v>0</v>
      </c>
      <c r="AM194" s="35">
        <f t="shared" ref="AM194:AS194" si="3255">IF($B187=$B193,AM193+AM188,AM193)</f>
        <v>0</v>
      </c>
      <c r="AN194" s="35">
        <f t="shared" si="3255"/>
        <v>0</v>
      </c>
      <c r="AO194" s="35">
        <f t="shared" si="3255"/>
        <v>0</v>
      </c>
      <c r="AP194" s="35">
        <f t="shared" si="3255"/>
        <v>0</v>
      </c>
      <c r="AQ194" s="36">
        <f t="shared" si="3255"/>
        <v>0</v>
      </c>
      <c r="AR194" s="37">
        <f t="shared" si="3255"/>
        <v>0</v>
      </c>
      <c r="AS194" s="38">
        <f t="shared" si="3255"/>
        <v>0</v>
      </c>
      <c r="AT194" s="194">
        <f t="shared" ref="AT194" si="3256">7-COUNTIF(AV193:BB193,0)-COUNTIF(AV193:BB193,"")</f>
        <v>0</v>
      </c>
      <c r="AU194" s="22">
        <f t="shared" si="3238"/>
        <v>0</v>
      </c>
      <c r="AV194" s="35">
        <f t="shared" ref="AV194:BB194" si="3257">IF($B187=$B193,AV193+AV188,AV193)</f>
        <v>0</v>
      </c>
      <c r="AW194" s="35">
        <f t="shared" si="3257"/>
        <v>0</v>
      </c>
      <c r="AX194" s="35">
        <f t="shared" si="3257"/>
        <v>0</v>
      </c>
      <c r="AY194" s="35">
        <f t="shared" si="3257"/>
        <v>0</v>
      </c>
      <c r="AZ194" s="36">
        <f t="shared" si="3257"/>
        <v>0</v>
      </c>
      <c r="BA194" s="37">
        <f t="shared" si="3257"/>
        <v>0</v>
      </c>
      <c r="BB194" s="38">
        <f t="shared" si="3257"/>
        <v>0</v>
      </c>
    </row>
    <row r="195" spans="1:54" ht="15" hidden="1" customHeight="1" x14ac:dyDescent="0.2">
      <c r="B195" s="116"/>
      <c r="C195" s="117"/>
      <c r="D195" s="118"/>
      <c r="E195" s="119"/>
      <c r="F195" s="92"/>
      <c r="G195" s="190">
        <f t="shared" ref="G195" si="3258">IF(AND($B187=$B193,$B187&lt;&gt;"",$B187&lt;&gt;0),F193+G189,F193)</f>
        <v>18</v>
      </c>
      <c r="H195" s="121"/>
      <c r="I195" s="165">
        <f t="shared" si="3228"/>
        <v>0</v>
      </c>
      <c r="J195" s="195">
        <f t="shared" ref="J195" si="3259">IF($B193=$B187,COUNTIF(L195:R195,0),COUNTIF(L196:R196,0)+COUNTIF(L196:R196,""))</f>
        <v>7</v>
      </c>
      <c r="K195" s="39">
        <f t="shared" ref="K195:R195" si="3260">IF($B187=$B193,K196+K189,K196)</f>
        <v>0</v>
      </c>
      <c r="L195" s="40">
        <f t="shared" si="3260"/>
        <v>0</v>
      </c>
      <c r="M195" s="40">
        <f t="shared" si="3260"/>
        <v>0</v>
      </c>
      <c r="N195" s="40">
        <f t="shared" si="3260"/>
        <v>0</v>
      </c>
      <c r="O195" s="40">
        <f t="shared" si="3260"/>
        <v>0</v>
      </c>
      <c r="P195" s="41">
        <f t="shared" si="3260"/>
        <v>0</v>
      </c>
      <c r="Q195" s="42">
        <f t="shared" si="3260"/>
        <v>0</v>
      </c>
      <c r="R195" s="43">
        <f t="shared" si="3260"/>
        <v>0</v>
      </c>
      <c r="S195" s="195">
        <f t="shared" ref="S195" si="3261">IF($B193=$B187,COUNTIF(U195:AA195,0),COUNTIF(U196:AA196,0)+COUNTIF(U196:AA196,""))</f>
        <v>7</v>
      </c>
      <c r="T195" s="39">
        <f t="shared" ref="T195:AA195" si="3262">IF($B187=$B193,T196+T189,T196)</f>
        <v>0</v>
      </c>
      <c r="U195" s="40">
        <f t="shared" si="3262"/>
        <v>0</v>
      </c>
      <c r="V195" s="40">
        <f t="shared" si="3262"/>
        <v>0</v>
      </c>
      <c r="W195" s="40">
        <f t="shared" si="3262"/>
        <v>0</v>
      </c>
      <c r="X195" s="40">
        <f t="shared" si="3262"/>
        <v>0</v>
      </c>
      <c r="Y195" s="41">
        <f t="shared" si="3262"/>
        <v>0</v>
      </c>
      <c r="Z195" s="42">
        <f t="shared" si="3262"/>
        <v>0</v>
      </c>
      <c r="AA195" s="43">
        <f t="shared" si="3262"/>
        <v>0</v>
      </c>
      <c r="AB195" s="195">
        <f t="shared" ref="AB195" si="3263">IF($B193=$B187,COUNTIF(AD195:AJ195,0),COUNTIF(AD196:AJ196,0)+COUNTIF(AD196:AJ196,""))</f>
        <v>7</v>
      </c>
      <c r="AC195" s="39">
        <f t="shared" ref="AC195:AJ195" si="3264">IF($B187=$B193,AC196+AC189,AC196)</f>
        <v>0</v>
      </c>
      <c r="AD195" s="40">
        <f t="shared" si="3264"/>
        <v>0</v>
      </c>
      <c r="AE195" s="40">
        <f t="shared" si="3264"/>
        <v>0</v>
      </c>
      <c r="AF195" s="40">
        <f t="shared" si="3264"/>
        <v>0</v>
      </c>
      <c r="AG195" s="40">
        <f t="shared" si="3264"/>
        <v>0</v>
      </c>
      <c r="AH195" s="41">
        <f t="shared" si="3264"/>
        <v>0</v>
      </c>
      <c r="AI195" s="42">
        <f t="shared" si="3264"/>
        <v>0</v>
      </c>
      <c r="AJ195" s="43">
        <f t="shared" si="3264"/>
        <v>0</v>
      </c>
      <c r="AK195" s="195">
        <f t="shared" ref="AK195" si="3265">IF($B193=$B187,COUNTIF(AM195:AS195,0),COUNTIF(AM196:AS196,0)+COUNTIF(AM196:AS196,""))</f>
        <v>7</v>
      </c>
      <c r="AL195" s="39">
        <f t="shared" ref="AL195:AS195" si="3266">IF($B187=$B193,AL196+AL189,AL196)</f>
        <v>0</v>
      </c>
      <c r="AM195" s="40">
        <f t="shared" si="3266"/>
        <v>0</v>
      </c>
      <c r="AN195" s="40">
        <f t="shared" si="3266"/>
        <v>0</v>
      </c>
      <c r="AO195" s="40">
        <f t="shared" si="3266"/>
        <v>0</v>
      </c>
      <c r="AP195" s="40">
        <f t="shared" si="3266"/>
        <v>0</v>
      </c>
      <c r="AQ195" s="41">
        <f t="shared" si="3266"/>
        <v>0</v>
      </c>
      <c r="AR195" s="42">
        <f t="shared" si="3266"/>
        <v>0</v>
      </c>
      <c r="AS195" s="43">
        <f t="shared" si="3266"/>
        <v>0</v>
      </c>
      <c r="AT195" s="195">
        <f t="shared" ref="AT195" si="3267">IF($B193=$B187,COUNTIF(AV195:BB195,0),COUNTIF(AV196:BB196,0)+COUNTIF(AV196:BB196,""))</f>
        <v>7</v>
      </c>
      <c r="AU195" s="39">
        <f t="shared" ref="AU195:BB195" si="3268">IF($B187=$B193,AU196+AU189,AU196)</f>
        <v>0</v>
      </c>
      <c r="AV195" s="40">
        <f t="shared" si="3268"/>
        <v>0</v>
      </c>
      <c r="AW195" s="40">
        <f t="shared" si="3268"/>
        <v>0</v>
      </c>
      <c r="AX195" s="40">
        <f t="shared" si="3268"/>
        <v>0</v>
      </c>
      <c r="AY195" s="40">
        <f t="shared" si="3268"/>
        <v>0</v>
      </c>
      <c r="AZ195" s="41">
        <f t="shared" si="3268"/>
        <v>0</v>
      </c>
      <c r="BA195" s="42">
        <f t="shared" si="3268"/>
        <v>0</v>
      </c>
      <c r="BB195" s="43">
        <f t="shared" si="3268"/>
        <v>0</v>
      </c>
    </row>
    <row r="196" spans="1:54" ht="15.75" customHeight="1" x14ac:dyDescent="0.2">
      <c r="A196" s="1">
        <f t="shared" ref="A196" si="3269">A193</f>
        <v>0</v>
      </c>
      <c r="B196" s="313">
        <f t="shared" ref="B196" si="3270">B190+1</f>
        <v>30</v>
      </c>
      <c r="C196" s="314"/>
      <c r="D196" s="314"/>
      <c r="E196" s="314"/>
      <c r="F196" s="31"/>
      <c r="G196" s="183"/>
      <c r="H196" s="122">
        <f t="shared" ref="H196" si="3271">5-COUNTIF(AU193,0)-COUNTIF(AL193,0)-COUNTIF(AC193,0)-COUNTIF(T193,0)-COUNTIF(K193,0)</f>
        <v>0</v>
      </c>
      <c r="I196" s="165">
        <f t="shared" si="3228"/>
        <v>0</v>
      </c>
      <c r="J196" s="187">
        <f t="shared" ref="J196" si="3272">IF($B193=$B187,J190+IF($F193&lt;&gt;$G193,(K193+$G195-$G194)/$F193,K193/$F193),IF($F193&lt;&gt;G193,(K193+$G195-$G194)/$F193,K193/$F193))</f>
        <v>0</v>
      </c>
      <c r="K196" s="7">
        <f t="shared" ref="K196:K197" si="3273">SUM(L196:R196)</f>
        <v>0</v>
      </c>
      <c r="L196" s="26">
        <f t="shared" ref="L196:R196" si="3274">L193</f>
        <v>0</v>
      </c>
      <c r="M196" s="26">
        <f t="shared" si="3274"/>
        <v>0</v>
      </c>
      <c r="N196" s="26">
        <f t="shared" si="3274"/>
        <v>0</v>
      </c>
      <c r="O196" s="26">
        <f t="shared" si="3274"/>
        <v>0</v>
      </c>
      <c r="P196" s="26">
        <f t="shared" si="3274"/>
        <v>0</v>
      </c>
      <c r="Q196" s="29">
        <f t="shared" si="3274"/>
        <v>0</v>
      </c>
      <c r="R196" s="23">
        <f t="shared" si="3274"/>
        <v>0</v>
      </c>
      <c r="S196" s="187">
        <f t="shared" ref="S196" si="3275">IF($B193=$B187,S190+IF($F193&lt;&gt;$G193,(T193+$G195-$G194)/$F193,T193/$F193),IF($F193&lt;&gt;P193,(T193+$G195-$G194)/$F193,T193/$F193))</f>
        <v>0</v>
      </c>
      <c r="T196" s="7">
        <f t="shared" ref="T196:T197" si="3276">SUM(U196:AA196)</f>
        <v>0</v>
      </c>
      <c r="U196" s="26">
        <f t="shared" ref="U196:AA196" si="3277">U193</f>
        <v>0</v>
      </c>
      <c r="V196" s="26">
        <f t="shared" si="3277"/>
        <v>0</v>
      </c>
      <c r="W196" s="26">
        <f t="shared" si="3277"/>
        <v>0</v>
      </c>
      <c r="X196" s="26">
        <f t="shared" si="3277"/>
        <v>0</v>
      </c>
      <c r="Y196" s="113">
        <f t="shared" si="3277"/>
        <v>0</v>
      </c>
      <c r="Z196" s="29">
        <f t="shared" si="3277"/>
        <v>0</v>
      </c>
      <c r="AA196" s="23">
        <f t="shared" si="3277"/>
        <v>0</v>
      </c>
      <c r="AB196" s="187">
        <f t="shared" ref="AB196" si="3278">IF($B193=$B187,AB190+IF($F193&lt;&gt;$G193,(AC193+$G195-$G194)/$F193,AC193/$F193),IF($F193&lt;&gt;Y193,(AC193+$G195-$G194)/$F193,AC193/$F193))</f>
        <v>0</v>
      </c>
      <c r="AC196" s="7">
        <f t="shared" ref="AC196:AC197" si="3279">SUM(AD196:AJ196)</f>
        <v>0</v>
      </c>
      <c r="AD196" s="26">
        <f t="shared" ref="AD196:AJ196" si="3280">AD193</f>
        <v>0</v>
      </c>
      <c r="AE196" s="26">
        <f t="shared" si="3280"/>
        <v>0</v>
      </c>
      <c r="AF196" s="26">
        <f t="shared" si="3280"/>
        <v>0</v>
      </c>
      <c r="AG196" s="26">
        <f t="shared" si="3280"/>
        <v>0</v>
      </c>
      <c r="AH196" s="113">
        <f t="shared" si="3280"/>
        <v>0</v>
      </c>
      <c r="AI196" s="29">
        <f t="shared" si="3280"/>
        <v>0</v>
      </c>
      <c r="AJ196" s="23">
        <f t="shared" si="3280"/>
        <v>0</v>
      </c>
      <c r="AK196" s="187">
        <f t="shared" ref="AK196" si="3281">IF($B193=$B187,AK190+IF($F193&lt;&gt;$G193,(AL193+$G195-$G194)/$F193,AL193/$F193),IF($F193&lt;&gt;AH193,(AL193+$G195-$G194)/$F193,AL193/$F193))</f>
        <v>0</v>
      </c>
      <c r="AL196" s="7">
        <f t="shared" ref="AL196:AL197" si="3282">SUM(AM196:AS196)</f>
        <v>0</v>
      </c>
      <c r="AM196" s="26">
        <f t="shared" ref="AM196:AS196" si="3283">AM193</f>
        <v>0</v>
      </c>
      <c r="AN196" s="26">
        <f t="shared" si="3283"/>
        <v>0</v>
      </c>
      <c r="AO196" s="26">
        <f t="shared" si="3283"/>
        <v>0</v>
      </c>
      <c r="AP196" s="26">
        <f t="shared" si="3283"/>
        <v>0</v>
      </c>
      <c r="AQ196" s="113">
        <f t="shared" si="3283"/>
        <v>0</v>
      </c>
      <c r="AR196" s="29">
        <f t="shared" si="3283"/>
        <v>0</v>
      </c>
      <c r="AS196" s="23">
        <f t="shared" si="3283"/>
        <v>0</v>
      </c>
      <c r="AT196" s="187">
        <f t="shared" ref="AT196" si="3284">IF($B193=$B187,AT190+IF($F193&lt;&gt;$G193,(AU193+$G195-$G194)/$F193,AU193/$F193),IF($F193&lt;&gt;AQ193,(AU193+$G195-$G194)/$F193,AU193/$F193))</f>
        <v>0</v>
      </c>
      <c r="AU196" s="7">
        <f t="shared" ref="AU196:AU197" si="3285">SUM(AV196:BB196)</f>
        <v>0</v>
      </c>
      <c r="AV196" s="6">
        <f t="shared" ref="AV196" si="3286">IF(SUM($AM$9:$AS$9)=SUM($AV$9:$BB$9),AV193,IF(AND(SUM($AV$9:$BB$9)&gt;42,SUM($AV$9:$BB$9)&lt;49),AV193,0))</f>
        <v>0</v>
      </c>
      <c r="AW196" s="6">
        <f t="shared" ref="AW196:BB196" si="3287">IF(SUM($AM$9:$AS$9)=SUM($AV$9:$BB$9),AW193,IF(AND(SUM($AV$9:$BB$9)&gt;42,SUM($AV$9:$BB$9)&lt;49),AW193,0))</f>
        <v>0</v>
      </c>
      <c r="AX196" s="6">
        <f t="shared" si="3287"/>
        <v>0</v>
      </c>
      <c r="AY196" s="6">
        <f t="shared" si="3287"/>
        <v>0</v>
      </c>
      <c r="AZ196" s="26">
        <f t="shared" si="3287"/>
        <v>0</v>
      </c>
      <c r="BA196" s="29">
        <f t="shared" si="3287"/>
        <v>0</v>
      </c>
      <c r="BB196" s="23">
        <f t="shared" si="3287"/>
        <v>0</v>
      </c>
    </row>
    <row r="197" spans="1:54" ht="15.75" customHeight="1" x14ac:dyDescent="0.2">
      <c r="A197" s="1">
        <f t="shared" ref="A197:A198" si="3288">A196</f>
        <v>0</v>
      </c>
      <c r="B197" s="313"/>
      <c r="C197" s="314"/>
      <c r="D197" s="314"/>
      <c r="E197" s="314"/>
      <c r="F197" s="31"/>
      <c r="G197" s="183"/>
      <c r="H197" s="123">
        <f t="shared" ref="H197" si="3289">IF($B193=$B187,H191+F197,$F197)</f>
        <v>0</v>
      </c>
      <c r="I197" s="165">
        <f t="shared" si="3228"/>
        <v>0</v>
      </c>
      <c r="J197" s="141">
        <f t="shared" ref="J197" si="3290">IF($H196=0,0,IF($B187=$B193,IF($H198&gt;0,$H198+J191,K193+J191),IF($H198&gt;0,$H198,K193)))</f>
        <v>0</v>
      </c>
      <c r="K197" s="7">
        <f t="shared" si="3273"/>
        <v>0</v>
      </c>
      <c r="L197" s="6"/>
      <c r="M197" s="6"/>
      <c r="N197" s="6"/>
      <c r="O197" s="6"/>
      <c r="P197" s="26"/>
      <c r="Q197" s="29"/>
      <c r="R197" s="23"/>
      <c r="S197" s="141">
        <f t="shared" ref="S197" si="3291">IF($H196=0,0,IF($B187=$B193,IF($H198&gt;0,$H198+S191,T193+S191),IF($H198&gt;0,$H198,T193)))</f>
        <v>0</v>
      </c>
      <c r="T197" s="7">
        <f t="shared" si="3276"/>
        <v>0</v>
      </c>
      <c r="U197" s="6"/>
      <c r="V197" s="6"/>
      <c r="W197" s="6"/>
      <c r="X197" s="6"/>
      <c r="Y197" s="26"/>
      <c r="Z197" s="29"/>
      <c r="AA197" s="23"/>
      <c r="AB197" s="141">
        <f t="shared" ref="AB197" si="3292">IF($H196=0,0,IF($B187=$B193,IF($H198&gt;0,$H198+AB191,AC193+AB191),IF($H198&gt;0,$H198,AC193)))</f>
        <v>0</v>
      </c>
      <c r="AC197" s="7">
        <f t="shared" si="3279"/>
        <v>0</v>
      </c>
      <c r="AD197" s="6"/>
      <c r="AE197" s="6"/>
      <c r="AF197" s="6"/>
      <c r="AG197" s="6"/>
      <c r="AH197" s="26"/>
      <c r="AI197" s="29"/>
      <c r="AJ197" s="23"/>
      <c r="AK197" s="141">
        <f t="shared" ref="AK197" si="3293">IF($H196=0,0,IF($B187=$B193,IF($H198&gt;0,$H198+AK191,AL193+AK191),IF($H198&gt;0,$H198,AL193)))</f>
        <v>0</v>
      </c>
      <c r="AL197" s="7">
        <f t="shared" si="3282"/>
        <v>0</v>
      </c>
      <c r="AM197" s="6"/>
      <c r="AN197" s="6"/>
      <c r="AO197" s="6"/>
      <c r="AP197" s="6"/>
      <c r="AQ197" s="26"/>
      <c r="AR197" s="29"/>
      <c r="AS197" s="23"/>
      <c r="AT197" s="141">
        <f t="shared" ref="AT197" si="3294">IF($H196=0,0,IF($B187=$B193,IF($H198&gt;0,$H198+AT191,AU193+AT191),IF($H198&gt;0,$H198,AU193)))</f>
        <v>0</v>
      </c>
      <c r="AU197" s="7">
        <f t="shared" si="3285"/>
        <v>0</v>
      </c>
      <c r="AV197" s="6"/>
      <c r="AW197" s="6"/>
      <c r="AX197" s="6"/>
      <c r="AY197" s="6"/>
      <c r="AZ197" s="26"/>
      <c r="BA197" s="29"/>
      <c r="BB197" s="23"/>
    </row>
    <row r="198" spans="1:54" ht="18.75" customHeight="1" thickBot="1" x14ac:dyDescent="0.25">
      <c r="A198" s="1">
        <f t="shared" si="3288"/>
        <v>0</v>
      </c>
      <c r="B198" s="323" t="str">
        <f>IF(B193="",Wydruk!$AE$6,IF(J194=0,Wydruk!$AE$7,IF(AND(G194&lt;G195,B193&lt;&gt;$B199),Wydruk!$AE$13,IF(AND($B193=$B187,$B193&lt;&gt;$B199),IF(OR(OR(J198&lt;4,J198&gt;5),OR(S198&lt;4,S198&gt;5),OR(AB198&lt;4,AB198&gt;5),OR(AK198&lt;4,AK198&gt;5),OR(AND(AT198&lt;4,AT198&gt;0),AT198&gt;5)),Wydruk!$AE$8,Wydruk!$AE$9),IF($B193=$B199,IF($F197&lt;&gt;0,Wydruk!$AE$12,Wydruk!$AE$10),IF(OR(OR(J194&lt;4,J194&gt;5),OR(S194&lt;4,S194&gt;5),OR(AB194&lt;4,AB194&gt;5),OR(AK194&lt;4,AK194&gt;5),OR(AND(AT194&lt;4,AT194&gt;0),AT194&gt;5)),Wydruk!$AE$8,Wydruk!$AE$11))))))</f>
        <v>Uzupełnij liczby godzin tygodniowego planu</v>
      </c>
      <c r="C198" s="324"/>
      <c r="D198" s="324"/>
      <c r="E198" s="324"/>
      <c r="F198" s="173">
        <f>styczeń!F198</f>
        <v>0</v>
      </c>
      <c r="G198" s="184">
        <f>styczeń!G198</f>
        <v>0</v>
      </c>
      <c r="H198" s="191">
        <f t="shared" ref="H198" si="3295">IF(OR($G198=0,$F198=0,$G198="",$F198=""),0,$G198/$F198)</f>
        <v>0</v>
      </c>
      <c r="I198" s="193"/>
      <c r="J198" s="176">
        <f t="shared" ref="J198" si="3296">IF($B187=$B193,IF(L193+L188&gt;0,1,0)+IF(M193+M188&gt;0,1,0)+IF(N193+N188&gt;0,1,0)+IF(O193+O188&gt;0,1,0)+IF(P193+P188&gt;0,1,0)+IF(Q193+Q188&gt;0,1,0)+IF(R193+R188&gt;0,1,0),J194)</f>
        <v>0</v>
      </c>
      <c r="K198" s="133">
        <f t="shared" ref="K198" si="3297">IF(OR($B193=$B199,J198=0,(K194-Q198+O198)&lt;=0),0,(K194-Q198+O198)/J198)</f>
        <v>0</v>
      </c>
      <c r="L198" s="137">
        <f t="shared" ref="L198" si="3298">IF(K198*(7-J195)&lt;=0,0,K198*(7-J195))</f>
        <v>0</v>
      </c>
      <c r="M198" s="311">
        <f t="shared" ref="M198" si="3299">ROUND(IF(OR(K195-K198*(7-J195)+P198&lt;0,$B193=$B199,K198&lt;=0,K195=0),0,IF(K195-K198*(7-J195)+P198&gt;Q198-O198+P198,Q198-O198+P198,K195-K198*(7-J195)+P198)),1)</f>
        <v>0</v>
      </c>
      <c r="N198" s="312"/>
      <c r="O198" s="139">
        <f t="shared" ref="O198" si="3300">IF(OR($B193=$B199,J194=0),0,IF($B193=$B187,J193,$F193))</f>
        <v>0</v>
      </c>
      <c r="P198" s="30">
        <f t="shared" ref="P198" si="3301">IF(OR($B193=$B199,J198=0),0,$G195-$G194)</f>
        <v>0</v>
      </c>
      <c r="Q198" s="134">
        <f t="shared" ref="Q198" si="3302">IF(OR($B193=$B199,J198=0),0,J197)</f>
        <v>0</v>
      </c>
      <c r="R198" s="138">
        <f t="shared" ref="R198" si="3303">IF($B193=$B199,0,K195)</f>
        <v>0</v>
      </c>
      <c r="S198" s="176">
        <f t="shared" ref="S198" si="3304">IF($B187=$B193,IF(U193+U188&gt;0,1,0)+IF(V193+V188&gt;0,1,0)+IF(W193+W188&gt;0,1,0)+IF(X193+X188&gt;0,1,0)+IF(Y193+Y188&gt;0,1,0)+IF(Z193+Z188&gt;0,1,0)+IF(AA193+AA188&gt;0,1,0),S194)</f>
        <v>0</v>
      </c>
      <c r="T198" s="133">
        <f t="shared" ref="T198" si="3305">IF(OR($B193=$B199,S198=0,(T194-Z198+X198)&lt;=0),0,(T194-Z198+X198)/S198)</f>
        <v>0</v>
      </c>
      <c r="U198" s="137">
        <f t="shared" ref="U198" si="3306">IF(T198*(7-S195)&lt;=0,0,T198*(7-S195))</f>
        <v>0</v>
      </c>
      <c r="V198" s="311">
        <f t="shared" ref="V198" si="3307">ROUND(IF(OR(T195-T198*(7-S195)+Y198&lt;0,$B193=$B199,T198&lt;=0,T195=0),0,IF(T195-T198*(7-S195)+Y198&gt;Z198-X198+Y198,Z198-X198+Y198,T195-T198*(7-S195)+Y198)),1)</f>
        <v>0</v>
      </c>
      <c r="W198" s="312"/>
      <c r="X198" s="139">
        <f t="shared" ref="X198" si="3308">IF(OR($B193=$B199,S194=0),0,IF($B193=$B187,S193,$F193))</f>
        <v>0</v>
      </c>
      <c r="Y198" s="30">
        <f t="shared" ref="Y198" si="3309">IF(OR($B193=$B199,S198=0),0,$G195-$G194)</f>
        <v>0</v>
      </c>
      <c r="Z198" s="134">
        <f t="shared" ref="Z198" si="3310">IF(OR($B193=$B199,S198=0),0,S197)</f>
        <v>0</v>
      </c>
      <c r="AA198" s="138">
        <f t="shared" ref="AA198" si="3311">IF($B193=$B199,0,T195)</f>
        <v>0</v>
      </c>
      <c r="AB198" s="176">
        <f t="shared" ref="AB198" si="3312">IF($B187=$B193,IF(AD193+AD188&gt;0,1,0)+IF(AE193+AE188&gt;0,1,0)+IF(AF193+AF188&gt;0,1,0)+IF(AG193+AG188&gt;0,1,0)+IF(AH193+AH188&gt;0,1,0)+IF(AI193+AI188&gt;0,1,0)+IF(AJ193+AJ188&gt;0,1,0),AB194)</f>
        <v>0</v>
      </c>
      <c r="AC198" s="133">
        <f t="shared" ref="AC198" si="3313">IF(OR($B193=$B199,AB198=0,(AC194-AI198+AG198)&lt;=0),0,(AC194-AI198+AG198)/AB198)</f>
        <v>0</v>
      </c>
      <c r="AD198" s="137">
        <f t="shared" ref="AD198" si="3314">IF(AC198*(7-AB195)&lt;=0,0,AC198*(7-AB195))</f>
        <v>0</v>
      </c>
      <c r="AE198" s="311">
        <f t="shared" ref="AE198" si="3315">ROUND(IF(OR(AC195-AC198*(7-AB195)+AH198&lt;0,$B193=$B199,AC198&lt;=0,AC195=0),0,IF(AC195-AC198*(7-AB195)+AH198&gt;AI198-AG198+AH198,AI198-AG198+AH198,AC195-AC198*(7-AB195)+AH198)),1)</f>
        <v>0</v>
      </c>
      <c r="AF198" s="312"/>
      <c r="AG198" s="139">
        <f t="shared" ref="AG198" si="3316">IF(OR($B193=$B199,AB194=0),0,IF($B193=$B187,AB193,$F193))</f>
        <v>0</v>
      </c>
      <c r="AH198" s="30">
        <f t="shared" ref="AH198" si="3317">IF(OR($B193=$B199,AB198=0),0,$G195-$G194)</f>
        <v>0</v>
      </c>
      <c r="AI198" s="134">
        <f t="shared" ref="AI198" si="3318">IF(OR($B193=$B199,AB198=0),0,AB197)</f>
        <v>0</v>
      </c>
      <c r="AJ198" s="138">
        <f t="shared" ref="AJ198" si="3319">IF($B193=$B199,0,AC195)</f>
        <v>0</v>
      </c>
      <c r="AK198" s="176">
        <f t="shared" ref="AK198" si="3320">IF($B187=$B193,IF(AM193+AM188&gt;0,1,0)+IF(AN193+AN188&gt;0,1,0)+IF(AO193+AO188&gt;0,1,0)+IF(AP193+AP188&gt;0,1,0)+IF(AQ193+AQ188&gt;0,1,0)+IF(AR193+AR188&gt;0,1,0)+IF(AS193+AS188&gt;0,1,0),AK194)</f>
        <v>0</v>
      </c>
      <c r="AL198" s="133">
        <f t="shared" ref="AL198" si="3321">IF(OR($B193=$B199,AK198=0,(AL194-AR198+AP198)&lt;=0),0,(AL194-AR198+AP198)/AK198)</f>
        <v>0</v>
      </c>
      <c r="AM198" s="137">
        <f t="shared" ref="AM198" si="3322">IF(AL198*(7-AK195)&lt;=0,0,AL198*(7-AK195))</f>
        <v>0</v>
      </c>
      <c r="AN198" s="311">
        <f t="shared" ref="AN198" si="3323">ROUND(IF(OR(AL195-AL198*(7-AK195)+AQ198&lt;0,$B193=$B199,AL198&lt;=0,AL195=0),0,IF(AL195-AL198*(7-AK195)+AQ198&gt;AR198-AP198+AQ198,AR198-AP198+AQ198,AL195-AL198*(7-AK195)+AQ198)),1)</f>
        <v>0</v>
      </c>
      <c r="AO198" s="312"/>
      <c r="AP198" s="139">
        <f t="shared" ref="AP198" si="3324">IF(OR($B193=$B199,AK194=0),0,IF($B193=$B187,AK193,$F193))</f>
        <v>0</v>
      </c>
      <c r="AQ198" s="30">
        <f t="shared" ref="AQ198" si="3325">IF(OR($B193=$B199,AK198=0),0,$G195-$G194)</f>
        <v>0</v>
      </c>
      <c r="AR198" s="134">
        <f t="shared" ref="AR198" si="3326">IF(OR($B193=$B199,AK198=0),0,AK197)</f>
        <v>0</v>
      </c>
      <c r="AS198" s="138">
        <f t="shared" ref="AS198" si="3327">IF($B193=$B199,0,AL195)</f>
        <v>0</v>
      </c>
      <c r="AT198" s="176">
        <f t="shared" ref="AT198" si="3328">IF($B187=$B193,IF(AV193+AV188&gt;0,1,0)+IF(AW193+AW188&gt;0,1,0)+IF(AX193+AX188&gt;0,1,0)+IF(AY193+AY188&gt;0,1,0)+IF(AZ193+AZ188&gt;0,1,0)+IF(BA193+BA188&gt;0,1,0)+IF(BB193+BB188&gt;0,1,0),AT194)</f>
        <v>0</v>
      </c>
      <c r="AU198" s="133">
        <f t="shared" ref="AU198" si="3329">IF(OR($B193=$B199,AT198=0,(AU194-BA198+AY198)&lt;=0),0,(AU194-BA198+AY198)/AT198)</f>
        <v>0</v>
      </c>
      <c r="AV198" s="137">
        <f t="shared" ref="AV198" si="3330">IF(AU198*(7-AT195)&lt;=0,0,AU198*(7-AT195))</f>
        <v>0</v>
      </c>
      <c r="AW198" s="311">
        <f t="shared" ref="AW198" si="3331">ROUND(IF(OR(AU195-AU198*(7-AT195)+AZ198&lt;0,$B193=$B199,AU198&lt;=0,AU195=0),0,IF(AU195-AU198*(7-AT195)+AZ198&gt;BA198-AY198+AZ198,BA198-AY198+AZ198,AU195-AU198*(7-AT195)+AZ198)),1)</f>
        <v>0</v>
      </c>
      <c r="AX198" s="312"/>
      <c r="AY198" s="139">
        <f t="shared" ref="AY198" si="3332">IF(OR($B193=$B199,AT194=0),0,IF($B193=$B187,AT193,$F193))</f>
        <v>0</v>
      </c>
      <c r="AZ198" s="30">
        <f t="shared" ref="AZ198" si="3333">IF(OR($B193=$B199,AT198=0),0,$G195-$G194)</f>
        <v>0</v>
      </c>
      <c r="BA198" s="134">
        <f t="shared" ref="BA198" si="3334">IF(OR($B193=$B199,AT198=0),0,AT197)</f>
        <v>0</v>
      </c>
      <c r="BB198" s="138">
        <f t="shared" ref="BB198" si="3335">IF($B193=$B199,0,AU195)</f>
        <v>0</v>
      </c>
    </row>
    <row r="199" spans="1:54" ht="15.75" x14ac:dyDescent="0.2">
      <c r="A199" s="1">
        <f t="shared" ref="A199" si="3336">IF(B199="","1. Niewypełnione",B199)</f>
        <v>0</v>
      </c>
      <c r="B199" s="320">
        <f>styczeń!B199</f>
        <v>0</v>
      </c>
      <c r="C199" s="321">
        <f>styczeń!C199</f>
        <v>0</v>
      </c>
      <c r="D199" s="321">
        <f>styczeń!D199</f>
        <v>0</v>
      </c>
      <c r="E199" s="321">
        <f>styczeń!E199</f>
        <v>0</v>
      </c>
      <c r="F199" s="177">
        <f>styczeń!F199</f>
        <v>18</v>
      </c>
      <c r="G199" s="185">
        <f>styczeń!G199</f>
        <v>18</v>
      </c>
      <c r="H199" s="177"/>
      <c r="I199" s="192">
        <f t="shared" ref="I199:I203" si="3337">K199+T199+AC199+AL199+AU199</f>
        <v>0</v>
      </c>
      <c r="J199" s="186">
        <f t="shared" ref="J199" si="3338">IF(OR($B199=$B205,J202=0),0,ROUND((K200+P204)/J202,0))</f>
        <v>0</v>
      </c>
      <c r="K199" s="51">
        <f t="shared" ref="K199:K200" si="3339">SUM(L199:R199)</f>
        <v>0</v>
      </c>
      <c r="L199" s="52">
        <f>styczeń!L199</f>
        <v>0</v>
      </c>
      <c r="M199" s="52">
        <f>styczeń!M199</f>
        <v>0</v>
      </c>
      <c r="N199" s="52">
        <f>styczeń!N199</f>
        <v>0</v>
      </c>
      <c r="O199" s="52">
        <f>styczeń!O199</f>
        <v>0</v>
      </c>
      <c r="P199" s="53">
        <f>styczeń!P199</f>
        <v>0</v>
      </c>
      <c r="Q199" s="54">
        <f>styczeń!Q199</f>
        <v>0</v>
      </c>
      <c r="R199" s="55">
        <f>styczeń!R199</f>
        <v>0</v>
      </c>
      <c r="S199" s="188">
        <f t="shared" ref="S199" si="3340">IF(OR($B199=$B205,S202=0),0,ROUND((T200+Y204)/S202,0))</f>
        <v>0</v>
      </c>
      <c r="T199" s="51">
        <f t="shared" ref="T199:T200" si="3341">SUM(U199:AA199)</f>
        <v>0</v>
      </c>
      <c r="U199" s="52">
        <f>styczeń!U199</f>
        <v>0</v>
      </c>
      <c r="V199" s="52">
        <f>styczeń!V199</f>
        <v>0</v>
      </c>
      <c r="W199" s="52">
        <f>styczeń!W199</f>
        <v>0</v>
      </c>
      <c r="X199" s="52">
        <f>styczeń!X199</f>
        <v>0</v>
      </c>
      <c r="Y199" s="53">
        <f>styczeń!Y199</f>
        <v>0</v>
      </c>
      <c r="Z199" s="54">
        <f>styczeń!Z199</f>
        <v>0</v>
      </c>
      <c r="AA199" s="55">
        <f>styczeń!AA199</f>
        <v>0</v>
      </c>
      <c r="AB199" s="188">
        <f t="shared" ref="AB199" si="3342">IF(OR($B199=$B205,AB202=0),0,ROUND((AC200+AH204)/AB202,0))</f>
        <v>0</v>
      </c>
      <c r="AC199" s="51">
        <f t="shared" ref="AC199:AC200" si="3343">SUM(AD199:AJ199)</f>
        <v>0</v>
      </c>
      <c r="AD199" s="52">
        <f>styczeń!AD199</f>
        <v>0</v>
      </c>
      <c r="AE199" s="52">
        <f>styczeń!AE199</f>
        <v>0</v>
      </c>
      <c r="AF199" s="52">
        <f>styczeń!AF199</f>
        <v>0</v>
      </c>
      <c r="AG199" s="52">
        <f>styczeń!AG199</f>
        <v>0</v>
      </c>
      <c r="AH199" s="53">
        <f>styczeń!AH199</f>
        <v>0</v>
      </c>
      <c r="AI199" s="54">
        <f>styczeń!AI199</f>
        <v>0</v>
      </c>
      <c r="AJ199" s="55">
        <f>styczeń!AJ199</f>
        <v>0</v>
      </c>
      <c r="AK199" s="188">
        <f t="shared" ref="AK199" si="3344">IF(OR($B199=$B205,AK202=0),0,ROUND((AL200+AQ204)/AK202,0))</f>
        <v>0</v>
      </c>
      <c r="AL199" s="51">
        <f t="shared" ref="AL199:AL200" si="3345">SUM(AM199:AS199)</f>
        <v>0</v>
      </c>
      <c r="AM199" s="52">
        <f>styczeń!AM199</f>
        <v>0</v>
      </c>
      <c r="AN199" s="52">
        <f>styczeń!AN199</f>
        <v>0</v>
      </c>
      <c r="AO199" s="52">
        <f>styczeń!AO199</f>
        <v>0</v>
      </c>
      <c r="AP199" s="52">
        <f>styczeń!AP199</f>
        <v>0</v>
      </c>
      <c r="AQ199" s="53">
        <f>styczeń!AQ199</f>
        <v>0</v>
      </c>
      <c r="AR199" s="54">
        <f>styczeń!AR199</f>
        <v>0</v>
      </c>
      <c r="AS199" s="55">
        <f>styczeń!AS199</f>
        <v>0</v>
      </c>
      <c r="AT199" s="188">
        <f t="shared" ref="AT199" si="3346">IF(OR($B199=$B205,AT202=0),0,ROUND((AU200+AZ204)/AT202,0))</f>
        <v>0</v>
      </c>
      <c r="AU199" s="51">
        <f t="shared" ref="AU199:AU200" si="3347">SUM(AV199:BB199)</f>
        <v>0</v>
      </c>
      <c r="AV199" s="52">
        <f t="shared" ref="AV199" si="3348">IF(SUM($AM$9:$AS$9)=SUM($AV$9:$BB$9),AM199,IF(AND(SUM($AV$9:$BB$9)&gt;42,SUM($AV$9:$BB$9)&lt;49),AM199,0))</f>
        <v>0</v>
      </c>
      <c r="AW199" s="52">
        <f t="shared" ref="AW199" si="3349">IF(SUM($AM$9:$AS$9)=SUM($AV$9:$BB$9),AN199,IF(AND(SUM($AV$9:$BB$9)&gt;42,SUM($AV$9:$BB$9)&lt;49),AN199,0))</f>
        <v>0</v>
      </c>
      <c r="AX199" s="52">
        <f t="shared" ref="AX199" si="3350">IF(SUM($AM$9:$AS$9)=SUM($AV$9:$BB$9),AO199,IF(AND(SUM($AV$9:$BB$9)&gt;42,SUM($AV$9:$BB$9)&lt;49),AO199,0))</f>
        <v>0</v>
      </c>
      <c r="AY199" s="52">
        <f t="shared" ref="AY199" si="3351">IF(SUM($AM$9:$AS$9)=SUM($AV$9:$BB$9),AP199,IF(AND(SUM($AV$9:$BB$9)&gt;42,SUM($AV$9:$BB$9)&lt;49),AP199,0))</f>
        <v>0</v>
      </c>
      <c r="AZ199" s="53">
        <f t="shared" ref="AZ199" si="3352">IF(SUM($AM$9:$AS$9)=SUM($AV$9:$BB$9),AQ199,IF(AND(SUM($AV$9:$BB$9)&gt;42,SUM($AV$9:$BB$9)&lt;49),AQ199,0))</f>
        <v>0</v>
      </c>
      <c r="BA199" s="54">
        <f t="shared" ref="BA199" si="3353">IF(SUM($AM$9:$AS$9)=SUM($AV$9:$BB$9),AR199,IF(AND(SUM($AV$9:$BB$9)&gt;42,SUM($AV$9:$BB$9)&lt;49),AR199,0))</f>
        <v>0</v>
      </c>
      <c r="BB199" s="55">
        <f t="shared" ref="BB199" si="3354">IF(SUM($AM$9:$AS$9)=SUM($AV$9:$BB$9),AS199,IF(AND(SUM($AV$9:$BB$9)&gt;42,SUM($AV$9:$BB$9)&lt;49),AS199,0))</f>
        <v>0</v>
      </c>
    </row>
    <row r="200" spans="1:54" ht="12.75" hidden="1" customHeight="1" x14ac:dyDescent="0.2">
      <c r="B200" s="93"/>
      <c r="C200" s="94"/>
      <c r="D200" s="95"/>
      <c r="E200" s="115"/>
      <c r="F200" s="140" t="b">
        <f t="shared" ref="F200" si="3355">IF($B193=$B199,OR(F194,G199&lt;F199),G199&lt;F199)</f>
        <v>0</v>
      </c>
      <c r="G200" s="189">
        <f t="shared" ref="G200" si="3356">IF(AND($B193=$B199,$B193&lt;&gt;"",$B193&lt;&gt;0),G199+G194,G199)</f>
        <v>18</v>
      </c>
      <c r="H200" s="120"/>
      <c r="I200" s="165">
        <f t="shared" si="3337"/>
        <v>0</v>
      </c>
      <c r="J200" s="194">
        <f t="shared" ref="J200" si="3357">7-COUNTIF(L199:R199,0)-COUNTIF(L199:R199,"")</f>
        <v>0</v>
      </c>
      <c r="K200" s="22">
        <f t="shared" si="3339"/>
        <v>0</v>
      </c>
      <c r="L200" s="35">
        <f t="shared" ref="L200:R200" si="3358">IF($B193=$B199,L199+L194,L199)</f>
        <v>0</v>
      </c>
      <c r="M200" s="35">
        <f t="shared" si="3358"/>
        <v>0</v>
      </c>
      <c r="N200" s="35">
        <f t="shared" si="3358"/>
        <v>0</v>
      </c>
      <c r="O200" s="35">
        <f t="shared" si="3358"/>
        <v>0</v>
      </c>
      <c r="P200" s="36">
        <f t="shared" si="3358"/>
        <v>0</v>
      </c>
      <c r="Q200" s="37">
        <f t="shared" si="3358"/>
        <v>0</v>
      </c>
      <c r="R200" s="38">
        <f t="shared" si="3358"/>
        <v>0</v>
      </c>
      <c r="S200" s="194">
        <f t="shared" ref="S200" si="3359">7-COUNTIF(U199:AA199,0)-COUNTIF(U199:AA199,"")</f>
        <v>0</v>
      </c>
      <c r="T200" s="22">
        <f t="shared" si="3341"/>
        <v>0</v>
      </c>
      <c r="U200" s="35">
        <f t="shared" ref="U200:AA200" si="3360">IF($B193=$B199,U199+U194,U199)</f>
        <v>0</v>
      </c>
      <c r="V200" s="35">
        <f t="shared" si="3360"/>
        <v>0</v>
      </c>
      <c r="W200" s="35">
        <f t="shared" si="3360"/>
        <v>0</v>
      </c>
      <c r="X200" s="35">
        <f t="shared" si="3360"/>
        <v>0</v>
      </c>
      <c r="Y200" s="36">
        <f t="shared" si="3360"/>
        <v>0</v>
      </c>
      <c r="Z200" s="37">
        <f t="shared" si="3360"/>
        <v>0</v>
      </c>
      <c r="AA200" s="38">
        <f t="shared" si="3360"/>
        <v>0</v>
      </c>
      <c r="AB200" s="194">
        <f t="shared" ref="AB200" si="3361">7-COUNTIF(AD199:AJ199,0)-COUNTIF(AD199:AJ199,"")</f>
        <v>0</v>
      </c>
      <c r="AC200" s="22">
        <f t="shared" si="3343"/>
        <v>0</v>
      </c>
      <c r="AD200" s="35">
        <f t="shared" ref="AD200:AJ200" si="3362">IF($B193=$B199,AD199+AD194,AD199)</f>
        <v>0</v>
      </c>
      <c r="AE200" s="35">
        <f t="shared" si="3362"/>
        <v>0</v>
      </c>
      <c r="AF200" s="35">
        <f t="shared" si="3362"/>
        <v>0</v>
      </c>
      <c r="AG200" s="35">
        <f t="shared" si="3362"/>
        <v>0</v>
      </c>
      <c r="AH200" s="36">
        <f t="shared" si="3362"/>
        <v>0</v>
      </c>
      <c r="AI200" s="37">
        <f t="shared" si="3362"/>
        <v>0</v>
      </c>
      <c r="AJ200" s="38">
        <f t="shared" si="3362"/>
        <v>0</v>
      </c>
      <c r="AK200" s="194">
        <f t="shared" ref="AK200" si="3363">7-COUNTIF(AM199:AS199,0)-COUNTIF(AM199:AS199,"")</f>
        <v>0</v>
      </c>
      <c r="AL200" s="22">
        <f t="shared" si="3345"/>
        <v>0</v>
      </c>
      <c r="AM200" s="35">
        <f t="shared" ref="AM200:AS200" si="3364">IF($B193=$B199,AM199+AM194,AM199)</f>
        <v>0</v>
      </c>
      <c r="AN200" s="35">
        <f t="shared" si="3364"/>
        <v>0</v>
      </c>
      <c r="AO200" s="35">
        <f t="shared" si="3364"/>
        <v>0</v>
      </c>
      <c r="AP200" s="35">
        <f t="shared" si="3364"/>
        <v>0</v>
      </c>
      <c r="AQ200" s="36">
        <f t="shared" si="3364"/>
        <v>0</v>
      </c>
      <c r="AR200" s="37">
        <f t="shared" si="3364"/>
        <v>0</v>
      </c>
      <c r="AS200" s="38">
        <f t="shared" si="3364"/>
        <v>0</v>
      </c>
      <c r="AT200" s="194">
        <f t="shared" ref="AT200" si="3365">7-COUNTIF(AV199:BB199,0)-COUNTIF(AV199:BB199,"")</f>
        <v>0</v>
      </c>
      <c r="AU200" s="22">
        <f t="shared" si="3347"/>
        <v>0</v>
      </c>
      <c r="AV200" s="35">
        <f t="shared" ref="AV200:BB200" si="3366">IF($B193=$B199,AV199+AV194,AV199)</f>
        <v>0</v>
      </c>
      <c r="AW200" s="35">
        <f t="shared" si="3366"/>
        <v>0</v>
      </c>
      <c r="AX200" s="35">
        <f t="shared" si="3366"/>
        <v>0</v>
      </c>
      <c r="AY200" s="35">
        <f t="shared" si="3366"/>
        <v>0</v>
      </c>
      <c r="AZ200" s="36">
        <f t="shared" si="3366"/>
        <v>0</v>
      </c>
      <c r="BA200" s="37">
        <f t="shared" si="3366"/>
        <v>0</v>
      </c>
      <c r="BB200" s="38">
        <f t="shared" si="3366"/>
        <v>0</v>
      </c>
    </row>
    <row r="201" spans="1:54" ht="15" hidden="1" customHeight="1" x14ac:dyDescent="0.2">
      <c r="B201" s="116"/>
      <c r="C201" s="117"/>
      <c r="D201" s="118"/>
      <c r="E201" s="119"/>
      <c r="F201" s="92"/>
      <c r="G201" s="190">
        <f t="shared" ref="G201" si="3367">IF(AND($B193=$B199,$B193&lt;&gt;"",$B193&lt;&gt;0),F199+G195,F199)</f>
        <v>18</v>
      </c>
      <c r="H201" s="121"/>
      <c r="I201" s="165">
        <f t="shared" si="3337"/>
        <v>0</v>
      </c>
      <c r="J201" s="195">
        <f t="shared" ref="J201" si="3368">IF($B199=$B193,COUNTIF(L201:R201,0),COUNTIF(L202:R202,0)+COUNTIF(L202:R202,""))</f>
        <v>7</v>
      </c>
      <c r="K201" s="39">
        <f t="shared" ref="K201:R201" si="3369">IF($B193=$B199,K202+K195,K202)</f>
        <v>0</v>
      </c>
      <c r="L201" s="40">
        <f t="shared" si="3369"/>
        <v>0</v>
      </c>
      <c r="M201" s="40">
        <f t="shared" si="3369"/>
        <v>0</v>
      </c>
      <c r="N201" s="40">
        <f t="shared" si="3369"/>
        <v>0</v>
      </c>
      <c r="O201" s="40">
        <f t="shared" si="3369"/>
        <v>0</v>
      </c>
      <c r="P201" s="41">
        <f t="shared" si="3369"/>
        <v>0</v>
      </c>
      <c r="Q201" s="42">
        <f t="shared" si="3369"/>
        <v>0</v>
      </c>
      <c r="R201" s="43">
        <f t="shared" si="3369"/>
        <v>0</v>
      </c>
      <c r="S201" s="195">
        <f t="shared" ref="S201" si="3370">IF($B199=$B193,COUNTIF(U201:AA201,0),COUNTIF(U202:AA202,0)+COUNTIF(U202:AA202,""))</f>
        <v>7</v>
      </c>
      <c r="T201" s="39">
        <f t="shared" ref="T201:AA201" si="3371">IF($B193=$B199,T202+T195,T202)</f>
        <v>0</v>
      </c>
      <c r="U201" s="40">
        <f t="shared" si="3371"/>
        <v>0</v>
      </c>
      <c r="V201" s="40">
        <f t="shared" si="3371"/>
        <v>0</v>
      </c>
      <c r="W201" s="40">
        <f t="shared" si="3371"/>
        <v>0</v>
      </c>
      <c r="X201" s="40">
        <f t="shared" si="3371"/>
        <v>0</v>
      </c>
      <c r="Y201" s="41">
        <f t="shared" si="3371"/>
        <v>0</v>
      </c>
      <c r="Z201" s="42">
        <f t="shared" si="3371"/>
        <v>0</v>
      </c>
      <c r="AA201" s="43">
        <f t="shared" si="3371"/>
        <v>0</v>
      </c>
      <c r="AB201" s="195">
        <f t="shared" ref="AB201" si="3372">IF($B199=$B193,COUNTIF(AD201:AJ201,0),COUNTIF(AD202:AJ202,0)+COUNTIF(AD202:AJ202,""))</f>
        <v>7</v>
      </c>
      <c r="AC201" s="39">
        <f t="shared" ref="AC201:AJ201" si="3373">IF($B193=$B199,AC202+AC195,AC202)</f>
        <v>0</v>
      </c>
      <c r="AD201" s="40">
        <f t="shared" si="3373"/>
        <v>0</v>
      </c>
      <c r="AE201" s="40">
        <f t="shared" si="3373"/>
        <v>0</v>
      </c>
      <c r="AF201" s="40">
        <f t="shared" si="3373"/>
        <v>0</v>
      </c>
      <c r="AG201" s="40">
        <f t="shared" si="3373"/>
        <v>0</v>
      </c>
      <c r="AH201" s="41">
        <f t="shared" si="3373"/>
        <v>0</v>
      </c>
      <c r="AI201" s="42">
        <f t="shared" si="3373"/>
        <v>0</v>
      </c>
      <c r="AJ201" s="43">
        <f t="shared" si="3373"/>
        <v>0</v>
      </c>
      <c r="AK201" s="195">
        <f t="shared" ref="AK201" si="3374">IF($B199=$B193,COUNTIF(AM201:AS201,0),COUNTIF(AM202:AS202,0)+COUNTIF(AM202:AS202,""))</f>
        <v>7</v>
      </c>
      <c r="AL201" s="39">
        <f t="shared" ref="AL201:AS201" si="3375">IF($B193=$B199,AL202+AL195,AL202)</f>
        <v>0</v>
      </c>
      <c r="AM201" s="40">
        <f t="shared" si="3375"/>
        <v>0</v>
      </c>
      <c r="AN201" s="40">
        <f t="shared" si="3375"/>
        <v>0</v>
      </c>
      <c r="AO201" s="40">
        <f t="shared" si="3375"/>
        <v>0</v>
      </c>
      <c r="AP201" s="40">
        <f t="shared" si="3375"/>
        <v>0</v>
      </c>
      <c r="AQ201" s="41">
        <f t="shared" si="3375"/>
        <v>0</v>
      </c>
      <c r="AR201" s="42">
        <f t="shared" si="3375"/>
        <v>0</v>
      </c>
      <c r="AS201" s="43">
        <f t="shared" si="3375"/>
        <v>0</v>
      </c>
      <c r="AT201" s="195">
        <f t="shared" ref="AT201" si="3376">IF($B199=$B193,COUNTIF(AV201:BB201,0),COUNTIF(AV202:BB202,0)+COUNTIF(AV202:BB202,""))</f>
        <v>7</v>
      </c>
      <c r="AU201" s="39">
        <f t="shared" ref="AU201:BB201" si="3377">IF($B193=$B199,AU202+AU195,AU202)</f>
        <v>0</v>
      </c>
      <c r="AV201" s="40">
        <f t="shared" si="3377"/>
        <v>0</v>
      </c>
      <c r="AW201" s="40">
        <f t="shared" si="3377"/>
        <v>0</v>
      </c>
      <c r="AX201" s="40">
        <f t="shared" si="3377"/>
        <v>0</v>
      </c>
      <c r="AY201" s="40">
        <f t="shared" si="3377"/>
        <v>0</v>
      </c>
      <c r="AZ201" s="41">
        <f t="shared" si="3377"/>
        <v>0</v>
      </c>
      <c r="BA201" s="42">
        <f t="shared" si="3377"/>
        <v>0</v>
      </c>
      <c r="BB201" s="43">
        <f t="shared" si="3377"/>
        <v>0</v>
      </c>
    </row>
    <row r="202" spans="1:54" ht="15.75" customHeight="1" x14ac:dyDescent="0.2">
      <c r="A202" s="1">
        <f t="shared" ref="A202" si="3378">A199</f>
        <v>0</v>
      </c>
      <c r="B202" s="313">
        <f t="shared" ref="B202" si="3379">B196+1</f>
        <v>31</v>
      </c>
      <c r="C202" s="314"/>
      <c r="D202" s="314"/>
      <c r="E202" s="314"/>
      <c r="F202" s="31"/>
      <c r="G202" s="183"/>
      <c r="H202" s="122">
        <f t="shared" ref="H202" si="3380">5-COUNTIF(AU199,0)-COUNTIF(AL199,0)-COUNTIF(AC199,0)-COUNTIF(T199,0)-COUNTIF(K199,0)</f>
        <v>0</v>
      </c>
      <c r="I202" s="165">
        <f t="shared" si="3337"/>
        <v>0</v>
      </c>
      <c r="J202" s="187">
        <f t="shared" ref="J202" si="3381">IF($B199=$B193,J196+IF($F199&lt;&gt;$G199,(K199+$G201-$G200)/$F199,K199/$F199),IF($F199&lt;&gt;G199,(K199+$G201-$G200)/$F199,K199/$F199))</f>
        <v>0</v>
      </c>
      <c r="K202" s="7">
        <f t="shared" ref="K202:K203" si="3382">SUM(L202:R202)</f>
        <v>0</v>
      </c>
      <c r="L202" s="26">
        <f t="shared" ref="L202:R202" si="3383">L199</f>
        <v>0</v>
      </c>
      <c r="M202" s="26">
        <f t="shared" si="3383"/>
        <v>0</v>
      </c>
      <c r="N202" s="26">
        <f t="shared" si="3383"/>
        <v>0</v>
      </c>
      <c r="O202" s="26">
        <f t="shared" si="3383"/>
        <v>0</v>
      </c>
      <c r="P202" s="26">
        <f t="shared" si="3383"/>
        <v>0</v>
      </c>
      <c r="Q202" s="29">
        <f t="shared" si="3383"/>
        <v>0</v>
      </c>
      <c r="R202" s="23">
        <f t="shared" si="3383"/>
        <v>0</v>
      </c>
      <c r="S202" s="187">
        <f t="shared" ref="S202" si="3384">IF($B199=$B193,S196+IF($F199&lt;&gt;$G199,(T199+$G201-$G200)/$F199,T199/$F199),IF($F199&lt;&gt;P199,(T199+$G201-$G200)/$F199,T199/$F199))</f>
        <v>0</v>
      </c>
      <c r="T202" s="7">
        <f t="shared" ref="T202:T203" si="3385">SUM(U202:AA202)</f>
        <v>0</v>
      </c>
      <c r="U202" s="26">
        <f t="shared" ref="U202:AA202" si="3386">U199</f>
        <v>0</v>
      </c>
      <c r="V202" s="26">
        <f t="shared" si="3386"/>
        <v>0</v>
      </c>
      <c r="W202" s="26">
        <f t="shared" si="3386"/>
        <v>0</v>
      </c>
      <c r="X202" s="26">
        <f t="shared" si="3386"/>
        <v>0</v>
      </c>
      <c r="Y202" s="113">
        <f t="shared" si="3386"/>
        <v>0</v>
      </c>
      <c r="Z202" s="29">
        <f t="shared" si="3386"/>
        <v>0</v>
      </c>
      <c r="AA202" s="23">
        <f t="shared" si="3386"/>
        <v>0</v>
      </c>
      <c r="AB202" s="187">
        <f t="shared" ref="AB202" si="3387">IF($B199=$B193,AB196+IF($F199&lt;&gt;$G199,(AC199+$G201-$G200)/$F199,AC199/$F199),IF($F199&lt;&gt;Y199,(AC199+$G201-$G200)/$F199,AC199/$F199))</f>
        <v>0</v>
      </c>
      <c r="AC202" s="7">
        <f t="shared" ref="AC202:AC203" si="3388">SUM(AD202:AJ202)</f>
        <v>0</v>
      </c>
      <c r="AD202" s="26">
        <f t="shared" ref="AD202:AJ202" si="3389">AD199</f>
        <v>0</v>
      </c>
      <c r="AE202" s="26">
        <f t="shared" si="3389"/>
        <v>0</v>
      </c>
      <c r="AF202" s="26">
        <f t="shared" si="3389"/>
        <v>0</v>
      </c>
      <c r="AG202" s="26">
        <f t="shared" si="3389"/>
        <v>0</v>
      </c>
      <c r="AH202" s="113">
        <f t="shared" si="3389"/>
        <v>0</v>
      </c>
      <c r="AI202" s="29">
        <f t="shared" si="3389"/>
        <v>0</v>
      </c>
      <c r="AJ202" s="23">
        <f t="shared" si="3389"/>
        <v>0</v>
      </c>
      <c r="AK202" s="187">
        <f t="shared" ref="AK202" si="3390">IF($B199=$B193,AK196+IF($F199&lt;&gt;$G199,(AL199+$G201-$G200)/$F199,AL199/$F199),IF($F199&lt;&gt;AH199,(AL199+$G201-$G200)/$F199,AL199/$F199))</f>
        <v>0</v>
      </c>
      <c r="AL202" s="7">
        <f t="shared" ref="AL202:AL203" si="3391">SUM(AM202:AS202)</f>
        <v>0</v>
      </c>
      <c r="AM202" s="26">
        <f t="shared" ref="AM202:AS202" si="3392">AM199</f>
        <v>0</v>
      </c>
      <c r="AN202" s="26">
        <f t="shared" si="3392"/>
        <v>0</v>
      </c>
      <c r="AO202" s="26">
        <f t="shared" si="3392"/>
        <v>0</v>
      </c>
      <c r="AP202" s="26">
        <f t="shared" si="3392"/>
        <v>0</v>
      </c>
      <c r="AQ202" s="113">
        <f t="shared" si="3392"/>
        <v>0</v>
      </c>
      <c r="AR202" s="29">
        <f t="shared" si="3392"/>
        <v>0</v>
      </c>
      <c r="AS202" s="23">
        <f t="shared" si="3392"/>
        <v>0</v>
      </c>
      <c r="AT202" s="187">
        <f t="shared" ref="AT202" si="3393">IF($B199=$B193,AT196+IF($F199&lt;&gt;$G199,(AU199+$G201-$G200)/$F199,AU199/$F199),IF($F199&lt;&gt;AQ199,(AU199+$G201-$G200)/$F199,AU199/$F199))</f>
        <v>0</v>
      </c>
      <c r="AU202" s="7">
        <f t="shared" ref="AU202:AU203" si="3394">SUM(AV202:BB202)</f>
        <v>0</v>
      </c>
      <c r="AV202" s="6">
        <f t="shared" ref="AV202" si="3395">IF(SUM($AM$9:$AS$9)=SUM($AV$9:$BB$9),AV199,IF(AND(SUM($AV$9:$BB$9)&gt;42,SUM($AV$9:$BB$9)&lt;49),AV199,0))</f>
        <v>0</v>
      </c>
      <c r="AW202" s="6">
        <f t="shared" ref="AW202:BB202" si="3396">IF(SUM($AM$9:$AS$9)=SUM($AV$9:$BB$9),AW199,IF(AND(SUM($AV$9:$BB$9)&gt;42,SUM($AV$9:$BB$9)&lt;49),AW199,0))</f>
        <v>0</v>
      </c>
      <c r="AX202" s="6">
        <f t="shared" si="3396"/>
        <v>0</v>
      </c>
      <c r="AY202" s="6">
        <f t="shared" si="3396"/>
        <v>0</v>
      </c>
      <c r="AZ202" s="26">
        <f t="shared" si="3396"/>
        <v>0</v>
      </c>
      <c r="BA202" s="29">
        <f t="shared" si="3396"/>
        <v>0</v>
      </c>
      <c r="BB202" s="23">
        <f t="shared" si="3396"/>
        <v>0</v>
      </c>
    </row>
    <row r="203" spans="1:54" ht="15.75" customHeight="1" x14ac:dyDescent="0.2">
      <c r="A203" s="1">
        <f t="shared" ref="A203:A204" si="3397">A202</f>
        <v>0</v>
      </c>
      <c r="B203" s="313"/>
      <c r="C203" s="314"/>
      <c r="D203" s="314"/>
      <c r="E203" s="314"/>
      <c r="F203" s="31"/>
      <c r="G203" s="183"/>
      <c r="H203" s="123">
        <f t="shared" ref="H203" si="3398">IF($B199=$B193,H197+F203,$F203)</f>
        <v>0</v>
      </c>
      <c r="I203" s="165">
        <f t="shared" si="3337"/>
        <v>0</v>
      </c>
      <c r="J203" s="141">
        <f t="shared" ref="J203" si="3399">IF($H202=0,0,IF($B193=$B199,IF($H204&gt;0,$H204+J197,K199+J197),IF($H204&gt;0,$H204,K199)))</f>
        <v>0</v>
      </c>
      <c r="K203" s="7">
        <f t="shared" si="3382"/>
        <v>0</v>
      </c>
      <c r="L203" s="6"/>
      <c r="M203" s="6"/>
      <c r="N203" s="6"/>
      <c r="O203" s="6"/>
      <c r="P203" s="26"/>
      <c r="Q203" s="29"/>
      <c r="R203" s="23"/>
      <c r="S203" s="141">
        <f t="shared" ref="S203" si="3400">IF($H202=0,0,IF($B193=$B199,IF($H204&gt;0,$H204+S197,T199+S197),IF($H204&gt;0,$H204,T199)))</f>
        <v>0</v>
      </c>
      <c r="T203" s="7">
        <f t="shared" si="3385"/>
        <v>0</v>
      </c>
      <c r="U203" s="6"/>
      <c r="V203" s="6"/>
      <c r="W203" s="6"/>
      <c r="X203" s="6"/>
      <c r="Y203" s="26"/>
      <c r="Z203" s="29"/>
      <c r="AA203" s="23"/>
      <c r="AB203" s="141">
        <f t="shared" ref="AB203" si="3401">IF($H202=0,0,IF($B193=$B199,IF($H204&gt;0,$H204+AB197,AC199+AB197),IF($H204&gt;0,$H204,AC199)))</f>
        <v>0</v>
      </c>
      <c r="AC203" s="7">
        <f t="shared" si="3388"/>
        <v>0</v>
      </c>
      <c r="AD203" s="6"/>
      <c r="AE203" s="6"/>
      <c r="AF203" s="6"/>
      <c r="AG203" s="6"/>
      <c r="AH203" s="26"/>
      <c r="AI203" s="29"/>
      <c r="AJ203" s="23"/>
      <c r="AK203" s="141">
        <f t="shared" ref="AK203" si="3402">IF($H202=0,0,IF($B193=$B199,IF($H204&gt;0,$H204+AK197,AL199+AK197),IF($H204&gt;0,$H204,AL199)))</f>
        <v>0</v>
      </c>
      <c r="AL203" s="7">
        <f t="shared" si="3391"/>
        <v>0</v>
      </c>
      <c r="AM203" s="6"/>
      <c r="AN203" s="6"/>
      <c r="AO203" s="6"/>
      <c r="AP203" s="6"/>
      <c r="AQ203" s="26"/>
      <c r="AR203" s="29"/>
      <c r="AS203" s="23"/>
      <c r="AT203" s="141">
        <f t="shared" ref="AT203" si="3403">IF($H202=0,0,IF($B193=$B199,IF($H204&gt;0,$H204+AT197,AU199+AT197),IF($H204&gt;0,$H204,AU199)))</f>
        <v>0</v>
      </c>
      <c r="AU203" s="7">
        <f t="shared" si="3394"/>
        <v>0</v>
      </c>
      <c r="AV203" s="6"/>
      <c r="AW203" s="6"/>
      <c r="AX203" s="6"/>
      <c r="AY203" s="6"/>
      <c r="AZ203" s="26"/>
      <c r="BA203" s="29"/>
      <c r="BB203" s="23"/>
    </row>
    <row r="204" spans="1:54" ht="18.75" customHeight="1" thickBot="1" x14ac:dyDescent="0.25">
      <c r="A204" s="1">
        <f t="shared" si="3397"/>
        <v>0</v>
      </c>
      <c r="B204" s="323" t="str">
        <f>IF(B199="",Wydruk!$AE$6,IF(J200=0,Wydruk!$AE$7,IF(AND(G200&lt;G201,B199&lt;&gt;$B205),Wydruk!$AE$13,IF(AND($B199=$B193,$B199&lt;&gt;$B205),IF(OR(OR(J204&lt;4,J204&gt;5),OR(S204&lt;4,S204&gt;5),OR(AB204&lt;4,AB204&gt;5),OR(AK204&lt;4,AK204&gt;5),OR(AND(AT204&lt;4,AT204&gt;0),AT204&gt;5)),Wydruk!$AE$8,Wydruk!$AE$9),IF($B199=$B205,IF($F203&lt;&gt;0,Wydruk!$AE$12,Wydruk!$AE$10),IF(OR(OR(J200&lt;4,J200&gt;5),OR(S200&lt;4,S200&gt;5),OR(AB200&lt;4,AB200&gt;5),OR(AK200&lt;4,AK200&gt;5),OR(AND(AT200&lt;4,AT200&gt;0),AT200&gt;5)),Wydruk!$AE$8,Wydruk!$AE$11))))))</f>
        <v>Uzupełnij liczby godzin tygodniowego planu</v>
      </c>
      <c r="C204" s="324"/>
      <c r="D204" s="324"/>
      <c r="E204" s="324"/>
      <c r="F204" s="173">
        <f>styczeń!F204</f>
        <v>0</v>
      </c>
      <c r="G204" s="184">
        <f>styczeń!G204</f>
        <v>0</v>
      </c>
      <c r="H204" s="191">
        <f t="shared" ref="H204" si="3404">IF(OR($G204=0,$F204=0,$G204="",$F204=""),0,$G204/$F204)</f>
        <v>0</v>
      </c>
      <c r="I204" s="193"/>
      <c r="J204" s="176">
        <f t="shared" ref="J204" si="3405">IF($B193=$B199,IF(L199+L194&gt;0,1,0)+IF(M199+M194&gt;0,1,0)+IF(N199+N194&gt;0,1,0)+IF(O199+O194&gt;0,1,0)+IF(P199+P194&gt;0,1,0)+IF(Q199+Q194&gt;0,1,0)+IF(R199+R194&gt;0,1,0),J200)</f>
        <v>0</v>
      </c>
      <c r="K204" s="133">
        <f t="shared" ref="K204" si="3406">IF(OR($B199=$B205,J204=0,(K200-Q204+O204)&lt;=0),0,(K200-Q204+O204)/J204)</f>
        <v>0</v>
      </c>
      <c r="L204" s="137">
        <f t="shared" ref="L204" si="3407">IF(K204*(7-J201)&lt;=0,0,K204*(7-J201))</f>
        <v>0</v>
      </c>
      <c r="M204" s="311">
        <f t="shared" ref="M204" si="3408">ROUND(IF(OR(K201-K204*(7-J201)+P204&lt;0,$B199=$B205,K204&lt;=0,K201=0),0,IF(K201-K204*(7-J201)+P204&gt;Q204-O204+P204,Q204-O204+P204,K201-K204*(7-J201)+P204)),1)</f>
        <v>0</v>
      </c>
      <c r="N204" s="312"/>
      <c r="O204" s="139">
        <f t="shared" ref="O204" si="3409">IF(OR($B199=$B205,J200=0),0,IF($B199=$B193,J199,$F199))</f>
        <v>0</v>
      </c>
      <c r="P204" s="30">
        <f t="shared" ref="P204" si="3410">IF(OR($B199=$B205,J204=0),0,$G201-$G200)</f>
        <v>0</v>
      </c>
      <c r="Q204" s="134">
        <f t="shared" ref="Q204" si="3411">IF(OR($B199=$B205,J204=0),0,J203)</f>
        <v>0</v>
      </c>
      <c r="R204" s="138">
        <f t="shared" ref="R204" si="3412">IF($B199=$B205,0,K201)</f>
        <v>0</v>
      </c>
      <c r="S204" s="176">
        <f t="shared" ref="S204" si="3413">IF($B193=$B199,IF(U199+U194&gt;0,1,0)+IF(V199+V194&gt;0,1,0)+IF(W199+W194&gt;0,1,0)+IF(X199+X194&gt;0,1,0)+IF(Y199+Y194&gt;0,1,0)+IF(Z199+Z194&gt;0,1,0)+IF(AA199+AA194&gt;0,1,0),S200)</f>
        <v>0</v>
      </c>
      <c r="T204" s="133">
        <f t="shared" ref="T204" si="3414">IF(OR($B199=$B205,S204=0,(T200-Z204+X204)&lt;=0),0,(T200-Z204+X204)/S204)</f>
        <v>0</v>
      </c>
      <c r="U204" s="137">
        <f t="shared" ref="U204" si="3415">IF(T204*(7-S201)&lt;=0,0,T204*(7-S201))</f>
        <v>0</v>
      </c>
      <c r="V204" s="311">
        <f t="shared" ref="V204" si="3416">ROUND(IF(OR(T201-T204*(7-S201)+Y204&lt;0,$B199=$B205,T204&lt;=0,T201=0),0,IF(T201-T204*(7-S201)+Y204&gt;Z204-X204+Y204,Z204-X204+Y204,T201-T204*(7-S201)+Y204)),1)</f>
        <v>0</v>
      </c>
      <c r="W204" s="312"/>
      <c r="X204" s="139">
        <f t="shared" ref="X204" si="3417">IF(OR($B199=$B205,S200=0),0,IF($B199=$B193,S199,$F199))</f>
        <v>0</v>
      </c>
      <c r="Y204" s="30">
        <f t="shared" ref="Y204" si="3418">IF(OR($B199=$B205,S204=0),0,$G201-$G200)</f>
        <v>0</v>
      </c>
      <c r="Z204" s="134">
        <f t="shared" ref="Z204" si="3419">IF(OR($B199=$B205,S204=0),0,S203)</f>
        <v>0</v>
      </c>
      <c r="AA204" s="138">
        <f t="shared" ref="AA204" si="3420">IF($B199=$B205,0,T201)</f>
        <v>0</v>
      </c>
      <c r="AB204" s="176">
        <f t="shared" ref="AB204" si="3421">IF($B193=$B199,IF(AD199+AD194&gt;0,1,0)+IF(AE199+AE194&gt;0,1,0)+IF(AF199+AF194&gt;0,1,0)+IF(AG199+AG194&gt;0,1,0)+IF(AH199+AH194&gt;0,1,0)+IF(AI199+AI194&gt;0,1,0)+IF(AJ199+AJ194&gt;0,1,0),AB200)</f>
        <v>0</v>
      </c>
      <c r="AC204" s="133">
        <f t="shared" ref="AC204" si="3422">IF(OR($B199=$B205,AB204=0,(AC200-AI204+AG204)&lt;=0),0,(AC200-AI204+AG204)/AB204)</f>
        <v>0</v>
      </c>
      <c r="AD204" s="137">
        <f t="shared" ref="AD204" si="3423">IF(AC204*(7-AB201)&lt;=0,0,AC204*(7-AB201))</f>
        <v>0</v>
      </c>
      <c r="AE204" s="311">
        <f t="shared" ref="AE204" si="3424">ROUND(IF(OR(AC201-AC204*(7-AB201)+AH204&lt;0,$B199=$B205,AC204&lt;=0,AC201=0),0,IF(AC201-AC204*(7-AB201)+AH204&gt;AI204-AG204+AH204,AI204-AG204+AH204,AC201-AC204*(7-AB201)+AH204)),1)</f>
        <v>0</v>
      </c>
      <c r="AF204" s="312"/>
      <c r="AG204" s="139">
        <f t="shared" ref="AG204" si="3425">IF(OR($B199=$B205,AB200=0),0,IF($B199=$B193,AB199,$F199))</f>
        <v>0</v>
      </c>
      <c r="AH204" s="30">
        <f t="shared" ref="AH204" si="3426">IF(OR($B199=$B205,AB204=0),0,$G201-$G200)</f>
        <v>0</v>
      </c>
      <c r="AI204" s="134">
        <f t="shared" ref="AI204" si="3427">IF(OR($B199=$B205,AB204=0),0,AB203)</f>
        <v>0</v>
      </c>
      <c r="AJ204" s="138">
        <f t="shared" ref="AJ204" si="3428">IF($B199=$B205,0,AC201)</f>
        <v>0</v>
      </c>
      <c r="AK204" s="176">
        <f t="shared" ref="AK204" si="3429">IF($B193=$B199,IF(AM199+AM194&gt;0,1,0)+IF(AN199+AN194&gt;0,1,0)+IF(AO199+AO194&gt;0,1,0)+IF(AP199+AP194&gt;0,1,0)+IF(AQ199+AQ194&gt;0,1,0)+IF(AR199+AR194&gt;0,1,0)+IF(AS199+AS194&gt;0,1,0),AK200)</f>
        <v>0</v>
      </c>
      <c r="AL204" s="133">
        <f t="shared" ref="AL204" si="3430">IF(OR($B199=$B205,AK204=0,(AL200-AR204+AP204)&lt;=0),0,(AL200-AR204+AP204)/AK204)</f>
        <v>0</v>
      </c>
      <c r="AM204" s="137">
        <f t="shared" ref="AM204" si="3431">IF(AL204*(7-AK201)&lt;=0,0,AL204*(7-AK201))</f>
        <v>0</v>
      </c>
      <c r="AN204" s="311">
        <f t="shared" ref="AN204" si="3432">ROUND(IF(OR(AL201-AL204*(7-AK201)+AQ204&lt;0,$B199=$B205,AL204&lt;=0,AL201=0),0,IF(AL201-AL204*(7-AK201)+AQ204&gt;AR204-AP204+AQ204,AR204-AP204+AQ204,AL201-AL204*(7-AK201)+AQ204)),1)</f>
        <v>0</v>
      </c>
      <c r="AO204" s="312"/>
      <c r="AP204" s="139">
        <f t="shared" ref="AP204" si="3433">IF(OR($B199=$B205,AK200=0),0,IF($B199=$B193,AK199,$F199))</f>
        <v>0</v>
      </c>
      <c r="AQ204" s="30">
        <f t="shared" ref="AQ204" si="3434">IF(OR($B199=$B205,AK204=0),0,$G201-$G200)</f>
        <v>0</v>
      </c>
      <c r="AR204" s="134">
        <f t="shared" ref="AR204" si="3435">IF(OR($B199=$B205,AK204=0),0,AK203)</f>
        <v>0</v>
      </c>
      <c r="AS204" s="138">
        <f t="shared" ref="AS204" si="3436">IF($B199=$B205,0,AL201)</f>
        <v>0</v>
      </c>
      <c r="AT204" s="176">
        <f t="shared" ref="AT204" si="3437">IF($B193=$B199,IF(AV199+AV194&gt;0,1,0)+IF(AW199+AW194&gt;0,1,0)+IF(AX199+AX194&gt;0,1,0)+IF(AY199+AY194&gt;0,1,0)+IF(AZ199+AZ194&gt;0,1,0)+IF(BA199+BA194&gt;0,1,0)+IF(BB199+BB194&gt;0,1,0),AT200)</f>
        <v>0</v>
      </c>
      <c r="AU204" s="133">
        <f t="shared" ref="AU204" si="3438">IF(OR($B199=$B205,AT204=0,(AU200-BA204+AY204)&lt;=0),0,(AU200-BA204+AY204)/AT204)</f>
        <v>0</v>
      </c>
      <c r="AV204" s="137">
        <f t="shared" ref="AV204" si="3439">IF(AU204*(7-AT201)&lt;=0,0,AU204*(7-AT201))</f>
        <v>0</v>
      </c>
      <c r="AW204" s="311">
        <f t="shared" ref="AW204" si="3440">ROUND(IF(OR(AU201-AU204*(7-AT201)+AZ204&lt;0,$B199=$B205,AU204&lt;=0,AU201=0),0,IF(AU201-AU204*(7-AT201)+AZ204&gt;BA204-AY204+AZ204,BA204-AY204+AZ204,AU201-AU204*(7-AT201)+AZ204)),1)</f>
        <v>0</v>
      </c>
      <c r="AX204" s="312"/>
      <c r="AY204" s="139">
        <f t="shared" ref="AY204" si="3441">IF(OR($B199=$B205,AT200=0),0,IF($B199=$B193,AT199,$F199))</f>
        <v>0</v>
      </c>
      <c r="AZ204" s="30">
        <f t="shared" ref="AZ204" si="3442">IF(OR($B199=$B205,AT204=0),0,$G201-$G200)</f>
        <v>0</v>
      </c>
      <c r="BA204" s="134">
        <f t="shared" ref="BA204" si="3443">IF(OR($B199=$B205,AT204=0),0,AT203)</f>
        <v>0</v>
      </c>
      <c r="BB204" s="138">
        <f t="shared" ref="BB204" si="3444">IF($B199=$B205,0,AU201)</f>
        <v>0</v>
      </c>
    </row>
    <row r="205" spans="1:54" ht="15.75" x14ac:dyDescent="0.2">
      <c r="A205" s="1">
        <f t="shared" ref="A205" si="3445">IF(B205="","1. Niewypełnione",B205)</f>
        <v>0</v>
      </c>
      <c r="B205" s="320">
        <f>styczeń!B205</f>
        <v>0</v>
      </c>
      <c r="C205" s="321">
        <f>styczeń!C205</f>
        <v>0</v>
      </c>
      <c r="D205" s="321">
        <f>styczeń!D205</f>
        <v>0</v>
      </c>
      <c r="E205" s="321">
        <f>styczeń!E205</f>
        <v>0</v>
      </c>
      <c r="F205" s="177">
        <f>styczeń!F205</f>
        <v>18</v>
      </c>
      <c r="G205" s="185">
        <f>styczeń!G205</f>
        <v>18</v>
      </c>
      <c r="H205" s="177"/>
      <c r="I205" s="192">
        <f t="shared" ref="I205:I209" si="3446">K205+T205+AC205+AL205+AU205</f>
        <v>0</v>
      </c>
      <c r="J205" s="186">
        <f t="shared" ref="J205" si="3447">IF(OR($B205=$B211,J208=0),0,ROUND((K206+P210)/J208,0))</f>
        <v>0</v>
      </c>
      <c r="K205" s="51">
        <f t="shared" ref="K205:K206" si="3448">SUM(L205:R205)</f>
        <v>0</v>
      </c>
      <c r="L205" s="52">
        <f>styczeń!L205</f>
        <v>0</v>
      </c>
      <c r="M205" s="52">
        <f>styczeń!M205</f>
        <v>0</v>
      </c>
      <c r="N205" s="52">
        <f>styczeń!N205</f>
        <v>0</v>
      </c>
      <c r="O205" s="52">
        <f>styczeń!O205</f>
        <v>0</v>
      </c>
      <c r="P205" s="53">
        <f>styczeń!P205</f>
        <v>0</v>
      </c>
      <c r="Q205" s="54">
        <f>styczeń!Q205</f>
        <v>0</v>
      </c>
      <c r="R205" s="55">
        <f>styczeń!R205</f>
        <v>0</v>
      </c>
      <c r="S205" s="188">
        <f t="shared" ref="S205" si="3449">IF(OR($B205=$B211,S208=0),0,ROUND((T206+Y210)/S208,0))</f>
        <v>0</v>
      </c>
      <c r="T205" s="51">
        <f t="shared" ref="T205:T206" si="3450">SUM(U205:AA205)</f>
        <v>0</v>
      </c>
      <c r="U205" s="52">
        <f>styczeń!U205</f>
        <v>0</v>
      </c>
      <c r="V205" s="52">
        <f>styczeń!V205</f>
        <v>0</v>
      </c>
      <c r="W205" s="52">
        <f>styczeń!W205</f>
        <v>0</v>
      </c>
      <c r="X205" s="52">
        <f>styczeń!X205</f>
        <v>0</v>
      </c>
      <c r="Y205" s="53">
        <f>styczeń!Y205</f>
        <v>0</v>
      </c>
      <c r="Z205" s="54">
        <f>styczeń!Z205</f>
        <v>0</v>
      </c>
      <c r="AA205" s="55">
        <f>styczeń!AA205</f>
        <v>0</v>
      </c>
      <c r="AB205" s="188">
        <f t="shared" ref="AB205" si="3451">IF(OR($B205=$B211,AB208=0),0,ROUND((AC206+AH210)/AB208,0))</f>
        <v>0</v>
      </c>
      <c r="AC205" s="51">
        <f t="shared" ref="AC205:AC206" si="3452">SUM(AD205:AJ205)</f>
        <v>0</v>
      </c>
      <c r="AD205" s="52">
        <f>styczeń!AD205</f>
        <v>0</v>
      </c>
      <c r="AE205" s="52">
        <f>styczeń!AE205</f>
        <v>0</v>
      </c>
      <c r="AF205" s="52">
        <f>styczeń!AF205</f>
        <v>0</v>
      </c>
      <c r="AG205" s="52">
        <f>styczeń!AG205</f>
        <v>0</v>
      </c>
      <c r="AH205" s="53">
        <f>styczeń!AH205</f>
        <v>0</v>
      </c>
      <c r="AI205" s="54">
        <f>styczeń!AI205</f>
        <v>0</v>
      </c>
      <c r="AJ205" s="55">
        <f>styczeń!AJ205</f>
        <v>0</v>
      </c>
      <c r="AK205" s="188">
        <f t="shared" ref="AK205" si="3453">IF(OR($B205=$B211,AK208=0),0,ROUND((AL206+AQ210)/AK208,0))</f>
        <v>0</v>
      </c>
      <c r="AL205" s="51">
        <f t="shared" ref="AL205:AL206" si="3454">SUM(AM205:AS205)</f>
        <v>0</v>
      </c>
      <c r="AM205" s="52">
        <f>styczeń!AM205</f>
        <v>0</v>
      </c>
      <c r="AN205" s="52">
        <f>styczeń!AN205</f>
        <v>0</v>
      </c>
      <c r="AO205" s="52">
        <f>styczeń!AO205</f>
        <v>0</v>
      </c>
      <c r="AP205" s="52">
        <f>styczeń!AP205</f>
        <v>0</v>
      </c>
      <c r="AQ205" s="53">
        <f>styczeń!AQ205</f>
        <v>0</v>
      </c>
      <c r="AR205" s="54">
        <f>styczeń!AR205</f>
        <v>0</v>
      </c>
      <c r="AS205" s="55">
        <f>styczeń!AS205</f>
        <v>0</v>
      </c>
      <c r="AT205" s="188">
        <f t="shared" ref="AT205" si="3455">IF(OR($B205=$B211,AT208=0),0,ROUND((AU206+AZ210)/AT208,0))</f>
        <v>0</v>
      </c>
      <c r="AU205" s="51">
        <f t="shared" ref="AU205:AU206" si="3456">SUM(AV205:BB205)</f>
        <v>0</v>
      </c>
      <c r="AV205" s="52">
        <f t="shared" ref="AV205" si="3457">IF(SUM($AM$9:$AS$9)=SUM($AV$9:$BB$9),AM205,IF(AND(SUM($AV$9:$BB$9)&gt;42,SUM($AV$9:$BB$9)&lt;49),AM205,0))</f>
        <v>0</v>
      </c>
      <c r="AW205" s="52">
        <f t="shared" ref="AW205" si="3458">IF(SUM($AM$9:$AS$9)=SUM($AV$9:$BB$9),AN205,IF(AND(SUM($AV$9:$BB$9)&gt;42,SUM($AV$9:$BB$9)&lt;49),AN205,0))</f>
        <v>0</v>
      </c>
      <c r="AX205" s="52">
        <f t="shared" ref="AX205" si="3459">IF(SUM($AM$9:$AS$9)=SUM($AV$9:$BB$9),AO205,IF(AND(SUM($AV$9:$BB$9)&gt;42,SUM($AV$9:$BB$9)&lt;49),AO205,0))</f>
        <v>0</v>
      </c>
      <c r="AY205" s="52">
        <f t="shared" ref="AY205" si="3460">IF(SUM($AM$9:$AS$9)=SUM($AV$9:$BB$9),AP205,IF(AND(SUM($AV$9:$BB$9)&gt;42,SUM($AV$9:$BB$9)&lt;49),AP205,0))</f>
        <v>0</v>
      </c>
      <c r="AZ205" s="53">
        <f t="shared" ref="AZ205" si="3461">IF(SUM($AM$9:$AS$9)=SUM($AV$9:$BB$9),AQ205,IF(AND(SUM($AV$9:$BB$9)&gt;42,SUM($AV$9:$BB$9)&lt;49),AQ205,0))</f>
        <v>0</v>
      </c>
      <c r="BA205" s="54">
        <f t="shared" ref="BA205" si="3462">IF(SUM($AM$9:$AS$9)=SUM($AV$9:$BB$9),AR205,IF(AND(SUM($AV$9:$BB$9)&gt;42,SUM($AV$9:$BB$9)&lt;49),AR205,0))</f>
        <v>0</v>
      </c>
      <c r="BB205" s="55">
        <f t="shared" ref="BB205" si="3463">IF(SUM($AM$9:$AS$9)=SUM($AV$9:$BB$9),AS205,IF(AND(SUM($AV$9:$BB$9)&gt;42,SUM($AV$9:$BB$9)&lt;49),AS205,0))</f>
        <v>0</v>
      </c>
    </row>
    <row r="206" spans="1:54" ht="12.75" hidden="1" customHeight="1" x14ac:dyDescent="0.2">
      <c r="B206" s="93"/>
      <c r="C206" s="94"/>
      <c r="D206" s="95"/>
      <c r="E206" s="115"/>
      <c r="F206" s="140" t="b">
        <f t="shared" ref="F206" si="3464">IF($B199=$B205,OR(F200,G205&lt;F205),G205&lt;F205)</f>
        <v>0</v>
      </c>
      <c r="G206" s="189">
        <f t="shared" ref="G206" si="3465">IF(AND($B199=$B205,$B199&lt;&gt;"",$B199&lt;&gt;0),G205+G200,G205)</f>
        <v>18</v>
      </c>
      <c r="H206" s="120"/>
      <c r="I206" s="165">
        <f t="shared" si="3446"/>
        <v>0</v>
      </c>
      <c r="J206" s="194">
        <f t="shared" ref="J206" si="3466">7-COUNTIF(L205:R205,0)-COUNTIF(L205:R205,"")</f>
        <v>0</v>
      </c>
      <c r="K206" s="22">
        <f t="shared" si="3448"/>
        <v>0</v>
      </c>
      <c r="L206" s="35">
        <f t="shared" ref="L206:R206" si="3467">IF($B199=$B205,L205+L200,L205)</f>
        <v>0</v>
      </c>
      <c r="M206" s="35">
        <f t="shared" si="3467"/>
        <v>0</v>
      </c>
      <c r="N206" s="35">
        <f t="shared" si="3467"/>
        <v>0</v>
      </c>
      <c r="O206" s="35">
        <f t="shared" si="3467"/>
        <v>0</v>
      </c>
      <c r="P206" s="36">
        <f t="shared" si="3467"/>
        <v>0</v>
      </c>
      <c r="Q206" s="37">
        <f t="shared" si="3467"/>
        <v>0</v>
      </c>
      <c r="R206" s="38">
        <f t="shared" si="3467"/>
        <v>0</v>
      </c>
      <c r="S206" s="194">
        <f t="shared" ref="S206" si="3468">7-COUNTIF(U205:AA205,0)-COUNTIF(U205:AA205,"")</f>
        <v>0</v>
      </c>
      <c r="T206" s="22">
        <f t="shared" si="3450"/>
        <v>0</v>
      </c>
      <c r="U206" s="35">
        <f t="shared" ref="U206:AA206" si="3469">IF($B199=$B205,U205+U200,U205)</f>
        <v>0</v>
      </c>
      <c r="V206" s="35">
        <f t="shared" si="3469"/>
        <v>0</v>
      </c>
      <c r="W206" s="35">
        <f t="shared" si="3469"/>
        <v>0</v>
      </c>
      <c r="X206" s="35">
        <f t="shared" si="3469"/>
        <v>0</v>
      </c>
      <c r="Y206" s="36">
        <f t="shared" si="3469"/>
        <v>0</v>
      </c>
      <c r="Z206" s="37">
        <f t="shared" si="3469"/>
        <v>0</v>
      </c>
      <c r="AA206" s="38">
        <f t="shared" si="3469"/>
        <v>0</v>
      </c>
      <c r="AB206" s="194">
        <f t="shared" ref="AB206" si="3470">7-COUNTIF(AD205:AJ205,0)-COUNTIF(AD205:AJ205,"")</f>
        <v>0</v>
      </c>
      <c r="AC206" s="22">
        <f t="shared" si="3452"/>
        <v>0</v>
      </c>
      <c r="AD206" s="35">
        <f t="shared" ref="AD206:AJ206" si="3471">IF($B199=$B205,AD205+AD200,AD205)</f>
        <v>0</v>
      </c>
      <c r="AE206" s="35">
        <f t="shared" si="3471"/>
        <v>0</v>
      </c>
      <c r="AF206" s="35">
        <f t="shared" si="3471"/>
        <v>0</v>
      </c>
      <c r="AG206" s="35">
        <f t="shared" si="3471"/>
        <v>0</v>
      </c>
      <c r="AH206" s="36">
        <f t="shared" si="3471"/>
        <v>0</v>
      </c>
      <c r="AI206" s="37">
        <f t="shared" si="3471"/>
        <v>0</v>
      </c>
      <c r="AJ206" s="38">
        <f t="shared" si="3471"/>
        <v>0</v>
      </c>
      <c r="AK206" s="194">
        <f t="shared" ref="AK206" si="3472">7-COUNTIF(AM205:AS205,0)-COUNTIF(AM205:AS205,"")</f>
        <v>0</v>
      </c>
      <c r="AL206" s="22">
        <f t="shared" si="3454"/>
        <v>0</v>
      </c>
      <c r="AM206" s="35">
        <f t="shared" ref="AM206:AS206" si="3473">IF($B199=$B205,AM205+AM200,AM205)</f>
        <v>0</v>
      </c>
      <c r="AN206" s="35">
        <f t="shared" si="3473"/>
        <v>0</v>
      </c>
      <c r="AO206" s="35">
        <f t="shared" si="3473"/>
        <v>0</v>
      </c>
      <c r="AP206" s="35">
        <f t="shared" si="3473"/>
        <v>0</v>
      </c>
      <c r="AQ206" s="36">
        <f t="shared" si="3473"/>
        <v>0</v>
      </c>
      <c r="AR206" s="37">
        <f t="shared" si="3473"/>
        <v>0</v>
      </c>
      <c r="AS206" s="38">
        <f t="shared" si="3473"/>
        <v>0</v>
      </c>
      <c r="AT206" s="194">
        <f t="shared" ref="AT206" si="3474">7-COUNTIF(AV205:BB205,0)-COUNTIF(AV205:BB205,"")</f>
        <v>0</v>
      </c>
      <c r="AU206" s="22">
        <f t="shared" si="3456"/>
        <v>0</v>
      </c>
      <c r="AV206" s="35">
        <f t="shared" ref="AV206:BB206" si="3475">IF($B199=$B205,AV205+AV200,AV205)</f>
        <v>0</v>
      </c>
      <c r="AW206" s="35">
        <f t="shared" si="3475"/>
        <v>0</v>
      </c>
      <c r="AX206" s="35">
        <f t="shared" si="3475"/>
        <v>0</v>
      </c>
      <c r="AY206" s="35">
        <f t="shared" si="3475"/>
        <v>0</v>
      </c>
      <c r="AZ206" s="36">
        <f t="shared" si="3475"/>
        <v>0</v>
      </c>
      <c r="BA206" s="37">
        <f t="shared" si="3475"/>
        <v>0</v>
      </c>
      <c r="BB206" s="38">
        <f t="shared" si="3475"/>
        <v>0</v>
      </c>
    </row>
    <row r="207" spans="1:54" ht="15" hidden="1" customHeight="1" x14ac:dyDescent="0.2">
      <c r="B207" s="116"/>
      <c r="C207" s="117"/>
      <c r="D207" s="118"/>
      <c r="E207" s="119"/>
      <c r="F207" s="92"/>
      <c r="G207" s="190">
        <f t="shared" ref="G207" si="3476">IF(AND($B199=$B205,$B199&lt;&gt;"",$B199&lt;&gt;0),F205+G201,F205)</f>
        <v>18</v>
      </c>
      <c r="H207" s="121"/>
      <c r="I207" s="165">
        <f t="shared" si="3446"/>
        <v>0</v>
      </c>
      <c r="J207" s="195">
        <f t="shared" ref="J207" si="3477">IF($B205=$B199,COUNTIF(L207:R207,0),COUNTIF(L208:R208,0)+COUNTIF(L208:R208,""))</f>
        <v>7</v>
      </c>
      <c r="K207" s="39">
        <f t="shared" ref="K207:R207" si="3478">IF($B199=$B205,K208+K201,K208)</f>
        <v>0</v>
      </c>
      <c r="L207" s="40">
        <f t="shared" si="3478"/>
        <v>0</v>
      </c>
      <c r="M207" s="40">
        <f t="shared" si="3478"/>
        <v>0</v>
      </c>
      <c r="N207" s="40">
        <f t="shared" si="3478"/>
        <v>0</v>
      </c>
      <c r="O207" s="40">
        <f t="shared" si="3478"/>
        <v>0</v>
      </c>
      <c r="P207" s="41">
        <f t="shared" si="3478"/>
        <v>0</v>
      </c>
      <c r="Q207" s="42">
        <f t="shared" si="3478"/>
        <v>0</v>
      </c>
      <c r="R207" s="43">
        <f t="shared" si="3478"/>
        <v>0</v>
      </c>
      <c r="S207" s="195">
        <f t="shared" ref="S207" si="3479">IF($B205=$B199,COUNTIF(U207:AA207,0),COUNTIF(U208:AA208,0)+COUNTIF(U208:AA208,""))</f>
        <v>7</v>
      </c>
      <c r="T207" s="39">
        <f t="shared" ref="T207:AA207" si="3480">IF($B199=$B205,T208+T201,T208)</f>
        <v>0</v>
      </c>
      <c r="U207" s="40">
        <f t="shared" si="3480"/>
        <v>0</v>
      </c>
      <c r="V207" s="40">
        <f t="shared" si="3480"/>
        <v>0</v>
      </c>
      <c r="W207" s="40">
        <f t="shared" si="3480"/>
        <v>0</v>
      </c>
      <c r="X207" s="40">
        <f t="shared" si="3480"/>
        <v>0</v>
      </c>
      <c r="Y207" s="41">
        <f t="shared" si="3480"/>
        <v>0</v>
      </c>
      <c r="Z207" s="42">
        <f t="shared" si="3480"/>
        <v>0</v>
      </c>
      <c r="AA207" s="43">
        <f t="shared" si="3480"/>
        <v>0</v>
      </c>
      <c r="AB207" s="195">
        <f t="shared" ref="AB207" si="3481">IF($B205=$B199,COUNTIF(AD207:AJ207,0),COUNTIF(AD208:AJ208,0)+COUNTIF(AD208:AJ208,""))</f>
        <v>7</v>
      </c>
      <c r="AC207" s="39">
        <f t="shared" ref="AC207:AJ207" si="3482">IF($B199=$B205,AC208+AC201,AC208)</f>
        <v>0</v>
      </c>
      <c r="AD207" s="40">
        <f t="shared" si="3482"/>
        <v>0</v>
      </c>
      <c r="AE207" s="40">
        <f t="shared" si="3482"/>
        <v>0</v>
      </c>
      <c r="AF207" s="40">
        <f t="shared" si="3482"/>
        <v>0</v>
      </c>
      <c r="AG207" s="40">
        <f t="shared" si="3482"/>
        <v>0</v>
      </c>
      <c r="AH207" s="41">
        <f t="shared" si="3482"/>
        <v>0</v>
      </c>
      <c r="AI207" s="42">
        <f t="shared" si="3482"/>
        <v>0</v>
      </c>
      <c r="AJ207" s="43">
        <f t="shared" si="3482"/>
        <v>0</v>
      </c>
      <c r="AK207" s="195">
        <f t="shared" ref="AK207" si="3483">IF($B205=$B199,COUNTIF(AM207:AS207,0),COUNTIF(AM208:AS208,0)+COUNTIF(AM208:AS208,""))</f>
        <v>7</v>
      </c>
      <c r="AL207" s="39">
        <f t="shared" ref="AL207:AS207" si="3484">IF($B199=$B205,AL208+AL201,AL208)</f>
        <v>0</v>
      </c>
      <c r="AM207" s="40">
        <f t="shared" si="3484"/>
        <v>0</v>
      </c>
      <c r="AN207" s="40">
        <f t="shared" si="3484"/>
        <v>0</v>
      </c>
      <c r="AO207" s="40">
        <f t="shared" si="3484"/>
        <v>0</v>
      </c>
      <c r="AP207" s="40">
        <f t="shared" si="3484"/>
        <v>0</v>
      </c>
      <c r="AQ207" s="41">
        <f t="shared" si="3484"/>
        <v>0</v>
      </c>
      <c r="AR207" s="42">
        <f t="shared" si="3484"/>
        <v>0</v>
      </c>
      <c r="AS207" s="43">
        <f t="shared" si="3484"/>
        <v>0</v>
      </c>
      <c r="AT207" s="195">
        <f t="shared" ref="AT207" si="3485">IF($B205=$B199,COUNTIF(AV207:BB207,0),COUNTIF(AV208:BB208,0)+COUNTIF(AV208:BB208,""))</f>
        <v>7</v>
      </c>
      <c r="AU207" s="39">
        <f t="shared" ref="AU207:BB207" si="3486">IF($B199=$B205,AU208+AU201,AU208)</f>
        <v>0</v>
      </c>
      <c r="AV207" s="40">
        <f t="shared" si="3486"/>
        <v>0</v>
      </c>
      <c r="AW207" s="40">
        <f t="shared" si="3486"/>
        <v>0</v>
      </c>
      <c r="AX207" s="40">
        <f t="shared" si="3486"/>
        <v>0</v>
      </c>
      <c r="AY207" s="40">
        <f t="shared" si="3486"/>
        <v>0</v>
      </c>
      <c r="AZ207" s="41">
        <f t="shared" si="3486"/>
        <v>0</v>
      </c>
      <c r="BA207" s="42">
        <f t="shared" si="3486"/>
        <v>0</v>
      </c>
      <c r="BB207" s="43">
        <f t="shared" si="3486"/>
        <v>0</v>
      </c>
    </row>
    <row r="208" spans="1:54" ht="15.75" customHeight="1" x14ac:dyDescent="0.2">
      <c r="A208" s="1">
        <f t="shared" ref="A208" si="3487">A205</f>
        <v>0</v>
      </c>
      <c r="B208" s="313">
        <f t="shared" ref="B208" si="3488">B202+1</f>
        <v>32</v>
      </c>
      <c r="C208" s="314"/>
      <c r="D208" s="314"/>
      <c r="E208" s="314"/>
      <c r="F208" s="31"/>
      <c r="G208" s="183"/>
      <c r="H208" s="122">
        <f t="shared" ref="H208" si="3489">5-COUNTIF(AU205,0)-COUNTIF(AL205,0)-COUNTIF(AC205,0)-COUNTIF(T205,0)-COUNTIF(K205,0)</f>
        <v>0</v>
      </c>
      <c r="I208" s="165">
        <f t="shared" si="3446"/>
        <v>0</v>
      </c>
      <c r="J208" s="187">
        <f t="shared" ref="J208" si="3490">IF($B205=$B199,J202+IF($F205&lt;&gt;$G205,(K205+$G207-$G206)/$F205,K205/$F205),IF($F205&lt;&gt;G205,(K205+$G207-$G206)/$F205,K205/$F205))</f>
        <v>0</v>
      </c>
      <c r="K208" s="7">
        <f t="shared" ref="K208:K209" si="3491">SUM(L208:R208)</f>
        <v>0</v>
      </c>
      <c r="L208" s="26">
        <f t="shared" ref="L208:R208" si="3492">L205</f>
        <v>0</v>
      </c>
      <c r="M208" s="26">
        <f t="shared" si="3492"/>
        <v>0</v>
      </c>
      <c r="N208" s="26">
        <f t="shared" si="3492"/>
        <v>0</v>
      </c>
      <c r="O208" s="26">
        <f t="shared" si="3492"/>
        <v>0</v>
      </c>
      <c r="P208" s="26">
        <f t="shared" si="3492"/>
        <v>0</v>
      </c>
      <c r="Q208" s="29">
        <f t="shared" si="3492"/>
        <v>0</v>
      </c>
      <c r="R208" s="23">
        <f t="shared" si="3492"/>
        <v>0</v>
      </c>
      <c r="S208" s="187">
        <f t="shared" ref="S208" si="3493">IF($B205=$B199,S202+IF($F205&lt;&gt;$G205,(T205+$G207-$G206)/$F205,T205/$F205),IF($F205&lt;&gt;P205,(T205+$G207-$G206)/$F205,T205/$F205))</f>
        <v>0</v>
      </c>
      <c r="T208" s="7">
        <f t="shared" ref="T208:T209" si="3494">SUM(U208:AA208)</f>
        <v>0</v>
      </c>
      <c r="U208" s="26">
        <f t="shared" ref="U208:AA208" si="3495">U205</f>
        <v>0</v>
      </c>
      <c r="V208" s="26">
        <f t="shared" si="3495"/>
        <v>0</v>
      </c>
      <c r="W208" s="26">
        <f t="shared" si="3495"/>
        <v>0</v>
      </c>
      <c r="X208" s="26">
        <f t="shared" si="3495"/>
        <v>0</v>
      </c>
      <c r="Y208" s="113">
        <f t="shared" si="3495"/>
        <v>0</v>
      </c>
      <c r="Z208" s="29">
        <f t="shared" si="3495"/>
        <v>0</v>
      </c>
      <c r="AA208" s="23">
        <f t="shared" si="3495"/>
        <v>0</v>
      </c>
      <c r="AB208" s="187">
        <f t="shared" ref="AB208" si="3496">IF($B205=$B199,AB202+IF($F205&lt;&gt;$G205,(AC205+$G207-$G206)/$F205,AC205/$F205),IF($F205&lt;&gt;Y205,(AC205+$G207-$G206)/$F205,AC205/$F205))</f>
        <v>0</v>
      </c>
      <c r="AC208" s="7">
        <f t="shared" ref="AC208:AC209" si="3497">SUM(AD208:AJ208)</f>
        <v>0</v>
      </c>
      <c r="AD208" s="26">
        <f t="shared" ref="AD208:AJ208" si="3498">AD205</f>
        <v>0</v>
      </c>
      <c r="AE208" s="26">
        <f t="shared" si="3498"/>
        <v>0</v>
      </c>
      <c r="AF208" s="26">
        <f t="shared" si="3498"/>
        <v>0</v>
      </c>
      <c r="AG208" s="26">
        <f t="shared" si="3498"/>
        <v>0</v>
      </c>
      <c r="AH208" s="113">
        <f t="shared" si="3498"/>
        <v>0</v>
      </c>
      <c r="AI208" s="29">
        <f t="shared" si="3498"/>
        <v>0</v>
      </c>
      <c r="AJ208" s="23">
        <f t="shared" si="3498"/>
        <v>0</v>
      </c>
      <c r="AK208" s="187">
        <f t="shared" ref="AK208" si="3499">IF($B205=$B199,AK202+IF($F205&lt;&gt;$G205,(AL205+$G207-$G206)/$F205,AL205/$F205),IF($F205&lt;&gt;AH205,(AL205+$G207-$G206)/$F205,AL205/$F205))</f>
        <v>0</v>
      </c>
      <c r="AL208" s="7">
        <f t="shared" ref="AL208:AL209" si="3500">SUM(AM208:AS208)</f>
        <v>0</v>
      </c>
      <c r="AM208" s="26">
        <f t="shared" ref="AM208:AS208" si="3501">AM205</f>
        <v>0</v>
      </c>
      <c r="AN208" s="26">
        <f t="shared" si="3501"/>
        <v>0</v>
      </c>
      <c r="AO208" s="26">
        <f t="shared" si="3501"/>
        <v>0</v>
      </c>
      <c r="AP208" s="26">
        <f t="shared" si="3501"/>
        <v>0</v>
      </c>
      <c r="AQ208" s="113">
        <f t="shared" si="3501"/>
        <v>0</v>
      </c>
      <c r="AR208" s="29">
        <f t="shared" si="3501"/>
        <v>0</v>
      </c>
      <c r="AS208" s="23">
        <f t="shared" si="3501"/>
        <v>0</v>
      </c>
      <c r="AT208" s="187">
        <f t="shared" ref="AT208" si="3502">IF($B205=$B199,AT202+IF($F205&lt;&gt;$G205,(AU205+$G207-$G206)/$F205,AU205/$F205),IF($F205&lt;&gt;AQ205,(AU205+$G207-$G206)/$F205,AU205/$F205))</f>
        <v>0</v>
      </c>
      <c r="AU208" s="7">
        <f t="shared" ref="AU208:AU209" si="3503">SUM(AV208:BB208)</f>
        <v>0</v>
      </c>
      <c r="AV208" s="6">
        <f t="shared" ref="AV208" si="3504">IF(SUM($AM$9:$AS$9)=SUM($AV$9:$BB$9),AV205,IF(AND(SUM($AV$9:$BB$9)&gt;42,SUM($AV$9:$BB$9)&lt;49),AV205,0))</f>
        <v>0</v>
      </c>
      <c r="AW208" s="6">
        <f t="shared" ref="AW208:BB208" si="3505">IF(SUM($AM$9:$AS$9)=SUM($AV$9:$BB$9),AW205,IF(AND(SUM($AV$9:$BB$9)&gt;42,SUM($AV$9:$BB$9)&lt;49),AW205,0))</f>
        <v>0</v>
      </c>
      <c r="AX208" s="6">
        <f t="shared" si="3505"/>
        <v>0</v>
      </c>
      <c r="AY208" s="6">
        <f t="shared" si="3505"/>
        <v>0</v>
      </c>
      <c r="AZ208" s="26">
        <f t="shared" si="3505"/>
        <v>0</v>
      </c>
      <c r="BA208" s="29">
        <f t="shared" si="3505"/>
        <v>0</v>
      </c>
      <c r="BB208" s="23">
        <f t="shared" si="3505"/>
        <v>0</v>
      </c>
    </row>
    <row r="209" spans="1:54" ht="15.75" customHeight="1" x14ac:dyDescent="0.2">
      <c r="A209" s="1">
        <f t="shared" ref="A209:A210" si="3506">A208</f>
        <v>0</v>
      </c>
      <c r="B209" s="313"/>
      <c r="C209" s="314"/>
      <c r="D209" s="314"/>
      <c r="E209" s="314"/>
      <c r="F209" s="31"/>
      <c r="G209" s="183"/>
      <c r="H209" s="123">
        <f t="shared" ref="H209" si="3507">IF($B205=$B199,H203+F209,$F209)</f>
        <v>0</v>
      </c>
      <c r="I209" s="165">
        <f t="shared" si="3446"/>
        <v>0</v>
      </c>
      <c r="J209" s="141">
        <f t="shared" ref="J209" si="3508">IF($H208=0,0,IF($B199=$B205,IF($H210&gt;0,$H210+J203,K205+J203),IF($H210&gt;0,$H210,K205)))</f>
        <v>0</v>
      </c>
      <c r="K209" s="7">
        <f t="shared" si="3491"/>
        <v>0</v>
      </c>
      <c r="L209" s="6"/>
      <c r="M209" s="6"/>
      <c r="N209" s="6"/>
      <c r="O209" s="6"/>
      <c r="P209" s="26"/>
      <c r="Q209" s="29"/>
      <c r="R209" s="23"/>
      <c r="S209" s="141">
        <f t="shared" ref="S209" si="3509">IF($H208=0,0,IF($B199=$B205,IF($H210&gt;0,$H210+S203,T205+S203),IF($H210&gt;0,$H210,T205)))</f>
        <v>0</v>
      </c>
      <c r="T209" s="7">
        <f t="shared" si="3494"/>
        <v>0</v>
      </c>
      <c r="U209" s="6"/>
      <c r="V209" s="6"/>
      <c r="W209" s="6"/>
      <c r="X209" s="6"/>
      <c r="Y209" s="26"/>
      <c r="Z209" s="29"/>
      <c r="AA209" s="23"/>
      <c r="AB209" s="141">
        <f t="shared" ref="AB209" si="3510">IF($H208=0,0,IF($B199=$B205,IF($H210&gt;0,$H210+AB203,AC205+AB203),IF($H210&gt;0,$H210,AC205)))</f>
        <v>0</v>
      </c>
      <c r="AC209" s="7">
        <f t="shared" si="3497"/>
        <v>0</v>
      </c>
      <c r="AD209" s="6"/>
      <c r="AE209" s="6"/>
      <c r="AF209" s="6"/>
      <c r="AG209" s="6"/>
      <c r="AH209" s="26"/>
      <c r="AI209" s="29"/>
      <c r="AJ209" s="23"/>
      <c r="AK209" s="141">
        <f t="shared" ref="AK209" si="3511">IF($H208=0,0,IF($B199=$B205,IF($H210&gt;0,$H210+AK203,AL205+AK203),IF($H210&gt;0,$H210,AL205)))</f>
        <v>0</v>
      </c>
      <c r="AL209" s="7">
        <f t="shared" si="3500"/>
        <v>0</v>
      </c>
      <c r="AM209" s="6"/>
      <c r="AN209" s="6"/>
      <c r="AO209" s="6"/>
      <c r="AP209" s="6"/>
      <c r="AQ209" s="26"/>
      <c r="AR209" s="29"/>
      <c r="AS209" s="23"/>
      <c r="AT209" s="141">
        <f t="shared" ref="AT209" si="3512">IF($H208=0,0,IF($B199=$B205,IF($H210&gt;0,$H210+AT203,AU205+AT203),IF($H210&gt;0,$H210,AU205)))</f>
        <v>0</v>
      </c>
      <c r="AU209" s="7">
        <f t="shared" si="3503"/>
        <v>0</v>
      </c>
      <c r="AV209" s="6"/>
      <c r="AW209" s="6"/>
      <c r="AX209" s="6"/>
      <c r="AY209" s="6"/>
      <c r="AZ209" s="26"/>
      <c r="BA209" s="29"/>
      <c r="BB209" s="23"/>
    </row>
    <row r="210" spans="1:54" ht="18.75" customHeight="1" thickBot="1" x14ac:dyDescent="0.25">
      <c r="A210" s="1">
        <f t="shared" si="3506"/>
        <v>0</v>
      </c>
      <c r="B210" s="323" t="str">
        <f>IF(B205="",Wydruk!$AE$6,IF(J206=0,Wydruk!$AE$7,IF(AND(G206&lt;G207,B205&lt;&gt;$B211),Wydruk!$AE$13,IF(AND($B205=$B199,$B205&lt;&gt;$B211),IF(OR(OR(J210&lt;4,J210&gt;5),OR(S210&lt;4,S210&gt;5),OR(AB210&lt;4,AB210&gt;5),OR(AK210&lt;4,AK210&gt;5),OR(AND(AT210&lt;4,AT210&gt;0),AT210&gt;5)),Wydruk!$AE$8,Wydruk!$AE$9),IF($B205=$B211,IF($F209&lt;&gt;0,Wydruk!$AE$12,Wydruk!$AE$10),IF(OR(OR(J206&lt;4,J206&gt;5),OR(S206&lt;4,S206&gt;5),OR(AB206&lt;4,AB206&gt;5),OR(AK206&lt;4,AK206&gt;5),OR(AND(AT206&lt;4,AT206&gt;0),AT206&gt;5)),Wydruk!$AE$8,Wydruk!$AE$11))))))</f>
        <v>Uzupełnij liczby godzin tygodniowego planu</v>
      </c>
      <c r="C210" s="324"/>
      <c r="D210" s="324"/>
      <c r="E210" s="324"/>
      <c r="F210" s="173">
        <f>styczeń!F210</f>
        <v>0</v>
      </c>
      <c r="G210" s="184">
        <f>styczeń!G210</f>
        <v>0</v>
      </c>
      <c r="H210" s="191">
        <f t="shared" ref="H210" si="3513">IF(OR($G210=0,$F210=0,$G210="",$F210=""),0,$G210/$F210)</f>
        <v>0</v>
      </c>
      <c r="I210" s="193"/>
      <c r="J210" s="176">
        <f t="shared" ref="J210" si="3514">IF($B199=$B205,IF(L205+L200&gt;0,1,0)+IF(M205+M200&gt;0,1,0)+IF(N205+N200&gt;0,1,0)+IF(O205+O200&gt;0,1,0)+IF(P205+P200&gt;0,1,0)+IF(Q205+Q200&gt;0,1,0)+IF(R205+R200&gt;0,1,0),J206)</f>
        <v>0</v>
      </c>
      <c r="K210" s="133">
        <f t="shared" ref="K210" si="3515">IF(OR($B205=$B211,J210=0,(K206-Q210+O210)&lt;=0),0,(K206-Q210+O210)/J210)</f>
        <v>0</v>
      </c>
      <c r="L210" s="137">
        <f t="shared" ref="L210" si="3516">IF(K210*(7-J207)&lt;=0,0,K210*(7-J207))</f>
        <v>0</v>
      </c>
      <c r="M210" s="311">
        <f t="shared" ref="M210" si="3517">ROUND(IF(OR(K207-K210*(7-J207)+P210&lt;0,$B205=$B211,K210&lt;=0,K207=0),0,IF(K207-K210*(7-J207)+P210&gt;Q210-O210+P210,Q210-O210+P210,K207-K210*(7-J207)+P210)),1)</f>
        <v>0</v>
      </c>
      <c r="N210" s="312"/>
      <c r="O210" s="139">
        <f t="shared" ref="O210" si="3518">IF(OR($B205=$B211,J206=0),0,IF($B205=$B199,J205,$F205))</f>
        <v>0</v>
      </c>
      <c r="P210" s="30">
        <f t="shared" ref="P210" si="3519">IF(OR($B205=$B211,J210=0),0,$G207-$G206)</f>
        <v>0</v>
      </c>
      <c r="Q210" s="134">
        <f t="shared" ref="Q210" si="3520">IF(OR($B205=$B211,J210=0),0,J209)</f>
        <v>0</v>
      </c>
      <c r="R210" s="138">
        <f t="shared" ref="R210" si="3521">IF($B205=$B211,0,K207)</f>
        <v>0</v>
      </c>
      <c r="S210" s="176">
        <f t="shared" ref="S210" si="3522">IF($B199=$B205,IF(U205+U200&gt;0,1,0)+IF(V205+V200&gt;0,1,0)+IF(W205+W200&gt;0,1,0)+IF(X205+X200&gt;0,1,0)+IF(Y205+Y200&gt;0,1,0)+IF(Z205+Z200&gt;0,1,0)+IF(AA205+AA200&gt;0,1,0),S206)</f>
        <v>0</v>
      </c>
      <c r="T210" s="133">
        <f t="shared" ref="T210" si="3523">IF(OR($B205=$B211,S210=0,(T206-Z210+X210)&lt;=0),0,(T206-Z210+X210)/S210)</f>
        <v>0</v>
      </c>
      <c r="U210" s="137">
        <f t="shared" ref="U210" si="3524">IF(T210*(7-S207)&lt;=0,0,T210*(7-S207))</f>
        <v>0</v>
      </c>
      <c r="V210" s="311">
        <f t="shared" ref="V210" si="3525">ROUND(IF(OR(T207-T210*(7-S207)+Y210&lt;0,$B205=$B211,T210&lt;=0,T207=0),0,IF(T207-T210*(7-S207)+Y210&gt;Z210-X210+Y210,Z210-X210+Y210,T207-T210*(7-S207)+Y210)),1)</f>
        <v>0</v>
      </c>
      <c r="W210" s="312"/>
      <c r="X210" s="139">
        <f t="shared" ref="X210" si="3526">IF(OR($B205=$B211,S206=0),0,IF($B205=$B199,S205,$F205))</f>
        <v>0</v>
      </c>
      <c r="Y210" s="30">
        <f t="shared" ref="Y210" si="3527">IF(OR($B205=$B211,S210=0),0,$G207-$G206)</f>
        <v>0</v>
      </c>
      <c r="Z210" s="134">
        <f t="shared" ref="Z210" si="3528">IF(OR($B205=$B211,S210=0),0,S209)</f>
        <v>0</v>
      </c>
      <c r="AA210" s="138">
        <f t="shared" ref="AA210" si="3529">IF($B205=$B211,0,T207)</f>
        <v>0</v>
      </c>
      <c r="AB210" s="176">
        <f t="shared" ref="AB210" si="3530">IF($B199=$B205,IF(AD205+AD200&gt;0,1,0)+IF(AE205+AE200&gt;0,1,0)+IF(AF205+AF200&gt;0,1,0)+IF(AG205+AG200&gt;0,1,0)+IF(AH205+AH200&gt;0,1,0)+IF(AI205+AI200&gt;0,1,0)+IF(AJ205+AJ200&gt;0,1,0),AB206)</f>
        <v>0</v>
      </c>
      <c r="AC210" s="133">
        <f t="shared" ref="AC210" si="3531">IF(OR($B205=$B211,AB210=0,(AC206-AI210+AG210)&lt;=0),0,(AC206-AI210+AG210)/AB210)</f>
        <v>0</v>
      </c>
      <c r="AD210" s="137">
        <f t="shared" ref="AD210" si="3532">IF(AC210*(7-AB207)&lt;=0,0,AC210*(7-AB207))</f>
        <v>0</v>
      </c>
      <c r="AE210" s="311">
        <f t="shared" ref="AE210" si="3533">ROUND(IF(OR(AC207-AC210*(7-AB207)+AH210&lt;0,$B205=$B211,AC210&lt;=0,AC207=0),0,IF(AC207-AC210*(7-AB207)+AH210&gt;AI210-AG210+AH210,AI210-AG210+AH210,AC207-AC210*(7-AB207)+AH210)),1)</f>
        <v>0</v>
      </c>
      <c r="AF210" s="312"/>
      <c r="AG210" s="139">
        <f t="shared" ref="AG210" si="3534">IF(OR($B205=$B211,AB206=0),0,IF($B205=$B199,AB205,$F205))</f>
        <v>0</v>
      </c>
      <c r="AH210" s="30">
        <f t="shared" ref="AH210" si="3535">IF(OR($B205=$B211,AB210=0),0,$G207-$G206)</f>
        <v>0</v>
      </c>
      <c r="AI210" s="134">
        <f t="shared" ref="AI210" si="3536">IF(OR($B205=$B211,AB210=0),0,AB209)</f>
        <v>0</v>
      </c>
      <c r="AJ210" s="138">
        <f t="shared" ref="AJ210" si="3537">IF($B205=$B211,0,AC207)</f>
        <v>0</v>
      </c>
      <c r="AK210" s="176">
        <f t="shared" ref="AK210" si="3538">IF($B199=$B205,IF(AM205+AM200&gt;0,1,0)+IF(AN205+AN200&gt;0,1,0)+IF(AO205+AO200&gt;0,1,0)+IF(AP205+AP200&gt;0,1,0)+IF(AQ205+AQ200&gt;0,1,0)+IF(AR205+AR200&gt;0,1,0)+IF(AS205+AS200&gt;0,1,0),AK206)</f>
        <v>0</v>
      </c>
      <c r="AL210" s="133">
        <f t="shared" ref="AL210" si="3539">IF(OR($B205=$B211,AK210=0,(AL206-AR210+AP210)&lt;=0),0,(AL206-AR210+AP210)/AK210)</f>
        <v>0</v>
      </c>
      <c r="AM210" s="137">
        <f t="shared" ref="AM210" si="3540">IF(AL210*(7-AK207)&lt;=0,0,AL210*(7-AK207))</f>
        <v>0</v>
      </c>
      <c r="AN210" s="311">
        <f t="shared" ref="AN210" si="3541">ROUND(IF(OR(AL207-AL210*(7-AK207)+AQ210&lt;0,$B205=$B211,AL210&lt;=0,AL207=0),0,IF(AL207-AL210*(7-AK207)+AQ210&gt;AR210-AP210+AQ210,AR210-AP210+AQ210,AL207-AL210*(7-AK207)+AQ210)),1)</f>
        <v>0</v>
      </c>
      <c r="AO210" s="312"/>
      <c r="AP210" s="139">
        <f t="shared" ref="AP210" si="3542">IF(OR($B205=$B211,AK206=0),0,IF($B205=$B199,AK205,$F205))</f>
        <v>0</v>
      </c>
      <c r="AQ210" s="30">
        <f t="shared" ref="AQ210" si="3543">IF(OR($B205=$B211,AK210=0),0,$G207-$G206)</f>
        <v>0</v>
      </c>
      <c r="AR210" s="134">
        <f t="shared" ref="AR210" si="3544">IF(OR($B205=$B211,AK210=0),0,AK209)</f>
        <v>0</v>
      </c>
      <c r="AS210" s="138">
        <f t="shared" ref="AS210" si="3545">IF($B205=$B211,0,AL207)</f>
        <v>0</v>
      </c>
      <c r="AT210" s="176">
        <f t="shared" ref="AT210" si="3546">IF($B199=$B205,IF(AV205+AV200&gt;0,1,0)+IF(AW205+AW200&gt;0,1,0)+IF(AX205+AX200&gt;0,1,0)+IF(AY205+AY200&gt;0,1,0)+IF(AZ205+AZ200&gt;0,1,0)+IF(BA205+BA200&gt;0,1,0)+IF(BB205+BB200&gt;0,1,0),AT206)</f>
        <v>0</v>
      </c>
      <c r="AU210" s="133">
        <f t="shared" ref="AU210" si="3547">IF(OR($B205=$B211,AT210=0,(AU206-BA210+AY210)&lt;=0),0,(AU206-BA210+AY210)/AT210)</f>
        <v>0</v>
      </c>
      <c r="AV210" s="137">
        <f t="shared" ref="AV210" si="3548">IF(AU210*(7-AT207)&lt;=0,0,AU210*(7-AT207))</f>
        <v>0</v>
      </c>
      <c r="AW210" s="311">
        <f t="shared" ref="AW210" si="3549">ROUND(IF(OR(AU207-AU210*(7-AT207)+AZ210&lt;0,$B205=$B211,AU210&lt;=0,AU207=0),0,IF(AU207-AU210*(7-AT207)+AZ210&gt;BA210-AY210+AZ210,BA210-AY210+AZ210,AU207-AU210*(7-AT207)+AZ210)),1)</f>
        <v>0</v>
      </c>
      <c r="AX210" s="312"/>
      <c r="AY210" s="139">
        <f t="shared" ref="AY210" si="3550">IF(OR($B205=$B211,AT206=0),0,IF($B205=$B199,AT205,$F205))</f>
        <v>0</v>
      </c>
      <c r="AZ210" s="30">
        <f t="shared" ref="AZ210" si="3551">IF(OR($B205=$B211,AT210=0),0,$G207-$G206)</f>
        <v>0</v>
      </c>
      <c r="BA210" s="134">
        <f t="shared" ref="BA210" si="3552">IF(OR($B205=$B211,AT210=0),0,AT209)</f>
        <v>0</v>
      </c>
      <c r="BB210" s="138">
        <f t="shared" ref="BB210" si="3553">IF($B205=$B211,0,AU207)</f>
        <v>0</v>
      </c>
    </row>
    <row r="211" spans="1:54" ht="15.75" x14ac:dyDescent="0.2">
      <c r="A211" s="1">
        <f t="shared" ref="A211" si="3554">IF(B211="","1. Niewypełnione",B211)</f>
        <v>0</v>
      </c>
      <c r="B211" s="320">
        <f>styczeń!B211</f>
        <v>0</v>
      </c>
      <c r="C211" s="321">
        <f>styczeń!C211</f>
        <v>0</v>
      </c>
      <c r="D211" s="321">
        <f>styczeń!D211</f>
        <v>0</v>
      </c>
      <c r="E211" s="321">
        <f>styczeń!E211</f>
        <v>0</v>
      </c>
      <c r="F211" s="177">
        <f>styczeń!F211</f>
        <v>18</v>
      </c>
      <c r="G211" s="185">
        <f>styczeń!G211</f>
        <v>18</v>
      </c>
      <c r="H211" s="177"/>
      <c r="I211" s="192">
        <f t="shared" ref="I211:I215" si="3555">K211+T211+AC211+AL211+AU211</f>
        <v>0</v>
      </c>
      <c r="J211" s="186">
        <f t="shared" ref="J211" si="3556">IF(OR($B211=$B217,J214=0),0,ROUND((K212+P216)/J214,0))</f>
        <v>0</v>
      </c>
      <c r="K211" s="51">
        <f t="shared" ref="K211:K212" si="3557">SUM(L211:R211)</f>
        <v>0</v>
      </c>
      <c r="L211" s="52">
        <f>styczeń!L211</f>
        <v>0</v>
      </c>
      <c r="M211" s="52">
        <f>styczeń!M211</f>
        <v>0</v>
      </c>
      <c r="N211" s="52">
        <f>styczeń!N211</f>
        <v>0</v>
      </c>
      <c r="O211" s="52">
        <f>styczeń!O211</f>
        <v>0</v>
      </c>
      <c r="P211" s="53">
        <f>styczeń!P211</f>
        <v>0</v>
      </c>
      <c r="Q211" s="54">
        <f>styczeń!Q211</f>
        <v>0</v>
      </c>
      <c r="R211" s="55">
        <f>styczeń!R211</f>
        <v>0</v>
      </c>
      <c r="S211" s="188">
        <f t="shared" ref="S211" si="3558">IF(OR($B211=$B217,S214=0),0,ROUND((T212+Y216)/S214,0))</f>
        <v>0</v>
      </c>
      <c r="T211" s="51">
        <f t="shared" ref="T211:T212" si="3559">SUM(U211:AA211)</f>
        <v>0</v>
      </c>
      <c r="U211" s="52">
        <f>styczeń!U211</f>
        <v>0</v>
      </c>
      <c r="V211" s="52">
        <f>styczeń!V211</f>
        <v>0</v>
      </c>
      <c r="W211" s="52">
        <f>styczeń!W211</f>
        <v>0</v>
      </c>
      <c r="X211" s="52">
        <f>styczeń!X211</f>
        <v>0</v>
      </c>
      <c r="Y211" s="53">
        <f>styczeń!Y211</f>
        <v>0</v>
      </c>
      <c r="Z211" s="54">
        <f>styczeń!Z211</f>
        <v>0</v>
      </c>
      <c r="AA211" s="55">
        <f>styczeń!AA211</f>
        <v>0</v>
      </c>
      <c r="AB211" s="188">
        <f t="shared" ref="AB211" si="3560">IF(OR($B211=$B217,AB214=0),0,ROUND((AC212+AH216)/AB214,0))</f>
        <v>0</v>
      </c>
      <c r="AC211" s="51">
        <f t="shared" ref="AC211:AC212" si="3561">SUM(AD211:AJ211)</f>
        <v>0</v>
      </c>
      <c r="AD211" s="52">
        <f>styczeń!AD211</f>
        <v>0</v>
      </c>
      <c r="AE211" s="52">
        <f>styczeń!AE211</f>
        <v>0</v>
      </c>
      <c r="AF211" s="52">
        <f>styczeń!AF211</f>
        <v>0</v>
      </c>
      <c r="AG211" s="52">
        <f>styczeń!AG211</f>
        <v>0</v>
      </c>
      <c r="AH211" s="53">
        <f>styczeń!AH211</f>
        <v>0</v>
      </c>
      <c r="AI211" s="54">
        <f>styczeń!AI211</f>
        <v>0</v>
      </c>
      <c r="AJ211" s="55">
        <f>styczeń!AJ211</f>
        <v>0</v>
      </c>
      <c r="AK211" s="188">
        <f t="shared" ref="AK211" si="3562">IF(OR($B211=$B217,AK214=0),0,ROUND((AL212+AQ216)/AK214,0))</f>
        <v>0</v>
      </c>
      <c r="AL211" s="51">
        <f t="shared" ref="AL211:AL212" si="3563">SUM(AM211:AS211)</f>
        <v>0</v>
      </c>
      <c r="AM211" s="52">
        <f>styczeń!AM211</f>
        <v>0</v>
      </c>
      <c r="AN211" s="52">
        <f>styczeń!AN211</f>
        <v>0</v>
      </c>
      <c r="AO211" s="52">
        <f>styczeń!AO211</f>
        <v>0</v>
      </c>
      <c r="AP211" s="52">
        <f>styczeń!AP211</f>
        <v>0</v>
      </c>
      <c r="AQ211" s="53">
        <f>styczeń!AQ211</f>
        <v>0</v>
      </c>
      <c r="AR211" s="54">
        <f>styczeń!AR211</f>
        <v>0</v>
      </c>
      <c r="AS211" s="55">
        <f>styczeń!AS211</f>
        <v>0</v>
      </c>
      <c r="AT211" s="188">
        <f t="shared" ref="AT211" si="3564">IF(OR($B211=$B217,AT214=0),0,ROUND((AU212+AZ216)/AT214,0))</f>
        <v>0</v>
      </c>
      <c r="AU211" s="51">
        <f t="shared" ref="AU211:AU212" si="3565">SUM(AV211:BB211)</f>
        <v>0</v>
      </c>
      <c r="AV211" s="52">
        <f t="shared" ref="AV211" si="3566">IF(SUM($AM$9:$AS$9)=SUM($AV$9:$BB$9),AM211,IF(AND(SUM($AV$9:$BB$9)&gt;42,SUM($AV$9:$BB$9)&lt;49),AM211,0))</f>
        <v>0</v>
      </c>
      <c r="AW211" s="52">
        <f t="shared" ref="AW211" si="3567">IF(SUM($AM$9:$AS$9)=SUM($AV$9:$BB$9),AN211,IF(AND(SUM($AV$9:$BB$9)&gt;42,SUM($AV$9:$BB$9)&lt;49),AN211,0))</f>
        <v>0</v>
      </c>
      <c r="AX211" s="52">
        <f t="shared" ref="AX211" si="3568">IF(SUM($AM$9:$AS$9)=SUM($AV$9:$BB$9),AO211,IF(AND(SUM($AV$9:$BB$9)&gt;42,SUM($AV$9:$BB$9)&lt;49),AO211,0))</f>
        <v>0</v>
      </c>
      <c r="AY211" s="52">
        <f t="shared" ref="AY211" si="3569">IF(SUM($AM$9:$AS$9)=SUM($AV$9:$BB$9),AP211,IF(AND(SUM($AV$9:$BB$9)&gt;42,SUM($AV$9:$BB$9)&lt;49),AP211,0))</f>
        <v>0</v>
      </c>
      <c r="AZ211" s="53">
        <f t="shared" ref="AZ211" si="3570">IF(SUM($AM$9:$AS$9)=SUM($AV$9:$BB$9),AQ211,IF(AND(SUM($AV$9:$BB$9)&gt;42,SUM($AV$9:$BB$9)&lt;49),AQ211,0))</f>
        <v>0</v>
      </c>
      <c r="BA211" s="54">
        <f t="shared" ref="BA211" si="3571">IF(SUM($AM$9:$AS$9)=SUM($AV$9:$BB$9),AR211,IF(AND(SUM($AV$9:$BB$9)&gt;42,SUM($AV$9:$BB$9)&lt;49),AR211,0))</f>
        <v>0</v>
      </c>
      <c r="BB211" s="55">
        <f t="shared" ref="BB211" si="3572">IF(SUM($AM$9:$AS$9)=SUM($AV$9:$BB$9),AS211,IF(AND(SUM($AV$9:$BB$9)&gt;42,SUM($AV$9:$BB$9)&lt;49),AS211,0))</f>
        <v>0</v>
      </c>
    </row>
    <row r="212" spans="1:54" ht="12.75" hidden="1" customHeight="1" x14ac:dyDescent="0.2">
      <c r="B212" s="93"/>
      <c r="C212" s="94"/>
      <c r="D212" s="95"/>
      <c r="E212" s="115"/>
      <c r="F212" s="140" t="b">
        <f t="shared" ref="F212" si="3573">IF($B205=$B211,OR(F206,G211&lt;F211),G211&lt;F211)</f>
        <v>0</v>
      </c>
      <c r="G212" s="189">
        <f t="shared" ref="G212" si="3574">IF(AND($B205=$B211,$B205&lt;&gt;"",$B205&lt;&gt;0),G211+G206,G211)</f>
        <v>18</v>
      </c>
      <c r="H212" s="120"/>
      <c r="I212" s="165">
        <f t="shared" si="3555"/>
        <v>0</v>
      </c>
      <c r="J212" s="194">
        <f t="shared" ref="J212" si="3575">7-COUNTIF(L211:R211,0)-COUNTIF(L211:R211,"")</f>
        <v>0</v>
      </c>
      <c r="K212" s="22">
        <f t="shared" si="3557"/>
        <v>0</v>
      </c>
      <c r="L212" s="35">
        <f t="shared" ref="L212:R212" si="3576">IF($B205=$B211,L211+L206,L211)</f>
        <v>0</v>
      </c>
      <c r="M212" s="35">
        <f t="shared" si="3576"/>
        <v>0</v>
      </c>
      <c r="N212" s="35">
        <f t="shared" si="3576"/>
        <v>0</v>
      </c>
      <c r="O212" s="35">
        <f t="shared" si="3576"/>
        <v>0</v>
      </c>
      <c r="P212" s="36">
        <f t="shared" si="3576"/>
        <v>0</v>
      </c>
      <c r="Q212" s="37">
        <f t="shared" si="3576"/>
        <v>0</v>
      </c>
      <c r="R212" s="38">
        <f t="shared" si="3576"/>
        <v>0</v>
      </c>
      <c r="S212" s="194">
        <f t="shared" ref="S212" si="3577">7-COUNTIF(U211:AA211,0)-COUNTIF(U211:AA211,"")</f>
        <v>0</v>
      </c>
      <c r="T212" s="22">
        <f t="shared" si="3559"/>
        <v>0</v>
      </c>
      <c r="U212" s="35">
        <f t="shared" ref="U212:AA212" si="3578">IF($B205=$B211,U211+U206,U211)</f>
        <v>0</v>
      </c>
      <c r="V212" s="35">
        <f t="shared" si="3578"/>
        <v>0</v>
      </c>
      <c r="W212" s="35">
        <f t="shared" si="3578"/>
        <v>0</v>
      </c>
      <c r="X212" s="35">
        <f t="shared" si="3578"/>
        <v>0</v>
      </c>
      <c r="Y212" s="36">
        <f t="shared" si="3578"/>
        <v>0</v>
      </c>
      <c r="Z212" s="37">
        <f t="shared" si="3578"/>
        <v>0</v>
      </c>
      <c r="AA212" s="38">
        <f t="shared" si="3578"/>
        <v>0</v>
      </c>
      <c r="AB212" s="194">
        <f t="shared" ref="AB212" si="3579">7-COUNTIF(AD211:AJ211,0)-COUNTIF(AD211:AJ211,"")</f>
        <v>0</v>
      </c>
      <c r="AC212" s="22">
        <f t="shared" si="3561"/>
        <v>0</v>
      </c>
      <c r="AD212" s="35">
        <f t="shared" ref="AD212:AJ212" si="3580">IF($B205=$B211,AD211+AD206,AD211)</f>
        <v>0</v>
      </c>
      <c r="AE212" s="35">
        <f t="shared" si="3580"/>
        <v>0</v>
      </c>
      <c r="AF212" s="35">
        <f t="shared" si="3580"/>
        <v>0</v>
      </c>
      <c r="AG212" s="35">
        <f t="shared" si="3580"/>
        <v>0</v>
      </c>
      <c r="AH212" s="36">
        <f t="shared" si="3580"/>
        <v>0</v>
      </c>
      <c r="AI212" s="37">
        <f t="shared" si="3580"/>
        <v>0</v>
      </c>
      <c r="AJ212" s="38">
        <f t="shared" si="3580"/>
        <v>0</v>
      </c>
      <c r="AK212" s="194">
        <f t="shared" ref="AK212" si="3581">7-COUNTIF(AM211:AS211,0)-COUNTIF(AM211:AS211,"")</f>
        <v>0</v>
      </c>
      <c r="AL212" s="22">
        <f t="shared" si="3563"/>
        <v>0</v>
      </c>
      <c r="AM212" s="35">
        <f t="shared" ref="AM212:AS212" si="3582">IF($B205=$B211,AM211+AM206,AM211)</f>
        <v>0</v>
      </c>
      <c r="AN212" s="35">
        <f t="shared" si="3582"/>
        <v>0</v>
      </c>
      <c r="AO212" s="35">
        <f t="shared" si="3582"/>
        <v>0</v>
      </c>
      <c r="AP212" s="35">
        <f t="shared" si="3582"/>
        <v>0</v>
      </c>
      <c r="AQ212" s="36">
        <f t="shared" si="3582"/>
        <v>0</v>
      </c>
      <c r="AR212" s="37">
        <f t="shared" si="3582"/>
        <v>0</v>
      </c>
      <c r="AS212" s="38">
        <f t="shared" si="3582"/>
        <v>0</v>
      </c>
      <c r="AT212" s="194">
        <f t="shared" ref="AT212" si="3583">7-COUNTIF(AV211:BB211,0)-COUNTIF(AV211:BB211,"")</f>
        <v>0</v>
      </c>
      <c r="AU212" s="22">
        <f t="shared" si="3565"/>
        <v>0</v>
      </c>
      <c r="AV212" s="35">
        <f t="shared" ref="AV212:BB212" si="3584">IF($B205=$B211,AV211+AV206,AV211)</f>
        <v>0</v>
      </c>
      <c r="AW212" s="35">
        <f t="shared" si="3584"/>
        <v>0</v>
      </c>
      <c r="AX212" s="35">
        <f t="shared" si="3584"/>
        <v>0</v>
      </c>
      <c r="AY212" s="35">
        <f t="shared" si="3584"/>
        <v>0</v>
      </c>
      <c r="AZ212" s="36">
        <f t="shared" si="3584"/>
        <v>0</v>
      </c>
      <c r="BA212" s="37">
        <f t="shared" si="3584"/>
        <v>0</v>
      </c>
      <c r="BB212" s="38">
        <f t="shared" si="3584"/>
        <v>0</v>
      </c>
    </row>
    <row r="213" spans="1:54" ht="15" hidden="1" customHeight="1" x14ac:dyDescent="0.2">
      <c r="B213" s="116"/>
      <c r="C213" s="117"/>
      <c r="D213" s="118"/>
      <c r="E213" s="119"/>
      <c r="F213" s="92"/>
      <c r="G213" s="190">
        <f t="shared" ref="G213" si="3585">IF(AND($B205=$B211,$B205&lt;&gt;"",$B205&lt;&gt;0),F211+G207,F211)</f>
        <v>18</v>
      </c>
      <c r="H213" s="121"/>
      <c r="I213" s="165">
        <f t="shared" si="3555"/>
        <v>0</v>
      </c>
      <c r="J213" s="195">
        <f t="shared" ref="J213" si="3586">IF($B211=$B205,COUNTIF(L213:R213,0),COUNTIF(L214:R214,0)+COUNTIF(L214:R214,""))</f>
        <v>7</v>
      </c>
      <c r="K213" s="39">
        <f t="shared" ref="K213:R213" si="3587">IF($B205=$B211,K214+K207,K214)</f>
        <v>0</v>
      </c>
      <c r="L213" s="40">
        <f t="shared" si="3587"/>
        <v>0</v>
      </c>
      <c r="M213" s="40">
        <f t="shared" si="3587"/>
        <v>0</v>
      </c>
      <c r="N213" s="40">
        <f t="shared" si="3587"/>
        <v>0</v>
      </c>
      <c r="O213" s="40">
        <f t="shared" si="3587"/>
        <v>0</v>
      </c>
      <c r="P213" s="41">
        <f t="shared" si="3587"/>
        <v>0</v>
      </c>
      <c r="Q213" s="42">
        <f t="shared" si="3587"/>
        <v>0</v>
      </c>
      <c r="R213" s="43">
        <f t="shared" si="3587"/>
        <v>0</v>
      </c>
      <c r="S213" s="195">
        <f t="shared" ref="S213" si="3588">IF($B211=$B205,COUNTIF(U213:AA213,0),COUNTIF(U214:AA214,0)+COUNTIF(U214:AA214,""))</f>
        <v>7</v>
      </c>
      <c r="T213" s="39">
        <f t="shared" ref="T213:AA213" si="3589">IF($B205=$B211,T214+T207,T214)</f>
        <v>0</v>
      </c>
      <c r="U213" s="40">
        <f t="shared" si="3589"/>
        <v>0</v>
      </c>
      <c r="V213" s="40">
        <f t="shared" si="3589"/>
        <v>0</v>
      </c>
      <c r="W213" s="40">
        <f t="shared" si="3589"/>
        <v>0</v>
      </c>
      <c r="X213" s="40">
        <f t="shared" si="3589"/>
        <v>0</v>
      </c>
      <c r="Y213" s="41">
        <f t="shared" si="3589"/>
        <v>0</v>
      </c>
      <c r="Z213" s="42">
        <f t="shared" si="3589"/>
        <v>0</v>
      </c>
      <c r="AA213" s="43">
        <f t="shared" si="3589"/>
        <v>0</v>
      </c>
      <c r="AB213" s="195">
        <f t="shared" ref="AB213" si="3590">IF($B211=$B205,COUNTIF(AD213:AJ213,0),COUNTIF(AD214:AJ214,0)+COUNTIF(AD214:AJ214,""))</f>
        <v>7</v>
      </c>
      <c r="AC213" s="39">
        <f t="shared" ref="AC213:AJ213" si="3591">IF($B205=$B211,AC214+AC207,AC214)</f>
        <v>0</v>
      </c>
      <c r="AD213" s="40">
        <f t="shared" si="3591"/>
        <v>0</v>
      </c>
      <c r="AE213" s="40">
        <f t="shared" si="3591"/>
        <v>0</v>
      </c>
      <c r="AF213" s="40">
        <f t="shared" si="3591"/>
        <v>0</v>
      </c>
      <c r="AG213" s="40">
        <f t="shared" si="3591"/>
        <v>0</v>
      </c>
      <c r="AH213" s="41">
        <f t="shared" si="3591"/>
        <v>0</v>
      </c>
      <c r="AI213" s="42">
        <f t="shared" si="3591"/>
        <v>0</v>
      </c>
      <c r="AJ213" s="43">
        <f t="shared" si="3591"/>
        <v>0</v>
      </c>
      <c r="AK213" s="195">
        <f t="shared" ref="AK213" si="3592">IF($B211=$B205,COUNTIF(AM213:AS213,0),COUNTIF(AM214:AS214,0)+COUNTIF(AM214:AS214,""))</f>
        <v>7</v>
      </c>
      <c r="AL213" s="39">
        <f t="shared" ref="AL213:AS213" si="3593">IF($B205=$B211,AL214+AL207,AL214)</f>
        <v>0</v>
      </c>
      <c r="AM213" s="40">
        <f t="shared" si="3593"/>
        <v>0</v>
      </c>
      <c r="AN213" s="40">
        <f t="shared" si="3593"/>
        <v>0</v>
      </c>
      <c r="AO213" s="40">
        <f t="shared" si="3593"/>
        <v>0</v>
      </c>
      <c r="AP213" s="40">
        <f t="shared" si="3593"/>
        <v>0</v>
      </c>
      <c r="AQ213" s="41">
        <f t="shared" si="3593"/>
        <v>0</v>
      </c>
      <c r="AR213" s="42">
        <f t="shared" si="3593"/>
        <v>0</v>
      </c>
      <c r="AS213" s="43">
        <f t="shared" si="3593"/>
        <v>0</v>
      </c>
      <c r="AT213" s="195">
        <f t="shared" ref="AT213" si="3594">IF($B211=$B205,COUNTIF(AV213:BB213,0),COUNTIF(AV214:BB214,0)+COUNTIF(AV214:BB214,""))</f>
        <v>7</v>
      </c>
      <c r="AU213" s="39">
        <f t="shared" ref="AU213:BB213" si="3595">IF($B205=$B211,AU214+AU207,AU214)</f>
        <v>0</v>
      </c>
      <c r="AV213" s="40">
        <f t="shared" si="3595"/>
        <v>0</v>
      </c>
      <c r="AW213" s="40">
        <f t="shared" si="3595"/>
        <v>0</v>
      </c>
      <c r="AX213" s="40">
        <f t="shared" si="3595"/>
        <v>0</v>
      </c>
      <c r="AY213" s="40">
        <f t="shared" si="3595"/>
        <v>0</v>
      </c>
      <c r="AZ213" s="41">
        <f t="shared" si="3595"/>
        <v>0</v>
      </c>
      <c r="BA213" s="42">
        <f t="shared" si="3595"/>
        <v>0</v>
      </c>
      <c r="BB213" s="43">
        <f t="shared" si="3595"/>
        <v>0</v>
      </c>
    </row>
    <row r="214" spans="1:54" ht="15.75" customHeight="1" x14ac:dyDescent="0.2">
      <c r="A214" s="1">
        <f t="shared" ref="A214" si="3596">A211</f>
        <v>0</v>
      </c>
      <c r="B214" s="313">
        <f t="shared" ref="B214" si="3597">B208+1</f>
        <v>33</v>
      </c>
      <c r="C214" s="314"/>
      <c r="D214" s="314"/>
      <c r="E214" s="314"/>
      <c r="F214" s="31"/>
      <c r="G214" s="183"/>
      <c r="H214" s="122">
        <f t="shared" ref="H214" si="3598">5-COUNTIF(AU211,0)-COUNTIF(AL211,0)-COUNTIF(AC211,0)-COUNTIF(T211,0)-COUNTIF(K211,0)</f>
        <v>0</v>
      </c>
      <c r="I214" s="165">
        <f t="shared" si="3555"/>
        <v>0</v>
      </c>
      <c r="J214" s="187">
        <f t="shared" ref="J214" si="3599">IF($B211=$B205,J208+IF($F211&lt;&gt;$G211,(K211+$G213-$G212)/$F211,K211/$F211),IF($F211&lt;&gt;G211,(K211+$G213-$G212)/$F211,K211/$F211))</f>
        <v>0</v>
      </c>
      <c r="K214" s="7">
        <f t="shared" ref="K214:K215" si="3600">SUM(L214:R214)</f>
        <v>0</v>
      </c>
      <c r="L214" s="26">
        <f t="shared" ref="L214:R214" si="3601">L211</f>
        <v>0</v>
      </c>
      <c r="M214" s="26">
        <f t="shared" si="3601"/>
        <v>0</v>
      </c>
      <c r="N214" s="26">
        <f t="shared" si="3601"/>
        <v>0</v>
      </c>
      <c r="O214" s="26">
        <f t="shared" si="3601"/>
        <v>0</v>
      </c>
      <c r="P214" s="26">
        <f t="shared" si="3601"/>
        <v>0</v>
      </c>
      <c r="Q214" s="29">
        <f t="shared" si="3601"/>
        <v>0</v>
      </c>
      <c r="R214" s="23">
        <f t="shared" si="3601"/>
        <v>0</v>
      </c>
      <c r="S214" s="187">
        <f t="shared" ref="S214" si="3602">IF($B211=$B205,S208+IF($F211&lt;&gt;$G211,(T211+$G213-$G212)/$F211,T211/$F211),IF($F211&lt;&gt;P211,(T211+$G213-$G212)/$F211,T211/$F211))</f>
        <v>0</v>
      </c>
      <c r="T214" s="7">
        <f t="shared" ref="T214:T215" si="3603">SUM(U214:AA214)</f>
        <v>0</v>
      </c>
      <c r="U214" s="26">
        <f t="shared" ref="U214:AA214" si="3604">U211</f>
        <v>0</v>
      </c>
      <c r="V214" s="26">
        <f t="shared" si="3604"/>
        <v>0</v>
      </c>
      <c r="W214" s="26">
        <f t="shared" si="3604"/>
        <v>0</v>
      </c>
      <c r="X214" s="26">
        <f t="shared" si="3604"/>
        <v>0</v>
      </c>
      <c r="Y214" s="113">
        <f t="shared" si="3604"/>
        <v>0</v>
      </c>
      <c r="Z214" s="29">
        <f t="shared" si="3604"/>
        <v>0</v>
      </c>
      <c r="AA214" s="23">
        <f t="shared" si="3604"/>
        <v>0</v>
      </c>
      <c r="AB214" s="187">
        <f t="shared" ref="AB214" si="3605">IF($B211=$B205,AB208+IF($F211&lt;&gt;$G211,(AC211+$G213-$G212)/$F211,AC211/$F211),IF($F211&lt;&gt;Y211,(AC211+$G213-$G212)/$F211,AC211/$F211))</f>
        <v>0</v>
      </c>
      <c r="AC214" s="7">
        <f t="shared" ref="AC214:AC215" si="3606">SUM(AD214:AJ214)</f>
        <v>0</v>
      </c>
      <c r="AD214" s="26">
        <f t="shared" ref="AD214:AJ214" si="3607">AD211</f>
        <v>0</v>
      </c>
      <c r="AE214" s="26">
        <f t="shared" si="3607"/>
        <v>0</v>
      </c>
      <c r="AF214" s="26">
        <f t="shared" si="3607"/>
        <v>0</v>
      </c>
      <c r="AG214" s="26">
        <f t="shared" si="3607"/>
        <v>0</v>
      </c>
      <c r="AH214" s="113">
        <f t="shared" si="3607"/>
        <v>0</v>
      </c>
      <c r="AI214" s="29">
        <f t="shared" si="3607"/>
        <v>0</v>
      </c>
      <c r="AJ214" s="23">
        <f t="shared" si="3607"/>
        <v>0</v>
      </c>
      <c r="AK214" s="187">
        <f t="shared" ref="AK214" si="3608">IF($B211=$B205,AK208+IF($F211&lt;&gt;$G211,(AL211+$G213-$G212)/$F211,AL211/$F211),IF($F211&lt;&gt;AH211,(AL211+$G213-$G212)/$F211,AL211/$F211))</f>
        <v>0</v>
      </c>
      <c r="AL214" s="7">
        <f t="shared" ref="AL214:AL215" si="3609">SUM(AM214:AS214)</f>
        <v>0</v>
      </c>
      <c r="AM214" s="26">
        <f t="shared" ref="AM214:AS214" si="3610">AM211</f>
        <v>0</v>
      </c>
      <c r="AN214" s="26">
        <f t="shared" si="3610"/>
        <v>0</v>
      </c>
      <c r="AO214" s="26">
        <f t="shared" si="3610"/>
        <v>0</v>
      </c>
      <c r="AP214" s="26">
        <f t="shared" si="3610"/>
        <v>0</v>
      </c>
      <c r="AQ214" s="113">
        <f t="shared" si="3610"/>
        <v>0</v>
      </c>
      <c r="AR214" s="29">
        <f t="shared" si="3610"/>
        <v>0</v>
      </c>
      <c r="AS214" s="23">
        <f t="shared" si="3610"/>
        <v>0</v>
      </c>
      <c r="AT214" s="187">
        <f t="shared" ref="AT214" si="3611">IF($B211=$B205,AT208+IF($F211&lt;&gt;$G211,(AU211+$G213-$G212)/$F211,AU211/$F211),IF($F211&lt;&gt;AQ211,(AU211+$G213-$G212)/$F211,AU211/$F211))</f>
        <v>0</v>
      </c>
      <c r="AU214" s="7">
        <f t="shared" ref="AU214:AU215" si="3612">SUM(AV214:BB214)</f>
        <v>0</v>
      </c>
      <c r="AV214" s="6">
        <f t="shared" ref="AV214" si="3613">IF(SUM($AM$9:$AS$9)=SUM($AV$9:$BB$9),AV211,IF(AND(SUM($AV$9:$BB$9)&gt;42,SUM($AV$9:$BB$9)&lt;49),AV211,0))</f>
        <v>0</v>
      </c>
      <c r="AW214" s="6">
        <f t="shared" ref="AW214:BB214" si="3614">IF(SUM($AM$9:$AS$9)=SUM($AV$9:$BB$9),AW211,IF(AND(SUM($AV$9:$BB$9)&gt;42,SUM($AV$9:$BB$9)&lt;49),AW211,0))</f>
        <v>0</v>
      </c>
      <c r="AX214" s="6">
        <f t="shared" si="3614"/>
        <v>0</v>
      </c>
      <c r="AY214" s="6">
        <f t="shared" si="3614"/>
        <v>0</v>
      </c>
      <c r="AZ214" s="26">
        <f t="shared" si="3614"/>
        <v>0</v>
      </c>
      <c r="BA214" s="29">
        <f t="shared" si="3614"/>
        <v>0</v>
      </c>
      <c r="BB214" s="23">
        <f t="shared" si="3614"/>
        <v>0</v>
      </c>
    </row>
    <row r="215" spans="1:54" ht="15.75" customHeight="1" x14ac:dyDescent="0.2">
      <c r="A215" s="1">
        <f t="shared" ref="A215:A216" si="3615">A214</f>
        <v>0</v>
      </c>
      <c r="B215" s="313"/>
      <c r="C215" s="314"/>
      <c r="D215" s="314"/>
      <c r="E215" s="314"/>
      <c r="F215" s="31"/>
      <c r="G215" s="183"/>
      <c r="H215" s="123">
        <f t="shared" ref="H215" si="3616">IF($B211=$B205,H209+F215,$F215)</f>
        <v>0</v>
      </c>
      <c r="I215" s="165">
        <f t="shared" si="3555"/>
        <v>0</v>
      </c>
      <c r="J215" s="141">
        <f t="shared" ref="J215" si="3617">IF($H214=0,0,IF($B205=$B211,IF($H216&gt;0,$H216+J209,K211+J209),IF($H216&gt;0,$H216,K211)))</f>
        <v>0</v>
      </c>
      <c r="K215" s="7">
        <f t="shared" si="3600"/>
        <v>0</v>
      </c>
      <c r="L215" s="6"/>
      <c r="M215" s="6"/>
      <c r="N215" s="6"/>
      <c r="O215" s="6"/>
      <c r="P215" s="26"/>
      <c r="Q215" s="29"/>
      <c r="R215" s="23"/>
      <c r="S215" s="141">
        <f t="shared" ref="S215" si="3618">IF($H214=0,0,IF($B205=$B211,IF($H216&gt;0,$H216+S209,T211+S209),IF($H216&gt;0,$H216,T211)))</f>
        <v>0</v>
      </c>
      <c r="T215" s="7">
        <f t="shared" si="3603"/>
        <v>0</v>
      </c>
      <c r="U215" s="6"/>
      <c r="V215" s="6"/>
      <c r="W215" s="6"/>
      <c r="X215" s="6"/>
      <c r="Y215" s="26"/>
      <c r="Z215" s="29"/>
      <c r="AA215" s="23"/>
      <c r="AB215" s="141">
        <f t="shared" ref="AB215" si="3619">IF($H214=0,0,IF($B205=$B211,IF($H216&gt;0,$H216+AB209,AC211+AB209),IF($H216&gt;0,$H216,AC211)))</f>
        <v>0</v>
      </c>
      <c r="AC215" s="7">
        <f t="shared" si="3606"/>
        <v>0</v>
      </c>
      <c r="AD215" s="6"/>
      <c r="AE215" s="6"/>
      <c r="AF215" s="6"/>
      <c r="AG215" s="6"/>
      <c r="AH215" s="26"/>
      <c r="AI215" s="29"/>
      <c r="AJ215" s="23"/>
      <c r="AK215" s="141">
        <f t="shared" ref="AK215" si="3620">IF($H214=0,0,IF($B205=$B211,IF($H216&gt;0,$H216+AK209,AL211+AK209),IF($H216&gt;0,$H216,AL211)))</f>
        <v>0</v>
      </c>
      <c r="AL215" s="7">
        <f t="shared" si="3609"/>
        <v>0</v>
      </c>
      <c r="AM215" s="6"/>
      <c r="AN215" s="6"/>
      <c r="AO215" s="6"/>
      <c r="AP215" s="6"/>
      <c r="AQ215" s="26"/>
      <c r="AR215" s="29"/>
      <c r="AS215" s="23"/>
      <c r="AT215" s="141">
        <f t="shared" ref="AT215" si="3621">IF($H214=0,0,IF($B205=$B211,IF($H216&gt;0,$H216+AT209,AU211+AT209),IF($H216&gt;0,$H216,AU211)))</f>
        <v>0</v>
      </c>
      <c r="AU215" s="7">
        <f t="shared" si="3612"/>
        <v>0</v>
      </c>
      <c r="AV215" s="6"/>
      <c r="AW215" s="6"/>
      <c r="AX215" s="6"/>
      <c r="AY215" s="6"/>
      <c r="AZ215" s="26"/>
      <c r="BA215" s="29"/>
      <c r="BB215" s="23"/>
    </row>
    <row r="216" spans="1:54" ht="18.75" customHeight="1" thickBot="1" x14ac:dyDescent="0.25">
      <c r="A216" s="1">
        <f t="shared" si="3615"/>
        <v>0</v>
      </c>
      <c r="B216" s="323" t="str">
        <f>IF(B211="",Wydruk!$AE$6,IF(J212=0,Wydruk!$AE$7,IF(AND(G212&lt;G213,B211&lt;&gt;$B217),Wydruk!$AE$13,IF(AND($B211=$B205,$B211&lt;&gt;$B217),IF(OR(OR(J216&lt;4,J216&gt;5),OR(S216&lt;4,S216&gt;5),OR(AB216&lt;4,AB216&gt;5),OR(AK216&lt;4,AK216&gt;5),OR(AND(AT216&lt;4,AT216&gt;0),AT216&gt;5)),Wydruk!$AE$8,Wydruk!$AE$9),IF($B211=$B217,IF($F215&lt;&gt;0,Wydruk!$AE$12,Wydruk!$AE$10),IF(OR(OR(J212&lt;4,J212&gt;5),OR(S212&lt;4,S212&gt;5),OR(AB212&lt;4,AB212&gt;5),OR(AK212&lt;4,AK212&gt;5),OR(AND(AT212&lt;4,AT212&gt;0),AT212&gt;5)),Wydruk!$AE$8,Wydruk!$AE$11))))))</f>
        <v>Uzupełnij liczby godzin tygodniowego planu</v>
      </c>
      <c r="C216" s="324"/>
      <c r="D216" s="324"/>
      <c r="E216" s="324"/>
      <c r="F216" s="173">
        <f>styczeń!F216</f>
        <v>0</v>
      </c>
      <c r="G216" s="184">
        <f>styczeń!G216</f>
        <v>0</v>
      </c>
      <c r="H216" s="191">
        <f t="shared" ref="H216" si="3622">IF(OR($G216=0,$F216=0,$G216="",$F216=""),0,$G216/$F216)</f>
        <v>0</v>
      </c>
      <c r="I216" s="193"/>
      <c r="J216" s="176">
        <f t="shared" ref="J216" si="3623">IF($B205=$B211,IF(L211+L206&gt;0,1,0)+IF(M211+M206&gt;0,1,0)+IF(N211+N206&gt;0,1,0)+IF(O211+O206&gt;0,1,0)+IF(P211+P206&gt;0,1,0)+IF(Q211+Q206&gt;0,1,0)+IF(R211+R206&gt;0,1,0),J212)</f>
        <v>0</v>
      </c>
      <c r="K216" s="133">
        <f t="shared" ref="K216" si="3624">IF(OR($B211=$B217,J216=0,(K212-Q216+O216)&lt;=0),0,(K212-Q216+O216)/J216)</f>
        <v>0</v>
      </c>
      <c r="L216" s="137">
        <f t="shared" ref="L216" si="3625">IF(K216*(7-J213)&lt;=0,0,K216*(7-J213))</f>
        <v>0</v>
      </c>
      <c r="M216" s="311">
        <f t="shared" ref="M216" si="3626">ROUND(IF(OR(K213-K216*(7-J213)+P216&lt;0,$B211=$B217,K216&lt;=0,K213=0),0,IF(K213-K216*(7-J213)+P216&gt;Q216-O216+P216,Q216-O216+P216,K213-K216*(7-J213)+P216)),1)</f>
        <v>0</v>
      </c>
      <c r="N216" s="312"/>
      <c r="O216" s="139">
        <f t="shared" ref="O216" si="3627">IF(OR($B211=$B217,J212=0),0,IF($B211=$B205,J211,$F211))</f>
        <v>0</v>
      </c>
      <c r="P216" s="30">
        <f t="shared" ref="P216" si="3628">IF(OR($B211=$B217,J216=0),0,$G213-$G212)</f>
        <v>0</v>
      </c>
      <c r="Q216" s="134">
        <f t="shared" ref="Q216" si="3629">IF(OR($B211=$B217,J216=0),0,J215)</f>
        <v>0</v>
      </c>
      <c r="R216" s="138">
        <f t="shared" ref="R216" si="3630">IF($B211=$B217,0,K213)</f>
        <v>0</v>
      </c>
      <c r="S216" s="176">
        <f t="shared" ref="S216" si="3631">IF($B205=$B211,IF(U211+U206&gt;0,1,0)+IF(V211+V206&gt;0,1,0)+IF(W211+W206&gt;0,1,0)+IF(X211+X206&gt;0,1,0)+IF(Y211+Y206&gt;0,1,0)+IF(Z211+Z206&gt;0,1,0)+IF(AA211+AA206&gt;0,1,0),S212)</f>
        <v>0</v>
      </c>
      <c r="T216" s="133">
        <f t="shared" ref="T216" si="3632">IF(OR($B211=$B217,S216=0,(T212-Z216+X216)&lt;=0),0,(T212-Z216+X216)/S216)</f>
        <v>0</v>
      </c>
      <c r="U216" s="137">
        <f t="shared" ref="U216" si="3633">IF(T216*(7-S213)&lt;=0,0,T216*(7-S213))</f>
        <v>0</v>
      </c>
      <c r="V216" s="311">
        <f t="shared" ref="V216" si="3634">ROUND(IF(OR(T213-T216*(7-S213)+Y216&lt;0,$B211=$B217,T216&lt;=0,T213=0),0,IF(T213-T216*(7-S213)+Y216&gt;Z216-X216+Y216,Z216-X216+Y216,T213-T216*(7-S213)+Y216)),1)</f>
        <v>0</v>
      </c>
      <c r="W216" s="312"/>
      <c r="X216" s="139">
        <f t="shared" ref="X216" si="3635">IF(OR($B211=$B217,S212=0),0,IF($B211=$B205,S211,$F211))</f>
        <v>0</v>
      </c>
      <c r="Y216" s="30">
        <f t="shared" ref="Y216" si="3636">IF(OR($B211=$B217,S216=0),0,$G213-$G212)</f>
        <v>0</v>
      </c>
      <c r="Z216" s="134">
        <f t="shared" ref="Z216" si="3637">IF(OR($B211=$B217,S216=0),0,S215)</f>
        <v>0</v>
      </c>
      <c r="AA216" s="138">
        <f t="shared" ref="AA216" si="3638">IF($B211=$B217,0,T213)</f>
        <v>0</v>
      </c>
      <c r="AB216" s="176">
        <f t="shared" ref="AB216" si="3639">IF($B205=$B211,IF(AD211+AD206&gt;0,1,0)+IF(AE211+AE206&gt;0,1,0)+IF(AF211+AF206&gt;0,1,0)+IF(AG211+AG206&gt;0,1,0)+IF(AH211+AH206&gt;0,1,0)+IF(AI211+AI206&gt;0,1,0)+IF(AJ211+AJ206&gt;0,1,0),AB212)</f>
        <v>0</v>
      </c>
      <c r="AC216" s="133">
        <f t="shared" ref="AC216" si="3640">IF(OR($B211=$B217,AB216=0,(AC212-AI216+AG216)&lt;=0),0,(AC212-AI216+AG216)/AB216)</f>
        <v>0</v>
      </c>
      <c r="AD216" s="137">
        <f t="shared" ref="AD216" si="3641">IF(AC216*(7-AB213)&lt;=0,0,AC216*(7-AB213))</f>
        <v>0</v>
      </c>
      <c r="AE216" s="311">
        <f t="shared" ref="AE216" si="3642">ROUND(IF(OR(AC213-AC216*(7-AB213)+AH216&lt;0,$B211=$B217,AC216&lt;=0,AC213=0),0,IF(AC213-AC216*(7-AB213)+AH216&gt;AI216-AG216+AH216,AI216-AG216+AH216,AC213-AC216*(7-AB213)+AH216)),1)</f>
        <v>0</v>
      </c>
      <c r="AF216" s="312"/>
      <c r="AG216" s="139">
        <f t="shared" ref="AG216" si="3643">IF(OR($B211=$B217,AB212=0),0,IF($B211=$B205,AB211,$F211))</f>
        <v>0</v>
      </c>
      <c r="AH216" s="30">
        <f t="shared" ref="AH216" si="3644">IF(OR($B211=$B217,AB216=0),0,$G213-$G212)</f>
        <v>0</v>
      </c>
      <c r="AI216" s="134">
        <f t="shared" ref="AI216" si="3645">IF(OR($B211=$B217,AB216=0),0,AB215)</f>
        <v>0</v>
      </c>
      <c r="AJ216" s="138">
        <f t="shared" ref="AJ216" si="3646">IF($B211=$B217,0,AC213)</f>
        <v>0</v>
      </c>
      <c r="AK216" s="176">
        <f t="shared" ref="AK216" si="3647">IF($B205=$B211,IF(AM211+AM206&gt;0,1,0)+IF(AN211+AN206&gt;0,1,0)+IF(AO211+AO206&gt;0,1,0)+IF(AP211+AP206&gt;0,1,0)+IF(AQ211+AQ206&gt;0,1,0)+IF(AR211+AR206&gt;0,1,0)+IF(AS211+AS206&gt;0,1,0),AK212)</f>
        <v>0</v>
      </c>
      <c r="AL216" s="133">
        <f t="shared" ref="AL216" si="3648">IF(OR($B211=$B217,AK216=0,(AL212-AR216+AP216)&lt;=0),0,(AL212-AR216+AP216)/AK216)</f>
        <v>0</v>
      </c>
      <c r="AM216" s="137">
        <f t="shared" ref="AM216" si="3649">IF(AL216*(7-AK213)&lt;=0,0,AL216*(7-AK213))</f>
        <v>0</v>
      </c>
      <c r="AN216" s="311">
        <f t="shared" ref="AN216" si="3650">ROUND(IF(OR(AL213-AL216*(7-AK213)+AQ216&lt;0,$B211=$B217,AL216&lt;=0,AL213=0),0,IF(AL213-AL216*(7-AK213)+AQ216&gt;AR216-AP216+AQ216,AR216-AP216+AQ216,AL213-AL216*(7-AK213)+AQ216)),1)</f>
        <v>0</v>
      </c>
      <c r="AO216" s="312"/>
      <c r="AP216" s="139">
        <f t="shared" ref="AP216" si="3651">IF(OR($B211=$B217,AK212=0),0,IF($B211=$B205,AK211,$F211))</f>
        <v>0</v>
      </c>
      <c r="AQ216" s="30">
        <f t="shared" ref="AQ216" si="3652">IF(OR($B211=$B217,AK216=0),0,$G213-$G212)</f>
        <v>0</v>
      </c>
      <c r="AR216" s="134">
        <f t="shared" ref="AR216" si="3653">IF(OR($B211=$B217,AK216=0),0,AK215)</f>
        <v>0</v>
      </c>
      <c r="AS216" s="138">
        <f t="shared" ref="AS216" si="3654">IF($B211=$B217,0,AL213)</f>
        <v>0</v>
      </c>
      <c r="AT216" s="176">
        <f t="shared" ref="AT216" si="3655">IF($B205=$B211,IF(AV211+AV206&gt;0,1,0)+IF(AW211+AW206&gt;0,1,0)+IF(AX211+AX206&gt;0,1,0)+IF(AY211+AY206&gt;0,1,0)+IF(AZ211+AZ206&gt;0,1,0)+IF(BA211+BA206&gt;0,1,0)+IF(BB211+BB206&gt;0,1,0),AT212)</f>
        <v>0</v>
      </c>
      <c r="AU216" s="133">
        <f t="shared" ref="AU216" si="3656">IF(OR($B211=$B217,AT216=0,(AU212-BA216+AY216)&lt;=0),0,(AU212-BA216+AY216)/AT216)</f>
        <v>0</v>
      </c>
      <c r="AV216" s="137">
        <f t="shared" ref="AV216" si="3657">IF(AU216*(7-AT213)&lt;=0,0,AU216*(7-AT213))</f>
        <v>0</v>
      </c>
      <c r="AW216" s="311">
        <f t="shared" ref="AW216" si="3658">ROUND(IF(OR(AU213-AU216*(7-AT213)+AZ216&lt;0,$B211=$B217,AU216&lt;=0,AU213=0),0,IF(AU213-AU216*(7-AT213)+AZ216&gt;BA216-AY216+AZ216,BA216-AY216+AZ216,AU213-AU216*(7-AT213)+AZ216)),1)</f>
        <v>0</v>
      </c>
      <c r="AX216" s="312"/>
      <c r="AY216" s="139">
        <f t="shared" ref="AY216" si="3659">IF(OR($B211=$B217,AT212=0),0,IF($B211=$B205,AT211,$F211))</f>
        <v>0</v>
      </c>
      <c r="AZ216" s="30">
        <f t="shared" ref="AZ216" si="3660">IF(OR($B211=$B217,AT216=0),0,$G213-$G212)</f>
        <v>0</v>
      </c>
      <c r="BA216" s="134">
        <f t="shared" ref="BA216" si="3661">IF(OR($B211=$B217,AT216=0),0,AT215)</f>
        <v>0</v>
      </c>
      <c r="BB216" s="138">
        <f t="shared" ref="BB216" si="3662">IF($B211=$B217,0,AU213)</f>
        <v>0</v>
      </c>
    </row>
    <row r="217" spans="1:54" ht="15.75" x14ac:dyDescent="0.2">
      <c r="A217" s="1">
        <f t="shared" ref="A217" si="3663">IF(B217="","1. Niewypełnione",B217)</f>
        <v>0</v>
      </c>
      <c r="B217" s="320">
        <f>styczeń!B217</f>
        <v>0</v>
      </c>
      <c r="C217" s="321">
        <f>styczeń!C217</f>
        <v>0</v>
      </c>
      <c r="D217" s="321">
        <f>styczeń!D217</f>
        <v>0</v>
      </c>
      <c r="E217" s="321">
        <f>styczeń!E217</f>
        <v>0</v>
      </c>
      <c r="F217" s="177">
        <f>styczeń!F217</f>
        <v>18</v>
      </c>
      <c r="G217" s="185">
        <f>styczeń!G217</f>
        <v>18</v>
      </c>
      <c r="H217" s="177"/>
      <c r="I217" s="192">
        <f t="shared" ref="I217:I221" si="3664">K217+T217+AC217+AL217+AU217</f>
        <v>0</v>
      </c>
      <c r="J217" s="186">
        <f t="shared" ref="J217" si="3665">IF(OR($B217=$B223,J220=0),0,ROUND((K218+P222)/J220,0))</f>
        <v>0</v>
      </c>
      <c r="K217" s="51">
        <f t="shared" ref="K217:K218" si="3666">SUM(L217:R217)</f>
        <v>0</v>
      </c>
      <c r="L217" s="52">
        <f>styczeń!L217</f>
        <v>0</v>
      </c>
      <c r="M217" s="52">
        <f>styczeń!M217</f>
        <v>0</v>
      </c>
      <c r="N217" s="52">
        <f>styczeń!N217</f>
        <v>0</v>
      </c>
      <c r="O217" s="52">
        <f>styczeń!O217</f>
        <v>0</v>
      </c>
      <c r="P217" s="53">
        <f>styczeń!P217</f>
        <v>0</v>
      </c>
      <c r="Q217" s="54">
        <f>styczeń!Q217</f>
        <v>0</v>
      </c>
      <c r="R217" s="55">
        <f>styczeń!R217</f>
        <v>0</v>
      </c>
      <c r="S217" s="188">
        <f t="shared" ref="S217" si="3667">IF(OR($B217=$B223,S220=0),0,ROUND((T218+Y222)/S220,0))</f>
        <v>0</v>
      </c>
      <c r="T217" s="51">
        <f t="shared" ref="T217:T218" si="3668">SUM(U217:AA217)</f>
        <v>0</v>
      </c>
      <c r="U217" s="52">
        <f>styczeń!U217</f>
        <v>0</v>
      </c>
      <c r="V217" s="52">
        <f>styczeń!V217</f>
        <v>0</v>
      </c>
      <c r="W217" s="52">
        <f>styczeń!W217</f>
        <v>0</v>
      </c>
      <c r="X217" s="52">
        <f>styczeń!X217</f>
        <v>0</v>
      </c>
      <c r="Y217" s="53">
        <f>styczeń!Y217</f>
        <v>0</v>
      </c>
      <c r="Z217" s="54">
        <f>styczeń!Z217</f>
        <v>0</v>
      </c>
      <c r="AA217" s="55">
        <f>styczeń!AA217</f>
        <v>0</v>
      </c>
      <c r="AB217" s="188">
        <f t="shared" ref="AB217" si="3669">IF(OR($B217=$B223,AB220=0),0,ROUND((AC218+AH222)/AB220,0))</f>
        <v>0</v>
      </c>
      <c r="AC217" s="51">
        <f t="shared" ref="AC217:AC218" si="3670">SUM(AD217:AJ217)</f>
        <v>0</v>
      </c>
      <c r="AD217" s="52">
        <f>styczeń!AD217</f>
        <v>0</v>
      </c>
      <c r="AE217" s="52">
        <f>styczeń!AE217</f>
        <v>0</v>
      </c>
      <c r="AF217" s="52">
        <f>styczeń!AF217</f>
        <v>0</v>
      </c>
      <c r="AG217" s="52">
        <f>styczeń!AG217</f>
        <v>0</v>
      </c>
      <c r="AH217" s="53">
        <f>styczeń!AH217</f>
        <v>0</v>
      </c>
      <c r="AI217" s="54">
        <f>styczeń!AI217</f>
        <v>0</v>
      </c>
      <c r="AJ217" s="55">
        <f>styczeń!AJ217</f>
        <v>0</v>
      </c>
      <c r="AK217" s="188">
        <f t="shared" ref="AK217" si="3671">IF(OR($B217=$B223,AK220=0),0,ROUND((AL218+AQ222)/AK220,0))</f>
        <v>0</v>
      </c>
      <c r="AL217" s="51">
        <f t="shared" ref="AL217:AL218" si="3672">SUM(AM217:AS217)</f>
        <v>0</v>
      </c>
      <c r="AM217" s="52">
        <f>styczeń!AM217</f>
        <v>0</v>
      </c>
      <c r="AN217" s="52">
        <f>styczeń!AN217</f>
        <v>0</v>
      </c>
      <c r="AO217" s="52">
        <f>styczeń!AO217</f>
        <v>0</v>
      </c>
      <c r="AP217" s="52">
        <f>styczeń!AP217</f>
        <v>0</v>
      </c>
      <c r="AQ217" s="53">
        <f>styczeń!AQ217</f>
        <v>0</v>
      </c>
      <c r="AR217" s="54">
        <f>styczeń!AR217</f>
        <v>0</v>
      </c>
      <c r="AS217" s="55">
        <f>styczeń!AS217</f>
        <v>0</v>
      </c>
      <c r="AT217" s="188">
        <f t="shared" ref="AT217" si="3673">IF(OR($B217=$B223,AT220=0),0,ROUND((AU218+AZ222)/AT220,0))</f>
        <v>0</v>
      </c>
      <c r="AU217" s="51">
        <f t="shared" ref="AU217:AU218" si="3674">SUM(AV217:BB217)</f>
        <v>0</v>
      </c>
      <c r="AV217" s="52">
        <f t="shared" ref="AV217" si="3675">IF(SUM($AM$9:$AS$9)=SUM($AV$9:$BB$9),AM217,IF(AND(SUM($AV$9:$BB$9)&gt;42,SUM($AV$9:$BB$9)&lt;49),AM217,0))</f>
        <v>0</v>
      </c>
      <c r="AW217" s="52">
        <f t="shared" ref="AW217" si="3676">IF(SUM($AM$9:$AS$9)=SUM($AV$9:$BB$9),AN217,IF(AND(SUM($AV$9:$BB$9)&gt;42,SUM($AV$9:$BB$9)&lt;49),AN217,0))</f>
        <v>0</v>
      </c>
      <c r="AX217" s="52">
        <f t="shared" ref="AX217" si="3677">IF(SUM($AM$9:$AS$9)=SUM($AV$9:$BB$9),AO217,IF(AND(SUM($AV$9:$BB$9)&gt;42,SUM($AV$9:$BB$9)&lt;49),AO217,0))</f>
        <v>0</v>
      </c>
      <c r="AY217" s="52">
        <f t="shared" ref="AY217" si="3678">IF(SUM($AM$9:$AS$9)=SUM($AV$9:$BB$9),AP217,IF(AND(SUM($AV$9:$BB$9)&gt;42,SUM($AV$9:$BB$9)&lt;49),AP217,0))</f>
        <v>0</v>
      </c>
      <c r="AZ217" s="53">
        <f t="shared" ref="AZ217" si="3679">IF(SUM($AM$9:$AS$9)=SUM($AV$9:$BB$9),AQ217,IF(AND(SUM($AV$9:$BB$9)&gt;42,SUM($AV$9:$BB$9)&lt;49),AQ217,0))</f>
        <v>0</v>
      </c>
      <c r="BA217" s="54">
        <f t="shared" ref="BA217" si="3680">IF(SUM($AM$9:$AS$9)=SUM($AV$9:$BB$9),AR217,IF(AND(SUM($AV$9:$BB$9)&gt;42,SUM($AV$9:$BB$9)&lt;49),AR217,0))</f>
        <v>0</v>
      </c>
      <c r="BB217" s="55">
        <f t="shared" ref="BB217" si="3681">IF(SUM($AM$9:$AS$9)=SUM($AV$9:$BB$9),AS217,IF(AND(SUM($AV$9:$BB$9)&gt;42,SUM($AV$9:$BB$9)&lt;49),AS217,0))</f>
        <v>0</v>
      </c>
    </row>
    <row r="218" spans="1:54" ht="12.75" hidden="1" customHeight="1" x14ac:dyDescent="0.2">
      <c r="B218" s="93"/>
      <c r="C218" s="94"/>
      <c r="D218" s="95"/>
      <c r="E218" s="115"/>
      <c r="F218" s="140" t="b">
        <f t="shared" ref="F218" si="3682">IF($B211=$B217,OR(F212,G217&lt;F217),G217&lt;F217)</f>
        <v>0</v>
      </c>
      <c r="G218" s="189">
        <f t="shared" ref="G218" si="3683">IF(AND($B211=$B217,$B211&lt;&gt;"",$B211&lt;&gt;0),G217+G212,G217)</f>
        <v>18</v>
      </c>
      <c r="H218" s="120"/>
      <c r="I218" s="165">
        <f t="shared" si="3664"/>
        <v>0</v>
      </c>
      <c r="J218" s="194">
        <f t="shared" ref="J218" si="3684">7-COUNTIF(L217:R217,0)-COUNTIF(L217:R217,"")</f>
        <v>0</v>
      </c>
      <c r="K218" s="22">
        <f t="shared" si="3666"/>
        <v>0</v>
      </c>
      <c r="L218" s="35">
        <f t="shared" ref="L218:R218" si="3685">IF($B211=$B217,L217+L212,L217)</f>
        <v>0</v>
      </c>
      <c r="M218" s="35">
        <f t="shared" si="3685"/>
        <v>0</v>
      </c>
      <c r="N218" s="35">
        <f t="shared" si="3685"/>
        <v>0</v>
      </c>
      <c r="O218" s="35">
        <f t="shared" si="3685"/>
        <v>0</v>
      </c>
      <c r="P218" s="36">
        <f t="shared" si="3685"/>
        <v>0</v>
      </c>
      <c r="Q218" s="37">
        <f t="shared" si="3685"/>
        <v>0</v>
      </c>
      <c r="R218" s="38">
        <f t="shared" si="3685"/>
        <v>0</v>
      </c>
      <c r="S218" s="194">
        <f t="shared" ref="S218" si="3686">7-COUNTIF(U217:AA217,0)-COUNTIF(U217:AA217,"")</f>
        <v>0</v>
      </c>
      <c r="T218" s="22">
        <f t="shared" si="3668"/>
        <v>0</v>
      </c>
      <c r="U218" s="35">
        <f t="shared" ref="U218:AA218" si="3687">IF($B211=$B217,U217+U212,U217)</f>
        <v>0</v>
      </c>
      <c r="V218" s="35">
        <f t="shared" si="3687"/>
        <v>0</v>
      </c>
      <c r="W218" s="35">
        <f t="shared" si="3687"/>
        <v>0</v>
      </c>
      <c r="X218" s="35">
        <f t="shared" si="3687"/>
        <v>0</v>
      </c>
      <c r="Y218" s="36">
        <f t="shared" si="3687"/>
        <v>0</v>
      </c>
      <c r="Z218" s="37">
        <f t="shared" si="3687"/>
        <v>0</v>
      </c>
      <c r="AA218" s="38">
        <f t="shared" si="3687"/>
        <v>0</v>
      </c>
      <c r="AB218" s="194">
        <f t="shared" ref="AB218" si="3688">7-COUNTIF(AD217:AJ217,0)-COUNTIF(AD217:AJ217,"")</f>
        <v>0</v>
      </c>
      <c r="AC218" s="22">
        <f t="shared" si="3670"/>
        <v>0</v>
      </c>
      <c r="AD218" s="35">
        <f t="shared" ref="AD218:AJ218" si="3689">IF($B211=$B217,AD217+AD212,AD217)</f>
        <v>0</v>
      </c>
      <c r="AE218" s="35">
        <f t="shared" si="3689"/>
        <v>0</v>
      </c>
      <c r="AF218" s="35">
        <f t="shared" si="3689"/>
        <v>0</v>
      </c>
      <c r="AG218" s="35">
        <f t="shared" si="3689"/>
        <v>0</v>
      </c>
      <c r="AH218" s="36">
        <f t="shared" si="3689"/>
        <v>0</v>
      </c>
      <c r="AI218" s="37">
        <f t="shared" si="3689"/>
        <v>0</v>
      </c>
      <c r="AJ218" s="38">
        <f t="shared" si="3689"/>
        <v>0</v>
      </c>
      <c r="AK218" s="194">
        <f t="shared" ref="AK218" si="3690">7-COUNTIF(AM217:AS217,0)-COUNTIF(AM217:AS217,"")</f>
        <v>0</v>
      </c>
      <c r="AL218" s="22">
        <f t="shared" si="3672"/>
        <v>0</v>
      </c>
      <c r="AM218" s="35">
        <f t="shared" ref="AM218:AS218" si="3691">IF($B211=$B217,AM217+AM212,AM217)</f>
        <v>0</v>
      </c>
      <c r="AN218" s="35">
        <f t="shared" si="3691"/>
        <v>0</v>
      </c>
      <c r="AO218" s="35">
        <f t="shared" si="3691"/>
        <v>0</v>
      </c>
      <c r="AP218" s="35">
        <f t="shared" si="3691"/>
        <v>0</v>
      </c>
      <c r="AQ218" s="36">
        <f t="shared" si="3691"/>
        <v>0</v>
      </c>
      <c r="AR218" s="37">
        <f t="shared" si="3691"/>
        <v>0</v>
      </c>
      <c r="AS218" s="38">
        <f t="shared" si="3691"/>
        <v>0</v>
      </c>
      <c r="AT218" s="194">
        <f t="shared" ref="AT218" si="3692">7-COUNTIF(AV217:BB217,0)-COUNTIF(AV217:BB217,"")</f>
        <v>0</v>
      </c>
      <c r="AU218" s="22">
        <f t="shared" si="3674"/>
        <v>0</v>
      </c>
      <c r="AV218" s="35">
        <f t="shared" ref="AV218:BB218" si="3693">IF($B211=$B217,AV217+AV212,AV217)</f>
        <v>0</v>
      </c>
      <c r="AW218" s="35">
        <f t="shared" si="3693"/>
        <v>0</v>
      </c>
      <c r="AX218" s="35">
        <f t="shared" si="3693"/>
        <v>0</v>
      </c>
      <c r="AY218" s="35">
        <f t="shared" si="3693"/>
        <v>0</v>
      </c>
      <c r="AZ218" s="36">
        <f t="shared" si="3693"/>
        <v>0</v>
      </c>
      <c r="BA218" s="37">
        <f t="shared" si="3693"/>
        <v>0</v>
      </c>
      <c r="BB218" s="38">
        <f t="shared" si="3693"/>
        <v>0</v>
      </c>
    </row>
    <row r="219" spans="1:54" ht="15" hidden="1" customHeight="1" x14ac:dyDescent="0.2">
      <c r="B219" s="116"/>
      <c r="C219" s="117"/>
      <c r="D219" s="118"/>
      <c r="E219" s="119"/>
      <c r="F219" s="92"/>
      <c r="G219" s="190">
        <f t="shared" ref="G219" si="3694">IF(AND($B211=$B217,$B211&lt;&gt;"",$B211&lt;&gt;0),F217+G213,F217)</f>
        <v>18</v>
      </c>
      <c r="H219" s="121"/>
      <c r="I219" s="165">
        <f t="shared" si="3664"/>
        <v>0</v>
      </c>
      <c r="J219" s="195">
        <f t="shared" ref="J219" si="3695">IF($B217=$B211,COUNTIF(L219:R219,0),COUNTIF(L220:R220,0)+COUNTIF(L220:R220,""))</f>
        <v>7</v>
      </c>
      <c r="K219" s="39">
        <f t="shared" ref="K219:R219" si="3696">IF($B211=$B217,K220+K213,K220)</f>
        <v>0</v>
      </c>
      <c r="L219" s="40">
        <f t="shared" si="3696"/>
        <v>0</v>
      </c>
      <c r="M219" s="40">
        <f t="shared" si="3696"/>
        <v>0</v>
      </c>
      <c r="N219" s="40">
        <f t="shared" si="3696"/>
        <v>0</v>
      </c>
      <c r="O219" s="40">
        <f t="shared" si="3696"/>
        <v>0</v>
      </c>
      <c r="P219" s="41">
        <f t="shared" si="3696"/>
        <v>0</v>
      </c>
      <c r="Q219" s="42">
        <f t="shared" si="3696"/>
        <v>0</v>
      </c>
      <c r="R219" s="43">
        <f t="shared" si="3696"/>
        <v>0</v>
      </c>
      <c r="S219" s="195">
        <f t="shared" ref="S219" si="3697">IF($B217=$B211,COUNTIF(U219:AA219,0),COUNTIF(U220:AA220,0)+COUNTIF(U220:AA220,""))</f>
        <v>7</v>
      </c>
      <c r="T219" s="39">
        <f t="shared" ref="T219:AA219" si="3698">IF($B211=$B217,T220+T213,T220)</f>
        <v>0</v>
      </c>
      <c r="U219" s="40">
        <f t="shared" si="3698"/>
        <v>0</v>
      </c>
      <c r="V219" s="40">
        <f t="shared" si="3698"/>
        <v>0</v>
      </c>
      <c r="W219" s="40">
        <f t="shared" si="3698"/>
        <v>0</v>
      </c>
      <c r="X219" s="40">
        <f t="shared" si="3698"/>
        <v>0</v>
      </c>
      <c r="Y219" s="41">
        <f t="shared" si="3698"/>
        <v>0</v>
      </c>
      <c r="Z219" s="42">
        <f t="shared" si="3698"/>
        <v>0</v>
      </c>
      <c r="AA219" s="43">
        <f t="shared" si="3698"/>
        <v>0</v>
      </c>
      <c r="AB219" s="195">
        <f t="shared" ref="AB219" si="3699">IF($B217=$B211,COUNTIF(AD219:AJ219,0),COUNTIF(AD220:AJ220,0)+COUNTIF(AD220:AJ220,""))</f>
        <v>7</v>
      </c>
      <c r="AC219" s="39">
        <f t="shared" ref="AC219:AJ219" si="3700">IF($B211=$B217,AC220+AC213,AC220)</f>
        <v>0</v>
      </c>
      <c r="AD219" s="40">
        <f t="shared" si="3700"/>
        <v>0</v>
      </c>
      <c r="AE219" s="40">
        <f t="shared" si="3700"/>
        <v>0</v>
      </c>
      <c r="AF219" s="40">
        <f t="shared" si="3700"/>
        <v>0</v>
      </c>
      <c r="AG219" s="40">
        <f t="shared" si="3700"/>
        <v>0</v>
      </c>
      <c r="AH219" s="41">
        <f t="shared" si="3700"/>
        <v>0</v>
      </c>
      <c r="AI219" s="42">
        <f t="shared" si="3700"/>
        <v>0</v>
      </c>
      <c r="AJ219" s="43">
        <f t="shared" si="3700"/>
        <v>0</v>
      </c>
      <c r="AK219" s="195">
        <f t="shared" ref="AK219" si="3701">IF($B217=$B211,COUNTIF(AM219:AS219,0),COUNTIF(AM220:AS220,0)+COUNTIF(AM220:AS220,""))</f>
        <v>7</v>
      </c>
      <c r="AL219" s="39">
        <f t="shared" ref="AL219:AS219" si="3702">IF($B211=$B217,AL220+AL213,AL220)</f>
        <v>0</v>
      </c>
      <c r="AM219" s="40">
        <f t="shared" si="3702"/>
        <v>0</v>
      </c>
      <c r="AN219" s="40">
        <f t="shared" si="3702"/>
        <v>0</v>
      </c>
      <c r="AO219" s="40">
        <f t="shared" si="3702"/>
        <v>0</v>
      </c>
      <c r="AP219" s="40">
        <f t="shared" si="3702"/>
        <v>0</v>
      </c>
      <c r="AQ219" s="41">
        <f t="shared" si="3702"/>
        <v>0</v>
      </c>
      <c r="AR219" s="42">
        <f t="shared" si="3702"/>
        <v>0</v>
      </c>
      <c r="AS219" s="43">
        <f t="shared" si="3702"/>
        <v>0</v>
      </c>
      <c r="AT219" s="195">
        <f t="shared" ref="AT219" si="3703">IF($B217=$B211,COUNTIF(AV219:BB219,0),COUNTIF(AV220:BB220,0)+COUNTIF(AV220:BB220,""))</f>
        <v>7</v>
      </c>
      <c r="AU219" s="39">
        <f t="shared" ref="AU219:BB219" si="3704">IF($B211=$B217,AU220+AU213,AU220)</f>
        <v>0</v>
      </c>
      <c r="AV219" s="40">
        <f t="shared" si="3704"/>
        <v>0</v>
      </c>
      <c r="AW219" s="40">
        <f t="shared" si="3704"/>
        <v>0</v>
      </c>
      <c r="AX219" s="40">
        <f t="shared" si="3704"/>
        <v>0</v>
      </c>
      <c r="AY219" s="40">
        <f t="shared" si="3704"/>
        <v>0</v>
      </c>
      <c r="AZ219" s="41">
        <f t="shared" si="3704"/>
        <v>0</v>
      </c>
      <c r="BA219" s="42">
        <f t="shared" si="3704"/>
        <v>0</v>
      </c>
      <c r="BB219" s="43">
        <f t="shared" si="3704"/>
        <v>0</v>
      </c>
    </row>
    <row r="220" spans="1:54" ht="15.75" customHeight="1" x14ac:dyDescent="0.2">
      <c r="A220" s="1">
        <f t="shared" ref="A220" si="3705">A217</f>
        <v>0</v>
      </c>
      <c r="B220" s="313">
        <f t="shared" ref="B220" si="3706">B214+1</f>
        <v>34</v>
      </c>
      <c r="C220" s="314"/>
      <c r="D220" s="314"/>
      <c r="E220" s="314"/>
      <c r="F220" s="31"/>
      <c r="G220" s="183"/>
      <c r="H220" s="122">
        <f t="shared" ref="H220" si="3707">5-COUNTIF(AU217,0)-COUNTIF(AL217,0)-COUNTIF(AC217,0)-COUNTIF(T217,0)-COUNTIF(K217,0)</f>
        <v>0</v>
      </c>
      <c r="I220" s="165">
        <f t="shared" si="3664"/>
        <v>0</v>
      </c>
      <c r="J220" s="187">
        <f t="shared" ref="J220" si="3708">IF($B217=$B211,J214+IF($F217&lt;&gt;$G217,(K217+$G219-$G218)/$F217,K217/$F217),IF($F217&lt;&gt;G217,(K217+$G219-$G218)/$F217,K217/$F217))</f>
        <v>0</v>
      </c>
      <c r="K220" s="7">
        <f t="shared" ref="K220:K221" si="3709">SUM(L220:R220)</f>
        <v>0</v>
      </c>
      <c r="L220" s="26">
        <f t="shared" ref="L220:R220" si="3710">L217</f>
        <v>0</v>
      </c>
      <c r="M220" s="26">
        <f t="shared" si="3710"/>
        <v>0</v>
      </c>
      <c r="N220" s="26">
        <f t="shared" si="3710"/>
        <v>0</v>
      </c>
      <c r="O220" s="26">
        <f t="shared" si="3710"/>
        <v>0</v>
      </c>
      <c r="P220" s="26">
        <f t="shared" si="3710"/>
        <v>0</v>
      </c>
      <c r="Q220" s="29">
        <f t="shared" si="3710"/>
        <v>0</v>
      </c>
      <c r="R220" s="23">
        <f t="shared" si="3710"/>
        <v>0</v>
      </c>
      <c r="S220" s="187">
        <f t="shared" ref="S220" si="3711">IF($B217=$B211,S214+IF($F217&lt;&gt;$G217,(T217+$G219-$G218)/$F217,T217/$F217),IF($F217&lt;&gt;P217,(T217+$G219-$G218)/$F217,T217/$F217))</f>
        <v>0</v>
      </c>
      <c r="T220" s="7">
        <f t="shared" ref="T220:T221" si="3712">SUM(U220:AA220)</f>
        <v>0</v>
      </c>
      <c r="U220" s="26">
        <f t="shared" ref="U220:AA220" si="3713">U217</f>
        <v>0</v>
      </c>
      <c r="V220" s="26">
        <f t="shared" si="3713"/>
        <v>0</v>
      </c>
      <c r="W220" s="26">
        <f t="shared" si="3713"/>
        <v>0</v>
      </c>
      <c r="X220" s="26">
        <f t="shared" si="3713"/>
        <v>0</v>
      </c>
      <c r="Y220" s="113">
        <f t="shared" si="3713"/>
        <v>0</v>
      </c>
      <c r="Z220" s="29">
        <f t="shared" si="3713"/>
        <v>0</v>
      </c>
      <c r="AA220" s="23">
        <f t="shared" si="3713"/>
        <v>0</v>
      </c>
      <c r="AB220" s="187">
        <f t="shared" ref="AB220" si="3714">IF($B217=$B211,AB214+IF($F217&lt;&gt;$G217,(AC217+$G219-$G218)/$F217,AC217/$F217),IF($F217&lt;&gt;Y217,(AC217+$G219-$G218)/$F217,AC217/$F217))</f>
        <v>0</v>
      </c>
      <c r="AC220" s="7">
        <f t="shared" ref="AC220:AC221" si="3715">SUM(AD220:AJ220)</f>
        <v>0</v>
      </c>
      <c r="AD220" s="26">
        <f t="shared" ref="AD220:AJ220" si="3716">AD217</f>
        <v>0</v>
      </c>
      <c r="AE220" s="26">
        <f t="shared" si="3716"/>
        <v>0</v>
      </c>
      <c r="AF220" s="26">
        <f t="shared" si="3716"/>
        <v>0</v>
      </c>
      <c r="AG220" s="26">
        <f t="shared" si="3716"/>
        <v>0</v>
      </c>
      <c r="AH220" s="113">
        <f t="shared" si="3716"/>
        <v>0</v>
      </c>
      <c r="AI220" s="29">
        <f t="shared" si="3716"/>
        <v>0</v>
      </c>
      <c r="AJ220" s="23">
        <f t="shared" si="3716"/>
        <v>0</v>
      </c>
      <c r="AK220" s="187">
        <f t="shared" ref="AK220" si="3717">IF($B217=$B211,AK214+IF($F217&lt;&gt;$G217,(AL217+$G219-$G218)/$F217,AL217/$F217),IF($F217&lt;&gt;AH217,(AL217+$G219-$G218)/$F217,AL217/$F217))</f>
        <v>0</v>
      </c>
      <c r="AL220" s="7">
        <f t="shared" ref="AL220:AL221" si="3718">SUM(AM220:AS220)</f>
        <v>0</v>
      </c>
      <c r="AM220" s="26">
        <f t="shared" ref="AM220:AS220" si="3719">AM217</f>
        <v>0</v>
      </c>
      <c r="AN220" s="26">
        <f t="shared" si="3719"/>
        <v>0</v>
      </c>
      <c r="AO220" s="26">
        <f t="shared" si="3719"/>
        <v>0</v>
      </c>
      <c r="AP220" s="26">
        <f t="shared" si="3719"/>
        <v>0</v>
      </c>
      <c r="AQ220" s="113">
        <f t="shared" si="3719"/>
        <v>0</v>
      </c>
      <c r="AR220" s="29">
        <f t="shared" si="3719"/>
        <v>0</v>
      </c>
      <c r="AS220" s="23">
        <f t="shared" si="3719"/>
        <v>0</v>
      </c>
      <c r="AT220" s="187">
        <f t="shared" ref="AT220" si="3720">IF($B217=$B211,AT214+IF($F217&lt;&gt;$G217,(AU217+$G219-$G218)/$F217,AU217/$F217),IF($F217&lt;&gt;AQ217,(AU217+$G219-$G218)/$F217,AU217/$F217))</f>
        <v>0</v>
      </c>
      <c r="AU220" s="7">
        <f t="shared" ref="AU220:AU221" si="3721">SUM(AV220:BB220)</f>
        <v>0</v>
      </c>
      <c r="AV220" s="6">
        <f t="shared" ref="AV220" si="3722">IF(SUM($AM$9:$AS$9)=SUM($AV$9:$BB$9),AV217,IF(AND(SUM($AV$9:$BB$9)&gt;42,SUM($AV$9:$BB$9)&lt;49),AV217,0))</f>
        <v>0</v>
      </c>
      <c r="AW220" s="6">
        <f t="shared" ref="AW220:BB220" si="3723">IF(SUM($AM$9:$AS$9)=SUM($AV$9:$BB$9),AW217,IF(AND(SUM($AV$9:$BB$9)&gt;42,SUM($AV$9:$BB$9)&lt;49),AW217,0))</f>
        <v>0</v>
      </c>
      <c r="AX220" s="6">
        <f t="shared" si="3723"/>
        <v>0</v>
      </c>
      <c r="AY220" s="6">
        <f t="shared" si="3723"/>
        <v>0</v>
      </c>
      <c r="AZ220" s="26">
        <f t="shared" si="3723"/>
        <v>0</v>
      </c>
      <c r="BA220" s="29">
        <f t="shared" si="3723"/>
        <v>0</v>
      </c>
      <c r="BB220" s="23">
        <f t="shared" si="3723"/>
        <v>0</v>
      </c>
    </row>
    <row r="221" spans="1:54" ht="15.75" customHeight="1" x14ac:dyDescent="0.2">
      <c r="A221" s="1">
        <f t="shared" ref="A221:A222" si="3724">A220</f>
        <v>0</v>
      </c>
      <c r="B221" s="313"/>
      <c r="C221" s="314"/>
      <c r="D221" s="314"/>
      <c r="E221" s="314"/>
      <c r="F221" s="31"/>
      <c r="G221" s="183"/>
      <c r="H221" s="123">
        <f t="shared" ref="H221" si="3725">IF($B217=$B211,H215+F221,$F221)</f>
        <v>0</v>
      </c>
      <c r="I221" s="165">
        <f t="shared" si="3664"/>
        <v>0</v>
      </c>
      <c r="J221" s="141">
        <f t="shared" ref="J221" si="3726">IF($H220=0,0,IF($B211=$B217,IF($H222&gt;0,$H222+J215,K217+J215),IF($H222&gt;0,$H222,K217)))</f>
        <v>0</v>
      </c>
      <c r="K221" s="7">
        <f t="shared" si="3709"/>
        <v>0</v>
      </c>
      <c r="L221" s="6"/>
      <c r="M221" s="6"/>
      <c r="N221" s="6"/>
      <c r="O221" s="6"/>
      <c r="P221" s="26"/>
      <c r="Q221" s="29"/>
      <c r="R221" s="23"/>
      <c r="S221" s="141">
        <f t="shared" ref="S221" si="3727">IF($H220=0,0,IF($B211=$B217,IF($H222&gt;0,$H222+S215,T217+S215),IF($H222&gt;0,$H222,T217)))</f>
        <v>0</v>
      </c>
      <c r="T221" s="7">
        <f t="shared" si="3712"/>
        <v>0</v>
      </c>
      <c r="U221" s="6"/>
      <c r="V221" s="6"/>
      <c r="W221" s="6"/>
      <c r="X221" s="6"/>
      <c r="Y221" s="26"/>
      <c r="Z221" s="29"/>
      <c r="AA221" s="23"/>
      <c r="AB221" s="141">
        <f t="shared" ref="AB221" si="3728">IF($H220=0,0,IF($B211=$B217,IF($H222&gt;0,$H222+AB215,AC217+AB215),IF($H222&gt;0,$H222,AC217)))</f>
        <v>0</v>
      </c>
      <c r="AC221" s="7">
        <f t="shared" si="3715"/>
        <v>0</v>
      </c>
      <c r="AD221" s="6"/>
      <c r="AE221" s="6"/>
      <c r="AF221" s="6"/>
      <c r="AG221" s="6"/>
      <c r="AH221" s="26"/>
      <c r="AI221" s="29"/>
      <c r="AJ221" s="23"/>
      <c r="AK221" s="141">
        <f t="shared" ref="AK221" si="3729">IF($H220=0,0,IF($B211=$B217,IF($H222&gt;0,$H222+AK215,AL217+AK215),IF($H222&gt;0,$H222,AL217)))</f>
        <v>0</v>
      </c>
      <c r="AL221" s="7">
        <f t="shared" si="3718"/>
        <v>0</v>
      </c>
      <c r="AM221" s="6"/>
      <c r="AN221" s="6"/>
      <c r="AO221" s="6"/>
      <c r="AP221" s="6"/>
      <c r="AQ221" s="26"/>
      <c r="AR221" s="29"/>
      <c r="AS221" s="23"/>
      <c r="AT221" s="141">
        <f t="shared" ref="AT221" si="3730">IF($H220=0,0,IF($B211=$B217,IF($H222&gt;0,$H222+AT215,AU217+AT215),IF($H222&gt;0,$H222,AU217)))</f>
        <v>0</v>
      </c>
      <c r="AU221" s="7">
        <f t="shared" si="3721"/>
        <v>0</v>
      </c>
      <c r="AV221" s="6"/>
      <c r="AW221" s="6"/>
      <c r="AX221" s="6"/>
      <c r="AY221" s="6"/>
      <c r="AZ221" s="26"/>
      <c r="BA221" s="29"/>
      <c r="BB221" s="23"/>
    </row>
    <row r="222" spans="1:54" ht="18.75" customHeight="1" thickBot="1" x14ac:dyDescent="0.25">
      <c r="A222" s="1">
        <f t="shared" si="3724"/>
        <v>0</v>
      </c>
      <c r="B222" s="323" t="str">
        <f>IF(B217="",Wydruk!$AE$6,IF(J218=0,Wydruk!$AE$7,IF(AND(G218&lt;G219,B217&lt;&gt;$B223),Wydruk!$AE$13,IF(AND($B217=$B211,$B217&lt;&gt;$B223),IF(OR(OR(J222&lt;4,J222&gt;5),OR(S222&lt;4,S222&gt;5),OR(AB222&lt;4,AB222&gt;5),OR(AK222&lt;4,AK222&gt;5),OR(AND(AT222&lt;4,AT222&gt;0),AT222&gt;5)),Wydruk!$AE$8,Wydruk!$AE$9),IF($B217=$B223,IF($F221&lt;&gt;0,Wydruk!$AE$12,Wydruk!$AE$10),IF(OR(OR(J218&lt;4,J218&gt;5),OR(S218&lt;4,S218&gt;5),OR(AB218&lt;4,AB218&gt;5),OR(AK218&lt;4,AK218&gt;5),OR(AND(AT218&lt;4,AT218&gt;0),AT218&gt;5)),Wydruk!$AE$8,Wydruk!$AE$11))))))</f>
        <v>Uzupełnij liczby godzin tygodniowego planu</v>
      </c>
      <c r="C222" s="324"/>
      <c r="D222" s="324"/>
      <c r="E222" s="324"/>
      <c r="F222" s="173">
        <f>styczeń!F222</f>
        <v>0</v>
      </c>
      <c r="G222" s="184">
        <f>styczeń!G222</f>
        <v>0</v>
      </c>
      <c r="H222" s="191">
        <f t="shared" ref="H222" si="3731">IF(OR($G222=0,$F222=0,$G222="",$F222=""),0,$G222/$F222)</f>
        <v>0</v>
      </c>
      <c r="I222" s="193"/>
      <c r="J222" s="176">
        <f t="shared" ref="J222" si="3732">IF($B211=$B217,IF(L217+L212&gt;0,1,0)+IF(M217+M212&gt;0,1,0)+IF(N217+N212&gt;0,1,0)+IF(O217+O212&gt;0,1,0)+IF(P217+P212&gt;0,1,0)+IF(Q217+Q212&gt;0,1,0)+IF(R217+R212&gt;0,1,0),J218)</f>
        <v>0</v>
      </c>
      <c r="K222" s="133">
        <f t="shared" ref="K222" si="3733">IF(OR($B217=$B223,J222=0,(K218-Q222+O222)&lt;=0),0,(K218-Q222+O222)/J222)</f>
        <v>0</v>
      </c>
      <c r="L222" s="137">
        <f t="shared" ref="L222" si="3734">IF(K222*(7-J219)&lt;=0,0,K222*(7-J219))</f>
        <v>0</v>
      </c>
      <c r="M222" s="311">
        <f t="shared" ref="M222" si="3735">ROUND(IF(OR(K219-K222*(7-J219)+P222&lt;0,$B217=$B223,K222&lt;=0,K219=0),0,IF(K219-K222*(7-J219)+P222&gt;Q222-O222+P222,Q222-O222+P222,K219-K222*(7-J219)+P222)),1)</f>
        <v>0</v>
      </c>
      <c r="N222" s="312"/>
      <c r="O222" s="139">
        <f t="shared" ref="O222" si="3736">IF(OR($B217=$B223,J218=0),0,IF($B217=$B211,J217,$F217))</f>
        <v>0</v>
      </c>
      <c r="P222" s="30">
        <f t="shared" ref="P222" si="3737">IF(OR($B217=$B223,J222=0),0,$G219-$G218)</f>
        <v>0</v>
      </c>
      <c r="Q222" s="134">
        <f t="shared" ref="Q222" si="3738">IF(OR($B217=$B223,J222=0),0,J221)</f>
        <v>0</v>
      </c>
      <c r="R222" s="138">
        <f t="shared" ref="R222" si="3739">IF($B217=$B223,0,K219)</f>
        <v>0</v>
      </c>
      <c r="S222" s="176">
        <f t="shared" ref="S222" si="3740">IF($B211=$B217,IF(U217+U212&gt;0,1,0)+IF(V217+V212&gt;0,1,0)+IF(W217+W212&gt;0,1,0)+IF(X217+X212&gt;0,1,0)+IF(Y217+Y212&gt;0,1,0)+IF(Z217+Z212&gt;0,1,0)+IF(AA217+AA212&gt;0,1,0),S218)</f>
        <v>0</v>
      </c>
      <c r="T222" s="133">
        <f t="shared" ref="T222" si="3741">IF(OR($B217=$B223,S222=0,(T218-Z222+X222)&lt;=0),0,(T218-Z222+X222)/S222)</f>
        <v>0</v>
      </c>
      <c r="U222" s="137">
        <f t="shared" ref="U222" si="3742">IF(T222*(7-S219)&lt;=0,0,T222*(7-S219))</f>
        <v>0</v>
      </c>
      <c r="V222" s="311">
        <f t="shared" ref="V222" si="3743">ROUND(IF(OR(T219-T222*(7-S219)+Y222&lt;0,$B217=$B223,T222&lt;=0,T219=0),0,IF(T219-T222*(7-S219)+Y222&gt;Z222-X222+Y222,Z222-X222+Y222,T219-T222*(7-S219)+Y222)),1)</f>
        <v>0</v>
      </c>
      <c r="W222" s="312"/>
      <c r="X222" s="139">
        <f t="shared" ref="X222" si="3744">IF(OR($B217=$B223,S218=0),0,IF($B217=$B211,S217,$F217))</f>
        <v>0</v>
      </c>
      <c r="Y222" s="30">
        <f t="shared" ref="Y222" si="3745">IF(OR($B217=$B223,S222=0),0,$G219-$G218)</f>
        <v>0</v>
      </c>
      <c r="Z222" s="134">
        <f t="shared" ref="Z222" si="3746">IF(OR($B217=$B223,S222=0),0,S221)</f>
        <v>0</v>
      </c>
      <c r="AA222" s="138">
        <f t="shared" ref="AA222" si="3747">IF($B217=$B223,0,T219)</f>
        <v>0</v>
      </c>
      <c r="AB222" s="176">
        <f t="shared" ref="AB222" si="3748">IF($B211=$B217,IF(AD217+AD212&gt;0,1,0)+IF(AE217+AE212&gt;0,1,0)+IF(AF217+AF212&gt;0,1,0)+IF(AG217+AG212&gt;0,1,0)+IF(AH217+AH212&gt;0,1,0)+IF(AI217+AI212&gt;0,1,0)+IF(AJ217+AJ212&gt;0,1,0),AB218)</f>
        <v>0</v>
      </c>
      <c r="AC222" s="133">
        <f t="shared" ref="AC222" si="3749">IF(OR($B217=$B223,AB222=0,(AC218-AI222+AG222)&lt;=0),0,(AC218-AI222+AG222)/AB222)</f>
        <v>0</v>
      </c>
      <c r="AD222" s="137">
        <f t="shared" ref="AD222" si="3750">IF(AC222*(7-AB219)&lt;=0,0,AC222*(7-AB219))</f>
        <v>0</v>
      </c>
      <c r="AE222" s="311">
        <f t="shared" ref="AE222" si="3751">ROUND(IF(OR(AC219-AC222*(7-AB219)+AH222&lt;0,$B217=$B223,AC222&lt;=0,AC219=0),0,IF(AC219-AC222*(7-AB219)+AH222&gt;AI222-AG222+AH222,AI222-AG222+AH222,AC219-AC222*(7-AB219)+AH222)),1)</f>
        <v>0</v>
      </c>
      <c r="AF222" s="312"/>
      <c r="AG222" s="139">
        <f t="shared" ref="AG222" si="3752">IF(OR($B217=$B223,AB218=0),0,IF($B217=$B211,AB217,$F217))</f>
        <v>0</v>
      </c>
      <c r="AH222" s="30">
        <f t="shared" ref="AH222" si="3753">IF(OR($B217=$B223,AB222=0),0,$G219-$G218)</f>
        <v>0</v>
      </c>
      <c r="AI222" s="134">
        <f t="shared" ref="AI222" si="3754">IF(OR($B217=$B223,AB222=0),0,AB221)</f>
        <v>0</v>
      </c>
      <c r="AJ222" s="138">
        <f t="shared" ref="AJ222" si="3755">IF($B217=$B223,0,AC219)</f>
        <v>0</v>
      </c>
      <c r="AK222" s="176">
        <f t="shared" ref="AK222" si="3756">IF($B211=$B217,IF(AM217+AM212&gt;0,1,0)+IF(AN217+AN212&gt;0,1,0)+IF(AO217+AO212&gt;0,1,0)+IF(AP217+AP212&gt;0,1,0)+IF(AQ217+AQ212&gt;0,1,0)+IF(AR217+AR212&gt;0,1,0)+IF(AS217+AS212&gt;0,1,0),AK218)</f>
        <v>0</v>
      </c>
      <c r="AL222" s="133">
        <f t="shared" ref="AL222" si="3757">IF(OR($B217=$B223,AK222=0,(AL218-AR222+AP222)&lt;=0),0,(AL218-AR222+AP222)/AK222)</f>
        <v>0</v>
      </c>
      <c r="AM222" s="137">
        <f t="shared" ref="AM222" si="3758">IF(AL222*(7-AK219)&lt;=0,0,AL222*(7-AK219))</f>
        <v>0</v>
      </c>
      <c r="AN222" s="311">
        <f t="shared" ref="AN222" si="3759">ROUND(IF(OR(AL219-AL222*(7-AK219)+AQ222&lt;0,$B217=$B223,AL222&lt;=0,AL219=0),0,IF(AL219-AL222*(7-AK219)+AQ222&gt;AR222-AP222+AQ222,AR222-AP222+AQ222,AL219-AL222*(7-AK219)+AQ222)),1)</f>
        <v>0</v>
      </c>
      <c r="AO222" s="312"/>
      <c r="AP222" s="139">
        <f t="shared" ref="AP222" si="3760">IF(OR($B217=$B223,AK218=0),0,IF($B217=$B211,AK217,$F217))</f>
        <v>0</v>
      </c>
      <c r="AQ222" s="30">
        <f t="shared" ref="AQ222" si="3761">IF(OR($B217=$B223,AK222=0),0,$G219-$G218)</f>
        <v>0</v>
      </c>
      <c r="AR222" s="134">
        <f t="shared" ref="AR222" si="3762">IF(OR($B217=$B223,AK222=0),0,AK221)</f>
        <v>0</v>
      </c>
      <c r="AS222" s="138">
        <f t="shared" ref="AS222" si="3763">IF($B217=$B223,0,AL219)</f>
        <v>0</v>
      </c>
      <c r="AT222" s="176">
        <f t="shared" ref="AT222" si="3764">IF($B211=$B217,IF(AV217+AV212&gt;0,1,0)+IF(AW217+AW212&gt;0,1,0)+IF(AX217+AX212&gt;0,1,0)+IF(AY217+AY212&gt;0,1,0)+IF(AZ217+AZ212&gt;0,1,0)+IF(BA217+BA212&gt;0,1,0)+IF(BB217+BB212&gt;0,1,0),AT218)</f>
        <v>0</v>
      </c>
      <c r="AU222" s="133">
        <f t="shared" ref="AU222" si="3765">IF(OR($B217=$B223,AT222=0,(AU218-BA222+AY222)&lt;=0),0,(AU218-BA222+AY222)/AT222)</f>
        <v>0</v>
      </c>
      <c r="AV222" s="137">
        <f t="shared" ref="AV222" si="3766">IF(AU222*(7-AT219)&lt;=0,0,AU222*(7-AT219))</f>
        <v>0</v>
      </c>
      <c r="AW222" s="311">
        <f t="shared" ref="AW222" si="3767">ROUND(IF(OR(AU219-AU222*(7-AT219)+AZ222&lt;0,$B217=$B223,AU222&lt;=0,AU219=0),0,IF(AU219-AU222*(7-AT219)+AZ222&gt;BA222-AY222+AZ222,BA222-AY222+AZ222,AU219-AU222*(7-AT219)+AZ222)),1)</f>
        <v>0</v>
      </c>
      <c r="AX222" s="312"/>
      <c r="AY222" s="139">
        <f t="shared" ref="AY222" si="3768">IF(OR($B217=$B223,AT218=0),0,IF($B217=$B211,AT217,$F217))</f>
        <v>0</v>
      </c>
      <c r="AZ222" s="30">
        <f t="shared" ref="AZ222" si="3769">IF(OR($B217=$B223,AT222=0),0,$G219-$G218)</f>
        <v>0</v>
      </c>
      <c r="BA222" s="134">
        <f t="shared" ref="BA222" si="3770">IF(OR($B217=$B223,AT222=0),0,AT221)</f>
        <v>0</v>
      </c>
      <c r="BB222" s="138">
        <f t="shared" ref="BB222" si="3771">IF($B217=$B223,0,AU219)</f>
        <v>0</v>
      </c>
    </row>
    <row r="223" spans="1:54" ht="15.75" x14ac:dyDescent="0.2">
      <c r="A223" s="1">
        <f t="shared" ref="A223" si="3772">IF(B223="","1. Niewypełnione",B223)</f>
        <v>0</v>
      </c>
      <c r="B223" s="320">
        <f>styczeń!B223</f>
        <v>0</v>
      </c>
      <c r="C223" s="321">
        <f>styczeń!C223</f>
        <v>0</v>
      </c>
      <c r="D223" s="321">
        <f>styczeń!D223</f>
        <v>0</v>
      </c>
      <c r="E223" s="321">
        <f>styczeń!E223</f>
        <v>0</v>
      </c>
      <c r="F223" s="177">
        <f>styczeń!F223</f>
        <v>18</v>
      </c>
      <c r="G223" s="185">
        <f>styczeń!G223</f>
        <v>18</v>
      </c>
      <c r="H223" s="177"/>
      <c r="I223" s="192">
        <f t="shared" ref="I223:I227" si="3773">K223+T223+AC223+AL223+AU223</f>
        <v>0</v>
      </c>
      <c r="J223" s="186">
        <f t="shared" ref="J223" si="3774">IF(OR($B223=$B229,J226=0),0,ROUND((K224+P228)/J226,0))</f>
        <v>0</v>
      </c>
      <c r="K223" s="51">
        <f t="shared" ref="K223:K224" si="3775">SUM(L223:R223)</f>
        <v>0</v>
      </c>
      <c r="L223" s="52">
        <f>styczeń!L223</f>
        <v>0</v>
      </c>
      <c r="M223" s="52">
        <f>styczeń!M223</f>
        <v>0</v>
      </c>
      <c r="N223" s="52">
        <f>styczeń!N223</f>
        <v>0</v>
      </c>
      <c r="O223" s="52">
        <f>styczeń!O223</f>
        <v>0</v>
      </c>
      <c r="P223" s="53">
        <f>styczeń!P223</f>
        <v>0</v>
      </c>
      <c r="Q223" s="54">
        <f>styczeń!Q223</f>
        <v>0</v>
      </c>
      <c r="R223" s="55">
        <f>styczeń!R223</f>
        <v>0</v>
      </c>
      <c r="S223" s="188">
        <f t="shared" ref="S223" si="3776">IF(OR($B223=$B229,S226=0),0,ROUND((T224+Y228)/S226,0))</f>
        <v>0</v>
      </c>
      <c r="T223" s="51">
        <f t="shared" ref="T223:T224" si="3777">SUM(U223:AA223)</f>
        <v>0</v>
      </c>
      <c r="U223" s="52">
        <f>styczeń!U223</f>
        <v>0</v>
      </c>
      <c r="V223" s="52">
        <f>styczeń!V223</f>
        <v>0</v>
      </c>
      <c r="W223" s="52">
        <f>styczeń!W223</f>
        <v>0</v>
      </c>
      <c r="X223" s="52">
        <f>styczeń!X223</f>
        <v>0</v>
      </c>
      <c r="Y223" s="53">
        <f>styczeń!Y223</f>
        <v>0</v>
      </c>
      <c r="Z223" s="54">
        <f>styczeń!Z223</f>
        <v>0</v>
      </c>
      <c r="AA223" s="55">
        <f>styczeń!AA223</f>
        <v>0</v>
      </c>
      <c r="AB223" s="188">
        <f t="shared" ref="AB223" si="3778">IF(OR($B223=$B229,AB226=0),0,ROUND((AC224+AH228)/AB226,0))</f>
        <v>0</v>
      </c>
      <c r="AC223" s="51">
        <f t="shared" ref="AC223:AC224" si="3779">SUM(AD223:AJ223)</f>
        <v>0</v>
      </c>
      <c r="AD223" s="52">
        <f>styczeń!AD223</f>
        <v>0</v>
      </c>
      <c r="AE223" s="52">
        <f>styczeń!AE223</f>
        <v>0</v>
      </c>
      <c r="AF223" s="52">
        <f>styczeń!AF223</f>
        <v>0</v>
      </c>
      <c r="AG223" s="52">
        <f>styczeń!AG223</f>
        <v>0</v>
      </c>
      <c r="AH223" s="53">
        <f>styczeń!AH223</f>
        <v>0</v>
      </c>
      <c r="AI223" s="54">
        <f>styczeń!AI223</f>
        <v>0</v>
      </c>
      <c r="AJ223" s="55">
        <f>styczeń!AJ223</f>
        <v>0</v>
      </c>
      <c r="AK223" s="188">
        <f t="shared" ref="AK223" si="3780">IF(OR($B223=$B229,AK226=0),0,ROUND((AL224+AQ228)/AK226,0))</f>
        <v>0</v>
      </c>
      <c r="AL223" s="51">
        <f t="shared" ref="AL223:AL224" si="3781">SUM(AM223:AS223)</f>
        <v>0</v>
      </c>
      <c r="AM223" s="52">
        <f>styczeń!AM223</f>
        <v>0</v>
      </c>
      <c r="AN223" s="52">
        <f>styczeń!AN223</f>
        <v>0</v>
      </c>
      <c r="AO223" s="52">
        <f>styczeń!AO223</f>
        <v>0</v>
      </c>
      <c r="AP223" s="52">
        <f>styczeń!AP223</f>
        <v>0</v>
      </c>
      <c r="AQ223" s="53">
        <f>styczeń!AQ223</f>
        <v>0</v>
      </c>
      <c r="AR223" s="54">
        <f>styczeń!AR223</f>
        <v>0</v>
      </c>
      <c r="AS223" s="55">
        <f>styczeń!AS223</f>
        <v>0</v>
      </c>
      <c r="AT223" s="188">
        <f t="shared" ref="AT223" si="3782">IF(OR($B223=$B229,AT226=0),0,ROUND((AU224+AZ228)/AT226,0))</f>
        <v>0</v>
      </c>
      <c r="AU223" s="51">
        <f t="shared" ref="AU223:AU224" si="3783">SUM(AV223:BB223)</f>
        <v>0</v>
      </c>
      <c r="AV223" s="52">
        <f t="shared" ref="AV223" si="3784">IF(SUM($AM$9:$AS$9)=SUM($AV$9:$BB$9),AM223,IF(AND(SUM($AV$9:$BB$9)&gt;42,SUM($AV$9:$BB$9)&lt;49),AM223,0))</f>
        <v>0</v>
      </c>
      <c r="AW223" s="52">
        <f t="shared" ref="AW223" si="3785">IF(SUM($AM$9:$AS$9)=SUM($AV$9:$BB$9),AN223,IF(AND(SUM($AV$9:$BB$9)&gt;42,SUM($AV$9:$BB$9)&lt;49),AN223,0))</f>
        <v>0</v>
      </c>
      <c r="AX223" s="52">
        <f t="shared" ref="AX223" si="3786">IF(SUM($AM$9:$AS$9)=SUM($AV$9:$BB$9),AO223,IF(AND(SUM($AV$9:$BB$9)&gt;42,SUM($AV$9:$BB$9)&lt;49),AO223,0))</f>
        <v>0</v>
      </c>
      <c r="AY223" s="52">
        <f t="shared" ref="AY223" si="3787">IF(SUM($AM$9:$AS$9)=SUM($AV$9:$BB$9),AP223,IF(AND(SUM($AV$9:$BB$9)&gt;42,SUM($AV$9:$BB$9)&lt;49),AP223,0))</f>
        <v>0</v>
      </c>
      <c r="AZ223" s="53">
        <f t="shared" ref="AZ223" si="3788">IF(SUM($AM$9:$AS$9)=SUM($AV$9:$BB$9),AQ223,IF(AND(SUM($AV$9:$BB$9)&gt;42,SUM($AV$9:$BB$9)&lt;49),AQ223,0))</f>
        <v>0</v>
      </c>
      <c r="BA223" s="54">
        <f t="shared" ref="BA223" si="3789">IF(SUM($AM$9:$AS$9)=SUM($AV$9:$BB$9),AR223,IF(AND(SUM($AV$9:$BB$9)&gt;42,SUM($AV$9:$BB$9)&lt;49),AR223,0))</f>
        <v>0</v>
      </c>
      <c r="BB223" s="55">
        <f t="shared" ref="BB223" si="3790">IF(SUM($AM$9:$AS$9)=SUM($AV$9:$BB$9),AS223,IF(AND(SUM($AV$9:$BB$9)&gt;42,SUM($AV$9:$BB$9)&lt;49),AS223,0))</f>
        <v>0</v>
      </c>
    </row>
    <row r="224" spans="1:54" ht="12.75" hidden="1" customHeight="1" x14ac:dyDescent="0.2">
      <c r="B224" s="93"/>
      <c r="C224" s="94"/>
      <c r="D224" s="95"/>
      <c r="E224" s="115"/>
      <c r="F224" s="140" t="b">
        <f t="shared" ref="F224" si="3791">IF($B217=$B223,OR(F218,G223&lt;F223),G223&lt;F223)</f>
        <v>0</v>
      </c>
      <c r="G224" s="189">
        <f t="shared" ref="G224" si="3792">IF(AND($B217=$B223,$B217&lt;&gt;"",$B217&lt;&gt;0),G223+G218,G223)</f>
        <v>18</v>
      </c>
      <c r="H224" s="120"/>
      <c r="I224" s="165">
        <f t="shared" si="3773"/>
        <v>0</v>
      </c>
      <c r="J224" s="194">
        <f t="shared" ref="J224" si="3793">7-COUNTIF(L223:R223,0)-COUNTIF(L223:R223,"")</f>
        <v>0</v>
      </c>
      <c r="K224" s="22">
        <f t="shared" si="3775"/>
        <v>0</v>
      </c>
      <c r="L224" s="35">
        <f t="shared" ref="L224:R224" si="3794">IF($B217=$B223,L223+L218,L223)</f>
        <v>0</v>
      </c>
      <c r="M224" s="35">
        <f t="shared" si="3794"/>
        <v>0</v>
      </c>
      <c r="N224" s="35">
        <f t="shared" si="3794"/>
        <v>0</v>
      </c>
      <c r="O224" s="35">
        <f t="shared" si="3794"/>
        <v>0</v>
      </c>
      <c r="P224" s="36">
        <f t="shared" si="3794"/>
        <v>0</v>
      </c>
      <c r="Q224" s="37">
        <f t="shared" si="3794"/>
        <v>0</v>
      </c>
      <c r="R224" s="38">
        <f t="shared" si="3794"/>
        <v>0</v>
      </c>
      <c r="S224" s="194">
        <f t="shared" ref="S224" si="3795">7-COUNTIF(U223:AA223,0)-COUNTIF(U223:AA223,"")</f>
        <v>0</v>
      </c>
      <c r="T224" s="22">
        <f t="shared" si="3777"/>
        <v>0</v>
      </c>
      <c r="U224" s="35">
        <f t="shared" ref="U224:AA224" si="3796">IF($B217=$B223,U223+U218,U223)</f>
        <v>0</v>
      </c>
      <c r="V224" s="35">
        <f t="shared" si="3796"/>
        <v>0</v>
      </c>
      <c r="W224" s="35">
        <f t="shared" si="3796"/>
        <v>0</v>
      </c>
      <c r="X224" s="35">
        <f t="shared" si="3796"/>
        <v>0</v>
      </c>
      <c r="Y224" s="36">
        <f t="shared" si="3796"/>
        <v>0</v>
      </c>
      <c r="Z224" s="37">
        <f t="shared" si="3796"/>
        <v>0</v>
      </c>
      <c r="AA224" s="38">
        <f t="shared" si="3796"/>
        <v>0</v>
      </c>
      <c r="AB224" s="194">
        <f t="shared" ref="AB224" si="3797">7-COUNTIF(AD223:AJ223,0)-COUNTIF(AD223:AJ223,"")</f>
        <v>0</v>
      </c>
      <c r="AC224" s="22">
        <f t="shared" si="3779"/>
        <v>0</v>
      </c>
      <c r="AD224" s="35">
        <f t="shared" ref="AD224:AJ224" si="3798">IF($B217=$B223,AD223+AD218,AD223)</f>
        <v>0</v>
      </c>
      <c r="AE224" s="35">
        <f t="shared" si="3798"/>
        <v>0</v>
      </c>
      <c r="AF224" s="35">
        <f t="shared" si="3798"/>
        <v>0</v>
      </c>
      <c r="AG224" s="35">
        <f t="shared" si="3798"/>
        <v>0</v>
      </c>
      <c r="AH224" s="36">
        <f t="shared" si="3798"/>
        <v>0</v>
      </c>
      <c r="AI224" s="37">
        <f t="shared" si="3798"/>
        <v>0</v>
      </c>
      <c r="AJ224" s="38">
        <f t="shared" si="3798"/>
        <v>0</v>
      </c>
      <c r="AK224" s="194">
        <f t="shared" ref="AK224" si="3799">7-COUNTIF(AM223:AS223,0)-COUNTIF(AM223:AS223,"")</f>
        <v>0</v>
      </c>
      <c r="AL224" s="22">
        <f t="shared" si="3781"/>
        <v>0</v>
      </c>
      <c r="AM224" s="35">
        <f t="shared" ref="AM224:AS224" si="3800">IF($B217=$B223,AM223+AM218,AM223)</f>
        <v>0</v>
      </c>
      <c r="AN224" s="35">
        <f t="shared" si="3800"/>
        <v>0</v>
      </c>
      <c r="AO224" s="35">
        <f t="shared" si="3800"/>
        <v>0</v>
      </c>
      <c r="AP224" s="35">
        <f t="shared" si="3800"/>
        <v>0</v>
      </c>
      <c r="AQ224" s="36">
        <f t="shared" si="3800"/>
        <v>0</v>
      </c>
      <c r="AR224" s="37">
        <f t="shared" si="3800"/>
        <v>0</v>
      </c>
      <c r="AS224" s="38">
        <f t="shared" si="3800"/>
        <v>0</v>
      </c>
      <c r="AT224" s="194">
        <f t="shared" ref="AT224" si="3801">7-COUNTIF(AV223:BB223,0)-COUNTIF(AV223:BB223,"")</f>
        <v>0</v>
      </c>
      <c r="AU224" s="22">
        <f t="shared" si="3783"/>
        <v>0</v>
      </c>
      <c r="AV224" s="35">
        <f t="shared" ref="AV224:BB224" si="3802">IF($B217=$B223,AV223+AV218,AV223)</f>
        <v>0</v>
      </c>
      <c r="AW224" s="35">
        <f t="shared" si="3802"/>
        <v>0</v>
      </c>
      <c r="AX224" s="35">
        <f t="shared" si="3802"/>
        <v>0</v>
      </c>
      <c r="AY224" s="35">
        <f t="shared" si="3802"/>
        <v>0</v>
      </c>
      <c r="AZ224" s="36">
        <f t="shared" si="3802"/>
        <v>0</v>
      </c>
      <c r="BA224" s="37">
        <f t="shared" si="3802"/>
        <v>0</v>
      </c>
      <c r="BB224" s="38">
        <f t="shared" si="3802"/>
        <v>0</v>
      </c>
    </row>
    <row r="225" spans="1:54" ht="15" hidden="1" customHeight="1" x14ac:dyDescent="0.2">
      <c r="B225" s="116"/>
      <c r="C225" s="117"/>
      <c r="D225" s="118"/>
      <c r="E225" s="119"/>
      <c r="F225" s="92"/>
      <c r="G225" s="190">
        <f t="shared" ref="G225" si="3803">IF(AND($B217=$B223,$B217&lt;&gt;"",$B217&lt;&gt;0),F223+G219,F223)</f>
        <v>18</v>
      </c>
      <c r="H225" s="121"/>
      <c r="I225" s="165">
        <f t="shared" si="3773"/>
        <v>0</v>
      </c>
      <c r="J225" s="195">
        <f t="shared" ref="J225" si="3804">IF($B223=$B217,COUNTIF(L225:R225,0),COUNTIF(L226:R226,0)+COUNTIF(L226:R226,""))</f>
        <v>7</v>
      </c>
      <c r="K225" s="39">
        <f t="shared" ref="K225:R225" si="3805">IF($B217=$B223,K226+K219,K226)</f>
        <v>0</v>
      </c>
      <c r="L225" s="40">
        <f t="shared" si="3805"/>
        <v>0</v>
      </c>
      <c r="M225" s="40">
        <f t="shared" si="3805"/>
        <v>0</v>
      </c>
      <c r="N225" s="40">
        <f t="shared" si="3805"/>
        <v>0</v>
      </c>
      <c r="O225" s="40">
        <f t="shared" si="3805"/>
        <v>0</v>
      </c>
      <c r="P225" s="41">
        <f t="shared" si="3805"/>
        <v>0</v>
      </c>
      <c r="Q225" s="42">
        <f t="shared" si="3805"/>
        <v>0</v>
      </c>
      <c r="R225" s="43">
        <f t="shared" si="3805"/>
        <v>0</v>
      </c>
      <c r="S225" s="195">
        <f t="shared" ref="S225" si="3806">IF($B223=$B217,COUNTIF(U225:AA225,0),COUNTIF(U226:AA226,0)+COUNTIF(U226:AA226,""))</f>
        <v>7</v>
      </c>
      <c r="T225" s="39">
        <f t="shared" ref="T225:AA225" si="3807">IF($B217=$B223,T226+T219,T226)</f>
        <v>0</v>
      </c>
      <c r="U225" s="40">
        <f t="shared" si="3807"/>
        <v>0</v>
      </c>
      <c r="V225" s="40">
        <f t="shared" si="3807"/>
        <v>0</v>
      </c>
      <c r="W225" s="40">
        <f t="shared" si="3807"/>
        <v>0</v>
      </c>
      <c r="X225" s="40">
        <f t="shared" si="3807"/>
        <v>0</v>
      </c>
      <c r="Y225" s="41">
        <f t="shared" si="3807"/>
        <v>0</v>
      </c>
      <c r="Z225" s="42">
        <f t="shared" si="3807"/>
        <v>0</v>
      </c>
      <c r="AA225" s="43">
        <f t="shared" si="3807"/>
        <v>0</v>
      </c>
      <c r="AB225" s="195">
        <f t="shared" ref="AB225" si="3808">IF($B223=$B217,COUNTIF(AD225:AJ225,0),COUNTIF(AD226:AJ226,0)+COUNTIF(AD226:AJ226,""))</f>
        <v>7</v>
      </c>
      <c r="AC225" s="39">
        <f t="shared" ref="AC225:AJ225" si="3809">IF($B217=$B223,AC226+AC219,AC226)</f>
        <v>0</v>
      </c>
      <c r="AD225" s="40">
        <f t="shared" si="3809"/>
        <v>0</v>
      </c>
      <c r="AE225" s="40">
        <f t="shared" si="3809"/>
        <v>0</v>
      </c>
      <c r="AF225" s="40">
        <f t="shared" si="3809"/>
        <v>0</v>
      </c>
      <c r="AG225" s="40">
        <f t="shared" si="3809"/>
        <v>0</v>
      </c>
      <c r="AH225" s="41">
        <f t="shared" si="3809"/>
        <v>0</v>
      </c>
      <c r="AI225" s="42">
        <f t="shared" si="3809"/>
        <v>0</v>
      </c>
      <c r="AJ225" s="43">
        <f t="shared" si="3809"/>
        <v>0</v>
      </c>
      <c r="AK225" s="195">
        <f t="shared" ref="AK225" si="3810">IF($B223=$B217,COUNTIF(AM225:AS225,0),COUNTIF(AM226:AS226,0)+COUNTIF(AM226:AS226,""))</f>
        <v>7</v>
      </c>
      <c r="AL225" s="39">
        <f t="shared" ref="AL225:AS225" si="3811">IF($B217=$B223,AL226+AL219,AL226)</f>
        <v>0</v>
      </c>
      <c r="AM225" s="40">
        <f t="shared" si="3811"/>
        <v>0</v>
      </c>
      <c r="AN225" s="40">
        <f t="shared" si="3811"/>
        <v>0</v>
      </c>
      <c r="AO225" s="40">
        <f t="shared" si="3811"/>
        <v>0</v>
      </c>
      <c r="AP225" s="40">
        <f t="shared" si="3811"/>
        <v>0</v>
      </c>
      <c r="AQ225" s="41">
        <f t="shared" si="3811"/>
        <v>0</v>
      </c>
      <c r="AR225" s="42">
        <f t="shared" si="3811"/>
        <v>0</v>
      </c>
      <c r="AS225" s="43">
        <f t="shared" si="3811"/>
        <v>0</v>
      </c>
      <c r="AT225" s="195">
        <f t="shared" ref="AT225" si="3812">IF($B223=$B217,COUNTIF(AV225:BB225,0),COUNTIF(AV226:BB226,0)+COUNTIF(AV226:BB226,""))</f>
        <v>7</v>
      </c>
      <c r="AU225" s="39">
        <f t="shared" ref="AU225:BB225" si="3813">IF($B217=$B223,AU226+AU219,AU226)</f>
        <v>0</v>
      </c>
      <c r="AV225" s="40">
        <f t="shared" si="3813"/>
        <v>0</v>
      </c>
      <c r="AW225" s="40">
        <f t="shared" si="3813"/>
        <v>0</v>
      </c>
      <c r="AX225" s="40">
        <f t="shared" si="3813"/>
        <v>0</v>
      </c>
      <c r="AY225" s="40">
        <f t="shared" si="3813"/>
        <v>0</v>
      </c>
      <c r="AZ225" s="41">
        <f t="shared" si="3813"/>
        <v>0</v>
      </c>
      <c r="BA225" s="42">
        <f t="shared" si="3813"/>
        <v>0</v>
      </c>
      <c r="BB225" s="43">
        <f t="shared" si="3813"/>
        <v>0</v>
      </c>
    </row>
    <row r="226" spans="1:54" ht="15.75" customHeight="1" x14ac:dyDescent="0.2">
      <c r="A226" s="1">
        <f t="shared" ref="A226" si="3814">A223</f>
        <v>0</v>
      </c>
      <c r="B226" s="313">
        <f t="shared" ref="B226" si="3815">B220+1</f>
        <v>35</v>
      </c>
      <c r="C226" s="314"/>
      <c r="D226" s="314"/>
      <c r="E226" s="314"/>
      <c r="F226" s="31"/>
      <c r="G226" s="183"/>
      <c r="H226" s="122">
        <f t="shared" ref="H226" si="3816">5-COUNTIF(AU223,0)-COUNTIF(AL223,0)-COUNTIF(AC223,0)-COUNTIF(T223,0)-COUNTIF(K223,0)</f>
        <v>0</v>
      </c>
      <c r="I226" s="165">
        <f t="shared" si="3773"/>
        <v>0</v>
      </c>
      <c r="J226" s="187">
        <f t="shared" ref="J226" si="3817">IF($B223=$B217,J220+IF($F223&lt;&gt;$G223,(K223+$G225-$G224)/$F223,K223/$F223),IF($F223&lt;&gt;G223,(K223+$G225-$G224)/$F223,K223/$F223))</f>
        <v>0</v>
      </c>
      <c r="K226" s="7">
        <f t="shared" ref="K226:K227" si="3818">SUM(L226:R226)</f>
        <v>0</v>
      </c>
      <c r="L226" s="26">
        <f t="shared" ref="L226:R226" si="3819">L223</f>
        <v>0</v>
      </c>
      <c r="M226" s="26">
        <f t="shared" si="3819"/>
        <v>0</v>
      </c>
      <c r="N226" s="26">
        <f t="shared" si="3819"/>
        <v>0</v>
      </c>
      <c r="O226" s="26">
        <f t="shared" si="3819"/>
        <v>0</v>
      </c>
      <c r="P226" s="26">
        <f t="shared" si="3819"/>
        <v>0</v>
      </c>
      <c r="Q226" s="29">
        <f t="shared" si="3819"/>
        <v>0</v>
      </c>
      <c r="R226" s="23">
        <f t="shared" si="3819"/>
        <v>0</v>
      </c>
      <c r="S226" s="187">
        <f t="shared" ref="S226" si="3820">IF($B223=$B217,S220+IF($F223&lt;&gt;$G223,(T223+$G225-$G224)/$F223,T223/$F223),IF($F223&lt;&gt;P223,(T223+$G225-$G224)/$F223,T223/$F223))</f>
        <v>0</v>
      </c>
      <c r="T226" s="7">
        <f t="shared" ref="T226:T227" si="3821">SUM(U226:AA226)</f>
        <v>0</v>
      </c>
      <c r="U226" s="26">
        <f t="shared" ref="U226:AA226" si="3822">U223</f>
        <v>0</v>
      </c>
      <c r="V226" s="26">
        <f t="shared" si="3822"/>
        <v>0</v>
      </c>
      <c r="W226" s="26">
        <f t="shared" si="3822"/>
        <v>0</v>
      </c>
      <c r="X226" s="26">
        <f t="shared" si="3822"/>
        <v>0</v>
      </c>
      <c r="Y226" s="113">
        <f t="shared" si="3822"/>
        <v>0</v>
      </c>
      <c r="Z226" s="29">
        <f t="shared" si="3822"/>
        <v>0</v>
      </c>
      <c r="AA226" s="23">
        <f t="shared" si="3822"/>
        <v>0</v>
      </c>
      <c r="AB226" s="187">
        <f t="shared" ref="AB226" si="3823">IF($B223=$B217,AB220+IF($F223&lt;&gt;$G223,(AC223+$G225-$G224)/$F223,AC223/$F223),IF($F223&lt;&gt;Y223,(AC223+$G225-$G224)/$F223,AC223/$F223))</f>
        <v>0</v>
      </c>
      <c r="AC226" s="7">
        <f t="shared" ref="AC226:AC227" si="3824">SUM(AD226:AJ226)</f>
        <v>0</v>
      </c>
      <c r="AD226" s="26">
        <f t="shared" ref="AD226:AJ226" si="3825">AD223</f>
        <v>0</v>
      </c>
      <c r="AE226" s="26">
        <f t="shared" si="3825"/>
        <v>0</v>
      </c>
      <c r="AF226" s="26">
        <f t="shared" si="3825"/>
        <v>0</v>
      </c>
      <c r="AG226" s="26">
        <f t="shared" si="3825"/>
        <v>0</v>
      </c>
      <c r="AH226" s="113">
        <f t="shared" si="3825"/>
        <v>0</v>
      </c>
      <c r="AI226" s="29">
        <f t="shared" si="3825"/>
        <v>0</v>
      </c>
      <c r="AJ226" s="23">
        <f t="shared" si="3825"/>
        <v>0</v>
      </c>
      <c r="AK226" s="187">
        <f t="shared" ref="AK226" si="3826">IF($B223=$B217,AK220+IF($F223&lt;&gt;$G223,(AL223+$G225-$G224)/$F223,AL223/$F223),IF($F223&lt;&gt;AH223,(AL223+$G225-$G224)/$F223,AL223/$F223))</f>
        <v>0</v>
      </c>
      <c r="AL226" s="7">
        <f t="shared" ref="AL226:AL227" si="3827">SUM(AM226:AS226)</f>
        <v>0</v>
      </c>
      <c r="AM226" s="26">
        <f t="shared" ref="AM226:AS226" si="3828">AM223</f>
        <v>0</v>
      </c>
      <c r="AN226" s="26">
        <f t="shared" si="3828"/>
        <v>0</v>
      </c>
      <c r="AO226" s="26">
        <f t="shared" si="3828"/>
        <v>0</v>
      </c>
      <c r="AP226" s="26">
        <f t="shared" si="3828"/>
        <v>0</v>
      </c>
      <c r="AQ226" s="113">
        <f t="shared" si="3828"/>
        <v>0</v>
      </c>
      <c r="AR226" s="29">
        <f t="shared" si="3828"/>
        <v>0</v>
      </c>
      <c r="AS226" s="23">
        <f t="shared" si="3828"/>
        <v>0</v>
      </c>
      <c r="AT226" s="187">
        <f t="shared" ref="AT226" si="3829">IF($B223=$B217,AT220+IF($F223&lt;&gt;$G223,(AU223+$G225-$G224)/$F223,AU223/$F223),IF($F223&lt;&gt;AQ223,(AU223+$G225-$G224)/$F223,AU223/$F223))</f>
        <v>0</v>
      </c>
      <c r="AU226" s="7">
        <f t="shared" ref="AU226:AU227" si="3830">SUM(AV226:BB226)</f>
        <v>0</v>
      </c>
      <c r="AV226" s="6">
        <f t="shared" ref="AV226" si="3831">IF(SUM($AM$9:$AS$9)=SUM($AV$9:$BB$9),AV223,IF(AND(SUM($AV$9:$BB$9)&gt;42,SUM($AV$9:$BB$9)&lt;49),AV223,0))</f>
        <v>0</v>
      </c>
      <c r="AW226" s="6">
        <f t="shared" ref="AW226:BB226" si="3832">IF(SUM($AM$9:$AS$9)=SUM($AV$9:$BB$9),AW223,IF(AND(SUM($AV$9:$BB$9)&gt;42,SUM($AV$9:$BB$9)&lt;49),AW223,0))</f>
        <v>0</v>
      </c>
      <c r="AX226" s="6">
        <f t="shared" si="3832"/>
        <v>0</v>
      </c>
      <c r="AY226" s="6">
        <f t="shared" si="3832"/>
        <v>0</v>
      </c>
      <c r="AZ226" s="26">
        <f t="shared" si="3832"/>
        <v>0</v>
      </c>
      <c r="BA226" s="29">
        <f t="shared" si="3832"/>
        <v>0</v>
      </c>
      <c r="BB226" s="23">
        <f t="shared" si="3832"/>
        <v>0</v>
      </c>
    </row>
    <row r="227" spans="1:54" ht="15.75" customHeight="1" x14ac:dyDescent="0.2">
      <c r="A227" s="1">
        <f t="shared" ref="A227:A228" si="3833">A226</f>
        <v>0</v>
      </c>
      <c r="B227" s="313"/>
      <c r="C227" s="314"/>
      <c r="D227" s="314"/>
      <c r="E227" s="314"/>
      <c r="F227" s="31"/>
      <c r="G227" s="183"/>
      <c r="H227" s="123">
        <f t="shared" ref="H227" si="3834">IF($B223=$B217,H221+F227,$F227)</f>
        <v>0</v>
      </c>
      <c r="I227" s="165">
        <f t="shared" si="3773"/>
        <v>0</v>
      </c>
      <c r="J227" s="141">
        <f t="shared" ref="J227" si="3835">IF($H226=0,0,IF($B217=$B223,IF($H228&gt;0,$H228+J221,K223+J221),IF($H228&gt;0,$H228,K223)))</f>
        <v>0</v>
      </c>
      <c r="K227" s="7">
        <f t="shared" si="3818"/>
        <v>0</v>
      </c>
      <c r="L227" s="6"/>
      <c r="M227" s="6"/>
      <c r="N227" s="6"/>
      <c r="O227" s="6"/>
      <c r="P227" s="26"/>
      <c r="Q227" s="29"/>
      <c r="R227" s="23"/>
      <c r="S227" s="141">
        <f t="shared" ref="S227" si="3836">IF($H226=0,0,IF($B217=$B223,IF($H228&gt;0,$H228+S221,T223+S221),IF($H228&gt;0,$H228,T223)))</f>
        <v>0</v>
      </c>
      <c r="T227" s="7">
        <f t="shared" si="3821"/>
        <v>0</v>
      </c>
      <c r="U227" s="6"/>
      <c r="V227" s="6"/>
      <c r="W227" s="6"/>
      <c r="X227" s="6"/>
      <c r="Y227" s="26"/>
      <c r="Z227" s="29"/>
      <c r="AA227" s="23"/>
      <c r="AB227" s="141">
        <f t="shared" ref="AB227" si="3837">IF($H226=0,0,IF($B217=$B223,IF($H228&gt;0,$H228+AB221,AC223+AB221),IF($H228&gt;0,$H228,AC223)))</f>
        <v>0</v>
      </c>
      <c r="AC227" s="7">
        <f t="shared" si="3824"/>
        <v>0</v>
      </c>
      <c r="AD227" s="6"/>
      <c r="AE227" s="6"/>
      <c r="AF227" s="6"/>
      <c r="AG227" s="6"/>
      <c r="AH227" s="26"/>
      <c r="AI227" s="29"/>
      <c r="AJ227" s="23"/>
      <c r="AK227" s="141">
        <f t="shared" ref="AK227" si="3838">IF($H226=0,0,IF($B217=$B223,IF($H228&gt;0,$H228+AK221,AL223+AK221),IF($H228&gt;0,$H228,AL223)))</f>
        <v>0</v>
      </c>
      <c r="AL227" s="7">
        <f t="shared" si="3827"/>
        <v>0</v>
      </c>
      <c r="AM227" s="6"/>
      <c r="AN227" s="6"/>
      <c r="AO227" s="6"/>
      <c r="AP227" s="6"/>
      <c r="AQ227" s="26"/>
      <c r="AR227" s="29"/>
      <c r="AS227" s="23"/>
      <c r="AT227" s="141">
        <f t="shared" ref="AT227" si="3839">IF($H226=0,0,IF($B217=$B223,IF($H228&gt;0,$H228+AT221,AU223+AT221),IF($H228&gt;0,$H228,AU223)))</f>
        <v>0</v>
      </c>
      <c r="AU227" s="7">
        <f t="shared" si="3830"/>
        <v>0</v>
      </c>
      <c r="AV227" s="6"/>
      <c r="AW227" s="6"/>
      <c r="AX227" s="6"/>
      <c r="AY227" s="6"/>
      <c r="AZ227" s="26"/>
      <c r="BA227" s="29"/>
      <c r="BB227" s="23"/>
    </row>
    <row r="228" spans="1:54" ht="18.75" customHeight="1" thickBot="1" x14ac:dyDescent="0.25">
      <c r="A228" s="1">
        <f t="shared" si="3833"/>
        <v>0</v>
      </c>
      <c r="B228" s="323" t="str">
        <f>IF(B223="",Wydruk!$AE$6,IF(J224=0,Wydruk!$AE$7,IF(AND(G224&lt;G225,B223&lt;&gt;$B229),Wydruk!$AE$13,IF(AND($B223=$B217,$B223&lt;&gt;$B229),IF(OR(OR(J228&lt;4,J228&gt;5),OR(S228&lt;4,S228&gt;5),OR(AB228&lt;4,AB228&gt;5),OR(AK228&lt;4,AK228&gt;5),OR(AND(AT228&lt;4,AT228&gt;0),AT228&gt;5)),Wydruk!$AE$8,Wydruk!$AE$9),IF($B223=$B229,IF($F227&lt;&gt;0,Wydruk!$AE$12,Wydruk!$AE$10),IF(OR(OR(J224&lt;4,J224&gt;5),OR(S224&lt;4,S224&gt;5),OR(AB224&lt;4,AB224&gt;5),OR(AK224&lt;4,AK224&gt;5),OR(AND(AT224&lt;4,AT224&gt;0),AT224&gt;5)),Wydruk!$AE$8,Wydruk!$AE$11))))))</f>
        <v>Uzupełnij liczby godzin tygodniowego planu</v>
      </c>
      <c r="C228" s="324"/>
      <c r="D228" s="324"/>
      <c r="E228" s="324"/>
      <c r="F228" s="173">
        <f>styczeń!F228</f>
        <v>0</v>
      </c>
      <c r="G228" s="184">
        <f>styczeń!G228</f>
        <v>0</v>
      </c>
      <c r="H228" s="191">
        <f t="shared" ref="H228" si="3840">IF(OR($G228=0,$F228=0,$G228="",$F228=""),0,$G228/$F228)</f>
        <v>0</v>
      </c>
      <c r="I228" s="193"/>
      <c r="J228" s="176">
        <f t="shared" ref="J228" si="3841">IF($B217=$B223,IF(L223+L218&gt;0,1,0)+IF(M223+M218&gt;0,1,0)+IF(N223+N218&gt;0,1,0)+IF(O223+O218&gt;0,1,0)+IF(P223+P218&gt;0,1,0)+IF(Q223+Q218&gt;0,1,0)+IF(R223+R218&gt;0,1,0),J224)</f>
        <v>0</v>
      </c>
      <c r="K228" s="133">
        <f t="shared" ref="K228" si="3842">IF(OR($B223=$B229,J228=0,(K224-Q228+O228)&lt;=0),0,(K224-Q228+O228)/J228)</f>
        <v>0</v>
      </c>
      <c r="L228" s="137">
        <f t="shared" ref="L228" si="3843">IF(K228*(7-J225)&lt;=0,0,K228*(7-J225))</f>
        <v>0</v>
      </c>
      <c r="M228" s="311">
        <f t="shared" ref="M228" si="3844">ROUND(IF(OR(K225-K228*(7-J225)+P228&lt;0,$B223=$B229,K228&lt;=0,K225=0),0,IF(K225-K228*(7-J225)+P228&gt;Q228-O228+P228,Q228-O228+P228,K225-K228*(7-J225)+P228)),1)</f>
        <v>0</v>
      </c>
      <c r="N228" s="312"/>
      <c r="O228" s="139">
        <f t="shared" ref="O228" si="3845">IF(OR($B223=$B229,J224=0),0,IF($B223=$B217,J223,$F223))</f>
        <v>0</v>
      </c>
      <c r="P228" s="30">
        <f t="shared" ref="P228" si="3846">IF(OR($B223=$B229,J228=0),0,$G225-$G224)</f>
        <v>0</v>
      </c>
      <c r="Q228" s="134">
        <f t="shared" ref="Q228" si="3847">IF(OR($B223=$B229,J228=0),0,J227)</f>
        <v>0</v>
      </c>
      <c r="R228" s="138">
        <f t="shared" ref="R228" si="3848">IF($B223=$B229,0,K225)</f>
        <v>0</v>
      </c>
      <c r="S228" s="176">
        <f t="shared" ref="S228" si="3849">IF($B217=$B223,IF(U223+U218&gt;0,1,0)+IF(V223+V218&gt;0,1,0)+IF(W223+W218&gt;0,1,0)+IF(X223+X218&gt;0,1,0)+IF(Y223+Y218&gt;0,1,0)+IF(Z223+Z218&gt;0,1,0)+IF(AA223+AA218&gt;0,1,0),S224)</f>
        <v>0</v>
      </c>
      <c r="T228" s="133">
        <f t="shared" ref="T228" si="3850">IF(OR($B223=$B229,S228=0,(T224-Z228+X228)&lt;=0),0,(T224-Z228+X228)/S228)</f>
        <v>0</v>
      </c>
      <c r="U228" s="137">
        <f t="shared" ref="U228" si="3851">IF(T228*(7-S225)&lt;=0,0,T228*(7-S225))</f>
        <v>0</v>
      </c>
      <c r="V228" s="311">
        <f t="shared" ref="V228" si="3852">ROUND(IF(OR(T225-T228*(7-S225)+Y228&lt;0,$B223=$B229,T228&lt;=0,T225=0),0,IF(T225-T228*(7-S225)+Y228&gt;Z228-X228+Y228,Z228-X228+Y228,T225-T228*(7-S225)+Y228)),1)</f>
        <v>0</v>
      </c>
      <c r="W228" s="312"/>
      <c r="X228" s="139">
        <f t="shared" ref="X228" si="3853">IF(OR($B223=$B229,S224=0),0,IF($B223=$B217,S223,$F223))</f>
        <v>0</v>
      </c>
      <c r="Y228" s="30">
        <f t="shared" ref="Y228" si="3854">IF(OR($B223=$B229,S228=0),0,$G225-$G224)</f>
        <v>0</v>
      </c>
      <c r="Z228" s="134">
        <f t="shared" ref="Z228" si="3855">IF(OR($B223=$B229,S228=0),0,S227)</f>
        <v>0</v>
      </c>
      <c r="AA228" s="138">
        <f t="shared" ref="AA228" si="3856">IF($B223=$B229,0,T225)</f>
        <v>0</v>
      </c>
      <c r="AB228" s="176">
        <f t="shared" ref="AB228" si="3857">IF($B217=$B223,IF(AD223+AD218&gt;0,1,0)+IF(AE223+AE218&gt;0,1,0)+IF(AF223+AF218&gt;0,1,0)+IF(AG223+AG218&gt;0,1,0)+IF(AH223+AH218&gt;0,1,0)+IF(AI223+AI218&gt;0,1,0)+IF(AJ223+AJ218&gt;0,1,0),AB224)</f>
        <v>0</v>
      </c>
      <c r="AC228" s="133">
        <f t="shared" ref="AC228" si="3858">IF(OR($B223=$B229,AB228=0,(AC224-AI228+AG228)&lt;=0),0,(AC224-AI228+AG228)/AB228)</f>
        <v>0</v>
      </c>
      <c r="AD228" s="137">
        <f t="shared" ref="AD228" si="3859">IF(AC228*(7-AB225)&lt;=0,0,AC228*(7-AB225))</f>
        <v>0</v>
      </c>
      <c r="AE228" s="311">
        <f t="shared" ref="AE228" si="3860">ROUND(IF(OR(AC225-AC228*(7-AB225)+AH228&lt;0,$B223=$B229,AC228&lt;=0,AC225=0),0,IF(AC225-AC228*(7-AB225)+AH228&gt;AI228-AG228+AH228,AI228-AG228+AH228,AC225-AC228*(7-AB225)+AH228)),1)</f>
        <v>0</v>
      </c>
      <c r="AF228" s="312"/>
      <c r="AG228" s="139">
        <f t="shared" ref="AG228" si="3861">IF(OR($B223=$B229,AB224=0),0,IF($B223=$B217,AB223,$F223))</f>
        <v>0</v>
      </c>
      <c r="AH228" s="30">
        <f t="shared" ref="AH228" si="3862">IF(OR($B223=$B229,AB228=0),0,$G225-$G224)</f>
        <v>0</v>
      </c>
      <c r="AI228" s="134">
        <f t="shared" ref="AI228" si="3863">IF(OR($B223=$B229,AB228=0),0,AB227)</f>
        <v>0</v>
      </c>
      <c r="AJ228" s="138">
        <f t="shared" ref="AJ228" si="3864">IF($B223=$B229,0,AC225)</f>
        <v>0</v>
      </c>
      <c r="AK228" s="176">
        <f t="shared" ref="AK228" si="3865">IF($B217=$B223,IF(AM223+AM218&gt;0,1,0)+IF(AN223+AN218&gt;0,1,0)+IF(AO223+AO218&gt;0,1,0)+IF(AP223+AP218&gt;0,1,0)+IF(AQ223+AQ218&gt;0,1,0)+IF(AR223+AR218&gt;0,1,0)+IF(AS223+AS218&gt;0,1,0),AK224)</f>
        <v>0</v>
      </c>
      <c r="AL228" s="133">
        <f t="shared" ref="AL228" si="3866">IF(OR($B223=$B229,AK228=0,(AL224-AR228+AP228)&lt;=0),0,(AL224-AR228+AP228)/AK228)</f>
        <v>0</v>
      </c>
      <c r="AM228" s="137">
        <f t="shared" ref="AM228" si="3867">IF(AL228*(7-AK225)&lt;=0,0,AL228*(7-AK225))</f>
        <v>0</v>
      </c>
      <c r="AN228" s="311">
        <f t="shared" ref="AN228" si="3868">ROUND(IF(OR(AL225-AL228*(7-AK225)+AQ228&lt;0,$B223=$B229,AL228&lt;=0,AL225=0),0,IF(AL225-AL228*(7-AK225)+AQ228&gt;AR228-AP228+AQ228,AR228-AP228+AQ228,AL225-AL228*(7-AK225)+AQ228)),1)</f>
        <v>0</v>
      </c>
      <c r="AO228" s="312"/>
      <c r="AP228" s="139">
        <f t="shared" ref="AP228" si="3869">IF(OR($B223=$B229,AK224=0),0,IF($B223=$B217,AK223,$F223))</f>
        <v>0</v>
      </c>
      <c r="AQ228" s="30">
        <f t="shared" ref="AQ228" si="3870">IF(OR($B223=$B229,AK228=0),0,$G225-$G224)</f>
        <v>0</v>
      </c>
      <c r="AR228" s="134">
        <f t="shared" ref="AR228" si="3871">IF(OR($B223=$B229,AK228=0),0,AK227)</f>
        <v>0</v>
      </c>
      <c r="AS228" s="138">
        <f t="shared" ref="AS228" si="3872">IF($B223=$B229,0,AL225)</f>
        <v>0</v>
      </c>
      <c r="AT228" s="176">
        <f t="shared" ref="AT228" si="3873">IF($B217=$B223,IF(AV223+AV218&gt;0,1,0)+IF(AW223+AW218&gt;0,1,0)+IF(AX223+AX218&gt;0,1,0)+IF(AY223+AY218&gt;0,1,0)+IF(AZ223+AZ218&gt;0,1,0)+IF(BA223+BA218&gt;0,1,0)+IF(BB223+BB218&gt;0,1,0),AT224)</f>
        <v>0</v>
      </c>
      <c r="AU228" s="133">
        <f t="shared" ref="AU228" si="3874">IF(OR($B223=$B229,AT228=0,(AU224-BA228+AY228)&lt;=0),0,(AU224-BA228+AY228)/AT228)</f>
        <v>0</v>
      </c>
      <c r="AV228" s="137">
        <f t="shared" ref="AV228" si="3875">IF(AU228*(7-AT225)&lt;=0,0,AU228*(7-AT225))</f>
        <v>0</v>
      </c>
      <c r="AW228" s="311">
        <f t="shared" ref="AW228" si="3876">ROUND(IF(OR(AU225-AU228*(7-AT225)+AZ228&lt;0,$B223=$B229,AU228&lt;=0,AU225=0),0,IF(AU225-AU228*(7-AT225)+AZ228&gt;BA228-AY228+AZ228,BA228-AY228+AZ228,AU225-AU228*(7-AT225)+AZ228)),1)</f>
        <v>0</v>
      </c>
      <c r="AX228" s="312"/>
      <c r="AY228" s="139">
        <f t="shared" ref="AY228" si="3877">IF(OR($B223=$B229,AT224=0),0,IF($B223=$B217,AT223,$F223))</f>
        <v>0</v>
      </c>
      <c r="AZ228" s="30">
        <f t="shared" ref="AZ228" si="3878">IF(OR($B223=$B229,AT228=0),0,$G225-$G224)</f>
        <v>0</v>
      </c>
      <c r="BA228" s="134">
        <f t="shared" ref="BA228" si="3879">IF(OR($B223=$B229,AT228=0),0,AT227)</f>
        <v>0</v>
      </c>
      <c r="BB228" s="138">
        <f t="shared" ref="BB228" si="3880">IF($B223=$B229,0,AU225)</f>
        <v>0</v>
      </c>
    </row>
    <row r="229" spans="1:54" ht="15.75" x14ac:dyDescent="0.2">
      <c r="A229" s="1">
        <f t="shared" ref="A229" si="3881">IF(B229="","1. Niewypełnione",B229)</f>
        <v>0</v>
      </c>
      <c r="B229" s="320">
        <f>styczeń!B229</f>
        <v>0</v>
      </c>
      <c r="C229" s="321">
        <f>styczeń!C229</f>
        <v>0</v>
      </c>
      <c r="D229" s="321">
        <f>styczeń!D229</f>
        <v>0</v>
      </c>
      <c r="E229" s="321">
        <f>styczeń!E229</f>
        <v>0</v>
      </c>
      <c r="F229" s="177">
        <f>styczeń!F229</f>
        <v>18</v>
      </c>
      <c r="G229" s="185">
        <f>styczeń!G229</f>
        <v>18</v>
      </c>
      <c r="H229" s="177"/>
      <c r="I229" s="192">
        <f t="shared" ref="I229:I233" si="3882">K229+T229+AC229+AL229+AU229</f>
        <v>0</v>
      </c>
      <c r="J229" s="186">
        <f t="shared" ref="J229" si="3883">IF(OR($B229=$B235,J232=0),0,ROUND((K230+P234)/J232,0))</f>
        <v>0</v>
      </c>
      <c r="K229" s="51">
        <f t="shared" ref="K229:K230" si="3884">SUM(L229:R229)</f>
        <v>0</v>
      </c>
      <c r="L229" s="52">
        <f>styczeń!L229</f>
        <v>0</v>
      </c>
      <c r="M229" s="52">
        <f>styczeń!M229</f>
        <v>0</v>
      </c>
      <c r="N229" s="52">
        <f>styczeń!N229</f>
        <v>0</v>
      </c>
      <c r="O229" s="52">
        <f>styczeń!O229</f>
        <v>0</v>
      </c>
      <c r="P229" s="53">
        <f>styczeń!P229</f>
        <v>0</v>
      </c>
      <c r="Q229" s="54">
        <f>styczeń!Q229</f>
        <v>0</v>
      </c>
      <c r="R229" s="55">
        <f>styczeń!R229</f>
        <v>0</v>
      </c>
      <c r="S229" s="188">
        <f t="shared" ref="S229" si="3885">IF(OR($B229=$B235,S232=0),0,ROUND((T230+Y234)/S232,0))</f>
        <v>0</v>
      </c>
      <c r="T229" s="51">
        <f t="shared" ref="T229:T230" si="3886">SUM(U229:AA229)</f>
        <v>0</v>
      </c>
      <c r="U229" s="52">
        <f>styczeń!U229</f>
        <v>0</v>
      </c>
      <c r="V229" s="52">
        <f>styczeń!V229</f>
        <v>0</v>
      </c>
      <c r="W229" s="52">
        <f>styczeń!W229</f>
        <v>0</v>
      </c>
      <c r="X229" s="52">
        <f>styczeń!X229</f>
        <v>0</v>
      </c>
      <c r="Y229" s="53">
        <f>styczeń!Y229</f>
        <v>0</v>
      </c>
      <c r="Z229" s="54">
        <f>styczeń!Z229</f>
        <v>0</v>
      </c>
      <c r="AA229" s="55">
        <f>styczeń!AA229</f>
        <v>0</v>
      </c>
      <c r="AB229" s="188">
        <f t="shared" ref="AB229" si="3887">IF(OR($B229=$B235,AB232=0),0,ROUND((AC230+AH234)/AB232,0))</f>
        <v>0</v>
      </c>
      <c r="AC229" s="51">
        <f t="shared" ref="AC229:AC230" si="3888">SUM(AD229:AJ229)</f>
        <v>0</v>
      </c>
      <c r="AD229" s="52">
        <f>styczeń!AD229</f>
        <v>0</v>
      </c>
      <c r="AE229" s="52">
        <f>styczeń!AE229</f>
        <v>0</v>
      </c>
      <c r="AF229" s="52">
        <f>styczeń!AF229</f>
        <v>0</v>
      </c>
      <c r="AG229" s="52">
        <f>styczeń!AG229</f>
        <v>0</v>
      </c>
      <c r="AH229" s="53">
        <f>styczeń!AH229</f>
        <v>0</v>
      </c>
      <c r="AI229" s="54">
        <f>styczeń!AI229</f>
        <v>0</v>
      </c>
      <c r="AJ229" s="55">
        <f>styczeń!AJ229</f>
        <v>0</v>
      </c>
      <c r="AK229" s="188">
        <f t="shared" ref="AK229" si="3889">IF(OR($B229=$B235,AK232=0),0,ROUND((AL230+AQ234)/AK232,0))</f>
        <v>0</v>
      </c>
      <c r="AL229" s="51">
        <f t="shared" ref="AL229:AL230" si="3890">SUM(AM229:AS229)</f>
        <v>0</v>
      </c>
      <c r="AM229" s="52">
        <f>styczeń!AM229</f>
        <v>0</v>
      </c>
      <c r="AN229" s="52">
        <f>styczeń!AN229</f>
        <v>0</v>
      </c>
      <c r="AO229" s="52">
        <f>styczeń!AO229</f>
        <v>0</v>
      </c>
      <c r="AP229" s="52">
        <f>styczeń!AP229</f>
        <v>0</v>
      </c>
      <c r="AQ229" s="53">
        <f>styczeń!AQ229</f>
        <v>0</v>
      </c>
      <c r="AR229" s="54">
        <f>styczeń!AR229</f>
        <v>0</v>
      </c>
      <c r="AS229" s="55">
        <f>styczeń!AS229</f>
        <v>0</v>
      </c>
      <c r="AT229" s="188">
        <f t="shared" ref="AT229" si="3891">IF(OR($B229=$B235,AT232=0),0,ROUND((AU230+AZ234)/AT232,0))</f>
        <v>0</v>
      </c>
      <c r="AU229" s="51">
        <f t="shared" ref="AU229:AU230" si="3892">SUM(AV229:BB229)</f>
        <v>0</v>
      </c>
      <c r="AV229" s="52">
        <f t="shared" ref="AV229" si="3893">IF(SUM($AM$9:$AS$9)=SUM($AV$9:$BB$9),AM229,IF(AND(SUM($AV$9:$BB$9)&gt;42,SUM($AV$9:$BB$9)&lt;49),AM229,0))</f>
        <v>0</v>
      </c>
      <c r="AW229" s="52">
        <f t="shared" ref="AW229" si="3894">IF(SUM($AM$9:$AS$9)=SUM($AV$9:$BB$9),AN229,IF(AND(SUM($AV$9:$BB$9)&gt;42,SUM($AV$9:$BB$9)&lt;49),AN229,0))</f>
        <v>0</v>
      </c>
      <c r="AX229" s="52">
        <f t="shared" ref="AX229" si="3895">IF(SUM($AM$9:$AS$9)=SUM($AV$9:$BB$9),AO229,IF(AND(SUM($AV$9:$BB$9)&gt;42,SUM($AV$9:$BB$9)&lt;49),AO229,0))</f>
        <v>0</v>
      </c>
      <c r="AY229" s="52">
        <f t="shared" ref="AY229" si="3896">IF(SUM($AM$9:$AS$9)=SUM($AV$9:$BB$9),AP229,IF(AND(SUM($AV$9:$BB$9)&gt;42,SUM($AV$9:$BB$9)&lt;49),AP229,0))</f>
        <v>0</v>
      </c>
      <c r="AZ229" s="53">
        <f t="shared" ref="AZ229" si="3897">IF(SUM($AM$9:$AS$9)=SUM($AV$9:$BB$9),AQ229,IF(AND(SUM($AV$9:$BB$9)&gt;42,SUM($AV$9:$BB$9)&lt;49),AQ229,0))</f>
        <v>0</v>
      </c>
      <c r="BA229" s="54">
        <f t="shared" ref="BA229" si="3898">IF(SUM($AM$9:$AS$9)=SUM($AV$9:$BB$9),AR229,IF(AND(SUM($AV$9:$BB$9)&gt;42,SUM($AV$9:$BB$9)&lt;49),AR229,0))</f>
        <v>0</v>
      </c>
      <c r="BB229" s="55">
        <f t="shared" ref="BB229" si="3899">IF(SUM($AM$9:$AS$9)=SUM($AV$9:$BB$9),AS229,IF(AND(SUM($AV$9:$BB$9)&gt;42,SUM($AV$9:$BB$9)&lt;49),AS229,0))</f>
        <v>0</v>
      </c>
    </row>
    <row r="230" spans="1:54" ht="12.75" hidden="1" customHeight="1" x14ac:dyDescent="0.2">
      <c r="B230" s="93"/>
      <c r="C230" s="94"/>
      <c r="D230" s="95"/>
      <c r="E230" s="115"/>
      <c r="F230" s="140" t="b">
        <f t="shared" ref="F230" si="3900">IF($B223=$B229,OR(F224,G229&lt;F229),G229&lt;F229)</f>
        <v>0</v>
      </c>
      <c r="G230" s="189">
        <f t="shared" ref="G230" si="3901">IF(AND($B223=$B229,$B223&lt;&gt;"",$B223&lt;&gt;0),G229+G224,G229)</f>
        <v>18</v>
      </c>
      <c r="H230" s="120"/>
      <c r="I230" s="165">
        <f t="shared" si="3882"/>
        <v>0</v>
      </c>
      <c r="J230" s="194">
        <f t="shared" ref="J230" si="3902">7-COUNTIF(L229:R229,0)-COUNTIF(L229:R229,"")</f>
        <v>0</v>
      </c>
      <c r="K230" s="22">
        <f t="shared" si="3884"/>
        <v>0</v>
      </c>
      <c r="L230" s="35">
        <f t="shared" ref="L230:R230" si="3903">IF($B223=$B229,L229+L224,L229)</f>
        <v>0</v>
      </c>
      <c r="M230" s="35">
        <f t="shared" si="3903"/>
        <v>0</v>
      </c>
      <c r="N230" s="35">
        <f t="shared" si="3903"/>
        <v>0</v>
      </c>
      <c r="O230" s="35">
        <f t="shared" si="3903"/>
        <v>0</v>
      </c>
      <c r="P230" s="36">
        <f t="shared" si="3903"/>
        <v>0</v>
      </c>
      <c r="Q230" s="37">
        <f t="shared" si="3903"/>
        <v>0</v>
      </c>
      <c r="R230" s="38">
        <f t="shared" si="3903"/>
        <v>0</v>
      </c>
      <c r="S230" s="194">
        <f t="shared" ref="S230" si="3904">7-COUNTIF(U229:AA229,0)-COUNTIF(U229:AA229,"")</f>
        <v>0</v>
      </c>
      <c r="T230" s="22">
        <f t="shared" si="3886"/>
        <v>0</v>
      </c>
      <c r="U230" s="35">
        <f t="shared" ref="U230:AA230" si="3905">IF($B223=$B229,U229+U224,U229)</f>
        <v>0</v>
      </c>
      <c r="V230" s="35">
        <f t="shared" si="3905"/>
        <v>0</v>
      </c>
      <c r="W230" s="35">
        <f t="shared" si="3905"/>
        <v>0</v>
      </c>
      <c r="X230" s="35">
        <f t="shared" si="3905"/>
        <v>0</v>
      </c>
      <c r="Y230" s="36">
        <f t="shared" si="3905"/>
        <v>0</v>
      </c>
      <c r="Z230" s="37">
        <f t="shared" si="3905"/>
        <v>0</v>
      </c>
      <c r="AA230" s="38">
        <f t="shared" si="3905"/>
        <v>0</v>
      </c>
      <c r="AB230" s="194">
        <f t="shared" ref="AB230" si="3906">7-COUNTIF(AD229:AJ229,0)-COUNTIF(AD229:AJ229,"")</f>
        <v>0</v>
      </c>
      <c r="AC230" s="22">
        <f t="shared" si="3888"/>
        <v>0</v>
      </c>
      <c r="AD230" s="35">
        <f t="shared" ref="AD230:AJ230" si="3907">IF($B223=$B229,AD229+AD224,AD229)</f>
        <v>0</v>
      </c>
      <c r="AE230" s="35">
        <f t="shared" si="3907"/>
        <v>0</v>
      </c>
      <c r="AF230" s="35">
        <f t="shared" si="3907"/>
        <v>0</v>
      </c>
      <c r="AG230" s="35">
        <f t="shared" si="3907"/>
        <v>0</v>
      </c>
      <c r="AH230" s="36">
        <f t="shared" si="3907"/>
        <v>0</v>
      </c>
      <c r="AI230" s="37">
        <f t="shared" si="3907"/>
        <v>0</v>
      </c>
      <c r="AJ230" s="38">
        <f t="shared" si="3907"/>
        <v>0</v>
      </c>
      <c r="AK230" s="194">
        <f t="shared" ref="AK230" si="3908">7-COUNTIF(AM229:AS229,0)-COUNTIF(AM229:AS229,"")</f>
        <v>0</v>
      </c>
      <c r="AL230" s="22">
        <f t="shared" si="3890"/>
        <v>0</v>
      </c>
      <c r="AM230" s="35">
        <f t="shared" ref="AM230:AS230" si="3909">IF($B223=$B229,AM229+AM224,AM229)</f>
        <v>0</v>
      </c>
      <c r="AN230" s="35">
        <f t="shared" si="3909"/>
        <v>0</v>
      </c>
      <c r="AO230" s="35">
        <f t="shared" si="3909"/>
        <v>0</v>
      </c>
      <c r="AP230" s="35">
        <f t="shared" si="3909"/>
        <v>0</v>
      </c>
      <c r="AQ230" s="36">
        <f t="shared" si="3909"/>
        <v>0</v>
      </c>
      <c r="AR230" s="37">
        <f t="shared" si="3909"/>
        <v>0</v>
      </c>
      <c r="AS230" s="38">
        <f t="shared" si="3909"/>
        <v>0</v>
      </c>
      <c r="AT230" s="194">
        <f t="shared" ref="AT230" si="3910">7-COUNTIF(AV229:BB229,0)-COUNTIF(AV229:BB229,"")</f>
        <v>0</v>
      </c>
      <c r="AU230" s="22">
        <f t="shared" si="3892"/>
        <v>0</v>
      </c>
      <c r="AV230" s="35">
        <f t="shared" ref="AV230:BB230" si="3911">IF($B223=$B229,AV229+AV224,AV229)</f>
        <v>0</v>
      </c>
      <c r="AW230" s="35">
        <f t="shared" si="3911"/>
        <v>0</v>
      </c>
      <c r="AX230" s="35">
        <f t="shared" si="3911"/>
        <v>0</v>
      </c>
      <c r="AY230" s="35">
        <f t="shared" si="3911"/>
        <v>0</v>
      </c>
      <c r="AZ230" s="36">
        <f t="shared" si="3911"/>
        <v>0</v>
      </c>
      <c r="BA230" s="37">
        <f t="shared" si="3911"/>
        <v>0</v>
      </c>
      <c r="BB230" s="38">
        <f t="shared" si="3911"/>
        <v>0</v>
      </c>
    </row>
    <row r="231" spans="1:54" ht="15" hidden="1" customHeight="1" x14ac:dyDescent="0.2">
      <c r="B231" s="116"/>
      <c r="C231" s="117"/>
      <c r="D231" s="118"/>
      <c r="E231" s="119"/>
      <c r="F231" s="92"/>
      <c r="G231" s="190">
        <f t="shared" ref="G231" si="3912">IF(AND($B223=$B229,$B223&lt;&gt;"",$B223&lt;&gt;0),F229+G225,F229)</f>
        <v>18</v>
      </c>
      <c r="H231" s="121"/>
      <c r="I231" s="165">
        <f t="shared" si="3882"/>
        <v>0</v>
      </c>
      <c r="J231" s="195">
        <f t="shared" ref="J231" si="3913">IF($B229=$B223,COUNTIF(L231:R231,0),COUNTIF(L232:R232,0)+COUNTIF(L232:R232,""))</f>
        <v>7</v>
      </c>
      <c r="K231" s="39">
        <f t="shared" ref="K231:R231" si="3914">IF($B223=$B229,K232+K225,K232)</f>
        <v>0</v>
      </c>
      <c r="L231" s="40">
        <f t="shared" si="3914"/>
        <v>0</v>
      </c>
      <c r="M231" s="40">
        <f t="shared" si="3914"/>
        <v>0</v>
      </c>
      <c r="N231" s="40">
        <f t="shared" si="3914"/>
        <v>0</v>
      </c>
      <c r="O231" s="40">
        <f t="shared" si="3914"/>
        <v>0</v>
      </c>
      <c r="P231" s="41">
        <f t="shared" si="3914"/>
        <v>0</v>
      </c>
      <c r="Q231" s="42">
        <f t="shared" si="3914"/>
        <v>0</v>
      </c>
      <c r="R231" s="43">
        <f t="shared" si="3914"/>
        <v>0</v>
      </c>
      <c r="S231" s="195">
        <f t="shared" ref="S231" si="3915">IF($B229=$B223,COUNTIF(U231:AA231,0),COUNTIF(U232:AA232,0)+COUNTIF(U232:AA232,""))</f>
        <v>7</v>
      </c>
      <c r="T231" s="39">
        <f t="shared" ref="T231:AA231" si="3916">IF($B223=$B229,T232+T225,T232)</f>
        <v>0</v>
      </c>
      <c r="U231" s="40">
        <f t="shared" si="3916"/>
        <v>0</v>
      </c>
      <c r="V231" s="40">
        <f t="shared" si="3916"/>
        <v>0</v>
      </c>
      <c r="W231" s="40">
        <f t="shared" si="3916"/>
        <v>0</v>
      </c>
      <c r="X231" s="40">
        <f t="shared" si="3916"/>
        <v>0</v>
      </c>
      <c r="Y231" s="41">
        <f t="shared" si="3916"/>
        <v>0</v>
      </c>
      <c r="Z231" s="42">
        <f t="shared" si="3916"/>
        <v>0</v>
      </c>
      <c r="AA231" s="43">
        <f t="shared" si="3916"/>
        <v>0</v>
      </c>
      <c r="AB231" s="195">
        <f t="shared" ref="AB231" si="3917">IF($B229=$B223,COUNTIF(AD231:AJ231,0),COUNTIF(AD232:AJ232,0)+COUNTIF(AD232:AJ232,""))</f>
        <v>7</v>
      </c>
      <c r="AC231" s="39">
        <f t="shared" ref="AC231:AJ231" si="3918">IF($B223=$B229,AC232+AC225,AC232)</f>
        <v>0</v>
      </c>
      <c r="AD231" s="40">
        <f t="shared" si="3918"/>
        <v>0</v>
      </c>
      <c r="AE231" s="40">
        <f t="shared" si="3918"/>
        <v>0</v>
      </c>
      <c r="AF231" s="40">
        <f t="shared" si="3918"/>
        <v>0</v>
      </c>
      <c r="AG231" s="40">
        <f t="shared" si="3918"/>
        <v>0</v>
      </c>
      <c r="AH231" s="41">
        <f t="shared" si="3918"/>
        <v>0</v>
      </c>
      <c r="AI231" s="42">
        <f t="shared" si="3918"/>
        <v>0</v>
      </c>
      <c r="AJ231" s="43">
        <f t="shared" si="3918"/>
        <v>0</v>
      </c>
      <c r="AK231" s="195">
        <f t="shared" ref="AK231" si="3919">IF($B229=$B223,COUNTIF(AM231:AS231,0),COUNTIF(AM232:AS232,0)+COUNTIF(AM232:AS232,""))</f>
        <v>7</v>
      </c>
      <c r="AL231" s="39">
        <f t="shared" ref="AL231:AS231" si="3920">IF($B223=$B229,AL232+AL225,AL232)</f>
        <v>0</v>
      </c>
      <c r="AM231" s="40">
        <f t="shared" si="3920"/>
        <v>0</v>
      </c>
      <c r="AN231" s="40">
        <f t="shared" si="3920"/>
        <v>0</v>
      </c>
      <c r="AO231" s="40">
        <f t="shared" si="3920"/>
        <v>0</v>
      </c>
      <c r="AP231" s="40">
        <f t="shared" si="3920"/>
        <v>0</v>
      </c>
      <c r="AQ231" s="41">
        <f t="shared" si="3920"/>
        <v>0</v>
      </c>
      <c r="AR231" s="42">
        <f t="shared" si="3920"/>
        <v>0</v>
      </c>
      <c r="AS231" s="43">
        <f t="shared" si="3920"/>
        <v>0</v>
      </c>
      <c r="AT231" s="195">
        <f t="shared" ref="AT231" si="3921">IF($B229=$B223,COUNTIF(AV231:BB231,0),COUNTIF(AV232:BB232,0)+COUNTIF(AV232:BB232,""))</f>
        <v>7</v>
      </c>
      <c r="AU231" s="39">
        <f t="shared" ref="AU231:BB231" si="3922">IF($B223=$B229,AU232+AU225,AU232)</f>
        <v>0</v>
      </c>
      <c r="AV231" s="40">
        <f t="shared" si="3922"/>
        <v>0</v>
      </c>
      <c r="AW231" s="40">
        <f t="shared" si="3922"/>
        <v>0</v>
      </c>
      <c r="AX231" s="40">
        <f t="shared" si="3922"/>
        <v>0</v>
      </c>
      <c r="AY231" s="40">
        <f t="shared" si="3922"/>
        <v>0</v>
      </c>
      <c r="AZ231" s="41">
        <f t="shared" si="3922"/>
        <v>0</v>
      </c>
      <c r="BA231" s="42">
        <f t="shared" si="3922"/>
        <v>0</v>
      </c>
      <c r="BB231" s="43">
        <f t="shared" si="3922"/>
        <v>0</v>
      </c>
    </row>
    <row r="232" spans="1:54" ht="15.75" customHeight="1" x14ac:dyDescent="0.2">
      <c r="A232" s="1">
        <f t="shared" ref="A232" si="3923">A229</f>
        <v>0</v>
      </c>
      <c r="B232" s="313">
        <f t="shared" ref="B232" si="3924">B226+1</f>
        <v>36</v>
      </c>
      <c r="C232" s="314"/>
      <c r="D232" s="314"/>
      <c r="E232" s="314"/>
      <c r="F232" s="31"/>
      <c r="G232" s="183"/>
      <c r="H232" s="122">
        <f t="shared" ref="H232" si="3925">5-COUNTIF(AU229,0)-COUNTIF(AL229,0)-COUNTIF(AC229,0)-COUNTIF(T229,0)-COUNTIF(K229,0)</f>
        <v>0</v>
      </c>
      <c r="I232" s="165">
        <f t="shared" si="3882"/>
        <v>0</v>
      </c>
      <c r="J232" s="187">
        <f t="shared" ref="J232" si="3926">IF($B229=$B223,J226+IF($F229&lt;&gt;$G229,(K229+$G231-$G230)/$F229,K229/$F229),IF($F229&lt;&gt;G229,(K229+$G231-$G230)/$F229,K229/$F229))</f>
        <v>0</v>
      </c>
      <c r="K232" s="7">
        <f t="shared" ref="K232:K233" si="3927">SUM(L232:R232)</f>
        <v>0</v>
      </c>
      <c r="L232" s="26">
        <f t="shared" ref="L232:R232" si="3928">L229</f>
        <v>0</v>
      </c>
      <c r="M232" s="26">
        <f t="shared" si="3928"/>
        <v>0</v>
      </c>
      <c r="N232" s="26">
        <f t="shared" si="3928"/>
        <v>0</v>
      </c>
      <c r="O232" s="26">
        <f t="shared" si="3928"/>
        <v>0</v>
      </c>
      <c r="P232" s="26">
        <f t="shared" si="3928"/>
        <v>0</v>
      </c>
      <c r="Q232" s="29">
        <f t="shared" si="3928"/>
        <v>0</v>
      </c>
      <c r="R232" s="23">
        <f t="shared" si="3928"/>
        <v>0</v>
      </c>
      <c r="S232" s="187">
        <f t="shared" ref="S232" si="3929">IF($B229=$B223,S226+IF($F229&lt;&gt;$G229,(T229+$G231-$G230)/$F229,T229/$F229),IF($F229&lt;&gt;P229,(T229+$G231-$G230)/$F229,T229/$F229))</f>
        <v>0</v>
      </c>
      <c r="T232" s="7">
        <f t="shared" ref="T232:T233" si="3930">SUM(U232:AA232)</f>
        <v>0</v>
      </c>
      <c r="U232" s="26">
        <f t="shared" ref="U232:AA232" si="3931">U229</f>
        <v>0</v>
      </c>
      <c r="V232" s="26">
        <f t="shared" si="3931"/>
        <v>0</v>
      </c>
      <c r="W232" s="26">
        <f t="shared" si="3931"/>
        <v>0</v>
      </c>
      <c r="X232" s="26">
        <f t="shared" si="3931"/>
        <v>0</v>
      </c>
      <c r="Y232" s="113">
        <f t="shared" si="3931"/>
        <v>0</v>
      </c>
      <c r="Z232" s="29">
        <f t="shared" si="3931"/>
        <v>0</v>
      </c>
      <c r="AA232" s="23">
        <f t="shared" si="3931"/>
        <v>0</v>
      </c>
      <c r="AB232" s="187">
        <f t="shared" ref="AB232" si="3932">IF($B229=$B223,AB226+IF($F229&lt;&gt;$G229,(AC229+$G231-$G230)/$F229,AC229/$F229),IF($F229&lt;&gt;Y229,(AC229+$G231-$G230)/$F229,AC229/$F229))</f>
        <v>0</v>
      </c>
      <c r="AC232" s="7">
        <f t="shared" ref="AC232:AC233" si="3933">SUM(AD232:AJ232)</f>
        <v>0</v>
      </c>
      <c r="AD232" s="26">
        <f t="shared" ref="AD232:AJ232" si="3934">AD229</f>
        <v>0</v>
      </c>
      <c r="AE232" s="26">
        <f t="shared" si="3934"/>
        <v>0</v>
      </c>
      <c r="AF232" s="26">
        <f t="shared" si="3934"/>
        <v>0</v>
      </c>
      <c r="AG232" s="26">
        <f t="shared" si="3934"/>
        <v>0</v>
      </c>
      <c r="AH232" s="113">
        <f t="shared" si="3934"/>
        <v>0</v>
      </c>
      <c r="AI232" s="29">
        <f t="shared" si="3934"/>
        <v>0</v>
      </c>
      <c r="AJ232" s="23">
        <f t="shared" si="3934"/>
        <v>0</v>
      </c>
      <c r="AK232" s="187">
        <f t="shared" ref="AK232" si="3935">IF($B229=$B223,AK226+IF($F229&lt;&gt;$G229,(AL229+$G231-$G230)/$F229,AL229/$F229),IF($F229&lt;&gt;AH229,(AL229+$G231-$G230)/$F229,AL229/$F229))</f>
        <v>0</v>
      </c>
      <c r="AL232" s="7">
        <f t="shared" ref="AL232:AL233" si="3936">SUM(AM232:AS232)</f>
        <v>0</v>
      </c>
      <c r="AM232" s="26">
        <f t="shared" ref="AM232:AS232" si="3937">AM229</f>
        <v>0</v>
      </c>
      <c r="AN232" s="26">
        <f t="shared" si="3937"/>
        <v>0</v>
      </c>
      <c r="AO232" s="26">
        <f t="shared" si="3937"/>
        <v>0</v>
      </c>
      <c r="AP232" s="26">
        <f t="shared" si="3937"/>
        <v>0</v>
      </c>
      <c r="AQ232" s="113">
        <f t="shared" si="3937"/>
        <v>0</v>
      </c>
      <c r="AR232" s="29">
        <f t="shared" si="3937"/>
        <v>0</v>
      </c>
      <c r="AS232" s="23">
        <f t="shared" si="3937"/>
        <v>0</v>
      </c>
      <c r="AT232" s="187">
        <f t="shared" ref="AT232" si="3938">IF($B229=$B223,AT226+IF($F229&lt;&gt;$G229,(AU229+$G231-$G230)/$F229,AU229/$F229),IF($F229&lt;&gt;AQ229,(AU229+$G231-$G230)/$F229,AU229/$F229))</f>
        <v>0</v>
      </c>
      <c r="AU232" s="7">
        <f t="shared" ref="AU232:AU233" si="3939">SUM(AV232:BB232)</f>
        <v>0</v>
      </c>
      <c r="AV232" s="6">
        <f t="shared" ref="AV232" si="3940">IF(SUM($AM$9:$AS$9)=SUM($AV$9:$BB$9),AV229,IF(AND(SUM($AV$9:$BB$9)&gt;42,SUM($AV$9:$BB$9)&lt;49),AV229,0))</f>
        <v>0</v>
      </c>
      <c r="AW232" s="6">
        <f t="shared" ref="AW232:BB232" si="3941">IF(SUM($AM$9:$AS$9)=SUM($AV$9:$BB$9),AW229,IF(AND(SUM($AV$9:$BB$9)&gt;42,SUM($AV$9:$BB$9)&lt;49),AW229,0))</f>
        <v>0</v>
      </c>
      <c r="AX232" s="6">
        <f t="shared" si="3941"/>
        <v>0</v>
      </c>
      <c r="AY232" s="6">
        <f t="shared" si="3941"/>
        <v>0</v>
      </c>
      <c r="AZ232" s="26">
        <f t="shared" si="3941"/>
        <v>0</v>
      </c>
      <c r="BA232" s="29">
        <f t="shared" si="3941"/>
        <v>0</v>
      </c>
      <c r="BB232" s="23">
        <f t="shared" si="3941"/>
        <v>0</v>
      </c>
    </row>
    <row r="233" spans="1:54" ht="15.75" customHeight="1" x14ac:dyDescent="0.2">
      <c r="A233" s="1">
        <f t="shared" ref="A233:A234" si="3942">A232</f>
        <v>0</v>
      </c>
      <c r="B233" s="313"/>
      <c r="C233" s="314"/>
      <c r="D233" s="314"/>
      <c r="E233" s="314"/>
      <c r="F233" s="31"/>
      <c r="G233" s="183"/>
      <c r="H233" s="123">
        <f t="shared" ref="H233" si="3943">IF($B229=$B223,H227+F233,$F233)</f>
        <v>0</v>
      </c>
      <c r="I233" s="165">
        <f t="shared" si="3882"/>
        <v>0</v>
      </c>
      <c r="J233" s="141">
        <f t="shared" ref="J233" si="3944">IF($H232=0,0,IF($B223=$B229,IF($H234&gt;0,$H234+J227,K229+J227),IF($H234&gt;0,$H234,K229)))</f>
        <v>0</v>
      </c>
      <c r="K233" s="7">
        <f t="shared" si="3927"/>
        <v>0</v>
      </c>
      <c r="L233" s="6"/>
      <c r="M233" s="6"/>
      <c r="N233" s="6"/>
      <c r="O233" s="6"/>
      <c r="P233" s="26"/>
      <c r="Q233" s="29"/>
      <c r="R233" s="23"/>
      <c r="S233" s="141">
        <f t="shared" ref="S233" si="3945">IF($H232=0,0,IF($B223=$B229,IF($H234&gt;0,$H234+S227,T229+S227),IF($H234&gt;0,$H234,T229)))</f>
        <v>0</v>
      </c>
      <c r="T233" s="7">
        <f t="shared" si="3930"/>
        <v>0</v>
      </c>
      <c r="U233" s="6"/>
      <c r="V233" s="6"/>
      <c r="W233" s="6"/>
      <c r="X233" s="6"/>
      <c r="Y233" s="26"/>
      <c r="Z233" s="29"/>
      <c r="AA233" s="23"/>
      <c r="AB233" s="141">
        <f t="shared" ref="AB233" si="3946">IF($H232=0,0,IF($B223=$B229,IF($H234&gt;0,$H234+AB227,AC229+AB227),IF($H234&gt;0,$H234,AC229)))</f>
        <v>0</v>
      </c>
      <c r="AC233" s="7">
        <f t="shared" si="3933"/>
        <v>0</v>
      </c>
      <c r="AD233" s="6"/>
      <c r="AE233" s="6"/>
      <c r="AF233" s="6"/>
      <c r="AG233" s="6"/>
      <c r="AH233" s="26"/>
      <c r="AI233" s="29"/>
      <c r="AJ233" s="23"/>
      <c r="AK233" s="141">
        <f t="shared" ref="AK233" si="3947">IF($H232=0,0,IF($B223=$B229,IF($H234&gt;0,$H234+AK227,AL229+AK227),IF($H234&gt;0,$H234,AL229)))</f>
        <v>0</v>
      </c>
      <c r="AL233" s="7">
        <f t="shared" si="3936"/>
        <v>0</v>
      </c>
      <c r="AM233" s="6"/>
      <c r="AN233" s="6"/>
      <c r="AO233" s="6"/>
      <c r="AP233" s="6"/>
      <c r="AQ233" s="26"/>
      <c r="AR233" s="29"/>
      <c r="AS233" s="23"/>
      <c r="AT233" s="141">
        <f t="shared" ref="AT233" si="3948">IF($H232=0,0,IF($B223=$B229,IF($H234&gt;0,$H234+AT227,AU229+AT227),IF($H234&gt;0,$H234,AU229)))</f>
        <v>0</v>
      </c>
      <c r="AU233" s="7">
        <f t="shared" si="3939"/>
        <v>0</v>
      </c>
      <c r="AV233" s="6"/>
      <c r="AW233" s="6"/>
      <c r="AX233" s="6"/>
      <c r="AY233" s="6"/>
      <c r="AZ233" s="26"/>
      <c r="BA233" s="29"/>
      <c r="BB233" s="23"/>
    </row>
    <row r="234" spans="1:54" ht="18.75" customHeight="1" thickBot="1" x14ac:dyDescent="0.25">
      <c r="A234" s="1">
        <f t="shared" si="3942"/>
        <v>0</v>
      </c>
      <c r="B234" s="323" t="str">
        <f>IF(B229="",Wydruk!$AE$6,IF(J230=0,Wydruk!$AE$7,IF(AND(G230&lt;G231,B229&lt;&gt;$B235),Wydruk!$AE$13,IF(AND($B229=$B223,$B229&lt;&gt;$B235),IF(OR(OR(J234&lt;4,J234&gt;5),OR(S234&lt;4,S234&gt;5),OR(AB234&lt;4,AB234&gt;5),OR(AK234&lt;4,AK234&gt;5),OR(AND(AT234&lt;4,AT234&gt;0),AT234&gt;5)),Wydruk!$AE$8,Wydruk!$AE$9),IF($B229=$B235,IF($F233&lt;&gt;0,Wydruk!$AE$12,Wydruk!$AE$10),IF(OR(OR(J230&lt;4,J230&gt;5),OR(S230&lt;4,S230&gt;5),OR(AB230&lt;4,AB230&gt;5),OR(AK230&lt;4,AK230&gt;5),OR(AND(AT230&lt;4,AT230&gt;0),AT230&gt;5)),Wydruk!$AE$8,Wydruk!$AE$11))))))</f>
        <v>Uzupełnij liczby godzin tygodniowego planu</v>
      </c>
      <c r="C234" s="324"/>
      <c r="D234" s="324"/>
      <c r="E234" s="324"/>
      <c r="F234" s="173">
        <f>styczeń!F234</f>
        <v>0</v>
      </c>
      <c r="G234" s="184">
        <f>styczeń!G234</f>
        <v>0</v>
      </c>
      <c r="H234" s="191">
        <f t="shared" ref="H234" si="3949">IF(OR($G234=0,$F234=0,$G234="",$F234=""),0,$G234/$F234)</f>
        <v>0</v>
      </c>
      <c r="I234" s="193"/>
      <c r="J234" s="176">
        <f t="shared" ref="J234" si="3950">IF($B223=$B229,IF(L229+L224&gt;0,1,0)+IF(M229+M224&gt;0,1,0)+IF(N229+N224&gt;0,1,0)+IF(O229+O224&gt;0,1,0)+IF(P229+P224&gt;0,1,0)+IF(Q229+Q224&gt;0,1,0)+IF(R229+R224&gt;0,1,0),J230)</f>
        <v>0</v>
      </c>
      <c r="K234" s="133">
        <f t="shared" ref="K234" si="3951">IF(OR($B229=$B235,J234=0,(K230-Q234+O234)&lt;=0),0,(K230-Q234+O234)/J234)</f>
        <v>0</v>
      </c>
      <c r="L234" s="137">
        <f t="shared" ref="L234" si="3952">IF(K234*(7-J231)&lt;=0,0,K234*(7-J231))</f>
        <v>0</v>
      </c>
      <c r="M234" s="311">
        <f t="shared" ref="M234" si="3953">ROUND(IF(OR(K231-K234*(7-J231)+P234&lt;0,$B229=$B235,K234&lt;=0,K231=0),0,IF(K231-K234*(7-J231)+P234&gt;Q234-O234+P234,Q234-O234+P234,K231-K234*(7-J231)+P234)),1)</f>
        <v>0</v>
      </c>
      <c r="N234" s="312"/>
      <c r="O234" s="139">
        <f t="shared" ref="O234" si="3954">IF(OR($B229=$B235,J230=0),0,IF($B229=$B223,J229,$F229))</f>
        <v>0</v>
      </c>
      <c r="P234" s="30">
        <f t="shared" ref="P234" si="3955">IF(OR($B229=$B235,J234=0),0,$G231-$G230)</f>
        <v>0</v>
      </c>
      <c r="Q234" s="134">
        <f t="shared" ref="Q234" si="3956">IF(OR($B229=$B235,J234=0),0,J233)</f>
        <v>0</v>
      </c>
      <c r="R234" s="138">
        <f t="shared" ref="R234" si="3957">IF($B229=$B235,0,K231)</f>
        <v>0</v>
      </c>
      <c r="S234" s="176">
        <f t="shared" ref="S234" si="3958">IF($B223=$B229,IF(U229+U224&gt;0,1,0)+IF(V229+V224&gt;0,1,0)+IF(W229+W224&gt;0,1,0)+IF(X229+X224&gt;0,1,0)+IF(Y229+Y224&gt;0,1,0)+IF(Z229+Z224&gt;0,1,0)+IF(AA229+AA224&gt;0,1,0),S230)</f>
        <v>0</v>
      </c>
      <c r="T234" s="133">
        <f t="shared" ref="T234" si="3959">IF(OR($B229=$B235,S234=0,(T230-Z234+X234)&lt;=0),0,(T230-Z234+X234)/S234)</f>
        <v>0</v>
      </c>
      <c r="U234" s="137">
        <f t="shared" ref="U234" si="3960">IF(T234*(7-S231)&lt;=0,0,T234*(7-S231))</f>
        <v>0</v>
      </c>
      <c r="V234" s="311">
        <f t="shared" ref="V234" si="3961">ROUND(IF(OR(T231-T234*(7-S231)+Y234&lt;0,$B229=$B235,T234&lt;=0,T231=0),0,IF(T231-T234*(7-S231)+Y234&gt;Z234-X234+Y234,Z234-X234+Y234,T231-T234*(7-S231)+Y234)),1)</f>
        <v>0</v>
      </c>
      <c r="W234" s="312"/>
      <c r="X234" s="139">
        <f t="shared" ref="X234" si="3962">IF(OR($B229=$B235,S230=0),0,IF($B229=$B223,S229,$F229))</f>
        <v>0</v>
      </c>
      <c r="Y234" s="30">
        <f t="shared" ref="Y234" si="3963">IF(OR($B229=$B235,S234=0),0,$G231-$G230)</f>
        <v>0</v>
      </c>
      <c r="Z234" s="134">
        <f t="shared" ref="Z234" si="3964">IF(OR($B229=$B235,S234=0),0,S233)</f>
        <v>0</v>
      </c>
      <c r="AA234" s="138">
        <f t="shared" ref="AA234" si="3965">IF($B229=$B235,0,T231)</f>
        <v>0</v>
      </c>
      <c r="AB234" s="176">
        <f t="shared" ref="AB234" si="3966">IF($B223=$B229,IF(AD229+AD224&gt;0,1,0)+IF(AE229+AE224&gt;0,1,0)+IF(AF229+AF224&gt;0,1,0)+IF(AG229+AG224&gt;0,1,0)+IF(AH229+AH224&gt;0,1,0)+IF(AI229+AI224&gt;0,1,0)+IF(AJ229+AJ224&gt;0,1,0),AB230)</f>
        <v>0</v>
      </c>
      <c r="AC234" s="133">
        <f t="shared" ref="AC234" si="3967">IF(OR($B229=$B235,AB234=0,(AC230-AI234+AG234)&lt;=0),0,(AC230-AI234+AG234)/AB234)</f>
        <v>0</v>
      </c>
      <c r="AD234" s="137">
        <f t="shared" ref="AD234" si="3968">IF(AC234*(7-AB231)&lt;=0,0,AC234*(7-AB231))</f>
        <v>0</v>
      </c>
      <c r="AE234" s="311">
        <f t="shared" ref="AE234" si="3969">ROUND(IF(OR(AC231-AC234*(7-AB231)+AH234&lt;0,$B229=$B235,AC234&lt;=0,AC231=0),0,IF(AC231-AC234*(7-AB231)+AH234&gt;AI234-AG234+AH234,AI234-AG234+AH234,AC231-AC234*(7-AB231)+AH234)),1)</f>
        <v>0</v>
      </c>
      <c r="AF234" s="312"/>
      <c r="AG234" s="139">
        <f t="shared" ref="AG234" si="3970">IF(OR($B229=$B235,AB230=0),0,IF($B229=$B223,AB229,$F229))</f>
        <v>0</v>
      </c>
      <c r="AH234" s="30">
        <f t="shared" ref="AH234" si="3971">IF(OR($B229=$B235,AB234=0),0,$G231-$G230)</f>
        <v>0</v>
      </c>
      <c r="AI234" s="134">
        <f t="shared" ref="AI234" si="3972">IF(OR($B229=$B235,AB234=0),0,AB233)</f>
        <v>0</v>
      </c>
      <c r="AJ234" s="138">
        <f t="shared" ref="AJ234" si="3973">IF($B229=$B235,0,AC231)</f>
        <v>0</v>
      </c>
      <c r="AK234" s="176">
        <f t="shared" ref="AK234" si="3974">IF($B223=$B229,IF(AM229+AM224&gt;0,1,0)+IF(AN229+AN224&gt;0,1,0)+IF(AO229+AO224&gt;0,1,0)+IF(AP229+AP224&gt;0,1,0)+IF(AQ229+AQ224&gt;0,1,0)+IF(AR229+AR224&gt;0,1,0)+IF(AS229+AS224&gt;0,1,0),AK230)</f>
        <v>0</v>
      </c>
      <c r="AL234" s="133">
        <f t="shared" ref="AL234" si="3975">IF(OR($B229=$B235,AK234=0,(AL230-AR234+AP234)&lt;=0),0,(AL230-AR234+AP234)/AK234)</f>
        <v>0</v>
      </c>
      <c r="AM234" s="137">
        <f t="shared" ref="AM234" si="3976">IF(AL234*(7-AK231)&lt;=0,0,AL234*(7-AK231))</f>
        <v>0</v>
      </c>
      <c r="AN234" s="311">
        <f t="shared" ref="AN234" si="3977">ROUND(IF(OR(AL231-AL234*(7-AK231)+AQ234&lt;0,$B229=$B235,AL234&lt;=0,AL231=0),0,IF(AL231-AL234*(7-AK231)+AQ234&gt;AR234-AP234+AQ234,AR234-AP234+AQ234,AL231-AL234*(7-AK231)+AQ234)),1)</f>
        <v>0</v>
      </c>
      <c r="AO234" s="312"/>
      <c r="AP234" s="139">
        <f t="shared" ref="AP234" si="3978">IF(OR($B229=$B235,AK230=0),0,IF($B229=$B223,AK229,$F229))</f>
        <v>0</v>
      </c>
      <c r="AQ234" s="30">
        <f t="shared" ref="AQ234" si="3979">IF(OR($B229=$B235,AK234=0),0,$G231-$G230)</f>
        <v>0</v>
      </c>
      <c r="AR234" s="134">
        <f t="shared" ref="AR234" si="3980">IF(OR($B229=$B235,AK234=0),0,AK233)</f>
        <v>0</v>
      </c>
      <c r="AS234" s="138">
        <f t="shared" ref="AS234" si="3981">IF($B229=$B235,0,AL231)</f>
        <v>0</v>
      </c>
      <c r="AT234" s="176">
        <f t="shared" ref="AT234" si="3982">IF($B223=$B229,IF(AV229+AV224&gt;0,1,0)+IF(AW229+AW224&gt;0,1,0)+IF(AX229+AX224&gt;0,1,0)+IF(AY229+AY224&gt;0,1,0)+IF(AZ229+AZ224&gt;0,1,0)+IF(BA229+BA224&gt;0,1,0)+IF(BB229+BB224&gt;0,1,0),AT230)</f>
        <v>0</v>
      </c>
      <c r="AU234" s="133">
        <f t="shared" ref="AU234" si="3983">IF(OR($B229=$B235,AT234=0,(AU230-BA234+AY234)&lt;=0),0,(AU230-BA234+AY234)/AT234)</f>
        <v>0</v>
      </c>
      <c r="AV234" s="137">
        <f t="shared" ref="AV234" si="3984">IF(AU234*(7-AT231)&lt;=0,0,AU234*(7-AT231))</f>
        <v>0</v>
      </c>
      <c r="AW234" s="311">
        <f t="shared" ref="AW234" si="3985">ROUND(IF(OR(AU231-AU234*(7-AT231)+AZ234&lt;0,$B229=$B235,AU234&lt;=0,AU231=0),0,IF(AU231-AU234*(7-AT231)+AZ234&gt;BA234-AY234+AZ234,BA234-AY234+AZ234,AU231-AU234*(7-AT231)+AZ234)),1)</f>
        <v>0</v>
      </c>
      <c r="AX234" s="312"/>
      <c r="AY234" s="139">
        <f t="shared" ref="AY234" si="3986">IF(OR($B229=$B235,AT230=0),0,IF($B229=$B223,AT229,$F229))</f>
        <v>0</v>
      </c>
      <c r="AZ234" s="30">
        <f t="shared" ref="AZ234" si="3987">IF(OR($B229=$B235,AT234=0),0,$G231-$G230)</f>
        <v>0</v>
      </c>
      <c r="BA234" s="134">
        <f t="shared" ref="BA234" si="3988">IF(OR($B229=$B235,AT234=0),0,AT233)</f>
        <v>0</v>
      </c>
      <c r="BB234" s="138">
        <f t="shared" ref="BB234" si="3989">IF($B229=$B235,0,AU231)</f>
        <v>0</v>
      </c>
    </row>
    <row r="235" spans="1:54" ht="15.75" x14ac:dyDescent="0.2">
      <c r="A235" s="1">
        <f t="shared" ref="A235" si="3990">IF(B235="","1. Niewypełnione",B235)</f>
        <v>0</v>
      </c>
      <c r="B235" s="320">
        <f>styczeń!B235</f>
        <v>0</v>
      </c>
      <c r="C235" s="321">
        <f>styczeń!C235</f>
        <v>0</v>
      </c>
      <c r="D235" s="321">
        <f>styczeń!D235</f>
        <v>0</v>
      </c>
      <c r="E235" s="321">
        <f>styczeń!E235</f>
        <v>0</v>
      </c>
      <c r="F235" s="177">
        <f>styczeń!F235</f>
        <v>18</v>
      </c>
      <c r="G235" s="185">
        <f>styczeń!G235</f>
        <v>18</v>
      </c>
      <c r="H235" s="177"/>
      <c r="I235" s="192">
        <f t="shared" ref="I235:I239" si="3991">K235+T235+AC235+AL235+AU235</f>
        <v>0</v>
      </c>
      <c r="J235" s="186">
        <f t="shared" ref="J235" si="3992">IF(OR($B235=$B241,J238=0),0,ROUND((K236+P240)/J238,0))</f>
        <v>0</v>
      </c>
      <c r="K235" s="51">
        <f t="shared" ref="K235:K236" si="3993">SUM(L235:R235)</f>
        <v>0</v>
      </c>
      <c r="L235" s="52">
        <f>styczeń!L235</f>
        <v>0</v>
      </c>
      <c r="M235" s="52">
        <f>styczeń!M235</f>
        <v>0</v>
      </c>
      <c r="N235" s="52">
        <f>styczeń!N235</f>
        <v>0</v>
      </c>
      <c r="O235" s="52">
        <f>styczeń!O235</f>
        <v>0</v>
      </c>
      <c r="P235" s="53">
        <f>styczeń!P235</f>
        <v>0</v>
      </c>
      <c r="Q235" s="54">
        <f>styczeń!Q235</f>
        <v>0</v>
      </c>
      <c r="R235" s="55">
        <f>styczeń!R235</f>
        <v>0</v>
      </c>
      <c r="S235" s="188">
        <f t="shared" ref="S235" si="3994">IF(OR($B235=$B241,S238=0),0,ROUND((T236+Y240)/S238,0))</f>
        <v>0</v>
      </c>
      <c r="T235" s="51">
        <f t="shared" ref="T235:T236" si="3995">SUM(U235:AA235)</f>
        <v>0</v>
      </c>
      <c r="U235" s="52">
        <f>styczeń!U235</f>
        <v>0</v>
      </c>
      <c r="V235" s="52">
        <f>styczeń!V235</f>
        <v>0</v>
      </c>
      <c r="W235" s="52">
        <f>styczeń!W235</f>
        <v>0</v>
      </c>
      <c r="X235" s="52">
        <f>styczeń!X235</f>
        <v>0</v>
      </c>
      <c r="Y235" s="53">
        <f>styczeń!Y235</f>
        <v>0</v>
      </c>
      <c r="Z235" s="54">
        <f>styczeń!Z235</f>
        <v>0</v>
      </c>
      <c r="AA235" s="55">
        <f>styczeń!AA235</f>
        <v>0</v>
      </c>
      <c r="AB235" s="188">
        <f t="shared" ref="AB235" si="3996">IF(OR($B235=$B241,AB238=0),0,ROUND((AC236+AH240)/AB238,0))</f>
        <v>0</v>
      </c>
      <c r="AC235" s="51">
        <f t="shared" ref="AC235:AC236" si="3997">SUM(AD235:AJ235)</f>
        <v>0</v>
      </c>
      <c r="AD235" s="52">
        <f>styczeń!AD235</f>
        <v>0</v>
      </c>
      <c r="AE235" s="52">
        <f>styczeń!AE235</f>
        <v>0</v>
      </c>
      <c r="AF235" s="52">
        <f>styczeń!AF235</f>
        <v>0</v>
      </c>
      <c r="AG235" s="52">
        <f>styczeń!AG235</f>
        <v>0</v>
      </c>
      <c r="AH235" s="53">
        <f>styczeń!AH235</f>
        <v>0</v>
      </c>
      <c r="AI235" s="54">
        <f>styczeń!AI235</f>
        <v>0</v>
      </c>
      <c r="AJ235" s="55">
        <f>styczeń!AJ235</f>
        <v>0</v>
      </c>
      <c r="AK235" s="188">
        <f t="shared" ref="AK235" si="3998">IF(OR($B235=$B241,AK238=0),0,ROUND((AL236+AQ240)/AK238,0))</f>
        <v>0</v>
      </c>
      <c r="AL235" s="51">
        <f t="shared" ref="AL235:AL236" si="3999">SUM(AM235:AS235)</f>
        <v>0</v>
      </c>
      <c r="AM235" s="52">
        <f>styczeń!AM235</f>
        <v>0</v>
      </c>
      <c r="AN235" s="52">
        <f>styczeń!AN235</f>
        <v>0</v>
      </c>
      <c r="AO235" s="52">
        <f>styczeń!AO235</f>
        <v>0</v>
      </c>
      <c r="AP235" s="52">
        <f>styczeń!AP235</f>
        <v>0</v>
      </c>
      <c r="AQ235" s="53">
        <f>styczeń!AQ235</f>
        <v>0</v>
      </c>
      <c r="AR235" s="54">
        <f>styczeń!AR235</f>
        <v>0</v>
      </c>
      <c r="AS235" s="55">
        <f>styczeń!AS235</f>
        <v>0</v>
      </c>
      <c r="AT235" s="188">
        <f t="shared" ref="AT235" si="4000">IF(OR($B235=$B241,AT238=0),0,ROUND((AU236+AZ240)/AT238,0))</f>
        <v>0</v>
      </c>
      <c r="AU235" s="51">
        <f t="shared" ref="AU235:AU236" si="4001">SUM(AV235:BB235)</f>
        <v>0</v>
      </c>
      <c r="AV235" s="52">
        <f t="shared" ref="AV235" si="4002">IF(SUM($AM$9:$AS$9)=SUM($AV$9:$BB$9),AM235,IF(AND(SUM($AV$9:$BB$9)&gt;42,SUM($AV$9:$BB$9)&lt;49),AM235,0))</f>
        <v>0</v>
      </c>
      <c r="AW235" s="52">
        <f t="shared" ref="AW235" si="4003">IF(SUM($AM$9:$AS$9)=SUM($AV$9:$BB$9),AN235,IF(AND(SUM($AV$9:$BB$9)&gt;42,SUM($AV$9:$BB$9)&lt;49),AN235,0))</f>
        <v>0</v>
      </c>
      <c r="AX235" s="52">
        <f t="shared" ref="AX235" si="4004">IF(SUM($AM$9:$AS$9)=SUM($AV$9:$BB$9),AO235,IF(AND(SUM($AV$9:$BB$9)&gt;42,SUM($AV$9:$BB$9)&lt;49),AO235,0))</f>
        <v>0</v>
      </c>
      <c r="AY235" s="52">
        <f t="shared" ref="AY235" si="4005">IF(SUM($AM$9:$AS$9)=SUM($AV$9:$BB$9),AP235,IF(AND(SUM($AV$9:$BB$9)&gt;42,SUM($AV$9:$BB$9)&lt;49),AP235,0))</f>
        <v>0</v>
      </c>
      <c r="AZ235" s="53">
        <f t="shared" ref="AZ235" si="4006">IF(SUM($AM$9:$AS$9)=SUM($AV$9:$BB$9),AQ235,IF(AND(SUM($AV$9:$BB$9)&gt;42,SUM($AV$9:$BB$9)&lt;49),AQ235,0))</f>
        <v>0</v>
      </c>
      <c r="BA235" s="54">
        <f t="shared" ref="BA235" si="4007">IF(SUM($AM$9:$AS$9)=SUM($AV$9:$BB$9),AR235,IF(AND(SUM($AV$9:$BB$9)&gt;42,SUM($AV$9:$BB$9)&lt;49),AR235,0))</f>
        <v>0</v>
      </c>
      <c r="BB235" s="55">
        <f t="shared" ref="BB235" si="4008">IF(SUM($AM$9:$AS$9)=SUM($AV$9:$BB$9),AS235,IF(AND(SUM($AV$9:$BB$9)&gt;42,SUM($AV$9:$BB$9)&lt;49),AS235,0))</f>
        <v>0</v>
      </c>
    </row>
    <row r="236" spans="1:54" ht="12.75" hidden="1" customHeight="1" x14ac:dyDescent="0.2">
      <c r="B236" s="93"/>
      <c r="C236" s="94"/>
      <c r="D236" s="95"/>
      <c r="E236" s="115"/>
      <c r="F236" s="140" t="b">
        <f t="shared" ref="F236" si="4009">IF($B229=$B235,OR(F230,G235&lt;F235),G235&lt;F235)</f>
        <v>0</v>
      </c>
      <c r="G236" s="189">
        <f t="shared" ref="G236" si="4010">IF(AND($B229=$B235,$B229&lt;&gt;"",$B229&lt;&gt;0),G235+G230,G235)</f>
        <v>18</v>
      </c>
      <c r="H236" s="120"/>
      <c r="I236" s="165">
        <f t="shared" si="3991"/>
        <v>0</v>
      </c>
      <c r="J236" s="194">
        <f t="shared" ref="J236" si="4011">7-COUNTIF(L235:R235,0)-COUNTIF(L235:R235,"")</f>
        <v>0</v>
      </c>
      <c r="K236" s="22">
        <f t="shared" si="3993"/>
        <v>0</v>
      </c>
      <c r="L236" s="35">
        <f t="shared" ref="L236:R236" si="4012">IF($B229=$B235,L235+L230,L235)</f>
        <v>0</v>
      </c>
      <c r="M236" s="35">
        <f t="shared" si="4012"/>
        <v>0</v>
      </c>
      <c r="N236" s="35">
        <f t="shared" si="4012"/>
        <v>0</v>
      </c>
      <c r="O236" s="35">
        <f t="shared" si="4012"/>
        <v>0</v>
      </c>
      <c r="P236" s="36">
        <f t="shared" si="4012"/>
        <v>0</v>
      </c>
      <c r="Q236" s="37">
        <f t="shared" si="4012"/>
        <v>0</v>
      </c>
      <c r="R236" s="38">
        <f t="shared" si="4012"/>
        <v>0</v>
      </c>
      <c r="S236" s="194">
        <f t="shared" ref="S236" si="4013">7-COUNTIF(U235:AA235,0)-COUNTIF(U235:AA235,"")</f>
        <v>0</v>
      </c>
      <c r="T236" s="22">
        <f t="shared" si="3995"/>
        <v>0</v>
      </c>
      <c r="U236" s="35">
        <f t="shared" ref="U236:AA236" si="4014">IF($B229=$B235,U235+U230,U235)</f>
        <v>0</v>
      </c>
      <c r="V236" s="35">
        <f t="shared" si="4014"/>
        <v>0</v>
      </c>
      <c r="W236" s="35">
        <f t="shared" si="4014"/>
        <v>0</v>
      </c>
      <c r="X236" s="35">
        <f t="shared" si="4014"/>
        <v>0</v>
      </c>
      <c r="Y236" s="36">
        <f t="shared" si="4014"/>
        <v>0</v>
      </c>
      <c r="Z236" s="37">
        <f t="shared" si="4014"/>
        <v>0</v>
      </c>
      <c r="AA236" s="38">
        <f t="shared" si="4014"/>
        <v>0</v>
      </c>
      <c r="AB236" s="194">
        <f t="shared" ref="AB236" si="4015">7-COUNTIF(AD235:AJ235,0)-COUNTIF(AD235:AJ235,"")</f>
        <v>0</v>
      </c>
      <c r="AC236" s="22">
        <f t="shared" si="3997"/>
        <v>0</v>
      </c>
      <c r="AD236" s="35">
        <f t="shared" ref="AD236:AJ236" si="4016">IF($B229=$B235,AD235+AD230,AD235)</f>
        <v>0</v>
      </c>
      <c r="AE236" s="35">
        <f t="shared" si="4016"/>
        <v>0</v>
      </c>
      <c r="AF236" s="35">
        <f t="shared" si="4016"/>
        <v>0</v>
      </c>
      <c r="AG236" s="35">
        <f t="shared" si="4016"/>
        <v>0</v>
      </c>
      <c r="AH236" s="36">
        <f t="shared" si="4016"/>
        <v>0</v>
      </c>
      <c r="AI236" s="37">
        <f t="shared" si="4016"/>
        <v>0</v>
      </c>
      <c r="AJ236" s="38">
        <f t="shared" si="4016"/>
        <v>0</v>
      </c>
      <c r="AK236" s="194">
        <f t="shared" ref="AK236" si="4017">7-COUNTIF(AM235:AS235,0)-COUNTIF(AM235:AS235,"")</f>
        <v>0</v>
      </c>
      <c r="AL236" s="22">
        <f t="shared" si="3999"/>
        <v>0</v>
      </c>
      <c r="AM236" s="35">
        <f t="shared" ref="AM236:AS236" si="4018">IF($B229=$B235,AM235+AM230,AM235)</f>
        <v>0</v>
      </c>
      <c r="AN236" s="35">
        <f t="shared" si="4018"/>
        <v>0</v>
      </c>
      <c r="AO236" s="35">
        <f t="shared" si="4018"/>
        <v>0</v>
      </c>
      <c r="AP236" s="35">
        <f t="shared" si="4018"/>
        <v>0</v>
      </c>
      <c r="AQ236" s="36">
        <f t="shared" si="4018"/>
        <v>0</v>
      </c>
      <c r="AR236" s="37">
        <f t="shared" si="4018"/>
        <v>0</v>
      </c>
      <c r="AS236" s="38">
        <f t="shared" si="4018"/>
        <v>0</v>
      </c>
      <c r="AT236" s="194">
        <f t="shared" ref="AT236" si="4019">7-COUNTIF(AV235:BB235,0)-COUNTIF(AV235:BB235,"")</f>
        <v>0</v>
      </c>
      <c r="AU236" s="22">
        <f t="shared" si="4001"/>
        <v>0</v>
      </c>
      <c r="AV236" s="35">
        <f t="shared" ref="AV236:BB236" si="4020">IF($B229=$B235,AV235+AV230,AV235)</f>
        <v>0</v>
      </c>
      <c r="AW236" s="35">
        <f t="shared" si="4020"/>
        <v>0</v>
      </c>
      <c r="AX236" s="35">
        <f t="shared" si="4020"/>
        <v>0</v>
      </c>
      <c r="AY236" s="35">
        <f t="shared" si="4020"/>
        <v>0</v>
      </c>
      <c r="AZ236" s="36">
        <f t="shared" si="4020"/>
        <v>0</v>
      </c>
      <c r="BA236" s="37">
        <f t="shared" si="4020"/>
        <v>0</v>
      </c>
      <c r="BB236" s="38">
        <f t="shared" si="4020"/>
        <v>0</v>
      </c>
    </row>
    <row r="237" spans="1:54" ht="15" hidden="1" customHeight="1" x14ac:dyDescent="0.2">
      <c r="B237" s="116"/>
      <c r="C237" s="117"/>
      <c r="D237" s="118"/>
      <c r="E237" s="119"/>
      <c r="F237" s="92"/>
      <c r="G237" s="190">
        <f t="shared" ref="G237" si="4021">IF(AND($B229=$B235,$B229&lt;&gt;"",$B229&lt;&gt;0),F235+G231,F235)</f>
        <v>18</v>
      </c>
      <c r="H237" s="121"/>
      <c r="I237" s="165">
        <f t="shared" si="3991"/>
        <v>0</v>
      </c>
      <c r="J237" s="195">
        <f t="shared" ref="J237" si="4022">IF($B235=$B229,COUNTIF(L237:R237,0),COUNTIF(L238:R238,0)+COUNTIF(L238:R238,""))</f>
        <v>7</v>
      </c>
      <c r="K237" s="39">
        <f t="shared" ref="K237:R237" si="4023">IF($B229=$B235,K238+K231,K238)</f>
        <v>0</v>
      </c>
      <c r="L237" s="40">
        <f t="shared" si="4023"/>
        <v>0</v>
      </c>
      <c r="M237" s="40">
        <f t="shared" si="4023"/>
        <v>0</v>
      </c>
      <c r="N237" s="40">
        <f t="shared" si="4023"/>
        <v>0</v>
      </c>
      <c r="O237" s="40">
        <f t="shared" si="4023"/>
        <v>0</v>
      </c>
      <c r="P237" s="41">
        <f t="shared" si="4023"/>
        <v>0</v>
      </c>
      <c r="Q237" s="42">
        <f t="shared" si="4023"/>
        <v>0</v>
      </c>
      <c r="R237" s="43">
        <f t="shared" si="4023"/>
        <v>0</v>
      </c>
      <c r="S237" s="195">
        <f t="shared" ref="S237" si="4024">IF($B235=$B229,COUNTIF(U237:AA237,0),COUNTIF(U238:AA238,0)+COUNTIF(U238:AA238,""))</f>
        <v>7</v>
      </c>
      <c r="T237" s="39">
        <f t="shared" ref="T237:AA237" si="4025">IF($B229=$B235,T238+T231,T238)</f>
        <v>0</v>
      </c>
      <c r="U237" s="40">
        <f t="shared" si="4025"/>
        <v>0</v>
      </c>
      <c r="V237" s="40">
        <f t="shared" si="4025"/>
        <v>0</v>
      </c>
      <c r="W237" s="40">
        <f t="shared" si="4025"/>
        <v>0</v>
      </c>
      <c r="X237" s="40">
        <f t="shared" si="4025"/>
        <v>0</v>
      </c>
      <c r="Y237" s="41">
        <f t="shared" si="4025"/>
        <v>0</v>
      </c>
      <c r="Z237" s="42">
        <f t="shared" si="4025"/>
        <v>0</v>
      </c>
      <c r="AA237" s="43">
        <f t="shared" si="4025"/>
        <v>0</v>
      </c>
      <c r="AB237" s="195">
        <f t="shared" ref="AB237" si="4026">IF($B235=$B229,COUNTIF(AD237:AJ237,0),COUNTIF(AD238:AJ238,0)+COUNTIF(AD238:AJ238,""))</f>
        <v>7</v>
      </c>
      <c r="AC237" s="39">
        <f t="shared" ref="AC237:AJ237" si="4027">IF($B229=$B235,AC238+AC231,AC238)</f>
        <v>0</v>
      </c>
      <c r="AD237" s="40">
        <f t="shared" si="4027"/>
        <v>0</v>
      </c>
      <c r="AE237" s="40">
        <f t="shared" si="4027"/>
        <v>0</v>
      </c>
      <c r="AF237" s="40">
        <f t="shared" si="4027"/>
        <v>0</v>
      </c>
      <c r="AG237" s="40">
        <f t="shared" si="4027"/>
        <v>0</v>
      </c>
      <c r="AH237" s="41">
        <f t="shared" si="4027"/>
        <v>0</v>
      </c>
      <c r="AI237" s="42">
        <f t="shared" si="4027"/>
        <v>0</v>
      </c>
      <c r="AJ237" s="43">
        <f t="shared" si="4027"/>
        <v>0</v>
      </c>
      <c r="AK237" s="195">
        <f t="shared" ref="AK237" si="4028">IF($B235=$B229,COUNTIF(AM237:AS237,0),COUNTIF(AM238:AS238,0)+COUNTIF(AM238:AS238,""))</f>
        <v>7</v>
      </c>
      <c r="AL237" s="39">
        <f t="shared" ref="AL237:AS237" si="4029">IF($B229=$B235,AL238+AL231,AL238)</f>
        <v>0</v>
      </c>
      <c r="AM237" s="40">
        <f t="shared" si="4029"/>
        <v>0</v>
      </c>
      <c r="AN237" s="40">
        <f t="shared" si="4029"/>
        <v>0</v>
      </c>
      <c r="AO237" s="40">
        <f t="shared" si="4029"/>
        <v>0</v>
      </c>
      <c r="AP237" s="40">
        <f t="shared" si="4029"/>
        <v>0</v>
      </c>
      <c r="AQ237" s="41">
        <f t="shared" si="4029"/>
        <v>0</v>
      </c>
      <c r="AR237" s="42">
        <f t="shared" si="4029"/>
        <v>0</v>
      </c>
      <c r="AS237" s="43">
        <f t="shared" si="4029"/>
        <v>0</v>
      </c>
      <c r="AT237" s="195">
        <f t="shared" ref="AT237" si="4030">IF($B235=$B229,COUNTIF(AV237:BB237,0),COUNTIF(AV238:BB238,0)+COUNTIF(AV238:BB238,""))</f>
        <v>7</v>
      </c>
      <c r="AU237" s="39">
        <f t="shared" ref="AU237:BB237" si="4031">IF($B229=$B235,AU238+AU231,AU238)</f>
        <v>0</v>
      </c>
      <c r="AV237" s="40">
        <f t="shared" si="4031"/>
        <v>0</v>
      </c>
      <c r="AW237" s="40">
        <f t="shared" si="4031"/>
        <v>0</v>
      </c>
      <c r="AX237" s="40">
        <f t="shared" si="4031"/>
        <v>0</v>
      </c>
      <c r="AY237" s="40">
        <f t="shared" si="4031"/>
        <v>0</v>
      </c>
      <c r="AZ237" s="41">
        <f t="shared" si="4031"/>
        <v>0</v>
      </c>
      <c r="BA237" s="42">
        <f t="shared" si="4031"/>
        <v>0</v>
      </c>
      <c r="BB237" s="43">
        <f t="shared" si="4031"/>
        <v>0</v>
      </c>
    </row>
    <row r="238" spans="1:54" ht="15.75" customHeight="1" x14ac:dyDescent="0.2">
      <c r="A238" s="1">
        <f t="shared" ref="A238" si="4032">A235</f>
        <v>0</v>
      </c>
      <c r="B238" s="313">
        <f t="shared" ref="B238" si="4033">B232+1</f>
        <v>37</v>
      </c>
      <c r="C238" s="314"/>
      <c r="D238" s="314"/>
      <c r="E238" s="314"/>
      <c r="F238" s="31"/>
      <c r="G238" s="183"/>
      <c r="H238" s="122">
        <f t="shared" ref="H238" si="4034">5-COUNTIF(AU235,0)-COUNTIF(AL235,0)-COUNTIF(AC235,0)-COUNTIF(T235,0)-COUNTIF(K235,0)</f>
        <v>0</v>
      </c>
      <c r="I238" s="165">
        <f t="shared" si="3991"/>
        <v>0</v>
      </c>
      <c r="J238" s="187">
        <f t="shared" ref="J238" si="4035">IF($B235=$B229,J232+IF($F235&lt;&gt;$G235,(K235+$G237-$G236)/$F235,K235/$F235),IF($F235&lt;&gt;G235,(K235+$G237-$G236)/$F235,K235/$F235))</f>
        <v>0</v>
      </c>
      <c r="K238" s="7">
        <f t="shared" ref="K238:K239" si="4036">SUM(L238:R238)</f>
        <v>0</v>
      </c>
      <c r="L238" s="26">
        <f t="shared" ref="L238:R238" si="4037">L235</f>
        <v>0</v>
      </c>
      <c r="M238" s="26">
        <f t="shared" si="4037"/>
        <v>0</v>
      </c>
      <c r="N238" s="26">
        <f t="shared" si="4037"/>
        <v>0</v>
      </c>
      <c r="O238" s="26">
        <f t="shared" si="4037"/>
        <v>0</v>
      </c>
      <c r="P238" s="26">
        <f t="shared" si="4037"/>
        <v>0</v>
      </c>
      <c r="Q238" s="29">
        <f t="shared" si="4037"/>
        <v>0</v>
      </c>
      <c r="R238" s="23">
        <f t="shared" si="4037"/>
        <v>0</v>
      </c>
      <c r="S238" s="187">
        <f t="shared" ref="S238" si="4038">IF($B235=$B229,S232+IF($F235&lt;&gt;$G235,(T235+$G237-$G236)/$F235,T235/$F235),IF($F235&lt;&gt;P235,(T235+$G237-$G236)/$F235,T235/$F235))</f>
        <v>0</v>
      </c>
      <c r="T238" s="7">
        <f t="shared" ref="T238:T239" si="4039">SUM(U238:AA238)</f>
        <v>0</v>
      </c>
      <c r="U238" s="26">
        <f t="shared" ref="U238:AA238" si="4040">U235</f>
        <v>0</v>
      </c>
      <c r="V238" s="26">
        <f t="shared" si="4040"/>
        <v>0</v>
      </c>
      <c r="W238" s="26">
        <f t="shared" si="4040"/>
        <v>0</v>
      </c>
      <c r="X238" s="26">
        <f t="shared" si="4040"/>
        <v>0</v>
      </c>
      <c r="Y238" s="113">
        <f t="shared" si="4040"/>
        <v>0</v>
      </c>
      <c r="Z238" s="29">
        <f t="shared" si="4040"/>
        <v>0</v>
      </c>
      <c r="AA238" s="23">
        <f t="shared" si="4040"/>
        <v>0</v>
      </c>
      <c r="AB238" s="187">
        <f t="shared" ref="AB238" si="4041">IF($B235=$B229,AB232+IF($F235&lt;&gt;$G235,(AC235+$G237-$G236)/$F235,AC235/$F235),IF($F235&lt;&gt;Y235,(AC235+$G237-$G236)/$F235,AC235/$F235))</f>
        <v>0</v>
      </c>
      <c r="AC238" s="7">
        <f t="shared" ref="AC238:AC239" si="4042">SUM(AD238:AJ238)</f>
        <v>0</v>
      </c>
      <c r="AD238" s="26">
        <f t="shared" ref="AD238:AJ238" si="4043">AD235</f>
        <v>0</v>
      </c>
      <c r="AE238" s="26">
        <f t="shared" si="4043"/>
        <v>0</v>
      </c>
      <c r="AF238" s="26">
        <f t="shared" si="4043"/>
        <v>0</v>
      </c>
      <c r="AG238" s="26">
        <f t="shared" si="4043"/>
        <v>0</v>
      </c>
      <c r="AH238" s="113">
        <f t="shared" si="4043"/>
        <v>0</v>
      </c>
      <c r="AI238" s="29">
        <f t="shared" si="4043"/>
        <v>0</v>
      </c>
      <c r="AJ238" s="23">
        <f t="shared" si="4043"/>
        <v>0</v>
      </c>
      <c r="AK238" s="187">
        <f t="shared" ref="AK238" si="4044">IF($B235=$B229,AK232+IF($F235&lt;&gt;$G235,(AL235+$G237-$G236)/$F235,AL235/$F235),IF($F235&lt;&gt;AH235,(AL235+$G237-$G236)/$F235,AL235/$F235))</f>
        <v>0</v>
      </c>
      <c r="AL238" s="7">
        <f t="shared" ref="AL238:AL239" si="4045">SUM(AM238:AS238)</f>
        <v>0</v>
      </c>
      <c r="AM238" s="26">
        <f t="shared" ref="AM238:AS238" si="4046">AM235</f>
        <v>0</v>
      </c>
      <c r="AN238" s="26">
        <f t="shared" si="4046"/>
        <v>0</v>
      </c>
      <c r="AO238" s="26">
        <f t="shared" si="4046"/>
        <v>0</v>
      </c>
      <c r="AP238" s="26">
        <f t="shared" si="4046"/>
        <v>0</v>
      </c>
      <c r="AQ238" s="113">
        <f t="shared" si="4046"/>
        <v>0</v>
      </c>
      <c r="AR238" s="29">
        <f t="shared" si="4046"/>
        <v>0</v>
      </c>
      <c r="AS238" s="23">
        <f t="shared" si="4046"/>
        <v>0</v>
      </c>
      <c r="AT238" s="187">
        <f t="shared" ref="AT238" si="4047">IF($B235=$B229,AT232+IF($F235&lt;&gt;$G235,(AU235+$G237-$G236)/$F235,AU235/$F235),IF($F235&lt;&gt;AQ235,(AU235+$G237-$G236)/$F235,AU235/$F235))</f>
        <v>0</v>
      </c>
      <c r="AU238" s="7">
        <f t="shared" ref="AU238:AU239" si="4048">SUM(AV238:BB238)</f>
        <v>0</v>
      </c>
      <c r="AV238" s="6">
        <f t="shared" ref="AV238" si="4049">IF(SUM($AM$9:$AS$9)=SUM($AV$9:$BB$9),AV235,IF(AND(SUM($AV$9:$BB$9)&gt;42,SUM($AV$9:$BB$9)&lt;49),AV235,0))</f>
        <v>0</v>
      </c>
      <c r="AW238" s="6">
        <f t="shared" ref="AW238:BB238" si="4050">IF(SUM($AM$9:$AS$9)=SUM($AV$9:$BB$9),AW235,IF(AND(SUM($AV$9:$BB$9)&gt;42,SUM($AV$9:$BB$9)&lt;49),AW235,0))</f>
        <v>0</v>
      </c>
      <c r="AX238" s="6">
        <f t="shared" si="4050"/>
        <v>0</v>
      </c>
      <c r="AY238" s="6">
        <f t="shared" si="4050"/>
        <v>0</v>
      </c>
      <c r="AZ238" s="26">
        <f t="shared" si="4050"/>
        <v>0</v>
      </c>
      <c r="BA238" s="29">
        <f t="shared" si="4050"/>
        <v>0</v>
      </c>
      <c r="BB238" s="23">
        <f t="shared" si="4050"/>
        <v>0</v>
      </c>
    </row>
    <row r="239" spans="1:54" ht="15.75" customHeight="1" x14ac:dyDescent="0.2">
      <c r="A239" s="1">
        <f t="shared" ref="A239:A240" si="4051">A238</f>
        <v>0</v>
      </c>
      <c r="B239" s="313"/>
      <c r="C239" s="314"/>
      <c r="D239" s="314"/>
      <c r="E239" s="314"/>
      <c r="F239" s="31"/>
      <c r="G239" s="183"/>
      <c r="H239" s="123">
        <f t="shared" ref="H239" si="4052">IF($B235=$B229,H233+F239,$F239)</f>
        <v>0</v>
      </c>
      <c r="I239" s="165">
        <f t="shared" si="3991"/>
        <v>0</v>
      </c>
      <c r="J239" s="141">
        <f t="shared" ref="J239" si="4053">IF($H238=0,0,IF($B229=$B235,IF($H240&gt;0,$H240+J233,K235+J233),IF($H240&gt;0,$H240,K235)))</f>
        <v>0</v>
      </c>
      <c r="K239" s="7">
        <f t="shared" si="4036"/>
        <v>0</v>
      </c>
      <c r="L239" s="6"/>
      <c r="M239" s="6"/>
      <c r="N239" s="6"/>
      <c r="O239" s="6"/>
      <c r="P239" s="26"/>
      <c r="Q239" s="29"/>
      <c r="R239" s="23"/>
      <c r="S239" s="141">
        <f t="shared" ref="S239" si="4054">IF($H238=0,0,IF($B229=$B235,IF($H240&gt;0,$H240+S233,T235+S233),IF($H240&gt;0,$H240,T235)))</f>
        <v>0</v>
      </c>
      <c r="T239" s="7">
        <f t="shared" si="4039"/>
        <v>0</v>
      </c>
      <c r="U239" s="6"/>
      <c r="V239" s="6"/>
      <c r="W239" s="6"/>
      <c r="X239" s="6"/>
      <c r="Y239" s="26"/>
      <c r="Z239" s="29"/>
      <c r="AA239" s="23"/>
      <c r="AB239" s="141">
        <f t="shared" ref="AB239" si="4055">IF($H238=0,0,IF($B229=$B235,IF($H240&gt;0,$H240+AB233,AC235+AB233),IF($H240&gt;0,$H240,AC235)))</f>
        <v>0</v>
      </c>
      <c r="AC239" s="7">
        <f t="shared" si="4042"/>
        <v>0</v>
      </c>
      <c r="AD239" s="6"/>
      <c r="AE239" s="6"/>
      <c r="AF239" s="6"/>
      <c r="AG239" s="6"/>
      <c r="AH239" s="26"/>
      <c r="AI239" s="29"/>
      <c r="AJ239" s="23"/>
      <c r="AK239" s="141">
        <f t="shared" ref="AK239" si="4056">IF($H238=0,0,IF($B229=$B235,IF($H240&gt;0,$H240+AK233,AL235+AK233),IF($H240&gt;0,$H240,AL235)))</f>
        <v>0</v>
      </c>
      <c r="AL239" s="7">
        <f t="shared" si="4045"/>
        <v>0</v>
      </c>
      <c r="AM239" s="6"/>
      <c r="AN239" s="6"/>
      <c r="AO239" s="6"/>
      <c r="AP239" s="6"/>
      <c r="AQ239" s="26"/>
      <c r="AR239" s="29"/>
      <c r="AS239" s="23"/>
      <c r="AT239" s="141">
        <f t="shared" ref="AT239" si="4057">IF($H238=0,0,IF($B229=$B235,IF($H240&gt;0,$H240+AT233,AU235+AT233),IF($H240&gt;0,$H240,AU235)))</f>
        <v>0</v>
      </c>
      <c r="AU239" s="7">
        <f t="shared" si="4048"/>
        <v>0</v>
      </c>
      <c r="AV239" s="6"/>
      <c r="AW239" s="6"/>
      <c r="AX239" s="6"/>
      <c r="AY239" s="6"/>
      <c r="AZ239" s="26"/>
      <c r="BA239" s="29"/>
      <c r="BB239" s="23"/>
    </row>
    <row r="240" spans="1:54" ht="18.75" customHeight="1" thickBot="1" x14ac:dyDescent="0.25">
      <c r="A240" s="1">
        <f t="shared" si="4051"/>
        <v>0</v>
      </c>
      <c r="B240" s="323" t="str">
        <f>IF(B235="",Wydruk!$AE$6,IF(J236=0,Wydruk!$AE$7,IF(AND(G236&lt;G237,B235&lt;&gt;$B241),Wydruk!$AE$13,IF(AND($B235=$B229,$B235&lt;&gt;$B241),IF(OR(OR(J240&lt;4,J240&gt;5),OR(S240&lt;4,S240&gt;5),OR(AB240&lt;4,AB240&gt;5),OR(AK240&lt;4,AK240&gt;5),OR(AND(AT240&lt;4,AT240&gt;0),AT240&gt;5)),Wydruk!$AE$8,Wydruk!$AE$9),IF($B235=$B241,IF($F239&lt;&gt;0,Wydruk!$AE$12,Wydruk!$AE$10),IF(OR(OR(J236&lt;4,J236&gt;5),OR(S236&lt;4,S236&gt;5),OR(AB236&lt;4,AB236&gt;5),OR(AK236&lt;4,AK236&gt;5),OR(AND(AT236&lt;4,AT236&gt;0),AT236&gt;5)),Wydruk!$AE$8,Wydruk!$AE$11))))))</f>
        <v>Uzupełnij liczby godzin tygodniowego planu</v>
      </c>
      <c r="C240" s="324"/>
      <c r="D240" s="324"/>
      <c r="E240" s="324"/>
      <c r="F240" s="173">
        <f>styczeń!F240</f>
        <v>0</v>
      </c>
      <c r="G240" s="184">
        <f>styczeń!G240</f>
        <v>0</v>
      </c>
      <c r="H240" s="191">
        <f t="shared" ref="H240" si="4058">IF(OR($G240=0,$F240=0,$G240="",$F240=""),0,$G240/$F240)</f>
        <v>0</v>
      </c>
      <c r="I240" s="193"/>
      <c r="J240" s="176">
        <f t="shared" ref="J240" si="4059">IF($B229=$B235,IF(L235+L230&gt;0,1,0)+IF(M235+M230&gt;0,1,0)+IF(N235+N230&gt;0,1,0)+IF(O235+O230&gt;0,1,0)+IF(P235+P230&gt;0,1,0)+IF(Q235+Q230&gt;0,1,0)+IF(R235+R230&gt;0,1,0),J236)</f>
        <v>0</v>
      </c>
      <c r="K240" s="133">
        <f t="shared" ref="K240" si="4060">IF(OR($B235=$B241,J240=0,(K236-Q240+O240)&lt;=0),0,(K236-Q240+O240)/J240)</f>
        <v>0</v>
      </c>
      <c r="L240" s="137">
        <f t="shared" ref="L240" si="4061">IF(K240*(7-J237)&lt;=0,0,K240*(7-J237))</f>
        <v>0</v>
      </c>
      <c r="M240" s="311">
        <f t="shared" ref="M240" si="4062">ROUND(IF(OR(K237-K240*(7-J237)+P240&lt;0,$B235=$B241,K240&lt;=0,K237=0),0,IF(K237-K240*(7-J237)+P240&gt;Q240-O240+P240,Q240-O240+P240,K237-K240*(7-J237)+P240)),1)</f>
        <v>0</v>
      </c>
      <c r="N240" s="312"/>
      <c r="O240" s="139">
        <f t="shared" ref="O240" si="4063">IF(OR($B235=$B241,J236=0),0,IF($B235=$B229,J235,$F235))</f>
        <v>0</v>
      </c>
      <c r="P240" s="30">
        <f t="shared" ref="P240" si="4064">IF(OR($B235=$B241,J240=0),0,$G237-$G236)</f>
        <v>0</v>
      </c>
      <c r="Q240" s="134">
        <f t="shared" ref="Q240" si="4065">IF(OR($B235=$B241,J240=0),0,J239)</f>
        <v>0</v>
      </c>
      <c r="R240" s="138">
        <f t="shared" ref="R240" si="4066">IF($B235=$B241,0,K237)</f>
        <v>0</v>
      </c>
      <c r="S240" s="176">
        <f t="shared" ref="S240" si="4067">IF($B229=$B235,IF(U235+U230&gt;0,1,0)+IF(V235+V230&gt;0,1,0)+IF(W235+W230&gt;0,1,0)+IF(X235+X230&gt;0,1,0)+IF(Y235+Y230&gt;0,1,0)+IF(Z235+Z230&gt;0,1,0)+IF(AA235+AA230&gt;0,1,0),S236)</f>
        <v>0</v>
      </c>
      <c r="T240" s="133">
        <f t="shared" ref="T240" si="4068">IF(OR($B235=$B241,S240=0,(T236-Z240+X240)&lt;=0),0,(T236-Z240+X240)/S240)</f>
        <v>0</v>
      </c>
      <c r="U240" s="137">
        <f t="shared" ref="U240" si="4069">IF(T240*(7-S237)&lt;=0,0,T240*(7-S237))</f>
        <v>0</v>
      </c>
      <c r="V240" s="311">
        <f t="shared" ref="V240" si="4070">ROUND(IF(OR(T237-T240*(7-S237)+Y240&lt;0,$B235=$B241,T240&lt;=0,T237=0),0,IF(T237-T240*(7-S237)+Y240&gt;Z240-X240+Y240,Z240-X240+Y240,T237-T240*(7-S237)+Y240)),1)</f>
        <v>0</v>
      </c>
      <c r="W240" s="312"/>
      <c r="X240" s="139">
        <f t="shared" ref="X240" si="4071">IF(OR($B235=$B241,S236=0),0,IF($B235=$B229,S235,$F235))</f>
        <v>0</v>
      </c>
      <c r="Y240" s="30">
        <f t="shared" ref="Y240" si="4072">IF(OR($B235=$B241,S240=0),0,$G237-$G236)</f>
        <v>0</v>
      </c>
      <c r="Z240" s="134">
        <f t="shared" ref="Z240" si="4073">IF(OR($B235=$B241,S240=0),0,S239)</f>
        <v>0</v>
      </c>
      <c r="AA240" s="138">
        <f t="shared" ref="AA240" si="4074">IF($B235=$B241,0,T237)</f>
        <v>0</v>
      </c>
      <c r="AB240" s="176">
        <f t="shared" ref="AB240" si="4075">IF($B229=$B235,IF(AD235+AD230&gt;0,1,0)+IF(AE235+AE230&gt;0,1,0)+IF(AF235+AF230&gt;0,1,0)+IF(AG235+AG230&gt;0,1,0)+IF(AH235+AH230&gt;0,1,0)+IF(AI235+AI230&gt;0,1,0)+IF(AJ235+AJ230&gt;0,1,0),AB236)</f>
        <v>0</v>
      </c>
      <c r="AC240" s="133">
        <f t="shared" ref="AC240" si="4076">IF(OR($B235=$B241,AB240=0,(AC236-AI240+AG240)&lt;=0),0,(AC236-AI240+AG240)/AB240)</f>
        <v>0</v>
      </c>
      <c r="AD240" s="137">
        <f t="shared" ref="AD240" si="4077">IF(AC240*(7-AB237)&lt;=0,0,AC240*(7-AB237))</f>
        <v>0</v>
      </c>
      <c r="AE240" s="311">
        <f t="shared" ref="AE240" si="4078">ROUND(IF(OR(AC237-AC240*(7-AB237)+AH240&lt;0,$B235=$B241,AC240&lt;=0,AC237=0),0,IF(AC237-AC240*(7-AB237)+AH240&gt;AI240-AG240+AH240,AI240-AG240+AH240,AC237-AC240*(7-AB237)+AH240)),1)</f>
        <v>0</v>
      </c>
      <c r="AF240" s="312"/>
      <c r="AG240" s="139">
        <f t="shared" ref="AG240" si="4079">IF(OR($B235=$B241,AB236=0),0,IF($B235=$B229,AB235,$F235))</f>
        <v>0</v>
      </c>
      <c r="AH240" s="30">
        <f t="shared" ref="AH240" si="4080">IF(OR($B235=$B241,AB240=0),0,$G237-$G236)</f>
        <v>0</v>
      </c>
      <c r="AI240" s="134">
        <f t="shared" ref="AI240" si="4081">IF(OR($B235=$B241,AB240=0),0,AB239)</f>
        <v>0</v>
      </c>
      <c r="AJ240" s="138">
        <f t="shared" ref="AJ240" si="4082">IF($B235=$B241,0,AC237)</f>
        <v>0</v>
      </c>
      <c r="AK240" s="176">
        <f t="shared" ref="AK240" si="4083">IF($B229=$B235,IF(AM235+AM230&gt;0,1,0)+IF(AN235+AN230&gt;0,1,0)+IF(AO235+AO230&gt;0,1,0)+IF(AP235+AP230&gt;0,1,0)+IF(AQ235+AQ230&gt;0,1,0)+IF(AR235+AR230&gt;0,1,0)+IF(AS235+AS230&gt;0,1,0),AK236)</f>
        <v>0</v>
      </c>
      <c r="AL240" s="133">
        <f t="shared" ref="AL240" si="4084">IF(OR($B235=$B241,AK240=0,(AL236-AR240+AP240)&lt;=0),0,(AL236-AR240+AP240)/AK240)</f>
        <v>0</v>
      </c>
      <c r="AM240" s="137">
        <f t="shared" ref="AM240" si="4085">IF(AL240*(7-AK237)&lt;=0,0,AL240*(7-AK237))</f>
        <v>0</v>
      </c>
      <c r="AN240" s="311">
        <f t="shared" ref="AN240" si="4086">ROUND(IF(OR(AL237-AL240*(7-AK237)+AQ240&lt;0,$B235=$B241,AL240&lt;=0,AL237=0),0,IF(AL237-AL240*(7-AK237)+AQ240&gt;AR240-AP240+AQ240,AR240-AP240+AQ240,AL237-AL240*(7-AK237)+AQ240)),1)</f>
        <v>0</v>
      </c>
      <c r="AO240" s="312"/>
      <c r="AP240" s="139">
        <f t="shared" ref="AP240" si="4087">IF(OR($B235=$B241,AK236=0),0,IF($B235=$B229,AK235,$F235))</f>
        <v>0</v>
      </c>
      <c r="AQ240" s="30">
        <f t="shared" ref="AQ240" si="4088">IF(OR($B235=$B241,AK240=0),0,$G237-$G236)</f>
        <v>0</v>
      </c>
      <c r="AR240" s="134">
        <f t="shared" ref="AR240" si="4089">IF(OR($B235=$B241,AK240=0),0,AK239)</f>
        <v>0</v>
      </c>
      <c r="AS240" s="138">
        <f t="shared" ref="AS240" si="4090">IF($B235=$B241,0,AL237)</f>
        <v>0</v>
      </c>
      <c r="AT240" s="176">
        <f t="shared" ref="AT240" si="4091">IF($B229=$B235,IF(AV235+AV230&gt;0,1,0)+IF(AW235+AW230&gt;0,1,0)+IF(AX235+AX230&gt;0,1,0)+IF(AY235+AY230&gt;0,1,0)+IF(AZ235+AZ230&gt;0,1,0)+IF(BA235+BA230&gt;0,1,0)+IF(BB235+BB230&gt;0,1,0),AT236)</f>
        <v>0</v>
      </c>
      <c r="AU240" s="133">
        <f t="shared" ref="AU240" si="4092">IF(OR($B235=$B241,AT240=0,(AU236-BA240+AY240)&lt;=0),0,(AU236-BA240+AY240)/AT240)</f>
        <v>0</v>
      </c>
      <c r="AV240" s="137">
        <f t="shared" ref="AV240" si="4093">IF(AU240*(7-AT237)&lt;=0,0,AU240*(7-AT237))</f>
        <v>0</v>
      </c>
      <c r="AW240" s="311">
        <f t="shared" ref="AW240" si="4094">ROUND(IF(OR(AU237-AU240*(7-AT237)+AZ240&lt;0,$B235=$B241,AU240&lt;=0,AU237=0),0,IF(AU237-AU240*(7-AT237)+AZ240&gt;BA240-AY240+AZ240,BA240-AY240+AZ240,AU237-AU240*(7-AT237)+AZ240)),1)</f>
        <v>0</v>
      </c>
      <c r="AX240" s="312"/>
      <c r="AY240" s="139">
        <f t="shared" ref="AY240" si="4095">IF(OR($B235=$B241,AT236=0),0,IF($B235=$B229,AT235,$F235))</f>
        <v>0</v>
      </c>
      <c r="AZ240" s="30">
        <f t="shared" ref="AZ240" si="4096">IF(OR($B235=$B241,AT240=0),0,$G237-$G236)</f>
        <v>0</v>
      </c>
      <c r="BA240" s="134">
        <f t="shared" ref="BA240" si="4097">IF(OR($B235=$B241,AT240=0),0,AT239)</f>
        <v>0</v>
      </c>
      <c r="BB240" s="138">
        <f t="shared" ref="BB240" si="4098">IF($B235=$B241,0,AU237)</f>
        <v>0</v>
      </c>
    </row>
    <row r="241" spans="1:54" ht="15.75" x14ac:dyDescent="0.2">
      <c r="A241" s="1">
        <f t="shared" ref="A241" si="4099">IF(B241="","1. Niewypełnione",B241)</f>
        <v>0</v>
      </c>
      <c r="B241" s="320">
        <f>styczeń!B241</f>
        <v>0</v>
      </c>
      <c r="C241" s="321">
        <f>styczeń!C241</f>
        <v>0</v>
      </c>
      <c r="D241" s="321">
        <f>styczeń!D241</f>
        <v>0</v>
      </c>
      <c r="E241" s="321">
        <f>styczeń!E241</f>
        <v>0</v>
      </c>
      <c r="F241" s="177">
        <f>styczeń!F241</f>
        <v>18</v>
      </c>
      <c r="G241" s="185">
        <f>styczeń!G241</f>
        <v>18</v>
      </c>
      <c r="H241" s="177"/>
      <c r="I241" s="192">
        <f t="shared" ref="I241:I245" si="4100">K241+T241+AC241+AL241+AU241</f>
        <v>0</v>
      </c>
      <c r="J241" s="186">
        <f t="shared" ref="J241" si="4101">IF(OR($B241=$B247,J244=0),0,ROUND((K242+P246)/J244,0))</f>
        <v>0</v>
      </c>
      <c r="K241" s="51">
        <f t="shared" ref="K241:K242" si="4102">SUM(L241:R241)</f>
        <v>0</v>
      </c>
      <c r="L241" s="52">
        <f>styczeń!L241</f>
        <v>0</v>
      </c>
      <c r="M241" s="52">
        <f>styczeń!M241</f>
        <v>0</v>
      </c>
      <c r="N241" s="52">
        <f>styczeń!N241</f>
        <v>0</v>
      </c>
      <c r="O241" s="52">
        <f>styczeń!O241</f>
        <v>0</v>
      </c>
      <c r="P241" s="53">
        <f>styczeń!P241</f>
        <v>0</v>
      </c>
      <c r="Q241" s="54">
        <f>styczeń!Q241</f>
        <v>0</v>
      </c>
      <c r="R241" s="55">
        <f>styczeń!R241</f>
        <v>0</v>
      </c>
      <c r="S241" s="188">
        <f t="shared" ref="S241" si="4103">IF(OR($B241=$B247,S244=0),0,ROUND((T242+Y246)/S244,0))</f>
        <v>0</v>
      </c>
      <c r="T241" s="51">
        <f t="shared" ref="T241:T242" si="4104">SUM(U241:AA241)</f>
        <v>0</v>
      </c>
      <c r="U241" s="52">
        <f>styczeń!U241</f>
        <v>0</v>
      </c>
      <c r="V241" s="52">
        <f>styczeń!V241</f>
        <v>0</v>
      </c>
      <c r="W241" s="52">
        <f>styczeń!W241</f>
        <v>0</v>
      </c>
      <c r="X241" s="52">
        <f>styczeń!X241</f>
        <v>0</v>
      </c>
      <c r="Y241" s="53">
        <f>styczeń!Y241</f>
        <v>0</v>
      </c>
      <c r="Z241" s="54">
        <f>styczeń!Z241</f>
        <v>0</v>
      </c>
      <c r="AA241" s="55">
        <f>styczeń!AA241</f>
        <v>0</v>
      </c>
      <c r="AB241" s="188">
        <f t="shared" ref="AB241" si="4105">IF(OR($B241=$B247,AB244=0),0,ROUND((AC242+AH246)/AB244,0))</f>
        <v>0</v>
      </c>
      <c r="AC241" s="51">
        <f t="shared" ref="AC241:AC242" si="4106">SUM(AD241:AJ241)</f>
        <v>0</v>
      </c>
      <c r="AD241" s="52">
        <f>styczeń!AD241</f>
        <v>0</v>
      </c>
      <c r="AE241" s="52">
        <f>styczeń!AE241</f>
        <v>0</v>
      </c>
      <c r="AF241" s="52">
        <f>styczeń!AF241</f>
        <v>0</v>
      </c>
      <c r="AG241" s="52">
        <f>styczeń!AG241</f>
        <v>0</v>
      </c>
      <c r="AH241" s="53">
        <f>styczeń!AH241</f>
        <v>0</v>
      </c>
      <c r="AI241" s="54">
        <f>styczeń!AI241</f>
        <v>0</v>
      </c>
      <c r="AJ241" s="55">
        <f>styczeń!AJ241</f>
        <v>0</v>
      </c>
      <c r="AK241" s="188">
        <f t="shared" ref="AK241" si="4107">IF(OR($B241=$B247,AK244=0),0,ROUND((AL242+AQ246)/AK244,0))</f>
        <v>0</v>
      </c>
      <c r="AL241" s="51">
        <f t="shared" ref="AL241:AL242" si="4108">SUM(AM241:AS241)</f>
        <v>0</v>
      </c>
      <c r="AM241" s="52">
        <f>styczeń!AM241</f>
        <v>0</v>
      </c>
      <c r="AN241" s="52">
        <f>styczeń!AN241</f>
        <v>0</v>
      </c>
      <c r="AO241" s="52">
        <f>styczeń!AO241</f>
        <v>0</v>
      </c>
      <c r="AP241" s="52">
        <f>styczeń!AP241</f>
        <v>0</v>
      </c>
      <c r="AQ241" s="53">
        <f>styczeń!AQ241</f>
        <v>0</v>
      </c>
      <c r="AR241" s="54">
        <f>styczeń!AR241</f>
        <v>0</v>
      </c>
      <c r="AS241" s="55">
        <f>styczeń!AS241</f>
        <v>0</v>
      </c>
      <c r="AT241" s="188">
        <f t="shared" ref="AT241" si="4109">IF(OR($B241=$B247,AT244=0),0,ROUND((AU242+AZ246)/AT244,0))</f>
        <v>0</v>
      </c>
      <c r="AU241" s="51">
        <f t="shared" ref="AU241:AU242" si="4110">SUM(AV241:BB241)</f>
        <v>0</v>
      </c>
      <c r="AV241" s="52">
        <f t="shared" ref="AV241" si="4111">IF(SUM($AM$9:$AS$9)=SUM($AV$9:$BB$9),AM241,IF(AND(SUM($AV$9:$BB$9)&gt;42,SUM($AV$9:$BB$9)&lt;49),AM241,0))</f>
        <v>0</v>
      </c>
      <c r="AW241" s="52">
        <f t="shared" ref="AW241" si="4112">IF(SUM($AM$9:$AS$9)=SUM($AV$9:$BB$9),AN241,IF(AND(SUM($AV$9:$BB$9)&gt;42,SUM($AV$9:$BB$9)&lt;49),AN241,0))</f>
        <v>0</v>
      </c>
      <c r="AX241" s="52">
        <f t="shared" ref="AX241" si="4113">IF(SUM($AM$9:$AS$9)=SUM($AV$9:$BB$9),AO241,IF(AND(SUM($AV$9:$BB$9)&gt;42,SUM($AV$9:$BB$9)&lt;49),AO241,0))</f>
        <v>0</v>
      </c>
      <c r="AY241" s="52">
        <f t="shared" ref="AY241" si="4114">IF(SUM($AM$9:$AS$9)=SUM($AV$9:$BB$9),AP241,IF(AND(SUM($AV$9:$BB$9)&gt;42,SUM($AV$9:$BB$9)&lt;49),AP241,0))</f>
        <v>0</v>
      </c>
      <c r="AZ241" s="53">
        <f t="shared" ref="AZ241" si="4115">IF(SUM($AM$9:$AS$9)=SUM($AV$9:$BB$9),AQ241,IF(AND(SUM($AV$9:$BB$9)&gt;42,SUM($AV$9:$BB$9)&lt;49),AQ241,0))</f>
        <v>0</v>
      </c>
      <c r="BA241" s="54">
        <f t="shared" ref="BA241" si="4116">IF(SUM($AM$9:$AS$9)=SUM($AV$9:$BB$9),AR241,IF(AND(SUM($AV$9:$BB$9)&gt;42,SUM($AV$9:$BB$9)&lt;49),AR241,0))</f>
        <v>0</v>
      </c>
      <c r="BB241" s="55">
        <f t="shared" ref="BB241" si="4117">IF(SUM($AM$9:$AS$9)=SUM($AV$9:$BB$9),AS241,IF(AND(SUM($AV$9:$BB$9)&gt;42,SUM($AV$9:$BB$9)&lt;49),AS241,0))</f>
        <v>0</v>
      </c>
    </row>
    <row r="242" spans="1:54" ht="12.75" hidden="1" customHeight="1" x14ac:dyDescent="0.2">
      <c r="B242" s="93"/>
      <c r="C242" s="94"/>
      <c r="D242" s="95"/>
      <c r="E242" s="115"/>
      <c r="F242" s="140" t="b">
        <f t="shared" ref="F242" si="4118">IF($B235=$B241,OR(F236,G241&lt;F241),G241&lt;F241)</f>
        <v>0</v>
      </c>
      <c r="G242" s="189">
        <f t="shared" ref="G242" si="4119">IF(AND($B235=$B241,$B235&lt;&gt;"",$B235&lt;&gt;0),G241+G236,G241)</f>
        <v>18</v>
      </c>
      <c r="H242" s="120"/>
      <c r="I242" s="165">
        <f t="shared" si="4100"/>
        <v>0</v>
      </c>
      <c r="J242" s="194">
        <f t="shared" ref="J242" si="4120">7-COUNTIF(L241:R241,0)-COUNTIF(L241:R241,"")</f>
        <v>0</v>
      </c>
      <c r="K242" s="22">
        <f t="shared" si="4102"/>
        <v>0</v>
      </c>
      <c r="L242" s="35">
        <f t="shared" ref="L242:R242" si="4121">IF($B235=$B241,L241+L236,L241)</f>
        <v>0</v>
      </c>
      <c r="M242" s="35">
        <f t="shared" si="4121"/>
        <v>0</v>
      </c>
      <c r="N242" s="35">
        <f t="shared" si="4121"/>
        <v>0</v>
      </c>
      <c r="O242" s="35">
        <f t="shared" si="4121"/>
        <v>0</v>
      </c>
      <c r="P242" s="36">
        <f t="shared" si="4121"/>
        <v>0</v>
      </c>
      <c r="Q242" s="37">
        <f t="shared" si="4121"/>
        <v>0</v>
      </c>
      <c r="R242" s="38">
        <f t="shared" si="4121"/>
        <v>0</v>
      </c>
      <c r="S242" s="194">
        <f t="shared" ref="S242" si="4122">7-COUNTIF(U241:AA241,0)-COUNTIF(U241:AA241,"")</f>
        <v>0</v>
      </c>
      <c r="T242" s="22">
        <f t="shared" si="4104"/>
        <v>0</v>
      </c>
      <c r="U242" s="35">
        <f t="shared" ref="U242:AA242" si="4123">IF($B235=$B241,U241+U236,U241)</f>
        <v>0</v>
      </c>
      <c r="V242" s="35">
        <f t="shared" si="4123"/>
        <v>0</v>
      </c>
      <c r="W242" s="35">
        <f t="shared" si="4123"/>
        <v>0</v>
      </c>
      <c r="X242" s="35">
        <f t="shared" si="4123"/>
        <v>0</v>
      </c>
      <c r="Y242" s="36">
        <f t="shared" si="4123"/>
        <v>0</v>
      </c>
      <c r="Z242" s="37">
        <f t="shared" si="4123"/>
        <v>0</v>
      </c>
      <c r="AA242" s="38">
        <f t="shared" si="4123"/>
        <v>0</v>
      </c>
      <c r="AB242" s="194">
        <f t="shared" ref="AB242" si="4124">7-COUNTIF(AD241:AJ241,0)-COUNTIF(AD241:AJ241,"")</f>
        <v>0</v>
      </c>
      <c r="AC242" s="22">
        <f t="shared" si="4106"/>
        <v>0</v>
      </c>
      <c r="AD242" s="35">
        <f t="shared" ref="AD242:AJ242" si="4125">IF($B235=$B241,AD241+AD236,AD241)</f>
        <v>0</v>
      </c>
      <c r="AE242" s="35">
        <f t="shared" si="4125"/>
        <v>0</v>
      </c>
      <c r="AF242" s="35">
        <f t="shared" si="4125"/>
        <v>0</v>
      </c>
      <c r="AG242" s="35">
        <f t="shared" si="4125"/>
        <v>0</v>
      </c>
      <c r="AH242" s="36">
        <f t="shared" si="4125"/>
        <v>0</v>
      </c>
      <c r="AI242" s="37">
        <f t="shared" si="4125"/>
        <v>0</v>
      </c>
      <c r="AJ242" s="38">
        <f t="shared" si="4125"/>
        <v>0</v>
      </c>
      <c r="AK242" s="194">
        <f t="shared" ref="AK242" si="4126">7-COUNTIF(AM241:AS241,0)-COUNTIF(AM241:AS241,"")</f>
        <v>0</v>
      </c>
      <c r="AL242" s="22">
        <f t="shared" si="4108"/>
        <v>0</v>
      </c>
      <c r="AM242" s="35">
        <f t="shared" ref="AM242:AS242" si="4127">IF($B235=$B241,AM241+AM236,AM241)</f>
        <v>0</v>
      </c>
      <c r="AN242" s="35">
        <f t="shared" si="4127"/>
        <v>0</v>
      </c>
      <c r="AO242" s="35">
        <f t="shared" si="4127"/>
        <v>0</v>
      </c>
      <c r="AP242" s="35">
        <f t="shared" si="4127"/>
        <v>0</v>
      </c>
      <c r="AQ242" s="36">
        <f t="shared" si="4127"/>
        <v>0</v>
      </c>
      <c r="AR242" s="37">
        <f t="shared" si="4127"/>
        <v>0</v>
      </c>
      <c r="AS242" s="38">
        <f t="shared" si="4127"/>
        <v>0</v>
      </c>
      <c r="AT242" s="194">
        <f t="shared" ref="AT242" si="4128">7-COUNTIF(AV241:BB241,0)-COUNTIF(AV241:BB241,"")</f>
        <v>0</v>
      </c>
      <c r="AU242" s="22">
        <f t="shared" si="4110"/>
        <v>0</v>
      </c>
      <c r="AV242" s="35">
        <f t="shared" ref="AV242:BB242" si="4129">IF($B235=$B241,AV241+AV236,AV241)</f>
        <v>0</v>
      </c>
      <c r="AW242" s="35">
        <f t="shared" si="4129"/>
        <v>0</v>
      </c>
      <c r="AX242" s="35">
        <f t="shared" si="4129"/>
        <v>0</v>
      </c>
      <c r="AY242" s="35">
        <f t="shared" si="4129"/>
        <v>0</v>
      </c>
      <c r="AZ242" s="36">
        <f t="shared" si="4129"/>
        <v>0</v>
      </c>
      <c r="BA242" s="37">
        <f t="shared" si="4129"/>
        <v>0</v>
      </c>
      <c r="BB242" s="38">
        <f t="shared" si="4129"/>
        <v>0</v>
      </c>
    </row>
    <row r="243" spans="1:54" ht="15" hidden="1" customHeight="1" x14ac:dyDescent="0.2">
      <c r="B243" s="116"/>
      <c r="C243" s="117"/>
      <c r="D243" s="118"/>
      <c r="E243" s="119"/>
      <c r="F243" s="92"/>
      <c r="G243" s="190">
        <f t="shared" ref="G243" si="4130">IF(AND($B235=$B241,$B235&lt;&gt;"",$B235&lt;&gt;0),F241+G237,F241)</f>
        <v>18</v>
      </c>
      <c r="H243" s="121"/>
      <c r="I243" s="165">
        <f t="shared" si="4100"/>
        <v>0</v>
      </c>
      <c r="J243" s="195">
        <f t="shared" ref="J243" si="4131">IF($B241=$B235,COUNTIF(L243:R243,0),COUNTIF(L244:R244,0)+COUNTIF(L244:R244,""))</f>
        <v>7</v>
      </c>
      <c r="K243" s="39">
        <f t="shared" ref="K243:R243" si="4132">IF($B235=$B241,K244+K237,K244)</f>
        <v>0</v>
      </c>
      <c r="L243" s="40">
        <f t="shared" si="4132"/>
        <v>0</v>
      </c>
      <c r="M243" s="40">
        <f t="shared" si="4132"/>
        <v>0</v>
      </c>
      <c r="N243" s="40">
        <f t="shared" si="4132"/>
        <v>0</v>
      </c>
      <c r="O243" s="40">
        <f t="shared" si="4132"/>
        <v>0</v>
      </c>
      <c r="P243" s="41">
        <f t="shared" si="4132"/>
        <v>0</v>
      </c>
      <c r="Q243" s="42">
        <f t="shared" si="4132"/>
        <v>0</v>
      </c>
      <c r="R243" s="43">
        <f t="shared" si="4132"/>
        <v>0</v>
      </c>
      <c r="S243" s="195">
        <f t="shared" ref="S243" si="4133">IF($B241=$B235,COUNTIF(U243:AA243,0),COUNTIF(U244:AA244,0)+COUNTIF(U244:AA244,""))</f>
        <v>7</v>
      </c>
      <c r="T243" s="39">
        <f t="shared" ref="T243:AA243" si="4134">IF($B235=$B241,T244+T237,T244)</f>
        <v>0</v>
      </c>
      <c r="U243" s="40">
        <f t="shared" si="4134"/>
        <v>0</v>
      </c>
      <c r="V243" s="40">
        <f t="shared" si="4134"/>
        <v>0</v>
      </c>
      <c r="W243" s="40">
        <f t="shared" si="4134"/>
        <v>0</v>
      </c>
      <c r="X243" s="40">
        <f t="shared" si="4134"/>
        <v>0</v>
      </c>
      <c r="Y243" s="41">
        <f t="shared" si="4134"/>
        <v>0</v>
      </c>
      <c r="Z243" s="42">
        <f t="shared" si="4134"/>
        <v>0</v>
      </c>
      <c r="AA243" s="43">
        <f t="shared" si="4134"/>
        <v>0</v>
      </c>
      <c r="AB243" s="195">
        <f t="shared" ref="AB243" si="4135">IF($B241=$B235,COUNTIF(AD243:AJ243,0),COUNTIF(AD244:AJ244,0)+COUNTIF(AD244:AJ244,""))</f>
        <v>7</v>
      </c>
      <c r="AC243" s="39">
        <f t="shared" ref="AC243:AJ243" si="4136">IF($B235=$B241,AC244+AC237,AC244)</f>
        <v>0</v>
      </c>
      <c r="AD243" s="40">
        <f t="shared" si="4136"/>
        <v>0</v>
      </c>
      <c r="AE243" s="40">
        <f t="shared" si="4136"/>
        <v>0</v>
      </c>
      <c r="AF243" s="40">
        <f t="shared" si="4136"/>
        <v>0</v>
      </c>
      <c r="AG243" s="40">
        <f t="shared" si="4136"/>
        <v>0</v>
      </c>
      <c r="AH243" s="41">
        <f t="shared" si="4136"/>
        <v>0</v>
      </c>
      <c r="AI243" s="42">
        <f t="shared" si="4136"/>
        <v>0</v>
      </c>
      <c r="AJ243" s="43">
        <f t="shared" si="4136"/>
        <v>0</v>
      </c>
      <c r="AK243" s="195">
        <f t="shared" ref="AK243" si="4137">IF($B241=$B235,COUNTIF(AM243:AS243,0),COUNTIF(AM244:AS244,0)+COUNTIF(AM244:AS244,""))</f>
        <v>7</v>
      </c>
      <c r="AL243" s="39">
        <f t="shared" ref="AL243:AS243" si="4138">IF($B235=$B241,AL244+AL237,AL244)</f>
        <v>0</v>
      </c>
      <c r="AM243" s="40">
        <f t="shared" si="4138"/>
        <v>0</v>
      </c>
      <c r="AN243" s="40">
        <f t="shared" si="4138"/>
        <v>0</v>
      </c>
      <c r="AO243" s="40">
        <f t="shared" si="4138"/>
        <v>0</v>
      </c>
      <c r="AP243" s="40">
        <f t="shared" si="4138"/>
        <v>0</v>
      </c>
      <c r="AQ243" s="41">
        <f t="shared" si="4138"/>
        <v>0</v>
      </c>
      <c r="AR243" s="42">
        <f t="shared" si="4138"/>
        <v>0</v>
      </c>
      <c r="AS243" s="43">
        <f t="shared" si="4138"/>
        <v>0</v>
      </c>
      <c r="AT243" s="195">
        <f t="shared" ref="AT243" si="4139">IF($B241=$B235,COUNTIF(AV243:BB243,0),COUNTIF(AV244:BB244,0)+COUNTIF(AV244:BB244,""))</f>
        <v>7</v>
      </c>
      <c r="AU243" s="39">
        <f t="shared" ref="AU243:BB243" si="4140">IF($B235=$B241,AU244+AU237,AU244)</f>
        <v>0</v>
      </c>
      <c r="AV243" s="40">
        <f t="shared" si="4140"/>
        <v>0</v>
      </c>
      <c r="AW243" s="40">
        <f t="shared" si="4140"/>
        <v>0</v>
      </c>
      <c r="AX243" s="40">
        <f t="shared" si="4140"/>
        <v>0</v>
      </c>
      <c r="AY243" s="40">
        <f t="shared" si="4140"/>
        <v>0</v>
      </c>
      <c r="AZ243" s="41">
        <f t="shared" si="4140"/>
        <v>0</v>
      </c>
      <c r="BA243" s="42">
        <f t="shared" si="4140"/>
        <v>0</v>
      </c>
      <c r="BB243" s="43">
        <f t="shared" si="4140"/>
        <v>0</v>
      </c>
    </row>
    <row r="244" spans="1:54" ht="15.75" customHeight="1" x14ac:dyDescent="0.2">
      <c r="A244" s="1">
        <f t="shared" ref="A244" si="4141">A241</f>
        <v>0</v>
      </c>
      <c r="B244" s="313">
        <f t="shared" ref="B244" si="4142">B238+1</f>
        <v>38</v>
      </c>
      <c r="C244" s="314"/>
      <c r="D244" s="314"/>
      <c r="E244" s="314"/>
      <c r="F244" s="31"/>
      <c r="G244" s="183"/>
      <c r="H244" s="122">
        <f t="shared" ref="H244" si="4143">5-COUNTIF(AU241,0)-COUNTIF(AL241,0)-COUNTIF(AC241,0)-COUNTIF(T241,0)-COUNTIF(K241,0)</f>
        <v>0</v>
      </c>
      <c r="I244" s="165">
        <f t="shared" si="4100"/>
        <v>0</v>
      </c>
      <c r="J244" s="187">
        <f t="shared" ref="J244" si="4144">IF($B241=$B235,J238+IF($F241&lt;&gt;$G241,(K241+$G243-$G242)/$F241,K241/$F241),IF($F241&lt;&gt;G241,(K241+$G243-$G242)/$F241,K241/$F241))</f>
        <v>0</v>
      </c>
      <c r="K244" s="7">
        <f t="shared" ref="K244:K245" si="4145">SUM(L244:R244)</f>
        <v>0</v>
      </c>
      <c r="L244" s="26">
        <f t="shared" ref="L244:R244" si="4146">L241</f>
        <v>0</v>
      </c>
      <c r="M244" s="26">
        <f t="shared" si="4146"/>
        <v>0</v>
      </c>
      <c r="N244" s="26">
        <f t="shared" si="4146"/>
        <v>0</v>
      </c>
      <c r="O244" s="26">
        <f t="shared" si="4146"/>
        <v>0</v>
      </c>
      <c r="P244" s="26">
        <f t="shared" si="4146"/>
        <v>0</v>
      </c>
      <c r="Q244" s="29">
        <f t="shared" si="4146"/>
        <v>0</v>
      </c>
      <c r="R244" s="23">
        <f t="shared" si="4146"/>
        <v>0</v>
      </c>
      <c r="S244" s="187">
        <f t="shared" ref="S244" si="4147">IF($B241=$B235,S238+IF($F241&lt;&gt;$G241,(T241+$G243-$G242)/$F241,T241/$F241),IF($F241&lt;&gt;P241,(T241+$G243-$G242)/$F241,T241/$F241))</f>
        <v>0</v>
      </c>
      <c r="T244" s="7">
        <f t="shared" ref="T244:T245" si="4148">SUM(U244:AA244)</f>
        <v>0</v>
      </c>
      <c r="U244" s="26">
        <f t="shared" ref="U244:AA244" si="4149">U241</f>
        <v>0</v>
      </c>
      <c r="V244" s="26">
        <f t="shared" si="4149"/>
        <v>0</v>
      </c>
      <c r="W244" s="26">
        <f t="shared" si="4149"/>
        <v>0</v>
      </c>
      <c r="X244" s="26">
        <f t="shared" si="4149"/>
        <v>0</v>
      </c>
      <c r="Y244" s="113">
        <f t="shared" si="4149"/>
        <v>0</v>
      </c>
      <c r="Z244" s="29">
        <f t="shared" si="4149"/>
        <v>0</v>
      </c>
      <c r="AA244" s="23">
        <f t="shared" si="4149"/>
        <v>0</v>
      </c>
      <c r="AB244" s="187">
        <f t="shared" ref="AB244" si="4150">IF($B241=$B235,AB238+IF($F241&lt;&gt;$G241,(AC241+$G243-$G242)/$F241,AC241/$F241),IF($F241&lt;&gt;Y241,(AC241+$G243-$G242)/$F241,AC241/$F241))</f>
        <v>0</v>
      </c>
      <c r="AC244" s="7">
        <f t="shared" ref="AC244:AC245" si="4151">SUM(AD244:AJ244)</f>
        <v>0</v>
      </c>
      <c r="AD244" s="26">
        <f t="shared" ref="AD244:AJ244" si="4152">AD241</f>
        <v>0</v>
      </c>
      <c r="AE244" s="26">
        <f t="shared" si="4152"/>
        <v>0</v>
      </c>
      <c r="AF244" s="26">
        <f t="shared" si="4152"/>
        <v>0</v>
      </c>
      <c r="AG244" s="26">
        <f t="shared" si="4152"/>
        <v>0</v>
      </c>
      <c r="AH244" s="113">
        <f t="shared" si="4152"/>
        <v>0</v>
      </c>
      <c r="AI244" s="29">
        <f t="shared" si="4152"/>
        <v>0</v>
      </c>
      <c r="AJ244" s="23">
        <f t="shared" si="4152"/>
        <v>0</v>
      </c>
      <c r="AK244" s="187">
        <f t="shared" ref="AK244" si="4153">IF($B241=$B235,AK238+IF($F241&lt;&gt;$G241,(AL241+$G243-$G242)/$F241,AL241/$F241),IF($F241&lt;&gt;AH241,(AL241+$G243-$G242)/$F241,AL241/$F241))</f>
        <v>0</v>
      </c>
      <c r="AL244" s="7">
        <f t="shared" ref="AL244:AL245" si="4154">SUM(AM244:AS244)</f>
        <v>0</v>
      </c>
      <c r="AM244" s="26">
        <f t="shared" ref="AM244:AS244" si="4155">AM241</f>
        <v>0</v>
      </c>
      <c r="AN244" s="26">
        <f t="shared" si="4155"/>
        <v>0</v>
      </c>
      <c r="AO244" s="26">
        <f t="shared" si="4155"/>
        <v>0</v>
      </c>
      <c r="AP244" s="26">
        <f t="shared" si="4155"/>
        <v>0</v>
      </c>
      <c r="AQ244" s="113">
        <f t="shared" si="4155"/>
        <v>0</v>
      </c>
      <c r="AR244" s="29">
        <f t="shared" si="4155"/>
        <v>0</v>
      </c>
      <c r="AS244" s="23">
        <f t="shared" si="4155"/>
        <v>0</v>
      </c>
      <c r="AT244" s="187">
        <f t="shared" ref="AT244" si="4156">IF($B241=$B235,AT238+IF($F241&lt;&gt;$G241,(AU241+$G243-$G242)/$F241,AU241/$F241),IF($F241&lt;&gt;AQ241,(AU241+$G243-$G242)/$F241,AU241/$F241))</f>
        <v>0</v>
      </c>
      <c r="AU244" s="7">
        <f t="shared" ref="AU244:AU245" si="4157">SUM(AV244:BB244)</f>
        <v>0</v>
      </c>
      <c r="AV244" s="6">
        <f t="shared" ref="AV244" si="4158">IF(SUM($AM$9:$AS$9)=SUM($AV$9:$BB$9),AV241,IF(AND(SUM($AV$9:$BB$9)&gt;42,SUM($AV$9:$BB$9)&lt;49),AV241,0))</f>
        <v>0</v>
      </c>
      <c r="AW244" s="6">
        <f t="shared" ref="AW244:BB244" si="4159">IF(SUM($AM$9:$AS$9)=SUM($AV$9:$BB$9),AW241,IF(AND(SUM($AV$9:$BB$9)&gt;42,SUM($AV$9:$BB$9)&lt;49),AW241,0))</f>
        <v>0</v>
      </c>
      <c r="AX244" s="6">
        <f t="shared" si="4159"/>
        <v>0</v>
      </c>
      <c r="AY244" s="6">
        <f t="shared" si="4159"/>
        <v>0</v>
      </c>
      <c r="AZ244" s="26">
        <f t="shared" si="4159"/>
        <v>0</v>
      </c>
      <c r="BA244" s="29">
        <f t="shared" si="4159"/>
        <v>0</v>
      </c>
      <c r="BB244" s="23">
        <f t="shared" si="4159"/>
        <v>0</v>
      </c>
    </row>
    <row r="245" spans="1:54" ht="15.75" customHeight="1" x14ac:dyDescent="0.2">
      <c r="A245" s="1">
        <f t="shared" ref="A245:A246" si="4160">A244</f>
        <v>0</v>
      </c>
      <c r="B245" s="313"/>
      <c r="C245" s="314"/>
      <c r="D245" s="314"/>
      <c r="E245" s="314"/>
      <c r="F245" s="31"/>
      <c r="G245" s="183"/>
      <c r="H245" s="123">
        <f t="shared" ref="H245" si="4161">IF($B241=$B235,H239+F245,$F245)</f>
        <v>0</v>
      </c>
      <c r="I245" s="165">
        <f t="shared" si="4100"/>
        <v>0</v>
      </c>
      <c r="J245" s="141">
        <f t="shared" ref="J245" si="4162">IF($H244=0,0,IF($B235=$B241,IF($H246&gt;0,$H246+J239,K241+J239),IF($H246&gt;0,$H246,K241)))</f>
        <v>0</v>
      </c>
      <c r="K245" s="7">
        <f t="shared" si="4145"/>
        <v>0</v>
      </c>
      <c r="L245" s="6"/>
      <c r="M245" s="6"/>
      <c r="N245" s="6"/>
      <c r="O245" s="6"/>
      <c r="P245" s="26"/>
      <c r="Q245" s="29"/>
      <c r="R245" s="23"/>
      <c r="S245" s="141">
        <f t="shared" ref="S245" si="4163">IF($H244=0,0,IF($B235=$B241,IF($H246&gt;0,$H246+S239,T241+S239),IF($H246&gt;0,$H246,T241)))</f>
        <v>0</v>
      </c>
      <c r="T245" s="7">
        <f t="shared" si="4148"/>
        <v>0</v>
      </c>
      <c r="U245" s="6"/>
      <c r="V245" s="6"/>
      <c r="W245" s="6"/>
      <c r="X245" s="6"/>
      <c r="Y245" s="26"/>
      <c r="Z245" s="29"/>
      <c r="AA245" s="23"/>
      <c r="AB245" s="141">
        <f t="shared" ref="AB245" si="4164">IF($H244=0,0,IF($B235=$B241,IF($H246&gt;0,$H246+AB239,AC241+AB239),IF($H246&gt;0,$H246,AC241)))</f>
        <v>0</v>
      </c>
      <c r="AC245" s="7">
        <f t="shared" si="4151"/>
        <v>0</v>
      </c>
      <c r="AD245" s="6"/>
      <c r="AE245" s="6"/>
      <c r="AF245" s="6"/>
      <c r="AG245" s="6"/>
      <c r="AH245" s="26"/>
      <c r="AI245" s="29"/>
      <c r="AJ245" s="23"/>
      <c r="AK245" s="141">
        <f t="shared" ref="AK245" si="4165">IF($H244=0,0,IF($B235=$B241,IF($H246&gt;0,$H246+AK239,AL241+AK239),IF($H246&gt;0,$H246,AL241)))</f>
        <v>0</v>
      </c>
      <c r="AL245" s="7">
        <f t="shared" si="4154"/>
        <v>0</v>
      </c>
      <c r="AM245" s="6"/>
      <c r="AN245" s="6"/>
      <c r="AO245" s="6"/>
      <c r="AP245" s="6"/>
      <c r="AQ245" s="26"/>
      <c r="AR245" s="29"/>
      <c r="AS245" s="23"/>
      <c r="AT245" s="141">
        <f t="shared" ref="AT245" si="4166">IF($H244=0,0,IF($B235=$B241,IF($H246&gt;0,$H246+AT239,AU241+AT239),IF($H246&gt;0,$H246,AU241)))</f>
        <v>0</v>
      </c>
      <c r="AU245" s="7">
        <f t="shared" si="4157"/>
        <v>0</v>
      </c>
      <c r="AV245" s="6"/>
      <c r="AW245" s="6"/>
      <c r="AX245" s="6"/>
      <c r="AY245" s="6"/>
      <c r="AZ245" s="26"/>
      <c r="BA245" s="29"/>
      <c r="BB245" s="23"/>
    </row>
    <row r="246" spans="1:54" ht="18.75" customHeight="1" thickBot="1" x14ac:dyDescent="0.25">
      <c r="A246" s="1">
        <f t="shared" si="4160"/>
        <v>0</v>
      </c>
      <c r="B246" s="323" t="str">
        <f>IF(B241="",Wydruk!$AE$6,IF(J242=0,Wydruk!$AE$7,IF(AND(G242&lt;G243,B241&lt;&gt;$B247),Wydruk!$AE$13,IF(AND($B241=$B235,$B241&lt;&gt;$B247),IF(OR(OR(J246&lt;4,J246&gt;5),OR(S246&lt;4,S246&gt;5),OR(AB246&lt;4,AB246&gt;5),OR(AK246&lt;4,AK246&gt;5),OR(AND(AT246&lt;4,AT246&gt;0),AT246&gt;5)),Wydruk!$AE$8,Wydruk!$AE$9),IF($B241=$B247,IF($F245&lt;&gt;0,Wydruk!$AE$12,Wydruk!$AE$10),IF(OR(OR(J242&lt;4,J242&gt;5),OR(S242&lt;4,S242&gt;5),OR(AB242&lt;4,AB242&gt;5),OR(AK242&lt;4,AK242&gt;5),OR(AND(AT242&lt;4,AT242&gt;0),AT242&gt;5)),Wydruk!$AE$8,Wydruk!$AE$11))))))</f>
        <v>Uzupełnij liczby godzin tygodniowego planu</v>
      </c>
      <c r="C246" s="324"/>
      <c r="D246" s="324"/>
      <c r="E246" s="324"/>
      <c r="F246" s="173">
        <f>styczeń!F246</f>
        <v>0</v>
      </c>
      <c r="G246" s="184">
        <f>styczeń!G246</f>
        <v>0</v>
      </c>
      <c r="H246" s="191">
        <f t="shared" ref="H246" si="4167">IF(OR($G246=0,$F246=0,$G246="",$F246=""),0,$G246/$F246)</f>
        <v>0</v>
      </c>
      <c r="I246" s="193"/>
      <c r="J246" s="176">
        <f t="shared" ref="J246" si="4168">IF($B235=$B241,IF(L241+L236&gt;0,1,0)+IF(M241+M236&gt;0,1,0)+IF(N241+N236&gt;0,1,0)+IF(O241+O236&gt;0,1,0)+IF(P241+P236&gt;0,1,0)+IF(Q241+Q236&gt;0,1,0)+IF(R241+R236&gt;0,1,0),J242)</f>
        <v>0</v>
      </c>
      <c r="K246" s="133">
        <f t="shared" ref="K246" si="4169">IF(OR($B241=$B247,J246=0,(K242-Q246+O246)&lt;=0),0,(K242-Q246+O246)/J246)</f>
        <v>0</v>
      </c>
      <c r="L246" s="137">
        <f t="shared" ref="L246" si="4170">IF(K246*(7-J243)&lt;=0,0,K246*(7-J243))</f>
        <v>0</v>
      </c>
      <c r="M246" s="311">
        <f t="shared" ref="M246" si="4171">ROUND(IF(OR(K243-K246*(7-J243)+P246&lt;0,$B241=$B247,K246&lt;=0,K243=0),0,IF(K243-K246*(7-J243)+P246&gt;Q246-O246+P246,Q246-O246+P246,K243-K246*(7-J243)+P246)),1)</f>
        <v>0</v>
      </c>
      <c r="N246" s="312"/>
      <c r="O246" s="139">
        <f t="shared" ref="O246" si="4172">IF(OR($B241=$B247,J242=0),0,IF($B241=$B235,J241,$F241))</f>
        <v>0</v>
      </c>
      <c r="P246" s="30">
        <f t="shared" ref="P246" si="4173">IF(OR($B241=$B247,J246=0),0,$G243-$G242)</f>
        <v>0</v>
      </c>
      <c r="Q246" s="134">
        <f t="shared" ref="Q246" si="4174">IF(OR($B241=$B247,J246=0),0,J245)</f>
        <v>0</v>
      </c>
      <c r="R246" s="138">
        <f t="shared" ref="R246" si="4175">IF($B241=$B247,0,K243)</f>
        <v>0</v>
      </c>
      <c r="S246" s="176">
        <f t="shared" ref="S246" si="4176">IF($B235=$B241,IF(U241+U236&gt;0,1,0)+IF(V241+V236&gt;0,1,0)+IF(W241+W236&gt;0,1,0)+IF(X241+X236&gt;0,1,0)+IF(Y241+Y236&gt;0,1,0)+IF(Z241+Z236&gt;0,1,0)+IF(AA241+AA236&gt;0,1,0),S242)</f>
        <v>0</v>
      </c>
      <c r="T246" s="133">
        <f t="shared" ref="T246" si="4177">IF(OR($B241=$B247,S246=0,(T242-Z246+X246)&lt;=0),0,(T242-Z246+X246)/S246)</f>
        <v>0</v>
      </c>
      <c r="U246" s="137">
        <f t="shared" ref="U246" si="4178">IF(T246*(7-S243)&lt;=0,0,T246*(7-S243))</f>
        <v>0</v>
      </c>
      <c r="V246" s="311">
        <f t="shared" ref="V246" si="4179">ROUND(IF(OR(T243-T246*(7-S243)+Y246&lt;0,$B241=$B247,T246&lt;=0,T243=0),0,IF(T243-T246*(7-S243)+Y246&gt;Z246-X246+Y246,Z246-X246+Y246,T243-T246*(7-S243)+Y246)),1)</f>
        <v>0</v>
      </c>
      <c r="W246" s="312"/>
      <c r="X246" s="139">
        <f t="shared" ref="X246" si="4180">IF(OR($B241=$B247,S242=0),0,IF($B241=$B235,S241,$F241))</f>
        <v>0</v>
      </c>
      <c r="Y246" s="30">
        <f t="shared" ref="Y246" si="4181">IF(OR($B241=$B247,S246=0),0,$G243-$G242)</f>
        <v>0</v>
      </c>
      <c r="Z246" s="134">
        <f t="shared" ref="Z246" si="4182">IF(OR($B241=$B247,S246=0),0,S245)</f>
        <v>0</v>
      </c>
      <c r="AA246" s="138">
        <f t="shared" ref="AA246" si="4183">IF($B241=$B247,0,T243)</f>
        <v>0</v>
      </c>
      <c r="AB246" s="176">
        <f t="shared" ref="AB246" si="4184">IF($B235=$B241,IF(AD241+AD236&gt;0,1,0)+IF(AE241+AE236&gt;0,1,0)+IF(AF241+AF236&gt;0,1,0)+IF(AG241+AG236&gt;0,1,0)+IF(AH241+AH236&gt;0,1,0)+IF(AI241+AI236&gt;0,1,0)+IF(AJ241+AJ236&gt;0,1,0),AB242)</f>
        <v>0</v>
      </c>
      <c r="AC246" s="133">
        <f t="shared" ref="AC246" si="4185">IF(OR($B241=$B247,AB246=0,(AC242-AI246+AG246)&lt;=0),0,(AC242-AI246+AG246)/AB246)</f>
        <v>0</v>
      </c>
      <c r="AD246" s="137">
        <f t="shared" ref="AD246" si="4186">IF(AC246*(7-AB243)&lt;=0,0,AC246*(7-AB243))</f>
        <v>0</v>
      </c>
      <c r="AE246" s="311">
        <f t="shared" ref="AE246" si="4187">ROUND(IF(OR(AC243-AC246*(7-AB243)+AH246&lt;0,$B241=$B247,AC246&lt;=0,AC243=0),0,IF(AC243-AC246*(7-AB243)+AH246&gt;AI246-AG246+AH246,AI246-AG246+AH246,AC243-AC246*(7-AB243)+AH246)),1)</f>
        <v>0</v>
      </c>
      <c r="AF246" s="312"/>
      <c r="AG246" s="139">
        <f t="shared" ref="AG246" si="4188">IF(OR($B241=$B247,AB242=0),0,IF($B241=$B235,AB241,$F241))</f>
        <v>0</v>
      </c>
      <c r="AH246" s="30">
        <f t="shared" ref="AH246" si="4189">IF(OR($B241=$B247,AB246=0),0,$G243-$G242)</f>
        <v>0</v>
      </c>
      <c r="AI246" s="134">
        <f t="shared" ref="AI246" si="4190">IF(OR($B241=$B247,AB246=0),0,AB245)</f>
        <v>0</v>
      </c>
      <c r="AJ246" s="138">
        <f t="shared" ref="AJ246" si="4191">IF($B241=$B247,0,AC243)</f>
        <v>0</v>
      </c>
      <c r="AK246" s="176">
        <f t="shared" ref="AK246" si="4192">IF($B235=$B241,IF(AM241+AM236&gt;0,1,0)+IF(AN241+AN236&gt;0,1,0)+IF(AO241+AO236&gt;0,1,0)+IF(AP241+AP236&gt;0,1,0)+IF(AQ241+AQ236&gt;0,1,0)+IF(AR241+AR236&gt;0,1,0)+IF(AS241+AS236&gt;0,1,0),AK242)</f>
        <v>0</v>
      </c>
      <c r="AL246" s="133">
        <f t="shared" ref="AL246" si="4193">IF(OR($B241=$B247,AK246=0,(AL242-AR246+AP246)&lt;=0),0,(AL242-AR246+AP246)/AK246)</f>
        <v>0</v>
      </c>
      <c r="AM246" s="137">
        <f t="shared" ref="AM246" si="4194">IF(AL246*(7-AK243)&lt;=0,0,AL246*(7-AK243))</f>
        <v>0</v>
      </c>
      <c r="AN246" s="311">
        <f t="shared" ref="AN246" si="4195">ROUND(IF(OR(AL243-AL246*(7-AK243)+AQ246&lt;0,$B241=$B247,AL246&lt;=0,AL243=0),0,IF(AL243-AL246*(7-AK243)+AQ246&gt;AR246-AP246+AQ246,AR246-AP246+AQ246,AL243-AL246*(7-AK243)+AQ246)),1)</f>
        <v>0</v>
      </c>
      <c r="AO246" s="312"/>
      <c r="AP246" s="139">
        <f t="shared" ref="AP246" si="4196">IF(OR($B241=$B247,AK242=0),0,IF($B241=$B235,AK241,$F241))</f>
        <v>0</v>
      </c>
      <c r="AQ246" s="30">
        <f t="shared" ref="AQ246" si="4197">IF(OR($B241=$B247,AK246=0),0,$G243-$G242)</f>
        <v>0</v>
      </c>
      <c r="AR246" s="134">
        <f t="shared" ref="AR246" si="4198">IF(OR($B241=$B247,AK246=0),0,AK245)</f>
        <v>0</v>
      </c>
      <c r="AS246" s="138">
        <f t="shared" ref="AS246" si="4199">IF($B241=$B247,0,AL243)</f>
        <v>0</v>
      </c>
      <c r="AT246" s="176">
        <f t="shared" ref="AT246" si="4200">IF($B235=$B241,IF(AV241+AV236&gt;0,1,0)+IF(AW241+AW236&gt;0,1,0)+IF(AX241+AX236&gt;0,1,0)+IF(AY241+AY236&gt;0,1,0)+IF(AZ241+AZ236&gt;0,1,0)+IF(BA241+BA236&gt;0,1,0)+IF(BB241+BB236&gt;0,1,0),AT242)</f>
        <v>0</v>
      </c>
      <c r="AU246" s="133">
        <f t="shared" ref="AU246" si="4201">IF(OR($B241=$B247,AT246=0,(AU242-BA246+AY246)&lt;=0),0,(AU242-BA246+AY246)/AT246)</f>
        <v>0</v>
      </c>
      <c r="AV246" s="137">
        <f t="shared" ref="AV246" si="4202">IF(AU246*(7-AT243)&lt;=0,0,AU246*(7-AT243))</f>
        <v>0</v>
      </c>
      <c r="AW246" s="311">
        <f t="shared" ref="AW246" si="4203">ROUND(IF(OR(AU243-AU246*(7-AT243)+AZ246&lt;0,$B241=$B247,AU246&lt;=0,AU243=0),0,IF(AU243-AU246*(7-AT243)+AZ246&gt;BA246-AY246+AZ246,BA246-AY246+AZ246,AU243-AU246*(7-AT243)+AZ246)),1)</f>
        <v>0</v>
      </c>
      <c r="AX246" s="312"/>
      <c r="AY246" s="139">
        <f t="shared" ref="AY246" si="4204">IF(OR($B241=$B247,AT242=0),0,IF($B241=$B235,AT241,$F241))</f>
        <v>0</v>
      </c>
      <c r="AZ246" s="30">
        <f t="shared" ref="AZ246" si="4205">IF(OR($B241=$B247,AT246=0),0,$G243-$G242)</f>
        <v>0</v>
      </c>
      <c r="BA246" s="134">
        <f t="shared" ref="BA246" si="4206">IF(OR($B241=$B247,AT246=0),0,AT245)</f>
        <v>0</v>
      </c>
      <c r="BB246" s="138">
        <f t="shared" ref="BB246" si="4207">IF($B241=$B247,0,AU243)</f>
        <v>0</v>
      </c>
    </row>
    <row r="247" spans="1:54" ht="15.75" x14ac:dyDescent="0.2">
      <c r="A247" s="1">
        <f t="shared" ref="A247" si="4208">IF(B247="","1. Niewypełnione",B247)</f>
        <v>0</v>
      </c>
      <c r="B247" s="320">
        <f>styczeń!B247</f>
        <v>0</v>
      </c>
      <c r="C247" s="321">
        <f>styczeń!C247</f>
        <v>0</v>
      </c>
      <c r="D247" s="321">
        <f>styczeń!D247</f>
        <v>0</v>
      </c>
      <c r="E247" s="321">
        <f>styczeń!E247</f>
        <v>0</v>
      </c>
      <c r="F247" s="177">
        <f>styczeń!F247</f>
        <v>18</v>
      </c>
      <c r="G247" s="185">
        <f>styczeń!G247</f>
        <v>18</v>
      </c>
      <c r="H247" s="177"/>
      <c r="I247" s="192">
        <f t="shared" ref="I247:I251" si="4209">K247+T247+AC247+AL247+AU247</f>
        <v>0</v>
      </c>
      <c r="J247" s="186">
        <f t="shared" ref="J247" si="4210">IF(OR($B247=$B253,J250=0),0,ROUND((K248+P252)/J250,0))</f>
        <v>0</v>
      </c>
      <c r="K247" s="51">
        <f t="shared" ref="K247:K248" si="4211">SUM(L247:R247)</f>
        <v>0</v>
      </c>
      <c r="L247" s="52">
        <f>styczeń!L247</f>
        <v>0</v>
      </c>
      <c r="M247" s="52">
        <f>styczeń!M247</f>
        <v>0</v>
      </c>
      <c r="N247" s="52">
        <f>styczeń!N247</f>
        <v>0</v>
      </c>
      <c r="O247" s="52">
        <f>styczeń!O247</f>
        <v>0</v>
      </c>
      <c r="P247" s="53">
        <f>styczeń!P247</f>
        <v>0</v>
      </c>
      <c r="Q247" s="54">
        <f>styczeń!Q247</f>
        <v>0</v>
      </c>
      <c r="R247" s="55">
        <f>styczeń!R247</f>
        <v>0</v>
      </c>
      <c r="S247" s="188">
        <f t="shared" ref="S247" si="4212">IF(OR($B247=$B253,S250=0),0,ROUND((T248+Y252)/S250,0))</f>
        <v>0</v>
      </c>
      <c r="T247" s="51">
        <f t="shared" ref="T247:T248" si="4213">SUM(U247:AA247)</f>
        <v>0</v>
      </c>
      <c r="U247" s="52">
        <f>styczeń!U247</f>
        <v>0</v>
      </c>
      <c r="V247" s="52">
        <f>styczeń!V247</f>
        <v>0</v>
      </c>
      <c r="W247" s="52">
        <f>styczeń!W247</f>
        <v>0</v>
      </c>
      <c r="X247" s="52">
        <f>styczeń!X247</f>
        <v>0</v>
      </c>
      <c r="Y247" s="53">
        <f>styczeń!Y247</f>
        <v>0</v>
      </c>
      <c r="Z247" s="54">
        <f>styczeń!Z247</f>
        <v>0</v>
      </c>
      <c r="AA247" s="55">
        <f>styczeń!AA247</f>
        <v>0</v>
      </c>
      <c r="AB247" s="188">
        <f t="shared" ref="AB247" si="4214">IF(OR($B247=$B253,AB250=0),0,ROUND((AC248+AH252)/AB250,0))</f>
        <v>0</v>
      </c>
      <c r="AC247" s="51">
        <f t="shared" ref="AC247:AC248" si="4215">SUM(AD247:AJ247)</f>
        <v>0</v>
      </c>
      <c r="AD247" s="52">
        <f>styczeń!AD247</f>
        <v>0</v>
      </c>
      <c r="AE247" s="52">
        <f>styczeń!AE247</f>
        <v>0</v>
      </c>
      <c r="AF247" s="52">
        <f>styczeń!AF247</f>
        <v>0</v>
      </c>
      <c r="AG247" s="52">
        <f>styczeń!AG247</f>
        <v>0</v>
      </c>
      <c r="AH247" s="53">
        <f>styczeń!AH247</f>
        <v>0</v>
      </c>
      <c r="AI247" s="54">
        <f>styczeń!AI247</f>
        <v>0</v>
      </c>
      <c r="AJ247" s="55">
        <f>styczeń!AJ247</f>
        <v>0</v>
      </c>
      <c r="AK247" s="188">
        <f t="shared" ref="AK247" si="4216">IF(OR($B247=$B253,AK250=0),0,ROUND((AL248+AQ252)/AK250,0))</f>
        <v>0</v>
      </c>
      <c r="AL247" s="51">
        <f t="shared" ref="AL247:AL248" si="4217">SUM(AM247:AS247)</f>
        <v>0</v>
      </c>
      <c r="AM247" s="52">
        <f>styczeń!AM247</f>
        <v>0</v>
      </c>
      <c r="AN247" s="52">
        <f>styczeń!AN247</f>
        <v>0</v>
      </c>
      <c r="AO247" s="52">
        <f>styczeń!AO247</f>
        <v>0</v>
      </c>
      <c r="AP247" s="52">
        <f>styczeń!AP247</f>
        <v>0</v>
      </c>
      <c r="AQ247" s="53">
        <f>styczeń!AQ247</f>
        <v>0</v>
      </c>
      <c r="AR247" s="54">
        <f>styczeń!AR247</f>
        <v>0</v>
      </c>
      <c r="AS247" s="55">
        <f>styczeń!AS247</f>
        <v>0</v>
      </c>
      <c r="AT247" s="188">
        <f t="shared" ref="AT247" si="4218">IF(OR($B247=$B253,AT250=0),0,ROUND((AU248+AZ252)/AT250,0))</f>
        <v>0</v>
      </c>
      <c r="AU247" s="51">
        <f t="shared" ref="AU247:AU248" si="4219">SUM(AV247:BB247)</f>
        <v>0</v>
      </c>
      <c r="AV247" s="52">
        <f t="shared" ref="AV247" si="4220">IF(SUM($AM$9:$AS$9)=SUM($AV$9:$BB$9),AM247,IF(AND(SUM($AV$9:$BB$9)&gt;42,SUM($AV$9:$BB$9)&lt;49),AM247,0))</f>
        <v>0</v>
      </c>
      <c r="AW247" s="52">
        <f t="shared" ref="AW247" si="4221">IF(SUM($AM$9:$AS$9)=SUM($AV$9:$BB$9),AN247,IF(AND(SUM($AV$9:$BB$9)&gt;42,SUM($AV$9:$BB$9)&lt;49),AN247,0))</f>
        <v>0</v>
      </c>
      <c r="AX247" s="52">
        <f t="shared" ref="AX247" si="4222">IF(SUM($AM$9:$AS$9)=SUM($AV$9:$BB$9),AO247,IF(AND(SUM($AV$9:$BB$9)&gt;42,SUM($AV$9:$BB$9)&lt;49),AO247,0))</f>
        <v>0</v>
      </c>
      <c r="AY247" s="52">
        <f t="shared" ref="AY247" si="4223">IF(SUM($AM$9:$AS$9)=SUM($AV$9:$BB$9),AP247,IF(AND(SUM($AV$9:$BB$9)&gt;42,SUM($AV$9:$BB$9)&lt;49),AP247,0))</f>
        <v>0</v>
      </c>
      <c r="AZ247" s="53">
        <f t="shared" ref="AZ247" si="4224">IF(SUM($AM$9:$AS$9)=SUM($AV$9:$BB$9),AQ247,IF(AND(SUM($AV$9:$BB$9)&gt;42,SUM($AV$9:$BB$9)&lt;49),AQ247,0))</f>
        <v>0</v>
      </c>
      <c r="BA247" s="54">
        <f t="shared" ref="BA247" si="4225">IF(SUM($AM$9:$AS$9)=SUM($AV$9:$BB$9),AR247,IF(AND(SUM($AV$9:$BB$9)&gt;42,SUM($AV$9:$BB$9)&lt;49),AR247,0))</f>
        <v>0</v>
      </c>
      <c r="BB247" s="55">
        <f t="shared" ref="BB247" si="4226">IF(SUM($AM$9:$AS$9)=SUM($AV$9:$BB$9),AS247,IF(AND(SUM($AV$9:$BB$9)&gt;42,SUM($AV$9:$BB$9)&lt;49),AS247,0))</f>
        <v>0</v>
      </c>
    </row>
    <row r="248" spans="1:54" ht="12.75" hidden="1" customHeight="1" x14ac:dyDescent="0.2">
      <c r="B248" s="93"/>
      <c r="C248" s="94"/>
      <c r="D248" s="95"/>
      <c r="E248" s="115"/>
      <c r="F248" s="140" t="b">
        <f t="shared" ref="F248" si="4227">IF($B241=$B247,OR(F242,G247&lt;F247),G247&lt;F247)</f>
        <v>0</v>
      </c>
      <c r="G248" s="189">
        <f t="shared" ref="G248" si="4228">IF(AND($B241=$B247,$B241&lt;&gt;"",$B241&lt;&gt;0),G247+G242,G247)</f>
        <v>18</v>
      </c>
      <c r="H248" s="120"/>
      <c r="I248" s="165">
        <f t="shared" si="4209"/>
        <v>0</v>
      </c>
      <c r="J248" s="194">
        <f t="shared" ref="J248" si="4229">7-COUNTIF(L247:R247,0)-COUNTIF(L247:R247,"")</f>
        <v>0</v>
      </c>
      <c r="K248" s="22">
        <f t="shared" si="4211"/>
        <v>0</v>
      </c>
      <c r="L248" s="35">
        <f t="shared" ref="L248:R248" si="4230">IF($B241=$B247,L247+L242,L247)</f>
        <v>0</v>
      </c>
      <c r="M248" s="35">
        <f t="shared" si="4230"/>
        <v>0</v>
      </c>
      <c r="N248" s="35">
        <f t="shared" si="4230"/>
        <v>0</v>
      </c>
      <c r="O248" s="35">
        <f t="shared" si="4230"/>
        <v>0</v>
      </c>
      <c r="P248" s="36">
        <f t="shared" si="4230"/>
        <v>0</v>
      </c>
      <c r="Q248" s="37">
        <f t="shared" si="4230"/>
        <v>0</v>
      </c>
      <c r="R248" s="38">
        <f t="shared" si="4230"/>
        <v>0</v>
      </c>
      <c r="S248" s="194">
        <f t="shared" ref="S248" si="4231">7-COUNTIF(U247:AA247,0)-COUNTIF(U247:AA247,"")</f>
        <v>0</v>
      </c>
      <c r="T248" s="22">
        <f t="shared" si="4213"/>
        <v>0</v>
      </c>
      <c r="U248" s="35">
        <f t="shared" ref="U248:AA248" si="4232">IF($B241=$B247,U247+U242,U247)</f>
        <v>0</v>
      </c>
      <c r="V248" s="35">
        <f t="shared" si="4232"/>
        <v>0</v>
      </c>
      <c r="W248" s="35">
        <f t="shared" si="4232"/>
        <v>0</v>
      </c>
      <c r="X248" s="35">
        <f t="shared" si="4232"/>
        <v>0</v>
      </c>
      <c r="Y248" s="36">
        <f t="shared" si="4232"/>
        <v>0</v>
      </c>
      <c r="Z248" s="37">
        <f t="shared" si="4232"/>
        <v>0</v>
      </c>
      <c r="AA248" s="38">
        <f t="shared" si="4232"/>
        <v>0</v>
      </c>
      <c r="AB248" s="194">
        <f t="shared" ref="AB248" si="4233">7-COUNTIF(AD247:AJ247,0)-COUNTIF(AD247:AJ247,"")</f>
        <v>0</v>
      </c>
      <c r="AC248" s="22">
        <f t="shared" si="4215"/>
        <v>0</v>
      </c>
      <c r="AD248" s="35">
        <f t="shared" ref="AD248:AJ248" si="4234">IF($B241=$B247,AD247+AD242,AD247)</f>
        <v>0</v>
      </c>
      <c r="AE248" s="35">
        <f t="shared" si="4234"/>
        <v>0</v>
      </c>
      <c r="AF248" s="35">
        <f t="shared" si="4234"/>
        <v>0</v>
      </c>
      <c r="AG248" s="35">
        <f t="shared" si="4234"/>
        <v>0</v>
      </c>
      <c r="AH248" s="36">
        <f t="shared" si="4234"/>
        <v>0</v>
      </c>
      <c r="AI248" s="37">
        <f t="shared" si="4234"/>
        <v>0</v>
      </c>
      <c r="AJ248" s="38">
        <f t="shared" si="4234"/>
        <v>0</v>
      </c>
      <c r="AK248" s="194">
        <f t="shared" ref="AK248" si="4235">7-COUNTIF(AM247:AS247,0)-COUNTIF(AM247:AS247,"")</f>
        <v>0</v>
      </c>
      <c r="AL248" s="22">
        <f t="shared" si="4217"/>
        <v>0</v>
      </c>
      <c r="AM248" s="35">
        <f t="shared" ref="AM248:AS248" si="4236">IF($B241=$B247,AM247+AM242,AM247)</f>
        <v>0</v>
      </c>
      <c r="AN248" s="35">
        <f t="shared" si="4236"/>
        <v>0</v>
      </c>
      <c r="AO248" s="35">
        <f t="shared" si="4236"/>
        <v>0</v>
      </c>
      <c r="AP248" s="35">
        <f t="shared" si="4236"/>
        <v>0</v>
      </c>
      <c r="AQ248" s="36">
        <f t="shared" si="4236"/>
        <v>0</v>
      </c>
      <c r="AR248" s="37">
        <f t="shared" si="4236"/>
        <v>0</v>
      </c>
      <c r="AS248" s="38">
        <f t="shared" si="4236"/>
        <v>0</v>
      </c>
      <c r="AT248" s="194">
        <f t="shared" ref="AT248" si="4237">7-COUNTIF(AV247:BB247,0)-COUNTIF(AV247:BB247,"")</f>
        <v>0</v>
      </c>
      <c r="AU248" s="22">
        <f t="shared" si="4219"/>
        <v>0</v>
      </c>
      <c r="AV248" s="35">
        <f t="shared" ref="AV248:BB248" si="4238">IF($B241=$B247,AV247+AV242,AV247)</f>
        <v>0</v>
      </c>
      <c r="AW248" s="35">
        <f t="shared" si="4238"/>
        <v>0</v>
      </c>
      <c r="AX248" s="35">
        <f t="shared" si="4238"/>
        <v>0</v>
      </c>
      <c r="AY248" s="35">
        <f t="shared" si="4238"/>
        <v>0</v>
      </c>
      <c r="AZ248" s="36">
        <f t="shared" si="4238"/>
        <v>0</v>
      </c>
      <c r="BA248" s="37">
        <f t="shared" si="4238"/>
        <v>0</v>
      </c>
      <c r="BB248" s="38">
        <f t="shared" si="4238"/>
        <v>0</v>
      </c>
    </row>
    <row r="249" spans="1:54" ht="15" hidden="1" customHeight="1" x14ac:dyDescent="0.2">
      <c r="B249" s="116"/>
      <c r="C249" s="117"/>
      <c r="D249" s="118"/>
      <c r="E249" s="119"/>
      <c r="F249" s="92"/>
      <c r="G249" s="190">
        <f t="shared" ref="G249" si="4239">IF(AND($B241=$B247,$B241&lt;&gt;"",$B241&lt;&gt;0),F247+G243,F247)</f>
        <v>18</v>
      </c>
      <c r="H249" s="121"/>
      <c r="I249" s="165">
        <f t="shared" si="4209"/>
        <v>0</v>
      </c>
      <c r="J249" s="195">
        <f t="shared" ref="J249" si="4240">IF($B247=$B241,COUNTIF(L249:R249,0),COUNTIF(L250:R250,0)+COUNTIF(L250:R250,""))</f>
        <v>7</v>
      </c>
      <c r="K249" s="39">
        <f t="shared" ref="K249:R249" si="4241">IF($B241=$B247,K250+K243,K250)</f>
        <v>0</v>
      </c>
      <c r="L249" s="40">
        <f t="shared" si="4241"/>
        <v>0</v>
      </c>
      <c r="M249" s="40">
        <f t="shared" si="4241"/>
        <v>0</v>
      </c>
      <c r="N249" s="40">
        <f t="shared" si="4241"/>
        <v>0</v>
      </c>
      <c r="O249" s="40">
        <f t="shared" si="4241"/>
        <v>0</v>
      </c>
      <c r="P249" s="41">
        <f t="shared" si="4241"/>
        <v>0</v>
      </c>
      <c r="Q249" s="42">
        <f t="shared" si="4241"/>
        <v>0</v>
      </c>
      <c r="R249" s="43">
        <f t="shared" si="4241"/>
        <v>0</v>
      </c>
      <c r="S249" s="195">
        <f t="shared" ref="S249" si="4242">IF($B247=$B241,COUNTIF(U249:AA249,0),COUNTIF(U250:AA250,0)+COUNTIF(U250:AA250,""))</f>
        <v>7</v>
      </c>
      <c r="T249" s="39">
        <f t="shared" ref="T249:AA249" si="4243">IF($B241=$B247,T250+T243,T250)</f>
        <v>0</v>
      </c>
      <c r="U249" s="40">
        <f t="shared" si="4243"/>
        <v>0</v>
      </c>
      <c r="V249" s="40">
        <f t="shared" si="4243"/>
        <v>0</v>
      </c>
      <c r="W249" s="40">
        <f t="shared" si="4243"/>
        <v>0</v>
      </c>
      <c r="X249" s="40">
        <f t="shared" si="4243"/>
        <v>0</v>
      </c>
      <c r="Y249" s="41">
        <f t="shared" si="4243"/>
        <v>0</v>
      </c>
      <c r="Z249" s="42">
        <f t="shared" si="4243"/>
        <v>0</v>
      </c>
      <c r="AA249" s="43">
        <f t="shared" si="4243"/>
        <v>0</v>
      </c>
      <c r="AB249" s="195">
        <f t="shared" ref="AB249" si="4244">IF($B247=$B241,COUNTIF(AD249:AJ249,0),COUNTIF(AD250:AJ250,0)+COUNTIF(AD250:AJ250,""))</f>
        <v>7</v>
      </c>
      <c r="AC249" s="39">
        <f t="shared" ref="AC249:AJ249" si="4245">IF($B241=$B247,AC250+AC243,AC250)</f>
        <v>0</v>
      </c>
      <c r="AD249" s="40">
        <f t="shared" si="4245"/>
        <v>0</v>
      </c>
      <c r="AE249" s="40">
        <f t="shared" si="4245"/>
        <v>0</v>
      </c>
      <c r="AF249" s="40">
        <f t="shared" si="4245"/>
        <v>0</v>
      </c>
      <c r="AG249" s="40">
        <f t="shared" si="4245"/>
        <v>0</v>
      </c>
      <c r="AH249" s="41">
        <f t="shared" si="4245"/>
        <v>0</v>
      </c>
      <c r="AI249" s="42">
        <f t="shared" si="4245"/>
        <v>0</v>
      </c>
      <c r="AJ249" s="43">
        <f t="shared" si="4245"/>
        <v>0</v>
      </c>
      <c r="AK249" s="195">
        <f t="shared" ref="AK249" si="4246">IF($B247=$B241,COUNTIF(AM249:AS249,0),COUNTIF(AM250:AS250,0)+COUNTIF(AM250:AS250,""))</f>
        <v>7</v>
      </c>
      <c r="AL249" s="39">
        <f t="shared" ref="AL249:AS249" si="4247">IF($B241=$B247,AL250+AL243,AL250)</f>
        <v>0</v>
      </c>
      <c r="AM249" s="40">
        <f t="shared" si="4247"/>
        <v>0</v>
      </c>
      <c r="AN249" s="40">
        <f t="shared" si="4247"/>
        <v>0</v>
      </c>
      <c r="AO249" s="40">
        <f t="shared" si="4247"/>
        <v>0</v>
      </c>
      <c r="AP249" s="40">
        <f t="shared" si="4247"/>
        <v>0</v>
      </c>
      <c r="AQ249" s="41">
        <f t="shared" si="4247"/>
        <v>0</v>
      </c>
      <c r="AR249" s="42">
        <f t="shared" si="4247"/>
        <v>0</v>
      </c>
      <c r="AS249" s="43">
        <f t="shared" si="4247"/>
        <v>0</v>
      </c>
      <c r="AT249" s="195">
        <f t="shared" ref="AT249" si="4248">IF($B247=$B241,COUNTIF(AV249:BB249,0),COUNTIF(AV250:BB250,0)+COUNTIF(AV250:BB250,""))</f>
        <v>7</v>
      </c>
      <c r="AU249" s="39">
        <f t="shared" ref="AU249:BB249" si="4249">IF($B241=$B247,AU250+AU243,AU250)</f>
        <v>0</v>
      </c>
      <c r="AV249" s="40">
        <f t="shared" si="4249"/>
        <v>0</v>
      </c>
      <c r="AW249" s="40">
        <f t="shared" si="4249"/>
        <v>0</v>
      </c>
      <c r="AX249" s="40">
        <f t="shared" si="4249"/>
        <v>0</v>
      </c>
      <c r="AY249" s="40">
        <f t="shared" si="4249"/>
        <v>0</v>
      </c>
      <c r="AZ249" s="41">
        <f t="shared" si="4249"/>
        <v>0</v>
      </c>
      <c r="BA249" s="42">
        <f t="shared" si="4249"/>
        <v>0</v>
      </c>
      <c r="BB249" s="43">
        <f t="shared" si="4249"/>
        <v>0</v>
      </c>
    </row>
    <row r="250" spans="1:54" ht="15.75" customHeight="1" x14ac:dyDescent="0.2">
      <c r="A250" s="1">
        <f t="shared" ref="A250" si="4250">A247</f>
        <v>0</v>
      </c>
      <c r="B250" s="313">
        <f t="shared" ref="B250" si="4251">B244+1</f>
        <v>39</v>
      </c>
      <c r="C250" s="314"/>
      <c r="D250" s="314"/>
      <c r="E250" s="314"/>
      <c r="F250" s="31"/>
      <c r="G250" s="183"/>
      <c r="H250" s="122">
        <f t="shared" ref="H250" si="4252">5-COUNTIF(AU247,0)-COUNTIF(AL247,0)-COUNTIF(AC247,0)-COUNTIF(T247,0)-COUNTIF(K247,0)</f>
        <v>0</v>
      </c>
      <c r="I250" s="165">
        <f t="shared" si="4209"/>
        <v>0</v>
      </c>
      <c r="J250" s="187">
        <f t="shared" ref="J250" si="4253">IF($B247=$B241,J244+IF($F247&lt;&gt;$G247,(K247+$G249-$G248)/$F247,K247/$F247),IF($F247&lt;&gt;G247,(K247+$G249-$G248)/$F247,K247/$F247))</f>
        <v>0</v>
      </c>
      <c r="K250" s="7">
        <f t="shared" ref="K250:K251" si="4254">SUM(L250:R250)</f>
        <v>0</v>
      </c>
      <c r="L250" s="26">
        <f t="shared" ref="L250:R250" si="4255">L247</f>
        <v>0</v>
      </c>
      <c r="M250" s="26">
        <f t="shared" si="4255"/>
        <v>0</v>
      </c>
      <c r="N250" s="26">
        <f t="shared" si="4255"/>
        <v>0</v>
      </c>
      <c r="O250" s="26">
        <f t="shared" si="4255"/>
        <v>0</v>
      </c>
      <c r="P250" s="26">
        <f t="shared" si="4255"/>
        <v>0</v>
      </c>
      <c r="Q250" s="29">
        <f t="shared" si="4255"/>
        <v>0</v>
      </c>
      <c r="R250" s="23">
        <f t="shared" si="4255"/>
        <v>0</v>
      </c>
      <c r="S250" s="187">
        <f t="shared" ref="S250" si="4256">IF($B247=$B241,S244+IF($F247&lt;&gt;$G247,(T247+$G249-$G248)/$F247,T247/$F247),IF($F247&lt;&gt;P247,(T247+$G249-$G248)/$F247,T247/$F247))</f>
        <v>0</v>
      </c>
      <c r="T250" s="7">
        <f t="shared" ref="T250:T251" si="4257">SUM(U250:AA250)</f>
        <v>0</v>
      </c>
      <c r="U250" s="26">
        <f t="shared" ref="U250:AA250" si="4258">U247</f>
        <v>0</v>
      </c>
      <c r="V250" s="26">
        <f t="shared" si="4258"/>
        <v>0</v>
      </c>
      <c r="W250" s="26">
        <f t="shared" si="4258"/>
        <v>0</v>
      </c>
      <c r="X250" s="26">
        <f t="shared" si="4258"/>
        <v>0</v>
      </c>
      <c r="Y250" s="113">
        <f t="shared" si="4258"/>
        <v>0</v>
      </c>
      <c r="Z250" s="29">
        <f t="shared" si="4258"/>
        <v>0</v>
      </c>
      <c r="AA250" s="23">
        <f t="shared" si="4258"/>
        <v>0</v>
      </c>
      <c r="AB250" s="187">
        <f t="shared" ref="AB250" si="4259">IF($B247=$B241,AB244+IF($F247&lt;&gt;$G247,(AC247+$G249-$G248)/$F247,AC247/$F247),IF($F247&lt;&gt;Y247,(AC247+$G249-$G248)/$F247,AC247/$F247))</f>
        <v>0</v>
      </c>
      <c r="AC250" s="7">
        <f t="shared" ref="AC250:AC251" si="4260">SUM(AD250:AJ250)</f>
        <v>0</v>
      </c>
      <c r="AD250" s="26">
        <f t="shared" ref="AD250:AJ250" si="4261">AD247</f>
        <v>0</v>
      </c>
      <c r="AE250" s="26">
        <f t="shared" si="4261"/>
        <v>0</v>
      </c>
      <c r="AF250" s="26">
        <f t="shared" si="4261"/>
        <v>0</v>
      </c>
      <c r="AG250" s="26">
        <f t="shared" si="4261"/>
        <v>0</v>
      </c>
      <c r="AH250" s="113">
        <f t="shared" si="4261"/>
        <v>0</v>
      </c>
      <c r="AI250" s="29">
        <f t="shared" si="4261"/>
        <v>0</v>
      </c>
      <c r="AJ250" s="23">
        <f t="shared" si="4261"/>
        <v>0</v>
      </c>
      <c r="AK250" s="187">
        <f t="shared" ref="AK250" si="4262">IF($B247=$B241,AK244+IF($F247&lt;&gt;$G247,(AL247+$G249-$G248)/$F247,AL247/$F247),IF($F247&lt;&gt;AH247,(AL247+$G249-$G248)/$F247,AL247/$F247))</f>
        <v>0</v>
      </c>
      <c r="AL250" s="7">
        <f t="shared" ref="AL250:AL251" si="4263">SUM(AM250:AS250)</f>
        <v>0</v>
      </c>
      <c r="AM250" s="26">
        <f t="shared" ref="AM250:AS250" si="4264">AM247</f>
        <v>0</v>
      </c>
      <c r="AN250" s="26">
        <f t="shared" si="4264"/>
        <v>0</v>
      </c>
      <c r="AO250" s="26">
        <f t="shared" si="4264"/>
        <v>0</v>
      </c>
      <c r="AP250" s="26">
        <f t="shared" si="4264"/>
        <v>0</v>
      </c>
      <c r="AQ250" s="113">
        <f t="shared" si="4264"/>
        <v>0</v>
      </c>
      <c r="AR250" s="29">
        <f t="shared" si="4264"/>
        <v>0</v>
      </c>
      <c r="AS250" s="23">
        <f t="shared" si="4264"/>
        <v>0</v>
      </c>
      <c r="AT250" s="187">
        <f t="shared" ref="AT250" si="4265">IF($B247=$B241,AT244+IF($F247&lt;&gt;$G247,(AU247+$G249-$G248)/$F247,AU247/$F247),IF($F247&lt;&gt;AQ247,(AU247+$G249-$G248)/$F247,AU247/$F247))</f>
        <v>0</v>
      </c>
      <c r="AU250" s="7">
        <f t="shared" ref="AU250:AU251" si="4266">SUM(AV250:BB250)</f>
        <v>0</v>
      </c>
      <c r="AV250" s="6">
        <f t="shared" ref="AV250" si="4267">IF(SUM($AM$9:$AS$9)=SUM($AV$9:$BB$9),AV247,IF(AND(SUM($AV$9:$BB$9)&gt;42,SUM($AV$9:$BB$9)&lt;49),AV247,0))</f>
        <v>0</v>
      </c>
      <c r="AW250" s="6">
        <f t="shared" ref="AW250:BB250" si="4268">IF(SUM($AM$9:$AS$9)=SUM($AV$9:$BB$9),AW247,IF(AND(SUM($AV$9:$BB$9)&gt;42,SUM($AV$9:$BB$9)&lt;49),AW247,0))</f>
        <v>0</v>
      </c>
      <c r="AX250" s="6">
        <f t="shared" si="4268"/>
        <v>0</v>
      </c>
      <c r="AY250" s="6">
        <f t="shared" si="4268"/>
        <v>0</v>
      </c>
      <c r="AZ250" s="26">
        <f t="shared" si="4268"/>
        <v>0</v>
      </c>
      <c r="BA250" s="29">
        <f t="shared" si="4268"/>
        <v>0</v>
      </c>
      <c r="BB250" s="23">
        <f t="shared" si="4268"/>
        <v>0</v>
      </c>
    </row>
    <row r="251" spans="1:54" ht="15.75" customHeight="1" x14ac:dyDescent="0.2">
      <c r="A251" s="1">
        <f t="shared" ref="A251:A252" si="4269">A250</f>
        <v>0</v>
      </c>
      <c r="B251" s="313"/>
      <c r="C251" s="314"/>
      <c r="D251" s="314"/>
      <c r="E251" s="314"/>
      <c r="F251" s="31"/>
      <c r="G251" s="183"/>
      <c r="H251" s="123">
        <f t="shared" ref="H251" si="4270">IF($B247=$B241,H245+F251,$F251)</f>
        <v>0</v>
      </c>
      <c r="I251" s="165">
        <f t="shared" si="4209"/>
        <v>0</v>
      </c>
      <c r="J251" s="141">
        <f t="shared" ref="J251" si="4271">IF($H250=0,0,IF($B241=$B247,IF($H252&gt;0,$H252+J245,K247+J245),IF($H252&gt;0,$H252,K247)))</f>
        <v>0</v>
      </c>
      <c r="K251" s="7">
        <f t="shared" si="4254"/>
        <v>0</v>
      </c>
      <c r="L251" s="6"/>
      <c r="M251" s="6"/>
      <c r="N251" s="6"/>
      <c r="O251" s="6"/>
      <c r="P251" s="26"/>
      <c r="Q251" s="29"/>
      <c r="R251" s="23"/>
      <c r="S251" s="141">
        <f t="shared" ref="S251" si="4272">IF($H250=0,0,IF($B241=$B247,IF($H252&gt;0,$H252+S245,T247+S245),IF($H252&gt;0,$H252,T247)))</f>
        <v>0</v>
      </c>
      <c r="T251" s="7">
        <f t="shared" si="4257"/>
        <v>0</v>
      </c>
      <c r="U251" s="6"/>
      <c r="V251" s="6"/>
      <c r="W251" s="6"/>
      <c r="X251" s="6"/>
      <c r="Y251" s="26"/>
      <c r="Z251" s="29"/>
      <c r="AA251" s="23"/>
      <c r="AB251" s="141">
        <f t="shared" ref="AB251" si="4273">IF($H250=0,0,IF($B241=$B247,IF($H252&gt;0,$H252+AB245,AC247+AB245),IF($H252&gt;0,$H252,AC247)))</f>
        <v>0</v>
      </c>
      <c r="AC251" s="7">
        <f t="shared" si="4260"/>
        <v>0</v>
      </c>
      <c r="AD251" s="6"/>
      <c r="AE251" s="6"/>
      <c r="AF251" s="6"/>
      <c r="AG251" s="6"/>
      <c r="AH251" s="26"/>
      <c r="AI251" s="29"/>
      <c r="AJ251" s="23"/>
      <c r="AK251" s="141">
        <f t="shared" ref="AK251" si="4274">IF($H250=0,0,IF($B241=$B247,IF($H252&gt;0,$H252+AK245,AL247+AK245),IF($H252&gt;0,$H252,AL247)))</f>
        <v>0</v>
      </c>
      <c r="AL251" s="7">
        <f t="shared" si="4263"/>
        <v>0</v>
      </c>
      <c r="AM251" s="6"/>
      <c r="AN251" s="6"/>
      <c r="AO251" s="6"/>
      <c r="AP251" s="6"/>
      <c r="AQ251" s="26"/>
      <c r="AR251" s="29"/>
      <c r="AS251" s="23"/>
      <c r="AT251" s="141">
        <f t="shared" ref="AT251" si="4275">IF($H250=0,0,IF($B241=$B247,IF($H252&gt;0,$H252+AT245,AU247+AT245),IF($H252&gt;0,$H252,AU247)))</f>
        <v>0</v>
      </c>
      <c r="AU251" s="7">
        <f t="shared" si="4266"/>
        <v>0</v>
      </c>
      <c r="AV251" s="6"/>
      <c r="AW251" s="6"/>
      <c r="AX251" s="6"/>
      <c r="AY251" s="6"/>
      <c r="AZ251" s="26"/>
      <c r="BA251" s="29"/>
      <c r="BB251" s="23"/>
    </row>
    <row r="252" spans="1:54" ht="18.75" customHeight="1" thickBot="1" x14ac:dyDescent="0.25">
      <c r="A252" s="1">
        <f t="shared" si="4269"/>
        <v>0</v>
      </c>
      <c r="B252" s="323" t="str">
        <f>IF(B247="",Wydruk!$AE$6,IF(J248=0,Wydruk!$AE$7,IF(AND(G248&lt;G249,B247&lt;&gt;$B253),Wydruk!$AE$13,IF(AND($B247=$B241,$B247&lt;&gt;$B253),IF(OR(OR(J252&lt;4,J252&gt;5),OR(S252&lt;4,S252&gt;5),OR(AB252&lt;4,AB252&gt;5),OR(AK252&lt;4,AK252&gt;5),OR(AND(AT252&lt;4,AT252&gt;0),AT252&gt;5)),Wydruk!$AE$8,Wydruk!$AE$9),IF($B247=$B253,IF($F251&lt;&gt;0,Wydruk!$AE$12,Wydruk!$AE$10),IF(OR(OR(J248&lt;4,J248&gt;5),OR(S248&lt;4,S248&gt;5),OR(AB248&lt;4,AB248&gt;5),OR(AK248&lt;4,AK248&gt;5),OR(AND(AT248&lt;4,AT248&gt;0),AT248&gt;5)),Wydruk!$AE$8,Wydruk!$AE$11))))))</f>
        <v>Uzupełnij liczby godzin tygodniowego planu</v>
      </c>
      <c r="C252" s="324"/>
      <c r="D252" s="324"/>
      <c r="E252" s="324"/>
      <c r="F252" s="173">
        <f>styczeń!F252</f>
        <v>0</v>
      </c>
      <c r="G252" s="184">
        <f>styczeń!G252</f>
        <v>0</v>
      </c>
      <c r="H252" s="191">
        <f t="shared" ref="H252" si="4276">IF(OR($G252=0,$F252=0,$G252="",$F252=""),0,$G252/$F252)</f>
        <v>0</v>
      </c>
      <c r="I252" s="193"/>
      <c r="J252" s="176">
        <f t="shared" ref="J252" si="4277">IF($B241=$B247,IF(L247+L242&gt;0,1,0)+IF(M247+M242&gt;0,1,0)+IF(N247+N242&gt;0,1,0)+IF(O247+O242&gt;0,1,0)+IF(P247+P242&gt;0,1,0)+IF(Q247+Q242&gt;0,1,0)+IF(R247+R242&gt;0,1,0),J248)</f>
        <v>0</v>
      </c>
      <c r="K252" s="133">
        <f t="shared" ref="K252" si="4278">IF(OR($B247=$B253,J252=0,(K248-Q252+O252)&lt;=0),0,(K248-Q252+O252)/J252)</f>
        <v>0</v>
      </c>
      <c r="L252" s="137">
        <f t="shared" ref="L252" si="4279">IF(K252*(7-J249)&lt;=0,0,K252*(7-J249))</f>
        <v>0</v>
      </c>
      <c r="M252" s="311">
        <f t="shared" ref="M252" si="4280">ROUND(IF(OR(K249-K252*(7-J249)+P252&lt;0,$B247=$B253,K252&lt;=0,K249=0),0,IF(K249-K252*(7-J249)+P252&gt;Q252-O252+P252,Q252-O252+P252,K249-K252*(7-J249)+P252)),1)</f>
        <v>0</v>
      </c>
      <c r="N252" s="312"/>
      <c r="O252" s="139">
        <f t="shared" ref="O252" si="4281">IF(OR($B247=$B253,J248=0),0,IF($B247=$B241,J247,$F247))</f>
        <v>0</v>
      </c>
      <c r="P252" s="30">
        <f t="shared" ref="P252" si="4282">IF(OR($B247=$B253,J252=0),0,$G249-$G248)</f>
        <v>0</v>
      </c>
      <c r="Q252" s="134">
        <f t="shared" ref="Q252" si="4283">IF(OR($B247=$B253,J252=0),0,J251)</f>
        <v>0</v>
      </c>
      <c r="R252" s="138">
        <f t="shared" ref="R252" si="4284">IF($B247=$B253,0,K249)</f>
        <v>0</v>
      </c>
      <c r="S252" s="176">
        <f t="shared" ref="S252" si="4285">IF($B241=$B247,IF(U247+U242&gt;0,1,0)+IF(V247+V242&gt;0,1,0)+IF(W247+W242&gt;0,1,0)+IF(X247+X242&gt;0,1,0)+IF(Y247+Y242&gt;0,1,0)+IF(Z247+Z242&gt;0,1,0)+IF(AA247+AA242&gt;0,1,0),S248)</f>
        <v>0</v>
      </c>
      <c r="T252" s="133">
        <f t="shared" ref="T252" si="4286">IF(OR($B247=$B253,S252=0,(T248-Z252+X252)&lt;=0),0,(T248-Z252+X252)/S252)</f>
        <v>0</v>
      </c>
      <c r="U252" s="137">
        <f t="shared" ref="U252" si="4287">IF(T252*(7-S249)&lt;=0,0,T252*(7-S249))</f>
        <v>0</v>
      </c>
      <c r="V252" s="311">
        <f t="shared" ref="V252" si="4288">ROUND(IF(OR(T249-T252*(7-S249)+Y252&lt;0,$B247=$B253,T252&lt;=0,T249=0),0,IF(T249-T252*(7-S249)+Y252&gt;Z252-X252+Y252,Z252-X252+Y252,T249-T252*(7-S249)+Y252)),1)</f>
        <v>0</v>
      </c>
      <c r="W252" s="312"/>
      <c r="X252" s="139">
        <f t="shared" ref="X252" si="4289">IF(OR($B247=$B253,S248=0),0,IF($B247=$B241,S247,$F247))</f>
        <v>0</v>
      </c>
      <c r="Y252" s="30">
        <f t="shared" ref="Y252" si="4290">IF(OR($B247=$B253,S252=0),0,$G249-$G248)</f>
        <v>0</v>
      </c>
      <c r="Z252" s="134">
        <f t="shared" ref="Z252" si="4291">IF(OR($B247=$B253,S252=0),0,S251)</f>
        <v>0</v>
      </c>
      <c r="AA252" s="138">
        <f t="shared" ref="AA252" si="4292">IF($B247=$B253,0,T249)</f>
        <v>0</v>
      </c>
      <c r="AB252" s="176">
        <f t="shared" ref="AB252" si="4293">IF($B241=$B247,IF(AD247+AD242&gt;0,1,0)+IF(AE247+AE242&gt;0,1,0)+IF(AF247+AF242&gt;0,1,0)+IF(AG247+AG242&gt;0,1,0)+IF(AH247+AH242&gt;0,1,0)+IF(AI247+AI242&gt;0,1,0)+IF(AJ247+AJ242&gt;0,1,0),AB248)</f>
        <v>0</v>
      </c>
      <c r="AC252" s="133">
        <f t="shared" ref="AC252" si="4294">IF(OR($B247=$B253,AB252=0,(AC248-AI252+AG252)&lt;=0),0,(AC248-AI252+AG252)/AB252)</f>
        <v>0</v>
      </c>
      <c r="AD252" s="137">
        <f t="shared" ref="AD252" si="4295">IF(AC252*(7-AB249)&lt;=0,0,AC252*(7-AB249))</f>
        <v>0</v>
      </c>
      <c r="AE252" s="311">
        <f t="shared" ref="AE252" si="4296">ROUND(IF(OR(AC249-AC252*(7-AB249)+AH252&lt;0,$B247=$B253,AC252&lt;=0,AC249=0),0,IF(AC249-AC252*(7-AB249)+AH252&gt;AI252-AG252+AH252,AI252-AG252+AH252,AC249-AC252*(7-AB249)+AH252)),1)</f>
        <v>0</v>
      </c>
      <c r="AF252" s="312"/>
      <c r="AG252" s="139">
        <f t="shared" ref="AG252" si="4297">IF(OR($B247=$B253,AB248=0),0,IF($B247=$B241,AB247,$F247))</f>
        <v>0</v>
      </c>
      <c r="AH252" s="30">
        <f t="shared" ref="AH252" si="4298">IF(OR($B247=$B253,AB252=0),0,$G249-$G248)</f>
        <v>0</v>
      </c>
      <c r="AI252" s="134">
        <f t="shared" ref="AI252" si="4299">IF(OR($B247=$B253,AB252=0),0,AB251)</f>
        <v>0</v>
      </c>
      <c r="AJ252" s="138">
        <f t="shared" ref="AJ252" si="4300">IF($B247=$B253,0,AC249)</f>
        <v>0</v>
      </c>
      <c r="AK252" s="176">
        <f t="shared" ref="AK252" si="4301">IF($B241=$B247,IF(AM247+AM242&gt;0,1,0)+IF(AN247+AN242&gt;0,1,0)+IF(AO247+AO242&gt;0,1,0)+IF(AP247+AP242&gt;0,1,0)+IF(AQ247+AQ242&gt;0,1,0)+IF(AR247+AR242&gt;0,1,0)+IF(AS247+AS242&gt;0,1,0),AK248)</f>
        <v>0</v>
      </c>
      <c r="AL252" s="133">
        <f t="shared" ref="AL252" si="4302">IF(OR($B247=$B253,AK252=0,(AL248-AR252+AP252)&lt;=0),0,(AL248-AR252+AP252)/AK252)</f>
        <v>0</v>
      </c>
      <c r="AM252" s="137">
        <f t="shared" ref="AM252" si="4303">IF(AL252*(7-AK249)&lt;=0,0,AL252*(7-AK249))</f>
        <v>0</v>
      </c>
      <c r="AN252" s="311">
        <f t="shared" ref="AN252" si="4304">ROUND(IF(OR(AL249-AL252*(7-AK249)+AQ252&lt;0,$B247=$B253,AL252&lt;=0,AL249=0),0,IF(AL249-AL252*(7-AK249)+AQ252&gt;AR252-AP252+AQ252,AR252-AP252+AQ252,AL249-AL252*(7-AK249)+AQ252)),1)</f>
        <v>0</v>
      </c>
      <c r="AO252" s="312"/>
      <c r="AP252" s="139">
        <f t="shared" ref="AP252" si="4305">IF(OR($B247=$B253,AK248=0),0,IF($B247=$B241,AK247,$F247))</f>
        <v>0</v>
      </c>
      <c r="AQ252" s="30">
        <f t="shared" ref="AQ252" si="4306">IF(OR($B247=$B253,AK252=0),0,$G249-$G248)</f>
        <v>0</v>
      </c>
      <c r="AR252" s="134">
        <f t="shared" ref="AR252" si="4307">IF(OR($B247=$B253,AK252=0),0,AK251)</f>
        <v>0</v>
      </c>
      <c r="AS252" s="138">
        <f t="shared" ref="AS252" si="4308">IF($B247=$B253,0,AL249)</f>
        <v>0</v>
      </c>
      <c r="AT252" s="176">
        <f t="shared" ref="AT252" si="4309">IF($B241=$B247,IF(AV247+AV242&gt;0,1,0)+IF(AW247+AW242&gt;0,1,0)+IF(AX247+AX242&gt;0,1,0)+IF(AY247+AY242&gt;0,1,0)+IF(AZ247+AZ242&gt;0,1,0)+IF(BA247+BA242&gt;0,1,0)+IF(BB247+BB242&gt;0,1,0),AT248)</f>
        <v>0</v>
      </c>
      <c r="AU252" s="133">
        <f t="shared" ref="AU252" si="4310">IF(OR($B247=$B253,AT252=0,(AU248-BA252+AY252)&lt;=0),0,(AU248-BA252+AY252)/AT252)</f>
        <v>0</v>
      </c>
      <c r="AV252" s="137">
        <f t="shared" ref="AV252" si="4311">IF(AU252*(7-AT249)&lt;=0,0,AU252*(7-AT249))</f>
        <v>0</v>
      </c>
      <c r="AW252" s="311">
        <f t="shared" ref="AW252" si="4312">ROUND(IF(OR(AU249-AU252*(7-AT249)+AZ252&lt;0,$B247=$B253,AU252&lt;=0,AU249=0),0,IF(AU249-AU252*(7-AT249)+AZ252&gt;BA252-AY252+AZ252,BA252-AY252+AZ252,AU249-AU252*(7-AT249)+AZ252)),1)</f>
        <v>0</v>
      </c>
      <c r="AX252" s="312"/>
      <c r="AY252" s="139">
        <f t="shared" ref="AY252" si="4313">IF(OR($B247=$B253,AT248=0),0,IF($B247=$B241,AT247,$F247))</f>
        <v>0</v>
      </c>
      <c r="AZ252" s="30">
        <f t="shared" ref="AZ252" si="4314">IF(OR($B247=$B253,AT252=0),0,$G249-$G248)</f>
        <v>0</v>
      </c>
      <c r="BA252" s="134">
        <f t="shared" ref="BA252" si="4315">IF(OR($B247=$B253,AT252=0),0,AT251)</f>
        <v>0</v>
      </c>
      <c r="BB252" s="138">
        <f t="shared" ref="BB252" si="4316">IF($B247=$B253,0,AU249)</f>
        <v>0</v>
      </c>
    </row>
    <row r="253" spans="1:54" ht="15.75" x14ac:dyDescent="0.2">
      <c r="A253" s="1">
        <f t="shared" ref="A253" si="4317">IF(B253="","1. Niewypełnione",B253)</f>
        <v>0</v>
      </c>
      <c r="B253" s="320">
        <f>styczeń!B253</f>
        <v>0</v>
      </c>
      <c r="C253" s="321">
        <f>styczeń!C253</f>
        <v>0</v>
      </c>
      <c r="D253" s="321">
        <f>styczeń!D253</f>
        <v>0</v>
      </c>
      <c r="E253" s="321">
        <f>styczeń!E253</f>
        <v>0</v>
      </c>
      <c r="F253" s="177">
        <f>styczeń!F253</f>
        <v>18</v>
      </c>
      <c r="G253" s="185">
        <f>styczeń!G253</f>
        <v>18</v>
      </c>
      <c r="H253" s="177"/>
      <c r="I253" s="192">
        <f t="shared" ref="I253:I257" si="4318">K253+T253+AC253+AL253+AU253</f>
        <v>0</v>
      </c>
      <c r="J253" s="186">
        <f t="shared" ref="J253" si="4319">IF(OR($B253=$B259,J256=0),0,ROUND((K254+P258)/J256,0))</f>
        <v>0</v>
      </c>
      <c r="K253" s="51">
        <f t="shared" ref="K253:K254" si="4320">SUM(L253:R253)</f>
        <v>0</v>
      </c>
      <c r="L253" s="52">
        <f>styczeń!L253</f>
        <v>0</v>
      </c>
      <c r="M253" s="52">
        <f>styczeń!M253</f>
        <v>0</v>
      </c>
      <c r="N253" s="52">
        <f>styczeń!N253</f>
        <v>0</v>
      </c>
      <c r="O253" s="52">
        <f>styczeń!O253</f>
        <v>0</v>
      </c>
      <c r="P253" s="53">
        <f>styczeń!P253</f>
        <v>0</v>
      </c>
      <c r="Q253" s="54">
        <f>styczeń!Q253</f>
        <v>0</v>
      </c>
      <c r="R253" s="55">
        <f>styczeń!R253</f>
        <v>0</v>
      </c>
      <c r="S253" s="188">
        <f t="shared" ref="S253" si="4321">IF(OR($B253=$B259,S256=0),0,ROUND((T254+Y258)/S256,0))</f>
        <v>0</v>
      </c>
      <c r="T253" s="51">
        <f t="shared" ref="T253:T254" si="4322">SUM(U253:AA253)</f>
        <v>0</v>
      </c>
      <c r="U253" s="52">
        <f>styczeń!U253</f>
        <v>0</v>
      </c>
      <c r="V253" s="52">
        <f>styczeń!V253</f>
        <v>0</v>
      </c>
      <c r="W253" s="52">
        <f>styczeń!W253</f>
        <v>0</v>
      </c>
      <c r="X253" s="52">
        <f>styczeń!X253</f>
        <v>0</v>
      </c>
      <c r="Y253" s="53">
        <f>styczeń!Y253</f>
        <v>0</v>
      </c>
      <c r="Z253" s="54">
        <f>styczeń!Z253</f>
        <v>0</v>
      </c>
      <c r="AA253" s="55">
        <f>styczeń!AA253</f>
        <v>0</v>
      </c>
      <c r="AB253" s="188">
        <f t="shared" ref="AB253" si="4323">IF(OR($B253=$B259,AB256=0),0,ROUND((AC254+AH258)/AB256,0))</f>
        <v>0</v>
      </c>
      <c r="AC253" s="51">
        <f t="shared" ref="AC253:AC254" si="4324">SUM(AD253:AJ253)</f>
        <v>0</v>
      </c>
      <c r="AD253" s="52">
        <f>styczeń!AD253</f>
        <v>0</v>
      </c>
      <c r="AE253" s="52">
        <f>styczeń!AE253</f>
        <v>0</v>
      </c>
      <c r="AF253" s="52">
        <f>styczeń!AF253</f>
        <v>0</v>
      </c>
      <c r="AG253" s="52">
        <f>styczeń!AG253</f>
        <v>0</v>
      </c>
      <c r="AH253" s="53">
        <f>styczeń!AH253</f>
        <v>0</v>
      </c>
      <c r="AI253" s="54">
        <f>styczeń!AI253</f>
        <v>0</v>
      </c>
      <c r="AJ253" s="55">
        <f>styczeń!AJ253</f>
        <v>0</v>
      </c>
      <c r="AK253" s="188">
        <f t="shared" ref="AK253" si="4325">IF(OR($B253=$B259,AK256=0),0,ROUND((AL254+AQ258)/AK256,0))</f>
        <v>0</v>
      </c>
      <c r="AL253" s="51">
        <f t="shared" ref="AL253:AL254" si="4326">SUM(AM253:AS253)</f>
        <v>0</v>
      </c>
      <c r="AM253" s="52">
        <f>styczeń!AM253</f>
        <v>0</v>
      </c>
      <c r="AN253" s="52">
        <f>styczeń!AN253</f>
        <v>0</v>
      </c>
      <c r="AO253" s="52">
        <f>styczeń!AO253</f>
        <v>0</v>
      </c>
      <c r="AP253" s="52">
        <f>styczeń!AP253</f>
        <v>0</v>
      </c>
      <c r="AQ253" s="53">
        <f>styczeń!AQ253</f>
        <v>0</v>
      </c>
      <c r="AR253" s="54">
        <f>styczeń!AR253</f>
        <v>0</v>
      </c>
      <c r="AS253" s="55">
        <f>styczeń!AS253</f>
        <v>0</v>
      </c>
      <c r="AT253" s="188">
        <f t="shared" ref="AT253" si="4327">IF(OR($B253=$B259,AT256=0),0,ROUND((AU254+AZ258)/AT256,0))</f>
        <v>0</v>
      </c>
      <c r="AU253" s="51">
        <f t="shared" ref="AU253:AU254" si="4328">SUM(AV253:BB253)</f>
        <v>0</v>
      </c>
      <c r="AV253" s="52">
        <f t="shared" ref="AV253" si="4329">IF(SUM($AM$9:$AS$9)=SUM($AV$9:$BB$9),AM253,IF(AND(SUM($AV$9:$BB$9)&gt;42,SUM($AV$9:$BB$9)&lt;49),AM253,0))</f>
        <v>0</v>
      </c>
      <c r="AW253" s="52">
        <f t="shared" ref="AW253" si="4330">IF(SUM($AM$9:$AS$9)=SUM($AV$9:$BB$9),AN253,IF(AND(SUM($AV$9:$BB$9)&gt;42,SUM($AV$9:$BB$9)&lt;49),AN253,0))</f>
        <v>0</v>
      </c>
      <c r="AX253" s="52">
        <f t="shared" ref="AX253" si="4331">IF(SUM($AM$9:$AS$9)=SUM($AV$9:$BB$9),AO253,IF(AND(SUM($AV$9:$BB$9)&gt;42,SUM($AV$9:$BB$9)&lt;49),AO253,0))</f>
        <v>0</v>
      </c>
      <c r="AY253" s="52">
        <f t="shared" ref="AY253" si="4332">IF(SUM($AM$9:$AS$9)=SUM($AV$9:$BB$9),AP253,IF(AND(SUM($AV$9:$BB$9)&gt;42,SUM($AV$9:$BB$9)&lt;49),AP253,0))</f>
        <v>0</v>
      </c>
      <c r="AZ253" s="53">
        <f t="shared" ref="AZ253" si="4333">IF(SUM($AM$9:$AS$9)=SUM($AV$9:$BB$9),AQ253,IF(AND(SUM($AV$9:$BB$9)&gt;42,SUM($AV$9:$BB$9)&lt;49),AQ253,0))</f>
        <v>0</v>
      </c>
      <c r="BA253" s="54">
        <f t="shared" ref="BA253" si="4334">IF(SUM($AM$9:$AS$9)=SUM($AV$9:$BB$9),AR253,IF(AND(SUM($AV$9:$BB$9)&gt;42,SUM($AV$9:$BB$9)&lt;49),AR253,0))</f>
        <v>0</v>
      </c>
      <c r="BB253" s="55">
        <f t="shared" ref="BB253" si="4335">IF(SUM($AM$9:$AS$9)=SUM($AV$9:$BB$9),AS253,IF(AND(SUM($AV$9:$BB$9)&gt;42,SUM($AV$9:$BB$9)&lt;49),AS253,0))</f>
        <v>0</v>
      </c>
    </row>
    <row r="254" spans="1:54" ht="12.75" hidden="1" customHeight="1" x14ac:dyDescent="0.2">
      <c r="B254" s="93"/>
      <c r="C254" s="94"/>
      <c r="D254" s="95"/>
      <c r="E254" s="115"/>
      <c r="F254" s="140" t="b">
        <f t="shared" ref="F254" si="4336">IF($B247=$B253,OR(F248,G253&lt;F253),G253&lt;F253)</f>
        <v>0</v>
      </c>
      <c r="G254" s="189">
        <f t="shared" ref="G254" si="4337">IF(AND($B247=$B253,$B247&lt;&gt;"",$B247&lt;&gt;0),G253+G248,G253)</f>
        <v>18</v>
      </c>
      <c r="H254" s="120"/>
      <c r="I254" s="165">
        <f t="shared" si="4318"/>
        <v>0</v>
      </c>
      <c r="J254" s="194">
        <f t="shared" ref="J254" si="4338">7-COUNTIF(L253:R253,0)-COUNTIF(L253:R253,"")</f>
        <v>0</v>
      </c>
      <c r="K254" s="22">
        <f t="shared" si="4320"/>
        <v>0</v>
      </c>
      <c r="L254" s="35">
        <f t="shared" ref="L254:R254" si="4339">IF($B247=$B253,L253+L248,L253)</f>
        <v>0</v>
      </c>
      <c r="M254" s="35">
        <f t="shared" si="4339"/>
        <v>0</v>
      </c>
      <c r="N254" s="35">
        <f t="shared" si="4339"/>
        <v>0</v>
      </c>
      <c r="O254" s="35">
        <f t="shared" si="4339"/>
        <v>0</v>
      </c>
      <c r="P254" s="36">
        <f t="shared" si="4339"/>
        <v>0</v>
      </c>
      <c r="Q254" s="37">
        <f t="shared" si="4339"/>
        <v>0</v>
      </c>
      <c r="R254" s="38">
        <f t="shared" si="4339"/>
        <v>0</v>
      </c>
      <c r="S254" s="194">
        <f t="shared" ref="S254" si="4340">7-COUNTIF(U253:AA253,0)-COUNTIF(U253:AA253,"")</f>
        <v>0</v>
      </c>
      <c r="T254" s="22">
        <f t="shared" si="4322"/>
        <v>0</v>
      </c>
      <c r="U254" s="35">
        <f t="shared" ref="U254:AA254" si="4341">IF($B247=$B253,U253+U248,U253)</f>
        <v>0</v>
      </c>
      <c r="V254" s="35">
        <f t="shared" si="4341"/>
        <v>0</v>
      </c>
      <c r="W254" s="35">
        <f t="shared" si="4341"/>
        <v>0</v>
      </c>
      <c r="X254" s="35">
        <f t="shared" si="4341"/>
        <v>0</v>
      </c>
      <c r="Y254" s="36">
        <f t="shared" si="4341"/>
        <v>0</v>
      </c>
      <c r="Z254" s="37">
        <f t="shared" si="4341"/>
        <v>0</v>
      </c>
      <c r="AA254" s="38">
        <f t="shared" si="4341"/>
        <v>0</v>
      </c>
      <c r="AB254" s="194">
        <f t="shared" ref="AB254" si="4342">7-COUNTIF(AD253:AJ253,0)-COUNTIF(AD253:AJ253,"")</f>
        <v>0</v>
      </c>
      <c r="AC254" s="22">
        <f t="shared" si="4324"/>
        <v>0</v>
      </c>
      <c r="AD254" s="35">
        <f t="shared" ref="AD254:AJ254" si="4343">IF($B247=$B253,AD253+AD248,AD253)</f>
        <v>0</v>
      </c>
      <c r="AE254" s="35">
        <f t="shared" si="4343"/>
        <v>0</v>
      </c>
      <c r="AF254" s="35">
        <f t="shared" si="4343"/>
        <v>0</v>
      </c>
      <c r="AG254" s="35">
        <f t="shared" si="4343"/>
        <v>0</v>
      </c>
      <c r="AH254" s="36">
        <f t="shared" si="4343"/>
        <v>0</v>
      </c>
      <c r="AI254" s="37">
        <f t="shared" si="4343"/>
        <v>0</v>
      </c>
      <c r="AJ254" s="38">
        <f t="shared" si="4343"/>
        <v>0</v>
      </c>
      <c r="AK254" s="194">
        <f t="shared" ref="AK254" si="4344">7-COUNTIF(AM253:AS253,0)-COUNTIF(AM253:AS253,"")</f>
        <v>0</v>
      </c>
      <c r="AL254" s="22">
        <f t="shared" si="4326"/>
        <v>0</v>
      </c>
      <c r="AM254" s="35">
        <f t="shared" ref="AM254:AS254" si="4345">IF($B247=$B253,AM253+AM248,AM253)</f>
        <v>0</v>
      </c>
      <c r="AN254" s="35">
        <f t="shared" si="4345"/>
        <v>0</v>
      </c>
      <c r="AO254" s="35">
        <f t="shared" si="4345"/>
        <v>0</v>
      </c>
      <c r="AP254" s="35">
        <f t="shared" si="4345"/>
        <v>0</v>
      </c>
      <c r="AQ254" s="36">
        <f t="shared" si="4345"/>
        <v>0</v>
      </c>
      <c r="AR254" s="37">
        <f t="shared" si="4345"/>
        <v>0</v>
      </c>
      <c r="AS254" s="38">
        <f t="shared" si="4345"/>
        <v>0</v>
      </c>
      <c r="AT254" s="194">
        <f t="shared" ref="AT254" si="4346">7-COUNTIF(AV253:BB253,0)-COUNTIF(AV253:BB253,"")</f>
        <v>0</v>
      </c>
      <c r="AU254" s="22">
        <f t="shared" si="4328"/>
        <v>0</v>
      </c>
      <c r="AV254" s="35">
        <f t="shared" ref="AV254:BB254" si="4347">IF($B247=$B253,AV253+AV248,AV253)</f>
        <v>0</v>
      </c>
      <c r="AW254" s="35">
        <f t="shared" si="4347"/>
        <v>0</v>
      </c>
      <c r="AX254" s="35">
        <f t="shared" si="4347"/>
        <v>0</v>
      </c>
      <c r="AY254" s="35">
        <f t="shared" si="4347"/>
        <v>0</v>
      </c>
      <c r="AZ254" s="36">
        <f t="shared" si="4347"/>
        <v>0</v>
      </c>
      <c r="BA254" s="37">
        <f t="shared" si="4347"/>
        <v>0</v>
      </c>
      <c r="BB254" s="38">
        <f t="shared" si="4347"/>
        <v>0</v>
      </c>
    </row>
    <row r="255" spans="1:54" ht="15" hidden="1" customHeight="1" x14ac:dyDescent="0.2">
      <c r="B255" s="116"/>
      <c r="C255" s="117"/>
      <c r="D255" s="118"/>
      <c r="E255" s="119"/>
      <c r="F255" s="92"/>
      <c r="G255" s="190">
        <f t="shared" ref="G255" si="4348">IF(AND($B247=$B253,$B247&lt;&gt;"",$B247&lt;&gt;0),F253+G249,F253)</f>
        <v>18</v>
      </c>
      <c r="H255" s="121"/>
      <c r="I255" s="165">
        <f t="shared" si="4318"/>
        <v>0</v>
      </c>
      <c r="J255" s="195">
        <f t="shared" ref="J255" si="4349">IF($B253=$B247,COUNTIF(L255:R255,0),COUNTIF(L256:R256,0)+COUNTIF(L256:R256,""))</f>
        <v>7</v>
      </c>
      <c r="K255" s="39">
        <f t="shared" ref="K255:R255" si="4350">IF($B247=$B253,K256+K249,K256)</f>
        <v>0</v>
      </c>
      <c r="L255" s="40">
        <f t="shared" si="4350"/>
        <v>0</v>
      </c>
      <c r="M255" s="40">
        <f t="shared" si="4350"/>
        <v>0</v>
      </c>
      <c r="N255" s="40">
        <f t="shared" si="4350"/>
        <v>0</v>
      </c>
      <c r="O255" s="40">
        <f t="shared" si="4350"/>
        <v>0</v>
      </c>
      <c r="P255" s="41">
        <f t="shared" si="4350"/>
        <v>0</v>
      </c>
      <c r="Q255" s="42">
        <f t="shared" si="4350"/>
        <v>0</v>
      </c>
      <c r="R255" s="43">
        <f t="shared" si="4350"/>
        <v>0</v>
      </c>
      <c r="S255" s="195">
        <f t="shared" ref="S255" si="4351">IF($B253=$B247,COUNTIF(U255:AA255,0),COUNTIF(U256:AA256,0)+COUNTIF(U256:AA256,""))</f>
        <v>7</v>
      </c>
      <c r="T255" s="39">
        <f t="shared" ref="T255:AA255" si="4352">IF($B247=$B253,T256+T249,T256)</f>
        <v>0</v>
      </c>
      <c r="U255" s="40">
        <f t="shared" si="4352"/>
        <v>0</v>
      </c>
      <c r="V255" s="40">
        <f t="shared" si="4352"/>
        <v>0</v>
      </c>
      <c r="W255" s="40">
        <f t="shared" si="4352"/>
        <v>0</v>
      </c>
      <c r="X255" s="40">
        <f t="shared" si="4352"/>
        <v>0</v>
      </c>
      <c r="Y255" s="41">
        <f t="shared" si="4352"/>
        <v>0</v>
      </c>
      <c r="Z255" s="42">
        <f t="shared" si="4352"/>
        <v>0</v>
      </c>
      <c r="AA255" s="43">
        <f t="shared" si="4352"/>
        <v>0</v>
      </c>
      <c r="AB255" s="195">
        <f t="shared" ref="AB255" si="4353">IF($B253=$B247,COUNTIF(AD255:AJ255,0),COUNTIF(AD256:AJ256,0)+COUNTIF(AD256:AJ256,""))</f>
        <v>7</v>
      </c>
      <c r="AC255" s="39">
        <f t="shared" ref="AC255:AJ255" si="4354">IF($B247=$B253,AC256+AC249,AC256)</f>
        <v>0</v>
      </c>
      <c r="AD255" s="40">
        <f t="shared" si="4354"/>
        <v>0</v>
      </c>
      <c r="AE255" s="40">
        <f t="shared" si="4354"/>
        <v>0</v>
      </c>
      <c r="AF255" s="40">
        <f t="shared" si="4354"/>
        <v>0</v>
      </c>
      <c r="AG255" s="40">
        <f t="shared" si="4354"/>
        <v>0</v>
      </c>
      <c r="AH255" s="41">
        <f t="shared" si="4354"/>
        <v>0</v>
      </c>
      <c r="AI255" s="42">
        <f t="shared" si="4354"/>
        <v>0</v>
      </c>
      <c r="AJ255" s="43">
        <f t="shared" si="4354"/>
        <v>0</v>
      </c>
      <c r="AK255" s="195">
        <f t="shared" ref="AK255" si="4355">IF($B253=$B247,COUNTIF(AM255:AS255,0),COUNTIF(AM256:AS256,0)+COUNTIF(AM256:AS256,""))</f>
        <v>7</v>
      </c>
      <c r="AL255" s="39">
        <f t="shared" ref="AL255:AS255" si="4356">IF($B247=$B253,AL256+AL249,AL256)</f>
        <v>0</v>
      </c>
      <c r="AM255" s="40">
        <f t="shared" si="4356"/>
        <v>0</v>
      </c>
      <c r="AN255" s="40">
        <f t="shared" si="4356"/>
        <v>0</v>
      </c>
      <c r="AO255" s="40">
        <f t="shared" si="4356"/>
        <v>0</v>
      </c>
      <c r="AP255" s="40">
        <f t="shared" si="4356"/>
        <v>0</v>
      </c>
      <c r="AQ255" s="41">
        <f t="shared" si="4356"/>
        <v>0</v>
      </c>
      <c r="AR255" s="42">
        <f t="shared" si="4356"/>
        <v>0</v>
      </c>
      <c r="AS255" s="43">
        <f t="shared" si="4356"/>
        <v>0</v>
      </c>
      <c r="AT255" s="195">
        <f t="shared" ref="AT255" si="4357">IF($B253=$B247,COUNTIF(AV255:BB255,0),COUNTIF(AV256:BB256,0)+COUNTIF(AV256:BB256,""))</f>
        <v>7</v>
      </c>
      <c r="AU255" s="39">
        <f t="shared" ref="AU255:BB255" si="4358">IF($B247=$B253,AU256+AU249,AU256)</f>
        <v>0</v>
      </c>
      <c r="AV255" s="40">
        <f t="shared" si="4358"/>
        <v>0</v>
      </c>
      <c r="AW255" s="40">
        <f t="shared" si="4358"/>
        <v>0</v>
      </c>
      <c r="AX255" s="40">
        <f t="shared" si="4358"/>
        <v>0</v>
      </c>
      <c r="AY255" s="40">
        <f t="shared" si="4358"/>
        <v>0</v>
      </c>
      <c r="AZ255" s="41">
        <f t="shared" si="4358"/>
        <v>0</v>
      </c>
      <c r="BA255" s="42">
        <f t="shared" si="4358"/>
        <v>0</v>
      </c>
      <c r="BB255" s="43">
        <f t="shared" si="4358"/>
        <v>0</v>
      </c>
    </row>
    <row r="256" spans="1:54" ht="15.75" customHeight="1" x14ac:dyDescent="0.2">
      <c r="A256" s="1">
        <f t="shared" ref="A256" si="4359">A253</f>
        <v>0</v>
      </c>
      <c r="B256" s="313">
        <f t="shared" ref="B256" si="4360">B250+1</f>
        <v>40</v>
      </c>
      <c r="C256" s="314"/>
      <c r="D256" s="314"/>
      <c r="E256" s="314"/>
      <c r="F256" s="31"/>
      <c r="G256" s="183"/>
      <c r="H256" s="122">
        <f t="shared" ref="H256" si="4361">5-COUNTIF(AU253,0)-COUNTIF(AL253,0)-COUNTIF(AC253,0)-COUNTIF(T253,0)-COUNTIF(K253,0)</f>
        <v>0</v>
      </c>
      <c r="I256" s="165">
        <f t="shared" si="4318"/>
        <v>0</v>
      </c>
      <c r="J256" s="187">
        <f t="shared" ref="J256" si="4362">IF($B253=$B247,J250+IF($F253&lt;&gt;$G253,(K253+$G255-$G254)/$F253,K253/$F253),IF($F253&lt;&gt;G253,(K253+$G255-$G254)/$F253,K253/$F253))</f>
        <v>0</v>
      </c>
      <c r="K256" s="7">
        <f t="shared" ref="K256:K257" si="4363">SUM(L256:R256)</f>
        <v>0</v>
      </c>
      <c r="L256" s="26">
        <f t="shared" ref="L256:R256" si="4364">L253</f>
        <v>0</v>
      </c>
      <c r="M256" s="26">
        <f t="shared" si="4364"/>
        <v>0</v>
      </c>
      <c r="N256" s="26">
        <f t="shared" si="4364"/>
        <v>0</v>
      </c>
      <c r="O256" s="26">
        <f t="shared" si="4364"/>
        <v>0</v>
      </c>
      <c r="P256" s="26">
        <f t="shared" si="4364"/>
        <v>0</v>
      </c>
      <c r="Q256" s="29">
        <f t="shared" si="4364"/>
        <v>0</v>
      </c>
      <c r="R256" s="23">
        <f t="shared" si="4364"/>
        <v>0</v>
      </c>
      <c r="S256" s="187">
        <f t="shared" ref="S256" si="4365">IF($B253=$B247,S250+IF($F253&lt;&gt;$G253,(T253+$G255-$G254)/$F253,T253/$F253),IF($F253&lt;&gt;P253,(T253+$G255-$G254)/$F253,T253/$F253))</f>
        <v>0</v>
      </c>
      <c r="T256" s="7">
        <f t="shared" ref="T256:T257" si="4366">SUM(U256:AA256)</f>
        <v>0</v>
      </c>
      <c r="U256" s="26">
        <f t="shared" ref="U256:AA256" si="4367">U253</f>
        <v>0</v>
      </c>
      <c r="V256" s="26">
        <f t="shared" si="4367"/>
        <v>0</v>
      </c>
      <c r="W256" s="26">
        <f t="shared" si="4367"/>
        <v>0</v>
      </c>
      <c r="X256" s="26">
        <f t="shared" si="4367"/>
        <v>0</v>
      </c>
      <c r="Y256" s="113">
        <f t="shared" si="4367"/>
        <v>0</v>
      </c>
      <c r="Z256" s="29">
        <f t="shared" si="4367"/>
        <v>0</v>
      </c>
      <c r="AA256" s="23">
        <f t="shared" si="4367"/>
        <v>0</v>
      </c>
      <c r="AB256" s="187">
        <f t="shared" ref="AB256" si="4368">IF($B253=$B247,AB250+IF($F253&lt;&gt;$G253,(AC253+$G255-$G254)/$F253,AC253/$F253),IF($F253&lt;&gt;Y253,(AC253+$G255-$G254)/$F253,AC253/$F253))</f>
        <v>0</v>
      </c>
      <c r="AC256" s="7">
        <f t="shared" ref="AC256:AC257" si="4369">SUM(AD256:AJ256)</f>
        <v>0</v>
      </c>
      <c r="AD256" s="26">
        <f t="shared" ref="AD256:AJ256" si="4370">AD253</f>
        <v>0</v>
      </c>
      <c r="AE256" s="26">
        <f t="shared" si="4370"/>
        <v>0</v>
      </c>
      <c r="AF256" s="26">
        <f t="shared" si="4370"/>
        <v>0</v>
      </c>
      <c r="AG256" s="26">
        <f t="shared" si="4370"/>
        <v>0</v>
      </c>
      <c r="AH256" s="113">
        <f t="shared" si="4370"/>
        <v>0</v>
      </c>
      <c r="AI256" s="29">
        <f t="shared" si="4370"/>
        <v>0</v>
      </c>
      <c r="AJ256" s="23">
        <f t="shared" si="4370"/>
        <v>0</v>
      </c>
      <c r="AK256" s="187">
        <f t="shared" ref="AK256" si="4371">IF($B253=$B247,AK250+IF($F253&lt;&gt;$G253,(AL253+$G255-$G254)/$F253,AL253/$F253),IF($F253&lt;&gt;AH253,(AL253+$G255-$G254)/$F253,AL253/$F253))</f>
        <v>0</v>
      </c>
      <c r="AL256" s="7">
        <f t="shared" ref="AL256:AL257" si="4372">SUM(AM256:AS256)</f>
        <v>0</v>
      </c>
      <c r="AM256" s="26">
        <f t="shared" ref="AM256:AS256" si="4373">AM253</f>
        <v>0</v>
      </c>
      <c r="AN256" s="26">
        <f t="shared" si="4373"/>
        <v>0</v>
      </c>
      <c r="AO256" s="26">
        <f t="shared" si="4373"/>
        <v>0</v>
      </c>
      <c r="AP256" s="26">
        <f t="shared" si="4373"/>
        <v>0</v>
      </c>
      <c r="AQ256" s="113">
        <f t="shared" si="4373"/>
        <v>0</v>
      </c>
      <c r="AR256" s="29">
        <f t="shared" si="4373"/>
        <v>0</v>
      </c>
      <c r="AS256" s="23">
        <f t="shared" si="4373"/>
        <v>0</v>
      </c>
      <c r="AT256" s="187">
        <f t="shared" ref="AT256" si="4374">IF($B253=$B247,AT250+IF($F253&lt;&gt;$G253,(AU253+$G255-$G254)/$F253,AU253/$F253),IF($F253&lt;&gt;AQ253,(AU253+$G255-$G254)/$F253,AU253/$F253))</f>
        <v>0</v>
      </c>
      <c r="AU256" s="7">
        <f t="shared" ref="AU256:AU257" si="4375">SUM(AV256:BB256)</f>
        <v>0</v>
      </c>
      <c r="AV256" s="6">
        <f t="shared" ref="AV256" si="4376">IF(SUM($AM$9:$AS$9)=SUM($AV$9:$BB$9),AV253,IF(AND(SUM($AV$9:$BB$9)&gt;42,SUM($AV$9:$BB$9)&lt;49),AV253,0))</f>
        <v>0</v>
      </c>
      <c r="AW256" s="6">
        <f t="shared" ref="AW256:BB256" si="4377">IF(SUM($AM$9:$AS$9)=SUM($AV$9:$BB$9),AW253,IF(AND(SUM($AV$9:$BB$9)&gt;42,SUM($AV$9:$BB$9)&lt;49),AW253,0))</f>
        <v>0</v>
      </c>
      <c r="AX256" s="6">
        <f t="shared" si="4377"/>
        <v>0</v>
      </c>
      <c r="AY256" s="6">
        <f t="shared" si="4377"/>
        <v>0</v>
      </c>
      <c r="AZ256" s="26">
        <f t="shared" si="4377"/>
        <v>0</v>
      </c>
      <c r="BA256" s="29">
        <f t="shared" si="4377"/>
        <v>0</v>
      </c>
      <c r="BB256" s="23">
        <f t="shared" si="4377"/>
        <v>0</v>
      </c>
    </row>
    <row r="257" spans="1:54" ht="15.75" customHeight="1" x14ac:dyDescent="0.2">
      <c r="A257" s="1">
        <f t="shared" ref="A257:A258" si="4378">A256</f>
        <v>0</v>
      </c>
      <c r="B257" s="313"/>
      <c r="C257" s="314"/>
      <c r="D257" s="314"/>
      <c r="E257" s="314"/>
      <c r="F257" s="31"/>
      <c r="G257" s="183"/>
      <c r="H257" s="123">
        <f t="shared" ref="H257" si="4379">IF($B253=$B247,H251+F257,$F257)</f>
        <v>0</v>
      </c>
      <c r="I257" s="165">
        <f t="shared" si="4318"/>
        <v>0</v>
      </c>
      <c r="J257" s="141">
        <f t="shared" ref="J257" si="4380">IF($H256=0,0,IF($B247=$B253,IF($H258&gt;0,$H258+J251,K253+J251),IF($H258&gt;0,$H258,K253)))</f>
        <v>0</v>
      </c>
      <c r="K257" s="7">
        <f t="shared" si="4363"/>
        <v>0</v>
      </c>
      <c r="L257" s="6"/>
      <c r="M257" s="6"/>
      <c r="N257" s="6"/>
      <c r="O257" s="6"/>
      <c r="P257" s="26"/>
      <c r="Q257" s="29"/>
      <c r="R257" s="23"/>
      <c r="S257" s="141">
        <f t="shared" ref="S257" si="4381">IF($H256=0,0,IF($B247=$B253,IF($H258&gt;0,$H258+S251,T253+S251),IF($H258&gt;0,$H258,T253)))</f>
        <v>0</v>
      </c>
      <c r="T257" s="7">
        <f t="shared" si="4366"/>
        <v>0</v>
      </c>
      <c r="U257" s="6"/>
      <c r="V257" s="6"/>
      <c r="W257" s="6"/>
      <c r="X257" s="6"/>
      <c r="Y257" s="26"/>
      <c r="Z257" s="29"/>
      <c r="AA257" s="23"/>
      <c r="AB257" s="141">
        <f t="shared" ref="AB257" si="4382">IF($H256=0,0,IF($B247=$B253,IF($H258&gt;0,$H258+AB251,AC253+AB251),IF($H258&gt;0,$H258,AC253)))</f>
        <v>0</v>
      </c>
      <c r="AC257" s="7">
        <f t="shared" si="4369"/>
        <v>0</v>
      </c>
      <c r="AD257" s="6"/>
      <c r="AE257" s="6"/>
      <c r="AF257" s="6"/>
      <c r="AG257" s="6"/>
      <c r="AH257" s="26"/>
      <c r="AI257" s="29"/>
      <c r="AJ257" s="23"/>
      <c r="AK257" s="141">
        <f t="shared" ref="AK257" si="4383">IF($H256=0,0,IF($B247=$B253,IF($H258&gt;0,$H258+AK251,AL253+AK251),IF($H258&gt;0,$H258,AL253)))</f>
        <v>0</v>
      </c>
      <c r="AL257" s="7">
        <f t="shared" si="4372"/>
        <v>0</v>
      </c>
      <c r="AM257" s="6"/>
      <c r="AN257" s="6"/>
      <c r="AO257" s="6"/>
      <c r="AP257" s="6"/>
      <c r="AQ257" s="26"/>
      <c r="AR257" s="29"/>
      <c r="AS257" s="23"/>
      <c r="AT257" s="141">
        <f t="shared" ref="AT257" si="4384">IF($H256=0,0,IF($B247=$B253,IF($H258&gt;0,$H258+AT251,AU253+AT251),IF($H258&gt;0,$H258,AU253)))</f>
        <v>0</v>
      </c>
      <c r="AU257" s="7">
        <f t="shared" si="4375"/>
        <v>0</v>
      </c>
      <c r="AV257" s="6"/>
      <c r="AW257" s="6"/>
      <c r="AX257" s="6"/>
      <c r="AY257" s="6"/>
      <c r="AZ257" s="26"/>
      <c r="BA257" s="29"/>
      <c r="BB257" s="23"/>
    </row>
    <row r="258" spans="1:54" ht="18.75" customHeight="1" thickBot="1" x14ac:dyDescent="0.25">
      <c r="A258" s="1">
        <f t="shared" si="4378"/>
        <v>0</v>
      </c>
      <c r="B258" s="316" t="str">
        <f>IF(B253="",Wydruk!$AE$6,IF(J254=0,Wydruk!$AE$7,IF(AND(G254&lt;G255,B253&lt;&gt;$B259),Wydruk!$AE$13,IF(AND($B253=$B247,$B253&lt;&gt;$B259),IF(OR(OR(J258&lt;4,J258&gt;5),OR(S258&lt;4,S258&gt;5),OR(AB258&lt;4,AB258&gt;5),OR(AK258&lt;4,AK258&gt;5),OR(AND(AT258&lt;4,AT258&gt;0),AT258&gt;5)),Wydruk!$AE$8,Wydruk!$AE$9),IF($B253=$B259,IF($F257&lt;&gt;0,Wydruk!$AE$12,Wydruk!$AE$10),IF(OR(OR(J254&lt;4,J254&gt;5),OR(S254&lt;4,S254&gt;5),OR(AB254&lt;4,AB254&gt;5),OR(AK254&lt;4,AK254&gt;5),OR(AND(AT254&lt;4,AT254&gt;0),AT254&gt;5)),Wydruk!$AE$8,Wydruk!$AE$11))))))</f>
        <v>Uzupełnij liczby godzin tygodniowego planu</v>
      </c>
      <c r="C258" s="317"/>
      <c r="D258" s="317"/>
      <c r="E258" s="317"/>
      <c r="F258" s="203">
        <f>styczeń!F258</f>
        <v>0</v>
      </c>
      <c r="G258" s="204">
        <f>styczeń!G258</f>
        <v>0</v>
      </c>
      <c r="H258" s="205">
        <f t="shared" ref="H258" si="4385">IF(OR($G258=0,$F258=0,$G258="",$F258=""),0,$G258/$F258)</f>
        <v>0</v>
      </c>
      <c r="I258" s="206"/>
      <c r="J258" s="207">
        <f t="shared" ref="J258" si="4386">IF($B247=$B253,IF(L253+L248&gt;0,1,0)+IF(M253+M248&gt;0,1,0)+IF(N253+N248&gt;0,1,0)+IF(O253+O248&gt;0,1,0)+IF(P253+P248&gt;0,1,0)+IF(Q253+Q248&gt;0,1,0)+IF(R253+R248&gt;0,1,0),J254)</f>
        <v>0</v>
      </c>
      <c r="K258" s="208">
        <f t="shared" ref="K258" si="4387">IF(OR($B253=$B259,J258=0,(K254-Q258+O258)&lt;=0),0,(K254-Q258+O258)/J258)</f>
        <v>0</v>
      </c>
      <c r="L258" s="209">
        <f t="shared" ref="L258" si="4388">IF(K258*(7-J255)&lt;=0,0,K258*(7-J255))</f>
        <v>0</v>
      </c>
      <c r="M258" s="308">
        <f t="shared" ref="M258" si="4389">ROUND(IF(OR(K255-K258*(7-J255)+P258&lt;0,$B253=$B259,K258&lt;=0,K255=0),0,IF(K255-K258*(7-J255)+P258&gt;Q258-O258+P258,Q258-O258+P258,K255-K258*(7-J255)+P258)),1)</f>
        <v>0</v>
      </c>
      <c r="N258" s="309"/>
      <c r="O258" s="210">
        <f t="shared" ref="O258" si="4390">IF(OR($B253=$B259,J254=0),0,IF($B253=$B247,J253,$F253))</f>
        <v>0</v>
      </c>
      <c r="P258" s="211">
        <f t="shared" ref="P258" si="4391">IF(OR($B253=$B259,J258=0),0,$G255-$G254)</f>
        <v>0</v>
      </c>
      <c r="Q258" s="212">
        <f t="shared" ref="Q258" si="4392">IF(OR($B253=$B259,J258=0),0,J257)</f>
        <v>0</v>
      </c>
      <c r="R258" s="213">
        <f t="shared" ref="R258" si="4393">IF($B253=$B259,0,K255)</f>
        <v>0</v>
      </c>
      <c r="S258" s="207">
        <f t="shared" ref="S258" si="4394">IF($B247=$B253,IF(U253+U248&gt;0,1,0)+IF(V253+V248&gt;0,1,0)+IF(W253+W248&gt;0,1,0)+IF(X253+X248&gt;0,1,0)+IF(Y253+Y248&gt;0,1,0)+IF(Z253+Z248&gt;0,1,0)+IF(AA253+AA248&gt;0,1,0),S254)</f>
        <v>0</v>
      </c>
      <c r="T258" s="208">
        <f t="shared" ref="T258" si="4395">IF(OR($B253=$B259,S258=0,(T254-Z258+X258)&lt;=0),0,(T254-Z258+X258)/S258)</f>
        <v>0</v>
      </c>
      <c r="U258" s="209">
        <f t="shared" ref="U258" si="4396">IF(T258*(7-S255)&lt;=0,0,T258*(7-S255))</f>
        <v>0</v>
      </c>
      <c r="V258" s="308">
        <f t="shared" ref="V258" si="4397">ROUND(IF(OR(T255-T258*(7-S255)+Y258&lt;0,$B253=$B259,T258&lt;=0,T255=0),0,IF(T255-T258*(7-S255)+Y258&gt;Z258-X258+Y258,Z258-X258+Y258,T255-T258*(7-S255)+Y258)),1)</f>
        <v>0</v>
      </c>
      <c r="W258" s="309"/>
      <c r="X258" s="210">
        <f t="shared" ref="X258" si="4398">IF(OR($B253=$B259,S254=0),0,IF($B253=$B247,S253,$F253))</f>
        <v>0</v>
      </c>
      <c r="Y258" s="211">
        <f t="shared" ref="Y258" si="4399">IF(OR($B253=$B259,S258=0),0,$G255-$G254)</f>
        <v>0</v>
      </c>
      <c r="Z258" s="212">
        <f t="shared" ref="Z258" si="4400">IF(OR($B253=$B259,S258=0),0,S257)</f>
        <v>0</v>
      </c>
      <c r="AA258" s="213">
        <f t="shared" ref="AA258" si="4401">IF($B253=$B259,0,T255)</f>
        <v>0</v>
      </c>
      <c r="AB258" s="207">
        <f t="shared" ref="AB258" si="4402">IF($B247=$B253,IF(AD253+AD248&gt;0,1,0)+IF(AE253+AE248&gt;0,1,0)+IF(AF253+AF248&gt;0,1,0)+IF(AG253+AG248&gt;0,1,0)+IF(AH253+AH248&gt;0,1,0)+IF(AI253+AI248&gt;0,1,0)+IF(AJ253+AJ248&gt;0,1,0),AB254)</f>
        <v>0</v>
      </c>
      <c r="AC258" s="208">
        <f t="shared" ref="AC258" si="4403">IF(OR($B253=$B259,AB258=0,(AC254-AI258+AG258)&lt;=0),0,(AC254-AI258+AG258)/AB258)</f>
        <v>0</v>
      </c>
      <c r="AD258" s="209">
        <f t="shared" ref="AD258" si="4404">IF(AC258*(7-AB255)&lt;=0,0,AC258*(7-AB255))</f>
        <v>0</v>
      </c>
      <c r="AE258" s="308">
        <f t="shared" ref="AE258" si="4405">ROUND(IF(OR(AC255-AC258*(7-AB255)+AH258&lt;0,$B253=$B259,AC258&lt;=0,AC255=0),0,IF(AC255-AC258*(7-AB255)+AH258&gt;AI258-AG258+AH258,AI258-AG258+AH258,AC255-AC258*(7-AB255)+AH258)),1)</f>
        <v>0</v>
      </c>
      <c r="AF258" s="309"/>
      <c r="AG258" s="210">
        <f t="shared" ref="AG258" si="4406">IF(OR($B253=$B259,AB254=0),0,IF($B253=$B247,AB253,$F253))</f>
        <v>0</v>
      </c>
      <c r="AH258" s="211">
        <f t="shared" ref="AH258" si="4407">IF(OR($B253=$B259,AB258=0),0,$G255-$G254)</f>
        <v>0</v>
      </c>
      <c r="AI258" s="212">
        <f t="shared" ref="AI258" si="4408">IF(OR($B253=$B259,AB258=0),0,AB257)</f>
        <v>0</v>
      </c>
      <c r="AJ258" s="213">
        <f t="shared" ref="AJ258" si="4409">IF($B253=$B259,0,AC255)</f>
        <v>0</v>
      </c>
      <c r="AK258" s="207">
        <f t="shared" ref="AK258" si="4410">IF($B247=$B253,IF(AM253+AM248&gt;0,1,0)+IF(AN253+AN248&gt;0,1,0)+IF(AO253+AO248&gt;0,1,0)+IF(AP253+AP248&gt;0,1,0)+IF(AQ253+AQ248&gt;0,1,0)+IF(AR253+AR248&gt;0,1,0)+IF(AS253+AS248&gt;0,1,0),AK254)</f>
        <v>0</v>
      </c>
      <c r="AL258" s="208">
        <f t="shared" ref="AL258" si="4411">IF(OR($B253=$B259,AK258=0,(AL254-AR258+AP258)&lt;=0),0,(AL254-AR258+AP258)/AK258)</f>
        <v>0</v>
      </c>
      <c r="AM258" s="209">
        <f t="shared" ref="AM258" si="4412">IF(AL258*(7-AK255)&lt;=0,0,AL258*(7-AK255))</f>
        <v>0</v>
      </c>
      <c r="AN258" s="308">
        <f t="shared" ref="AN258" si="4413">ROUND(IF(OR(AL255-AL258*(7-AK255)+AQ258&lt;0,$B253=$B259,AL258&lt;=0,AL255=0),0,IF(AL255-AL258*(7-AK255)+AQ258&gt;AR258-AP258+AQ258,AR258-AP258+AQ258,AL255-AL258*(7-AK255)+AQ258)),1)</f>
        <v>0</v>
      </c>
      <c r="AO258" s="309"/>
      <c r="AP258" s="210">
        <f t="shared" ref="AP258" si="4414">IF(OR($B253=$B259,AK254=0),0,IF($B253=$B247,AK253,$F253))</f>
        <v>0</v>
      </c>
      <c r="AQ258" s="211">
        <f t="shared" ref="AQ258" si="4415">IF(OR($B253=$B259,AK258=0),0,$G255-$G254)</f>
        <v>0</v>
      </c>
      <c r="AR258" s="212">
        <f t="shared" ref="AR258" si="4416">IF(OR($B253=$B259,AK258=0),0,AK257)</f>
        <v>0</v>
      </c>
      <c r="AS258" s="213">
        <f t="shared" ref="AS258" si="4417">IF($B253=$B259,0,AL255)</f>
        <v>0</v>
      </c>
      <c r="AT258" s="207">
        <f t="shared" ref="AT258" si="4418">IF($B247=$B253,IF(AV253+AV248&gt;0,1,0)+IF(AW253+AW248&gt;0,1,0)+IF(AX253+AX248&gt;0,1,0)+IF(AY253+AY248&gt;0,1,0)+IF(AZ253+AZ248&gt;0,1,0)+IF(BA253+BA248&gt;0,1,0)+IF(BB253+BB248&gt;0,1,0),AT254)</f>
        <v>0</v>
      </c>
      <c r="AU258" s="208">
        <f t="shared" ref="AU258" si="4419">IF(OR($B253=$B259,AT258=0,(AU254-BA258+AY258)&lt;=0),0,(AU254-BA258+AY258)/AT258)</f>
        <v>0</v>
      </c>
      <c r="AV258" s="209">
        <f t="shared" ref="AV258" si="4420">IF(AU258*(7-AT255)&lt;=0,0,AU258*(7-AT255))</f>
        <v>0</v>
      </c>
      <c r="AW258" s="308">
        <f t="shared" ref="AW258" si="4421">ROUND(IF(OR(AU255-AU258*(7-AT255)+AZ258&lt;0,$B253=$B259,AU258&lt;=0,AU255=0),0,IF(AU255-AU258*(7-AT255)+AZ258&gt;BA258-AY258+AZ258,BA258-AY258+AZ258,AU255-AU258*(7-AT255)+AZ258)),1)</f>
        <v>0</v>
      </c>
      <c r="AX258" s="309"/>
      <c r="AY258" s="210">
        <f t="shared" ref="AY258" si="4422">IF(OR($B253=$B259,AT254=0),0,IF($B253=$B247,AT253,$F253))</f>
        <v>0</v>
      </c>
      <c r="AZ258" s="211">
        <f t="shared" ref="AZ258" si="4423">IF(OR($B253=$B259,AT258=0),0,$G255-$G254)</f>
        <v>0</v>
      </c>
      <c r="BA258" s="212">
        <f t="shared" ref="BA258" si="4424">IF(OR($B253=$B259,AT258=0),0,AT257)</f>
        <v>0</v>
      </c>
      <c r="BB258" s="213">
        <f t="shared" ref="BB258" si="4425">IF($B253=$B259,0,AU255)</f>
        <v>0</v>
      </c>
    </row>
    <row r="259" spans="1:54" ht="15.75" x14ac:dyDescent="0.2">
      <c r="A259" s="1" t="str">
        <f t="shared" ref="A259" si="4426">IF(B259="","1. Niewypełnione",B259)</f>
        <v>1. Niewypełnione</v>
      </c>
      <c r="B259" s="318"/>
      <c r="C259" s="318"/>
      <c r="D259" s="318"/>
      <c r="E259" s="318"/>
      <c r="F259" s="226"/>
      <c r="G259" s="226"/>
      <c r="H259" s="226"/>
      <c r="I259" s="214"/>
      <c r="J259" s="227"/>
      <c r="K259" s="228"/>
      <c r="L259" s="229"/>
      <c r="M259" s="229"/>
      <c r="N259" s="229"/>
      <c r="O259" s="229"/>
      <c r="P259" s="229"/>
      <c r="Q259" s="229"/>
      <c r="R259" s="229"/>
      <c r="S259" s="227"/>
      <c r="T259" s="228"/>
      <c r="U259" s="229"/>
      <c r="V259" s="229"/>
      <c r="W259" s="229"/>
      <c r="X259" s="229"/>
      <c r="Y259" s="229"/>
      <c r="Z259" s="229"/>
      <c r="AA259" s="229"/>
      <c r="AB259" s="227"/>
      <c r="AC259" s="228"/>
      <c r="AD259" s="229"/>
      <c r="AE259" s="229"/>
      <c r="AF259" s="229"/>
      <c r="AG259" s="229"/>
      <c r="AH259" s="229"/>
      <c r="AI259" s="229"/>
      <c r="AJ259" s="229"/>
      <c r="AK259" s="227"/>
      <c r="AL259" s="228"/>
      <c r="AM259" s="229"/>
      <c r="AN259" s="229"/>
      <c r="AO259" s="229"/>
      <c r="AP259" s="229"/>
      <c r="AQ259" s="229"/>
      <c r="AR259" s="229"/>
      <c r="AS259" s="229"/>
      <c r="AT259" s="227"/>
      <c r="AU259" s="228"/>
      <c r="AV259" s="229"/>
      <c r="AW259" s="229"/>
      <c r="AX259" s="229"/>
      <c r="AY259" s="229"/>
      <c r="AZ259" s="229"/>
      <c r="BA259" s="229"/>
      <c r="BB259" s="229"/>
    </row>
    <row r="260" spans="1:54" ht="12.75" hidden="1" customHeight="1" x14ac:dyDescent="0.2">
      <c r="B260" s="215"/>
      <c r="C260" s="215"/>
      <c r="D260" s="216"/>
      <c r="E260" s="230"/>
      <c r="F260" s="217"/>
      <c r="G260" s="218"/>
      <c r="H260" s="224"/>
      <c r="I260" s="219"/>
      <c r="J260" s="231"/>
      <c r="K260" s="219"/>
      <c r="L260" s="232"/>
      <c r="M260" s="232"/>
      <c r="N260" s="232"/>
      <c r="O260" s="232"/>
      <c r="P260" s="232"/>
      <c r="Q260" s="232"/>
      <c r="R260" s="232"/>
      <c r="S260" s="231"/>
      <c r="T260" s="219"/>
      <c r="U260" s="232"/>
      <c r="V260" s="232"/>
      <c r="W260" s="232"/>
      <c r="X260" s="232"/>
      <c r="Y260" s="232"/>
      <c r="Z260" s="232"/>
      <c r="AA260" s="232"/>
      <c r="AB260" s="231"/>
      <c r="AC260" s="219"/>
      <c r="AD260" s="232"/>
      <c r="AE260" s="232"/>
      <c r="AF260" s="232"/>
      <c r="AG260" s="232"/>
      <c r="AH260" s="232"/>
      <c r="AI260" s="232"/>
      <c r="AJ260" s="232"/>
      <c r="AK260" s="231"/>
      <c r="AL260" s="219"/>
      <c r="AM260" s="232"/>
      <c r="AN260" s="232"/>
      <c r="AO260" s="232"/>
      <c r="AP260" s="232"/>
      <c r="AQ260" s="232"/>
      <c r="AR260" s="232"/>
      <c r="AS260" s="232"/>
      <c r="AT260" s="231"/>
      <c r="AU260" s="219"/>
      <c r="AV260" s="232"/>
      <c r="AW260" s="232"/>
      <c r="AX260" s="232"/>
      <c r="AY260" s="232"/>
      <c r="AZ260" s="232"/>
      <c r="BA260" s="232"/>
      <c r="BB260" s="232"/>
    </row>
    <row r="261" spans="1:54" ht="15" hidden="1" customHeight="1" x14ac:dyDescent="0.2">
      <c r="B261" s="220"/>
      <c r="C261" s="221"/>
      <c r="D261" s="222"/>
      <c r="E261" s="218"/>
      <c r="F261" s="56"/>
      <c r="G261" s="223"/>
      <c r="H261" s="224"/>
      <c r="I261" s="219"/>
      <c r="J261" s="233"/>
      <c r="K261" s="232"/>
      <c r="L261" s="232"/>
      <c r="M261" s="232"/>
      <c r="N261" s="232"/>
      <c r="O261" s="232"/>
      <c r="P261" s="232"/>
      <c r="Q261" s="232"/>
      <c r="R261" s="232"/>
      <c r="S261" s="233"/>
      <c r="T261" s="232"/>
      <c r="U261" s="232"/>
      <c r="V261" s="232"/>
      <c r="W261" s="232"/>
      <c r="X261" s="232"/>
      <c r="Y261" s="232"/>
      <c r="Z261" s="232"/>
      <c r="AA261" s="232"/>
      <c r="AB261" s="233"/>
      <c r="AC261" s="232"/>
      <c r="AD261" s="232"/>
      <c r="AE261" s="232"/>
      <c r="AF261" s="232"/>
      <c r="AG261" s="232"/>
      <c r="AH261" s="232"/>
      <c r="AI261" s="232"/>
      <c r="AJ261" s="232"/>
      <c r="AK261" s="233"/>
      <c r="AL261" s="232"/>
      <c r="AM261" s="232"/>
      <c r="AN261" s="232"/>
      <c r="AO261" s="232"/>
      <c r="AP261" s="232"/>
      <c r="AQ261" s="232"/>
      <c r="AR261" s="232"/>
      <c r="AS261" s="232"/>
      <c r="AT261" s="233"/>
      <c r="AU261" s="232"/>
      <c r="AV261" s="232"/>
      <c r="AW261" s="232"/>
      <c r="AX261" s="232"/>
      <c r="AY261" s="232"/>
      <c r="AZ261" s="232"/>
      <c r="BA261" s="232"/>
      <c r="BB261" s="232"/>
    </row>
    <row r="262" spans="1:54" ht="15.75" customHeight="1" x14ac:dyDescent="0.2">
      <c r="A262" s="1" t="str">
        <f t="shared" ref="A262" si="4427">A259</f>
        <v>1. Niewypełnione</v>
      </c>
      <c r="B262" s="319"/>
      <c r="C262" s="322"/>
      <c r="D262" s="322"/>
      <c r="E262" s="322"/>
      <c r="F262" s="234"/>
      <c r="G262" s="234"/>
      <c r="H262" s="235"/>
      <c r="I262" s="219"/>
      <c r="J262" s="236"/>
      <c r="K262" s="237"/>
      <c r="L262" s="238"/>
      <c r="M262" s="238"/>
      <c r="N262" s="238"/>
      <c r="O262" s="238"/>
      <c r="P262" s="238"/>
      <c r="Q262" s="238"/>
      <c r="R262" s="238"/>
      <c r="S262" s="236"/>
      <c r="T262" s="237"/>
      <c r="U262" s="238"/>
      <c r="V262" s="238"/>
      <c r="W262" s="238"/>
      <c r="X262" s="238"/>
      <c r="Y262" s="238"/>
      <c r="Z262" s="238"/>
      <c r="AA262" s="238"/>
      <c r="AB262" s="236"/>
      <c r="AC262" s="237"/>
      <c r="AD262" s="238"/>
      <c r="AE262" s="238"/>
      <c r="AF262" s="238"/>
      <c r="AG262" s="238"/>
      <c r="AH262" s="238"/>
      <c r="AI262" s="238"/>
      <c r="AJ262" s="238"/>
      <c r="AK262" s="236"/>
      <c r="AL262" s="237"/>
      <c r="AM262" s="238"/>
      <c r="AN262" s="238"/>
      <c r="AO262" s="238"/>
      <c r="AP262" s="238"/>
      <c r="AQ262" s="238"/>
      <c r="AR262" s="238"/>
      <c r="AS262" s="238"/>
      <c r="AT262" s="236"/>
      <c r="AU262" s="237"/>
      <c r="AV262" s="238"/>
      <c r="AW262" s="238"/>
      <c r="AX262" s="238"/>
      <c r="AY262" s="238"/>
      <c r="AZ262" s="238"/>
      <c r="BA262" s="238"/>
      <c r="BB262" s="238"/>
    </row>
    <row r="263" spans="1:54" ht="15.75" customHeight="1" x14ac:dyDescent="0.2">
      <c r="A263" s="1" t="str">
        <f t="shared" ref="A263:A264" si="4428">A262</f>
        <v>1. Niewypełnione</v>
      </c>
      <c r="B263" s="319"/>
      <c r="C263" s="322"/>
      <c r="D263" s="322"/>
      <c r="E263" s="322"/>
      <c r="F263" s="234"/>
      <c r="G263" s="234"/>
      <c r="H263" s="239"/>
      <c r="I263" s="219"/>
      <c r="J263" s="240"/>
      <c r="K263" s="237"/>
      <c r="L263" s="238"/>
      <c r="M263" s="238"/>
      <c r="N263" s="238"/>
      <c r="O263" s="238"/>
      <c r="P263" s="238"/>
      <c r="Q263" s="238"/>
      <c r="R263" s="238"/>
      <c r="S263" s="240"/>
      <c r="T263" s="237"/>
      <c r="U263" s="238"/>
      <c r="V263" s="238"/>
      <c r="W263" s="238"/>
      <c r="X263" s="238"/>
      <c r="Y263" s="238"/>
      <c r="Z263" s="238"/>
      <c r="AA263" s="238"/>
      <c r="AB263" s="240"/>
      <c r="AC263" s="237"/>
      <c r="AD263" s="238"/>
      <c r="AE263" s="238"/>
      <c r="AF263" s="238"/>
      <c r="AG263" s="238"/>
      <c r="AH263" s="238"/>
      <c r="AI263" s="238"/>
      <c r="AJ263" s="238"/>
      <c r="AK263" s="240"/>
      <c r="AL263" s="237"/>
      <c r="AM263" s="238"/>
      <c r="AN263" s="238"/>
      <c r="AO263" s="238"/>
      <c r="AP263" s="238"/>
      <c r="AQ263" s="238"/>
      <c r="AR263" s="238"/>
      <c r="AS263" s="238"/>
      <c r="AT263" s="240"/>
      <c r="AU263" s="237"/>
      <c r="AV263" s="238"/>
      <c r="AW263" s="238"/>
      <c r="AX263" s="238"/>
      <c r="AY263" s="238"/>
      <c r="AZ263" s="238"/>
      <c r="BA263" s="238"/>
      <c r="BB263" s="238"/>
    </row>
    <row r="264" spans="1:54" ht="18.75" customHeight="1" x14ac:dyDescent="0.2">
      <c r="A264" s="1" t="str">
        <f t="shared" si="4428"/>
        <v>1. Niewypełnione</v>
      </c>
      <c r="B264" s="315"/>
      <c r="C264" s="315"/>
      <c r="D264" s="315"/>
      <c r="E264" s="315"/>
      <c r="F264" s="241"/>
      <c r="G264" s="242"/>
      <c r="H264" s="225"/>
      <c r="I264" s="224"/>
      <c r="J264" s="243"/>
      <c r="K264" s="244"/>
      <c r="L264" s="219"/>
      <c r="M264" s="310"/>
      <c r="N264" s="310"/>
      <c r="O264" s="239"/>
      <c r="P264" s="219"/>
      <c r="Q264" s="219"/>
      <c r="R264" s="245"/>
      <c r="S264" s="243"/>
      <c r="T264" s="244"/>
      <c r="U264" s="219"/>
      <c r="V264" s="310"/>
      <c r="W264" s="310"/>
      <c r="X264" s="239"/>
      <c r="Y264" s="219"/>
      <c r="Z264" s="219"/>
      <c r="AA264" s="245"/>
      <c r="AB264" s="243"/>
      <c r="AC264" s="244"/>
      <c r="AD264" s="219"/>
      <c r="AE264" s="310"/>
      <c r="AF264" s="310"/>
      <c r="AG264" s="239"/>
      <c r="AH264" s="219"/>
      <c r="AI264" s="219"/>
      <c r="AJ264" s="245"/>
      <c r="AK264" s="243"/>
      <c r="AL264" s="244"/>
      <c r="AM264" s="219"/>
      <c r="AN264" s="310"/>
      <c r="AO264" s="310"/>
      <c r="AP264" s="239"/>
      <c r="AQ264" s="219"/>
      <c r="AR264" s="219"/>
      <c r="AS264" s="245"/>
      <c r="AT264" s="243"/>
      <c r="AU264" s="244"/>
      <c r="AV264" s="219"/>
      <c r="AW264" s="310"/>
      <c r="AX264" s="310"/>
      <c r="AY264" s="239"/>
      <c r="AZ264" s="219"/>
      <c r="BA264" s="219"/>
      <c r="BB264" s="245"/>
    </row>
  </sheetData>
  <sheetProtection password="B0EE" sheet="1" formatCells="0" autoFilter="0"/>
  <autoFilter ref="A12:BB264">
    <filterColumn colId="0" showButton="0">
      <customFilters>
        <customFilter operator="notEqual" val=" "/>
      </customFilters>
    </filterColumn>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autoFilter>
  <mergeCells count="439">
    <mergeCell ref="B259:E259"/>
    <mergeCell ref="B262:B263"/>
    <mergeCell ref="B264:E264"/>
    <mergeCell ref="C262:E263"/>
    <mergeCell ref="M264:N264"/>
    <mergeCell ref="V264:W264"/>
    <mergeCell ref="AE264:AF264"/>
    <mergeCell ref="AN264:AO264"/>
    <mergeCell ref="AW264:AX264"/>
    <mergeCell ref="B253:E253"/>
    <mergeCell ref="B256:B257"/>
    <mergeCell ref="B258:E258"/>
    <mergeCell ref="C256:E257"/>
    <mergeCell ref="M258:N258"/>
    <mergeCell ref="V258:W258"/>
    <mergeCell ref="AE258:AF258"/>
    <mergeCell ref="AN258:AO258"/>
    <mergeCell ref="AW258:AX258"/>
    <mergeCell ref="V246:W246"/>
    <mergeCell ref="AE246:AF246"/>
    <mergeCell ref="AN246:AO246"/>
    <mergeCell ref="AW246:AX246"/>
    <mergeCell ref="M252:N252"/>
    <mergeCell ref="V252:W252"/>
    <mergeCell ref="AE252:AF252"/>
    <mergeCell ref="AN252:AO252"/>
    <mergeCell ref="AW252:AX252"/>
    <mergeCell ref="B247:E247"/>
    <mergeCell ref="B250:B251"/>
    <mergeCell ref="B252:E252"/>
    <mergeCell ref="C250:E251"/>
    <mergeCell ref="B241:E241"/>
    <mergeCell ref="B244:B245"/>
    <mergeCell ref="B246:E246"/>
    <mergeCell ref="C244:E245"/>
    <mergeCell ref="M246:N246"/>
    <mergeCell ref="B235:E235"/>
    <mergeCell ref="B238:B239"/>
    <mergeCell ref="B240:E240"/>
    <mergeCell ref="C238:E239"/>
    <mergeCell ref="M240:N240"/>
    <mergeCell ref="V240:W240"/>
    <mergeCell ref="AE240:AF240"/>
    <mergeCell ref="AN240:AO240"/>
    <mergeCell ref="AW240:AX240"/>
    <mergeCell ref="V228:W228"/>
    <mergeCell ref="AE228:AF228"/>
    <mergeCell ref="AN228:AO228"/>
    <mergeCell ref="AW228:AX228"/>
    <mergeCell ref="M234:N234"/>
    <mergeCell ref="V234:W234"/>
    <mergeCell ref="AE234:AF234"/>
    <mergeCell ref="AN234:AO234"/>
    <mergeCell ref="AW234:AX234"/>
    <mergeCell ref="B229:E229"/>
    <mergeCell ref="B232:B233"/>
    <mergeCell ref="B234:E234"/>
    <mergeCell ref="C232:E233"/>
    <mergeCell ref="B223:E223"/>
    <mergeCell ref="B226:B227"/>
    <mergeCell ref="B228:E228"/>
    <mergeCell ref="C226:E227"/>
    <mergeCell ref="M228:N228"/>
    <mergeCell ref="B217:E217"/>
    <mergeCell ref="B220:B221"/>
    <mergeCell ref="B222:E222"/>
    <mergeCell ref="C220:E221"/>
    <mergeCell ref="M222:N222"/>
    <mergeCell ref="V222:W222"/>
    <mergeCell ref="AE222:AF222"/>
    <mergeCell ref="AN222:AO222"/>
    <mergeCell ref="AW222:AX222"/>
    <mergeCell ref="V210:W210"/>
    <mergeCell ref="AE210:AF210"/>
    <mergeCell ref="AN210:AO210"/>
    <mergeCell ref="AW210:AX210"/>
    <mergeCell ref="M216:N216"/>
    <mergeCell ref="V216:W216"/>
    <mergeCell ref="AE216:AF216"/>
    <mergeCell ref="AN216:AO216"/>
    <mergeCell ref="AW216:AX216"/>
    <mergeCell ref="B211:E211"/>
    <mergeCell ref="B214:B215"/>
    <mergeCell ref="B216:E216"/>
    <mergeCell ref="C214:E215"/>
    <mergeCell ref="B205:E205"/>
    <mergeCell ref="B208:B209"/>
    <mergeCell ref="B210:E210"/>
    <mergeCell ref="C208:E209"/>
    <mergeCell ref="M210:N210"/>
    <mergeCell ref="B199:E199"/>
    <mergeCell ref="B202:B203"/>
    <mergeCell ref="B204:E204"/>
    <mergeCell ref="C202:E203"/>
    <mergeCell ref="M204:N204"/>
    <mergeCell ref="V204:W204"/>
    <mergeCell ref="AE204:AF204"/>
    <mergeCell ref="AN204:AO204"/>
    <mergeCell ref="AW204:AX204"/>
    <mergeCell ref="V192:W192"/>
    <mergeCell ref="AE192:AF192"/>
    <mergeCell ref="AN192:AO192"/>
    <mergeCell ref="AW192:AX192"/>
    <mergeCell ref="M198:N198"/>
    <mergeCell ref="V198:W198"/>
    <mergeCell ref="AE198:AF198"/>
    <mergeCell ref="AN198:AO198"/>
    <mergeCell ref="AW198:AX198"/>
    <mergeCell ref="B193:E193"/>
    <mergeCell ref="B196:B197"/>
    <mergeCell ref="B198:E198"/>
    <mergeCell ref="C196:E197"/>
    <mergeCell ref="B187:E187"/>
    <mergeCell ref="B190:B191"/>
    <mergeCell ref="B192:E192"/>
    <mergeCell ref="C190:E191"/>
    <mergeCell ref="M192:N192"/>
    <mergeCell ref="B181:E181"/>
    <mergeCell ref="B184:B185"/>
    <mergeCell ref="B186:E186"/>
    <mergeCell ref="C184:E185"/>
    <mergeCell ref="M186:N186"/>
    <mergeCell ref="V186:W186"/>
    <mergeCell ref="AE186:AF186"/>
    <mergeCell ref="AN186:AO186"/>
    <mergeCell ref="AW186:AX186"/>
    <mergeCell ref="V174:W174"/>
    <mergeCell ref="AE174:AF174"/>
    <mergeCell ref="AN174:AO174"/>
    <mergeCell ref="AW174:AX174"/>
    <mergeCell ref="M180:N180"/>
    <mergeCell ref="V180:W180"/>
    <mergeCell ref="AE180:AF180"/>
    <mergeCell ref="AN180:AO180"/>
    <mergeCell ref="AW180:AX180"/>
    <mergeCell ref="B175:E175"/>
    <mergeCell ref="B178:B179"/>
    <mergeCell ref="B180:E180"/>
    <mergeCell ref="C178:E179"/>
    <mergeCell ref="B169:E169"/>
    <mergeCell ref="B172:B173"/>
    <mergeCell ref="B174:E174"/>
    <mergeCell ref="C172:E173"/>
    <mergeCell ref="M174:N174"/>
    <mergeCell ref="B163:E163"/>
    <mergeCell ref="B166:B167"/>
    <mergeCell ref="B168:E168"/>
    <mergeCell ref="C166:E167"/>
    <mergeCell ref="M168:N168"/>
    <mergeCell ref="V168:W168"/>
    <mergeCell ref="AE168:AF168"/>
    <mergeCell ref="AN168:AO168"/>
    <mergeCell ref="AW168:AX168"/>
    <mergeCell ref="V156:W156"/>
    <mergeCell ref="AE156:AF156"/>
    <mergeCell ref="AN156:AO156"/>
    <mergeCell ref="AW156:AX156"/>
    <mergeCell ref="M162:N162"/>
    <mergeCell ref="V162:W162"/>
    <mergeCell ref="AE162:AF162"/>
    <mergeCell ref="AN162:AO162"/>
    <mergeCell ref="AW162:AX162"/>
    <mergeCell ref="B157:E157"/>
    <mergeCell ref="B160:B161"/>
    <mergeCell ref="B162:E162"/>
    <mergeCell ref="C160:E161"/>
    <mergeCell ref="B151:E151"/>
    <mergeCell ref="B154:B155"/>
    <mergeCell ref="B156:E156"/>
    <mergeCell ref="C154:E155"/>
    <mergeCell ref="M156:N156"/>
    <mergeCell ref="B145:E145"/>
    <mergeCell ref="B148:B149"/>
    <mergeCell ref="B150:E150"/>
    <mergeCell ref="C148:E149"/>
    <mergeCell ref="M150:N150"/>
    <mergeCell ref="V150:W150"/>
    <mergeCell ref="AE150:AF150"/>
    <mergeCell ref="AN150:AO150"/>
    <mergeCell ref="AW150:AX150"/>
    <mergeCell ref="V138:W138"/>
    <mergeCell ref="AE138:AF138"/>
    <mergeCell ref="AN138:AO138"/>
    <mergeCell ref="AW138:AX138"/>
    <mergeCell ref="M144:N144"/>
    <mergeCell ref="V144:W144"/>
    <mergeCell ref="AE144:AF144"/>
    <mergeCell ref="AN144:AO144"/>
    <mergeCell ref="AW144:AX144"/>
    <mergeCell ref="B139:E139"/>
    <mergeCell ref="B142:B143"/>
    <mergeCell ref="B144:E144"/>
    <mergeCell ref="C142:E143"/>
    <mergeCell ref="B133:E133"/>
    <mergeCell ref="B136:B137"/>
    <mergeCell ref="B138:E138"/>
    <mergeCell ref="C136:E137"/>
    <mergeCell ref="M138:N138"/>
    <mergeCell ref="B127:E127"/>
    <mergeCell ref="B130:B131"/>
    <mergeCell ref="B132:E132"/>
    <mergeCell ref="C130:E131"/>
    <mergeCell ref="M132:N132"/>
    <mergeCell ref="V132:W132"/>
    <mergeCell ref="AE132:AF132"/>
    <mergeCell ref="AN132:AO132"/>
    <mergeCell ref="AW132:AX132"/>
    <mergeCell ref="V120:W120"/>
    <mergeCell ref="AE120:AF120"/>
    <mergeCell ref="AN120:AO120"/>
    <mergeCell ref="AW120:AX120"/>
    <mergeCell ref="M126:N126"/>
    <mergeCell ref="V126:W126"/>
    <mergeCell ref="AE126:AF126"/>
    <mergeCell ref="AN126:AO126"/>
    <mergeCell ref="AW126:AX126"/>
    <mergeCell ref="B121:E121"/>
    <mergeCell ref="B124:B125"/>
    <mergeCell ref="B126:E126"/>
    <mergeCell ref="C124:E125"/>
    <mergeCell ref="B115:E115"/>
    <mergeCell ref="B118:B119"/>
    <mergeCell ref="B120:E120"/>
    <mergeCell ref="C118:E119"/>
    <mergeCell ref="M120:N120"/>
    <mergeCell ref="B109:E109"/>
    <mergeCell ref="B112:B113"/>
    <mergeCell ref="B114:E114"/>
    <mergeCell ref="C112:E113"/>
    <mergeCell ref="M114:N114"/>
    <mergeCell ref="V114:W114"/>
    <mergeCell ref="AE114:AF114"/>
    <mergeCell ref="AN114:AO114"/>
    <mergeCell ref="AW114:AX114"/>
    <mergeCell ref="V102:W102"/>
    <mergeCell ref="AE102:AF102"/>
    <mergeCell ref="AN102:AO102"/>
    <mergeCell ref="AW102:AX102"/>
    <mergeCell ref="M108:N108"/>
    <mergeCell ref="V108:W108"/>
    <mergeCell ref="AE108:AF108"/>
    <mergeCell ref="AN108:AO108"/>
    <mergeCell ref="AW108:AX108"/>
    <mergeCell ref="B103:E103"/>
    <mergeCell ref="B106:B107"/>
    <mergeCell ref="B108:E108"/>
    <mergeCell ref="C106:E107"/>
    <mergeCell ref="B97:E97"/>
    <mergeCell ref="B100:B101"/>
    <mergeCell ref="B102:E102"/>
    <mergeCell ref="C100:E101"/>
    <mergeCell ref="M102:N102"/>
    <mergeCell ref="B91:E91"/>
    <mergeCell ref="B94:B95"/>
    <mergeCell ref="B96:E96"/>
    <mergeCell ref="C94:E95"/>
    <mergeCell ref="M96:N96"/>
    <mergeCell ref="V96:W96"/>
    <mergeCell ref="AE96:AF96"/>
    <mergeCell ref="AN96:AO96"/>
    <mergeCell ref="AW96:AX96"/>
    <mergeCell ref="V84:W84"/>
    <mergeCell ref="AE84:AF84"/>
    <mergeCell ref="AN84:AO84"/>
    <mergeCell ref="AW84:AX84"/>
    <mergeCell ref="M90:N90"/>
    <mergeCell ref="V90:W90"/>
    <mergeCell ref="AE90:AF90"/>
    <mergeCell ref="AN90:AO90"/>
    <mergeCell ref="AW90:AX90"/>
    <mergeCell ref="B85:E85"/>
    <mergeCell ref="B88:B89"/>
    <mergeCell ref="B90:E90"/>
    <mergeCell ref="C88:E89"/>
    <mergeCell ref="B79:E79"/>
    <mergeCell ref="B82:B83"/>
    <mergeCell ref="B84:E84"/>
    <mergeCell ref="C82:E83"/>
    <mergeCell ref="M84:N84"/>
    <mergeCell ref="B73:E73"/>
    <mergeCell ref="B76:B77"/>
    <mergeCell ref="B78:E78"/>
    <mergeCell ref="C76:E77"/>
    <mergeCell ref="M78:N78"/>
    <mergeCell ref="V78:W78"/>
    <mergeCell ref="AE78:AF78"/>
    <mergeCell ref="AN78:AO78"/>
    <mergeCell ref="AW78:AX78"/>
    <mergeCell ref="V66:W66"/>
    <mergeCell ref="AE66:AF66"/>
    <mergeCell ref="AN66:AO66"/>
    <mergeCell ref="AW66:AX66"/>
    <mergeCell ref="M72:N72"/>
    <mergeCell ref="V72:W72"/>
    <mergeCell ref="AE72:AF72"/>
    <mergeCell ref="AN72:AO72"/>
    <mergeCell ref="AW72:AX72"/>
    <mergeCell ref="B67:E67"/>
    <mergeCell ref="B70:B71"/>
    <mergeCell ref="B72:E72"/>
    <mergeCell ref="C70:E71"/>
    <mergeCell ref="B61:E61"/>
    <mergeCell ref="B64:B65"/>
    <mergeCell ref="B66:E66"/>
    <mergeCell ref="C64:E65"/>
    <mergeCell ref="M66:N66"/>
    <mergeCell ref="B55:E55"/>
    <mergeCell ref="B58:B59"/>
    <mergeCell ref="B60:E60"/>
    <mergeCell ref="C58:E59"/>
    <mergeCell ref="M60:N60"/>
    <mergeCell ref="V60:W60"/>
    <mergeCell ref="AE60:AF60"/>
    <mergeCell ref="AN60:AO60"/>
    <mergeCell ref="AW60:AX60"/>
    <mergeCell ref="AN36:AO36"/>
    <mergeCell ref="AW36:AX36"/>
    <mergeCell ref="B49:E49"/>
    <mergeCell ref="B52:B53"/>
    <mergeCell ref="B54:E54"/>
    <mergeCell ref="C52:E53"/>
    <mergeCell ref="B43:E43"/>
    <mergeCell ref="B46:B47"/>
    <mergeCell ref="B48:E48"/>
    <mergeCell ref="C46:E47"/>
    <mergeCell ref="M48:N48"/>
    <mergeCell ref="V48:W48"/>
    <mergeCell ref="AE48:AF48"/>
    <mergeCell ref="AN48:AO48"/>
    <mergeCell ref="AW48:AX48"/>
    <mergeCell ref="M54:N54"/>
    <mergeCell ref="V54:W54"/>
    <mergeCell ref="AE54:AF54"/>
    <mergeCell ref="AN54:AO54"/>
    <mergeCell ref="AW54:AX54"/>
    <mergeCell ref="B37:E37"/>
    <mergeCell ref="B40:B41"/>
    <mergeCell ref="B42:E42"/>
    <mergeCell ref="C40:E41"/>
    <mergeCell ref="M42:N42"/>
    <mergeCell ref="V42:W42"/>
    <mergeCell ref="AE42:AF42"/>
    <mergeCell ref="AN42:AO42"/>
    <mergeCell ref="AW42:AX42"/>
    <mergeCell ref="C7:E8"/>
    <mergeCell ref="Y2:Y7"/>
    <mergeCell ref="Z2:Z7"/>
    <mergeCell ref="AA2:AA7"/>
    <mergeCell ref="AC2:AC8"/>
    <mergeCell ref="AE2:AE7"/>
    <mergeCell ref="B31:E31"/>
    <mergeCell ref="B34:B35"/>
    <mergeCell ref="B36:E36"/>
    <mergeCell ref="C34:E35"/>
    <mergeCell ref="B25:E25"/>
    <mergeCell ref="B28:B29"/>
    <mergeCell ref="B30:E30"/>
    <mergeCell ref="C28:E29"/>
    <mergeCell ref="AE36:AF36"/>
    <mergeCell ref="AU1:BB1"/>
    <mergeCell ref="AY2:AY7"/>
    <mergeCell ref="AZ2:AZ7"/>
    <mergeCell ref="BA2:BA7"/>
    <mergeCell ref="BB2:BB7"/>
    <mergeCell ref="AW2:AW7"/>
    <mergeCell ref="AX2:AX7"/>
    <mergeCell ref="AR2:AR7"/>
    <mergeCell ref="AS2:AS7"/>
    <mergeCell ref="AU2:AU8"/>
    <mergeCell ref="AT1:AT8"/>
    <mergeCell ref="AL1:AS1"/>
    <mergeCell ref="T1:AA1"/>
    <mergeCell ref="W2:W7"/>
    <mergeCell ref="AF2:AF7"/>
    <mergeCell ref="AG2:AG7"/>
    <mergeCell ref="AH2:AH7"/>
    <mergeCell ref="AI2:AI7"/>
    <mergeCell ref="AJ2:AJ7"/>
    <mergeCell ref="F1:G1"/>
    <mergeCell ref="I1:I8"/>
    <mergeCell ref="J1:J8"/>
    <mergeCell ref="F2:G8"/>
    <mergeCell ref="K2:K8"/>
    <mergeCell ref="L2:L7"/>
    <mergeCell ref="M2:M7"/>
    <mergeCell ref="N2:N7"/>
    <mergeCell ref="AD2:AD7"/>
    <mergeCell ref="P2:P7"/>
    <mergeCell ref="Q2:Q7"/>
    <mergeCell ref="S1:S8"/>
    <mergeCell ref="K1:R1"/>
    <mergeCell ref="R2:R7"/>
    <mergeCell ref="AB1:AB8"/>
    <mergeCell ref="AC1:AJ1"/>
    <mergeCell ref="T2:T8"/>
    <mergeCell ref="M36:N36"/>
    <mergeCell ref="V36:W36"/>
    <mergeCell ref="A12:BB12"/>
    <mergeCell ref="B13:E13"/>
    <mergeCell ref="B16:B17"/>
    <mergeCell ref="AL2:AL8"/>
    <mergeCell ref="AM2:AM7"/>
    <mergeCell ref="AN2:AN7"/>
    <mergeCell ref="AO2:AO7"/>
    <mergeCell ref="B19:E19"/>
    <mergeCell ref="B22:B23"/>
    <mergeCell ref="C16:E17"/>
    <mergeCell ref="AP2:AP7"/>
    <mergeCell ref="AQ2:AQ7"/>
    <mergeCell ref="B24:E24"/>
    <mergeCell ref="C22:E23"/>
    <mergeCell ref="B18:E18"/>
    <mergeCell ref="AK1:AK8"/>
    <mergeCell ref="B1:B8"/>
    <mergeCell ref="C4:D4"/>
    <mergeCell ref="C5:D5"/>
    <mergeCell ref="C6:D6"/>
    <mergeCell ref="C1:E2"/>
    <mergeCell ref="C3:D3"/>
    <mergeCell ref="AW24:AX24"/>
    <mergeCell ref="M18:N18"/>
    <mergeCell ref="V18:W18"/>
    <mergeCell ref="AE18:AF18"/>
    <mergeCell ref="AN18:AO18"/>
    <mergeCell ref="AW18:AX18"/>
    <mergeCell ref="M30:N30"/>
    <mergeCell ref="V30:W30"/>
    <mergeCell ref="AE30:AF30"/>
    <mergeCell ref="AN30:AO30"/>
    <mergeCell ref="AW30:AX30"/>
    <mergeCell ref="AV2:AV7"/>
    <mergeCell ref="O2:O7"/>
    <mergeCell ref="X2:X7"/>
    <mergeCell ref="U2:U7"/>
    <mergeCell ref="V2:V7"/>
    <mergeCell ref="M24:N24"/>
    <mergeCell ref="V24:W24"/>
    <mergeCell ref="AE24:AF24"/>
    <mergeCell ref="AN24:AO24"/>
  </mergeCells>
  <conditionalFormatting sqref="B24:E24">
    <cfRule type="notContainsBlanks" dxfId="69" priority="25">
      <formula>LEN(TRIM(B24))&gt;0</formula>
    </cfRule>
  </conditionalFormatting>
  <conditionalFormatting sqref="B30:E30 B36:E36 B42:E42 B48:E48 B54:E54 B60:E60 B66:E66 B72:E72 B78:E78 B84:E84 B90:E90 B96:E96 B102:E102 B108:E108 B114:E114 B120:E120 B126:E126 B132:E132 B138:E138 B144:E144 B150:E150 B156:E156 B162:E162 B168:E168 B174:E174 B180:E180 B186:E186 B192:E192 B198:E198 B204:E204 B210:E210 B216:E216 B222:E222 B228:E228 B234:E234 B240:E240 B246:E246 B252:E252 B258:E258 B264:E264">
    <cfRule type="notContainsBlanks" dxfId="68" priority="5">
      <formula>LEN(TRIM(B30))&gt;0</formula>
    </cfRule>
  </conditionalFormatting>
  <dataValidations xWindow="149" yWindow="376" count="34">
    <dataValidation allowBlank="1" showErrorMessage="1" promptTitle="KOREKTA GODZIN NOCNYCH" prompt="Wypełniać, jeśli wystapiła róznica między licbą godzin podaną w poprzednim miesięcznym wykazie a faktycną ich realizacją_x000a_- wpisać liczbę godzin korygujacych np. -3 " sqref="G16"/>
    <dataValidation allowBlank="1" showErrorMessage="1" promptTitle="KOREKTA GODZIN ZASTĘPSTW" prompt="Wypełniać, jeśli wystapiła róznica między licbą godzin podaną w poprzednim miesięcznym wykazie a faktycną ich realizacją_x000a_- wpisać liczbę godzin korygujacych np. -3 " sqref="G17"/>
    <dataValidation allowBlank="1" promptTitle="GODZINY NOCNE" prompt="Wpisać liczbę godzin nocnych przepracowanych w okresie rozliczeniowym art. 42b KN_x000a_" sqref="F16"/>
    <dataValidation allowBlank="1" promptTitle="KOREKTA GODZIN PLANOWANYCH" prompt="Wypełniać, jeśli wystapiła róznica między licbą godzin podaną w poprzednim miesięcznym wykazie a faktycną ich realizacją_x000a_- wpisać liczbę godzin korygujacych np. -3 _x000a_" sqref="F17"/>
    <dataValidation allowBlank="1" showInputMessage="1" promptTitle="GODZINY NOCNE" prompt="Wpisać liczbę godzin nocnych przepracowanych w okresie rozliczeniowym art. 42b KN_x000a_" sqref="F22 F28 F34 F40 F46 F52 F58 F64 F70 F76 F82 F88 F94 F100 F106 F112 F118 F124 F130 F136 F142 F148 F154 F160 F166 F172 F178 F184 F190 F196 F202 F208 F214 F220 F226 F232 F238 F244 F250 F256 F262"/>
    <dataValidation allowBlank="1" showInputMessage="1" showErrorMessage="1" promptTitle="KOREKTA GODZIN NOCNYCH" prompt="Wypełniać, jeśli wystapiła róznica między licbą godzin podaną w poprzednim miesięcznym wykazie a faktycną ich realizacją_x000a_- wpisać liczbę godzin korygujacych np. -3 " sqref="G22 G28 G34 G40 G46 G52 G58 G64 G70 G76 G82 G88 G94 G100 G106 G112 G118 G124 G130 G136 G142 G148 G154 G160 G166 G172 G178 G184 G190 G196 G202 G208 G214 G220 G226 G232 G238 G244 G250 G256 G262"/>
    <dataValidation allowBlank="1" showInputMessage="1" promptTitle="KOREKTA GODZIN PLANOWANYCH" prompt="Wypełniać, jeśli wystapiła róznica między licbą godzin podaną w poprzednim miesięcznym wykazie a faktycną ich realizacją_x000a_- wpisać liczbę godzin korygujacych np. -3 _x000a_" sqref="F23 F29 F35 F41 F47 F53 F59 F65 F71 F77 F83 F89 F95 F101 F107 F113 F119 F125 F131 F137 F143 F149 F155 F161 F167 F173 F179 F185 F191 F197 F203 F209 F215 F221 F227 F233 F239 F245 F251 F257 F263"/>
    <dataValidation allowBlank="1" showInputMessage="1" showErrorMessage="1" promptTitle="KOREKTA GODZIN ZASTĘPSTW" prompt="Wypełniać, jeśli wystapiła róznica między licbą godzin podaną w poprzednim miesięcznym wykazie a faktycną ich realizacją_x000a_- wpisać liczbę godzin korygujacych np. -3 " sqref="G23 G29 G35 G41 G47 G53 G59 G65 G71 G77 G83 G89 G95 G101 G107 G113 G119 G125 G131 G137 G143 G149 G155 G161 G167 G173 G179 G185 G191 G197 G203 G209 G215 G221 G227 G233 G239 G245 G251 G257 G263"/>
    <dataValidation type="decimal" allowBlank="1" showInputMessage="1" showErrorMessage="1" errorTitle="BŁĄD" error="Nieprawidłowa liczba godzin zastępstw na dany dzień" sqref="U17:AA17 L17:R17 AD17:AJ17 AM17:AS17 AV17:BB17 U23:AA23 L23:R23 AD23:AJ23 AM23:AS23 AV23:BB23 U29:AA29 U35:AA35 U41:AA41 U47:AA47 U53:AA53 U59:AA59 U65:AA65 U71:AA71 U77:AA77 U83:AA83 U89:AA89 U95:AA95 U101:AA101 U107:AA107 U113:AA113 U119:AA119 U125:AA125 U131:AA131 U137:AA137 U143:AA143 U149:AA149 U155:AA155 U161:AA161 U167:AA167 U173:AA173 U179:AA179 U185:AA185 U191:AA191 U197:AA197 U203:AA203 U209:AA209 U215:AA215 U221:AA221 U227:AA227 U233:AA233 U239:AA239 U245:AA245 U251:AA251 U257:AA257 U263:AA263 L29:R29 L35:R35 L41:R41 L47:R47 L53:R53 L59:R59 L65:R65 L71:R71 L77:R77 L83:R83 L89:R89 L95:R95 L101:R101 L107:R107 L113:R113 L119:R119 L125:R125 L131:R131 L137:R137 L143:R143 L149:R149 L155:R155 L161:R161 L167:R167 L173:R173 L179:R179 L185:R185 L191:R191 L197:R197 L203:R203 L209:R209 L215:R215 L221:R221 L227:R227 L233:R233 L239:R239 L245:R245 L251:R251 L257:R257 L263:R263 AD29:AJ29 AD35:AJ35 AD41:AJ41 AD47:AJ47 AD53:AJ53 AD59:AJ59 AD65:AJ65 AD71:AJ71 AD77:AJ77 AD83:AJ83 AD89:AJ89 AD95:AJ95 AD101:AJ101 AD107:AJ107 AD113:AJ113 AD119:AJ119 AD125:AJ125 AD131:AJ131 AD137:AJ137 AD143:AJ143 AD149:AJ149 AD155:AJ155 AD161:AJ161 AD167:AJ167 AD173:AJ173 AD179:AJ179 AD185:AJ185 AD191:AJ191 AD197:AJ197 AD203:AJ203 AD209:AJ209 AD215:AJ215 AD221:AJ221 AD227:AJ227 AD233:AJ233 AD239:AJ239 AD245:AJ245 AD251:AJ251 AD257:AJ257 AD263:AJ263 AM29:AS29 AM35:AS35 AM41:AS41 AM47:AS47 AM53:AS53 AM59:AS59 AM65:AS65 AM71:AS71 AM77:AS77 AM83:AS83 AM89:AS89 AM95:AS95 AM101:AS101 AM107:AS107 AM113:AS113 AM119:AS119 AM125:AS125 AM131:AS131 AM137:AS137 AM143:AS143 AM149:AS149 AM155:AS155 AM161:AS161 AM167:AS167 AM173:AS173 AM179:AS179 AM185:AS185 AM191:AS191 AM197:AS197 AM203:AS203 AM209:AS209 AM215:AS215 AM221:AS221 AM227:AS227 AM233:AS233 AM239:AS239 AM245:AS245 AM251:AS251 AM257:AS257 AM263:AS263 AV29:BB29 AV35:BB35 AV41:BB41 AV47:BB47 AV53:BB53 AV59:BB59 AV65:BB65 AV71:BB71 AV77:BB77 AV83:BB83 AV89:BB89 AV95:BB95 AV101:BB101 AV107:BB107 AV113:BB113 AV119:BB119 AV125:BB125 AV131:BB131 AV137:BB137 AV143:BB143 AV149:BB149 AV155:BB155 AV161:BB161 AV167:BB167 AV173:BB173 AV179:BB179 AV185:BB185 AV191:BB191 AV197:BB197 AV203:BB203 AV209:BB209 AV215:BB215 AV221:BB221 AV227:BB227 AV233:BB233 AV239:BB239 AV245:BB245 AV251:BB251 AV257:BB257 AV263:BB263">
      <formula1>0</formula1>
      <formula2>9</formula2>
    </dataValidation>
    <dataValidation type="decimal" showErrorMessage="1" errorTitle="BŁĄD" error="Liczba zrealizowanych godzin musi być w zakresie od 1 do wartości godzin zaplanowanych._x000a_W przypadku usprawiedliwionej nieobecności nauczyciela należy usunąć zawartość komórki przez użycie &quot;Delete&quot; lub wpisanie 0." sqref="U16:AA16 AV16:BB16 AD16:AJ16 AM16:AS16 L16:R16 U22:AA22 AV22:BB22 AD22:AJ22 AM22:AS22 L22:R22 U28:AA28 U34:AA34 U40:AA40 U46:AA46 U52:AA52 U58:AA58 U64:AA64 U70:AA70 U76:AA76 U82:AA82 U88:AA88 U94:AA94 U100:AA100 U106:AA106 U112:AA112 U118:AA118 U124:AA124 U130:AA130 U136:AA136 U142:AA142 U148:AA148 U154:AA154 U160:AA160 U166:AA166 U172:AA172 U178:AA178 U184:AA184 U190:AA190 U196:AA196 U202:AA202 U208:AA208 U214:AA214 U220:AA220 U226:AA226 U232:AA232 U238:AA238 U244:AA244 U250:AA250 U256:AA256 U262:AA262 AV28:BB28 AV34:BB34 AV40:BB40 AV46:BB46 AV52:BB52 AV58:BB58 AV64:BB64 AV70:BB70 AV76:BB76 AV82:BB82 AV88:BB88 AV94:BB94 AV100:BB100 AV106:BB106 AV112:BB112 AV118:BB118 AV124:BB124 AV130:BB130 AV136:BB136 AV142:BB142 AV148:BB148 AV154:BB154 AV160:BB160 AV166:BB166 AV172:BB172 AV178:BB178 AV184:BB184 AV190:BB190 AV196:BB196 AV202:BB202 AV208:BB208 AV214:BB214 AV220:BB220 AV226:BB226 AV232:BB232 AV238:BB238 AV244:BB244 AV250:BB250 AV256:BB256 AV262:BB262 AD28:AJ28 AD34:AJ34 AD40:AJ40 AD46:AJ46 AD52:AJ52 AD58:AJ58 AD64:AJ64 AD70:AJ70 AD76:AJ76 AD82:AJ82 AD88:AJ88 AD94:AJ94 AD100:AJ100 AD106:AJ106 AD112:AJ112 AD118:AJ118 AD124:AJ124 AD130:AJ130 AD136:AJ136 AD142:AJ142 AD148:AJ148 AD154:AJ154 AD160:AJ160 AD166:AJ166 AD172:AJ172 AD178:AJ178 AD184:AJ184 AD190:AJ190 AD196:AJ196 AD202:AJ202 AD208:AJ208 AD214:AJ214 AD220:AJ220 AD226:AJ226 AD232:AJ232 AD238:AJ238 AD244:AJ244 AD250:AJ250 AD256:AJ256 AD262:AJ262 AM28:AS28 AM34:AS34 AM40:AS40 AM46:AS46 AM52:AS52 AM58:AS58 AM64:AS64 AM70:AS70 AM76:AS76 AM82:AS82 AM88:AS88 AM94:AS94 AM100:AS100 AM106:AS106 AM112:AS112 AM118:AS118 AM124:AS124 AM130:AS130 AM136:AS136 AM142:AS142 AM148:AS148 AM154:AS154 AM160:AS160 AM166:AS166 AM172:AS172 AM178:AS178 AM184:AS184 AM190:AS190 AM196:AS196 AM202:AS202 AM208:AS208 AM214:AS214 AM220:AS220 AM226:AS226 AM232:AS232 AM238:AS238 AM244:AS244 AM250:AS250 AM256:AS256 AM262:AS262 L28:R28 L34:R34 L40:R40 L46:R46 L52:R52 L58:R58 L64:R64 L70:R70 L76:R76 L82:R82 L88:R88 L94:R94 L100:R100 L106:R106 L112:R112 L118:R118 L124:R124 L130:R130 L136:R136 L142:R142 L148:R148 L154:R154 L160:R160 L166:R166 L172:R172 L178:R178 L184:R184 L190:R190 L196:R196 L202:R202 L208:R208 L214:R214 L220:R220 L226:R226 L232:R232 L238:R238 L244:R244 L250:R250 L256:R256 L262:R262">
      <formula1>0</formula1>
      <formula2>L13</formula2>
    </dataValidation>
    <dataValidation type="decimal" allowBlank="1" showErrorMessage="1" errorTitle="Błąd" error="Nieprawidłowa liczba godzin planowanych na dany dzień" sqref="AM13:AS13 L13:R13 U13:AA13 AD13:AJ13 AV13:BB13 AM19:AS19 L19:R19 U19:AA19 AD19:AJ19 AV19:BB19 AM25:AS25 AM31:AS31 AM37:AS37 AM43:AS43 AM49:AS49 AM55:AS55 AM61:AS61 AM67:AS67 AM73:AS73 AM79:AS79 AM85:AS85 AM91:AS91 AM97:AS97 AM103:AS103 AM109:AS109 AM115:AS115 AM121:AS121 AM127:AS127 AM133:AS133 AM139:AS139 AM145:AS145 AM151:AS151 AM157:AS157 AM163:AS163 AM169:AS169 AM175:AS175 AM181:AS181 AM187:AS187 AM193:AS193 AM199:AS199 AM205:AS205 AM211:AS211 AM217:AS217 AM223:AS223 AM229:AS229 AM235:AS235 AM241:AS241 AM247:AS247 AM253:AS253 AM259:AS259 L25:R25 L31:R31 L37:R37 L43:R43 L49:R49 L55:R55 L61:R61 L67:R67 L73:R73 L79:R79 L85:R85 L91:R91 L97:R97 L103:R103 L109:R109 L115:R115 L121:R121 L127:R127 L133:R133 L139:R139 L145:R145 L151:R151 L157:R157 L163:R163 L169:R169 L175:R175 L181:R181 L187:R187 L193:R193 L199:R199 L205:R205 L211:R211 L217:R217 L223:R223 L229:R229 L235:R235 L241:R241 L247:R247 L253:R253 L259:R259 U25:AA25 U31:AA31 U37:AA37 U43:AA43 U49:AA49 U55:AA55 U61:AA61 U67:AA67 U73:AA73 U79:AA79 U85:AA85 U91:AA91 U97:AA97 U103:AA103 U109:AA109 U115:AA115 U121:AA121 U127:AA127 U133:AA133 U139:AA139 U145:AA145 U151:AA151 U157:AA157 U163:AA163 U169:AA169 U175:AA175 U181:AA181 U187:AA187 U193:AA193 U199:AA199 U205:AA205 U211:AA211 U217:AA217 U223:AA223 U229:AA229 U235:AA235 U241:AA241 U247:AA247 U253:AA253 U259:AA259 AD25:AJ25 AD31:AJ31 AD37:AJ37 AD43:AJ43 AD49:AJ49 AD55:AJ55 AD61:AJ61 AD67:AJ67 AD73:AJ73 AD79:AJ79 AD85:AJ85 AD91:AJ91 AD97:AJ97 AD103:AJ103 AD109:AJ109 AD115:AJ115 AD121:AJ121 AD127:AJ127 AD133:AJ133 AD139:AJ139 AD145:AJ145 AD151:AJ151 AD157:AJ157 AD163:AJ163 AD169:AJ169 AD175:AJ175 AD181:AJ181 AD187:AJ187 AD193:AJ193 AD199:AJ199 AD205:AJ205 AD211:AJ211 AD217:AJ217 AD223:AJ223 AD229:AJ229 AD235:AJ235 AD241:AJ241 AD247:AJ247 AD253:AJ253 AD259:AJ259 AV25:BB25 AV31:BB31 AV37:BB37 AV43:BB43 AV49:BB49 AV55:BB55 AV61:BB61 AV67:BB67 AV73:BB73 AV79:BB79 AV85:BB85 AV91:BB91 AV97:BB97 AV103:BB103 AV109:BB109 AV115:BB115 AV121:BB121 AV127:BB127 AV133:BB133 AV139:BB139 AV145:BB145 AV151:BB151 AV157:BB157 AV163:BB163 AV169:BB169 AV175:BB175 AV181:BB181 AV187:BB187 AV193:BB193 AV199:BB199 AV205:BB205 AV211:BB211 AV217:BB217 AV223:BB223 AV229:BB229 AV235:BB235 AV241:BB241 AV247:BB247 AV253:BB253 AV259:BB259">
      <formula1>0</formula1>
      <formula2>15</formula2>
    </dataValidation>
    <dataValidation allowBlank="1" showInputMessage="1" showErrorMessage="1" promptTitle="Tygodniowa liczba godzin planu" prompt="Wymiar zatrudnienia nauczyciela._x000a__x000a_Dla nauczycieli podlegajacych &quot;uśrednieniu&quot; - art. 42 ust.5b KN - Średni wymiar zatrudnienia." sqref="Q24 AI24 Q18 Z18 Z24 BA24 AR24 AR18 BA18 AI18 Q30 Q36 Q42 Q48 Q54 Q60 Q66 Q72 Q78 Q84 Q90 Q96 Q102 Q108 Q114 Q120 Q126 Q132 Q138 Q144 Q150 Q156 Q162 Q168 Q174 Q180 Q186 Q192 Q198 Q204 Q210 Q216 Q222 Q228 Q234 Q240 Q246 Q252 Q258 Q264 AI30 AI36 AI42 AI48 AI54 AI60 AI66 AI72 AI78 AI84 AI90 AI96 AI102 AI108 AI114 AI120 AI126 AI132 AI138 AI144 AI150 AI156 AI162 AI168 AI174 AI180 AI186 AI192 AI198 AI204 AI210 AI216 AI222 AI228 AI234 AI240 AI246 AI252 AI258 AI264 Z30 Z36 Z42 Z48 Z54 Z60 Z66 Z72 Z78 Z84 Z90 Z96 Z102 Z108 Z114 Z120 Z126 Z132 Z138 Z144 Z150 Z156 Z162 Z168 Z174 Z180 Z186 Z192 Z198 Z204 Z210 Z216 Z222 Z228 Z234 Z240 Z246 Z252 Z258 Z264 BA30 BA36 BA42 BA48 BA54 BA60 BA66 BA72 BA78 BA84 BA90 BA96 BA102 BA108 BA114 BA120 BA126 BA132 BA138 BA144 BA150 BA156 BA162 BA168 BA174 BA180 BA186 BA192 BA198 BA204 BA210 BA216 BA222 BA228 BA234 BA240 BA246 BA252 BA258 BA264 AR30 AR36 AR42 AR48 AR54 AR60 AR66 AR72 AR78 AR84 AR90 AR96 AR102 AR108 AR114 AR120 AR126 AR132 AR138 AR144 AR150 AR156 AR162 AR168 AR174 AR180 AR186 AR192 AR198 AR204 AR210 AR216 AR222 AR228 AR234 AR240 AR246 AR252 AR258 AR264"/>
    <dataValidation allowBlank="1" showInputMessage="1" showErrorMessage="1" promptTitle="Wybór placówki" prompt="Nazwę placówki należy wybrać z rozwijalnej listy w arkuszu &quot;Wydruk&quot;" sqref="F2:G8"/>
    <dataValidation errorStyle="warning" allowBlank="1" showInputMessage="1" showErrorMessage="1" errorTitle="UPEWNIJ SIĘ" error="Liczba tygodni w roku szkolnym lub w okresie zatrudnienia_x000a__x000a_Dla placówek feryjnych - 38_x000a_Dla placówek nieferyjnych - 45_x000a_Nauczyciel zatrudniony na czas określony (niepełny rok szkolny) - podać liczbę tygodni pracy" promptTitle="Roczna liczba tygodni  " prompt="Należy wypełnić wyłącznie dla nauczyciela podlegajacego &quot;uśrednieniu&quot; art. 42 ust.5b KN - liczba tygodni z arkusz organizacyjnego - dla placówek feryjnych i nieferyjnych_x000a__x000a_Wartość ta jest niezbędna, tylko gdy wypełniamy pole obok &quot;Roczna liczba godzin&quot;" sqref="F24 F30 F36 F42 F48 F54 F60 F66 F72 F78 F84 F90 F96 F102 F108 F114 F120 F126 F132 F138 F144 F150 F156 F162 F168 F174 F180 F186 F192 F198 F204 F210 F216 F222 F228 F234 F240 F246 F252 F258 F264"/>
    <dataValidation allowBlank="1" showInputMessage="1" showErrorMessage="1" promptTitle="Dzienna liczba godzin" prompt="Dzienna obowiązkowa liczba godzin nauczyciela w danym tygodniu_x000a__x000a_" sqref="K18 K24 T18 AU18 AC18 AU24 T24 AC24 AL24 AL18 K30 K36 K42 K48 K54 K60 K66 K72 K78 K84 K90 K96 K102 K108 K114 K120 K126 K132 K138 K144 K150 K156 K162 K168 K174 K180 K186 K192 K198 K204 K210 K216 K222 K228 K234 K240 K246 K252 K258 K264 AU30 AU36 AU42 AU48 AU54 AU60 AU66 AU72 AU78 AU84 AU90 AU96 AU102 AU108 AU114 AU120 AU126 AU132 AU138 AU144 AU150 AU156 AU162 AU168 AU174 AU180 AU186 AU192 AU198 AU204 AU210 AU216 AU222 AU228 AU234 AU240 AU246 AU252 AU258 AU264 T30 T36 T42 T48 T54 T60 T66 T72 T78 T84 T90 T96 T102 T108 T114 T120 T126 T132 T138 T144 T150 T156 T162 T168 T174 T180 T186 T192 T198 T204 T210 T216 T222 T228 T234 T240 T246 T252 T258 T264 AC30 AC36 AC42 AC48 AC54 AC60 AC66 AC72 AC78 AC84 AC90 AC96 AC102 AC108 AC114 AC120 AC126 AC132 AC138 AC144 AC150 AC156 AC162 AC168 AC174 AC180 AC186 AC192 AC198 AC204 AC210 AC216 AC222 AC228 AC234 AC240 AC246 AC252 AC258 AC264 AL30 AL36 AL42 AL48 AL54 AL60 AL66 AL72 AL78 AL84 AL90 AL96 AL102 AL108 AL114 AL120 AL126 AL132 AL138 AL144 AL150 AL156 AL162 AL168 AL174 AL180 AL186 AL192 AL198 AL204 AL210 AL216 AL222 AL228 AL234 AL240 AL246 AL252 AL258 AL264"/>
    <dataValidation allowBlank="1" showInputMessage="1" showErrorMessage="1" promptTitle="Pensum" prompt="lub w przypadku kilku uśrednione pensum." sqref="X18 AY18 AG24 O18 AG18 O24 AY24 X24 AP24 AP18 AG30 AG36 AG42 AG48 AG54 AG60 AG66 AG72 AG78 AG84 AG90 AG96 AG102 AG108 AG114 AG120 AG126 AG132 AG138 AG144 AG150 AG156 AG162 AG168 AG174 AG180 AG186 AG192 AG198 AG204 AG210 AG216 AG222 AG228 AG234 AG240 AG246 AG252 AG258 AG264 O30 O36 O42 O48 O54 O60 O66 O72 O78 O84 O90 O96 O102 O108 O114 O120 O126 O132 O138 O144 O150 O156 O162 O168 O174 O180 O186 O192 O198 O204 O210 O216 O222 O228 O234 O240 O246 O252 O258 O264 AY30 AY36 AY42 AY48 AY54 AY60 AY66 AY72 AY78 AY84 AY90 AY96 AY102 AY108 AY114 AY120 AY126 AY132 AY138 AY144 AY150 AY156 AY162 AY168 AY174 AY180 AY186 AY192 AY198 AY204 AY210 AY216 AY222 AY228 AY234 AY240 AY246 AY252 AY258 AY264 X30 X36 X42 X48 X54 X60 X66 X72 X78 X84 X90 X96 X102 X108 X114 X120 X126 X132 X138 X144 X150 X156 X162 X168 X174 X180 X186 X192 X198 X204 X210 X216 X222 X228 X234 X240 X246 X252 X258 X264 AP30 AP36 AP42 AP48 AP54 AP60 AP66 AP72 AP78 AP84 AP90 AP96 AP102 AP108 AP114 AP120 AP126 AP132 AP138 AP144 AP150 AP156 AP162 AP168 AP174 AP180 AP186 AP192 AP198 AP204 AP210 AP216 AP222 AP228 AP234 AP240 AP246 AP252 AP258 AP264"/>
    <dataValidation allowBlank="1" showInputMessage="1" promptTitle="Godziny ponadwymiarowe" prompt="Tygodniowa liczba godzin ponadwymiarowych" sqref="AN18 AW24 AN24 V18 M18 AE24 AW18 M24 V24 AE18 AW30 AW36 AW42 AW48 AW54 AW60 AW66 AW72 AW78 AW84 AW90 AW96 AW102 AW108 AW114 AW120 AW126 AW132 AW138 AW144 AW150 AW156 AW162 AW168 AW174 AW180 AW186 AW192 AW198 AW204 AW210 AW216 AW222 AW228 AW234 AW240 AW246 AW252 AW258 AW264 AN30 AN36 AN42 AN48 AN54 AN60 AN66 AN72 AN78 AN84 AN90 AN96 AN102 AN108 AN114 AN120 AN126 AN132 AN138 AN144 AN150 AN156 AN162 AN168 AN174 AN180 AN186 AN192 AN198 AN204 AN210 AN216 AN222 AN228 AN234 AN240 AN246 AN252 AN258 AN264 AE30 AE36 AE42 AE48 AE54 AE60 AE66 AE72 AE78 AE84 AE90 AE96 AE102 AE108 AE114 AE120 AE126 AE132 AE138 AE144 AE150 AE156 AE162 AE168 AE174 AE180 AE186 AE192 AE198 AE204 AE210 AE216 AE222 AE228 AE234 AE240 AE246 AE252 AE258 AE264 M30 M36 M42 M48 M54 M60 M66 M72 M78 M84 M90 M96 M102 M108 M114 M120 M126 M132 M138 M144 M150 M156 M162 M168 M174 M180 M186 M192 M198 M204 M210 M216 M222 M228 M234 M240 M246 M252 M258 M264 V30 V36 V42 V48 V54 V60 V66 V72 V78 V84 V90 V96 V102 V108 V114 V120 V126 V132 V138 V144 V150 V156 V162 V168 V174 V180 V186 V192 V198 V204 V210 V216 V222 V228 V234 V240 V246 V252 V258 V264"/>
    <dataValidation allowBlank="1" showInputMessage="1" promptTitle="Tygodniowa liczba godzin" prompt="zrealizowanych przez nauczyciela." sqref="AA18 BB18 AJ24 R18 AJ18 R24 AA24 BB24 AS24 AS18 AJ30 AJ36 AJ42 AJ48 AJ54 AJ60 AJ66 AJ72 AJ78 AJ84 AJ90 AJ96 AJ102 AJ108 AJ114 AJ120 AJ126 AJ132 AJ138 AJ144 AJ150 AJ156 AJ162 AJ168 AJ174 AJ180 AJ186 AJ192 AJ198 AJ204 AJ210 AJ216 AJ222 AJ228 AJ234 AJ240 AJ246 AJ252 AJ258 AJ264 R30 R36 R42 R48 R54 R60 R66 R72 R78 R84 R90 R96 R102 R108 R114 R120 R126 R132 R138 R144 R150 R156 R162 R168 R174 R180 R186 R192 R198 R204 R210 R216 R222 R228 R234 R240 R246 R252 R258 R264 AA30 AA36 AA42 AA48 AA54 AA60 AA66 AA72 AA78 AA84 AA90 AA96 AA102 AA108 AA114 AA120 AA126 AA132 AA138 AA144 AA150 AA156 AA162 AA168 AA174 AA180 AA186 AA192 AA198 AA204 AA210 AA216 AA222 AA228 AA234 AA240 AA246 AA252 AA258 AA264 BB30 BB36 BB42 BB48 BB54 BB60 BB66 BB72 BB78 BB84 BB90 BB96 BB102 BB108 BB114 BB120 BB126 BB132 BB138 BB144 BB150 BB156 BB162 BB168 BB174 BB180 BB186 BB192 BB198 BB204 BB210 BB216 BB222 BB228 BB234 BB240 BB246 BB252 BB258 BB264 AS30 AS36 AS42 AS48 AS54 AS60 AS66 AS72 AS78 AS84 AS90 AS96 AS102 AS108 AS114 AS120 AS126 AS132 AS138 AS144 AS150 AS156 AS162 AS168 AS174 AS180 AS186 AS192 AS198 AS204 AS210 AS216 AS222 AS228 AS234 AS240 AS246 AS252 AS258 AS264"/>
    <dataValidation allowBlank="1" showInputMessage="1" showErrorMessage="1" promptTitle="Uśrednione pensum" prompt=" lub dane pensum" sqref="AB19 AK13 AT19 J19 S19 AK19 AT13 J13 S13 AB13 AB25 AB31 AB37 AB43 AB49 AB55 AB61 AB67 AB73 AB79 AB85 AB91 AB97 AB103 AB109 AB115 AB121 AB127 AB133 AB139 AB145 AB151 AB157 AB163 AB169 AB175 AB181 AB187 AB193 AB199 AB205 AB211 AB217 AB223 AB229 AB235 AB241 AB247 AB253 AB259 AT25 AT31 AT37 AT43 AT49 AT55 AT61 AT67 AT73 AT79 AT85 AT91 AT97 AT103 AT109 AT115 AT121 AT127 AT133 AT139 AT145 AT151 AT157 AT163 AT169 AT175 AT181 AT187 AT193 AT199 AT205 AT211 AT217 AT223 AT229 AT235 AT241 AT247 AT253 AT259 J25 J31 J37 J43 J49 J55 J61 J67 J73 J79 J85 J91 J97 J103 J109 J115 J121 J127 J133 J139 J145 J151 J157 J163 J169 J175 J181 J187 J193 J199 J205 J211 J217 J223 J229 J235 J241 J247 J253 J259 S25 S31 S37 S43 S49 S55 S61 S67 S73 S79 S85 S91 S97 S103 S109 S115 S121 S127 S133 S139 S145 S151 S157 S163 S169 S175 S181 S187 S193 S199 S205 S211 S217 S223 S229 S235 S241 S247 S253 S259 AK25 AK31 AK37 AK43 AK49 AK55 AK61 AK67 AK73 AK79 AK85 AK91 AK97 AK103 AK109 AK115 AK121 AK127 AK133 AK139 AK145 AK151 AK157 AK163 AK169 AK175 AK181 AK187 AK193 AK199 AK205 AK211 AK217 AK223 AK229 AK235 AK241 AK247 AK253 AK259"/>
    <dataValidation allowBlank="1" showInputMessage="1" showErrorMessage="1" promptTitle="Planowane dni pracy w tygodniu" prompt="dla wszystkich pensów lub dla danego pensum" sqref="J24 S24 AB18 AT24 AB24 AK24 AT18 S18 J18 AK18 J30 J36 J42 J48 J54 J60 J66 J72 J78 J84 J90 J96 J102 J108 J114 J120 J126 J132 J138 J144 J150 J156 J162 J168 J174 J180 J186 J192 J198 J204 J210 J216 J222 J228 J234 J240 J246 J252 J258 J264 S30 S36 S42 S48 S54 S60 S66 S72 S78 S84 S90 S96 S102 S108 S114 S120 S126 S132 S138 S144 S150 S156 S162 S168 S174 S180 S186 S192 S198 S204 S210 S216 S222 S228 S234 S240 S246 S252 S258 S264 AT30 AT36 AT42 AT48 AT54 AT60 AT66 AT72 AT78 AT84 AT90 AT96 AT102 AT108 AT114 AT120 AT126 AT132 AT138 AT144 AT150 AT156 AT162 AT168 AT174 AT180 AT186 AT192 AT198 AT204 AT210 AT216 AT222 AT228 AT234 AT240 AT246 AT252 AT258 AT264 AB30 AB36 AB42 AB48 AB54 AB60 AB66 AB72 AB78 AB84 AB90 AB96 AB102 AB108 AB114 AB120 AB126 AB132 AB138 AB144 AB150 AB156 AB162 AB168 AB174 AB180 AB186 AB192 AB198 AB204 AB210 AB216 AB222 AB228 AB234 AB240 AB246 AB252 AB258 AB264 AK30 AK36 AK42 AK48 AK54 AK60 AK66 AK72 AK78 AK84 AK90 AK96 AK102 AK108 AK114 AK120 AK126 AK132 AK138 AK144 AK150 AK156 AK162 AK168 AK174 AK180 AK186 AK192 AK198 AK204 AK210 AK216 AK222 AK228 AK234 AK240 AK246 AK252 AK258 AK264"/>
    <dataValidation allowBlank="1" showInputMessage="1" showErrorMessage="1" promptTitle="Mieszięczne godziny planu" prompt="lub średnia miesięczna liczba godz przy &quot;uśrednieniu&quot; art.42 ust. 5b KN  " sqref="J23 S17 AB23 AK17 AT23 S23 AK23 AT17 J17 AB17 J29 J35 J41 J47 J53 J59 J65 J71 J77 J83 J89 J95 J101 J107 J113 J119 J125 J131 J137 J143 J149 J155 J161 J167 J173 J179 J185 J191 J197 J203 J209 J215 J221 J227 J233 J239 J245 J251 J257 J263 AB29 AB35 AB41 AB47 AB53 AB59 AB65 AB71 AB77 AB83 AB89 AB95 AB101 AB107 AB113 AB119 AB125 AB131 AB137 AB143 AB149 AB155 AB161 AB167 AB173 AB179 AB185 AB191 AB197 AB203 AB209 AB215 AB221 AB227 AB233 AB239 AB245 AB251 AB257 AB263 AT29 AT35 AT41 AT47 AT53 AT59 AT65 AT71 AT77 AT83 AT89 AT95 AT101 AT107 AT113 AT119 AT125 AT131 AT137 AT143 AT149 AT155 AT161 AT167 AT173 AT179 AT185 AT191 AT197 AT203 AT209 AT215 AT221 AT227 AT233 AT239 AT245 AT251 AT257 AT263 S29 S35 S41 S47 S53 S59 S65 S71 S77 S83 S89 S95 S101 S107 S113 S119 S125 S131 S137 S143 S149 S155 S161 S167 S173 S179 S185 S191 S197 S203 S209 S215 S221 S227 S233 S239 S245 S251 S257 S263 AK29 AK35 AK41 AK47 AK53 AK59 AK65 AK71 AK77 AK83 AK89 AK95 AK101 AK107 AK113 AK119 AK125 AK131 AK137 AK143 AK149 AK155 AK161 AK167 AK173 AK179 AK185 AK191 AK197 AK203 AK209 AK215 AK221 AK227 AK233 AK239 AK245 AK251 AK257 AK263"/>
    <dataValidation allowBlank="1" showInputMessage="1" showErrorMessage="1" promptTitle="do wyliczenia uśredn pensum" prompt="godziny plany/pensum_x000a_dla danego pensum oraz suma ilorazów wszystkich pensów_x000a_" sqref="AB22 AK16 AT22 J22 S22 AK22 AT16 J16 S16 AB16 AB28 AB34 AB40 AB46 AB52 AB58 AB64 AB70 AB76 AB82 AB88 AB94 AB100 AB106 AB112 AB118 AB124 AB130 AB136 AB142 AB148 AB154 AB160 AB166 AB172 AB178 AB184 AB190 AB196 AB202 AB208 AB214 AB220 AB226 AB232 AB238 AB244 AB250 AB256 AB262 AT28 AT34 AT40 AT46 AT52 AT58 AT64 AT70 AT76 AT82 AT88 AT94 AT100 AT106 AT112 AT118 AT124 AT130 AT136 AT142 AT148 AT154 AT160 AT166 AT172 AT178 AT184 AT190 AT196 AT202 AT208 AT214 AT220 AT226 AT232 AT238 AT244 AT250 AT256 AT262 J28 J34 J40 J46 J52 J58 J64 J70 J76 J82 J88 J94 J100 J106 J112 J118 J124 J130 J136 J142 J148 J154 J160 J166 J172 J178 J184 J190 J196 J202 J208 J214 J220 J226 J232 J238 J244 J250 J256 J262 S28 S34 S40 S46 S52 S58 S64 S70 S76 S82 S88 S94 S100 S106 S112 S118 S124 S130 S136 S142 S148 S154 S160 S166 S172 S178 S184 S190 S196 S202 S208 S214 S220 S226 S232 S238 S244 S250 S256 S262 AK28 AK34 AK40 AK46 AK52 AK58 AK64 AK70 AK76 AK82 AK88 AK94 AK100 AK106 AK112 AK118 AK124 AK130 AK136 AK142 AK148 AK154 AK160 AK166 AK172 AK178 AK184 AK190 AK196 AK202 AK208 AK214 AK220 AK226 AK232 AK238 AK244 AK250 AK256 AK262"/>
    <dataValidation allowBlank="1" showInputMessage="1" showErrorMessage="1" promptTitle="Dni wolne w wykonaniu" prompt="dla danego pensum oraz dla wszystkich pensów" sqref="AB21 AK15 AT21 J21 S21 AK21 AT15 J15 S15 AB15 AB27 AB33 AB39 AB45 AB51 AB57 AB63 AB69 AB75 AB81 AB87 AB93 AB99 AB105 AB111 AB117 AB123 AB129 AB135 AB141 AB147 AB153 AB159 AB165 AB171 AB177 AB183 AB189 AB195 AB201 AB207 AB213 AB219 AB225 AB231 AB237 AB243 AB249 AB255 AB261 AT27 AT33 AT39 AT45 AT51 AT57 AT63 AT69 AT75 AT81 AT87 AT93 AT99 AT105 AT111 AT117 AT123 AT129 AT135 AT141 AT147 AT153 AT159 AT165 AT171 AT177 AT183 AT189 AT195 AT201 AT207 AT213 AT219 AT225 AT231 AT237 AT243 AT249 AT255 AT261 J27 J33 J39 J45 J51 J57 J63 J69 J75 J81 J87 J93 J99 J105 J111 J117 J123 J129 J135 J141 J147 J153 J159 J165 J171 J177 J183 J189 J195 J201 J207 J213 J219 J225 J231 J237 J243 J249 J255 J261 S27 S33 S39 S45 S51 S57 S63 S69 S75 S81 S87 S93 S99 S105 S111 S117 S123 S129 S135 S141 S147 S153 S159 S165 S171 S177 S183 S189 S195 S201 S207 S213 S219 S225 S231 S237 S243 S249 S255 S261 AK27 AK33 AK39 AK45 AK51 AK57 AK63 AK69 AK75 AK81 AK87 AK93 AK99 AK105 AK111 AK117 AK123 AK129 AK135 AK141 AK147 AK153 AK159 AK165 AK171 AK177 AK183 AK189 AK195 AK201 AK207 AK213 AK219 AK225 AK231 AK237 AK243 AK249 AK255 AK261"/>
    <dataValidation allowBlank="1" showInputMessage="1" showErrorMessage="1" promptTitle="Liczba dni pracy planu" prompt="w danym pensum" sqref="AB20 AK14 AT20 J20 S20 AK20 AT14 J14 S14 AB14 AB26 AB32 AB38 AB44 AB50 AB56 AB62 AB68 AB74 AB80 AB86 AB92 AB98 AB104 AB110 AB116 AB122 AB128 AB134 AB140 AB146 AB152 AB158 AB164 AB170 AB176 AB182 AB188 AB194 AB200 AB206 AB212 AB218 AB224 AB230 AB236 AB242 AB248 AB254 AB260 AT26 AT32 AT38 AT44 AT50 AT56 AT62 AT68 AT74 AT80 AT86 AT92 AT98 AT104 AT110 AT116 AT122 AT128 AT134 AT140 AT146 AT152 AT158 AT164 AT170 AT176 AT182 AT188 AT194 AT200 AT206 AT212 AT218 AT224 AT230 AT236 AT242 AT248 AT254 AT260 J26 J32 J38 J44 J50 J56 J62 J68 J74 J80 J86 J92 J98 J104 J110 J116 J122 J128 J134 J140 J146 J152 J158 J164 J170 J176 J182 J188 J194 J200 J206 J212 J218 J224 J230 J236 J242 J248 J254 J260 S26 S32 S38 S44 S50 S56 S62 S68 S74 S80 S86 S92 S98 S104 S110 S116 S122 S128 S134 S140 S146 S152 S158 S164 S170 S176 S182 S188 S194 S200 S206 S212 S218 S224 S230 S236 S242 S248 S254 S260 AK26 AK32 AK38 AK44 AK50 AK56 AK62 AK68 AK74 AK80 AK86 AK92 AK98 AK104 AK110 AK116 AK122 AK128 AK134 AK140 AK146 AK152 AK158 AK164 AK170 AK176 AK182 AK188 AK194 AK200 AK206 AK212 AK218 AK224 AK230 AK236 AK242 AK248 AK254 AK260"/>
    <dataValidation allowBlank="1" showInputMessage="1" promptTitle="Średniona liczba godz w miesiącu" prompt="miesięczna liczba godzin wyliczona z podzielonia rocznej liczby godzin  przez liczbę tygodni _x000a_" sqref="H24 H18 H30 H36 H42 H48 H54 H60 H66 H72 H78 H84 H90 H96 H102 H108 H114 H120 H126 H132 H138 H144 H150 H156 H162 H168 H174 H180 H186 H192 H198 H204 H210 H216 H222 H228 H234 H240 H246 H252 H258 H264"/>
    <dataValidation allowBlank="1" showInputMessage="1" promptTitle="Korekta godzin ponadwymiarowych" prompt="Dla wszystkich pensów" sqref="H23 H17 H29 H35 H41 H47 H53 H59 H65 H71 H77 H83 H89 H95 H101 H107 H113 H119 H125 H131 H137 H143 H149 H155 H161 H167 H173 H179 H185 H191 H197 H203 H209 H215 H221 H227 H233 H239 H245 H251 H257 H263"/>
    <dataValidation allowBlank="1" showInputMessage="1" showErrorMessage="1" promptTitle="Liczba tygodni pracy" prompt="w okresie rozliczeniowym (miesiącu)" sqref="H22 H16 H28 H34 H40 H46 H52 H58 H64 H70 H76 H82 H88 H94 H100 H106 H112 H118 H124 H130 H136 H142 H148 H154 H160 H166 H172 H178 H184 H190 H196 H202 H208 H214 H220 H226 H232 H238 H244 H250 H256 H262"/>
    <dataValidation allowBlank="1" showInputMessage="1" showErrorMessage="1" promptTitle="Godziny zniżki" prompt="wynikające z:_x000a_1. uzupełnienia etat art. 22 KN_x000a_2. pełnienia funkcji kierowniczych_x000a_3. pracy w danej szkole wyłącznie w godzinach ponadwymiarowych" sqref="AZ24 P24 Y24 AH24 AQ18 Y18 AQ24 P18 AZ18 AH18 AZ30 AZ36 AZ42 AZ48 AZ54 AZ60 AZ66 AZ72 AZ78 AZ84 AZ90 AZ96 AZ102 AZ108 AZ114 AZ120 AZ126 AZ132 AZ138 AZ144 AZ150 AZ156 AZ162 AZ168 AZ174 AZ180 AZ186 AZ192 AZ198 AZ204 AZ210 AZ216 AZ222 AZ228 AZ234 AZ240 AZ246 AZ252 AZ258 AZ264 P30 P36 P42 P48 P54 P60 P66 P72 P78 P84 P90 P96 P102 P108 P114 P120 P126 P132 P138 P144 P150 P156 P162 P168 P174 P180 P186 P192 P198 P204 P210 P216 P222 P228 P234 P240 P246 P252 P258 P264 Y30 Y36 Y42 Y48 Y54 Y60 Y66 Y72 Y78 Y84 Y90 Y96 Y102 Y108 Y114 Y120 Y126 Y132 Y138 Y144 Y150 Y156 Y162 Y168 Y174 Y180 Y186 Y192 Y198 Y204 Y210 Y216 Y222 Y228 Y234 Y240 Y246 Y252 Y258 Y264 AH30 AH36 AH42 AH48 AH54 AH60 AH66 AH72 AH78 AH84 AH90 AH96 AH102 AH108 AH114 AH120 AH126 AH132 AH138 AH144 AH150 AH156 AH162 AH168 AH174 AH180 AH186 AH192 AH198 AH204 AH210 AH216 AH222 AH228 AH234 AH240 AH246 AH252 AH258 AH264 AQ30 AQ36 AQ42 AQ48 AQ54 AQ60 AQ66 AQ72 AQ78 AQ84 AQ90 AQ96 AQ102 AQ108 AQ114 AQ120 AQ126 AQ132 AQ138 AQ144 AQ150 AQ156 AQ162 AQ168 AQ174 AQ180 AQ186 AQ192 AQ198 AQ204 AQ210 AQ216 AQ222 AQ228 AQ234 AQ240 AQ246 AQ252 AQ258 AQ264"/>
    <dataValidation allowBlank="1" showInputMessage="1" showErrorMessage="1" promptTitle="Tygodniowa liczba godzin" prompt="Tygodniowa obowiązkowa liczba godzin nauczyciela_x000a_" sqref="L24 U24 AV24 AD24 AM18 AM24 AD18 AV18 L18 U18 L30 L36 L42 L48 L54 L60 L66 L72 L78 L84 L90 L96 L102 L108 L114 L120 L126 L132 L138 L144 L150 L156 L162 L168 L174 L180 L186 L192 L198 L204 L210 L216 L222 L228 L234 L240 L246 L252 L258 L264 U30 U36 U42 U48 U54 U60 U66 U72 U78 U84 U90 U96 U102 U108 U114 U120 U126 U132 U138 U144 U150 U156 U162 U168 U174 U180 U186 U192 U198 U204 U210 U216 U222 U228 U234 U240 U246 U252 U258 U264 AV30 AV36 AV42 AV48 AV54 AV60 AV66 AV72 AV78 AV84 AV90 AV96 AV102 AV108 AV114 AV120 AV126 AV132 AV138 AV144 AV150 AV156 AV162 AV168 AV174 AV180 AV186 AV192 AV198 AV204 AV210 AV216 AV222 AV228 AV234 AV240 AV246 AV252 AV258 AV264 AD30 AD36 AD42 AD48 AD54 AD60 AD66 AD72 AD78 AD84 AD90 AD96 AD102 AD108 AD114 AD120 AD126 AD132 AD138 AD144 AD150 AD156 AD162 AD168 AD174 AD180 AD186 AD192 AD198 AD204 AD210 AD216 AD222 AD228 AD234 AD240 AD246 AD252 AD258 AD264 AM30 AM36 AM42 AM48 AM54 AM60 AM66 AM72 AM78 AM84 AM90 AM96 AM102 AM108 AM114 AM120 AM126 AM132 AM138 AM144 AM150 AM156 AM162 AM168 AM174 AM180 AM186 AM192 AM198 AM204 AM210 AM216 AM222 AM228 AM234 AM240 AM246 AM252 AM258 AM264"/>
    <dataValidation type="whole" operator="lessThanOrEqual" allowBlank="1" showInputMessage="1" showErrorMessage="1" errorTitle="Błąd" error="Liczba faktycznie realizowanych godzin nie może być większa od pensum." promptTitle="Pensum bez zniżki" prompt="Liczba faktycznie realizowanych godzin_x000a_dokładne wyjaśnienie u góry - wzór_x000a__x000a_Domyślnie wartość równa wartości w polu po lewej &quot;Pensum&quot;" sqref="G19 G25 G31 G37 G43 G49 G55 G61 G67 G73 G79 G85 G91 G97 G103 G109 G115 G121 G127 G133 G139 G145 G151 G157 G163 G169 G175 G181 G187 G193 G199 G205 G211 G217 G223 G229 G235 G241 G247 G253 G259">
      <formula1>F19</formula1>
    </dataValidation>
    <dataValidation allowBlank="1" showInputMessage="1" showErrorMessage="1" promptTitle="Pensum" prompt="Obowiązkowy tygodniowy wymiar godzin pracy nauczyciela" sqref="F19 F25 F31 F37 F43 F49 F55 F61 F67 F73 F79 F85 F91 F97 F103 F109 F115 F121 F127 F133 F139 F145 F151 F157 F163 F169 F175 F181 F187 F193 F199 F205 F211 F217 F223 F229 F235 F241 F247 F253 F259"/>
    <dataValidation allowBlank="1" showInputMessage="1" showErrorMessage="1" promptTitle="Roczna liczba godzin" prompt="wypełnić wyłącznie dla nauczyciela podlegajacego uśrednieniu art. 42 ust.5b KN_x000a_-wstawić łązną realizowaną (bez zniżki) liczbę godzin planu w roku szkolnym dla danego pensum_x000a__x000a_W pozostałych przypadkach pozostawić pole puste lub wartość 0." sqref="G24 G30 G36 G42 G48 G54 G60 G66 G72 G78 G84 G90 G96 G102 G108 G114 G120 G126 G132 G138 G144 G150 G156 G162 G168 G174 G180 G186 G192 G198 G204 G210 G216 G222 G228 G234 G240 G246 G252 G258 G264"/>
    <dataValidation errorStyle="warning" allowBlank="1" showInputMessage="1" showErrorMessage="1" errorTitle="UPEWNIJ SIĘ" error="Liczba tygodni w roku szkolnym lub w okresie zatrudnienia_x000a__x000a_Dla placówek feryjnych - 38_x000a_Dla placówek nieferyjnych - 45_x000a_Nauczyciel zatrudniony na czas określony (niepełny rok szkolny) - podać liczbę tygodni pracy" promptTitle="Liczba tygodni w roku szkolnym" prompt="Należy wypełnić wyłącznie dla nauczyciela podlegajacego &quot;uśrednieniu&quot; art. 42 ust.5b KN_x000a__x000a_- liczba tygodni nauki placówki _x000a_z arkusza organizacyjnego_x000a_- wartość niezbędna, tylko gdy wypełniamy pole obok &quot;Roczna liczba godzin&quot;" sqref="F18"/>
    <dataValidation allowBlank="1" showInputMessage="1" showErrorMessage="1" promptTitle="Rzeczywista roczna liczba godzin" prompt="wypełnić wyłącznie dla nauczyciela podlegajacego uśrednieniu art. 42 ust.5b KN_x000a_-wstawić łązną realizowaną (bez zniżki) liczbę godzin planu w roku szkolnym dla danego pensum_x000a__x000a_W pozostałych przypadkach pozostawić pole puste lub wartość 0." sqref="G18"/>
  </dataValidations>
  <pageMargins left="0.75" right="0.75" top="1" bottom="1" header="0.5" footer="0.5"/>
  <pageSetup paperSize="9" orientation="portrait" horizontalDpi="4294967295"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containsText" priority="21" operator="containsText" id="{4270CD2B-4E74-402F-B14C-DF9C878552A0}">
            <xm:f>NOT(ISERROR(SEARCH(Wydruk!$AE$13,B24)))</xm:f>
            <xm:f>Wydruk!$AE$13</xm:f>
            <x14:dxf>
              <font>
                <b/>
                <i val="0"/>
                <color theme="4" tint="-0.24994659260841701"/>
              </font>
              <fill>
                <patternFill>
                  <bgColor rgb="FFFFFF66"/>
                </patternFill>
              </fill>
            </x14:dxf>
          </x14:cfRule>
          <xm:sqref>B24:E24</xm:sqref>
        </x14:conditionalFormatting>
        <x14:conditionalFormatting xmlns:xm="http://schemas.microsoft.com/office/excel/2006/main">
          <x14:cfRule type="containsText" priority="22" operator="containsText" id="{4D0835FA-B09D-40E9-B7B3-5ABE8C21DB04}">
            <xm:f>NOT(ISERROR(SEARCH(Wydruk!$AE$9,B24)))</xm:f>
            <xm:f>Wydruk!$AE$9</xm:f>
            <x14:dxf>
              <font>
                <b/>
                <i val="0"/>
                <color rgb="FFFF0000"/>
              </font>
              <fill>
                <patternFill>
                  <bgColor rgb="FFFFFF99"/>
                </patternFill>
              </fill>
            </x14:dxf>
          </x14:cfRule>
          <x14:cfRule type="containsText" priority="23" operator="containsText" id="{97C77034-E0D9-44DA-9181-D7A3CDED13CD}">
            <xm:f>NOT(ISERROR(SEARCH(Wydruk!$AE$10,B24)))</xm:f>
            <xm:f>Wydruk!$AE$10</xm:f>
            <x14:dxf>
              <font>
                <b val="0"/>
                <i val="0"/>
                <color auto="1"/>
              </font>
              <fill>
                <patternFill>
                  <bgColor rgb="FFFFFF99"/>
                </patternFill>
              </fill>
            </x14:dxf>
          </x14:cfRule>
          <x14:cfRule type="cellIs" priority="24" operator="equal" id="{B8457A06-9929-46D0-AE7C-9DA86D2930A8}">
            <xm:f>Wydruk!$AE$11</xm:f>
            <x14:dxf>
              <font>
                <b val="0"/>
                <i val="0"/>
                <color rgb="FF00B050"/>
              </font>
              <fill>
                <patternFill>
                  <bgColor rgb="FFFFFF99"/>
                </patternFill>
              </fill>
            </x14:dxf>
          </x14:cfRule>
          <xm:sqref>B24:E24</xm:sqref>
        </x14:conditionalFormatting>
        <x14:conditionalFormatting xmlns:xm="http://schemas.microsoft.com/office/excel/2006/main">
          <x14:cfRule type="containsText" priority="1" operator="containsText" id="{CCA62B14-FDD8-4706-B951-B62387BA4F1C}">
            <xm:f>NOT(ISERROR(SEARCH(Wydruk!$AE$13,B30)))</xm:f>
            <xm:f>Wydruk!$AE$13</xm:f>
            <x14:dxf>
              <font>
                <b/>
                <i val="0"/>
                <color theme="4" tint="-0.24994659260841701"/>
              </font>
              <fill>
                <patternFill>
                  <bgColor rgb="FFFFFF66"/>
                </patternFill>
              </fill>
            </x14:dxf>
          </x14:cfRule>
          <xm:sqref>B30:E30 B36:E36 B42:E42 B48:E48 B54:E54 B60:E60 B66:E66 B72:E72 B78:E78 B84:E84 B90:E90 B96:E96 B102:E102 B108:E108 B114:E114 B120:E120 B126:E126 B132:E132 B138:E138 B144:E144 B150:E150 B156:E156 B162:E162 B168:E168 B174:E174 B180:E180 B186:E186 B192:E192 B198:E198 B204:E204 B210:E210 B216:E216 B222:E222 B228:E228 B234:E234 B240:E240 B246:E246 B252:E252 B258:E258 B264:E264</xm:sqref>
        </x14:conditionalFormatting>
        <x14:conditionalFormatting xmlns:xm="http://schemas.microsoft.com/office/excel/2006/main">
          <x14:cfRule type="containsText" priority="2" operator="containsText" id="{8AE4D68E-D15A-4D36-B0DA-B9DCD82C70AA}">
            <xm:f>NOT(ISERROR(SEARCH(Wydruk!$AE$9,B30)))</xm:f>
            <xm:f>Wydruk!$AE$9</xm:f>
            <x14:dxf>
              <font>
                <b/>
                <i val="0"/>
                <color rgb="FFFF0000"/>
              </font>
              <fill>
                <patternFill>
                  <bgColor rgb="FFFFFF99"/>
                </patternFill>
              </fill>
            </x14:dxf>
          </x14:cfRule>
          <x14:cfRule type="containsText" priority="3" operator="containsText" id="{7DA4E994-0E05-4E5C-89B5-73A7B79D4682}">
            <xm:f>NOT(ISERROR(SEARCH(Wydruk!$AE$10,B30)))</xm:f>
            <xm:f>Wydruk!$AE$10</xm:f>
            <x14:dxf>
              <font>
                <b val="0"/>
                <i val="0"/>
                <color auto="1"/>
              </font>
              <fill>
                <patternFill>
                  <bgColor rgb="FFFFFF99"/>
                </patternFill>
              </fill>
            </x14:dxf>
          </x14:cfRule>
          <x14:cfRule type="cellIs" priority="4" operator="equal" id="{30AB1782-CAE3-46B7-80A1-A524EFE3406F}">
            <xm:f>Wydruk!$AE$11</xm:f>
            <x14:dxf>
              <font>
                <b val="0"/>
                <i val="0"/>
                <color rgb="FF00B050"/>
              </font>
              <fill>
                <patternFill>
                  <bgColor rgb="FFFFFF99"/>
                </patternFill>
              </fill>
            </x14:dxf>
          </x14:cfRule>
          <xm:sqref>B30:E30 B36:E36 B42:E42 B48:E48 B54:E54 B60:E60 B66:E66 B72:E72 B78:E78 B84:E84 B90:E90 B96:E96 B102:E102 B108:E108 B114:E114 B120:E120 B126:E126 B132:E132 B138:E138 B144:E144 B150:E150 B156:E156 B162:E162 B168:E168 B174:E174 B180:E180 B186:E186 B192:E192 B198:E198 B204:E204 B210:E210 B216:E216 B222:E222 B228:E228 B234:E234 B240:E240 B246:E246 B252:E252 B258:E258 B264:E264</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8" filterMode="1"/>
  <dimension ref="A1:BC264"/>
  <sheetViews>
    <sheetView showGridLines="0" topLeftCell="B1" workbookViewId="0">
      <pane xSplit="9" ySplit="12" topLeftCell="K13" activePane="bottomRight" state="frozen"/>
      <selection activeCell="B13" sqref="B13"/>
      <selection pane="topRight" activeCell="B13" sqref="B13"/>
      <selection pane="bottomLeft" activeCell="B13" sqref="B13"/>
      <selection pane="bottomRight" activeCell="B13" sqref="B13:E13"/>
    </sheetView>
  </sheetViews>
  <sheetFormatPr defaultRowHeight="12.75" x14ac:dyDescent="0.2"/>
  <cols>
    <col min="1" max="1" width="4.85546875" style="1" customWidth="1"/>
    <col min="2" max="2" width="3.5703125" style="1" bestFit="1" customWidth="1"/>
    <col min="3" max="4" width="3.28515625" style="1" customWidth="1"/>
    <col min="5" max="5" width="15.7109375" style="1" bestFit="1" customWidth="1"/>
    <col min="6" max="7" width="5.7109375" style="1" customWidth="1"/>
    <col min="8" max="9" width="4.7109375" style="1" hidden="1" customWidth="1"/>
    <col min="10" max="11" width="4.7109375" style="1" customWidth="1"/>
    <col min="12" max="18" width="3.7109375" style="1" customWidth="1"/>
    <col min="19" max="20" width="4.7109375" style="1" customWidth="1"/>
    <col min="21" max="27" width="3.7109375" style="1" customWidth="1"/>
    <col min="28" max="29" width="4.7109375" style="1" customWidth="1"/>
    <col min="30" max="36" width="3.7109375" style="1" customWidth="1"/>
    <col min="37" max="38" width="4.7109375" style="1" customWidth="1"/>
    <col min="39" max="45" width="3.7109375" style="1" customWidth="1"/>
    <col min="46" max="47" width="4.7109375" style="1" customWidth="1"/>
    <col min="48" max="54" width="3.7109375" style="1" customWidth="1"/>
    <col min="55" max="55" width="7.85546875" style="1" hidden="1" customWidth="1"/>
    <col min="56" max="73" width="0" style="1" hidden="1" customWidth="1"/>
    <col min="74" max="16384" width="9.140625" style="1"/>
  </cols>
  <sheetData>
    <row r="1" spans="1:54" ht="23.1" customHeight="1" x14ac:dyDescent="0.2">
      <c r="B1" s="340" t="s">
        <v>0</v>
      </c>
      <c r="C1" s="360" t="str">
        <f>wrzesień!C1</f>
        <v>Oznaczenia kolorów</v>
      </c>
      <c r="D1" s="360"/>
      <c r="E1" s="360"/>
      <c r="F1" s="333">
        <f>AF2</f>
        <v>43894</v>
      </c>
      <c r="G1" s="334"/>
      <c r="H1" s="174"/>
      <c r="I1" s="362" t="s">
        <v>20</v>
      </c>
      <c r="J1" s="326" t="s">
        <v>19</v>
      </c>
      <c r="K1" s="329">
        <v>1</v>
      </c>
      <c r="L1" s="330"/>
      <c r="M1" s="330"/>
      <c r="N1" s="330"/>
      <c r="O1" s="330"/>
      <c r="P1" s="330"/>
      <c r="Q1" s="330"/>
      <c r="R1" s="331"/>
      <c r="S1" s="326" t="str">
        <f>J1</f>
        <v>podsumowanie tygodnia</v>
      </c>
      <c r="T1" s="329">
        <f>K1+1</f>
        <v>2</v>
      </c>
      <c r="U1" s="330"/>
      <c r="V1" s="330"/>
      <c r="W1" s="330"/>
      <c r="X1" s="330"/>
      <c r="Y1" s="330"/>
      <c r="Z1" s="330"/>
      <c r="AA1" s="331"/>
      <c r="AB1" s="326" t="str">
        <f>S1</f>
        <v>podsumowanie tygodnia</v>
      </c>
      <c r="AC1" s="329">
        <f>T1+1</f>
        <v>3</v>
      </c>
      <c r="AD1" s="330"/>
      <c r="AE1" s="330"/>
      <c r="AF1" s="330"/>
      <c r="AG1" s="330"/>
      <c r="AH1" s="330"/>
      <c r="AI1" s="330"/>
      <c r="AJ1" s="331"/>
      <c r="AK1" s="326" t="str">
        <f>AB1</f>
        <v>podsumowanie tygodnia</v>
      </c>
      <c r="AL1" s="329">
        <f>AC1+1</f>
        <v>4</v>
      </c>
      <c r="AM1" s="330"/>
      <c r="AN1" s="330"/>
      <c r="AO1" s="330"/>
      <c r="AP1" s="330"/>
      <c r="AQ1" s="330"/>
      <c r="AR1" s="330"/>
      <c r="AS1" s="331"/>
      <c r="AT1" s="326" t="str">
        <f>AK1</f>
        <v>podsumowanie tygodnia</v>
      </c>
      <c r="AU1" s="329">
        <f>AL1+1</f>
        <v>5</v>
      </c>
      <c r="AV1" s="330"/>
      <c r="AW1" s="330"/>
      <c r="AX1" s="330"/>
      <c r="AY1" s="330"/>
      <c r="AZ1" s="330"/>
      <c r="BA1" s="330"/>
      <c r="BB1" s="331"/>
    </row>
    <row r="2" spans="1:54" ht="9.9499999999999993" customHeight="1" x14ac:dyDescent="0.2">
      <c r="B2" s="341"/>
      <c r="C2" s="361"/>
      <c r="D2" s="361"/>
      <c r="E2" s="361"/>
      <c r="F2" s="366" t="str">
        <f>Wydruk!C5</f>
        <v>Miejskie Przedszkole nr 34 im. Kubusia Puchatka i Jego Przyjaciół z Oddziałami Integracyjnymi</v>
      </c>
      <c r="G2" s="367"/>
      <c r="H2" s="57"/>
      <c r="I2" s="363"/>
      <c r="J2" s="327"/>
      <c r="K2" s="335" t="s">
        <v>2</v>
      </c>
      <c r="L2" s="332">
        <f>IF(luty!AU19=0,luty!AV2,luty!BB2+1)</f>
        <v>43878</v>
      </c>
      <c r="M2" s="332">
        <f t="shared" ref="M2:R2" si="0">L2+1</f>
        <v>43879</v>
      </c>
      <c r="N2" s="332">
        <f t="shared" si="0"/>
        <v>43880</v>
      </c>
      <c r="O2" s="332">
        <f t="shared" si="0"/>
        <v>43881</v>
      </c>
      <c r="P2" s="332">
        <f t="shared" si="0"/>
        <v>43882</v>
      </c>
      <c r="Q2" s="325">
        <f t="shared" si="0"/>
        <v>43883</v>
      </c>
      <c r="R2" s="349">
        <f t="shared" si="0"/>
        <v>43884</v>
      </c>
      <c r="S2" s="327"/>
      <c r="T2" s="335" t="str">
        <f>K2</f>
        <v>suma</v>
      </c>
      <c r="U2" s="332">
        <f>R2+1</f>
        <v>43885</v>
      </c>
      <c r="V2" s="332">
        <f t="shared" ref="V2:AA2" si="1">U2+1</f>
        <v>43886</v>
      </c>
      <c r="W2" s="332">
        <f t="shared" si="1"/>
        <v>43887</v>
      </c>
      <c r="X2" s="332">
        <f t="shared" si="1"/>
        <v>43888</v>
      </c>
      <c r="Y2" s="332">
        <f t="shared" si="1"/>
        <v>43889</v>
      </c>
      <c r="Z2" s="325">
        <f t="shared" si="1"/>
        <v>43890</v>
      </c>
      <c r="AA2" s="349">
        <f t="shared" si="1"/>
        <v>43891</v>
      </c>
      <c r="AB2" s="327"/>
      <c r="AC2" s="335" t="str">
        <f>T2</f>
        <v>suma</v>
      </c>
      <c r="AD2" s="332">
        <f>AA2+1</f>
        <v>43892</v>
      </c>
      <c r="AE2" s="332">
        <f t="shared" ref="AE2:AJ2" si="2">AD2+1</f>
        <v>43893</v>
      </c>
      <c r="AF2" s="332">
        <f t="shared" si="2"/>
        <v>43894</v>
      </c>
      <c r="AG2" s="332">
        <f t="shared" si="2"/>
        <v>43895</v>
      </c>
      <c r="AH2" s="332">
        <f t="shared" si="2"/>
        <v>43896</v>
      </c>
      <c r="AI2" s="325">
        <f t="shared" si="2"/>
        <v>43897</v>
      </c>
      <c r="AJ2" s="349">
        <f t="shared" si="2"/>
        <v>43898</v>
      </c>
      <c r="AK2" s="327"/>
      <c r="AL2" s="335" t="str">
        <f>AC2</f>
        <v>suma</v>
      </c>
      <c r="AM2" s="332">
        <f>AJ2+1</f>
        <v>43899</v>
      </c>
      <c r="AN2" s="332">
        <f t="shared" ref="AN2:AS2" si="3">AM2+1</f>
        <v>43900</v>
      </c>
      <c r="AO2" s="332">
        <f t="shared" si="3"/>
        <v>43901</v>
      </c>
      <c r="AP2" s="332">
        <f t="shared" si="3"/>
        <v>43902</v>
      </c>
      <c r="AQ2" s="332">
        <f t="shared" si="3"/>
        <v>43903</v>
      </c>
      <c r="AR2" s="325">
        <f t="shared" si="3"/>
        <v>43904</v>
      </c>
      <c r="AS2" s="349">
        <f t="shared" si="3"/>
        <v>43905</v>
      </c>
      <c r="AT2" s="327"/>
      <c r="AU2" s="335" t="str">
        <f>AC2</f>
        <v>suma</v>
      </c>
      <c r="AV2" s="332">
        <f>AS2+1</f>
        <v>43906</v>
      </c>
      <c r="AW2" s="332">
        <f t="shared" ref="AW2:BB2" si="4">AV2+1</f>
        <v>43907</v>
      </c>
      <c r="AX2" s="332">
        <f t="shared" si="4"/>
        <v>43908</v>
      </c>
      <c r="AY2" s="332">
        <f t="shared" si="4"/>
        <v>43909</v>
      </c>
      <c r="AZ2" s="332">
        <f t="shared" si="4"/>
        <v>43910</v>
      </c>
      <c r="BA2" s="325">
        <f t="shared" si="4"/>
        <v>43911</v>
      </c>
      <c r="BB2" s="349">
        <f t="shared" si="4"/>
        <v>43912</v>
      </c>
    </row>
    <row r="3" spans="1:54" ht="9.9499999999999993" customHeight="1" x14ac:dyDescent="0.2">
      <c r="B3" s="341"/>
      <c r="C3" s="352"/>
      <c r="D3" s="353"/>
      <c r="E3" s="60" t="str">
        <f>wrzesień!E3</f>
        <v>komórki nieaktywne</v>
      </c>
      <c r="F3" s="366"/>
      <c r="G3" s="367"/>
      <c r="H3" s="57"/>
      <c r="I3" s="363"/>
      <c r="J3" s="327"/>
      <c r="K3" s="335"/>
      <c r="L3" s="332"/>
      <c r="M3" s="332"/>
      <c r="N3" s="332"/>
      <c r="O3" s="332"/>
      <c r="P3" s="332"/>
      <c r="Q3" s="325"/>
      <c r="R3" s="349"/>
      <c r="S3" s="327"/>
      <c r="T3" s="335"/>
      <c r="U3" s="332"/>
      <c r="V3" s="332"/>
      <c r="W3" s="332"/>
      <c r="X3" s="332"/>
      <c r="Y3" s="332"/>
      <c r="Z3" s="325"/>
      <c r="AA3" s="349"/>
      <c r="AB3" s="327"/>
      <c r="AC3" s="335"/>
      <c r="AD3" s="332"/>
      <c r="AE3" s="332"/>
      <c r="AF3" s="332"/>
      <c r="AG3" s="332"/>
      <c r="AH3" s="332"/>
      <c r="AI3" s="325"/>
      <c r="AJ3" s="349"/>
      <c r="AK3" s="327"/>
      <c r="AL3" s="335"/>
      <c r="AM3" s="332"/>
      <c r="AN3" s="332"/>
      <c r="AO3" s="332"/>
      <c r="AP3" s="332"/>
      <c r="AQ3" s="332"/>
      <c r="AR3" s="325"/>
      <c r="AS3" s="349"/>
      <c r="AT3" s="327"/>
      <c r="AU3" s="335"/>
      <c r="AV3" s="332"/>
      <c r="AW3" s="332"/>
      <c r="AX3" s="332"/>
      <c r="AY3" s="332"/>
      <c r="AZ3" s="332"/>
      <c r="BA3" s="325"/>
      <c r="BB3" s="349"/>
    </row>
    <row r="4" spans="1:54" ht="9.9499999999999993" customHeight="1" x14ac:dyDescent="0.2">
      <c r="B4" s="341"/>
      <c r="C4" s="354"/>
      <c r="D4" s="355"/>
      <c r="E4" s="60" t="str">
        <f>wrzesień!E4</f>
        <v>obliczenia automatyczne</v>
      </c>
      <c r="F4" s="366"/>
      <c r="G4" s="367"/>
      <c r="H4" s="57"/>
      <c r="I4" s="363"/>
      <c r="J4" s="327"/>
      <c r="K4" s="335"/>
      <c r="L4" s="332"/>
      <c r="M4" s="332"/>
      <c r="N4" s="332"/>
      <c r="O4" s="332"/>
      <c r="P4" s="332"/>
      <c r="Q4" s="325"/>
      <c r="R4" s="349"/>
      <c r="S4" s="327"/>
      <c r="T4" s="335"/>
      <c r="U4" s="332"/>
      <c r="V4" s="332"/>
      <c r="W4" s="332"/>
      <c r="X4" s="332"/>
      <c r="Y4" s="332"/>
      <c r="Z4" s="325"/>
      <c r="AA4" s="349"/>
      <c r="AB4" s="327"/>
      <c r="AC4" s="335"/>
      <c r="AD4" s="332"/>
      <c r="AE4" s="332"/>
      <c r="AF4" s="332"/>
      <c r="AG4" s="332"/>
      <c r="AH4" s="332"/>
      <c r="AI4" s="325"/>
      <c r="AJ4" s="349"/>
      <c r="AK4" s="327"/>
      <c r="AL4" s="335"/>
      <c r="AM4" s="332"/>
      <c r="AN4" s="332"/>
      <c r="AO4" s="332"/>
      <c r="AP4" s="332"/>
      <c r="AQ4" s="332"/>
      <c r="AR4" s="325"/>
      <c r="AS4" s="349"/>
      <c r="AT4" s="327"/>
      <c r="AU4" s="335"/>
      <c r="AV4" s="332"/>
      <c r="AW4" s="332"/>
      <c r="AX4" s="332"/>
      <c r="AY4" s="332"/>
      <c r="AZ4" s="332"/>
      <c r="BA4" s="325"/>
      <c r="BB4" s="349"/>
    </row>
    <row r="5" spans="1:54" ht="9.9499999999999993" customHeight="1" x14ac:dyDescent="0.2">
      <c r="B5" s="341"/>
      <c r="C5" s="356"/>
      <c r="D5" s="357"/>
      <c r="E5" s="60" t="str">
        <f>wrzesień!E5</f>
        <v>wypełnienia raz w roku</v>
      </c>
      <c r="F5" s="366"/>
      <c r="G5" s="367"/>
      <c r="H5" s="57"/>
      <c r="I5" s="363"/>
      <c r="J5" s="327"/>
      <c r="K5" s="335"/>
      <c r="L5" s="332"/>
      <c r="M5" s="332"/>
      <c r="N5" s="332"/>
      <c r="O5" s="332"/>
      <c r="P5" s="332"/>
      <c r="Q5" s="325"/>
      <c r="R5" s="349"/>
      <c r="S5" s="327"/>
      <c r="T5" s="335"/>
      <c r="U5" s="332"/>
      <c r="V5" s="332"/>
      <c r="W5" s="332"/>
      <c r="X5" s="332"/>
      <c r="Y5" s="332"/>
      <c r="Z5" s="325"/>
      <c r="AA5" s="349"/>
      <c r="AB5" s="327"/>
      <c r="AC5" s="335"/>
      <c r="AD5" s="332"/>
      <c r="AE5" s="332"/>
      <c r="AF5" s="332"/>
      <c r="AG5" s="332"/>
      <c r="AH5" s="332"/>
      <c r="AI5" s="325"/>
      <c r="AJ5" s="349"/>
      <c r="AK5" s="327"/>
      <c r="AL5" s="335"/>
      <c r="AM5" s="332"/>
      <c r="AN5" s="332"/>
      <c r="AO5" s="332"/>
      <c r="AP5" s="332"/>
      <c r="AQ5" s="332"/>
      <c r="AR5" s="325"/>
      <c r="AS5" s="349"/>
      <c r="AT5" s="327"/>
      <c r="AU5" s="335"/>
      <c r="AV5" s="332"/>
      <c r="AW5" s="332"/>
      <c r="AX5" s="332"/>
      <c r="AY5" s="332"/>
      <c r="AZ5" s="332"/>
      <c r="BA5" s="325"/>
      <c r="BB5" s="349"/>
    </row>
    <row r="6" spans="1:54" ht="9.9499999999999993" customHeight="1" x14ac:dyDescent="0.2">
      <c r="B6" s="341"/>
      <c r="C6" s="358"/>
      <c r="D6" s="359"/>
      <c r="E6" s="60" t="str">
        <f>wrzesień!E6</f>
        <v>wypełnienia co miesiąc</v>
      </c>
      <c r="F6" s="366"/>
      <c r="G6" s="367"/>
      <c r="H6" s="57"/>
      <c r="I6" s="363"/>
      <c r="J6" s="327"/>
      <c r="K6" s="335"/>
      <c r="L6" s="332"/>
      <c r="M6" s="332"/>
      <c r="N6" s="332"/>
      <c r="O6" s="332"/>
      <c r="P6" s="332"/>
      <c r="Q6" s="325"/>
      <c r="R6" s="349"/>
      <c r="S6" s="327"/>
      <c r="T6" s="335"/>
      <c r="U6" s="332"/>
      <c r="V6" s="332"/>
      <c r="W6" s="332"/>
      <c r="X6" s="332"/>
      <c r="Y6" s="332"/>
      <c r="Z6" s="325"/>
      <c r="AA6" s="349"/>
      <c r="AB6" s="327"/>
      <c r="AC6" s="335"/>
      <c r="AD6" s="332"/>
      <c r="AE6" s="332"/>
      <c r="AF6" s="332"/>
      <c r="AG6" s="332"/>
      <c r="AH6" s="332"/>
      <c r="AI6" s="325"/>
      <c r="AJ6" s="349"/>
      <c r="AK6" s="327"/>
      <c r="AL6" s="335"/>
      <c r="AM6" s="332"/>
      <c r="AN6" s="332"/>
      <c r="AO6" s="332"/>
      <c r="AP6" s="332"/>
      <c r="AQ6" s="332"/>
      <c r="AR6" s="325"/>
      <c r="AS6" s="349"/>
      <c r="AT6" s="327"/>
      <c r="AU6" s="335"/>
      <c r="AV6" s="332"/>
      <c r="AW6" s="332"/>
      <c r="AX6" s="332"/>
      <c r="AY6" s="332"/>
      <c r="AZ6" s="332"/>
      <c r="BA6" s="325"/>
      <c r="BB6" s="349"/>
    </row>
    <row r="7" spans="1:54" s="4" customFormat="1" ht="9.9499999999999993" customHeight="1" x14ac:dyDescent="0.2">
      <c r="B7" s="341"/>
      <c r="C7" s="375"/>
      <c r="D7" s="375"/>
      <c r="E7" s="375"/>
      <c r="F7" s="366"/>
      <c r="G7" s="367"/>
      <c r="H7" s="57"/>
      <c r="I7" s="363"/>
      <c r="J7" s="327"/>
      <c r="K7" s="370"/>
      <c r="L7" s="332"/>
      <c r="M7" s="332"/>
      <c r="N7" s="332"/>
      <c r="O7" s="332"/>
      <c r="P7" s="332"/>
      <c r="Q7" s="325"/>
      <c r="R7" s="349"/>
      <c r="S7" s="327"/>
      <c r="T7" s="335"/>
      <c r="U7" s="332"/>
      <c r="V7" s="332"/>
      <c r="W7" s="332"/>
      <c r="X7" s="332"/>
      <c r="Y7" s="332"/>
      <c r="Z7" s="325"/>
      <c r="AA7" s="349"/>
      <c r="AB7" s="327"/>
      <c r="AC7" s="335"/>
      <c r="AD7" s="332"/>
      <c r="AE7" s="332"/>
      <c r="AF7" s="332"/>
      <c r="AG7" s="332"/>
      <c r="AH7" s="332"/>
      <c r="AI7" s="325"/>
      <c r="AJ7" s="349"/>
      <c r="AK7" s="327"/>
      <c r="AL7" s="335"/>
      <c r="AM7" s="332"/>
      <c r="AN7" s="332"/>
      <c r="AO7" s="332"/>
      <c r="AP7" s="332"/>
      <c r="AQ7" s="332"/>
      <c r="AR7" s="325"/>
      <c r="AS7" s="349"/>
      <c r="AT7" s="327"/>
      <c r="AU7" s="335" t="s">
        <v>2</v>
      </c>
      <c r="AV7" s="332"/>
      <c r="AW7" s="332"/>
      <c r="AX7" s="332"/>
      <c r="AY7" s="332"/>
      <c r="AZ7" s="332"/>
      <c r="BA7" s="325"/>
      <c r="BB7" s="349"/>
    </row>
    <row r="8" spans="1:54" s="5" customFormat="1" ht="13.5" customHeight="1" thickBot="1" x14ac:dyDescent="0.25">
      <c r="B8" s="342"/>
      <c r="C8" s="376"/>
      <c r="D8" s="376"/>
      <c r="E8" s="376"/>
      <c r="F8" s="368"/>
      <c r="G8" s="369"/>
      <c r="H8" s="57"/>
      <c r="I8" s="364"/>
      <c r="J8" s="328"/>
      <c r="K8" s="371"/>
      <c r="L8" s="13" t="s">
        <v>5</v>
      </c>
      <c r="M8" s="13" t="s">
        <v>6</v>
      </c>
      <c r="N8" s="13" t="s">
        <v>7</v>
      </c>
      <c r="O8" s="15" t="s">
        <v>8</v>
      </c>
      <c r="P8" s="13" t="s">
        <v>9</v>
      </c>
      <c r="Q8" s="25" t="s">
        <v>10</v>
      </c>
      <c r="R8" s="14" t="s">
        <v>11</v>
      </c>
      <c r="S8" s="328"/>
      <c r="T8" s="336"/>
      <c r="U8" s="13" t="s">
        <v>5</v>
      </c>
      <c r="V8" s="13" t="s">
        <v>6</v>
      </c>
      <c r="W8" s="13" t="s">
        <v>7</v>
      </c>
      <c r="X8" s="13" t="s">
        <v>8</v>
      </c>
      <c r="Y8" s="13" t="s">
        <v>9</v>
      </c>
      <c r="Z8" s="25" t="s">
        <v>10</v>
      </c>
      <c r="AA8" s="14" t="s">
        <v>11</v>
      </c>
      <c r="AB8" s="328"/>
      <c r="AC8" s="336"/>
      <c r="AD8" s="13" t="s">
        <v>5</v>
      </c>
      <c r="AE8" s="13" t="s">
        <v>6</v>
      </c>
      <c r="AF8" s="13" t="s">
        <v>7</v>
      </c>
      <c r="AG8" s="13" t="s">
        <v>8</v>
      </c>
      <c r="AH8" s="13" t="s">
        <v>9</v>
      </c>
      <c r="AI8" s="25" t="s">
        <v>10</v>
      </c>
      <c r="AJ8" s="14" t="s">
        <v>11</v>
      </c>
      <c r="AK8" s="328"/>
      <c r="AL8" s="336"/>
      <c r="AM8" s="13" t="s">
        <v>5</v>
      </c>
      <c r="AN8" s="13" t="s">
        <v>6</v>
      </c>
      <c r="AO8" s="13" t="s">
        <v>7</v>
      </c>
      <c r="AP8" s="13" t="s">
        <v>8</v>
      </c>
      <c r="AQ8" s="13" t="s">
        <v>9</v>
      </c>
      <c r="AR8" s="25" t="s">
        <v>10</v>
      </c>
      <c r="AS8" s="14" t="s">
        <v>11</v>
      </c>
      <c r="AT8" s="328"/>
      <c r="AU8" s="336"/>
      <c r="AV8" s="13" t="s">
        <v>5</v>
      </c>
      <c r="AW8" s="13" t="s">
        <v>6</v>
      </c>
      <c r="AX8" s="13" t="s">
        <v>7</v>
      </c>
      <c r="AY8" s="13" t="s">
        <v>8</v>
      </c>
      <c r="AZ8" s="13" t="s">
        <v>9</v>
      </c>
      <c r="BA8" s="25" t="s">
        <v>10</v>
      </c>
      <c r="BB8" s="14" t="s">
        <v>11</v>
      </c>
    </row>
    <row r="9" spans="1:54" s="5" customFormat="1" ht="15.75" hidden="1" x14ac:dyDescent="0.2">
      <c r="B9" s="8"/>
      <c r="C9" s="9"/>
      <c r="D9" s="9"/>
      <c r="E9" s="9"/>
      <c r="F9" s="71"/>
      <c r="G9" s="70"/>
      <c r="H9" s="70"/>
      <c r="I9" s="70"/>
      <c r="J9" s="12"/>
      <c r="K9" s="27"/>
      <c r="L9" s="11">
        <f>MONTH(L2)</f>
        <v>2</v>
      </c>
      <c r="M9" s="11">
        <f t="shared" ref="M9:R9" si="5">MONTH(M2)</f>
        <v>2</v>
      </c>
      <c r="N9" s="11">
        <f t="shared" si="5"/>
        <v>2</v>
      </c>
      <c r="O9" s="11">
        <f t="shared" si="5"/>
        <v>2</v>
      </c>
      <c r="P9" s="11">
        <f t="shared" si="5"/>
        <v>2</v>
      </c>
      <c r="Q9" s="11">
        <f t="shared" si="5"/>
        <v>2</v>
      </c>
      <c r="R9" s="19">
        <f t="shared" si="5"/>
        <v>2</v>
      </c>
      <c r="S9" s="21"/>
      <c r="T9" s="20"/>
      <c r="U9" s="11">
        <f t="shared" ref="U9:AA9" si="6">MONTH(U2)</f>
        <v>2</v>
      </c>
      <c r="V9" s="11">
        <f t="shared" si="6"/>
        <v>2</v>
      </c>
      <c r="W9" s="11">
        <f t="shared" si="6"/>
        <v>2</v>
      </c>
      <c r="X9" s="11">
        <f t="shared" si="6"/>
        <v>2</v>
      </c>
      <c r="Y9" s="11">
        <f t="shared" si="6"/>
        <v>2</v>
      </c>
      <c r="Z9" s="11">
        <f t="shared" si="6"/>
        <v>2</v>
      </c>
      <c r="AA9" s="19">
        <f t="shared" si="6"/>
        <v>3</v>
      </c>
      <c r="AB9" s="21"/>
      <c r="AC9" s="28"/>
      <c r="AD9" s="11">
        <f t="shared" ref="AD9:AJ9" si="7">MONTH(AD2)</f>
        <v>3</v>
      </c>
      <c r="AE9" s="11">
        <f t="shared" si="7"/>
        <v>3</v>
      </c>
      <c r="AF9" s="11">
        <f t="shared" si="7"/>
        <v>3</v>
      </c>
      <c r="AG9" s="11">
        <f t="shared" si="7"/>
        <v>3</v>
      </c>
      <c r="AH9" s="11">
        <f t="shared" si="7"/>
        <v>3</v>
      </c>
      <c r="AI9" s="11">
        <f t="shared" si="7"/>
        <v>3</v>
      </c>
      <c r="AJ9" s="19">
        <f t="shared" si="7"/>
        <v>3</v>
      </c>
      <c r="AK9" s="21"/>
      <c r="AL9" s="20"/>
      <c r="AM9" s="11">
        <f t="shared" ref="AM9:AS9" si="8">MONTH(AM2)</f>
        <v>3</v>
      </c>
      <c r="AN9" s="11">
        <f t="shared" si="8"/>
        <v>3</v>
      </c>
      <c r="AO9" s="11">
        <f t="shared" si="8"/>
        <v>3</v>
      </c>
      <c r="AP9" s="11">
        <f t="shared" si="8"/>
        <v>3</v>
      </c>
      <c r="AQ9" s="11">
        <f t="shared" si="8"/>
        <v>3</v>
      </c>
      <c r="AR9" s="11">
        <f t="shared" si="8"/>
        <v>3</v>
      </c>
      <c r="AS9" s="19">
        <f t="shared" si="8"/>
        <v>3</v>
      </c>
      <c r="AT9" s="21"/>
      <c r="AU9" s="28"/>
      <c r="AV9" s="11">
        <f t="shared" ref="AV9:BB9" si="9">MONTH(AV2)</f>
        <v>3</v>
      </c>
      <c r="AW9" s="11">
        <f t="shared" si="9"/>
        <v>3</v>
      </c>
      <c r="AX9" s="11">
        <f t="shared" si="9"/>
        <v>3</v>
      </c>
      <c r="AY9" s="11">
        <f t="shared" si="9"/>
        <v>3</v>
      </c>
      <c r="AZ9" s="11">
        <f t="shared" si="9"/>
        <v>3</v>
      </c>
      <c r="BA9" s="11">
        <f t="shared" si="9"/>
        <v>3</v>
      </c>
      <c r="BB9" s="24">
        <f t="shared" si="9"/>
        <v>3</v>
      </c>
    </row>
    <row r="10" spans="1:54" s="18" customFormat="1" hidden="1" x14ac:dyDescent="0.2">
      <c r="A10" s="72"/>
      <c r="B10" s="73">
        <v>1</v>
      </c>
      <c r="C10" s="73">
        <f>B10+1</f>
        <v>2</v>
      </c>
      <c r="D10" s="73">
        <f t="shared" ref="D10:BB10" si="10">C10+1</f>
        <v>3</v>
      </c>
      <c r="E10" s="73">
        <f t="shared" si="10"/>
        <v>4</v>
      </c>
      <c r="F10" s="73">
        <f t="shared" si="10"/>
        <v>5</v>
      </c>
      <c r="G10" s="73">
        <f t="shared" si="10"/>
        <v>6</v>
      </c>
      <c r="H10" s="73">
        <f t="shared" si="10"/>
        <v>7</v>
      </c>
      <c r="I10" s="73">
        <f t="shared" si="10"/>
        <v>8</v>
      </c>
      <c r="J10" s="73">
        <f t="shared" si="10"/>
        <v>9</v>
      </c>
      <c r="K10" s="73">
        <f t="shared" si="10"/>
        <v>10</v>
      </c>
      <c r="L10" s="73">
        <f t="shared" si="10"/>
        <v>11</v>
      </c>
      <c r="M10" s="73">
        <f t="shared" si="10"/>
        <v>12</v>
      </c>
      <c r="N10" s="73">
        <f t="shared" si="10"/>
        <v>13</v>
      </c>
      <c r="O10" s="73">
        <f t="shared" si="10"/>
        <v>14</v>
      </c>
      <c r="P10" s="73">
        <f t="shared" si="10"/>
        <v>15</v>
      </c>
      <c r="Q10" s="73">
        <f t="shared" si="10"/>
        <v>16</v>
      </c>
      <c r="R10" s="73">
        <f t="shared" si="10"/>
        <v>17</v>
      </c>
      <c r="S10" s="73">
        <f t="shared" si="10"/>
        <v>18</v>
      </c>
      <c r="T10" s="73">
        <f t="shared" si="10"/>
        <v>19</v>
      </c>
      <c r="U10" s="73">
        <f t="shared" si="10"/>
        <v>20</v>
      </c>
      <c r="V10" s="73">
        <f t="shared" si="10"/>
        <v>21</v>
      </c>
      <c r="W10" s="73">
        <f t="shared" si="10"/>
        <v>22</v>
      </c>
      <c r="X10" s="73">
        <f t="shared" si="10"/>
        <v>23</v>
      </c>
      <c r="Y10" s="73">
        <f t="shared" si="10"/>
        <v>24</v>
      </c>
      <c r="Z10" s="73">
        <f t="shared" si="10"/>
        <v>25</v>
      </c>
      <c r="AA10" s="73">
        <f t="shared" si="10"/>
        <v>26</v>
      </c>
      <c r="AB10" s="73">
        <f t="shared" si="10"/>
        <v>27</v>
      </c>
      <c r="AC10" s="73">
        <f t="shared" si="10"/>
        <v>28</v>
      </c>
      <c r="AD10" s="73">
        <f t="shared" si="10"/>
        <v>29</v>
      </c>
      <c r="AE10" s="73">
        <f t="shared" si="10"/>
        <v>30</v>
      </c>
      <c r="AF10" s="73">
        <f t="shared" si="10"/>
        <v>31</v>
      </c>
      <c r="AG10" s="73">
        <f t="shared" si="10"/>
        <v>32</v>
      </c>
      <c r="AH10" s="73">
        <f t="shared" si="10"/>
        <v>33</v>
      </c>
      <c r="AI10" s="73">
        <f t="shared" si="10"/>
        <v>34</v>
      </c>
      <c r="AJ10" s="73">
        <f t="shared" si="10"/>
        <v>35</v>
      </c>
      <c r="AK10" s="73">
        <f t="shared" si="10"/>
        <v>36</v>
      </c>
      <c r="AL10" s="73">
        <f t="shared" si="10"/>
        <v>37</v>
      </c>
      <c r="AM10" s="73">
        <f t="shared" si="10"/>
        <v>38</v>
      </c>
      <c r="AN10" s="73">
        <f t="shared" si="10"/>
        <v>39</v>
      </c>
      <c r="AO10" s="73">
        <f t="shared" si="10"/>
        <v>40</v>
      </c>
      <c r="AP10" s="73">
        <f t="shared" si="10"/>
        <v>41</v>
      </c>
      <c r="AQ10" s="73">
        <f t="shared" si="10"/>
        <v>42</v>
      </c>
      <c r="AR10" s="73">
        <f t="shared" si="10"/>
        <v>43</v>
      </c>
      <c r="AS10" s="73">
        <f t="shared" si="10"/>
        <v>44</v>
      </c>
      <c r="AT10" s="73">
        <f t="shared" si="10"/>
        <v>45</v>
      </c>
      <c r="AU10" s="73">
        <f t="shared" si="10"/>
        <v>46</v>
      </c>
      <c r="AV10" s="73">
        <f t="shared" si="10"/>
        <v>47</v>
      </c>
      <c r="AW10" s="73">
        <f t="shared" si="10"/>
        <v>48</v>
      </c>
      <c r="AX10" s="73">
        <f t="shared" si="10"/>
        <v>49</v>
      </c>
      <c r="AY10" s="73">
        <f t="shared" si="10"/>
        <v>50</v>
      </c>
      <c r="AZ10" s="73">
        <f t="shared" si="10"/>
        <v>51</v>
      </c>
      <c r="BA10" s="73">
        <f t="shared" si="10"/>
        <v>52</v>
      </c>
      <c r="BB10" s="73">
        <f t="shared" si="10"/>
        <v>53</v>
      </c>
    </row>
    <row r="11" spans="1:54" s="5" customFormat="1" ht="15.75" hidden="1" x14ac:dyDescent="0.2">
      <c r="B11" s="2"/>
      <c r="C11" s="56"/>
      <c r="D11" s="56"/>
      <c r="E11" s="56"/>
      <c r="F11" s="57"/>
      <c r="G11" s="57"/>
      <c r="H11" s="57"/>
      <c r="I11" s="57"/>
      <c r="J11" s="58"/>
      <c r="K11" s="59"/>
      <c r="L11" s="2"/>
      <c r="M11" s="2"/>
      <c r="N11" s="2"/>
      <c r="O11" s="2"/>
      <c r="P11" s="2"/>
      <c r="Q11" s="2"/>
      <c r="R11" s="2"/>
      <c r="S11" s="2"/>
      <c r="T11" s="58"/>
      <c r="U11" s="2"/>
      <c r="V11" s="2"/>
      <c r="W11" s="2"/>
      <c r="X11" s="2"/>
      <c r="Y11" s="2"/>
      <c r="Z11" s="2"/>
      <c r="AA11" s="2"/>
      <c r="AB11" s="2"/>
      <c r="AC11" s="59"/>
      <c r="AD11" s="2"/>
      <c r="AE11" s="2"/>
      <c r="AF11" s="2"/>
      <c r="AG11" s="2"/>
      <c r="AH11" s="2"/>
      <c r="AI11" s="2"/>
      <c r="AJ11" s="2"/>
      <c r="AK11" s="2"/>
      <c r="AL11" s="58"/>
      <c r="AM11" s="2"/>
      <c r="AN11" s="2"/>
      <c r="AO11" s="2"/>
      <c r="AP11" s="2"/>
      <c r="AQ11" s="2"/>
      <c r="AR11" s="2"/>
      <c r="AS11" s="2"/>
      <c r="AT11" s="2"/>
      <c r="AU11" s="59"/>
      <c r="AV11" s="2"/>
      <c r="AW11" s="2"/>
      <c r="AX11" s="2"/>
      <c r="AY11" s="2"/>
      <c r="AZ11" s="2"/>
      <c r="BA11" s="2"/>
      <c r="BB11" s="2"/>
    </row>
    <row r="12" spans="1:54" s="16" customFormat="1" ht="17.25" customHeight="1" thickBot="1" x14ac:dyDescent="0.25">
      <c r="A12" s="345" t="s">
        <v>59</v>
      </c>
      <c r="B12" s="346"/>
      <c r="C12" s="346"/>
      <c r="D12" s="346"/>
      <c r="E12" s="346"/>
      <c r="F12" s="346"/>
      <c r="G12" s="346"/>
      <c r="H12" s="346"/>
      <c r="I12" s="346"/>
      <c r="J12" s="346"/>
      <c r="K12" s="346"/>
      <c r="L12" s="346"/>
      <c r="M12" s="346"/>
      <c r="N12" s="346"/>
      <c r="O12" s="346"/>
      <c r="P12" s="346"/>
      <c r="Q12" s="346"/>
      <c r="R12" s="346"/>
      <c r="S12" s="346"/>
      <c r="T12" s="346"/>
      <c r="U12" s="346"/>
      <c r="V12" s="346"/>
      <c r="W12" s="346"/>
      <c r="X12" s="346"/>
      <c r="Y12" s="346"/>
      <c r="Z12" s="346"/>
      <c r="AA12" s="346"/>
      <c r="AB12" s="346"/>
      <c r="AC12" s="346"/>
      <c r="AD12" s="346"/>
      <c r="AE12" s="346"/>
      <c r="AF12" s="346"/>
      <c r="AG12" s="346"/>
      <c r="AH12" s="346"/>
      <c r="AI12" s="346"/>
      <c r="AJ12" s="346"/>
      <c r="AK12" s="346"/>
      <c r="AL12" s="346"/>
      <c r="AM12" s="346"/>
      <c r="AN12" s="346"/>
      <c r="AO12" s="346"/>
      <c r="AP12" s="346"/>
      <c r="AQ12" s="346"/>
      <c r="AR12" s="346"/>
      <c r="AS12" s="346"/>
      <c r="AT12" s="346"/>
      <c r="AU12" s="346"/>
      <c r="AV12" s="346"/>
      <c r="AW12" s="346"/>
      <c r="AX12" s="346"/>
      <c r="AY12" s="346"/>
      <c r="AZ12" s="346"/>
      <c r="BA12" s="346"/>
      <c r="BB12" s="347"/>
    </row>
    <row r="13" spans="1:54" ht="15.95" customHeight="1" thickTop="1" x14ac:dyDescent="0.2">
      <c r="A13" s="1" t="str">
        <f>IF(B13="","1. Niewypełnione",B13)</f>
        <v>1 Przykładowy Jan    WZÓR</v>
      </c>
      <c r="B13" s="337" t="s">
        <v>58</v>
      </c>
      <c r="C13" s="338"/>
      <c r="D13" s="338"/>
      <c r="E13" s="338"/>
      <c r="F13" s="156">
        <v>18</v>
      </c>
      <c r="G13" s="156">
        <f>F13</f>
        <v>18</v>
      </c>
      <c r="H13" s="171"/>
      <c r="I13" s="164">
        <f>K13+T13+AC13+AL13+AU13</f>
        <v>100</v>
      </c>
      <c r="J13" s="196">
        <f t="shared" ref="J13" si="11">IF(OR($B13=$B19,J16=0),0,ROUND((K14+P18)/J16,0))</f>
        <v>18</v>
      </c>
      <c r="K13" s="167">
        <f>SUM(L13:R13)</f>
        <v>20</v>
      </c>
      <c r="L13" s="143">
        <f>luty!L13</f>
        <v>4</v>
      </c>
      <c r="M13" s="143">
        <f>luty!M13</f>
        <v>3</v>
      </c>
      <c r="N13" s="143">
        <f>luty!N13</f>
        <v>5</v>
      </c>
      <c r="O13" s="143">
        <f>luty!O13</f>
        <v>2</v>
      </c>
      <c r="P13" s="144">
        <f>luty!P13</f>
        <v>6</v>
      </c>
      <c r="Q13" s="145">
        <f>luty!Q13</f>
        <v>0</v>
      </c>
      <c r="R13" s="147">
        <f>luty!R13</f>
        <v>0</v>
      </c>
      <c r="S13" s="196">
        <f t="shared" ref="S13" si="12">IF(OR($B13=$B19,S16=0),0,ROUND((T14+Y18)/S16,0))</f>
        <v>18</v>
      </c>
      <c r="T13" s="142">
        <f>SUM(U13:AA13)</f>
        <v>20</v>
      </c>
      <c r="U13" s="143">
        <f>luty!U13</f>
        <v>4</v>
      </c>
      <c r="V13" s="143">
        <f>luty!V13</f>
        <v>3</v>
      </c>
      <c r="W13" s="143">
        <f>luty!W13</f>
        <v>5</v>
      </c>
      <c r="X13" s="143">
        <f>luty!X13</f>
        <v>2</v>
      </c>
      <c r="Y13" s="144">
        <f>luty!Y13</f>
        <v>6</v>
      </c>
      <c r="Z13" s="145">
        <f>luty!Z13</f>
        <v>0</v>
      </c>
      <c r="AA13" s="146">
        <f>luty!AA13</f>
        <v>0</v>
      </c>
      <c r="AB13" s="196">
        <f t="shared" ref="AB13" si="13">IF(OR($B13=$B19,AB16=0),0,ROUND((AC14+AH18)/AB16,0))</f>
        <v>18</v>
      </c>
      <c r="AC13" s="142">
        <f>SUM(AD13:AJ13)</f>
        <v>20</v>
      </c>
      <c r="AD13" s="143">
        <f>luty!AD13</f>
        <v>4</v>
      </c>
      <c r="AE13" s="143">
        <f>luty!AE13</f>
        <v>3</v>
      </c>
      <c r="AF13" s="143">
        <f>luty!AF13</f>
        <v>5</v>
      </c>
      <c r="AG13" s="143">
        <f>luty!AG13</f>
        <v>2</v>
      </c>
      <c r="AH13" s="144">
        <f>luty!AH13</f>
        <v>6</v>
      </c>
      <c r="AI13" s="145">
        <f>luty!AI13</f>
        <v>0</v>
      </c>
      <c r="AJ13" s="146">
        <f>luty!AJ13</f>
        <v>0</v>
      </c>
      <c r="AK13" s="196">
        <f t="shared" ref="AK13" si="14">IF(OR($B13=$B19,AK16=0),0,ROUND((AL14+AQ18)/AK16,0))</f>
        <v>18</v>
      </c>
      <c r="AL13" s="142">
        <f>SUM(AM13:AS13)</f>
        <v>20</v>
      </c>
      <c r="AM13" s="143">
        <f>luty!AM13</f>
        <v>4</v>
      </c>
      <c r="AN13" s="143">
        <f>luty!AN13</f>
        <v>3</v>
      </c>
      <c r="AO13" s="143">
        <f>luty!AO13</f>
        <v>5</v>
      </c>
      <c r="AP13" s="143">
        <f>luty!AP13</f>
        <v>2</v>
      </c>
      <c r="AQ13" s="144">
        <f>luty!AQ13</f>
        <v>6</v>
      </c>
      <c r="AR13" s="145">
        <f>luty!AR13</f>
        <v>0</v>
      </c>
      <c r="AS13" s="146">
        <f>luty!AS13</f>
        <v>0</v>
      </c>
      <c r="AT13" s="196">
        <f t="shared" ref="AT13" si="15">IF(OR($B13=$B19,AT16=0),0,ROUND((AU14+AZ18)/AT16,0))</f>
        <v>18</v>
      </c>
      <c r="AU13" s="142">
        <f>SUM(AV13:BB13)</f>
        <v>20</v>
      </c>
      <c r="AV13" s="143">
        <f t="shared" ref="AV13" si="16">IF(SUM($AM$9:$AS$9)=SUM($AV$9:$BB$9),AM13,IF(AND(SUM($AV$9:$BB$9)&gt;42,SUM($AV$9:$BB$9)&lt;49),AM13,0))</f>
        <v>4</v>
      </c>
      <c r="AW13" s="143">
        <f t="shared" ref="AW13" si="17">IF(SUM($AM$9:$AS$9)=SUM($AV$9:$BB$9),AN13,IF(AND(SUM($AV$9:$BB$9)&gt;42,SUM($AV$9:$BB$9)&lt;49),AN13,0))</f>
        <v>3</v>
      </c>
      <c r="AX13" s="143">
        <f t="shared" ref="AX13" si="18">IF(SUM($AM$9:$AS$9)=SUM($AV$9:$BB$9),AO13,IF(AND(SUM($AV$9:$BB$9)&gt;42,SUM($AV$9:$BB$9)&lt;49),AO13,0))</f>
        <v>5</v>
      </c>
      <c r="AY13" s="143">
        <f t="shared" ref="AY13" si="19">IF(SUM($AM$9:$AS$9)=SUM($AV$9:$BB$9),AP13,IF(AND(SUM($AV$9:$BB$9)&gt;42,SUM($AV$9:$BB$9)&lt;49),AP13,0))</f>
        <v>2</v>
      </c>
      <c r="AZ13" s="144">
        <f t="shared" ref="AZ13" si="20">IF(SUM($AM$9:$AS$9)=SUM($AV$9:$BB$9),AQ13,IF(AND(SUM($AV$9:$BB$9)&gt;42,SUM($AV$9:$BB$9)&lt;49),AQ13,0))</f>
        <v>6</v>
      </c>
      <c r="BA13" s="145">
        <f t="shared" ref="BA13" si="21">IF(SUM($AM$9:$AS$9)=SUM($AV$9:$BB$9),AR13,IF(AND(SUM($AV$9:$BB$9)&gt;42,SUM($AV$9:$BB$9)&lt;49),AR13,0))</f>
        <v>0</v>
      </c>
      <c r="BB13" s="147">
        <f t="shared" ref="BB13" si="22">IF(SUM($AM$9:$AS$9)=SUM($AV$9:$BB$9),AS13,IF(AND(SUM($AV$9:$BB$9)&gt;42,SUM($AV$9:$BB$9)&lt;49),AS13,0))</f>
        <v>0</v>
      </c>
    </row>
    <row r="14" spans="1:54" ht="15.95" hidden="1" customHeight="1" x14ac:dyDescent="0.2">
      <c r="B14" s="157"/>
      <c r="C14" s="158"/>
      <c r="D14" s="158"/>
      <c r="E14" s="158"/>
      <c r="F14" s="121"/>
      <c r="G14" s="121"/>
      <c r="H14" s="120"/>
      <c r="I14" s="165">
        <f>K14+T14+AC14+AL14+AU14</f>
        <v>100</v>
      </c>
      <c r="J14" s="197">
        <f t="shared" ref="J14" si="23">7-COUNTIF(L13:R13,0)-COUNTIF(L13:R13,"")</f>
        <v>5</v>
      </c>
      <c r="K14" s="168">
        <f>SUM(L14:R14)</f>
        <v>20</v>
      </c>
      <c r="L14" s="35">
        <f t="shared" ref="L14:R14" si="24">IF($B7=$B13,L13+L8,L13)</f>
        <v>4</v>
      </c>
      <c r="M14" s="35">
        <f t="shared" si="24"/>
        <v>3</v>
      </c>
      <c r="N14" s="35">
        <f t="shared" si="24"/>
        <v>5</v>
      </c>
      <c r="O14" s="35">
        <f t="shared" si="24"/>
        <v>2</v>
      </c>
      <c r="P14" s="36">
        <f t="shared" si="24"/>
        <v>6</v>
      </c>
      <c r="Q14" s="37">
        <f t="shared" si="24"/>
        <v>0</v>
      </c>
      <c r="R14" s="148">
        <f t="shared" si="24"/>
        <v>0</v>
      </c>
      <c r="S14" s="197">
        <f t="shared" ref="S14" si="25">7-COUNTIF(U13:AA13,0)-COUNTIF(U13:AA13,"")</f>
        <v>5</v>
      </c>
      <c r="T14" s="168">
        <f>SUM(U14:AA14)</f>
        <v>20</v>
      </c>
      <c r="U14" s="35">
        <f t="shared" ref="U14:AA14" si="26">IF($B7=$B13,U13+U8,U13)</f>
        <v>4</v>
      </c>
      <c r="V14" s="35">
        <f t="shared" si="26"/>
        <v>3</v>
      </c>
      <c r="W14" s="35">
        <f t="shared" si="26"/>
        <v>5</v>
      </c>
      <c r="X14" s="35">
        <f t="shared" si="26"/>
        <v>2</v>
      </c>
      <c r="Y14" s="36">
        <f t="shared" si="26"/>
        <v>6</v>
      </c>
      <c r="Z14" s="37">
        <f t="shared" si="26"/>
        <v>0</v>
      </c>
      <c r="AA14" s="148">
        <f t="shared" si="26"/>
        <v>0</v>
      </c>
      <c r="AB14" s="197">
        <f t="shared" ref="AB14" si="27">7-COUNTIF(AD13:AJ13,0)-COUNTIF(AD13:AJ13,"")</f>
        <v>5</v>
      </c>
      <c r="AC14" s="168">
        <f>SUM(AD14:AJ14)</f>
        <v>20</v>
      </c>
      <c r="AD14" s="35">
        <f t="shared" ref="AD14:AJ14" si="28">IF($B7=$B13,AD13+AD8,AD13)</f>
        <v>4</v>
      </c>
      <c r="AE14" s="35">
        <f t="shared" si="28"/>
        <v>3</v>
      </c>
      <c r="AF14" s="35">
        <f t="shared" si="28"/>
        <v>5</v>
      </c>
      <c r="AG14" s="35">
        <f t="shared" si="28"/>
        <v>2</v>
      </c>
      <c r="AH14" s="36">
        <f t="shared" si="28"/>
        <v>6</v>
      </c>
      <c r="AI14" s="37">
        <f t="shared" si="28"/>
        <v>0</v>
      </c>
      <c r="AJ14" s="148">
        <f t="shared" si="28"/>
        <v>0</v>
      </c>
      <c r="AK14" s="197">
        <f t="shared" ref="AK14" si="29">7-COUNTIF(AM13:AS13,0)-COUNTIF(AM13:AS13,"")</f>
        <v>5</v>
      </c>
      <c r="AL14" s="168">
        <f>SUM(AM14:AS14)</f>
        <v>20</v>
      </c>
      <c r="AM14" s="35">
        <f t="shared" ref="AM14:AS14" si="30">IF($B7=$B13,AM13+AM8,AM13)</f>
        <v>4</v>
      </c>
      <c r="AN14" s="35">
        <f t="shared" si="30"/>
        <v>3</v>
      </c>
      <c r="AO14" s="35">
        <f t="shared" si="30"/>
        <v>5</v>
      </c>
      <c r="AP14" s="35">
        <f t="shared" si="30"/>
        <v>2</v>
      </c>
      <c r="AQ14" s="36">
        <f t="shared" si="30"/>
        <v>6</v>
      </c>
      <c r="AR14" s="37">
        <f t="shared" si="30"/>
        <v>0</v>
      </c>
      <c r="AS14" s="148">
        <f t="shared" si="30"/>
        <v>0</v>
      </c>
      <c r="AT14" s="197">
        <f t="shared" ref="AT14" si="31">7-COUNTIF(AV13:BB13,0)-COUNTIF(AV13:BB13,"")</f>
        <v>5</v>
      </c>
      <c r="AU14" s="168">
        <f>SUM(AV14:BB14)</f>
        <v>20</v>
      </c>
      <c r="AV14" s="35">
        <f t="shared" ref="AV14:BB14" si="32">IF($B7=$B13,AV13+AV8,AV13)</f>
        <v>4</v>
      </c>
      <c r="AW14" s="35">
        <f t="shared" si="32"/>
        <v>3</v>
      </c>
      <c r="AX14" s="35">
        <f t="shared" si="32"/>
        <v>5</v>
      </c>
      <c r="AY14" s="35">
        <f t="shared" si="32"/>
        <v>2</v>
      </c>
      <c r="AZ14" s="36">
        <f t="shared" si="32"/>
        <v>6</v>
      </c>
      <c r="BA14" s="37">
        <f t="shared" si="32"/>
        <v>0</v>
      </c>
      <c r="BB14" s="148">
        <f t="shared" si="32"/>
        <v>0</v>
      </c>
    </row>
    <row r="15" spans="1:54" ht="15.95" hidden="1" customHeight="1" x14ac:dyDescent="0.2">
      <c r="B15" s="159"/>
      <c r="C15" s="160"/>
      <c r="D15" s="160"/>
      <c r="E15" s="160"/>
      <c r="F15" s="121"/>
      <c r="G15" s="121"/>
      <c r="H15" s="121"/>
      <c r="I15" s="165">
        <f>K15+T15+AC15+AL15+AU15</f>
        <v>100</v>
      </c>
      <c r="J15" s="198">
        <f t="shared" ref="J15" si="33">IF($B13=$B7,COUNTIF(L15:R15,0),COUNTIF(L16:R16,0)+COUNTIF(L16:R16,""))</f>
        <v>2</v>
      </c>
      <c r="K15" s="169">
        <f>IF($B7=$B13,K16+K9,K16)</f>
        <v>20</v>
      </c>
      <c r="L15" s="40">
        <f>IF($B7=$B13,L16+L9,L16)</f>
        <v>4</v>
      </c>
      <c r="M15" s="40">
        <f t="shared" ref="M15:R15" si="34">IF($B7=$B13,M16+M9,M16)</f>
        <v>3</v>
      </c>
      <c r="N15" s="40">
        <f t="shared" si="34"/>
        <v>5</v>
      </c>
      <c r="O15" s="40">
        <f t="shared" si="34"/>
        <v>2</v>
      </c>
      <c r="P15" s="41">
        <f t="shared" si="34"/>
        <v>6</v>
      </c>
      <c r="Q15" s="42">
        <f t="shared" si="34"/>
        <v>0</v>
      </c>
      <c r="R15" s="149">
        <f t="shared" si="34"/>
        <v>0</v>
      </c>
      <c r="S15" s="198">
        <f t="shared" ref="S15" si="35">IF($B13=$B7,COUNTIF(U15:AA15,0),COUNTIF(U16:AA16,0)+COUNTIF(U16:AA16,""))</f>
        <v>2</v>
      </c>
      <c r="T15" s="169">
        <f t="shared" ref="T15:AA15" si="36">IF($B7=$B13,T16+T9,T16)</f>
        <v>20</v>
      </c>
      <c r="U15" s="40">
        <f t="shared" si="36"/>
        <v>4</v>
      </c>
      <c r="V15" s="40">
        <f t="shared" si="36"/>
        <v>3</v>
      </c>
      <c r="W15" s="40">
        <f t="shared" si="36"/>
        <v>5</v>
      </c>
      <c r="X15" s="40">
        <f t="shared" si="36"/>
        <v>2</v>
      </c>
      <c r="Y15" s="41">
        <f t="shared" si="36"/>
        <v>6</v>
      </c>
      <c r="Z15" s="42">
        <f t="shared" si="36"/>
        <v>0</v>
      </c>
      <c r="AA15" s="149">
        <f t="shared" si="36"/>
        <v>0</v>
      </c>
      <c r="AB15" s="198">
        <f t="shared" ref="AB15" si="37">IF($B13=$B7,COUNTIF(AD15:AJ15,0),COUNTIF(AD16:AJ16,0)+COUNTIF(AD16:AJ16,""))</f>
        <v>2</v>
      </c>
      <c r="AC15" s="169">
        <f t="shared" ref="AC15:AJ15" si="38">IF($B7=$B13,AC16+AC9,AC16)</f>
        <v>20</v>
      </c>
      <c r="AD15" s="40">
        <f t="shared" si="38"/>
        <v>4</v>
      </c>
      <c r="AE15" s="40">
        <f t="shared" si="38"/>
        <v>3</v>
      </c>
      <c r="AF15" s="40">
        <f t="shared" si="38"/>
        <v>5</v>
      </c>
      <c r="AG15" s="40">
        <f t="shared" si="38"/>
        <v>2</v>
      </c>
      <c r="AH15" s="41">
        <f t="shared" si="38"/>
        <v>6</v>
      </c>
      <c r="AI15" s="42">
        <f t="shared" si="38"/>
        <v>0</v>
      </c>
      <c r="AJ15" s="149">
        <f t="shared" si="38"/>
        <v>0</v>
      </c>
      <c r="AK15" s="198">
        <f t="shared" ref="AK15" si="39">IF($B13=$B7,COUNTIF(AM15:AS15,0),COUNTIF(AM16:AS16,0)+COUNTIF(AM16:AS16,""))</f>
        <v>2</v>
      </c>
      <c r="AL15" s="169">
        <f t="shared" ref="AL15:AS15" si="40">IF($B7=$B13,AL16+AL9,AL16)</f>
        <v>20</v>
      </c>
      <c r="AM15" s="40">
        <f t="shared" si="40"/>
        <v>4</v>
      </c>
      <c r="AN15" s="40">
        <f t="shared" si="40"/>
        <v>3</v>
      </c>
      <c r="AO15" s="40">
        <f t="shared" si="40"/>
        <v>5</v>
      </c>
      <c r="AP15" s="40">
        <f t="shared" si="40"/>
        <v>2</v>
      </c>
      <c r="AQ15" s="41">
        <f t="shared" si="40"/>
        <v>6</v>
      </c>
      <c r="AR15" s="42">
        <f t="shared" si="40"/>
        <v>0</v>
      </c>
      <c r="AS15" s="149">
        <f t="shared" si="40"/>
        <v>0</v>
      </c>
      <c r="AT15" s="198">
        <f t="shared" ref="AT15" si="41">IF($B13=$B7,COUNTIF(AV15:BB15,0),COUNTIF(AV16:BB16,0)+COUNTIF(AV16:BB16,""))</f>
        <v>2</v>
      </c>
      <c r="AU15" s="169">
        <f t="shared" ref="AU15:BB15" si="42">IF($B7=$B13,AU16+AU9,AU16)</f>
        <v>20</v>
      </c>
      <c r="AV15" s="40">
        <f t="shared" si="42"/>
        <v>4</v>
      </c>
      <c r="AW15" s="40">
        <f t="shared" si="42"/>
        <v>3</v>
      </c>
      <c r="AX15" s="40">
        <f t="shared" si="42"/>
        <v>5</v>
      </c>
      <c r="AY15" s="40">
        <f t="shared" si="42"/>
        <v>2</v>
      </c>
      <c r="AZ15" s="41">
        <f t="shared" si="42"/>
        <v>6</v>
      </c>
      <c r="BA15" s="42">
        <f t="shared" si="42"/>
        <v>0</v>
      </c>
      <c r="BB15" s="149">
        <f t="shared" si="42"/>
        <v>0</v>
      </c>
    </row>
    <row r="16" spans="1:54" ht="15.95" customHeight="1" x14ac:dyDescent="0.2">
      <c r="A16" s="1" t="str">
        <f>A13</f>
        <v>1 Przykładowy Jan    WZÓR</v>
      </c>
      <c r="B16" s="339">
        <v>0</v>
      </c>
      <c r="C16" s="348" t="s">
        <v>69</v>
      </c>
      <c r="D16" s="348"/>
      <c r="E16" s="348"/>
      <c r="F16" s="161">
        <f>wrzesień!F16</f>
        <v>4</v>
      </c>
      <c r="G16" s="161">
        <f>wrzesień!G16</f>
        <v>-1</v>
      </c>
      <c r="H16" s="122">
        <f>5-COUNTIF(AU13,0)-COUNTIF(AL13,0)-COUNTIF(AC13,0)-COUNTIF(T13,0)-COUNTIF(K13,0)</f>
        <v>5</v>
      </c>
      <c r="I16" s="165">
        <f>K16+T16+AC16+AL16+AU16</f>
        <v>100</v>
      </c>
      <c r="J16" s="199">
        <f t="shared" ref="J16" si="43">IF($B13=$B7,J10+IF($F13&lt;&gt;$G13,(K13+$G15-$G14)/$F13,K13/$F13),IF($F13&lt;&gt;G13,(K13+$G15-$G14)/$F13,K13/$F13))</f>
        <v>1.1111111111111112</v>
      </c>
      <c r="K16" s="170">
        <f>SUM(L16:R16)</f>
        <v>20</v>
      </c>
      <c r="L16" s="26">
        <f t="shared" ref="L16:R16" si="44">L13</f>
        <v>4</v>
      </c>
      <c r="M16" s="26">
        <f t="shared" si="44"/>
        <v>3</v>
      </c>
      <c r="N16" s="26">
        <f t="shared" si="44"/>
        <v>5</v>
      </c>
      <c r="O16" s="26">
        <f t="shared" si="44"/>
        <v>2</v>
      </c>
      <c r="P16" s="26">
        <f t="shared" si="44"/>
        <v>6</v>
      </c>
      <c r="Q16" s="29">
        <f t="shared" si="44"/>
        <v>0</v>
      </c>
      <c r="R16" s="150">
        <f t="shared" si="44"/>
        <v>0</v>
      </c>
      <c r="S16" s="199">
        <f t="shared" ref="S16" si="45">IF($B13=$B7,S10+IF($F13&lt;&gt;$G13,(T13+$G15-$G14)/$F13,T13/$F13),IF($F13&lt;&gt;P13,(T13+$G15-$G14)/$F13,T13/$F13))</f>
        <v>1.1111111111111112</v>
      </c>
      <c r="T16" s="170">
        <f>SUM(U16:AA16)</f>
        <v>20</v>
      </c>
      <c r="U16" s="26">
        <f t="shared" ref="U16:AA16" si="46">U13</f>
        <v>4</v>
      </c>
      <c r="V16" s="26">
        <f t="shared" si="46"/>
        <v>3</v>
      </c>
      <c r="W16" s="26">
        <f t="shared" si="46"/>
        <v>5</v>
      </c>
      <c r="X16" s="26">
        <f t="shared" si="46"/>
        <v>2</v>
      </c>
      <c r="Y16" s="26">
        <f t="shared" si="46"/>
        <v>6</v>
      </c>
      <c r="Z16" s="29">
        <f t="shared" si="46"/>
        <v>0</v>
      </c>
      <c r="AA16" s="150">
        <f t="shared" si="46"/>
        <v>0</v>
      </c>
      <c r="AB16" s="199">
        <f t="shared" ref="AB16" si="47">IF($B13=$B7,AB10+IF($F13&lt;&gt;$G13,(AC13+$G15-$G14)/$F13,AC13/$F13),IF($F13&lt;&gt;Y13,(AC13+$G15-$G14)/$F13,AC13/$F13))</f>
        <v>1.1111111111111112</v>
      </c>
      <c r="AC16" s="170">
        <f>SUM(AD16:AJ16)</f>
        <v>20</v>
      </c>
      <c r="AD16" s="26">
        <f t="shared" ref="AD16:AJ16" si="48">AD13</f>
        <v>4</v>
      </c>
      <c r="AE16" s="26">
        <f t="shared" si="48"/>
        <v>3</v>
      </c>
      <c r="AF16" s="26">
        <f t="shared" si="48"/>
        <v>5</v>
      </c>
      <c r="AG16" s="26">
        <f t="shared" si="48"/>
        <v>2</v>
      </c>
      <c r="AH16" s="26">
        <f t="shared" si="48"/>
        <v>6</v>
      </c>
      <c r="AI16" s="29">
        <f t="shared" si="48"/>
        <v>0</v>
      </c>
      <c r="AJ16" s="150">
        <f t="shared" si="48"/>
        <v>0</v>
      </c>
      <c r="AK16" s="199">
        <f t="shared" ref="AK16" si="49">IF($B13=$B7,AK10+IF($F13&lt;&gt;$G13,(AL13+$G15-$G14)/$F13,AL13/$F13),IF($F13&lt;&gt;AH13,(AL13+$G15-$G14)/$F13,AL13/$F13))</f>
        <v>1.1111111111111112</v>
      </c>
      <c r="AL16" s="170">
        <f>SUM(AM16:AS16)</f>
        <v>20</v>
      </c>
      <c r="AM16" s="26">
        <f t="shared" ref="AM16:AS16" si="50">AM13</f>
        <v>4</v>
      </c>
      <c r="AN16" s="26">
        <f t="shared" si="50"/>
        <v>3</v>
      </c>
      <c r="AO16" s="26">
        <f t="shared" si="50"/>
        <v>5</v>
      </c>
      <c r="AP16" s="26">
        <f t="shared" si="50"/>
        <v>2</v>
      </c>
      <c r="AQ16" s="26">
        <f t="shared" si="50"/>
        <v>6</v>
      </c>
      <c r="AR16" s="29">
        <f t="shared" si="50"/>
        <v>0</v>
      </c>
      <c r="AS16" s="150">
        <f t="shared" si="50"/>
        <v>0</v>
      </c>
      <c r="AT16" s="199">
        <f t="shared" ref="AT16" si="51">IF($B13=$B7,AT10+IF($F13&lt;&gt;$G13,(AU13+$G15-$G14)/$F13,AU13/$F13),IF($F13&lt;&gt;AQ13,(AU13+$G15-$G14)/$F13,AU13/$F13))</f>
        <v>1.1111111111111112</v>
      </c>
      <c r="AU16" s="170">
        <f>SUM(AV16:BB16)</f>
        <v>20</v>
      </c>
      <c r="AV16" s="26">
        <f>IF(SUM($AM$9:$AS$9)=SUM($AV$9:$BB$9),AV13,IF(AND(SUM($AV$9:$BB$9)&gt;42,SUM($AV$9:$BB$9)&lt;49),AV13,0))</f>
        <v>4</v>
      </c>
      <c r="AW16" s="26">
        <f t="shared" ref="AW16:BB16" si="52">IF(SUM($AM$9:$AS$9)=SUM($AV$9:$BB$9),AW13,IF(AND(SUM($AV$9:$BB$9)&gt;42,SUM($AV$9:$BB$9)&lt;49),AW13,0))</f>
        <v>3</v>
      </c>
      <c r="AX16" s="26">
        <f t="shared" si="52"/>
        <v>5</v>
      </c>
      <c r="AY16" s="26">
        <f t="shared" si="52"/>
        <v>2</v>
      </c>
      <c r="AZ16" s="26">
        <f t="shared" si="52"/>
        <v>6</v>
      </c>
      <c r="BA16" s="29">
        <f t="shared" si="52"/>
        <v>0</v>
      </c>
      <c r="BB16" s="150">
        <f t="shared" si="52"/>
        <v>0</v>
      </c>
    </row>
    <row r="17" spans="1:54" ht="15.95" customHeight="1" x14ac:dyDescent="0.2">
      <c r="A17" s="1" t="str">
        <f>A16</f>
        <v>1 Przykładowy Jan    WZÓR</v>
      </c>
      <c r="B17" s="339"/>
      <c r="C17" s="348"/>
      <c r="D17" s="348"/>
      <c r="E17" s="348"/>
      <c r="F17" s="161">
        <f>wrzesień!F17</f>
        <v>-3</v>
      </c>
      <c r="G17" s="161">
        <f>wrzesień!G17</f>
        <v>-2</v>
      </c>
      <c r="H17" s="123">
        <f>IF($B13=$B7,H11+F17,$F17)</f>
        <v>-3</v>
      </c>
      <c r="I17" s="165">
        <f>K17+T17+AC17+AL17+AU17</f>
        <v>0</v>
      </c>
      <c r="J17" s="200">
        <f t="shared" ref="J17" si="53">IF($H16=0,0,IF($B7=$B13,IF($H18&gt;0,$H18+J11,K13+J11),IF($H18&gt;0,$H18,K13)))</f>
        <v>20</v>
      </c>
      <c r="K17" s="170">
        <f>SUM(L17:R17)</f>
        <v>0</v>
      </c>
      <c r="L17" s="6"/>
      <c r="M17" s="6"/>
      <c r="N17" s="6"/>
      <c r="O17" s="6"/>
      <c r="P17" s="26"/>
      <c r="Q17" s="29"/>
      <c r="R17" s="150"/>
      <c r="S17" s="200">
        <f t="shared" ref="S17" si="54">IF($H16=0,0,IF($B7=$B13,IF($H18&gt;0,$H18+S11,T13+S11),IF($H18&gt;0,$H18,T13)))</f>
        <v>20</v>
      </c>
      <c r="T17" s="170">
        <f>SUM(U17:AA17)</f>
        <v>0</v>
      </c>
      <c r="U17" s="6"/>
      <c r="V17" s="6"/>
      <c r="W17" s="6"/>
      <c r="X17" s="6"/>
      <c r="Y17" s="26"/>
      <c r="Z17" s="29"/>
      <c r="AA17" s="150"/>
      <c r="AB17" s="200">
        <f t="shared" ref="AB17" si="55">IF($H16=0,0,IF($B7=$B13,IF($H18&gt;0,$H18+AB11,AC13+AB11),IF($H18&gt;0,$H18,AC13)))</f>
        <v>20</v>
      </c>
      <c r="AC17" s="170">
        <f>SUM(AD17:AJ17)</f>
        <v>0</v>
      </c>
      <c r="AD17" s="6"/>
      <c r="AE17" s="6"/>
      <c r="AF17" s="6"/>
      <c r="AG17" s="6"/>
      <c r="AH17" s="26"/>
      <c r="AI17" s="29"/>
      <c r="AJ17" s="150"/>
      <c r="AK17" s="200">
        <f t="shared" ref="AK17" si="56">IF($H16=0,0,IF($B7=$B13,IF($H18&gt;0,$H18+AK11,AL13+AK11),IF($H18&gt;0,$H18,AL13)))</f>
        <v>20</v>
      </c>
      <c r="AL17" s="170">
        <f>SUM(AM17:AS17)</f>
        <v>0</v>
      </c>
      <c r="AM17" s="6"/>
      <c r="AN17" s="6"/>
      <c r="AO17" s="6"/>
      <c r="AP17" s="6"/>
      <c r="AQ17" s="26"/>
      <c r="AR17" s="29"/>
      <c r="AS17" s="150"/>
      <c r="AT17" s="200">
        <f t="shared" ref="AT17" si="57">IF($H16=0,0,IF($B7=$B13,IF($H18&gt;0,$H18+AT11,AU13+AT11),IF($H18&gt;0,$H18,AU13)))</f>
        <v>20</v>
      </c>
      <c r="AU17" s="170">
        <f>SUM(AV17:BB17)</f>
        <v>0</v>
      </c>
      <c r="AV17" s="6"/>
      <c r="AW17" s="6"/>
      <c r="AX17" s="6"/>
      <c r="AY17" s="6"/>
      <c r="AZ17" s="26"/>
      <c r="BA17" s="29"/>
      <c r="BB17" s="150"/>
    </row>
    <row r="18" spans="1:54" ht="15.95" customHeight="1" thickBot="1" x14ac:dyDescent="0.25">
      <c r="A18" s="1" t="str">
        <f>A17</f>
        <v>1 Przykładowy Jan    WZÓR</v>
      </c>
      <c r="B18" s="343" t="str">
        <f>wrzesień!B18</f>
        <v>UWAGI / OSTRZEŻENIA / BŁĘDY</v>
      </c>
      <c r="C18" s="344"/>
      <c r="D18" s="344"/>
      <c r="E18" s="344"/>
      <c r="F18" s="162"/>
      <c r="G18" s="163"/>
      <c r="H18" s="172">
        <f>IF(OR($G18=0,$F18=0,$G18="",$F18=""),0,$G18/$F18)</f>
        <v>0</v>
      </c>
      <c r="I18" s="166"/>
      <c r="J18" s="201">
        <f t="shared" ref="J18" si="58">IF($B7=$B13,IF(L13+L8&gt;0,1,0)+IF(M13+M8&gt;0,1,0)+IF(N13+N8&gt;0,1,0)+IF(O13+O8&gt;0,1,0)+IF(P13+P8&gt;0,1,0)+IF(Q13+Q8&gt;0,1,0)+IF(R13+R8&gt;0,1,0),J14)</f>
        <v>5</v>
      </c>
      <c r="K18" s="202">
        <f t="shared" ref="K18" si="59">IF(OR($B13=$B19,J18=0,(K14-Q18+O18)&lt;=0),0,(K14-Q18+O18)/J18)</f>
        <v>3.6</v>
      </c>
      <c r="L18" s="151">
        <f t="shared" ref="L18" si="60">IF(K18*(7-J15)&lt;=0,0,K18*(7-J15))</f>
        <v>18</v>
      </c>
      <c r="M18" s="350">
        <f>ROUND(IF(OR(K15-K18*(7-J15)+P18&lt;0,$B13=$B19,K18&lt;=0,K15=0),0,IF(K15-K18*(7-J15)+P18&gt;Q18-O18+P18,Q18-O18+P18,K15-K18*(7-J15)+P18)),1)</f>
        <v>2</v>
      </c>
      <c r="N18" s="351"/>
      <c r="O18" s="152">
        <f t="shared" ref="O18" si="61">IF(OR($B13=$B19,J14=0),0,IF($B13=$B7,J13,$F13))</f>
        <v>18</v>
      </c>
      <c r="P18" s="153">
        <f t="shared" ref="P18" si="62">IF(OR($B13=$B19,J18=0),0,$G15-$G14)</f>
        <v>0</v>
      </c>
      <c r="Q18" s="154">
        <f t="shared" ref="Q18" si="63">IF(OR($B13=$B19,J18=0),0,J17)</f>
        <v>20</v>
      </c>
      <c r="R18" s="155">
        <f t="shared" ref="R18" si="64">IF($B13=$B19,0,K15)</f>
        <v>20</v>
      </c>
      <c r="S18" s="201">
        <f t="shared" ref="S18" si="65">IF($B7=$B13,IF(U13+U8&gt;0,1,0)+IF(V13+V8&gt;0,1,0)+IF(W13+W8&gt;0,1,0)+IF(X13+X8&gt;0,1,0)+IF(Y13+Y8&gt;0,1,0)+IF(Z13+Z8&gt;0,1,0)+IF(AA13+AA8&gt;0,1,0),S14)</f>
        <v>5</v>
      </c>
      <c r="T18" s="202">
        <f t="shared" ref="T18" si="66">IF(OR($B13=$B19,S18=0,(T14-Z18+X18)&lt;=0),0,(T14-Z18+X18)/S18)</f>
        <v>3.6</v>
      </c>
      <c r="U18" s="151">
        <f t="shared" ref="U18" si="67">IF(T18*(7-S15)&lt;=0,0,T18*(7-S15))</f>
        <v>18</v>
      </c>
      <c r="V18" s="350">
        <f>ROUND(IF(OR(T15-T18*(7-S15)+Y18&lt;0,$B13=$B19,T18&lt;=0,T15=0),0,IF(T15-T18*(7-S15)+Y18&gt;Z18-X18+Y18,Z18-X18+Y18,T15-T18*(7-S15)+Y18)),1)</f>
        <v>2</v>
      </c>
      <c r="W18" s="351"/>
      <c r="X18" s="152">
        <f t="shared" ref="X18" si="68">IF(OR($B13=$B19,S14=0),0,IF($B13=$B7,S13,$F13))</f>
        <v>18</v>
      </c>
      <c r="Y18" s="153">
        <f t="shared" ref="Y18" si="69">IF(OR($B13=$B19,S18=0),0,$G15-$G14)</f>
        <v>0</v>
      </c>
      <c r="Z18" s="154">
        <f t="shared" ref="Z18" si="70">IF(OR($B13=$B19,S18=0),0,S17)</f>
        <v>20</v>
      </c>
      <c r="AA18" s="155">
        <f t="shared" ref="AA18" si="71">IF($B13=$B19,0,T15)</f>
        <v>20</v>
      </c>
      <c r="AB18" s="201">
        <f t="shared" ref="AB18" si="72">IF($B7=$B13,IF(AD13+AD8&gt;0,1,0)+IF(AE13+AE8&gt;0,1,0)+IF(AF13+AF8&gt;0,1,0)+IF(AG13+AG8&gt;0,1,0)+IF(AH13+AH8&gt;0,1,0)+IF(AI13+AI8&gt;0,1,0)+IF(AJ13+AJ8&gt;0,1,0),AB14)</f>
        <v>5</v>
      </c>
      <c r="AC18" s="202">
        <f t="shared" ref="AC18" si="73">IF(OR($B13=$B19,AB18=0,(AC14-AI18+AG18)&lt;=0),0,(AC14-AI18+AG18)/AB18)</f>
        <v>3.6</v>
      </c>
      <c r="AD18" s="151">
        <f t="shared" ref="AD18" si="74">IF(AC18*(7-AB15)&lt;=0,0,AC18*(7-AB15))</f>
        <v>18</v>
      </c>
      <c r="AE18" s="350">
        <f>ROUND(IF(OR(AC15-AC18*(7-AB15)+AH18&lt;0,$B13=$B19,AC18&lt;=0,AC15=0),0,IF(AC15-AC18*(7-AB15)+AH18&gt;AI18-AG18+AH18,AI18-AG18+AH18,AC15-AC18*(7-AB15)+AH18)),1)</f>
        <v>2</v>
      </c>
      <c r="AF18" s="351"/>
      <c r="AG18" s="152">
        <f t="shared" ref="AG18" si="75">IF(OR($B13=$B19,AB14=0),0,IF($B13=$B7,AB13,$F13))</f>
        <v>18</v>
      </c>
      <c r="AH18" s="153">
        <f t="shared" ref="AH18" si="76">IF(OR($B13=$B19,AB18=0),0,$G15-$G14)</f>
        <v>0</v>
      </c>
      <c r="AI18" s="154">
        <f t="shared" ref="AI18" si="77">IF(OR($B13=$B19,AB18=0),0,AB17)</f>
        <v>20</v>
      </c>
      <c r="AJ18" s="155">
        <f t="shared" ref="AJ18" si="78">IF($B13=$B19,0,AC15)</f>
        <v>20</v>
      </c>
      <c r="AK18" s="201">
        <f t="shared" ref="AK18" si="79">IF($B7=$B13,IF(AM13+AM8&gt;0,1,0)+IF(AN13+AN8&gt;0,1,0)+IF(AO13+AO8&gt;0,1,0)+IF(AP13+AP8&gt;0,1,0)+IF(AQ13+AQ8&gt;0,1,0)+IF(AR13+AR8&gt;0,1,0)+IF(AS13+AS8&gt;0,1,0),AK14)</f>
        <v>5</v>
      </c>
      <c r="AL18" s="202">
        <f t="shared" ref="AL18" si="80">IF(OR($B13=$B19,AK18=0,(AL14-AR18+AP18)&lt;=0),0,(AL14-AR18+AP18)/AK18)</f>
        <v>3.6</v>
      </c>
      <c r="AM18" s="151">
        <f t="shared" ref="AM18" si="81">IF(AL18*(7-AK15)&lt;=0,0,AL18*(7-AK15))</f>
        <v>18</v>
      </c>
      <c r="AN18" s="350">
        <f>ROUND(IF(OR(AL15-AL18*(7-AK15)+AQ18&lt;0,$B13=$B19,AL18&lt;=0,AL15=0),0,IF(AL15-AL18*(7-AK15)+AQ18&gt;AR18-AP18+AQ18,AR18-AP18+AQ18,AL15-AL18*(7-AK15)+AQ18)),1)</f>
        <v>2</v>
      </c>
      <c r="AO18" s="351"/>
      <c r="AP18" s="152">
        <f t="shared" ref="AP18" si="82">IF(OR($B13=$B19,AK14=0),0,IF($B13=$B7,AK13,$F13))</f>
        <v>18</v>
      </c>
      <c r="AQ18" s="153">
        <f t="shared" ref="AQ18" si="83">IF(OR($B13=$B19,AK18=0),0,$G15-$G14)</f>
        <v>0</v>
      </c>
      <c r="AR18" s="154">
        <f t="shared" ref="AR18" si="84">IF(OR($B13=$B19,AK18=0),0,AK17)</f>
        <v>20</v>
      </c>
      <c r="AS18" s="155">
        <f t="shared" ref="AS18" si="85">IF($B13=$B19,0,AL15)</f>
        <v>20</v>
      </c>
      <c r="AT18" s="201">
        <f t="shared" ref="AT18" si="86">IF($B7=$B13,IF(AV13+AV8&gt;0,1,0)+IF(AW13+AW8&gt;0,1,0)+IF(AX13+AX8&gt;0,1,0)+IF(AY13+AY8&gt;0,1,0)+IF(AZ13+AZ8&gt;0,1,0)+IF(BA13+BA8&gt;0,1,0)+IF(BB13+BB8&gt;0,1,0),AT14)</f>
        <v>5</v>
      </c>
      <c r="AU18" s="202">
        <f t="shared" ref="AU18" si="87">IF(OR($B13=$B19,AT18=0,(AU14-BA18+AY18)&lt;=0),0,(AU14-BA18+AY18)/AT18)</f>
        <v>3.6</v>
      </c>
      <c r="AV18" s="151">
        <f t="shared" ref="AV18" si="88">IF(AU18*(7-AT15)&lt;=0,0,AU18*(7-AT15))</f>
        <v>18</v>
      </c>
      <c r="AW18" s="350">
        <f>ROUND(IF(OR(AU15-AU18*(7-AT15)+AZ18&lt;0,$B13=$B19,AU18&lt;=0,AU15=0),0,IF(AU15-AU18*(7-AT15)+AZ18&gt;BA18-AY18+AZ18,BA18-AY18+AZ18,AU15-AU18*(7-AT15)+AZ18)),1)</f>
        <v>2</v>
      </c>
      <c r="AX18" s="351"/>
      <c r="AY18" s="152">
        <f t="shared" ref="AY18" si="89">IF(OR($B13=$B19,AT14=0),0,IF($B13=$B7,AT13,$F13))</f>
        <v>18</v>
      </c>
      <c r="AZ18" s="153">
        <f t="shared" ref="AZ18" si="90">IF(OR($B13=$B19,AT18=0),0,$G15-$G14)</f>
        <v>0</v>
      </c>
      <c r="BA18" s="154">
        <f t="shared" ref="BA18" si="91">IF(OR($B13=$B19,AT18=0),0,AT17)</f>
        <v>20</v>
      </c>
      <c r="BB18" s="155">
        <f t="shared" ref="BB18" si="92">IF($B13=$B19,0,AU15)</f>
        <v>20</v>
      </c>
    </row>
    <row r="19" spans="1:54" ht="16.5" thickTop="1" x14ac:dyDescent="0.2">
      <c r="A19" s="1">
        <f>IF(B19="","1. Niewypełnione",B19)</f>
        <v>0</v>
      </c>
      <c r="B19" s="320">
        <f>luty!B19</f>
        <v>0</v>
      </c>
      <c r="C19" s="321">
        <f>luty!C19</f>
        <v>0</v>
      </c>
      <c r="D19" s="321">
        <f>luty!D19</f>
        <v>0</v>
      </c>
      <c r="E19" s="321">
        <f>luty!E19</f>
        <v>0</v>
      </c>
      <c r="F19" s="177">
        <f>luty!F19</f>
        <v>18</v>
      </c>
      <c r="G19" s="185">
        <f>luty!G19</f>
        <v>18</v>
      </c>
      <c r="H19" s="177"/>
      <c r="I19" s="192">
        <f>K19+T19+AC19+AL19+AU19</f>
        <v>0</v>
      </c>
      <c r="J19" s="186">
        <f t="shared" ref="J19" si="93">IF(OR($B19=$B25,J22=0),0,ROUND((K20+P24)/J22,0))</f>
        <v>0</v>
      </c>
      <c r="K19" s="51">
        <f>SUM(L19:R19)</f>
        <v>0</v>
      </c>
      <c r="L19" s="52">
        <f>luty!L19</f>
        <v>0</v>
      </c>
      <c r="M19" s="52">
        <f>luty!M19</f>
        <v>0</v>
      </c>
      <c r="N19" s="52">
        <f>luty!N19</f>
        <v>0</v>
      </c>
      <c r="O19" s="52">
        <f>luty!O19</f>
        <v>0</v>
      </c>
      <c r="P19" s="53">
        <f>luty!P19</f>
        <v>0</v>
      </c>
      <c r="Q19" s="54">
        <f>luty!Q19</f>
        <v>0</v>
      </c>
      <c r="R19" s="55">
        <f>luty!R19</f>
        <v>0</v>
      </c>
      <c r="S19" s="188">
        <f t="shared" ref="S19" si="94">IF(OR($B19=$B25,S22=0),0,ROUND((T20+Y24)/S22,0))</f>
        <v>0</v>
      </c>
      <c r="T19" s="51">
        <f>SUM(U19:AA19)</f>
        <v>0</v>
      </c>
      <c r="U19" s="52">
        <f>luty!U19</f>
        <v>0</v>
      </c>
      <c r="V19" s="52">
        <f>luty!V19</f>
        <v>0</v>
      </c>
      <c r="W19" s="52">
        <f>luty!W19</f>
        <v>0</v>
      </c>
      <c r="X19" s="52">
        <f>luty!X19</f>
        <v>0</v>
      </c>
      <c r="Y19" s="53">
        <f>luty!Y19</f>
        <v>0</v>
      </c>
      <c r="Z19" s="54">
        <f>luty!Z19</f>
        <v>0</v>
      </c>
      <c r="AA19" s="55">
        <f>luty!AA19</f>
        <v>0</v>
      </c>
      <c r="AB19" s="188">
        <f t="shared" ref="AB19" si="95">IF(OR($B19=$B25,AB22=0),0,ROUND((AC20+AH24)/AB22,0))</f>
        <v>0</v>
      </c>
      <c r="AC19" s="51">
        <f>SUM(AD19:AJ19)</f>
        <v>0</v>
      </c>
      <c r="AD19" s="52">
        <f>luty!AD19</f>
        <v>0</v>
      </c>
      <c r="AE19" s="52">
        <f>luty!AE19</f>
        <v>0</v>
      </c>
      <c r="AF19" s="52">
        <f>luty!AF19</f>
        <v>0</v>
      </c>
      <c r="AG19" s="52">
        <f>luty!AG19</f>
        <v>0</v>
      </c>
      <c r="AH19" s="53">
        <f>luty!AH19</f>
        <v>0</v>
      </c>
      <c r="AI19" s="54">
        <f>luty!AI19</f>
        <v>0</v>
      </c>
      <c r="AJ19" s="55">
        <f>luty!AJ19</f>
        <v>0</v>
      </c>
      <c r="AK19" s="188">
        <f t="shared" ref="AK19" si="96">IF(OR($B19=$B25,AK22=0),0,ROUND((AL20+AQ24)/AK22,0))</f>
        <v>0</v>
      </c>
      <c r="AL19" s="51">
        <f>SUM(AM19:AS19)</f>
        <v>0</v>
      </c>
      <c r="AM19" s="52">
        <f>luty!AM19</f>
        <v>0</v>
      </c>
      <c r="AN19" s="52">
        <f>luty!AN19</f>
        <v>0</v>
      </c>
      <c r="AO19" s="52">
        <f>luty!AO19</f>
        <v>0</v>
      </c>
      <c r="AP19" s="52">
        <f>luty!AP19</f>
        <v>0</v>
      </c>
      <c r="AQ19" s="53">
        <f>luty!AQ19</f>
        <v>0</v>
      </c>
      <c r="AR19" s="54">
        <f>luty!AR19</f>
        <v>0</v>
      </c>
      <c r="AS19" s="55">
        <f>luty!AS19</f>
        <v>0</v>
      </c>
      <c r="AT19" s="188">
        <f t="shared" ref="AT19" si="97">IF(OR($B19=$B25,AT22=0),0,ROUND((AU20+AZ24)/AT22,0))</f>
        <v>0</v>
      </c>
      <c r="AU19" s="51">
        <f>SUM(AV19:BB19)</f>
        <v>0</v>
      </c>
      <c r="AV19" s="52">
        <f t="shared" ref="AV19" si="98">IF(SUM($AM$9:$AS$9)=SUM($AV$9:$BB$9),AM19,IF(AND(SUM($AV$9:$BB$9)&gt;42,SUM($AV$9:$BB$9)&lt;49),AM19,0))</f>
        <v>0</v>
      </c>
      <c r="AW19" s="52">
        <f t="shared" ref="AW19" si="99">IF(SUM($AM$9:$AS$9)=SUM($AV$9:$BB$9),AN19,IF(AND(SUM($AV$9:$BB$9)&gt;42,SUM($AV$9:$BB$9)&lt;49),AN19,0))</f>
        <v>0</v>
      </c>
      <c r="AX19" s="52">
        <f t="shared" ref="AX19" si="100">IF(SUM($AM$9:$AS$9)=SUM($AV$9:$BB$9),AO19,IF(AND(SUM($AV$9:$BB$9)&gt;42,SUM($AV$9:$BB$9)&lt;49),AO19,0))</f>
        <v>0</v>
      </c>
      <c r="AY19" s="52">
        <f t="shared" ref="AY19" si="101">IF(SUM($AM$9:$AS$9)=SUM($AV$9:$BB$9),AP19,IF(AND(SUM($AV$9:$BB$9)&gt;42,SUM($AV$9:$BB$9)&lt;49),AP19,0))</f>
        <v>0</v>
      </c>
      <c r="AZ19" s="53">
        <f t="shared" ref="AZ19" si="102">IF(SUM($AM$9:$AS$9)=SUM($AV$9:$BB$9),AQ19,IF(AND(SUM($AV$9:$BB$9)&gt;42,SUM($AV$9:$BB$9)&lt;49),AQ19,0))</f>
        <v>0</v>
      </c>
      <c r="BA19" s="54">
        <f t="shared" ref="BA19" si="103">IF(SUM($AM$9:$AS$9)=SUM($AV$9:$BB$9),AR19,IF(AND(SUM($AV$9:$BB$9)&gt;42,SUM($AV$9:$BB$9)&lt;49),AR19,0))</f>
        <v>0</v>
      </c>
      <c r="BB19" s="55">
        <f t="shared" ref="BB19" si="104">IF(SUM($AM$9:$AS$9)=SUM($AV$9:$BB$9),AS19,IF(AND(SUM($AV$9:$BB$9)&gt;42,SUM($AV$9:$BB$9)&lt;49),AS19,0))</f>
        <v>0</v>
      </c>
    </row>
    <row r="20" spans="1:54" ht="12.75" hidden="1" customHeight="1" x14ac:dyDescent="0.2">
      <c r="B20" s="93"/>
      <c r="C20" s="94"/>
      <c r="D20" s="95"/>
      <c r="E20" s="115"/>
      <c r="F20" s="140" t="b">
        <f>IF($B13=$B19,OR(F14,G19&lt;F19),G19&lt;F19)</f>
        <v>0</v>
      </c>
      <c r="G20" s="189">
        <f>IF(AND($B13=$B19,$B13&lt;&gt;"",$B13&lt;&gt;0),G19+G14,G19)</f>
        <v>18</v>
      </c>
      <c r="H20" s="120"/>
      <c r="I20" s="165">
        <f>K20+T20+AC20+AL20+AU20</f>
        <v>0</v>
      </c>
      <c r="J20" s="194">
        <f t="shared" ref="J20" si="105">7-COUNTIF(L19:R19,0)-COUNTIF(L19:R19,"")</f>
        <v>0</v>
      </c>
      <c r="K20" s="22">
        <f>SUM(L20:R20)</f>
        <v>0</v>
      </c>
      <c r="L20" s="35">
        <f t="shared" ref="L20:R20" si="106">IF($B13=$B19,L19+L14,L19)</f>
        <v>0</v>
      </c>
      <c r="M20" s="35">
        <f t="shared" si="106"/>
        <v>0</v>
      </c>
      <c r="N20" s="35">
        <f t="shared" si="106"/>
        <v>0</v>
      </c>
      <c r="O20" s="35">
        <f t="shared" si="106"/>
        <v>0</v>
      </c>
      <c r="P20" s="36">
        <f t="shared" si="106"/>
        <v>0</v>
      </c>
      <c r="Q20" s="37">
        <f t="shared" si="106"/>
        <v>0</v>
      </c>
      <c r="R20" s="38">
        <f t="shared" si="106"/>
        <v>0</v>
      </c>
      <c r="S20" s="194">
        <f t="shared" ref="S20" si="107">7-COUNTIF(U19:AA19,0)-COUNTIF(U19:AA19,"")</f>
        <v>0</v>
      </c>
      <c r="T20" s="22">
        <f>SUM(U20:AA20)</f>
        <v>0</v>
      </c>
      <c r="U20" s="35">
        <f t="shared" ref="U20:AA20" si="108">IF($B13=$B19,U19+U14,U19)</f>
        <v>0</v>
      </c>
      <c r="V20" s="35">
        <f t="shared" si="108"/>
        <v>0</v>
      </c>
      <c r="W20" s="35">
        <f t="shared" si="108"/>
        <v>0</v>
      </c>
      <c r="X20" s="35">
        <f t="shared" si="108"/>
        <v>0</v>
      </c>
      <c r="Y20" s="36">
        <f t="shared" si="108"/>
        <v>0</v>
      </c>
      <c r="Z20" s="37">
        <f t="shared" si="108"/>
        <v>0</v>
      </c>
      <c r="AA20" s="38">
        <f t="shared" si="108"/>
        <v>0</v>
      </c>
      <c r="AB20" s="194">
        <f t="shared" ref="AB20" si="109">7-COUNTIF(AD19:AJ19,0)-COUNTIF(AD19:AJ19,"")</f>
        <v>0</v>
      </c>
      <c r="AC20" s="22">
        <f>SUM(AD20:AJ20)</f>
        <v>0</v>
      </c>
      <c r="AD20" s="35">
        <f t="shared" ref="AD20:AJ20" si="110">IF($B13=$B19,AD19+AD14,AD19)</f>
        <v>0</v>
      </c>
      <c r="AE20" s="35">
        <f t="shared" si="110"/>
        <v>0</v>
      </c>
      <c r="AF20" s="35">
        <f t="shared" si="110"/>
        <v>0</v>
      </c>
      <c r="AG20" s="35">
        <f t="shared" si="110"/>
        <v>0</v>
      </c>
      <c r="AH20" s="36">
        <f t="shared" si="110"/>
        <v>0</v>
      </c>
      <c r="AI20" s="37">
        <f t="shared" si="110"/>
        <v>0</v>
      </c>
      <c r="AJ20" s="38">
        <f t="shared" si="110"/>
        <v>0</v>
      </c>
      <c r="AK20" s="194">
        <f t="shared" ref="AK20" si="111">7-COUNTIF(AM19:AS19,0)-COUNTIF(AM19:AS19,"")</f>
        <v>0</v>
      </c>
      <c r="AL20" s="22">
        <f>SUM(AM20:AS20)</f>
        <v>0</v>
      </c>
      <c r="AM20" s="35">
        <f t="shared" ref="AM20:AS20" si="112">IF($B13=$B19,AM19+AM14,AM19)</f>
        <v>0</v>
      </c>
      <c r="AN20" s="35">
        <f t="shared" si="112"/>
        <v>0</v>
      </c>
      <c r="AO20" s="35">
        <f t="shared" si="112"/>
        <v>0</v>
      </c>
      <c r="AP20" s="35">
        <f t="shared" si="112"/>
        <v>0</v>
      </c>
      <c r="AQ20" s="36">
        <f t="shared" si="112"/>
        <v>0</v>
      </c>
      <c r="AR20" s="37">
        <f t="shared" si="112"/>
        <v>0</v>
      </c>
      <c r="AS20" s="38">
        <f t="shared" si="112"/>
        <v>0</v>
      </c>
      <c r="AT20" s="194">
        <f t="shared" ref="AT20" si="113">7-COUNTIF(AV19:BB19,0)-COUNTIF(AV19:BB19,"")</f>
        <v>0</v>
      </c>
      <c r="AU20" s="22">
        <f>SUM(AV20:BB20)</f>
        <v>0</v>
      </c>
      <c r="AV20" s="35">
        <f t="shared" ref="AV20:BB20" si="114">IF($B13=$B19,AV19+AV14,AV19)</f>
        <v>0</v>
      </c>
      <c r="AW20" s="35">
        <f t="shared" si="114"/>
        <v>0</v>
      </c>
      <c r="AX20" s="35">
        <f t="shared" si="114"/>
        <v>0</v>
      </c>
      <c r="AY20" s="35">
        <f t="shared" si="114"/>
        <v>0</v>
      </c>
      <c r="AZ20" s="36">
        <f t="shared" si="114"/>
        <v>0</v>
      </c>
      <c r="BA20" s="37">
        <f t="shared" si="114"/>
        <v>0</v>
      </c>
      <c r="BB20" s="38">
        <f t="shared" si="114"/>
        <v>0</v>
      </c>
    </row>
    <row r="21" spans="1:54" ht="15" hidden="1" customHeight="1" x14ac:dyDescent="0.2">
      <c r="B21" s="116"/>
      <c r="C21" s="117"/>
      <c r="D21" s="118"/>
      <c r="E21" s="119"/>
      <c r="F21" s="92"/>
      <c r="G21" s="190">
        <f>IF(AND($B13=$B19,$B13&lt;&gt;"",$B13&lt;&gt;0),F19+G15,F19)</f>
        <v>18</v>
      </c>
      <c r="H21" s="121"/>
      <c r="I21" s="165">
        <f>K21+T21+AC21+AL21+AU21</f>
        <v>0</v>
      </c>
      <c r="J21" s="195">
        <f t="shared" ref="J21" si="115">IF($B19=$B13,COUNTIF(L21:R21,0),COUNTIF(L22:R22,0)+COUNTIF(L22:R22,""))</f>
        <v>7</v>
      </c>
      <c r="K21" s="39">
        <f>IF($B13=$B19,K22+K15,K22)</f>
        <v>0</v>
      </c>
      <c r="L21" s="40">
        <f>IF($B13=$B19,L22+L15,L22)</f>
        <v>0</v>
      </c>
      <c r="M21" s="40">
        <f t="shared" ref="M21:R21" si="116">IF($B13=$B19,M22+M15,M22)</f>
        <v>0</v>
      </c>
      <c r="N21" s="40">
        <f t="shared" si="116"/>
        <v>0</v>
      </c>
      <c r="O21" s="40">
        <f t="shared" si="116"/>
        <v>0</v>
      </c>
      <c r="P21" s="41">
        <f t="shared" si="116"/>
        <v>0</v>
      </c>
      <c r="Q21" s="42">
        <f t="shared" si="116"/>
        <v>0</v>
      </c>
      <c r="R21" s="43">
        <f t="shared" si="116"/>
        <v>0</v>
      </c>
      <c r="S21" s="195">
        <f t="shared" ref="S21" si="117">IF($B19=$B13,COUNTIF(U21:AA21,0),COUNTIF(U22:AA22,0)+COUNTIF(U22:AA22,""))</f>
        <v>7</v>
      </c>
      <c r="T21" s="39">
        <f t="shared" ref="T21:AA21" si="118">IF($B13=$B19,T22+T15,T22)</f>
        <v>0</v>
      </c>
      <c r="U21" s="40">
        <f t="shared" si="118"/>
        <v>0</v>
      </c>
      <c r="V21" s="40">
        <f t="shared" si="118"/>
        <v>0</v>
      </c>
      <c r="W21" s="40">
        <f t="shared" si="118"/>
        <v>0</v>
      </c>
      <c r="X21" s="40">
        <f t="shared" si="118"/>
        <v>0</v>
      </c>
      <c r="Y21" s="41">
        <f t="shared" si="118"/>
        <v>0</v>
      </c>
      <c r="Z21" s="42">
        <f t="shared" si="118"/>
        <v>0</v>
      </c>
      <c r="AA21" s="43">
        <f t="shared" si="118"/>
        <v>0</v>
      </c>
      <c r="AB21" s="195">
        <f t="shared" ref="AB21" si="119">IF($B19=$B13,COUNTIF(AD21:AJ21,0),COUNTIF(AD22:AJ22,0)+COUNTIF(AD22:AJ22,""))</f>
        <v>7</v>
      </c>
      <c r="AC21" s="39">
        <f t="shared" ref="AC21:AJ21" si="120">IF($B13=$B19,AC22+AC15,AC22)</f>
        <v>0</v>
      </c>
      <c r="AD21" s="40">
        <f t="shared" si="120"/>
        <v>0</v>
      </c>
      <c r="AE21" s="40">
        <f t="shared" si="120"/>
        <v>0</v>
      </c>
      <c r="AF21" s="40">
        <f t="shared" si="120"/>
        <v>0</v>
      </c>
      <c r="AG21" s="40">
        <f t="shared" si="120"/>
        <v>0</v>
      </c>
      <c r="AH21" s="41">
        <f t="shared" si="120"/>
        <v>0</v>
      </c>
      <c r="AI21" s="42">
        <f t="shared" si="120"/>
        <v>0</v>
      </c>
      <c r="AJ21" s="43">
        <f t="shared" si="120"/>
        <v>0</v>
      </c>
      <c r="AK21" s="195">
        <f t="shared" ref="AK21" si="121">IF($B19=$B13,COUNTIF(AM21:AS21,0),COUNTIF(AM22:AS22,0)+COUNTIF(AM22:AS22,""))</f>
        <v>7</v>
      </c>
      <c r="AL21" s="39">
        <f t="shared" ref="AL21:AS21" si="122">IF($B13=$B19,AL22+AL15,AL22)</f>
        <v>0</v>
      </c>
      <c r="AM21" s="40">
        <f t="shared" si="122"/>
        <v>0</v>
      </c>
      <c r="AN21" s="40">
        <f t="shared" si="122"/>
        <v>0</v>
      </c>
      <c r="AO21" s="40">
        <f t="shared" si="122"/>
        <v>0</v>
      </c>
      <c r="AP21" s="40">
        <f t="shared" si="122"/>
        <v>0</v>
      </c>
      <c r="AQ21" s="41">
        <f t="shared" si="122"/>
        <v>0</v>
      </c>
      <c r="AR21" s="42">
        <f t="shared" si="122"/>
        <v>0</v>
      </c>
      <c r="AS21" s="43">
        <f t="shared" si="122"/>
        <v>0</v>
      </c>
      <c r="AT21" s="195">
        <f t="shared" ref="AT21" si="123">IF($B19=$B13,COUNTIF(AV21:BB21,0),COUNTIF(AV22:BB22,0)+COUNTIF(AV22:BB22,""))</f>
        <v>7</v>
      </c>
      <c r="AU21" s="39">
        <f t="shared" ref="AU21:BB21" si="124">IF($B13=$B19,AU22+AU15,AU22)</f>
        <v>0</v>
      </c>
      <c r="AV21" s="40">
        <f t="shared" si="124"/>
        <v>0</v>
      </c>
      <c r="AW21" s="40">
        <f t="shared" si="124"/>
        <v>0</v>
      </c>
      <c r="AX21" s="40">
        <f t="shared" si="124"/>
        <v>0</v>
      </c>
      <c r="AY21" s="40">
        <f t="shared" si="124"/>
        <v>0</v>
      </c>
      <c r="AZ21" s="41">
        <f t="shared" si="124"/>
        <v>0</v>
      </c>
      <c r="BA21" s="42">
        <f t="shared" si="124"/>
        <v>0</v>
      </c>
      <c r="BB21" s="43">
        <f t="shared" si="124"/>
        <v>0</v>
      </c>
    </row>
    <row r="22" spans="1:54" ht="15.75" customHeight="1" x14ac:dyDescent="0.2">
      <c r="A22" s="1">
        <f>A19</f>
        <v>0</v>
      </c>
      <c r="B22" s="313">
        <f>B16+1</f>
        <v>1</v>
      </c>
      <c r="C22" s="314"/>
      <c r="D22" s="314"/>
      <c r="E22" s="314"/>
      <c r="F22" s="31"/>
      <c r="G22" s="183"/>
      <c r="H22" s="122">
        <f>5-COUNTIF(AU19,0)-COUNTIF(AL19,0)-COUNTIF(AC19,0)-COUNTIF(T19,0)-COUNTIF(K19,0)</f>
        <v>0</v>
      </c>
      <c r="I22" s="165">
        <f>K22+T22+AC22+AL22+AU22</f>
        <v>0</v>
      </c>
      <c r="J22" s="187">
        <f t="shared" ref="J22" si="125">IF($B19=$B13,J16+IF($F19&lt;&gt;$G19,(K19+$G21-$G20)/$F19,K19/$F19),IF($F19&lt;&gt;G19,(K19+$G21-$G20)/$F19,K19/$F19))</f>
        <v>0</v>
      </c>
      <c r="K22" s="7">
        <f>SUM(L22:R22)</f>
        <v>0</v>
      </c>
      <c r="L22" s="26">
        <f t="shared" ref="L22:R22" si="126">L19</f>
        <v>0</v>
      </c>
      <c r="M22" s="26">
        <f t="shared" si="126"/>
        <v>0</v>
      </c>
      <c r="N22" s="26">
        <f t="shared" si="126"/>
        <v>0</v>
      </c>
      <c r="O22" s="26">
        <f t="shared" si="126"/>
        <v>0</v>
      </c>
      <c r="P22" s="26">
        <f t="shared" si="126"/>
        <v>0</v>
      </c>
      <c r="Q22" s="29">
        <f t="shared" si="126"/>
        <v>0</v>
      </c>
      <c r="R22" s="23">
        <f t="shared" si="126"/>
        <v>0</v>
      </c>
      <c r="S22" s="187">
        <f t="shared" ref="S22" si="127">IF($B19=$B13,S16+IF($F19&lt;&gt;$G19,(T19+$G21-$G20)/$F19,T19/$F19),IF($F19&lt;&gt;P19,(T19+$G21-$G20)/$F19,T19/$F19))</f>
        <v>0</v>
      </c>
      <c r="T22" s="7">
        <f>SUM(U22:AA22)</f>
        <v>0</v>
      </c>
      <c r="U22" s="26">
        <f t="shared" ref="U22:AA22" si="128">U19</f>
        <v>0</v>
      </c>
      <c r="V22" s="26">
        <f t="shared" si="128"/>
        <v>0</v>
      </c>
      <c r="W22" s="26">
        <f t="shared" si="128"/>
        <v>0</v>
      </c>
      <c r="X22" s="26">
        <f t="shared" si="128"/>
        <v>0</v>
      </c>
      <c r="Y22" s="113">
        <f t="shared" si="128"/>
        <v>0</v>
      </c>
      <c r="Z22" s="29">
        <f t="shared" si="128"/>
        <v>0</v>
      </c>
      <c r="AA22" s="23">
        <f t="shared" si="128"/>
        <v>0</v>
      </c>
      <c r="AB22" s="187">
        <f t="shared" ref="AB22" si="129">IF($B19=$B13,AB16+IF($F19&lt;&gt;$G19,(AC19+$G21-$G20)/$F19,AC19/$F19),IF($F19&lt;&gt;Y19,(AC19+$G21-$G20)/$F19,AC19/$F19))</f>
        <v>0</v>
      </c>
      <c r="AC22" s="7">
        <f>SUM(AD22:AJ22)</f>
        <v>0</v>
      </c>
      <c r="AD22" s="26">
        <f t="shared" ref="AD22:AJ22" si="130">AD19</f>
        <v>0</v>
      </c>
      <c r="AE22" s="26">
        <f t="shared" si="130"/>
        <v>0</v>
      </c>
      <c r="AF22" s="26">
        <f t="shared" si="130"/>
        <v>0</v>
      </c>
      <c r="AG22" s="26">
        <f t="shared" si="130"/>
        <v>0</v>
      </c>
      <c r="AH22" s="113">
        <f t="shared" si="130"/>
        <v>0</v>
      </c>
      <c r="AI22" s="29">
        <f t="shared" si="130"/>
        <v>0</v>
      </c>
      <c r="AJ22" s="23">
        <f t="shared" si="130"/>
        <v>0</v>
      </c>
      <c r="AK22" s="187">
        <f t="shared" ref="AK22" si="131">IF($B19=$B13,AK16+IF($F19&lt;&gt;$G19,(AL19+$G21-$G20)/$F19,AL19/$F19),IF($F19&lt;&gt;AH19,(AL19+$G21-$G20)/$F19,AL19/$F19))</f>
        <v>0</v>
      </c>
      <c r="AL22" s="7">
        <f>SUM(AM22:AS22)</f>
        <v>0</v>
      </c>
      <c r="AM22" s="26">
        <f t="shared" ref="AM22:AS22" si="132">AM19</f>
        <v>0</v>
      </c>
      <c r="AN22" s="26">
        <f t="shared" si="132"/>
        <v>0</v>
      </c>
      <c r="AO22" s="26">
        <f t="shared" si="132"/>
        <v>0</v>
      </c>
      <c r="AP22" s="26">
        <f t="shared" si="132"/>
        <v>0</v>
      </c>
      <c r="AQ22" s="113">
        <f t="shared" si="132"/>
        <v>0</v>
      </c>
      <c r="AR22" s="29">
        <f t="shared" si="132"/>
        <v>0</v>
      </c>
      <c r="AS22" s="23">
        <f t="shared" si="132"/>
        <v>0</v>
      </c>
      <c r="AT22" s="187">
        <f t="shared" ref="AT22" si="133">IF($B19=$B13,AT16+IF($F19&lt;&gt;$G19,(AU19+$G21-$G20)/$F19,AU19/$F19),IF($F19&lt;&gt;AQ19,(AU19+$G21-$G20)/$F19,AU19/$F19))</f>
        <v>0</v>
      </c>
      <c r="AU22" s="7">
        <f>SUM(AV22:BB22)</f>
        <v>0</v>
      </c>
      <c r="AV22" s="6">
        <f>IF(SUM($AM$9:$AS$9)=SUM($AV$9:$BB$9),AV19,IF(AND(SUM($AV$9:$BB$9)&gt;42,SUM($AV$9:$BB$9)&lt;49),AV19,0))</f>
        <v>0</v>
      </c>
      <c r="AW22" s="6">
        <f t="shared" ref="AW22:BB22" si="134">IF(SUM($AM$9:$AS$9)=SUM($AV$9:$BB$9),AW19,IF(AND(SUM($AV$9:$BB$9)&gt;42,SUM($AV$9:$BB$9)&lt;49),AW19,0))</f>
        <v>0</v>
      </c>
      <c r="AX22" s="6">
        <f t="shared" si="134"/>
        <v>0</v>
      </c>
      <c r="AY22" s="6">
        <f t="shared" si="134"/>
        <v>0</v>
      </c>
      <c r="AZ22" s="26">
        <f t="shared" si="134"/>
        <v>0</v>
      </c>
      <c r="BA22" s="29">
        <f t="shared" si="134"/>
        <v>0</v>
      </c>
      <c r="BB22" s="23">
        <f t="shared" si="134"/>
        <v>0</v>
      </c>
    </row>
    <row r="23" spans="1:54" ht="15.75" customHeight="1" x14ac:dyDescent="0.2">
      <c r="A23" s="1">
        <f>A22</f>
        <v>0</v>
      </c>
      <c r="B23" s="313"/>
      <c r="C23" s="314"/>
      <c r="D23" s="314"/>
      <c r="E23" s="314"/>
      <c r="F23" s="31"/>
      <c r="G23" s="183"/>
      <c r="H23" s="123">
        <f>IF($B19=$B13,H17+F23,$F23)</f>
        <v>0</v>
      </c>
      <c r="I23" s="165">
        <f>K23+T23+AC23+AL23+AU23</f>
        <v>0</v>
      </c>
      <c r="J23" s="141">
        <f t="shared" ref="J23" si="135">IF($H22=0,0,IF($B13=$B19,IF($H24&gt;0,$H24+J17,K19+J17),IF($H24&gt;0,$H24,K19)))</f>
        <v>0</v>
      </c>
      <c r="K23" s="7">
        <f>SUM(L23:R23)</f>
        <v>0</v>
      </c>
      <c r="L23" s="6"/>
      <c r="M23" s="6"/>
      <c r="N23" s="6"/>
      <c r="O23" s="6"/>
      <c r="P23" s="26"/>
      <c r="Q23" s="29"/>
      <c r="R23" s="23"/>
      <c r="S23" s="141">
        <f t="shared" ref="S23" si="136">IF($H22=0,0,IF($B13=$B19,IF($H24&gt;0,$H24+S17,T19+S17),IF($H24&gt;0,$H24,T19)))</f>
        <v>0</v>
      </c>
      <c r="T23" s="7">
        <f>SUM(U23:AA23)</f>
        <v>0</v>
      </c>
      <c r="U23" s="6"/>
      <c r="V23" s="6"/>
      <c r="W23" s="6"/>
      <c r="X23" s="6"/>
      <c r="Y23" s="26"/>
      <c r="Z23" s="29"/>
      <c r="AA23" s="23"/>
      <c r="AB23" s="141">
        <f t="shared" ref="AB23" si="137">IF($H22=0,0,IF($B13=$B19,IF($H24&gt;0,$H24+AB17,AC19+AB17),IF($H24&gt;0,$H24,AC19)))</f>
        <v>0</v>
      </c>
      <c r="AC23" s="7">
        <f>SUM(AD23:AJ23)</f>
        <v>0</v>
      </c>
      <c r="AD23" s="6"/>
      <c r="AE23" s="6"/>
      <c r="AF23" s="6"/>
      <c r="AG23" s="6"/>
      <c r="AH23" s="26"/>
      <c r="AI23" s="29"/>
      <c r="AJ23" s="23"/>
      <c r="AK23" s="141">
        <f t="shared" ref="AK23" si="138">IF($H22=0,0,IF($B13=$B19,IF($H24&gt;0,$H24+AK17,AL19+AK17),IF($H24&gt;0,$H24,AL19)))</f>
        <v>0</v>
      </c>
      <c r="AL23" s="7">
        <f>SUM(AM23:AS23)</f>
        <v>0</v>
      </c>
      <c r="AM23" s="6"/>
      <c r="AN23" s="6"/>
      <c r="AO23" s="6"/>
      <c r="AP23" s="6"/>
      <c r="AQ23" s="26"/>
      <c r="AR23" s="29"/>
      <c r="AS23" s="23"/>
      <c r="AT23" s="141">
        <f t="shared" ref="AT23" si="139">IF($H22=0,0,IF($B13=$B19,IF($H24&gt;0,$H24+AT17,AU19+AT17),IF($H24&gt;0,$H24,AU19)))</f>
        <v>0</v>
      </c>
      <c r="AU23" s="7">
        <f>SUM(AV23:BB23)</f>
        <v>0</v>
      </c>
      <c r="AV23" s="6"/>
      <c r="AW23" s="6"/>
      <c r="AX23" s="6"/>
      <c r="AY23" s="6"/>
      <c r="AZ23" s="26"/>
      <c r="BA23" s="29"/>
      <c r="BB23" s="23"/>
    </row>
    <row r="24" spans="1:54" ht="18.75" customHeight="1" thickBot="1" x14ac:dyDescent="0.25">
      <c r="A24" s="1">
        <f>A23</f>
        <v>0</v>
      </c>
      <c r="B24" s="323" t="str">
        <f>IF(B19="",Wydruk!$AE$6,IF(J20=0,Wydruk!$AE$7,IF(AND(G20&lt;G21,B19&lt;&gt;$B25),Wydruk!$AE$13,IF(AND($B19=$B13,$B19&lt;&gt;$B25),IF(OR(OR(J24&lt;4,J24&gt;5),OR(S24&lt;4,S24&gt;5),OR(AB24&lt;4,AB24&gt;5),OR(AK24&lt;4,AK24&gt;5),OR(AND(AT24&lt;4,AT24&gt;0),AT24&gt;5)),Wydruk!$AE$8,Wydruk!$AE$9),IF($B19=$B25,IF($F23&lt;&gt;0,Wydruk!$AE$12,Wydruk!$AE$10),IF(OR(OR(J20&lt;4,J20&gt;5),OR(S20&lt;4,S20&gt;5),OR(AB20&lt;4,AB20&gt;5),OR(AK20&lt;4,AK20&gt;5),OR(AND(AT20&lt;4,AT20&gt;0),AT20&gt;5)),Wydruk!$AE$8,Wydruk!$AE$11))))))</f>
        <v>Uzupełnij liczby godzin tygodniowego planu</v>
      </c>
      <c r="C24" s="324"/>
      <c r="D24" s="324"/>
      <c r="E24" s="324"/>
      <c r="F24" s="173">
        <f>luty!F24</f>
        <v>0</v>
      </c>
      <c r="G24" s="184">
        <f>luty!G24</f>
        <v>0</v>
      </c>
      <c r="H24" s="191">
        <f>IF(OR($G24=0,$F24=0,$G24="",$F24=""),0,$G24/$F24)</f>
        <v>0</v>
      </c>
      <c r="I24" s="193"/>
      <c r="J24" s="176">
        <f t="shared" ref="J24" si="140">IF($B13=$B19,IF(L19+L14&gt;0,1,0)+IF(M19+M14&gt;0,1,0)+IF(N19+N14&gt;0,1,0)+IF(O19+O14&gt;0,1,0)+IF(P19+P14&gt;0,1,0)+IF(Q19+Q14&gt;0,1,0)+IF(R19+R14&gt;0,1,0),J20)</f>
        <v>0</v>
      </c>
      <c r="K24" s="133">
        <f t="shared" ref="K24" si="141">IF(OR($B19=$B25,J24=0,(K20-Q24+O24)&lt;=0),0,(K20-Q24+O24)/J24)</f>
        <v>0</v>
      </c>
      <c r="L24" s="137">
        <f t="shared" ref="L24" si="142">IF(K24*(7-J21)&lt;=0,0,K24*(7-J21))</f>
        <v>0</v>
      </c>
      <c r="M24" s="311">
        <f>ROUND(IF(OR(K21-K24*(7-J21)+P24&lt;0,$B19=$B25,K24&lt;=0,K21=0),0,IF(K21-K24*(7-J21)+P24&gt;Q24-O24+P24,Q24-O24+P24,K21-K24*(7-J21)+P24)),1)</f>
        <v>0</v>
      </c>
      <c r="N24" s="312"/>
      <c r="O24" s="139">
        <f t="shared" ref="O24" si="143">IF(OR($B19=$B25,J20=0),0,IF($B19=$B13,J19,$F19))</f>
        <v>0</v>
      </c>
      <c r="P24" s="30">
        <f t="shared" ref="P24" si="144">IF(OR($B19=$B25,J24=0),0,$G21-$G20)</f>
        <v>0</v>
      </c>
      <c r="Q24" s="134">
        <f t="shared" ref="Q24" si="145">IF(OR($B19=$B25,J24=0),0,J23)</f>
        <v>0</v>
      </c>
      <c r="R24" s="138">
        <f t="shared" ref="R24" si="146">IF($B19=$B25,0,K21)</f>
        <v>0</v>
      </c>
      <c r="S24" s="176">
        <f t="shared" ref="S24" si="147">IF($B13=$B19,IF(U19+U14&gt;0,1,0)+IF(V19+V14&gt;0,1,0)+IF(W19+W14&gt;0,1,0)+IF(X19+X14&gt;0,1,0)+IF(Y19+Y14&gt;0,1,0)+IF(Z19+Z14&gt;0,1,0)+IF(AA19+AA14&gt;0,1,0),S20)</f>
        <v>0</v>
      </c>
      <c r="T24" s="133">
        <f t="shared" ref="T24" si="148">IF(OR($B19=$B25,S24=0,(T20-Z24+X24)&lt;=0),0,(T20-Z24+X24)/S24)</f>
        <v>0</v>
      </c>
      <c r="U24" s="137">
        <f t="shared" ref="U24" si="149">IF(T24*(7-S21)&lt;=0,0,T24*(7-S21))</f>
        <v>0</v>
      </c>
      <c r="V24" s="311">
        <f>ROUND(IF(OR(T21-T24*(7-S21)+Y24&lt;0,$B19=$B25,T24&lt;=0,T21=0),0,IF(T21-T24*(7-S21)+Y24&gt;Z24-X24+Y24,Z24-X24+Y24,T21-T24*(7-S21)+Y24)),1)</f>
        <v>0</v>
      </c>
      <c r="W24" s="312"/>
      <c r="X24" s="139">
        <f t="shared" ref="X24" si="150">IF(OR($B19=$B25,S20=0),0,IF($B19=$B13,S19,$F19))</f>
        <v>0</v>
      </c>
      <c r="Y24" s="30">
        <f t="shared" ref="Y24" si="151">IF(OR($B19=$B25,S24=0),0,$G21-$G20)</f>
        <v>0</v>
      </c>
      <c r="Z24" s="134">
        <f t="shared" ref="Z24" si="152">IF(OR($B19=$B25,S24=0),0,S23)</f>
        <v>0</v>
      </c>
      <c r="AA24" s="138">
        <f t="shared" ref="AA24" si="153">IF($B19=$B25,0,T21)</f>
        <v>0</v>
      </c>
      <c r="AB24" s="176">
        <f t="shared" ref="AB24" si="154">IF($B13=$B19,IF(AD19+AD14&gt;0,1,0)+IF(AE19+AE14&gt;0,1,0)+IF(AF19+AF14&gt;0,1,0)+IF(AG19+AG14&gt;0,1,0)+IF(AH19+AH14&gt;0,1,0)+IF(AI19+AI14&gt;0,1,0)+IF(AJ19+AJ14&gt;0,1,0),AB20)</f>
        <v>0</v>
      </c>
      <c r="AC24" s="133">
        <f t="shared" ref="AC24" si="155">IF(OR($B19=$B25,AB24=0,(AC20-AI24+AG24)&lt;=0),0,(AC20-AI24+AG24)/AB24)</f>
        <v>0</v>
      </c>
      <c r="AD24" s="137">
        <f t="shared" ref="AD24" si="156">IF(AC24*(7-AB21)&lt;=0,0,AC24*(7-AB21))</f>
        <v>0</v>
      </c>
      <c r="AE24" s="311">
        <f>ROUND(IF(OR(AC21-AC24*(7-AB21)+AH24&lt;0,$B19=$B25,AC24&lt;=0,AC21=0),0,IF(AC21-AC24*(7-AB21)+AH24&gt;AI24-AG24+AH24,AI24-AG24+AH24,AC21-AC24*(7-AB21)+AH24)),1)</f>
        <v>0</v>
      </c>
      <c r="AF24" s="312"/>
      <c r="AG24" s="139">
        <f t="shared" ref="AG24" si="157">IF(OR($B19=$B25,AB20=0),0,IF($B19=$B13,AB19,$F19))</f>
        <v>0</v>
      </c>
      <c r="AH24" s="30">
        <f t="shared" ref="AH24" si="158">IF(OR($B19=$B25,AB24=0),0,$G21-$G20)</f>
        <v>0</v>
      </c>
      <c r="AI24" s="134">
        <f t="shared" ref="AI24" si="159">IF(OR($B19=$B25,AB24=0),0,AB23)</f>
        <v>0</v>
      </c>
      <c r="AJ24" s="138">
        <f t="shared" ref="AJ24" si="160">IF($B19=$B25,0,AC21)</f>
        <v>0</v>
      </c>
      <c r="AK24" s="176">
        <f t="shared" ref="AK24" si="161">IF($B13=$B19,IF(AM19+AM14&gt;0,1,0)+IF(AN19+AN14&gt;0,1,0)+IF(AO19+AO14&gt;0,1,0)+IF(AP19+AP14&gt;0,1,0)+IF(AQ19+AQ14&gt;0,1,0)+IF(AR19+AR14&gt;0,1,0)+IF(AS19+AS14&gt;0,1,0),AK20)</f>
        <v>0</v>
      </c>
      <c r="AL24" s="133">
        <f t="shared" ref="AL24" si="162">IF(OR($B19=$B25,AK24=0,(AL20-AR24+AP24)&lt;=0),0,(AL20-AR24+AP24)/AK24)</f>
        <v>0</v>
      </c>
      <c r="AM24" s="137">
        <f t="shared" ref="AM24" si="163">IF(AL24*(7-AK21)&lt;=0,0,AL24*(7-AK21))</f>
        <v>0</v>
      </c>
      <c r="AN24" s="311">
        <f>ROUND(IF(OR(AL21-AL24*(7-AK21)+AQ24&lt;0,$B19=$B25,AL24&lt;=0,AL21=0),0,IF(AL21-AL24*(7-AK21)+AQ24&gt;AR24-AP24+AQ24,AR24-AP24+AQ24,AL21-AL24*(7-AK21)+AQ24)),1)</f>
        <v>0</v>
      </c>
      <c r="AO24" s="312"/>
      <c r="AP24" s="139">
        <f t="shared" ref="AP24" si="164">IF(OR($B19=$B25,AK20=0),0,IF($B19=$B13,AK19,$F19))</f>
        <v>0</v>
      </c>
      <c r="AQ24" s="30">
        <f t="shared" ref="AQ24" si="165">IF(OR($B19=$B25,AK24=0),0,$G21-$G20)</f>
        <v>0</v>
      </c>
      <c r="AR24" s="134">
        <f t="shared" ref="AR24" si="166">IF(OR($B19=$B25,AK24=0),0,AK23)</f>
        <v>0</v>
      </c>
      <c r="AS24" s="138">
        <f t="shared" ref="AS24" si="167">IF($B19=$B25,0,AL21)</f>
        <v>0</v>
      </c>
      <c r="AT24" s="176">
        <f t="shared" ref="AT24" si="168">IF($B13=$B19,IF(AV19+AV14&gt;0,1,0)+IF(AW19+AW14&gt;0,1,0)+IF(AX19+AX14&gt;0,1,0)+IF(AY19+AY14&gt;0,1,0)+IF(AZ19+AZ14&gt;0,1,0)+IF(BA19+BA14&gt;0,1,0)+IF(BB19+BB14&gt;0,1,0),AT20)</f>
        <v>0</v>
      </c>
      <c r="AU24" s="133">
        <f t="shared" ref="AU24" si="169">IF(OR($B19=$B25,AT24=0,(AU20-BA24+AY24)&lt;=0),0,(AU20-BA24+AY24)/AT24)</f>
        <v>0</v>
      </c>
      <c r="AV24" s="137">
        <f t="shared" ref="AV24" si="170">IF(AU24*(7-AT21)&lt;=0,0,AU24*(7-AT21))</f>
        <v>0</v>
      </c>
      <c r="AW24" s="311">
        <f>ROUND(IF(OR(AU21-AU24*(7-AT21)+AZ24&lt;0,$B19=$B25,AU24&lt;=0,AU21=0),0,IF(AU21-AU24*(7-AT21)+AZ24&gt;BA24-AY24+AZ24,BA24-AY24+AZ24,AU21-AU24*(7-AT21)+AZ24)),1)</f>
        <v>0</v>
      </c>
      <c r="AX24" s="312"/>
      <c r="AY24" s="139">
        <f t="shared" ref="AY24" si="171">IF(OR($B19=$B25,AT20=0),0,IF($B19=$B13,AT19,$F19))</f>
        <v>0</v>
      </c>
      <c r="AZ24" s="30">
        <f t="shared" ref="AZ24" si="172">IF(OR($B19=$B25,AT24=0),0,$G21-$G20)</f>
        <v>0</v>
      </c>
      <c r="BA24" s="134">
        <f t="shared" ref="BA24" si="173">IF(OR($B19=$B25,AT24=0),0,AT23)</f>
        <v>0</v>
      </c>
      <c r="BB24" s="138">
        <f t="shared" ref="BB24" si="174">IF($B19=$B25,0,AU21)</f>
        <v>0</v>
      </c>
    </row>
    <row r="25" spans="1:54" ht="15.75" x14ac:dyDescent="0.2">
      <c r="A25" s="1">
        <f t="shared" ref="A25" si="175">IF(B25="","1. Niewypełnione",B25)</f>
        <v>0</v>
      </c>
      <c r="B25" s="320">
        <f>luty!B25</f>
        <v>0</v>
      </c>
      <c r="C25" s="321">
        <f>luty!C25</f>
        <v>0</v>
      </c>
      <c r="D25" s="321">
        <f>luty!D25</f>
        <v>0</v>
      </c>
      <c r="E25" s="321">
        <f>luty!E25</f>
        <v>0</v>
      </c>
      <c r="F25" s="177">
        <f>luty!F25</f>
        <v>18</v>
      </c>
      <c r="G25" s="185">
        <f>luty!G25</f>
        <v>18</v>
      </c>
      <c r="H25" s="177"/>
      <c r="I25" s="192">
        <f t="shared" ref="I25:I29" si="176">K25+T25+AC25+AL25+AU25</f>
        <v>0</v>
      </c>
      <c r="J25" s="186">
        <f t="shared" ref="J25" si="177">IF(OR($B25=$B31,J28=0),0,ROUND((K26+P30)/J28,0))</f>
        <v>0</v>
      </c>
      <c r="K25" s="51">
        <f t="shared" ref="K25:K26" si="178">SUM(L25:R25)</f>
        <v>0</v>
      </c>
      <c r="L25" s="52">
        <f>luty!L25</f>
        <v>0</v>
      </c>
      <c r="M25" s="52">
        <f>luty!M25</f>
        <v>0</v>
      </c>
      <c r="N25" s="52">
        <f>luty!N25</f>
        <v>0</v>
      </c>
      <c r="O25" s="52">
        <f>luty!O25</f>
        <v>0</v>
      </c>
      <c r="P25" s="53">
        <f>luty!P25</f>
        <v>0</v>
      </c>
      <c r="Q25" s="54">
        <f>luty!Q25</f>
        <v>0</v>
      </c>
      <c r="R25" s="55">
        <f>luty!R25</f>
        <v>0</v>
      </c>
      <c r="S25" s="188">
        <f t="shared" ref="S25" si="179">IF(OR($B25=$B31,S28=0),0,ROUND((T26+Y30)/S28,0))</f>
        <v>0</v>
      </c>
      <c r="T25" s="51">
        <f t="shared" ref="T25:T26" si="180">SUM(U25:AA25)</f>
        <v>0</v>
      </c>
      <c r="U25" s="52">
        <f>luty!U25</f>
        <v>0</v>
      </c>
      <c r="V25" s="52">
        <f>luty!V25</f>
        <v>0</v>
      </c>
      <c r="W25" s="52">
        <f>luty!W25</f>
        <v>0</v>
      </c>
      <c r="X25" s="52">
        <f>luty!X25</f>
        <v>0</v>
      </c>
      <c r="Y25" s="53">
        <f>luty!Y25</f>
        <v>0</v>
      </c>
      <c r="Z25" s="54">
        <f>luty!Z25</f>
        <v>0</v>
      </c>
      <c r="AA25" s="55">
        <f>luty!AA25</f>
        <v>0</v>
      </c>
      <c r="AB25" s="188">
        <f t="shared" ref="AB25" si="181">IF(OR($B25=$B31,AB28=0),0,ROUND((AC26+AH30)/AB28,0))</f>
        <v>0</v>
      </c>
      <c r="AC25" s="51">
        <f t="shared" ref="AC25:AC26" si="182">SUM(AD25:AJ25)</f>
        <v>0</v>
      </c>
      <c r="AD25" s="52">
        <f>luty!AD25</f>
        <v>0</v>
      </c>
      <c r="AE25" s="52">
        <f>luty!AE25</f>
        <v>0</v>
      </c>
      <c r="AF25" s="52">
        <f>luty!AF25</f>
        <v>0</v>
      </c>
      <c r="AG25" s="52">
        <f>luty!AG25</f>
        <v>0</v>
      </c>
      <c r="AH25" s="53">
        <f>luty!AH25</f>
        <v>0</v>
      </c>
      <c r="AI25" s="54">
        <f>luty!AI25</f>
        <v>0</v>
      </c>
      <c r="AJ25" s="55">
        <f>luty!AJ25</f>
        <v>0</v>
      </c>
      <c r="AK25" s="188">
        <f t="shared" ref="AK25" si="183">IF(OR($B25=$B31,AK28=0),0,ROUND((AL26+AQ30)/AK28,0))</f>
        <v>0</v>
      </c>
      <c r="AL25" s="51">
        <f t="shared" ref="AL25:AL26" si="184">SUM(AM25:AS25)</f>
        <v>0</v>
      </c>
      <c r="AM25" s="52">
        <f>luty!AM25</f>
        <v>0</v>
      </c>
      <c r="AN25" s="52">
        <f>luty!AN25</f>
        <v>0</v>
      </c>
      <c r="AO25" s="52">
        <f>luty!AO25</f>
        <v>0</v>
      </c>
      <c r="AP25" s="52">
        <f>luty!AP25</f>
        <v>0</v>
      </c>
      <c r="AQ25" s="53">
        <f>luty!AQ25</f>
        <v>0</v>
      </c>
      <c r="AR25" s="54">
        <f>luty!AR25</f>
        <v>0</v>
      </c>
      <c r="AS25" s="55">
        <f>luty!AS25</f>
        <v>0</v>
      </c>
      <c r="AT25" s="188">
        <f t="shared" ref="AT25" si="185">IF(OR($B25=$B31,AT28=0),0,ROUND((AU26+AZ30)/AT28,0))</f>
        <v>0</v>
      </c>
      <c r="AU25" s="51">
        <f t="shared" ref="AU25:AU26" si="186">SUM(AV25:BB25)</f>
        <v>0</v>
      </c>
      <c r="AV25" s="52">
        <f t="shared" ref="AV25" si="187">IF(SUM($AM$9:$AS$9)=SUM($AV$9:$BB$9),AM25,IF(AND(SUM($AV$9:$BB$9)&gt;42,SUM($AV$9:$BB$9)&lt;49),AM25,0))</f>
        <v>0</v>
      </c>
      <c r="AW25" s="52">
        <f t="shared" ref="AW25" si="188">IF(SUM($AM$9:$AS$9)=SUM($AV$9:$BB$9),AN25,IF(AND(SUM($AV$9:$BB$9)&gt;42,SUM($AV$9:$BB$9)&lt;49),AN25,0))</f>
        <v>0</v>
      </c>
      <c r="AX25" s="52">
        <f t="shared" ref="AX25" si="189">IF(SUM($AM$9:$AS$9)=SUM($AV$9:$BB$9),AO25,IF(AND(SUM($AV$9:$BB$9)&gt;42,SUM($AV$9:$BB$9)&lt;49),AO25,0))</f>
        <v>0</v>
      </c>
      <c r="AY25" s="52">
        <f t="shared" ref="AY25" si="190">IF(SUM($AM$9:$AS$9)=SUM($AV$9:$BB$9),AP25,IF(AND(SUM($AV$9:$BB$9)&gt;42,SUM($AV$9:$BB$9)&lt;49),AP25,0))</f>
        <v>0</v>
      </c>
      <c r="AZ25" s="53">
        <f t="shared" ref="AZ25" si="191">IF(SUM($AM$9:$AS$9)=SUM($AV$9:$BB$9),AQ25,IF(AND(SUM($AV$9:$BB$9)&gt;42,SUM($AV$9:$BB$9)&lt;49),AQ25,0))</f>
        <v>0</v>
      </c>
      <c r="BA25" s="54">
        <f t="shared" ref="BA25" si="192">IF(SUM($AM$9:$AS$9)=SUM($AV$9:$BB$9),AR25,IF(AND(SUM($AV$9:$BB$9)&gt;42,SUM($AV$9:$BB$9)&lt;49),AR25,0))</f>
        <v>0</v>
      </c>
      <c r="BB25" s="55">
        <f t="shared" ref="BB25" si="193">IF(SUM($AM$9:$AS$9)=SUM($AV$9:$BB$9),AS25,IF(AND(SUM($AV$9:$BB$9)&gt;42,SUM($AV$9:$BB$9)&lt;49),AS25,0))</f>
        <v>0</v>
      </c>
    </row>
    <row r="26" spans="1:54" ht="12.75" hidden="1" customHeight="1" x14ac:dyDescent="0.2">
      <c r="B26" s="93"/>
      <c r="C26" s="94"/>
      <c r="D26" s="95"/>
      <c r="E26" s="115"/>
      <c r="F26" s="140" t="b">
        <f t="shared" ref="F26" si="194">IF($B19=$B25,OR(F20,G25&lt;F25),G25&lt;F25)</f>
        <v>0</v>
      </c>
      <c r="G26" s="189">
        <f t="shared" ref="G26" si="195">IF(AND($B19=$B25,$B19&lt;&gt;"",$B19&lt;&gt;0),G25+G20,G25)</f>
        <v>18</v>
      </c>
      <c r="H26" s="120"/>
      <c r="I26" s="165">
        <f t="shared" si="176"/>
        <v>0</v>
      </c>
      <c r="J26" s="194">
        <f t="shared" ref="J26" si="196">7-COUNTIF(L25:R25,0)-COUNTIF(L25:R25,"")</f>
        <v>0</v>
      </c>
      <c r="K26" s="22">
        <f t="shared" si="178"/>
        <v>0</v>
      </c>
      <c r="L26" s="35">
        <f t="shared" ref="L26:R26" si="197">IF($B19=$B25,L25+L20,L25)</f>
        <v>0</v>
      </c>
      <c r="M26" s="35">
        <f t="shared" si="197"/>
        <v>0</v>
      </c>
      <c r="N26" s="35">
        <f t="shared" si="197"/>
        <v>0</v>
      </c>
      <c r="O26" s="35">
        <f t="shared" si="197"/>
        <v>0</v>
      </c>
      <c r="P26" s="36">
        <f t="shared" si="197"/>
        <v>0</v>
      </c>
      <c r="Q26" s="37">
        <f t="shared" si="197"/>
        <v>0</v>
      </c>
      <c r="R26" s="38">
        <f t="shared" si="197"/>
        <v>0</v>
      </c>
      <c r="S26" s="194">
        <f t="shared" ref="S26" si="198">7-COUNTIF(U25:AA25,0)-COUNTIF(U25:AA25,"")</f>
        <v>0</v>
      </c>
      <c r="T26" s="22">
        <f t="shared" si="180"/>
        <v>0</v>
      </c>
      <c r="U26" s="35">
        <f t="shared" ref="U26:AA26" si="199">IF($B19=$B25,U25+U20,U25)</f>
        <v>0</v>
      </c>
      <c r="V26" s="35">
        <f t="shared" si="199"/>
        <v>0</v>
      </c>
      <c r="W26" s="35">
        <f t="shared" si="199"/>
        <v>0</v>
      </c>
      <c r="X26" s="35">
        <f t="shared" si="199"/>
        <v>0</v>
      </c>
      <c r="Y26" s="36">
        <f t="shared" si="199"/>
        <v>0</v>
      </c>
      <c r="Z26" s="37">
        <f t="shared" si="199"/>
        <v>0</v>
      </c>
      <c r="AA26" s="38">
        <f t="shared" si="199"/>
        <v>0</v>
      </c>
      <c r="AB26" s="194">
        <f t="shared" ref="AB26" si="200">7-COUNTIF(AD25:AJ25,0)-COUNTIF(AD25:AJ25,"")</f>
        <v>0</v>
      </c>
      <c r="AC26" s="22">
        <f t="shared" si="182"/>
        <v>0</v>
      </c>
      <c r="AD26" s="35">
        <f t="shared" ref="AD26:AJ26" si="201">IF($B19=$B25,AD25+AD20,AD25)</f>
        <v>0</v>
      </c>
      <c r="AE26" s="35">
        <f t="shared" si="201"/>
        <v>0</v>
      </c>
      <c r="AF26" s="35">
        <f t="shared" si="201"/>
        <v>0</v>
      </c>
      <c r="AG26" s="35">
        <f t="shared" si="201"/>
        <v>0</v>
      </c>
      <c r="AH26" s="36">
        <f t="shared" si="201"/>
        <v>0</v>
      </c>
      <c r="AI26" s="37">
        <f t="shared" si="201"/>
        <v>0</v>
      </c>
      <c r="AJ26" s="38">
        <f t="shared" si="201"/>
        <v>0</v>
      </c>
      <c r="AK26" s="194">
        <f t="shared" ref="AK26" si="202">7-COUNTIF(AM25:AS25,0)-COUNTIF(AM25:AS25,"")</f>
        <v>0</v>
      </c>
      <c r="AL26" s="22">
        <f t="shared" si="184"/>
        <v>0</v>
      </c>
      <c r="AM26" s="35">
        <f t="shared" ref="AM26:AS26" si="203">IF($B19=$B25,AM25+AM20,AM25)</f>
        <v>0</v>
      </c>
      <c r="AN26" s="35">
        <f t="shared" si="203"/>
        <v>0</v>
      </c>
      <c r="AO26" s="35">
        <f t="shared" si="203"/>
        <v>0</v>
      </c>
      <c r="AP26" s="35">
        <f t="shared" si="203"/>
        <v>0</v>
      </c>
      <c r="AQ26" s="36">
        <f t="shared" si="203"/>
        <v>0</v>
      </c>
      <c r="AR26" s="37">
        <f t="shared" si="203"/>
        <v>0</v>
      </c>
      <c r="AS26" s="38">
        <f t="shared" si="203"/>
        <v>0</v>
      </c>
      <c r="AT26" s="194">
        <f t="shared" ref="AT26" si="204">7-COUNTIF(AV25:BB25,0)-COUNTIF(AV25:BB25,"")</f>
        <v>0</v>
      </c>
      <c r="AU26" s="22">
        <f t="shared" si="186"/>
        <v>0</v>
      </c>
      <c r="AV26" s="35">
        <f t="shared" ref="AV26:BB26" si="205">IF($B19=$B25,AV25+AV20,AV25)</f>
        <v>0</v>
      </c>
      <c r="AW26" s="35">
        <f t="shared" si="205"/>
        <v>0</v>
      </c>
      <c r="AX26" s="35">
        <f t="shared" si="205"/>
        <v>0</v>
      </c>
      <c r="AY26" s="35">
        <f t="shared" si="205"/>
        <v>0</v>
      </c>
      <c r="AZ26" s="36">
        <f t="shared" si="205"/>
        <v>0</v>
      </c>
      <c r="BA26" s="37">
        <f t="shared" si="205"/>
        <v>0</v>
      </c>
      <c r="BB26" s="38">
        <f t="shared" si="205"/>
        <v>0</v>
      </c>
    </row>
    <row r="27" spans="1:54" ht="15" hidden="1" customHeight="1" x14ac:dyDescent="0.2">
      <c r="B27" s="116"/>
      <c r="C27" s="117"/>
      <c r="D27" s="118"/>
      <c r="E27" s="119"/>
      <c r="F27" s="92"/>
      <c r="G27" s="190">
        <f t="shared" ref="G27" si="206">IF(AND($B19=$B25,$B19&lt;&gt;"",$B19&lt;&gt;0),F25+G21,F25)</f>
        <v>18</v>
      </c>
      <c r="H27" s="121"/>
      <c r="I27" s="165">
        <f t="shared" si="176"/>
        <v>0</v>
      </c>
      <c r="J27" s="195">
        <f t="shared" ref="J27" si="207">IF($B25=$B19,COUNTIF(L27:R27,0),COUNTIF(L28:R28,0)+COUNTIF(L28:R28,""))</f>
        <v>7</v>
      </c>
      <c r="K27" s="39">
        <f t="shared" ref="K27:R27" si="208">IF($B19=$B25,K28+K21,K28)</f>
        <v>0</v>
      </c>
      <c r="L27" s="40">
        <f t="shared" si="208"/>
        <v>0</v>
      </c>
      <c r="M27" s="40">
        <f t="shared" si="208"/>
        <v>0</v>
      </c>
      <c r="N27" s="40">
        <f t="shared" si="208"/>
        <v>0</v>
      </c>
      <c r="O27" s="40">
        <f t="shared" si="208"/>
        <v>0</v>
      </c>
      <c r="P27" s="41">
        <f t="shared" si="208"/>
        <v>0</v>
      </c>
      <c r="Q27" s="42">
        <f t="shared" si="208"/>
        <v>0</v>
      </c>
      <c r="R27" s="43">
        <f t="shared" si="208"/>
        <v>0</v>
      </c>
      <c r="S27" s="195">
        <f t="shared" ref="S27" si="209">IF($B25=$B19,COUNTIF(U27:AA27,0),COUNTIF(U28:AA28,0)+COUNTIF(U28:AA28,""))</f>
        <v>7</v>
      </c>
      <c r="T27" s="39">
        <f t="shared" ref="T27:AA27" si="210">IF($B19=$B25,T28+T21,T28)</f>
        <v>0</v>
      </c>
      <c r="U27" s="40">
        <f t="shared" si="210"/>
        <v>0</v>
      </c>
      <c r="V27" s="40">
        <f t="shared" si="210"/>
        <v>0</v>
      </c>
      <c r="W27" s="40">
        <f t="shared" si="210"/>
        <v>0</v>
      </c>
      <c r="X27" s="40">
        <f t="shared" si="210"/>
        <v>0</v>
      </c>
      <c r="Y27" s="41">
        <f t="shared" si="210"/>
        <v>0</v>
      </c>
      <c r="Z27" s="42">
        <f t="shared" si="210"/>
        <v>0</v>
      </c>
      <c r="AA27" s="43">
        <f t="shared" si="210"/>
        <v>0</v>
      </c>
      <c r="AB27" s="195">
        <f t="shared" ref="AB27" si="211">IF($B25=$B19,COUNTIF(AD27:AJ27,0),COUNTIF(AD28:AJ28,0)+COUNTIF(AD28:AJ28,""))</f>
        <v>7</v>
      </c>
      <c r="AC27" s="39">
        <f t="shared" ref="AC27:AJ27" si="212">IF($B19=$B25,AC28+AC21,AC28)</f>
        <v>0</v>
      </c>
      <c r="AD27" s="40">
        <f t="shared" si="212"/>
        <v>0</v>
      </c>
      <c r="AE27" s="40">
        <f t="shared" si="212"/>
        <v>0</v>
      </c>
      <c r="AF27" s="40">
        <f t="shared" si="212"/>
        <v>0</v>
      </c>
      <c r="AG27" s="40">
        <f t="shared" si="212"/>
        <v>0</v>
      </c>
      <c r="AH27" s="41">
        <f t="shared" si="212"/>
        <v>0</v>
      </c>
      <c r="AI27" s="42">
        <f t="shared" si="212"/>
        <v>0</v>
      </c>
      <c r="AJ27" s="43">
        <f t="shared" si="212"/>
        <v>0</v>
      </c>
      <c r="AK27" s="195">
        <f t="shared" ref="AK27" si="213">IF($B25=$B19,COUNTIF(AM27:AS27,0),COUNTIF(AM28:AS28,0)+COUNTIF(AM28:AS28,""))</f>
        <v>7</v>
      </c>
      <c r="AL27" s="39">
        <f t="shared" ref="AL27:AS27" si="214">IF($B19=$B25,AL28+AL21,AL28)</f>
        <v>0</v>
      </c>
      <c r="AM27" s="40">
        <f t="shared" si="214"/>
        <v>0</v>
      </c>
      <c r="AN27" s="40">
        <f t="shared" si="214"/>
        <v>0</v>
      </c>
      <c r="AO27" s="40">
        <f t="shared" si="214"/>
        <v>0</v>
      </c>
      <c r="AP27" s="40">
        <f t="shared" si="214"/>
        <v>0</v>
      </c>
      <c r="AQ27" s="41">
        <f t="shared" si="214"/>
        <v>0</v>
      </c>
      <c r="AR27" s="42">
        <f t="shared" si="214"/>
        <v>0</v>
      </c>
      <c r="AS27" s="43">
        <f t="shared" si="214"/>
        <v>0</v>
      </c>
      <c r="AT27" s="195">
        <f t="shared" ref="AT27" si="215">IF($B25=$B19,COUNTIF(AV27:BB27,0),COUNTIF(AV28:BB28,0)+COUNTIF(AV28:BB28,""))</f>
        <v>7</v>
      </c>
      <c r="AU27" s="39">
        <f t="shared" ref="AU27:BB27" si="216">IF($B19=$B25,AU28+AU21,AU28)</f>
        <v>0</v>
      </c>
      <c r="AV27" s="40">
        <f t="shared" si="216"/>
        <v>0</v>
      </c>
      <c r="AW27" s="40">
        <f t="shared" si="216"/>
        <v>0</v>
      </c>
      <c r="AX27" s="40">
        <f t="shared" si="216"/>
        <v>0</v>
      </c>
      <c r="AY27" s="40">
        <f t="shared" si="216"/>
        <v>0</v>
      </c>
      <c r="AZ27" s="41">
        <f t="shared" si="216"/>
        <v>0</v>
      </c>
      <c r="BA27" s="42">
        <f t="shared" si="216"/>
        <v>0</v>
      </c>
      <c r="BB27" s="43">
        <f t="shared" si="216"/>
        <v>0</v>
      </c>
    </row>
    <row r="28" spans="1:54" ht="15.75" customHeight="1" x14ac:dyDescent="0.2">
      <c r="A28" s="1">
        <f t="shared" ref="A28" si="217">A25</f>
        <v>0</v>
      </c>
      <c r="B28" s="313">
        <f t="shared" ref="B28" si="218">B22+1</f>
        <v>2</v>
      </c>
      <c r="C28" s="314"/>
      <c r="D28" s="314"/>
      <c r="E28" s="314"/>
      <c r="F28" s="31"/>
      <c r="G28" s="183"/>
      <c r="H28" s="122">
        <f t="shared" ref="H28" si="219">5-COUNTIF(AU25,0)-COUNTIF(AL25,0)-COUNTIF(AC25,0)-COUNTIF(T25,0)-COUNTIF(K25,0)</f>
        <v>0</v>
      </c>
      <c r="I28" s="165">
        <f t="shared" si="176"/>
        <v>0</v>
      </c>
      <c r="J28" s="187">
        <f t="shared" ref="J28" si="220">IF($B25=$B19,J22+IF($F25&lt;&gt;$G25,(K25+$G27-$G26)/$F25,K25/$F25),IF($F25&lt;&gt;G25,(K25+$G27-$G26)/$F25,K25/$F25))</f>
        <v>0</v>
      </c>
      <c r="K28" s="7">
        <f t="shared" ref="K28:K29" si="221">SUM(L28:R28)</f>
        <v>0</v>
      </c>
      <c r="L28" s="26">
        <f t="shared" ref="L28:R28" si="222">L25</f>
        <v>0</v>
      </c>
      <c r="M28" s="26">
        <f t="shared" si="222"/>
        <v>0</v>
      </c>
      <c r="N28" s="26">
        <f t="shared" si="222"/>
        <v>0</v>
      </c>
      <c r="O28" s="26">
        <f t="shared" si="222"/>
        <v>0</v>
      </c>
      <c r="P28" s="26">
        <f t="shared" si="222"/>
        <v>0</v>
      </c>
      <c r="Q28" s="29">
        <f t="shared" si="222"/>
        <v>0</v>
      </c>
      <c r="R28" s="23">
        <f t="shared" si="222"/>
        <v>0</v>
      </c>
      <c r="S28" s="187">
        <f t="shared" ref="S28" si="223">IF($B25=$B19,S22+IF($F25&lt;&gt;$G25,(T25+$G27-$G26)/$F25,T25/$F25),IF($F25&lt;&gt;P25,(T25+$G27-$G26)/$F25,T25/$F25))</f>
        <v>0</v>
      </c>
      <c r="T28" s="7">
        <f t="shared" ref="T28:T29" si="224">SUM(U28:AA28)</f>
        <v>0</v>
      </c>
      <c r="U28" s="26">
        <f t="shared" ref="U28:AA28" si="225">U25</f>
        <v>0</v>
      </c>
      <c r="V28" s="26">
        <f t="shared" si="225"/>
        <v>0</v>
      </c>
      <c r="W28" s="26">
        <f t="shared" si="225"/>
        <v>0</v>
      </c>
      <c r="X28" s="26">
        <f t="shared" si="225"/>
        <v>0</v>
      </c>
      <c r="Y28" s="113">
        <f t="shared" si="225"/>
        <v>0</v>
      </c>
      <c r="Z28" s="29">
        <f t="shared" si="225"/>
        <v>0</v>
      </c>
      <c r="AA28" s="23">
        <f t="shared" si="225"/>
        <v>0</v>
      </c>
      <c r="AB28" s="187">
        <f t="shared" ref="AB28" si="226">IF($B25=$B19,AB22+IF($F25&lt;&gt;$G25,(AC25+$G27-$G26)/$F25,AC25/$F25),IF($F25&lt;&gt;Y25,(AC25+$G27-$G26)/$F25,AC25/$F25))</f>
        <v>0</v>
      </c>
      <c r="AC28" s="7">
        <f t="shared" ref="AC28:AC29" si="227">SUM(AD28:AJ28)</f>
        <v>0</v>
      </c>
      <c r="AD28" s="26">
        <f t="shared" ref="AD28:AJ28" si="228">AD25</f>
        <v>0</v>
      </c>
      <c r="AE28" s="26">
        <f t="shared" si="228"/>
        <v>0</v>
      </c>
      <c r="AF28" s="26">
        <f t="shared" si="228"/>
        <v>0</v>
      </c>
      <c r="AG28" s="26">
        <f t="shared" si="228"/>
        <v>0</v>
      </c>
      <c r="AH28" s="113">
        <f t="shared" si="228"/>
        <v>0</v>
      </c>
      <c r="AI28" s="29">
        <f t="shared" si="228"/>
        <v>0</v>
      </c>
      <c r="AJ28" s="23">
        <f t="shared" si="228"/>
        <v>0</v>
      </c>
      <c r="AK28" s="187">
        <f t="shared" ref="AK28" si="229">IF($B25=$B19,AK22+IF($F25&lt;&gt;$G25,(AL25+$G27-$G26)/$F25,AL25/$F25),IF($F25&lt;&gt;AH25,(AL25+$G27-$G26)/$F25,AL25/$F25))</f>
        <v>0</v>
      </c>
      <c r="AL28" s="7">
        <f t="shared" ref="AL28:AL29" si="230">SUM(AM28:AS28)</f>
        <v>0</v>
      </c>
      <c r="AM28" s="26">
        <f t="shared" ref="AM28:AS28" si="231">AM25</f>
        <v>0</v>
      </c>
      <c r="AN28" s="26">
        <f t="shared" si="231"/>
        <v>0</v>
      </c>
      <c r="AO28" s="26">
        <f t="shared" si="231"/>
        <v>0</v>
      </c>
      <c r="AP28" s="26">
        <f t="shared" si="231"/>
        <v>0</v>
      </c>
      <c r="AQ28" s="113">
        <f t="shared" si="231"/>
        <v>0</v>
      </c>
      <c r="AR28" s="29">
        <f t="shared" si="231"/>
        <v>0</v>
      </c>
      <c r="AS28" s="23">
        <f t="shared" si="231"/>
        <v>0</v>
      </c>
      <c r="AT28" s="187">
        <f t="shared" ref="AT28" si="232">IF($B25=$B19,AT22+IF($F25&lt;&gt;$G25,(AU25+$G27-$G26)/$F25,AU25/$F25),IF($F25&lt;&gt;AQ25,(AU25+$G27-$G26)/$F25,AU25/$F25))</f>
        <v>0</v>
      </c>
      <c r="AU28" s="7">
        <f t="shared" ref="AU28:AU29" si="233">SUM(AV28:BB28)</f>
        <v>0</v>
      </c>
      <c r="AV28" s="6">
        <f t="shared" ref="AV28" si="234">IF(SUM($AM$9:$AS$9)=SUM($AV$9:$BB$9),AV25,IF(AND(SUM($AV$9:$BB$9)&gt;42,SUM($AV$9:$BB$9)&lt;49),AV25,0))</f>
        <v>0</v>
      </c>
      <c r="AW28" s="6">
        <f t="shared" ref="AW28:BB28" si="235">IF(SUM($AM$9:$AS$9)=SUM($AV$9:$BB$9),AW25,IF(AND(SUM($AV$9:$BB$9)&gt;42,SUM($AV$9:$BB$9)&lt;49),AW25,0))</f>
        <v>0</v>
      </c>
      <c r="AX28" s="6">
        <f t="shared" si="235"/>
        <v>0</v>
      </c>
      <c r="AY28" s="6">
        <f t="shared" si="235"/>
        <v>0</v>
      </c>
      <c r="AZ28" s="26">
        <f t="shared" si="235"/>
        <v>0</v>
      </c>
      <c r="BA28" s="29">
        <f t="shared" si="235"/>
        <v>0</v>
      </c>
      <c r="BB28" s="23">
        <f t="shared" si="235"/>
        <v>0</v>
      </c>
    </row>
    <row r="29" spans="1:54" ht="15.75" customHeight="1" x14ac:dyDescent="0.2">
      <c r="A29" s="1">
        <f t="shared" ref="A29:A30" si="236">A28</f>
        <v>0</v>
      </c>
      <c r="B29" s="313"/>
      <c r="C29" s="314"/>
      <c r="D29" s="314"/>
      <c r="E29" s="314"/>
      <c r="F29" s="31"/>
      <c r="G29" s="183"/>
      <c r="H29" s="123">
        <f t="shared" ref="H29" si="237">IF($B25=$B19,H23+F29,$F29)</f>
        <v>0</v>
      </c>
      <c r="I29" s="165">
        <f t="shared" si="176"/>
        <v>0</v>
      </c>
      <c r="J29" s="141">
        <f t="shared" ref="J29" si="238">IF($H28=0,0,IF($B19=$B25,IF($H30&gt;0,$H30+J23,K25+J23),IF($H30&gt;0,$H30,K25)))</f>
        <v>0</v>
      </c>
      <c r="K29" s="7">
        <f t="shared" si="221"/>
        <v>0</v>
      </c>
      <c r="L29" s="6"/>
      <c r="M29" s="6"/>
      <c r="N29" s="6"/>
      <c r="O29" s="6"/>
      <c r="P29" s="26"/>
      <c r="Q29" s="29"/>
      <c r="R29" s="23"/>
      <c r="S29" s="141">
        <f t="shared" ref="S29" si="239">IF($H28=0,0,IF($B19=$B25,IF($H30&gt;0,$H30+S23,T25+S23),IF($H30&gt;0,$H30,T25)))</f>
        <v>0</v>
      </c>
      <c r="T29" s="7">
        <f t="shared" si="224"/>
        <v>0</v>
      </c>
      <c r="U29" s="6"/>
      <c r="V29" s="6"/>
      <c r="W29" s="6"/>
      <c r="X29" s="6"/>
      <c r="Y29" s="26"/>
      <c r="Z29" s="29"/>
      <c r="AA29" s="23"/>
      <c r="AB29" s="141">
        <f t="shared" ref="AB29" si="240">IF($H28=0,0,IF($B19=$B25,IF($H30&gt;0,$H30+AB23,AC25+AB23),IF($H30&gt;0,$H30,AC25)))</f>
        <v>0</v>
      </c>
      <c r="AC29" s="7">
        <f t="shared" si="227"/>
        <v>0</v>
      </c>
      <c r="AD29" s="6"/>
      <c r="AE29" s="6"/>
      <c r="AF29" s="6"/>
      <c r="AG29" s="6"/>
      <c r="AH29" s="26"/>
      <c r="AI29" s="29"/>
      <c r="AJ29" s="23"/>
      <c r="AK29" s="141">
        <f t="shared" ref="AK29" si="241">IF($H28=0,0,IF($B19=$B25,IF($H30&gt;0,$H30+AK23,AL25+AK23),IF($H30&gt;0,$H30,AL25)))</f>
        <v>0</v>
      </c>
      <c r="AL29" s="7">
        <f t="shared" si="230"/>
        <v>0</v>
      </c>
      <c r="AM29" s="6"/>
      <c r="AN29" s="6"/>
      <c r="AO29" s="6"/>
      <c r="AP29" s="6"/>
      <c r="AQ29" s="26"/>
      <c r="AR29" s="29"/>
      <c r="AS29" s="23"/>
      <c r="AT29" s="141">
        <f t="shared" ref="AT29" si="242">IF($H28=0,0,IF($B19=$B25,IF($H30&gt;0,$H30+AT23,AU25+AT23),IF($H30&gt;0,$H30,AU25)))</f>
        <v>0</v>
      </c>
      <c r="AU29" s="7">
        <f t="shared" si="233"/>
        <v>0</v>
      </c>
      <c r="AV29" s="6"/>
      <c r="AW29" s="6"/>
      <c r="AX29" s="6"/>
      <c r="AY29" s="6"/>
      <c r="AZ29" s="26"/>
      <c r="BA29" s="29"/>
      <c r="BB29" s="23"/>
    </row>
    <row r="30" spans="1:54" ht="18.75" customHeight="1" thickBot="1" x14ac:dyDescent="0.25">
      <c r="A30" s="1">
        <f t="shared" si="236"/>
        <v>0</v>
      </c>
      <c r="B30" s="323" t="str">
        <f>IF(B25="",Wydruk!$AE$6,IF(J26=0,Wydruk!$AE$7,IF(AND(G26&lt;G27,B25&lt;&gt;$B31),Wydruk!$AE$13,IF(AND($B25=$B19,$B25&lt;&gt;$B31),IF(OR(OR(J30&lt;4,J30&gt;5),OR(S30&lt;4,S30&gt;5),OR(AB30&lt;4,AB30&gt;5),OR(AK30&lt;4,AK30&gt;5),OR(AND(AT30&lt;4,AT30&gt;0),AT30&gt;5)),Wydruk!$AE$8,Wydruk!$AE$9),IF($B25=$B31,IF($F29&lt;&gt;0,Wydruk!$AE$12,Wydruk!$AE$10),IF(OR(OR(J26&lt;4,J26&gt;5),OR(S26&lt;4,S26&gt;5),OR(AB26&lt;4,AB26&gt;5),OR(AK26&lt;4,AK26&gt;5),OR(AND(AT26&lt;4,AT26&gt;0),AT26&gt;5)),Wydruk!$AE$8,Wydruk!$AE$11))))))</f>
        <v>Uzupełnij liczby godzin tygodniowego planu</v>
      </c>
      <c r="C30" s="324"/>
      <c r="D30" s="324"/>
      <c r="E30" s="324"/>
      <c r="F30" s="173">
        <f>luty!F30</f>
        <v>0</v>
      </c>
      <c r="G30" s="184">
        <f>luty!G30</f>
        <v>0</v>
      </c>
      <c r="H30" s="191">
        <f t="shared" ref="H30" si="243">IF(OR($G30=0,$F30=0,$G30="",$F30=""),0,$G30/$F30)</f>
        <v>0</v>
      </c>
      <c r="I30" s="193"/>
      <c r="J30" s="176">
        <f t="shared" ref="J30" si="244">IF($B19=$B25,IF(L25+L20&gt;0,1,0)+IF(M25+M20&gt;0,1,0)+IF(N25+N20&gt;0,1,0)+IF(O25+O20&gt;0,1,0)+IF(P25+P20&gt;0,1,0)+IF(Q25+Q20&gt;0,1,0)+IF(R25+R20&gt;0,1,0),J26)</f>
        <v>0</v>
      </c>
      <c r="K30" s="133">
        <f t="shared" ref="K30" si="245">IF(OR($B25=$B31,J30=0,(K26-Q30+O30)&lt;=0),0,(K26-Q30+O30)/J30)</f>
        <v>0</v>
      </c>
      <c r="L30" s="137">
        <f t="shared" ref="L30" si="246">IF(K30*(7-J27)&lt;=0,0,K30*(7-J27))</f>
        <v>0</v>
      </c>
      <c r="M30" s="311">
        <f t="shared" ref="M30" si="247">ROUND(IF(OR(K27-K30*(7-J27)+P30&lt;0,$B25=$B31,K30&lt;=0,K27=0),0,IF(K27-K30*(7-J27)+P30&gt;Q30-O30+P30,Q30-O30+P30,K27-K30*(7-J27)+P30)),1)</f>
        <v>0</v>
      </c>
      <c r="N30" s="312"/>
      <c r="O30" s="139">
        <f t="shared" ref="O30" si="248">IF(OR($B25=$B31,J26=0),0,IF($B25=$B19,J25,$F25))</f>
        <v>0</v>
      </c>
      <c r="P30" s="30">
        <f t="shared" ref="P30" si="249">IF(OR($B25=$B31,J30=0),0,$G27-$G26)</f>
        <v>0</v>
      </c>
      <c r="Q30" s="134">
        <f t="shared" ref="Q30" si="250">IF(OR($B25=$B31,J30=0),0,J29)</f>
        <v>0</v>
      </c>
      <c r="R30" s="138">
        <f t="shared" ref="R30" si="251">IF($B25=$B31,0,K27)</f>
        <v>0</v>
      </c>
      <c r="S30" s="176">
        <f t="shared" ref="S30" si="252">IF($B19=$B25,IF(U25+U20&gt;0,1,0)+IF(V25+V20&gt;0,1,0)+IF(W25+W20&gt;0,1,0)+IF(X25+X20&gt;0,1,0)+IF(Y25+Y20&gt;0,1,0)+IF(Z25+Z20&gt;0,1,0)+IF(AA25+AA20&gt;0,1,0),S26)</f>
        <v>0</v>
      </c>
      <c r="T30" s="133">
        <f t="shared" ref="T30" si="253">IF(OR($B25=$B31,S30=0,(T26-Z30+X30)&lt;=0),0,(T26-Z30+X30)/S30)</f>
        <v>0</v>
      </c>
      <c r="U30" s="137">
        <f t="shared" ref="U30" si="254">IF(T30*(7-S27)&lt;=0,0,T30*(7-S27))</f>
        <v>0</v>
      </c>
      <c r="V30" s="311">
        <f t="shared" ref="V30" si="255">ROUND(IF(OR(T27-T30*(7-S27)+Y30&lt;0,$B25=$B31,T30&lt;=0,T27=0),0,IF(T27-T30*(7-S27)+Y30&gt;Z30-X30+Y30,Z30-X30+Y30,T27-T30*(7-S27)+Y30)),1)</f>
        <v>0</v>
      </c>
      <c r="W30" s="312"/>
      <c r="X30" s="139">
        <f t="shared" ref="X30" si="256">IF(OR($B25=$B31,S26=0),0,IF($B25=$B19,S25,$F25))</f>
        <v>0</v>
      </c>
      <c r="Y30" s="30">
        <f t="shared" ref="Y30" si="257">IF(OR($B25=$B31,S30=0),0,$G27-$G26)</f>
        <v>0</v>
      </c>
      <c r="Z30" s="134">
        <f t="shared" ref="Z30" si="258">IF(OR($B25=$B31,S30=0),0,S29)</f>
        <v>0</v>
      </c>
      <c r="AA30" s="138">
        <f t="shared" ref="AA30" si="259">IF($B25=$B31,0,T27)</f>
        <v>0</v>
      </c>
      <c r="AB30" s="176">
        <f t="shared" ref="AB30" si="260">IF($B19=$B25,IF(AD25+AD20&gt;0,1,0)+IF(AE25+AE20&gt;0,1,0)+IF(AF25+AF20&gt;0,1,0)+IF(AG25+AG20&gt;0,1,0)+IF(AH25+AH20&gt;0,1,0)+IF(AI25+AI20&gt;0,1,0)+IF(AJ25+AJ20&gt;0,1,0),AB26)</f>
        <v>0</v>
      </c>
      <c r="AC30" s="133">
        <f t="shared" ref="AC30" si="261">IF(OR($B25=$B31,AB30=0,(AC26-AI30+AG30)&lt;=0),0,(AC26-AI30+AG30)/AB30)</f>
        <v>0</v>
      </c>
      <c r="AD30" s="137">
        <f t="shared" ref="AD30" si="262">IF(AC30*(7-AB27)&lt;=0,0,AC30*(7-AB27))</f>
        <v>0</v>
      </c>
      <c r="AE30" s="311">
        <f t="shared" ref="AE30" si="263">ROUND(IF(OR(AC27-AC30*(7-AB27)+AH30&lt;0,$B25=$B31,AC30&lt;=0,AC27=0),0,IF(AC27-AC30*(7-AB27)+AH30&gt;AI30-AG30+AH30,AI30-AG30+AH30,AC27-AC30*(7-AB27)+AH30)),1)</f>
        <v>0</v>
      </c>
      <c r="AF30" s="312"/>
      <c r="AG30" s="139">
        <f t="shared" ref="AG30" si="264">IF(OR($B25=$B31,AB26=0),0,IF($B25=$B19,AB25,$F25))</f>
        <v>0</v>
      </c>
      <c r="AH30" s="30">
        <f t="shared" ref="AH30" si="265">IF(OR($B25=$B31,AB30=0),0,$G27-$G26)</f>
        <v>0</v>
      </c>
      <c r="AI30" s="134">
        <f t="shared" ref="AI30" si="266">IF(OR($B25=$B31,AB30=0),0,AB29)</f>
        <v>0</v>
      </c>
      <c r="AJ30" s="138">
        <f t="shared" ref="AJ30" si="267">IF($B25=$B31,0,AC27)</f>
        <v>0</v>
      </c>
      <c r="AK30" s="176">
        <f t="shared" ref="AK30" si="268">IF($B19=$B25,IF(AM25+AM20&gt;0,1,0)+IF(AN25+AN20&gt;0,1,0)+IF(AO25+AO20&gt;0,1,0)+IF(AP25+AP20&gt;0,1,0)+IF(AQ25+AQ20&gt;0,1,0)+IF(AR25+AR20&gt;0,1,0)+IF(AS25+AS20&gt;0,1,0),AK26)</f>
        <v>0</v>
      </c>
      <c r="AL30" s="133">
        <f t="shared" ref="AL30" si="269">IF(OR($B25=$B31,AK30=0,(AL26-AR30+AP30)&lt;=0),0,(AL26-AR30+AP30)/AK30)</f>
        <v>0</v>
      </c>
      <c r="AM30" s="137">
        <f t="shared" ref="AM30" si="270">IF(AL30*(7-AK27)&lt;=0,0,AL30*(7-AK27))</f>
        <v>0</v>
      </c>
      <c r="AN30" s="311">
        <f t="shared" ref="AN30" si="271">ROUND(IF(OR(AL27-AL30*(7-AK27)+AQ30&lt;0,$B25=$B31,AL30&lt;=0,AL27=0),0,IF(AL27-AL30*(7-AK27)+AQ30&gt;AR30-AP30+AQ30,AR30-AP30+AQ30,AL27-AL30*(7-AK27)+AQ30)),1)</f>
        <v>0</v>
      </c>
      <c r="AO30" s="312"/>
      <c r="AP30" s="139">
        <f t="shared" ref="AP30" si="272">IF(OR($B25=$B31,AK26=0),0,IF($B25=$B19,AK25,$F25))</f>
        <v>0</v>
      </c>
      <c r="AQ30" s="30">
        <f t="shared" ref="AQ30" si="273">IF(OR($B25=$B31,AK30=0),0,$G27-$G26)</f>
        <v>0</v>
      </c>
      <c r="AR30" s="134">
        <f t="shared" ref="AR30" si="274">IF(OR($B25=$B31,AK30=0),0,AK29)</f>
        <v>0</v>
      </c>
      <c r="AS30" s="138">
        <f t="shared" ref="AS30" si="275">IF($B25=$B31,0,AL27)</f>
        <v>0</v>
      </c>
      <c r="AT30" s="176">
        <f t="shared" ref="AT30" si="276">IF($B19=$B25,IF(AV25+AV20&gt;0,1,0)+IF(AW25+AW20&gt;0,1,0)+IF(AX25+AX20&gt;0,1,0)+IF(AY25+AY20&gt;0,1,0)+IF(AZ25+AZ20&gt;0,1,0)+IF(BA25+BA20&gt;0,1,0)+IF(BB25+BB20&gt;0,1,0),AT26)</f>
        <v>0</v>
      </c>
      <c r="AU30" s="133">
        <f t="shared" ref="AU30" si="277">IF(OR($B25=$B31,AT30=0,(AU26-BA30+AY30)&lt;=0),0,(AU26-BA30+AY30)/AT30)</f>
        <v>0</v>
      </c>
      <c r="AV30" s="137">
        <f t="shared" ref="AV30" si="278">IF(AU30*(7-AT27)&lt;=0,0,AU30*(7-AT27))</f>
        <v>0</v>
      </c>
      <c r="AW30" s="311">
        <f t="shared" ref="AW30" si="279">ROUND(IF(OR(AU27-AU30*(7-AT27)+AZ30&lt;0,$B25=$B31,AU30&lt;=0,AU27=0),0,IF(AU27-AU30*(7-AT27)+AZ30&gt;BA30-AY30+AZ30,BA30-AY30+AZ30,AU27-AU30*(7-AT27)+AZ30)),1)</f>
        <v>0</v>
      </c>
      <c r="AX30" s="312"/>
      <c r="AY30" s="139">
        <f t="shared" ref="AY30" si="280">IF(OR($B25=$B31,AT26=0),0,IF($B25=$B19,AT25,$F25))</f>
        <v>0</v>
      </c>
      <c r="AZ30" s="30">
        <f t="shared" ref="AZ30" si="281">IF(OR($B25=$B31,AT30=0),0,$G27-$G26)</f>
        <v>0</v>
      </c>
      <c r="BA30" s="134">
        <f t="shared" ref="BA30" si="282">IF(OR($B25=$B31,AT30=0),0,AT29)</f>
        <v>0</v>
      </c>
      <c r="BB30" s="138">
        <f t="shared" ref="BB30" si="283">IF($B25=$B31,0,AU27)</f>
        <v>0</v>
      </c>
    </row>
    <row r="31" spans="1:54" ht="15.75" x14ac:dyDescent="0.2">
      <c r="A31" s="1">
        <f t="shared" ref="A31" si="284">IF(B31="","1. Niewypełnione",B31)</f>
        <v>0</v>
      </c>
      <c r="B31" s="320">
        <f>luty!B31</f>
        <v>0</v>
      </c>
      <c r="C31" s="321">
        <f>luty!C31</f>
        <v>0</v>
      </c>
      <c r="D31" s="321">
        <f>luty!D31</f>
        <v>0</v>
      </c>
      <c r="E31" s="321">
        <f>luty!E31</f>
        <v>0</v>
      </c>
      <c r="F31" s="177">
        <f>luty!F31</f>
        <v>18</v>
      </c>
      <c r="G31" s="185">
        <f>luty!G31</f>
        <v>18</v>
      </c>
      <c r="H31" s="177"/>
      <c r="I31" s="192">
        <f t="shared" ref="I31:I35" si="285">K31+T31+AC31+AL31+AU31</f>
        <v>0</v>
      </c>
      <c r="J31" s="186">
        <f t="shared" ref="J31" si="286">IF(OR($B31=$B37,J34=0),0,ROUND((K32+P36)/J34,0))</f>
        <v>0</v>
      </c>
      <c r="K31" s="51">
        <f t="shared" ref="K31:K32" si="287">SUM(L31:R31)</f>
        <v>0</v>
      </c>
      <c r="L31" s="52">
        <f>luty!L31</f>
        <v>0</v>
      </c>
      <c r="M31" s="52">
        <f>luty!M31</f>
        <v>0</v>
      </c>
      <c r="N31" s="52">
        <f>luty!N31</f>
        <v>0</v>
      </c>
      <c r="O31" s="52">
        <f>luty!O31</f>
        <v>0</v>
      </c>
      <c r="P31" s="53">
        <f>luty!P31</f>
        <v>0</v>
      </c>
      <c r="Q31" s="54">
        <f>luty!Q31</f>
        <v>0</v>
      </c>
      <c r="R31" s="55">
        <f>luty!R31</f>
        <v>0</v>
      </c>
      <c r="S31" s="188">
        <f t="shared" ref="S31" si="288">IF(OR($B31=$B37,S34=0),0,ROUND((T32+Y36)/S34,0))</f>
        <v>0</v>
      </c>
      <c r="T31" s="51">
        <f t="shared" ref="T31:T32" si="289">SUM(U31:AA31)</f>
        <v>0</v>
      </c>
      <c r="U31" s="52">
        <f>luty!U31</f>
        <v>0</v>
      </c>
      <c r="V31" s="52">
        <f>luty!V31</f>
        <v>0</v>
      </c>
      <c r="W31" s="52">
        <f>luty!W31</f>
        <v>0</v>
      </c>
      <c r="X31" s="52">
        <f>luty!X31</f>
        <v>0</v>
      </c>
      <c r="Y31" s="53">
        <f>luty!Y31</f>
        <v>0</v>
      </c>
      <c r="Z31" s="54">
        <f>luty!Z31</f>
        <v>0</v>
      </c>
      <c r="AA31" s="55">
        <f>luty!AA31</f>
        <v>0</v>
      </c>
      <c r="AB31" s="188">
        <f t="shared" ref="AB31" si="290">IF(OR($B31=$B37,AB34=0),0,ROUND((AC32+AH36)/AB34,0))</f>
        <v>0</v>
      </c>
      <c r="AC31" s="51">
        <f t="shared" ref="AC31:AC32" si="291">SUM(AD31:AJ31)</f>
        <v>0</v>
      </c>
      <c r="AD31" s="52">
        <f>luty!AD31</f>
        <v>0</v>
      </c>
      <c r="AE31" s="52">
        <f>luty!AE31</f>
        <v>0</v>
      </c>
      <c r="AF31" s="52">
        <f>luty!AF31</f>
        <v>0</v>
      </c>
      <c r="AG31" s="52">
        <f>luty!AG31</f>
        <v>0</v>
      </c>
      <c r="AH31" s="53">
        <f>luty!AH31</f>
        <v>0</v>
      </c>
      <c r="AI31" s="54">
        <f>luty!AI31</f>
        <v>0</v>
      </c>
      <c r="AJ31" s="55">
        <f>luty!AJ31</f>
        <v>0</v>
      </c>
      <c r="AK31" s="188">
        <f t="shared" ref="AK31" si="292">IF(OR($B31=$B37,AK34=0),0,ROUND((AL32+AQ36)/AK34,0))</f>
        <v>0</v>
      </c>
      <c r="AL31" s="51">
        <f t="shared" ref="AL31:AL32" si="293">SUM(AM31:AS31)</f>
        <v>0</v>
      </c>
      <c r="AM31" s="52">
        <f>luty!AM31</f>
        <v>0</v>
      </c>
      <c r="AN31" s="52">
        <f>luty!AN31</f>
        <v>0</v>
      </c>
      <c r="AO31" s="52">
        <f>luty!AO31</f>
        <v>0</v>
      </c>
      <c r="AP31" s="52">
        <f>luty!AP31</f>
        <v>0</v>
      </c>
      <c r="AQ31" s="53">
        <f>luty!AQ31</f>
        <v>0</v>
      </c>
      <c r="AR31" s="54">
        <f>luty!AR31</f>
        <v>0</v>
      </c>
      <c r="AS31" s="55">
        <f>luty!AS31</f>
        <v>0</v>
      </c>
      <c r="AT31" s="188">
        <f t="shared" ref="AT31" si="294">IF(OR($B31=$B37,AT34=0),0,ROUND((AU32+AZ36)/AT34,0))</f>
        <v>0</v>
      </c>
      <c r="AU31" s="51">
        <f t="shared" ref="AU31:AU32" si="295">SUM(AV31:BB31)</f>
        <v>0</v>
      </c>
      <c r="AV31" s="52">
        <f t="shared" ref="AV31" si="296">IF(SUM($AM$9:$AS$9)=SUM($AV$9:$BB$9),AM31,IF(AND(SUM($AV$9:$BB$9)&gt;42,SUM($AV$9:$BB$9)&lt;49),AM31,0))</f>
        <v>0</v>
      </c>
      <c r="AW31" s="52">
        <f t="shared" ref="AW31" si="297">IF(SUM($AM$9:$AS$9)=SUM($AV$9:$BB$9),AN31,IF(AND(SUM($AV$9:$BB$9)&gt;42,SUM($AV$9:$BB$9)&lt;49),AN31,0))</f>
        <v>0</v>
      </c>
      <c r="AX31" s="52">
        <f t="shared" ref="AX31" si="298">IF(SUM($AM$9:$AS$9)=SUM($AV$9:$BB$9),AO31,IF(AND(SUM($AV$9:$BB$9)&gt;42,SUM($AV$9:$BB$9)&lt;49),AO31,0))</f>
        <v>0</v>
      </c>
      <c r="AY31" s="52">
        <f t="shared" ref="AY31" si="299">IF(SUM($AM$9:$AS$9)=SUM($AV$9:$BB$9),AP31,IF(AND(SUM($AV$9:$BB$9)&gt;42,SUM($AV$9:$BB$9)&lt;49),AP31,0))</f>
        <v>0</v>
      </c>
      <c r="AZ31" s="53">
        <f t="shared" ref="AZ31" si="300">IF(SUM($AM$9:$AS$9)=SUM($AV$9:$BB$9),AQ31,IF(AND(SUM($AV$9:$BB$9)&gt;42,SUM($AV$9:$BB$9)&lt;49),AQ31,0))</f>
        <v>0</v>
      </c>
      <c r="BA31" s="54">
        <f t="shared" ref="BA31" si="301">IF(SUM($AM$9:$AS$9)=SUM($AV$9:$BB$9),AR31,IF(AND(SUM($AV$9:$BB$9)&gt;42,SUM($AV$9:$BB$9)&lt;49),AR31,0))</f>
        <v>0</v>
      </c>
      <c r="BB31" s="55">
        <f t="shared" ref="BB31" si="302">IF(SUM($AM$9:$AS$9)=SUM($AV$9:$BB$9),AS31,IF(AND(SUM($AV$9:$BB$9)&gt;42,SUM($AV$9:$BB$9)&lt;49),AS31,0))</f>
        <v>0</v>
      </c>
    </row>
    <row r="32" spans="1:54" ht="12.75" hidden="1" customHeight="1" x14ac:dyDescent="0.2">
      <c r="B32" s="93"/>
      <c r="C32" s="94"/>
      <c r="D32" s="95"/>
      <c r="E32" s="115"/>
      <c r="F32" s="140" t="b">
        <f t="shared" ref="F32" si="303">IF($B25=$B31,OR(F26,G31&lt;F31),G31&lt;F31)</f>
        <v>0</v>
      </c>
      <c r="G32" s="189">
        <f t="shared" ref="G32" si="304">IF(AND($B25=$B31,$B25&lt;&gt;"",$B25&lt;&gt;0),G31+G26,G31)</f>
        <v>18</v>
      </c>
      <c r="H32" s="120"/>
      <c r="I32" s="165">
        <f t="shared" si="285"/>
        <v>0</v>
      </c>
      <c r="J32" s="194">
        <f t="shared" ref="J32" si="305">7-COUNTIF(L31:R31,0)-COUNTIF(L31:R31,"")</f>
        <v>0</v>
      </c>
      <c r="K32" s="22">
        <f t="shared" si="287"/>
        <v>0</v>
      </c>
      <c r="L32" s="35">
        <f t="shared" ref="L32:R32" si="306">IF($B25=$B31,L31+L26,L31)</f>
        <v>0</v>
      </c>
      <c r="M32" s="35">
        <f t="shared" si="306"/>
        <v>0</v>
      </c>
      <c r="N32" s="35">
        <f t="shared" si="306"/>
        <v>0</v>
      </c>
      <c r="O32" s="35">
        <f t="shared" si="306"/>
        <v>0</v>
      </c>
      <c r="P32" s="36">
        <f t="shared" si="306"/>
        <v>0</v>
      </c>
      <c r="Q32" s="37">
        <f t="shared" si="306"/>
        <v>0</v>
      </c>
      <c r="R32" s="38">
        <f t="shared" si="306"/>
        <v>0</v>
      </c>
      <c r="S32" s="194">
        <f t="shared" ref="S32" si="307">7-COUNTIF(U31:AA31,0)-COUNTIF(U31:AA31,"")</f>
        <v>0</v>
      </c>
      <c r="T32" s="22">
        <f t="shared" si="289"/>
        <v>0</v>
      </c>
      <c r="U32" s="35">
        <f t="shared" ref="U32:AA32" si="308">IF($B25=$B31,U31+U26,U31)</f>
        <v>0</v>
      </c>
      <c r="V32" s="35">
        <f t="shared" si="308"/>
        <v>0</v>
      </c>
      <c r="W32" s="35">
        <f t="shared" si="308"/>
        <v>0</v>
      </c>
      <c r="X32" s="35">
        <f t="shared" si="308"/>
        <v>0</v>
      </c>
      <c r="Y32" s="36">
        <f t="shared" si="308"/>
        <v>0</v>
      </c>
      <c r="Z32" s="37">
        <f t="shared" si="308"/>
        <v>0</v>
      </c>
      <c r="AA32" s="38">
        <f t="shared" si="308"/>
        <v>0</v>
      </c>
      <c r="AB32" s="194">
        <f t="shared" ref="AB32" si="309">7-COUNTIF(AD31:AJ31,0)-COUNTIF(AD31:AJ31,"")</f>
        <v>0</v>
      </c>
      <c r="AC32" s="22">
        <f t="shared" si="291"/>
        <v>0</v>
      </c>
      <c r="AD32" s="35">
        <f t="shared" ref="AD32:AJ32" si="310">IF($B25=$B31,AD31+AD26,AD31)</f>
        <v>0</v>
      </c>
      <c r="AE32" s="35">
        <f t="shared" si="310"/>
        <v>0</v>
      </c>
      <c r="AF32" s="35">
        <f t="shared" si="310"/>
        <v>0</v>
      </c>
      <c r="AG32" s="35">
        <f t="shared" si="310"/>
        <v>0</v>
      </c>
      <c r="AH32" s="36">
        <f t="shared" si="310"/>
        <v>0</v>
      </c>
      <c r="AI32" s="37">
        <f t="shared" si="310"/>
        <v>0</v>
      </c>
      <c r="AJ32" s="38">
        <f t="shared" si="310"/>
        <v>0</v>
      </c>
      <c r="AK32" s="194">
        <f t="shared" ref="AK32" si="311">7-COUNTIF(AM31:AS31,0)-COUNTIF(AM31:AS31,"")</f>
        <v>0</v>
      </c>
      <c r="AL32" s="22">
        <f t="shared" si="293"/>
        <v>0</v>
      </c>
      <c r="AM32" s="35">
        <f t="shared" ref="AM32:AS32" si="312">IF($B25=$B31,AM31+AM26,AM31)</f>
        <v>0</v>
      </c>
      <c r="AN32" s="35">
        <f t="shared" si="312"/>
        <v>0</v>
      </c>
      <c r="AO32" s="35">
        <f t="shared" si="312"/>
        <v>0</v>
      </c>
      <c r="AP32" s="35">
        <f t="shared" si="312"/>
        <v>0</v>
      </c>
      <c r="AQ32" s="36">
        <f t="shared" si="312"/>
        <v>0</v>
      </c>
      <c r="AR32" s="37">
        <f t="shared" si="312"/>
        <v>0</v>
      </c>
      <c r="AS32" s="38">
        <f t="shared" si="312"/>
        <v>0</v>
      </c>
      <c r="AT32" s="194">
        <f t="shared" ref="AT32" si="313">7-COUNTIF(AV31:BB31,0)-COUNTIF(AV31:BB31,"")</f>
        <v>0</v>
      </c>
      <c r="AU32" s="22">
        <f t="shared" si="295"/>
        <v>0</v>
      </c>
      <c r="AV32" s="35">
        <f t="shared" ref="AV32:BB32" si="314">IF($B25=$B31,AV31+AV26,AV31)</f>
        <v>0</v>
      </c>
      <c r="AW32" s="35">
        <f t="shared" si="314"/>
        <v>0</v>
      </c>
      <c r="AX32" s="35">
        <f t="shared" si="314"/>
        <v>0</v>
      </c>
      <c r="AY32" s="35">
        <f t="shared" si="314"/>
        <v>0</v>
      </c>
      <c r="AZ32" s="36">
        <f t="shared" si="314"/>
        <v>0</v>
      </c>
      <c r="BA32" s="37">
        <f t="shared" si="314"/>
        <v>0</v>
      </c>
      <c r="BB32" s="38">
        <f t="shared" si="314"/>
        <v>0</v>
      </c>
    </row>
    <row r="33" spans="1:54" ht="15" hidden="1" customHeight="1" x14ac:dyDescent="0.2">
      <c r="B33" s="116"/>
      <c r="C33" s="117"/>
      <c r="D33" s="118"/>
      <c r="E33" s="119"/>
      <c r="F33" s="92"/>
      <c r="G33" s="190">
        <f t="shared" ref="G33" si="315">IF(AND($B25=$B31,$B25&lt;&gt;"",$B25&lt;&gt;0),F31+G27,F31)</f>
        <v>18</v>
      </c>
      <c r="H33" s="121"/>
      <c r="I33" s="165">
        <f t="shared" si="285"/>
        <v>0</v>
      </c>
      <c r="J33" s="195">
        <f t="shared" ref="J33" si="316">IF($B31=$B25,COUNTIF(L33:R33,0),COUNTIF(L34:R34,0)+COUNTIF(L34:R34,""))</f>
        <v>7</v>
      </c>
      <c r="K33" s="39">
        <f t="shared" ref="K33:R33" si="317">IF($B25=$B31,K34+K27,K34)</f>
        <v>0</v>
      </c>
      <c r="L33" s="40">
        <f t="shared" si="317"/>
        <v>0</v>
      </c>
      <c r="M33" s="40">
        <f t="shared" si="317"/>
        <v>0</v>
      </c>
      <c r="N33" s="40">
        <f t="shared" si="317"/>
        <v>0</v>
      </c>
      <c r="O33" s="40">
        <f t="shared" si="317"/>
        <v>0</v>
      </c>
      <c r="P33" s="41">
        <f t="shared" si="317"/>
        <v>0</v>
      </c>
      <c r="Q33" s="42">
        <f t="shared" si="317"/>
        <v>0</v>
      </c>
      <c r="R33" s="43">
        <f t="shared" si="317"/>
        <v>0</v>
      </c>
      <c r="S33" s="195">
        <f t="shared" ref="S33" si="318">IF($B31=$B25,COUNTIF(U33:AA33,0),COUNTIF(U34:AA34,0)+COUNTIF(U34:AA34,""))</f>
        <v>7</v>
      </c>
      <c r="T33" s="39">
        <f t="shared" ref="T33:AA33" si="319">IF($B25=$B31,T34+T27,T34)</f>
        <v>0</v>
      </c>
      <c r="U33" s="40">
        <f t="shared" si="319"/>
        <v>0</v>
      </c>
      <c r="V33" s="40">
        <f t="shared" si="319"/>
        <v>0</v>
      </c>
      <c r="W33" s="40">
        <f t="shared" si="319"/>
        <v>0</v>
      </c>
      <c r="X33" s="40">
        <f t="shared" si="319"/>
        <v>0</v>
      </c>
      <c r="Y33" s="41">
        <f t="shared" si="319"/>
        <v>0</v>
      </c>
      <c r="Z33" s="42">
        <f t="shared" si="319"/>
        <v>0</v>
      </c>
      <c r="AA33" s="43">
        <f t="shared" si="319"/>
        <v>0</v>
      </c>
      <c r="AB33" s="195">
        <f t="shared" ref="AB33" si="320">IF($B31=$B25,COUNTIF(AD33:AJ33,0),COUNTIF(AD34:AJ34,0)+COUNTIF(AD34:AJ34,""))</f>
        <v>7</v>
      </c>
      <c r="AC33" s="39">
        <f t="shared" ref="AC33:AJ33" si="321">IF($B25=$B31,AC34+AC27,AC34)</f>
        <v>0</v>
      </c>
      <c r="AD33" s="40">
        <f t="shared" si="321"/>
        <v>0</v>
      </c>
      <c r="AE33" s="40">
        <f t="shared" si="321"/>
        <v>0</v>
      </c>
      <c r="AF33" s="40">
        <f t="shared" si="321"/>
        <v>0</v>
      </c>
      <c r="AG33" s="40">
        <f t="shared" si="321"/>
        <v>0</v>
      </c>
      <c r="AH33" s="41">
        <f t="shared" si="321"/>
        <v>0</v>
      </c>
      <c r="AI33" s="42">
        <f t="shared" si="321"/>
        <v>0</v>
      </c>
      <c r="AJ33" s="43">
        <f t="shared" si="321"/>
        <v>0</v>
      </c>
      <c r="AK33" s="195">
        <f t="shared" ref="AK33" si="322">IF($B31=$B25,COUNTIF(AM33:AS33,0),COUNTIF(AM34:AS34,0)+COUNTIF(AM34:AS34,""))</f>
        <v>7</v>
      </c>
      <c r="AL33" s="39">
        <f t="shared" ref="AL33:AS33" si="323">IF($B25=$B31,AL34+AL27,AL34)</f>
        <v>0</v>
      </c>
      <c r="AM33" s="40">
        <f t="shared" si="323"/>
        <v>0</v>
      </c>
      <c r="AN33" s="40">
        <f t="shared" si="323"/>
        <v>0</v>
      </c>
      <c r="AO33" s="40">
        <f t="shared" si="323"/>
        <v>0</v>
      </c>
      <c r="AP33" s="40">
        <f t="shared" si="323"/>
        <v>0</v>
      </c>
      <c r="AQ33" s="41">
        <f t="shared" si="323"/>
        <v>0</v>
      </c>
      <c r="AR33" s="42">
        <f t="shared" si="323"/>
        <v>0</v>
      </c>
      <c r="AS33" s="43">
        <f t="shared" si="323"/>
        <v>0</v>
      </c>
      <c r="AT33" s="195">
        <f t="shared" ref="AT33" si="324">IF($B31=$B25,COUNTIF(AV33:BB33,0),COUNTIF(AV34:BB34,0)+COUNTIF(AV34:BB34,""))</f>
        <v>7</v>
      </c>
      <c r="AU33" s="39">
        <f t="shared" ref="AU33:BB33" si="325">IF($B25=$B31,AU34+AU27,AU34)</f>
        <v>0</v>
      </c>
      <c r="AV33" s="40">
        <f t="shared" si="325"/>
        <v>0</v>
      </c>
      <c r="AW33" s="40">
        <f t="shared" si="325"/>
        <v>0</v>
      </c>
      <c r="AX33" s="40">
        <f t="shared" si="325"/>
        <v>0</v>
      </c>
      <c r="AY33" s="40">
        <f t="shared" si="325"/>
        <v>0</v>
      </c>
      <c r="AZ33" s="41">
        <f t="shared" si="325"/>
        <v>0</v>
      </c>
      <c r="BA33" s="42">
        <f t="shared" si="325"/>
        <v>0</v>
      </c>
      <c r="BB33" s="43">
        <f t="shared" si="325"/>
        <v>0</v>
      </c>
    </row>
    <row r="34" spans="1:54" ht="15.75" customHeight="1" x14ac:dyDescent="0.2">
      <c r="A34" s="1">
        <f t="shared" ref="A34" si="326">A31</f>
        <v>0</v>
      </c>
      <c r="B34" s="313">
        <f t="shared" ref="B34" si="327">B28+1</f>
        <v>3</v>
      </c>
      <c r="C34" s="314"/>
      <c r="D34" s="314"/>
      <c r="E34" s="314"/>
      <c r="F34" s="31"/>
      <c r="G34" s="183"/>
      <c r="H34" s="122">
        <f t="shared" ref="H34" si="328">5-COUNTIF(AU31,0)-COUNTIF(AL31,0)-COUNTIF(AC31,0)-COUNTIF(T31,0)-COUNTIF(K31,0)</f>
        <v>0</v>
      </c>
      <c r="I34" s="165">
        <f t="shared" si="285"/>
        <v>0</v>
      </c>
      <c r="J34" s="187">
        <f t="shared" ref="J34" si="329">IF($B31=$B25,J28+IF($F31&lt;&gt;$G31,(K31+$G33-$G32)/$F31,K31/$F31),IF($F31&lt;&gt;G31,(K31+$G33-$G32)/$F31,K31/$F31))</f>
        <v>0</v>
      </c>
      <c r="K34" s="7">
        <f t="shared" ref="K34:K35" si="330">SUM(L34:R34)</f>
        <v>0</v>
      </c>
      <c r="L34" s="26">
        <f t="shared" ref="L34:R34" si="331">L31</f>
        <v>0</v>
      </c>
      <c r="M34" s="26">
        <f t="shared" si="331"/>
        <v>0</v>
      </c>
      <c r="N34" s="26">
        <f t="shared" si="331"/>
        <v>0</v>
      </c>
      <c r="O34" s="26">
        <f t="shared" si="331"/>
        <v>0</v>
      </c>
      <c r="P34" s="26">
        <f t="shared" si="331"/>
        <v>0</v>
      </c>
      <c r="Q34" s="29">
        <f t="shared" si="331"/>
        <v>0</v>
      </c>
      <c r="R34" s="23">
        <f t="shared" si="331"/>
        <v>0</v>
      </c>
      <c r="S34" s="187">
        <f t="shared" ref="S34" si="332">IF($B31=$B25,S28+IF($F31&lt;&gt;$G31,(T31+$G33-$G32)/$F31,T31/$F31),IF($F31&lt;&gt;P31,(T31+$G33-$G32)/$F31,T31/$F31))</f>
        <v>0</v>
      </c>
      <c r="T34" s="7">
        <f t="shared" ref="T34:T35" si="333">SUM(U34:AA34)</f>
        <v>0</v>
      </c>
      <c r="U34" s="26">
        <f t="shared" ref="U34:AA34" si="334">U31</f>
        <v>0</v>
      </c>
      <c r="V34" s="26">
        <f t="shared" si="334"/>
        <v>0</v>
      </c>
      <c r="W34" s="26">
        <f t="shared" si="334"/>
        <v>0</v>
      </c>
      <c r="X34" s="26">
        <f t="shared" si="334"/>
        <v>0</v>
      </c>
      <c r="Y34" s="113">
        <f t="shared" si="334"/>
        <v>0</v>
      </c>
      <c r="Z34" s="29">
        <f t="shared" si="334"/>
        <v>0</v>
      </c>
      <c r="AA34" s="23">
        <f t="shared" si="334"/>
        <v>0</v>
      </c>
      <c r="AB34" s="187">
        <f t="shared" ref="AB34" si="335">IF($B31=$B25,AB28+IF($F31&lt;&gt;$G31,(AC31+$G33-$G32)/$F31,AC31/$F31),IF($F31&lt;&gt;Y31,(AC31+$G33-$G32)/$F31,AC31/$F31))</f>
        <v>0</v>
      </c>
      <c r="AC34" s="7">
        <f t="shared" ref="AC34:AC35" si="336">SUM(AD34:AJ34)</f>
        <v>0</v>
      </c>
      <c r="AD34" s="26">
        <f t="shared" ref="AD34:AJ34" si="337">AD31</f>
        <v>0</v>
      </c>
      <c r="AE34" s="26">
        <f t="shared" si="337"/>
        <v>0</v>
      </c>
      <c r="AF34" s="26">
        <f t="shared" si="337"/>
        <v>0</v>
      </c>
      <c r="AG34" s="26">
        <f t="shared" si="337"/>
        <v>0</v>
      </c>
      <c r="AH34" s="113">
        <f t="shared" si="337"/>
        <v>0</v>
      </c>
      <c r="AI34" s="29">
        <f t="shared" si="337"/>
        <v>0</v>
      </c>
      <c r="AJ34" s="23">
        <f t="shared" si="337"/>
        <v>0</v>
      </c>
      <c r="AK34" s="187">
        <f t="shared" ref="AK34" si="338">IF($B31=$B25,AK28+IF($F31&lt;&gt;$G31,(AL31+$G33-$G32)/$F31,AL31/$F31),IF($F31&lt;&gt;AH31,(AL31+$G33-$G32)/$F31,AL31/$F31))</f>
        <v>0</v>
      </c>
      <c r="AL34" s="7">
        <f t="shared" ref="AL34:AL35" si="339">SUM(AM34:AS34)</f>
        <v>0</v>
      </c>
      <c r="AM34" s="26">
        <f t="shared" ref="AM34:AS34" si="340">AM31</f>
        <v>0</v>
      </c>
      <c r="AN34" s="26">
        <f t="shared" si="340"/>
        <v>0</v>
      </c>
      <c r="AO34" s="26">
        <f t="shared" si="340"/>
        <v>0</v>
      </c>
      <c r="AP34" s="26">
        <f t="shared" si="340"/>
        <v>0</v>
      </c>
      <c r="AQ34" s="113">
        <f t="shared" si="340"/>
        <v>0</v>
      </c>
      <c r="AR34" s="29">
        <f t="shared" si="340"/>
        <v>0</v>
      </c>
      <c r="AS34" s="23">
        <f t="shared" si="340"/>
        <v>0</v>
      </c>
      <c r="AT34" s="187">
        <f t="shared" ref="AT34" si="341">IF($B31=$B25,AT28+IF($F31&lt;&gt;$G31,(AU31+$G33-$G32)/$F31,AU31/$F31),IF($F31&lt;&gt;AQ31,(AU31+$G33-$G32)/$F31,AU31/$F31))</f>
        <v>0</v>
      </c>
      <c r="AU34" s="7">
        <f t="shared" ref="AU34:AU35" si="342">SUM(AV34:BB34)</f>
        <v>0</v>
      </c>
      <c r="AV34" s="6">
        <f t="shared" ref="AV34" si="343">IF(SUM($AM$9:$AS$9)=SUM($AV$9:$BB$9),AV31,IF(AND(SUM($AV$9:$BB$9)&gt;42,SUM($AV$9:$BB$9)&lt;49),AV31,0))</f>
        <v>0</v>
      </c>
      <c r="AW34" s="6">
        <f t="shared" ref="AW34:BB34" si="344">IF(SUM($AM$9:$AS$9)=SUM($AV$9:$BB$9),AW31,IF(AND(SUM($AV$9:$BB$9)&gt;42,SUM($AV$9:$BB$9)&lt;49),AW31,0))</f>
        <v>0</v>
      </c>
      <c r="AX34" s="6">
        <f t="shared" si="344"/>
        <v>0</v>
      </c>
      <c r="AY34" s="6">
        <f t="shared" si="344"/>
        <v>0</v>
      </c>
      <c r="AZ34" s="26">
        <f t="shared" si="344"/>
        <v>0</v>
      </c>
      <c r="BA34" s="29">
        <f t="shared" si="344"/>
        <v>0</v>
      </c>
      <c r="BB34" s="23">
        <f t="shared" si="344"/>
        <v>0</v>
      </c>
    </row>
    <row r="35" spans="1:54" ht="15.75" customHeight="1" x14ac:dyDescent="0.2">
      <c r="A35" s="1">
        <f t="shared" ref="A35:A36" si="345">A34</f>
        <v>0</v>
      </c>
      <c r="B35" s="313"/>
      <c r="C35" s="314"/>
      <c r="D35" s="314"/>
      <c r="E35" s="314"/>
      <c r="F35" s="31"/>
      <c r="G35" s="183"/>
      <c r="H35" s="123">
        <f t="shared" ref="H35" si="346">IF($B31=$B25,H29+F35,$F35)</f>
        <v>0</v>
      </c>
      <c r="I35" s="165">
        <f t="shared" si="285"/>
        <v>0</v>
      </c>
      <c r="J35" s="141">
        <f t="shared" ref="J35" si="347">IF($H34=0,0,IF($B25=$B31,IF($H36&gt;0,$H36+J29,K31+J29),IF($H36&gt;0,$H36,K31)))</f>
        <v>0</v>
      </c>
      <c r="K35" s="7">
        <f t="shared" si="330"/>
        <v>0</v>
      </c>
      <c r="L35" s="6"/>
      <c r="M35" s="6"/>
      <c r="N35" s="6"/>
      <c r="O35" s="6"/>
      <c r="P35" s="26"/>
      <c r="Q35" s="29"/>
      <c r="R35" s="23"/>
      <c r="S35" s="141">
        <f t="shared" ref="S35" si="348">IF($H34=0,0,IF($B25=$B31,IF($H36&gt;0,$H36+S29,T31+S29),IF($H36&gt;0,$H36,T31)))</f>
        <v>0</v>
      </c>
      <c r="T35" s="7">
        <f t="shared" si="333"/>
        <v>0</v>
      </c>
      <c r="U35" s="6"/>
      <c r="V35" s="6"/>
      <c r="W35" s="6"/>
      <c r="X35" s="6"/>
      <c r="Y35" s="26"/>
      <c r="Z35" s="29"/>
      <c r="AA35" s="23"/>
      <c r="AB35" s="141">
        <f t="shared" ref="AB35" si="349">IF($H34=0,0,IF($B25=$B31,IF($H36&gt;0,$H36+AB29,AC31+AB29),IF($H36&gt;0,$H36,AC31)))</f>
        <v>0</v>
      </c>
      <c r="AC35" s="7">
        <f t="shared" si="336"/>
        <v>0</v>
      </c>
      <c r="AD35" s="6"/>
      <c r="AE35" s="6"/>
      <c r="AF35" s="6"/>
      <c r="AG35" s="6"/>
      <c r="AH35" s="26"/>
      <c r="AI35" s="29"/>
      <c r="AJ35" s="23"/>
      <c r="AK35" s="141">
        <f t="shared" ref="AK35" si="350">IF($H34=0,0,IF($B25=$B31,IF($H36&gt;0,$H36+AK29,AL31+AK29),IF($H36&gt;0,$H36,AL31)))</f>
        <v>0</v>
      </c>
      <c r="AL35" s="7">
        <f t="shared" si="339"/>
        <v>0</v>
      </c>
      <c r="AM35" s="6"/>
      <c r="AN35" s="6"/>
      <c r="AO35" s="6"/>
      <c r="AP35" s="6"/>
      <c r="AQ35" s="26"/>
      <c r="AR35" s="29"/>
      <c r="AS35" s="23"/>
      <c r="AT35" s="141">
        <f t="shared" ref="AT35" si="351">IF($H34=0,0,IF($B25=$B31,IF($H36&gt;0,$H36+AT29,AU31+AT29),IF($H36&gt;0,$H36,AU31)))</f>
        <v>0</v>
      </c>
      <c r="AU35" s="7">
        <f t="shared" si="342"/>
        <v>0</v>
      </c>
      <c r="AV35" s="6"/>
      <c r="AW35" s="6"/>
      <c r="AX35" s="6"/>
      <c r="AY35" s="6"/>
      <c r="AZ35" s="26"/>
      <c r="BA35" s="29"/>
      <c r="BB35" s="23"/>
    </row>
    <row r="36" spans="1:54" ht="18.75" customHeight="1" thickBot="1" x14ac:dyDescent="0.25">
      <c r="A36" s="1">
        <f t="shared" si="345"/>
        <v>0</v>
      </c>
      <c r="B36" s="323" t="str">
        <f>IF(B31="",Wydruk!$AE$6,IF(J32=0,Wydruk!$AE$7,IF(AND(G32&lt;G33,B31&lt;&gt;$B37),Wydruk!$AE$13,IF(AND($B31=$B25,$B31&lt;&gt;$B37),IF(OR(OR(J36&lt;4,J36&gt;5),OR(S36&lt;4,S36&gt;5),OR(AB36&lt;4,AB36&gt;5),OR(AK36&lt;4,AK36&gt;5),OR(AND(AT36&lt;4,AT36&gt;0),AT36&gt;5)),Wydruk!$AE$8,Wydruk!$AE$9),IF($B31=$B37,IF($F35&lt;&gt;0,Wydruk!$AE$12,Wydruk!$AE$10),IF(OR(OR(J32&lt;4,J32&gt;5),OR(S32&lt;4,S32&gt;5),OR(AB32&lt;4,AB32&gt;5),OR(AK32&lt;4,AK32&gt;5),OR(AND(AT32&lt;4,AT32&gt;0),AT32&gt;5)),Wydruk!$AE$8,Wydruk!$AE$11))))))</f>
        <v>Uzupełnij liczby godzin tygodniowego planu</v>
      </c>
      <c r="C36" s="324"/>
      <c r="D36" s="324"/>
      <c r="E36" s="324"/>
      <c r="F36" s="173">
        <f>luty!F36</f>
        <v>0</v>
      </c>
      <c r="G36" s="184">
        <f>luty!G36</f>
        <v>0</v>
      </c>
      <c r="H36" s="191">
        <f t="shared" ref="H36" si="352">IF(OR($G36=0,$F36=0,$G36="",$F36=""),0,$G36/$F36)</f>
        <v>0</v>
      </c>
      <c r="I36" s="193"/>
      <c r="J36" s="176">
        <f t="shared" ref="J36" si="353">IF($B25=$B31,IF(L31+L26&gt;0,1,0)+IF(M31+M26&gt;0,1,0)+IF(N31+N26&gt;0,1,0)+IF(O31+O26&gt;0,1,0)+IF(P31+P26&gt;0,1,0)+IF(Q31+Q26&gt;0,1,0)+IF(R31+R26&gt;0,1,0),J32)</f>
        <v>0</v>
      </c>
      <c r="K36" s="133">
        <f t="shared" ref="K36" si="354">IF(OR($B31=$B37,J36=0,(K32-Q36+O36)&lt;=0),0,(K32-Q36+O36)/J36)</f>
        <v>0</v>
      </c>
      <c r="L36" s="137">
        <f t="shared" ref="L36" si="355">IF(K36*(7-J33)&lt;=0,0,K36*(7-J33))</f>
        <v>0</v>
      </c>
      <c r="M36" s="311">
        <f t="shared" ref="M36" si="356">ROUND(IF(OR(K33-K36*(7-J33)+P36&lt;0,$B31=$B37,K36&lt;=0,K33=0),0,IF(K33-K36*(7-J33)+P36&gt;Q36-O36+P36,Q36-O36+P36,K33-K36*(7-J33)+P36)),1)</f>
        <v>0</v>
      </c>
      <c r="N36" s="312"/>
      <c r="O36" s="139">
        <f t="shared" ref="O36" si="357">IF(OR($B31=$B37,J32=0),0,IF($B31=$B25,J31,$F31))</f>
        <v>0</v>
      </c>
      <c r="P36" s="30">
        <f t="shared" ref="P36" si="358">IF(OR($B31=$B37,J36=0),0,$G33-$G32)</f>
        <v>0</v>
      </c>
      <c r="Q36" s="134">
        <f t="shared" ref="Q36" si="359">IF(OR($B31=$B37,J36=0),0,J35)</f>
        <v>0</v>
      </c>
      <c r="R36" s="138">
        <f t="shared" ref="R36" si="360">IF($B31=$B37,0,K33)</f>
        <v>0</v>
      </c>
      <c r="S36" s="176">
        <f t="shared" ref="S36" si="361">IF($B25=$B31,IF(U31+U26&gt;0,1,0)+IF(V31+V26&gt;0,1,0)+IF(W31+W26&gt;0,1,0)+IF(X31+X26&gt;0,1,0)+IF(Y31+Y26&gt;0,1,0)+IF(Z31+Z26&gt;0,1,0)+IF(AA31+AA26&gt;0,1,0),S32)</f>
        <v>0</v>
      </c>
      <c r="T36" s="133">
        <f t="shared" ref="T36" si="362">IF(OR($B31=$B37,S36=0,(T32-Z36+X36)&lt;=0),0,(T32-Z36+X36)/S36)</f>
        <v>0</v>
      </c>
      <c r="U36" s="137">
        <f t="shared" ref="U36" si="363">IF(T36*(7-S33)&lt;=0,0,T36*(7-S33))</f>
        <v>0</v>
      </c>
      <c r="V36" s="311">
        <f t="shared" ref="V36" si="364">ROUND(IF(OR(T33-T36*(7-S33)+Y36&lt;0,$B31=$B37,T36&lt;=0,T33=0),0,IF(T33-T36*(7-S33)+Y36&gt;Z36-X36+Y36,Z36-X36+Y36,T33-T36*(7-S33)+Y36)),1)</f>
        <v>0</v>
      </c>
      <c r="W36" s="312"/>
      <c r="X36" s="139">
        <f t="shared" ref="X36" si="365">IF(OR($B31=$B37,S32=0),0,IF($B31=$B25,S31,$F31))</f>
        <v>0</v>
      </c>
      <c r="Y36" s="30">
        <f t="shared" ref="Y36" si="366">IF(OR($B31=$B37,S36=0),0,$G33-$G32)</f>
        <v>0</v>
      </c>
      <c r="Z36" s="134">
        <f t="shared" ref="Z36" si="367">IF(OR($B31=$B37,S36=0),0,S35)</f>
        <v>0</v>
      </c>
      <c r="AA36" s="138">
        <f t="shared" ref="AA36" si="368">IF($B31=$B37,0,T33)</f>
        <v>0</v>
      </c>
      <c r="AB36" s="176">
        <f t="shared" ref="AB36" si="369">IF($B25=$B31,IF(AD31+AD26&gt;0,1,0)+IF(AE31+AE26&gt;0,1,0)+IF(AF31+AF26&gt;0,1,0)+IF(AG31+AG26&gt;0,1,0)+IF(AH31+AH26&gt;0,1,0)+IF(AI31+AI26&gt;0,1,0)+IF(AJ31+AJ26&gt;0,1,0),AB32)</f>
        <v>0</v>
      </c>
      <c r="AC36" s="133">
        <f t="shared" ref="AC36" si="370">IF(OR($B31=$B37,AB36=0,(AC32-AI36+AG36)&lt;=0),0,(AC32-AI36+AG36)/AB36)</f>
        <v>0</v>
      </c>
      <c r="AD36" s="137">
        <f t="shared" ref="AD36" si="371">IF(AC36*(7-AB33)&lt;=0,0,AC36*(7-AB33))</f>
        <v>0</v>
      </c>
      <c r="AE36" s="311">
        <f t="shared" ref="AE36" si="372">ROUND(IF(OR(AC33-AC36*(7-AB33)+AH36&lt;0,$B31=$B37,AC36&lt;=0,AC33=0),0,IF(AC33-AC36*(7-AB33)+AH36&gt;AI36-AG36+AH36,AI36-AG36+AH36,AC33-AC36*(7-AB33)+AH36)),1)</f>
        <v>0</v>
      </c>
      <c r="AF36" s="312"/>
      <c r="AG36" s="139">
        <f t="shared" ref="AG36" si="373">IF(OR($B31=$B37,AB32=0),0,IF($B31=$B25,AB31,$F31))</f>
        <v>0</v>
      </c>
      <c r="AH36" s="30">
        <f t="shared" ref="AH36" si="374">IF(OR($B31=$B37,AB36=0),0,$G33-$G32)</f>
        <v>0</v>
      </c>
      <c r="AI36" s="134">
        <f t="shared" ref="AI36" si="375">IF(OR($B31=$B37,AB36=0),0,AB35)</f>
        <v>0</v>
      </c>
      <c r="AJ36" s="138">
        <f t="shared" ref="AJ36" si="376">IF($B31=$B37,0,AC33)</f>
        <v>0</v>
      </c>
      <c r="AK36" s="176">
        <f t="shared" ref="AK36" si="377">IF($B25=$B31,IF(AM31+AM26&gt;0,1,0)+IF(AN31+AN26&gt;0,1,0)+IF(AO31+AO26&gt;0,1,0)+IF(AP31+AP26&gt;0,1,0)+IF(AQ31+AQ26&gt;0,1,0)+IF(AR31+AR26&gt;0,1,0)+IF(AS31+AS26&gt;0,1,0),AK32)</f>
        <v>0</v>
      </c>
      <c r="AL36" s="133">
        <f t="shared" ref="AL36" si="378">IF(OR($B31=$B37,AK36=0,(AL32-AR36+AP36)&lt;=0),0,(AL32-AR36+AP36)/AK36)</f>
        <v>0</v>
      </c>
      <c r="AM36" s="137">
        <f t="shared" ref="AM36" si="379">IF(AL36*(7-AK33)&lt;=0,0,AL36*(7-AK33))</f>
        <v>0</v>
      </c>
      <c r="AN36" s="311">
        <f t="shared" ref="AN36" si="380">ROUND(IF(OR(AL33-AL36*(7-AK33)+AQ36&lt;0,$B31=$B37,AL36&lt;=0,AL33=0),0,IF(AL33-AL36*(7-AK33)+AQ36&gt;AR36-AP36+AQ36,AR36-AP36+AQ36,AL33-AL36*(7-AK33)+AQ36)),1)</f>
        <v>0</v>
      </c>
      <c r="AO36" s="312"/>
      <c r="AP36" s="139">
        <f t="shared" ref="AP36" si="381">IF(OR($B31=$B37,AK32=0),0,IF($B31=$B25,AK31,$F31))</f>
        <v>0</v>
      </c>
      <c r="AQ36" s="30">
        <f t="shared" ref="AQ36" si="382">IF(OR($B31=$B37,AK36=0),0,$G33-$G32)</f>
        <v>0</v>
      </c>
      <c r="AR36" s="134">
        <f t="shared" ref="AR36" si="383">IF(OR($B31=$B37,AK36=0),0,AK35)</f>
        <v>0</v>
      </c>
      <c r="AS36" s="138">
        <f t="shared" ref="AS36" si="384">IF($B31=$B37,0,AL33)</f>
        <v>0</v>
      </c>
      <c r="AT36" s="176">
        <f t="shared" ref="AT36" si="385">IF($B25=$B31,IF(AV31+AV26&gt;0,1,0)+IF(AW31+AW26&gt;0,1,0)+IF(AX31+AX26&gt;0,1,0)+IF(AY31+AY26&gt;0,1,0)+IF(AZ31+AZ26&gt;0,1,0)+IF(BA31+BA26&gt;0,1,0)+IF(BB31+BB26&gt;0,1,0),AT32)</f>
        <v>0</v>
      </c>
      <c r="AU36" s="133">
        <f t="shared" ref="AU36" si="386">IF(OR($B31=$B37,AT36=0,(AU32-BA36+AY36)&lt;=0),0,(AU32-BA36+AY36)/AT36)</f>
        <v>0</v>
      </c>
      <c r="AV36" s="137">
        <f t="shared" ref="AV36" si="387">IF(AU36*(7-AT33)&lt;=0,0,AU36*(7-AT33))</f>
        <v>0</v>
      </c>
      <c r="AW36" s="311">
        <f t="shared" ref="AW36" si="388">ROUND(IF(OR(AU33-AU36*(7-AT33)+AZ36&lt;0,$B31=$B37,AU36&lt;=0,AU33=0),0,IF(AU33-AU36*(7-AT33)+AZ36&gt;BA36-AY36+AZ36,BA36-AY36+AZ36,AU33-AU36*(7-AT33)+AZ36)),1)</f>
        <v>0</v>
      </c>
      <c r="AX36" s="312"/>
      <c r="AY36" s="139">
        <f t="shared" ref="AY36" si="389">IF(OR($B31=$B37,AT32=0),0,IF($B31=$B25,AT31,$F31))</f>
        <v>0</v>
      </c>
      <c r="AZ36" s="30">
        <f t="shared" ref="AZ36" si="390">IF(OR($B31=$B37,AT36=0),0,$G33-$G32)</f>
        <v>0</v>
      </c>
      <c r="BA36" s="134">
        <f t="shared" ref="BA36" si="391">IF(OR($B31=$B37,AT36=0),0,AT35)</f>
        <v>0</v>
      </c>
      <c r="BB36" s="138">
        <f t="shared" ref="BB36" si="392">IF($B31=$B37,0,AU33)</f>
        <v>0</v>
      </c>
    </row>
    <row r="37" spans="1:54" ht="15.75" x14ac:dyDescent="0.2">
      <c r="A37" s="1">
        <f t="shared" ref="A37" si="393">IF(B37="","1. Niewypełnione",B37)</f>
        <v>0</v>
      </c>
      <c r="B37" s="320">
        <f>luty!B37</f>
        <v>0</v>
      </c>
      <c r="C37" s="321">
        <f>luty!C37</f>
        <v>0</v>
      </c>
      <c r="D37" s="321">
        <f>luty!D37</f>
        <v>0</v>
      </c>
      <c r="E37" s="321">
        <f>luty!E37</f>
        <v>0</v>
      </c>
      <c r="F37" s="177">
        <f>luty!F37</f>
        <v>18</v>
      </c>
      <c r="G37" s="185">
        <f>luty!G37</f>
        <v>18</v>
      </c>
      <c r="H37" s="177"/>
      <c r="I37" s="192">
        <f t="shared" ref="I37:I41" si="394">K37+T37+AC37+AL37+AU37</f>
        <v>0</v>
      </c>
      <c r="J37" s="186">
        <f t="shared" ref="J37" si="395">IF(OR($B37=$B43,J40=0),0,ROUND((K38+P42)/J40,0))</f>
        <v>0</v>
      </c>
      <c r="K37" s="51">
        <f t="shared" ref="K37:K38" si="396">SUM(L37:R37)</f>
        <v>0</v>
      </c>
      <c r="L37" s="52">
        <f>luty!L37</f>
        <v>0</v>
      </c>
      <c r="M37" s="52">
        <f>luty!M37</f>
        <v>0</v>
      </c>
      <c r="N37" s="52">
        <f>luty!N37</f>
        <v>0</v>
      </c>
      <c r="O37" s="52">
        <f>luty!O37</f>
        <v>0</v>
      </c>
      <c r="P37" s="53">
        <f>luty!P37</f>
        <v>0</v>
      </c>
      <c r="Q37" s="54">
        <f>luty!Q37</f>
        <v>0</v>
      </c>
      <c r="R37" s="55">
        <f>luty!R37</f>
        <v>0</v>
      </c>
      <c r="S37" s="188">
        <f t="shared" ref="S37" si="397">IF(OR($B37=$B43,S40=0),0,ROUND((T38+Y42)/S40,0))</f>
        <v>0</v>
      </c>
      <c r="T37" s="51">
        <f t="shared" ref="T37:T38" si="398">SUM(U37:AA37)</f>
        <v>0</v>
      </c>
      <c r="U37" s="52">
        <f>luty!U37</f>
        <v>0</v>
      </c>
      <c r="V37" s="52">
        <f>luty!V37</f>
        <v>0</v>
      </c>
      <c r="W37" s="52">
        <f>luty!W37</f>
        <v>0</v>
      </c>
      <c r="X37" s="52">
        <f>luty!X37</f>
        <v>0</v>
      </c>
      <c r="Y37" s="53">
        <f>luty!Y37</f>
        <v>0</v>
      </c>
      <c r="Z37" s="54">
        <f>luty!Z37</f>
        <v>0</v>
      </c>
      <c r="AA37" s="55">
        <f>luty!AA37</f>
        <v>0</v>
      </c>
      <c r="AB37" s="188">
        <f t="shared" ref="AB37" si="399">IF(OR($B37=$B43,AB40=0),0,ROUND((AC38+AH42)/AB40,0))</f>
        <v>0</v>
      </c>
      <c r="AC37" s="51">
        <f t="shared" ref="AC37:AC38" si="400">SUM(AD37:AJ37)</f>
        <v>0</v>
      </c>
      <c r="AD37" s="52">
        <f>luty!AD37</f>
        <v>0</v>
      </c>
      <c r="AE37" s="52">
        <f>luty!AE37</f>
        <v>0</v>
      </c>
      <c r="AF37" s="52">
        <f>luty!AF37</f>
        <v>0</v>
      </c>
      <c r="AG37" s="52">
        <f>luty!AG37</f>
        <v>0</v>
      </c>
      <c r="AH37" s="53">
        <f>luty!AH37</f>
        <v>0</v>
      </c>
      <c r="AI37" s="54">
        <f>luty!AI37</f>
        <v>0</v>
      </c>
      <c r="AJ37" s="55">
        <f>luty!AJ37</f>
        <v>0</v>
      </c>
      <c r="AK37" s="188">
        <f t="shared" ref="AK37" si="401">IF(OR($B37=$B43,AK40=0),0,ROUND((AL38+AQ42)/AK40,0))</f>
        <v>0</v>
      </c>
      <c r="AL37" s="51">
        <f t="shared" ref="AL37:AL38" si="402">SUM(AM37:AS37)</f>
        <v>0</v>
      </c>
      <c r="AM37" s="52">
        <f>luty!AM37</f>
        <v>0</v>
      </c>
      <c r="AN37" s="52">
        <f>luty!AN37</f>
        <v>0</v>
      </c>
      <c r="AO37" s="52">
        <f>luty!AO37</f>
        <v>0</v>
      </c>
      <c r="AP37" s="52">
        <f>luty!AP37</f>
        <v>0</v>
      </c>
      <c r="AQ37" s="53">
        <f>luty!AQ37</f>
        <v>0</v>
      </c>
      <c r="AR37" s="54">
        <f>luty!AR37</f>
        <v>0</v>
      </c>
      <c r="AS37" s="55">
        <f>luty!AS37</f>
        <v>0</v>
      </c>
      <c r="AT37" s="188">
        <f t="shared" ref="AT37" si="403">IF(OR($B37=$B43,AT40=0),0,ROUND((AU38+AZ42)/AT40,0))</f>
        <v>0</v>
      </c>
      <c r="AU37" s="51">
        <f t="shared" ref="AU37:AU38" si="404">SUM(AV37:BB37)</f>
        <v>0</v>
      </c>
      <c r="AV37" s="52">
        <f t="shared" ref="AV37" si="405">IF(SUM($AM$9:$AS$9)=SUM($AV$9:$BB$9),AM37,IF(AND(SUM($AV$9:$BB$9)&gt;42,SUM($AV$9:$BB$9)&lt;49),AM37,0))</f>
        <v>0</v>
      </c>
      <c r="AW37" s="52">
        <f t="shared" ref="AW37" si="406">IF(SUM($AM$9:$AS$9)=SUM($AV$9:$BB$9),AN37,IF(AND(SUM($AV$9:$BB$9)&gt;42,SUM($AV$9:$BB$9)&lt;49),AN37,0))</f>
        <v>0</v>
      </c>
      <c r="AX37" s="52">
        <f t="shared" ref="AX37" si="407">IF(SUM($AM$9:$AS$9)=SUM($AV$9:$BB$9),AO37,IF(AND(SUM($AV$9:$BB$9)&gt;42,SUM($AV$9:$BB$9)&lt;49),AO37,0))</f>
        <v>0</v>
      </c>
      <c r="AY37" s="52">
        <f t="shared" ref="AY37" si="408">IF(SUM($AM$9:$AS$9)=SUM($AV$9:$BB$9),AP37,IF(AND(SUM($AV$9:$BB$9)&gt;42,SUM($AV$9:$BB$9)&lt;49),AP37,0))</f>
        <v>0</v>
      </c>
      <c r="AZ37" s="53">
        <f t="shared" ref="AZ37" si="409">IF(SUM($AM$9:$AS$9)=SUM($AV$9:$BB$9),AQ37,IF(AND(SUM($AV$9:$BB$9)&gt;42,SUM($AV$9:$BB$9)&lt;49),AQ37,0))</f>
        <v>0</v>
      </c>
      <c r="BA37" s="54">
        <f t="shared" ref="BA37" si="410">IF(SUM($AM$9:$AS$9)=SUM($AV$9:$BB$9),AR37,IF(AND(SUM($AV$9:$BB$9)&gt;42,SUM($AV$9:$BB$9)&lt;49),AR37,0))</f>
        <v>0</v>
      </c>
      <c r="BB37" s="55">
        <f t="shared" ref="BB37" si="411">IF(SUM($AM$9:$AS$9)=SUM($AV$9:$BB$9),AS37,IF(AND(SUM($AV$9:$BB$9)&gt;42,SUM($AV$9:$BB$9)&lt;49),AS37,0))</f>
        <v>0</v>
      </c>
    </row>
    <row r="38" spans="1:54" ht="12.75" hidden="1" customHeight="1" x14ac:dyDescent="0.2">
      <c r="B38" s="93"/>
      <c r="C38" s="94"/>
      <c r="D38" s="95"/>
      <c r="E38" s="115"/>
      <c r="F38" s="140" t="b">
        <f t="shared" ref="F38" si="412">IF($B31=$B37,OR(F32,G37&lt;F37),G37&lt;F37)</f>
        <v>0</v>
      </c>
      <c r="G38" s="189">
        <f t="shared" ref="G38" si="413">IF(AND($B31=$B37,$B31&lt;&gt;"",$B31&lt;&gt;0),G37+G32,G37)</f>
        <v>18</v>
      </c>
      <c r="H38" s="120"/>
      <c r="I38" s="165">
        <f t="shared" si="394"/>
        <v>0</v>
      </c>
      <c r="J38" s="194">
        <f t="shared" ref="J38" si="414">7-COUNTIF(L37:R37,0)-COUNTIF(L37:R37,"")</f>
        <v>0</v>
      </c>
      <c r="K38" s="22">
        <f t="shared" si="396"/>
        <v>0</v>
      </c>
      <c r="L38" s="35">
        <f t="shared" ref="L38:R38" si="415">IF($B31=$B37,L37+L32,L37)</f>
        <v>0</v>
      </c>
      <c r="M38" s="35">
        <f t="shared" si="415"/>
        <v>0</v>
      </c>
      <c r="N38" s="35">
        <f t="shared" si="415"/>
        <v>0</v>
      </c>
      <c r="O38" s="35">
        <f t="shared" si="415"/>
        <v>0</v>
      </c>
      <c r="P38" s="36">
        <f t="shared" si="415"/>
        <v>0</v>
      </c>
      <c r="Q38" s="37">
        <f t="shared" si="415"/>
        <v>0</v>
      </c>
      <c r="R38" s="38">
        <f t="shared" si="415"/>
        <v>0</v>
      </c>
      <c r="S38" s="194">
        <f t="shared" ref="S38" si="416">7-COUNTIF(U37:AA37,0)-COUNTIF(U37:AA37,"")</f>
        <v>0</v>
      </c>
      <c r="T38" s="22">
        <f t="shared" si="398"/>
        <v>0</v>
      </c>
      <c r="U38" s="35">
        <f t="shared" ref="U38:AA38" si="417">IF($B31=$B37,U37+U32,U37)</f>
        <v>0</v>
      </c>
      <c r="V38" s="35">
        <f t="shared" si="417"/>
        <v>0</v>
      </c>
      <c r="W38" s="35">
        <f t="shared" si="417"/>
        <v>0</v>
      </c>
      <c r="X38" s="35">
        <f t="shared" si="417"/>
        <v>0</v>
      </c>
      <c r="Y38" s="36">
        <f t="shared" si="417"/>
        <v>0</v>
      </c>
      <c r="Z38" s="37">
        <f t="shared" si="417"/>
        <v>0</v>
      </c>
      <c r="AA38" s="38">
        <f t="shared" si="417"/>
        <v>0</v>
      </c>
      <c r="AB38" s="194">
        <f t="shared" ref="AB38" si="418">7-COUNTIF(AD37:AJ37,0)-COUNTIF(AD37:AJ37,"")</f>
        <v>0</v>
      </c>
      <c r="AC38" s="22">
        <f t="shared" si="400"/>
        <v>0</v>
      </c>
      <c r="AD38" s="35">
        <f t="shared" ref="AD38:AJ38" si="419">IF($B31=$B37,AD37+AD32,AD37)</f>
        <v>0</v>
      </c>
      <c r="AE38" s="35">
        <f t="shared" si="419"/>
        <v>0</v>
      </c>
      <c r="AF38" s="35">
        <f t="shared" si="419"/>
        <v>0</v>
      </c>
      <c r="AG38" s="35">
        <f t="shared" si="419"/>
        <v>0</v>
      </c>
      <c r="AH38" s="36">
        <f t="shared" si="419"/>
        <v>0</v>
      </c>
      <c r="AI38" s="37">
        <f t="shared" si="419"/>
        <v>0</v>
      </c>
      <c r="AJ38" s="38">
        <f t="shared" si="419"/>
        <v>0</v>
      </c>
      <c r="AK38" s="194">
        <f t="shared" ref="AK38" si="420">7-COUNTIF(AM37:AS37,0)-COUNTIF(AM37:AS37,"")</f>
        <v>0</v>
      </c>
      <c r="AL38" s="22">
        <f t="shared" si="402"/>
        <v>0</v>
      </c>
      <c r="AM38" s="35">
        <f t="shared" ref="AM38:AS38" si="421">IF($B31=$B37,AM37+AM32,AM37)</f>
        <v>0</v>
      </c>
      <c r="AN38" s="35">
        <f t="shared" si="421"/>
        <v>0</v>
      </c>
      <c r="AO38" s="35">
        <f t="shared" si="421"/>
        <v>0</v>
      </c>
      <c r="AP38" s="35">
        <f t="shared" si="421"/>
        <v>0</v>
      </c>
      <c r="AQ38" s="36">
        <f t="shared" si="421"/>
        <v>0</v>
      </c>
      <c r="AR38" s="37">
        <f t="shared" si="421"/>
        <v>0</v>
      </c>
      <c r="AS38" s="38">
        <f t="shared" si="421"/>
        <v>0</v>
      </c>
      <c r="AT38" s="194">
        <f t="shared" ref="AT38" si="422">7-COUNTIF(AV37:BB37,0)-COUNTIF(AV37:BB37,"")</f>
        <v>0</v>
      </c>
      <c r="AU38" s="22">
        <f t="shared" si="404"/>
        <v>0</v>
      </c>
      <c r="AV38" s="35">
        <f t="shared" ref="AV38:BB38" si="423">IF($B31=$B37,AV37+AV32,AV37)</f>
        <v>0</v>
      </c>
      <c r="AW38" s="35">
        <f t="shared" si="423"/>
        <v>0</v>
      </c>
      <c r="AX38" s="35">
        <f t="shared" si="423"/>
        <v>0</v>
      </c>
      <c r="AY38" s="35">
        <f t="shared" si="423"/>
        <v>0</v>
      </c>
      <c r="AZ38" s="36">
        <f t="shared" si="423"/>
        <v>0</v>
      </c>
      <c r="BA38" s="37">
        <f t="shared" si="423"/>
        <v>0</v>
      </c>
      <c r="BB38" s="38">
        <f t="shared" si="423"/>
        <v>0</v>
      </c>
    </row>
    <row r="39" spans="1:54" ht="15" hidden="1" customHeight="1" x14ac:dyDescent="0.2">
      <c r="B39" s="116"/>
      <c r="C39" s="117"/>
      <c r="D39" s="118"/>
      <c r="E39" s="119"/>
      <c r="F39" s="92"/>
      <c r="G39" s="190">
        <f t="shared" ref="G39" si="424">IF(AND($B31=$B37,$B31&lt;&gt;"",$B31&lt;&gt;0),F37+G33,F37)</f>
        <v>18</v>
      </c>
      <c r="H39" s="121"/>
      <c r="I39" s="165">
        <f t="shared" si="394"/>
        <v>0</v>
      </c>
      <c r="J39" s="195">
        <f t="shared" ref="J39" si="425">IF($B37=$B31,COUNTIF(L39:R39,0),COUNTIF(L40:R40,0)+COUNTIF(L40:R40,""))</f>
        <v>7</v>
      </c>
      <c r="K39" s="39">
        <f t="shared" ref="K39:R39" si="426">IF($B31=$B37,K40+K33,K40)</f>
        <v>0</v>
      </c>
      <c r="L39" s="40">
        <f t="shared" si="426"/>
        <v>0</v>
      </c>
      <c r="M39" s="40">
        <f t="shared" si="426"/>
        <v>0</v>
      </c>
      <c r="N39" s="40">
        <f t="shared" si="426"/>
        <v>0</v>
      </c>
      <c r="O39" s="40">
        <f t="shared" si="426"/>
        <v>0</v>
      </c>
      <c r="P39" s="41">
        <f t="shared" si="426"/>
        <v>0</v>
      </c>
      <c r="Q39" s="42">
        <f t="shared" si="426"/>
        <v>0</v>
      </c>
      <c r="R39" s="43">
        <f t="shared" si="426"/>
        <v>0</v>
      </c>
      <c r="S39" s="195">
        <f t="shared" ref="S39" si="427">IF($B37=$B31,COUNTIF(U39:AA39,0),COUNTIF(U40:AA40,0)+COUNTIF(U40:AA40,""))</f>
        <v>7</v>
      </c>
      <c r="T39" s="39">
        <f t="shared" ref="T39:AA39" si="428">IF($B31=$B37,T40+T33,T40)</f>
        <v>0</v>
      </c>
      <c r="U39" s="40">
        <f t="shared" si="428"/>
        <v>0</v>
      </c>
      <c r="V39" s="40">
        <f t="shared" si="428"/>
        <v>0</v>
      </c>
      <c r="W39" s="40">
        <f t="shared" si="428"/>
        <v>0</v>
      </c>
      <c r="X39" s="40">
        <f t="shared" si="428"/>
        <v>0</v>
      </c>
      <c r="Y39" s="41">
        <f t="shared" si="428"/>
        <v>0</v>
      </c>
      <c r="Z39" s="42">
        <f t="shared" si="428"/>
        <v>0</v>
      </c>
      <c r="AA39" s="43">
        <f t="shared" si="428"/>
        <v>0</v>
      </c>
      <c r="AB39" s="195">
        <f t="shared" ref="AB39" si="429">IF($B37=$B31,COUNTIF(AD39:AJ39,0),COUNTIF(AD40:AJ40,0)+COUNTIF(AD40:AJ40,""))</f>
        <v>7</v>
      </c>
      <c r="AC39" s="39">
        <f t="shared" ref="AC39:AJ39" si="430">IF($B31=$B37,AC40+AC33,AC40)</f>
        <v>0</v>
      </c>
      <c r="AD39" s="40">
        <f t="shared" si="430"/>
        <v>0</v>
      </c>
      <c r="AE39" s="40">
        <f t="shared" si="430"/>
        <v>0</v>
      </c>
      <c r="AF39" s="40">
        <f t="shared" si="430"/>
        <v>0</v>
      </c>
      <c r="AG39" s="40">
        <f t="shared" si="430"/>
        <v>0</v>
      </c>
      <c r="AH39" s="41">
        <f t="shared" si="430"/>
        <v>0</v>
      </c>
      <c r="AI39" s="42">
        <f t="shared" si="430"/>
        <v>0</v>
      </c>
      <c r="AJ39" s="43">
        <f t="shared" si="430"/>
        <v>0</v>
      </c>
      <c r="AK39" s="195">
        <f t="shared" ref="AK39" si="431">IF($B37=$B31,COUNTIF(AM39:AS39,0),COUNTIF(AM40:AS40,0)+COUNTIF(AM40:AS40,""))</f>
        <v>7</v>
      </c>
      <c r="AL39" s="39">
        <f t="shared" ref="AL39:AS39" si="432">IF($B31=$B37,AL40+AL33,AL40)</f>
        <v>0</v>
      </c>
      <c r="AM39" s="40">
        <f t="shared" si="432"/>
        <v>0</v>
      </c>
      <c r="AN39" s="40">
        <f t="shared" si="432"/>
        <v>0</v>
      </c>
      <c r="AO39" s="40">
        <f t="shared" si="432"/>
        <v>0</v>
      </c>
      <c r="AP39" s="40">
        <f t="shared" si="432"/>
        <v>0</v>
      </c>
      <c r="AQ39" s="41">
        <f t="shared" si="432"/>
        <v>0</v>
      </c>
      <c r="AR39" s="42">
        <f t="shared" si="432"/>
        <v>0</v>
      </c>
      <c r="AS39" s="43">
        <f t="shared" si="432"/>
        <v>0</v>
      </c>
      <c r="AT39" s="195">
        <f t="shared" ref="AT39" si="433">IF($B37=$B31,COUNTIF(AV39:BB39,0),COUNTIF(AV40:BB40,0)+COUNTIF(AV40:BB40,""))</f>
        <v>7</v>
      </c>
      <c r="AU39" s="39">
        <f t="shared" ref="AU39:BB39" si="434">IF($B31=$B37,AU40+AU33,AU40)</f>
        <v>0</v>
      </c>
      <c r="AV39" s="40">
        <f t="shared" si="434"/>
        <v>0</v>
      </c>
      <c r="AW39" s="40">
        <f t="shared" si="434"/>
        <v>0</v>
      </c>
      <c r="AX39" s="40">
        <f t="shared" si="434"/>
        <v>0</v>
      </c>
      <c r="AY39" s="40">
        <f t="shared" si="434"/>
        <v>0</v>
      </c>
      <c r="AZ39" s="41">
        <f t="shared" si="434"/>
        <v>0</v>
      </c>
      <c r="BA39" s="42">
        <f t="shared" si="434"/>
        <v>0</v>
      </c>
      <c r="BB39" s="43">
        <f t="shared" si="434"/>
        <v>0</v>
      </c>
    </row>
    <row r="40" spans="1:54" ht="15.75" customHeight="1" x14ac:dyDescent="0.2">
      <c r="A40" s="1">
        <f t="shared" ref="A40" si="435">A37</f>
        <v>0</v>
      </c>
      <c r="B40" s="313">
        <f t="shared" ref="B40" si="436">B34+1</f>
        <v>4</v>
      </c>
      <c r="C40" s="314"/>
      <c r="D40" s="314"/>
      <c r="E40" s="314"/>
      <c r="F40" s="31"/>
      <c r="G40" s="183"/>
      <c r="H40" s="122">
        <f t="shared" ref="H40" si="437">5-COUNTIF(AU37,0)-COUNTIF(AL37,0)-COUNTIF(AC37,0)-COUNTIF(T37,0)-COUNTIF(K37,0)</f>
        <v>0</v>
      </c>
      <c r="I40" s="165">
        <f t="shared" si="394"/>
        <v>0</v>
      </c>
      <c r="J40" s="187">
        <f t="shared" ref="J40" si="438">IF($B37=$B31,J34+IF($F37&lt;&gt;$G37,(K37+$G39-$G38)/$F37,K37/$F37),IF($F37&lt;&gt;G37,(K37+$G39-$G38)/$F37,K37/$F37))</f>
        <v>0</v>
      </c>
      <c r="K40" s="7">
        <f t="shared" ref="K40:K41" si="439">SUM(L40:R40)</f>
        <v>0</v>
      </c>
      <c r="L40" s="26">
        <f t="shared" ref="L40:R40" si="440">L37</f>
        <v>0</v>
      </c>
      <c r="M40" s="26">
        <f t="shared" si="440"/>
        <v>0</v>
      </c>
      <c r="N40" s="26">
        <f t="shared" si="440"/>
        <v>0</v>
      </c>
      <c r="O40" s="26">
        <f t="shared" si="440"/>
        <v>0</v>
      </c>
      <c r="P40" s="26">
        <f t="shared" si="440"/>
        <v>0</v>
      </c>
      <c r="Q40" s="29">
        <f t="shared" si="440"/>
        <v>0</v>
      </c>
      <c r="R40" s="23">
        <f t="shared" si="440"/>
        <v>0</v>
      </c>
      <c r="S40" s="187">
        <f t="shared" ref="S40" si="441">IF($B37=$B31,S34+IF($F37&lt;&gt;$G37,(T37+$G39-$G38)/$F37,T37/$F37),IF($F37&lt;&gt;P37,(T37+$G39-$G38)/$F37,T37/$F37))</f>
        <v>0</v>
      </c>
      <c r="T40" s="7">
        <f t="shared" ref="T40:T41" si="442">SUM(U40:AA40)</f>
        <v>0</v>
      </c>
      <c r="U40" s="26">
        <f t="shared" ref="U40:AA40" si="443">U37</f>
        <v>0</v>
      </c>
      <c r="V40" s="26">
        <f t="shared" si="443"/>
        <v>0</v>
      </c>
      <c r="W40" s="26">
        <f t="shared" si="443"/>
        <v>0</v>
      </c>
      <c r="X40" s="26">
        <f t="shared" si="443"/>
        <v>0</v>
      </c>
      <c r="Y40" s="113">
        <f t="shared" si="443"/>
        <v>0</v>
      </c>
      <c r="Z40" s="29">
        <f t="shared" si="443"/>
        <v>0</v>
      </c>
      <c r="AA40" s="23">
        <f t="shared" si="443"/>
        <v>0</v>
      </c>
      <c r="AB40" s="187">
        <f t="shared" ref="AB40" si="444">IF($B37=$B31,AB34+IF($F37&lt;&gt;$G37,(AC37+$G39-$G38)/$F37,AC37/$F37),IF($F37&lt;&gt;Y37,(AC37+$G39-$G38)/$F37,AC37/$F37))</f>
        <v>0</v>
      </c>
      <c r="AC40" s="7">
        <f t="shared" ref="AC40:AC41" si="445">SUM(AD40:AJ40)</f>
        <v>0</v>
      </c>
      <c r="AD40" s="26">
        <f t="shared" ref="AD40:AJ40" si="446">AD37</f>
        <v>0</v>
      </c>
      <c r="AE40" s="26">
        <f t="shared" si="446"/>
        <v>0</v>
      </c>
      <c r="AF40" s="26">
        <f t="shared" si="446"/>
        <v>0</v>
      </c>
      <c r="AG40" s="26">
        <f t="shared" si="446"/>
        <v>0</v>
      </c>
      <c r="AH40" s="113">
        <f t="shared" si="446"/>
        <v>0</v>
      </c>
      <c r="AI40" s="29">
        <f t="shared" si="446"/>
        <v>0</v>
      </c>
      <c r="AJ40" s="23">
        <f t="shared" si="446"/>
        <v>0</v>
      </c>
      <c r="AK40" s="187">
        <f t="shared" ref="AK40" si="447">IF($B37=$B31,AK34+IF($F37&lt;&gt;$G37,(AL37+$G39-$G38)/$F37,AL37/$F37),IF($F37&lt;&gt;AH37,(AL37+$G39-$G38)/$F37,AL37/$F37))</f>
        <v>0</v>
      </c>
      <c r="AL40" s="7">
        <f t="shared" ref="AL40:AL41" si="448">SUM(AM40:AS40)</f>
        <v>0</v>
      </c>
      <c r="AM40" s="26">
        <f t="shared" ref="AM40:AS40" si="449">AM37</f>
        <v>0</v>
      </c>
      <c r="AN40" s="26">
        <f t="shared" si="449"/>
        <v>0</v>
      </c>
      <c r="AO40" s="26">
        <f t="shared" si="449"/>
        <v>0</v>
      </c>
      <c r="AP40" s="26">
        <f t="shared" si="449"/>
        <v>0</v>
      </c>
      <c r="AQ40" s="113">
        <f t="shared" si="449"/>
        <v>0</v>
      </c>
      <c r="AR40" s="29">
        <f t="shared" si="449"/>
        <v>0</v>
      </c>
      <c r="AS40" s="23">
        <f t="shared" si="449"/>
        <v>0</v>
      </c>
      <c r="AT40" s="187">
        <f t="shared" ref="AT40" si="450">IF($B37=$B31,AT34+IF($F37&lt;&gt;$G37,(AU37+$G39-$G38)/$F37,AU37/$F37),IF($F37&lt;&gt;AQ37,(AU37+$G39-$G38)/$F37,AU37/$F37))</f>
        <v>0</v>
      </c>
      <c r="AU40" s="7">
        <f t="shared" ref="AU40:AU41" si="451">SUM(AV40:BB40)</f>
        <v>0</v>
      </c>
      <c r="AV40" s="6">
        <f t="shared" ref="AV40" si="452">IF(SUM($AM$9:$AS$9)=SUM($AV$9:$BB$9),AV37,IF(AND(SUM($AV$9:$BB$9)&gt;42,SUM($AV$9:$BB$9)&lt;49),AV37,0))</f>
        <v>0</v>
      </c>
      <c r="AW40" s="6">
        <f t="shared" ref="AW40:BB40" si="453">IF(SUM($AM$9:$AS$9)=SUM($AV$9:$BB$9),AW37,IF(AND(SUM($AV$9:$BB$9)&gt;42,SUM($AV$9:$BB$9)&lt;49),AW37,0))</f>
        <v>0</v>
      </c>
      <c r="AX40" s="6">
        <f t="shared" si="453"/>
        <v>0</v>
      </c>
      <c r="AY40" s="6">
        <f t="shared" si="453"/>
        <v>0</v>
      </c>
      <c r="AZ40" s="26">
        <f t="shared" si="453"/>
        <v>0</v>
      </c>
      <c r="BA40" s="29">
        <f t="shared" si="453"/>
        <v>0</v>
      </c>
      <c r="BB40" s="23">
        <f t="shared" si="453"/>
        <v>0</v>
      </c>
    </row>
    <row r="41" spans="1:54" ht="15.75" customHeight="1" x14ac:dyDescent="0.2">
      <c r="A41" s="1">
        <f t="shared" ref="A41:A42" si="454">A40</f>
        <v>0</v>
      </c>
      <c r="B41" s="313"/>
      <c r="C41" s="314"/>
      <c r="D41" s="314"/>
      <c r="E41" s="314"/>
      <c r="F41" s="31"/>
      <c r="G41" s="183"/>
      <c r="H41" s="123">
        <f t="shared" ref="H41" si="455">IF($B37=$B31,H35+F41,$F41)</f>
        <v>0</v>
      </c>
      <c r="I41" s="165">
        <f t="shared" si="394"/>
        <v>0</v>
      </c>
      <c r="J41" s="141">
        <f t="shared" ref="J41" si="456">IF($H40=0,0,IF($B31=$B37,IF($H42&gt;0,$H42+J35,K37+J35),IF($H42&gt;0,$H42,K37)))</f>
        <v>0</v>
      </c>
      <c r="K41" s="7">
        <f t="shared" si="439"/>
        <v>0</v>
      </c>
      <c r="L41" s="6"/>
      <c r="M41" s="6"/>
      <c r="N41" s="6"/>
      <c r="O41" s="6"/>
      <c r="P41" s="26"/>
      <c r="Q41" s="29"/>
      <c r="R41" s="23"/>
      <c r="S41" s="141">
        <f t="shared" ref="S41" si="457">IF($H40=0,0,IF($B31=$B37,IF($H42&gt;0,$H42+S35,T37+S35),IF($H42&gt;0,$H42,T37)))</f>
        <v>0</v>
      </c>
      <c r="T41" s="7">
        <f t="shared" si="442"/>
        <v>0</v>
      </c>
      <c r="U41" s="6"/>
      <c r="V41" s="6"/>
      <c r="W41" s="6"/>
      <c r="X41" s="6"/>
      <c r="Y41" s="26"/>
      <c r="Z41" s="29"/>
      <c r="AA41" s="23"/>
      <c r="AB41" s="141">
        <f t="shared" ref="AB41" si="458">IF($H40=0,0,IF($B31=$B37,IF($H42&gt;0,$H42+AB35,AC37+AB35),IF($H42&gt;0,$H42,AC37)))</f>
        <v>0</v>
      </c>
      <c r="AC41" s="7">
        <f t="shared" si="445"/>
        <v>0</v>
      </c>
      <c r="AD41" s="6"/>
      <c r="AE41" s="6"/>
      <c r="AF41" s="6"/>
      <c r="AG41" s="6"/>
      <c r="AH41" s="26"/>
      <c r="AI41" s="29"/>
      <c r="AJ41" s="23"/>
      <c r="AK41" s="141">
        <f t="shared" ref="AK41" si="459">IF($H40=0,0,IF($B31=$B37,IF($H42&gt;0,$H42+AK35,AL37+AK35),IF($H42&gt;0,$H42,AL37)))</f>
        <v>0</v>
      </c>
      <c r="AL41" s="7">
        <f t="shared" si="448"/>
        <v>0</v>
      </c>
      <c r="AM41" s="6"/>
      <c r="AN41" s="6"/>
      <c r="AO41" s="6"/>
      <c r="AP41" s="6"/>
      <c r="AQ41" s="26"/>
      <c r="AR41" s="29"/>
      <c r="AS41" s="23"/>
      <c r="AT41" s="141">
        <f t="shared" ref="AT41" si="460">IF($H40=0,0,IF($B31=$B37,IF($H42&gt;0,$H42+AT35,AU37+AT35),IF($H42&gt;0,$H42,AU37)))</f>
        <v>0</v>
      </c>
      <c r="AU41" s="7">
        <f t="shared" si="451"/>
        <v>0</v>
      </c>
      <c r="AV41" s="6"/>
      <c r="AW41" s="6"/>
      <c r="AX41" s="6"/>
      <c r="AY41" s="6"/>
      <c r="AZ41" s="26"/>
      <c r="BA41" s="29"/>
      <c r="BB41" s="23"/>
    </row>
    <row r="42" spans="1:54" ht="18.75" customHeight="1" thickBot="1" x14ac:dyDescent="0.25">
      <c r="A42" s="1">
        <f t="shared" si="454"/>
        <v>0</v>
      </c>
      <c r="B42" s="323" t="str">
        <f>IF(B37="",Wydruk!$AE$6,IF(J38=0,Wydruk!$AE$7,IF(AND(G38&lt;G39,B37&lt;&gt;$B43),Wydruk!$AE$13,IF(AND($B37=$B31,$B37&lt;&gt;$B43),IF(OR(OR(J42&lt;4,J42&gt;5),OR(S42&lt;4,S42&gt;5),OR(AB42&lt;4,AB42&gt;5),OR(AK42&lt;4,AK42&gt;5),OR(AND(AT42&lt;4,AT42&gt;0),AT42&gt;5)),Wydruk!$AE$8,Wydruk!$AE$9),IF($B37=$B43,IF($F41&lt;&gt;0,Wydruk!$AE$12,Wydruk!$AE$10),IF(OR(OR(J38&lt;4,J38&gt;5),OR(S38&lt;4,S38&gt;5),OR(AB38&lt;4,AB38&gt;5),OR(AK38&lt;4,AK38&gt;5),OR(AND(AT38&lt;4,AT38&gt;0),AT38&gt;5)),Wydruk!$AE$8,Wydruk!$AE$11))))))</f>
        <v>Uzupełnij liczby godzin tygodniowego planu</v>
      </c>
      <c r="C42" s="324"/>
      <c r="D42" s="324"/>
      <c r="E42" s="324"/>
      <c r="F42" s="173">
        <f>luty!F42</f>
        <v>0</v>
      </c>
      <c r="G42" s="184">
        <f>luty!G42</f>
        <v>0</v>
      </c>
      <c r="H42" s="191">
        <f t="shared" ref="H42" si="461">IF(OR($G42=0,$F42=0,$G42="",$F42=""),0,$G42/$F42)</f>
        <v>0</v>
      </c>
      <c r="I42" s="193"/>
      <c r="J42" s="176">
        <f t="shared" ref="J42" si="462">IF($B31=$B37,IF(L37+L32&gt;0,1,0)+IF(M37+M32&gt;0,1,0)+IF(N37+N32&gt;0,1,0)+IF(O37+O32&gt;0,1,0)+IF(P37+P32&gt;0,1,0)+IF(Q37+Q32&gt;0,1,0)+IF(R37+R32&gt;0,1,0),J38)</f>
        <v>0</v>
      </c>
      <c r="K42" s="133">
        <f t="shared" ref="K42" si="463">IF(OR($B37=$B43,J42=0,(K38-Q42+O42)&lt;=0),0,(K38-Q42+O42)/J42)</f>
        <v>0</v>
      </c>
      <c r="L42" s="137">
        <f t="shared" ref="L42" si="464">IF(K42*(7-J39)&lt;=0,0,K42*(7-J39))</f>
        <v>0</v>
      </c>
      <c r="M42" s="311">
        <f t="shared" ref="M42" si="465">ROUND(IF(OR(K39-K42*(7-J39)+P42&lt;0,$B37=$B43,K42&lt;=0,K39=0),0,IF(K39-K42*(7-J39)+P42&gt;Q42-O42+P42,Q42-O42+P42,K39-K42*(7-J39)+P42)),1)</f>
        <v>0</v>
      </c>
      <c r="N42" s="312"/>
      <c r="O42" s="139">
        <f t="shared" ref="O42" si="466">IF(OR($B37=$B43,J38=0),0,IF($B37=$B31,J37,$F37))</f>
        <v>0</v>
      </c>
      <c r="P42" s="30">
        <f t="shared" ref="P42" si="467">IF(OR($B37=$B43,J42=0),0,$G39-$G38)</f>
        <v>0</v>
      </c>
      <c r="Q42" s="134">
        <f t="shared" ref="Q42" si="468">IF(OR($B37=$B43,J42=0),0,J41)</f>
        <v>0</v>
      </c>
      <c r="R42" s="138">
        <f t="shared" ref="R42" si="469">IF($B37=$B43,0,K39)</f>
        <v>0</v>
      </c>
      <c r="S42" s="176">
        <f t="shared" ref="S42" si="470">IF($B31=$B37,IF(U37+U32&gt;0,1,0)+IF(V37+V32&gt;0,1,0)+IF(W37+W32&gt;0,1,0)+IF(X37+X32&gt;0,1,0)+IF(Y37+Y32&gt;0,1,0)+IF(Z37+Z32&gt;0,1,0)+IF(AA37+AA32&gt;0,1,0),S38)</f>
        <v>0</v>
      </c>
      <c r="T42" s="133">
        <f t="shared" ref="T42" si="471">IF(OR($B37=$B43,S42=0,(T38-Z42+X42)&lt;=0),0,(T38-Z42+X42)/S42)</f>
        <v>0</v>
      </c>
      <c r="U42" s="137">
        <f t="shared" ref="U42" si="472">IF(T42*(7-S39)&lt;=0,0,T42*(7-S39))</f>
        <v>0</v>
      </c>
      <c r="V42" s="311">
        <f t="shared" ref="V42" si="473">ROUND(IF(OR(T39-T42*(7-S39)+Y42&lt;0,$B37=$B43,T42&lt;=0,T39=0),0,IF(T39-T42*(7-S39)+Y42&gt;Z42-X42+Y42,Z42-X42+Y42,T39-T42*(7-S39)+Y42)),1)</f>
        <v>0</v>
      </c>
      <c r="W42" s="312"/>
      <c r="X42" s="139">
        <f t="shared" ref="X42" si="474">IF(OR($B37=$B43,S38=0),0,IF($B37=$B31,S37,$F37))</f>
        <v>0</v>
      </c>
      <c r="Y42" s="30">
        <f t="shared" ref="Y42" si="475">IF(OR($B37=$B43,S42=0),0,$G39-$G38)</f>
        <v>0</v>
      </c>
      <c r="Z42" s="134">
        <f t="shared" ref="Z42" si="476">IF(OR($B37=$B43,S42=0),0,S41)</f>
        <v>0</v>
      </c>
      <c r="AA42" s="138">
        <f t="shared" ref="AA42" si="477">IF($B37=$B43,0,T39)</f>
        <v>0</v>
      </c>
      <c r="AB42" s="176">
        <f t="shared" ref="AB42" si="478">IF($B31=$B37,IF(AD37+AD32&gt;0,1,0)+IF(AE37+AE32&gt;0,1,0)+IF(AF37+AF32&gt;0,1,0)+IF(AG37+AG32&gt;0,1,0)+IF(AH37+AH32&gt;0,1,0)+IF(AI37+AI32&gt;0,1,0)+IF(AJ37+AJ32&gt;0,1,0),AB38)</f>
        <v>0</v>
      </c>
      <c r="AC42" s="133">
        <f t="shared" ref="AC42" si="479">IF(OR($B37=$B43,AB42=0,(AC38-AI42+AG42)&lt;=0),0,(AC38-AI42+AG42)/AB42)</f>
        <v>0</v>
      </c>
      <c r="AD42" s="137">
        <f t="shared" ref="AD42" si="480">IF(AC42*(7-AB39)&lt;=0,0,AC42*(7-AB39))</f>
        <v>0</v>
      </c>
      <c r="AE42" s="311">
        <f t="shared" ref="AE42" si="481">ROUND(IF(OR(AC39-AC42*(7-AB39)+AH42&lt;0,$B37=$B43,AC42&lt;=0,AC39=0),0,IF(AC39-AC42*(7-AB39)+AH42&gt;AI42-AG42+AH42,AI42-AG42+AH42,AC39-AC42*(7-AB39)+AH42)),1)</f>
        <v>0</v>
      </c>
      <c r="AF42" s="312"/>
      <c r="AG42" s="139">
        <f t="shared" ref="AG42" si="482">IF(OR($B37=$B43,AB38=0),0,IF($B37=$B31,AB37,$F37))</f>
        <v>0</v>
      </c>
      <c r="AH42" s="30">
        <f t="shared" ref="AH42" si="483">IF(OR($B37=$B43,AB42=0),0,$G39-$G38)</f>
        <v>0</v>
      </c>
      <c r="AI42" s="134">
        <f t="shared" ref="AI42" si="484">IF(OR($B37=$B43,AB42=0),0,AB41)</f>
        <v>0</v>
      </c>
      <c r="AJ42" s="138">
        <f t="shared" ref="AJ42" si="485">IF($B37=$B43,0,AC39)</f>
        <v>0</v>
      </c>
      <c r="AK42" s="176">
        <f t="shared" ref="AK42" si="486">IF($B31=$B37,IF(AM37+AM32&gt;0,1,0)+IF(AN37+AN32&gt;0,1,0)+IF(AO37+AO32&gt;0,1,0)+IF(AP37+AP32&gt;0,1,0)+IF(AQ37+AQ32&gt;0,1,0)+IF(AR37+AR32&gt;0,1,0)+IF(AS37+AS32&gt;0,1,0),AK38)</f>
        <v>0</v>
      </c>
      <c r="AL42" s="133">
        <f t="shared" ref="AL42" si="487">IF(OR($B37=$B43,AK42=0,(AL38-AR42+AP42)&lt;=0),0,(AL38-AR42+AP42)/AK42)</f>
        <v>0</v>
      </c>
      <c r="AM42" s="137">
        <f t="shared" ref="AM42" si="488">IF(AL42*(7-AK39)&lt;=0,0,AL42*(7-AK39))</f>
        <v>0</v>
      </c>
      <c r="AN42" s="311">
        <f t="shared" ref="AN42" si="489">ROUND(IF(OR(AL39-AL42*(7-AK39)+AQ42&lt;0,$B37=$B43,AL42&lt;=0,AL39=0),0,IF(AL39-AL42*(7-AK39)+AQ42&gt;AR42-AP42+AQ42,AR42-AP42+AQ42,AL39-AL42*(7-AK39)+AQ42)),1)</f>
        <v>0</v>
      </c>
      <c r="AO42" s="312"/>
      <c r="AP42" s="139">
        <f t="shared" ref="AP42" si="490">IF(OR($B37=$B43,AK38=0),0,IF($B37=$B31,AK37,$F37))</f>
        <v>0</v>
      </c>
      <c r="AQ42" s="30">
        <f t="shared" ref="AQ42" si="491">IF(OR($B37=$B43,AK42=0),0,$G39-$G38)</f>
        <v>0</v>
      </c>
      <c r="AR42" s="134">
        <f t="shared" ref="AR42" si="492">IF(OR($B37=$B43,AK42=0),0,AK41)</f>
        <v>0</v>
      </c>
      <c r="AS42" s="138">
        <f t="shared" ref="AS42" si="493">IF($B37=$B43,0,AL39)</f>
        <v>0</v>
      </c>
      <c r="AT42" s="176">
        <f t="shared" ref="AT42" si="494">IF($B31=$B37,IF(AV37+AV32&gt;0,1,0)+IF(AW37+AW32&gt;0,1,0)+IF(AX37+AX32&gt;0,1,0)+IF(AY37+AY32&gt;0,1,0)+IF(AZ37+AZ32&gt;0,1,0)+IF(BA37+BA32&gt;0,1,0)+IF(BB37+BB32&gt;0,1,0),AT38)</f>
        <v>0</v>
      </c>
      <c r="AU42" s="133">
        <f t="shared" ref="AU42" si="495">IF(OR($B37=$B43,AT42=0,(AU38-BA42+AY42)&lt;=0),0,(AU38-BA42+AY42)/AT42)</f>
        <v>0</v>
      </c>
      <c r="AV42" s="137">
        <f t="shared" ref="AV42" si="496">IF(AU42*(7-AT39)&lt;=0,0,AU42*(7-AT39))</f>
        <v>0</v>
      </c>
      <c r="AW42" s="311">
        <f t="shared" ref="AW42" si="497">ROUND(IF(OR(AU39-AU42*(7-AT39)+AZ42&lt;0,$B37=$B43,AU42&lt;=0,AU39=0),0,IF(AU39-AU42*(7-AT39)+AZ42&gt;BA42-AY42+AZ42,BA42-AY42+AZ42,AU39-AU42*(7-AT39)+AZ42)),1)</f>
        <v>0</v>
      </c>
      <c r="AX42" s="312"/>
      <c r="AY42" s="139">
        <f t="shared" ref="AY42" si="498">IF(OR($B37=$B43,AT38=0),0,IF($B37=$B31,AT37,$F37))</f>
        <v>0</v>
      </c>
      <c r="AZ42" s="30">
        <f t="shared" ref="AZ42" si="499">IF(OR($B37=$B43,AT42=0),0,$G39-$G38)</f>
        <v>0</v>
      </c>
      <c r="BA42" s="134">
        <f t="shared" ref="BA42" si="500">IF(OR($B37=$B43,AT42=0),0,AT41)</f>
        <v>0</v>
      </c>
      <c r="BB42" s="138">
        <f t="shared" ref="BB42" si="501">IF($B37=$B43,0,AU39)</f>
        <v>0</v>
      </c>
    </row>
    <row r="43" spans="1:54" ht="15.75" x14ac:dyDescent="0.2">
      <c r="A43" s="1">
        <f t="shared" ref="A43" si="502">IF(B43="","1. Niewypełnione",B43)</f>
        <v>0</v>
      </c>
      <c r="B43" s="320">
        <f>luty!B43</f>
        <v>0</v>
      </c>
      <c r="C43" s="321">
        <f>luty!C43</f>
        <v>0</v>
      </c>
      <c r="D43" s="321">
        <f>luty!D43</f>
        <v>0</v>
      </c>
      <c r="E43" s="321">
        <f>luty!E43</f>
        <v>0</v>
      </c>
      <c r="F43" s="177">
        <f>luty!F43</f>
        <v>18</v>
      </c>
      <c r="G43" s="185">
        <f>luty!G43</f>
        <v>18</v>
      </c>
      <c r="H43" s="177"/>
      <c r="I43" s="192">
        <f t="shared" ref="I43:I47" si="503">K43+T43+AC43+AL43+AU43</f>
        <v>0</v>
      </c>
      <c r="J43" s="186">
        <f t="shared" ref="J43" si="504">IF(OR($B43=$B49,J46=0),0,ROUND((K44+P48)/J46,0))</f>
        <v>0</v>
      </c>
      <c r="K43" s="51">
        <f t="shared" ref="K43:K44" si="505">SUM(L43:R43)</f>
        <v>0</v>
      </c>
      <c r="L43" s="52">
        <f>luty!L43</f>
        <v>0</v>
      </c>
      <c r="M43" s="52">
        <f>luty!M43</f>
        <v>0</v>
      </c>
      <c r="N43" s="52">
        <f>luty!N43</f>
        <v>0</v>
      </c>
      <c r="O43" s="52">
        <f>luty!O43</f>
        <v>0</v>
      </c>
      <c r="P43" s="53">
        <f>luty!P43</f>
        <v>0</v>
      </c>
      <c r="Q43" s="54">
        <f>luty!Q43</f>
        <v>0</v>
      </c>
      <c r="R43" s="55">
        <f>luty!R43</f>
        <v>0</v>
      </c>
      <c r="S43" s="188">
        <f t="shared" ref="S43" si="506">IF(OR($B43=$B49,S46=0),0,ROUND((T44+Y48)/S46,0))</f>
        <v>0</v>
      </c>
      <c r="T43" s="51">
        <f t="shared" ref="T43:T44" si="507">SUM(U43:AA43)</f>
        <v>0</v>
      </c>
      <c r="U43" s="52">
        <f>luty!U43</f>
        <v>0</v>
      </c>
      <c r="V43" s="52">
        <f>luty!V43</f>
        <v>0</v>
      </c>
      <c r="W43" s="52">
        <f>luty!W43</f>
        <v>0</v>
      </c>
      <c r="X43" s="52">
        <f>luty!X43</f>
        <v>0</v>
      </c>
      <c r="Y43" s="53">
        <f>luty!Y43</f>
        <v>0</v>
      </c>
      <c r="Z43" s="54">
        <f>luty!Z43</f>
        <v>0</v>
      </c>
      <c r="AA43" s="55">
        <f>luty!AA43</f>
        <v>0</v>
      </c>
      <c r="AB43" s="188">
        <f t="shared" ref="AB43" si="508">IF(OR($B43=$B49,AB46=0),0,ROUND((AC44+AH48)/AB46,0))</f>
        <v>0</v>
      </c>
      <c r="AC43" s="51">
        <f t="shared" ref="AC43:AC44" si="509">SUM(AD43:AJ43)</f>
        <v>0</v>
      </c>
      <c r="AD43" s="52">
        <f>luty!AD43</f>
        <v>0</v>
      </c>
      <c r="AE43" s="52">
        <f>luty!AE43</f>
        <v>0</v>
      </c>
      <c r="AF43" s="52">
        <f>luty!AF43</f>
        <v>0</v>
      </c>
      <c r="AG43" s="52">
        <f>luty!AG43</f>
        <v>0</v>
      </c>
      <c r="AH43" s="53">
        <f>luty!AH43</f>
        <v>0</v>
      </c>
      <c r="AI43" s="54">
        <f>luty!AI43</f>
        <v>0</v>
      </c>
      <c r="AJ43" s="55">
        <f>luty!AJ43</f>
        <v>0</v>
      </c>
      <c r="AK43" s="188">
        <f t="shared" ref="AK43" si="510">IF(OR($B43=$B49,AK46=0),0,ROUND((AL44+AQ48)/AK46,0))</f>
        <v>0</v>
      </c>
      <c r="AL43" s="51">
        <f t="shared" ref="AL43:AL44" si="511">SUM(AM43:AS43)</f>
        <v>0</v>
      </c>
      <c r="AM43" s="52">
        <f>luty!AM43</f>
        <v>0</v>
      </c>
      <c r="AN43" s="52">
        <f>luty!AN43</f>
        <v>0</v>
      </c>
      <c r="AO43" s="52">
        <f>luty!AO43</f>
        <v>0</v>
      </c>
      <c r="AP43" s="52">
        <f>luty!AP43</f>
        <v>0</v>
      </c>
      <c r="AQ43" s="53">
        <f>luty!AQ43</f>
        <v>0</v>
      </c>
      <c r="AR43" s="54">
        <f>luty!AR43</f>
        <v>0</v>
      </c>
      <c r="AS43" s="55">
        <f>luty!AS43</f>
        <v>0</v>
      </c>
      <c r="AT43" s="188">
        <f t="shared" ref="AT43" si="512">IF(OR($B43=$B49,AT46=0),0,ROUND((AU44+AZ48)/AT46,0))</f>
        <v>0</v>
      </c>
      <c r="AU43" s="51">
        <f t="shared" ref="AU43:AU44" si="513">SUM(AV43:BB43)</f>
        <v>0</v>
      </c>
      <c r="AV43" s="52">
        <f t="shared" ref="AV43" si="514">IF(SUM($AM$9:$AS$9)=SUM($AV$9:$BB$9),AM43,IF(AND(SUM($AV$9:$BB$9)&gt;42,SUM($AV$9:$BB$9)&lt;49),AM43,0))</f>
        <v>0</v>
      </c>
      <c r="AW43" s="52">
        <f t="shared" ref="AW43" si="515">IF(SUM($AM$9:$AS$9)=SUM($AV$9:$BB$9),AN43,IF(AND(SUM($AV$9:$BB$9)&gt;42,SUM($AV$9:$BB$9)&lt;49),AN43,0))</f>
        <v>0</v>
      </c>
      <c r="AX43" s="52">
        <f t="shared" ref="AX43" si="516">IF(SUM($AM$9:$AS$9)=SUM($AV$9:$BB$9),AO43,IF(AND(SUM($AV$9:$BB$9)&gt;42,SUM($AV$9:$BB$9)&lt;49),AO43,0))</f>
        <v>0</v>
      </c>
      <c r="AY43" s="52">
        <f t="shared" ref="AY43" si="517">IF(SUM($AM$9:$AS$9)=SUM($AV$9:$BB$9),AP43,IF(AND(SUM($AV$9:$BB$9)&gt;42,SUM($AV$9:$BB$9)&lt;49),AP43,0))</f>
        <v>0</v>
      </c>
      <c r="AZ43" s="53">
        <f t="shared" ref="AZ43" si="518">IF(SUM($AM$9:$AS$9)=SUM($AV$9:$BB$9),AQ43,IF(AND(SUM($AV$9:$BB$9)&gt;42,SUM($AV$9:$BB$9)&lt;49),AQ43,0))</f>
        <v>0</v>
      </c>
      <c r="BA43" s="54">
        <f t="shared" ref="BA43" si="519">IF(SUM($AM$9:$AS$9)=SUM($AV$9:$BB$9),AR43,IF(AND(SUM($AV$9:$BB$9)&gt;42,SUM($AV$9:$BB$9)&lt;49),AR43,0))</f>
        <v>0</v>
      </c>
      <c r="BB43" s="55">
        <f t="shared" ref="BB43" si="520">IF(SUM($AM$9:$AS$9)=SUM($AV$9:$BB$9),AS43,IF(AND(SUM($AV$9:$BB$9)&gt;42,SUM($AV$9:$BB$9)&lt;49),AS43,0))</f>
        <v>0</v>
      </c>
    </row>
    <row r="44" spans="1:54" ht="12.75" hidden="1" customHeight="1" x14ac:dyDescent="0.2">
      <c r="B44" s="93"/>
      <c r="C44" s="94"/>
      <c r="D44" s="95"/>
      <c r="E44" s="115"/>
      <c r="F44" s="140" t="b">
        <f t="shared" ref="F44" si="521">IF($B37=$B43,OR(F38,G43&lt;F43),G43&lt;F43)</f>
        <v>0</v>
      </c>
      <c r="G44" s="189">
        <f t="shared" ref="G44" si="522">IF(AND($B37=$B43,$B37&lt;&gt;"",$B37&lt;&gt;0),G43+G38,G43)</f>
        <v>18</v>
      </c>
      <c r="H44" s="120"/>
      <c r="I44" s="165">
        <f t="shared" si="503"/>
        <v>0</v>
      </c>
      <c r="J44" s="194">
        <f t="shared" ref="J44" si="523">7-COUNTIF(L43:R43,0)-COUNTIF(L43:R43,"")</f>
        <v>0</v>
      </c>
      <c r="K44" s="22">
        <f t="shared" si="505"/>
        <v>0</v>
      </c>
      <c r="L44" s="35">
        <f t="shared" ref="L44:R44" si="524">IF($B37=$B43,L43+L38,L43)</f>
        <v>0</v>
      </c>
      <c r="M44" s="35">
        <f t="shared" si="524"/>
        <v>0</v>
      </c>
      <c r="N44" s="35">
        <f t="shared" si="524"/>
        <v>0</v>
      </c>
      <c r="O44" s="35">
        <f t="shared" si="524"/>
        <v>0</v>
      </c>
      <c r="P44" s="36">
        <f t="shared" si="524"/>
        <v>0</v>
      </c>
      <c r="Q44" s="37">
        <f t="shared" si="524"/>
        <v>0</v>
      </c>
      <c r="R44" s="38">
        <f t="shared" si="524"/>
        <v>0</v>
      </c>
      <c r="S44" s="194">
        <f t="shared" ref="S44" si="525">7-COUNTIF(U43:AA43,0)-COUNTIF(U43:AA43,"")</f>
        <v>0</v>
      </c>
      <c r="T44" s="22">
        <f t="shared" si="507"/>
        <v>0</v>
      </c>
      <c r="U44" s="35">
        <f t="shared" ref="U44:AA44" si="526">IF($B37=$B43,U43+U38,U43)</f>
        <v>0</v>
      </c>
      <c r="V44" s="35">
        <f t="shared" si="526"/>
        <v>0</v>
      </c>
      <c r="W44" s="35">
        <f t="shared" si="526"/>
        <v>0</v>
      </c>
      <c r="X44" s="35">
        <f t="shared" si="526"/>
        <v>0</v>
      </c>
      <c r="Y44" s="36">
        <f t="shared" si="526"/>
        <v>0</v>
      </c>
      <c r="Z44" s="37">
        <f t="shared" si="526"/>
        <v>0</v>
      </c>
      <c r="AA44" s="38">
        <f t="shared" si="526"/>
        <v>0</v>
      </c>
      <c r="AB44" s="194">
        <f t="shared" ref="AB44" si="527">7-COUNTIF(AD43:AJ43,0)-COUNTIF(AD43:AJ43,"")</f>
        <v>0</v>
      </c>
      <c r="AC44" s="22">
        <f t="shared" si="509"/>
        <v>0</v>
      </c>
      <c r="AD44" s="35">
        <f t="shared" ref="AD44:AJ44" si="528">IF($B37=$B43,AD43+AD38,AD43)</f>
        <v>0</v>
      </c>
      <c r="AE44" s="35">
        <f t="shared" si="528"/>
        <v>0</v>
      </c>
      <c r="AF44" s="35">
        <f t="shared" si="528"/>
        <v>0</v>
      </c>
      <c r="AG44" s="35">
        <f t="shared" si="528"/>
        <v>0</v>
      </c>
      <c r="AH44" s="36">
        <f t="shared" si="528"/>
        <v>0</v>
      </c>
      <c r="AI44" s="37">
        <f t="shared" si="528"/>
        <v>0</v>
      </c>
      <c r="AJ44" s="38">
        <f t="shared" si="528"/>
        <v>0</v>
      </c>
      <c r="AK44" s="194">
        <f t="shared" ref="AK44" si="529">7-COUNTIF(AM43:AS43,0)-COUNTIF(AM43:AS43,"")</f>
        <v>0</v>
      </c>
      <c r="AL44" s="22">
        <f t="shared" si="511"/>
        <v>0</v>
      </c>
      <c r="AM44" s="35">
        <f t="shared" ref="AM44:AS44" si="530">IF($B37=$B43,AM43+AM38,AM43)</f>
        <v>0</v>
      </c>
      <c r="AN44" s="35">
        <f t="shared" si="530"/>
        <v>0</v>
      </c>
      <c r="AO44" s="35">
        <f t="shared" si="530"/>
        <v>0</v>
      </c>
      <c r="AP44" s="35">
        <f t="shared" si="530"/>
        <v>0</v>
      </c>
      <c r="AQ44" s="36">
        <f t="shared" si="530"/>
        <v>0</v>
      </c>
      <c r="AR44" s="37">
        <f t="shared" si="530"/>
        <v>0</v>
      </c>
      <c r="AS44" s="38">
        <f t="shared" si="530"/>
        <v>0</v>
      </c>
      <c r="AT44" s="194">
        <f t="shared" ref="AT44" si="531">7-COUNTIF(AV43:BB43,0)-COUNTIF(AV43:BB43,"")</f>
        <v>0</v>
      </c>
      <c r="AU44" s="22">
        <f t="shared" si="513"/>
        <v>0</v>
      </c>
      <c r="AV44" s="35">
        <f t="shared" ref="AV44:BB44" si="532">IF($B37=$B43,AV43+AV38,AV43)</f>
        <v>0</v>
      </c>
      <c r="AW44" s="35">
        <f t="shared" si="532"/>
        <v>0</v>
      </c>
      <c r="AX44" s="35">
        <f t="shared" si="532"/>
        <v>0</v>
      </c>
      <c r="AY44" s="35">
        <f t="shared" si="532"/>
        <v>0</v>
      </c>
      <c r="AZ44" s="36">
        <f t="shared" si="532"/>
        <v>0</v>
      </c>
      <c r="BA44" s="37">
        <f t="shared" si="532"/>
        <v>0</v>
      </c>
      <c r="BB44" s="38">
        <f t="shared" si="532"/>
        <v>0</v>
      </c>
    </row>
    <row r="45" spans="1:54" ht="15" hidden="1" customHeight="1" x14ac:dyDescent="0.2">
      <c r="B45" s="116"/>
      <c r="C45" s="117"/>
      <c r="D45" s="118"/>
      <c r="E45" s="119"/>
      <c r="F45" s="92"/>
      <c r="G45" s="190">
        <f t="shared" ref="G45" si="533">IF(AND($B37=$B43,$B37&lt;&gt;"",$B37&lt;&gt;0),F43+G39,F43)</f>
        <v>18</v>
      </c>
      <c r="H45" s="121"/>
      <c r="I45" s="165">
        <f t="shared" si="503"/>
        <v>0</v>
      </c>
      <c r="J45" s="195">
        <f t="shared" ref="J45" si="534">IF($B43=$B37,COUNTIF(L45:R45,0),COUNTIF(L46:R46,0)+COUNTIF(L46:R46,""))</f>
        <v>7</v>
      </c>
      <c r="K45" s="39">
        <f t="shared" ref="K45:R45" si="535">IF($B37=$B43,K46+K39,K46)</f>
        <v>0</v>
      </c>
      <c r="L45" s="40">
        <f t="shared" si="535"/>
        <v>0</v>
      </c>
      <c r="M45" s="40">
        <f t="shared" si="535"/>
        <v>0</v>
      </c>
      <c r="N45" s="40">
        <f t="shared" si="535"/>
        <v>0</v>
      </c>
      <c r="O45" s="40">
        <f t="shared" si="535"/>
        <v>0</v>
      </c>
      <c r="P45" s="41">
        <f t="shared" si="535"/>
        <v>0</v>
      </c>
      <c r="Q45" s="42">
        <f t="shared" si="535"/>
        <v>0</v>
      </c>
      <c r="R45" s="43">
        <f t="shared" si="535"/>
        <v>0</v>
      </c>
      <c r="S45" s="195">
        <f t="shared" ref="S45" si="536">IF($B43=$B37,COUNTIF(U45:AA45,0),COUNTIF(U46:AA46,0)+COUNTIF(U46:AA46,""))</f>
        <v>7</v>
      </c>
      <c r="T45" s="39">
        <f t="shared" ref="T45:AA45" si="537">IF($B37=$B43,T46+T39,T46)</f>
        <v>0</v>
      </c>
      <c r="U45" s="40">
        <f t="shared" si="537"/>
        <v>0</v>
      </c>
      <c r="V45" s="40">
        <f t="shared" si="537"/>
        <v>0</v>
      </c>
      <c r="W45" s="40">
        <f t="shared" si="537"/>
        <v>0</v>
      </c>
      <c r="X45" s="40">
        <f t="shared" si="537"/>
        <v>0</v>
      </c>
      <c r="Y45" s="41">
        <f t="shared" si="537"/>
        <v>0</v>
      </c>
      <c r="Z45" s="42">
        <f t="shared" si="537"/>
        <v>0</v>
      </c>
      <c r="AA45" s="43">
        <f t="shared" si="537"/>
        <v>0</v>
      </c>
      <c r="AB45" s="195">
        <f t="shared" ref="AB45" si="538">IF($B43=$B37,COUNTIF(AD45:AJ45,0),COUNTIF(AD46:AJ46,0)+COUNTIF(AD46:AJ46,""))</f>
        <v>7</v>
      </c>
      <c r="AC45" s="39">
        <f t="shared" ref="AC45:AJ45" si="539">IF($B37=$B43,AC46+AC39,AC46)</f>
        <v>0</v>
      </c>
      <c r="AD45" s="40">
        <f t="shared" si="539"/>
        <v>0</v>
      </c>
      <c r="AE45" s="40">
        <f t="shared" si="539"/>
        <v>0</v>
      </c>
      <c r="AF45" s="40">
        <f t="shared" si="539"/>
        <v>0</v>
      </c>
      <c r="AG45" s="40">
        <f t="shared" si="539"/>
        <v>0</v>
      </c>
      <c r="AH45" s="41">
        <f t="shared" si="539"/>
        <v>0</v>
      </c>
      <c r="AI45" s="42">
        <f t="shared" si="539"/>
        <v>0</v>
      </c>
      <c r="AJ45" s="43">
        <f t="shared" si="539"/>
        <v>0</v>
      </c>
      <c r="AK45" s="195">
        <f t="shared" ref="AK45" si="540">IF($B43=$B37,COUNTIF(AM45:AS45,0),COUNTIF(AM46:AS46,0)+COUNTIF(AM46:AS46,""))</f>
        <v>7</v>
      </c>
      <c r="AL45" s="39">
        <f t="shared" ref="AL45:AS45" si="541">IF($B37=$B43,AL46+AL39,AL46)</f>
        <v>0</v>
      </c>
      <c r="AM45" s="40">
        <f t="shared" si="541"/>
        <v>0</v>
      </c>
      <c r="AN45" s="40">
        <f t="shared" si="541"/>
        <v>0</v>
      </c>
      <c r="AO45" s="40">
        <f t="shared" si="541"/>
        <v>0</v>
      </c>
      <c r="AP45" s="40">
        <f t="shared" si="541"/>
        <v>0</v>
      </c>
      <c r="AQ45" s="41">
        <f t="shared" si="541"/>
        <v>0</v>
      </c>
      <c r="AR45" s="42">
        <f t="shared" si="541"/>
        <v>0</v>
      </c>
      <c r="AS45" s="43">
        <f t="shared" si="541"/>
        <v>0</v>
      </c>
      <c r="AT45" s="195">
        <f t="shared" ref="AT45" si="542">IF($B43=$B37,COUNTIF(AV45:BB45,0),COUNTIF(AV46:BB46,0)+COUNTIF(AV46:BB46,""))</f>
        <v>7</v>
      </c>
      <c r="AU45" s="39">
        <f t="shared" ref="AU45:BB45" si="543">IF($B37=$B43,AU46+AU39,AU46)</f>
        <v>0</v>
      </c>
      <c r="AV45" s="40">
        <f t="shared" si="543"/>
        <v>0</v>
      </c>
      <c r="AW45" s="40">
        <f t="shared" si="543"/>
        <v>0</v>
      </c>
      <c r="AX45" s="40">
        <f t="shared" si="543"/>
        <v>0</v>
      </c>
      <c r="AY45" s="40">
        <f t="shared" si="543"/>
        <v>0</v>
      </c>
      <c r="AZ45" s="41">
        <f t="shared" si="543"/>
        <v>0</v>
      </c>
      <c r="BA45" s="42">
        <f t="shared" si="543"/>
        <v>0</v>
      </c>
      <c r="BB45" s="43">
        <f t="shared" si="543"/>
        <v>0</v>
      </c>
    </row>
    <row r="46" spans="1:54" ht="15.75" customHeight="1" x14ac:dyDescent="0.2">
      <c r="A46" s="1">
        <f t="shared" ref="A46" si="544">A43</f>
        <v>0</v>
      </c>
      <c r="B46" s="313">
        <f t="shared" ref="B46" si="545">B40+1</f>
        <v>5</v>
      </c>
      <c r="C46" s="314"/>
      <c r="D46" s="314"/>
      <c r="E46" s="314"/>
      <c r="F46" s="31"/>
      <c r="G46" s="183"/>
      <c r="H46" s="122">
        <f t="shared" ref="H46" si="546">5-COUNTIF(AU43,0)-COUNTIF(AL43,0)-COUNTIF(AC43,0)-COUNTIF(T43,0)-COUNTIF(K43,0)</f>
        <v>0</v>
      </c>
      <c r="I46" s="165">
        <f t="shared" si="503"/>
        <v>0</v>
      </c>
      <c r="J46" s="187">
        <f t="shared" ref="J46" si="547">IF($B43=$B37,J40+IF($F43&lt;&gt;$G43,(K43+$G45-$G44)/$F43,K43/$F43),IF($F43&lt;&gt;G43,(K43+$G45-$G44)/$F43,K43/$F43))</f>
        <v>0</v>
      </c>
      <c r="K46" s="7">
        <f t="shared" ref="K46:K47" si="548">SUM(L46:R46)</f>
        <v>0</v>
      </c>
      <c r="L46" s="26">
        <f t="shared" ref="L46:R46" si="549">L43</f>
        <v>0</v>
      </c>
      <c r="M46" s="26">
        <f t="shared" si="549"/>
        <v>0</v>
      </c>
      <c r="N46" s="26">
        <f t="shared" si="549"/>
        <v>0</v>
      </c>
      <c r="O46" s="26">
        <f t="shared" si="549"/>
        <v>0</v>
      </c>
      <c r="P46" s="26">
        <f t="shared" si="549"/>
        <v>0</v>
      </c>
      <c r="Q46" s="29">
        <f t="shared" si="549"/>
        <v>0</v>
      </c>
      <c r="R46" s="23">
        <f t="shared" si="549"/>
        <v>0</v>
      </c>
      <c r="S46" s="187">
        <f t="shared" ref="S46" si="550">IF($B43=$B37,S40+IF($F43&lt;&gt;$G43,(T43+$G45-$G44)/$F43,T43/$F43),IF($F43&lt;&gt;P43,(T43+$G45-$G44)/$F43,T43/$F43))</f>
        <v>0</v>
      </c>
      <c r="T46" s="7">
        <f t="shared" ref="T46:T47" si="551">SUM(U46:AA46)</f>
        <v>0</v>
      </c>
      <c r="U46" s="26">
        <f t="shared" ref="U46:AA46" si="552">U43</f>
        <v>0</v>
      </c>
      <c r="V46" s="26">
        <f t="shared" si="552"/>
        <v>0</v>
      </c>
      <c r="W46" s="26">
        <f t="shared" si="552"/>
        <v>0</v>
      </c>
      <c r="X46" s="26">
        <f t="shared" si="552"/>
        <v>0</v>
      </c>
      <c r="Y46" s="113">
        <f t="shared" si="552"/>
        <v>0</v>
      </c>
      <c r="Z46" s="29">
        <f t="shared" si="552"/>
        <v>0</v>
      </c>
      <c r="AA46" s="23">
        <f t="shared" si="552"/>
        <v>0</v>
      </c>
      <c r="AB46" s="187">
        <f t="shared" ref="AB46" si="553">IF($B43=$B37,AB40+IF($F43&lt;&gt;$G43,(AC43+$G45-$G44)/$F43,AC43/$F43),IF($F43&lt;&gt;Y43,(AC43+$G45-$G44)/$F43,AC43/$F43))</f>
        <v>0</v>
      </c>
      <c r="AC46" s="7">
        <f t="shared" ref="AC46:AC47" si="554">SUM(AD46:AJ46)</f>
        <v>0</v>
      </c>
      <c r="AD46" s="26">
        <f t="shared" ref="AD46:AJ46" si="555">AD43</f>
        <v>0</v>
      </c>
      <c r="AE46" s="26">
        <f t="shared" si="555"/>
        <v>0</v>
      </c>
      <c r="AF46" s="26">
        <f t="shared" si="555"/>
        <v>0</v>
      </c>
      <c r="AG46" s="26">
        <f t="shared" si="555"/>
        <v>0</v>
      </c>
      <c r="AH46" s="113">
        <f t="shared" si="555"/>
        <v>0</v>
      </c>
      <c r="AI46" s="29">
        <f t="shared" si="555"/>
        <v>0</v>
      </c>
      <c r="AJ46" s="23">
        <f t="shared" si="555"/>
        <v>0</v>
      </c>
      <c r="AK46" s="187">
        <f t="shared" ref="AK46" si="556">IF($B43=$B37,AK40+IF($F43&lt;&gt;$G43,(AL43+$G45-$G44)/$F43,AL43/$F43),IF($F43&lt;&gt;AH43,(AL43+$G45-$G44)/$F43,AL43/$F43))</f>
        <v>0</v>
      </c>
      <c r="AL46" s="7">
        <f t="shared" ref="AL46:AL47" si="557">SUM(AM46:AS46)</f>
        <v>0</v>
      </c>
      <c r="AM46" s="26">
        <f t="shared" ref="AM46:AS46" si="558">AM43</f>
        <v>0</v>
      </c>
      <c r="AN46" s="26">
        <f t="shared" si="558"/>
        <v>0</v>
      </c>
      <c r="AO46" s="26">
        <f t="shared" si="558"/>
        <v>0</v>
      </c>
      <c r="AP46" s="26">
        <f t="shared" si="558"/>
        <v>0</v>
      </c>
      <c r="AQ46" s="113">
        <f t="shared" si="558"/>
        <v>0</v>
      </c>
      <c r="AR46" s="29">
        <f t="shared" si="558"/>
        <v>0</v>
      </c>
      <c r="AS46" s="23">
        <f t="shared" si="558"/>
        <v>0</v>
      </c>
      <c r="AT46" s="187">
        <f t="shared" ref="AT46" si="559">IF($B43=$B37,AT40+IF($F43&lt;&gt;$G43,(AU43+$G45-$G44)/$F43,AU43/$F43),IF($F43&lt;&gt;AQ43,(AU43+$G45-$G44)/$F43,AU43/$F43))</f>
        <v>0</v>
      </c>
      <c r="AU46" s="7">
        <f t="shared" ref="AU46:AU47" si="560">SUM(AV46:BB46)</f>
        <v>0</v>
      </c>
      <c r="AV46" s="6">
        <f t="shared" ref="AV46" si="561">IF(SUM($AM$9:$AS$9)=SUM($AV$9:$BB$9),AV43,IF(AND(SUM($AV$9:$BB$9)&gt;42,SUM($AV$9:$BB$9)&lt;49),AV43,0))</f>
        <v>0</v>
      </c>
      <c r="AW46" s="6">
        <f t="shared" ref="AW46:BB46" si="562">IF(SUM($AM$9:$AS$9)=SUM($AV$9:$BB$9),AW43,IF(AND(SUM($AV$9:$BB$9)&gt;42,SUM($AV$9:$BB$9)&lt;49),AW43,0))</f>
        <v>0</v>
      </c>
      <c r="AX46" s="6">
        <f t="shared" si="562"/>
        <v>0</v>
      </c>
      <c r="AY46" s="6">
        <f t="shared" si="562"/>
        <v>0</v>
      </c>
      <c r="AZ46" s="26">
        <f t="shared" si="562"/>
        <v>0</v>
      </c>
      <c r="BA46" s="29">
        <f t="shared" si="562"/>
        <v>0</v>
      </c>
      <c r="BB46" s="23">
        <f t="shared" si="562"/>
        <v>0</v>
      </c>
    </row>
    <row r="47" spans="1:54" ht="15.75" customHeight="1" x14ac:dyDescent="0.2">
      <c r="A47" s="1">
        <f t="shared" ref="A47:A48" si="563">A46</f>
        <v>0</v>
      </c>
      <c r="B47" s="313"/>
      <c r="C47" s="314"/>
      <c r="D47" s="314"/>
      <c r="E47" s="314"/>
      <c r="F47" s="31"/>
      <c r="G47" s="183"/>
      <c r="H47" s="123">
        <f t="shared" ref="H47" si="564">IF($B43=$B37,H41+F47,$F47)</f>
        <v>0</v>
      </c>
      <c r="I47" s="165">
        <f t="shared" si="503"/>
        <v>0</v>
      </c>
      <c r="J47" s="141">
        <f t="shared" ref="J47" si="565">IF($H46=0,0,IF($B37=$B43,IF($H48&gt;0,$H48+J41,K43+J41),IF($H48&gt;0,$H48,K43)))</f>
        <v>0</v>
      </c>
      <c r="K47" s="7">
        <f t="shared" si="548"/>
        <v>0</v>
      </c>
      <c r="L47" s="6"/>
      <c r="M47" s="6"/>
      <c r="N47" s="6"/>
      <c r="O47" s="6"/>
      <c r="P47" s="26"/>
      <c r="Q47" s="29"/>
      <c r="R47" s="23"/>
      <c r="S47" s="141">
        <f t="shared" ref="S47" si="566">IF($H46=0,0,IF($B37=$B43,IF($H48&gt;0,$H48+S41,T43+S41),IF($H48&gt;0,$H48,T43)))</f>
        <v>0</v>
      </c>
      <c r="T47" s="7">
        <f t="shared" si="551"/>
        <v>0</v>
      </c>
      <c r="U47" s="6"/>
      <c r="V47" s="6"/>
      <c r="W47" s="6"/>
      <c r="X47" s="6"/>
      <c r="Y47" s="26"/>
      <c r="Z47" s="29"/>
      <c r="AA47" s="23"/>
      <c r="AB47" s="141">
        <f t="shared" ref="AB47" si="567">IF($H46=0,0,IF($B37=$B43,IF($H48&gt;0,$H48+AB41,AC43+AB41),IF($H48&gt;0,$H48,AC43)))</f>
        <v>0</v>
      </c>
      <c r="AC47" s="7">
        <f t="shared" si="554"/>
        <v>0</v>
      </c>
      <c r="AD47" s="6"/>
      <c r="AE47" s="6"/>
      <c r="AF47" s="6"/>
      <c r="AG47" s="6"/>
      <c r="AH47" s="26"/>
      <c r="AI47" s="29"/>
      <c r="AJ47" s="23"/>
      <c r="AK47" s="141">
        <f t="shared" ref="AK47" si="568">IF($H46=0,0,IF($B37=$B43,IF($H48&gt;0,$H48+AK41,AL43+AK41),IF($H48&gt;0,$H48,AL43)))</f>
        <v>0</v>
      </c>
      <c r="AL47" s="7">
        <f t="shared" si="557"/>
        <v>0</v>
      </c>
      <c r="AM47" s="6"/>
      <c r="AN47" s="6"/>
      <c r="AO47" s="6"/>
      <c r="AP47" s="6"/>
      <c r="AQ47" s="26"/>
      <c r="AR47" s="29"/>
      <c r="AS47" s="23"/>
      <c r="AT47" s="141">
        <f t="shared" ref="AT47" si="569">IF($H46=0,0,IF($B37=$B43,IF($H48&gt;0,$H48+AT41,AU43+AT41),IF($H48&gt;0,$H48,AU43)))</f>
        <v>0</v>
      </c>
      <c r="AU47" s="7">
        <f t="shared" si="560"/>
        <v>0</v>
      </c>
      <c r="AV47" s="6"/>
      <c r="AW47" s="6"/>
      <c r="AX47" s="6"/>
      <c r="AY47" s="6"/>
      <c r="AZ47" s="26"/>
      <c r="BA47" s="29"/>
      <c r="BB47" s="23"/>
    </row>
    <row r="48" spans="1:54" ht="18.75" customHeight="1" thickBot="1" x14ac:dyDescent="0.25">
      <c r="A48" s="1">
        <f t="shared" si="563"/>
        <v>0</v>
      </c>
      <c r="B48" s="323" t="str">
        <f>IF(B43="",Wydruk!$AE$6,IF(J44=0,Wydruk!$AE$7,IF(AND(G44&lt;G45,B43&lt;&gt;$B49),Wydruk!$AE$13,IF(AND($B43=$B37,$B43&lt;&gt;$B49),IF(OR(OR(J48&lt;4,J48&gt;5),OR(S48&lt;4,S48&gt;5),OR(AB48&lt;4,AB48&gt;5),OR(AK48&lt;4,AK48&gt;5),OR(AND(AT48&lt;4,AT48&gt;0),AT48&gt;5)),Wydruk!$AE$8,Wydruk!$AE$9),IF($B43=$B49,IF($F47&lt;&gt;0,Wydruk!$AE$12,Wydruk!$AE$10),IF(OR(OR(J44&lt;4,J44&gt;5),OR(S44&lt;4,S44&gt;5),OR(AB44&lt;4,AB44&gt;5),OR(AK44&lt;4,AK44&gt;5),OR(AND(AT44&lt;4,AT44&gt;0),AT44&gt;5)),Wydruk!$AE$8,Wydruk!$AE$11))))))</f>
        <v>Uzupełnij liczby godzin tygodniowego planu</v>
      </c>
      <c r="C48" s="324"/>
      <c r="D48" s="324"/>
      <c r="E48" s="324"/>
      <c r="F48" s="173">
        <f>luty!F48</f>
        <v>0</v>
      </c>
      <c r="G48" s="184">
        <f>luty!G48</f>
        <v>0</v>
      </c>
      <c r="H48" s="191">
        <f t="shared" ref="H48" si="570">IF(OR($G48=0,$F48=0,$G48="",$F48=""),0,$G48/$F48)</f>
        <v>0</v>
      </c>
      <c r="I48" s="193"/>
      <c r="J48" s="176">
        <f t="shared" ref="J48" si="571">IF($B37=$B43,IF(L43+L38&gt;0,1,0)+IF(M43+M38&gt;0,1,0)+IF(N43+N38&gt;0,1,0)+IF(O43+O38&gt;0,1,0)+IF(P43+P38&gt;0,1,0)+IF(Q43+Q38&gt;0,1,0)+IF(R43+R38&gt;0,1,0),J44)</f>
        <v>0</v>
      </c>
      <c r="K48" s="133">
        <f t="shared" ref="K48" si="572">IF(OR($B43=$B49,J48=0,(K44-Q48+O48)&lt;=0),0,(K44-Q48+O48)/J48)</f>
        <v>0</v>
      </c>
      <c r="L48" s="137">
        <f t="shared" ref="L48" si="573">IF(K48*(7-J45)&lt;=0,0,K48*(7-J45))</f>
        <v>0</v>
      </c>
      <c r="M48" s="311">
        <f t="shared" ref="M48" si="574">ROUND(IF(OR(K45-K48*(7-J45)+P48&lt;0,$B43=$B49,K48&lt;=0,K45=0),0,IF(K45-K48*(7-J45)+P48&gt;Q48-O48+P48,Q48-O48+P48,K45-K48*(7-J45)+P48)),1)</f>
        <v>0</v>
      </c>
      <c r="N48" s="312"/>
      <c r="O48" s="139">
        <f t="shared" ref="O48" si="575">IF(OR($B43=$B49,J44=0),0,IF($B43=$B37,J43,$F43))</f>
        <v>0</v>
      </c>
      <c r="P48" s="30">
        <f t="shared" ref="P48" si="576">IF(OR($B43=$B49,J48=0),0,$G45-$G44)</f>
        <v>0</v>
      </c>
      <c r="Q48" s="134">
        <f t="shared" ref="Q48" si="577">IF(OR($B43=$B49,J48=0),0,J47)</f>
        <v>0</v>
      </c>
      <c r="R48" s="138">
        <f t="shared" ref="R48" si="578">IF($B43=$B49,0,K45)</f>
        <v>0</v>
      </c>
      <c r="S48" s="176">
        <f t="shared" ref="S48" si="579">IF($B37=$B43,IF(U43+U38&gt;0,1,0)+IF(V43+V38&gt;0,1,0)+IF(W43+W38&gt;0,1,0)+IF(X43+X38&gt;0,1,0)+IF(Y43+Y38&gt;0,1,0)+IF(Z43+Z38&gt;0,1,0)+IF(AA43+AA38&gt;0,1,0),S44)</f>
        <v>0</v>
      </c>
      <c r="T48" s="133">
        <f t="shared" ref="T48" si="580">IF(OR($B43=$B49,S48=0,(T44-Z48+X48)&lt;=0),0,(T44-Z48+X48)/S48)</f>
        <v>0</v>
      </c>
      <c r="U48" s="137">
        <f t="shared" ref="U48" si="581">IF(T48*(7-S45)&lt;=0,0,T48*(7-S45))</f>
        <v>0</v>
      </c>
      <c r="V48" s="311">
        <f t="shared" ref="V48" si="582">ROUND(IF(OR(T45-T48*(7-S45)+Y48&lt;0,$B43=$B49,T48&lt;=0,T45=0),0,IF(T45-T48*(7-S45)+Y48&gt;Z48-X48+Y48,Z48-X48+Y48,T45-T48*(7-S45)+Y48)),1)</f>
        <v>0</v>
      </c>
      <c r="W48" s="312"/>
      <c r="X48" s="139">
        <f t="shared" ref="X48" si="583">IF(OR($B43=$B49,S44=0),0,IF($B43=$B37,S43,$F43))</f>
        <v>0</v>
      </c>
      <c r="Y48" s="30">
        <f t="shared" ref="Y48" si="584">IF(OR($B43=$B49,S48=0),0,$G45-$G44)</f>
        <v>0</v>
      </c>
      <c r="Z48" s="134">
        <f t="shared" ref="Z48" si="585">IF(OR($B43=$B49,S48=0),0,S47)</f>
        <v>0</v>
      </c>
      <c r="AA48" s="138">
        <f t="shared" ref="AA48" si="586">IF($B43=$B49,0,T45)</f>
        <v>0</v>
      </c>
      <c r="AB48" s="176">
        <f t="shared" ref="AB48" si="587">IF($B37=$B43,IF(AD43+AD38&gt;0,1,0)+IF(AE43+AE38&gt;0,1,0)+IF(AF43+AF38&gt;0,1,0)+IF(AG43+AG38&gt;0,1,0)+IF(AH43+AH38&gt;0,1,0)+IF(AI43+AI38&gt;0,1,0)+IF(AJ43+AJ38&gt;0,1,0),AB44)</f>
        <v>0</v>
      </c>
      <c r="AC48" s="133">
        <f t="shared" ref="AC48" si="588">IF(OR($B43=$B49,AB48=0,(AC44-AI48+AG48)&lt;=0),0,(AC44-AI48+AG48)/AB48)</f>
        <v>0</v>
      </c>
      <c r="AD48" s="137">
        <f t="shared" ref="AD48" si="589">IF(AC48*(7-AB45)&lt;=0,0,AC48*(7-AB45))</f>
        <v>0</v>
      </c>
      <c r="AE48" s="311">
        <f t="shared" ref="AE48" si="590">ROUND(IF(OR(AC45-AC48*(7-AB45)+AH48&lt;0,$B43=$B49,AC48&lt;=0,AC45=0),0,IF(AC45-AC48*(7-AB45)+AH48&gt;AI48-AG48+AH48,AI48-AG48+AH48,AC45-AC48*(7-AB45)+AH48)),1)</f>
        <v>0</v>
      </c>
      <c r="AF48" s="312"/>
      <c r="AG48" s="139">
        <f t="shared" ref="AG48" si="591">IF(OR($B43=$B49,AB44=0),0,IF($B43=$B37,AB43,$F43))</f>
        <v>0</v>
      </c>
      <c r="AH48" s="30">
        <f t="shared" ref="AH48" si="592">IF(OR($B43=$B49,AB48=0),0,$G45-$G44)</f>
        <v>0</v>
      </c>
      <c r="AI48" s="134">
        <f t="shared" ref="AI48" si="593">IF(OR($B43=$B49,AB48=0),0,AB47)</f>
        <v>0</v>
      </c>
      <c r="AJ48" s="138">
        <f t="shared" ref="AJ48" si="594">IF($B43=$B49,0,AC45)</f>
        <v>0</v>
      </c>
      <c r="AK48" s="176">
        <f t="shared" ref="AK48" si="595">IF($B37=$B43,IF(AM43+AM38&gt;0,1,0)+IF(AN43+AN38&gt;0,1,0)+IF(AO43+AO38&gt;0,1,0)+IF(AP43+AP38&gt;0,1,0)+IF(AQ43+AQ38&gt;0,1,0)+IF(AR43+AR38&gt;0,1,0)+IF(AS43+AS38&gt;0,1,0),AK44)</f>
        <v>0</v>
      </c>
      <c r="AL48" s="133">
        <f t="shared" ref="AL48" si="596">IF(OR($B43=$B49,AK48=0,(AL44-AR48+AP48)&lt;=0),0,(AL44-AR48+AP48)/AK48)</f>
        <v>0</v>
      </c>
      <c r="AM48" s="137">
        <f t="shared" ref="AM48" si="597">IF(AL48*(7-AK45)&lt;=0,0,AL48*(7-AK45))</f>
        <v>0</v>
      </c>
      <c r="AN48" s="311">
        <f t="shared" ref="AN48" si="598">ROUND(IF(OR(AL45-AL48*(7-AK45)+AQ48&lt;0,$B43=$B49,AL48&lt;=0,AL45=0),0,IF(AL45-AL48*(7-AK45)+AQ48&gt;AR48-AP48+AQ48,AR48-AP48+AQ48,AL45-AL48*(7-AK45)+AQ48)),1)</f>
        <v>0</v>
      </c>
      <c r="AO48" s="312"/>
      <c r="AP48" s="139">
        <f t="shared" ref="AP48" si="599">IF(OR($B43=$B49,AK44=0),0,IF($B43=$B37,AK43,$F43))</f>
        <v>0</v>
      </c>
      <c r="AQ48" s="30">
        <f t="shared" ref="AQ48" si="600">IF(OR($B43=$B49,AK48=0),0,$G45-$G44)</f>
        <v>0</v>
      </c>
      <c r="AR48" s="134">
        <f t="shared" ref="AR48" si="601">IF(OR($B43=$B49,AK48=0),0,AK47)</f>
        <v>0</v>
      </c>
      <c r="AS48" s="138">
        <f t="shared" ref="AS48" si="602">IF($B43=$B49,0,AL45)</f>
        <v>0</v>
      </c>
      <c r="AT48" s="176">
        <f t="shared" ref="AT48" si="603">IF($B37=$B43,IF(AV43+AV38&gt;0,1,0)+IF(AW43+AW38&gt;0,1,0)+IF(AX43+AX38&gt;0,1,0)+IF(AY43+AY38&gt;0,1,0)+IF(AZ43+AZ38&gt;0,1,0)+IF(BA43+BA38&gt;0,1,0)+IF(BB43+BB38&gt;0,1,0),AT44)</f>
        <v>0</v>
      </c>
      <c r="AU48" s="133">
        <f t="shared" ref="AU48" si="604">IF(OR($B43=$B49,AT48=0,(AU44-BA48+AY48)&lt;=0),0,(AU44-BA48+AY48)/AT48)</f>
        <v>0</v>
      </c>
      <c r="AV48" s="137">
        <f t="shared" ref="AV48" si="605">IF(AU48*(7-AT45)&lt;=0,0,AU48*(7-AT45))</f>
        <v>0</v>
      </c>
      <c r="AW48" s="311">
        <f t="shared" ref="AW48" si="606">ROUND(IF(OR(AU45-AU48*(7-AT45)+AZ48&lt;0,$B43=$B49,AU48&lt;=0,AU45=0),0,IF(AU45-AU48*(7-AT45)+AZ48&gt;BA48-AY48+AZ48,BA48-AY48+AZ48,AU45-AU48*(7-AT45)+AZ48)),1)</f>
        <v>0</v>
      </c>
      <c r="AX48" s="312"/>
      <c r="AY48" s="139">
        <f t="shared" ref="AY48" si="607">IF(OR($B43=$B49,AT44=0),0,IF($B43=$B37,AT43,$F43))</f>
        <v>0</v>
      </c>
      <c r="AZ48" s="30">
        <f t="shared" ref="AZ48" si="608">IF(OR($B43=$B49,AT48=0),0,$G45-$G44)</f>
        <v>0</v>
      </c>
      <c r="BA48" s="134">
        <f t="shared" ref="BA48" si="609">IF(OR($B43=$B49,AT48=0),0,AT47)</f>
        <v>0</v>
      </c>
      <c r="BB48" s="138">
        <f t="shared" ref="BB48" si="610">IF($B43=$B49,0,AU45)</f>
        <v>0</v>
      </c>
    </row>
    <row r="49" spans="1:54" ht="15.75" x14ac:dyDescent="0.2">
      <c r="A49" s="1">
        <f t="shared" ref="A49" si="611">IF(B49="","1. Niewypełnione",B49)</f>
        <v>0</v>
      </c>
      <c r="B49" s="320">
        <f>luty!B49</f>
        <v>0</v>
      </c>
      <c r="C49" s="321">
        <f>luty!C49</f>
        <v>0</v>
      </c>
      <c r="D49" s="321">
        <f>luty!D49</f>
        <v>0</v>
      </c>
      <c r="E49" s="321">
        <f>luty!E49</f>
        <v>0</v>
      </c>
      <c r="F49" s="177">
        <f>luty!F49</f>
        <v>18</v>
      </c>
      <c r="G49" s="185">
        <f>luty!G49</f>
        <v>18</v>
      </c>
      <c r="H49" s="177"/>
      <c r="I49" s="192">
        <f t="shared" ref="I49:I53" si="612">K49+T49+AC49+AL49+AU49</f>
        <v>0</v>
      </c>
      <c r="J49" s="186">
        <f t="shared" ref="J49" si="613">IF(OR($B49=$B55,J52=0),0,ROUND((K50+P54)/J52,0))</f>
        <v>0</v>
      </c>
      <c r="K49" s="51">
        <f t="shared" ref="K49:K50" si="614">SUM(L49:R49)</f>
        <v>0</v>
      </c>
      <c r="L49" s="52">
        <f>luty!L49</f>
        <v>0</v>
      </c>
      <c r="M49" s="52">
        <f>luty!M49</f>
        <v>0</v>
      </c>
      <c r="N49" s="52">
        <f>luty!N49</f>
        <v>0</v>
      </c>
      <c r="O49" s="52">
        <f>luty!O49</f>
        <v>0</v>
      </c>
      <c r="P49" s="53">
        <f>luty!P49</f>
        <v>0</v>
      </c>
      <c r="Q49" s="54">
        <f>luty!Q49</f>
        <v>0</v>
      </c>
      <c r="R49" s="55">
        <f>luty!R49</f>
        <v>0</v>
      </c>
      <c r="S49" s="188">
        <f t="shared" ref="S49" si="615">IF(OR($B49=$B55,S52=0),0,ROUND((T50+Y54)/S52,0))</f>
        <v>0</v>
      </c>
      <c r="T49" s="51">
        <f t="shared" ref="T49:T50" si="616">SUM(U49:AA49)</f>
        <v>0</v>
      </c>
      <c r="U49" s="52">
        <f>luty!U49</f>
        <v>0</v>
      </c>
      <c r="V49" s="52">
        <f>luty!V49</f>
        <v>0</v>
      </c>
      <c r="W49" s="52">
        <f>luty!W49</f>
        <v>0</v>
      </c>
      <c r="X49" s="52">
        <f>luty!X49</f>
        <v>0</v>
      </c>
      <c r="Y49" s="53">
        <f>luty!Y49</f>
        <v>0</v>
      </c>
      <c r="Z49" s="54">
        <f>luty!Z49</f>
        <v>0</v>
      </c>
      <c r="AA49" s="55">
        <f>luty!AA49</f>
        <v>0</v>
      </c>
      <c r="AB49" s="188">
        <f t="shared" ref="AB49" si="617">IF(OR($B49=$B55,AB52=0),0,ROUND((AC50+AH54)/AB52,0))</f>
        <v>0</v>
      </c>
      <c r="AC49" s="51">
        <f t="shared" ref="AC49:AC50" si="618">SUM(AD49:AJ49)</f>
        <v>0</v>
      </c>
      <c r="AD49" s="52">
        <f>luty!AD49</f>
        <v>0</v>
      </c>
      <c r="AE49" s="52">
        <f>luty!AE49</f>
        <v>0</v>
      </c>
      <c r="AF49" s="52">
        <f>luty!AF49</f>
        <v>0</v>
      </c>
      <c r="AG49" s="52">
        <f>luty!AG49</f>
        <v>0</v>
      </c>
      <c r="AH49" s="53">
        <f>luty!AH49</f>
        <v>0</v>
      </c>
      <c r="AI49" s="54">
        <f>luty!AI49</f>
        <v>0</v>
      </c>
      <c r="AJ49" s="55">
        <f>luty!AJ49</f>
        <v>0</v>
      </c>
      <c r="AK49" s="188">
        <f t="shared" ref="AK49" si="619">IF(OR($B49=$B55,AK52=0),0,ROUND((AL50+AQ54)/AK52,0))</f>
        <v>0</v>
      </c>
      <c r="AL49" s="51">
        <f t="shared" ref="AL49:AL50" si="620">SUM(AM49:AS49)</f>
        <v>0</v>
      </c>
      <c r="AM49" s="52">
        <f>luty!AM49</f>
        <v>0</v>
      </c>
      <c r="AN49" s="52">
        <f>luty!AN49</f>
        <v>0</v>
      </c>
      <c r="AO49" s="52">
        <f>luty!AO49</f>
        <v>0</v>
      </c>
      <c r="AP49" s="52">
        <f>luty!AP49</f>
        <v>0</v>
      </c>
      <c r="AQ49" s="53">
        <f>luty!AQ49</f>
        <v>0</v>
      </c>
      <c r="AR49" s="54">
        <f>luty!AR49</f>
        <v>0</v>
      </c>
      <c r="AS49" s="55">
        <f>luty!AS49</f>
        <v>0</v>
      </c>
      <c r="AT49" s="188">
        <f t="shared" ref="AT49" si="621">IF(OR($B49=$B55,AT52=0),0,ROUND((AU50+AZ54)/AT52,0))</f>
        <v>0</v>
      </c>
      <c r="AU49" s="51">
        <f t="shared" ref="AU49:AU50" si="622">SUM(AV49:BB49)</f>
        <v>0</v>
      </c>
      <c r="AV49" s="52">
        <f t="shared" ref="AV49" si="623">IF(SUM($AM$9:$AS$9)=SUM($AV$9:$BB$9),AM49,IF(AND(SUM($AV$9:$BB$9)&gt;42,SUM($AV$9:$BB$9)&lt;49),AM49,0))</f>
        <v>0</v>
      </c>
      <c r="AW49" s="52">
        <f t="shared" ref="AW49" si="624">IF(SUM($AM$9:$AS$9)=SUM($AV$9:$BB$9),AN49,IF(AND(SUM($AV$9:$BB$9)&gt;42,SUM($AV$9:$BB$9)&lt;49),AN49,0))</f>
        <v>0</v>
      </c>
      <c r="AX49" s="52">
        <f t="shared" ref="AX49" si="625">IF(SUM($AM$9:$AS$9)=SUM($AV$9:$BB$9),AO49,IF(AND(SUM($AV$9:$BB$9)&gt;42,SUM($AV$9:$BB$9)&lt;49),AO49,0))</f>
        <v>0</v>
      </c>
      <c r="AY49" s="52">
        <f t="shared" ref="AY49" si="626">IF(SUM($AM$9:$AS$9)=SUM($AV$9:$BB$9),AP49,IF(AND(SUM($AV$9:$BB$9)&gt;42,SUM($AV$9:$BB$9)&lt;49),AP49,0))</f>
        <v>0</v>
      </c>
      <c r="AZ49" s="53">
        <f t="shared" ref="AZ49" si="627">IF(SUM($AM$9:$AS$9)=SUM($AV$9:$BB$9),AQ49,IF(AND(SUM($AV$9:$BB$9)&gt;42,SUM($AV$9:$BB$9)&lt;49),AQ49,0))</f>
        <v>0</v>
      </c>
      <c r="BA49" s="54">
        <f t="shared" ref="BA49" si="628">IF(SUM($AM$9:$AS$9)=SUM($AV$9:$BB$9),AR49,IF(AND(SUM($AV$9:$BB$9)&gt;42,SUM($AV$9:$BB$9)&lt;49),AR49,0))</f>
        <v>0</v>
      </c>
      <c r="BB49" s="55">
        <f t="shared" ref="BB49" si="629">IF(SUM($AM$9:$AS$9)=SUM($AV$9:$BB$9),AS49,IF(AND(SUM($AV$9:$BB$9)&gt;42,SUM($AV$9:$BB$9)&lt;49),AS49,0))</f>
        <v>0</v>
      </c>
    </row>
    <row r="50" spans="1:54" ht="12.75" hidden="1" customHeight="1" x14ac:dyDescent="0.2">
      <c r="B50" s="93"/>
      <c r="C50" s="94"/>
      <c r="D50" s="95"/>
      <c r="E50" s="115"/>
      <c r="F50" s="140" t="b">
        <f t="shared" ref="F50" si="630">IF($B43=$B49,OR(F44,G49&lt;F49),G49&lt;F49)</f>
        <v>0</v>
      </c>
      <c r="G50" s="189">
        <f t="shared" ref="G50" si="631">IF(AND($B43=$B49,$B43&lt;&gt;"",$B43&lt;&gt;0),G49+G44,G49)</f>
        <v>18</v>
      </c>
      <c r="H50" s="120"/>
      <c r="I50" s="165">
        <f t="shared" si="612"/>
        <v>0</v>
      </c>
      <c r="J50" s="194">
        <f t="shared" ref="J50" si="632">7-COUNTIF(L49:R49,0)-COUNTIF(L49:R49,"")</f>
        <v>0</v>
      </c>
      <c r="K50" s="22">
        <f t="shared" si="614"/>
        <v>0</v>
      </c>
      <c r="L50" s="35">
        <f t="shared" ref="L50:R50" si="633">IF($B43=$B49,L49+L44,L49)</f>
        <v>0</v>
      </c>
      <c r="M50" s="35">
        <f t="shared" si="633"/>
        <v>0</v>
      </c>
      <c r="N50" s="35">
        <f t="shared" si="633"/>
        <v>0</v>
      </c>
      <c r="O50" s="35">
        <f t="shared" si="633"/>
        <v>0</v>
      </c>
      <c r="P50" s="36">
        <f t="shared" si="633"/>
        <v>0</v>
      </c>
      <c r="Q50" s="37">
        <f t="shared" si="633"/>
        <v>0</v>
      </c>
      <c r="R50" s="38">
        <f t="shared" si="633"/>
        <v>0</v>
      </c>
      <c r="S50" s="194">
        <f t="shared" ref="S50" si="634">7-COUNTIF(U49:AA49,0)-COUNTIF(U49:AA49,"")</f>
        <v>0</v>
      </c>
      <c r="T50" s="22">
        <f t="shared" si="616"/>
        <v>0</v>
      </c>
      <c r="U50" s="35">
        <f t="shared" ref="U50:AA50" si="635">IF($B43=$B49,U49+U44,U49)</f>
        <v>0</v>
      </c>
      <c r="V50" s="35">
        <f t="shared" si="635"/>
        <v>0</v>
      </c>
      <c r="W50" s="35">
        <f t="shared" si="635"/>
        <v>0</v>
      </c>
      <c r="X50" s="35">
        <f t="shared" si="635"/>
        <v>0</v>
      </c>
      <c r="Y50" s="36">
        <f t="shared" si="635"/>
        <v>0</v>
      </c>
      <c r="Z50" s="37">
        <f t="shared" si="635"/>
        <v>0</v>
      </c>
      <c r="AA50" s="38">
        <f t="shared" si="635"/>
        <v>0</v>
      </c>
      <c r="AB50" s="194">
        <f t="shared" ref="AB50" si="636">7-COUNTIF(AD49:AJ49,0)-COUNTIF(AD49:AJ49,"")</f>
        <v>0</v>
      </c>
      <c r="AC50" s="22">
        <f t="shared" si="618"/>
        <v>0</v>
      </c>
      <c r="AD50" s="35">
        <f t="shared" ref="AD50:AJ50" si="637">IF($B43=$B49,AD49+AD44,AD49)</f>
        <v>0</v>
      </c>
      <c r="AE50" s="35">
        <f t="shared" si="637"/>
        <v>0</v>
      </c>
      <c r="AF50" s="35">
        <f t="shared" si="637"/>
        <v>0</v>
      </c>
      <c r="AG50" s="35">
        <f t="shared" si="637"/>
        <v>0</v>
      </c>
      <c r="AH50" s="36">
        <f t="shared" si="637"/>
        <v>0</v>
      </c>
      <c r="AI50" s="37">
        <f t="shared" si="637"/>
        <v>0</v>
      </c>
      <c r="AJ50" s="38">
        <f t="shared" si="637"/>
        <v>0</v>
      </c>
      <c r="AK50" s="194">
        <f t="shared" ref="AK50" si="638">7-COUNTIF(AM49:AS49,0)-COUNTIF(AM49:AS49,"")</f>
        <v>0</v>
      </c>
      <c r="AL50" s="22">
        <f t="shared" si="620"/>
        <v>0</v>
      </c>
      <c r="AM50" s="35">
        <f t="shared" ref="AM50:AS50" si="639">IF($B43=$B49,AM49+AM44,AM49)</f>
        <v>0</v>
      </c>
      <c r="AN50" s="35">
        <f t="shared" si="639"/>
        <v>0</v>
      </c>
      <c r="AO50" s="35">
        <f t="shared" si="639"/>
        <v>0</v>
      </c>
      <c r="AP50" s="35">
        <f t="shared" si="639"/>
        <v>0</v>
      </c>
      <c r="AQ50" s="36">
        <f t="shared" si="639"/>
        <v>0</v>
      </c>
      <c r="AR50" s="37">
        <f t="shared" si="639"/>
        <v>0</v>
      </c>
      <c r="AS50" s="38">
        <f t="shared" si="639"/>
        <v>0</v>
      </c>
      <c r="AT50" s="194">
        <f t="shared" ref="AT50" si="640">7-COUNTIF(AV49:BB49,0)-COUNTIF(AV49:BB49,"")</f>
        <v>0</v>
      </c>
      <c r="AU50" s="22">
        <f t="shared" si="622"/>
        <v>0</v>
      </c>
      <c r="AV50" s="35">
        <f t="shared" ref="AV50:BB50" si="641">IF($B43=$B49,AV49+AV44,AV49)</f>
        <v>0</v>
      </c>
      <c r="AW50" s="35">
        <f t="shared" si="641"/>
        <v>0</v>
      </c>
      <c r="AX50" s="35">
        <f t="shared" si="641"/>
        <v>0</v>
      </c>
      <c r="AY50" s="35">
        <f t="shared" si="641"/>
        <v>0</v>
      </c>
      <c r="AZ50" s="36">
        <f t="shared" si="641"/>
        <v>0</v>
      </c>
      <c r="BA50" s="37">
        <f t="shared" si="641"/>
        <v>0</v>
      </c>
      <c r="BB50" s="38">
        <f t="shared" si="641"/>
        <v>0</v>
      </c>
    </row>
    <row r="51" spans="1:54" ht="15" hidden="1" customHeight="1" x14ac:dyDescent="0.2">
      <c r="B51" s="116"/>
      <c r="C51" s="117"/>
      <c r="D51" s="118"/>
      <c r="E51" s="119"/>
      <c r="F51" s="92"/>
      <c r="G51" s="190">
        <f t="shared" ref="G51" si="642">IF(AND($B43=$B49,$B43&lt;&gt;"",$B43&lt;&gt;0),F49+G45,F49)</f>
        <v>18</v>
      </c>
      <c r="H51" s="121"/>
      <c r="I51" s="165">
        <f t="shared" si="612"/>
        <v>0</v>
      </c>
      <c r="J51" s="195">
        <f t="shared" ref="J51" si="643">IF($B49=$B43,COUNTIF(L51:R51,0),COUNTIF(L52:R52,0)+COUNTIF(L52:R52,""))</f>
        <v>7</v>
      </c>
      <c r="K51" s="39">
        <f t="shared" ref="K51:R51" si="644">IF($B43=$B49,K52+K45,K52)</f>
        <v>0</v>
      </c>
      <c r="L51" s="40">
        <f t="shared" si="644"/>
        <v>0</v>
      </c>
      <c r="M51" s="40">
        <f t="shared" si="644"/>
        <v>0</v>
      </c>
      <c r="N51" s="40">
        <f t="shared" si="644"/>
        <v>0</v>
      </c>
      <c r="O51" s="40">
        <f t="shared" si="644"/>
        <v>0</v>
      </c>
      <c r="P51" s="41">
        <f t="shared" si="644"/>
        <v>0</v>
      </c>
      <c r="Q51" s="42">
        <f t="shared" si="644"/>
        <v>0</v>
      </c>
      <c r="R51" s="43">
        <f t="shared" si="644"/>
        <v>0</v>
      </c>
      <c r="S51" s="195">
        <f t="shared" ref="S51" si="645">IF($B49=$B43,COUNTIF(U51:AA51,0),COUNTIF(U52:AA52,0)+COUNTIF(U52:AA52,""))</f>
        <v>7</v>
      </c>
      <c r="T51" s="39">
        <f t="shared" ref="T51:AA51" si="646">IF($B43=$B49,T52+T45,T52)</f>
        <v>0</v>
      </c>
      <c r="U51" s="40">
        <f t="shared" si="646"/>
        <v>0</v>
      </c>
      <c r="V51" s="40">
        <f t="shared" si="646"/>
        <v>0</v>
      </c>
      <c r="W51" s="40">
        <f t="shared" si="646"/>
        <v>0</v>
      </c>
      <c r="X51" s="40">
        <f t="shared" si="646"/>
        <v>0</v>
      </c>
      <c r="Y51" s="41">
        <f t="shared" si="646"/>
        <v>0</v>
      </c>
      <c r="Z51" s="42">
        <f t="shared" si="646"/>
        <v>0</v>
      </c>
      <c r="AA51" s="43">
        <f t="shared" si="646"/>
        <v>0</v>
      </c>
      <c r="AB51" s="195">
        <f t="shared" ref="AB51" si="647">IF($B49=$B43,COUNTIF(AD51:AJ51,0),COUNTIF(AD52:AJ52,0)+COUNTIF(AD52:AJ52,""))</f>
        <v>7</v>
      </c>
      <c r="AC51" s="39">
        <f t="shared" ref="AC51:AJ51" si="648">IF($B43=$B49,AC52+AC45,AC52)</f>
        <v>0</v>
      </c>
      <c r="AD51" s="40">
        <f t="shared" si="648"/>
        <v>0</v>
      </c>
      <c r="AE51" s="40">
        <f t="shared" si="648"/>
        <v>0</v>
      </c>
      <c r="AF51" s="40">
        <f t="shared" si="648"/>
        <v>0</v>
      </c>
      <c r="AG51" s="40">
        <f t="shared" si="648"/>
        <v>0</v>
      </c>
      <c r="AH51" s="41">
        <f t="shared" si="648"/>
        <v>0</v>
      </c>
      <c r="AI51" s="42">
        <f t="shared" si="648"/>
        <v>0</v>
      </c>
      <c r="AJ51" s="43">
        <f t="shared" si="648"/>
        <v>0</v>
      </c>
      <c r="AK51" s="195">
        <f t="shared" ref="AK51" si="649">IF($B49=$B43,COUNTIF(AM51:AS51,0),COUNTIF(AM52:AS52,0)+COUNTIF(AM52:AS52,""))</f>
        <v>7</v>
      </c>
      <c r="AL51" s="39">
        <f t="shared" ref="AL51:AS51" si="650">IF($B43=$B49,AL52+AL45,AL52)</f>
        <v>0</v>
      </c>
      <c r="AM51" s="40">
        <f t="shared" si="650"/>
        <v>0</v>
      </c>
      <c r="AN51" s="40">
        <f t="shared" si="650"/>
        <v>0</v>
      </c>
      <c r="AO51" s="40">
        <f t="shared" si="650"/>
        <v>0</v>
      </c>
      <c r="AP51" s="40">
        <f t="shared" si="650"/>
        <v>0</v>
      </c>
      <c r="AQ51" s="41">
        <f t="shared" si="650"/>
        <v>0</v>
      </c>
      <c r="AR51" s="42">
        <f t="shared" si="650"/>
        <v>0</v>
      </c>
      <c r="AS51" s="43">
        <f t="shared" si="650"/>
        <v>0</v>
      </c>
      <c r="AT51" s="195">
        <f t="shared" ref="AT51" si="651">IF($B49=$B43,COUNTIF(AV51:BB51,0),COUNTIF(AV52:BB52,0)+COUNTIF(AV52:BB52,""))</f>
        <v>7</v>
      </c>
      <c r="AU51" s="39">
        <f t="shared" ref="AU51:BB51" si="652">IF($B43=$B49,AU52+AU45,AU52)</f>
        <v>0</v>
      </c>
      <c r="AV51" s="40">
        <f t="shared" si="652"/>
        <v>0</v>
      </c>
      <c r="AW51" s="40">
        <f t="shared" si="652"/>
        <v>0</v>
      </c>
      <c r="AX51" s="40">
        <f t="shared" si="652"/>
        <v>0</v>
      </c>
      <c r="AY51" s="40">
        <f t="shared" si="652"/>
        <v>0</v>
      </c>
      <c r="AZ51" s="41">
        <f t="shared" si="652"/>
        <v>0</v>
      </c>
      <c r="BA51" s="42">
        <f t="shared" si="652"/>
        <v>0</v>
      </c>
      <c r="BB51" s="43">
        <f t="shared" si="652"/>
        <v>0</v>
      </c>
    </row>
    <row r="52" spans="1:54" ht="15.75" customHeight="1" x14ac:dyDescent="0.2">
      <c r="A52" s="1">
        <f t="shared" ref="A52" si="653">A49</f>
        <v>0</v>
      </c>
      <c r="B52" s="313">
        <f t="shared" ref="B52" si="654">B46+1</f>
        <v>6</v>
      </c>
      <c r="C52" s="314"/>
      <c r="D52" s="314"/>
      <c r="E52" s="314"/>
      <c r="F52" s="31"/>
      <c r="G52" s="183"/>
      <c r="H52" s="122">
        <f t="shared" ref="H52" si="655">5-COUNTIF(AU49,0)-COUNTIF(AL49,0)-COUNTIF(AC49,0)-COUNTIF(T49,0)-COUNTIF(K49,0)</f>
        <v>0</v>
      </c>
      <c r="I52" s="165">
        <f t="shared" si="612"/>
        <v>0</v>
      </c>
      <c r="J52" s="187">
        <f t="shared" ref="J52" si="656">IF($B49=$B43,J46+IF($F49&lt;&gt;$G49,(K49+$G51-$G50)/$F49,K49/$F49),IF($F49&lt;&gt;G49,(K49+$G51-$G50)/$F49,K49/$F49))</f>
        <v>0</v>
      </c>
      <c r="K52" s="7">
        <f t="shared" ref="K52:K53" si="657">SUM(L52:R52)</f>
        <v>0</v>
      </c>
      <c r="L52" s="26">
        <f t="shared" ref="L52:R52" si="658">L49</f>
        <v>0</v>
      </c>
      <c r="M52" s="26">
        <f t="shared" si="658"/>
        <v>0</v>
      </c>
      <c r="N52" s="26">
        <f t="shared" si="658"/>
        <v>0</v>
      </c>
      <c r="O52" s="26">
        <f t="shared" si="658"/>
        <v>0</v>
      </c>
      <c r="P52" s="26">
        <f t="shared" si="658"/>
        <v>0</v>
      </c>
      <c r="Q52" s="29">
        <f t="shared" si="658"/>
        <v>0</v>
      </c>
      <c r="R52" s="23">
        <f t="shared" si="658"/>
        <v>0</v>
      </c>
      <c r="S52" s="187">
        <f t="shared" ref="S52" si="659">IF($B49=$B43,S46+IF($F49&lt;&gt;$G49,(T49+$G51-$G50)/$F49,T49/$F49),IF($F49&lt;&gt;P49,(T49+$G51-$G50)/$F49,T49/$F49))</f>
        <v>0</v>
      </c>
      <c r="T52" s="7">
        <f t="shared" ref="T52:T53" si="660">SUM(U52:AA52)</f>
        <v>0</v>
      </c>
      <c r="U52" s="26">
        <f t="shared" ref="U52:AA52" si="661">U49</f>
        <v>0</v>
      </c>
      <c r="V52" s="26">
        <f t="shared" si="661"/>
        <v>0</v>
      </c>
      <c r="W52" s="26">
        <f t="shared" si="661"/>
        <v>0</v>
      </c>
      <c r="X52" s="26">
        <f t="shared" si="661"/>
        <v>0</v>
      </c>
      <c r="Y52" s="113">
        <f t="shared" si="661"/>
        <v>0</v>
      </c>
      <c r="Z52" s="29">
        <f t="shared" si="661"/>
        <v>0</v>
      </c>
      <c r="AA52" s="23">
        <f t="shared" si="661"/>
        <v>0</v>
      </c>
      <c r="AB52" s="187">
        <f t="shared" ref="AB52" si="662">IF($B49=$B43,AB46+IF($F49&lt;&gt;$G49,(AC49+$G51-$G50)/$F49,AC49/$F49),IF($F49&lt;&gt;Y49,(AC49+$G51-$G50)/$F49,AC49/$F49))</f>
        <v>0</v>
      </c>
      <c r="AC52" s="7">
        <f t="shared" ref="AC52:AC53" si="663">SUM(AD52:AJ52)</f>
        <v>0</v>
      </c>
      <c r="AD52" s="26">
        <f t="shared" ref="AD52:AJ52" si="664">AD49</f>
        <v>0</v>
      </c>
      <c r="AE52" s="26">
        <f t="shared" si="664"/>
        <v>0</v>
      </c>
      <c r="AF52" s="26">
        <f t="shared" si="664"/>
        <v>0</v>
      </c>
      <c r="AG52" s="26">
        <f t="shared" si="664"/>
        <v>0</v>
      </c>
      <c r="AH52" s="113">
        <f t="shared" si="664"/>
        <v>0</v>
      </c>
      <c r="AI52" s="29">
        <f t="shared" si="664"/>
        <v>0</v>
      </c>
      <c r="AJ52" s="23">
        <f t="shared" si="664"/>
        <v>0</v>
      </c>
      <c r="AK52" s="187">
        <f t="shared" ref="AK52" si="665">IF($B49=$B43,AK46+IF($F49&lt;&gt;$G49,(AL49+$G51-$G50)/$F49,AL49/$F49),IF($F49&lt;&gt;AH49,(AL49+$G51-$G50)/$F49,AL49/$F49))</f>
        <v>0</v>
      </c>
      <c r="AL52" s="7">
        <f t="shared" ref="AL52:AL53" si="666">SUM(AM52:AS52)</f>
        <v>0</v>
      </c>
      <c r="AM52" s="26">
        <f t="shared" ref="AM52:AS52" si="667">AM49</f>
        <v>0</v>
      </c>
      <c r="AN52" s="26">
        <f t="shared" si="667"/>
        <v>0</v>
      </c>
      <c r="AO52" s="26">
        <f t="shared" si="667"/>
        <v>0</v>
      </c>
      <c r="AP52" s="26">
        <f t="shared" si="667"/>
        <v>0</v>
      </c>
      <c r="AQ52" s="113">
        <f t="shared" si="667"/>
        <v>0</v>
      </c>
      <c r="AR52" s="29">
        <f t="shared" si="667"/>
        <v>0</v>
      </c>
      <c r="AS52" s="23">
        <f t="shared" si="667"/>
        <v>0</v>
      </c>
      <c r="AT52" s="187">
        <f t="shared" ref="AT52" si="668">IF($B49=$B43,AT46+IF($F49&lt;&gt;$G49,(AU49+$G51-$G50)/$F49,AU49/$F49),IF($F49&lt;&gt;AQ49,(AU49+$G51-$G50)/$F49,AU49/$F49))</f>
        <v>0</v>
      </c>
      <c r="AU52" s="7">
        <f t="shared" ref="AU52:AU53" si="669">SUM(AV52:BB52)</f>
        <v>0</v>
      </c>
      <c r="AV52" s="6">
        <f t="shared" ref="AV52" si="670">IF(SUM($AM$9:$AS$9)=SUM($AV$9:$BB$9),AV49,IF(AND(SUM($AV$9:$BB$9)&gt;42,SUM($AV$9:$BB$9)&lt;49),AV49,0))</f>
        <v>0</v>
      </c>
      <c r="AW52" s="6">
        <f t="shared" ref="AW52:BB52" si="671">IF(SUM($AM$9:$AS$9)=SUM($AV$9:$BB$9),AW49,IF(AND(SUM($AV$9:$BB$9)&gt;42,SUM($AV$9:$BB$9)&lt;49),AW49,0))</f>
        <v>0</v>
      </c>
      <c r="AX52" s="6">
        <f t="shared" si="671"/>
        <v>0</v>
      </c>
      <c r="AY52" s="6">
        <f t="shared" si="671"/>
        <v>0</v>
      </c>
      <c r="AZ52" s="26">
        <f t="shared" si="671"/>
        <v>0</v>
      </c>
      <c r="BA52" s="29">
        <f t="shared" si="671"/>
        <v>0</v>
      </c>
      <c r="BB52" s="23">
        <f t="shared" si="671"/>
        <v>0</v>
      </c>
    </row>
    <row r="53" spans="1:54" ht="15.75" customHeight="1" x14ac:dyDescent="0.2">
      <c r="A53" s="1">
        <f t="shared" ref="A53:A54" si="672">A52</f>
        <v>0</v>
      </c>
      <c r="B53" s="313"/>
      <c r="C53" s="314"/>
      <c r="D53" s="314"/>
      <c r="E53" s="314"/>
      <c r="F53" s="31"/>
      <c r="G53" s="183"/>
      <c r="H53" s="123">
        <f t="shared" ref="H53" si="673">IF($B49=$B43,H47+F53,$F53)</f>
        <v>0</v>
      </c>
      <c r="I53" s="165">
        <f t="shared" si="612"/>
        <v>0</v>
      </c>
      <c r="J53" s="141">
        <f t="shared" ref="J53" si="674">IF($H52=0,0,IF($B43=$B49,IF($H54&gt;0,$H54+J47,K49+J47),IF($H54&gt;0,$H54,K49)))</f>
        <v>0</v>
      </c>
      <c r="K53" s="7">
        <f t="shared" si="657"/>
        <v>0</v>
      </c>
      <c r="L53" s="6"/>
      <c r="M53" s="6"/>
      <c r="N53" s="6"/>
      <c r="O53" s="6"/>
      <c r="P53" s="26"/>
      <c r="Q53" s="29"/>
      <c r="R53" s="23"/>
      <c r="S53" s="141">
        <f t="shared" ref="S53" si="675">IF($H52=0,0,IF($B43=$B49,IF($H54&gt;0,$H54+S47,T49+S47),IF($H54&gt;0,$H54,T49)))</f>
        <v>0</v>
      </c>
      <c r="T53" s="7">
        <f t="shared" si="660"/>
        <v>0</v>
      </c>
      <c r="U53" s="6"/>
      <c r="V53" s="6"/>
      <c r="W53" s="6"/>
      <c r="X53" s="6"/>
      <c r="Y53" s="26"/>
      <c r="Z53" s="29"/>
      <c r="AA53" s="23"/>
      <c r="AB53" s="141">
        <f t="shared" ref="AB53" si="676">IF($H52=0,0,IF($B43=$B49,IF($H54&gt;0,$H54+AB47,AC49+AB47),IF($H54&gt;0,$H54,AC49)))</f>
        <v>0</v>
      </c>
      <c r="AC53" s="7">
        <f t="shared" si="663"/>
        <v>0</v>
      </c>
      <c r="AD53" s="6"/>
      <c r="AE53" s="6"/>
      <c r="AF53" s="6"/>
      <c r="AG53" s="6"/>
      <c r="AH53" s="26"/>
      <c r="AI53" s="29"/>
      <c r="AJ53" s="23"/>
      <c r="AK53" s="141">
        <f t="shared" ref="AK53" si="677">IF($H52=0,0,IF($B43=$B49,IF($H54&gt;0,$H54+AK47,AL49+AK47),IF($H54&gt;0,$H54,AL49)))</f>
        <v>0</v>
      </c>
      <c r="AL53" s="7">
        <f t="shared" si="666"/>
        <v>0</v>
      </c>
      <c r="AM53" s="6"/>
      <c r="AN53" s="6"/>
      <c r="AO53" s="6"/>
      <c r="AP53" s="6"/>
      <c r="AQ53" s="26"/>
      <c r="AR53" s="29"/>
      <c r="AS53" s="23"/>
      <c r="AT53" s="141">
        <f t="shared" ref="AT53" si="678">IF($H52=0,0,IF($B43=$B49,IF($H54&gt;0,$H54+AT47,AU49+AT47),IF($H54&gt;0,$H54,AU49)))</f>
        <v>0</v>
      </c>
      <c r="AU53" s="7">
        <f t="shared" si="669"/>
        <v>0</v>
      </c>
      <c r="AV53" s="6"/>
      <c r="AW53" s="6"/>
      <c r="AX53" s="6"/>
      <c r="AY53" s="6"/>
      <c r="AZ53" s="26"/>
      <c r="BA53" s="29"/>
      <c r="BB53" s="23"/>
    </row>
    <row r="54" spans="1:54" ht="18.75" customHeight="1" thickBot="1" x14ac:dyDescent="0.25">
      <c r="A54" s="1">
        <f t="shared" si="672"/>
        <v>0</v>
      </c>
      <c r="B54" s="323" t="str">
        <f>IF(B49="",Wydruk!$AE$6,IF(J50=0,Wydruk!$AE$7,IF(AND(G50&lt;G51,B49&lt;&gt;$B55),Wydruk!$AE$13,IF(AND($B49=$B43,$B49&lt;&gt;$B55),IF(OR(OR(J54&lt;4,J54&gt;5),OR(S54&lt;4,S54&gt;5),OR(AB54&lt;4,AB54&gt;5),OR(AK54&lt;4,AK54&gt;5),OR(AND(AT54&lt;4,AT54&gt;0),AT54&gt;5)),Wydruk!$AE$8,Wydruk!$AE$9),IF($B49=$B55,IF($F53&lt;&gt;0,Wydruk!$AE$12,Wydruk!$AE$10),IF(OR(OR(J50&lt;4,J50&gt;5),OR(S50&lt;4,S50&gt;5),OR(AB50&lt;4,AB50&gt;5),OR(AK50&lt;4,AK50&gt;5),OR(AND(AT50&lt;4,AT50&gt;0),AT50&gt;5)),Wydruk!$AE$8,Wydruk!$AE$11))))))</f>
        <v>Uzupełnij liczby godzin tygodniowego planu</v>
      </c>
      <c r="C54" s="324"/>
      <c r="D54" s="324"/>
      <c r="E54" s="324"/>
      <c r="F54" s="173">
        <f>luty!F54</f>
        <v>0</v>
      </c>
      <c r="G54" s="184">
        <f>luty!G54</f>
        <v>0</v>
      </c>
      <c r="H54" s="191">
        <f t="shared" ref="H54" si="679">IF(OR($G54=0,$F54=0,$G54="",$F54=""),0,$G54/$F54)</f>
        <v>0</v>
      </c>
      <c r="I54" s="193"/>
      <c r="J54" s="176">
        <f t="shared" ref="J54" si="680">IF($B43=$B49,IF(L49+L44&gt;0,1,0)+IF(M49+M44&gt;0,1,0)+IF(N49+N44&gt;0,1,0)+IF(O49+O44&gt;0,1,0)+IF(P49+P44&gt;0,1,0)+IF(Q49+Q44&gt;0,1,0)+IF(R49+R44&gt;0,1,0),J50)</f>
        <v>0</v>
      </c>
      <c r="K54" s="133">
        <f t="shared" ref="K54" si="681">IF(OR($B49=$B55,J54=0,(K50-Q54+O54)&lt;=0),0,(K50-Q54+O54)/J54)</f>
        <v>0</v>
      </c>
      <c r="L54" s="137">
        <f t="shared" ref="L54" si="682">IF(K54*(7-J51)&lt;=0,0,K54*(7-J51))</f>
        <v>0</v>
      </c>
      <c r="M54" s="311">
        <f t="shared" ref="M54" si="683">ROUND(IF(OR(K51-K54*(7-J51)+P54&lt;0,$B49=$B55,K54&lt;=0,K51=0),0,IF(K51-K54*(7-J51)+P54&gt;Q54-O54+P54,Q54-O54+P54,K51-K54*(7-J51)+P54)),1)</f>
        <v>0</v>
      </c>
      <c r="N54" s="312"/>
      <c r="O54" s="139">
        <f t="shared" ref="O54" si="684">IF(OR($B49=$B55,J50=0),0,IF($B49=$B43,J49,$F49))</f>
        <v>0</v>
      </c>
      <c r="P54" s="30">
        <f t="shared" ref="P54" si="685">IF(OR($B49=$B55,J54=0),0,$G51-$G50)</f>
        <v>0</v>
      </c>
      <c r="Q54" s="134">
        <f t="shared" ref="Q54" si="686">IF(OR($B49=$B55,J54=0),0,J53)</f>
        <v>0</v>
      </c>
      <c r="R54" s="138">
        <f t="shared" ref="R54" si="687">IF($B49=$B55,0,K51)</f>
        <v>0</v>
      </c>
      <c r="S54" s="176">
        <f t="shared" ref="S54" si="688">IF($B43=$B49,IF(U49+U44&gt;0,1,0)+IF(V49+V44&gt;0,1,0)+IF(W49+W44&gt;0,1,0)+IF(X49+X44&gt;0,1,0)+IF(Y49+Y44&gt;0,1,0)+IF(Z49+Z44&gt;0,1,0)+IF(AA49+AA44&gt;0,1,0),S50)</f>
        <v>0</v>
      </c>
      <c r="T54" s="133">
        <f t="shared" ref="T54" si="689">IF(OR($B49=$B55,S54=0,(T50-Z54+X54)&lt;=0),0,(T50-Z54+X54)/S54)</f>
        <v>0</v>
      </c>
      <c r="U54" s="137">
        <f t="shared" ref="U54" si="690">IF(T54*(7-S51)&lt;=0,0,T54*(7-S51))</f>
        <v>0</v>
      </c>
      <c r="V54" s="311">
        <f t="shared" ref="V54" si="691">ROUND(IF(OR(T51-T54*(7-S51)+Y54&lt;0,$B49=$B55,T54&lt;=0,T51=0),0,IF(T51-T54*(7-S51)+Y54&gt;Z54-X54+Y54,Z54-X54+Y54,T51-T54*(7-S51)+Y54)),1)</f>
        <v>0</v>
      </c>
      <c r="W54" s="312"/>
      <c r="X54" s="139">
        <f t="shared" ref="X54" si="692">IF(OR($B49=$B55,S50=0),0,IF($B49=$B43,S49,$F49))</f>
        <v>0</v>
      </c>
      <c r="Y54" s="30">
        <f t="shared" ref="Y54" si="693">IF(OR($B49=$B55,S54=0),0,$G51-$G50)</f>
        <v>0</v>
      </c>
      <c r="Z54" s="134">
        <f t="shared" ref="Z54" si="694">IF(OR($B49=$B55,S54=0),0,S53)</f>
        <v>0</v>
      </c>
      <c r="AA54" s="138">
        <f t="shared" ref="AA54" si="695">IF($B49=$B55,0,T51)</f>
        <v>0</v>
      </c>
      <c r="AB54" s="176">
        <f t="shared" ref="AB54" si="696">IF($B43=$B49,IF(AD49+AD44&gt;0,1,0)+IF(AE49+AE44&gt;0,1,0)+IF(AF49+AF44&gt;0,1,0)+IF(AG49+AG44&gt;0,1,0)+IF(AH49+AH44&gt;0,1,0)+IF(AI49+AI44&gt;0,1,0)+IF(AJ49+AJ44&gt;0,1,0),AB50)</f>
        <v>0</v>
      </c>
      <c r="AC54" s="133">
        <f t="shared" ref="AC54" si="697">IF(OR($B49=$B55,AB54=0,(AC50-AI54+AG54)&lt;=0),0,(AC50-AI54+AG54)/AB54)</f>
        <v>0</v>
      </c>
      <c r="AD54" s="137">
        <f t="shared" ref="AD54" si="698">IF(AC54*(7-AB51)&lt;=0,0,AC54*(7-AB51))</f>
        <v>0</v>
      </c>
      <c r="AE54" s="311">
        <f t="shared" ref="AE54" si="699">ROUND(IF(OR(AC51-AC54*(7-AB51)+AH54&lt;0,$B49=$B55,AC54&lt;=0,AC51=0),0,IF(AC51-AC54*(7-AB51)+AH54&gt;AI54-AG54+AH54,AI54-AG54+AH54,AC51-AC54*(7-AB51)+AH54)),1)</f>
        <v>0</v>
      </c>
      <c r="AF54" s="312"/>
      <c r="AG54" s="139">
        <f t="shared" ref="AG54" si="700">IF(OR($B49=$B55,AB50=0),0,IF($B49=$B43,AB49,$F49))</f>
        <v>0</v>
      </c>
      <c r="AH54" s="30">
        <f t="shared" ref="AH54" si="701">IF(OR($B49=$B55,AB54=0),0,$G51-$G50)</f>
        <v>0</v>
      </c>
      <c r="AI54" s="134">
        <f t="shared" ref="AI54" si="702">IF(OR($B49=$B55,AB54=0),0,AB53)</f>
        <v>0</v>
      </c>
      <c r="AJ54" s="138">
        <f t="shared" ref="AJ54" si="703">IF($B49=$B55,0,AC51)</f>
        <v>0</v>
      </c>
      <c r="AK54" s="176">
        <f t="shared" ref="AK54" si="704">IF($B43=$B49,IF(AM49+AM44&gt;0,1,0)+IF(AN49+AN44&gt;0,1,0)+IF(AO49+AO44&gt;0,1,0)+IF(AP49+AP44&gt;0,1,0)+IF(AQ49+AQ44&gt;0,1,0)+IF(AR49+AR44&gt;0,1,0)+IF(AS49+AS44&gt;0,1,0),AK50)</f>
        <v>0</v>
      </c>
      <c r="AL54" s="133">
        <f t="shared" ref="AL54" si="705">IF(OR($B49=$B55,AK54=0,(AL50-AR54+AP54)&lt;=0),0,(AL50-AR54+AP54)/AK54)</f>
        <v>0</v>
      </c>
      <c r="AM54" s="137">
        <f t="shared" ref="AM54" si="706">IF(AL54*(7-AK51)&lt;=0,0,AL54*(7-AK51))</f>
        <v>0</v>
      </c>
      <c r="AN54" s="311">
        <f t="shared" ref="AN54" si="707">ROUND(IF(OR(AL51-AL54*(7-AK51)+AQ54&lt;0,$B49=$B55,AL54&lt;=0,AL51=0),0,IF(AL51-AL54*(7-AK51)+AQ54&gt;AR54-AP54+AQ54,AR54-AP54+AQ54,AL51-AL54*(7-AK51)+AQ54)),1)</f>
        <v>0</v>
      </c>
      <c r="AO54" s="312"/>
      <c r="AP54" s="139">
        <f t="shared" ref="AP54" si="708">IF(OR($B49=$B55,AK50=0),0,IF($B49=$B43,AK49,$F49))</f>
        <v>0</v>
      </c>
      <c r="AQ54" s="30">
        <f t="shared" ref="AQ54" si="709">IF(OR($B49=$B55,AK54=0),0,$G51-$G50)</f>
        <v>0</v>
      </c>
      <c r="AR54" s="134">
        <f t="shared" ref="AR54" si="710">IF(OR($B49=$B55,AK54=0),0,AK53)</f>
        <v>0</v>
      </c>
      <c r="AS54" s="138">
        <f t="shared" ref="AS54" si="711">IF($B49=$B55,0,AL51)</f>
        <v>0</v>
      </c>
      <c r="AT54" s="176">
        <f t="shared" ref="AT54" si="712">IF($B43=$B49,IF(AV49+AV44&gt;0,1,0)+IF(AW49+AW44&gt;0,1,0)+IF(AX49+AX44&gt;0,1,0)+IF(AY49+AY44&gt;0,1,0)+IF(AZ49+AZ44&gt;0,1,0)+IF(BA49+BA44&gt;0,1,0)+IF(BB49+BB44&gt;0,1,0),AT50)</f>
        <v>0</v>
      </c>
      <c r="AU54" s="133">
        <f t="shared" ref="AU54" si="713">IF(OR($B49=$B55,AT54=0,(AU50-BA54+AY54)&lt;=0),0,(AU50-BA54+AY54)/AT54)</f>
        <v>0</v>
      </c>
      <c r="AV54" s="137">
        <f t="shared" ref="AV54" si="714">IF(AU54*(7-AT51)&lt;=0,0,AU54*(7-AT51))</f>
        <v>0</v>
      </c>
      <c r="AW54" s="311">
        <f t="shared" ref="AW54" si="715">ROUND(IF(OR(AU51-AU54*(7-AT51)+AZ54&lt;0,$B49=$B55,AU54&lt;=0,AU51=0),0,IF(AU51-AU54*(7-AT51)+AZ54&gt;BA54-AY54+AZ54,BA54-AY54+AZ54,AU51-AU54*(7-AT51)+AZ54)),1)</f>
        <v>0</v>
      </c>
      <c r="AX54" s="312"/>
      <c r="AY54" s="139">
        <f t="shared" ref="AY54" si="716">IF(OR($B49=$B55,AT50=0),0,IF($B49=$B43,AT49,$F49))</f>
        <v>0</v>
      </c>
      <c r="AZ54" s="30">
        <f t="shared" ref="AZ54" si="717">IF(OR($B49=$B55,AT54=0),0,$G51-$G50)</f>
        <v>0</v>
      </c>
      <c r="BA54" s="134">
        <f t="shared" ref="BA54" si="718">IF(OR($B49=$B55,AT54=0),0,AT53)</f>
        <v>0</v>
      </c>
      <c r="BB54" s="138">
        <f t="shared" ref="BB54" si="719">IF($B49=$B55,0,AU51)</f>
        <v>0</v>
      </c>
    </row>
    <row r="55" spans="1:54" ht="15.75" x14ac:dyDescent="0.2">
      <c r="A55" s="1">
        <f t="shared" ref="A55" si="720">IF(B55="","1. Niewypełnione",B55)</f>
        <v>0</v>
      </c>
      <c r="B55" s="320">
        <f>luty!B55</f>
        <v>0</v>
      </c>
      <c r="C55" s="321">
        <f>luty!C55</f>
        <v>0</v>
      </c>
      <c r="D55" s="321">
        <f>luty!D55</f>
        <v>0</v>
      </c>
      <c r="E55" s="321">
        <f>luty!E55</f>
        <v>0</v>
      </c>
      <c r="F55" s="177">
        <f>luty!F55</f>
        <v>18</v>
      </c>
      <c r="G55" s="185">
        <f>luty!G55</f>
        <v>18</v>
      </c>
      <c r="H55" s="177"/>
      <c r="I55" s="192">
        <f t="shared" ref="I55:I59" si="721">K55+T55+AC55+AL55+AU55</f>
        <v>0</v>
      </c>
      <c r="J55" s="186">
        <f t="shared" ref="J55" si="722">IF(OR($B55=$B61,J58=0),0,ROUND((K56+P60)/J58,0))</f>
        <v>0</v>
      </c>
      <c r="K55" s="51">
        <f t="shared" ref="K55:K56" si="723">SUM(L55:R55)</f>
        <v>0</v>
      </c>
      <c r="L55" s="52">
        <f>luty!L55</f>
        <v>0</v>
      </c>
      <c r="M55" s="52">
        <f>luty!M55</f>
        <v>0</v>
      </c>
      <c r="N55" s="52">
        <f>luty!N55</f>
        <v>0</v>
      </c>
      <c r="O55" s="52">
        <f>luty!O55</f>
        <v>0</v>
      </c>
      <c r="P55" s="53">
        <f>luty!P55</f>
        <v>0</v>
      </c>
      <c r="Q55" s="54">
        <f>luty!Q55</f>
        <v>0</v>
      </c>
      <c r="R55" s="55">
        <f>luty!R55</f>
        <v>0</v>
      </c>
      <c r="S55" s="188">
        <f t="shared" ref="S55" si="724">IF(OR($B55=$B61,S58=0),0,ROUND((T56+Y60)/S58,0))</f>
        <v>0</v>
      </c>
      <c r="T55" s="51">
        <f t="shared" ref="T55:T56" si="725">SUM(U55:AA55)</f>
        <v>0</v>
      </c>
      <c r="U55" s="52">
        <f>luty!U55</f>
        <v>0</v>
      </c>
      <c r="V55" s="52">
        <f>luty!V55</f>
        <v>0</v>
      </c>
      <c r="W55" s="52">
        <f>luty!W55</f>
        <v>0</v>
      </c>
      <c r="X55" s="52">
        <f>luty!X55</f>
        <v>0</v>
      </c>
      <c r="Y55" s="53">
        <f>luty!Y55</f>
        <v>0</v>
      </c>
      <c r="Z55" s="54">
        <f>luty!Z55</f>
        <v>0</v>
      </c>
      <c r="AA55" s="55">
        <f>luty!AA55</f>
        <v>0</v>
      </c>
      <c r="AB55" s="188">
        <f t="shared" ref="AB55" si="726">IF(OR($B55=$B61,AB58=0),0,ROUND((AC56+AH60)/AB58,0))</f>
        <v>0</v>
      </c>
      <c r="AC55" s="51">
        <f t="shared" ref="AC55:AC56" si="727">SUM(AD55:AJ55)</f>
        <v>0</v>
      </c>
      <c r="AD55" s="52">
        <f>luty!AD55</f>
        <v>0</v>
      </c>
      <c r="AE55" s="52">
        <f>luty!AE55</f>
        <v>0</v>
      </c>
      <c r="AF55" s="52">
        <f>luty!AF55</f>
        <v>0</v>
      </c>
      <c r="AG55" s="52">
        <f>luty!AG55</f>
        <v>0</v>
      </c>
      <c r="AH55" s="53">
        <f>luty!AH55</f>
        <v>0</v>
      </c>
      <c r="AI55" s="54">
        <f>luty!AI55</f>
        <v>0</v>
      </c>
      <c r="AJ55" s="55">
        <f>luty!AJ55</f>
        <v>0</v>
      </c>
      <c r="AK55" s="188">
        <f t="shared" ref="AK55" si="728">IF(OR($B55=$B61,AK58=0),0,ROUND((AL56+AQ60)/AK58,0))</f>
        <v>0</v>
      </c>
      <c r="AL55" s="51">
        <f t="shared" ref="AL55:AL56" si="729">SUM(AM55:AS55)</f>
        <v>0</v>
      </c>
      <c r="AM55" s="52">
        <f>luty!AM55</f>
        <v>0</v>
      </c>
      <c r="AN55" s="52">
        <f>luty!AN55</f>
        <v>0</v>
      </c>
      <c r="AO55" s="52">
        <f>luty!AO55</f>
        <v>0</v>
      </c>
      <c r="AP55" s="52">
        <f>luty!AP55</f>
        <v>0</v>
      </c>
      <c r="AQ55" s="53">
        <f>luty!AQ55</f>
        <v>0</v>
      </c>
      <c r="AR55" s="54">
        <f>luty!AR55</f>
        <v>0</v>
      </c>
      <c r="AS55" s="55">
        <f>luty!AS55</f>
        <v>0</v>
      </c>
      <c r="AT55" s="188">
        <f t="shared" ref="AT55" si="730">IF(OR($B55=$B61,AT58=0),0,ROUND((AU56+AZ60)/AT58,0))</f>
        <v>0</v>
      </c>
      <c r="AU55" s="51">
        <f t="shared" ref="AU55:AU56" si="731">SUM(AV55:BB55)</f>
        <v>0</v>
      </c>
      <c r="AV55" s="52">
        <f t="shared" ref="AV55" si="732">IF(SUM($AM$9:$AS$9)=SUM($AV$9:$BB$9),AM55,IF(AND(SUM($AV$9:$BB$9)&gt;42,SUM($AV$9:$BB$9)&lt;49),AM55,0))</f>
        <v>0</v>
      </c>
      <c r="AW55" s="52">
        <f t="shared" ref="AW55" si="733">IF(SUM($AM$9:$AS$9)=SUM($AV$9:$BB$9),AN55,IF(AND(SUM($AV$9:$BB$9)&gt;42,SUM($AV$9:$BB$9)&lt;49),AN55,0))</f>
        <v>0</v>
      </c>
      <c r="AX55" s="52">
        <f t="shared" ref="AX55" si="734">IF(SUM($AM$9:$AS$9)=SUM($AV$9:$BB$9),AO55,IF(AND(SUM($AV$9:$BB$9)&gt;42,SUM($AV$9:$BB$9)&lt;49),AO55,0))</f>
        <v>0</v>
      </c>
      <c r="AY55" s="52">
        <f t="shared" ref="AY55" si="735">IF(SUM($AM$9:$AS$9)=SUM($AV$9:$BB$9),AP55,IF(AND(SUM($AV$9:$BB$9)&gt;42,SUM($AV$9:$BB$9)&lt;49),AP55,0))</f>
        <v>0</v>
      </c>
      <c r="AZ55" s="53">
        <f t="shared" ref="AZ55" si="736">IF(SUM($AM$9:$AS$9)=SUM($AV$9:$BB$9),AQ55,IF(AND(SUM($AV$9:$BB$9)&gt;42,SUM($AV$9:$BB$9)&lt;49),AQ55,0))</f>
        <v>0</v>
      </c>
      <c r="BA55" s="54">
        <f t="shared" ref="BA55" si="737">IF(SUM($AM$9:$AS$9)=SUM($AV$9:$BB$9),AR55,IF(AND(SUM($AV$9:$BB$9)&gt;42,SUM($AV$9:$BB$9)&lt;49),AR55,0))</f>
        <v>0</v>
      </c>
      <c r="BB55" s="55">
        <f t="shared" ref="BB55" si="738">IF(SUM($AM$9:$AS$9)=SUM($AV$9:$BB$9),AS55,IF(AND(SUM($AV$9:$BB$9)&gt;42,SUM($AV$9:$BB$9)&lt;49),AS55,0))</f>
        <v>0</v>
      </c>
    </row>
    <row r="56" spans="1:54" ht="12.75" hidden="1" customHeight="1" x14ac:dyDescent="0.2">
      <c r="B56" s="93"/>
      <c r="C56" s="94"/>
      <c r="D56" s="95"/>
      <c r="E56" s="115"/>
      <c r="F56" s="140" t="b">
        <f t="shared" ref="F56" si="739">IF($B49=$B55,OR(F50,G55&lt;F55),G55&lt;F55)</f>
        <v>0</v>
      </c>
      <c r="G56" s="189">
        <f t="shared" ref="G56" si="740">IF(AND($B49=$B55,$B49&lt;&gt;"",$B49&lt;&gt;0),G55+G50,G55)</f>
        <v>18</v>
      </c>
      <c r="H56" s="120"/>
      <c r="I56" s="165">
        <f t="shared" si="721"/>
        <v>0</v>
      </c>
      <c r="J56" s="194">
        <f t="shared" ref="J56" si="741">7-COUNTIF(L55:R55,0)-COUNTIF(L55:R55,"")</f>
        <v>0</v>
      </c>
      <c r="K56" s="22">
        <f t="shared" si="723"/>
        <v>0</v>
      </c>
      <c r="L56" s="35">
        <f t="shared" ref="L56:R56" si="742">IF($B49=$B55,L55+L50,L55)</f>
        <v>0</v>
      </c>
      <c r="M56" s="35">
        <f t="shared" si="742"/>
        <v>0</v>
      </c>
      <c r="N56" s="35">
        <f t="shared" si="742"/>
        <v>0</v>
      </c>
      <c r="O56" s="35">
        <f t="shared" si="742"/>
        <v>0</v>
      </c>
      <c r="P56" s="36">
        <f t="shared" si="742"/>
        <v>0</v>
      </c>
      <c r="Q56" s="37">
        <f t="shared" si="742"/>
        <v>0</v>
      </c>
      <c r="R56" s="38">
        <f t="shared" si="742"/>
        <v>0</v>
      </c>
      <c r="S56" s="194">
        <f t="shared" ref="S56" si="743">7-COUNTIF(U55:AA55,0)-COUNTIF(U55:AA55,"")</f>
        <v>0</v>
      </c>
      <c r="T56" s="22">
        <f t="shared" si="725"/>
        <v>0</v>
      </c>
      <c r="U56" s="35">
        <f t="shared" ref="U56:AA56" si="744">IF($B49=$B55,U55+U50,U55)</f>
        <v>0</v>
      </c>
      <c r="V56" s="35">
        <f t="shared" si="744"/>
        <v>0</v>
      </c>
      <c r="W56" s="35">
        <f t="shared" si="744"/>
        <v>0</v>
      </c>
      <c r="X56" s="35">
        <f t="shared" si="744"/>
        <v>0</v>
      </c>
      <c r="Y56" s="36">
        <f t="shared" si="744"/>
        <v>0</v>
      </c>
      <c r="Z56" s="37">
        <f t="shared" si="744"/>
        <v>0</v>
      </c>
      <c r="AA56" s="38">
        <f t="shared" si="744"/>
        <v>0</v>
      </c>
      <c r="AB56" s="194">
        <f t="shared" ref="AB56" si="745">7-COUNTIF(AD55:AJ55,0)-COUNTIF(AD55:AJ55,"")</f>
        <v>0</v>
      </c>
      <c r="AC56" s="22">
        <f t="shared" si="727"/>
        <v>0</v>
      </c>
      <c r="AD56" s="35">
        <f t="shared" ref="AD56:AJ56" si="746">IF($B49=$B55,AD55+AD50,AD55)</f>
        <v>0</v>
      </c>
      <c r="AE56" s="35">
        <f t="shared" si="746"/>
        <v>0</v>
      </c>
      <c r="AF56" s="35">
        <f t="shared" si="746"/>
        <v>0</v>
      </c>
      <c r="AG56" s="35">
        <f t="shared" si="746"/>
        <v>0</v>
      </c>
      <c r="AH56" s="36">
        <f t="shared" si="746"/>
        <v>0</v>
      </c>
      <c r="AI56" s="37">
        <f t="shared" si="746"/>
        <v>0</v>
      </c>
      <c r="AJ56" s="38">
        <f t="shared" si="746"/>
        <v>0</v>
      </c>
      <c r="AK56" s="194">
        <f t="shared" ref="AK56" si="747">7-COUNTIF(AM55:AS55,0)-COUNTIF(AM55:AS55,"")</f>
        <v>0</v>
      </c>
      <c r="AL56" s="22">
        <f t="shared" si="729"/>
        <v>0</v>
      </c>
      <c r="AM56" s="35">
        <f t="shared" ref="AM56:AS56" si="748">IF($B49=$B55,AM55+AM50,AM55)</f>
        <v>0</v>
      </c>
      <c r="AN56" s="35">
        <f t="shared" si="748"/>
        <v>0</v>
      </c>
      <c r="AO56" s="35">
        <f t="shared" si="748"/>
        <v>0</v>
      </c>
      <c r="AP56" s="35">
        <f t="shared" si="748"/>
        <v>0</v>
      </c>
      <c r="AQ56" s="36">
        <f t="shared" si="748"/>
        <v>0</v>
      </c>
      <c r="AR56" s="37">
        <f t="shared" si="748"/>
        <v>0</v>
      </c>
      <c r="AS56" s="38">
        <f t="shared" si="748"/>
        <v>0</v>
      </c>
      <c r="AT56" s="194">
        <f t="shared" ref="AT56" si="749">7-COUNTIF(AV55:BB55,0)-COUNTIF(AV55:BB55,"")</f>
        <v>0</v>
      </c>
      <c r="AU56" s="22">
        <f t="shared" si="731"/>
        <v>0</v>
      </c>
      <c r="AV56" s="35">
        <f t="shared" ref="AV56:BB56" si="750">IF($B49=$B55,AV55+AV50,AV55)</f>
        <v>0</v>
      </c>
      <c r="AW56" s="35">
        <f t="shared" si="750"/>
        <v>0</v>
      </c>
      <c r="AX56" s="35">
        <f t="shared" si="750"/>
        <v>0</v>
      </c>
      <c r="AY56" s="35">
        <f t="shared" si="750"/>
        <v>0</v>
      </c>
      <c r="AZ56" s="36">
        <f t="shared" si="750"/>
        <v>0</v>
      </c>
      <c r="BA56" s="37">
        <f t="shared" si="750"/>
        <v>0</v>
      </c>
      <c r="BB56" s="38">
        <f t="shared" si="750"/>
        <v>0</v>
      </c>
    </row>
    <row r="57" spans="1:54" ht="15" hidden="1" customHeight="1" x14ac:dyDescent="0.2">
      <c r="B57" s="116"/>
      <c r="C57" s="117"/>
      <c r="D57" s="118"/>
      <c r="E57" s="119"/>
      <c r="F57" s="92"/>
      <c r="G57" s="190">
        <f t="shared" ref="G57" si="751">IF(AND($B49=$B55,$B49&lt;&gt;"",$B49&lt;&gt;0),F55+G51,F55)</f>
        <v>18</v>
      </c>
      <c r="H57" s="121"/>
      <c r="I57" s="165">
        <f t="shared" si="721"/>
        <v>0</v>
      </c>
      <c r="J57" s="195">
        <f t="shared" ref="J57" si="752">IF($B55=$B49,COUNTIF(L57:R57,0),COUNTIF(L58:R58,0)+COUNTIF(L58:R58,""))</f>
        <v>7</v>
      </c>
      <c r="K57" s="39">
        <f t="shared" ref="K57:R57" si="753">IF($B49=$B55,K58+K51,K58)</f>
        <v>0</v>
      </c>
      <c r="L57" s="40">
        <f t="shared" si="753"/>
        <v>0</v>
      </c>
      <c r="M57" s="40">
        <f t="shared" si="753"/>
        <v>0</v>
      </c>
      <c r="N57" s="40">
        <f t="shared" si="753"/>
        <v>0</v>
      </c>
      <c r="O57" s="40">
        <f t="shared" si="753"/>
        <v>0</v>
      </c>
      <c r="P57" s="41">
        <f t="shared" si="753"/>
        <v>0</v>
      </c>
      <c r="Q57" s="42">
        <f t="shared" si="753"/>
        <v>0</v>
      </c>
      <c r="R57" s="43">
        <f t="shared" si="753"/>
        <v>0</v>
      </c>
      <c r="S57" s="195">
        <f t="shared" ref="S57" si="754">IF($B55=$B49,COUNTIF(U57:AA57,0),COUNTIF(U58:AA58,0)+COUNTIF(U58:AA58,""))</f>
        <v>7</v>
      </c>
      <c r="T57" s="39">
        <f t="shared" ref="T57:AA57" si="755">IF($B49=$B55,T58+T51,T58)</f>
        <v>0</v>
      </c>
      <c r="U57" s="40">
        <f t="shared" si="755"/>
        <v>0</v>
      </c>
      <c r="V57" s="40">
        <f t="shared" si="755"/>
        <v>0</v>
      </c>
      <c r="W57" s="40">
        <f t="shared" si="755"/>
        <v>0</v>
      </c>
      <c r="X57" s="40">
        <f t="shared" si="755"/>
        <v>0</v>
      </c>
      <c r="Y57" s="41">
        <f t="shared" si="755"/>
        <v>0</v>
      </c>
      <c r="Z57" s="42">
        <f t="shared" si="755"/>
        <v>0</v>
      </c>
      <c r="AA57" s="43">
        <f t="shared" si="755"/>
        <v>0</v>
      </c>
      <c r="AB57" s="195">
        <f t="shared" ref="AB57" si="756">IF($B55=$B49,COUNTIF(AD57:AJ57,0),COUNTIF(AD58:AJ58,0)+COUNTIF(AD58:AJ58,""))</f>
        <v>7</v>
      </c>
      <c r="AC57" s="39">
        <f t="shared" ref="AC57:AJ57" si="757">IF($B49=$B55,AC58+AC51,AC58)</f>
        <v>0</v>
      </c>
      <c r="AD57" s="40">
        <f t="shared" si="757"/>
        <v>0</v>
      </c>
      <c r="AE57" s="40">
        <f t="shared" si="757"/>
        <v>0</v>
      </c>
      <c r="AF57" s="40">
        <f t="shared" si="757"/>
        <v>0</v>
      </c>
      <c r="AG57" s="40">
        <f t="shared" si="757"/>
        <v>0</v>
      </c>
      <c r="AH57" s="41">
        <f t="shared" si="757"/>
        <v>0</v>
      </c>
      <c r="AI57" s="42">
        <f t="shared" si="757"/>
        <v>0</v>
      </c>
      <c r="AJ57" s="43">
        <f t="shared" si="757"/>
        <v>0</v>
      </c>
      <c r="AK57" s="195">
        <f t="shared" ref="AK57" si="758">IF($B55=$B49,COUNTIF(AM57:AS57,0),COUNTIF(AM58:AS58,0)+COUNTIF(AM58:AS58,""))</f>
        <v>7</v>
      </c>
      <c r="AL57" s="39">
        <f t="shared" ref="AL57:AS57" si="759">IF($B49=$B55,AL58+AL51,AL58)</f>
        <v>0</v>
      </c>
      <c r="AM57" s="40">
        <f t="shared" si="759"/>
        <v>0</v>
      </c>
      <c r="AN57" s="40">
        <f t="shared" si="759"/>
        <v>0</v>
      </c>
      <c r="AO57" s="40">
        <f t="shared" si="759"/>
        <v>0</v>
      </c>
      <c r="AP57" s="40">
        <f t="shared" si="759"/>
        <v>0</v>
      </c>
      <c r="AQ57" s="41">
        <f t="shared" si="759"/>
        <v>0</v>
      </c>
      <c r="AR57" s="42">
        <f t="shared" si="759"/>
        <v>0</v>
      </c>
      <c r="AS57" s="43">
        <f t="shared" si="759"/>
        <v>0</v>
      </c>
      <c r="AT57" s="195">
        <f t="shared" ref="AT57" si="760">IF($B55=$B49,COUNTIF(AV57:BB57,0),COUNTIF(AV58:BB58,0)+COUNTIF(AV58:BB58,""))</f>
        <v>7</v>
      </c>
      <c r="AU57" s="39">
        <f t="shared" ref="AU57:BB57" si="761">IF($B49=$B55,AU58+AU51,AU58)</f>
        <v>0</v>
      </c>
      <c r="AV57" s="40">
        <f t="shared" si="761"/>
        <v>0</v>
      </c>
      <c r="AW57" s="40">
        <f t="shared" si="761"/>
        <v>0</v>
      </c>
      <c r="AX57" s="40">
        <f t="shared" si="761"/>
        <v>0</v>
      </c>
      <c r="AY57" s="40">
        <f t="shared" si="761"/>
        <v>0</v>
      </c>
      <c r="AZ57" s="41">
        <f t="shared" si="761"/>
        <v>0</v>
      </c>
      <c r="BA57" s="42">
        <f t="shared" si="761"/>
        <v>0</v>
      </c>
      <c r="BB57" s="43">
        <f t="shared" si="761"/>
        <v>0</v>
      </c>
    </row>
    <row r="58" spans="1:54" ht="15.75" customHeight="1" x14ac:dyDescent="0.2">
      <c r="A58" s="1">
        <f t="shared" ref="A58" si="762">A55</f>
        <v>0</v>
      </c>
      <c r="B58" s="313">
        <f t="shared" ref="B58" si="763">B52+1</f>
        <v>7</v>
      </c>
      <c r="C58" s="314"/>
      <c r="D58" s="314"/>
      <c r="E58" s="314"/>
      <c r="F58" s="31"/>
      <c r="G58" s="183"/>
      <c r="H58" s="122">
        <f t="shared" ref="H58" si="764">5-COUNTIF(AU55,0)-COUNTIF(AL55,0)-COUNTIF(AC55,0)-COUNTIF(T55,0)-COUNTIF(K55,0)</f>
        <v>0</v>
      </c>
      <c r="I58" s="165">
        <f t="shared" si="721"/>
        <v>0</v>
      </c>
      <c r="J58" s="187">
        <f t="shared" ref="J58" si="765">IF($B55=$B49,J52+IF($F55&lt;&gt;$G55,(K55+$G57-$G56)/$F55,K55/$F55),IF($F55&lt;&gt;G55,(K55+$G57-$G56)/$F55,K55/$F55))</f>
        <v>0</v>
      </c>
      <c r="K58" s="7">
        <f t="shared" ref="K58:K59" si="766">SUM(L58:R58)</f>
        <v>0</v>
      </c>
      <c r="L58" s="26">
        <f t="shared" ref="L58:R58" si="767">L55</f>
        <v>0</v>
      </c>
      <c r="M58" s="26">
        <f t="shared" si="767"/>
        <v>0</v>
      </c>
      <c r="N58" s="26">
        <f t="shared" si="767"/>
        <v>0</v>
      </c>
      <c r="O58" s="26">
        <f t="shared" si="767"/>
        <v>0</v>
      </c>
      <c r="P58" s="26">
        <f t="shared" si="767"/>
        <v>0</v>
      </c>
      <c r="Q58" s="29">
        <f t="shared" si="767"/>
        <v>0</v>
      </c>
      <c r="R58" s="23">
        <f t="shared" si="767"/>
        <v>0</v>
      </c>
      <c r="S58" s="187">
        <f t="shared" ref="S58" si="768">IF($B55=$B49,S52+IF($F55&lt;&gt;$G55,(T55+$G57-$G56)/$F55,T55/$F55),IF($F55&lt;&gt;P55,(T55+$G57-$G56)/$F55,T55/$F55))</f>
        <v>0</v>
      </c>
      <c r="T58" s="7">
        <f t="shared" ref="T58:T59" si="769">SUM(U58:AA58)</f>
        <v>0</v>
      </c>
      <c r="U58" s="26">
        <f t="shared" ref="U58:AA58" si="770">U55</f>
        <v>0</v>
      </c>
      <c r="V58" s="26">
        <f t="shared" si="770"/>
        <v>0</v>
      </c>
      <c r="W58" s="26">
        <f t="shared" si="770"/>
        <v>0</v>
      </c>
      <c r="X58" s="26">
        <f t="shared" si="770"/>
        <v>0</v>
      </c>
      <c r="Y58" s="113">
        <f t="shared" si="770"/>
        <v>0</v>
      </c>
      <c r="Z58" s="29">
        <f t="shared" si="770"/>
        <v>0</v>
      </c>
      <c r="AA58" s="23">
        <f t="shared" si="770"/>
        <v>0</v>
      </c>
      <c r="AB58" s="187">
        <f t="shared" ref="AB58" si="771">IF($B55=$B49,AB52+IF($F55&lt;&gt;$G55,(AC55+$G57-$G56)/$F55,AC55/$F55),IF($F55&lt;&gt;Y55,(AC55+$G57-$G56)/$F55,AC55/$F55))</f>
        <v>0</v>
      </c>
      <c r="AC58" s="7">
        <f t="shared" ref="AC58:AC59" si="772">SUM(AD58:AJ58)</f>
        <v>0</v>
      </c>
      <c r="AD58" s="26">
        <f t="shared" ref="AD58:AJ58" si="773">AD55</f>
        <v>0</v>
      </c>
      <c r="AE58" s="26">
        <f t="shared" si="773"/>
        <v>0</v>
      </c>
      <c r="AF58" s="26">
        <f t="shared" si="773"/>
        <v>0</v>
      </c>
      <c r="AG58" s="26">
        <f t="shared" si="773"/>
        <v>0</v>
      </c>
      <c r="AH58" s="113">
        <f t="shared" si="773"/>
        <v>0</v>
      </c>
      <c r="AI58" s="29">
        <f t="shared" si="773"/>
        <v>0</v>
      </c>
      <c r="AJ58" s="23">
        <f t="shared" si="773"/>
        <v>0</v>
      </c>
      <c r="AK58" s="187">
        <f t="shared" ref="AK58" si="774">IF($B55=$B49,AK52+IF($F55&lt;&gt;$G55,(AL55+$G57-$G56)/$F55,AL55/$F55),IF($F55&lt;&gt;AH55,(AL55+$G57-$G56)/$F55,AL55/$F55))</f>
        <v>0</v>
      </c>
      <c r="AL58" s="7">
        <f t="shared" ref="AL58:AL59" si="775">SUM(AM58:AS58)</f>
        <v>0</v>
      </c>
      <c r="AM58" s="26">
        <f t="shared" ref="AM58:AS58" si="776">AM55</f>
        <v>0</v>
      </c>
      <c r="AN58" s="26">
        <f t="shared" si="776"/>
        <v>0</v>
      </c>
      <c r="AO58" s="26">
        <f t="shared" si="776"/>
        <v>0</v>
      </c>
      <c r="AP58" s="26">
        <f t="shared" si="776"/>
        <v>0</v>
      </c>
      <c r="AQ58" s="113">
        <f t="shared" si="776"/>
        <v>0</v>
      </c>
      <c r="AR58" s="29">
        <f t="shared" si="776"/>
        <v>0</v>
      </c>
      <c r="AS58" s="23">
        <f t="shared" si="776"/>
        <v>0</v>
      </c>
      <c r="AT58" s="187">
        <f t="shared" ref="AT58" si="777">IF($B55=$B49,AT52+IF($F55&lt;&gt;$G55,(AU55+$G57-$G56)/$F55,AU55/$F55),IF($F55&lt;&gt;AQ55,(AU55+$G57-$G56)/$F55,AU55/$F55))</f>
        <v>0</v>
      </c>
      <c r="AU58" s="7">
        <f t="shared" ref="AU58:AU59" si="778">SUM(AV58:BB58)</f>
        <v>0</v>
      </c>
      <c r="AV58" s="6">
        <f t="shared" ref="AV58" si="779">IF(SUM($AM$9:$AS$9)=SUM($AV$9:$BB$9),AV55,IF(AND(SUM($AV$9:$BB$9)&gt;42,SUM($AV$9:$BB$9)&lt;49),AV55,0))</f>
        <v>0</v>
      </c>
      <c r="AW58" s="6">
        <f t="shared" ref="AW58:BB58" si="780">IF(SUM($AM$9:$AS$9)=SUM($AV$9:$BB$9),AW55,IF(AND(SUM($AV$9:$BB$9)&gt;42,SUM($AV$9:$BB$9)&lt;49),AW55,0))</f>
        <v>0</v>
      </c>
      <c r="AX58" s="6">
        <f t="shared" si="780"/>
        <v>0</v>
      </c>
      <c r="AY58" s="6">
        <f t="shared" si="780"/>
        <v>0</v>
      </c>
      <c r="AZ58" s="26">
        <f t="shared" si="780"/>
        <v>0</v>
      </c>
      <c r="BA58" s="29">
        <f t="shared" si="780"/>
        <v>0</v>
      </c>
      <c r="BB58" s="23">
        <f t="shared" si="780"/>
        <v>0</v>
      </c>
    </row>
    <row r="59" spans="1:54" ht="15.75" customHeight="1" x14ac:dyDescent="0.2">
      <c r="A59" s="1">
        <f t="shared" ref="A59:A60" si="781">A58</f>
        <v>0</v>
      </c>
      <c r="B59" s="313"/>
      <c r="C59" s="314"/>
      <c r="D59" s="314"/>
      <c r="E59" s="314"/>
      <c r="F59" s="31"/>
      <c r="G59" s="183"/>
      <c r="H59" s="123">
        <f t="shared" ref="H59" si="782">IF($B55=$B49,H53+F59,$F59)</f>
        <v>0</v>
      </c>
      <c r="I59" s="165">
        <f t="shared" si="721"/>
        <v>0</v>
      </c>
      <c r="J59" s="141">
        <f t="shared" ref="J59" si="783">IF($H58=0,0,IF($B49=$B55,IF($H60&gt;0,$H60+J53,K55+J53),IF($H60&gt;0,$H60,K55)))</f>
        <v>0</v>
      </c>
      <c r="K59" s="7">
        <f t="shared" si="766"/>
        <v>0</v>
      </c>
      <c r="L59" s="6"/>
      <c r="M59" s="6"/>
      <c r="N59" s="6"/>
      <c r="O59" s="6"/>
      <c r="P59" s="26"/>
      <c r="Q59" s="29"/>
      <c r="R59" s="23"/>
      <c r="S59" s="141">
        <f t="shared" ref="S59" si="784">IF($H58=0,0,IF($B49=$B55,IF($H60&gt;0,$H60+S53,T55+S53),IF($H60&gt;0,$H60,T55)))</f>
        <v>0</v>
      </c>
      <c r="T59" s="7">
        <f t="shared" si="769"/>
        <v>0</v>
      </c>
      <c r="U59" s="6"/>
      <c r="V59" s="6"/>
      <c r="W59" s="6"/>
      <c r="X59" s="6"/>
      <c r="Y59" s="26"/>
      <c r="Z59" s="29"/>
      <c r="AA59" s="23"/>
      <c r="AB59" s="141">
        <f t="shared" ref="AB59" si="785">IF($H58=0,0,IF($B49=$B55,IF($H60&gt;0,$H60+AB53,AC55+AB53),IF($H60&gt;0,$H60,AC55)))</f>
        <v>0</v>
      </c>
      <c r="AC59" s="7">
        <f t="shared" si="772"/>
        <v>0</v>
      </c>
      <c r="AD59" s="6"/>
      <c r="AE59" s="6"/>
      <c r="AF59" s="6"/>
      <c r="AG59" s="6"/>
      <c r="AH59" s="26"/>
      <c r="AI59" s="29"/>
      <c r="AJ59" s="23"/>
      <c r="AK59" s="141">
        <f t="shared" ref="AK59" si="786">IF($H58=0,0,IF($B49=$B55,IF($H60&gt;0,$H60+AK53,AL55+AK53),IF($H60&gt;0,$H60,AL55)))</f>
        <v>0</v>
      </c>
      <c r="AL59" s="7">
        <f t="shared" si="775"/>
        <v>0</v>
      </c>
      <c r="AM59" s="6"/>
      <c r="AN59" s="6"/>
      <c r="AO59" s="6"/>
      <c r="AP59" s="6"/>
      <c r="AQ59" s="26"/>
      <c r="AR59" s="29"/>
      <c r="AS59" s="23"/>
      <c r="AT59" s="141">
        <f t="shared" ref="AT59" si="787">IF($H58=0,0,IF($B49=$B55,IF($H60&gt;0,$H60+AT53,AU55+AT53),IF($H60&gt;0,$H60,AU55)))</f>
        <v>0</v>
      </c>
      <c r="AU59" s="7">
        <f t="shared" si="778"/>
        <v>0</v>
      </c>
      <c r="AV59" s="6"/>
      <c r="AW59" s="6"/>
      <c r="AX59" s="6"/>
      <c r="AY59" s="6"/>
      <c r="AZ59" s="26"/>
      <c r="BA59" s="29"/>
      <c r="BB59" s="23"/>
    </row>
    <row r="60" spans="1:54" ht="18.75" customHeight="1" thickBot="1" x14ac:dyDescent="0.25">
      <c r="A60" s="1">
        <f t="shared" si="781"/>
        <v>0</v>
      </c>
      <c r="B60" s="323" t="str">
        <f>IF(B55="",Wydruk!$AE$6,IF(J56=0,Wydruk!$AE$7,IF(AND(G56&lt;G57,B55&lt;&gt;$B61),Wydruk!$AE$13,IF(AND($B55=$B49,$B55&lt;&gt;$B61),IF(OR(OR(J60&lt;4,J60&gt;5),OR(S60&lt;4,S60&gt;5),OR(AB60&lt;4,AB60&gt;5),OR(AK60&lt;4,AK60&gt;5),OR(AND(AT60&lt;4,AT60&gt;0),AT60&gt;5)),Wydruk!$AE$8,Wydruk!$AE$9),IF($B55=$B61,IF($F59&lt;&gt;0,Wydruk!$AE$12,Wydruk!$AE$10),IF(OR(OR(J56&lt;4,J56&gt;5),OR(S56&lt;4,S56&gt;5),OR(AB56&lt;4,AB56&gt;5),OR(AK56&lt;4,AK56&gt;5),OR(AND(AT56&lt;4,AT56&gt;0),AT56&gt;5)),Wydruk!$AE$8,Wydruk!$AE$11))))))</f>
        <v>Uzupełnij liczby godzin tygodniowego planu</v>
      </c>
      <c r="C60" s="324"/>
      <c r="D60" s="324"/>
      <c r="E60" s="324"/>
      <c r="F60" s="173">
        <f>luty!F60</f>
        <v>0</v>
      </c>
      <c r="G60" s="184">
        <f>luty!G60</f>
        <v>0</v>
      </c>
      <c r="H60" s="191">
        <f t="shared" ref="H60" si="788">IF(OR($G60=0,$F60=0,$G60="",$F60=""),0,$G60/$F60)</f>
        <v>0</v>
      </c>
      <c r="I60" s="193"/>
      <c r="J60" s="176">
        <f t="shared" ref="J60" si="789">IF($B49=$B55,IF(L55+L50&gt;0,1,0)+IF(M55+M50&gt;0,1,0)+IF(N55+N50&gt;0,1,0)+IF(O55+O50&gt;0,1,0)+IF(P55+P50&gt;0,1,0)+IF(Q55+Q50&gt;0,1,0)+IF(R55+R50&gt;0,1,0),J56)</f>
        <v>0</v>
      </c>
      <c r="K60" s="133">
        <f t="shared" ref="K60" si="790">IF(OR($B55=$B61,J60=0,(K56-Q60+O60)&lt;=0),0,(K56-Q60+O60)/J60)</f>
        <v>0</v>
      </c>
      <c r="L60" s="137">
        <f t="shared" ref="L60" si="791">IF(K60*(7-J57)&lt;=0,0,K60*(7-J57))</f>
        <v>0</v>
      </c>
      <c r="M60" s="311">
        <f t="shared" ref="M60" si="792">ROUND(IF(OR(K57-K60*(7-J57)+P60&lt;0,$B55=$B61,K60&lt;=0,K57=0),0,IF(K57-K60*(7-J57)+P60&gt;Q60-O60+P60,Q60-O60+P60,K57-K60*(7-J57)+P60)),1)</f>
        <v>0</v>
      </c>
      <c r="N60" s="312"/>
      <c r="O60" s="139">
        <f t="shared" ref="O60" si="793">IF(OR($B55=$B61,J56=0),0,IF($B55=$B49,J55,$F55))</f>
        <v>0</v>
      </c>
      <c r="P60" s="30">
        <f t="shared" ref="P60" si="794">IF(OR($B55=$B61,J60=0),0,$G57-$G56)</f>
        <v>0</v>
      </c>
      <c r="Q60" s="134">
        <f t="shared" ref="Q60" si="795">IF(OR($B55=$B61,J60=0),0,J59)</f>
        <v>0</v>
      </c>
      <c r="R60" s="138">
        <f t="shared" ref="R60" si="796">IF($B55=$B61,0,K57)</f>
        <v>0</v>
      </c>
      <c r="S60" s="176">
        <f t="shared" ref="S60" si="797">IF($B49=$B55,IF(U55+U50&gt;0,1,0)+IF(V55+V50&gt;0,1,0)+IF(W55+W50&gt;0,1,0)+IF(X55+X50&gt;0,1,0)+IF(Y55+Y50&gt;0,1,0)+IF(Z55+Z50&gt;0,1,0)+IF(AA55+AA50&gt;0,1,0),S56)</f>
        <v>0</v>
      </c>
      <c r="T60" s="133">
        <f t="shared" ref="T60" si="798">IF(OR($B55=$B61,S60=0,(T56-Z60+X60)&lt;=0),0,(T56-Z60+X60)/S60)</f>
        <v>0</v>
      </c>
      <c r="U60" s="137">
        <f t="shared" ref="U60" si="799">IF(T60*(7-S57)&lt;=0,0,T60*(7-S57))</f>
        <v>0</v>
      </c>
      <c r="V60" s="311">
        <f t="shared" ref="V60" si="800">ROUND(IF(OR(T57-T60*(7-S57)+Y60&lt;0,$B55=$B61,T60&lt;=0,T57=0),0,IF(T57-T60*(7-S57)+Y60&gt;Z60-X60+Y60,Z60-X60+Y60,T57-T60*(7-S57)+Y60)),1)</f>
        <v>0</v>
      </c>
      <c r="W60" s="312"/>
      <c r="X60" s="139">
        <f t="shared" ref="X60" si="801">IF(OR($B55=$B61,S56=0),0,IF($B55=$B49,S55,$F55))</f>
        <v>0</v>
      </c>
      <c r="Y60" s="30">
        <f t="shared" ref="Y60" si="802">IF(OR($B55=$B61,S60=0),0,$G57-$G56)</f>
        <v>0</v>
      </c>
      <c r="Z60" s="134">
        <f t="shared" ref="Z60" si="803">IF(OR($B55=$B61,S60=0),0,S59)</f>
        <v>0</v>
      </c>
      <c r="AA60" s="138">
        <f t="shared" ref="AA60" si="804">IF($B55=$B61,0,T57)</f>
        <v>0</v>
      </c>
      <c r="AB60" s="176">
        <f t="shared" ref="AB60" si="805">IF($B49=$B55,IF(AD55+AD50&gt;0,1,0)+IF(AE55+AE50&gt;0,1,0)+IF(AF55+AF50&gt;0,1,0)+IF(AG55+AG50&gt;0,1,0)+IF(AH55+AH50&gt;0,1,0)+IF(AI55+AI50&gt;0,1,0)+IF(AJ55+AJ50&gt;0,1,0),AB56)</f>
        <v>0</v>
      </c>
      <c r="AC60" s="133">
        <f t="shared" ref="AC60" si="806">IF(OR($B55=$B61,AB60=0,(AC56-AI60+AG60)&lt;=0),0,(AC56-AI60+AG60)/AB60)</f>
        <v>0</v>
      </c>
      <c r="AD60" s="137">
        <f t="shared" ref="AD60" si="807">IF(AC60*(7-AB57)&lt;=0,0,AC60*(7-AB57))</f>
        <v>0</v>
      </c>
      <c r="AE60" s="311">
        <f t="shared" ref="AE60" si="808">ROUND(IF(OR(AC57-AC60*(7-AB57)+AH60&lt;0,$B55=$B61,AC60&lt;=0,AC57=0),0,IF(AC57-AC60*(7-AB57)+AH60&gt;AI60-AG60+AH60,AI60-AG60+AH60,AC57-AC60*(7-AB57)+AH60)),1)</f>
        <v>0</v>
      </c>
      <c r="AF60" s="312"/>
      <c r="AG60" s="139">
        <f t="shared" ref="AG60" si="809">IF(OR($B55=$B61,AB56=0),0,IF($B55=$B49,AB55,$F55))</f>
        <v>0</v>
      </c>
      <c r="AH60" s="30">
        <f t="shared" ref="AH60" si="810">IF(OR($B55=$B61,AB60=0),0,$G57-$G56)</f>
        <v>0</v>
      </c>
      <c r="AI60" s="134">
        <f t="shared" ref="AI60" si="811">IF(OR($B55=$B61,AB60=0),0,AB59)</f>
        <v>0</v>
      </c>
      <c r="AJ60" s="138">
        <f t="shared" ref="AJ60" si="812">IF($B55=$B61,0,AC57)</f>
        <v>0</v>
      </c>
      <c r="AK60" s="176">
        <f t="shared" ref="AK60" si="813">IF($B49=$B55,IF(AM55+AM50&gt;0,1,0)+IF(AN55+AN50&gt;0,1,0)+IF(AO55+AO50&gt;0,1,0)+IF(AP55+AP50&gt;0,1,0)+IF(AQ55+AQ50&gt;0,1,0)+IF(AR55+AR50&gt;0,1,0)+IF(AS55+AS50&gt;0,1,0),AK56)</f>
        <v>0</v>
      </c>
      <c r="AL60" s="133">
        <f t="shared" ref="AL60" si="814">IF(OR($B55=$B61,AK60=0,(AL56-AR60+AP60)&lt;=0),0,(AL56-AR60+AP60)/AK60)</f>
        <v>0</v>
      </c>
      <c r="AM60" s="137">
        <f t="shared" ref="AM60" si="815">IF(AL60*(7-AK57)&lt;=0,0,AL60*(7-AK57))</f>
        <v>0</v>
      </c>
      <c r="AN60" s="311">
        <f t="shared" ref="AN60" si="816">ROUND(IF(OR(AL57-AL60*(7-AK57)+AQ60&lt;0,$B55=$B61,AL60&lt;=0,AL57=0),0,IF(AL57-AL60*(7-AK57)+AQ60&gt;AR60-AP60+AQ60,AR60-AP60+AQ60,AL57-AL60*(7-AK57)+AQ60)),1)</f>
        <v>0</v>
      </c>
      <c r="AO60" s="312"/>
      <c r="AP60" s="139">
        <f t="shared" ref="AP60" si="817">IF(OR($B55=$B61,AK56=0),0,IF($B55=$B49,AK55,$F55))</f>
        <v>0</v>
      </c>
      <c r="AQ60" s="30">
        <f t="shared" ref="AQ60" si="818">IF(OR($B55=$B61,AK60=0),0,$G57-$G56)</f>
        <v>0</v>
      </c>
      <c r="AR60" s="134">
        <f t="shared" ref="AR60" si="819">IF(OR($B55=$B61,AK60=0),0,AK59)</f>
        <v>0</v>
      </c>
      <c r="AS60" s="138">
        <f t="shared" ref="AS60" si="820">IF($B55=$B61,0,AL57)</f>
        <v>0</v>
      </c>
      <c r="AT60" s="176">
        <f t="shared" ref="AT60" si="821">IF($B49=$B55,IF(AV55+AV50&gt;0,1,0)+IF(AW55+AW50&gt;0,1,0)+IF(AX55+AX50&gt;0,1,0)+IF(AY55+AY50&gt;0,1,0)+IF(AZ55+AZ50&gt;0,1,0)+IF(BA55+BA50&gt;0,1,0)+IF(BB55+BB50&gt;0,1,0),AT56)</f>
        <v>0</v>
      </c>
      <c r="AU60" s="133">
        <f t="shared" ref="AU60" si="822">IF(OR($B55=$B61,AT60=0,(AU56-BA60+AY60)&lt;=0),0,(AU56-BA60+AY60)/AT60)</f>
        <v>0</v>
      </c>
      <c r="AV60" s="137">
        <f t="shared" ref="AV60" si="823">IF(AU60*(7-AT57)&lt;=0,0,AU60*(7-AT57))</f>
        <v>0</v>
      </c>
      <c r="AW60" s="311">
        <f t="shared" ref="AW60" si="824">ROUND(IF(OR(AU57-AU60*(7-AT57)+AZ60&lt;0,$B55=$B61,AU60&lt;=0,AU57=0),0,IF(AU57-AU60*(7-AT57)+AZ60&gt;BA60-AY60+AZ60,BA60-AY60+AZ60,AU57-AU60*(7-AT57)+AZ60)),1)</f>
        <v>0</v>
      </c>
      <c r="AX60" s="312"/>
      <c r="AY60" s="139">
        <f t="shared" ref="AY60" si="825">IF(OR($B55=$B61,AT56=0),0,IF($B55=$B49,AT55,$F55))</f>
        <v>0</v>
      </c>
      <c r="AZ60" s="30">
        <f t="shared" ref="AZ60" si="826">IF(OR($B55=$B61,AT60=0),0,$G57-$G56)</f>
        <v>0</v>
      </c>
      <c r="BA60" s="134">
        <f t="shared" ref="BA60" si="827">IF(OR($B55=$B61,AT60=0),0,AT59)</f>
        <v>0</v>
      </c>
      <c r="BB60" s="138">
        <f t="shared" ref="BB60" si="828">IF($B55=$B61,0,AU57)</f>
        <v>0</v>
      </c>
    </row>
    <row r="61" spans="1:54" ht="15.75" x14ac:dyDescent="0.2">
      <c r="A61" s="1">
        <f t="shared" ref="A61" si="829">IF(B61="","1. Niewypełnione",B61)</f>
        <v>0</v>
      </c>
      <c r="B61" s="320">
        <f>luty!B61</f>
        <v>0</v>
      </c>
      <c r="C61" s="321">
        <f>luty!C61</f>
        <v>0</v>
      </c>
      <c r="D61" s="321">
        <f>luty!D61</f>
        <v>0</v>
      </c>
      <c r="E61" s="321">
        <f>luty!E61</f>
        <v>0</v>
      </c>
      <c r="F61" s="177">
        <f>luty!F61</f>
        <v>18</v>
      </c>
      <c r="G61" s="185">
        <f>luty!G61</f>
        <v>18</v>
      </c>
      <c r="H61" s="177"/>
      <c r="I61" s="192">
        <f t="shared" ref="I61:I65" si="830">K61+T61+AC61+AL61+AU61</f>
        <v>0</v>
      </c>
      <c r="J61" s="186">
        <f t="shared" ref="J61" si="831">IF(OR($B61=$B67,J64=0),0,ROUND((K62+P66)/J64,0))</f>
        <v>0</v>
      </c>
      <c r="K61" s="51">
        <f t="shared" ref="K61:K62" si="832">SUM(L61:R61)</f>
        <v>0</v>
      </c>
      <c r="L61" s="52">
        <f>luty!L61</f>
        <v>0</v>
      </c>
      <c r="M61" s="52">
        <f>luty!M61</f>
        <v>0</v>
      </c>
      <c r="N61" s="52">
        <f>luty!N61</f>
        <v>0</v>
      </c>
      <c r="O61" s="52">
        <f>luty!O61</f>
        <v>0</v>
      </c>
      <c r="P61" s="53">
        <f>luty!P61</f>
        <v>0</v>
      </c>
      <c r="Q61" s="54">
        <f>luty!Q61</f>
        <v>0</v>
      </c>
      <c r="R61" s="55">
        <f>luty!R61</f>
        <v>0</v>
      </c>
      <c r="S61" s="188">
        <f t="shared" ref="S61" si="833">IF(OR($B61=$B67,S64=0),0,ROUND((T62+Y66)/S64,0))</f>
        <v>0</v>
      </c>
      <c r="T61" s="51">
        <f t="shared" ref="T61:T62" si="834">SUM(U61:AA61)</f>
        <v>0</v>
      </c>
      <c r="U61" s="52">
        <f>luty!U61</f>
        <v>0</v>
      </c>
      <c r="V61" s="52">
        <f>luty!V61</f>
        <v>0</v>
      </c>
      <c r="W61" s="52">
        <f>luty!W61</f>
        <v>0</v>
      </c>
      <c r="X61" s="52">
        <f>luty!X61</f>
        <v>0</v>
      </c>
      <c r="Y61" s="53">
        <f>luty!Y61</f>
        <v>0</v>
      </c>
      <c r="Z61" s="54">
        <f>luty!Z61</f>
        <v>0</v>
      </c>
      <c r="AA61" s="55">
        <f>luty!AA61</f>
        <v>0</v>
      </c>
      <c r="AB61" s="188">
        <f t="shared" ref="AB61" si="835">IF(OR($B61=$B67,AB64=0),0,ROUND((AC62+AH66)/AB64,0))</f>
        <v>0</v>
      </c>
      <c r="AC61" s="51">
        <f t="shared" ref="AC61:AC62" si="836">SUM(AD61:AJ61)</f>
        <v>0</v>
      </c>
      <c r="AD61" s="52">
        <f>luty!AD61</f>
        <v>0</v>
      </c>
      <c r="AE61" s="52">
        <f>luty!AE61</f>
        <v>0</v>
      </c>
      <c r="AF61" s="52">
        <f>luty!AF61</f>
        <v>0</v>
      </c>
      <c r="AG61" s="52">
        <f>luty!AG61</f>
        <v>0</v>
      </c>
      <c r="AH61" s="53">
        <f>luty!AH61</f>
        <v>0</v>
      </c>
      <c r="AI61" s="54">
        <f>luty!AI61</f>
        <v>0</v>
      </c>
      <c r="AJ61" s="55">
        <f>luty!AJ61</f>
        <v>0</v>
      </c>
      <c r="AK61" s="188">
        <f t="shared" ref="AK61" si="837">IF(OR($B61=$B67,AK64=0),0,ROUND((AL62+AQ66)/AK64,0))</f>
        <v>0</v>
      </c>
      <c r="AL61" s="51">
        <f t="shared" ref="AL61:AL62" si="838">SUM(AM61:AS61)</f>
        <v>0</v>
      </c>
      <c r="AM61" s="52">
        <f>luty!AM61</f>
        <v>0</v>
      </c>
      <c r="AN61" s="52">
        <f>luty!AN61</f>
        <v>0</v>
      </c>
      <c r="AO61" s="52">
        <f>luty!AO61</f>
        <v>0</v>
      </c>
      <c r="AP61" s="52">
        <f>luty!AP61</f>
        <v>0</v>
      </c>
      <c r="AQ61" s="53">
        <f>luty!AQ61</f>
        <v>0</v>
      </c>
      <c r="AR61" s="54">
        <f>luty!AR61</f>
        <v>0</v>
      </c>
      <c r="AS61" s="55">
        <f>luty!AS61</f>
        <v>0</v>
      </c>
      <c r="AT61" s="188">
        <f t="shared" ref="AT61" si="839">IF(OR($B61=$B67,AT64=0),0,ROUND((AU62+AZ66)/AT64,0))</f>
        <v>0</v>
      </c>
      <c r="AU61" s="51">
        <f t="shared" ref="AU61:AU62" si="840">SUM(AV61:BB61)</f>
        <v>0</v>
      </c>
      <c r="AV61" s="52">
        <f t="shared" ref="AV61" si="841">IF(SUM($AM$9:$AS$9)=SUM($AV$9:$BB$9),AM61,IF(AND(SUM($AV$9:$BB$9)&gt;42,SUM($AV$9:$BB$9)&lt;49),AM61,0))</f>
        <v>0</v>
      </c>
      <c r="AW61" s="52">
        <f t="shared" ref="AW61" si="842">IF(SUM($AM$9:$AS$9)=SUM($AV$9:$BB$9),AN61,IF(AND(SUM($AV$9:$BB$9)&gt;42,SUM($AV$9:$BB$9)&lt;49),AN61,0))</f>
        <v>0</v>
      </c>
      <c r="AX61" s="52">
        <f t="shared" ref="AX61" si="843">IF(SUM($AM$9:$AS$9)=SUM($AV$9:$BB$9),AO61,IF(AND(SUM($AV$9:$BB$9)&gt;42,SUM($AV$9:$BB$9)&lt;49),AO61,0))</f>
        <v>0</v>
      </c>
      <c r="AY61" s="52">
        <f t="shared" ref="AY61" si="844">IF(SUM($AM$9:$AS$9)=SUM($AV$9:$BB$9),AP61,IF(AND(SUM($AV$9:$BB$9)&gt;42,SUM($AV$9:$BB$9)&lt;49),AP61,0))</f>
        <v>0</v>
      </c>
      <c r="AZ61" s="53">
        <f t="shared" ref="AZ61" si="845">IF(SUM($AM$9:$AS$9)=SUM($AV$9:$BB$9),AQ61,IF(AND(SUM($AV$9:$BB$9)&gt;42,SUM($AV$9:$BB$9)&lt;49),AQ61,0))</f>
        <v>0</v>
      </c>
      <c r="BA61" s="54">
        <f t="shared" ref="BA61" si="846">IF(SUM($AM$9:$AS$9)=SUM($AV$9:$BB$9),AR61,IF(AND(SUM($AV$9:$BB$9)&gt;42,SUM($AV$9:$BB$9)&lt;49),AR61,0))</f>
        <v>0</v>
      </c>
      <c r="BB61" s="55">
        <f t="shared" ref="BB61" si="847">IF(SUM($AM$9:$AS$9)=SUM($AV$9:$BB$9),AS61,IF(AND(SUM($AV$9:$BB$9)&gt;42,SUM($AV$9:$BB$9)&lt;49),AS61,0))</f>
        <v>0</v>
      </c>
    </row>
    <row r="62" spans="1:54" ht="12.75" hidden="1" customHeight="1" x14ac:dyDescent="0.2">
      <c r="B62" s="93"/>
      <c r="C62" s="94"/>
      <c r="D62" s="95"/>
      <c r="E62" s="115"/>
      <c r="F62" s="140" t="b">
        <f t="shared" ref="F62" si="848">IF($B55=$B61,OR(F56,G61&lt;F61),G61&lt;F61)</f>
        <v>0</v>
      </c>
      <c r="G62" s="189">
        <f t="shared" ref="G62" si="849">IF(AND($B55=$B61,$B55&lt;&gt;"",$B55&lt;&gt;0),G61+G56,G61)</f>
        <v>18</v>
      </c>
      <c r="H62" s="120"/>
      <c r="I62" s="165">
        <f t="shared" si="830"/>
        <v>0</v>
      </c>
      <c r="J62" s="194">
        <f t="shared" ref="J62" si="850">7-COUNTIF(L61:R61,0)-COUNTIF(L61:R61,"")</f>
        <v>0</v>
      </c>
      <c r="K62" s="22">
        <f t="shared" si="832"/>
        <v>0</v>
      </c>
      <c r="L62" s="35">
        <f t="shared" ref="L62:R62" si="851">IF($B55=$B61,L61+L56,L61)</f>
        <v>0</v>
      </c>
      <c r="M62" s="35">
        <f t="shared" si="851"/>
        <v>0</v>
      </c>
      <c r="N62" s="35">
        <f t="shared" si="851"/>
        <v>0</v>
      </c>
      <c r="O62" s="35">
        <f t="shared" si="851"/>
        <v>0</v>
      </c>
      <c r="P62" s="36">
        <f t="shared" si="851"/>
        <v>0</v>
      </c>
      <c r="Q62" s="37">
        <f t="shared" si="851"/>
        <v>0</v>
      </c>
      <c r="R62" s="38">
        <f t="shared" si="851"/>
        <v>0</v>
      </c>
      <c r="S62" s="194">
        <f t="shared" ref="S62" si="852">7-COUNTIF(U61:AA61,0)-COUNTIF(U61:AA61,"")</f>
        <v>0</v>
      </c>
      <c r="T62" s="22">
        <f t="shared" si="834"/>
        <v>0</v>
      </c>
      <c r="U62" s="35">
        <f t="shared" ref="U62:AA62" si="853">IF($B55=$B61,U61+U56,U61)</f>
        <v>0</v>
      </c>
      <c r="V62" s="35">
        <f t="shared" si="853"/>
        <v>0</v>
      </c>
      <c r="W62" s="35">
        <f t="shared" si="853"/>
        <v>0</v>
      </c>
      <c r="X62" s="35">
        <f t="shared" si="853"/>
        <v>0</v>
      </c>
      <c r="Y62" s="36">
        <f t="shared" si="853"/>
        <v>0</v>
      </c>
      <c r="Z62" s="37">
        <f t="shared" si="853"/>
        <v>0</v>
      </c>
      <c r="AA62" s="38">
        <f t="shared" si="853"/>
        <v>0</v>
      </c>
      <c r="AB62" s="194">
        <f t="shared" ref="AB62" si="854">7-COUNTIF(AD61:AJ61,0)-COUNTIF(AD61:AJ61,"")</f>
        <v>0</v>
      </c>
      <c r="AC62" s="22">
        <f t="shared" si="836"/>
        <v>0</v>
      </c>
      <c r="AD62" s="35">
        <f t="shared" ref="AD62:AJ62" si="855">IF($B55=$B61,AD61+AD56,AD61)</f>
        <v>0</v>
      </c>
      <c r="AE62" s="35">
        <f t="shared" si="855"/>
        <v>0</v>
      </c>
      <c r="AF62" s="35">
        <f t="shared" si="855"/>
        <v>0</v>
      </c>
      <c r="AG62" s="35">
        <f t="shared" si="855"/>
        <v>0</v>
      </c>
      <c r="AH62" s="36">
        <f t="shared" si="855"/>
        <v>0</v>
      </c>
      <c r="AI62" s="37">
        <f t="shared" si="855"/>
        <v>0</v>
      </c>
      <c r="AJ62" s="38">
        <f t="shared" si="855"/>
        <v>0</v>
      </c>
      <c r="AK62" s="194">
        <f t="shared" ref="AK62" si="856">7-COUNTIF(AM61:AS61,0)-COUNTIF(AM61:AS61,"")</f>
        <v>0</v>
      </c>
      <c r="AL62" s="22">
        <f t="shared" si="838"/>
        <v>0</v>
      </c>
      <c r="AM62" s="35">
        <f t="shared" ref="AM62:AS62" si="857">IF($B55=$B61,AM61+AM56,AM61)</f>
        <v>0</v>
      </c>
      <c r="AN62" s="35">
        <f t="shared" si="857"/>
        <v>0</v>
      </c>
      <c r="AO62" s="35">
        <f t="shared" si="857"/>
        <v>0</v>
      </c>
      <c r="AP62" s="35">
        <f t="shared" si="857"/>
        <v>0</v>
      </c>
      <c r="AQ62" s="36">
        <f t="shared" si="857"/>
        <v>0</v>
      </c>
      <c r="AR62" s="37">
        <f t="shared" si="857"/>
        <v>0</v>
      </c>
      <c r="AS62" s="38">
        <f t="shared" si="857"/>
        <v>0</v>
      </c>
      <c r="AT62" s="194">
        <f t="shared" ref="AT62" si="858">7-COUNTIF(AV61:BB61,0)-COUNTIF(AV61:BB61,"")</f>
        <v>0</v>
      </c>
      <c r="AU62" s="22">
        <f t="shared" si="840"/>
        <v>0</v>
      </c>
      <c r="AV62" s="35">
        <f t="shared" ref="AV62:BB62" si="859">IF($B55=$B61,AV61+AV56,AV61)</f>
        <v>0</v>
      </c>
      <c r="AW62" s="35">
        <f t="shared" si="859"/>
        <v>0</v>
      </c>
      <c r="AX62" s="35">
        <f t="shared" si="859"/>
        <v>0</v>
      </c>
      <c r="AY62" s="35">
        <f t="shared" si="859"/>
        <v>0</v>
      </c>
      <c r="AZ62" s="36">
        <f t="shared" si="859"/>
        <v>0</v>
      </c>
      <c r="BA62" s="37">
        <f t="shared" si="859"/>
        <v>0</v>
      </c>
      <c r="BB62" s="38">
        <f t="shared" si="859"/>
        <v>0</v>
      </c>
    </row>
    <row r="63" spans="1:54" ht="15" hidden="1" customHeight="1" x14ac:dyDescent="0.2">
      <c r="B63" s="116"/>
      <c r="C63" s="117"/>
      <c r="D63" s="118"/>
      <c r="E63" s="119"/>
      <c r="F63" s="92"/>
      <c r="G63" s="190">
        <f t="shared" ref="G63" si="860">IF(AND($B55=$B61,$B55&lt;&gt;"",$B55&lt;&gt;0),F61+G57,F61)</f>
        <v>18</v>
      </c>
      <c r="H63" s="121"/>
      <c r="I63" s="165">
        <f t="shared" si="830"/>
        <v>0</v>
      </c>
      <c r="J63" s="195">
        <f t="shared" ref="J63" si="861">IF($B61=$B55,COUNTIF(L63:R63,0),COUNTIF(L64:R64,0)+COUNTIF(L64:R64,""))</f>
        <v>7</v>
      </c>
      <c r="K63" s="39">
        <f t="shared" ref="K63:R63" si="862">IF($B55=$B61,K64+K57,K64)</f>
        <v>0</v>
      </c>
      <c r="L63" s="40">
        <f t="shared" si="862"/>
        <v>0</v>
      </c>
      <c r="M63" s="40">
        <f t="shared" si="862"/>
        <v>0</v>
      </c>
      <c r="N63" s="40">
        <f t="shared" si="862"/>
        <v>0</v>
      </c>
      <c r="O63" s="40">
        <f t="shared" si="862"/>
        <v>0</v>
      </c>
      <c r="P63" s="41">
        <f t="shared" si="862"/>
        <v>0</v>
      </c>
      <c r="Q63" s="42">
        <f t="shared" si="862"/>
        <v>0</v>
      </c>
      <c r="R63" s="43">
        <f t="shared" si="862"/>
        <v>0</v>
      </c>
      <c r="S63" s="195">
        <f t="shared" ref="S63" si="863">IF($B61=$B55,COUNTIF(U63:AA63,0),COUNTIF(U64:AA64,0)+COUNTIF(U64:AA64,""))</f>
        <v>7</v>
      </c>
      <c r="T63" s="39">
        <f t="shared" ref="T63:AA63" si="864">IF($B55=$B61,T64+T57,T64)</f>
        <v>0</v>
      </c>
      <c r="U63" s="40">
        <f t="shared" si="864"/>
        <v>0</v>
      </c>
      <c r="V63" s="40">
        <f t="shared" si="864"/>
        <v>0</v>
      </c>
      <c r="W63" s="40">
        <f t="shared" si="864"/>
        <v>0</v>
      </c>
      <c r="X63" s="40">
        <f t="shared" si="864"/>
        <v>0</v>
      </c>
      <c r="Y63" s="41">
        <f t="shared" si="864"/>
        <v>0</v>
      </c>
      <c r="Z63" s="42">
        <f t="shared" si="864"/>
        <v>0</v>
      </c>
      <c r="AA63" s="43">
        <f t="shared" si="864"/>
        <v>0</v>
      </c>
      <c r="AB63" s="195">
        <f t="shared" ref="AB63" si="865">IF($B61=$B55,COUNTIF(AD63:AJ63,0),COUNTIF(AD64:AJ64,0)+COUNTIF(AD64:AJ64,""))</f>
        <v>7</v>
      </c>
      <c r="AC63" s="39">
        <f t="shared" ref="AC63:AJ63" si="866">IF($B55=$B61,AC64+AC57,AC64)</f>
        <v>0</v>
      </c>
      <c r="AD63" s="40">
        <f t="shared" si="866"/>
        <v>0</v>
      </c>
      <c r="AE63" s="40">
        <f t="shared" si="866"/>
        <v>0</v>
      </c>
      <c r="AF63" s="40">
        <f t="shared" si="866"/>
        <v>0</v>
      </c>
      <c r="AG63" s="40">
        <f t="shared" si="866"/>
        <v>0</v>
      </c>
      <c r="AH63" s="41">
        <f t="shared" si="866"/>
        <v>0</v>
      </c>
      <c r="AI63" s="42">
        <f t="shared" si="866"/>
        <v>0</v>
      </c>
      <c r="AJ63" s="43">
        <f t="shared" si="866"/>
        <v>0</v>
      </c>
      <c r="AK63" s="195">
        <f t="shared" ref="AK63" si="867">IF($B61=$B55,COUNTIF(AM63:AS63,0),COUNTIF(AM64:AS64,0)+COUNTIF(AM64:AS64,""))</f>
        <v>7</v>
      </c>
      <c r="AL63" s="39">
        <f t="shared" ref="AL63:AS63" si="868">IF($B55=$B61,AL64+AL57,AL64)</f>
        <v>0</v>
      </c>
      <c r="AM63" s="40">
        <f t="shared" si="868"/>
        <v>0</v>
      </c>
      <c r="AN63" s="40">
        <f t="shared" si="868"/>
        <v>0</v>
      </c>
      <c r="AO63" s="40">
        <f t="shared" si="868"/>
        <v>0</v>
      </c>
      <c r="AP63" s="40">
        <f t="shared" si="868"/>
        <v>0</v>
      </c>
      <c r="AQ63" s="41">
        <f t="shared" si="868"/>
        <v>0</v>
      </c>
      <c r="AR63" s="42">
        <f t="shared" si="868"/>
        <v>0</v>
      </c>
      <c r="AS63" s="43">
        <f t="shared" si="868"/>
        <v>0</v>
      </c>
      <c r="AT63" s="195">
        <f t="shared" ref="AT63" si="869">IF($B61=$B55,COUNTIF(AV63:BB63,0),COUNTIF(AV64:BB64,0)+COUNTIF(AV64:BB64,""))</f>
        <v>7</v>
      </c>
      <c r="AU63" s="39">
        <f t="shared" ref="AU63:BB63" si="870">IF($B55=$B61,AU64+AU57,AU64)</f>
        <v>0</v>
      </c>
      <c r="AV63" s="40">
        <f t="shared" si="870"/>
        <v>0</v>
      </c>
      <c r="AW63" s="40">
        <f t="shared" si="870"/>
        <v>0</v>
      </c>
      <c r="AX63" s="40">
        <f t="shared" si="870"/>
        <v>0</v>
      </c>
      <c r="AY63" s="40">
        <f t="shared" si="870"/>
        <v>0</v>
      </c>
      <c r="AZ63" s="41">
        <f t="shared" si="870"/>
        <v>0</v>
      </c>
      <c r="BA63" s="42">
        <f t="shared" si="870"/>
        <v>0</v>
      </c>
      <c r="BB63" s="43">
        <f t="shared" si="870"/>
        <v>0</v>
      </c>
    </row>
    <row r="64" spans="1:54" ht="15.75" customHeight="1" x14ac:dyDescent="0.2">
      <c r="A64" s="1">
        <f t="shared" ref="A64" si="871">A61</f>
        <v>0</v>
      </c>
      <c r="B64" s="313">
        <f t="shared" ref="B64" si="872">B58+1</f>
        <v>8</v>
      </c>
      <c r="C64" s="314"/>
      <c r="D64" s="314"/>
      <c r="E64" s="314"/>
      <c r="F64" s="31"/>
      <c r="G64" s="183"/>
      <c r="H64" s="122">
        <f t="shared" ref="H64" si="873">5-COUNTIF(AU61,0)-COUNTIF(AL61,0)-COUNTIF(AC61,0)-COUNTIF(T61,0)-COUNTIF(K61,0)</f>
        <v>0</v>
      </c>
      <c r="I64" s="165">
        <f t="shared" si="830"/>
        <v>0</v>
      </c>
      <c r="J64" s="187">
        <f t="shared" ref="J64" si="874">IF($B61=$B55,J58+IF($F61&lt;&gt;$G61,(K61+$G63-$G62)/$F61,K61/$F61),IF($F61&lt;&gt;G61,(K61+$G63-$G62)/$F61,K61/$F61))</f>
        <v>0</v>
      </c>
      <c r="K64" s="7">
        <f t="shared" ref="K64:K65" si="875">SUM(L64:R64)</f>
        <v>0</v>
      </c>
      <c r="L64" s="26">
        <f t="shared" ref="L64:R64" si="876">L61</f>
        <v>0</v>
      </c>
      <c r="M64" s="26">
        <f t="shared" si="876"/>
        <v>0</v>
      </c>
      <c r="N64" s="26">
        <f t="shared" si="876"/>
        <v>0</v>
      </c>
      <c r="O64" s="26">
        <f t="shared" si="876"/>
        <v>0</v>
      </c>
      <c r="P64" s="26">
        <f t="shared" si="876"/>
        <v>0</v>
      </c>
      <c r="Q64" s="29">
        <f t="shared" si="876"/>
        <v>0</v>
      </c>
      <c r="R64" s="23">
        <f t="shared" si="876"/>
        <v>0</v>
      </c>
      <c r="S64" s="187">
        <f t="shared" ref="S64" si="877">IF($B61=$B55,S58+IF($F61&lt;&gt;$G61,(T61+$G63-$G62)/$F61,T61/$F61),IF($F61&lt;&gt;P61,(T61+$G63-$G62)/$F61,T61/$F61))</f>
        <v>0</v>
      </c>
      <c r="T64" s="7">
        <f t="shared" ref="T64:T65" si="878">SUM(U64:AA64)</f>
        <v>0</v>
      </c>
      <c r="U64" s="26">
        <f t="shared" ref="U64:AA64" si="879">U61</f>
        <v>0</v>
      </c>
      <c r="V64" s="26">
        <f t="shared" si="879"/>
        <v>0</v>
      </c>
      <c r="W64" s="26">
        <f t="shared" si="879"/>
        <v>0</v>
      </c>
      <c r="X64" s="26">
        <f t="shared" si="879"/>
        <v>0</v>
      </c>
      <c r="Y64" s="113">
        <f t="shared" si="879"/>
        <v>0</v>
      </c>
      <c r="Z64" s="29">
        <f t="shared" si="879"/>
        <v>0</v>
      </c>
      <c r="AA64" s="23">
        <f t="shared" si="879"/>
        <v>0</v>
      </c>
      <c r="AB64" s="187">
        <f t="shared" ref="AB64" si="880">IF($B61=$B55,AB58+IF($F61&lt;&gt;$G61,(AC61+$G63-$G62)/$F61,AC61/$F61),IF($F61&lt;&gt;Y61,(AC61+$G63-$G62)/$F61,AC61/$F61))</f>
        <v>0</v>
      </c>
      <c r="AC64" s="7">
        <f t="shared" ref="AC64:AC65" si="881">SUM(AD64:AJ64)</f>
        <v>0</v>
      </c>
      <c r="AD64" s="26">
        <f t="shared" ref="AD64:AJ64" si="882">AD61</f>
        <v>0</v>
      </c>
      <c r="AE64" s="26">
        <f t="shared" si="882"/>
        <v>0</v>
      </c>
      <c r="AF64" s="26">
        <f t="shared" si="882"/>
        <v>0</v>
      </c>
      <c r="AG64" s="26">
        <f t="shared" si="882"/>
        <v>0</v>
      </c>
      <c r="AH64" s="113">
        <f t="shared" si="882"/>
        <v>0</v>
      </c>
      <c r="AI64" s="29">
        <f t="shared" si="882"/>
        <v>0</v>
      </c>
      <c r="AJ64" s="23">
        <f t="shared" si="882"/>
        <v>0</v>
      </c>
      <c r="AK64" s="187">
        <f t="shared" ref="AK64" si="883">IF($B61=$B55,AK58+IF($F61&lt;&gt;$G61,(AL61+$G63-$G62)/$F61,AL61/$F61),IF($F61&lt;&gt;AH61,(AL61+$G63-$G62)/$F61,AL61/$F61))</f>
        <v>0</v>
      </c>
      <c r="AL64" s="7">
        <f t="shared" ref="AL64:AL65" si="884">SUM(AM64:AS64)</f>
        <v>0</v>
      </c>
      <c r="AM64" s="26">
        <f t="shared" ref="AM64:AS64" si="885">AM61</f>
        <v>0</v>
      </c>
      <c r="AN64" s="26">
        <f t="shared" si="885"/>
        <v>0</v>
      </c>
      <c r="AO64" s="26">
        <f t="shared" si="885"/>
        <v>0</v>
      </c>
      <c r="AP64" s="26">
        <f t="shared" si="885"/>
        <v>0</v>
      </c>
      <c r="AQ64" s="113">
        <f t="shared" si="885"/>
        <v>0</v>
      </c>
      <c r="AR64" s="29">
        <f t="shared" si="885"/>
        <v>0</v>
      </c>
      <c r="AS64" s="23">
        <f t="shared" si="885"/>
        <v>0</v>
      </c>
      <c r="AT64" s="187">
        <f t="shared" ref="AT64" si="886">IF($B61=$B55,AT58+IF($F61&lt;&gt;$G61,(AU61+$G63-$G62)/$F61,AU61/$F61),IF($F61&lt;&gt;AQ61,(AU61+$G63-$G62)/$F61,AU61/$F61))</f>
        <v>0</v>
      </c>
      <c r="AU64" s="7">
        <f t="shared" ref="AU64:AU65" si="887">SUM(AV64:BB64)</f>
        <v>0</v>
      </c>
      <c r="AV64" s="6">
        <f t="shared" ref="AV64" si="888">IF(SUM($AM$9:$AS$9)=SUM($AV$9:$BB$9),AV61,IF(AND(SUM($AV$9:$BB$9)&gt;42,SUM($AV$9:$BB$9)&lt;49),AV61,0))</f>
        <v>0</v>
      </c>
      <c r="AW64" s="6">
        <f t="shared" ref="AW64:BB64" si="889">IF(SUM($AM$9:$AS$9)=SUM($AV$9:$BB$9),AW61,IF(AND(SUM($AV$9:$BB$9)&gt;42,SUM($AV$9:$BB$9)&lt;49),AW61,0))</f>
        <v>0</v>
      </c>
      <c r="AX64" s="6">
        <f t="shared" si="889"/>
        <v>0</v>
      </c>
      <c r="AY64" s="6">
        <f t="shared" si="889"/>
        <v>0</v>
      </c>
      <c r="AZ64" s="26">
        <f t="shared" si="889"/>
        <v>0</v>
      </c>
      <c r="BA64" s="29">
        <f t="shared" si="889"/>
        <v>0</v>
      </c>
      <c r="BB64" s="23">
        <f t="shared" si="889"/>
        <v>0</v>
      </c>
    </row>
    <row r="65" spans="1:54" ht="15.75" customHeight="1" x14ac:dyDescent="0.2">
      <c r="A65" s="1">
        <f t="shared" ref="A65:A66" si="890">A64</f>
        <v>0</v>
      </c>
      <c r="B65" s="313"/>
      <c r="C65" s="314"/>
      <c r="D65" s="314"/>
      <c r="E65" s="314"/>
      <c r="F65" s="31"/>
      <c r="G65" s="183"/>
      <c r="H65" s="123">
        <f t="shared" ref="H65" si="891">IF($B61=$B55,H59+F65,$F65)</f>
        <v>0</v>
      </c>
      <c r="I65" s="165">
        <f t="shared" si="830"/>
        <v>0</v>
      </c>
      <c r="J65" s="141">
        <f t="shared" ref="J65" si="892">IF($H64=0,0,IF($B55=$B61,IF($H66&gt;0,$H66+J59,K61+J59),IF($H66&gt;0,$H66,K61)))</f>
        <v>0</v>
      </c>
      <c r="K65" s="7">
        <f t="shared" si="875"/>
        <v>0</v>
      </c>
      <c r="L65" s="6"/>
      <c r="M65" s="6"/>
      <c r="N65" s="6"/>
      <c r="O65" s="6"/>
      <c r="P65" s="26"/>
      <c r="Q65" s="29"/>
      <c r="R65" s="23"/>
      <c r="S65" s="141">
        <f t="shared" ref="S65" si="893">IF($H64=0,0,IF($B55=$B61,IF($H66&gt;0,$H66+S59,T61+S59),IF($H66&gt;0,$H66,T61)))</f>
        <v>0</v>
      </c>
      <c r="T65" s="7">
        <f t="shared" si="878"/>
        <v>0</v>
      </c>
      <c r="U65" s="6"/>
      <c r="V65" s="6"/>
      <c r="W65" s="6"/>
      <c r="X65" s="6"/>
      <c r="Y65" s="26"/>
      <c r="Z65" s="29"/>
      <c r="AA65" s="23"/>
      <c r="AB65" s="141">
        <f t="shared" ref="AB65" si="894">IF($H64=0,0,IF($B55=$B61,IF($H66&gt;0,$H66+AB59,AC61+AB59),IF($H66&gt;0,$H66,AC61)))</f>
        <v>0</v>
      </c>
      <c r="AC65" s="7">
        <f t="shared" si="881"/>
        <v>0</v>
      </c>
      <c r="AD65" s="6"/>
      <c r="AE65" s="6"/>
      <c r="AF65" s="6"/>
      <c r="AG65" s="6"/>
      <c r="AH65" s="26"/>
      <c r="AI65" s="29"/>
      <c r="AJ65" s="23"/>
      <c r="AK65" s="141">
        <f t="shared" ref="AK65" si="895">IF($H64=0,0,IF($B55=$B61,IF($H66&gt;0,$H66+AK59,AL61+AK59),IF($H66&gt;0,$H66,AL61)))</f>
        <v>0</v>
      </c>
      <c r="AL65" s="7">
        <f t="shared" si="884"/>
        <v>0</v>
      </c>
      <c r="AM65" s="6"/>
      <c r="AN65" s="6"/>
      <c r="AO65" s="6"/>
      <c r="AP65" s="6"/>
      <c r="AQ65" s="26"/>
      <c r="AR65" s="29"/>
      <c r="AS65" s="23"/>
      <c r="AT65" s="141">
        <f t="shared" ref="AT65" si="896">IF($H64=0,0,IF($B55=$B61,IF($H66&gt;0,$H66+AT59,AU61+AT59),IF($H66&gt;0,$H66,AU61)))</f>
        <v>0</v>
      </c>
      <c r="AU65" s="7">
        <f t="shared" si="887"/>
        <v>0</v>
      </c>
      <c r="AV65" s="6"/>
      <c r="AW65" s="6"/>
      <c r="AX65" s="6"/>
      <c r="AY65" s="6"/>
      <c r="AZ65" s="26"/>
      <c r="BA65" s="29"/>
      <c r="BB65" s="23"/>
    </row>
    <row r="66" spans="1:54" ht="18.75" customHeight="1" thickBot="1" x14ac:dyDescent="0.25">
      <c r="A66" s="1">
        <f t="shared" si="890"/>
        <v>0</v>
      </c>
      <c r="B66" s="323" t="str">
        <f>IF(B61="",Wydruk!$AE$6,IF(J62=0,Wydruk!$AE$7,IF(AND(G62&lt;G63,B61&lt;&gt;$B67),Wydruk!$AE$13,IF(AND($B61=$B55,$B61&lt;&gt;$B67),IF(OR(OR(J66&lt;4,J66&gt;5),OR(S66&lt;4,S66&gt;5),OR(AB66&lt;4,AB66&gt;5),OR(AK66&lt;4,AK66&gt;5),OR(AND(AT66&lt;4,AT66&gt;0),AT66&gt;5)),Wydruk!$AE$8,Wydruk!$AE$9),IF($B61=$B67,IF($F65&lt;&gt;0,Wydruk!$AE$12,Wydruk!$AE$10),IF(OR(OR(J62&lt;4,J62&gt;5),OR(S62&lt;4,S62&gt;5),OR(AB62&lt;4,AB62&gt;5),OR(AK62&lt;4,AK62&gt;5),OR(AND(AT62&lt;4,AT62&gt;0),AT62&gt;5)),Wydruk!$AE$8,Wydruk!$AE$11))))))</f>
        <v>Uzupełnij liczby godzin tygodniowego planu</v>
      </c>
      <c r="C66" s="324"/>
      <c r="D66" s="324"/>
      <c r="E66" s="324"/>
      <c r="F66" s="173">
        <f>luty!F66</f>
        <v>0</v>
      </c>
      <c r="G66" s="184">
        <f>luty!G66</f>
        <v>0</v>
      </c>
      <c r="H66" s="191">
        <f t="shared" ref="H66" si="897">IF(OR($G66=0,$F66=0,$G66="",$F66=""),0,$G66/$F66)</f>
        <v>0</v>
      </c>
      <c r="I66" s="193"/>
      <c r="J66" s="176">
        <f t="shared" ref="J66" si="898">IF($B55=$B61,IF(L61+L56&gt;0,1,0)+IF(M61+M56&gt;0,1,0)+IF(N61+N56&gt;0,1,0)+IF(O61+O56&gt;0,1,0)+IF(P61+P56&gt;0,1,0)+IF(Q61+Q56&gt;0,1,0)+IF(R61+R56&gt;0,1,0),J62)</f>
        <v>0</v>
      </c>
      <c r="K66" s="133">
        <f t="shared" ref="K66" si="899">IF(OR($B61=$B67,J66=0,(K62-Q66+O66)&lt;=0),0,(K62-Q66+O66)/J66)</f>
        <v>0</v>
      </c>
      <c r="L66" s="137">
        <f t="shared" ref="L66" si="900">IF(K66*(7-J63)&lt;=0,0,K66*(7-J63))</f>
        <v>0</v>
      </c>
      <c r="M66" s="311">
        <f t="shared" ref="M66" si="901">ROUND(IF(OR(K63-K66*(7-J63)+P66&lt;0,$B61=$B67,K66&lt;=0,K63=0),0,IF(K63-K66*(7-J63)+P66&gt;Q66-O66+P66,Q66-O66+P66,K63-K66*(7-J63)+P66)),1)</f>
        <v>0</v>
      </c>
      <c r="N66" s="312"/>
      <c r="O66" s="139">
        <f t="shared" ref="O66" si="902">IF(OR($B61=$B67,J62=0),0,IF($B61=$B55,J61,$F61))</f>
        <v>0</v>
      </c>
      <c r="P66" s="30">
        <f t="shared" ref="P66" si="903">IF(OR($B61=$B67,J66=0),0,$G63-$G62)</f>
        <v>0</v>
      </c>
      <c r="Q66" s="134">
        <f t="shared" ref="Q66" si="904">IF(OR($B61=$B67,J66=0),0,J65)</f>
        <v>0</v>
      </c>
      <c r="R66" s="138">
        <f t="shared" ref="R66" si="905">IF($B61=$B67,0,K63)</f>
        <v>0</v>
      </c>
      <c r="S66" s="176">
        <f t="shared" ref="S66" si="906">IF($B55=$B61,IF(U61+U56&gt;0,1,0)+IF(V61+V56&gt;0,1,0)+IF(W61+W56&gt;0,1,0)+IF(X61+X56&gt;0,1,0)+IF(Y61+Y56&gt;0,1,0)+IF(Z61+Z56&gt;0,1,0)+IF(AA61+AA56&gt;0,1,0),S62)</f>
        <v>0</v>
      </c>
      <c r="T66" s="133">
        <f t="shared" ref="T66" si="907">IF(OR($B61=$B67,S66=0,(T62-Z66+X66)&lt;=0),0,(T62-Z66+X66)/S66)</f>
        <v>0</v>
      </c>
      <c r="U66" s="137">
        <f t="shared" ref="U66" si="908">IF(T66*(7-S63)&lt;=0,0,T66*(7-S63))</f>
        <v>0</v>
      </c>
      <c r="V66" s="311">
        <f t="shared" ref="V66" si="909">ROUND(IF(OR(T63-T66*(7-S63)+Y66&lt;0,$B61=$B67,T66&lt;=0,T63=0),0,IF(T63-T66*(7-S63)+Y66&gt;Z66-X66+Y66,Z66-X66+Y66,T63-T66*(7-S63)+Y66)),1)</f>
        <v>0</v>
      </c>
      <c r="W66" s="312"/>
      <c r="X66" s="139">
        <f t="shared" ref="X66" si="910">IF(OR($B61=$B67,S62=0),0,IF($B61=$B55,S61,$F61))</f>
        <v>0</v>
      </c>
      <c r="Y66" s="30">
        <f t="shared" ref="Y66" si="911">IF(OR($B61=$B67,S66=0),0,$G63-$G62)</f>
        <v>0</v>
      </c>
      <c r="Z66" s="134">
        <f t="shared" ref="Z66" si="912">IF(OR($B61=$B67,S66=0),0,S65)</f>
        <v>0</v>
      </c>
      <c r="AA66" s="138">
        <f t="shared" ref="AA66" si="913">IF($B61=$B67,0,T63)</f>
        <v>0</v>
      </c>
      <c r="AB66" s="176">
        <f t="shared" ref="AB66" si="914">IF($B55=$B61,IF(AD61+AD56&gt;0,1,0)+IF(AE61+AE56&gt;0,1,0)+IF(AF61+AF56&gt;0,1,0)+IF(AG61+AG56&gt;0,1,0)+IF(AH61+AH56&gt;0,1,0)+IF(AI61+AI56&gt;0,1,0)+IF(AJ61+AJ56&gt;0,1,0),AB62)</f>
        <v>0</v>
      </c>
      <c r="AC66" s="133">
        <f t="shared" ref="AC66" si="915">IF(OR($B61=$B67,AB66=0,(AC62-AI66+AG66)&lt;=0),0,(AC62-AI66+AG66)/AB66)</f>
        <v>0</v>
      </c>
      <c r="AD66" s="137">
        <f t="shared" ref="AD66" si="916">IF(AC66*(7-AB63)&lt;=0,0,AC66*(7-AB63))</f>
        <v>0</v>
      </c>
      <c r="AE66" s="311">
        <f t="shared" ref="AE66" si="917">ROUND(IF(OR(AC63-AC66*(7-AB63)+AH66&lt;0,$B61=$B67,AC66&lt;=0,AC63=0),0,IF(AC63-AC66*(7-AB63)+AH66&gt;AI66-AG66+AH66,AI66-AG66+AH66,AC63-AC66*(7-AB63)+AH66)),1)</f>
        <v>0</v>
      </c>
      <c r="AF66" s="312"/>
      <c r="AG66" s="139">
        <f t="shared" ref="AG66" si="918">IF(OR($B61=$B67,AB62=0),0,IF($B61=$B55,AB61,$F61))</f>
        <v>0</v>
      </c>
      <c r="AH66" s="30">
        <f t="shared" ref="AH66" si="919">IF(OR($B61=$B67,AB66=0),0,$G63-$G62)</f>
        <v>0</v>
      </c>
      <c r="AI66" s="134">
        <f t="shared" ref="AI66" si="920">IF(OR($B61=$B67,AB66=0),0,AB65)</f>
        <v>0</v>
      </c>
      <c r="AJ66" s="138">
        <f t="shared" ref="AJ66" si="921">IF($B61=$B67,0,AC63)</f>
        <v>0</v>
      </c>
      <c r="AK66" s="176">
        <f t="shared" ref="AK66" si="922">IF($B55=$B61,IF(AM61+AM56&gt;0,1,0)+IF(AN61+AN56&gt;0,1,0)+IF(AO61+AO56&gt;0,1,0)+IF(AP61+AP56&gt;0,1,0)+IF(AQ61+AQ56&gt;0,1,0)+IF(AR61+AR56&gt;0,1,0)+IF(AS61+AS56&gt;0,1,0),AK62)</f>
        <v>0</v>
      </c>
      <c r="AL66" s="133">
        <f t="shared" ref="AL66" si="923">IF(OR($B61=$B67,AK66=0,(AL62-AR66+AP66)&lt;=0),0,(AL62-AR66+AP66)/AK66)</f>
        <v>0</v>
      </c>
      <c r="AM66" s="137">
        <f t="shared" ref="AM66" si="924">IF(AL66*(7-AK63)&lt;=0,0,AL66*(7-AK63))</f>
        <v>0</v>
      </c>
      <c r="AN66" s="311">
        <f t="shared" ref="AN66" si="925">ROUND(IF(OR(AL63-AL66*(7-AK63)+AQ66&lt;0,$B61=$B67,AL66&lt;=0,AL63=0),0,IF(AL63-AL66*(7-AK63)+AQ66&gt;AR66-AP66+AQ66,AR66-AP66+AQ66,AL63-AL66*(7-AK63)+AQ66)),1)</f>
        <v>0</v>
      </c>
      <c r="AO66" s="312"/>
      <c r="AP66" s="139">
        <f t="shared" ref="AP66" si="926">IF(OR($B61=$B67,AK62=0),0,IF($B61=$B55,AK61,$F61))</f>
        <v>0</v>
      </c>
      <c r="AQ66" s="30">
        <f t="shared" ref="AQ66" si="927">IF(OR($B61=$B67,AK66=0),0,$G63-$G62)</f>
        <v>0</v>
      </c>
      <c r="AR66" s="134">
        <f t="shared" ref="AR66" si="928">IF(OR($B61=$B67,AK66=0),0,AK65)</f>
        <v>0</v>
      </c>
      <c r="AS66" s="138">
        <f t="shared" ref="AS66" si="929">IF($B61=$B67,0,AL63)</f>
        <v>0</v>
      </c>
      <c r="AT66" s="176">
        <f t="shared" ref="AT66" si="930">IF($B55=$B61,IF(AV61+AV56&gt;0,1,0)+IF(AW61+AW56&gt;0,1,0)+IF(AX61+AX56&gt;0,1,0)+IF(AY61+AY56&gt;0,1,0)+IF(AZ61+AZ56&gt;0,1,0)+IF(BA61+BA56&gt;0,1,0)+IF(BB61+BB56&gt;0,1,0),AT62)</f>
        <v>0</v>
      </c>
      <c r="AU66" s="133">
        <f t="shared" ref="AU66" si="931">IF(OR($B61=$B67,AT66=0,(AU62-BA66+AY66)&lt;=0),0,(AU62-BA66+AY66)/AT66)</f>
        <v>0</v>
      </c>
      <c r="AV66" s="137">
        <f t="shared" ref="AV66" si="932">IF(AU66*(7-AT63)&lt;=0,0,AU66*(7-AT63))</f>
        <v>0</v>
      </c>
      <c r="AW66" s="311">
        <f t="shared" ref="AW66" si="933">ROUND(IF(OR(AU63-AU66*(7-AT63)+AZ66&lt;0,$B61=$B67,AU66&lt;=0,AU63=0),0,IF(AU63-AU66*(7-AT63)+AZ66&gt;BA66-AY66+AZ66,BA66-AY66+AZ66,AU63-AU66*(7-AT63)+AZ66)),1)</f>
        <v>0</v>
      </c>
      <c r="AX66" s="312"/>
      <c r="AY66" s="139">
        <f t="shared" ref="AY66" si="934">IF(OR($B61=$B67,AT62=0),0,IF($B61=$B55,AT61,$F61))</f>
        <v>0</v>
      </c>
      <c r="AZ66" s="30">
        <f t="shared" ref="AZ66" si="935">IF(OR($B61=$B67,AT66=0),0,$G63-$G62)</f>
        <v>0</v>
      </c>
      <c r="BA66" s="134">
        <f t="shared" ref="BA66" si="936">IF(OR($B61=$B67,AT66=0),0,AT65)</f>
        <v>0</v>
      </c>
      <c r="BB66" s="138">
        <f t="shared" ref="BB66" si="937">IF($B61=$B67,0,AU63)</f>
        <v>0</v>
      </c>
    </row>
    <row r="67" spans="1:54" ht="15.75" x14ac:dyDescent="0.2">
      <c r="A67" s="1">
        <f t="shared" ref="A67" si="938">IF(B67="","1. Niewypełnione",B67)</f>
        <v>0</v>
      </c>
      <c r="B67" s="320">
        <f>luty!B67</f>
        <v>0</v>
      </c>
      <c r="C67" s="321">
        <f>luty!C67</f>
        <v>0</v>
      </c>
      <c r="D67" s="321">
        <f>luty!D67</f>
        <v>0</v>
      </c>
      <c r="E67" s="321">
        <f>luty!E67</f>
        <v>0</v>
      </c>
      <c r="F67" s="177">
        <f>luty!F67</f>
        <v>18</v>
      </c>
      <c r="G67" s="185">
        <f>luty!G67</f>
        <v>18</v>
      </c>
      <c r="H67" s="177"/>
      <c r="I67" s="192">
        <f t="shared" ref="I67:I71" si="939">K67+T67+AC67+AL67+AU67</f>
        <v>0</v>
      </c>
      <c r="J67" s="186">
        <f t="shared" ref="J67" si="940">IF(OR($B67=$B73,J70=0),0,ROUND((K68+P72)/J70,0))</f>
        <v>0</v>
      </c>
      <c r="K67" s="51">
        <f t="shared" ref="K67:K68" si="941">SUM(L67:R67)</f>
        <v>0</v>
      </c>
      <c r="L67" s="52">
        <f>luty!L67</f>
        <v>0</v>
      </c>
      <c r="M67" s="52">
        <f>luty!M67</f>
        <v>0</v>
      </c>
      <c r="N67" s="52">
        <f>luty!N67</f>
        <v>0</v>
      </c>
      <c r="O67" s="52">
        <f>luty!O67</f>
        <v>0</v>
      </c>
      <c r="P67" s="53">
        <f>luty!P67</f>
        <v>0</v>
      </c>
      <c r="Q67" s="54">
        <f>luty!Q67</f>
        <v>0</v>
      </c>
      <c r="R67" s="55">
        <f>luty!R67</f>
        <v>0</v>
      </c>
      <c r="S67" s="188">
        <f t="shared" ref="S67" si="942">IF(OR($B67=$B73,S70=0),0,ROUND((T68+Y72)/S70,0))</f>
        <v>0</v>
      </c>
      <c r="T67" s="51">
        <f t="shared" ref="T67:T68" si="943">SUM(U67:AA67)</f>
        <v>0</v>
      </c>
      <c r="U67" s="52">
        <f>luty!U67</f>
        <v>0</v>
      </c>
      <c r="V67" s="52">
        <f>luty!V67</f>
        <v>0</v>
      </c>
      <c r="W67" s="52">
        <f>luty!W67</f>
        <v>0</v>
      </c>
      <c r="X67" s="52">
        <f>luty!X67</f>
        <v>0</v>
      </c>
      <c r="Y67" s="53">
        <f>luty!Y67</f>
        <v>0</v>
      </c>
      <c r="Z67" s="54">
        <f>luty!Z67</f>
        <v>0</v>
      </c>
      <c r="AA67" s="55">
        <f>luty!AA67</f>
        <v>0</v>
      </c>
      <c r="AB67" s="188">
        <f t="shared" ref="AB67" si="944">IF(OR($B67=$B73,AB70=0),0,ROUND((AC68+AH72)/AB70,0))</f>
        <v>0</v>
      </c>
      <c r="AC67" s="51">
        <f t="shared" ref="AC67:AC68" si="945">SUM(AD67:AJ67)</f>
        <v>0</v>
      </c>
      <c r="AD67" s="52">
        <f>luty!AD67</f>
        <v>0</v>
      </c>
      <c r="AE67" s="52">
        <f>luty!AE67</f>
        <v>0</v>
      </c>
      <c r="AF67" s="52">
        <f>luty!AF67</f>
        <v>0</v>
      </c>
      <c r="AG67" s="52">
        <f>luty!AG67</f>
        <v>0</v>
      </c>
      <c r="AH67" s="53">
        <f>luty!AH67</f>
        <v>0</v>
      </c>
      <c r="AI67" s="54">
        <f>luty!AI67</f>
        <v>0</v>
      </c>
      <c r="AJ67" s="55">
        <f>luty!AJ67</f>
        <v>0</v>
      </c>
      <c r="AK67" s="188">
        <f t="shared" ref="AK67" si="946">IF(OR($B67=$B73,AK70=0),0,ROUND((AL68+AQ72)/AK70,0))</f>
        <v>0</v>
      </c>
      <c r="AL67" s="51">
        <f t="shared" ref="AL67:AL68" si="947">SUM(AM67:AS67)</f>
        <v>0</v>
      </c>
      <c r="AM67" s="52">
        <f>luty!AM67</f>
        <v>0</v>
      </c>
      <c r="AN67" s="52">
        <f>luty!AN67</f>
        <v>0</v>
      </c>
      <c r="AO67" s="52">
        <f>luty!AO67</f>
        <v>0</v>
      </c>
      <c r="AP67" s="52">
        <f>luty!AP67</f>
        <v>0</v>
      </c>
      <c r="AQ67" s="53">
        <f>luty!AQ67</f>
        <v>0</v>
      </c>
      <c r="AR67" s="54">
        <f>luty!AR67</f>
        <v>0</v>
      </c>
      <c r="AS67" s="55">
        <f>luty!AS67</f>
        <v>0</v>
      </c>
      <c r="AT67" s="188">
        <f t="shared" ref="AT67" si="948">IF(OR($B67=$B73,AT70=0),0,ROUND((AU68+AZ72)/AT70,0))</f>
        <v>0</v>
      </c>
      <c r="AU67" s="51">
        <f t="shared" ref="AU67:AU68" si="949">SUM(AV67:BB67)</f>
        <v>0</v>
      </c>
      <c r="AV67" s="52">
        <f t="shared" ref="AV67" si="950">IF(SUM($AM$9:$AS$9)=SUM($AV$9:$BB$9),AM67,IF(AND(SUM($AV$9:$BB$9)&gt;42,SUM($AV$9:$BB$9)&lt;49),AM67,0))</f>
        <v>0</v>
      </c>
      <c r="AW67" s="52">
        <f t="shared" ref="AW67" si="951">IF(SUM($AM$9:$AS$9)=SUM($AV$9:$BB$9),AN67,IF(AND(SUM($AV$9:$BB$9)&gt;42,SUM($AV$9:$BB$9)&lt;49),AN67,0))</f>
        <v>0</v>
      </c>
      <c r="AX67" s="52">
        <f t="shared" ref="AX67" si="952">IF(SUM($AM$9:$AS$9)=SUM($AV$9:$BB$9),AO67,IF(AND(SUM($AV$9:$BB$9)&gt;42,SUM($AV$9:$BB$9)&lt;49),AO67,0))</f>
        <v>0</v>
      </c>
      <c r="AY67" s="52">
        <f t="shared" ref="AY67" si="953">IF(SUM($AM$9:$AS$9)=SUM($AV$9:$BB$9),AP67,IF(AND(SUM($AV$9:$BB$9)&gt;42,SUM($AV$9:$BB$9)&lt;49),AP67,0))</f>
        <v>0</v>
      </c>
      <c r="AZ67" s="53">
        <f t="shared" ref="AZ67" si="954">IF(SUM($AM$9:$AS$9)=SUM($AV$9:$BB$9),AQ67,IF(AND(SUM($AV$9:$BB$9)&gt;42,SUM($AV$9:$BB$9)&lt;49),AQ67,0))</f>
        <v>0</v>
      </c>
      <c r="BA67" s="54">
        <f t="shared" ref="BA67" si="955">IF(SUM($AM$9:$AS$9)=SUM($AV$9:$BB$9),AR67,IF(AND(SUM($AV$9:$BB$9)&gt;42,SUM($AV$9:$BB$9)&lt;49),AR67,0))</f>
        <v>0</v>
      </c>
      <c r="BB67" s="55">
        <f t="shared" ref="BB67" si="956">IF(SUM($AM$9:$AS$9)=SUM($AV$9:$BB$9),AS67,IF(AND(SUM($AV$9:$BB$9)&gt;42,SUM($AV$9:$BB$9)&lt;49),AS67,0))</f>
        <v>0</v>
      </c>
    </row>
    <row r="68" spans="1:54" ht="12.75" hidden="1" customHeight="1" x14ac:dyDescent="0.2">
      <c r="B68" s="93"/>
      <c r="C68" s="94"/>
      <c r="D68" s="95"/>
      <c r="E68" s="115"/>
      <c r="F68" s="140" t="b">
        <f t="shared" ref="F68" si="957">IF($B61=$B67,OR(F62,G67&lt;F67),G67&lt;F67)</f>
        <v>0</v>
      </c>
      <c r="G68" s="189">
        <f t="shared" ref="G68" si="958">IF(AND($B61=$B67,$B61&lt;&gt;"",$B61&lt;&gt;0),G67+G62,G67)</f>
        <v>18</v>
      </c>
      <c r="H68" s="120"/>
      <c r="I68" s="165">
        <f t="shared" si="939"/>
        <v>0</v>
      </c>
      <c r="J68" s="194">
        <f t="shared" ref="J68" si="959">7-COUNTIF(L67:R67,0)-COUNTIF(L67:R67,"")</f>
        <v>0</v>
      </c>
      <c r="K68" s="22">
        <f t="shared" si="941"/>
        <v>0</v>
      </c>
      <c r="L68" s="35">
        <f t="shared" ref="L68:R68" si="960">IF($B61=$B67,L67+L62,L67)</f>
        <v>0</v>
      </c>
      <c r="M68" s="35">
        <f t="shared" si="960"/>
        <v>0</v>
      </c>
      <c r="N68" s="35">
        <f t="shared" si="960"/>
        <v>0</v>
      </c>
      <c r="O68" s="35">
        <f t="shared" si="960"/>
        <v>0</v>
      </c>
      <c r="P68" s="36">
        <f t="shared" si="960"/>
        <v>0</v>
      </c>
      <c r="Q68" s="37">
        <f t="shared" si="960"/>
        <v>0</v>
      </c>
      <c r="R68" s="38">
        <f t="shared" si="960"/>
        <v>0</v>
      </c>
      <c r="S68" s="194">
        <f t="shared" ref="S68" si="961">7-COUNTIF(U67:AA67,0)-COUNTIF(U67:AA67,"")</f>
        <v>0</v>
      </c>
      <c r="T68" s="22">
        <f t="shared" si="943"/>
        <v>0</v>
      </c>
      <c r="U68" s="35">
        <f t="shared" ref="U68:AA68" si="962">IF($B61=$B67,U67+U62,U67)</f>
        <v>0</v>
      </c>
      <c r="V68" s="35">
        <f t="shared" si="962"/>
        <v>0</v>
      </c>
      <c r="W68" s="35">
        <f t="shared" si="962"/>
        <v>0</v>
      </c>
      <c r="X68" s="35">
        <f t="shared" si="962"/>
        <v>0</v>
      </c>
      <c r="Y68" s="36">
        <f t="shared" si="962"/>
        <v>0</v>
      </c>
      <c r="Z68" s="37">
        <f t="shared" si="962"/>
        <v>0</v>
      </c>
      <c r="AA68" s="38">
        <f t="shared" si="962"/>
        <v>0</v>
      </c>
      <c r="AB68" s="194">
        <f t="shared" ref="AB68" si="963">7-COUNTIF(AD67:AJ67,0)-COUNTIF(AD67:AJ67,"")</f>
        <v>0</v>
      </c>
      <c r="AC68" s="22">
        <f t="shared" si="945"/>
        <v>0</v>
      </c>
      <c r="AD68" s="35">
        <f t="shared" ref="AD68:AJ68" si="964">IF($B61=$B67,AD67+AD62,AD67)</f>
        <v>0</v>
      </c>
      <c r="AE68" s="35">
        <f t="shared" si="964"/>
        <v>0</v>
      </c>
      <c r="AF68" s="35">
        <f t="shared" si="964"/>
        <v>0</v>
      </c>
      <c r="AG68" s="35">
        <f t="shared" si="964"/>
        <v>0</v>
      </c>
      <c r="AH68" s="36">
        <f t="shared" si="964"/>
        <v>0</v>
      </c>
      <c r="AI68" s="37">
        <f t="shared" si="964"/>
        <v>0</v>
      </c>
      <c r="AJ68" s="38">
        <f t="shared" si="964"/>
        <v>0</v>
      </c>
      <c r="AK68" s="194">
        <f t="shared" ref="AK68" si="965">7-COUNTIF(AM67:AS67,0)-COUNTIF(AM67:AS67,"")</f>
        <v>0</v>
      </c>
      <c r="AL68" s="22">
        <f t="shared" si="947"/>
        <v>0</v>
      </c>
      <c r="AM68" s="35">
        <f t="shared" ref="AM68:AS68" si="966">IF($B61=$B67,AM67+AM62,AM67)</f>
        <v>0</v>
      </c>
      <c r="AN68" s="35">
        <f t="shared" si="966"/>
        <v>0</v>
      </c>
      <c r="AO68" s="35">
        <f t="shared" si="966"/>
        <v>0</v>
      </c>
      <c r="AP68" s="35">
        <f t="shared" si="966"/>
        <v>0</v>
      </c>
      <c r="AQ68" s="36">
        <f t="shared" si="966"/>
        <v>0</v>
      </c>
      <c r="AR68" s="37">
        <f t="shared" si="966"/>
        <v>0</v>
      </c>
      <c r="AS68" s="38">
        <f t="shared" si="966"/>
        <v>0</v>
      </c>
      <c r="AT68" s="194">
        <f t="shared" ref="AT68" si="967">7-COUNTIF(AV67:BB67,0)-COUNTIF(AV67:BB67,"")</f>
        <v>0</v>
      </c>
      <c r="AU68" s="22">
        <f t="shared" si="949"/>
        <v>0</v>
      </c>
      <c r="AV68" s="35">
        <f t="shared" ref="AV68:BB68" si="968">IF($B61=$B67,AV67+AV62,AV67)</f>
        <v>0</v>
      </c>
      <c r="AW68" s="35">
        <f t="shared" si="968"/>
        <v>0</v>
      </c>
      <c r="AX68" s="35">
        <f t="shared" si="968"/>
        <v>0</v>
      </c>
      <c r="AY68" s="35">
        <f t="shared" si="968"/>
        <v>0</v>
      </c>
      <c r="AZ68" s="36">
        <f t="shared" si="968"/>
        <v>0</v>
      </c>
      <c r="BA68" s="37">
        <f t="shared" si="968"/>
        <v>0</v>
      </c>
      <c r="BB68" s="38">
        <f t="shared" si="968"/>
        <v>0</v>
      </c>
    </row>
    <row r="69" spans="1:54" ht="15" hidden="1" customHeight="1" x14ac:dyDescent="0.2">
      <c r="B69" s="116"/>
      <c r="C69" s="117"/>
      <c r="D69" s="118"/>
      <c r="E69" s="119"/>
      <c r="F69" s="92"/>
      <c r="G69" s="190">
        <f t="shared" ref="G69" si="969">IF(AND($B61=$B67,$B61&lt;&gt;"",$B61&lt;&gt;0),F67+G63,F67)</f>
        <v>18</v>
      </c>
      <c r="H69" s="121"/>
      <c r="I69" s="165">
        <f t="shared" si="939"/>
        <v>0</v>
      </c>
      <c r="J69" s="195">
        <f t="shared" ref="J69" si="970">IF($B67=$B61,COUNTIF(L69:R69,0),COUNTIF(L70:R70,0)+COUNTIF(L70:R70,""))</f>
        <v>7</v>
      </c>
      <c r="K69" s="39">
        <f t="shared" ref="K69:R69" si="971">IF($B61=$B67,K70+K63,K70)</f>
        <v>0</v>
      </c>
      <c r="L69" s="40">
        <f t="shared" si="971"/>
        <v>0</v>
      </c>
      <c r="M69" s="40">
        <f t="shared" si="971"/>
        <v>0</v>
      </c>
      <c r="N69" s="40">
        <f t="shared" si="971"/>
        <v>0</v>
      </c>
      <c r="O69" s="40">
        <f t="shared" si="971"/>
        <v>0</v>
      </c>
      <c r="P69" s="41">
        <f t="shared" si="971"/>
        <v>0</v>
      </c>
      <c r="Q69" s="42">
        <f t="shared" si="971"/>
        <v>0</v>
      </c>
      <c r="R69" s="43">
        <f t="shared" si="971"/>
        <v>0</v>
      </c>
      <c r="S69" s="195">
        <f t="shared" ref="S69" si="972">IF($B67=$B61,COUNTIF(U69:AA69,0),COUNTIF(U70:AA70,0)+COUNTIF(U70:AA70,""))</f>
        <v>7</v>
      </c>
      <c r="T69" s="39">
        <f t="shared" ref="T69:AA69" si="973">IF($B61=$B67,T70+T63,T70)</f>
        <v>0</v>
      </c>
      <c r="U69" s="40">
        <f t="shared" si="973"/>
        <v>0</v>
      </c>
      <c r="V69" s="40">
        <f t="shared" si="973"/>
        <v>0</v>
      </c>
      <c r="W69" s="40">
        <f t="shared" si="973"/>
        <v>0</v>
      </c>
      <c r="X69" s="40">
        <f t="shared" si="973"/>
        <v>0</v>
      </c>
      <c r="Y69" s="41">
        <f t="shared" si="973"/>
        <v>0</v>
      </c>
      <c r="Z69" s="42">
        <f t="shared" si="973"/>
        <v>0</v>
      </c>
      <c r="AA69" s="43">
        <f t="shared" si="973"/>
        <v>0</v>
      </c>
      <c r="AB69" s="195">
        <f t="shared" ref="AB69" si="974">IF($B67=$B61,COUNTIF(AD69:AJ69,0),COUNTIF(AD70:AJ70,0)+COUNTIF(AD70:AJ70,""))</f>
        <v>7</v>
      </c>
      <c r="AC69" s="39">
        <f t="shared" ref="AC69:AJ69" si="975">IF($B61=$B67,AC70+AC63,AC70)</f>
        <v>0</v>
      </c>
      <c r="AD69" s="40">
        <f t="shared" si="975"/>
        <v>0</v>
      </c>
      <c r="AE69" s="40">
        <f t="shared" si="975"/>
        <v>0</v>
      </c>
      <c r="AF69" s="40">
        <f t="shared" si="975"/>
        <v>0</v>
      </c>
      <c r="AG69" s="40">
        <f t="shared" si="975"/>
        <v>0</v>
      </c>
      <c r="AH69" s="41">
        <f t="shared" si="975"/>
        <v>0</v>
      </c>
      <c r="AI69" s="42">
        <f t="shared" si="975"/>
        <v>0</v>
      </c>
      <c r="AJ69" s="43">
        <f t="shared" si="975"/>
        <v>0</v>
      </c>
      <c r="AK69" s="195">
        <f t="shared" ref="AK69" si="976">IF($B67=$B61,COUNTIF(AM69:AS69,0),COUNTIF(AM70:AS70,0)+COUNTIF(AM70:AS70,""))</f>
        <v>7</v>
      </c>
      <c r="AL69" s="39">
        <f t="shared" ref="AL69:AS69" si="977">IF($B61=$B67,AL70+AL63,AL70)</f>
        <v>0</v>
      </c>
      <c r="AM69" s="40">
        <f t="shared" si="977"/>
        <v>0</v>
      </c>
      <c r="AN69" s="40">
        <f t="shared" si="977"/>
        <v>0</v>
      </c>
      <c r="AO69" s="40">
        <f t="shared" si="977"/>
        <v>0</v>
      </c>
      <c r="AP69" s="40">
        <f t="shared" si="977"/>
        <v>0</v>
      </c>
      <c r="AQ69" s="41">
        <f t="shared" si="977"/>
        <v>0</v>
      </c>
      <c r="AR69" s="42">
        <f t="shared" si="977"/>
        <v>0</v>
      </c>
      <c r="AS69" s="43">
        <f t="shared" si="977"/>
        <v>0</v>
      </c>
      <c r="AT69" s="195">
        <f t="shared" ref="AT69" si="978">IF($B67=$B61,COUNTIF(AV69:BB69,0),COUNTIF(AV70:BB70,0)+COUNTIF(AV70:BB70,""))</f>
        <v>7</v>
      </c>
      <c r="AU69" s="39">
        <f t="shared" ref="AU69:BB69" si="979">IF($B61=$B67,AU70+AU63,AU70)</f>
        <v>0</v>
      </c>
      <c r="AV69" s="40">
        <f t="shared" si="979"/>
        <v>0</v>
      </c>
      <c r="AW69" s="40">
        <f t="shared" si="979"/>
        <v>0</v>
      </c>
      <c r="AX69" s="40">
        <f t="shared" si="979"/>
        <v>0</v>
      </c>
      <c r="AY69" s="40">
        <f t="shared" si="979"/>
        <v>0</v>
      </c>
      <c r="AZ69" s="41">
        <f t="shared" si="979"/>
        <v>0</v>
      </c>
      <c r="BA69" s="42">
        <f t="shared" si="979"/>
        <v>0</v>
      </c>
      <c r="BB69" s="43">
        <f t="shared" si="979"/>
        <v>0</v>
      </c>
    </row>
    <row r="70" spans="1:54" ht="15.75" customHeight="1" x14ac:dyDescent="0.2">
      <c r="A70" s="1">
        <f t="shared" ref="A70" si="980">A67</f>
        <v>0</v>
      </c>
      <c r="B70" s="313">
        <f t="shared" ref="B70" si="981">B64+1</f>
        <v>9</v>
      </c>
      <c r="C70" s="314"/>
      <c r="D70" s="314"/>
      <c r="E70" s="314"/>
      <c r="F70" s="31"/>
      <c r="G70" s="183"/>
      <c r="H70" s="122">
        <f t="shared" ref="H70" si="982">5-COUNTIF(AU67,0)-COUNTIF(AL67,0)-COUNTIF(AC67,0)-COUNTIF(T67,0)-COUNTIF(K67,0)</f>
        <v>0</v>
      </c>
      <c r="I70" s="165">
        <f t="shared" si="939"/>
        <v>0</v>
      </c>
      <c r="J70" s="187">
        <f t="shared" ref="J70" si="983">IF($B67=$B61,J64+IF($F67&lt;&gt;$G67,(K67+$G69-$G68)/$F67,K67/$F67),IF($F67&lt;&gt;G67,(K67+$G69-$G68)/$F67,K67/$F67))</f>
        <v>0</v>
      </c>
      <c r="K70" s="7">
        <f t="shared" ref="K70:K71" si="984">SUM(L70:R70)</f>
        <v>0</v>
      </c>
      <c r="L70" s="26">
        <f t="shared" ref="L70:R70" si="985">L67</f>
        <v>0</v>
      </c>
      <c r="M70" s="26">
        <f t="shared" si="985"/>
        <v>0</v>
      </c>
      <c r="N70" s="26">
        <f t="shared" si="985"/>
        <v>0</v>
      </c>
      <c r="O70" s="26">
        <f t="shared" si="985"/>
        <v>0</v>
      </c>
      <c r="P70" s="26">
        <f t="shared" si="985"/>
        <v>0</v>
      </c>
      <c r="Q70" s="29">
        <f t="shared" si="985"/>
        <v>0</v>
      </c>
      <c r="R70" s="23">
        <f t="shared" si="985"/>
        <v>0</v>
      </c>
      <c r="S70" s="187">
        <f t="shared" ref="S70" si="986">IF($B67=$B61,S64+IF($F67&lt;&gt;$G67,(T67+$G69-$G68)/$F67,T67/$F67),IF($F67&lt;&gt;P67,(T67+$G69-$G68)/$F67,T67/$F67))</f>
        <v>0</v>
      </c>
      <c r="T70" s="7">
        <f t="shared" ref="T70:T71" si="987">SUM(U70:AA70)</f>
        <v>0</v>
      </c>
      <c r="U70" s="26">
        <f t="shared" ref="U70:AA70" si="988">U67</f>
        <v>0</v>
      </c>
      <c r="V70" s="26">
        <f t="shared" si="988"/>
        <v>0</v>
      </c>
      <c r="W70" s="26">
        <f t="shared" si="988"/>
        <v>0</v>
      </c>
      <c r="X70" s="26">
        <f t="shared" si="988"/>
        <v>0</v>
      </c>
      <c r="Y70" s="113">
        <f t="shared" si="988"/>
        <v>0</v>
      </c>
      <c r="Z70" s="29">
        <f t="shared" si="988"/>
        <v>0</v>
      </c>
      <c r="AA70" s="23">
        <f t="shared" si="988"/>
        <v>0</v>
      </c>
      <c r="AB70" s="187">
        <f t="shared" ref="AB70" si="989">IF($B67=$B61,AB64+IF($F67&lt;&gt;$G67,(AC67+$G69-$G68)/$F67,AC67/$F67),IF($F67&lt;&gt;Y67,(AC67+$G69-$G68)/$F67,AC67/$F67))</f>
        <v>0</v>
      </c>
      <c r="AC70" s="7">
        <f t="shared" ref="AC70:AC71" si="990">SUM(AD70:AJ70)</f>
        <v>0</v>
      </c>
      <c r="AD70" s="26">
        <f t="shared" ref="AD70:AJ70" si="991">AD67</f>
        <v>0</v>
      </c>
      <c r="AE70" s="26">
        <f t="shared" si="991"/>
        <v>0</v>
      </c>
      <c r="AF70" s="26">
        <f t="shared" si="991"/>
        <v>0</v>
      </c>
      <c r="AG70" s="26">
        <f t="shared" si="991"/>
        <v>0</v>
      </c>
      <c r="AH70" s="113">
        <f t="shared" si="991"/>
        <v>0</v>
      </c>
      <c r="AI70" s="29">
        <f t="shared" si="991"/>
        <v>0</v>
      </c>
      <c r="AJ70" s="23">
        <f t="shared" si="991"/>
        <v>0</v>
      </c>
      <c r="AK70" s="187">
        <f t="shared" ref="AK70" si="992">IF($B67=$B61,AK64+IF($F67&lt;&gt;$G67,(AL67+$G69-$G68)/$F67,AL67/$F67),IF($F67&lt;&gt;AH67,(AL67+$G69-$G68)/$F67,AL67/$F67))</f>
        <v>0</v>
      </c>
      <c r="AL70" s="7">
        <f t="shared" ref="AL70:AL71" si="993">SUM(AM70:AS70)</f>
        <v>0</v>
      </c>
      <c r="AM70" s="26">
        <f t="shared" ref="AM70:AS70" si="994">AM67</f>
        <v>0</v>
      </c>
      <c r="AN70" s="26">
        <f t="shared" si="994"/>
        <v>0</v>
      </c>
      <c r="AO70" s="26">
        <f t="shared" si="994"/>
        <v>0</v>
      </c>
      <c r="AP70" s="26">
        <f t="shared" si="994"/>
        <v>0</v>
      </c>
      <c r="AQ70" s="113">
        <f t="shared" si="994"/>
        <v>0</v>
      </c>
      <c r="AR70" s="29">
        <f t="shared" si="994"/>
        <v>0</v>
      </c>
      <c r="AS70" s="23">
        <f t="shared" si="994"/>
        <v>0</v>
      </c>
      <c r="AT70" s="187">
        <f t="shared" ref="AT70" si="995">IF($B67=$B61,AT64+IF($F67&lt;&gt;$G67,(AU67+$G69-$G68)/$F67,AU67/$F67),IF($F67&lt;&gt;AQ67,(AU67+$G69-$G68)/$F67,AU67/$F67))</f>
        <v>0</v>
      </c>
      <c r="AU70" s="7">
        <f t="shared" ref="AU70:AU71" si="996">SUM(AV70:BB70)</f>
        <v>0</v>
      </c>
      <c r="AV70" s="6">
        <f t="shared" ref="AV70" si="997">IF(SUM($AM$9:$AS$9)=SUM($AV$9:$BB$9),AV67,IF(AND(SUM($AV$9:$BB$9)&gt;42,SUM($AV$9:$BB$9)&lt;49),AV67,0))</f>
        <v>0</v>
      </c>
      <c r="AW70" s="6">
        <f t="shared" ref="AW70:BB70" si="998">IF(SUM($AM$9:$AS$9)=SUM($AV$9:$BB$9),AW67,IF(AND(SUM($AV$9:$BB$9)&gt;42,SUM($AV$9:$BB$9)&lt;49),AW67,0))</f>
        <v>0</v>
      </c>
      <c r="AX70" s="6">
        <f t="shared" si="998"/>
        <v>0</v>
      </c>
      <c r="AY70" s="6">
        <f t="shared" si="998"/>
        <v>0</v>
      </c>
      <c r="AZ70" s="26">
        <f t="shared" si="998"/>
        <v>0</v>
      </c>
      <c r="BA70" s="29">
        <f t="shared" si="998"/>
        <v>0</v>
      </c>
      <c r="BB70" s="23">
        <f t="shared" si="998"/>
        <v>0</v>
      </c>
    </row>
    <row r="71" spans="1:54" ht="15.75" customHeight="1" x14ac:dyDescent="0.2">
      <c r="A71" s="1">
        <f t="shared" ref="A71:A72" si="999">A70</f>
        <v>0</v>
      </c>
      <c r="B71" s="313"/>
      <c r="C71" s="314"/>
      <c r="D71" s="314"/>
      <c r="E71" s="314"/>
      <c r="F71" s="31"/>
      <c r="G71" s="183"/>
      <c r="H71" s="123">
        <f t="shared" ref="H71" si="1000">IF($B67=$B61,H65+F71,$F71)</f>
        <v>0</v>
      </c>
      <c r="I71" s="165">
        <f t="shared" si="939"/>
        <v>0</v>
      </c>
      <c r="J71" s="141">
        <f t="shared" ref="J71" si="1001">IF($H70=0,0,IF($B61=$B67,IF($H72&gt;0,$H72+J65,K67+J65),IF($H72&gt;0,$H72,K67)))</f>
        <v>0</v>
      </c>
      <c r="K71" s="7">
        <f t="shared" si="984"/>
        <v>0</v>
      </c>
      <c r="L71" s="6"/>
      <c r="M71" s="6"/>
      <c r="N71" s="6"/>
      <c r="O71" s="6"/>
      <c r="P71" s="26"/>
      <c r="Q71" s="29"/>
      <c r="R71" s="23"/>
      <c r="S71" s="141">
        <f t="shared" ref="S71" si="1002">IF($H70=0,0,IF($B61=$B67,IF($H72&gt;0,$H72+S65,T67+S65),IF($H72&gt;0,$H72,T67)))</f>
        <v>0</v>
      </c>
      <c r="T71" s="7">
        <f t="shared" si="987"/>
        <v>0</v>
      </c>
      <c r="U71" s="6"/>
      <c r="V71" s="6"/>
      <c r="W71" s="6"/>
      <c r="X71" s="6"/>
      <c r="Y71" s="26"/>
      <c r="Z71" s="29"/>
      <c r="AA71" s="23"/>
      <c r="AB71" s="141">
        <f t="shared" ref="AB71" si="1003">IF($H70=0,0,IF($B61=$B67,IF($H72&gt;0,$H72+AB65,AC67+AB65),IF($H72&gt;0,$H72,AC67)))</f>
        <v>0</v>
      </c>
      <c r="AC71" s="7">
        <f t="shared" si="990"/>
        <v>0</v>
      </c>
      <c r="AD71" s="6"/>
      <c r="AE71" s="6"/>
      <c r="AF71" s="6"/>
      <c r="AG71" s="6"/>
      <c r="AH71" s="26"/>
      <c r="AI71" s="29"/>
      <c r="AJ71" s="23"/>
      <c r="AK71" s="141">
        <f t="shared" ref="AK71" si="1004">IF($H70=0,0,IF($B61=$B67,IF($H72&gt;0,$H72+AK65,AL67+AK65),IF($H72&gt;0,$H72,AL67)))</f>
        <v>0</v>
      </c>
      <c r="AL71" s="7">
        <f t="shared" si="993"/>
        <v>0</v>
      </c>
      <c r="AM71" s="6"/>
      <c r="AN71" s="6"/>
      <c r="AO71" s="6"/>
      <c r="AP71" s="6"/>
      <c r="AQ71" s="26"/>
      <c r="AR71" s="29"/>
      <c r="AS71" s="23"/>
      <c r="AT71" s="141">
        <f t="shared" ref="AT71" si="1005">IF($H70=0,0,IF($B61=$B67,IF($H72&gt;0,$H72+AT65,AU67+AT65),IF($H72&gt;0,$H72,AU67)))</f>
        <v>0</v>
      </c>
      <c r="AU71" s="7">
        <f t="shared" si="996"/>
        <v>0</v>
      </c>
      <c r="AV71" s="6"/>
      <c r="AW71" s="6"/>
      <c r="AX71" s="6"/>
      <c r="AY71" s="6"/>
      <c r="AZ71" s="26"/>
      <c r="BA71" s="29"/>
      <c r="BB71" s="23"/>
    </row>
    <row r="72" spans="1:54" ht="18.75" customHeight="1" thickBot="1" x14ac:dyDescent="0.25">
      <c r="A72" s="1">
        <f t="shared" si="999"/>
        <v>0</v>
      </c>
      <c r="B72" s="323" t="str">
        <f>IF(B67="",Wydruk!$AE$6,IF(J68=0,Wydruk!$AE$7,IF(AND(G68&lt;G69,B67&lt;&gt;$B73),Wydruk!$AE$13,IF(AND($B67=$B61,$B67&lt;&gt;$B73),IF(OR(OR(J72&lt;4,J72&gt;5),OR(S72&lt;4,S72&gt;5),OR(AB72&lt;4,AB72&gt;5),OR(AK72&lt;4,AK72&gt;5),OR(AND(AT72&lt;4,AT72&gt;0),AT72&gt;5)),Wydruk!$AE$8,Wydruk!$AE$9),IF($B67=$B73,IF($F71&lt;&gt;0,Wydruk!$AE$12,Wydruk!$AE$10),IF(OR(OR(J68&lt;4,J68&gt;5),OR(S68&lt;4,S68&gt;5),OR(AB68&lt;4,AB68&gt;5),OR(AK68&lt;4,AK68&gt;5),OR(AND(AT68&lt;4,AT68&gt;0),AT68&gt;5)),Wydruk!$AE$8,Wydruk!$AE$11))))))</f>
        <v>Uzupełnij liczby godzin tygodniowego planu</v>
      </c>
      <c r="C72" s="324"/>
      <c r="D72" s="324"/>
      <c r="E72" s="324"/>
      <c r="F72" s="173">
        <f>luty!F72</f>
        <v>0</v>
      </c>
      <c r="G72" s="184">
        <f>luty!G72</f>
        <v>0</v>
      </c>
      <c r="H72" s="191">
        <f t="shared" ref="H72" si="1006">IF(OR($G72=0,$F72=0,$G72="",$F72=""),0,$G72/$F72)</f>
        <v>0</v>
      </c>
      <c r="I72" s="193"/>
      <c r="J72" s="176">
        <f t="shared" ref="J72" si="1007">IF($B61=$B67,IF(L67+L62&gt;0,1,0)+IF(M67+M62&gt;0,1,0)+IF(N67+N62&gt;0,1,0)+IF(O67+O62&gt;0,1,0)+IF(P67+P62&gt;0,1,0)+IF(Q67+Q62&gt;0,1,0)+IF(R67+R62&gt;0,1,0),J68)</f>
        <v>0</v>
      </c>
      <c r="K72" s="133">
        <f t="shared" ref="K72" si="1008">IF(OR($B67=$B73,J72=0,(K68-Q72+O72)&lt;=0),0,(K68-Q72+O72)/J72)</f>
        <v>0</v>
      </c>
      <c r="L72" s="137">
        <f t="shared" ref="L72" si="1009">IF(K72*(7-J69)&lt;=0,0,K72*(7-J69))</f>
        <v>0</v>
      </c>
      <c r="M72" s="311">
        <f t="shared" ref="M72" si="1010">ROUND(IF(OR(K69-K72*(7-J69)+P72&lt;0,$B67=$B73,K72&lt;=0,K69=0),0,IF(K69-K72*(7-J69)+P72&gt;Q72-O72+P72,Q72-O72+P72,K69-K72*(7-J69)+P72)),1)</f>
        <v>0</v>
      </c>
      <c r="N72" s="312"/>
      <c r="O72" s="139">
        <f t="shared" ref="O72" si="1011">IF(OR($B67=$B73,J68=0),0,IF($B67=$B61,J67,$F67))</f>
        <v>0</v>
      </c>
      <c r="P72" s="30">
        <f t="shared" ref="P72" si="1012">IF(OR($B67=$B73,J72=0),0,$G69-$G68)</f>
        <v>0</v>
      </c>
      <c r="Q72" s="134">
        <f t="shared" ref="Q72" si="1013">IF(OR($B67=$B73,J72=0),0,J71)</f>
        <v>0</v>
      </c>
      <c r="R72" s="138">
        <f t="shared" ref="R72" si="1014">IF($B67=$B73,0,K69)</f>
        <v>0</v>
      </c>
      <c r="S72" s="176">
        <f t="shared" ref="S72" si="1015">IF($B61=$B67,IF(U67+U62&gt;0,1,0)+IF(V67+V62&gt;0,1,0)+IF(W67+W62&gt;0,1,0)+IF(X67+X62&gt;0,1,0)+IF(Y67+Y62&gt;0,1,0)+IF(Z67+Z62&gt;0,1,0)+IF(AA67+AA62&gt;0,1,0),S68)</f>
        <v>0</v>
      </c>
      <c r="T72" s="133">
        <f t="shared" ref="T72" si="1016">IF(OR($B67=$B73,S72=0,(T68-Z72+X72)&lt;=0),0,(T68-Z72+X72)/S72)</f>
        <v>0</v>
      </c>
      <c r="U72" s="137">
        <f t="shared" ref="U72" si="1017">IF(T72*(7-S69)&lt;=0,0,T72*(7-S69))</f>
        <v>0</v>
      </c>
      <c r="V72" s="311">
        <f t="shared" ref="V72" si="1018">ROUND(IF(OR(T69-T72*(7-S69)+Y72&lt;0,$B67=$B73,T72&lt;=0,T69=0),0,IF(T69-T72*(7-S69)+Y72&gt;Z72-X72+Y72,Z72-X72+Y72,T69-T72*(7-S69)+Y72)),1)</f>
        <v>0</v>
      </c>
      <c r="W72" s="312"/>
      <c r="X72" s="139">
        <f t="shared" ref="X72" si="1019">IF(OR($B67=$B73,S68=0),0,IF($B67=$B61,S67,$F67))</f>
        <v>0</v>
      </c>
      <c r="Y72" s="30">
        <f t="shared" ref="Y72" si="1020">IF(OR($B67=$B73,S72=0),0,$G69-$G68)</f>
        <v>0</v>
      </c>
      <c r="Z72" s="134">
        <f t="shared" ref="Z72" si="1021">IF(OR($B67=$B73,S72=0),0,S71)</f>
        <v>0</v>
      </c>
      <c r="AA72" s="138">
        <f t="shared" ref="AA72" si="1022">IF($B67=$B73,0,T69)</f>
        <v>0</v>
      </c>
      <c r="AB72" s="176">
        <f t="shared" ref="AB72" si="1023">IF($B61=$B67,IF(AD67+AD62&gt;0,1,0)+IF(AE67+AE62&gt;0,1,0)+IF(AF67+AF62&gt;0,1,0)+IF(AG67+AG62&gt;0,1,0)+IF(AH67+AH62&gt;0,1,0)+IF(AI67+AI62&gt;0,1,0)+IF(AJ67+AJ62&gt;0,1,0),AB68)</f>
        <v>0</v>
      </c>
      <c r="AC72" s="133">
        <f t="shared" ref="AC72" si="1024">IF(OR($B67=$B73,AB72=0,(AC68-AI72+AG72)&lt;=0),0,(AC68-AI72+AG72)/AB72)</f>
        <v>0</v>
      </c>
      <c r="AD72" s="137">
        <f t="shared" ref="AD72" si="1025">IF(AC72*(7-AB69)&lt;=0,0,AC72*(7-AB69))</f>
        <v>0</v>
      </c>
      <c r="AE72" s="311">
        <f t="shared" ref="AE72" si="1026">ROUND(IF(OR(AC69-AC72*(7-AB69)+AH72&lt;0,$B67=$B73,AC72&lt;=0,AC69=0),0,IF(AC69-AC72*(7-AB69)+AH72&gt;AI72-AG72+AH72,AI72-AG72+AH72,AC69-AC72*(7-AB69)+AH72)),1)</f>
        <v>0</v>
      </c>
      <c r="AF72" s="312"/>
      <c r="AG72" s="139">
        <f t="shared" ref="AG72" si="1027">IF(OR($B67=$B73,AB68=0),0,IF($B67=$B61,AB67,$F67))</f>
        <v>0</v>
      </c>
      <c r="AH72" s="30">
        <f t="shared" ref="AH72" si="1028">IF(OR($B67=$B73,AB72=0),0,$G69-$G68)</f>
        <v>0</v>
      </c>
      <c r="AI72" s="134">
        <f t="shared" ref="AI72" si="1029">IF(OR($B67=$B73,AB72=0),0,AB71)</f>
        <v>0</v>
      </c>
      <c r="AJ72" s="138">
        <f t="shared" ref="AJ72" si="1030">IF($B67=$B73,0,AC69)</f>
        <v>0</v>
      </c>
      <c r="AK72" s="176">
        <f t="shared" ref="AK72" si="1031">IF($B61=$B67,IF(AM67+AM62&gt;0,1,0)+IF(AN67+AN62&gt;0,1,0)+IF(AO67+AO62&gt;0,1,0)+IF(AP67+AP62&gt;0,1,0)+IF(AQ67+AQ62&gt;0,1,0)+IF(AR67+AR62&gt;0,1,0)+IF(AS67+AS62&gt;0,1,0),AK68)</f>
        <v>0</v>
      </c>
      <c r="AL72" s="133">
        <f t="shared" ref="AL72" si="1032">IF(OR($B67=$B73,AK72=0,(AL68-AR72+AP72)&lt;=0),0,(AL68-AR72+AP72)/AK72)</f>
        <v>0</v>
      </c>
      <c r="AM72" s="137">
        <f t="shared" ref="AM72" si="1033">IF(AL72*(7-AK69)&lt;=0,0,AL72*(7-AK69))</f>
        <v>0</v>
      </c>
      <c r="AN72" s="311">
        <f t="shared" ref="AN72" si="1034">ROUND(IF(OR(AL69-AL72*(7-AK69)+AQ72&lt;0,$B67=$B73,AL72&lt;=0,AL69=0),0,IF(AL69-AL72*(7-AK69)+AQ72&gt;AR72-AP72+AQ72,AR72-AP72+AQ72,AL69-AL72*(7-AK69)+AQ72)),1)</f>
        <v>0</v>
      </c>
      <c r="AO72" s="312"/>
      <c r="AP72" s="139">
        <f t="shared" ref="AP72" si="1035">IF(OR($B67=$B73,AK68=0),0,IF($B67=$B61,AK67,$F67))</f>
        <v>0</v>
      </c>
      <c r="AQ72" s="30">
        <f t="shared" ref="AQ72" si="1036">IF(OR($B67=$B73,AK72=0),0,$G69-$G68)</f>
        <v>0</v>
      </c>
      <c r="AR72" s="134">
        <f t="shared" ref="AR72" si="1037">IF(OR($B67=$B73,AK72=0),0,AK71)</f>
        <v>0</v>
      </c>
      <c r="AS72" s="138">
        <f t="shared" ref="AS72" si="1038">IF($B67=$B73,0,AL69)</f>
        <v>0</v>
      </c>
      <c r="AT72" s="176">
        <f t="shared" ref="AT72" si="1039">IF($B61=$B67,IF(AV67+AV62&gt;0,1,0)+IF(AW67+AW62&gt;0,1,0)+IF(AX67+AX62&gt;0,1,0)+IF(AY67+AY62&gt;0,1,0)+IF(AZ67+AZ62&gt;0,1,0)+IF(BA67+BA62&gt;0,1,0)+IF(BB67+BB62&gt;0,1,0),AT68)</f>
        <v>0</v>
      </c>
      <c r="AU72" s="133">
        <f t="shared" ref="AU72" si="1040">IF(OR($B67=$B73,AT72=0,(AU68-BA72+AY72)&lt;=0),0,(AU68-BA72+AY72)/AT72)</f>
        <v>0</v>
      </c>
      <c r="AV72" s="137">
        <f t="shared" ref="AV72" si="1041">IF(AU72*(7-AT69)&lt;=0,0,AU72*(7-AT69))</f>
        <v>0</v>
      </c>
      <c r="AW72" s="311">
        <f t="shared" ref="AW72" si="1042">ROUND(IF(OR(AU69-AU72*(7-AT69)+AZ72&lt;0,$B67=$B73,AU72&lt;=0,AU69=0),0,IF(AU69-AU72*(7-AT69)+AZ72&gt;BA72-AY72+AZ72,BA72-AY72+AZ72,AU69-AU72*(7-AT69)+AZ72)),1)</f>
        <v>0</v>
      </c>
      <c r="AX72" s="312"/>
      <c r="AY72" s="139">
        <f t="shared" ref="AY72" si="1043">IF(OR($B67=$B73,AT68=0),0,IF($B67=$B61,AT67,$F67))</f>
        <v>0</v>
      </c>
      <c r="AZ72" s="30">
        <f t="shared" ref="AZ72" si="1044">IF(OR($B67=$B73,AT72=0),0,$G69-$G68)</f>
        <v>0</v>
      </c>
      <c r="BA72" s="134">
        <f t="shared" ref="BA72" si="1045">IF(OR($B67=$B73,AT72=0),0,AT71)</f>
        <v>0</v>
      </c>
      <c r="BB72" s="138">
        <f t="shared" ref="BB72" si="1046">IF($B67=$B73,0,AU69)</f>
        <v>0</v>
      </c>
    </row>
    <row r="73" spans="1:54" ht="15.75" x14ac:dyDescent="0.2">
      <c r="A73" s="1">
        <f t="shared" ref="A73" si="1047">IF(B73="","1. Niewypełnione",B73)</f>
        <v>0</v>
      </c>
      <c r="B73" s="320">
        <f>luty!B73</f>
        <v>0</v>
      </c>
      <c r="C73" s="321">
        <f>luty!C73</f>
        <v>0</v>
      </c>
      <c r="D73" s="321">
        <f>luty!D73</f>
        <v>0</v>
      </c>
      <c r="E73" s="321">
        <f>luty!E73</f>
        <v>0</v>
      </c>
      <c r="F73" s="177">
        <f>luty!F73</f>
        <v>18</v>
      </c>
      <c r="G73" s="185">
        <f>luty!G73</f>
        <v>18</v>
      </c>
      <c r="H73" s="177"/>
      <c r="I73" s="192">
        <f t="shared" ref="I73:I77" si="1048">K73+T73+AC73+AL73+AU73</f>
        <v>0</v>
      </c>
      <c r="J73" s="186">
        <f t="shared" ref="J73" si="1049">IF(OR($B73=$B79,J76=0),0,ROUND((K74+P78)/J76,0))</f>
        <v>0</v>
      </c>
      <c r="K73" s="51">
        <f t="shared" ref="K73:K74" si="1050">SUM(L73:R73)</f>
        <v>0</v>
      </c>
      <c r="L73" s="52">
        <f>luty!L73</f>
        <v>0</v>
      </c>
      <c r="M73" s="52">
        <f>luty!M73</f>
        <v>0</v>
      </c>
      <c r="N73" s="52">
        <f>luty!N73</f>
        <v>0</v>
      </c>
      <c r="O73" s="52">
        <f>luty!O73</f>
        <v>0</v>
      </c>
      <c r="P73" s="53">
        <f>luty!P73</f>
        <v>0</v>
      </c>
      <c r="Q73" s="54">
        <f>luty!Q73</f>
        <v>0</v>
      </c>
      <c r="R73" s="55">
        <f>luty!R73</f>
        <v>0</v>
      </c>
      <c r="S73" s="188">
        <f t="shared" ref="S73" si="1051">IF(OR($B73=$B79,S76=0),0,ROUND((T74+Y78)/S76,0))</f>
        <v>0</v>
      </c>
      <c r="T73" s="51">
        <f t="shared" ref="T73:T74" si="1052">SUM(U73:AA73)</f>
        <v>0</v>
      </c>
      <c r="U73" s="52">
        <f>luty!U73</f>
        <v>0</v>
      </c>
      <c r="V73" s="52">
        <f>luty!V73</f>
        <v>0</v>
      </c>
      <c r="W73" s="52">
        <f>luty!W73</f>
        <v>0</v>
      </c>
      <c r="X73" s="52">
        <f>luty!X73</f>
        <v>0</v>
      </c>
      <c r="Y73" s="53">
        <f>luty!Y73</f>
        <v>0</v>
      </c>
      <c r="Z73" s="54">
        <f>luty!Z73</f>
        <v>0</v>
      </c>
      <c r="AA73" s="55">
        <f>luty!AA73</f>
        <v>0</v>
      </c>
      <c r="AB73" s="188">
        <f t="shared" ref="AB73" si="1053">IF(OR($B73=$B79,AB76=0),0,ROUND((AC74+AH78)/AB76,0))</f>
        <v>0</v>
      </c>
      <c r="AC73" s="51">
        <f t="shared" ref="AC73:AC74" si="1054">SUM(AD73:AJ73)</f>
        <v>0</v>
      </c>
      <c r="AD73" s="52">
        <f>luty!AD73</f>
        <v>0</v>
      </c>
      <c r="AE73" s="52">
        <f>luty!AE73</f>
        <v>0</v>
      </c>
      <c r="AF73" s="52">
        <f>luty!AF73</f>
        <v>0</v>
      </c>
      <c r="AG73" s="52">
        <f>luty!AG73</f>
        <v>0</v>
      </c>
      <c r="AH73" s="53">
        <f>luty!AH73</f>
        <v>0</v>
      </c>
      <c r="AI73" s="54">
        <f>luty!AI73</f>
        <v>0</v>
      </c>
      <c r="AJ73" s="55">
        <f>luty!AJ73</f>
        <v>0</v>
      </c>
      <c r="AK73" s="188">
        <f t="shared" ref="AK73" si="1055">IF(OR($B73=$B79,AK76=0),0,ROUND((AL74+AQ78)/AK76,0))</f>
        <v>0</v>
      </c>
      <c r="AL73" s="51">
        <f t="shared" ref="AL73:AL74" si="1056">SUM(AM73:AS73)</f>
        <v>0</v>
      </c>
      <c r="AM73" s="52">
        <f>luty!AM73</f>
        <v>0</v>
      </c>
      <c r="AN73" s="52">
        <f>luty!AN73</f>
        <v>0</v>
      </c>
      <c r="AO73" s="52">
        <f>luty!AO73</f>
        <v>0</v>
      </c>
      <c r="AP73" s="52">
        <f>luty!AP73</f>
        <v>0</v>
      </c>
      <c r="AQ73" s="53">
        <f>luty!AQ73</f>
        <v>0</v>
      </c>
      <c r="AR73" s="54">
        <f>luty!AR73</f>
        <v>0</v>
      </c>
      <c r="AS73" s="55">
        <f>luty!AS73</f>
        <v>0</v>
      </c>
      <c r="AT73" s="188">
        <f t="shared" ref="AT73" si="1057">IF(OR($B73=$B79,AT76=0),0,ROUND((AU74+AZ78)/AT76,0))</f>
        <v>0</v>
      </c>
      <c r="AU73" s="51">
        <f t="shared" ref="AU73:AU74" si="1058">SUM(AV73:BB73)</f>
        <v>0</v>
      </c>
      <c r="AV73" s="52">
        <f t="shared" ref="AV73" si="1059">IF(SUM($AM$9:$AS$9)=SUM($AV$9:$BB$9),AM73,IF(AND(SUM($AV$9:$BB$9)&gt;42,SUM($AV$9:$BB$9)&lt;49),AM73,0))</f>
        <v>0</v>
      </c>
      <c r="AW73" s="52">
        <f t="shared" ref="AW73" si="1060">IF(SUM($AM$9:$AS$9)=SUM($AV$9:$BB$9),AN73,IF(AND(SUM($AV$9:$BB$9)&gt;42,SUM($AV$9:$BB$9)&lt;49),AN73,0))</f>
        <v>0</v>
      </c>
      <c r="AX73" s="52">
        <f t="shared" ref="AX73" si="1061">IF(SUM($AM$9:$AS$9)=SUM($AV$9:$BB$9),AO73,IF(AND(SUM($AV$9:$BB$9)&gt;42,SUM($AV$9:$BB$9)&lt;49),AO73,0))</f>
        <v>0</v>
      </c>
      <c r="AY73" s="52">
        <f t="shared" ref="AY73" si="1062">IF(SUM($AM$9:$AS$9)=SUM($AV$9:$BB$9),AP73,IF(AND(SUM($AV$9:$BB$9)&gt;42,SUM($AV$9:$BB$9)&lt;49),AP73,0))</f>
        <v>0</v>
      </c>
      <c r="AZ73" s="53">
        <f t="shared" ref="AZ73" si="1063">IF(SUM($AM$9:$AS$9)=SUM($AV$9:$BB$9),AQ73,IF(AND(SUM($AV$9:$BB$9)&gt;42,SUM($AV$9:$BB$9)&lt;49),AQ73,0))</f>
        <v>0</v>
      </c>
      <c r="BA73" s="54">
        <f t="shared" ref="BA73" si="1064">IF(SUM($AM$9:$AS$9)=SUM($AV$9:$BB$9),AR73,IF(AND(SUM($AV$9:$BB$9)&gt;42,SUM($AV$9:$BB$9)&lt;49),AR73,0))</f>
        <v>0</v>
      </c>
      <c r="BB73" s="55">
        <f t="shared" ref="BB73" si="1065">IF(SUM($AM$9:$AS$9)=SUM($AV$9:$BB$9),AS73,IF(AND(SUM($AV$9:$BB$9)&gt;42,SUM($AV$9:$BB$9)&lt;49),AS73,0))</f>
        <v>0</v>
      </c>
    </row>
    <row r="74" spans="1:54" ht="12.75" hidden="1" customHeight="1" x14ac:dyDescent="0.2">
      <c r="B74" s="93"/>
      <c r="C74" s="94"/>
      <c r="D74" s="95"/>
      <c r="E74" s="115"/>
      <c r="F74" s="140" t="b">
        <f t="shared" ref="F74" si="1066">IF($B67=$B73,OR(F68,G73&lt;F73),G73&lt;F73)</f>
        <v>0</v>
      </c>
      <c r="G74" s="189">
        <f t="shared" ref="G74" si="1067">IF(AND($B67=$B73,$B67&lt;&gt;"",$B67&lt;&gt;0),G73+G68,G73)</f>
        <v>18</v>
      </c>
      <c r="H74" s="120"/>
      <c r="I74" s="165">
        <f t="shared" si="1048"/>
        <v>0</v>
      </c>
      <c r="J74" s="194">
        <f t="shared" ref="J74" si="1068">7-COUNTIF(L73:R73,0)-COUNTIF(L73:R73,"")</f>
        <v>0</v>
      </c>
      <c r="K74" s="22">
        <f t="shared" si="1050"/>
        <v>0</v>
      </c>
      <c r="L74" s="35">
        <f t="shared" ref="L74:R74" si="1069">IF($B67=$B73,L73+L68,L73)</f>
        <v>0</v>
      </c>
      <c r="M74" s="35">
        <f t="shared" si="1069"/>
        <v>0</v>
      </c>
      <c r="N74" s="35">
        <f t="shared" si="1069"/>
        <v>0</v>
      </c>
      <c r="O74" s="35">
        <f t="shared" si="1069"/>
        <v>0</v>
      </c>
      <c r="P74" s="36">
        <f t="shared" si="1069"/>
        <v>0</v>
      </c>
      <c r="Q74" s="37">
        <f t="shared" si="1069"/>
        <v>0</v>
      </c>
      <c r="R74" s="38">
        <f t="shared" si="1069"/>
        <v>0</v>
      </c>
      <c r="S74" s="194">
        <f t="shared" ref="S74" si="1070">7-COUNTIF(U73:AA73,0)-COUNTIF(U73:AA73,"")</f>
        <v>0</v>
      </c>
      <c r="T74" s="22">
        <f t="shared" si="1052"/>
        <v>0</v>
      </c>
      <c r="U74" s="35">
        <f t="shared" ref="U74:AA74" si="1071">IF($B67=$B73,U73+U68,U73)</f>
        <v>0</v>
      </c>
      <c r="V74" s="35">
        <f t="shared" si="1071"/>
        <v>0</v>
      </c>
      <c r="W74" s="35">
        <f t="shared" si="1071"/>
        <v>0</v>
      </c>
      <c r="X74" s="35">
        <f t="shared" si="1071"/>
        <v>0</v>
      </c>
      <c r="Y74" s="36">
        <f t="shared" si="1071"/>
        <v>0</v>
      </c>
      <c r="Z74" s="37">
        <f t="shared" si="1071"/>
        <v>0</v>
      </c>
      <c r="AA74" s="38">
        <f t="shared" si="1071"/>
        <v>0</v>
      </c>
      <c r="AB74" s="194">
        <f t="shared" ref="AB74" si="1072">7-COUNTIF(AD73:AJ73,0)-COUNTIF(AD73:AJ73,"")</f>
        <v>0</v>
      </c>
      <c r="AC74" s="22">
        <f t="shared" si="1054"/>
        <v>0</v>
      </c>
      <c r="AD74" s="35">
        <f t="shared" ref="AD74:AJ74" si="1073">IF($B67=$B73,AD73+AD68,AD73)</f>
        <v>0</v>
      </c>
      <c r="AE74" s="35">
        <f t="shared" si="1073"/>
        <v>0</v>
      </c>
      <c r="AF74" s="35">
        <f t="shared" si="1073"/>
        <v>0</v>
      </c>
      <c r="AG74" s="35">
        <f t="shared" si="1073"/>
        <v>0</v>
      </c>
      <c r="AH74" s="36">
        <f t="shared" si="1073"/>
        <v>0</v>
      </c>
      <c r="AI74" s="37">
        <f t="shared" si="1073"/>
        <v>0</v>
      </c>
      <c r="AJ74" s="38">
        <f t="shared" si="1073"/>
        <v>0</v>
      </c>
      <c r="AK74" s="194">
        <f t="shared" ref="AK74" si="1074">7-COUNTIF(AM73:AS73,0)-COUNTIF(AM73:AS73,"")</f>
        <v>0</v>
      </c>
      <c r="AL74" s="22">
        <f t="shared" si="1056"/>
        <v>0</v>
      </c>
      <c r="AM74" s="35">
        <f t="shared" ref="AM74:AS74" si="1075">IF($B67=$B73,AM73+AM68,AM73)</f>
        <v>0</v>
      </c>
      <c r="AN74" s="35">
        <f t="shared" si="1075"/>
        <v>0</v>
      </c>
      <c r="AO74" s="35">
        <f t="shared" si="1075"/>
        <v>0</v>
      </c>
      <c r="AP74" s="35">
        <f t="shared" si="1075"/>
        <v>0</v>
      </c>
      <c r="AQ74" s="36">
        <f t="shared" si="1075"/>
        <v>0</v>
      </c>
      <c r="AR74" s="37">
        <f t="shared" si="1075"/>
        <v>0</v>
      </c>
      <c r="AS74" s="38">
        <f t="shared" si="1075"/>
        <v>0</v>
      </c>
      <c r="AT74" s="194">
        <f t="shared" ref="AT74" si="1076">7-COUNTIF(AV73:BB73,0)-COUNTIF(AV73:BB73,"")</f>
        <v>0</v>
      </c>
      <c r="AU74" s="22">
        <f t="shared" si="1058"/>
        <v>0</v>
      </c>
      <c r="AV74" s="35">
        <f t="shared" ref="AV74:BB74" si="1077">IF($B67=$B73,AV73+AV68,AV73)</f>
        <v>0</v>
      </c>
      <c r="AW74" s="35">
        <f t="shared" si="1077"/>
        <v>0</v>
      </c>
      <c r="AX74" s="35">
        <f t="shared" si="1077"/>
        <v>0</v>
      </c>
      <c r="AY74" s="35">
        <f t="shared" si="1077"/>
        <v>0</v>
      </c>
      <c r="AZ74" s="36">
        <f t="shared" si="1077"/>
        <v>0</v>
      </c>
      <c r="BA74" s="37">
        <f t="shared" si="1077"/>
        <v>0</v>
      </c>
      <c r="BB74" s="38">
        <f t="shared" si="1077"/>
        <v>0</v>
      </c>
    </row>
    <row r="75" spans="1:54" ht="15" hidden="1" customHeight="1" x14ac:dyDescent="0.2">
      <c r="B75" s="116"/>
      <c r="C75" s="117"/>
      <c r="D75" s="118"/>
      <c r="E75" s="119"/>
      <c r="F75" s="92"/>
      <c r="G75" s="190">
        <f t="shared" ref="G75" si="1078">IF(AND($B67=$B73,$B67&lt;&gt;"",$B67&lt;&gt;0),F73+G69,F73)</f>
        <v>18</v>
      </c>
      <c r="H75" s="121"/>
      <c r="I75" s="165">
        <f t="shared" si="1048"/>
        <v>0</v>
      </c>
      <c r="J75" s="195">
        <f t="shared" ref="J75" si="1079">IF($B73=$B67,COUNTIF(L75:R75,0),COUNTIF(L76:R76,0)+COUNTIF(L76:R76,""))</f>
        <v>7</v>
      </c>
      <c r="K75" s="39">
        <f t="shared" ref="K75:R75" si="1080">IF($B67=$B73,K76+K69,K76)</f>
        <v>0</v>
      </c>
      <c r="L75" s="40">
        <f t="shared" si="1080"/>
        <v>0</v>
      </c>
      <c r="M75" s="40">
        <f t="shared" si="1080"/>
        <v>0</v>
      </c>
      <c r="N75" s="40">
        <f t="shared" si="1080"/>
        <v>0</v>
      </c>
      <c r="O75" s="40">
        <f t="shared" si="1080"/>
        <v>0</v>
      </c>
      <c r="P75" s="41">
        <f t="shared" si="1080"/>
        <v>0</v>
      </c>
      <c r="Q75" s="42">
        <f t="shared" si="1080"/>
        <v>0</v>
      </c>
      <c r="R75" s="43">
        <f t="shared" si="1080"/>
        <v>0</v>
      </c>
      <c r="S75" s="195">
        <f t="shared" ref="S75" si="1081">IF($B73=$B67,COUNTIF(U75:AA75,0),COUNTIF(U76:AA76,0)+COUNTIF(U76:AA76,""))</f>
        <v>7</v>
      </c>
      <c r="T75" s="39">
        <f t="shared" ref="T75:AA75" si="1082">IF($B67=$B73,T76+T69,T76)</f>
        <v>0</v>
      </c>
      <c r="U75" s="40">
        <f t="shared" si="1082"/>
        <v>0</v>
      </c>
      <c r="V75" s="40">
        <f t="shared" si="1082"/>
        <v>0</v>
      </c>
      <c r="W75" s="40">
        <f t="shared" si="1082"/>
        <v>0</v>
      </c>
      <c r="X75" s="40">
        <f t="shared" si="1082"/>
        <v>0</v>
      </c>
      <c r="Y75" s="41">
        <f t="shared" si="1082"/>
        <v>0</v>
      </c>
      <c r="Z75" s="42">
        <f t="shared" si="1082"/>
        <v>0</v>
      </c>
      <c r="AA75" s="43">
        <f t="shared" si="1082"/>
        <v>0</v>
      </c>
      <c r="AB75" s="195">
        <f t="shared" ref="AB75" si="1083">IF($B73=$B67,COUNTIF(AD75:AJ75,0),COUNTIF(AD76:AJ76,0)+COUNTIF(AD76:AJ76,""))</f>
        <v>7</v>
      </c>
      <c r="AC75" s="39">
        <f t="shared" ref="AC75:AJ75" si="1084">IF($B67=$B73,AC76+AC69,AC76)</f>
        <v>0</v>
      </c>
      <c r="AD75" s="40">
        <f t="shared" si="1084"/>
        <v>0</v>
      </c>
      <c r="AE75" s="40">
        <f t="shared" si="1084"/>
        <v>0</v>
      </c>
      <c r="AF75" s="40">
        <f t="shared" si="1084"/>
        <v>0</v>
      </c>
      <c r="AG75" s="40">
        <f t="shared" si="1084"/>
        <v>0</v>
      </c>
      <c r="AH75" s="41">
        <f t="shared" si="1084"/>
        <v>0</v>
      </c>
      <c r="AI75" s="42">
        <f t="shared" si="1084"/>
        <v>0</v>
      </c>
      <c r="AJ75" s="43">
        <f t="shared" si="1084"/>
        <v>0</v>
      </c>
      <c r="AK75" s="195">
        <f t="shared" ref="AK75" si="1085">IF($B73=$B67,COUNTIF(AM75:AS75,0),COUNTIF(AM76:AS76,0)+COUNTIF(AM76:AS76,""))</f>
        <v>7</v>
      </c>
      <c r="AL75" s="39">
        <f t="shared" ref="AL75:AS75" si="1086">IF($B67=$B73,AL76+AL69,AL76)</f>
        <v>0</v>
      </c>
      <c r="AM75" s="40">
        <f t="shared" si="1086"/>
        <v>0</v>
      </c>
      <c r="AN75" s="40">
        <f t="shared" si="1086"/>
        <v>0</v>
      </c>
      <c r="AO75" s="40">
        <f t="shared" si="1086"/>
        <v>0</v>
      </c>
      <c r="AP75" s="40">
        <f t="shared" si="1086"/>
        <v>0</v>
      </c>
      <c r="AQ75" s="41">
        <f t="shared" si="1086"/>
        <v>0</v>
      </c>
      <c r="AR75" s="42">
        <f t="shared" si="1086"/>
        <v>0</v>
      </c>
      <c r="AS75" s="43">
        <f t="shared" si="1086"/>
        <v>0</v>
      </c>
      <c r="AT75" s="195">
        <f t="shared" ref="AT75" si="1087">IF($B73=$B67,COUNTIF(AV75:BB75,0),COUNTIF(AV76:BB76,0)+COUNTIF(AV76:BB76,""))</f>
        <v>7</v>
      </c>
      <c r="AU75" s="39">
        <f t="shared" ref="AU75:BB75" si="1088">IF($B67=$B73,AU76+AU69,AU76)</f>
        <v>0</v>
      </c>
      <c r="AV75" s="40">
        <f t="shared" si="1088"/>
        <v>0</v>
      </c>
      <c r="AW75" s="40">
        <f t="shared" si="1088"/>
        <v>0</v>
      </c>
      <c r="AX75" s="40">
        <f t="shared" si="1088"/>
        <v>0</v>
      </c>
      <c r="AY75" s="40">
        <f t="shared" si="1088"/>
        <v>0</v>
      </c>
      <c r="AZ75" s="41">
        <f t="shared" si="1088"/>
        <v>0</v>
      </c>
      <c r="BA75" s="42">
        <f t="shared" si="1088"/>
        <v>0</v>
      </c>
      <c r="BB75" s="43">
        <f t="shared" si="1088"/>
        <v>0</v>
      </c>
    </row>
    <row r="76" spans="1:54" ht="15.75" customHeight="1" x14ac:dyDescent="0.2">
      <c r="A76" s="1">
        <f t="shared" ref="A76" si="1089">A73</f>
        <v>0</v>
      </c>
      <c r="B76" s="313">
        <f t="shared" ref="B76" si="1090">B70+1</f>
        <v>10</v>
      </c>
      <c r="C76" s="314"/>
      <c r="D76" s="314"/>
      <c r="E76" s="314"/>
      <c r="F76" s="31"/>
      <c r="G76" s="183"/>
      <c r="H76" s="122">
        <f t="shared" ref="H76" si="1091">5-COUNTIF(AU73,0)-COUNTIF(AL73,0)-COUNTIF(AC73,0)-COUNTIF(T73,0)-COUNTIF(K73,0)</f>
        <v>0</v>
      </c>
      <c r="I76" s="165">
        <f t="shared" si="1048"/>
        <v>0</v>
      </c>
      <c r="J76" s="187">
        <f t="shared" ref="J76" si="1092">IF($B73=$B67,J70+IF($F73&lt;&gt;$G73,(K73+$G75-$G74)/$F73,K73/$F73),IF($F73&lt;&gt;G73,(K73+$G75-$G74)/$F73,K73/$F73))</f>
        <v>0</v>
      </c>
      <c r="K76" s="7">
        <f t="shared" ref="K76:K77" si="1093">SUM(L76:R76)</f>
        <v>0</v>
      </c>
      <c r="L76" s="26">
        <f t="shared" ref="L76:R76" si="1094">L73</f>
        <v>0</v>
      </c>
      <c r="M76" s="26">
        <f t="shared" si="1094"/>
        <v>0</v>
      </c>
      <c r="N76" s="26">
        <f t="shared" si="1094"/>
        <v>0</v>
      </c>
      <c r="O76" s="26">
        <f t="shared" si="1094"/>
        <v>0</v>
      </c>
      <c r="P76" s="26">
        <f t="shared" si="1094"/>
        <v>0</v>
      </c>
      <c r="Q76" s="29">
        <f t="shared" si="1094"/>
        <v>0</v>
      </c>
      <c r="R76" s="23">
        <f t="shared" si="1094"/>
        <v>0</v>
      </c>
      <c r="S76" s="187">
        <f t="shared" ref="S76" si="1095">IF($B73=$B67,S70+IF($F73&lt;&gt;$G73,(T73+$G75-$G74)/$F73,T73/$F73),IF($F73&lt;&gt;P73,(T73+$G75-$G74)/$F73,T73/$F73))</f>
        <v>0</v>
      </c>
      <c r="T76" s="7">
        <f t="shared" ref="T76:T77" si="1096">SUM(U76:AA76)</f>
        <v>0</v>
      </c>
      <c r="U76" s="26">
        <f t="shared" ref="U76:AA76" si="1097">U73</f>
        <v>0</v>
      </c>
      <c r="V76" s="26">
        <f t="shared" si="1097"/>
        <v>0</v>
      </c>
      <c r="W76" s="26">
        <f t="shared" si="1097"/>
        <v>0</v>
      </c>
      <c r="X76" s="26">
        <f t="shared" si="1097"/>
        <v>0</v>
      </c>
      <c r="Y76" s="113">
        <f t="shared" si="1097"/>
        <v>0</v>
      </c>
      <c r="Z76" s="29">
        <f t="shared" si="1097"/>
        <v>0</v>
      </c>
      <c r="AA76" s="23">
        <f t="shared" si="1097"/>
        <v>0</v>
      </c>
      <c r="AB76" s="187">
        <f t="shared" ref="AB76" si="1098">IF($B73=$B67,AB70+IF($F73&lt;&gt;$G73,(AC73+$G75-$G74)/$F73,AC73/$F73),IF($F73&lt;&gt;Y73,(AC73+$G75-$G74)/$F73,AC73/$F73))</f>
        <v>0</v>
      </c>
      <c r="AC76" s="7">
        <f t="shared" ref="AC76:AC77" si="1099">SUM(AD76:AJ76)</f>
        <v>0</v>
      </c>
      <c r="AD76" s="26">
        <f t="shared" ref="AD76:AJ76" si="1100">AD73</f>
        <v>0</v>
      </c>
      <c r="AE76" s="26">
        <f t="shared" si="1100"/>
        <v>0</v>
      </c>
      <c r="AF76" s="26">
        <f t="shared" si="1100"/>
        <v>0</v>
      </c>
      <c r="AG76" s="26">
        <f t="shared" si="1100"/>
        <v>0</v>
      </c>
      <c r="AH76" s="113">
        <f t="shared" si="1100"/>
        <v>0</v>
      </c>
      <c r="AI76" s="29">
        <f t="shared" si="1100"/>
        <v>0</v>
      </c>
      <c r="AJ76" s="23">
        <f t="shared" si="1100"/>
        <v>0</v>
      </c>
      <c r="AK76" s="187">
        <f t="shared" ref="AK76" si="1101">IF($B73=$B67,AK70+IF($F73&lt;&gt;$G73,(AL73+$G75-$G74)/$F73,AL73/$F73),IF($F73&lt;&gt;AH73,(AL73+$G75-$G74)/$F73,AL73/$F73))</f>
        <v>0</v>
      </c>
      <c r="AL76" s="7">
        <f t="shared" ref="AL76:AL77" si="1102">SUM(AM76:AS76)</f>
        <v>0</v>
      </c>
      <c r="AM76" s="26">
        <f t="shared" ref="AM76:AS76" si="1103">AM73</f>
        <v>0</v>
      </c>
      <c r="AN76" s="26">
        <f t="shared" si="1103"/>
        <v>0</v>
      </c>
      <c r="AO76" s="26">
        <f t="shared" si="1103"/>
        <v>0</v>
      </c>
      <c r="AP76" s="26">
        <f t="shared" si="1103"/>
        <v>0</v>
      </c>
      <c r="AQ76" s="113">
        <f t="shared" si="1103"/>
        <v>0</v>
      </c>
      <c r="AR76" s="29">
        <f t="shared" si="1103"/>
        <v>0</v>
      </c>
      <c r="AS76" s="23">
        <f t="shared" si="1103"/>
        <v>0</v>
      </c>
      <c r="AT76" s="187">
        <f t="shared" ref="AT76" si="1104">IF($B73=$B67,AT70+IF($F73&lt;&gt;$G73,(AU73+$G75-$G74)/$F73,AU73/$F73),IF($F73&lt;&gt;AQ73,(AU73+$G75-$G74)/$F73,AU73/$F73))</f>
        <v>0</v>
      </c>
      <c r="AU76" s="7">
        <f t="shared" ref="AU76:AU77" si="1105">SUM(AV76:BB76)</f>
        <v>0</v>
      </c>
      <c r="AV76" s="6">
        <f t="shared" ref="AV76" si="1106">IF(SUM($AM$9:$AS$9)=SUM($AV$9:$BB$9),AV73,IF(AND(SUM($AV$9:$BB$9)&gt;42,SUM($AV$9:$BB$9)&lt;49),AV73,0))</f>
        <v>0</v>
      </c>
      <c r="AW76" s="6">
        <f t="shared" ref="AW76:BB76" si="1107">IF(SUM($AM$9:$AS$9)=SUM($AV$9:$BB$9),AW73,IF(AND(SUM($AV$9:$BB$9)&gt;42,SUM($AV$9:$BB$9)&lt;49),AW73,0))</f>
        <v>0</v>
      </c>
      <c r="AX76" s="6">
        <f t="shared" si="1107"/>
        <v>0</v>
      </c>
      <c r="AY76" s="6">
        <f t="shared" si="1107"/>
        <v>0</v>
      </c>
      <c r="AZ76" s="26">
        <f t="shared" si="1107"/>
        <v>0</v>
      </c>
      <c r="BA76" s="29">
        <f t="shared" si="1107"/>
        <v>0</v>
      </c>
      <c r="BB76" s="23">
        <f t="shared" si="1107"/>
        <v>0</v>
      </c>
    </row>
    <row r="77" spans="1:54" ht="15.75" customHeight="1" x14ac:dyDescent="0.2">
      <c r="A77" s="1">
        <f t="shared" ref="A77:A78" si="1108">A76</f>
        <v>0</v>
      </c>
      <c r="B77" s="313"/>
      <c r="C77" s="314"/>
      <c r="D77" s="314"/>
      <c r="E77" s="314"/>
      <c r="F77" s="31"/>
      <c r="G77" s="183"/>
      <c r="H77" s="123">
        <f t="shared" ref="H77" si="1109">IF($B73=$B67,H71+F77,$F77)</f>
        <v>0</v>
      </c>
      <c r="I77" s="165">
        <f t="shared" si="1048"/>
        <v>0</v>
      </c>
      <c r="J77" s="141">
        <f t="shared" ref="J77" si="1110">IF($H76=0,0,IF($B67=$B73,IF($H78&gt;0,$H78+J71,K73+J71),IF($H78&gt;0,$H78,K73)))</f>
        <v>0</v>
      </c>
      <c r="K77" s="7">
        <f t="shared" si="1093"/>
        <v>0</v>
      </c>
      <c r="L77" s="6"/>
      <c r="M77" s="6"/>
      <c r="N77" s="6"/>
      <c r="O77" s="6"/>
      <c r="P77" s="26"/>
      <c r="Q77" s="29"/>
      <c r="R77" s="23"/>
      <c r="S77" s="141">
        <f t="shared" ref="S77" si="1111">IF($H76=0,0,IF($B67=$B73,IF($H78&gt;0,$H78+S71,T73+S71),IF($H78&gt;0,$H78,T73)))</f>
        <v>0</v>
      </c>
      <c r="T77" s="7">
        <f t="shared" si="1096"/>
        <v>0</v>
      </c>
      <c r="U77" s="6"/>
      <c r="V77" s="6"/>
      <c r="W77" s="6"/>
      <c r="X77" s="6"/>
      <c r="Y77" s="26"/>
      <c r="Z77" s="29"/>
      <c r="AA77" s="23"/>
      <c r="AB77" s="141">
        <f t="shared" ref="AB77" si="1112">IF($H76=0,0,IF($B67=$B73,IF($H78&gt;0,$H78+AB71,AC73+AB71),IF($H78&gt;0,$H78,AC73)))</f>
        <v>0</v>
      </c>
      <c r="AC77" s="7">
        <f t="shared" si="1099"/>
        <v>0</v>
      </c>
      <c r="AD77" s="6"/>
      <c r="AE77" s="6"/>
      <c r="AF77" s="6"/>
      <c r="AG77" s="6"/>
      <c r="AH77" s="26"/>
      <c r="AI77" s="29"/>
      <c r="AJ77" s="23"/>
      <c r="AK77" s="141">
        <f t="shared" ref="AK77" si="1113">IF($H76=0,0,IF($B67=$B73,IF($H78&gt;0,$H78+AK71,AL73+AK71),IF($H78&gt;0,$H78,AL73)))</f>
        <v>0</v>
      </c>
      <c r="AL77" s="7">
        <f t="shared" si="1102"/>
        <v>0</v>
      </c>
      <c r="AM77" s="6"/>
      <c r="AN77" s="6"/>
      <c r="AO77" s="6"/>
      <c r="AP77" s="6"/>
      <c r="AQ77" s="26"/>
      <c r="AR77" s="29"/>
      <c r="AS77" s="23"/>
      <c r="AT77" s="141">
        <f t="shared" ref="AT77" si="1114">IF($H76=0,0,IF($B67=$B73,IF($H78&gt;0,$H78+AT71,AU73+AT71),IF($H78&gt;0,$H78,AU73)))</f>
        <v>0</v>
      </c>
      <c r="AU77" s="7">
        <f t="shared" si="1105"/>
        <v>0</v>
      </c>
      <c r="AV77" s="6"/>
      <c r="AW77" s="6"/>
      <c r="AX77" s="6"/>
      <c r="AY77" s="6"/>
      <c r="AZ77" s="26"/>
      <c r="BA77" s="29"/>
      <c r="BB77" s="23"/>
    </row>
    <row r="78" spans="1:54" ht="18.75" customHeight="1" thickBot="1" x14ac:dyDescent="0.25">
      <c r="A78" s="1">
        <f t="shared" si="1108"/>
        <v>0</v>
      </c>
      <c r="B78" s="323" t="str">
        <f>IF(B73="",Wydruk!$AE$6,IF(J74=0,Wydruk!$AE$7,IF(AND(G74&lt;G75,B73&lt;&gt;$B79),Wydruk!$AE$13,IF(AND($B73=$B67,$B73&lt;&gt;$B79),IF(OR(OR(J78&lt;4,J78&gt;5),OR(S78&lt;4,S78&gt;5),OR(AB78&lt;4,AB78&gt;5),OR(AK78&lt;4,AK78&gt;5),OR(AND(AT78&lt;4,AT78&gt;0),AT78&gt;5)),Wydruk!$AE$8,Wydruk!$AE$9),IF($B73=$B79,IF($F77&lt;&gt;0,Wydruk!$AE$12,Wydruk!$AE$10),IF(OR(OR(J74&lt;4,J74&gt;5),OR(S74&lt;4,S74&gt;5),OR(AB74&lt;4,AB74&gt;5),OR(AK74&lt;4,AK74&gt;5),OR(AND(AT74&lt;4,AT74&gt;0),AT74&gt;5)),Wydruk!$AE$8,Wydruk!$AE$11))))))</f>
        <v>Uzupełnij liczby godzin tygodniowego planu</v>
      </c>
      <c r="C78" s="324"/>
      <c r="D78" s="324"/>
      <c r="E78" s="324"/>
      <c r="F78" s="173">
        <f>luty!F78</f>
        <v>0</v>
      </c>
      <c r="G78" s="184">
        <f>luty!G78</f>
        <v>0</v>
      </c>
      <c r="H78" s="191">
        <f t="shared" ref="H78" si="1115">IF(OR($G78=0,$F78=0,$G78="",$F78=""),0,$G78/$F78)</f>
        <v>0</v>
      </c>
      <c r="I78" s="193"/>
      <c r="J78" s="176">
        <f t="shared" ref="J78" si="1116">IF($B67=$B73,IF(L73+L68&gt;0,1,0)+IF(M73+M68&gt;0,1,0)+IF(N73+N68&gt;0,1,0)+IF(O73+O68&gt;0,1,0)+IF(P73+P68&gt;0,1,0)+IF(Q73+Q68&gt;0,1,0)+IF(R73+R68&gt;0,1,0),J74)</f>
        <v>0</v>
      </c>
      <c r="K78" s="133">
        <f t="shared" ref="K78" si="1117">IF(OR($B73=$B79,J78=0,(K74-Q78+O78)&lt;=0),0,(K74-Q78+O78)/J78)</f>
        <v>0</v>
      </c>
      <c r="L78" s="137">
        <f t="shared" ref="L78" si="1118">IF(K78*(7-J75)&lt;=0,0,K78*(7-J75))</f>
        <v>0</v>
      </c>
      <c r="M78" s="311">
        <f t="shared" ref="M78" si="1119">ROUND(IF(OR(K75-K78*(7-J75)+P78&lt;0,$B73=$B79,K78&lt;=0,K75=0),0,IF(K75-K78*(7-J75)+P78&gt;Q78-O78+P78,Q78-O78+P78,K75-K78*(7-J75)+P78)),1)</f>
        <v>0</v>
      </c>
      <c r="N78" s="312"/>
      <c r="O78" s="139">
        <f t="shared" ref="O78" si="1120">IF(OR($B73=$B79,J74=0),0,IF($B73=$B67,J73,$F73))</f>
        <v>0</v>
      </c>
      <c r="P78" s="30">
        <f t="shared" ref="P78" si="1121">IF(OR($B73=$B79,J78=0),0,$G75-$G74)</f>
        <v>0</v>
      </c>
      <c r="Q78" s="134">
        <f t="shared" ref="Q78" si="1122">IF(OR($B73=$B79,J78=0),0,J77)</f>
        <v>0</v>
      </c>
      <c r="R78" s="138">
        <f t="shared" ref="R78" si="1123">IF($B73=$B79,0,K75)</f>
        <v>0</v>
      </c>
      <c r="S78" s="176">
        <f t="shared" ref="S78" si="1124">IF($B67=$B73,IF(U73+U68&gt;0,1,0)+IF(V73+V68&gt;0,1,0)+IF(W73+W68&gt;0,1,0)+IF(X73+X68&gt;0,1,0)+IF(Y73+Y68&gt;0,1,0)+IF(Z73+Z68&gt;0,1,0)+IF(AA73+AA68&gt;0,1,0),S74)</f>
        <v>0</v>
      </c>
      <c r="T78" s="133">
        <f t="shared" ref="T78" si="1125">IF(OR($B73=$B79,S78=0,(T74-Z78+X78)&lt;=0),0,(T74-Z78+X78)/S78)</f>
        <v>0</v>
      </c>
      <c r="U78" s="137">
        <f t="shared" ref="U78" si="1126">IF(T78*(7-S75)&lt;=0,0,T78*(7-S75))</f>
        <v>0</v>
      </c>
      <c r="V78" s="311">
        <f t="shared" ref="V78" si="1127">ROUND(IF(OR(T75-T78*(7-S75)+Y78&lt;0,$B73=$B79,T78&lt;=0,T75=0),0,IF(T75-T78*(7-S75)+Y78&gt;Z78-X78+Y78,Z78-X78+Y78,T75-T78*(7-S75)+Y78)),1)</f>
        <v>0</v>
      </c>
      <c r="W78" s="312"/>
      <c r="X78" s="139">
        <f t="shared" ref="X78" si="1128">IF(OR($B73=$B79,S74=0),0,IF($B73=$B67,S73,$F73))</f>
        <v>0</v>
      </c>
      <c r="Y78" s="30">
        <f t="shared" ref="Y78" si="1129">IF(OR($B73=$B79,S78=0),0,$G75-$G74)</f>
        <v>0</v>
      </c>
      <c r="Z78" s="134">
        <f t="shared" ref="Z78" si="1130">IF(OR($B73=$B79,S78=0),0,S77)</f>
        <v>0</v>
      </c>
      <c r="AA78" s="138">
        <f t="shared" ref="AA78" si="1131">IF($B73=$B79,0,T75)</f>
        <v>0</v>
      </c>
      <c r="AB78" s="176">
        <f t="shared" ref="AB78" si="1132">IF($B67=$B73,IF(AD73+AD68&gt;0,1,0)+IF(AE73+AE68&gt;0,1,0)+IF(AF73+AF68&gt;0,1,0)+IF(AG73+AG68&gt;0,1,0)+IF(AH73+AH68&gt;0,1,0)+IF(AI73+AI68&gt;0,1,0)+IF(AJ73+AJ68&gt;0,1,0),AB74)</f>
        <v>0</v>
      </c>
      <c r="AC78" s="133">
        <f t="shared" ref="AC78" si="1133">IF(OR($B73=$B79,AB78=0,(AC74-AI78+AG78)&lt;=0),0,(AC74-AI78+AG78)/AB78)</f>
        <v>0</v>
      </c>
      <c r="AD78" s="137">
        <f t="shared" ref="AD78" si="1134">IF(AC78*(7-AB75)&lt;=0,0,AC78*(7-AB75))</f>
        <v>0</v>
      </c>
      <c r="AE78" s="311">
        <f t="shared" ref="AE78" si="1135">ROUND(IF(OR(AC75-AC78*(7-AB75)+AH78&lt;0,$B73=$B79,AC78&lt;=0,AC75=0),0,IF(AC75-AC78*(7-AB75)+AH78&gt;AI78-AG78+AH78,AI78-AG78+AH78,AC75-AC78*(7-AB75)+AH78)),1)</f>
        <v>0</v>
      </c>
      <c r="AF78" s="312"/>
      <c r="AG78" s="139">
        <f t="shared" ref="AG78" si="1136">IF(OR($B73=$B79,AB74=0),0,IF($B73=$B67,AB73,$F73))</f>
        <v>0</v>
      </c>
      <c r="AH78" s="30">
        <f t="shared" ref="AH78" si="1137">IF(OR($B73=$B79,AB78=0),0,$G75-$G74)</f>
        <v>0</v>
      </c>
      <c r="AI78" s="134">
        <f t="shared" ref="AI78" si="1138">IF(OR($B73=$B79,AB78=0),0,AB77)</f>
        <v>0</v>
      </c>
      <c r="AJ78" s="138">
        <f t="shared" ref="AJ78" si="1139">IF($B73=$B79,0,AC75)</f>
        <v>0</v>
      </c>
      <c r="AK78" s="176">
        <f t="shared" ref="AK78" si="1140">IF($B67=$B73,IF(AM73+AM68&gt;0,1,0)+IF(AN73+AN68&gt;0,1,0)+IF(AO73+AO68&gt;0,1,0)+IF(AP73+AP68&gt;0,1,0)+IF(AQ73+AQ68&gt;0,1,0)+IF(AR73+AR68&gt;0,1,0)+IF(AS73+AS68&gt;0,1,0),AK74)</f>
        <v>0</v>
      </c>
      <c r="AL78" s="133">
        <f t="shared" ref="AL78" si="1141">IF(OR($B73=$B79,AK78=0,(AL74-AR78+AP78)&lt;=0),0,(AL74-AR78+AP78)/AK78)</f>
        <v>0</v>
      </c>
      <c r="AM78" s="137">
        <f t="shared" ref="AM78" si="1142">IF(AL78*(7-AK75)&lt;=0,0,AL78*(7-AK75))</f>
        <v>0</v>
      </c>
      <c r="AN78" s="311">
        <f t="shared" ref="AN78" si="1143">ROUND(IF(OR(AL75-AL78*(7-AK75)+AQ78&lt;0,$B73=$B79,AL78&lt;=0,AL75=0),0,IF(AL75-AL78*(7-AK75)+AQ78&gt;AR78-AP78+AQ78,AR78-AP78+AQ78,AL75-AL78*(7-AK75)+AQ78)),1)</f>
        <v>0</v>
      </c>
      <c r="AO78" s="312"/>
      <c r="AP78" s="139">
        <f t="shared" ref="AP78" si="1144">IF(OR($B73=$B79,AK74=0),0,IF($B73=$B67,AK73,$F73))</f>
        <v>0</v>
      </c>
      <c r="AQ78" s="30">
        <f t="shared" ref="AQ78" si="1145">IF(OR($B73=$B79,AK78=0),0,$G75-$G74)</f>
        <v>0</v>
      </c>
      <c r="AR78" s="134">
        <f t="shared" ref="AR78" si="1146">IF(OR($B73=$B79,AK78=0),0,AK77)</f>
        <v>0</v>
      </c>
      <c r="AS78" s="138">
        <f t="shared" ref="AS78" si="1147">IF($B73=$B79,0,AL75)</f>
        <v>0</v>
      </c>
      <c r="AT78" s="176">
        <f t="shared" ref="AT78" si="1148">IF($B67=$B73,IF(AV73+AV68&gt;0,1,0)+IF(AW73+AW68&gt;0,1,0)+IF(AX73+AX68&gt;0,1,0)+IF(AY73+AY68&gt;0,1,0)+IF(AZ73+AZ68&gt;0,1,0)+IF(BA73+BA68&gt;0,1,0)+IF(BB73+BB68&gt;0,1,0),AT74)</f>
        <v>0</v>
      </c>
      <c r="AU78" s="133">
        <f t="shared" ref="AU78" si="1149">IF(OR($B73=$B79,AT78=0,(AU74-BA78+AY78)&lt;=0),0,(AU74-BA78+AY78)/AT78)</f>
        <v>0</v>
      </c>
      <c r="AV78" s="137">
        <f t="shared" ref="AV78" si="1150">IF(AU78*(7-AT75)&lt;=0,0,AU78*(7-AT75))</f>
        <v>0</v>
      </c>
      <c r="AW78" s="311">
        <f t="shared" ref="AW78" si="1151">ROUND(IF(OR(AU75-AU78*(7-AT75)+AZ78&lt;0,$B73=$B79,AU78&lt;=0,AU75=0),0,IF(AU75-AU78*(7-AT75)+AZ78&gt;BA78-AY78+AZ78,BA78-AY78+AZ78,AU75-AU78*(7-AT75)+AZ78)),1)</f>
        <v>0</v>
      </c>
      <c r="AX78" s="312"/>
      <c r="AY78" s="139">
        <f t="shared" ref="AY78" si="1152">IF(OR($B73=$B79,AT74=0),0,IF($B73=$B67,AT73,$F73))</f>
        <v>0</v>
      </c>
      <c r="AZ78" s="30">
        <f t="shared" ref="AZ78" si="1153">IF(OR($B73=$B79,AT78=0),0,$G75-$G74)</f>
        <v>0</v>
      </c>
      <c r="BA78" s="134">
        <f t="shared" ref="BA78" si="1154">IF(OR($B73=$B79,AT78=0),0,AT77)</f>
        <v>0</v>
      </c>
      <c r="BB78" s="138">
        <f t="shared" ref="BB78" si="1155">IF($B73=$B79,0,AU75)</f>
        <v>0</v>
      </c>
    </row>
    <row r="79" spans="1:54" ht="15.75" x14ac:dyDescent="0.2">
      <c r="A79" s="1">
        <f t="shared" ref="A79" si="1156">IF(B79="","1. Niewypełnione",B79)</f>
        <v>0</v>
      </c>
      <c r="B79" s="320">
        <f>luty!B79</f>
        <v>0</v>
      </c>
      <c r="C79" s="321">
        <f>luty!C79</f>
        <v>0</v>
      </c>
      <c r="D79" s="321">
        <f>luty!D79</f>
        <v>0</v>
      </c>
      <c r="E79" s="321">
        <f>luty!E79</f>
        <v>0</v>
      </c>
      <c r="F79" s="177">
        <f>luty!F79</f>
        <v>18</v>
      </c>
      <c r="G79" s="185">
        <f>luty!G79</f>
        <v>18</v>
      </c>
      <c r="H79" s="177"/>
      <c r="I79" s="192">
        <f t="shared" ref="I79:I83" si="1157">K79+T79+AC79+AL79+AU79</f>
        <v>0</v>
      </c>
      <c r="J79" s="186">
        <f t="shared" ref="J79" si="1158">IF(OR($B79=$B85,J82=0),0,ROUND((K80+P84)/J82,0))</f>
        <v>0</v>
      </c>
      <c r="K79" s="51">
        <f t="shared" ref="K79:K80" si="1159">SUM(L79:R79)</f>
        <v>0</v>
      </c>
      <c r="L79" s="52">
        <f>luty!L79</f>
        <v>0</v>
      </c>
      <c r="M79" s="52">
        <f>luty!M79</f>
        <v>0</v>
      </c>
      <c r="N79" s="52">
        <f>luty!N79</f>
        <v>0</v>
      </c>
      <c r="O79" s="52">
        <f>luty!O79</f>
        <v>0</v>
      </c>
      <c r="P79" s="53">
        <f>luty!P79</f>
        <v>0</v>
      </c>
      <c r="Q79" s="54">
        <f>luty!Q79</f>
        <v>0</v>
      </c>
      <c r="R79" s="55">
        <f>luty!R79</f>
        <v>0</v>
      </c>
      <c r="S79" s="188">
        <f t="shared" ref="S79" si="1160">IF(OR($B79=$B85,S82=0),0,ROUND((T80+Y84)/S82,0))</f>
        <v>0</v>
      </c>
      <c r="T79" s="51">
        <f t="shared" ref="T79:T80" si="1161">SUM(U79:AA79)</f>
        <v>0</v>
      </c>
      <c r="U79" s="52">
        <f>luty!U79</f>
        <v>0</v>
      </c>
      <c r="V79" s="52">
        <f>luty!V79</f>
        <v>0</v>
      </c>
      <c r="W79" s="52">
        <f>luty!W79</f>
        <v>0</v>
      </c>
      <c r="X79" s="52">
        <f>luty!X79</f>
        <v>0</v>
      </c>
      <c r="Y79" s="53">
        <f>luty!Y79</f>
        <v>0</v>
      </c>
      <c r="Z79" s="54">
        <f>luty!Z79</f>
        <v>0</v>
      </c>
      <c r="AA79" s="55">
        <f>luty!AA79</f>
        <v>0</v>
      </c>
      <c r="AB79" s="188">
        <f t="shared" ref="AB79" si="1162">IF(OR($B79=$B85,AB82=0),0,ROUND((AC80+AH84)/AB82,0))</f>
        <v>0</v>
      </c>
      <c r="AC79" s="51">
        <f t="shared" ref="AC79:AC80" si="1163">SUM(AD79:AJ79)</f>
        <v>0</v>
      </c>
      <c r="AD79" s="52">
        <f>luty!AD79</f>
        <v>0</v>
      </c>
      <c r="AE79" s="52">
        <f>luty!AE79</f>
        <v>0</v>
      </c>
      <c r="AF79" s="52">
        <f>luty!AF79</f>
        <v>0</v>
      </c>
      <c r="AG79" s="52">
        <f>luty!AG79</f>
        <v>0</v>
      </c>
      <c r="AH79" s="53">
        <f>luty!AH79</f>
        <v>0</v>
      </c>
      <c r="AI79" s="54">
        <f>luty!AI79</f>
        <v>0</v>
      </c>
      <c r="AJ79" s="55">
        <f>luty!AJ79</f>
        <v>0</v>
      </c>
      <c r="AK79" s="188">
        <f t="shared" ref="AK79" si="1164">IF(OR($B79=$B85,AK82=0),0,ROUND((AL80+AQ84)/AK82,0))</f>
        <v>0</v>
      </c>
      <c r="AL79" s="51">
        <f t="shared" ref="AL79:AL80" si="1165">SUM(AM79:AS79)</f>
        <v>0</v>
      </c>
      <c r="AM79" s="52">
        <f>luty!AM79</f>
        <v>0</v>
      </c>
      <c r="AN79" s="52">
        <f>luty!AN79</f>
        <v>0</v>
      </c>
      <c r="AO79" s="52">
        <f>luty!AO79</f>
        <v>0</v>
      </c>
      <c r="AP79" s="52">
        <f>luty!AP79</f>
        <v>0</v>
      </c>
      <c r="AQ79" s="53">
        <f>luty!AQ79</f>
        <v>0</v>
      </c>
      <c r="AR79" s="54">
        <f>luty!AR79</f>
        <v>0</v>
      </c>
      <c r="AS79" s="55">
        <f>luty!AS79</f>
        <v>0</v>
      </c>
      <c r="AT79" s="188">
        <f t="shared" ref="AT79" si="1166">IF(OR($B79=$B85,AT82=0),0,ROUND((AU80+AZ84)/AT82,0))</f>
        <v>0</v>
      </c>
      <c r="AU79" s="51">
        <f t="shared" ref="AU79:AU80" si="1167">SUM(AV79:BB79)</f>
        <v>0</v>
      </c>
      <c r="AV79" s="52">
        <f t="shared" ref="AV79" si="1168">IF(SUM($AM$9:$AS$9)=SUM($AV$9:$BB$9),AM79,IF(AND(SUM($AV$9:$BB$9)&gt;42,SUM($AV$9:$BB$9)&lt;49),AM79,0))</f>
        <v>0</v>
      </c>
      <c r="AW79" s="52">
        <f t="shared" ref="AW79" si="1169">IF(SUM($AM$9:$AS$9)=SUM($AV$9:$BB$9),AN79,IF(AND(SUM($AV$9:$BB$9)&gt;42,SUM($AV$9:$BB$9)&lt;49),AN79,0))</f>
        <v>0</v>
      </c>
      <c r="AX79" s="52">
        <f t="shared" ref="AX79" si="1170">IF(SUM($AM$9:$AS$9)=SUM($AV$9:$BB$9),AO79,IF(AND(SUM($AV$9:$BB$9)&gt;42,SUM($AV$9:$BB$9)&lt;49),AO79,0))</f>
        <v>0</v>
      </c>
      <c r="AY79" s="52">
        <f t="shared" ref="AY79" si="1171">IF(SUM($AM$9:$AS$9)=SUM($AV$9:$BB$9),AP79,IF(AND(SUM($AV$9:$BB$9)&gt;42,SUM($AV$9:$BB$9)&lt;49),AP79,0))</f>
        <v>0</v>
      </c>
      <c r="AZ79" s="53">
        <f t="shared" ref="AZ79" si="1172">IF(SUM($AM$9:$AS$9)=SUM($AV$9:$BB$9),AQ79,IF(AND(SUM($AV$9:$BB$9)&gt;42,SUM($AV$9:$BB$9)&lt;49),AQ79,0))</f>
        <v>0</v>
      </c>
      <c r="BA79" s="54">
        <f t="shared" ref="BA79" si="1173">IF(SUM($AM$9:$AS$9)=SUM($AV$9:$BB$9),AR79,IF(AND(SUM($AV$9:$BB$9)&gt;42,SUM($AV$9:$BB$9)&lt;49),AR79,0))</f>
        <v>0</v>
      </c>
      <c r="BB79" s="55">
        <f t="shared" ref="BB79" si="1174">IF(SUM($AM$9:$AS$9)=SUM($AV$9:$BB$9),AS79,IF(AND(SUM($AV$9:$BB$9)&gt;42,SUM($AV$9:$BB$9)&lt;49),AS79,0))</f>
        <v>0</v>
      </c>
    </row>
    <row r="80" spans="1:54" ht="12.75" hidden="1" customHeight="1" x14ac:dyDescent="0.2">
      <c r="B80" s="93"/>
      <c r="C80" s="94"/>
      <c r="D80" s="95"/>
      <c r="E80" s="115"/>
      <c r="F80" s="140" t="b">
        <f t="shared" ref="F80" si="1175">IF($B73=$B79,OR(F74,G79&lt;F79),G79&lt;F79)</f>
        <v>0</v>
      </c>
      <c r="G80" s="189">
        <f t="shared" ref="G80" si="1176">IF(AND($B73=$B79,$B73&lt;&gt;"",$B73&lt;&gt;0),G79+G74,G79)</f>
        <v>18</v>
      </c>
      <c r="H80" s="120"/>
      <c r="I80" s="165">
        <f t="shared" si="1157"/>
        <v>0</v>
      </c>
      <c r="J80" s="194">
        <f t="shared" ref="J80" si="1177">7-COUNTIF(L79:R79,0)-COUNTIF(L79:R79,"")</f>
        <v>0</v>
      </c>
      <c r="K80" s="22">
        <f t="shared" si="1159"/>
        <v>0</v>
      </c>
      <c r="L80" s="35">
        <f t="shared" ref="L80:R80" si="1178">IF($B73=$B79,L79+L74,L79)</f>
        <v>0</v>
      </c>
      <c r="M80" s="35">
        <f t="shared" si="1178"/>
        <v>0</v>
      </c>
      <c r="N80" s="35">
        <f t="shared" si="1178"/>
        <v>0</v>
      </c>
      <c r="O80" s="35">
        <f t="shared" si="1178"/>
        <v>0</v>
      </c>
      <c r="P80" s="36">
        <f t="shared" si="1178"/>
        <v>0</v>
      </c>
      <c r="Q80" s="37">
        <f t="shared" si="1178"/>
        <v>0</v>
      </c>
      <c r="R80" s="38">
        <f t="shared" si="1178"/>
        <v>0</v>
      </c>
      <c r="S80" s="194">
        <f t="shared" ref="S80" si="1179">7-COUNTIF(U79:AA79,0)-COUNTIF(U79:AA79,"")</f>
        <v>0</v>
      </c>
      <c r="T80" s="22">
        <f t="shared" si="1161"/>
        <v>0</v>
      </c>
      <c r="U80" s="35">
        <f t="shared" ref="U80:AA80" si="1180">IF($B73=$B79,U79+U74,U79)</f>
        <v>0</v>
      </c>
      <c r="V80" s="35">
        <f t="shared" si="1180"/>
        <v>0</v>
      </c>
      <c r="W80" s="35">
        <f t="shared" si="1180"/>
        <v>0</v>
      </c>
      <c r="X80" s="35">
        <f t="shared" si="1180"/>
        <v>0</v>
      </c>
      <c r="Y80" s="36">
        <f t="shared" si="1180"/>
        <v>0</v>
      </c>
      <c r="Z80" s="37">
        <f t="shared" si="1180"/>
        <v>0</v>
      </c>
      <c r="AA80" s="38">
        <f t="shared" si="1180"/>
        <v>0</v>
      </c>
      <c r="AB80" s="194">
        <f t="shared" ref="AB80" si="1181">7-COUNTIF(AD79:AJ79,0)-COUNTIF(AD79:AJ79,"")</f>
        <v>0</v>
      </c>
      <c r="AC80" s="22">
        <f t="shared" si="1163"/>
        <v>0</v>
      </c>
      <c r="AD80" s="35">
        <f t="shared" ref="AD80:AJ80" si="1182">IF($B73=$B79,AD79+AD74,AD79)</f>
        <v>0</v>
      </c>
      <c r="AE80" s="35">
        <f t="shared" si="1182"/>
        <v>0</v>
      </c>
      <c r="AF80" s="35">
        <f t="shared" si="1182"/>
        <v>0</v>
      </c>
      <c r="AG80" s="35">
        <f t="shared" si="1182"/>
        <v>0</v>
      </c>
      <c r="AH80" s="36">
        <f t="shared" si="1182"/>
        <v>0</v>
      </c>
      <c r="AI80" s="37">
        <f t="shared" si="1182"/>
        <v>0</v>
      </c>
      <c r="AJ80" s="38">
        <f t="shared" si="1182"/>
        <v>0</v>
      </c>
      <c r="AK80" s="194">
        <f t="shared" ref="AK80" si="1183">7-COUNTIF(AM79:AS79,0)-COUNTIF(AM79:AS79,"")</f>
        <v>0</v>
      </c>
      <c r="AL80" s="22">
        <f t="shared" si="1165"/>
        <v>0</v>
      </c>
      <c r="AM80" s="35">
        <f t="shared" ref="AM80:AS80" si="1184">IF($B73=$B79,AM79+AM74,AM79)</f>
        <v>0</v>
      </c>
      <c r="AN80" s="35">
        <f t="shared" si="1184"/>
        <v>0</v>
      </c>
      <c r="AO80" s="35">
        <f t="shared" si="1184"/>
        <v>0</v>
      </c>
      <c r="AP80" s="35">
        <f t="shared" si="1184"/>
        <v>0</v>
      </c>
      <c r="AQ80" s="36">
        <f t="shared" si="1184"/>
        <v>0</v>
      </c>
      <c r="AR80" s="37">
        <f t="shared" si="1184"/>
        <v>0</v>
      </c>
      <c r="AS80" s="38">
        <f t="shared" si="1184"/>
        <v>0</v>
      </c>
      <c r="AT80" s="194">
        <f t="shared" ref="AT80" si="1185">7-COUNTIF(AV79:BB79,0)-COUNTIF(AV79:BB79,"")</f>
        <v>0</v>
      </c>
      <c r="AU80" s="22">
        <f t="shared" si="1167"/>
        <v>0</v>
      </c>
      <c r="AV80" s="35">
        <f t="shared" ref="AV80:BB80" si="1186">IF($B73=$B79,AV79+AV74,AV79)</f>
        <v>0</v>
      </c>
      <c r="AW80" s="35">
        <f t="shared" si="1186"/>
        <v>0</v>
      </c>
      <c r="AX80" s="35">
        <f t="shared" si="1186"/>
        <v>0</v>
      </c>
      <c r="AY80" s="35">
        <f t="shared" si="1186"/>
        <v>0</v>
      </c>
      <c r="AZ80" s="36">
        <f t="shared" si="1186"/>
        <v>0</v>
      </c>
      <c r="BA80" s="37">
        <f t="shared" si="1186"/>
        <v>0</v>
      </c>
      <c r="BB80" s="38">
        <f t="shared" si="1186"/>
        <v>0</v>
      </c>
    </row>
    <row r="81" spans="1:54" ht="15" hidden="1" customHeight="1" x14ac:dyDescent="0.2">
      <c r="B81" s="116"/>
      <c r="C81" s="117"/>
      <c r="D81" s="118"/>
      <c r="E81" s="119"/>
      <c r="F81" s="92"/>
      <c r="G81" s="190">
        <f t="shared" ref="G81" si="1187">IF(AND($B73=$B79,$B73&lt;&gt;"",$B73&lt;&gt;0),F79+G75,F79)</f>
        <v>18</v>
      </c>
      <c r="H81" s="121"/>
      <c r="I81" s="165">
        <f t="shared" si="1157"/>
        <v>0</v>
      </c>
      <c r="J81" s="195">
        <f t="shared" ref="J81" si="1188">IF($B79=$B73,COUNTIF(L81:R81,0),COUNTIF(L82:R82,0)+COUNTIF(L82:R82,""))</f>
        <v>7</v>
      </c>
      <c r="K81" s="39">
        <f t="shared" ref="K81:R81" si="1189">IF($B73=$B79,K82+K75,K82)</f>
        <v>0</v>
      </c>
      <c r="L81" s="40">
        <f t="shared" si="1189"/>
        <v>0</v>
      </c>
      <c r="M81" s="40">
        <f t="shared" si="1189"/>
        <v>0</v>
      </c>
      <c r="N81" s="40">
        <f t="shared" si="1189"/>
        <v>0</v>
      </c>
      <c r="O81" s="40">
        <f t="shared" si="1189"/>
        <v>0</v>
      </c>
      <c r="P81" s="41">
        <f t="shared" si="1189"/>
        <v>0</v>
      </c>
      <c r="Q81" s="42">
        <f t="shared" si="1189"/>
        <v>0</v>
      </c>
      <c r="R81" s="43">
        <f t="shared" si="1189"/>
        <v>0</v>
      </c>
      <c r="S81" s="195">
        <f t="shared" ref="S81" si="1190">IF($B79=$B73,COUNTIF(U81:AA81,0),COUNTIF(U82:AA82,0)+COUNTIF(U82:AA82,""))</f>
        <v>7</v>
      </c>
      <c r="T81" s="39">
        <f t="shared" ref="T81:AA81" si="1191">IF($B73=$B79,T82+T75,T82)</f>
        <v>0</v>
      </c>
      <c r="U81" s="40">
        <f t="shared" si="1191"/>
        <v>0</v>
      </c>
      <c r="V81" s="40">
        <f t="shared" si="1191"/>
        <v>0</v>
      </c>
      <c r="W81" s="40">
        <f t="shared" si="1191"/>
        <v>0</v>
      </c>
      <c r="X81" s="40">
        <f t="shared" si="1191"/>
        <v>0</v>
      </c>
      <c r="Y81" s="41">
        <f t="shared" si="1191"/>
        <v>0</v>
      </c>
      <c r="Z81" s="42">
        <f t="shared" si="1191"/>
        <v>0</v>
      </c>
      <c r="AA81" s="43">
        <f t="shared" si="1191"/>
        <v>0</v>
      </c>
      <c r="AB81" s="195">
        <f t="shared" ref="AB81" si="1192">IF($B79=$B73,COUNTIF(AD81:AJ81,0),COUNTIF(AD82:AJ82,0)+COUNTIF(AD82:AJ82,""))</f>
        <v>7</v>
      </c>
      <c r="AC81" s="39">
        <f t="shared" ref="AC81:AJ81" si="1193">IF($B73=$B79,AC82+AC75,AC82)</f>
        <v>0</v>
      </c>
      <c r="AD81" s="40">
        <f t="shared" si="1193"/>
        <v>0</v>
      </c>
      <c r="AE81" s="40">
        <f t="shared" si="1193"/>
        <v>0</v>
      </c>
      <c r="AF81" s="40">
        <f t="shared" si="1193"/>
        <v>0</v>
      </c>
      <c r="AG81" s="40">
        <f t="shared" si="1193"/>
        <v>0</v>
      </c>
      <c r="AH81" s="41">
        <f t="shared" si="1193"/>
        <v>0</v>
      </c>
      <c r="AI81" s="42">
        <f t="shared" si="1193"/>
        <v>0</v>
      </c>
      <c r="AJ81" s="43">
        <f t="shared" si="1193"/>
        <v>0</v>
      </c>
      <c r="AK81" s="195">
        <f t="shared" ref="AK81" si="1194">IF($B79=$B73,COUNTIF(AM81:AS81,0),COUNTIF(AM82:AS82,0)+COUNTIF(AM82:AS82,""))</f>
        <v>7</v>
      </c>
      <c r="AL81" s="39">
        <f t="shared" ref="AL81:AS81" si="1195">IF($B73=$B79,AL82+AL75,AL82)</f>
        <v>0</v>
      </c>
      <c r="AM81" s="40">
        <f t="shared" si="1195"/>
        <v>0</v>
      </c>
      <c r="AN81" s="40">
        <f t="shared" si="1195"/>
        <v>0</v>
      </c>
      <c r="AO81" s="40">
        <f t="shared" si="1195"/>
        <v>0</v>
      </c>
      <c r="AP81" s="40">
        <f t="shared" si="1195"/>
        <v>0</v>
      </c>
      <c r="AQ81" s="41">
        <f t="shared" si="1195"/>
        <v>0</v>
      </c>
      <c r="AR81" s="42">
        <f t="shared" si="1195"/>
        <v>0</v>
      </c>
      <c r="AS81" s="43">
        <f t="shared" si="1195"/>
        <v>0</v>
      </c>
      <c r="AT81" s="195">
        <f t="shared" ref="AT81" si="1196">IF($B79=$B73,COUNTIF(AV81:BB81,0),COUNTIF(AV82:BB82,0)+COUNTIF(AV82:BB82,""))</f>
        <v>7</v>
      </c>
      <c r="AU81" s="39">
        <f t="shared" ref="AU81:BB81" si="1197">IF($B73=$B79,AU82+AU75,AU82)</f>
        <v>0</v>
      </c>
      <c r="AV81" s="40">
        <f t="shared" si="1197"/>
        <v>0</v>
      </c>
      <c r="AW81" s="40">
        <f t="shared" si="1197"/>
        <v>0</v>
      </c>
      <c r="AX81" s="40">
        <f t="shared" si="1197"/>
        <v>0</v>
      </c>
      <c r="AY81" s="40">
        <f t="shared" si="1197"/>
        <v>0</v>
      </c>
      <c r="AZ81" s="41">
        <f t="shared" si="1197"/>
        <v>0</v>
      </c>
      <c r="BA81" s="42">
        <f t="shared" si="1197"/>
        <v>0</v>
      </c>
      <c r="BB81" s="43">
        <f t="shared" si="1197"/>
        <v>0</v>
      </c>
    </row>
    <row r="82" spans="1:54" ht="15.75" customHeight="1" x14ac:dyDescent="0.2">
      <c r="A82" s="1">
        <f t="shared" ref="A82" si="1198">A79</f>
        <v>0</v>
      </c>
      <c r="B82" s="313">
        <f t="shared" ref="B82" si="1199">B76+1</f>
        <v>11</v>
      </c>
      <c r="C82" s="314"/>
      <c r="D82" s="314"/>
      <c r="E82" s="314"/>
      <c r="F82" s="31"/>
      <c r="G82" s="183"/>
      <c r="H82" s="122">
        <f t="shared" ref="H82" si="1200">5-COUNTIF(AU79,0)-COUNTIF(AL79,0)-COUNTIF(AC79,0)-COUNTIF(T79,0)-COUNTIF(K79,0)</f>
        <v>0</v>
      </c>
      <c r="I82" s="165">
        <f t="shared" si="1157"/>
        <v>0</v>
      </c>
      <c r="J82" s="187">
        <f t="shared" ref="J82" si="1201">IF($B79=$B73,J76+IF($F79&lt;&gt;$G79,(K79+$G81-$G80)/$F79,K79/$F79),IF($F79&lt;&gt;G79,(K79+$G81-$G80)/$F79,K79/$F79))</f>
        <v>0</v>
      </c>
      <c r="K82" s="7">
        <f t="shared" ref="K82:K83" si="1202">SUM(L82:R82)</f>
        <v>0</v>
      </c>
      <c r="L82" s="26">
        <f t="shared" ref="L82:R82" si="1203">L79</f>
        <v>0</v>
      </c>
      <c r="M82" s="26">
        <f t="shared" si="1203"/>
        <v>0</v>
      </c>
      <c r="N82" s="26">
        <f t="shared" si="1203"/>
        <v>0</v>
      </c>
      <c r="O82" s="26">
        <f t="shared" si="1203"/>
        <v>0</v>
      </c>
      <c r="P82" s="26">
        <f t="shared" si="1203"/>
        <v>0</v>
      </c>
      <c r="Q82" s="29">
        <f t="shared" si="1203"/>
        <v>0</v>
      </c>
      <c r="R82" s="23">
        <f t="shared" si="1203"/>
        <v>0</v>
      </c>
      <c r="S82" s="187">
        <f t="shared" ref="S82" si="1204">IF($B79=$B73,S76+IF($F79&lt;&gt;$G79,(T79+$G81-$G80)/$F79,T79/$F79),IF($F79&lt;&gt;P79,(T79+$G81-$G80)/$F79,T79/$F79))</f>
        <v>0</v>
      </c>
      <c r="T82" s="7">
        <f t="shared" ref="T82:T83" si="1205">SUM(U82:AA82)</f>
        <v>0</v>
      </c>
      <c r="U82" s="26">
        <f t="shared" ref="U82:AA82" si="1206">U79</f>
        <v>0</v>
      </c>
      <c r="V82" s="26">
        <f t="shared" si="1206"/>
        <v>0</v>
      </c>
      <c r="W82" s="26">
        <f t="shared" si="1206"/>
        <v>0</v>
      </c>
      <c r="X82" s="26">
        <f t="shared" si="1206"/>
        <v>0</v>
      </c>
      <c r="Y82" s="113">
        <f t="shared" si="1206"/>
        <v>0</v>
      </c>
      <c r="Z82" s="29">
        <f t="shared" si="1206"/>
        <v>0</v>
      </c>
      <c r="AA82" s="23">
        <f t="shared" si="1206"/>
        <v>0</v>
      </c>
      <c r="AB82" s="187">
        <f t="shared" ref="AB82" si="1207">IF($B79=$B73,AB76+IF($F79&lt;&gt;$G79,(AC79+$G81-$G80)/$F79,AC79/$F79),IF($F79&lt;&gt;Y79,(AC79+$G81-$G80)/$F79,AC79/$F79))</f>
        <v>0</v>
      </c>
      <c r="AC82" s="7">
        <f t="shared" ref="AC82:AC83" si="1208">SUM(AD82:AJ82)</f>
        <v>0</v>
      </c>
      <c r="AD82" s="26">
        <f t="shared" ref="AD82:AJ82" si="1209">AD79</f>
        <v>0</v>
      </c>
      <c r="AE82" s="26">
        <f t="shared" si="1209"/>
        <v>0</v>
      </c>
      <c r="AF82" s="26">
        <f t="shared" si="1209"/>
        <v>0</v>
      </c>
      <c r="AG82" s="26">
        <f t="shared" si="1209"/>
        <v>0</v>
      </c>
      <c r="AH82" s="113">
        <f t="shared" si="1209"/>
        <v>0</v>
      </c>
      <c r="AI82" s="29">
        <f t="shared" si="1209"/>
        <v>0</v>
      </c>
      <c r="AJ82" s="23">
        <f t="shared" si="1209"/>
        <v>0</v>
      </c>
      <c r="AK82" s="187">
        <f t="shared" ref="AK82" si="1210">IF($B79=$B73,AK76+IF($F79&lt;&gt;$G79,(AL79+$G81-$G80)/$F79,AL79/$F79),IF($F79&lt;&gt;AH79,(AL79+$G81-$G80)/$F79,AL79/$F79))</f>
        <v>0</v>
      </c>
      <c r="AL82" s="7">
        <f t="shared" ref="AL82:AL83" si="1211">SUM(AM82:AS82)</f>
        <v>0</v>
      </c>
      <c r="AM82" s="26">
        <f t="shared" ref="AM82:AS82" si="1212">AM79</f>
        <v>0</v>
      </c>
      <c r="AN82" s="26">
        <f t="shared" si="1212"/>
        <v>0</v>
      </c>
      <c r="AO82" s="26">
        <f t="shared" si="1212"/>
        <v>0</v>
      </c>
      <c r="AP82" s="26">
        <f t="shared" si="1212"/>
        <v>0</v>
      </c>
      <c r="AQ82" s="113">
        <f t="shared" si="1212"/>
        <v>0</v>
      </c>
      <c r="AR82" s="29">
        <f t="shared" si="1212"/>
        <v>0</v>
      </c>
      <c r="AS82" s="23">
        <f t="shared" si="1212"/>
        <v>0</v>
      </c>
      <c r="AT82" s="187">
        <f t="shared" ref="AT82" si="1213">IF($B79=$B73,AT76+IF($F79&lt;&gt;$G79,(AU79+$G81-$G80)/$F79,AU79/$F79),IF($F79&lt;&gt;AQ79,(AU79+$G81-$G80)/$F79,AU79/$F79))</f>
        <v>0</v>
      </c>
      <c r="AU82" s="7">
        <f t="shared" ref="AU82:AU83" si="1214">SUM(AV82:BB82)</f>
        <v>0</v>
      </c>
      <c r="AV82" s="6">
        <f t="shared" ref="AV82" si="1215">IF(SUM($AM$9:$AS$9)=SUM($AV$9:$BB$9),AV79,IF(AND(SUM($AV$9:$BB$9)&gt;42,SUM($AV$9:$BB$9)&lt;49),AV79,0))</f>
        <v>0</v>
      </c>
      <c r="AW82" s="6">
        <f t="shared" ref="AW82:BB82" si="1216">IF(SUM($AM$9:$AS$9)=SUM($AV$9:$BB$9),AW79,IF(AND(SUM($AV$9:$BB$9)&gt;42,SUM($AV$9:$BB$9)&lt;49),AW79,0))</f>
        <v>0</v>
      </c>
      <c r="AX82" s="6">
        <f t="shared" si="1216"/>
        <v>0</v>
      </c>
      <c r="AY82" s="6">
        <f t="shared" si="1216"/>
        <v>0</v>
      </c>
      <c r="AZ82" s="26">
        <f t="shared" si="1216"/>
        <v>0</v>
      </c>
      <c r="BA82" s="29">
        <f t="shared" si="1216"/>
        <v>0</v>
      </c>
      <c r="BB82" s="23">
        <f t="shared" si="1216"/>
        <v>0</v>
      </c>
    </row>
    <row r="83" spans="1:54" ht="15.75" customHeight="1" x14ac:dyDescent="0.2">
      <c r="A83" s="1">
        <f t="shared" ref="A83:A84" si="1217">A82</f>
        <v>0</v>
      </c>
      <c r="B83" s="313"/>
      <c r="C83" s="314"/>
      <c r="D83" s="314"/>
      <c r="E83" s="314"/>
      <c r="F83" s="31"/>
      <c r="G83" s="183"/>
      <c r="H83" s="123">
        <f t="shared" ref="H83" si="1218">IF($B79=$B73,H77+F83,$F83)</f>
        <v>0</v>
      </c>
      <c r="I83" s="165">
        <f t="shared" si="1157"/>
        <v>0</v>
      </c>
      <c r="J83" s="141">
        <f t="shared" ref="J83" si="1219">IF($H82=0,0,IF($B73=$B79,IF($H84&gt;0,$H84+J77,K79+J77),IF($H84&gt;0,$H84,K79)))</f>
        <v>0</v>
      </c>
      <c r="K83" s="7">
        <f t="shared" si="1202"/>
        <v>0</v>
      </c>
      <c r="L83" s="6"/>
      <c r="M83" s="6"/>
      <c r="N83" s="6"/>
      <c r="O83" s="6"/>
      <c r="P83" s="26"/>
      <c r="Q83" s="29"/>
      <c r="R83" s="23"/>
      <c r="S83" s="141">
        <f t="shared" ref="S83" si="1220">IF($H82=0,0,IF($B73=$B79,IF($H84&gt;0,$H84+S77,T79+S77),IF($H84&gt;0,$H84,T79)))</f>
        <v>0</v>
      </c>
      <c r="T83" s="7">
        <f t="shared" si="1205"/>
        <v>0</v>
      </c>
      <c r="U83" s="6"/>
      <c r="V83" s="6"/>
      <c r="W83" s="6"/>
      <c r="X83" s="6"/>
      <c r="Y83" s="26"/>
      <c r="Z83" s="29"/>
      <c r="AA83" s="23"/>
      <c r="AB83" s="141">
        <f t="shared" ref="AB83" si="1221">IF($H82=0,0,IF($B73=$B79,IF($H84&gt;0,$H84+AB77,AC79+AB77),IF($H84&gt;0,$H84,AC79)))</f>
        <v>0</v>
      </c>
      <c r="AC83" s="7">
        <f t="shared" si="1208"/>
        <v>0</v>
      </c>
      <c r="AD83" s="6"/>
      <c r="AE83" s="6"/>
      <c r="AF83" s="6"/>
      <c r="AG83" s="6"/>
      <c r="AH83" s="26"/>
      <c r="AI83" s="29"/>
      <c r="AJ83" s="23"/>
      <c r="AK83" s="141">
        <f t="shared" ref="AK83" si="1222">IF($H82=0,0,IF($B73=$B79,IF($H84&gt;0,$H84+AK77,AL79+AK77),IF($H84&gt;0,$H84,AL79)))</f>
        <v>0</v>
      </c>
      <c r="AL83" s="7">
        <f t="shared" si="1211"/>
        <v>0</v>
      </c>
      <c r="AM83" s="6"/>
      <c r="AN83" s="6"/>
      <c r="AO83" s="6"/>
      <c r="AP83" s="6"/>
      <c r="AQ83" s="26"/>
      <c r="AR83" s="29"/>
      <c r="AS83" s="23"/>
      <c r="AT83" s="141">
        <f t="shared" ref="AT83" si="1223">IF($H82=0,0,IF($B73=$B79,IF($H84&gt;0,$H84+AT77,AU79+AT77),IF($H84&gt;0,$H84,AU79)))</f>
        <v>0</v>
      </c>
      <c r="AU83" s="7">
        <f t="shared" si="1214"/>
        <v>0</v>
      </c>
      <c r="AV83" s="6"/>
      <c r="AW83" s="6"/>
      <c r="AX83" s="6"/>
      <c r="AY83" s="6"/>
      <c r="AZ83" s="26"/>
      <c r="BA83" s="29"/>
      <c r="BB83" s="23"/>
    </row>
    <row r="84" spans="1:54" ht="18.75" customHeight="1" thickBot="1" x14ac:dyDescent="0.25">
      <c r="A84" s="1">
        <f t="shared" si="1217"/>
        <v>0</v>
      </c>
      <c r="B84" s="323" t="str">
        <f>IF(B79="",Wydruk!$AE$6,IF(J80=0,Wydruk!$AE$7,IF(AND(G80&lt;G81,B79&lt;&gt;$B85),Wydruk!$AE$13,IF(AND($B79=$B73,$B79&lt;&gt;$B85),IF(OR(OR(J84&lt;4,J84&gt;5),OR(S84&lt;4,S84&gt;5),OR(AB84&lt;4,AB84&gt;5),OR(AK84&lt;4,AK84&gt;5),OR(AND(AT84&lt;4,AT84&gt;0),AT84&gt;5)),Wydruk!$AE$8,Wydruk!$AE$9),IF($B79=$B85,IF($F83&lt;&gt;0,Wydruk!$AE$12,Wydruk!$AE$10),IF(OR(OR(J80&lt;4,J80&gt;5),OR(S80&lt;4,S80&gt;5),OR(AB80&lt;4,AB80&gt;5),OR(AK80&lt;4,AK80&gt;5),OR(AND(AT80&lt;4,AT80&gt;0),AT80&gt;5)),Wydruk!$AE$8,Wydruk!$AE$11))))))</f>
        <v>Uzupełnij liczby godzin tygodniowego planu</v>
      </c>
      <c r="C84" s="324"/>
      <c r="D84" s="324"/>
      <c r="E84" s="324"/>
      <c r="F84" s="173">
        <f>luty!F84</f>
        <v>0</v>
      </c>
      <c r="G84" s="184">
        <f>luty!G84</f>
        <v>0</v>
      </c>
      <c r="H84" s="191">
        <f t="shared" ref="H84" si="1224">IF(OR($G84=0,$F84=0,$G84="",$F84=""),0,$G84/$F84)</f>
        <v>0</v>
      </c>
      <c r="I84" s="193"/>
      <c r="J84" s="176">
        <f t="shared" ref="J84" si="1225">IF($B73=$B79,IF(L79+L74&gt;0,1,0)+IF(M79+M74&gt;0,1,0)+IF(N79+N74&gt;0,1,0)+IF(O79+O74&gt;0,1,0)+IF(P79+P74&gt;0,1,0)+IF(Q79+Q74&gt;0,1,0)+IF(R79+R74&gt;0,1,0),J80)</f>
        <v>0</v>
      </c>
      <c r="K84" s="133">
        <f t="shared" ref="K84" si="1226">IF(OR($B79=$B85,J84=0,(K80-Q84+O84)&lt;=0),0,(K80-Q84+O84)/J84)</f>
        <v>0</v>
      </c>
      <c r="L84" s="137">
        <f t="shared" ref="L84" si="1227">IF(K84*(7-J81)&lt;=0,0,K84*(7-J81))</f>
        <v>0</v>
      </c>
      <c r="M84" s="311">
        <f t="shared" ref="M84" si="1228">ROUND(IF(OR(K81-K84*(7-J81)+P84&lt;0,$B79=$B85,K84&lt;=0,K81=0),0,IF(K81-K84*(7-J81)+P84&gt;Q84-O84+P84,Q84-O84+P84,K81-K84*(7-J81)+P84)),1)</f>
        <v>0</v>
      </c>
      <c r="N84" s="312"/>
      <c r="O84" s="139">
        <f t="shared" ref="O84" si="1229">IF(OR($B79=$B85,J80=0),0,IF($B79=$B73,J79,$F79))</f>
        <v>0</v>
      </c>
      <c r="P84" s="30">
        <f t="shared" ref="P84" si="1230">IF(OR($B79=$B85,J84=0),0,$G81-$G80)</f>
        <v>0</v>
      </c>
      <c r="Q84" s="134">
        <f t="shared" ref="Q84" si="1231">IF(OR($B79=$B85,J84=0),0,J83)</f>
        <v>0</v>
      </c>
      <c r="R84" s="138">
        <f t="shared" ref="R84" si="1232">IF($B79=$B85,0,K81)</f>
        <v>0</v>
      </c>
      <c r="S84" s="176">
        <f t="shared" ref="S84" si="1233">IF($B73=$B79,IF(U79+U74&gt;0,1,0)+IF(V79+V74&gt;0,1,0)+IF(W79+W74&gt;0,1,0)+IF(X79+X74&gt;0,1,0)+IF(Y79+Y74&gt;0,1,0)+IF(Z79+Z74&gt;0,1,0)+IF(AA79+AA74&gt;0,1,0),S80)</f>
        <v>0</v>
      </c>
      <c r="T84" s="133">
        <f t="shared" ref="T84" si="1234">IF(OR($B79=$B85,S84=0,(T80-Z84+X84)&lt;=0),0,(T80-Z84+X84)/S84)</f>
        <v>0</v>
      </c>
      <c r="U84" s="137">
        <f t="shared" ref="U84" si="1235">IF(T84*(7-S81)&lt;=0,0,T84*(7-S81))</f>
        <v>0</v>
      </c>
      <c r="V84" s="311">
        <f t="shared" ref="V84" si="1236">ROUND(IF(OR(T81-T84*(7-S81)+Y84&lt;0,$B79=$B85,T84&lt;=0,T81=0),0,IF(T81-T84*(7-S81)+Y84&gt;Z84-X84+Y84,Z84-X84+Y84,T81-T84*(7-S81)+Y84)),1)</f>
        <v>0</v>
      </c>
      <c r="W84" s="312"/>
      <c r="X84" s="139">
        <f t="shared" ref="X84" si="1237">IF(OR($B79=$B85,S80=0),0,IF($B79=$B73,S79,$F79))</f>
        <v>0</v>
      </c>
      <c r="Y84" s="30">
        <f t="shared" ref="Y84" si="1238">IF(OR($B79=$B85,S84=0),0,$G81-$G80)</f>
        <v>0</v>
      </c>
      <c r="Z84" s="134">
        <f t="shared" ref="Z84" si="1239">IF(OR($B79=$B85,S84=0),0,S83)</f>
        <v>0</v>
      </c>
      <c r="AA84" s="138">
        <f t="shared" ref="AA84" si="1240">IF($B79=$B85,0,T81)</f>
        <v>0</v>
      </c>
      <c r="AB84" s="176">
        <f t="shared" ref="AB84" si="1241">IF($B73=$B79,IF(AD79+AD74&gt;0,1,0)+IF(AE79+AE74&gt;0,1,0)+IF(AF79+AF74&gt;0,1,0)+IF(AG79+AG74&gt;0,1,0)+IF(AH79+AH74&gt;0,1,0)+IF(AI79+AI74&gt;0,1,0)+IF(AJ79+AJ74&gt;0,1,0),AB80)</f>
        <v>0</v>
      </c>
      <c r="AC84" s="133">
        <f t="shared" ref="AC84" si="1242">IF(OR($B79=$B85,AB84=0,(AC80-AI84+AG84)&lt;=0),0,(AC80-AI84+AG84)/AB84)</f>
        <v>0</v>
      </c>
      <c r="AD84" s="137">
        <f t="shared" ref="AD84" si="1243">IF(AC84*(7-AB81)&lt;=0,0,AC84*(7-AB81))</f>
        <v>0</v>
      </c>
      <c r="AE84" s="311">
        <f t="shared" ref="AE84" si="1244">ROUND(IF(OR(AC81-AC84*(7-AB81)+AH84&lt;0,$B79=$B85,AC84&lt;=0,AC81=0),0,IF(AC81-AC84*(7-AB81)+AH84&gt;AI84-AG84+AH84,AI84-AG84+AH84,AC81-AC84*(7-AB81)+AH84)),1)</f>
        <v>0</v>
      </c>
      <c r="AF84" s="312"/>
      <c r="AG84" s="139">
        <f t="shared" ref="AG84" si="1245">IF(OR($B79=$B85,AB80=0),0,IF($B79=$B73,AB79,$F79))</f>
        <v>0</v>
      </c>
      <c r="AH84" s="30">
        <f t="shared" ref="AH84" si="1246">IF(OR($B79=$B85,AB84=0),0,$G81-$G80)</f>
        <v>0</v>
      </c>
      <c r="AI84" s="134">
        <f t="shared" ref="AI84" si="1247">IF(OR($B79=$B85,AB84=0),0,AB83)</f>
        <v>0</v>
      </c>
      <c r="AJ84" s="138">
        <f t="shared" ref="AJ84" si="1248">IF($B79=$B85,0,AC81)</f>
        <v>0</v>
      </c>
      <c r="AK84" s="176">
        <f t="shared" ref="AK84" si="1249">IF($B73=$B79,IF(AM79+AM74&gt;0,1,0)+IF(AN79+AN74&gt;0,1,0)+IF(AO79+AO74&gt;0,1,0)+IF(AP79+AP74&gt;0,1,0)+IF(AQ79+AQ74&gt;0,1,0)+IF(AR79+AR74&gt;0,1,0)+IF(AS79+AS74&gt;0,1,0),AK80)</f>
        <v>0</v>
      </c>
      <c r="AL84" s="133">
        <f t="shared" ref="AL84" si="1250">IF(OR($B79=$B85,AK84=0,(AL80-AR84+AP84)&lt;=0),0,(AL80-AR84+AP84)/AK84)</f>
        <v>0</v>
      </c>
      <c r="AM84" s="137">
        <f t="shared" ref="AM84" si="1251">IF(AL84*(7-AK81)&lt;=0,0,AL84*(7-AK81))</f>
        <v>0</v>
      </c>
      <c r="AN84" s="311">
        <f t="shared" ref="AN84" si="1252">ROUND(IF(OR(AL81-AL84*(7-AK81)+AQ84&lt;0,$B79=$B85,AL84&lt;=0,AL81=0),0,IF(AL81-AL84*(7-AK81)+AQ84&gt;AR84-AP84+AQ84,AR84-AP84+AQ84,AL81-AL84*(7-AK81)+AQ84)),1)</f>
        <v>0</v>
      </c>
      <c r="AO84" s="312"/>
      <c r="AP84" s="139">
        <f t="shared" ref="AP84" si="1253">IF(OR($B79=$B85,AK80=0),0,IF($B79=$B73,AK79,$F79))</f>
        <v>0</v>
      </c>
      <c r="AQ84" s="30">
        <f t="shared" ref="AQ84" si="1254">IF(OR($B79=$B85,AK84=0),0,$G81-$G80)</f>
        <v>0</v>
      </c>
      <c r="AR84" s="134">
        <f t="shared" ref="AR84" si="1255">IF(OR($B79=$B85,AK84=0),0,AK83)</f>
        <v>0</v>
      </c>
      <c r="AS84" s="138">
        <f t="shared" ref="AS84" si="1256">IF($B79=$B85,0,AL81)</f>
        <v>0</v>
      </c>
      <c r="AT84" s="176">
        <f t="shared" ref="AT84" si="1257">IF($B73=$B79,IF(AV79+AV74&gt;0,1,0)+IF(AW79+AW74&gt;0,1,0)+IF(AX79+AX74&gt;0,1,0)+IF(AY79+AY74&gt;0,1,0)+IF(AZ79+AZ74&gt;0,1,0)+IF(BA79+BA74&gt;0,1,0)+IF(BB79+BB74&gt;0,1,0),AT80)</f>
        <v>0</v>
      </c>
      <c r="AU84" s="133">
        <f t="shared" ref="AU84" si="1258">IF(OR($B79=$B85,AT84=0,(AU80-BA84+AY84)&lt;=0),0,(AU80-BA84+AY84)/AT84)</f>
        <v>0</v>
      </c>
      <c r="AV84" s="137">
        <f t="shared" ref="AV84" si="1259">IF(AU84*(7-AT81)&lt;=0,0,AU84*(7-AT81))</f>
        <v>0</v>
      </c>
      <c r="AW84" s="311">
        <f t="shared" ref="AW84" si="1260">ROUND(IF(OR(AU81-AU84*(7-AT81)+AZ84&lt;0,$B79=$B85,AU84&lt;=0,AU81=0),0,IF(AU81-AU84*(7-AT81)+AZ84&gt;BA84-AY84+AZ84,BA84-AY84+AZ84,AU81-AU84*(7-AT81)+AZ84)),1)</f>
        <v>0</v>
      </c>
      <c r="AX84" s="312"/>
      <c r="AY84" s="139">
        <f t="shared" ref="AY84" si="1261">IF(OR($B79=$B85,AT80=0),0,IF($B79=$B73,AT79,$F79))</f>
        <v>0</v>
      </c>
      <c r="AZ84" s="30">
        <f t="shared" ref="AZ84" si="1262">IF(OR($B79=$B85,AT84=0),0,$G81-$G80)</f>
        <v>0</v>
      </c>
      <c r="BA84" s="134">
        <f t="shared" ref="BA84" si="1263">IF(OR($B79=$B85,AT84=0),0,AT83)</f>
        <v>0</v>
      </c>
      <c r="BB84" s="138">
        <f t="shared" ref="BB84" si="1264">IF($B79=$B85,0,AU81)</f>
        <v>0</v>
      </c>
    </row>
    <row r="85" spans="1:54" ht="15.75" x14ac:dyDescent="0.2">
      <c r="A85" s="1">
        <f t="shared" ref="A85" si="1265">IF(B85="","1. Niewypełnione",B85)</f>
        <v>0</v>
      </c>
      <c r="B85" s="320">
        <f>luty!B85</f>
        <v>0</v>
      </c>
      <c r="C85" s="321">
        <f>luty!C85</f>
        <v>0</v>
      </c>
      <c r="D85" s="321">
        <f>luty!D85</f>
        <v>0</v>
      </c>
      <c r="E85" s="321">
        <f>luty!E85</f>
        <v>0</v>
      </c>
      <c r="F85" s="177">
        <f>luty!F85</f>
        <v>18</v>
      </c>
      <c r="G85" s="185">
        <f>luty!G85</f>
        <v>18</v>
      </c>
      <c r="H85" s="177"/>
      <c r="I85" s="192">
        <f t="shared" ref="I85:I89" si="1266">K85+T85+AC85+AL85+AU85</f>
        <v>0</v>
      </c>
      <c r="J85" s="186">
        <f t="shared" ref="J85" si="1267">IF(OR($B85=$B91,J88=0),0,ROUND((K86+P90)/J88,0))</f>
        <v>0</v>
      </c>
      <c r="K85" s="51">
        <f t="shared" ref="K85:K86" si="1268">SUM(L85:R85)</f>
        <v>0</v>
      </c>
      <c r="L85" s="52">
        <f>luty!L85</f>
        <v>0</v>
      </c>
      <c r="M85" s="52">
        <f>luty!M85</f>
        <v>0</v>
      </c>
      <c r="N85" s="52">
        <f>luty!N85</f>
        <v>0</v>
      </c>
      <c r="O85" s="52">
        <f>luty!O85</f>
        <v>0</v>
      </c>
      <c r="P85" s="53">
        <f>luty!P85</f>
        <v>0</v>
      </c>
      <c r="Q85" s="54">
        <f>luty!Q85</f>
        <v>0</v>
      </c>
      <c r="R85" s="55">
        <f>luty!R85</f>
        <v>0</v>
      </c>
      <c r="S85" s="188">
        <f t="shared" ref="S85" si="1269">IF(OR($B85=$B91,S88=0),0,ROUND((T86+Y90)/S88,0))</f>
        <v>0</v>
      </c>
      <c r="T85" s="51">
        <f t="shared" ref="T85:T86" si="1270">SUM(U85:AA85)</f>
        <v>0</v>
      </c>
      <c r="U85" s="52">
        <f>luty!U85</f>
        <v>0</v>
      </c>
      <c r="V85" s="52">
        <f>luty!V85</f>
        <v>0</v>
      </c>
      <c r="W85" s="52">
        <f>luty!W85</f>
        <v>0</v>
      </c>
      <c r="X85" s="52">
        <f>luty!X85</f>
        <v>0</v>
      </c>
      <c r="Y85" s="53">
        <f>luty!Y85</f>
        <v>0</v>
      </c>
      <c r="Z85" s="54">
        <f>luty!Z85</f>
        <v>0</v>
      </c>
      <c r="AA85" s="55">
        <f>luty!AA85</f>
        <v>0</v>
      </c>
      <c r="AB85" s="188">
        <f t="shared" ref="AB85" si="1271">IF(OR($B85=$B91,AB88=0),0,ROUND((AC86+AH90)/AB88,0))</f>
        <v>0</v>
      </c>
      <c r="AC85" s="51">
        <f t="shared" ref="AC85:AC86" si="1272">SUM(AD85:AJ85)</f>
        <v>0</v>
      </c>
      <c r="AD85" s="52">
        <f>luty!AD85</f>
        <v>0</v>
      </c>
      <c r="AE85" s="52">
        <f>luty!AE85</f>
        <v>0</v>
      </c>
      <c r="AF85" s="52">
        <f>luty!AF85</f>
        <v>0</v>
      </c>
      <c r="AG85" s="52">
        <f>luty!AG85</f>
        <v>0</v>
      </c>
      <c r="AH85" s="53">
        <f>luty!AH85</f>
        <v>0</v>
      </c>
      <c r="AI85" s="54">
        <f>luty!AI85</f>
        <v>0</v>
      </c>
      <c r="AJ85" s="55">
        <f>luty!AJ85</f>
        <v>0</v>
      </c>
      <c r="AK85" s="188">
        <f t="shared" ref="AK85" si="1273">IF(OR($B85=$B91,AK88=0),0,ROUND((AL86+AQ90)/AK88,0))</f>
        <v>0</v>
      </c>
      <c r="AL85" s="51">
        <f t="shared" ref="AL85:AL86" si="1274">SUM(AM85:AS85)</f>
        <v>0</v>
      </c>
      <c r="AM85" s="52">
        <f>luty!AM85</f>
        <v>0</v>
      </c>
      <c r="AN85" s="52">
        <f>luty!AN85</f>
        <v>0</v>
      </c>
      <c r="AO85" s="52">
        <f>luty!AO85</f>
        <v>0</v>
      </c>
      <c r="AP85" s="52">
        <f>luty!AP85</f>
        <v>0</v>
      </c>
      <c r="AQ85" s="53">
        <f>luty!AQ85</f>
        <v>0</v>
      </c>
      <c r="AR85" s="54">
        <f>luty!AR85</f>
        <v>0</v>
      </c>
      <c r="AS85" s="55">
        <f>luty!AS85</f>
        <v>0</v>
      </c>
      <c r="AT85" s="188">
        <f t="shared" ref="AT85" si="1275">IF(OR($B85=$B91,AT88=0),0,ROUND((AU86+AZ90)/AT88,0))</f>
        <v>0</v>
      </c>
      <c r="AU85" s="51">
        <f t="shared" ref="AU85:AU86" si="1276">SUM(AV85:BB85)</f>
        <v>0</v>
      </c>
      <c r="AV85" s="52">
        <f t="shared" ref="AV85" si="1277">IF(SUM($AM$9:$AS$9)=SUM($AV$9:$BB$9),AM85,IF(AND(SUM($AV$9:$BB$9)&gt;42,SUM($AV$9:$BB$9)&lt;49),AM85,0))</f>
        <v>0</v>
      </c>
      <c r="AW85" s="52">
        <f t="shared" ref="AW85" si="1278">IF(SUM($AM$9:$AS$9)=SUM($AV$9:$BB$9),AN85,IF(AND(SUM($AV$9:$BB$9)&gt;42,SUM($AV$9:$BB$9)&lt;49),AN85,0))</f>
        <v>0</v>
      </c>
      <c r="AX85" s="52">
        <f t="shared" ref="AX85" si="1279">IF(SUM($AM$9:$AS$9)=SUM($AV$9:$BB$9),AO85,IF(AND(SUM($AV$9:$BB$9)&gt;42,SUM($AV$9:$BB$9)&lt;49),AO85,0))</f>
        <v>0</v>
      </c>
      <c r="AY85" s="52">
        <f t="shared" ref="AY85" si="1280">IF(SUM($AM$9:$AS$9)=SUM($AV$9:$BB$9),AP85,IF(AND(SUM($AV$9:$BB$9)&gt;42,SUM($AV$9:$BB$9)&lt;49),AP85,0))</f>
        <v>0</v>
      </c>
      <c r="AZ85" s="53">
        <f t="shared" ref="AZ85" si="1281">IF(SUM($AM$9:$AS$9)=SUM($AV$9:$BB$9),AQ85,IF(AND(SUM($AV$9:$BB$9)&gt;42,SUM($AV$9:$BB$9)&lt;49),AQ85,0))</f>
        <v>0</v>
      </c>
      <c r="BA85" s="54">
        <f t="shared" ref="BA85" si="1282">IF(SUM($AM$9:$AS$9)=SUM($AV$9:$BB$9),AR85,IF(AND(SUM($AV$9:$BB$9)&gt;42,SUM($AV$9:$BB$9)&lt;49),AR85,0))</f>
        <v>0</v>
      </c>
      <c r="BB85" s="55">
        <f t="shared" ref="BB85" si="1283">IF(SUM($AM$9:$AS$9)=SUM($AV$9:$BB$9),AS85,IF(AND(SUM($AV$9:$BB$9)&gt;42,SUM($AV$9:$BB$9)&lt;49),AS85,0))</f>
        <v>0</v>
      </c>
    </row>
    <row r="86" spans="1:54" ht="12.75" hidden="1" customHeight="1" x14ac:dyDescent="0.2">
      <c r="B86" s="93"/>
      <c r="C86" s="94"/>
      <c r="D86" s="95"/>
      <c r="E86" s="115"/>
      <c r="F86" s="140" t="b">
        <f t="shared" ref="F86" si="1284">IF($B79=$B85,OR(F80,G85&lt;F85),G85&lt;F85)</f>
        <v>0</v>
      </c>
      <c r="G86" s="189">
        <f t="shared" ref="G86" si="1285">IF(AND($B79=$B85,$B79&lt;&gt;"",$B79&lt;&gt;0),G85+G80,G85)</f>
        <v>18</v>
      </c>
      <c r="H86" s="120"/>
      <c r="I86" s="165">
        <f t="shared" si="1266"/>
        <v>0</v>
      </c>
      <c r="J86" s="194">
        <f t="shared" ref="J86" si="1286">7-COUNTIF(L85:R85,0)-COUNTIF(L85:R85,"")</f>
        <v>0</v>
      </c>
      <c r="K86" s="22">
        <f t="shared" si="1268"/>
        <v>0</v>
      </c>
      <c r="L86" s="35">
        <f t="shared" ref="L86:R86" si="1287">IF($B79=$B85,L85+L80,L85)</f>
        <v>0</v>
      </c>
      <c r="M86" s="35">
        <f t="shared" si="1287"/>
        <v>0</v>
      </c>
      <c r="N86" s="35">
        <f t="shared" si="1287"/>
        <v>0</v>
      </c>
      <c r="O86" s="35">
        <f t="shared" si="1287"/>
        <v>0</v>
      </c>
      <c r="P86" s="36">
        <f t="shared" si="1287"/>
        <v>0</v>
      </c>
      <c r="Q86" s="37">
        <f t="shared" si="1287"/>
        <v>0</v>
      </c>
      <c r="R86" s="38">
        <f t="shared" si="1287"/>
        <v>0</v>
      </c>
      <c r="S86" s="194">
        <f t="shared" ref="S86" si="1288">7-COUNTIF(U85:AA85,0)-COUNTIF(U85:AA85,"")</f>
        <v>0</v>
      </c>
      <c r="T86" s="22">
        <f t="shared" si="1270"/>
        <v>0</v>
      </c>
      <c r="U86" s="35">
        <f t="shared" ref="U86:AA86" si="1289">IF($B79=$B85,U85+U80,U85)</f>
        <v>0</v>
      </c>
      <c r="V86" s="35">
        <f t="shared" si="1289"/>
        <v>0</v>
      </c>
      <c r="W86" s="35">
        <f t="shared" si="1289"/>
        <v>0</v>
      </c>
      <c r="X86" s="35">
        <f t="shared" si="1289"/>
        <v>0</v>
      </c>
      <c r="Y86" s="36">
        <f t="shared" si="1289"/>
        <v>0</v>
      </c>
      <c r="Z86" s="37">
        <f t="shared" si="1289"/>
        <v>0</v>
      </c>
      <c r="AA86" s="38">
        <f t="shared" si="1289"/>
        <v>0</v>
      </c>
      <c r="AB86" s="194">
        <f t="shared" ref="AB86" si="1290">7-COUNTIF(AD85:AJ85,0)-COUNTIF(AD85:AJ85,"")</f>
        <v>0</v>
      </c>
      <c r="AC86" s="22">
        <f t="shared" si="1272"/>
        <v>0</v>
      </c>
      <c r="AD86" s="35">
        <f t="shared" ref="AD86:AJ86" si="1291">IF($B79=$B85,AD85+AD80,AD85)</f>
        <v>0</v>
      </c>
      <c r="AE86" s="35">
        <f t="shared" si="1291"/>
        <v>0</v>
      </c>
      <c r="AF86" s="35">
        <f t="shared" si="1291"/>
        <v>0</v>
      </c>
      <c r="AG86" s="35">
        <f t="shared" si="1291"/>
        <v>0</v>
      </c>
      <c r="AH86" s="36">
        <f t="shared" si="1291"/>
        <v>0</v>
      </c>
      <c r="AI86" s="37">
        <f t="shared" si="1291"/>
        <v>0</v>
      </c>
      <c r="AJ86" s="38">
        <f t="shared" si="1291"/>
        <v>0</v>
      </c>
      <c r="AK86" s="194">
        <f t="shared" ref="AK86" si="1292">7-COUNTIF(AM85:AS85,0)-COUNTIF(AM85:AS85,"")</f>
        <v>0</v>
      </c>
      <c r="AL86" s="22">
        <f t="shared" si="1274"/>
        <v>0</v>
      </c>
      <c r="AM86" s="35">
        <f t="shared" ref="AM86:AS86" si="1293">IF($B79=$B85,AM85+AM80,AM85)</f>
        <v>0</v>
      </c>
      <c r="AN86" s="35">
        <f t="shared" si="1293"/>
        <v>0</v>
      </c>
      <c r="AO86" s="35">
        <f t="shared" si="1293"/>
        <v>0</v>
      </c>
      <c r="AP86" s="35">
        <f t="shared" si="1293"/>
        <v>0</v>
      </c>
      <c r="AQ86" s="36">
        <f t="shared" si="1293"/>
        <v>0</v>
      </c>
      <c r="AR86" s="37">
        <f t="shared" si="1293"/>
        <v>0</v>
      </c>
      <c r="AS86" s="38">
        <f t="shared" si="1293"/>
        <v>0</v>
      </c>
      <c r="AT86" s="194">
        <f t="shared" ref="AT86" si="1294">7-COUNTIF(AV85:BB85,0)-COUNTIF(AV85:BB85,"")</f>
        <v>0</v>
      </c>
      <c r="AU86" s="22">
        <f t="shared" si="1276"/>
        <v>0</v>
      </c>
      <c r="AV86" s="35">
        <f t="shared" ref="AV86:BB86" si="1295">IF($B79=$B85,AV85+AV80,AV85)</f>
        <v>0</v>
      </c>
      <c r="AW86" s="35">
        <f t="shared" si="1295"/>
        <v>0</v>
      </c>
      <c r="AX86" s="35">
        <f t="shared" si="1295"/>
        <v>0</v>
      </c>
      <c r="AY86" s="35">
        <f t="shared" si="1295"/>
        <v>0</v>
      </c>
      <c r="AZ86" s="36">
        <f t="shared" si="1295"/>
        <v>0</v>
      </c>
      <c r="BA86" s="37">
        <f t="shared" si="1295"/>
        <v>0</v>
      </c>
      <c r="BB86" s="38">
        <f t="shared" si="1295"/>
        <v>0</v>
      </c>
    </row>
    <row r="87" spans="1:54" ht="15" hidden="1" customHeight="1" x14ac:dyDescent="0.2">
      <c r="B87" s="116"/>
      <c r="C87" s="117"/>
      <c r="D87" s="118"/>
      <c r="E87" s="119"/>
      <c r="F87" s="92"/>
      <c r="G87" s="190">
        <f t="shared" ref="G87" si="1296">IF(AND($B79=$B85,$B79&lt;&gt;"",$B79&lt;&gt;0),F85+G81,F85)</f>
        <v>18</v>
      </c>
      <c r="H87" s="121"/>
      <c r="I87" s="165">
        <f t="shared" si="1266"/>
        <v>0</v>
      </c>
      <c r="J87" s="195">
        <f t="shared" ref="J87" si="1297">IF($B85=$B79,COUNTIF(L87:R87,0),COUNTIF(L88:R88,0)+COUNTIF(L88:R88,""))</f>
        <v>7</v>
      </c>
      <c r="K87" s="39">
        <f t="shared" ref="K87:R87" si="1298">IF($B79=$B85,K88+K81,K88)</f>
        <v>0</v>
      </c>
      <c r="L87" s="40">
        <f t="shared" si="1298"/>
        <v>0</v>
      </c>
      <c r="M87" s="40">
        <f t="shared" si="1298"/>
        <v>0</v>
      </c>
      <c r="N87" s="40">
        <f t="shared" si="1298"/>
        <v>0</v>
      </c>
      <c r="O87" s="40">
        <f t="shared" si="1298"/>
        <v>0</v>
      </c>
      <c r="P87" s="41">
        <f t="shared" si="1298"/>
        <v>0</v>
      </c>
      <c r="Q87" s="42">
        <f t="shared" si="1298"/>
        <v>0</v>
      </c>
      <c r="R87" s="43">
        <f t="shared" si="1298"/>
        <v>0</v>
      </c>
      <c r="S87" s="195">
        <f t="shared" ref="S87" si="1299">IF($B85=$B79,COUNTIF(U87:AA87,0),COUNTIF(U88:AA88,0)+COUNTIF(U88:AA88,""))</f>
        <v>7</v>
      </c>
      <c r="T87" s="39">
        <f t="shared" ref="T87:AA87" si="1300">IF($B79=$B85,T88+T81,T88)</f>
        <v>0</v>
      </c>
      <c r="U87" s="40">
        <f t="shared" si="1300"/>
        <v>0</v>
      </c>
      <c r="V87" s="40">
        <f t="shared" si="1300"/>
        <v>0</v>
      </c>
      <c r="W87" s="40">
        <f t="shared" si="1300"/>
        <v>0</v>
      </c>
      <c r="X87" s="40">
        <f t="shared" si="1300"/>
        <v>0</v>
      </c>
      <c r="Y87" s="41">
        <f t="shared" si="1300"/>
        <v>0</v>
      </c>
      <c r="Z87" s="42">
        <f t="shared" si="1300"/>
        <v>0</v>
      </c>
      <c r="AA87" s="43">
        <f t="shared" si="1300"/>
        <v>0</v>
      </c>
      <c r="AB87" s="195">
        <f t="shared" ref="AB87" si="1301">IF($B85=$B79,COUNTIF(AD87:AJ87,0),COUNTIF(AD88:AJ88,0)+COUNTIF(AD88:AJ88,""))</f>
        <v>7</v>
      </c>
      <c r="AC87" s="39">
        <f t="shared" ref="AC87:AJ87" si="1302">IF($B79=$B85,AC88+AC81,AC88)</f>
        <v>0</v>
      </c>
      <c r="AD87" s="40">
        <f t="shared" si="1302"/>
        <v>0</v>
      </c>
      <c r="AE87" s="40">
        <f t="shared" si="1302"/>
        <v>0</v>
      </c>
      <c r="AF87" s="40">
        <f t="shared" si="1302"/>
        <v>0</v>
      </c>
      <c r="AG87" s="40">
        <f t="shared" si="1302"/>
        <v>0</v>
      </c>
      <c r="AH87" s="41">
        <f t="shared" si="1302"/>
        <v>0</v>
      </c>
      <c r="AI87" s="42">
        <f t="shared" si="1302"/>
        <v>0</v>
      </c>
      <c r="AJ87" s="43">
        <f t="shared" si="1302"/>
        <v>0</v>
      </c>
      <c r="AK87" s="195">
        <f t="shared" ref="AK87" si="1303">IF($B85=$B79,COUNTIF(AM87:AS87,0),COUNTIF(AM88:AS88,0)+COUNTIF(AM88:AS88,""))</f>
        <v>7</v>
      </c>
      <c r="AL87" s="39">
        <f t="shared" ref="AL87:AS87" si="1304">IF($B79=$B85,AL88+AL81,AL88)</f>
        <v>0</v>
      </c>
      <c r="AM87" s="40">
        <f t="shared" si="1304"/>
        <v>0</v>
      </c>
      <c r="AN87" s="40">
        <f t="shared" si="1304"/>
        <v>0</v>
      </c>
      <c r="AO87" s="40">
        <f t="shared" si="1304"/>
        <v>0</v>
      </c>
      <c r="AP87" s="40">
        <f t="shared" si="1304"/>
        <v>0</v>
      </c>
      <c r="AQ87" s="41">
        <f t="shared" si="1304"/>
        <v>0</v>
      </c>
      <c r="AR87" s="42">
        <f t="shared" si="1304"/>
        <v>0</v>
      </c>
      <c r="AS87" s="43">
        <f t="shared" si="1304"/>
        <v>0</v>
      </c>
      <c r="AT87" s="195">
        <f t="shared" ref="AT87" si="1305">IF($B85=$B79,COUNTIF(AV87:BB87,0),COUNTIF(AV88:BB88,0)+COUNTIF(AV88:BB88,""))</f>
        <v>7</v>
      </c>
      <c r="AU87" s="39">
        <f t="shared" ref="AU87:BB87" si="1306">IF($B79=$B85,AU88+AU81,AU88)</f>
        <v>0</v>
      </c>
      <c r="AV87" s="40">
        <f t="shared" si="1306"/>
        <v>0</v>
      </c>
      <c r="AW87" s="40">
        <f t="shared" si="1306"/>
        <v>0</v>
      </c>
      <c r="AX87" s="40">
        <f t="shared" si="1306"/>
        <v>0</v>
      </c>
      <c r="AY87" s="40">
        <f t="shared" si="1306"/>
        <v>0</v>
      </c>
      <c r="AZ87" s="41">
        <f t="shared" si="1306"/>
        <v>0</v>
      </c>
      <c r="BA87" s="42">
        <f t="shared" si="1306"/>
        <v>0</v>
      </c>
      <c r="BB87" s="43">
        <f t="shared" si="1306"/>
        <v>0</v>
      </c>
    </row>
    <row r="88" spans="1:54" ht="15.75" customHeight="1" x14ac:dyDescent="0.2">
      <c r="A88" s="1">
        <f t="shared" ref="A88" si="1307">A85</f>
        <v>0</v>
      </c>
      <c r="B88" s="313">
        <f t="shared" ref="B88" si="1308">B82+1</f>
        <v>12</v>
      </c>
      <c r="C88" s="314"/>
      <c r="D88" s="314"/>
      <c r="E88" s="314"/>
      <c r="F88" s="31"/>
      <c r="G88" s="183"/>
      <c r="H88" s="122">
        <f t="shared" ref="H88" si="1309">5-COUNTIF(AU85,0)-COUNTIF(AL85,0)-COUNTIF(AC85,0)-COUNTIF(T85,0)-COUNTIF(K85,0)</f>
        <v>0</v>
      </c>
      <c r="I88" s="165">
        <f t="shared" si="1266"/>
        <v>0</v>
      </c>
      <c r="J88" s="187">
        <f t="shared" ref="J88" si="1310">IF($B85=$B79,J82+IF($F85&lt;&gt;$G85,(K85+$G87-$G86)/$F85,K85/$F85),IF($F85&lt;&gt;G85,(K85+$G87-$G86)/$F85,K85/$F85))</f>
        <v>0</v>
      </c>
      <c r="K88" s="7">
        <f t="shared" ref="K88:K89" si="1311">SUM(L88:R88)</f>
        <v>0</v>
      </c>
      <c r="L88" s="26">
        <f t="shared" ref="L88:R88" si="1312">L85</f>
        <v>0</v>
      </c>
      <c r="M88" s="26">
        <f t="shared" si="1312"/>
        <v>0</v>
      </c>
      <c r="N88" s="26">
        <f t="shared" si="1312"/>
        <v>0</v>
      </c>
      <c r="O88" s="26">
        <f t="shared" si="1312"/>
        <v>0</v>
      </c>
      <c r="P88" s="26">
        <f t="shared" si="1312"/>
        <v>0</v>
      </c>
      <c r="Q88" s="29">
        <f t="shared" si="1312"/>
        <v>0</v>
      </c>
      <c r="R88" s="23">
        <f t="shared" si="1312"/>
        <v>0</v>
      </c>
      <c r="S88" s="187">
        <f t="shared" ref="S88" si="1313">IF($B85=$B79,S82+IF($F85&lt;&gt;$G85,(T85+$G87-$G86)/$F85,T85/$F85),IF($F85&lt;&gt;P85,(T85+$G87-$G86)/$F85,T85/$F85))</f>
        <v>0</v>
      </c>
      <c r="T88" s="7">
        <f t="shared" ref="T88:T89" si="1314">SUM(U88:AA88)</f>
        <v>0</v>
      </c>
      <c r="U88" s="26">
        <f t="shared" ref="U88:AA88" si="1315">U85</f>
        <v>0</v>
      </c>
      <c r="V88" s="26">
        <f t="shared" si="1315"/>
        <v>0</v>
      </c>
      <c r="W88" s="26">
        <f t="shared" si="1315"/>
        <v>0</v>
      </c>
      <c r="X88" s="26">
        <f t="shared" si="1315"/>
        <v>0</v>
      </c>
      <c r="Y88" s="113">
        <f t="shared" si="1315"/>
        <v>0</v>
      </c>
      <c r="Z88" s="29">
        <f t="shared" si="1315"/>
        <v>0</v>
      </c>
      <c r="AA88" s="23">
        <f t="shared" si="1315"/>
        <v>0</v>
      </c>
      <c r="AB88" s="187">
        <f t="shared" ref="AB88" si="1316">IF($B85=$B79,AB82+IF($F85&lt;&gt;$G85,(AC85+$G87-$G86)/$F85,AC85/$F85),IF($F85&lt;&gt;Y85,(AC85+$G87-$G86)/$F85,AC85/$F85))</f>
        <v>0</v>
      </c>
      <c r="AC88" s="7">
        <f t="shared" ref="AC88:AC89" si="1317">SUM(AD88:AJ88)</f>
        <v>0</v>
      </c>
      <c r="AD88" s="26">
        <f t="shared" ref="AD88:AJ88" si="1318">AD85</f>
        <v>0</v>
      </c>
      <c r="AE88" s="26">
        <f t="shared" si="1318"/>
        <v>0</v>
      </c>
      <c r="AF88" s="26">
        <f t="shared" si="1318"/>
        <v>0</v>
      </c>
      <c r="AG88" s="26">
        <f t="shared" si="1318"/>
        <v>0</v>
      </c>
      <c r="AH88" s="113">
        <f t="shared" si="1318"/>
        <v>0</v>
      </c>
      <c r="AI88" s="29">
        <f t="shared" si="1318"/>
        <v>0</v>
      </c>
      <c r="AJ88" s="23">
        <f t="shared" si="1318"/>
        <v>0</v>
      </c>
      <c r="AK88" s="187">
        <f t="shared" ref="AK88" si="1319">IF($B85=$B79,AK82+IF($F85&lt;&gt;$G85,(AL85+$G87-$G86)/$F85,AL85/$F85),IF($F85&lt;&gt;AH85,(AL85+$G87-$G86)/$F85,AL85/$F85))</f>
        <v>0</v>
      </c>
      <c r="AL88" s="7">
        <f t="shared" ref="AL88:AL89" si="1320">SUM(AM88:AS88)</f>
        <v>0</v>
      </c>
      <c r="AM88" s="26">
        <f t="shared" ref="AM88:AS88" si="1321">AM85</f>
        <v>0</v>
      </c>
      <c r="AN88" s="26">
        <f t="shared" si="1321"/>
        <v>0</v>
      </c>
      <c r="AO88" s="26">
        <f t="shared" si="1321"/>
        <v>0</v>
      </c>
      <c r="AP88" s="26">
        <f t="shared" si="1321"/>
        <v>0</v>
      </c>
      <c r="AQ88" s="113">
        <f t="shared" si="1321"/>
        <v>0</v>
      </c>
      <c r="AR88" s="29">
        <f t="shared" si="1321"/>
        <v>0</v>
      </c>
      <c r="AS88" s="23">
        <f t="shared" si="1321"/>
        <v>0</v>
      </c>
      <c r="AT88" s="187">
        <f t="shared" ref="AT88" si="1322">IF($B85=$B79,AT82+IF($F85&lt;&gt;$G85,(AU85+$G87-$G86)/$F85,AU85/$F85),IF($F85&lt;&gt;AQ85,(AU85+$G87-$G86)/$F85,AU85/$F85))</f>
        <v>0</v>
      </c>
      <c r="AU88" s="7">
        <f t="shared" ref="AU88:AU89" si="1323">SUM(AV88:BB88)</f>
        <v>0</v>
      </c>
      <c r="AV88" s="6">
        <f t="shared" ref="AV88" si="1324">IF(SUM($AM$9:$AS$9)=SUM($AV$9:$BB$9),AV85,IF(AND(SUM($AV$9:$BB$9)&gt;42,SUM($AV$9:$BB$9)&lt;49),AV85,0))</f>
        <v>0</v>
      </c>
      <c r="AW88" s="6">
        <f t="shared" ref="AW88:BB88" si="1325">IF(SUM($AM$9:$AS$9)=SUM($AV$9:$BB$9),AW85,IF(AND(SUM($AV$9:$BB$9)&gt;42,SUM($AV$9:$BB$9)&lt;49),AW85,0))</f>
        <v>0</v>
      </c>
      <c r="AX88" s="6">
        <f t="shared" si="1325"/>
        <v>0</v>
      </c>
      <c r="AY88" s="6">
        <f t="shared" si="1325"/>
        <v>0</v>
      </c>
      <c r="AZ88" s="26">
        <f t="shared" si="1325"/>
        <v>0</v>
      </c>
      <c r="BA88" s="29">
        <f t="shared" si="1325"/>
        <v>0</v>
      </c>
      <c r="BB88" s="23">
        <f t="shared" si="1325"/>
        <v>0</v>
      </c>
    </row>
    <row r="89" spans="1:54" ht="15.75" customHeight="1" x14ac:dyDescent="0.2">
      <c r="A89" s="1">
        <f t="shared" ref="A89:A90" si="1326">A88</f>
        <v>0</v>
      </c>
      <c r="B89" s="313"/>
      <c r="C89" s="314"/>
      <c r="D89" s="314"/>
      <c r="E89" s="314"/>
      <c r="F89" s="31"/>
      <c r="G89" s="183"/>
      <c r="H89" s="123">
        <f t="shared" ref="H89" si="1327">IF($B85=$B79,H83+F89,$F89)</f>
        <v>0</v>
      </c>
      <c r="I89" s="165">
        <f t="shared" si="1266"/>
        <v>0</v>
      </c>
      <c r="J89" s="141">
        <f t="shared" ref="J89" si="1328">IF($H88=0,0,IF($B79=$B85,IF($H90&gt;0,$H90+J83,K85+J83),IF($H90&gt;0,$H90,K85)))</f>
        <v>0</v>
      </c>
      <c r="K89" s="7">
        <f t="shared" si="1311"/>
        <v>0</v>
      </c>
      <c r="L89" s="6"/>
      <c r="M89" s="6"/>
      <c r="N89" s="6"/>
      <c r="O89" s="6"/>
      <c r="P89" s="26"/>
      <c r="Q89" s="29"/>
      <c r="R89" s="23"/>
      <c r="S89" s="141">
        <f t="shared" ref="S89" si="1329">IF($H88=0,0,IF($B79=$B85,IF($H90&gt;0,$H90+S83,T85+S83),IF($H90&gt;0,$H90,T85)))</f>
        <v>0</v>
      </c>
      <c r="T89" s="7">
        <f t="shared" si="1314"/>
        <v>0</v>
      </c>
      <c r="U89" s="6"/>
      <c r="V89" s="6"/>
      <c r="W89" s="6"/>
      <c r="X89" s="6"/>
      <c r="Y89" s="26"/>
      <c r="Z89" s="29"/>
      <c r="AA89" s="23"/>
      <c r="AB89" s="141">
        <f t="shared" ref="AB89" si="1330">IF($H88=0,0,IF($B79=$B85,IF($H90&gt;0,$H90+AB83,AC85+AB83),IF($H90&gt;0,$H90,AC85)))</f>
        <v>0</v>
      </c>
      <c r="AC89" s="7">
        <f t="shared" si="1317"/>
        <v>0</v>
      </c>
      <c r="AD89" s="6"/>
      <c r="AE89" s="6"/>
      <c r="AF89" s="6"/>
      <c r="AG89" s="6"/>
      <c r="AH89" s="26"/>
      <c r="AI89" s="29"/>
      <c r="AJ89" s="23"/>
      <c r="AK89" s="141">
        <f t="shared" ref="AK89" si="1331">IF($H88=0,0,IF($B79=$B85,IF($H90&gt;0,$H90+AK83,AL85+AK83),IF($H90&gt;0,$H90,AL85)))</f>
        <v>0</v>
      </c>
      <c r="AL89" s="7">
        <f t="shared" si="1320"/>
        <v>0</v>
      </c>
      <c r="AM89" s="6"/>
      <c r="AN89" s="6"/>
      <c r="AO89" s="6"/>
      <c r="AP89" s="6"/>
      <c r="AQ89" s="26"/>
      <c r="AR89" s="29"/>
      <c r="AS89" s="23"/>
      <c r="AT89" s="141">
        <f t="shared" ref="AT89" si="1332">IF($H88=0,0,IF($B79=$B85,IF($H90&gt;0,$H90+AT83,AU85+AT83),IF($H90&gt;0,$H90,AU85)))</f>
        <v>0</v>
      </c>
      <c r="AU89" s="7">
        <f t="shared" si="1323"/>
        <v>0</v>
      </c>
      <c r="AV89" s="6"/>
      <c r="AW89" s="6"/>
      <c r="AX89" s="6"/>
      <c r="AY89" s="6"/>
      <c r="AZ89" s="26"/>
      <c r="BA89" s="29"/>
      <c r="BB89" s="23"/>
    </row>
    <row r="90" spans="1:54" ht="18.75" customHeight="1" thickBot="1" x14ac:dyDescent="0.25">
      <c r="A90" s="1">
        <f t="shared" si="1326"/>
        <v>0</v>
      </c>
      <c r="B90" s="323" t="str">
        <f>IF(B85="",Wydruk!$AE$6,IF(J86=0,Wydruk!$AE$7,IF(AND(G86&lt;G87,B85&lt;&gt;$B91),Wydruk!$AE$13,IF(AND($B85=$B79,$B85&lt;&gt;$B91),IF(OR(OR(J90&lt;4,J90&gt;5),OR(S90&lt;4,S90&gt;5),OR(AB90&lt;4,AB90&gt;5),OR(AK90&lt;4,AK90&gt;5),OR(AND(AT90&lt;4,AT90&gt;0),AT90&gt;5)),Wydruk!$AE$8,Wydruk!$AE$9),IF($B85=$B91,IF($F89&lt;&gt;0,Wydruk!$AE$12,Wydruk!$AE$10),IF(OR(OR(J86&lt;4,J86&gt;5),OR(S86&lt;4,S86&gt;5),OR(AB86&lt;4,AB86&gt;5),OR(AK86&lt;4,AK86&gt;5),OR(AND(AT86&lt;4,AT86&gt;0),AT86&gt;5)),Wydruk!$AE$8,Wydruk!$AE$11))))))</f>
        <v>Uzupełnij liczby godzin tygodniowego planu</v>
      </c>
      <c r="C90" s="324"/>
      <c r="D90" s="324"/>
      <c r="E90" s="324"/>
      <c r="F90" s="173">
        <f>luty!F90</f>
        <v>0</v>
      </c>
      <c r="G90" s="184">
        <f>luty!G90</f>
        <v>0</v>
      </c>
      <c r="H90" s="191">
        <f t="shared" ref="H90" si="1333">IF(OR($G90=0,$F90=0,$G90="",$F90=""),0,$G90/$F90)</f>
        <v>0</v>
      </c>
      <c r="I90" s="193"/>
      <c r="J90" s="176">
        <f t="shared" ref="J90" si="1334">IF($B79=$B85,IF(L85+L80&gt;0,1,0)+IF(M85+M80&gt;0,1,0)+IF(N85+N80&gt;0,1,0)+IF(O85+O80&gt;0,1,0)+IF(P85+P80&gt;0,1,0)+IF(Q85+Q80&gt;0,1,0)+IF(R85+R80&gt;0,1,0),J86)</f>
        <v>0</v>
      </c>
      <c r="K90" s="133">
        <f t="shared" ref="K90" si="1335">IF(OR($B85=$B91,J90=0,(K86-Q90+O90)&lt;=0),0,(K86-Q90+O90)/J90)</f>
        <v>0</v>
      </c>
      <c r="L90" s="137">
        <f t="shared" ref="L90" si="1336">IF(K90*(7-J87)&lt;=0,0,K90*(7-J87))</f>
        <v>0</v>
      </c>
      <c r="M90" s="311">
        <f t="shared" ref="M90" si="1337">ROUND(IF(OR(K87-K90*(7-J87)+P90&lt;0,$B85=$B91,K90&lt;=0,K87=0),0,IF(K87-K90*(7-J87)+P90&gt;Q90-O90+P90,Q90-O90+P90,K87-K90*(7-J87)+P90)),1)</f>
        <v>0</v>
      </c>
      <c r="N90" s="312"/>
      <c r="O90" s="139">
        <f t="shared" ref="O90" si="1338">IF(OR($B85=$B91,J86=0),0,IF($B85=$B79,J85,$F85))</f>
        <v>0</v>
      </c>
      <c r="P90" s="30">
        <f t="shared" ref="P90" si="1339">IF(OR($B85=$B91,J90=0),0,$G87-$G86)</f>
        <v>0</v>
      </c>
      <c r="Q90" s="134">
        <f t="shared" ref="Q90" si="1340">IF(OR($B85=$B91,J90=0),0,J89)</f>
        <v>0</v>
      </c>
      <c r="R90" s="138">
        <f t="shared" ref="R90" si="1341">IF($B85=$B91,0,K87)</f>
        <v>0</v>
      </c>
      <c r="S90" s="176">
        <f t="shared" ref="S90" si="1342">IF($B79=$B85,IF(U85+U80&gt;0,1,0)+IF(V85+V80&gt;0,1,0)+IF(W85+W80&gt;0,1,0)+IF(X85+X80&gt;0,1,0)+IF(Y85+Y80&gt;0,1,0)+IF(Z85+Z80&gt;0,1,0)+IF(AA85+AA80&gt;0,1,0),S86)</f>
        <v>0</v>
      </c>
      <c r="T90" s="133">
        <f t="shared" ref="T90" si="1343">IF(OR($B85=$B91,S90=0,(T86-Z90+X90)&lt;=0),0,(T86-Z90+X90)/S90)</f>
        <v>0</v>
      </c>
      <c r="U90" s="137">
        <f t="shared" ref="U90" si="1344">IF(T90*(7-S87)&lt;=0,0,T90*(7-S87))</f>
        <v>0</v>
      </c>
      <c r="V90" s="311">
        <f t="shared" ref="V90" si="1345">ROUND(IF(OR(T87-T90*(7-S87)+Y90&lt;0,$B85=$B91,T90&lt;=0,T87=0),0,IF(T87-T90*(7-S87)+Y90&gt;Z90-X90+Y90,Z90-X90+Y90,T87-T90*(7-S87)+Y90)),1)</f>
        <v>0</v>
      </c>
      <c r="W90" s="312"/>
      <c r="X90" s="139">
        <f t="shared" ref="X90" si="1346">IF(OR($B85=$B91,S86=0),0,IF($B85=$B79,S85,$F85))</f>
        <v>0</v>
      </c>
      <c r="Y90" s="30">
        <f t="shared" ref="Y90" si="1347">IF(OR($B85=$B91,S90=0),0,$G87-$G86)</f>
        <v>0</v>
      </c>
      <c r="Z90" s="134">
        <f t="shared" ref="Z90" si="1348">IF(OR($B85=$B91,S90=0),0,S89)</f>
        <v>0</v>
      </c>
      <c r="AA90" s="138">
        <f t="shared" ref="AA90" si="1349">IF($B85=$B91,0,T87)</f>
        <v>0</v>
      </c>
      <c r="AB90" s="176">
        <f t="shared" ref="AB90" si="1350">IF($B79=$B85,IF(AD85+AD80&gt;0,1,0)+IF(AE85+AE80&gt;0,1,0)+IF(AF85+AF80&gt;0,1,0)+IF(AG85+AG80&gt;0,1,0)+IF(AH85+AH80&gt;0,1,0)+IF(AI85+AI80&gt;0,1,0)+IF(AJ85+AJ80&gt;0,1,0),AB86)</f>
        <v>0</v>
      </c>
      <c r="AC90" s="133">
        <f t="shared" ref="AC90" si="1351">IF(OR($B85=$B91,AB90=0,(AC86-AI90+AG90)&lt;=0),0,(AC86-AI90+AG90)/AB90)</f>
        <v>0</v>
      </c>
      <c r="AD90" s="137">
        <f t="shared" ref="AD90" si="1352">IF(AC90*(7-AB87)&lt;=0,0,AC90*(7-AB87))</f>
        <v>0</v>
      </c>
      <c r="AE90" s="311">
        <f t="shared" ref="AE90" si="1353">ROUND(IF(OR(AC87-AC90*(7-AB87)+AH90&lt;0,$B85=$B91,AC90&lt;=0,AC87=0),0,IF(AC87-AC90*(7-AB87)+AH90&gt;AI90-AG90+AH90,AI90-AG90+AH90,AC87-AC90*(7-AB87)+AH90)),1)</f>
        <v>0</v>
      </c>
      <c r="AF90" s="312"/>
      <c r="AG90" s="139">
        <f t="shared" ref="AG90" si="1354">IF(OR($B85=$B91,AB86=0),0,IF($B85=$B79,AB85,$F85))</f>
        <v>0</v>
      </c>
      <c r="AH90" s="30">
        <f t="shared" ref="AH90" si="1355">IF(OR($B85=$B91,AB90=0),0,$G87-$G86)</f>
        <v>0</v>
      </c>
      <c r="AI90" s="134">
        <f t="shared" ref="AI90" si="1356">IF(OR($B85=$B91,AB90=0),0,AB89)</f>
        <v>0</v>
      </c>
      <c r="AJ90" s="138">
        <f t="shared" ref="AJ90" si="1357">IF($B85=$B91,0,AC87)</f>
        <v>0</v>
      </c>
      <c r="AK90" s="176">
        <f t="shared" ref="AK90" si="1358">IF($B79=$B85,IF(AM85+AM80&gt;0,1,0)+IF(AN85+AN80&gt;0,1,0)+IF(AO85+AO80&gt;0,1,0)+IF(AP85+AP80&gt;0,1,0)+IF(AQ85+AQ80&gt;0,1,0)+IF(AR85+AR80&gt;0,1,0)+IF(AS85+AS80&gt;0,1,0),AK86)</f>
        <v>0</v>
      </c>
      <c r="AL90" s="133">
        <f t="shared" ref="AL90" si="1359">IF(OR($B85=$B91,AK90=0,(AL86-AR90+AP90)&lt;=0),0,(AL86-AR90+AP90)/AK90)</f>
        <v>0</v>
      </c>
      <c r="AM90" s="137">
        <f t="shared" ref="AM90" si="1360">IF(AL90*(7-AK87)&lt;=0,0,AL90*(7-AK87))</f>
        <v>0</v>
      </c>
      <c r="AN90" s="311">
        <f t="shared" ref="AN90" si="1361">ROUND(IF(OR(AL87-AL90*(7-AK87)+AQ90&lt;0,$B85=$B91,AL90&lt;=0,AL87=0),0,IF(AL87-AL90*(7-AK87)+AQ90&gt;AR90-AP90+AQ90,AR90-AP90+AQ90,AL87-AL90*(7-AK87)+AQ90)),1)</f>
        <v>0</v>
      </c>
      <c r="AO90" s="312"/>
      <c r="AP90" s="139">
        <f t="shared" ref="AP90" si="1362">IF(OR($B85=$B91,AK86=0),0,IF($B85=$B79,AK85,$F85))</f>
        <v>0</v>
      </c>
      <c r="AQ90" s="30">
        <f t="shared" ref="AQ90" si="1363">IF(OR($B85=$B91,AK90=0),0,$G87-$G86)</f>
        <v>0</v>
      </c>
      <c r="AR90" s="134">
        <f t="shared" ref="AR90" si="1364">IF(OR($B85=$B91,AK90=0),0,AK89)</f>
        <v>0</v>
      </c>
      <c r="AS90" s="138">
        <f t="shared" ref="AS90" si="1365">IF($B85=$B91,0,AL87)</f>
        <v>0</v>
      </c>
      <c r="AT90" s="176">
        <f t="shared" ref="AT90" si="1366">IF($B79=$B85,IF(AV85+AV80&gt;0,1,0)+IF(AW85+AW80&gt;0,1,0)+IF(AX85+AX80&gt;0,1,0)+IF(AY85+AY80&gt;0,1,0)+IF(AZ85+AZ80&gt;0,1,0)+IF(BA85+BA80&gt;0,1,0)+IF(BB85+BB80&gt;0,1,0),AT86)</f>
        <v>0</v>
      </c>
      <c r="AU90" s="133">
        <f t="shared" ref="AU90" si="1367">IF(OR($B85=$B91,AT90=0,(AU86-BA90+AY90)&lt;=0),0,(AU86-BA90+AY90)/AT90)</f>
        <v>0</v>
      </c>
      <c r="AV90" s="137">
        <f t="shared" ref="AV90" si="1368">IF(AU90*(7-AT87)&lt;=0,0,AU90*(7-AT87))</f>
        <v>0</v>
      </c>
      <c r="AW90" s="311">
        <f t="shared" ref="AW90" si="1369">ROUND(IF(OR(AU87-AU90*(7-AT87)+AZ90&lt;0,$B85=$B91,AU90&lt;=0,AU87=0),0,IF(AU87-AU90*(7-AT87)+AZ90&gt;BA90-AY90+AZ90,BA90-AY90+AZ90,AU87-AU90*(7-AT87)+AZ90)),1)</f>
        <v>0</v>
      </c>
      <c r="AX90" s="312"/>
      <c r="AY90" s="139">
        <f t="shared" ref="AY90" si="1370">IF(OR($B85=$B91,AT86=0),0,IF($B85=$B79,AT85,$F85))</f>
        <v>0</v>
      </c>
      <c r="AZ90" s="30">
        <f t="shared" ref="AZ90" si="1371">IF(OR($B85=$B91,AT90=0),0,$G87-$G86)</f>
        <v>0</v>
      </c>
      <c r="BA90" s="134">
        <f t="shared" ref="BA90" si="1372">IF(OR($B85=$B91,AT90=0),0,AT89)</f>
        <v>0</v>
      </c>
      <c r="BB90" s="138">
        <f t="shared" ref="BB90" si="1373">IF($B85=$B91,0,AU87)</f>
        <v>0</v>
      </c>
    </row>
    <row r="91" spans="1:54" ht="15.75" x14ac:dyDescent="0.2">
      <c r="A91" s="1">
        <f t="shared" ref="A91" si="1374">IF(B91="","1. Niewypełnione",B91)</f>
        <v>0</v>
      </c>
      <c r="B91" s="320">
        <f>luty!B91</f>
        <v>0</v>
      </c>
      <c r="C91" s="321">
        <f>luty!C91</f>
        <v>0</v>
      </c>
      <c r="D91" s="321">
        <f>luty!D91</f>
        <v>0</v>
      </c>
      <c r="E91" s="321">
        <f>luty!E91</f>
        <v>0</v>
      </c>
      <c r="F91" s="177">
        <f>luty!F91</f>
        <v>18</v>
      </c>
      <c r="G91" s="185">
        <f>luty!G91</f>
        <v>18</v>
      </c>
      <c r="H91" s="177"/>
      <c r="I91" s="192">
        <f t="shared" ref="I91:I95" si="1375">K91+T91+AC91+AL91+AU91</f>
        <v>0</v>
      </c>
      <c r="J91" s="186">
        <f t="shared" ref="J91" si="1376">IF(OR($B91=$B97,J94=0),0,ROUND((K92+P96)/J94,0))</f>
        <v>0</v>
      </c>
      <c r="K91" s="51">
        <f t="shared" ref="K91:K92" si="1377">SUM(L91:R91)</f>
        <v>0</v>
      </c>
      <c r="L91" s="52">
        <f>luty!L91</f>
        <v>0</v>
      </c>
      <c r="M91" s="52">
        <f>luty!M91</f>
        <v>0</v>
      </c>
      <c r="N91" s="52">
        <f>luty!N91</f>
        <v>0</v>
      </c>
      <c r="O91" s="52">
        <f>luty!O91</f>
        <v>0</v>
      </c>
      <c r="P91" s="53">
        <f>luty!P91</f>
        <v>0</v>
      </c>
      <c r="Q91" s="54">
        <f>luty!Q91</f>
        <v>0</v>
      </c>
      <c r="R91" s="55">
        <f>luty!R91</f>
        <v>0</v>
      </c>
      <c r="S91" s="188">
        <f t="shared" ref="S91" si="1378">IF(OR($B91=$B97,S94=0),0,ROUND((T92+Y96)/S94,0))</f>
        <v>0</v>
      </c>
      <c r="T91" s="51">
        <f t="shared" ref="T91:T92" si="1379">SUM(U91:AA91)</f>
        <v>0</v>
      </c>
      <c r="U91" s="52">
        <f>luty!U91</f>
        <v>0</v>
      </c>
      <c r="V91" s="52">
        <f>luty!V91</f>
        <v>0</v>
      </c>
      <c r="W91" s="52">
        <f>luty!W91</f>
        <v>0</v>
      </c>
      <c r="X91" s="52">
        <f>luty!X91</f>
        <v>0</v>
      </c>
      <c r="Y91" s="53">
        <f>luty!Y91</f>
        <v>0</v>
      </c>
      <c r="Z91" s="54">
        <f>luty!Z91</f>
        <v>0</v>
      </c>
      <c r="AA91" s="55">
        <f>luty!AA91</f>
        <v>0</v>
      </c>
      <c r="AB91" s="188">
        <f t="shared" ref="AB91" si="1380">IF(OR($B91=$B97,AB94=0),0,ROUND((AC92+AH96)/AB94,0))</f>
        <v>0</v>
      </c>
      <c r="AC91" s="51">
        <f t="shared" ref="AC91:AC92" si="1381">SUM(AD91:AJ91)</f>
        <v>0</v>
      </c>
      <c r="AD91" s="52">
        <f>luty!AD91</f>
        <v>0</v>
      </c>
      <c r="AE91" s="52">
        <f>luty!AE91</f>
        <v>0</v>
      </c>
      <c r="AF91" s="52">
        <f>luty!AF91</f>
        <v>0</v>
      </c>
      <c r="AG91" s="52">
        <f>luty!AG91</f>
        <v>0</v>
      </c>
      <c r="AH91" s="53">
        <f>luty!AH91</f>
        <v>0</v>
      </c>
      <c r="AI91" s="54">
        <f>luty!AI91</f>
        <v>0</v>
      </c>
      <c r="AJ91" s="55">
        <f>luty!AJ91</f>
        <v>0</v>
      </c>
      <c r="AK91" s="188">
        <f t="shared" ref="AK91" si="1382">IF(OR($B91=$B97,AK94=0),0,ROUND((AL92+AQ96)/AK94,0))</f>
        <v>0</v>
      </c>
      <c r="AL91" s="51">
        <f t="shared" ref="AL91:AL92" si="1383">SUM(AM91:AS91)</f>
        <v>0</v>
      </c>
      <c r="AM91" s="52">
        <f>luty!AM91</f>
        <v>0</v>
      </c>
      <c r="AN91" s="52">
        <f>luty!AN91</f>
        <v>0</v>
      </c>
      <c r="AO91" s="52">
        <f>luty!AO91</f>
        <v>0</v>
      </c>
      <c r="AP91" s="52">
        <f>luty!AP91</f>
        <v>0</v>
      </c>
      <c r="AQ91" s="53">
        <f>luty!AQ91</f>
        <v>0</v>
      </c>
      <c r="AR91" s="54">
        <f>luty!AR91</f>
        <v>0</v>
      </c>
      <c r="AS91" s="55">
        <f>luty!AS91</f>
        <v>0</v>
      </c>
      <c r="AT91" s="188">
        <f t="shared" ref="AT91" si="1384">IF(OR($B91=$B97,AT94=0),0,ROUND((AU92+AZ96)/AT94,0))</f>
        <v>0</v>
      </c>
      <c r="AU91" s="51">
        <f t="shared" ref="AU91:AU92" si="1385">SUM(AV91:BB91)</f>
        <v>0</v>
      </c>
      <c r="AV91" s="52">
        <f t="shared" ref="AV91" si="1386">IF(SUM($AM$9:$AS$9)=SUM($AV$9:$BB$9),AM91,IF(AND(SUM($AV$9:$BB$9)&gt;42,SUM($AV$9:$BB$9)&lt;49),AM91,0))</f>
        <v>0</v>
      </c>
      <c r="AW91" s="52">
        <f t="shared" ref="AW91" si="1387">IF(SUM($AM$9:$AS$9)=SUM($AV$9:$BB$9),AN91,IF(AND(SUM($AV$9:$BB$9)&gt;42,SUM($AV$9:$BB$9)&lt;49),AN91,0))</f>
        <v>0</v>
      </c>
      <c r="AX91" s="52">
        <f t="shared" ref="AX91" si="1388">IF(SUM($AM$9:$AS$9)=SUM($AV$9:$BB$9),AO91,IF(AND(SUM($AV$9:$BB$9)&gt;42,SUM($AV$9:$BB$9)&lt;49),AO91,0))</f>
        <v>0</v>
      </c>
      <c r="AY91" s="52">
        <f t="shared" ref="AY91" si="1389">IF(SUM($AM$9:$AS$9)=SUM($AV$9:$BB$9),AP91,IF(AND(SUM($AV$9:$BB$9)&gt;42,SUM($AV$9:$BB$9)&lt;49),AP91,0))</f>
        <v>0</v>
      </c>
      <c r="AZ91" s="53">
        <f t="shared" ref="AZ91" si="1390">IF(SUM($AM$9:$AS$9)=SUM($AV$9:$BB$9),AQ91,IF(AND(SUM($AV$9:$BB$9)&gt;42,SUM($AV$9:$BB$9)&lt;49),AQ91,0))</f>
        <v>0</v>
      </c>
      <c r="BA91" s="54">
        <f t="shared" ref="BA91" si="1391">IF(SUM($AM$9:$AS$9)=SUM($AV$9:$BB$9),AR91,IF(AND(SUM($AV$9:$BB$9)&gt;42,SUM($AV$9:$BB$9)&lt;49),AR91,0))</f>
        <v>0</v>
      </c>
      <c r="BB91" s="55">
        <f t="shared" ref="BB91" si="1392">IF(SUM($AM$9:$AS$9)=SUM($AV$9:$BB$9),AS91,IF(AND(SUM($AV$9:$BB$9)&gt;42,SUM($AV$9:$BB$9)&lt;49),AS91,0))</f>
        <v>0</v>
      </c>
    </row>
    <row r="92" spans="1:54" ht="12.75" hidden="1" customHeight="1" x14ac:dyDescent="0.2">
      <c r="B92" s="93"/>
      <c r="C92" s="94"/>
      <c r="D92" s="95"/>
      <c r="E92" s="115"/>
      <c r="F92" s="140" t="b">
        <f t="shared" ref="F92" si="1393">IF($B85=$B91,OR(F86,G91&lt;F91),G91&lt;F91)</f>
        <v>0</v>
      </c>
      <c r="G92" s="189">
        <f t="shared" ref="G92" si="1394">IF(AND($B85=$B91,$B85&lt;&gt;"",$B85&lt;&gt;0),G91+G86,G91)</f>
        <v>18</v>
      </c>
      <c r="H92" s="120"/>
      <c r="I92" s="165">
        <f t="shared" si="1375"/>
        <v>0</v>
      </c>
      <c r="J92" s="194">
        <f t="shared" ref="J92" si="1395">7-COUNTIF(L91:R91,0)-COUNTIF(L91:R91,"")</f>
        <v>0</v>
      </c>
      <c r="K92" s="22">
        <f t="shared" si="1377"/>
        <v>0</v>
      </c>
      <c r="L92" s="35">
        <f t="shared" ref="L92:R92" si="1396">IF($B85=$B91,L91+L86,L91)</f>
        <v>0</v>
      </c>
      <c r="M92" s="35">
        <f t="shared" si="1396"/>
        <v>0</v>
      </c>
      <c r="N92" s="35">
        <f t="shared" si="1396"/>
        <v>0</v>
      </c>
      <c r="O92" s="35">
        <f t="shared" si="1396"/>
        <v>0</v>
      </c>
      <c r="P92" s="36">
        <f t="shared" si="1396"/>
        <v>0</v>
      </c>
      <c r="Q92" s="37">
        <f t="shared" si="1396"/>
        <v>0</v>
      </c>
      <c r="R92" s="38">
        <f t="shared" si="1396"/>
        <v>0</v>
      </c>
      <c r="S92" s="194">
        <f t="shared" ref="S92" si="1397">7-COUNTIF(U91:AA91,0)-COUNTIF(U91:AA91,"")</f>
        <v>0</v>
      </c>
      <c r="T92" s="22">
        <f t="shared" si="1379"/>
        <v>0</v>
      </c>
      <c r="U92" s="35">
        <f t="shared" ref="U92:AA92" si="1398">IF($B85=$B91,U91+U86,U91)</f>
        <v>0</v>
      </c>
      <c r="V92" s="35">
        <f t="shared" si="1398"/>
        <v>0</v>
      </c>
      <c r="W92" s="35">
        <f t="shared" si="1398"/>
        <v>0</v>
      </c>
      <c r="X92" s="35">
        <f t="shared" si="1398"/>
        <v>0</v>
      </c>
      <c r="Y92" s="36">
        <f t="shared" si="1398"/>
        <v>0</v>
      </c>
      <c r="Z92" s="37">
        <f t="shared" si="1398"/>
        <v>0</v>
      </c>
      <c r="AA92" s="38">
        <f t="shared" si="1398"/>
        <v>0</v>
      </c>
      <c r="AB92" s="194">
        <f t="shared" ref="AB92" si="1399">7-COUNTIF(AD91:AJ91,0)-COUNTIF(AD91:AJ91,"")</f>
        <v>0</v>
      </c>
      <c r="AC92" s="22">
        <f t="shared" si="1381"/>
        <v>0</v>
      </c>
      <c r="AD92" s="35">
        <f t="shared" ref="AD92:AJ92" si="1400">IF($B85=$B91,AD91+AD86,AD91)</f>
        <v>0</v>
      </c>
      <c r="AE92" s="35">
        <f t="shared" si="1400"/>
        <v>0</v>
      </c>
      <c r="AF92" s="35">
        <f t="shared" si="1400"/>
        <v>0</v>
      </c>
      <c r="AG92" s="35">
        <f t="shared" si="1400"/>
        <v>0</v>
      </c>
      <c r="AH92" s="36">
        <f t="shared" si="1400"/>
        <v>0</v>
      </c>
      <c r="AI92" s="37">
        <f t="shared" si="1400"/>
        <v>0</v>
      </c>
      <c r="AJ92" s="38">
        <f t="shared" si="1400"/>
        <v>0</v>
      </c>
      <c r="AK92" s="194">
        <f t="shared" ref="AK92" si="1401">7-COUNTIF(AM91:AS91,0)-COUNTIF(AM91:AS91,"")</f>
        <v>0</v>
      </c>
      <c r="AL92" s="22">
        <f t="shared" si="1383"/>
        <v>0</v>
      </c>
      <c r="AM92" s="35">
        <f t="shared" ref="AM92:AS92" si="1402">IF($B85=$B91,AM91+AM86,AM91)</f>
        <v>0</v>
      </c>
      <c r="AN92" s="35">
        <f t="shared" si="1402"/>
        <v>0</v>
      </c>
      <c r="AO92" s="35">
        <f t="shared" si="1402"/>
        <v>0</v>
      </c>
      <c r="AP92" s="35">
        <f t="shared" si="1402"/>
        <v>0</v>
      </c>
      <c r="AQ92" s="36">
        <f t="shared" si="1402"/>
        <v>0</v>
      </c>
      <c r="AR92" s="37">
        <f t="shared" si="1402"/>
        <v>0</v>
      </c>
      <c r="AS92" s="38">
        <f t="shared" si="1402"/>
        <v>0</v>
      </c>
      <c r="AT92" s="194">
        <f t="shared" ref="AT92" si="1403">7-COUNTIF(AV91:BB91,0)-COUNTIF(AV91:BB91,"")</f>
        <v>0</v>
      </c>
      <c r="AU92" s="22">
        <f t="shared" si="1385"/>
        <v>0</v>
      </c>
      <c r="AV92" s="35">
        <f t="shared" ref="AV92:BB92" si="1404">IF($B85=$B91,AV91+AV86,AV91)</f>
        <v>0</v>
      </c>
      <c r="AW92" s="35">
        <f t="shared" si="1404"/>
        <v>0</v>
      </c>
      <c r="AX92" s="35">
        <f t="shared" si="1404"/>
        <v>0</v>
      </c>
      <c r="AY92" s="35">
        <f t="shared" si="1404"/>
        <v>0</v>
      </c>
      <c r="AZ92" s="36">
        <f t="shared" si="1404"/>
        <v>0</v>
      </c>
      <c r="BA92" s="37">
        <f t="shared" si="1404"/>
        <v>0</v>
      </c>
      <c r="BB92" s="38">
        <f t="shared" si="1404"/>
        <v>0</v>
      </c>
    </row>
    <row r="93" spans="1:54" ht="15" hidden="1" customHeight="1" x14ac:dyDescent="0.2">
      <c r="B93" s="116"/>
      <c r="C93" s="117"/>
      <c r="D93" s="118"/>
      <c r="E93" s="119"/>
      <c r="F93" s="92"/>
      <c r="G93" s="190">
        <f t="shared" ref="G93" si="1405">IF(AND($B85=$B91,$B85&lt;&gt;"",$B85&lt;&gt;0),F91+G87,F91)</f>
        <v>18</v>
      </c>
      <c r="H93" s="121"/>
      <c r="I93" s="165">
        <f t="shared" si="1375"/>
        <v>0</v>
      </c>
      <c r="J93" s="195">
        <f t="shared" ref="J93" si="1406">IF($B91=$B85,COUNTIF(L93:R93,0),COUNTIF(L94:R94,0)+COUNTIF(L94:R94,""))</f>
        <v>7</v>
      </c>
      <c r="K93" s="39">
        <f t="shared" ref="K93:R93" si="1407">IF($B85=$B91,K94+K87,K94)</f>
        <v>0</v>
      </c>
      <c r="L93" s="40">
        <f t="shared" si="1407"/>
        <v>0</v>
      </c>
      <c r="M93" s="40">
        <f t="shared" si="1407"/>
        <v>0</v>
      </c>
      <c r="N93" s="40">
        <f t="shared" si="1407"/>
        <v>0</v>
      </c>
      <c r="O93" s="40">
        <f t="shared" si="1407"/>
        <v>0</v>
      </c>
      <c r="P93" s="41">
        <f t="shared" si="1407"/>
        <v>0</v>
      </c>
      <c r="Q93" s="42">
        <f t="shared" si="1407"/>
        <v>0</v>
      </c>
      <c r="R93" s="43">
        <f t="shared" si="1407"/>
        <v>0</v>
      </c>
      <c r="S93" s="195">
        <f t="shared" ref="S93" si="1408">IF($B91=$B85,COUNTIF(U93:AA93,0),COUNTIF(U94:AA94,0)+COUNTIF(U94:AA94,""))</f>
        <v>7</v>
      </c>
      <c r="T93" s="39">
        <f t="shared" ref="T93:AA93" si="1409">IF($B85=$B91,T94+T87,T94)</f>
        <v>0</v>
      </c>
      <c r="U93" s="40">
        <f t="shared" si="1409"/>
        <v>0</v>
      </c>
      <c r="V93" s="40">
        <f t="shared" si="1409"/>
        <v>0</v>
      </c>
      <c r="W93" s="40">
        <f t="shared" si="1409"/>
        <v>0</v>
      </c>
      <c r="X93" s="40">
        <f t="shared" si="1409"/>
        <v>0</v>
      </c>
      <c r="Y93" s="41">
        <f t="shared" si="1409"/>
        <v>0</v>
      </c>
      <c r="Z93" s="42">
        <f t="shared" si="1409"/>
        <v>0</v>
      </c>
      <c r="AA93" s="43">
        <f t="shared" si="1409"/>
        <v>0</v>
      </c>
      <c r="AB93" s="195">
        <f t="shared" ref="AB93" si="1410">IF($B91=$B85,COUNTIF(AD93:AJ93,0),COUNTIF(AD94:AJ94,0)+COUNTIF(AD94:AJ94,""))</f>
        <v>7</v>
      </c>
      <c r="AC93" s="39">
        <f t="shared" ref="AC93:AJ93" si="1411">IF($B85=$B91,AC94+AC87,AC94)</f>
        <v>0</v>
      </c>
      <c r="AD93" s="40">
        <f t="shared" si="1411"/>
        <v>0</v>
      </c>
      <c r="AE93" s="40">
        <f t="shared" si="1411"/>
        <v>0</v>
      </c>
      <c r="AF93" s="40">
        <f t="shared" si="1411"/>
        <v>0</v>
      </c>
      <c r="AG93" s="40">
        <f t="shared" si="1411"/>
        <v>0</v>
      </c>
      <c r="AH93" s="41">
        <f t="shared" si="1411"/>
        <v>0</v>
      </c>
      <c r="AI93" s="42">
        <f t="shared" si="1411"/>
        <v>0</v>
      </c>
      <c r="AJ93" s="43">
        <f t="shared" si="1411"/>
        <v>0</v>
      </c>
      <c r="AK93" s="195">
        <f t="shared" ref="AK93" si="1412">IF($B91=$B85,COUNTIF(AM93:AS93,0),COUNTIF(AM94:AS94,0)+COUNTIF(AM94:AS94,""))</f>
        <v>7</v>
      </c>
      <c r="AL93" s="39">
        <f t="shared" ref="AL93:AS93" si="1413">IF($B85=$B91,AL94+AL87,AL94)</f>
        <v>0</v>
      </c>
      <c r="AM93" s="40">
        <f t="shared" si="1413"/>
        <v>0</v>
      </c>
      <c r="AN93" s="40">
        <f t="shared" si="1413"/>
        <v>0</v>
      </c>
      <c r="AO93" s="40">
        <f t="shared" si="1413"/>
        <v>0</v>
      </c>
      <c r="AP93" s="40">
        <f t="shared" si="1413"/>
        <v>0</v>
      </c>
      <c r="AQ93" s="41">
        <f t="shared" si="1413"/>
        <v>0</v>
      </c>
      <c r="AR93" s="42">
        <f t="shared" si="1413"/>
        <v>0</v>
      </c>
      <c r="AS93" s="43">
        <f t="shared" si="1413"/>
        <v>0</v>
      </c>
      <c r="AT93" s="195">
        <f t="shared" ref="AT93" si="1414">IF($B91=$B85,COUNTIF(AV93:BB93,0),COUNTIF(AV94:BB94,0)+COUNTIF(AV94:BB94,""))</f>
        <v>7</v>
      </c>
      <c r="AU93" s="39">
        <f t="shared" ref="AU93:BB93" si="1415">IF($B85=$B91,AU94+AU87,AU94)</f>
        <v>0</v>
      </c>
      <c r="AV93" s="40">
        <f t="shared" si="1415"/>
        <v>0</v>
      </c>
      <c r="AW93" s="40">
        <f t="shared" si="1415"/>
        <v>0</v>
      </c>
      <c r="AX93" s="40">
        <f t="shared" si="1415"/>
        <v>0</v>
      </c>
      <c r="AY93" s="40">
        <f t="shared" si="1415"/>
        <v>0</v>
      </c>
      <c r="AZ93" s="41">
        <f t="shared" si="1415"/>
        <v>0</v>
      </c>
      <c r="BA93" s="42">
        <f t="shared" si="1415"/>
        <v>0</v>
      </c>
      <c r="BB93" s="43">
        <f t="shared" si="1415"/>
        <v>0</v>
      </c>
    </row>
    <row r="94" spans="1:54" ht="15.75" customHeight="1" x14ac:dyDescent="0.2">
      <c r="A94" s="1">
        <f t="shared" ref="A94" si="1416">A91</f>
        <v>0</v>
      </c>
      <c r="B94" s="313">
        <f t="shared" ref="B94" si="1417">B88+1</f>
        <v>13</v>
      </c>
      <c r="C94" s="314"/>
      <c r="D94" s="314"/>
      <c r="E94" s="314"/>
      <c r="F94" s="31"/>
      <c r="G94" s="183"/>
      <c r="H94" s="122">
        <f t="shared" ref="H94" si="1418">5-COUNTIF(AU91,0)-COUNTIF(AL91,0)-COUNTIF(AC91,0)-COUNTIF(T91,0)-COUNTIF(K91,0)</f>
        <v>0</v>
      </c>
      <c r="I94" s="165">
        <f t="shared" si="1375"/>
        <v>0</v>
      </c>
      <c r="J94" s="187">
        <f t="shared" ref="J94" si="1419">IF($B91=$B85,J88+IF($F91&lt;&gt;$G91,(K91+$G93-$G92)/$F91,K91/$F91),IF($F91&lt;&gt;G91,(K91+$G93-$G92)/$F91,K91/$F91))</f>
        <v>0</v>
      </c>
      <c r="K94" s="7">
        <f t="shared" ref="K94:K95" si="1420">SUM(L94:R94)</f>
        <v>0</v>
      </c>
      <c r="L94" s="26">
        <f t="shared" ref="L94:R94" si="1421">L91</f>
        <v>0</v>
      </c>
      <c r="M94" s="26">
        <f t="shared" si="1421"/>
        <v>0</v>
      </c>
      <c r="N94" s="26">
        <f t="shared" si="1421"/>
        <v>0</v>
      </c>
      <c r="O94" s="26">
        <f t="shared" si="1421"/>
        <v>0</v>
      </c>
      <c r="P94" s="26">
        <f t="shared" si="1421"/>
        <v>0</v>
      </c>
      <c r="Q94" s="29">
        <f t="shared" si="1421"/>
        <v>0</v>
      </c>
      <c r="R94" s="23">
        <f t="shared" si="1421"/>
        <v>0</v>
      </c>
      <c r="S94" s="187">
        <f t="shared" ref="S94" si="1422">IF($B91=$B85,S88+IF($F91&lt;&gt;$G91,(T91+$G93-$G92)/$F91,T91/$F91),IF($F91&lt;&gt;P91,(T91+$G93-$G92)/$F91,T91/$F91))</f>
        <v>0</v>
      </c>
      <c r="T94" s="7">
        <f t="shared" ref="T94:T95" si="1423">SUM(U94:AA94)</f>
        <v>0</v>
      </c>
      <c r="U94" s="26">
        <f t="shared" ref="U94:AA94" si="1424">U91</f>
        <v>0</v>
      </c>
      <c r="V94" s="26">
        <f t="shared" si="1424"/>
        <v>0</v>
      </c>
      <c r="W94" s="26">
        <f t="shared" si="1424"/>
        <v>0</v>
      </c>
      <c r="X94" s="26">
        <f t="shared" si="1424"/>
        <v>0</v>
      </c>
      <c r="Y94" s="113">
        <f t="shared" si="1424"/>
        <v>0</v>
      </c>
      <c r="Z94" s="29">
        <f t="shared" si="1424"/>
        <v>0</v>
      </c>
      <c r="AA94" s="23">
        <f t="shared" si="1424"/>
        <v>0</v>
      </c>
      <c r="AB94" s="187">
        <f t="shared" ref="AB94" si="1425">IF($B91=$B85,AB88+IF($F91&lt;&gt;$G91,(AC91+$G93-$G92)/$F91,AC91/$F91),IF($F91&lt;&gt;Y91,(AC91+$G93-$G92)/$F91,AC91/$F91))</f>
        <v>0</v>
      </c>
      <c r="AC94" s="7">
        <f t="shared" ref="AC94:AC95" si="1426">SUM(AD94:AJ94)</f>
        <v>0</v>
      </c>
      <c r="AD94" s="26">
        <f t="shared" ref="AD94:AJ94" si="1427">AD91</f>
        <v>0</v>
      </c>
      <c r="AE94" s="26">
        <f t="shared" si="1427"/>
        <v>0</v>
      </c>
      <c r="AF94" s="26">
        <f t="shared" si="1427"/>
        <v>0</v>
      </c>
      <c r="AG94" s="26">
        <f t="shared" si="1427"/>
        <v>0</v>
      </c>
      <c r="AH94" s="113">
        <f t="shared" si="1427"/>
        <v>0</v>
      </c>
      <c r="AI94" s="29">
        <f t="shared" si="1427"/>
        <v>0</v>
      </c>
      <c r="AJ94" s="23">
        <f t="shared" si="1427"/>
        <v>0</v>
      </c>
      <c r="AK94" s="187">
        <f t="shared" ref="AK94" si="1428">IF($B91=$B85,AK88+IF($F91&lt;&gt;$G91,(AL91+$G93-$G92)/$F91,AL91/$F91),IF($F91&lt;&gt;AH91,(AL91+$G93-$G92)/$F91,AL91/$F91))</f>
        <v>0</v>
      </c>
      <c r="AL94" s="7">
        <f t="shared" ref="AL94:AL95" si="1429">SUM(AM94:AS94)</f>
        <v>0</v>
      </c>
      <c r="AM94" s="26">
        <f t="shared" ref="AM94:AS94" si="1430">AM91</f>
        <v>0</v>
      </c>
      <c r="AN94" s="26">
        <f t="shared" si="1430"/>
        <v>0</v>
      </c>
      <c r="AO94" s="26">
        <f t="shared" si="1430"/>
        <v>0</v>
      </c>
      <c r="AP94" s="26">
        <f t="shared" si="1430"/>
        <v>0</v>
      </c>
      <c r="AQ94" s="113">
        <f t="shared" si="1430"/>
        <v>0</v>
      </c>
      <c r="AR94" s="29">
        <f t="shared" si="1430"/>
        <v>0</v>
      </c>
      <c r="AS94" s="23">
        <f t="shared" si="1430"/>
        <v>0</v>
      </c>
      <c r="AT94" s="187">
        <f t="shared" ref="AT94" si="1431">IF($B91=$B85,AT88+IF($F91&lt;&gt;$G91,(AU91+$G93-$G92)/$F91,AU91/$F91),IF($F91&lt;&gt;AQ91,(AU91+$G93-$G92)/$F91,AU91/$F91))</f>
        <v>0</v>
      </c>
      <c r="AU94" s="7">
        <f t="shared" ref="AU94:AU95" si="1432">SUM(AV94:BB94)</f>
        <v>0</v>
      </c>
      <c r="AV94" s="6">
        <f t="shared" ref="AV94" si="1433">IF(SUM($AM$9:$AS$9)=SUM($AV$9:$BB$9),AV91,IF(AND(SUM($AV$9:$BB$9)&gt;42,SUM($AV$9:$BB$9)&lt;49),AV91,0))</f>
        <v>0</v>
      </c>
      <c r="AW94" s="6">
        <f t="shared" ref="AW94:BB94" si="1434">IF(SUM($AM$9:$AS$9)=SUM($AV$9:$BB$9),AW91,IF(AND(SUM($AV$9:$BB$9)&gt;42,SUM($AV$9:$BB$9)&lt;49),AW91,0))</f>
        <v>0</v>
      </c>
      <c r="AX94" s="6">
        <f t="shared" si="1434"/>
        <v>0</v>
      </c>
      <c r="AY94" s="6">
        <f t="shared" si="1434"/>
        <v>0</v>
      </c>
      <c r="AZ94" s="26">
        <f t="shared" si="1434"/>
        <v>0</v>
      </c>
      <c r="BA94" s="29">
        <f t="shared" si="1434"/>
        <v>0</v>
      </c>
      <c r="BB94" s="23">
        <f t="shared" si="1434"/>
        <v>0</v>
      </c>
    </row>
    <row r="95" spans="1:54" ht="15.75" customHeight="1" x14ac:dyDescent="0.2">
      <c r="A95" s="1">
        <f t="shared" ref="A95:A96" si="1435">A94</f>
        <v>0</v>
      </c>
      <c r="B95" s="313"/>
      <c r="C95" s="314"/>
      <c r="D95" s="314"/>
      <c r="E95" s="314"/>
      <c r="F95" s="31"/>
      <c r="G95" s="183"/>
      <c r="H95" s="123">
        <f t="shared" ref="H95" si="1436">IF($B91=$B85,H89+F95,$F95)</f>
        <v>0</v>
      </c>
      <c r="I95" s="165">
        <f t="shared" si="1375"/>
        <v>0</v>
      </c>
      <c r="J95" s="141">
        <f t="shared" ref="J95" si="1437">IF($H94=0,0,IF($B85=$B91,IF($H96&gt;0,$H96+J89,K91+J89),IF($H96&gt;0,$H96,K91)))</f>
        <v>0</v>
      </c>
      <c r="K95" s="7">
        <f t="shared" si="1420"/>
        <v>0</v>
      </c>
      <c r="L95" s="6"/>
      <c r="M95" s="6"/>
      <c r="N95" s="6"/>
      <c r="O95" s="6"/>
      <c r="P95" s="26"/>
      <c r="Q95" s="29"/>
      <c r="R95" s="23"/>
      <c r="S95" s="141">
        <f t="shared" ref="S95" si="1438">IF($H94=0,0,IF($B85=$B91,IF($H96&gt;0,$H96+S89,T91+S89),IF($H96&gt;0,$H96,T91)))</f>
        <v>0</v>
      </c>
      <c r="T95" s="7">
        <f t="shared" si="1423"/>
        <v>0</v>
      </c>
      <c r="U95" s="6"/>
      <c r="V95" s="6"/>
      <c r="W95" s="6"/>
      <c r="X95" s="6"/>
      <c r="Y95" s="26"/>
      <c r="Z95" s="29"/>
      <c r="AA95" s="23"/>
      <c r="AB95" s="141">
        <f t="shared" ref="AB95" si="1439">IF($H94=0,0,IF($B85=$B91,IF($H96&gt;0,$H96+AB89,AC91+AB89),IF($H96&gt;0,$H96,AC91)))</f>
        <v>0</v>
      </c>
      <c r="AC95" s="7">
        <f t="shared" si="1426"/>
        <v>0</v>
      </c>
      <c r="AD95" s="6"/>
      <c r="AE95" s="6"/>
      <c r="AF95" s="6"/>
      <c r="AG95" s="6"/>
      <c r="AH95" s="26"/>
      <c r="AI95" s="29"/>
      <c r="AJ95" s="23"/>
      <c r="AK95" s="141">
        <f t="shared" ref="AK95" si="1440">IF($H94=0,0,IF($B85=$B91,IF($H96&gt;0,$H96+AK89,AL91+AK89),IF($H96&gt;0,$H96,AL91)))</f>
        <v>0</v>
      </c>
      <c r="AL95" s="7">
        <f t="shared" si="1429"/>
        <v>0</v>
      </c>
      <c r="AM95" s="6"/>
      <c r="AN95" s="6"/>
      <c r="AO95" s="6"/>
      <c r="AP95" s="6"/>
      <c r="AQ95" s="26"/>
      <c r="AR95" s="29"/>
      <c r="AS95" s="23"/>
      <c r="AT95" s="141">
        <f t="shared" ref="AT95" si="1441">IF($H94=0,0,IF($B85=$B91,IF($H96&gt;0,$H96+AT89,AU91+AT89),IF($H96&gt;0,$H96,AU91)))</f>
        <v>0</v>
      </c>
      <c r="AU95" s="7">
        <f t="shared" si="1432"/>
        <v>0</v>
      </c>
      <c r="AV95" s="6"/>
      <c r="AW95" s="6"/>
      <c r="AX95" s="6"/>
      <c r="AY95" s="6"/>
      <c r="AZ95" s="26"/>
      <c r="BA95" s="29"/>
      <c r="BB95" s="23"/>
    </row>
    <row r="96" spans="1:54" ht="18.75" customHeight="1" thickBot="1" x14ac:dyDescent="0.25">
      <c r="A96" s="1">
        <f t="shared" si="1435"/>
        <v>0</v>
      </c>
      <c r="B96" s="323" t="str">
        <f>IF(B91="",Wydruk!$AE$6,IF(J92=0,Wydruk!$AE$7,IF(AND(G92&lt;G93,B91&lt;&gt;$B97),Wydruk!$AE$13,IF(AND($B91=$B85,$B91&lt;&gt;$B97),IF(OR(OR(J96&lt;4,J96&gt;5),OR(S96&lt;4,S96&gt;5),OR(AB96&lt;4,AB96&gt;5),OR(AK96&lt;4,AK96&gt;5),OR(AND(AT96&lt;4,AT96&gt;0),AT96&gt;5)),Wydruk!$AE$8,Wydruk!$AE$9),IF($B91=$B97,IF($F95&lt;&gt;0,Wydruk!$AE$12,Wydruk!$AE$10),IF(OR(OR(J92&lt;4,J92&gt;5),OR(S92&lt;4,S92&gt;5),OR(AB92&lt;4,AB92&gt;5),OR(AK92&lt;4,AK92&gt;5),OR(AND(AT92&lt;4,AT92&gt;0),AT92&gt;5)),Wydruk!$AE$8,Wydruk!$AE$11))))))</f>
        <v>Uzupełnij liczby godzin tygodniowego planu</v>
      </c>
      <c r="C96" s="324"/>
      <c r="D96" s="324"/>
      <c r="E96" s="324"/>
      <c r="F96" s="173">
        <f>luty!F96</f>
        <v>0</v>
      </c>
      <c r="G96" s="184">
        <f>luty!G96</f>
        <v>0</v>
      </c>
      <c r="H96" s="191">
        <f t="shared" ref="H96" si="1442">IF(OR($G96=0,$F96=0,$G96="",$F96=""),0,$G96/$F96)</f>
        <v>0</v>
      </c>
      <c r="I96" s="193"/>
      <c r="J96" s="176">
        <f t="shared" ref="J96" si="1443">IF($B85=$B91,IF(L91+L86&gt;0,1,0)+IF(M91+M86&gt;0,1,0)+IF(N91+N86&gt;0,1,0)+IF(O91+O86&gt;0,1,0)+IF(P91+P86&gt;0,1,0)+IF(Q91+Q86&gt;0,1,0)+IF(R91+R86&gt;0,1,0),J92)</f>
        <v>0</v>
      </c>
      <c r="K96" s="133">
        <f t="shared" ref="K96" si="1444">IF(OR($B91=$B97,J96=0,(K92-Q96+O96)&lt;=0),0,(K92-Q96+O96)/J96)</f>
        <v>0</v>
      </c>
      <c r="L96" s="137">
        <f t="shared" ref="L96" si="1445">IF(K96*(7-J93)&lt;=0,0,K96*(7-J93))</f>
        <v>0</v>
      </c>
      <c r="M96" s="311">
        <f t="shared" ref="M96" si="1446">ROUND(IF(OR(K93-K96*(7-J93)+P96&lt;0,$B91=$B97,K96&lt;=0,K93=0),0,IF(K93-K96*(7-J93)+P96&gt;Q96-O96+P96,Q96-O96+P96,K93-K96*(7-J93)+P96)),1)</f>
        <v>0</v>
      </c>
      <c r="N96" s="312"/>
      <c r="O96" s="139">
        <f t="shared" ref="O96" si="1447">IF(OR($B91=$B97,J92=0),0,IF($B91=$B85,J91,$F91))</f>
        <v>0</v>
      </c>
      <c r="P96" s="30">
        <f t="shared" ref="P96" si="1448">IF(OR($B91=$B97,J96=0),0,$G93-$G92)</f>
        <v>0</v>
      </c>
      <c r="Q96" s="134">
        <f t="shared" ref="Q96" si="1449">IF(OR($B91=$B97,J96=0),0,J95)</f>
        <v>0</v>
      </c>
      <c r="R96" s="138">
        <f t="shared" ref="R96" si="1450">IF($B91=$B97,0,K93)</f>
        <v>0</v>
      </c>
      <c r="S96" s="176">
        <f t="shared" ref="S96" si="1451">IF($B85=$B91,IF(U91+U86&gt;0,1,0)+IF(V91+V86&gt;0,1,0)+IF(W91+W86&gt;0,1,0)+IF(X91+X86&gt;0,1,0)+IF(Y91+Y86&gt;0,1,0)+IF(Z91+Z86&gt;0,1,0)+IF(AA91+AA86&gt;0,1,0),S92)</f>
        <v>0</v>
      </c>
      <c r="T96" s="133">
        <f t="shared" ref="T96" si="1452">IF(OR($B91=$B97,S96=0,(T92-Z96+X96)&lt;=0),0,(T92-Z96+X96)/S96)</f>
        <v>0</v>
      </c>
      <c r="U96" s="137">
        <f t="shared" ref="U96" si="1453">IF(T96*(7-S93)&lt;=0,0,T96*(7-S93))</f>
        <v>0</v>
      </c>
      <c r="V96" s="311">
        <f t="shared" ref="V96" si="1454">ROUND(IF(OR(T93-T96*(7-S93)+Y96&lt;0,$B91=$B97,T96&lt;=0,T93=0),0,IF(T93-T96*(7-S93)+Y96&gt;Z96-X96+Y96,Z96-X96+Y96,T93-T96*(7-S93)+Y96)),1)</f>
        <v>0</v>
      </c>
      <c r="W96" s="312"/>
      <c r="X96" s="139">
        <f t="shared" ref="X96" si="1455">IF(OR($B91=$B97,S92=0),0,IF($B91=$B85,S91,$F91))</f>
        <v>0</v>
      </c>
      <c r="Y96" s="30">
        <f t="shared" ref="Y96" si="1456">IF(OR($B91=$B97,S96=0),0,$G93-$G92)</f>
        <v>0</v>
      </c>
      <c r="Z96" s="134">
        <f t="shared" ref="Z96" si="1457">IF(OR($B91=$B97,S96=0),0,S95)</f>
        <v>0</v>
      </c>
      <c r="AA96" s="138">
        <f t="shared" ref="AA96" si="1458">IF($B91=$B97,0,T93)</f>
        <v>0</v>
      </c>
      <c r="AB96" s="176">
        <f t="shared" ref="AB96" si="1459">IF($B85=$B91,IF(AD91+AD86&gt;0,1,0)+IF(AE91+AE86&gt;0,1,0)+IF(AF91+AF86&gt;0,1,0)+IF(AG91+AG86&gt;0,1,0)+IF(AH91+AH86&gt;0,1,0)+IF(AI91+AI86&gt;0,1,0)+IF(AJ91+AJ86&gt;0,1,0),AB92)</f>
        <v>0</v>
      </c>
      <c r="AC96" s="133">
        <f t="shared" ref="AC96" si="1460">IF(OR($B91=$B97,AB96=0,(AC92-AI96+AG96)&lt;=0),0,(AC92-AI96+AG96)/AB96)</f>
        <v>0</v>
      </c>
      <c r="AD96" s="137">
        <f t="shared" ref="AD96" si="1461">IF(AC96*(7-AB93)&lt;=0,0,AC96*(7-AB93))</f>
        <v>0</v>
      </c>
      <c r="AE96" s="311">
        <f t="shared" ref="AE96" si="1462">ROUND(IF(OR(AC93-AC96*(7-AB93)+AH96&lt;0,$B91=$B97,AC96&lt;=0,AC93=0),0,IF(AC93-AC96*(7-AB93)+AH96&gt;AI96-AG96+AH96,AI96-AG96+AH96,AC93-AC96*(7-AB93)+AH96)),1)</f>
        <v>0</v>
      </c>
      <c r="AF96" s="312"/>
      <c r="AG96" s="139">
        <f t="shared" ref="AG96" si="1463">IF(OR($B91=$B97,AB92=0),0,IF($B91=$B85,AB91,$F91))</f>
        <v>0</v>
      </c>
      <c r="AH96" s="30">
        <f t="shared" ref="AH96" si="1464">IF(OR($B91=$B97,AB96=0),0,$G93-$G92)</f>
        <v>0</v>
      </c>
      <c r="AI96" s="134">
        <f t="shared" ref="AI96" si="1465">IF(OR($B91=$B97,AB96=0),0,AB95)</f>
        <v>0</v>
      </c>
      <c r="AJ96" s="138">
        <f t="shared" ref="AJ96" si="1466">IF($B91=$B97,0,AC93)</f>
        <v>0</v>
      </c>
      <c r="AK96" s="176">
        <f t="shared" ref="AK96" si="1467">IF($B85=$B91,IF(AM91+AM86&gt;0,1,0)+IF(AN91+AN86&gt;0,1,0)+IF(AO91+AO86&gt;0,1,0)+IF(AP91+AP86&gt;0,1,0)+IF(AQ91+AQ86&gt;0,1,0)+IF(AR91+AR86&gt;0,1,0)+IF(AS91+AS86&gt;0,1,0),AK92)</f>
        <v>0</v>
      </c>
      <c r="AL96" s="133">
        <f t="shared" ref="AL96" si="1468">IF(OR($B91=$B97,AK96=0,(AL92-AR96+AP96)&lt;=0),0,(AL92-AR96+AP96)/AK96)</f>
        <v>0</v>
      </c>
      <c r="AM96" s="137">
        <f t="shared" ref="AM96" si="1469">IF(AL96*(7-AK93)&lt;=0,0,AL96*(7-AK93))</f>
        <v>0</v>
      </c>
      <c r="AN96" s="311">
        <f t="shared" ref="AN96" si="1470">ROUND(IF(OR(AL93-AL96*(7-AK93)+AQ96&lt;0,$B91=$B97,AL96&lt;=0,AL93=0),0,IF(AL93-AL96*(7-AK93)+AQ96&gt;AR96-AP96+AQ96,AR96-AP96+AQ96,AL93-AL96*(7-AK93)+AQ96)),1)</f>
        <v>0</v>
      </c>
      <c r="AO96" s="312"/>
      <c r="AP96" s="139">
        <f t="shared" ref="AP96" si="1471">IF(OR($B91=$B97,AK92=0),0,IF($B91=$B85,AK91,$F91))</f>
        <v>0</v>
      </c>
      <c r="AQ96" s="30">
        <f t="shared" ref="AQ96" si="1472">IF(OR($B91=$B97,AK96=0),0,$G93-$G92)</f>
        <v>0</v>
      </c>
      <c r="AR96" s="134">
        <f t="shared" ref="AR96" si="1473">IF(OR($B91=$B97,AK96=0),0,AK95)</f>
        <v>0</v>
      </c>
      <c r="AS96" s="138">
        <f t="shared" ref="AS96" si="1474">IF($B91=$B97,0,AL93)</f>
        <v>0</v>
      </c>
      <c r="AT96" s="176">
        <f t="shared" ref="AT96" si="1475">IF($B85=$B91,IF(AV91+AV86&gt;0,1,0)+IF(AW91+AW86&gt;0,1,0)+IF(AX91+AX86&gt;0,1,0)+IF(AY91+AY86&gt;0,1,0)+IF(AZ91+AZ86&gt;0,1,0)+IF(BA91+BA86&gt;0,1,0)+IF(BB91+BB86&gt;0,1,0),AT92)</f>
        <v>0</v>
      </c>
      <c r="AU96" s="133">
        <f t="shared" ref="AU96" si="1476">IF(OR($B91=$B97,AT96=0,(AU92-BA96+AY96)&lt;=0),0,(AU92-BA96+AY96)/AT96)</f>
        <v>0</v>
      </c>
      <c r="AV96" s="137">
        <f t="shared" ref="AV96" si="1477">IF(AU96*(7-AT93)&lt;=0,0,AU96*(7-AT93))</f>
        <v>0</v>
      </c>
      <c r="AW96" s="311">
        <f t="shared" ref="AW96" si="1478">ROUND(IF(OR(AU93-AU96*(7-AT93)+AZ96&lt;0,$B91=$B97,AU96&lt;=0,AU93=0),0,IF(AU93-AU96*(7-AT93)+AZ96&gt;BA96-AY96+AZ96,BA96-AY96+AZ96,AU93-AU96*(7-AT93)+AZ96)),1)</f>
        <v>0</v>
      </c>
      <c r="AX96" s="312"/>
      <c r="AY96" s="139">
        <f t="shared" ref="AY96" si="1479">IF(OR($B91=$B97,AT92=0),0,IF($B91=$B85,AT91,$F91))</f>
        <v>0</v>
      </c>
      <c r="AZ96" s="30">
        <f t="shared" ref="AZ96" si="1480">IF(OR($B91=$B97,AT96=0),0,$G93-$G92)</f>
        <v>0</v>
      </c>
      <c r="BA96" s="134">
        <f t="shared" ref="BA96" si="1481">IF(OR($B91=$B97,AT96=0),0,AT95)</f>
        <v>0</v>
      </c>
      <c r="BB96" s="138">
        <f t="shared" ref="BB96" si="1482">IF($B91=$B97,0,AU93)</f>
        <v>0</v>
      </c>
    </row>
    <row r="97" spans="1:54" ht="15.75" x14ac:dyDescent="0.2">
      <c r="A97" s="1">
        <f t="shared" ref="A97" si="1483">IF(B97="","1. Niewypełnione",B97)</f>
        <v>0</v>
      </c>
      <c r="B97" s="320">
        <f>luty!B97</f>
        <v>0</v>
      </c>
      <c r="C97" s="321">
        <f>luty!C97</f>
        <v>0</v>
      </c>
      <c r="D97" s="321">
        <f>luty!D97</f>
        <v>0</v>
      </c>
      <c r="E97" s="321">
        <f>luty!E97</f>
        <v>0</v>
      </c>
      <c r="F97" s="177">
        <f>luty!F97</f>
        <v>18</v>
      </c>
      <c r="G97" s="185">
        <f>luty!G97</f>
        <v>18</v>
      </c>
      <c r="H97" s="177"/>
      <c r="I97" s="192">
        <f t="shared" ref="I97:I101" si="1484">K97+T97+AC97+AL97+AU97</f>
        <v>0</v>
      </c>
      <c r="J97" s="186">
        <f t="shared" ref="J97" si="1485">IF(OR($B97=$B103,J100=0),0,ROUND((K98+P102)/J100,0))</f>
        <v>0</v>
      </c>
      <c r="K97" s="51">
        <f t="shared" ref="K97:K98" si="1486">SUM(L97:R97)</f>
        <v>0</v>
      </c>
      <c r="L97" s="52">
        <f>luty!L97</f>
        <v>0</v>
      </c>
      <c r="M97" s="52">
        <f>luty!M97</f>
        <v>0</v>
      </c>
      <c r="N97" s="52">
        <f>luty!N97</f>
        <v>0</v>
      </c>
      <c r="O97" s="52">
        <f>luty!O97</f>
        <v>0</v>
      </c>
      <c r="P97" s="53">
        <f>luty!P97</f>
        <v>0</v>
      </c>
      <c r="Q97" s="54">
        <f>luty!Q97</f>
        <v>0</v>
      </c>
      <c r="R97" s="55">
        <f>luty!R97</f>
        <v>0</v>
      </c>
      <c r="S97" s="188">
        <f t="shared" ref="S97" si="1487">IF(OR($B97=$B103,S100=0),0,ROUND((T98+Y102)/S100,0))</f>
        <v>0</v>
      </c>
      <c r="T97" s="51">
        <f t="shared" ref="T97:T98" si="1488">SUM(U97:AA97)</f>
        <v>0</v>
      </c>
      <c r="U97" s="52">
        <f>luty!U97</f>
        <v>0</v>
      </c>
      <c r="V97" s="52">
        <f>luty!V97</f>
        <v>0</v>
      </c>
      <c r="W97" s="52">
        <f>luty!W97</f>
        <v>0</v>
      </c>
      <c r="X97" s="52">
        <f>luty!X97</f>
        <v>0</v>
      </c>
      <c r="Y97" s="53">
        <f>luty!Y97</f>
        <v>0</v>
      </c>
      <c r="Z97" s="54">
        <f>luty!Z97</f>
        <v>0</v>
      </c>
      <c r="AA97" s="55">
        <f>luty!AA97</f>
        <v>0</v>
      </c>
      <c r="AB97" s="188">
        <f t="shared" ref="AB97" si="1489">IF(OR($B97=$B103,AB100=0),0,ROUND((AC98+AH102)/AB100,0))</f>
        <v>0</v>
      </c>
      <c r="AC97" s="51">
        <f t="shared" ref="AC97:AC98" si="1490">SUM(AD97:AJ97)</f>
        <v>0</v>
      </c>
      <c r="AD97" s="52">
        <f>luty!AD97</f>
        <v>0</v>
      </c>
      <c r="AE97" s="52">
        <f>luty!AE97</f>
        <v>0</v>
      </c>
      <c r="AF97" s="52">
        <f>luty!AF97</f>
        <v>0</v>
      </c>
      <c r="AG97" s="52">
        <f>luty!AG97</f>
        <v>0</v>
      </c>
      <c r="AH97" s="53">
        <f>luty!AH97</f>
        <v>0</v>
      </c>
      <c r="AI97" s="54">
        <f>luty!AI97</f>
        <v>0</v>
      </c>
      <c r="AJ97" s="55">
        <f>luty!AJ97</f>
        <v>0</v>
      </c>
      <c r="AK97" s="188">
        <f t="shared" ref="AK97" si="1491">IF(OR($B97=$B103,AK100=0),0,ROUND((AL98+AQ102)/AK100,0))</f>
        <v>0</v>
      </c>
      <c r="AL97" s="51">
        <f t="shared" ref="AL97:AL98" si="1492">SUM(AM97:AS97)</f>
        <v>0</v>
      </c>
      <c r="AM97" s="52">
        <f>luty!AM97</f>
        <v>0</v>
      </c>
      <c r="AN97" s="52">
        <f>luty!AN97</f>
        <v>0</v>
      </c>
      <c r="AO97" s="52">
        <f>luty!AO97</f>
        <v>0</v>
      </c>
      <c r="AP97" s="52">
        <f>luty!AP97</f>
        <v>0</v>
      </c>
      <c r="AQ97" s="53">
        <f>luty!AQ97</f>
        <v>0</v>
      </c>
      <c r="AR97" s="54">
        <f>luty!AR97</f>
        <v>0</v>
      </c>
      <c r="AS97" s="55">
        <f>luty!AS97</f>
        <v>0</v>
      </c>
      <c r="AT97" s="188">
        <f t="shared" ref="AT97" si="1493">IF(OR($B97=$B103,AT100=0),0,ROUND((AU98+AZ102)/AT100,0))</f>
        <v>0</v>
      </c>
      <c r="AU97" s="51">
        <f t="shared" ref="AU97:AU98" si="1494">SUM(AV97:BB97)</f>
        <v>0</v>
      </c>
      <c r="AV97" s="52">
        <f t="shared" ref="AV97" si="1495">IF(SUM($AM$9:$AS$9)=SUM($AV$9:$BB$9),AM97,IF(AND(SUM($AV$9:$BB$9)&gt;42,SUM($AV$9:$BB$9)&lt;49),AM97,0))</f>
        <v>0</v>
      </c>
      <c r="AW97" s="52">
        <f t="shared" ref="AW97" si="1496">IF(SUM($AM$9:$AS$9)=SUM($AV$9:$BB$9),AN97,IF(AND(SUM($AV$9:$BB$9)&gt;42,SUM($AV$9:$BB$9)&lt;49),AN97,0))</f>
        <v>0</v>
      </c>
      <c r="AX97" s="52">
        <f t="shared" ref="AX97" si="1497">IF(SUM($AM$9:$AS$9)=SUM($AV$9:$BB$9),AO97,IF(AND(SUM($AV$9:$BB$9)&gt;42,SUM($AV$9:$BB$9)&lt;49),AO97,0))</f>
        <v>0</v>
      </c>
      <c r="AY97" s="52">
        <f t="shared" ref="AY97" si="1498">IF(SUM($AM$9:$AS$9)=SUM($AV$9:$BB$9),AP97,IF(AND(SUM($AV$9:$BB$9)&gt;42,SUM($AV$9:$BB$9)&lt;49),AP97,0))</f>
        <v>0</v>
      </c>
      <c r="AZ97" s="53">
        <f t="shared" ref="AZ97" si="1499">IF(SUM($AM$9:$AS$9)=SUM($AV$9:$BB$9),AQ97,IF(AND(SUM($AV$9:$BB$9)&gt;42,SUM($AV$9:$BB$9)&lt;49),AQ97,0))</f>
        <v>0</v>
      </c>
      <c r="BA97" s="54">
        <f t="shared" ref="BA97" si="1500">IF(SUM($AM$9:$AS$9)=SUM($AV$9:$BB$9),AR97,IF(AND(SUM($AV$9:$BB$9)&gt;42,SUM($AV$9:$BB$9)&lt;49),AR97,0))</f>
        <v>0</v>
      </c>
      <c r="BB97" s="55">
        <f t="shared" ref="BB97" si="1501">IF(SUM($AM$9:$AS$9)=SUM($AV$9:$BB$9),AS97,IF(AND(SUM($AV$9:$BB$9)&gt;42,SUM($AV$9:$BB$9)&lt;49),AS97,0))</f>
        <v>0</v>
      </c>
    </row>
    <row r="98" spans="1:54" ht="12.75" hidden="1" customHeight="1" x14ac:dyDescent="0.2">
      <c r="B98" s="93"/>
      <c r="C98" s="94"/>
      <c r="D98" s="95"/>
      <c r="E98" s="115"/>
      <c r="F98" s="140" t="b">
        <f t="shared" ref="F98" si="1502">IF($B91=$B97,OR(F92,G97&lt;F97),G97&lt;F97)</f>
        <v>0</v>
      </c>
      <c r="G98" s="189">
        <f t="shared" ref="G98" si="1503">IF(AND($B91=$B97,$B91&lt;&gt;"",$B91&lt;&gt;0),G97+G92,G97)</f>
        <v>18</v>
      </c>
      <c r="H98" s="120"/>
      <c r="I98" s="165">
        <f t="shared" si="1484"/>
        <v>0</v>
      </c>
      <c r="J98" s="194">
        <f t="shared" ref="J98" si="1504">7-COUNTIF(L97:R97,0)-COUNTIF(L97:R97,"")</f>
        <v>0</v>
      </c>
      <c r="K98" s="22">
        <f t="shared" si="1486"/>
        <v>0</v>
      </c>
      <c r="L98" s="35">
        <f t="shared" ref="L98:R98" si="1505">IF($B91=$B97,L97+L92,L97)</f>
        <v>0</v>
      </c>
      <c r="M98" s="35">
        <f t="shared" si="1505"/>
        <v>0</v>
      </c>
      <c r="N98" s="35">
        <f t="shared" si="1505"/>
        <v>0</v>
      </c>
      <c r="O98" s="35">
        <f t="shared" si="1505"/>
        <v>0</v>
      </c>
      <c r="P98" s="36">
        <f t="shared" si="1505"/>
        <v>0</v>
      </c>
      <c r="Q98" s="37">
        <f t="shared" si="1505"/>
        <v>0</v>
      </c>
      <c r="R98" s="38">
        <f t="shared" si="1505"/>
        <v>0</v>
      </c>
      <c r="S98" s="194">
        <f t="shared" ref="S98" si="1506">7-COUNTIF(U97:AA97,0)-COUNTIF(U97:AA97,"")</f>
        <v>0</v>
      </c>
      <c r="T98" s="22">
        <f t="shared" si="1488"/>
        <v>0</v>
      </c>
      <c r="U98" s="35">
        <f t="shared" ref="U98:AA98" si="1507">IF($B91=$B97,U97+U92,U97)</f>
        <v>0</v>
      </c>
      <c r="V98" s="35">
        <f t="shared" si="1507"/>
        <v>0</v>
      </c>
      <c r="W98" s="35">
        <f t="shared" si="1507"/>
        <v>0</v>
      </c>
      <c r="X98" s="35">
        <f t="shared" si="1507"/>
        <v>0</v>
      </c>
      <c r="Y98" s="36">
        <f t="shared" si="1507"/>
        <v>0</v>
      </c>
      <c r="Z98" s="37">
        <f t="shared" si="1507"/>
        <v>0</v>
      </c>
      <c r="AA98" s="38">
        <f t="shared" si="1507"/>
        <v>0</v>
      </c>
      <c r="AB98" s="194">
        <f t="shared" ref="AB98" si="1508">7-COUNTIF(AD97:AJ97,0)-COUNTIF(AD97:AJ97,"")</f>
        <v>0</v>
      </c>
      <c r="AC98" s="22">
        <f t="shared" si="1490"/>
        <v>0</v>
      </c>
      <c r="AD98" s="35">
        <f t="shared" ref="AD98:AJ98" si="1509">IF($B91=$B97,AD97+AD92,AD97)</f>
        <v>0</v>
      </c>
      <c r="AE98" s="35">
        <f t="shared" si="1509"/>
        <v>0</v>
      </c>
      <c r="AF98" s="35">
        <f t="shared" si="1509"/>
        <v>0</v>
      </c>
      <c r="AG98" s="35">
        <f t="shared" si="1509"/>
        <v>0</v>
      </c>
      <c r="AH98" s="36">
        <f t="shared" si="1509"/>
        <v>0</v>
      </c>
      <c r="AI98" s="37">
        <f t="shared" si="1509"/>
        <v>0</v>
      </c>
      <c r="AJ98" s="38">
        <f t="shared" si="1509"/>
        <v>0</v>
      </c>
      <c r="AK98" s="194">
        <f t="shared" ref="AK98" si="1510">7-COUNTIF(AM97:AS97,0)-COUNTIF(AM97:AS97,"")</f>
        <v>0</v>
      </c>
      <c r="AL98" s="22">
        <f t="shared" si="1492"/>
        <v>0</v>
      </c>
      <c r="AM98" s="35">
        <f t="shared" ref="AM98:AS98" si="1511">IF($B91=$B97,AM97+AM92,AM97)</f>
        <v>0</v>
      </c>
      <c r="AN98" s="35">
        <f t="shared" si="1511"/>
        <v>0</v>
      </c>
      <c r="AO98" s="35">
        <f t="shared" si="1511"/>
        <v>0</v>
      </c>
      <c r="AP98" s="35">
        <f t="shared" si="1511"/>
        <v>0</v>
      </c>
      <c r="AQ98" s="36">
        <f t="shared" si="1511"/>
        <v>0</v>
      </c>
      <c r="AR98" s="37">
        <f t="shared" si="1511"/>
        <v>0</v>
      </c>
      <c r="AS98" s="38">
        <f t="shared" si="1511"/>
        <v>0</v>
      </c>
      <c r="AT98" s="194">
        <f t="shared" ref="AT98" si="1512">7-COUNTIF(AV97:BB97,0)-COUNTIF(AV97:BB97,"")</f>
        <v>0</v>
      </c>
      <c r="AU98" s="22">
        <f t="shared" si="1494"/>
        <v>0</v>
      </c>
      <c r="AV98" s="35">
        <f t="shared" ref="AV98:BB98" si="1513">IF($B91=$B97,AV97+AV92,AV97)</f>
        <v>0</v>
      </c>
      <c r="AW98" s="35">
        <f t="shared" si="1513"/>
        <v>0</v>
      </c>
      <c r="AX98" s="35">
        <f t="shared" si="1513"/>
        <v>0</v>
      </c>
      <c r="AY98" s="35">
        <f t="shared" si="1513"/>
        <v>0</v>
      </c>
      <c r="AZ98" s="36">
        <f t="shared" si="1513"/>
        <v>0</v>
      </c>
      <c r="BA98" s="37">
        <f t="shared" si="1513"/>
        <v>0</v>
      </c>
      <c r="BB98" s="38">
        <f t="shared" si="1513"/>
        <v>0</v>
      </c>
    </row>
    <row r="99" spans="1:54" ht="15" hidden="1" customHeight="1" x14ac:dyDescent="0.2">
      <c r="B99" s="116"/>
      <c r="C99" s="117"/>
      <c r="D99" s="118"/>
      <c r="E99" s="119"/>
      <c r="F99" s="92"/>
      <c r="G99" s="190">
        <f t="shared" ref="G99" si="1514">IF(AND($B91=$B97,$B91&lt;&gt;"",$B91&lt;&gt;0),F97+G93,F97)</f>
        <v>18</v>
      </c>
      <c r="H99" s="121"/>
      <c r="I99" s="165">
        <f t="shared" si="1484"/>
        <v>0</v>
      </c>
      <c r="J99" s="195">
        <f t="shared" ref="J99" si="1515">IF($B97=$B91,COUNTIF(L99:R99,0),COUNTIF(L100:R100,0)+COUNTIF(L100:R100,""))</f>
        <v>7</v>
      </c>
      <c r="K99" s="39">
        <f t="shared" ref="K99:R99" si="1516">IF($B91=$B97,K100+K93,K100)</f>
        <v>0</v>
      </c>
      <c r="L99" s="40">
        <f t="shared" si="1516"/>
        <v>0</v>
      </c>
      <c r="M99" s="40">
        <f t="shared" si="1516"/>
        <v>0</v>
      </c>
      <c r="N99" s="40">
        <f t="shared" si="1516"/>
        <v>0</v>
      </c>
      <c r="O99" s="40">
        <f t="shared" si="1516"/>
        <v>0</v>
      </c>
      <c r="P99" s="41">
        <f t="shared" si="1516"/>
        <v>0</v>
      </c>
      <c r="Q99" s="42">
        <f t="shared" si="1516"/>
        <v>0</v>
      </c>
      <c r="R99" s="43">
        <f t="shared" si="1516"/>
        <v>0</v>
      </c>
      <c r="S99" s="195">
        <f t="shared" ref="S99" si="1517">IF($B97=$B91,COUNTIF(U99:AA99,0),COUNTIF(U100:AA100,0)+COUNTIF(U100:AA100,""))</f>
        <v>7</v>
      </c>
      <c r="T99" s="39">
        <f t="shared" ref="T99:AA99" si="1518">IF($B91=$B97,T100+T93,T100)</f>
        <v>0</v>
      </c>
      <c r="U99" s="40">
        <f t="shared" si="1518"/>
        <v>0</v>
      </c>
      <c r="V99" s="40">
        <f t="shared" si="1518"/>
        <v>0</v>
      </c>
      <c r="W99" s="40">
        <f t="shared" si="1518"/>
        <v>0</v>
      </c>
      <c r="X99" s="40">
        <f t="shared" si="1518"/>
        <v>0</v>
      </c>
      <c r="Y99" s="41">
        <f t="shared" si="1518"/>
        <v>0</v>
      </c>
      <c r="Z99" s="42">
        <f t="shared" si="1518"/>
        <v>0</v>
      </c>
      <c r="AA99" s="43">
        <f t="shared" si="1518"/>
        <v>0</v>
      </c>
      <c r="AB99" s="195">
        <f t="shared" ref="AB99" si="1519">IF($B97=$B91,COUNTIF(AD99:AJ99,0),COUNTIF(AD100:AJ100,0)+COUNTIF(AD100:AJ100,""))</f>
        <v>7</v>
      </c>
      <c r="AC99" s="39">
        <f t="shared" ref="AC99:AJ99" si="1520">IF($B91=$B97,AC100+AC93,AC100)</f>
        <v>0</v>
      </c>
      <c r="AD99" s="40">
        <f t="shared" si="1520"/>
        <v>0</v>
      </c>
      <c r="AE99" s="40">
        <f t="shared" si="1520"/>
        <v>0</v>
      </c>
      <c r="AF99" s="40">
        <f t="shared" si="1520"/>
        <v>0</v>
      </c>
      <c r="AG99" s="40">
        <f t="shared" si="1520"/>
        <v>0</v>
      </c>
      <c r="AH99" s="41">
        <f t="shared" si="1520"/>
        <v>0</v>
      </c>
      <c r="AI99" s="42">
        <f t="shared" si="1520"/>
        <v>0</v>
      </c>
      <c r="AJ99" s="43">
        <f t="shared" si="1520"/>
        <v>0</v>
      </c>
      <c r="AK99" s="195">
        <f t="shared" ref="AK99" si="1521">IF($B97=$B91,COUNTIF(AM99:AS99,0),COUNTIF(AM100:AS100,0)+COUNTIF(AM100:AS100,""))</f>
        <v>7</v>
      </c>
      <c r="AL99" s="39">
        <f t="shared" ref="AL99:AS99" si="1522">IF($B91=$B97,AL100+AL93,AL100)</f>
        <v>0</v>
      </c>
      <c r="AM99" s="40">
        <f t="shared" si="1522"/>
        <v>0</v>
      </c>
      <c r="AN99" s="40">
        <f t="shared" si="1522"/>
        <v>0</v>
      </c>
      <c r="AO99" s="40">
        <f t="shared" si="1522"/>
        <v>0</v>
      </c>
      <c r="AP99" s="40">
        <f t="shared" si="1522"/>
        <v>0</v>
      </c>
      <c r="AQ99" s="41">
        <f t="shared" si="1522"/>
        <v>0</v>
      </c>
      <c r="AR99" s="42">
        <f t="shared" si="1522"/>
        <v>0</v>
      </c>
      <c r="AS99" s="43">
        <f t="shared" si="1522"/>
        <v>0</v>
      </c>
      <c r="AT99" s="195">
        <f t="shared" ref="AT99" si="1523">IF($B97=$B91,COUNTIF(AV99:BB99,0),COUNTIF(AV100:BB100,0)+COUNTIF(AV100:BB100,""))</f>
        <v>7</v>
      </c>
      <c r="AU99" s="39">
        <f t="shared" ref="AU99:BB99" si="1524">IF($B91=$B97,AU100+AU93,AU100)</f>
        <v>0</v>
      </c>
      <c r="AV99" s="40">
        <f t="shared" si="1524"/>
        <v>0</v>
      </c>
      <c r="AW99" s="40">
        <f t="shared" si="1524"/>
        <v>0</v>
      </c>
      <c r="AX99" s="40">
        <f t="shared" si="1524"/>
        <v>0</v>
      </c>
      <c r="AY99" s="40">
        <f t="shared" si="1524"/>
        <v>0</v>
      </c>
      <c r="AZ99" s="41">
        <f t="shared" si="1524"/>
        <v>0</v>
      </c>
      <c r="BA99" s="42">
        <f t="shared" si="1524"/>
        <v>0</v>
      </c>
      <c r="BB99" s="43">
        <f t="shared" si="1524"/>
        <v>0</v>
      </c>
    </row>
    <row r="100" spans="1:54" ht="15.75" customHeight="1" x14ac:dyDescent="0.2">
      <c r="A100" s="1">
        <f t="shared" ref="A100" si="1525">A97</f>
        <v>0</v>
      </c>
      <c r="B100" s="313">
        <f t="shared" ref="B100" si="1526">B94+1</f>
        <v>14</v>
      </c>
      <c r="C100" s="314"/>
      <c r="D100" s="314"/>
      <c r="E100" s="314"/>
      <c r="F100" s="31"/>
      <c r="G100" s="183"/>
      <c r="H100" s="122">
        <f t="shared" ref="H100" si="1527">5-COUNTIF(AU97,0)-COUNTIF(AL97,0)-COUNTIF(AC97,0)-COUNTIF(T97,0)-COUNTIF(K97,0)</f>
        <v>0</v>
      </c>
      <c r="I100" s="165">
        <f t="shared" si="1484"/>
        <v>0</v>
      </c>
      <c r="J100" s="187">
        <f t="shared" ref="J100" si="1528">IF($B97=$B91,J94+IF($F97&lt;&gt;$G97,(K97+$G99-$G98)/$F97,K97/$F97),IF($F97&lt;&gt;G97,(K97+$G99-$G98)/$F97,K97/$F97))</f>
        <v>0</v>
      </c>
      <c r="K100" s="7">
        <f t="shared" ref="K100:K101" si="1529">SUM(L100:R100)</f>
        <v>0</v>
      </c>
      <c r="L100" s="26">
        <f t="shared" ref="L100:R100" si="1530">L97</f>
        <v>0</v>
      </c>
      <c r="M100" s="26">
        <f t="shared" si="1530"/>
        <v>0</v>
      </c>
      <c r="N100" s="26">
        <f t="shared" si="1530"/>
        <v>0</v>
      </c>
      <c r="O100" s="26">
        <f t="shared" si="1530"/>
        <v>0</v>
      </c>
      <c r="P100" s="26">
        <f t="shared" si="1530"/>
        <v>0</v>
      </c>
      <c r="Q100" s="29">
        <f t="shared" si="1530"/>
        <v>0</v>
      </c>
      <c r="R100" s="23">
        <f t="shared" si="1530"/>
        <v>0</v>
      </c>
      <c r="S100" s="187">
        <f t="shared" ref="S100" si="1531">IF($B97=$B91,S94+IF($F97&lt;&gt;$G97,(T97+$G99-$G98)/$F97,T97/$F97),IF($F97&lt;&gt;P97,(T97+$G99-$G98)/$F97,T97/$F97))</f>
        <v>0</v>
      </c>
      <c r="T100" s="7">
        <f t="shared" ref="T100:T101" si="1532">SUM(U100:AA100)</f>
        <v>0</v>
      </c>
      <c r="U100" s="26">
        <f t="shared" ref="U100:AA100" si="1533">U97</f>
        <v>0</v>
      </c>
      <c r="V100" s="26">
        <f t="shared" si="1533"/>
        <v>0</v>
      </c>
      <c r="W100" s="26">
        <f t="shared" si="1533"/>
        <v>0</v>
      </c>
      <c r="X100" s="26">
        <f t="shared" si="1533"/>
        <v>0</v>
      </c>
      <c r="Y100" s="113">
        <f t="shared" si="1533"/>
        <v>0</v>
      </c>
      <c r="Z100" s="29">
        <f t="shared" si="1533"/>
        <v>0</v>
      </c>
      <c r="AA100" s="23">
        <f t="shared" si="1533"/>
        <v>0</v>
      </c>
      <c r="AB100" s="187">
        <f t="shared" ref="AB100" si="1534">IF($B97=$B91,AB94+IF($F97&lt;&gt;$G97,(AC97+$G99-$G98)/$F97,AC97/$F97),IF($F97&lt;&gt;Y97,(AC97+$G99-$G98)/$F97,AC97/$F97))</f>
        <v>0</v>
      </c>
      <c r="AC100" s="7">
        <f t="shared" ref="AC100:AC101" si="1535">SUM(AD100:AJ100)</f>
        <v>0</v>
      </c>
      <c r="AD100" s="26">
        <f t="shared" ref="AD100:AJ100" si="1536">AD97</f>
        <v>0</v>
      </c>
      <c r="AE100" s="26">
        <f t="shared" si="1536"/>
        <v>0</v>
      </c>
      <c r="AF100" s="26">
        <f t="shared" si="1536"/>
        <v>0</v>
      </c>
      <c r="AG100" s="26">
        <f t="shared" si="1536"/>
        <v>0</v>
      </c>
      <c r="AH100" s="113">
        <f t="shared" si="1536"/>
        <v>0</v>
      </c>
      <c r="AI100" s="29">
        <f t="shared" si="1536"/>
        <v>0</v>
      </c>
      <c r="AJ100" s="23">
        <f t="shared" si="1536"/>
        <v>0</v>
      </c>
      <c r="AK100" s="187">
        <f t="shared" ref="AK100" si="1537">IF($B97=$B91,AK94+IF($F97&lt;&gt;$G97,(AL97+$G99-$G98)/$F97,AL97/$F97),IF($F97&lt;&gt;AH97,(AL97+$G99-$G98)/$F97,AL97/$F97))</f>
        <v>0</v>
      </c>
      <c r="AL100" s="7">
        <f t="shared" ref="AL100:AL101" si="1538">SUM(AM100:AS100)</f>
        <v>0</v>
      </c>
      <c r="AM100" s="26">
        <f t="shared" ref="AM100:AS100" si="1539">AM97</f>
        <v>0</v>
      </c>
      <c r="AN100" s="26">
        <f t="shared" si="1539"/>
        <v>0</v>
      </c>
      <c r="AO100" s="26">
        <f t="shared" si="1539"/>
        <v>0</v>
      </c>
      <c r="AP100" s="26">
        <f t="shared" si="1539"/>
        <v>0</v>
      </c>
      <c r="AQ100" s="113">
        <f t="shared" si="1539"/>
        <v>0</v>
      </c>
      <c r="AR100" s="29">
        <f t="shared" si="1539"/>
        <v>0</v>
      </c>
      <c r="AS100" s="23">
        <f t="shared" si="1539"/>
        <v>0</v>
      </c>
      <c r="AT100" s="187">
        <f t="shared" ref="AT100" si="1540">IF($B97=$B91,AT94+IF($F97&lt;&gt;$G97,(AU97+$G99-$G98)/$F97,AU97/$F97),IF($F97&lt;&gt;AQ97,(AU97+$G99-$G98)/$F97,AU97/$F97))</f>
        <v>0</v>
      </c>
      <c r="AU100" s="7">
        <f t="shared" ref="AU100:AU101" si="1541">SUM(AV100:BB100)</f>
        <v>0</v>
      </c>
      <c r="AV100" s="6">
        <f t="shared" ref="AV100" si="1542">IF(SUM($AM$9:$AS$9)=SUM($AV$9:$BB$9),AV97,IF(AND(SUM($AV$9:$BB$9)&gt;42,SUM($AV$9:$BB$9)&lt;49),AV97,0))</f>
        <v>0</v>
      </c>
      <c r="AW100" s="6">
        <f t="shared" ref="AW100:BB100" si="1543">IF(SUM($AM$9:$AS$9)=SUM($AV$9:$BB$9),AW97,IF(AND(SUM($AV$9:$BB$9)&gt;42,SUM($AV$9:$BB$9)&lt;49),AW97,0))</f>
        <v>0</v>
      </c>
      <c r="AX100" s="6">
        <f t="shared" si="1543"/>
        <v>0</v>
      </c>
      <c r="AY100" s="6">
        <f t="shared" si="1543"/>
        <v>0</v>
      </c>
      <c r="AZ100" s="26">
        <f t="shared" si="1543"/>
        <v>0</v>
      </c>
      <c r="BA100" s="29">
        <f t="shared" si="1543"/>
        <v>0</v>
      </c>
      <c r="BB100" s="23">
        <f t="shared" si="1543"/>
        <v>0</v>
      </c>
    </row>
    <row r="101" spans="1:54" ht="15.75" customHeight="1" x14ac:dyDescent="0.2">
      <c r="A101" s="1">
        <f t="shared" ref="A101:A102" si="1544">A100</f>
        <v>0</v>
      </c>
      <c r="B101" s="313"/>
      <c r="C101" s="314"/>
      <c r="D101" s="314"/>
      <c r="E101" s="314"/>
      <c r="F101" s="31"/>
      <c r="G101" s="183"/>
      <c r="H101" s="123">
        <f t="shared" ref="H101" si="1545">IF($B97=$B91,H95+F101,$F101)</f>
        <v>0</v>
      </c>
      <c r="I101" s="165">
        <f t="shared" si="1484"/>
        <v>0</v>
      </c>
      <c r="J101" s="141">
        <f t="shared" ref="J101" si="1546">IF($H100=0,0,IF($B91=$B97,IF($H102&gt;0,$H102+J95,K97+J95),IF($H102&gt;0,$H102,K97)))</f>
        <v>0</v>
      </c>
      <c r="K101" s="7">
        <f t="shared" si="1529"/>
        <v>0</v>
      </c>
      <c r="L101" s="6"/>
      <c r="M101" s="6"/>
      <c r="N101" s="6"/>
      <c r="O101" s="6"/>
      <c r="P101" s="26"/>
      <c r="Q101" s="29"/>
      <c r="R101" s="23"/>
      <c r="S101" s="141">
        <f t="shared" ref="S101" si="1547">IF($H100=0,0,IF($B91=$B97,IF($H102&gt;0,$H102+S95,T97+S95),IF($H102&gt;0,$H102,T97)))</f>
        <v>0</v>
      </c>
      <c r="T101" s="7">
        <f t="shared" si="1532"/>
        <v>0</v>
      </c>
      <c r="U101" s="6"/>
      <c r="V101" s="6"/>
      <c r="W101" s="6"/>
      <c r="X101" s="6"/>
      <c r="Y101" s="26"/>
      <c r="Z101" s="29"/>
      <c r="AA101" s="23"/>
      <c r="AB101" s="141">
        <f t="shared" ref="AB101" si="1548">IF($H100=0,0,IF($B91=$B97,IF($H102&gt;0,$H102+AB95,AC97+AB95),IF($H102&gt;0,$H102,AC97)))</f>
        <v>0</v>
      </c>
      <c r="AC101" s="7">
        <f t="shared" si="1535"/>
        <v>0</v>
      </c>
      <c r="AD101" s="6"/>
      <c r="AE101" s="6"/>
      <c r="AF101" s="6"/>
      <c r="AG101" s="6"/>
      <c r="AH101" s="26"/>
      <c r="AI101" s="29"/>
      <c r="AJ101" s="23"/>
      <c r="AK101" s="141">
        <f t="shared" ref="AK101" si="1549">IF($H100=0,0,IF($B91=$B97,IF($H102&gt;0,$H102+AK95,AL97+AK95),IF($H102&gt;0,$H102,AL97)))</f>
        <v>0</v>
      </c>
      <c r="AL101" s="7">
        <f t="shared" si="1538"/>
        <v>0</v>
      </c>
      <c r="AM101" s="6"/>
      <c r="AN101" s="6"/>
      <c r="AO101" s="6"/>
      <c r="AP101" s="6"/>
      <c r="AQ101" s="26"/>
      <c r="AR101" s="29"/>
      <c r="AS101" s="23"/>
      <c r="AT101" s="141">
        <f t="shared" ref="AT101" si="1550">IF($H100=0,0,IF($B91=$B97,IF($H102&gt;0,$H102+AT95,AU97+AT95),IF($H102&gt;0,$H102,AU97)))</f>
        <v>0</v>
      </c>
      <c r="AU101" s="7">
        <f t="shared" si="1541"/>
        <v>0</v>
      </c>
      <c r="AV101" s="6"/>
      <c r="AW101" s="6"/>
      <c r="AX101" s="6"/>
      <c r="AY101" s="6"/>
      <c r="AZ101" s="26"/>
      <c r="BA101" s="29"/>
      <c r="BB101" s="23"/>
    </row>
    <row r="102" spans="1:54" ht="18.75" customHeight="1" thickBot="1" x14ac:dyDescent="0.25">
      <c r="A102" s="1">
        <f t="shared" si="1544"/>
        <v>0</v>
      </c>
      <c r="B102" s="323" t="str">
        <f>IF(B97="",Wydruk!$AE$6,IF(J98=0,Wydruk!$AE$7,IF(AND(G98&lt;G99,B97&lt;&gt;$B103),Wydruk!$AE$13,IF(AND($B97=$B91,$B97&lt;&gt;$B103),IF(OR(OR(J102&lt;4,J102&gt;5),OR(S102&lt;4,S102&gt;5),OR(AB102&lt;4,AB102&gt;5),OR(AK102&lt;4,AK102&gt;5),OR(AND(AT102&lt;4,AT102&gt;0),AT102&gt;5)),Wydruk!$AE$8,Wydruk!$AE$9),IF($B97=$B103,IF($F101&lt;&gt;0,Wydruk!$AE$12,Wydruk!$AE$10),IF(OR(OR(J98&lt;4,J98&gt;5),OR(S98&lt;4,S98&gt;5),OR(AB98&lt;4,AB98&gt;5),OR(AK98&lt;4,AK98&gt;5),OR(AND(AT98&lt;4,AT98&gt;0),AT98&gt;5)),Wydruk!$AE$8,Wydruk!$AE$11))))))</f>
        <v>Uzupełnij liczby godzin tygodniowego planu</v>
      </c>
      <c r="C102" s="324"/>
      <c r="D102" s="324"/>
      <c r="E102" s="324"/>
      <c r="F102" s="173">
        <f>luty!F102</f>
        <v>0</v>
      </c>
      <c r="G102" s="184">
        <f>luty!G102</f>
        <v>0</v>
      </c>
      <c r="H102" s="191">
        <f t="shared" ref="H102" si="1551">IF(OR($G102=0,$F102=0,$G102="",$F102=""),0,$G102/$F102)</f>
        <v>0</v>
      </c>
      <c r="I102" s="193"/>
      <c r="J102" s="176">
        <f t="shared" ref="J102" si="1552">IF($B91=$B97,IF(L97+L92&gt;0,1,0)+IF(M97+M92&gt;0,1,0)+IF(N97+N92&gt;0,1,0)+IF(O97+O92&gt;0,1,0)+IF(P97+P92&gt;0,1,0)+IF(Q97+Q92&gt;0,1,0)+IF(R97+R92&gt;0,1,0),J98)</f>
        <v>0</v>
      </c>
      <c r="K102" s="133">
        <f t="shared" ref="K102" si="1553">IF(OR($B97=$B103,J102=0,(K98-Q102+O102)&lt;=0),0,(K98-Q102+O102)/J102)</f>
        <v>0</v>
      </c>
      <c r="L102" s="137">
        <f t="shared" ref="L102" si="1554">IF(K102*(7-J99)&lt;=0,0,K102*(7-J99))</f>
        <v>0</v>
      </c>
      <c r="M102" s="311">
        <f t="shared" ref="M102" si="1555">ROUND(IF(OR(K99-K102*(7-J99)+P102&lt;0,$B97=$B103,K102&lt;=0,K99=0),0,IF(K99-K102*(7-J99)+P102&gt;Q102-O102+P102,Q102-O102+P102,K99-K102*(7-J99)+P102)),1)</f>
        <v>0</v>
      </c>
      <c r="N102" s="312"/>
      <c r="O102" s="139">
        <f t="shared" ref="O102" si="1556">IF(OR($B97=$B103,J98=0),0,IF($B97=$B91,J97,$F97))</f>
        <v>0</v>
      </c>
      <c r="P102" s="30">
        <f t="shared" ref="P102" si="1557">IF(OR($B97=$B103,J102=0),0,$G99-$G98)</f>
        <v>0</v>
      </c>
      <c r="Q102" s="134">
        <f t="shared" ref="Q102" si="1558">IF(OR($B97=$B103,J102=0),0,J101)</f>
        <v>0</v>
      </c>
      <c r="R102" s="138">
        <f t="shared" ref="R102" si="1559">IF($B97=$B103,0,K99)</f>
        <v>0</v>
      </c>
      <c r="S102" s="176">
        <f t="shared" ref="S102" si="1560">IF($B91=$B97,IF(U97+U92&gt;0,1,0)+IF(V97+V92&gt;0,1,0)+IF(W97+W92&gt;0,1,0)+IF(X97+X92&gt;0,1,0)+IF(Y97+Y92&gt;0,1,0)+IF(Z97+Z92&gt;0,1,0)+IF(AA97+AA92&gt;0,1,0),S98)</f>
        <v>0</v>
      </c>
      <c r="T102" s="133">
        <f t="shared" ref="T102" si="1561">IF(OR($B97=$B103,S102=0,(T98-Z102+X102)&lt;=0),0,(T98-Z102+X102)/S102)</f>
        <v>0</v>
      </c>
      <c r="U102" s="137">
        <f t="shared" ref="U102" si="1562">IF(T102*(7-S99)&lt;=0,0,T102*(7-S99))</f>
        <v>0</v>
      </c>
      <c r="V102" s="311">
        <f t="shared" ref="V102" si="1563">ROUND(IF(OR(T99-T102*(7-S99)+Y102&lt;0,$B97=$B103,T102&lt;=0,T99=0),0,IF(T99-T102*(7-S99)+Y102&gt;Z102-X102+Y102,Z102-X102+Y102,T99-T102*(7-S99)+Y102)),1)</f>
        <v>0</v>
      </c>
      <c r="W102" s="312"/>
      <c r="X102" s="139">
        <f t="shared" ref="X102" si="1564">IF(OR($B97=$B103,S98=0),0,IF($B97=$B91,S97,$F97))</f>
        <v>0</v>
      </c>
      <c r="Y102" s="30">
        <f t="shared" ref="Y102" si="1565">IF(OR($B97=$B103,S102=0),0,$G99-$G98)</f>
        <v>0</v>
      </c>
      <c r="Z102" s="134">
        <f t="shared" ref="Z102" si="1566">IF(OR($B97=$B103,S102=0),0,S101)</f>
        <v>0</v>
      </c>
      <c r="AA102" s="138">
        <f t="shared" ref="AA102" si="1567">IF($B97=$B103,0,T99)</f>
        <v>0</v>
      </c>
      <c r="AB102" s="176">
        <f t="shared" ref="AB102" si="1568">IF($B91=$B97,IF(AD97+AD92&gt;0,1,0)+IF(AE97+AE92&gt;0,1,0)+IF(AF97+AF92&gt;0,1,0)+IF(AG97+AG92&gt;0,1,0)+IF(AH97+AH92&gt;0,1,0)+IF(AI97+AI92&gt;0,1,0)+IF(AJ97+AJ92&gt;0,1,0),AB98)</f>
        <v>0</v>
      </c>
      <c r="AC102" s="133">
        <f t="shared" ref="AC102" si="1569">IF(OR($B97=$B103,AB102=0,(AC98-AI102+AG102)&lt;=0),0,(AC98-AI102+AG102)/AB102)</f>
        <v>0</v>
      </c>
      <c r="AD102" s="137">
        <f t="shared" ref="AD102" si="1570">IF(AC102*(7-AB99)&lt;=0,0,AC102*(7-AB99))</f>
        <v>0</v>
      </c>
      <c r="AE102" s="311">
        <f t="shared" ref="AE102" si="1571">ROUND(IF(OR(AC99-AC102*(7-AB99)+AH102&lt;0,$B97=$B103,AC102&lt;=0,AC99=0),0,IF(AC99-AC102*(7-AB99)+AH102&gt;AI102-AG102+AH102,AI102-AG102+AH102,AC99-AC102*(7-AB99)+AH102)),1)</f>
        <v>0</v>
      </c>
      <c r="AF102" s="312"/>
      <c r="AG102" s="139">
        <f t="shared" ref="AG102" si="1572">IF(OR($B97=$B103,AB98=0),0,IF($B97=$B91,AB97,$F97))</f>
        <v>0</v>
      </c>
      <c r="AH102" s="30">
        <f t="shared" ref="AH102" si="1573">IF(OR($B97=$B103,AB102=0),0,$G99-$G98)</f>
        <v>0</v>
      </c>
      <c r="AI102" s="134">
        <f t="shared" ref="AI102" si="1574">IF(OR($B97=$B103,AB102=0),0,AB101)</f>
        <v>0</v>
      </c>
      <c r="AJ102" s="138">
        <f t="shared" ref="AJ102" si="1575">IF($B97=$B103,0,AC99)</f>
        <v>0</v>
      </c>
      <c r="AK102" s="176">
        <f t="shared" ref="AK102" si="1576">IF($B91=$B97,IF(AM97+AM92&gt;0,1,0)+IF(AN97+AN92&gt;0,1,0)+IF(AO97+AO92&gt;0,1,0)+IF(AP97+AP92&gt;0,1,0)+IF(AQ97+AQ92&gt;0,1,0)+IF(AR97+AR92&gt;0,1,0)+IF(AS97+AS92&gt;0,1,0),AK98)</f>
        <v>0</v>
      </c>
      <c r="AL102" s="133">
        <f t="shared" ref="AL102" si="1577">IF(OR($B97=$B103,AK102=0,(AL98-AR102+AP102)&lt;=0),0,(AL98-AR102+AP102)/AK102)</f>
        <v>0</v>
      </c>
      <c r="AM102" s="137">
        <f t="shared" ref="AM102" si="1578">IF(AL102*(7-AK99)&lt;=0,0,AL102*(7-AK99))</f>
        <v>0</v>
      </c>
      <c r="AN102" s="311">
        <f t="shared" ref="AN102" si="1579">ROUND(IF(OR(AL99-AL102*(7-AK99)+AQ102&lt;0,$B97=$B103,AL102&lt;=0,AL99=0),0,IF(AL99-AL102*(7-AK99)+AQ102&gt;AR102-AP102+AQ102,AR102-AP102+AQ102,AL99-AL102*(7-AK99)+AQ102)),1)</f>
        <v>0</v>
      </c>
      <c r="AO102" s="312"/>
      <c r="AP102" s="139">
        <f t="shared" ref="AP102" si="1580">IF(OR($B97=$B103,AK98=0),0,IF($B97=$B91,AK97,$F97))</f>
        <v>0</v>
      </c>
      <c r="AQ102" s="30">
        <f t="shared" ref="AQ102" si="1581">IF(OR($B97=$B103,AK102=0),0,$G99-$G98)</f>
        <v>0</v>
      </c>
      <c r="AR102" s="134">
        <f t="shared" ref="AR102" si="1582">IF(OR($B97=$B103,AK102=0),0,AK101)</f>
        <v>0</v>
      </c>
      <c r="AS102" s="138">
        <f t="shared" ref="AS102" si="1583">IF($B97=$B103,0,AL99)</f>
        <v>0</v>
      </c>
      <c r="AT102" s="176">
        <f t="shared" ref="AT102" si="1584">IF($B91=$B97,IF(AV97+AV92&gt;0,1,0)+IF(AW97+AW92&gt;0,1,0)+IF(AX97+AX92&gt;0,1,0)+IF(AY97+AY92&gt;0,1,0)+IF(AZ97+AZ92&gt;0,1,0)+IF(BA97+BA92&gt;0,1,0)+IF(BB97+BB92&gt;0,1,0),AT98)</f>
        <v>0</v>
      </c>
      <c r="AU102" s="133">
        <f t="shared" ref="AU102" si="1585">IF(OR($B97=$B103,AT102=0,(AU98-BA102+AY102)&lt;=0),0,(AU98-BA102+AY102)/AT102)</f>
        <v>0</v>
      </c>
      <c r="AV102" s="137">
        <f t="shared" ref="AV102" si="1586">IF(AU102*(7-AT99)&lt;=0,0,AU102*(7-AT99))</f>
        <v>0</v>
      </c>
      <c r="AW102" s="311">
        <f t="shared" ref="AW102" si="1587">ROUND(IF(OR(AU99-AU102*(7-AT99)+AZ102&lt;0,$B97=$B103,AU102&lt;=0,AU99=0),0,IF(AU99-AU102*(7-AT99)+AZ102&gt;BA102-AY102+AZ102,BA102-AY102+AZ102,AU99-AU102*(7-AT99)+AZ102)),1)</f>
        <v>0</v>
      </c>
      <c r="AX102" s="312"/>
      <c r="AY102" s="139">
        <f t="shared" ref="AY102" si="1588">IF(OR($B97=$B103,AT98=0),0,IF($B97=$B91,AT97,$F97))</f>
        <v>0</v>
      </c>
      <c r="AZ102" s="30">
        <f t="shared" ref="AZ102" si="1589">IF(OR($B97=$B103,AT102=0),0,$G99-$G98)</f>
        <v>0</v>
      </c>
      <c r="BA102" s="134">
        <f t="shared" ref="BA102" si="1590">IF(OR($B97=$B103,AT102=0),0,AT101)</f>
        <v>0</v>
      </c>
      <c r="BB102" s="138">
        <f t="shared" ref="BB102" si="1591">IF($B97=$B103,0,AU99)</f>
        <v>0</v>
      </c>
    </row>
    <row r="103" spans="1:54" ht="15.75" x14ac:dyDescent="0.2">
      <c r="A103" s="1">
        <f t="shared" ref="A103" si="1592">IF(B103="","1. Niewypełnione",B103)</f>
        <v>0</v>
      </c>
      <c r="B103" s="320">
        <f>luty!B103</f>
        <v>0</v>
      </c>
      <c r="C103" s="321">
        <f>luty!C103</f>
        <v>0</v>
      </c>
      <c r="D103" s="321">
        <f>luty!D103</f>
        <v>0</v>
      </c>
      <c r="E103" s="321">
        <f>luty!E103</f>
        <v>0</v>
      </c>
      <c r="F103" s="177">
        <f>luty!F103</f>
        <v>18</v>
      </c>
      <c r="G103" s="185">
        <f>luty!G103</f>
        <v>18</v>
      </c>
      <c r="H103" s="177"/>
      <c r="I103" s="192">
        <f t="shared" ref="I103:I107" si="1593">K103+T103+AC103+AL103+AU103</f>
        <v>0</v>
      </c>
      <c r="J103" s="186">
        <f t="shared" ref="J103" si="1594">IF(OR($B103=$B109,J106=0),0,ROUND((K104+P108)/J106,0))</f>
        <v>0</v>
      </c>
      <c r="K103" s="51">
        <f t="shared" ref="K103:K104" si="1595">SUM(L103:R103)</f>
        <v>0</v>
      </c>
      <c r="L103" s="52">
        <f>luty!L103</f>
        <v>0</v>
      </c>
      <c r="M103" s="52">
        <f>luty!M103</f>
        <v>0</v>
      </c>
      <c r="N103" s="52">
        <f>luty!N103</f>
        <v>0</v>
      </c>
      <c r="O103" s="52">
        <f>luty!O103</f>
        <v>0</v>
      </c>
      <c r="P103" s="53">
        <f>luty!P103</f>
        <v>0</v>
      </c>
      <c r="Q103" s="54">
        <f>luty!Q103</f>
        <v>0</v>
      </c>
      <c r="R103" s="55">
        <f>luty!R103</f>
        <v>0</v>
      </c>
      <c r="S103" s="188">
        <f t="shared" ref="S103" si="1596">IF(OR($B103=$B109,S106=0),0,ROUND((T104+Y108)/S106,0))</f>
        <v>0</v>
      </c>
      <c r="T103" s="51">
        <f t="shared" ref="T103:T104" si="1597">SUM(U103:AA103)</f>
        <v>0</v>
      </c>
      <c r="U103" s="52">
        <f>luty!U103</f>
        <v>0</v>
      </c>
      <c r="V103" s="52">
        <f>luty!V103</f>
        <v>0</v>
      </c>
      <c r="W103" s="52">
        <f>luty!W103</f>
        <v>0</v>
      </c>
      <c r="X103" s="52">
        <f>luty!X103</f>
        <v>0</v>
      </c>
      <c r="Y103" s="53">
        <f>luty!Y103</f>
        <v>0</v>
      </c>
      <c r="Z103" s="54">
        <f>luty!Z103</f>
        <v>0</v>
      </c>
      <c r="AA103" s="55">
        <f>luty!AA103</f>
        <v>0</v>
      </c>
      <c r="AB103" s="188">
        <f t="shared" ref="AB103" si="1598">IF(OR($B103=$B109,AB106=0),0,ROUND((AC104+AH108)/AB106,0))</f>
        <v>0</v>
      </c>
      <c r="AC103" s="51">
        <f t="shared" ref="AC103:AC104" si="1599">SUM(AD103:AJ103)</f>
        <v>0</v>
      </c>
      <c r="AD103" s="52">
        <f>luty!AD103</f>
        <v>0</v>
      </c>
      <c r="AE103" s="52">
        <f>luty!AE103</f>
        <v>0</v>
      </c>
      <c r="AF103" s="52">
        <f>luty!AF103</f>
        <v>0</v>
      </c>
      <c r="AG103" s="52">
        <f>luty!AG103</f>
        <v>0</v>
      </c>
      <c r="AH103" s="53">
        <f>luty!AH103</f>
        <v>0</v>
      </c>
      <c r="AI103" s="54">
        <f>luty!AI103</f>
        <v>0</v>
      </c>
      <c r="AJ103" s="55">
        <f>luty!AJ103</f>
        <v>0</v>
      </c>
      <c r="AK103" s="188">
        <f t="shared" ref="AK103" si="1600">IF(OR($B103=$B109,AK106=0),0,ROUND((AL104+AQ108)/AK106,0))</f>
        <v>0</v>
      </c>
      <c r="AL103" s="51">
        <f t="shared" ref="AL103:AL104" si="1601">SUM(AM103:AS103)</f>
        <v>0</v>
      </c>
      <c r="AM103" s="52">
        <f>luty!AM103</f>
        <v>0</v>
      </c>
      <c r="AN103" s="52">
        <f>luty!AN103</f>
        <v>0</v>
      </c>
      <c r="AO103" s="52">
        <f>luty!AO103</f>
        <v>0</v>
      </c>
      <c r="AP103" s="52">
        <f>luty!AP103</f>
        <v>0</v>
      </c>
      <c r="AQ103" s="53">
        <f>luty!AQ103</f>
        <v>0</v>
      </c>
      <c r="AR103" s="54">
        <f>luty!AR103</f>
        <v>0</v>
      </c>
      <c r="AS103" s="55">
        <f>luty!AS103</f>
        <v>0</v>
      </c>
      <c r="AT103" s="188">
        <f t="shared" ref="AT103" si="1602">IF(OR($B103=$B109,AT106=0),0,ROUND((AU104+AZ108)/AT106,0))</f>
        <v>0</v>
      </c>
      <c r="AU103" s="51">
        <f t="shared" ref="AU103:AU104" si="1603">SUM(AV103:BB103)</f>
        <v>0</v>
      </c>
      <c r="AV103" s="52">
        <f t="shared" ref="AV103" si="1604">IF(SUM($AM$9:$AS$9)=SUM($AV$9:$BB$9),AM103,IF(AND(SUM($AV$9:$BB$9)&gt;42,SUM($AV$9:$BB$9)&lt;49),AM103,0))</f>
        <v>0</v>
      </c>
      <c r="AW103" s="52">
        <f t="shared" ref="AW103" si="1605">IF(SUM($AM$9:$AS$9)=SUM($AV$9:$BB$9),AN103,IF(AND(SUM($AV$9:$BB$9)&gt;42,SUM($AV$9:$BB$9)&lt;49),AN103,0))</f>
        <v>0</v>
      </c>
      <c r="AX103" s="52">
        <f t="shared" ref="AX103" si="1606">IF(SUM($AM$9:$AS$9)=SUM($AV$9:$BB$9),AO103,IF(AND(SUM($AV$9:$BB$9)&gt;42,SUM($AV$9:$BB$9)&lt;49),AO103,0))</f>
        <v>0</v>
      </c>
      <c r="AY103" s="52">
        <f t="shared" ref="AY103" si="1607">IF(SUM($AM$9:$AS$9)=SUM($AV$9:$BB$9),AP103,IF(AND(SUM($AV$9:$BB$9)&gt;42,SUM($AV$9:$BB$9)&lt;49),AP103,0))</f>
        <v>0</v>
      </c>
      <c r="AZ103" s="53">
        <f t="shared" ref="AZ103" si="1608">IF(SUM($AM$9:$AS$9)=SUM($AV$9:$BB$9),AQ103,IF(AND(SUM($AV$9:$BB$9)&gt;42,SUM($AV$9:$BB$9)&lt;49),AQ103,0))</f>
        <v>0</v>
      </c>
      <c r="BA103" s="54">
        <f t="shared" ref="BA103" si="1609">IF(SUM($AM$9:$AS$9)=SUM($AV$9:$BB$9),AR103,IF(AND(SUM($AV$9:$BB$9)&gt;42,SUM($AV$9:$BB$9)&lt;49),AR103,0))</f>
        <v>0</v>
      </c>
      <c r="BB103" s="55">
        <f t="shared" ref="BB103" si="1610">IF(SUM($AM$9:$AS$9)=SUM($AV$9:$BB$9),AS103,IF(AND(SUM($AV$9:$BB$9)&gt;42,SUM($AV$9:$BB$9)&lt;49),AS103,0))</f>
        <v>0</v>
      </c>
    </row>
    <row r="104" spans="1:54" ht="12.75" hidden="1" customHeight="1" x14ac:dyDescent="0.2">
      <c r="B104" s="93"/>
      <c r="C104" s="94"/>
      <c r="D104" s="95"/>
      <c r="E104" s="115"/>
      <c r="F104" s="140" t="b">
        <f t="shared" ref="F104" si="1611">IF($B97=$B103,OR(F98,G103&lt;F103),G103&lt;F103)</f>
        <v>0</v>
      </c>
      <c r="G104" s="189">
        <f t="shared" ref="G104" si="1612">IF(AND($B97=$B103,$B97&lt;&gt;"",$B97&lt;&gt;0),G103+G98,G103)</f>
        <v>18</v>
      </c>
      <c r="H104" s="120"/>
      <c r="I104" s="165">
        <f t="shared" si="1593"/>
        <v>0</v>
      </c>
      <c r="J104" s="194">
        <f t="shared" ref="J104" si="1613">7-COUNTIF(L103:R103,0)-COUNTIF(L103:R103,"")</f>
        <v>0</v>
      </c>
      <c r="K104" s="22">
        <f t="shared" si="1595"/>
        <v>0</v>
      </c>
      <c r="L104" s="35">
        <f t="shared" ref="L104:R104" si="1614">IF($B97=$B103,L103+L98,L103)</f>
        <v>0</v>
      </c>
      <c r="M104" s="35">
        <f t="shared" si="1614"/>
        <v>0</v>
      </c>
      <c r="N104" s="35">
        <f t="shared" si="1614"/>
        <v>0</v>
      </c>
      <c r="O104" s="35">
        <f t="shared" si="1614"/>
        <v>0</v>
      </c>
      <c r="P104" s="36">
        <f t="shared" si="1614"/>
        <v>0</v>
      </c>
      <c r="Q104" s="37">
        <f t="shared" si="1614"/>
        <v>0</v>
      </c>
      <c r="R104" s="38">
        <f t="shared" si="1614"/>
        <v>0</v>
      </c>
      <c r="S104" s="194">
        <f t="shared" ref="S104" si="1615">7-COUNTIF(U103:AA103,0)-COUNTIF(U103:AA103,"")</f>
        <v>0</v>
      </c>
      <c r="T104" s="22">
        <f t="shared" si="1597"/>
        <v>0</v>
      </c>
      <c r="U104" s="35">
        <f t="shared" ref="U104:AA104" si="1616">IF($B97=$B103,U103+U98,U103)</f>
        <v>0</v>
      </c>
      <c r="V104" s="35">
        <f t="shared" si="1616"/>
        <v>0</v>
      </c>
      <c r="W104" s="35">
        <f t="shared" si="1616"/>
        <v>0</v>
      </c>
      <c r="X104" s="35">
        <f t="shared" si="1616"/>
        <v>0</v>
      </c>
      <c r="Y104" s="36">
        <f t="shared" si="1616"/>
        <v>0</v>
      </c>
      <c r="Z104" s="37">
        <f t="shared" si="1616"/>
        <v>0</v>
      </c>
      <c r="AA104" s="38">
        <f t="shared" si="1616"/>
        <v>0</v>
      </c>
      <c r="AB104" s="194">
        <f t="shared" ref="AB104" si="1617">7-COUNTIF(AD103:AJ103,0)-COUNTIF(AD103:AJ103,"")</f>
        <v>0</v>
      </c>
      <c r="AC104" s="22">
        <f t="shared" si="1599"/>
        <v>0</v>
      </c>
      <c r="AD104" s="35">
        <f t="shared" ref="AD104:AJ104" si="1618">IF($B97=$B103,AD103+AD98,AD103)</f>
        <v>0</v>
      </c>
      <c r="AE104" s="35">
        <f t="shared" si="1618"/>
        <v>0</v>
      </c>
      <c r="AF104" s="35">
        <f t="shared" si="1618"/>
        <v>0</v>
      </c>
      <c r="AG104" s="35">
        <f t="shared" si="1618"/>
        <v>0</v>
      </c>
      <c r="AH104" s="36">
        <f t="shared" si="1618"/>
        <v>0</v>
      </c>
      <c r="AI104" s="37">
        <f t="shared" si="1618"/>
        <v>0</v>
      </c>
      <c r="AJ104" s="38">
        <f t="shared" si="1618"/>
        <v>0</v>
      </c>
      <c r="AK104" s="194">
        <f t="shared" ref="AK104" si="1619">7-COUNTIF(AM103:AS103,0)-COUNTIF(AM103:AS103,"")</f>
        <v>0</v>
      </c>
      <c r="AL104" s="22">
        <f t="shared" si="1601"/>
        <v>0</v>
      </c>
      <c r="AM104" s="35">
        <f t="shared" ref="AM104:AS104" si="1620">IF($B97=$B103,AM103+AM98,AM103)</f>
        <v>0</v>
      </c>
      <c r="AN104" s="35">
        <f t="shared" si="1620"/>
        <v>0</v>
      </c>
      <c r="AO104" s="35">
        <f t="shared" si="1620"/>
        <v>0</v>
      </c>
      <c r="AP104" s="35">
        <f t="shared" si="1620"/>
        <v>0</v>
      </c>
      <c r="AQ104" s="36">
        <f t="shared" si="1620"/>
        <v>0</v>
      </c>
      <c r="AR104" s="37">
        <f t="shared" si="1620"/>
        <v>0</v>
      </c>
      <c r="AS104" s="38">
        <f t="shared" si="1620"/>
        <v>0</v>
      </c>
      <c r="AT104" s="194">
        <f t="shared" ref="AT104" si="1621">7-COUNTIF(AV103:BB103,0)-COUNTIF(AV103:BB103,"")</f>
        <v>0</v>
      </c>
      <c r="AU104" s="22">
        <f t="shared" si="1603"/>
        <v>0</v>
      </c>
      <c r="AV104" s="35">
        <f t="shared" ref="AV104:BB104" si="1622">IF($B97=$B103,AV103+AV98,AV103)</f>
        <v>0</v>
      </c>
      <c r="AW104" s="35">
        <f t="shared" si="1622"/>
        <v>0</v>
      </c>
      <c r="AX104" s="35">
        <f t="shared" si="1622"/>
        <v>0</v>
      </c>
      <c r="AY104" s="35">
        <f t="shared" si="1622"/>
        <v>0</v>
      </c>
      <c r="AZ104" s="36">
        <f t="shared" si="1622"/>
        <v>0</v>
      </c>
      <c r="BA104" s="37">
        <f t="shared" si="1622"/>
        <v>0</v>
      </c>
      <c r="BB104" s="38">
        <f t="shared" si="1622"/>
        <v>0</v>
      </c>
    </row>
    <row r="105" spans="1:54" ht="15" hidden="1" customHeight="1" x14ac:dyDescent="0.2">
      <c r="B105" s="116"/>
      <c r="C105" s="117"/>
      <c r="D105" s="118"/>
      <c r="E105" s="119"/>
      <c r="F105" s="92"/>
      <c r="G105" s="190">
        <f t="shared" ref="G105" si="1623">IF(AND($B97=$B103,$B97&lt;&gt;"",$B97&lt;&gt;0),F103+G99,F103)</f>
        <v>18</v>
      </c>
      <c r="H105" s="121"/>
      <c r="I105" s="165">
        <f t="shared" si="1593"/>
        <v>0</v>
      </c>
      <c r="J105" s="195">
        <f t="shared" ref="J105" si="1624">IF($B103=$B97,COUNTIF(L105:R105,0),COUNTIF(L106:R106,0)+COUNTIF(L106:R106,""))</f>
        <v>7</v>
      </c>
      <c r="K105" s="39">
        <f t="shared" ref="K105:R105" si="1625">IF($B97=$B103,K106+K99,K106)</f>
        <v>0</v>
      </c>
      <c r="L105" s="40">
        <f t="shared" si="1625"/>
        <v>0</v>
      </c>
      <c r="M105" s="40">
        <f t="shared" si="1625"/>
        <v>0</v>
      </c>
      <c r="N105" s="40">
        <f t="shared" si="1625"/>
        <v>0</v>
      </c>
      <c r="O105" s="40">
        <f t="shared" si="1625"/>
        <v>0</v>
      </c>
      <c r="P105" s="41">
        <f t="shared" si="1625"/>
        <v>0</v>
      </c>
      <c r="Q105" s="42">
        <f t="shared" si="1625"/>
        <v>0</v>
      </c>
      <c r="R105" s="43">
        <f t="shared" si="1625"/>
        <v>0</v>
      </c>
      <c r="S105" s="195">
        <f t="shared" ref="S105" si="1626">IF($B103=$B97,COUNTIF(U105:AA105,0),COUNTIF(U106:AA106,0)+COUNTIF(U106:AA106,""))</f>
        <v>7</v>
      </c>
      <c r="T105" s="39">
        <f t="shared" ref="T105:AA105" si="1627">IF($B97=$B103,T106+T99,T106)</f>
        <v>0</v>
      </c>
      <c r="U105" s="40">
        <f t="shared" si="1627"/>
        <v>0</v>
      </c>
      <c r="V105" s="40">
        <f t="shared" si="1627"/>
        <v>0</v>
      </c>
      <c r="W105" s="40">
        <f t="shared" si="1627"/>
        <v>0</v>
      </c>
      <c r="X105" s="40">
        <f t="shared" si="1627"/>
        <v>0</v>
      </c>
      <c r="Y105" s="41">
        <f t="shared" si="1627"/>
        <v>0</v>
      </c>
      <c r="Z105" s="42">
        <f t="shared" si="1627"/>
        <v>0</v>
      </c>
      <c r="AA105" s="43">
        <f t="shared" si="1627"/>
        <v>0</v>
      </c>
      <c r="AB105" s="195">
        <f t="shared" ref="AB105" si="1628">IF($B103=$B97,COUNTIF(AD105:AJ105,0),COUNTIF(AD106:AJ106,0)+COUNTIF(AD106:AJ106,""))</f>
        <v>7</v>
      </c>
      <c r="AC105" s="39">
        <f t="shared" ref="AC105:AJ105" si="1629">IF($B97=$B103,AC106+AC99,AC106)</f>
        <v>0</v>
      </c>
      <c r="AD105" s="40">
        <f t="shared" si="1629"/>
        <v>0</v>
      </c>
      <c r="AE105" s="40">
        <f t="shared" si="1629"/>
        <v>0</v>
      </c>
      <c r="AF105" s="40">
        <f t="shared" si="1629"/>
        <v>0</v>
      </c>
      <c r="AG105" s="40">
        <f t="shared" si="1629"/>
        <v>0</v>
      </c>
      <c r="AH105" s="41">
        <f t="shared" si="1629"/>
        <v>0</v>
      </c>
      <c r="AI105" s="42">
        <f t="shared" si="1629"/>
        <v>0</v>
      </c>
      <c r="AJ105" s="43">
        <f t="shared" si="1629"/>
        <v>0</v>
      </c>
      <c r="AK105" s="195">
        <f t="shared" ref="AK105" si="1630">IF($B103=$B97,COUNTIF(AM105:AS105,0),COUNTIF(AM106:AS106,0)+COUNTIF(AM106:AS106,""))</f>
        <v>7</v>
      </c>
      <c r="AL105" s="39">
        <f t="shared" ref="AL105:AS105" si="1631">IF($B97=$B103,AL106+AL99,AL106)</f>
        <v>0</v>
      </c>
      <c r="AM105" s="40">
        <f t="shared" si="1631"/>
        <v>0</v>
      </c>
      <c r="AN105" s="40">
        <f t="shared" si="1631"/>
        <v>0</v>
      </c>
      <c r="AO105" s="40">
        <f t="shared" si="1631"/>
        <v>0</v>
      </c>
      <c r="AP105" s="40">
        <f t="shared" si="1631"/>
        <v>0</v>
      </c>
      <c r="AQ105" s="41">
        <f t="shared" si="1631"/>
        <v>0</v>
      </c>
      <c r="AR105" s="42">
        <f t="shared" si="1631"/>
        <v>0</v>
      </c>
      <c r="AS105" s="43">
        <f t="shared" si="1631"/>
        <v>0</v>
      </c>
      <c r="AT105" s="195">
        <f t="shared" ref="AT105" si="1632">IF($B103=$B97,COUNTIF(AV105:BB105,0),COUNTIF(AV106:BB106,0)+COUNTIF(AV106:BB106,""))</f>
        <v>7</v>
      </c>
      <c r="AU105" s="39">
        <f t="shared" ref="AU105:BB105" si="1633">IF($B97=$B103,AU106+AU99,AU106)</f>
        <v>0</v>
      </c>
      <c r="AV105" s="40">
        <f t="shared" si="1633"/>
        <v>0</v>
      </c>
      <c r="AW105" s="40">
        <f t="shared" si="1633"/>
        <v>0</v>
      </c>
      <c r="AX105" s="40">
        <f t="shared" si="1633"/>
        <v>0</v>
      </c>
      <c r="AY105" s="40">
        <f t="shared" si="1633"/>
        <v>0</v>
      </c>
      <c r="AZ105" s="41">
        <f t="shared" si="1633"/>
        <v>0</v>
      </c>
      <c r="BA105" s="42">
        <f t="shared" si="1633"/>
        <v>0</v>
      </c>
      <c r="BB105" s="43">
        <f t="shared" si="1633"/>
        <v>0</v>
      </c>
    </row>
    <row r="106" spans="1:54" ht="15.75" customHeight="1" x14ac:dyDescent="0.2">
      <c r="A106" s="1">
        <f t="shared" ref="A106" si="1634">A103</f>
        <v>0</v>
      </c>
      <c r="B106" s="313">
        <f t="shared" ref="B106" si="1635">B100+1</f>
        <v>15</v>
      </c>
      <c r="C106" s="314"/>
      <c r="D106" s="314"/>
      <c r="E106" s="314"/>
      <c r="F106" s="31"/>
      <c r="G106" s="183"/>
      <c r="H106" s="122">
        <f t="shared" ref="H106" si="1636">5-COUNTIF(AU103,0)-COUNTIF(AL103,0)-COUNTIF(AC103,0)-COUNTIF(T103,0)-COUNTIF(K103,0)</f>
        <v>0</v>
      </c>
      <c r="I106" s="165">
        <f t="shared" si="1593"/>
        <v>0</v>
      </c>
      <c r="J106" s="187">
        <f t="shared" ref="J106" si="1637">IF($B103=$B97,J100+IF($F103&lt;&gt;$G103,(K103+$G105-$G104)/$F103,K103/$F103),IF($F103&lt;&gt;G103,(K103+$G105-$G104)/$F103,K103/$F103))</f>
        <v>0</v>
      </c>
      <c r="K106" s="7">
        <f t="shared" ref="K106:K107" si="1638">SUM(L106:R106)</f>
        <v>0</v>
      </c>
      <c r="L106" s="26">
        <f t="shared" ref="L106:R106" si="1639">L103</f>
        <v>0</v>
      </c>
      <c r="M106" s="26">
        <f t="shared" si="1639"/>
        <v>0</v>
      </c>
      <c r="N106" s="26">
        <f t="shared" si="1639"/>
        <v>0</v>
      </c>
      <c r="O106" s="26">
        <f t="shared" si="1639"/>
        <v>0</v>
      </c>
      <c r="P106" s="26">
        <f t="shared" si="1639"/>
        <v>0</v>
      </c>
      <c r="Q106" s="29">
        <f t="shared" si="1639"/>
        <v>0</v>
      </c>
      <c r="R106" s="23">
        <f t="shared" si="1639"/>
        <v>0</v>
      </c>
      <c r="S106" s="187">
        <f t="shared" ref="S106" si="1640">IF($B103=$B97,S100+IF($F103&lt;&gt;$G103,(T103+$G105-$G104)/$F103,T103/$F103),IF($F103&lt;&gt;P103,(T103+$G105-$G104)/$F103,T103/$F103))</f>
        <v>0</v>
      </c>
      <c r="T106" s="7">
        <f t="shared" ref="T106:T107" si="1641">SUM(U106:AA106)</f>
        <v>0</v>
      </c>
      <c r="U106" s="26">
        <f t="shared" ref="U106:AA106" si="1642">U103</f>
        <v>0</v>
      </c>
      <c r="V106" s="26">
        <f t="shared" si="1642"/>
        <v>0</v>
      </c>
      <c r="W106" s="26">
        <f t="shared" si="1642"/>
        <v>0</v>
      </c>
      <c r="X106" s="26">
        <f t="shared" si="1642"/>
        <v>0</v>
      </c>
      <c r="Y106" s="113">
        <f t="shared" si="1642"/>
        <v>0</v>
      </c>
      <c r="Z106" s="29">
        <f t="shared" si="1642"/>
        <v>0</v>
      </c>
      <c r="AA106" s="23">
        <f t="shared" si="1642"/>
        <v>0</v>
      </c>
      <c r="AB106" s="187">
        <f t="shared" ref="AB106" si="1643">IF($B103=$B97,AB100+IF($F103&lt;&gt;$G103,(AC103+$G105-$G104)/$F103,AC103/$F103),IF($F103&lt;&gt;Y103,(AC103+$G105-$G104)/$F103,AC103/$F103))</f>
        <v>0</v>
      </c>
      <c r="AC106" s="7">
        <f t="shared" ref="AC106:AC107" si="1644">SUM(AD106:AJ106)</f>
        <v>0</v>
      </c>
      <c r="AD106" s="26">
        <f t="shared" ref="AD106:AJ106" si="1645">AD103</f>
        <v>0</v>
      </c>
      <c r="AE106" s="26">
        <f t="shared" si="1645"/>
        <v>0</v>
      </c>
      <c r="AF106" s="26">
        <f t="shared" si="1645"/>
        <v>0</v>
      </c>
      <c r="AG106" s="26">
        <f t="shared" si="1645"/>
        <v>0</v>
      </c>
      <c r="AH106" s="113">
        <f t="shared" si="1645"/>
        <v>0</v>
      </c>
      <c r="AI106" s="29">
        <f t="shared" si="1645"/>
        <v>0</v>
      </c>
      <c r="AJ106" s="23">
        <f t="shared" si="1645"/>
        <v>0</v>
      </c>
      <c r="AK106" s="187">
        <f t="shared" ref="AK106" si="1646">IF($B103=$B97,AK100+IF($F103&lt;&gt;$G103,(AL103+$G105-$G104)/$F103,AL103/$F103),IF($F103&lt;&gt;AH103,(AL103+$G105-$G104)/$F103,AL103/$F103))</f>
        <v>0</v>
      </c>
      <c r="AL106" s="7">
        <f t="shared" ref="AL106:AL107" si="1647">SUM(AM106:AS106)</f>
        <v>0</v>
      </c>
      <c r="AM106" s="26">
        <f t="shared" ref="AM106:AS106" si="1648">AM103</f>
        <v>0</v>
      </c>
      <c r="AN106" s="26">
        <f t="shared" si="1648"/>
        <v>0</v>
      </c>
      <c r="AO106" s="26">
        <f t="shared" si="1648"/>
        <v>0</v>
      </c>
      <c r="AP106" s="26">
        <f t="shared" si="1648"/>
        <v>0</v>
      </c>
      <c r="AQ106" s="113">
        <f t="shared" si="1648"/>
        <v>0</v>
      </c>
      <c r="AR106" s="29">
        <f t="shared" si="1648"/>
        <v>0</v>
      </c>
      <c r="AS106" s="23">
        <f t="shared" si="1648"/>
        <v>0</v>
      </c>
      <c r="AT106" s="187">
        <f t="shared" ref="AT106" si="1649">IF($B103=$B97,AT100+IF($F103&lt;&gt;$G103,(AU103+$G105-$G104)/$F103,AU103/$F103),IF($F103&lt;&gt;AQ103,(AU103+$G105-$G104)/$F103,AU103/$F103))</f>
        <v>0</v>
      </c>
      <c r="AU106" s="7">
        <f t="shared" ref="AU106:AU107" si="1650">SUM(AV106:BB106)</f>
        <v>0</v>
      </c>
      <c r="AV106" s="6">
        <f t="shared" ref="AV106" si="1651">IF(SUM($AM$9:$AS$9)=SUM($AV$9:$BB$9),AV103,IF(AND(SUM($AV$9:$BB$9)&gt;42,SUM($AV$9:$BB$9)&lt;49),AV103,0))</f>
        <v>0</v>
      </c>
      <c r="AW106" s="6">
        <f t="shared" ref="AW106:BB106" si="1652">IF(SUM($AM$9:$AS$9)=SUM($AV$9:$BB$9),AW103,IF(AND(SUM($AV$9:$BB$9)&gt;42,SUM($AV$9:$BB$9)&lt;49),AW103,0))</f>
        <v>0</v>
      </c>
      <c r="AX106" s="6">
        <f t="shared" si="1652"/>
        <v>0</v>
      </c>
      <c r="AY106" s="6">
        <f t="shared" si="1652"/>
        <v>0</v>
      </c>
      <c r="AZ106" s="26">
        <f t="shared" si="1652"/>
        <v>0</v>
      </c>
      <c r="BA106" s="29">
        <f t="shared" si="1652"/>
        <v>0</v>
      </c>
      <c r="BB106" s="23">
        <f t="shared" si="1652"/>
        <v>0</v>
      </c>
    </row>
    <row r="107" spans="1:54" ht="15.75" customHeight="1" x14ac:dyDescent="0.2">
      <c r="A107" s="1">
        <f t="shared" ref="A107:A108" si="1653">A106</f>
        <v>0</v>
      </c>
      <c r="B107" s="313"/>
      <c r="C107" s="314"/>
      <c r="D107" s="314"/>
      <c r="E107" s="314"/>
      <c r="F107" s="31"/>
      <c r="G107" s="183"/>
      <c r="H107" s="123">
        <f t="shared" ref="H107" si="1654">IF($B103=$B97,H101+F107,$F107)</f>
        <v>0</v>
      </c>
      <c r="I107" s="165">
        <f t="shared" si="1593"/>
        <v>0</v>
      </c>
      <c r="J107" s="141">
        <f t="shared" ref="J107" si="1655">IF($H106=0,0,IF($B97=$B103,IF($H108&gt;0,$H108+J101,K103+J101),IF($H108&gt;0,$H108,K103)))</f>
        <v>0</v>
      </c>
      <c r="K107" s="7">
        <f t="shared" si="1638"/>
        <v>0</v>
      </c>
      <c r="L107" s="6"/>
      <c r="M107" s="6"/>
      <c r="N107" s="6"/>
      <c r="O107" s="6"/>
      <c r="P107" s="26"/>
      <c r="Q107" s="29"/>
      <c r="R107" s="23"/>
      <c r="S107" s="141">
        <f t="shared" ref="S107" si="1656">IF($H106=0,0,IF($B97=$B103,IF($H108&gt;0,$H108+S101,T103+S101),IF($H108&gt;0,$H108,T103)))</f>
        <v>0</v>
      </c>
      <c r="T107" s="7">
        <f t="shared" si="1641"/>
        <v>0</v>
      </c>
      <c r="U107" s="6"/>
      <c r="V107" s="6"/>
      <c r="W107" s="6"/>
      <c r="X107" s="6"/>
      <c r="Y107" s="26"/>
      <c r="Z107" s="29"/>
      <c r="AA107" s="23"/>
      <c r="AB107" s="141">
        <f t="shared" ref="AB107" si="1657">IF($H106=0,0,IF($B97=$B103,IF($H108&gt;0,$H108+AB101,AC103+AB101),IF($H108&gt;0,$H108,AC103)))</f>
        <v>0</v>
      </c>
      <c r="AC107" s="7">
        <f t="shared" si="1644"/>
        <v>0</v>
      </c>
      <c r="AD107" s="6"/>
      <c r="AE107" s="6"/>
      <c r="AF107" s="6"/>
      <c r="AG107" s="6"/>
      <c r="AH107" s="26"/>
      <c r="AI107" s="29"/>
      <c r="AJ107" s="23"/>
      <c r="AK107" s="141">
        <f t="shared" ref="AK107" si="1658">IF($H106=0,0,IF($B97=$B103,IF($H108&gt;0,$H108+AK101,AL103+AK101),IF($H108&gt;0,$H108,AL103)))</f>
        <v>0</v>
      </c>
      <c r="AL107" s="7">
        <f t="shared" si="1647"/>
        <v>0</v>
      </c>
      <c r="AM107" s="6"/>
      <c r="AN107" s="6"/>
      <c r="AO107" s="6"/>
      <c r="AP107" s="6"/>
      <c r="AQ107" s="26"/>
      <c r="AR107" s="29"/>
      <c r="AS107" s="23"/>
      <c r="AT107" s="141">
        <f t="shared" ref="AT107" si="1659">IF($H106=0,0,IF($B97=$B103,IF($H108&gt;0,$H108+AT101,AU103+AT101),IF($H108&gt;0,$H108,AU103)))</f>
        <v>0</v>
      </c>
      <c r="AU107" s="7">
        <f t="shared" si="1650"/>
        <v>0</v>
      </c>
      <c r="AV107" s="6"/>
      <c r="AW107" s="6"/>
      <c r="AX107" s="6"/>
      <c r="AY107" s="6"/>
      <c r="AZ107" s="26"/>
      <c r="BA107" s="29"/>
      <c r="BB107" s="23"/>
    </row>
    <row r="108" spans="1:54" ht="18.75" customHeight="1" thickBot="1" x14ac:dyDescent="0.25">
      <c r="A108" s="1">
        <f t="shared" si="1653"/>
        <v>0</v>
      </c>
      <c r="B108" s="323" t="str">
        <f>IF(B103="",Wydruk!$AE$6,IF(J104=0,Wydruk!$AE$7,IF(AND(G104&lt;G105,B103&lt;&gt;$B109),Wydruk!$AE$13,IF(AND($B103=$B97,$B103&lt;&gt;$B109),IF(OR(OR(J108&lt;4,J108&gt;5),OR(S108&lt;4,S108&gt;5),OR(AB108&lt;4,AB108&gt;5),OR(AK108&lt;4,AK108&gt;5),OR(AND(AT108&lt;4,AT108&gt;0),AT108&gt;5)),Wydruk!$AE$8,Wydruk!$AE$9),IF($B103=$B109,IF($F107&lt;&gt;0,Wydruk!$AE$12,Wydruk!$AE$10),IF(OR(OR(J104&lt;4,J104&gt;5),OR(S104&lt;4,S104&gt;5),OR(AB104&lt;4,AB104&gt;5),OR(AK104&lt;4,AK104&gt;5),OR(AND(AT104&lt;4,AT104&gt;0),AT104&gt;5)),Wydruk!$AE$8,Wydruk!$AE$11))))))</f>
        <v>Uzupełnij liczby godzin tygodniowego planu</v>
      </c>
      <c r="C108" s="324"/>
      <c r="D108" s="324"/>
      <c r="E108" s="324"/>
      <c r="F108" s="173">
        <f>luty!F108</f>
        <v>0</v>
      </c>
      <c r="G108" s="184">
        <f>luty!G108</f>
        <v>0</v>
      </c>
      <c r="H108" s="191">
        <f t="shared" ref="H108" si="1660">IF(OR($G108=0,$F108=0,$G108="",$F108=""),0,$G108/$F108)</f>
        <v>0</v>
      </c>
      <c r="I108" s="193"/>
      <c r="J108" s="176">
        <f t="shared" ref="J108" si="1661">IF($B97=$B103,IF(L103+L98&gt;0,1,0)+IF(M103+M98&gt;0,1,0)+IF(N103+N98&gt;0,1,0)+IF(O103+O98&gt;0,1,0)+IF(P103+P98&gt;0,1,0)+IF(Q103+Q98&gt;0,1,0)+IF(R103+R98&gt;0,1,0),J104)</f>
        <v>0</v>
      </c>
      <c r="K108" s="133">
        <f t="shared" ref="K108" si="1662">IF(OR($B103=$B109,J108=0,(K104-Q108+O108)&lt;=0),0,(K104-Q108+O108)/J108)</f>
        <v>0</v>
      </c>
      <c r="L108" s="137">
        <f t="shared" ref="L108" si="1663">IF(K108*(7-J105)&lt;=0,0,K108*(7-J105))</f>
        <v>0</v>
      </c>
      <c r="M108" s="311">
        <f t="shared" ref="M108" si="1664">ROUND(IF(OR(K105-K108*(7-J105)+P108&lt;0,$B103=$B109,K108&lt;=0,K105=0),0,IF(K105-K108*(7-J105)+P108&gt;Q108-O108+P108,Q108-O108+P108,K105-K108*(7-J105)+P108)),1)</f>
        <v>0</v>
      </c>
      <c r="N108" s="312"/>
      <c r="O108" s="139">
        <f t="shared" ref="O108" si="1665">IF(OR($B103=$B109,J104=0),0,IF($B103=$B97,J103,$F103))</f>
        <v>0</v>
      </c>
      <c r="P108" s="30">
        <f t="shared" ref="P108" si="1666">IF(OR($B103=$B109,J108=0),0,$G105-$G104)</f>
        <v>0</v>
      </c>
      <c r="Q108" s="134">
        <f t="shared" ref="Q108" si="1667">IF(OR($B103=$B109,J108=0),0,J107)</f>
        <v>0</v>
      </c>
      <c r="R108" s="138">
        <f t="shared" ref="R108" si="1668">IF($B103=$B109,0,K105)</f>
        <v>0</v>
      </c>
      <c r="S108" s="176">
        <f t="shared" ref="S108" si="1669">IF($B97=$B103,IF(U103+U98&gt;0,1,0)+IF(V103+V98&gt;0,1,0)+IF(W103+W98&gt;0,1,0)+IF(X103+X98&gt;0,1,0)+IF(Y103+Y98&gt;0,1,0)+IF(Z103+Z98&gt;0,1,0)+IF(AA103+AA98&gt;0,1,0),S104)</f>
        <v>0</v>
      </c>
      <c r="T108" s="133">
        <f t="shared" ref="T108" si="1670">IF(OR($B103=$B109,S108=0,(T104-Z108+X108)&lt;=0),0,(T104-Z108+X108)/S108)</f>
        <v>0</v>
      </c>
      <c r="U108" s="137">
        <f t="shared" ref="U108" si="1671">IF(T108*(7-S105)&lt;=0,0,T108*(7-S105))</f>
        <v>0</v>
      </c>
      <c r="V108" s="311">
        <f t="shared" ref="V108" si="1672">ROUND(IF(OR(T105-T108*(7-S105)+Y108&lt;0,$B103=$B109,T108&lt;=0,T105=0),0,IF(T105-T108*(7-S105)+Y108&gt;Z108-X108+Y108,Z108-X108+Y108,T105-T108*(7-S105)+Y108)),1)</f>
        <v>0</v>
      </c>
      <c r="W108" s="312"/>
      <c r="X108" s="139">
        <f t="shared" ref="X108" si="1673">IF(OR($B103=$B109,S104=0),0,IF($B103=$B97,S103,$F103))</f>
        <v>0</v>
      </c>
      <c r="Y108" s="30">
        <f t="shared" ref="Y108" si="1674">IF(OR($B103=$B109,S108=0),0,$G105-$G104)</f>
        <v>0</v>
      </c>
      <c r="Z108" s="134">
        <f t="shared" ref="Z108" si="1675">IF(OR($B103=$B109,S108=0),0,S107)</f>
        <v>0</v>
      </c>
      <c r="AA108" s="138">
        <f t="shared" ref="AA108" si="1676">IF($B103=$B109,0,T105)</f>
        <v>0</v>
      </c>
      <c r="AB108" s="176">
        <f t="shared" ref="AB108" si="1677">IF($B97=$B103,IF(AD103+AD98&gt;0,1,0)+IF(AE103+AE98&gt;0,1,0)+IF(AF103+AF98&gt;0,1,0)+IF(AG103+AG98&gt;0,1,0)+IF(AH103+AH98&gt;0,1,0)+IF(AI103+AI98&gt;0,1,0)+IF(AJ103+AJ98&gt;0,1,0),AB104)</f>
        <v>0</v>
      </c>
      <c r="AC108" s="133">
        <f t="shared" ref="AC108" si="1678">IF(OR($B103=$B109,AB108=0,(AC104-AI108+AG108)&lt;=0),0,(AC104-AI108+AG108)/AB108)</f>
        <v>0</v>
      </c>
      <c r="AD108" s="137">
        <f t="shared" ref="AD108" si="1679">IF(AC108*(7-AB105)&lt;=0,0,AC108*(7-AB105))</f>
        <v>0</v>
      </c>
      <c r="AE108" s="311">
        <f t="shared" ref="AE108" si="1680">ROUND(IF(OR(AC105-AC108*(7-AB105)+AH108&lt;0,$B103=$B109,AC108&lt;=0,AC105=0),0,IF(AC105-AC108*(7-AB105)+AH108&gt;AI108-AG108+AH108,AI108-AG108+AH108,AC105-AC108*(7-AB105)+AH108)),1)</f>
        <v>0</v>
      </c>
      <c r="AF108" s="312"/>
      <c r="AG108" s="139">
        <f t="shared" ref="AG108" si="1681">IF(OR($B103=$B109,AB104=0),0,IF($B103=$B97,AB103,$F103))</f>
        <v>0</v>
      </c>
      <c r="AH108" s="30">
        <f t="shared" ref="AH108" si="1682">IF(OR($B103=$B109,AB108=0),0,$G105-$G104)</f>
        <v>0</v>
      </c>
      <c r="AI108" s="134">
        <f t="shared" ref="AI108" si="1683">IF(OR($B103=$B109,AB108=0),0,AB107)</f>
        <v>0</v>
      </c>
      <c r="AJ108" s="138">
        <f t="shared" ref="AJ108" si="1684">IF($B103=$B109,0,AC105)</f>
        <v>0</v>
      </c>
      <c r="AK108" s="176">
        <f t="shared" ref="AK108" si="1685">IF($B97=$B103,IF(AM103+AM98&gt;0,1,0)+IF(AN103+AN98&gt;0,1,0)+IF(AO103+AO98&gt;0,1,0)+IF(AP103+AP98&gt;0,1,0)+IF(AQ103+AQ98&gt;0,1,0)+IF(AR103+AR98&gt;0,1,0)+IF(AS103+AS98&gt;0,1,0),AK104)</f>
        <v>0</v>
      </c>
      <c r="AL108" s="133">
        <f t="shared" ref="AL108" si="1686">IF(OR($B103=$B109,AK108=0,(AL104-AR108+AP108)&lt;=0),0,(AL104-AR108+AP108)/AK108)</f>
        <v>0</v>
      </c>
      <c r="AM108" s="137">
        <f t="shared" ref="AM108" si="1687">IF(AL108*(7-AK105)&lt;=0,0,AL108*(7-AK105))</f>
        <v>0</v>
      </c>
      <c r="AN108" s="311">
        <f t="shared" ref="AN108" si="1688">ROUND(IF(OR(AL105-AL108*(7-AK105)+AQ108&lt;0,$B103=$B109,AL108&lt;=0,AL105=0),0,IF(AL105-AL108*(7-AK105)+AQ108&gt;AR108-AP108+AQ108,AR108-AP108+AQ108,AL105-AL108*(7-AK105)+AQ108)),1)</f>
        <v>0</v>
      </c>
      <c r="AO108" s="312"/>
      <c r="AP108" s="139">
        <f t="shared" ref="AP108" si="1689">IF(OR($B103=$B109,AK104=0),0,IF($B103=$B97,AK103,$F103))</f>
        <v>0</v>
      </c>
      <c r="AQ108" s="30">
        <f t="shared" ref="AQ108" si="1690">IF(OR($B103=$B109,AK108=0),0,$G105-$G104)</f>
        <v>0</v>
      </c>
      <c r="AR108" s="134">
        <f t="shared" ref="AR108" si="1691">IF(OR($B103=$B109,AK108=0),0,AK107)</f>
        <v>0</v>
      </c>
      <c r="AS108" s="138">
        <f t="shared" ref="AS108" si="1692">IF($B103=$B109,0,AL105)</f>
        <v>0</v>
      </c>
      <c r="AT108" s="176">
        <f t="shared" ref="AT108" si="1693">IF($B97=$B103,IF(AV103+AV98&gt;0,1,0)+IF(AW103+AW98&gt;0,1,0)+IF(AX103+AX98&gt;0,1,0)+IF(AY103+AY98&gt;0,1,0)+IF(AZ103+AZ98&gt;0,1,0)+IF(BA103+BA98&gt;0,1,0)+IF(BB103+BB98&gt;0,1,0),AT104)</f>
        <v>0</v>
      </c>
      <c r="AU108" s="133">
        <f t="shared" ref="AU108" si="1694">IF(OR($B103=$B109,AT108=0,(AU104-BA108+AY108)&lt;=0),0,(AU104-BA108+AY108)/AT108)</f>
        <v>0</v>
      </c>
      <c r="AV108" s="137">
        <f t="shared" ref="AV108" si="1695">IF(AU108*(7-AT105)&lt;=0,0,AU108*(7-AT105))</f>
        <v>0</v>
      </c>
      <c r="AW108" s="311">
        <f t="shared" ref="AW108" si="1696">ROUND(IF(OR(AU105-AU108*(7-AT105)+AZ108&lt;0,$B103=$B109,AU108&lt;=0,AU105=0),0,IF(AU105-AU108*(7-AT105)+AZ108&gt;BA108-AY108+AZ108,BA108-AY108+AZ108,AU105-AU108*(7-AT105)+AZ108)),1)</f>
        <v>0</v>
      </c>
      <c r="AX108" s="312"/>
      <c r="AY108" s="139">
        <f t="shared" ref="AY108" si="1697">IF(OR($B103=$B109,AT104=0),0,IF($B103=$B97,AT103,$F103))</f>
        <v>0</v>
      </c>
      <c r="AZ108" s="30">
        <f t="shared" ref="AZ108" si="1698">IF(OR($B103=$B109,AT108=0),0,$G105-$G104)</f>
        <v>0</v>
      </c>
      <c r="BA108" s="134">
        <f t="shared" ref="BA108" si="1699">IF(OR($B103=$B109,AT108=0),0,AT107)</f>
        <v>0</v>
      </c>
      <c r="BB108" s="138">
        <f t="shared" ref="BB108" si="1700">IF($B103=$B109,0,AU105)</f>
        <v>0</v>
      </c>
    </row>
    <row r="109" spans="1:54" ht="15.75" x14ac:dyDescent="0.2">
      <c r="A109" s="1">
        <f t="shared" ref="A109" si="1701">IF(B109="","1. Niewypełnione",B109)</f>
        <v>0</v>
      </c>
      <c r="B109" s="320">
        <f>luty!B109</f>
        <v>0</v>
      </c>
      <c r="C109" s="321">
        <f>luty!C109</f>
        <v>0</v>
      </c>
      <c r="D109" s="321">
        <f>luty!D109</f>
        <v>0</v>
      </c>
      <c r="E109" s="321">
        <f>luty!E109</f>
        <v>0</v>
      </c>
      <c r="F109" s="177">
        <f>luty!F109</f>
        <v>18</v>
      </c>
      <c r="G109" s="185">
        <f>luty!G109</f>
        <v>18</v>
      </c>
      <c r="H109" s="177"/>
      <c r="I109" s="192">
        <f t="shared" ref="I109:I113" si="1702">K109+T109+AC109+AL109+AU109</f>
        <v>0</v>
      </c>
      <c r="J109" s="186">
        <f t="shared" ref="J109" si="1703">IF(OR($B109=$B115,J112=0),0,ROUND((K110+P114)/J112,0))</f>
        <v>0</v>
      </c>
      <c r="K109" s="51">
        <f t="shared" ref="K109:K110" si="1704">SUM(L109:R109)</f>
        <v>0</v>
      </c>
      <c r="L109" s="52">
        <f>luty!L109</f>
        <v>0</v>
      </c>
      <c r="M109" s="52">
        <f>luty!M109</f>
        <v>0</v>
      </c>
      <c r="N109" s="52">
        <f>luty!N109</f>
        <v>0</v>
      </c>
      <c r="O109" s="52">
        <f>luty!O109</f>
        <v>0</v>
      </c>
      <c r="P109" s="53">
        <f>luty!P109</f>
        <v>0</v>
      </c>
      <c r="Q109" s="54">
        <f>luty!Q109</f>
        <v>0</v>
      </c>
      <c r="R109" s="55">
        <f>luty!R109</f>
        <v>0</v>
      </c>
      <c r="S109" s="188">
        <f t="shared" ref="S109" si="1705">IF(OR($B109=$B115,S112=0),0,ROUND((T110+Y114)/S112,0))</f>
        <v>0</v>
      </c>
      <c r="T109" s="51">
        <f t="shared" ref="T109:T110" si="1706">SUM(U109:AA109)</f>
        <v>0</v>
      </c>
      <c r="U109" s="52">
        <f>luty!U109</f>
        <v>0</v>
      </c>
      <c r="V109" s="52">
        <f>luty!V109</f>
        <v>0</v>
      </c>
      <c r="W109" s="52">
        <f>luty!W109</f>
        <v>0</v>
      </c>
      <c r="X109" s="52">
        <f>luty!X109</f>
        <v>0</v>
      </c>
      <c r="Y109" s="53">
        <f>luty!Y109</f>
        <v>0</v>
      </c>
      <c r="Z109" s="54">
        <f>luty!Z109</f>
        <v>0</v>
      </c>
      <c r="AA109" s="55">
        <f>luty!AA109</f>
        <v>0</v>
      </c>
      <c r="AB109" s="188">
        <f t="shared" ref="AB109" si="1707">IF(OR($B109=$B115,AB112=0),0,ROUND((AC110+AH114)/AB112,0))</f>
        <v>0</v>
      </c>
      <c r="AC109" s="51">
        <f t="shared" ref="AC109:AC110" si="1708">SUM(AD109:AJ109)</f>
        <v>0</v>
      </c>
      <c r="AD109" s="52">
        <f>luty!AD109</f>
        <v>0</v>
      </c>
      <c r="AE109" s="52">
        <f>luty!AE109</f>
        <v>0</v>
      </c>
      <c r="AF109" s="52">
        <f>luty!AF109</f>
        <v>0</v>
      </c>
      <c r="AG109" s="52">
        <f>luty!AG109</f>
        <v>0</v>
      </c>
      <c r="AH109" s="53">
        <f>luty!AH109</f>
        <v>0</v>
      </c>
      <c r="AI109" s="54">
        <f>luty!AI109</f>
        <v>0</v>
      </c>
      <c r="AJ109" s="55">
        <f>luty!AJ109</f>
        <v>0</v>
      </c>
      <c r="AK109" s="188">
        <f t="shared" ref="AK109" si="1709">IF(OR($B109=$B115,AK112=0),0,ROUND((AL110+AQ114)/AK112,0))</f>
        <v>0</v>
      </c>
      <c r="AL109" s="51">
        <f t="shared" ref="AL109:AL110" si="1710">SUM(AM109:AS109)</f>
        <v>0</v>
      </c>
      <c r="AM109" s="52">
        <f>luty!AM109</f>
        <v>0</v>
      </c>
      <c r="AN109" s="52">
        <f>luty!AN109</f>
        <v>0</v>
      </c>
      <c r="AO109" s="52">
        <f>luty!AO109</f>
        <v>0</v>
      </c>
      <c r="AP109" s="52">
        <f>luty!AP109</f>
        <v>0</v>
      </c>
      <c r="AQ109" s="53">
        <f>luty!AQ109</f>
        <v>0</v>
      </c>
      <c r="AR109" s="54">
        <f>luty!AR109</f>
        <v>0</v>
      </c>
      <c r="AS109" s="55">
        <f>luty!AS109</f>
        <v>0</v>
      </c>
      <c r="AT109" s="188">
        <f t="shared" ref="AT109" si="1711">IF(OR($B109=$B115,AT112=0),0,ROUND((AU110+AZ114)/AT112,0))</f>
        <v>0</v>
      </c>
      <c r="AU109" s="51">
        <f t="shared" ref="AU109:AU110" si="1712">SUM(AV109:BB109)</f>
        <v>0</v>
      </c>
      <c r="AV109" s="52">
        <f t="shared" ref="AV109" si="1713">IF(SUM($AM$9:$AS$9)=SUM($AV$9:$BB$9),AM109,IF(AND(SUM($AV$9:$BB$9)&gt;42,SUM($AV$9:$BB$9)&lt;49),AM109,0))</f>
        <v>0</v>
      </c>
      <c r="AW109" s="52">
        <f t="shared" ref="AW109" si="1714">IF(SUM($AM$9:$AS$9)=SUM($AV$9:$BB$9),AN109,IF(AND(SUM($AV$9:$BB$9)&gt;42,SUM($AV$9:$BB$9)&lt;49),AN109,0))</f>
        <v>0</v>
      </c>
      <c r="AX109" s="52">
        <f t="shared" ref="AX109" si="1715">IF(SUM($AM$9:$AS$9)=SUM($AV$9:$BB$9),AO109,IF(AND(SUM($AV$9:$BB$9)&gt;42,SUM($AV$9:$BB$9)&lt;49),AO109,0))</f>
        <v>0</v>
      </c>
      <c r="AY109" s="52">
        <f t="shared" ref="AY109" si="1716">IF(SUM($AM$9:$AS$9)=SUM($AV$9:$BB$9),AP109,IF(AND(SUM($AV$9:$BB$9)&gt;42,SUM($AV$9:$BB$9)&lt;49),AP109,0))</f>
        <v>0</v>
      </c>
      <c r="AZ109" s="53">
        <f t="shared" ref="AZ109" si="1717">IF(SUM($AM$9:$AS$9)=SUM($AV$9:$BB$9),AQ109,IF(AND(SUM($AV$9:$BB$9)&gt;42,SUM($AV$9:$BB$9)&lt;49),AQ109,0))</f>
        <v>0</v>
      </c>
      <c r="BA109" s="54">
        <f t="shared" ref="BA109" si="1718">IF(SUM($AM$9:$AS$9)=SUM($AV$9:$BB$9),AR109,IF(AND(SUM($AV$9:$BB$9)&gt;42,SUM($AV$9:$BB$9)&lt;49),AR109,0))</f>
        <v>0</v>
      </c>
      <c r="BB109" s="55">
        <f t="shared" ref="BB109" si="1719">IF(SUM($AM$9:$AS$9)=SUM($AV$9:$BB$9),AS109,IF(AND(SUM($AV$9:$BB$9)&gt;42,SUM($AV$9:$BB$9)&lt;49),AS109,0))</f>
        <v>0</v>
      </c>
    </row>
    <row r="110" spans="1:54" ht="12.75" hidden="1" customHeight="1" x14ac:dyDescent="0.2">
      <c r="B110" s="93"/>
      <c r="C110" s="94"/>
      <c r="D110" s="95"/>
      <c r="E110" s="115"/>
      <c r="F110" s="140" t="b">
        <f t="shared" ref="F110" si="1720">IF($B103=$B109,OR(F104,G109&lt;F109),G109&lt;F109)</f>
        <v>0</v>
      </c>
      <c r="G110" s="189">
        <f t="shared" ref="G110" si="1721">IF(AND($B103=$B109,$B103&lt;&gt;"",$B103&lt;&gt;0),G109+G104,G109)</f>
        <v>18</v>
      </c>
      <c r="H110" s="120"/>
      <c r="I110" s="165">
        <f t="shared" si="1702"/>
        <v>0</v>
      </c>
      <c r="J110" s="194">
        <f t="shared" ref="J110" si="1722">7-COUNTIF(L109:R109,0)-COUNTIF(L109:R109,"")</f>
        <v>0</v>
      </c>
      <c r="K110" s="22">
        <f t="shared" si="1704"/>
        <v>0</v>
      </c>
      <c r="L110" s="35">
        <f t="shared" ref="L110:R110" si="1723">IF($B103=$B109,L109+L104,L109)</f>
        <v>0</v>
      </c>
      <c r="M110" s="35">
        <f t="shared" si="1723"/>
        <v>0</v>
      </c>
      <c r="N110" s="35">
        <f t="shared" si="1723"/>
        <v>0</v>
      </c>
      <c r="O110" s="35">
        <f t="shared" si="1723"/>
        <v>0</v>
      </c>
      <c r="P110" s="36">
        <f t="shared" si="1723"/>
        <v>0</v>
      </c>
      <c r="Q110" s="37">
        <f t="shared" si="1723"/>
        <v>0</v>
      </c>
      <c r="R110" s="38">
        <f t="shared" si="1723"/>
        <v>0</v>
      </c>
      <c r="S110" s="194">
        <f t="shared" ref="S110" si="1724">7-COUNTIF(U109:AA109,0)-COUNTIF(U109:AA109,"")</f>
        <v>0</v>
      </c>
      <c r="T110" s="22">
        <f t="shared" si="1706"/>
        <v>0</v>
      </c>
      <c r="U110" s="35">
        <f t="shared" ref="U110:AA110" si="1725">IF($B103=$B109,U109+U104,U109)</f>
        <v>0</v>
      </c>
      <c r="V110" s="35">
        <f t="shared" si="1725"/>
        <v>0</v>
      </c>
      <c r="W110" s="35">
        <f t="shared" si="1725"/>
        <v>0</v>
      </c>
      <c r="X110" s="35">
        <f t="shared" si="1725"/>
        <v>0</v>
      </c>
      <c r="Y110" s="36">
        <f t="shared" si="1725"/>
        <v>0</v>
      </c>
      <c r="Z110" s="37">
        <f t="shared" si="1725"/>
        <v>0</v>
      </c>
      <c r="AA110" s="38">
        <f t="shared" si="1725"/>
        <v>0</v>
      </c>
      <c r="AB110" s="194">
        <f t="shared" ref="AB110" si="1726">7-COUNTIF(AD109:AJ109,0)-COUNTIF(AD109:AJ109,"")</f>
        <v>0</v>
      </c>
      <c r="AC110" s="22">
        <f t="shared" si="1708"/>
        <v>0</v>
      </c>
      <c r="AD110" s="35">
        <f t="shared" ref="AD110:AJ110" si="1727">IF($B103=$B109,AD109+AD104,AD109)</f>
        <v>0</v>
      </c>
      <c r="AE110" s="35">
        <f t="shared" si="1727"/>
        <v>0</v>
      </c>
      <c r="AF110" s="35">
        <f t="shared" si="1727"/>
        <v>0</v>
      </c>
      <c r="AG110" s="35">
        <f t="shared" si="1727"/>
        <v>0</v>
      </c>
      <c r="AH110" s="36">
        <f t="shared" si="1727"/>
        <v>0</v>
      </c>
      <c r="AI110" s="37">
        <f t="shared" si="1727"/>
        <v>0</v>
      </c>
      <c r="AJ110" s="38">
        <f t="shared" si="1727"/>
        <v>0</v>
      </c>
      <c r="AK110" s="194">
        <f t="shared" ref="AK110" si="1728">7-COUNTIF(AM109:AS109,0)-COUNTIF(AM109:AS109,"")</f>
        <v>0</v>
      </c>
      <c r="AL110" s="22">
        <f t="shared" si="1710"/>
        <v>0</v>
      </c>
      <c r="AM110" s="35">
        <f t="shared" ref="AM110:AS110" si="1729">IF($B103=$B109,AM109+AM104,AM109)</f>
        <v>0</v>
      </c>
      <c r="AN110" s="35">
        <f t="shared" si="1729"/>
        <v>0</v>
      </c>
      <c r="AO110" s="35">
        <f t="shared" si="1729"/>
        <v>0</v>
      </c>
      <c r="AP110" s="35">
        <f t="shared" si="1729"/>
        <v>0</v>
      </c>
      <c r="AQ110" s="36">
        <f t="shared" si="1729"/>
        <v>0</v>
      </c>
      <c r="AR110" s="37">
        <f t="shared" si="1729"/>
        <v>0</v>
      </c>
      <c r="AS110" s="38">
        <f t="shared" si="1729"/>
        <v>0</v>
      </c>
      <c r="AT110" s="194">
        <f t="shared" ref="AT110" si="1730">7-COUNTIF(AV109:BB109,0)-COUNTIF(AV109:BB109,"")</f>
        <v>0</v>
      </c>
      <c r="AU110" s="22">
        <f t="shared" si="1712"/>
        <v>0</v>
      </c>
      <c r="AV110" s="35">
        <f t="shared" ref="AV110:BB110" si="1731">IF($B103=$B109,AV109+AV104,AV109)</f>
        <v>0</v>
      </c>
      <c r="AW110" s="35">
        <f t="shared" si="1731"/>
        <v>0</v>
      </c>
      <c r="AX110" s="35">
        <f t="shared" si="1731"/>
        <v>0</v>
      </c>
      <c r="AY110" s="35">
        <f t="shared" si="1731"/>
        <v>0</v>
      </c>
      <c r="AZ110" s="36">
        <f t="shared" si="1731"/>
        <v>0</v>
      </c>
      <c r="BA110" s="37">
        <f t="shared" si="1731"/>
        <v>0</v>
      </c>
      <c r="BB110" s="38">
        <f t="shared" si="1731"/>
        <v>0</v>
      </c>
    </row>
    <row r="111" spans="1:54" ht="15" hidden="1" customHeight="1" x14ac:dyDescent="0.2">
      <c r="B111" s="116"/>
      <c r="C111" s="117"/>
      <c r="D111" s="118"/>
      <c r="E111" s="119"/>
      <c r="F111" s="92"/>
      <c r="G111" s="190">
        <f t="shared" ref="G111" si="1732">IF(AND($B103=$B109,$B103&lt;&gt;"",$B103&lt;&gt;0),F109+G105,F109)</f>
        <v>18</v>
      </c>
      <c r="H111" s="121"/>
      <c r="I111" s="165">
        <f t="shared" si="1702"/>
        <v>0</v>
      </c>
      <c r="J111" s="195">
        <f t="shared" ref="J111" si="1733">IF($B109=$B103,COUNTIF(L111:R111,0),COUNTIF(L112:R112,0)+COUNTIF(L112:R112,""))</f>
        <v>7</v>
      </c>
      <c r="K111" s="39">
        <f t="shared" ref="K111:R111" si="1734">IF($B103=$B109,K112+K105,K112)</f>
        <v>0</v>
      </c>
      <c r="L111" s="40">
        <f t="shared" si="1734"/>
        <v>0</v>
      </c>
      <c r="M111" s="40">
        <f t="shared" si="1734"/>
        <v>0</v>
      </c>
      <c r="N111" s="40">
        <f t="shared" si="1734"/>
        <v>0</v>
      </c>
      <c r="O111" s="40">
        <f t="shared" si="1734"/>
        <v>0</v>
      </c>
      <c r="P111" s="41">
        <f t="shared" si="1734"/>
        <v>0</v>
      </c>
      <c r="Q111" s="42">
        <f t="shared" si="1734"/>
        <v>0</v>
      </c>
      <c r="R111" s="43">
        <f t="shared" si="1734"/>
        <v>0</v>
      </c>
      <c r="S111" s="195">
        <f t="shared" ref="S111" si="1735">IF($B109=$B103,COUNTIF(U111:AA111,0),COUNTIF(U112:AA112,0)+COUNTIF(U112:AA112,""))</f>
        <v>7</v>
      </c>
      <c r="T111" s="39">
        <f t="shared" ref="T111:AA111" si="1736">IF($B103=$B109,T112+T105,T112)</f>
        <v>0</v>
      </c>
      <c r="U111" s="40">
        <f t="shared" si="1736"/>
        <v>0</v>
      </c>
      <c r="V111" s="40">
        <f t="shared" si="1736"/>
        <v>0</v>
      </c>
      <c r="W111" s="40">
        <f t="shared" si="1736"/>
        <v>0</v>
      </c>
      <c r="X111" s="40">
        <f t="shared" si="1736"/>
        <v>0</v>
      </c>
      <c r="Y111" s="41">
        <f t="shared" si="1736"/>
        <v>0</v>
      </c>
      <c r="Z111" s="42">
        <f t="shared" si="1736"/>
        <v>0</v>
      </c>
      <c r="AA111" s="43">
        <f t="shared" si="1736"/>
        <v>0</v>
      </c>
      <c r="AB111" s="195">
        <f t="shared" ref="AB111" si="1737">IF($B109=$B103,COUNTIF(AD111:AJ111,0),COUNTIF(AD112:AJ112,0)+COUNTIF(AD112:AJ112,""))</f>
        <v>7</v>
      </c>
      <c r="AC111" s="39">
        <f t="shared" ref="AC111:AJ111" si="1738">IF($B103=$B109,AC112+AC105,AC112)</f>
        <v>0</v>
      </c>
      <c r="AD111" s="40">
        <f t="shared" si="1738"/>
        <v>0</v>
      </c>
      <c r="AE111" s="40">
        <f t="shared" si="1738"/>
        <v>0</v>
      </c>
      <c r="AF111" s="40">
        <f t="shared" si="1738"/>
        <v>0</v>
      </c>
      <c r="AG111" s="40">
        <f t="shared" si="1738"/>
        <v>0</v>
      </c>
      <c r="AH111" s="41">
        <f t="shared" si="1738"/>
        <v>0</v>
      </c>
      <c r="AI111" s="42">
        <f t="shared" si="1738"/>
        <v>0</v>
      </c>
      <c r="AJ111" s="43">
        <f t="shared" si="1738"/>
        <v>0</v>
      </c>
      <c r="AK111" s="195">
        <f t="shared" ref="AK111" si="1739">IF($B109=$B103,COUNTIF(AM111:AS111,0),COUNTIF(AM112:AS112,0)+COUNTIF(AM112:AS112,""))</f>
        <v>7</v>
      </c>
      <c r="AL111" s="39">
        <f t="shared" ref="AL111:AS111" si="1740">IF($B103=$B109,AL112+AL105,AL112)</f>
        <v>0</v>
      </c>
      <c r="AM111" s="40">
        <f t="shared" si="1740"/>
        <v>0</v>
      </c>
      <c r="AN111" s="40">
        <f t="shared" si="1740"/>
        <v>0</v>
      </c>
      <c r="AO111" s="40">
        <f t="shared" si="1740"/>
        <v>0</v>
      </c>
      <c r="AP111" s="40">
        <f t="shared" si="1740"/>
        <v>0</v>
      </c>
      <c r="AQ111" s="41">
        <f t="shared" si="1740"/>
        <v>0</v>
      </c>
      <c r="AR111" s="42">
        <f t="shared" si="1740"/>
        <v>0</v>
      </c>
      <c r="AS111" s="43">
        <f t="shared" si="1740"/>
        <v>0</v>
      </c>
      <c r="AT111" s="195">
        <f t="shared" ref="AT111" si="1741">IF($B109=$B103,COUNTIF(AV111:BB111,0),COUNTIF(AV112:BB112,0)+COUNTIF(AV112:BB112,""))</f>
        <v>7</v>
      </c>
      <c r="AU111" s="39">
        <f t="shared" ref="AU111:BB111" si="1742">IF($B103=$B109,AU112+AU105,AU112)</f>
        <v>0</v>
      </c>
      <c r="AV111" s="40">
        <f t="shared" si="1742"/>
        <v>0</v>
      </c>
      <c r="AW111" s="40">
        <f t="shared" si="1742"/>
        <v>0</v>
      </c>
      <c r="AX111" s="40">
        <f t="shared" si="1742"/>
        <v>0</v>
      </c>
      <c r="AY111" s="40">
        <f t="shared" si="1742"/>
        <v>0</v>
      </c>
      <c r="AZ111" s="41">
        <f t="shared" si="1742"/>
        <v>0</v>
      </c>
      <c r="BA111" s="42">
        <f t="shared" si="1742"/>
        <v>0</v>
      </c>
      <c r="BB111" s="43">
        <f t="shared" si="1742"/>
        <v>0</v>
      </c>
    </row>
    <row r="112" spans="1:54" ht="15.75" customHeight="1" x14ac:dyDescent="0.2">
      <c r="A112" s="1">
        <f t="shared" ref="A112" si="1743">A109</f>
        <v>0</v>
      </c>
      <c r="B112" s="313">
        <f t="shared" ref="B112" si="1744">B106+1</f>
        <v>16</v>
      </c>
      <c r="C112" s="314"/>
      <c r="D112" s="314"/>
      <c r="E112" s="314"/>
      <c r="F112" s="31"/>
      <c r="G112" s="183"/>
      <c r="H112" s="122">
        <f t="shared" ref="H112" si="1745">5-COUNTIF(AU109,0)-COUNTIF(AL109,0)-COUNTIF(AC109,0)-COUNTIF(T109,0)-COUNTIF(K109,0)</f>
        <v>0</v>
      </c>
      <c r="I112" s="165">
        <f t="shared" si="1702"/>
        <v>0</v>
      </c>
      <c r="J112" s="187">
        <f t="shared" ref="J112" si="1746">IF($B109=$B103,J106+IF($F109&lt;&gt;$G109,(K109+$G111-$G110)/$F109,K109/$F109),IF($F109&lt;&gt;G109,(K109+$G111-$G110)/$F109,K109/$F109))</f>
        <v>0</v>
      </c>
      <c r="K112" s="7">
        <f t="shared" ref="K112:K113" si="1747">SUM(L112:R112)</f>
        <v>0</v>
      </c>
      <c r="L112" s="26">
        <f t="shared" ref="L112:R112" si="1748">L109</f>
        <v>0</v>
      </c>
      <c r="M112" s="26">
        <f t="shared" si="1748"/>
        <v>0</v>
      </c>
      <c r="N112" s="26">
        <f t="shared" si="1748"/>
        <v>0</v>
      </c>
      <c r="O112" s="26">
        <f t="shared" si="1748"/>
        <v>0</v>
      </c>
      <c r="P112" s="26">
        <f t="shared" si="1748"/>
        <v>0</v>
      </c>
      <c r="Q112" s="29">
        <f t="shared" si="1748"/>
        <v>0</v>
      </c>
      <c r="R112" s="23">
        <f t="shared" si="1748"/>
        <v>0</v>
      </c>
      <c r="S112" s="187">
        <f t="shared" ref="S112" si="1749">IF($B109=$B103,S106+IF($F109&lt;&gt;$G109,(T109+$G111-$G110)/$F109,T109/$F109),IF($F109&lt;&gt;P109,(T109+$G111-$G110)/$F109,T109/$F109))</f>
        <v>0</v>
      </c>
      <c r="T112" s="7">
        <f t="shared" ref="T112:T113" si="1750">SUM(U112:AA112)</f>
        <v>0</v>
      </c>
      <c r="U112" s="26">
        <f t="shared" ref="U112:AA112" si="1751">U109</f>
        <v>0</v>
      </c>
      <c r="V112" s="26">
        <f t="shared" si="1751"/>
        <v>0</v>
      </c>
      <c r="W112" s="26">
        <f t="shared" si="1751"/>
        <v>0</v>
      </c>
      <c r="X112" s="26">
        <f t="shared" si="1751"/>
        <v>0</v>
      </c>
      <c r="Y112" s="113">
        <f t="shared" si="1751"/>
        <v>0</v>
      </c>
      <c r="Z112" s="29">
        <f t="shared" si="1751"/>
        <v>0</v>
      </c>
      <c r="AA112" s="23">
        <f t="shared" si="1751"/>
        <v>0</v>
      </c>
      <c r="AB112" s="187">
        <f t="shared" ref="AB112" si="1752">IF($B109=$B103,AB106+IF($F109&lt;&gt;$G109,(AC109+$G111-$G110)/$F109,AC109/$F109),IF($F109&lt;&gt;Y109,(AC109+$G111-$G110)/$F109,AC109/$F109))</f>
        <v>0</v>
      </c>
      <c r="AC112" s="7">
        <f t="shared" ref="AC112:AC113" si="1753">SUM(AD112:AJ112)</f>
        <v>0</v>
      </c>
      <c r="AD112" s="26">
        <f t="shared" ref="AD112:AJ112" si="1754">AD109</f>
        <v>0</v>
      </c>
      <c r="AE112" s="26">
        <f t="shared" si="1754"/>
        <v>0</v>
      </c>
      <c r="AF112" s="26">
        <f t="shared" si="1754"/>
        <v>0</v>
      </c>
      <c r="AG112" s="26">
        <f t="shared" si="1754"/>
        <v>0</v>
      </c>
      <c r="AH112" s="113">
        <f t="shared" si="1754"/>
        <v>0</v>
      </c>
      <c r="AI112" s="29">
        <f t="shared" si="1754"/>
        <v>0</v>
      </c>
      <c r="AJ112" s="23">
        <f t="shared" si="1754"/>
        <v>0</v>
      </c>
      <c r="AK112" s="187">
        <f t="shared" ref="AK112" si="1755">IF($B109=$B103,AK106+IF($F109&lt;&gt;$G109,(AL109+$G111-$G110)/$F109,AL109/$F109),IF($F109&lt;&gt;AH109,(AL109+$G111-$G110)/$F109,AL109/$F109))</f>
        <v>0</v>
      </c>
      <c r="AL112" s="7">
        <f t="shared" ref="AL112:AL113" si="1756">SUM(AM112:AS112)</f>
        <v>0</v>
      </c>
      <c r="AM112" s="26">
        <f t="shared" ref="AM112:AS112" si="1757">AM109</f>
        <v>0</v>
      </c>
      <c r="AN112" s="26">
        <f t="shared" si="1757"/>
        <v>0</v>
      </c>
      <c r="AO112" s="26">
        <f t="shared" si="1757"/>
        <v>0</v>
      </c>
      <c r="AP112" s="26">
        <f t="shared" si="1757"/>
        <v>0</v>
      </c>
      <c r="AQ112" s="113">
        <f t="shared" si="1757"/>
        <v>0</v>
      </c>
      <c r="AR112" s="29">
        <f t="shared" si="1757"/>
        <v>0</v>
      </c>
      <c r="AS112" s="23">
        <f t="shared" si="1757"/>
        <v>0</v>
      </c>
      <c r="AT112" s="187">
        <f t="shared" ref="AT112" si="1758">IF($B109=$B103,AT106+IF($F109&lt;&gt;$G109,(AU109+$G111-$G110)/$F109,AU109/$F109),IF($F109&lt;&gt;AQ109,(AU109+$G111-$G110)/$F109,AU109/$F109))</f>
        <v>0</v>
      </c>
      <c r="AU112" s="7">
        <f t="shared" ref="AU112:AU113" si="1759">SUM(AV112:BB112)</f>
        <v>0</v>
      </c>
      <c r="AV112" s="6">
        <f t="shared" ref="AV112" si="1760">IF(SUM($AM$9:$AS$9)=SUM($AV$9:$BB$9),AV109,IF(AND(SUM($AV$9:$BB$9)&gt;42,SUM($AV$9:$BB$9)&lt;49),AV109,0))</f>
        <v>0</v>
      </c>
      <c r="AW112" s="6">
        <f t="shared" ref="AW112:BB112" si="1761">IF(SUM($AM$9:$AS$9)=SUM($AV$9:$BB$9),AW109,IF(AND(SUM($AV$9:$BB$9)&gt;42,SUM($AV$9:$BB$9)&lt;49),AW109,0))</f>
        <v>0</v>
      </c>
      <c r="AX112" s="6">
        <f t="shared" si="1761"/>
        <v>0</v>
      </c>
      <c r="AY112" s="6">
        <f t="shared" si="1761"/>
        <v>0</v>
      </c>
      <c r="AZ112" s="26">
        <f t="shared" si="1761"/>
        <v>0</v>
      </c>
      <c r="BA112" s="29">
        <f t="shared" si="1761"/>
        <v>0</v>
      </c>
      <c r="BB112" s="23">
        <f t="shared" si="1761"/>
        <v>0</v>
      </c>
    </row>
    <row r="113" spans="1:54" ht="15.75" customHeight="1" x14ac:dyDescent="0.2">
      <c r="A113" s="1">
        <f t="shared" ref="A113:A114" si="1762">A112</f>
        <v>0</v>
      </c>
      <c r="B113" s="313"/>
      <c r="C113" s="314"/>
      <c r="D113" s="314"/>
      <c r="E113" s="314"/>
      <c r="F113" s="31"/>
      <c r="G113" s="183"/>
      <c r="H113" s="123">
        <f t="shared" ref="H113" si="1763">IF($B109=$B103,H107+F113,$F113)</f>
        <v>0</v>
      </c>
      <c r="I113" s="165">
        <f t="shared" si="1702"/>
        <v>0</v>
      </c>
      <c r="J113" s="141">
        <f t="shared" ref="J113" si="1764">IF($H112=0,0,IF($B103=$B109,IF($H114&gt;0,$H114+J107,K109+J107),IF($H114&gt;0,$H114,K109)))</f>
        <v>0</v>
      </c>
      <c r="K113" s="7">
        <f t="shared" si="1747"/>
        <v>0</v>
      </c>
      <c r="L113" s="6"/>
      <c r="M113" s="6"/>
      <c r="N113" s="6"/>
      <c r="O113" s="6"/>
      <c r="P113" s="26"/>
      <c r="Q113" s="29"/>
      <c r="R113" s="23"/>
      <c r="S113" s="141">
        <f t="shared" ref="S113" si="1765">IF($H112=0,0,IF($B103=$B109,IF($H114&gt;0,$H114+S107,T109+S107),IF($H114&gt;0,$H114,T109)))</f>
        <v>0</v>
      </c>
      <c r="T113" s="7">
        <f t="shared" si="1750"/>
        <v>0</v>
      </c>
      <c r="U113" s="6"/>
      <c r="V113" s="6"/>
      <c r="W113" s="6"/>
      <c r="X113" s="6"/>
      <c r="Y113" s="26"/>
      <c r="Z113" s="29"/>
      <c r="AA113" s="23"/>
      <c r="AB113" s="141">
        <f t="shared" ref="AB113" si="1766">IF($H112=0,0,IF($B103=$B109,IF($H114&gt;0,$H114+AB107,AC109+AB107),IF($H114&gt;0,$H114,AC109)))</f>
        <v>0</v>
      </c>
      <c r="AC113" s="7">
        <f t="shared" si="1753"/>
        <v>0</v>
      </c>
      <c r="AD113" s="6"/>
      <c r="AE113" s="6"/>
      <c r="AF113" s="6"/>
      <c r="AG113" s="6"/>
      <c r="AH113" s="26"/>
      <c r="AI113" s="29"/>
      <c r="AJ113" s="23"/>
      <c r="AK113" s="141">
        <f t="shared" ref="AK113" si="1767">IF($H112=0,0,IF($B103=$B109,IF($H114&gt;0,$H114+AK107,AL109+AK107),IF($H114&gt;0,$H114,AL109)))</f>
        <v>0</v>
      </c>
      <c r="AL113" s="7">
        <f t="shared" si="1756"/>
        <v>0</v>
      </c>
      <c r="AM113" s="6"/>
      <c r="AN113" s="6"/>
      <c r="AO113" s="6"/>
      <c r="AP113" s="6"/>
      <c r="AQ113" s="26"/>
      <c r="AR113" s="29"/>
      <c r="AS113" s="23"/>
      <c r="AT113" s="141">
        <f t="shared" ref="AT113" si="1768">IF($H112=0,0,IF($B103=$B109,IF($H114&gt;0,$H114+AT107,AU109+AT107),IF($H114&gt;0,$H114,AU109)))</f>
        <v>0</v>
      </c>
      <c r="AU113" s="7">
        <f t="shared" si="1759"/>
        <v>0</v>
      </c>
      <c r="AV113" s="6"/>
      <c r="AW113" s="6"/>
      <c r="AX113" s="6"/>
      <c r="AY113" s="6"/>
      <c r="AZ113" s="26"/>
      <c r="BA113" s="29"/>
      <c r="BB113" s="23"/>
    </row>
    <row r="114" spans="1:54" ht="18.75" customHeight="1" thickBot="1" x14ac:dyDescent="0.25">
      <c r="A114" s="1">
        <f t="shared" si="1762"/>
        <v>0</v>
      </c>
      <c r="B114" s="323" t="str">
        <f>IF(B109="",Wydruk!$AE$6,IF(J110=0,Wydruk!$AE$7,IF(AND(G110&lt;G111,B109&lt;&gt;$B115),Wydruk!$AE$13,IF(AND($B109=$B103,$B109&lt;&gt;$B115),IF(OR(OR(J114&lt;4,J114&gt;5),OR(S114&lt;4,S114&gt;5),OR(AB114&lt;4,AB114&gt;5),OR(AK114&lt;4,AK114&gt;5),OR(AND(AT114&lt;4,AT114&gt;0),AT114&gt;5)),Wydruk!$AE$8,Wydruk!$AE$9),IF($B109=$B115,IF($F113&lt;&gt;0,Wydruk!$AE$12,Wydruk!$AE$10),IF(OR(OR(J110&lt;4,J110&gt;5),OR(S110&lt;4,S110&gt;5),OR(AB110&lt;4,AB110&gt;5),OR(AK110&lt;4,AK110&gt;5),OR(AND(AT110&lt;4,AT110&gt;0),AT110&gt;5)),Wydruk!$AE$8,Wydruk!$AE$11))))))</f>
        <v>Uzupełnij liczby godzin tygodniowego planu</v>
      </c>
      <c r="C114" s="324"/>
      <c r="D114" s="324"/>
      <c r="E114" s="324"/>
      <c r="F114" s="173">
        <f>luty!F114</f>
        <v>0</v>
      </c>
      <c r="G114" s="184">
        <f>luty!G114</f>
        <v>0</v>
      </c>
      <c r="H114" s="191">
        <f t="shared" ref="H114" si="1769">IF(OR($G114=0,$F114=0,$G114="",$F114=""),0,$G114/$F114)</f>
        <v>0</v>
      </c>
      <c r="I114" s="193"/>
      <c r="J114" s="176">
        <f t="shared" ref="J114" si="1770">IF($B103=$B109,IF(L109+L104&gt;0,1,0)+IF(M109+M104&gt;0,1,0)+IF(N109+N104&gt;0,1,0)+IF(O109+O104&gt;0,1,0)+IF(P109+P104&gt;0,1,0)+IF(Q109+Q104&gt;0,1,0)+IF(R109+R104&gt;0,1,0),J110)</f>
        <v>0</v>
      </c>
      <c r="K114" s="133">
        <f t="shared" ref="K114" si="1771">IF(OR($B109=$B115,J114=0,(K110-Q114+O114)&lt;=0),0,(K110-Q114+O114)/J114)</f>
        <v>0</v>
      </c>
      <c r="L114" s="137">
        <f t="shared" ref="L114" si="1772">IF(K114*(7-J111)&lt;=0,0,K114*(7-J111))</f>
        <v>0</v>
      </c>
      <c r="M114" s="311">
        <f t="shared" ref="M114" si="1773">ROUND(IF(OR(K111-K114*(7-J111)+P114&lt;0,$B109=$B115,K114&lt;=0,K111=0),0,IF(K111-K114*(7-J111)+P114&gt;Q114-O114+P114,Q114-O114+P114,K111-K114*(7-J111)+P114)),1)</f>
        <v>0</v>
      </c>
      <c r="N114" s="312"/>
      <c r="O114" s="139">
        <f t="shared" ref="O114" si="1774">IF(OR($B109=$B115,J110=0),0,IF($B109=$B103,J109,$F109))</f>
        <v>0</v>
      </c>
      <c r="P114" s="30">
        <f t="shared" ref="P114" si="1775">IF(OR($B109=$B115,J114=0),0,$G111-$G110)</f>
        <v>0</v>
      </c>
      <c r="Q114" s="134">
        <f t="shared" ref="Q114" si="1776">IF(OR($B109=$B115,J114=0),0,J113)</f>
        <v>0</v>
      </c>
      <c r="R114" s="138">
        <f t="shared" ref="R114" si="1777">IF($B109=$B115,0,K111)</f>
        <v>0</v>
      </c>
      <c r="S114" s="176">
        <f t="shared" ref="S114" si="1778">IF($B103=$B109,IF(U109+U104&gt;0,1,0)+IF(V109+V104&gt;0,1,0)+IF(W109+W104&gt;0,1,0)+IF(X109+X104&gt;0,1,0)+IF(Y109+Y104&gt;0,1,0)+IF(Z109+Z104&gt;0,1,0)+IF(AA109+AA104&gt;0,1,0),S110)</f>
        <v>0</v>
      </c>
      <c r="T114" s="133">
        <f t="shared" ref="T114" si="1779">IF(OR($B109=$B115,S114=0,(T110-Z114+X114)&lt;=0),0,(T110-Z114+X114)/S114)</f>
        <v>0</v>
      </c>
      <c r="U114" s="137">
        <f t="shared" ref="U114" si="1780">IF(T114*(7-S111)&lt;=0,0,T114*(7-S111))</f>
        <v>0</v>
      </c>
      <c r="V114" s="311">
        <f t="shared" ref="V114" si="1781">ROUND(IF(OR(T111-T114*(7-S111)+Y114&lt;0,$B109=$B115,T114&lt;=0,T111=0),0,IF(T111-T114*(7-S111)+Y114&gt;Z114-X114+Y114,Z114-X114+Y114,T111-T114*(7-S111)+Y114)),1)</f>
        <v>0</v>
      </c>
      <c r="W114" s="312"/>
      <c r="X114" s="139">
        <f t="shared" ref="X114" si="1782">IF(OR($B109=$B115,S110=0),0,IF($B109=$B103,S109,$F109))</f>
        <v>0</v>
      </c>
      <c r="Y114" s="30">
        <f t="shared" ref="Y114" si="1783">IF(OR($B109=$B115,S114=0),0,$G111-$G110)</f>
        <v>0</v>
      </c>
      <c r="Z114" s="134">
        <f t="shared" ref="Z114" si="1784">IF(OR($B109=$B115,S114=0),0,S113)</f>
        <v>0</v>
      </c>
      <c r="AA114" s="138">
        <f t="shared" ref="AA114" si="1785">IF($B109=$B115,0,T111)</f>
        <v>0</v>
      </c>
      <c r="AB114" s="176">
        <f t="shared" ref="AB114" si="1786">IF($B103=$B109,IF(AD109+AD104&gt;0,1,0)+IF(AE109+AE104&gt;0,1,0)+IF(AF109+AF104&gt;0,1,0)+IF(AG109+AG104&gt;0,1,0)+IF(AH109+AH104&gt;0,1,0)+IF(AI109+AI104&gt;0,1,0)+IF(AJ109+AJ104&gt;0,1,0),AB110)</f>
        <v>0</v>
      </c>
      <c r="AC114" s="133">
        <f t="shared" ref="AC114" si="1787">IF(OR($B109=$B115,AB114=0,(AC110-AI114+AG114)&lt;=0),0,(AC110-AI114+AG114)/AB114)</f>
        <v>0</v>
      </c>
      <c r="AD114" s="137">
        <f t="shared" ref="AD114" si="1788">IF(AC114*(7-AB111)&lt;=0,0,AC114*(7-AB111))</f>
        <v>0</v>
      </c>
      <c r="AE114" s="311">
        <f t="shared" ref="AE114" si="1789">ROUND(IF(OR(AC111-AC114*(7-AB111)+AH114&lt;0,$B109=$B115,AC114&lt;=0,AC111=0),0,IF(AC111-AC114*(7-AB111)+AH114&gt;AI114-AG114+AH114,AI114-AG114+AH114,AC111-AC114*(7-AB111)+AH114)),1)</f>
        <v>0</v>
      </c>
      <c r="AF114" s="312"/>
      <c r="AG114" s="139">
        <f t="shared" ref="AG114" si="1790">IF(OR($B109=$B115,AB110=0),0,IF($B109=$B103,AB109,$F109))</f>
        <v>0</v>
      </c>
      <c r="AH114" s="30">
        <f t="shared" ref="AH114" si="1791">IF(OR($B109=$B115,AB114=0),0,$G111-$G110)</f>
        <v>0</v>
      </c>
      <c r="AI114" s="134">
        <f t="shared" ref="AI114" si="1792">IF(OR($B109=$B115,AB114=0),0,AB113)</f>
        <v>0</v>
      </c>
      <c r="AJ114" s="138">
        <f t="shared" ref="AJ114" si="1793">IF($B109=$B115,0,AC111)</f>
        <v>0</v>
      </c>
      <c r="AK114" s="176">
        <f t="shared" ref="AK114" si="1794">IF($B103=$B109,IF(AM109+AM104&gt;0,1,0)+IF(AN109+AN104&gt;0,1,0)+IF(AO109+AO104&gt;0,1,0)+IF(AP109+AP104&gt;0,1,0)+IF(AQ109+AQ104&gt;0,1,0)+IF(AR109+AR104&gt;0,1,0)+IF(AS109+AS104&gt;0,1,0),AK110)</f>
        <v>0</v>
      </c>
      <c r="AL114" s="133">
        <f t="shared" ref="AL114" si="1795">IF(OR($B109=$B115,AK114=0,(AL110-AR114+AP114)&lt;=0),0,(AL110-AR114+AP114)/AK114)</f>
        <v>0</v>
      </c>
      <c r="AM114" s="137">
        <f t="shared" ref="AM114" si="1796">IF(AL114*(7-AK111)&lt;=0,0,AL114*(7-AK111))</f>
        <v>0</v>
      </c>
      <c r="AN114" s="311">
        <f t="shared" ref="AN114" si="1797">ROUND(IF(OR(AL111-AL114*(7-AK111)+AQ114&lt;0,$B109=$B115,AL114&lt;=0,AL111=0),0,IF(AL111-AL114*(7-AK111)+AQ114&gt;AR114-AP114+AQ114,AR114-AP114+AQ114,AL111-AL114*(7-AK111)+AQ114)),1)</f>
        <v>0</v>
      </c>
      <c r="AO114" s="312"/>
      <c r="AP114" s="139">
        <f t="shared" ref="AP114" si="1798">IF(OR($B109=$B115,AK110=0),0,IF($B109=$B103,AK109,$F109))</f>
        <v>0</v>
      </c>
      <c r="AQ114" s="30">
        <f t="shared" ref="AQ114" si="1799">IF(OR($B109=$B115,AK114=0),0,$G111-$G110)</f>
        <v>0</v>
      </c>
      <c r="AR114" s="134">
        <f t="shared" ref="AR114" si="1800">IF(OR($B109=$B115,AK114=0),0,AK113)</f>
        <v>0</v>
      </c>
      <c r="AS114" s="138">
        <f t="shared" ref="AS114" si="1801">IF($B109=$B115,0,AL111)</f>
        <v>0</v>
      </c>
      <c r="AT114" s="176">
        <f t="shared" ref="AT114" si="1802">IF($B103=$B109,IF(AV109+AV104&gt;0,1,0)+IF(AW109+AW104&gt;0,1,0)+IF(AX109+AX104&gt;0,1,0)+IF(AY109+AY104&gt;0,1,0)+IF(AZ109+AZ104&gt;0,1,0)+IF(BA109+BA104&gt;0,1,0)+IF(BB109+BB104&gt;0,1,0),AT110)</f>
        <v>0</v>
      </c>
      <c r="AU114" s="133">
        <f t="shared" ref="AU114" si="1803">IF(OR($B109=$B115,AT114=0,(AU110-BA114+AY114)&lt;=0),0,(AU110-BA114+AY114)/AT114)</f>
        <v>0</v>
      </c>
      <c r="AV114" s="137">
        <f t="shared" ref="AV114" si="1804">IF(AU114*(7-AT111)&lt;=0,0,AU114*(7-AT111))</f>
        <v>0</v>
      </c>
      <c r="AW114" s="311">
        <f t="shared" ref="AW114" si="1805">ROUND(IF(OR(AU111-AU114*(7-AT111)+AZ114&lt;0,$B109=$B115,AU114&lt;=0,AU111=0),0,IF(AU111-AU114*(7-AT111)+AZ114&gt;BA114-AY114+AZ114,BA114-AY114+AZ114,AU111-AU114*(7-AT111)+AZ114)),1)</f>
        <v>0</v>
      </c>
      <c r="AX114" s="312"/>
      <c r="AY114" s="139">
        <f t="shared" ref="AY114" si="1806">IF(OR($B109=$B115,AT110=0),0,IF($B109=$B103,AT109,$F109))</f>
        <v>0</v>
      </c>
      <c r="AZ114" s="30">
        <f t="shared" ref="AZ114" si="1807">IF(OR($B109=$B115,AT114=0),0,$G111-$G110)</f>
        <v>0</v>
      </c>
      <c r="BA114" s="134">
        <f t="shared" ref="BA114" si="1808">IF(OR($B109=$B115,AT114=0),0,AT113)</f>
        <v>0</v>
      </c>
      <c r="BB114" s="138">
        <f t="shared" ref="BB114" si="1809">IF($B109=$B115,0,AU111)</f>
        <v>0</v>
      </c>
    </row>
    <row r="115" spans="1:54" ht="15.75" x14ac:dyDescent="0.2">
      <c r="A115" s="1">
        <f t="shared" ref="A115" si="1810">IF(B115="","1. Niewypełnione",B115)</f>
        <v>0</v>
      </c>
      <c r="B115" s="320">
        <f>luty!B115</f>
        <v>0</v>
      </c>
      <c r="C115" s="321">
        <f>luty!C115</f>
        <v>0</v>
      </c>
      <c r="D115" s="321">
        <f>luty!D115</f>
        <v>0</v>
      </c>
      <c r="E115" s="321">
        <f>luty!E115</f>
        <v>0</v>
      </c>
      <c r="F115" s="177">
        <f>luty!F115</f>
        <v>18</v>
      </c>
      <c r="G115" s="185">
        <f>luty!G115</f>
        <v>18</v>
      </c>
      <c r="H115" s="177"/>
      <c r="I115" s="192">
        <f t="shared" ref="I115:I119" si="1811">K115+T115+AC115+AL115+AU115</f>
        <v>0</v>
      </c>
      <c r="J115" s="186">
        <f t="shared" ref="J115" si="1812">IF(OR($B115=$B121,J118=0),0,ROUND((K116+P120)/J118,0))</f>
        <v>0</v>
      </c>
      <c r="K115" s="51">
        <f t="shared" ref="K115:K116" si="1813">SUM(L115:R115)</f>
        <v>0</v>
      </c>
      <c r="L115" s="52">
        <f>luty!L115</f>
        <v>0</v>
      </c>
      <c r="M115" s="52">
        <f>luty!M115</f>
        <v>0</v>
      </c>
      <c r="N115" s="52">
        <f>luty!N115</f>
        <v>0</v>
      </c>
      <c r="O115" s="52">
        <f>luty!O115</f>
        <v>0</v>
      </c>
      <c r="P115" s="53">
        <f>luty!P115</f>
        <v>0</v>
      </c>
      <c r="Q115" s="54">
        <f>luty!Q115</f>
        <v>0</v>
      </c>
      <c r="R115" s="55">
        <f>luty!R115</f>
        <v>0</v>
      </c>
      <c r="S115" s="188">
        <f t="shared" ref="S115" si="1814">IF(OR($B115=$B121,S118=0),0,ROUND((T116+Y120)/S118,0))</f>
        <v>0</v>
      </c>
      <c r="T115" s="51">
        <f t="shared" ref="T115:T116" si="1815">SUM(U115:AA115)</f>
        <v>0</v>
      </c>
      <c r="U115" s="52">
        <f>luty!U115</f>
        <v>0</v>
      </c>
      <c r="V115" s="52">
        <f>luty!V115</f>
        <v>0</v>
      </c>
      <c r="W115" s="52">
        <f>luty!W115</f>
        <v>0</v>
      </c>
      <c r="X115" s="52">
        <f>luty!X115</f>
        <v>0</v>
      </c>
      <c r="Y115" s="53">
        <f>luty!Y115</f>
        <v>0</v>
      </c>
      <c r="Z115" s="54">
        <f>luty!Z115</f>
        <v>0</v>
      </c>
      <c r="AA115" s="55">
        <f>luty!AA115</f>
        <v>0</v>
      </c>
      <c r="AB115" s="188">
        <f t="shared" ref="AB115" si="1816">IF(OR($B115=$B121,AB118=0),0,ROUND((AC116+AH120)/AB118,0))</f>
        <v>0</v>
      </c>
      <c r="AC115" s="51">
        <f t="shared" ref="AC115:AC116" si="1817">SUM(AD115:AJ115)</f>
        <v>0</v>
      </c>
      <c r="AD115" s="52">
        <f>luty!AD115</f>
        <v>0</v>
      </c>
      <c r="AE115" s="52">
        <f>luty!AE115</f>
        <v>0</v>
      </c>
      <c r="AF115" s="52">
        <f>luty!AF115</f>
        <v>0</v>
      </c>
      <c r="AG115" s="52">
        <f>luty!AG115</f>
        <v>0</v>
      </c>
      <c r="AH115" s="53">
        <f>luty!AH115</f>
        <v>0</v>
      </c>
      <c r="AI115" s="54">
        <f>luty!AI115</f>
        <v>0</v>
      </c>
      <c r="AJ115" s="55">
        <f>luty!AJ115</f>
        <v>0</v>
      </c>
      <c r="AK115" s="188">
        <f t="shared" ref="AK115" si="1818">IF(OR($B115=$B121,AK118=0),0,ROUND((AL116+AQ120)/AK118,0))</f>
        <v>0</v>
      </c>
      <c r="AL115" s="51">
        <f t="shared" ref="AL115:AL116" si="1819">SUM(AM115:AS115)</f>
        <v>0</v>
      </c>
      <c r="AM115" s="52">
        <f>luty!AM115</f>
        <v>0</v>
      </c>
      <c r="AN115" s="52">
        <f>luty!AN115</f>
        <v>0</v>
      </c>
      <c r="AO115" s="52">
        <f>luty!AO115</f>
        <v>0</v>
      </c>
      <c r="AP115" s="52">
        <f>luty!AP115</f>
        <v>0</v>
      </c>
      <c r="AQ115" s="53">
        <f>luty!AQ115</f>
        <v>0</v>
      </c>
      <c r="AR115" s="54">
        <f>luty!AR115</f>
        <v>0</v>
      </c>
      <c r="AS115" s="55">
        <f>luty!AS115</f>
        <v>0</v>
      </c>
      <c r="AT115" s="188">
        <f t="shared" ref="AT115" si="1820">IF(OR($B115=$B121,AT118=0),0,ROUND((AU116+AZ120)/AT118,0))</f>
        <v>0</v>
      </c>
      <c r="AU115" s="51">
        <f t="shared" ref="AU115:AU116" si="1821">SUM(AV115:BB115)</f>
        <v>0</v>
      </c>
      <c r="AV115" s="52">
        <f t="shared" ref="AV115" si="1822">IF(SUM($AM$9:$AS$9)=SUM($AV$9:$BB$9),AM115,IF(AND(SUM($AV$9:$BB$9)&gt;42,SUM($AV$9:$BB$9)&lt;49),AM115,0))</f>
        <v>0</v>
      </c>
      <c r="AW115" s="52">
        <f t="shared" ref="AW115" si="1823">IF(SUM($AM$9:$AS$9)=SUM($AV$9:$BB$9),AN115,IF(AND(SUM($AV$9:$BB$9)&gt;42,SUM($AV$9:$BB$9)&lt;49),AN115,0))</f>
        <v>0</v>
      </c>
      <c r="AX115" s="52">
        <f t="shared" ref="AX115" si="1824">IF(SUM($AM$9:$AS$9)=SUM($AV$9:$BB$9),AO115,IF(AND(SUM($AV$9:$BB$9)&gt;42,SUM($AV$9:$BB$9)&lt;49),AO115,0))</f>
        <v>0</v>
      </c>
      <c r="AY115" s="52">
        <f t="shared" ref="AY115" si="1825">IF(SUM($AM$9:$AS$9)=SUM($AV$9:$BB$9),AP115,IF(AND(SUM($AV$9:$BB$9)&gt;42,SUM($AV$9:$BB$9)&lt;49),AP115,0))</f>
        <v>0</v>
      </c>
      <c r="AZ115" s="53">
        <f t="shared" ref="AZ115" si="1826">IF(SUM($AM$9:$AS$9)=SUM($AV$9:$BB$9),AQ115,IF(AND(SUM($AV$9:$BB$9)&gt;42,SUM($AV$9:$BB$9)&lt;49),AQ115,0))</f>
        <v>0</v>
      </c>
      <c r="BA115" s="54">
        <f t="shared" ref="BA115" si="1827">IF(SUM($AM$9:$AS$9)=SUM($AV$9:$BB$9),AR115,IF(AND(SUM($AV$9:$BB$9)&gt;42,SUM($AV$9:$BB$9)&lt;49),AR115,0))</f>
        <v>0</v>
      </c>
      <c r="BB115" s="55">
        <f t="shared" ref="BB115" si="1828">IF(SUM($AM$9:$AS$9)=SUM($AV$9:$BB$9),AS115,IF(AND(SUM($AV$9:$BB$9)&gt;42,SUM($AV$9:$BB$9)&lt;49),AS115,0))</f>
        <v>0</v>
      </c>
    </row>
    <row r="116" spans="1:54" ht="12.75" hidden="1" customHeight="1" x14ac:dyDescent="0.2">
      <c r="B116" s="93"/>
      <c r="C116" s="94"/>
      <c r="D116" s="95"/>
      <c r="E116" s="115"/>
      <c r="F116" s="140" t="b">
        <f t="shared" ref="F116" si="1829">IF($B109=$B115,OR(F110,G115&lt;F115),G115&lt;F115)</f>
        <v>0</v>
      </c>
      <c r="G116" s="189">
        <f t="shared" ref="G116" si="1830">IF(AND($B109=$B115,$B109&lt;&gt;"",$B109&lt;&gt;0),G115+G110,G115)</f>
        <v>18</v>
      </c>
      <c r="H116" s="120"/>
      <c r="I116" s="165">
        <f t="shared" si="1811"/>
        <v>0</v>
      </c>
      <c r="J116" s="194">
        <f t="shared" ref="J116" si="1831">7-COUNTIF(L115:R115,0)-COUNTIF(L115:R115,"")</f>
        <v>0</v>
      </c>
      <c r="K116" s="22">
        <f t="shared" si="1813"/>
        <v>0</v>
      </c>
      <c r="L116" s="35">
        <f t="shared" ref="L116:R116" si="1832">IF($B109=$B115,L115+L110,L115)</f>
        <v>0</v>
      </c>
      <c r="M116" s="35">
        <f t="shared" si="1832"/>
        <v>0</v>
      </c>
      <c r="N116" s="35">
        <f t="shared" si="1832"/>
        <v>0</v>
      </c>
      <c r="O116" s="35">
        <f t="shared" si="1832"/>
        <v>0</v>
      </c>
      <c r="P116" s="36">
        <f t="shared" si="1832"/>
        <v>0</v>
      </c>
      <c r="Q116" s="37">
        <f t="shared" si="1832"/>
        <v>0</v>
      </c>
      <c r="R116" s="38">
        <f t="shared" si="1832"/>
        <v>0</v>
      </c>
      <c r="S116" s="194">
        <f t="shared" ref="S116" si="1833">7-COUNTIF(U115:AA115,0)-COUNTIF(U115:AA115,"")</f>
        <v>0</v>
      </c>
      <c r="T116" s="22">
        <f t="shared" si="1815"/>
        <v>0</v>
      </c>
      <c r="U116" s="35">
        <f t="shared" ref="U116:AA116" si="1834">IF($B109=$B115,U115+U110,U115)</f>
        <v>0</v>
      </c>
      <c r="V116" s="35">
        <f t="shared" si="1834"/>
        <v>0</v>
      </c>
      <c r="W116" s="35">
        <f t="shared" si="1834"/>
        <v>0</v>
      </c>
      <c r="X116" s="35">
        <f t="shared" si="1834"/>
        <v>0</v>
      </c>
      <c r="Y116" s="36">
        <f t="shared" si="1834"/>
        <v>0</v>
      </c>
      <c r="Z116" s="37">
        <f t="shared" si="1834"/>
        <v>0</v>
      </c>
      <c r="AA116" s="38">
        <f t="shared" si="1834"/>
        <v>0</v>
      </c>
      <c r="AB116" s="194">
        <f t="shared" ref="AB116" si="1835">7-COUNTIF(AD115:AJ115,0)-COUNTIF(AD115:AJ115,"")</f>
        <v>0</v>
      </c>
      <c r="AC116" s="22">
        <f t="shared" si="1817"/>
        <v>0</v>
      </c>
      <c r="AD116" s="35">
        <f t="shared" ref="AD116:AJ116" si="1836">IF($B109=$B115,AD115+AD110,AD115)</f>
        <v>0</v>
      </c>
      <c r="AE116" s="35">
        <f t="shared" si="1836"/>
        <v>0</v>
      </c>
      <c r="AF116" s="35">
        <f t="shared" si="1836"/>
        <v>0</v>
      </c>
      <c r="AG116" s="35">
        <f t="shared" si="1836"/>
        <v>0</v>
      </c>
      <c r="AH116" s="36">
        <f t="shared" si="1836"/>
        <v>0</v>
      </c>
      <c r="AI116" s="37">
        <f t="shared" si="1836"/>
        <v>0</v>
      </c>
      <c r="AJ116" s="38">
        <f t="shared" si="1836"/>
        <v>0</v>
      </c>
      <c r="AK116" s="194">
        <f t="shared" ref="AK116" si="1837">7-COUNTIF(AM115:AS115,0)-COUNTIF(AM115:AS115,"")</f>
        <v>0</v>
      </c>
      <c r="AL116" s="22">
        <f t="shared" si="1819"/>
        <v>0</v>
      </c>
      <c r="AM116" s="35">
        <f t="shared" ref="AM116:AS116" si="1838">IF($B109=$B115,AM115+AM110,AM115)</f>
        <v>0</v>
      </c>
      <c r="AN116" s="35">
        <f t="shared" si="1838"/>
        <v>0</v>
      </c>
      <c r="AO116" s="35">
        <f t="shared" si="1838"/>
        <v>0</v>
      </c>
      <c r="AP116" s="35">
        <f t="shared" si="1838"/>
        <v>0</v>
      </c>
      <c r="AQ116" s="36">
        <f t="shared" si="1838"/>
        <v>0</v>
      </c>
      <c r="AR116" s="37">
        <f t="shared" si="1838"/>
        <v>0</v>
      </c>
      <c r="AS116" s="38">
        <f t="shared" si="1838"/>
        <v>0</v>
      </c>
      <c r="AT116" s="194">
        <f t="shared" ref="AT116" si="1839">7-COUNTIF(AV115:BB115,0)-COUNTIF(AV115:BB115,"")</f>
        <v>0</v>
      </c>
      <c r="AU116" s="22">
        <f t="shared" si="1821"/>
        <v>0</v>
      </c>
      <c r="AV116" s="35">
        <f t="shared" ref="AV116:BB116" si="1840">IF($B109=$B115,AV115+AV110,AV115)</f>
        <v>0</v>
      </c>
      <c r="AW116" s="35">
        <f t="shared" si="1840"/>
        <v>0</v>
      </c>
      <c r="AX116" s="35">
        <f t="shared" si="1840"/>
        <v>0</v>
      </c>
      <c r="AY116" s="35">
        <f t="shared" si="1840"/>
        <v>0</v>
      </c>
      <c r="AZ116" s="36">
        <f t="shared" si="1840"/>
        <v>0</v>
      </c>
      <c r="BA116" s="37">
        <f t="shared" si="1840"/>
        <v>0</v>
      </c>
      <c r="BB116" s="38">
        <f t="shared" si="1840"/>
        <v>0</v>
      </c>
    </row>
    <row r="117" spans="1:54" ht="15" hidden="1" customHeight="1" x14ac:dyDescent="0.2">
      <c r="B117" s="116"/>
      <c r="C117" s="117"/>
      <c r="D117" s="118"/>
      <c r="E117" s="119"/>
      <c r="F117" s="92"/>
      <c r="G117" s="190">
        <f t="shared" ref="G117" si="1841">IF(AND($B109=$B115,$B109&lt;&gt;"",$B109&lt;&gt;0),F115+G111,F115)</f>
        <v>18</v>
      </c>
      <c r="H117" s="121"/>
      <c r="I117" s="165">
        <f t="shared" si="1811"/>
        <v>0</v>
      </c>
      <c r="J117" s="195">
        <f t="shared" ref="J117" si="1842">IF($B115=$B109,COUNTIF(L117:R117,0),COUNTIF(L118:R118,0)+COUNTIF(L118:R118,""))</f>
        <v>7</v>
      </c>
      <c r="K117" s="39">
        <f t="shared" ref="K117:R117" si="1843">IF($B109=$B115,K118+K111,K118)</f>
        <v>0</v>
      </c>
      <c r="L117" s="40">
        <f t="shared" si="1843"/>
        <v>0</v>
      </c>
      <c r="M117" s="40">
        <f t="shared" si="1843"/>
        <v>0</v>
      </c>
      <c r="N117" s="40">
        <f t="shared" si="1843"/>
        <v>0</v>
      </c>
      <c r="O117" s="40">
        <f t="shared" si="1843"/>
        <v>0</v>
      </c>
      <c r="P117" s="41">
        <f t="shared" si="1843"/>
        <v>0</v>
      </c>
      <c r="Q117" s="42">
        <f t="shared" si="1843"/>
        <v>0</v>
      </c>
      <c r="R117" s="43">
        <f t="shared" si="1843"/>
        <v>0</v>
      </c>
      <c r="S117" s="195">
        <f t="shared" ref="S117" si="1844">IF($B115=$B109,COUNTIF(U117:AA117,0),COUNTIF(U118:AA118,0)+COUNTIF(U118:AA118,""))</f>
        <v>7</v>
      </c>
      <c r="T117" s="39">
        <f t="shared" ref="T117:AA117" si="1845">IF($B109=$B115,T118+T111,T118)</f>
        <v>0</v>
      </c>
      <c r="U117" s="40">
        <f t="shared" si="1845"/>
        <v>0</v>
      </c>
      <c r="V117" s="40">
        <f t="shared" si="1845"/>
        <v>0</v>
      </c>
      <c r="W117" s="40">
        <f t="shared" si="1845"/>
        <v>0</v>
      </c>
      <c r="X117" s="40">
        <f t="shared" si="1845"/>
        <v>0</v>
      </c>
      <c r="Y117" s="41">
        <f t="shared" si="1845"/>
        <v>0</v>
      </c>
      <c r="Z117" s="42">
        <f t="shared" si="1845"/>
        <v>0</v>
      </c>
      <c r="AA117" s="43">
        <f t="shared" si="1845"/>
        <v>0</v>
      </c>
      <c r="AB117" s="195">
        <f t="shared" ref="AB117" si="1846">IF($B115=$B109,COUNTIF(AD117:AJ117,0),COUNTIF(AD118:AJ118,0)+COUNTIF(AD118:AJ118,""))</f>
        <v>7</v>
      </c>
      <c r="AC117" s="39">
        <f t="shared" ref="AC117:AJ117" si="1847">IF($B109=$B115,AC118+AC111,AC118)</f>
        <v>0</v>
      </c>
      <c r="AD117" s="40">
        <f t="shared" si="1847"/>
        <v>0</v>
      </c>
      <c r="AE117" s="40">
        <f t="shared" si="1847"/>
        <v>0</v>
      </c>
      <c r="AF117" s="40">
        <f t="shared" si="1847"/>
        <v>0</v>
      </c>
      <c r="AG117" s="40">
        <f t="shared" si="1847"/>
        <v>0</v>
      </c>
      <c r="AH117" s="41">
        <f t="shared" si="1847"/>
        <v>0</v>
      </c>
      <c r="AI117" s="42">
        <f t="shared" si="1847"/>
        <v>0</v>
      </c>
      <c r="AJ117" s="43">
        <f t="shared" si="1847"/>
        <v>0</v>
      </c>
      <c r="AK117" s="195">
        <f t="shared" ref="AK117" si="1848">IF($B115=$B109,COUNTIF(AM117:AS117,0),COUNTIF(AM118:AS118,0)+COUNTIF(AM118:AS118,""))</f>
        <v>7</v>
      </c>
      <c r="AL117" s="39">
        <f t="shared" ref="AL117:AS117" si="1849">IF($B109=$B115,AL118+AL111,AL118)</f>
        <v>0</v>
      </c>
      <c r="AM117" s="40">
        <f t="shared" si="1849"/>
        <v>0</v>
      </c>
      <c r="AN117" s="40">
        <f t="shared" si="1849"/>
        <v>0</v>
      </c>
      <c r="AO117" s="40">
        <f t="shared" si="1849"/>
        <v>0</v>
      </c>
      <c r="AP117" s="40">
        <f t="shared" si="1849"/>
        <v>0</v>
      </c>
      <c r="AQ117" s="41">
        <f t="shared" si="1849"/>
        <v>0</v>
      </c>
      <c r="AR117" s="42">
        <f t="shared" si="1849"/>
        <v>0</v>
      </c>
      <c r="AS117" s="43">
        <f t="shared" si="1849"/>
        <v>0</v>
      </c>
      <c r="AT117" s="195">
        <f t="shared" ref="AT117" si="1850">IF($B115=$B109,COUNTIF(AV117:BB117,0),COUNTIF(AV118:BB118,0)+COUNTIF(AV118:BB118,""))</f>
        <v>7</v>
      </c>
      <c r="AU117" s="39">
        <f t="shared" ref="AU117:BB117" si="1851">IF($B109=$B115,AU118+AU111,AU118)</f>
        <v>0</v>
      </c>
      <c r="AV117" s="40">
        <f t="shared" si="1851"/>
        <v>0</v>
      </c>
      <c r="AW117" s="40">
        <f t="shared" si="1851"/>
        <v>0</v>
      </c>
      <c r="AX117" s="40">
        <f t="shared" si="1851"/>
        <v>0</v>
      </c>
      <c r="AY117" s="40">
        <f t="shared" si="1851"/>
        <v>0</v>
      </c>
      <c r="AZ117" s="41">
        <f t="shared" si="1851"/>
        <v>0</v>
      </c>
      <c r="BA117" s="42">
        <f t="shared" si="1851"/>
        <v>0</v>
      </c>
      <c r="BB117" s="43">
        <f t="shared" si="1851"/>
        <v>0</v>
      </c>
    </row>
    <row r="118" spans="1:54" ht="15.75" customHeight="1" x14ac:dyDescent="0.2">
      <c r="A118" s="1">
        <f t="shared" ref="A118" si="1852">A115</f>
        <v>0</v>
      </c>
      <c r="B118" s="313">
        <f t="shared" ref="B118" si="1853">B112+1</f>
        <v>17</v>
      </c>
      <c r="C118" s="314"/>
      <c r="D118" s="314"/>
      <c r="E118" s="314"/>
      <c r="F118" s="31"/>
      <c r="G118" s="183"/>
      <c r="H118" s="122">
        <f t="shared" ref="H118" si="1854">5-COUNTIF(AU115,0)-COUNTIF(AL115,0)-COUNTIF(AC115,0)-COUNTIF(T115,0)-COUNTIF(K115,0)</f>
        <v>0</v>
      </c>
      <c r="I118" s="165">
        <f t="shared" si="1811"/>
        <v>0</v>
      </c>
      <c r="J118" s="187">
        <f t="shared" ref="J118" si="1855">IF($B115=$B109,J112+IF($F115&lt;&gt;$G115,(K115+$G117-$G116)/$F115,K115/$F115),IF($F115&lt;&gt;G115,(K115+$G117-$G116)/$F115,K115/$F115))</f>
        <v>0</v>
      </c>
      <c r="K118" s="7">
        <f t="shared" ref="K118:K119" si="1856">SUM(L118:R118)</f>
        <v>0</v>
      </c>
      <c r="L118" s="26">
        <f t="shared" ref="L118:R118" si="1857">L115</f>
        <v>0</v>
      </c>
      <c r="M118" s="26">
        <f t="shared" si="1857"/>
        <v>0</v>
      </c>
      <c r="N118" s="26">
        <f t="shared" si="1857"/>
        <v>0</v>
      </c>
      <c r="O118" s="26">
        <f t="shared" si="1857"/>
        <v>0</v>
      </c>
      <c r="P118" s="26">
        <f t="shared" si="1857"/>
        <v>0</v>
      </c>
      <c r="Q118" s="29">
        <f t="shared" si="1857"/>
        <v>0</v>
      </c>
      <c r="R118" s="23">
        <f t="shared" si="1857"/>
        <v>0</v>
      </c>
      <c r="S118" s="187">
        <f t="shared" ref="S118" si="1858">IF($B115=$B109,S112+IF($F115&lt;&gt;$G115,(T115+$G117-$G116)/$F115,T115/$F115),IF($F115&lt;&gt;P115,(T115+$G117-$G116)/$F115,T115/$F115))</f>
        <v>0</v>
      </c>
      <c r="T118" s="7">
        <f t="shared" ref="T118:T119" si="1859">SUM(U118:AA118)</f>
        <v>0</v>
      </c>
      <c r="U118" s="26">
        <f t="shared" ref="U118:AA118" si="1860">U115</f>
        <v>0</v>
      </c>
      <c r="V118" s="26">
        <f t="shared" si="1860"/>
        <v>0</v>
      </c>
      <c r="W118" s="26">
        <f t="shared" si="1860"/>
        <v>0</v>
      </c>
      <c r="X118" s="26">
        <f t="shared" si="1860"/>
        <v>0</v>
      </c>
      <c r="Y118" s="113">
        <f t="shared" si="1860"/>
        <v>0</v>
      </c>
      <c r="Z118" s="29">
        <f t="shared" si="1860"/>
        <v>0</v>
      </c>
      <c r="AA118" s="23">
        <f t="shared" si="1860"/>
        <v>0</v>
      </c>
      <c r="AB118" s="187">
        <f t="shared" ref="AB118" si="1861">IF($B115=$B109,AB112+IF($F115&lt;&gt;$G115,(AC115+$G117-$G116)/$F115,AC115/$F115),IF($F115&lt;&gt;Y115,(AC115+$G117-$G116)/$F115,AC115/$F115))</f>
        <v>0</v>
      </c>
      <c r="AC118" s="7">
        <f t="shared" ref="AC118:AC119" si="1862">SUM(AD118:AJ118)</f>
        <v>0</v>
      </c>
      <c r="AD118" s="26">
        <f t="shared" ref="AD118:AJ118" si="1863">AD115</f>
        <v>0</v>
      </c>
      <c r="AE118" s="26">
        <f t="shared" si="1863"/>
        <v>0</v>
      </c>
      <c r="AF118" s="26">
        <f t="shared" si="1863"/>
        <v>0</v>
      </c>
      <c r="AG118" s="26">
        <f t="shared" si="1863"/>
        <v>0</v>
      </c>
      <c r="AH118" s="113">
        <f t="shared" si="1863"/>
        <v>0</v>
      </c>
      <c r="AI118" s="29">
        <f t="shared" si="1863"/>
        <v>0</v>
      </c>
      <c r="AJ118" s="23">
        <f t="shared" si="1863"/>
        <v>0</v>
      </c>
      <c r="AK118" s="187">
        <f t="shared" ref="AK118" si="1864">IF($B115=$B109,AK112+IF($F115&lt;&gt;$G115,(AL115+$G117-$G116)/$F115,AL115/$F115),IF($F115&lt;&gt;AH115,(AL115+$G117-$G116)/$F115,AL115/$F115))</f>
        <v>0</v>
      </c>
      <c r="AL118" s="7">
        <f t="shared" ref="AL118:AL119" si="1865">SUM(AM118:AS118)</f>
        <v>0</v>
      </c>
      <c r="AM118" s="26">
        <f t="shared" ref="AM118:AS118" si="1866">AM115</f>
        <v>0</v>
      </c>
      <c r="AN118" s="26">
        <f t="shared" si="1866"/>
        <v>0</v>
      </c>
      <c r="AO118" s="26">
        <f t="shared" si="1866"/>
        <v>0</v>
      </c>
      <c r="AP118" s="26">
        <f t="shared" si="1866"/>
        <v>0</v>
      </c>
      <c r="AQ118" s="113">
        <f t="shared" si="1866"/>
        <v>0</v>
      </c>
      <c r="AR118" s="29">
        <f t="shared" si="1866"/>
        <v>0</v>
      </c>
      <c r="AS118" s="23">
        <f t="shared" si="1866"/>
        <v>0</v>
      </c>
      <c r="AT118" s="187">
        <f t="shared" ref="AT118" si="1867">IF($B115=$B109,AT112+IF($F115&lt;&gt;$G115,(AU115+$G117-$G116)/$F115,AU115/$F115),IF($F115&lt;&gt;AQ115,(AU115+$G117-$G116)/$F115,AU115/$F115))</f>
        <v>0</v>
      </c>
      <c r="AU118" s="7">
        <f t="shared" ref="AU118:AU119" si="1868">SUM(AV118:BB118)</f>
        <v>0</v>
      </c>
      <c r="AV118" s="6">
        <f t="shared" ref="AV118" si="1869">IF(SUM($AM$9:$AS$9)=SUM($AV$9:$BB$9),AV115,IF(AND(SUM($AV$9:$BB$9)&gt;42,SUM($AV$9:$BB$9)&lt;49),AV115,0))</f>
        <v>0</v>
      </c>
      <c r="AW118" s="6">
        <f t="shared" ref="AW118:BB118" si="1870">IF(SUM($AM$9:$AS$9)=SUM($AV$9:$BB$9),AW115,IF(AND(SUM($AV$9:$BB$9)&gt;42,SUM($AV$9:$BB$9)&lt;49),AW115,0))</f>
        <v>0</v>
      </c>
      <c r="AX118" s="6">
        <f t="shared" si="1870"/>
        <v>0</v>
      </c>
      <c r="AY118" s="6">
        <f t="shared" si="1870"/>
        <v>0</v>
      </c>
      <c r="AZ118" s="26">
        <f t="shared" si="1870"/>
        <v>0</v>
      </c>
      <c r="BA118" s="29">
        <f t="shared" si="1870"/>
        <v>0</v>
      </c>
      <c r="BB118" s="23">
        <f t="shared" si="1870"/>
        <v>0</v>
      </c>
    </row>
    <row r="119" spans="1:54" ht="15.75" customHeight="1" x14ac:dyDescent="0.2">
      <c r="A119" s="1">
        <f t="shared" ref="A119:A120" si="1871">A118</f>
        <v>0</v>
      </c>
      <c r="B119" s="313"/>
      <c r="C119" s="314"/>
      <c r="D119" s="314"/>
      <c r="E119" s="314"/>
      <c r="F119" s="31"/>
      <c r="G119" s="183"/>
      <c r="H119" s="123">
        <f t="shared" ref="H119" si="1872">IF($B115=$B109,H113+F119,$F119)</f>
        <v>0</v>
      </c>
      <c r="I119" s="165">
        <f t="shared" si="1811"/>
        <v>0</v>
      </c>
      <c r="J119" s="141">
        <f t="shared" ref="J119" si="1873">IF($H118=0,0,IF($B109=$B115,IF($H120&gt;0,$H120+J113,K115+J113),IF($H120&gt;0,$H120,K115)))</f>
        <v>0</v>
      </c>
      <c r="K119" s="7">
        <f t="shared" si="1856"/>
        <v>0</v>
      </c>
      <c r="L119" s="6"/>
      <c r="M119" s="6"/>
      <c r="N119" s="6"/>
      <c r="O119" s="6"/>
      <c r="P119" s="26"/>
      <c r="Q119" s="29"/>
      <c r="R119" s="23"/>
      <c r="S119" s="141">
        <f t="shared" ref="S119" si="1874">IF($H118=0,0,IF($B109=$B115,IF($H120&gt;0,$H120+S113,T115+S113),IF($H120&gt;0,$H120,T115)))</f>
        <v>0</v>
      </c>
      <c r="T119" s="7">
        <f t="shared" si="1859"/>
        <v>0</v>
      </c>
      <c r="U119" s="6"/>
      <c r="V119" s="6"/>
      <c r="W119" s="6"/>
      <c r="X119" s="6"/>
      <c r="Y119" s="26"/>
      <c r="Z119" s="29"/>
      <c r="AA119" s="23"/>
      <c r="AB119" s="141">
        <f t="shared" ref="AB119" si="1875">IF($H118=0,0,IF($B109=$B115,IF($H120&gt;0,$H120+AB113,AC115+AB113),IF($H120&gt;0,$H120,AC115)))</f>
        <v>0</v>
      </c>
      <c r="AC119" s="7">
        <f t="shared" si="1862"/>
        <v>0</v>
      </c>
      <c r="AD119" s="6"/>
      <c r="AE119" s="6"/>
      <c r="AF119" s="6"/>
      <c r="AG119" s="6"/>
      <c r="AH119" s="26"/>
      <c r="AI119" s="29"/>
      <c r="AJ119" s="23"/>
      <c r="AK119" s="141">
        <f t="shared" ref="AK119" si="1876">IF($H118=0,0,IF($B109=$B115,IF($H120&gt;0,$H120+AK113,AL115+AK113),IF($H120&gt;0,$H120,AL115)))</f>
        <v>0</v>
      </c>
      <c r="AL119" s="7">
        <f t="shared" si="1865"/>
        <v>0</v>
      </c>
      <c r="AM119" s="6"/>
      <c r="AN119" s="6"/>
      <c r="AO119" s="6"/>
      <c r="AP119" s="6"/>
      <c r="AQ119" s="26"/>
      <c r="AR119" s="29"/>
      <c r="AS119" s="23"/>
      <c r="AT119" s="141">
        <f t="shared" ref="AT119" si="1877">IF($H118=0,0,IF($B109=$B115,IF($H120&gt;0,$H120+AT113,AU115+AT113),IF($H120&gt;0,$H120,AU115)))</f>
        <v>0</v>
      </c>
      <c r="AU119" s="7">
        <f t="shared" si="1868"/>
        <v>0</v>
      </c>
      <c r="AV119" s="6"/>
      <c r="AW119" s="6"/>
      <c r="AX119" s="6"/>
      <c r="AY119" s="6"/>
      <c r="AZ119" s="26"/>
      <c r="BA119" s="29"/>
      <c r="BB119" s="23"/>
    </row>
    <row r="120" spans="1:54" ht="18.75" customHeight="1" thickBot="1" x14ac:dyDescent="0.25">
      <c r="A120" s="1">
        <f t="shared" si="1871"/>
        <v>0</v>
      </c>
      <c r="B120" s="323" t="str">
        <f>IF(B115="",Wydruk!$AE$6,IF(J116=0,Wydruk!$AE$7,IF(AND(G116&lt;G117,B115&lt;&gt;$B121),Wydruk!$AE$13,IF(AND($B115=$B109,$B115&lt;&gt;$B121),IF(OR(OR(J120&lt;4,J120&gt;5),OR(S120&lt;4,S120&gt;5),OR(AB120&lt;4,AB120&gt;5),OR(AK120&lt;4,AK120&gt;5),OR(AND(AT120&lt;4,AT120&gt;0),AT120&gt;5)),Wydruk!$AE$8,Wydruk!$AE$9),IF($B115=$B121,IF($F119&lt;&gt;0,Wydruk!$AE$12,Wydruk!$AE$10),IF(OR(OR(J116&lt;4,J116&gt;5),OR(S116&lt;4,S116&gt;5),OR(AB116&lt;4,AB116&gt;5),OR(AK116&lt;4,AK116&gt;5),OR(AND(AT116&lt;4,AT116&gt;0),AT116&gt;5)),Wydruk!$AE$8,Wydruk!$AE$11))))))</f>
        <v>Uzupełnij liczby godzin tygodniowego planu</v>
      </c>
      <c r="C120" s="324"/>
      <c r="D120" s="324"/>
      <c r="E120" s="324"/>
      <c r="F120" s="173">
        <f>luty!F120</f>
        <v>0</v>
      </c>
      <c r="G120" s="184">
        <f>luty!G120</f>
        <v>0</v>
      </c>
      <c r="H120" s="191">
        <f t="shared" ref="H120" si="1878">IF(OR($G120=0,$F120=0,$G120="",$F120=""),0,$G120/$F120)</f>
        <v>0</v>
      </c>
      <c r="I120" s="193"/>
      <c r="J120" s="176">
        <f t="shared" ref="J120" si="1879">IF($B109=$B115,IF(L115+L110&gt;0,1,0)+IF(M115+M110&gt;0,1,0)+IF(N115+N110&gt;0,1,0)+IF(O115+O110&gt;0,1,0)+IF(P115+P110&gt;0,1,0)+IF(Q115+Q110&gt;0,1,0)+IF(R115+R110&gt;0,1,0),J116)</f>
        <v>0</v>
      </c>
      <c r="K120" s="133">
        <f t="shared" ref="K120" si="1880">IF(OR($B115=$B121,J120=0,(K116-Q120+O120)&lt;=0),0,(K116-Q120+O120)/J120)</f>
        <v>0</v>
      </c>
      <c r="L120" s="137">
        <f t="shared" ref="L120" si="1881">IF(K120*(7-J117)&lt;=0,0,K120*(7-J117))</f>
        <v>0</v>
      </c>
      <c r="M120" s="311">
        <f t="shared" ref="M120" si="1882">ROUND(IF(OR(K117-K120*(7-J117)+P120&lt;0,$B115=$B121,K120&lt;=0,K117=0),0,IF(K117-K120*(7-J117)+P120&gt;Q120-O120+P120,Q120-O120+P120,K117-K120*(7-J117)+P120)),1)</f>
        <v>0</v>
      </c>
      <c r="N120" s="312"/>
      <c r="O120" s="139">
        <f t="shared" ref="O120" si="1883">IF(OR($B115=$B121,J116=0),0,IF($B115=$B109,J115,$F115))</f>
        <v>0</v>
      </c>
      <c r="P120" s="30">
        <f t="shared" ref="P120" si="1884">IF(OR($B115=$B121,J120=0),0,$G117-$G116)</f>
        <v>0</v>
      </c>
      <c r="Q120" s="134">
        <f t="shared" ref="Q120" si="1885">IF(OR($B115=$B121,J120=0),0,J119)</f>
        <v>0</v>
      </c>
      <c r="R120" s="138">
        <f t="shared" ref="R120" si="1886">IF($B115=$B121,0,K117)</f>
        <v>0</v>
      </c>
      <c r="S120" s="176">
        <f t="shared" ref="S120" si="1887">IF($B109=$B115,IF(U115+U110&gt;0,1,0)+IF(V115+V110&gt;0,1,0)+IF(W115+W110&gt;0,1,0)+IF(X115+X110&gt;0,1,0)+IF(Y115+Y110&gt;0,1,0)+IF(Z115+Z110&gt;0,1,0)+IF(AA115+AA110&gt;0,1,0),S116)</f>
        <v>0</v>
      </c>
      <c r="T120" s="133">
        <f t="shared" ref="T120" si="1888">IF(OR($B115=$B121,S120=0,(T116-Z120+X120)&lt;=0),0,(T116-Z120+X120)/S120)</f>
        <v>0</v>
      </c>
      <c r="U120" s="137">
        <f t="shared" ref="U120" si="1889">IF(T120*(7-S117)&lt;=0,0,T120*(7-S117))</f>
        <v>0</v>
      </c>
      <c r="V120" s="311">
        <f t="shared" ref="V120" si="1890">ROUND(IF(OR(T117-T120*(7-S117)+Y120&lt;0,$B115=$B121,T120&lt;=0,T117=0),0,IF(T117-T120*(7-S117)+Y120&gt;Z120-X120+Y120,Z120-X120+Y120,T117-T120*(7-S117)+Y120)),1)</f>
        <v>0</v>
      </c>
      <c r="W120" s="312"/>
      <c r="X120" s="139">
        <f t="shared" ref="X120" si="1891">IF(OR($B115=$B121,S116=0),0,IF($B115=$B109,S115,$F115))</f>
        <v>0</v>
      </c>
      <c r="Y120" s="30">
        <f t="shared" ref="Y120" si="1892">IF(OR($B115=$B121,S120=0),0,$G117-$G116)</f>
        <v>0</v>
      </c>
      <c r="Z120" s="134">
        <f t="shared" ref="Z120" si="1893">IF(OR($B115=$B121,S120=0),0,S119)</f>
        <v>0</v>
      </c>
      <c r="AA120" s="138">
        <f t="shared" ref="AA120" si="1894">IF($B115=$B121,0,T117)</f>
        <v>0</v>
      </c>
      <c r="AB120" s="176">
        <f t="shared" ref="AB120" si="1895">IF($B109=$B115,IF(AD115+AD110&gt;0,1,0)+IF(AE115+AE110&gt;0,1,0)+IF(AF115+AF110&gt;0,1,0)+IF(AG115+AG110&gt;0,1,0)+IF(AH115+AH110&gt;0,1,0)+IF(AI115+AI110&gt;0,1,0)+IF(AJ115+AJ110&gt;0,1,0),AB116)</f>
        <v>0</v>
      </c>
      <c r="AC120" s="133">
        <f t="shared" ref="AC120" si="1896">IF(OR($B115=$B121,AB120=0,(AC116-AI120+AG120)&lt;=0),0,(AC116-AI120+AG120)/AB120)</f>
        <v>0</v>
      </c>
      <c r="AD120" s="137">
        <f t="shared" ref="AD120" si="1897">IF(AC120*(7-AB117)&lt;=0,0,AC120*(7-AB117))</f>
        <v>0</v>
      </c>
      <c r="AE120" s="311">
        <f t="shared" ref="AE120" si="1898">ROUND(IF(OR(AC117-AC120*(7-AB117)+AH120&lt;0,$B115=$B121,AC120&lt;=0,AC117=0),0,IF(AC117-AC120*(7-AB117)+AH120&gt;AI120-AG120+AH120,AI120-AG120+AH120,AC117-AC120*(7-AB117)+AH120)),1)</f>
        <v>0</v>
      </c>
      <c r="AF120" s="312"/>
      <c r="AG120" s="139">
        <f t="shared" ref="AG120" si="1899">IF(OR($B115=$B121,AB116=0),0,IF($B115=$B109,AB115,$F115))</f>
        <v>0</v>
      </c>
      <c r="AH120" s="30">
        <f t="shared" ref="AH120" si="1900">IF(OR($B115=$B121,AB120=0),0,$G117-$G116)</f>
        <v>0</v>
      </c>
      <c r="AI120" s="134">
        <f t="shared" ref="AI120" si="1901">IF(OR($B115=$B121,AB120=0),0,AB119)</f>
        <v>0</v>
      </c>
      <c r="AJ120" s="138">
        <f t="shared" ref="AJ120" si="1902">IF($B115=$B121,0,AC117)</f>
        <v>0</v>
      </c>
      <c r="AK120" s="176">
        <f t="shared" ref="AK120" si="1903">IF($B109=$B115,IF(AM115+AM110&gt;0,1,0)+IF(AN115+AN110&gt;0,1,0)+IF(AO115+AO110&gt;0,1,0)+IF(AP115+AP110&gt;0,1,0)+IF(AQ115+AQ110&gt;0,1,0)+IF(AR115+AR110&gt;0,1,0)+IF(AS115+AS110&gt;0,1,0),AK116)</f>
        <v>0</v>
      </c>
      <c r="AL120" s="133">
        <f t="shared" ref="AL120" si="1904">IF(OR($B115=$B121,AK120=0,(AL116-AR120+AP120)&lt;=0),0,(AL116-AR120+AP120)/AK120)</f>
        <v>0</v>
      </c>
      <c r="AM120" s="137">
        <f t="shared" ref="AM120" si="1905">IF(AL120*(7-AK117)&lt;=0,0,AL120*(7-AK117))</f>
        <v>0</v>
      </c>
      <c r="AN120" s="311">
        <f t="shared" ref="AN120" si="1906">ROUND(IF(OR(AL117-AL120*(7-AK117)+AQ120&lt;0,$B115=$B121,AL120&lt;=0,AL117=0),0,IF(AL117-AL120*(7-AK117)+AQ120&gt;AR120-AP120+AQ120,AR120-AP120+AQ120,AL117-AL120*(7-AK117)+AQ120)),1)</f>
        <v>0</v>
      </c>
      <c r="AO120" s="312"/>
      <c r="AP120" s="139">
        <f t="shared" ref="AP120" si="1907">IF(OR($B115=$B121,AK116=0),0,IF($B115=$B109,AK115,$F115))</f>
        <v>0</v>
      </c>
      <c r="AQ120" s="30">
        <f t="shared" ref="AQ120" si="1908">IF(OR($B115=$B121,AK120=0),0,$G117-$G116)</f>
        <v>0</v>
      </c>
      <c r="AR120" s="134">
        <f t="shared" ref="AR120" si="1909">IF(OR($B115=$B121,AK120=0),0,AK119)</f>
        <v>0</v>
      </c>
      <c r="AS120" s="138">
        <f t="shared" ref="AS120" si="1910">IF($B115=$B121,0,AL117)</f>
        <v>0</v>
      </c>
      <c r="AT120" s="176">
        <f t="shared" ref="AT120" si="1911">IF($B109=$B115,IF(AV115+AV110&gt;0,1,0)+IF(AW115+AW110&gt;0,1,0)+IF(AX115+AX110&gt;0,1,0)+IF(AY115+AY110&gt;0,1,0)+IF(AZ115+AZ110&gt;0,1,0)+IF(BA115+BA110&gt;0,1,0)+IF(BB115+BB110&gt;0,1,0),AT116)</f>
        <v>0</v>
      </c>
      <c r="AU120" s="133">
        <f t="shared" ref="AU120" si="1912">IF(OR($B115=$B121,AT120=0,(AU116-BA120+AY120)&lt;=0),0,(AU116-BA120+AY120)/AT120)</f>
        <v>0</v>
      </c>
      <c r="AV120" s="137">
        <f t="shared" ref="AV120" si="1913">IF(AU120*(7-AT117)&lt;=0,0,AU120*(7-AT117))</f>
        <v>0</v>
      </c>
      <c r="AW120" s="311">
        <f t="shared" ref="AW120" si="1914">ROUND(IF(OR(AU117-AU120*(7-AT117)+AZ120&lt;0,$B115=$B121,AU120&lt;=0,AU117=0),0,IF(AU117-AU120*(7-AT117)+AZ120&gt;BA120-AY120+AZ120,BA120-AY120+AZ120,AU117-AU120*(7-AT117)+AZ120)),1)</f>
        <v>0</v>
      </c>
      <c r="AX120" s="312"/>
      <c r="AY120" s="139">
        <f t="shared" ref="AY120" si="1915">IF(OR($B115=$B121,AT116=0),0,IF($B115=$B109,AT115,$F115))</f>
        <v>0</v>
      </c>
      <c r="AZ120" s="30">
        <f t="shared" ref="AZ120" si="1916">IF(OR($B115=$B121,AT120=0),0,$G117-$G116)</f>
        <v>0</v>
      </c>
      <c r="BA120" s="134">
        <f t="shared" ref="BA120" si="1917">IF(OR($B115=$B121,AT120=0),0,AT119)</f>
        <v>0</v>
      </c>
      <c r="BB120" s="138">
        <f t="shared" ref="BB120" si="1918">IF($B115=$B121,0,AU117)</f>
        <v>0</v>
      </c>
    </row>
    <row r="121" spans="1:54" ht="15.75" x14ac:dyDescent="0.2">
      <c r="A121" s="1">
        <f t="shared" ref="A121" si="1919">IF(B121="","1. Niewypełnione",B121)</f>
        <v>0</v>
      </c>
      <c r="B121" s="320">
        <f>luty!B121</f>
        <v>0</v>
      </c>
      <c r="C121" s="321">
        <f>luty!C121</f>
        <v>0</v>
      </c>
      <c r="D121" s="321">
        <f>luty!D121</f>
        <v>0</v>
      </c>
      <c r="E121" s="321">
        <f>luty!E121</f>
        <v>0</v>
      </c>
      <c r="F121" s="177">
        <f>luty!F121</f>
        <v>18</v>
      </c>
      <c r="G121" s="185">
        <f>luty!G121</f>
        <v>18</v>
      </c>
      <c r="H121" s="177"/>
      <c r="I121" s="192">
        <f t="shared" ref="I121:I125" si="1920">K121+T121+AC121+AL121+AU121</f>
        <v>0</v>
      </c>
      <c r="J121" s="186">
        <f t="shared" ref="J121" si="1921">IF(OR($B121=$B127,J124=0),0,ROUND((K122+P126)/J124,0))</f>
        <v>0</v>
      </c>
      <c r="K121" s="51">
        <f t="shared" ref="K121:K122" si="1922">SUM(L121:R121)</f>
        <v>0</v>
      </c>
      <c r="L121" s="52">
        <f>luty!L121</f>
        <v>0</v>
      </c>
      <c r="M121" s="52">
        <f>luty!M121</f>
        <v>0</v>
      </c>
      <c r="N121" s="52">
        <f>luty!N121</f>
        <v>0</v>
      </c>
      <c r="O121" s="52">
        <f>luty!O121</f>
        <v>0</v>
      </c>
      <c r="P121" s="53">
        <f>luty!P121</f>
        <v>0</v>
      </c>
      <c r="Q121" s="54">
        <f>luty!Q121</f>
        <v>0</v>
      </c>
      <c r="R121" s="55">
        <f>luty!R121</f>
        <v>0</v>
      </c>
      <c r="S121" s="188">
        <f t="shared" ref="S121" si="1923">IF(OR($B121=$B127,S124=0),0,ROUND((T122+Y126)/S124,0))</f>
        <v>0</v>
      </c>
      <c r="T121" s="51">
        <f t="shared" ref="T121:T122" si="1924">SUM(U121:AA121)</f>
        <v>0</v>
      </c>
      <c r="U121" s="52">
        <f>luty!U121</f>
        <v>0</v>
      </c>
      <c r="V121" s="52">
        <f>luty!V121</f>
        <v>0</v>
      </c>
      <c r="W121" s="52">
        <f>luty!W121</f>
        <v>0</v>
      </c>
      <c r="X121" s="52">
        <f>luty!X121</f>
        <v>0</v>
      </c>
      <c r="Y121" s="53">
        <f>luty!Y121</f>
        <v>0</v>
      </c>
      <c r="Z121" s="54">
        <f>luty!Z121</f>
        <v>0</v>
      </c>
      <c r="AA121" s="55">
        <f>luty!AA121</f>
        <v>0</v>
      </c>
      <c r="AB121" s="188">
        <f t="shared" ref="AB121" si="1925">IF(OR($B121=$B127,AB124=0),0,ROUND((AC122+AH126)/AB124,0))</f>
        <v>0</v>
      </c>
      <c r="AC121" s="51">
        <f t="shared" ref="AC121:AC122" si="1926">SUM(AD121:AJ121)</f>
        <v>0</v>
      </c>
      <c r="AD121" s="52">
        <f>luty!AD121</f>
        <v>0</v>
      </c>
      <c r="AE121" s="52">
        <f>luty!AE121</f>
        <v>0</v>
      </c>
      <c r="AF121" s="52">
        <f>luty!AF121</f>
        <v>0</v>
      </c>
      <c r="AG121" s="52">
        <f>luty!AG121</f>
        <v>0</v>
      </c>
      <c r="AH121" s="53">
        <f>luty!AH121</f>
        <v>0</v>
      </c>
      <c r="AI121" s="54">
        <f>luty!AI121</f>
        <v>0</v>
      </c>
      <c r="AJ121" s="55">
        <f>luty!AJ121</f>
        <v>0</v>
      </c>
      <c r="AK121" s="188">
        <f t="shared" ref="AK121" si="1927">IF(OR($B121=$B127,AK124=0),0,ROUND((AL122+AQ126)/AK124,0))</f>
        <v>0</v>
      </c>
      <c r="AL121" s="51">
        <f t="shared" ref="AL121:AL122" si="1928">SUM(AM121:AS121)</f>
        <v>0</v>
      </c>
      <c r="AM121" s="52">
        <f>luty!AM121</f>
        <v>0</v>
      </c>
      <c r="AN121" s="52">
        <f>luty!AN121</f>
        <v>0</v>
      </c>
      <c r="AO121" s="52">
        <f>luty!AO121</f>
        <v>0</v>
      </c>
      <c r="AP121" s="52">
        <f>luty!AP121</f>
        <v>0</v>
      </c>
      <c r="AQ121" s="53">
        <f>luty!AQ121</f>
        <v>0</v>
      </c>
      <c r="AR121" s="54">
        <f>luty!AR121</f>
        <v>0</v>
      </c>
      <c r="AS121" s="55">
        <f>luty!AS121</f>
        <v>0</v>
      </c>
      <c r="AT121" s="188">
        <f t="shared" ref="AT121" si="1929">IF(OR($B121=$B127,AT124=0),0,ROUND((AU122+AZ126)/AT124,0))</f>
        <v>0</v>
      </c>
      <c r="AU121" s="51">
        <f t="shared" ref="AU121:AU122" si="1930">SUM(AV121:BB121)</f>
        <v>0</v>
      </c>
      <c r="AV121" s="52">
        <f t="shared" ref="AV121" si="1931">IF(SUM($AM$9:$AS$9)=SUM($AV$9:$BB$9),AM121,IF(AND(SUM($AV$9:$BB$9)&gt;42,SUM($AV$9:$BB$9)&lt;49),AM121,0))</f>
        <v>0</v>
      </c>
      <c r="AW121" s="52">
        <f t="shared" ref="AW121" si="1932">IF(SUM($AM$9:$AS$9)=SUM($AV$9:$BB$9),AN121,IF(AND(SUM($AV$9:$BB$9)&gt;42,SUM($AV$9:$BB$9)&lt;49),AN121,0))</f>
        <v>0</v>
      </c>
      <c r="AX121" s="52">
        <f t="shared" ref="AX121" si="1933">IF(SUM($AM$9:$AS$9)=SUM($AV$9:$BB$9),AO121,IF(AND(SUM($AV$9:$BB$9)&gt;42,SUM($AV$9:$BB$9)&lt;49),AO121,0))</f>
        <v>0</v>
      </c>
      <c r="AY121" s="52">
        <f t="shared" ref="AY121" si="1934">IF(SUM($AM$9:$AS$9)=SUM($AV$9:$BB$9),AP121,IF(AND(SUM($AV$9:$BB$9)&gt;42,SUM($AV$9:$BB$9)&lt;49),AP121,0))</f>
        <v>0</v>
      </c>
      <c r="AZ121" s="53">
        <f t="shared" ref="AZ121" si="1935">IF(SUM($AM$9:$AS$9)=SUM($AV$9:$BB$9),AQ121,IF(AND(SUM($AV$9:$BB$9)&gt;42,SUM($AV$9:$BB$9)&lt;49),AQ121,0))</f>
        <v>0</v>
      </c>
      <c r="BA121" s="54">
        <f t="shared" ref="BA121" si="1936">IF(SUM($AM$9:$AS$9)=SUM($AV$9:$BB$9),AR121,IF(AND(SUM($AV$9:$BB$9)&gt;42,SUM($AV$9:$BB$9)&lt;49),AR121,0))</f>
        <v>0</v>
      </c>
      <c r="BB121" s="55">
        <f t="shared" ref="BB121" si="1937">IF(SUM($AM$9:$AS$9)=SUM($AV$9:$BB$9),AS121,IF(AND(SUM($AV$9:$BB$9)&gt;42,SUM($AV$9:$BB$9)&lt;49),AS121,0))</f>
        <v>0</v>
      </c>
    </row>
    <row r="122" spans="1:54" ht="12.75" hidden="1" customHeight="1" x14ac:dyDescent="0.2">
      <c r="B122" s="93"/>
      <c r="C122" s="94"/>
      <c r="D122" s="95"/>
      <c r="E122" s="115"/>
      <c r="F122" s="140" t="b">
        <f t="shared" ref="F122" si="1938">IF($B115=$B121,OR(F116,G121&lt;F121),G121&lt;F121)</f>
        <v>0</v>
      </c>
      <c r="G122" s="189">
        <f t="shared" ref="G122" si="1939">IF(AND($B115=$B121,$B115&lt;&gt;"",$B115&lt;&gt;0),G121+G116,G121)</f>
        <v>18</v>
      </c>
      <c r="H122" s="120"/>
      <c r="I122" s="165">
        <f t="shared" si="1920"/>
        <v>0</v>
      </c>
      <c r="J122" s="194">
        <f t="shared" ref="J122" si="1940">7-COUNTIF(L121:R121,0)-COUNTIF(L121:R121,"")</f>
        <v>0</v>
      </c>
      <c r="K122" s="22">
        <f t="shared" si="1922"/>
        <v>0</v>
      </c>
      <c r="L122" s="35">
        <f t="shared" ref="L122:R122" si="1941">IF($B115=$B121,L121+L116,L121)</f>
        <v>0</v>
      </c>
      <c r="M122" s="35">
        <f t="shared" si="1941"/>
        <v>0</v>
      </c>
      <c r="N122" s="35">
        <f t="shared" si="1941"/>
        <v>0</v>
      </c>
      <c r="O122" s="35">
        <f t="shared" si="1941"/>
        <v>0</v>
      </c>
      <c r="P122" s="36">
        <f t="shared" si="1941"/>
        <v>0</v>
      </c>
      <c r="Q122" s="37">
        <f t="shared" si="1941"/>
        <v>0</v>
      </c>
      <c r="R122" s="38">
        <f t="shared" si="1941"/>
        <v>0</v>
      </c>
      <c r="S122" s="194">
        <f t="shared" ref="S122" si="1942">7-COUNTIF(U121:AA121,0)-COUNTIF(U121:AA121,"")</f>
        <v>0</v>
      </c>
      <c r="T122" s="22">
        <f t="shared" si="1924"/>
        <v>0</v>
      </c>
      <c r="U122" s="35">
        <f t="shared" ref="U122:AA122" si="1943">IF($B115=$B121,U121+U116,U121)</f>
        <v>0</v>
      </c>
      <c r="V122" s="35">
        <f t="shared" si="1943"/>
        <v>0</v>
      </c>
      <c r="W122" s="35">
        <f t="shared" si="1943"/>
        <v>0</v>
      </c>
      <c r="X122" s="35">
        <f t="shared" si="1943"/>
        <v>0</v>
      </c>
      <c r="Y122" s="36">
        <f t="shared" si="1943"/>
        <v>0</v>
      </c>
      <c r="Z122" s="37">
        <f t="shared" si="1943"/>
        <v>0</v>
      </c>
      <c r="AA122" s="38">
        <f t="shared" si="1943"/>
        <v>0</v>
      </c>
      <c r="AB122" s="194">
        <f t="shared" ref="AB122" si="1944">7-COUNTIF(AD121:AJ121,0)-COUNTIF(AD121:AJ121,"")</f>
        <v>0</v>
      </c>
      <c r="AC122" s="22">
        <f t="shared" si="1926"/>
        <v>0</v>
      </c>
      <c r="AD122" s="35">
        <f t="shared" ref="AD122:AJ122" si="1945">IF($B115=$B121,AD121+AD116,AD121)</f>
        <v>0</v>
      </c>
      <c r="AE122" s="35">
        <f t="shared" si="1945"/>
        <v>0</v>
      </c>
      <c r="AF122" s="35">
        <f t="shared" si="1945"/>
        <v>0</v>
      </c>
      <c r="AG122" s="35">
        <f t="shared" si="1945"/>
        <v>0</v>
      </c>
      <c r="AH122" s="36">
        <f t="shared" si="1945"/>
        <v>0</v>
      </c>
      <c r="AI122" s="37">
        <f t="shared" si="1945"/>
        <v>0</v>
      </c>
      <c r="AJ122" s="38">
        <f t="shared" si="1945"/>
        <v>0</v>
      </c>
      <c r="AK122" s="194">
        <f t="shared" ref="AK122" si="1946">7-COUNTIF(AM121:AS121,0)-COUNTIF(AM121:AS121,"")</f>
        <v>0</v>
      </c>
      <c r="AL122" s="22">
        <f t="shared" si="1928"/>
        <v>0</v>
      </c>
      <c r="AM122" s="35">
        <f t="shared" ref="AM122:AS122" si="1947">IF($B115=$B121,AM121+AM116,AM121)</f>
        <v>0</v>
      </c>
      <c r="AN122" s="35">
        <f t="shared" si="1947"/>
        <v>0</v>
      </c>
      <c r="AO122" s="35">
        <f t="shared" si="1947"/>
        <v>0</v>
      </c>
      <c r="AP122" s="35">
        <f t="shared" si="1947"/>
        <v>0</v>
      </c>
      <c r="AQ122" s="36">
        <f t="shared" si="1947"/>
        <v>0</v>
      </c>
      <c r="AR122" s="37">
        <f t="shared" si="1947"/>
        <v>0</v>
      </c>
      <c r="AS122" s="38">
        <f t="shared" si="1947"/>
        <v>0</v>
      </c>
      <c r="AT122" s="194">
        <f t="shared" ref="AT122" si="1948">7-COUNTIF(AV121:BB121,0)-COUNTIF(AV121:BB121,"")</f>
        <v>0</v>
      </c>
      <c r="AU122" s="22">
        <f t="shared" si="1930"/>
        <v>0</v>
      </c>
      <c r="AV122" s="35">
        <f t="shared" ref="AV122:BB122" si="1949">IF($B115=$B121,AV121+AV116,AV121)</f>
        <v>0</v>
      </c>
      <c r="AW122" s="35">
        <f t="shared" si="1949"/>
        <v>0</v>
      </c>
      <c r="AX122" s="35">
        <f t="shared" si="1949"/>
        <v>0</v>
      </c>
      <c r="AY122" s="35">
        <f t="shared" si="1949"/>
        <v>0</v>
      </c>
      <c r="AZ122" s="36">
        <f t="shared" si="1949"/>
        <v>0</v>
      </c>
      <c r="BA122" s="37">
        <f t="shared" si="1949"/>
        <v>0</v>
      </c>
      <c r="BB122" s="38">
        <f t="shared" si="1949"/>
        <v>0</v>
      </c>
    </row>
    <row r="123" spans="1:54" ht="15" hidden="1" customHeight="1" x14ac:dyDescent="0.2">
      <c r="B123" s="116"/>
      <c r="C123" s="117"/>
      <c r="D123" s="118"/>
      <c r="E123" s="119"/>
      <c r="F123" s="92"/>
      <c r="G123" s="190">
        <f t="shared" ref="G123" si="1950">IF(AND($B115=$B121,$B115&lt;&gt;"",$B115&lt;&gt;0),F121+G117,F121)</f>
        <v>18</v>
      </c>
      <c r="H123" s="121"/>
      <c r="I123" s="165">
        <f t="shared" si="1920"/>
        <v>0</v>
      </c>
      <c r="J123" s="195">
        <f t="shared" ref="J123" si="1951">IF($B121=$B115,COUNTIF(L123:R123,0),COUNTIF(L124:R124,0)+COUNTIF(L124:R124,""))</f>
        <v>7</v>
      </c>
      <c r="K123" s="39">
        <f t="shared" ref="K123:R123" si="1952">IF($B115=$B121,K124+K117,K124)</f>
        <v>0</v>
      </c>
      <c r="L123" s="40">
        <f t="shared" si="1952"/>
        <v>0</v>
      </c>
      <c r="M123" s="40">
        <f t="shared" si="1952"/>
        <v>0</v>
      </c>
      <c r="N123" s="40">
        <f t="shared" si="1952"/>
        <v>0</v>
      </c>
      <c r="O123" s="40">
        <f t="shared" si="1952"/>
        <v>0</v>
      </c>
      <c r="P123" s="41">
        <f t="shared" si="1952"/>
        <v>0</v>
      </c>
      <c r="Q123" s="42">
        <f t="shared" si="1952"/>
        <v>0</v>
      </c>
      <c r="R123" s="43">
        <f t="shared" si="1952"/>
        <v>0</v>
      </c>
      <c r="S123" s="195">
        <f t="shared" ref="S123" si="1953">IF($B121=$B115,COUNTIF(U123:AA123,0),COUNTIF(U124:AA124,0)+COUNTIF(U124:AA124,""))</f>
        <v>7</v>
      </c>
      <c r="T123" s="39">
        <f t="shared" ref="T123:AA123" si="1954">IF($B115=$B121,T124+T117,T124)</f>
        <v>0</v>
      </c>
      <c r="U123" s="40">
        <f t="shared" si="1954"/>
        <v>0</v>
      </c>
      <c r="V123" s="40">
        <f t="shared" si="1954"/>
        <v>0</v>
      </c>
      <c r="W123" s="40">
        <f t="shared" si="1954"/>
        <v>0</v>
      </c>
      <c r="X123" s="40">
        <f t="shared" si="1954"/>
        <v>0</v>
      </c>
      <c r="Y123" s="41">
        <f t="shared" si="1954"/>
        <v>0</v>
      </c>
      <c r="Z123" s="42">
        <f t="shared" si="1954"/>
        <v>0</v>
      </c>
      <c r="AA123" s="43">
        <f t="shared" si="1954"/>
        <v>0</v>
      </c>
      <c r="AB123" s="195">
        <f t="shared" ref="AB123" si="1955">IF($B121=$B115,COUNTIF(AD123:AJ123,0),COUNTIF(AD124:AJ124,0)+COUNTIF(AD124:AJ124,""))</f>
        <v>7</v>
      </c>
      <c r="AC123" s="39">
        <f t="shared" ref="AC123:AJ123" si="1956">IF($B115=$B121,AC124+AC117,AC124)</f>
        <v>0</v>
      </c>
      <c r="AD123" s="40">
        <f t="shared" si="1956"/>
        <v>0</v>
      </c>
      <c r="AE123" s="40">
        <f t="shared" si="1956"/>
        <v>0</v>
      </c>
      <c r="AF123" s="40">
        <f t="shared" si="1956"/>
        <v>0</v>
      </c>
      <c r="AG123" s="40">
        <f t="shared" si="1956"/>
        <v>0</v>
      </c>
      <c r="AH123" s="41">
        <f t="shared" si="1956"/>
        <v>0</v>
      </c>
      <c r="AI123" s="42">
        <f t="shared" si="1956"/>
        <v>0</v>
      </c>
      <c r="AJ123" s="43">
        <f t="shared" si="1956"/>
        <v>0</v>
      </c>
      <c r="AK123" s="195">
        <f t="shared" ref="AK123" si="1957">IF($B121=$B115,COUNTIF(AM123:AS123,0),COUNTIF(AM124:AS124,0)+COUNTIF(AM124:AS124,""))</f>
        <v>7</v>
      </c>
      <c r="AL123" s="39">
        <f t="shared" ref="AL123:AS123" si="1958">IF($B115=$B121,AL124+AL117,AL124)</f>
        <v>0</v>
      </c>
      <c r="AM123" s="40">
        <f t="shared" si="1958"/>
        <v>0</v>
      </c>
      <c r="AN123" s="40">
        <f t="shared" si="1958"/>
        <v>0</v>
      </c>
      <c r="AO123" s="40">
        <f t="shared" si="1958"/>
        <v>0</v>
      </c>
      <c r="AP123" s="40">
        <f t="shared" si="1958"/>
        <v>0</v>
      </c>
      <c r="AQ123" s="41">
        <f t="shared" si="1958"/>
        <v>0</v>
      </c>
      <c r="AR123" s="42">
        <f t="shared" si="1958"/>
        <v>0</v>
      </c>
      <c r="AS123" s="43">
        <f t="shared" si="1958"/>
        <v>0</v>
      </c>
      <c r="AT123" s="195">
        <f t="shared" ref="AT123" si="1959">IF($B121=$B115,COUNTIF(AV123:BB123,0),COUNTIF(AV124:BB124,0)+COUNTIF(AV124:BB124,""))</f>
        <v>7</v>
      </c>
      <c r="AU123" s="39">
        <f t="shared" ref="AU123:BB123" si="1960">IF($B115=$B121,AU124+AU117,AU124)</f>
        <v>0</v>
      </c>
      <c r="AV123" s="40">
        <f t="shared" si="1960"/>
        <v>0</v>
      </c>
      <c r="AW123" s="40">
        <f t="shared" si="1960"/>
        <v>0</v>
      </c>
      <c r="AX123" s="40">
        <f t="shared" si="1960"/>
        <v>0</v>
      </c>
      <c r="AY123" s="40">
        <f t="shared" si="1960"/>
        <v>0</v>
      </c>
      <c r="AZ123" s="41">
        <f t="shared" si="1960"/>
        <v>0</v>
      </c>
      <c r="BA123" s="42">
        <f t="shared" si="1960"/>
        <v>0</v>
      </c>
      <c r="BB123" s="43">
        <f t="shared" si="1960"/>
        <v>0</v>
      </c>
    </row>
    <row r="124" spans="1:54" ht="15.75" customHeight="1" x14ac:dyDescent="0.2">
      <c r="A124" s="1">
        <f t="shared" ref="A124" si="1961">A121</f>
        <v>0</v>
      </c>
      <c r="B124" s="313">
        <f t="shared" ref="B124" si="1962">B118+1</f>
        <v>18</v>
      </c>
      <c r="C124" s="314"/>
      <c r="D124" s="314"/>
      <c r="E124" s="314"/>
      <c r="F124" s="31"/>
      <c r="G124" s="183"/>
      <c r="H124" s="122">
        <f t="shared" ref="H124" si="1963">5-COUNTIF(AU121,0)-COUNTIF(AL121,0)-COUNTIF(AC121,0)-COUNTIF(T121,0)-COUNTIF(K121,0)</f>
        <v>0</v>
      </c>
      <c r="I124" s="165">
        <f t="shared" si="1920"/>
        <v>0</v>
      </c>
      <c r="J124" s="187">
        <f t="shared" ref="J124" si="1964">IF($B121=$B115,J118+IF($F121&lt;&gt;$G121,(K121+$G123-$G122)/$F121,K121/$F121),IF($F121&lt;&gt;G121,(K121+$G123-$G122)/$F121,K121/$F121))</f>
        <v>0</v>
      </c>
      <c r="K124" s="7">
        <f t="shared" ref="K124:K125" si="1965">SUM(L124:R124)</f>
        <v>0</v>
      </c>
      <c r="L124" s="26">
        <f t="shared" ref="L124:R124" si="1966">L121</f>
        <v>0</v>
      </c>
      <c r="M124" s="26">
        <f t="shared" si="1966"/>
        <v>0</v>
      </c>
      <c r="N124" s="26">
        <f t="shared" si="1966"/>
        <v>0</v>
      </c>
      <c r="O124" s="26">
        <f t="shared" si="1966"/>
        <v>0</v>
      </c>
      <c r="P124" s="26">
        <f t="shared" si="1966"/>
        <v>0</v>
      </c>
      <c r="Q124" s="29">
        <f t="shared" si="1966"/>
        <v>0</v>
      </c>
      <c r="R124" s="23">
        <f t="shared" si="1966"/>
        <v>0</v>
      </c>
      <c r="S124" s="187">
        <f t="shared" ref="S124" si="1967">IF($B121=$B115,S118+IF($F121&lt;&gt;$G121,(T121+$G123-$G122)/$F121,T121/$F121),IF($F121&lt;&gt;P121,(T121+$G123-$G122)/$F121,T121/$F121))</f>
        <v>0</v>
      </c>
      <c r="T124" s="7">
        <f t="shared" ref="T124:T125" si="1968">SUM(U124:AA124)</f>
        <v>0</v>
      </c>
      <c r="U124" s="26">
        <f t="shared" ref="U124:AA124" si="1969">U121</f>
        <v>0</v>
      </c>
      <c r="V124" s="26">
        <f t="shared" si="1969"/>
        <v>0</v>
      </c>
      <c r="W124" s="26">
        <f t="shared" si="1969"/>
        <v>0</v>
      </c>
      <c r="X124" s="26">
        <f t="shared" si="1969"/>
        <v>0</v>
      </c>
      <c r="Y124" s="113">
        <f t="shared" si="1969"/>
        <v>0</v>
      </c>
      <c r="Z124" s="29">
        <f t="shared" si="1969"/>
        <v>0</v>
      </c>
      <c r="AA124" s="23">
        <f t="shared" si="1969"/>
        <v>0</v>
      </c>
      <c r="AB124" s="187">
        <f t="shared" ref="AB124" si="1970">IF($B121=$B115,AB118+IF($F121&lt;&gt;$G121,(AC121+$G123-$G122)/$F121,AC121/$F121),IF($F121&lt;&gt;Y121,(AC121+$G123-$G122)/$F121,AC121/$F121))</f>
        <v>0</v>
      </c>
      <c r="AC124" s="7">
        <f t="shared" ref="AC124:AC125" si="1971">SUM(AD124:AJ124)</f>
        <v>0</v>
      </c>
      <c r="AD124" s="26">
        <f t="shared" ref="AD124:AJ124" si="1972">AD121</f>
        <v>0</v>
      </c>
      <c r="AE124" s="26">
        <f t="shared" si="1972"/>
        <v>0</v>
      </c>
      <c r="AF124" s="26">
        <f t="shared" si="1972"/>
        <v>0</v>
      </c>
      <c r="AG124" s="26">
        <f t="shared" si="1972"/>
        <v>0</v>
      </c>
      <c r="AH124" s="113">
        <f t="shared" si="1972"/>
        <v>0</v>
      </c>
      <c r="AI124" s="29">
        <f t="shared" si="1972"/>
        <v>0</v>
      </c>
      <c r="AJ124" s="23">
        <f t="shared" si="1972"/>
        <v>0</v>
      </c>
      <c r="AK124" s="187">
        <f t="shared" ref="AK124" si="1973">IF($B121=$B115,AK118+IF($F121&lt;&gt;$G121,(AL121+$G123-$G122)/$F121,AL121/$F121),IF($F121&lt;&gt;AH121,(AL121+$G123-$G122)/$F121,AL121/$F121))</f>
        <v>0</v>
      </c>
      <c r="AL124" s="7">
        <f t="shared" ref="AL124:AL125" si="1974">SUM(AM124:AS124)</f>
        <v>0</v>
      </c>
      <c r="AM124" s="26">
        <f t="shared" ref="AM124:AS124" si="1975">AM121</f>
        <v>0</v>
      </c>
      <c r="AN124" s="26">
        <f t="shared" si="1975"/>
        <v>0</v>
      </c>
      <c r="AO124" s="26">
        <f t="shared" si="1975"/>
        <v>0</v>
      </c>
      <c r="AP124" s="26">
        <f t="shared" si="1975"/>
        <v>0</v>
      </c>
      <c r="AQ124" s="113">
        <f t="shared" si="1975"/>
        <v>0</v>
      </c>
      <c r="AR124" s="29">
        <f t="shared" si="1975"/>
        <v>0</v>
      </c>
      <c r="AS124" s="23">
        <f t="shared" si="1975"/>
        <v>0</v>
      </c>
      <c r="AT124" s="187">
        <f t="shared" ref="AT124" si="1976">IF($B121=$B115,AT118+IF($F121&lt;&gt;$G121,(AU121+$G123-$G122)/$F121,AU121/$F121),IF($F121&lt;&gt;AQ121,(AU121+$G123-$G122)/$F121,AU121/$F121))</f>
        <v>0</v>
      </c>
      <c r="AU124" s="7">
        <f t="shared" ref="AU124:AU125" si="1977">SUM(AV124:BB124)</f>
        <v>0</v>
      </c>
      <c r="AV124" s="6">
        <f t="shared" ref="AV124" si="1978">IF(SUM($AM$9:$AS$9)=SUM($AV$9:$BB$9),AV121,IF(AND(SUM($AV$9:$BB$9)&gt;42,SUM($AV$9:$BB$9)&lt;49),AV121,0))</f>
        <v>0</v>
      </c>
      <c r="AW124" s="6">
        <f t="shared" ref="AW124:BB124" si="1979">IF(SUM($AM$9:$AS$9)=SUM($AV$9:$BB$9),AW121,IF(AND(SUM($AV$9:$BB$9)&gt;42,SUM($AV$9:$BB$9)&lt;49),AW121,0))</f>
        <v>0</v>
      </c>
      <c r="AX124" s="6">
        <f t="shared" si="1979"/>
        <v>0</v>
      </c>
      <c r="AY124" s="6">
        <f t="shared" si="1979"/>
        <v>0</v>
      </c>
      <c r="AZ124" s="26">
        <f t="shared" si="1979"/>
        <v>0</v>
      </c>
      <c r="BA124" s="29">
        <f t="shared" si="1979"/>
        <v>0</v>
      </c>
      <c r="BB124" s="23">
        <f t="shared" si="1979"/>
        <v>0</v>
      </c>
    </row>
    <row r="125" spans="1:54" ht="15.75" customHeight="1" x14ac:dyDescent="0.2">
      <c r="A125" s="1">
        <f t="shared" ref="A125:A126" si="1980">A124</f>
        <v>0</v>
      </c>
      <c r="B125" s="313"/>
      <c r="C125" s="314"/>
      <c r="D125" s="314"/>
      <c r="E125" s="314"/>
      <c r="F125" s="31"/>
      <c r="G125" s="183"/>
      <c r="H125" s="123">
        <f t="shared" ref="H125" si="1981">IF($B121=$B115,H119+F125,$F125)</f>
        <v>0</v>
      </c>
      <c r="I125" s="165">
        <f t="shared" si="1920"/>
        <v>0</v>
      </c>
      <c r="J125" s="141">
        <f t="shared" ref="J125" si="1982">IF($H124=0,0,IF($B115=$B121,IF($H126&gt;0,$H126+J119,K121+J119),IF($H126&gt;0,$H126,K121)))</f>
        <v>0</v>
      </c>
      <c r="K125" s="7">
        <f t="shared" si="1965"/>
        <v>0</v>
      </c>
      <c r="L125" s="6"/>
      <c r="M125" s="6"/>
      <c r="N125" s="6"/>
      <c r="O125" s="6"/>
      <c r="P125" s="26"/>
      <c r="Q125" s="29"/>
      <c r="R125" s="23"/>
      <c r="S125" s="141">
        <f t="shared" ref="S125" si="1983">IF($H124=0,0,IF($B115=$B121,IF($H126&gt;0,$H126+S119,T121+S119),IF($H126&gt;0,$H126,T121)))</f>
        <v>0</v>
      </c>
      <c r="T125" s="7">
        <f t="shared" si="1968"/>
        <v>0</v>
      </c>
      <c r="U125" s="6"/>
      <c r="V125" s="6"/>
      <c r="W125" s="6"/>
      <c r="X125" s="6"/>
      <c r="Y125" s="26"/>
      <c r="Z125" s="29"/>
      <c r="AA125" s="23"/>
      <c r="AB125" s="141">
        <f t="shared" ref="AB125" si="1984">IF($H124=0,0,IF($B115=$B121,IF($H126&gt;0,$H126+AB119,AC121+AB119),IF($H126&gt;0,$H126,AC121)))</f>
        <v>0</v>
      </c>
      <c r="AC125" s="7">
        <f t="shared" si="1971"/>
        <v>0</v>
      </c>
      <c r="AD125" s="6"/>
      <c r="AE125" s="6"/>
      <c r="AF125" s="6"/>
      <c r="AG125" s="6"/>
      <c r="AH125" s="26"/>
      <c r="AI125" s="29"/>
      <c r="AJ125" s="23"/>
      <c r="AK125" s="141">
        <f t="shared" ref="AK125" si="1985">IF($H124=0,0,IF($B115=$B121,IF($H126&gt;0,$H126+AK119,AL121+AK119),IF($H126&gt;0,$H126,AL121)))</f>
        <v>0</v>
      </c>
      <c r="AL125" s="7">
        <f t="shared" si="1974"/>
        <v>0</v>
      </c>
      <c r="AM125" s="6"/>
      <c r="AN125" s="6"/>
      <c r="AO125" s="6"/>
      <c r="AP125" s="6"/>
      <c r="AQ125" s="26"/>
      <c r="AR125" s="29"/>
      <c r="AS125" s="23"/>
      <c r="AT125" s="141">
        <f t="shared" ref="AT125" si="1986">IF($H124=0,0,IF($B115=$B121,IF($H126&gt;0,$H126+AT119,AU121+AT119),IF($H126&gt;0,$H126,AU121)))</f>
        <v>0</v>
      </c>
      <c r="AU125" s="7">
        <f t="shared" si="1977"/>
        <v>0</v>
      </c>
      <c r="AV125" s="6"/>
      <c r="AW125" s="6"/>
      <c r="AX125" s="6"/>
      <c r="AY125" s="6"/>
      <c r="AZ125" s="26"/>
      <c r="BA125" s="29"/>
      <c r="BB125" s="23"/>
    </row>
    <row r="126" spans="1:54" ht="18.75" customHeight="1" thickBot="1" x14ac:dyDescent="0.25">
      <c r="A126" s="1">
        <f t="shared" si="1980"/>
        <v>0</v>
      </c>
      <c r="B126" s="323" t="str">
        <f>IF(B121="",Wydruk!$AE$6,IF(J122=0,Wydruk!$AE$7,IF(AND(G122&lt;G123,B121&lt;&gt;$B127),Wydruk!$AE$13,IF(AND($B121=$B115,$B121&lt;&gt;$B127),IF(OR(OR(J126&lt;4,J126&gt;5),OR(S126&lt;4,S126&gt;5),OR(AB126&lt;4,AB126&gt;5),OR(AK126&lt;4,AK126&gt;5),OR(AND(AT126&lt;4,AT126&gt;0),AT126&gt;5)),Wydruk!$AE$8,Wydruk!$AE$9),IF($B121=$B127,IF($F125&lt;&gt;0,Wydruk!$AE$12,Wydruk!$AE$10),IF(OR(OR(J122&lt;4,J122&gt;5),OR(S122&lt;4,S122&gt;5),OR(AB122&lt;4,AB122&gt;5),OR(AK122&lt;4,AK122&gt;5),OR(AND(AT122&lt;4,AT122&gt;0),AT122&gt;5)),Wydruk!$AE$8,Wydruk!$AE$11))))))</f>
        <v>Uzupełnij liczby godzin tygodniowego planu</v>
      </c>
      <c r="C126" s="324"/>
      <c r="D126" s="324"/>
      <c r="E126" s="324"/>
      <c r="F126" s="173">
        <f>luty!F126</f>
        <v>0</v>
      </c>
      <c r="G126" s="184">
        <f>luty!G126</f>
        <v>0</v>
      </c>
      <c r="H126" s="191">
        <f t="shared" ref="H126" si="1987">IF(OR($G126=0,$F126=0,$G126="",$F126=""),0,$G126/$F126)</f>
        <v>0</v>
      </c>
      <c r="I126" s="193"/>
      <c r="J126" s="176">
        <f t="shared" ref="J126" si="1988">IF($B115=$B121,IF(L121+L116&gt;0,1,0)+IF(M121+M116&gt;0,1,0)+IF(N121+N116&gt;0,1,0)+IF(O121+O116&gt;0,1,0)+IF(P121+P116&gt;0,1,0)+IF(Q121+Q116&gt;0,1,0)+IF(R121+R116&gt;0,1,0),J122)</f>
        <v>0</v>
      </c>
      <c r="K126" s="133">
        <f t="shared" ref="K126" si="1989">IF(OR($B121=$B127,J126=0,(K122-Q126+O126)&lt;=0),0,(K122-Q126+O126)/J126)</f>
        <v>0</v>
      </c>
      <c r="L126" s="137">
        <f t="shared" ref="L126" si="1990">IF(K126*(7-J123)&lt;=0,0,K126*(7-J123))</f>
        <v>0</v>
      </c>
      <c r="M126" s="311">
        <f t="shared" ref="M126" si="1991">ROUND(IF(OR(K123-K126*(7-J123)+P126&lt;0,$B121=$B127,K126&lt;=0,K123=0),0,IF(K123-K126*(7-J123)+P126&gt;Q126-O126+P126,Q126-O126+P126,K123-K126*(7-J123)+P126)),1)</f>
        <v>0</v>
      </c>
      <c r="N126" s="312"/>
      <c r="O126" s="139">
        <f t="shared" ref="O126" si="1992">IF(OR($B121=$B127,J122=0),0,IF($B121=$B115,J121,$F121))</f>
        <v>0</v>
      </c>
      <c r="P126" s="30">
        <f t="shared" ref="P126" si="1993">IF(OR($B121=$B127,J126=0),0,$G123-$G122)</f>
        <v>0</v>
      </c>
      <c r="Q126" s="134">
        <f t="shared" ref="Q126" si="1994">IF(OR($B121=$B127,J126=0),0,J125)</f>
        <v>0</v>
      </c>
      <c r="R126" s="138">
        <f t="shared" ref="R126" si="1995">IF($B121=$B127,0,K123)</f>
        <v>0</v>
      </c>
      <c r="S126" s="176">
        <f t="shared" ref="S126" si="1996">IF($B115=$B121,IF(U121+U116&gt;0,1,0)+IF(V121+V116&gt;0,1,0)+IF(W121+W116&gt;0,1,0)+IF(X121+X116&gt;0,1,0)+IF(Y121+Y116&gt;0,1,0)+IF(Z121+Z116&gt;0,1,0)+IF(AA121+AA116&gt;0,1,0),S122)</f>
        <v>0</v>
      </c>
      <c r="T126" s="133">
        <f t="shared" ref="T126" si="1997">IF(OR($B121=$B127,S126=0,(T122-Z126+X126)&lt;=0),0,(T122-Z126+X126)/S126)</f>
        <v>0</v>
      </c>
      <c r="U126" s="137">
        <f t="shared" ref="U126" si="1998">IF(T126*(7-S123)&lt;=0,0,T126*(7-S123))</f>
        <v>0</v>
      </c>
      <c r="V126" s="311">
        <f t="shared" ref="V126" si="1999">ROUND(IF(OR(T123-T126*(7-S123)+Y126&lt;0,$B121=$B127,T126&lt;=0,T123=0),0,IF(T123-T126*(7-S123)+Y126&gt;Z126-X126+Y126,Z126-X126+Y126,T123-T126*(7-S123)+Y126)),1)</f>
        <v>0</v>
      </c>
      <c r="W126" s="312"/>
      <c r="X126" s="139">
        <f t="shared" ref="X126" si="2000">IF(OR($B121=$B127,S122=0),0,IF($B121=$B115,S121,$F121))</f>
        <v>0</v>
      </c>
      <c r="Y126" s="30">
        <f t="shared" ref="Y126" si="2001">IF(OR($B121=$B127,S126=0),0,$G123-$G122)</f>
        <v>0</v>
      </c>
      <c r="Z126" s="134">
        <f t="shared" ref="Z126" si="2002">IF(OR($B121=$B127,S126=0),0,S125)</f>
        <v>0</v>
      </c>
      <c r="AA126" s="138">
        <f t="shared" ref="AA126" si="2003">IF($B121=$B127,0,T123)</f>
        <v>0</v>
      </c>
      <c r="AB126" s="176">
        <f t="shared" ref="AB126" si="2004">IF($B115=$B121,IF(AD121+AD116&gt;0,1,0)+IF(AE121+AE116&gt;0,1,0)+IF(AF121+AF116&gt;0,1,0)+IF(AG121+AG116&gt;0,1,0)+IF(AH121+AH116&gt;0,1,0)+IF(AI121+AI116&gt;0,1,0)+IF(AJ121+AJ116&gt;0,1,0),AB122)</f>
        <v>0</v>
      </c>
      <c r="AC126" s="133">
        <f t="shared" ref="AC126" si="2005">IF(OR($B121=$B127,AB126=0,(AC122-AI126+AG126)&lt;=0),0,(AC122-AI126+AG126)/AB126)</f>
        <v>0</v>
      </c>
      <c r="AD126" s="137">
        <f t="shared" ref="AD126" si="2006">IF(AC126*(7-AB123)&lt;=0,0,AC126*(7-AB123))</f>
        <v>0</v>
      </c>
      <c r="AE126" s="311">
        <f t="shared" ref="AE126" si="2007">ROUND(IF(OR(AC123-AC126*(7-AB123)+AH126&lt;0,$B121=$B127,AC126&lt;=0,AC123=0),0,IF(AC123-AC126*(7-AB123)+AH126&gt;AI126-AG126+AH126,AI126-AG126+AH126,AC123-AC126*(7-AB123)+AH126)),1)</f>
        <v>0</v>
      </c>
      <c r="AF126" s="312"/>
      <c r="AG126" s="139">
        <f t="shared" ref="AG126" si="2008">IF(OR($B121=$B127,AB122=0),0,IF($B121=$B115,AB121,$F121))</f>
        <v>0</v>
      </c>
      <c r="AH126" s="30">
        <f t="shared" ref="AH126" si="2009">IF(OR($B121=$B127,AB126=0),0,$G123-$G122)</f>
        <v>0</v>
      </c>
      <c r="AI126" s="134">
        <f t="shared" ref="AI126" si="2010">IF(OR($B121=$B127,AB126=0),0,AB125)</f>
        <v>0</v>
      </c>
      <c r="AJ126" s="138">
        <f t="shared" ref="AJ126" si="2011">IF($B121=$B127,0,AC123)</f>
        <v>0</v>
      </c>
      <c r="AK126" s="176">
        <f t="shared" ref="AK126" si="2012">IF($B115=$B121,IF(AM121+AM116&gt;0,1,0)+IF(AN121+AN116&gt;0,1,0)+IF(AO121+AO116&gt;0,1,0)+IF(AP121+AP116&gt;0,1,0)+IF(AQ121+AQ116&gt;0,1,0)+IF(AR121+AR116&gt;0,1,0)+IF(AS121+AS116&gt;0,1,0),AK122)</f>
        <v>0</v>
      </c>
      <c r="AL126" s="133">
        <f t="shared" ref="AL126" si="2013">IF(OR($B121=$B127,AK126=0,(AL122-AR126+AP126)&lt;=0),0,(AL122-AR126+AP126)/AK126)</f>
        <v>0</v>
      </c>
      <c r="AM126" s="137">
        <f t="shared" ref="AM126" si="2014">IF(AL126*(7-AK123)&lt;=0,0,AL126*(7-AK123))</f>
        <v>0</v>
      </c>
      <c r="AN126" s="311">
        <f t="shared" ref="AN126" si="2015">ROUND(IF(OR(AL123-AL126*(7-AK123)+AQ126&lt;0,$B121=$B127,AL126&lt;=0,AL123=0),0,IF(AL123-AL126*(7-AK123)+AQ126&gt;AR126-AP126+AQ126,AR126-AP126+AQ126,AL123-AL126*(7-AK123)+AQ126)),1)</f>
        <v>0</v>
      </c>
      <c r="AO126" s="312"/>
      <c r="AP126" s="139">
        <f t="shared" ref="AP126" si="2016">IF(OR($B121=$B127,AK122=0),0,IF($B121=$B115,AK121,$F121))</f>
        <v>0</v>
      </c>
      <c r="AQ126" s="30">
        <f t="shared" ref="AQ126" si="2017">IF(OR($B121=$B127,AK126=0),0,$G123-$G122)</f>
        <v>0</v>
      </c>
      <c r="AR126" s="134">
        <f t="shared" ref="AR126" si="2018">IF(OR($B121=$B127,AK126=0),0,AK125)</f>
        <v>0</v>
      </c>
      <c r="AS126" s="138">
        <f t="shared" ref="AS126" si="2019">IF($B121=$B127,0,AL123)</f>
        <v>0</v>
      </c>
      <c r="AT126" s="176">
        <f t="shared" ref="AT126" si="2020">IF($B115=$B121,IF(AV121+AV116&gt;0,1,0)+IF(AW121+AW116&gt;0,1,0)+IF(AX121+AX116&gt;0,1,0)+IF(AY121+AY116&gt;0,1,0)+IF(AZ121+AZ116&gt;0,1,0)+IF(BA121+BA116&gt;0,1,0)+IF(BB121+BB116&gt;0,1,0),AT122)</f>
        <v>0</v>
      </c>
      <c r="AU126" s="133">
        <f t="shared" ref="AU126" si="2021">IF(OR($B121=$B127,AT126=0,(AU122-BA126+AY126)&lt;=0),0,(AU122-BA126+AY126)/AT126)</f>
        <v>0</v>
      </c>
      <c r="AV126" s="137">
        <f t="shared" ref="AV126" si="2022">IF(AU126*(7-AT123)&lt;=0,0,AU126*(7-AT123))</f>
        <v>0</v>
      </c>
      <c r="AW126" s="311">
        <f t="shared" ref="AW126" si="2023">ROUND(IF(OR(AU123-AU126*(7-AT123)+AZ126&lt;0,$B121=$B127,AU126&lt;=0,AU123=0),0,IF(AU123-AU126*(7-AT123)+AZ126&gt;BA126-AY126+AZ126,BA126-AY126+AZ126,AU123-AU126*(7-AT123)+AZ126)),1)</f>
        <v>0</v>
      </c>
      <c r="AX126" s="312"/>
      <c r="AY126" s="139">
        <f t="shared" ref="AY126" si="2024">IF(OR($B121=$B127,AT122=0),0,IF($B121=$B115,AT121,$F121))</f>
        <v>0</v>
      </c>
      <c r="AZ126" s="30">
        <f t="shared" ref="AZ126" si="2025">IF(OR($B121=$B127,AT126=0),0,$G123-$G122)</f>
        <v>0</v>
      </c>
      <c r="BA126" s="134">
        <f t="shared" ref="BA126" si="2026">IF(OR($B121=$B127,AT126=0),0,AT125)</f>
        <v>0</v>
      </c>
      <c r="BB126" s="138">
        <f t="shared" ref="BB126" si="2027">IF($B121=$B127,0,AU123)</f>
        <v>0</v>
      </c>
    </row>
    <row r="127" spans="1:54" ht="15.75" x14ac:dyDescent="0.2">
      <c r="A127" s="1">
        <f t="shared" ref="A127" si="2028">IF(B127="","1. Niewypełnione",B127)</f>
        <v>0</v>
      </c>
      <c r="B127" s="320">
        <f>luty!B127</f>
        <v>0</v>
      </c>
      <c r="C127" s="321">
        <f>luty!C127</f>
        <v>0</v>
      </c>
      <c r="D127" s="321">
        <f>luty!D127</f>
        <v>0</v>
      </c>
      <c r="E127" s="321">
        <f>luty!E127</f>
        <v>0</v>
      </c>
      <c r="F127" s="177">
        <f>luty!F127</f>
        <v>18</v>
      </c>
      <c r="G127" s="185">
        <f>luty!G127</f>
        <v>18</v>
      </c>
      <c r="H127" s="177"/>
      <c r="I127" s="192">
        <f t="shared" ref="I127:I131" si="2029">K127+T127+AC127+AL127+AU127</f>
        <v>0</v>
      </c>
      <c r="J127" s="186">
        <f t="shared" ref="J127" si="2030">IF(OR($B127=$B133,J130=0),0,ROUND((K128+P132)/J130,0))</f>
        <v>0</v>
      </c>
      <c r="K127" s="51">
        <f t="shared" ref="K127:K128" si="2031">SUM(L127:R127)</f>
        <v>0</v>
      </c>
      <c r="L127" s="52">
        <f>luty!L127</f>
        <v>0</v>
      </c>
      <c r="M127" s="52">
        <f>luty!M127</f>
        <v>0</v>
      </c>
      <c r="N127" s="52">
        <f>luty!N127</f>
        <v>0</v>
      </c>
      <c r="O127" s="52">
        <f>luty!O127</f>
        <v>0</v>
      </c>
      <c r="P127" s="53">
        <f>luty!P127</f>
        <v>0</v>
      </c>
      <c r="Q127" s="54">
        <f>luty!Q127</f>
        <v>0</v>
      </c>
      <c r="R127" s="55">
        <f>luty!R127</f>
        <v>0</v>
      </c>
      <c r="S127" s="188">
        <f t="shared" ref="S127" si="2032">IF(OR($B127=$B133,S130=0),0,ROUND((T128+Y132)/S130,0))</f>
        <v>0</v>
      </c>
      <c r="T127" s="51">
        <f t="shared" ref="T127:T128" si="2033">SUM(U127:AA127)</f>
        <v>0</v>
      </c>
      <c r="U127" s="52">
        <f>luty!U127</f>
        <v>0</v>
      </c>
      <c r="V127" s="52">
        <f>luty!V127</f>
        <v>0</v>
      </c>
      <c r="W127" s="52">
        <f>luty!W127</f>
        <v>0</v>
      </c>
      <c r="X127" s="52">
        <f>luty!X127</f>
        <v>0</v>
      </c>
      <c r="Y127" s="53">
        <f>luty!Y127</f>
        <v>0</v>
      </c>
      <c r="Z127" s="54">
        <f>luty!Z127</f>
        <v>0</v>
      </c>
      <c r="AA127" s="55">
        <f>luty!AA127</f>
        <v>0</v>
      </c>
      <c r="AB127" s="188">
        <f t="shared" ref="AB127" si="2034">IF(OR($B127=$B133,AB130=0),0,ROUND((AC128+AH132)/AB130,0))</f>
        <v>0</v>
      </c>
      <c r="AC127" s="51">
        <f t="shared" ref="AC127:AC128" si="2035">SUM(AD127:AJ127)</f>
        <v>0</v>
      </c>
      <c r="AD127" s="52">
        <f>luty!AD127</f>
        <v>0</v>
      </c>
      <c r="AE127" s="52">
        <f>luty!AE127</f>
        <v>0</v>
      </c>
      <c r="AF127" s="52">
        <f>luty!AF127</f>
        <v>0</v>
      </c>
      <c r="AG127" s="52">
        <f>luty!AG127</f>
        <v>0</v>
      </c>
      <c r="AH127" s="53">
        <f>luty!AH127</f>
        <v>0</v>
      </c>
      <c r="AI127" s="54">
        <f>luty!AI127</f>
        <v>0</v>
      </c>
      <c r="AJ127" s="55">
        <f>luty!AJ127</f>
        <v>0</v>
      </c>
      <c r="AK127" s="188">
        <f t="shared" ref="AK127" si="2036">IF(OR($B127=$B133,AK130=0),0,ROUND((AL128+AQ132)/AK130,0))</f>
        <v>0</v>
      </c>
      <c r="AL127" s="51">
        <f t="shared" ref="AL127:AL128" si="2037">SUM(AM127:AS127)</f>
        <v>0</v>
      </c>
      <c r="AM127" s="52">
        <f>luty!AM127</f>
        <v>0</v>
      </c>
      <c r="AN127" s="52">
        <f>luty!AN127</f>
        <v>0</v>
      </c>
      <c r="AO127" s="52">
        <f>luty!AO127</f>
        <v>0</v>
      </c>
      <c r="AP127" s="52">
        <f>luty!AP127</f>
        <v>0</v>
      </c>
      <c r="AQ127" s="53">
        <f>luty!AQ127</f>
        <v>0</v>
      </c>
      <c r="AR127" s="54">
        <f>luty!AR127</f>
        <v>0</v>
      </c>
      <c r="AS127" s="55">
        <f>luty!AS127</f>
        <v>0</v>
      </c>
      <c r="AT127" s="188">
        <f t="shared" ref="AT127" si="2038">IF(OR($B127=$B133,AT130=0),0,ROUND((AU128+AZ132)/AT130,0))</f>
        <v>0</v>
      </c>
      <c r="AU127" s="51">
        <f t="shared" ref="AU127:AU128" si="2039">SUM(AV127:BB127)</f>
        <v>0</v>
      </c>
      <c r="AV127" s="52">
        <f t="shared" ref="AV127" si="2040">IF(SUM($AM$9:$AS$9)=SUM($AV$9:$BB$9),AM127,IF(AND(SUM($AV$9:$BB$9)&gt;42,SUM($AV$9:$BB$9)&lt;49),AM127,0))</f>
        <v>0</v>
      </c>
      <c r="AW127" s="52">
        <f t="shared" ref="AW127" si="2041">IF(SUM($AM$9:$AS$9)=SUM($AV$9:$BB$9),AN127,IF(AND(SUM($AV$9:$BB$9)&gt;42,SUM($AV$9:$BB$9)&lt;49),AN127,0))</f>
        <v>0</v>
      </c>
      <c r="AX127" s="52">
        <f t="shared" ref="AX127" si="2042">IF(SUM($AM$9:$AS$9)=SUM($AV$9:$BB$9),AO127,IF(AND(SUM($AV$9:$BB$9)&gt;42,SUM($AV$9:$BB$9)&lt;49),AO127,0))</f>
        <v>0</v>
      </c>
      <c r="AY127" s="52">
        <f t="shared" ref="AY127" si="2043">IF(SUM($AM$9:$AS$9)=SUM($AV$9:$BB$9),AP127,IF(AND(SUM($AV$9:$BB$9)&gt;42,SUM($AV$9:$BB$9)&lt;49),AP127,0))</f>
        <v>0</v>
      </c>
      <c r="AZ127" s="53">
        <f t="shared" ref="AZ127" si="2044">IF(SUM($AM$9:$AS$9)=SUM($AV$9:$BB$9),AQ127,IF(AND(SUM($AV$9:$BB$9)&gt;42,SUM($AV$9:$BB$9)&lt;49),AQ127,0))</f>
        <v>0</v>
      </c>
      <c r="BA127" s="54">
        <f t="shared" ref="BA127" si="2045">IF(SUM($AM$9:$AS$9)=SUM($AV$9:$BB$9),AR127,IF(AND(SUM($AV$9:$BB$9)&gt;42,SUM($AV$9:$BB$9)&lt;49),AR127,0))</f>
        <v>0</v>
      </c>
      <c r="BB127" s="55">
        <f t="shared" ref="BB127" si="2046">IF(SUM($AM$9:$AS$9)=SUM($AV$9:$BB$9),AS127,IF(AND(SUM($AV$9:$BB$9)&gt;42,SUM($AV$9:$BB$9)&lt;49),AS127,0))</f>
        <v>0</v>
      </c>
    </row>
    <row r="128" spans="1:54" ht="12.75" hidden="1" customHeight="1" x14ac:dyDescent="0.2">
      <c r="B128" s="93"/>
      <c r="C128" s="94"/>
      <c r="D128" s="95"/>
      <c r="E128" s="115"/>
      <c r="F128" s="140" t="b">
        <f t="shared" ref="F128" si="2047">IF($B121=$B127,OR(F122,G127&lt;F127),G127&lt;F127)</f>
        <v>0</v>
      </c>
      <c r="G128" s="189">
        <f t="shared" ref="G128" si="2048">IF(AND($B121=$B127,$B121&lt;&gt;"",$B121&lt;&gt;0),G127+G122,G127)</f>
        <v>18</v>
      </c>
      <c r="H128" s="120"/>
      <c r="I128" s="165">
        <f t="shared" si="2029"/>
        <v>0</v>
      </c>
      <c r="J128" s="194">
        <f t="shared" ref="J128" si="2049">7-COUNTIF(L127:R127,0)-COUNTIF(L127:R127,"")</f>
        <v>0</v>
      </c>
      <c r="K128" s="22">
        <f t="shared" si="2031"/>
        <v>0</v>
      </c>
      <c r="L128" s="35">
        <f t="shared" ref="L128:R128" si="2050">IF($B121=$B127,L127+L122,L127)</f>
        <v>0</v>
      </c>
      <c r="M128" s="35">
        <f t="shared" si="2050"/>
        <v>0</v>
      </c>
      <c r="N128" s="35">
        <f t="shared" si="2050"/>
        <v>0</v>
      </c>
      <c r="O128" s="35">
        <f t="shared" si="2050"/>
        <v>0</v>
      </c>
      <c r="P128" s="36">
        <f t="shared" si="2050"/>
        <v>0</v>
      </c>
      <c r="Q128" s="37">
        <f t="shared" si="2050"/>
        <v>0</v>
      </c>
      <c r="R128" s="38">
        <f t="shared" si="2050"/>
        <v>0</v>
      </c>
      <c r="S128" s="194">
        <f t="shared" ref="S128" si="2051">7-COUNTIF(U127:AA127,0)-COUNTIF(U127:AA127,"")</f>
        <v>0</v>
      </c>
      <c r="T128" s="22">
        <f t="shared" si="2033"/>
        <v>0</v>
      </c>
      <c r="U128" s="35">
        <f t="shared" ref="U128:AA128" si="2052">IF($B121=$B127,U127+U122,U127)</f>
        <v>0</v>
      </c>
      <c r="V128" s="35">
        <f t="shared" si="2052"/>
        <v>0</v>
      </c>
      <c r="W128" s="35">
        <f t="shared" si="2052"/>
        <v>0</v>
      </c>
      <c r="X128" s="35">
        <f t="shared" si="2052"/>
        <v>0</v>
      </c>
      <c r="Y128" s="36">
        <f t="shared" si="2052"/>
        <v>0</v>
      </c>
      <c r="Z128" s="37">
        <f t="shared" si="2052"/>
        <v>0</v>
      </c>
      <c r="AA128" s="38">
        <f t="shared" si="2052"/>
        <v>0</v>
      </c>
      <c r="AB128" s="194">
        <f t="shared" ref="AB128" si="2053">7-COUNTIF(AD127:AJ127,0)-COUNTIF(AD127:AJ127,"")</f>
        <v>0</v>
      </c>
      <c r="AC128" s="22">
        <f t="shared" si="2035"/>
        <v>0</v>
      </c>
      <c r="AD128" s="35">
        <f t="shared" ref="AD128:AJ128" si="2054">IF($B121=$B127,AD127+AD122,AD127)</f>
        <v>0</v>
      </c>
      <c r="AE128" s="35">
        <f t="shared" si="2054"/>
        <v>0</v>
      </c>
      <c r="AF128" s="35">
        <f t="shared" si="2054"/>
        <v>0</v>
      </c>
      <c r="AG128" s="35">
        <f t="shared" si="2054"/>
        <v>0</v>
      </c>
      <c r="AH128" s="36">
        <f t="shared" si="2054"/>
        <v>0</v>
      </c>
      <c r="AI128" s="37">
        <f t="shared" si="2054"/>
        <v>0</v>
      </c>
      <c r="AJ128" s="38">
        <f t="shared" si="2054"/>
        <v>0</v>
      </c>
      <c r="AK128" s="194">
        <f t="shared" ref="AK128" si="2055">7-COUNTIF(AM127:AS127,0)-COUNTIF(AM127:AS127,"")</f>
        <v>0</v>
      </c>
      <c r="AL128" s="22">
        <f t="shared" si="2037"/>
        <v>0</v>
      </c>
      <c r="AM128" s="35">
        <f t="shared" ref="AM128:AS128" si="2056">IF($B121=$B127,AM127+AM122,AM127)</f>
        <v>0</v>
      </c>
      <c r="AN128" s="35">
        <f t="shared" si="2056"/>
        <v>0</v>
      </c>
      <c r="AO128" s="35">
        <f t="shared" si="2056"/>
        <v>0</v>
      </c>
      <c r="AP128" s="35">
        <f t="shared" si="2056"/>
        <v>0</v>
      </c>
      <c r="AQ128" s="36">
        <f t="shared" si="2056"/>
        <v>0</v>
      </c>
      <c r="AR128" s="37">
        <f t="shared" si="2056"/>
        <v>0</v>
      </c>
      <c r="AS128" s="38">
        <f t="shared" si="2056"/>
        <v>0</v>
      </c>
      <c r="AT128" s="194">
        <f t="shared" ref="AT128" si="2057">7-COUNTIF(AV127:BB127,0)-COUNTIF(AV127:BB127,"")</f>
        <v>0</v>
      </c>
      <c r="AU128" s="22">
        <f t="shared" si="2039"/>
        <v>0</v>
      </c>
      <c r="AV128" s="35">
        <f t="shared" ref="AV128:BB128" si="2058">IF($B121=$B127,AV127+AV122,AV127)</f>
        <v>0</v>
      </c>
      <c r="AW128" s="35">
        <f t="shared" si="2058"/>
        <v>0</v>
      </c>
      <c r="AX128" s="35">
        <f t="shared" si="2058"/>
        <v>0</v>
      </c>
      <c r="AY128" s="35">
        <f t="shared" si="2058"/>
        <v>0</v>
      </c>
      <c r="AZ128" s="36">
        <f t="shared" si="2058"/>
        <v>0</v>
      </c>
      <c r="BA128" s="37">
        <f t="shared" si="2058"/>
        <v>0</v>
      </c>
      <c r="BB128" s="38">
        <f t="shared" si="2058"/>
        <v>0</v>
      </c>
    </row>
    <row r="129" spans="1:54" ht="15" hidden="1" customHeight="1" x14ac:dyDescent="0.2">
      <c r="B129" s="116"/>
      <c r="C129" s="117"/>
      <c r="D129" s="118"/>
      <c r="E129" s="119"/>
      <c r="F129" s="92"/>
      <c r="G129" s="190">
        <f t="shared" ref="G129" si="2059">IF(AND($B121=$B127,$B121&lt;&gt;"",$B121&lt;&gt;0),F127+G123,F127)</f>
        <v>18</v>
      </c>
      <c r="H129" s="121"/>
      <c r="I129" s="165">
        <f t="shared" si="2029"/>
        <v>0</v>
      </c>
      <c r="J129" s="195">
        <f t="shared" ref="J129" si="2060">IF($B127=$B121,COUNTIF(L129:R129,0),COUNTIF(L130:R130,0)+COUNTIF(L130:R130,""))</f>
        <v>7</v>
      </c>
      <c r="K129" s="39">
        <f t="shared" ref="K129:R129" si="2061">IF($B121=$B127,K130+K123,K130)</f>
        <v>0</v>
      </c>
      <c r="L129" s="40">
        <f t="shared" si="2061"/>
        <v>0</v>
      </c>
      <c r="M129" s="40">
        <f t="shared" si="2061"/>
        <v>0</v>
      </c>
      <c r="N129" s="40">
        <f t="shared" si="2061"/>
        <v>0</v>
      </c>
      <c r="O129" s="40">
        <f t="shared" si="2061"/>
        <v>0</v>
      </c>
      <c r="P129" s="41">
        <f t="shared" si="2061"/>
        <v>0</v>
      </c>
      <c r="Q129" s="42">
        <f t="shared" si="2061"/>
        <v>0</v>
      </c>
      <c r="R129" s="43">
        <f t="shared" si="2061"/>
        <v>0</v>
      </c>
      <c r="S129" s="195">
        <f t="shared" ref="S129" si="2062">IF($B127=$B121,COUNTIF(U129:AA129,0),COUNTIF(U130:AA130,0)+COUNTIF(U130:AA130,""))</f>
        <v>7</v>
      </c>
      <c r="T129" s="39">
        <f t="shared" ref="T129:AA129" si="2063">IF($B121=$B127,T130+T123,T130)</f>
        <v>0</v>
      </c>
      <c r="U129" s="40">
        <f t="shared" si="2063"/>
        <v>0</v>
      </c>
      <c r="V129" s="40">
        <f t="shared" si="2063"/>
        <v>0</v>
      </c>
      <c r="W129" s="40">
        <f t="shared" si="2063"/>
        <v>0</v>
      </c>
      <c r="X129" s="40">
        <f t="shared" si="2063"/>
        <v>0</v>
      </c>
      <c r="Y129" s="41">
        <f t="shared" si="2063"/>
        <v>0</v>
      </c>
      <c r="Z129" s="42">
        <f t="shared" si="2063"/>
        <v>0</v>
      </c>
      <c r="AA129" s="43">
        <f t="shared" si="2063"/>
        <v>0</v>
      </c>
      <c r="AB129" s="195">
        <f t="shared" ref="AB129" si="2064">IF($B127=$B121,COUNTIF(AD129:AJ129,0),COUNTIF(AD130:AJ130,0)+COUNTIF(AD130:AJ130,""))</f>
        <v>7</v>
      </c>
      <c r="AC129" s="39">
        <f t="shared" ref="AC129:AJ129" si="2065">IF($B121=$B127,AC130+AC123,AC130)</f>
        <v>0</v>
      </c>
      <c r="AD129" s="40">
        <f t="shared" si="2065"/>
        <v>0</v>
      </c>
      <c r="AE129" s="40">
        <f t="shared" si="2065"/>
        <v>0</v>
      </c>
      <c r="AF129" s="40">
        <f t="shared" si="2065"/>
        <v>0</v>
      </c>
      <c r="AG129" s="40">
        <f t="shared" si="2065"/>
        <v>0</v>
      </c>
      <c r="AH129" s="41">
        <f t="shared" si="2065"/>
        <v>0</v>
      </c>
      <c r="AI129" s="42">
        <f t="shared" si="2065"/>
        <v>0</v>
      </c>
      <c r="AJ129" s="43">
        <f t="shared" si="2065"/>
        <v>0</v>
      </c>
      <c r="AK129" s="195">
        <f t="shared" ref="AK129" si="2066">IF($B127=$B121,COUNTIF(AM129:AS129,0),COUNTIF(AM130:AS130,0)+COUNTIF(AM130:AS130,""))</f>
        <v>7</v>
      </c>
      <c r="AL129" s="39">
        <f t="shared" ref="AL129:AS129" si="2067">IF($B121=$B127,AL130+AL123,AL130)</f>
        <v>0</v>
      </c>
      <c r="AM129" s="40">
        <f t="shared" si="2067"/>
        <v>0</v>
      </c>
      <c r="AN129" s="40">
        <f t="shared" si="2067"/>
        <v>0</v>
      </c>
      <c r="AO129" s="40">
        <f t="shared" si="2067"/>
        <v>0</v>
      </c>
      <c r="AP129" s="40">
        <f t="shared" si="2067"/>
        <v>0</v>
      </c>
      <c r="AQ129" s="41">
        <f t="shared" si="2067"/>
        <v>0</v>
      </c>
      <c r="AR129" s="42">
        <f t="shared" si="2067"/>
        <v>0</v>
      </c>
      <c r="AS129" s="43">
        <f t="shared" si="2067"/>
        <v>0</v>
      </c>
      <c r="AT129" s="195">
        <f t="shared" ref="AT129" si="2068">IF($B127=$B121,COUNTIF(AV129:BB129,0),COUNTIF(AV130:BB130,0)+COUNTIF(AV130:BB130,""))</f>
        <v>7</v>
      </c>
      <c r="AU129" s="39">
        <f t="shared" ref="AU129:BB129" si="2069">IF($B121=$B127,AU130+AU123,AU130)</f>
        <v>0</v>
      </c>
      <c r="AV129" s="40">
        <f t="shared" si="2069"/>
        <v>0</v>
      </c>
      <c r="AW129" s="40">
        <f t="shared" si="2069"/>
        <v>0</v>
      </c>
      <c r="AX129" s="40">
        <f t="shared" si="2069"/>
        <v>0</v>
      </c>
      <c r="AY129" s="40">
        <f t="shared" si="2069"/>
        <v>0</v>
      </c>
      <c r="AZ129" s="41">
        <f t="shared" si="2069"/>
        <v>0</v>
      </c>
      <c r="BA129" s="42">
        <f t="shared" si="2069"/>
        <v>0</v>
      </c>
      <c r="BB129" s="43">
        <f t="shared" si="2069"/>
        <v>0</v>
      </c>
    </row>
    <row r="130" spans="1:54" ht="15.75" customHeight="1" x14ac:dyDescent="0.2">
      <c r="A130" s="1">
        <f t="shared" ref="A130" si="2070">A127</f>
        <v>0</v>
      </c>
      <c r="B130" s="313">
        <f t="shared" ref="B130" si="2071">B124+1</f>
        <v>19</v>
      </c>
      <c r="C130" s="314"/>
      <c r="D130" s="314"/>
      <c r="E130" s="314"/>
      <c r="F130" s="31"/>
      <c r="G130" s="183"/>
      <c r="H130" s="122">
        <f t="shared" ref="H130" si="2072">5-COUNTIF(AU127,0)-COUNTIF(AL127,0)-COUNTIF(AC127,0)-COUNTIF(T127,0)-COUNTIF(K127,0)</f>
        <v>0</v>
      </c>
      <c r="I130" s="165">
        <f t="shared" si="2029"/>
        <v>0</v>
      </c>
      <c r="J130" s="187">
        <f t="shared" ref="J130" si="2073">IF($B127=$B121,J124+IF($F127&lt;&gt;$G127,(K127+$G129-$G128)/$F127,K127/$F127),IF($F127&lt;&gt;G127,(K127+$G129-$G128)/$F127,K127/$F127))</f>
        <v>0</v>
      </c>
      <c r="K130" s="7">
        <f t="shared" ref="K130:K131" si="2074">SUM(L130:R130)</f>
        <v>0</v>
      </c>
      <c r="L130" s="26">
        <f t="shared" ref="L130:R130" si="2075">L127</f>
        <v>0</v>
      </c>
      <c r="M130" s="26">
        <f t="shared" si="2075"/>
        <v>0</v>
      </c>
      <c r="N130" s="26">
        <f t="shared" si="2075"/>
        <v>0</v>
      </c>
      <c r="O130" s="26">
        <f t="shared" si="2075"/>
        <v>0</v>
      </c>
      <c r="P130" s="26">
        <f t="shared" si="2075"/>
        <v>0</v>
      </c>
      <c r="Q130" s="29">
        <f t="shared" si="2075"/>
        <v>0</v>
      </c>
      <c r="R130" s="23">
        <f t="shared" si="2075"/>
        <v>0</v>
      </c>
      <c r="S130" s="187">
        <f t="shared" ref="S130" si="2076">IF($B127=$B121,S124+IF($F127&lt;&gt;$G127,(T127+$G129-$G128)/$F127,T127/$F127),IF($F127&lt;&gt;P127,(T127+$G129-$G128)/$F127,T127/$F127))</f>
        <v>0</v>
      </c>
      <c r="T130" s="7">
        <f t="shared" ref="T130:T131" si="2077">SUM(U130:AA130)</f>
        <v>0</v>
      </c>
      <c r="U130" s="26">
        <f t="shared" ref="U130:AA130" si="2078">U127</f>
        <v>0</v>
      </c>
      <c r="V130" s="26">
        <f t="shared" si="2078"/>
        <v>0</v>
      </c>
      <c r="W130" s="26">
        <f t="shared" si="2078"/>
        <v>0</v>
      </c>
      <c r="X130" s="26">
        <f t="shared" si="2078"/>
        <v>0</v>
      </c>
      <c r="Y130" s="113">
        <f t="shared" si="2078"/>
        <v>0</v>
      </c>
      <c r="Z130" s="29">
        <f t="shared" si="2078"/>
        <v>0</v>
      </c>
      <c r="AA130" s="23">
        <f t="shared" si="2078"/>
        <v>0</v>
      </c>
      <c r="AB130" s="187">
        <f t="shared" ref="AB130" si="2079">IF($B127=$B121,AB124+IF($F127&lt;&gt;$G127,(AC127+$G129-$G128)/$F127,AC127/$F127),IF($F127&lt;&gt;Y127,(AC127+$G129-$G128)/$F127,AC127/$F127))</f>
        <v>0</v>
      </c>
      <c r="AC130" s="7">
        <f t="shared" ref="AC130:AC131" si="2080">SUM(AD130:AJ130)</f>
        <v>0</v>
      </c>
      <c r="AD130" s="26">
        <f t="shared" ref="AD130:AJ130" si="2081">AD127</f>
        <v>0</v>
      </c>
      <c r="AE130" s="26">
        <f t="shared" si="2081"/>
        <v>0</v>
      </c>
      <c r="AF130" s="26">
        <f t="shared" si="2081"/>
        <v>0</v>
      </c>
      <c r="AG130" s="26">
        <f t="shared" si="2081"/>
        <v>0</v>
      </c>
      <c r="AH130" s="113">
        <f t="shared" si="2081"/>
        <v>0</v>
      </c>
      <c r="AI130" s="29">
        <f t="shared" si="2081"/>
        <v>0</v>
      </c>
      <c r="AJ130" s="23">
        <f t="shared" si="2081"/>
        <v>0</v>
      </c>
      <c r="AK130" s="187">
        <f t="shared" ref="AK130" si="2082">IF($B127=$B121,AK124+IF($F127&lt;&gt;$G127,(AL127+$G129-$G128)/$F127,AL127/$F127),IF($F127&lt;&gt;AH127,(AL127+$G129-$G128)/$F127,AL127/$F127))</f>
        <v>0</v>
      </c>
      <c r="AL130" s="7">
        <f t="shared" ref="AL130:AL131" si="2083">SUM(AM130:AS130)</f>
        <v>0</v>
      </c>
      <c r="AM130" s="26">
        <f t="shared" ref="AM130:AS130" si="2084">AM127</f>
        <v>0</v>
      </c>
      <c r="AN130" s="26">
        <f t="shared" si="2084"/>
        <v>0</v>
      </c>
      <c r="AO130" s="26">
        <f t="shared" si="2084"/>
        <v>0</v>
      </c>
      <c r="AP130" s="26">
        <f t="shared" si="2084"/>
        <v>0</v>
      </c>
      <c r="AQ130" s="113">
        <f t="shared" si="2084"/>
        <v>0</v>
      </c>
      <c r="AR130" s="29">
        <f t="shared" si="2084"/>
        <v>0</v>
      </c>
      <c r="AS130" s="23">
        <f t="shared" si="2084"/>
        <v>0</v>
      </c>
      <c r="AT130" s="187">
        <f t="shared" ref="AT130" si="2085">IF($B127=$B121,AT124+IF($F127&lt;&gt;$G127,(AU127+$G129-$G128)/$F127,AU127/$F127),IF($F127&lt;&gt;AQ127,(AU127+$G129-$G128)/$F127,AU127/$F127))</f>
        <v>0</v>
      </c>
      <c r="AU130" s="7">
        <f t="shared" ref="AU130:AU131" si="2086">SUM(AV130:BB130)</f>
        <v>0</v>
      </c>
      <c r="AV130" s="6">
        <f t="shared" ref="AV130" si="2087">IF(SUM($AM$9:$AS$9)=SUM($AV$9:$BB$9),AV127,IF(AND(SUM($AV$9:$BB$9)&gt;42,SUM($AV$9:$BB$9)&lt;49),AV127,0))</f>
        <v>0</v>
      </c>
      <c r="AW130" s="6">
        <f t="shared" ref="AW130:BB130" si="2088">IF(SUM($AM$9:$AS$9)=SUM($AV$9:$BB$9),AW127,IF(AND(SUM($AV$9:$BB$9)&gt;42,SUM($AV$9:$BB$9)&lt;49),AW127,0))</f>
        <v>0</v>
      </c>
      <c r="AX130" s="6">
        <f t="shared" si="2088"/>
        <v>0</v>
      </c>
      <c r="AY130" s="6">
        <f t="shared" si="2088"/>
        <v>0</v>
      </c>
      <c r="AZ130" s="26">
        <f t="shared" si="2088"/>
        <v>0</v>
      </c>
      <c r="BA130" s="29">
        <f t="shared" si="2088"/>
        <v>0</v>
      </c>
      <c r="BB130" s="23">
        <f t="shared" si="2088"/>
        <v>0</v>
      </c>
    </row>
    <row r="131" spans="1:54" ht="15.75" customHeight="1" x14ac:dyDescent="0.2">
      <c r="A131" s="1">
        <f t="shared" ref="A131:A132" si="2089">A130</f>
        <v>0</v>
      </c>
      <c r="B131" s="313"/>
      <c r="C131" s="314"/>
      <c r="D131" s="314"/>
      <c r="E131" s="314"/>
      <c r="F131" s="31"/>
      <c r="G131" s="183"/>
      <c r="H131" s="123">
        <f t="shared" ref="H131" si="2090">IF($B127=$B121,H125+F131,$F131)</f>
        <v>0</v>
      </c>
      <c r="I131" s="165">
        <f t="shared" si="2029"/>
        <v>0</v>
      </c>
      <c r="J131" s="141">
        <f t="shared" ref="J131" si="2091">IF($H130=0,0,IF($B121=$B127,IF($H132&gt;0,$H132+J125,K127+J125),IF($H132&gt;0,$H132,K127)))</f>
        <v>0</v>
      </c>
      <c r="K131" s="7">
        <f t="shared" si="2074"/>
        <v>0</v>
      </c>
      <c r="L131" s="6"/>
      <c r="M131" s="6"/>
      <c r="N131" s="6"/>
      <c r="O131" s="6"/>
      <c r="P131" s="26"/>
      <c r="Q131" s="29"/>
      <c r="R131" s="23"/>
      <c r="S131" s="141">
        <f t="shared" ref="S131" si="2092">IF($H130=0,0,IF($B121=$B127,IF($H132&gt;0,$H132+S125,T127+S125),IF($H132&gt;0,$H132,T127)))</f>
        <v>0</v>
      </c>
      <c r="T131" s="7">
        <f t="shared" si="2077"/>
        <v>0</v>
      </c>
      <c r="U131" s="6"/>
      <c r="V131" s="6"/>
      <c r="W131" s="6"/>
      <c r="X131" s="6"/>
      <c r="Y131" s="26"/>
      <c r="Z131" s="29"/>
      <c r="AA131" s="23"/>
      <c r="AB131" s="141">
        <f t="shared" ref="AB131" si="2093">IF($H130=0,0,IF($B121=$B127,IF($H132&gt;0,$H132+AB125,AC127+AB125),IF($H132&gt;0,$H132,AC127)))</f>
        <v>0</v>
      </c>
      <c r="AC131" s="7">
        <f t="shared" si="2080"/>
        <v>0</v>
      </c>
      <c r="AD131" s="6"/>
      <c r="AE131" s="6"/>
      <c r="AF131" s="6"/>
      <c r="AG131" s="6"/>
      <c r="AH131" s="26"/>
      <c r="AI131" s="29"/>
      <c r="AJ131" s="23"/>
      <c r="AK131" s="141">
        <f t="shared" ref="AK131" si="2094">IF($H130=0,0,IF($B121=$B127,IF($H132&gt;0,$H132+AK125,AL127+AK125),IF($H132&gt;0,$H132,AL127)))</f>
        <v>0</v>
      </c>
      <c r="AL131" s="7">
        <f t="shared" si="2083"/>
        <v>0</v>
      </c>
      <c r="AM131" s="6"/>
      <c r="AN131" s="6"/>
      <c r="AO131" s="6"/>
      <c r="AP131" s="6"/>
      <c r="AQ131" s="26"/>
      <c r="AR131" s="29"/>
      <c r="AS131" s="23"/>
      <c r="AT131" s="141">
        <f t="shared" ref="AT131" si="2095">IF($H130=0,0,IF($B121=$B127,IF($H132&gt;0,$H132+AT125,AU127+AT125),IF($H132&gt;0,$H132,AU127)))</f>
        <v>0</v>
      </c>
      <c r="AU131" s="7">
        <f t="shared" si="2086"/>
        <v>0</v>
      </c>
      <c r="AV131" s="6"/>
      <c r="AW131" s="6"/>
      <c r="AX131" s="6"/>
      <c r="AY131" s="6"/>
      <c r="AZ131" s="26"/>
      <c r="BA131" s="29"/>
      <c r="BB131" s="23"/>
    </row>
    <row r="132" spans="1:54" ht="18.75" customHeight="1" thickBot="1" x14ac:dyDescent="0.25">
      <c r="A132" s="1">
        <f t="shared" si="2089"/>
        <v>0</v>
      </c>
      <c r="B132" s="323" t="str">
        <f>IF(B127="",Wydruk!$AE$6,IF(J128=0,Wydruk!$AE$7,IF(AND(G128&lt;G129,B127&lt;&gt;$B133),Wydruk!$AE$13,IF(AND($B127=$B121,$B127&lt;&gt;$B133),IF(OR(OR(J132&lt;4,J132&gt;5),OR(S132&lt;4,S132&gt;5),OR(AB132&lt;4,AB132&gt;5),OR(AK132&lt;4,AK132&gt;5),OR(AND(AT132&lt;4,AT132&gt;0),AT132&gt;5)),Wydruk!$AE$8,Wydruk!$AE$9),IF($B127=$B133,IF($F131&lt;&gt;0,Wydruk!$AE$12,Wydruk!$AE$10),IF(OR(OR(J128&lt;4,J128&gt;5),OR(S128&lt;4,S128&gt;5),OR(AB128&lt;4,AB128&gt;5),OR(AK128&lt;4,AK128&gt;5),OR(AND(AT128&lt;4,AT128&gt;0),AT128&gt;5)),Wydruk!$AE$8,Wydruk!$AE$11))))))</f>
        <v>Uzupełnij liczby godzin tygodniowego planu</v>
      </c>
      <c r="C132" s="324"/>
      <c r="D132" s="324"/>
      <c r="E132" s="324"/>
      <c r="F132" s="173">
        <f>luty!F132</f>
        <v>0</v>
      </c>
      <c r="G132" s="184">
        <f>luty!G132</f>
        <v>0</v>
      </c>
      <c r="H132" s="191">
        <f t="shared" ref="H132" si="2096">IF(OR($G132=0,$F132=0,$G132="",$F132=""),0,$G132/$F132)</f>
        <v>0</v>
      </c>
      <c r="I132" s="193"/>
      <c r="J132" s="176">
        <f t="shared" ref="J132" si="2097">IF($B121=$B127,IF(L127+L122&gt;0,1,0)+IF(M127+M122&gt;0,1,0)+IF(N127+N122&gt;0,1,0)+IF(O127+O122&gt;0,1,0)+IF(P127+P122&gt;0,1,0)+IF(Q127+Q122&gt;0,1,0)+IF(R127+R122&gt;0,1,0),J128)</f>
        <v>0</v>
      </c>
      <c r="K132" s="133">
        <f t="shared" ref="K132" si="2098">IF(OR($B127=$B133,J132=0,(K128-Q132+O132)&lt;=0),0,(K128-Q132+O132)/J132)</f>
        <v>0</v>
      </c>
      <c r="L132" s="137">
        <f t="shared" ref="L132" si="2099">IF(K132*(7-J129)&lt;=0,0,K132*(7-J129))</f>
        <v>0</v>
      </c>
      <c r="M132" s="311">
        <f t="shared" ref="M132" si="2100">ROUND(IF(OR(K129-K132*(7-J129)+P132&lt;0,$B127=$B133,K132&lt;=0,K129=0),0,IF(K129-K132*(7-J129)+P132&gt;Q132-O132+P132,Q132-O132+P132,K129-K132*(7-J129)+P132)),1)</f>
        <v>0</v>
      </c>
      <c r="N132" s="312"/>
      <c r="O132" s="139">
        <f t="shared" ref="O132" si="2101">IF(OR($B127=$B133,J128=0),0,IF($B127=$B121,J127,$F127))</f>
        <v>0</v>
      </c>
      <c r="P132" s="30">
        <f t="shared" ref="P132" si="2102">IF(OR($B127=$B133,J132=0),0,$G129-$G128)</f>
        <v>0</v>
      </c>
      <c r="Q132" s="134">
        <f t="shared" ref="Q132" si="2103">IF(OR($B127=$B133,J132=0),0,J131)</f>
        <v>0</v>
      </c>
      <c r="R132" s="138">
        <f t="shared" ref="R132" si="2104">IF($B127=$B133,0,K129)</f>
        <v>0</v>
      </c>
      <c r="S132" s="176">
        <f t="shared" ref="S132" si="2105">IF($B121=$B127,IF(U127+U122&gt;0,1,0)+IF(V127+V122&gt;0,1,0)+IF(W127+W122&gt;0,1,0)+IF(X127+X122&gt;0,1,0)+IF(Y127+Y122&gt;0,1,0)+IF(Z127+Z122&gt;0,1,0)+IF(AA127+AA122&gt;0,1,0),S128)</f>
        <v>0</v>
      </c>
      <c r="T132" s="133">
        <f t="shared" ref="T132" si="2106">IF(OR($B127=$B133,S132=0,(T128-Z132+X132)&lt;=0),0,(T128-Z132+X132)/S132)</f>
        <v>0</v>
      </c>
      <c r="U132" s="137">
        <f t="shared" ref="U132" si="2107">IF(T132*(7-S129)&lt;=0,0,T132*(7-S129))</f>
        <v>0</v>
      </c>
      <c r="V132" s="311">
        <f t="shared" ref="V132" si="2108">ROUND(IF(OR(T129-T132*(7-S129)+Y132&lt;0,$B127=$B133,T132&lt;=0,T129=0),0,IF(T129-T132*(7-S129)+Y132&gt;Z132-X132+Y132,Z132-X132+Y132,T129-T132*(7-S129)+Y132)),1)</f>
        <v>0</v>
      </c>
      <c r="W132" s="312"/>
      <c r="X132" s="139">
        <f t="shared" ref="X132" si="2109">IF(OR($B127=$B133,S128=0),0,IF($B127=$B121,S127,$F127))</f>
        <v>0</v>
      </c>
      <c r="Y132" s="30">
        <f t="shared" ref="Y132" si="2110">IF(OR($B127=$B133,S132=0),0,$G129-$G128)</f>
        <v>0</v>
      </c>
      <c r="Z132" s="134">
        <f t="shared" ref="Z132" si="2111">IF(OR($B127=$B133,S132=0),0,S131)</f>
        <v>0</v>
      </c>
      <c r="AA132" s="138">
        <f t="shared" ref="AA132" si="2112">IF($B127=$B133,0,T129)</f>
        <v>0</v>
      </c>
      <c r="AB132" s="176">
        <f t="shared" ref="AB132" si="2113">IF($B121=$B127,IF(AD127+AD122&gt;0,1,0)+IF(AE127+AE122&gt;0,1,0)+IF(AF127+AF122&gt;0,1,0)+IF(AG127+AG122&gt;0,1,0)+IF(AH127+AH122&gt;0,1,0)+IF(AI127+AI122&gt;0,1,0)+IF(AJ127+AJ122&gt;0,1,0),AB128)</f>
        <v>0</v>
      </c>
      <c r="AC132" s="133">
        <f t="shared" ref="AC132" si="2114">IF(OR($B127=$B133,AB132=0,(AC128-AI132+AG132)&lt;=0),0,(AC128-AI132+AG132)/AB132)</f>
        <v>0</v>
      </c>
      <c r="AD132" s="137">
        <f t="shared" ref="AD132" si="2115">IF(AC132*(7-AB129)&lt;=0,0,AC132*(7-AB129))</f>
        <v>0</v>
      </c>
      <c r="AE132" s="311">
        <f t="shared" ref="AE132" si="2116">ROUND(IF(OR(AC129-AC132*(7-AB129)+AH132&lt;0,$B127=$B133,AC132&lt;=0,AC129=0),0,IF(AC129-AC132*(7-AB129)+AH132&gt;AI132-AG132+AH132,AI132-AG132+AH132,AC129-AC132*(7-AB129)+AH132)),1)</f>
        <v>0</v>
      </c>
      <c r="AF132" s="312"/>
      <c r="AG132" s="139">
        <f t="shared" ref="AG132" si="2117">IF(OR($B127=$B133,AB128=0),0,IF($B127=$B121,AB127,$F127))</f>
        <v>0</v>
      </c>
      <c r="AH132" s="30">
        <f t="shared" ref="AH132" si="2118">IF(OR($B127=$B133,AB132=0),0,$G129-$G128)</f>
        <v>0</v>
      </c>
      <c r="AI132" s="134">
        <f t="shared" ref="AI132" si="2119">IF(OR($B127=$B133,AB132=0),0,AB131)</f>
        <v>0</v>
      </c>
      <c r="AJ132" s="138">
        <f t="shared" ref="AJ132" si="2120">IF($B127=$B133,0,AC129)</f>
        <v>0</v>
      </c>
      <c r="AK132" s="176">
        <f t="shared" ref="AK132" si="2121">IF($B121=$B127,IF(AM127+AM122&gt;0,1,0)+IF(AN127+AN122&gt;0,1,0)+IF(AO127+AO122&gt;0,1,0)+IF(AP127+AP122&gt;0,1,0)+IF(AQ127+AQ122&gt;0,1,0)+IF(AR127+AR122&gt;0,1,0)+IF(AS127+AS122&gt;0,1,0),AK128)</f>
        <v>0</v>
      </c>
      <c r="AL132" s="133">
        <f t="shared" ref="AL132" si="2122">IF(OR($B127=$B133,AK132=0,(AL128-AR132+AP132)&lt;=0),0,(AL128-AR132+AP132)/AK132)</f>
        <v>0</v>
      </c>
      <c r="AM132" s="137">
        <f t="shared" ref="AM132" si="2123">IF(AL132*(7-AK129)&lt;=0,0,AL132*(7-AK129))</f>
        <v>0</v>
      </c>
      <c r="AN132" s="311">
        <f t="shared" ref="AN132" si="2124">ROUND(IF(OR(AL129-AL132*(7-AK129)+AQ132&lt;0,$B127=$B133,AL132&lt;=0,AL129=0),0,IF(AL129-AL132*(7-AK129)+AQ132&gt;AR132-AP132+AQ132,AR132-AP132+AQ132,AL129-AL132*(7-AK129)+AQ132)),1)</f>
        <v>0</v>
      </c>
      <c r="AO132" s="312"/>
      <c r="AP132" s="139">
        <f t="shared" ref="AP132" si="2125">IF(OR($B127=$B133,AK128=0),0,IF($B127=$B121,AK127,$F127))</f>
        <v>0</v>
      </c>
      <c r="AQ132" s="30">
        <f t="shared" ref="AQ132" si="2126">IF(OR($B127=$B133,AK132=0),0,$G129-$G128)</f>
        <v>0</v>
      </c>
      <c r="AR132" s="134">
        <f t="shared" ref="AR132" si="2127">IF(OR($B127=$B133,AK132=0),0,AK131)</f>
        <v>0</v>
      </c>
      <c r="AS132" s="138">
        <f t="shared" ref="AS132" si="2128">IF($B127=$B133,0,AL129)</f>
        <v>0</v>
      </c>
      <c r="AT132" s="176">
        <f t="shared" ref="AT132" si="2129">IF($B121=$B127,IF(AV127+AV122&gt;0,1,0)+IF(AW127+AW122&gt;0,1,0)+IF(AX127+AX122&gt;0,1,0)+IF(AY127+AY122&gt;0,1,0)+IF(AZ127+AZ122&gt;0,1,0)+IF(BA127+BA122&gt;0,1,0)+IF(BB127+BB122&gt;0,1,0),AT128)</f>
        <v>0</v>
      </c>
      <c r="AU132" s="133">
        <f t="shared" ref="AU132" si="2130">IF(OR($B127=$B133,AT132=0,(AU128-BA132+AY132)&lt;=0),0,(AU128-BA132+AY132)/AT132)</f>
        <v>0</v>
      </c>
      <c r="AV132" s="137">
        <f t="shared" ref="AV132" si="2131">IF(AU132*(7-AT129)&lt;=0,0,AU132*(7-AT129))</f>
        <v>0</v>
      </c>
      <c r="AW132" s="311">
        <f t="shared" ref="AW132" si="2132">ROUND(IF(OR(AU129-AU132*(7-AT129)+AZ132&lt;0,$B127=$B133,AU132&lt;=0,AU129=0),0,IF(AU129-AU132*(7-AT129)+AZ132&gt;BA132-AY132+AZ132,BA132-AY132+AZ132,AU129-AU132*(7-AT129)+AZ132)),1)</f>
        <v>0</v>
      </c>
      <c r="AX132" s="312"/>
      <c r="AY132" s="139">
        <f t="shared" ref="AY132" si="2133">IF(OR($B127=$B133,AT128=0),0,IF($B127=$B121,AT127,$F127))</f>
        <v>0</v>
      </c>
      <c r="AZ132" s="30">
        <f t="shared" ref="AZ132" si="2134">IF(OR($B127=$B133,AT132=0),0,$G129-$G128)</f>
        <v>0</v>
      </c>
      <c r="BA132" s="134">
        <f t="shared" ref="BA132" si="2135">IF(OR($B127=$B133,AT132=0),0,AT131)</f>
        <v>0</v>
      </c>
      <c r="BB132" s="138">
        <f t="shared" ref="BB132" si="2136">IF($B127=$B133,0,AU129)</f>
        <v>0</v>
      </c>
    </row>
    <row r="133" spans="1:54" ht="15.75" x14ac:dyDescent="0.2">
      <c r="A133" s="1">
        <f t="shared" ref="A133" si="2137">IF(B133="","1. Niewypełnione",B133)</f>
        <v>0</v>
      </c>
      <c r="B133" s="320">
        <f>luty!B133</f>
        <v>0</v>
      </c>
      <c r="C133" s="321">
        <f>luty!C133</f>
        <v>0</v>
      </c>
      <c r="D133" s="321">
        <f>luty!D133</f>
        <v>0</v>
      </c>
      <c r="E133" s="321">
        <f>luty!E133</f>
        <v>0</v>
      </c>
      <c r="F133" s="177">
        <f>luty!F133</f>
        <v>18</v>
      </c>
      <c r="G133" s="185">
        <f>luty!G133</f>
        <v>18</v>
      </c>
      <c r="H133" s="177"/>
      <c r="I133" s="192">
        <f t="shared" ref="I133:I137" si="2138">K133+T133+AC133+AL133+AU133</f>
        <v>0</v>
      </c>
      <c r="J133" s="186">
        <f t="shared" ref="J133" si="2139">IF(OR($B133=$B139,J136=0),0,ROUND((K134+P138)/J136,0))</f>
        <v>0</v>
      </c>
      <c r="K133" s="51">
        <f t="shared" ref="K133:K134" si="2140">SUM(L133:R133)</f>
        <v>0</v>
      </c>
      <c r="L133" s="52">
        <f>luty!L133</f>
        <v>0</v>
      </c>
      <c r="M133" s="52">
        <f>luty!M133</f>
        <v>0</v>
      </c>
      <c r="N133" s="52">
        <f>luty!N133</f>
        <v>0</v>
      </c>
      <c r="O133" s="52">
        <f>luty!O133</f>
        <v>0</v>
      </c>
      <c r="P133" s="53">
        <f>luty!P133</f>
        <v>0</v>
      </c>
      <c r="Q133" s="54">
        <f>luty!Q133</f>
        <v>0</v>
      </c>
      <c r="R133" s="55">
        <f>luty!R133</f>
        <v>0</v>
      </c>
      <c r="S133" s="188">
        <f t="shared" ref="S133" si="2141">IF(OR($B133=$B139,S136=0),0,ROUND((T134+Y138)/S136,0))</f>
        <v>0</v>
      </c>
      <c r="T133" s="51">
        <f t="shared" ref="T133:T134" si="2142">SUM(U133:AA133)</f>
        <v>0</v>
      </c>
      <c r="U133" s="52">
        <f>luty!U133</f>
        <v>0</v>
      </c>
      <c r="V133" s="52">
        <f>luty!V133</f>
        <v>0</v>
      </c>
      <c r="W133" s="52">
        <f>luty!W133</f>
        <v>0</v>
      </c>
      <c r="X133" s="52">
        <f>luty!X133</f>
        <v>0</v>
      </c>
      <c r="Y133" s="53">
        <f>luty!Y133</f>
        <v>0</v>
      </c>
      <c r="Z133" s="54">
        <f>luty!Z133</f>
        <v>0</v>
      </c>
      <c r="AA133" s="55">
        <f>luty!AA133</f>
        <v>0</v>
      </c>
      <c r="AB133" s="188">
        <f t="shared" ref="AB133" si="2143">IF(OR($B133=$B139,AB136=0),0,ROUND((AC134+AH138)/AB136,0))</f>
        <v>0</v>
      </c>
      <c r="AC133" s="51">
        <f t="shared" ref="AC133:AC134" si="2144">SUM(AD133:AJ133)</f>
        <v>0</v>
      </c>
      <c r="AD133" s="52">
        <f>luty!AD133</f>
        <v>0</v>
      </c>
      <c r="AE133" s="52">
        <f>luty!AE133</f>
        <v>0</v>
      </c>
      <c r="AF133" s="52">
        <f>luty!AF133</f>
        <v>0</v>
      </c>
      <c r="AG133" s="52">
        <f>luty!AG133</f>
        <v>0</v>
      </c>
      <c r="AH133" s="53">
        <f>luty!AH133</f>
        <v>0</v>
      </c>
      <c r="AI133" s="54">
        <f>luty!AI133</f>
        <v>0</v>
      </c>
      <c r="AJ133" s="55">
        <f>luty!AJ133</f>
        <v>0</v>
      </c>
      <c r="AK133" s="188">
        <f t="shared" ref="AK133" si="2145">IF(OR($B133=$B139,AK136=0),0,ROUND((AL134+AQ138)/AK136,0))</f>
        <v>0</v>
      </c>
      <c r="AL133" s="51">
        <f t="shared" ref="AL133:AL134" si="2146">SUM(AM133:AS133)</f>
        <v>0</v>
      </c>
      <c r="AM133" s="52">
        <f>luty!AM133</f>
        <v>0</v>
      </c>
      <c r="AN133" s="52">
        <f>luty!AN133</f>
        <v>0</v>
      </c>
      <c r="AO133" s="52">
        <f>luty!AO133</f>
        <v>0</v>
      </c>
      <c r="AP133" s="52">
        <f>luty!AP133</f>
        <v>0</v>
      </c>
      <c r="AQ133" s="53">
        <f>luty!AQ133</f>
        <v>0</v>
      </c>
      <c r="AR133" s="54">
        <f>luty!AR133</f>
        <v>0</v>
      </c>
      <c r="AS133" s="55">
        <f>luty!AS133</f>
        <v>0</v>
      </c>
      <c r="AT133" s="188">
        <f t="shared" ref="AT133" si="2147">IF(OR($B133=$B139,AT136=0),0,ROUND((AU134+AZ138)/AT136,0))</f>
        <v>0</v>
      </c>
      <c r="AU133" s="51">
        <f t="shared" ref="AU133:AU134" si="2148">SUM(AV133:BB133)</f>
        <v>0</v>
      </c>
      <c r="AV133" s="52">
        <f t="shared" ref="AV133" si="2149">IF(SUM($AM$9:$AS$9)=SUM($AV$9:$BB$9),AM133,IF(AND(SUM($AV$9:$BB$9)&gt;42,SUM($AV$9:$BB$9)&lt;49),AM133,0))</f>
        <v>0</v>
      </c>
      <c r="AW133" s="52">
        <f t="shared" ref="AW133" si="2150">IF(SUM($AM$9:$AS$9)=SUM($AV$9:$BB$9),AN133,IF(AND(SUM($AV$9:$BB$9)&gt;42,SUM($AV$9:$BB$9)&lt;49),AN133,0))</f>
        <v>0</v>
      </c>
      <c r="AX133" s="52">
        <f t="shared" ref="AX133" si="2151">IF(SUM($AM$9:$AS$9)=SUM($AV$9:$BB$9),AO133,IF(AND(SUM($AV$9:$BB$9)&gt;42,SUM($AV$9:$BB$9)&lt;49),AO133,0))</f>
        <v>0</v>
      </c>
      <c r="AY133" s="52">
        <f t="shared" ref="AY133" si="2152">IF(SUM($AM$9:$AS$9)=SUM($AV$9:$BB$9),AP133,IF(AND(SUM($AV$9:$BB$9)&gt;42,SUM($AV$9:$BB$9)&lt;49),AP133,0))</f>
        <v>0</v>
      </c>
      <c r="AZ133" s="53">
        <f t="shared" ref="AZ133" si="2153">IF(SUM($AM$9:$AS$9)=SUM($AV$9:$BB$9),AQ133,IF(AND(SUM($AV$9:$BB$9)&gt;42,SUM($AV$9:$BB$9)&lt;49),AQ133,0))</f>
        <v>0</v>
      </c>
      <c r="BA133" s="54">
        <f t="shared" ref="BA133" si="2154">IF(SUM($AM$9:$AS$9)=SUM($AV$9:$BB$9),AR133,IF(AND(SUM($AV$9:$BB$9)&gt;42,SUM($AV$9:$BB$9)&lt;49),AR133,0))</f>
        <v>0</v>
      </c>
      <c r="BB133" s="55">
        <f t="shared" ref="BB133" si="2155">IF(SUM($AM$9:$AS$9)=SUM($AV$9:$BB$9),AS133,IF(AND(SUM($AV$9:$BB$9)&gt;42,SUM($AV$9:$BB$9)&lt;49),AS133,0))</f>
        <v>0</v>
      </c>
    </row>
    <row r="134" spans="1:54" ht="12.75" hidden="1" customHeight="1" x14ac:dyDescent="0.2">
      <c r="B134" s="93"/>
      <c r="C134" s="94"/>
      <c r="D134" s="95"/>
      <c r="E134" s="115"/>
      <c r="F134" s="140" t="b">
        <f t="shared" ref="F134" si="2156">IF($B127=$B133,OR(F128,G133&lt;F133),G133&lt;F133)</f>
        <v>0</v>
      </c>
      <c r="G134" s="189">
        <f t="shared" ref="G134" si="2157">IF(AND($B127=$B133,$B127&lt;&gt;"",$B127&lt;&gt;0),G133+G128,G133)</f>
        <v>18</v>
      </c>
      <c r="H134" s="120"/>
      <c r="I134" s="165">
        <f t="shared" si="2138"/>
        <v>0</v>
      </c>
      <c r="J134" s="194">
        <f t="shared" ref="J134" si="2158">7-COUNTIF(L133:R133,0)-COUNTIF(L133:R133,"")</f>
        <v>0</v>
      </c>
      <c r="K134" s="22">
        <f t="shared" si="2140"/>
        <v>0</v>
      </c>
      <c r="L134" s="35">
        <f t="shared" ref="L134:R134" si="2159">IF($B127=$B133,L133+L128,L133)</f>
        <v>0</v>
      </c>
      <c r="M134" s="35">
        <f t="shared" si="2159"/>
        <v>0</v>
      </c>
      <c r="N134" s="35">
        <f t="shared" si="2159"/>
        <v>0</v>
      </c>
      <c r="O134" s="35">
        <f t="shared" si="2159"/>
        <v>0</v>
      </c>
      <c r="P134" s="36">
        <f t="shared" si="2159"/>
        <v>0</v>
      </c>
      <c r="Q134" s="37">
        <f t="shared" si="2159"/>
        <v>0</v>
      </c>
      <c r="R134" s="38">
        <f t="shared" si="2159"/>
        <v>0</v>
      </c>
      <c r="S134" s="194">
        <f t="shared" ref="S134" si="2160">7-COUNTIF(U133:AA133,0)-COUNTIF(U133:AA133,"")</f>
        <v>0</v>
      </c>
      <c r="T134" s="22">
        <f t="shared" si="2142"/>
        <v>0</v>
      </c>
      <c r="U134" s="35">
        <f t="shared" ref="U134:AA134" si="2161">IF($B127=$B133,U133+U128,U133)</f>
        <v>0</v>
      </c>
      <c r="V134" s="35">
        <f t="shared" si="2161"/>
        <v>0</v>
      </c>
      <c r="W134" s="35">
        <f t="shared" si="2161"/>
        <v>0</v>
      </c>
      <c r="X134" s="35">
        <f t="shared" si="2161"/>
        <v>0</v>
      </c>
      <c r="Y134" s="36">
        <f t="shared" si="2161"/>
        <v>0</v>
      </c>
      <c r="Z134" s="37">
        <f t="shared" si="2161"/>
        <v>0</v>
      </c>
      <c r="AA134" s="38">
        <f t="shared" si="2161"/>
        <v>0</v>
      </c>
      <c r="AB134" s="194">
        <f t="shared" ref="AB134" si="2162">7-COUNTIF(AD133:AJ133,0)-COUNTIF(AD133:AJ133,"")</f>
        <v>0</v>
      </c>
      <c r="AC134" s="22">
        <f t="shared" si="2144"/>
        <v>0</v>
      </c>
      <c r="AD134" s="35">
        <f t="shared" ref="AD134:AJ134" si="2163">IF($B127=$B133,AD133+AD128,AD133)</f>
        <v>0</v>
      </c>
      <c r="AE134" s="35">
        <f t="shared" si="2163"/>
        <v>0</v>
      </c>
      <c r="AF134" s="35">
        <f t="shared" si="2163"/>
        <v>0</v>
      </c>
      <c r="AG134" s="35">
        <f t="shared" si="2163"/>
        <v>0</v>
      </c>
      <c r="AH134" s="36">
        <f t="shared" si="2163"/>
        <v>0</v>
      </c>
      <c r="AI134" s="37">
        <f t="shared" si="2163"/>
        <v>0</v>
      </c>
      <c r="AJ134" s="38">
        <f t="shared" si="2163"/>
        <v>0</v>
      </c>
      <c r="AK134" s="194">
        <f t="shared" ref="AK134" si="2164">7-COUNTIF(AM133:AS133,0)-COUNTIF(AM133:AS133,"")</f>
        <v>0</v>
      </c>
      <c r="AL134" s="22">
        <f t="shared" si="2146"/>
        <v>0</v>
      </c>
      <c r="AM134" s="35">
        <f t="shared" ref="AM134:AS134" si="2165">IF($B127=$B133,AM133+AM128,AM133)</f>
        <v>0</v>
      </c>
      <c r="AN134" s="35">
        <f t="shared" si="2165"/>
        <v>0</v>
      </c>
      <c r="AO134" s="35">
        <f t="shared" si="2165"/>
        <v>0</v>
      </c>
      <c r="AP134" s="35">
        <f t="shared" si="2165"/>
        <v>0</v>
      </c>
      <c r="AQ134" s="36">
        <f t="shared" si="2165"/>
        <v>0</v>
      </c>
      <c r="AR134" s="37">
        <f t="shared" si="2165"/>
        <v>0</v>
      </c>
      <c r="AS134" s="38">
        <f t="shared" si="2165"/>
        <v>0</v>
      </c>
      <c r="AT134" s="194">
        <f t="shared" ref="AT134" si="2166">7-COUNTIF(AV133:BB133,0)-COUNTIF(AV133:BB133,"")</f>
        <v>0</v>
      </c>
      <c r="AU134" s="22">
        <f t="shared" si="2148"/>
        <v>0</v>
      </c>
      <c r="AV134" s="35">
        <f t="shared" ref="AV134:BB134" si="2167">IF($B127=$B133,AV133+AV128,AV133)</f>
        <v>0</v>
      </c>
      <c r="AW134" s="35">
        <f t="shared" si="2167"/>
        <v>0</v>
      </c>
      <c r="AX134" s="35">
        <f t="shared" si="2167"/>
        <v>0</v>
      </c>
      <c r="AY134" s="35">
        <f t="shared" si="2167"/>
        <v>0</v>
      </c>
      <c r="AZ134" s="36">
        <f t="shared" si="2167"/>
        <v>0</v>
      </c>
      <c r="BA134" s="37">
        <f t="shared" si="2167"/>
        <v>0</v>
      </c>
      <c r="BB134" s="38">
        <f t="shared" si="2167"/>
        <v>0</v>
      </c>
    </row>
    <row r="135" spans="1:54" ht="15" hidden="1" customHeight="1" x14ac:dyDescent="0.2">
      <c r="B135" s="116"/>
      <c r="C135" s="117"/>
      <c r="D135" s="118"/>
      <c r="E135" s="119"/>
      <c r="F135" s="92"/>
      <c r="G135" s="190">
        <f t="shared" ref="G135" si="2168">IF(AND($B127=$B133,$B127&lt;&gt;"",$B127&lt;&gt;0),F133+G129,F133)</f>
        <v>18</v>
      </c>
      <c r="H135" s="121"/>
      <c r="I135" s="165">
        <f t="shared" si="2138"/>
        <v>0</v>
      </c>
      <c r="J135" s="195">
        <f t="shared" ref="J135" si="2169">IF($B133=$B127,COUNTIF(L135:R135,0),COUNTIF(L136:R136,0)+COUNTIF(L136:R136,""))</f>
        <v>7</v>
      </c>
      <c r="K135" s="39">
        <f t="shared" ref="K135:R135" si="2170">IF($B127=$B133,K136+K129,K136)</f>
        <v>0</v>
      </c>
      <c r="L135" s="40">
        <f t="shared" si="2170"/>
        <v>0</v>
      </c>
      <c r="M135" s="40">
        <f t="shared" si="2170"/>
        <v>0</v>
      </c>
      <c r="N135" s="40">
        <f t="shared" si="2170"/>
        <v>0</v>
      </c>
      <c r="O135" s="40">
        <f t="shared" si="2170"/>
        <v>0</v>
      </c>
      <c r="P135" s="41">
        <f t="shared" si="2170"/>
        <v>0</v>
      </c>
      <c r="Q135" s="42">
        <f t="shared" si="2170"/>
        <v>0</v>
      </c>
      <c r="R135" s="43">
        <f t="shared" si="2170"/>
        <v>0</v>
      </c>
      <c r="S135" s="195">
        <f t="shared" ref="S135" si="2171">IF($B133=$B127,COUNTIF(U135:AA135,0),COUNTIF(U136:AA136,0)+COUNTIF(U136:AA136,""))</f>
        <v>7</v>
      </c>
      <c r="T135" s="39">
        <f t="shared" ref="T135:AA135" si="2172">IF($B127=$B133,T136+T129,T136)</f>
        <v>0</v>
      </c>
      <c r="U135" s="40">
        <f t="shared" si="2172"/>
        <v>0</v>
      </c>
      <c r="V135" s="40">
        <f t="shared" si="2172"/>
        <v>0</v>
      </c>
      <c r="W135" s="40">
        <f t="shared" si="2172"/>
        <v>0</v>
      </c>
      <c r="X135" s="40">
        <f t="shared" si="2172"/>
        <v>0</v>
      </c>
      <c r="Y135" s="41">
        <f t="shared" si="2172"/>
        <v>0</v>
      </c>
      <c r="Z135" s="42">
        <f t="shared" si="2172"/>
        <v>0</v>
      </c>
      <c r="AA135" s="43">
        <f t="shared" si="2172"/>
        <v>0</v>
      </c>
      <c r="AB135" s="195">
        <f t="shared" ref="AB135" si="2173">IF($B133=$B127,COUNTIF(AD135:AJ135,0),COUNTIF(AD136:AJ136,0)+COUNTIF(AD136:AJ136,""))</f>
        <v>7</v>
      </c>
      <c r="AC135" s="39">
        <f t="shared" ref="AC135:AJ135" si="2174">IF($B127=$B133,AC136+AC129,AC136)</f>
        <v>0</v>
      </c>
      <c r="AD135" s="40">
        <f t="shared" si="2174"/>
        <v>0</v>
      </c>
      <c r="AE135" s="40">
        <f t="shared" si="2174"/>
        <v>0</v>
      </c>
      <c r="AF135" s="40">
        <f t="shared" si="2174"/>
        <v>0</v>
      </c>
      <c r="AG135" s="40">
        <f t="shared" si="2174"/>
        <v>0</v>
      </c>
      <c r="AH135" s="41">
        <f t="shared" si="2174"/>
        <v>0</v>
      </c>
      <c r="AI135" s="42">
        <f t="shared" si="2174"/>
        <v>0</v>
      </c>
      <c r="AJ135" s="43">
        <f t="shared" si="2174"/>
        <v>0</v>
      </c>
      <c r="AK135" s="195">
        <f t="shared" ref="AK135" si="2175">IF($B133=$B127,COUNTIF(AM135:AS135,0),COUNTIF(AM136:AS136,0)+COUNTIF(AM136:AS136,""))</f>
        <v>7</v>
      </c>
      <c r="AL135" s="39">
        <f t="shared" ref="AL135:AS135" si="2176">IF($B127=$B133,AL136+AL129,AL136)</f>
        <v>0</v>
      </c>
      <c r="AM135" s="40">
        <f t="shared" si="2176"/>
        <v>0</v>
      </c>
      <c r="AN135" s="40">
        <f t="shared" si="2176"/>
        <v>0</v>
      </c>
      <c r="AO135" s="40">
        <f t="shared" si="2176"/>
        <v>0</v>
      </c>
      <c r="AP135" s="40">
        <f t="shared" si="2176"/>
        <v>0</v>
      </c>
      <c r="AQ135" s="41">
        <f t="shared" si="2176"/>
        <v>0</v>
      </c>
      <c r="AR135" s="42">
        <f t="shared" si="2176"/>
        <v>0</v>
      </c>
      <c r="AS135" s="43">
        <f t="shared" si="2176"/>
        <v>0</v>
      </c>
      <c r="AT135" s="195">
        <f t="shared" ref="AT135" si="2177">IF($B133=$B127,COUNTIF(AV135:BB135,0),COUNTIF(AV136:BB136,0)+COUNTIF(AV136:BB136,""))</f>
        <v>7</v>
      </c>
      <c r="AU135" s="39">
        <f t="shared" ref="AU135:BB135" si="2178">IF($B127=$B133,AU136+AU129,AU136)</f>
        <v>0</v>
      </c>
      <c r="AV135" s="40">
        <f t="shared" si="2178"/>
        <v>0</v>
      </c>
      <c r="AW135" s="40">
        <f t="shared" si="2178"/>
        <v>0</v>
      </c>
      <c r="AX135" s="40">
        <f t="shared" si="2178"/>
        <v>0</v>
      </c>
      <c r="AY135" s="40">
        <f t="shared" si="2178"/>
        <v>0</v>
      </c>
      <c r="AZ135" s="41">
        <f t="shared" si="2178"/>
        <v>0</v>
      </c>
      <c r="BA135" s="42">
        <f t="shared" si="2178"/>
        <v>0</v>
      </c>
      <c r="BB135" s="43">
        <f t="shared" si="2178"/>
        <v>0</v>
      </c>
    </row>
    <row r="136" spans="1:54" ht="15.75" customHeight="1" x14ac:dyDescent="0.2">
      <c r="A136" s="1">
        <f t="shared" ref="A136" si="2179">A133</f>
        <v>0</v>
      </c>
      <c r="B136" s="313">
        <f t="shared" ref="B136" si="2180">B130+1</f>
        <v>20</v>
      </c>
      <c r="C136" s="314"/>
      <c r="D136" s="314"/>
      <c r="E136" s="314"/>
      <c r="F136" s="31"/>
      <c r="G136" s="183"/>
      <c r="H136" s="122">
        <f t="shared" ref="H136" si="2181">5-COUNTIF(AU133,0)-COUNTIF(AL133,0)-COUNTIF(AC133,0)-COUNTIF(T133,0)-COUNTIF(K133,0)</f>
        <v>0</v>
      </c>
      <c r="I136" s="165">
        <f t="shared" si="2138"/>
        <v>0</v>
      </c>
      <c r="J136" s="187">
        <f t="shared" ref="J136" si="2182">IF($B133=$B127,J130+IF($F133&lt;&gt;$G133,(K133+$G135-$G134)/$F133,K133/$F133),IF($F133&lt;&gt;G133,(K133+$G135-$G134)/$F133,K133/$F133))</f>
        <v>0</v>
      </c>
      <c r="K136" s="7">
        <f t="shared" ref="K136:K137" si="2183">SUM(L136:R136)</f>
        <v>0</v>
      </c>
      <c r="L136" s="26">
        <f t="shared" ref="L136:R136" si="2184">L133</f>
        <v>0</v>
      </c>
      <c r="M136" s="26">
        <f t="shared" si="2184"/>
        <v>0</v>
      </c>
      <c r="N136" s="26">
        <f t="shared" si="2184"/>
        <v>0</v>
      </c>
      <c r="O136" s="26">
        <f t="shared" si="2184"/>
        <v>0</v>
      </c>
      <c r="P136" s="26">
        <f t="shared" si="2184"/>
        <v>0</v>
      </c>
      <c r="Q136" s="29">
        <f t="shared" si="2184"/>
        <v>0</v>
      </c>
      <c r="R136" s="23">
        <f t="shared" si="2184"/>
        <v>0</v>
      </c>
      <c r="S136" s="187">
        <f t="shared" ref="S136" si="2185">IF($B133=$B127,S130+IF($F133&lt;&gt;$G133,(T133+$G135-$G134)/$F133,T133/$F133),IF($F133&lt;&gt;P133,(T133+$G135-$G134)/$F133,T133/$F133))</f>
        <v>0</v>
      </c>
      <c r="T136" s="7">
        <f t="shared" ref="T136:T137" si="2186">SUM(U136:AA136)</f>
        <v>0</v>
      </c>
      <c r="U136" s="26">
        <f t="shared" ref="U136:AA136" si="2187">U133</f>
        <v>0</v>
      </c>
      <c r="V136" s="26">
        <f t="shared" si="2187"/>
        <v>0</v>
      </c>
      <c r="W136" s="26">
        <f t="shared" si="2187"/>
        <v>0</v>
      </c>
      <c r="X136" s="26">
        <f t="shared" si="2187"/>
        <v>0</v>
      </c>
      <c r="Y136" s="113">
        <f t="shared" si="2187"/>
        <v>0</v>
      </c>
      <c r="Z136" s="29">
        <f t="shared" si="2187"/>
        <v>0</v>
      </c>
      <c r="AA136" s="23">
        <f t="shared" si="2187"/>
        <v>0</v>
      </c>
      <c r="AB136" s="187">
        <f t="shared" ref="AB136" si="2188">IF($B133=$B127,AB130+IF($F133&lt;&gt;$G133,(AC133+$G135-$G134)/$F133,AC133/$F133),IF($F133&lt;&gt;Y133,(AC133+$G135-$G134)/$F133,AC133/$F133))</f>
        <v>0</v>
      </c>
      <c r="AC136" s="7">
        <f t="shared" ref="AC136:AC137" si="2189">SUM(AD136:AJ136)</f>
        <v>0</v>
      </c>
      <c r="AD136" s="26">
        <f t="shared" ref="AD136:AJ136" si="2190">AD133</f>
        <v>0</v>
      </c>
      <c r="AE136" s="26">
        <f t="shared" si="2190"/>
        <v>0</v>
      </c>
      <c r="AF136" s="26">
        <f t="shared" si="2190"/>
        <v>0</v>
      </c>
      <c r="AG136" s="26">
        <f t="shared" si="2190"/>
        <v>0</v>
      </c>
      <c r="AH136" s="113">
        <f t="shared" si="2190"/>
        <v>0</v>
      </c>
      <c r="AI136" s="29">
        <f t="shared" si="2190"/>
        <v>0</v>
      </c>
      <c r="AJ136" s="23">
        <f t="shared" si="2190"/>
        <v>0</v>
      </c>
      <c r="AK136" s="187">
        <f t="shared" ref="AK136" si="2191">IF($B133=$B127,AK130+IF($F133&lt;&gt;$G133,(AL133+$G135-$G134)/$F133,AL133/$F133),IF($F133&lt;&gt;AH133,(AL133+$G135-$G134)/$F133,AL133/$F133))</f>
        <v>0</v>
      </c>
      <c r="AL136" s="7">
        <f t="shared" ref="AL136:AL137" si="2192">SUM(AM136:AS136)</f>
        <v>0</v>
      </c>
      <c r="AM136" s="26">
        <f t="shared" ref="AM136:AS136" si="2193">AM133</f>
        <v>0</v>
      </c>
      <c r="AN136" s="26">
        <f t="shared" si="2193"/>
        <v>0</v>
      </c>
      <c r="AO136" s="26">
        <f t="shared" si="2193"/>
        <v>0</v>
      </c>
      <c r="AP136" s="26">
        <f t="shared" si="2193"/>
        <v>0</v>
      </c>
      <c r="AQ136" s="113">
        <f t="shared" si="2193"/>
        <v>0</v>
      </c>
      <c r="AR136" s="29">
        <f t="shared" si="2193"/>
        <v>0</v>
      </c>
      <c r="AS136" s="23">
        <f t="shared" si="2193"/>
        <v>0</v>
      </c>
      <c r="AT136" s="187">
        <f t="shared" ref="AT136" si="2194">IF($B133=$B127,AT130+IF($F133&lt;&gt;$G133,(AU133+$G135-$G134)/$F133,AU133/$F133),IF($F133&lt;&gt;AQ133,(AU133+$G135-$G134)/$F133,AU133/$F133))</f>
        <v>0</v>
      </c>
      <c r="AU136" s="7">
        <f t="shared" ref="AU136:AU137" si="2195">SUM(AV136:BB136)</f>
        <v>0</v>
      </c>
      <c r="AV136" s="6">
        <f t="shared" ref="AV136" si="2196">IF(SUM($AM$9:$AS$9)=SUM($AV$9:$BB$9),AV133,IF(AND(SUM($AV$9:$BB$9)&gt;42,SUM($AV$9:$BB$9)&lt;49),AV133,0))</f>
        <v>0</v>
      </c>
      <c r="AW136" s="6">
        <f t="shared" ref="AW136:BB136" si="2197">IF(SUM($AM$9:$AS$9)=SUM($AV$9:$BB$9),AW133,IF(AND(SUM($AV$9:$BB$9)&gt;42,SUM($AV$9:$BB$9)&lt;49),AW133,0))</f>
        <v>0</v>
      </c>
      <c r="AX136" s="6">
        <f t="shared" si="2197"/>
        <v>0</v>
      </c>
      <c r="AY136" s="6">
        <f t="shared" si="2197"/>
        <v>0</v>
      </c>
      <c r="AZ136" s="26">
        <f t="shared" si="2197"/>
        <v>0</v>
      </c>
      <c r="BA136" s="29">
        <f t="shared" si="2197"/>
        <v>0</v>
      </c>
      <c r="BB136" s="23">
        <f t="shared" si="2197"/>
        <v>0</v>
      </c>
    </row>
    <row r="137" spans="1:54" ht="15.75" customHeight="1" x14ac:dyDescent="0.2">
      <c r="A137" s="1">
        <f t="shared" ref="A137:A138" si="2198">A136</f>
        <v>0</v>
      </c>
      <c r="B137" s="313"/>
      <c r="C137" s="314"/>
      <c r="D137" s="314"/>
      <c r="E137" s="314"/>
      <c r="F137" s="31"/>
      <c r="G137" s="183"/>
      <c r="H137" s="123">
        <f t="shared" ref="H137" si="2199">IF($B133=$B127,H131+F137,$F137)</f>
        <v>0</v>
      </c>
      <c r="I137" s="165">
        <f t="shared" si="2138"/>
        <v>0</v>
      </c>
      <c r="J137" s="141">
        <f t="shared" ref="J137" si="2200">IF($H136=0,0,IF($B127=$B133,IF($H138&gt;0,$H138+J131,K133+J131),IF($H138&gt;0,$H138,K133)))</f>
        <v>0</v>
      </c>
      <c r="K137" s="7">
        <f t="shared" si="2183"/>
        <v>0</v>
      </c>
      <c r="L137" s="6"/>
      <c r="M137" s="6"/>
      <c r="N137" s="6"/>
      <c r="O137" s="6"/>
      <c r="P137" s="26"/>
      <c r="Q137" s="29"/>
      <c r="R137" s="23"/>
      <c r="S137" s="141">
        <f t="shared" ref="S137" si="2201">IF($H136=0,0,IF($B127=$B133,IF($H138&gt;0,$H138+S131,T133+S131),IF($H138&gt;0,$H138,T133)))</f>
        <v>0</v>
      </c>
      <c r="T137" s="7">
        <f t="shared" si="2186"/>
        <v>0</v>
      </c>
      <c r="U137" s="6"/>
      <c r="V137" s="6"/>
      <c r="W137" s="6"/>
      <c r="X137" s="6"/>
      <c r="Y137" s="26"/>
      <c r="Z137" s="29"/>
      <c r="AA137" s="23"/>
      <c r="AB137" s="141">
        <f t="shared" ref="AB137" si="2202">IF($H136=0,0,IF($B127=$B133,IF($H138&gt;0,$H138+AB131,AC133+AB131),IF($H138&gt;0,$H138,AC133)))</f>
        <v>0</v>
      </c>
      <c r="AC137" s="7">
        <f t="shared" si="2189"/>
        <v>0</v>
      </c>
      <c r="AD137" s="6"/>
      <c r="AE137" s="6"/>
      <c r="AF137" s="6"/>
      <c r="AG137" s="6"/>
      <c r="AH137" s="26"/>
      <c r="AI137" s="29"/>
      <c r="AJ137" s="23"/>
      <c r="AK137" s="141">
        <f t="shared" ref="AK137" si="2203">IF($H136=0,0,IF($B127=$B133,IF($H138&gt;0,$H138+AK131,AL133+AK131),IF($H138&gt;0,$H138,AL133)))</f>
        <v>0</v>
      </c>
      <c r="AL137" s="7">
        <f t="shared" si="2192"/>
        <v>0</v>
      </c>
      <c r="AM137" s="6"/>
      <c r="AN137" s="6"/>
      <c r="AO137" s="6"/>
      <c r="AP137" s="6"/>
      <c r="AQ137" s="26"/>
      <c r="AR137" s="29"/>
      <c r="AS137" s="23"/>
      <c r="AT137" s="141">
        <f t="shared" ref="AT137" si="2204">IF($H136=0,0,IF($B127=$B133,IF($H138&gt;0,$H138+AT131,AU133+AT131),IF($H138&gt;0,$H138,AU133)))</f>
        <v>0</v>
      </c>
      <c r="AU137" s="7">
        <f t="shared" si="2195"/>
        <v>0</v>
      </c>
      <c r="AV137" s="6"/>
      <c r="AW137" s="6"/>
      <c r="AX137" s="6"/>
      <c r="AY137" s="6"/>
      <c r="AZ137" s="26"/>
      <c r="BA137" s="29"/>
      <c r="BB137" s="23"/>
    </row>
    <row r="138" spans="1:54" ht="18.75" customHeight="1" thickBot="1" x14ac:dyDescent="0.25">
      <c r="A138" s="1">
        <f t="shared" si="2198"/>
        <v>0</v>
      </c>
      <c r="B138" s="323" t="str">
        <f>IF(B133="",Wydruk!$AE$6,IF(J134=0,Wydruk!$AE$7,IF(AND(G134&lt;G135,B133&lt;&gt;$B139),Wydruk!$AE$13,IF(AND($B133=$B127,$B133&lt;&gt;$B139),IF(OR(OR(J138&lt;4,J138&gt;5),OR(S138&lt;4,S138&gt;5),OR(AB138&lt;4,AB138&gt;5),OR(AK138&lt;4,AK138&gt;5),OR(AND(AT138&lt;4,AT138&gt;0),AT138&gt;5)),Wydruk!$AE$8,Wydruk!$AE$9),IF($B133=$B139,IF($F137&lt;&gt;0,Wydruk!$AE$12,Wydruk!$AE$10),IF(OR(OR(J134&lt;4,J134&gt;5),OR(S134&lt;4,S134&gt;5),OR(AB134&lt;4,AB134&gt;5),OR(AK134&lt;4,AK134&gt;5),OR(AND(AT134&lt;4,AT134&gt;0),AT134&gt;5)),Wydruk!$AE$8,Wydruk!$AE$11))))))</f>
        <v>Uzupełnij liczby godzin tygodniowego planu</v>
      </c>
      <c r="C138" s="324"/>
      <c r="D138" s="324"/>
      <c r="E138" s="324"/>
      <c r="F138" s="173">
        <f>luty!F138</f>
        <v>0</v>
      </c>
      <c r="G138" s="184">
        <f>luty!G138</f>
        <v>0</v>
      </c>
      <c r="H138" s="191">
        <f t="shared" ref="H138" si="2205">IF(OR($G138=0,$F138=0,$G138="",$F138=""),0,$G138/$F138)</f>
        <v>0</v>
      </c>
      <c r="I138" s="193"/>
      <c r="J138" s="176">
        <f t="shared" ref="J138" si="2206">IF($B127=$B133,IF(L133+L128&gt;0,1,0)+IF(M133+M128&gt;0,1,0)+IF(N133+N128&gt;0,1,0)+IF(O133+O128&gt;0,1,0)+IF(P133+P128&gt;0,1,0)+IF(Q133+Q128&gt;0,1,0)+IF(R133+R128&gt;0,1,0),J134)</f>
        <v>0</v>
      </c>
      <c r="K138" s="133">
        <f t="shared" ref="K138" si="2207">IF(OR($B133=$B139,J138=0,(K134-Q138+O138)&lt;=0),0,(K134-Q138+O138)/J138)</f>
        <v>0</v>
      </c>
      <c r="L138" s="137">
        <f t="shared" ref="L138" si="2208">IF(K138*(7-J135)&lt;=0,0,K138*(7-J135))</f>
        <v>0</v>
      </c>
      <c r="M138" s="311">
        <f t="shared" ref="M138" si="2209">ROUND(IF(OR(K135-K138*(7-J135)+P138&lt;0,$B133=$B139,K138&lt;=0,K135=0),0,IF(K135-K138*(7-J135)+P138&gt;Q138-O138+P138,Q138-O138+P138,K135-K138*(7-J135)+P138)),1)</f>
        <v>0</v>
      </c>
      <c r="N138" s="312"/>
      <c r="O138" s="139">
        <f t="shared" ref="O138" si="2210">IF(OR($B133=$B139,J134=0),0,IF($B133=$B127,J133,$F133))</f>
        <v>0</v>
      </c>
      <c r="P138" s="30">
        <f t="shared" ref="P138" si="2211">IF(OR($B133=$B139,J138=0),0,$G135-$G134)</f>
        <v>0</v>
      </c>
      <c r="Q138" s="134">
        <f t="shared" ref="Q138" si="2212">IF(OR($B133=$B139,J138=0),0,J137)</f>
        <v>0</v>
      </c>
      <c r="R138" s="138">
        <f t="shared" ref="R138" si="2213">IF($B133=$B139,0,K135)</f>
        <v>0</v>
      </c>
      <c r="S138" s="176">
        <f t="shared" ref="S138" si="2214">IF($B127=$B133,IF(U133+U128&gt;0,1,0)+IF(V133+V128&gt;0,1,0)+IF(W133+W128&gt;0,1,0)+IF(X133+X128&gt;0,1,0)+IF(Y133+Y128&gt;0,1,0)+IF(Z133+Z128&gt;0,1,0)+IF(AA133+AA128&gt;0,1,0),S134)</f>
        <v>0</v>
      </c>
      <c r="T138" s="133">
        <f t="shared" ref="T138" si="2215">IF(OR($B133=$B139,S138=0,(T134-Z138+X138)&lt;=0),0,(T134-Z138+X138)/S138)</f>
        <v>0</v>
      </c>
      <c r="U138" s="137">
        <f t="shared" ref="U138" si="2216">IF(T138*(7-S135)&lt;=0,0,T138*(7-S135))</f>
        <v>0</v>
      </c>
      <c r="V138" s="311">
        <f t="shared" ref="V138" si="2217">ROUND(IF(OR(T135-T138*(7-S135)+Y138&lt;0,$B133=$B139,T138&lt;=0,T135=0),0,IF(T135-T138*(7-S135)+Y138&gt;Z138-X138+Y138,Z138-X138+Y138,T135-T138*(7-S135)+Y138)),1)</f>
        <v>0</v>
      </c>
      <c r="W138" s="312"/>
      <c r="X138" s="139">
        <f t="shared" ref="X138" si="2218">IF(OR($B133=$B139,S134=0),0,IF($B133=$B127,S133,$F133))</f>
        <v>0</v>
      </c>
      <c r="Y138" s="30">
        <f t="shared" ref="Y138" si="2219">IF(OR($B133=$B139,S138=0),0,$G135-$G134)</f>
        <v>0</v>
      </c>
      <c r="Z138" s="134">
        <f t="shared" ref="Z138" si="2220">IF(OR($B133=$B139,S138=0),0,S137)</f>
        <v>0</v>
      </c>
      <c r="AA138" s="138">
        <f t="shared" ref="AA138" si="2221">IF($B133=$B139,0,T135)</f>
        <v>0</v>
      </c>
      <c r="AB138" s="176">
        <f t="shared" ref="AB138" si="2222">IF($B127=$B133,IF(AD133+AD128&gt;0,1,0)+IF(AE133+AE128&gt;0,1,0)+IF(AF133+AF128&gt;0,1,0)+IF(AG133+AG128&gt;0,1,0)+IF(AH133+AH128&gt;0,1,0)+IF(AI133+AI128&gt;0,1,0)+IF(AJ133+AJ128&gt;0,1,0),AB134)</f>
        <v>0</v>
      </c>
      <c r="AC138" s="133">
        <f t="shared" ref="AC138" si="2223">IF(OR($B133=$B139,AB138=0,(AC134-AI138+AG138)&lt;=0),0,(AC134-AI138+AG138)/AB138)</f>
        <v>0</v>
      </c>
      <c r="AD138" s="137">
        <f t="shared" ref="AD138" si="2224">IF(AC138*(7-AB135)&lt;=0,0,AC138*(7-AB135))</f>
        <v>0</v>
      </c>
      <c r="AE138" s="311">
        <f t="shared" ref="AE138" si="2225">ROUND(IF(OR(AC135-AC138*(7-AB135)+AH138&lt;0,$B133=$B139,AC138&lt;=0,AC135=0),0,IF(AC135-AC138*(7-AB135)+AH138&gt;AI138-AG138+AH138,AI138-AG138+AH138,AC135-AC138*(7-AB135)+AH138)),1)</f>
        <v>0</v>
      </c>
      <c r="AF138" s="312"/>
      <c r="AG138" s="139">
        <f t="shared" ref="AG138" si="2226">IF(OR($B133=$B139,AB134=0),0,IF($B133=$B127,AB133,$F133))</f>
        <v>0</v>
      </c>
      <c r="AH138" s="30">
        <f t="shared" ref="AH138" si="2227">IF(OR($B133=$B139,AB138=0),0,$G135-$G134)</f>
        <v>0</v>
      </c>
      <c r="AI138" s="134">
        <f t="shared" ref="AI138" si="2228">IF(OR($B133=$B139,AB138=0),0,AB137)</f>
        <v>0</v>
      </c>
      <c r="AJ138" s="138">
        <f t="shared" ref="AJ138" si="2229">IF($B133=$B139,0,AC135)</f>
        <v>0</v>
      </c>
      <c r="AK138" s="176">
        <f t="shared" ref="AK138" si="2230">IF($B127=$B133,IF(AM133+AM128&gt;0,1,0)+IF(AN133+AN128&gt;0,1,0)+IF(AO133+AO128&gt;0,1,0)+IF(AP133+AP128&gt;0,1,0)+IF(AQ133+AQ128&gt;0,1,0)+IF(AR133+AR128&gt;0,1,0)+IF(AS133+AS128&gt;0,1,0),AK134)</f>
        <v>0</v>
      </c>
      <c r="AL138" s="133">
        <f t="shared" ref="AL138" si="2231">IF(OR($B133=$B139,AK138=0,(AL134-AR138+AP138)&lt;=0),0,(AL134-AR138+AP138)/AK138)</f>
        <v>0</v>
      </c>
      <c r="AM138" s="137">
        <f t="shared" ref="AM138" si="2232">IF(AL138*(7-AK135)&lt;=0,0,AL138*(7-AK135))</f>
        <v>0</v>
      </c>
      <c r="AN138" s="311">
        <f t="shared" ref="AN138" si="2233">ROUND(IF(OR(AL135-AL138*(7-AK135)+AQ138&lt;0,$B133=$B139,AL138&lt;=0,AL135=0),0,IF(AL135-AL138*(7-AK135)+AQ138&gt;AR138-AP138+AQ138,AR138-AP138+AQ138,AL135-AL138*(7-AK135)+AQ138)),1)</f>
        <v>0</v>
      </c>
      <c r="AO138" s="312"/>
      <c r="AP138" s="139">
        <f t="shared" ref="AP138" si="2234">IF(OR($B133=$B139,AK134=0),0,IF($B133=$B127,AK133,$F133))</f>
        <v>0</v>
      </c>
      <c r="AQ138" s="30">
        <f t="shared" ref="AQ138" si="2235">IF(OR($B133=$B139,AK138=0),0,$G135-$G134)</f>
        <v>0</v>
      </c>
      <c r="AR138" s="134">
        <f t="shared" ref="AR138" si="2236">IF(OR($B133=$B139,AK138=0),0,AK137)</f>
        <v>0</v>
      </c>
      <c r="AS138" s="138">
        <f t="shared" ref="AS138" si="2237">IF($B133=$B139,0,AL135)</f>
        <v>0</v>
      </c>
      <c r="AT138" s="176">
        <f t="shared" ref="AT138" si="2238">IF($B127=$B133,IF(AV133+AV128&gt;0,1,0)+IF(AW133+AW128&gt;0,1,0)+IF(AX133+AX128&gt;0,1,0)+IF(AY133+AY128&gt;0,1,0)+IF(AZ133+AZ128&gt;0,1,0)+IF(BA133+BA128&gt;0,1,0)+IF(BB133+BB128&gt;0,1,0),AT134)</f>
        <v>0</v>
      </c>
      <c r="AU138" s="133">
        <f t="shared" ref="AU138" si="2239">IF(OR($B133=$B139,AT138=0,(AU134-BA138+AY138)&lt;=0),0,(AU134-BA138+AY138)/AT138)</f>
        <v>0</v>
      </c>
      <c r="AV138" s="137">
        <f t="shared" ref="AV138" si="2240">IF(AU138*(7-AT135)&lt;=0,0,AU138*(7-AT135))</f>
        <v>0</v>
      </c>
      <c r="AW138" s="311">
        <f t="shared" ref="AW138" si="2241">ROUND(IF(OR(AU135-AU138*(7-AT135)+AZ138&lt;0,$B133=$B139,AU138&lt;=0,AU135=0),0,IF(AU135-AU138*(7-AT135)+AZ138&gt;BA138-AY138+AZ138,BA138-AY138+AZ138,AU135-AU138*(7-AT135)+AZ138)),1)</f>
        <v>0</v>
      </c>
      <c r="AX138" s="312"/>
      <c r="AY138" s="139">
        <f t="shared" ref="AY138" si="2242">IF(OR($B133=$B139,AT134=0),0,IF($B133=$B127,AT133,$F133))</f>
        <v>0</v>
      </c>
      <c r="AZ138" s="30">
        <f t="shared" ref="AZ138" si="2243">IF(OR($B133=$B139,AT138=0),0,$G135-$G134)</f>
        <v>0</v>
      </c>
      <c r="BA138" s="134">
        <f t="shared" ref="BA138" si="2244">IF(OR($B133=$B139,AT138=0),0,AT137)</f>
        <v>0</v>
      </c>
      <c r="BB138" s="138">
        <f t="shared" ref="BB138" si="2245">IF($B133=$B139,0,AU135)</f>
        <v>0</v>
      </c>
    </row>
    <row r="139" spans="1:54" ht="15.75" x14ac:dyDescent="0.2">
      <c r="A139" s="1">
        <f t="shared" ref="A139" si="2246">IF(B139="","1. Niewypełnione",B139)</f>
        <v>0</v>
      </c>
      <c r="B139" s="320">
        <f>luty!B139</f>
        <v>0</v>
      </c>
      <c r="C139" s="321">
        <f>luty!C139</f>
        <v>0</v>
      </c>
      <c r="D139" s="321">
        <f>luty!D139</f>
        <v>0</v>
      </c>
      <c r="E139" s="321">
        <f>luty!E139</f>
        <v>0</v>
      </c>
      <c r="F139" s="177">
        <f>luty!F139</f>
        <v>18</v>
      </c>
      <c r="G139" s="185">
        <f>luty!G139</f>
        <v>18</v>
      </c>
      <c r="H139" s="177"/>
      <c r="I139" s="192">
        <f t="shared" ref="I139:I143" si="2247">K139+T139+AC139+AL139+AU139</f>
        <v>0</v>
      </c>
      <c r="J139" s="186">
        <f t="shared" ref="J139" si="2248">IF(OR($B139=$B145,J142=0),0,ROUND((K140+P144)/J142,0))</f>
        <v>0</v>
      </c>
      <c r="K139" s="51">
        <f t="shared" ref="K139:K140" si="2249">SUM(L139:R139)</f>
        <v>0</v>
      </c>
      <c r="L139" s="52">
        <f>luty!L139</f>
        <v>0</v>
      </c>
      <c r="M139" s="52">
        <f>luty!M139</f>
        <v>0</v>
      </c>
      <c r="N139" s="52">
        <f>luty!N139</f>
        <v>0</v>
      </c>
      <c r="O139" s="52">
        <f>luty!O139</f>
        <v>0</v>
      </c>
      <c r="P139" s="53">
        <f>luty!P139</f>
        <v>0</v>
      </c>
      <c r="Q139" s="54">
        <f>luty!Q139</f>
        <v>0</v>
      </c>
      <c r="R139" s="55">
        <f>luty!R139</f>
        <v>0</v>
      </c>
      <c r="S139" s="188">
        <f t="shared" ref="S139" si="2250">IF(OR($B139=$B145,S142=0),0,ROUND((T140+Y144)/S142,0))</f>
        <v>0</v>
      </c>
      <c r="T139" s="51">
        <f t="shared" ref="T139:T140" si="2251">SUM(U139:AA139)</f>
        <v>0</v>
      </c>
      <c r="U139" s="52">
        <f>luty!U139</f>
        <v>0</v>
      </c>
      <c r="V139" s="52">
        <f>luty!V139</f>
        <v>0</v>
      </c>
      <c r="W139" s="52">
        <f>luty!W139</f>
        <v>0</v>
      </c>
      <c r="X139" s="52">
        <f>luty!X139</f>
        <v>0</v>
      </c>
      <c r="Y139" s="53">
        <f>luty!Y139</f>
        <v>0</v>
      </c>
      <c r="Z139" s="54">
        <f>luty!Z139</f>
        <v>0</v>
      </c>
      <c r="AA139" s="55">
        <f>luty!AA139</f>
        <v>0</v>
      </c>
      <c r="AB139" s="188">
        <f t="shared" ref="AB139" si="2252">IF(OR($B139=$B145,AB142=0),0,ROUND((AC140+AH144)/AB142,0))</f>
        <v>0</v>
      </c>
      <c r="AC139" s="51">
        <f t="shared" ref="AC139:AC140" si="2253">SUM(AD139:AJ139)</f>
        <v>0</v>
      </c>
      <c r="AD139" s="52">
        <f>luty!AD139</f>
        <v>0</v>
      </c>
      <c r="AE139" s="52">
        <f>luty!AE139</f>
        <v>0</v>
      </c>
      <c r="AF139" s="52">
        <f>luty!AF139</f>
        <v>0</v>
      </c>
      <c r="AG139" s="52">
        <f>luty!AG139</f>
        <v>0</v>
      </c>
      <c r="AH139" s="53">
        <f>luty!AH139</f>
        <v>0</v>
      </c>
      <c r="AI139" s="54">
        <f>luty!AI139</f>
        <v>0</v>
      </c>
      <c r="AJ139" s="55">
        <f>luty!AJ139</f>
        <v>0</v>
      </c>
      <c r="AK139" s="188">
        <f t="shared" ref="AK139" si="2254">IF(OR($B139=$B145,AK142=0),0,ROUND((AL140+AQ144)/AK142,0))</f>
        <v>0</v>
      </c>
      <c r="AL139" s="51">
        <f t="shared" ref="AL139:AL140" si="2255">SUM(AM139:AS139)</f>
        <v>0</v>
      </c>
      <c r="AM139" s="52">
        <f>luty!AM139</f>
        <v>0</v>
      </c>
      <c r="AN139" s="52">
        <f>luty!AN139</f>
        <v>0</v>
      </c>
      <c r="AO139" s="52">
        <f>luty!AO139</f>
        <v>0</v>
      </c>
      <c r="AP139" s="52">
        <f>luty!AP139</f>
        <v>0</v>
      </c>
      <c r="AQ139" s="53">
        <f>luty!AQ139</f>
        <v>0</v>
      </c>
      <c r="AR139" s="54">
        <f>luty!AR139</f>
        <v>0</v>
      </c>
      <c r="AS139" s="55">
        <f>luty!AS139</f>
        <v>0</v>
      </c>
      <c r="AT139" s="188">
        <f t="shared" ref="AT139" si="2256">IF(OR($B139=$B145,AT142=0),0,ROUND((AU140+AZ144)/AT142,0))</f>
        <v>0</v>
      </c>
      <c r="AU139" s="51">
        <f t="shared" ref="AU139:AU140" si="2257">SUM(AV139:BB139)</f>
        <v>0</v>
      </c>
      <c r="AV139" s="52">
        <f t="shared" ref="AV139" si="2258">IF(SUM($AM$9:$AS$9)=SUM($AV$9:$BB$9),AM139,IF(AND(SUM($AV$9:$BB$9)&gt;42,SUM($AV$9:$BB$9)&lt;49),AM139,0))</f>
        <v>0</v>
      </c>
      <c r="AW139" s="52">
        <f t="shared" ref="AW139" si="2259">IF(SUM($AM$9:$AS$9)=SUM($AV$9:$BB$9),AN139,IF(AND(SUM($AV$9:$BB$9)&gt;42,SUM($AV$9:$BB$9)&lt;49),AN139,0))</f>
        <v>0</v>
      </c>
      <c r="AX139" s="52">
        <f t="shared" ref="AX139" si="2260">IF(SUM($AM$9:$AS$9)=SUM($AV$9:$BB$9),AO139,IF(AND(SUM($AV$9:$BB$9)&gt;42,SUM($AV$9:$BB$9)&lt;49),AO139,0))</f>
        <v>0</v>
      </c>
      <c r="AY139" s="52">
        <f t="shared" ref="AY139" si="2261">IF(SUM($AM$9:$AS$9)=SUM($AV$9:$BB$9),AP139,IF(AND(SUM($AV$9:$BB$9)&gt;42,SUM($AV$9:$BB$9)&lt;49),AP139,0))</f>
        <v>0</v>
      </c>
      <c r="AZ139" s="53">
        <f t="shared" ref="AZ139" si="2262">IF(SUM($AM$9:$AS$9)=SUM($AV$9:$BB$9),AQ139,IF(AND(SUM($AV$9:$BB$9)&gt;42,SUM($AV$9:$BB$9)&lt;49),AQ139,0))</f>
        <v>0</v>
      </c>
      <c r="BA139" s="54">
        <f t="shared" ref="BA139" si="2263">IF(SUM($AM$9:$AS$9)=SUM($AV$9:$BB$9),AR139,IF(AND(SUM($AV$9:$BB$9)&gt;42,SUM($AV$9:$BB$9)&lt;49),AR139,0))</f>
        <v>0</v>
      </c>
      <c r="BB139" s="55">
        <f t="shared" ref="BB139" si="2264">IF(SUM($AM$9:$AS$9)=SUM($AV$9:$BB$9),AS139,IF(AND(SUM($AV$9:$BB$9)&gt;42,SUM($AV$9:$BB$9)&lt;49),AS139,0))</f>
        <v>0</v>
      </c>
    </row>
    <row r="140" spans="1:54" ht="12.75" hidden="1" customHeight="1" x14ac:dyDescent="0.2">
      <c r="B140" s="93"/>
      <c r="C140" s="94"/>
      <c r="D140" s="95"/>
      <c r="E140" s="115"/>
      <c r="F140" s="140" t="b">
        <f t="shared" ref="F140" si="2265">IF($B133=$B139,OR(F134,G139&lt;F139),G139&lt;F139)</f>
        <v>0</v>
      </c>
      <c r="G140" s="189">
        <f t="shared" ref="G140" si="2266">IF(AND($B133=$B139,$B133&lt;&gt;"",$B133&lt;&gt;0),G139+G134,G139)</f>
        <v>18</v>
      </c>
      <c r="H140" s="120"/>
      <c r="I140" s="165">
        <f t="shared" si="2247"/>
        <v>0</v>
      </c>
      <c r="J140" s="194">
        <f t="shared" ref="J140" si="2267">7-COUNTIF(L139:R139,0)-COUNTIF(L139:R139,"")</f>
        <v>0</v>
      </c>
      <c r="K140" s="22">
        <f t="shared" si="2249"/>
        <v>0</v>
      </c>
      <c r="L140" s="35">
        <f t="shared" ref="L140:R140" si="2268">IF($B133=$B139,L139+L134,L139)</f>
        <v>0</v>
      </c>
      <c r="M140" s="35">
        <f t="shared" si="2268"/>
        <v>0</v>
      </c>
      <c r="N140" s="35">
        <f t="shared" si="2268"/>
        <v>0</v>
      </c>
      <c r="O140" s="35">
        <f t="shared" si="2268"/>
        <v>0</v>
      </c>
      <c r="P140" s="36">
        <f t="shared" si="2268"/>
        <v>0</v>
      </c>
      <c r="Q140" s="37">
        <f t="shared" si="2268"/>
        <v>0</v>
      </c>
      <c r="R140" s="38">
        <f t="shared" si="2268"/>
        <v>0</v>
      </c>
      <c r="S140" s="194">
        <f t="shared" ref="S140" si="2269">7-COUNTIF(U139:AA139,0)-COUNTIF(U139:AA139,"")</f>
        <v>0</v>
      </c>
      <c r="T140" s="22">
        <f t="shared" si="2251"/>
        <v>0</v>
      </c>
      <c r="U140" s="35">
        <f t="shared" ref="U140:AA140" si="2270">IF($B133=$B139,U139+U134,U139)</f>
        <v>0</v>
      </c>
      <c r="V140" s="35">
        <f t="shared" si="2270"/>
        <v>0</v>
      </c>
      <c r="W140" s="35">
        <f t="shared" si="2270"/>
        <v>0</v>
      </c>
      <c r="X140" s="35">
        <f t="shared" si="2270"/>
        <v>0</v>
      </c>
      <c r="Y140" s="36">
        <f t="shared" si="2270"/>
        <v>0</v>
      </c>
      <c r="Z140" s="37">
        <f t="shared" si="2270"/>
        <v>0</v>
      </c>
      <c r="AA140" s="38">
        <f t="shared" si="2270"/>
        <v>0</v>
      </c>
      <c r="AB140" s="194">
        <f t="shared" ref="AB140" si="2271">7-COUNTIF(AD139:AJ139,0)-COUNTIF(AD139:AJ139,"")</f>
        <v>0</v>
      </c>
      <c r="AC140" s="22">
        <f t="shared" si="2253"/>
        <v>0</v>
      </c>
      <c r="AD140" s="35">
        <f t="shared" ref="AD140:AJ140" si="2272">IF($B133=$B139,AD139+AD134,AD139)</f>
        <v>0</v>
      </c>
      <c r="AE140" s="35">
        <f t="shared" si="2272"/>
        <v>0</v>
      </c>
      <c r="AF140" s="35">
        <f t="shared" si="2272"/>
        <v>0</v>
      </c>
      <c r="AG140" s="35">
        <f t="shared" si="2272"/>
        <v>0</v>
      </c>
      <c r="AH140" s="36">
        <f t="shared" si="2272"/>
        <v>0</v>
      </c>
      <c r="AI140" s="37">
        <f t="shared" si="2272"/>
        <v>0</v>
      </c>
      <c r="AJ140" s="38">
        <f t="shared" si="2272"/>
        <v>0</v>
      </c>
      <c r="AK140" s="194">
        <f t="shared" ref="AK140" si="2273">7-COUNTIF(AM139:AS139,0)-COUNTIF(AM139:AS139,"")</f>
        <v>0</v>
      </c>
      <c r="AL140" s="22">
        <f t="shared" si="2255"/>
        <v>0</v>
      </c>
      <c r="AM140" s="35">
        <f t="shared" ref="AM140:AS140" si="2274">IF($B133=$B139,AM139+AM134,AM139)</f>
        <v>0</v>
      </c>
      <c r="AN140" s="35">
        <f t="shared" si="2274"/>
        <v>0</v>
      </c>
      <c r="AO140" s="35">
        <f t="shared" si="2274"/>
        <v>0</v>
      </c>
      <c r="AP140" s="35">
        <f t="shared" si="2274"/>
        <v>0</v>
      </c>
      <c r="AQ140" s="36">
        <f t="shared" si="2274"/>
        <v>0</v>
      </c>
      <c r="AR140" s="37">
        <f t="shared" si="2274"/>
        <v>0</v>
      </c>
      <c r="AS140" s="38">
        <f t="shared" si="2274"/>
        <v>0</v>
      </c>
      <c r="AT140" s="194">
        <f t="shared" ref="AT140" si="2275">7-COUNTIF(AV139:BB139,0)-COUNTIF(AV139:BB139,"")</f>
        <v>0</v>
      </c>
      <c r="AU140" s="22">
        <f t="shared" si="2257"/>
        <v>0</v>
      </c>
      <c r="AV140" s="35">
        <f t="shared" ref="AV140:BB140" si="2276">IF($B133=$B139,AV139+AV134,AV139)</f>
        <v>0</v>
      </c>
      <c r="AW140" s="35">
        <f t="shared" si="2276"/>
        <v>0</v>
      </c>
      <c r="AX140" s="35">
        <f t="shared" si="2276"/>
        <v>0</v>
      </c>
      <c r="AY140" s="35">
        <f t="shared" si="2276"/>
        <v>0</v>
      </c>
      <c r="AZ140" s="36">
        <f t="shared" si="2276"/>
        <v>0</v>
      </c>
      <c r="BA140" s="37">
        <f t="shared" si="2276"/>
        <v>0</v>
      </c>
      <c r="BB140" s="38">
        <f t="shared" si="2276"/>
        <v>0</v>
      </c>
    </row>
    <row r="141" spans="1:54" ht="15" hidden="1" customHeight="1" x14ac:dyDescent="0.2">
      <c r="B141" s="116"/>
      <c r="C141" s="117"/>
      <c r="D141" s="118"/>
      <c r="E141" s="119"/>
      <c r="F141" s="92"/>
      <c r="G141" s="190">
        <f t="shared" ref="G141" si="2277">IF(AND($B133=$B139,$B133&lt;&gt;"",$B133&lt;&gt;0),F139+G135,F139)</f>
        <v>18</v>
      </c>
      <c r="H141" s="121"/>
      <c r="I141" s="165">
        <f t="shared" si="2247"/>
        <v>0</v>
      </c>
      <c r="J141" s="195">
        <f t="shared" ref="J141" si="2278">IF($B139=$B133,COUNTIF(L141:R141,0),COUNTIF(L142:R142,0)+COUNTIF(L142:R142,""))</f>
        <v>7</v>
      </c>
      <c r="K141" s="39">
        <f t="shared" ref="K141:R141" si="2279">IF($B133=$B139,K142+K135,K142)</f>
        <v>0</v>
      </c>
      <c r="L141" s="40">
        <f t="shared" si="2279"/>
        <v>0</v>
      </c>
      <c r="M141" s="40">
        <f t="shared" si="2279"/>
        <v>0</v>
      </c>
      <c r="N141" s="40">
        <f t="shared" si="2279"/>
        <v>0</v>
      </c>
      <c r="O141" s="40">
        <f t="shared" si="2279"/>
        <v>0</v>
      </c>
      <c r="P141" s="41">
        <f t="shared" si="2279"/>
        <v>0</v>
      </c>
      <c r="Q141" s="42">
        <f t="shared" si="2279"/>
        <v>0</v>
      </c>
      <c r="R141" s="43">
        <f t="shared" si="2279"/>
        <v>0</v>
      </c>
      <c r="S141" s="195">
        <f t="shared" ref="S141" si="2280">IF($B139=$B133,COUNTIF(U141:AA141,0),COUNTIF(U142:AA142,0)+COUNTIF(U142:AA142,""))</f>
        <v>7</v>
      </c>
      <c r="T141" s="39">
        <f t="shared" ref="T141:AA141" si="2281">IF($B133=$B139,T142+T135,T142)</f>
        <v>0</v>
      </c>
      <c r="U141" s="40">
        <f t="shared" si="2281"/>
        <v>0</v>
      </c>
      <c r="V141" s="40">
        <f t="shared" si="2281"/>
        <v>0</v>
      </c>
      <c r="W141" s="40">
        <f t="shared" si="2281"/>
        <v>0</v>
      </c>
      <c r="X141" s="40">
        <f t="shared" si="2281"/>
        <v>0</v>
      </c>
      <c r="Y141" s="41">
        <f t="shared" si="2281"/>
        <v>0</v>
      </c>
      <c r="Z141" s="42">
        <f t="shared" si="2281"/>
        <v>0</v>
      </c>
      <c r="AA141" s="43">
        <f t="shared" si="2281"/>
        <v>0</v>
      </c>
      <c r="AB141" s="195">
        <f t="shared" ref="AB141" si="2282">IF($B139=$B133,COUNTIF(AD141:AJ141,0),COUNTIF(AD142:AJ142,0)+COUNTIF(AD142:AJ142,""))</f>
        <v>7</v>
      </c>
      <c r="AC141" s="39">
        <f t="shared" ref="AC141:AJ141" si="2283">IF($B133=$B139,AC142+AC135,AC142)</f>
        <v>0</v>
      </c>
      <c r="AD141" s="40">
        <f t="shared" si="2283"/>
        <v>0</v>
      </c>
      <c r="AE141" s="40">
        <f t="shared" si="2283"/>
        <v>0</v>
      </c>
      <c r="AF141" s="40">
        <f t="shared" si="2283"/>
        <v>0</v>
      </c>
      <c r="AG141" s="40">
        <f t="shared" si="2283"/>
        <v>0</v>
      </c>
      <c r="AH141" s="41">
        <f t="shared" si="2283"/>
        <v>0</v>
      </c>
      <c r="AI141" s="42">
        <f t="shared" si="2283"/>
        <v>0</v>
      </c>
      <c r="AJ141" s="43">
        <f t="shared" si="2283"/>
        <v>0</v>
      </c>
      <c r="AK141" s="195">
        <f t="shared" ref="AK141" si="2284">IF($B139=$B133,COUNTIF(AM141:AS141,0),COUNTIF(AM142:AS142,0)+COUNTIF(AM142:AS142,""))</f>
        <v>7</v>
      </c>
      <c r="AL141" s="39">
        <f t="shared" ref="AL141:AS141" si="2285">IF($B133=$B139,AL142+AL135,AL142)</f>
        <v>0</v>
      </c>
      <c r="AM141" s="40">
        <f t="shared" si="2285"/>
        <v>0</v>
      </c>
      <c r="AN141" s="40">
        <f t="shared" si="2285"/>
        <v>0</v>
      </c>
      <c r="AO141" s="40">
        <f t="shared" si="2285"/>
        <v>0</v>
      </c>
      <c r="AP141" s="40">
        <f t="shared" si="2285"/>
        <v>0</v>
      </c>
      <c r="AQ141" s="41">
        <f t="shared" si="2285"/>
        <v>0</v>
      </c>
      <c r="AR141" s="42">
        <f t="shared" si="2285"/>
        <v>0</v>
      </c>
      <c r="AS141" s="43">
        <f t="shared" si="2285"/>
        <v>0</v>
      </c>
      <c r="AT141" s="195">
        <f t="shared" ref="AT141" si="2286">IF($B139=$B133,COUNTIF(AV141:BB141,0),COUNTIF(AV142:BB142,0)+COUNTIF(AV142:BB142,""))</f>
        <v>7</v>
      </c>
      <c r="AU141" s="39">
        <f t="shared" ref="AU141:BB141" si="2287">IF($B133=$B139,AU142+AU135,AU142)</f>
        <v>0</v>
      </c>
      <c r="AV141" s="40">
        <f t="shared" si="2287"/>
        <v>0</v>
      </c>
      <c r="AW141" s="40">
        <f t="shared" si="2287"/>
        <v>0</v>
      </c>
      <c r="AX141" s="40">
        <f t="shared" si="2287"/>
        <v>0</v>
      </c>
      <c r="AY141" s="40">
        <f t="shared" si="2287"/>
        <v>0</v>
      </c>
      <c r="AZ141" s="41">
        <f t="shared" si="2287"/>
        <v>0</v>
      </c>
      <c r="BA141" s="42">
        <f t="shared" si="2287"/>
        <v>0</v>
      </c>
      <c r="BB141" s="43">
        <f t="shared" si="2287"/>
        <v>0</v>
      </c>
    </row>
    <row r="142" spans="1:54" ht="15.75" customHeight="1" x14ac:dyDescent="0.2">
      <c r="A142" s="1">
        <f t="shared" ref="A142" si="2288">A139</f>
        <v>0</v>
      </c>
      <c r="B142" s="313">
        <f t="shared" ref="B142" si="2289">B136+1</f>
        <v>21</v>
      </c>
      <c r="C142" s="314"/>
      <c r="D142" s="314"/>
      <c r="E142" s="314"/>
      <c r="F142" s="31"/>
      <c r="G142" s="183"/>
      <c r="H142" s="122">
        <f t="shared" ref="H142" si="2290">5-COUNTIF(AU139,0)-COUNTIF(AL139,0)-COUNTIF(AC139,0)-COUNTIF(T139,0)-COUNTIF(K139,0)</f>
        <v>0</v>
      </c>
      <c r="I142" s="165">
        <f t="shared" si="2247"/>
        <v>0</v>
      </c>
      <c r="J142" s="187">
        <f t="shared" ref="J142" si="2291">IF($B139=$B133,J136+IF($F139&lt;&gt;$G139,(K139+$G141-$G140)/$F139,K139/$F139),IF($F139&lt;&gt;G139,(K139+$G141-$G140)/$F139,K139/$F139))</f>
        <v>0</v>
      </c>
      <c r="K142" s="7">
        <f t="shared" ref="K142:K143" si="2292">SUM(L142:R142)</f>
        <v>0</v>
      </c>
      <c r="L142" s="26">
        <f t="shared" ref="L142:R142" si="2293">L139</f>
        <v>0</v>
      </c>
      <c r="M142" s="26">
        <f t="shared" si="2293"/>
        <v>0</v>
      </c>
      <c r="N142" s="26">
        <f t="shared" si="2293"/>
        <v>0</v>
      </c>
      <c r="O142" s="26">
        <f t="shared" si="2293"/>
        <v>0</v>
      </c>
      <c r="P142" s="26">
        <f t="shared" si="2293"/>
        <v>0</v>
      </c>
      <c r="Q142" s="29">
        <f t="shared" si="2293"/>
        <v>0</v>
      </c>
      <c r="R142" s="23">
        <f t="shared" si="2293"/>
        <v>0</v>
      </c>
      <c r="S142" s="187">
        <f t="shared" ref="S142" si="2294">IF($B139=$B133,S136+IF($F139&lt;&gt;$G139,(T139+$G141-$G140)/$F139,T139/$F139),IF($F139&lt;&gt;P139,(T139+$G141-$G140)/$F139,T139/$F139))</f>
        <v>0</v>
      </c>
      <c r="T142" s="7">
        <f t="shared" ref="T142:T143" si="2295">SUM(U142:AA142)</f>
        <v>0</v>
      </c>
      <c r="U142" s="26">
        <f t="shared" ref="U142:AA142" si="2296">U139</f>
        <v>0</v>
      </c>
      <c r="V142" s="26">
        <f t="shared" si="2296"/>
        <v>0</v>
      </c>
      <c r="W142" s="26">
        <f t="shared" si="2296"/>
        <v>0</v>
      </c>
      <c r="X142" s="26">
        <f t="shared" si="2296"/>
        <v>0</v>
      </c>
      <c r="Y142" s="113">
        <f t="shared" si="2296"/>
        <v>0</v>
      </c>
      <c r="Z142" s="29">
        <f t="shared" si="2296"/>
        <v>0</v>
      </c>
      <c r="AA142" s="23">
        <f t="shared" si="2296"/>
        <v>0</v>
      </c>
      <c r="AB142" s="187">
        <f t="shared" ref="AB142" si="2297">IF($B139=$B133,AB136+IF($F139&lt;&gt;$G139,(AC139+$G141-$G140)/$F139,AC139/$F139),IF($F139&lt;&gt;Y139,(AC139+$G141-$G140)/$F139,AC139/$F139))</f>
        <v>0</v>
      </c>
      <c r="AC142" s="7">
        <f t="shared" ref="AC142:AC143" si="2298">SUM(AD142:AJ142)</f>
        <v>0</v>
      </c>
      <c r="AD142" s="26">
        <f t="shared" ref="AD142:AJ142" si="2299">AD139</f>
        <v>0</v>
      </c>
      <c r="AE142" s="26">
        <f t="shared" si="2299"/>
        <v>0</v>
      </c>
      <c r="AF142" s="26">
        <f t="shared" si="2299"/>
        <v>0</v>
      </c>
      <c r="AG142" s="26">
        <f t="shared" si="2299"/>
        <v>0</v>
      </c>
      <c r="AH142" s="113">
        <f t="shared" si="2299"/>
        <v>0</v>
      </c>
      <c r="AI142" s="29">
        <f t="shared" si="2299"/>
        <v>0</v>
      </c>
      <c r="AJ142" s="23">
        <f t="shared" si="2299"/>
        <v>0</v>
      </c>
      <c r="AK142" s="187">
        <f t="shared" ref="AK142" si="2300">IF($B139=$B133,AK136+IF($F139&lt;&gt;$G139,(AL139+$G141-$G140)/$F139,AL139/$F139),IF($F139&lt;&gt;AH139,(AL139+$G141-$G140)/$F139,AL139/$F139))</f>
        <v>0</v>
      </c>
      <c r="AL142" s="7">
        <f t="shared" ref="AL142:AL143" si="2301">SUM(AM142:AS142)</f>
        <v>0</v>
      </c>
      <c r="AM142" s="26">
        <f t="shared" ref="AM142:AS142" si="2302">AM139</f>
        <v>0</v>
      </c>
      <c r="AN142" s="26">
        <f t="shared" si="2302"/>
        <v>0</v>
      </c>
      <c r="AO142" s="26">
        <f t="shared" si="2302"/>
        <v>0</v>
      </c>
      <c r="AP142" s="26">
        <f t="shared" si="2302"/>
        <v>0</v>
      </c>
      <c r="AQ142" s="113">
        <f t="shared" si="2302"/>
        <v>0</v>
      </c>
      <c r="AR142" s="29">
        <f t="shared" si="2302"/>
        <v>0</v>
      </c>
      <c r="AS142" s="23">
        <f t="shared" si="2302"/>
        <v>0</v>
      </c>
      <c r="AT142" s="187">
        <f t="shared" ref="AT142" si="2303">IF($B139=$B133,AT136+IF($F139&lt;&gt;$G139,(AU139+$G141-$G140)/$F139,AU139/$F139),IF($F139&lt;&gt;AQ139,(AU139+$G141-$G140)/$F139,AU139/$F139))</f>
        <v>0</v>
      </c>
      <c r="AU142" s="7">
        <f t="shared" ref="AU142:AU143" si="2304">SUM(AV142:BB142)</f>
        <v>0</v>
      </c>
      <c r="AV142" s="6">
        <f t="shared" ref="AV142" si="2305">IF(SUM($AM$9:$AS$9)=SUM($AV$9:$BB$9),AV139,IF(AND(SUM($AV$9:$BB$9)&gt;42,SUM($AV$9:$BB$9)&lt;49),AV139,0))</f>
        <v>0</v>
      </c>
      <c r="AW142" s="6">
        <f t="shared" ref="AW142:BB142" si="2306">IF(SUM($AM$9:$AS$9)=SUM($AV$9:$BB$9),AW139,IF(AND(SUM($AV$9:$BB$9)&gt;42,SUM($AV$9:$BB$9)&lt;49),AW139,0))</f>
        <v>0</v>
      </c>
      <c r="AX142" s="6">
        <f t="shared" si="2306"/>
        <v>0</v>
      </c>
      <c r="AY142" s="6">
        <f t="shared" si="2306"/>
        <v>0</v>
      </c>
      <c r="AZ142" s="26">
        <f t="shared" si="2306"/>
        <v>0</v>
      </c>
      <c r="BA142" s="29">
        <f t="shared" si="2306"/>
        <v>0</v>
      </c>
      <c r="BB142" s="23">
        <f t="shared" si="2306"/>
        <v>0</v>
      </c>
    </row>
    <row r="143" spans="1:54" ht="15.75" customHeight="1" x14ac:dyDescent="0.2">
      <c r="A143" s="1">
        <f t="shared" ref="A143:A144" si="2307">A142</f>
        <v>0</v>
      </c>
      <c r="B143" s="313"/>
      <c r="C143" s="314"/>
      <c r="D143" s="314"/>
      <c r="E143" s="314"/>
      <c r="F143" s="31"/>
      <c r="G143" s="183"/>
      <c r="H143" s="123">
        <f t="shared" ref="H143" si="2308">IF($B139=$B133,H137+F143,$F143)</f>
        <v>0</v>
      </c>
      <c r="I143" s="165">
        <f t="shared" si="2247"/>
        <v>0</v>
      </c>
      <c r="J143" s="141">
        <f t="shared" ref="J143" si="2309">IF($H142=0,0,IF($B133=$B139,IF($H144&gt;0,$H144+J137,K139+J137),IF($H144&gt;0,$H144,K139)))</f>
        <v>0</v>
      </c>
      <c r="K143" s="7">
        <f t="shared" si="2292"/>
        <v>0</v>
      </c>
      <c r="L143" s="6"/>
      <c r="M143" s="6"/>
      <c r="N143" s="6"/>
      <c r="O143" s="6"/>
      <c r="P143" s="26"/>
      <c r="Q143" s="29"/>
      <c r="R143" s="23"/>
      <c r="S143" s="141">
        <f t="shared" ref="S143" si="2310">IF($H142=0,0,IF($B133=$B139,IF($H144&gt;0,$H144+S137,T139+S137),IF($H144&gt;0,$H144,T139)))</f>
        <v>0</v>
      </c>
      <c r="T143" s="7">
        <f t="shared" si="2295"/>
        <v>0</v>
      </c>
      <c r="U143" s="6"/>
      <c r="V143" s="6"/>
      <c r="W143" s="6"/>
      <c r="X143" s="6"/>
      <c r="Y143" s="26"/>
      <c r="Z143" s="29"/>
      <c r="AA143" s="23"/>
      <c r="AB143" s="141">
        <f t="shared" ref="AB143" si="2311">IF($H142=0,0,IF($B133=$B139,IF($H144&gt;0,$H144+AB137,AC139+AB137),IF($H144&gt;0,$H144,AC139)))</f>
        <v>0</v>
      </c>
      <c r="AC143" s="7">
        <f t="shared" si="2298"/>
        <v>0</v>
      </c>
      <c r="AD143" s="6"/>
      <c r="AE143" s="6"/>
      <c r="AF143" s="6"/>
      <c r="AG143" s="6"/>
      <c r="AH143" s="26"/>
      <c r="AI143" s="29"/>
      <c r="AJ143" s="23"/>
      <c r="AK143" s="141">
        <f t="shared" ref="AK143" si="2312">IF($H142=0,0,IF($B133=$B139,IF($H144&gt;0,$H144+AK137,AL139+AK137),IF($H144&gt;0,$H144,AL139)))</f>
        <v>0</v>
      </c>
      <c r="AL143" s="7">
        <f t="shared" si="2301"/>
        <v>0</v>
      </c>
      <c r="AM143" s="6"/>
      <c r="AN143" s="6"/>
      <c r="AO143" s="6"/>
      <c r="AP143" s="6"/>
      <c r="AQ143" s="26"/>
      <c r="AR143" s="29"/>
      <c r="AS143" s="23"/>
      <c r="AT143" s="141">
        <f t="shared" ref="AT143" si="2313">IF($H142=0,0,IF($B133=$B139,IF($H144&gt;0,$H144+AT137,AU139+AT137),IF($H144&gt;0,$H144,AU139)))</f>
        <v>0</v>
      </c>
      <c r="AU143" s="7">
        <f t="shared" si="2304"/>
        <v>0</v>
      </c>
      <c r="AV143" s="6"/>
      <c r="AW143" s="6"/>
      <c r="AX143" s="6"/>
      <c r="AY143" s="6"/>
      <c r="AZ143" s="26"/>
      <c r="BA143" s="29"/>
      <c r="BB143" s="23"/>
    </row>
    <row r="144" spans="1:54" ht="18.75" customHeight="1" thickBot="1" x14ac:dyDescent="0.25">
      <c r="A144" s="1">
        <f t="shared" si="2307"/>
        <v>0</v>
      </c>
      <c r="B144" s="323" t="str">
        <f>IF(B139="",Wydruk!$AE$6,IF(J140=0,Wydruk!$AE$7,IF(AND(G140&lt;G141,B139&lt;&gt;$B145),Wydruk!$AE$13,IF(AND($B139=$B133,$B139&lt;&gt;$B145),IF(OR(OR(J144&lt;4,J144&gt;5),OR(S144&lt;4,S144&gt;5),OR(AB144&lt;4,AB144&gt;5),OR(AK144&lt;4,AK144&gt;5),OR(AND(AT144&lt;4,AT144&gt;0),AT144&gt;5)),Wydruk!$AE$8,Wydruk!$AE$9),IF($B139=$B145,IF($F143&lt;&gt;0,Wydruk!$AE$12,Wydruk!$AE$10),IF(OR(OR(J140&lt;4,J140&gt;5),OR(S140&lt;4,S140&gt;5),OR(AB140&lt;4,AB140&gt;5),OR(AK140&lt;4,AK140&gt;5),OR(AND(AT140&lt;4,AT140&gt;0),AT140&gt;5)),Wydruk!$AE$8,Wydruk!$AE$11))))))</f>
        <v>Uzupełnij liczby godzin tygodniowego planu</v>
      </c>
      <c r="C144" s="324"/>
      <c r="D144" s="324"/>
      <c r="E144" s="324"/>
      <c r="F144" s="173">
        <f>luty!F144</f>
        <v>0</v>
      </c>
      <c r="G144" s="184">
        <f>luty!G144</f>
        <v>0</v>
      </c>
      <c r="H144" s="191">
        <f t="shared" ref="H144" si="2314">IF(OR($G144=0,$F144=0,$G144="",$F144=""),0,$G144/$F144)</f>
        <v>0</v>
      </c>
      <c r="I144" s="193"/>
      <c r="J144" s="176">
        <f t="shared" ref="J144" si="2315">IF($B133=$B139,IF(L139+L134&gt;0,1,0)+IF(M139+M134&gt;0,1,0)+IF(N139+N134&gt;0,1,0)+IF(O139+O134&gt;0,1,0)+IF(P139+P134&gt;0,1,0)+IF(Q139+Q134&gt;0,1,0)+IF(R139+R134&gt;0,1,0),J140)</f>
        <v>0</v>
      </c>
      <c r="K144" s="133">
        <f t="shared" ref="K144" si="2316">IF(OR($B139=$B145,J144=0,(K140-Q144+O144)&lt;=0),0,(K140-Q144+O144)/J144)</f>
        <v>0</v>
      </c>
      <c r="L144" s="137">
        <f t="shared" ref="L144" si="2317">IF(K144*(7-J141)&lt;=0,0,K144*(7-J141))</f>
        <v>0</v>
      </c>
      <c r="M144" s="311">
        <f t="shared" ref="M144" si="2318">ROUND(IF(OR(K141-K144*(7-J141)+P144&lt;0,$B139=$B145,K144&lt;=0,K141=0),0,IF(K141-K144*(7-J141)+P144&gt;Q144-O144+P144,Q144-O144+P144,K141-K144*(7-J141)+P144)),1)</f>
        <v>0</v>
      </c>
      <c r="N144" s="312"/>
      <c r="O144" s="139">
        <f t="shared" ref="O144" si="2319">IF(OR($B139=$B145,J140=0),0,IF($B139=$B133,J139,$F139))</f>
        <v>0</v>
      </c>
      <c r="P144" s="30">
        <f t="shared" ref="P144" si="2320">IF(OR($B139=$B145,J144=0),0,$G141-$G140)</f>
        <v>0</v>
      </c>
      <c r="Q144" s="134">
        <f t="shared" ref="Q144" si="2321">IF(OR($B139=$B145,J144=0),0,J143)</f>
        <v>0</v>
      </c>
      <c r="R144" s="138">
        <f t="shared" ref="R144" si="2322">IF($B139=$B145,0,K141)</f>
        <v>0</v>
      </c>
      <c r="S144" s="176">
        <f t="shared" ref="S144" si="2323">IF($B133=$B139,IF(U139+U134&gt;0,1,0)+IF(V139+V134&gt;0,1,0)+IF(W139+W134&gt;0,1,0)+IF(X139+X134&gt;0,1,0)+IF(Y139+Y134&gt;0,1,0)+IF(Z139+Z134&gt;0,1,0)+IF(AA139+AA134&gt;0,1,0),S140)</f>
        <v>0</v>
      </c>
      <c r="T144" s="133">
        <f t="shared" ref="T144" si="2324">IF(OR($B139=$B145,S144=0,(T140-Z144+X144)&lt;=0),0,(T140-Z144+X144)/S144)</f>
        <v>0</v>
      </c>
      <c r="U144" s="137">
        <f t="shared" ref="U144" si="2325">IF(T144*(7-S141)&lt;=0,0,T144*(7-S141))</f>
        <v>0</v>
      </c>
      <c r="V144" s="311">
        <f t="shared" ref="V144" si="2326">ROUND(IF(OR(T141-T144*(7-S141)+Y144&lt;0,$B139=$B145,T144&lt;=0,T141=0),0,IF(T141-T144*(7-S141)+Y144&gt;Z144-X144+Y144,Z144-X144+Y144,T141-T144*(7-S141)+Y144)),1)</f>
        <v>0</v>
      </c>
      <c r="W144" s="312"/>
      <c r="X144" s="139">
        <f t="shared" ref="X144" si="2327">IF(OR($B139=$B145,S140=0),0,IF($B139=$B133,S139,$F139))</f>
        <v>0</v>
      </c>
      <c r="Y144" s="30">
        <f t="shared" ref="Y144" si="2328">IF(OR($B139=$B145,S144=0),0,$G141-$G140)</f>
        <v>0</v>
      </c>
      <c r="Z144" s="134">
        <f t="shared" ref="Z144" si="2329">IF(OR($B139=$B145,S144=0),0,S143)</f>
        <v>0</v>
      </c>
      <c r="AA144" s="138">
        <f t="shared" ref="AA144" si="2330">IF($B139=$B145,0,T141)</f>
        <v>0</v>
      </c>
      <c r="AB144" s="176">
        <f t="shared" ref="AB144" si="2331">IF($B133=$B139,IF(AD139+AD134&gt;0,1,0)+IF(AE139+AE134&gt;0,1,0)+IF(AF139+AF134&gt;0,1,0)+IF(AG139+AG134&gt;0,1,0)+IF(AH139+AH134&gt;0,1,0)+IF(AI139+AI134&gt;0,1,0)+IF(AJ139+AJ134&gt;0,1,0),AB140)</f>
        <v>0</v>
      </c>
      <c r="AC144" s="133">
        <f t="shared" ref="AC144" si="2332">IF(OR($B139=$B145,AB144=0,(AC140-AI144+AG144)&lt;=0),0,(AC140-AI144+AG144)/AB144)</f>
        <v>0</v>
      </c>
      <c r="AD144" s="137">
        <f t="shared" ref="AD144" si="2333">IF(AC144*(7-AB141)&lt;=0,0,AC144*(7-AB141))</f>
        <v>0</v>
      </c>
      <c r="AE144" s="311">
        <f t="shared" ref="AE144" si="2334">ROUND(IF(OR(AC141-AC144*(7-AB141)+AH144&lt;0,$B139=$B145,AC144&lt;=0,AC141=0),0,IF(AC141-AC144*(7-AB141)+AH144&gt;AI144-AG144+AH144,AI144-AG144+AH144,AC141-AC144*(7-AB141)+AH144)),1)</f>
        <v>0</v>
      </c>
      <c r="AF144" s="312"/>
      <c r="AG144" s="139">
        <f t="shared" ref="AG144" si="2335">IF(OR($B139=$B145,AB140=0),0,IF($B139=$B133,AB139,$F139))</f>
        <v>0</v>
      </c>
      <c r="AH144" s="30">
        <f t="shared" ref="AH144" si="2336">IF(OR($B139=$B145,AB144=0),0,$G141-$G140)</f>
        <v>0</v>
      </c>
      <c r="AI144" s="134">
        <f t="shared" ref="AI144" si="2337">IF(OR($B139=$B145,AB144=0),0,AB143)</f>
        <v>0</v>
      </c>
      <c r="AJ144" s="138">
        <f t="shared" ref="AJ144" si="2338">IF($B139=$B145,0,AC141)</f>
        <v>0</v>
      </c>
      <c r="AK144" s="176">
        <f t="shared" ref="AK144" si="2339">IF($B133=$B139,IF(AM139+AM134&gt;0,1,0)+IF(AN139+AN134&gt;0,1,0)+IF(AO139+AO134&gt;0,1,0)+IF(AP139+AP134&gt;0,1,0)+IF(AQ139+AQ134&gt;0,1,0)+IF(AR139+AR134&gt;0,1,0)+IF(AS139+AS134&gt;0,1,0),AK140)</f>
        <v>0</v>
      </c>
      <c r="AL144" s="133">
        <f t="shared" ref="AL144" si="2340">IF(OR($B139=$B145,AK144=0,(AL140-AR144+AP144)&lt;=0),0,(AL140-AR144+AP144)/AK144)</f>
        <v>0</v>
      </c>
      <c r="AM144" s="137">
        <f t="shared" ref="AM144" si="2341">IF(AL144*(7-AK141)&lt;=0,0,AL144*(7-AK141))</f>
        <v>0</v>
      </c>
      <c r="AN144" s="311">
        <f t="shared" ref="AN144" si="2342">ROUND(IF(OR(AL141-AL144*(7-AK141)+AQ144&lt;0,$B139=$B145,AL144&lt;=0,AL141=0),0,IF(AL141-AL144*(7-AK141)+AQ144&gt;AR144-AP144+AQ144,AR144-AP144+AQ144,AL141-AL144*(7-AK141)+AQ144)),1)</f>
        <v>0</v>
      </c>
      <c r="AO144" s="312"/>
      <c r="AP144" s="139">
        <f t="shared" ref="AP144" si="2343">IF(OR($B139=$B145,AK140=0),0,IF($B139=$B133,AK139,$F139))</f>
        <v>0</v>
      </c>
      <c r="AQ144" s="30">
        <f t="shared" ref="AQ144" si="2344">IF(OR($B139=$B145,AK144=0),0,$G141-$G140)</f>
        <v>0</v>
      </c>
      <c r="AR144" s="134">
        <f t="shared" ref="AR144" si="2345">IF(OR($B139=$B145,AK144=0),0,AK143)</f>
        <v>0</v>
      </c>
      <c r="AS144" s="138">
        <f t="shared" ref="AS144" si="2346">IF($B139=$B145,0,AL141)</f>
        <v>0</v>
      </c>
      <c r="AT144" s="176">
        <f t="shared" ref="AT144" si="2347">IF($B133=$B139,IF(AV139+AV134&gt;0,1,0)+IF(AW139+AW134&gt;0,1,0)+IF(AX139+AX134&gt;0,1,0)+IF(AY139+AY134&gt;0,1,0)+IF(AZ139+AZ134&gt;0,1,0)+IF(BA139+BA134&gt;0,1,0)+IF(BB139+BB134&gt;0,1,0),AT140)</f>
        <v>0</v>
      </c>
      <c r="AU144" s="133">
        <f t="shared" ref="AU144" si="2348">IF(OR($B139=$B145,AT144=0,(AU140-BA144+AY144)&lt;=0),0,(AU140-BA144+AY144)/AT144)</f>
        <v>0</v>
      </c>
      <c r="AV144" s="137">
        <f t="shared" ref="AV144" si="2349">IF(AU144*(7-AT141)&lt;=0,0,AU144*(7-AT141))</f>
        <v>0</v>
      </c>
      <c r="AW144" s="311">
        <f t="shared" ref="AW144" si="2350">ROUND(IF(OR(AU141-AU144*(7-AT141)+AZ144&lt;0,$B139=$B145,AU144&lt;=0,AU141=0),0,IF(AU141-AU144*(7-AT141)+AZ144&gt;BA144-AY144+AZ144,BA144-AY144+AZ144,AU141-AU144*(7-AT141)+AZ144)),1)</f>
        <v>0</v>
      </c>
      <c r="AX144" s="312"/>
      <c r="AY144" s="139">
        <f t="shared" ref="AY144" si="2351">IF(OR($B139=$B145,AT140=0),0,IF($B139=$B133,AT139,$F139))</f>
        <v>0</v>
      </c>
      <c r="AZ144" s="30">
        <f t="shared" ref="AZ144" si="2352">IF(OR($B139=$B145,AT144=0),0,$G141-$G140)</f>
        <v>0</v>
      </c>
      <c r="BA144" s="134">
        <f t="shared" ref="BA144" si="2353">IF(OR($B139=$B145,AT144=0),0,AT143)</f>
        <v>0</v>
      </c>
      <c r="BB144" s="138">
        <f t="shared" ref="BB144" si="2354">IF($B139=$B145,0,AU141)</f>
        <v>0</v>
      </c>
    </row>
    <row r="145" spans="1:54" ht="15.75" x14ac:dyDescent="0.2">
      <c r="A145" s="1">
        <f t="shared" ref="A145" si="2355">IF(B145="","1. Niewypełnione",B145)</f>
        <v>0</v>
      </c>
      <c r="B145" s="320">
        <f>luty!B145</f>
        <v>0</v>
      </c>
      <c r="C145" s="321">
        <f>luty!C145</f>
        <v>0</v>
      </c>
      <c r="D145" s="321">
        <f>luty!D145</f>
        <v>0</v>
      </c>
      <c r="E145" s="321">
        <f>luty!E145</f>
        <v>0</v>
      </c>
      <c r="F145" s="177">
        <f>luty!F145</f>
        <v>18</v>
      </c>
      <c r="G145" s="185">
        <f>luty!G145</f>
        <v>18</v>
      </c>
      <c r="H145" s="177"/>
      <c r="I145" s="192">
        <f t="shared" ref="I145:I149" si="2356">K145+T145+AC145+AL145+AU145</f>
        <v>0</v>
      </c>
      <c r="J145" s="186">
        <f t="shared" ref="J145" si="2357">IF(OR($B145=$B151,J148=0),0,ROUND((K146+P150)/J148,0))</f>
        <v>0</v>
      </c>
      <c r="K145" s="51">
        <f t="shared" ref="K145:K146" si="2358">SUM(L145:R145)</f>
        <v>0</v>
      </c>
      <c r="L145" s="52">
        <f>luty!L145</f>
        <v>0</v>
      </c>
      <c r="M145" s="52">
        <f>luty!M145</f>
        <v>0</v>
      </c>
      <c r="N145" s="52">
        <f>luty!N145</f>
        <v>0</v>
      </c>
      <c r="O145" s="52">
        <f>luty!O145</f>
        <v>0</v>
      </c>
      <c r="P145" s="53">
        <f>luty!P145</f>
        <v>0</v>
      </c>
      <c r="Q145" s="54">
        <f>luty!Q145</f>
        <v>0</v>
      </c>
      <c r="R145" s="55">
        <f>luty!R145</f>
        <v>0</v>
      </c>
      <c r="S145" s="188">
        <f t="shared" ref="S145" si="2359">IF(OR($B145=$B151,S148=0),0,ROUND((T146+Y150)/S148,0))</f>
        <v>0</v>
      </c>
      <c r="T145" s="51">
        <f t="shared" ref="T145:T146" si="2360">SUM(U145:AA145)</f>
        <v>0</v>
      </c>
      <c r="U145" s="52">
        <f>luty!U145</f>
        <v>0</v>
      </c>
      <c r="V145" s="52">
        <f>luty!V145</f>
        <v>0</v>
      </c>
      <c r="W145" s="52">
        <f>luty!W145</f>
        <v>0</v>
      </c>
      <c r="X145" s="52">
        <f>luty!X145</f>
        <v>0</v>
      </c>
      <c r="Y145" s="53">
        <f>luty!Y145</f>
        <v>0</v>
      </c>
      <c r="Z145" s="54">
        <f>luty!Z145</f>
        <v>0</v>
      </c>
      <c r="AA145" s="55">
        <f>luty!AA145</f>
        <v>0</v>
      </c>
      <c r="AB145" s="188">
        <f t="shared" ref="AB145" si="2361">IF(OR($B145=$B151,AB148=0),0,ROUND((AC146+AH150)/AB148,0))</f>
        <v>0</v>
      </c>
      <c r="AC145" s="51">
        <f t="shared" ref="AC145:AC146" si="2362">SUM(AD145:AJ145)</f>
        <v>0</v>
      </c>
      <c r="AD145" s="52">
        <f>luty!AD145</f>
        <v>0</v>
      </c>
      <c r="AE145" s="52">
        <f>luty!AE145</f>
        <v>0</v>
      </c>
      <c r="AF145" s="52">
        <f>luty!AF145</f>
        <v>0</v>
      </c>
      <c r="AG145" s="52">
        <f>luty!AG145</f>
        <v>0</v>
      </c>
      <c r="AH145" s="53">
        <f>luty!AH145</f>
        <v>0</v>
      </c>
      <c r="AI145" s="54">
        <f>luty!AI145</f>
        <v>0</v>
      </c>
      <c r="AJ145" s="55">
        <f>luty!AJ145</f>
        <v>0</v>
      </c>
      <c r="AK145" s="188">
        <f t="shared" ref="AK145" si="2363">IF(OR($B145=$B151,AK148=0),0,ROUND((AL146+AQ150)/AK148,0))</f>
        <v>0</v>
      </c>
      <c r="AL145" s="51">
        <f t="shared" ref="AL145:AL146" si="2364">SUM(AM145:AS145)</f>
        <v>0</v>
      </c>
      <c r="AM145" s="52">
        <f>luty!AM145</f>
        <v>0</v>
      </c>
      <c r="AN145" s="52">
        <f>luty!AN145</f>
        <v>0</v>
      </c>
      <c r="AO145" s="52">
        <f>luty!AO145</f>
        <v>0</v>
      </c>
      <c r="AP145" s="52">
        <f>luty!AP145</f>
        <v>0</v>
      </c>
      <c r="AQ145" s="53">
        <f>luty!AQ145</f>
        <v>0</v>
      </c>
      <c r="AR145" s="54">
        <f>luty!AR145</f>
        <v>0</v>
      </c>
      <c r="AS145" s="55">
        <f>luty!AS145</f>
        <v>0</v>
      </c>
      <c r="AT145" s="188">
        <f t="shared" ref="AT145" si="2365">IF(OR($B145=$B151,AT148=0),0,ROUND((AU146+AZ150)/AT148,0))</f>
        <v>0</v>
      </c>
      <c r="AU145" s="51">
        <f t="shared" ref="AU145:AU146" si="2366">SUM(AV145:BB145)</f>
        <v>0</v>
      </c>
      <c r="AV145" s="52">
        <f t="shared" ref="AV145" si="2367">IF(SUM($AM$9:$AS$9)=SUM($AV$9:$BB$9),AM145,IF(AND(SUM($AV$9:$BB$9)&gt;42,SUM($AV$9:$BB$9)&lt;49),AM145,0))</f>
        <v>0</v>
      </c>
      <c r="AW145" s="52">
        <f t="shared" ref="AW145" si="2368">IF(SUM($AM$9:$AS$9)=SUM($AV$9:$BB$9),AN145,IF(AND(SUM($AV$9:$BB$9)&gt;42,SUM($AV$9:$BB$9)&lt;49),AN145,0))</f>
        <v>0</v>
      </c>
      <c r="AX145" s="52">
        <f t="shared" ref="AX145" si="2369">IF(SUM($AM$9:$AS$9)=SUM($AV$9:$BB$9),AO145,IF(AND(SUM($AV$9:$BB$9)&gt;42,SUM($AV$9:$BB$9)&lt;49),AO145,0))</f>
        <v>0</v>
      </c>
      <c r="AY145" s="52">
        <f t="shared" ref="AY145" si="2370">IF(SUM($AM$9:$AS$9)=SUM($AV$9:$BB$9),AP145,IF(AND(SUM($AV$9:$BB$9)&gt;42,SUM($AV$9:$BB$9)&lt;49),AP145,0))</f>
        <v>0</v>
      </c>
      <c r="AZ145" s="53">
        <f t="shared" ref="AZ145" si="2371">IF(SUM($AM$9:$AS$9)=SUM($AV$9:$BB$9),AQ145,IF(AND(SUM($AV$9:$BB$9)&gt;42,SUM($AV$9:$BB$9)&lt;49),AQ145,0))</f>
        <v>0</v>
      </c>
      <c r="BA145" s="54">
        <f t="shared" ref="BA145" si="2372">IF(SUM($AM$9:$AS$9)=SUM($AV$9:$BB$9),AR145,IF(AND(SUM($AV$9:$BB$9)&gt;42,SUM($AV$9:$BB$9)&lt;49),AR145,0))</f>
        <v>0</v>
      </c>
      <c r="BB145" s="55">
        <f t="shared" ref="BB145" si="2373">IF(SUM($AM$9:$AS$9)=SUM($AV$9:$BB$9),AS145,IF(AND(SUM($AV$9:$BB$9)&gt;42,SUM($AV$9:$BB$9)&lt;49),AS145,0))</f>
        <v>0</v>
      </c>
    </row>
    <row r="146" spans="1:54" ht="12.75" hidden="1" customHeight="1" x14ac:dyDescent="0.2">
      <c r="B146" s="93"/>
      <c r="C146" s="94"/>
      <c r="D146" s="95"/>
      <c r="E146" s="115"/>
      <c r="F146" s="140" t="b">
        <f t="shared" ref="F146" si="2374">IF($B139=$B145,OR(F140,G145&lt;F145),G145&lt;F145)</f>
        <v>0</v>
      </c>
      <c r="G146" s="189">
        <f t="shared" ref="G146" si="2375">IF(AND($B139=$B145,$B139&lt;&gt;"",$B139&lt;&gt;0),G145+G140,G145)</f>
        <v>18</v>
      </c>
      <c r="H146" s="120"/>
      <c r="I146" s="165">
        <f t="shared" si="2356"/>
        <v>0</v>
      </c>
      <c r="J146" s="194">
        <f t="shared" ref="J146" si="2376">7-COUNTIF(L145:R145,0)-COUNTIF(L145:R145,"")</f>
        <v>0</v>
      </c>
      <c r="K146" s="22">
        <f t="shared" si="2358"/>
        <v>0</v>
      </c>
      <c r="L146" s="35">
        <f t="shared" ref="L146:R146" si="2377">IF($B139=$B145,L145+L140,L145)</f>
        <v>0</v>
      </c>
      <c r="M146" s="35">
        <f t="shared" si="2377"/>
        <v>0</v>
      </c>
      <c r="N146" s="35">
        <f t="shared" si="2377"/>
        <v>0</v>
      </c>
      <c r="O146" s="35">
        <f t="shared" si="2377"/>
        <v>0</v>
      </c>
      <c r="P146" s="36">
        <f t="shared" si="2377"/>
        <v>0</v>
      </c>
      <c r="Q146" s="37">
        <f t="shared" si="2377"/>
        <v>0</v>
      </c>
      <c r="R146" s="38">
        <f t="shared" si="2377"/>
        <v>0</v>
      </c>
      <c r="S146" s="194">
        <f t="shared" ref="S146" si="2378">7-COUNTIF(U145:AA145,0)-COUNTIF(U145:AA145,"")</f>
        <v>0</v>
      </c>
      <c r="T146" s="22">
        <f t="shared" si="2360"/>
        <v>0</v>
      </c>
      <c r="U146" s="35">
        <f t="shared" ref="U146:AA146" si="2379">IF($B139=$B145,U145+U140,U145)</f>
        <v>0</v>
      </c>
      <c r="V146" s="35">
        <f t="shared" si="2379"/>
        <v>0</v>
      </c>
      <c r="W146" s="35">
        <f t="shared" si="2379"/>
        <v>0</v>
      </c>
      <c r="X146" s="35">
        <f t="shared" si="2379"/>
        <v>0</v>
      </c>
      <c r="Y146" s="36">
        <f t="shared" si="2379"/>
        <v>0</v>
      </c>
      <c r="Z146" s="37">
        <f t="shared" si="2379"/>
        <v>0</v>
      </c>
      <c r="AA146" s="38">
        <f t="shared" si="2379"/>
        <v>0</v>
      </c>
      <c r="AB146" s="194">
        <f t="shared" ref="AB146" si="2380">7-COUNTIF(AD145:AJ145,0)-COUNTIF(AD145:AJ145,"")</f>
        <v>0</v>
      </c>
      <c r="AC146" s="22">
        <f t="shared" si="2362"/>
        <v>0</v>
      </c>
      <c r="AD146" s="35">
        <f t="shared" ref="AD146:AJ146" si="2381">IF($B139=$B145,AD145+AD140,AD145)</f>
        <v>0</v>
      </c>
      <c r="AE146" s="35">
        <f t="shared" si="2381"/>
        <v>0</v>
      </c>
      <c r="AF146" s="35">
        <f t="shared" si="2381"/>
        <v>0</v>
      </c>
      <c r="AG146" s="35">
        <f t="shared" si="2381"/>
        <v>0</v>
      </c>
      <c r="AH146" s="36">
        <f t="shared" si="2381"/>
        <v>0</v>
      </c>
      <c r="AI146" s="37">
        <f t="shared" si="2381"/>
        <v>0</v>
      </c>
      <c r="AJ146" s="38">
        <f t="shared" si="2381"/>
        <v>0</v>
      </c>
      <c r="AK146" s="194">
        <f t="shared" ref="AK146" si="2382">7-COUNTIF(AM145:AS145,0)-COUNTIF(AM145:AS145,"")</f>
        <v>0</v>
      </c>
      <c r="AL146" s="22">
        <f t="shared" si="2364"/>
        <v>0</v>
      </c>
      <c r="AM146" s="35">
        <f t="shared" ref="AM146:AS146" si="2383">IF($B139=$B145,AM145+AM140,AM145)</f>
        <v>0</v>
      </c>
      <c r="AN146" s="35">
        <f t="shared" si="2383"/>
        <v>0</v>
      </c>
      <c r="AO146" s="35">
        <f t="shared" si="2383"/>
        <v>0</v>
      </c>
      <c r="AP146" s="35">
        <f t="shared" si="2383"/>
        <v>0</v>
      </c>
      <c r="AQ146" s="36">
        <f t="shared" si="2383"/>
        <v>0</v>
      </c>
      <c r="AR146" s="37">
        <f t="shared" si="2383"/>
        <v>0</v>
      </c>
      <c r="AS146" s="38">
        <f t="shared" si="2383"/>
        <v>0</v>
      </c>
      <c r="AT146" s="194">
        <f t="shared" ref="AT146" si="2384">7-COUNTIF(AV145:BB145,0)-COUNTIF(AV145:BB145,"")</f>
        <v>0</v>
      </c>
      <c r="AU146" s="22">
        <f t="shared" si="2366"/>
        <v>0</v>
      </c>
      <c r="AV146" s="35">
        <f t="shared" ref="AV146:BB146" si="2385">IF($B139=$B145,AV145+AV140,AV145)</f>
        <v>0</v>
      </c>
      <c r="AW146" s="35">
        <f t="shared" si="2385"/>
        <v>0</v>
      </c>
      <c r="AX146" s="35">
        <f t="shared" si="2385"/>
        <v>0</v>
      </c>
      <c r="AY146" s="35">
        <f t="shared" si="2385"/>
        <v>0</v>
      </c>
      <c r="AZ146" s="36">
        <f t="shared" si="2385"/>
        <v>0</v>
      </c>
      <c r="BA146" s="37">
        <f t="shared" si="2385"/>
        <v>0</v>
      </c>
      <c r="BB146" s="38">
        <f t="shared" si="2385"/>
        <v>0</v>
      </c>
    </row>
    <row r="147" spans="1:54" ht="15" hidden="1" customHeight="1" x14ac:dyDescent="0.2">
      <c r="B147" s="116"/>
      <c r="C147" s="117"/>
      <c r="D147" s="118"/>
      <c r="E147" s="119"/>
      <c r="F147" s="92"/>
      <c r="G147" s="190">
        <f t="shared" ref="G147" si="2386">IF(AND($B139=$B145,$B139&lt;&gt;"",$B139&lt;&gt;0),F145+G141,F145)</f>
        <v>18</v>
      </c>
      <c r="H147" s="121"/>
      <c r="I147" s="165">
        <f t="shared" si="2356"/>
        <v>0</v>
      </c>
      <c r="J147" s="195">
        <f t="shared" ref="J147" si="2387">IF($B145=$B139,COUNTIF(L147:R147,0),COUNTIF(L148:R148,0)+COUNTIF(L148:R148,""))</f>
        <v>7</v>
      </c>
      <c r="K147" s="39">
        <f t="shared" ref="K147:R147" si="2388">IF($B139=$B145,K148+K141,K148)</f>
        <v>0</v>
      </c>
      <c r="L147" s="40">
        <f t="shared" si="2388"/>
        <v>0</v>
      </c>
      <c r="M147" s="40">
        <f t="shared" si="2388"/>
        <v>0</v>
      </c>
      <c r="N147" s="40">
        <f t="shared" si="2388"/>
        <v>0</v>
      </c>
      <c r="O147" s="40">
        <f t="shared" si="2388"/>
        <v>0</v>
      </c>
      <c r="P147" s="41">
        <f t="shared" si="2388"/>
        <v>0</v>
      </c>
      <c r="Q147" s="42">
        <f t="shared" si="2388"/>
        <v>0</v>
      </c>
      <c r="R147" s="43">
        <f t="shared" si="2388"/>
        <v>0</v>
      </c>
      <c r="S147" s="195">
        <f t="shared" ref="S147" si="2389">IF($B145=$B139,COUNTIF(U147:AA147,0),COUNTIF(U148:AA148,0)+COUNTIF(U148:AA148,""))</f>
        <v>7</v>
      </c>
      <c r="T147" s="39">
        <f t="shared" ref="T147:AA147" si="2390">IF($B139=$B145,T148+T141,T148)</f>
        <v>0</v>
      </c>
      <c r="U147" s="40">
        <f t="shared" si="2390"/>
        <v>0</v>
      </c>
      <c r="V147" s="40">
        <f t="shared" si="2390"/>
        <v>0</v>
      </c>
      <c r="W147" s="40">
        <f t="shared" si="2390"/>
        <v>0</v>
      </c>
      <c r="X147" s="40">
        <f t="shared" si="2390"/>
        <v>0</v>
      </c>
      <c r="Y147" s="41">
        <f t="shared" si="2390"/>
        <v>0</v>
      </c>
      <c r="Z147" s="42">
        <f t="shared" si="2390"/>
        <v>0</v>
      </c>
      <c r="AA147" s="43">
        <f t="shared" si="2390"/>
        <v>0</v>
      </c>
      <c r="AB147" s="195">
        <f t="shared" ref="AB147" si="2391">IF($B145=$B139,COUNTIF(AD147:AJ147,0),COUNTIF(AD148:AJ148,0)+COUNTIF(AD148:AJ148,""))</f>
        <v>7</v>
      </c>
      <c r="AC147" s="39">
        <f t="shared" ref="AC147:AJ147" si="2392">IF($B139=$B145,AC148+AC141,AC148)</f>
        <v>0</v>
      </c>
      <c r="AD147" s="40">
        <f t="shared" si="2392"/>
        <v>0</v>
      </c>
      <c r="AE147" s="40">
        <f t="shared" si="2392"/>
        <v>0</v>
      </c>
      <c r="AF147" s="40">
        <f t="shared" si="2392"/>
        <v>0</v>
      </c>
      <c r="AG147" s="40">
        <f t="shared" si="2392"/>
        <v>0</v>
      </c>
      <c r="AH147" s="41">
        <f t="shared" si="2392"/>
        <v>0</v>
      </c>
      <c r="AI147" s="42">
        <f t="shared" si="2392"/>
        <v>0</v>
      </c>
      <c r="AJ147" s="43">
        <f t="shared" si="2392"/>
        <v>0</v>
      </c>
      <c r="AK147" s="195">
        <f t="shared" ref="AK147" si="2393">IF($B145=$B139,COUNTIF(AM147:AS147,0),COUNTIF(AM148:AS148,0)+COUNTIF(AM148:AS148,""))</f>
        <v>7</v>
      </c>
      <c r="AL147" s="39">
        <f t="shared" ref="AL147:AS147" si="2394">IF($B139=$B145,AL148+AL141,AL148)</f>
        <v>0</v>
      </c>
      <c r="AM147" s="40">
        <f t="shared" si="2394"/>
        <v>0</v>
      </c>
      <c r="AN147" s="40">
        <f t="shared" si="2394"/>
        <v>0</v>
      </c>
      <c r="AO147" s="40">
        <f t="shared" si="2394"/>
        <v>0</v>
      </c>
      <c r="AP147" s="40">
        <f t="shared" si="2394"/>
        <v>0</v>
      </c>
      <c r="AQ147" s="41">
        <f t="shared" si="2394"/>
        <v>0</v>
      </c>
      <c r="AR147" s="42">
        <f t="shared" si="2394"/>
        <v>0</v>
      </c>
      <c r="AS147" s="43">
        <f t="shared" si="2394"/>
        <v>0</v>
      </c>
      <c r="AT147" s="195">
        <f t="shared" ref="AT147" si="2395">IF($B145=$B139,COUNTIF(AV147:BB147,0),COUNTIF(AV148:BB148,0)+COUNTIF(AV148:BB148,""))</f>
        <v>7</v>
      </c>
      <c r="AU147" s="39">
        <f t="shared" ref="AU147:BB147" si="2396">IF($B139=$B145,AU148+AU141,AU148)</f>
        <v>0</v>
      </c>
      <c r="AV147" s="40">
        <f t="shared" si="2396"/>
        <v>0</v>
      </c>
      <c r="AW147" s="40">
        <f t="shared" si="2396"/>
        <v>0</v>
      </c>
      <c r="AX147" s="40">
        <f t="shared" si="2396"/>
        <v>0</v>
      </c>
      <c r="AY147" s="40">
        <f t="shared" si="2396"/>
        <v>0</v>
      </c>
      <c r="AZ147" s="41">
        <f t="shared" si="2396"/>
        <v>0</v>
      </c>
      <c r="BA147" s="42">
        <f t="shared" si="2396"/>
        <v>0</v>
      </c>
      <c r="BB147" s="43">
        <f t="shared" si="2396"/>
        <v>0</v>
      </c>
    </row>
    <row r="148" spans="1:54" ht="15.75" customHeight="1" x14ac:dyDescent="0.2">
      <c r="A148" s="1">
        <f t="shared" ref="A148" si="2397">A145</f>
        <v>0</v>
      </c>
      <c r="B148" s="313">
        <f t="shared" ref="B148" si="2398">B142+1</f>
        <v>22</v>
      </c>
      <c r="C148" s="314"/>
      <c r="D148" s="314"/>
      <c r="E148" s="314"/>
      <c r="F148" s="31"/>
      <c r="G148" s="183"/>
      <c r="H148" s="122">
        <f t="shared" ref="H148" si="2399">5-COUNTIF(AU145,0)-COUNTIF(AL145,0)-COUNTIF(AC145,0)-COUNTIF(T145,0)-COUNTIF(K145,0)</f>
        <v>0</v>
      </c>
      <c r="I148" s="165">
        <f t="shared" si="2356"/>
        <v>0</v>
      </c>
      <c r="J148" s="187">
        <f t="shared" ref="J148" si="2400">IF($B145=$B139,J142+IF($F145&lt;&gt;$G145,(K145+$G147-$G146)/$F145,K145/$F145),IF($F145&lt;&gt;G145,(K145+$G147-$G146)/$F145,K145/$F145))</f>
        <v>0</v>
      </c>
      <c r="K148" s="7">
        <f t="shared" ref="K148:K149" si="2401">SUM(L148:R148)</f>
        <v>0</v>
      </c>
      <c r="L148" s="26">
        <f t="shared" ref="L148:R148" si="2402">L145</f>
        <v>0</v>
      </c>
      <c r="M148" s="26">
        <f t="shared" si="2402"/>
        <v>0</v>
      </c>
      <c r="N148" s="26">
        <f t="shared" si="2402"/>
        <v>0</v>
      </c>
      <c r="O148" s="26">
        <f t="shared" si="2402"/>
        <v>0</v>
      </c>
      <c r="P148" s="26">
        <f t="shared" si="2402"/>
        <v>0</v>
      </c>
      <c r="Q148" s="29">
        <f t="shared" si="2402"/>
        <v>0</v>
      </c>
      <c r="R148" s="23">
        <f t="shared" si="2402"/>
        <v>0</v>
      </c>
      <c r="S148" s="187">
        <f t="shared" ref="S148" si="2403">IF($B145=$B139,S142+IF($F145&lt;&gt;$G145,(T145+$G147-$G146)/$F145,T145/$F145),IF($F145&lt;&gt;P145,(T145+$G147-$G146)/$F145,T145/$F145))</f>
        <v>0</v>
      </c>
      <c r="T148" s="7">
        <f t="shared" ref="T148:T149" si="2404">SUM(U148:AA148)</f>
        <v>0</v>
      </c>
      <c r="U148" s="26">
        <f t="shared" ref="U148:AA148" si="2405">U145</f>
        <v>0</v>
      </c>
      <c r="V148" s="26">
        <f t="shared" si="2405"/>
        <v>0</v>
      </c>
      <c r="W148" s="26">
        <f t="shared" si="2405"/>
        <v>0</v>
      </c>
      <c r="X148" s="26">
        <f t="shared" si="2405"/>
        <v>0</v>
      </c>
      <c r="Y148" s="113">
        <f t="shared" si="2405"/>
        <v>0</v>
      </c>
      <c r="Z148" s="29">
        <f t="shared" si="2405"/>
        <v>0</v>
      </c>
      <c r="AA148" s="23">
        <f t="shared" si="2405"/>
        <v>0</v>
      </c>
      <c r="AB148" s="187">
        <f t="shared" ref="AB148" si="2406">IF($B145=$B139,AB142+IF($F145&lt;&gt;$G145,(AC145+$G147-$G146)/$F145,AC145/$F145),IF($F145&lt;&gt;Y145,(AC145+$G147-$G146)/$F145,AC145/$F145))</f>
        <v>0</v>
      </c>
      <c r="AC148" s="7">
        <f t="shared" ref="AC148:AC149" si="2407">SUM(AD148:AJ148)</f>
        <v>0</v>
      </c>
      <c r="AD148" s="26">
        <f t="shared" ref="AD148:AJ148" si="2408">AD145</f>
        <v>0</v>
      </c>
      <c r="AE148" s="26">
        <f t="shared" si="2408"/>
        <v>0</v>
      </c>
      <c r="AF148" s="26">
        <f t="shared" si="2408"/>
        <v>0</v>
      </c>
      <c r="AG148" s="26">
        <f t="shared" si="2408"/>
        <v>0</v>
      </c>
      <c r="AH148" s="113">
        <f t="shared" si="2408"/>
        <v>0</v>
      </c>
      <c r="AI148" s="29">
        <f t="shared" si="2408"/>
        <v>0</v>
      </c>
      <c r="AJ148" s="23">
        <f t="shared" si="2408"/>
        <v>0</v>
      </c>
      <c r="AK148" s="187">
        <f t="shared" ref="AK148" si="2409">IF($B145=$B139,AK142+IF($F145&lt;&gt;$G145,(AL145+$G147-$G146)/$F145,AL145/$F145),IF($F145&lt;&gt;AH145,(AL145+$G147-$G146)/$F145,AL145/$F145))</f>
        <v>0</v>
      </c>
      <c r="AL148" s="7">
        <f t="shared" ref="AL148:AL149" si="2410">SUM(AM148:AS148)</f>
        <v>0</v>
      </c>
      <c r="AM148" s="26">
        <f t="shared" ref="AM148:AS148" si="2411">AM145</f>
        <v>0</v>
      </c>
      <c r="AN148" s="26">
        <f t="shared" si="2411"/>
        <v>0</v>
      </c>
      <c r="AO148" s="26">
        <f t="shared" si="2411"/>
        <v>0</v>
      </c>
      <c r="AP148" s="26">
        <f t="shared" si="2411"/>
        <v>0</v>
      </c>
      <c r="AQ148" s="113">
        <f t="shared" si="2411"/>
        <v>0</v>
      </c>
      <c r="AR148" s="29">
        <f t="shared" si="2411"/>
        <v>0</v>
      </c>
      <c r="AS148" s="23">
        <f t="shared" si="2411"/>
        <v>0</v>
      </c>
      <c r="AT148" s="187">
        <f t="shared" ref="AT148" si="2412">IF($B145=$B139,AT142+IF($F145&lt;&gt;$G145,(AU145+$G147-$G146)/$F145,AU145/$F145),IF($F145&lt;&gt;AQ145,(AU145+$G147-$G146)/$F145,AU145/$F145))</f>
        <v>0</v>
      </c>
      <c r="AU148" s="7">
        <f t="shared" ref="AU148:AU149" si="2413">SUM(AV148:BB148)</f>
        <v>0</v>
      </c>
      <c r="AV148" s="6">
        <f t="shared" ref="AV148" si="2414">IF(SUM($AM$9:$AS$9)=SUM($AV$9:$BB$9),AV145,IF(AND(SUM($AV$9:$BB$9)&gt;42,SUM($AV$9:$BB$9)&lt;49),AV145,0))</f>
        <v>0</v>
      </c>
      <c r="AW148" s="6">
        <f t="shared" ref="AW148:BB148" si="2415">IF(SUM($AM$9:$AS$9)=SUM($AV$9:$BB$9),AW145,IF(AND(SUM($AV$9:$BB$9)&gt;42,SUM($AV$9:$BB$9)&lt;49),AW145,0))</f>
        <v>0</v>
      </c>
      <c r="AX148" s="6">
        <f t="shared" si="2415"/>
        <v>0</v>
      </c>
      <c r="AY148" s="6">
        <f t="shared" si="2415"/>
        <v>0</v>
      </c>
      <c r="AZ148" s="26">
        <f t="shared" si="2415"/>
        <v>0</v>
      </c>
      <c r="BA148" s="29">
        <f t="shared" si="2415"/>
        <v>0</v>
      </c>
      <c r="BB148" s="23">
        <f t="shared" si="2415"/>
        <v>0</v>
      </c>
    </row>
    <row r="149" spans="1:54" ht="15.75" customHeight="1" x14ac:dyDescent="0.2">
      <c r="A149" s="1">
        <f t="shared" ref="A149:A150" si="2416">A148</f>
        <v>0</v>
      </c>
      <c r="B149" s="313"/>
      <c r="C149" s="314"/>
      <c r="D149" s="314"/>
      <c r="E149" s="314"/>
      <c r="F149" s="31"/>
      <c r="G149" s="183"/>
      <c r="H149" s="123">
        <f t="shared" ref="H149" si="2417">IF($B145=$B139,H143+F149,$F149)</f>
        <v>0</v>
      </c>
      <c r="I149" s="165">
        <f t="shared" si="2356"/>
        <v>0</v>
      </c>
      <c r="J149" s="141">
        <f t="shared" ref="J149" si="2418">IF($H148=0,0,IF($B139=$B145,IF($H150&gt;0,$H150+J143,K145+J143),IF($H150&gt;0,$H150,K145)))</f>
        <v>0</v>
      </c>
      <c r="K149" s="7">
        <f t="shared" si="2401"/>
        <v>0</v>
      </c>
      <c r="L149" s="6"/>
      <c r="M149" s="6"/>
      <c r="N149" s="6"/>
      <c r="O149" s="6"/>
      <c r="P149" s="26"/>
      <c r="Q149" s="29"/>
      <c r="R149" s="23"/>
      <c r="S149" s="141">
        <f t="shared" ref="S149" si="2419">IF($H148=0,0,IF($B139=$B145,IF($H150&gt;0,$H150+S143,T145+S143),IF($H150&gt;0,$H150,T145)))</f>
        <v>0</v>
      </c>
      <c r="T149" s="7">
        <f t="shared" si="2404"/>
        <v>0</v>
      </c>
      <c r="U149" s="6"/>
      <c r="V149" s="6"/>
      <c r="W149" s="6"/>
      <c r="X149" s="6"/>
      <c r="Y149" s="26"/>
      <c r="Z149" s="29"/>
      <c r="AA149" s="23"/>
      <c r="AB149" s="141">
        <f t="shared" ref="AB149" si="2420">IF($H148=0,0,IF($B139=$B145,IF($H150&gt;0,$H150+AB143,AC145+AB143),IF($H150&gt;0,$H150,AC145)))</f>
        <v>0</v>
      </c>
      <c r="AC149" s="7">
        <f t="shared" si="2407"/>
        <v>0</v>
      </c>
      <c r="AD149" s="6"/>
      <c r="AE149" s="6"/>
      <c r="AF149" s="6"/>
      <c r="AG149" s="6"/>
      <c r="AH149" s="26"/>
      <c r="AI149" s="29"/>
      <c r="AJ149" s="23"/>
      <c r="AK149" s="141">
        <f t="shared" ref="AK149" si="2421">IF($H148=0,0,IF($B139=$B145,IF($H150&gt;0,$H150+AK143,AL145+AK143),IF($H150&gt;0,$H150,AL145)))</f>
        <v>0</v>
      </c>
      <c r="AL149" s="7">
        <f t="shared" si="2410"/>
        <v>0</v>
      </c>
      <c r="AM149" s="6"/>
      <c r="AN149" s="6"/>
      <c r="AO149" s="6"/>
      <c r="AP149" s="6"/>
      <c r="AQ149" s="26"/>
      <c r="AR149" s="29"/>
      <c r="AS149" s="23"/>
      <c r="AT149" s="141">
        <f t="shared" ref="AT149" si="2422">IF($H148=0,0,IF($B139=$B145,IF($H150&gt;0,$H150+AT143,AU145+AT143),IF($H150&gt;0,$H150,AU145)))</f>
        <v>0</v>
      </c>
      <c r="AU149" s="7">
        <f t="shared" si="2413"/>
        <v>0</v>
      </c>
      <c r="AV149" s="6"/>
      <c r="AW149" s="6"/>
      <c r="AX149" s="6"/>
      <c r="AY149" s="6"/>
      <c r="AZ149" s="26"/>
      <c r="BA149" s="29"/>
      <c r="BB149" s="23"/>
    </row>
    <row r="150" spans="1:54" ht="18.75" customHeight="1" thickBot="1" x14ac:dyDescent="0.25">
      <c r="A150" s="1">
        <f t="shared" si="2416"/>
        <v>0</v>
      </c>
      <c r="B150" s="323" t="str">
        <f>IF(B145="",Wydruk!$AE$6,IF(J146=0,Wydruk!$AE$7,IF(AND(G146&lt;G147,B145&lt;&gt;$B151),Wydruk!$AE$13,IF(AND($B145=$B139,$B145&lt;&gt;$B151),IF(OR(OR(J150&lt;4,J150&gt;5),OR(S150&lt;4,S150&gt;5),OR(AB150&lt;4,AB150&gt;5),OR(AK150&lt;4,AK150&gt;5),OR(AND(AT150&lt;4,AT150&gt;0),AT150&gt;5)),Wydruk!$AE$8,Wydruk!$AE$9),IF($B145=$B151,IF($F149&lt;&gt;0,Wydruk!$AE$12,Wydruk!$AE$10),IF(OR(OR(J146&lt;4,J146&gt;5),OR(S146&lt;4,S146&gt;5),OR(AB146&lt;4,AB146&gt;5),OR(AK146&lt;4,AK146&gt;5),OR(AND(AT146&lt;4,AT146&gt;0),AT146&gt;5)),Wydruk!$AE$8,Wydruk!$AE$11))))))</f>
        <v>Uzupełnij liczby godzin tygodniowego planu</v>
      </c>
      <c r="C150" s="324"/>
      <c r="D150" s="324"/>
      <c r="E150" s="324"/>
      <c r="F150" s="173">
        <f>luty!F150</f>
        <v>0</v>
      </c>
      <c r="G150" s="184">
        <f>luty!G150</f>
        <v>0</v>
      </c>
      <c r="H150" s="191">
        <f t="shared" ref="H150" si="2423">IF(OR($G150=0,$F150=0,$G150="",$F150=""),0,$G150/$F150)</f>
        <v>0</v>
      </c>
      <c r="I150" s="193"/>
      <c r="J150" s="176">
        <f t="shared" ref="J150" si="2424">IF($B139=$B145,IF(L145+L140&gt;0,1,0)+IF(M145+M140&gt;0,1,0)+IF(N145+N140&gt;0,1,0)+IF(O145+O140&gt;0,1,0)+IF(P145+P140&gt;0,1,0)+IF(Q145+Q140&gt;0,1,0)+IF(R145+R140&gt;0,1,0),J146)</f>
        <v>0</v>
      </c>
      <c r="K150" s="133">
        <f t="shared" ref="K150" si="2425">IF(OR($B145=$B151,J150=0,(K146-Q150+O150)&lt;=0),0,(K146-Q150+O150)/J150)</f>
        <v>0</v>
      </c>
      <c r="L150" s="137">
        <f t="shared" ref="L150" si="2426">IF(K150*(7-J147)&lt;=0,0,K150*(7-J147))</f>
        <v>0</v>
      </c>
      <c r="M150" s="311">
        <f t="shared" ref="M150" si="2427">ROUND(IF(OR(K147-K150*(7-J147)+P150&lt;0,$B145=$B151,K150&lt;=0,K147=0),0,IF(K147-K150*(7-J147)+P150&gt;Q150-O150+P150,Q150-O150+P150,K147-K150*(7-J147)+P150)),1)</f>
        <v>0</v>
      </c>
      <c r="N150" s="312"/>
      <c r="O150" s="139">
        <f t="shared" ref="O150" si="2428">IF(OR($B145=$B151,J146=0),0,IF($B145=$B139,J145,$F145))</f>
        <v>0</v>
      </c>
      <c r="P150" s="30">
        <f t="shared" ref="P150" si="2429">IF(OR($B145=$B151,J150=0),0,$G147-$G146)</f>
        <v>0</v>
      </c>
      <c r="Q150" s="134">
        <f t="shared" ref="Q150" si="2430">IF(OR($B145=$B151,J150=0),0,J149)</f>
        <v>0</v>
      </c>
      <c r="R150" s="138">
        <f t="shared" ref="R150" si="2431">IF($B145=$B151,0,K147)</f>
        <v>0</v>
      </c>
      <c r="S150" s="176">
        <f t="shared" ref="S150" si="2432">IF($B139=$B145,IF(U145+U140&gt;0,1,0)+IF(V145+V140&gt;0,1,0)+IF(W145+W140&gt;0,1,0)+IF(X145+X140&gt;0,1,0)+IF(Y145+Y140&gt;0,1,0)+IF(Z145+Z140&gt;0,1,0)+IF(AA145+AA140&gt;0,1,0),S146)</f>
        <v>0</v>
      </c>
      <c r="T150" s="133">
        <f t="shared" ref="T150" si="2433">IF(OR($B145=$B151,S150=0,(T146-Z150+X150)&lt;=0),0,(T146-Z150+X150)/S150)</f>
        <v>0</v>
      </c>
      <c r="U150" s="137">
        <f t="shared" ref="U150" si="2434">IF(T150*(7-S147)&lt;=0,0,T150*(7-S147))</f>
        <v>0</v>
      </c>
      <c r="V150" s="311">
        <f t="shared" ref="V150" si="2435">ROUND(IF(OR(T147-T150*(7-S147)+Y150&lt;0,$B145=$B151,T150&lt;=0,T147=0),0,IF(T147-T150*(7-S147)+Y150&gt;Z150-X150+Y150,Z150-X150+Y150,T147-T150*(7-S147)+Y150)),1)</f>
        <v>0</v>
      </c>
      <c r="W150" s="312"/>
      <c r="X150" s="139">
        <f t="shared" ref="X150" si="2436">IF(OR($B145=$B151,S146=0),0,IF($B145=$B139,S145,$F145))</f>
        <v>0</v>
      </c>
      <c r="Y150" s="30">
        <f t="shared" ref="Y150" si="2437">IF(OR($B145=$B151,S150=0),0,$G147-$G146)</f>
        <v>0</v>
      </c>
      <c r="Z150" s="134">
        <f t="shared" ref="Z150" si="2438">IF(OR($B145=$B151,S150=0),0,S149)</f>
        <v>0</v>
      </c>
      <c r="AA150" s="138">
        <f t="shared" ref="AA150" si="2439">IF($B145=$B151,0,T147)</f>
        <v>0</v>
      </c>
      <c r="AB150" s="176">
        <f t="shared" ref="AB150" si="2440">IF($B139=$B145,IF(AD145+AD140&gt;0,1,0)+IF(AE145+AE140&gt;0,1,0)+IF(AF145+AF140&gt;0,1,0)+IF(AG145+AG140&gt;0,1,0)+IF(AH145+AH140&gt;0,1,0)+IF(AI145+AI140&gt;0,1,0)+IF(AJ145+AJ140&gt;0,1,0),AB146)</f>
        <v>0</v>
      </c>
      <c r="AC150" s="133">
        <f t="shared" ref="AC150" si="2441">IF(OR($B145=$B151,AB150=0,(AC146-AI150+AG150)&lt;=0),0,(AC146-AI150+AG150)/AB150)</f>
        <v>0</v>
      </c>
      <c r="AD150" s="137">
        <f t="shared" ref="AD150" si="2442">IF(AC150*(7-AB147)&lt;=0,0,AC150*(7-AB147))</f>
        <v>0</v>
      </c>
      <c r="AE150" s="311">
        <f t="shared" ref="AE150" si="2443">ROUND(IF(OR(AC147-AC150*(7-AB147)+AH150&lt;0,$B145=$B151,AC150&lt;=0,AC147=0),0,IF(AC147-AC150*(7-AB147)+AH150&gt;AI150-AG150+AH150,AI150-AG150+AH150,AC147-AC150*(7-AB147)+AH150)),1)</f>
        <v>0</v>
      </c>
      <c r="AF150" s="312"/>
      <c r="AG150" s="139">
        <f t="shared" ref="AG150" si="2444">IF(OR($B145=$B151,AB146=0),0,IF($B145=$B139,AB145,$F145))</f>
        <v>0</v>
      </c>
      <c r="AH150" s="30">
        <f t="shared" ref="AH150" si="2445">IF(OR($B145=$B151,AB150=0),0,$G147-$G146)</f>
        <v>0</v>
      </c>
      <c r="AI150" s="134">
        <f t="shared" ref="AI150" si="2446">IF(OR($B145=$B151,AB150=0),0,AB149)</f>
        <v>0</v>
      </c>
      <c r="AJ150" s="138">
        <f t="shared" ref="AJ150" si="2447">IF($B145=$B151,0,AC147)</f>
        <v>0</v>
      </c>
      <c r="AK150" s="176">
        <f t="shared" ref="AK150" si="2448">IF($B139=$B145,IF(AM145+AM140&gt;0,1,0)+IF(AN145+AN140&gt;0,1,0)+IF(AO145+AO140&gt;0,1,0)+IF(AP145+AP140&gt;0,1,0)+IF(AQ145+AQ140&gt;0,1,0)+IF(AR145+AR140&gt;0,1,0)+IF(AS145+AS140&gt;0,1,0),AK146)</f>
        <v>0</v>
      </c>
      <c r="AL150" s="133">
        <f t="shared" ref="AL150" si="2449">IF(OR($B145=$B151,AK150=0,(AL146-AR150+AP150)&lt;=0),0,(AL146-AR150+AP150)/AK150)</f>
        <v>0</v>
      </c>
      <c r="AM150" s="137">
        <f t="shared" ref="AM150" si="2450">IF(AL150*(7-AK147)&lt;=0,0,AL150*(7-AK147))</f>
        <v>0</v>
      </c>
      <c r="AN150" s="311">
        <f t="shared" ref="AN150" si="2451">ROUND(IF(OR(AL147-AL150*(7-AK147)+AQ150&lt;0,$B145=$B151,AL150&lt;=0,AL147=0),0,IF(AL147-AL150*(7-AK147)+AQ150&gt;AR150-AP150+AQ150,AR150-AP150+AQ150,AL147-AL150*(7-AK147)+AQ150)),1)</f>
        <v>0</v>
      </c>
      <c r="AO150" s="312"/>
      <c r="AP150" s="139">
        <f t="shared" ref="AP150" si="2452">IF(OR($B145=$B151,AK146=0),0,IF($B145=$B139,AK145,$F145))</f>
        <v>0</v>
      </c>
      <c r="AQ150" s="30">
        <f t="shared" ref="AQ150" si="2453">IF(OR($B145=$B151,AK150=0),0,$G147-$G146)</f>
        <v>0</v>
      </c>
      <c r="AR150" s="134">
        <f t="shared" ref="AR150" si="2454">IF(OR($B145=$B151,AK150=0),0,AK149)</f>
        <v>0</v>
      </c>
      <c r="AS150" s="138">
        <f t="shared" ref="AS150" si="2455">IF($B145=$B151,0,AL147)</f>
        <v>0</v>
      </c>
      <c r="AT150" s="176">
        <f t="shared" ref="AT150" si="2456">IF($B139=$B145,IF(AV145+AV140&gt;0,1,0)+IF(AW145+AW140&gt;0,1,0)+IF(AX145+AX140&gt;0,1,0)+IF(AY145+AY140&gt;0,1,0)+IF(AZ145+AZ140&gt;0,1,0)+IF(BA145+BA140&gt;0,1,0)+IF(BB145+BB140&gt;0,1,0),AT146)</f>
        <v>0</v>
      </c>
      <c r="AU150" s="133">
        <f t="shared" ref="AU150" si="2457">IF(OR($B145=$B151,AT150=0,(AU146-BA150+AY150)&lt;=0),0,(AU146-BA150+AY150)/AT150)</f>
        <v>0</v>
      </c>
      <c r="AV150" s="137">
        <f t="shared" ref="AV150" si="2458">IF(AU150*(7-AT147)&lt;=0,0,AU150*(7-AT147))</f>
        <v>0</v>
      </c>
      <c r="AW150" s="311">
        <f t="shared" ref="AW150" si="2459">ROUND(IF(OR(AU147-AU150*(7-AT147)+AZ150&lt;0,$B145=$B151,AU150&lt;=0,AU147=0),0,IF(AU147-AU150*(7-AT147)+AZ150&gt;BA150-AY150+AZ150,BA150-AY150+AZ150,AU147-AU150*(7-AT147)+AZ150)),1)</f>
        <v>0</v>
      </c>
      <c r="AX150" s="312"/>
      <c r="AY150" s="139">
        <f t="shared" ref="AY150" si="2460">IF(OR($B145=$B151,AT146=0),0,IF($B145=$B139,AT145,$F145))</f>
        <v>0</v>
      </c>
      <c r="AZ150" s="30">
        <f t="shared" ref="AZ150" si="2461">IF(OR($B145=$B151,AT150=0),0,$G147-$G146)</f>
        <v>0</v>
      </c>
      <c r="BA150" s="134">
        <f t="shared" ref="BA150" si="2462">IF(OR($B145=$B151,AT150=0),0,AT149)</f>
        <v>0</v>
      </c>
      <c r="BB150" s="138">
        <f t="shared" ref="BB150" si="2463">IF($B145=$B151,0,AU147)</f>
        <v>0</v>
      </c>
    </row>
    <row r="151" spans="1:54" ht="15.75" x14ac:dyDescent="0.2">
      <c r="A151" s="1">
        <f t="shared" ref="A151" si="2464">IF(B151="","1. Niewypełnione",B151)</f>
        <v>0</v>
      </c>
      <c r="B151" s="320">
        <f>luty!B151</f>
        <v>0</v>
      </c>
      <c r="C151" s="321">
        <f>luty!C151</f>
        <v>0</v>
      </c>
      <c r="D151" s="321">
        <f>luty!D151</f>
        <v>0</v>
      </c>
      <c r="E151" s="321">
        <f>luty!E151</f>
        <v>0</v>
      </c>
      <c r="F151" s="177">
        <f>luty!F151</f>
        <v>18</v>
      </c>
      <c r="G151" s="185">
        <f>luty!G151</f>
        <v>18</v>
      </c>
      <c r="H151" s="177"/>
      <c r="I151" s="192">
        <f t="shared" ref="I151:I155" si="2465">K151+T151+AC151+AL151+AU151</f>
        <v>0</v>
      </c>
      <c r="J151" s="186">
        <f t="shared" ref="J151" si="2466">IF(OR($B151=$B157,J154=0),0,ROUND((K152+P156)/J154,0))</f>
        <v>0</v>
      </c>
      <c r="K151" s="51">
        <f t="shared" ref="K151:K152" si="2467">SUM(L151:R151)</f>
        <v>0</v>
      </c>
      <c r="L151" s="52">
        <f>luty!L151</f>
        <v>0</v>
      </c>
      <c r="M151" s="52">
        <f>luty!M151</f>
        <v>0</v>
      </c>
      <c r="N151" s="52">
        <f>luty!N151</f>
        <v>0</v>
      </c>
      <c r="O151" s="52">
        <f>luty!O151</f>
        <v>0</v>
      </c>
      <c r="P151" s="53">
        <f>luty!P151</f>
        <v>0</v>
      </c>
      <c r="Q151" s="54">
        <f>luty!Q151</f>
        <v>0</v>
      </c>
      <c r="R151" s="55">
        <f>luty!R151</f>
        <v>0</v>
      </c>
      <c r="S151" s="188">
        <f t="shared" ref="S151" si="2468">IF(OR($B151=$B157,S154=0),0,ROUND((T152+Y156)/S154,0))</f>
        <v>0</v>
      </c>
      <c r="T151" s="51">
        <f t="shared" ref="T151:T152" si="2469">SUM(U151:AA151)</f>
        <v>0</v>
      </c>
      <c r="U151" s="52">
        <f>luty!U151</f>
        <v>0</v>
      </c>
      <c r="V151" s="52">
        <f>luty!V151</f>
        <v>0</v>
      </c>
      <c r="W151" s="52">
        <f>luty!W151</f>
        <v>0</v>
      </c>
      <c r="X151" s="52">
        <f>luty!X151</f>
        <v>0</v>
      </c>
      <c r="Y151" s="53">
        <f>luty!Y151</f>
        <v>0</v>
      </c>
      <c r="Z151" s="54">
        <f>luty!Z151</f>
        <v>0</v>
      </c>
      <c r="AA151" s="55">
        <f>luty!AA151</f>
        <v>0</v>
      </c>
      <c r="AB151" s="188">
        <f t="shared" ref="AB151" si="2470">IF(OR($B151=$B157,AB154=0),0,ROUND((AC152+AH156)/AB154,0))</f>
        <v>0</v>
      </c>
      <c r="AC151" s="51">
        <f t="shared" ref="AC151:AC152" si="2471">SUM(AD151:AJ151)</f>
        <v>0</v>
      </c>
      <c r="AD151" s="52">
        <f>luty!AD151</f>
        <v>0</v>
      </c>
      <c r="AE151" s="52">
        <f>luty!AE151</f>
        <v>0</v>
      </c>
      <c r="AF151" s="52">
        <f>luty!AF151</f>
        <v>0</v>
      </c>
      <c r="AG151" s="52">
        <f>luty!AG151</f>
        <v>0</v>
      </c>
      <c r="AH151" s="53">
        <f>luty!AH151</f>
        <v>0</v>
      </c>
      <c r="AI151" s="54">
        <f>luty!AI151</f>
        <v>0</v>
      </c>
      <c r="AJ151" s="55">
        <f>luty!AJ151</f>
        <v>0</v>
      </c>
      <c r="AK151" s="188">
        <f t="shared" ref="AK151" si="2472">IF(OR($B151=$B157,AK154=0),0,ROUND((AL152+AQ156)/AK154,0))</f>
        <v>0</v>
      </c>
      <c r="AL151" s="51">
        <f t="shared" ref="AL151:AL152" si="2473">SUM(AM151:AS151)</f>
        <v>0</v>
      </c>
      <c r="AM151" s="52">
        <f>luty!AM151</f>
        <v>0</v>
      </c>
      <c r="AN151" s="52">
        <f>luty!AN151</f>
        <v>0</v>
      </c>
      <c r="AO151" s="52">
        <f>luty!AO151</f>
        <v>0</v>
      </c>
      <c r="AP151" s="52">
        <f>luty!AP151</f>
        <v>0</v>
      </c>
      <c r="AQ151" s="53">
        <f>luty!AQ151</f>
        <v>0</v>
      </c>
      <c r="AR151" s="54">
        <f>luty!AR151</f>
        <v>0</v>
      </c>
      <c r="AS151" s="55">
        <f>luty!AS151</f>
        <v>0</v>
      </c>
      <c r="AT151" s="188">
        <f t="shared" ref="AT151" si="2474">IF(OR($B151=$B157,AT154=0),0,ROUND((AU152+AZ156)/AT154,0))</f>
        <v>0</v>
      </c>
      <c r="AU151" s="51">
        <f t="shared" ref="AU151:AU152" si="2475">SUM(AV151:BB151)</f>
        <v>0</v>
      </c>
      <c r="AV151" s="52">
        <f t="shared" ref="AV151" si="2476">IF(SUM($AM$9:$AS$9)=SUM($AV$9:$BB$9),AM151,IF(AND(SUM($AV$9:$BB$9)&gt;42,SUM($AV$9:$BB$9)&lt;49),AM151,0))</f>
        <v>0</v>
      </c>
      <c r="AW151" s="52">
        <f t="shared" ref="AW151" si="2477">IF(SUM($AM$9:$AS$9)=SUM($AV$9:$BB$9),AN151,IF(AND(SUM($AV$9:$BB$9)&gt;42,SUM($AV$9:$BB$9)&lt;49),AN151,0))</f>
        <v>0</v>
      </c>
      <c r="AX151" s="52">
        <f t="shared" ref="AX151" si="2478">IF(SUM($AM$9:$AS$9)=SUM($AV$9:$BB$9),AO151,IF(AND(SUM($AV$9:$BB$9)&gt;42,SUM($AV$9:$BB$9)&lt;49),AO151,0))</f>
        <v>0</v>
      </c>
      <c r="AY151" s="52">
        <f t="shared" ref="AY151" si="2479">IF(SUM($AM$9:$AS$9)=SUM($AV$9:$BB$9),AP151,IF(AND(SUM($AV$9:$BB$9)&gt;42,SUM($AV$9:$BB$9)&lt;49),AP151,0))</f>
        <v>0</v>
      </c>
      <c r="AZ151" s="53">
        <f t="shared" ref="AZ151" si="2480">IF(SUM($AM$9:$AS$9)=SUM($AV$9:$BB$9),AQ151,IF(AND(SUM($AV$9:$BB$9)&gt;42,SUM($AV$9:$BB$9)&lt;49),AQ151,0))</f>
        <v>0</v>
      </c>
      <c r="BA151" s="54">
        <f t="shared" ref="BA151" si="2481">IF(SUM($AM$9:$AS$9)=SUM($AV$9:$BB$9),AR151,IF(AND(SUM($AV$9:$BB$9)&gt;42,SUM($AV$9:$BB$9)&lt;49),AR151,0))</f>
        <v>0</v>
      </c>
      <c r="BB151" s="55">
        <f t="shared" ref="BB151" si="2482">IF(SUM($AM$9:$AS$9)=SUM($AV$9:$BB$9),AS151,IF(AND(SUM($AV$9:$BB$9)&gt;42,SUM($AV$9:$BB$9)&lt;49),AS151,0))</f>
        <v>0</v>
      </c>
    </row>
    <row r="152" spans="1:54" ht="12.75" hidden="1" customHeight="1" x14ac:dyDescent="0.2">
      <c r="B152" s="93"/>
      <c r="C152" s="94"/>
      <c r="D152" s="95"/>
      <c r="E152" s="115"/>
      <c r="F152" s="140" t="b">
        <f t="shared" ref="F152" si="2483">IF($B145=$B151,OR(F146,G151&lt;F151),G151&lt;F151)</f>
        <v>0</v>
      </c>
      <c r="G152" s="189">
        <f t="shared" ref="G152" si="2484">IF(AND($B145=$B151,$B145&lt;&gt;"",$B145&lt;&gt;0),G151+G146,G151)</f>
        <v>18</v>
      </c>
      <c r="H152" s="120"/>
      <c r="I152" s="165">
        <f t="shared" si="2465"/>
        <v>0</v>
      </c>
      <c r="J152" s="194">
        <f t="shared" ref="J152" si="2485">7-COUNTIF(L151:R151,0)-COUNTIF(L151:R151,"")</f>
        <v>0</v>
      </c>
      <c r="K152" s="22">
        <f t="shared" si="2467"/>
        <v>0</v>
      </c>
      <c r="L152" s="35">
        <f t="shared" ref="L152:R152" si="2486">IF($B145=$B151,L151+L146,L151)</f>
        <v>0</v>
      </c>
      <c r="M152" s="35">
        <f t="shared" si="2486"/>
        <v>0</v>
      </c>
      <c r="N152" s="35">
        <f t="shared" si="2486"/>
        <v>0</v>
      </c>
      <c r="O152" s="35">
        <f t="shared" si="2486"/>
        <v>0</v>
      </c>
      <c r="P152" s="36">
        <f t="shared" si="2486"/>
        <v>0</v>
      </c>
      <c r="Q152" s="37">
        <f t="shared" si="2486"/>
        <v>0</v>
      </c>
      <c r="R152" s="38">
        <f t="shared" si="2486"/>
        <v>0</v>
      </c>
      <c r="S152" s="194">
        <f t="shared" ref="S152" si="2487">7-COUNTIF(U151:AA151,0)-COUNTIF(U151:AA151,"")</f>
        <v>0</v>
      </c>
      <c r="T152" s="22">
        <f t="shared" si="2469"/>
        <v>0</v>
      </c>
      <c r="U152" s="35">
        <f t="shared" ref="U152:AA152" si="2488">IF($B145=$B151,U151+U146,U151)</f>
        <v>0</v>
      </c>
      <c r="V152" s="35">
        <f t="shared" si="2488"/>
        <v>0</v>
      </c>
      <c r="W152" s="35">
        <f t="shared" si="2488"/>
        <v>0</v>
      </c>
      <c r="X152" s="35">
        <f t="shared" si="2488"/>
        <v>0</v>
      </c>
      <c r="Y152" s="36">
        <f t="shared" si="2488"/>
        <v>0</v>
      </c>
      <c r="Z152" s="37">
        <f t="shared" si="2488"/>
        <v>0</v>
      </c>
      <c r="AA152" s="38">
        <f t="shared" si="2488"/>
        <v>0</v>
      </c>
      <c r="AB152" s="194">
        <f t="shared" ref="AB152" si="2489">7-COUNTIF(AD151:AJ151,0)-COUNTIF(AD151:AJ151,"")</f>
        <v>0</v>
      </c>
      <c r="AC152" s="22">
        <f t="shared" si="2471"/>
        <v>0</v>
      </c>
      <c r="AD152" s="35">
        <f t="shared" ref="AD152:AJ152" si="2490">IF($B145=$B151,AD151+AD146,AD151)</f>
        <v>0</v>
      </c>
      <c r="AE152" s="35">
        <f t="shared" si="2490"/>
        <v>0</v>
      </c>
      <c r="AF152" s="35">
        <f t="shared" si="2490"/>
        <v>0</v>
      </c>
      <c r="AG152" s="35">
        <f t="shared" si="2490"/>
        <v>0</v>
      </c>
      <c r="AH152" s="36">
        <f t="shared" si="2490"/>
        <v>0</v>
      </c>
      <c r="AI152" s="37">
        <f t="shared" si="2490"/>
        <v>0</v>
      </c>
      <c r="AJ152" s="38">
        <f t="shared" si="2490"/>
        <v>0</v>
      </c>
      <c r="AK152" s="194">
        <f t="shared" ref="AK152" si="2491">7-COUNTIF(AM151:AS151,0)-COUNTIF(AM151:AS151,"")</f>
        <v>0</v>
      </c>
      <c r="AL152" s="22">
        <f t="shared" si="2473"/>
        <v>0</v>
      </c>
      <c r="AM152" s="35">
        <f t="shared" ref="AM152:AS152" si="2492">IF($B145=$B151,AM151+AM146,AM151)</f>
        <v>0</v>
      </c>
      <c r="AN152" s="35">
        <f t="shared" si="2492"/>
        <v>0</v>
      </c>
      <c r="AO152" s="35">
        <f t="shared" si="2492"/>
        <v>0</v>
      </c>
      <c r="AP152" s="35">
        <f t="shared" si="2492"/>
        <v>0</v>
      </c>
      <c r="AQ152" s="36">
        <f t="shared" si="2492"/>
        <v>0</v>
      </c>
      <c r="AR152" s="37">
        <f t="shared" si="2492"/>
        <v>0</v>
      </c>
      <c r="AS152" s="38">
        <f t="shared" si="2492"/>
        <v>0</v>
      </c>
      <c r="AT152" s="194">
        <f t="shared" ref="AT152" si="2493">7-COUNTIF(AV151:BB151,0)-COUNTIF(AV151:BB151,"")</f>
        <v>0</v>
      </c>
      <c r="AU152" s="22">
        <f t="shared" si="2475"/>
        <v>0</v>
      </c>
      <c r="AV152" s="35">
        <f t="shared" ref="AV152:BB152" si="2494">IF($B145=$B151,AV151+AV146,AV151)</f>
        <v>0</v>
      </c>
      <c r="AW152" s="35">
        <f t="shared" si="2494"/>
        <v>0</v>
      </c>
      <c r="AX152" s="35">
        <f t="shared" si="2494"/>
        <v>0</v>
      </c>
      <c r="AY152" s="35">
        <f t="shared" si="2494"/>
        <v>0</v>
      </c>
      <c r="AZ152" s="36">
        <f t="shared" si="2494"/>
        <v>0</v>
      </c>
      <c r="BA152" s="37">
        <f t="shared" si="2494"/>
        <v>0</v>
      </c>
      <c r="BB152" s="38">
        <f t="shared" si="2494"/>
        <v>0</v>
      </c>
    </row>
    <row r="153" spans="1:54" ht="15" hidden="1" customHeight="1" x14ac:dyDescent="0.2">
      <c r="B153" s="116"/>
      <c r="C153" s="117"/>
      <c r="D153" s="118"/>
      <c r="E153" s="119"/>
      <c r="F153" s="92"/>
      <c r="G153" s="190">
        <f t="shared" ref="G153" si="2495">IF(AND($B145=$B151,$B145&lt;&gt;"",$B145&lt;&gt;0),F151+G147,F151)</f>
        <v>18</v>
      </c>
      <c r="H153" s="121"/>
      <c r="I153" s="165">
        <f t="shared" si="2465"/>
        <v>0</v>
      </c>
      <c r="J153" s="195">
        <f t="shared" ref="J153" si="2496">IF($B151=$B145,COUNTIF(L153:R153,0),COUNTIF(L154:R154,0)+COUNTIF(L154:R154,""))</f>
        <v>7</v>
      </c>
      <c r="K153" s="39">
        <f t="shared" ref="K153:R153" si="2497">IF($B145=$B151,K154+K147,K154)</f>
        <v>0</v>
      </c>
      <c r="L153" s="40">
        <f t="shared" si="2497"/>
        <v>0</v>
      </c>
      <c r="M153" s="40">
        <f t="shared" si="2497"/>
        <v>0</v>
      </c>
      <c r="N153" s="40">
        <f t="shared" si="2497"/>
        <v>0</v>
      </c>
      <c r="O153" s="40">
        <f t="shared" si="2497"/>
        <v>0</v>
      </c>
      <c r="P153" s="41">
        <f t="shared" si="2497"/>
        <v>0</v>
      </c>
      <c r="Q153" s="42">
        <f t="shared" si="2497"/>
        <v>0</v>
      </c>
      <c r="R153" s="43">
        <f t="shared" si="2497"/>
        <v>0</v>
      </c>
      <c r="S153" s="195">
        <f t="shared" ref="S153" si="2498">IF($B151=$B145,COUNTIF(U153:AA153,0),COUNTIF(U154:AA154,0)+COUNTIF(U154:AA154,""))</f>
        <v>7</v>
      </c>
      <c r="T153" s="39">
        <f t="shared" ref="T153:AA153" si="2499">IF($B145=$B151,T154+T147,T154)</f>
        <v>0</v>
      </c>
      <c r="U153" s="40">
        <f t="shared" si="2499"/>
        <v>0</v>
      </c>
      <c r="V153" s="40">
        <f t="shared" si="2499"/>
        <v>0</v>
      </c>
      <c r="W153" s="40">
        <f t="shared" si="2499"/>
        <v>0</v>
      </c>
      <c r="X153" s="40">
        <f t="shared" si="2499"/>
        <v>0</v>
      </c>
      <c r="Y153" s="41">
        <f t="shared" si="2499"/>
        <v>0</v>
      </c>
      <c r="Z153" s="42">
        <f t="shared" si="2499"/>
        <v>0</v>
      </c>
      <c r="AA153" s="43">
        <f t="shared" si="2499"/>
        <v>0</v>
      </c>
      <c r="AB153" s="195">
        <f t="shared" ref="AB153" si="2500">IF($B151=$B145,COUNTIF(AD153:AJ153,0),COUNTIF(AD154:AJ154,0)+COUNTIF(AD154:AJ154,""))</f>
        <v>7</v>
      </c>
      <c r="AC153" s="39">
        <f t="shared" ref="AC153:AJ153" si="2501">IF($B145=$B151,AC154+AC147,AC154)</f>
        <v>0</v>
      </c>
      <c r="AD153" s="40">
        <f t="shared" si="2501"/>
        <v>0</v>
      </c>
      <c r="AE153" s="40">
        <f t="shared" si="2501"/>
        <v>0</v>
      </c>
      <c r="AF153" s="40">
        <f t="shared" si="2501"/>
        <v>0</v>
      </c>
      <c r="AG153" s="40">
        <f t="shared" si="2501"/>
        <v>0</v>
      </c>
      <c r="AH153" s="41">
        <f t="shared" si="2501"/>
        <v>0</v>
      </c>
      <c r="AI153" s="42">
        <f t="shared" si="2501"/>
        <v>0</v>
      </c>
      <c r="AJ153" s="43">
        <f t="shared" si="2501"/>
        <v>0</v>
      </c>
      <c r="AK153" s="195">
        <f t="shared" ref="AK153" si="2502">IF($B151=$B145,COUNTIF(AM153:AS153,0),COUNTIF(AM154:AS154,0)+COUNTIF(AM154:AS154,""))</f>
        <v>7</v>
      </c>
      <c r="AL153" s="39">
        <f t="shared" ref="AL153:AS153" si="2503">IF($B145=$B151,AL154+AL147,AL154)</f>
        <v>0</v>
      </c>
      <c r="AM153" s="40">
        <f t="shared" si="2503"/>
        <v>0</v>
      </c>
      <c r="AN153" s="40">
        <f t="shared" si="2503"/>
        <v>0</v>
      </c>
      <c r="AO153" s="40">
        <f t="shared" si="2503"/>
        <v>0</v>
      </c>
      <c r="AP153" s="40">
        <f t="shared" si="2503"/>
        <v>0</v>
      </c>
      <c r="AQ153" s="41">
        <f t="shared" si="2503"/>
        <v>0</v>
      </c>
      <c r="AR153" s="42">
        <f t="shared" si="2503"/>
        <v>0</v>
      </c>
      <c r="AS153" s="43">
        <f t="shared" si="2503"/>
        <v>0</v>
      </c>
      <c r="AT153" s="195">
        <f t="shared" ref="AT153" si="2504">IF($B151=$B145,COUNTIF(AV153:BB153,0),COUNTIF(AV154:BB154,0)+COUNTIF(AV154:BB154,""))</f>
        <v>7</v>
      </c>
      <c r="AU153" s="39">
        <f t="shared" ref="AU153:BB153" si="2505">IF($B145=$B151,AU154+AU147,AU154)</f>
        <v>0</v>
      </c>
      <c r="AV153" s="40">
        <f t="shared" si="2505"/>
        <v>0</v>
      </c>
      <c r="AW153" s="40">
        <f t="shared" si="2505"/>
        <v>0</v>
      </c>
      <c r="AX153" s="40">
        <f t="shared" si="2505"/>
        <v>0</v>
      </c>
      <c r="AY153" s="40">
        <f t="shared" si="2505"/>
        <v>0</v>
      </c>
      <c r="AZ153" s="41">
        <f t="shared" si="2505"/>
        <v>0</v>
      </c>
      <c r="BA153" s="42">
        <f t="shared" si="2505"/>
        <v>0</v>
      </c>
      <c r="BB153" s="43">
        <f t="shared" si="2505"/>
        <v>0</v>
      </c>
    </row>
    <row r="154" spans="1:54" ht="15.75" customHeight="1" x14ac:dyDescent="0.2">
      <c r="A154" s="1">
        <f t="shared" ref="A154" si="2506">A151</f>
        <v>0</v>
      </c>
      <c r="B154" s="313">
        <f t="shared" ref="B154" si="2507">B148+1</f>
        <v>23</v>
      </c>
      <c r="C154" s="314"/>
      <c r="D154" s="314"/>
      <c r="E154" s="314"/>
      <c r="F154" s="31"/>
      <c r="G154" s="183"/>
      <c r="H154" s="122">
        <f t="shared" ref="H154" si="2508">5-COUNTIF(AU151,0)-COUNTIF(AL151,0)-COUNTIF(AC151,0)-COUNTIF(T151,0)-COUNTIF(K151,0)</f>
        <v>0</v>
      </c>
      <c r="I154" s="165">
        <f t="shared" si="2465"/>
        <v>0</v>
      </c>
      <c r="J154" s="187">
        <f t="shared" ref="J154" si="2509">IF($B151=$B145,J148+IF($F151&lt;&gt;$G151,(K151+$G153-$G152)/$F151,K151/$F151),IF($F151&lt;&gt;G151,(K151+$G153-$G152)/$F151,K151/$F151))</f>
        <v>0</v>
      </c>
      <c r="K154" s="7">
        <f t="shared" ref="K154:K155" si="2510">SUM(L154:R154)</f>
        <v>0</v>
      </c>
      <c r="L154" s="26">
        <f t="shared" ref="L154:R154" si="2511">L151</f>
        <v>0</v>
      </c>
      <c r="M154" s="26">
        <f t="shared" si="2511"/>
        <v>0</v>
      </c>
      <c r="N154" s="26">
        <f t="shared" si="2511"/>
        <v>0</v>
      </c>
      <c r="O154" s="26">
        <f t="shared" si="2511"/>
        <v>0</v>
      </c>
      <c r="P154" s="26">
        <f t="shared" si="2511"/>
        <v>0</v>
      </c>
      <c r="Q154" s="29">
        <f t="shared" si="2511"/>
        <v>0</v>
      </c>
      <c r="R154" s="23">
        <f t="shared" si="2511"/>
        <v>0</v>
      </c>
      <c r="S154" s="187">
        <f t="shared" ref="S154" si="2512">IF($B151=$B145,S148+IF($F151&lt;&gt;$G151,(T151+$G153-$G152)/$F151,T151/$F151),IF($F151&lt;&gt;P151,(T151+$G153-$G152)/$F151,T151/$F151))</f>
        <v>0</v>
      </c>
      <c r="T154" s="7">
        <f t="shared" ref="T154:T155" si="2513">SUM(U154:AA154)</f>
        <v>0</v>
      </c>
      <c r="U154" s="26">
        <f t="shared" ref="U154:AA154" si="2514">U151</f>
        <v>0</v>
      </c>
      <c r="V154" s="26">
        <f t="shared" si="2514"/>
        <v>0</v>
      </c>
      <c r="W154" s="26">
        <f t="shared" si="2514"/>
        <v>0</v>
      </c>
      <c r="X154" s="26">
        <f t="shared" si="2514"/>
        <v>0</v>
      </c>
      <c r="Y154" s="113">
        <f t="shared" si="2514"/>
        <v>0</v>
      </c>
      <c r="Z154" s="29">
        <f t="shared" si="2514"/>
        <v>0</v>
      </c>
      <c r="AA154" s="23">
        <f t="shared" si="2514"/>
        <v>0</v>
      </c>
      <c r="AB154" s="187">
        <f t="shared" ref="AB154" si="2515">IF($B151=$B145,AB148+IF($F151&lt;&gt;$G151,(AC151+$G153-$G152)/$F151,AC151/$F151),IF($F151&lt;&gt;Y151,(AC151+$G153-$G152)/$F151,AC151/$F151))</f>
        <v>0</v>
      </c>
      <c r="AC154" s="7">
        <f t="shared" ref="AC154:AC155" si="2516">SUM(AD154:AJ154)</f>
        <v>0</v>
      </c>
      <c r="AD154" s="26">
        <f t="shared" ref="AD154:AJ154" si="2517">AD151</f>
        <v>0</v>
      </c>
      <c r="AE154" s="26">
        <f t="shared" si="2517"/>
        <v>0</v>
      </c>
      <c r="AF154" s="26">
        <f t="shared" si="2517"/>
        <v>0</v>
      </c>
      <c r="AG154" s="26">
        <f t="shared" si="2517"/>
        <v>0</v>
      </c>
      <c r="AH154" s="113">
        <f t="shared" si="2517"/>
        <v>0</v>
      </c>
      <c r="AI154" s="29">
        <f t="shared" si="2517"/>
        <v>0</v>
      </c>
      <c r="AJ154" s="23">
        <f t="shared" si="2517"/>
        <v>0</v>
      </c>
      <c r="AK154" s="187">
        <f t="shared" ref="AK154" si="2518">IF($B151=$B145,AK148+IF($F151&lt;&gt;$G151,(AL151+$G153-$G152)/$F151,AL151/$F151),IF($F151&lt;&gt;AH151,(AL151+$G153-$G152)/$F151,AL151/$F151))</f>
        <v>0</v>
      </c>
      <c r="AL154" s="7">
        <f t="shared" ref="AL154:AL155" si="2519">SUM(AM154:AS154)</f>
        <v>0</v>
      </c>
      <c r="AM154" s="26">
        <f t="shared" ref="AM154:AS154" si="2520">AM151</f>
        <v>0</v>
      </c>
      <c r="AN154" s="26">
        <f t="shared" si="2520"/>
        <v>0</v>
      </c>
      <c r="AO154" s="26">
        <f t="shared" si="2520"/>
        <v>0</v>
      </c>
      <c r="AP154" s="26">
        <f t="shared" si="2520"/>
        <v>0</v>
      </c>
      <c r="AQ154" s="113">
        <f t="shared" si="2520"/>
        <v>0</v>
      </c>
      <c r="AR154" s="29">
        <f t="shared" si="2520"/>
        <v>0</v>
      </c>
      <c r="AS154" s="23">
        <f t="shared" si="2520"/>
        <v>0</v>
      </c>
      <c r="AT154" s="187">
        <f t="shared" ref="AT154" si="2521">IF($B151=$B145,AT148+IF($F151&lt;&gt;$G151,(AU151+$G153-$G152)/$F151,AU151/$F151),IF($F151&lt;&gt;AQ151,(AU151+$G153-$G152)/$F151,AU151/$F151))</f>
        <v>0</v>
      </c>
      <c r="AU154" s="7">
        <f t="shared" ref="AU154:AU155" si="2522">SUM(AV154:BB154)</f>
        <v>0</v>
      </c>
      <c r="AV154" s="6">
        <f t="shared" ref="AV154" si="2523">IF(SUM($AM$9:$AS$9)=SUM($AV$9:$BB$9),AV151,IF(AND(SUM($AV$9:$BB$9)&gt;42,SUM($AV$9:$BB$9)&lt;49),AV151,0))</f>
        <v>0</v>
      </c>
      <c r="AW154" s="6">
        <f t="shared" ref="AW154:BB154" si="2524">IF(SUM($AM$9:$AS$9)=SUM($AV$9:$BB$9),AW151,IF(AND(SUM($AV$9:$BB$9)&gt;42,SUM($AV$9:$BB$9)&lt;49),AW151,0))</f>
        <v>0</v>
      </c>
      <c r="AX154" s="6">
        <f t="shared" si="2524"/>
        <v>0</v>
      </c>
      <c r="AY154" s="6">
        <f t="shared" si="2524"/>
        <v>0</v>
      </c>
      <c r="AZ154" s="26">
        <f t="shared" si="2524"/>
        <v>0</v>
      </c>
      <c r="BA154" s="29">
        <f t="shared" si="2524"/>
        <v>0</v>
      </c>
      <c r="BB154" s="23">
        <f t="shared" si="2524"/>
        <v>0</v>
      </c>
    </row>
    <row r="155" spans="1:54" ht="15.75" customHeight="1" x14ac:dyDescent="0.2">
      <c r="A155" s="1">
        <f t="shared" ref="A155:A156" si="2525">A154</f>
        <v>0</v>
      </c>
      <c r="B155" s="313"/>
      <c r="C155" s="314"/>
      <c r="D155" s="314"/>
      <c r="E155" s="314"/>
      <c r="F155" s="31"/>
      <c r="G155" s="183"/>
      <c r="H155" s="123">
        <f t="shared" ref="H155" si="2526">IF($B151=$B145,H149+F155,$F155)</f>
        <v>0</v>
      </c>
      <c r="I155" s="165">
        <f t="shared" si="2465"/>
        <v>0</v>
      </c>
      <c r="J155" s="141">
        <f t="shared" ref="J155" si="2527">IF($H154=0,0,IF($B145=$B151,IF($H156&gt;0,$H156+J149,K151+J149),IF($H156&gt;0,$H156,K151)))</f>
        <v>0</v>
      </c>
      <c r="K155" s="7">
        <f t="shared" si="2510"/>
        <v>0</v>
      </c>
      <c r="L155" s="6"/>
      <c r="M155" s="6"/>
      <c r="N155" s="6"/>
      <c r="O155" s="6"/>
      <c r="P155" s="26"/>
      <c r="Q155" s="29"/>
      <c r="R155" s="23"/>
      <c r="S155" s="141">
        <f t="shared" ref="S155" si="2528">IF($H154=0,0,IF($B145=$B151,IF($H156&gt;0,$H156+S149,T151+S149),IF($H156&gt;0,$H156,T151)))</f>
        <v>0</v>
      </c>
      <c r="T155" s="7">
        <f t="shared" si="2513"/>
        <v>0</v>
      </c>
      <c r="U155" s="6"/>
      <c r="V155" s="6"/>
      <c r="W155" s="6"/>
      <c r="X155" s="6"/>
      <c r="Y155" s="26"/>
      <c r="Z155" s="29"/>
      <c r="AA155" s="23"/>
      <c r="AB155" s="141">
        <f t="shared" ref="AB155" si="2529">IF($H154=0,0,IF($B145=$B151,IF($H156&gt;0,$H156+AB149,AC151+AB149),IF($H156&gt;0,$H156,AC151)))</f>
        <v>0</v>
      </c>
      <c r="AC155" s="7">
        <f t="shared" si="2516"/>
        <v>0</v>
      </c>
      <c r="AD155" s="6"/>
      <c r="AE155" s="6"/>
      <c r="AF155" s="6"/>
      <c r="AG155" s="6"/>
      <c r="AH155" s="26"/>
      <c r="AI155" s="29"/>
      <c r="AJ155" s="23"/>
      <c r="AK155" s="141">
        <f t="shared" ref="AK155" si="2530">IF($H154=0,0,IF($B145=$B151,IF($H156&gt;0,$H156+AK149,AL151+AK149),IF($H156&gt;0,$H156,AL151)))</f>
        <v>0</v>
      </c>
      <c r="AL155" s="7">
        <f t="shared" si="2519"/>
        <v>0</v>
      </c>
      <c r="AM155" s="6"/>
      <c r="AN155" s="6"/>
      <c r="AO155" s="6"/>
      <c r="AP155" s="6"/>
      <c r="AQ155" s="26"/>
      <c r="AR155" s="29"/>
      <c r="AS155" s="23"/>
      <c r="AT155" s="141">
        <f t="shared" ref="AT155" si="2531">IF($H154=0,0,IF($B145=$B151,IF($H156&gt;0,$H156+AT149,AU151+AT149),IF($H156&gt;0,$H156,AU151)))</f>
        <v>0</v>
      </c>
      <c r="AU155" s="7">
        <f t="shared" si="2522"/>
        <v>0</v>
      </c>
      <c r="AV155" s="6"/>
      <c r="AW155" s="6"/>
      <c r="AX155" s="6"/>
      <c r="AY155" s="6"/>
      <c r="AZ155" s="26"/>
      <c r="BA155" s="29"/>
      <c r="BB155" s="23"/>
    </row>
    <row r="156" spans="1:54" ht="18.75" customHeight="1" thickBot="1" x14ac:dyDescent="0.25">
      <c r="A156" s="1">
        <f t="shared" si="2525"/>
        <v>0</v>
      </c>
      <c r="B156" s="323" t="str">
        <f>IF(B151="",Wydruk!$AE$6,IF(J152=0,Wydruk!$AE$7,IF(AND(G152&lt;G153,B151&lt;&gt;$B157),Wydruk!$AE$13,IF(AND($B151=$B145,$B151&lt;&gt;$B157),IF(OR(OR(J156&lt;4,J156&gt;5),OR(S156&lt;4,S156&gt;5),OR(AB156&lt;4,AB156&gt;5),OR(AK156&lt;4,AK156&gt;5),OR(AND(AT156&lt;4,AT156&gt;0),AT156&gt;5)),Wydruk!$AE$8,Wydruk!$AE$9),IF($B151=$B157,IF($F155&lt;&gt;0,Wydruk!$AE$12,Wydruk!$AE$10),IF(OR(OR(J152&lt;4,J152&gt;5),OR(S152&lt;4,S152&gt;5),OR(AB152&lt;4,AB152&gt;5),OR(AK152&lt;4,AK152&gt;5),OR(AND(AT152&lt;4,AT152&gt;0),AT152&gt;5)),Wydruk!$AE$8,Wydruk!$AE$11))))))</f>
        <v>Uzupełnij liczby godzin tygodniowego planu</v>
      </c>
      <c r="C156" s="324"/>
      <c r="D156" s="324"/>
      <c r="E156" s="324"/>
      <c r="F156" s="173">
        <f>luty!F156</f>
        <v>0</v>
      </c>
      <c r="G156" s="184">
        <f>luty!G156</f>
        <v>0</v>
      </c>
      <c r="H156" s="191">
        <f t="shared" ref="H156" si="2532">IF(OR($G156=0,$F156=0,$G156="",$F156=""),0,$G156/$F156)</f>
        <v>0</v>
      </c>
      <c r="I156" s="193"/>
      <c r="J156" s="176">
        <f t="shared" ref="J156" si="2533">IF($B145=$B151,IF(L151+L146&gt;0,1,0)+IF(M151+M146&gt;0,1,0)+IF(N151+N146&gt;0,1,0)+IF(O151+O146&gt;0,1,0)+IF(P151+P146&gt;0,1,0)+IF(Q151+Q146&gt;0,1,0)+IF(R151+R146&gt;0,1,0),J152)</f>
        <v>0</v>
      </c>
      <c r="K156" s="133">
        <f t="shared" ref="K156" si="2534">IF(OR($B151=$B157,J156=0,(K152-Q156+O156)&lt;=0),0,(K152-Q156+O156)/J156)</f>
        <v>0</v>
      </c>
      <c r="L156" s="137">
        <f t="shared" ref="L156" si="2535">IF(K156*(7-J153)&lt;=0,0,K156*(7-J153))</f>
        <v>0</v>
      </c>
      <c r="M156" s="311">
        <f t="shared" ref="M156" si="2536">ROUND(IF(OR(K153-K156*(7-J153)+P156&lt;0,$B151=$B157,K156&lt;=0,K153=0),0,IF(K153-K156*(7-J153)+P156&gt;Q156-O156+P156,Q156-O156+P156,K153-K156*(7-J153)+P156)),1)</f>
        <v>0</v>
      </c>
      <c r="N156" s="312"/>
      <c r="O156" s="139">
        <f t="shared" ref="O156" si="2537">IF(OR($B151=$B157,J152=0),0,IF($B151=$B145,J151,$F151))</f>
        <v>0</v>
      </c>
      <c r="P156" s="30">
        <f t="shared" ref="P156" si="2538">IF(OR($B151=$B157,J156=0),0,$G153-$G152)</f>
        <v>0</v>
      </c>
      <c r="Q156" s="134">
        <f t="shared" ref="Q156" si="2539">IF(OR($B151=$B157,J156=0),0,J155)</f>
        <v>0</v>
      </c>
      <c r="R156" s="138">
        <f t="shared" ref="R156" si="2540">IF($B151=$B157,0,K153)</f>
        <v>0</v>
      </c>
      <c r="S156" s="176">
        <f t="shared" ref="S156" si="2541">IF($B145=$B151,IF(U151+U146&gt;0,1,0)+IF(V151+V146&gt;0,1,0)+IF(W151+W146&gt;0,1,0)+IF(X151+X146&gt;0,1,0)+IF(Y151+Y146&gt;0,1,0)+IF(Z151+Z146&gt;0,1,0)+IF(AA151+AA146&gt;0,1,0),S152)</f>
        <v>0</v>
      </c>
      <c r="T156" s="133">
        <f t="shared" ref="T156" si="2542">IF(OR($B151=$B157,S156=0,(T152-Z156+X156)&lt;=0),0,(T152-Z156+X156)/S156)</f>
        <v>0</v>
      </c>
      <c r="U156" s="137">
        <f t="shared" ref="U156" si="2543">IF(T156*(7-S153)&lt;=0,0,T156*(7-S153))</f>
        <v>0</v>
      </c>
      <c r="V156" s="311">
        <f t="shared" ref="V156" si="2544">ROUND(IF(OR(T153-T156*(7-S153)+Y156&lt;0,$B151=$B157,T156&lt;=0,T153=0),0,IF(T153-T156*(7-S153)+Y156&gt;Z156-X156+Y156,Z156-X156+Y156,T153-T156*(7-S153)+Y156)),1)</f>
        <v>0</v>
      </c>
      <c r="W156" s="312"/>
      <c r="X156" s="139">
        <f t="shared" ref="X156" si="2545">IF(OR($B151=$B157,S152=0),0,IF($B151=$B145,S151,$F151))</f>
        <v>0</v>
      </c>
      <c r="Y156" s="30">
        <f t="shared" ref="Y156" si="2546">IF(OR($B151=$B157,S156=0),0,$G153-$G152)</f>
        <v>0</v>
      </c>
      <c r="Z156" s="134">
        <f t="shared" ref="Z156" si="2547">IF(OR($B151=$B157,S156=0),0,S155)</f>
        <v>0</v>
      </c>
      <c r="AA156" s="138">
        <f t="shared" ref="AA156" si="2548">IF($B151=$B157,0,T153)</f>
        <v>0</v>
      </c>
      <c r="AB156" s="176">
        <f t="shared" ref="AB156" si="2549">IF($B145=$B151,IF(AD151+AD146&gt;0,1,0)+IF(AE151+AE146&gt;0,1,0)+IF(AF151+AF146&gt;0,1,0)+IF(AG151+AG146&gt;0,1,0)+IF(AH151+AH146&gt;0,1,0)+IF(AI151+AI146&gt;0,1,0)+IF(AJ151+AJ146&gt;0,1,0),AB152)</f>
        <v>0</v>
      </c>
      <c r="AC156" s="133">
        <f t="shared" ref="AC156" si="2550">IF(OR($B151=$B157,AB156=0,(AC152-AI156+AG156)&lt;=0),0,(AC152-AI156+AG156)/AB156)</f>
        <v>0</v>
      </c>
      <c r="AD156" s="137">
        <f t="shared" ref="AD156" si="2551">IF(AC156*(7-AB153)&lt;=0,0,AC156*(7-AB153))</f>
        <v>0</v>
      </c>
      <c r="AE156" s="311">
        <f t="shared" ref="AE156" si="2552">ROUND(IF(OR(AC153-AC156*(7-AB153)+AH156&lt;0,$B151=$B157,AC156&lt;=0,AC153=0),0,IF(AC153-AC156*(7-AB153)+AH156&gt;AI156-AG156+AH156,AI156-AG156+AH156,AC153-AC156*(7-AB153)+AH156)),1)</f>
        <v>0</v>
      </c>
      <c r="AF156" s="312"/>
      <c r="AG156" s="139">
        <f t="shared" ref="AG156" si="2553">IF(OR($B151=$B157,AB152=0),0,IF($B151=$B145,AB151,$F151))</f>
        <v>0</v>
      </c>
      <c r="AH156" s="30">
        <f t="shared" ref="AH156" si="2554">IF(OR($B151=$B157,AB156=0),0,$G153-$G152)</f>
        <v>0</v>
      </c>
      <c r="AI156" s="134">
        <f t="shared" ref="AI156" si="2555">IF(OR($B151=$B157,AB156=0),0,AB155)</f>
        <v>0</v>
      </c>
      <c r="AJ156" s="138">
        <f t="shared" ref="AJ156" si="2556">IF($B151=$B157,0,AC153)</f>
        <v>0</v>
      </c>
      <c r="AK156" s="176">
        <f t="shared" ref="AK156" si="2557">IF($B145=$B151,IF(AM151+AM146&gt;0,1,0)+IF(AN151+AN146&gt;0,1,0)+IF(AO151+AO146&gt;0,1,0)+IF(AP151+AP146&gt;0,1,0)+IF(AQ151+AQ146&gt;0,1,0)+IF(AR151+AR146&gt;0,1,0)+IF(AS151+AS146&gt;0,1,0),AK152)</f>
        <v>0</v>
      </c>
      <c r="AL156" s="133">
        <f t="shared" ref="AL156" si="2558">IF(OR($B151=$B157,AK156=0,(AL152-AR156+AP156)&lt;=0),0,(AL152-AR156+AP156)/AK156)</f>
        <v>0</v>
      </c>
      <c r="AM156" s="137">
        <f t="shared" ref="AM156" si="2559">IF(AL156*(7-AK153)&lt;=0,0,AL156*(7-AK153))</f>
        <v>0</v>
      </c>
      <c r="AN156" s="311">
        <f t="shared" ref="AN156" si="2560">ROUND(IF(OR(AL153-AL156*(7-AK153)+AQ156&lt;0,$B151=$B157,AL156&lt;=0,AL153=0),0,IF(AL153-AL156*(7-AK153)+AQ156&gt;AR156-AP156+AQ156,AR156-AP156+AQ156,AL153-AL156*(7-AK153)+AQ156)),1)</f>
        <v>0</v>
      </c>
      <c r="AO156" s="312"/>
      <c r="AP156" s="139">
        <f t="shared" ref="AP156" si="2561">IF(OR($B151=$B157,AK152=0),0,IF($B151=$B145,AK151,$F151))</f>
        <v>0</v>
      </c>
      <c r="AQ156" s="30">
        <f t="shared" ref="AQ156" si="2562">IF(OR($B151=$B157,AK156=0),0,$G153-$G152)</f>
        <v>0</v>
      </c>
      <c r="AR156" s="134">
        <f t="shared" ref="AR156" si="2563">IF(OR($B151=$B157,AK156=0),0,AK155)</f>
        <v>0</v>
      </c>
      <c r="AS156" s="138">
        <f t="shared" ref="AS156" si="2564">IF($B151=$B157,0,AL153)</f>
        <v>0</v>
      </c>
      <c r="AT156" s="176">
        <f t="shared" ref="AT156" si="2565">IF($B145=$B151,IF(AV151+AV146&gt;0,1,0)+IF(AW151+AW146&gt;0,1,0)+IF(AX151+AX146&gt;0,1,0)+IF(AY151+AY146&gt;0,1,0)+IF(AZ151+AZ146&gt;0,1,0)+IF(BA151+BA146&gt;0,1,0)+IF(BB151+BB146&gt;0,1,0),AT152)</f>
        <v>0</v>
      </c>
      <c r="AU156" s="133">
        <f t="shared" ref="AU156" si="2566">IF(OR($B151=$B157,AT156=0,(AU152-BA156+AY156)&lt;=0),0,(AU152-BA156+AY156)/AT156)</f>
        <v>0</v>
      </c>
      <c r="AV156" s="137">
        <f t="shared" ref="AV156" si="2567">IF(AU156*(7-AT153)&lt;=0,0,AU156*(7-AT153))</f>
        <v>0</v>
      </c>
      <c r="AW156" s="311">
        <f t="shared" ref="AW156" si="2568">ROUND(IF(OR(AU153-AU156*(7-AT153)+AZ156&lt;0,$B151=$B157,AU156&lt;=0,AU153=0),0,IF(AU153-AU156*(7-AT153)+AZ156&gt;BA156-AY156+AZ156,BA156-AY156+AZ156,AU153-AU156*(7-AT153)+AZ156)),1)</f>
        <v>0</v>
      </c>
      <c r="AX156" s="312"/>
      <c r="AY156" s="139">
        <f t="shared" ref="AY156" si="2569">IF(OR($B151=$B157,AT152=0),0,IF($B151=$B145,AT151,$F151))</f>
        <v>0</v>
      </c>
      <c r="AZ156" s="30">
        <f t="shared" ref="AZ156" si="2570">IF(OR($B151=$B157,AT156=0),0,$G153-$G152)</f>
        <v>0</v>
      </c>
      <c r="BA156" s="134">
        <f t="shared" ref="BA156" si="2571">IF(OR($B151=$B157,AT156=0),0,AT155)</f>
        <v>0</v>
      </c>
      <c r="BB156" s="138">
        <f t="shared" ref="BB156" si="2572">IF($B151=$B157,0,AU153)</f>
        <v>0</v>
      </c>
    </row>
    <row r="157" spans="1:54" ht="15.75" x14ac:dyDescent="0.2">
      <c r="A157" s="1">
        <f t="shared" ref="A157" si="2573">IF(B157="","1. Niewypełnione",B157)</f>
        <v>0</v>
      </c>
      <c r="B157" s="320">
        <f>luty!B157</f>
        <v>0</v>
      </c>
      <c r="C157" s="321">
        <f>luty!C157</f>
        <v>0</v>
      </c>
      <c r="D157" s="321">
        <f>luty!D157</f>
        <v>0</v>
      </c>
      <c r="E157" s="321">
        <f>luty!E157</f>
        <v>0</v>
      </c>
      <c r="F157" s="177">
        <f>luty!F157</f>
        <v>18</v>
      </c>
      <c r="G157" s="185">
        <f>luty!G157</f>
        <v>18</v>
      </c>
      <c r="H157" s="177"/>
      <c r="I157" s="192">
        <f t="shared" ref="I157:I161" si="2574">K157+T157+AC157+AL157+AU157</f>
        <v>0</v>
      </c>
      <c r="J157" s="186">
        <f t="shared" ref="J157" si="2575">IF(OR($B157=$B163,J160=0),0,ROUND((K158+P162)/J160,0))</f>
        <v>0</v>
      </c>
      <c r="K157" s="51">
        <f t="shared" ref="K157:K158" si="2576">SUM(L157:R157)</f>
        <v>0</v>
      </c>
      <c r="L157" s="52">
        <f>luty!L157</f>
        <v>0</v>
      </c>
      <c r="M157" s="52">
        <f>luty!M157</f>
        <v>0</v>
      </c>
      <c r="N157" s="52">
        <f>luty!N157</f>
        <v>0</v>
      </c>
      <c r="O157" s="52">
        <f>luty!O157</f>
        <v>0</v>
      </c>
      <c r="P157" s="53">
        <f>luty!P157</f>
        <v>0</v>
      </c>
      <c r="Q157" s="54">
        <f>luty!Q157</f>
        <v>0</v>
      </c>
      <c r="R157" s="55">
        <f>luty!R157</f>
        <v>0</v>
      </c>
      <c r="S157" s="188">
        <f t="shared" ref="S157" si="2577">IF(OR($B157=$B163,S160=0),0,ROUND((T158+Y162)/S160,0))</f>
        <v>0</v>
      </c>
      <c r="T157" s="51">
        <f t="shared" ref="T157:T158" si="2578">SUM(U157:AA157)</f>
        <v>0</v>
      </c>
      <c r="U157" s="52">
        <f>luty!U157</f>
        <v>0</v>
      </c>
      <c r="V157" s="52">
        <f>luty!V157</f>
        <v>0</v>
      </c>
      <c r="W157" s="52">
        <f>luty!W157</f>
        <v>0</v>
      </c>
      <c r="X157" s="52">
        <f>luty!X157</f>
        <v>0</v>
      </c>
      <c r="Y157" s="53">
        <f>luty!Y157</f>
        <v>0</v>
      </c>
      <c r="Z157" s="54">
        <f>luty!Z157</f>
        <v>0</v>
      </c>
      <c r="AA157" s="55">
        <f>luty!AA157</f>
        <v>0</v>
      </c>
      <c r="AB157" s="188">
        <f t="shared" ref="AB157" si="2579">IF(OR($B157=$B163,AB160=0),0,ROUND((AC158+AH162)/AB160,0))</f>
        <v>0</v>
      </c>
      <c r="AC157" s="51">
        <f t="shared" ref="AC157:AC158" si="2580">SUM(AD157:AJ157)</f>
        <v>0</v>
      </c>
      <c r="AD157" s="52">
        <f>luty!AD157</f>
        <v>0</v>
      </c>
      <c r="AE157" s="52">
        <f>luty!AE157</f>
        <v>0</v>
      </c>
      <c r="AF157" s="52">
        <f>luty!AF157</f>
        <v>0</v>
      </c>
      <c r="AG157" s="52">
        <f>luty!AG157</f>
        <v>0</v>
      </c>
      <c r="AH157" s="53">
        <f>luty!AH157</f>
        <v>0</v>
      </c>
      <c r="AI157" s="54">
        <f>luty!AI157</f>
        <v>0</v>
      </c>
      <c r="AJ157" s="55">
        <f>luty!AJ157</f>
        <v>0</v>
      </c>
      <c r="AK157" s="188">
        <f t="shared" ref="AK157" si="2581">IF(OR($B157=$B163,AK160=0),0,ROUND((AL158+AQ162)/AK160,0))</f>
        <v>0</v>
      </c>
      <c r="AL157" s="51">
        <f t="shared" ref="AL157:AL158" si="2582">SUM(AM157:AS157)</f>
        <v>0</v>
      </c>
      <c r="AM157" s="52">
        <f>luty!AM157</f>
        <v>0</v>
      </c>
      <c r="AN157" s="52">
        <f>luty!AN157</f>
        <v>0</v>
      </c>
      <c r="AO157" s="52">
        <f>luty!AO157</f>
        <v>0</v>
      </c>
      <c r="AP157" s="52">
        <f>luty!AP157</f>
        <v>0</v>
      </c>
      <c r="AQ157" s="53">
        <f>luty!AQ157</f>
        <v>0</v>
      </c>
      <c r="AR157" s="54">
        <f>luty!AR157</f>
        <v>0</v>
      </c>
      <c r="AS157" s="55">
        <f>luty!AS157</f>
        <v>0</v>
      </c>
      <c r="AT157" s="188">
        <f t="shared" ref="AT157" si="2583">IF(OR($B157=$B163,AT160=0),0,ROUND((AU158+AZ162)/AT160,0))</f>
        <v>0</v>
      </c>
      <c r="AU157" s="51">
        <f t="shared" ref="AU157:AU158" si="2584">SUM(AV157:BB157)</f>
        <v>0</v>
      </c>
      <c r="AV157" s="52">
        <f t="shared" ref="AV157" si="2585">IF(SUM($AM$9:$AS$9)=SUM($AV$9:$BB$9),AM157,IF(AND(SUM($AV$9:$BB$9)&gt;42,SUM($AV$9:$BB$9)&lt;49),AM157,0))</f>
        <v>0</v>
      </c>
      <c r="AW157" s="52">
        <f t="shared" ref="AW157" si="2586">IF(SUM($AM$9:$AS$9)=SUM($AV$9:$BB$9),AN157,IF(AND(SUM($AV$9:$BB$9)&gt;42,SUM($AV$9:$BB$9)&lt;49),AN157,0))</f>
        <v>0</v>
      </c>
      <c r="AX157" s="52">
        <f t="shared" ref="AX157" si="2587">IF(SUM($AM$9:$AS$9)=SUM($AV$9:$BB$9),AO157,IF(AND(SUM($AV$9:$BB$9)&gt;42,SUM($AV$9:$BB$9)&lt;49),AO157,0))</f>
        <v>0</v>
      </c>
      <c r="AY157" s="52">
        <f t="shared" ref="AY157" si="2588">IF(SUM($AM$9:$AS$9)=SUM($AV$9:$BB$9),AP157,IF(AND(SUM($AV$9:$BB$9)&gt;42,SUM($AV$9:$BB$9)&lt;49),AP157,0))</f>
        <v>0</v>
      </c>
      <c r="AZ157" s="53">
        <f t="shared" ref="AZ157" si="2589">IF(SUM($AM$9:$AS$9)=SUM($AV$9:$BB$9),AQ157,IF(AND(SUM($AV$9:$BB$9)&gt;42,SUM($AV$9:$BB$9)&lt;49),AQ157,0))</f>
        <v>0</v>
      </c>
      <c r="BA157" s="54">
        <f t="shared" ref="BA157" si="2590">IF(SUM($AM$9:$AS$9)=SUM($AV$9:$BB$9),AR157,IF(AND(SUM($AV$9:$BB$9)&gt;42,SUM($AV$9:$BB$9)&lt;49),AR157,0))</f>
        <v>0</v>
      </c>
      <c r="BB157" s="55">
        <f t="shared" ref="BB157" si="2591">IF(SUM($AM$9:$AS$9)=SUM($AV$9:$BB$9),AS157,IF(AND(SUM($AV$9:$BB$9)&gt;42,SUM($AV$9:$BB$9)&lt;49),AS157,0))</f>
        <v>0</v>
      </c>
    </row>
    <row r="158" spans="1:54" ht="12.75" hidden="1" customHeight="1" x14ac:dyDescent="0.2">
      <c r="B158" s="93"/>
      <c r="C158" s="94"/>
      <c r="D158" s="95"/>
      <c r="E158" s="115"/>
      <c r="F158" s="140" t="b">
        <f t="shared" ref="F158" si="2592">IF($B151=$B157,OR(F152,G157&lt;F157),G157&lt;F157)</f>
        <v>0</v>
      </c>
      <c r="G158" s="189">
        <f t="shared" ref="G158" si="2593">IF(AND($B151=$B157,$B151&lt;&gt;"",$B151&lt;&gt;0),G157+G152,G157)</f>
        <v>18</v>
      </c>
      <c r="H158" s="120"/>
      <c r="I158" s="165">
        <f t="shared" si="2574"/>
        <v>0</v>
      </c>
      <c r="J158" s="194">
        <f t="shared" ref="J158" si="2594">7-COUNTIF(L157:R157,0)-COUNTIF(L157:R157,"")</f>
        <v>0</v>
      </c>
      <c r="K158" s="22">
        <f t="shared" si="2576"/>
        <v>0</v>
      </c>
      <c r="L158" s="35">
        <f t="shared" ref="L158:R158" si="2595">IF($B151=$B157,L157+L152,L157)</f>
        <v>0</v>
      </c>
      <c r="M158" s="35">
        <f t="shared" si="2595"/>
        <v>0</v>
      </c>
      <c r="N158" s="35">
        <f t="shared" si="2595"/>
        <v>0</v>
      </c>
      <c r="O158" s="35">
        <f t="shared" si="2595"/>
        <v>0</v>
      </c>
      <c r="P158" s="36">
        <f t="shared" si="2595"/>
        <v>0</v>
      </c>
      <c r="Q158" s="37">
        <f t="shared" si="2595"/>
        <v>0</v>
      </c>
      <c r="R158" s="38">
        <f t="shared" si="2595"/>
        <v>0</v>
      </c>
      <c r="S158" s="194">
        <f t="shared" ref="S158" si="2596">7-COUNTIF(U157:AA157,0)-COUNTIF(U157:AA157,"")</f>
        <v>0</v>
      </c>
      <c r="T158" s="22">
        <f t="shared" si="2578"/>
        <v>0</v>
      </c>
      <c r="U158" s="35">
        <f t="shared" ref="U158:AA158" si="2597">IF($B151=$B157,U157+U152,U157)</f>
        <v>0</v>
      </c>
      <c r="V158" s="35">
        <f t="shared" si="2597"/>
        <v>0</v>
      </c>
      <c r="W158" s="35">
        <f t="shared" si="2597"/>
        <v>0</v>
      </c>
      <c r="X158" s="35">
        <f t="shared" si="2597"/>
        <v>0</v>
      </c>
      <c r="Y158" s="36">
        <f t="shared" si="2597"/>
        <v>0</v>
      </c>
      <c r="Z158" s="37">
        <f t="shared" si="2597"/>
        <v>0</v>
      </c>
      <c r="AA158" s="38">
        <f t="shared" si="2597"/>
        <v>0</v>
      </c>
      <c r="AB158" s="194">
        <f t="shared" ref="AB158" si="2598">7-COUNTIF(AD157:AJ157,0)-COUNTIF(AD157:AJ157,"")</f>
        <v>0</v>
      </c>
      <c r="AC158" s="22">
        <f t="shared" si="2580"/>
        <v>0</v>
      </c>
      <c r="AD158" s="35">
        <f t="shared" ref="AD158:AJ158" si="2599">IF($B151=$B157,AD157+AD152,AD157)</f>
        <v>0</v>
      </c>
      <c r="AE158" s="35">
        <f t="shared" si="2599"/>
        <v>0</v>
      </c>
      <c r="AF158" s="35">
        <f t="shared" si="2599"/>
        <v>0</v>
      </c>
      <c r="AG158" s="35">
        <f t="shared" si="2599"/>
        <v>0</v>
      </c>
      <c r="AH158" s="36">
        <f t="shared" si="2599"/>
        <v>0</v>
      </c>
      <c r="AI158" s="37">
        <f t="shared" si="2599"/>
        <v>0</v>
      </c>
      <c r="AJ158" s="38">
        <f t="shared" si="2599"/>
        <v>0</v>
      </c>
      <c r="AK158" s="194">
        <f t="shared" ref="AK158" si="2600">7-COUNTIF(AM157:AS157,0)-COUNTIF(AM157:AS157,"")</f>
        <v>0</v>
      </c>
      <c r="AL158" s="22">
        <f t="shared" si="2582"/>
        <v>0</v>
      </c>
      <c r="AM158" s="35">
        <f t="shared" ref="AM158:AS158" si="2601">IF($B151=$B157,AM157+AM152,AM157)</f>
        <v>0</v>
      </c>
      <c r="AN158" s="35">
        <f t="shared" si="2601"/>
        <v>0</v>
      </c>
      <c r="AO158" s="35">
        <f t="shared" si="2601"/>
        <v>0</v>
      </c>
      <c r="AP158" s="35">
        <f t="shared" si="2601"/>
        <v>0</v>
      </c>
      <c r="AQ158" s="36">
        <f t="shared" si="2601"/>
        <v>0</v>
      </c>
      <c r="AR158" s="37">
        <f t="shared" si="2601"/>
        <v>0</v>
      </c>
      <c r="AS158" s="38">
        <f t="shared" si="2601"/>
        <v>0</v>
      </c>
      <c r="AT158" s="194">
        <f t="shared" ref="AT158" si="2602">7-COUNTIF(AV157:BB157,0)-COUNTIF(AV157:BB157,"")</f>
        <v>0</v>
      </c>
      <c r="AU158" s="22">
        <f t="shared" si="2584"/>
        <v>0</v>
      </c>
      <c r="AV158" s="35">
        <f t="shared" ref="AV158:BB158" si="2603">IF($B151=$B157,AV157+AV152,AV157)</f>
        <v>0</v>
      </c>
      <c r="AW158" s="35">
        <f t="shared" si="2603"/>
        <v>0</v>
      </c>
      <c r="AX158" s="35">
        <f t="shared" si="2603"/>
        <v>0</v>
      </c>
      <c r="AY158" s="35">
        <f t="shared" si="2603"/>
        <v>0</v>
      </c>
      <c r="AZ158" s="36">
        <f t="shared" si="2603"/>
        <v>0</v>
      </c>
      <c r="BA158" s="37">
        <f t="shared" si="2603"/>
        <v>0</v>
      </c>
      <c r="BB158" s="38">
        <f t="shared" si="2603"/>
        <v>0</v>
      </c>
    </row>
    <row r="159" spans="1:54" ht="15" hidden="1" customHeight="1" x14ac:dyDescent="0.2">
      <c r="B159" s="116"/>
      <c r="C159" s="117"/>
      <c r="D159" s="118"/>
      <c r="E159" s="119"/>
      <c r="F159" s="92"/>
      <c r="G159" s="190">
        <f t="shared" ref="G159" si="2604">IF(AND($B151=$B157,$B151&lt;&gt;"",$B151&lt;&gt;0),F157+G153,F157)</f>
        <v>18</v>
      </c>
      <c r="H159" s="121"/>
      <c r="I159" s="165">
        <f t="shared" si="2574"/>
        <v>0</v>
      </c>
      <c r="J159" s="195">
        <f t="shared" ref="J159" si="2605">IF($B157=$B151,COUNTIF(L159:R159,0),COUNTIF(L160:R160,0)+COUNTIF(L160:R160,""))</f>
        <v>7</v>
      </c>
      <c r="K159" s="39">
        <f t="shared" ref="K159:R159" si="2606">IF($B151=$B157,K160+K153,K160)</f>
        <v>0</v>
      </c>
      <c r="L159" s="40">
        <f t="shared" si="2606"/>
        <v>0</v>
      </c>
      <c r="M159" s="40">
        <f t="shared" si="2606"/>
        <v>0</v>
      </c>
      <c r="N159" s="40">
        <f t="shared" si="2606"/>
        <v>0</v>
      </c>
      <c r="O159" s="40">
        <f t="shared" si="2606"/>
        <v>0</v>
      </c>
      <c r="P159" s="41">
        <f t="shared" si="2606"/>
        <v>0</v>
      </c>
      <c r="Q159" s="42">
        <f t="shared" si="2606"/>
        <v>0</v>
      </c>
      <c r="R159" s="43">
        <f t="shared" si="2606"/>
        <v>0</v>
      </c>
      <c r="S159" s="195">
        <f t="shared" ref="S159" si="2607">IF($B157=$B151,COUNTIF(U159:AA159,0),COUNTIF(U160:AA160,0)+COUNTIF(U160:AA160,""))</f>
        <v>7</v>
      </c>
      <c r="T159" s="39">
        <f t="shared" ref="T159:AA159" si="2608">IF($B151=$B157,T160+T153,T160)</f>
        <v>0</v>
      </c>
      <c r="U159" s="40">
        <f t="shared" si="2608"/>
        <v>0</v>
      </c>
      <c r="V159" s="40">
        <f t="shared" si="2608"/>
        <v>0</v>
      </c>
      <c r="W159" s="40">
        <f t="shared" si="2608"/>
        <v>0</v>
      </c>
      <c r="X159" s="40">
        <f t="shared" si="2608"/>
        <v>0</v>
      </c>
      <c r="Y159" s="41">
        <f t="shared" si="2608"/>
        <v>0</v>
      </c>
      <c r="Z159" s="42">
        <f t="shared" si="2608"/>
        <v>0</v>
      </c>
      <c r="AA159" s="43">
        <f t="shared" si="2608"/>
        <v>0</v>
      </c>
      <c r="AB159" s="195">
        <f t="shared" ref="AB159" si="2609">IF($B157=$B151,COUNTIF(AD159:AJ159,0),COUNTIF(AD160:AJ160,0)+COUNTIF(AD160:AJ160,""))</f>
        <v>7</v>
      </c>
      <c r="AC159" s="39">
        <f t="shared" ref="AC159:AJ159" si="2610">IF($B151=$B157,AC160+AC153,AC160)</f>
        <v>0</v>
      </c>
      <c r="AD159" s="40">
        <f t="shared" si="2610"/>
        <v>0</v>
      </c>
      <c r="AE159" s="40">
        <f t="shared" si="2610"/>
        <v>0</v>
      </c>
      <c r="AF159" s="40">
        <f t="shared" si="2610"/>
        <v>0</v>
      </c>
      <c r="AG159" s="40">
        <f t="shared" si="2610"/>
        <v>0</v>
      </c>
      <c r="AH159" s="41">
        <f t="shared" si="2610"/>
        <v>0</v>
      </c>
      <c r="AI159" s="42">
        <f t="shared" si="2610"/>
        <v>0</v>
      </c>
      <c r="AJ159" s="43">
        <f t="shared" si="2610"/>
        <v>0</v>
      </c>
      <c r="AK159" s="195">
        <f t="shared" ref="AK159" si="2611">IF($B157=$B151,COUNTIF(AM159:AS159,0),COUNTIF(AM160:AS160,0)+COUNTIF(AM160:AS160,""))</f>
        <v>7</v>
      </c>
      <c r="AL159" s="39">
        <f t="shared" ref="AL159:AS159" si="2612">IF($B151=$B157,AL160+AL153,AL160)</f>
        <v>0</v>
      </c>
      <c r="AM159" s="40">
        <f t="shared" si="2612"/>
        <v>0</v>
      </c>
      <c r="AN159" s="40">
        <f t="shared" si="2612"/>
        <v>0</v>
      </c>
      <c r="AO159" s="40">
        <f t="shared" si="2612"/>
        <v>0</v>
      </c>
      <c r="AP159" s="40">
        <f t="shared" si="2612"/>
        <v>0</v>
      </c>
      <c r="AQ159" s="41">
        <f t="shared" si="2612"/>
        <v>0</v>
      </c>
      <c r="AR159" s="42">
        <f t="shared" si="2612"/>
        <v>0</v>
      </c>
      <c r="AS159" s="43">
        <f t="shared" si="2612"/>
        <v>0</v>
      </c>
      <c r="AT159" s="195">
        <f t="shared" ref="AT159" si="2613">IF($B157=$B151,COUNTIF(AV159:BB159,0),COUNTIF(AV160:BB160,0)+COUNTIF(AV160:BB160,""))</f>
        <v>7</v>
      </c>
      <c r="AU159" s="39">
        <f t="shared" ref="AU159:BB159" si="2614">IF($B151=$B157,AU160+AU153,AU160)</f>
        <v>0</v>
      </c>
      <c r="AV159" s="40">
        <f t="shared" si="2614"/>
        <v>0</v>
      </c>
      <c r="AW159" s="40">
        <f t="shared" si="2614"/>
        <v>0</v>
      </c>
      <c r="AX159" s="40">
        <f t="shared" si="2614"/>
        <v>0</v>
      </c>
      <c r="AY159" s="40">
        <f t="shared" si="2614"/>
        <v>0</v>
      </c>
      <c r="AZ159" s="41">
        <f t="shared" si="2614"/>
        <v>0</v>
      </c>
      <c r="BA159" s="42">
        <f t="shared" si="2614"/>
        <v>0</v>
      </c>
      <c r="BB159" s="43">
        <f t="shared" si="2614"/>
        <v>0</v>
      </c>
    </row>
    <row r="160" spans="1:54" ht="15.75" customHeight="1" x14ac:dyDescent="0.2">
      <c r="A160" s="1">
        <f t="shared" ref="A160" si="2615">A157</f>
        <v>0</v>
      </c>
      <c r="B160" s="313">
        <f t="shared" ref="B160" si="2616">B154+1</f>
        <v>24</v>
      </c>
      <c r="C160" s="314"/>
      <c r="D160" s="314"/>
      <c r="E160" s="314"/>
      <c r="F160" s="31"/>
      <c r="G160" s="183"/>
      <c r="H160" s="122">
        <f t="shared" ref="H160" si="2617">5-COUNTIF(AU157,0)-COUNTIF(AL157,0)-COUNTIF(AC157,0)-COUNTIF(T157,0)-COUNTIF(K157,0)</f>
        <v>0</v>
      </c>
      <c r="I160" s="165">
        <f t="shared" si="2574"/>
        <v>0</v>
      </c>
      <c r="J160" s="187">
        <f t="shared" ref="J160" si="2618">IF($B157=$B151,J154+IF($F157&lt;&gt;$G157,(K157+$G159-$G158)/$F157,K157/$F157),IF($F157&lt;&gt;G157,(K157+$G159-$G158)/$F157,K157/$F157))</f>
        <v>0</v>
      </c>
      <c r="K160" s="7">
        <f t="shared" ref="K160:K161" si="2619">SUM(L160:R160)</f>
        <v>0</v>
      </c>
      <c r="L160" s="26">
        <f t="shared" ref="L160:R160" si="2620">L157</f>
        <v>0</v>
      </c>
      <c r="M160" s="26">
        <f t="shared" si="2620"/>
        <v>0</v>
      </c>
      <c r="N160" s="26">
        <f t="shared" si="2620"/>
        <v>0</v>
      </c>
      <c r="O160" s="26">
        <f t="shared" si="2620"/>
        <v>0</v>
      </c>
      <c r="P160" s="26">
        <f t="shared" si="2620"/>
        <v>0</v>
      </c>
      <c r="Q160" s="29">
        <f t="shared" si="2620"/>
        <v>0</v>
      </c>
      <c r="R160" s="23">
        <f t="shared" si="2620"/>
        <v>0</v>
      </c>
      <c r="S160" s="187">
        <f t="shared" ref="S160" si="2621">IF($B157=$B151,S154+IF($F157&lt;&gt;$G157,(T157+$G159-$G158)/$F157,T157/$F157),IF($F157&lt;&gt;P157,(T157+$G159-$G158)/$F157,T157/$F157))</f>
        <v>0</v>
      </c>
      <c r="T160" s="7">
        <f t="shared" ref="T160:T161" si="2622">SUM(U160:AA160)</f>
        <v>0</v>
      </c>
      <c r="U160" s="26">
        <f t="shared" ref="U160:AA160" si="2623">U157</f>
        <v>0</v>
      </c>
      <c r="V160" s="26">
        <f t="shared" si="2623"/>
        <v>0</v>
      </c>
      <c r="W160" s="26">
        <f t="shared" si="2623"/>
        <v>0</v>
      </c>
      <c r="X160" s="26">
        <f t="shared" si="2623"/>
        <v>0</v>
      </c>
      <c r="Y160" s="113">
        <f t="shared" si="2623"/>
        <v>0</v>
      </c>
      <c r="Z160" s="29">
        <f t="shared" si="2623"/>
        <v>0</v>
      </c>
      <c r="AA160" s="23">
        <f t="shared" si="2623"/>
        <v>0</v>
      </c>
      <c r="AB160" s="187">
        <f t="shared" ref="AB160" si="2624">IF($B157=$B151,AB154+IF($F157&lt;&gt;$G157,(AC157+$G159-$G158)/$F157,AC157/$F157),IF($F157&lt;&gt;Y157,(AC157+$G159-$G158)/$F157,AC157/$F157))</f>
        <v>0</v>
      </c>
      <c r="AC160" s="7">
        <f t="shared" ref="AC160:AC161" si="2625">SUM(AD160:AJ160)</f>
        <v>0</v>
      </c>
      <c r="AD160" s="26">
        <f t="shared" ref="AD160:AJ160" si="2626">AD157</f>
        <v>0</v>
      </c>
      <c r="AE160" s="26">
        <f t="shared" si="2626"/>
        <v>0</v>
      </c>
      <c r="AF160" s="26">
        <f t="shared" si="2626"/>
        <v>0</v>
      </c>
      <c r="AG160" s="26">
        <f t="shared" si="2626"/>
        <v>0</v>
      </c>
      <c r="AH160" s="113">
        <f t="shared" si="2626"/>
        <v>0</v>
      </c>
      <c r="AI160" s="29">
        <f t="shared" si="2626"/>
        <v>0</v>
      </c>
      <c r="AJ160" s="23">
        <f t="shared" si="2626"/>
        <v>0</v>
      </c>
      <c r="AK160" s="187">
        <f t="shared" ref="AK160" si="2627">IF($B157=$B151,AK154+IF($F157&lt;&gt;$G157,(AL157+$G159-$G158)/$F157,AL157/$F157),IF($F157&lt;&gt;AH157,(AL157+$G159-$G158)/$F157,AL157/$F157))</f>
        <v>0</v>
      </c>
      <c r="AL160" s="7">
        <f t="shared" ref="AL160:AL161" si="2628">SUM(AM160:AS160)</f>
        <v>0</v>
      </c>
      <c r="AM160" s="26">
        <f t="shared" ref="AM160:AS160" si="2629">AM157</f>
        <v>0</v>
      </c>
      <c r="AN160" s="26">
        <f t="shared" si="2629"/>
        <v>0</v>
      </c>
      <c r="AO160" s="26">
        <f t="shared" si="2629"/>
        <v>0</v>
      </c>
      <c r="AP160" s="26">
        <f t="shared" si="2629"/>
        <v>0</v>
      </c>
      <c r="AQ160" s="113">
        <f t="shared" si="2629"/>
        <v>0</v>
      </c>
      <c r="AR160" s="29">
        <f t="shared" si="2629"/>
        <v>0</v>
      </c>
      <c r="AS160" s="23">
        <f t="shared" si="2629"/>
        <v>0</v>
      </c>
      <c r="AT160" s="187">
        <f t="shared" ref="AT160" si="2630">IF($B157=$B151,AT154+IF($F157&lt;&gt;$G157,(AU157+$G159-$G158)/$F157,AU157/$F157),IF($F157&lt;&gt;AQ157,(AU157+$G159-$G158)/$F157,AU157/$F157))</f>
        <v>0</v>
      </c>
      <c r="AU160" s="7">
        <f t="shared" ref="AU160:AU161" si="2631">SUM(AV160:BB160)</f>
        <v>0</v>
      </c>
      <c r="AV160" s="6">
        <f t="shared" ref="AV160" si="2632">IF(SUM($AM$9:$AS$9)=SUM($AV$9:$BB$9),AV157,IF(AND(SUM($AV$9:$BB$9)&gt;42,SUM($AV$9:$BB$9)&lt;49),AV157,0))</f>
        <v>0</v>
      </c>
      <c r="AW160" s="6">
        <f t="shared" ref="AW160:BB160" si="2633">IF(SUM($AM$9:$AS$9)=SUM($AV$9:$BB$9),AW157,IF(AND(SUM($AV$9:$BB$9)&gt;42,SUM($AV$9:$BB$9)&lt;49),AW157,0))</f>
        <v>0</v>
      </c>
      <c r="AX160" s="6">
        <f t="shared" si="2633"/>
        <v>0</v>
      </c>
      <c r="AY160" s="6">
        <f t="shared" si="2633"/>
        <v>0</v>
      </c>
      <c r="AZ160" s="26">
        <f t="shared" si="2633"/>
        <v>0</v>
      </c>
      <c r="BA160" s="29">
        <f t="shared" si="2633"/>
        <v>0</v>
      </c>
      <c r="BB160" s="23">
        <f t="shared" si="2633"/>
        <v>0</v>
      </c>
    </row>
    <row r="161" spans="1:54" ht="15.75" customHeight="1" x14ac:dyDescent="0.2">
      <c r="A161" s="1">
        <f t="shared" ref="A161:A162" si="2634">A160</f>
        <v>0</v>
      </c>
      <c r="B161" s="313"/>
      <c r="C161" s="314"/>
      <c r="D161" s="314"/>
      <c r="E161" s="314"/>
      <c r="F161" s="31"/>
      <c r="G161" s="183"/>
      <c r="H161" s="123">
        <f t="shared" ref="H161" si="2635">IF($B157=$B151,H155+F161,$F161)</f>
        <v>0</v>
      </c>
      <c r="I161" s="165">
        <f t="shared" si="2574"/>
        <v>0</v>
      </c>
      <c r="J161" s="141">
        <f t="shared" ref="J161" si="2636">IF($H160=0,0,IF($B151=$B157,IF($H162&gt;0,$H162+J155,K157+J155),IF($H162&gt;0,$H162,K157)))</f>
        <v>0</v>
      </c>
      <c r="K161" s="7">
        <f t="shared" si="2619"/>
        <v>0</v>
      </c>
      <c r="L161" s="6"/>
      <c r="M161" s="6"/>
      <c r="N161" s="6"/>
      <c r="O161" s="6"/>
      <c r="P161" s="26"/>
      <c r="Q161" s="29"/>
      <c r="R161" s="23"/>
      <c r="S161" s="141">
        <f t="shared" ref="S161" si="2637">IF($H160=0,0,IF($B151=$B157,IF($H162&gt;0,$H162+S155,T157+S155),IF($H162&gt;0,$H162,T157)))</f>
        <v>0</v>
      </c>
      <c r="T161" s="7">
        <f t="shared" si="2622"/>
        <v>0</v>
      </c>
      <c r="U161" s="6"/>
      <c r="V161" s="6"/>
      <c r="W161" s="6"/>
      <c r="X161" s="6"/>
      <c r="Y161" s="26"/>
      <c r="Z161" s="29"/>
      <c r="AA161" s="23"/>
      <c r="AB161" s="141">
        <f t="shared" ref="AB161" si="2638">IF($H160=0,0,IF($B151=$B157,IF($H162&gt;0,$H162+AB155,AC157+AB155),IF($H162&gt;0,$H162,AC157)))</f>
        <v>0</v>
      </c>
      <c r="AC161" s="7">
        <f t="shared" si="2625"/>
        <v>0</v>
      </c>
      <c r="AD161" s="6"/>
      <c r="AE161" s="6"/>
      <c r="AF161" s="6"/>
      <c r="AG161" s="6"/>
      <c r="AH161" s="26"/>
      <c r="AI161" s="29"/>
      <c r="AJ161" s="23"/>
      <c r="AK161" s="141">
        <f t="shared" ref="AK161" si="2639">IF($H160=0,0,IF($B151=$B157,IF($H162&gt;0,$H162+AK155,AL157+AK155),IF($H162&gt;0,$H162,AL157)))</f>
        <v>0</v>
      </c>
      <c r="AL161" s="7">
        <f t="shared" si="2628"/>
        <v>0</v>
      </c>
      <c r="AM161" s="6"/>
      <c r="AN161" s="6"/>
      <c r="AO161" s="6"/>
      <c r="AP161" s="6"/>
      <c r="AQ161" s="26"/>
      <c r="AR161" s="29"/>
      <c r="AS161" s="23"/>
      <c r="AT161" s="141">
        <f t="shared" ref="AT161" si="2640">IF($H160=0,0,IF($B151=$B157,IF($H162&gt;0,$H162+AT155,AU157+AT155),IF($H162&gt;0,$H162,AU157)))</f>
        <v>0</v>
      </c>
      <c r="AU161" s="7">
        <f t="shared" si="2631"/>
        <v>0</v>
      </c>
      <c r="AV161" s="6"/>
      <c r="AW161" s="6"/>
      <c r="AX161" s="6"/>
      <c r="AY161" s="6"/>
      <c r="AZ161" s="26"/>
      <c r="BA161" s="29"/>
      <c r="BB161" s="23"/>
    </row>
    <row r="162" spans="1:54" ht="18.75" customHeight="1" thickBot="1" x14ac:dyDescent="0.25">
      <c r="A162" s="1">
        <f t="shared" si="2634"/>
        <v>0</v>
      </c>
      <c r="B162" s="323" t="str">
        <f>IF(B157="",Wydruk!$AE$6,IF(J158=0,Wydruk!$AE$7,IF(AND(G158&lt;G159,B157&lt;&gt;$B163),Wydruk!$AE$13,IF(AND($B157=$B151,$B157&lt;&gt;$B163),IF(OR(OR(J162&lt;4,J162&gt;5),OR(S162&lt;4,S162&gt;5),OR(AB162&lt;4,AB162&gt;5),OR(AK162&lt;4,AK162&gt;5),OR(AND(AT162&lt;4,AT162&gt;0),AT162&gt;5)),Wydruk!$AE$8,Wydruk!$AE$9),IF($B157=$B163,IF($F161&lt;&gt;0,Wydruk!$AE$12,Wydruk!$AE$10),IF(OR(OR(J158&lt;4,J158&gt;5),OR(S158&lt;4,S158&gt;5),OR(AB158&lt;4,AB158&gt;5),OR(AK158&lt;4,AK158&gt;5),OR(AND(AT158&lt;4,AT158&gt;0),AT158&gt;5)),Wydruk!$AE$8,Wydruk!$AE$11))))))</f>
        <v>Uzupełnij liczby godzin tygodniowego planu</v>
      </c>
      <c r="C162" s="324"/>
      <c r="D162" s="324"/>
      <c r="E162" s="324"/>
      <c r="F162" s="173">
        <f>luty!F162</f>
        <v>0</v>
      </c>
      <c r="G162" s="184">
        <f>luty!G162</f>
        <v>0</v>
      </c>
      <c r="H162" s="191">
        <f t="shared" ref="H162" si="2641">IF(OR($G162=0,$F162=0,$G162="",$F162=""),0,$G162/$F162)</f>
        <v>0</v>
      </c>
      <c r="I162" s="193"/>
      <c r="J162" s="176">
        <f t="shared" ref="J162" si="2642">IF($B151=$B157,IF(L157+L152&gt;0,1,0)+IF(M157+M152&gt;0,1,0)+IF(N157+N152&gt;0,1,0)+IF(O157+O152&gt;0,1,0)+IF(P157+P152&gt;0,1,0)+IF(Q157+Q152&gt;0,1,0)+IF(R157+R152&gt;0,1,0),J158)</f>
        <v>0</v>
      </c>
      <c r="K162" s="133">
        <f t="shared" ref="K162" si="2643">IF(OR($B157=$B163,J162=0,(K158-Q162+O162)&lt;=0),0,(K158-Q162+O162)/J162)</f>
        <v>0</v>
      </c>
      <c r="L162" s="137">
        <f t="shared" ref="L162" si="2644">IF(K162*(7-J159)&lt;=0,0,K162*(7-J159))</f>
        <v>0</v>
      </c>
      <c r="M162" s="311">
        <f t="shared" ref="M162" si="2645">ROUND(IF(OR(K159-K162*(7-J159)+P162&lt;0,$B157=$B163,K162&lt;=0,K159=0),0,IF(K159-K162*(7-J159)+P162&gt;Q162-O162+P162,Q162-O162+P162,K159-K162*(7-J159)+P162)),1)</f>
        <v>0</v>
      </c>
      <c r="N162" s="312"/>
      <c r="O162" s="139">
        <f t="shared" ref="O162" si="2646">IF(OR($B157=$B163,J158=0),0,IF($B157=$B151,J157,$F157))</f>
        <v>0</v>
      </c>
      <c r="P162" s="30">
        <f t="shared" ref="P162" si="2647">IF(OR($B157=$B163,J162=0),0,$G159-$G158)</f>
        <v>0</v>
      </c>
      <c r="Q162" s="134">
        <f t="shared" ref="Q162" si="2648">IF(OR($B157=$B163,J162=0),0,J161)</f>
        <v>0</v>
      </c>
      <c r="R162" s="138">
        <f t="shared" ref="R162" si="2649">IF($B157=$B163,0,K159)</f>
        <v>0</v>
      </c>
      <c r="S162" s="176">
        <f t="shared" ref="S162" si="2650">IF($B151=$B157,IF(U157+U152&gt;0,1,0)+IF(V157+V152&gt;0,1,0)+IF(W157+W152&gt;0,1,0)+IF(X157+X152&gt;0,1,0)+IF(Y157+Y152&gt;0,1,0)+IF(Z157+Z152&gt;0,1,0)+IF(AA157+AA152&gt;0,1,0),S158)</f>
        <v>0</v>
      </c>
      <c r="T162" s="133">
        <f t="shared" ref="T162" si="2651">IF(OR($B157=$B163,S162=0,(T158-Z162+X162)&lt;=0),0,(T158-Z162+X162)/S162)</f>
        <v>0</v>
      </c>
      <c r="U162" s="137">
        <f t="shared" ref="U162" si="2652">IF(T162*(7-S159)&lt;=0,0,T162*(7-S159))</f>
        <v>0</v>
      </c>
      <c r="V162" s="311">
        <f t="shared" ref="V162" si="2653">ROUND(IF(OR(T159-T162*(7-S159)+Y162&lt;0,$B157=$B163,T162&lt;=0,T159=0),0,IF(T159-T162*(7-S159)+Y162&gt;Z162-X162+Y162,Z162-X162+Y162,T159-T162*(7-S159)+Y162)),1)</f>
        <v>0</v>
      </c>
      <c r="W162" s="312"/>
      <c r="X162" s="139">
        <f t="shared" ref="X162" si="2654">IF(OR($B157=$B163,S158=0),0,IF($B157=$B151,S157,$F157))</f>
        <v>0</v>
      </c>
      <c r="Y162" s="30">
        <f t="shared" ref="Y162" si="2655">IF(OR($B157=$B163,S162=0),0,$G159-$G158)</f>
        <v>0</v>
      </c>
      <c r="Z162" s="134">
        <f t="shared" ref="Z162" si="2656">IF(OR($B157=$B163,S162=0),0,S161)</f>
        <v>0</v>
      </c>
      <c r="AA162" s="138">
        <f t="shared" ref="AA162" si="2657">IF($B157=$B163,0,T159)</f>
        <v>0</v>
      </c>
      <c r="AB162" s="176">
        <f t="shared" ref="AB162" si="2658">IF($B151=$B157,IF(AD157+AD152&gt;0,1,0)+IF(AE157+AE152&gt;0,1,0)+IF(AF157+AF152&gt;0,1,0)+IF(AG157+AG152&gt;0,1,0)+IF(AH157+AH152&gt;0,1,0)+IF(AI157+AI152&gt;0,1,0)+IF(AJ157+AJ152&gt;0,1,0),AB158)</f>
        <v>0</v>
      </c>
      <c r="AC162" s="133">
        <f t="shared" ref="AC162" si="2659">IF(OR($B157=$B163,AB162=0,(AC158-AI162+AG162)&lt;=0),0,(AC158-AI162+AG162)/AB162)</f>
        <v>0</v>
      </c>
      <c r="AD162" s="137">
        <f t="shared" ref="AD162" si="2660">IF(AC162*(7-AB159)&lt;=0,0,AC162*(7-AB159))</f>
        <v>0</v>
      </c>
      <c r="AE162" s="311">
        <f t="shared" ref="AE162" si="2661">ROUND(IF(OR(AC159-AC162*(7-AB159)+AH162&lt;0,$B157=$B163,AC162&lt;=0,AC159=0),0,IF(AC159-AC162*(7-AB159)+AH162&gt;AI162-AG162+AH162,AI162-AG162+AH162,AC159-AC162*(7-AB159)+AH162)),1)</f>
        <v>0</v>
      </c>
      <c r="AF162" s="312"/>
      <c r="AG162" s="139">
        <f t="shared" ref="AG162" si="2662">IF(OR($B157=$B163,AB158=0),0,IF($B157=$B151,AB157,$F157))</f>
        <v>0</v>
      </c>
      <c r="AH162" s="30">
        <f t="shared" ref="AH162" si="2663">IF(OR($B157=$B163,AB162=0),0,$G159-$G158)</f>
        <v>0</v>
      </c>
      <c r="AI162" s="134">
        <f t="shared" ref="AI162" si="2664">IF(OR($B157=$B163,AB162=0),0,AB161)</f>
        <v>0</v>
      </c>
      <c r="AJ162" s="138">
        <f t="shared" ref="AJ162" si="2665">IF($B157=$B163,0,AC159)</f>
        <v>0</v>
      </c>
      <c r="AK162" s="176">
        <f t="shared" ref="AK162" si="2666">IF($B151=$B157,IF(AM157+AM152&gt;0,1,0)+IF(AN157+AN152&gt;0,1,0)+IF(AO157+AO152&gt;0,1,0)+IF(AP157+AP152&gt;0,1,0)+IF(AQ157+AQ152&gt;0,1,0)+IF(AR157+AR152&gt;0,1,0)+IF(AS157+AS152&gt;0,1,0),AK158)</f>
        <v>0</v>
      </c>
      <c r="AL162" s="133">
        <f t="shared" ref="AL162" si="2667">IF(OR($B157=$B163,AK162=0,(AL158-AR162+AP162)&lt;=0),0,(AL158-AR162+AP162)/AK162)</f>
        <v>0</v>
      </c>
      <c r="AM162" s="137">
        <f t="shared" ref="AM162" si="2668">IF(AL162*(7-AK159)&lt;=0,0,AL162*(7-AK159))</f>
        <v>0</v>
      </c>
      <c r="AN162" s="311">
        <f t="shared" ref="AN162" si="2669">ROUND(IF(OR(AL159-AL162*(7-AK159)+AQ162&lt;0,$B157=$B163,AL162&lt;=0,AL159=0),0,IF(AL159-AL162*(7-AK159)+AQ162&gt;AR162-AP162+AQ162,AR162-AP162+AQ162,AL159-AL162*(7-AK159)+AQ162)),1)</f>
        <v>0</v>
      </c>
      <c r="AO162" s="312"/>
      <c r="AP162" s="139">
        <f t="shared" ref="AP162" si="2670">IF(OR($B157=$B163,AK158=0),0,IF($B157=$B151,AK157,$F157))</f>
        <v>0</v>
      </c>
      <c r="AQ162" s="30">
        <f t="shared" ref="AQ162" si="2671">IF(OR($B157=$B163,AK162=0),0,$G159-$G158)</f>
        <v>0</v>
      </c>
      <c r="AR162" s="134">
        <f t="shared" ref="AR162" si="2672">IF(OR($B157=$B163,AK162=0),0,AK161)</f>
        <v>0</v>
      </c>
      <c r="AS162" s="138">
        <f t="shared" ref="AS162" si="2673">IF($B157=$B163,0,AL159)</f>
        <v>0</v>
      </c>
      <c r="AT162" s="176">
        <f t="shared" ref="AT162" si="2674">IF($B151=$B157,IF(AV157+AV152&gt;0,1,0)+IF(AW157+AW152&gt;0,1,0)+IF(AX157+AX152&gt;0,1,0)+IF(AY157+AY152&gt;0,1,0)+IF(AZ157+AZ152&gt;0,1,0)+IF(BA157+BA152&gt;0,1,0)+IF(BB157+BB152&gt;0,1,0),AT158)</f>
        <v>0</v>
      </c>
      <c r="AU162" s="133">
        <f t="shared" ref="AU162" si="2675">IF(OR($B157=$B163,AT162=0,(AU158-BA162+AY162)&lt;=0),0,(AU158-BA162+AY162)/AT162)</f>
        <v>0</v>
      </c>
      <c r="AV162" s="137">
        <f t="shared" ref="AV162" si="2676">IF(AU162*(7-AT159)&lt;=0,0,AU162*(7-AT159))</f>
        <v>0</v>
      </c>
      <c r="AW162" s="311">
        <f t="shared" ref="AW162" si="2677">ROUND(IF(OR(AU159-AU162*(7-AT159)+AZ162&lt;0,$B157=$B163,AU162&lt;=0,AU159=0),0,IF(AU159-AU162*(7-AT159)+AZ162&gt;BA162-AY162+AZ162,BA162-AY162+AZ162,AU159-AU162*(7-AT159)+AZ162)),1)</f>
        <v>0</v>
      </c>
      <c r="AX162" s="312"/>
      <c r="AY162" s="139">
        <f t="shared" ref="AY162" si="2678">IF(OR($B157=$B163,AT158=0),0,IF($B157=$B151,AT157,$F157))</f>
        <v>0</v>
      </c>
      <c r="AZ162" s="30">
        <f t="shared" ref="AZ162" si="2679">IF(OR($B157=$B163,AT162=0),0,$G159-$G158)</f>
        <v>0</v>
      </c>
      <c r="BA162" s="134">
        <f t="shared" ref="BA162" si="2680">IF(OR($B157=$B163,AT162=0),0,AT161)</f>
        <v>0</v>
      </c>
      <c r="BB162" s="138">
        <f t="shared" ref="BB162" si="2681">IF($B157=$B163,0,AU159)</f>
        <v>0</v>
      </c>
    </row>
    <row r="163" spans="1:54" ht="15.75" x14ac:dyDescent="0.2">
      <c r="A163" s="1">
        <f t="shared" ref="A163" si="2682">IF(B163="","1. Niewypełnione",B163)</f>
        <v>0</v>
      </c>
      <c r="B163" s="320">
        <f>luty!B163</f>
        <v>0</v>
      </c>
      <c r="C163" s="321">
        <f>luty!C163</f>
        <v>0</v>
      </c>
      <c r="D163" s="321">
        <f>luty!D163</f>
        <v>0</v>
      </c>
      <c r="E163" s="321">
        <f>luty!E163</f>
        <v>0</v>
      </c>
      <c r="F163" s="177">
        <f>luty!F163</f>
        <v>18</v>
      </c>
      <c r="G163" s="185">
        <f>luty!G163</f>
        <v>18</v>
      </c>
      <c r="H163" s="177"/>
      <c r="I163" s="192">
        <f t="shared" ref="I163:I167" si="2683">K163+T163+AC163+AL163+AU163</f>
        <v>0</v>
      </c>
      <c r="J163" s="186">
        <f t="shared" ref="J163" si="2684">IF(OR($B163=$B169,J166=0),0,ROUND((K164+P168)/J166,0))</f>
        <v>0</v>
      </c>
      <c r="K163" s="51">
        <f t="shared" ref="K163:K164" si="2685">SUM(L163:R163)</f>
        <v>0</v>
      </c>
      <c r="L163" s="52">
        <f>luty!L163</f>
        <v>0</v>
      </c>
      <c r="M163" s="52">
        <f>luty!M163</f>
        <v>0</v>
      </c>
      <c r="N163" s="52">
        <f>luty!N163</f>
        <v>0</v>
      </c>
      <c r="O163" s="52">
        <f>luty!O163</f>
        <v>0</v>
      </c>
      <c r="P163" s="53">
        <f>luty!P163</f>
        <v>0</v>
      </c>
      <c r="Q163" s="54">
        <f>luty!Q163</f>
        <v>0</v>
      </c>
      <c r="R163" s="55">
        <f>luty!R163</f>
        <v>0</v>
      </c>
      <c r="S163" s="188">
        <f t="shared" ref="S163" si="2686">IF(OR($B163=$B169,S166=0),0,ROUND((T164+Y168)/S166,0))</f>
        <v>0</v>
      </c>
      <c r="T163" s="51">
        <f t="shared" ref="T163:T164" si="2687">SUM(U163:AA163)</f>
        <v>0</v>
      </c>
      <c r="U163" s="52">
        <f>luty!U163</f>
        <v>0</v>
      </c>
      <c r="V163" s="52">
        <f>luty!V163</f>
        <v>0</v>
      </c>
      <c r="W163" s="52">
        <f>luty!W163</f>
        <v>0</v>
      </c>
      <c r="X163" s="52">
        <f>luty!X163</f>
        <v>0</v>
      </c>
      <c r="Y163" s="53">
        <f>luty!Y163</f>
        <v>0</v>
      </c>
      <c r="Z163" s="54">
        <f>luty!Z163</f>
        <v>0</v>
      </c>
      <c r="AA163" s="55">
        <f>luty!AA163</f>
        <v>0</v>
      </c>
      <c r="AB163" s="188">
        <f t="shared" ref="AB163" si="2688">IF(OR($B163=$B169,AB166=0),0,ROUND((AC164+AH168)/AB166,0))</f>
        <v>0</v>
      </c>
      <c r="AC163" s="51">
        <f t="shared" ref="AC163:AC164" si="2689">SUM(AD163:AJ163)</f>
        <v>0</v>
      </c>
      <c r="AD163" s="52">
        <f>luty!AD163</f>
        <v>0</v>
      </c>
      <c r="AE163" s="52">
        <f>luty!AE163</f>
        <v>0</v>
      </c>
      <c r="AF163" s="52">
        <f>luty!AF163</f>
        <v>0</v>
      </c>
      <c r="AG163" s="52">
        <f>luty!AG163</f>
        <v>0</v>
      </c>
      <c r="AH163" s="53">
        <f>luty!AH163</f>
        <v>0</v>
      </c>
      <c r="AI163" s="54">
        <f>luty!AI163</f>
        <v>0</v>
      </c>
      <c r="AJ163" s="55">
        <f>luty!AJ163</f>
        <v>0</v>
      </c>
      <c r="AK163" s="188">
        <f t="shared" ref="AK163" si="2690">IF(OR($B163=$B169,AK166=0),0,ROUND((AL164+AQ168)/AK166,0))</f>
        <v>0</v>
      </c>
      <c r="AL163" s="51">
        <f t="shared" ref="AL163:AL164" si="2691">SUM(AM163:AS163)</f>
        <v>0</v>
      </c>
      <c r="AM163" s="52">
        <f>luty!AM163</f>
        <v>0</v>
      </c>
      <c r="AN163" s="52">
        <f>luty!AN163</f>
        <v>0</v>
      </c>
      <c r="AO163" s="52">
        <f>luty!AO163</f>
        <v>0</v>
      </c>
      <c r="AP163" s="52">
        <f>luty!AP163</f>
        <v>0</v>
      </c>
      <c r="AQ163" s="53">
        <f>luty!AQ163</f>
        <v>0</v>
      </c>
      <c r="AR163" s="54">
        <f>luty!AR163</f>
        <v>0</v>
      </c>
      <c r="AS163" s="55">
        <f>luty!AS163</f>
        <v>0</v>
      </c>
      <c r="AT163" s="188">
        <f t="shared" ref="AT163" si="2692">IF(OR($B163=$B169,AT166=0),0,ROUND((AU164+AZ168)/AT166,0))</f>
        <v>0</v>
      </c>
      <c r="AU163" s="51">
        <f t="shared" ref="AU163:AU164" si="2693">SUM(AV163:BB163)</f>
        <v>0</v>
      </c>
      <c r="AV163" s="52">
        <f t="shared" ref="AV163" si="2694">IF(SUM($AM$9:$AS$9)=SUM($AV$9:$BB$9),AM163,IF(AND(SUM($AV$9:$BB$9)&gt;42,SUM($AV$9:$BB$9)&lt;49),AM163,0))</f>
        <v>0</v>
      </c>
      <c r="AW163" s="52">
        <f t="shared" ref="AW163" si="2695">IF(SUM($AM$9:$AS$9)=SUM($AV$9:$BB$9),AN163,IF(AND(SUM($AV$9:$BB$9)&gt;42,SUM($AV$9:$BB$9)&lt;49),AN163,0))</f>
        <v>0</v>
      </c>
      <c r="AX163" s="52">
        <f t="shared" ref="AX163" si="2696">IF(SUM($AM$9:$AS$9)=SUM($AV$9:$BB$9),AO163,IF(AND(SUM($AV$9:$BB$9)&gt;42,SUM($AV$9:$BB$9)&lt;49),AO163,0))</f>
        <v>0</v>
      </c>
      <c r="AY163" s="52">
        <f t="shared" ref="AY163" si="2697">IF(SUM($AM$9:$AS$9)=SUM($AV$9:$BB$9),AP163,IF(AND(SUM($AV$9:$BB$9)&gt;42,SUM($AV$9:$BB$9)&lt;49),AP163,0))</f>
        <v>0</v>
      </c>
      <c r="AZ163" s="53">
        <f t="shared" ref="AZ163" si="2698">IF(SUM($AM$9:$AS$9)=SUM($AV$9:$BB$9),AQ163,IF(AND(SUM($AV$9:$BB$9)&gt;42,SUM($AV$9:$BB$9)&lt;49),AQ163,0))</f>
        <v>0</v>
      </c>
      <c r="BA163" s="54">
        <f t="shared" ref="BA163" si="2699">IF(SUM($AM$9:$AS$9)=SUM($AV$9:$BB$9),AR163,IF(AND(SUM($AV$9:$BB$9)&gt;42,SUM($AV$9:$BB$9)&lt;49),AR163,0))</f>
        <v>0</v>
      </c>
      <c r="BB163" s="55">
        <f t="shared" ref="BB163" si="2700">IF(SUM($AM$9:$AS$9)=SUM($AV$9:$BB$9),AS163,IF(AND(SUM($AV$9:$BB$9)&gt;42,SUM($AV$9:$BB$9)&lt;49),AS163,0))</f>
        <v>0</v>
      </c>
    </row>
    <row r="164" spans="1:54" ht="12.75" hidden="1" customHeight="1" x14ac:dyDescent="0.2">
      <c r="B164" s="93"/>
      <c r="C164" s="94"/>
      <c r="D164" s="95"/>
      <c r="E164" s="115"/>
      <c r="F164" s="140" t="b">
        <f t="shared" ref="F164" si="2701">IF($B157=$B163,OR(F158,G163&lt;F163),G163&lt;F163)</f>
        <v>0</v>
      </c>
      <c r="G164" s="189">
        <f t="shared" ref="G164" si="2702">IF(AND($B157=$B163,$B157&lt;&gt;"",$B157&lt;&gt;0),G163+G158,G163)</f>
        <v>18</v>
      </c>
      <c r="H164" s="120"/>
      <c r="I164" s="165">
        <f t="shared" si="2683"/>
        <v>0</v>
      </c>
      <c r="J164" s="194">
        <f t="shared" ref="J164" si="2703">7-COUNTIF(L163:R163,0)-COUNTIF(L163:R163,"")</f>
        <v>0</v>
      </c>
      <c r="K164" s="22">
        <f t="shared" si="2685"/>
        <v>0</v>
      </c>
      <c r="L164" s="35">
        <f t="shared" ref="L164:R164" si="2704">IF($B157=$B163,L163+L158,L163)</f>
        <v>0</v>
      </c>
      <c r="M164" s="35">
        <f t="shared" si="2704"/>
        <v>0</v>
      </c>
      <c r="N164" s="35">
        <f t="shared" si="2704"/>
        <v>0</v>
      </c>
      <c r="O164" s="35">
        <f t="shared" si="2704"/>
        <v>0</v>
      </c>
      <c r="P164" s="36">
        <f t="shared" si="2704"/>
        <v>0</v>
      </c>
      <c r="Q164" s="37">
        <f t="shared" si="2704"/>
        <v>0</v>
      </c>
      <c r="R164" s="38">
        <f t="shared" si="2704"/>
        <v>0</v>
      </c>
      <c r="S164" s="194">
        <f t="shared" ref="S164" si="2705">7-COUNTIF(U163:AA163,0)-COUNTIF(U163:AA163,"")</f>
        <v>0</v>
      </c>
      <c r="T164" s="22">
        <f t="shared" si="2687"/>
        <v>0</v>
      </c>
      <c r="U164" s="35">
        <f t="shared" ref="U164:AA164" si="2706">IF($B157=$B163,U163+U158,U163)</f>
        <v>0</v>
      </c>
      <c r="V164" s="35">
        <f t="shared" si="2706"/>
        <v>0</v>
      </c>
      <c r="W164" s="35">
        <f t="shared" si="2706"/>
        <v>0</v>
      </c>
      <c r="X164" s="35">
        <f t="shared" si="2706"/>
        <v>0</v>
      </c>
      <c r="Y164" s="36">
        <f t="shared" si="2706"/>
        <v>0</v>
      </c>
      <c r="Z164" s="37">
        <f t="shared" si="2706"/>
        <v>0</v>
      </c>
      <c r="AA164" s="38">
        <f t="shared" si="2706"/>
        <v>0</v>
      </c>
      <c r="AB164" s="194">
        <f t="shared" ref="AB164" si="2707">7-COUNTIF(AD163:AJ163,0)-COUNTIF(AD163:AJ163,"")</f>
        <v>0</v>
      </c>
      <c r="AC164" s="22">
        <f t="shared" si="2689"/>
        <v>0</v>
      </c>
      <c r="AD164" s="35">
        <f t="shared" ref="AD164:AJ164" si="2708">IF($B157=$B163,AD163+AD158,AD163)</f>
        <v>0</v>
      </c>
      <c r="AE164" s="35">
        <f t="shared" si="2708"/>
        <v>0</v>
      </c>
      <c r="AF164" s="35">
        <f t="shared" si="2708"/>
        <v>0</v>
      </c>
      <c r="AG164" s="35">
        <f t="shared" si="2708"/>
        <v>0</v>
      </c>
      <c r="AH164" s="36">
        <f t="shared" si="2708"/>
        <v>0</v>
      </c>
      <c r="AI164" s="37">
        <f t="shared" si="2708"/>
        <v>0</v>
      </c>
      <c r="AJ164" s="38">
        <f t="shared" si="2708"/>
        <v>0</v>
      </c>
      <c r="AK164" s="194">
        <f t="shared" ref="AK164" si="2709">7-COUNTIF(AM163:AS163,0)-COUNTIF(AM163:AS163,"")</f>
        <v>0</v>
      </c>
      <c r="AL164" s="22">
        <f t="shared" si="2691"/>
        <v>0</v>
      </c>
      <c r="AM164" s="35">
        <f t="shared" ref="AM164:AS164" si="2710">IF($B157=$B163,AM163+AM158,AM163)</f>
        <v>0</v>
      </c>
      <c r="AN164" s="35">
        <f t="shared" si="2710"/>
        <v>0</v>
      </c>
      <c r="AO164" s="35">
        <f t="shared" si="2710"/>
        <v>0</v>
      </c>
      <c r="AP164" s="35">
        <f t="shared" si="2710"/>
        <v>0</v>
      </c>
      <c r="AQ164" s="36">
        <f t="shared" si="2710"/>
        <v>0</v>
      </c>
      <c r="AR164" s="37">
        <f t="shared" si="2710"/>
        <v>0</v>
      </c>
      <c r="AS164" s="38">
        <f t="shared" si="2710"/>
        <v>0</v>
      </c>
      <c r="AT164" s="194">
        <f t="shared" ref="AT164" si="2711">7-COUNTIF(AV163:BB163,0)-COUNTIF(AV163:BB163,"")</f>
        <v>0</v>
      </c>
      <c r="AU164" s="22">
        <f t="shared" si="2693"/>
        <v>0</v>
      </c>
      <c r="AV164" s="35">
        <f t="shared" ref="AV164:BB164" si="2712">IF($B157=$B163,AV163+AV158,AV163)</f>
        <v>0</v>
      </c>
      <c r="AW164" s="35">
        <f t="shared" si="2712"/>
        <v>0</v>
      </c>
      <c r="AX164" s="35">
        <f t="shared" si="2712"/>
        <v>0</v>
      </c>
      <c r="AY164" s="35">
        <f t="shared" si="2712"/>
        <v>0</v>
      </c>
      <c r="AZ164" s="36">
        <f t="shared" si="2712"/>
        <v>0</v>
      </c>
      <c r="BA164" s="37">
        <f t="shared" si="2712"/>
        <v>0</v>
      </c>
      <c r="BB164" s="38">
        <f t="shared" si="2712"/>
        <v>0</v>
      </c>
    </row>
    <row r="165" spans="1:54" ht="15" hidden="1" customHeight="1" x14ac:dyDescent="0.2">
      <c r="B165" s="116"/>
      <c r="C165" s="117"/>
      <c r="D165" s="118"/>
      <c r="E165" s="119"/>
      <c r="F165" s="92"/>
      <c r="G165" s="190">
        <f t="shared" ref="G165" si="2713">IF(AND($B157=$B163,$B157&lt;&gt;"",$B157&lt;&gt;0),F163+G159,F163)</f>
        <v>18</v>
      </c>
      <c r="H165" s="121"/>
      <c r="I165" s="165">
        <f t="shared" si="2683"/>
        <v>0</v>
      </c>
      <c r="J165" s="195">
        <f t="shared" ref="J165" si="2714">IF($B163=$B157,COUNTIF(L165:R165,0),COUNTIF(L166:R166,0)+COUNTIF(L166:R166,""))</f>
        <v>7</v>
      </c>
      <c r="K165" s="39">
        <f t="shared" ref="K165:R165" si="2715">IF($B157=$B163,K166+K159,K166)</f>
        <v>0</v>
      </c>
      <c r="L165" s="40">
        <f t="shared" si="2715"/>
        <v>0</v>
      </c>
      <c r="M165" s="40">
        <f t="shared" si="2715"/>
        <v>0</v>
      </c>
      <c r="N165" s="40">
        <f t="shared" si="2715"/>
        <v>0</v>
      </c>
      <c r="O165" s="40">
        <f t="shared" si="2715"/>
        <v>0</v>
      </c>
      <c r="P165" s="41">
        <f t="shared" si="2715"/>
        <v>0</v>
      </c>
      <c r="Q165" s="42">
        <f t="shared" si="2715"/>
        <v>0</v>
      </c>
      <c r="R165" s="43">
        <f t="shared" si="2715"/>
        <v>0</v>
      </c>
      <c r="S165" s="195">
        <f t="shared" ref="S165" si="2716">IF($B163=$B157,COUNTIF(U165:AA165,0),COUNTIF(U166:AA166,0)+COUNTIF(U166:AA166,""))</f>
        <v>7</v>
      </c>
      <c r="T165" s="39">
        <f t="shared" ref="T165:AA165" si="2717">IF($B157=$B163,T166+T159,T166)</f>
        <v>0</v>
      </c>
      <c r="U165" s="40">
        <f t="shared" si="2717"/>
        <v>0</v>
      </c>
      <c r="V165" s="40">
        <f t="shared" si="2717"/>
        <v>0</v>
      </c>
      <c r="W165" s="40">
        <f t="shared" si="2717"/>
        <v>0</v>
      </c>
      <c r="X165" s="40">
        <f t="shared" si="2717"/>
        <v>0</v>
      </c>
      <c r="Y165" s="41">
        <f t="shared" si="2717"/>
        <v>0</v>
      </c>
      <c r="Z165" s="42">
        <f t="shared" si="2717"/>
        <v>0</v>
      </c>
      <c r="AA165" s="43">
        <f t="shared" si="2717"/>
        <v>0</v>
      </c>
      <c r="AB165" s="195">
        <f t="shared" ref="AB165" si="2718">IF($B163=$B157,COUNTIF(AD165:AJ165,0),COUNTIF(AD166:AJ166,0)+COUNTIF(AD166:AJ166,""))</f>
        <v>7</v>
      </c>
      <c r="AC165" s="39">
        <f t="shared" ref="AC165:AJ165" si="2719">IF($B157=$B163,AC166+AC159,AC166)</f>
        <v>0</v>
      </c>
      <c r="AD165" s="40">
        <f t="shared" si="2719"/>
        <v>0</v>
      </c>
      <c r="AE165" s="40">
        <f t="shared" si="2719"/>
        <v>0</v>
      </c>
      <c r="AF165" s="40">
        <f t="shared" si="2719"/>
        <v>0</v>
      </c>
      <c r="AG165" s="40">
        <f t="shared" si="2719"/>
        <v>0</v>
      </c>
      <c r="AH165" s="41">
        <f t="shared" si="2719"/>
        <v>0</v>
      </c>
      <c r="AI165" s="42">
        <f t="shared" si="2719"/>
        <v>0</v>
      </c>
      <c r="AJ165" s="43">
        <f t="shared" si="2719"/>
        <v>0</v>
      </c>
      <c r="AK165" s="195">
        <f t="shared" ref="AK165" si="2720">IF($B163=$B157,COUNTIF(AM165:AS165,0),COUNTIF(AM166:AS166,0)+COUNTIF(AM166:AS166,""))</f>
        <v>7</v>
      </c>
      <c r="AL165" s="39">
        <f t="shared" ref="AL165:AS165" si="2721">IF($B157=$B163,AL166+AL159,AL166)</f>
        <v>0</v>
      </c>
      <c r="AM165" s="40">
        <f t="shared" si="2721"/>
        <v>0</v>
      </c>
      <c r="AN165" s="40">
        <f t="shared" si="2721"/>
        <v>0</v>
      </c>
      <c r="AO165" s="40">
        <f t="shared" si="2721"/>
        <v>0</v>
      </c>
      <c r="AP165" s="40">
        <f t="shared" si="2721"/>
        <v>0</v>
      </c>
      <c r="AQ165" s="41">
        <f t="shared" si="2721"/>
        <v>0</v>
      </c>
      <c r="AR165" s="42">
        <f t="shared" si="2721"/>
        <v>0</v>
      </c>
      <c r="AS165" s="43">
        <f t="shared" si="2721"/>
        <v>0</v>
      </c>
      <c r="AT165" s="195">
        <f t="shared" ref="AT165" si="2722">IF($B163=$B157,COUNTIF(AV165:BB165,0),COUNTIF(AV166:BB166,0)+COUNTIF(AV166:BB166,""))</f>
        <v>7</v>
      </c>
      <c r="AU165" s="39">
        <f t="shared" ref="AU165:BB165" si="2723">IF($B157=$B163,AU166+AU159,AU166)</f>
        <v>0</v>
      </c>
      <c r="AV165" s="40">
        <f t="shared" si="2723"/>
        <v>0</v>
      </c>
      <c r="AW165" s="40">
        <f t="shared" si="2723"/>
        <v>0</v>
      </c>
      <c r="AX165" s="40">
        <f t="shared" si="2723"/>
        <v>0</v>
      </c>
      <c r="AY165" s="40">
        <f t="shared" si="2723"/>
        <v>0</v>
      </c>
      <c r="AZ165" s="41">
        <f t="shared" si="2723"/>
        <v>0</v>
      </c>
      <c r="BA165" s="42">
        <f t="shared" si="2723"/>
        <v>0</v>
      </c>
      <c r="BB165" s="43">
        <f t="shared" si="2723"/>
        <v>0</v>
      </c>
    </row>
    <row r="166" spans="1:54" ht="15.75" customHeight="1" x14ac:dyDescent="0.2">
      <c r="A166" s="1">
        <f t="shared" ref="A166" si="2724">A163</f>
        <v>0</v>
      </c>
      <c r="B166" s="313">
        <f t="shared" ref="B166" si="2725">B160+1</f>
        <v>25</v>
      </c>
      <c r="C166" s="314"/>
      <c r="D166" s="314"/>
      <c r="E166" s="314"/>
      <c r="F166" s="31"/>
      <c r="G166" s="183"/>
      <c r="H166" s="122">
        <f t="shared" ref="H166" si="2726">5-COUNTIF(AU163,0)-COUNTIF(AL163,0)-COUNTIF(AC163,0)-COUNTIF(T163,0)-COUNTIF(K163,0)</f>
        <v>0</v>
      </c>
      <c r="I166" s="165">
        <f t="shared" si="2683"/>
        <v>0</v>
      </c>
      <c r="J166" s="187">
        <f t="shared" ref="J166" si="2727">IF($B163=$B157,J160+IF($F163&lt;&gt;$G163,(K163+$G165-$G164)/$F163,K163/$F163),IF($F163&lt;&gt;G163,(K163+$G165-$G164)/$F163,K163/$F163))</f>
        <v>0</v>
      </c>
      <c r="K166" s="7">
        <f t="shared" ref="K166:K167" si="2728">SUM(L166:R166)</f>
        <v>0</v>
      </c>
      <c r="L166" s="26">
        <f t="shared" ref="L166:R166" si="2729">L163</f>
        <v>0</v>
      </c>
      <c r="M166" s="26">
        <f t="shared" si="2729"/>
        <v>0</v>
      </c>
      <c r="N166" s="26">
        <f t="shared" si="2729"/>
        <v>0</v>
      </c>
      <c r="O166" s="26">
        <f t="shared" si="2729"/>
        <v>0</v>
      </c>
      <c r="P166" s="26">
        <f t="shared" si="2729"/>
        <v>0</v>
      </c>
      <c r="Q166" s="29">
        <f t="shared" si="2729"/>
        <v>0</v>
      </c>
      <c r="R166" s="23">
        <f t="shared" si="2729"/>
        <v>0</v>
      </c>
      <c r="S166" s="187">
        <f t="shared" ref="S166" si="2730">IF($B163=$B157,S160+IF($F163&lt;&gt;$G163,(T163+$G165-$G164)/$F163,T163/$F163),IF($F163&lt;&gt;P163,(T163+$G165-$G164)/$F163,T163/$F163))</f>
        <v>0</v>
      </c>
      <c r="T166" s="7">
        <f t="shared" ref="T166:T167" si="2731">SUM(U166:AA166)</f>
        <v>0</v>
      </c>
      <c r="U166" s="26">
        <f t="shared" ref="U166:AA166" si="2732">U163</f>
        <v>0</v>
      </c>
      <c r="V166" s="26">
        <f t="shared" si="2732"/>
        <v>0</v>
      </c>
      <c r="W166" s="26">
        <f t="shared" si="2732"/>
        <v>0</v>
      </c>
      <c r="X166" s="26">
        <f t="shared" si="2732"/>
        <v>0</v>
      </c>
      <c r="Y166" s="113">
        <f t="shared" si="2732"/>
        <v>0</v>
      </c>
      <c r="Z166" s="29">
        <f t="shared" si="2732"/>
        <v>0</v>
      </c>
      <c r="AA166" s="23">
        <f t="shared" si="2732"/>
        <v>0</v>
      </c>
      <c r="AB166" s="187">
        <f t="shared" ref="AB166" si="2733">IF($B163=$B157,AB160+IF($F163&lt;&gt;$G163,(AC163+$G165-$G164)/$F163,AC163/$F163),IF($F163&lt;&gt;Y163,(AC163+$G165-$G164)/$F163,AC163/$F163))</f>
        <v>0</v>
      </c>
      <c r="AC166" s="7">
        <f t="shared" ref="AC166:AC167" si="2734">SUM(AD166:AJ166)</f>
        <v>0</v>
      </c>
      <c r="AD166" s="26">
        <f t="shared" ref="AD166:AJ166" si="2735">AD163</f>
        <v>0</v>
      </c>
      <c r="AE166" s="26">
        <f t="shared" si="2735"/>
        <v>0</v>
      </c>
      <c r="AF166" s="26">
        <f t="shared" si="2735"/>
        <v>0</v>
      </c>
      <c r="AG166" s="26">
        <f t="shared" si="2735"/>
        <v>0</v>
      </c>
      <c r="AH166" s="113">
        <f t="shared" si="2735"/>
        <v>0</v>
      </c>
      <c r="AI166" s="29">
        <f t="shared" si="2735"/>
        <v>0</v>
      </c>
      <c r="AJ166" s="23">
        <f t="shared" si="2735"/>
        <v>0</v>
      </c>
      <c r="AK166" s="187">
        <f t="shared" ref="AK166" si="2736">IF($B163=$B157,AK160+IF($F163&lt;&gt;$G163,(AL163+$G165-$G164)/$F163,AL163/$F163),IF($F163&lt;&gt;AH163,(AL163+$G165-$G164)/$F163,AL163/$F163))</f>
        <v>0</v>
      </c>
      <c r="AL166" s="7">
        <f t="shared" ref="AL166:AL167" si="2737">SUM(AM166:AS166)</f>
        <v>0</v>
      </c>
      <c r="AM166" s="26">
        <f t="shared" ref="AM166:AS166" si="2738">AM163</f>
        <v>0</v>
      </c>
      <c r="AN166" s="26">
        <f t="shared" si="2738"/>
        <v>0</v>
      </c>
      <c r="AO166" s="26">
        <f t="shared" si="2738"/>
        <v>0</v>
      </c>
      <c r="AP166" s="26">
        <f t="shared" si="2738"/>
        <v>0</v>
      </c>
      <c r="AQ166" s="113">
        <f t="shared" si="2738"/>
        <v>0</v>
      </c>
      <c r="AR166" s="29">
        <f t="shared" si="2738"/>
        <v>0</v>
      </c>
      <c r="AS166" s="23">
        <f t="shared" si="2738"/>
        <v>0</v>
      </c>
      <c r="AT166" s="187">
        <f t="shared" ref="AT166" si="2739">IF($B163=$B157,AT160+IF($F163&lt;&gt;$G163,(AU163+$G165-$G164)/$F163,AU163/$F163),IF($F163&lt;&gt;AQ163,(AU163+$G165-$G164)/$F163,AU163/$F163))</f>
        <v>0</v>
      </c>
      <c r="AU166" s="7">
        <f t="shared" ref="AU166:AU167" si="2740">SUM(AV166:BB166)</f>
        <v>0</v>
      </c>
      <c r="AV166" s="6">
        <f t="shared" ref="AV166" si="2741">IF(SUM($AM$9:$AS$9)=SUM($AV$9:$BB$9),AV163,IF(AND(SUM($AV$9:$BB$9)&gt;42,SUM($AV$9:$BB$9)&lt;49),AV163,0))</f>
        <v>0</v>
      </c>
      <c r="AW166" s="6">
        <f t="shared" ref="AW166:BB166" si="2742">IF(SUM($AM$9:$AS$9)=SUM($AV$9:$BB$9),AW163,IF(AND(SUM($AV$9:$BB$9)&gt;42,SUM($AV$9:$BB$9)&lt;49),AW163,0))</f>
        <v>0</v>
      </c>
      <c r="AX166" s="6">
        <f t="shared" si="2742"/>
        <v>0</v>
      </c>
      <c r="AY166" s="6">
        <f t="shared" si="2742"/>
        <v>0</v>
      </c>
      <c r="AZ166" s="26">
        <f t="shared" si="2742"/>
        <v>0</v>
      </c>
      <c r="BA166" s="29">
        <f t="shared" si="2742"/>
        <v>0</v>
      </c>
      <c r="BB166" s="23">
        <f t="shared" si="2742"/>
        <v>0</v>
      </c>
    </row>
    <row r="167" spans="1:54" ht="15.75" customHeight="1" x14ac:dyDescent="0.2">
      <c r="A167" s="1">
        <f t="shared" ref="A167:A168" si="2743">A166</f>
        <v>0</v>
      </c>
      <c r="B167" s="313"/>
      <c r="C167" s="314"/>
      <c r="D167" s="314"/>
      <c r="E167" s="314"/>
      <c r="F167" s="31"/>
      <c r="G167" s="183"/>
      <c r="H167" s="123">
        <f t="shared" ref="H167" si="2744">IF($B163=$B157,H161+F167,$F167)</f>
        <v>0</v>
      </c>
      <c r="I167" s="165">
        <f t="shared" si="2683"/>
        <v>0</v>
      </c>
      <c r="J167" s="141">
        <f t="shared" ref="J167" si="2745">IF($H166=0,0,IF($B157=$B163,IF($H168&gt;0,$H168+J161,K163+J161),IF($H168&gt;0,$H168,K163)))</f>
        <v>0</v>
      </c>
      <c r="K167" s="7">
        <f t="shared" si="2728"/>
        <v>0</v>
      </c>
      <c r="L167" s="6"/>
      <c r="M167" s="6"/>
      <c r="N167" s="6"/>
      <c r="O167" s="6"/>
      <c r="P167" s="26"/>
      <c r="Q167" s="29"/>
      <c r="R167" s="23"/>
      <c r="S167" s="141">
        <f t="shared" ref="S167" si="2746">IF($H166=0,0,IF($B157=$B163,IF($H168&gt;0,$H168+S161,T163+S161),IF($H168&gt;0,$H168,T163)))</f>
        <v>0</v>
      </c>
      <c r="T167" s="7">
        <f t="shared" si="2731"/>
        <v>0</v>
      </c>
      <c r="U167" s="6"/>
      <c r="V167" s="6"/>
      <c r="W167" s="6"/>
      <c r="X167" s="6"/>
      <c r="Y167" s="26"/>
      <c r="Z167" s="29"/>
      <c r="AA167" s="23"/>
      <c r="AB167" s="141">
        <f t="shared" ref="AB167" si="2747">IF($H166=0,0,IF($B157=$B163,IF($H168&gt;0,$H168+AB161,AC163+AB161),IF($H168&gt;0,$H168,AC163)))</f>
        <v>0</v>
      </c>
      <c r="AC167" s="7">
        <f t="shared" si="2734"/>
        <v>0</v>
      </c>
      <c r="AD167" s="6"/>
      <c r="AE167" s="6"/>
      <c r="AF167" s="6"/>
      <c r="AG167" s="6"/>
      <c r="AH167" s="26"/>
      <c r="AI167" s="29"/>
      <c r="AJ167" s="23"/>
      <c r="AK167" s="141">
        <f t="shared" ref="AK167" si="2748">IF($H166=0,0,IF($B157=$B163,IF($H168&gt;0,$H168+AK161,AL163+AK161),IF($H168&gt;0,$H168,AL163)))</f>
        <v>0</v>
      </c>
      <c r="AL167" s="7">
        <f t="shared" si="2737"/>
        <v>0</v>
      </c>
      <c r="AM167" s="6"/>
      <c r="AN167" s="6"/>
      <c r="AO167" s="6"/>
      <c r="AP167" s="6"/>
      <c r="AQ167" s="26"/>
      <c r="AR167" s="29"/>
      <c r="AS167" s="23"/>
      <c r="AT167" s="141">
        <f t="shared" ref="AT167" si="2749">IF($H166=0,0,IF($B157=$B163,IF($H168&gt;0,$H168+AT161,AU163+AT161),IF($H168&gt;0,$H168,AU163)))</f>
        <v>0</v>
      </c>
      <c r="AU167" s="7">
        <f t="shared" si="2740"/>
        <v>0</v>
      </c>
      <c r="AV167" s="6"/>
      <c r="AW167" s="6"/>
      <c r="AX167" s="6"/>
      <c r="AY167" s="6"/>
      <c r="AZ167" s="26"/>
      <c r="BA167" s="29"/>
      <c r="BB167" s="23"/>
    </row>
    <row r="168" spans="1:54" ht="18.75" customHeight="1" thickBot="1" x14ac:dyDescent="0.25">
      <c r="A168" s="1">
        <f t="shared" si="2743"/>
        <v>0</v>
      </c>
      <c r="B168" s="323" t="str">
        <f>IF(B163="",Wydruk!$AE$6,IF(J164=0,Wydruk!$AE$7,IF(AND(G164&lt;G165,B163&lt;&gt;$B169),Wydruk!$AE$13,IF(AND($B163=$B157,$B163&lt;&gt;$B169),IF(OR(OR(J168&lt;4,J168&gt;5),OR(S168&lt;4,S168&gt;5),OR(AB168&lt;4,AB168&gt;5),OR(AK168&lt;4,AK168&gt;5),OR(AND(AT168&lt;4,AT168&gt;0),AT168&gt;5)),Wydruk!$AE$8,Wydruk!$AE$9),IF($B163=$B169,IF($F167&lt;&gt;0,Wydruk!$AE$12,Wydruk!$AE$10),IF(OR(OR(J164&lt;4,J164&gt;5),OR(S164&lt;4,S164&gt;5),OR(AB164&lt;4,AB164&gt;5),OR(AK164&lt;4,AK164&gt;5),OR(AND(AT164&lt;4,AT164&gt;0),AT164&gt;5)),Wydruk!$AE$8,Wydruk!$AE$11))))))</f>
        <v>Uzupełnij liczby godzin tygodniowego planu</v>
      </c>
      <c r="C168" s="324"/>
      <c r="D168" s="324"/>
      <c r="E168" s="324"/>
      <c r="F168" s="173">
        <f>luty!F168</f>
        <v>0</v>
      </c>
      <c r="G168" s="184">
        <f>luty!G168</f>
        <v>0</v>
      </c>
      <c r="H168" s="191">
        <f t="shared" ref="H168" si="2750">IF(OR($G168=0,$F168=0,$G168="",$F168=""),0,$G168/$F168)</f>
        <v>0</v>
      </c>
      <c r="I168" s="193"/>
      <c r="J168" s="176">
        <f t="shared" ref="J168" si="2751">IF($B157=$B163,IF(L163+L158&gt;0,1,0)+IF(M163+M158&gt;0,1,0)+IF(N163+N158&gt;0,1,0)+IF(O163+O158&gt;0,1,0)+IF(P163+P158&gt;0,1,0)+IF(Q163+Q158&gt;0,1,0)+IF(R163+R158&gt;0,1,0),J164)</f>
        <v>0</v>
      </c>
      <c r="K168" s="133">
        <f t="shared" ref="K168" si="2752">IF(OR($B163=$B169,J168=0,(K164-Q168+O168)&lt;=0),0,(K164-Q168+O168)/J168)</f>
        <v>0</v>
      </c>
      <c r="L168" s="137">
        <f t="shared" ref="L168" si="2753">IF(K168*(7-J165)&lt;=0,0,K168*(7-J165))</f>
        <v>0</v>
      </c>
      <c r="M168" s="311">
        <f t="shared" ref="M168" si="2754">ROUND(IF(OR(K165-K168*(7-J165)+P168&lt;0,$B163=$B169,K168&lt;=0,K165=0),0,IF(K165-K168*(7-J165)+P168&gt;Q168-O168+P168,Q168-O168+P168,K165-K168*(7-J165)+P168)),1)</f>
        <v>0</v>
      </c>
      <c r="N168" s="312"/>
      <c r="O168" s="139">
        <f t="shared" ref="O168" si="2755">IF(OR($B163=$B169,J164=0),0,IF($B163=$B157,J163,$F163))</f>
        <v>0</v>
      </c>
      <c r="P168" s="30">
        <f t="shared" ref="P168" si="2756">IF(OR($B163=$B169,J168=0),0,$G165-$G164)</f>
        <v>0</v>
      </c>
      <c r="Q168" s="134">
        <f t="shared" ref="Q168" si="2757">IF(OR($B163=$B169,J168=0),0,J167)</f>
        <v>0</v>
      </c>
      <c r="R168" s="138">
        <f t="shared" ref="R168" si="2758">IF($B163=$B169,0,K165)</f>
        <v>0</v>
      </c>
      <c r="S168" s="176">
        <f t="shared" ref="S168" si="2759">IF($B157=$B163,IF(U163+U158&gt;0,1,0)+IF(V163+V158&gt;0,1,0)+IF(W163+W158&gt;0,1,0)+IF(X163+X158&gt;0,1,0)+IF(Y163+Y158&gt;0,1,0)+IF(Z163+Z158&gt;0,1,0)+IF(AA163+AA158&gt;0,1,0),S164)</f>
        <v>0</v>
      </c>
      <c r="T168" s="133">
        <f t="shared" ref="T168" si="2760">IF(OR($B163=$B169,S168=0,(T164-Z168+X168)&lt;=0),0,(T164-Z168+X168)/S168)</f>
        <v>0</v>
      </c>
      <c r="U168" s="137">
        <f t="shared" ref="U168" si="2761">IF(T168*(7-S165)&lt;=0,0,T168*(7-S165))</f>
        <v>0</v>
      </c>
      <c r="V168" s="311">
        <f t="shared" ref="V168" si="2762">ROUND(IF(OR(T165-T168*(7-S165)+Y168&lt;0,$B163=$B169,T168&lt;=0,T165=0),0,IF(T165-T168*(7-S165)+Y168&gt;Z168-X168+Y168,Z168-X168+Y168,T165-T168*(7-S165)+Y168)),1)</f>
        <v>0</v>
      </c>
      <c r="W168" s="312"/>
      <c r="X168" s="139">
        <f t="shared" ref="X168" si="2763">IF(OR($B163=$B169,S164=0),0,IF($B163=$B157,S163,$F163))</f>
        <v>0</v>
      </c>
      <c r="Y168" s="30">
        <f t="shared" ref="Y168" si="2764">IF(OR($B163=$B169,S168=0),0,$G165-$G164)</f>
        <v>0</v>
      </c>
      <c r="Z168" s="134">
        <f t="shared" ref="Z168" si="2765">IF(OR($B163=$B169,S168=0),0,S167)</f>
        <v>0</v>
      </c>
      <c r="AA168" s="138">
        <f t="shared" ref="AA168" si="2766">IF($B163=$B169,0,T165)</f>
        <v>0</v>
      </c>
      <c r="AB168" s="176">
        <f t="shared" ref="AB168" si="2767">IF($B157=$B163,IF(AD163+AD158&gt;0,1,0)+IF(AE163+AE158&gt;0,1,0)+IF(AF163+AF158&gt;0,1,0)+IF(AG163+AG158&gt;0,1,0)+IF(AH163+AH158&gt;0,1,0)+IF(AI163+AI158&gt;0,1,0)+IF(AJ163+AJ158&gt;0,1,0),AB164)</f>
        <v>0</v>
      </c>
      <c r="AC168" s="133">
        <f t="shared" ref="AC168" si="2768">IF(OR($B163=$B169,AB168=0,(AC164-AI168+AG168)&lt;=0),0,(AC164-AI168+AG168)/AB168)</f>
        <v>0</v>
      </c>
      <c r="AD168" s="137">
        <f t="shared" ref="AD168" si="2769">IF(AC168*(7-AB165)&lt;=0,0,AC168*(7-AB165))</f>
        <v>0</v>
      </c>
      <c r="AE168" s="311">
        <f t="shared" ref="AE168" si="2770">ROUND(IF(OR(AC165-AC168*(7-AB165)+AH168&lt;0,$B163=$B169,AC168&lt;=0,AC165=0),0,IF(AC165-AC168*(7-AB165)+AH168&gt;AI168-AG168+AH168,AI168-AG168+AH168,AC165-AC168*(7-AB165)+AH168)),1)</f>
        <v>0</v>
      </c>
      <c r="AF168" s="312"/>
      <c r="AG168" s="139">
        <f t="shared" ref="AG168" si="2771">IF(OR($B163=$B169,AB164=0),0,IF($B163=$B157,AB163,$F163))</f>
        <v>0</v>
      </c>
      <c r="AH168" s="30">
        <f t="shared" ref="AH168" si="2772">IF(OR($B163=$B169,AB168=0),0,$G165-$G164)</f>
        <v>0</v>
      </c>
      <c r="AI168" s="134">
        <f t="shared" ref="AI168" si="2773">IF(OR($B163=$B169,AB168=0),0,AB167)</f>
        <v>0</v>
      </c>
      <c r="AJ168" s="138">
        <f t="shared" ref="AJ168" si="2774">IF($B163=$B169,0,AC165)</f>
        <v>0</v>
      </c>
      <c r="AK168" s="176">
        <f t="shared" ref="AK168" si="2775">IF($B157=$B163,IF(AM163+AM158&gt;0,1,0)+IF(AN163+AN158&gt;0,1,0)+IF(AO163+AO158&gt;0,1,0)+IF(AP163+AP158&gt;0,1,0)+IF(AQ163+AQ158&gt;0,1,0)+IF(AR163+AR158&gt;0,1,0)+IF(AS163+AS158&gt;0,1,0),AK164)</f>
        <v>0</v>
      </c>
      <c r="AL168" s="133">
        <f t="shared" ref="AL168" si="2776">IF(OR($B163=$B169,AK168=0,(AL164-AR168+AP168)&lt;=0),0,(AL164-AR168+AP168)/AK168)</f>
        <v>0</v>
      </c>
      <c r="AM168" s="137">
        <f t="shared" ref="AM168" si="2777">IF(AL168*(7-AK165)&lt;=0,0,AL168*(7-AK165))</f>
        <v>0</v>
      </c>
      <c r="AN168" s="311">
        <f t="shared" ref="AN168" si="2778">ROUND(IF(OR(AL165-AL168*(7-AK165)+AQ168&lt;0,$B163=$B169,AL168&lt;=0,AL165=0),0,IF(AL165-AL168*(7-AK165)+AQ168&gt;AR168-AP168+AQ168,AR168-AP168+AQ168,AL165-AL168*(7-AK165)+AQ168)),1)</f>
        <v>0</v>
      </c>
      <c r="AO168" s="312"/>
      <c r="AP168" s="139">
        <f t="shared" ref="AP168" si="2779">IF(OR($B163=$B169,AK164=0),0,IF($B163=$B157,AK163,$F163))</f>
        <v>0</v>
      </c>
      <c r="AQ168" s="30">
        <f t="shared" ref="AQ168" si="2780">IF(OR($B163=$B169,AK168=0),0,$G165-$G164)</f>
        <v>0</v>
      </c>
      <c r="AR168" s="134">
        <f t="shared" ref="AR168" si="2781">IF(OR($B163=$B169,AK168=0),0,AK167)</f>
        <v>0</v>
      </c>
      <c r="AS168" s="138">
        <f t="shared" ref="AS168" si="2782">IF($B163=$B169,0,AL165)</f>
        <v>0</v>
      </c>
      <c r="AT168" s="176">
        <f t="shared" ref="AT168" si="2783">IF($B157=$B163,IF(AV163+AV158&gt;0,1,0)+IF(AW163+AW158&gt;0,1,0)+IF(AX163+AX158&gt;0,1,0)+IF(AY163+AY158&gt;0,1,0)+IF(AZ163+AZ158&gt;0,1,0)+IF(BA163+BA158&gt;0,1,0)+IF(BB163+BB158&gt;0,1,0),AT164)</f>
        <v>0</v>
      </c>
      <c r="AU168" s="133">
        <f t="shared" ref="AU168" si="2784">IF(OR($B163=$B169,AT168=0,(AU164-BA168+AY168)&lt;=0),0,(AU164-BA168+AY168)/AT168)</f>
        <v>0</v>
      </c>
      <c r="AV168" s="137">
        <f t="shared" ref="AV168" si="2785">IF(AU168*(7-AT165)&lt;=0,0,AU168*(7-AT165))</f>
        <v>0</v>
      </c>
      <c r="AW168" s="311">
        <f t="shared" ref="AW168" si="2786">ROUND(IF(OR(AU165-AU168*(7-AT165)+AZ168&lt;0,$B163=$B169,AU168&lt;=0,AU165=0),0,IF(AU165-AU168*(7-AT165)+AZ168&gt;BA168-AY168+AZ168,BA168-AY168+AZ168,AU165-AU168*(7-AT165)+AZ168)),1)</f>
        <v>0</v>
      </c>
      <c r="AX168" s="312"/>
      <c r="AY168" s="139">
        <f t="shared" ref="AY168" si="2787">IF(OR($B163=$B169,AT164=0),0,IF($B163=$B157,AT163,$F163))</f>
        <v>0</v>
      </c>
      <c r="AZ168" s="30">
        <f t="shared" ref="AZ168" si="2788">IF(OR($B163=$B169,AT168=0),0,$G165-$G164)</f>
        <v>0</v>
      </c>
      <c r="BA168" s="134">
        <f t="shared" ref="BA168" si="2789">IF(OR($B163=$B169,AT168=0),0,AT167)</f>
        <v>0</v>
      </c>
      <c r="BB168" s="138">
        <f t="shared" ref="BB168" si="2790">IF($B163=$B169,0,AU165)</f>
        <v>0</v>
      </c>
    </row>
    <row r="169" spans="1:54" ht="15.75" x14ac:dyDescent="0.2">
      <c r="A169" s="1">
        <f t="shared" ref="A169" si="2791">IF(B169="","1. Niewypełnione",B169)</f>
        <v>0</v>
      </c>
      <c r="B169" s="320">
        <f>luty!B169</f>
        <v>0</v>
      </c>
      <c r="C169" s="321">
        <f>luty!C169</f>
        <v>0</v>
      </c>
      <c r="D169" s="321">
        <f>luty!D169</f>
        <v>0</v>
      </c>
      <c r="E169" s="321">
        <f>luty!E169</f>
        <v>0</v>
      </c>
      <c r="F169" s="177">
        <f>luty!F169</f>
        <v>18</v>
      </c>
      <c r="G169" s="185">
        <f>luty!G169</f>
        <v>18</v>
      </c>
      <c r="H169" s="177"/>
      <c r="I169" s="192">
        <f t="shared" ref="I169:I173" si="2792">K169+T169+AC169+AL169+AU169</f>
        <v>0</v>
      </c>
      <c r="J169" s="186">
        <f t="shared" ref="J169" si="2793">IF(OR($B169=$B175,J172=0),0,ROUND((K170+P174)/J172,0))</f>
        <v>0</v>
      </c>
      <c r="K169" s="51">
        <f t="shared" ref="K169:K170" si="2794">SUM(L169:R169)</f>
        <v>0</v>
      </c>
      <c r="L169" s="52">
        <f>luty!L169</f>
        <v>0</v>
      </c>
      <c r="M169" s="52">
        <f>luty!M169</f>
        <v>0</v>
      </c>
      <c r="N169" s="52">
        <f>luty!N169</f>
        <v>0</v>
      </c>
      <c r="O169" s="52">
        <f>luty!O169</f>
        <v>0</v>
      </c>
      <c r="P169" s="53">
        <f>luty!P169</f>
        <v>0</v>
      </c>
      <c r="Q169" s="54">
        <f>luty!Q169</f>
        <v>0</v>
      </c>
      <c r="R169" s="55">
        <f>luty!R169</f>
        <v>0</v>
      </c>
      <c r="S169" s="188">
        <f t="shared" ref="S169" si="2795">IF(OR($B169=$B175,S172=0),0,ROUND((T170+Y174)/S172,0))</f>
        <v>0</v>
      </c>
      <c r="T169" s="51">
        <f t="shared" ref="T169:T170" si="2796">SUM(U169:AA169)</f>
        <v>0</v>
      </c>
      <c r="U169" s="52">
        <f>luty!U169</f>
        <v>0</v>
      </c>
      <c r="V169" s="52">
        <f>luty!V169</f>
        <v>0</v>
      </c>
      <c r="W169" s="52">
        <f>luty!W169</f>
        <v>0</v>
      </c>
      <c r="X169" s="52">
        <f>luty!X169</f>
        <v>0</v>
      </c>
      <c r="Y169" s="53">
        <f>luty!Y169</f>
        <v>0</v>
      </c>
      <c r="Z169" s="54">
        <f>luty!Z169</f>
        <v>0</v>
      </c>
      <c r="AA169" s="55">
        <f>luty!AA169</f>
        <v>0</v>
      </c>
      <c r="AB169" s="188">
        <f t="shared" ref="AB169" si="2797">IF(OR($B169=$B175,AB172=0),0,ROUND((AC170+AH174)/AB172,0))</f>
        <v>0</v>
      </c>
      <c r="AC169" s="51">
        <f t="shared" ref="AC169:AC170" si="2798">SUM(AD169:AJ169)</f>
        <v>0</v>
      </c>
      <c r="AD169" s="52">
        <f>luty!AD169</f>
        <v>0</v>
      </c>
      <c r="AE169" s="52">
        <f>luty!AE169</f>
        <v>0</v>
      </c>
      <c r="AF169" s="52">
        <f>luty!AF169</f>
        <v>0</v>
      </c>
      <c r="AG169" s="52">
        <f>luty!AG169</f>
        <v>0</v>
      </c>
      <c r="AH169" s="53">
        <f>luty!AH169</f>
        <v>0</v>
      </c>
      <c r="AI169" s="54">
        <f>luty!AI169</f>
        <v>0</v>
      </c>
      <c r="AJ169" s="55">
        <f>luty!AJ169</f>
        <v>0</v>
      </c>
      <c r="AK169" s="188">
        <f t="shared" ref="AK169" si="2799">IF(OR($B169=$B175,AK172=0),0,ROUND((AL170+AQ174)/AK172,0))</f>
        <v>0</v>
      </c>
      <c r="AL169" s="51">
        <f t="shared" ref="AL169:AL170" si="2800">SUM(AM169:AS169)</f>
        <v>0</v>
      </c>
      <c r="AM169" s="52">
        <f>luty!AM169</f>
        <v>0</v>
      </c>
      <c r="AN169" s="52">
        <f>luty!AN169</f>
        <v>0</v>
      </c>
      <c r="AO169" s="52">
        <f>luty!AO169</f>
        <v>0</v>
      </c>
      <c r="AP169" s="52">
        <f>luty!AP169</f>
        <v>0</v>
      </c>
      <c r="AQ169" s="53">
        <f>luty!AQ169</f>
        <v>0</v>
      </c>
      <c r="AR169" s="54">
        <f>luty!AR169</f>
        <v>0</v>
      </c>
      <c r="AS169" s="55">
        <f>luty!AS169</f>
        <v>0</v>
      </c>
      <c r="AT169" s="188">
        <f t="shared" ref="AT169" si="2801">IF(OR($B169=$B175,AT172=0),0,ROUND((AU170+AZ174)/AT172,0))</f>
        <v>0</v>
      </c>
      <c r="AU169" s="51">
        <f t="shared" ref="AU169:AU170" si="2802">SUM(AV169:BB169)</f>
        <v>0</v>
      </c>
      <c r="AV169" s="52">
        <f t="shared" ref="AV169" si="2803">IF(SUM($AM$9:$AS$9)=SUM($AV$9:$BB$9),AM169,IF(AND(SUM($AV$9:$BB$9)&gt;42,SUM($AV$9:$BB$9)&lt;49),AM169,0))</f>
        <v>0</v>
      </c>
      <c r="AW169" s="52">
        <f t="shared" ref="AW169" si="2804">IF(SUM($AM$9:$AS$9)=SUM($AV$9:$BB$9),AN169,IF(AND(SUM($AV$9:$BB$9)&gt;42,SUM($AV$9:$BB$9)&lt;49),AN169,0))</f>
        <v>0</v>
      </c>
      <c r="AX169" s="52">
        <f t="shared" ref="AX169" si="2805">IF(SUM($AM$9:$AS$9)=SUM($AV$9:$BB$9),AO169,IF(AND(SUM($AV$9:$BB$9)&gt;42,SUM($AV$9:$BB$9)&lt;49),AO169,0))</f>
        <v>0</v>
      </c>
      <c r="AY169" s="52">
        <f t="shared" ref="AY169" si="2806">IF(SUM($AM$9:$AS$9)=SUM($AV$9:$BB$9),AP169,IF(AND(SUM($AV$9:$BB$9)&gt;42,SUM($AV$9:$BB$9)&lt;49),AP169,0))</f>
        <v>0</v>
      </c>
      <c r="AZ169" s="53">
        <f t="shared" ref="AZ169" si="2807">IF(SUM($AM$9:$AS$9)=SUM($AV$9:$BB$9),AQ169,IF(AND(SUM($AV$9:$BB$9)&gt;42,SUM($AV$9:$BB$9)&lt;49),AQ169,0))</f>
        <v>0</v>
      </c>
      <c r="BA169" s="54">
        <f t="shared" ref="BA169" si="2808">IF(SUM($AM$9:$AS$9)=SUM($AV$9:$BB$9),AR169,IF(AND(SUM($AV$9:$BB$9)&gt;42,SUM($AV$9:$BB$9)&lt;49),AR169,0))</f>
        <v>0</v>
      </c>
      <c r="BB169" s="55">
        <f t="shared" ref="BB169" si="2809">IF(SUM($AM$9:$AS$9)=SUM($AV$9:$BB$9),AS169,IF(AND(SUM($AV$9:$BB$9)&gt;42,SUM($AV$9:$BB$9)&lt;49),AS169,0))</f>
        <v>0</v>
      </c>
    </row>
    <row r="170" spans="1:54" ht="12.75" hidden="1" customHeight="1" x14ac:dyDescent="0.2">
      <c r="B170" s="93"/>
      <c r="C170" s="94"/>
      <c r="D170" s="95"/>
      <c r="E170" s="115"/>
      <c r="F170" s="140" t="b">
        <f t="shared" ref="F170" si="2810">IF($B163=$B169,OR(F164,G169&lt;F169),G169&lt;F169)</f>
        <v>0</v>
      </c>
      <c r="G170" s="189">
        <f t="shared" ref="G170" si="2811">IF(AND($B163=$B169,$B163&lt;&gt;"",$B163&lt;&gt;0),G169+G164,G169)</f>
        <v>18</v>
      </c>
      <c r="H170" s="120"/>
      <c r="I170" s="165">
        <f t="shared" si="2792"/>
        <v>0</v>
      </c>
      <c r="J170" s="194">
        <f t="shared" ref="J170" si="2812">7-COUNTIF(L169:R169,0)-COUNTIF(L169:R169,"")</f>
        <v>0</v>
      </c>
      <c r="K170" s="22">
        <f t="shared" si="2794"/>
        <v>0</v>
      </c>
      <c r="L170" s="35">
        <f t="shared" ref="L170:R170" si="2813">IF($B163=$B169,L169+L164,L169)</f>
        <v>0</v>
      </c>
      <c r="M170" s="35">
        <f t="shared" si="2813"/>
        <v>0</v>
      </c>
      <c r="N170" s="35">
        <f t="shared" si="2813"/>
        <v>0</v>
      </c>
      <c r="O170" s="35">
        <f t="shared" si="2813"/>
        <v>0</v>
      </c>
      <c r="P170" s="36">
        <f t="shared" si="2813"/>
        <v>0</v>
      </c>
      <c r="Q170" s="37">
        <f t="shared" si="2813"/>
        <v>0</v>
      </c>
      <c r="R170" s="38">
        <f t="shared" si="2813"/>
        <v>0</v>
      </c>
      <c r="S170" s="194">
        <f t="shared" ref="S170" si="2814">7-COUNTIF(U169:AA169,0)-COUNTIF(U169:AA169,"")</f>
        <v>0</v>
      </c>
      <c r="T170" s="22">
        <f t="shared" si="2796"/>
        <v>0</v>
      </c>
      <c r="U170" s="35">
        <f t="shared" ref="U170:AA170" si="2815">IF($B163=$B169,U169+U164,U169)</f>
        <v>0</v>
      </c>
      <c r="V170" s="35">
        <f t="shared" si="2815"/>
        <v>0</v>
      </c>
      <c r="W170" s="35">
        <f t="shared" si="2815"/>
        <v>0</v>
      </c>
      <c r="X170" s="35">
        <f t="shared" si="2815"/>
        <v>0</v>
      </c>
      <c r="Y170" s="36">
        <f t="shared" si="2815"/>
        <v>0</v>
      </c>
      <c r="Z170" s="37">
        <f t="shared" si="2815"/>
        <v>0</v>
      </c>
      <c r="AA170" s="38">
        <f t="shared" si="2815"/>
        <v>0</v>
      </c>
      <c r="AB170" s="194">
        <f t="shared" ref="AB170" si="2816">7-COUNTIF(AD169:AJ169,0)-COUNTIF(AD169:AJ169,"")</f>
        <v>0</v>
      </c>
      <c r="AC170" s="22">
        <f t="shared" si="2798"/>
        <v>0</v>
      </c>
      <c r="AD170" s="35">
        <f t="shared" ref="AD170:AJ170" si="2817">IF($B163=$B169,AD169+AD164,AD169)</f>
        <v>0</v>
      </c>
      <c r="AE170" s="35">
        <f t="shared" si="2817"/>
        <v>0</v>
      </c>
      <c r="AF170" s="35">
        <f t="shared" si="2817"/>
        <v>0</v>
      </c>
      <c r="AG170" s="35">
        <f t="shared" si="2817"/>
        <v>0</v>
      </c>
      <c r="AH170" s="36">
        <f t="shared" si="2817"/>
        <v>0</v>
      </c>
      <c r="AI170" s="37">
        <f t="shared" si="2817"/>
        <v>0</v>
      </c>
      <c r="AJ170" s="38">
        <f t="shared" si="2817"/>
        <v>0</v>
      </c>
      <c r="AK170" s="194">
        <f t="shared" ref="AK170" si="2818">7-COUNTIF(AM169:AS169,0)-COUNTIF(AM169:AS169,"")</f>
        <v>0</v>
      </c>
      <c r="AL170" s="22">
        <f t="shared" si="2800"/>
        <v>0</v>
      </c>
      <c r="AM170" s="35">
        <f t="shared" ref="AM170:AS170" si="2819">IF($B163=$B169,AM169+AM164,AM169)</f>
        <v>0</v>
      </c>
      <c r="AN170" s="35">
        <f t="shared" si="2819"/>
        <v>0</v>
      </c>
      <c r="AO170" s="35">
        <f t="shared" si="2819"/>
        <v>0</v>
      </c>
      <c r="AP170" s="35">
        <f t="shared" si="2819"/>
        <v>0</v>
      </c>
      <c r="AQ170" s="36">
        <f t="shared" si="2819"/>
        <v>0</v>
      </c>
      <c r="AR170" s="37">
        <f t="shared" si="2819"/>
        <v>0</v>
      </c>
      <c r="AS170" s="38">
        <f t="shared" si="2819"/>
        <v>0</v>
      </c>
      <c r="AT170" s="194">
        <f t="shared" ref="AT170" si="2820">7-COUNTIF(AV169:BB169,0)-COUNTIF(AV169:BB169,"")</f>
        <v>0</v>
      </c>
      <c r="AU170" s="22">
        <f t="shared" si="2802"/>
        <v>0</v>
      </c>
      <c r="AV170" s="35">
        <f t="shared" ref="AV170:BB170" si="2821">IF($B163=$B169,AV169+AV164,AV169)</f>
        <v>0</v>
      </c>
      <c r="AW170" s="35">
        <f t="shared" si="2821"/>
        <v>0</v>
      </c>
      <c r="AX170" s="35">
        <f t="shared" si="2821"/>
        <v>0</v>
      </c>
      <c r="AY170" s="35">
        <f t="shared" si="2821"/>
        <v>0</v>
      </c>
      <c r="AZ170" s="36">
        <f t="shared" si="2821"/>
        <v>0</v>
      </c>
      <c r="BA170" s="37">
        <f t="shared" si="2821"/>
        <v>0</v>
      </c>
      <c r="BB170" s="38">
        <f t="shared" si="2821"/>
        <v>0</v>
      </c>
    </row>
    <row r="171" spans="1:54" ht="15" hidden="1" customHeight="1" x14ac:dyDescent="0.2">
      <c r="B171" s="116"/>
      <c r="C171" s="117"/>
      <c r="D171" s="118"/>
      <c r="E171" s="119"/>
      <c r="F171" s="92"/>
      <c r="G171" s="190">
        <f t="shared" ref="G171" si="2822">IF(AND($B163=$B169,$B163&lt;&gt;"",$B163&lt;&gt;0),F169+G165,F169)</f>
        <v>18</v>
      </c>
      <c r="H171" s="121"/>
      <c r="I171" s="165">
        <f t="shared" si="2792"/>
        <v>0</v>
      </c>
      <c r="J171" s="195">
        <f t="shared" ref="J171" si="2823">IF($B169=$B163,COUNTIF(L171:R171,0),COUNTIF(L172:R172,0)+COUNTIF(L172:R172,""))</f>
        <v>7</v>
      </c>
      <c r="K171" s="39">
        <f t="shared" ref="K171:R171" si="2824">IF($B163=$B169,K172+K165,K172)</f>
        <v>0</v>
      </c>
      <c r="L171" s="40">
        <f t="shared" si="2824"/>
        <v>0</v>
      </c>
      <c r="M171" s="40">
        <f t="shared" si="2824"/>
        <v>0</v>
      </c>
      <c r="N171" s="40">
        <f t="shared" si="2824"/>
        <v>0</v>
      </c>
      <c r="O171" s="40">
        <f t="shared" si="2824"/>
        <v>0</v>
      </c>
      <c r="P171" s="41">
        <f t="shared" si="2824"/>
        <v>0</v>
      </c>
      <c r="Q171" s="42">
        <f t="shared" si="2824"/>
        <v>0</v>
      </c>
      <c r="R171" s="43">
        <f t="shared" si="2824"/>
        <v>0</v>
      </c>
      <c r="S171" s="195">
        <f t="shared" ref="S171" si="2825">IF($B169=$B163,COUNTIF(U171:AA171,0),COUNTIF(U172:AA172,0)+COUNTIF(U172:AA172,""))</f>
        <v>7</v>
      </c>
      <c r="T171" s="39">
        <f t="shared" ref="T171:AA171" si="2826">IF($B163=$B169,T172+T165,T172)</f>
        <v>0</v>
      </c>
      <c r="U171" s="40">
        <f t="shared" si="2826"/>
        <v>0</v>
      </c>
      <c r="V171" s="40">
        <f t="shared" si="2826"/>
        <v>0</v>
      </c>
      <c r="W171" s="40">
        <f t="shared" si="2826"/>
        <v>0</v>
      </c>
      <c r="X171" s="40">
        <f t="shared" si="2826"/>
        <v>0</v>
      </c>
      <c r="Y171" s="41">
        <f t="shared" si="2826"/>
        <v>0</v>
      </c>
      <c r="Z171" s="42">
        <f t="shared" si="2826"/>
        <v>0</v>
      </c>
      <c r="AA171" s="43">
        <f t="shared" si="2826"/>
        <v>0</v>
      </c>
      <c r="AB171" s="195">
        <f t="shared" ref="AB171" si="2827">IF($B169=$B163,COUNTIF(AD171:AJ171,0),COUNTIF(AD172:AJ172,0)+COUNTIF(AD172:AJ172,""))</f>
        <v>7</v>
      </c>
      <c r="AC171" s="39">
        <f t="shared" ref="AC171:AJ171" si="2828">IF($B163=$B169,AC172+AC165,AC172)</f>
        <v>0</v>
      </c>
      <c r="AD171" s="40">
        <f t="shared" si="2828"/>
        <v>0</v>
      </c>
      <c r="AE171" s="40">
        <f t="shared" si="2828"/>
        <v>0</v>
      </c>
      <c r="AF171" s="40">
        <f t="shared" si="2828"/>
        <v>0</v>
      </c>
      <c r="AG171" s="40">
        <f t="shared" si="2828"/>
        <v>0</v>
      </c>
      <c r="AH171" s="41">
        <f t="shared" si="2828"/>
        <v>0</v>
      </c>
      <c r="AI171" s="42">
        <f t="shared" si="2828"/>
        <v>0</v>
      </c>
      <c r="AJ171" s="43">
        <f t="shared" si="2828"/>
        <v>0</v>
      </c>
      <c r="AK171" s="195">
        <f t="shared" ref="AK171" si="2829">IF($B169=$B163,COUNTIF(AM171:AS171,0),COUNTIF(AM172:AS172,0)+COUNTIF(AM172:AS172,""))</f>
        <v>7</v>
      </c>
      <c r="AL171" s="39">
        <f t="shared" ref="AL171:AS171" si="2830">IF($B163=$B169,AL172+AL165,AL172)</f>
        <v>0</v>
      </c>
      <c r="AM171" s="40">
        <f t="shared" si="2830"/>
        <v>0</v>
      </c>
      <c r="AN171" s="40">
        <f t="shared" si="2830"/>
        <v>0</v>
      </c>
      <c r="AO171" s="40">
        <f t="shared" si="2830"/>
        <v>0</v>
      </c>
      <c r="AP171" s="40">
        <f t="shared" si="2830"/>
        <v>0</v>
      </c>
      <c r="AQ171" s="41">
        <f t="shared" si="2830"/>
        <v>0</v>
      </c>
      <c r="AR171" s="42">
        <f t="shared" si="2830"/>
        <v>0</v>
      </c>
      <c r="AS171" s="43">
        <f t="shared" si="2830"/>
        <v>0</v>
      </c>
      <c r="AT171" s="195">
        <f t="shared" ref="AT171" si="2831">IF($B169=$B163,COUNTIF(AV171:BB171,0),COUNTIF(AV172:BB172,0)+COUNTIF(AV172:BB172,""))</f>
        <v>7</v>
      </c>
      <c r="AU171" s="39">
        <f t="shared" ref="AU171:BB171" si="2832">IF($B163=$B169,AU172+AU165,AU172)</f>
        <v>0</v>
      </c>
      <c r="AV171" s="40">
        <f t="shared" si="2832"/>
        <v>0</v>
      </c>
      <c r="AW171" s="40">
        <f t="shared" si="2832"/>
        <v>0</v>
      </c>
      <c r="AX171" s="40">
        <f t="shared" si="2832"/>
        <v>0</v>
      </c>
      <c r="AY171" s="40">
        <f t="shared" si="2832"/>
        <v>0</v>
      </c>
      <c r="AZ171" s="41">
        <f t="shared" si="2832"/>
        <v>0</v>
      </c>
      <c r="BA171" s="42">
        <f t="shared" si="2832"/>
        <v>0</v>
      </c>
      <c r="BB171" s="43">
        <f t="shared" si="2832"/>
        <v>0</v>
      </c>
    </row>
    <row r="172" spans="1:54" ht="15.75" customHeight="1" x14ac:dyDescent="0.2">
      <c r="A172" s="1">
        <f t="shared" ref="A172" si="2833">A169</f>
        <v>0</v>
      </c>
      <c r="B172" s="313">
        <f t="shared" ref="B172" si="2834">B166+1</f>
        <v>26</v>
      </c>
      <c r="C172" s="314"/>
      <c r="D172" s="314"/>
      <c r="E172" s="314"/>
      <c r="F172" s="31"/>
      <c r="G172" s="183"/>
      <c r="H172" s="122">
        <f t="shared" ref="H172" si="2835">5-COUNTIF(AU169,0)-COUNTIF(AL169,0)-COUNTIF(AC169,0)-COUNTIF(T169,0)-COUNTIF(K169,0)</f>
        <v>0</v>
      </c>
      <c r="I172" s="165">
        <f t="shared" si="2792"/>
        <v>0</v>
      </c>
      <c r="J172" s="187">
        <f t="shared" ref="J172" si="2836">IF($B169=$B163,J166+IF($F169&lt;&gt;$G169,(K169+$G171-$G170)/$F169,K169/$F169),IF($F169&lt;&gt;G169,(K169+$G171-$G170)/$F169,K169/$F169))</f>
        <v>0</v>
      </c>
      <c r="K172" s="7">
        <f t="shared" ref="K172:K173" si="2837">SUM(L172:R172)</f>
        <v>0</v>
      </c>
      <c r="L172" s="26">
        <f t="shared" ref="L172:R172" si="2838">L169</f>
        <v>0</v>
      </c>
      <c r="M172" s="26">
        <f t="shared" si="2838"/>
        <v>0</v>
      </c>
      <c r="N172" s="26">
        <f t="shared" si="2838"/>
        <v>0</v>
      </c>
      <c r="O172" s="26">
        <f t="shared" si="2838"/>
        <v>0</v>
      </c>
      <c r="P172" s="26">
        <f t="shared" si="2838"/>
        <v>0</v>
      </c>
      <c r="Q172" s="29">
        <f t="shared" si="2838"/>
        <v>0</v>
      </c>
      <c r="R172" s="23">
        <f t="shared" si="2838"/>
        <v>0</v>
      </c>
      <c r="S172" s="187">
        <f t="shared" ref="S172" si="2839">IF($B169=$B163,S166+IF($F169&lt;&gt;$G169,(T169+$G171-$G170)/$F169,T169/$F169),IF($F169&lt;&gt;P169,(T169+$G171-$G170)/$F169,T169/$F169))</f>
        <v>0</v>
      </c>
      <c r="T172" s="7">
        <f t="shared" ref="T172:T173" si="2840">SUM(U172:AA172)</f>
        <v>0</v>
      </c>
      <c r="U172" s="26">
        <f t="shared" ref="U172:AA172" si="2841">U169</f>
        <v>0</v>
      </c>
      <c r="V172" s="26">
        <f t="shared" si="2841"/>
        <v>0</v>
      </c>
      <c r="W172" s="26">
        <f t="shared" si="2841"/>
        <v>0</v>
      </c>
      <c r="X172" s="26">
        <f t="shared" si="2841"/>
        <v>0</v>
      </c>
      <c r="Y172" s="113">
        <f t="shared" si="2841"/>
        <v>0</v>
      </c>
      <c r="Z172" s="29">
        <f t="shared" si="2841"/>
        <v>0</v>
      </c>
      <c r="AA172" s="23">
        <f t="shared" si="2841"/>
        <v>0</v>
      </c>
      <c r="AB172" s="187">
        <f t="shared" ref="AB172" si="2842">IF($B169=$B163,AB166+IF($F169&lt;&gt;$G169,(AC169+$G171-$G170)/$F169,AC169/$F169),IF($F169&lt;&gt;Y169,(AC169+$G171-$G170)/$F169,AC169/$F169))</f>
        <v>0</v>
      </c>
      <c r="AC172" s="7">
        <f t="shared" ref="AC172:AC173" si="2843">SUM(AD172:AJ172)</f>
        <v>0</v>
      </c>
      <c r="AD172" s="26">
        <f t="shared" ref="AD172:AJ172" si="2844">AD169</f>
        <v>0</v>
      </c>
      <c r="AE172" s="26">
        <f t="shared" si="2844"/>
        <v>0</v>
      </c>
      <c r="AF172" s="26">
        <f t="shared" si="2844"/>
        <v>0</v>
      </c>
      <c r="AG172" s="26">
        <f t="shared" si="2844"/>
        <v>0</v>
      </c>
      <c r="AH172" s="113">
        <f t="shared" si="2844"/>
        <v>0</v>
      </c>
      <c r="AI172" s="29">
        <f t="shared" si="2844"/>
        <v>0</v>
      </c>
      <c r="AJ172" s="23">
        <f t="shared" si="2844"/>
        <v>0</v>
      </c>
      <c r="AK172" s="187">
        <f t="shared" ref="AK172" si="2845">IF($B169=$B163,AK166+IF($F169&lt;&gt;$G169,(AL169+$G171-$G170)/$F169,AL169/$F169),IF($F169&lt;&gt;AH169,(AL169+$G171-$G170)/$F169,AL169/$F169))</f>
        <v>0</v>
      </c>
      <c r="AL172" s="7">
        <f t="shared" ref="AL172:AL173" si="2846">SUM(AM172:AS172)</f>
        <v>0</v>
      </c>
      <c r="AM172" s="26">
        <f t="shared" ref="AM172:AS172" si="2847">AM169</f>
        <v>0</v>
      </c>
      <c r="AN172" s="26">
        <f t="shared" si="2847"/>
        <v>0</v>
      </c>
      <c r="AO172" s="26">
        <f t="shared" si="2847"/>
        <v>0</v>
      </c>
      <c r="AP172" s="26">
        <f t="shared" si="2847"/>
        <v>0</v>
      </c>
      <c r="AQ172" s="113">
        <f t="shared" si="2847"/>
        <v>0</v>
      </c>
      <c r="AR172" s="29">
        <f t="shared" si="2847"/>
        <v>0</v>
      </c>
      <c r="AS172" s="23">
        <f t="shared" si="2847"/>
        <v>0</v>
      </c>
      <c r="AT172" s="187">
        <f t="shared" ref="AT172" si="2848">IF($B169=$B163,AT166+IF($F169&lt;&gt;$G169,(AU169+$G171-$G170)/$F169,AU169/$F169),IF($F169&lt;&gt;AQ169,(AU169+$G171-$G170)/$F169,AU169/$F169))</f>
        <v>0</v>
      </c>
      <c r="AU172" s="7">
        <f t="shared" ref="AU172:AU173" si="2849">SUM(AV172:BB172)</f>
        <v>0</v>
      </c>
      <c r="AV172" s="6">
        <f t="shared" ref="AV172" si="2850">IF(SUM($AM$9:$AS$9)=SUM($AV$9:$BB$9),AV169,IF(AND(SUM($AV$9:$BB$9)&gt;42,SUM($AV$9:$BB$9)&lt;49),AV169,0))</f>
        <v>0</v>
      </c>
      <c r="AW172" s="6">
        <f t="shared" ref="AW172:BB172" si="2851">IF(SUM($AM$9:$AS$9)=SUM($AV$9:$BB$9),AW169,IF(AND(SUM($AV$9:$BB$9)&gt;42,SUM($AV$9:$BB$9)&lt;49),AW169,0))</f>
        <v>0</v>
      </c>
      <c r="AX172" s="6">
        <f t="shared" si="2851"/>
        <v>0</v>
      </c>
      <c r="AY172" s="6">
        <f t="shared" si="2851"/>
        <v>0</v>
      </c>
      <c r="AZ172" s="26">
        <f t="shared" si="2851"/>
        <v>0</v>
      </c>
      <c r="BA172" s="29">
        <f t="shared" si="2851"/>
        <v>0</v>
      </c>
      <c r="BB172" s="23">
        <f t="shared" si="2851"/>
        <v>0</v>
      </c>
    </row>
    <row r="173" spans="1:54" ht="15.75" customHeight="1" x14ac:dyDescent="0.2">
      <c r="A173" s="1">
        <f t="shared" ref="A173:A174" si="2852">A172</f>
        <v>0</v>
      </c>
      <c r="B173" s="313"/>
      <c r="C173" s="314"/>
      <c r="D173" s="314"/>
      <c r="E173" s="314"/>
      <c r="F173" s="31"/>
      <c r="G173" s="183"/>
      <c r="H173" s="123">
        <f t="shared" ref="H173" si="2853">IF($B169=$B163,H167+F173,$F173)</f>
        <v>0</v>
      </c>
      <c r="I173" s="165">
        <f t="shared" si="2792"/>
        <v>0</v>
      </c>
      <c r="J173" s="141">
        <f t="shared" ref="J173" si="2854">IF($H172=0,0,IF($B163=$B169,IF($H174&gt;0,$H174+J167,K169+J167),IF($H174&gt;0,$H174,K169)))</f>
        <v>0</v>
      </c>
      <c r="K173" s="7">
        <f t="shared" si="2837"/>
        <v>0</v>
      </c>
      <c r="L173" s="6"/>
      <c r="M173" s="6"/>
      <c r="N173" s="6"/>
      <c r="O173" s="6"/>
      <c r="P173" s="26"/>
      <c r="Q173" s="29"/>
      <c r="R173" s="23"/>
      <c r="S173" s="141">
        <f t="shared" ref="S173" si="2855">IF($H172=0,0,IF($B163=$B169,IF($H174&gt;0,$H174+S167,T169+S167),IF($H174&gt;0,$H174,T169)))</f>
        <v>0</v>
      </c>
      <c r="T173" s="7">
        <f t="shared" si="2840"/>
        <v>0</v>
      </c>
      <c r="U173" s="6"/>
      <c r="V173" s="6"/>
      <c r="W173" s="6"/>
      <c r="X173" s="6"/>
      <c r="Y173" s="26"/>
      <c r="Z173" s="29"/>
      <c r="AA173" s="23"/>
      <c r="AB173" s="141">
        <f t="shared" ref="AB173" si="2856">IF($H172=0,0,IF($B163=$B169,IF($H174&gt;0,$H174+AB167,AC169+AB167),IF($H174&gt;0,$H174,AC169)))</f>
        <v>0</v>
      </c>
      <c r="AC173" s="7">
        <f t="shared" si="2843"/>
        <v>0</v>
      </c>
      <c r="AD173" s="6"/>
      <c r="AE173" s="6"/>
      <c r="AF173" s="6"/>
      <c r="AG173" s="6"/>
      <c r="AH173" s="26"/>
      <c r="AI173" s="29"/>
      <c r="AJ173" s="23"/>
      <c r="AK173" s="141">
        <f t="shared" ref="AK173" si="2857">IF($H172=0,0,IF($B163=$B169,IF($H174&gt;0,$H174+AK167,AL169+AK167),IF($H174&gt;0,$H174,AL169)))</f>
        <v>0</v>
      </c>
      <c r="AL173" s="7">
        <f t="shared" si="2846"/>
        <v>0</v>
      </c>
      <c r="AM173" s="6"/>
      <c r="AN173" s="6"/>
      <c r="AO173" s="6"/>
      <c r="AP173" s="6"/>
      <c r="AQ173" s="26"/>
      <c r="AR173" s="29"/>
      <c r="AS173" s="23"/>
      <c r="AT173" s="141">
        <f t="shared" ref="AT173" si="2858">IF($H172=0,0,IF($B163=$B169,IF($H174&gt;0,$H174+AT167,AU169+AT167),IF($H174&gt;0,$H174,AU169)))</f>
        <v>0</v>
      </c>
      <c r="AU173" s="7">
        <f t="shared" si="2849"/>
        <v>0</v>
      </c>
      <c r="AV173" s="6"/>
      <c r="AW173" s="6"/>
      <c r="AX173" s="6"/>
      <c r="AY173" s="6"/>
      <c r="AZ173" s="26"/>
      <c r="BA173" s="29"/>
      <c r="BB173" s="23"/>
    </row>
    <row r="174" spans="1:54" ht="18.75" customHeight="1" thickBot="1" x14ac:dyDescent="0.25">
      <c r="A174" s="1">
        <f t="shared" si="2852"/>
        <v>0</v>
      </c>
      <c r="B174" s="323" t="str">
        <f>IF(B169="",Wydruk!$AE$6,IF(J170=0,Wydruk!$AE$7,IF(AND(G170&lt;G171,B169&lt;&gt;$B175),Wydruk!$AE$13,IF(AND($B169=$B163,$B169&lt;&gt;$B175),IF(OR(OR(J174&lt;4,J174&gt;5),OR(S174&lt;4,S174&gt;5),OR(AB174&lt;4,AB174&gt;5),OR(AK174&lt;4,AK174&gt;5),OR(AND(AT174&lt;4,AT174&gt;0),AT174&gt;5)),Wydruk!$AE$8,Wydruk!$AE$9),IF($B169=$B175,IF($F173&lt;&gt;0,Wydruk!$AE$12,Wydruk!$AE$10),IF(OR(OR(J170&lt;4,J170&gt;5),OR(S170&lt;4,S170&gt;5),OR(AB170&lt;4,AB170&gt;5),OR(AK170&lt;4,AK170&gt;5),OR(AND(AT170&lt;4,AT170&gt;0),AT170&gt;5)),Wydruk!$AE$8,Wydruk!$AE$11))))))</f>
        <v>Uzupełnij liczby godzin tygodniowego planu</v>
      </c>
      <c r="C174" s="324"/>
      <c r="D174" s="324"/>
      <c r="E174" s="324"/>
      <c r="F174" s="173">
        <f>luty!F174</f>
        <v>0</v>
      </c>
      <c r="G174" s="184">
        <f>luty!G174</f>
        <v>0</v>
      </c>
      <c r="H174" s="191">
        <f t="shared" ref="H174" si="2859">IF(OR($G174=0,$F174=0,$G174="",$F174=""),0,$G174/$F174)</f>
        <v>0</v>
      </c>
      <c r="I174" s="193"/>
      <c r="J174" s="176">
        <f t="shared" ref="J174" si="2860">IF($B163=$B169,IF(L169+L164&gt;0,1,0)+IF(M169+M164&gt;0,1,0)+IF(N169+N164&gt;0,1,0)+IF(O169+O164&gt;0,1,0)+IF(P169+P164&gt;0,1,0)+IF(Q169+Q164&gt;0,1,0)+IF(R169+R164&gt;0,1,0),J170)</f>
        <v>0</v>
      </c>
      <c r="K174" s="133">
        <f t="shared" ref="K174" si="2861">IF(OR($B169=$B175,J174=0,(K170-Q174+O174)&lt;=0),0,(K170-Q174+O174)/J174)</f>
        <v>0</v>
      </c>
      <c r="L174" s="137">
        <f t="shared" ref="L174" si="2862">IF(K174*(7-J171)&lt;=0,0,K174*(7-J171))</f>
        <v>0</v>
      </c>
      <c r="M174" s="311">
        <f t="shared" ref="M174" si="2863">ROUND(IF(OR(K171-K174*(7-J171)+P174&lt;0,$B169=$B175,K174&lt;=0,K171=0),0,IF(K171-K174*(7-J171)+P174&gt;Q174-O174+P174,Q174-O174+P174,K171-K174*(7-J171)+P174)),1)</f>
        <v>0</v>
      </c>
      <c r="N174" s="312"/>
      <c r="O174" s="139">
        <f t="shared" ref="O174" si="2864">IF(OR($B169=$B175,J170=0),0,IF($B169=$B163,J169,$F169))</f>
        <v>0</v>
      </c>
      <c r="P174" s="30">
        <f t="shared" ref="P174" si="2865">IF(OR($B169=$B175,J174=0),0,$G171-$G170)</f>
        <v>0</v>
      </c>
      <c r="Q174" s="134">
        <f t="shared" ref="Q174" si="2866">IF(OR($B169=$B175,J174=0),0,J173)</f>
        <v>0</v>
      </c>
      <c r="R174" s="138">
        <f t="shared" ref="R174" si="2867">IF($B169=$B175,0,K171)</f>
        <v>0</v>
      </c>
      <c r="S174" s="176">
        <f t="shared" ref="S174" si="2868">IF($B163=$B169,IF(U169+U164&gt;0,1,0)+IF(V169+V164&gt;0,1,0)+IF(W169+W164&gt;0,1,0)+IF(X169+X164&gt;0,1,0)+IF(Y169+Y164&gt;0,1,0)+IF(Z169+Z164&gt;0,1,0)+IF(AA169+AA164&gt;0,1,0),S170)</f>
        <v>0</v>
      </c>
      <c r="T174" s="133">
        <f t="shared" ref="T174" si="2869">IF(OR($B169=$B175,S174=0,(T170-Z174+X174)&lt;=0),0,(T170-Z174+X174)/S174)</f>
        <v>0</v>
      </c>
      <c r="U174" s="137">
        <f t="shared" ref="U174" si="2870">IF(T174*(7-S171)&lt;=0,0,T174*(7-S171))</f>
        <v>0</v>
      </c>
      <c r="V174" s="311">
        <f t="shared" ref="V174" si="2871">ROUND(IF(OR(T171-T174*(7-S171)+Y174&lt;0,$B169=$B175,T174&lt;=0,T171=0),0,IF(T171-T174*(7-S171)+Y174&gt;Z174-X174+Y174,Z174-X174+Y174,T171-T174*(7-S171)+Y174)),1)</f>
        <v>0</v>
      </c>
      <c r="W174" s="312"/>
      <c r="X174" s="139">
        <f t="shared" ref="X174" si="2872">IF(OR($B169=$B175,S170=0),0,IF($B169=$B163,S169,$F169))</f>
        <v>0</v>
      </c>
      <c r="Y174" s="30">
        <f t="shared" ref="Y174" si="2873">IF(OR($B169=$B175,S174=0),0,$G171-$G170)</f>
        <v>0</v>
      </c>
      <c r="Z174" s="134">
        <f t="shared" ref="Z174" si="2874">IF(OR($B169=$B175,S174=0),0,S173)</f>
        <v>0</v>
      </c>
      <c r="AA174" s="138">
        <f t="shared" ref="AA174" si="2875">IF($B169=$B175,0,T171)</f>
        <v>0</v>
      </c>
      <c r="AB174" s="176">
        <f t="shared" ref="AB174" si="2876">IF($B163=$B169,IF(AD169+AD164&gt;0,1,0)+IF(AE169+AE164&gt;0,1,0)+IF(AF169+AF164&gt;0,1,0)+IF(AG169+AG164&gt;0,1,0)+IF(AH169+AH164&gt;0,1,0)+IF(AI169+AI164&gt;0,1,0)+IF(AJ169+AJ164&gt;0,1,0),AB170)</f>
        <v>0</v>
      </c>
      <c r="AC174" s="133">
        <f t="shared" ref="AC174" si="2877">IF(OR($B169=$B175,AB174=0,(AC170-AI174+AG174)&lt;=0),0,(AC170-AI174+AG174)/AB174)</f>
        <v>0</v>
      </c>
      <c r="AD174" s="137">
        <f t="shared" ref="AD174" si="2878">IF(AC174*(7-AB171)&lt;=0,0,AC174*(7-AB171))</f>
        <v>0</v>
      </c>
      <c r="AE174" s="311">
        <f t="shared" ref="AE174" si="2879">ROUND(IF(OR(AC171-AC174*(7-AB171)+AH174&lt;0,$B169=$B175,AC174&lt;=0,AC171=0),0,IF(AC171-AC174*(7-AB171)+AH174&gt;AI174-AG174+AH174,AI174-AG174+AH174,AC171-AC174*(7-AB171)+AH174)),1)</f>
        <v>0</v>
      </c>
      <c r="AF174" s="312"/>
      <c r="AG174" s="139">
        <f t="shared" ref="AG174" si="2880">IF(OR($B169=$B175,AB170=0),0,IF($B169=$B163,AB169,$F169))</f>
        <v>0</v>
      </c>
      <c r="AH174" s="30">
        <f t="shared" ref="AH174" si="2881">IF(OR($B169=$B175,AB174=0),0,$G171-$G170)</f>
        <v>0</v>
      </c>
      <c r="AI174" s="134">
        <f t="shared" ref="AI174" si="2882">IF(OR($B169=$B175,AB174=0),0,AB173)</f>
        <v>0</v>
      </c>
      <c r="AJ174" s="138">
        <f t="shared" ref="AJ174" si="2883">IF($B169=$B175,0,AC171)</f>
        <v>0</v>
      </c>
      <c r="AK174" s="176">
        <f t="shared" ref="AK174" si="2884">IF($B163=$B169,IF(AM169+AM164&gt;0,1,0)+IF(AN169+AN164&gt;0,1,0)+IF(AO169+AO164&gt;0,1,0)+IF(AP169+AP164&gt;0,1,0)+IF(AQ169+AQ164&gt;0,1,0)+IF(AR169+AR164&gt;0,1,0)+IF(AS169+AS164&gt;0,1,0),AK170)</f>
        <v>0</v>
      </c>
      <c r="AL174" s="133">
        <f t="shared" ref="AL174" si="2885">IF(OR($B169=$B175,AK174=0,(AL170-AR174+AP174)&lt;=0),0,(AL170-AR174+AP174)/AK174)</f>
        <v>0</v>
      </c>
      <c r="AM174" s="137">
        <f t="shared" ref="AM174" si="2886">IF(AL174*(7-AK171)&lt;=0,0,AL174*(7-AK171))</f>
        <v>0</v>
      </c>
      <c r="AN174" s="311">
        <f t="shared" ref="AN174" si="2887">ROUND(IF(OR(AL171-AL174*(7-AK171)+AQ174&lt;0,$B169=$B175,AL174&lt;=0,AL171=0),0,IF(AL171-AL174*(7-AK171)+AQ174&gt;AR174-AP174+AQ174,AR174-AP174+AQ174,AL171-AL174*(7-AK171)+AQ174)),1)</f>
        <v>0</v>
      </c>
      <c r="AO174" s="312"/>
      <c r="AP174" s="139">
        <f t="shared" ref="AP174" si="2888">IF(OR($B169=$B175,AK170=0),0,IF($B169=$B163,AK169,$F169))</f>
        <v>0</v>
      </c>
      <c r="AQ174" s="30">
        <f t="shared" ref="AQ174" si="2889">IF(OR($B169=$B175,AK174=0),0,$G171-$G170)</f>
        <v>0</v>
      </c>
      <c r="AR174" s="134">
        <f t="shared" ref="AR174" si="2890">IF(OR($B169=$B175,AK174=0),0,AK173)</f>
        <v>0</v>
      </c>
      <c r="AS174" s="138">
        <f t="shared" ref="AS174" si="2891">IF($B169=$B175,0,AL171)</f>
        <v>0</v>
      </c>
      <c r="AT174" s="176">
        <f t="shared" ref="AT174" si="2892">IF($B163=$B169,IF(AV169+AV164&gt;0,1,0)+IF(AW169+AW164&gt;0,1,0)+IF(AX169+AX164&gt;0,1,0)+IF(AY169+AY164&gt;0,1,0)+IF(AZ169+AZ164&gt;0,1,0)+IF(BA169+BA164&gt;0,1,0)+IF(BB169+BB164&gt;0,1,0),AT170)</f>
        <v>0</v>
      </c>
      <c r="AU174" s="133">
        <f t="shared" ref="AU174" si="2893">IF(OR($B169=$B175,AT174=0,(AU170-BA174+AY174)&lt;=0),0,(AU170-BA174+AY174)/AT174)</f>
        <v>0</v>
      </c>
      <c r="AV174" s="137">
        <f t="shared" ref="AV174" si="2894">IF(AU174*(7-AT171)&lt;=0,0,AU174*(7-AT171))</f>
        <v>0</v>
      </c>
      <c r="AW174" s="311">
        <f t="shared" ref="AW174" si="2895">ROUND(IF(OR(AU171-AU174*(7-AT171)+AZ174&lt;0,$B169=$B175,AU174&lt;=0,AU171=0),0,IF(AU171-AU174*(7-AT171)+AZ174&gt;BA174-AY174+AZ174,BA174-AY174+AZ174,AU171-AU174*(7-AT171)+AZ174)),1)</f>
        <v>0</v>
      </c>
      <c r="AX174" s="312"/>
      <c r="AY174" s="139">
        <f t="shared" ref="AY174" si="2896">IF(OR($B169=$B175,AT170=0),0,IF($B169=$B163,AT169,$F169))</f>
        <v>0</v>
      </c>
      <c r="AZ174" s="30">
        <f t="shared" ref="AZ174" si="2897">IF(OR($B169=$B175,AT174=0),0,$G171-$G170)</f>
        <v>0</v>
      </c>
      <c r="BA174" s="134">
        <f t="shared" ref="BA174" si="2898">IF(OR($B169=$B175,AT174=0),0,AT173)</f>
        <v>0</v>
      </c>
      <c r="BB174" s="138">
        <f t="shared" ref="BB174" si="2899">IF($B169=$B175,0,AU171)</f>
        <v>0</v>
      </c>
    </row>
    <row r="175" spans="1:54" ht="15.75" x14ac:dyDescent="0.2">
      <c r="A175" s="1">
        <f t="shared" ref="A175" si="2900">IF(B175="","1. Niewypełnione",B175)</f>
        <v>0</v>
      </c>
      <c r="B175" s="320">
        <f>luty!B175</f>
        <v>0</v>
      </c>
      <c r="C175" s="321">
        <f>luty!C175</f>
        <v>0</v>
      </c>
      <c r="D175" s="321">
        <f>luty!D175</f>
        <v>0</v>
      </c>
      <c r="E175" s="321">
        <f>luty!E175</f>
        <v>0</v>
      </c>
      <c r="F175" s="177">
        <f>luty!F175</f>
        <v>18</v>
      </c>
      <c r="G175" s="185">
        <f>luty!G175</f>
        <v>18</v>
      </c>
      <c r="H175" s="177"/>
      <c r="I175" s="192">
        <f t="shared" ref="I175:I179" si="2901">K175+T175+AC175+AL175+AU175</f>
        <v>0</v>
      </c>
      <c r="J175" s="186">
        <f t="shared" ref="J175" si="2902">IF(OR($B175=$B181,J178=0),0,ROUND((K176+P180)/J178,0))</f>
        <v>0</v>
      </c>
      <c r="K175" s="51">
        <f t="shared" ref="K175:K176" si="2903">SUM(L175:R175)</f>
        <v>0</v>
      </c>
      <c r="L175" s="52">
        <f>luty!L175</f>
        <v>0</v>
      </c>
      <c r="M175" s="52">
        <f>luty!M175</f>
        <v>0</v>
      </c>
      <c r="N175" s="52">
        <f>luty!N175</f>
        <v>0</v>
      </c>
      <c r="O175" s="52">
        <f>luty!O175</f>
        <v>0</v>
      </c>
      <c r="P175" s="53">
        <f>luty!P175</f>
        <v>0</v>
      </c>
      <c r="Q175" s="54">
        <f>luty!Q175</f>
        <v>0</v>
      </c>
      <c r="R175" s="55">
        <f>luty!R175</f>
        <v>0</v>
      </c>
      <c r="S175" s="188">
        <f t="shared" ref="S175" si="2904">IF(OR($B175=$B181,S178=0),0,ROUND((T176+Y180)/S178,0))</f>
        <v>0</v>
      </c>
      <c r="T175" s="51">
        <f t="shared" ref="T175:T176" si="2905">SUM(U175:AA175)</f>
        <v>0</v>
      </c>
      <c r="U175" s="52">
        <f>luty!U175</f>
        <v>0</v>
      </c>
      <c r="V175" s="52">
        <f>luty!V175</f>
        <v>0</v>
      </c>
      <c r="W175" s="52">
        <f>luty!W175</f>
        <v>0</v>
      </c>
      <c r="X175" s="52">
        <f>luty!X175</f>
        <v>0</v>
      </c>
      <c r="Y175" s="53">
        <f>luty!Y175</f>
        <v>0</v>
      </c>
      <c r="Z175" s="54">
        <f>luty!Z175</f>
        <v>0</v>
      </c>
      <c r="AA175" s="55">
        <f>luty!AA175</f>
        <v>0</v>
      </c>
      <c r="AB175" s="188">
        <f t="shared" ref="AB175" si="2906">IF(OR($B175=$B181,AB178=0),0,ROUND((AC176+AH180)/AB178,0))</f>
        <v>0</v>
      </c>
      <c r="AC175" s="51">
        <f t="shared" ref="AC175:AC176" si="2907">SUM(AD175:AJ175)</f>
        <v>0</v>
      </c>
      <c r="AD175" s="52">
        <f>luty!AD175</f>
        <v>0</v>
      </c>
      <c r="AE175" s="52">
        <f>luty!AE175</f>
        <v>0</v>
      </c>
      <c r="AF175" s="52">
        <f>luty!AF175</f>
        <v>0</v>
      </c>
      <c r="AG175" s="52">
        <f>luty!AG175</f>
        <v>0</v>
      </c>
      <c r="AH175" s="53">
        <f>luty!AH175</f>
        <v>0</v>
      </c>
      <c r="AI175" s="54">
        <f>luty!AI175</f>
        <v>0</v>
      </c>
      <c r="AJ175" s="55">
        <f>luty!AJ175</f>
        <v>0</v>
      </c>
      <c r="AK175" s="188">
        <f t="shared" ref="AK175" si="2908">IF(OR($B175=$B181,AK178=0),0,ROUND((AL176+AQ180)/AK178,0))</f>
        <v>0</v>
      </c>
      <c r="AL175" s="51">
        <f t="shared" ref="AL175:AL176" si="2909">SUM(AM175:AS175)</f>
        <v>0</v>
      </c>
      <c r="AM175" s="52">
        <f>luty!AM175</f>
        <v>0</v>
      </c>
      <c r="AN175" s="52">
        <f>luty!AN175</f>
        <v>0</v>
      </c>
      <c r="AO175" s="52">
        <f>luty!AO175</f>
        <v>0</v>
      </c>
      <c r="AP175" s="52">
        <f>luty!AP175</f>
        <v>0</v>
      </c>
      <c r="AQ175" s="53">
        <f>luty!AQ175</f>
        <v>0</v>
      </c>
      <c r="AR175" s="54">
        <f>luty!AR175</f>
        <v>0</v>
      </c>
      <c r="AS175" s="55">
        <f>luty!AS175</f>
        <v>0</v>
      </c>
      <c r="AT175" s="188">
        <f t="shared" ref="AT175" si="2910">IF(OR($B175=$B181,AT178=0),0,ROUND((AU176+AZ180)/AT178,0))</f>
        <v>0</v>
      </c>
      <c r="AU175" s="51">
        <f t="shared" ref="AU175:AU176" si="2911">SUM(AV175:BB175)</f>
        <v>0</v>
      </c>
      <c r="AV175" s="52">
        <f t="shared" ref="AV175" si="2912">IF(SUM($AM$9:$AS$9)=SUM($AV$9:$BB$9),AM175,IF(AND(SUM($AV$9:$BB$9)&gt;42,SUM($AV$9:$BB$9)&lt;49),AM175,0))</f>
        <v>0</v>
      </c>
      <c r="AW175" s="52">
        <f t="shared" ref="AW175" si="2913">IF(SUM($AM$9:$AS$9)=SUM($AV$9:$BB$9),AN175,IF(AND(SUM($AV$9:$BB$9)&gt;42,SUM($AV$9:$BB$9)&lt;49),AN175,0))</f>
        <v>0</v>
      </c>
      <c r="AX175" s="52">
        <f t="shared" ref="AX175" si="2914">IF(SUM($AM$9:$AS$9)=SUM($AV$9:$BB$9),AO175,IF(AND(SUM($AV$9:$BB$9)&gt;42,SUM($AV$9:$BB$9)&lt;49),AO175,0))</f>
        <v>0</v>
      </c>
      <c r="AY175" s="52">
        <f t="shared" ref="AY175" si="2915">IF(SUM($AM$9:$AS$9)=SUM($AV$9:$BB$9),AP175,IF(AND(SUM($AV$9:$BB$9)&gt;42,SUM($AV$9:$BB$9)&lt;49),AP175,0))</f>
        <v>0</v>
      </c>
      <c r="AZ175" s="53">
        <f t="shared" ref="AZ175" si="2916">IF(SUM($AM$9:$AS$9)=SUM($AV$9:$BB$9),AQ175,IF(AND(SUM($AV$9:$BB$9)&gt;42,SUM($AV$9:$BB$9)&lt;49),AQ175,0))</f>
        <v>0</v>
      </c>
      <c r="BA175" s="54">
        <f t="shared" ref="BA175" si="2917">IF(SUM($AM$9:$AS$9)=SUM($AV$9:$BB$9),AR175,IF(AND(SUM($AV$9:$BB$9)&gt;42,SUM($AV$9:$BB$9)&lt;49),AR175,0))</f>
        <v>0</v>
      </c>
      <c r="BB175" s="55">
        <f t="shared" ref="BB175" si="2918">IF(SUM($AM$9:$AS$9)=SUM($AV$9:$BB$9),AS175,IF(AND(SUM($AV$9:$BB$9)&gt;42,SUM($AV$9:$BB$9)&lt;49),AS175,0))</f>
        <v>0</v>
      </c>
    </row>
    <row r="176" spans="1:54" ht="12.75" hidden="1" customHeight="1" x14ac:dyDescent="0.2">
      <c r="B176" s="93"/>
      <c r="C176" s="94"/>
      <c r="D176" s="95"/>
      <c r="E176" s="115"/>
      <c r="F176" s="140" t="b">
        <f t="shared" ref="F176" si="2919">IF($B169=$B175,OR(F170,G175&lt;F175),G175&lt;F175)</f>
        <v>0</v>
      </c>
      <c r="G176" s="189">
        <f t="shared" ref="G176" si="2920">IF(AND($B169=$B175,$B169&lt;&gt;"",$B169&lt;&gt;0),G175+G170,G175)</f>
        <v>18</v>
      </c>
      <c r="H176" s="120"/>
      <c r="I176" s="165">
        <f t="shared" si="2901"/>
        <v>0</v>
      </c>
      <c r="J176" s="194">
        <f t="shared" ref="J176" si="2921">7-COUNTIF(L175:R175,0)-COUNTIF(L175:R175,"")</f>
        <v>0</v>
      </c>
      <c r="K176" s="22">
        <f t="shared" si="2903"/>
        <v>0</v>
      </c>
      <c r="L176" s="35">
        <f t="shared" ref="L176:R176" si="2922">IF($B169=$B175,L175+L170,L175)</f>
        <v>0</v>
      </c>
      <c r="M176" s="35">
        <f t="shared" si="2922"/>
        <v>0</v>
      </c>
      <c r="N176" s="35">
        <f t="shared" si="2922"/>
        <v>0</v>
      </c>
      <c r="O176" s="35">
        <f t="shared" si="2922"/>
        <v>0</v>
      </c>
      <c r="P176" s="36">
        <f t="shared" si="2922"/>
        <v>0</v>
      </c>
      <c r="Q176" s="37">
        <f t="shared" si="2922"/>
        <v>0</v>
      </c>
      <c r="R176" s="38">
        <f t="shared" si="2922"/>
        <v>0</v>
      </c>
      <c r="S176" s="194">
        <f t="shared" ref="S176" si="2923">7-COUNTIF(U175:AA175,0)-COUNTIF(U175:AA175,"")</f>
        <v>0</v>
      </c>
      <c r="T176" s="22">
        <f t="shared" si="2905"/>
        <v>0</v>
      </c>
      <c r="U176" s="35">
        <f t="shared" ref="U176:AA176" si="2924">IF($B169=$B175,U175+U170,U175)</f>
        <v>0</v>
      </c>
      <c r="V176" s="35">
        <f t="shared" si="2924"/>
        <v>0</v>
      </c>
      <c r="W176" s="35">
        <f t="shared" si="2924"/>
        <v>0</v>
      </c>
      <c r="X176" s="35">
        <f t="shared" si="2924"/>
        <v>0</v>
      </c>
      <c r="Y176" s="36">
        <f t="shared" si="2924"/>
        <v>0</v>
      </c>
      <c r="Z176" s="37">
        <f t="shared" si="2924"/>
        <v>0</v>
      </c>
      <c r="AA176" s="38">
        <f t="shared" si="2924"/>
        <v>0</v>
      </c>
      <c r="AB176" s="194">
        <f t="shared" ref="AB176" si="2925">7-COUNTIF(AD175:AJ175,0)-COUNTIF(AD175:AJ175,"")</f>
        <v>0</v>
      </c>
      <c r="AC176" s="22">
        <f t="shared" si="2907"/>
        <v>0</v>
      </c>
      <c r="AD176" s="35">
        <f t="shared" ref="AD176:AJ176" si="2926">IF($B169=$B175,AD175+AD170,AD175)</f>
        <v>0</v>
      </c>
      <c r="AE176" s="35">
        <f t="shared" si="2926"/>
        <v>0</v>
      </c>
      <c r="AF176" s="35">
        <f t="shared" si="2926"/>
        <v>0</v>
      </c>
      <c r="AG176" s="35">
        <f t="shared" si="2926"/>
        <v>0</v>
      </c>
      <c r="AH176" s="36">
        <f t="shared" si="2926"/>
        <v>0</v>
      </c>
      <c r="AI176" s="37">
        <f t="shared" si="2926"/>
        <v>0</v>
      </c>
      <c r="AJ176" s="38">
        <f t="shared" si="2926"/>
        <v>0</v>
      </c>
      <c r="AK176" s="194">
        <f t="shared" ref="AK176" si="2927">7-COUNTIF(AM175:AS175,0)-COUNTIF(AM175:AS175,"")</f>
        <v>0</v>
      </c>
      <c r="AL176" s="22">
        <f t="shared" si="2909"/>
        <v>0</v>
      </c>
      <c r="AM176" s="35">
        <f t="shared" ref="AM176:AS176" si="2928">IF($B169=$B175,AM175+AM170,AM175)</f>
        <v>0</v>
      </c>
      <c r="AN176" s="35">
        <f t="shared" si="2928"/>
        <v>0</v>
      </c>
      <c r="AO176" s="35">
        <f t="shared" si="2928"/>
        <v>0</v>
      </c>
      <c r="AP176" s="35">
        <f t="shared" si="2928"/>
        <v>0</v>
      </c>
      <c r="AQ176" s="36">
        <f t="shared" si="2928"/>
        <v>0</v>
      </c>
      <c r="AR176" s="37">
        <f t="shared" si="2928"/>
        <v>0</v>
      </c>
      <c r="AS176" s="38">
        <f t="shared" si="2928"/>
        <v>0</v>
      </c>
      <c r="AT176" s="194">
        <f t="shared" ref="AT176" si="2929">7-COUNTIF(AV175:BB175,0)-COUNTIF(AV175:BB175,"")</f>
        <v>0</v>
      </c>
      <c r="AU176" s="22">
        <f t="shared" si="2911"/>
        <v>0</v>
      </c>
      <c r="AV176" s="35">
        <f t="shared" ref="AV176:BB176" si="2930">IF($B169=$B175,AV175+AV170,AV175)</f>
        <v>0</v>
      </c>
      <c r="AW176" s="35">
        <f t="shared" si="2930"/>
        <v>0</v>
      </c>
      <c r="AX176" s="35">
        <f t="shared" si="2930"/>
        <v>0</v>
      </c>
      <c r="AY176" s="35">
        <f t="shared" si="2930"/>
        <v>0</v>
      </c>
      <c r="AZ176" s="36">
        <f t="shared" si="2930"/>
        <v>0</v>
      </c>
      <c r="BA176" s="37">
        <f t="shared" si="2930"/>
        <v>0</v>
      </c>
      <c r="BB176" s="38">
        <f t="shared" si="2930"/>
        <v>0</v>
      </c>
    </row>
    <row r="177" spans="1:54" ht="15" hidden="1" customHeight="1" x14ac:dyDescent="0.2">
      <c r="B177" s="116"/>
      <c r="C177" s="117"/>
      <c r="D177" s="118"/>
      <c r="E177" s="119"/>
      <c r="F177" s="92"/>
      <c r="G177" s="190">
        <f t="shared" ref="G177" si="2931">IF(AND($B169=$B175,$B169&lt;&gt;"",$B169&lt;&gt;0),F175+G171,F175)</f>
        <v>18</v>
      </c>
      <c r="H177" s="121"/>
      <c r="I177" s="165">
        <f t="shared" si="2901"/>
        <v>0</v>
      </c>
      <c r="J177" s="195">
        <f t="shared" ref="J177" si="2932">IF($B175=$B169,COUNTIF(L177:R177,0),COUNTIF(L178:R178,0)+COUNTIF(L178:R178,""))</f>
        <v>7</v>
      </c>
      <c r="K177" s="39">
        <f t="shared" ref="K177:R177" si="2933">IF($B169=$B175,K178+K171,K178)</f>
        <v>0</v>
      </c>
      <c r="L177" s="40">
        <f t="shared" si="2933"/>
        <v>0</v>
      </c>
      <c r="M177" s="40">
        <f t="shared" si="2933"/>
        <v>0</v>
      </c>
      <c r="N177" s="40">
        <f t="shared" si="2933"/>
        <v>0</v>
      </c>
      <c r="O177" s="40">
        <f t="shared" si="2933"/>
        <v>0</v>
      </c>
      <c r="P177" s="41">
        <f t="shared" si="2933"/>
        <v>0</v>
      </c>
      <c r="Q177" s="42">
        <f t="shared" si="2933"/>
        <v>0</v>
      </c>
      <c r="R177" s="43">
        <f t="shared" si="2933"/>
        <v>0</v>
      </c>
      <c r="S177" s="195">
        <f t="shared" ref="S177" si="2934">IF($B175=$B169,COUNTIF(U177:AA177,0),COUNTIF(U178:AA178,0)+COUNTIF(U178:AA178,""))</f>
        <v>7</v>
      </c>
      <c r="T177" s="39">
        <f t="shared" ref="T177:AA177" si="2935">IF($B169=$B175,T178+T171,T178)</f>
        <v>0</v>
      </c>
      <c r="U177" s="40">
        <f t="shared" si="2935"/>
        <v>0</v>
      </c>
      <c r="V177" s="40">
        <f t="shared" si="2935"/>
        <v>0</v>
      </c>
      <c r="W177" s="40">
        <f t="shared" si="2935"/>
        <v>0</v>
      </c>
      <c r="X177" s="40">
        <f t="shared" si="2935"/>
        <v>0</v>
      </c>
      <c r="Y177" s="41">
        <f t="shared" si="2935"/>
        <v>0</v>
      </c>
      <c r="Z177" s="42">
        <f t="shared" si="2935"/>
        <v>0</v>
      </c>
      <c r="AA177" s="43">
        <f t="shared" si="2935"/>
        <v>0</v>
      </c>
      <c r="AB177" s="195">
        <f t="shared" ref="AB177" si="2936">IF($B175=$B169,COUNTIF(AD177:AJ177,0),COUNTIF(AD178:AJ178,0)+COUNTIF(AD178:AJ178,""))</f>
        <v>7</v>
      </c>
      <c r="AC177" s="39">
        <f t="shared" ref="AC177:AJ177" si="2937">IF($B169=$B175,AC178+AC171,AC178)</f>
        <v>0</v>
      </c>
      <c r="AD177" s="40">
        <f t="shared" si="2937"/>
        <v>0</v>
      </c>
      <c r="AE177" s="40">
        <f t="shared" si="2937"/>
        <v>0</v>
      </c>
      <c r="AF177" s="40">
        <f t="shared" si="2937"/>
        <v>0</v>
      </c>
      <c r="AG177" s="40">
        <f t="shared" si="2937"/>
        <v>0</v>
      </c>
      <c r="AH177" s="41">
        <f t="shared" si="2937"/>
        <v>0</v>
      </c>
      <c r="AI177" s="42">
        <f t="shared" si="2937"/>
        <v>0</v>
      </c>
      <c r="AJ177" s="43">
        <f t="shared" si="2937"/>
        <v>0</v>
      </c>
      <c r="AK177" s="195">
        <f t="shared" ref="AK177" si="2938">IF($B175=$B169,COUNTIF(AM177:AS177,0),COUNTIF(AM178:AS178,0)+COUNTIF(AM178:AS178,""))</f>
        <v>7</v>
      </c>
      <c r="AL177" s="39">
        <f t="shared" ref="AL177:AS177" si="2939">IF($B169=$B175,AL178+AL171,AL178)</f>
        <v>0</v>
      </c>
      <c r="AM177" s="40">
        <f t="shared" si="2939"/>
        <v>0</v>
      </c>
      <c r="AN177" s="40">
        <f t="shared" si="2939"/>
        <v>0</v>
      </c>
      <c r="AO177" s="40">
        <f t="shared" si="2939"/>
        <v>0</v>
      </c>
      <c r="AP177" s="40">
        <f t="shared" si="2939"/>
        <v>0</v>
      </c>
      <c r="AQ177" s="41">
        <f t="shared" si="2939"/>
        <v>0</v>
      </c>
      <c r="AR177" s="42">
        <f t="shared" si="2939"/>
        <v>0</v>
      </c>
      <c r="AS177" s="43">
        <f t="shared" si="2939"/>
        <v>0</v>
      </c>
      <c r="AT177" s="195">
        <f t="shared" ref="AT177" si="2940">IF($B175=$B169,COUNTIF(AV177:BB177,0),COUNTIF(AV178:BB178,0)+COUNTIF(AV178:BB178,""))</f>
        <v>7</v>
      </c>
      <c r="AU177" s="39">
        <f t="shared" ref="AU177:BB177" si="2941">IF($B169=$B175,AU178+AU171,AU178)</f>
        <v>0</v>
      </c>
      <c r="AV177" s="40">
        <f t="shared" si="2941"/>
        <v>0</v>
      </c>
      <c r="AW177" s="40">
        <f t="shared" si="2941"/>
        <v>0</v>
      </c>
      <c r="AX177" s="40">
        <f t="shared" si="2941"/>
        <v>0</v>
      </c>
      <c r="AY177" s="40">
        <f t="shared" si="2941"/>
        <v>0</v>
      </c>
      <c r="AZ177" s="41">
        <f t="shared" si="2941"/>
        <v>0</v>
      </c>
      <c r="BA177" s="42">
        <f t="shared" si="2941"/>
        <v>0</v>
      </c>
      <c r="BB177" s="43">
        <f t="shared" si="2941"/>
        <v>0</v>
      </c>
    </row>
    <row r="178" spans="1:54" ht="15.75" customHeight="1" x14ac:dyDescent="0.2">
      <c r="A178" s="1">
        <f t="shared" ref="A178" si="2942">A175</f>
        <v>0</v>
      </c>
      <c r="B178" s="313">
        <f t="shared" ref="B178" si="2943">B172+1</f>
        <v>27</v>
      </c>
      <c r="C178" s="314"/>
      <c r="D178" s="314"/>
      <c r="E178" s="314"/>
      <c r="F178" s="31"/>
      <c r="G178" s="183"/>
      <c r="H178" s="122">
        <f t="shared" ref="H178" si="2944">5-COUNTIF(AU175,0)-COUNTIF(AL175,0)-COUNTIF(AC175,0)-COUNTIF(T175,0)-COUNTIF(K175,0)</f>
        <v>0</v>
      </c>
      <c r="I178" s="165">
        <f t="shared" si="2901"/>
        <v>0</v>
      </c>
      <c r="J178" s="187">
        <f t="shared" ref="J178" si="2945">IF($B175=$B169,J172+IF($F175&lt;&gt;$G175,(K175+$G177-$G176)/$F175,K175/$F175),IF($F175&lt;&gt;G175,(K175+$G177-$G176)/$F175,K175/$F175))</f>
        <v>0</v>
      </c>
      <c r="K178" s="7">
        <f t="shared" ref="K178:K179" si="2946">SUM(L178:R178)</f>
        <v>0</v>
      </c>
      <c r="L178" s="26">
        <f t="shared" ref="L178:R178" si="2947">L175</f>
        <v>0</v>
      </c>
      <c r="M178" s="26">
        <f t="shared" si="2947"/>
        <v>0</v>
      </c>
      <c r="N178" s="26">
        <f t="shared" si="2947"/>
        <v>0</v>
      </c>
      <c r="O178" s="26">
        <f t="shared" si="2947"/>
        <v>0</v>
      </c>
      <c r="P178" s="26">
        <f t="shared" si="2947"/>
        <v>0</v>
      </c>
      <c r="Q178" s="29">
        <f t="shared" si="2947"/>
        <v>0</v>
      </c>
      <c r="R178" s="23">
        <f t="shared" si="2947"/>
        <v>0</v>
      </c>
      <c r="S178" s="187">
        <f t="shared" ref="S178" si="2948">IF($B175=$B169,S172+IF($F175&lt;&gt;$G175,(T175+$G177-$G176)/$F175,T175/$F175),IF($F175&lt;&gt;P175,(T175+$G177-$G176)/$F175,T175/$F175))</f>
        <v>0</v>
      </c>
      <c r="T178" s="7">
        <f t="shared" ref="T178:T179" si="2949">SUM(U178:AA178)</f>
        <v>0</v>
      </c>
      <c r="U178" s="26">
        <f t="shared" ref="U178:AA178" si="2950">U175</f>
        <v>0</v>
      </c>
      <c r="V178" s="26">
        <f t="shared" si="2950"/>
        <v>0</v>
      </c>
      <c r="W178" s="26">
        <f t="shared" si="2950"/>
        <v>0</v>
      </c>
      <c r="X178" s="26">
        <f t="shared" si="2950"/>
        <v>0</v>
      </c>
      <c r="Y178" s="113">
        <f t="shared" si="2950"/>
        <v>0</v>
      </c>
      <c r="Z178" s="29">
        <f t="shared" si="2950"/>
        <v>0</v>
      </c>
      <c r="AA178" s="23">
        <f t="shared" si="2950"/>
        <v>0</v>
      </c>
      <c r="AB178" s="187">
        <f t="shared" ref="AB178" si="2951">IF($B175=$B169,AB172+IF($F175&lt;&gt;$G175,(AC175+$G177-$G176)/$F175,AC175/$F175),IF($F175&lt;&gt;Y175,(AC175+$G177-$G176)/$F175,AC175/$F175))</f>
        <v>0</v>
      </c>
      <c r="AC178" s="7">
        <f t="shared" ref="AC178:AC179" si="2952">SUM(AD178:AJ178)</f>
        <v>0</v>
      </c>
      <c r="AD178" s="26">
        <f t="shared" ref="AD178:AJ178" si="2953">AD175</f>
        <v>0</v>
      </c>
      <c r="AE178" s="26">
        <f t="shared" si="2953"/>
        <v>0</v>
      </c>
      <c r="AF178" s="26">
        <f t="shared" si="2953"/>
        <v>0</v>
      </c>
      <c r="AG178" s="26">
        <f t="shared" si="2953"/>
        <v>0</v>
      </c>
      <c r="AH178" s="113">
        <f t="shared" si="2953"/>
        <v>0</v>
      </c>
      <c r="AI178" s="29">
        <f t="shared" si="2953"/>
        <v>0</v>
      </c>
      <c r="AJ178" s="23">
        <f t="shared" si="2953"/>
        <v>0</v>
      </c>
      <c r="AK178" s="187">
        <f t="shared" ref="AK178" si="2954">IF($B175=$B169,AK172+IF($F175&lt;&gt;$G175,(AL175+$G177-$G176)/$F175,AL175/$F175),IF($F175&lt;&gt;AH175,(AL175+$G177-$G176)/$F175,AL175/$F175))</f>
        <v>0</v>
      </c>
      <c r="AL178" s="7">
        <f t="shared" ref="AL178:AL179" si="2955">SUM(AM178:AS178)</f>
        <v>0</v>
      </c>
      <c r="AM178" s="26">
        <f t="shared" ref="AM178:AS178" si="2956">AM175</f>
        <v>0</v>
      </c>
      <c r="AN178" s="26">
        <f t="shared" si="2956"/>
        <v>0</v>
      </c>
      <c r="AO178" s="26">
        <f t="shared" si="2956"/>
        <v>0</v>
      </c>
      <c r="AP178" s="26">
        <f t="shared" si="2956"/>
        <v>0</v>
      </c>
      <c r="AQ178" s="113">
        <f t="shared" si="2956"/>
        <v>0</v>
      </c>
      <c r="AR178" s="29">
        <f t="shared" si="2956"/>
        <v>0</v>
      </c>
      <c r="AS178" s="23">
        <f t="shared" si="2956"/>
        <v>0</v>
      </c>
      <c r="AT178" s="187">
        <f t="shared" ref="AT178" si="2957">IF($B175=$B169,AT172+IF($F175&lt;&gt;$G175,(AU175+$G177-$G176)/$F175,AU175/$F175),IF($F175&lt;&gt;AQ175,(AU175+$G177-$G176)/$F175,AU175/$F175))</f>
        <v>0</v>
      </c>
      <c r="AU178" s="7">
        <f t="shared" ref="AU178:AU179" si="2958">SUM(AV178:BB178)</f>
        <v>0</v>
      </c>
      <c r="AV178" s="6">
        <f t="shared" ref="AV178" si="2959">IF(SUM($AM$9:$AS$9)=SUM($AV$9:$BB$9),AV175,IF(AND(SUM($AV$9:$BB$9)&gt;42,SUM($AV$9:$BB$9)&lt;49),AV175,0))</f>
        <v>0</v>
      </c>
      <c r="AW178" s="6">
        <f t="shared" ref="AW178:BB178" si="2960">IF(SUM($AM$9:$AS$9)=SUM($AV$9:$BB$9),AW175,IF(AND(SUM($AV$9:$BB$9)&gt;42,SUM($AV$9:$BB$9)&lt;49),AW175,0))</f>
        <v>0</v>
      </c>
      <c r="AX178" s="6">
        <f t="shared" si="2960"/>
        <v>0</v>
      </c>
      <c r="AY178" s="6">
        <f t="shared" si="2960"/>
        <v>0</v>
      </c>
      <c r="AZ178" s="26">
        <f t="shared" si="2960"/>
        <v>0</v>
      </c>
      <c r="BA178" s="29">
        <f t="shared" si="2960"/>
        <v>0</v>
      </c>
      <c r="BB178" s="23">
        <f t="shared" si="2960"/>
        <v>0</v>
      </c>
    </row>
    <row r="179" spans="1:54" ht="15.75" customHeight="1" x14ac:dyDescent="0.2">
      <c r="A179" s="1">
        <f t="shared" ref="A179:A180" si="2961">A178</f>
        <v>0</v>
      </c>
      <c r="B179" s="313"/>
      <c r="C179" s="314"/>
      <c r="D179" s="314"/>
      <c r="E179" s="314"/>
      <c r="F179" s="31"/>
      <c r="G179" s="183"/>
      <c r="H179" s="123">
        <f t="shared" ref="H179" si="2962">IF($B175=$B169,H173+F179,$F179)</f>
        <v>0</v>
      </c>
      <c r="I179" s="165">
        <f t="shared" si="2901"/>
        <v>0</v>
      </c>
      <c r="J179" s="141">
        <f t="shared" ref="J179" si="2963">IF($H178=0,0,IF($B169=$B175,IF($H180&gt;0,$H180+J173,K175+J173),IF($H180&gt;0,$H180,K175)))</f>
        <v>0</v>
      </c>
      <c r="K179" s="7">
        <f t="shared" si="2946"/>
        <v>0</v>
      </c>
      <c r="L179" s="6"/>
      <c r="M179" s="6"/>
      <c r="N179" s="6"/>
      <c r="O179" s="6"/>
      <c r="P179" s="26"/>
      <c r="Q179" s="29"/>
      <c r="R179" s="23"/>
      <c r="S179" s="141">
        <f t="shared" ref="S179" si="2964">IF($H178=0,0,IF($B169=$B175,IF($H180&gt;0,$H180+S173,T175+S173),IF($H180&gt;0,$H180,T175)))</f>
        <v>0</v>
      </c>
      <c r="T179" s="7">
        <f t="shared" si="2949"/>
        <v>0</v>
      </c>
      <c r="U179" s="6"/>
      <c r="V179" s="6"/>
      <c r="W179" s="6"/>
      <c r="X179" s="6"/>
      <c r="Y179" s="26"/>
      <c r="Z179" s="29"/>
      <c r="AA179" s="23"/>
      <c r="AB179" s="141">
        <f t="shared" ref="AB179" si="2965">IF($H178=0,0,IF($B169=$B175,IF($H180&gt;0,$H180+AB173,AC175+AB173),IF($H180&gt;0,$H180,AC175)))</f>
        <v>0</v>
      </c>
      <c r="AC179" s="7">
        <f t="shared" si="2952"/>
        <v>0</v>
      </c>
      <c r="AD179" s="6"/>
      <c r="AE179" s="6"/>
      <c r="AF179" s="6"/>
      <c r="AG179" s="6"/>
      <c r="AH179" s="26"/>
      <c r="AI179" s="29"/>
      <c r="AJ179" s="23"/>
      <c r="AK179" s="141">
        <f t="shared" ref="AK179" si="2966">IF($H178=0,0,IF($B169=$B175,IF($H180&gt;0,$H180+AK173,AL175+AK173),IF($H180&gt;0,$H180,AL175)))</f>
        <v>0</v>
      </c>
      <c r="AL179" s="7">
        <f t="shared" si="2955"/>
        <v>0</v>
      </c>
      <c r="AM179" s="6"/>
      <c r="AN179" s="6"/>
      <c r="AO179" s="6"/>
      <c r="AP179" s="6"/>
      <c r="AQ179" s="26"/>
      <c r="AR179" s="29"/>
      <c r="AS179" s="23"/>
      <c r="AT179" s="141">
        <f t="shared" ref="AT179" si="2967">IF($H178=0,0,IF($B169=$B175,IF($H180&gt;0,$H180+AT173,AU175+AT173),IF($H180&gt;0,$H180,AU175)))</f>
        <v>0</v>
      </c>
      <c r="AU179" s="7">
        <f t="shared" si="2958"/>
        <v>0</v>
      </c>
      <c r="AV179" s="6"/>
      <c r="AW179" s="6"/>
      <c r="AX179" s="6"/>
      <c r="AY179" s="6"/>
      <c r="AZ179" s="26"/>
      <c r="BA179" s="29"/>
      <c r="BB179" s="23"/>
    </row>
    <row r="180" spans="1:54" ht="18.75" customHeight="1" thickBot="1" x14ac:dyDescent="0.25">
      <c r="A180" s="1">
        <f t="shared" si="2961"/>
        <v>0</v>
      </c>
      <c r="B180" s="323" t="str">
        <f>IF(B175="",Wydruk!$AE$6,IF(J176=0,Wydruk!$AE$7,IF(AND(G176&lt;G177,B175&lt;&gt;$B181),Wydruk!$AE$13,IF(AND($B175=$B169,$B175&lt;&gt;$B181),IF(OR(OR(J180&lt;4,J180&gt;5),OR(S180&lt;4,S180&gt;5),OR(AB180&lt;4,AB180&gt;5),OR(AK180&lt;4,AK180&gt;5),OR(AND(AT180&lt;4,AT180&gt;0),AT180&gt;5)),Wydruk!$AE$8,Wydruk!$AE$9),IF($B175=$B181,IF($F179&lt;&gt;0,Wydruk!$AE$12,Wydruk!$AE$10),IF(OR(OR(J176&lt;4,J176&gt;5),OR(S176&lt;4,S176&gt;5),OR(AB176&lt;4,AB176&gt;5),OR(AK176&lt;4,AK176&gt;5),OR(AND(AT176&lt;4,AT176&gt;0),AT176&gt;5)),Wydruk!$AE$8,Wydruk!$AE$11))))))</f>
        <v>Uzupełnij liczby godzin tygodniowego planu</v>
      </c>
      <c r="C180" s="324"/>
      <c r="D180" s="324"/>
      <c r="E180" s="324"/>
      <c r="F180" s="173">
        <f>luty!F180</f>
        <v>0</v>
      </c>
      <c r="G180" s="184">
        <f>luty!G180</f>
        <v>0</v>
      </c>
      <c r="H180" s="191">
        <f t="shared" ref="H180" si="2968">IF(OR($G180=0,$F180=0,$G180="",$F180=""),0,$G180/$F180)</f>
        <v>0</v>
      </c>
      <c r="I180" s="193"/>
      <c r="J180" s="176">
        <f t="shared" ref="J180" si="2969">IF($B169=$B175,IF(L175+L170&gt;0,1,0)+IF(M175+M170&gt;0,1,0)+IF(N175+N170&gt;0,1,0)+IF(O175+O170&gt;0,1,0)+IF(P175+P170&gt;0,1,0)+IF(Q175+Q170&gt;0,1,0)+IF(R175+R170&gt;0,1,0),J176)</f>
        <v>0</v>
      </c>
      <c r="K180" s="133">
        <f t="shared" ref="K180" si="2970">IF(OR($B175=$B181,J180=0,(K176-Q180+O180)&lt;=0),0,(K176-Q180+O180)/J180)</f>
        <v>0</v>
      </c>
      <c r="L180" s="137">
        <f t="shared" ref="L180" si="2971">IF(K180*(7-J177)&lt;=0,0,K180*(7-J177))</f>
        <v>0</v>
      </c>
      <c r="M180" s="311">
        <f t="shared" ref="M180" si="2972">ROUND(IF(OR(K177-K180*(7-J177)+P180&lt;0,$B175=$B181,K180&lt;=0,K177=0),0,IF(K177-K180*(7-J177)+P180&gt;Q180-O180+P180,Q180-O180+P180,K177-K180*(7-J177)+P180)),1)</f>
        <v>0</v>
      </c>
      <c r="N180" s="312"/>
      <c r="O180" s="139">
        <f t="shared" ref="O180" si="2973">IF(OR($B175=$B181,J176=0),0,IF($B175=$B169,J175,$F175))</f>
        <v>0</v>
      </c>
      <c r="P180" s="30">
        <f t="shared" ref="P180" si="2974">IF(OR($B175=$B181,J180=0),0,$G177-$G176)</f>
        <v>0</v>
      </c>
      <c r="Q180" s="134">
        <f t="shared" ref="Q180" si="2975">IF(OR($B175=$B181,J180=0),0,J179)</f>
        <v>0</v>
      </c>
      <c r="R180" s="138">
        <f t="shared" ref="R180" si="2976">IF($B175=$B181,0,K177)</f>
        <v>0</v>
      </c>
      <c r="S180" s="176">
        <f t="shared" ref="S180" si="2977">IF($B169=$B175,IF(U175+U170&gt;0,1,0)+IF(V175+V170&gt;0,1,0)+IF(W175+W170&gt;0,1,0)+IF(X175+X170&gt;0,1,0)+IF(Y175+Y170&gt;0,1,0)+IF(Z175+Z170&gt;0,1,0)+IF(AA175+AA170&gt;0,1,0),S176)</f>
        <v>0</v>
      </c>
      <c r="T180" s="133">
        <f t="shared" ref="T180" si="2978">IF(OR($B175=$B181,S180=0,(T176-Z180+X180)&lt;=0),0,(T176-Z180+X180)/S180)</f>
        <v>0</v>
      </c>
      <c r="U180" s="137">
        <f t="shared" ref="U180" si="2979">IF(T180*(7-S177)&lt;=0,0,T180*(7-S177))</f>
        <v>0</v>
      </c>
      <c r="V180" s="311">
        <f t="shared" ref="V180" si="2980">ROUND(IF(OR(T177-T180*(7-S177)+Y180&lt;0,$B175=$B181,T180&lt;=0,T177=0),0,IF(T177-T180*(7-S177)+Y180&gt;Z180-X180+Y180,Z180-X180+Y180,T177-T180*(7-S177)+Y180)),1)</f>
        <v>0</v>
      </c>
      <c r="W180" s="312"/>
      <c r="X180" s="139">
        <f t="shared" ref="X180" si="2981">IF(OR($B175=$B181,S176=0),0,IF($B175=$B169,S175,$F175))</f>
        <v>0</v>
      </c>
      <c r="Y180" s="30">
        <f t="shared" ref="Y180" si="2982">IF(OR($B175=$B181,S180=0),0,$G177-$G176)</f>
        <v>0</v>
      </c>
      <c r="Z180" s="134">
        <f t="shared" ref="Z180" si="2983">IF(OR($B175=$B181,S180=0),0,S179)</f>
        <v>0</v>
      </c>
      <c r="AA180" s="138">
        <f t="shared" ref="AA180" si="2984">IF($B175=$B181,0,T177)</f>
        <v>0</v>
      </c>
      <c r="AB180" s="176">
        <f t="shared" ref="AB180" si="2985">IF($B169=$B175,IF(AD175+AD170&gt;0,1,0)+IF(AE175+AE170&gt;0,1,0)+IF(AF175+AF170&gt;0,1,0)+IF(AG175+AG170&gt;0,1,0)+IF(AH175+AH170&gt;0,1,0)+IF(AI175+AI170&gt;0,1,0)+IF(AJ175+AJ170&gt;0,1,0),AB176)</f>
        <v>0</v>
      </c>
      <c r="AC180" s="133">
        <f t="shared" ref="AC180" si="2986">IF(OR($B175=$B181,AB180=0,(AC176-AI180+AG180)&lt;=0),0,(AC176-AI180+AG180)/AB180)</f>
        <v>0</v>
      </c>
      <c r="AD180" s="137">
        <f t="shared" ref="AD180" si="2987">IF(AC180*(7-AB177)&lt;=0,0,AC180*(7-AB177))</f>
        <v>0</v>
      </c>
      <c r="AE180" s="311">
        <f t="shared" ref="AE180" si="2988">ROUND(IF(OR(AC177-AC180*(7-AB177)+AH180&lt;0,$B175=$B181,AC180&lt;=0,AC177=0),0,IF(AC177-AC180*(7-AB177)+AH180&gt;AI180-AG180+AH180,AI180-AG180+AH180,AC177-AC180*(7-AB177)+AH180)),1)</f>
        <v>0</v>
      </c>
      <c r="AF180" s="312"/>
      <c r="AG180" s="139">
        <f t="shared" ref="AG180" si="2989">IF(OR($B175=$B181,AB176=0),0,IF($B175=$B169,AB175,$F175))</f>
        <v>0</v>
      </c>
      <c r="AH180" s="30">
        <f t="shared" ref="AH180" si="2990">IF(OR($B175=$B181,AB180=0),0,$G177-$G176)</f>
        <v>0</v>
      </c>
      <c r="AI180" s="134">
        <f t="shared" ref="AI180" si="2991">IF(OR($B175=$B181,AB180=0),0,AB179)</f>
        <v>0</v>
      </c>
      <c r="AJ180" s="138">
        <f t="shared" ref="AJ180" si="2992">IF($B175=$B181,0,AC177)</f>
        <v>0</v>
      </c>
      <c r="AK180" s="176">
        <f t="shared" ref="AK180" si="2993">IF($B169=$B175,IF(AM175+AM170&gt;0,1,0)+IF(AN175+AN170&gt;0,1,0)+IF(AO175+AO170&gt;0,1,0)+IF(AP175+AP170&gt;0,1,0)+IF(AQ175+AQ170&gt;0,1,0)+IF(AR175+AR170&gt;0,1,0)+IF(AS175+AS170&gt;0,1,0),AK176)</f>
        <v>0</v>
      </c>
      <c r="AL180" s="133">
        <f t="shared" ref="AL180" si="2994">IF(OR($B175=$B181,AK180=0,(AL176-AR180+AP180)&lt;=0),0,(AL176-AR180+AP180)/AK180)</f>
        <v>0</v>
      </c>
      <c r="AM180" s="137">
        <f t="shared" ref="AM180" si="2995">IF(AL180*(7-AK177)&lt;=0,0,AL180*(7-AK177))</f>
        <v>0</v>
      </c>
      <c r="AN180" s="311">
        <f t="shared" ref="AN180" si="2996">ROUND(IF(OR(AL177-AL180*(7-AK177)+AQ180&lt;0,$B175=$B181,AL180&lt;=0,AL177=0),0,IF(AL177-AL180*(7-AK177)+AQ180&gt;AR180-AP180+AQ180,AR180-AP180+AQ180,AL177-AL180*(7-AK177)+AQ180)),1)</f>
        <v>0</v>
      </c>
      <c r="AO180" s="312"/>
      <c r="AP180" s="139">
        <f t="shared" ref="AP180" si="2997">IF(OR($B175=$B181,AK176=0),0,IF($B175=$B169,AK175,$F175))</f>
        <v>0</v>
      </c>
      <c r="AQ180" s="30">
        <f t="shared" ref="AQ180" si="2998">IF(OR($B175=$B181,AK180=0),0,$G177-$G176)</f>
        <v>0</v>
      </c>
      <c r="AR180" s="134">
        <f t="shared" ref="AR180" si="2999">IF(OR($B175=$B181,AK180=0),0,AK179)</f>
        <v>0</v>
      </c>
      <c r="AS180" s="138">
        <f t="shared" ref="AS180" si="3000">IF($B175=$B181,0,AL177)</f>
        <v>0</v>
      </c>
      <c r="AT180" s="176">
        <f t="shared" ref="AT180" si="3001">IF($B169=$B175,IF(AV175+AV170&gt;0,1,0)+IF(AW175+AW170&gt;0,1,0)+IF(AX175+AX170&gt;0,1,0)+IF(AY175+AY170&gt;0,1,0)+IF(AZ175+AZ170&gt;0,1,0)+IF(BA175+BA170&gt;0,1,0)+IF(BB175+BB170&gt;0,1,0),AT176)</f>
        <v>0</v>
      </c>
      <c r="AU180" s="133">
        <f t="shared" ref="AU180" si="3002">IF(OR($B175=$B181,AT180=0,(AU176-BA180+AY180)&lt;=0),0,(AU176-BA180+AY180)/AT180)</f>
        <v>0</v>
      </c>
      <c r="AV180" s="137">
        <f t="shared" ref="AV180" si="3003">IF(AU180*(7-AT177)&lt;=0,0,AU180*(7-AT177))</f>
        <v>0</v>
      </c>
      <c r="AW180" s="311">
        <f t="shared" ref="AW180" si="3004">ROUND(IF(OR(AU177-AU180*(7-AT177)+AZ180&lt;0,$B175=$B181,AU180&lt;=0,AU177=0),0,IF(AU177-AU180*(7-AT177)+AZ180&gt;BA180-AY180+AZ180,BA180-AY180+AZ180,AU177-AU180*(7-AT177)+AZ180)),1)</f>
        <v>0</v>
      </c>
      <c r="AX180" s="312"/>
      <c r="AY180" s="139">
        <f t="shared" ref="AY180" si="3005">IF(OR($B175=$B181,AT176=0),0,IF($B175=$B169,AT175,$F175))</f>
        <v>0</v>
      </c>
      <c r="AZ180" s="30">
        <f t="shared" ref="AZ180" si="3006">IF(OR($B175=$B181,AT180=0),0,$G177-$G176)</f>
        <v>0</v>
      </c>
      <c r="BA180" s="134">
        <f t="shared" ref="BA180" si="3007">IF(OR($B175=$B181,AT180=0),0,AT179)</f>
        <v>0</v>
      </c>
      <c r="BB180" s="138">
        <f t="shared" ref="BB180" si="3008">IF($B175=$B181,0,AU177)</f>
        <v>0</v>
      </c>
    </row>
    <row r="181" spans="1:54" ht="15.75" x14ac:dyDescent="0.2">
      <c r="A181" s="1">
        <f t="shared" ref="A181" si="3009">IF(B181="","1. Niewypełnione",B181)</f>
        <v>0</v>
      </c>
      <c r="B181" s="320">
        <f>luty!B181</f>
        <v>0</v>
      </c>
      <c r="C181" s="321">
        <f>luty!C181</f>
        <v>0</v>
      </c>
      <c r="D181" s="321">
        <f>luty!D181</f>
        <v>0</v>
      </c>
      <c r="E181" s="321">
        <f>luty!E181</f>
        <v>0</v>
      </c>
      <c r="F181" s="177">
        <f>luty!F181</f>
        <v>18</v>
      </c>
      <c r="G181" s="185">
        <f>luty!G181</f>
        <v>18</v>
      </c>
      <c r="H181" s="177"/>
      <c r="I181" s="192">
        <f t="shared" ref="I181:I185" si="3010">K181+T181+AC181+AL181+AU181</f>
        <v>0</v>
      </c>
      <c r="J181" s="186">
        <f t="shared" ref="J181" si="3011">IF(OR($B181=$B187,J184=0),0,ROUND((K182+P186)/J184,0))</f>
        <v>0</v>
      </c>
      <c r="K181" s="51">
        <f t="shared" ref="K181:K182" si="3012">SUM(L181:R181)</f>
        <v>0</v>
      </c>
      <c r="L181" s="52">
        <f>luty!L181</f>
        <v>0</v>
      </c>
      <c r="M181" s="52">
        <f>luty!M181</f>
        <v>0</v>
      </c>
      <c r="N181" s="52">
        <f>luty!N181</f>
        <v>0</v>
      </c>
      <c r="O181" s="52">
        <f>luty!O181</f>
        <v>0</v>
      </c>
      <c r="P181" s="53">
        <f>luty!P181</f>
        <v>0</v>
      </c>
      <c r="Q181" s="54">
        <f>luty!Q181</f>
        <v>0</v>
      </c>
      <c r="R181" s="55">
        <f>luty!R181</f>
        <v>0</v>
      </c>
      <c r="S181" s="188">
        <f t="shared" ref="S181" si="3013">IF(OR($B181=$B187,S184=0),0,ROUND((T182+Y186)/S184,0))</f>
        <v>0</v>
      </c>
      <c r="T181" s="51">
        <f t="shared" ref="T181:T182" si="3014">SUM(U181:AA181)</f>
        <v>0</v>
      </c>
      <c r="U181" s="52">
        <f>luty!U181</f>
        <v>0</v>
      </c>
      <c r="V181" s="52">
        <f>luty!V181</f>
        <v>0</v>
      </c>
      <c r="W181" s="52">
        <f>luty!W181</f>
        <v>0</v>
      </c>
      <c r="X181" s="52">
        <f>luty!X181</f>
        <v>0</v>
      </c>
      <c r="Y181" s="53">
        <f>luty!Y181</f>
        <v>0</v>
      </c>
      <c r="Z181" s="54">
        <f>luty!Z181</f>
        <v>0</v>
      </c>
      <c r="AA181" s="55">
        <f>luty!AA181</f>
        <v>0</v>
      </c>
      <c r="AB181" s="188">
        <f t="shared" ref="AB181" si="3015">IF(OR($B181=$B187,AB184=0),0,ROUND((AC182+AH186)/AB184,0))</f>
        <v>0</v>
      </c>
      <c r="AC181" s="51">
        <f t="shared" ref="AC181:AC182" si="3016">SUM(AD181:AJ181)</f>
        <v>0</v>
      </c>
      <c r="AD181" s="52">
        <f>luty!AD181</f>
        <v>0</v>
      </c>
      <c r="AE181" s="52">
        <f>luty!AE181</f>
        <v>0</v>
      </c>
      <c r="AF181" s="52">
        <f>luty!AF181</f>
        <v>0</v>
      </c>
      <c r="AG181" s="52">
        <f>luty!AG181</f>
        <v>0</v>
      </c>
      <c r="AH181" s="53">
        <f>luty!AH181</f>
        <v>0</v>
      </c>
      <c r="AI181" s="54">
        <f>luty!AI181</f>
        <v>0</v>
      </c>
      <c r="AJ181" s="55">
        <f>luty!AJ181</f>
        <v>0</v>
      </c>
      <c r="AK181" s="188">
        <f t="shared" ref="AK181" si="3017">IF(OR($B181=$B187,AK184=0),0,ROUND((AL182+AQ186)/AK184,0))</f>
        <v>0</v>
      </c>
      <c r="AL181" s="51">
        <f t="shared" ref="AL181:AL182" si="3018">SUM(AM181:AS181)</f>
        <v>0</v>
      </c>
      <c r="AM181" s="52">
        <f>luty!AM181</f>
        <v>0</v>
      </c>
      <c r="AN181" s="52">
        <f>luty!AN181</f>
        <v>0</v>
      </c>
      <c r="AO181" s="52">
        <f>luty!AO181</f>
        <v>0</v>
      </c>
      <c r="AP181" s="52">
        <f>luty!AP181</f>
        <v>0</v>
      </c>
      <c r="AQ181" s="53">
        <f>luty!AQ181</f>
        <v>0</v>
      </c>
      <c r="AR181" s="54">
        <f>luty!AR181</f>
        <v>0</v>
      </c>
      <c r="AS181" s="55">
        <f>luty!AS181</f>
        <v>0</v>
      </c>
      <c r="AT181" s="188">
        <f t="shared" ref="AT181" si="3019">IF(OR($B181=$B187,AT184=0),0,ROUND((AU182+AZ186)/AT184,0))</f>
        <v>0</v>
      </c>
      <c r="AU181" s="51">
        <f t="shared" ref="AU181:AU182" si="3020">SUM(AV181:BB181)</f>
        <v>0</v>
      </c>
      <c r="AV181" s="52">
        <f t="shared" ref="AV181" si="3021">IF(SUM($AM$9:$AS$9)=SUM($AV$9:$BB$9),AM181,IF(AND(SUM($AV$9:$BB$9)&gt;42,SUM($AV$9:$BB$9)&lt;49),AM181,0))</f>
        <v>0</v>
      </c>
      <c r="AW181" s="52">
        <f t="shared" ref="AW181" si="3022">IF(SUM($AM$9:$AS$9)=SUM($AV$9:$BB$9),AN181,IF(AND(SUM($AV$9:$BB$9)&gt;42,SUM($AV$9:$BB$9)&lt;49),AN181,0))</f>
        <v>0</v>
      </c>
      <c r="AX181" s="52">
        <f t="shared" ref="AX181" si="3023">IF(SUM($AM$9:$AS$9)=SUM($AV$9:$BB$9),AO181,IF(AND(SUM($AV$9:$BB$9)&gt;42,SUM($AV$9:$BB$9)&lt;49),AO181,0))</f>
        <v>0</v>
      </c>
      <c r="AY181" s="52">
        <f t="shared" ref="AY181" si="3024">IF(SUM($AM$9:$AS$9)=SUM($AV$9:$BB$9),AP181,IF(AND(SUM($AV$9:$BB$9)&gt;42,SUM($AV$9:$BB$9)&lt;49),AP181,0))</f>
        <v>0</v>
      </c>
      <c r="AZ181" s="53">
        <f t="shared" ref="AZ181" si="3025">IF(SUM($AM$9:$AS$9)=SUM($AV$9:$BB$9),AQ181,IF(AND(SUM($AV$9:$BB$9)&gt;42,SUM($AV$9:$BB$9)&lt;49),AQ181,0))</f>
        <v>0</v>
      </c>
      <c r="BA181" s="54">
        <f t="shared" ref="BA181" si="3026">IF(SUM($AM$9:$AS$9)=SUM($AV$9:$BB$9),AR181,IF(AND(SUM($AV$9:$BB$9)&gt;42,SUM($AV$9:$BB$9)&lt;49),AR181,0))</f>
        <v>0</v>
      </c>
      <c r="BB181" s="55">
        <f t="shared" ref="BB181" si="3027">IF(SUM($AM$9:$AS$9)=SUM($AV$9:$BB$9),AS181,IF(AND(SUM($AV$9:$BB$9)&gt;42,SUM($AV$9:$BB$9)&lt;49),AS181,0))</f>
        <v>0</v>
      </c>
    </row>
    <row r="182" spans="1:54" ht="12.75" hidden="1" customHeight="1" x14ac:dyDescent="0.2">
      <c r="B182" s="93"/>
      <c r="C182" s="94"/>
      <c r="D182" s="95"/>
      <c r="E182" s="115"/>
      <c r="F182" s="140" t="b">
        <f t="shared" ref="F182" si="3028">IF($B175=$B181,OR(F176,G181&lt;F181),G181&lt;F181)</f>
        <v>0</v>
      </c>
      <c r="G182" s="189">
        <f t="shared" ref="G182" si="3029">IF(AND($B175=$B181,$B175&lt;&gt;"",$B175&lt;&gt;0),G181+G176,G181)</f>
        <v>18</v>
      </c>
      <c r="H182" s="120"/>
      <c r="I182" s="165">
        <f t="shared" si="3010"/>
        <v>0</v>
      </c>
      <c r="J182" s="194">
        <f t="shared" ref="J182" si="3030">7-COUNTIF(L181:R181,0)-COUNTIF(L181:R181,"")</f>
        <v>0</v>
      </c>
      <c r="K182" s="22">
        <f t="shared" si="3012"/>
        <v>0</v>
      </c>
      <c r="L182" s="35">
        <f t="shared" ref="L182:R182" si="3031">IF($B175=$B181,L181+L176,L181)</f>
        <v>0</v>
      </c>
      <c r="M182" s="35">
        <f t="shared" si="3031"/>
        <v>0</v>
      </c>
      <c r="N182" s="35">
        <f t="shared" si="3031"/>
        <v>0</v>
      </c>
      <c r="O182" s="35">
        <f t="shared" si="3031"/>
        <v>0</v>
      </c>
      <c r="P182" s="36">
        <f t="shared" si="3031"/>
        <v>0</v>
      </c>
      <c r="Q182" s="37">
        <f t="shared" si="3031"/>
        <v>0</v>
      </c>
      <c r="R182" s="38">
        <f t="shared" si="3031"/>
        <v>0</v>
      </c>
      <c r="S182" s="194">
        <f t="shared" ref="S182" si="3032">7-COUNTIF(U181:AA181,0)-COUNTIF(U181:AA181,"")</f>
        <v>0</v>
      </c>
      <c r="T182" s="22">
        <f t="shared" si="3014"/>
        <v>0</v>
      </c>
      <c r="U182" s="35">
        <f t="shared" ref="U182:AA182" si="3033">IF($B175=$B181,U181+U176,U181)</f>
        <v>0</v>
      </c>
      <c r="V182" s="35">
        <f t="shared" si="3033"/>
        <v>0</v>
      </c>
      <c r="W182" s="35">
        <f t="shared" si="3033"/>
        <v>0</v>
      </c>
      <c r="X182" s="35">
        <f t="shared" si="3033"/>
        <v>0</v>
      </c>
      <c r="Y182" s="36">
        <f t="shared" si="3033"/>
        <v>0</v>
      </c>
      <c r="Z182" s="37">
        <f t="shared" si="3033"/>
        <v>0</v>
      </c>
      <c r="AA182" s="38">
        <f t="shared" si="3033"/>
        <v>0</v>
      </c>
      <c r="AB182" s="194">
        <f t="shared" ref="AB182" si="3034">7-COUNTIF(AD181:AJ181,0)-COUNTIF(AD181:AJ181,"")</f>
        <v>0</v>
      </c>
      <c r="AC182" s="22">
        <f t="shared" si="3016"/>
        <v>0</v>
      </c>
      <c r="AD182" s="35">
        <f t="shared" ref="AD182:AJ182" si="3035">IF($B175=$B181,AD181+AD176,AD181)</f>
        <v>0</v>
      </c>
      <c r="AE182" s="35">
        <f t="shared" si="3035"/>
        <v>0</v>
      </c>
      <c r="AF182" s="35">
        <f t="shared" si="3035"/>
        <v>0</v>
      </c>
      <c r="AG182" s="35">
        <f t="shared" si="3035"/>
        <v>0</v>
      </c>
      <c r="AH182" s="36">
        <f t="shared" si="3035"/>
        <v>0</v>
      </c>
      <c r="AI182" s="37">
        <f t="shared" si="3035"/>
        <v>0</v>
      </c>
      <c r="AJ182" s="38">
        <f t="shared" si="3035"/>
        <v>0</v>
      </c>
      <c r="AK182" s="194">
        <f t="shared" ref="AK182" si="3036">7-COUNTIF(AM181:AS181,0)-COUNTIF(AM181:AS181,"")</f>
        <v>0</v>
      </c>
      <c r="AL182" s="22">
        <f t="shared" si="3018"/>
        <v>0</v>
      </c>
      <c r="AM182" s="35">
        <f t="shared" ref="AM182:AS182" si="3037">IF($B175=$B181,AM181+AM176,AM181)</f>
        <v>0</v>
      </c>
      <c r="AN182" s="35">
        <f t="shared" si="3037"/>
        <v>0</v>
      </c>
      <c r="AO182" s="35">
        <f t="shared" si="3037"/>
        <v>0</v>
      </c>
      <c r="AP182" s="35">
        <f t="shared" si="3037"/>
        <v>0</v>
      </c>
      <c r="AQ182" s="36">
        <f t="shared" si="3037"/>
        <v>0</v>
      </c>
      <c r="AR182" s="37">
        <f t="shared" si="3037"/>
        <v>0</v>
      </c>
      <c r="AS182" s="38">
        <f t="shared" si="3037"/>
        <v>0</v>
      </c>
      <c r="AT182" s="194">
        <f t="shared" ref="AT182" si="3038">7-COUNTIF(AV181:BB181,0)-COUNTIF(AV181:BB181,"")</f>
        <v>0</v>
      </c>
      <c r="AU182" s="22">
        <f t="shared" si="3020"/>
        <v>0</v>
      </c>
      <c r="AV182" s="35">
        <f t="shared" ref="AV182:BB182" si="3039">IF($B175=$B181,AV181+AV176,AV181)</f>
        <v>0</v>
      </c>
      <c r="AW182" s="35">
        <f t="shared" si="3039"/>
        <v>0</v>
      </c>
      <c r="AX182" s="35">
        <f t="shared" si="3039"/>
        <v>0</v>
      </c>
      <c r="AY182" s="35">
        <f t="shared" si="3039"/>
        <v>0</v>
      </c>
      <c r="AZ182" s="36">
        <f t="shared" si="3039"/>
        <v>0</v>
      </c>
      <c r="BA182" s="37">
        <f t="shared" si="3039"/>
        <v>0</v>
      </c>
      <c r="BB182" s="38">
        <f t="shared" si="3039"/>
        <v>0</v>
      </c>
    </row>
    <row r="183" spans="1:54" ht="15" hidden="1" customHeight="1" x14ac:dyDescent="0.2">
      <c r="B183" s="116"/>
      <c r="C183" s="117"/>
      <c r="D183" s="118"/>
      <c r="E183" s="119"/>
      <c r="F183" s="92"/>
      <c r="G183" s="190">
        <f t="shared" ref="G183" si="3040">IF(AND($B175=$B181,$B175&lt;&gt;"",$B175&lt;&gt;0),F181+G177,F181)</f>
        <v>18</v>
      </c>
      <c r="H183" s="121"/>
      <c r="I183" s="165">
        <f t="shared" si="3010"/>
        <v>0</v>
      </c>
      <c r="J183" s="195">
        <f t="shared" ref="J183" si="3041">IF($B181=$B175,COUNTIF(L183:R183,0),COUNTIF(L184:R184,0)+COUNTIF(L184:R184,""))</f>
        <v>7</v>
      </c>
      <c r="K183" s="39">
        <f t="shared" ref="K183:R183" si="3042">IF($B175=$B181,K184+K177,K184)</f>
        <v>0</v>
      </c>
      <c r="L183" s="40">
        <f t="shared" si="3042"/>
        <v>0</v>
      </c>
      <c r="M183" s="40">
        <f t="shared" si="3042"/>
        <v>0</v>
      </c>
      <c r="N183" s="40">
        <f t="shared" si="3042"/>
        <v>0</v>
      </c>
      <c r="O183" s="40">
        <f t="shared" si="3042"/>
        <v>0</v>
      </c>
      <c r="P183" s="41">
        <f t="shared" si="3042"/>
        <v>0</v>
      </c>
      <c r="Q183" s="42">
        <f t="shared" si="3042"/>
        <v>0</v>
      </c>
      <c r="R183" s="43">
        <f t="shared" si="3042"/>
        <v>0</v>
      </c>
      <c r="S183" s="195">
        <f t="shared" ref="S183" si="3043">IF($B181=$B175,COUNTIF(U183:AA183,0),COUNTIF(U184:AA184,0)+COUNTIF(U184:AA184,""))</f>
        <v>7</v>
      </c>
      <c r="T183" s="39">
        <f t="shared" ref="T183:AA183" si="3044">IF($B175=$B181,T184+T177,T184)</f>
        <v>0</v>
      </c>
      <c r="U183" s="40">
        <f t="shared" si="3044"/>
        <v>0</v>
      </c>
      <c r="V183" s="40">
        <f t="shared" si="3044"/>
        <v>0</v>
      </c>
      <c r="W183" s="40">
        <f t="shared" si="3044"/>
        <v>0</v>
      </c>
      <c r="X183" s="40">
        <f t="shared" si="3044"/>
        <v>0</v>
      </c>
      <c r="Y183" s="41">
        <f t="shared" si="3044"/>
        <v>0</v>
      </c>
      <c r="Z183" s="42">
        <f t="shared" si="3044"/>
        <v>0</v>
      </c>
      <c r="AA183" s="43">
        <f t="shared" si="3044"/>
        <v>0</v>
      </c>
      <c r="AB183" s="195">
        <f t="shared" ref="AB183" si="3045">IF($B181=$B175,COUNTIF(AD183:AJ183,0),COUNTIF(AD184:AJ184,0)+COUNTIF(AD184:AJ184,""))</f>
        <v>7</v>
      </c>
      <c r="AC183" s="39">
        <f t="shared" ref="AC183:AJ183" si="3046">IF($B175=$B181,AC184+AC177,AC184)</f>
        <v>0</v>
      </c>
      <c r="AD183" s="40">
        <f t="shared" si="3046"/>
        <v>0</v>
      </c>
      <c r="AE183" s="40">
        <f t="shared" si="3046"/>
        <v>0</v>
      </c>
      <c r="AF183" s="40">
        <f t="shared" si="3046"/>
        <v>0</v>
      </c>
      <c r="AG183" s="40">
        <f t="shared" si="3046"/>
        <v>0</v>
      </c>
      <c r="AH183" s="41">
        <f t="shared" si="3046"/>
        <v>0</v>
      </c>
      <c r="AI183" s="42">
        <f t="shared" si="3046"/>
        <v>0</v>
      </c>
      <c r="AJ183" s="43">
        <f t="shared" si="3046"/>
        <v>0</v>
      </c>
      <c r="AK183" s="195">
        <f t="shared" ref="AK183" si="3047">IF($B181=$B175,COUNTIF(AM183:AS183,0),COUNTIF(AM184:AS184,0)+COUNTIF(AM184:AS184,""))</f>
        <v>7</v>
      </c>
      <c r="AL183" s="39">
        <f t="shared" ref="AL183:AS183" si="3048">IF($B175=$B181,AL184+AL177,AL184)</f>
        <v>0</v>
      </c>
      <c r="AM183" s="40">
        <f t="shared" si="3048"/>
        <v>0</v>
      </c>
      <c r="AN183" s="40">
        <f t="shared" si="3048"/>
        <v>0</v>
      </c>
      <c r="AO183" s="40">
        <f t="shared" si="3048"/>
        <v>0</v>
      </c>
      <c r="AP183" s="40">
        <f t="shared" si="3048"/>
        <v>0</v>
      </c>
      <c r="AQ183" s="41">
        <f t="shared" si="3048"/>
        <v>0</v>
      </c>
      <c r="AR183" s="42">
        <f t="shared" si="3048"/>
        <v>0</v>
      </c>
      <c r="AS183" s="43">
        <f t="shared" si="3048"/>
        <v>0</v>
      </c>
      <c r="AT183" s="195">
        <f t="shared" ref="AT183" si="3049">IF($B181=$B175,COUNTIF(AV183:BB183,0),COUNTIF(AV184:BB184,0)+COUNTIF(AV184:BB184,""))</f>
        <v>7</v>
      </c>
      <c r="AU183" s="39">
        <f t="shared" ref="AU183:BB183" si="3050">IF($B175=$B181,AU184+AU177,AU184)</f>
        <v>0</v>
      </c>
      <c r="AV183" s="40">
        <f t="shared" si="3050"/>
        <v>0</v>
      </c>
      <c r="AW183" s="40">
        <f t="shared" si="3050"/>
        <v>0</v>
      </c>
      <c r="AX183" s="40">
        <f t="shared" si="3050"/>
        <v>0</v>
      </c>
      <c r="AY183" s="40">
        <f t="shared" si="3050"/>
        <v>0</v>
      </c>
      <c r="AZ183" s="41">
        <f t="shared" si="3050"/>
        <v>0</v>
      </c>
      <c r="BA183" s="42">
        <f t="shared" si="3050"/>
        <v>0</v>
      </c>
      <c r="BB183" s="43">
        <f t="shared" si="3050"/>
        <v>0</v>
      </c>
    </row>
    <row r="184" spans="1:54" ht="15.75" customHeight="1" x14ac:dyDescent="0.2">
      <c r="A184" s="1">
        <f t="shared" ref="A184" si="3051">A181</f>
        <v>0</v>
      </c>
      <c r="B184" s="313">
        <f t="shared" ref="B184" si="3052">B178+1</f>
        <v>28</v>
      </c>
      <c r="C184" s="314"/>
      <c r="D184" s="314"/>
      <c r="E184" s="314"/>
      <c r="F184" s="31"/>
      <c r="G184" s="183"/>
      <c r="H184" s="122">
        <f t="shared" ref="H184" si="3053">5-COUNTIF(AU181,0)-COUNTIF(AL181,0)-COUNTIF(AC181,0)-COUNTIF(T181,0)-COUNTIF(K181,0)</f>
        <v>0</v>
      </c>
      <c r="I184" s="165">
        <f t="shared" si="3010"/>
        <v>0</v>
      </c>
      <c r="J184" s="187">
        <f t="shared" ref="J184" si="3054">IF($B181=$B175,J178+IF($F181&lt;&gt;$G181,(K181+$G183-$G182)/$F181,K181/$F181),IF($F181&lt;&gt;G181,(K181+$G183-$G182)/$F181,K181/$F181))</f>
        <v>0</v>
      </c>
      <c r="K184" s="7">
        <f t="shared" ref="K184:K185" si="3055">SUM(L184:R184)</f>
        <v>0</v>
      </c>
      <c r="L184" s="26">
        <f t="shared" ref="L184:R184" si="3056">L181</f>
        <v>0</v>
      </c>
      <c r="M184" s="26">
        <f t="shared" si="3056"/>
        <v>0</v>
      </c>
      <c r="N184" s="26">
        <f t="shared" si="3056"/>
        <v>0</v>
      </c>
      <c r="O184" s="26">
        <f t="shared" si="3056"/>
        <v>0</v>
      </c>
      <c r="P184" s="26">
        <f t="shared" si="3056"/>
        <v>0</v>
      </c>
      <c r="Q184" s="29">
        <f t="shared" si="3056"/>
        <v>0</v>
      </c>
      <c r="R184" s="23">
        <f t="shared" si="3056"/>
        <v>0</v>
      </c>
      <c r="S184" s="187">
        <f t="shared" ref="S184" si="3057">IF($B181=$B175,S178+IF($F181&lt;&gt;$G181,(T181+$G183-$G182)/$F181,T181/$F181),IF($F181&lt;&gt;P181,(T181+$G183-$G182)/$F181,T181/$F181))</f>
        <v>0</v>
      </c>
      <c r="T184" s="7">
        <f t="shared" ref="T184:T185" si="3058">SUM(U184:AA184)</f>
        <v>0</v>
      </c>
      <c r="U184" s="26">
        <f t="shared" ref="U184:AA184" si="3059">U181</f>
        <v>0</v>
      </c>
      <c r="V184" s="26">
        <f t="shared" si="3059"/>
        <v>0</v>
      </c>
      <c r="W184" s="26">
        <f t="shared" si="3059"/>
        <v>0</v>
      </c>
      <c r="X184" s="26">
        <f t="shared" si="3059"/>
        <v>0</v>
      </c>
      <c r="Y184" s="113">
        <f t="shared" si="3059"/>
        <v>0</v>
      </c>
      <c r="Z184" s="29">
        <f t="shared" si="3059"/>
        <v>0</v>
      </c>
      <c r="AA184" s="23">
        <f t="shared" si="3059"/>
        <v>0</v>
      </c>
      <c r="AB184" s="187">
        <f t="shared" ref="AB184" si="3060">IF($B181=$B175,AB178+IF($F181&lt;&gt;$G181,(AC181+$G183-$G182)/$F181,AC181/$F181),IF($F181&lt;&gt;Y181,(AC181+$G183-$G182)/$F181,AC181/$F181))</f>
        <v>0</v>
      </c>
      <c r="AC184" s="7">
        <f t="shared" ref="AC184:AC185" si="3061">SUM(AD184:AJ184)</f>
        <v>0</v>
      </c>
      <c r="AD184" s="26">
        <f t="shared" ref="AD184:AJ184" si="3062">AD181</f>
        <v>0</v>
      </c>
      <c r="AE184" s="26">
        <f t="shared" si="3062"/>
        <v>0</v>
      </c>
      <c r="AF184" s="26">
        <f t="shared" si="3062"/>
        <v>0</v>
      </c>
      <c r="AG184" s="26">
        <f t="shared" si="3062"/>
        <v>0</v>
      </c>
      <c r="AH184" s="113">
        <f t="shared" si="3062"/>
        <v>0</v>
      </c>
      <c r="AI184" s="29">
        <f t="shared" si="3062"/>
        <v>0</v>
      </c>
      <c r="AJ184" s="23">
        <f t="shared" si="3062"/>
        <v>0</v>
      </c>
      <c r="AK184" s="187">
        <f t="shared" ref="AK184" si="3063">IF($B181=$B175,AK178+IF($F181&lt;&gt;$G181,(AL181+$G183-$G182)/$F181,AL181/$F181),IF($F181&lt;&gt;AH181,(AL181+$G183-$G182)/$F181,AL181/$F181))</f>
        <v>0</v>
      </c>
      <c r="AL184" s="7">
        <f t="shared" ref="AL184:AL185" si="3064">SUM(AM184:AS184)</f>
        <v>0</v>
      </c>
      <c r="AM184" s="26">
        <f t="shared" ref="AM184:AS184" si="3065">AM181</f>
        <v>0</v>
      </c>
      <c r="AN184" s="26">
        <f t="shared" si="3065"/>
        <v>0</v>
      </c>
      <c r="AO184" s="26">
        <f t="shared" si="3065"/>
        <v>0</v>
      </c>
      <c r="AP184" s="26">
        <f t="shared" si="3065"/>
        <v>0</v>
      </c>
      <c r="AQ184" s="113">
        <f t="shared" si="3065"/>
        <v>0</v>
      </c>
      <c r="AR184" s="29">
        <f t="shared" si="3065"/>
        <v>0</v>
      </c>
      <c r="AS184" s="23">
        <f t="shared" si="3065"/>
        <v>0</v>
      </c>
      <c r="AT184" s="187">
        <f t="shared" ref="AT184" si="3066">IF($B181=$B175,AT178+IF($F181&lt;&gt;$G181,(AU181+$G183-$G182)/$F181,AU181/$F181),IF($F181&lt;&gt;AQ181,(AU181+$G183-$G182)/$F181,AU181/$F181))</f>
        <v>0</v>
      </c>
      <c r="AU184" s="7">
        <f t="shared" ref="AU184:AU185" si="3067">SUM(AV184:BB184)</f>
        <v>0</v>
      </c>
      <c r="AV184" s="6">
        <f t="shared" ref="AV184" si="3068">IF(SUM($AM$9:$AS$9)=SUM($AV$9:$BB$9),AV181,IF(AND(SUM($AV$9:$BB$9)&gt;42,SUM($AV$9:$BB$9)&lt;49),AV181,0))</f>
        <v>0</v>
      </c>
      <c r="AW184" s="6">
        <f t="shared" ref="AW184:BB184" si="3069">IF(SUM($AM$9:$AS$9)=SUM($AV$9:$BB$9),AW181,IF(AND(SUM($AV$9:$BB$9)&gt;42,SUM($AV$9:$BB$9)&lt;49),AW181,0))</f>
        <v>0</v>
      </c>
      <c r="AX184" s="6">
        <f t="shared" si="3069"/>
        <v>0</v>
      </c>
      <c r="AY184" s="6">
        <f t="shared" si="3069"/>
        <v>0</v>
      </c>
      <c r="AZ184" s="26">
        <f t="shared" si="3069"/>
        <v>0</v>
      </c>
      <c r="BA184" s="29">
        <f t="shared" si="3069"/>
        <v>0</v>
      </c>
      <c r="BB184" s="23">
        <f t="shared" si="3069"/>
        <v>0</v>
      </c>
    </row>
    <row r="185" spans="1:54" ht="15.75" customHeight="1" x14ac:dyDescent="0.2">
      <c r="A185" s="1">
        <f t="shared" ref="A185:A186" si="3070">A184</f>
        <v>0</v>
      </c>
      <c r="B185" s="313"/>
      <c r="C185" s="314"/>
      <c r="D185" s="314"/>
      <c r="E185" s="314"/>
      <c r="F185" s="31"/>
      <c r="G185" s="183"/>
      <c r="H185" s="123">
        <f t="shared" ref="H185" si="3071">IF($B181=$B175,H179+F185,$F185)</f>
        <v>0</v>
      </c>
      <c r="I185" s="165">
        <f t="shared" si="3010"/>
        <v>0</v>
      </c>
      <c r="J185" s="141">
        <f t="shared" ref="J185" si="3072">IF($H184=0,0,IF($B175=$B181,IF($H186&gt;0,$H186+J179,K181+J179),IF($H186&gt;0,$H186,K181)))</f>
        <v>0</v>
      </c>
      <c r="K185" s="7">
        <f t="shared" si="3055"/>
        <v>0</v>
      </c>
      <c r="L185" s="6"/>
      <c r="M185" s="6"/>
      <c r="N185" s="6"/>
      <c r="O185" s="6"/>
      <c r="P185" s="26"/>
      <c r="Q185" s="29"/>
      <c r="R185" s="23"/>
      <c r="S185" s="141">
        <f t="shared" ref="S185" si="3073">IF($H184=0,0,IF($B175=$B181,IF($H186&gt;0,$H186+S179,T181+S179),IF($H186&gt;0,$H186,T181)))</f>
        <v>0</v>
      </c>
      <c r="T185" s="7">
        <f t="shared" si="3058"/>
        <v>0</v>
      </c>
      <c r="U185" s="6"/>
      <c r="V185" s="6"/>
      <c r="W185" s="6"/>
      <c r="X185" s="6"/>
      <c r="Y185" s="26"/>
      <c r="Z185" s="29"/>
      <c r="AA185" s="23"/>
      <c r="AB185" s="141">
        <f t="shared" ref="AB185" si="3074">IF($H184=0,0,IF($B175=$B181,IF($H186&gt;0,$H186+AB179,AC181+AB179),IF($H186&gt;0,$H186,AC181)))</f>
        <v>0</v>
      </c>
      <c r="AC185" s="7">
        <f t="shared" si="3061"/>
        <v>0</v>
      </c>
      <c r="AD185" s="6"/>
      <c r="AE185" s="6"/>
      <c r="AF185" s="6"/>
      <c r="AG185" s="6"/>
      <c r="AH185" s="26"/>
      <c r="AI185" s="29"/>
      <c r="AJ185" s="23"/>
      <c r="AK185" s="141">
        <f t="shared" ref="AK185" si="3075">IF($H184=0,0,IF($B175=$B181,IF($H186&gt;0,$H186+AK179,AL181+AK179),IF($H186&gt;0,$H186,AL181)))</f>
        <v>0</v>
      </c>
      <c r="AL185" s="7">
        <f t="shared" si="3064"/>
        <v>0</v>
      </c>
      <c r="AM185" s="6"/>
      <c r="AN185" s="6"/>
      <c r="AO185" s="6"/>
      <c r="AP185" s="6"/>
      <c r="AQ185" s="26"/>
      <c r="AR185" s="29"/>
      <c r="AS185" s="23"/>
      <c r="AT185" s="141">
        <f t="shared" ref="AT185" si="3076">IF($H184=0,0,IF($B175=$B181,IF($H186&gt;0,$H186+AT179,AU181+AT179),IF($H186&gt;0,$H186,AU181)))</f>
        <v>0</v>
      </c>
      <c r="AU185" s="7">
        <f t="shared" si="3067"/>
        <v>0</v>
      </c>
      <c r="AV185" s="6"/>
      <c r="AW185" s="6"/>
      <c r="AX185" s="6"/>
      <c r="AY185" s="6"/>
      <c r="AZ185" s="26"/>
      <c r="BA185" s="29"/>
      <c r="BB185" s="23"/>
    </row>
    <row r="186" spans="1:54" ht="18.75" customHeight="1" thickBot="1" x14ac:dyDescent="0.25">
      <c r="A186" s="1">
        <f t="shared" si="3070"/>
        <v>0</v>
      </c>
      <c r="B186" s="323" t="str">
        <f>IF(B181="",Wydruk!$AE$6,IF(J182=0,Wydruk!$AE$7,IF(AND(G182&lt;G183,B181&lt;&gt;$B187),Wydruk!$AE$13,IF(AND($B181=$B175,$B181&lt;&gt;$B187),IF(OR(OR(J186&lt;4,J186&gt;5),OR(S186&lt;4,S186&gt;5),OR(AB186&lt;4,AB186&gt;5),OR(AK186&lt;4,AK186&gt;5),OR(AND(AT186&lt;4,AT186&gt;0),AT186&gt;5)),Wydruk!$AE$8,Wydruk!$AE$9),IF($B181=$B187,IF($F185&lt;&gt;0,Wydruk!$AE$12,Wydruk!$AE$10),IF(OR(OR(J182&lt;4,J182&gt;5),OR(S182&lt;4,S182&gt;5),OR(AB182&lt;4,AB182&gt;5),OR(AK182&lt;4,AK182&gt;5),OR(AND(AT182&lt;4,AT182&gt;0),AT182&gt;5)),Wydruk!$AE$8,Wydruk!$AE$11))))))</f>
        <v>Uzupełnij liczby godzin tygodniowego planu</v>
      </c>
      <c r="C186" s="324"/>
      <c r="D186" s="324"/>
      <c r="E186" s="324"/>
      <c r="F186" s="173">
        <f>luty!F186</f>
        <v>0</v>
      </c>
      <c r="G186" s="184">
        <f>luty!G186</f>
        <v>0</v>
      </c>
      <c r="H186" s="191">
        <f t="shared" ref="H186" si="3077">IF(OR($G186=0,$F186=0,$G186="",$F186=""),0,$G186/$F186)</f>
        <v>0</v>
      </c>
      <c r="I186" s="193"/>
      <c r="J186" s="176">
        <f t="shared" ref="J186" si="3078">IF($B175=$B181,IF(L181+L176&gt;0,1,0)+IF(M181+M176&gt;0,1,0)+IF(N181+N176&gt;0,1,0)+IF(O181+O176&gt;0,1,0)+IF(P181+P176&gt;0,1,0)+IF(Q181+Q176&gt;0,1,0)+IF(R181+R176&gt;0,1,0),J182)</f>
        <v>0</v>
      </c>
      <c r="K186" s="133">
        <f t="shared" ref="K186" si="3079">IF(OR($B181=$B187,J186=0,(K182-Q186+O186)&lt;=0),0,(K182-Q186+O186)/J186)</f>
        <v>0</v>
      </c>
      <c r="L186" s="137">
        <f t="shared" ref="L186" si="3080">IF(K186*(7-J183)&lt;=0,0,K186*(7-J183))</f>
        <v>0</v>
      </c>
      <c r="M186" s="311">
        <f t="shared" ref="M186" si="3081">ROUND(IF(OR(K183-K186*(7-J183)+P186&lt;0,$B181=$B187,K186&lt;=0,K183=0),0,IF(K183-K186*(7-J183)+P186&gt;Q186-O186+P186,Q186-O186+P186,K183-K186*(7-J183)+P186)),1)</f>
        <v>0</v>
      </c>
      <c r="N186" s="312"/>
      <c r="O186" s="139">
        <f t="shared" ref="O186" si="3082">IF(OR($B181=$B187,J182=0),0,IF($B181=$B175,J181,$F181))</f>
        <v>0</v>
      </c>
      <c r="P186" s="30">
        <f t="shared" ref="P186" si="3083">IF(OR($B181=$B187,J186=0),0,$G183-$G182)</f>
        <v>0</v>
      </c>
      <c r="Q186" s="134">
        <f t="shared" ref="Q186" si="3084">IF(OR($B181=$B187,J186=0),0,J185)</f>
        <v>0</v>
      </c>
      <c r="R186" s="138">
        <f t="shared" ref="R186" si="3085">IF($B181=$B187,0,K183)</f>
        <v>0</v>
      </c>
      <c r="S186" s="176">
        <f t="shared" ref="S186" si="3086">IF($B175=$B181,IF(U181+U176&gt;0,1,0)+IF(V181+V176&gt;0,1,0)+IF(W181+W176&gt;0,1,0)+IF(X181+X176&gt;0,1,0)+IF(Y181+Y176&gt;0,1,0)+IF(Z181+Z176&gt;0,1,0)+IF(AA181+AA176&gt;0,1,0),S182)</f>
        <v>0</v>
      </c>
      <c r="T186" s="133">
        <f t="shared" ref="T186" si="3087">IF(OR($B181=$B187,S186=0,(T182-Z186+X186)&lt;=0),0,(T182-Z186+X186)/S186)</f>
        <v>0</v>
      </c>
      <c r="U186" s="137">
        <f t="shared" ref="U186" si="3088">IF(T186*(7-S183)&lt;=0,0,T186*(7-S183))</f>
        <v>0</v>
      </c>
      <c r="V186" s="311">
        <f t="shared" ref="V186" si="3089">ROUND(IF(OR(T183-T186*(7-S183)+Y186&lt;0,$B181=$B187,T186&lt;=0,T183=0),0,IF(T183-T186*(7-S183)+Y186&gt;Z186-X186+Y186,Z186-X186+Y186,T183-T186*(7-S183)+Y186)),1)</f>
        <v>0</v>
      </c>
      <c r="W186" s="312"/>
      <c r="X186" s="139">
        <f t="shared" ref="X186" si="3090">IF(OR($B181=$B187,S182=0),0,IF($B181=$B175,S181,$F181))</f>
        <v>0</v>
      </c>
      <c r="Y186" s="30">
        <f t="shared" ref="Y186" si="3091">IF(OR($B181=$B187,S186=0),0,$G183-$G182)</f>
        <v>0</v>
      </c>
      <c r="Z186" s="134">
        <f t="shared" ref="Z186" si="3092">IF(OR($B181=$B187,S186=0),0,S185)</f>
        <v>0</v>
      </c>
      <c r="AA186" s="138">
        <f t="shared" ref="AA186" si="3093">IF($B181=$B187,0,T183)</f>
        <v>0</v>
      </c>
      <c r="AB186" s="176">
        <f t="shared" ref="AB186" si="3094">IF($B175=$B181,IF(AD181+AD176&gt;0,1,0)+IF(AE181+AE176&gt;0,1,0)+IF(AF181+AF176&gt;0,1,0)+IF(AG181+AG176&gt;0,1,0)+IF(AH181+AH176&gt;0,1,0)+IF(AI181+AI176&gt;0,1,0)+IF(AJ181+AJ176&gt;0,1,0),AB182)</f>
        <v>0</v>
      </c>
      <c r="AC186" s="133">
        <f t="shared" ref="AC186" si="3095">IF(OR($B181=$B187,AB186=0,(AC182-AI186+AG186)&lt;=0),0,(AC182-AI186+AG186)/AB186)</f>
        <v>0</v>
      </c>
      <c r="AD186" s="137">
        <f t="shared" ref="AD186" si="3096">IF(AC186*(7-AB183)&lt;=0,0,AC186*(7-AB183))</f>
        <v>0</v>
      </c>
      <c r="AE186" s="311">
        <f t="shared" ref="AE186" si="3097">ROUND(IF(OR(AC183-AC186*(7-AB183)+AH186&lt;0,$B181=$B187,AC186&lt;=0,AC183=0),0,IF(AC183-AC186*(7-AB183)+AH186&gt;AI186-AG186+AH186,AI186-AG186+AH186,AC183-AC186*(7-AB183)+AH186)),1)</f>
        <v>0</v>
      </c>
      <c r="AF186" s="312"/>
      <c r="AG186" s="139">
        <f t="shared" ref="AG186" si="3098">IF(OR($B181=$B187,AB182=0),0,IF($B181=$B175,AB181,$F181))</f>
        <v>0</v>
      </c>
      <c r="AH186" s="30">
        <f t="shared" ref="AH186" si="3099">IF(OR($B181=$B187,AB186=0),0,$G183-$G182)</f>
        <v>0</v>
      </c>
      <c r="AI186" s="134">
        <f t="shared" ref="AI186" si="3100">IF(OR($B181=$B187,AB186=0),0,AB185)</f>
        <v>0</v>
      </c>
      <c r="AJ186" s="138">
        <f t="shared" ref="AJ186" si="3101">IF($B181=$B187,0,AC183)</f>
        <v>0</v>
      </c>
      <c r="AK186" s="176">
        <f t="shared" ref="AK186" si="3102">IF($B175=$B181,IF(AM181+AM176&gt;0,1,0)+IF(AN181+AN176&gt;0,1,0)+IF(AO181+AO176&gt;0,1,0)+IF(AP181+AP176&gt;0,1,0)+IF(AQ181+AQ176&gt;0,1,0)+IF(AR181+AR176&gt;0,1,0)+IF(AS181+AS176&gt;0,1,0),AK182)</f>
        <v>0</v>
      </c>
      <c r="AL186" s="133">
        <f t="shared" ref="AL186" si="3103">IF(OR($B181=$B187,AK186=0,(AL182-AR186+AP186)&lt;=0),0,(AL182-AR186+AP186)/AK186)</f>
        <v>0</v>
      </c>
      <c r="AM186" s="137">
        <f t="shared" ref="AM186" si="3104">IF(AL186*(7-AK183)&lt;=0,0,AL186*(7-AK183))</f>
        <v>0</v>
      </c>
      <c r="AN186" s="311">
        <f t="shared" ref="AN186" si="3105">ROUND(IF(OR(AL183-AL186*(7-AK183)+AQ186&lt;0,$B181=$B187,AL186&lt;=0,AL183=0),0,IF(AL183-AL186*(7-AK183)+AQ186&gt;AR186-AP186+AQ186,AR186-AP186+AQ186,AL183-AL186*(7-AK183)+AQ186)),1)</f>
        <v>0</v>
      </c>
      <c r="AO186" s="312"/>
      <c r="AP186" s="139">
        <f t="shared" ref="AP186" si="3106">IF(OR($B181=$B187,AK182=0),0,IF($B181=$B175,AK181,$F181))</f>
        <v>0</v>
      </c>
      <c r="AQ186" s="30">
        <f t="shared" ref="AQ186" si="3107">IF(OR($B181=$B187,AK186=0),0,$G183-$G182)</f>
        <v>0</v>
      </c>
      <c r="AR186" s="134">
        <f t="shared" ref="AR186" si="3108">IF(OR($B181=$B187,AK186=0),0,AK185)</f>
        <v>0</v>
      </c>
      <c r="AS186" s="138">
        <f t="shared" ref="AS186" si="3109">IF($B181=$B187,0,AL183)</f>
        <v>0</v>
      </c>
      <c r="AT186" s="176">
        <f t="shared" ref="AT186" si="3110">IF($B175=$B181,IF(AV181+AV176&gt;0,1,0)+IF(AW181+AW176&gt;0,1,0)+IF(AX181+AX176&gt;0,1,0)+IF(AY181+AY176&gt;0,1,0)+IF(AZ181+AZ176&gt;0,1,0)+IF(BA181+BA176&gt;0,1,0)+IF(BB181+BB176&gt;0,1,0),AT182)</f>
        <v>0</v>
      </c>
      <c r="AU186" s="133">
        <f t="shared" ref="AU186" si="3111">IF(OR($B181=$B187,AT186=0,(AU182-BA186+AY186)&lt;=0),0,(AU182-BA186+AY186)/AT186)</f>
        <v>0</v>
      </c>
      <c r="AV186" s="137">
        <f t="shared" ref="AV186" si="3112">IF(AU186*(7-AT183)&lt;=0,0,AU186*(7-AT183))</f>
        <v>0</v>
      </c>
      <c r="AW186" s="311">
        <f t="shared" ref="AW186" si="3113">ROUND(IF(OR(AU183-AU186*(7-AT183)+AZ186&lt;0,$B181=$B187,AU186&lt;=0,AU183=0),0,IF(AU183-AU186*(7-AT183)+AZ186&gt;BA186-AY186+AZ186,BA186-AY186+AZ186,AU183-AU186*(7-AT183)+AZ186)),1)</f>
        <v>0</v>
      </c>
      <c r="AX186" s="312"/>
      <c r="AY186" s="139">
        <f t="shared" ref="AY186" si="3114">IF(OR($B181=$B187,AT182=0),0,IF($B181=$B175,AT181,$F181))</f>
        <v>0</v>
      </c>
      <c r="AZ186" s="30">
        <f t="shared" ref="AZ186" si="3115">IF(OR($B181=$B187,AT186=0),0,$G183-$G182)</f>
        <v>0</v>
      </c>
      <c r="BA186" s="134">
        <f t="shared" ref="BA186" si="3116">IF(OR($B181=$B187,AT186=0),0,AT185)</f>
        <v>0</v>
      </c>
      <c r="BB186" s="138">
        <f t="shared" ref="BB186" si="3117">IF($B181=$B187,0,AU183)</f>
        <v>0</v>
      </c>
    </row>
    <row r="187" spans="1:54" ht="15.75" x14ac:dyDescent="0.2">
      <c r="A187" s="1">
        <f t="shared" ref="A187" si="3118">IF(B187="","1. Niewypełnione",B187)</f>
        <v>0</v>
      </c>
      <c r="B187" s="320">
        <f>luty!B187</f>
        <v>0</v>
      </c>
      <c r="C187" s="321">
        <f>luty!C187</f>
        <v>0</v>
      </c>
      <c r="D187" s="321">
        <f>luty!D187</f>
        <v>0</v>
      </c>
      <c r="E187" s="321">
        <f>luty!E187</f>
        <v>0</v>
      </c>
      <c r="F187" s="177">
        <f>luty!F187</f>
        <v>18</v>
      </c>
      <c r="G187" s="185">
        <f>luty!G187</f>
        <v>18</v>
      </c>
      <c r="H187" s="177"/>
      <c r="I187" s="192">
        <f t="shared" ref="I187:I191" si="3119">K187+T187+AC187+AL187+AU187</f>
        <v>0</v>
      </c>
      <c r="J187" s="186">
        <f t="shared" ref="J187" si="3120">IF(OR($B187=$B193,J190=0),0,ROUND((K188+P192)/J190,0))</f>
        <v>0</v>
      </c>
      <c r="K187" s="51">
        <f t="shared" ref="K187:K188" si="3121">SUM(L187:R187)</f>
        <v>0</v>
      </c>
      <c r="L187" s="52">
        <f>luty!L187</f>
        <v>0</v>
      </c>
      <c r="M187" s="52">
        <f>luty!M187</f>
        <v>0</v>
      </c>
      <c r="N187" s="52">
        <f>luty!N187</f>
        <v>0</v>
      </c>
      <c r="O187" s="52">
        <f>luty!O187</f>
        <v>0</v>
      </c>
      <c r="P187" s="53">
        <f>luty!P187</f>
        <v>0</v>
      </c>
      <c r="Q187" s="54">
        <f>luty!Q187</f>
        <v>0</v>
      </c>
      <c r="R187" s="55">
        <f>luty!R187</f>
        <v>0</v>
      </c>
      <c r="S187" s="188">
        <f t="shared" ref="S187" si="3122">IF(OR($B187=$B193,S190=0),0,ROUND((T188+Y192)/S190,0))</f>
        <v>0</v>
      </c>
      <c r="T187" s="51">
        <f t="shared" ref="T187:T188" si="3123">SUM(U187:AA187)</f>
        <v>0</v>
      </c>
      <c r="U187" s="52">
        <f>luty!U187</f>
        <v>0</v>
      </c>
      <c r="V187" s="52">
        <f>luty!V187</f>
        <v>0</v>
      </c>
      <c r="W187" s="52">
        <f>luty!W187</f>
        <v>0</v>
      </c>
      <c r="X187" s="52">
        <f>luty!X187</f>
        <v>0</v>
      </c>
      <c r="Y187" s="53">
        <f>luty!Y187</f>
        <v>0</v>
      </c>
      <c r="Z187" s="54">
        <f>luty!Z187</f>
        <v>0</v>
      </c>
      <c r="AA187" s="55">
        <f>luty!AA187</f>
        <v>0</v>
      </c>
      <c r="AB187" s="188">
        <f t="shared" ref="AB187" si="3124">IF(OR($B187=$B193,AB190=0),0,ROUND((AC188+AH192)/AB190,0))</f>
        <v>0</v>
      </c>
      <c r="AC187" s="51">
        <f t="shared" ref="AC187:AC188" si="3125">SUM(AD187:AJ187)</f>
        <v>0</v>
      </c>
      <c r="AD187" s="52">
        <f>luty!AD187</f>
        <v>0</v>
      </c>
      <c r="AE187" s="52">
        <f>luty!AE187</f>
        <v>0</v>
      </c>
      <c r="AF187" s="52">
        <f>luty!AF187</f>
        <v>0</v>
      </c>
      <c r="AG187" s="52">
        <f>luty!AG187</f>
        <v>0</v>
      </c>
      <c r="AH187" s="53">
        <f>luty!AH187</f>
        <v>0</v>
      </c>
      <c r="AI187" s="54">
        <f>luty!AI187</f>
        <v>0</v>
      </c>
      <c r="AJ187" s="55">
        <f>luty!AJ187</f>
        <v>0</v>
      </c>
      <c r="AK187" s="188">
        <f t="shared" ref="AK187" si="3126">IF(OR($B187=$B193,AK190=0),0,ROUND((AL188+AQ192)/AK190,0))</f>
        <v>0</v>
      </c>
      <c r="AL187" s="51">
        <f t="shared" ref="AL187:AL188" si="3127">SUM(AM187:AS187)</f>
        <v>0</v>
      </c>
      <c r="AM187" s="52">
        <f>luty!AM187</f>
        <v>0</v>
      </c>
      <c r="AN187" s="52">
        <f>luty!AN187</f>
        <v>0</v>
      </c>
      <c r="AO187" s="52">
        <f>luty!AO187</f>
        <v>0</v>
      </c>
      <c r="AP187" s="52">
        <f>luty!AP187</f>
        <v>0</v>
      </c>
      <c r="AQ187" s="53">
        <f>luty!AQ187</f>
        <v>0</v>
      </c>
      <c r="AR187" s="54">
        <f>luty!AR187</f>
        <v>0</v>
      </c>
      <c r="AS187" s="55">
        <f>luty!AS187</f>
        <v>0</v>
      </c>
      <c r="AT187" s="188">
        <f t="shared" ref="AT187" si="3128">IF(OR($B187=$B193,AT190=0),0,ROUND((AU188+AZ192)/AT190,0))</f>
        <v>0</v>
      </c>
      <c r="AU187" s="51">
        <f t="shared" ref="AU187:AU188" si="3129">SUM(AV187:BB187)</f>
        <v>0</v>
      </c>
      <c r="AV187" s="52">
        <f t="shared" ref="AV187" si="3130">IF(SUM($AM$9:$AS$9)=SUM($AV$9:$BB$9),AM187,IF(AND(SUM($AV$9:$BB$9)&gt;42,SUM($AV$9:$BB$9)&lt;49),AM187,0))</f>
        <v>0</v>
      </c>
      <c r="AW187" s="52">
        <f t="shared" ref="AW187" si="3131">IF(SUM($AM$9:$AS$9)=SUM($AV$9:$BB$9),AN187,IF(AND(SUM($AV$9:$BB$9)&gt;42,SUM($AV$9:$BB$9)&lt;49),AN187,0))</f>
        <v>0</v>
      </c>
      <c r="AX187" s="52">
        <f t="shared" ref="AX187" si="3132">IF(SUM($AM$9:$AS$9)=SUM($AV$9:$BB$9),AO187,IF(AND(SUM($AV$9:$BB$9)&gt;42,SUM($AV$9:$BB$9)&lt;49),AO187,0))</f>
        <v>0</v>
      </c>
      <c r="AY187" s="52">
        <f t="shared" ref="AY187" si="3133">IF(SUM($AM$9:$AS$9)=SUM($AV$9:$BB$9),AP187,IF(AND(SUM($AV$9:$BB$9)&gt;42,SUM($AV$9:$BB$9)&lt;49),AP187,0))</f>
        <v>0</v>
      </c>
      <c r="AZ187" s="53">
        <f t="shared" ref="AZ187" si="3134">IF(SUM($AM$9:$AS$9)=SUM($AV$9:$BB$9),AQ187,IF(AND(SUM($AV$9:$BB$9)&gt;42,SUM($AV$9:$BB$9)&lt;49),AQ187,0))</f>
        <v>0</v>
      </c>
      <c r="BA187" s="54">
        <f t="shared" ref="BA187" si="3135">IF(SUM($AM$9:$AS$9)=SUM($AV$9:$BB$9),AR187,IF(AND(SUM($AV$9:$BB$9)&gt;42,SUM($AV$9:$BB$9)&lt;49),AR187,0))</f>
        <v>0</v>
      </c>
      <c r="BB187" s="55">
        <f t="shared" ref="BB187" si="3136">IF(SUM($AM$9:$AS$9)=SUM($AV$9:$BB$9),AS187,IF(AND(SUM($AV$9:$BB$9)&gt;42,SUM($AV$9:$BB$9)&lt;49),AS187,0))</f>
        <v>0</v>
      </c>
    </row>
    <row r="188" spans="1:54" ht="12.75" hidden="1" customHeight="1" x14ac:dyDescent="0.2">
      <c r="B188" s="93"/>
      <c r="C188" s="94"/>
      <c r="D188" s="95"/>
      <c r="E188" s="115"/>
      <c r="F188" s="140" t="b">
        <f t="shared" ref="F188" si="3137">IF($B181=$B187,OR(F182,G187&lt;F187),G187&lt;F187)</f>
        <v>0</v>
      </c>
      <c r="G188" s="189">
        <f t="shared" ref="G188" si="3138">IF(AND($B181=$B187,$B181&lt;&gt;"",$B181&lt;&gt;0),G187+G182,G187)</f>
        <v>18</v>
      </c>
      <c r="H188" s="120"/>
      <c r="I188" s="165">
        <f t="shared" si="3119"/>
        <v>0</v>
      </c>
      <c r="J188" s="194">
        <f t="shared" ref="J188" si="3139">7-COUNTIF(L187:R187,0)-COUNTIF(L187:R187,"")</f>
        <v>0</v>
      </c>
      <c r="K188" s="22">
        <f t="shared" si="3121"/>
        <v>0</v>
      </c>
      <c r="L188" s="35">
        <f t="shared" ref="L188:R188" si="3140">IF($B181=$B187,L187+L182,L187)</f>
        <v>0</v>
      </c>
      <c r="M188" s="35">
        <f t="shared" si="3140"/>
        <v>0</v>
      </c>
      <c r="N188" s="35">
        <f t="shared" si="3140"/>
        <v>0</v>
      </c>
      <c r="O188" s="35">
        <f t="shared" si="3140"/>
        <v>0</v>
      </c>
      <c r="P188" s="36">
        <f t="shared" si="3140"/>
        <v>0</v>
      </c>
      <c r="Q188" s="37">
        <f t="shared" si="3140"/>
        <v>0</v>
      </c>
      <c r="R188" s="38">
        <f t="shared" si="3140"/>
        <v>0</v>
      </c>
      <c r="S188" s="194">
        <f t="shared" ref="S188" si="3141">7-COUNTIF(U187:AA187,0)-COUNTIF(U187:AA187,"")</f>
        <v>0</v>
      </c>
      <c r="T188" s="22">
        <f t="shared" si="3123"/>
        <v>0</v>
      </c>
      <c r="U188" s="35">
        <f t="shared" ref="U188:AA188" si="3142">IF($B181=$B187,U187+U182,U187)</f>
        <v>0</v>
      </c>
      <c r="V188" s="35">
        <f t="shared" si="3142"/>
        <v>0</v>
      </c>
      <c r="W188" s="35">
        <f t="shared" si="3142"/>
        <v>0</v>
      </c>
      <c r="X188" s="35">
        <f t="shared" si="3142"/>
        <v>0</v>
      </c>
      <c r="Y188" s="36">
        <f t="shared" si="3142"/>
        <v>0</v>
      </c>
      <c r="Z188" s="37">
        <f t="shared" si="3142"/>
        <v>0</v>
      </c>
      <c r="AA188" s="38">
        <f t="shared" si="3142"/>
        <v>0</v>
      </c>
      <c r="AB188" s="194">
        <f t="shared" ref="AB188" si="3143">7-COUNTIF(AD187:AJ187,0)-COUNTIF(AD187:AJ187,"")</f>
        <v>0</v>
      </c>
      <c r="AC188" s="22">
        <f t="shared" si="3125"/>
        <v>0</v>
      </c>
      <c r="AD188" s="35">
        <f t="shared" ref="AD188:AJ188" si="3144">IF($B181=$B187,AD187+AD182,AD187)</f>
        <v>0</v>
      </c>
      <c r="AE188" s="35">
        <f t="shared" si="3144"/>
        <v>0</v>
      </c>
      <c r="AF188" s="35">
        <f t="shared" si="3144"/>
        <v>0</v>
      </c>
      <c r="AG188" s="35">
        <f t="shared" si="3144"/>
        <v>0</v>
      </c>
      <c r="AH188" s="36">
        <f t="shared" si="3144"/>
        <v>0</v>
      </c>
      <c r="AI188" s="37">
        <f t="shared" si="3144"/>
        <v>0</v>
      </c>
      <c r="AJ188" s="38">
        <f t="shared" si="3144"/>
        <v>0</v>
      </c>
      <c r="AK188" s="194">
        <f t="shared" ref="AK188" si="3145">7-COUNTIF(AM187:AS187,0)-COUNTIF(AM187:AS187,"")</f>
        <v>0</v>
      </c>
      <c r="AL188" s="22">
        <f t="shared" si="3127"/>
        <v>0</v>
      </c>
      <c r="AM188" s="35">
        <f t="shared" ref="AM188:AS188" si="3146">IF($B181=$B187,AM187+AM182,AM187)</f>
        <v>0</v>
      </c>
      <c r="AN188" s="35">
        <f t="shared" si="3146"/>
        <v>0</v>
      </c>
      <c r="AO188" s="35">
        <f t="shared" si="3146"/>
        <v>0</v>
      </c>
      <c r="AP188" s="35">
        <f t="shared" si="3146"/>
        <v>0</v>
      </c>
      <c r="AQ188" s="36">
        <f t="shared" si="3146"/>
        <v>0</v>
      </c>
      <c r="AR188" s="37">
        <f t="shared" si="3146"/>
        <v>0</v>
      </c>
      <c r="AS188" s="38">
        <f t="shared" si="3146"/>
        <v>0</v>
      </c>
      <c r="AT188" s="194">
        <f t="shared" ref="AT188" si="3147">7-COUNTIF(AV187:BB187,0)-COUNTIF(AV187:BB187,"")</f>
        <v>0</v>
      </c>
      <c r="AU188" s="22">
        <f t="shared" si="3129"/>
        <v>0</v>
      </c>
      <c r="AV188" s="35">
        <f t="shared" ref="AV188:BB188" si="3148">IF($B181=$B187,AV187+AV182,AV187)</f>
        <v>0</v>
      </c>
      <c r="AW188" s="35">
        <f t="shared" si="3148"/>
        <v>0</v>
      </c>
      <c r="AX188" s="35">
        <f t="shared" si="3148"/>
        <v>0</v>
      </c>
      <c r="AY188" s="35">
        <f t="shared" si="3148"/>
        <v>0</v>
      </c>
      <c r="AZ188" s="36">
        <f t="shared" si="3148"/>
        <v>0</v>
      </c>
      <c r="BA188" s="37">
        <f t="shared" si="3148"/>
        <v>0</v>
      </c>
      <c r="BB188" s="38">
        <f t="shared" si="3148"/>
        <v>0</v>
      </c>
    </row>
    <row r="189" spans="1:54" ht="15" hidden="1" customHeight="1" x14ac:dyDescent="0.2">
      <c r="B189" s="116"/>
      <c r="C189" s="117"/>
      <c r="D189" s="118"/>
      <c r="E189" s="119"/>
      <c r="F189" s="92"/>
      <c r="G189" s="190">
        <f t="shared" ref="G189" si="3149">IF(AND($B181=$B187,$B181&lt;&gt;"",$B181&lt;&gt;0),F187+G183,F187)</f>
        <v>18</v>
      </c>
      <c r="H189" s="121"/>
      <c r="I189" s="165">
        <f t="shared" si="3119"/>
        <v>0</v>
      </c>
      <c r="J189" s="195">
        <f t="shared" ref="J189" si="3150">IF($B187=$B181,COUNTIF(L189:R189,0),COUNTIF(L190:R190,0)+COUNTIF(L190:R190,""))</f>
        <v>7</v>
      </c>
      <c r="K189" s="39">
        <f t="shared" ref="K189:R189" si="3151">IF($B181=$B187,K190+K183,K190)</f>
        <v>0</v>
      </c>
      <c r="L189" s="40">
        <f t="shared" si="3151"/>
        <v>0</v>
      </c>
      <c r="M189" s="40">
        <f t="shared" si="3151"/>
        <v>0</v>
      </c>
      <c r="N189" s="40">
        <f t="shared" si="3151"/>
        <v>0</v>
      </c>
      <c r="O189" s="40">
        <f t="shared" si="3151"/>
        <v>0</v>
      </c>
      <c r="P189" s="41">
        <f t="shared" si="3151"/>
        <v>0</v>
      </c>
      <c r="Q189" s="42">
        <f t="shared" si="3151"/>
        <v>0</v>
      </c>
      <c r="R189" s="43">
        <f t="shared" si="3151"/>
        <v>0</v>
      </c>
      <c r="S189" s="195">
        <f t="shared" ref="S189" si="3152">IF($B187=$B181,COUNTIF(U189:AA189,0),COUNTIF(U190:AA190,0)+COUNTIF(U190:AA190,""))</f>
        <v>7</v>
      </c>
      <c r="T189" s="39">
        <f t="shared" ref="T189:AA189" si="3153">IF($B181=$B187,T190+T183,T190)</f>
        <v>0</v>
      </c>
      <c r="U189" s="40">
        <f t="shared" si="3153"/>
        <v>0</v>
      </c>
      <c r="V189" s="40">
        <f t="shared" si="3153"/>
        <v>0</v>
      </c>
      <c r="W189" s="40">
        <f t="shared" si="3153"/>
        <v>0</v>
      </c>
      <c r="X189" s="40">
        <f t="shared" si="3153"/>
        <v>0</v>
      </c>
      <c r="Y189" s="41">
        <f t="shared" si="3153"/>
        <v>0</v>
      </c>
      <c r="Z189" s="42">
        <f t="shared" si="3153"/>
        <v>0</v>
      </c>
      <c r="AA189" s="43">
        <f t="shared" si="3153"/>
        <v>0</v>
      </c>
      <c r="AB189" s="195">
        <f t="shared" ref="AB189" si="3154">IF($B187=$B181,COUNTIF(AD189:AJ189,0),COUNTIF(AD190:AJ190,0)+COUNTIF(AD190:AJ190,""))</f>
        <v>7</v>
      </c>
      <c r="AC189" s="39">
        <f t="shared" ref="AC189:AJ189" si="3155">IF($B181=$B187,AC190+AC183,AC190)</f>
        <v>0</v>
      </c>
      <c r="AD189" s="40">
        <f t="shared" si="3155"/>
        <v>0</v>
      </c>
      <c r="AE189" s="40">
        <f t="shared" si="3155"/>
        <v>0</v>
      </c>
      <c r="AF189" s="40">
        <f t="shared" si="3155"/>
        <v>0</v>
      </c>
      <c r="AG189" s="40">
        <f t="shared" si="3155"/>
        <v>0</v>
      </c>
      <c r="AH189" s="41">
        <f t="shared" si="3155"/>
        <v>0</v>
      </c>
      <c r="AI189" s="42">
        <f t="shared" si="3155"/>
        <v>0</v>
      </c>
      <c r="AJ189" s="43">
        <f t="shared" si="3155"/>
        <v>0</v>
      </c>
      <c r="AK189" s="195">
        <f t="shared" ref="AK189" si="3156">IF($B187=$B181,COUNTIF(AM189:AS189,0),COUNTIF(AM190:AS190,0)+COUNTIF(AM190:AS190,""))</f>
        <v>7</v>
      </c>
      <c r="AL189" s="39">
        <f t="shared" ref="AL189:AS189" si="3157">IF($B181=$B187,AL190+AL183,AL190)</f>
        <v>0</v>
      </c>
      <c r="AM189" s="40">
        <f t="shared" si="3157"/>
        <v>0</v>
      </c>
      <c r="AN189" s="40">
        <f t="shared" si="3157"/>
        <v>0</v>
      </c>
      <c r="AO189" s="40">
        <f t="shared" si="3157"/>
        <v>0</v>
      </c>
      <c r="AP189" s="40">
        <f t="shared" si="3157"/>
        <v>0</v>
      </c>
      <c r="AQ189" s="41">
        <f t="shared" si="3157"/>
        <v>0</v>
      </c>
      <c r="AR189" s="42">
        <f t="shared" si="3157"/>
        <v>0</v>
      </c>
      <c r="AS189" s="43">
        <f t="shared" si="3157"/>
        <v>0</v>
      </c>
      <c r="AT189" s="195">
        <f t="shared" ref="AT189" si="3158">IF($B187=$B181,COUNTIF(AV189:BB189,0),COUNTIF(AV190:BB190,0)+COUNTIF(AV190:BB190,""))</f>
        <v>7</v>
      </c>
      <c r="AU189" s="39">
        <f t="shared" ref="AU189:BB189" si="3159">IF($B181=$B187,AU190+AU183,AU190)</f>
        <v>0</v>
      </c>
      <c r="AV189" s="40">
        <f t="shared" si="3159"/>
        <v>0</v>
      </c>
      <c r="AW189" s="40">
        <f t="shared" si="3159"/>
        <v>0</v>
      </c>
      <c r="AX189" s="40">
        <f t="shared" si="3159"/>
        <v>0</v>
      </c>
      <c r="AY189" s="40">
        <f t="shared" si="3159"/>
        <v>0</v>
      </c>
      <c r="AZ189" s="41">
        <f t="shared" si="3159"/>
        <v>0</v>
      </c>
      <c r="BA189" s="42">
        <f t="shared" si="3159"/>
        <v>0</v>
      </c>
      <c r="BB189" s="43">
        <f t="shared" si="3159"/>
        <v>0</v>
      </c>
    </row>
    <row r="190" spans="1:54" ht="15.75" customHeight="1" x14ac:dyDescent="0.2">
      <c r="A190" s="1">
        <f t="shared" ref="A190" si="3160">A187</f>
        <v>0</v>
      </c>
      <c r="B190" s="313">
        <f t="shared" ref="B190" si="3161">B184+1</f>
        <v>29</v>
      </c>
      <c r="C190" s="314"/>
      <c r="D190" s="314"/>
      <c r="E190" s="314"/>
      <c r="F190" s="31"/>
      <c r="G190" s="183"/>
      <c r="H190" s="122">
        <f t="shared" ref="H190" si="3162">5-COUNTIF(AU187,0)-COUNTIF(AL187,0)-COUNTIF(AC187,0)-COUNTIF(T187,0)-COUNTIF(K187,0)</f>
        <v>0</v>
      </c>
      <c r="I190" s="165">
        <f t="shared" si="3119"/>
        <v>0</v>
      </c>
      <c r="J190" s="187">
        <f t="shared" ref="J190" si="3163">IF($B187=$B181,J184+IF($F187&lt;&gt;$G187,(K187+$G189-$G188)/$F187,K187/$F187),IF($F187&lt;&gt;G187,(K187+$G189-$G188)/$F187,K187/$F187))</f>
        <v>0</v>
      </c>
      <c r="K190" s="7">
        <f t="shared" ref="K190:K191" si="3164">SUM(L190:R190)</f>
        <v>0</v>
      </c>
      <c r="L190" s="26">
        <f t="shared" ref="L190:R190" si="3165">L187</f>
        <v>0</v>
      </c>
      <c r="M190" s="26">
        <f t="shared" si="3165"/>
        <v>0</v>
      </c>
      <c r="N190" s="26">
        <f t="shared" si="3165"/>
        <v>0</v>
      </c>
      <c r="O190" s="26">
        <f t="shared" si="3165"/>
        <v>0</v>
      </c>
      <c r="P190" s="26">
        <f t="shared" si="3165"/>
        <v>0</v>
      </c>
      <c r="Q190" s="29">
        <f t="shared" si="3165"/>
        <v>0</v>
      </c>
      <c r="R190" s="23">
        <f t="shared" si="3165"/>
        <v>0</v>
      </c>
      <c r="S190" s="187">
        <f t="shared" ref="S190" si="3166">IF($B187=$B181,S184+IF($F187&lt;&gt;$G187,(T187+$G189-$G188)/$F187,T187/$F187),IF($F187&lt;&gt;P187,(T187+$G189-$G188)/$F187,T187/$F187))</f>
        <v>0</v>
      </c>
      <c r="T190" s="7">
        <f t="shared" ref="T190:T191" si="3167">SUM(U190:AA190)</f>
        <v>0</v>
      </c>
      <c r="U190" s="26">
        <f t="shared" ref="U190:AA190" si="3168">U187</f>
        <v>0</v>
      </c>
      <c r="V190" s="26">
        <f t="shared" si="3168"/>
        <v>0</v>
      </c>
      <c r="W190" s="26">
        <f t="shared" si="3168"/>
        <v>0</v>
      </c>
      <c r="X190" s="26">
        <f t="shared" si="3168"/>
        <v>0</v>
      </c>
      <c r="Y190" s="113">
        <f t="shared" si="3168"/>
        <v>0</v>
      </c>
      <c r="Z190" s="29">
        <f t="shared" si="3168"/>
        <v>0</v>
      </c>
      <c r="AA190" s="23">
        <f t="shared" si="3168"/>
        <v>0</v>
      </c>
      <c r="AB190" s="187">
        <f t="shared" ref="AB190" si="3169">IF($B187=$B181,AB184+IF($F187&lt;&gt;$G187,(AC187+$G189-$G188)/$F187,AC187/$F187),IF($F187&lt;&gt;Y187,(AC187+$G189-$G188)/$F187,AC187/$F187))</f>
        <v>0</v>
      </c>
      <c r="AC190" s="7">
        <f t="shared" ref="AC190:AC191" si="3170">SUM(AD190:AJ190)</f>
        <v>0</v>
      </c>
      <c r="AD190" s="26">
        <f t="shared" ref="AD190:AJ190" si="3171">AD187</f>
        <v>0</v>
      </c>
      <c r="AE190" s="26">
        <f t="shared" si="3171"/>
        <v>0</v>
      </c>
      <c r="AF190" s="26">
        <f t="shared" si="3171"/>
        <v>0</v>
      </c>
      <c r="AG190" s="26">
        <f t="shared" si="3171"/>
        <v>0</v>
      </c>
      <c r="AH190" s="113">
        <f t="shared" si="3171"/>
        <v>0</v>
      </c>
      <c r="AI190" s="29">
        <f t="shared" si="3171"/>
        <v>0</v>
      </c>
      <c r="AJ190" s="23">
        <f t="shared" si="3171"/>
        <v>0</v>
      </c>
      <c r="AK190" s="187">
        <f t="shared" ref="AK190" si="3172">IF($B187=$B181,AK184+IF($F187&lt;&gt;$G187,(AL187+$G189-$G188)/$F187,AL187/$F187),IF($F187&lt;&gt;AH187,(AL187+$G189-$G188)/$F187,AL187/$F187))</f>
        <v>0</v>
      </c>
      <c r="AL190" s="7">
        <f t="shared" ref="AL190:AL191" si="3173">SUM(AM190:AS190)</f>
        <v>0</v>
      </c>
      <c r="AM190" s="26">
        <f t="shared" ref="AM190:AS190" si="3174">AM187</f>
        <v>0</v>
      </c>
      <c r="AN190" s="26">
        <f t="shared" si="3174"/>
        <v>0</v>
      </c>
      <c r="AO190" s="26">
        <f t="shared" si="3174"/>
        <v>0</v>
      </c>
      <c r="AP190" s="26">
        <f t="shared" si="3174"/>
        <v>0</v>
      </c>
      <c r="AQ190" s="113">
        <f t="shared" si="3174"/>
        <v>0</v>
      </c>
      <c r="AR190" s="29">
        <f t="shared" si="3174"/>
        <v>0</v>
      </c>
      <c r="AS190" s="23">
        <f t="shared" si="3174"/>
        <v>0</v>
      </c>
      <c r="AT190" s="187">
        <f t="shared" ref="AT190" si="3175">IF($B187=$B181,AT184+IF($F187&lt;&gt;$G187,(AU187+$G189-$G188)/$F187,AU187/$F187),IF($F187&lt;&gt;AQ187,(AU187+$G189-$G188)/$F187,AU187/$F187))</f>
        <v>0</v>
      </c>
      <c r="AU190" s="7">
        <f t="shared" ref="AU190:AU191" si="3176">SUM(AV190:BB190)</f>
        <v>0</v>
      </c>
      <c r="AV190" s="6">
        <f t="shared" ref="AV190" si="3177">IF(SUM($AM$9:$AS$9)=SUM($AV$9:$BB$9),AV187,IF(AND(SUM($AV$9:$BB$9)&gt;42,SUM($AV$9:$BB$9)&lt;49),AV187,0))</f>
        <v>0</v>
      </c>
      <c r="AW190" s="6">
        <f t="shared" ref="AW190:BB190" si="3178">IF(SUM($AM$9:$AS$9)=SUM($AV$9:$BB$9),AW187,IF(AND(SUM($AV$9:$BB$9)&gt;42,SUM($AV$9:$BB$9)&lt;49),AW187,0))</f>
        <v>0</v>
      </c>
      <c r="AX190" s="6">
        <f t="shared" si="3178"/>
        <v>0</v>
      </c>
      <c r="AY190" s="6">
        <f t="shared" si="3178"/>
        <v>0</v>
      </c>
      <c r="AZ190" s="26">
        <f t="shared" si="3178"/>
        <v>0</v>
      </c>
      <c r="BA190" s="29">
        <f t="shared" si="3178"/>
        <v>0</v>
      </c>
      <c r="BB190" s="23">
        <f t="shared" si="3178"/>
        <v>0</v>
      </c>
    </row>
    <row r="191" spans="1:54" ht="15.75" customHeight="1" x14ac:dyDescent="0.2">
      <c r="A191" s="1">
        <f t="shared" ref="A191:A192" si="3179">A190</f>
        <v>0</v>
      </c>
      <c r="B191" s="313"/>
      <c r="C191" s="314"/>
      <c r="D191" s="314"/>
      <c r="E191" s="314"/>
      <c r="F191" s="31"/>
      <c r="G191" s="183"/>
      <c r="H191" s="123">
        <f t="shared" ref="H191" si="3180">IF($B187=$B181,H185+F191,$F191)</f>
        <v>0</v>
      </c>
      <c r="I191" s="165">
        <f t="shared" si="3119"/>
        <v>0</v>
      </c>
      <c r="J191" s="141">
        <f t="shared" ref="J191" si="3181">IF($H190=0,0,IF($B181=$B187,IF($H192&gt;0,$H192+J185,K187+J185),IF($H192&gt;0,$H192,K187)))</f>
        <v>0</v>
      </c>
      <c r="K191" s="7">
        <f t="shared" si="3164"/>
        <v>0</v>
      </c>
      <c r="L191" s="6"/>
      <c r="M191" s="6"/>
      <c r="N191" s="6"/>
      <c r="O191" s="6"/>
      <c r="P191" s="26"/>
      <c r="Q191" s="29"/>
      <c r="R191" s="23"/>
      <c r="S191" s="141">
        <f t="shared" ref="S191" si="3182">IF($H190=0,0,IF($B181=$B187,IF($H192&gt;0,$H192+S185,T187+S185),IF($H192&gt;0,$H192,T187)))</f>
        <v>0</v>
      </c>
      <c r="T191" s="7">
        <f t="shared" si="3167"/>
        <v>0</v>
      </c>
      <c r="U191" s="6"/>
      <c r="V191" s="6"/>
      <c r="W191" s="6"/>
      <c r="X191" s="6"/>
      <c r="Y191" s="26"/>
      <c r="Z191" s="29"/>
      <c r="AA191" s="23"/>
      <c r="AB191" s="141">
        <f t="shared" ref="AB191" si="3183">IF($H190=0,0,IF($B181=$B187,IF($H192&gt;0,$H192+AB185,AC187+AB185),IF($H192&gt;0,$H192,AC187)))</f>
        <v>0</v>
      </c>
      <c r="AC191" s="7">
        <f t="shared" si="3170"/>
        <v>0</v>
      </c>
      <c r="AD191" s="6"/>
      <c r="AE191" s="6"/>
      <c r="AF191" s="6"/>
      <c r="AG191" s="6"/>
      <c r="AH191" s="26"/>
      <c r="AI191" s="29"/>
      <c r="AJ191" s="23"/>
      <c r="AK191" s="141">
        <f t="shared" ref="AK191" si="3184">IF($H190=0,0,IF($B181=$B187,IF($H192&gt;0,$H192+AK185,AL187+AK185),IF($H192&gt;0,$H192,AL187)))</f>
        <v>0</v>
      </c>
      <c r="AL191" s="7">
        <f t="shared" si="3173"/>
        <v>0</v>
      </c>
      <c r="AM191" s="6"/>
      <c r="AN191" s="6"/>
      <c r="AO191" s="6"/>
      <c r="AP191" s="6"/>
      <c r="AQ191" s="26"/>
      <c r="AR191" s="29"/>
      <c r="AS191" s="23"/>
      <c r="AT191" s="141">
        <f t="shared" ref="AT191" si="3185">IF($H190=0,0,IF($B181=$B187,IF($H192&gt;0,$H192+AT185,AU187+AT185),IF($H192&gt;0,$H192,AU187)))</f>
        <v>0</v>
      </c>
      <c r="AU191" s="7">
        <f t="shared" si="3176"/>
        <v>0</v>
      </c>
      <c r="AV191" s="6"/>
      <c r="AW191" s="6"/>
      <c r="AX191" s="6"/>
      <c r="AY191" s="6"/>
      <c r="AZ191" s="26"/>
      <c r="BA191" s="29"/>
      <c r="BB191" s="23"/>
    </row>
    <row r="192" spans="1:54" ht="18.75" customHeight="1" thickBot="1" x14ac:dyDescent="0.25">
      <c r="A192" s="1">
        <f t="shared" si="3179"/>
        <v>0</v>
      </c>
      <c r="B192" s="323" t="str">
        <f>IF(B187="",Wydruk!$AE$6,IF(J188=0,Wydruk!$AE$7,IF(AND(G188&lt;G189,B187&lt;&gt;$B193),Wydruk!$AE$13,IF(AND($B187=$B181,$B187&lt;&gt;$B193),IF(OR(OR(J192&lt;4,J192&gt;5),OR(S192&lt;4,S192&gt;5),OR(AB192&lt;4,AB192&gt;5),OR(AK192&lt;4,AK192&gt;5),OR(AND(AT192&lt;4,AT192&gt;0),AT192&gt;5)),Wydruk!$AE$8,Wydruk!$AE$9),IF($B187=$B193,IF($F191&lt;&gt;0,Wydruk!$AE$12,Wydruk!$AE$10),IF(OR(OR(J188&lt;4,J188&gt;5),OR(S188&lt;4,S188&gt;5),OR(AB188&lt;4,AB188&gt;5),OR(AK188&lt;4,AK188&gt;5),OR(AND(AT188&lt;4,AT188&gt;0),AT188&gt;5)),Wydruk!$AE$8,Wydruk!$AE$11))))))</f>
        <v>Uzupełnij liczby godzin tygodniowego planu</v>
      </c>
      <c r="C192" s="324"/>
      <c r="D192" s="324"/>
      <c r="E192" s="324"/>
      <c r="F192" s="173">
        <f>luty!F192</f>
        <v>0</v>
      </c>
      <c r="G192" s="184">
        <f>luty!G192</f>
        <v>0</v>
      </c>
      <c r="H192" s="191">
        <f t="shared" ref="H192" si="3186">IF(OR($G192=0,$F192=0,$G192="",$F192=""),0,$G192/$F192)</f>
        <v>0</v>
      </c>
      <c r="I192" s="193"/>
      <c r="J192" s="176">
        <f t="shared" ref="J192" si="3187">IF($B181=$B187,IF(L187+L182&gt;0,1,0)+IF(M187+M182&gt;0,1,0)+IF(N187+N182&gt;0,1,0)+IF(O187+O182&gt;0,1,0)+IF(P187+P182&gt;0,1,0)+IF(Q187+Q182&gt;0,1,0)+IF(R187+R182&gt;0,1,0),J188)</f>
        <v>0</v>
      </c>
      <c r="K192" s="133">
        <f t="shared" ref="K192" si="3188">IF(OR($B187=$B193,J192=0,(K188-Q192+O192)&lt;=0),0,(K188-Q192+O192)/J192)</f>
        <v>0</v>
      </c>
      <c r="L192" s="137">
        <f t="shared" ref="L192" si="3189">IF(K192*(7-J189)&lt;=0,0,K192*(7-J189))</f>
        <v>0</v>
      </c>
      <c r="M192" s="311">
        <f t="shared" ref="M192" si="3190">ROUND(IF(OR(K189-K192*(7-J189)+P192&lt;0,$B187=$B193,K192&lt;=0,K189=0),0,IF(K189-K192*(7-J189)+P192&gt;Q192-O192+P192,Q192-O192+P192,K189-K192*(7-J189)+P192)),1)</f>
        <v>0</v>
      </c>
      <c r="N192" s="312"/>
      <c r="O192" s="139">
        <f t="shared" ref="O192" si="3191">IF(OR($B187=$B193,J188=0),0,IF($B187=$B181,J187,$F187))</f>
        <v>0</v>
      </c>
      <c r="P192" s="30">
        <f t="shared" ref="P192" si="3192">IF(OR($B187=$B193,J192=0),0,$G189-$G188)</f>
        <v>0</v>
      </c>
      <c r="Q192" s="134">
        <f t="shared" ref="Q192" si="3193">IF(OR($B187=$B193,J192=0),0,J191)</f>
        <v>0</v>
      </c>
      <c r="R192" s="138">
        <f t="shared" ref="R192" si="3194">IF($B187=$B193,0,K189)</f>
        <v>0</v>
      </c>
      <c r="S192" s="176">
        <f t="shared" ref="S192" si="3195">IF($B181=$B187,IF(U187+U182&gt;0,1,0)+IF(V187+V182&gt;0,1,0)+IF(W187+W182&gt;0,1,0)+IF(X187+X182&gt;0,1,0)+IF(Y187+Y182&gt;0,1,0)+IF(Z187+Z182&gt;0,1,0)+IF(AA187+AA182&gt;0,1,0),S188)</f>
        <v>0</v>
      </c>
      <c r="T192" s="133">
        <f t="shared" ref="T192" si="3196">IF(OR($B187=$B193,S192=0,(T188-Z192+X192)&lt;=0),0,(T188-Z192+X192)/S192)</f>
        <v>0</v>
      </c>
      <c r="U192" s="137">
        <f t="shared" ref="U192" si="3197">IF(T192*(7-S189)&lt;=0,0,T192*(7-S189))</f>
        <v>0</v>
      </c>
      <c r="V192" s="311">
        <f t="shared" ref="V192" si="3198">ROUND(IF(OR(T189-T192*(7-S189)+Y192&lt;0,$B187=$B193,T192&lt;=0,T189=0),0,IF(T189-T192*(7-S189)+Y192&gt;Z192-X192+Y192,Z192-X192+Y192,T189-T192*(7-S189)+Y192)),1)</f>
        <v>0</v>
      </c>
      <c r="W192" s="312"/>
      <c r="X192" s="139">
        <f t="shared" ref="X192" si="3199">IF(OR($B187=$B193,S188=0),0,IF($B187=$B181,S187,$F187))</f>
        <v>0</v>
      </c>
      <c r="Y192" s="30">
        <f t="shared" ref="Y192" si="3200">IF(OR($B187=$B193,S192=0),0,$G189-$G188)</f>
        <v>0</v>
      </c>
      <c r="Z192" s="134">
        <f t="shared" ref="Z192" si="3201">IF(OR($B187=$B193,S192=0),0,S191)</f>
        <v>0</v>
      </c>
      <c r="AA192" s="138">
        <f t="shared" ref="AA192" si="3202">IF($B187=$B193,0,T189)</f>
        <v>0</v>
      </c>
      <c r="AB192" s="176">
        <f t="shared" ref="AB192" si="3203">IF($B181=$B187,IF(AD187+AD182&gt;0,1,0)+IF(AE187+AE182&gt;0,1,0)+IF(AF187+AF182&gt;0,1,0)+IF(AG187+AG182&gt;0,1,0)+IF(AH187+AH182&gt;0,1,0)+IF(AI187+AI182&gt;0,1,0)+IF(AJ187+AJ182&gt;0,1,0),AB188)</f>
        <v>0</v>
      </c>
      <c r="AC192" s="133">
        <f t="shared" ref="AC192" si="3204">IF(OR($B187=$B193,AB192=0,(AC188-AI192+AG192)&lt;=0),0,(AC188-AI192+AG192)/AB192)</f>
        <v>0</v>
      </c>
      <c r="AD192" s="137">
        <f t="shared" ref="AD192" si="3205">IF(AC192*(7-AB189)&lt;=0,0,AC192*(7-AB189))</f>
        <v>0</v>
      </c>
      <c r="AE192" s="311">
        <f t="shared" ref="AE192" si="3206">ROUND(IF(OR(AC189-AC192*(7-AB189)+AH192&lt;0,$B187=$B193,AC192&lt;=0,AC189=0),0,IF(AC189-AC192*(7-AB189)+AH192&gt;AI192-AG192+AH192,AI192-AG192+AH192,AC189-AC192*(7-AB189)+AH192)),1)</f>
        <v>0</v>
      </c>
      <c r="AF192" s="312"/>
      <c r="AG192" s="139">
        <f t="shared" ref="AG192" si="3207">IF(OR($B187=$B193,AB188=0),0,IF($B187=$B181,AB187,$F187))</f>
        <v>0</v>
      </c>
      <c r="AH192" s="30">
        <f t="shared" ref="AH192" si="3208">IF(OR($B187=$B193,AB192=0),0,$G189-$G188)</f>
        <v>0</v>
      </c>
      <c r="AI192" s="134">
        <f t="shared" ref="AI192" si="3209">IF(OR($B187=$B193,AB192=0),0,AB191)</f>
        <v>0</v>
      </c>
      <c r="AJ192" s="138">
        <f t="shared" ref="AJ192" si="3210">IF($B187=$B193,0,AC189)</f>
        <v>0</v>
      </c>
      <c r="AK192" s="176">
        <f t="shared" ref="AK192" si="3211">IF($B181=$B187,IF(AM187+AM182&gt;0,1,0)+IF(AN187+AN182&gt;0,1,0)+IF(AO187+AO182&gt;0,1,0)+IF(AP187+AP182&gt;0,1,0)+IF(AQ187+AQ182&gt;0,1,0)+IF(AR187+AR182&gt;0,1,0)+IF(AS187+AS182&gt;0,1,0),AK188)</f>
        <v>0</v>
      </c>
      <c r="AL192" s="133">
        <f t="shared" ref="AL192" si="3212">IF(OR($B187=$B193,AK192=0,(AL188-AR192+AP192)&lt;=0),0,(AL188-AR192+AP192)/AK192)</f>
        <v>0</v>
      </c>
      <c r="AM192" s="137">
        <f t="shared" ref="AM192" si="3213">IF(AL192*(7-AK189)&lt;=0,0,AL192*(7-AK189))</f>
        <v>0</v>
      </c>
      <c r="AN192" s="311">
        <f t="shared" ref="AN192" si="3214">ROUND(IF(OR(AL189-AL192*(7-AK189)+AQ192&lt;0,$B187=$B193,AL192&lt;=0,AL189=0),0,IF(AL189-AL192*(7-AK189)+AQ192&gt;AR192-AP192+AQ192,AR192-AP192+AQ192,AL189-AL192*(7-AK189)+AQ192)),1)</f>
        <v>0</v>
      </c>
      <c r="AO192" s="312"/>
      <c r="AP192" s="139">
        <f t="shared" ref="AP192" si="3215">IF(OR($B187=$B193,AK188=0),0,IF($B187=$B181,AK187,$F187))</f>
        <v>0</v>
      </c>
      <c r="AQ192" s="30">
        <f t="shared" ref="AQ192" si="3216">IF(OR($B187=$B193,AK192=0),0,$G189-$G188)</f>
        <v>0</v>
      </c>
      <c r="AR192" s="134">
        <f t="shared" ref="AR192" si="3217">IF(OR($B187=$B193,AK192=0),0,AK191)</f>
        <v>0</v>
      </c>
      <c r="AS192" s="138">
        <f t="shared" ref="AS192" si="3218">IF($B187=$B193,0,AL189)</f>
        <v>0</v>
      </c>
      <c r="AT192" s="176">
        <f t="shared" ref="AT192" si="3219">IF($B181=$B187,IF(AV187+AV182&gt;0,1,0)+IF(AW187+AW182&gt;0,1,0)+IF(AX187+AX182&gt;0,1,0)+IF(AY187+AY182&gt;0,1,0)+IF(AZ187+AZ182&gt;0,1,0)+IF(BA187+BA182&gt;0,1,0)+IF(BB187+BB182&gt;0,1,0),AT188)</f>
        <v>0</v>
      </c>
      <c r="AU192" s="133">
        <f t="shared" ref="AU192" si="3220">IF(OR($B187=$B193,AT192=0,(AU188-BA192+AY192)&lt;=0),0,(AU188-BA192+AY192)/AT192)</f>
        <v>0</v>
      </c>
      <c r="AV192" s="137">
        <f t="shared" ref="AV192" si="3221">IF(AU192*(7-AT189)&lt;=0,0,AU192*(7-AT189))</f>
        <v>0</v>
      </c>
      <c r="AW192" s="311">
        <f t="shared" ref="AW192" si="3222">ROUND(IF(OR(AU189-AU192*(7-AT189)+AZ192&lt;0,$B187=$B193,AU192&lt;=0,AU189=0),0,IF(AU189-AU192*(7-AT189)+AZ192&gt;BA192-AY192+AZ192,BA192-AY192+AZ192,AU189-AU192*(7-AT189)+AZ192)),1)</f>
        <v>0</v>
      </c>
      <c r="AX192" s="312"/>
      <c r="AY192" s="139">
        <f t="shared" ref="AY192" si="3223">IF(OR($B187=$B193,AT188=0),0,IF($B187=$B181,AT187,$F187))</f>
        <v>0</v>
      </c>
      <c r="AZ192" s="30">
        <f t="shared" ref="AZ192" si="3224">IF(OR($B187=$B193,AT192=0),0,$G189-$G188)</f>
        <v>0</v>
      </c>
      <c r="BA192" s="134">
        <f t="shared" ref="BA192" si="3225">IF(OR($B187=$B193,AT192=0),0,AT191)</f>
        <v>0</v>
      </c>
      <c r="BB192" s="138">
        <f t="shared" ref="BB192" si="3226">IF($B187=$B193,0,AU189)</f>
        <v>0</v>
      </c>
    </row>
    <row r="193" spans="1:54" ht="15.75" x14ac:dyDescent="0.2">
      <c r="A193" s="1">
        <f t="shared" ref="A193" si="3227">IF(B193="","1. Niewypełnione",B193)</f>
        <v>0</v>
      </c>
      <c r="B193" s="320">
        <f>luty!B193</f>
        <v>0</v>
      </c>
      <c r="C193" s="321">
        <f>luty!C193</f>
        <v>0</v>
      </c>
      <c r="D193" s="321">
        <f>luty!D193</f>
        <v>0</v>
      </c>
      <c r="E193" s="321">
        <f>luty!E193</f>
        <v>0</v>
      </c>
      <c r="F193" s="177">
        <f>luty!F193</f>
        <v>18</v>
      </c>
      <c r="G193" s="185">
        <f>luty!G193</f>
        <v>18</v>
      </c>
      <c r="H193" s="177"/>
      <c r="I193" s="192">
        <f t="shared" ref="I193:I197" si="3228">K193+T193+AC193+AL193+AU193</f>
        <v>0</v>
      </c>
      <c r="J193" s="186">
        <f t="shared" ref="J193" si="3229">IF(OR($B193=$B199,J196=0),0,ROUND((K194+P198)/J196,0))</f>
        <v>0</v>
      </c>
      <c r="K193" s="51">
        <f t="shared" ref="K193:K194" si="3230">SUM(L193:R193)</f>
        <v>0</v>
      </c>
      <c r="L193" s="52">
        <f>luty!L193</f>
        <v>0</v>
      </c>
      <c r="M193" s="52">
        <f>luty!M193</f>
        <v>0</v>
      </c>
      <c r="N193" s="52">
        <f>luty!N193</f>
        <v>0</v>
      </c>
      <c r="O193" s="52">
        <f>luty!O193</f>
        <v>0</v>
      </c>
      <c r="P193" s="53">
        <f>luty!P193</f>
        <v>0</v>
      </c>
      <c r="Q193" s="54">
        <f>luty!Q193</f>
        <v>0</v>
      </c>
      <c r="R193" s="55">
        <f>luty!R193</f>
        <v>0</v>
      </c>
      <c r="S193" s="188">
        <f t="shared" ref="S193" si="3231">IF(OR($B193=$B199,S196=0),0,ROUND((T194+Y198)/S196,0))</f>
        <v>0</v>
      </c>
      <c r="T193" s="51">
        <f t="shared" ref="T193:T194" si="3232">SUM(U193:AA193)</f>
        <v>0</v>
      </c>
      <c r="U193" s="52">
        <f>luty!U193</f>
        <v>0</v>
      </c>
      <c r="V193" s="52">
        <f>luty!V193</f>
        <v>0</v>
      </c>
      <c r="W193" s="52">
        <f>luty!W193</f>
        <v>0</v>
      </c>
      <c r="X193" s="52">
        <f>luty!X193</f>
        <v>0</v>
      </c>
      <c r="Y193" s="53">
        <f>luty!Y193</f>
        <v>0</v>
      </c>
      <c r="Z193" s="54">
        <f>luty!Z193</f>
        <v>0</v>
      </c>
      <c r="AA193" s="55">
        <f>luty!AA193</f>
        <v>0</v>
      </c>
      <c r="AB193" s="188">
        <f t="shared" ref="AB193" si="3233">IF(OR($B193=$B199,AB196=0),0,ROUND((AC194+AH198)/AB196,0))</f>
        <v>0</v>
      </c>
      <c r="AC193" s="51">
        <f t="shared" ref="AC193:AC194" si="3234">SUM(AD193:AJ193)</f>
        <v>0</v>
      </c>
      <c r="AD193" s="52">
        <f>luty!AD193</f>
        <v>0</v>
      </c>
      <c r="AE193" s="52">
        <f>luty!AE193</f>
        <v>0</v>
      </c>
      <c r="AF193" s="52">
        <f>luty!AF193</f>
        <v>0</v>
      </c>
      <c r="AG193" s="52">
        <f>luty!AG193</f>
        <v>0</v>
      </c>
      <c r="AH193" s="53">
        <f>luty!AH193</f>
        <v>0</v>
      </c>
      <c r="AI193" s="54">
        <f>luty!AI193</f>
        <v>0</v>
      </c>
      <c r="AJ193" s="55">
        <f>luty!AJ193</f>
        <v>0</v>
      </c>
      <c r="AK193" s="188">
        <f t="shared" ref="AK193" si="3235">IF(OR($B193=$B199,AK196=0),0,ROUND((AL194+AQ198)/AK196,0))</f>
        <v>0</v>
      </c>
      <c r="AL193" s="51">
        <f t="shared" ref="AL193:AL194" si="3236">SUM(AM193:AS193)</f>
        <v>0</v>
      </c>
      <c r="AM193" s="52">
        <f>luty!AM193</f>
        <v>0</v>
      </c>
      <c r="AN193" s="52">
        <f>luty!AN193</f>
        <v>0</v>
      </c>
      <c r="AO193" s="52">
        <f>luty!AO193</f>
        <v>0</v>
      </c>
      <c r="AP193" s="52">
        <f>luty!AP193</f>
        <v>0</v>
      </c>
      <c r="AQ193" s="53">
        <f>luty!AQ193</f>
        <v>0</v>
      </c>
      <c r="AR193" s="54">
        <f>luty!AR193</f>
        <v>0</v>
      </c>
      <c r="AS193" s="55">
        <f>luty!AS193</f>
        <v>0</v>
      </c>
      <c r="AT193" s="188">
        <f t="shared" ref="AT193" si="3237">IF(OR($B193=$B199,AT196=0),0,ROUND((AU194+AZ198)/AT196,0))</f>
        <v>0</v>
      </c>
      <c r="AU193" s="51">
        <f t="shared" ref="AU193:AU194" si="3238">SUM(AV193:BB193)</f>
        <v>0</v>
      </c>
      <c r="AV193" s="52">
        <f t="shared" ref="AV193" si="3239">IF(SUM($AM$9:$AS$9)=SUM($AV$9:$BB$9),AM193,IF(AND(SUM($AV$9:$BB$9)&gt;42,SUM($AV$9:$BB$9)&lt;49),AM193,0))</f>
        <v>0</v>
      </c>
      <c r="AW193" s="52">
        <f t="shared" ref="AW193" si="3240">IF(SUM($AM$9:$AS$9)=SUM($AV$9:$BB$9),AN193,IF(AND(SUM($AV$9:$BB$9)&gt;42,SUM($AV$9:$BB$9)&lt;49),AN193,0))</f>
        <v>0</v>
      </c>
      <c r="AX193" s="52">
        <f t="shared" ref="AX193" si="3241">IF(SUM($AM$9:$AS$9)=SUM($AV$9:$BB$9),AO193,IF(AND(SUM($AV$9:$BB$9)&gt;42,SUM($AV$9:$BB$9)&lt;49),AO193,0))</f>
        <v>0</v>
      </c>
      <c r="AY193" s="52">
        <f t="shared" ref="AY193" si="3242">IF(SUM($AM$9:$AS$9)=SUM($AV$9:$BB$9),AP193,IF(AND(SUM($AV$9:$BB$9)&gt;42,SUM($AV$9:$BB$9)&lt;49),AP193,0))</f>
        <v>0</v>
      </c>
      <c r="AZ193" s="53">
        <f t="shared" ref="AZ193" si="3243">IF(SUM($AM$9:$AS$9)=SUM($AV$9:$BB$9),AQ193,IF(AND(SUM($AV$9:$BB$9)&gt;42,SUM($AV$9:$BB$9)&lt;49),AQ193,0))</f>
        <v>0</v>
      </c>
      <c r="BA193" s="54">
        <f t="shared" ref="BA193" si="3244">IF(SUM($AM$9:$AS$9)=SUM($AV$9:$BB$9),AR193,IF(AND(SUM($AV$9:$BB$9)&gt;42,SUM($AV$9:$BB$9)&lt;49),AR193,0))</f>
        <v>0</v>
      </c>
      <c r="BB193" s="55">
        <f t="shared" ref="BB193" si="3245">IF(SUM($AM$9:$AS$9)=SUM($AV$9:$BB$9),AS193,IF(AND(SUM($AV$9:$BB$9)&gt;42,SUM($AV$9:$BB$9)&lt;49),AS193,0))</f>
        <v>0</v>
      </c>
    </row>
    <row r="194" spans="1:54" ht="12.75" hidden="1" customHeight="1" x14ac:dyDescent="0.2">
      <c r="B194" s="93"/>
      <c r="C194" s="94"/>
      <c r="D194" s="95"/>
      <c r="E194" s="115"/>
      <c r="F194" s="140" t="b">
        <f t="shared" ref="F194" si="3246">IF($B187=$B193,OR(F188,G193&lt;F193),G193&lt;F193)</f>
        <v>0</v>
      </c>
      <c r="G194" s="189">
        <f t="shared" ref="G194" si="3247">IF(AND($B187=$B193,$B187&lt;&gt;"",$B187&lt;&gt;0),G193+G188,G193)</f>
        <v>18</v>
      </c>
      <c r="H194" s="120"/>
      <c r="I194" s="165">
        <f t="shared" si="3228"/>
        <v>0</v>
      </c>
      <c r="J194" s="194">
        <f t="shared" ref="J194" si="3248">7-COUNTIF(L193:R193,0)-COUNTIF(L193:R193,"")</f>
        <v>0</v>
      </c>
      <c r="K194" s="22">
        <f t="shared" si="3230"/>
        <v>0</v>
      </c>
      <c r="L194" s="35">
        <f t="shared" ref="L194:R194" si="3249">IF($B187=$B193,L193+L188,L193)</f>
        <v>0</v>
      </c>
      <c r="M194" s="35">
        <f t="shared" si="3249"/>
        <v>0</v>
      </c>
      <c r="N194" s="35">
        <f t="shared" si="3249"/>
        <v>0</v>
      </c>
      <c r="O194" s="35">
        <f t="shared" si="3249"/>
        <v>0</v>
      </c>
      <c r="P194" s="36">
        <f t="shared" si="3249"/>
        <v>0</v>
      </c>
      <c r="Q194" s="37">
        <f t="shared" si="3249"/>
        <v>0</v>
      </c>
      <c r="R194" s="38">
        <f t="shared" si="3249"/>
        <v>0</v>
      </c>
      <c r="S194" s="194">
        <f t="shared" ref="S194" si="3250">7-COUNTIF(U193:AA193,0)-COUNTIF(U193:AA193,"")</f>
        <v>0</v>
      </c>
      <c r="T194" s="22">
        <f t="shared" si="3232"/>
        <v>0</v>
      </c>
      <c r="U194" s="35">
        <f t="shared" ref="U194:AA194" si="3251">IF($B187=$B193,U193+U188,U193)</f>
        <v>0</v>
      </c>
      <c r="V194" s="35">
        <f t="shared" si="3251"/>
        <v>0</v>
      </c>
      <c r="W194" s="35">
        <f t="shared" si="3251"/>
        <v>0</v>
      </c>
      <c r="X194" s="35">
        <f t="shared" si="3251"/>
        <v>0</v>
      </c>
      <c r="Y194" s="36">
        <f t="shared" si="3251"/>
        <v>0</v>
      </c>
      <c r="Z194" s="37">
        <f t="shared" si="3251"/>
        <v>0</v>
      </c>
      <c r="AA194" s="38">
        <f t="shared" si="3251"/>
        <v>0</v>
      </c>
      <c r="AB194" s="194">
        <f t="shared" ref="AB194" si="3252">7-COUNTIF(AD193:AJ193,0)-COUNTIF(AD193:AJ193,"")</f>
        <v>0</v>
      </c>
      <c r="AC194" s="22">
        <f t="shared" si="3234"/>
        <v>0</v>
      </c>
      <c r="AD194" s="35">
        <f t="shared" ref="AD194:AJ194" si="3253">IF($B187=$B193,AD193+AD188,AD193)</f>
        <v>0</v>
      </c>
      <c r="AE194" s="35">
        <f t="shared" si="3253"/>
        <v>0</v>
      </c>
      <c r="AF194" s="35">
        <f t="shared" si="3253"/>
        <v>0</v>
      </c>
      <c r="AG194" s="35">
        <f t="shared" si="3253"/>
        <v>0</v>
      </c>
      <c r="AH194" s="36">
        <f t="shared" si="3253"/>
        <v>0</v>
      </c>
      <c r="AI194" s="37">
        <f t="shared" si="3253"/>
        <v>0</v>
      </c>
      <c r="AJ194" s="38">
        <f t="shared" si="3253"/>
        <v>0</v>
      </c>
      <c r="AK194" s="194">
        <f t="shared" ref="AK194" si="3254">7-COUNTIF(AM193:AS193,0)-COUNTIF(AM193:AS193,"")</f>
        <v>0</v>
      </c>
      <c r="AL194" s="22">
        <f t="shared" si="3236"/>
        <v>0</v>
      </c>
      <c r="AM194" s="35">
        <f t="shared" ref="AM194:AS194" si="3255">IF($B187=$B193,AM193+AM188,AM193)</f>
        <v>0</v>
      </c>
      <c r="AN194" s="35">
        <f t="shared" si="3255"/>
        <v>0</v>
      </c>
      <c r="AO194" s="35">
        <f t="shared" si="3255"/>
        <v>0</v>
      </c>
      <c r="AP194" s="35">
        <f t="shared" si="3255"/>
        <v>0</v>
      </c>
      <c r="AQ194" s="36">
        <f t="shared" si="3255"/>
        <v>0</v>
      </c>
      <c r="AR194" s="37">
        <f t="shared" si="3255"/>
        <v>0</v>
      </c>
      <c r="AS194" s="38">
        <f t="shared" si="3255"/>
        <v>0</v>
      </c>
      <c r="AT194" s="194">
        <f t="shared" ref="AT194" si="3256">7-COUNTIF(AV193:BB193,0)-COUNTIF(AV193:BB193,"")</f>
        <v>0</v>
      </c>
      <c r="AU194" s="22">
        <f t="shared" si="3238"/>
        <v>0</v>
      </c>
      <c r="AV194" s="35">
        <f t="shared" ref="AV194:BB194" si="3257">IF($B187=$B193,AV193+AV188,AV193)</f>
        <v>0</v>
      </c>
      <c r="AW194" s="35">
        <f t="shared" si="3257"/>
        <v>0</v>
      </c>
      <c r="AX194" s="35">
        <f t="shared" si="3257"/>
        <v>0</v>
      </c>
      <c r="AY194" s="35">
        <f t="shared" si="3257"/>
        <v>0</v>
      </c>
      <c r="AZ194" s="36">
        <f t="shared" si="3257"/>
        <v>0</v>
      </c>
      <c r="BA194" s="37">
        <f t="shared" si="3257"/>
        <v>0</v>
      </c>
      <c r="BB194" s="38">
        <f t="shared" si="3257"/>
        <v>0</v>
      </c>
    </row>
    <row r="195" spans="1:54" ht="15" hidden="1" customHeight="1" x14ac:dyDescent="0.2">
      <c r="B195" s="116"/>
      <c r="C195" s="117"/>
      <c r="D195" s="118"/>
      <c r="E195" s="119"/>
      <c r="F195" s="92"/>
      <c r="G195" s="190">
        <f t="shared" ref="G195" si="3258">IF(AND($B187=$B193,$B187&lt;&gt;"",$B187&lt;&gt;0),F193+G189,F193)</f>
        <v>18</v>
      </c>
      <c r="H195" s="121"/>
      <c r="I195" s="165">
        <f t="shared" si="3228"/>
        <v>0</v>
      </c>
      <c r="J195" s="195">
        <f t="shared" ref="J195" si="3259">IF($B193=$B187,COUNTIF(L195:R195,0),COUNTIF(L196:R196,0)+COUNTIF(L196:R196,""))</f>
        <v>7</v>
      </c>
      <c r="K195" s="39">
        <f t="shared" ref="K195:R195" si="3260">IF($B187=$B193,K196+K189,K196)</f>
        <v>0</v>
      </c>
      <c r="L195" s="40">
        <f t="shared" si="3260"/>
        <v>0</v>
      </c>
      <c r="M195" s="40">
        <f t="shared" si="3260"/>
        <v>0</v>
      </c>
      <c r="N195" s="40">
        <f t="shared" si="3260"/>
        <v>0</v>
      </c>
      <c r="O195" s="40">
        <f t="shared" si="3260"/>
        <v>0</v>
      </c>
      <c r="P195" s="41">
        <f t="shared" si="3260"/>
        <v>0</v>
      </c>
      <c r="Q195" s="42">
        <f t="shared" si="3260"/>
        <v>0</v>
      </c>
      <c r="R195" s="43">
        <f t="shared" si="3260"/>
        <v>0</v>
      </c>
      <c r="S195" s="195">
        <f t="shared" ref="S195" si="3261">IF($B193=$B187,COUNTIF(U195:AA195,0),COUNTIF(U196:AA196,0)+COUNTIF(U196:AA196,""))</f>
        <v>7</v>
      </c>
      <c r="T195" s="39">
        <f t="shared" ref="T195:AA195" si="3262">IF($B187=$B193,T196+T189,T196)</f>
        <v>0</v>
      </c>
      <c r="U195" s="40">
        <f t="shared" si="3262"/>
        <v>0</v>
      </c>
      <c r="V195" s="40">
        <f t="shared" si="3262"/>
        <v>0</v>
      </c>
      <c r="W195" s="40">
        <f t="shared" si="3262"/>
        <v>0</v>
      </c>
      <c r="X195" s="40">
        <f t="shared" si="3262"/>
        <v>0</v>
      </c>
      <c r="Y195" s="41">
        <f t="shared" si="3262"/>
        <v>0</v>
      </c>
      <c r="Z195" s="42">
        <f t="shared" si="3262"/>
        <v>0</v>
      </c>
      <c r="AA195" s="43">
        <f t="shared" si="3262"/>
        <v>0</v>
      </c>
      <c r="AB195" s="195">
        <f t="shared" ref="AB195" si="3263">IF($B193=$B187,COUNTIF(AD195:AJ195,0),COUNTIF(AD196:AJ196,0)+COUNTIF(AD196:AJ196,""))</f>
        <v>7</v>
      </c>
      <c r="AC195" s="39">
        <f t="shared" ref="AC195:AJ195" si="3264">IF($B187=$B193,AC196+AC189,AC196)</f>
        <v>0</v>
      </c>
      <c r="AD195" s="40">
        <f t="shared" si="3264"/>
        <v>0</v>
      </c>
      <c r="AE195" s="40">
        <f t="shared" si="3264"/>
        <v>0</v>
      </c>
      <c r="AF195" s="40">
        <f t="shared" si="3264"/>
        <v>0</v>
      </c>
      <c r="AG195" s="40">
        <f t="shared" si="3264"/>
        <v>0</v>
      </c>
      <c r="AH195" s="41">
        <f t="shared" si="3264"/>
        <v>0</v>
      </c>
      <c r="AI195" s="42">
        <f t="shared" si="3264"/>
        <v>0</v>
      </c>
      <c r="AJ195" s="43">
        <f t="shared" si="3264"/>
        <v>0</v>
      </c>
      <c r="AK195" s="195">
        <f t="shared" ref="AK195" si="3265">IF($B193=$B187,COUNTIF(AM195:AS195,0),COUNTIF(AM196:AS196,0)+COUNTIF(AM196:AS196,""))</f>
        <v>7</v>
      </c>
      <c r="AL195" s="39">
        <f t="shared" ref="AL195:AS195" si="3266">IF($B187=$B193,AL196+AL189,AL196)</f>
        <v>0</v>
      </c>
      <c r="AM195" s="40">
        <f t="shared" si="3266"/>
        <v>0</v>
      </c>
      <c r="AN195" s="40">
        <f t="shared" si="3266"/>
        <v>0</v>
      </c>
      <c r="AO195" s="40">
        <f t="shared" si="3266"/>
        <v>0</v>
      </c>
      <c r="AP195" s="40">
        <f t="shared" si="3266"/>
        <v>0</v>
      </c>
      <c r="AQ195" s="41">
        <f t="shared" si="3266"/>
        <v>0</v>
      </c>
      <c r="AR195" s="42">
        <f t="shared" si="3266"/>
        <v>0</v>
      </c>
      <c r="AS195" s="43">
        <f t="shared" si="3266"/>
        <v>0</v>
      </c>
      <c r="AT195" s="195">
        <f t="shared" ref="AT195" si="3267">IF($B193=$B187,COUNTIF(AV195:BB195,0),COUNTIF(AV196:BB196,0)+COUNTIF(AV196:BB196,""))</f>
        <v>7</v>
      </c>
      <c r="AU195" s="39">
        <f t="shared" ref="AU195:BB195" si="3268">IF($B187=$B193,AU196+AU189,AU196)</f>
        <v>0</v>
      </c>
      <c r="AV195" s="40">
        <f t="shared" si="3268"/>
        <v>0</v>
      </c>
      <c r="AW195" s="40">
        <f t="shared" si="3268"/>
        <v>0</v>
      </c>
      <c r="AX195" s="40">
        <f t="shared" si="3268"/>
        <v>0</v>
      </c>
      <c r="AY195" s="40">
        <f t="shared" si="3268"/>
        <v>0</v>
      </c>
      <c r="AZ195" s="41">
        <f t="shared" si="3268"/>
        <v>0</v>
      </c>
      <c r="BA195" s="42">
        <f t="shared" si="3268"/>
        <v>0</v>
      </c>
      <c r="BB195" s="43">
        <f t="shared" si="3268"/>
        <v>0</v>
      </c>
    </row>
    <row r="196" spans="1:54" ht="15.75" customHeight="1" x14ac:dyDescent="0.2">
      <c r="A196" s="1">
        <f t="shared" ref="A196" si="3269">A193</f>
        <v>0</v>
      </c>
      <c r="B196" s="313">
        <f t="shared" ref="B196" si="3270">B190+1</f>
        <v>30</v>
      </c>
      <c r="C196" s="314"/>
      <c r="D196" s="314"/>
      <c r="E196" s="314"/>
      <c r="F196" s="31"/>
      <c r="G196" s="183"/>
      <c r="H196" s="122">
        <f t="shared" ref="H196" si="3271">5-COUNTIF(AU193,0)-COUNTIF(AL193,0)-COUNTIF(AC193,0)-COUNTIF(T193,0)-COUNTIF(K193,0)</f>
        <v>0</v>
      </c>
      <c r="I196" s="165">
        <f t="shared" si="3228"/>
        <v>0</v>
      </c>
      <c r="J196" s="187">
        <f t="shared" ref="J196" si="3272">IF($B193=$B187,J190+IF($F193&lt;&gt;$G193,(K193+$G195-$G194)/$F193,K193/$F193),IF($F193&lt;&gt;G193,(K193+$G195-$G194)/$F193,K193/$F193))</f>
        <v>0</v>
      </c>
      <c r="K196" s="7">
        <f t="shared" ref="K196:K197" si="3273">SUM(L196:R196)</f>
        <v>0</v>
      </c>
      <c r="L196" s="26">
        <f t="shared" ref="L196:R196" si="3274">L193</f>
        <v>0</v>
      </c>
      <c r="M196" s="26">
        <f t="shared" si="3274"/>
        <v>0</v>
      </c>
      <c r="N196" s="26">
        <f t="shared" si="3274"/>
        <v>0</v>
      </c>
      <c r="O196" s="26">
        <f t="shared" si="3274"/>
        <v>0</v>
      </c>
      <c r="P196" s="26">
        <f t="shared" si="3274"/>
        <v>0</v>
      </c>
      <c r="Q196" s="29">
        <f t="shared" si="3274"/>
        <v>0</v>
      </c>
      <c r="R196" s="23">
        <f t="shared" si="3274"/>
        <v>0</v>
      </c>
      <c r="S196" s="187">
        <f t="shared" ref="S196" si="3275">IF($B193=$B187,S190+IF($F193&lt;&gt;$G193,(T193+$G195-$G194)/$F193,T193/$F193),IF($F193&lt;&gt;P193,(T193+$G195-$G194)/$F193,T193/$F193))</f>
        <v>0</v>
      </c>
      <c r="T196" s="7">
        <f t="shared" ref="T196:T197" si="3276">SUM(U196:AA196)</f>
        <v>0</v>
      </c>
      <c r="U196" s="26">
        <f t="shared" ref="U196:AA196" si="3277">U193</f>
        <v>0</v>
      </c>
      <c r="V196" s="26">
        <f t="shared" si="3277"/>
        <v>0</v>
      </c>
      <c r="W196" s="26">
        <f t="shared" si="3277"/>
        <v>0</v>
      </c>
      <c r="X196" s="26">
        <f t="shared" si="3277"/>
        <v>0</v>
      </c>
      <c r="Y196" s="113">
        <f t="shared" si="3277"/>
        <v>0</v>
      </c>
      <c r="Z196" s="29">
        <f t="shared" si="3277"/>
        <v>0</v>
      </c>
      <c r="AA196" s="23">
        <f t="shared" si="3277"/>
        <v>0</v>
      </c>
      <c r="AB196" s="187">
        <f t="shared" ref="AB196" si="3278">IF($B193=$B187,AB190+IF($F193&lt;&gt;$G193,(AC193+$G195-$G194)/$F193,AC193/$F193),IF($F193&lt;&gt;Y193,(AC193+$G195-$G194)/$F193,AC193/$F193))</f>
        <v>0</v>
      </c>
      <c r="AC196" s="7">
        <f t="shared" ref="AC196:AC197" si="3279">SUM(AD196:AJ196)</f>
        <v>0</v>
      </c>
      <c r="AD196" s="26">
        <f t="shared" ref="AD196:AJ196" si="3280">AD193</f>
        <v>0</v>
      </c>
      <c r="AE196" s="26">
        <f t="shared" si="3280"/>
        <v>0</v>
      </c>
      <c r="AF196" s="26">
        <f t="shared" si="3280"/>
        <v>0</v>
      </c>
      <c r="AG196" s="26">
        <f t="shared" si="3280"/>
        <v>0</v>
      </c>
      <c r="AH196" s="113">
        <f t="shared" si="3280"/>
        <v>0</v>
      </c>
      <c r="AI196" s="29">
        <f t="shared" si="3280"/>
        <v>0</v>
      </c>
      <c r="AJ196" s="23">
        <f t="shared" si="3280"/>
        <v>0</v>
      </c>
      <c r="AK196" s="187">
        <f t="shared" ref="AK196" si="3281">IF($B193=$B187,AK190+IF($F193&lt;&gt;$G193,(AL193+$G195-$G194)/$F193,AL193/$F193),IF($F193&lt;&gt;AH193,(AL193+$G195-$G194)/$F193,AL193/$F193))</f>
        <v>0</v>
      </c>
      <c r="AL196" s="7">
        <f t="shared" ref="AL196:AL197" si="3282">SUM(AM196:AS196)</f>
        <v>0</v>
      </c>
      <c r="AM196" s="26">
        <f t="shared" ref="AM196:AS196" si="3283">AM193</f>
        <v>0</v>
      </c>
      <c r="AN196" s="26">
        <f t="shared" si="3283"/>
        <v>0</v>
      </c>
      <c r="AO196" s="26">
        <f t="shared" si="3283"/>
        <v>0</v>
      </c>
      <c r="AP196" s="26">
        <f t="shared" si="3283"/>
        <v>0</v>
      </c>
      <c r="AQ196" s="113">
        <f t="shared" si="3283"/>
        <v>0</v>
      </c>
      <c r="AR196" s="29">
        <f t="shared" si="3283"/>
        <v>0</v>
      </c>
      <c r="AS196" s="23">
        <f t="shared" si="3283"/>
        <v>0</v>
      </c>
      <c r="AT196" s="187">
        <f t="shared" ref="AT196" si="3284">IF($B193=$B187,AT190+IF($F193&lt;&gt;$G193,(AU193+$G195-$G194)/$F193,AU193/$F193),IF($F193&lt;&gt;AQ193,(AU193+$G195-$G194)/$F193,AU193/$F193))</f>
        <v>0</v>
      </c>
      <c r="AU196" s="7">
        <f t="shared" ref="AU196:AU197" si="3285">SUM(AV196:BB196)</f>
        <v>0</v>
      </c>
      <c r="AV196" s="6">
        <f t="shared" ref="AV196" si="3286">IF(SUM($AM$9:$AS$9)=SUM($AV$9:$BB$9),AV193,IF(AND(SUM($AV$9:$BB$9)&gt;42,SUM($AV$9:$BB$9)&lt;49),AV193,0))</f>
        <v>0</v>
      </c>
      <c r="AW196" s="6">
        <f t="shared" ref="AW196:BB196" si="3287">IF(SUM($AM$9:$AS$9)=SUM($AV$9:$BB$9),AW193,IF(AND(SUM($AV$9:$BB$9)&gt;42,SUM($AV$9:$BB$9)&lt;49),AW193,0))</f>
        <v>0</v>
      </c>
      <c r="AX196" s="6">
        <f t="shared" si="3287"/>
        <v>0</v>
      </c>
      <c r="AY196" s="6">
        <f t="shared" si="3287"/>
        <v>0</v>
      </c>
      <c r="AZ196" s="26">
        <f t="shared" si="3287"/>
        <v>0</v>
      </c>
      <c r="BA196" s="29">
        <f t="shared" si="3287"/>
        <v>0</v>
      </c>
      <c r="BB196" s="23">
        <f t="shared" si="3287"/>
        <v>0</v>
      </c>
    </row>
    <row r="197" spans="1:54" ht="15.75" customHeight="1" x14ac:dyDescent="0.2">
      <c r="A197" s="1">
        <f t="shared" ref="A197:A198" si="3288">A196</f>
        <v>0</v>
      </c>
      <c r="B197" s="313"/>
      <c r="C197" s="314"/>
      <c r="D197" s="314"/>
      <c r="E197" s="314"/>
      <c r="F197" s="31"/>
      <c r="G197" s="183"/>
      <c r="H197" s="123">
        <f t="shared" ref="H197" si="3289">IF($B193=$B187,H191+F197,$F197)</f>
        <v>0</v>
      </c>
      <c r="I197" s="165">
        <f t="shared" si="3228"/>
        <v>0</v>
      </c>
      <c r="J197" s="141">
        <f t="shared" ref="J197" si="3290">IF($H196=0,0,IF($B187=$B193,IF($H198&gt;0,$H198+J191,K193+J191),IF($H198&gt;0,$H198,K193)))</f>
        <v>0</v>
      </c>
      <c r="K197" s="7">
        <f t="shared" si="3273"/>
        <v>0</v>
      </c>
      <c r="L197" s="6"/>
      <c r="M197" s="6"/>
      <c r="N197" s="6"/>
      <c r="O197" s="6"/>
      <c r="P197" s="26"/>
      <c r="Q197" s="29"/>
      <c r="R197" s="23"/>
      <c r="S197" s="141">
        <f t="shared" ref="S197" si="3291">IF($H196=0,0,IF($B187=$B193,IF($H198&gt;0,$H198+S191,T193+S191),IF($H198&gt;0,$H198,T193)))</f>
        <v>0</v>
      </c>
      <c r="T197" s="7">
        <f t="shared" si="3276"/>
        <v>0</v>
      </c>
      <c r="U197" s="6"/>
      <c r="V197" s="6"/>
      <c r="W197" s="6"/>
      <c r="X197" s="6"/>
      <c r="Y197" s="26"/>
      <c r="Z197" s="29"/>
      <c r="AA197" s="23"/>
      <c r="AB197" s="141">
        <f t="shared" ref="AB197" si="3292">IF($H196=0,0,IF($B187=$B193,IF($H198&gt;0,$H198+AB191,AC193+AB191),IF($H198&gt;0,$H198,AC193)))</f>
        <v>0</v>
      </c>
      <c r="AC197" s="7">
        <f t="shared" si="3279"/>
        <v>0</v>
      </c>
      <c r="AD197" s="6"/>
      <c r="AE197" s="6"/>
      <c r="AF197" s="6"/>
      <c r="AG197" s="6"/>
      <c r="AH197" s="26"/>
      <c r="AI197" s="29"/>
      <c r="AJ197" s="23"/>
      <c r="AK197" s="141">
        <f t="shared" ref="AK197" si="3293">IF($H196=0,0,IF($B187=$B193,IF($H198&gt;0,$H198+AK191,AL193+AK191),IF($H198&gt;0,$H198,AL193)))</f>
        <v>0</v>
      </c>
      <c r="AL197" s="7">
        <f t="shared" si="3282"/>
        <v>0</v>
      </c>
      <c r="AM197" s="6"/>
      <c r="AN197" s="6"/>
      <c r="AO197" s="6"/>
      <c r="AP197" s="6"/>
      <c r="AQ197" s="26"/>
      <c r="AR197" s="29"/>
      <c r="AS197" s="23"/>
      <c r="AT197" s="141">
        <f t="shared" ref="AT197" si="3294">IF($H196=0,0,IF($B187=$B193,IF($H198&gt;0,$H198+AT191,AU193+AT191),IF($H198&gt;0,$H198,AU193)))</f>
        <v>0</v>
      </c>
      <c r="AU197" s="7">
        <f t="shared" si="3285"/>
        <v>0</v>
      </c>
      <c r="AV197" s="6"/>
      <c r="AW197" s="6"/>
      <c r="AX197" s="6"/>
      <c r="AY197" s="6"/>
      <c r="AZ197" s="26"/>
      <c r="BA197" s="29"/>
      <c r="BB197" s="23"/>
    </row>
    <row r="198" spans="1:54" ht="18.75" customHeight="1" thickBot="1" x14ac:dyDescent="0.25">
      <c r="A198" s="1">
        <f t="shared" si="3288"/>
        <v>0</v>
      </c>
      <c r="B198" s="323" t="str">
        <f>IF(B193="",Wydruk!$AE$6,IF(J194=0,Wydruk!$AE$7,IF(AND(G194&lt;G195,B193&lt;&gt;$B199),Wydruk!$AE$13,IF(AND($B193=$B187,$B193&lt;&gt;$B199),IF(OR(OR(J198&lt;4,J198&gt;5),OR(S198&lt;4,S198&gt;5),OR(AB198&lt;4,AB198&gt;5),OR(AK198&lt;4,AK198&gt;5),OR(AND(AT198&lt;4,AT198&gt;0),AT198&gt;5)),Wydruk!$AE$8,Wydruk!$AE$9),IF($B193=$B199,IF($F197&lt;&gt;0,Wydruk!$AE$12,Wydruk!$AE$10),IF(OR(OR(J194&lt;4,J194&gt;5),OR(S194&lt;4,S194&gt;5),OR(AB194&lt;4,AB194&gt;5),OR(AK194&lt;4,AK194&gt;5),OR(AND(AT194&lt;4,AT194&gt;0),AT194&gt;5)),Wydruk!$AE$8,Wydruk!$AE$11))))))</f>
        <v>Uzupełnij liczby godzin tygodniowego planu</v>
      </c>
      <c r="C198" s="324"/>
      <c r="D198" s="324"/>
      <c r="E198" s="324"/>
      <c r="F198" s="173">
        <f>luty!F198</f>
        <v>0</v>
      </c>
      <c r="G198" s="184">
        <f>luty!G198</f>
        <v>0</v>
      </c>
      <c r="H198" s="191">
        <f t="shared" ref="H198" si="3295">IF(OR($G198=0,$F198=0,$G198="",$F198=""),0,$G198/$F198)</f>
        <v>0</v>
      </c>
      <c r="I198" s="193"/>
      <c r="J198" s="176">
        <f t="shared" ref="J198" si="3296">IF($B187=$B193,IF(L193+L188&gt;0,1,0)+IF(M193+M188&gt;0,1,0)+IF(N193+N188&gt;0,1,0)+IF(O193+O188&gt;0,1,0)+IF(P193+P188&gt;0,1,0)+IF(Q193+Q188&gt;0,1,0)+IF(R193+R188&gt;0,1,0),J194)</f>
        <v>0</v>
      </c>
      <c r="K198" s="133">
        <f t="shared" ref="K198" si="3297">IF(OR($B193=$B199,J198=0,(K194-Q198+O198)&lt;=0),0,(K194-Q198+O198)/J198)</f>
        <v>0</v>
      </c>
      <c r="L198" s="137">
        <f t="shared" ref="L198" si="3298">IF(K198*(7-J195)&lt;=0,0,K198*(7-J195))</f>
        <v>0</v>
      </c>
      <c r="M198" s="311">
        <f t="shared" ref="M198" si="3299">ROUND(IF(OR(K195-K198*(7-J195)+P198&lt;0,$B193=$B199,K198&lt;=0,K195=0),0,IF(K195-K198*(7-J195)+P198&gt;Q198-O198+P198,Q198-O198+P198,K195-K198*(7-J195)+P198)),1)</f>
        <v>0</v>
      </c>
      <c r="N198" s="312"/>
      <c r="O198" s="139">
        <f t="shared" ref="O198" si="3300">IF(OR($B193=$B199,J194=0),0,IF($B193=$B187,J193,$F193))</f>
        <v>0</v>
      </c>
      <c r="P198" s="30">
        <f t="shared" ref="P198" si="3301">IF(OR($B193=$B199,J198=0),0,$G195-$G194)</f>
        <v>0</v>
      </c>
      <c r="Q198" s="134">
        <f t="shared" ref="Q198" si="3302">IF(OR($B193=$B199,J198=0),0,J197)</f>
        <v>0</v>
      </c>
      <c r="R198" s="138">
        <f t="shared" ref="R198" si="3303">IF($B193=$B199,0,K195)</f>
        <v>0</v>
      </c>
      <c r="S198" s="176">
        <f t="shared" ref="S198" si="3304">IF($B187=$B193,IF(U193+U188&gt;0,1,0)+IF(V193+V188&gt;0,1,0)+IF(W193+W188&gt;0,1,0)+IF(X193+X188&gt;0,1,0)+IF(Y193+Y188&gt;0,1,0)+IF(Z193+Z188&gt;0,1,0)+IF(AA193+AA188&gt;0,1,0),S194)</f>
        <v>0</v>
      </c>
      <c r="T198" s="133">
        <f t="shared" ref="T198" si="3305">IF(OR($B193=$B199,S198=0,(T194-Z198+X198)&lt;=0),0,(T194-Z198+X198)/S198)</f>
        <v>0</v>
      </c>
      <c r="U198" s="137">
        <f t="shared" ref="U198" si="3306">IF(T198*(7-S195)&lt;=0,0,T198*(7-S195))</f>
        <v>0</v>
      </c>
      <c r="V198" s="311">
        <f t="shared" ref="V198" si="3307">ROUND(IF(OR(T195-T198*(7-S195)+Y198&lt;0,$B193=$B199,T198&lt;=0,T195=0),0,IF(T195-T198*(7-S195)+Y198&gt;Z198-X198+Y198,Z198-X198+Y198,T195-T198*(7-S195)+Y198)),1)</f>
        <v>0</v>
      </c>
      <c r="W198" s="312"/>
      <c r="X198" s="139">
        <f t="shared" ref="X198" si="3308">IF(OR($B193=$B199,S194=0),0,IF($B193=$B187,S193,$F193))</f>
        <v>0</v>
      </c>
      <c r="Y198" s="30">
        <f t="shared" ref="Y198" si="3309">IF(OR($B193=$B199,S198=0),0,$G195-$G194)</f>
        <v>0</v>
      </c>
      <c r="Z198" s="134">
        <f t="shared" ref="Z198" si="3310">IF(OR($B193=$B199,S198=0),0,S197)</f>
        <v>0</v>
      </c>
      <c r="AA198" s="138">
        <f t="shared" ref="AA198" si="3311">IF($B193=$B199,0,T195)</f>
        <v>0</v>
      </c>
      <c r="AB198" s="176">
        <f t="shared" ref="AB198" si="3312">IF($B187=$B193,IF(AD193+AD188&gt;0,1,0)+IF(AE193+AE188&gt;0,1,0)+IF(AF193+AF188&gt;0,1,0)+IF(AG193+AG188&gt;0,1,0)+IF(AH193+AH188&gt;0,1,0)+IF(AI193+AI188&gt;0,1,0)+IF(AJ193+AJ188&gt;0,1,0),AB194)</f>
        <v>0</v>
      </c>
      <c r="AC198" s="133">
        <f t="shared" ref="AC198" si="3313">IF(OR($B193=$B199,AB198=0,(AC194-AI198+AG198)&lt;=0),0,(AC194-AI198+AG198)/AB198)</f>
        <v>0</v>
      </c>
      <c r="AD198" s="137">
        <f t="shared" ref="AD198" si="3314">IF(AC198*(7-AB195)&lt;=0,0,AC198*(7-AB195))</f>
        <v>0</v>
      </c>
      <c r="AE198" s="311">
        <f t="shared" ref="AE198" si="3315">ROUND(IF(OR(AC195-AC198*(7-AB195)+AH198&lt;0,$B193=$B199,AC198&lt;=0,AC195=0),0,IF(AC195-AC198*(7-AB195)+AH198&gt;AI198-AG198+AH198,AI198-AG198+AH198,AC195-AC198*(7-AB195)+AH198)),1)</f>
        <v>0</v>
      </c>
      <c r="AF198" s="312"/>
      <c r="AG198" s="139">
        <f t="shared" ref="AG198" si="3316">IF(OR($B193=$B199,AB194=0),0,IF($B193=$B187,AB193,$F193))</f>
        <v>0</v>
      </c>
      <c r="AH198" s="30">
        <f t="shared" ref="AH198" si="3317">IF(OR($B193=$B199,AB198=0),0,$G195-$G194)</f>
        <v>0</v>
      </c>
      <c r="AI198" s="134">
        <f t="shared" ref="AI198" si="3318">IF(OR($B193=$B199,AB198=0),0,AB197)</f>
        <v>0</v>
      </c>
      <c r="AJ198" s="138">
        <f t="shared" ref="AJ198" si="3319">IF($B193=$B199,0,AC195)</f>
        <v>0</v>
      </c>
      <c r="AK198" s="176">
        <f t="shared" ref="AK198" si="3320">IF($B187=$B193,IF(AM193+AM188&gt;0,1,0)+IF(AN193+AN188&gt;0,1,0)+IF(AO193+AO188&gt;0,1,0)+IF(AP193+AP188&gt;0,1,0)+IF(AQ193+AQ188&gt;0,1,0)+IF(AR193+AR188&gt;0,1,0)+IF(AS193+AS188&gt;0,1,0),AK194)</f>
        <v>0</v>
      </c>
      <c r="AL198" s="133">
        <f t="shared" ref="AL198" si="3321">IF(OR($B193=$B199,AK198=0,(AL194-AR198+AP198)&lt;=0),0,(AL194-AR198+AP198)/AK198)</f>
        <v>0</v>
      </c>
      <c r="AM198" s="137">
        <f t="shared" ref="AM198" si="3322">IF(AL198*(7-AK195)&lt;=0,0,AL198*(7-AK195))</f>
        <v>0</v>
      </c>
      <c r="AN198" s="311">
        <f t="shared" ref="AN198" si="3323">ROUND(IF(OR(AL195-AL198*(7-AK195)+AQ198&lt;0,$B193=$B199,AL198&lt;=0,AL195=0),0,IF(AL195-AL198*(7-AK195)+AQ198&gt;AR198-AP198+AQ198,AR198-AP198+AQ198,AL195-AL198*(7-AK195)+AQ198)),1)</f>
        <v>0</v>
      </c>
      <c r="AO198" s="312"/>
      <c r="AP198" s="139">
        <f t="shared" ref="AP198" si="3324">IF(OR($B193=$B199,AK194=0),0,IF($B193=$B187,AK193,$F193))</f>
        <v>0</v>
      </c>
      <c r="AQ198" s="30">
        <f t="shared" ref="AQ198" si="3325">IF(OR($B193=$B199,AK198=0),0,$G195-$G194)</f>
        <v>0</v>
      </c>
      <c r="AR198" s="134">
        <f t="shared" ref="AR198" si="3326">IF(OR($B193=$B199,AK198=0),0,AK197)</f>
        <v>0</v>
      </c>
      <c r="AS198" s="138">
        <f t="shared" ref="AS198" si="3327">IF($B193=$B199,0,AL195)</f>
        <v>0</v>
      </c>
      <c r="AT198" s="176">
        <f t="shared" ref="AT198" si="3328">IF($B187=$B193,IF(AV193+AV188&gt;0,1,0)+IF(AW193+AW188&gt;0,1,0)+IF(AX193+AX188&gt;0,1,0)+IF(AY193+AY188&gt;0,1,0)+IF(AZ193+AZ188&gt;0,1,0)+IF(BA193+BA188&gt;0,1,0)+IF(BB193+BB188&gt;0,1,0),AT194)</f>
        <v>0</v>
      </c>
      <c r="AU198" s="133">
        <f t="shared" ref="AU198" si="3329">IF(OR($B193=$B199,AT198=0,(AU194-BA198+AY198)&lt;=0),0,(AU194-BA198+AY198)/AT198)</f>
        <v>0</v>
      </c>
      <c r="AV198" s="137">
        <f t="shared" ref="AV198" si="3330">IF(AU198*(7-AT195)&lt;=0,0,AU198*(7-AT195))</f>
        <v>0</v>
      </c>
      <c r="AW198" s="311">
        <f t="shared" ref="AW198" si="3331">ROUND(IF(OR(AU195-AU198*(7-AT195)+AZ198&lt;0,$B193=$B199,AU198&lt;=0,AU195=0),0,IF(AU195-AU198*(7-AT195)+AZ198&gt;BA198-AY198+AZ198,BA198-AY198+AZ198,AU195-AU198*(7-AT195)+AZ198)),1)</f>
        <v>0</v>
      </c>
      <c r="AX198" s="312"/>
      <c r="AY198" s="139">
        <f t="shared" ref="AY198" si="3332">IF(OR($B193=$B199,AT194=0),0,IF($B193=$B187,AT193,$F193))</f>
        <v>0</v>
      </c>
      <c r="AZ198" s="30">
        <f t="shared" ref="AZ198" si="3333">IF(OR($B193=$B199,AT198=0),0,$G195-$G194)</f>
        <v>0</v>
      </c>
      <c r="BA198" s="134">
        <f t="shared" ref="BA198" si="3334">IF(OR($B193=$B199,AT198=0),0,AT197)</f>
        <v>0</v>
      </c>
      <c r="BB198" s="138">
        <f t="shared" ref="BB198" si="3335">IF($B193=$B199,0,AU195)</f>
        <v>0</v>
      </c>
    </row>
    <row r="199" spans="1:54" ht="15.75" x14ac:dyDescent="0.2">
      <c r="A199" s="1">
        <f t="shared" ref="A199" si="3336">IF(B199="","1. Niewypełnione",B199)</f>
        <v>0</v>
      </c>
      <c r="B199" s="320">
        <f>luty!B199</f>
        <v>0</v>
      </c>
      <c r="C199" s="321">
        <f>luty!C199</f>
        <v>0</v>
      </c>
      <c r="D199" s="321">
        <f>luty!D199</f>
        <v>0</v>
      </c>
      <c r="E199" s="321">
        <f>luty!E199</f>
        <v>0</v>
      </c>
      <c r="F199" s="177">
        <f>luty!F199</f>
        <v>18</v>
      </c>
      <c r="G199" s="185">
        <f>luty!G199</f>
        <v>18</v>
      </c>
      <c r="H199" s="177"/>
      <c r="I199" s="192">
        <f t="shared" ref="I199:I203" si="3337">K199+T199+AC199+AL199+AU199</f>
        <v>0</v>
      </c>
      <c r="J199" s="186">
        <f t="shared" ref="J199" si="3338">IF(OR($B199=$B205,J202=0),0,ROUND((K200+P204)/J202,0))</f>
        <v>0</v>
      </c>
      <c r="K199" s="51">
        <f t="shared" ref="K199:K200" si="3339">SUM(L199:R199)</f>
        <v>0</v>
      </c>
      <c r="L199" s="52">
        <f>luty!L199</f>
        <v>0</v>
      </c>
      <c r="M199" s="52">
        <f>luty!M199</f>
        <v>0</v>
      </c>
      <c r="N199" s="52">
        <f>luty!N199</f>
        <v>0</v>
      </c>
      <c r="O199" s="52">
        <f>luty!O199</f>
        <v>0</v>
      </c>
      <c r="P199" s="53">
        <f>luty!P199</f>
        <v>0</v>
      </c>
      <c r="Q199" s="54">
        <f>luty!Q199</f>
        <v>0</v>
      </c>
      <c r="R199" s="55">
        <f>luty!R199</f>
        <v>0</v>
      </c>
      <c r="S199" s="188">
        <f t="shared" ref="S199" si="3340">IF(OR($B199=$B205,S202=0),0,ROUND((T200+Y204)/S202,0))</f>
        <v>0</v>
      </c>
      <c r="T199" s="51">
        <f t="shared" ref="T199:T200" si="3341">SUM(U199:AA199)</f>
        <v>0</v>
      </c>
      <c r="U199" s="52">
        <f>luty!U199</f>
        <v>0</v>
      </c>
      <c r="V199" s="52">
        <f>luty!V199</f>
        <v>0</v>
      </c>
      <c r="W199" s="52">
        <f>luty!W199</f>
        <v>0</v>
      </c>
      <c r="X199" s="52">
        <f>luty!X199</f>
        <v>0</v>
      </c>
      <c r="Y199" s="53">
        <f>luty!Y199</f>
        <v>0</v>
      </c>
      <c r="Z199" s="54">
        <f>luty!Z199</f>
        <v>0</v>
      </c>
      <c r="AA199" s="55">
        <f>luty!AA199</f>
        <v>0</v>
      </c>
      <c r="AB199" s="188">
        <f t="shared" ref="AB199" si="3342">IF(OR($B199=$B205,AB202=0),0,ROUND((AC200+AH204)/AB202,0))</f>
        <v>0</v>
      </c>
      <c r="AC199" s="51">
        <f t="shared" ref="AC199:AC200" si="3343">SUM(AD199:AJ199)</f>
        <v>0</v>
      </c>
      <c r="AD199" s="52">
        <f>luty!AD199</f>
        <v>0</v>
      </c>
      <c r="AE199" s="52">
        <f>luty!AE199</f>
        <v>0</v>
      </c>
      <c r="AF199" s="52">
        <f>luty!AF199</f>
        <v>0</v>
      </c>
      <c r="AG199" s="52">
        <f>luty!AG199</f>
        <v>0</v>
      </c>
      <c r="AH199" s="53">
        <f>luty!AH199</f>
        <v>0</v>
      </c>
      <c r="AI199" s="54">
        <f>luty!AI199</f>
        <v>0</v>
      </c>
      <c r="AJ199" s="55">
        <f>luty!AJ199</f>
        <v>0</v>
      </c>
      <c r="AK199" s="188">
        <f t="shared" ref="AK199" si="3344">IF(OR($B199=$B205,AK202=0),0,ROUND((AL200+AQ204)/AK202,0))</f>
        <v>0</v>
      </c>
      <c r="AL199" s="51">
        <f t="shared" ref="AL199:AL200" si="3345">SUM(AM199:AS199)</f>
        <v>0</v>
      </c>
      <c r="AM199" s="52">
        <f>luty!AM199</f>
        <v>0</v>
      </c>
      <c r="AN199" s="52">
        <f>luty!AN199</f>
        <v>0</v>
      </c>
      <c r="AO199" s="52">
        <f>luty!AO199</f>
        <v>0</v>
      </c>
      <c r="AP199" s="52">
        <f>luty!AP199</f>
        <v>0</v>
      </c>
      <c r="AQ199" s="53">
        <f>luty!AQ199</f>
        <v>0</v>
      </c>
      <c r="AR199" s="54">
        <f>luty!AR199</f>
        <v>0</v>
      </c>
      <c r="AS199" s="55">
        <f>luty!AS199</f>
        <v>0</v>
      </c>
      <c r="AT199" s="188">
        <f t="shared" ref="AT199" si="3346">IF(OR($B199=$B205,AT202=0),0,ROUND((AU200+AZ204)/AT202,0))</f>
        <v>0</v>
      </c>
      <c r="AU199" s="51">
        <f t="shared" ref="AU199:AU200" si="3347">SUM(AV199:BB199)</f>
        <v>0</v>
      </c>
      <c r="AV199" s="52">
        <f t="shared" ref="AV199" si="3348">IF(SUM($AM$9:$AS$9)=SUM($AV$9:$BB$9),AM199,IF(AND(SUM($AV$9:$BB$9)&gt;42,SUM($AV$9:$BB$9)&lt;49),AM199,0))</f>
        <v>0</v>
      </c>
      <c r="AW199" s="52">
        <f t="shared" ref="AW199" si="3349">IF(SUM($AM$9:$AS$9)=SUM($AV$9:$BB$9),AN199,IF(AND(SUM($AV$9:$BB$9)&gt;42,SUM($AV$9:$BB$9)&lt;49),AN199,0))</f>
        <v>0</v>
      </c>
      <c r="AX199" s="52">
        <f t="shared" ref="AX199" si="3350">IF(SUM($AM$9:$AS$9)=SUM($AV$9:$BB$9),AO199,IF(AND(SUM($AV$9:$BB$9)&gt;42,SUM($AV$9:$BB$9)&lt;49),AO199,0))</f>
        <v>0</v>
      </c>
      <c r="AY199" s="52">
        <f t="shared" ref="AY199" si="3351">IF(SUM($AM$9:$AS$9)=SUM($AV$9:$BB$9),AP199,IF(AND(SUM($AV$9:$BB$9)&gt;42,SUM($AV$9:$BB$9)&lt;49),AP199,0))</f>
        <v>0</v>
      </c>
      <c r="AZ199" s="53">
        <f t="shared" ref="AZ199" si="3352">IF(SUM($AM$9:$AS$9)=SUM($AV$9:$BB$9),AQ199,IF(AND(SUM($AV$9:$BB$9)&gt;42,SUM($AV$9:$BB$9)&lt;49),AQ199,0))</f>
        <v>0</v>
      </c>
      <c r="BA199" s="54">
        <f t="shared" ref="BA199" si="3353">IF(SUM($AM$9:$AS$9)=SUM($AV$9:$BB$9),AR199,IF(AND(SUM($AV$9:$BB$9)&gt;42,SUM($AV$9:$BB$9)&lt;49),AR199,0))</f>
        <v>0</v>
      </c>
      <c r="BB199" s="55">
        <f t="shared" ref="BB199" si="3354">IF(SUM($AM$9:$AS$9)=SUM($AV$9:$BB$9),AS199,IF(AND(SUM($AV$9:$BB$9)&gt;42,SUM($AV$9:$BB$9)&lt;49),AS199,0))</f>
        <v>0</v>
      </c>
    </row>
    <row r="200" spans="1:54" ht="12.75" hidden="1" customHeight="1" x14ac:dyDescent="0.2">
      <c r="B200" s="93"/>
      <c r="C200" s="94"/>
      <c r="D200" s="95"/>
      <c r="E200" s="115"/>
      <c r="F200" s="140" t="b">
        <f t="shared" ref="F200" si="3355">IF($B193=$B199,OR(F194,G199&lt;F199),G199&lt;F199)</f>
        <v>0</v>
      </c>
      <c r="G200" s="189">
        <f t="shared" ref="G200" si="3356">IF(AND($B193=$B199,$B193&lt;&gt;"",$B193&lt;&gt;0),G199+G194,G199)</f>
        <v>18</v>
      </c>
      <c r="H200" s="120"/>
      <c r="I200" s="165">
        <f t="shared" si="3337"/>
        <v>0</v>
      </c>
      <c r="J200" s="194">
        <f t="shared" ref="J200" si="3357">7-COUNTIF(L199:R199,0)-COUNTIF(L199:R199,"")</f>
        <v>0</v>
      </c>
      <c r="K200" s="22">
        <f t="shared" si="3339"/>
        <v>0</v>
      </c>
      <c r="L200" s="35">
        <f t="shared" ref="L200:R200" si="3358">IF($B193=$B199,L199+L194,L199)</f>
        <v>0</v>
      </c>
      <c r="M200" s="35">
        <f t="shared" si="3358"/>
        <v>0</v>
      </c>
      <c r="N200" s="35">
        <f t="shared" si="3358"/>
        <v>0</v>
      </c>
      <c r="O200" s="35">
        <f t="shared" si="3358"/>
        <v>0</v>
      </c>
      <c r="P200" s="36">
        <f t="shared" si="3358"/>
        <v>0</v>
      </c>
      <c r="Q200" s="37">
        <f t="shared" si="3358"/>
        <v>0</v>
      </c>
      <c r="R200" s="38">
        <f t="shared" si="3358"/>
        <v>0</v>
      </c>
      <c r="S200" s="194">
        <f t="shared" ref="S200" si="3359">7-COUNTIF(U199:AA199,0)-COUNTIF(U199:AA199,"")</f>
        <v>0</v>
      </c>
      <c r="T200" s="22">
        <f t="shared" si="3341"/>
        <v>0</v>
      </c>
      <c r="U200" s="35">
        <f t="shared" ref="U200:AA200" si="3360">IF($B193=$B199,U199+U194,U199)</f>
        <v>0</v>
      </c>
      <c r="V200" s="35">
        <f t="shared" si="3360"/>
        <v>0</v>
      </c>
      <c r="W200" s="35">
        <f t="shared" si="3360"/>
        <v>0</v>
      </c>
      <c r="X200" s="35">
        <f t="shared" si="3360"/>
        <v>0</v>
      </c>
      <c r="Y200" s="36">
        <f t="shared" si="3360"/>
        <v>0</v>
      </c>
      <c r="Z200" s="37">
        <f t="shared" si="3360"/>
        <v>0</v>
      </c>
      <c r="AA200" s="38">
        <f t="shared" si="3360"/>
        <v>0</v>
      </c>
      <c r="AB200" s="194">
        <f t="shared" ref="AB200" si="3361">7-COUNTIF(AD199:AJ199,0)-COUNTIF(AD199:AJ199,"")</f>
        <v>0</v>
      </c>
      <c r="AC200" s="22">
        <f t="shared" si="3343"/>
        <v>0</v>
      </c>
      <c r="AD200" s="35">
        <f t="shared" ref="AD200:AJ200" si="3362">IF($B193=$B199,AD199+AD194,AD199)</f>
        <v>0</v>
      </c>
      <c r="AE200" s="35">
        <f t="shared" si="3362"/>
        <v>0</v>
      </c>
      <c r="AF200" s="35">
        <f t="shared" si="3362"/>
        <v>0</v>
      </c>
      <c r="AG200" s="35">
        <f t="shared" si="3362"/>
        <v>0</v>
      </c>
      <c r="AH200" s="36">
        <f t="shared" si="3362"/>
        <v>0</v>
      </c>
      <c r="AI200" s="37">
        <f t="shared" si="3362"/>
        <v>0</v>
      </c>
      <c r="AJ200" s="38">
        <f t="shared" si="3362"/>
        <v>0</v>
      </c>
      <c r="AK200" s="194">
        <f t="shared" ref="AK200" si="3363">7-COUNTIF(AM199:AS199,0)-COUNTIF(AM199:AS199,"")</f>
        <v>0</v>
      </c>
      <c r="AL200" s="22">
        <f t="shared" si="3345"/>
        <v>0</v>
      </c>
      <c r="AM200" s="35">
        <f t="shared" ref="AM200:AS200" si="3364">IF($B193=$B199,AM199+AM194,AM199)</f>
        <v>0</v>
      </c>
      <c r="AN200" s="35">
        <f t="shared" si="3364"/>
        <v>0</v>
      </c>
      <c r="AO200" s="35">
        <f t="shared" si="3364"/>
        <v>0</v>
      </c>
      <c r="AP200" s="35">
        <f t="shared" si="3364"/>
        <v>0</v>
      </c>
      <c r="AQ200" s="36">
        <f t="shared" si="3364"/>
        <v>0</v>
      </c>
      <c r="AR200" s="37">
        <f t="shared" si="3364"/>
        <v>0</v>
      </c>
      <c r="AS200" s="38">
        <f t="shared" si="3364"/>
        <v>0</v>
      </c>
      <c r="AT200" s="194">
        <f t="shared" ref="AT200" si="3365">7-COUNTIF(AV199:BB199,0)-COUNTIF(AV199:BB199,"")</f>
        <v>0</v>
      </c>
      <c r="AU200" s="22">
        <f t="shared" si="3347"/>
        <v>0</v>
      </c>
      <c r="AV200" s="35">
        <f t="shared" ref="AV200:BB200" si="3366">IF($B193=$B199,AV199+AV194,AV199)</f>
        <v>0</v>
      </c>
      <c r="AW200" s="35">
        <f t="shared" si="3366"/>
        <v>0</v>
      </c>
      <c r="AX200" s="35">
        <f t="shared" si="3366"/>
        <v>0</v>
      </c>
      <c r="AY200" s="35">
        <f t="shared" si="3366"/>
        <v>0</v>
      </c>
      <c r="AZ200" s="36">
        <f t="shared" si="3366"/>
        <v>0</v>
      </c>
      <c r="BA200" s="37">
        <f t="shared" si="3366"/>
        <v>0</v>
      </c>
      <c r="BB200" s="38">
        <f t="shared" si="3366"/>
        <v>0</v>
      </c>
    </row>
    <row r="201" spans="1:54" ht="15" hidden="1" customHeight="1" x14ac:dyDescent="0.2">
      <c r="B201" s="116"/>
      <c r="C201" s="117"/>
      <c r="D201" s="118"/>
      <c r="E201" s="119"/>
      <c r="F201" s="92"/>
      <c r="G201" s="190">
        <f t="shared" ref="G201" si="3367">IF(AND($B193=$B199,$B193&lt;&gt;"",$B193&lt;&gt;0),F199+G195,F199)</f>
        <v>18</v>
      </c>
      <c r="H201" s="121"/>
      <c r="I201" s="165">
        <f t="shared" si="3337"/>
        <v>0</v>
      </c>
      <c r="J201" s="195">
        <f t="shared" ref="J201" si="3368">IF($B199=$B193,COUNTIF(L201:R201,0),COUNTIF(L202:R202,0)+COUNTIF(L202:R202,""))</f>
        <v>7</v>
      </c>
      <c r="K201" s="39">
        <f t="shared" ref="K201:R201" si="3369">IF($B193=$B199,K202+K195,K202)</f>
        <v>0</v>
      </c>
      <c r="L201" s="40">
        <f t="shared" si="3369"/>
        <v>0</v>
      </c>
      <c r="M201" s="40">
        <f t="shared" si="3369"/>
        <v>0</v>
      </c>
      <c r="N201" s="40">
        <f t="shared" si="3369"/>
        <v>0</v>
      </c>
      <c r="O201" s="40">
        <f t="shared" si="3369"/>
        <v>0</v>
      </c>
      <c r="P201" s="41">
        <f t="shared" si="3369"/>
        <v>0</v>
      </c>
      <c r="Q201" s="42">
        <f t="shared" si="3369"/>
        <v>0</v>
      </c>
      <c r="R201" s="43">
        <f t="shared" si="3369"/>
        <v>0</v>
      </c>
      <c r="S201" s="195">
        <f t="shared" ref="S201" si="3370">IF($B199=$B193,COUNTIF(U201:AA201,0),COUNTIF(U202:AA202,0)+COUNTIF(U202:AA202,""))</f>
        <v>7</v>
      </c>
      <c r="T201" s="39">
        <f t="shared" ref="T201:AA201" si="3371">IF($B193=$B199,T202+T195,T202)</f>
        <v>0</v>
      </c>
      <c r="U201" s="40">
        <f t="shared" si="3371"/>
        <v>0</v>
      </c>
      <c r="V201" s="40">
        <f t="shared" si="3371"/>
        <v>0</v>
      </c>
      <c r="W201" s="40">
        <f t="shared" si="3371"/>
        <v>0</v>
      </c>
      <c r="X201" s="40">
        <f t="shared" si="3371"/>
        <v>0</v>
      </c>
      <c r="Y201" s="41">
        <f t="shared" si="3371"/>
        <v>0</v>
      </c>
      <c r="Z201" s="42">
        <f t="shared" si="3371"/>
        <v>0</v>
      </c>
      <c r="AA201" s="43">
        <f t="shared" si="3371"/>
        <v>0</v>
      </c>
      <c r="AB201" s="195">
        <f t="shared" ref="AB201" si="3372">IF($B199=$B193,COUNTIF(AD201:AJ201,0),COUNTIF(AD202:AJ202,0)+COUNTIF(AD202:AJ202,""))</f>
        <v>7</v>
      </c>
      <c r="AC201" s="39">
        <f t="shared" ref="AC201:AJ201" si="3373">IF($B193=$B199,AC202+AC195,AC202)</f>
        <v>0</v>
      </c>
      <c r="AD201" s="40">
        <f t="shared" si="3373"/>
        <v>0</v>
      </c>
      <c r="AE201" s="40">
        <f t="shared" si="3373"/>
        <v>0</v>
      </c>
      <c r="AF201" s="40">
        <f t="shared" si="3373"/>
        <v>0</v>
      </c>
      <c r="AG201" s="40">
        <f t="shared" si="3373"/>
        <v>0</v>
      </c>
      <c r="AH201" s="41">
        <f t="shared" si="3373"/>
        <v>0</v>
      </c>
      <c r="AI201" s="42">
        <f t="shared" si="3373"/>
        <v>0</v>
      </c>
      <c r="AJ201" s="43">
        <f t="shared" si="3373"/>
        <v>0</v>
      </c>
      <c r="AK201" s="195">
        <f t="shared" ref="AK201" si="3374">IF($B199=$B193,COUNTIF(AM201:AS201,0),COUNTIF(AM202:AS202,0)+COUNTIF(AM202:AS202,""))</f>
        <v>7</v>
      </c>
      <c r="AL201" s="39">
        <f t="shared" ref="AL201:AS201" si="3375">IF($B193=$B199,AL202+AL195,AL202)</f>
        <v>0</v>
      </c>
      <c r="AM201" s="40">
        <f t="shared" si="3375"/>
        <v>0</v>
      </c>
      <c r="AN201" s="40">
        <f t="shared" si="3375"/>
        <v>0</v>
      </c>
      <c r="AO201" s="40">
        <f t="shared" si="3375"/>
        <v>0</v>
      </c>
      <c r="AP201" s="40">
        <f t="shared" si="3375"/>
        <v>0</v>
      </c>
      <c r="AQ201" s="41">
        <f t="shared" si="3375"/>
        <v>0</v>
      </c>
      <c r="AR201" s="42">
        <f t="shared" si="3375"/>
        <v>0</v>
      </c>
      <c r="AS201" s="43">
        <f t="shared" si="3375"/>
        <v>0</v>
      </c>
      <c r="AT201" s="195">
        <f t="shared" ref="AT201" si="3376">IF($B199=$B193,COUNTIF(AV201:BB201,0),COUNTIF(AV202:BB202,0)+COUNTIF(AV202:BB202,""))</f>
        <v>7</v>
      </c>
      <c r="AU201" s="39">
        <f t="shared" ref="AU201:BB201" si="3377">IF($B193=$B199,AU202+AU195,AU202)</f>
        <v>0</v>
      </c>
      <c r="AV201" s="40">
        <f t="shared" si="3377"/>
        <v>0</v>
      </c>
      <c r="AW201" s="40">
        <f t="shared" si="3377"/>
        <v>0</v>
      </c>
      <c r="AX201" s="40">
        <f t="shared" si="3377"/>
        <v>0</v>
      </c>
      <c r="AY201" s="40">
        <f t="shared" si="3377"/>
        <v>0</v>
      </c>
      <c r="AZ201" s="41">
        <f t="shared" si="3377"/>
        <v>0</v>
      </c>
      <c r="BA201" s="42">
        <f t="shared" si="3377"/>
        <v>0</v>
      </c>
      <c r="BB201" s="43">
        <f t="shared" si="3377"/>
        <v>0</v>
      </c>
    </row>
    <row r="202" spans="1:54" ht="15.75" customHeight="1" x14ac:dyDescent="0.2">
      <c r="A202" s="1">
        <f t="shared" ref="A202" si="3378">A199</f>
        <v>0</v>
      </c>
      <c r="B202" s="313">
        <f t="shared" ref="B202" si="3379">B196+1</f>
        <v>31</v>
      </c>
      <c r="C202" s="314"/>
      <c r="D202" s="314"/>
      <c r="E202" s="314"/>
      <c r="F202" s="31"/>
      <c r="G202" s="183"/>
      <c r="H202" s="122">
        <f t="shared" ref="H202" si="3380">5-COUNTIF(AU199,0)-COUNTIF(AL199,0)-COUNTIF(AC199,0)-COUNTIF(T199,0)-COUNTIF(K199,0)</f>
        <v>0</v>
      </c>
      <c r="I202" s="165">
        <f t="shared" si="3337"/>
        <v>0</v>
      </c>
      <c r="J202" s="187">
        <f t="shared" ref="J202" si="3381">IF($B199=$B193,J196+IF($F199&lt;&gt;$G199,(K199+$G201-$G200)/$F199,K199/$F199),IF($F199&lt;&gt;G199,(K199+$G201-$G200)/$F199,K199/$F199))</f>
        <v>0</v>
      </c>
      <c r="K202" s="7">
        <f t="shared" ref="K202:K203" si="3382">SUM(L202:R202)</f>
        <v>0</v>
      </c>
      <c r="L202" s="26">
        <f t="shared" ref="L202:R202" si="3383">L199</f>
        <v>0</v>
      </c>
      <c r="M202" s="26">
        <f t="shared" si="3383"/>
        <v>0</v>
      </c>
      <c r="N202" s="26">
        <f t="shared" si="3383"/>
        <v>0</v>
      </c>
      <c r="O202" s="26">
        <f t="shared" si="3383"/>
        <v>0</v>
      </c>
      <c r="P202" s="26">
        <f t="shared" si="3383"/>
        <v>0</v>
      </c>
      <c r="Q202" s="29">
        <f t="shared" si="3383"/>
        <v>0</v>
      </c>
      <c r="R202" s="23">
        <f t="shared" si="3383"/>
        <v>0</v>
      </c>
      <c r="S202" s="187">
        <f t="shared" ref="S202" si="3384">IF($B199=$B193,S196+IF($F199&lt;&gt;$G199,(T199+$G201-$G200)/$F199,T199/$F199),IF($F199&lt;&gt;P199,(T199+$G201-$G200)/$F199,T199/$F199))</f>
        <v>0</v>
      </c>
      <c r="T202" s="7">
        <f t="shared" ref="T202:T203" si="3385">SUM(U202:AA202)</f>
        <v>0</v>
      </c>
      <c r="U202" s="26">
        <f t="shared" ref="U202:AA202" si="3386">U199</f>
        <v>0</v>
      </c>
      <c r="V202" s="26">
        <f t="shared" si="3386"/>
        <v>0</v>
      </c>
      <c r="W202" s="26">
        <f t="shared" si="3386"/>
        <v>0</v>
      </c>
      <c r="X202" s="26">
        <f t="shared" si="3386"/>
        <v>0</v>
      </c>
      <c r="Y202" s="113">
        <f t="shared" si="3386"/>
        <v>0</v>
      </c>
      <c r="Z202" s="29">
        <f t="shared" si="3386"/>
        <v>0</v>
      </c>
      <c r="AA202" s="23">
        <f t="shared" si="3386"/>
        <v>0</v>
      </c>
      <c r="AB202" s="187">
        <f t="shared" ref="AB202" si="3387">IF($B199=$B193,AB196+IF($F199&lt;&gt;$G199,(AC199+$G201-$G200)/$F199,AC199/$F199),IF($F199&lt;&gt;Y199,(AC199+$G201-$G200)/$F199,AC199/$F199))</f>
        <v>0</v>
      </c>
      <c r="AC202" s="7">
        <f t="shared" ref="AC202:AC203" si="3388">SUM(AD202:AJ202)</f>
        <v>0</v>
      </c>
      <c r="AD202" s="26">
        <f t="shared" ref="AD202:AJ202" si="3389">AD199</f>
        <v>0</v>
      </c>
      <c r="AE202" s="26">
        <f t="shared" si="3389"/>
        <v>0</v>
      </c>
      <c r="AF202" s="26">
        <f t="shared" si="3389"/>
        <v>0</v>
      </c>
      <c r="AG202" s="26">
        <f t="shared" si="3389"/>
        <v>0</v>
      </c>
      <c r="AH202" s="113">
        <f t="shared" si="3389"/>
        <v>0</v>
      </c>
      <c r="AI202" s="29">
        <f t="shared" si="3389"/>
        <v>0</v>
      </c>
      <c r="AJ202" s="23">
        <f t="shared" si="3389"/>
        <v>0</v>
      </c>
      <c r="AK202" s="187">
        <f t="shared" ref="AK202" si="3390">IF($B199=$B193,AK196+IF($F199&lt;&gt;$G199,(AL199+$G201-$G200)/$F199,AL199/$F199),IF($F199&lt;&gt;AH199,(AL199+$G201-$G200)/$F199,AL199/$F199))</f>
        <v>0</v>
      </c>
      <c r="AL202" s="7">
        <f t="shared" ref="AL202:AL203" si="3391">SUM(AM202:AS202)</f>
        <v>0</v>
      </c>
      <c r="AM202" s="26">
        <f t="shared" ref="AM202:AS202" si="3392">AM199</f>
        <v>0</v>
      </c>
      <c r="AN202" s="26">
        <f t="shared" si="3392"/>
        <v>0</v>
      </c>
      <c r="AO202" s="26">
        <f t="shared" si="3392"/>
        <v>0</v>
      </c>
      <c r="AP202" s="26">
        <f t="shared" si="3392"/>
        <v>0</v>
      </c>
      <c r="AQ202" s="113">
        <f t="shared" si="3392"/>
        <v>0</v>
      </c>
      <c r="AR202" s="29">
        <f t="shared" si="3392"/>
        <v>0</v>
      </c>
      <c r="AS202" s="23">
        <f t="shared" si="3392"/>
        <v>0</v>
      </c>
      <c r="AT202" s="187">
        <f t="shared" ref="AT202" si="3393">IF($B199=$B193,AT196+IF($F199&lt;&gt;$G199,(AU199+$G201-$G200)/$F199,AU199/$F199),IF($F199&lt;&gt;AQ199,(AU199+$G201-$G200)/$F199,AU199/$F199))</f>
        <v>0</v>
      </c>
      <c r="AU202" s="7">
        <f t="shared" ref="AU202:AU203" si="3394">SUM(AV202:BB202)</f>
        <v>0</v>
      </c>
      <c r="AV202" s="6">
        <f t="shared" ref="AV202" si="3395">IF(SUM($AM$9:$AS$9)=SUM($AV$9:$BB$9),AV199,IF(AND(SUM($AV$9:$BB$9)&gt;42,SUM($AV$9:$BB$9)&lt;49),AV199,0))</f>
        <v>0</v>
      </c>
      <c r="AW202" s="6">
        <f t="shared" ref="AW202:BB202" si="3396">IF(SUM($AM$9:$AS$9)=SUM($AV$9:$BB$9),AW199,IF(AND(SUM($AV$9:$BB$9)&gt;42,SUM($AV$9:$BB$9)&lt;49),AW199,0))</f>
        <v>0</v>
      </c>
      <c r="AX202" s="6">
        <f t="shared" si="3396"/>
        <v>0</v>
      </c>
      <c r="AY202" s="6">
        <f t="shared" si="3396"/>
        <v>0</v>
      </c>
      <c r="AZ202" s="26">
        <f t="shared" si="3396"/>
        <v>0</v>
      </c>
      <c r="BA202" s="29">
        <f t="shared" si="3396"/>
        <v>0</v>
      </c>
      <c r="BB202" s="23">
        <f t="shared" si="3396"/>
        <v>0</v>
      </c>
    </row>
    <row r="203" spans="1:54" ht="15.75" customHeight="1" x14ac:dyDescent="0.2">
      <c r="A203" s="1">
        <f t="shared" ref="A203:A204" si="3397">A202</f>
        <v>0</v>
      </c>
      <c r="B203" s="313"/>
      <c r="C203" s="314"/>
      <c r="D203" s="314"/>
      <c r="E203" s="314"/>
      <c r="F203" s="31"/>
      <c r="G203" s="183"/>
      <c r="H203" s="123">
        <f t="shared" ref="H203" si="3398">IF($B199=$B193,H197+F203,$F203)</f>
        <v>0</v>
      </c>
      <c r="I203" s="165">
        <f t="shared" si="3337"/>
        <v>0</v>
      </c>
      <c r="J203" s="141">
        <f t="shared" ref="J203" si="3399">IF($H202=0,0,IF($B193=$B199,IF($H204&gt;0,$H204+J197,K199+J197),IF($H204&gt;0,$H204,K199)))</f>
        <v>0</v>
      </c>
      <c r="K203" s="7">
        <f t="shared" si="3382"/>
        <v>0</v>
      </c>
      <c r="L203" s="6"/>
      <c r="M203" s="6"/>
      <c r="N203" s="6"/>
      <c r="O203" s="6"/>
      <c r="P203" s="26"/>
      <c r="Q203" s="29"/>
      <c r="R203" s="23"/>
      <c r="S203" s="141">
        <f t="shared" ref="S203" si="3400">IF($H202=0,0,IF($B193=$B199,IF($H204&gt;0,$H204+S197,T199+S197),IF($H204&gt;0,$H204,T199)))</f>
        <v>0</v>
      </c>
      <c r="T203" s="7">
        <f t="shared" si="3385"/>
        <v>0</v>
      </c>
      <c r="U203" s="6"/>
      <c r="V203" s="6"/>
      <c r="W203" s="6"/>
      <c r="X203" s="6"/>
      <c r="Y203" s="26"/>
      <c r="Z203" s="29"/>
      <c r="AA203" s="23"/>
      <c r="AB203" s="141">
        <f t="shared" ref="AB203" si="3401">IF($H202=0,0,IF($B193=$B199,IF($H204&gt;0,$H204+AB197,AC199+AB197),IF($H204&gt;0,$H204,AC199)))</f>
        <v>0</v>
      </c>
      <c r="AC203" s="7">
        <f t="shared" si="3388"/>
        <v>0</v>
      </c>
      <c r="AD203" s="6"/>
      <c r="AE203" s="6"/>
      <c r="AF203" s="6"/>
      <c r="AG203" s="6"/>
      <c r="AH203" s="26"/>
      <c r="AI203" s="29"/>
      <c r="AJ203" s="23"/>
      <c r="AK203" s="141">
        <f t="shared" ref="AK203" si="3402">IF($H202=0,0,IF($B193=$B199,IF($H204&gt;0,$H204+AK197,AL199+AK197),IF($H204&gt;0,$H204,AL199)))</f>
        <v>0</v>
      </c>
      <c r="AL203" s="7">
        <f t="shared" si="3391"/>
        <v>0</v>
      </c>
      <c r="AM203" s="6"/>
      <c r="AN203" s="6"/>
      <c r="AO203" s="6"/>
      <c r="AP203" s="6"/>
      <c r="AQ203" s="26"/>
      <c r="AR203" s="29"/>
      <c r="AS203" s="23"/>
      <c r="AT203" s="141">
        <f t="shared" ref="AT203" si="3403">IF($H202=0,0,IF($B193=$B199,IF($H204&gt;0,$H204+AT197,AU199+AT197),IF($H204&gt;0,$H204,AU199)))</f>
        <v>0</v>
      </c>
      <c r="AU203" s="7">
        <f t="shared" si="3394"/>
        <v>0</v>
      </c>
      <c r="AV203" s="6"/>
      <c r="AW203" s="6"/>
      <c r="AX203" s="6"/>
      <c r="AY203" s="6"/>
      <c r="AZ203" s="26"/>
      <c r="BA203" s="29"/>
      <c r="BB203" s="23"/>
    </row>
    <row r="204" spans="1:54" ht="18.75" customHeight="1" thickBot="1" x14ac:dyDescent="0.25">
      <c r="A204" s="1">
        <f t="shared" si="3397"/>
        <v>0</v>
      </c>
      <c r="B204" s="323" t="str">
        <f>IF(B199="",Wydruk!$AE$6,IF(J200=0,Wydruk!$AE$7,IF(AND(G200&lt;G201,B199&lt;&gt;$B205),Wydruk!$AE$13,IF(AND($B199=$B193,$B199&lt;&gt;$B205),IF(OR(OR(J204&lt;4,J204&gt;5),OR(S204&lt;4,S204&gt;5),OR(AB204&lt;4,AB204&gt;5),OR(AK204&lt;4,AK204&gt;5),OR(AND(AT204&lt;4,AT204&gt;0),AT204&gt;5)),Wydruk!$AE$8,Wydruk!$AE$9),IF($B199=$B205,IF($F203&lt;&gt;0,Wydruk!$AE$12,Wydruk!$AE$10),IF(OR(OR(J200&lt;4,J200&gt;5),OR(S200&lt;4,S200&gt;5),OR(AB200&lt;4,AB200&gt;5),OR(AK200&lt;4,AK200&gt;5),OR(AND(AT200&lt;4,AT200&gt;0),AT200&gt;5)),Wydruk!$AE$8,Wydruk!$AE$11))))))</f>
        <v>Uzupełnij liczby godzin tygodniowego planu</v>
      </c>
      <c r="C204" s="324"/>
      <c r="D204" s="324"/>
      <c r="E204" s="324"/>
      <c r="F204" s="173">
        <f>luty!F204</f>
        <v>0</v>
      </c>
      <c r="G204" s="184">
        <f>luty!G204</f>
        <v>0</v>
      </c>
      <c r="H204" s="191">
        <f t="shared" ref="H204" si="3404">IF(OR($G204=0,$F204=0,$G204="",$F204=""),0,$G204/$F204)</f>
        <v>0</v>
      </c>
      <c r="I204" s="193"/>
      <c r="J204" s="176">
        <f t="shared" ref="J204" si="3405">IF($B193=$B199,IF(L199+L194&gt;0,1,0)+IF(M199+M194&gt;0,1,0)+IF(N199+N194&gt;0,1,0)+IF(O199+O194&gt;0,1,0)+IF(P199+P194&gt;0,1,0)+IF(Q199+Q194&gt;0,1,0)+IF(R199+R194&gt;0,1,0),J200)</f>
        <v>0</v>
      </c>
      <c r="K204" s="133">
        <f t="shared" ref="K204" si="3406">IF(OR($B199=$B205,J204=0,(K200-Q204+O204)&lt;=0),0,(K200-Q204+O204)/J204)</f>
        <v>0</v>
      </c>
      <c r="L204" s="137">
        <f t="shared" ref="L204" si="3407">IF(K204*(7-J201)&lt;=0,0,K204*(7-J201))</f>
        <v>0</v>
      </c>
      <c r="M204" s="311">
        <f t="shared" ref="M204" si="3408">ROUND(IF(OR(K201-K204*(7-J201)+P204&lt;0,$B199=$B205,K204&lt;=0,K201=0),0,IF(K201-K204*(7-J201)+P204&gt;Q204-O204+P204,Q204-O204+P204,K201-K204*(7-J201)+P204)),1)</f>
        <v>0</v>
      </c>
      <c r="N204" s="312"/>
      <c r="O204" s="139">
        <f t="shared" ref="O204" si="3409">IF(OR($B199=$B205,J200=0),0,IF($B199=$B193,J199,$F199))</f>
        <v>0</v>
      </c>
      <c r="P204" s="30">
        <f t="shared" ref="P204" si="3410">IF(OR($B199=$B205,J204=0),0,$G201-$G200)</f>
        <v>0</v>
      </c>
      <c r="Q204" s="134">
        <f t="shared" ref="Q204" si="3411">IF(OR($B199=$B205,J204=0),0,J203)</f>
        <v>0</v>
      </c>
      <c r="R204" s="138">
        <f t="shared" ref="R204" si="3412">IF($B199=$B205,0,K201)</f>
        <v>0</v>
      </c>
      <c r="S204" s="176">
        <f t="shared" ref="S204" si="3413">IF($B193=$B199,IF(U199+U194&gt;0,1,0)+IF(V199+V194&gt;0,1,0)+IF(W199+W194&gt;0,1,0)+IF(X199+X194&gt;0,1,0)+IF(Y199+Y194&gt;0,1,0)+IF(Z199+Z194&gt;0,1,0)+IF(AA199+AA194&gt;0,1,0),S200)</f>
        <v>0</v>
      </c>
      <c r="T204" s="133">
        <f t="shared" ref="T204" si="3414">IF(OR($B199=$B205,S204=0,(T200-Z204+X204)&lt;=0),0,(T200-Z204+X204)/S204)</f>
        <v>0</v>
      </c>
      <c r="U204" s="137">
        <f t="shared" ref="U204" si="3415">IF(T204*(7-S201)&lt;=0,0,T204*(7-S201))</f>
        <v>0</v>
      </c>
      <c r="V204" s="311">
        <f t="shared" ref="V204" si="3416">ROUND(IF(OR(T201-T204*(7-S201)+Y204&lt;0,$B199=$B205,T204&lt;=0,T201=0),0,IF(T201-T204*(7-S201)+Y204&gt;Z204-X204+Y204,Z204-X204+Y204,T201-T204*(7-S201)+Y204)),1)</f>
        <v>0</v>
      </c>
      <c r="W204" s="312"/>
      <c r="X204" s="139">
        <f t="shared" ref="X204" si="3417">IF(OR($B199=$B205,S200=0),0,IF($B199=$B193,S199,$F199))</f>
        <v>0</v>
      </c>
      <c r="Y204" s="30">
        <f t="shared" ref="Y204" si="3418">IF(OR($B199=$B205,S204=0),0,$G201-$G200)</f>
        <v>0</v>
      </c>
      <c r="Z204" s="134">
        <f t="shared" ref="Z204" si="3419">IF(OR($B199=$B205,S204=0),0,S203)</f>
        <v>0</v>
      </c>
      <c r="AA204" s="138">
        <f t="shared" ref="AA204" si="3420">IF($B199=$B205,0,T201)</f>
        <v>0</v>
      </c>
      <c r="AB204" s="176">
        <f t="shared" ref="AB204" si="3421">IF($B193=$B199,IF(AD199+AD194&gt;0,1,0)+IF(AE199+AE194&gt;0,1,0)+IF(AF199+AF194&gt;0,1,0)+IF(AG199+AG194&gt;0,1,0)+IF(AH199+AH194&gt;0,1,0)+IF(AI199+AI194&gt;0,1,0)+IF(AJ199+AJ194&gt;0,1,0),AB200)</f>
        <v>0</v>
      </c>
      <c r="AC204" s="133">
        <f t="shared" ref="AC204" si="3422">IF(OR($B199=$B205,AB204=0,(AC200-AI204+AG204)&lt;=0),0,(AC200-AI204+AG204)/AB204)</f>
        <v>0</v>
      </c>
      <c r="AD204" s="137">
        <f t="shared" ref="AD204" si="3423">IF(AC204*(7-AB201)&lt;=0,0,AC204*(7-AB201))</f>
        <v>0</v>
      </c>
      <c r="AE204" s="311">
        <f t="shared" ref="AE204" si="3424">ROUND(IF(OR(AC201-AC204*(7-AB201)+AH204&lt;0,$B199=$B205,AC204&lt;=0,AC201=0),0,IF(AC201-AC204*(7-AB201)+AH204&gt;AI204-AG204+AH204,AI204-AG204+AH204,AC201-AC204*(7-AB201)+AH204)),1)</f>
        <v>0</v>
      </c>
      <c r="AF204" s="312"/>
      <c r="AG204" s="139">
        <f t="shared" ref="AG204" si="3425">IF(OR($B199=$B205,AB200=0),0,IF($B199=$B193,AB199,$F199))</f>
        <v>0</v>
      </c>
      <c r="AH204" s="30">
        <f t="shared" ref="AH204" si="3426">IF(OR($B199=$B205,AB204=0),0,$G201-$G200)</f>
        <v>0</v>
      </c>
      <c r="AI204" s="134">
        <f t="shared" ref="AI204" si="3427">IF(OR($B199=$B205,AB204=0),0,AB203)</f>
        <v>0</v>
      </c>
      <c r="AJ204" s="138">
        <f t="shared" ref="AJ204" si="3428">IF($B199=$B205,0,AC201)</f>
        <v>0</v>
      </c>
      <c r="AK204" s="176">
        <f t="shared" ref="AK204" si="3429">IF($B193=$B199,IF(AM199+AM194&gt;0,1,0)+IF(AN199+AN194&gt;0,1,0)+IF(AO199+AO194&gt;0,1,0)+IF(AP199+AP194&gt;0,1,0)+IF(AQ199+AQ194&gt;0,1,0)+IF(AR199+AR194&gt;0,1,0)+IF(AS199+AS194&gt;0,1,0),AK200)</f>
        <v>0</v>
      </c>
      <c r="AL204" s="133">
        <f t="shared" ref="AL204" si="3430">IF(OR($B199=$B205,AK204=0,(AL200-AR204+AP204)&lt;=0),0,(AL200-AR204+AP204)/AK204)</f>
        <v>0</v>
      </c>
      <c r="AM204" s="137">
        <f t="shared" ref="AM204" si="3431">IF(AL204*(7-AK201)&lt;=0,0,AL204*(7-AK201))</f>
        <v>0</v>
      </c>
      <c r="AN204" s="311">
        <f t="shared" ref="AN204" si="3432">ROUND(IF(OR(AL201-AL204*(7-AK201)+AQ204&lt;0,$B199=$B205,AL204&lt;=0,AL201=0),0,IF(AL201-AL204*(7-AK201)+AQ204&gt;AR204-AP204+AQ204,AR204-AP204+AQ204,AL201-AL204*(7-AK201)+AQ204)),1)</f>
        <v>0</v>
      </c>
      <c r="AO204" s="312"/>
      <c r="AP204" s="139">
        <f t="shared" ref="AP204" si="3433">IF(OR($B199=$B205,AK200=0),0,IF($B199=$B193,AK199,$F199))</f>
        <v>0</v>
      </c>
      <c r="AQ204" s="30">
        <f t="shared" ref="AQ204" si="3434">IF(OR($B199=$B205,AK204=0),0,$G201-$G200)</f>
        <v>0</v>
      </c>
      <c r="AR204" s="134">
        <f t="shared" ref="AR204" si="3435">IF(OR($B199=$B205,AK204=0),0,AK203)</f>
        <v>0</v>
      </c>
      <c r="AS204" s="138">
        <f t="shared" ref="AS204" si="3436">IF($B199=$B205,0,AL201)</f>
        <v>0</v>
      </c>
      <c r="AT204" s="176">
        <f t="shared" ref="AT204" si="3437">IF($B193=$B199,IF(AV199+AV194&gt;0,1,0)+IF(AW199+AW194&gt;0,1,0)+IF(AX199+AX194&gt;0,1,0)+IF(AY199+AY194&gt;0,1,0)+IF(AZ199+AZ194&gt;0,1,0)+IF(BA199+BA194&gt;0,1,0)+IF(BB199+BB194&gt;0,1,0),AT200)</f>
        <v>0</v>
      </c>
      <c r="AU204" s="133">
        <f t="shared" ref="AU204" si="3438">IF(OR($B199=$B205,AT204=0,(AU200-BA204+AY204)&lt;=0),0,(AU200-BA204+AY204)/AT204)</f>
        <v>0</v>
      </c>
      <c r="AV204" s="137">
        <f t="shared" ref="AV204" si="3439">IF(AU204*(7-AT201)&lt;=0,0,AU204*(7-AT201))</f>
        <v>0</v>
      </c>
      <c r="AW204" s="311">
        <f t="shared" ref="AW204" si="3440">ROUND(IF(OR(AU201-AU204*(7-AT201)+AZ204&lt;0,$B199=$B205,AU204&lt;=0,AU201=0),0,IF(AU201-AU204*(7-AT201)+AZ204&gt;BA204-AY204+AZ204,BA204-AY204+AZ204,AU201-AU204*(7-AT201)+AZ204)),1)</f>
        <v>0</v>
      </c>
      <c r="AX204" s="312"/>
      <c r="AY204" s="139">
        <f t="shared" ref="AY204" si="3441">IF(OR($B199=$B205,AT200=0),0,IF($B199=$B193,AT199,$F199))</f>
        <v>0</v>
      </c>
      <c r="AZ204" s="30">
        <f t="shared" ref="AZ204" si="3442">IF(OR($B199=$B205,AT204=0),0,$G201-$G200)</f>
        <v>0</v>
      </c>
      <c r="BA204" s="134">
        <f t="shared" ref="BA204" si="3443">IF(OR($B199=$B205,AT204=0),0,AT203)</f>
        <v>0</v>
      </c>
      <c r="BB204" s="138">
        <f t="shared" ref="BB204" si="3444">IF($B199=$B205,0,AU201)</f>
        <v>0</v>
      </c>
    </row>
    <row r="205" spans="1:54" ht="15.75" x14ac:dyDescent="0.2">
      <c r="A205" s="1">
        <f t="shared" ref="A205" si="3445">IF(B205="","1. Niewypełnione",B205)</f>
        <v>0</v>
      </c>
      <c r="B205" s="320">
        <f>luty!B205</f>
        <v>0</v>
      </c>
      <c r="C205" s="321">
        <f>luty!C205</f>
        <v>0</v>
      </c>
      <c r="D205" s="321">
        <f>luty!D205</f>
        <v>0</v>
      </c>
      <c r="E205" s="321">
        <f>luty!E205</f>
        <v>0</v>
      </c>
      <c r="F205" s="177">
        <f>luty!F205</f>
        <v>18</v>
      </c>
      <c r="G205" s="185">
        <f>luty!G205</f>
        <v>18</v>
      </c>
      <c r="H205" s="177"/>
      <c r="I205" s="192">
        <f t="shared" ref="I205:I209" si="3446">K205+T205+AC205+AL205+AU205</f>
        <v>0</v>
      </c>
      <c r="J205" s="186">
        <f t="shared" ref="J205" si="3447">IF(OR($B205=$B211,J208=0),0,ROUND((K206+P210)/J208,0))</f>
        <v>0</v>
      </c>
      <c r="K205" s="51">
        <f t="shared" ref="K205:K206" si="3448">SUM(L205:R205)</f>
        <v>0</v>
      </c>
      <c r="L205" s="52">
        <f>luty!L205</f>
        <v>0</v>
      </c>
      <c r="M205" s="52">
        <f>luty!M205</f>
        <v>0</v>
      </c>
      <c r="N205" s="52">
        <f>luty!N205</f>
        <v>0</v>
      </c>
      <c r="O205" s="52">
        <f>luty!O205</f>
        <v>0</v>
      </c>
      <c r="P205" s="53">
        <f>luty!P205</f>
        <v>0</v>
      </c>
      <c r="Q205" s="54">
        <f>luty!Q205</f>
        <v>0</v>
      </c>
      <c r="R205" s="55">
        <f>luty!R205</f>
        <v>0</v>
      </c>
      <c r="S205" s="188">
        <f t="shared" ref="S205" si="3449">IF(OR($B205=$B211,S208=0),0,ROUND((T206+Y210)/S208,0))</f>
        <v>0</v>
      </c>
      <c r="T205" s="51">
        <f t="shared" ref="T205:T206" si="3450">SUM(U205:AA205)</f>
        <v>0</v>
      </c>
      <c r="U205" s="52">
        <f>luty!U205</f>
        <v>0</v>
      </c>
      <c r="V205" s="52">
        <f>luty!V205</f>
        <v>0</v>
      </c>
      <c r="W205" s="52">
        <f>luty!W205</f>
        <v>0</v>
      </c>
      <c r="X205" s="52">
        <f>luty!X205</f>
        <v>0</v>
      </c>
      <c r="Y205" s="53">
        <f>luty!Y205</f>
        <v>0</v>
      </c>
      <c r="Z205" s="54">
        <f>luty!Z205</f>
        <v>0</v>
      </c>
      <c r="AA205" s="55">
        <f>luty!AA205</f>
        <v>0</v>
      </c>
      <c r="AB205" s="188">
        <f t="shared" ref="AB205" si="3451">IF(OR($B205=$B211,AB208=0),0,ROUND((AC206+AH210)/AB208,0))</f>
        <v>0</v>
      </c>
      <c r="AC205" s="51">
        <f t="shared" ref="AC205:AC206" si="3452">SUM(AD205:AJ205)</f>
        <v>0</v>
      </c>
      <c r="AD205" s="52">
        <f>luty!AD205</f>
        <v>0</v>
      </c>
      <c r="AE205" s="52">
        <f>luty!AE205</f>
        <v>0</v>
      </c>
      <c r="AF205" s="52">
        <f>luty!AF205</f>
        <v>0</v>
      </c>
      <c r="AG205" s="52">
        <f>luty!AG205</f>
        <v>0</v>
      </c>
      <c r="AH205" s="53">
        <f>luty!AH205</f>
        <v>0</v>
      </c>
      <c r="AI205" s="54">
        <f>luty!AI205</f>
        <v>0</v>
      </c>
      <c r="AJ205" s="55">
        <f>luty!AJ205</f>
        <v>0</v>
      </c>
      <c r="AK205" s="188">
        <f t="shared" ref="AK205" si="3453">IF(OR($B205=$B211,AK208=0),0,ROUND((AL206+AQ210)/AK208,0))</f>
        <v>0</v>
      </c>
      <c r="AL205" s="51">
        <f t="shared" ref="AL205:AL206" si="3454">SUM(AM205:AS205)</f>
        <v>0</v>
      </c>
      <c r="AM205" s="52">
        <f>luty!AM205</f>
        <v>0</v>
      </c>
      <c r="AN205" s="52">
        <f>luty!AN205</f>
        <v>0</v>
      </c>
      <c r="AO205" s="52">
        <f>luty!AO205</f>
        <v>0</v>
      </c>
      <c r="AP205" s="52">
        <f>luty!AP205</f>
        <v>0</v>
      </c>
      <c r="AQ205" s="53">
        <f>luty!AQ205</f>
        <v>0</v>
      </c>
      <c r="AR205" s="54">
        <f>luty!AR205</f>
        <v>0</v>
      </c>
      <c r="AS205" s="55">
        <f>luty!AS205</f>
        <v>0</v>
      </c>
      <c r="AT205" s="188">
        <f t="shared" ref="AT205" si="3455">IF(OR($B205=$B211,AT208=0),0,ROUND((AU206+AZ210)/AT208,0))</f>
        <v>0</v>
      </c>
      <c r="AU205" s="51">
        <f t="shared" ref="AU205:AU206" si="3456">SUM(AV205:BB205)</f>
        <v>0</v>
      </c>
      <c r="AV205" s="52">
        <f t="shared" ref="AV205" si="3457">IF(SUM($AM$9:$AS$9)=SUM($AV$9:$BB$9),AM205,IF(AND(SUM($AV$9:$BB$9)&gt;42,SUM($AV$9:$BB$9)&lt;49),AM205,0))</f>
        <v>0</v>
      </c>
      <c r="AW205" s="52">
        <f t="shared" ref="AW205" si="3458">IF(SUM($AM$9:$AS$9)=SUM($AV$9:$BB$9),AN205,IF(AND(SUM($AV$9:$BB$9)&gt;42,SUM($AV$9:$BB$9)&lt;49),AN205,0))</f>
        <v>0</v>
      </c>
      <c r="AX205" s="52">
        <f t="shared" ref="AX205" si="3459">IF(SUM($AM$9:$AS$9)=SUM($AV$9:$BB$9),AO205,IF(AND(SUM($AV$9:$BB$9)&gt;42,SUM($AV$9:$BB$9)&lt;49),AO205,0))</f>
        <v>0</v>
      </c>
      <c r="AY205" s="52">
        <f t="shared" ref="AY205" si="3460">IF(SUM($AM$9:$AS$9)=SUM($AV$9:$BB$9),AP205,IF(AND(SUM($AV$9:$BB$9)&gt;42,SUM($AV$9:$BB$9)&lt;49),AP205,0))</f>
        <v>0</v>
      </c>
      <c r="AZ205" s="53">
        <f t="shared" ref="AZ205" si="3461">IF(SUM($AM$9:$AS$9)=SUM($AV$9:$BB$9),AQ205,IF(AND(SUM($AV$9:$BB$9)&gt;42,SUM($AV$9:$BB$9)&lt;49),AQ205,0))</f>
        <v>0</v>
      </c>
      <c r="BA205" s="54">
        <f t="shared" ref="BA205" si="3462">IF(SUM($AM$9:$AS$9)=SUM($AV$9:$BB$9),AR205,IF(AND(SUM($AV$9:$BB$9)&gt;42,SUM($AV$9:$BB$9)&lt;49),AR205,0))</f>
        <v>0</v>
      </c>
      <c r="BB205" s="55">
        <f t="shared" ref="BB205" si="3463">IF(SUM($AM$9:$AS$9)=SUM($AV$9:$BB$9),AS205,IF(AND(SUM($AV$9:$BB$9)&gt;42,SUM($AV$9:$BB$9)&lt;49),AS205,0))</f>
        <v>0</v>
      </c>
    </row>
    <row r="206" spans="1:54" ht="12.75" hidden="1" customHeight="1" x14ac:dyDescent="0.2">
      <c r="B206" s="93"/>
      <c r="C206" s="94"/>
      <c r="D206" s="95"/>
      <c r="E206" s="115"/>
      <c r="F206" s="140" t="b">
        <f t="shared" ref="F206" si="3464">IF($B199=$B205,OR(F200,G205&lt;F205),G205&lt;F205)</f>
        <v>0</v>
      </c>
      <c r="G206" s="189">
        <f t="shared" ref="G206" si="3465">IF(AND($B199=$B205,$B199&lt;&gt;"",$B199&lt;&gt;0),G205+G200,G205)</f>
        <v>18</v>
      </c>
      <c r="H206" s="120"/>
      <c r="I206" s="165">
        <f t="shared" si="3446"/>
        <v>0</v>
      </c>
      <c r="J206" s="194">
        <f t="shared" ref="J206" si="3466">7-COUNTIF(L205:R205,0)-COUNTIF(L205:R205,"")</f>
        <v>0</v>
      </c>
      <c r="K206" s="22">
        <f t="shared" si="3448"/>
        <v>0</v>
      </c>
      <c r="L206" s="35">
        <f t="shared" ref="L206:R206" si="3467">IF($B199=$B205,L205+L200,L205)</f>
        <v>0</v>
      </c>
      <c r="M206" s="35">
        <f t="shared" si="3467"/>
        <v>0</v>
      </c>
      <c r="N206" s="35">
        <f t="shared" si="3467"/>
        <v>0</v>
      </c>
      <c r="O206" s="35">
        <f t="shared" si="3467"/>
        <v>0</v>
      </c>
      <c r="P206" s="36">
        <f t="shared" si="3467"/>
        <v>0</v>
      </c>
      <c r="Q206" s="37">
        <f t="shared" si="3467"/>
        <v>0</v>
      </c>
      <c r="R206" s="38">
        <f t="shared" si="3467"/>
        <v>0</v>
      </c>
      <c r="S206" s="194">
        <f t="shared" ref="S206" si="3468">7-COUNTIF(U205:AA205,0)-COUNTIF(U205:AA205,"")</f>
        <v>0</v>
      </c>
      <c r="T206" s="22">
        <f t="shared" si="3450"/>
        <v>0</v>
      </c>
      <c r="U206" s="35">
        <f t="shared" ref="U206:AA206" si="3469">IF($B199=$B205,U205+U200,U205)</f>
        <v>0</v>
      </c>
      <c r="V206" s="35">
        <f t="shared" si="3469"/>
        <v>0</v>
      </c>
      <c r="W206" s="35">
        <f t="shared" si="3469"/>
        <v>0</v>
      </c>
      <c r="X206" s="35">
        <f t="shared" si="3469"/>
        <v>0</v>
      </c>
      <c r="Y206" s="36">
        <f t="shared" si="3469"/>
        <v>0</v>
      </c>
      <c r="Z206" s="37">
        <f t="shared" si="3469"/>
        <v>0</v>
      </c>
      <c r="AA206" s="38">
        <f t="shared" si="3469"/>
        <v>0</v>
      </c>
      <c r="AB206" s="194">
        <f t="shared" ref="AB206" si="3470">7-COUNTIF(AD205:AJ205,0)-COUNTIF(AD205:AJ205,"")</f>
        <v>0</v>
      </c>
      <c r="AC206" s="22">
        <f t="shared" si="3452"/>
        <v>0</v>
      </c>
      <c r="AD206" s="35">
        <f t="shared" ref="AD206:AJ206" si="3471">IF($B199=$B205,AD205+AD200,AD205)</f>
        <v>0</v>
      </c>
      <c r="AE206" s="35">
        <f t="shared" si="3471"/>
        <v>0</v>
      </c>
      <c r="AF206" s="35">
        <f t="shared" si="3471"/>
        <v>0</v>
      </c>
      <c r="AG206" s="35">
        <f t="shared" si="3471"/>
        <v>0</v>
      </c>
      <c r="AH206" s="36">
        <f t="shared" si="3471"/>
        <v>0</v>
      </c>
      <c r="AI206" s="37">
        <f t="shared" si="3471"/>
        <v>0</v>
      </c>
      <c r="AJ206" s="38">
        <f t="shared" si="3471"/>
        <v>0</v>
      </c>
      <c r="AK206" s="194">
        <f t="shared" ref="AK206" si="3472">7-COUNTIF(AM205:AS205,0)-COUNTIF(AM205:AS205,"")</f>
        <v>0</v>
      </c>
      <c r="AL206" s="22">
        <f t="shared" si="3454"/>
        <v>0</v>
      </c>
      <c r="AM206" s="35">
        <f t="shared" ref="AM206:AS206" si="3473">IF($B199=$B205,AM205+AM200,AM205)</f>
        <v>0</v>
      </c>
      <c r="AN206" s="35">
        <f t="shared" si="3473"/>
        <v>0</v>
      </c>
      <c r="AO206" s="35">
        <f t="shared" si="3473"/>
        <v>0</v>
      </c>
      <c r="AP206" s="35">
        <f t="shared" si="3473"/>
        <v>0</v>
      </c>
      <c r="AQ206" s="36">
        <f t="shared" si="3473"/>
        <v>0</v>
      </c>
      <c r="AR206" s="37">
        <f t="shared" si="3473"/>
        <v>0</v>
      </c>
      <c r="AS206" s="38">
        <f t="shared" si="3473"/>
        <v>0</v>
      </c>
      <c r="AT206" s="194">
        <f t="shared" ref="AT206" si="3474">7-COUNTIF(AV205:BB205,0)-COUNTIF(AV205:BB205,"")</f>
        <v>0</v>
      </c>
      <c r="AU206" s="22">
        <f t="shared" si="3456"/>
        <v>0</v>
      </c>
      <c r="AV206" s="35">
        <f t="shared" ref="AV206:BB206" si="3475">IF($B199=$B205,AV205+AV200,AV205)</f>
        <v>0</v>
      </c>
      <c r="AW206" s="35">
        <f t="shared" si="3475"/>
        <v>0</v>
      </c>
      <c r="AX206" s="35">
        <f t="shared" si="3475"/>
        <v>0</v>
      </c>
      <c r="AY206" s="35">
        <f t="shared" si="3475"/>
        <v>0</v>
      </c>
      <c r="AZ206" s="36">
        <f t="shared" si="3475"/>
        <v>0</v>
      </c>
      <c r="BA206" s="37">
        <f t="shared" si="3475"/>
        <v>0</v>
      </c>
      <c r="BB206" s="38">
        <f t="shared" si="3475"/>
        <v>0</v>
      </c>
    </row>
    <row r="207" spans="1:54" ht="15" hidden="1" customHeight="1" x14ac:dyDescent="0.2">
      <c r="B207" s="116"/>
      <c r="C207" s="117"/>
      <c r="D207" s="118"/>
      <c r="E207" s="119"/>
      <c r="F207" s="92"/>
      <c r="G207" s="190">
        <f t="shared" ref="G207" si="3476">IF(AND($B199=$B205,$B199&lt;&gt;"",$B199&lt;&gt;0),F205+G201,F205)</f>
        <v>18</v>
      </c>
      <c r="H207" s="121"/>
      <c r="I207" s="165">
        <f t="shared" si="3446"/>
        <v>0</v>
      </c>
      <c r="J207" s="195">
        <f t="shared" ref="J207" si="3477">IF($B205=$B199,COUNTIF(L207:R207,0),COUNTIF(L208:R208,0)+COUNTIF(L208:R208,""))</f>
        <v>7</v>
      </c>
      <c r="K207" s="39">
        <f t="shared" ref="K207:R207" si="3478">IF($B199=$B205,K208+K201,K208)</f>
        <v>0</v>
      </c>
      <c r="L207" s="40">
        <f t="shared" si="3478"/>
        <v>0</v>
      </c>
      <c r="M207" s="40">
        <f t="shared" si="3478"/>
        <v>0</v>
      </c>
      <c r="N207" s="40">
        <f t="shared" si="3478"/>
        <v>0</v>
      </c>
      <c r="O207" s="40">
        <f t="shared" si="3478"/>
        <v>0</v>
      </c>
      <c r="P207" s="41">
        <f t="shared" si="3478"/>
        <v>0</v>
      </c>
      <c r="Q207" s="42">
        <f t="shared" si="3478"/>
        <v>0</v>
      </c>
      <c r="R207" s="43">
        <f t="shared" si="3478"/>
        <v>0</v>
      </c>
      <c r="S207" s="195">
        <f t="shared" ref="S207" si="3479">IF($B205=$B199,COUNTIF(U207:AA207,0),COUNTIF(U208:AA208,0)+COUNTIF(U208:AA208,""))</f>
        <v>7</v>
      </c>
      <c r="T207" s="39">
        <f t="shared" ref="T207:AA207" si="3480">IF($B199=$B205,T208+T201,T208)</f>
        <v>0</v>
      </c>
      <c r="U207" s="40">
        <f t="shared" si="3480"/>
        <v>0</v>
      </c>
      <c r="V207" s="40">
        <f t="shared" si="3480"/>
        <v>0</v>
      </c>
      <c r="W207" s="40">
        <f t="shared" si="3480"/>
        <v>0</v>
      </c>
      <c r="X207" s="40">
        <f t="shared" si="3480"/>
        <v>0</v>
      </c>
      <c r="Y207" s="41">
        <f t="shared" si="3480"/>
        <v>0</v>
      </c>
      <c r="Z207" s="42">
        <f t="shared" si="3480"/>
        <v>0</v>
      </c>
      <c r="AA207" s="43">
        <f t="shared" si="3480"/>
        <v>0</v>
      </c>
      <c r="AB207" s="195">
        <f t="shared" ref="AB207" si="3481">IF($B205=$B199,COUNTIF(AD207:AJ207,0),COUNTIF(AD208:AJ208,0)+COUNTIF(AD208:AJ208,""))</f>
        <v>7</v>
      </c>
      <c r="AC207" s="39">
        <f t="shared" ref="AC207:AJ207" si="3482">IF($B199=$B205,AC208+AC201,AC208)</f>
        <v>0</v>
      </c>
      <c r="AD207" s="40">
        <f t="shared" si="3482"/>
        <v>0</v>
      </c>
      <c r="AE207" s="40">
        <f t="shared" si="3482"/>
        <v>0</v>
      </c>
      <c r="AF207" s="40">
        <f t="shared" si="3482"/>
        <v>0</v>
      </c>
      <c r="AG207" s="40">
        <f t="shared" si="3482"/>
        <v>0</v>
      </c>
      <c r="AH207" s="41">
        <f t="shared" si="3482"/>
        <v>0</v>
      </c>
      <c r="AI207" s="42">
        <f t="shared" si="3482"/>
        <v>0</v>
      </c>
      <c r="AJ207" s="43">
        <f t="shared" si="3482"/>
        <v>0</v>
      </c>
      <c r="AK207" s="195">
        <f t="shared" ref="AK207" si="3483">IF($B205=$B199,COUNTIF(AM207:AS207,0),COUNTIF(AM208:AS208,0)+COUNTIF(AM208:AS208,""))</f>
        <v>7</v>
      </c>
      <c r="AL207" s="39">
        <f t="shared" ref="AL207:AS207" si="3484">IF($B199=$B205,AL208+AL201,AL208)</f>
        <v>0</v>
      </c>
      <c r="AM207" s="40">
        <f t="shared" si="3484"/>
        <v>0</v>
      </c>
      <c r="AN207" s="40">
        <f t="shared" si="3484"/>
        <v>0</v>
      </c>
      <c r="AO207" s="40">
        <f t="shared" si="3484"/>
        <v>0</v>
      </c>
      <c r="AP207" s="40">
        <f t="shared" si="3484"/>
        <v>0</v>
      </c>
      <c r="AQ207" s="41">
        <f t="shared" si="3484"/>
        <v>0</v>
      </c>
      <c r="AR207" s="42">
        <f t="shared" si="3484"/>
        <v>0</v>
      </c>
      <c r="AS207" s="43">
        <f t="shared" si="3484"/>
        <v>0</v>
      </c>
      <c r="AT207" s="195">
        <f t="shared" ref="AT207" si="3485">IF($B205=$B199,COUNTIF(AV207:BB207,0),COUNTIF(AV208:BB208,0)+COUNTIF(AV208:BB208,""))</f>
        <v>7</v>
      </c>
      <c r="AU207" s="39">
        <f t="shared" ref="AU207:BB207" si="3486">IF($B199=$B205,AU208+AU201,AU208)</f>
        <v>0</v>
      </c>
      <c r="AV207" s="40">
        <f t="shared" si="3486"/>
        <v>0</v>
      </c>
      <c r="AW207" s="40">
        <f t="shared" si="3486"/>
        <v>0</v>
      </c>
      <c r="AX207" s="40">
        <f t="shared" si="3486"/>
        <v>0</v>
      </c>
      <c r="AY207" s="40">
        <f t="shared" si="3486"/>
        <v>0</v>
      </c>
      <c r="AZ207" s="41">
        <f t="shared" si="3486"/>
        <v>0</v>
      </c>
      <c r="BA207" s="42">
        <f t="shared" si="3486"/>
        <v>0</v>
      </c>
      <c r="BB207" s="43">
        <f t="shared" si="3486"/>
        <v>0</v>
      </c>
    </row>
    <row r="208" spans="1:54" ht="15.75" customHeight="1" x14ac:dyDescent="0.2">
      <c r="A208" s="1">
        <f t="shared" ref="A208" si="3487">A205</f>
        <v>0</v>
      </c>
      <c r="B208" s="313">
        <f t="shared" ref="B208" si="3488">B202+1</f>
        <v>32</v>
      </c>
      <c r="C208" s="314"/>
      <c r="D208" s="314"/>
      <c r="E208" s="314"/>
      <c r="F208" s="31"/>
      <c r="G208" s="183"/>
      <c r="H208" s="122">
        <f t="shared" ref="H208" si="3489">5-COUNTIF(AU205,0)-COUNTIF(AL205,0)-COUNTIF(AC205,0)-COUNTIF(T205,0)-COUNTIF(K205,0)</f>
        <v>0</v>
      </c>
      <c r="I208" s="165">
        <f t="shared" si="3446"/>
        <v>0</v>
      </c>
      <c r="J208" s="187">
        <f t="shared" ref="J208" si="3490">IF($B205=$B199,J202+IF($F205&lt;&gt;$G205,(K205+$G207-$G206)/$F205,K205/$F205),IF($F205&lt;&gt;G205,(K205+$G207-$G206)/$F205,K205/$F205))</f>
        <v>0</v>
      </c>
      <c r="K208" s="7">
        <f t="shared" ref="K208:K209" si="3491">SUM(L208:R208)</f>
        <v>0</v>
      </c>
      <c r="L208" s="26">
        <f t="shared" ref="L208:R208" si="3492">L205</f>
        <v>0</v>
      </c>
      <c r="M208" s="26">
        <f t="shared" si="3492"/>
        <v>0</v>
      </c>
      <c r="N208" s="26">
        <f t="shared" si="3492"/>
        <v>0</v>
      </c>
      <c r="O208" s="26">
        <f t="shared" si="3492"/>
        <v>0</v>
      </c>
      <c r="P208" s="26">
        <f t="shared" si="3492"/>
        <v>0</v>
      </c>
      <c r="Q208" s="29">
        <f t="shared" si="3492"/>
        <v>0</v>
      </c>
      <c r="R208" s="23">
        <f t="shared" si="3492"/>
        <v>0</v>
      </c>
      <c r="S208" s="187">
        <f t="shared" ref="S208" si="3493">IF($B205=$B199,S202+IF($F205&lt;&gt;$G205,(T205+$G207-$G206)/$F205,T205/$F205),IF($F205&lt;&gt;P205,(T205+$G207-$G206)/$F205,T205/$F205))</f>
        <v>0</v>
      </c>
      <c r="T208" s="7">
        <f t="shared" ref="T208:T209" si="3494">SUM(U208:AA208)</f>
        <v>0</v>
      </c>
      <c r="U208" s="26">
        <f t="shared" ref="U208:AA208" si="3495">U205</f>
        <v>0</v>
      </c>
      <c r="V208" s="26">
        <f t="shared" si="3495"/>
        <v>0</v>
      </c>
      <c r="W208" s="26">
        <f t="shared" si="3495"/>
        <v>0</v>
      </c>
      <c r="X208" s="26">
        <f t="shared" si="3495"/>
        <v>0</v>
      </c>
      <c r="Y208" s="113">
        <f t="shared" si="3495"/>
        <v>0</v>
      </c>
      <c r="Z208" s="29">
        <f t="shared" si="3495"/>
        <v>0</v>
      </c>
      <c r="AA208" s="23">
        <f t="shared" si="3495"/>
        <v>0</v>
      </c>
      <c r="AB208" s="187">
        <f t="shared" ref="AB208" si="3496">IF($B205=$B199,AB202+IF($F205&lt;&gt;$G205,(AC205+$G207-$G206)/$F205,AC205/$F205),IF($F205&lt;&gt;Y205,(AC205+$G207-$G206)/$F205,AC205/$F205))</f>
        <v>0</v>
      </c>
      <c r="AC208" s="7">
        <f t="shared" ref="AC208:AC209" si="3497">SUM(AD208:AJ208)</f>
        <v>0</v>
      </c>
      <c r="AD208" s="26">
        <f t="shared" ref="AD208:AJ208" si="3498">AD205</f>
        <v>0</v>
      </c>
      <c r="AE208" s="26">
        <f t="shared" si="3498"/>
        <v>0</v>
      </c>
      <c r="AF208" s="26">
        <f t="shared" si="3498"/>
        <v>0</v>
      </c>
      <c r="AG208" s="26">
        <f t="shared" si="3498"/>
        <v>0</v>
      </c>
      <c r="AH208" s="113">
        <f t="shared" si="3498"/>
        <v>0</v>
      </c>
      <c r="AI208" s="29">
        <f t="shared" si="3498"/>
        <v>0</v>
      </c>
      <c r="AJ208" s="23">
        <f t="shared" si="3498"/>
        <v>0</v>
      </c>
      <c r="AK208" s="187">
        <f t="shared" ref="AK208" si="3499">IF($B205=$B199,AK202+IF($F205&lt;&gt;$G205,(AL205+$G207-$G206)/$F205,AL205/$F205),IF($F205&lt;&gt;AH205,(AL205+$G207-$G206)/$F205,AL205/$F205))</f>
        <v>0</v>
      </c>
      <c r="AL208" s="7">
        <f t="shared" ref="AL208:AL209" si="3500">SUM(AM208:AS208)</f>
        <v>0</v>
      </c>
      <c r="AM208" s="26">
        <f t="shared" ref="AM208:AS208" si="3501">AM205</f>
        <v>0</v>
      </c>
      <c r="AN208" s="26">
        <f t="shared" si="3501"/>
        <v>0</v>
      </c>
      <c r="AO208" s="26">
        <f t="shared" si="3501"/>
        <v>0</v>
      </c>
      <c r="AP208" s="26">
        <f t="shared" si="3501"/>
        <v>0</v>
      </c>
      <c r="AQ208" s="113">
        <f t="shared" si="3501"/>
        <v>0</v>
      </c>
      <c r="AR208" s="29">
        <f t="shared" si="3501"/>
        <v>0</v>
      </c>
      <c r="AS208" s="23">
        <f t="shared" si="3501"/>
        <v>0</v>
      </c>
      <c r="AT208" s="187">
        <f t="shared" ref="AT208" si="3502">IF($B205=$B199,AT202+IF($F205&lt;&gt;$G205,(AU205+$G207-$G206)/$F205,AU205/$F205),IF($F205&lt;&gt;AQ205,(AU205+$G207-$G206)/$F205,AU205/$F205))</f>
        <v>0</v>
      </c>
      <c r="AU208" s="7">
        <f t="shared" ref="AU208:AU209" si="3503">SUM(AV208:BB208)</f>
        <v>0</v>
      </c>
      <c r="AV208" s="6">
        <f t="shared" ref="AV208" si="3504">IF(SUM($AM$9:$AS$9)=SUM($AV$9:$BB$9),AV205,IF(AND(SUM($AV$9:$BB$9)&gt;42,SUM($AV$9:$BB$9)&lt;49),AV205,0))</f>
        <v>0</v>
      </c>
      <c r="AW208" s="6">
        <f t="shared" ref="AW208:BB208" si="3505">IF(SUM($AM$9:$AS$9)=SUM($AV$9:$BB$9),AW205,IF(AND(SUM($AV$9:$BB$9)&gt;42,SUM($AV$9:$BB$9)&lt;49),AW205,0))</f>
        <v>0</v>
      </c>
      <c r="AX208" s="6">
        <f t="shared" si="3505"/>
        <v>0</v>
      </c>
      <c r="AY208" s="6">
        <f t="shared" si="3505"/>
        <v>0</v>
      </c>
      <c r="AZ208" s="26">
        <f t="shared" si="3505"/>
        <v>0</v>
      </c>
      <c r="BA208" s="29">
        <f t="shared" si="3505"/>
        <v>0</v>
      </c>
      <c r="BB208" s="23">
        <f t="shared" si="3505"/>
        <v>0</v>
      </c>
    </row>
    <row r="209" spans="1:54" ht="15.75" customHeight="1" x14ac:dyDescent="0.2">
      <c r="A209" s="1">
        <f t="shared" ref="A209:A210" si="3506">A208</f>
        <v>0</v>
      </c>
      <c r="B209" s="313"/>
      <c r="C209" s="314"/>
      <c r="D209" s="314"/>
      <c r="E209" s="314"/>
      <c r="F209" s="31"/>
      <c r="G209" s="183"/>
      <c r="H209" s="123">
        <f t="shared" ref="H209" si="3507">IF($B205=$B199,H203+F209,$F209)</f>
        <v>0</v>
      </c>
      <c r="I209" s="165">
        <f t="shared" si="3446"/>
        <v>0</v>
      </c>
      <c r="J209" s="141">
        <f t="shared" ref="J209" si="3508">IF($H208=0,0,IF($B199=$B205,IF($H210&gt;0,$H210+J203,K205+J203),IF($H210&gt;0,$H210,K205)))</f>
        <v>0</v>
      </c>
      <c r="K209" s="7">
        <f t="shared" si="3491"/>
        <v>0</v>
      </c>
      <c r="L209" s="6"/>
      <c r="M209" s="6"/>
      <c r="N209" s="6"/>
      <c r="O209" s="6"/>
      <c r="P209" s="26"/>
      <c r="Q209" s="29"/>
      <c r="R209" s="23"/>
      <c r="S209" s="141">
        <f t="shared" ref="S209" si="3509">IF($H208=0,0,IF($B199=$B205,IF($H210&gt;0,$H210+S203,T205+S203),IF($H210&gt;0,$H210,T205)))</f>
        <v>0</v>
      </c>
      <c r="T209" s="7">
        <f t="shared" si="3494"/>
        <v>0</v>
      </c>
      <c r="U209" s="6"/>
      <c r="V209" s="6"/>
      <c r="W209" s="6"/>
      <c r="X209" s="6"/>
      <c r="Y209" s="26"/>
      <c r="Z209" s="29"/>
      <c r="AA209" s="23"/>
      <c r="AB209" s="141">
        <f t="shared" ref="AB209" si="3510">IF($H208=0,0,IF($B199=$B205,IF($H210&gt;0,$H210+AB203,AC205+AB203),IF($H210&gt;0,$H210,AC205)))</f>
        <v>0</v>
      </c>
      <c r="AC209" s="7">
        <f t="shared" si="3497"/>
        <v>0</v>
      </c>
      <c r="AD209" s="6"/>
      <c r="AE209" s="6"/>
      <c r="AF209" s="6"/>
      <c r="AG209" s="6"/>
      <c r="AH209" s="26"/>
      <c r="AI209" s="29"/>
      <c r="AJ209" s="23"/>
      <c r="AK209" s="141">
        <f t="shared" ref="AK209" si="3511">IF($H208=0,0,IF($B199=$B205,IF($H210&gt;0,$H210+AK203,AL205+AK203),IF($H210&gt;0,$H210,AL205)))</f>
        <v>0</v>
      </c>
      <c r="AL209" s="7">
        <f t="shared" si="3500"/>
        <v>0</v>
      </c>
      <c r="AM209" s="6"/>
      <c r="AN209" s="6"/>
      <c r="AO209" s="6"/>
      <c r="AP209" s="6"/>
      <c r="AQ209" s="26"/>
      <c r="AR209" s="29"/>
      <c r="AS209" s="23"/>
      <c r="AT209" s="141">
        <f t="shared" ref="AT209" si="3512">IF($H208=0,0,IF($B199=$B205,IF($H210&gt;0,$H210+AT203,AU205+AT203),IF($H210&gt;0,$H210,AU205)))</f>
        <v>0</v>
      </c>
      <c r="AU209" s="7">
        <f t="shared" si="3503"/>
        <v>0</v>
      </c>
      <c r="AV209" s="6"/>
      <c r="AW209" s="6"/>
      <c r="AX209" s="6"/>
      <c r="AY209" s="6"/>
      <c r="AZ209" s="26"/>
      <c r="BA209" s="29"/>
      <c r="BB209" s="23"/>
    </row>
    <row r="210" spans="1:54" ht="18.75" customHeight="1" thickBot="1" x14ac:dyDescent="0.25">
      <c r="A210" s="1">
        <f t="shared" si="3506"/>
        <v>0</v>
      </c>
      <c r="B210" s="323" t="str">
        <f>IF(B205="",Wydruk!$AE$6,IF(J206=0,Wydruk!$AE$7,IF(AND(G206&lt;G207,B205&lt;&gt;$B211),Wydruk!$AE$13,IF(AND($B205=$B199,$B205&lt;&gt;$B211),IF(OR(OR(J210&lt;4,J210&gt;5),OR(S210&lt;4,S210&gt;5),OR(AB210&lt;4,AB210&gt;5),OR(AK210&lt;4,AK210&gt;5),OR(AND(AT210&lt;4,AT210&gt;0),AT210&gt;5)),Wydruk!$AE$8,Wydruk!$AE$9),IF($B205=$B211,IF($F209&lt;&gt;0,Wydruk!$AE$12,Wydruk!$AE$10),IF(OR(OR(J206&lt;4,J206&gt;5),OR(S206&lt;4,S206&gt;5),OR(AB206&lt;4,AB206&gt;5),OR(AK206&lt;4,AK206&gt;5),OR(AND(AT206&lt;4,AT206&gt;0),AT206&gt;5)),Wydruk!$AE$8,Wydruk!$AE$11))))))</f>
        <v>Uzupełnij liczby godzin tygodniowego planu</v>
      </c>
      <c r="C210" s="324"/>
      <c r="D210" s="324"/>
      <c r="E210" s="324"/>
      <c r="F210" s="173">
        <f>luty!F210</f>
        <v>0</v>
      </c>
      <c r="G210" s="184">
        <f>luty!G210</f>
        <v>0</v>
      </c>
      <c r="H210" s="191">
        <f t="shared" ref="H210" si="3513">IF(OR($G210=0,$F210=0,$G210="",$F210=""),0,$G210/$F210)</f>
        <v>0</v>
      </c>
      <c r="I210" s="193"/>
      <c r="J210" s="176">
        <f t="shared" ref="J210" si="3514">IF($B199=$B205,IF(L205+L200&gt;0,1,0)+IF(M205+M200&gt;0,1,0)+IF(N205+N200&gt;0,1,0)+IF(O205+O200&gt;0,1,0)+IF(P205+P200&gt;0,1,0)+IF(Q205+Q200&gt;0,1,0)+IF(R205+R200&gt;0,1,0),J206)</f>
        <v>0</v>
      </c>
      <c r="K210" s="133">
        <f t="shared" ref="K210" si="3515">IF(OR($B205=$B211,J210=0,(K206-Q210+O210)&lt;=0),0,(K206-Q210+O210)/J210)</f>
        <v>0</v>
      </c>
      <c r="L210" s="137">
        <f t="shared" ref="L210" si="3516">IF(K210*(7-J207)&lt;=0,0,K210*(7-J207))</f>
        <v>0</v>
      </c>
      <c r="M210" s="311">
        <f t="shared" ref="M210" si="3517">ROUND(IF(OR(K207-K210*(7-J207)+P210&lt;0,$B205=$B211,K210&lt;=0,K207=0),0,IF(K207-K210*(7-J207)+P210&gt;Q210-O210+P210,Q210-O210+P210,K207-K210*(7-J207)+P210)),1)</f>
        <v>0</v>
      </c>
      <c r="N210" s="312"/>
      <c r="O210" s="139">
        <f t="shared" ref="O210" si="3518">IF(OR($B205=$B211,J206=0),0,IF($B205=$B199,J205,$F205))</f>
        <v>0</v>
      </c>
      <c r="P210" s="30">
        <f t="shared" ref="P210" si="3519">IF(OR($B205=$B211,J210=0),0,$G207-$G206)</f>
        <v>0</v>
      </c>
      <c r="Q210" s="134">
        <f t="shared" ref="Q210" si="3520">IF(OR($B205=$B211,J210=0),0,J209)</f>
        <v>0</v>
      </c>
      <c r="R210" s="138">
        <f t="shared" ref="R210" si="3521">IF($B205=$B211,0,K207)</f>
        <v>0</v>
      </c>
      <c r="S210" s="176">
        <f t="shared" ref="S210" si="3522">IF($B199=$B205,IF(U205+U200&gt;0,1,0)+IF(V205+V200&gt;0,1,0)+IF(W205+W200&gt;0,1,0)+IF(X205+X200&gt;0,1,0)+IF(Y205+Y200&gt;0,1,0)+IF(Z205+Z200&gt;0,1,0)+IF(AA205+AA200&gt;0,1,0),S206)</f>
        <v>0</v>
      </c>
      <c r="T210" s="133">
        <f t="shared" ref="T210" si="3523">IF(OR($B205=$B211,S210=0,(T206-Z210+X210)&lt;=0),0,(T206-Z210+X210)/S210)</f>
        <v>0</v>
      </c>
      <c r="U210" s="137">
        <f t="shared" ref="U210" si="3524">IF(T210*(7-S207)&lt;=0,0,T210*(7-S207))</f>
        <v>0</v>
      </c>
      <c r="V210" s="311">
        <f t="shared" ref="V210" si="3525">ROUND(IF(OR(T207-T210*(7-S207)+Y210&lt;0,$B205=$B211,T210&lt;=0,T207=0),0,IF(T207-T210*(7-S207)+Y210&gt;Z210-X210+Y210,Z210-X210+Y210,T207-T210*(7-S207)+Y210)),1)</f>
        <v>0</v>
      </c>
      <c r="W210" s="312"/>
      <c r="X210" s="139">
        <f t="shared" ref="X210" si="3526">IF(OR($B205=$B211,S206=0),0,IF($B205=$B199,S205,$F205))</f>
        <v>0</v>
      </c>
      <c r="Y210" s="30">
        <f t="shared" ref="Y210" si="3527">IF(OR($B205=$B211,S210=0),0,$G207-$G206)</f>
        <v>0</v>
      </c>
      <c r="Z210" s="134">
        <f t="shared" ref="Z210" si="3528">IF(OR($B205=$B211,S210=0),0,S209)</f>
        <v>0</v>
      </c>
      <c r="AA210" s="138">
        <f t="shared" ref="AA210" si="3529">IF($B205=$B211,0,T207)</f>
        <v>0</v>
      </c>
      <c r="AB210" s="176">
        <f t="shared" ref="AB210" si="3530">IF($B199=$B205,IF(AD205+AD200&gt;0,1,0)+IF(AE205+AE200&gt;0,1,0)+IF(AF205+AF200&gt;0,1,0)+IF(AG205+AG200&gt;0,1,0)+IF(AH205+AH200&gt;0,1,0)+IF(AI205+AI200&gt;0,1,0)+IF(AJ205+AJ200&gt;0,1,0),AB206)</f>
        <v>0</v>
      </c>
      <c r="AC210" s="133">
        <f t="shared" ref="AC210" si="3531">IF(OR($B205=$B211,AB210=0,(AC206-AI210+AG210)&lt;=0),0,(AC206-AI210+AG210)/AB210)</f>
        <v>0</v>
      </c>
      <c r="AD210" s="137">
        <f t="shared" ref="AD210" si="3532">IF(AC210*(7-AB207)&lt;=0,0,AC210*(7-AB207))</f>
        <v>0</v>
      </c>
      <c r="AE210" s="311">
        <f t="shared" ref="AE210" si="3533">ROUND(IF(OR(AC207-AC210*(7-AB207)+AH210&lt;0,$B205=$B211,AC210&lt;=0,AC207=0),0,IF(AC207-AC210*(7-AB207)+AH210&gt;AI210-AG210+AH210,AI210-AG210+AH210,AC207-AC210*(7-AB207)+AH210)),1)</f>
        <v>0</v>
      </c>
      <c r="AF210" s="312"/>
      <c r="AG210" s="139">
        <f t="shared" ref="AG210" si="3534">IF(OR($B205=$B211,AB206=0),0,IF($B205=$B199,AB205,$F205))</f>
        <v>0</v>
      </c>
      <c r="AH210" s="30">
        <f t="shared" ref="AH210" si="3535">IF(OR($B205=$B211,AB210=0),0,$G207-$G206)</f>
        <v>0</v>
      </c>
      <c r="AI210" s="134">
        <f t="shared" ref="AI210" si="3536">IF(OR($B205=$B211,AB210=0),0,AB209)</f>
        <v>0</v>
      </c>
      <c r="AJ210" s="138">
        <f t="shared" ref="AJ210" si="3537">IF($B205=$B211,0,AC207)</f>
        <v>0</v>
      </c>
      <c r="AK210" s="176">
        <f t="shared" ref="AK210" si="3538">IF($B199=$B205,IF(AM205+AM200&gt;0,1,0)+IF(AN205+AN200&gt;0,1,0)+IF(AO205+AO200&gt;0,1,0)+IF(AP205+AP200&gt;0,1,0)+IF(AQ205+AQ200&gt;0,1,0)+IF(AR205+AR200&gt;0,1,0)+IF(AS205+AS200&gt;0,1,0),AK206)</f>
        <v>0</v>
      </c>
      <c r="AL210" s="133">
        <f t="shared" ref="AL210" si="3539">IF(OR($B205=$B211,AK210=0,(AL206-AR210+AP210)&lt;=0),0,(AL206-AR210+AP210)/AK210)</f>
        <v>0</v>
      </c>
      <c r="AM210" s="137">
        <f t="shared" ref="AM210" si="3540">IF(AL210*(7-AK207)&lt;=0,0,AL210*(7-AK207))</f>
        <v>0</v>
      </c>
      <c r="AN210" s="311">
        <f t="shared" ref="AN210" si="3541">ROUND(IF(OR(AL207-AL210*(7-AK207)+AQ210&lt;0,$B205=$B211,AL210&lt;=0,AL207=0),0,IF(AL207-AL210*(7-AK207)+AQ210&gt;AR210-AP210+AQ210,AR210-AP210+AQ210,AL207-AL210*(7-AK207)+AQ210)),1)</f>
        <v>0</v>
      </c>
      <c r="AO210" s="312"/>
      <c r="AP210" s="139">
        <f t="shared" ref="AP210" si="3542">IF(OR($B205=$B211,AK206=0),0,IF($B205=$B199,AK205,$F205))</f>
        <v>0</v>
      </c>
      <c r="AQ210" s="30">
        <f t="shared" ref="AQ210" si="3543">IF(OR($B205=$B211,AK210=0),0,$G207-$G206)</f>
        <v>0</v>
      </c>
      <c r="AR210" s="134">
        <f t="shared" ref="AR210" si="3544">IF(OR($B205=$B211,AK210=0),0,AK209)</f>
        <v>0</v>
      </c>
      <c r="AS210" s="138">
        <f t="shared" ref="AS210" si="3545">IF($B205=$B211,0,AL207)</f>
        <v>0</v>
      </c>
      <c r="AT210" s="176">
        <f t="shared" ref="AT210" si="3546">IF($B199=$B205,IF(AV205+AV200&gt;0,1,0)+IF(AW205+AW200&gt;0,1,0)+IF(AX205+AX200&gt;0,1,0)+IF(AY205+AY200&gt;0,1,0)+IF(AZ205+AZ200&gt;0,1,0)+IF(BA205+BA200&gt;0,1,0)+IF(BB205+BB200&gt;0,1,0),AT206)</f>
        <v>0</v>
      </c>
      <c r="AU210" s="133">
        <f t="shared" ref="AU210" si="3547">IF(OR($B205=$B211,AT210=0,(AU206-BA210+AY210)&lt;=0),0,(AU206-BA210+AY210)/AT210)</f>
        <v>0</v>
      </c>
      <c r="AV210" s="137">
        <f t="shared" ref="AV210" si="3548">IF(AU210*(7-AT207)&lt;=0,0,AU210*(7-AT207))</f>
        <v>0</v>
      </c>
      <c r="AW210" s="311">
        <f t="shared" ref="AW210" si="3549">ROUND(IF(OR(AU207-AU210*(7-AT207)+AZ210&lt;0,$B205=$B211,AU210&lt;=0,AU207=0),0,IF(AU207-AU210*(7-AT207)+AZ210&gt;BA210-AY210+AZ210,BA210-AY210+AZ210,AU207-AU210*(7-AT207)+AZ210)),1)</f>
        <v>0</v>
      </c>
      <c r="AX210" s="312"/>
      <c r="AY210" s="139">
        <f t="shared" ref="AY210" si="3550">IF(OR($B205=$B211,AT206=0),0,IF($B205=$B199,AT205,$F205))</f>
        <v>0</v>
      </c>
      <c r="AZ210" s="30">
        <f t="shared" ref="AZ210" si="3551">IF(OR($B205=$B211,AT210=0),0,$G207-$G206)</f>
        <v>0</v>
      </c>
      <c r="BA210" s="134">
        <f t="shared" ref="BA210" si="3552">IF(OR($B205=$B211,AT210=0),0,AT209)</f>
        <v>0</v>
      </c>
      <c r="BB210" s="138">
        <f t="shared" ref="BB210" si="3553">IF($B205=$B211,0,AU207)</f>
        <v>0</v>
      </c>
    </row>
    <row r="211" spans="1:54" ht="15.75" x14ac:dyDescent="0.2">
      <c r="A211" s="1">
        <f t="shared" ref="A211" si="3554">IF(B211="","1. Niewypełnione",B211)</f>
        <v>0</v>
      </c>
      <c r="B211" s="320">
        <f>luty!B211</f>
        <v>0</v>
      </c>
      <c r="C211" s="321">
        <f>luty!C211</f>
        <v>0</v>
      </c>
      <c r="D211" s="321">
        <f>luty!D211</f>
        <v>0</v>
      </c>
      <c r="E211" s="321">
        <f>luty!E211</f>
        <v>0</v>
      </c>
      <c r="F211" s="177">
        <f>luty!F211</f>
        <v>18</v>
      </c>
      <c r="G211" s="185">
        <f>luty!G211</f>
        <v>18</v>
      </c>
      <c r="H211" s="177"/>
      <c r="I211" s="192">
        <f t="shared" ref="I211:I215" si="3555">K211+T211+AC211+AL211+AU211</f>
        <v>0</v>
      </c>
      <c r="J211" s="186">
        <f t="shared" ref="J211" si="3556">IF(OR($B211=$B217,J214=0),0,ROUND((K212+P216)/J214,0))</f>
        <v>0</v>
      </c>
      <c r="K211" s="51">
        <f t="shared" ref="K211:K212" si="3557">SUM(L211:R211)</f>
        <v>0</v>
      </c>
      <c r="L211" s="52">
        <f>luty!L211</f>
        <v>0</v>
      </c>
      <c r="M211" s="52">
        <f>luty!M211</f>
        <v>0</v>
      </c>
      <c r="N211" s="52">
        <f>luty!N211</f>
        <v>0</v>
      </c>
      <c r="O211" s="52">
        <f>luty!O211</f>
        <v>0</v>
      </c>
      <c r="P211" s="53">
        <f>luty!P211</f>
        <v>0</v>
      </c>
      <c r="Q211" s="54">
        <f>luty!Q211</f>
        <v>0</v>
      </c>
      <c r="R211" s="55">
        <f>luty!R211</f>
        <v>0</v>
      </c>
      <c r="S211" s="188">
        <f t="shared" ref="S211" si="3558">IF(OR($B211=$B217,S214=0),0,ROUND((T212+Y216)/S214,0))</f>
        <v>0</v>
      </c>
      <c r="T211" s="51">
        <f t="shared" ref="T211:T212" si="3559">SUM(U211:AA211)</f>
        <v>0</v>
      </c>
      <c r="U211" s="52">
        <f>luty!U211</f>
        <v>0</v>
      </c>
      <c r="V211" s="52">
        <f>luty!V211</f>
        <v>0</v>
      </c>
      <c r="W211" s="52">
        <f>luty!W211</f>
        <v>0</v>
      </c>
      <c r="X211" s="52">
        <f>luty!X211</f>
        <v>0</v>
      </c>
      <c r="Y211" s="53">
        <f>luty!Y211</f>
        <v>0</v>
      </c>
      <c r="Z211" s="54">
        <f>luty!Z211</f>
        <v>0</v>
      </c>
      <c r="AA211" s="55">
        <f>luty!AA211</f>
        <v>0</v>
      </c>
      <c r="AB211" s="188">
        <f t="shared" ref="AB211" si="3560">IF(OR($B211=$B217,AB214=0),0,ROUND((AC212+AH216)/AB214,0))</f>
        <v>0</v>
      </c>
      <c r="AC211" s="51">
        <f t="shared" ref="AC211:AC212" si="3561">SUM(AD211:AJ211)</f>
        <v>0</v>
      </c>
      <c r="AD211" s="52">
        <f>luty!AD211</f>
        <v>0</v>
      </c>
      <c r="AE211" s="52">
        <f>luty!AE211</f>
        <v>0</v>
      </c>
      <c r="AF211" s="52">
        <f>luty!AF211</f>
        <v>0</v>
      </c>
      <c r="AG211" s="52">
        <f>luty!AG211</f>
        <v>0</v>
      </c>
      <c r="AH211" s="53">
        <f>luty!AH211</f>
        <v>0</v>
      </c>
      <c r="AI211" s="54">
        <f>luty!AI211</f>
        <v>0</v>
      </c>
      <c r="AJ211" s="55">
        <f>luty!AJ211</f>
        <v>0</v>
      </c>
      <c r="AK211" s="188">
        <f t="shared" ref="AK211" si="3562">IF(OR($B211=$B217,AK214=0),0,ROUND((AL212+AQ216)/AK214,0))</f>
        <v>0</v>
      </c>
      <c r="AL211" s="51">
        <f t="shared" ref="AL211:AL212" si="3563">SUM(AM211:AS211)</f>
        <v>0</v>
      </c>
      <c r="AM211" s="52">
        <f>luty!AM211</f>
        <v>0</v>
      </c>
      <c r="AN211" s="52">
        <f>luty!AN211</f>
        <v>0</v>
      </c>
      <c r="AO211" s="52">
        <f>luty!AO211</f>
        <v>0</v>
      </c>
      <c r="AP211" s="52">
        <f>luty!AP211</f>
        <v>0</v>
      </c>
      <c r="AQ211" s="53">
        <f>luty!AQ211</f>
        <v>0</v>
      </c>
      <c r="AR211" s="54">
        <f>luty!AR211</f>
        <v>0</v>
      </c>
      <c r="AS211" s="55">
        <f>luty!AS211</f>
        <v>0</v>
      </c>
      <c r="AT211" s="188">
        <f t="shared" ref="AT211" si="3564">IF(OR($B211=$B217,AT214=0),0,ROUND((AU212+AZ216)/AT214,0))</f>
        <v>0</v>
      </c>
      <c r="AU211" s="51">
        <f t="shared" ref="AU211:AU212" si="3565">SUM(AV211:BB211)</f>
        <v>0</v>
      </c>
      <c r="AV211" s="52">
        <f t="shared" ref="AV211" si="3566">IF(SUM($AM$9:$AS$9)=SUM($AV$9:$BB$9),AM211,IF(AND(SUM($AV$9:$BB$9)&gt;42,SUM($AV$9:$BB$9)&lt;49),AM211,0))</f>
        <v>0</v>
      </c>
      <c r="AW211" s="52">
        <f t="shared" ref="AW211" si="3567">IF(SUM($AM$9:$AS$9)=SUM($AV$9:$BB$9),AN211,IF(AND(SUM($AV$9:$BB$9)&gt;42,SUM($AV$9:$BB$9)&lt;49),AN211,0))</f>
        <v>0</v>
      </c>
      <c r="AX211" s="52">
        <f t="shared" ref="AX211" si="3568">IF(SUM($AM$9:$AS$9)=SUM($AV$9:$BB$9),AO211,IF(AND(SUM($AV$9:$BB$9)&gt;42,SUM($AV$9:$BB$9)&lt;49),AO211,0))</f>
        <v>0</v>
      </c>
      <c r="AY211" s="52">
        <f t="shared" ref="AY211" si="3569">IF(SUM($AM$9:$AS$9)=SUM($AV$9:$BB$9),AP211,IF(AND(SUM($AV$9:$BB$9)&gt;42,SUM($AV$9:$BB$9)&lt;49),AP211,0))</f>
        <v>0</v>
      </c>
      <c r="AZ211" s="53">
        <f t="shared" ref="AZ211" si="3570">IF(SUM($AM$9:$AS$9)=SUM($AV$9:$BB$9),AQ211,IF(AND(SUM($AV$9:$BB$9)&gt;42,SUM($AV$9:$BB$9)&lt;49),AQ211,0))</f>
        <v>0</v>
      </c>
      <c r="BA211" s="54">
        <f t="shared" ref="BA211" si="3571">IF(SUM($AM$9:$AS$9)=SUM($AV$9:$BB$9),AR211,IF(AND(SUM($AV$9:$BB$9)&gt;42,SUM($AV$9:$BB$9)&lt;49),AR211,0))</f>
        <v>0</v>
      </c>
      <c r="BB211" s="55">
        <f t="shared" ref="BB211" si="3572">IF(SUM($AM$9:$AS$9)=SUM($AV$9:$BB$9),AS211,IF(AND(SUM($AV$9:$BB$9)&gt;42,SUM($AV$9:$BB$9)&lt;49),AS211,0))</f>
        <v>0</v>
      </c>
    </row>
    <row r="212" spans="1:54" ht="12.75" hidden="1" customHeight="1" x14ac:dyDescent="0.2">
      <c r="B212" s="93"/>
      <c r="C212" s="94"/>
      <c r="D212" s="95"/>
      <c r="E212" s="115"/>
      <c r="F212" s="140" t="b">
        <f t="shared" ref="F212" si="3573">IF($B205=$B211,OR(F206,G211&lt;F211),G211&lt;F211)</f>
        <v>0</v>
      </c>
      <c r="G212" s="189">
        <f t="shared" ref="G212" si="3574">IF(AND($B205=$B211,$B205&lt;&gt;"",$B205&lt;&gt;0),G211+G206,G211)</f>
        <v>18</v>
      </c>
      <c r="H212" s="120"/>
      <c r="I212" s="165">
        <f t="shared" si="3555"/>
        <v>0</v>
      </c>
      <c r="J212" s="194">
        <f t="shared" ref="J212" si="3575">7-COUNTIF(L211:R211,0)-COUNTIF(L211:R211,"")</f>
        <v>0</v>
      </c>
      <c r="K212" s="22">
        <f t="shared" si="3557"/>
        <v>0</v>
      </c>
      <c r="L212" s="35">
        <f t="shared" ref="L212:R212" si="3576">IF($B205=$B211,L211+L206,L211)</f>
        <v>0</v>
      </c>
      <c r="M212" s="35">
        <f t="shared" si="3576"/>
        <v>0</v>
      </c>
      <c r="N212" s="35">
        <f t="shared" si="3576"/>
        <v>0</v>
      </c>
      <c r="O212" s="35">
        <f t="shared" si="3576"/>
        <v>0</v>
      </c>
      <c r="P212" s="36">
        <f t="shared" si="3576"/>
        <v>0</v>
      </c>
      <c r="Q212" s="37">
        <f t="shared" si="3576"/>
        <v>0</v>
      </c>
      <c r="R212" s="38">
        <f t="shared" si="3576"/>
        <v>0</v>
      </c>
      <c r="S212" s="194">
        <f t="shared" ref="S212" si="3577">7-COUNTIF(U211:AA211,0)-COUNTIF(U211:AA211,"")</f>
        <v>0</v>
      </c>
      <c r="T212" s="22">
        <f t="shared" si="3559"/>
        <v>0</v>
      </c>
      <c r="U212" s="35">
        <f t="shared" ref="U212:AA212" si="3578">IF($B205=$B211,U211+U206,U211)</f>
        <v>0</v>
      </c>
      <c r="V212" s="35">
        <f t="shared" si="3578"/>
        <v>0</v>
      </c>
      <c r="W212" s="35">
        <f t="shared" si="3578"/>
        <v>0</v>
      </c>
      <c r="X212" s="35">
        <f t="shared" si="3578"/>
        <v>0</v>
      </c>
      <c r="Y212" s="36">
        <f t="shared" si="3578"/>
        <v>0</v>
      </c>
      <c r="Z212" s="37">
        <f t="shared" si="3578"/>
        <v>0</v>
      </c>
      <c r="AA212" s="38">
        <f t="shared" si="3578"/>
        <v>0</v>
      </c>
      <c r="AB212" s="194">
        <f t="shared" ref="AB212" si="3579">7-COUNTIF(AD211:AJ211,0)-COUNTIF(AD211:AJ211,"")</f>
        <v>0</v>
      </c>
      <c r="AC212" s="22">
        <f t="shared" si="3561"/>
        <v>0</v>
      </c>
      <c r="AD212" s="35">
        <f t="shared" ref="AD212:AJ212" si="3580">IF($B205=$B211,AD211+AD206,AD211)</f>
        <v>0</v>
      </c>
      <c r="AE212" s="35">
        <f t="shared" si="3580"/>
        <v>0</v>
      </c>
      <c r="AF212" s="35">
        <f t="shared" si="3580"/>
        <v>0</v>
      </c>
      <c r="AG212" s="35">
        <f t="shared" si="3580"/>
        <v>0</v>
      </c>
      <c r="AH212" s="36">
        <f t="shared" si="3580"/>
        <v>0</v>
      </c>
      <c r="AI212" s="37">
        <f t="shared" si="3580"/>
        <v>0</v>
      </c>
      <c r="AJ212" s="38">
        <f t="shared" si="3580"/>
        <v>0</v>
      </c>
      <c r="AK212" s="194">
        <f t="shared" ref="AK212" si="3581">7-COUNTIF(AM211:AS211,0)-COUNTIF(AM211:AS211,"")</f>
        <v>0</v>
      </c>
      <c r="AL212" s="22">
        <f t="shared" si="3563"/>
        <v>0</v>
      </c>
      <c r="AM212" s="35">
        <f t="shared" ref="AM212:AS212" si="3582">IF($B205=$B211,AM211+AM206,AM211)</f>
        <v>0</v>
      </c>
      <c r="AN212" s="35">
        <f t="shared" si="3582"/>
        <v>0</v>
      </c>
      <c r="AO212" s="35">
        <f t="shared" si="3582"/>
        <v>0</v>
      </c>
      <c r="AP212" s="35">
        <f t="shared" si="3582"/>
        <v>0</v>
      </c>
      <c r="AQ212" s="36">
        <f t="shared" si="3582"/>
        <v>0</v>
      </c>
      <c r="AR212" s="37">
        <f t="shared" si="3582"/>
        <v>0</v>
      </c>
      <c r="AS212" s="38">
        <f t="shared" si="3582"/>
        <v>0</v>
      </c>
      <c r="AT212" s="194">
        <f t="shared" ref="AT212" si="3583">7-COUNTIF(AV211:BB211,0)-COUNTIF(AV211:BB211,"")</f>
        <v>0</v>
      </c>
      <c r="AU212" s="22">
        <f t="shared" si="3565"/>
        <v>0</v>
      </c>
      <c r="AV212" s="35">
        <f t="shared" ref="AV212:BB212" si="3584">IF($B205=$B211,AV211+AV206,AV211)</f>
        <v>0</v>
      </c>
      <c r="AW212" s="35">
        <f t="shared" si="3584"/>
        <v>0</v>
      </c>
      <c r="AX212" s="35">
        <f t="shared" si="3584"/>
        <v>0</v>
      </c>
      <c r="AY212" s="35">
        <f t="shared" si="3584"/>
        <v>0</v>
      </c>
      <c r="AZ212" s="36">
        <f t="shared" si="3584"/>
        <v>0</v>
      </c>
      <c r="BA212" s="37">
        <f t="shared" si="3584"/>
        <v>0</v>
      </c>
      <c r="BB212" s="38">
        <f t="shared" si="3584"/>
        <v>0</v>
      </c>
    </row>
    <row r="213" spans="1:54" ht="15" hidden="1" customHeight="1" x14ac:dyDescent="0.2">
      <c r="B213" s="116"/>
      <c r="C213" s="117"/>
      <c r="D213" s="118"/>
      <c r="E213" s="119"/>
      <c r="F213" s="92"/>
      <c r="G213" s="190">
        <f t="shared" ref="G213" si="3585">IF(AND($B205=$B211,$B205&lt;&gt;"",$B205&lt;&gt;0),F211+G207,F211)</f>
        <v>18</v>
      </c>
      <c r="H213" s="121"/>
      <c r="I213" s="165">
        <f t="shared" si="3555"/>
        <v>0</v>
      </c>
      <c r="J213" s="195">
        <f t="shared" ref="J213" si="3586">IF($B211=$B205,COUNTIF(L213:R213,0),COUNTIF(L214:R214,0)+COUNTIF(L214:R214,""))</f>
        <v>7</v>
      </c>
      <c r="K213" s="39">
        <f t="shared" ref="K213:R213" si="3587">IF($B205=$B211,K214+K207,K214)</f>
        <v>0</v>
      </c>
      <c r="L213" s="40">
        <f t="shared" si="3587"/>
        <v>0</v>
      </c>
      <c r="M213" s="40">
        <f t="shared" si="3587"/>
        <v>0</v>
      </c>
      <c r="N213" s="40">
        <f t="shared" si="3587"/>
        <v>0</v>
      </c>
      <c r="O213" s="40">
        <f t="shared" si="3587"/>
        <v>0</v>
      </c>
      <c r="P213" s="41">
        <f t="shared" si="3587"/>
        <v>0</v>
      </c>
      <c r="Q213" s="42">
        <f t="shared" si="3587"/>
        <v>0</v>
      </c>
      <c r="R213" s="43">
        <f t="shared" si="3587"/>
        <v>0</v>
      </c>
      <c r="S213" s="195">
        <f t="shared" ref="S213" si="3588">IF($B211=$B205,COUNTIF(U213:AA213,0),COUNTIF(U214:AA214,0)+COUNTIF(U214:AA214,""))</f>
        <v>7</v>
      </c>
      <c r="T213" s="39">
        <f t="shared" ref="T213:AA213" si="3589">IF($B205=$B211,T214+T207,T214)</f>
        <v>0</v>
      </c>
      <c r="U213" s="40">
        <f t="shared" si="3589"/>
        <v>0</v>
      </c>
      <c r="V213" s="40">
        <f t="shared" si="3589"/>
        <v>0</v>
      </c>
      <c r="W213" s="40">
        <f t="shared" si="3589"/>
        <v>0</v>
      </c>
      <c r="X213" s="40">
        <f t="shared" si="3589"/>
        <v>0</v>
      </c>
      <c r="Y213" s="41">
        <f t="shared" si="3589"/>
        <v>0</v>
      </c>
      <c r="Z213" s="42">
        <f t="shared" si="3589"/>
        <v>0</v>
      </c>
      <c r="AA213" s="43">
        <f t="shared" si="3589"/>
        <v>0</v>
      </c>
      <c r="AB213" s="195">
        <f t="shared" ref="AB213" si="3590">IF($B211=$B205,COUNTIF(AD213:AJ213,0),COUNTIF(AD214:AJ214,0)+COUNTIF(AD214:AJ214,""))</f>
        <v>7</v>
      </c>
      <c r="AC213" s="39">
        <f t="shared" ref="AC213:AJ213" si="3591">IF($B205=$B211,AC214+AC207,AC214)</f>
        <v>0</v>
      </c>
      <c r="AD213" s="40">
        <f t="shared" si="3591"/>
        <v>0</v>
      </c>
      <c r="AE213" s="40">
        <f t="shared" si="3591"/>
        <v>0</v>
      </c>
      <c r="AF213" s="40">
        <f t="shared" si="3591"/>
        <v>0</v>
      </c>
      <c r="AG213" s="40">
        <f t="shared" si="3591"/>
        <v>0</v>
      </c>
      <c r="AH213" s="41">
        <f t="shared" si="3591"/>
        <v>0</v>
      </c>
      <c r="AI213" s="42">
        <f t="shared" si="3591"/>
        <v>0</v>
      </c>
      <c r="AJ213" s="43">
        <f t="shared" si="3591"/>
        <v>0</v>
      </c>
      <c r="AK213" s="195">
        <f t="shared" ref="AK213" si="3592">IF($B211=$B205,COUNTIF(AM213:AS213,0),COUNTIF(AM214:AS214,0)+COUNTIF(AM214:AS214,""))</f>
        <v>7</v>
      </c>
      <c r="AL213" s="39">
        <f t="shared" ref="AL213:AS213" si="3593">IF($B205=$B211,AL214+AL207,AL214)</f>
        <v>0</v>
      </c>
      <c r="AM213" s="40">
        <f t="shared" si="3593"/>
        <v>0</v>
      </c>
      <c r="AN213" s="40">
        <f t="shared" si="3593"/>
        <v>0</v>
      </c>
      <c r="AO213" s="40">
        <f t="shared" si="3593"/>
        <v>0</v>
      </c>
      <c r="AP213" s="40">
        <f t="shared" si="3593"/>
        <v>0</v>
      </c>
      <c r="AQ213" s="41">
        <f t="shared" si="3593"/>
        <v>0</v>
      </c>
      <c r="AR213" s="42">
        <f t="shared" si="3593"/>
        <v>0</v>
      </c>
      <c r="AS213" s="43">
        <f t="shared" si="3593"/>
        <v>0</v>
      </c>
      <c r="AT213" s="195">
        <f t="shared" ref="AT213" si="3594">IF($B211=$B205,COUNTIF(AV213:BB213,0),COUNTIF(AV214:BB214,0)+COUNTIF(AV214:BB214,""))</f>
        <v>7</v>
      </c>
      <c r="AU213" s="39">
        <f t="shared" ref="AU213:BB213" si="3595">IF($B205=$B211,AU214+AU207,AU214)</f>
        <v>0</v>
      </c>
      <c r="AV213" s="40">
        <f t="shared" si="3595"/>
        <v>0</v>
      </c>
      <c r="AW213" s="40">
        <f t="shared" si="3595"/>
        <v>0</v>
      </c>
      <c r="AX213" s="40">
        <f t="shared" si="3595"/>
        <v>0</v>
      </c>
      <c r="AY213" s="40">
        <f t="shared" si="3595"/>
        <v>0</v>
      </c>
      <c r="AZ213" s="41">
        <f t="shared" si="3595"/>
        <v>0</v>
      </c>
      <c r="BA213" s="42">
        <f t="shared" si="3595"/>
        <v>0</v>
      </c>
      <c r="BB213" s="43">
        <f t="shared" si="3595"/>
        <v>0</v>
      </c>
    </row>
    <row r="214" spans="1:54" ht="15.75" customHeight="1" x14ac:dyDescent="0.2">
      <c r="A214" s="1">
        <f t="shared" ref="A214" si="3596">A211</f>
        <v>0</v>
      </c>
      <c r="B214" s="313">
        <f t="shared" ref="B214" si="3597">B208+1</f>
        <v>33</v>
      </c>
      <c r="C214" s="314"/>
      <c r="D214" s="314"/>
      <c r="E214" s="314"/>
      <c r="F214" s="31"/>
      <c r="G214" s="183"/>
      <c r="H214" s="122">
        <f t="shared" ref="H214" si="3598">5-COUNTIF(AU211,0)-COUNTIF(AL211,0)-COUNTIF(AC211,0)-COUNTIF(T211,0)-COUNTIF(K211,0)</f>
        <v>0</v>
      </c>
      <c r="I214" s="165">
        <f t="shared" si="3555"/>
        <v>0</v>
      </c>
      <c r="J214" s="187">
        <f t="shared" ref="J214" si="3599">IF($B211=$B205,J208+IF($F211&lt;&gt;$G211,(K211+$G213-$G212)/$F211,K211/$F211),IF($F211&lt;&gt;G211,(K211+$G213-$G212)/$F211,K211/$F211))</f>
        <v>0</v>
      </c>
      <c r="K214" s="7">
        <f t="shared" ref="K214:K215" si="3600">SUM(L214:R214)</f>
        <v>0</v>
      </c>
      <c r="L214" s="26">
        <f t="shared" ref="L214:R214" si="3601">L211</f>
        <v>0</v>
      </c>
      <c r="M214" s="26">
        <f t="shared" si="3601"/>
        <v>0</v>
      </c>
      <c r="N214" s="26">
        <f t="shared" si="3601"/>
        <v>0</v>
      </c>
      <c r="O214" s="26">
        <f t="shared" si="3601"/>
        <v>0</v>
      </c>
      <c r="P214" s="26">
        <f t="shared" si="3601"/>
        <v>0</v>
      </c>
      <c r="Q214" s="29">
        <f t="shared" si="3601"/>
        <v>0</v>
      </c>
      <c r="R214" s="23">
        <f t="shared" si="3601"/>
        <v>0</v>
      </c>
      <c r="S214" s="187">
        <f t="shared" ref="S214" si="3602">IF($B211=$B205,S208+IF($F211&lt;&gt;$G211,(T211+$G213-$G212)/$F211,T211/$F211),IF($F211&lt;&gt;P211,(T211+$G213-$G212)/$F211,T211/$F211))</f>
        <v>0</v>
      </c>
      <c r="T214" s="7">
        <f t="shared" ref="T214:T215" si="3603">SUM(U214:AA214)</f>
        <v>0</v>
      </c>
      <c r="U214" s="26">
        <f t="shared" ref="U214:AA214" si="3604">U211</f>
        <v>0</v>
      </c>
      <c r="V214" s="26">
        <f t="shared" si="3604"/>
        <v>0</v>
      </c>
      <c r="W214" s="26">
        <f t="shared" si="3604"/>
        <v>0</v>
      </c>
      <c r="X214" s="26">
        <f t="shared" si="3604"/>
        <v>0</v>
      </c>
      <c r="Y214" s="113">
        <f t="shared" si="3604"/>
        <v>0</v>
      </c>
      <c r="Z214" s="29">
        <f t="shared" si="3604"/>
        <v>0</v>
      </c>
      <c r="AA214" s="23">
        <f t="shared" si="3604"/>
        <v>0</v>
      </c>
      <c r="AB214" s="187">
        <f t="shared" ref="AB214" si="3605">IF($B211=$B205,AB208+IF($F211&lt;&gt;$G211,(AC211+$G213-$G212)/$F211,AC211/$F211),IF($F211&lt;&gt;Y211,(AC211+$G213-$G212)/$F211,AC211/$F211))</f>
        <v>0</v>
      </c>
      <c r="AC214" s="7">
        <f t="shared" ref="AC214:AC215" si="3606">SUM(AD214:AJ214)</f>
        <v>0</v>
      </c>
      <c r="AD214" s="26">
        <f t="shared" ref="AD214:AJ214" si="3607">AD211</f>
        <v>0</v>
      </c>
      <c r="AE214" s="26">
        <f t="shared" si="3607"/>
        <v>0</v>
      </c>
      <c r="AF214" s="26">
        <f t="shared" si="3607"/>
        <v>0</v>
      </c>
      <c r="AG214" s="26">
        <f t="shared" si="3607"/>
        <v>0</v>
      </c>
      <c r="AH214" s="113">
        <f t="shared" si="3607"/>
        <v>0</v>
      </c>
      <c r="AI214" s="29">
        <f t="shared" si="3607"/>
        <v>0</v>
      </c>
      <c r="AJ214" s="23">
        <f t="shared" si="3607"/>
        <v>0</v>
      </c>
      <c r="AK214" s="187">
        <f t="shared" ref="AK214" si="3608">IF($B211=$B205,AK208+IF($F211&lt;&gt;$G211,(AL211+$G213-$G212)/$F211,AL211/$F211),IF($F211&lt;&gt;AH211,(AL211+$G213-$G212)/$F211,AL211/$F211))</f>
        <v>0</v>
      </c>
      <c r="AL214" s="7">
        <f t="shared" ref="AL214:AL215" si="3609">SUM(AM214:AS214)</f>
        <v>0</v>
      </c>
      <c r="AM214" s="26">
        <f t="shared" ref="AM214:AS214" si="3610">AM211</f>
        <v>0</v>
      </c>
      <c r="AN214" s="26">
        <f t="shared" si="3610"/>
        <v>0</v>
      </c>
      <c r="AO214" s="26">
        <f t="shared" si="3610"/>
        <v>0</v>
      </c>
      <c r="AP214" s="26">
        <f t="shared" si="3610"/>
        <v>0</v>
      </c>
      <c r="AQ214" s="113">
        <f t="shared" si="3610"/>
        <v>0</v>
      </c>
      <c r="AR214" s="29">
        <f t="shared" si="3610"/>
        <v>0</v>
      </c>
      <c r="AS214" s="23">
        <f t="shared" si="3610"/>
        <v>0</v>
      </c>
      <c r="AT214" s="187">
        <f t="shared" ref="AT214" si="3611">IF($B211=$B205,AT208+IF($F211&lt;&gt;$G211,(AU211+$G213-$G212)/$F211,AU211/$F211),IF($F211&lt;&gt;AQ211,(AU211+$G213-$G212)/$F211,AU211/$F211))</f>
        <v>0</v>
      </c>
      <c r="AU214" s="7">
        <f t="shared" ref="AU214:AU215" si="3612">SUM(AV214:BB214)</f>
        <v>0</v>
      </c>
      <c r="AV214" s="6">
        <f t="shared" ref="AV214" si="3613">IF(SUM($AM$9:$AS$9)=SUM($AV$9:$BB$9),AV211,IF(AND(SUM($AV$9:$BB$9)&gt;42,SUM($AV$9:$BB$9)&lt;49),AV211,0))</f>
        <v>0</v>
      </c>
      <c r="AW214" s="6">
        <f t="shared" ref="AW214:BB214" si="3614">IF(SUM($AM$9:$AS$9)=SUM($AV$9:$BB$9),AW211,IF(AND(SUM($AV$9:$BB$9)&gt;42,SUM($AV$9:$BB$9)&lt;49),AW211,0))</f>
        <v>0</v>
      </c>
      <c r="AX214" s="6">
        <f t="shared" si="3614"/>
        <v>0</v>
      </c>
      <c r="AY214" s="6">
        <f t="shared" si="3614"/>
        <v>0</v>
      </c>
      <c r="AZ214" s="26">
        <f t="shared" si="3614"/>
        <v>0</v>
      </c>
      <c r="BA214" s="29">
        <f t="shared" si="3614"/>
        <v>0</v>
      </c>
      <c r="BB214" s="23">
        <f t="shared" si="3614"/>
        <v>0</v>
      </c>
    </row>
    <row r="215" spans="1:54" ht="15.75" customHeight="1" x14ac:dyDescent="0.2">
      <c r="A215" s="1">
        <f t="shared" ref="A215:A216" si="3615">A214</f>
        <v>0</v>
      </c>
      <c r="B215" s="313"/>
      <c r="C215" s="314"/>
      <c r="D215" s="314"/>
      <c r="E215" s="314"/>
      <c r="F215" s="31"/>
      <c r="G215" s="183"/>
      <c r="H215" s="123">
        <f t="shared" ref="H215" si="3616">IF($B211=$B205,H209+F215,$F215)</f>
        <v>0</v>
      </c>
      <c r="I215" s="165">
        <f t="shared" si="3555"/>
        <v>0</v>
      </c>
      <c r="J215" s="141">
        <f t="shared" ref="J215" si="3617">IF($H214=0,0,IF($B205=$B211,IF($H216&gt;0,$H216+J209,K211+J209),IF($H216&gt;0,$H216,K211)))</f>
        <v>0</v>
      </c>
      <c r="K215" s="7">
        <f t="shared" si="3600"/>
        <v>0</v>
      </c>
      <c r="L215" s="6"/>
      <c r="M215" s="6"/>
      <c r="N215" s="6"/>
      <c r="O215" s="6"/>
      <c r="P215" s="26"/>
      <c r="Q215" s="29"/>
      <c r="R215" s="23"/>
      <c r="S215" s="141">
        <f t="shared" ref="S215" si="3618">IF($H214=0,0,IF($B205=$B211,IF($H216&gt;0,$H216+S209,T211+S209),IF($H216&gt;0,$H216,T211)))</f>
        <v>0</v>
      </c>
      <c r="T215" s="7">
        <f t="shared" si="3603"/>
        <v>0</v>
      </c>
      <c r="U215" s="6"/>
      <c r="V215" s="6"/>
      <c r="W215" s="6"/>
      <c r="X215" s="6"/>
      <c r="Y215" s="26"/>
      <c r="Z215" s="29"/>
      <c r="AA215" s="23"/>
      <c r="AB215" s="141">
        <f t="shared" ref="AB215" si="3619">IF($H214=0,0,IF($B205=$B211,IF($H216&gt;0,$H216+AB209,AC211+AB209),IF($H216&gt;0,$H216,AC211)))</f>
        <v>0</v>
      </c>
      <c r="AC215" s="7">
        <f t="shared" si="3606"/>
        <v>0</v>
      </c>
      <c r="AD215" s="6"/>
      <c r="AE215" s="6"/>
      <c r="AF215" s="6"/>
      <c r="AG215" s="6"/>
      <c r="AH215" s="26"/>
      <c r="AI215" s="29"/>
      <c r="AJ215" s="23"/>
      <c r="AK215" s="141">
        <f t="shared" ref="AK215" si="3620">IF($H214=0,0,IF($B205=$B211,IF($H216&gt;0,$H216+AK209,AL211+AK209),IF($H216&gt;0,$H216,AL211)))</f>
        <v>0</v>
      </c>
      <c r="AL215" s="7">
        <f t="shared" si="3609"/>
        <v>0</v>
      </c>
      <c r="AM215" s="6"/>
      <c r="AN215" s="6"/>
      <c r="AO215" s="6"/>
      <c r="AP215" s="6"/>
      <c r="AQ215" s="26"/>
      <c r="AR215" s="29"/>
      <c r="AS215" s="23"/>
      <c r="AT215" s="141">
        <f t="shared" ref="AT215" si="3621">IF($H214=0,0,IF($B205=$B211,IF($H216&gt;0,$H216+AT209,AU211+AT209),IF($H216&gt;0,$H216,AU211)))</f>
        <v>0</v>
      </c>
      <c r="AU215" s="7">
        <f t="shared" si="3612"/>
        <v>0</v>
      </c>
      <c r="AV215" s="6"/>
      <c r="AW215" s="6"/>
      <c r="AX215" s="6"/>
      <c r="AY215" s="6"/>
      <c r="AZ215" s="26"/>
      <c r="BA215" s="29"/>
      <c r="BB215" s="23"/>
    </row>
    <row r="216" spans="1:54" ht="18.75" customHeight="1" thickBot="1" x14ac:dyDescent="0.25">
      <c r="A216" s="1">
        <f t="shared" si="3615"/>
        <v>0</v>
      </c>
      <c r="B216" s="323" t="str">
        <f>IF(B211="",Wydruk!$AE$6,IF(J212=0,Wydruk!$AE$7,IF(AND(G212&lt;G213,B211&lt;&gt;$B217),Wydruk!$AE$13,IF(AND($B211=$B205,$B211&lt;&gt;$B217),IF(OR(OR(J216&lt;4,J216&gt;5),OR(S216&lt;4,S216&gt;5),OR(AB216&lt;4,AB216&gt;5),OR(AK216&lt;4,AK216&gt;5),OR(AND(AT216&lt;4,AT216&gt;0),AT216&gt;5)),Wydruk!$AE$8,Wydruk!$AE$9),IF($B211=$B217,IF($F215&lt;&gt;0,Wydruk!$AE$12,Wydruk!$AE$10),IF(OR(OR(J212&lt;4,J212&gt;5),OR(S212&lt;4,S212&gt;5),OR(AB212&lt;4,AB212&gt;5),OR(AK212&lt;4,AK212&gt;5),OR(AND(AT212&lt;4,AT212&gt;0),AT212&gt;5)),Wydruk!$AE$8,Wydruk!$AE$11))))))</f>
        <v>Uzupełnij liczby godzin tygodniowego planu</v>
      </c>
      <c r="C216" s="324"/>
      <c r="D216" s="324"/>
      <c r="E216" s="324"/>
      <c r="F216" s="173">
        <f>luty!F216</f>
        <v>0</v>
      </c>
      <c r="G216" s="184">
        <f>luty!G216</f>
        <v>0</v>
      </c>
      <c r="H216" s="191">
        <f t="shared" ref="H216" si="3622">IF(OR($G216=0,$F216=0,$G216="",$F216=""),0,$G216/$F216)</f>
        <v>0</v>
      </c>
      <c r="I216" s="193"/>
      <c r="J216" s="176">
        <f t="shared" ref="J216" si="3623">IF($B205=$B211,IF(L211+L206&gt;0,1,0)+IF(M211+M206&gt;0,1,0)+IF(N211+N206&gt;0,1,0)+IF(O211+O206&gt;0,1,0)+IF(P211+P206&gt;0,1,0)+IF(Q211+Q206&gt;0,1,0)+IF(R211+R206&gt;0,1,0),J212)</f>
        <v>0</v>
      </c>
      <c r="K216" s="133">
        <f t="shared" ref="K216" si="3624">IF(OR($B211=$B217,J216=0,(K212-Q216+O216)&lt;=0),0,(K212-Q216+O216)/J216)</f>
        <v>0</v>
      </c>
      <c r="L216" s="137">
        <f t="shared" ref="L216" si="3625">IF(K216*(7-J213)&lt;=0,0,K216*(7-J213))</f>
        <v>0</v>
      </c>
      <c r="M216" s="311">
        <f t="shared" ref="M216" si="3626">ROUND(IF(OR(K213-K216*(7-J213)+P216&lt;0,$B211=$B217,K216&lt;=0,K213=0),0,IF(K213-K216*(7-J213)+P216&gt;Q216-O216+P216,Q216-O216+P216,K213-K216*(7-J213)+P216)),1)</f>
        <v>0</v>
      </c>
      <c r="N216" s="312"/>
      <c r="O216" s="139">
        <f t="shared" ref="O216" si="3627">IF(OR($B211=$B217,J212=0),0,IF($B211=$B205,J211,$F211))</f>
        <v>0</v>
      </c>
      <c r="P216" s="30">
        <f t="shared" ref="P216" si="3628">IF(OR($B211=$B217,J216=0),0,$G213-$G212)</f>
        <v>0</v>
      </c>
      <c r="Q216" s="134">
        <f t="shared" ref="Q216" si="3629">IF(OR($B211=$B217,J216=0),0,J215)</f>
        <v>0</v>
      </c>
      <c r="R216" s="138">
        <f t="shared" ref="R216" si="3630">IF($B211=$B217,0,K213)</f>
        <v>0</v>
      </c>
      <c r="S216" s="176">
        <f t="shared" ref="S216" si="3631">IF($B205=$B211,IF(U211+U206&gt;0,1,0)+IF(V211+V206&gt;0,1,0)+IF(W211+W206&gt;0,1,0)+IF(X211+X206&gt;0,1,0)+IF(Y211+Y206&gt;0,1,0)+IF(Z211+Z206&gt;0,1,0)+IF(AA211+AA206&gt;0,1,0),S212)</f>
        <v>0</v>
      </c>
      <c r="T216" s="133">
        <f t="shared" ref="T216" si="3632">IF(OR($B211=$B217,S216=0,(T212-Z216+X216)&lt;=0),0,(T212-Z216+X216)/S216)</f>
        <v>0</v>
      </c>
      <c r="U216" s="137">
        <f t="shared" ref="U216" si="3633">IF(T216*(7-S213)&lt;=0,0,T216*(7-S213))</f>
        <v>0</v>
      </c>
      <c r="V216" s="311">
        <f t="shared" ref="V216" si="3634">ROUND(IF(OR(T213-T216*(7-S213)+Y216&lt;0,$B211=$B217,T216&lt;=0,T213=0),0,IF(T213-T216*(7-S213)+Y216&gt;Z216-X216+Y216,Z216-X216+Y216,T213-T216*(7-S213)+Y216)),1)</f>
        <v>0</v>
      </c>
      <c r="W216" s="312"/>
      <c r="X216" s="139">
        <f t="shared" ref="X216" si="3635">IF(OR($B211=$B217,S212=0),0,IF($B211=$B205,S211,$F211))</f>
        <v>0</v>
      </c>
      <c r="Y216" s="30">
        <f t="shared" ref="Y216" si="3636">IF(OR($B211=$B217,S216=0),0,$G213-$G212)</f>
        <v>0</v>
      </c>
      <c r="Z216" s="134">
        <f t="shared" ref="Z216" si="3637">IF(OR($B211=$B217,S216=0),0,S215)</f>
        <v>0</v>
      </c>
      <c r="AA216" s="138">
        <f t="shared" ref="AA216" si="3638">IF($B211=$B217,0,T213)</f>
        <v>0</v>
      </c>
      <c r="AB216" s="176">
        <f t="shared" ref="AB216" si="3639">IF($B205=$B211,IF(AD211+AD206&gt;0,1,0)+IF(AE211+AE206&gt;0,1,0)+IF(AF211+AF206&gt;0,1,0)+IF(AG211+AG206&gt;0,1,0)+IF(AH211+AH206&gt;0,1,0)+IF(AI211+AI206&gt;0,1,0)+IF(AJ211+AJ206&gt;0,1,0),AB212)</f>
        <v>0</v>
      </c>
      <c r="AC216" s="133">
        <f t="shared" ref="AC216" si="3640">IF(OR($B211=$B217,AB216=0,(AC212-AI216+AG216)&lt;=0),0,(AC212-AI216+AG216)/AB216)</f>
        <v>0</v>
      </c>
      <c r="AD216" s="137">
        <f t="shared" ref="AD216" si="3641">IF(AC216*(7-AB213)&lt;=0,0,AC216*(7-AB213))</f>
        <v>0</v>
      </c>
      <c r="AE216" s="311">
        <f t="shared" ref="AE216" si="3642">ROUND(IF(OR(AC213-AC216*(7-AB213)+AH216&lt;0,$B211=$B217,AC216&lt;=0,AC213=0),0,IF(AC213-AC216*(7-AB213)+AH216&gt;AI216-AG216+AH216,AI216-AG216+AH216,AC213-AC216*(7-AB213)+AH216)),1)</f>
        <v>0</v>
      </c>
      <c r="AF216" s="312"/>
      <c r="AG216" s="139">
        <f t="shared" ref="AG216" si="3643">IF(OR($B211=$B217,AB212=0),0,IF($B211=$B205,AB211,$F211))</f>
        <v>0</v>
      </c>
      <c r="AH216" s="30">
        <f t="shared" ref="AH216" si="3644">IF(OR($B211=$B217,AB216=0),0,$G213-$G212)</f>
        <v>0</v>
      </c>
      <c r="AI216" s="134">
        <f t="shared" ref="AI216" si="3645">IF(OR($B211=$B217,AB216=0),0,AB215)</f>
        <v>0</v>
      </c>
      <c r="AJ216" s="138">
        <f t="shared" ref="AJ216" si="3646">IF($B211=$B217,0,AC213)</f>
        <v>0</v>
      </c>
      <c r="AK216" s="176">
        <f t="shared" ref="AK216" si="3647">IF($B205=$B211,IF(AM211+AM206&gt;0,1,0)+IF(AN211+AN206&gt;0,1,0)+IF(AO211+AO206&gt;0,1,0)+IF(AP211+AP206&gt;0,1,0)+IF(AQ211+AQ206&gt;0,1,0)+IF(AR211+AR206&gt;0,1,0)+IF(AS211+AS206&gt;0,1,0),AK212)</f>
        <v>0</v>
      </c>
      <c r="AL216" s="133">
        <f t="shared" ref="AL216" si="3648">IF(OR($B211=$B217,AK216=0,(AL212-AR216+AP216)&lt;=0),0,(AL212-AR216+AP216)/AK216)</f>
        <v>0</v>
      </c>
      <c r="AM216" s="137">
        <f t="shared" ref="AM216" si="3649">IF(AL216*(7-AK213)&lt;=0,0,AL216*(7-AK213))</f>
        <v>0</v>
      </c>
      <c r="AN216" s="311">
        <f t="shared" ref="AN216" si="3650">ROUND(IF(OR(AL213-AL216*(7-AK213)+AQ216&lt;0,$B211=$B217,AL216&lt;=0,AL213=0),0,IF(AL213-AL216*(7-AK213)+AQ216&gt;AR216-AP216+AQ216,AR216-AP216+AQ216,AL213-AL216*(7-AK213)+AQ216)),1)</f>
        <v>0</v>
      </c>
      <c r="AO216" s="312"/>
      <c r="AP216" s="139">
        <f t="shared" ref="AP216" si="3651">IF(OR($B211=$B217,AK212=0),0,IF($B211=$B205,AK211,$F211))</f>
        <v>0</v>
      </c>
      <c r="AQ216" s="30">
        <f t="shared" ref="AQ216" si="3652">IF(OR($B211=$B217,AK216=0),0,$G213-$G212)</f>
        <v>0</v>
      </c>
      <c r="AR216" s="134">
        <f t="shared" ref="AR216" si="3653">IF(OR($B211=$B217,AK216=0),0,AK215)</f>
        <v>0</v>
      </c>
      <c r="AS216" s="138">
        <f t="shared" ref="AS216" si="3654">IF($B211=$B217,0,AL213)</f>
        <v>0</v>
      </c>
      <c r="AT216" s="176">
        <f t="shared" ref="AT216" si="3655">IF($B205=$B211,IF(AV211+AV206&gt;0,1,0)+IF(AW211+AW206&gt;0,1,0)+IF(AX211+AX206&gt;0,1,0)+IF(AY211+AY206&gt;0,1,0)+IF(AZ211+AZ206&gt;0,1,0)+IF(BA211+BA206&gt;0,1,0)+IF(BB211+BB206&gt;0,1,0),AT212)</f>
        <v>0</v>
      </c>
      <c r="AU216" s="133">
        <f t="shared" ref="AU216" si="3656">IF(OR($B211=$B217,AT216=0,(AU212-BA216+AY216)&lt;=0),0,(AU212-BA216+AY216)/AT216)</f>
        <v>0</v>
      </c>
      <c r="AV216" s="137">
        <f t="shared" ref="AV216" si="3657">IF(AU216*(7-AT213)&lt;=0,0,AU216*(7-AT213))</f>
        <v>0</v>
      </c>
      <c r="AW216" s="311">
        <f t="shared" ref="AW216" si="3658">ROUND(IF(OR(AU213-AU216*(7-AT213)+AZ216&lt;0,$B211=$B217,AU216&lt;=0,AU213=0),0,IF(AU213-AU216*(7-AT213)+AZ216&gt;BA216-AY216+AZ216,BA216-AY216+AZ216,AU213-AU216*(7-AT213)+AZ216)),1)</f>
        <v>0</v>
      </c>
      <c r="AX216" s="312"/>
      <c r="AY216" s="139">
        <f t="shared" ref="AY216" si="3659">IF(OR($B211=$B217,AT212=0),0,IF($B211=$B205,AT211,$F211))</f>
        <v>0</v>
      </c>
      <c r="AZ216" s="30">
        <f t="shared" ref="AZ216" si="3660">IF(OR($B211=$B217,AT216=0),0,$G213-$G212)</f>
        <v>0</v>
      </c>
      <c r="BA216" s="134">
        <f t="shared" ref="BA216" si="3661">IF(OR($B211=$B217,AT216=0),0,AT215)</f>
        <v>0</v>
      </c>
      <c r="BB216" s="138">
        <f t="shared" ref="BB216" si="3662">IF($B211=$B217,0,AU213)</f>
        <v>0</v>
      </c>
    </row>
    <row r="217" spans="1:54" ht="15.75" x14ac:dyDescent="0.2">
      <c r="A217" s="1">
        <f t="shared" ref="A217" si="3663">IF(B217="","1. Niewypełnione",B217)</f>
        <v>0</v>
      </c>
      <c r="B217" s="320">
        <f>luty!B217</f>
        <v>0</v>
      </c>
      <c r="C217" s="321">
        <f>luty!C217</f>
        <v>0</v>
      </c>
      <c r="D217" s="321">
        <f>luty!D217</f>
        <v>0</v>
      </c>
      <c r="E217" s="321">
        <f>luty!E217</f>
        <v>0</v>
      </c>
      <c r="F217" s="177">
        <f>luty!F217</f>
        <v>18</v>
      </c>
      <c r="G217" s="185">
        <f>luty!G217</f>
        <v>18</v>
      </c>
      <c r="H217" s="177"/>
      <c r="I217" s="192">
        <f t="shared" ref="I217:I221" si="3664">K217+T217+AC217+AL217+AU217</f>
        <v>0</v>
      </c>
      <c r="J217" s="186">
        <f t="shared" ref="J217" si="3665">IF(OR($B217=$B223,J220=0),0,ROUND((K218+P222)/J220,0))</f>
        <v>0</v>
      </c>
      <c r="K217" s="51">
        <f t="shared" ref="K217:K218" si="3666">SUM(L217:R217)</f>
        <v>0</v>
      </c>
      <c r="L217" s="52">
        <f>luty!L217</f>
        <v>0</v>
      </c>
      <c r="M217" s="52">
        <f>luty!M217</f>
        <v>0</v>
      </c>
      <c r="N217" s="52">
        <f>luty!N217</f>
        <v>0</v>
      </c>
      <c r="O217" s="52">
        <f>luty!O217</f>
        <v>0</v>
      </c>
      <c r="P217" s="53">
        <f>luty!P217</f>
        <v>0</v>
      </c>
      <c r="Q217" s="54">
        <f>luty!Q217</f>
        <v>0</v>
      </c>
      <c r="R217" s="55">
        <f>luty!R217</f>
        <v>0</v>
      </c>
      <c r="S217" s="188">
        <f t="shared" ref="S217" si="3667">IF(OR($B217=$B223,S220=0),0,ROUND((T218+Y222)/S220,0))</f>
        <v>0</v>
      </c>
      <c r="T217" s="51">
        <f t="shared" ref="T217:T218" si="3668">SUM(U217:AA217)</f>
        <v>0</v>
      </c>
      <c r="U217" s="52">
        <f>luty!U217</f>
        <v>0</v>
      </c>
      <c r="V217" s="52">
        <f>luty!V217</f>
        <v>0</v>
      </c>
      <c r="W217" s="52">
        <f>luty!W217</f>
        <v>0</v>
      </c>
      <c r="X217" s="52">
        <f>luty!X217</f>
        <v>0</v>
      </c>
      <c r="Y217" s="53">
        <f>luty!Y217</f>
        <v>0</v>
      </c>
      <c r="Z217" s="54">
        <f>luty!Z217</f>
        <v>0</v>
      </c>
      <c r="AA217" s="55">
        <f>luty!AA217</f>
        <v>0</v>
      </c>
      <c r="AB217" s="188">
        <f t="shared" ref="AB217" si="3669">IF(OR($B217=$B223,AB220=0),0,ROUND((AC218+AH222)/AB220,0))</f>
        <v>0</v>
      </c>
      <c r="AC217" s="51">
        <f t="shared" ref="AC217:AC218" si="3670">SUM(AD217:AJ217)</f>
        <v>0</v>
      </c>
      <c r="AD217" s="52">
        <f>luty!AD217</f>
        <v>0</v>
      </c>
      <c r="AE217" s="52">
        <f>luty!AE217</f>
        <v>0</v>
      </c>
      <c r="AF217" s="52">
        <f>luty!AF217</f>
        <v>0</v>
      </c>
      <c r="AG217" s="52">
        <f>luty!AG217</f>
        <v>0</v>
      </c>
      <c r="AH217" s="53">
        <f>luty!AH217</f>
        <v>0</v>
      </c>
      <c r="AI217" s="54">
        <f>luty!AI217</f>
        <v>0</v>
      </c>
      <c r="AJ217" s="55">
        <f>luty!AJ217</f>
        <v>0</v>
      </c>
      <c r="AK217" s="188">
        <f t="shared" ref="AK217" si="3671">IF(OR($B217=$B223,AK220=0),0,ROUND((AL218+AQ222)/AK220,0))</f>
        <v>0</v>
      </c>
      <c r="AL217" s="51">
        <f t="shared" ref="AL217:AL218" si="3672">SUM(AM217:AS217)</f>
        <v>0</v>
      </c>
      <c r="AM217" s="52">
        <f>luty!AM217</f>
        <v>0</v>
      </c>
      <c r="AN217" s="52">
        <f>luty!AN217</f>
        <v>0</v>
      </c>
      <c r="AO217" s="52">
        <f>luty!AO217</f>
        <v>0</v>
      </c>
      <c r="AP217" s="52">
        <f>luty!AP217</f>
        <v>0</v>
      </c>
      <c r="AQ217" s="53">
        <f>luty!AQ217</f>
        <v>0</v>
      </c>
      <c r="AR217" s="54">
        <f>luty!AR217</f>
        <v>0</v>
      </c>
      <c r="AS217" s="55">
        <f>luty!AS217</f>
        <v>0</v>
      </c>
      <c r="AT217" s="188">
        <f t="shared" ref="AT217" si="3673">IF(OR($B217=$B223,AT220=0),0,ROUND((AU218+AZ222)/AT220,0))</f>
        <v>0</v>
      </c>
      <c r="AU217" s="51">
        <f t="shared" ref="AU217:AU218" si="3674">SUM(AV217:BB217)</f>
        <v>0</v>
      </c>
      <c r="AV217" s="52">
        <f t="shared" ref="AV217" si="3675">IF(SUM($AM$9:$AS$9)=SUM($AV$9:$BB$9),AM217,IF(AND(SUM($AV$9:$BB$9)&gt;42,SUM($AV$9:$BB$9)&lt;49),AM217,0))</f>
        <v>0</v>
      </c>
      <c r="AW217" s="52">
        <f t="shared" ref="AW217" si="3676">IF(SUM($AM$9:$AS$9)=SUM($AV$9:$BB$9),AN217,IF(AND(SUM($AV$9:$BB$9)&gt;42,SUM($AV$9:$BB$9)&lt;49),AN217,0))</f>
        <v>0</v>
      </c>
      <c r="AX217" s="52">
        <f t="shared" ref="AX217" si="3677">IF(SUM($AM$9:$AS$9)=SUM($AV$9:$BB$9),AO217,IF(AND(SUM($AV$9:$BB$9)&gt;42,SUM($AV$9:$BB$9)&lt;49),AO217,0))</f>
        <v>0</v>
      </c>
      <c r="AY217" s="52">
        <f t="shared" ref="AY217" si="3678">IF(SUM($AM$9:$AS$9)=SUM($AV$9:$BB$9),AP217,IF(AND(SUM($AV$9:$BB$9)&gt;42,SUM($AV$9:$BB$9)&lt;49),AP217,0))</f>
        <v>0</v>
      </c>
      <c r="AZ217" s="53">
        <f t="shared" ref="AZ217" si="3679">IF(SUM($AM$9:$AS$9)=SUM($AV$9:$BB$9),AQ217,IF(AND(SUM($AV$9:$BB$9)&gt;42,SUM($AV$9:$BB$9)&lt;49),AQ217,0))</f>
        <v>0</v>
      </c>
      <c r="BA217" s="54">
        <f t="shared" ref="BA217" si="3680">IF(SUM($AM$9:$AS$9)=SUM($AV$9:$BB$9),AR217,IF(AND(SUM($AV$9:$BB$9)&gt;42,SUM($AV$9:$BB$9)&lt;49),AR217,0))</f>
        <v>0</v>
      </c>
      <c r="BB217" s="55">
        <f t="shared" ref="BB217" si="3681">IF(SUM($AM$9:$AS$9)=SUM($AV$9:$BB$9),AS217,IF(AND(SUM($AV$9:$BB$9)&gt;42,SUM($AV$9:$BB$9)&lt;49),AS217,0))</f>
        <v>0</v>
      </c>
    </row>
    <row r="218" spans="1:54" ht="12.75" hidden="1" customHeight="1" x14ac:dyDescent="0.2">
      <c r="B218" s="93"/>
      <c r="C218" s="94"/>
      <c r="D218" s="95"/>
      <c r="E218" s="115"/>
      <c r="F218" s="140" t="b">
        <f t="shared" ref="F218" si="3682">IF($B211=$B217,OR(F212,G217&lt;F217),G217&lt;F217)</f>
        <v>0</v>
      </c>
      <c r="G218" s="189">
        <f t="shared" ref="G218" si="3683">IF(AND($B211=$B217,$B211&lt;&gt;"",$B211&lt;&gt;0),G217+G212,G217)</f>
        <v>18</v>
      </c>
      <c r="H218" s="120"/>
      <c r="I218" s="165">
        <f t="shared" si="3664"/>
        <v>0</v>
      </c>
      <c r="J218" s="194">
        <f t="shared" ref="J218" si="3684">7-COUNTIF(L217:R217,0)-COUNTIF(L217:R217,"")</f>
        <v>0</v>
      </c>
      <c r="K218" s="22">
        <f t="shared" si="3666"/>
        <v>0</v>
      </c>
      <c r="L218" s="35">
        <f t="shared" ref="L218:R218" si="3685">IF($B211=$B217,L217+L212,L217)</f>
        <v>0</v>
      </c>
      <c r="M218" s="35">
        <f t="shared" si="3685"/>
        <v>0</v>
      </c>
      <c r="N218" s="35">
        <f t="shared" si="3685"/>
        <v>0</v>
      </c>
      <c r="O218" s="35">
        <f t="shared" si="3685"/>
        <v>0</v>
      </c>
      <c r="P218" s="36">
        <f t="shared" si="3685"/>
        <v>0</v>
      </c>
      <c r="Q218" s="37">
        <f t="shared" si="3685"/>
        <v>0</v>
      </c>
      <c r="R218" s="38">
        <f t="shared" si="3685"/>
        <v>0</v>
      </c>
      <c r="S218" s="194">
        <f t="shared" ref="S218" si="3686">7-COUNTIF(U217:AA217,0)-COUNTIF(U217:AA217,"")</f>
        <v>0</v>
      </c>
      <c r="T218" s="22">
        <f t="shared" si="3668"/>
        <v>0</v>
      </c>
      <c r="U218" s="35">
        <f t="shared" ref="U218:AA218" si="3687">IF($B211=$B217,U217+U212,U217)</f>
        <v>0</v>
      </c>
      <c r="V218" s="35">
        <f t="shared" si="3687"/>
        <v>0</v>
      </c>
      <c r="W218" s="35">
        <f t="shared" si="3687"/>
        <v>0</v>
      </c>
      <c r="X218" s="35">
        <f t="shared" si="3687"/>
        <v>0</v>
      </c>
      <c r="Y218" s="36">
        <f t="shared" si="3687"/>
        <v>0</v>
      </c>
      <c r="Z218" s="37">
        <f t="shared" si="3687"/>
        <v>0</v>
      </c>
      <c r="AA218" s="38">
        <f t="shared" si="3687"/>
        <v>0</v>
      </c>
      <c r="AB218" s="194">
        <f t="shared" ref="AB218" si="3688">7-COUNTIF(AD217:AJ217,0)-COUNTIF(AD217:AJ217,"")</f>
        <v>0</v>
      </c>
      <c r="AC218" s="22">
        <f t="shared" si="3670"/>
        <v>0</v>
      </c>
      <c r="AD218" s="35">
        <f t="shared" ref="AD218:AJ218" si="3689">IF($B211=$B217,AD217+AD212,AD217)</f>
        <v>0</v>
      </c>
      <c r="AE218" s="35">
        <f t="shared" si="3689"/>
        <v>0</v>
      </c>
      <c r="AF218" s="35">
        <f t="shared" si="3689"/>
        <v>0</v>
      </c>
      <c r="AG218" s="35">
        <f t="shared" si="3689"/>
        <v>0</v>
      </c>
      <c r="AH218" s="36">
        <f t="shared" si="3689"/>
        <v>0</v>
      </c>
      <c r="AI218" s="37">
        <f t="shared" si="3689"/>
        <v>0</v>
      </c>
      <c r="AJ218" s="38">
        <f t="shared" si="3689"/>
        <v>0</v>
      </c>
      <c r="AK218" s="194">
        <f t="shared" ref="AK218" si="3690">7-COUNTIF(AM217:AS217,0)-COUNTIF(AM217:AS217,"")</f>
        <v>0</v>
      </c>
      <c r="AL218" s="22">
        <f t="shared" si="3672"/>
        <v>0</v>
      </c>
      <c r="AM218" s="35">
        <f t="shared" ref="AM218:AS218" si="3691">IF($B211=$B217,AM217+AM212,AM217)</f>
        <v>0</v>
      </c>
      <c r="AN218" s="35">
        <f t="shared" si="3691"/>
        <v>0</v>
      </c>
      <c r="AO218" s="35">
        <f t="shared" si="3691"/>
        <v>0</v>
      </c>
      <c r="AP218" s="35">
        <f t="shared" si="3691"/>
        <v>0</v>
      </c>
      <c r="AQ218" s="36">
        <f t="shared" si="3691"/>
        <v>0</v>
      </c>
      <c r="AR218" s="37">
        <f t="shared" si="3691"/>
        <v>0</v>
      </c>
      <c r="AS218" s="38">
        <f t="shared" si="3691"/>
        <v>0</v>
      </c>
      <c r="AT218" s="194">
        <f t="shared" ref="AT218" si="3692">7-COUNTIF(AV217:BB217,0)-COUNTIF(AV217:BB217,"")</f>
        <v>0</v>
      </c>
      <c r="AU218" s="22">
        <f t="shared" si="3674"/>
        <v>0</v>
      </c>
      <c r="AV218" s="35">
        <f t="shared" ref="AV218:BB218" si="3693">IF($B211=$B217,AV217+AV212,AV217)</f>
        <v>0</v>
      </c>
      <c r="AW218" s="35">
        <f t="shared" si="3693"/>
        <v>0</v>
      </c>
      <c r="AX218" s="35">
        <f t="shared" si="3693"/>
        <v>0</v>
      </c>
      <c r="AY218" s="35">
        <f t="shared" si="3693"/>
        <v>0</v>
      </c>
      <c r="AZ218" s="36">
        <f t="shared" si="3693"/>
        <v>0</v>
      </c>
      <c r="BA218" s="37">
        <f t="shared" si="3693"/>
        <v>0</v>
      </c>
      <c r="BB218" s="38">
        <f t="shared" si="3693"/>
        <v>0</v>
      </c>
    </row>
    <row r="219" spans="1:54" ht="15" hidden="1" customHeight="1" x14ac:dyDescent="0.2">
      <c r="B219" s="116"/>
      <c r="C219" s="117"/>
      <c r="D219" s="118"/>
      <c r="E219" s="119"/>
      <c r="F219" s="92"/>
      <c r="G219" s="190">
        <f t="shared" ref="G219" si="3694">IF(AND($B211=$B217,$B211&lt;&gt;"",$B211&lt;&gt;0),F217+G213,F217)</f>
        <v>18</v>
      </c>
      <c r="H219" s="121"/>
      <c r="I219" s="165">
        <f t="shared" si="3664"/>
        <v>0</v>
      </c>
      <c r="J219" s="195">
        <f t="shared" ref="J219" si="3695">IF($B217=$B211,COUNTIF(L219:R219,0),COUNTIF(L220:R220,0)+COUNTIF(L220:R220,""))</f>
        <v>7</v>
      </c>
      <c r="K219" s="39">
        <f t="shared" ref="K219:R219" si="3696">IF($B211=$B217,K220+K213,K220)</f>
        <v>0</v>
      </c>
      <c r="L219" s="40">
        <f t="shared" si="3696"/>
        <v>0</v>
      </c>
      <c r="M219" s="40">
        <f t="shared" si="3696"/>
        <v>0</v>
      </c>
      <c r="N219" s="40">
        <f t="shared" si="3696"/>
        <v>0</v>
      </c>
      <c r="O219" s="40">
        <f t="shared" si="3696"/>
        <v>0</v>
      </c>
      <c r="P219" s="41">
        <f t="shared" si="3696"/>
        <v>0</v>
      </c>
      <c r="Q219" s="42">
        <f t="shared" si="3696"/>
        <v>0</v>
      </c>
      <c r="R219" s="43">
        <f t="shared" si="3696"/>
        <v>0</v>
      </c>
      <c r="S219" s="195">
        <f t="shared" ref="S219" si="3697">IF($B217=$B211,COUNTIF(U219:AA219,0),COUNTIF(U220:AA220,0)+COUNTIF(U220:AA220,""))</f>
        <v>7</v>
      </c>
      <c r="T219" s="39">
        <f t="shared" ref="T219:AA219" si="3698">IF($B211=$B217,T220+T213,T220)</f>
        <v>0</v>
      </c>
      <c r="U219" s="40">
        <f t="shared" si="3698"/>
        <v>0</v>
      </c>
      <c r="V219" s="40">
        <f t="shared" si="3698"/>
        <v>0</v>
      </c>
      <c r="W219" s="40">
        <f t="shared" si="3698"/>
        <v>0</v>
      </c>
      <c r="X219" s="40">
        <f t="shared" si="3698"/>
        <v>0</v>
      </c>
      <c r="Y219" s="41">
        <f t="shared" si="3698"/>
        <v>0</v>
      </c>
      <c r="Z219" s="42">
        <f t="shared" si="3698"/>
        <v>0</v>
      </c>
      <c r="AA219" s="43">
        <f t="shared" si="3698"/>
        <v>0</v>
      </c>
      <c r="AB219" s="195">
        <f t="shared" ref="AB219" si="3699">IF($B217=$B211,COUNTIF(AD219:AJ219,0),COUNTIF(AD220:AJ220,0)+COUNTIF(AD220:AJ220,""))</f>
        <v>7</v>
      </c>
      <c r="AC219" s="39">
        <f t="shared" ref="AC219:AJ219" si="3700">IF($B211=$B217,AC220+AC213,AC220)</f>
        <v>0</v>
      </c>
      <c r="AD219" s="40">
        <f t="shared" si="3700"/>
        <v>0</v>
      </c>
      <c r="AE219" s="40">
        <f t="shared" si="3700"/>
        <v>0</v>
      </c>
      <c r="AF219" s="40">
        <f t="shared" si="3700"/>
        <v>0</v>
      </c>
      <c r="AG219" s="40">
        <f t="shared" si="3700"/>
        <v>0</v>
      </c>
      <c r="AH219" s="41">
        <f t="shared" si="3700"/>
        <v>0</v>
      </c>
      <c r="AI219" s="42">
        <f t="shared" si="3700"/>
        <v>0</v>
      </c>
      <c r="AJ219" s="43">
        <f t="shared" si="3700"/>
        <v>0</v>
      </c>
      <c r="AK219" s="195">
        <f t="shared" ref="AK219" si="3701">IF($B217=$B211,COUNTIF(AM219:AS219,0),COUNTIF(AM220:AS220,0)+COUNTIF(AM220:AS220,""))</f>
        <v>7</v>
      </c>
      <c r="AL219" s="39">
        <f t="shared" ref="AL219:AS219" si="3702">IF($B211=$B217,AL220+AL213,AL220)</f>
        <v>0</v>
      </c>
      <c r="AM219" s="40">
        <f t="shared" si="3702"/>
        <v>0</v>
      </c>
      <c r="AN219" s="40">
        <f t="shared" si="3702"/>
        <v>0</v>
      </c>
      <c r="AO219" s="40">
        <f t="shared" si="3702"/>
        <v>0</v>
      </c>
      <c r="AP219" s="40">
        <f t="shared" si="3702"/>
        <v>0</v>
      </c>
      <c r="AQ219" s="41">
        <f t="shared" si="3702"/>
        <v>0</v>
      </c>
      <c r="AR219" s="42">
        <f t="shared" si="3702"/>
        <v>0</v>
      </c>
      <c r="AS219" s="43">
        <f t="shared" si="3702"/>
        <v>0</v>
      </c>
      <c r="AT219" s="195">
        <f t="shared" ref="AT219" si="3703">IF($B217=$B211,COUNTIF(AV219:BB219,0),COUNTIF(AV220:BB220,0)+COUNTIF(AV220:BB220,""))</f>
        <v>7</v>
      </c>
      <c r="AU219" s="39">
        <f t="shared" ref="AU219:BB219" si="3704">IF($B211=$B217,AU220+AU213,AU220)</f>
        <v>0</v>
      </c>
      <c r="AV219" s="40">
        <f t="shared" si="3704"/>
        <v>0</v>
      </c>
      <c r="AW219" s="40">
        <f t="shared" si="3704"/>
        <v>0</v>
      </c>
      <c r="AX219" s="40">
        <f t="shared" si="3704"/>
        <v>0</v>
      </c>
      <c r="AY219" s="40">
        <f t="shared" si="3704"/>
        <v>0</v>
      </c>
      <c r="AZ219" s="41">
        <f t="shared" si="3704"/>
        <v>0</v>
      </c>
      <c r="BA219" s="42">
        <f t="shared" si="3704"/>
        <v>0</v>
      </c>
      <c r="BB219" s="43">
        <f t="shared" si="3704"/>
        <v>0</v>
      </c>
    </row>
    <row r="220" spans="1:54" ht="15.75" customHeight="1" x14ac:dyDescent="0.2">
      <c r="A220" s="1">
        <f t="shared" ref="A220" si="3705">A217</f>
        <v>0</v>
      </c>
      <c r="B220" s="313">
        <f t="shared" ref="B220" si="3706">B214+1</f>
        <v>34</v>
      </c>
      <c r="C220" s="314"/>
      <c r="D220" s="314"/>
      <c r="E220" s="314"/>
      <c r="F220" s="31"/>
      <c r="G220" s="183"/>
      <c r="H220" s="122">
        <f t="shared" ref="H220" si="3707">5-COUNTIF(AU217,0)-COUNTIF(AL217,0)-COUNTIF(AC217,0)-COUNTIF(T217,0)-COUNTIF(K217,0)</f>
        <v>0</v>
      </c>
      <c r="I220" s="165">
        <f t="shared" si="3664"/>
        <v>0</v>
      </c>
      <c r="J220" s="187">
        <f t="shared" ref="J220" si="3708">IF($B217=$B211,J214+IF($F217&lt;&gt;$G217,(K217+$G219-$G218)/$F217,K217/$F217),IF($F217&lt;&gt;G217,(K217+$G219-$G218)/$F217,K217/$F217))</f>
        <v>0</v>
      </c>
      <c r="K220" s="7">
        <f t="shared" ref="K220:K221" si="3709">SUM(L220:R220)</f>
        <v>0</v>
      </c>
      <c r="L220" s="26">
        <f t="shared" ref="L220:R220" si="3710">L217</f>
        <v>0</v>
      </c>
      <c r="M220" s="26">
        <f t="shared" si="3710"/>
        <v>0</v>
      </c>
      <c r="N220" s="26">
        <f t="shared" si="3710"/>
        <v>0</v>
      </c>
      <c r="O220" s="26">
        <f t="shared" si="3710"/>
        <v>0</v>
      </c>
      <c r="P220" s="26">
        <f t="shared" si="3710"/>
        <v>0</v>
      </c>
      <c r="Q220" s="29">
        <f t="shared" si="3710"/>
        <v>0</v>
      </c>
      <c r="R220" s="23">
        <f t="shared" si="3710"/>
        <v>0</v>
      </c>
      <c r="S220" s="187">
        <f t="shared" ref="S220" si="3711">IF($B217=$B211,S214+IF($F217&lt;&gt;$G217,(T217+$G219-$G218)/$F217,T217/$F217),IF($F217&lt;&gt;P217,(T217+$G219-$G218)/$F217,T217/$F217))</f>
        <v>0</v>
      </c>
      <c r="T220" s="7">
        <f t="shared" ref="T220:T221" si="3712">SUM(U220:AA220)</f>
        <v>0</v>
      </c>
      <c r="U220" s="26">
        <f t="shared" ref="U220:AA220" si="3713">U217</f>
        <v>0</v>
      </c>
      <c r="V220" s="26">
        <f t="shared" si="3713"/>
        <v>0</v>
      </c>
      <c r="W220" s="26">
        <f t="shared" si="3713"/>
        <v>0</v>
      </c>
      <c r="X220" s="26">
        <f t="shared" si="3713"/>
        <v>0</v>
      </c>
      <c r="Y220" s="113">
        <f t="shared" si="3713"/>
        <v>0</v>
      </c>
      <c r="Z220" s="29">
        <f t="shared" si="3713"/>
        <v>0</v>
      </c>
      <c r="AA220" s="23">
        <f t="shared" si="3713"/>
        <v>0</v>
      </c>
      <c r="AB220" s="187">
        <f t="shared" ref="AB220" si="3714">IF($B217=$B211,AB214+IF($F217&lt;&gt;$G217,(AC217+$G219-$G218)/$F217,AC217/$F217),IF($F217&lt;&gt;Y217,(AC217+$G219-$G218)/$F217,AC217/$F217))</f>
        <v>0</v>
      </c>
      <c r="AC220" s="7">
        <f t="shared" ref="AC220:AC221" si="3715">SUM(AD220:AJ220)</f>
        <v>0</v>
      </c>
      <c r="AD220" s="26">
        <f t="shared" ref="AD220:AJ220" si="3716">AD217</f>
        <v>0</v>
      </c>
      <c r="AE220" s="26">
        <f t="shared" si="3716"/>
        <v>0</v>
      </c>
      <c r="AF220" s="26">
        <f t="shared" si="3716"/>
        <v>0</v>
      </c>
      <c r="AG220" s="26">
        <f t="shared" si="3716"/>
        <v>0</v>
      </c>
      <c r="AH220" s="113">
        <f t="shared" si="3716"/>
        <v>0</v>
      </c>
      <c r="AI220" s="29">
        <f t="shared" si="3716"/>
        <v>0</v>
      </c>
      <c r="AJ220" s="23">
        <f t="shared" si="3716"/>
        <v>0</v>
      </c>
      <c r="AK220" s="187">
        <f t="shared" ref="AK220" si="3717">IF($B217=$B211,AK214+IF($F217&lt;&gt;$G217,(AL217+$G219-$G218)/$F217,AL217/$F217),IF($F217&lt;&gt;AH217,(AL217+$G219-$G218)/$F217,AL217/$F217))</f>
        <v>0</v>
      </c>
      <c r="AL220" s="7">
        <f t="shared" ref="AL220:AL221" si="3718">SUM(AM220:AS220)</f>
        <v>0</v>
      </c>
      <c r="AM220" s="26">
        <f t="shared" ref="AM220:AS220" si="3719">AM217</f>
        <v>0</v>
      </c>
      <c r="AN220" s="26">
        <f t="shared" si="3719"/>
        <v>0</v>
      </c>
      <c r="AO220" s="26">
        <f t="shared" si="3719"/>
        <v>0</v>
      </c>
      <c r="AP220" s="26">
        <f t="shared" si="3719"/>
        <v>0</v>
      </c>
      <c r="AQ220" s="113">
        <f t="shared" si="3719"/>
        <v>0</v>
      </c>
      <c r="AR220" s="29">
        <f t="shared" si="3719"/>
        <v>0</v>
      </c>
      <c r="AS220" s="23">
        <f t="shared" si="3719"/>
        <v>0</v>
      </c>
      <c r="AT220" s="187">
        <f t="shared" ref="AT220" si="3720">IF($B217=$B211,AT214+IF($F217&lt;&gt;$G217,(AU217+$G219-$G218)/$F217,AU217/$F217),IF($F217&lt;&gt;AQ217,(AU217+$G219-$G218)/$F217,AU217/$F217))</f>
        <v>0</v>
      </c>
      <c r="AU220" s="7">
        <f t="shared" ref="AU220:AU221" si="3721">SUM(AV220:BB220)</f>
        <v>0</v>
      </c>
      <c r="AV220" s="6">
        <f t="shared" ref="AV220" si="3722">IF(SUM($AM$9:$AS$9)=SUM($AV$9:$BB$9),AV217,IF(AND(SUM($AV$9:$BB$9)&gt;42,SUM($AV$9:$BB$9)&lt;49),AV217,0))</f>
        <v>0</v>
      </c>
      <c r="AW220" s="6">
        <f t="shared" ref="AW220:BB220" si="3723">IF(SUM($AM$9:$AS$9)=SUM($AV$9:$BB$9),AW217,IF(AND(SUM($AV$9:$BB$9)&gt;42,SUM($AV$9:$BB$9)&lt;49),AW217,0))</f>
        <v>0</v>
      </c>
      <c r="AX220" s="6">
        <f t="shared" si="3723"/>
        <v>0</v>
      </c>
      <c r="AY220" s="6">
        <f t="shared" si="3723"/>
        <v>0</v>
      </c>
      <c r="AZ220" s="26">
        <f t="shared" si="3723"/>
        <v>0</v>
      </c>
      <c r="BA220" s="29">
        <f t="shared" si="3723"/>
        <v>0</v>
      </c>
      <c r="BB220" s="23">
        <f t="shared" si="3723"/>
        <v>0</v>
      </c>
    </row>
    <row r="221" spans="1:54" ht="15.75" customHeight="1" x14ac:dyDescent="0.2">
      <c r="A221" s="1">
        <f t="shared" ref="A221:A222" si="3724">A220</f>
        <v>0</v>
      </c>
      <c r="B221" s="313"/>
      <c r="C221" s="314"/>
      <c r="D221" s="314"/>
      <c r="E221" s="314"/>
      <c r="F221" s="31"/>
      <c r="G221" s="183"/>
      <c r="H221" s="123">
        <f t="shared" ref="H221" si="3725">IF($B217=$B211,H215+F221,$F221)</f>
        <v>0</v>
      </c>
      <c r="I221" s="165">
        <f t="shared" si="3664"/>
        <v>0</v>
      </c>
      <c r="J221" s="141">
        <f t="shared" ref="J221" si="3726">IF($H220=0,0,IF($B211=$B217,IF($H222&gt;0,$H222+J215,K217+J215),IF($H222&gt;0,$H222,K217)))</f>
        <v>0</v>
      </c>
      <c r="K221" s="7">
        <f t="shared" si="3709"/>
        <v>0</v>
      </c>
      <c r="L221" s="6"/>
      <c r="M221" s="6"/>
      <c r="N221" s="6"/>
      <c r="O221" s="6"/>
      <c r="P221" s="26"/>
      <c r="Q221" s="29"/>
      <c r="R221" s="23"/>
      <c r="S221" s="141">
        <f t="shared" ref="S221" si="3727">IF($H220=0,0,IF($B211=$B217,IF($H222&gt;0,$H222+S215,T217+S215),IF($H222&gt;0,$H222,T217)))</f>
        <v>0</v>
      </c>
      <c r="T221" s="7">
        <f t="shared" si="3712"/>
        <v>0</v>
      </c>
      <c r="U221" s="6"/>
      <c r="V221" s="6"/>
      <c r="W221" s="6"/>
      <c r="X221" s="6"/>
      <c r="Y221" s="26"/>
      <c r="Z221" s="29"/>
      <c r="AA221" s="23"/>
      <c r="AB221" s="141">
        <f t="shared" ref="AB221" si="3728">IF($H220=0,0,IF($B211=$B217,IF($H222&gt;0,$H222+AB215,AC217+AB215),IF($H222&gt;0,$H222,AC217)))</f>
        <v>0</v>
      </c>
      <c r="AC221" s="7">
        <f t="shared" si="3715"/>
        <v>0</v>
      </c>
      <c r="AD221" s="6"/>
      <c r="AE221" s="6"/>
      <c r="AF221" s="6"/>
      <c r="AG221" s="6"/>
      <c r="AH221" s="26"/>
      <c r="AI221" s="29"/>
      <c r="AJ221" s="23"/>
      <c r="AK221" s="141">
        <f t="shared" ref="AK221" si="3729">IF($H220=0,0,IF($B211=$B217,IF($H222&gt;0,$H222+AK215,AL217+AK215),IF($H222&gt;0,$H222,AL217)))</f>
        <v>0</v>
      </c>
      <c r="AL221" s="7">
        <f t="shared" si="3718"/>
        <v>0</v>
      </c>
      <c r="AM221" s="6"/>
      <c r="AN221" s="6"/>
      <c r="AO221" s="6"/>
      <c r="AP221" s="6"/>
      <c r="AQ221" s="26"/>
      <c r="AR221" s="29"/>
      <c r="AS221" s="23"/>
      <c r="AT221" s="141">
        <f t="shared" ref="AT221" si="3730">IF($H220=0,0,IF($B211=$B217,IF($H222&gt;0,$H222+AT215,AU217+AT215),IF($H222&gt;0,$H222,AU217)))</f>
        <v>0</v>
      </c>
      <c r="AU221" s="7">
        <f t="shared" si="3721"/>
        <v>0</v>
      </c>
      <c r="AV221" s="6"/>
      <c r="AW221" s="6"/>
      <c r="AX221" s="6"/>
      <c r="AY221" s="6"/>
      <c r="AZ221" s="26"/>
      <c r="BA221" s="29"/>
      <c r="BB221" s="23"/>
    </row>
    <row r="222" spans="1:54" ht="18.75" customHeight="1" thickBot="1" x14ac:dyDescent="0.25">
      <c r="A222" s="1">
        <f t="shared" si="3724"/>
        <v>0</v>
      </c>
      <c r="B222" s="323" t="str">
        <f>IF(B217="",Wydruk!$AE$6,IF(J218=0,Wydruk!$AE$7,IF(AND(G218&lt;G219,B217&lt;&gt;$B223),Wydruk!$AE$13,IF(AND($B217=$B211,$B217&lt;&gt;$B223),IF(OR(OR(J222&lt;4,J222&gt;5),OR(S222&lt;4,S222&gt;5),OR(AB222&lt;4,AB222&gt;5),OR(AK222&lt;4,AK222&gt;5),OR(AND(AT222&lt;4,AT222&gt;0),AT222&gt;5)),Wydruk!$AE$8,Wydruk!$AE$9),IF($B217=$B223,IF($F221&lt;&gt;0,Wydruk!$AE$12,Wydruk!$AE$10),IF(OR(OR(J218&lt;4,J218&gt;5),OR(S218&lt;4,S218&gt;5),OR(AB218&lt;4,AB218&gt;5),OR(AK218&lt;4,AK218&gt;5),OR(AND(AT218&lt;4,AT218&gt;0),AT218&gt;5)),Wydruk!$AE$8,Wydruk!$AE$11))))))</f>
        <v>Uzupełnij liczby godzin tygodniowego planu</v>
      </c>
      <c r="C222" s="324"/>
      <c r="D222" s="324"/>
      <c r="E222" s="324"/>
      <c r="F222" s="173">
        <f>luty!F222</f>
        <v>0</v>
      </c>
      <c r="G222" s="184">
        <f>luty!G222</f>
        <v>0</v>
      </c>
      <c r="H222" s="191">
        <f t="shared" ref="H222" si="3731">IF(OR($G222=0,$F222=0,$G222="",$F222=""),0,$G222/$F222)</f>
        <v>0</v>
      </c>
      <c r="I222" s="193"/>
      <c r="J222" s="176">
        <f t="shared" ref="J222" si="3732">IF($B211=$B217,IF(L217+L212&gt;0,1,0)+IF(M217+M212&gt;0,1,0)+IF(N217+N212&gt;0,1,0)+IF(O217+O212&gt;0,1,0)+IF(P217+P212&gt;0,1,0)+IF(Q217+Q212&gt;0,1,0)+IF(R217+R212&gt;0,1,0),J218)</f>
        <v>0</v>
      </c>
      <c r="K222" s="133">
        <f t="shared" ref="K222" si="3733">IF(OR($B217=$B223,J222=0,(K218-Q222+O222)&lt;=0),0,(K218-Q222+O222)/J222)</f>
        <v>0</v>
      </c>
      <c r="L222" s="137">
        <f t="shared" ref="L222" si="3734">IF(K222*(7-J219)&lt;=0,0,K222*(7-J219))</f>
        <v>0</v>
      </c>
      <c r="M222" s="311">
        <f t="shared" ref="M222" si="3735">ROUND(IF(OR(K219-K222*(7-J219)+P222&lt;0,$B217=$B223,K222&lt;=0,K219=0),0,IF(K219-K222*(7-J219)+P222&gt;Q222-O222+P222,Q222-O222+P222,K219-K222*(7-J219)+P222)),1)</f>
        <v>0</v>
      </c>
      <c r="N222" s="312"/>
      <c r="O222" s="139">
        <f t="shared" ref="O222" si="3736">IF(OR($B217=$B223,J218=0),0,IF($B217=$B211,J217,$F217))</f>
        <v>0</v>
      </c>
      <c r="P222" s="30">
        <f t="shared" ref="P222" si="3737">IF(OR($B217=$B223,J222=0),0,$G219-$G218)</f>
        <v>0</v>
      </c>
      <c r="Q222" s="134">
        <f t="shared" ref="Q222" si="3738">IF(OR($B217=$B223,J222=0),0,J221)</f>
        <v>0</v>
      </c>
      <c r="R222" s="138">
        <f t="shared" ref="R222" si="3739">IF($B217=$B223,0,K219)</f>
        <v>0</v>
      </c>
      <c r="S222" s="176">
        <f t="shared" ref="S222" si="3740">IF($B211=$B217,IF(U217+U212&gt;0,1,0)+IF(V217+V212&gt;0,1,0)+IF(W217+W212&gt;0,1,0)+IF(X217+X212&gt;0,1,0)+IF(Y217+Y212&gt;0,1,0)+IF(Z217+Z212&gt;0,1,0)+IF(AA217+AA212&gt;0,1,0),S218)</f>
        <v>0</v>
      </c>
      <c r="T222" s="133">
        <f t="shared" ref="T222" si="3741">IF(OR($B217=$B223,S222=0,(T218-Z222+X222)&lt;=0),0,(T218-Z222+X222)/S222)</f>
        <v>0</v>
      </c>
      <c r="U222" s="137">
        <f t="shared" ref="U222" si="3742">IF(T222*(7-S219)&lt;=0,0,T222*(7-S219))</f>
        <v>0</v>
      </c>
      <c r="V222" s="311">
        <f t="shared" ref="V222" si="3743">ROUND(IF(OR(T219-T222*(7-S219)+Y222&lt;0,$B217=$B223,T222&lt;=0,T219=0),0,IF(T219-T222*(7-S219)+Y222&gt;Z222-X222+Y222,Z222-X222+Y222,T219-T222*(7-S219)+Y222)),1)</f>
        <v>0</v>
      </c>
      <c r="W222" s="312"/>
      <c r="X222" s="139">
        <f t="shared" ref="X222" si="3744">IF(OR($B217=$B223,S218=0),0,IF($B217=$B211,S217,$F217))</f>
        <v>0</v>
      </c>
      <c r="Y222" s="30">
        <f t="shared" ref="Y222" si="3745">IF(OR($B217=$B223,S222=0),0,$G219-$G218)</f>
        <v>0</v>
      </c>
      <c r="Z222" s="134">
        <f t="shared" ref="Z222" si="3746">IF(OR($B217=$B223,S222=0),0,S221)</f>
        <v>0</v>
      </c>
      <c r="AA222" s="138">
        <f t="shared" ref="AA222" si="3747">IF($B217=$B223,0,T219)</f>
        <v>0</v>
      </c>
      <c r="AB222" s="176">
        <f t="shared" ref="AB222" si="3748">IF($B211=$B217,IF(AD217+AD212&gt;0,1,0)+IF(AE217+AE212&gt;0,1,0)+IF(AF217+AF212&gt;0,1,0)+IF(AG217+AG212&gt;0,1,0)+IF(AH217+AH212&gt;0,1,0)+IF(AI217+AI212&gt;0,1,0)+IF(AJ217+AJ212&gt;0,1,0),AB218)</f>
        <v>0</v>
      </c>
      <c r="AC222" s="133">
        <f t="shared" ref="AC222" si="3749">IF(OR($B217=$B223,AB222=0,(AC218-AI222+AG222)&lt;=0),0,(AC218-AI222+AG222)/AB222)</f>
        <v>0</v>
      </c>
      <c r="AD222" s="137">
        <f t="shared" ref="AD222" si="3750">IF(AC222*(7-AB219)&lt;=0,0,AC222*(7-AB219))</f>
        <v>0</v>
      </c>
      <c r="AE222" s="311">
        <f t="shared" ref="AE222" si="3751">ROUND(IF(OR(AC219-AC222*(7-AB219)+AH222&lt;0,$B217=$B223,AC222&lt;=0,AC219=0),0,IF(AC219-AC222*(7-AB219)+AH222&gt;AI222-AG222+AH222,AI222-AG222+AH222,AC219-AC222*(7-AB219)+AH222)),1)</f>
        <v>0</v>
      </c>
      <c r="AF222" s="312"/>
      <c r="AG222" s="139">
        <f t="shared" ref="AG222" si="3752">IF(OR($B217=$B223,AB218=0),0,IF($B217=$B211,AB217,$F217))</f>
        <v>0</v>
      </c>
      <c r="AH222" s="30">
        <f t="shared" ref="AH222" si="3753">IF(OR($B217=$B223,AB222=0),0,$G219-$G218)</f>
        <v>0</v>
      </c>
      <c r="AI222" s="134">
        <f t="shared" ref="AI222" si="3754">IF(OR($B217=$B223,AB222=0),0,AB221)</f>
        <v>0</v>
      </c>
      <c r="AJ222" s="138">
        <f t="shared" ref="AJ222" si="3755">IF($B217=$B223,0,AC219)</f>
        <v>0</v>
      </c>
      <c r="AK222" s="176">
        <f t="shared" ref="AK222" si="3756">IF($B211=$B217,IF(AM217+AM212&gt;0,1,0)+IF(AN217+AN212&gt;0,1,0)+IF(AO217+AO212&gt;0,1,0)+IF(AP217+AP212&gt;0,1,0)+IF(AQ217+AQ212&gt;0,1,0)+IF(AR217+AR212&gt;0,1,0)+IF(AS217+AS212&gt;0,1,0),AK218)</f>
        <v>0</v>
      </c>
      <c r="AL222" s="133">
        <f t="shared" ref="AL222" si="3757">IF(OR($B217=$B223,AK222=0,(AL218-AR222+AP222)&lt;=0),0,(AL218-AR222+AP222)/AK222)</f>
        <v>0</v>
      </c>
      <c r="AM222" s="137">
        <f t="shared" ref="AM222" si="3758">IF(AL222*(7-AK219)&lt;=0,0,AL222*(7-AK219))</f>
        <v>0</v>
      </c>
      <c r="AN222" s="311">
        <f t="shared" ref="AN222" si="3759">ROUND(IF(OR(AL219-AL222*(7-AK219)+AQ222&lt;0,$B217=$B223,AL222&lt;=0,AL219=0),0,IF(AL219-AL222*(7-AK219)+AQ222&gt;AR222-AP222+AQ222,AR222-AP222+AQ222,AL219-AL222*(7-AK219)+AQ222)),1)</f>
        <v>0</v>
      </c>
      <c r="AO222" s="312"/>
      <c r="AP222" s="139">
        <f t="shared" ref="AP222" si="3760">IF(OR($B217=$B223,AK218=0),0,IF($B217=$B211,AK217,$F217))</f>
        <v>0</v>
      </c>
      <c r="AQ222" s="30">
        <f t="shared" ref="AQ222" si="3761">IF(OR($B217=$B223,AK222=0),0,$G219-$G218)</f>
        <v>0</v>
      </c>
      <c r="AR222" s="134">
        <f t="shared" ref="AR222" si="3762">IF(OR($B217=$B223,AK222=0),0,AK221)</f>
        <v>0</v>
      </c>
      <c r="AS222" s="138">
        <f t="shared" ref="AS222" si="3763">IF($B217=$B223,0,AL219)</f>
        <v>0</v>
      </c>
      <c r="AT222" s="176">
        <f t="shared" ref="AT222" si="3764">IF($B211=$B217,IF(AV217+AV212&gt;0,1,0)+IF(AW217+AW212&gt;0,1,0)+IF(AX217+AX212&gt;0,1,0)+IF(AY217+AY212&gt;0,1,0)+IF(AZ217+AZ212&gt;0,1,0)+IF(BA217+BA212&gt;0,1,0)+IF(BB217+BB212&gt;0,1,0),AT218)</f>
        <v>0</v>
      </c>
      <c r="AU222" s="133">
        <f t="shared" ref="AU222" si="3765">IF(OR($B217=$B223,AT222=0,(AU218-BA222+AY222)&lt;=0),0,(AU218-BA222+AY222)/AT222)</f>
        <v>0</v>
      </c>
      <c r="AV222" s="137">
        <f t="shared" ref="AV222" si="3766">IF(AU222*(7-AT219)&lt;=0,0,AU222*(7-AT219))</f>
        <v>0</v>
      </c>
      <c r="AW222" s="311">
        <f t="shared" ref="AW222" si="3767">ROUND(IF(OR(AU219-AU222*(7-AT219)+AZ222&lt;0,$B217=$B223,AU222&lt;=0,AU219=0),0,IF(AU219-AU222*(7-AT219)+AZ222&gt;BA222-AY222+AZ222,BA222-AY222+AZ222,AU219-AU222*(7-AT219)+AZ222)),1)</f>
        <v>0</v>
      </c>
      <c r="AX222" s="312"/>
      <c r="AY222" s="139">
        <f t="shared" ref="AY222" si="3768">IF(OR($B217=$B223,AT218=0),0,IF($B217=$B211,AT217,$F217))</f>
        <v>0</v>
      </c>
      <c r="AZ222" s="30">
        <f t="shared" ref="AZ222" si="3769">IF(OR($B217=$B223,AT222=0),0,$G219-$G218)</f>
        <v>0</v>
      </c>
      <c r="BA222" s="134">
        <f t="shared" ref="BA222" si="3770">IF(OR($B217=$B223,AT222=0),0,AT221)</f>
        <v>0</v>
      </c>
      <c r="BB222" s="138">
        <f t="shared" ref="BB222" si="3771">IF($B217=$B223,0,AU219)</f>
        <v>0</v>
      </c>
    </row>
    <row r="223" spans="1:54" ht="15.75" x14ac:dyDescent="0.2">
      <c r="A223" s="1">
        <f t="shared" ref="A223" si="3772">IF(B223="","1. Niewypełnione",B223)</f>
        <v>0</v>
      </c>
      <c r="B223" s="320">
        <f>luty!B223</f>
        <v>0</v>
      </c>
      <c r="C223" s="321">
        <f>luty!C223</f>
        <v>0</v>
      </c>
      <c r="D223" s="321">
        <f>luty!D223</f>
        <v>0</v>
      </c>
      <c r="E223" s="321">
        <f>luty!E223</f>
        <v>0</v>
      </c>
      <c r="F223" s="177">
        <f>luty!F223</f>
        <v>18</v>
      </c>
      <c r="G223" s="185">
        <f>luty!G223</f>
        <v>18</v>
      </c>
      <c r="H223" s="177"/>
      <c r="I223" s="192">
        <f t="shared" ref="I223:I227" si="3773">K223+T223+AC223+AL223+AU223</f>
        <v>0</v>
      </c>
      <c r="J223" s="186">
        <f t="shared" ref="J223" si="3774">IF(OR($B223=$B229,J226=0),0,ROUND((K224+P228)/J226,0))</f>
        <v>0</v>
      </c>
      <c r="K223" s="51">
        <f t="shared" ref="K223:K224" si="3775">SUM(L223:R223)</f>
        <v>0</v>
      </c>
      <c r="L223" s="52">
        <f>luty!L223</f>
        <v>0</v>
      </c>
      <c r="M223" s="52">
        <f>luty!M223</f>
        <v>0</v>
      </c>
      <c r="N223" s="52">
        <f>luty!N223</f>
        <v>0</v>
      </c>
      <c r="O223" s="52">
        <f>luty!O223</f>
        <v>0</v>
      </c>
      <c r="P223" s="53">
        <f>luty!P223</f>
        <v>0</v>
      </c>
      <c r="Q223" s="54">
        <f>luty!Q223</f>
        <v>0</v>
      </c>
      <c r="R223" s="55">
        <f>luty!R223</f>
        <v>0</v>
      </c>
      <c r="S223" s="188">
        <f t="shared" ref="S223" si="3776">IF(OR($B223=$B229,S226=0),0,ROUND((T224+Y228)/S226,0))</f>
        <v>0</v>
      </c>
      <c r="T223" s="51">
        <f t="shared" ref="T223:T224" si="3777">SUM(U223:AA223)</f>
        <v>0</v>
      </c>
      <c r="U223" s="52">
        <f>luty!U223</f>
        <v>0</v>
      </c>
      <c r="V223" s="52">
        <f>luty!V223</f>
        <v>0</v>
      </c>
      <c r="W223" s="52">
        <f>luty!W223</f>
        <v>0</v>
      </c>
      <c r="X223" s="52">
        <f>luty!X223</f>
        <v>0</v>
      </c>
      <c r="Y223" s="53">
        <f>luty!Y223</f>
        <v>0</v>
      </c>
      <c r="Z223" s="54">
        <f>luty!Z223</f>
        <v>0</v>
      </c>
      <c r="AA223" s="55">
        <f>luty!AA223</f>
        <v>0</v>
      </c>
      <c r="AB223" s="188">
        <f t="shared" ref="AB223" si="3778">IF(OR($B223=$B229,AB226=0),0,ROUND((AC224+AH228)/AB226,0))</f>
        <v>0</v>
      </c>
      <c r="AC223" s="51">
        <f t="shared" ref="AC223:AC224" si="3779">SUM(AD223:AJ223)</f>
        <v>0</v>
      </c>
      <c r="AD223" s="52">
        <f>luty!AD223</f>
        <v>0</v>
      </c>
      <c r="AE223" s="52">
        <f>luty!AE223</f>
        <v>0</v>
      </c>
      <c r="AF223" s="52">
        <f>luty!AF223</f>
        <v>0</v>
      </c>
      <c r="AG223" s="52">
        <f>luty!AG223</f>
        <v>0</v>
      </c>
      <c r="AH223" s="53">
        <f>luty!AH223</f>
        <v>0</v>
      </c>
      <c r="AI223" s="54">
        <f>luty!AI223</f>
        <v>0</v>
      </c>
      <c r="AJ223" s="55">
        <f>luty!AJ223</f>
        <v>0</v>
      </c>
      <c r="AK223" s="188">
        <f t="shared" ref="AK223" si="3780">IF(OR($B223=$B229,AK226=0),0,ROUND((AL224+AQ228)/AK226,0))</f>
        <v>0</v>
      </c>
      <c r="AL223" s="51">
        <f t="shared" ref="AL223:AL224" si="3781">SUM(AM223:AS223)</f>
        <v>0</v>
      </c>
      <c r="AM223" s="52">
        <f>luty!AM223</f>
        <v>0</v>
      </c>
      <c r="AN223" s="52">
        <f>luty!AN223</f>
        <v>0</v>
      </c>
      <c r="AO223" s="52">
        <f>luty!AO223</f>
        <v>0</v>
      </c>
      <c r="AP223" s="52">
        <f>luty!AP223</f>
        <v>0</v>
      </c>
      <c r="AQ223" s="53">
        <f>luty!AQ223</f>
        <v>0</v>
      </c>
      <c r="AR223" s="54">
        <f>luty!AR223</f>
        <v>0</v>
      </c>
      <c r="AS223" s="55">
        <f>luty!AS223</f>
        <v>0</v>
      </c>
      <c r="AT223" s="188">
        <f t="shared" ref="AT223" si="3782">IF(OR($B223=$B229,AT226=0),0,ROUND((AU224+AZ228)/AT226,0))</f>
        <v>0</v>
      </c>
      <c r="AU223" s="51">
        <f t="shared" ref="AU223:AU224" si="3783">SUM(AV223:BB223)</f>
        <v>0</v>
      </c>
      <c r="AV223" s="52">
        <f t="shared" ref="AV223" si="3784">IF(SUM($AM$9:$AS$9)=SUM($AV$9:$BB$9),AM223,IF(AND(SUM($AV$9:$BB$9)&gt;42,SUM($AV$9:$BB$9)&lt;49),AM223,0))</f>
        <v>0</v>
      </c>
      <c r="AW223" s="52">
        <f t="shared" ref="AW223" si="3785">IF(SUM($AM$9:$AS$9)=SUM($AV$9:$BB$9),AN223,IF(AND(SUM($AV$9:$BB$9)&gt;42,SUM($AV$9:$BB$9)&lt;49),AN223,0))</f>
        <v>0</v>
      </c>
      <c r="AX223" s="52">
        <f t="shared" ref="AX223" si="3786">IF(SUM($AM$9:$AS$9)=SUM($AV$9:$BB$9),AO223,IF(AND(SUM($AV$9:$BB$9)&gt;42,SUM($AV$9:$BB$9)&lt;49),AO223,0))</f>
        <v>0</v>
      </c>
      <c r="AY223" s="52">
        <f t="shared" ref="AY223" si="3787">IF(SUM($AM$9:$AS$9)=SUM($AV$9:$BB$9),AP223,IF(AND(SUM($AV$9:$BB$9)&gt;42,SUM($AV$9:$BB$9)&lt;49),AP223,0))</f>
        <v>0</v>
      </c>
      <c r="AZ223" s="53">
        <f t="shared" ref="AZ223" si="3788">IF(SUM($AM$9:$AS$9)=SUM($AV$9:$BB$9),AQ223,IF(AND(SUM($AV$9:$BB$9)&gt;42,SUM($AV$9:$BB$9)&lt;49),AQ223,0))</f>
        <v>0</v>
      </c>
      <c r="BA223" s="54">
        <f t="shared" ref="BA223" si="3789">IF(SUM($AM$9:$AS$9)=SUM($AV$9:$BB$9),AR223,IF(AND(SUM($AV$9:$BB$9)&gt;42,SUM($AV$9:$BB$9)&lt;49),AR223,0))</f>
        <v>0</v>
      </c>
      <c r="BB223" s="55">
        <f t="shared" ref="BB223" si="3790">IF(SUM($AM$9:$AS$9)=SUM($AV$9:$BB$9),AS223,IF(AND(SUM($AV$9:$BB$9)&gt;42,SUM($AV$9:$BB$9)&lt;49),AS223,0))</f>
        <v>0</v>
      </c>
    </row>
    <row r="224" spans="1:54" ht="12.75" hidden="1" customHeight="1" x14ac:dyDescent="0.2">
      <c r="B224" s="93"/>
      <c r="C224" s="94"/>
      <c r="D224" s="95"/>
      <c r="E224" s="115"/>
      <c r="F224" s="140" t="b">
        <f t="shared" ref="F224" si="3791">IF($B217=$B223,OR(F218,G223&lt;F223),G223&lt;F223)</f>
        <v>0</v>
      </c>
      <c r="G224" s="189">
        <f t="shared" ref="G224" si="3792">IF(AND($B217=$B223,$B217&lt;&gt;"",$B217&lt;&gt;0),G223+G218,G223)</f>
        <v>18</v>
      </c>
      <c r="H224" s="120"/>
      <c r="I224" s="165">
        <f t="shared" si="3773"/>
        <v>0</v>
      </c>
      <c r="J224" s="194">
        <f t="shared" ref="J224" si="3793">7-COUNTIF(L223:R223,0)-COUNTIF(L223:R223,"")</f>
        <v>0</v>
      </c>
      <c r="K224" s="22">
        <f t="shared" si="3775"/>
        <v>0</v>
      </c>
      <c r="L224" s="35">
        <f t="shared" ref="L224:R224" si="3794">IF($B217=$B223,L223+L218,L223)</f>
        <v>0</v>
      </c>
      <c r="M224" s="35">
        <f t="shared" si="3794"/>
        <v>0</v>
      </c>
      <c r="N224" s="35">
        <f t="shared" si="3794"/>
        <v>0</v>
      </c>
      <c r="O224" s="35">
        <f t="shared" si="3794"/>
        <v>0</v>
      </c>
      <c r="P224" s="36">
        <f t="shared" si="3794"/>
        <v>0</v>
      </c>
      <c r="Q224" s="37">
        <f t="shared" si="3794"/>
        <v>0</v>
      </c>
      <c r="R224" s="38">
        <f t="shared" si="3794"/>
        <v>0</v>
      </c>
      <c r="S224" s="194">
        <f t="shared" ref="S224" si="3795">7-COUNTIF(U223:AA223,0)-COUNTIF(U223:AA223,"")</f>
        <v>0</v>
      </c>
      <c r="T224" s="22">
        <f t="shared" si="3777"/>
        <v>0</v>
      </c>
      <c r="U224" s="35">
        <f t="shared" ref="U224:AA224" si="3796">IF($B217=$B223,U223+U218,U223)</f>
        <v>0</v>
      </c>
      <c r="V224" s="35">
        <f t="shared" si="3796"/>
        <v>0</v>
      </c>
      <c r="W224" s="35">
        <f t="shared" si="3796"/>
        <v>0</v>
      </c>
      <c r="X224" s="35">
        <f t="shared" si="3796"/>
        <v>0</v>
      </c>
      <c r="Y224" s="36">
        <f t="shared" si="3796"/>
        <v>0</v>
      </c>
      <c r="Z224" s="37">
        <f t="shared" si="3796"/>
        <v>0</v>
      </c>
      <c r="AA224" s="38">
        <f t="shared" si="3796"/>
        <v>0</v>
      </c>
      <c r="AB224" s="194">
        <f t="shared" ref="AB224" si="3797">7-COUNTIF(AD223:AJ223,0)-COUNTIF(AD223:AJ223,"")</f>
        <v>0</v>
      </c>
      <c r="AC224" s="22">
        <f t="shared" si="3779"/>
        <v>0</v>
      </c>
      <c r="AD224" s="35">
        <f t="shared" ref="AD224:AJ224" si="3798">IF($B217=$B223,AD223+AD218,AD223)</f>
        <v>0</v>
      </c>
      <c r="AE224" s="35">
        <f t="shared" si="3798"/>
        <v>0</v>
      </c>
      <c r="AF224" s="35">
        <f t="shared" si="3798"/>
        <v>0</v>
      </c>
      <c r="AG224" s="35">
        <f t="shared" si="3798"/>
        <v>0</v>
      </c>
      <c r="AH224" s="36">
        <f t="shared" si="3798"/>
        <v>0</v>
      </c>
      <c r="AI224" s="37">
        <f t="shared" si="3798"/>
        <v>0</v>
      </c>
      <c r="AJ224" s="38">
        <f t="shared" si="3798"/>
        <v>0</v>
      </c>
      <c r="AK224" s="194">
        <f t="shared" ref="AK224" si="3799">7-COUNTIF(AM223:AS223,0)-COUNTIF(AM223:AS223,"")</f>
        <v>0</v>
      </c>
      <c r="AL224" s="22">
        <f t="shared" si="3781"/>
        <v>0</v>
      </c>
      <c r="AM224" s="35">
        <f t="shared" ref="AM224:AS224" si="3800">IF($B217=$B223,AM223+AM218,AM223)</f>
        <v>0</v>
      </c>
      <c r="AN224" s="35">
        <f t="shared" si="3800"/>
        <v>0</v>
      </c>
      <c r="AO224" s="35">
        <f t="shared" si="3800"/>
        <v>0</v>
      </c>
      <c r="AP224" s="35">
        <f t="shared" si="3800"/>
        <v>0</v>
      </c>
      <c r="AQ224" s="36">
        <f t="shared" si="3800"/>
        <v>0</v>
      </c>
      <c r="AR224" s="37">
        <f t="shared" si="3800"/>
        <v>0</v>
      </c>
      <c r="AS224" s="38">
        <f t="shared" si="3800"/>
        <v>0</v>
      </c>
      <c r="AT224" s="194">
        <f t="shared" ref="AT224" si="3801">7-COUNTIF(AV223:BB223,0)-COUNTIF(AV223:BB223,"")</f>
        <v>0</v>
      </c>
      <c r="AU224" s="22">
        <f t="shared" si="3783"/>
        <v>0</v>
      </c>
      <c r="AV224" s="35">
        <f t="shared" ref="AV224:BB224" si="3802">IF($B217=$B223,AV223+AV218,AV223)</f>
        <v>0</v>
      </c>
      <c r="AW224" s="35">
        <f t="shared" si="3802"/>
        <v>0</v>
      </c>
      <c r="AX224" s="35">
        <f t="shared" si="3802"/>
        <v>0</v>
      </c>
      <c r="AY224" s="35">
        <f t="shared" si="3802"/>
        <v>0</v>
      </c>
      <c r="AZ224" s="36">
        <f t="shared" si="3802"/>
        <v>0</v>
      </c>
      <c r="BA224" s="37">
        <f t="shared" si="3802"/>
        <v>0</v>
      </c>
      <c r="BB224" s="38">
        <f t="shared" si="3802"/>
        <v>0</v>
      </c>
    </row>
    <row r="225" spans="1:54" ht="15" hidden="1" customHeight="1" x14ac:dyDescent="0.2">
      <c r="B225" s="116"/>
      <c r="C225" s="117"/>
      <c r="D225" s="118"/>
      <c r="E225" s="119"/>
      <c r="F225" s="92"/>
      <c r="G225" s="190">
        <f t="shared" ref="G225" si="3803">IF(AND($B217=$B223,$B217&lt;&gt;"",$B217&lt;&gt;0),F223+G219,F223)</f>
        <v>18</v>
      </c>
      <c r="H225" s="121"/>
      <c r="I225" s="165">
        <f t="shared" si="3773"/>
        <v>0</v>
      </c>
      <c r="J225" s="195">
        <f t="shared" ref="J225" si="3804">IF($B223=$B217,COUNTIF(L225:R225,0),COUNTIF(L226:R226,0)+COUNTIF(L226:R226,""))</f>
        <v>7</v>
      </c>
      <c r="K225" s="39">
        <f t="shared" ref="K225:R225" si="3805">IF($B217=$B223,K226+K219,K226)</f>
        <v>0</v>
      </c>
      <c r="L225" s="40">
        <f t="shared" si="3805"/>
        <v>0</v>
      </c>
      <c r="M225" s="40">
        <f t="shared" si="3805"/>
        <v>0</v>
      </c>
      <c r="N225" s="40">
        <f t="shared" si="3805"/>
        <v>0</v>
      </c>
      <c r="O225" s="40">
        <f t="shared" si="3805"/>
        <v>0</v>
      </c>
      <c r="P225" s="41">
        <f t="shared" si="3805"/>
        <v>0</v>
      </c>
      <c r="Q225" s="42">
        <f t="shared" si="3805"/>
        <v>0</v>
      </c>
      <c r="R225" s="43">
        <f t="shared" si="3805"/>
        <v>0</v>
      </c>
      <c r="S225" s="195">
        <f t="shared" ref="S225" si="3806">IF($B223=$B217,COUNTIF(U225:AA225,0),COUNTIF(U226:AA226,0)+COUNTIF(U226:AA226,""))</f>
        <v>7</v>
      </c>
      <c r="T225" s="39">
        <f t="shared" ref="T225:AA225" si="3807">IF($B217=$B223,T226+T219,T226)</f>
        <v>0</v>
      </c>
      <c r="U225" s="40">
        <f t="shared" si="3807"/>
        <v>0</v>
      </c>
      <c r="V225" s="40">
        <f t="shared" si="3807"/>
        <v>0</v>
      </c>
      <c r="W225" s="40">
        <f t="shared" si="3807"/>
        <v>0</v>
      </c>
      <c r="X225" s="40">
        <f t="shared" si="3807"/>
        <v>0</v>
      </c>
      <c r="Y225" s="41">
        <f t="shared" si="3807"/>
        <v>0</v>
      </c>
      <c r="Z225" s="42">
        <f t="shared" si="3807"/>
        <v>0</v>
      </c>
      <c r="AA225" s="43">
        <f t="shared" si="3807"/>
        <v>0</v>
      </c>
      <c r="AB225" s="195">
        <f t="shared" ref="AB225" si="3808">IF($B223=$B217,COUNTIF(AD225:AJ225,0),COUNTIF(AD226:AJ226,0)+COUNTIF(AD226:AJ226,""))</f>
        <v>7</v>
      </c>
      <c r="AC225" s="39">
        <f t="shared" ref="AC225:AJ225" si="3809">IF($B217=$B223,AC226+AC219,AC226)</f>
        <v>0</v>
      </c>
      <c r="AD225" s="40">
        <f t="shared" si="3809"/>
        <v>0</v>
      </c>
      <c r="AE225" s="40">
        <f t="shared" si="3809"/>
        <v>0</v>
      </c>
      <c r="AF225" s="40">
        <f t="shared" si="3809"/>
        <v>0</v>
      </c>
      <c r="AG225" s="40">
        <f t="shared" si="3809"/>
        <v>0</v>
      </c>
      <c r="AH225" s="41">
        <f t="shared" si="3809"/>
        <v>0</v>
      </c>
      <c r="AI225" s="42">
        <f t="shared" si="3809"/>
        <v>0</v>
      </c>
      <c r="AJ225" s="43">
        <f t="shared" si="3809"/>
        <v>0</v>
      </c>
      <c r="AK225" s="195">
        <f t="shared" ref="AK225" si="3810">IF($B223=$B217,COUNTIF(AM225:AS225,0),COUNTIF(AM226:AS226,0)+COUNTIF(AM226:AS226,""))</f>
        <v>7</v>
      </c>
      <c r="AL225" s="39">
        <f t="shared" ref="AL225:AS225" si="3811">IF($B217=$B223,AL226+AL219,AL226)</f>
        <v>0</v>
      </c>
      <c r="AM225" s="40">
        <f t="shared" si="3811"/>
        <v>0</v>
      </c>
      <c r="AN225" s="40">
        <f t="shared" si="3811"/>
        <v>0</v>
      </c>
      <c r="AO225" s="40">
        <f t="shared" si="3811"/>
        <v>0</v>
      </c>
      <c r="AP225" s="40">
        <f t="shared" si="3811"/>
        <v>0</v>
      </c>
      <c r="AQ225" s="41">
        <f t="shared" si="3811"/>
        <v>0</v>
      </c>
      <c r="AR225" s="42">
        <f t="shared" si="3811"/>
        <v>0</v>
      </c>
      <c r="AS225" s="43">
        <f t="shared" si="3811"/>
        <v>0</v>
      </c>
      <c r="AT225" s="195">
        <f t="shared" ref="AT225" si="3812">IF($B223=$B217,COUNTIF(AV225:BB225,0),COUNTIF(AV226:BB226,0)+COUNTIF(AV226:BB226,""))</f>
        <v>7</v>
      </c>
      <c r="AU225" s="39">
        <f t="shared" ref="AU225:BB225" si="3813">IF($B217=$B223,AU226+AU219,AU226)</f>
        <v>0</v>
      </c>
      <c r="AV225" s="40">
        <f t="shared" si="3813"/>
        <v>0</v>
      </c>
      <c r="AW225" s="40">
        <f t="shared" si="3813"/>
        <v>0</v>
      </c>
      <c r="AX225" s="40">
        <f t="shared" si="3813"/>
        <v>0</v>
      </c>
      <c r="AY225" s="40">
        <f t="shared" si="3813"/>
        <v>0</v>
      </c>
      <c r="AZ225" s="41">
        <f t="shared" si="3813"/>
        <v>0</v>
      </c>
      <c r="BA225" s="42">
        <f t="shared" si="3813"/>
        <v>0</v>
      </c>
      <c r="BB225" s="43">
        <f t="shared" si="3813"/>
        <v>0</v>
      </c>
    </row>
    <row r="226" spans="1:54" ht="15.75" customHeight="1" x14ac:dyDescent="0.2">
      <c r="A226" s="1">
        <f t="shared" ref="A226" si="3814">A223</f>
        <v>0</v>
      </c>
      <c r="B226" s="313">
        <f t="shared" ref="B226" si="3815">B220+1</f>
        <v>35</v>
      </c>
      <c r="C226" s="314"/>
      <c r="D226" s="314"/>
      <c r="E226" s="314"/>
      <c r="F226" s="31"/>
      <c r="G226" s="183"/>
      <c r="H226" s="122">
        <f t="shared" ref="H226" si="3816">5-COUNTIF(AU223,0)-COUNTIF(AL223,0)-COUNTIF(AC223,0)-COUNTIF(T223,0)-COUNTIF(K223,0)</f>
        <v>0</v>
      </c>
      <c r="I226" s="165">
        <f t="shared" si="3773"/>
        <v>0</v>
      </c>
      <c r="J226" s="187">
        <f t="shared" ref="J226" si="3817">IF($B223=$B217,J220+IF($F223&lt;&gt;$G223,(K223+$G225-$G224)/$F223,K223/$F223),IF($F223&lt;&gt;G223,(K223+$G225-$G224)/$F223,K223/$F223))</f>
        <v>0</v>
      </c>
      <c r="K226" s="7">
        <f t="shared" ref="K226:K227" si="3818">SUM(L226:R226)</f>
        <v>0</v>
      </c>
      <c r="L226" s="26">
        <f t="shared" ref="L226:R226" si="3819">L223</f>
        <v>0</v>
      </c>
      <c r="M226" s="26">
        <f t="shared" si="3819"/>
        <v>0</v>
      </c>
      <c r="N226" s="26">
        <f t="shared" si="3819"/>
        <v>0</v>
      </c>
      <c r="O226" s="26">
        <f t="shared" si="3819"/>
        <v>0</v>
      </c>
      <c r="P226" s="26">
        <f t="shared" si="3819"/>
        <v>0</v>
      </c>
      <c r="Q226" s="29">
        <f t="shared" si="3819"/>
        <v>0</v>
      </c>
      <c r="R226" s="23">
        <f t="shared" si="3819"/>
        <v>0</v>
      </c>
      <c r="S226" s="187">
        <f t="shared" ref="S226" si="3820">IF($B223=$B217,S220+IF($F223&lt;&gt;$G223,(T223+$G225-$G224)/$F223,T223/$F223),IF($F223&lt;&gt;P223,(T223+$G225-$G224)/$F223,T223/$F223))</f>
        <v>0</v>
      </c>
      <c r="T226" s="7">
        <f t="shared" ref="T226:T227" si="3821">SUM(U226:AA226)</f>
        <v>0</v>
      </c>
      <c r="U226" s="26">
        <f t="shared" ref="U226:AA226" si="3822">U223</f>
        <v>0</v>
      </c>
      <c r="V226" s="26">
        <f t="shared" si="3822"/>
        <v>0</v>
      </c>
      <c r="W226" s="26">
        <f t="shared" si="3822"/>
        <v>0</v>
      </c>
      <c r="X226" s="26">
        <f t="shared" si="3822"/>
        <v>0</v>
      </c>
      <c r="Y226" s="113">
        <f t="shared" si="3822"/>
        <v>0</v>
      </c>
      <c r="Z226" s="29">
        <f t="shared" si="3822"/>
        <v>0</v>
      </c>
      <c r="AA226" s="23">
        <f t="shared" si="3822"/>
        <v>0</v>
      </c>
      <c r="AB226" s="187">
        <f t="shared" ref="AB226" si="3823">IF($B223=$B217,AB220+IF($F223&lt;&gt;$G223,(AC223+$G225-$G224)/$F223,AC223/$F223),IF($F223&lt;&gt;Y223,(AC223+$G225-$G224)/$F223,AC223/$F223))</f>
        <v>0</v>
      </c>
      <c r="AC226" s="7">
        <f t="shared" ref="AC226:AC227" si="3824">SUM(AD226:AJ226)</f>
        <v>0</v>
      </c>
      <c r="AD226" s="26">
        <f t="shared" ref="AD226:AJ226" si="3825">AD223</f>
        <v>0</v>
      </c>
      <c r="AE226" s="26">
        <f t="shared" si="3825"/>
        <v>0</v>
      </c>
      <c r="AF226" s="26">
        <f t="shared" si="3825"/>
        <v>0</v>
      </c>
      <c r="AG226" s="26">
        <f t="shared" si="3825"/>
        <v>0</v>
      </c>
      <c r="AH226" s="113">
        <f t="shared" si="3825"/>
        <v>0</v>
      </c>
      <c r="AI226" s="29">
        <f t="shared" si="3825"/>
        <v>0</v>
      </c>
      <c r="AJ226" s="23">
        <f t="shared" si="3825"/>
        <v>0</v>
      </c>
      <c r="AK226" s="187">
        <f t="shared" ref="AK226" si="3826">IF($B223=$B217,AK220+IF($F223&lt;&gt;$G223,(AL223+$G225-$G224)/$F223,AL223/$F223),IF($F223&lt;&gt;AH223,(AL223+$G225-$G224)/$F223,AL223/$F223))</f>
        <v>0</v>
      </c>
      <c r="AL226" s="7">
        <f t="shared" ref="AL226:AL227" si="3827">SUM(AM226:AS226)</f>
        <v>0</v>
      </c>
      <c r="AM226" s="26">
        <f t="shared" ref="AM226:AS226" si="3828">AM223</f>
        <v>0</v>
      </c>
      <c r="AN226" s="26">
        <f t="shared" si="3828"/>
        <v>0</v>
      </c>
      <c r="AO226" s="26">
        <f t="shared" si="3828"/>
        <v>0</v>
      </c>
      <c r="AP226" s="26">
        <f t="shared" si="3828"/>
        <v>0</v>
      </c>
      <c r="AQ226" s="113">
        <f t="shared" si="3828"/>
        <v>0</v>
      </c>
      <c r="AR226" s="29">
        <f t="shared" si="3828"/>
        <v>0</v>
      </c>
      <c r="AS226" s="23">
        <f t="shared" si="3828"/>
        <v>0</v>
      </c>
      <c r="AT226" s="187">
        <f t="shared" ref="AT226" si="3829">IF($B223=$B217,AT220+IF($F223&lt;&gt;$G223,(AU223+$G225-$G224)/$F223,AU223/$F223),IF($F223&lt;&gt;AQ223,(AU223+$G225-$G224)/$F223,AU223/$F223))</f>
        <v>0</v>
      </c>
      <c r="AU226" s="7">
        <f t="shared" ref="AU226:AU227" si="3830">SUM(AV226:BB226)</f>
        <v>0</v>
      </c>
      <c r="AV226" s="6">
        <f t="shared" ref="AV226" si="3831">IF(SUM($AM$9:$AS$9)=SUM($AV$9:$BB$9),AV223,IF(AND(SUM($AV$9:$BB$9)&gt;42,SUM($AV$9:$BB$9)&lt;49),AV223,0))</f>
        <v>0</v>
      </c>
      <c r="AW226" s="6">
        <f t="shared" ref="AW226:BB226" si="3832">IF(SUM($AM$9:$AS$9)=SUM($AV$9:$BB$9),AW223,IF(AND(SUM($AV$9:$BB$9)&gt;42,SUM($AV$9:$BB$9)&lt;49),AW223,0))</f>
        <v>0</v>
      </c>
      <c r="AX226" s="6">
        <f t="shared" si="3832"/>
        <v>0</v>
      </c>
      <c r="AY226" s="6">
        <f t="shared" si="3832"/>
        <v>0</v>
      </c>
      <c r="AZ226" s="26">
        <f t="shared" si="3832"/>
        <v>0</v>
      </c>
      <c r="BA226" s="29">
        <f t="shared" si="3832"/>
        <v>0</v>
      </c>
      <c r="BB226" s="23">
        <f t="shared" si="3832"/>
        <v>0</v>
      </c>
    </row>
    <row r="227" spans="1:54" ht="15.75" customHeight="1" x14ac:dyDescent="0.2">
      <c r="A227" s="1">
        <f t="shared" ref="A227:A228" si="3833">A226</f>
        <v>0</v>
      </c>
      <c r="B227" s="313"/>
      <c r="C227" s="314"/>
      <c r="D227" s="314"/>
      <c r="E227" s="314"/>
      <c r="F227" s="31"/>
      <c r="G227" s="183"/>
      <c r="H227" s="123">
        <f t="shared" ref="H227" si="3834">IF($B223=$B217,H221+F227,$F227)</f>
        <v>0</v>
      </c>
      <c r="I227" s="165">
        <f t="shared" si="3773"/>
        <v>0</v>
      </c>
      <c r="J227" s="141">
        <f t="shared" ref="J227" si="3835">IF($H226=0,0,IF($B217=$B223,IF($H228&gt;0,$H228+J221,K223+J221),IF($H228&gt;0,$H228,K223)))</f>
        <v>0</v>
      </c>
      <c r="K227" s="7">
        <f t="shared" si="3818"/>
        <v>0</v>
      </c>
      <c r="L227" s="6"/>
      <c r="M227" s="6"/>
      <c r="N227" s="6"/>
      <c r="O227" s="6"/>
      <c r="P227" s="26"/>
      <c r="Q227" s="29"/>
      <c r="R227" s="23"/>
      <c r="S227" s="141">
        <f t="shared" ref="S227" si="3836">IF($H226=0,0,IF($B217=$B223,IF($H228&gt;0,$H228+S221,T223+S221),IF($H228&gt;0,$H228,T223)))</f>
        <v>0</v>
      </c>
      <c r="T227" s="7">
        <f t="shared" si="3821"/>
        <v>0</v>
      </c>
      <c r="U227" s="6"/>
      <c r="V227" s="6"/>
      <c r="W227" s="6"/>
      <c r="X227" s="6"/>
      <c r="Y227" s="26"/>
      <c r="Z227" s="29"/>
      <c r="AA227" s="23"/>
      <c r="AB227" s="141">
        <f t="shared" ref="AB227" si="3837">IF($H226=0,0,IF($B217=$B223,IF($H228&gt;0,$H228+AB221,AC223+AB221),IF($H228&gt;0,$H228,AC223)))</f>
        <v>0</v>
      </c>
      <c r="AC227" s="7">
        <f t="shared" si="3824"/>
        <v>0</v>
      </c>
      <c r="AD227" s="6"/>
      <c r="AE227" s="6"/>
      <c r="AF227" s="6"/>
      <c r="AG227" s="6"/>
      <c r="AH227" s="26"/>
      <c r="AI227" s="29"/>
      <c r="AJ227" s="23"/>
      <c r="AK227" s="141">
        <f t="shared" ref="AK227" si="3838">IF($H226=0,0,IF($B217=$B223,IF($H228&gt;0,$H228+AK221,AL223+AK221),IF($H228&gt;0,$H228,AL223)))</f>
        <v>0</v>
      </c>
      <c r="AL227" s="7">
        <f t="shared" si="3827"/>
        <v>0</v>
      </c>
      <c r="AM227" s="6"/>
      <c r="AN227" s="6"/>
      <c r="AO227" s="6"/>
      <c r="AP227" s="6"/>
      <c r="AQ227" s="26"/>
      <c r="AR227" s="29"/>
      <c r="AS227" s="23"/>
      <c r="AT227" s="141">
        <f t="shared" ref="AT227" si="3839">IF($H226=0,0,IF($B217=$B223,IF($H228&gt;0,$H228+AT221,AU223+AT221),IF($H228&gt;0,$H228,AU223)))</f>
        <v>0</v>
      </c>
      <c r="AU227" s="7">
        <f t="shared" si="3830"/>
        <v>0</v>
      </c>
      <c r="AV227" s="6"/>
      <c r="AW227" s="6"/>
      <c r="AX227" s="6"/>
      <c r="AY227" s="6"/>
      <c r="AZ227" s="26"/>
      <c r="BA227" s="29"/>
      <c r="BB227" s="23"/>
    </row>
    <row r="228" spans="1:54" ht="18.75" customHeight="1" thickBot="1" x14ac:dyDescent="0.25">
      <c r="A228" s="1">
        <f t="shared" si="3833"/>
        <v>0</v>
      </c>
      <c r="B228" s="323" t="str">
        <f>IF(B223="",Wydruk!$AE$6,IF(J224=0,Wydruk!$AE$7,IF(AND(G224&lt;G225,B223&lt;&gt;$B229),Wydruk!$AE$13,IF(AND($B223=$B217,$B223&lt;&gt;$B229),IF(OR(OR(J228&lt;4,J228&gt;5),OR(S228&lt;4,S228&gt;5),OR(AB228&lt;4,AB228&gt;5),OR(AK228&lt;4,AK228&gt;5),OR(AND(AT228&lt;4,AT228&gt;0),AT228&gt;5)),Wydruk!$AE$8,Wydruk!$AE$9),IF($B223=$B229,IF($F227&lt;&gt;0,Wydruk!$AE$12,Wydruk!$AE$10),IF(OR(OR(J224&lt;4,J224&gt;5),OR(S224&lt;4,S224&gt;5),OR(AB224&lt;4,AB224&gt;5),OR(AK224&lt;4,AK224&gt;5),OR(AND(AT224&lt;4,AT224&gt;0),AT224&gt;5)),Wydruk!$AE$8,Wydruk!$AE$11))))))</f>
        <v>Uzupełnij liczby godzin tygodniowego planu</v>
      </c>
      <c r="C228" s="324"/>
      <c r="D228" s="324"/>
      <c r="E228" s="324"/>
      <c r="F228" s="173">
        <f>luty!F228</f>
        <v>0</v>
      </c>
      <c r="G228" s="184">
        <f>luty!G228</f>
        <v>0</v>
      </c>
      <c r="H228" s="191">
        <f t="shared" ref="H228" si="3840">IF(OR($G228=0,$F228=0,$G228="",$F228=""),0,$G228/$F228)</f>
        <v>0</v>
      </c>
      <c r="I228" s="193"/>
      <c r="J228" s="176">
        <f t="shared" ref="J228" si="3841">IF($B217=$B223,IF(L223+L218&gt;0,1,0)+IF(M223+M218&gt;0,1,0)+IF(N223+N218&gt;0,1,0)+IF(O223+O218&gt;0,1,0)+IF(P223+P218&gt;0,1,0)+IF(Q223+Q218&gt;0,1,0)+IF(R223+R218&gt;0,1,0),J224)</f>
        <v>0</v>
      </c>
      <c r="K228" s="133">
        <f t="shared" ref="K228" si="3842">IF(OR($B223=$B229,J228=0,(K224-Q228+O228)&lt;=0),0,(K224-Q228+O228)/J228)</f>
        <v>0</v>
      </c>
      <c r="L228" s="137">
        <f t="shared" ref="L228" si="3843">IF(K228*(7-J225)&lt;=0,0,K228*(7-J225))</f>
        <v>0</v>
      </c>
      <c r="M228" s="311">
        <f t="shared" ref="M228" si="3844">ROUND(IF(OR(K225-K228*(7-J225)+P228&lt;0,$B223=$B229,K228&lt;=0,K225=0),0,IF(K225-K228*(7-J225)+P228&gt;Q228-O228+P228,Q228-O228+P228,K225-K228*(7-J225)+P228)),1)</f>
        <v>0</v>
      </c>
      <c r="N228" s="312"/>
      <c r="O228" s="139">
        <f t="shared" ref="O228" si="3845">IF(OR($B223=$B229,J224=0),0,IF($B223=$B217,J223,$F223))</f>
        <v>0</v>
      </c>
      <c r="P228" s="30">
        <f t="shared" ref="P228" si="3846">IF(OR($B223=$B229,J228=0),0,$G225-$G224)</f>
        <v>0</v>
      </c>
      <c r="Q228" s="134">
        <f t="shared" ref="Q228" si="3847">IF(OR($B223=$B229,J228=0),0,J227)</f>
        <v>0</v>
      </c>
      <c r="R228" s="138">
        <f t="shared" ref="R228" si="3848">IF($B223=$B229,0,K225)</f>
        <v>0</v>
      </c>
      <c r="S228" s="176">
        <f t="shared" ref="S228" si="3849">IF($B217=$B223,IF(U223+U218&gt;0,1,0)+IF(V223+V218&gt;0,1,0)+IF(W223+W218&gt;0,1,0)+IF(X223+X218&gt;0,1,0)+IF(Y223+Y218&gt;0,1,0)+IF(Z223+Z218&gt;0,1,0)+IF(AA223+AA218&gt;0,1,0),S224)</f>
        <v>0</v>
      </c>
      <c r="T228" s="133">
        <f t="shared" ref="T228" si="3850">IF(OR($B223=$B229,S228=0,(T224-Z228+X228)&lt;=0),0,(T224-Z228+X228)/S228)</f>
        <v>0</v>
      </c>
      <c r="U228" s="137">
        <f t="shared" ref="U228" si="3851">IF(T228*(7-S225)&lt;=0,0,T228*(7-S225))</f>
        <v>0</v>
      </c>
      <c r="V228" s="311">
        <f t="shared" ref="V228" si="3852">ROUND(IF(OR(T225-T228*(7-S225)+Y228&lt;0,$B223=$B229,T228&lt;=0,T225=0),0,IF(T225-T228*(7-S225)+Y228&gt;Z228-X228+Y228,Z228-X228+Y228,T225-T228*(7-S225)+Y228)),1)</f>
        <v>0</v>
      </c>
      <c r="W228" s="312"/>
      <c r="X228" s="139">
        <f t="shared" ref="X228" si="3853">IF(OR($B223=$B229,S224=0),0,IF($B223=$B217,S223,$F223))</f>
        <v>0</v>
      </c>
      <c r="Y228" s="30">
        <f t="shared" ref="Y228" si="3854">IF(OR($B223=$B229,S228=0),0,$G225-$G224)</f>
        <v>0</v>
      </c>
      <c r="Z228" s="134">
        <f t="shared" ref="Z228" si="3855">IF(OR($B223=$B229,S228=0),0,S227)</f>
        <v>0</v>
      </c>
      <c r="AA228" s="138">
        <f t="shared" ref="AA228" si="3856">IF($B223=$B229,0,T225)</f>
        <v>0</v>
      </c>
      <c r="AB228" s="176">
        <f t="shared" ref="AB228" si="3857">IF($B217=$B223,IF(AD223+AD218&gt;0,1,0)+IF(AE223+AE218&gt;0,1,0)+IF(AF223+AF218&gt;0,1,0)+IF(AG223+AG218&gt;0,1,0)+IF(AH223+AH218&gt;0,1,0)+IF(AI223+AI218&gt;0,1,0)+IF(AJ223+AJ218&gt;0,1,0),AB224)</f>
        <v>0</v>
      </c>
      <c r="AC228" s="133">
        <f t="shared" ref="AC228" si="3858">IF(OR($B223=$B229,AB228=0,(AC224-AI228+AG228)&lt;=0),0,(AC224-AI228+AG228)/AB228)</f>
        <v>0</v>
      </c>
      <c r="AD228" s="137">
        <f t="shared" ref="AD228" si="3859">IF(AC228*(7-AB225)&lt;=0,0,AC228*(7-AB225))</f>
        <v>0</v>
      </c>
      <c r="AE228" s="311">
        <f t="shared" ref="AE228" si="3860">ROUND(IF(OR(AC225-AC228*(7-AB225)+AH228&lt;0,$B223=$B229,AC228&lt;=0,AC225=0),0,IF(AC225-AC228*(7-AB225)+AH228&gt;AI228-AG228+AH228,AI228-AG228+AH228,AC225-AC228*(7-AB225)+AH228)),1)</f>
        <v>0</v>
      </c>
      <c r="AF228" s="312"/>
      <c r="AG228" s="139">
        <f t="shared" ref="AG228" si="3861">IF(OR($B223=$B229,AB224=0),0,IF($B223=$B217,AB223,$F223))</f>
        <v>0</v>
      </c>
      <c r="AH228" s="30">
        <f t="shared" ref="AH228" si="3862">IF(OR($B223=$B229,AB228=0),0,$G225-$G224)</f>
        <v>0</v>
      </c>
      <c r="AI228" s="134">
        <f t="shared" ref="AI228" si="3863">IF(OR($B223=$B229,AB228=0),0,AB227)</f>
        <v>0</v>
      </c>
      <c r="AJ228" s="138">
        <f t="shared" ref="AJ228" si="3864">IF($B223=$B229,0,AC225)</f>
        <v>0</v>
      </c>
      <c r="AK228" s="176">
        <f t="shared" ref="AK228" si="3865">IF($B217=$B223,IF(AM223+AM218&gt;0,1,0)+IF(AN223+AN218&gt;0,1,0)+IF(AO223+AO218&gt;0,1,0)+IF(AP223+AP218&gt;0,1,0)+IF(AQ223+AQ218&gt;0,1,0)+IF(AR223+AR218&gt;0,1,0)+IF(AS223+AS218&gt;0,1,0),AK224)</f>
        <v>0</v>
      </c>
      <c r="AL228" s="133">
        <f t="shared" ref="AL228" si="3866">IF(OR($B223=$B229,AK228=0,(AL224-AR228+AP228)&lt;=0),0,(AL224-AR228+AP228)/AK228)</f>
        <v>0</v>
      </c>
      <c r="AM228" s="137">
        <f t="shared" ref="AM228" si="3867">IF(AL228*(7-AK225)&lt;=0,0,AL228*(7-AK225))</f>
        <v>0</v>
      </c>
      <c r="AN228" s="311">
        <f t="shared" ref="AN228" si="3868">ROUND(IF(OR(AL225-AL228*(7-AK225)+AQ228&lt;0,$B223=$B229,AL228&lt;=0,AL225=0),0,IF(AL225-AL228*(7-AK225)+AQ228&gt;AR228-AP228+AQ228,AR228-AP228+AQ228,AL225-AL228*(7-AK225)+AQ228)),1)</f>
        <v>0</v>
      </c>
      <c r="AO228" s="312"/>
      <c r="AP228" s="139">
        <f t="shared" ref="AP228" si="3869">IF(OR($B223=$B229,AK224=0),0,IF($B223=$B217,AK223,$F223))</f>
        <v>0</v>
      </c>
      <c r="AQ228" s="30">
        <f t="shared" ref="AQ228" si="3870">IF(OR($B223=$B229,AK228=0),0,$G225-$G224)</f>
        <v>0</v>
      </c>
      <c r="AR228" s="134">
        <f t="shared" ref="AR228" si="3871">IF(OR($B223=$B229,AK228=0),0,AK227)</f>
        <v>0</v>
      </c>
      <c r="AS228" s="138">
        <f t="shared" ref="AS228" si="3872">IF($B223=$B229,0,AL225)</f>
        <v>0</v>
      </c>
      <c r="AT228" s="176">
        <f t="shared" ref="AT228" si="3873">IF($B217=$B223,IF(AV223+AV218&gt;0,1,0)+IF(AW223+AW218&gt;0,1,0)+IF(AX223+AX218&gt;0,1,0)+IF(AY223+AY218&gt;0,1,0)+IF(AZ223+AZ218&gt;0,1,0)+IF(BA223+BA218&gt;0,1,0)+IF(BB223+BB218&gt;0,1,0),AT224)</f>
        <v>0</v>
      </c>
      <c r="AU228" s="133">
        <f t="shared" ref="AU228" si="3874">IF(OR($B223=$B229,AT228=0,(AU224-BA228+AY228)&lt;=0),0,(AU224-BA228+AY228)/AT228)</f>
        <v>0</v>
      </c>
      <c r="AV228" s="137">
        <f t="shared" ref="AV228" si="3875">IF(AU228*(7-AT225)&lt;=0,0,AU228*(7-AT225))</f>
        <v>0</v>
      </c>
      <c r="AW228" s="311">
        <f t="shared" ref="AW228" si="3876">ROUND(IF(OR(AU225-AU228*(7-AT225)+AZ228&lt;0,$B223=$B229,AU228&lt;=0,AU225=0),0,IF(AU225-AU228*(7-AT225)+AZ228&gt;BA228-AY228+AZ228,BA228-AY228+AZ228,AU225-AU228*(7-AT225)+AZ228)),1)</f>
        <v>0</v>
      </c>
      <c r="AX228" s="312"/>
      <c r="AY228" s="139">
        <f t="shared" ref="AY228" si="3877">IF(OR($B223=$B229,AT224=0),0,IF($B223=$B217,AT223,$F223))</f>
        <v>0</v>
      </c>
      <c r="AZ228" s="30">
        <f t="shared" ref="AZ228" si="3878">IF(OR($B223=$B229,AT228=0),0,$G225-$G224)</f>
        <v>0</v>
      </c>
      <c r="BA228" s="134">
        <f t="shared" ref="BA228" si="3879">IF(OR($B223=$B229,AT228=0),0,AT227)</f>
        <v>0</v>
      </c>
      <c r="BB228" s="138">
        <f t="shared" ref="BB228" si="3880">IF($B223=$B229,0,AU225)</f>
        <v>0</v>
      </c>
    </row>
    <row r="229" spans="1:54" ht="15.75" x14ac:dyDescent="0.2">
      <c r="A229" s="1">
        <f t="shared" ref="A229" si="3881">IF(B229="","1. Niewypełnione",B229)</f>
        <v>0</v>
      </c>
      <c r="B229" s="320">
        <f>luty!B229</f>
        <v>0</v>
      </c>
      <c r="C229" s="321">
        <f>luty!C229</f>
        <v>0</v>
      </c>
      <c r="D229" s="321">
        <f>luty!D229</f>
        <v>0</v>
      </c>
      <c r="E229" s="321">
        <f>luty!E229</f>
        <v>0</v>
      </c>
      <c r="F229" s="177">
        <f>luty!F229</f>
        <v>18</v>
      </c>
      <c r="G229" s="185">
        <f>luty!G229</f>
        <v>18</v>
      </c>
      <c r="H229" s="177"/>
      <c r="I229" s="192">
        <f t="shared" ref="I229:I233" si="3882">K229+T229+AC229+AL229+AU229</f>
        <v>0</v>
      </c>
      <c r="J229" s="186">
        <f t="shared" ref="J229" si="3883">IF(OR($B229=$B235,J232=0),0,ROUND((K230+P234)/J232,0))</f>
        <v>0</v>
      </c>
      <c r="K229" s="51">
        <f t="shared" ref="K229:K230" si="3884">SUM(L229:R229)</f>
        <v>0</v>
      </c>
      <c r="L229" s="52">
        <f>luty!L229</f>
        <v>0</v>
      </c>
      <c r="M229" s="52">
        <f>luty!M229</f>
        <v>0</v>
      </c>
      <c r="N229" s="52">
        <f>luty!N229</f>
        <v>0</v>
      </c>
      <c r="O229" s="52">
        <f>luty!O229</f>
        <v>0</v>
      </c>
      <c r="P229" s="53">
        <f>luty!P229</f>
        <v>0</v>
      </c>
      <c r="Q229" s="54">
        <f>luty!Q229</f>
        <v>0</v>
      </c>
      <c r="R229" s="55">
        <f>luty!R229</f>
        <v>0</v>
      </c>
      <c r="S229" s="188">
        <f t="shared" ref="S229" si="3885">IF(OR($B229=$B235,S232=0),0,ROUND((T230+Y234)/S232,0))</f>
        <v>0</v>
      </c>
      <c r="T229" s="51">
        <f t="shared" ref="T229:T230" si="3886">SUM(U229:AA229)</f>
        <v>0</v>
      </c>
      <c r="U229" s="52">
        <f>luty!U229</f>
        <v>0</v>
      </c>
      <c r="V229" s="52">
        <f>luty!V229</f>
        <v>0</v>
      </c>
      <c r="W229" s="52">
        <f>luty!W229</f>
        <v>0</v>
      </c>
      <c r="X229" s="52">
        <f>luty!X229</f>
        <v>0</v>
      </c>
      <c r="Y229" s="53">
        <f>luty!Y229</f>
        <v>0</v>
      </c>
      <c r="Z229" s="54">
        <f>luty!Z229</f>
        <v>0</v>
      </c>
      <c r="AA229" s="55">
        <f>luty!AA229</f>
        <v>0</v>
      </c>
      <c r="AB229" s="188">
        <f t="shared" ref="AB229" si="3887">IF(OR($B229=$B235,AB232=0),0,ROUND((AC230+AH234)/AB232,0))</f>
        <v>0</v>
      </c>
      <c r="AC229" s="51">
        <f t="shared" ref="AC229:AC230" si="3888">SUM(AD229:AJ229)</f>
        <v>0</v>
      </c>
      <c r="AD229" s="52">
        <f>luty!AD229</f>
        <v>0</v>
      </c>
      <c r="AE229" s="52">
        <f>luty!AE229</f>
        <v>0</v>
      </c>
      <c r="AF229" s="52">
        <f>luty!AF229</f>
        <v>0</v>
      </c>
      <c r="AG229" s="52">
        <f>luty!AG229</f>
        <v>0</v>
      </c>
      <c r="AH229" s="53">
        <f>luty!AH229</f>
        <v>0</v>
      </c>
      <c r="AI229" s="54">
        <f>luty!AI229</f>
        <v>0</v>
      </c>
      <c r="AJ229" s="55">
        <f>luty!AJ229</f>
        <v>0</v>
      </c>
      <c r="AK229" s="188">
        <f t="shared" ref="AK229" si="3889">IF(OR($B229=$B235,AK232=0),0,ROUND((AL230+AQ234)/AK232,0))</f>
        <v>0</v>
      </c>
      <c r="AL229" s="51">
        <f t="shared" ref="AL229:AL230" si="3890">SUM(AM229:AS229)</f>
        <v>0</v>
      </c>
      <c r="AM229" s="52">
        <f>luty!AM229</f>
        <v>0</v>
      </c>
      <c r="AN229" s="52">
        <f>luty!AN229</f>
        <v>0</v>
      </c>
      <c r="AO229" s="52">
        <f>luty!AO229</f>
        <v>0</v>
      </c>
      <c r="AP229" s="52">
        <f>luty!AP229</f>
        <v>0</v>
      </c>
      <c r="AQ229" s="53">
        <f>luty!AQ229</f>
        <v>0</v>
      </c>
      <c r="AR229" s="54">
        <f>luty!AR229</f>
        <v>0</v>
      </c>
      <c r="AS229" s="55">
        <f>luty!AS229</f>
        <v>0</v>
      </c>
      <c r="AT229" s="188">
        <f t="shared" ref="AT229" si="3891">IF(OR($B229=$B235,AT232=0),0,ROUND((AU230+AZ234)/AT232,0))</f>
        <v>0</v>
      </c>
      <c r="AU229" s="51">
        <f t="shared" ref="AU229:AU230" si="3892">SUM(AV229:BB229)</f>
        <v>0</v>
      </c>
      <c r="AV229" s="52">
        <f t="shared" ref="AV229" si="3893">IF(SUM($AM$9:$AS$9)=SUM($AV$9:$BB$9),AM229,IF(AND(SUM($AV$9:$BB$9)&gt;42,SUM($AV$9:$BB$9)&lt;49),AM229,0))</f>
        <v>0</v>
      </c>
      <c r="AW229" s="52">
        <f t="shared" ref="AW229" si="3894">IF(SUM($AM$9:$AS$9)=SUM($AV$9:$BB$9),AN229,IF(AND(SUM($AV$9:$BB$9)&gt;42,SUM($AV$9:$BB$9)&lt;49),AN229,0))</f>
        <v>0</v>
      </c>
      <c r="AX229" s="52">
        <f t="shared" ref="AX229" si="3895">IF(SUM($AM$9:$AS$9)=SUM($AV$9:$BB$9),AO229,IF(AND(SUM($AV$9:$BB$9)&gt;42,SUM($AV$9:$BB$9)&lt;49),AO229,0))</f>
        <v>0</v>
      </c>
      <c r="AY229" s="52">
        <f t="shared" ref="AY229" si="3896">IF(SUM($AM$9:$AS$9)=SUM($AV$9:$BB$9),AP229,IF(AND(SUM($AV$9:$BB$9)&gt;42,SUM($AV$9:$BB$9)&lt;49),AP229,0))</f>
        <v>0</v>
      </c>
      <c r="AZ229" s="53">
        <f t="shared" ref="AZ229" si="3897">IF(SUM($AM$9:$AS$9)=SUM($AV$9:$BB$9),AQ229,IF(AND(SUM($AV$9:$BB$9)&gt;42,SUM($AV$9:$BB$9)&lt;49),AQ229,0))</f>
        <v>0</v>
      </c>
      <c r="BA229" s="54">
        <f t="shared" ref="BA229" si="3898">IF(SUM($AM$9:$AS$9)=SUM($AV$9:$BB$9),AR229,IF(AND(SUM($AV$9:$BB$9)&gt;42,SUM($AV$9:$BB$9)&lt;49),AR229,0))</f>
        <v>0</v>
      </c>
      <c r="BB229" s="55">
        <f t="shared" ref="BB229" si="3899">IF(SUM($AM$9:$AS$9)=SUM($AV$9:$BB$9),AS229,IF(AND(SUM($AV$9:$BB$9)&gt;42,SUM($AV$9:$BB$9)&lt;49),AS229,0))</f>
        <v>0</v>
      </c>
    </row>
    <row r="230" spans="1:54" ht="12.75" hidden="1" customHeight="1" x14ac:dyDescent="0.2">
      <c r="B230" s="93"/>
      <c r="C230" s="94"/>
      <c r="D230" s="95"/>
      <c r="E230" s="115"/>
      <c r="F230" s="140" t="b">
        <f t="shared" ref="F230" si="3900">IF($B223=$B229,OR(F224,G229&lt;F229),G229&lt;F229)</f>
        <v>0</v>
      </c>
      <c r="G230" s="189">
        <f t="shared" ref="G230" si="3901">IF(AND($B223=$B229,$B223&lt;&gt;"",$B223&lt;&gt;0),G229+G224,G229)</f>
        <v>18</v>
      </c>
      <c r="H230" s="120"/>
      <c r="I230" s="165">
        <f t="shared" si="3882"/>
        <v>0</v>
      </c>
      <c r="J230" s="194">
        <f t="shared" ref="J230" si="3902">7-COUNTIF(L229:R229,0)-COUNTIF(L229:R229,"")</f>
        <v>0</v>
      </c>
      <c r="K230" s="22">
        <f t="shared" si="3884"/>
        <v>0</v>
      </c>
      <c r="L230" s="35">
        <f t="shared" ref="L230:R230" si="3903">IF($B223=$B229,L229+L224,L229)</f>
        <v>0</v>
      </c>
      <c r="M230" s="35">
        <f t="shared" si="3903"/>
        <v>0</v>
      </c>
      <c r="N230" s="35">
        <f t="shared" si="3903"/>
        <v>0</v>
      </c>
      <c r="O230" s="35">
        <f t="shared" si="3903"/>
        <v>0</v>
      </c>
      <c r="P230" s="36">
        <f t="shared" si="3903"/>
        <v>0</v>
      </c>
      <c r="Q230" s="37">
        <f t="shared" si="3903"/>
        <v>0</v>
      </c>
      <c r="R230" s="38">
        <f t="shared" si="3903"/>
        <v>0</v>
      </c>
      <c r="S230" s="194">
        <f t="shared" ref="S230" si="3904">7-COUNTIF(U229:AA229,0)-COUNTIF(U229:AA229,"")</f>
        <v>0</v>
      </c>
      <c r="T230" s="22">
        <f t="shared" si="3886"/>
        <v>0</v>
      </c>
      <c r="U230" s="35">
        <f t="shared" ref="U230:AA230" si="3905">IF($B223=$B229,U229+U224,U229)</f>
        <v>0</v>
      </c>
      <c r="V230" s="35">
        <f t="shared" si="3905"/>
        <v>0</v>
      </c>
      <c r="W230" s="35">
        <f t="shared" si="3905"/>
        <v>0</v>
      </c>
      <c r="X230" s="35">
        <f t="shared" si="3905"/>
        <v>0</v>
      </c>
      <c r="Y230" s="36">
        <f t="shared" si="3905"/>
        <v>0</v>
      </c>
      <c r="Z230" s="37">
        <f t="shared" si="3905"/>
        <v>0</v>
      </c>
      <c r="AA230" s="38">
        <f t="shared" si="3905"/>
        <v>0</v>
      </c>
      <c r="AB230" s="194">
        <f t="shared" ref="AB230" si="3906">7-COUNTIF(AD229:AJ229,0)-COUNTIF(AD229:AJ229,"")</f>
        <v>0</v>
      </c>
      <c r="AC230" s="22">
        <f t="shared" si="3888"/>
        <v>0</v>
      </c>
      <c r="AD230" s="35">
        <f t="shared" ref="AD230:AJ230" si="3907">IF($B223=$B229,AD229+AD224,AD229)</f>
        <v>0</v>
      </c>
      <c r="AE230" s="35">
        <f t="shared" si="3907"/>
        <v>0</v>
      </c>
      <c r="AF230" s="35">
        <f t="shared" si="3907"/>
        <v>0</v>
      </c>
      <c r="AG230" s="35">
        <f t="shared" si="3907"/>
        <v>0</v>
      </c>
      <c r="AH230" s="36">
        <f t="shared" si="3907"/>
        <v>0</v>
      </c>
      <c r="AI230" s="37">
        <f t="shared" si="3907"/>
        <v>0</v>
      </c>
      <c r="AJ230" s="38">
        <f t="shared" si="3907"/>
        <v>0</v>
      </c>
      <c r="AK230" s="194">
        <f t="shared" ref="AK230" si="3908">7-COUNTIF(AM229:AS229,0)-COUNTIF(AM229:AS229,"")</f>
        <v>0</v>
      </c>
      <c r="AL230" s="22">
        <f t="shared" si="3890"/>
        <v>0</v>
      </c>
      <c r="AM230" s="35">
        <f t="shared" ref="AM230:AS230" si="3909">IF($B223=$B229,AM229+AM224,AM229)</f>
        <v>0</v>
      </c>
      <c r="AN230" s="35">
        <f t="shared" si="3909"/>
        <v>0</v>
      </c>
      <c r="AO230" s="35">
        <f t="shared" si="3909"/>
        <v>0</v>
      </c>
      <c r="AP230" s="35">
        <f t="shared" si="3909"/>
        <v>0</v>
      </c>
      <c r="AQ230" s="36">
        <f t="shared" si="3909"/>
        <v>0</v>
      </c>
      <c r="AR230" s="37">
        <f t="shared" si="3909"/>
        <v>0</v>
      </c>
      <c r="AS230" s="38">
        <f t="shared" si="3909"/>
        <v>0</v>
      </c>
      <c r="AT230" s="194">
        <f t="shared" ref="AT230" si="3910">7-COUNTIF(AV229:BB229,0)-COUNTIF(AV229:BB229,"")</f>
        <v>0</v>
      </c>
      <c r="AU230" s="22">
        <f t="shared" si="3892"/>
        <v>0</v>
      </c>
      <c r="AV230" s="35">
        <f t="shared" ref="AV230:BB230" si="3911">IF($B223=$B229,AV229+AV224,AV229)</f>
        <v>0</v>
      </c>
      <c r="AW230" s="35">
        <f t="shared" si="3911"/>
        <v>0</v>
      </c>
      <c r="AX230" s="35">
        <f t="shared" si="3911"/>
        <v>0</v>
      </c>
      <c r="AY230" s="35">
        <f t="shared" si="3911"/>
        <v>0</v>
      </c>
      <c r="AZ230" s="36">
        <f t="shared" si="3911"/>
        <v>0</v>
      </c>
      <c r="BA230" s="37">
        <f t="shared" si="3911"/>
        <v>0</v>
      </c>
      <c r="BB230" s="38">
        <f t="shared" si="3911"/>
        <v>0</v>
      </c>
    </row>
    <row r="231" spans="1:54" ht="15" hidden="1" customHeight="1" x14ac:dyDescent="0.2">
      <c r="B231" s="116"/>
      <c r="C231" s="117"/>
      <c r="D231" s="118"/>
      <c r="E231" s="119"/>
      <c r="F231" s="92"/>
      <c r="G231" s="190">
        <f t="shared" ref="G231" si="3912">IF(AND($B223=$B229,$B223&lt;&gt;"",$B223&lt;&gt;0),F229+G225,F229)</f>
        <v>18</v>
      </c>
      <c r="H231" s="121"/>
      <c r="I231" s="165">
        <f t="shared" si="3882"/>
        <v>0</v>
      </c>
      <c r="J231" s="195">
        <f t="shared" ref="J231" si="3913">IF($B229=$B223,COUNTIF(L231:R231,0),COUNTIF(L232:R232,0)+COUNTIF(L232:R232,""))</f>
        <v>7</v>
      </c>
      <c r="K231" s="39">
        <f t="shared" ref="K231:R231" si="3914">IF($B223=$B229,K232+K225,K232)</f>
        <v>0</v>
      </c>
      <c r="L231" s="40">
        <f t="shared" si="3914"/>
        <v>0</v>
      </c>
      <c r="M231" s="40">
        <f t="shared" si="3914"/>
        <v>0</v>
      </c>
      <c r="N231" s="40">
        <f t="shared" si="3914"/>
        <v>0</v>
      </c>
      <c r="O231" s="40">
        <f t="shared" si="3914"/>
        <v>0</v>
      </c>
      <c r="P231" s="41">
        <f t="shared" si="3914"/>
        <v>0</v>
      </c>
      <c r="Q231" s="42">
        <f t="shared" si="3914"/>
        <v>0</v>
      </c>
      <c r="R231" s="43">
        <f t="shared" si="3914"/>
        <v>0</v>
      </c>
      <c r="S231" s="195">
        <f t="shared" ref="S231" si="3915">IF($B229=$B223,COUNTIF(U231:AA231,0),COUNTIF(U232:AA232,0)+COUNTIF(U232:AA232,""))</f>
        <v>7</v>
      </c>
      <c r="T231" s="39">
        <f t="shared" ref="T231:AA231" si="3916">IF($B223=$B229,T232+T225,T232)</f>
        <v>0</v>
      </c>
      <c r="U231" s="40">
        <f t="shared" si="3916"/>
        <v>0</v>
      </c>
      <c r="V231" s="40">
        <f t="shared" si="3916"/>
        <v>0</v>
      </c>
      <c r="W231" s="40">
        <f t="shared" si="3916"/>
        <v>0</v>
      </c>
      <c r="X231" s="40">
        <f t="shared" si="3916"/>
        <v>0</v>
      </c>
      <c r="Y231" s="41">
        <f t="shared" si="3916"/>
        <v>0</v>
      </c>
      <c r="Z231" s="42">
        <f t="shared" si="3916"/>
        <v>0</v>
      </c>
      <c r="AA231" s="43">
        <f t="shared" si="3916"/>
        <v>0</v>
      </c>
      <c r="AB231" s="195">
        <f t="shared" ref="AB231" si="3917">IF($B229=$B223,COUNTIF(AD231:AJ231,0),COUNTIF(AD232:AJ232,0)+COUNTIF(AD232:AJ232,""))</f>
        <v>7</v>
      </c>
      <c r="AC231" s="39">
        <f t="shared" ref="AC231:AJ231" si="3918">IF($B223=$B229,AC232+AC225,AC232)</f>
        <v>0</v>
      </c>
      <c r="AD231" s="40">
        <f t="shared" si="3918"/>
        <v>0</v>
      </c>
      <c r="AE231" s="40">
        <f t="shared" si="3918"/>
        <v>0</v>
      </c>
      <c r="AF231" s="40">
        <f t="shared" si="3918"/>
        <v>0</v>
      </c>
      <c r="AG231" s="40">
        <f t="shared" si="3918"/>
        <v>0</v>
      </c>
      <c r="AH231" s="41">
        <f t="shared" si="3918"/>
        <v>0</v>
      </c>
      <c r="AI231" s="42">
        <f t="shared" si="3918"/>
        <v>0</v>
      </c>
      <c r="AJ231" s="43">
        <f t="shared" si="3918"/>
        <v>0</v>
      </c>
      <c r="AK231" s="195">
        <f t="shared" ref="AK231" si="3919">IF($B229=$B223,COUNTIF(AM231:AS231,0),COUNTIF(AM232:AS232,0)+COUNTIF(AM232:AS232,""))</f>
        <v>7</v>
      </c>
      <c r="AL231" s="39">
        <f t="shared" ref="AL231:AS231" si="3920">IF($B223=$B229,AL232+AL225,AL232)</f>
        <v>0</v>
      </c>
      <c r="AM231" s="40">
        <f t="shared" si="3920"/>
        <v>0</v>
      </c>
      <c r="AN231" s="40">
        <f t="shared" si="3920"/>
        <v>0</v>
      </c>
      <c r="AO231" s="40">
        <f t="shared" si="3920"/>
        <v>0</v>
      </c>
      <c r="AP231" s="40">
        <f t="shared" si="3920"/>
        <v>0</v>
      </c>
      <c r="AQ231" s="41">
        <f t="shared" si="3920"/>
        <v>0</v>
      </c>
      <c r="AR231" s="42">
        <f t="shared" si="3920"/>
        <v>0</v>
      </c>
      <c r="AS231" s="43">
        <f t="shared" si="3920"/>
        <v>0</v>
      </c>
      <c r="AT231" s="195">
        <f t="shared" ref="AT231" si="3921">IF($B229=$B223,COUNTIF(AV231:BB231,0),COUNTIF(AV232:BB232,0)+COUNTIF(AV232:BB232,""))</f>
        <v>7</v>
      </c>
      <c r="AU231" s="39">
        <f t="shared" ref="AU231:BB231" si="3922">IF($B223=$B229,AU232+AU225,AU232)</f>
        <v>0</v>
      </c>
      <c r="AV231" s="40">
        <f t="shared" si="3922"/>
        <v>0</v>
      </c>
      <c r="AW231" s="40">
        <f t="shared" si="3922"/>
        <v>0</v>
      </c>
      <c r="AX231" s="40">
        <f t="shared" si="3922"/>
        <v>0</v>
      </c>
      <c r="AY231" s="40">
        <f t="shared" si="3922"/>
        <v>0</v>
      </c>
      <c r="AZ231" s="41">
        <f t="shared" si="3922"/>
        <v>0</v>
      </c>
      <c r="BA231" s="42">
        <f t="shared" si="3922"/>
        <v>0</v>
      </c>
      <c r="BB231" s="43">
        <f t="shared" si="3922"/>
        <v>0</v>
      </c>
    </row>
    <row r="232" spans="1:54" ht="15.75" customHeight="1" x14ac:dyDescent="0.2">
      <c r="A232" s="1">
        <f t="shared" ref="A232" si="3923">A229</f>
        <v>0</v>
      </c>
      <c r="B232" s="313">
        <f t="shared" ref="B232" si="3924">B226+1</f>
        <v>36</v>
      </c>
      <c r="C232" s="314"/>
      <c r="D232" s="314"/>
      <c r="E232" s="314"/>
      <c r="F232" s="31"/>
      <c r="G232" s="183"/>
      <c r="H232" s="122">
        <f t="shared" ref="H232" si="3925">5-COUNTIF(AU229,0)-COUNTIF(AL229,0)-COUNTIF(AC229,0)-COUNTIF(T229,0)-COUNTIF(K229,0)</f>
        <v>0</v>
      </c>
      <c r="I232" s="165">
        <f t="shared" si="3882"/>
        <v>0</v>
      </c>
      <c r="J232" s="187">
        <f t="shared" ref="J232" si="3926">IF($B229=$B223,J226+IF($F229&lt;&gt;$G229,(K229+$G231-$G230)/$F229,K229/$F229),IF($F229&lt;&gt;G229,(K229+$G231-$G230)/$F229,K229/$F229))</f>
        <v>0</v>
      </c>
      <c r="K232" s="7">
        <f t="shared" ref="K232:K233" si="3927">SUM(L232:R232)</f>
        <v>0</v>
      </c>
      <c r="L232" s="26">
        <f t="shared" ref="L232:R232" si="3928">L229</f>
        <v>0</v>
      </c>
      <c r="M232" s="26">
        <f t="shared" si="3928"/>
        <v>0</v>
      </c>
      <c r="N232" s="26">
        <f t="shared" si="3928"/>
        <v>0</v>
      </c>
      <c r="O232" s="26">
        <f t="shared" si="3928"/>
        <v>0</v>
      </c>
      <c r="P232" s="26">
        <f t="shared" si="3928"/>
        <v>0</v>
      </c>
      <c r="Q232" s="29">
        <f t="shared" si="3928"/>
        <v>0</v>
      </c>
      <c r="R232" s="23">
        <f t="shared" si="3928"/>
        <v>0</v>
      </c>
      <c r="S232" s="187">
        <f t="shared" ref="S232" si="3929">IF($B229=$B223,S226+IF($F229&lt;&gt;$G229,(T229+$G231-$G230)/$F229,T229/$F229),IF($F229&lt;&gt;P229,(T229+$G231-$G230)/$F229,T229/$F229))</f>
        <v>0</v>
      </c>
      <c r="T232" s="7">
        <f t="shared" ref="T232:T233" si="3930">SUM(U232:AA232)</f>
        <v>0</v>
      </c>
      <c r="U232" s="26">
        <f t="shared" ref="U232:AA232" si="3931">U229</f>
        <v>0</v>
      </c>
      <c r="V232" s="26">
        <f t="shared" si="3931"/>
        <v>0</v>
      </c>
      <c r="W232" s="26">
        <f t="shared" si="3931"/>
        <v>0</v>
      </c>
      <c r="X232" s="26">
        <f t="shared" si="3931"/>
        <v>0</v>
      </c>
      <c r="Y232" s="113">
        <f t="shared" si="3931"/>
        <v>0</v>
      </c>
      <c r="Z232" s="29">
        <f t="shared" si="3931"/>
        <v>0</v>
      </c>
      <c r="AA232" s="23">
        <f t="shared" si="3931"/>
        <v>0</v>
      </c>
      <c r="AB232" s="187">
        <f t="shared" ref="AB232" si="3932">IF($B229=$B223,AB226+IF($F229&lt;&gt;$G229,(AC229+$G231-$G230)/$F229,AC229/$F229),IF($F229&lt;&gt;Y229,(AC229+$G231-$G230)/$F229,AC229/$F229))</f>
        <v>0</v>
      </c>
      <c r="AC232" s="7">
        <f t="shared" ref="AC232:AC233" si="3933">SUM(AD232:AJ232)</f>
        <v>0</v>
      </c>
      <c r="AD232" s="26">
        <f t="shared" ref="AD232:AJ232" si="3934">AD229</f>
        <v>0</v>
      </c>
      <c r="AE232" s="26">
        <f t="shared" si="3934"/>
        <v>0</v>
      </c>
      <c r="AF232" s="26">
        <f t="shared" si="3934"/>
        <v>0</v>
      </c>
      <c r="AG232" s="26">
        <f t="shared" si="3934"/>
        <v>0</v>
      </c>
      <c r="AH232" s="113">
        <f t="shared" si="3934"/>
        <v>0</v>
      </c>
      <c r="AI232" s="29">
        <f t="shared" si="3934"/>
        <v>0</v>
      </c>
      <c r="AJ232" s="23">
        <f t="shared" si="3934"/>
        <v>0</v>
      </c>
      <c r="AK232" s="187">
        <f t="shared" ref="AK232" si="3935">IF($B229=$B223,AK226+IF($F229&lt;&gt;$G229,(AL229+$G231-$G230)/$F229,AL229/$F229),IF($F229&lt;&gt;AH229,(AL229+$G231-$G230)/$F229,AL229/$F229))</f>
        <v>0</v>
      </c>
      <c r="AL232" s="7">
        <f t="shared" ref="AL232:AL233" si="3936">SUM(AM232:AS232)</f>
        <v>0</v>
      </c>
      <c r="AM232" s="26">
        <f t="shared" ref="AM232:AS232" si="3937">AM229</f>
        <v>0</v>
      </c>
      <c r="AN232" s="26">
        <f t="shared" si="3937"/>
        <v>0</v>
      </c>
      <c r="AO232" s="26">
        <f t="shared" si="3937"/>
        <v>0</v>
      </c>
      <c r="AP232" s="26">
        <f t="shared" si="3937"/>
        <v>0</v>
      </c>
      <c r="AQ232" s="113">
        <f t="shared" si="3937"/>
        <v>0</v>
      </c>
      <c r="AR232" s="29">
        <f t="shared" si="3937"/>
        <v>0</v>
      </c>
      <c r="AS232" s="23">
        <f t="shared" si="3937"/>
        <v>0</v>
      </c>
      <c r="AT232" s="187">
        <f t="shared" ref="AT232" si="3938">IF($B229=$B223,AT226+IF($F229&lt;&gt;$G229,(AU229+$G231-$G230)/$F229,AU229/$F229),IF($F229&lt;&gt;AQ229,(AU229+$G231-$G230)/$F229,AU229/$F229))</f>
        <v>0</v>
      </c>
      <c r="AU232" s="7">
        <f t="shared" ref="AU232:AU233" si="3939">SUM(AV232:BB232)</f>
        <v>0</v>
      </c>
      <c r="AV232" s="6">
        <f t="shared" ref="AV232" si="3940">IF(SUM($AM$9:$AS$9)=SUM($AV$9:$BB$9),AV229,IF(AND(SUM($AV$9:$BB$9)&gt;42,SUM($AV$9:$BB$9)&lt;49),AV229,0))</f>
        <v>0</v>
      </c>
      <c r="AW232" s="6">
        <f t="shared" ref="AW232:BB232" si="3941">IF(SUM($AM$9:$AS$9)=SUM($AV$9:$BB$9),AW229,IF(AND(SUM($AV$9:$BB$9)&gt;42,SUM($AV$9:$BB$9)&lt;49),AW229,0))</f>
        <v>0</v>
      </c>
      <c r="AX232" s="6">
        <f t="shared" si="3941"/>
        <v>0</v>
      </c>
      <c r="AY232" s="6">
        <f t="shared" si="3941"/>
        <v>0</v>
      </c>
      <c r="AZ232" s="26">
        <f t="shared" si="3941"/>
        <v>0</v>
      </c>
      <c r="BA232" s="29">
        <f t="shared" si="3941"/>
        <v>0</v>
      </c>
      <c r="BB232" s="23">
        <f t="shared" si="3941"/>
        <v>0</v>
      </c>
    </row>
    <row r="233" spans="1:54" ht="15.75" customHeight="1" x14ac:dyDescent="0.2">
      <c r="A233" s="1">
        <f t="shared" ref="A233:A234" si="3942">A232</f>
        <v>0</v>
      </c>
      <c r="B233" s="313"/>
      <c r="C233" s="314"/>
      <c r="D233" s="314"/>
      <c r="E233" s="314"/>
      <c r="F233" s="31"/>
      <c r="G233" s="183"/>
      <c r="H233" s="123">
        <f t="shared" ref="H233" si="3943">IF($B229=$B223,H227+F233,$F233)</f>
        <v>0</v>
      </c>
      <c r="I233" s="165">
        <f t="shared" si="3882"/>
        <v>0</v>
      </c>
      <c r="J233" s="141">
        <f t="shared" ref="J233" si="3944">IF($H232=0,0,IF($B223=$B229,IF($H234&gt;0,$H234+J227,K229+J227),IF($H234&gt;0,$H234,K229)))</f>
        <v>0</v>
      </c>
      <c r="K233" s="7">
        <f t="shared" si="3927"/>
        <v>0</v>
      </c>
      <c r="L233" s="6"/>
      <c r="M233" s="6"/>
      <c r="N233" s="6"/>
      <c r="O233" s="6"/>
      <c r="P233" s="26"/>
      <c r="Q233" s="29"/>
      <c r="R233" s="23"/>
      <c r="S233" s="141">
        <f t="shared" ref="S233" si="3945">IF($H232=0,0,IF($B223=$B229,IF($H234&gt;0,$H234+S227,T229+S227),IF($H234&gt;0,$H234,T229)))</f>
        <v>0</v>
      </c>
      <c r="T233" s="7">
        <f t="shared" si="3930"/>
        <v>0</v>
      </c>
      <c r="U233" s="6"/>
      <c r="V233" s="6"/>
      <c r="W233" s="6"/>
      <c r="X233" s="6"/>
      <c r="Y233" s="26"/>
      <c r="Z233" s="29"/>
      <c r="AA233" s="23"/>
      <c r="AB233" s="141">
        <f t="shared" ref="AB233" si="3946">IF($H232=0,0,IF($B223=$B229,IF($H234&gt;0,$H234+AB227,AC229+AB227),IF($H234&gt;0,$H234,AC229)))</f>
        <v>0</v>
      </c>
      <c r="AC233" s="7">
        <f t="shared" si="3933"/>
        <v>0</v>
      </c>
      <c r="AD233" s="6"/>
      <c r="AE233" s="6"/>
      <c r="AF233" s="6"/>
      <c r="AG233" s="6"/>
      <c r="AH233" s="26"/>
      <c r="AI233" s="29"/>
      <c r="AJ233" s="23"/>
      <c r="AK233" s="141">
        <f t="shared" ref="AK233" si="3947">IF($H232=0,0,IF($B223=$B229,IF($H234&gt;0,$H234+AK227,AL229+AK227),IF($H234&gt;0,$H234,AL229)))</f>
        <v>0</v>
      </c>
      <c r="AL233" s="7">
        <f t="shared" si="3936"/>
        <v>0</v>
      </c>
      <c r="AM233" s="6"/>
      <c r="AN233" s="6"/>
      <c r="AO233" s="6"/>
      <c r="AP233" s="6"/>
      <c r="AQ233" s="26"/>
      <c r="AR233" s="29"/>
      <c r="AS233" s="23"/>
      <c r="AT233" s="141">
        <f t="shared" ref="AT233" si="3948">IF($H232=0,0,IF($B223=$B229,IF($H234&gt;0,$H234+AT227,AU229+AT227),IF($H234&gt;0,$H234,AU229)))</f>
        <v>0</v>
      </c>
      <c r="AU233" s="7">
        <f t="shared" si="3939"/>
        <v>0</v>
      </c>
      <c r="AV233" s="6"/>
      <c r="AW233" s="6"/>
      <c r="AX233" s="6"/>
      <c r="AY233" s="6"/>
      <c r="AZ233" s="26"/>
      <c r="BA233" s="29"/>
      <c r="BB233" s="23"/>
    </row>
    <row r="234" spans="1:54" ht="18.75" customHeight="1" thickBot="1" x14ac:dyDescent="0.25">
      <c r="A234" s="1">
        <f t="shared" si="3942"/>
        <v>0</v>
      </c>
      <c r="B234" s="323" t="str">
        <f>IF(B229="",Wydruk!$AE$6,IF(J230=0,Wydruk!$AE$7,IF(AND(G230&lt;G231,B229&lt;&gt;$B235),Wydruk!$AE$13,IF(AND($B229=$B223,$B229&lt;&gt;$B235),IF(OR(OR(J234&lt;4,J234&gt;5),OR(S234&lt;4,S234&gt;5),OR(AB234&lt;4,AB234&gt;5),OR(AK234&lt;4,AK234&gt;5),OR(AND(AT234&lt;4,AT234&gt;0),AT234&gt;5)),Wydruk!$AE$8,Wydruk!$AE$9),IF($B229=$B235,IF($F233&lt;&gt;0,Wydruk!$AE$12,Wydruk!$AE$10),IF(OR(OR(J230&lt;4,J230&gt;5),OR(S230&lt;4,S230&gt;5),OR(AB230&lt;4,AB230&gt;5),OR(AK230&lt;4,AK230&gt;5),OR(AND(AT230&lt;4,AT230&gt;0),AT230&gt;5)),Wydruk!$AE$8,Wydruk!$AE$11))))))</f>
        <v>Uzupełnij liczby godzin tygodniowego planu</v>
      </c>
      <c r="C234" s="324"/>
      <c r="D234" s="324"/>
      <c r="E234" s="324"/>
      <c r="F234" s="173">
        <f>luty!F234</f>
        <v>0</v>
      </c>
      <c r="G234" s="184">
        <f>luty!G234</f>
        <v>0</v>
      </c>
      <c r="H234" s="191">
        <f t="shared" ref="H234" si="3949">IF(OR($G234=0,$F234=0,$G234="",$F234=""),0,$G234/$F234)</f>
        <v>0</v>
      </c>
      <c r="I234" s="193"/>
      <c r="J234" s="176">
        <f t="shared" ref="J234" si="3950">IF($B223=$B229,IF(L229+L224&gt;0,1,0)+IF(M229+M224&gt;0,1,0)+IF(N229+N224&gt;0,1,0)+IF(O229+O224&gt;0,1,0)+IF(P229+P224&gt;0,1,0)+IF(Q229+Q224&gt;0,1,0)+IF(R229+R224&gt;0,1,0),J230)</f>
        <v>0</v>
      </c>
      <c r="K234" s="133">
        <f t="shared" ref="K234" si="3951">IF(OR($B229=$B235,J234=0,(K230-Q234+O234)&lt;=0),0,(K230-Q234+O234)/J234)</f>
        <v>0</v>
      </c>
      <c r="L234" s="137">
        <f t="shared" ref="L234" si="3952">IF(K234*(7-J231)&lt;=0,0,K234*(7-J231))</f>
        <v>0</v>
      </c>
      <c r="M234" s="311">
        <f t="shared" ref="M234" si="3953">ROUND(IF(OR(K231-K234*(7-J231)+P234&lt;0,$B229=$B235,K234&lt;=0,K231=0),0,IF(K231-K234*(7-J231)+P234&gt;Q234-O234+P234,Q234-O234+P234,K231-K234*(7-J231)+P234)),1)</f>
        <v>0</v>
      </c>
      <c r="N234" s="312"/>
      <c r="O234" s="139">
        <f t="shared" ref="O234" si="3954">IF(OR($B229=$B235,J230=0),0,IF($B229=$B223,J229,$F229))</f>
        <v>0</v>
      </c>
      <c r="P234" s="30">
        <f t="shared" ref="P234" si="3955">IF(OR($B229=$B235,J234=0),0,$G231-$G230)</f>
        <v>0</v>
      </c>
      <c r="Q234" s="134">
        <f t="shared" ref="Q234" si="3956">IF(OR($B229=$B235,J234=0),0,J233)</f>
        <v>0</v>
      </c>
      <c r="R234" s="138">
        <f t="shared" ref="R234" si="3957">IF($B229=$B235,0,K231)</f>
        <v>0</v>
      </c>
      <c r="S234" s="176">
        <f t="shared" ref="S234" si="3958">IF($B223=$B229,IF(U229+U224&gt;0,1,0)+IF(V229+V224&gt;0,1,0)+IF(W229+W224&gt;0,1,0)+IF(X229+X224&gt;0,1,0)+IF(Y229+Y224&gt;0,1,0)+IF(Z229+Z224&gt;0,1,0)+IF(AA229+AA224&gt;0,1,0),S230)</f>
        <v>0</v>
      </c>
      <c r="T234" s="133">
        <f t="shared" ref="T234" si="3959">IF(OR($B229=$B235,S234=0,(T230-Z234+X234)&lt;=0),0,(T230-Z234+X234)/S234)</f>
        <v>0</v>
      </c>
      <c r="U234" s="137">
        <f t="shared" ref="U234" si="3960">IF(T234*(7-S231)&lt;=0,0,T234*(7-S231))</f>
        <v>0</v>
      </c>
      <c r="V234" s="311">
        <f t="shared" ref="V234" si="3961">ROUND(IF(OR(T231-T234*(7-S231)+Y234&lt;0,$B229=$B235,T234&lt;=0,T231=0),0,IF(T231-T234*(7-S231)+Y234&gt;Z234-X234+Y234,Z234-X234+Y234,T231-T234*(7-S231)+Y234)),1)</f>
        <v>0</v>
      </c>
      <c r="W234" s="312"/>
      <c r="X234" s="139">
        <f t="shared" ref="X234" si="3962">IF(OR($B229=$B235,S230=0),0,IF($B229=$B223,S229,$F229))</f>
        <v>0</v>
      </c>
      <c r="Y234" s="30">
        <f t="shared" ref="Y234" si="3963">IF(OR($B229=$B235,S234=0),0,$G231-$G230)</f>
        <v>0</v>
      </c>
      <c r="Z234" s="134">
        <f t="shared" ref="Z234" si="3964">IF(OR($B229=$B235,S234=0),0,S233)</f>
        <v>0</v>
      </c>
      <c r="AA234" s="138">
        <f t="shared" ref="AA234" si="3965">IF($B229=$B235,0,T231)</f>
        <v>0</v>
      </c>
      <c r="AB234" s="176">
        <f t="shared" ref="AB234" si="3966">IF($B223=$B229,IF(AD229+AD224&gt;0,1,0)+IF(AE229+AE224&gt;0,1,0)+IF(AF229+AF224&gt;0,1,0)+IF(AG229+AG224&gt;0,1,0)+IF(AH229+AH224&gt;0,1,0)+IF(AI229+AI224&gt;0,1,0)+IF(AJ229+AJ224&gt;0,1,0),AB230)</f>
        <v>0</v>
      </c>
      <c r="AC234" s="133">
        <f t="shared" ref="AC234" si="3967">IF(OR($B229=$B235,AB234=0,(AC230-AI234+AG234)&lt;=0),0,(AC230-AI234+AG234)/AB234)</f>
        <v>0</v>
      </c>
      <c r="AD234" s="137">
        <f t="shared" ref="AD234" si="3968">IF(AC234*(7-AB231)&lt;=0,0,AC234*(7-AB231))</f>
        <v>0</v>
      </c>
      <c r="AE234" s="311">
        <f t="shared" ref="AE234" si="3969">ROUND(IF(OR(AC231-AC234*(7-AB231)+AH234&lt;0,$B229=$B235,AC234&lt;=0,AC231=0),0,IF(AC231-AC234*(7-AB231)+AH234&gt;AI234-AG234+AH234,AI234-AG234+AH234,AC231-AC234*(7-AB231)+AH234)),1)</f>
        <v>0</v>
      </c>
      <c r="AF234" s="312"/>
      <c r="AG234" s="139">
        <f t="shared" ref="AG234" si="3970">IF(OR($B229=$B235,AB230=0),0,IF($B229=$B223,AB229,$F229))</f>
        <v>0</v>
      </c>
      <c r="AH234" s="30">
        <f t="shared" ref="AH234" si="3971">IF(OR($B229=$B235,AB234=0),0,$G231-$G230)</f>
        <v>0</v>
      </c>
      <c r="AI234" s="134">
        <f t="shared" ref="AI234" si="3972">IF(OR($B229=$B235,AB234=0),0,AB233)</f>
        <v>0</v>
      </c>
      <c r="AJ234" s="138">
        <f t="shared" ref="AJ234" si="3973">IF($B229=$B235,0,AC231)</f>
        <v>0</v>
      </c>
      <c r="AK234" s="176">
        <f t="shared" ref="AK234" si="3974">IF($B223=$B229,IF(AM229+AM224&gt;0,1,0)+IF(AN229+AN224&gt;0,1,0)+IF(AO229+AO224&gt;0,1,0)+IF(AP229+AP224&gt;0,1,0)+IF(AQ229+AQ224&gt;0,1,0)+IF(AR229+AR224&gt;0,1,0)+IF(AS229+AS224&gt;0,1,0),AK230)</f>
        <v>0</v>
      </c>
      <c r="AL234" s="133">
        <f t="shared" ref="AL234" si="3975">IF(OR($B229=$B235,AK234=0,(AL230-AR234+AP234)&lt;=0),0,(AL230-AR234+AP234)/AK234)</f>
        <v>0</v>
      </c>
      <c r="AM234" s="137">
        <f t="shared" ref="AM234" si="3976">IF(AL234*(7-AK231)&lt;=0,0,AL234*(7-AK231))</f>
        <v>0</v>
      </c>
      <c r="AN234" s="311">
        <f t="shared" ref="AN234" si="3977">ROUND(IF(OR(AL231-AL234*(7-AK231)+AQ234&lt;0,$B229=$B235,AL234&lt;=0,AL231=0),0,IF(AL231-AL234*(7-AK231)+AQ234&gt;AR234-AP234+AQ234,AR234-AP234+AQ234,AL231-AL234*(7-AK231)+AQ234)),1)</f>
        <v>0</v>
      </c>
      <c r="AO234" s="312"/>
      <c r="AP234" s="139">
        <f t="shared" ref="AP234" si="3978">IF(OR($B229=$B235,AK230=0),0,IF($B229=$B223,AK229,$F229))</f>
        <v>0</v>
      </c>
      <c r="AQ234" s="30">
        <f t="shared" ref="AQ234" si="3979">IF(OR($B229=$B235,AK234=0),0,$G231-$G230)</f>
        <v>0</v>
      </c>
      <c r="AR234" s="134">
        <f t="shared" ref="AR234" si="3980">IF(OR($B229=$B235,AK234=0),0,AK233)</f>
        <v>0</v>
      </c>
      <c r="AS234" s="138">
        <f t="shared" ref="AS234" si="3981">IF($B229=$B235,0,AL231)</f>
        <v>0</v>
      </c>
      <c r="AT234" s="176">
        <f t="shared" ref="AT234" si="3982">IF($B223=$B229,IF(AV229+AV224&gt;0,1,0)+IF(AW229+AW224&gt;0,1,0)+IF(AX229+AX224&gt;0,1,0)+IF(AY229+AY224&gt;0,1,0)+IF(AZ229+AZ224&gt;0,1,0)+IF(BA229+BA224&gt;0,1,0)+IF(BB229+BB224&gt;0,1,0),AT230)</f>
        <v>0</v>
      </c>
      <c r="AU234" s="133">
        <f t="shared" ref="AU234" si="3983">IF(OR($B229=$B235,AT234=0,(AU230-BA234+AY234)&lt;=0),0,(AU230-BA234+AY234)/AT234)</f>
        <v>0</v>
      </c>
      <c r="AV234" s="137">
        <f t="shared" ref="AV234" si="3984">IF(AU234*(7-AT231)&lt;=0,0,AU234*(7-AT231))</f>
        <v>0</v>
      </c>
      <c r="AW234" s="311">
        <f t="shared" ref="AW234" si="3985">ROUND(IF(OR(AU231-AU234*(7-AT231)+AZ234&lt;0,$B229=$B235,AU234&lt;=0,AU231=0),0,IF(AU231-AU234*(7-AT231)+AZ234&gt;BA234-AY234+AZ234,BA234-AY234+AZ234,AU231-AU234*(7-AT231)+AZ234)),1)</f>
        <v>0</v>
      </c>
      <c r="AX234" s="312"/>
      <c r="AY234" s="139">
        <f t="shared" ref="AY234" si="3986">IF(OR($B229=$B235,AT230=0),0,IF($B229=$B223,AT229,$F229))</f>
        <v>0</v>
      </c>
      <c r="AZ234" s="30">
        <f t="shared" ref="AZ234" si="3987">IF(OR($B229=$B235,AT234=0),0,$G231-$G230)</f>
        <v>0</v>
      </c>
      <c r="BA234" s="134">
        <f t="shared" ref="BA234" si="3988">IF(OR($B229=$B235,AT234=0),0,AT233)</f>
        <v>0</v>
      </c>
      <c r="BB234" s="138">
        <f t="shared" ref="BB234" si="3989">IF($B229=$B235,0,AU231)</f>
        <v>0</v>
      </c>
    </row>
    <row r="235" spans="1:54" ht="15.75" x14ac:dyDescent="0.2">
      <c r="A235" s="1">
        <f t="shared" ref="A235" si="3990">IF(B235="","1. Niewypełnione",B235)</f>
        <v>0</v>
      </c>
      <c r="B235" s="320">
        <f>luty!B235</f>
        <v>0</v>
      </c>
      <c r="C235" s="321">
        <f>luty!C235</f>
        <v>0</v>
      </c>
      <c r="D235" s="321">
        <f>luty!D235</f>
        <v>0</v>
      </c>
      <c r="E235" s="321">
        <f>luty!E235</f>
        <v>0</v>
      </c>
      <c r="F235" s="177">
        <f>luty!F235</f>
        <v>18</v>
      </c>
      <c r="G235" s="185">
        <f>luty!G235</f>
        <v>18</v>
      </c>
      <c r="H235" s="177"/>
      <c r="I235" s="192">
        <f t="shared" ref="I235:I239" si="3991">K235+T235+AC235+AL235+AU235</f>
        <v>0</v>
      </c>
      <c r="J235" s="186">
        <f t="shared" ref="J235" si="3992">IF(OR($B235=$B241,J238=0),0,ROUND((K236+P240)/J238,0))</f>
        <v>0</v>
      </c>
      <c r="K235" s="51">
        <f t="shared" ref="K235:K236" si="3993">SUM(L235:R235)</f>
        <v>0</v>
      </c>
      <c r="L235" s="52">
        <f>luty!L235</f>
        <v>0</v>
      </c>
      <c r="M235" s="52">
        <f>luty!M235</f>
        <v>0</v>
      </c>
      <c r="N235" s="52">
        <f>luty!N235</f>
        <v>0</v>
      </c>
      <c r="O235" s="52">
        <f>luty!O235</f>
        <v>0</v>
      </c>
      <c r="P235" s="53">
        <f>luty!P235</f>
        <v>0</v>
      </c>
      <c r="Q235" s="54">
        <f>luty!Q235</f>
        <v>0</v>
      </c>
      <c r="R235" s="55">
        <f>luty!R235</f>
        <v>0</v>
      </c>
      <c r="S235" s="188">
        <f t="shared" ref="S235" si="3994">IF(OR($B235=$B241,S238=0),0,ROUND((T236+Y240)/S238,0))</f>
        <v>0</v>
      </c>
      <c r="T235" s="51">
        <f t="shared" ref="T235:T236" si="3995">SUM(U235:AA235)</f>
        <v>0</v>
      </c>
      <c r="U235" s="52">
        <f>luty!U235</f>
        <v>0</v>
      </c>
      <c r="V235" s="52">
        <f>luty!V235</f>
        <v>0</v>
      </c>
      <c r="W235" s="52">
        <f>luty!W235</f>
        <v>0</v>
      </c>
      <c r="X235" s="52">
        <f>luty!X235</f>
        <v>0</v>
      </c>
      <c r="Y235" s="53">
        <f>luty!Y235</f>
        <v>0</v>
      </c>
      <c r="Z235" s="54">
        <f>luty!Z235</f>
        <v>0</v>
      </c>
      <c r="AA235" s="55">
        <f>luty!AA235</f>
        <v>0</v>
      </c>
      <c r="AB235" s="188">
        <f t="shared" ref="AB235" si="3996">IF(OR($B235=$B241,AB238=0),0,ROUND((AC236+AH240)/AB238,0))</f>
        <v>0</v>
      </c>
      <c r="AC235" s="51">
        <f t="shared" ref="AC235:AC236" si="3997">SUM(AD235:AJ235)</f>
        <v>0</v>
      </c>
      <c r="AD235" s="52">
        <f>luty!AD235</f>
        <v>0</v>
      </c>
      <c r="AE235" s="52">
        <f>luty!AE235</f>
        <v>0</v>
      </c>
      <c r="AF235" s="52">
        <f>luty!AF235</f>
        <v>0</v>
      </c>
      <c r="AG235" s="52">
        <f>luty!AG235</f>
        <v>0</v>
      </c>
      <c r="AH235" s="53">
        <f>luty!AH235</f>
        <v>0</v>
      </c>
      <c r="AI235" s="54">
        <f>luty!AI235</f>
        <v>0</v>
      </c>
      <c r="AJ235" s="55">
        <f>luty!AJ235</f>
        <v>0</v>
      </c>
      <c r="AK235" s="188">
        <f t="shared" ref="AK235" si="3998">IF(OR($B235=$B241,AK238=0),0,ROUND((AL236+AQ240)/AK238,0))</f>
        <v>0</v>
      </c>
      <c r="AL235" s="51">
        <f t="shared" ref="AL235:AL236" si="3999">SUM(AM235:AS235)</f>
        <v>0</v>
      </c>
      <c r="AM235" s="52">
        <f>luty!AM235</f>
        <v>0</v>
      </c>
      <c r="AN235" s="52">
        <f>luty!AN235</f>
        <v>0</v>
      </c>
      <c r="AO235" s="52">
        <f>luty!AO235</f>
        <v>0</v>
      </c>
      <c r="AP235" s="52">
        <f>luty!AP235</f>
        <v>0</v>
      </c>
      <c r="AQ235" s="53">
        <f>luty!AQ235</f>
        <v>0</v>
      </c>
      <c r="AR235" s="54">
        <f>luty!AR235</f>
        <v>0</v>
      </c>
      <c r="AS235" s="55">
        <f>luty!AS235</f>
        <v>0</v>
      </c>
      <c r="AT235" s="188">
        <f t="shared" ref="AT235" si="4000">IF(OR($B235=$B241,AT238=0),0,ROUND((AU236+AZ240)/AT238,0))</f>
        <v>0</v>
      </c>
      <c r="AU235" s="51">
        <f t="shared" ref="AU235:AU236" si="4001">SUM(AV235:BB235)</f>
        <v>0</v>
      </c>
      <c r="AV235" s="52">
        <f t="shared" ref="AV235" si="4002">IF(SUM($AM$9:$AS$9)=SUM($AV$9:$BB$9),AM235,IF(AND(SUM($AV$9:$BB$9)&gt;42,SUM($AV$9:$BB$9)&lt;49),AM235,0))</f>
        <v>0</v>
      </c>
      <c r="AW235" s="52">
        <f t="shared" ref="AW235" si="4003">IF(SUM($AM$9:$AS$9)=SUM($AV$9:$BB$9),AN235,IF(AND(SUM($AV$9:$BB$9)&gt;42,SUM($AV$9:$BB$9)&lt;49),AN235,0))</f>
        <v>0</v>
      </c>
      <c r="AX235" s="52">
        <f t="shared" ref="AX235" si="4004">IF(SUM($AM$9:$AS$9)=SUM($AV$9:$BB$9),AO235,IF(AND(SUM($AV$9:$BB$9)&gt;42,SUM($AV$9:$BB$9)&lt;49),AO235,0))</f>
        <v>0</v>
      </c>
      <c r="AY235" s="52">
        <f t="shared" ref="AY235" si="4005">IF(SUM($AM$9:$AS$9)=SUM($AV$9:$BB$9),AP235,IF(AND(SUM($AV$9:$BB$9)&gt;42,SUM($AV$9:$BB$9)&lt;49),AP235,0))</f>
        <v>0</v>
      </c>
      <c r="AZ235" s="53">
        <f t="shared" ref="AZ235" si="4006">IF(SUM($AM$9:$AS$9)=SUM($AV$9:$BB$9),AQ235,IF(AND(SUM($AV$9:$BB$9)&gt;42,SUM($AV$9:$BB$9)&lt;49),AQ235,0))</f>
        <v>0</v>
      </c>
      <c r="BA235" s="54">
        <f t="shared" ref="BA235" si="4007">IF(SUM($AM$9:$AS$9)=SUM($AV$9:$BB$9),AR235,IF(AND(SUM($AV$9:$BB$9)&gt;42,SUM($AV$9:$BB$9)&lt;49),AR235,0))</f>
        <v>0</v>
      </c>
      <c r="BB235" s="55">
        <f t="shared" ref="BB235" si="4008">IF(SUM($AM$9:$AS$9)=SUM($AV$9:$BB$9),AS235,IF(AND(SUM($AV$9:$BB$9)&gt;42,SUM($AV$9:$BB$9)&lt;49),AS235,0))</f>
        <v>0</v>
      </c>
    </row>
    <row r="236" spans="1:54" ht="12.75" hidden="1" customHeight="1" x14ac:dyDescent="0.2">
      <c r="B236" s="93"/>
      <c r="C236" s="94"/>
      <c r="D236" s="95"/>
      <c r="E236" s="115"/>
      <c r="F236" s="140" t="b">
        <f t="shared" ref="F236" si="4009">IF($B229=$B235,OR(F230,G235&lt;F235),G235&lt;F235)</f>
        <v>0</v>
      </c>
      <c r="G236" s="189">
        <f t="shared" ref="G236" si="4010">IF(AND($B229=$B235,$B229&lt;&gt;"",$B229&lt;&gt;0),G235+G230,G235)</f>
        <v>18</v>
      </c>
      <c r="H236" s="120"/>
      <c r="I236" s="165">
        <f t="shared" si="3991"/>
        <v>0</v>
      </c>
      <c r="J236" s="194">
        <f t="shared" ref="J236" si="4011">7-COUNTIF(L235:R235,0)-COUNTIF(L235:R235,"")</f>
        <v>0</v>
      </c>
      <c r="K236" s="22">
        <f t="shared" si="3993"/>
        <v>0</v>
      </c>
      <c r="L236" s="35">
        <f t="shared" ref="L236:R236" si="4012">IF($B229=$B235,L235+L230,L235)</f>
        <v>0</v>
      </c>
      <c r="M236" s="35">
        <f t="shared" si="4012"/>
        <v>0</v>
      </c>
      <c r="N236" s="35">
        <f t="shared" si="4012"/>
        <v>0</v>
      </c>
      <c r="O236" s="35">
        <f t="shared" si="4012"/>
        <v>0</v>
      </c>
      <c r="P236" s="36">
        <f t="shared" si="4012"/>
        <v>0</v>
      </c>
      <c r="Q236" s="37">
        <f t="shared" si="4012"/>
        <v>0</v>
      </c>
      <c r="R236" s="38">
        <f t="shared" si="4012"/>
        <v>0</v>
      </c>
      <c r="S236" s="194">
        <f t="shared" ref="S236" si="4013">7-COUNTIF(U235:AA235,0)-COUNTIF(U235:AA235,"")</f>
        <v>0</v>
      </c>
      <c r="T236" s="22">
        <f t="shared" si="3995"/>
        <v>0</v>
      </c>
      <c r="U236" s="35">
        <f t="shared" ref="U236:AA236" si="4014">IF($B229=$B235,U235+U230,U235)</f>
        <v>0</v>
      </c>
      <c r="V236" s="35">
        <f t="shared" si="4014"/>
        <v>0</v>
      </c>
      <c r="W236" s="35">
        <f t="shared" si="4014"/>
        <v>0</v>
      </c>
      <c r="X236" s="35">
        <f t="shared" si="4014"/>
        <v>0</v>
      </c>
      <c r="Y236" s="36">
        <f t="shared" si="4014"/>
        <v>0</v>
      </c>
      <c r="Z236" s="37">
        <f t="shared" si="4014"/>
        <v>0</v>
      </c>
      <c r="AA236" s="38">
        <f t="shared" si="4014"/>
        <v>0</v>
      </c>
      <c r="AB236" s="194">
        <f t="shared" ref="AB236" si="4015">7-COUNTIF(AD235:AJ235,0)-COUNTIF(AD235:AJ235,"")</f>
        <v>0</v>
      </c>
      <c r="AC236" s="22">
        <f t="shared" si="3997"/>
        <v>0</v>
      </c>
      <c r="AD236" s="35">
        <f t="shared" ref="AD236:AJ236" si="4016">IF($B229=$B235,AD235+AD230,AD235)</f>
        <v>0</v>
      </c>
      <c r="AE236" s="35">
        <f t="shared" si="4016"/>
        <v>0</v>
      </c>
      <c r="AF236" s="35">
        <f t="shared" si="4016"/>
        <v>0</v>
      </c>
      <c r="AG236" s="35">
        <f t="shared" si="4016"/>
        <v>0</v>
      </c>
      <c r="AH236" s="36">
        <f t="shared" si="4016"/>
        <v>0</v>
      </c>
      <c r="AI236" s="37">
        <f t="shared" si="4016"/>
        <v>0</v>
      </c>
      <c r="AJ236" s="38">
        <f t="shared" si="4016"/>
        <v>0</v>
      </c>
      <c r="AK236" s="194">
        <f t="shared" ref="AK236" si="4017">7-COUNTIF(AM235:AS235,0)-COUNTIF(AM235:AS235,"")</f>
        <v>0</v>
      </c>
      <c r="AL236" s="22">
        <f t="shared" si="3999"/>
        <v>0</v>
      </c>
      <c r="AM236" s="35">
        <f t="shared" ref="AM236:AS236" si="4018">IF($B229=$B235,AM235+AM230,AM235)</f>
        <v>0</v>
      </c>
      <c r="AN236" s="35">
        <f t="shared" si="4018"/>
        <v>0</v>
      </c>
      <c r="AO236" s="35">
        <f t="shared" si="4018"/>
        <v>0</v>
      </c>
      <c r="AP236" s="35">
        <f t="shared" si="4018"/>
        <v>0</v>
      </c>
      <c r="AQ236" s="36">
        <f t="shared" si="4018"/>
        <v>0</v>
      </c>
      <c r="AR236" s="37">
        <f t="shared" si="4018"/>
        <v>0</v>
      </c>
      <c r="AS236" s="38">
        <f t="shared" si="4018"/>
        <v>0</v>
      </c>
      <c r="AT236" s="194">
        <f t="shared" ref="AT236" si="4019">7-COUNTIF(AV235:BB235,0)-COUNTIF(AV235:BB235,"")</f>
        <v>0</v>
      </c>
      <c r="AU236" s="22">
        <f t="shared" si="4001"/>
        <v>0</v>
      </c>
      <c r="AV236" s="35">
        <f t="shared" ref="AV236:BB236" si="4020">IF($B229=$B235,AV235+AV230,AV235)</f>
        <v>0</v>
      </c>
      <c r="AW236" s="35">
        <f t="shared" si="4020"/>
        <v>0</v>
      </c>
      <c r="AX236" s="35">
        <f t="shared" si="4020"/>
        <v>0</v>
      </c>
      <c r="AY236" s="35">
        <f t="shared" si="4020"/>
        <v>0</v>
      </c>
      <c r="AZ236" s="36">
        <f t="shared" si="4020"/>
        <v>0</v>
      </c>
      <c r="BA236" s="37">
        <f t="shared" si="4020"/>
        <v>0</v>
      </c>
      <c r="BB236" s="38">
        <f t="shared" si="4020"/>
        <v>0</v>
      </c>
    </row>
    <row r="237" spans="1:54" ht="15" hidden="1" customHeight="1" x14ac:dyDescent="0.2">
      <c r="B237" s="116"/>
      <c r="C237" s="117"/>
      <c r="D237" s="118"/>
      <c r="E237" s="119"/>
      <c r="F237" s="92"/>
      <c r="G237" s="190">
        <f t="shared" ref="G237" si="4021">IF(AND($B229=$B235,$B229&lt;&gt;"",$B229&lt;&gt;0),F235+G231,F235)</f>
        <v>18</v>
      </c>
      <c r="H237" s="121"/>
      <c r="I237" s="165">
        <f t="shared" si="3991"/>
        <v>0</v>
      </c>
      <c r="J237" s="195">
        <f t="shared" ref="J237" si="4022">IF($B235=$B229,COUNTIF(L237:R237,0),COUNTIF(L238:R238,0)+COUNTIF(L238:R238,""))</f>
        <v>7</v>
      </c>
      <c r="K237" s="39">
        <f t="shared" ref="K237:R237" si="4023">IF($B229=$B235,K238+K231,K238)</f>
        <v>0</v>
      </c>
      <c r="L237" s="40">
        <f t="shared" si="4023"/>
        <v>0</v>
      </c>
      <c r="M237" s="40">
        <f t="shared" si="4023"/>
        <v>0</v>
      </c>
      <c r="N237" s="40">
        <f t="shared" si="4023"/>
        <v>0</v>
      </c>
      <c r="O237" s="40">
        <f t="shared" si="4023"/>
        <v>0</v>
      </c>
      <c r="P237" s="41">
        <f t="shared" si="4023"/>
        <v>0</v>
      </c>
      <c r="Q237" s="42">
        <f t="shared" si="4023"/>
        <v>0</v>
      </c>
      <c r="R237" s="43">
        <f t="shared" si="4023"/>
        <v>0</v>
      </c>
      <c r="S237" s="195">
        <f t="shared" ref="S237" si="4024">IF($B235=$B229,COUNTIF(U237:AA237,0),COUNTIF(U238:AA238,0)+COUNTIF(U238:AA238,""))</f>
        <v>7</v>
      </c>
      <c r="T237" s="39">
        <f t="shared" ref="T237:AA237" si="4025">IF($B229=$B235,T238+T231,T238)</f>
        <v>0</v>
      </c>
      <c r="U237" s="40">
        <f t="shared" si="4025"/>
        <v>0</v>
      </c>
      <c r="V237" s="40">
        <f t="shared" si="4025"/>
        <v>0</v>
      </c>
      <c r="W237" s="40">
        <f t="shared" si="4025"/>
        <v>0</v>
      </c>
      <c r="X237" s="40">
        <f t="shared" si="4025"/>
        <v>0</v>
      </c>
      <c r="Y237" s="41">
        <f t="shared" si="4025"/>
        <v>0</v>
      </c>
      <c r="Z237" s="42">
        <f t="shared" si="4025"/>
        <v>0</v>
      </c>
      <c r="AA237" s="43">
        <f t="shared" si="4025"/>
        <v>0</v>
      </c>
      <c r="AB237" s="195">
        <f t="shared" ref="AB237" si="4026">IF($B235=$B229,COUNTIF(AD237:AJ237,0),COUNTIF(AD238:AJ238,0)+COUNTIF(AD238:AJ238,""))</f>
        <v>7</v>
      </c>
      <c r="AC237" s="39">
        <f t="shared" ref="AC237:AJ237" si="4027">IF($B229=$B235,AC238+AC231,AC238)</f>
        <v>0</v>
      </c>
      <c r="AD237" s="40">
        <f t="shared" si="4027"/>
        <v>0</v>
      </c>
      <c r="AE237" s="40">
        <f t="shared" si="4027"/>
        <v>0</v>
      </c>
      <c r="AF237" s="40">
        <f t="shared" si="4027"/>
        <v>0</v>
      </c>
      <c r="AG237" s="40">
        <f t="shared" si="4027"/>
        <v>0</v>
      </c>
      <c r="AH237" s="41">
        <f t="shared" si="4027"/>
        <v>0</v>
      </c>
      <c r="AI237" s="42">
        <f t="shared" si="4027"/>
        <v>0</v>
      </c>
      <c r="AJ237" s="43">
        <f t="shared" si="4027"/>
        <v>0</v>
      </c>
      <c r="AK237" s="195">
        <f t="shared" ref="AK237" si="4028">IF($B235=$B229,COUNTIF(AM237:AS237,0),COUNTIF(AM238:AS238,0)+COUNTIF(AM238:AS238,""))</f>
        <v>7</v>
      </c>
      <c r="AL237" s="39">
        <f t="shared" ref="AL237:AS237" si="4029">IF($B229=$B235,AL238+AL231,AL238)</f>
        <v>0</v>
      </c>
      <c r="AM237" s="40">
        <f t="shared" si="4029"/>
        <v>0</v>
      </c>
      <c r="AN237" s="40">
        <f t="shared" si="4029"/>
        <v>0</v>
      </c>
      <c r="AO237" s="40">
        <f t="shared" si="4029"/>
        <v>0</v>
      </c>
      <c r="AP237" s="40">
        <f t="shared" si="4029"/>
        <v>0</v>
      </c>
      <c r="AQ237" s="41">
        <f t="shared" si="4029"/>
        <v>0</v>
      </c>
      <c r="AR237" s="42">
        <f t="shared" si="4029"/>
        <v>0</v>
      </c>
      <c r="AS237" s="43">
        <f t="shared" si="4029"/>
        <v>0</v>
      </c>
      <c r="AT237" s="195">
        <f t="shared" ref="AT237" si="4030">IF($B235=$B229,COUNTIF(AV237:BB237,0),COUNTIF(AV238:BB238,0)+COUNTIF(AV238:BB238,""))</f>
        <v>7</v>
      </c>
      <c r="AU237" s="39">
        <f t="shared" ref="AU237:BB237" si="4031">IF($B229=$B235,AU238+AU231,AU238)</f>
        <v>0</v>
      </c>
      <c r="AV237" s="40">
        <f t="shared" si="4031"/>
        <v>0</v>
      </c>
      <c r="AW237" s="40">
        <f t="shared" si="4031"/>
        <v>0</v>
      </c>
      <c r="AX237" s="40">
        <f t="shared" si="4031"/>
        <v>0</v>
      </c>
      <c r="AY237" s="40">
        <f t="shared" si="4031"/>
        <v>0</v>
      </c>
      <c r="AZ237" s="41">
        <f t="shared" si="4031"/>
        <v>0</v>
      </c>
      <c r="BA237" s="42">
        <f t="shared" si="4031"/>
        <v>0</v>
      </c>
      <c r="BB237" s="43">
        <f t="shared" si="4031"/>
        <v>0</v>
      </c>
    </row>
    <row r="238" spans="1:54" ht="15.75" customHeight="1" x14ac:dyDescent="0.2">
      <c r="A238" s="1">
        <f t="shared" ref="A238" si="4032">A235</f>
        <v>0</v>
      </c>
      <c r="B238" s="313">
        <f t="shared" ref="B238" si="4033">B232+1</f>
        <v>37</v>
      </c>
      <c r="C238" s="314"/>
      <c r="D238" s="314"/>
      <c r="E238" s="314"/>
      <c r="F238" s="31"/>
      <c r="G238" s="183"/>
      <c r="H238" s="122">
        <f t="shared" ref="H238" si="4034">5-COUNTIF(AU235,0)-COUNTIF(AL235,0)-COUNTIF(AC235,0)-COUNTIF(T235,0)-COUNTIF(K235,0)</f>
        <v>0</v>
      </c>
      <c r="I238" s="165">
        <f t="shared" si="3991"/>
        <v>0</v>
      </c>
      <c r="J238" s="187">
        <f t="shared" ref="J238" si="4035">IF($B235=$B229,J232+IF($F235&lt;&gt;$G235,(K235+$G237-$G236)/$F235,K235/$F235),IF($F235&lt;&gt;G235,(K235+$G237-$G236)/$F235,K235/$F235))</f>
        <v>0</v>
      </c>
      <c r="K238" s="7">
        <f t="shared" ref="K238:K239" si="4036">SUM(L238:R238)</f>
        <v>0</v>
      </c>
      <c r="L238" s="26">
        <f t="shared" ref="L238:R238" si="4037">L235</f>
        <v>0</v>
      </c>
      <c r="M238" s="26">
        <f t="shared" si="4037"/>
        <v>0</v>
      </c>
      <c r="N238" s="26">
        <f t="shared" si="4037"/>
        <v>0</v>
      </c>
      <c r="O238" s="26">
        <f t="shared" si="4037"/>
        <v>0</v>
      </c>
      <c r="P238" s="26">
        <f t="shared" si="4037"/>
        <v>0</v>
      </c>
      <c r="Q238" s="29">
        <f t="shared" si="4037"/>
        <v>0</v>
      </c>
      <c r="R238" s="23">
        <f t="shared" si="4037"/>
        <v>0</v>
      </c>
      <c r="S238" s="187">
        <f t="shared" ref="S238" si="4038">IF($B235=$B229,S232+IF($F235&lt;&gt;$G235,(T235+$G237-$G236)/$F235,T235/$F235),IF($F235&lt;&gt;P235,(T235+$G237-$G236)/$F235,T235/$F235))</f>
        <v>0</v>
      </c>
      <c r="T238" s="7">
        <f t="shared" ref="T238:T239" si="4039">SUM(U238:AA238)</f>
        <v>0</v>
      </c>
      <c r="U238" s="26">
        <f t="shared" ref="U238:AA238" si="4040">U235</f>
        <v>0</v>
      </c>
      <c r="V238" s="26">
        <f t="shared" si="4040"/>
        <v>0</v>
      </c>
      <c r="W238" s="26">
        <f t="shared" si="4040"/>
        <v>0</v>
      </c>
      <c r="X238" s="26">
        <f t="shared" si="4040"/>
        <v>0</v>
      </c>
      <c r="Y238" s="113">
        <f t="shared" si="4040"/>
        <v>0</v>
      </c>
      <c r="Z238" s="29">
        <f t="shared" si="4040"/>
        <v>0</v>
      </c>
      <c r="AA238" s="23">
        <f t="shared" si="4040"/>
        <v>0</v>
      </c>
      <c r="AB238" s="187">
        <f t="shared" ref="AB238" si="4041">IF($B235=$B229,AB232+IF($F235&lt;&gt;$G235,(AC235+$G237-$G236)/$F235,AC235/$F235),IF($F235&lt;&gt;Y235,(AC235+$G237-$G236)/$F235,AC235/$F235))</f>
        <v>0</v>
      </c>
      <c r="AC238" s="7">
        <f t="shared" ref="AC238:AC239" si="4042">SUM(AD238:AJ238)</f>
        <v>0</v>
      </c>
      <c r="AD238" s="26">
        <f t="shared" ref="AD238:AJ238" si="4043">AD235</f>
        <v>0</v>
      </c>
      <c r="AE238" s="26">
        <f t="shared" si="4043"/>
        <v>0</v>
      </c>
      <c r="AF238" s="26">
        <f t="shared" si="4043"/>
        <v>0</v>
      </c>
      <c r="AG238" s="26">
        <f t="shared" si="4043"/>
        <v>0</v>
      </c>
      <c r="AH238" s="113">
        <f t="shared" si="4043"/>
        <v>0</v>
      </c>
      <c r="AI238" s="29">
        <f t="shared" si="4043"/>
        <v>0</v>
      </c>
      <c r="AJ238" s="23">
        <f t="shared" si="4043"/>
        <v>0</v>
      </c>
      <c r="AK238" s="187">
        <f t="shared" ref="AK238" si="4044">IF($B235=$B229,AK232+IF($F235&lt;&gt;$G235,(AL235+$G237-$G236)/$F235,AL235/$F235),IF($F235&lt;&gt;AH235,(AL235+$G237-$G236)/$F235,AL235/$F235))</f>
        <v>0</v>
      </c>
      <c r="AL238" s="7">
        <f t="shared" ref="AL238:AL239" si="4045">SUM(AM238:AS238)</f>
        <v>0</v>
      </c>
      <c r="AM238" s="26">
        <f t="shared" ref="AM238:AS238" si="4046">AM235</f>
        <v>0</v>
      </c>
      <c r="AN238" s="26">
        <f t="shared" si="4046"/>
        <v>0</v>
      </c>
      <c r="AO238" s="26">
        <f t="shared" si="4046"/>
        <v>0</v>
      </c>
      <c r="AP238" s="26">
        <f t="shared" si="4046"/>
        <v>0</v>
      </c>
      <c r="AQ238" s="113">
        <f t="shared" si="4046"/>
        <v>0</v>
      </c>
      <c r="AR238" s="29">
        <f t="shared" si="4046"/>
        <v>0</v>
      </c>
      <c r="AS238" s="23">
        <f t="shared" si="4046"/>
        <v>0</v>
      </c>
      <c r="AT238" s="187">
        <f t="shared" ref="AT238" si="4047">IF($B235=$B229,AT232+IF($F235&lt;&gt;$G235,(AU235+$G237-$G236)/$F235,AU235/$F235),IF($F235&lt;&gt;AQ235,(AU235+$G237-$G236)/$F235,AU235/$F235))</f>
        <v>0</v>
      </c>
      <c r="AU238" s="7">
        <f t="shared" ref="AU238:AU239" si="4048">SUM(AV238:BB238)</f>
        <v>0</v>
      </c>
      <c r="AV238" s="6">
        <f t="shared" ref="AV238" si="4049">IF(SUM($AM$9:$AS$9)=SUM($AV$9:$BB$9),AV235,IF(AND(SUM($AV$9:$BB$9)&gt;42,SUM($AV$9:$BB$9)&lt;49),AV235,0))</f>
        <v>0</v>
      </c>
      <c r="AW238" s="6">
        <f t="shared" ref="AW238:BB238" si="4050">IF(SUM($AM$9:$AS$9)=SUM($AV$9:$BB$9),AW235,IF(AND(SUM($AV$9:$BB$9)&gt;42,SUM($AV$9:$BB$9)&lt;49),AW235,0))</f>
        <v>0</v>
      </c>
      <c r="AX238" s="6">
        <f t="shared" si="4050"/>
        <v>0</v>
      </c>
      <c r="AY238" s="6">
        <f t="shared" si="4050"/>
        <v>0</v>
      </c>
      <c r="AZ238" s="26">
        <f t="shared" si="4050"/>
        <v>0</v>
      </c>
      <c r="BA238" s="29">
        <f t="shared" si="4050"/>
        <v>0</v>
      </c>
      <c r="BB238" s="23">
        <f t="shared" si="4050"/>
        <v>0</v>
      </c>
    </row>
    <row r="239" spans="1:54" ht="15.75" customHeight="1" x14ac:dyDescent="0.2">
      <c r="A239" s="1">
        <f t="shared" ref="A239:A240" si="4051">A238</f>
        <v>0</v>
      </c>
      <c r="B239" s="313"/>
      <c r="C239" s="314"/>
      <c r="D239" s="314"/>
      <c r="E239" s="314"/>
      <c r="F239" s="31"/>
      <c r="G239" s="183"/>
      <c r="H239" s="123">
        <f t="shared" ref="H239" si="4052">IF($B235=$B229,H233+F239,$F239)</f>
        <v>0</v>
      </c>
      <c r="I239" s="165">
        <f t="shared" si="3991"/>
        <v>0</v>
      </c>
      <c r="J239" s="141">
        <f t="shared" ref="J239" si="4053">IF($H238=0,0,IF($B229=$B235,IF($H240&gt;0,$H240+J233,K235+J233),IF($H240&gt;0,$H240,K235)))</f>
        <v>0</v>
      </c>
      <c r="K239" s="7">
        <f t="shared" si="4036"/>
        <v>0</v>
      </c>
      <c r="L239" s="6"/>
      <c r="M239" s="6"/>
      <c r="N239" s="6"/>
      <c r="O239" s="6"/>
      <c r="P239" s="26"/>
      <c r="Q239" s="29"/>
      <c r="R239" s="23"/>
      <c r="S239" s="141">
        <f t="shared" ref="S239" si="4054">IF($H238=0,0,IF($B229=$B235,IF($H240&gt;0,$H240+S233,T235+S233),IF($H240&gt;0,$H240,T235)))</f>
        <v>0</v>
      </c>
      <c r="T239" s="7">
        <f t="shared" si="4039"/>
        <v>0</v>
      </c>
      <c r="U239" s="6"/>
      <c r="V239" s="6"/>
      <c r="W239" s="6"/>
      <c r="X239" s="6"/>
      <c r="Y239" s="26"/>
      <c r="Z239" s="29"/>
      <c r="AA239" s="23"/>
      <c r="AB239" s="141">
        <f t="shared" ref="AB239" si="4055">IF($H238=0,0,IF($B229=$B235,IF($H240&gt;0,$H240+AB233,AC235+AB233),IF($H240&gt;0,$H240,AC235)))</f>
        <v>0</v>
      </c>
      <c r="AC239" s="7">
        <f t="shared" si="4042"/>
        <v>0</v>
      </c>
      <c r="AD239" s="6"/>
      <c r="AE239" s="6"/>
      <c r="AF239" s="6"/>
      <c r="AG239" s="6"/>
      <c r="AH239" s="26"/>
      <c r="AI239" s="29"/>
      <c r="AJ239" s="23"/>
      <c r="AK239" s="141">
        <f t="shared" ref="AK239" si="4056">IF($H238=0,0,IF($B229=$B235,IF($H240&gt;0,$H240+AK233,AL235+AK233),IF($H240&gt;0,$H240,AL235)))</f>
        <v>0</v>
      </c>
      <c r="AL239" s="7">
        <f t="shared" si="4045"/>
        <v>0</v>
      </c>
      <c r="AM239" s="6"/>
      <c r="AN239" s="6"/>
      <c r="AO239" s="6"/>
      <c r="AP239" s="6"/>
      <c r="AQ239" s="26"/>
      <c r="AR239" s="29"/>
      <c r="AS239" s="23"/>
      <c r="AT239" s="141">
        <f t="shared" ref="AT239" si="4057">IF($H238=0,0,IF($B229=$B235,IF($H240&gt;0,$H240+AT233,AU235+AT233),IF($H240&gt;0,$H240,AU235)))</f>
        <v>0</v>
      </c>
      <c r="AU239" s="7">
        <f t="shared" si="4048"/>
        <v>0</v>
      </c>
      <c r="AV239" s="6"/>
      <c r="AW239" s="6"/>
      <c r="AX239" s="6"/>
      <c r="AY239" s="6"/>
      <c r="AZ239" s="26"/>
      <c r="BA239" s="29"/>
      <c r="BB239" s="23"/>
    </row>
    <row r="240" spans="1:54" ht="18.75" customHeight="1" thickBot="1" x14ac:dyDescent="0.25">
      <c r="A240" s="1">
        <f t="shared" si="4051"/>
        <v>0</v>
      </c>
      <c r="B240" s="323" t="str">
        <f>IF(B235="",Wydruk!$AE$6,IF(J236=0,Wydruk!$AE$7,IF(AND(G236&lt;G237,B235&lt;&gt;$B241),Wydruk!$AE$13,IF(AND($B235=$B229,$B235&lt;&gt;$B241),IF(OR(OR(J240&lt;4,J240&gt;5),OR(S240&lt;4,S240&gt;5),OR(AB240&lt;4,AB240&gt;5),OR(AK240&lt;4,AK240&gt;5),OR(AND(AT240&lt;4,AT240&gt;0),AT240&gt;5)),Wydruk!$AE$8,Wydruk!$AE$9),IF($B235=$B241,IF($F239&lt;&gt;0,Wydruk!$AE$12,Wydruk!$AE$10),IF(OR(OR(J236&lt;4,J236&gt;5),OR(S236&lt;4,S236&gt;5),OR(AB236&lt;4,AB236&gt;5),OR(AK236&lt;4,AK236&gt;5),OR(AND(AT236&lt;4,AT236&gt;0),AT236&gt;5)),Wydruk!$AE$8,Wydruk!$AE$11))))))</f>
        <v>Uzupełnij liczby godzin tygodniowego planu</v>
      </c>
      <c r="C240" s="324"/>
      <c r="D240" s="324"/>
      <c r="E240" s="324"/>
      <c r="F240" s="173">
        <f>luty!F240</f>
        <v>0</v>
      </c>
      <c r="G240" s="184">
        <f>luty!G240</f>
        <v>0</v>
      </c>
      <c r="H240" s="191">
        <f t="shared" ref="H240" si="4058">IF(OR($G240=0,$F240=0,$G240="",$F240=""),0,$G240/$F240)</f>
        <v>0</v>
      </c>
      <c r="I240" s="193"/>
      <c r="J240" s="176">
        <f t="shared" ref="J240" si="4059">IF($B229=$B235,IF(L235+L230&gt;0,1,0)+IF(M235+M230&gt;0,1,0)+IF(N235+N230&gt;0,1,0)+IF(O235+O230&gt;0,1,0)+IF(P235+P230&gt;0,1,0)+IF(Q235+Q230&gt;0,1,0)+IF(R235+R230&gt;0,1,0),J236)</f>
        <v>0</v>
      </c>
      <c r="K240" s="133">
        <f t="shared" ref="K240" si="4060">IF(OR($B235=$B241,J240=0,(K236-Q240+O240)&lt;=0),0,(K236-Q240+O240)/J240)</f>
        <v>0</v>
      </c>
      <c r="L240" s="137">
        <f t="shared" ref="L240" si="4061">IF(K240*(7-J237)&lt;=0,0,K240*(7-J237))</f>
        <v>0</v>
      </c>
      <c r="M240" s="311">
        <f t="shared" ref="M240" si="4062">ROUND(IF(OR(K237-K240*(7-J237)+P240&lt;0,$B235=$B241,K240&lt;=0,K237=0),0,IF(K237-K240*(7-J237)+P240&gt;Q240-O240+P240,Q240-O240+P240,K237-K240*(7-J237)+P240)),1)</f>
        <v>0</v>
      </c>
      <c r="N240" s="312"/>
      <c r="O240" s="139">
        <f t="shared" ref="O240" si="4063">IF(OR($B235=$B241,J236=0),0,IF($B235=$B229,J235,$F235))</f>
        <v>0</v>
      </c>
      <c r="P240" s="30">
        <f t="shared" ref="P240" si="4064">IF(OR($B235=$B241,J240=0),0,$G237-$G236)</f>
        <v>0</v>
      </c>
      <c r="Q240" s="134">
        <f t="shared" ref="Q240" si="4065">IF(OR($B235=$B241,J240=0),0,J239)</f>
        <v>0</v>
      </c>
      <c r="R240" s="138">
        <f t="shared" ref="R240" si="4066">IF($B235=$B241,0,K237)</f>
        <v>0</v>
      </c>
      <c r="S240" s="176">
        <f t="shared" ref="S240" si="4067">IF($B229=$B235,IF(U235+U230&gt;0,1,0)+IF(V235+V230&gt;0,1,0)+IF(W235+W230&gt;0,1,0)+IF(X235+X230&gt;0,1,0)+IF(Y235+Y230&gt;0,1,0)+IF(Z235+Z230&gt;0,1,0)+IF(AA235+AA230&gt;0,1,0),S236)</f>
        <v>0</v>
      </c>
      <c r="T240" s="133">
        <f t="shared" ref="T240" si="4068">IF(OR($B235=$B241,S240=0,(T236-Z240+X240)&lt;=0),0,(T236-Z240+X240)/S240)</f>
        <v>0</v>
      </c>
      <c r="U240" s="137">
        <f t="shared" ref="U240" si="4069">IF(T240*(7-S237)&lt;=0,0,T240*(7-S237))</f>
        <v>0</v>
      </c>
      <c r="V240" s="311">
        <f t="shared" ref="V240" si="4070">ROUND(IF(OR(T237-T240*(7-S237)+Y240&lt;0,$B235=$B241,T240&lt;=0,T237=0),0,IF(T237-T240*(7-S237)+Y240&gt;Z240-X240+Y240,Z240-X240+Y240,T237-T240*(7-S237)+Y240)),1)</f>
        <v>0</v>
      </c>
      <c r="W240" s="312"/>
      <c r="X240" s="139">
        <f t="shared" ref="X240" si="4071">IF(OR($B235=$B241,S236=0),0,IF($B235=$B229,S235,$F235))</f>
        <v>0</v>
      </c>
      <c r="Y240" s="30">
        <f t="shared" ref="Y240" si="4072">IF(OR($B235=$B241,S240=0),0,$G237-$G236)</f>
        <v>0</v>
      </c>
      <c r="Z240" s="134">
        <f t="shared" ref="Z240" si="4073">IF(OR($B235=$B241,S240=0),0,S239)</f>
        <v>0</v>
      </c>
      <c r="AA240" s="138">
        <f t="shared" ref="AA240" si="4074">IF($B235=$B241,0,T237)</f>
        <v>0</v>
      </c>
      <c r="AB240" s="176">
        <f t="shared" ref="AB240" si="4075">IF($B229=$B235,IF(AD235+AD230&gt;0,1,0)+IF(AE235+AE230&gt;0,1,0)+IF(AF235+AF230&gt;0,1,0)+IF(AG235+AG230&gt;0,1,0)+IF(AH235+AH230&gt;0,1,0)+IF(AI235+AI230&gt;0,1,0)+IF(AJ235+AJ230&gt;0,1,0),AB236)</f>
        <v>0</v>
      </c>
      <c r="AC240" s="133">
        <f t="shared" ref="AC240" si="4076">IF(OR($B235=$B241,AB240=0,(AC236-AI240+AG240)&lt;=0),0,(AC236-AI240+AG240)/AB240)</f>
        <v>0</v>
      </c>
      <c r="AD240" s="137">
        <f t="shared" ref="AD240" si="4077">IF(AC240*(7-AB237)&lt;=0,0,AC240*(7-AB237))</f>
        <v>0</v>
      </c>
      <c r="AE240" s="311">
        <f t="shared" ref="AE240" si="4078">ROUND(IF(OR(AC237-AC240*(7-AB237)+AH240&lt;0,$B235=$B241,AC240&lt;=0,AC237=0),0,IF(AC237-AC240*(7-AB237)+AH240&gt;AI240-AG240+AH240,AI240-AG240+AH240,AC237-AC240*(7-AB237)+AH240)),1)</f>
        <v>0</v>
      </c>
      <c r="AF240" s="312"/>
      <c r="AG240" s="139">
        <f t="shared" ref="AG240" si="4079">IF(OR($B235=$B241,AB236=0),0,IF($B235=$B229,AB235,$F235))</f>
        <v>0</v>
      </c>
      <c r="AH240" s="30">
        <f t="shared" ref="AH240" si="4080">IF(OR($B235=$B241,AB240=0),0,$G237-$G236)</f>
        <v>0</v>
      </c>
      <c r="AI240" s="134">
        <f t="shared" ref="AI240" si="4081">IF(OR($B235=$B241,AB240=0),0,AB239)</f>
        <v>0</v>
      </c>
      <c r="AJ240" s="138">
        <f t="shared" ref="AJ240" si="4082">IF($B235=$B241,0,AC237)</f>
        <v>0</v>
      </c>
      <c r="AK240" s="176">
        <f t="shared" ref="AK240" si="4083">IF($B229=$B235,IF(AM235+AM230&gt;0,1,0)+IF(AN235+AN230&gt;0,1,0)+IF(AO235+AO230&gt;0,1,0)+IF(AP235+AP230&gt;0,1,0)+IF(AQ235+AQ230&gt;0,1,0)+IF(AR235+AR230&gt;0,1,0)+IF(AS235+AS230&gt;0,1,0),AK236)</f>
        <v>0</v>
      </c>
      <c r="AL240" s="133">
        <f t="shared" ref="AL240" si="4084">IF(OR($B235=$B241,AK240=0,(AL236-AR240+AP240)&lt;=0),0,(AL236-AR240+AP240)/AK240)</f>
        <v>0</v>
      </c>
      <c r="AM240" s="137">
        <f t="shared" ref="AM240" si="4085">IF(AL240*(7-AK237)&lt;=0,0,AL240*(7-AK237))</f>
        <v>0</v>
      </c>
      <c r="AN240" s="311">
        <f t="shared" ref="AN240" si="4086">ROUND(IF(OR(AL237-AL240*(7-AK237)+AQ240&lt;0,$B235=$B241,AL240&lt;=0,AL237=0),0,IF(AL237-AL240*(7-AK237)+AQ240&gt;AR240-AP240+AQ240,AR240-AP240+AQ240,AL237-AL240*(7-AK237)+AQ240)),1)</f>
        <v>0</v>
      </c>
      <c r="AO240" s="312"/>
      <c r="AP240" s="139">
        <f t="shared" ref="AP240" si="4087">IF(OR($B235=$B241,AK236=0),0,IF($B235=$B229,AK235,$F235))</f>
        <v>0</v>
      </c>
      <c r="AQ240" s="30">
        <f t="shared" ref="AQ240" si="4088">IF(OR($B235=$B241,AK240=0),0,$G237-$G236)</f>
        <v>0</v>
      </c>
      <c r="AR240" s="134">
        <f t="shared" ref="AR240" si="4089">IF(OR($B235=$B241,AK240=0),0,AK239)</f>
        <v>0</v>
      </c>
      <c r="AS240" s="138">
        <f t="shared" ref="AS240" si="4090">IF($B235=$B241,0,AL237)</f>
        <v>0</v>
      </c>
      <c r="AT240" s="176">
        <f t="shared" ref="AT240" si="4091">IF($B229=$B235,IF(AV235+AV230&gt;0,1,0)+IF(AW235+AW230&gt;0,1,0)+IF(AX235+AX230&gt;0,1,0)+IF(AY235+AY230&gt;0,1,0)+IF(AZ235+AZ230&gt;0,1,0)+IF(BA235+BA230&gt;0,1,0)+IF(BB235+BB230&gt;0,1,0),AT236)</f>
        <v>0</v>
      </c>
      <c r="AU240" s="133">
        <f t="shared" ref="AU240" si="4092">IF(OR($B235=$B241,AT240=0,(AU236-BA240+AY240)&lt;=0),0,(AU236-BA240+AY240)/AT240)</f>
        <v>0</v>
      </c>
      <c r="AV240" s="137">
        <f t="shared" ref="AV240" si="4093">IF(AU240*(7-AT237)&lt;=0,0,AU240*(7-AT237))</f>
        <v>0</v>
      </c>
      <c r="AW240" s="311">
        <f t="shared" ref="AW240" si="4094">ROUND(IF(OR(AU237-AU240*(7-AT237)+AZ240&lt;0,$B235=$B241,AU240&lt;=0,AU237=0),0,IF(AU237-AU240*(7-AT237)+AZ240&gt;BA240-AY240+AZ240,BA240-AY240+AZ240,AU237-AU240*(7-AT237)+AZ240)),1)</f>
        <v>0</v>
      </c>
      <c r="AX240" s="312"/>
      <c r="AY240" s="139">
        <f t="shared" ref="AY240" si="4095">IF(OR($B235=$B241,AT236=0),0,IF($B235=$B229,AT235,$F235))</f>
        <v>0</v>
      </c>
      <c r="AZ240" s="30">
        <f t="shared" ref="AZ240" si="4096">IF(OR($B235=$B241,AT240=0),0,$G237-$G236)</f>
        <v>0</v>
      </c>
      <c r="BA240" s="134">
        <f t="shared" ref="BA240" si="4097">IF(OR($B235=$B241,AT240=0),0,AT239)</f>
        <v>0</v>
      </c>
      <c r="BB240" s="138">
        <f t="shared" ref="BB240" si="4098">IF($B235=$B241,0,AU237)</f>
        <v>0</v>
      </c>
    </row>
    <row r="241" spans="1:54" ht="15.75" x14ac:dyDescent="0.2">
      <c r="A241" s="1">
        <f t="shared" ref="A241" si="4099">IF(B241="","1. Niewypełnione",B241)</f>
        <v>0</v>
      </c>
      <c r="B241" s="320">
        <f>luty!B241</f>
        <v>0</v>
      </c>
      <c r="C241" s="321">
        <f>luty!C241</f>
        <v>0</v>
      </c>
      <c r="D241" s="321">
        <f>luty!D241</f>
        <v>0</v>
      </c>
      <c r="E241" s="321">
        <f>luty!E241</f>
        <v>0</v>
      </c>
      <c r="F241" s="177">
        <f>luty!F241</f>
        <v>18</v>
      </c>
      <c r="G241" s="185">
        <f>luty!G241</f>
        <v>18</v>
      </c>
      <c r="H241" s="177"/>
      <c r="I241" s="192">
        <f t="shared" ref="I241:I245" si="4100">K241+T241+AC241+AL241+AU241</f>
        <v>0</v>
      </c>
      <c r="J241" s="186">
        <f t="shared" ref="J241" si="4101">IF(OR($B241=$B247,J244=0),0,ROUND((K242+P246)/J244,0))</f>
        <v>0</v>
      </c>
      <c r="K241" s="51">
        <f t="shared" ref="K241:K242" si="4102">SUM(L241:R241)</f>
        <v>0</v>
      </c>
      <c r="L241" s="52">
        <f>luty!L241</f>
        <v>0</v>
      </c>
      <c r="M241" s="52">
        <f>luty!M241</f>
        <v>0</v>
      </c>
      <c r="N241" s="52">
        <f>luty!N241</f>
        <v>0</v>
      </c>
      <c r="O241" s="52">
        <f>luty!O241</f>
        <v>0</v>
      </c>
      <c r="P241" s="53">
        <f>luty!P241</f>
        <v>0</v>
      </c>
      <c r="Q241" s="54">
        <f>luty!Q241</f>
        <v>0</v>
      </c>
      <c r="R241" s="55">
        <f>luty!R241</f>
        <v>0</v>
      </c>
      <c r="S241" s="188">
        <f t="shared" ref="S241" si="4103">IF(OR($B241=$B247,S244=0),0,ROUND((T242+Y246)/S244,0))</f>
        <v>0</v>
      </c>
      <c r="T241" s="51">
        <f t="shared" ref="T241:T242" si="4104">SUM(U241:AA241)</f>
        <v>0</v>
      </c>
      <c r="U241" s="52">
        <f>luty!U241</f>
        <v>0</v>
      </c>
      <c r="V241" s="52">
        <f>luty!V241</f>
        <v>0</v>
      </c>
      <c r="W241" s="52">
        <f>luty!W241</f>
        <v>0</v>
      </c>
      <c r="X241" s="52">
        <f>luty!X241</f>
        <v>0</v>
      </c>
      <c r="Y241" s="53">
        <f>luty!Y241</f>
        <v>0</v>
      </c>
      <c r="Z241" s="54">
        <f>luty!Z241</f>
        <v>0</v>
      </c>
      <c r="AA241" s="55">
        <f>luty!AA241</f>
        <v>0</v>
      </c>
      <c r="AB241" s="188">
        <f t="shared" ref="AB241" si="4105">IF(OR($B241=$B247,AB244=0),0,ROUND((AC242+AH246)/AB244,0))</f>
        <v>0</v>
      </c>
      <c r="AC241" s="51">
        <f t="shared" ref="AC241:AC242" si="4106">SUM(AD241:AJ241)</f>
        <v>0</v>
      </c>
      <c r="AD241" s="52">
        <f>luty!AD241</f>
        <v>0</v>
      </c>
      <c r="AE241" s="52">
        <f>luty!AE241</f>
        <v>0</v>
      </c>
      <c r="AF241" s="52">
        <f>luty!AF241</f>
        <v>0</v>
      </c>
      <c r="AG241" s="52">
        <f>luty!AG241</f>
        <v>0</v>
      </c>
      <c r="AH241" s="53">
        <f>luty!AH241</f>
        <v>0</v>
      </c>
      <c r="AI241" s="54">
        <f>luty!AI241</f>
        <v>0</v>
      </c>
      <c r="AJ241" s="55">
        <f>luty!AJ241</f>
        <v>0</v>
      </c>
      <c r="AK241" s="188">
        <f t="shared" ref="AK241" si="4107">IF(OR($B241=$B247,AK244=0),0,ROUND((AL242+AQ246)/AK244,0))</f>
        <v>0</v>
      </c>
      <c r="AL241" s="51">
        <f t="shared" ref="AL241:AL242" si="4108">SUM(AM241:AS241)</f>
        <v>0</v>
      </c>
      <c r="AM241" s="52">
        <f>luty!AM241</f>
        <v>0</v>
      </c>
      <c r="AN241" s="52">
        <f>luty!AN241</f>
        <v>0</v>
      </c>
      <c r="AO241" s="52">
        <f>luty!AO241</f>
        <v>0</v>
      </c>
      <c r="AP241" s="52">
        <f>luty!AP241</f>
        <v>0</v>
      </c>
      <c r="AQ241" s="53">
        <f>luty!AQ241</f>
        <v>0</v>
      </c>
      <c r="AR241" s="54">
        <f>luty!AR241</f>
        <v>0</v>
      </c>
      <c r="AS241" s="55">
        <f>luty!AS241</f>
        <v>0</v>
      </c>
      <c r="AT241" s="188">
        <f t="shared" ref="AT241" si="4109">IF(OR($B241=$B247,AT244=0),0,ROUND((AU242+AZ246)/AT244,0))</f>
        <v>0</v>
      </c>
      <c r="AU241" s="51">
        <f t="shared" ref="AU241:AU242" si="4110">SUM(AV241:BB241)</f>
        <v>0</v>
      </c>
      <c r="AV241" s="52">
        <f t="shared" ref="AV241" si="4111">IF(SUM($AM$9:$AS$9)=SUM($AV$9:$BB$9),AM241,IF(AND(SUM($AV$9:$BB$9)&gt;42,SUM($AV$9:$BB$9)&lt;49),AM241,0))</f>
        <v>0</v>
      </c>
      <c r="AW241" s="52">
        <f t="shared" ref="AW241" si="4112">IF(SUM($AM$9:$AS$9)=SUM($AV$9:$BB$9),AN241,IF(AND(SUM($AV$9:$BB$9)&gt;42,SUM($AV$9:$BB$9)&lt;49),AN241,0))</f>
        <v>0</v>
      </c>
      <c r="AX241" s="52">
        <f t="shared" ref="AX241" si="4113">IF(SUM($AM$9:$AS$9)=SUM($AV$9:$BB$9),AO241,IF(AND(SUM($AV$9:$BB$9)&gt;42,SUM($AV$9:$BB$9)&lt;49),AO241,0))</f>
        <v>0</v>
      </c>
      <c r="AY241" s="52">
        <f t="shared" ref="AY241" si="4114">IF(SUM($AM$9:$AS$9)=SUM($AV$9:$BB$9),AP241,IF(AND(SUM($AV$9:$BB$9)&gt;42,SUM($AV$9:$BB$9)&lt;49),AP241,0))</f>
        <v>0</v>
      </c>
      <c r="AZ241" s="53">
        <f t="shared" ref="AZ241" si="4115">IF(SUM($AM$9:$AS$9)=SUM($AV$9:$BB$9),AQ241,IF(AND(SUM($AV$9:$BB$9)&gt;42,SUM($AV$9:$BB$9)&lt;49),AQ241,0))</f>
        <v>0</v>
      </c>
      <c r="BA241" s="54">
        <f t="shared" ref="BA241" si="4116">IF(SUM($AM$9:$AS$9)=SUM($AV$9:$BB$9),AR241,IF(AND(SUM($AV$9:$BB$9)&gt;42,SUM($AV$9:$BB$9)&lt;49),AR241,0))</f>
        <v>0</v>
      </c>
      <c r="BB241" s="55">
        <f t="shared" ref="BB241" si="4117">IF(SUM($AM$9:$AS$9)=SUM($AV$9:$BB$9),AS241,IF(AND(SUM($AV$9:$BB$9)&gt;42,SUM($AV$9:$BB$9)&lt;49),AS241,0))</f>
        <v>0</v>
      </c>
    </row>
    <row r="242" spans="1:54" ht="12.75" hidden="1" customHeight="1" x14ac:dyDescent="0.2">
      <c r="B242" s="93"/>
      <c r="C242" s="94"/>
      <c r="D242" s="95"/>
      <c r="E242" s="115"/>
      <c r="F242" s="140" t="b">
        <f t="shared" ref="F242" si="4118">IF($B235=$B241,OR(F236,G241&lt;F241),G241&lt;F241)</f>
        <v>0</v>
      </c>
      <c r="G242" s="189">
        <f t="shared" ref="G242" si="4119">IF(AND($B235=$B241,$B235&lt;&gt;"",$B235&lt;&gt;0),G241+G236,G241)</f>
        <v>18</v>
      </c>
      <c r="H242" s="120"/>
      <c r="I242" s="165">
        <f t="shared" si="4100"/>
        <v>0</v>
      </c>
      <c r="J242" s="194">
        <f t="shared" ref="J242" si="4120">7-COUNTIF(L241:R241,0)-COUNTIF(L241:R241,"")</f>
        <v>0</v>
      </c>
      <c r="K242" s="22">
        <f t="shared" si="4102"/>
        <v>0</v>
      </c>
      <c r="L242" s="35">
        <f t="shared" ref="L242:R242" si="4121">IF($B235=$B241,L241+L236,L241)</f>
        <v>0</v>
      </c>
      <c r="M242" s="35">
        <f t="shared" si="4121"/>
        <v>0</v>
      </c>
      <c r="N242" s="35">
        <f t="shared" si="4121"/>
        <v>0</v>
      </c>
      <c r="O242" s="35">
        <f t="shared" si="4121"/>
        <v>0</v>
      </c>
      <c r="P242" s="36">
        <f t="shared" si="4121"/>
        <v>0</v>
      </c>
      <c r="Q242" s="37">
        <f t="shared" si="4121"/>
        <v>0</v>
      </c>
      <c r="R242" s="38">
        <f t="shared" si="4121"/>
        <v>0</v>
      </c>
      <c r="S242" s="194">
        <f t="shared" ref="S242" si="4122">7-COUNTIF(U241:AA241,0)-COUNTIF(U241:AA241,"")</f>
        <v>0</v>
      </c>
      <c r="T242" s="22">
        <f t="shared" si="4104"/>
        <v>0</v>
      </c>
      <c r="U242" s="35">
        <f t="shared" ref="U242:AA242" si="4123">IF($B235=$B241,U241+U236,U241)</f>
        <v>0</v>
      </c>
      <c r="V242" s="35">
        <f t="shared" si="4123"/>
        <v>0</v>
      </c>
      <c r="W242" s="35">
        <f t="shared" si="4123"/>
        <v>0</v>
      </c>
      <c r="X242" s="35">
        <f t="shared" si="4123"/>
        <v>0</v>
      </c>
      <c r="Y242" s="36">
        <f t="shared" si="4123"/>
        <v>0</v>
      </c>
      <c r="Z242" s="37">
        <f t="shared" si="4123"/>
        <v>0</v>
      </c>
      <c r="AA242" s="38">
        <f t="shared" si="4123"/>
        <v>0</v>
      </c>
      <c r="AB242" s="194">
        <f t="shared" ref="AB242" si="4124">7-COUNTIF(AD241:AJ241,0)-COUNTIF(AD241:AJ241,"")</f>
        <v>0</v>
      </c>
      <c r="AC242" s="22">
        <f t="shared" si="4106"/>
        <v>0</v>
      </c>
      <c r="AD242" s="35">
        <f t="shared" ref="AD242:AJ242" si="4125">IF($B235=$B241,AD241+AD236,AD241)</f>
        <v>0</v>
      </c>
      <c r="AE242" s="35">
        <f t="shared" si="4125"/>
        <v>0</v>
      </c>
      <c r="AF242" s="35">
        <f t="shared" si="4125"/>
        <v>0</v>
      </c>
      <c r="AG242" s="35">
        <f t="shared" si="4125"/>
        <v>0</v>
      </c>
      <c r="AH242" s="36">
        <f t="shared" si="4125"/>
        <v>0</v>
      </c>
      <c r="AI242" s="37">
        <f t="shared" si="4125"/>
        <v>0</v>
      </c>
      <c r="AJ242" s="38">
        <f t="shared" si="4125"/>
        <v>0</v>
      </c>
      <c r="AK242" s="194">
        <f t="shared" ref="AK242" si="4126">7-COUNTIF(AM241:AS241,0)-COUNTIF(AM241:AS241,"")</f>
        <v>0</v>
      </c>
      <c r="AL242" s="22">
        <f t="shared" si="4108"/>
        <v>0</v>
      </c>
      <c r="AM242" s="35">
        <f t="shared" ref="AM242:AS242" si="4127">IF($B235=$B241,AM241+AM236,AM241)</f>
        <v>0</v>
      </c>
      <c r="AN242" s="35">
        <f t="shared" si="4127"/>
        <v>0</v>
      </c>
      <c r="AO242" s="35">
        <f t="shared" si="4127"/>
        <v>0</v>
      </c>
      <c r="AP242" s="35">
        <f t="shared" si="4127"/>
        <v>0</v>
      </c>
      <c r="AQ242" s="36">
        <f t="shared" si="4127"/>
        <v>0</v>
      </c>
      <c r="AR242" s="37">
        <f t="shared" si="4127"/>
        <v>0</v>
      </c>
      <c r="AS242" s="38">
        <f t="shared" si="4127"/>
        <v>0</v>
      </c>
      <c r="AT242" s="194">
        <f t="shared" ref="AT242" si="4128">7-COUNTIF(AV241:BB241,0)-COUNTIF(AV241:BB241,"")</f>
        <v>0</v>
      </c>
      <c r="AU242" s="22">
        <f t="shared" si="4110"/>
        <v>0</v>
      </c>
      <c r="AV242" s="35">
        <f t="shared" ref="AV242:BB242" si="4129">IF($B235=$B241,AV241+AV236,AV241)</f>
        <v>0</v>
      </c>
      <c r="AW242" s="35">
        <f t="shared" si="4129"/>
        <v>0</v>
      </c>
      <c r="AX242" s="35">
        <f t="shared" si="4129"/>
        <v>0</v>
      </c>
      <c r="AY242" s="35">
        <f t="shared" si="4129"/>
        <v>0</v>
      </c>
      <c r="AZ242" s="36">
        <f t="shared" si="4129"/>
        <v>0</v>
      </c>
      <c r="BA242" s="37">
        <f t="shared" si="4129"/>
        <v>0</v>
      </c>
      <c r="BB242" s="38">
        <f t="shared" si="4129"/>
        <v>0</v>
      </c>
    </row>
    <row r="243" spans="1:54" ht="15" hidden="1" customHeight="1" x14ac:dyDescent="0.2">
      <c r="B243" s="116"/>
      <c r="C243" s="117"/>
      <c r="D243" s="118"/>
      <c r="E243" s="119"/>
      <c r="F243" s="92"/>
      <c r="G243" s="190">
        <f t="shared" ref="G243" si="4130">IF(AND($B235=$B241,$B235&lt;&gt;"",$B235&lt;&gt;0),F241+G237,F241)</f>
        <v>18</v>
      </c>
      <c r="H243" s="121"/>
      <c r="I243" s="165">
        <f t="shared" si="4100"/>
        <v>0</v>
      </c>
      <c r="J243" s="195">
        <f t="shared" ref="J243" si="4131">IF($B241=$B235,COUNTIF(L243:R243,0),COUNTIF(L244:R244,0)+COUNTIF(L244:R244,""))</f>
        <v>7</v>
      </c>
      <c r="K243" s="39">
        <f t="shared" ref="K243:R243" si="4132">IF($B235=$B241,K244+K237,K244)</f>
        <v>0</v>
      </c>
      <c r="L243" s="40">
        <f t="shared" si="4132"/>
        <v>0</v>
      </c>
      <c r="M243" s="40">
        <f t="shared" si="4132"/>
        <v>0</v>
      </c>
      <c r="N243" s="40">
        <f t="shared" si="4132"/>
        <v>0</v>
      </c>
      <c r="O243" s="40">
        <f t="shared" si="4132"/>
        <v>0</v>
      </c>
      <c r="P243" s="41">
        <f t="shared" si="4132"/>
        <v>0</v>
      </c>
      <c r="Q243" s="42">
        <f t="shared" si="4132"/>
        <v>0</v>
      </c>
      <c r="R243" s="43">
        <f t="shared" si="4132"/>
        <v>0</v>
      </c>
      <c r="S243" s="195">
        <f t="shared" ref="S243" si="4133">IF($B241=$B235,COUNTIF(U243:AA243,0),COUNTIF(U244:AA244,0)+COUNTIF(U244:AA244,""))</f>
        <v>7</v>
      </c>
      <c r="T243" s="39">
        <f t="shared" ref="T243:AA243" si="4134">IF($B235=$B241,T244+T237,T244)</f>
        <v>0</v>
      </c>
      <c r="U243" s="40">
        <f t="shared" si="4134"/>
        <v>0</v>
      </c>
      <c r="V243" s="40">
        <f t="shared" si="4134"/>
        <v>0</v>
      </c>
      <c r="W243" s="40">
        <f t="shared" si="4134"/>
        <v>0</v>
      </c>
      <c r="X243" s="40">
        <f t="shared" si="4134"/>
        <v>0</v>
      </c>
      <c r="Y243" s="41">
        <f t="shared" si="4134"/>
        <v>0</v>
      </c>
      <c r="Z243" s="42">
        <f t="shared" si="4134"/>
        <v>0</v>
      </c>
      <c r="AA243" s="43">
        <f t="shared" si="4134"/>
        <v>0</v>
      </c>
      <c r="AB243" s="195">
        <f t="shared" ref="AB243" si="4135">IF($B241=$B235,COUNTIF(AD243:AJ243,0),COUNTIF(AD244:AJ244,0)+COUNTIF(AD244:AJ244,""))</f>
        <v>7</v>
      </c>
      <c r="AC243" s="39">
        <f t="shared" ref="AC243:AJ243" si="4136">IF($B235=$B241,AC244+AC237,AC244)</f>
        <v>0</v>
      </c>
      <c r="AD243" s="40">
        <f t="shared" si="4136"/>
        <v>0</v>
      </c>
      <c r="AE243" s="40">
        <f t="shared" si="4136"/>
        <v>0</v>
      </c>
      <c r="AF243" s="40">
        <f t="shared" si="4136"/>
        <v>0</v>
      </c>
      <c r="AG243" s="40">
        <f t="shared" si="4136"/>
        <v>0</v>
      </c>
      <c r="AH243" s="41">
        <f t="shared" si="4136"/>
        <v>0</v>
      </c>
      <c r="AI243" s="42">
        <f t="shared" si="4136"/>
        <v>0</v>
      </c>
      <c r="AJ243" s="43">
        <f t="shared" si="4136"/>
        <v>0</v>
      </c>
      <c r="AK243" s="195">
        <f t="shared" ref="AK243" si="4137">IF($B241=$B235,COUNTIF(AM243:AS243,0),COUNTIF(AM244:AS244,0)+COUNTIF(AM244:AS244,""))</f>
        <v>7</v>
      </c>
      <c r="AL243" s="39">
        <f t="shared" ref="AL243:AS243" si="4138">IF($B235=$B241,AL244+AL237,AL244)</f>
        <v>0</v>
      </c>
      <c r="AM243" s="40">
        <f t="shared" si="4138"/>
        <v>0</v>
      </c>
      <c r="AN243" s="40">
        <f t="shared" si="4138"/>
        <v>0</v>
      </c>
      <c r="AO243" s="40">
        <f t="shared" si="4138"/>
        <v>0</v>
      </c>
      <c r="AP243" s="40">
        <f t="shared" si="4138"/>
        <v>0</v>
      </c>
      <c r="AQ243" s="41">
        <f t="shared" si="4138"/>
        <v>0</v>
      </c>
      <c r="AR243" s="42">
        <f t="shared" si="4138"/>
        <v>0</v>
      </c>
      <c r="AS243" s="43">
        <f t="shared" si="4138"/>
        <v>0</v>
      </c>
      <c r="AT243" s="195">
        <f t="shared" ref="AT243" si="4139">IF($B241=$B235,COUNTIF(AV243:BB243,0),COUNTIF(AV244:BB244,0)+COUNTIF(AV244:BB244,""))</f>
        <v>7</v>
      </c>
      <c r="AU243" s="39">
        <f t="shared" ref="AU243:BB243" si="4140">IF($B235=$B241,AU244+AU237,AU244)</f>
        <v>0</v>
      </c>
      <c r="AV243" s="40">
        <f t="shared" si="4140"/>
        <v>0</v>
      </c>
      <c r="AW243" s="40">
        <f t="shared" si="4140"/>
        <v>0</v>
      </c>
      <c r="AX243" s="40">
        <f t="shared" si="4140"/>
        <v>0</v>
      </c>
      <c r="AY243" s="40">
        <f t="shared" si="4140"/>
        <v>0</v>
      </c>
      <c r="AZ243" s="41">
        <f t="shared" si="4140"/>
        <v>0</v>
      </c>
      <c r="BA243" s="42">
        <f t="shared" si="4140"/>
        <v>0</v>
      </c>
      <c r="BB243" s="43">
        <f t="shared" si="4140"/>
        <v>0</v>
      </c>
    </row>
    <row r="244" spans="1:54" ht="15.75" customHeight="1" x14ac:dyDescent="0.2">
      <c r="A244" s="1">
        <f t="shared" ref="A244" si="4141">A241</f>
        <v>0</v>
      </c>
      <c r="B244" s="313">
        <f t="shared" ref="B244" si="4142">B238+1</f>
        <v>38</v>
      </c>
      <c r="C244" s="314"/>
      <c r="D244" s="314"/>
      <c r="E244" s="314"/>
      <c r="F244" s="31"/>
      <c r="G244" s="183"/>
      <c r="H244" s="122">
        <f t="shared" ref="H244" si="4143">5-COUNTIF(AU241,0)-COUNTIF(AL241,0)-COUNTIF(AC241,0)-COUNTIF(T241,0)-COUNTIF(K241,0)</f>
        <v>0</v>
      </c>
      <c r="I244" s="165">
        <f t="shared" si="4100"/>
        <v>0</v>
      </c>
      <c r="J244" s="187">
        <f t="shared" ref="J244" si="4144">IF($B241=$B235,J238+IF($F241&lt;&gt;$G241,(K241+$G243-$G242)/$F241,K241/$F241),IF($F241&lt;&gt;G241,(K241+$G243-$G242)/$F241,K241/$F241))</f>
        <v>0</v>
      </c>
      <c r="K244" s="7">
        <f t="shared" ref="K244:K245" si="4145">SUM(L244:R244)</f>
        <v>0</v>
      </c>
      <c r="L244" s="26">
        <f t="shared" ref="L244:R244" si="4146">L241</f>
        <v>0</v>
      </c>
      <c r="M244" s="26">
        <f t="shared" si="4146"/>
        <v>0</v>
      </c>
      <c r="N244" s="26">
        <f t="shared" si="4146"/>
        <v>0</v>
      </c>
      <c r="O244" s="26">
        <f t="shared" si="4146"/>
        <v>0</v>
      </c>
      <c r="P244" s="26">
        <f t="shared" si="4146"/>
        <v>0</v>
      </c>
      <c r="Q244" s="29">
        <f t="shared" si="4146"/>
        <v>0</v>
      </c>
      <c r="R244" s="23">
        <f t="shared" si="4146"/>
        <v>0</v>
      </c>
      <c r="S244" s="187">
        <f t="shared" ref="S244" si="4147">IF($B241=$B235,S238+IF($F241&lt;&gt;$G241,(T241+$G243-$G242)/$F241,T241/$F241),IF($F241&lt;&gt;P241,(T241+$G243-$G242)/$F241,T241/$F241))</f>
        <v>0</v>
      </c>
      <c r="T244" s="7">
        <f t="shared" ref="T244:T245" si="4148">SUM(U244:AA244)</f>
        <v>0</v>
      </c>
      <c r="U244" s="26">
        <f t="shared" ref="U244:AA244" si="4149">U241</f>
        <v>0</v>
      </c>
      <c r="V244" s="26">
        <f t="shared" si="4149"/>
        <v>0</v>
      </c>
      <c r="W244" s="26">
        <f t="shared" si="4149"/>
        <v>0</v>
      </c>
      <c r="X244" s="26">
        <f t="shared" si="4149"/>
        <v>0</v>
      </c>
      <c r="Y244" s="113">
        <f t="shared" si="4149"/>
        <v>0</v>
      </c>
      <c r="Z244" s="29">
        <f t="shared" si="4149"/>
        <v>0</v>
      </c>
      <c r="AA244" s="23">
        <f t="shared" si="4149"/>
        <v>0</v>
      </c>
      <c r="AB244" s="187">
        <f t="shared" ref="AB244" si="4150">IF($B241=$B235,AB238+IF($F241&lt;&gt;$G241,(AC241+$G243-$G242)/$F241,AC241/$F241),IF($F241&lt;&gt;Y241,(AC241+$G243-$G242)/$F241,AC241/$F241))</f>
        <v>0</v>
      </c>
      <c r="AC244" s="7">
        <f t="shared" ref="AC244:AC245" si="4151">SUM(AD244:AJ244)</f>
        <v>0</v>
      </c>
      <c r="AD244" s="26">
        <f t="shared" ref="AD244:AJ244" si="4152">AD241</f>
        <v>0</v>
      </c>
      <c r="AE244" s="26">
        <f t="shared" si="4152"/>
        <v>0</v>
      </c>
      <c r="AF244" s="26">
        <f t="shared" si="4152"/>
        <v>0</v>
      </c>
      <c r="AG244" s="26">
        <f t="shared" si="4152"/>
        <v>0</v>
      </c>
      <c r="AH244" s="113">
        <f t="shared" si="4152"/>
        <v>0</v>
      </c>
      <c r="AI244" s="29">
        <f t="shared" si="4152"/>
        <v>0</v>
      </c>
      <c r="AJ244" s="23">
        <f t="shared" si="4152"/>
        <v>0</v>
      </c>
      <c r="AK244" s="187">
        <f t="shared" ref="AK244" si="4153">IF($B241=$B235,AK238+IF($F241&lt;&gt;$G241,(AL241+$G243-$G242)/$F241,AL241/$F241),IF($F241&lt;&gt;AH241,(AL241+$G243-$G242)/$F241,AL241/$F241))</f>
        <v>0</v>
      </c>
      <c r="AL244" s="7">
        <f t="shared" ref="AL244:AL245" si="4154">SUM(AM244:AS244)</f>
        <v>0</v>
      </c>
      <c r="AM244" s="26">
        <f t="shared" ref="AM244:AS244" si="4155">AM241</f>
        <v>0</v>
      </c>
      <c r="AN244" s="26">
        <f t="shared" si="4155"/>
        <v>0</v>
      </c>
      <c r="AO244" s="26">
        <f t="shared" si="4155"/>
        <v>0</v>
      </c>
      <c r="AP244" s="26">
        <f t="shared" si="4155"/>
        <v>0</v>
      </c>
      <c r="AQ244" s="113">
        <f t="shared" si="4155"/>
        <v>0</v>
      </c>
      <c r="AR244" s="29">
        <f t="shared" si="4155"/>
        <v>0</v>
      </c>
      <c r="AS244" s="23">
        <f t="shared" si="4155"/>
        <v>0</v>
      </c>
      <c r="AT244" s="187">
        <f t="shared" ref="AT244" si="4156">IF($B241=$B235,AT238+IF($F241&lt;&gt;$G241,(AU241+$G243-$G242)/$F241,AU241/$F241),IF($F241&lt;&gt;AQ241,(AU241+$G243-$G242)/$F241,AU241/$F241))</f>
        <v>0</v>
      </c>
      <c r="AU244" s="7">
        <f t="shared" ref="AU244:AU245" si="4157">SUM(AV244:BB244)</f>
        <v>0</v>
      </c>
      <c r="AV244" s="6">
        <f t="shared" ref="AV244" si="4158">IF(SUM($AM$9:$AS$9)=SUM($AV$9:$BB$9),AV241,IF(AND(SUM($AV$9:$BB$9)&gt;42,SUM($AV$9:$BB$9)&lt;49),AV241,0))</f>
        <v>0</v>
      </c>
      <c r="AW244" s="6">
        <f t="shared" ref="AW244:BB244" si="4159">IF(SUM($AM$9:$AS$9)=SUM($AV$9:$BB$9),AW241,IF(AND(SUM($AV$9:$BB$9)&gt;42,SUM($AV$9:$BB$9)&lt;49),AW241,0))</f>
        <v>0</v>
      </c>
      <c r="AX244" s="6">
        <f t="shared" si="4159"/>
        <v>0</v>
      </c>
      <c r="AY244" s="6">
        <f t="shared" si="4159"/>
        <v>0</v>
      </c>
      <c r="AZ244" s="26">
        <f t="shared" si="4159"/>
        <v>0</v>
      </c>
      <c r="BA244" s="29">
        <f t="shared" si="4159"/>
        <v>0</v>
      </c>
      <c r="BB244" s="23">
        <f t="shared" si="4159"/>
        <v>0</v>
      </c>
    </row>
    <row r="245" spans="1:54" ht="15.75" customHeight="1" x14ac:dyDescent="0.2">
      <c r="A245" s="1">
        <f t="shared" ref="A245:A246" si="4160">A244</f>
        <v>0</v>
      </c>
      <c r="B245" s="313"/>
      <c r="C245" s="314"/>
      <c r="D245" s="314"/>
      <c r="E245" s="314"/>
      <c r="F245" s="31"/>
      <c r="G245" s="183"/>
      <c r="H245" s="123">
        <f t="shared" ref="H245" si="4161">IF($B241=$B235,H239+F245,$F245)</f>
        <v>0</v>
      </c>
      <c r="I245" s="165">
        <f t="shared" si="4100"/>
        <v>0</v>
      </c>
      <c r="J245" s="141">
        <f t="shared" ref="J245" si="4162">IF($H244=0,0,IF($B235=$B241,IF($H246&gt;0,$H246+J239,K241+J239),IF($H246&gt;0,$H246,K241)))</f>
        <v>0</v>
      </c>
      <c r="K245" s="7">
        <f t="shared" si="4145"/>
        <v>0</v>
      </c>
      <c r="L245" s="6"/>
      <c r="M245" s="6"/>
      <c r="N245" s="6"/>
      <c r="O245" s="6"/>
      <c r="P245" s="26"/>
      <c r="Q245" s="29"/>
      <c r="R245" s="23"/>
      <c r="S245" s="141">
        <f t="shared" ref="S245" si="4163">IF($H244=0,0,IF($B235=$B241,IF($H246&gt;0,$H246+S239,T241+S239),IF($H246&gt;0,$H246,T241)))</f>
        <v>0</v>
      </c>
      <c r="T245" s="7">
        <f t="shared" si="4148"/>
        <v>0</v>
      </c>
      <c r="U245" s="6"/>
      <c r="V245" s="6"/>
      <c r="W245" s="6"/>
      <c r="X245" s="6"/>
      <c r="Y245" s="26"/>
      <c r="Z245" s="29"/>
      <c r="AA245" s="23"/>
      <c r="AB245" s="141">
        <f t="shared" ref="AB245" si="4164">IF($H244=0,0,IF($B235=$B241,IF($H246&gt;0,$H246+AB239,AC241+AB239),IF($H246&gt;0,$H246,AC241)))</f>
        <v>0</v>
      </c>
      <c r="AC245" s="7">
        <f t="shared" si="4151"/>
        <v>0</v>
      </c>
      <c r="AD245" s="6"/>
      <c r="AE245" s="6"/>
      <c r="AF245" s="6"/>
      <c r="AG245" s="6"/>
      <c r="AH245" s="26"/>
      <c r="AI245" s="29"/>
      <c r="AJ245" s="23"/>
      <c r="AK245" s="141">
        <f t="shared" ref="AK245" si="4165">IF($H244=0,0,IF($B235=$B241,IF($H246&gt;0,$H246+AK239,AL241+AK239),IF($H246&gt;0,$H246,AL241)))</f>
        <v>0</v>
      </c>
      <c r="AL245" s="7">
        <f t="shared" si="4154"/>
        <v>0</v>
      </c>
      <c r="AM245" s="6"/>
      <c r="AN245" s="6"/>
      <c r="AO245" s="6"/>
      <c r="AP245" s="6"/>
      <c r="AQ245" s="26"/>
      <c r="AR245" s="29"/>
      <c r="AS245" s="23"/>
      <c r="AT245" s="141">
        <f t="shared" ref="AT245" si="4166">IF($H244=0,0,IF($B235=$B241,IF($H246&gt;0,$H246+AT239,AU241+AT239),IF($H246&gt;0,$H246,AU241)))</f>
        <v>0</v>
      </c>
      <c r="AU245" s="7">
        <f t="shared" si="4157"/>
        <v>0</v>
      </c>
      <c r="AV245" s="6"/>
      <c r="AW245" s="6"/>
      <c r="AX245" s="6"/>
      <c r="AY245" s="6"/>
      <c r="AZ245" s="26"/>
      <c r="BA245" s="29"/>
      <c r="BB245" s="23"/>
    </row>
    <row r="246" spans="1:54" ht="18.75" customHeight="1" thickBot="1" x14ac:dyDescent="0.25">
      <c r="A246" s="1">
        <f t="shared" si="4160"/>
        <v>0</v>
      </c>
      <c r="B246" s="323" t="str">
        <f>IF(B241="",Wydruk!$AE$6,IF(J242=0,Wydruk!$AE$7,IF(AND(G242&lt;G243,B241&lt;&gt;$B247),Wydruk!$AE$13,IF(AND($B241=$B235,$B241&lt;&gt;$B247),IF(OR(OR(J246&lt;4,J246&gt;5),OR(S246&lt;4,S246&gt;5),OR(AB246&lt;4,AB246&gt;5),OR(AK246&lt;4,AK246&gt;5),OR(AND(AT246&lt;4,AT246&gt;0),AT246&gt;5)),Wydruk!$AE$8,Wydruk!$AE$9),IF($B241=$B247,IF($F245&lt;&gt;0,Wydruk!$AE$12,Wydruk!$AE$10),IF(OR(OR(J242&lt;4,J242&gt;5),OR(S242&lt;4,S242&gt;5),OR(AB242&lt;4,AB242&gt;5),OR(AK242&lt;4,AK242&gt;5),OR(AND(AT242&lt;4,AT242&gt;0),AT242&gt;5)),Wydruk!$AE$8,Wydruk!$AE$11))))))</f>
        <v>Uzupełnij liczby godzin tygodniowego planu</v>
      </c>
      <c r="C246" s="324"/>
      <c r="D246" s="324"/>
      <c r="E246" s="324"/>
      <c r="F246" s="173">
        <f>luty!F246</f>
        <v>0</v>
      </c>
      <c r="G246" s="184">
        <f>luty!G246</f>
        <v>0</v>
      </c>
      <c r="H246" s="191">
        <f t="shared" ref="H246" si="4167">IF(OR($G246=0,$F246=0,$G246="",$F246=""),0,$G246/$F246)</f>
        <v>0</v>
      </c>
      <c r="I246" s="193"/>
      <c r="J246" s="176">
        <f t="shared" ref="J246" si="4168">IF($B235=$B241,IF(L241+L236&gt;0,1,0)+IF(M241+M236&gt;0,1,0)+IF(N241+N236&gt;0,1,0)+IF(O241+O236&gt;0,1,0)+IF(P241+P236&gt;0,1,0)+IF(Q241+Q236&gt;0,1,0)+IF(R241+R236&gt;0,1,0),J242)</f>
        <v>0</v>
      </c>
      <c r="K246" s="133">
        <f t="shared" ref="K246" si="4169">IF(OR($B241=$B247,J246=0,(K242-Q246+O246)&lt;=0),0,(K242-Q246+O246)/J246)</f>
        <v>0</v>
      </c>
      <c r="L246" s="137">
        <f t="shared" ref="L246" si="4170">IF(K246*(7-J243)&lt;=0,0,K246*(7-J243))</f>
        <v>0</v>
      </c>
      <c r="M246" s="311">
        <f t="shared" ref="M246" si="4171">ROUND(IF(OR(K243-K246*(7-J243)+P246&lt;0,$B241=$B247,K246&lt;=0,K243=0),0,IF(K243-K246*(7-J243)+P246&gt;Q246-O246+P246,Q246-O246+P246,K243-K246*(7-J243)+P246)),1)</f>
        <v>0</v>
      </c>
      <c r="N246" s="312"/>
      <c r="O246" s="139">
        <f t="shared" ref="O246" si="4172">IF(OR($B241=$B247,J242=0),0,IF($B241=$B235,J241,$F241))</f>
        <v>0</v>
      </c>
      <c r="P246" s="30">
        <f t="shared" ref="P246" si="4173">IF(OR($B241=$B247,J246=0),0,$G243-$G242)</f>
        <v>0</v>
      </c>
      <c r="Q246" s="134">
        <f t="shared" ref="Q246" si="4174">IF(OR($B241=$B247,J246=0),0,J245)</f>
        <v>0</v>
      </c>
      <c r="R246" s="138">
        <f t="shared" ref="R246" si="4175">IF($B241=$B247,0,K243)</f>
        <v>0</v>
      </c>
      <c r="S246" s="176">
        <f t="shared" ref="S246" si="4176">IF($B235=$B241,IF(U241+U236&gt;0,1,0)+IF(V241+V236&gt;0,1,0)+IF(W241+W236&gt;0,1,0)+IF(X241+X236&gt;0,1,0)+IF(Y241+Y236&gt;0,1,0)+IF(Z241+Z236&gt;0,1,0)+IF(AA241+AA236&gt;0,1,0),S242)</f>
        <v>0</v>
      </c>
      <c r="T246" s="133">
        <f t="shared" ref="T246" si="4177">IF(OR($B241=$B247,S246=0,(T242-Z246+X246)&lt;=0),0,(T242-Z246+X246)/S246)</f>
        <v>0</v>
      </c>
      <c r="U246" s="137">
        <f t="shared" ref="U246" si="4178">IF(T246*(7-S243)&lt;=0,0,T246*(7-S243))</f>
        <v>0</v>
      </c>
      <c r="V246" s="311">
        <f t="shared" ref="V246" si="4179">ROUND(IF(OR(T243-T246*(7-S243)+Y246&lt;0,$B241=$B247,T246&lt;=0,T243=0),0,IF(T243-T246*(7-S243)+Y246&gt;Z246-X246+Y246,Z246-X246+Y246,T243-T246*(7-S243)+Y246)),1)</f>
        <v>0</v>
      </c>
      <c r="W246" s="312"/>
      <c r="X246" s="139">
        <f t="shared" ref="X246" si="4180">IF(OR($B241=$B247,S242=0),0,IF($B241=$B235,S241,$F241))</f>
        <v>0</v>
      </c>
      <c r="Y246" s="30">
        <f t="shared" ref="Y246" si="4181">IF(OR($B241=$B247,S246=0),0,$G243-$G242)</f>
        <v>0</v>
      </c>
      <c r="Z246" s="134">
        <f t="shared" ref="Z246" si="4182">IF(OR($B241=$B247,S246=0),0,S245)</f>
        <v>0</v>
      </c>
      <c r="AA246" s="138">
        <f t="shared" ref="AA246" si="4183">IF($B241=$B247,0,T243)</f>
        <v>0</v>
      </c>
      <c r="AB246" s="176">
        <f t="shared" ref="AB246" si="4184">IF($B235=$B241,IF(AD241+AD236&gt;0,1,0)+IF(AE241+AE236&gt;0,1,0)+IF(AF241+AF236&gt;0,1,0)+IF(AG241+AG236&gt;0,1,0)+IF(AH241+AH236&gt;0,1,0)+IF(AI241+AI236&gt;0,1,0)+IF(AJ241+AJ236&gt;0,1,0),AB242)</f>
        <v>0</v>
      </c>
      <c r="AC246" s="133">
        <f t="shared" ref="AC246" si="4185">IF(OR($B241=$B247,AB246=0,(AC242-AI246+AG246)&lt;=0),0,(AC242-AI246+AG246)/AB246)</f>
        <v>0</v>
      </c>
      <c r="AD246" s="137">
        <f t="shared" ref="AD246" si="4186">IF(AC246*(7-AB243)&lt;=0,0,AC246*(7-AB243))</f>
        <v>0</v>
      </c>
      <c r="AE246" s="311">
        <f t="shared" ref="AE246" si="4187">ROUND(IF(OR(AC243-AC246*(7-AB243)+AH246&lt;0,$B241=$B247,AC246&lt;=0,AC243=0),0,IF(AC243-AC246*(7-AB243)+AH246&gt;AI246-AG246+AH246,AI246-AG246+AH246,AC243-AC246*(7-AB243)+AH246)),1)</f>
        <v>0</v>
      </c>
      <c r="AF246" s="312"/>
      <c r="AG246" s="139">
        <f t="shared" ref="AG246" si="4188">IF(OR($B241=$B247,AB242=0),0,IF($B241=$B235,AB241,$F241))</f>
        <v>0</v>
      </c>
      <c r="AH246" s="30">
        <f t="shared" ref="AH246" si="4189">IF(OR($B241=$B247,AB246=0),0,$G243-$G242)</f>
        <v>0</v>
      </c>
      <c r="AI246" s="134">
        <f t="shared" ref="AI246" si="4190">IF(OR($B241=$B247,AB246=0),0,AB245)</f>
        <v>0</v>
      </c>
      <c r="AJ246" s="138">
        <f t="shared" ref="AJ246" si="4191">IF($B241=$B247,0,AC243)</f>
        <v>0</v>
      </c>
      <c r="AK246" s="176">
        <f t="shared" ref="AK246" si="4192">IF($B235=$B241,IF(AM241+AM236&gt;0,1,0)+IF(AN241+AN236&gt;0,1,0)+IF(AO241+AO236&gt;0,1,0)+IF(AP241+AP236&gt;0,1,0)+IF(AQ241+AQ236&gt;0,1,0)+IF(AR241+AR236&gt;0,1,0)+IF(AS241+AS236&gt;0,1,0),AK242)</f>
        <v>0</v>
      </c>
      <c r="AL246" s="133">
        <f t="shared" ref="AL246" si="4193">IF(OR($B241=$B247,AK246=0,(AL242-AR246+AP246)&lt;=0),0,(AL242-AR246+AP246)/AK246)</f>
        <v>0</v>
      </c>
      <c r="AM246" s="137">
        <f t="shared" ref="AM246" si="4194">IF(AL246*(7-AK243)&lt;=0,0,AL246*(7-AK243))</f>
        <v>0</v>
      </c>
      <c r="AN246" s="311">
        <f t="shared" ref="AN246" si="4195">ROUND(IF(OR(AL243-AL246*(7-AK243)+AQ246&lt;0,$B241=$B247,AL246&lt;=0,AL243=0),0,IF(AL243-AL246*(7-AK243)+AQ246&gt;AR246-AP246+AQ246,AR246-AP246+AQ246,AL243-AL246*(7-AK243)+AQ246)),1)</f>
        <v>0</v>
      </c>
      <c r="AO246" s="312"/>
      <c r="AP246" s="139">
        <f t="shared" ref="AP246" si="4196">IF(OR($B241=$B247,AK242=0),0,IF($B241=$B235,AK241,$F241))</f>
        <v>0</v>
      </c>
      <c r="AQ246" s="30">
        <f t="shared" ref="AQ246" si="4197">IF(OR($B241=$B247,AK246=0),0,$G243-$G242)</f>
        <v>0</v>
      </c>
      <c r="AR246" s="134">
        <f t="shared" ref="AR246" si="4198">IF(OR($B241=$B247,AK246=0),0,AK245)</f>
        <v>0</v>
      </c>
      <c r="AS246" s="138">
        <f t="shared" ref="AS246" si="4199">IF($B241=$B247,0,AL243)</f>
        <v>0</v>
      </c>
      <c r="AT246" s="176">
        <f t="shared" ref="AT246" si="4200">IF($B235=$B241,IF(AV241+AV236&gt;0,1,0)+IF(AW241+AW236&gt;0,1,0)+IF(AX241+AX236&gt;0,1,0)+IF(AY241+AY236&gt;0,1,0)+IF(AZ241+AZ236&gt;0,1,0)+IF(BA241+BA236&gt;0,1,0)+IF(BB241+BB236&gt;0,1,0),AT242)</f>
        <v>0</v>
      </c>
      <c r="AU246" s="133">
        <f t="shared" ref="AU246" si="4201">IF(OR($B241=$B247,AT246=0,(AU242-BA246+AY246)&lt;=0),0,(AU242-BA246+AY246)/AT246)</f>
        <v>0</v>
      </c>
      <c r="AV246" s="137">
        <f t="shared" ref="AV246" si="4202">IF(AU246*(7-AT243)&lt;=0,0,AU246*(7-AT243))</f>
        <v>0</v>
      </c>
      <c r="AW246" s="311">
        <f t="shared" ref="AW246" si="4203">ROUND(IF(OR(AU243-AU246*(7-AT243)+AZ246&lt;0,$B241=$B247,AU246&lt;=0,AU243=0),0,IF(AU243-AU246*(7-AT243)+AZ246&gt;BA246-AY246+AZ246,BA246-AY246+AZ246,AU243-AU246*(7-AT243)+AZ246)),1)</f>
        <v>0</v>
      </c>
      <c r="AX246" s="312"/>
      <c r="AY246" s="139">
        <f t="shared" ref="AY246" si="4204">IF(OR($B241=$B247,AT242=0),0,IF($B241=$B235,AT241,$F241))</f>
        <v>0</v>
      </c>
      <c r="AZ246" s="30">
        <f t="shared" ref="AZ246" si="4205">IF(OR($B241=$B247,AT246=0),0,$G243-$G242)</f>
        <v>0</v>
      </c>
      <c r="BA246" s="134">
        <f t="shared" ref="BA246" si="4206">IF(OR($B241=$B247,AT246=0),0,AT245)</f>
        <v>0</v>
      </c>
      <c r="BB246" s="138">
        <f t="shared" ref="BB246" si="4207">IF($B241=$B247,0,AU243)</f>
        <v>0</v>
      </c>
    </row>
    <row r="247" spans="1:54" ht="15.75" x14ac:dyDescent="0.2">
      <c r="A247" s="1">
        <f t="shared" ref="A247" si="4208">IF(B247="","1. Niewypełnione",B247)</f>
        <v>0</v>
      </c>
      <c r="B247" s="320">
        <f>luty!B247</f>
        <v>0</v>
      </c>
      <c r="C247" s="321">
        <f>luty!C247</f>
        <v>0</v>
      </c>
      <c r="D247" s="321">
        <f>luty!D247</f>
        <v>0</v>
      </c>
      <c r="E247" s="321">
        <f>luty!E247</f>
        <v>0</v>
      </c>
      <c r="F247" s="177">
        <f>luty!F247</f>
        <v>18</v>
      </c>
      <c r="G247" s="185">
        <f>luty!G247</f>
        <v>18</v>
      </c>
      <c r="H247" s="177"/>
      <c r="I247" s="192">
        <f t="shared" ref="I247:I251" si="4209">K247+T247+AC247+AL247+AU247</f>
        <v>0</v>
      </c>
      <c r="J247" s="186">
        <f t="shared" ref="J247" si="4210">IF(OR($B247=$B253,J250=0),0,ROUND((K248+P252)/J250,0))</f>
        <v>0</v>
      </c>
      <c r="K247" s="51">
        <f t="shared" ref="K247:K248" si="4211">SUM(L247:R247)</f>
        <v>0</v>
      </c>
      <c r="L247" s="52">
        <f>luty!L247</f>
        <v>0</v>
      </c>
      <c r="M247" s="52">
        <f>luty!M247</f>
        <v>0</v>
      </c>
      <c r="N247" s="52">
        <f>luty!N247</f>
        <v>0</v>
      </c>
      <c r="O247" s="52">
        <f>luty!O247</f>
        <v>0</v>
      </c>
      <c r="P247" s="53">
        <f>luty!P247</f>
        <v>0</v>
      </c>
      <c r="Q247" s="54">
        <f>luty!Q247</f>
        <v>0</v>
      </c>
      <c r="R247" s="55">
        <f>luty!R247</f>
        <v>0</v>
      </c>
      <c r="S247" s="188">
        <f t="shared" ref="S247" si="4212">IF(OR($B247=$B253,S250=0),0,ROUND((T248+Y252)/S250,0))</f>
        <v>0</v>
      </c>
      <c r="T247" s="51">
        <f t="shared" ref="T247:T248" si="4213">SUM(U247:AA247)</f>
        <v>0</v>
      </c>
      <c r="U247" s="52">
        <f>luty!U247</f>
        <v>0</v>
      </c>
      <c r="V247" s="52">
        <f>luty!V247</f>
        <v>0</v>
      </c>
      <c r="W247" s="52">
        <f>luty!W247</f>
        <v>0</v>
      </c>
      <c r="X247" s="52">
        <f>luty!X247</f>
        <v>0</v>
      </c>
      <c r="Y247" s="53">
        <f>luty!Y247</f>
        <v>0</v>
      </c>
      <c r="Z247" s="54">
        <f>luty!Z247</f>
        <v>0</v>
      </c>
      <c r="AA247" s="55">
        <f>luty!AA247</f>
        <v>0</v>
      </c>
      <c r="AB247" s="188">
        <f t="shared" ref="AB247" si="4214">IF(OR($B247=$B253,AB250=0),0,ROUND((AC248+AH252)/AB250,0))</f>
        <v>0</v>
      </c>
      <c r="AC247" s="51">
        <f t="shared" ref="AC247:AC248" si="4215">SUM(AD247:AJ247)</f>
        <v>0</v>
      </c>
      <c r="AD247" s="52">
        <f>luty!AD247</f>
        <v>0</v>
      </c>
      <c r="AE247" s="52">
        <f>luty!AE247</f>
        <v>0</v>
      </c>
      <c r="AF247" s="52">
        <f>luty!AF247</f>
        <v>0</v>
      </c>
      <c r="AG247" s="52">
        <f>luty!AG247</f>
        <v>0</v>
      </c>
      <c r="AH247" s="53">
        <f>luty!AH247</f>
        <v>0</v>
      </c>
      <c r="AI247" s="54">
        <f>luty!AI247</f>
        <v>0</v>
      </c>
      <c r="AJ247" s="55">
        <f>luty!AJ247</f>
        <v>0</v>
      </c>
      <c r="AK247" s="188">
        <f t="shared" ref="AK247" si="4216">IF(OR($B247=$B253,AK250=0),0,ROUND((AL248+AQ252)/AK250,0))</f>
        <v>0</v>
      </c>
      <c r="AL247" s="51">
        <f t="shared" ref="AL247:AL248" si="4217">SUM(AM247:AS247)</f>
        <v>0</v>
      </c>
      <c r="AM247" s="52">
        <f>luty!AM247</f>
        <v>0</v>
      </c>
      <c r="AN247" s="52">
        <f>luty!AN247</f>
        <v>0</v>
      </c>
      <c r="AO247" s="52">
        <f>luty!AO247</f>
        <v>0</v>
      </c>
      <c r="AP247" s="52">
        <f>luty!AP247</f>
        <v>0</v>
      </c>
      <c r="AQ247" s="53">
        <f>luty!AQ247</f>
        <v>0</v>
      </c>
      <c r="AR247" s="54">
        <f>luty!AR247</f>
        <v>0</v>
      </c>
      <c r="AS247" s="55">
        <f>luty!AS247</f>
        <v>0</v>
      </c>
      <c r="AT247" s="188">
        <f t="shared" ref="AT247" si="4218">IF(OR($B247=$B253,AT250=0),0,ROUND((AU248+AZ252)/AT250,0))</f>
        <v>0</v>
      </c>
      <c r="AU247" s="51">
        <f t="shared" ref="AU247:AU248" si="4219">SUM(AV247:BB247)</f>
        <v>0</v>
      </c>
      <c r="AV247" s="52">
        <f t="shared" ref="AV247" si="4220">IF(SUM($AM$9:$AS$9)=SUM($AV$9:$BB$9),AM247,IF(AND(SUM($AV$9:$BB$9)&gt;42,SUM($AV$9:$BB$9)&lt;49),AM247,0))</f>
        <v>0</v>
      </c>
      <c r="AW247" s="52">
        <f t="shared" ref="AW247" si="4221">IF(SUM($AM$9:$AS$9)=SUM($AV$9:$BB$9),AN247,IF(AND(SUM($AV$9:$BB$9)&gt;42,SUM($AV$9:$BB$9)&lt;49),AN247,0))</f>
        <v>0</v>
      </c>
      <c r="AX247" s="52">
        <f t="shared" ref="AX247" si="4222">IF(SUM($AM$9:$AS$9)=SUM($AV$9:$BB$9),AO247,IF(AND(SUM($AV$9:$BB$9)&gt;42,SUM($AV$9:$BB$9)&lt;49),AO247,0))</f>
        <v>0</v>
      </c>
      <c r="AY247" s="52">
        <f t="shared" ref="AY247" si="4223">IF(SUM($AM$9:$AS$9)=SUM($AV$9:$BB$9),AP247,IF(AND(SUM($AV$9:$BB$9)&gt;42,SUM($AV$9:$BB$9)&lt;49),AP247,0))</f>
        <v>0</v>
      </c>
      <c r="AZ247" s="53">
        <f t="shared" ref="AZ247" si="4224">IF(SUM($AM$9:$AS$9)=SUM($AV$9:$BB$9),AQ247,IF(AND(SUM($AV$9:$BB$9)&gt;42,SUM($AV$9:$BB$9)&lt;49),AQ247,0))</f>
        <v>0</v>
      </c>
      <c r="BA247" s="54">
        <f t="shared" ref="BA247" si="4225">IF(SUM($AM$9:$AS$9)=SUM($AV$9:$BB$9),AR247,IF(AND(SUM($AV$9:$BB$9)&gt;42,SUM($AV$9:$BB$9)&lt;49),AR247,0))</f>
        <v>0</v>
      </c>
      <c r="BB247" s="55">
        <f t="shared" ref="BB247" si="4226">IF(SUM($AM$9:$AS$9)=SUM($AV$9:$BB$9),AS247,IF(AND(SUM($AV$9:$BB$9)&gt;42,SUM($AV$9:$BB$9)&lt;49),AS247,0))</f>
        <v>0</v>
      </c>
    </row>
    <row r="248" spans="1:54" ht="12.75" hidden="1" customHeight="1" x14ac:dyDescent="0.2">
      <c r="B248" s="93"/>
      <c r="C248" s="94"/>
      <c r="D248" s="95"/>
      <c r="E248" s="115"/>
      <c r="F248" s="140" t="b">
        <f t="shared" ref="F248" si="4227">IF($B241=$B247,OR(F242,G247&lt;F247),G247&lt;F247)</f>
        <v>0</v>
      </c>
      <c r="G248" s="189">
        <f t="shared" ref="G248" si="4228">IF(AND($B241=$B247,$B241&lt;&gt;"",$B241&lt;&gt;0),G247+G242,G247)</f>
        <v>18</v>
      </c>
      <c r="H248" s="120"/>
      <c r="I248" s="165">
        <f t="shared" si="4209"/>
        <v>0</v>
      </c>
      <c r="J248" s="194">
        <f t="shared" ref="J248" si="4229">7-COUNTIF(L247:R247,0)-COUNTIF(L247:R247,"")</f>
        <v>0</v>
      </c>
      <c r="K248" s="22">
        <f t="shared" si="4211"/>
        <v>0</v>
      </c>
      <c r="L248" s="35">
        <f t="shared" ref="L248:R248" si="4230">IF($B241=$B247,L247+L242,L247)</f>
        <v>0</v>
      </c>
      <c r="M248" s="35">
        <f t="shared" si="4230"/>
        <v>0</v>
      </c>
      <c r="N248" s="35">
        <f t="shared" si="4230"/>
        <v>0</v>
      </c>
      <c r="O248" s="35">
        <f t="shared" si="4230"/>
        <v>0</v>
      </c>
      <c r="P248" s="36">
        <f t="shared" si="4230"/>
        <v>0</v>
      </c>
      <c r="Q248" s="37">
        <f t="shared" si="4230"/>
        <v>0</v>
      </c>
      <c r="R248" s="38">
        <f t="shared" si="4230"/>
        <v>0</v>
      </c>
      <c r="S248" s="194">
        <f t="shared" ref="S248" si="4231">7-COUNTIF(U247:AA247,0)-COUNTIF(U247:AA247,"")</f>
        <v>0</v>
      </c>
      <c r="T248" s="22">
        <f t="shared" si="4213"/>
        <v>0</v>
      </c>
      <c r="U248" s="35">
        <f t="shared" ref="U248:AA248" si="4232">IF($B241=$B247,U247+U242,U247)</f>
        <v>0</v>
      </c>
      <c r="V248" s="35">
        <f t="shared" si="4232"/>
        <v>0</v>
      </c>
      <c r="W248" s="35">
        <f t="shared" si="4232"/>
        <v>0</v>
      </c>
      <c r="X248" s="35">
        <f t="shared" si="4232"/>
        <v>0</v>
      </c>
      <c r="Y248" s="36">
        <f t="shared" si="4232"/>
        <v>0</v>
      </c>
      <c r="Z248" s="37">
        <f t="shared" si="4232"/>
        <v>0</v>
      </c>
      <c r="AA248" s="38">
        <f t="shared" si="4232"/>
        <v>0</v>
      </c>
      <c r="AB248" s="194">
        <f t="shared" ref="AB248" si="4233">7-COUNTIF(AD247:AJ247,0)-COUNTIF(AD247:AJ247,"")</f>
        <v>0</v>
      </c>
      <c r="AC248" s="22">
        <f t="shared" si="4215"/>
        <v>0</v>
      </c>
      <c r="AD248" s="35">
        <f t="shared" ref="AD248:AJ248" si="4234">IF($B241=$B247,AD247+AD242,AD247)</f>
        <v>0</v>
      </c>
      <c r="AE248" s="35">
        <f t="shared" si="4234"/>
        <v>0</v>
      </c>
      <c r="AF248" s="35">
        <f t="shared" si="4234"/>
        <v>0</v>
      </c>
      <c r="AG248" s="35">
        <f t="shared" si="4234"/>
        <v>0</v>
      </c>
      <c r="AH248" s="36">
        <f t="shared" si="4234"/>
        <v>0</v>
      </c>
      <c r="AI248" s="37">
        <f t="shared" si="4234"/>
        <v>0</v>
      </c>
      <c r="AJ248" s="38">
        <f t="shared" si="4234"/>
        <v>0</v>
      </c>
      <c r="AK248" s="194">
        <f t="shared" ref="AK248" si="4235">7-COUNTIF(AM247:AS247,0)-COUNTIF(AM247:AS247,"")</f>
        <v>0</v>
      </c>
      <c r="AL248" s="22">
        <f t="shared" si="4217"/>
        <v>0</v>
      </c>
      <c r="AM248" s="35">
        <f t="shared" ref="AM248:AS248" si="4236">IF($B241=$B247,AM247+AM242,AM247)</f>
        <v>0</v>
      </c>
      <c r="AN248" s="35">
        <f t="shared" si="4236"/>
        <v>0</v>
      </c>
      <c r="AO248" s="35">
        <f t="shared" si="4236"/>
        <v>0</v>
      </c>
      <c r="AP248" s="35">
        <f t="shared" si="4236"/>
        <v>0</v>
      </c>
      <c r="AQ248" s="36">
        <f t="shared" si="4236"/>
        <v>0</v>
      </c>
      <c r="AR248" s="37">
        <f t="shared" si="4236"/>
        <v>0</v>
      </c>
      <c r="AS248" s="38">
        <f t="shared" si="4236"/>
        <v>0</v>
      </c>
      <c r="AT248" s="194">
        <f t="shared" ref="AT248" si="4237">7-COUNTIF(AV247:BB247,0)-COUNTIF(AV247:BB247,"")</f>
        <v>0</v>
      </c>
      <c r="AU248" s="22">
        <f t="shared" si="4219"/>
        <v>0</v>
      </c>
      <c r="AV248" s="35">
        <f t="shared" ref="AV248:BB248" si="4238">IF($B241=$B247,AV247+AV242,AV247)</f>
        <v>0</v>
      </c>
      <c r="AW248" s="35">
        <f t="shared" si="4238"/>
        <v>0</v>
      </c>
      <c r="AX248" s="35">
        <f t="shared" si="4238"/>
        <v>0</v>
      </c>
      <c r="AY248" s="35">
        <f t="shared" si="4238"/>
        <v>0</v>
      </c>
      <c r="AZ248" s="36">
        <f t="shared" si="4238"/>
        <v>0</v>
      </c>
      <c r="BA248" s="37">
        <f t="shared" si="4238"/>
        <v>0</v>
      </c>
      <c r="BB248" s="38">
        <f t="shared" si="4238"/>
        <v>0</v>
      </c>
    </row>
    <row r="249" spans="1:54" ht="15" hidden="1" customHeight="1" x14ac:dyDescent="0.2">
      <c r="B249" s="116"/>
      <c r="C249" s="117"/>
      <c r="D249" s="118"/>
      <c r="E249" s="119"/>
      <c r="F249" s="92"/>
      <c r="G249" s="190">
        <f t="shared" ref="G249" si="4239">IF(AND($B241=$B247,$B241&lt;&gt;"",$B241&lt;&gt;0),F247+G243,F247)</f>
        <v>18</v>
      </c>
      <c r="H249" s="121"/>
      <c r="I249" s="165">
        <f t="shared" si="4209"/>
        <v>0</v>
      </c>
      <c r="J249" s="195">
        <f t="shared" ref="J249" si="4240">IF($B247=$B241,COUNTIF(L249:R249,0),COUNTIF(L250:R250,0)+COUNTIF(L250:R250,""))</f>
        <v>7</v>
      </c>
      <c r="K249" s="39">
        <f t="shared" ref="K249:R249" si="4241">IF($B241=$B247,K250+K243,K250)</f>
        <v>0</v>
      </c>
      <c r="L249" s="40">
        <f t="shared" si="4241"/>
        <v>0</v>
      </c>
      <c r="M249" s="40">
        <f t="shared" si="4241"/>
        <v>0</v>
      </c>
      <c r="N249" s="40">
        <f t="shared" si="4241"/>
        <v>0</v>
      </c>
      <c r="O249" s="40">
        <f t="shared" si="4241"/>
        <v>0</v>
      </c>
      <c r="P249" s="41">
        <f t="shared" si="4241"/>
        <v>0</v>
      </c>
      <c r="Q249" s="42">
        <f t="shared" si="4241"/>
        <v>0</v>
      </c>
      <c r="R249" s="43">
        <f t="shared" si="4241"/>
        <v>0</v>
      </c>
      <c r="S249" s="195">
        <f t="shared" ref="S249" si="4242">IF($B247=$B241,COUNTIF(U249:AA249,0),COUNTIF(U250:AA250,0)+COUNTIF(U250:AA250,""))</f>
        <v>7</v>
      </c>
      <c r="T249" s="39">
        <f t="shared" ref="T249:AA249" si="4243">IF($B241=$B247,T250+T243,T250)</f>
        <v>0</v>
      </c>
      <c r="U249" s="40">
        <f t="shared" si="4243"/>
        <v>0</v>
      </c>
      <c r="V249" s="40">
        <f t="shared" si="4243"/>
        <v>0</v>
      </c>
      <c r="W249" s="40">
        <f t="shared" si="4243"/>
        <v>0</v>
      </c>
      <c r="X249" s="40">
        <f t="shared" si="4243"/>
        <v>0</v>
      </c>
      <c r="Y249" s="41">
        <f t="shared" si="4243"/>
        <v>0</v>
      </c>
      <c r="Z249" s="42">
        <f t="shared" si="4243"/>
        <v>0</v>
      </c>
      <c r="AA249" s="43">
        <f t="shared" si="4243"/>
        <v>0</v>
      </c>
      <c r="AB249" s="195">
        <f t="shared" ref="AB249" si="4244">IF($B247=$B241,COUNTIF(AD249:AJ249,0),COUNTIF(AD250:AJ250,0)+COUNTIF(AD250:AJ250,""))</f>
        <v>7</v>
      </c>
      <c r="AC249" s="39">
        <f t="shared" ref="AC249:AJ249" si="4245">IF($B241=$B247,AC250+AC243,AC250)</f>
        <v>0</v>
      </c>
      <c r="AD249" s="40">
        <f t="shared" si="4245"/>
        <v>0</v>
      </c>
      <c r="AE249" s="40">
        <f t="shared" si="4245"/>
        <v>0</v>
      </c>
      <c r="AF249" s="40">
        <f t="shared" si="4245"/>
        <v>0</v>
      </c>
      <c r="AG249" s="40">
        <f t="shared" si="4245"/>
        <v>0</v>
      </c>
      <c r="AH249" s="41">
        <f t="shared" si="4245"/>
        <v>0</v>
      </c>
      <c r="AI249" s="42">
        <f t="shared" si="4245"/>
        <v>0</v>
      </c>
      <c r="AJ249" s="43">
        <f t="shared" si="4245"/>
        <v>0</v>
      </c>
      <c r="AK249" s="195">
        <f t="shared" ref="AK249" si="4246">IF($B247=$B241,COUNTIF(AM249:AS249,0),COUNTIF(AM250:AS250,0)+COUNTIF(AM250:AS250,""))</f>
        <v>7</v>
      </c>
      <c r="AL249" s="39">
        <f t="shared" ref="AL249:AS249" si="4247">IF($B241=$B247,AL250+AL243,AL250)</f>
        <v>0</v>
      </c>
      <c r="AM249" s="40">
        <f t="shared" si="4247"/>
        <v>0</v>
      </c>
      <c r="AN249" s="40">
        <f t="shared" si="4247"/>
        <v>0</v>
      </c>
      <c r="AO249" s="40">
        <f t="shared" si="4247"/>
        <v>0</v>
      </c>
      <c r="AP249" s="40">
        <f t="shared" si="4247"/>
        <v>0</v>
      </c>
      <c r="AQ249" s="41">
        <f t="shared" si="4247"/>
        <v>0</v>
      </c>
      <c r="AR249" s="42">
        <f t="shared" si="4247"/>
        <v>0</v>
      </c>
      <c r="AS249" s="43">
        <f t="shared" si="4247"/>
        <v>0</v>
      </c>
      <c r="AT249" s="195">
        <f t="shared" ref="AT249" si="4248">IF($B247=$B241,COUNTIF(AV249:BB249,0),COUNTIF(AV250:BB250,0)+COUNTIF(AV250:BB250,""))</f>
        <v>7</v>
      </c>
      <c r="AU249" s="39">
        <f t="shared" ref="AU249:BB249" si="4249">IF($B241=$B247,AU250+AU243,AU250)</f>
        <v>0</v>
      </c>
      <c r="AV249" s="40">
        <f t="shared" si="4249"/>
        <v>0</v>
      </c>
      <c r="AW249" s="40">
        <f t="shared" si="4249"/>
        <v>0</v>
      </c>
      <c r="AX249" s="40">
        <f t="shared" si="4249"/>
        <v>0</v>
      </c>
      <c r="AY249" s="40">
        <f t="shared" si="4249"/>
        <v>0</v>
      </c>
      <c r="AZ249" s="41">
        <f t="shared" si="4249"/>
        <v>0</v>
      </c>
      <c r="BA249" s="42">
        <f t="shared" si="4249"/>
        <v>0</v>
      </c>
      <c r="BB249" s="43">
        <f t="shared" si="4249"/>
        <v>0</v>
      </c>
    </row>
    <row r="250" spans="1:54" ht="15.75" customHeight="1" x14ac:dyDescent="0.2">
      <c r="A250" s="1">
        <f t="shared" ref="A250" si="4250">A247</f>
        <v>0</v>
      </c>
      <c r="B250" s="313">
        <f t="shared" ref="B250" si="4251">B244+1</f>
        <v>39</v>
      </c>
      <c r="C250" s="314"/>
      <c r="D250" s="314"/>
      <c r="E250" s="314"/>
      <c r="F250" s="31"/>
      <c r="G250" s="183"/>
      <c r="H250" s="122">
        <f t="shared" ref="H250" si="4252">5-COUNTIF(AU247,0)-COUNTIF(AL247,0)-COUNTIF(AC247,0)-COUNTIF(T247,0)-COUNTIF(K247,0)</f>
        <v>0</v>
      </c>
      <c r="I250" s="165">
        <f t="shared" si="4209"/>
        <v>0</v>
      </c>
      <c r="J250" s="187">
        <f t="shared" ref="J250" si="4253">IF($B247=$B241,J244+IF($F247&lt;&gt;$G247,(K247+$G249-$G248)/$F247,K247/$F247),IF($F247&lt;&gt;G247,(K247+$G249-$G248)/$F247,K247/$F247))</f>
        <v>0</v>
      </c>
      <c r="K250" s="7">
        <f t="shared" ref="K250:K251" si="4254">SUM(L250:R250)</f>
        <v>0</v>
      </c>
      <c r="L250" s="26">
        <f t="shared" ref="L250:R250" si="4255">L247</f>
        <v>0</v>
      </c>
      <c r="M250" s="26">
        <f t="shared" si="4255"/>
        <v>0</v>
      </c>
      <c r="N250" s="26">
        <f t="shared" si="4255"/>
        <v>0</v>
      </c>
      <c r="O250" s="26">
        <f t="shared" si="4255"/>
        <v>0</v>
      </c>
      <c r="P250" s="26">
        <f t="shared" si="4255"/>
        <v>0</v>
      </c>
      <c r="Q250" s="29">
        <f t="shared" si="4255"/>
        <v>0</v>
      </c>
      <c r="R250" s="23">
        <f t="shared" si="4255"/>
        <v>0</v>
      </c>
      <c r="S250" s="187">
        <f t="shared" ref="S250" si="4256">IF($B247=$B241,S244+IF($F247&lt;&gt;$G247,(T247+$G249-$G248)/$F247,T247/$F247),IF($F247&lt;&gt;P247,(T247+$G249-$G248)/$F247,T247/$F247))</f>
        <v>0</v>
      </c>
      <c r="T250" s="7">
        <f t="shared" ref="T250:T251" si="4257">SUM(U250:AA250)</f>
        <v>0</v>
      </c>
      <c r="U250" s="26">
        <f t="shared" ref="U250:AA250" si="4258">U247</f>
        <v>0</v>
      </c>
      <c r="V250" s="26">
        <f t="shared" si="4258"/>
        <v>0</v>
      </c>
      <c r="W250" s="26">
        <f t="shared" si="4258"/>
        <v>0</v>
      </c>
      <c r="X250" s="26">
        <f t="shared" si="4258"/>
        <v>0</v>
      </c>
      <c r="Y250" s="113">
        <f t="shared" si="4258"/>
        <v>0</v>
      </c>
      <c r="Z250" s="29">
        <f t="shared" si="4258"/>
        <v>0</v>
      </c>
      <c r="AA250" s="23">
        <f t="shared" si="4258"/>
        <v>0</v>
      </c>
      <c r="AB250" s="187">
        <f t="shared" ref="AB250" si="4259">IF($B247=$B241,AB244+IF($F247&lt;&gt;$G247,(AC247+$G249-$G248)/$F247,AC247/$F247),IF($F247&lt;&gt;Y247,(AC247+$G249-$G248)/$F247,AC247/$F247))</f>
        <v>0</v>
      </c>
      <c r="AC250" s="7">
        <f t="shared" ref="AC250:AC251" si="4260">SUM(AD250:AJ250)</f>
        <v>0</v>
      </c>
      <c r="AD250" s="26">
        <f t="shared" ref="AD250:AJ250" si="4261">AD247</f>
        <v>0</v>
      </c>
      <c r="AE250" s="26">
        <f t="shared" si="4261"/>
        <v>0</v>
      </c>
      <c r="AF250" s="26">
        <f t="shared" si="4261"/>
        <v>0</v>
      </c>
      <c r="AG250" s="26">
        <f t="shared" si="4261"/>
        <v>0</v>
      </c>
      <c r="AH250" s="113">
        <f t="shared" si="4261"/>
        <v>0</v>
      </c>
      <c r="AI250" s="29">
        <f t="shared" si="4261"/>
        <v>0</v>
      </c>
      <c r="AJ250" s="23">
        <f t="shared" si="4261"/>
        <v>0</v>
      </c>
      <c r="AK250" s="187">
        <f t="shared" ref="AK250" si="4262">IF($B247=$B241,AK244+IF($F247&lt;&gt;$G247,(AL247+$G249-$G248)/$F247,AL247/$F247),IF($F247&lt;&gt;AH247,(AL247+$G249-$G248)/$F247,AL247/$F247))</f>
        <v>0</v>
      </c>
      <c r="AL250" s="7">
        <f t="shared" ref="AL250:AL251" si="4263">SUM(AM250:AS250)</f>
        <v>0</v>
      </c>
      <c r="AM250" s="26">
        <f t="shared" ref="AM250:AS250" si="4264">AM247</f>
        <v>0</v>
      </c>
      <c r="AN250" s="26">
        <f t="shared" si="4264"/>
        <v>0</v>
      </c>
      <c r="AO250" s="26">
        <f t="shared" si="4264"/>
        <v>0</v>
      </c>
      <c r="AP250" s="26">
        <f t="shared" si="4264"/>
        <v>0</v>
      </c>
      <c r="AQ250" s="113">
        <f t="shared" si="4264"/>
        <v>0</v>
      </c>
      <c r="AR250" s="29">
        <f t="shared" si="4264"/>
        <v>0</v>
      </c>
      <c r="AS250" s="23">
        <f t="shared" si="4264"/>
        <v>0</v>
      </c>
      <c r="AT250" s="187">
        <f t="shared" ref="AT250" si="4265">IF($B247=$B241,AT244+IF($F247&lt;&gt;$G247,(AU247+$G249-$G248)/$F247,AU247/$F247),IF($F247&lt;&gt;AQ247,(AU247+$G249-$G248)/$F247,AU247/$F247))</f>
        <v>0</v>
      </c>
      <c r="AU250" s="7">
        <f t="shared" ref="AU250:AU251" si="4266">SUM(AV250:BB250)</f>
        <v>0</v>
      </c>
      <c r="AV250" s="6">
        <f t="shared" ref="AV250" si="4267">IF(SUM($AM$9:$AS$9)=SUM($AV$9:$BB$9),AV247,IF(AND(SUM($AV$9:$BB$9)&gt;42,SUM($AV$9:$BB$9)&lt;49),AV247,0))</f>
        <v>0</v>
      </c>
      <c r="AW250" s="6">
        <f t="shared" ref="AW250:BB250" si="4268">IF(SUM($AM$9:$AS$9)=SUM($AV$9:$BB$9),AW247,IF(AND(SUM($AV$9:$BB$9)&gt;42,SUM($AV$9:$BB$9)&lt;49),AW247,0))</f>
        <v>0</v>
      </c>
      <c r="AX250" s="6">
        <f t="shared" si="4268"/>
        <v>0</v>
      </c>
      <c r="AY250" s="6">
        <f t="shared" si="4268"/>
        <v>0</v>
      </c>
      <c r="AZ250" s="26">
        <f t="shared" si="4268"/>
        <v>0</v>
      </c>
      <c r="BA250" s="29">
        <f t="shared" si="4268"/>
        <v>0</v>
      </c>
      <c r="BB250" s="23">
        <f t="shared" si="4268"/>
        <v>0</v>
      </c>
    </row>
    <row r="251" spans="1:54" ht="15.75" customHeight="1" x14ac:dyDescent="0.2">
      <c r="A251" s="1">
        <f t="shared" ref="A251:A252" si="4269">A250</f>
        <v>0</v>
      </c>
      <c r="B251" s="313"/>
      <c r="C251" s="314"/>
      <c r="D251" s="314"/>
      <c r="E251" s="314"/>
      <c r="F251" s="31"/>
      <c r="G251" s="183"/>
      <c r="H251" s="123">
        <f t="shared" ref="H251" si="4270">IF($B247=$B241,H245+F251,$F251)</f>
        <v>0</v>
      </c>
      <c r="I251" s="165">
        <f t="shared" si="4209"/>
        <v>0</v>
      </c>
      <c r="J251" s="141">
        <f t="shared" ref="J251" si="4271">IF($H250=0,0,IF($B241=$B247,IF($H252&gt;0,$H252+J245,K247+J245),IF($H252&gt;0,$H252,K247)))</f>
        <v>0</v>
      </c>
      <c r="K251" s="7">
        <f t="shared" si="4254"/>
        <v>0</v>
      </c>
      <c r="L251" s="6"/>
      <c r="M251" s="6"/>
      <c r="N251" s="6"/>
      <c r="O251" s="6"/>
      <c r="P251" s="26"/>
      <c r="Q251" s="29"/>
      <c r="R251" s="23"/>
      <c r="S251" s="141">
        <f t="shared" ref="S251" si="4272">IF($H250=0,0,IF($B241=$B247,IF($H252&gt;0,$H252+S245,T247+S245),IF($H252&gt;0,$H252,T247)))</f>
        <v>0</v>
      </c>
      <c r="T251" s="7">
        <f t="shared" si="4257"/>
        <v>0</v>
      </c>
      <c r="U251" s="6"/>
      <c r="V251" s="6"/>
      <c r="W251" s="6"/>
      <c r="X251" s="6"/>
      <c r="Y251" s="26"/>
      <c r="Z251" s="29"/>
      <c r="AA251" s="23"/>
      <c r="AB251" s="141">
        <f t="shared" ref="AB251" si="4273">IF($H250=0,0,IF($B241=$B247,IF($H252&gt;0,$H252+AB245,AC247+AB245),IF($H252&gt;0,$H252,AC247)))</f>
        <v>0</v>
      </c>
      <c r="AC251" s="7">
        <f t="shared" si="4260"/>
        <v>0</v>
      </c>
      <c r="AD251" s="6"/>
      <c r="AE251" s="6"/>
      <c r="AF251" s="6"/>
      <c r="AG251" s="6"/>
      <c r="AH251" s="26"/>
      <c r="AI251" s="29"/>
      <c r="AJ251" s="23"/>
      <c r="AK251" s="141">
        <f t="shared" ref="AK251" si="4274">IF($H250=0,0,IF($B241=$B247,IF($H252&gt;0,$H252+AK245,AL247+AK245),IF($H252&gt;0,$H252,AL247)))</f>
        <v>0</v>
      </c>
      <c r="AL251" s="7">
        <f t="shared" si="4263"/>
        <v>0</v>
      </c>
      <c r="AM251" s="6"/>
      <c r="AN251" s="6"/>
      <c r="AO251" s="6"/>
      <c r="AP251" s="6"/>
      <c r="AQ251" s="26"/>
      <c r="AR251" s="29"/>
      <c r="AS251" s="23"/>
      <c r="AT251" s="141">
        <f t="shared" ref="AT251" si="4275">IF($H250=0,0,IF($B241=$B247,IF($H252&gt;0,$H252+AT245,AU247+AT245),IF($H252&gt;0,$H252,AU247)))</f>
        <v>0</v>
      </c>
      <c r="AU251" s="7">
        <f t="shared" si="4266"/>
        <v>0</v>
      </c>
      <c r="AV251" s="6"/>
      <c r="AW251" s="6"/>
      <c r="AX251" s="6"/>
      <c r="AY251" s="6"/>
      <c r="AZ251" s="26"/>
      <c r="BA251" s="29"/>
      <c r="BB251" s="23"/>
    </row>
    <row r="252" spans="1:54" ht="18.75" customHeight="1" thickBot="1" x14ac:dyDescent="0.25">
      <c r="A252" s="1">
        <f t="shared" si="4269"/>
        <v>0</v>
      </c>
      <c r="B252" s="323" t="str">
        <f>IF(B247="",Wydruk!$AE$6,IF(J248=0,Wydruk!$AE$7,IF(AND(G248&lt;G249,B247&lt;&gt;$B253),Wydruk!$AE$13,IF(AND($B247=$B241,$B247&lt;&gt;$B253),IF(OR(OR(J252&lt;4,J252&gt;5),OR(S252&lt;4,S252&gt;5),OR(AB252&lt;4,AB252&gt;5),OR(AK252&lt;4,AK252&gt;5),OR(AND(AT252&lt;4,AT252&gt;0),AT252&gt;5)),Wydruk!$AE$8,Wydruk!$AE$9),IF($B247=$B253,IF($F251&lt;&gt;0,Wydruk!$AE$12,Wydruk!$AE$10),IF(OR(OR(J248&lt;4,J248&gt;5),OR(S248&lt;4,S248&gt;5),OR(AB248&lt;4,AB248&gt;5),OR(AK248&lt;4,AK248&gt;5),OR(AND(AT248&lt;4,AT248&gt;0),AT248&gt;5)),Wydruk!$AE$8,Wydruk!$AE$11))))))</f>
        <v>Uzupełnij liczby godzin tygodniowego planu</v>
      </c>
      <c r="C252" s="324"/>
      <c r="D252" s="324"/>
      <c r="E252" s="324"/>
      <c r="F252" s="173">
        <f>luty!F252</f>
        <v>0</v>
      </c>
      <c r="G252" s="184">
        <f>luty!G252</f>
        <v>0</v>
      </c>
      <c r="H252" s="191">
        <f t="shared" ref="H252" si="4276">IF(OR($G252=0,$F252=0,$G252="",$F252=""),0,$G252/$F252)</f>
        <v>0</v>
      </c>
      <c r="I252" s="193"/>
      <c r="J252" s="176">
        <f t="shared" ref="J252" si="4277">IF($B241=$B247,IF(L247+L242&gt;0,1,0)+IF(M247+M242&gt;0,1,0)+IF(N247+N242&gt;0,1,0)+IF(O247+O242&gt;0,1,0)+IF(P247+P242&gt;0,1,0)+IF(Q247+Q242&gt;0,1,0)+IF(R247+R242&gt;0,1,0),J248)</f>
        <v>0</v>
      </c>
      <c r="K252" s="133">
        <f t="shared" ref="K252" si="4278">IF(OR($B247=$B253,J252=0,(K248-Q252+O252)&lt;=0),0,(K248-Q252+O252)/J252)</f>
        <v>0</v>
      </c>
      <c r="L252" s="137">
        <f t="shared" ref="L252" si="4279">IF(K252*(7-J249)&lt;=0,0,K252*(7-J249))</f>
        <v>0</v>
      </c>
      <c r="M252" s="311">
        <f t="shared" ref="M252" si="4280">ROUND(IF(OR(K249-K252*(7-J249)+P252&lt;0,$B247=$B253,K252&lt;=0,K249=0),0,IF(K249-K252*(7-J249)+P252&gt;Q252-O252+P252,Q252-O252+P252,K249-K252*(7-J249)+P252)),1)</f>
        <v>0</v>
      </c>
      <c r="N252" s="312"/>
      <c r="O252" s="139">
        <f t="shared" ref="O252" si="4281">IF(OR($B247=$B253,J248=0),0,IF($B247=$B241,J247,$F247))</f>
        <v>0</v>
      </c>
      <c r="P252" s="30">
        <f t="shared" ref="P252" si="4282">IF(OR($B247=$B253,J252=0),0,$G249-$G248)</f>
        <v>0</v>
      </c>
      <c r="Q252" s="134">
        <f t="shared" ref="Q252" si="4283">IF(OR($B247=$B253,J252=0),0,J251)</f>
        <v>0</v>
      </c>
      <c r="R252" s="138">
        <f t="shared" ref="R252" si="4284">IF($B247=$B253,0,K249)</f>
        <v>0</v>
      </c>
      <c r="S252" s="176">
        <f t="shared" ref="S252" si="4285">IF($B241=$B247,IF(U247+U242&gt;0,1,0)+IF(V247+V242&gt;0,1,0)+IF(W247+W242&gt;0,1,0)+IF(X247+X242&gt;0,1,0)+IF(Y247+Y242&gt;0,1,0)+IF(Z247+Z242&gt;0,1,0)+IF(AA247+AA242&gt;0,1,0),S248)</f>
        <v>0</v>
      </c>
      <c r="T252" s="133">
        <f t="shared" ref="T252" si="4286">IF(OR($B247=$B253,S252=0,(T248-Z252+X252)&lt;=0),0,(T248-Z252+X252)/S252)</f>
        <v>0</v>
      </c>
      <c r="U252" s="137">
        <f t="shared" ref="U252" si="4287">IF(T252*(7-S249)&lt;=0,0,T252*(7-S249))</f>
        <v>0</v>
      </c>
      <c r="V252" s="311">
        <f t="shared" ref="V252" si="4288">ROUND(IF(OR(T249-T252*(7-S249)+Y252&lt;0,$B247=$B253,T252&lt;=0,T249=0),0,IF(T249-T252*(7-S249)+Y252&gt;Z252-X252+Y252,Z252-X252+Y252,T249-T252*(7-S249)+Y252)),1)</f>
        <v>0</v>
      </c>
      <c r="W252" s="312"/>
      <c r="X252" s="139">
        <f t="shared" ref="X252" si="4289">IF(OR($B247=$B253,S248=0),0,IF($B247=$B241,S247,$F247))</f>
        <v>0</v>
      </c>
      <c r="Y252" s="30">
        <f t="shared" ref="Y252" si="4290">IF(OR($B247=$B253,S252=0),0,$G249-$G248)</f>
        <v>0</v>
      </c>
      <c r="Z252" s="134">
        <f t="shared" ref="Z252" si="4291">IF(OR($B247=$B253,S252=0),0,S251)</f>
        <v>0</v>
      </c>
      <c r="AA252" s="138">
        <f t="shared" ref="AA252" si="4292">IF($B247=$B253,0,T249)</f>
        <v>0</v>
      </c>
      <c r="AB252" s="176">
        <f t="shared" ref="AB252" si="4293">IF($B241=$B247,IF(AD247+AD242&gt;0,1,0)+IF(AE247+AE242&gt;0,1,0)+IF(AF247+AF242&gt;0,1,0)+IF(AG247+AG242&gt;0,1,0)+IF(AH247+AH242&gt;0,1,0)+IF(AI247+AI242&gt;0,1,0)+IF(AJ247+AJ242&gt;0,1,0),AB248)</f>
        <v>0</v>
      </c>
      <c r="AC252" s="133">
        <f t="shared" ref="AC252" si="4294">IF(OR($B247=$B253,AB252=0,(AC248-AI252+AG252)&lt;=0),0,(AC248-AI252+AG252)/AB252)</f>
        <v>0</v>
      </c>
      <c r="AD252" s="137">
        <f t="shared" ref="AD252" si="4295">IF(AC252*(7-AB249)&lt;=0,0,AC252*(7-AB249))</f>
        <v>0</v>
      </c>
      <c r="AE252" s="311">
        <f t="shared" ref="AE252" si="4296">ROUND(IF(OR(AC249-AC252*(7-AB249)+AH252&lt;0,$B247=$B253,AC252&lt;=0,AC249=0),0,IF(AC249-AC252*(7-AB249)+AH252&gt;AI252-AG252+AH252,AI252-AG252+AH252,AC249-AC252*(7-AB249)+AH252)),1)</f>
        <v>0</v>
      </c>
      <c r="AF252" s="312"/>
      <c r="AG252" s="139">
        <f t="shared" ref="AG252" si="4297">IF(OR($B247=$B253,AB248=0),0,IF($B247=$B241,AB247,$F247))</f>
        <v>0</v>
      </c>
      <c r="AH252" s="30">
        <f t="shared" ref="AH252" si="4298">IF(OR($B247=$B253,AB252=0),0,$G249-$G248)</f>
        <v>0</v>
      </c>
      <c r="AI252" s="134">
        <f t="shared" ref="AI252" si="4299">IF(OR($B247=$B253,AB252=0),0,AB251)</f>
        <v>0</v>
      </c>
      <c r="AJ252" s="138">
        <f t="shared" ref="AJ252" si="4300">IF($B247=$B253,0,AC249)</f>
        <v>0</v>
      </c>
      <c r="AK252" s="176">
        <f t="shared" ref="AK252" si="4301">IF($B241=$B247,IF(AM247+AM242&gt;0,1,0)+IF(AN247+AN242&gt;0,1,0)+IF(AO247+AO242&gt;0,1,0)+IF(AP247+AP242&gt;0,1,0)+IF(AQ247+AQ242&gt;0,1,0)+IF(AR247+AR242&gt;0,1,0)+IF(AS247+AS242&gt;0,1,0),AK248)</f>
        <v>0</v>
      </c>
      <c r="AL252" s="133">
        <f t="shared" ref="AL252" si="4302">IF(OR($B247=$B253,AK252=0,(AL248-AR252+AP252)&lt;=0),0,(AL248-AR252+AP252)/AK252)</f>
        <v>0</v>
      </c>
      <c r="AM252" s="137">
        <f t="shared" ref="AM252" si="4303">IF(AL252*(7-AK249)&lt;=0,0,AL252*(7-AK249))</f>
        <v>0</v>
      </c>
      <c r="AN252" s="311">
        <f t="shared" ref="AN252" si="4304">ROUND(IF(OR(AL249-AL252*(7-AK249)+AQ252&lt;0,$B247=$B253,AL252&lt;=0,AL249=0),0,IF(AL249-AL252*(7-AK249)+AQ252&gt;AR252-AP252+AQ252,AR252-AP252+AQ252,AL249-AL252*(7-AK249)+AQ252)),1)</f>
        <v>0</v>
      </c>
      <c r="AO252" s="312"/>
      <c r="AP252" s="139">
        <f t="shared" ref="AP252" si="4305">IF(OR($B247=$B253,AK248=0),0,IF($B247=$B241,AK247,$F247))</f>
        <v>0</v>
      </c>
      <c r="AQ252" s="30">
        <f t="shared" ref="AQ252" si="4306">IF(OR($B247=$B253,AK252=0),0,$G249-$G248)</f>
        <v>0</v>
      </c>
      <c r="AR252" s="134">
        <f t="shared" ref="AR252" si="4307">IF(OR($B247=$B253,AK252=0),0,AK251)</f>
        <v>0</v>
      </c>
      <c r="AS252" s="138">
        <f t="shared" ref="AS252" si="4308">IF($B247=$B253,0,AL249)</f>
        <v>0</v>
      </c>
      <c r="AT252" s="176">
        <f t="shared" ref="AT252" si="4309">IF($B241=$B247,IF(AV247+AV242&gt;0,1,0)+IF(AW247+AW242&gt;0,1,0)+IF(AX247+AX242&gt;0,1,0)+IF(AY247+AY242&gt;0,1,0)+IF(AZ247+AZ242&gt;0,1,0)+IF(BA247+BA242&gt;0,1,0)+IF(BB247+BB242&gt;0,1,0),AT248)</f>
        <v>0</v>
      </c>
      <c r="AU252" s="133">
        <f t="shared" ref="AU252" si="4310">IF(OR($B247=$B253,AT252=0,(AU248-BA252+AY252)&lt;=0),0,(AU248-BA252+AY252)/AT252)</f>
        <v>0</v>
      </c>
      <c r="AV252" s="137">
        <f t="shared" ref="AV252" si="4311">IF(AU252*(7-AT249)&lt;=0,0,AU252*(7-AT249))</f>
        <v>0</v>
      </c>
      <c r="AW252" s="311">
        <f t="shared" ref="AW252" si="4312">ROUND(IF(OR(AU249-AU252*(7-AT249)+AZ252&lt;0,$B247=$B253,AU252&lt;=0,AU249=0),0,IF(AU249-AU252*(7-AT249)+AZ252&gt;BA252-AY252+AZ252,BA252-AY252+AZ252,AU249-AU252*(7-AT249)+AZ252)),1)</f>
        <v>0</v>
      </c>
      <c r="AX252" s="312"/>
      <c r="AY252" s="139">
        <f t="shared" ref="AY252" si="4313">IF(OR($B247=$B253,AT248=0),0,IF($B247=$B241,AT247,$F247))</f>
        <v>0</v>
      </c>
      <c r="AZ252" s="30">
        <f t="shared" ref="AZ252" si="4314">IF(OR($B247=$B253,AT252=0),0,$G249-$G248)</f>
        <v>0</v>
      </c>
      <c r="BA252" s="134">
        <f t="shared" ref="BA252" si="4315">IF(OR($B247=$B253,AT252=0),0,AT251)</f>
        <v>0</v>
      </c>
      <c r="BB252" s="138">
        <f t="shared" ref="BB252" si="4316">IF($B247=$B253,0,AU249)</f>
        <v>0</v>
      </c>
    </row>
    <row r="253" spans="1:54" ht="15.75" x14ac:dyDescent="0.2">
      <c r="A253" s="1">
        <f t="shared" ref="A253" si="4317">IF(B253="","1. Niewypełnione",B253)</f>
        <v>0</v>
      </c>
      <c r="B253" s="320">
        <f>luty!B253</f>
        <v>0</v>
      </c>
      <c r="C253" s="321">
        <f>luty!C253</f>
        <v>0</v>
      </c>
      <c r="D253" s="321">
        <f>luty!D253</f>
        <v>0</v>
      </c>
      <c r="E253" s="321">
        <f>luty!E253</f>
        <v>0</v>
      </c>
      <c r="F253" s="177">
        <f>luty!F253</f>
        <v>18</v>
      </c>
      <c r="G253" s="185">
        <f>luty!G253</f>
        <v>18</v>
      </c>
      <c r="H253" s="177"/>
      <c r="I253" s="192">
        <f t="shared" ref="I253:I257" si="4318">K253+T253+AC253+AL253+AU253</f>
        <v>0</v>
      </c>
      <c r="J253" s="186">
        <f t="shared" ref="J253" si="4319">IF(OR($B253=$B259,J256=0),0,ROUND((K254+P258)/J256,0))</f>
        <v>0</v>
      </c>
      <c r="K253" s="51">
        <f t="shared" ref="K253:K254" si="4320">SUM(L253:R253)</f>
        <v>0</v>
      </c>
      <c r="L253" s="52">
        <f>luty!L253</f>
        <v>0</v>
      </c>
      <c r="M253" s="52">
        <f>luty!M253</f>
        <v>0</v>
      </c>
      <c r="N253" s="52">
        <f>luty!N253</f>
        <v>0</v>
      </c>
      <c r="O253" s="52">
        <f>luty!O253</f>
        <v>0</v>
      </c>
      <c r="P253" s="53">
        <f>luty!P253</f>
        <v>0</v>
      </c>
      <c r="Q253" s="54">
        <f>luty!Q253</f>
        <v>0</v>
      </c>
      <c r="R253" s="55">
        <f>luty!R253</f>
        <v>0</v>
      </c>
      <c r="S253" s="188">
        <f t="shared" ref="S253" si="4321">IF(OR($B253=$B259,S256=0),0,ROUND((T254+Y258)/S256,0))</f>
        <v>0</v>
      </c>
      <c r="T253" s="51">
        <f t="shared" ref="T253:T254" si="4322">SUM(U253:AA253)</f>
        <v>0</v>
      </c>
      <c r="U253" s="52">
        <f>luty!U253</f>
        <v>0</v>
      </c>
      <c r="V253" s="52">
        <f>luty!V253</f>
        <v>0</v>
      </c>
      <c r="W253" s="52">
        <f>luty!W253</f>
        <v>0</v>
      </c>
      <c r="X253" s="52">
        <f>luty!X253</f>
        <v>0</v>
      </c>
      <c r="Y253" s="53">
        <f>luty!Y253</f>
        <v>0</v>
      </c>
      <c r="Z253" s="54">
        <f>luty!Z253</f>
        <v>0</v>
      </c>
      <c r="AA253" s="55">
        <f>luty!AA253</f>
        <v>0</v>
      </c>
      <c r="AB253" s="188">
        <f t="shared" ref="AB253" si="4323">IF(OR($B253=$B259,AB256=0),0,ROUND((AC254+AH258)/AB256,0))</f>
        <v>0</v>
      </c>
      <c r="AC253" s="51">
        <f t="shared" ref="AC253:AC254" si="4324">SUM(AD253:AJ253)</f>
        <v>0</v>
      </c>
      <c r="AD253" s="52">
        <f>luty!AD253</f>
        <v>0</v>
      </c>
      <c r="AE253" s="52">
        <f>luty!AE253</f>
        <v>0</v>
      </c>
      <c r="AF253" s="52">
        <f>luty!AF253</f>
        <v>0</v>
      </c>
      <c r="AG253" s="52">
        <f>luty!AG253</f>
        <v>0</v>
      </c>
      <c r="AH253" s="53">
        <f>luty!AH253</f>
        <v>0</v>
      </c>
      <c r="AI253" s="54">
        <f>luty!AI253</f>
        <v>0</v>
      </c>
      <c r="AJ253" s="55">
        <f>luty!AJ253</f>
        <v>0</v>
      </c>
      <c r="AK253" s="188">
        <f t="shared" ref="AK253" si="4325">IF(OR($B253=$B259,AK256=0),0,ROUND((AL254+AQ258)/AK256,0))</f>
        <v>0</v>
      </c>
      <c r="AL253" s="51">
        <f t="shared" ref="AL253:AL254" si="4326">SUM(AM253:AS253)</f>
        <v>0</v>
      </c>
      <c r="AM253" s="52">
        <f>luty!AM253</f>
        <v>0</v>
      </c>
      <c r="AN253" s="52">
        <f>luty!AN253</f>
        <v>0</v>
      </c>
      <c r="AO253" s="52">
        <f>luty!AO253</f>
        <v>0</v>
      </c>
      <c r="AP253" s="52">
        <f>luty!AP253</f>
        <v>0</v>
      </c>
      <c r="AQ253" s="53">
        <f>luty!AQ253</f>
        <v>0</v>
      </c>
      <c r="AR253" s="54">
        <f>luty!AR253</f>
        <v>0</v>
      </c>
      <c r="AS253" s="55">
        <f>luty!AS253</f>
        <v>0</v>
      </c>
      <c r="AT253" s="188">
        <f t="shared" ref="AT253" si="4327">IF(OR($B253=$B259,AT256=0),0,ROUND((AU254+AZ258)/AT256,0))</f>
        <v>0</v>
      </c>
      <c r="AU253" s="51">
        <f t="shared" ref="AU253:AU254" si="4328">SUM(AV253:BB253)</f>
        <v>0</v>
      </c>
      <c r="AV253" s="52">
        <f t="shared" ref="AV253" si="4329">IF(SUM($AM$9:$AS$9)=SUM($AV$9:$BB$9),AM253,IF(AND(SUM($AV$9:$BB$9)&gt;42,SUM($AV$9:$BB$9)&lt;49),AM253,0))</f>
        <v>0</v>
      </c>
      <c r="AW253" s="52">
        <f t="shared" ref="AW253" si="4330">IF(SUM($AM$9:$AS$9)=SUM($AV$9:$BB$9),AN253,IF(AND(SUM($AV$9:$BB$9)&gt;42,SUM($AV$9:$BB$9)&lt;49),AN253,0))</f>
        <v>0</v>
      </c>
      <c r="AX253" s="52">
        <f t="shared" ref="AX253" si="4331">IF(SUM($AM$9:$AS$9)=SUM($AV$9:$BB$9),AO253,IF(AND(SUM($AV$9:$BB$9)&gt;42,SUM($AV$9:$BB$9)&lt;49),AO253,0))</f>
        <v>0</v>
      </c>
      <c r="AY253" s="52">
        <f t="shared" ref="AY253" si="4332">IF(SUM($AM$9:$AS$9)=SUM($AV$9:$BB$9),AP253,IF(AND(SUM($AV$9:$BB$9)&gt;42,SUM($AV$9:$BB$9)&lt;49),AP253,0))</f>
        <v>0</v>
      </c>
      <c r="AZ253" s="53">
        <f t="shared" ref="AZ253" si="4333">IF(SUM($AM$9:$AS$9)=SUM($AV$9:$BB$9),AQ253,IF(AND(SUM($AV$9:$BB$9)&gt;42,SUM($AV$9:$BB$9)&lt;49),AQ253,0))</f>
        <v>0</v>
      </c>
      <c r="BA253" s="54">
        <f t="shared" ref="BA253" si="4334">IF(SUM($AM$9:$AS$9)=SUM($AV$9:$BB$9),AR253,IF(AND(SUM($AV$9:$BB$9)&gt;42,SUM($AV$9:$BB$9)&lt;49),AR253,0))</f>
        <v>0</v>
      </c>
      <c r="BB253" s="55">
        <f t="shared" ref="BB253" si="4335">IF(SUM($AM$9:$AS$9)=SUM($AV$9:$BB$9),AS253,IF(AND(SUM($AV$9:$BB$9)&gt;42,SUM($AV$9:$BB$9)&lt;49),AS253,0))</f>
        <v>0</v>
      </c>
    </row>
    <row r="254" spans="1:54" ht="12.75" hidden="1" customHeight="1" x14ac:dyDescent="0.2">
      <c r="B254" s="93"/>
      <c r="C254" s="94"/>
      <c r="D254" s="95"/>
      <c r="E254" s="115"/>
      <c r="F254" s="140" t="b">
        <f t="shared" ref="F254" si="4336">IF($B247=$B253,OR(F248,G253&lt;F253),G253&lt;F253)</f>
        <v>0</v>
      </c>
      <c r="G254" s="189">
        <f t="shared" ref="G254" si="4337">IF(AND($B247=$B253,$B247&lt;&gt;"",$B247&lt;&gt;0),G253+G248,G253)</f>
        <v>18</v>
      </c>
      <c r="H254" s="120"/>
      <c r="I254" s="165">
        <f t="shared" si="4318"/>
        <v>0</v>
      </c>
      <c r="J254" s="194">
        <f t="shared" ref="J254" si="4338">7-COUNTIF(L253:R253,0)-COUNTIF(L253:R253,"")</f>
        <v>0</v>
      </c>
      <c r="K254" s="22">
        <f t="shared" si="4320"/>
        <v>0</v>
      </c>
      <c r="L254" s="35">
        <f t="shared" ref="L254:R254" si="4339">IF($B247=$B253,L253+L248,L253)</f>
        <v>0</v>
      </c>
      <c r="M254" s="35">
        <f t="shared" si="4339"/>
        <v>0</v>
      </c>
      <c r="N254" s="35">
        <f t="shared" si="4339"/>
        <v>0</v>
      </c>
      <c r="O254" s="35">
        <f t="shared" si="4339"/>
        <v>0</v>
      </c>
      <c r="P254" s="36">
        <f t="shared" si="4339"/>
        <v>0</v>
      </c>
      <c r="Q254" s="37">
        <f t="shared" si="4339"/>
        <v>0</v>
      </c>
      <c r="R254" s="38">
        <f t="shared" si="4339"/>
        <v>0</v>
      </c>
      <c r="S254" s="194">
        <f t="shared" ref="S254" si="4340">7-COUNTIF(U253:AA253,0)-COUNTIF(U253:AA253,"")</f>
        <v>0</v>
      </c>
      <c r="T254" s="22">
        <f t="shared" si="4322"/>
        <v>0</v>
      </c>
      <c r="U254" s="35">
        <f t="shared" ref="U254:AA254" si="4341">IF($B247=$B253,U253+U248,U253)</f>
        <v>0</v>
      </c>
      <c r="V254" s="35">
        <f t="shared" si="4341"/>
        <v>0</v>
      </c>
      <c r="W254" s="35">
        <f t="shared" si="4341"/>
        <v>0</v>
      </c>
      <c r="X254" s="35">
        <f t="shared" si="4341"/>
        <v>0</v>
      </c>
      <c r="Y254" s="36">
        <f t="shared" si="4341"/>
        <v>0</v>
      </c>
      <c r="Z254" s="37">
        <f t="shared" si="4341"/>
        <v>0</v>
      </c>
      <c r="AA254" s="38">
        <f t="shared" si="4341"/>
        <v>0</v>
      </c>
      <c r="AB254" s="194">
        <f t="shared" ref="AB254" si="4342">7-COUNTIF(AD253:AJ253,0)-COUNTIF(AD253:AJ253,"")</f>
        <v>0</v>
      </c>
      <c r="AC254" s="22">
        <f t="shared" si="4324"/>
        <v>0</v>
      </c>
      <c r="AD254" s="35">
        <f t="shared" ref="AD254:AJ254" si="4343">IF($B247=$B253,AD253+AD248,AD253)</f>
        <v>0</v>
      </c>
      <c r="AE254" s="35">
        <f t="shared" si="4343"/>
        <v>0</v>
      </c>
      <c r="AF254" s="35">
        <f t="shared" si="4343"/>
        <v>0</v>
      </c>
      <c r="AG254" s="35">
        <f t="shared" si="4343"/>
        <v>0</v>
      </c>
      <c r="AH254" s="36">
        <f t="shared" si="4343"/>
        <v>0</v>
      </c>
      <c r="AI254" s="37">
        <f t="shared" si="4343"/>
        <v>0</v>
      </c>
      <c r="AJ254" s="38">
        <f t="shared" si="4343"/>
        <v>0</v>
      </c>
      <c r="AK254" s="194">
        <f t="shared" ref="AK254" si="4344">7-COUNTIF(AM253:AS253,0)-COUNTIF(AM253:AS253,"")</f>
        <v>0</v>
      </c>
      <c r="AL254" s="22">
        <f t="shared" si="4326"/>
        <v>0</v>
      </c>
      <c r="AM254" s="35">
        <f t="shared" ref="AM254:AS254" si="4345">IF($B247=$B253,AM253+AM248,AM253)</f>
        <v>0</v>
      </c>
      <c r="AN254" s="35">
        <f t="shared" si="4345"/>
        <v>0</v>
      </c>
      <c r="AO254" s="35">
        <f t="shared" si="4345"/>
        <v>0</v>
      </c>
      <c r="AP254" s="35">
        <f t="shared" si="4345"/>
        <v>0</v>
      </c>
      <c r="AQ254" s="36">
        <f t="shared" si="4345"/>
        <v>0</v>
      </c>
      <c r="AR254" s="37">
        <f t="shared" si="4345"/>
        <v>0</v>
      </c>
      <c r="AS254" s="38">
        <f t="shared" si="4345"/>
        <v>0</v>
      </c>
      <c r="AT254" s="194">
        <f t="shared" ref="AT254" si="4346">7-COUNTIF(AV253:BB253,0)-COUNTIF(AV253:BB253,"")</f>
        <v>0</v>
      </c>
      <c r="AU254" s="22">
        <f t="shared" si="4328"/>
        <v>0</v>
      </c>
      <c r="AV254" s="35">
        <f t="shared" ref="AV254:BB254" si="4347">IF($B247=$B253,AV253+AV248,AV253)</f>
        <v>0</v>
      </c>
      <c r="AW254" s="35">
        <f t="shared" si="4347"/>
        <v>0</v>
      </c>
      <c r="AX254" s="35">
        <f t="shared" si="4347"/>
        <v>0</v>
      </c>
      <c r="AY254" s="35">
        <f t="shared" si="4347"/>
        <v>0</v>
      </c>
      <c r="AZ254" s="36">
        <f t="shared" si="4347"/>
        <v>0</v>
      </c>
      <c r="BA254" s="37">
        <f t="shared" si="4347"/>
        <v>0</v>
      </c>
      <c r="BB254" s="38">
        <f t="shared" si="4347"/>
        <v>0</v>
      </c>
    </row>
    <row r="255" spans="1:54" ht="15" hidden="1" customHeight="1" x14ac:dyDescent="0.2">
      <c r="B255" s="116"/>
      <c r="C255" s="117"/>
      <c r="D255" s="118"/>
      <c r="E255" s="119"/>
      <c r="F255" s="92"/>
      <c r="G255" s="190">
        <f t="shared" ref="G255" si="4348">IF(AND($B247=$B253,$B247&lt;&gt;"",$B247&lt;&gt;0),F253+G249,F253)</f>
        <v>18</v>
      </c>
      <c r="H255" s="121"/>
      <c r="I255" s="165">
        <f t="shared" si="4318"/>
        <v>0</v>
      </c>
      <c r="J255" s="195">
        <f t="shared" ref="J255" si="4349">IF($B253=$B247,COUNTIF(L255:R255,0),COUNTIF(L256:R256,0)+COUNTIF(L256:R256,""))</f>
        <v>7</v>
      </c>
      <c r="K255" s="39">
        <f t="shared" ref="K255:R255" si="4350">IF($B247=$B253,K256+K249,K256)</f>
        <v>0</v>
      </c>
      <c r="L255" s="40">
        <f t="shared" si="4350"/>
        <v>0</v>
      </c>
      <c r="M255" s="40">
        <f t="shared" si="4350"/>
        <v>0</v>
      </c>
      <c r="N255" s="40">
        <f t="shared" si="4350"/>
        <v>0</v>
      </c>
      <c r="O255" s="40">
        <f t="shared" si="4350"/>
        <v>0</v>
      </c>
      <c r="P255" s="41">
        <f t="shared" si="4350"/>
        <v>0</v>
      </c>
      <c r="Q255" s="42">
        <f t="shared" si="4350"/>
        <v>0</v>
      </c>
      <c r="R255" s="43">
        <f t="shared" si="4350"/>
        <v>0</v>
      </c>
      <c r="S255" s="195">
        <f t="shared" ref="S255" si="4351">IF($B253=$B247,COUNTIF(U255:AA255,0),COUNTIF(U256:AA256,0)+COUNTIF(U256:AA256,""))</f>
        <v>7</v>
      </c>
      <c r="T255" s="39">
        <f t="shared" ref="T255:AA255" si="4352">IF($B247=$B253,T256+T249,T256)</f>
        <v>0</v>
      </c>
      <c r="U255" s="40">
        <f t="shared" si="4352"/>
        <v>0</v>
      </c>
      <c r="V255" s="40">
        <f t="shared" si="4352"/>
        <v>0</v>
      </c>
      <c r="W255" s="40">
        <f t="shared" si="4352"/>
        <v>0</v>
      </c>
      <c r="X255" s="40">
        <f t="shared" si="4352"/>
        <v>0</v>
      </c>
      <c r="Y255" s="41">
        <f t="shared" si="4352"/>
        <v>0</v>
      </c>
      <c r="Z255" s="42">
        <f t="shared" si="4352"/>
        <v>0</v>
      </c>
      <c r="AA255" s="43">
        <f t="shared" si="4352"/>
        <v>0</v>
      </c>
      <c r="AB255" s="195">
        <f t="shared" ref="AB255" si="4353">IF($B253=$B247,COUNTIF(AD255:AJ255,0),COUNTIF(AD256:AJ256,0)+COUNTIF(AD256:AJ256,""))</f>
        <v>7</v>
      </c>
      <c r="AC255" s="39">
        <f t="shared" ref="AC255:AJ255" si="4354">IF($B247=$B253,AC256+AC249,AC256)</f>
        <v>0</v>
      </c>
      <c r="AD255" s="40">
        <f t="shared" si="4354"/>
        <v>0</v>
      </c>
      <c r="AE255" s="40">
        <f t="shared" si="4354"/>
        <v>0</v>
      </c>
      <c r="AF255" s="40">
        <f t="shared" si="4354"/>
        <v>0</v>
      </c>
      <c r="AG255" s="40">
        <f t="shared" si="4354"/>
        <v>0</v>
      </c>
      <c r="AH255" s="41">
        <f t="shared" si="4354"/>
        <v>0</v>
      </c>
      <c r="AI255" s="42">
        <f t="shared" si="4354"/>
        <v>0</v>
      </c>
      <c r="AJ255" s="43">
        <f t="shared" si="4354"/>
        <v>0</v>
      </c>
      <c r="AK255" s="195">
        <f t="shared" ref="AK255" si="4355">IF($B253=$B247,COUNTIF(AM255:AS255,0),COUNTIF(AM256:AS256,0)+COUNTIF(AM256:AS256,""))</f>
        <v>7</v>
      </c>
      <c r="AL255" s="39">
        <f t="shared" ref="AL255:AS255" si="4356">IF($B247=$B253,AL256+AL249,AL256)</f>
        <v>0</v>
      </c>
      <c r="AM255" s="40">
        <f t="shared" si="4356"/>
        <v>0</v>
      </c>
      <c r="AN255" s="40">
        <f t="shared" si="4356"/>
        <v>0</v>
      </c>
      <c r="AO255" s="40">
        <f t="shared" si="4356"/>
        <v>0</v>
      </c>
      <c r="AP255" s="40">
        <f t="shared" si="4356"/>
        <v>0</v>
      </c>
      <c r="AQ255" s="41">
        <f t="shared" si="4356"/>
        <v>0</v>
      </c>
      <c r="AR255" s="42">
        <f t="shared" si="4356"/>
        <v>0</v>
      </c>
      <c r="AS255" s="43">
        <f t="shared" si="4356"/>
        <v>0</v>
      </c>
      <c r="AT255" s="195">
        <f t="shared" ref="AT255" si="4357">IF($B253=$B247,COUNTIF(AV255:BB255,0),COUNTIF(AV256:BB256,0)+COUNTIF(AV256:BB256,""))</f>
        <v>7</v>
      </c>
      <c r="AU255" s="39">
        <f t="shared" ref="AU255:BB255" si="4358">IF($B247=$B253,AU256+AU249,AU256)</f>
        <v>0</v>
      </c>
      <c r="AV255" s="40">
        <f t="shared" si="4358"/>
        <v>0</v>
      </c>
      <c r="AW255" s="40">
        <f t="shared" si="4358"/>
        <v>0</v>
      </c>
      <c r="AX255" s="40">
        <f t="shared" si="4358"/>
        <v>0</v>
      </c>
      <c r="AY255" s="40">
        <f t="shared" si="4358"/>
        <v>0</v>
      </c>
      <c r="AZ255" s="41">
        <f t="shared" si="4358"/>
        <v>0</v>
      </c>
      <c r="BA255" s="42">
        <f t="shared" si="4358"/>
        <v>0</v>
      </c>
      <c r="BB255" s="43">
        <f t="shared" si="4358"/>
        <v>0</v>
      </c>
    </row>
    <row r="256" spans="1:54" ht="15.75" customHeight="1" x14ac:dyDescent="0.2">
      <c r="A256" s="1">
        <f t="shared" ref="A256" si="4359">A253</f>
        <v>0</v>
      </c>
      <c r="B256" s="313">
        <f t="shared" ref="B256" si="4360">B250+1</f>
        <v>40</v>
      </c>
      <c r="C256" s="314"/>
      <c r="D256" s="314"/>
      <c r="E256" s="314"/>
      <c r="F256" s="31"/>
      <c r="G256" s="183"/>
      <c r="H256" s="122">
        <f t="shared" ref="H256" si="4361">5-COUNTIF(AU253,0)-COUNTIF(AL253,0)-COUNTIF(AC253,0)-COUNTIF(T253,0)-COUNTIF(K253,0)</f>
        <v>0</v>
      </c>
      <c r="I256" s="165">
        <f t="shared" si="4318"/>
        <v>0</v>
      </c>
      <c r="J256" s="187">
        <f t="shared" ref="J256" si="4362">IF($B253=$B247,J250+IF($F253&lt;&gt;$G253,(K253+$G255-$G254)/$F253,K253/$F253),IF($F253&lt;&gt;G253,(K253+$G255-$G254)/$F253,K253/$F253))</f>
        <v>0</v>
      </c>
      <c r="K256" s="7">
        <f t="shared" ref="K256:K257" si="4363">SUM(L256:R256)</f>
        <v>0</v>
      </c>
      <c r="L256" s="26">
        <f t="shared" ref="L256:R256" si="4364">L253</f>
        <v>0</v>
      </c>
      <c r="M256" s="26">
        <f t="shared" si="4364"/>
        <v>0</v>
      </c>
      <c r="N256" s="26">
        <f t="shared" si="4364"/>
        <v>0</v>
      </c>
      <c r="O256" s="26">
        <f t="shared" si="4364"/>
        <v>0</v>
      </c>
      <c r="P256" s="26">
        <f t="shared" si="4364"/>
        <v>0</v>
      </c>
      <c r="Q256" s="29">
        <f t="shared" si="4364"/>
        <v>0</v>
      </c>
      <c r="R256" s="23">
        <f t="shared" si="4364"/>
        <v>0</v>
      </c>
      <c r="S256" s="187">
        <f t="shared" ref="S256" si="4365">IF($B253=$B247,S250+IF($F253&lt;&gt;$G253,(T253+$G255-$G254)/$F253,T253/$F253),IF($F253&lt;&gt;P253,(T253+$G255-$G254)/$F253,T253/$F253))</f>
        <v>0</v>
      </c>
      <c r="T256" s="7">
        <f t="shared" ref="T256:T257" si="4366">SUM(U256:AA256)</f>
        <v>0</v>
      </c>
      <c r="U256" s="26">
        <f t="shared" ref="U256:AA256" si="4367">U253</f>
        <v>0</v>
      </c>
      <c r="V256" s="26">
        <f t="shared" si="4367"/>
        <v>0</v>
      </c>
      <c r="W256" s="26">
        <f t="shared" si="4367"/>
        <v>0</v>
      </c>
      <c r="X256" s="26">
        <f t="shared" si="4367"/>
        <v>0</v>
      </c>
      <c r="Y256" s="113">
        <f t="shared" si="4367"/>
        <v>0</v>
      </c>
      <c r="Z256" s="29">
        <f t="shared" si="4367"/>
        <v>0</v>
      </c>
      <c r="AA256" s="23">
        <f t="shared" si="4367"/>
        <v>0</v>
      </c>
      <c r="AB256" s="187">
        <f t="shared" ref="AB256" si="4368">IF($B253=$B247,AB250+IF($F253&lt;&gt;$G253,(AC253+$G255-$G254)/$F253,AC253/$F253),IF($F253&lt;&gt;Y253,(AC253+$G255-$G254)/$F253,AC253/$F253))</f>
        <v>0</v>
      </c>
      <c r="AC256" s="7">
        <f t="shared" ref="AC256:AC257" si="4369">SUM(AD256:AJ256)</f>
        <v>0</v>
      </c>
      <c r="AD256" s="26">
        <f t="shared" ref="AD256:AJ256" si="4370">AD253</f>
        <v>0</v>
      </c>
      <c r="AE256" s="26">
        <f t="shared" si="4370"/>
        <v>0</v>
      </c>
      <c r="AF256" s="26">
        <f t="shared" si="4370"/>
        <v>0</v>
      </c>
      <c r="AG256" s="26">
        <f t="shared" si="4370"/>
        <v>0</v>
      </c>
      <c r="AH256" s="113">
        <f t="shared" si="4370"/>
        <v>0</v>
      </c>
      <c r="AI256" s="29">
        <f t="shared" si="4370"/>
        <v>0</v>
      </c>
      <c r="AJ256" s="23">
        <f t="shared" si="4370"/>
        <v>0</v>
      </c>
      <c r="AK256" s="187">
        <f t="shared" ref="AK256" si="4371">IF($B253=$B247,AK250+IF($F253&lt;&gt;$G253,(AL253+$G255-$G254)/$F253,AL253/$F253),IF($F253&lt;&gt;AH253,(AL253+$G255-$G254)/$F253,AL253/$F253))</f>
        <v>0</v>
      </c>
      <c r="AL256" s="7">
        <f t="shared" ref="AL256:AL257" si="4372">SUM(AM256:AS256)</f>
        <v>0</v>
      </c>
      <c r="AM256" s="26">
        <f t="shared" ref="AM256:AS256" si="4373">AM253</f>
        <v>0</v>
      </c>
      <c r="AN256" s="26">
        <f t="shared" si="4373"/>
        <v>0</v>
      </c>
      <c r="AO256" s="26">
        <f t="shared" si="4373"/>
        <v>0</v>
      </c>
      <c r="AP256" s="26">
        <f t="shared" si="4373"/>
        <v>0</v>
      </c>
      <c r="AQ256" s="113">
        <f t="shared" si="4373"/>
        <v>0</v>
      </c>
      <c r="AR256" s="29">
        <f t="shared" si="4373"/>
        <v>0</v>
      </c>
      <c r="AS256" s="23">
        <f t="shared" si="4373"/>
        <v>0</v>
      </c>
      <c r="AT256" s="187">
        <f t="shared" ref="AT256" si="4374">IF($B253=$B247,AT250+IF($F253&lt;&gt;$G253,(AU253+$G255-$G254)/$F253,AU253/$F253),IF($F253&lt;&gt;AQ253,(AU253+$G255-$G254)/$F253,AU253/$F253))</f>
        <v>0</v>
      </c>
      <c r="AU256" s="7">
        <f t="shared" ref="AU256:AU257" si="4375">SUM(AV256:BB256)</f>
        <v>0</v>
      </c>
      <c r="AV256" s="6">
        <f t="shared" ref="AV256" si="4376">IF(SUM($AM$9:$AS$9)=SUM($AV$9:$BB$9),AV253,IF(AND(SUM($AV$9:$BB$9)&gt;42,SUM($AV$9:$BB$9)&lt;49),AV253,0))</f>
        <v>0</v>
      </c>
      <c r="AW256" s="6">
        <f t="shared" ref="AW256:BB256" si="4377">IF(SUM($AM$9:$AS$9)=SUM($AV$9:$BB$9),AW253,IF(AND(SUM($AV$9:$BB$9)&gt;42,SUM($AV$9:$BB$9)&lt;49),AW253,0))</f>
        <v>0</v>
      </c>
      <c r="AX256" s="6">
        <f t="shared" si="4377"/>
        <v>0</v>
      </c>
      <c r="AY256" s="6">
        <f t="shared" si="4377"/>
        <v>0</v>
      </c>
      <c r="AZ256" s="26">
        <f t="shared" si="4377"/>
        <v>0</v>
      </c>
      <c r="BA256" s="29">
        <f t="shared" si="4377"/>
        <v>0</v>
      </c>
      <c r="BB256" s="23">
        <f t="shared" si="4377"/>
        <v>0</v>
      </c>
    </row>
    <row r="257" spans="1:54" ht="15.75" customHeight="1" x14ac:dyDescent="0.2">
      <c r="A257" s="1">
        <f t="shared" ref="A257:A258" si="4378">A256</f>
        <v>0</v>
      </c>
      <c r="B257" s="313"/>
      <c r="C257" s="314"/>
      <c r="D257" s="314"/>
      <c r="E257" s="314"/>
      <c r="F257" s="31"/>
      <c r="G257" s="183"/>
      <c r="H257" s="123">
        <f t="shared" ref="H257" si="4379">IF($B253=$B247,H251+F257,$F257)</f>
        <v>0</v>
      </c>
      <c r="I257" s="165">
        <f t="shared" si="4318"/>
        <v>0</v>
      </c>
      <c r="J257" s="141">
        <f t="shared" ref="J257" si="4380">IF($H256=0,0,IF($B247=$B253,IF($H258&gt;0,$H258+J251,K253+J251),IF($H258&gt;0,$H258,K253)))</f>
        <v>0</v>
      </c>
      <c r="K257" s="7">
        <f t="shared" si="4363"/>
        <v>0</v>
      </c>
      <c r="L257" s="6"/>
      <c r="M257" s="6"/>
      <c r="N257" s="6"/>
      <c r="O257" s="6"/>
      <c r="P257" s="26"/>
      <c r="Q257" s="29"/>
      <c r="R257" s="23"/>
      <c r="S257" s="141">
        <f t="shared" ref="S257" si="4381">IF($H256=0,0,IF($B247=$B253,IF($H258&gt;0,$H258+S251,T253+S251),IF($H258&gt;0,$H258,T253)))</f>
        <v>0</v>
      </c>
      <c r="T257" s="7">
        <f t="shared" si="4366"/>
        <v>0</v>
      </c>
      <c r="U257" s="6"/>
      <c r="V257" s="6"/>
      <c r="W257" s="6"/>
      <c r="X257" s="6"/>
      <c r="Y257" s="26"/>
      <c r="Z257" s="29"/>
      <c r="AA257" s="23"/>
      <c r="AB257" s="141">
        <f t="shared" ref="AB257" si="4382">IF($H256=0,0,IF($B247=$B253,IF($H258&gt;0,$H258+AB251,AC253+AB251),IF($H258&gt;0,$H258,AC253)))</f>
        <v>0</v>
      </c>
      <c r="AC257" s="7">
        <f t="shared" si="4369"/>
        <v>0</v>
      </c>
      <c r="AD257" s="6"/>
      <c r="AE257" s="6"/>
      <c r="AF257" s="6"/>
      <c r="AG257" s="6"/>
      <c r="AH257" s="26"/>
      <c r="AI257" s="29"/>
      <c r="AJ257" s="23"/>
      <c r="AK257" s="141">
        <f t="shared" ref="AK257" si="4383">IF($H256=0,0,IF($B247=$B253,IF($H258&gt;0,$H258+AK251,AL253+AK251),IF($H258&gt;0,$H258,AL253)))</f>
        <v>0</v>
      </c>
      <c r="AL257" s="7">
        <f t="shared" si="4372"/>
        <v>0</v>
      </c>
      <c r="AM257" s="6"/>
      <c r="AN257" s="6"/>
      <c r="AO257" s="6"/>
      <c r="AP257" s="6"/>
      <c r="AQ257" s="26"/>
      <c r="AR257" s="29"/>
      <c r="AS257" s="23"/>
      <c r="AT257" s="141">
        <f t="shared" ref="AT257" si="4384">IF($H256=0,0,IF($B247=$B253,IF($H258&gt;0,$H258+AT251,AU253+AT251),IF($H258&gt;0,$H258,AU253)))</f>
        <v>0</v>
      </c>
      <c r="AU257" s="7">
        <f t="shared" si="4375"/>
        <v>0</v>
      </c>
      <c r="AV257" s="6"/>
      <c r="AW257" s="6"/>
      <c r="AX257" s="6"/>
      <c r="AY257" s="6"/>
      <c r="AZ257" s="26"/>
      <c r="BA257" s="29"/>
      <c r="BB257" s="23"/>
    </row>
    <row r="258" spans="1:54" ht="18.75" customHeight="1" thickBot="1" x14ac:dyDescent="0.25">
      <c r="A258" s="1">
        <f t="shared" si="4378"/>
        <v>0</v>
      </c>
      <c r="B258" s="316" t="str">
        <f>IF(B253="",Wydruk!$AE$6,IF(J254=0,Wydruk!$AE$7,IF(AND(G254&lt;G255,B253&lt;&gt;$B259),Wydruk!$AE$13,IF(AND($B253=$B247,$B253&lt;&gt;$B259),IF(OR(OR(J258&lt;4,J258&gt;5),OR(S258&lt;4,S258&gt;5),OR(AB258&lt;4,AB258&gt;5),OR(AK258&lt;4,AK258&gt;5),OR(AND(AT258&lt;4,AT258&gt;0),AT258&gt;5)),Wydruk!$AE$8,Wydruk!$AE$9),IF($B253=$B259,IF($F257&lt;&gt;0,Wydruk!$AE$12,Wydruk!$AE$10),IF(OR(OR(J254&lt;4,J254&gt;5),OR(S254&lt;4,S254&gt;5),OR(AB254&lt;4,AB254&gt;5),OR(AK254&lt;4,AK254&gt;5),OR(AND(AT254&lt;4,AT254&gt;0),AT254&gt;5)),Wydruk!$AE$8,Wydruk!$AE$11))))))</f>
        <v>Uzupełnij liczby godzin tygodniowego planu</v>
      </c>
      <c r="C258" s="317"/>
      <c r="D258" s="317"/>
      <c r="E258" s="317"/>
      <c r="F258" s="203">
        <f>luty!F258</f>
        <v>0</v>
      </c>
      <c r="G258" s="204">
        <f>luty!G258</f>
        <v>0</v>
      </c>
      <c r="H258" s="205">
        <f t="shared" ref="H258" si="4385">IF(OR($G258=0,$F258=0,$G258="",$F258=""),0,$G258/$F258)</f>
        <v>0</v>
      </c>
      <c r="I258" s="206"/>
      <c r="J258" s="207">
        <f t="shared" ref="J258" si="4386">IF($B247=$B253,IF(L253+L248&gt;0,1,0)+IF(M253+M248&gt;0,1,0)+IF(N253+N248&gt;0,1,0)+IF(O253+O248&gt;0,1,0)+IF(P253+P248&gt;0,1,0)+IF(Q253+Q248&gt;0,1,0)+IF(R253+R248&gt;0,1,0),J254)</f>
        <v>0</v>
      </c>
      <c r="K258" s="208">
        <f t="shared" ref="K258" si="4387">IF(OR($B253=$B259,J258=0,(K254-Q258+O258)&lt;=0),0,(K254-Q258+O258)/J258)</f>
        <v>0</v>
      </c>
      <c r="L258" s="209">
        <f t="shared" ref="L258" si="4388">IF(K258*(7-J255)&lt;=0,0,K258*(7-J255))</f>
        <v>0</v>
      </c>
      <c r="M258" s="308">
        <f t="shared" ref="M258" si="4389">ROUND(IF(OR(K255-K258*(7-J255)+P258&lt;0,$B253=$B259,K258&lt;=0,K255=0),0,IF(K255-K258*(7-J255)+P258&gt;Q258-O258+P258,Q258-O258+P258,K255-K258*(7-J255)+P258)),1)</f>
        <v>0</v>
      </c>
      <c r="N258" s="309"/>
      <c r="O258" s="210">
        <f t="shared" ref="O258" si="4390">IF(OR($B253=$B259,J254=0),0,IF($B253=$B247,J253,$F253))</f>
        <v>0</v>
      </c>
      <c r="P258" s="211">
        <f t="shared" ref="P258" si="4391">IF(OR($B253=$B259,J258=0),0,$G255-$G254)</f>
        <v>0</v>
      </c>
      <c r="Q258" s="212">
        <f t="shared" ref="Q258" si="4392">IF(OR($B253=$B259,J258=0),0,J257)</f>
        <v>0</v>
      </c>
      <c r="R258" s="213">
        <f t="shared" ref="R258" si="4393">IF($B253=$B259,0,K255)</f>
        <v>0</v>
      </c>
      <c r="S258" s="207">
        <f t="shared" ref="S258" si="4394">IF($B247=$B253,IF(U253+U248&gt;0,1,0)+IF(V253+V248&gt;0,1,0)+IF(W253+W248&gt;0,1,0)+IF(X253+X248&gt;0,1,0)+IF(Y253+Y248&gt;0,1,0)+IF(Z253+Z248&gt;0,1,0)+IF(AA253+AA248&gt;0,1,0),S254)</f>
        <v>0</v>
      </c>
      <c r="T258" s="208">
        <f t="shared" ref="T258" si="4395">IF(OR($B253=$B259,S258=0,(T254-Z258+X258)&lt;=0),0,(T254-Z258+X258)/S258)</f>
        <v>0</v>
      </c>
      <c r="U258" s="209">
        <f t="shared" ref="U258" si="4396">IF(T258*(7-S255)&lt;=0,0,T258*(7-S255))</f>
        <v>0</v>
      </c>
      <c r="V258" s="308">
        <f t="shared" ref="V258" si="4397">ROUND(IF(OR(T255-T258*(7-S255)+Y258&lt;0,$B253=$B259,T258&lt;=0,T255=0),0,IF(T255-T258*(7-S255)+Y258&gt;Z258-X258+Y258,Z258-X258+Y258,T255-T258*(7-S255)+Y258)),1)</f>
        <v>0</v>
      </c>
      <c r="W258" s="309"/>
      <c r="X258" s="210">
        <f t="shared" ref="X258" si="4398">IF(OR($B253=$B259,S254=0),0,IF($B253=$B247,S253,$F253))</f>
        <v>0</v>
      </c>
      <c r="Y258" s="211">
        <f t="shared" ref="Y258" si="4399">IF(OR($B253=$B259,S258=0),0,$G255-$G254)</f>
        <v>0</v>
      </c>
      <c r="Z258" s="212">
        <f t="shared" ref="Z258" si="4400">IF(OR($B253=$B259,S258=0),0,S257)</f>
        <v>0</v>
      </c>
      <c r="AA258" s="213">
        <f t="shared" ref="AA258" si="4401">IF($B253=$B259,0,T255)</f>
        <v>0</v>
      </c>
      <c r="AB258" s="207">
        <f t="shared" ref="AB258" si="4402">IF($B247=$B253,IF(AD253+AD248&gt;0,1,0)+IF(AE253+AE248&gt;0,1,0)+IF(AF253+AF248&gt;0,1,0)+IF(AG253+AG248&gt;0,1,0)+IF(AH253+AH248&gt;0,1,0)+IF(AI253+AI248&gt;0,1,0)+IF(AJ253+AJ248&gt;0,1,0),AB254)</f>
        <v>0</v>
      </c>
      <c r="AC258" s="208">
        <f t="shared" ref="AC258" si="4403">IF(OR($B253=$B259,AB258=0,(AC254-AI258+AG258)&lt;=0),0,(AC254-AI258+AG258)/AB258)</f>
        <v>0</v>
      </c>
      <c r="AD258" s="209">
        <f t="shared" ref="AD258" si="4404">IF(AC258*(7-AB255)&lt;=0,0,AC258*(7-AB255))</f>
        <v>0</v>
      </c>
      <c r="AE258" s="308">
        <f t="shared" ref="AE258" si="4405">ROUND(IF(OR(AC255-AC258*(7-AB255)+AH258&lt;0,$B253=$B259,AC258&lt;=0,AC255=0),0,IF(AC255-AC258*(7-AB255)+AH258&gt;AI258-AG258+AH258,AI258-AG258+AH258,AC255-AC258*(7-AB255)+AH258)),1)</f>
        <v>0</v>
      </c>
      <c r="AF258" s="309"/>
      <c r="AG258" s="210">
        <f t="shared" ref="AG258" si="4406">IF(OR($B253=$B259,AB254=0),0,IF($B253=$B247,AB253,$F253))</f>
        <v>0</v>
      </c>
      <c r="AH258" s="211">
        <f t="shared" ref="AH258" si="4407">IF(OR($B253=$B259,AB258=0),0,$G255-$G254)</f>
        <v>0</v>
      </c>
      <c r="AI258" s="212">
        <f t="shared" ref="AI258" si="4408">IF(OR($B253=$B259,AB258=0),0,AB257)</f>
        <v>0</v>
      </c>
      <c r="AJ258" s="213">
        <f t="shared" ref="AJ258" si="4409">IF($B253=$B259,0,AC255)</f>
        <v>0</v>
      </c>
      <c r="AK258" s="207">
        <f t="shared" ref="AK258" si="4410">IF($B247=$B253,IF(AM253+AM248&gt;0,1,0)+IF(AN253+AN248&gt;0,1,0)+IF(AO253+AO248&gt;0,1,0)+IF(AP253+AP248&gt;0,1,0)+IF(AQ253+AQ248&gt;0,1,0)+IF(AR253+AR248&gt;0,1,0)+IF(AS253+AS248&gt;0,1,0),AK254)</f>
        <v>0</v>
      </c>
      <c r="AL258" s="208">
        <f t="shared" ref="AL258" si="4411">IF(OR($B253=$B259,AK258=0,(AL254-AR258+AP258)&lt;=0),0,(AL254-AR258+AP258)/AK258)</f>
        <v>0</v>
      </c>
      <c r="AM258" s="209">
        <f t="shared" ref="AM258" si="4412">IF(AL258*(7-AK255)&lt;=0,0,AL258*(7-AK255))</f>
        <v>0</v>
      </c>
      <c r="AN258" s="308">
        <f t="shared" ref="AN258" si="4413">ROUND(IF(OR(AL255-AL258*(7-AK255)+AQ258&lt;0,$B253=$B259,AL258&lt;=0,AL255=0),0,IF(AL255-AL258*(7-AK255)+AQ258&gt;AR258-AP258+AQ258,AR258-AP258+AQ258,AL255-AL258*(7-AK255)+AQ258)),1)</f>
        <v>0</v>
      </c>
      <c r="AO258" s="309"/>
      <c r="AP258" s="210">
        <f t="shared" ref="AP258" si="4414">IF(OR($B253=$B259,AK254=0),0,IF($B253=$B247,AK253,$F253))</f>
        <v>0</v>
      </c>
      <c r="AQ258" s="211">
        <f t="shared" ref="AQ258" si="4415">IF(OR($B253=$B259,AK258=0),0,$G255-$G254)</f>
        <v>0</v>
      </c>
      <c r="AR258" s="212">
        <f t="shared" ref="AR258" si="4416">IF(OR($B253=$B259,AK258=0),0,AK257)</f>
        <v>0</v>
      </c>
      <c r="AS258" s="213">
        <f t="shared" ref="AS258" si="4417">IF($B253=$B259,0,AL255)</f>
        <v>0</v>
      </c>
      <c r="AT258" s="207">
        <f t="shared" ref="AT258" si="4418">IF($B247=$B253,IF(AV253+AV248&gt;0,1,0)+IF(AW253+AW248&gt;0,1,0)+IF(AX253+AX248&gt;0,1,0)+IF(AY253+AY248&gt;0,1,0)+IF(AZ253+AZ248&gt;0,1,0)+IF(BA253+BA248&gt;0,1,0)+IF(BB253+BB248&gt;0,1,0),AT254)</f>
        <v>0</v>
      </c>
      <c r="AU258" s="208">
        <f t="shared" ref="AU258" si="4419">IF(OR($B253=$B259,AT258=0,(AU254-BA258+AY258)&lt;=0),0,(AU254-BA258+AY258)/AT258)</f>
        <v>0</v>
      </c>
      <c r="AV258" s="209">
        <f t="shared" ref="AV258" si="4420">IF(AU258*(7-AT255)&lt;=0,0,AU258*(7-AT255))</f>
        <v>0</v>
      </c>
      <c r="AW258" s="308">
        <f t="shared" ref="AW258" si="4421">ROUND(IF(OR(AU255-AU258*(7-AT255)+AZ258&lt;0,$B253=$B259,AU258&lt;=0,AU255=0),0,IF(AU255-AU258*(7-AT255)+AZ258&gt;BA258-AY258+AZ258,BA258-AY258+AZ258,AU255-AU258*(7-AT255)+AZ258)),1)</f>
        <v>0</v>
      </c>
      <c r="AX258" s="309"/>
      <c r="AY258" s="210">
        <f t="shared" ref="AY258" si="4422">IF(OR($B253=$B259,AT254=0),0,IF($B253=$B247,AT253,$F253))</f>
        <v>0</v>
      </c>
      <c r="AZ258" s="211">
        <f t="shared" ref="AZ258" si="4423">IF(OR($B253=$B259,AT258=0),0,$G255-$G254)</f>
        <v>0</v>
      </c>
      <c r="BA258" s="212">
        <f t="shared" ref="BA258" si="4424">IF(OR($B253=$B259,AT258=0),0,AT257)</f>
        <v>0</v>
      </c>
      <c r="BB258" s="213">
        <f t="shared" ref="BB258" si="4425">IF($B253=$B259,0,AU255)</f>
        <v>0</v>
      </c>
    </row>
    <row r="259" spans="1:54" ht="15.75" x14ac:dyDescent="0.2">
      <c r="A259" s="1" t="str">
        <f t="shared" ref="A259" si="4426">IF(B259="","1. Niewypełnione",B259)</f>
        <v>1. Niewypełnione</v>
      </c>
      <c r="B259" s="318"/>
      <c r="C259" s="318"/>
      <c r="D259" s="318"/>
      <c r="E259" s="318"/>
      <c r="F259" s="226"/>
      <c r="G259" s="226"/>
      <c r="H259" s="226"/>
      <c r="I259" s="214"/>
      <c r="J259" s="227"/>
      <c r="K259" s="228"/>
      <c r="L259" s="229"/>
      <c r="M259" s="229"/>
      <c r="N259" s="229"/>
      <c r="O259" s="229"/>
      <c r="P259" s="229"/>
      <c r="Q259" s="229"/>
      <c r="R259" s="229"/>
      <c r="S259" s="227"/>
      <c r="T259" s="228"/>
      <c r="U259" s="229"/>
      <c r="V259" s="229"/>
      <c r="W259" s="229"/>
      <c r="X259" s="229"/>
      <c r="Y259" s="229"/>
      <c r="Z259" s="229"/>
      <c r="AA259" s="229"/>
      <c r="AB259" s="227"/>
      <c r="AC259" s="228"/>
      <c r="AD259" s="229"/>
      <c r="AE259" s="229"/>
      <c r="AF259" s="229"/>
      <c r="AG259" s="229"/>
      <c r="AH259" s="229"/>
      <c r="AI259" s="229"/>
      <c r="AJ259" s="229"/>
      <c r="AK259" s="227"/>
      <c r="AL259" s="228"/>
      <c r="AM259" s="229"/>
      <c r="AN259" s="229"/>
      <c r="AO259" s="229"/>
      <c r="AP259" s="229"/>
      <c r="AQ259" s="229"/>
      <c r="AR259" s="229"/>
      <c r="AS259" s="229"/>
      <c r="AT259" s="227"/>
      <c r="AU259" s="228"/>
      <c r="AV259" s="229"/>
      <c r="AW259" s="229"/>
      <c r="AX259" s="229"/>
      <c r="AY259" s="229"/>
      <c r="AZ259" s="229"/>
      <c r="BA259" s="229"/>
      <c r="BB259" s="229"/>
    </row>
    <row r="260" spans="1:54" ht="12.75" hidden="1" customHeight="1" x14ac:dyDescent="0.2">
      <c r="B260" s="215"/>
      <c r="C260" s="215"/>
      <c r="D260" s="216"/>
      <c r="E260" s="230"/>
      <c r="F260" s="217"/>
      <c r="G260" s="218"/>
      <c r="H260" s="224"/>
      <c r="I260" s="219"/>
      <c r="J260" s="231"/>
      <c r="K260" s="219"/>
      <c r="L260" s="232"/>
      <c r="M260" s="232"/>
      <c r="N260" s="232"/>
      <c r="O260" s="232"/>
      <c r="P260" s="232"/>
      <c r="Q260" s="232"/>
      <c r="R260" s="232"/>
      <c r="S260" s="231"/>
      <c r="T260" s="219"/>
      <c r="U260" s="232"/>
      <c r="V260" s="232"/>
      <c r="W260" s="232"/>
      <c r="X260" s="232"/>
      <c r="Y260" s="232"/>
      <c r="Z260" s="232"/>
      <c r="AA260" s="232"/>
      <c r="AB260" s="231"/>
      <c r="AC260" s="219"/>
      <c r="AD260" s="232"/>
      <c r="AE260" s="232"/>
      <c r="AF260" s="232"/>
      <c r="AG260" s="232"/>
      <c r="AH260" s="232"/>
      <c r="AI260" s="232"/>
      <c r="AJ260" s="232"/>
      <c r="AK260" s="231"/>
      <c r="AL260" s="219"/>
      <c r="AM260" s="232"/>
      <c r="AN260" s="232"/>
      <c r="AO260" s="232"/>
      <c r="AP260" s="232"/>
      <c r="AQ260" s="232"/>
      <c r="AR260" s="232"/>
      <c r="AS260" s="232"/>
      <c r="AT260" s="231"/>
      <c r="AU260" s="219"/>
      <c r="AV260" s="232"/>
      <c r="AW260" s="232"/>
      <c r="AX260" s="232"/>
      <c r="AY260" s="232"/>
      <c r="AZ260" s="232"/>
      <c r="BA260" s="232"/>
      <c r="BB260" s="232"/>
    </row>
    <row r="261" spans="1:54" ht="15" hidden="1" customHeight="1" x14ac:dyDescent="0.2">
      <c r="B261" s="220"/>
      <c r="C261" s="221"/>
      <c r="D261" s="222"/>
      <c r="E261" s="218"/>
      <c r="F261" s="56"/>
      <c r="G261" s="223"/>
      <c r="H261" s="224"/>
      <c r="I261" s="219"/>
      <c r="J261" s="233"/>
      <c r="K261" s="232"/>
      <c r="L261" s="232"/>
      <c r="M261" s="232"/>
      <c r="N261" s="232"/>
      <c r="O261" s="232"/>
      <c r="P261" s="232"/>
      <c r="Q261" s="232"/>
      <c r="R261" s="232"/>
      <c r="S261" s="233"/>
      <c r="T261" s="232"/>
      <c r="U261" s="232"/>
      <c r="V261" s="232"/>
      <c r="W261" s="232"/>
      <c r="X261" s="232"/>
      <c r="Y261" s="232"/>
      <c r="Z261" s="232"/>
      <c r="AA261" s="232"/>
      <c r="AB261" s="233"/>
      <c r="AC261" s="232"/>
      <c r="AD261" s="232"/>
      <c r="AE261" s="232"/>
      <c r="AF261" s="232"/>
      <c r="AG261" s="232"/>
      <c r="AH261" s="232"/>
      <c r="AI261" s="232"/>
      <c r="AJ261" s="232"/>
      <c r="AK261" s="233"/>
      <c r="AL261" s="232"/>
      <c r="AM261" s="232"/>
      <c r="AN261" s="232"/>
      <c r="AO261" s="232"/>
      <c r="AP261" s="232"/>
      <c r="AQ261" s="232"/>
      <c r="AR261" s="232"/>
      <c r="AS261" s="232"/>
      <c r="AT261" s="233"/>
      <c r="AU261" s="232"/>
      <c r="AV261" s="232"/>
      <c r="AW261" s="232"/>
      <c r="AX261" s="232"/>
      <c r="AY261" s="232"/>
      <c r="AZ261" s="232"/>
      <c r="BA261" s="232"/>
      <c r="BB261" s="232"/>
    </row>
    <row r="262" spans="1:54" ht="15.75" customHeight="1" x14ac:dyDescent="0.2">
      <c r="A262" s="1" t="str">
        <f t="shared" ref="A262" si="4427">A259</f>
        <v>1. Niewypełnione</v>
      </c>
      <c r="B262" s="319"/>
      <c r="C262" s="322"/>
      <c r="D262" s="322"/>
      <c r="E262" s="322"/>
      <c r="F262" s="234"/>
      <c r="G262" s="234"/>
      <c r="H262" s="235"/>
      <c r="I262" s="219"/>
      <c r="J262" s="236"/>
      <c r="K262" s="237"/>
      <c r="L262" s="238"/>
      <c r="M262" s="238"/>
      <c r="N262" s="238"/>
      <c r="O262" s="238"/>
      <c r="P262" s="238"/>
      <c r="Q262" s="238"/>
      <c r="R262" s="238"/>
      <c r="S262" s="236"/>
      <c r="T262" s="237"/>
      <c r="U262" s="238"/>
      <c r="V262" s="238"/>
      <c r="W262" s="238"/>
      <c r="X262" s="238"/>
      <c r="Y262" s="238"/>
      <c r="Z262" s="238"/>
      <c r="AA262" s="238"/>
      <c r="AB262" s="236"/>
      <c r="AC262" s="237"/>
      <c r="AD262" s="238"/>
      <c r="AE262" s="238"/>
      <c r="AF262" s="238"/>
      <c r="AG262" s="238"/>
      <c r="AH262" s="238"/>
      <c r="AI262" s="238"/>
      <c r="AJ262" s="238"/>
      <c r="AK262" s="236"/>
      <c r="AL262" s="237"/>
      <c r="AM262" s="238"/>
      <c r="AN262" s="238"/>
      <c r="AO262" s="238"/>
      <c r="AP262" s="238"/>
      <c r="AQ262" s="238"/>
      <c r="AR262" s="238"/>
      <c r="AS262" s="238"/>
      <c r="AT262" s="236"/>
      <c r="AU262" s="237"/>
      <c r="AV262" s="238"/>
      <c r="AW262" s="238"/>
      <c r="AX262" s="238"/>
      <c r="AY262" s="238"/>
      <c r="AZ262" s="238"/>
      <c r="BA262" s="238"/>
      <c r="BB262" s="238"/>
    </row>
    <row r="263" spans="1:54" ht="15.75" customHeight="1" x14ac:dyDescent="0.2">
      <c r="A263" s="1" t="str">
        <f t="shared" ref="A263:A264" si="4428">A262</f>
        <v>1. Niewypełnione</v>
      </c>
      <c r="B263" s="319"/>
      <c r="C263" s="322"/>
      <c r="D263" s="322"/>
      <c r="E263" s="322"/>
      <c r="F263" s="234"/>
      <c r="G263" s="234"/>
      <c r="H263" s="239"/>
      <c r="I263" s="219"/>
      <c r="J263" s="240"/>
      <c r="K263" s="237"/>
      <c r="L263" s="238"/>
      <c r="M263" s="238"/>
      <c r="N263" s="238"/>
      <c r="O263" s="238"/>
      <c r="P263" s="238"/>
      <c r="Q263" s="238"/>
      <c r="R263" s="238"/>
      <c r="S263" s="240"/>
      <c r="T263" s="237"/>
      <c r="U263" s="238"/>
      <c r="V263" s="238"/>
      <c r="W263" s="238"/>
      <c r="X263" s="238"/>
      <c r="Y263" s="238"/>
      <c r="Z263" s="238"/>
      <c r="AA263" s="238"/>
      <c r="AB263" s="240"/>
      <c r="AC263" s="237"/>
      <c r="AD263" s="238"/>
      <c r="AE263" s="238"/>
      <c r="AF263" s="238"/>
      <c r="AG263" s="238"/>
      <c r="AH263" s="238"/>
      <c r="AI263" s="238"/>
      <c r="AJ263" s="238"/>
      <c r="AK263" s="240"/>
      <c r="AL263" s="237"/>
      <c r="AM263" s="238"/>
      <c r="AN263" s="238"/>
      <c r="AO263" s="238"/>
      <c r="AP263" s="238"/>
      <c r="AQ263" s="238"/>
      <c r="AR263" s="238"/>
      <c r="AS263" s="238"/>
      <c r="AT263" s="240"/>
      <c r="AU263" s="237"/>
      <c r="AV263" s="238"/>
      <c r="AW263" s="238"/>
      <c r="AX263" s="238"/>
      <c r="AY263" s="238"/>
      <c r="AZ263" s="238"/>
      <c r="BA263" s="238"/>
      <c r="BB263" s="238"/>
    </row>
    <row r="264" spans="1:54" ht="18.75" customHeight="1" x14ac:dyDescent="0.2">
      <c r="A264" s="1" t="str">
        <f t="shared" si="4428"/>
        <v>1. Niewypełnione</v>
      </c>
      <c r="B264" s="315"/>
      <c r="C264" s="315"/>
      <c r="D264" s="315"/>
      <c r="E264" s="315"/>
      <c r="F264" s="241"/>
      <c r="G264" s="242"/>
      <c r="H264" s="225"/>
      <c r="I264" s="224"/>
      <c r="J264" s="243"/>
      <c r="K264" s="244"/>
      <c r="L264" s="219"/>
      <c r="M264" s="310"/>
      <c r="N264" s="310"/>
      <c r="O264" s="239"/>
      <c r="P264" s="219"/>
      <c r="Q264" s="219"/>
      <c r="R264" s="245"/>
      <c r="S264" s="243"/>
      <c r="T264" s="244"/>
      <c r="U264" s="219"/>
      <c r="V264" s="310"/>
      <c r="W264" s="310"/>
      <c r="X264" s="239"/>
      <c r="Y264" s="219"/>
      <c r="Z264" s="219"/>
      <c r="AA264" s="245"/>
      <c r="AB264" s="243"/>
      <c r="AC264" s="244"/>
      <c r="AD264" s="219"/>
      <c r="AE264" s="310"/>
      <c r="AF264" s="310"/>
      <c r="AG264" s="239"/>
      <c r="AH264" s="219"/>
      <c r="AI264" s="219"/>
      <c r="AJ264" s="245"/>
      <c r="AK264" s="243"/>
      <c r="AL264" s="244"/>
      <c r="AM264" s="219"/>
      <c r="AN264" s="310"/>
      <c r="AO264" s="310"/>
      <c r="AP264" s="239"/>
      <c r="AQ264" s="219"/>
      <c r="AR264" s="219"/>
      <c r="AS264" s="245"/>
      <c r="AT264" s="243"/>
      <c r="AU264" s="244"/>
      <c r="AV264" s="219"/>
      <c r="AW264" s="310"/>
      <c r="AX264" s="310"/>
      <c r="AY264" s="239"/>
      <c r="AZ264" s="219"/>
      <c r="BA264" s="219"/>
      <c r="BB264" s="245"/>
    </row>
  </sheetData>
  <sheetProtection password="B0EE" sheet="1" formatCells="0" autoFilter="0"/>
  <autoFilter ref="A12:BB264">
    <filterColumn colId="0" showButton="0">
      <customFilters>
        <customFilter operator="notEqual" val=" "/>
      </customFilters>
    </filterColumn>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autoFilter>
  <mergeCells count="439">
    <mergeCell ref="B259:E259"/>
    <mergeCell ref="B262:B263"/>
    <mergeCell ref="B264:E264"/>
    <mergeCell ref="C262:E263"/>
    <mergeCell ref="M264:N264"/>
    <mergeCell ref="V264:W264"/>
    <mergeCell ref="AE264:AF264"/>
    <mergeCell ref="AN264:AO264"/>
    <mergeCell ref="AW264:AX264"/>
    <mergeCell ref="B253:E253"/>
    <mergeCell ref="B256:B257"/>
    <mergeCell ref="B258:E258"/>
    <mergeCell ref="C256:E257"/>
    <mergeCell ref="M258:N258"/>
    <mergeCell ref="V258:W258"/>
    <mergeCell ref="AE258:AF258"/>
    <mergeCell ref="AN258:AO258"/>
    <mergeCell ref="AW258:AX258"/>
    <mergeCell ref="V246:W246"/>
    <mergeCell ref="AE246:AF246"/>
    <mergeCell ref="AN246:AO246"/>
    <mergeCell ref="AW246:AX246"/>
    <mergeCell ref="M252:N252"/>
    <mergeCell ref="V252:W252"/>
    <mergeCell ref="AE252:AF252"/>
    <mergeCell ref="AN252:AO252"/>
    <mergeCell ref="AW252:AX252"/>
    <mergeCell ref="B247:E247"/>
    <mergeCell ref="B250:B251"/>
    <mergeCell ref="B252:E252"/>
    <mergeCell ref="C250:E251"/>
    <mergeCell ref="B241:E241"/>
    <mergeCell ref="B244:B245"/>
    <mergeCell ref="B246:E246"/>
    <mergeCell ref="C244:E245"/>
    <mergeCell ref="M246:N246"/>
    <mergeCell ref="B235:E235"/>
    <mergeCell ref="B238:B239"/>
    <mergeCell ref="B240:E240"/>
    <mergeCell ref="C238:E239"/>
    <mergeCell ref="M240:N240"/>
    <mergeCell ref="V240:W240"/>
    <mergeCell ref="AE240:AF240"/>
    <mergeCell ref="AN240:AO240"/>
    <mergeCell ref="AW240:AX240"/>
    <mergeCell ref="V228:W228"/>
    <mergeCell ref="AE228:AF228"/>
    <mergeCell ref="AN228:AO228"/>
    <mergeCell ref="AW228:AX228"/>
    <mergeCell ref="M234:N234"/>
    <mergeCell ref="V234:W234"/>
    <mergeCell ref="AE234:AF234"/>
    <mergeCell ref="AN234:AO234"/>
    <mergeCell ref="AW234:AX234"/>
    <mergeCell ref="B229:E229"/>
    <mergeCell ref="B232:B233"/>
    <mergeCell ref="B234:E234"/>
    <mergeCell ref="C232:E233"/>
    <mergeCell ref="B223:E223"/>
    <mergeCell ref="B226:B227"/>
    <mergeCell ref="B228:E228"/>
    <mergeCell ref="C226:E227"/>
    <mergeCell ref="M228:N228"/>
    <mergeCell ref="B217:E217"/>
    <mergeCell ref="B220:B221"/>
    <mergeCell ref="B222:E222"/>
    <mergeCell ref="C220:E221"/>
    <mergeCell ref="M222:N222"/>
    <mergeCell ref="V222:W222"/>
    <mergeCell ref="AE222:AF222"/>
    <mergeCell ref="AN222:AO222"/>
    <mergeCell ref="AW222:AX222"/>
    <mergeCell ref="V210:W210"/>
    <mergeCell ref="AE210:AF210"/>
    <mergeCell ref="AN210:AO210"/>
    <mergeCell ref="AW210:AX210"/>
    <mergeCell ref="M216:N216"/>
    <mergeCell ref="V216:W216"/>
    <mergeCell ref="AE216:AF216"/>
    <mergeCell ref="AN216:AO216"/>
    <mergeCell ref="AW216:AX216"/>
    <mergeCell ref="B211:E211"/>
    <mergeCell ref="B214:B215"/>
    <mergeCell ref="B216:E216"/>
    <mergeCell ref="C214:E215"/>
    <mergeCell ref="B205:E205"/>
    <mergeCell ref="B208:B209"/>
    <mergeCell ref="B210:E210"/>
    <mergeCell ref="C208:E209"/>
    <mergeCell ref="M210:N210"/>
    <mergeCell ref="B199:E199"/>
    <mergeCell ref="B202:B203"/>
    <mergeCell ref="B204:E204"/>
    <mergeCell ref="C202:E203"/>
    <mergeCell ref="M204:N204"/>
    <mergeCell ref="V204:W204"/>
    <mergeCell ref="AE204:AF204"/>
    <mergeCell ref="AN204:AO204"/>
    <mergeCell ref="AW204:AX204"/>
    <mergeCell ref="V192:W192"/>
    <mergeCell ref="AE192:AF192"/>
    <mergeCell ref="AN192:AO192"/>
    <mergeCell ref="AW192:AX192"/>
    <mergeCell ref="M198:N198"/>
    <mergeCell ref="V198:W198"/>
    <mergeCell ref="AE198:AF198"/>
    <mergeCell ref="AN198:AO198"/>
    <mergeCell ref="AW198:AX198"/>
    <mergeCell ref="B193:E193"/>
    <mergeCell ref="B196:B197"/>
    <mergeCell ref="B198:E198"/>
    <mergeCell ref="C196:E197"/>
    <mergeCell ref="B187:E187"/>
    <mergeCell ref="B190:B191"/>
    <mergeCell ref="B192:E192"/>
    <mergeCell ref="C190:E191"/>
    <mergeCell ref="M192:N192"/>
    <mergeCell ref="B181:E181"/>
    <mergeCell ref="B184:B185"/>
    <mergeCell ref="B186:E186"/>
    <mergeCell ref="C184:E185"/>
    <mergeCell ref="M186:N186"/>
    <mergeCell ref="V186:W186"/>
    <mergeCell ref="AE186:AF186"/>
    <mergeCell ref="AN186:AO186"/>
    <mergeCell ref="AW186:AX186"/>
    <mergeCell ref="V174:W174"/>
    <mergeCell ref="AE174:AF174"/>
    <mergeCell ref="AN174:AO174"/>
    <mergeCell ref="AW174:AX174"/>
    <mergeCell ref="M180:N180"/>
    <mergeCell ref="V180:W180"/>
    <mergeCell ref="AE180:AF180"/>
    <mergeCell ref="AN180:AO180"/>
    <mergeCell ref="AW180:AX180"/>
    <mergeCell ref="B175:E175"/>
    <mergeCell ref="B178:B179"/>
    <mergeCell ref="B180:E180"/>
    <mergeCell ref="C178:E179"/>
    <mergeCell ref="B169:E169"/>
    <mergeCell ref="B172:B173"/>
    <mergeCell ref="B174:E174"/>
    <mergeCell ref="C172:E173"/>
    <mergeCell ref="M174:N174"/>
    <mergeCell ref="B163:E163"/>
    <mergeCell ref="B166:B167"/>
    <mergeCell ref="B168:E168"/>
    <mergeCell ref="C166:E167"/>
    <mergeCell ref="M168:N168"/>
    <mergeCell ref="V168:W168"/>
    <mergeCell ref="AE168:AF168"/>
    <mergeCell ref="AN168:AO168"/>
    <mergeCell ref="AW168:AX168"/>
    <mergeCell ref="V156:W156"/>
    <mergeCell ref="AE156:AF156"/>
    <mergeCell ref="AN156:AO156"/>
    <mergeCell ref="AW156:AX156"/>
    <mergeCell ref="M162:N162"/>
    <mergeCell ref="V162:W162"/>
    <mergeCell ref="AE162:AF162"/>
    <mergeCell ref="AN162:AO162"/>
    <mergeCell ref="AW162:AX162"/>
    <mergeCell ref="B157:E157"/>
    <mergeCell ref="B160:B161"/>
    <mergeCell ref="B162:E162"/>
    <mergeCell ref="C160:E161"/>
    <mergeCell ref="B151:E151"/>
    <mergeCell ref="B154:B155"/>
    <mergeCell ref="B156:E156"/>
    <mergeCell ref="C154:E155"/>
    <mergeCell ref="M156:N156"/>
    <mergeCell ref="B145:E145"/>
    <mergeCell ref="B148:B149"/>
    <mergeCell ref="B150:E150"/>
    <mergeCell ref="C148:E149"/>
    <mergeCell ref="M150:N150"/>
    <mergeCell ref="V150:W150"/>
    <mergeCell ref="AE150:AF150"/>
    <mergeCell ref="AN150:AO150"/>
    <mergeCell ref="AW150:AX150"/>
    <mergeCell ref="V138:W138"/>
    <mergeCell ref="AE138:AF138"/>
    <mergeCell ref="AN138:AO138"/>
    <mergeCell ref="AW138:AX138"/>
    <mergeCell ref="M144:N144"/>
    <mergeCell ref="V144:W144"/>
    <mergeCell ref="AE144:AF144"/>
    <mergeCell ref="AN144:AO144"/>
    <mergeCell ref="AW144:AX144"/>
    <mergeCell ref="B139:E139"/>
    <mergeCell ref="B142:B143"/>
    <mergeCell ref="B144:E144"/>
    <mergeCell ref="C142:E143"/>
    <mergeCell ref="B133:E133"/>
    <mergeCell ref="B136:B137"/>
    <mergeCell ref="B138:E138"/>
    <mergeCell ref="C136:E137"/>
    <mergeCell ref="M138:N138"/>
    <mergeCell ref="B127:E127"/>
    <mergeCell ref="B130:B131"/>
    <mergeCell ref="B132:E132"/>
    <mergeCell ref="C130:E131"/>
    <mergeCell ref="M132:N132"/>
    <mergeCell ref="V132:W132"/>
    <mergeCell ref="AE132:AF132"/>
    <mergeCell ref="AN132:AO132"/>
    <mergeCell ref="AW132:AX132"/>
    <mergeCell ref="V120:W120"/>
    <mergeCell ref="AE120:AF120"/>
    <mergeCell ref="AN120:AO120"/>
    <mergeCell ref="AW120:AX120"/>
    <mergeCell ref="M126:N126"/>
    <mergeCell ref="V126:W126"/>
    <mergeCell ref="AE126:AF126"/>
    <mergeCell ref="AN126:AO126"/>
    <mergeCell ref="AW126:AX126"/>
    <mergeCell ref="B121:E121"/>
    <mergeCell ref="B124:B125"/>
    <mergeCell ref="B126:E126"/>
    <mergeCell ref="C124:E125"/>
    <mergeCell ref="B115:E115"/>
    <mergeCell ref="B118:B119"/>
    <mergeCell ref="B120:E120"/>
    <mergeCell ref="C118:E119"/>
    <mergeCell ref="M120:N120"/>
    <mergeCell ref="B109:E109"/>
    <mergeCell ref="B112:B113"/>
    <mergeCell ref="B114:E114"/>
    <mergeCell ref="C112:E113"/>
    <mergeCell ref="M114:N114"/>
    <mergeCell ref="V114:W114"/>
    <mergeCell ref="AE114:AF114"/>
    <mergeCell ref="AN114:AO114"/>
    <mergeCell ref="AW114:AX114"/>
    <mergeCell ref="V102:W102"/>
    <mergeCell ref="AE102:AF102"/>
    <mergeCell ref="AN102:AO102"/>
    <mergeCell ref="AW102:AX102"/>
    <mergeCell ref="M108:N108"/>
    <mergeCell ref="V108:W108"/>
    <mergeCell ref="AE108:AF108"/>
    <mergeCell ref="AN108:AO108"/>
    <mergeCell ref="AW108:AX108"/>
    <mergeCell ref="B103:E103"/>
    <mergeCell ref="B106:B107"/>
    <mergeCell ref="B108:E108"/>
    <mergeCell ref="C106:E107"/>
    <mergeCell ref="B97:E97"/>
    <mergeCell ref="B100:B101"/>
    <mergeCell ref="B102:E102"/>
    <mergeCell ref="C100:E101"/>
    <mergeCell ref="M102:N102"/>
    <mergeCell ref="B91:E91"/>
    <mergeCell ref="B94:B95"/>
    <mergeCell ref="B96:E96"/>
    <mergeCell ref="C94:E95"/>
    <mergeCell ref="M96:N96"/>
    <mergeCell ref="V96:W96"/>
    <mergeCell ref="AE96:AF96"/>
    <mergeCell ref="AN96:AO96"/>
    <mergeCell ref="AW96:AX96"/>
    <mergeCell ref="V84:W84"/>
    <mergeCell ref="AE84:AF84"/>
    <mergeCell ref="AN84:AO84"/>
    <mergeCell ref="AW84:AX84"/>
    <mergeCell ref="M90:N90"/>
    <mergeCell ref="V90:W90"/>
    <mergeCell ref="AE90:AF90"/>
    <mergeCell ref="AN90:AO90"/>
    <mergeCell ref="AW90:AX90"/>
    <mergeCell ref="B85:E85"/>
    <mergeCell ref="B88:B89"/>
    <mergeCell ref="B90:E90"/>
    <mergeCell ref="C88:E89"/>
    <mergeCell ref="B79:E79"/>
    <mergeCell ref="B82:B83"/>
    <mergeCell ref="B84:E84"/>
    <mergeCell ref="C82:E83"/>
    <mergeCell ref="M84:N84"/>
    <mergeCell ref="B73:E73"/>
    <mergeCell ref="B76:B77"/>
    <mergeCell ref="B78:E78"/>
    <mergeCell ref="C76:E77"/>
    <mergeCell ref="M78:N78"/>
    <mergeCell ref="V78:W78"/>
    <mergeCell ref="AE78:AF78"/>
    <mergeCell ref="AN78:AO78"/>
    <mergeCell ref="AW78:AX78"/>
    <mergeCell ref="V66:W66"/>
    <mergeCell ref="AE66:AF66"/>
    <mergeCell ref="AN66:AO66"/>
    <mergeCell ref="AW66:AX66"/>
    <mergeCell ref="M72:N72"/>
    <mergeCell ref="V72:W72"/>
    <mergeCell ref="AE72:AF72"/>
    <mergeCell ref="AN72:AO72"/>
    <mergeCell ref="AW72:AX72"/>
    <mergeCell ref="B67:E67"/>
    <mergeCell ref="B70:B71"/>
    <mergeCell ref="B72:E72"/>
    <mergeCell ref="C70:E71"/>
    <mergeCell ref="B61:E61"/>
    <mergeCell ref="B64:B65"/>
    <mergeCell ref="B66:E66"/>
    <mergeCell ref="C64:E65"/>
    <mergeCell ref="M66:N66"/>
    <mergeCell ref="B55:E55"/>
    <mergeCell ref="B58:B59"/>
    <mergeCell ref="B60:E60"/>
    <mergeCell ref="C58:E59"/>
    <mergeCell ref="M60:N60"/>
    <mergeCell ref="V60:W60"/>
    <mergeCell ref="AE60:AF60"/>
    <mergeCell ref="AN60:AO60"/>
    <mergeCell ref="AW60:AX60"/>
    <mergeCell ref="AN36:AO36"/>
    <mergeCell ref="AW36:AX36"/>
    <mergeCell ref="B49:E49"/>
    <mergeCell ref="B52:B53"/>
    <mergeCell ref="B54:E54"/>
    <mergeCell ref="C52:E53"/>
    <mergeCell ref="B43:E43"/>
    <mergeCell ref="B46:B47"/>
    <mergeCell ref="B48:E48"/>
    <mergeCell ref="C46:E47"/>
    <mergeCell ref="M48:N48"/>
    <mergeCell ref="V48:W48"/>
    <mergeCell ref="AE48:AF48"/>
    <mergeCell ref="AN48:AO48"/>
    <mergeCell ref="AW48:AX48"/>
    <mergeCell ref="M54:N54"/>
    <mergeCell ref="V54:W54"/>
    <mergeCell ref="AE54:AF54"/>
    <mergeCell ref="AN54:AO54"/>
    <mergeCell ref="AW54:AX54"/>
    <mergeCell ref="B37:E37"/>
    <mergeCell ref="B40:B41"/>
    <mergeCell ref="B42:E42"/>
    <mergeCell ref="C40:E41"/>
    <mergeCell ref="M42:N42"/>
    <mergeCell ref="V42:W42"/>
    <mergeCell ref="AE42:AF42"/>
    <mergeCell ref="AN42:AO42"/>
    <mergeCell ref="AW42:AX42"/>
    <mergeCell ref="C7:E8"/>
    <mergeCell ref="Y2:Y7"/>
    <mergeCell ref="Z2:Z7"/>
    <mergeCell ref="AA2:AA7"/>
    <mergeCell ref="AC2:AC8"/>
    <mergeCell ref="AE2:AE7"/>
    <mergeCell ref="B31:E31"/>
    <mergeCell ref="B34:B35"/>
    <mergeCell ref="B36:E36"/>
    <mergeCell ref="C34:E35"/>
    <mergeCell ref="B25:E25"/>
    <mergeCell ref="B28:B29"/>
    <mergeCell ref="B30:E30"/>
    <mergeCell ref="C28:E29"/>
    <mergeCell ref="AE36:AF36"/>
    <mergeCell ref="AU1:BB1"/>
    <mergeCell ref="AY2:AY7"/>
    <mergeCell ref="AZ2:AZ7"/>
    <mergeCell ref="BA2:BA7"/>
    <mergeCell ref="BB2:BB7"/>
    <mergeCell ref="AW2:AW7"/>
    <mergeCell ref="AX2:AX7"/>
    <mergeCell ref="AR2:AR7"/>
    <mergeCell ref="AS2:AS7"/>
    <mergeCell ref="AU2:AU8"/>
    <mergeCell ref="AT1:AT8"/>
    <mergeCell ref="AL1:AS1"/>
    <mergeCell ref="T1:AA1"/>
    <mergeCell ref="W2:W7"/>
    <mergeCell ref="AF2:AF7"/>
    <mergeCell ref="AG2:AG7"/>
    <mergeCell ref="AH2:AH7"/>
    <mergeCell ref="AI2:AI7"/>
    <mergeCell ref="AJ2:AJ7"/>
    <mergeCell ref="F1:G1"/>
    <mergeCell ref="I1:I8"/>
    <mergeCell ref="J1:J8"/>
    <mergeCell ref="F2:G8"/>
    <mergeCell ref="K2:K8"/>
    <mergeCell ref="L2:L7"/>
    <mergeCell ref="M2:M7"/>
    <mergeCell ref="N2:N7"/>
    <mergeCell ref="AD2:AD7"/>
    <mergeCell ref="P2:P7"/>
    <mergeCell ref="Q2:Q7"/>
    <mergeCell ref="S1:S8"/>
    <mergeCell ref="K1:R1"/>
    <mergeCell ref="R2:R7"/>
    <mergeCell ref="AB1:AB8"/>
    <mergeCell ref="AC1:AJ1"/>
    <mergeCell ref="T2:T8"/>
    <mergeCell ref="M36:N36"/>
    <mergeCell ref="V36:W36"/>
    <mergeCell ref="A12:BB12"/>
    <mergeCell ref="B13:E13"/>
    <mergeCell ref="B16:B17"/>
    <mergeCell ref="AL2:AL8"/>
    <mergeCell ref="AM2:AM7"/>
    <mergeCell ref="AN2:AN7"/>
    <mergeCell ref="AO2:AO7"/>
    <mergeCell ref="B19:E19"/>
    <mergeCell ref="B22:B23"/>
    <mergeCell ref="C16:E17"/>
    <mergeCell ref="AP2:AP7"/>
    <mergeCell ref="AQ2:AQ7"/>
    <mergeCell ref="B24:E24"/>
    <mergeCell ref="C22:E23"/>
    <mergeCell ref="B18:E18"/>
    <mergeCell ref="AK1:AK8"/>
    <mergeCell ref="B1:B8"/>
    <mergeCell ref="C4:D4"/>
    <mergeCell ref="C5:D5"/>
    <mergeCell ref="C6:D6"/>
    <mergeCell ref="C1:E2"/>
    <mergeCell ref="C3:D3"/>
    <mergeCell ref="AW24:AX24"/>
    <mergeCell ref="M18:N18"/>
    <mergeCell ref="V18:W18"/>
    <mergeCell ref="AE18:AF18"/>
    <mergeCell ref="AN18:AO18"/>
    <mergeCell ref="AW18:AX18"/>
    <mergeCell ref="M30:N30"/>
    <mergeCell ref="V30:W30"/>
    <mergeCell ref="AE30:AF30"/>
    <mergeCell ref="AN30:AO30"/>
    <mergeCell ref="AW30:AX30"/>
    <mergeCell ref="AV2:AV7"/>
    <mergeCell ref="O2:O7"/>
    <mergeCell ref="X2:X7"/>
    <mergeCell ref="U2:U7"/>
    <mergeCell ref="V2:V7"/>
    <mergeCell ref="M24:N24"/>
    <mergeCell ref="V24:W24"/>
    <mergeCell ref="AE24:AF24"/>
    <mergeCell ref="AN24:AO24"/>
  </mergeCells>
  <conditionalFormatting sqref="B24:E24">
    <cfRule type="notContainsBlanks" dxfId="59" priority="25">
      <formula>LEN(TRIM(B24))&gt;0</formula>
    </cfRule>
  </conditionalFormatting>
  <conditionalFormatting sqref="B30:E30 B36:E36 B42:E42 B48:E48 B54:E54 B60:E60 B66:E66 B72:E72 B78:E78 B84:E84 B90:E90 B96:E96 B102:E102 B108:E108 B114:E114 B120:E120 B126:E126 B132:E132 B138:E138 B144:E144 B150:E150 B156:E156 B162:E162 B168:E168 B174:E174 B180:E180 B186:E186 B192:E192 B198:E198 B204:E204 B210:E210 B216:E216 B222:E222 B228:E228 B234:E234 B240:E240 B246:E246 B252:E252 B258:E258 B264:E264">
    <cfRule type="notContainsBlanks" dxfId="58" priority="5">
      <formula>LEN(TRIM(B30))&gt;0</formula>
    </cfRule>
  </conditionalFormatting>
  <dataValidations xWindow="171" yWindow="298" count="34">
    <dataValidation allowBlank="1" showErrorMessage="1" promptTitle="KOREKTA GODZIN NOCNYCH" prompt="Wypełniać, jeśli wystapiła róznica między licbą godzin podaną w poprzednim miesięcznym wykazie a faktycną ich realizacją_x000a_- wpisać liczbę godzin korygujacych np. -3 " sqref="G16"/>
    <dataValidation allowBlank="1" showErrorMessage="1" promptTitle="KOREKTA GODZIN ZASTĘPSTW" prompt="Wypełniać, jeśli wystapiła róznica między licbą godzin podaną w poprzednim miesięcznym wykazie a faktycną ich realizacją_x000a_- wpisać liczbę godzin korygujacych np. -3 " sqref="G17"/>
    <dataValidation allowBlank="1" promptTitle="GODZINY NOCNE" prompt="Wpisać liczbę godzin nocnych przepracowanych w okresie rozliczeniowym art. 42b KN_x000a_" sqref="F16"/>
    <dataValidation allowBlank="1" promptTitle="KOREKTA GODZIN PLANOWANYCH" prompt="Wypełniać, jeśli wystapiła róznica między licbą godzin podaną w poprzednim miesięcznym wykazie a faktycną ich realizacją_x000a_- wpisać liczbę godzin korygujacych np. -3 _x000a_" sqref="F17"/>
    <dataValidation allowBlank="1" showInputMessage="1" promptTitle="GODZINY NOCNE" prompt="Wpisać liczbę godzin nocnych przepracowanych w okresie rozliczeniowym art. 42b KN_x000a_" sqref="F22 F28 F34 F40 F46 F52 F58 F64 F70 F76 F82 F88 F94 F100 F106 F112 F118 F124 F130 F136 F142 F148 F154 F160 F166 F172 F178 F184 F190 F196 F202 F208 F214 F220 F226 F232 F238 F244 F250 F256 F262"/>
    <dataValidation allowBlank="1" showInputMessage="1" showErrorMessage="1" promptTitle="KOREKTA GODZIN NOCNYCH" prompt="Wypełniać, jeśli wystapiła róznica między licbą godzin podaną w poprzednim miesięcznym wykazie a faktycną ich realizacją_x000a_- wpisać liczbę godzin korygujacych np. -3 " sqref="G22 G28 G34 G40 G46 G52 G58 G64 G70 G76 G82 G88 G94 G100 G106 G112 G118 G124 G130 G136 G142 G148 G154 G160 G166 G172 G178 G184 G190 G196 G202 G208 G214 G220 G226 G232 G238 G244 G250 G256 G262"/>
    <dataValidation allowBlank="1" showInputMessage="1" promptTitle="KOREKTA GODZIN PLANOWANYCH" prompt="Wypełniać, jeśli wystapiła róznica między licbą godzin podaną w poprzednim miesięcznym wykazie a faktycną ich realizacją_x000a_- wpisać liczbę godzin korygujacych np. -3 _x000a_" sqref="F23 F29 F35 F41 F47 F53 F59 F65 F71 F77 F83 F89 F95 F101 F107 F113 F119 F125 F131 F137 F143 F149 F155 F161 F167 F173 F179 F185 F191 F197 F203 F209 F215 F221 F227 F233 F239 F245 F251 F257 F263"/>
    <dataValidation allowBlank="1" showInputMessage="1" showErrorMessage="1" promptTitle="KOREKTA GODZIN ZASTĘPSTW" prompt="Wypełniać, jeśli wystapiła róznica między licbą godzin podaną w poprzednim miesięcznym wykazie a faktycną ich realizacją_x000a_- wpisać liczbę godzin korygujacych np. -3 " sqref="G23 G29 G35 G41 G47 G53 G59 G65 G71 G77 G83 G89 G95 G101 G107 G113 G119 G125 G131 G137 G143 G149 G155 G161 G167 G173 G179 G185 G191 G197 G203 G209 G215 G221 G227 G233 G239 G245 G251 G257 G263"/>
    <dataValidation type="decimal" allowBlank="1" showInputMessage="1" showErrorMessage="1" errorTitle="BŁĄD" error="Nieprawidłowa liczba godzin zastępstw na dany dzień" sqref="U17:AA17 L17:R17 AD17:AJ17 AM17:AS17 AV17:BB17 U23:AA23 L23:R23 AD23:AJ23 AM23:AS23 AV23:BB23 U29:AA29 U35:AA35 U41:AA41 U47:AA47 U53:AA53 U59:AA59 U65:AA65 U71:AA71 U77:AA77 U83:AA83 U89:AA89 U95:AA95 U101:AA101 U107:AA107 U113:AA113 U119:AA119 U125:AA125 U131:AA131 U137:AA137 U143:AA143 U149:AA149 U155:AA155 U161:AA161 U167:AA167 U173:AA173 U179:AA179 U185:AA185 U191:AA191 U197:AA197 U203:AA203 U209:AA209 U215:AA215 U221:AA221 U227:AA227 U233:AA233 U239:AA239 U245:AA245 U251:AA251 U257:AA257 U263:AA263 L29:R29 L35:R35 L41:R41 L47:R47 L53:R53 L59:R59 L65:R65 L71:R71 L77:R77 L83:R83 L89:R89 L95:R95 L101:R101 L107:R107 L113:R113 L119:R119 L125:R125 L131:R131 L137:R137 L143:R143 L149:R149 L155:R155 L161:R161 L167:R167 L173:R173 L179:R179 L185:R185 L191:R191 L197:R197 L203:R203 L209:R209 L215:R215 L221:R221 L227:R227 L233:R233 L239:R239 L245:R245 L251:R251 L257:R257 L263:R263 AD29:AJ29 AD35:AJ35 AD41:AJ41 AD47:AJ47 AD53:AJ53 AD59:AJ59 AD65:AJ65 AD71:AJ71 AD77:AJ77 AD83:AJ83 AD89:AJ89 AD95:AJ95 AD101:AJ101 AD107:AJ107 AD113:AJ113 AD119:AJ119 AD125:AJ125 AD131:AJ131 AD137:AJ137 AD143:AJ143 AD149:AJ149 AD155:AJ155 AD161:AJ161 AD167:AJ167 AD173:AJ173 AD179:AJ179 AD185:AJ185 AD191:AJ191 AD197:AJ197 AD203:AJ203 AD209:AJ209 AD215:AJ215 AD221:AJ221 AD227:AJ227 AD233:AJ233 AD239:AJ239 AD245:AJ245 AD251:AJ251 AD257:AJ257 AD263:AJ263 AM29:AS29 AM35:AS35 AM41:AS41 AM47:AS47 AM53:AS53 AM59:AS59 AM65:AS65 AM71:AS71 AM77:AS77 AM83:AS83 AM89:AS89 AM95:AS95 AM101:AS101 AM107:AS107 AM113:AS113 AM119:AS119 AM125:AS125 AM131:AS131 AM137:AS137 AM143:AS143 AM149:AS149 AM155:AS155 AM161:AS161 AM167:AS167 AM173:AS173 AM179:AS179 AM185:AS185 AM191:AS191 AM197:AS197 AM203:AS203 AM209:AS209 AM215:AS215 AM221:AS221 AM227:AS227 AM233:AS233 AM239:AS239 AM245:AS245 AM251:AS251 AM257:AS257 AM263:AS263 AV29:BB29 AV35:BB35 AV41:BB41 AV47:BB47 AV53:BB53 AV59:BB59 AV65:BB65 AV71:BB71 AV77:BB77 AV83:BB83 AV89:BB89 AV95:BB95 AV101:BB101 AV107:BB107 AV113:BB113 AV119:BB119 AV125:BB125 AV131:BB131 AV137:BB137 AV143:BB143 AV149:BB149 AV155:BB155 AV161:BB161 AV167:BB167 AV173:BB173 AV179:BB179 AV185:BB185 AV191:BB191 AV197:BB197 AV203:BB203 AV209:BB209 AV215:BB215 AV221:BB221 AV227:BB227 AV233:BB233 AV239:BB239 AV245:BB245 AV251:BB251 AV257:BB257 AV263:BB263">
      <formula1>0</formula1>
      <formula2>9</formula2>
    </dataValidation>
    <dataValidation type="decimal" showErrorMessage="1" errorTitle="BŁĄD" error="Liczba zrealizowanych godzin musi być w zakresie od 1 do wartości godzin zaplanowanych._x000a_W przypadku usprawiedliwionej nieobecności nauczyciela należy usunąć zawartość komórki przez użycie &quot;Delete&quot; lub wpisanie 0." sqref="U16:AA16 AV16:BB16 AD16:AJ16 AM16:AS16 L16:R16 U22:AA22 AV22:BB22 AD22:AJ22 AM22:AS22 L22:R22 U28:AA28 U34:AA34 U40:AA40 U46:AA46 U52:AA52 U58:AA58 U64:AA64 U70:AA70 U76:AA76 U82:AA82 U88:AA88 U94:AA94 U100:AA100 U106:AA106 U112:AA112 U118:AA118 U124:AA124 U130:AA130 U136:AA136 U142:AA142 U148:AA148 U154:AA154 U160:AA160 U166:AA166 U172:AA172 U178:AA178 U184:AA184 U190:AA190 U196:AA196 U202:AA202 U208:AA208 U214:AA214 U220:AA220 U226:AA226 U232:AA232 U238:AA238 U244:AA244 U250:AA250 U256:AA256 U262:AA262 AV28:BB28 AV34:BB34 AV40:BB40 AV46:BB46 AV52:BB52 AV58:BB58 AV64:BB64 AV70:BB70 AV76:BB76 AV82:BB82 AV88:BB88 AV94:BB94 AV100:BB100 AV106:BB106 AV112:BB112 AV118:BB118 AV124:BB124 AV130:BB130 AV136:BB136 AV142:BB142 AV148:BB148 AV154:BB154 AV160:BB160 AV166:BB166 AV172:BB172 AV178:BB178 AV184:BB184 AV190:BB190 AV196:BB196 AV202:BB202 AV208:BB208 AV214:BB214 AV220:BB220 AV226:BB226 AV232:BB232 AV238:BB238 AV244:BB244 AV250:BB250 AV256:BB256 AV262:BB262 AD28:AJ28 AD34:AJ34 AD40:AJ40 AD46:AJ46 AD52:AJ52 AD58:AJ58 AD64:AJ64 AD70:AJ70 AD76:AJ76 AD82:AJ82 AD88:AJ88 AD94:AJ94 AD100:AJ100 AD106:AJ106 AD112:AJ112 AD118:AJ118 AD124:AJ124 AD130:AJ130 AD136:AJ136 AD142:AJ142 AD148:AJ148 AD154:AJ154 AD160:AJ160 AD166:AJ166 AD172:AJ172 AD178:AJ178 AD184:AJ184 AD190:AJ190 AD196:AJ196 AD202:AJ202 AD208:AJ208 AD214:AJ214 AD220:AJ220 AD226:AJ226 AD232:AJ232 AD238:AJ238 AD244:AJ244 AD250:AJ250 AD256:AJ256 AD262:AJ262 AM28:AS28 AM34:AS34 AM40:AS40 AM46:AS46 AM52:AS52 AM58:AS58 AM64:AS64 AM70:AS70 AM76:AS76 AM82:AS82 AM88:AS88 AM94:AS94 AM100:AS100 AM106:AS106 AM112:AS112 AM118:AS118 AM124:AS124 AM130:AS130 AM136:AS136 AM142:AS142 AM148:AS148 AM154:AS154 AM160:AS160 AM166:AS166 AM172:AS172 AM178:AS178 AM184:AS184 AM190:AS190 AM196:AS196 AM202:AS202 AM208:AS208 AM214:AS214 AM220:AS220 AM226:AS226 AM232:AS232 AM238:AS238 AM244:AS244 AM250:AS250 AM256:AS256 AM262:AS262 L28:R28 L34:R34 L40:R40 L46:R46 L52:R52 L58:R58 L64:R64 L70:R70 L76:R76 L82:R82 L88:R88 L94:R94 L100:R100 L106:R106 L112:R112 L118:R118 L124:R124 L130:R130 L136:R136 L142:R142 L148:R148 L154:R154 L160:R160 L166:R166 L172:R172 L178:R178 L184:R184 L190:R190 L196:R196 L202:R202 L208:R208 L214:R214 L220:R220 L226:R226 L232:R232 L238:R238 L244:R244 L250:R250 L256:R256 L262:R262">
      <formula1>0</formula1>
      <formula2>L13</formula2>
    </dataValidation>
    <dataValidation type="decimal" allowBlank="1" showErrorMessage="1" errorTitle="Błąd" error="Nieprawidłowa liczba godzin planowanych na dany dzień" sqref="AM13:AS13 L13:R13 U13:AA13 AD13:AJ13 AV13:BB13 AM19:AS19 L19:R19 U19:AA19 AD19:AJ19 AV19:BB19 AM25:AS25 AM31:AS31 AM37:AS37 AM43:AS43 AM49:AS49 AM55:AS55 AM61:AS61 AM67:AS67 AM73:AS73 AM79:AS79 AM85:AS85 AM91:AS91 AM97:AS97 AM103:AS103 AM109:AS109 AM115:AS115 AM121:AS121 AM127:AS127 AM133:AS133 AM139:AS139 AM145:AS145 AM151:AS151 AM157:AS157 AM163:AS163 AM169:AS169 AM175:AS175 AM181:AS181 AM187:AS187 AM193:AS193 AM199:AS199 AM205:AS205 AM211:AS211 AM217:AS217 AM223:AS223 AM229:AS229 AM235:AS235 AM241:AS241 AM247:AS247 AM253:AS253 AM259:AS259 L25:R25 L31:R31 L37:R37 L43:R43 L49:R49 L55:R55 L61:R61 L67:R67 L73:R73 L79:R79 L85:R85 L91:R91 L97:R97 L103:R103 L109:R109 L115:R115 L121:R121 L127:R127 L133:R133 L139:R139 L145:R145 L151:R151 L157:R157 L163:R163 L169:R169 L175:R175 L181:R181 L187:R187 L193:R193 L199:R199 L205:R205 L211:R211 L217:R217 L223:R223 L229:R229 L235:R235 L241:R241 L247:R247 L253:R253 L259:R259 U25:AA25 U31:AA31 U37:AA37 U43:AA43 U49:AA49 U55:AA55 U61:AA61 U67:AA67 U73:AA73 U79:AA79 U85:AA85 U91:AA91 U97:AA97 U103:AA103 U109:AA109 U115:AA115 U121:AA121 U127:AA127 U133:AA133 U139:AA139 U145:AA145 U151:AA151 U157:AA157 U163:AA163 U169:AA169 U175:AA175 U181:AA181 U187:AA187 U193:AA193 U199:AA199 U205:AA205 U211:AA211 U217:AA217 U223:AA223 U229:AA229 U235:AA235 U241:AA241 U247:AA247 U253:AA253 U259:AA259 AD25:AJ25 AD31:AJ31 AD37:AJ37 AD43:AJ43 AD49:AJ49 AD55:AJ55 AD61:AJ61 AD67:AJ67 AD73:AJ73 AD79:AJ79 AD85:AJ85 AD91:AJ91 AD97:AJ97 AD103:AJ103 AD109:AJ109 AD115:AJ115 AD121:AJ121 AD127:AJ127 AD133:AJ133 AD139:AJ139 AD145:AJ145 AD151:AJ151 AD157:AJ157 AD163:AJ163 AD169:AJ169 AD175:AJ175 AD181:AJ181 AD187:AJ187 AD193:AJ193 AD199:AJ199 AD205:AJ205 AD211:AJ211 AD217:AJ217 AD223:AJ223 AD229:AJ229 AD235:AJ235 AD241:AJ241 AD247:AJ247 AD253:AJ253 AD259:AJ259 AV25:BB25 AV31:BB31 AV37:BB37 AV43:BB43 AV49:BB49 AV55:BB55 AV61:BB61 AV67:BB67 AV73:BB73 AV79:BB79 AV85:BB85 AV91:BB91 AV97:BB97 AV103:BB103 AV109:BB109 AV115:BB115 AV121:BB121 AV127:BB127 AV133:BB133 AV139:BB139 AV145:BB145 AV151:BB151 AV157:BB157 AV163:BB163 AV169:BB169 AV175:BB175 AV181:BB181 AV187:BB187 AV193:BB193 AV199:BB199 AV205:BB205 AV211:BB211 AV217:BB217 AV223:BB223 AV229:BB229 AV235:BB235 AV241:BB241 AV247:BB247 AV253:BB253 AV259:BB259">
      <formula1>0</formula1>
      <formula2>15</formula2>
    </dataValidation>
    <dataValidation allowBlank="1" showInputMessage="1" showErrorMessage="1" promptTitle="Tygodniowa liczba godzin planu" prompt="Wymiar zatrudnienia nauczyciela._x000a__x000a_Dla nauczycieli podlegajacych &quot;uśrednieniu&quot; - art. 42 ust.5b KN - Średni wymiar zatrudnienia." sqref="Q24 AI24 Q18 Z18 Z24 BA24 AR24 AR18 BA18 AI18 Q30 Q36 Q42 Q48 Q54 Q60 Q66 Q72 Q78 Q84 Q90 Q96 Q102 Q108 Q114 Q120 Q126 Q132 Q138 Q144 Q150 Q156 Q162 Q168 Q174 Q180 Q186 Q192 Q198 Q204 Q210 Q216 Q222 Q228 Q234 Q240 Q246 Q252 Q258 Q264 AI30 AI36 AI42 AI48 AI54 AI60 AI66 AI72 AI78 AI84 AI90 AI96 AI102 AI108 AI114 AI120 AI126 AI132 AI138 AI144 AI150 AI156 AI162 AI168 AI174 AI180 AI186 AI192 AI198 AI204 AI210 AI216 AI222 AI228 AI234 AI240 AI246 AI252 AI258 AI264 Z30 Z36 Z42 Z48 Z54 Z60 Z66 Z72 Z78 Z84 Z90 Z96 Z102 Z108 Z114 Z120 Z126 Z132 Z138 Z144 Z150 Z156 Z162 Z168 Z174 Z180 Z186 Z192 Z198 Z204 Z210 Z216 Z222 Z228 Z234 Z240 Z246 Z252 Z258 Z264 BA30 BA36 BA42 BA48 BA54 BA60 BA66 BA72 BA78 BA84 BA90 BA96 BA102 BA108 BA114 BA120 BA126 BA132 BA138 BA144 BA150 BA156 BA162 BA168 BA174 BA180 BA186 BA192 BA198 BA204 BA210 BA216 BA222 BA228 BA234 BA240 BA246 BA252 BA258 BA264 AR30 AR36 AR42 AR48 AR54 AR60 AR66 AR72 AR78 AR84 AR90 AR96 AR102 AR108 AR114 AR120 AR126 AR132 AR138 AR144 AR150 AR156 AR162 AR168 AR174 AR180 AR186 AR192 AR198 AR204 AR210 AR216 AR222 AR228 AR234 AR240 AR246 AR252 AR258 AR264"/>
    <dataValidation allowBlank="1" showInputMessage="1" showErrorMessage="1" promptTitle="Wybór placówki" prompt="Nazwę placówki należy wybrać z rozwijalnej listy w arkuszu &quot;Wydruk&quot;" sqref="F2:G8"/>
    <dataValidation errorStyle="warning" allowBlank="1" showInputMessage="1" showErrorMessage="1" errorTitle="UPEWNIJ SIĘ" error="Liczba tygodni w roku szkolnym lub w okresie zatrudnienia_x000a__x000a_Dla placówek feryjnych - 38_x000a_Dla placówek nieferyjnych - 45_x000a_Nauczyciel zatrudniony na czas określony (niepełny rok szkolny) - podać liczbę tygodni pracy" promptTitle="Roczna liczba tygodni  " prompt="Należy wypełnić wyłącznie dla nauczyciela podlegajacego &quot;uśrednieniu&quot; art. 42 ust.5b KN - liczba tygodni z arkusz organizacyjnego - dla placówek feryjnych i nieferyjnych_x000a__x000a_Wartość ta jest niezbędna, tylko gdy wypełniamy pole obok &quot;Roczna liczba godzin&quot;" sqref="F24 F30 F36 F42 F48 F54 F60 F66 F72 F78 F84 F90 F96 F102 F108 F114 F120 F126 F132 F138 F144 F150 F156 F162 F168 F174 F180 F186 F192 F198 F204 F210 F216 F222 F228 F234 F240 F246 F252 F258 F264"/>
    <dataValidation allowBlank="1" showInputMessage="1" showErrorMessage="1" promptTitle="Dzienna liczba godzin" prompt="Dzienna obowiązkowa liczba godzin nauczyciela w danym tygodniu_x000a__x000a_" sqref="K18 K24 T18 AU18 AC18 AU24 T24 AC24 AL24 AL18 K30 K36 K42 K48 K54 K60 K66 K72 K78 K84 K90 K96 K102 K108 K114 K120 K126 K132 K138 K144 K150 K156 K162 K168 K174 K180 K186 K192 K198 K204 K210 K216 K222 K228 K234 K240 K246 K252 K258 K264 AU30 AU36 AU42 AU48 AU54 AU60 AU66 AU72 AU78 AU84 AU90 AU96 AU102 AU108 AU114 AU120 AU126 AU132 AU138 AU144 AU150 AU156 AU162 AU168 AU174 AU180 AU186 AU192 AU198 AU204 AU210 AU216 AU222 AU228 AU234 AU240 AU246 AU252 AU258 AU264 T30 T36 T42 T48 T54 T60 T66 T72 T78 T84 T90 T96 T102 T108 T114 T120 T126 T132 T138 T144 T150 T156 T162 T168 T174 T180 T186 T192 T198 T204 T210 T216 T222 T228 T234 T240 T246 T252 T258 T264 AC30 AC36 AC42 AC48 AC54 AC60 AC66 AC72 AC78 AC84 AC90 AC96 AC102 AC108 AC114 AC120 AC126 AC132 AC138 AC144 AC150 AC156 AC162 AC168 AC174 AC180 AC186 AC192 AC198 AC204 AC210 AC216 AC222 AC228 AC234 AC240 AC246 AC252 AC258 AC264 AL30 AL36 AL42 AL48 AL54 AL60 AL66 AL72 AL78 AL84 AL90 AL96 AL102 AL108 AL114 AL120 AL126 AL132 AL138 AL144 AL150 AL156 AL162 AL168 AL174 AL180 AL186 AL192 AL198 AL204 AL210 AL216 AL222 AL228 AL234 AL240 AL246 AL252 AL258 AL264"/>
    <dataValidation allowBlank="1" showInputMessage="1" showErrorMessage="1" promptTitle="Pensum" prompt="lub w przypadku kilku uśrednione pensum." sqref="X18 AY18 AG24 O18 AG18 O24 AY24 X24 AP24 AP18 AG30 AG36 AG42 AG48 AG54 AG60 AG66 AG72 AG78 AG84 AG90 AG96 AG102 AG108 AG114 AG120 AG126 AG132 AG138 AG144 AG150 AG156 AG162 AG168 AG174 AG180 AG186 AG192 AG198 AG204 AG210 AG216 AG222 AG228 AG234 AG240 AG246 AG252 AG258 AG264 O30 O36 O42 O48 O54 O60 O66 O72 O78 O84 O90 O96 O102 O108 O114 O120 O126 O132 O138 O144 O150 O156 O162 O168 O174 O180 O186 O192 O198 O204 O210 O216 O222 O228 O234 O240 O246 O252 O258 O264 AY30 AY36 AY42 AY48 AY54 AY60 AY66 AY72 AY78 AY84 AY90 AY96 AY102 AY108 AY114 AY120 AY126 AY132 AY138 AY144 AY150 AY156 AY162 AY168 AY174 AY180 AY186 AY192 AY198 AY204 AY210 AY216 AY222 AY228 AY234 AY240 AY246 AY252 AY258 AY264 X30 X36 X42 X48 X54 X60 X66 X72 X78 X84 X90 X96 X102 X108 X114 X120 X126 X132 X138 X144 X150 X156 X162 X168 X174 X180 X186 X192 X198 X204 X210 X216 X222 X228 X234 X240 X246 X252 X258 X264 AP30 AP36 AP42 AP48 AP54 AP60 AP66 AP72 AP78 AP84 AP90 AP96 AP102 AP108 AP114 AP120 AP126 AP132 AP138 AP144 AP150 AP156 AP162 AP168 AP174 AP180 AP186 AP192 AP198 AP204 AP210 AP216 AP222 AP228 AP234 AP240 AP246 AP252 AP258 AP264"/>
    <dataValidation allowBlank="1" showInputMessage="1" promptTitle="Godziny ponadwymiarowe" prompt="Tygodniowa liczba godzin ponadwymiarowych" sqref="AN18 AW24 AN24 V18 M18 AE24 AW18 M24 V24 AE18 AW30 AW36 AW42 AW48 AW54 AW60 AW66 AW72 AW78 AW84 AW90 AW96 AW102 AW108 AW114 AW120 AW126 AW132 AW138 AW144 AW150 AW156 AW162 AW168 AW174 AW180 AW186 AW192 AW198 AW204 AW210 AW216 AW222 AW228 AW234 AW240 AW246 AW252 AW258 AW264 AN30 AN36 AN42 AN48 AN54 AN60 AN66 AN72 AN78 AN84 AN90 AN96 AN102 AN108 AN114 AN120 AN126 AN132 AN138 AN144 AN150 AN156 AN162 AN168 AN174 AN180 AN186 AN192 AN198 AN204 AN210 AN216 AN222 AN228 AN234 AN240 AN246 AN252 AN258 AN264 AE30 AE36 AE42 AE48 AE54 AE60 AE66 AE72 AE78 AE84 AE90 AE96 AE102 AE108 AE114 AE120 AE126 AE132 AE138 AE144 AE150 AE156 AE162 AE168 AE174 AE180 AE186 AE192 AE198 AE204 AE210 AE216 AE222 AE228 AE234 AE240 AE246 AE252 AE258 AE264 M30 M36 M42 M48 M54 M60 M66 M72 M78 M84 M90 M96 M102 M108 M114 M120 M126 M132 M138 M144 M150 M156 M162 M168 M174 M180 M186 M192 M198 M204 M210 M216 M222 M228 M234 M240 M246 M252 M258 M264 V30 V36 V42 V48 V54 V60 V66 V72 V78 V84 V90 V96 V102 V108 V114 V120 V126 V132 V138 V144 V150 V156 V162 V168 V174 V180 V186 V192 V198 V204 V210 V216 V222 V228 V234 V240 V246 V252 V258 V264"/>
    <dataValidation allowBlank="1" showInputMessage="1" promptTitle="Tygodniowa liczba godzin" prompt="zrealizowanych przez nauczyciela." sqref="AA18 BB18 AJ24 R18 AJ18 R24 AA24 BB24 AS24 AS18 AJ30 AJ36 AJ42 AJ48 AJ54 AJ60 AJ66 AJ72 AJ78 AJ84 AJ90 AJ96 AJ102 AJ108 AJ114 AJ120 AJ126 AJ132 AJ138 AJ144 AJ150 AJ156 AJ162 AJ168 AJ174 AJ180 AJ186 AJ192 AJ198 AJ204 AJ210 AJ216 AJ222 AJ228 AJ234 AJ240 AJ246 AJ252 AJ258 AJ264 R30 R36 R42 R48 R54 R60 R66 R72 R78 R84 R90 R96 R102 R108 R114 R120 R126 R132 R138 R144 R150 R156 R162 R168 R174 R180 R186 R192 R198 R204 R210 R216 R222 R228 R234 R240 R246 R252 R258 R264 AA30 AA36 AA42 AA48 AA54 AA60 AA66 AA72 AA78 AA84 AA90 AA96 AA102 AA108 AA114 AA120 AA126 AA132 AA138 AA144 AA150 AA156 AA162 AA168 AA174 AA180 AA186 AA192 AA198 AA204 AA210 AA216 AA222 AA228 AA234 AA240 AA246 AA252 AA258 AA264 BB30 BB36 BB42 BB48 BB54 BB60 BB66 BB72 BB78 BB84 BB90 BB96 BB102 BB108 BB114 BB120 BB126 BB132 BB138 BB144 BB150 BB156 BB162 BB168 BB174 BB180 BB186 BB192 BB198 BB204 BB210 BB216 BB222 BB228 BB234 BB240 BB246 BB252 BB258 BB264 AS30 AS36 AS42 AS48 AS54 AS60 AS66 AS72 AS78 AS84 AS90 AS96 AS102 AS108 AS114 AS120 AS126 AS132 AS138 AS144 AS150 AS156 AS162 AS168 AS174 AS180 AS186 AS192 AS198 AS204 AS210 AS216 AS222 AS228 AS234 AS240 AS246 AS252 AS258 AS264"/>
    <dataValidation allowBlank="1" showInputMessage="1" showErrorMessage="1" promptTitle="Uśrednione pensum" prompt=" lub dane pensum" sqref="AB19 AK13 AT19 J19 S19 AK19 AT13 J13 S13 AB13 AB25 AB31 AB37 AB43 AB49 AB55 AB61 AB67 AB73 AB79 AB85 AB91 AB97 AB103 AB109 AB115 AB121 AB127 AB133 AB139 AB145 AB151 AB157 AB163 AB169 AB175 AB181 AB187 AB193 AB199 AB205 AB211 AB217 AB223 AB229 AB235 AB241 AB247 AB253 AB259 AT25 AT31 AT37 AT43 AT49 AT55 AT61 AT67 AT73 AT79 AT85 AT91 AT97 AT103 AT109 AT115 AT121 AT127 AT133 AT139 AT145 AT151 AT157 AT163 AT169 AT175 AT181 AT187 AT193 AT199 AT205 AT211 AT217 AT223 AT229 AT235 AT241 AT247 AT253 AT259 J25 J31 J37 J43 J49 J55 J61 J67 J73 J79 J85 J91 J97 J103 J109 J115 J121 J127 J133 J139 J145 J151 J157 J163 J169 J175 J181 J187 J193 J199 J205 J211 J217 J223 J229 J235 J241 J247 J253 J259 S25 S31 S37 S43 S49 S55 S61 S67 S73 S79 S85 S91 S97 S103 S109 S115 S121 S127 S133 S139 S145 S151 S157 S163 S169 S175 S181 S187 S193 S199 S205 S211 S217 S223 S229 S235 S241 S247 S253 S259 AK25 AK31 AK37 AK43 AK49 AK55 AK61 AK67 AK73 AK79 AK85 AK91 AK97 AK103 AK109 AK115 AK121 AK127 AK133 AK139 AK145 AK151 AK157 AK163 AK169 AK175 AK181 AK187 AK193 AK199 AK205 AK211 AK217 AK223 AK229 AK235 AK241 AK247 AK253 AK259"/>
    <dataValidation allowBlank="1" showInputMessage="1" showErrorMessage="1" promptTitle="Planowane dni pracy w tygodniu" prompt="dla wszystkich pensów lub dla danego pensum" sqref="J24 S24 AB18 AT24 AB24 AK24 AT18 S18 J18 AK18 J30 J36 J42 J48 J54 J60 J66 J72 J78 J84 J90 J96 J102 J108 J114 J120 J126 J132 J138 J144 J150 J156 J162 J168 J174 J180 J186 J192 J198 J204 J210 J216 J222 J228 J234 J240 J246 J252 J258 J264 S30 S36 S42 S48 S54 S60 S66 S72 S78 S84 S90 S96 S102 S108 S114 S120 S126 S132 S138 S144 S150 S156 S162 S168 S174 S180 S186 S192 S198 S204 S210 S216 S222 S228 S234 S240 S246 S252 S258 S264 AT30 AT36 AT42 AT48 AT54 AT60 AT66 AT72 AT78 AT84 AT90 AT96 AT102 AT108 AT114 AT120 AT126 AT132 AT138 AT144 AT150 AT156 AT162 AT168 AT174 AT180 AT186 AT192 AT198 AT204 AT210 AT216 AT222 AT228 AT234 AT240 AT246 AT252 AT258 AT264 AB30 AB36 AB42 AB48 AB54 AB60 AB66 AB72 AB78 AB84 AB90 AB96 AB102 AB108 AB114 AB120 AB126 AB132 AB138 AB144 AB150 AB156 AB162 AB168 AB174 AB180 AB186 AB192 AB198 AB204 AB210 AB216 AB222 AB228 AB234 AB240 AB246 AB252 AB258 AB264 AK30 AK36 AK42 AK48 AK54 AK60 AK66 AK72 AK78 AK84 AK90 AK96 AK102 AK108 AK114 AK120 AK126 AK132 AK138 AK144 AK150 AK156 AK162 AK168 AK174 AK180 AK186 AK192 AK198 AK204 AK210 AK216 AK222 AK228 AK234 AK240 AK246 AK252 AK258 AK264"/>
    <dataValidation allowBlank="1" showInputMessage="1" showErrorMessage="1" promptTitle="Mieszięczne godziny planu" prompt="lub średnia miesięczna liczba godz przy &quot;uśrednieniu&quot; art.42 ust. 5b KN  " sqref="J23 S17 AB23 AK17 AT23 S23 AK23 AT17 J17 AB17 J29 J35 J41 J47 J53 J59 J65 J71 J77 J83 J89 J95 J101 J107 J113 J119 J125 J131 J137 J143 J149 J155 J161 J167 J173 J179 J185 J191 J197 J203 J209 J215 J221 J227 J233 J239 J245 J251 J257 J263 AB29 AB35 AB41 AB47 AB53 AB59 AB65 AB71 AB77 AB83 AB89 AB95 AB101 AB107 AB113 AB119 AB125 AB131 AB137 AB143 AB149 AB155 AB161 AB167 AB173 AB179 AB185 AB191 AB197 AB203 AB209 AB215 AB221 AB227 AB233 AB239 AB245 AB251 AB257 AB263 AT29 AT35 AT41 AT47 AT53 AT59 AT65 AT71 AT77 AT83 AT89 AT95 AT101 AT107 AT113 AT119 AT125 AT131 AT137 AT143 AT149 AT155 AT161 AT167 AT173 AT179 AT185 AT191 AT197 AT203 AT209 AT215 AT221 AT227 AT233 AT239 AT245 AT251 AT257 AT263 S29 S35 S41 S47 S53 S59 S65 S71 S77 S83 S89 S95 S101 S107 S113 S119 S125 S131 S137 S143 S149 S155 S161 S167 S173 S179 S185 S191 S197 S203 S209 S215 S221 S227 S233 S239 S245 S251 S257 S263 AK29 AK35 AK41 AK47 AK53 AK59 AK65 AK71 AK77 AK83 AK89 AK95 AK101 AK107 AK113 AK119 AK125 AK131 AK137 AK143 AK149 AK155 AK161 AK167 AK173 AK179 AK185 AK191 AK197 AK203 AK209 AK215 AK221 AK227 AK233 AK239 AK245 AK251 AK257 AK263"/>
    <dataValidation allowBlank="1" showInputMessage="1" showErrorMessage="1" promptTitle="do wyliczenia uśredn pensum" prompt="godziny plany/pensum_x000a_dla danego pensum oraz suma ilorazów wszystkich pensów_x000a_" sqref="AB22 AK16 AT22 J22 S22 AK22 AT16 J16 S16 AB16 AB28 AB34 AB40 AB46 AB52 AB58 AB64 AB70 AB76 AB82 AB88 AB94 AB100 AB106 AB112 AB118 AB124 AB130 AB136 AB142 AB148 AB154 AB160 AB166 AB172 AB178 AB184 AB190 AB196 AB202 AB208 AB214 AB220 AB226 AB232 AB238 AB244 AB250 AB256 AB262 AT28 AT34 AT40 AT46 AT52 AT58 AT64 AT70 AT76 AT82 AT88 AT94 AT100 AT106 AT112 AT118 AT124 AT130 AT136 AT142 AT148 AT154 AT160 AT166 AT172 AT178 AT184 AT190 AT196 AT202 AT208 AT214 AT220 AT226 AT232 AT238 AT244 AT250 AT256 AT262 J28 J34 J40 J46 J52 J58 J64 J70 J76 J82 J88 J94 J100 J106 J112 J118 J124 J130 J136 J142 J148 J154 J160 J166 J172 J178 J184 J190 J196 J202 J208 J214 J220 J226 J232 J238 J244 J250 J256 J262 S28 S34 S40 S46 S52 S58 S64 S70 S76 S82 S88 S94 S100 S106 S112 S118 S124 S130 S136 S142 S148 S154 S160 S166 S172 S178 S184 S190 S196 S202 S208 S214 S220 S226 S232 S238 S244 S250 S256 S262 AK28 AK34 AK40 AK46 AK52 AK58 AK64 AK70 AK76 AK82 AK88 AK94 AK100 AK106 AK112 AK118 AK124 AK130 AK136 AK142 AK148 AK154 AK160 AK166 AK172 AK178 AK184 AK190 AK196 AK202 AK208 AK214 AK220 AK226 AK232 AK238 AK244 AK250 AK256 AK262"/>
    <dataValidation allowBlank="1" showInputMessage="1" showErrorMessage="1" promptTitle="Dni wolne w wykonaniu" prompt="dla danego pensum oraz dla wszystkich pensów" sqref="AB21 AK15 AT21 J21 S21 AK21 AT15 J15 S15 AB15 AB27 AB33 AB39 AB45 AB51 AB57 AB63 AB69 AB75 AB81 AB87 AB93 AB99 AB105 AB111 AB117 AB123 AB129 AB135 AB141 AB147 AB153 AB159 AB165 AB171 AB177 AB183 AB189 AB195 AB201 AB207 AB213 AB219 AB225 AB231 AB237 AB243 AB249 AB255 AB261 AT27 AT33 AT39 AT45 AT51 AT57 AT63 AT69 AT75 AT81 AT87 AT93 AT99 AT105 AT111 AT117 AT123 AT129 AT135 AT141 AT147 AT153 AT159 AT165 AT171 AT177 AT183 AT189 AT195 AT201 AT207 AT213 AT219 AT225 AT231 AT237 AT243 AT249 AT255 AT261 J27 J33 J39 J45 J51 J57 J63 J69 J75 J81 J87 J93 J99 J105 J111 J117 J123 J129 J135 J141 J147 J153 J159 J165 J171 J177 J183 J189 J195 J201 J207 J213 J219 J225 J231 J237 J243 J249 J255 J261 S27 S33 S39 S45 S51 S57 S63 S69 S75 S81 S87 S93 S99 S105 S111 S117 S123 S129 S135 S141 S147 S153 S159 S165 S171 S177 S183 S189 S195 S201 S207 S213 S219 S225 S231 S237 S243 S249 S255 S261 AK27 AK33 AK39 AK45 AK51 AK57 AK63 AK69 AK75 AK81 AK87 AK93 AK99 AK105 AK111 AK117 AK123 AK129 AK135 AK141 AK147 AK153 AK159 AK165 AK171 AK177 AK183 AK189 AK195 AK201 AK207 AK213 AK219 AK225 AK231 AK237 AK243 AK249 AK255 AK261"/>
    <dataValidation allowBlank="1" showInputMessage="1" showErrorMessage="1" promptTitle="Liczba dni pracy planu" prompt="w danym pensum" sqref="AB20 AK14 AT20 J20 S20 AK20 AT14 J14 S14 AB14 AB26 AB32 AB38 AB44 AB50 AB56 AB62 AB68 AB74 AB80 AB86 AB92 AB98 AB104 AB110 AB116 AB122 AB128 AB134 AB140 AB146 AB152 AB158 AB164 AB170 AB176 AB182 AB188 AB194 AB200 AB206 AB212 AB218 AB224 AB230 AB236 AB242 AB248 AB254 AB260 AT26 AT32 AT38 AT44 AT50 AT56 AT62 AT68 AT74 AT80 AT86 AT92 AT98 AT104 AT110 AT116 AT122 AT128 AT134 AT140 AT146 AT152 AT158 AT164 AT170 AT176 AT182 AT188 AT194 AT200 AT206 AT212 AT218 AT224 AT230 AT236 AT242 AT248 AT254 AT260 J26 J32 J38 J44 J50 J56 J62 J68 J74 J80 J86 J92 J98 J104 J110 J116 J122 J128 J134 J140 J146 J152 J158 J164 J170 J176 J182 J188 J194 J200 J206 J212 J218 J224 J230 J236 J242 J248 J254 J260 S26 S32 S38 S44 S50 S56 S62 S68 S74 S80 S86 S92 S98 S104 S110 S116 S122 S128 S134 S140 S146 S152 S158 S164 S170 S176 S182 S188 S194 S200 S206 S212 S218 S224 S230 S236 S242 S248 S254 S260 AK26 AK32 AK38 AK44 AK50 AK56 AK62 AK68 AK74 AK80 AK86 AK92 AK98 AK104 AK110 AK116 AK122 AK128 AK134 AK140 AK146 AK152 AK158 AK164 AK170 AK176 AK182 AK188 AK194 AK200 AK206 AK212 AK218 AK224 AK230 AK236 AK242 AK248 AK254 AK260"/>
    <dataValidation allowBlank="1" showInputMessage="1" promptTitle="Średniona liczba godz w miesiącu" prompt="miesięczna liczba godzin wyliczona z podzielonia rocznej liczby godzin  przez liczbę tygodni _x000a_" sqref="H24 H18 H30 H36 H42 H48 H54 H60 H66 H72 H78 H84 H90 H96 H102 H108 H114 H120 H126 H132 H138 H144 H150 H156 H162 H168 H174 H180 H186 H192 H198 H204 H210 H216 H222 H228 H234 H240 H246 H252 H258 H264"/>
    <dataValidation allowBlank="1" showInputMessage="1" promptTitle="Korekta godzin ponadwymiarowych" prompt="Dla wszystkich pensów" sqref="H23 H17 H29 H35 H41 H47 H53 H59 H65 H71 H77 H83 H89 H95 H101 H107 H113 H119 H125 H131 H137 H143 H149 H155 H161 H167 H173 H179 H185 H191 H197 H203 H209 H215 H221 H227 H233 H239 H245 H251 H257 H263"/>
    <dataValidation allowBlank="1" showInputMessage="1" showErrorMessage="1" promptTitle="Liczba tygodni pracy" prompt="w okresie rozliczeniowym (miesiącu)" sqref="H22 H16 H28 H34 H40 H46 H52 H58 H64 H70 H76 H82 H88 H94 H100 H106 H112 H118 H124 H130 H136 H142 H148 H154 H160 H166 H172 H178 H184 H190 H196 H202 H208 H214 H220 H226 H232 H238 H244 H250 H256 H262"/>
    <dataValidation allowBlank="1" showInputMessage="1" showErrorMessage="1" promptTitle="Godziny zniżki" prompt="wynikające z:_x000a_1. uzupełnienia etat art. 22 KN_x000a_2. pełnienia funkcji kierowniczych_x000a_3. pracy w danej szkole wyłącznie w godzinach ponadwymiarowych" sqref="AZ24 P24 Y24 AH24 AQ18 Y18 AQ24 P18 AZ18 AH18 AZ30 AZ36 AZ42 AZ48 AZ54 AZ60 AZ66 AZ72 AZ78 AZ84 AZ90 AZ96 AZ102 AZ108 AZ114 AZ120 AZ126 AZ132 AZ138 AZ144 AZ150 AZ156 AZ162 AZ168 AZ174 AZ180 AZ186 AZ192 AZ198 AZ204 AZ210 AZ216 AZ222 AZ228 AZ234 AZ240 AZ246 AZ252 AZ258 AZ264 P30 P36 P42 P48 P54 P60 P66 P72 P78 P84 P90 P96 P102 P108 P114 P120 P126 P132 P138 P144 P150 P156 P162 P168 P174 P180 P186 P192 P198 P204 P210 P216 P222 P228 P234 P240 P246 P252 P258 P264 Y30 Y36 Y42 Y48 Y54 Y60 Y66 Y72 Y78 Y84 Y90 Y96 Y102 Y108 Y114 Y120 Y126 Y132 Y138 Y144 Y150 Y156 Y162 Y168 Y174 Y180 Y186 Y192 Y198 Y204 Y210 Y216 Y222 Y228 Y234 Y240 Y246 Y252 Y258 Y264 AH30 AH36 AH42 AH48 AH54 AH60 AH66 AH72 AH78 AH84 AH90 AH96 AH102 AH108 AH114 AH120 AH126 AH132 AH138 AH144 AH150 AH156 AH162 AH168 AH174 AH180 AH186 AH192 AH198 AH204 AH210 AH216 AH222 AH228 AH234 AH240 AH246 AH252 AH258 AH264 AQ30 AQ36 AQ42 AQ48 AQ54 AQ60 AQ66 AQ72 AQ78 AQ84 AQ90 AQ96 AQ102 AQ108 AQ114 AQ120 AQ126 AQ132 AQ138 AQ144 AQ150 AQ156 AQ162 AQ168 AQ174 AQ180 AQ186 AQ192 AQ198 AQ204 AQ210 AQ216 AQ222 AQ228 AQ234 AQ240 AQ246 AQ252 AQ258 AQ264"/>
    <dataValidation allowBlank="1" showInputMessage="1" showErrorMessage="1" promptTitle="Tygodniowa liczba godzin" prompt="Tygodniowa obowiązkowa liczba godzin nauczyciela_x000a_" sqref="L24 U24 AV24 AD24 AM18 AM24 AD18 AV18 L18 U18 L30 L36 L42 L48 L54 L60 L66 L72 L78 L84 L90 L96 L102 L108 L114 L120 L126 L132 L138 L144 L150 L156 L162 L168 L174 L180 L186 L192 L198 L204 L210 L216 L222 L228 L234 L240 L246 L252 L258 L264 U30 U36 U42 U48 U54 U60 U66 U72 U78 U84 U90 U96 U102 U108 U114 U120 U126 U132 U138 U144 U150 U156 U162 U168 U174 U180 U186 U192 U198 U204 U210 U216 U222 U228 U234 U240 U246 U252 U258 U264 AV30 AV36 AV42 AV48 AV54 AV60 AV66 AV72 AV78 AV84 AV90 AV96 AV102 AV108 AV114 AV120 AV126 AV132 AV138 AV144 AV150 AV156 AV162 AV168 AV174 AV180 AV186 AV192 AV198 AV204 AV210 AV216 AV222 AV228 AV234 AV240 AV246 AV252 AV258 AV264 AD30 AD36 AD42 AD48 AD54 AD60 AD66 AD72 AD78 AD84 AD90 AD96 AD102 AD108 AD114 AD120 AD126 AD132 AD138 AD144 AD150 AD156 AD162 AD168 AD174 AD180 AD186 AD192 AD198 AD204 AD210 AD216 AD222 AD228 AD234 AD240 AD246 AD252 AD258 AD264 AM30 AM36 AM42 AM48 AM54 AM60 AM66 AM72 AM78 AM84 AM90 AM96 AM102 AM108 AM114 AM120 AM126 AM132 AM138 AM144 AM150 AM156 AM162 AM168 AM174 AM180 AM186 AM192 AM198 AM204 AM210 AM216 AM222 AM228 AM234 AM240 AM246 AM252 AM258 AM264"/>
    <dataValidation type="whole" operator="lessThanOrEqual" allowBlank="1" showInputMessage="1" showErrorMessage="1" errorTitle="Błąd" error="Liczba faktycznie realizowanych godzin nie może być większa od pensum." promptTitle="Pensum bez zniżki" prompt="Liczba faktycznie realizowanych godzin_x000a_dokładne wyjaśnienie u góry - wzór_x000a__x000a_Domyślnie wartość równa wartości w polu po lewej &quot;Pensum&quot;" sqref="G19 G25 G31 G37 G43 G49 G55 G61 G67 G73 G79 G85 G91 G97 G103 G109 G115 G121 G127 G133 G139 G145 G151 G157 G163 G169 G175 G181 G187 G193 G199 G205 G211 G217 G223 G229 G235 G241 G247 G253 G259">
      <formula1>F19</formula1>
    </dataValidation>
    <dataValidation allowBlank="1" showInputMessage="1" showErrorMessage="1" promptTitle="Pensum" prompt="Obowiązkowy tygodniowy wymiar godzin pracy nauczyciela" sqref="F19 F25 F31 F37 F43 F49 F55 F61 F67 F73 F79 F85 F91 F97 F103 F109 F115 F121 F127 F133 F139 F145 F151 F157 F163 F169 F175 F181 F187 F193 F199 F205 F211 F217 F223 F229 F235 F241 F247 F253 F259"/>
    <dataValidation allowBlank="1" showInputMessage="1" showErrorMessage="1" promptTitle="Roczna liczba godzin" prompt="wypełnić wyłącznie dla nauczyciela podlegajacego uśrednieniu art. 42 ust.5b KN_x000a_-wstawić łązną realizowaną (bez zniżki) liczbę godzin planu w roku szkolnym dla danego pensum_x000a__x000a_W pozostałych przypadkach pozostawić pole puste lub wartość 0." sqref="G24 G30 G36 G42 G48 G54 G60 G66 G72 G78 G84 G90 G96 G102 G108 G114 G120 G126 G132 G138 G144 G150 G156 G162 G168 G174 G180 G186 G192 G198 G204 G210 G216 G222 G228 G234 G240 G246 G252 G258 G264"/>
    <dataValidation errorStyle="warning" allowBlank="1" showInputMessage="1" showErrorMessage="1" errorTitle="UPEWNIJ SIĘ" error="Liczba tygodni w roku szkolnym lub w okresie zatrudnienia_x000a__x000a_Dla placówek feryjnych - 38_x000a_Dla placówek nieferyjnych - 45_x000a_Nauczyciel zatrudniony na czas określony (niepełny rok szkolny) - podać liczbę tygodni pracy" promptTitle="Liczba tygodni w roku szkolnym" prompt="Należy wypełnić wyłącznie dla nauczyciela podlegajacego &quot;uśrednieniu&quot; art. 42 ust.5b KN_x000a__x000a_- liczba tygodni nauki placówki _x000a_z arkusza organizacyjnego_x000a_- wartość niezbędna, tylko gdy wypełniamy pole obok &quot;Roczna liczba godzin&quot;" sqref="F18"/>
    <dataValidation allowBlank="1" showInputMessage="1" showErrorMessage="1" promptTitle="Rzeczywista roczna liczba godzin" prompt="wypełnić wyłącznie dla nauczyciela podlegajacego uśrednieniu art. 42 ust.5b KN_x000a_-wstawić łązną realizowaną (bez zniżki) liczbę godzin planu w roku szkolnym dla danego pensum_x000a__x000a_W pozostałych przypadkach pozostawić pole puste lub wartość 0." sqref="G18"/>
  </dataValidations>
  <pageMargins left="0.75" right="0.75" top="1" bottom="1" header="0.5" footer="0.5"/>
  <pageSetup paperSize="9" orientation="portrait" horizontalDpi="4294967295"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containsText" priority="21" operator="containsText" id="{1304E6B5-3A8C-4953-ADC6-AADB8B0DE466}">
            <xm:f>NOT(ISERROR(SEARCH(Wydruk!$AE$13,B24)))</xm:f>
            <xm:f>Wydruk!$AE$13</xm:f>
            <x14:dxf>
              <font>
                <b/>
                <i val="0"/>
                <color theme="4" tint="-0.24994659260841701"/>
              </font>
              <fill>
                <patternFill>
                  <bgColor rgb="FFFFFF66"/>
                </patternFill>
              </fill>
            </x14:dxf>
          </x14:cfRule>
          <xm:sqref>B24:E24</xm:sqref>
        </x14:conditionalFormatting>
        <x14:conditionalFormatting xmlns:xm="http://schemas.microsoft.com/office/excel/2006/main">
          <x14:cfRule type="containsText" priority="22" operator="containsText" id="{99972BC4-9BC6-4BE0-8260-D707C94B953B}">
            <xm:f>NOT(ISERROR(SEARCH(Wydruk!$AE$9,B24)))</xm:f>
            <xm:f>Wydruk!$AE$9</xm:f>
            <x14:dxf>
              <font>
                <b/>
                <i val="0"/>
                <color rgb="FFFF0000"/>
              </font>
              <fill>
                <patternFill>
                  <bgColor rgb="FFFFFF99"/>
                </patternFill>
              </fill>
            </x14:dxf>
          </x14:cfRule>
          <x14:cfRule type="containsText" priority="23" operator="containsText" id="{890E9870-1A0C-446E-8D2A-5E796640AD52}">
            <xm:f>NOT(ISERROR(SEARCH(Wydruk!$AE$10,B24)))</xm:f>
            <xm:f>Wydruk!$AE$10</xm:f>
            <x14:dxf>
              <font>
                <b val="0"/>
                <i val="0"/>
                <color auto="1"/>
              </font>
              <fill>
                <patternFill>
                  <bgColor rgb="FFFFFF99"/>
                </patternFill>
              </fill>
            </x14:dxf>
          </x14:cfRule>
          <x14:cfRule type="cellIs" priority="24" operator="equal" id="{4290B491-AC47-427C-8D16-659EEC1A5F3F}">
            <xm:f>Wydruk!$AE$11</xm:f>
            <x14:dxf>
              <font>
                <b val="0"/>
                <i val="0"/>
                <color rgb="FF00B050"/>
              </font>
              <fill>
                <patternFill>
                  <bgColor rgb="FFFFFF99"/>
                </patternFill>
              </fill>
            </x14:dxf>
          </x14:cfRule>
          <xm:sqref>B24:E24</xm:sqref>
        </x14:conditionalFormatting>
        <x14:conditionalFormatting xmlns:xm="http://schemas.microsoft.com/office/excel/2006/main">
          <x14:cfRule type="containsText" priority="1" operator="containsText" id="{8173480F-1792-4F1B-9767-2007FAD77102}">
            <xm:f>NOT(ISERROR(SEARCH(Wydruk!$AE$13,B30)))</xm:f>
            <xm:f>Wydruk!$AE$13</xm:f>
            <x14:dxf>
              <font>
                <b/>
                <i val="0"/>
                <color theme="4" tint="-0.24994659260841701"/>
              </font>
              <fill>
                <patternFill>
                  <bgColor rgb="FFFFFF66"/>
                </patternFill>
              </fill>
            </x14:dxf>
          </x14:cfRule>
          <xm:sqref>B30:E30 B36:E36 B42:E42 B48:E48 B54:E54 B60:E60 B66:E66 B72:E72 B78:E78 B84:E84 B90:E90 B96:E96 B102:E102 B108:E108 B114:E114 B120:E120 B126:E126 B132:E132 B138:E138 B144:E144 B150:E150 B156:E156 B162:E162 B168:E168 B174:E174 B180:E180 B186:E186 B192:E192 B198:E198 B204:E204 B210:E210 B216:E216 B222:E222 B228:E228 B234:E234 B240:E240 B246:E246 B252:E252 B258:E258 B264:E264</xm:sqref>
        </x14:conditionalFormatting>
        <x14:conditionalFormatting xmlns:xm="http://schemas.microsoft.com/office/excel/2006/main">
          <x14:cfRule type="containsText" priority="2" operator="containsText" id="{34166363-0F5B-4619-890E-BB4DF886AA16}">
            <xm:f>NOT(ISERROR(SEARCH(Wydruk!$AE$9,B30)))</xm:f>
            <xm:f>Wydruk!$AE$9</xm:f>
            <x14:dxf>
              <font>
                <b/>
                <i val="0"/>
                <color rgb="FFFF0000"/>
              </font>
              <fill>
                <patternFill>
                  <bgColor rgb="FFFFFF99"/>
                </patternFill>
              </fill>
            </x14:dxf>
          </x14:cfRule>
          <x14:cfRule type="containsText" priority="3" operator="containsText" id="{74744E14-9D8A-4E6D-8F19-645C8C6FABCC}">
            <xm:f>NOT(ISERROR(SEARCH(Wydruk!$AE$10,B30)))</xm:f>
            <xm:f>Wydruk!$AE$10</xm:f>
            <x14:dxf>
              <font>
                <b val="0"/>
                <i val="0"/>
                <color auto="1"/>
              </font>
              <fill>
                <patternFill>
                  <bgColor rgb="FFFFFF99"/>
                </patternFill>
              </fill>
            </x14:dxf>
          </x14:cfRule>
          <x14:cfRule type="cellIs" priority="4" operator="equal" id="{D4E1F1DB-4213-4EB3-958B-EF56F6A1E4F0}">
            <xm:f>Wydruk!$AE$11</xm:f>
            <x14:dxf>
              <font>
                <b val="0"/>
                <i val="0"/>
                <color rgb="FF00B050"/>
              </font>
              <fill>
                <patternFill>
                  <bgColor rgb="FFFFFF99"/>
                </patternFill>
              </fill>
            </x14:dxf>
          </x14:cfRule>
          <xm:sqref>B30:E30 B36:E36 B42:E42 B48:E48 B54:E54 B60:E60 B66:E66 B72:E72 B78:E78 B84:E84 B90:E90 B96:E96 B102:E102 B108:E108 B114:E114 B120:E120 B126:E126 B132:E132 B138:E138 B144:E144 B150:E150 B156:E156 B162:E162 B168:E168 B174:E174 B180:E180 B186:E186 B192:E192 B198:E198 B204:E204 B210:E210 B216:E216 B222:E222 B228:E228 B234:E234 B240:E240 B246:E246 B252:E252 B258:E258 B264:E264</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9" filterMode="1"/>
  <dimension ref="A1:BC264"/>
  <sheetViews>
    <sheetView showGridLines="0" topLeftCell="B1" workbookViewId="0">
      <pane xSplit="9" ySplit="12" topLeftCell="K13" activePane="bottomRight" state="frozen"/>
      <selection activeCell="B13" sqref="B13"/>
      <selection pane="topRight" activeCell="B13" sqref="B13"/>
      <selection pane="bottomLeft" activeCell="B13" sqref="B13"/>
      <selection pane="bottomRight" activeCell="B13" sqref="B13:E13"/>
    </sheetView>
  </sheetViews>
  <sheetFormatPr defaultRowHeight="12.75" x14ac:dyDescent="0.2"/>
  <cols>
    <col min="1" max="1" width="4.85546875" style="1" customWidth="1"/>
    <col min="2" max="2" width="3.5703125" style="1" bestFit="1" customWidth="1"/>
    <col min="3" max="4" width="3.28515625" style="1" customWidth="1"/>
    <col min="5" max="5" width="15.7109375" style="1" bestFit="1" customWidth="1"/>
    <col min="6" max="7" width="5.7109375" style="1" customWidth="1"/>
    <col min="8" max="9" width="4.7109375" style="1" hidden="1" customWidth="1"/>
    <col min="10" max="11" width="4.7109375" style="1" customWidth="1"/>
    <col min="12" max="18" width="3.7109375" style="1" customWidth="1"/>
    <col min="19" max="20" width="4.7109375" style="1" customWidth="1"/>
    <col min="21" max="27" width="3.7109375" style="1" customWidth="1"/>
    <col min="28" max="29" width="4.7109375" style="1" customWidth="1"/>
    <col min="30" max="36" width="3.7109375" style="1" customWidth="1"/>
    <col min="37" max="38" width="4.7109375" style="1" customWidth="1"/>
    <col min="39" max="45" width="3.7109375" style="1" customWidth="1"/>
    <col min="46" max="47" width="4.7109375" style="1" customWidth="1"/>
    <col min="48" max="54" width="3.7109375" style="1" customWidth="1"/>
    <col min="55" max="55" width="7.85546875" style="1" hidden="1" customWidth="1"/>
    <col min="56" max="73" width="0" style="1" hidden="1" customWidth="1"/>
    <col min="74" max="16384" width="9.140625" style="1"/>
  </cols>
  <sheetData>
    <row r="1" spans="1:54" ht="23.1" customHeight="1" x14ac:dyDescent="0.2">
      <c r="B1" s="340" t="s">
        <v>0</v>
      </c>
      <c r="C1" s="360" t="str">
        <f>wrzesień!C1</f>
        <v>Oznaczenia kolorów</v>
      </c>
      <c r="D1" s="360"/>
      <c r="E1" s="360"/>
      <c r="F1" s="333">
        <f>AF2</f>
        <v>43922</v>
      </c>
      <c r="G1" s="334"/>
      <c r="H1" s="174"/>
      <c r="I1" s="362" t="s">
        <v>20</v>
      </c>
      <c r="J1" s="326" t="s">
        <v>19</v>
      </c>
      <c r="K1" s="329">
        <v>1</v>
      </c>
      <c r="L1" s="330"/>
      <c r="M1" s="330"/>
      <c r="N1" s="330"/>
      <c r="O1" s="330"/>
      <c r="P1" s="330"/>
      <c r="Q1" s="330"/>
      <c r="R1" s="331"/>
      <c r="S1" s="326" t="str">
        <f>J1</f>
        <v>podsumowanie tygodnia</v>
      </c>
      <c r="T1" s="329">
        <f>K1+1</f>
        <v>2</v>
      </c>
      <c r="U1" s="330"/>
      <c r="V1" s="330"/>
      <c r="W1" s="330"/>
      <c r="X1" s="330"/>
      <c r="Y1" s="330"/>
      <c r="Z1" s="330"/>
      <c r="AA1" s="331"/>
      <c r="AB1" s="326" t="str">
        <f>S1</f>
        <v>podsumowanie tygodnia</v>
      </c>
      <c r="AC1" s="329">
        <f>T1+1</f>
        <v>3</v>
      </c>
      <c r="AD1" s="330"/>
      <c r="AE1" s="330"/>
      <c r="AF1" s="330"/>
      <c r="AG1" s="330"/>
      <c r="AH1" s="330"/>
      <c r="AI1" s="330"/>
      <c r="AJ1" s="331"/>
      <c r="AK1" s="326" t="str">
        <f>AB1</f>
        <v>podsumowanie tygodnia</v>
      </c>
      <c r="AL1" s="329">
        <f>AC1+1</f>
        <v>4</v>
      </c>
      <c r="AM1" s="330"/>
      <c r="AN1" s="330"/>
      <c r="AO1" s="330"/>
      <c r="AP1" s="330"/>
      <c r="AQ1" s="330"/>
      <c r="AR1" s="330"/>
      <c r="AS1" s="331"/>
      <c r="AT1" s="326" t="str">
        <f>AK1</f>
        <v>podsumowanie tygodnia</v>
      </c>
      <c r="AU1" s="329">
        <f>AL1+1</f>
        <v>5</v>
      </c>
      <c r="AV1" s="330"/>
      <c r="AW1" s="330"/>
      <c r="AX1" s="330"/>
      <c r="AY1" s="330"/>
      <c r="AZ1" s="330"/>
      <c r="BA1" s="330"/>
      <c r="BB1" s="331"/>
    </row>
    <row r="2" spans="1:54" ht="9.9499999999999993" customHeight="1" x14ac:dyDescent="0.2">
      <c r="B2" s="341"/>
      <c r="C2" s="361"/>
      <c r="D2" s="361"/>
      <c r="E2" s="361"/>
      <c r="F2" s="366" t="str">
        <f>Wydruk!C5</f>
        <v>Miejskie Przedszkole nr 34 im. Kubusia Puchatka i Jego Przyjaciół z Oddziałami Integracyjnymi</v>
      </c>
      <c r="G2" s="367"/>
      <c r="H2" s="57"/>
      <c r="I2" s="363"/>
      <c r="J2" s="327"/>
      <c r="K2" s="335" t="s">
        <v>2</v>
      </c>
      <c r="L2" s="332">
        <f>IF(marzec!AU19=0,marzec!AV2,marzec!BB2+1)</f>
        <v>43906</v>
      </c>
      <c r="M2" s="332">
        <f t="shared" ref="M2:R2" si="0">L2+1</f>
        <v>43907</v>
      </c>
      <c r="N2" s="332">
        <f t="shared" si="0"/>
        <v>43908</v>
      </c>
      <c r="O2" s="332">
        <f t="shared" si="0"/>
        <v>43909</v>
      </c>
      <c r="P2" s="332">
        <f t="shared" si="0"/>
        <v>43910</v>
      </c>
      <c r="Q2" s="325">
        <f t="shared" si="0"/>
        <v>43911</v>
      </c>
      <c r="R2" s="349">
        <f t="shared" si="0"/>
        <v>43912</v>
      </c>
      <c r="S2" s="327"/>
      <c r="T2" s="335" t="str">
        <f>K2</f>
        <v>suma</v>
      </c>
      <c r="U2" s="332">
        <f>R2+1</f>
        <v>43913</v>
      </c>
      <c r="V2" s="332">
        <f t="shared" ref="V2:AA2" si="1">U2+1</f>
        <v>43914</v>
      </c>
      <c r="W2" s="332">
        <f t="shared" si="1"/>
        <v>43915</v>
      </c>
      <c r="X2" s="332">
        <f t="shared" si="1"/>
        <v>43916</v>
      </c>
      <c r="Y2" s="332">
        <f t="shared" si="1"/>
        <v>43917</v>
      </c>
      <c r="Z2" s="325">
        <f t="shared" si="1"/>
        <v>43918</v>
      </c>
      <c r="AA2" s="349">
        <f t="shared" si="1"/>
        <v>43919</v>
      </c>
      <c r="AB2" s="327"/>
      <c r="AC2" s="335" t="str">
        <f>T2</f>
        <v>suma</v>
      </c>
      <c r="AD2" s="332">
        <f>AA2+1</f>
        <v>43920</v>
      </c>
      <c r="AE2" s="332">
        <f t="shared" ref="AE2:AJ2" si="2">AD2+1</f>
        <v>43921</v>
      </c>
      <c r="AF2" s="332">
        <f t="shared" si="2"/>
        <v>43922</v>
      </c>
      <c r="AG2" s="332">
        <f t="shared" si="2"/>
        <v>43923</v>
      </c>
      <c r="AH2" s="332">
        <f t="shared" si="2"/>
        <v>43924</v>
      </c>
      <c r="AI2" s="325">
        <f t="shared" si="2"/>
        <v>43925</v>
      </c>
      <c r="AJ2" s="349">
        <f t="shared" si="2"/>
        <v>43926</v>
      </c>
      <c r="AK2" s="327"/>
      <c r="AL2" s="335" t="str">
        <f>AC2</f>
        <v>suma</v>
      </c>
      <c r="AM2" s="332">
        <f>AJ2+1</f>
        <v>43927</v>
      </c>
      <c r="AN2" s="332">
        <f t="shared" ref="AN2:AS2" si="3">AM2+1</f>
        <v>43928</v>
      </c>
      <c r="AO2" s="332">
        <f t="shared" si="3"/>
        <v>43929</v>
      </c>
      <c r="AP2" s="332">
        <f t="shared" si="3"/>
        <v>43930</v>
      </c>
      <c r="AQ2" s="332">
        <f t="shared" si="3"/>
        <v>43931</v>
      </c>
      <c r="AR2" s="325">
        <f t="shared" si="3"/>
        <v>43932</v>
      </c>
      <c r="AS2" s="349">
        <f t="shared" si="3"/>
        <v>43933</v>
      </c>
      <c r="AT2" s="327"/>
      <c r="AU2" s="335" t="str">
        <f>AC2</f>
        <v>suma</v>
      </c>
      <c r="AV2" s="332">
        <f>AS2+1</f>
        <v>43934</v>
      </c>
      <c r="AW2" s="332">
        <f t="shared" ref="AW2:BB2" si="4">AV2+1</f>
        <v>43935</v>
      </c>
      <c r="AX2" s="332">
        <f t="shared" si="4"/>
        <v>43936</v>
      </c>
      <c r="AY2" s="332">
        <f t="shared" si="4"/>
        <v>43937</v>
      </c>
      <c r="AZ2" s="332">
        <f t="shared" si="4"/>
        <v>43938</v>
      </c>
      <c r="BA2" s="325">
        <f t="shared" si="4"/>
        <v>43939</v>
      </c>
      <c r="BB2" s="349">
        <f t="shared" si="4"/>
        <v>43940</v>
      </c>
    </row>
    <row r="3" spans="1:54" ht="9.9499999999999993" customHeight="1" x14ac:dyDescent="0.2">
      <c r="B3" s="341"/>
      <c r="C3" s="352"/>
      <c r="D3" s="353"/>
      <c r="E3" s="60" t="str">
        <f>wrzesień!E3</f>
        <v>komórki nieaktywne</v>
      </c>
      <c r="F3" s="366"/>
      <c r="G3" s="367"/>
      <c r="H3" s="57"/>
      <c r="I3" s="363"/>
      <c r="J3" s="327"/>
      <c r="K3" s="335"/>
      <c r="L3" s="332"/>
      <c r="M3" s="332"/>
      <c r="N3" s="332"/>
      <c r="O3" s="332"/>
      <c r="P3" s="332"/>
      <c r="Q3" s="325"/>
      <c r="R3" s="349"/>
      <c r="S3" s="327"/>
      <c r="T3" s="335"/>
      <c r="U3" s="332"/>
      <c r="V3" s="332"/>
      <c r="W3" s="332"/>
      <c r="X3" s="332"/>
      <c r="Y3" s="332"/>
      <c r="Z3" s="325"/>
      <c r="AA3" s="349"/>
      <c r="AB3" s="327"/>
      <c r="AC3" s="335"/>
      <c r="AD3" s="332"/>
      <c r="AE3" s="332"/>
      <c r="AF3" s="332"/>
      <c r="AG3" s="332"/>
      <c r="AH3" s="332"/>
      <c r="AI3" s="325"/>
      <c r="AJ3" s="349"/>
      <c r="AK3" s="327"/>
      <c r="AL3" s="335"/>
      <c r="AM3" s="332"/>
      <c r="AN3" s="332"/>
      <c r="AO3" s="332"/>
      <c r="AP3" s="332"/>
      <c r="AQ3" s="332"/>
      <c r="AR3" s="325"/>
      <c r="AS3" s="349"/>
      <c r="AT3" s="327"/>
      <c r="AU3" s="335"/>
      <c r="AV3" s="332"/>
      <c r="AW3" s="332"/>
      <c r="AX3" s="332"/>
      <c r="AY3" s="332"/>
      <c r="AZ3" s="332"/>
      <c r="BA3" s="325"/>
      <c r="BB3" s="349"/>
    </row>
    <row r="4" spans="1:54" ht="9.9499999999999993" customHeight="1" x14ac:dyDescent="0.2">
      <c r="B4" s="341"/>
      <c r="C4" s="354"/>
      <c r="D4" s="355"/>
      <c r="E4" s="60" t="str">
        <f>wrzesień!E4</f>
        <v>obliczenia automatyczne</v>
      </c>
      <c r="F4" s="366"/>
      <c r="G4" s="367"/>
      <c r="H4" s="57"/>
      <c r="I4" s="363"/>
      <c r="J4" s="327"/>
      <c r="K4" s="335"/>
      <c r="L4" s="332"/>
      <c r="M4" s="332"/>
      <c r="N4" s="332"/>
      <c r="O4" s="332"/>
      <c r="P4" s="332"/>
      <c r="Q4" s="325"/>
      <c r="R4" s="349"/>
      <c r="S4" s="327"/>
      <c r="T4" s="335"/>
      <c r="U4" s="332"/>
      <c r="V4" s="332"/>
      <c r="W4" s="332"/>
      <c r="X4" s="332"/>
      <c r="Y4" s="332"/>
      <c r="Z4" s="325"/>
      <c r="AA4" s="349"/>
      <c r="AB4" s="327"/>
      <c r="AC4" s="335"/>
      <c r="AD4" s="332"/>
      <c r="AE4" s="332"/>
      <c r="AF4" s="332"/>
      <c r="AG4" s="332"/>
      <c r="AH4" s="332"/>
      <c r="AI4" s="325"/>
      <c r="AJ4" s="349"/>
      <c r="AK4" s="327"/>
      <c r="AL4" s="335"/>
      <c r="AM4" s="332"/>
      <c r="AN4" s="332"/>
      <c r="AO4" s="332"/>
      <c r="AP4" s="332"/>
      <c r="AQ4" s="332"/>
      <c r="AR4" s="325"/>
      <c r="AS4" s="349"/>
      <c r="AT4" s="327"/>
      <c r="AU4" s="335"/>
      <c r="AV4" s="332"/>
      <c r="AW4" s="332"/>
      <c r="AX4" s="332"/>
      <c r="AY4" s="332"/>
      <c r="AZ4" s="332"/>
      <c r="BA4" s="325"/>
      <c r="BB4" s="349"/>
    </row>
    <row r="5" spans="1:54" ht="9.9499999999999993" customHeight="1" x14ac:dyDescent="0.2">
      <c r="B5" s="341"/>
      <c r="C5" s="356"/>
      <c r="D5" s="357"/>
      <c r="E5" s="60" t="str">
        <f>wrzesień!E5</f>
        <v>wypełnienia raz w roku</v>
      </c>
      <c r="F5" s="366"/>
      <c r="G5" s="367"/>
      <c r="H5" s="57"/>
      <c r="I5" s="363"/>
      <c r="J5" s="327"/>
      <c r="K5" s="335"/>
      <c r="L5" s="332"/>
      <c r="M5" s="332"/>
      <c r="N5" s="332"/>
      <c r="O5" s="332"/>
      <c r="P5" s="332"/>
      <c r="Q5" s="325"/>
      <c r="R5" s="349"/>
      <c r="S5" s="327"/>
      <c r="T5" s="335"/>
      <c r="U5" s="332"/>
      <c r="V5" s="332"/>
      <c r="W5" s="332"/>
      <c r="X5" s="332"/>
      <c r="Y5" s="332"/>
      <c r="Z5" s="325"/>
      <c r="AA5" s="349"/>
      <c r="AB5" s="327"/>
      <c r="AC5" s="335"/>
      <c r="AD5" s="332"/>
      <c r="AE5" s="332"/>
      <c r="AF5" s="332"/>
      <c r="AG5" s="332"/>
      <c r="AH5" s="332"/>
      <c r="AI5" s="325"/>
      <c r="AJ5" s="349"/>
      <c r="AK5" s="327"/>
      <c r="AL5" s="335"/>
      <c r="AM5" s="332"/>
      <c r="AN5" s="332"/>
      <c r="AO5" s="332"/>
      <c r="AP5" s="332"/>
      <c r="AQ5" s="332"/>
      <c r="AR5" s="325"/>
      <c r="AS5" s="349"/>
      <c r="AT5" s="327"/>
      <c r="AU5" s="335"/>
      <c r="AV5" s="332"/>
      <c r="AW5" s="332"/>
      <c r="AX5" s="332"/>
      <c r="AY5" s="332"/>
      <c r="AZ5" s="332"/>
      <c r="BA5" s="325"/>
      <c r="BB5" s="349"/>
    </row>
    <row r="6" spans="1:54" ht="9.9499999999999993" customHeight="1" x14ac:dyDescent="0.2">
      <c r="B6" s="341"/>
      <c r="C6" s="358"/>
      <c r="D6" s="359"/>
      <c r="E6" s="60" t="str">
        <f>wrzesień!E6</f>
        <v>wypełnienia co miesiąc</v>
      </c>
      <c r="F6" s="366"/>
      <c r="G6" s="367"/>
      <c r="H6" s="57"/>
      <c r="I6" s="363"/>
      <c r="J6" s="327"/>
      <c r="K6" s="335"/>
      <c r="L6" s="332"/>
      <c r="M6" s="332"/>
      <c r="N6" s="332"/>
      <c r="O6" s="332"/>
      <c r="P6" s="332"/>
      <c r="Q6" s="325"/>
      <c r="R6" s="349"/>
      <c r="S6" s="327"/>
      <c r="T6" s="335"/>
      <c r="U6" s="332"/>
      <c r="V6" s="332"/>
      <c r="W6" s="332"/>
      <c r="X6" s="332"/>
      <c r="Y6" s="332"/>
      <c r="Z6" s="325"/>
      <c r="AA6" s="349"/>
      <c r="AB6" s="327"/>
      <c r="AC6" s="335"/>
      <c r="AD6" s="332"/>
      <c r="AE6" s="332"/>
      <c r="AF6" s="332"/>
      <c r="AG6" s="332"/>
      <c r="AH6" s="332"/>
      <c r="AI6" s="325"/>
      <c r="AJ6" s="349"/>
      <c r="AK6" s="327"/>
      <c r="AL6" s="335"/>
      <c r="AM6" s="332"/>
      <c r="AN6" s="332"/>
      <c r="AO6" s="332"/>
      <c r="AP6" s="332"/>
      <c r="AQ6" s="332"/>
      <c r="AR6" s="325"/>
      <c r="AS6" s="349"/>
      <c r="AT6" s="327"/>
      <c r="AU6" s="335"/>
      <c r="AV6" s="332"/>
      <c r="AW6" s="332"/>
      <c r="AX6" s="332"/>
      <c r="AY6" s="332"/>
      <c r="AZ6" s="332"/>
      <c r="BA6" s="325"/>
      <c r="BB6" s="349"/>
    </row>
    <row r="7" spans="1:54" s="4" customFormat="1" ht="9.9499999999999993" customHeight="1" x14ac:dyDescent="0.2">
      <c r="B7" s="341"/>
      <c r="C7" s="375"/>
      <c r="D7" s="375"/>
      <c r="E7" s="375"/>
      <c r="F7" s="366"/>
      <c r="G7" s="367"/>
      <c r="H7" s="57"/>
      <c r="I7" s="363"/>
      <c r="J7" s="327"/>
      <c r="K7" s="370"/>
      <c r="L7" s="332"/>
      <c r="M7" s="332"/>
      <c r="N7" s="332"/>
      <c r="O7" s="332"/>
      <c r="P7" s="332"/>
      <c r="Q7" s="325"/>
      <c r="R7" s="349"/>
      <c r="S7" s="327"/>
      <c r="T7" s="335"/>
      <c r="U7" s="332"/>
      <c r="V7" s="332"/>
      <c r="W7" s="332"/>
      <c r="X7" s="332"/>
      <c r="Y7" s="332"/>
      <c r="Z7" s="325"/>
      <c r="AA7" s="349"/>
      <c r="AB7" s="327"/>
      <c r="AC7" s="335"/>
      <c r="AD7" s="332"/>
      <c r="AE7" s="332"/>
      <c r="AF7" s="332"/>
      <c r="AG7" s="332"/>
      <c r="AH7" s="332"/>
      <c r="AI7" s="325"/>
      <c r="AJ7" s="349"/>
      <c r="AK7" s="327"/>
      <c r="AL7" s="335"/>
      <c r="AM7" s="332"/>
      <c r="AN7" s="332"/>
      <c r="AO7" s="332"/>
      <c r="AP7" s="332"/>
      <c r="AQ7" s="332"/>
      <c r="AR7" s="325"/>
      <c r="AS7" s="349"/>
      <c r="AT7" s="327"/>
      <c r="AU7" s="335" t="s">
        <v>2</v>
      </c>
      <c r="AV7" s="332"/>
      <c r="AW7" s="332"/>
      <c r="AX7" s="332"/>
      <c r="AY7" s="332"/>
      <c r="AZ7" s="332"/>
      <c r="BA7" s="325"/>
      <c r="BB7" s="349"/>
    </row>
    <row r="8" spans="1:54" s="5" customFormat="1" ht="13.5" customHeight="1" thickBot="1" x14ac:dyDescent="0.25">
      <c r="B8" s="342"/>
      <c r="C8" s="376"/>
      <c r="D8" s="376"/>
      <c r="E8" s="376"/>
      <c r="F8" s="368"/>
      <c r="G8" s="369"/>
      <c r="H8" s="57"/>
      <c r="I8" s="364"/>
      <c r="J8" s="328"/>
      <c r="K8" s="371"/>
      <c r="L8" s="13" t="s">
        <v>5</v>
      </c>
      <c r="M8" s="13" t="s">
        <v>6</v>
      </c>
      <c r="N8" s="13" t="s">
        <v>7</v>
      </c>
      <c r="O8" s="15" t="s">
        <v>8</v>
      </c>
      <c r="P8" s="13" t="s">
        <v>9</v>
      </c>
      <c r="Q8" s="25" t="s">
        <v>10</v>
      </c>
      <c r="R8" s="14" t="s">
        <v>11</v>
      </c>
      <c r="S8" s="328"/>
      <c r="T8" s="336"/>
      <c r="U8" s="13" t="s">
        <v>5</v>
      </c>
      <c r="V8" s="13" t="s">
        <v>6</v>
      </c>
      <c r="W8" s="13" t="s">
        <v>7</v>
      </c>
      <c r="X8" s="13" t="s">
        <v>8</v>
      </c>
      <c r="Y8" s="13" t="s">
        <v>9</v>
      </c>
      <c r="Z8" s="25" t="s">
        <v>10</v>
      </c>
      <c r="AA8" s="14" t="s">
        <v>11</v>
      </c>
      <c r="AB8" s="328"/>
      <c r="AC8" s="336"/>
      <c r="AD8" s="13" t="s">
        <v>5</v>
      </c>
      <c r="AE8" s="13" t="s">
        <v>6</v>
      </c>
      <c r="AF8" s="13" t="s">
        <v>7</v>
      </c>
      <c r="AG8" s="13" t="s">
        <v>8</v>
      </c>
      <c r="AH8" s="13" t="s">
        <v>9</v>
      </c>
      <c r="AI8" s="25" t="s">
        <v>10</v>
      </c>
      <c r="AJ8" s="14" t="s">
        <v>11</v>
      </c>
      <c r="AK8" s="328"/>
      <c r="AL8" s="336"/>
      <c r="AM8" s="13" t="s">
        <v>5</v>
      </c>
      <c r="AN8" s="13" t="s">
        <v>6</v>
      </c>
      <c r="AO8" s="13" t="s">
        <v>7</v>
      </c>
      <c r="AP8" s="13" t="s">
        <v>8</v>
      </c>
      <c r="AQ8" s="13" t="s">
        <v>9</v>
      </c>
      <c r="AR8" s="25" t="s">
        <v>10</v>
      </c>
      <c r="AS8" s="14" t="s">
        <v>11</v>
      </c>
      <c r="AT8" s="328"/>
      <c r="AU8" s="336"/>
      <c r="AV8" s="13" t="s">
        <v>5</v>
      </c>
      <c r="AW8" s="13" t="s">
        <v>6</v>
      </c>
      <c r="AX8" s="13" t="s">
        <v>7</v>
      </c>
      <c r="AY8" s="13" t="s">
        <v>8</v>
      </c>
      <c r="AZ8" s="13" t="s">
        <v>9</v>
      </c>
      <c r="BA8" s="25" t="s">
        <v>10</v>
      </c>
      <c r="BB8" s="14" t="s">
        <v>11</v>
      </c>
    </row>
    <row r="9" spans="1:54" s="5" customFormat="1" ht="15.75" hidden="1" x14ac:dyDescent="0.2">
      <c r="B9" s="8"/>
      <c r="C9" s="9"/>
      <c r="D9" s="9"/>
      <c r="E9" s="9"/>
      <c r="F9" s="71"/>
      <c r="G9" s="70"/>
      <c r="H9" s="70"/>
      <c r="I9" s="70"/>
      <c r="J9" s="12"/>
      <c r="K9" s="27"/>
      <c r="L9" s="11">
        <f>MONTH(L2)</f>
        <v>3</v>
      </c>
      <c r="M9" s="11">
        <f t="shared" ref="M9:R9" si="5">MONTH(M2)</f>
        <v>3</v>
      </c>
      <c r="N9" s="11">
        <f t="shared" si="5"/>
        <v>3</v>
      </c>
      <c r="O9" s="11">
        <f t="shared" si="5"/>
        <v>3</v>
      </c>
      <c r="P9" s="11">
        <f t="shared" si="5"/>
        <v>3</v>
      </c>
      <c r="Q9" s="11">
        <f t="shared" si="5"/>
        <v>3</v>
      </c>
      <c r="R9" s="19">
        <f t="shared" si="5"/>
        <v>3</v>
      </c>
      <c r="S9" s="21"/>
      <c r="T9" s="20"/>
      <c r="U9" s="11">
        <f t="shared" ref="U9:AA9" si="6">MONTH(U2)</f>
        <v>3</v>
      </c>
      <c r="V9" s="11">
        <f t="shared" si="6"/>
        <v>3</v>
      </c>
      <c r="W9" s="11">
        <f t="shared" si="6"/>
        <v>3</v>
      </c>
      <c r="X9" s="11">
        <f t="shared" si="6"/>
        <v>3</v>
      </c>
      <c r="Y9" s="11">
        <f t="shared" si="6"/>
        <v>3</v>
      </c>
      <c r="Z9" s="11">
        <f t="shared" si="6"/>
        <v>3</v>
      </c>
      <c r="AA9" s="19">
        <f t="shared" si="6"/>
        <v>3</v>
      </c>
      <c r="AB9" s="21"/>
      <c r="AC9" s="28"/>
      <c r="AD9" s="11">
        <f t="shared" ref="AD9:AJ9" si="7">MONTH(AD2)</f>
        <v>3</v>
      </c>
      <c r="AE9" s="11">
        <f t="shared" si="7"/>
        <v>3</v>
      </c>
      <c r="AF9" s="11">
        <f t="shared" si="7"/>
        <v>4</v>
      </c>
      <c r="AG9" s="11">
        <f t="shared" si="7"/>
        <v>4</v>
      </c>
      <c r="AH9" s="11">
        <f t="shared" si="7"/>
        <v>4</v>
      </c>
      <c r="AI9" s="11">
        <f t="shared" si="7"/>
        <v>4</v>
      </c>
      <c r="AJ9" s="19">
        <f t="shared" si="7"/>
        <v>4</v>
      </c>
      <c r="AK9" s="21"/>
      <c r="AL9" s="20"/>
      <c r="AM9" s="11">
        <f t="shared" ref="AM9:AS9" si="8">MONTH(AM2)</f>
        <v>4</v>
      </c>
      <c r="AN9" s="11">
        <f t="shared" si="8"/>
        <v>4</v>
      </c>
      <c r="AO9" s="11">
        <f t="shared" si="8"/>
        <v>4</v>
      </c>
      <c r="AP9" s="11">
        <f t="shared" si="8"/>
        <v>4</v>
      </c>
      <c r="AQ9" s="11">
        <f t="shared" si="8"/>
        <v>4</v>
      </c>
      <c r="AR9" s="11">
        <f t="shared" si="8"/>
        <v>4</v>
      </c>
      <c r="AS9" s="19">
        <f t="shared" si="8"/>
        <v>4</v>
      </c>
      <c r="AT9" s="21"/>
      <c r="AU9" s="28"/>
      <c r="AV9" s="11">
        <f t="shared" ref="AV9:BB9" si="9">MONTH(AV2)</f>
        <v>4</v>
      </c>
      <c r="AW9" s="11">
        <f t="shared" si="9"/>
        <v>4</v>
      </c>
      <c r="AX9" s="11">
        <f t="shared" si="9"/>
        <v>4</v>
      </c>
      <c r="AY9" s="11">
        <f t="shared" si="9"/>
        <v>4</v>
      </c>
      <c r="AZ9" s="11">
        <f t="shared" si="9"/>
        <v>4</v>
      </c>
      <c r="BA9" s="11">
        <f t="shared" si="9"/>
        <v>4</v>
      </c>
      <c r="BB9" s="24">
        <f t="shared" si="9"/>
        <v>4</v>
      </c>
    </row>
    <row r="10" spans="1:54" s="18" customFormat="1" hidden="1" x14ac:dyDescent="0.2">
      <c r="A10" s="72"/>
      <c r="B10" s="73">
        <v>1</v>
      </c>
      <c r="C10" s="73">
        <f>B10+1</f>
        <v>2</v>
      </c>
      <c r="D10" s="73">
        <f t="shared" ref="D10:BB10" si="10">C10+1</f>
        <v>3</v>
      </c>
      <c r="E10" s="73">
        <f t="shared" si="10"/>
        <v>4</v>
      </c>
      <c r="F10" s="73">
        <f t="shared" si="10"/>
        <v>5</v>
      </c>
      <c r="G10" s="73">
        <f t="shared" si="10"/>
        <v>6</v>
      </c>
      <c r="H10" s="73">
        <f t="shared" si="10"/>
        <v>7</v>
      </c>
      <c r="I10" s="73">
        <f t="shared" si="10"/>
        <v>8</v>
      </c>
      <c r="J10" s="73">
        <f t="shared" si="10"/>
        <v>9</v>
      </c>
      <c r="K10" s="73">
        <f t="shared" si="10"/>
        <v>10</v>
      </c>
      <c r="L10" s="73">
        <f t="shared" si="10"/>
        <v>11</v>
      </c>
      <c r="M10" s="73">
        <f t="shared" si="10"/>
        <v>12</v>
      </c>
      <c r="N10" s="73">
        <f t="shared" si="10"/>
        <v>13</v>
      </c>
      <c r="O10" s="73">
        <f t="shared" si="10"/>
        <v>14</v>
      </c>
      <c r="P10" s="73">
        <f t="shared" si="10"/>
        <v>15</v>
      </c>
      <c r="Q10" s="73">
        <f t="shared" si="10"/>
        <v>16</v>
      </c>
      <c r="R10" s="73">
        <f t="shared" si="10"/>
        <v>17</v>
      </c>
      <c r="S10" s="73">
        <f t="shared" si="10"/>
        <v>18</v>
      </c>
      <c r="T10" s="73">
        <f t="shared" si="10"/>
        <v>19</v>
      </c>
      <c r="U10" s="73">
        <f t="shared" si="10"/>
        <v>20</v>
      </c>
      <c r="V10" s="73">
        <f t="shared" si="10"/>
        <v>21</v>
      </c>
      <c r="W10" s="73">
        <f t="shared" si="10"/>
        <v>22</v>
      </c>
      <c r="X10" s="73">
        <f t="shared" si="10"/>
        <v>23</v>
      </c>
      <c r="Y10" s="73">
        <f t="shared" si="10"/>
        <v>24</v>
      </c>
      <c r="Z10" s="73">
        <f t="shared" si="10"/>
        <v>25</v>
      </c>
      <c r="AA10" s="73">
        <f t="shared" si="10"/>
        <v>26</v>
      </c>
      <c r="AB10" s="73">
        <f t="shared" si="10"/>
        <v>27</v>
      </c>
      <c r="AC10" s="73">
        <f t="shared" si="10"/>
        <v>28</v>
      </c>
      <c r="AD10" s="73">
        <f t="shared" si="10"/>
        <v>29</v>
      </c>
      <c r="AE10" s="73">
        <f t="shared" si="10"/>
        <v>30</v>
      </c>
      <c r="AF10" s="73">
        <f t="shared" si="10"/>
        <v>31</v>
      </c>
      <c r="AG10" s="73">
        <f t="shared" si="10"/>
        <v>32</v>
      </c>
      <c r="AH10" s="73">
        <f t="shared" si="10"/>
        <v>33</v>
      </c>
      <c r="AI10" s="73">
        <f t="shared" si="10"/>
        <v>34</v>
      </c>
      <c r="AJ10" s="73">
        <f t="shared" si="10"/>
        <v>35</v>
      </c>
      <c r="AK10" s="73">
        <f t="shared" si="10"/>
        <v>36</v>
      </c>
      <c r="AL10" s="73">
        <f t="shared" si="10"/>
        <v>37</v>
      </c>
      <c r="AM10" s="73">
        <f t="shared" si="10"/>
        <v>38</v>
      </c>
      <c r="AN10" s="73">
        <f t="shared" si="10"/>
        <v>39</v>
      </c>
      <c r="AO10" s="73">
        <f t="shared" si="10"/>
        <v>40</v>
      </c>
      <c r="AP10" s="73">
        <f t="shared" si="10"/>
        <v>41</v>
      </c>
      <c r="AQ10" s="73">
        <f t="shared" si="10"/>
        <v>42</v>
      </c>
      <c r="AR10" s="73">
        <f t="shared" si="10"/>
        <v>43</v>
      </c>
      <c r="AS10" s="73">
        <f t="shared" si="10"/>
        <v>44</v>
      </c>
      <c r="AT10" s="73">
        <f t="shared" si="10"/>
        <v>45</v>
      </c>
      <c r="AU10" s="73">
        <f t="shared" si="10"/>
        <v>46</v>
      </c>
      <c r="AV10" s="73">
        <f t="shared" si="10"/>
        <v>47</v>
      </c>
      <c r="AW10" s="73">
        <f t="shared" si="10"/>
        <v>48</v>
      </c>
      <c r="AX10" s="73">
        <f t="shared" si="10"/>
        <v>49</v>
      </c>
      <c r="AY10" s="73">
        <f t="shared" si="10"/>
        <v>50</v>
      </c>
      <c r="AZ10" s="73">
        <f t="shared" si="10"/>
        <v>51</v>
      </c>
      <c r="BA10" s="73">
        <f t="shared" si="10"/>
        <v>52</v>
      </c>
      <c r="BB10" s="73">
        <f t="shared" si="10"/>
        <v>53</v>
      </c>
    </row>
    <row r="11" spans="1:54" s="5" customFormat="1" ht="15.75" hidden="1" x14ac:dyDescent="0.2">
      <c r="B11" s="2"/>
      <c r="C11" s="56"/>
      <c r="D11" s="56"/>
      <c r="E11" s="56"/>
      <c r="F11" s="57"/>
      <c r="G11" s="57"/>
      <c r="H11" s="57"/>
      <c r="I11" s="57"/>
      <c r="J11" s="58"/>
      <c r="K11" s="59"/>
      <c r="L11" s="2"/>
      <c r="M11" s="2"/>
      <c r="N11" s="2"/>
      <c r="O11" s="2"/>
      <c r="P11" s="2"/>
      <c r="Q11" s="2"/>
      <c r="R11" s="2"/>
      <c r="S11" s="2"/>
      <c r="T11" s="58"/>
      <c r="U11" s="2"/>
      <c r="V11" s="2"/>
      <c r="W11" s="2"/>
      <c r="X11" s="2"/>
      <c r="Y11" s="2"/>
      <c r="Z11" s="2"/>
      <c r="AA11" s="2"/>
      <c r="AB11" s="2"/>
      <c r="AC11" s="59"/>
      <c r="AD11" s="2"/>
      <c r="AE11" s="2"/>
      <c r="AF11" s="2"/>
      <c r="AG11" s="2"/>
      <c r="AH11" s="2"/>
      <c r="AI11" s="2"/>
      <c r="AJ11" s="2"/>
      <c r="AK11" s="2"/>
      <c r="AL11" s="58"/>
      <c r="AM11" s="2"/>
      <c r="AN11" s="2"/>
      <c r="AO11" s="2"/>
      <c r="AP11" s="2"/>
      <c r="AQ11" s="2"/>
      <c r="AR11" s="2"/>
      <c r="AS11" s="2"/>
      <c r="AT11" s="2"/>
      <c r="AU11" s="59"/>
      <c r="AV11" s="2"/>
      <c r="AW11" s="2"/>
      <c r="AX11" s="2"/>
      <c r="AY11" s="2"/>
      <c r="AZ11" s="2"/>
      <c r="BA11" s="2"/>
      <c r="BB11" s="2"/>
    </row>
    <row r="12" spans="1:54" s="16" customFormat="1" ht="17.25" customHeight="1" thickBot="1" x14ac:dyDescent="0.25">
      <c r="A12" s="345" t="s">
        <v>59</v>
      </c>
      <c r="B12" s="346"/>
      <c r="C12" s="346"/>
      <c r="D12" s="346"/>
      <c r="E12" s="346"/>
      <c r="F12" s="346"/>
      <c r="G12" s="346"/>
      <c r="H12" s="346"/>
      <c r="I12" s="346"/>
      <c r="J12" s="346"/>
      <c r="K12" s="346"/>
      <c r="L12" s="346"/>
      <c r="M12" s="346"/>
      <c r="N12" s="346"/>
      <c r="O12" s="346"/>
      <c r="P12" s="346"/>
      <c r="Q12" s="346"/>
      <c r="R12" s="346"/>
      <c r="S12" s="346"/>
      <c r="T12" s="346"/>
      <c r="U12" s="346"/>
      <c r="V12" s="346"/>
      <c r="W12" s="346"/>
      <c r="X12" s="346"/>
      <c r="Y12" s="346"/>
      <c r="Z12" s="346"/>
      <c r="AA12" s="346"/>
      <c r="AB12" s="346"/>
      <c r="AC12" s="346"/>
      <c r="AD12" s="346"/>
      <c r="AE12" s="346"/>
      <c r="AF12" s="346"/>
      <c r="AG12" s="346"/>
      <c r="AH12" s="346"/>
      <c r="AI12" s="346"/>
      <c r="AJ12" s="346"/>
      <c r="AK12" s="346"/>
      <c r="AL12" s="346"/>
      <c r="AM12" s="346"/>
      <c r="AN12" s="346"/>
      <c r="AO12" s="346"/>
      <c r="AP12" s="346"/>
      <c r="AQ12" s="346"/>
      <c r="AR12" s="346"/>
      <c r="AS12" s="346"/>
      <c r="AT12" s="346"/>
      <c r="AU12" s="346"/>
      <c r="AV12" s="346"/>
      <c r="AW12" s="346"/>
      <c r="AX12" s="346"/>
      <c r="AY12" s="346"/>
      <c r="AZ12" s="346"/>
      <c r="BA12" s="346"/>
      <c r="BB12" s="347"/>
    </row>
    <row r="13" spans="1:54" ht="15.95" customHeight="1" thickTop="1" x14ac:dyDescent="0.2">
      <c r="A13" s="1" t="str">
        <f>IF(B13="","1. Niewypełnione",B13)</f>
        <v>1 Przykładowy Jan    WZÓR</v>
      </c>
      <c r="B13" s="337" t="s">
        <v>58</v>
      </c>
      <c r="C13" s="338"/>
      <c r="D13" s="338"/>
      <c r="E13" s="338"/>
      <c r="F13" s="156">
        <v>18</v>
      </c>
      <c r="G13" s="156">
        <f>F13</f>
        <v>18</v>
      </c>
      <c r="H13" s="171"/>
      <c r="I13" s="164">
        <f>K13+T13+AC13+AL13+AU13</f>
        <v>100</v>
      </c>
      <c r="J13" s="196">
        <f t="shared" ref="J13" si="11">IF(OR($B13=$B19,J16=0),0,ROUND((K14+P18)/J16,0))</f>
        <v>18</v>
      </c>
      <c r="K13" s="167">
        <f>SUM(L13:R13)</f>
        <v>20</v>
      </c>
      <c r="L13" s="143">
        <f>marzec!L13</f>
        <v>4</v>
      </c>
      <c r="M13" s="143">
        <f>marzec!M13</f>
        <v>3</v>
      </c>
      <c r="N13" s="143">
        <f>marzec!N13</f>
        <v>5</v>
      </c>
      <c r="O13" s="143">
        <f>marzec!O13</f>
        <v>2</v>
      </c>
      <c r="P13" s="144">
        <f>marzec!P13</f>
        <v>6</v>
      </c>
      <c r="Q13" s="145">
        <f>marzec!Q13</f>
        <v>0</v>
      </c>
      <c r="R13" s="147">
        <f>marzec!R13</f>
        <v>0</v>
      </c>
      <c r="S13" s="196">
        <f t="shared" ref="S13" si="12">IF(OR($B13=$B19,S16=0),0,ROUND((T14+Y18)/S16,0))</f>
        <v>18</v>
      </c>
      <c r="T13" s="142">
        <f>SUM(U13:AA13)</f>
        <v>20</v>
      </c>
      <c r="U13" s="143">
        <f>marzec!U13</f>
        <v>4</v>
      </c>
      <c r="V13" s="143">
        <f>marzec!V13</f>
        <v>3</v>
      </c>
      <c r="W13" s="143">
        <f>marzec!W13</f>
        <v>5</v>
      </c>
      <c r="X13" s="143">
        <f>marzec!X13</f>
        <v>2</v>
      </c>
      <c r="Y13" s="144">
        <f>marzec!Y13</f>
        <v>6</v>
      </c>
      <c r="Z13" s="145">
        <f>marzec!Z13</f>
        <v>0</v>
      </c>
      <c r="AA13" s="146">
        <f>marzec!AA13</f>
        <v>0</v>
      </c>
      <c r="AB13" s="196">
        <f t="shared" ref="AB13" si="13">IF(OR($B13=$B19,AB16=0),0,ROUND((AC14+AH18)/AB16,0))</f>
        <v>18</v>
      </c>
      <c r="AC13" s="142">
        <f>SUM(AD13:AJ13)</f>
        <v>20</v>
      </c>
      <c r="AD13" s="143">
        <f>marzec!AD13</f>
        <v>4</v>
      </c>
      <c r="AE13" s="143">
        <f>marzec!AE13</f>
        <v>3</v>
      </c>
      <c r="AF13" s="143">
        <f>marzec!AF13</f>
        <v>5</v>
      </c>
      <c r="AG13" s="143">
        <f>marzec!AG13</f>
        <v>2</v>
      </c>
      <c r="AH13" s="144">
        <f>marzec!AH13</f>
        <v>6</v>
      </c>
      <c r="AI13" s="145">
        <f>marzec!AI13</f>
        <v>0</v>
      </c>
      <c r="AJ13" s="146">
        <f>marzec!AJ13</f>
        <v>0</v>
      </c>
      <c r="AK13" s="196">
        <f t="shared" ref="AK13" si="14">IF(OR($B13=$B19,AK16=0),0,ROUND((AL14+AQ18)/AK16,0))</f>
        <v>18</v>
      </c>
      <c r="AL13" s="142">
        <f>SUM(AM13:AS13)</f>
        <v>20</v>
      </c>
      <c r="AM13" s="143">
        <f>marzec!AM13</f>
        <v>4</v>
      </c>
      <c r="AN13" s="143">
        <f>marzec!AN13</f>
        <v>3</v>
      </c>
      <c r="AO13" s="143">
        <f>marzec!AO13</f>
        <v>5</v>
      </c>
      <c r="AP13" s="143">
        <f>marzec!AP13</f>
        <v>2</v>
      </c>
      <c r="AQ13" s="144">
        <f>marzec!AQ13</f>
        <v>6</v>
      </c>
      <c r="AR13" s="145">
        <f>marzec!AR13</f>
        <v>0</v>
      </c>
      <c r="AS13" s="146">
        <f>marzec!AS13</f>
        <v>0</v>
      </c>
      <c r="AT13" s="196">
        <f t="shared" ref="AT13" si="15">IF(OR($B13=$B19,AT16=0),0,ROUND((AU14+AZ18)/AT16,0))</f>
        <v>18</v>
      </c>
      <c r="AU13" s="142">
        <f>SUM(AV13:BB13)</f>
        <v>20</v>
      </c>
      <c r="AV13" s="143">
        <f t="shared" ref="AV13" si="16">IF(SUM($AM$9:$AS$9)=SUM($AV$9:$BB$9),AM13,IF(AND(SUM($AV$9:$BB$9)&gt;42,SUM($AV$9:$BB$9)&lt;49),AM13,0))</f>
        <v>4</v>
      </c>
      <c r="AW13" s="143">
        <f t="shared" ref="AW13" si="17">IF(SUM($AM$9:$AS$9)=SUM($AV$9:$BB$9),AN13,IF(AND(SUM($AV$9:$BB$9)&gt;42,SUM($AV$9:$BB$9)&lt;49),AN13,0))</f>
        <v>3</v>
      </c>
      <c r="AX13" s="143">
        <f t="shared" ref="AX13" si="18">IF(SUM($AM$9:$AS$9)=SUM($AV$9:$BB$9),AO13,IF(AND(SUM($AV$9:$BB$9)&gt;42,SUM($AV$9:$BB$9)&lt;49),AO13,0))</f>
        <v>5</v>
      </c>
      <c r="AY13" s="143">
        <f t="shared" ref="AY13" si="19">IF(SUM($AM$9:$AS$9)=SUM($AV$9:$BB$9),AP13,IF(AND(SUM($AV$9:$BB$9)&gt;42,SUM($AV$9:$BB$9)&lt;49),AP13,0))</f>
        <v>2</v>
      </c>
      <c r="AZ13" s="144">
        <f t="shared" ref="AZ13" si="20">IF(SUM($AM$9:$AS$9)=SUM($AV$9:$BB$9),AQ13,IF(AND(SUM($AV$9:$BB$9)&gt;42,SUM($AV$9:$BB$9)&lt;49),AQ13,0))</f>
        <v>6</v>
      </c>
      <c r="BA13" s="145">
        <f t="shared" ref="BA13" si="21">IF(SUM($AM$9:$AS$9)=SUM($AV$9:$BB$9),AR13,IF(AND(SUM($AV$9:$BB$9)&gt;42,SUM($AV$9:$BB$9)&lt;49),AR13,0))</f>
        <v>0</v>
      </c>
      <c r="BB13" s="147">
        <f t="shared" ref="BB13" si="22">IF(SUM($AM$9:$AS$9)=SUM($AV$9:$BB$9),AS13,IF(AND(SUM($AV$9:$BB$9)&gt;42,SUM($AV$9:$BB$9)&lt;49),AS13,0))</f>
        <v>0</v>
      </c>
    </row>
    <row r="14" spans="1:54" ht="15.95" hidden="1" customHeight="1" x14ac:dyDescent="0.2">
      <c r="B14" s="157"/>
      <c r="C14" s="158"/>
      <c r="D14" s="158"/>
      <c r="E14" s="158"/>
      <c r="F14" s="121"/>
      <c r="G14" s="121"/>
      <c r="H14" s="120"/>
      <c r="I14" s="165">
        <f>K14+T14+AC14+AL14+AU14</f>
        <v>100</v>
      </c>
      <c r="J14" s="197">
        <f t="shared" ref="J14" si="23">7-COUNTIF(L13:R13,0)-COUNTIF(L13:R13,"")</f>
        <v>5</v>
      </c>
      <c r="K14" s="168">
        <f>SUM(L14:R14)</f>
        <v>20</v>
      </c>
      <c r="L14" s="35">
        <f t="shared" ref="L14:R14" si="24">IF($B7=$B13,L13+L8,L13)</f>
        <v>4</v>
      </c>
      <c r="M14" s="35">
        <f t="shared" si="24"/>
        <v>3</v>
      </c>
      <c r="N14" s="35">
        <f t="shared" si="24"/>
        <v>5</v>
      </c>
      <c r="O14" s="35">
        <f t="shared" si="24"/>
        <v>2</v>
      </c>
      <c r="P14" s="36">
        <f t="shared" si="24"/>
        <v>6</v>
      </c>
      <c r="Q14" s="37">
        <f t="shared" si="24"/>
        <v>0</v>
      </c>
      <c r="R14" s="148">
        <f t="shared" si="24"/>
        <v>0</v>
      </c>
      <c r="S14" s="197">
        <f t="shared" ref="S14" si="25">7-COUNTIF(U13:AA13,0)-COUNTIF(U13:AA13,"")</f>
        <v>5</v>
      </c>
      <c r="T14" s="168">
        <f>SUM(U14:AA14)</f>
        <v>20</v>
      </c>
      <c r="U14" s="35">
        <f t="shared" ref="U14:AA14" si="26">IF($B7=$B13,U13+U8,U13)</f>
        <v>4</v>
      </c>
      <c r="V14" s="35">
        <f t="shared" si="26"/>
        <v>3</v>
      </c>
      <c r="W14" s="35">
        <f t="shared" si="26"/>
        <v>5</v>
      </c>
      <c r="X14" s="35">
        <f t="shared" si="26"/>
        <v>2</v>
      </c>
      <c r="Y14" s="36">
        <f t="shared" si="26"/>
        <v>6</v>
      </c>
      <c r="Z14" s="37">
        <f t="shared" si="26"/>
        <v>0</v>
      </c>
      <c r="AA14" s="148">
        <f t="shared" si="26"/>
        <v>0</v>
      </c>
      <c r="AB14" s="197">
        <f t="shared" ref="AB14" si="27">7-COUNTIF(AD13:AJ13,0)-COUNTIF(AD13:AJ13,"")</f>
        <v>5</v>
      </c>
      <c r="AC14" s="168">
        <f>SUM(AD14:AJ14)</f>
        <v>20</v>
      </c>
      <c r="AD14" s="35">
        <f t="shared" ref="AD14:AJ14" si="28">IF($B7=$B13,AD13+AD8,AD13)</f>
        <v>4</v>
      </c>
      <c r="AE14" s="35">
        <f t="shared" si="28"/>
        <v>3</v>
      </c>
      <c r="AF14" s="35">
        <f t="shared" si="28"/>
        <v>5</v>
      </c>
      <c r="AG14" s="35">
        <f t="shared" si="28"/>
        <v>2</v>
      </c>
      <c r="AH14" s="36">
        <f t="shared" si="28"/>
        <v>6</v>
      </c>
      <c r="AI14" s="37">
        <f t="shared" si="28"/>
        <v>0</v>
      </c>
      <c r="AJ14" s="148">
        <f t="shared" si="28"/>
        <v>0</v>
      </c>
      <c r="AK14" s="197">
        <f t="shared" ref="AK14" si="29">7-COUNTIF(AM13:AS13,0)-COUNTIF(AM13:AS13,"")</f>
        <v>5</v>
      </c>
      <c r="AL14" s="168">
        <f>SUM(AM14:AS14)</f>
        <v>20</v>
      </c>
      <c r="AM14" s="35">
        <f t="shared" ref="AM14:AS14" si="30">IF($B7=$B13,AM13+AM8,AM13)</f>
        <v>4</v>
      </c>
      <c r="AN14" s="35">
        <f t="shared" si="30"/>
        <v>3</v>
      </c>
      <c r="AO14" s="35">
        <f t="shared" si="30"/>
        <v>5</v>
      </c>
      <c r="AP14" s="35">
        <f t="shared" si="30"/>
        <v>2</v>
      </c>
      <c r="AQ14" s="36">
        <f t="shared" si="30"/>
        <v>6</v>
      </c>
      <c r="AR14" s="37">
        <f t="shared" si="30"/>
        <v>0</v>
      </c>
      <c r="AS14" s="148">
        <f t="shared" si="30"/>
        <v>0</v>
      </c>
      <c r="AT14" s="197">
        <f t="shared" ref="AT14" si="31">7-COUNTIF(AV13:BB13,0)-COUNTIF(AV13:BB13,"")</f>
        <v>5</v>
      </c>
      <c r="AU14" s="168">
        <f>SUM(AV14:BB14)</f>
        <v>20</v>
      </c>
      <c r="AV14" s="35">
        <f t="shared" ref="AV14:BB14" si="32">IF($B7=$B13,AV13+AV8,AV13)</f>
        <v>4</v>
      </c>
      <c r="AW14" s="35">
        <f t="shared" si="32"/>
        <v>3</v>
      </c>
      <c r="AX14" s="35">
        <f t="shared" si="32"/>
        <v>5</v>
      </c>
      <c r="AY14" s="35">
        <f t="shared" si="32"/>
        <v>2</v>
      </c>
      <c r="AZ14" s="36">
        <f t="shared" si="32"/>
        <v>6</v>
      </c>
      <c r="BA14" s="37">
        <f t="shared" si="32"/>
        <v>0</v>
      </c>
      <c r="BB14" s="148">
        <f t="shared" si="32"/>
        <v>0</v>
      </c>
    </row>
    <row r="15" spans="1:54" ht="15.95" hidden="1" customHeight="1" x14ac:dyDescent="0.2">
      <c r="B15" s="159"/>
      <c r="C15" s="160"/>
      <c r="D15" s="160"/>
      <c r="E15" s="160"/>
      <c r="F15" s="121"/>
      <c r="G15" s="121"/>
      <c r="H15" s="121"/>
      <c r="I15" s="165">
        <f>K15+T15+AC15+AL15+AU15</f>
        <v>100</v>
      </c>
      <c r="J15" s="198">
        <f t="shared" ref="J15" si="33">IF($B13=$B7,COUNTIF(L15:R15,0),COUNTIF(L16:R16,0)+COUNTIF(L16:R16,""))</f>
        <v>2</v>
      </c>
      <c r="K15" s="169">
        <f>IF($B7=$B13,K16+K9,K16)</f>
        <v>20</v>
      </c>
      <c r="L15" s="40">
        <f>IF($B7=$B13,L16+L9,L16)</f>
        <v>4</v>
      </c>
      <c r="M15" s="40">
        <f t="shared" ref="M15:R15" si="34">IF($B7=$B13,M16+M9,M16)</f>
        <v>3</v>
      </c>
      <c r="N15" s="40">
        <f t="shared" si="34"/>
        <v>5</v>
      </c>
      <c r="O15" s="40">
        <f t="shared" si="34"/>
        <v>2</v>
      </c>
      <c r="P15" s="41">
        <f t="shared" si="34"/>
        <v>6</v>
      </c>
      <c r="Q15" s="42">
        <f t="shared" si="34"/>
        <v>0</v>
      </c>
      <c r="R15" s="149">
        <f t="shared" si="34"/>
        <v>0</v>
      </c>
      <c r="S15" s="198">
        <f t="shared" ref="S15" si="35">IF($B13=$B7,COUNTIF(U15:AA15,0),COUNTIF(U16:AA16,0)+COUNTIF(U16:AA16,""))</f>
        <v>2</v>
      </c>
      <c r="T15" s="169">
        <f t="shared" ref="T15:AA15" si="36">IF($B7=$B13,T16+T9,T16)</f>
        <v>20</v>
      </c>
      <c r="U15" s="40">
        <f t="shared" si="36"/>
        <v>4</v>
      </c>
      <c r="V15" s="40">
        <f t="shared" si="36"/>
        <v>3</v>
      </c>
      <c r="W15" s="40">
        <f t="shared" si="36"/>
        <v>5</v>
      </c>
      <c r="X15" s="40">
        <f t="shared" si="36"/>
        <v>2</v>
      </c>
      <c r="Y15" s="41">
        <f t="shared" si="36"/>
        <v>6</v>
      </c>
      <c r="Z15" s="42">
        <f t="shared" si="36"/>
        <v>0</v>
      </c>
      <c r="AA15" s="149">
        <f t="shared" si="36"/>
        <v>0</v>
      </c>
      <c r="AB15" s="198">
        <f t="shared" ref="AB15" si="37">IF($B13=$B7,COUNTIF(AD15:AJ15,0),COUNTIF(AD16:AJ16,0)+COUNTIF(AD16:AJ16,""))</f>
        <v>2</v>
      </c>
      <c r="AC15" s="169">
        <f t="shared" ref="AC15:AJ15" si="38">IF($B7=$B13,AC16+AC9,AC16)</f>
        <v>20</v>
      </c>
      <c r="AD15" s="40">
        <f t="shared" si="38"/>
        <v>4</v>
      </c>
      <c r="AE15" s="40">
        <f t="shared" si="38"/>
        <v>3</v>
      </c>
      <c r="AF15" s="40">
        <f t="shared" si="38"/>
        <v>5</v>
      </c>
      <c r="AG15" s="40">
        <f t="shared" si="38"/>
        <v>2</v>
      </c>
      <c r="AH15" s="41">
        <f t="shared" si="38"/>
        <v>6</v>
      </c>
      <c r="AI15" s="42">
        <f t="shared" si="38"/>
        <v>0</v>
      </c>
      <c r="AJ15" s="149">
        <f t="shared" si="38"/>
        <v>0</v>
      </c>
      <c r="AK15" s="198">
        <f t="shared" ref="AK15" si="39">IF($B13=$B7,COUNTIF(AM15:AS15,0),COUNTIF(AM16:AS16,0)+COUNTIF(AM16:AS16,""))</f>
        <v>2</v>
      </c>
      <c r="AL15" s="169">
        <f t="shared" ref="AL15:AS15" si="40">IF($B7=$B13,AL16+AL9,AL16)</f>
        <v>20</v>
      </c>
      <c r="AM15" s="40">
        <f t="shared" si="40"/>
        <v>4</v>
      </c>
      <c r="AN15" s="40">
        <f t="shared" si="40"/>
        <v>3</v>
      </c>
      <c r="AO15" s="40">
        <f t="shared" si="40"/>
        <v>5</v>
      </c>
      <c r="AP15" s="40">
        <f t="shared" si="40"/>
        <v>2</v>
      </c>
      <c r="AQ15" s="41">
        <f t="shared" si="40"/>
        <v>6</v>
      </c>
      <c r="AR15" s="42">
        <f t="shared" si="40"/>
        <v>0</v>
      </c>
      <c r="AS15" s="149">
        <f t="shared" si="40"/>
        <v>0</v>
      </c>
      <c r="AT15" s="198">
        <f t="shared" ref="AT15" si="41">IF($B13=$B7,COUNTIF(AV15:BB15,0),COUNTIF(AV16:BB16,0)+COUNTIF(AV16:BB16,""))</f>
        <v>2</v>
      </c>
      <c r="AU15" s="169">
        <f t="shared" ref="AU15:BB15" si="42">IF($B7=$B13,AU16+AU9,AU16)</f>
        <v>20</v>
      </c>
      <c r="AV15" s="40">
        <f t="shared" si="42"/>
        <v>4</v>
      </c>
      <c r="AW15" s="40">
        <f t="shared" si="42"/>
        <v>3</v>
      </c>
      <c r="AX15" s="40">
        <f t="shared" si="42"/>
        <v>5</v>
      </c>
      <c r="AY15" s="40">
        <f t="shared" si="42"/>
        <v>2</v>
      </c>
      <c r="AZ15" s="41">
        <f t="shared" si="42"/>
        <v>6</v>
      </c>
      <c r="BA15" s="42">
        <f t="shared" si="42"/>
        <v>0</v>
      </c>
      <c r="BB15" s="149">
        <f t="shared" si="42"/>
        <v>0</v>
      </c>
    </row>
    <row r="16" spans="1:54" ht="15.95" customHeight="1" x14ac:dyDescent="0.2">
      <c r="A16" s="1" t="str">
        <f>A13</f>
        <v>1 Przykładowy Jan    WZÓR</v>
      </c>
      <c r="B16" s="339">
        <v>0</v>
      </c>
      <c r="C16" s="348" t="s">
        <v>69</v>
      </c>
      <c r="D16" s="348"/>
      <c r="E16" s="348"/>
      <c r="F16" s="161">
        <f>wrzesień!F16</f>
        <v>4</v>
      </c>
      <c r="G16" s="161">
        <f>wrzesień!G16</f>
        <v>-1</v>
      </c>
      <c r="H16" s="122">
        <f>5-COUNTIF(AU13,0)-COUNTIF(AL13,0)-COUNTIF(AC13,0)-COUNTIF(T13,0)-COUNTIF(K13,0)</f>
        <v>5</v>
      </c>
      <c r="I16" s="165">
        <f>K16+T16+AC16+AL16+AU16</f>
        <v>100</v>
      </c>
      <c r="J16" s="199">
        <f t="shared" ref="J16" si="43">IF($B13=$B7,J10+IF($F13&lt;&gt;$G13,(K13+$G15-$G14)/$F13,K13/$F13),IF($F13&lt;&gt;G13,(K13+$G15-$G14)/$F13,K13/$F13))</f>
        <v>1.1111111111111112</v>
      </c>
      <c r="K16" s="170">
        <f>SUM(L16:R16)</f>
        <v>20</v>
      </c>
      <c r="L16" s="26">
        <f t="shared" ref="L16:R16" si="44">L13</f>
        <v>4</v>
      </c>
      <c r="M16" s="26">
        <f t="shared" si="44"/>
        <v>3</v>
      </c>
      <c r="N16" s="26">
        <f t="shared" si="44"/>
        <v>5</v>
      </c>
      <c r="O16" s="26">
        <f t="shared" si="44"/>
        <v>2</v>
      </c>
      <c r="P16" s="26">
        <f t="shared" si="44"/>
        <v>6</v>
      </c>
      <c r="Q16" s="29">
        <f t="shared" si="44"/>
        <v>0</v>
      </c>
      <c r="R16" s="150">
        <f t="shared" si="44"/>
        <v>0</v>
      </c>
      <c r="S16" s="199">
        <f t="shared" ref="S16" si="45">IF($B13=$B7,S10+IF($F13&lt;&gt;$G13,(T13+$G15-$G14)/$F13,T13/$F13),IF($F13&lt;&gt;P13,(T13+$G15-$G14)/$F13,T13/$F13))</f>
        <v>1.1111111111111112</v>
      </c>
      <c r="T16" s="170">
        <f>SUM(U16:AA16)</f>
        <v>20</v>
      </c>
      <c r="U16" s="26">
        <f t="shared" ref="U16:AA16" si="46">U13</f>
        <v>4</v>
      </c>
      <c r="V16" s="26">
        <f t="shared" si="46"/>
        <v>3</v>
      </c>
      <c r="W16" s="26">
        <f t="shared" si="46"/>
        <v>5</v>
      </c>
      <c r="X16" s="26">
        <f t="shared" si="46"/>
        <v>2</v>
      </c>
      <c r="Y16" s="26">
        <f t="shared" si="46"/>
        <v>6</v>
      </c>
      <c r="Z16" s="29">
        <f t="shared" si="46"/>
        <v>0</v>
      </c>
      <c r="AA16" s="150">
        <f t="shared" si="46"/>
        <v>0</v>
      </c>
      <c r="AB16" s="199">
        <f t="shared" ref="AB16" si="47">IF($B13=$B7,AB10+IF($F13&lt;&gt;$G13,(AC13+$G15-$G14)/$F13,AC13/$F13),IF($F13&lt;&gt;Y13,(AC13+$G15-$G14)/$F13,AC13/$F13))</f>
        <v>1.1111111111111112</v>
      </c>
      <c r="AC16" s="170">
        <f>SUM(AD16:AJ16)</f>
        <v>20</v>
      </c>
      <c r="AD16" s="26">
        <f t="shared" ref="AD16:AJ16" si="48">AD13</f>
        <v>4</v>
      </c>
      <c r="AE16" s="26">
        <f t="shared" si="48"/>
        <v>3</v>
      </c>
      <c r="AF16" s="26">
        <f t="shared" si="48"/>
        <v>5</v>
      </c>
      <c r="AG16" s="26">
        <f t="shared" si="48"/>
        <v>2</v>
      </c>
      <c r="AH16" s="26">
        <f t="shared" si="48"/>
        <v>6</v>
      </c>
      <c r="AI16" s="29">
        <f t="shared" si="48"/>
        <v>0</v>
      </c>
      <c r="AJ16" s="150">
        <f t="shared" si="48"/>
        <v>0</v>
      </c>
      <c r="AK16" s="199">
        <f t="shared" ref="AK16" si="49">IF($B13=$B7,AK10+IF($F13&lt;&gt;$G13,(AL13+$G15-$G14)/$F13,AL13/$F13),IF($F13&lt;&gt;AH13,(AL13+$G15-$G14)/$F13,AL13/$F13))</f>
        <v>1.1111111111111112</v>
      </c>
      <c r="AL16" s="170">
        <f>SUM(AM16:AS16)</f>
        <v>20</v>
      </c>
      <c r="AM16" s="26">
        <f t="shared" ref="AM16:AS16" si="50">AM13</f>
        <v>4</v>
      </c>
      <c r="AN16" s="26">
        <f t="shared" si="50"/>
        <v>3</v>
      </c>
      <c r="AO16" s="26">
        <f t="shared" si="50"/>
        <v>5</v>
      </c>
      <c r="AP16" s="26">
        <f t="shared" si="50"/>
        <v>2</v>
      </c>
      <c r="AQ16" s="26">
        <f t="shared" si="50"/>
        <v>6</v>
      </c>
      <c r="AR16" s="29">
        <f t="shared" si="50"/>
        <v>0</v>
      </c>
      <c r="AS16" s="150">
        <f t="shared" si="50"/>
        <v>0</v>
      </c>
      <c r="AT16" s="199">
        <f t="shared" ref="AT16" si="51">IF($B13=$B7,AT10+IF($F13&lt;&gt;$G13,(AU13+$G15-$G14)/$F13,AU13/$F13),IF($F13&lt;&gt;AQ13,(AU13+$G15-$G14)/$F13,AU13/$F13))</f>
        <v>1.1111111111111112</v>
      </c>
      <c r="AU16" s="170">
        <f>SUM(AV16:BB16)</f>
        <v>20</v>
      </c>
      <c r="AV16" s="26">
        <f>IF(SUM($AM$9:$AS$9)=SUM($AV$9:$BB$9),AV13,IF(AND(SUM($AV$9:$BB$9)&gt;42,SUM($AV$9:$BB$9)&lt;49),AV13,0))</f>
        <v>4</v>
      </c>
      <c r="AW16" s="26">
        <f t="shared" ref="AW16:BB16" si="52">IF(SUM($AM$9:$AS$9)=SUM($AV$9:$BB$9),AW13,IF(AND(SUM($AV$9:$BB$9)&gt;42,SUM($AV$9:$BB$9)&lt;49),AW13,0))</f>
        <v>3</v>
      </c>
      <c r="AX16" s="26">
        <f t="shared" si="52"/>
        <v>5</v>
      </c>
      <c r="AY16" s="26">
        <f t="shared" si="52"/>
        <v>2</v>
      </c>
      <c r="AZ16" s="26">
        <f t="shared" si="52"/>
        <v>6</v>
      </c>
      <c r="BA16" s="29">
        <f t="shared" si="52"/>
        <v>0</v>
      </c>
      <c r="BB16" s="150">
        <f t="shared" si="52"/>
        <v>0</v>
      </c>
    </row>
    <row r="17" spans="1:54" ht="15.95" customHeight="1" x14ac:dyDescent="0.2">
      <c r="A17" s="1" t="str">
        <f>A16</f>
        <v>1 Przykładowy Jan    WZÓR</v>
      </c>
      <c r="B17" s="339"/>
      <c r="C17" s="348"/>
      <c r="D17" s="348"/>
      <c r="E17" s="348"/>
      <c r="F17" s="161">
        <f>wrzesień!F17</f>
        <v>-3</v>
      </c>
      <c r="G17" s="161">
        <f>wrzesień!G17</f>
        <v>-2</v>
      </c>
      <c r="H17" s="123">
        <f>IF($B13=$B7,H11+F17,$F17)</f>
        <v>-3</v>
      </c>
      <c r="I17" s="165">
        <f>K17+T17+AC17+AL17+AU17</f>
        <v>0</v>
      </c>
      <c r="J17" s="200">
        <f t="shared" ref="J17" si="53">IF($H16=0,0,IF($B7=$B13,IF($H18&gt;0,$H18+J11,K13+J11),IF($H18&gt;0,$H18,K13)))</f>
        <v>20</v>
      </c>
      <c r="K17" s="170">
        <f>SUM(L17:R17)</f>
        <v>0</v>
      </c>
      <c r="L17" s="6"/>
      <c r="M17" s="6"/>
      <c r="N17" s="6"/>
      <c r="O17" s="6"/>
      <c r="P17" s="26"/>
      <c r="Q17" s="29"/>
      <c r="R17" s="150"/>
      <c r="S17" s="200">
        <f t="shared" ref="S17" si="54">IF($H16=0,0,IF($B7=$B13,IF($H18&gt;0,$H18+S11,T13+S11),IF($H18&gt;0,$H18,T13)))</f>
        <v>20</v>
      </c>
      <c r="T17" s="170">
        <f>SUM(U17:AA17)</f>
        <v>0</v>
      </c>
      <c r="U17" s="6"/>
      <c r="V17" s="6"/>
      <c r="W17" s="6"/>
      <c r="X17" s="6"/>
      <c r="Y17" s="26"/>
      <c r="Z17" s="29"/>
      <c r="AA17" s="150"/>
      <c r="AB17" s="200">
        <f t="shared" ref="AB17" si="55">IF($H16=0,0,IF($B7=$B13,IF($H18&gt;0,$H18+AB11,AC13+AB11),IF($H18&gt;0,$H18,AC13)))</f>
        <v>20</v>
      </c>
      <c r="AC17" s="170">
        <f>SUM(AD17:AJ17)</f>
        <v>0</v>
      </c>
      <c r="AD17" s="6"/>
      <c r="AE17" s="6"/>
      <c r="AF17" s="6"/>
      <c r="AG17" s="6"/>
      <c r="AH17" s="26"/>
      <c r="AI17" s="29"/>
      <c r="AJ17" s="150"/>
      <c r="AK17" s="200">
        <f t="shared" ref="AK17" si="56">IF($H16=0,0,IF($B7=$B13,IF($H18&gt;0,$H18+AK11,AL13+AK11),IF($H18&gt;0,$H18,AL13)))</f>
        <v>20</v>
      </c>
      <c r="AL17" s="170">
        <f>SUM(AM17:AS17)</f>
        <v>0</v>
      </c>
      <c r="AM17" s="6"/>
      <c r="AN17" s="6"/>
      <c r="AO17" s="6"/>
      <c r="AP17" s="6"/>
      <c r="AQ17" s="26"/>
      <c r="AR17" s="29"/>
      <c r="AS17" s="150"/>
      <c r="AT17" s="200">
        <f t="shared" ref="AT17" si="57">IF($H16=0,0,IF($B7=$B13,IF($H18&gt;0,$H18+AT11,AU13+AT11),IF($H18&gt;0,$H18,AU13)))</f>
        <v>20</v>
      </c>
      <c r="AU17" s="170">
        <f>SUM(AV17:BB17)</f>
        <v>0</v>
      </c>
      <c r="AV17" s="6"/>
      <c r="AW17" s="6"/>
      <c r="AX17" s="6"/>
      <c r="AY17" s="6"/>
      <c r="AZ17" s="26"/>
      <c r="BA17" s="29"/>
      <c r="BB17" s="150"/>
    </row>
    <row r="18" spans="1:54" ht="15.95" customHeight="1" thickBot="1" x14ac:dyDescent="0.25">
      <c r="A18" s="1" t="str">
        <f>A17</f>
        <v>1 Przykładowy Jan    WZÓR</v>
      </c>
      <c r="B18" s="343" t="str">
        <f>wrzesień!B18</f>
        <v>UWAGI / OSTRZEŻENIA / BŁĘDY</v>
      </c>
      <c r="C18" s="344"/>
      <c r="D18" s="344"/>
      <c r="E18" s="344"/>
      <c r="F18" s="162"/>
      <c r="G18" s="163"/>
      <c r="H18" s="172">
        <f>IF(OR($G18=0,$F18=0,$G18="",$F18=""),0,$G18/$F18)</f>
        <v>0</v>
      </c>
      <c r="I18" s="166"/>
      <c r="J18" s="201">
        <f t="shared" ref="J18" si="58">IF($B7=$B13,IF(L13+L8&gt;0,1,0)+IF(M13+M8&gt;0,1,0)+IF(N13+N8&gt;0,1,0)+IF(O13+O8&gt;0,1,0)+IF(P13+P8&gt;0,1,0)+IF(Q13+Q8&gt;0,1,0)+IF(R13+R8&gt;0,1,0),J14)</f>
        <v>5</v>
      </c>
      <c r="K18" s="202">
        <f t="shared" ref="K18" si="59">IF(OR($B13=$B19,J18=0,(K14-Q18+O18)&lt;=0),0,(K14-Q18+O18)/J18)</f>
        <v>3.6</v>
      </c>
      <c r="L18" s="151">
        <f t="shared" ref="L18" si="60">IF(K18*(7-J15)&lt;=0,0,K18*(7-J15))</f>
        <v>18</v>
      </c>
      <c r="M18" s="350">
        <f>ROUND(IF(OR(K15-K18*(7-J15)+P18&lt;0,$B13=$B19,K18&lt;=0,K15=0),0,IF(K15-K18*(7-J15)+P18&gt;Q18-O18+P18,Q18-O18+P18,K15-K18*(7-J15)+P18)),1)</f>
        <v>2</v>
      </c>
      <c r="N18" s="351"/>
      <c r="O18" s="152">
        <f t="shared" ref="O18" si="61">IF(OR($B13=$B19,J14=0),0,IF($B13=$B7,J13,$F13))</f>
        <v>18</v>
      </c>
      <c r="P18" s="153">
        <f t="shared" ref="P18" si="62">IF(OR($B13=$B19,J18=0),0,$G15-$G14)</f>
        <v>0</v>
      </c>
      <c r="Q18" s="154">
        <f t="shared" ref="Q18" si="63">IF(OR($B13=$B19,J18=0),0,J17)</f>
        <v>20</v>
      </c>
      <c r="R18" s="155">
        <f t="shared" ref="R18" si="64">IF($B13=$B19,0,K15)</f>
        <v>20</v>
      </c>
      <c r="S18" s="201">
        <f t="shared" ref="S18" si="65">IF($B7=$B13,IF(U13+U8&gt;0,1,0)+IF(V13+V8&gt;0,1,0)+IF(W13+W8&gt;0,1,0)+IF(X13+X8&gt;0,1,0)+IF(Y13+Y8&gt;0,1,0)+IF(Z13+Z8&gt;0,1,0)+IF(AA13+AA8&gt;0,1,0),S14)</f>
        <v>5</v>
      </c>
      <c r="T18" s="202">
        <f t="shared" ref="T18" si="66">IF(OR($B13=$B19,S18=0,(T14-Z18+X18)&lt;=0),0,(T14-Z18+X18)/S18)</f>
        <v>3.6</v>
      </c>
      <c r="U18" s="151">
        <f t="shared" ref="U18" si="67">IF(T18*(7-S15)&lt;=0,0,T18*(7-S15))</f>
        <v>18</v>
      </c>
      <c r="V18" s="350">
        <f>ROUND(IF(OR(T15-T18*(7-S15)+Y18&lt;0,$B13=$B19,T18&lt;=0,T15=0),0,IF(T15-T18*(7-S15)+Y18&gt;Z18-X18+Y18,Z18-X18+Y18,T15-T18*(7-S15)+Y18)),1)</f>
        <v>2</v>
      </c>
      <c r="W18" s="351"/>
      <c r="X18" s="152">
        <f t="shared" ref="X18" si="68">IF(OR($B13=$B19,S14=0),0,IF($B13=$B7,S13,$F13))</f>
        <v>18</v>
      </c>
      <c r="Y18" s="153">
        <f t="shared" ref="Y18" si="69">IF(OR($B13=$B19,S18=0),0,$G15-$G14)</f>
        <v>0</v>
      </c>
      <c r="Z18" s="154">
        <f t="shared" ref="Z18" si="70">IF(OR($B13=$B19,S18=0),0,S17)</f>
        <v>20</v>
      </c>
      <c r="AA18" s="155">
        <f t="shared" ref="AA18" si="71">IF($B13=$B19,0,T15)</f>
        <v>20</v>
      </c>
      <c r="AB18" s="201">
        <f t="shared" ref="AB18" si="72">IF($B7=$B13,IF(AD13+AD8&gt;0,1,0)+IF(AE13+AE8&gt;0,1,0)+IF(AF13+AF8&gt;0,1,0)+IF(AG13+AG8&gt;0,1,0)+IF(AH13+AH8&gt;0,1,0)+IF(AI13+AI8&gt;0,1,0)+IF(AJ13+AJ8&gt;0,1,0),AB14)</f>
        <v>5</v>
      </c>
      <c r="AC18" s="202">
        <f t="shared" ref="AC18" si="73">IF(OR($B13=$B19,AB18=0,(AC14-AI18+AG18)&lt;=0),0,(AC14-AI18+AG18)/AB18)</f>
        <v>3.6</v>
      </c>
      <c r="AD18" s="151">
        <f t="shared" ref="AD18" si="74">IF(AC18*(7-AB15)&lt;=0,0,AC18*(7-AB15))</f>
        <v>18</v>
      </c>
      <c r="AE18" s="350">
        <f>ROUND(IF(OR(AC15-AC18*(7-AB15)+AH18&lt;0,$B13=$B19,AC18&lt;=0,AC15=0),0,IF(AC15-AC18*(7-AB15)+AH18&gt;AI18-AG18+AH18,AI18-AG18+AH18,AC15-AC18*(7-AB15)+AH18)),1)</f>
        <v>2</v>
      </c>
      <c r="AF18" s="351"/>
      <c r="AG18" s="152">
        <f t="shared" ref="AG18" si="75">IF(OR($B13=$B19,AB14=0),0,IF($B13=$B7,AB13,$F13))</f>
        <v>18</v>
      </c>
      <c r="AH18" s="153">
        <f t="shared" ref="AH18" si="76">IF(OR($B13=$B19,AB18=0),0,$G15-$G14)</f>
        <v>0</v>
      </c>
      <c r="AI18" s="154">
        <f t="shared" ref="AI18" si="77">IF(OR($B13=$B19,AB18=0),0,AB17)</f>
        <v>20</v>
      </c>
      <c r="AJ18" s="155">
        <f t="shared" ref="AJ18" si="78">IF($B13=$B19,0,AC15)</f>
        <v>20</v>
      </c>
      <c r="AK18" s="201">
        <f t="shared" ref="AK18" si="79">IF($B7=$B13,IF(AM13+AM8&gt;0,1,0)+IF(AN13+AN8&gt;0,1,0)+IF(AO13+AO8&gt;0,1,0)+IF(AP13+AP8&gt;0,1,0)+IF(AQ13+AQ8&gt;0,1,0)+IF(AR13+AR8&gt;0,1,0)+IF(AS13+AS8&gt;0,1,0),AK14)</f>
        <v>5</v>
      </c>
      <c r="AL18" s="202">
        <f t="shared" ref="AL18" si="80">IF(OR($B13=$B19,AK18=0,(AL14-AR18+AP18)&lt;=0),0,(AL14-AR18+AP18)/AK18)</f>
        <v>3.6</v>
      </c>
      <c r="AM18" s="151">
        <f t="shared" ref="AM18" si="81">IF(AL18*(7-AK15)&lt;=0,0,AL18*(7-AK15))</f>
        <v>18</v>
      </c>
      <c r="AN18" s="350">
        <f>ROUND(IF(OR(AL15-AL18*(7-AK15)+AQ18&lt;0,$B13=$B19,AL18&lt;=0,AL15=0),0,IF(AL15-AL18*(7-AK15)+AQ18&gt;AR18-AP18+AQ18,AR18-AP18+AQ18,AL15-AL18*(7-AK15)+AQ18)),1)</f>
        <v>2</v>
      </c>
      <c r="AO18" s="351"/>
      <c r="AP18" s="152">
        <f t="shared" ref="AP18" si="82">IF(OR($B13=$B19,AK14=0),0,IF($B13=$B7,AK13,$F13))</f>
        <v>18</v>
      </c>
      <c r="AQ18" s="153">
        <f t="shared" ref="AQ18" si="83">IF(OR($B13=$B19,AK18=0),0,$G15-$G14)</f>
        <v>0</v>
      </c>
      <c r="AR18" s="154">
        <f t="shared" ref="AR18" si="84">IF(OR($B13=$B19,AK18=0),0,AK17)</f>
        <v>20</v>
      </c>
      <c r="AS18" s="155">
        <f t="shared" ref="AS18" si="85">IF($B13=$B19,0,AL15)</f>
        <v>20</v>
      </c>
      <c r="AT18" s="201">
        <f t="shared" ref="AT18" si="86">IF($B7=$B13,IF(AV13+AV8&gt;0,1,0)+IF(AW13+AW8&gt;0,1,0)+IF(AX13+AX8&gt;0,1,0)+IF(AY13+AY8&gt;0,1,0)+IF(AZ13+AZ8&gt;0,1,0)+IF(BA13+BA8&gt;0,1,0)+IF(BB13+BB8&gt;0,1,0),AT14)</f>
        <v>5</v>
      </c>
      <c r="AU18" s="202">
        <f t="shared" ref="AU18" si="87">IF(OR($B13=$B19,AT18=0,(AU14-BA18+AY18)&lt;=0),0,(AU14-BA18+AY18)/AT18)</f>
        <v>3.6</v>
      </c>
      <c r="AV18" s="151">
        <f t="shared" ref="AV18" si="88">IF(AU18*(7-AT15)&lt;=0,0,AU18*(7-AT15))</f>
        <v>18</v>
      </c>
      <c r="AW18" s="350">
        <f>ROUND(IF(OR(AU15-AU18*(7-AT15)+AZ18&lt;0,$B13=$B19,AU18&lt;=0,AU15=0),0,IF(AU15-AU18*(7-AT15)+AZ18&gt;BA18-AY18+AZ18,BA18-AY18+AZ18,AU15-AU18*(7-AT15)+AZ18)),1)</f>
        <v>2</v>
      </c>
      <c r="AX18" s="351"/>
      <c r="AY18" s="152">
        <f t="shared" ref="AY18" si="89">IF(OR($B13=$B19,AT14=0),0,IF($B13=$B7,AT13,$F13))</f>
        <v>18</v>
      </c>
      <c r="AZ18" s="153">
        <f t="shared" ref="AZ18" si="90">IF(OR($B13=$B19,AT18=0),0,$G15-$G14)</f>
        <v>0</v>
      </c>
      <c r="BA18" s="154">
        <f t="shared" ref="BA18" si="91">IF(OR($B13=$B19,AT18=0),0,AT17)</f>
        <v>20</v>
      </c>
      <c r="BB18" s="155">
        <f t="shared" ref="BB18" si="92">IF($B13=$B19,0,AU15)</f>
        <v>20</v>
      </c>
    </row>
    <row r="19" spans="1:54" ht="16.5" thickTop="1" x14ac:dyDescent="0.2">
      <c r="A19" s="1">
        <f>IF(B19="","1. Niewypełnione",B19)</f>
        <v>0</v>
      </c>
      <c r="B19" s="320">
        <f>marzec!B19</f>
        <v>0</v>
      </c>
      <c r="C19" s="321">
        <f>marzec!C19</f>
        <v>0</v>
      </c>
      <c r="D19" s="321">
        <f>marzec!D19</f>
        <v>0</v>
      </c>
      <c r="E19" s="321">
        <f>marzec!E19</f>
        <v>0</v>
      </c>
      <c r="F19" s="177">
        <f>marzec!F19</f>
        <v>18</v>
      </c>
      <c r="G19" s="185">
        <f>marzec!G19</f>
        <v>18</v>
      </c>
      <c r="H19" s="177"/>
      <c r="I19" s="192">
        <f>K19+T19+AC19+AL19+AU19</f>
        <v>0</v>
      </c>
      <c r="J19" s="186">
        <f t="shared" ref="J19" si="93">IF(OR($B19=$B25,J22=0),0,ROUND((K20+P24)/J22,0))</f>
        <v>0</v>
      </c>
      <c r="K19" s="51">
        <f>SUM(L19:R19)</f>
        <v>0</v>
      </c>
      <c r="L19" s="52">
        <f>marzec!L19</f>
        <v>0</v>
      </c>
      <c r="M19" s="52">
        <f>marzec!M19</f>
        <v>0</v>
      </c>
      <c r="N19" s="52">
        <f>marzec!N19</f>
        <v>0</v>
      </c>
      <c r="O19" s="52">
        <f>marzec!O19</f>
        <v>0</v>
      </c>
      <c r="P19" s="53">
        <f>marzec!P19</f>
        <v>0</v>
      </c>
      <c r="Q19" s="54">
        <f>marzec!Q19</f>
        <v>0</v>
      </c>
      <c r="R19" s="55">
        <f>marzec!R19</f>
        <v>0</v>
      </c>
      <c r="S19" s="188">
        <f t="shared" ref="S19" si="94">IF(OR($B19=$B25,S22=0),0,ROUND((T20+Y24)/S22,0))</f>
        <v>0</v>
      </c>
      <c r="T19" s="51">
        <f>SUM(U19:AA19)</f>
        <v>0</v>
      </c>
      <c r="U19" s="52">
        <f>marzec!U19</f>
        <v>0</v>
      </c>
      <c r="V19" s="52">
        <f>marzec!V19</f>
        <v>0</v>
      </c>
      <c r="W19" s="52">
        <f>marzec!W19</f>
        <v>0</v>
      </c>
      <c r="X19" s="52">
        <f>marzec!X19</f>
        <v>0</v>
      </c>
      <c r="Y19" s="53">
        <f>marzec!Y19</f>
        <v>0</v>
      </c>
      <c r="Z19" s="54">
        <f>marzec!Z19</f>
        <v>0</v>
      </c>
      <c r="AA19" s="55">
        <f>marzec!AA19</f>
        <v>0</v>
      </c>
      <c r="AB19" s="188">
        <f t="shared" ref="AB19" si="95">IF(OR($B19=$B25,AB22=0),0,ROUND((AC20+AH24)/AB22,0))</f>
        <v>0</v>
      </c>
      <c r="AC19" s="51">
        <f>SUM(AD19:AJ19)</f>
        <v>0</v>
      </c>
      <c r="AD19" s="52">
        <f>marzec!AD19</f>
        <v>0</v>
      </c>
      <c r="AE19" s="52">
        <f>marzec!AE19</f>
        <v>0</v>
      </c>
      <c r="AF19" s="52">
        <f>marzec!AF19</f>
        <v>0</v>
      </c>
      <c r="AG19" s="52">
        <f>marzec!AG19</f>
        <v>0</v>
      </c>
      <c r="AH19" s="53">
        <f>marzec!AH19</f>
        <v>0</v>
      </c>
      <c r="AI19" s="54">
        <f>marzec!AI19</f>
        <v>0</v>
      </c>
      <c r="AJ19" s="55">
        <f>marzec!AJ19</f>
        <v>0</v>
      </c>
      <c r="AK19" s="188">
        <f t="shared" ref="AK19" si="96">IF(OR($B19=$B25,AK22=0),0,ROUND((AL20+AQ24)/AK22,0))</f>
        <v>0</v>
      </c>
      <c r="AL19" s="51">
        <f>SUM(AM19:AS19)</f>
        <v>0</v>
      </c>
      <c r="AM19" s="52">
        <f>marzec!AM19</f>
        <v>0</v>
      </c>
      <c r="AN19" s="52">
        <f>marzec!AN19</f>
        <v>0</v>
      </c>
      <c r="AO19" s="52">
        <f>marzec!AO19</f>
        <v>0</v>
      </c>
      <c r="AP19" s="52">
        <f>marzec!AP19</f>
        <v>0</v>
      </c>
      <c r="AQ19" s="53">
        <f>marzec!AQ19</f>
        <v>0</v>
      </c>
      <c r="AR19" s="54">
        <f>marzec!AR19</f>
        <v>0</v>
      </c>
      <c r="AS19" s="55">
        <f>marzec!AS19</f>
        <v>0</v>
      </c>
      <c r="AT19" s="188">
        <f t="shared" ref="AT19" si="97">IF(OR($B19=$B25,AT22=0),0,ROUND((AU20+AZ24)/AT22,0))</f>
        <v>0</v>
      </c>
      <c r="AU19" s="51">
        <f>SUM(AV19:BB19)</f>
        <v>0</v>
      </c>
      <c r="AV19" s="52">
        <f t="shared" ref="AV19" si="98">IF(SUM($AM$9:$AS$9)=SUM($AV$9:$BB$9),AM19,IF(AND(SUM($AV$9:$BB$9)&gt;42,SUM($AV$9:$BB$9)&lt;49),AM19,0))</f>
        <v>0</v>
      </c>
      <c r="AW19" s="52">
        <f t="shared" ref="AW19" si="99">IF(SUM($AM$9:$AS$9)=SUM($AV$9:$BB$9),AN19,IF(AND(SUM($AV$9:$BB$9)&gt;42,SUM($AV$9:$BB$9)&lt;49),AN19,0))</f>
        <v>0</v>
      </c>
      <c r="AX19" s="52">
        <f t="shared" ref="AX19" si="100">IF(SUM($AM$9:$AS$9)=SUM($AV$9:$BB$9),AO19,IF(AND(SUM($AV$9:$BB$9)&gt;42,SUM($AV$9:$BB$9)&lt;49),AO19,0))</f>
        <v>0</v>
      </c>
      <c r="AY19" s="52">
        <f t="shared" ref="AY19" si="101">IF(SUM($AM$9:$AS$9)=SUM($AV$9:$BB$9),AP19,IF(AND(SUM($AV$9:$BB$9)&gt;42,SUM($AV$9:$BB$9)&lt;49),AP19,0))</f>
        <v>0</v>
      </c>
      <c r="AZ19" s="53">
        <f t="shared" ref="AZ19" si="102">IF(SUM($AM$9:$AS$9)=SUM($AV$9:$BB$9),AQ19,IF(AND(SUM($AV$9:$BB$9)&gt;42,SUM($AV$9:$BB$9)&lt;49),AQ19,0))</f>
        <v>0</v>
      </c>
      <c r="BA19" s="54">
        <f t="shared" ref="BA19" si="103">IF(SUM($AM$9:$AS$9)=SUM($AV$9:$BB$9),AR19,IF(AND(SUM($AV$9:$BB$9)&gt;42,SUM($AV$9:$BB$9)&lt;49),AR19,0))</f>
        <v>0</v>
      </c>
      <c r="BB19" s="55">
        <f t="shared" ref="BB19" si="104">IF(SUM($AM$9:$AS$9)=SUM($AV$9:$BB$9),AS19,IF(AND(SUM($AV$9:$BB$9)&gt;42,SUM($AV$9:$BB$9)&lt;49),AS19,0))</f>
        <v>0</v>
      </c>
    </row>
    <row r="20" spans="1:54" ht="12.75" hidden="1" customHeight="1" x14ac:dyDescent="0.2">
      <c r="B20" s="93"/>
      <c r="C20" s="94"/>
      <c r="D20" s="95"/>
      <c r="E20" s="115"/>
      <c r="F20" s="140" t="b">
        <f>IF($B13=$B19,OR(F14,G19&lt;F19),G19&lt;F19)</f>
        <v>0</v>
      </c>
      <c r="G20" s="189">
        <f>IF(AND($B13=$B19,$B13&lt;&gt;"",$B13&lt;&gt;0),G19+G14,G19)</f>
        <v>18</v>
      </c>
      <c r="H20" s="120"/>
      <c r="I20" s="165">
        <f>K20+T20+AC20+AL20+AU20</f>
        <v>0</v>
      </c>
      <c r="J20" s="194">
        <f t="shared" ref="J20" si="105">7-COUNTIF(L19:R19,0)-COUNTIF(L19:R19,"")</f>
        <v>0</v>
      </c>
      <c r="K20" s="22">
        <f>SUM(L20:R20)</f>
        <v>0</v>
      </c>
      <c r="L20" s="35">
        <f t="shared" ref="L20:R20" si="106">IF($B13=$B19,L19+L14,L19)</f>
        <v>0</v>
      </c>
      <c r="M20" s="35">
        <f t="shared" si="106"/>
        <v>0</v>
      </c>
      <c r="N20" s="35">
        <f t="shared" si="106"/>
        <v>0</v>
      </c>
      <c r="O20" s="35">
        <f t="shared" si="106"/>
        <v>0</v>
      </c>
      <c r="P20" s="36">
        <f t="shared" si="106"/>
        <v>0</v>
      </c>
      <c r="Q20" s="37">
        <f t="shared" si="106"/>
        <v>0</v>
      </c>
      <c r="R20" s="38">
        <f t="shared" si="106"/>
        <v>0</v>
      </c>
      <c r="S20" s="194">
        <f t="shared" ref="S20" si="107">7-COUNTIF(U19:AA19,0)-COUNTIF(U19:AA19,"")</f>
        <v>0</v>
      </c>
      <c r="T20" s="22">
        <f>SUM(U20:AA20)</f>
        <v>0</v>
      </c>
      <c r="U20" s="35">
        <f t="shared" ref="U20:AA20" si="108">IF($B13=$B19,U19+U14,U19)</f>
        <v>0</v>
      </c>
      <c r="V20" s="35">
        <f t="shared" si="108"/>
        <v>0</v>
      </c>
      <c r="W20" s="35">
        <f t="shared" si="108"/>
        <v>0</v>
      </c>
      <c r="X20" s="35">
        <f t="shared" si="108"/>
        <v>0</v>
      </c>
      <c r="Y20" s="36">
        <f t="shared" si="108"/>
        <v>0</v>
      </c>
      <c r="Z20" s="37">
        <f t="shared" si="108"/>
        <v>0</v>
      </c>
      <c r="AA20" s="38">
        <f t="shared" si="108"/>
        <v>0</v>
      </c>
      <c r="AB20" s="194">
        <f t="shared" ref="AB20" si="109">7-COUNTIF(AD19:AJ19,0)-COUNTIF(AD19:AJ19,"")</f>
        <v>0</v>
      </c>
      <c r="AC20" s="22">
        <f>SUM(AD20:AJ20)</f>
        <v>0</v>
      </c>
      <c r="AD20" s="35">
        <f t="shared" ref="AD20:AJ20" si="110">IF($B13=$B19,AD19+AD14,AD19)</f>
        <v>0</v>
      </c>
      <c r="AE20" s="35">
        <f t="shared" si="110"/>
        <v>0</v>
      </c>
      <c r="AF20" s="35">
        <f t="shared" si="110"/>
        <v>0</v>
      </c>
      <c r="AG20" s="35">
        <f t="shared" si="110"/>
        <v>0</v>
      </c>
      <c r="AH20" s="36">
        <f t="shared" si="110"/>
        <v>0</v>
      </c>
      <c r="AI20" s="37">
        <f t="shared" si="110"/>
        <v>0</v>
      </c>
      <c r="AJ20" s="38">
        <f t="shared" si="110"/>
        <v>0</v>
      </c>
      <c r="AK20" s="194">
        <f t="shared" ref="AK20" si="111">7-COUNTIF(AM19:AS19,0)-COUNTIF(AM19:AS19,"")</f>
        <v>0</v>
      </c>
      <c r="AL20" s="22">
        <f>SUM(AM20:AS20)</f>
        <v>0</v>
      </c>
      <c r="AM20" s="35">
        <f t="shared" ref="AM20:AS20" si="112">IF($B13=$B19,AM19+AM14,AM19)</f>
        <v>0</v>
      </c>
      <c r="AN20" s="35">
        <f t="shared" si="112"/>
        <v>0</v>
      </c>
      <c r="AO20" s="35">
        <f t="shared" si="112"/>
        <v>0</v>
      </c>
      <c r="AP20" s="35">
        <f t="shared" si="112"/>
        <v>0</v>
      </c>
      <c r="AQ20" s="36">
        <f t="shared" si="112"/>
        <v>0</v>
      </c>
      <c r="AR20" s="37">
        <f t="shared" si="112"/>
        <v>0</v>
      </c>
      <c r="AS20" s="38">
        <f t="shared" si="112"/>
        <v>0</v>
      </c>
      <c r="AT20" s="194">
        <f t="shared" ref="AT20" si="113">7-COUNTIF(AV19:BB19,0)-COUNTIF(AV19:BB19,"")</f>
        <v>0</v>
      </c>
      <c r="AU20" s="22">
        <f>SUM(AV20:BB20)</f>
        <v>0</v>
      </c>
      <c r="AV20" s="35">
        <f t="shared" ref="AV20:BB20" si="114">IF($B13=$B19,AV19+AV14,AV19)</f>
        <v>0</v>
      </c>
      <c r="AW20" s="35">
        <f t="shared" si="114"/>
        <v>0</v>
      </c>
      <c r="AX20" s="35">
        <f t="shared" si="114"/>
        <v>0</v>
      </c>
      <c r="AY20" s="35">
        <f t="shared" si="114"/>
        <v>0</v>
      </c>
      <c r="AZ20" s="36">
        <f t="shared" si="114"/>
        <v>0</v>
      </c>
      <c r="BA20" s="37">
        <f t="shared" si="114"/>
        <v>0</v>
      </c>
      <c r="BB20" s="38">
        <f t="shared" si="114"/>
        <v>0</v>
      </c>
    </row>
    <row r="21" spans="1:54" ht="15" hidden="1" customHeight="1" x14ac:dyDescent="0.2">
      <c r="B21" s="116"/>
      <c r="C21" s="117"/>
      <c r="D21" s="118"/>
      <c r="E21" s="119"/>
      <c r="F21" s="92"/>
      <c r="G21" s="190">
        <f>IF(AND($B13=$B19,$B13&lt;&gt;"",$B13&lt;&gt;0),F19+G15,F19)</f>
        <v>18</v>
      </c>
      <c r="H21" s="121"/>
      <c r="I21" s="165">
        <f>K21+T21+AC21+AL21+AU21</f>
        <v>0</v>
      </c>
      <c r="J21" s="195">
        <f t="shared" ref="J21" si="115">IF($B19=$B13,COUNTIF(L21:R21,0),COUNTIF(L22:R22,0)+COUNTIF(L22:R22,""))</f>
        <v>7</v>
      </c>
      <c r="K21" s="39">
        <f>IF($B13=$B19,K22+K15,K22)</f>
        <v>0</v>
      </c>
      <c r="L21" s="40">
        <f>IF($B13=$B19,L22+L15,L22)</f>
        <v>0</v>
      </c>
      <c r="M21" s="40">
        <f t="shared" ref="M21:R21" si="116">IF($B13=$B19,M22+M15,M22)</f>
        <v>0</v>
      </c>
      <c r="N21" s="40">
        <f t="shared" si="116"/>
        <v>0</v>
      </c>
      <c r="O21" s="40">
        <f t="shared" si="116"/>
        <v>0</v>
      </c>
      <c r="P21" s="41">
        <f t="shared" si="116"/>
        <v>0</v>
      </c>
      <c r="Q21" s="42">
        <f t="shared" si="116"/>
        <v>0</v>
      </c>
      <c r="R21" s="43">
        <f t="shared" si="116"/>
        <v>0</v>
      </c>
      <c r="S21" s="195">
        <f t="shared" ref="S21" si="117">IF($B19=$B13,COUNTIF(U21:AA21,0),COUNTIF(U22:AA22,0)+COUNTIF(U22:AA22,""))</f>
        <v>7</v>
      </c>
      <c r="T21" s="39">
        <f t="shared" ref="T21:AA21" si="118">IF($B13=$B19,T22+T15,T22)</f>
        <v>0</v>
      </c>
      <c r="U21" s="40">
        <f t="shared" si="118"/>
        <v>0</v>
      </c>
      <c r="V21" s="40">
        <f t="shared" si="118"/>
        <v>0</v>
      </c>
      <c r="W21" s="40">
        <f t="shared" si="118"/>
        <v>0</v>
      </c>
      <c r="X21" s="40">
        <f t="shared" si="118"/>
        <v>0</v>
      </c>
      <c r="Y21" s="41">
        <f t="shared" si="118"/>
        <v>0</v>
      </c>
      <c r="Z21" s="42">
        <f t="shared" si="118"/>
        <v>0</v>
      </c>
      <c r="AA21" s="43">
        <f t="shared" si="118"/>
        <v>0</v>
      </c>
      <c r="AB21" s="195">
        <f t="shared" ref="AB21" si="119">IF($B19=$B13,COUNTIF(AD21:AJ21,0),COUNTIF(AD22:AJ22,0)+COUNTIF(AD22:AJ22,""))</f>
        <v>7</v>
      </c>
      <c r="AC21" s="39">
        <f t="shared" ref="AC21:AJ21" si="120">IF($B13=$B19,AC22+AC15,AC22)</f>
        <v>0</v>
      </c>
      <c r="AD21" s="40">
        <f t="shared" si="120"/>
        <v>0</v>
      </c>
      <c r="AE21" s="40">
        <f t="shared" si="120"/>
        <v>0</v>
      </c>
      <c r="AF21" s="40">
        <f t="shared" si="120"/>
        <v>0</v>
      </c>
      <c r="AG21" s="40">
        <f t="shared" si="120"/>
        <v>0</v>
      </c>
      <c r="AH21" s="41">
        <f t="shared" si="120"/>
        <v>0</v>
      </c>
      <c r="AI21" s="42">
        <f t="shared" si="120"/>
        <v>0</v>
      </c>
      <c r="AJ21" s="43">
        <f t="shared" si="120"/>
        <v>0</v>
      </c>
      <c r="AK21" s="195">
        <f t="shared" ref="AK21" si="121">IF($B19=$B13,COUNTIF(AM21:AS21,0),COUNTIF(AM22:AS22,0)+COUNTIF(AM22:AS22,""))</f>
        <v>7</v>
      </c>
      <c r="AL21" s="39">
        <f t="shared" ref="AL21:AS21" si="122">IF($B13=$B19,AL22+AL15,AL22)</f>
        <v>0</v>
      </c>
      <c r="AM21" s="40">
        <f t="shared" si="122"/>
        <v>0</v>
      </c>
      <c r="AN21" s="40">
        <f t="shared" si="122"/>
        <v>0</v>
      </c>
      <c r="AO21" s="40">
        <f t="shared" si="122"/>
        <v>0</v>
      </c>
      <c r="AP21" s="40">
        <f t="shared" si="122"/>
        <v>0</v>
      </c>
      <c r="AQ21" s="41">
        <f t="shared" si="122"/>
        <v>0</v>
      </c>
      <c r="AR21" s="42">
        <f t="shared" si="122"/>
        <v>0</v>
      </c>
      <c r="AS21" s="43">
        <f t="shared" si="122"/>
        <v>0</v>
      </c>
      <c r="AT21" s="195">
        <f t="shared" ref="AT21" si="123">IF($B19=$B13,COUNTIF(AV21:BB21,0),COUNTIF(AV22:BB22,0)+COUNTIF(AV22:BB22,""))</f>
        <v>7</v>
      </c>
      <c r="AU21" s="39">
        <f t="shared" ref="AU21:BB21" si="124">IF($B13=$B19,AU22+AU15,AU22)</f>
        <v>0</v>
      </c>
      <c r="AV21" s="40">
        <f t="shared" si="124"/>
        <v>0</v>
      </c>
      <c r="AW21" s="40">
        <f t="shared" si="124"/>
        <v>0</v>
      </c>
      <c r="AX21" s="40">
        <f t="shared" si="124"/>
        <v>0</v>
      </c>
      <c r="AY21" s="40">
        <f t="shared" si="124"/>
        <v>0</v>
      </c>
      <c r="AZ21" s="41">
        <f t="shared" si="124"/>
        <v>0</v>
      </c>
      <c r="BA21" s="42">
        <f t="shared" si="124"/>
        <v>0</v>
      </c>
      <c r="BB21" s="43">
        <f t="shared" si="124"/>
        <v>0</v>
      </c>
    </row>
    <row r="22" spans="1:54" ht="15.75" customHeight="1" x14ac:dyDescent="0.2">
      <c r="A22" s="1">
        <f>A19</f>
        <v>0</v>
      </c>
      <c r="B22" s="313">
        <f>B16+1</f>
        <v>1</v>
      </c>
      <c r="C22" s="314"/>
      <c r="D22" s="314"/>
      <c r="E22" s="314"/>
      <c r="F22" s="31"/>
      <c r="G22" s="183"/>
      <c r="H22" s="122">
        <f>5-COUNTIF(AU19,0)-COUNTIF(AL19,0)-COUNTIF(AC19,0)-COUNTIF(T19,0)-COUNTIF(K19,0)</f>
        <v>0</v>
      </c>
      <c r="I22" s="165">
        <f>K22+T22+AC22+AL22+AU22</f>
        <v>0</v>
      </c>
      <c r="J22" s="187">
        <f t="shared" ref="J22" si="125">IF($B19=$B13,J16+IF($F19&lt;&gt;$G19,(K19+$G21-$G20)/$F19,K19/$F19),IF($F19&lt;&gt;G19,(K19+$G21-$G20)/$F19,K19/$F19))</f>
        <v>0</v>
      </c>
      <c r="K22" s="7">
        <f>SUM(L22:R22)</f>
        <v>0</v>
      </c>
      <c r="L22" s="26">
        <f t="shared" ref="L22:R22" si="126">L19</f>
        <v>0</v>
      </c>
      <c r="M22" s="26">
        <f t="shared" si="126"/>
        <v>0</v>
      </c>
      <c r="N22" s="26">
        <f t="shared" si="126"/>
        <v>0</v>
      </c>
      <c r="O22" s="26">
        <f t="shared" si="126"/>
        <v>0</v>
      </c>
      <c r="P22" s="26">
        <f t="shared" si="126"/>
        <v>0</v>
      </c>
      <c r="Q22" s="29">
        <f t="shared" si="126"/>
        <v>0</v>
      </c>
      <c r="R22" s="23">
        <f t="shared" si="126"/>
        <v>0</v>
      </c>
      <c r="S22" s="187">
        <f t="shared" ref="S22" si="127">IF($B19=$B13,S16+IF($F19&lt;&gt;$G19,(T19+$G21-$G20)/$F19,T19/$F19),IF($F19&lt;&gt;P19,(T19+$G21-$G20)/$F19,T19/$F19))</f>
        <v>0</v>
      </c>
      <c r="T22" s="7">
        <f>SUM(U22:AA22)</f>
        <v>0</v>
      </c>
      <c r="U22" s="26">
        <f t="shared" ref="U22:AA22" si="128">U19</f>
        <v>0</v>
      </c>
      <c r="V22" s="26">
        <f t="shared" si="128"/>
        <v>0</v>
      </c>
      <c r="W22" s="26">
        <f t="shared" si="128"/>
        <v>0</v>
      </c>
      <c r="X22" s="26">
        <f t="shared" si="128"/>
        <v>0</v>
      </c>
      <c r="Y22" s="113">
        <f t="shared" si="128"/>
        <v>0</v>
      </c>
      <c r="Z22" s="29">
        <f t="shared" si="128"/>
        <v>0</v>
      </c>
      <c r="AA22" s="23">
        <f t="shared" si="128"/>
        <v>0</v>
      </c>
      <c r="AB22" s="187">
        <f t="shared" ref="AB22" si="129">IF($B19=$B13,AB16+IF($F19&lt;&gt;$G19,(AC19+$G21-$G20)/$F19,AC19/$F19),IF($F19&lt;&gt;Y19,(AC19+$G21-$G20)/$F19,AC19/$F19))</f>
        <v>0</v>
      </c>
      <c r="AC22" s="7">
        <f>SUM(AD22:AJ22)</f>
        <v>0</v>
      </c>
      <c r="AD22" s="26">
        <f t="shared" ref="AD22:AJ22" si="130">AD19</f>
        <v>0</v>
      </c>
      <c r="AE22" s="26">
        <f t="shared" si="130"/>
        <v>0</v>
      </c>
      <c r="AF22" s="26">
        <f t="shared" si="130"/>
        <v>0</v>
      </c>
      <c r="AG22" s="26">
        <f t="shared" si="130"/>
        <v>0</v>
      </c>
      <c r="AH22" s="113">
        <f t="shared" si="130"/>
        <v>0</v>
      </c>
      <c r="AI22" s="29">
        <f t="shared" si="130"/>
        <v>0</v>
      </c>
      <c r="AJ22" s="23">
        <f t="shared" si="130"/>
        <v>0</v>
      </c>
      <c r="AK22" s="187">
        <f t="shared" ref="AK22" si="131">IF($B19=$B13,AK16+IF($F19&lt;&gt;$G19,(AL19+$G21-$G20)/$F19,AL19/$F19),IF($F19&lt;&gt;AH19,(AL19+$G21-$G20)/$F19,AL19/$F19))</f>
        <v>0</v>
      </c>
      <c r="AL22" s="7">
        <f>SUM(AM22:AS22)</f>
        <v>0</v>
      </c>
      <c r="AM22" s="26">
        <f t="shared" ref="AM22:AS22" si="132">AM19</f>
        <v>0</v>
      </c>
      <c r="AN22" s="26">
        <f t="shared" si="132"/>
        <v>0</v>
      </c>
      <c r="AO22" s="26">
        <f t="shared" si="132"/>
        <v>0</v>
      </c>
      <c r="AP22" s="26">
        <f t="shared" si="132"/>
        <v>0</v>
      </c>
      <c r="AQ22" s="113">
        <f t="shared" si="132"/>
        <v>0</v>
      </c>
      <c r="AR22" s="29">
        <f t="shared" si="132"/>
        <v>0</v>
      </c>
      <c r="AS22" s="23">
        <f t="shared" si="132"/>
        <v>0</v>
      </c>
      <c r="AT22" s="187">
        <f t="shared" ref="AT22" si="133">IF($B19=$B13,AT16+IF($F19&lt;&gt;$G19,(AU19+$G21-$G20)/$F19,AU19/$F19),IF($F19&lt;&gt;AQ19,(AU19+$G21-$G20)/$F19,AU19/$F19))</f>
        <v>0</v>
      </c>
      <c r="AU22" s="7">
        <f>SUM(AV22:BB22)</f>
        <v>0</v>
      </c>
      <c r="AV22" s="6">
        <f>IF(SUM($AM$9:$AS$9)=SUM($AV$9:$BB$9),AV19,IF(AND(SUM($AV$9:$BB$9)&gt;42,SUM($AV$9:$BB$9)&lt;49),AV19,0))</f>
        <v>0</v>
      </c>
      <c r="AW22" s="6">
        <f t="shared" ref="AW22:BB22" si="134">IF(SUM($AM$9:$AS$9)=SUM($AV$9:$BB$9),AW19,IF(AND(SUM($AV$9:$BB$9)&gt;42,SUM($AV$9:$BB$9)&lt;49),AW19,0))</f>
        <v>0</v>
      </c>
      <c r="AX22" s="6">
        <f t="shared" si="134"/>
        <v>0</v>
      </c>
      <c r="AY22" s="6">
        <f t="shared" si="134"/>
        <v>0</v>
      </c>
      <c r="AZ22" s="26">
        <f t="shared" si="134"/>
        <v>0</v>
      </c>
      <c r="BA22" s="29">
        <f t="shared" si="134"/>
        <v>0</v>
      </c>
      <c r="BB22" s="23">
        <f t="shared" si="134"/>
        <v>0</v>
      </c>
    </row>
    <row r="23" spans="1:54" ht="15.75" customHeight="1" x14ac:dyDescent="0.2">
      <c r="A23" s="1">
        <f>A22</f>
        <v>0</v>
      </c>
      <c r="B23" s="313"/>
      <c r="C23" s="314"/>
      <c r="D23" s="314"/>
      <c r="E23" s="314"/>
      <c r="F23" s="31"/>
      <c r="G23" s="183"/>
      <c r="H23" s="123">
        <f>IF($B19=$B13,H17+F23,$F23)</f>
        <v>0</v>
      </c>
      <c r="I23" s="165">
        <f>K23+T23+AC23+AL23+AU23</f>
        <v>0</v>
      </c>
      <c r="J23" s="141">
        <f t="shared" ref="J23" si="135">IF($H22=0,0,IF($B13=$B19,IF($H24&gt;0,$H24+J17,K19+J17),IF($H24&gt;0,$H24,K19)))</f>
        <v>0</v>
      </c>
      <c r="K23" s="7">
        <f>SUM(L23:R23)</f>
        <v>0</v>
      </c>
      <c r="L23" s="6"/>
      <c r="M23" s="6"/>
      <c r="N23" s="6"/>
      <c r="O23" s="6"/>
      <c r="P23" s="26"/>
      <c r="Q23" s="29"/>
      <c r="R23" s="23"/>
      <c r="S23" s="141">
        <f t="shared" ref="S23" si="136">IF($H22=0,0,IF($B13=$B19,IF($H24&gt;0,$H24+S17,T19+S17),IF($H24&gt;0,$H24,T19)))</f>
        <v>0</v>
      </c>
      <c r="T23" s="7">
        <f>SUM(U23:AA23)</f>
        <v>0</v>
      </c>
      <c r="U23" s="6"/>
      <c r="V23" s="6"/>
      <c r="W23" s="6"/>
      <c r="X23" s="6"/>
      <c r="Y23" s="26"/>
      <c r="Z23" s="29"/>
      <c r="AA23" s="23"/>
      <c r="AB23" s="141">
        <f t="shared" ref="AB23" si="137">IF($H22=0,0,IF($B13=$B19,IF($H24&gt;0,$H24+AB17,AC19+AB17),IF($H24&gt;0,$H24,AC19)))</f>
        <v>0</v>
      </c>
      <c r="AC23" s="7">
        <f>SUM(AD23:AJ23)</f>
        <v>0</v>
      </c>
      <c r="AD23" s="6"/>
      <c r="AE23" s="6"/>
      <c r="AF23" s="6"/>
      <c r="AG23" s="6"/>
      <c r="AH23" s="26"/>
      <c r="AI23" s="29"/>
      <c r="AJ23" s="23"/>
      <c r="AK23" s="141">
        <f t="shared" ref="AK23" si="138">IF($H22=0,0,IF($B13=$B19,IF($H24&gt;0,$H24+AK17,AL19+AK17),IF($H24&gt;0,$H24,AL19)))</f>
        <v>0</v>
      </c>
      <c r="AL23" s="7">
        <f>SUM(AM23:AS23)</f>
        <v>0</v>
      </c>
      <c r="AM23" s="6"/>
      <c r="AN23" s="6"/>
      <c r="AO23" s="6"/>
      <c r="AP23" s="6"/>
      <c r="AQ23" s="26"/>
      <c r="AR23" s="29"/>
      <c r="AS23" s="23"/>
      <c r="AT23" s="141">
        <f t="shared" ref="AT23" si="139">IF($H22=0,0,IF($B13=$B19,IF($H24&gt;0,$H24+AT17,AU19+AT17),IF($H24&gt;0,$H24,AU19)))</f>
        <v>0</v>
      </c>
      <c r="AU23" s="7">
        <f>SUM(AV23:BB23)</f>
        <v>0</v>
      </c>
      <c r="AV23" s="6"/>
      <c r="AW23" s="6"/>
      <c r="AX23" s="6"/>
      <c r="AY23" s="6"/>
      <c r="AZ23" s="26"/>
      <c r="BA23" s="29"/>
      <c r="BB23" s="23"/>
    </row>
    <row r="24" spans="1:54" ht="18.75" customHeight="1" thickBot="1" x14ac:dyDescent="0.25">
      <c r="A24" s="1">
        <f>A23</f>
        <v>0</v>
      </c>
      <c r="B24" s="323" t="str">
        <f>IF(B19="",Wydruk!$AE$6,IF(J20=0,Wydruk!$AE$7,IF(AND(G20&lt;G21,B19&lt;&gt;$B25),Wydruk!$AE$13,IF(AND($B19=$B13,$B19&lt;&gt;$B25),IF(OR(OR(J24&lt;4,J24&gt;5),OR(S24&lt;4,S24&gt;5),OR(AB24&lt;4,AB24&gt;5),OR(AK24&lt;4,AK24&gt;5),OR(AND(AT24&lt;4,AT24&gt;0),AT24&gt;5)),Wydruk!$AE$8,Wydruk!$AE$9),IF($B19=$B25,IF($F23&lt;&gt;0,Wydruk!$AE$12,Wydruk!$AE$10),IF(OR(OR(J20&lt;4,J20&gt;5),OR(S20&lt;4,S20&gt;5),OR(AB20&lt;4,AB20&gt;5),OR(AK20&lt;4,AK20&gt;5),OR(AND(AT20&lt;4,AT20&gt;0),AT20&gt;5)),Wydruk!$AE$8,Wydruk!$AE$11))))))</f>
        <v>Uzupełnij liczby godzin tygodniowego planu</v>
      </c>
      <c r="C24" s="324"/>
      <c r="D24" s="324"/>
      <c r="E24" s="324"/>
      <c r="F24" s="173">
        <f>marzec!F24</f>
        <v>0</v>
      </c>
      <c r="G24" s="184">
        <f>marzec!G24</f>
        <v>0</v>
      </c>
      <c r="H24" s="191">
        <f>IF(OR($G24=0,$F24=0,$G24="",$F24=""),0,$G24/$F24)</f>
        <v>0</v>
      </c>
      <c r="I24" s="193"/>
      <c r="J24" s="176">
        <f t="shared" ref="J24" si="140">IF($B13=$B19,IF(L19+L14&gt;0,1,0)+IF(M19+M14&gt;0,1,0)+IF(N19+N14&gt;0,1,0)+IF(O19+O14&gt;0,1,0)+IF(P19+P14&gt;0,1,0)+IF(Q19+Q14&gt;0,1,0)+IF(R19+R14&gt;0,1,0),J20)</f>
        <v>0</v>
      </c>
      <c r="K24" s="133">
        <f t="shared" ref="K24" si="141">IF(OR($B19=$B25,J24=0,(K20-Q24+O24)&lt;=0),0,(K20-Q24+O24)/J24)</f>
        <v>0</v>
      </c>
      <c r="L24" s="137">
        <f t="shared" ref="L24" si="142">IF(K24*(7-J21)&lt;=0,0,K24*(7-J21))</f>
        <v>0</v>
      </c>
      <c r="M24" s="311">
        <f>ROUND(IF(OR(K21-K24*(7-J21)+P24&lt;0,$B19=$B25,K24&lt;=0,K21=0),0,IF(K21-K24*(7-J21)+P24&gt;Q24-O24+P24,Q24-O24+P24,K21-K24*(7-J21)+P24)),1)</f>
        <v>0</v>
      </c>
      <c r="N24" s="312"/>
      <c r="O24" s="139">
        <f t="shared" ref="O24" si="143">IF(OR($B19=$B25,J20=0),0,IF($B19=$B13,J19,$F19))</f>
        <v>0</v>
      </c>
      <c r="P24" s="30">
        <f t="shared" ref="P24" si="144">IF(OR($B19=$B25,J24=0),0,$G21-$G20)</f>
        <v>0</v>
      </c>
      <c r="Q24" s="134">
        <f t="shared" ref="Q24" si="145">IF(OR($B19=$B25,J24=0),0,J23)</f>
        <v>0</v>
      </c>
      <c r="R24" s="138">
        <f t="shared" ref="R24" si="146">IF($B19=$B25,0,K21)</f>
        <v>0</v>
      </c>
      <c r="S24" s="176">
        <f t="shared" ref="S24" si="147">IF($B13=$B19,IF(U19+U14&gt;0,1,0)+IF(V19+V14&gt;0,1,0)+IF(W19+W14&gt;0,1,0)+IF(X19+X14&gt;0,1,0)+IF(Y19+Y14&gt;0,1,0)+IF(Z19+Z14&gt;0,1,0)+IF(AA19+AA14&gt;0,1,0),S20)</f>
        <v>0</v>
      </c>
      <c r="T24" s="133">
        <f t="shared" ref="T24" si="148">IF(OR($B19=$B25,S24=0,(T20-Z24+X24)&lt;=0),0,(T20-Z24+X24)/S24)</f>
        <v>0</v>
      </c>
      <c r="U24" s="137">
        <f t="shared" ref="U24" si="149">IF(T24*(7-S21)&lt;=0,0,T24*(7-S21))</f>
        <v>0</v>
      </c>
      <c r="V24" s="311">
        <f>ROUND(IF(OR(T21-T24*(7-S21)+Y24&lt;0,$B19=$B25,T24&lt;=0,T21=0),0,IF(T21-T24*(7-S21)+Y24&gt;Z24-X24+Y24,Z24-X24+Y24,T21-T24*(7-S21)+Y24)),1)</f>
        <v>0</v>
      </c>
      <c r="W24" s="312"/>
      <c r="X24" s="139">
        <f t="shared" ref="X24" si="150">IF(OR($B19=$B25,S20=0),0,IF($B19=$B13,S19,$F19))</f>
        <v>0</v>
      </c>
      <c r="Y24" s="30">
        <f t="shared" ref="Y24" si="151">IF(OR($B19=$B25,S24=0),0,$G21-$G20)</f>
        <v>0</v>
      </c>
      <c r="Z24" s="134">
        <f t="shared" ref="Z24" si="152">IF(OR($B19=$B25,S24=0),0,S23)</f>
        <v>0</v>
      </c>
      <c r="AA24" s="138">
        <f t="shared" ref="AA24" si="153">IF($B19=$B25,0,T21)</f>
        <v>0</v>
      </c>
      <c r="AB24" s="176">
        <f t="shared" ref="AB24" si="154">IF($B13=$B19,IF(AD19+AD14&gt;0,1,0)+IF(AE19+AE14&gt;0,1,0)+IF(AF19+AF14&gt;0,1,0)+IF(AG19+AG14&gt;0,1,0)+IF(AH19+AH14&gt;0,1,0)+IF(AI19+AI14&gt;0,1,0)+IF(AJ19+AJ14&gt;0,1,0),AB20)</f>
        <v>0</v>
      </c>
      <c r="AC24" s="133">
        <f t="shared" ref="AC24" si="155">IF(OR($B19=$B25,AB24=0,(AC20-AI24+AG24)&lt;=0),0,(AC20-AI24+AG24)/AB24)</f>
        <v>0</v>
      </c>
      <c r="AD24" s="137">
        <f t="shared" ref="AD24" si="156">IF(AC24*(7-AB21)&lt;=0,0,AC24*(7-AB21))</f>
        <v>0</v>
      </c>
      <c r="AE24" s="311">
        <f>ROUND(IF(OR(AC21-AC24*(7-AB21)+AH24&lt;0,$B19=$B25,AC24&lt;=0,AC21=0),0,IF(AC21-AC24*(7-AB21)+AH24&gt;AI24-AG24+AH24,AI24-AG24+AH24,AC21-AC24*(7-AB21)+AH24)),1)</f>
        <v>0</v>
      </c>
      <c r="AF24" s="312"/>
      <c r="AG24" s="139">
        <f t="shared" ref="AG24" si="157">IF(OR($B19=$B25,AB20=0),0,IF($B19=$B13,AB19,$F19))</f>
        <v>0</v>
      </c>
      <c r="AH24" s="30">
        <f t="shared" ref="AH24" si="158">IF(OR($B19=$B25,AB24=0),0,$G21-$G20)</f>
        <v>0</v>
      </c>
      <c r="AI24" s="134">
        <f t="shared" ref="AI24" si="159">IF(OR($B19=$B25,AB24=0),0,AB23)</f>
        <v>0</v>
      </c>
      <c r="AJ24" s="138">
        <f t="shared" ref="AJ24" si="160">IF($B19=$B25,0,AC21)</f>
        <v>0</v>
      </c>
      <c r="AK24" s="176">
        <f t="shared" ref="AK24" si="161">IF($B13=$B19,IF(AM19+AM14&gt;0,1,0)+IF(AN19+AN14&gt;0,1,0)+IF(AO19+AO14&gt;0,1,0)+IF(AP19+AP14&gt;0,1,0)+IF(AQ19+AQ14&gt;0,1,0)+IF(AR19+AR14&gt;0,1,0)+IF(AS19+AS14&gt;0,1,0),AK20)</f>
        <v>0</v>
      </c>
      <c r="AL24" s="133">
        <f t="shared" ref="AL24" si="162">IF(OR($B19=$B25,AK24=0,(AL20-AR24+AP24)&lt;=0),0,(AL20-AR24+AP24)/AK24)</f>
        <v>0</v>
      </c>
      <c r="AM24" s="137">
        <f t="shared" ref="AM24" si="163">IF(AL24*(7-AK21)&lt;=0,0,AL24*(7-AK21))</f>
        <v>0</v>
      </c>
      <c r="AN24" s="311">
        <f>ROUND(IF(OR(AL21-AL24*(7-AK21)+AQ24&lt;0,$B19=$B25,AL24&lt;=0,AL21=0),0,IF(AL21-AL24*(7-AK21)+AQ24&gt;AR24-AP24+AQ24,AR24-AP24+AQ24,AL21-AL24*(7-AK21)+AQ24)),1)</f>
        <v>0</v>
      </c>
      <c r="AO24" s="312"/>
      <c r="AP24" s="139">
        <f t="shared" ref="AP24" si="164">IF(OR($B19=$B25,AK20=0),0,IF($B19=$B13,AK19,$F19))</f>
        <v>0</v>
      </c>
      <c r="AQ24" s="30">
        <f t="shared" ref="AQ24" si="165">IF(OR($B19=$B25,AK24=0),0,$G21-$G20)</f>
        <v>0</v>
      </c>
      <c r="AR24" s="134">
        <f t="shared" ref="AR24" si="166">IF(OR($B19=$B25,AK24=0),0,AK23)</f>
        <v>0</v>
      </c>
      <c r="AS24" s="138">
        <f t="shared" ref="AS24" si="167">IF($B19=$B25,0,AL21)</f>
        <v>0</v>
      </c>
      <c r="AT24" s="176">
        <f t="shared" ref="AT24" si="168">IF($B13=$B19,IF(AV19+AV14&gt;0,1,0)+IF(AW19+AW14&gt;0,1,0)+IF(AX19+AX14&gt;0,1,0)+IF(AY19+AY14&gt;0,1,0)+IF(AZ19+AZ14&gt;0,1,0)+IF(BA19+BA14&gt;0,1,0)+IF(BB19+BB14&gt;0,1,0),AT20)</f>
        <v>0</v>
      </c>
      <c r="AU24" s="133">
        <f t="shared" ref="AU24" si="169">IF(OR($B19=$B25,AT24=0,(AU20-BA24+AY24)&lt;=0),0,(AU20-BA24+AY24)/AT24)</f>
        <v>0</v>
      </c>
      <c r="AV24" s="137">
        <f t="shared" ref="AV24" si="170">IF(AU24*(7-AT21)&lt;=0,0,AU24*(7-AT21))</f>
        <v>0</v>
      </c>
      <c r="AW24" s="311">
        <f>ROUND(IF(OR(AU21-AU24*(7-AT21)+AZ24&lt;0,$B19=$B25,AU24&lt;=0,AU21=0),0,IF(AU21-AU24*(7-AT21)+AZ24&gt;BA24-AY24+AZ24,BA24-AY24+AZ24,AU21-AU24*(7-AT21)+AZ24)),1)</f>
        <v>0</v>
      </c>
      <c r="AX24" s="312"/>
      <c r="AY24" s="139">
        <f t="shared" ref="AY24" si="171">IF(OR($B19=$B25,AT20=0),0,IF($B19=$B13,AT19,$F19))</f>
        <v>0</v>
      </c>
      <c r="AZ24" s="30">
        <f t="shared" ref="AZ24" si="172">IF(OR($B19=$B25,AT24=0),0,$G21-$G20)</f>
        <v>0</v>
      </c>
      <c r="BA24" s="134">
        <f t="shared" ref="BA24" si="173">IF(OR($B19=$B25,AT24=0),0,AT23)</f>
        <v>0</v>
      </c>
      <c r="BB24" s="138">
        <f t="shared" ref="BB24" si="174">IF($B19=$B25,0,AU21)</f>
        <v>0</v>
      </c>
    </row>
    <row r="25" spans="1:54" ht="15.75" x14ac:dyDescent="0.2">
      <c r="A25" s="1">
        <f t="shared" ref="A25" si="175">IF(B25="","1. Niewypełnione",B25)</f>
        <v>0</v>
      </c>
      <c r="B25" s="320">
        <f>marzec!B25</f>
        <v>0</v>
      </c>
      <c r="C25" s="321">
        <f>marzec!C25</f>
        <v>0</v>
      </c>
      <c r="D25" s="321">
        <f>marzec!D25</f>
        <v>0</v>
      </c>
      <c r="E25" s="321">
        <f>marzec!E25</f>
        <v>0</v>
      </c>
      <c r="F25" s="177">
        <f>marzec!F25</f>
        <v>18</v>
      </c>
      <c r="G25" s="185">
        <f>marzec!G25</f>
        <v>18</v>
      </c>
      <c r="H25" s="177"/>
      <c r="I25" s="192">
        <f t="shared" ref="I25:I29" si="176">K25+T25+AC25+AL25+AU25</f>
        <v>0</v>
      </c>
      <c r="J25" s="186">
        <f t="shared" ref="J25" si="177">IF(OR($B25=$B31,J28=0),0,ROUND((K26+P30)/J28,0))</f>
        <v>0</v>
      </c>
      <c r="K25" s="51">
        <f t="shared" ref="K25:K26" si="178">SUM(L25:R25)</f>
        <v>0</v>
      </c>
      <c r="L25" s="52">
        <f>marzec!L25</f>
        <v>0</v>
      </c>
      <c r="M25" s="52">
        <f>marzec!M25</f>
        <v>0</v>
      </c>
      <c r="N25" s="52">
        <f>marzec!N25</f>
        <v>0</v>
      </c>
      <c r="O25" s="52">
        <f>marzec!O25</f>
        <v>0</v>
      </c>
      <c r="P25" s="53">
        <f>marzec!P25</f>
        <v>0</v>
      </c>
      <c r="Q25" s="54">
        <f>marzec!Q25</f>
        <v>0</v>
      </c>
      <c r="R25" s="55">
        <f>marzec!R25</f>
        <v>0</v>
      </c>
      <c r="S25" s="188">
        <f t="shared" ref="S25" si="179">IF(OR($B25=$B31,S28=0),0,ROUND((T26+Y30)/S28,0))</f>
        <v>0</v>
      </c>
      <c r="T25" s="51">
        <f t="shared" ref="T25:T26" si="180">SUM(U25:AA25)</f>
        <v>0</v>
      </c>
      <c r="U25" s="52">
        <f>marzec!U25</f>
        <v>0</v>
      </c>
      <c r="V25" s="52">
        <f>marzec!V25</f>
        <v>0</v>
      </c>
      <c r="W25" s="52">
        <f>marzec!W25</f>
        <v>0</v>
      </c>
      <c r="X25" s="52">
        <f>marzec!X25</f>
        <v>0</v>
      </c>
      <c r="Y25" s="53">
        <f>marzec!Y25</f>
        <v>0</v>
      </c>
      <c r="Z25" s="54">
        <f>marzec!Z25</f>
        <v>0</v>
      </c>
      <c r="AA25" s="55">
        <f>marzec!AA25</f>
        <v>0</v>
      </c>
      <c r="AB25" s="188">
        <f t="shared" ref="AB25" si="181">IF(OR($B25=$B31,AB28=0),0,ROUND((AC26+AH30)/AB28,0))</f>
        <v>0</v>
      </c>
      <c r="AC25" s="51">
        <f t="shared" ref="AC25:AC26" si="182">SUM(AD25:AJ25)</f>
        <v>0</v>
      </c>
      <c r="AD25" s="52">
        <f>marzec!AD25</f>
        <v>0</v>
      </c>
      <c r="AE25" s="52">
        <f>marzec!AE25</f>
        <v>0</v>
      </c>
      <c r="AF25" s="52">
        <f>marzec!AF25</f>
        <v>0</v>
      </c>
      <c r="AG25" s="52">
        <f>marzec!AG25</f>
        <v>0</v>
      </c>
      <c r="AH25" s="53">
        <f>marzec!AH25</f>
        <v>0</v>
      </c>
      <c r="AI25" s="54">
        <f>marzec!AI25</f>
        <v>0</v>
      </c>
      <c r="AJ25" s="55">
        <f>marzec!AJ25</f>
        <v>0</v>
      </c>
      <c r="AK25" s="188">
        <f t="shared" ref="AK25" si="183">IF(OR($B25=$B31,AK28=0),0,ROUND((AL26+AQ30)/AK28,0))</f>
        <v>0</v>
      </c>
      <c r="AL25" s="51">
        <f t="shared" ref="AL25:AL26" si="184">SUM(AM25:AS25)</f>
        <v>0</v>
      </c>
      <c r="AM25" s="52">
        <f>marzec!AM25</f>
        <v>0</v>
      </c>
      <c r="AN25" s="52">
        <f>marzec!AN25</f>
        <v>0</v>
      </c>
      <c r="AO25" s="52">
        <f>marzec!AO25</f>
        <v>0</v>
      </c>
      <c r="AP25" s="52">
        <f>marzec!AP25</f>
        <v>0</v>
      </c>
      <c r="AQ25" s="53">
        <f>marzec!AQ25</f>
        <v>0</v>
      </c>
      <c r="AR25" s="54">
        <f>marzec!AR25</f>
        <v>0</v>
      </c>
      <c r="AS25" s="55">
        <f>marzec!AS25</f>
        <v>0</v>
      </c>
      <c r="AT25" s="188">
        <f t="shared" ref="AT25" si="185">IF(OR($B25=$B31,AT28=0),0,ROUND((AU26+AZ30)/AT28,0))</f>
        <v>0</v>
      </c>
      <c r="AU25" s="51">
        <f t="shared" ref="AU25:AU26" si="186">SUM(AV25:BB25)</f>
        <v>0</v>
      </c>
      <c r="AV25" s="52">
        <f t="shared" ref="AV25" si="187">IF(SUM($AM$9:$AS$9)=SUM($AV$9:$BB$9),AM25,IF(AND(SUM($AV$9:$BB$9)&gt;42,SUM($AV$9:$BB$9)&lt;49),AM25,0))</f>
        <v>0</v>
      </c>
      <c r="AW25" s="52">
        <f t="shared" ref="AW25" si="188">IF(SUM($AM$9:$AS$9)=SUM($AV$9:$BB$9),AN25,IF(AND(SUM($AV$9:$BB$9)&gt;42,SUM($AV$9:$BB$9)&lt;49),AN25,0))</f>
        <v>0</v>
      </c>
      <c r="AX25" s="52">
        <f t="shared" ref="AX25" si="189">IF(SUM($AM$9:$AS$9)=SUM($AV$9:$BB$9),AO25,IF(AND(SUM($AV$9:$BB$9)&gt;42,SUM($AV$9:$BB$9)&lt;49),AO25,0))</f>
        <v>0</v>
      </c>
      <c r="AY25" s="52">
        <f t="shared" ref="AY25" si="190">IF(SUM($AM$9:$AS$9)=SUM($AV$9:$BB$9),AP25,IF(AND(SUM($AV$9:$BB$9)&gt;42,SUM($AV$9:$BB$9)&lt;49),AP25,0))</f>
        <v>0</v>
      </c>
      <c r="AZ25" s="53">
        <f t="shared" ref="AZ25" si="191">IF(SUM($AM$9:$AS$9)=SUM($AV$9:$BB$9),AQ25,IF(AND(SUM($AV$9:$BB$9)&gt;42,SUM($AV$9:$BB$9)&lt;49),AQ25,0))</f>
        <v>0</v>
      </c>
      <c r="BA25" s="54">
        <f t="shared" ref="BA25" si="192">IF(SUM($AM$9:$AS$9)=SUM($AV$9:$BB$9),AR25,IF(AND(SUM($AV$9:$BB$9)&gt;42,SUM($AV$9:$BB$9)&lt;49),AR25,0))</f>
        <v>0</v>
      </c>
      <c r="BB25" s="55">
        <f t="shared" ref="BB25" si="193">IF(SUM($AM$9:$AS$9)=SUM($AV$9:$BB$9),AS25,IF(AND(SUM($AV$9:$BB$9)&gt;42,SUM($AV$9:$BB$9)&lt;49),AS25,0))</f>
        <v>0</v>
      </c>
    </row>
    <row r="26" spans="1:54" ht="12.75" hidden="1" customHeight="1" x14ac:dyDescent="0.2">
      <c r="B26" s="93"/>
      <c r="C26" s="94"/>
      <c r="D26" s="95"/>
      <c r="E26" s="115"/>
      <c r="F26" s="140" t="b">
        <f t="shared" ref="F26" si="194">IF($B19=$B25,OR(F20,G25&lt;F25),G25&lt;F25)</f>
        <v>0</v>
      </c>
      <c r="G26" s="189">
        <f t="shared" ref="G26" si="195">IF(AND($B19=$B25,$B19&lt;&gt;"",$B19&lt;&gt;0),G25+G20,G25)</f>
        <v>18</v>
      </c>
      <c r="H26" s="120"/>
      <c r="I26" s="165">
        <f t="shared" si="176"/>
        <v>0</v>
      </c>
      <c r="J26" s="194">
        <f t="shared" ref="J26" si="196">7-COUNTIF(L25:R25,0)-COUNTIF(L25:R25,"")</f>
        <v>0</v>
      </c>
      <c r="K26" s="22">
        <f t="shared" si="178"/>
        <v>0</v>
      </c>
      <c r="L26" s="35">
        <f t="shared" ref="L26:R26" si="197">IF($B19=$B25,L25+L20,L25)</f>
        <v>0</v>
      </c>
      <c r="M26" s="35">
        <f t="shared" si="197"/>
        <v>0</v>
      </c>
      <c r="N26" s="35">
        <f t="shared" si="197"/>
        <v>0</v>
      </c>
      <c r="O26" s="35">
        <f t="shared" si="197"/>
        <v>0</v>
      </c>
      <c r="P26" s="36">
        <f t="shared" si="197"/>
        <v>0</v>
      </c>
      <c r="Q26" s="37">
        <f t="shared" si="197"/>
        <v>0</v>
      </c>
      <c r="R26" s="38">
        <f t="shared" si="197"/>
        <v>0</v>
      </c>
      <c r="S26" s="194">
        <f t="shared" ref="S26" si="198">7-COUNTIF(U25:AA25,0)-COUNTIF(U25:AA25,"")</f>
        <v>0</v>
      </c>
      <c r="T26" s="22">
        <f t="shared" si="180"/>
        <v>0</v>
      </c>
      <c r="U26" s="35">
        <f t="shared" ref="U26:AA26" si="199">IF($B19=$B25,U25+U20,U25)</f>
        <v>0</v>
      </c>
      <c r="V26" s="35">
        <f t="shared" si="199"/>
        <v>0</v>
      </c>
      <c r="W26" s="35">
        <f t="shared" si="199"/>
        <v>0</v>
      </c>
      <c r="X26" s="35">
        <f t="shared" si="199"/>
        <v>0</v>
      </c>
      <c r="Y26" s="36">
        <f t="shared" si="199"/>
        <v>0</v>
      </c>
      <c r="Z26" s="37">
        <f t="shared" si="199"/>
        <v>0</v>
      </c>
      <c r="AA26" s="38">
        <f t="shared" si="199"/>
        <v>0</v>
      </c>
      <c r="AB26" s="194">
        <f t="shared" ref="AB26" si="200">7-COUNTIF(AD25:AJ25,0)-COUNTIF(AD25:AJ25,"")</f>
        <v>0</v>
      </c>
      <c r="AC26" s="22">
        <f t="shared" si="182"/>
        <v>0</v>
      </c>
      <c r="AD26" s="35">
        <f t="shared" ref="AD26:AJ26" si="201">IF($B19=$B25,AD25+AD20,AD25)</f>
        <v>0</v>
      </c>
      <c r="AE26" s="35">
        <f t="shared" si="201"/>
        <v>0</v>
      </c>
      <c r="AF26" s="35">
        <f t="shared" si="201"/>
        <v>0</v>
      </c>
      <c r="AG26" s="35">
        <f t="shared" si="201"/>
        <v>0</v>
      </c>
      <c r="AH26" s="36">
        <f t="shared" si="201"/>
        <v>0</v>
      </c>
      <c r="AI26" s="37">
        <f t="shared" si="201"/>
        <v>0</v>
      </c>
      <c r="AJ26" s="38">
        <f t="shared" si="201"/>
        <v>0</v>
      </c>
      <c r="AK26" s="194">
        <f t="shared" ref="AK26" si="202">7-COUNTIF(AM25:AS25,0)-COUNTIF(AM25:AS25,"")</f>
        <v>0</v>
      </c>
      <c r="AL26" s="22">
        <f t="shared" si="184"/>
        <v>0</v>
      </c>
      <c r="AM26" s="35">
        <f t="shared" ref="AM26:AS26" si="203">IF($B19=$B25,AM25+AM20,AM25)</f>
        <v>0</v>
      </c>
      <c r="AN26" s="35">
        <f t="shared" si="203"/>
        <v>0</v>
      </c>
      <c r="AO26" s="35">
        <f t="shared" si="203"/>
        <v>0</v>
      </c>
      <c r="AP26" s="35">
        <f t="shared" si="203"/>
        <v>0</v>
      </c>
      <c r="AQ26" s="36">
        <f t="shared" si="203"/>
        <v>0</v>
      </c>
      <c r="AR26" s="37">
        <f t="shared" si="203"/>
        <v>0</v>
      </c>
      <c r="AS26" s="38">
        <f t="shared" si="203"/>
        <v>0</v>
      </c>
      <c r="AT26" s="194">
        <f t="shared" ref="AT26" si="204">7-COUNTIF(AV25:BB25,0)-COUNTIF(AV25:BB25,"")</f>
        <v>0</v>
      </c>
      <c r="AU26" s="22">
        <f t="shared" si="186"/>
        <v>0</v>
      </c>
      <c r="AV26" s="35">
        <f t="shared" ref="AV26:BB26" si="205">IF($B19=$B25,AV25+AV20,AV25)</f>
        <v>0</v>
      </c>
      <c r="AW26" s="35">
        <f t="shared" si="205"/>
        <v>0</v>
      </c>
      <c r="AX26" s="35">
        <f t="shared" si="205"/>
        <v>0</v>
      </c>
      <c r="AY26" s="35">
        <f t="shared" si="205"/>
        <v>0</v>
      </c>
      <c r="AZ26" s="36">
        <f t="shared" si="205"/>
        <v>0</v>
      </c>
      <c r="BA26" s="37">
        <f t="shared" si="205"/>
        <v>0</v>
      </c>
      <c r="BB26" s="38">
        <f t="shared" si="205"/>
        <v>0</v>
      </c>
    </row>
    <row r="27" spans="1:54" ht="15" hidden="1" customHeight="1" x14ac:dyDescent="0.2">
      <c r="B27" s="116"/>
      <c r="C27" s="117"/>
      <c r="D27" s="118"/>
      <c r="E27" s="119"/>
      <c r="F27" s="92"/>
      <c r="G27" s="190">
        <f t="shared" ref="G27" si="206">IF(AND($B19=$B25,$B19&lt;&gt;"",$B19&lt;&gt;0),F25+G21,F25)</f>
        <v>18</v>
      </c>
      <c r="H27" s="121"/>
      <c r="I27" s="165">
        <f t="shared" si="176"/>
        <v>0</v>
      </c>
      <c r="J27" s="195">
        <f t="shared" ref="J27" si="207">IF($B25=$B19,COUNTIF(L27:R27,0),COUNTIF(L28:R28,0)+COUNTIF(L28:R28,""))</f>
        <v>7</v>
      </c>
      <c r="K27" s="39">
        <f t="shared" ref="K27:R27" si="208">IF($B19=$B25,K28+K21,K28)</f>
        <v>0</v>
      </c>
      <c r="L27" s="40">
        <f t="shared" si="208"/>
        <v>0</v>
      </c>
      <c r="M27" s="40">
        <f t="shared" si="208"/>
        <v>0</v>
      </c>
      <c r="N27" s="40">
        <f t="shared" si="208"/>
        <v>0</v>
      </c>
      <c r="O27" s="40">
        <f t="shared" si="208"/>
        <v>0</v>
      </c>
      <c r="P27" s="41">
        <f t="shared" si="208"/>
        <v>0</v>
      </c>
      <c r="Q27" s="42">
        <f t="shared" si="208"/>
        <v>0</v>
      </c>
      <c r="R27" s="43">
        <f t="shared" si="208"/>
        <v>0</v>
      </c>
      <c r="S27" s="195">
        <f t="shared" ref="S27" si="209">IF($B25=$B19,COUNTIF(U27:AA27,0),COUNTIF(U28:AA28,0)+COUNTIF(U28:AA28,""))</f>
        <v>7</v>
      </c>
      <c r="T27" s="39">
        <f t="shared" ref="T27:AA27" si="210">IF($B19=$B25,T28+T21,T28)</f>
        <v>0</v>
      </c>
      <c r="U27" s="40">
        <f t="shared" si="210"/>
        <v>0</v>
      </c>
      <c r="V27" s="40">
        <f t="shared" si="210"/>
        <v>0</v>
      </c>
      <c r="W27" s="40">
        <f t="shared" si="210"/>
        <v>0</v>
      </c>
      <c r="X27" s="40">
        <f t="shared" si="210"/>
        <v>0</v>
      </c>
      <c r="Y27" s="41">
        <f t="shared" si="210"/>
        <v>0</v>
      </c>
      <c r="Z27" s="42">
        <f t="shared" si="210"/>
        <v>0</v>
      </c>
      <c r="AA27" s="43">
        <f t="shared" si="210"/>
        <v>0</v>
      </c>
      <c r="AB27" s="195">
        <f t="shared" ref="AB27" si="211">IF($B25=$B19,COUNTIF(AD27:AJ27,0),COUNTIF(AD28:AJ28,0)+COUNTIF(AD28:AJ28,""))</f>
        <v>7</v>
      </c>
      <c r="AC27" s="39">
        <f t="shared" ref="AC27:AJ27" si="212">IF($B19=$B25,AC28+AC21,AC28)</f>
        <v>0</v>
      </c>
      <c r="AD27" s="40">
        <f t="shared" si="212"/>
        <v>0</v>
      </c>
      <c r="AE27" s="40">
        <f t="shared" si="212"/>
        <v>0</v>
      </c>
      <c r="AF27" s="40">
        <f t="shared" si="212"/>
        <v>0</v>
      </c>
      <c r="AG27" s="40">
        <f t="shared" si="212"/>
        <v>0</v>
      </c>
      <c r="AH27" s="41">
        <f t="shared" si="212"/>
        <v>0</v>
      </c>
      <c r="AI27" s="42">
        <f t="shared" si="212"/>
        <v>0</v>
      </c>
      <c r="AJ27" s="43">
        <f t="shared" si="212"/>
        <v>0</v>
      </c>
      <c r="AK27" s="195">
        <f t="shared" ref="AK27" si="213">IF($B25=$B19,COUNTIF(AM27:AS27,0),COUNTIF(AM28:AS28,0)+COUNTIF(AM28:AS28,""))</f>
        <v>7</v>
      </c>
      <c r="AL27" s="39">
        <f t="shared" ref="AL27:AS27" si="214">IF($B19=$B25,AL28+AL21,AL28)</f>
        <v>0</v>
      </c>
      <c r="AM27" s="40">
        <f t="shared" si="214"/>
        <v>0</v>
      </c>
      <c r="AN27" s="40">
        <f t="shared" si="214"/>
        <v>0</v>
      </c>
      <c r="AO27" s="40">
        <f t="shared" si="214"/>
        <v>0</v>
      </c>
      <c r="AP27" s="40">
        <f t="shared" si="214"/>
        <v>0</v>
      </c>
      <c r="AQ27" s="41">
        <f t="shared" si="214"/>
        <v>0</v>
      </c>
      <c r="AR27" s="42">
        <f t="shared" si="214"/>
        <v>0</v>
      </c>
      <c r="AS27" s="43">
        <f t="shared" si="214"/>
        <v>0</v>
      </c>
      <c r="AT27" s="195">
        <f t="shared" ref="AT27" si="215">IF($B25=$B19,COUNTIF(AV27:BB27,0),COUNTIF(AV28:BB28,0)+COUNTIF(AV28:BB28,""))</f>
        <v>7</v>
      </c>
      <c r="AU27" s="39">
        <f t="shared" ref="AU27:BB27" si="216">IF($B19=$B25,AU28+AU21,AU28)</f>
        <v>0</v>
      </c>
      <c r="AV27" s="40">
        <f t="shared" si="216"/>
        <v>0</v>
      </c>
      <c r="AW27" s="40">
        <f t="shared" si="216"/>
        <v>0</v>
      </c>
      <c r="AX27" s="40">
        <f t="shared" si="216"/>
        <v>0</v>
      </c>
      <c r="AY27" s="40">
        <f t="shared" si="216"/>
        <v>0</v>
      </c>
      <c r="AZ27" s="41">
        <f t="shared" si="216"/>
        <v>0</v>
      </c>
      <c r="BA27" s="42">
        <f t="shared" si="216"/>
        <v>0</v>
      </c>
      <c r="BB27" s="43">
        <f t="shared" si="216"/>
        <v>0</v>
      </c>
    </row>
    <row r="28" spans="1:54" ht="15.75" customHeight="1" x14ac:dyDescent="0.2">
      <c r="A28" s="1">
        <f t="shared" ref="A28" si="217">A25</f>
        <v>0</v>
      </c>
      <c r="B28" s="313">
        <f t="shared" ref="B28" si="218">B22+1</f>
        <v>2</v>
      </c>
      <c r="C28" s="314"/>
      <c r="D28" s="314"/>
      <c r="E28" s="314"/>
      <c r="F28" s="31"/>
      <c r="G28" s="183"/>
      <c r="H28" s="122">
        <f t="shared" ref="H28" si="219">5-COUNTIF(AU25,0)-COUNTIF(AL25,0)-COUNTIF(AC25,0)-COUNTIF(T25,0)-COUNTIF(K25,0)</f>
        <v>0</v>
      </c>
      <c r="I28" s="165">
        <f t="shared" si="176"/>
        <v>0</v>
      </c>
      <c r="J28" s="187">
        <f t="shared" ref="J28" si="220">IF($B25=$B19,J22+IF($F25&lt;&gt;$G25,(K25+$G27-$G26)/$F25,K25/$F25),IF($F25&lt;&gt;G25,(K25+$G27-$G26)/$F25,K25/$F25))</f>
        <v>0</v>
      </c>
      <c r="K28" s="7">
        <f t="shared" ref="K28:K29" si="221">SUM(L28:R28)</f>
        <v>0</v>
      </c>
      <c r="L28" s="26">
        <f t="shared" ref="L28:R28" si="222">L25</f>
        <v>0</v>
      </c>
      <c r="M28" s="26">
        <f t="shared" si="222"/>
        <v>0</v>
      </c>
      <c r="N28" s="26">
        <f t="shared" si="222"/>
        <v>0</v>
      </c>
      <c r="O28" s="26">
        <f t="shared" si="222"/>
        <v>0</v>
      </c>
      <c r="P28" s="26">
        <f t="shared" si="222"/>
        <v>0</v>
      </c>
      <c r="Q28" s="29">
        <f t="shared" si="222"/>
        <v>0</v>
      </c>
      <c r="R28" s="23">
        <f t="shared" si="222"/>
        <v>0</v>
      </c>
      <c r="S28" s="187">
        <f t="shared" ref="S28" si="223">IF($B25=$B19,S22+IF($F25&lt;&gt;$G25,(T25+$G27-$G26)/$F25,T25/$F25),IF($F25&lt;&gt;P25,(T25+$G27-$G26)/$F25,T25/$F25))</f>
        <v>0</v>
      </c>
      <c r="T28" s="7">
        <f t="shared" ref="T28:T29" si="224">SUM(U28:AA28)</f>
        <v>0</v>
      </c>
      <c r="U28" s="26">
        <f t="shared" ref="U28:AA28" si="225">U25</f>
        <v>0</v>
      </c>
      <c r="V28" s="26">
        <f t="shared" si="225"/>
        <v>0</v>
      </c>
      <c r="W28" s="26">
        <f t="shared" si="225"/>
        <v>0</v>
      </c>
      <c r="X28" s="26">
        <f t="shared" si="225"/>
        <v>0</v>
      </c>
      <c r="Y28" s="113">
        <f t="shared" si="225"/>
        <v>0</v>
      </c>
      <c r="Z28" s="29">
        <f t="shared" si="225"/>
        <v>0</v>
      </c>
      <c r="AA28" s="23">
        <f t="shared" si="225"/>
        <v>0</v>
      </c>
      <c r="AB28" s="187">
        <f t="shared" ref="AB28" si="226">IF($B25=$B19,AB22+IF($F25&lt;&gt;$G25,(AC25+$G27-$G26)/$F25,AC25/$F25),IF($F25&lt;&gt;Y25,(AC25+$G27-$G26)/$F25,AC25/$F25))</f>
        <v>0</v>
      </c>
      <c r="AC28" s="7">
        <f t="shared" ref="AC28:AC29" si="227">SUM(AD28:AJ28)</f>
        <v>0</v>
      </c>
      <c r="AD28" s="26">
        <f t="shared" ref="AD28:AJ28" si="228">AD25</f>
        <v>0</v>
      </c>
      <c r="AE28" s="26">
        <f t="shared" si="228"/>
        <v>0</v>
      </c>
      <c r="AF28" s="26">
        <f t="shared" si="228"/>
        <v>0</v>
      </c>
      <c r="AG28" s="26">
        <f t="shared" si="228"/>
        <v>0</v>
      </c>
      <c r="AH28" s="113">
        <f t="shared" si="228"/>
        <v>0</v>
      </c>
      <c r="AI28" s="29">
        <f t="shared" si="228"/>
        <v>0</v>
      </c>
      <c r="AJ28" s="23">
        <f t="shared" si="228"/>
        <v>0</v>
      </c>
      <c r="AK28" s="187">
        <f t="shared" ref="AK28" si="229">IF($B25=$B19,AK22+IF($F25&lt;&gt;$G25,(AL25+$G27-$G26)/$F25,AL25/$F25),IF($F25&lt;&gt;AH25,(AL25+$G27-$G26)/$F25,AL25/$F25))</f>
        <v>0</v>
      </c>
      <c r="AL28" s="7">
        <f t="shared" ref="AL28:AL29" si="230">SUM(AM28:AS28)</f>
        <v>0</v>
      </c>
      <c r="AM28" s="26">
        <f t="shared" ref="AM28:AS28" si="231">AM25</f>
        <v>0</v>
      </c>
      <c r="AN28" s="26">
        <f t="shared" si="231"/>
        <v>0</v>
      </c>
      <c r="AO28" s="26">
        <f t="shared" si="231"/>
        <v>0</v>
      </c>
      <c r="AP28" s="26">
        <f t="shared" si="231"/>
        <v>0</v>
      </c>
      <c r="AQ28" s="113">
        <f t="shared" si="231"/>
        <v>0</v>
      </c>
      <c r="AR28" s="29">
        <f t="shared" si="231"/>
        <v>0</v>
      </c>
      <c r="AS28" s="23">
        <f t="shared" si="231"/>
        <v>0</v>
      </c>
      <c r="AT28" s="187">
        <f t="shared" ref="AT28" si="232">IF($B25=$B19,AT22+IF($F25&lt;&gt;$G25,(AU25+$G27-$G26)/$F25,AU25/$F25),IF($F25&lt;&gt;AQ25,(AU25+$G27-$G26)/$F25,AU25/$F25))</f>
        <v>0</v>
      </c>
      <c r="AU28" s="7">
        <f t="shared" ref="AU28:AU29" si="233">SUM(AV28:BB28)</f>
        <v>0</v>
      </c>
      <c r="AV28" s="6">
        <f t="shared" ref="AV28" si="234">IF(SUM($AM$9:$AS$9)=SUM($AV$9:$BB$9),AV25,IF(AND(SUM($AV$9:$BB$9)&gt;42,SUM($AV$9:$BB$9)&lt;49),AV25,0))</f>
        <v>0</v>
      </c>
      <c r="AW28" s="6">
        <f t="shared" ref="AW28:BB28" si="235">IF(SUM($AM$9:$AS$9)=SUM($AV$9:$BB$9),AW25,IF(AND(SUM($AV$9:$BB$9)&gt;42,SUM($AV$9:$BB$9)&lt;49),AW25,0))</f>
        <v>0</v>
      </c>
      <c r="AX28" s="6">
        <f t="shared" si="235"/>
        <v>0</v>
      </c>
      <c r="AY28" s="6">
        <f t="shared" si="235"/>
        <v>0</v>
      </c>
      <c r="AZ28" s="26">
        <f t="shared" si="235"/>
        <v>0</v>
      </c>
      <c r="BA28" s="29">
        <f t="shared" si="235"/>
        <v>0</v>
      </c>
      <c r="BB28" s="23">
        <f t="shared" si="235"/>
        <v>0</v>
      </c>
    </row>
    <row r="29" spans="1:54" ht="15.75" customHeight="1" x14ac:dyDescent="0.2">
      <c r="A29" s="1">
        <f t="shared" ref="A29:A30" si="236">A28</f>
        <v>0</v>
      </c>
      <c r="B29" s="313"/>
      <c r="C29" s="314"/>
      <c r="D29" s="314"/>
      <c r="E29" s="314"/>
      <c r="F29" s="31"/>
      <c r="G29" s="183"/>
      <c r="H29" s="123">
        <f t="shared" ref="H29" si="237">IF($B25=$B19,H23+F29,$F29)</f>
        <v>0</v>
      </c>
      <c r="I29" s="165">
        <f t="shared" si="176"/>
        <v>0</v>
      </c>
      <c r="J29" s="141">
        <f t="shared" ref="J29" si="238">IF($H28=0,0,IF($B19=$B25,IF($H30&gt;0,$H30+J23,K25+J23),IF($H30&gt;0,$H30,K25)))</f>
        <v>0</v>
      </c>
      <c r="K29" s="7">
        <f t="shared" si="221"/>
        <v>0</v>
      </c>
      <c r="L29" s="6"/>
      <c r="M29" s="6"/>
      <c r="N29" s="6"/>
      <c r="O29" s="6"/>
      <c r="P29" s="26"/>
      <c r="Q29" s="29"/>
      <c r="R29" s="23"/>
      <c r="S29" s="141">
        <f t="shared" ref="S29" si="239">IF($H28=0,0,IF($B19=$B25,IF($H30&gt;0,$H30+S23,T25+S23),IF($H30&gt;0,$H30,T25)))</f>
        <v>0</v>
      </c>
      <c r="T29" s="7">
        <f t="shared" si="224"/>
        <v>0</v>
      </c>
      <c r="U29" s="6"/>
      <c r="V29" s="6"/>
      <c r="W29" s="6"/>
      <c r="X29" s="6"/>
      <c r="Y29" s="26"/>
      <c r="Z29" s="29"/>
      <c r="AA29" s="23"/>
      <c r="AB29" s="141">
        <f t="shared" ref="AB29" si="240">IF($H28=0,0,IF($B19=$B25,IF($H30&gt;0,$H30+AB23,AC25+AB23),IF($H30&gt;0,$H30,AC25)))</f>
        <v>0</v>
      </c>
      <c r="AC29" s="7">
        <f t="shared" si="227"/>
        <v>0</v>
      </c>
      <c r="AD29" s="6"/>
      <c r="AE29" s="6"/>
      <c r="AF29" s="6"/>
      <c r="AG29" s="6"/>
      <c r="AH29" s="26"/>
      <c r="AI29" s="29"/>
      <c r="AJ29" s="23"/>
      <c r="AK29" s="141">
        <f t="shared" ref="AK29" si="241">IF($H28=0,0,IF($B19=$B25,IF($H30&gt;0,$H30+AK23,AL25+AK23),IF($H30&gt;0,$H30,AL25)))</f>
        <v>0</v>
      </c>
      <c r="AL29" s="7">
        <f t="shared" si="230"/>
        <v>0</v>
      </c>
      <c r="AM29" s="6"/>
      <c r="AN29" s="6"/>
      <c r="AO29" s="6"/>
      <c r="AP29" s="6"/>
      <c r="AQ29" s="26"/>
      <c r="AR29" s="29"/>
      <c r="AS29" s="23"/>
      <c r="AT29" s="141">
        <f t="shared" ref="AT29" si="242">IF($H28=0,0,IF($B19=$B25,IF($H30&gt;0,$H30+AT23,AU25+AT23),IF($H30&gt;0,$H30,AU25)))</f>
        <v>0</v>
      </c>
      <c r="AU29" s="7">
        <f t="shared" si="233"/>
        <v>0</v>
      </c>
      <c r="AV29" s="6"/>
      <c r="AW29" s="6"/>
      <c r="AX29" s="6"/>
      <c r="AY29" s="6"/>
      <c r="AZ29" s="26"/>
      <c r="BA29" s="29"/>
      <c r="BB29" s="23"/>
    </row>
    <row r="30" spans="1:54" ht="18.75" customHeight="1" thickBot="1" x14ac:dyDescent="0.25">
      <c r="A30" s="1">
        <f t="shared" si="236"/>
        <v>0</v>
      </c>
      <c r="B30" s="323" t="str">
        <f>IF(B25="",Wydruk!$AE$6,IF(J26=0,Wydruk!$AE$7,IF(AND(G26&lt;G27,B25&lt;&gt;$B31),Wydruk!$AE$13,IF(AND($B25=$B19,$B25&lt;&gt;$B31),IF(OR(OR(J30&lt;4,J30&gt;5),OR(S30&lt;4,S30&gt;5),OR(AB30&lt;4,AB30&gt;5),OR(AK30&lt;4,AK30&gt;5),OR(AND(AT30&lt;4,AT30&gt;0),AT30&gt;5)),Wydruk!$AE$8,Wydruk!$AE$9),IF($B25=$B31,IF($F29&lt;&gt;0,Wydruk!$AE$12,Wydruk!$AE$10),IF(OR(OR(J26&lt;4,J26&gt;5),OR(S26&lt;4,S26&gt;5),OR(AB26&lt;4,AB26&gt;5),OR(AK26&lt;4,AK26&gt;5),OR(AND(AT26&lt;4,AT26&gt;0),AT26&gt;5)),Wydruk!$AE$8,Wydruk!$AE$11))))))</f>
        <v>Uzupełnij liczby godzin tygodniowego planu</v>
      </c>
      <c r="C30" s="324"/>
      <c r="D30" s="324"/>
      <c r="E30" s="324"/>
      <c r="F30" s="173">
        <f>marzec!F30</f>
        <v>0</v>
      </c>
      <c r="G30" s="184">
        <f>marzec!G30</f>
        <v>0</v>
      </c>
      <c r="H30" s="191">
        <f t="shared" ref="H30" si="243">IF(OR($G30=0,$F30=0,$G30="",$F30=""),0,$G30/$F30)</f>
        <v>0</v>
      </c>
      <c r="I30" s="193"/>
      <c r="J30" s="176">
        <f t="shared" ref="J30" si="244">IF($B19=$B25,IF(L25+L20&gt;0,1,0)+IF(M25+M20&gt;0,1,0)+IF(N25+N20&gt;0,1,0)+IF(O25+O20&gt;0,1,0)+IF(P25+P20&gt;0,1,0)+IF(Q25+Q20&gt;0,1,0)+IF(R25+R20&gt;0,1,0),J26)</f>
        <v>0</v>
      </c>
      <c r="K30" s="133">
        <f t="shared" ref="K30" si="245">IF(OR($B25=$B31,J30=0,(K26-Q30+O30)&lt;=0),0,(K26-Q30+O30)/J30)</f>
        <v>0</v>
      </c>
      <c r="L30" s="137">
        <f t="shared" ref="L30" si="246">IF(K30*(7-J27)&lt;=0,0,K30*(7-J27))</f>
        <v>0</v>
      </c>
      <c r="M30" s="311">
        <f t="shared" ref="M30" si="247">ROUND(IF(OR(K27-K30*(7-J27)+P30&lt;0,$B25=$B31,K30&lt;=0,K27=0),0,IF(K27-K30*(7-J27)+P30&gt;Q30-O30+P30,Q30-O30+P30,K27-K30*(7-J27)+P30)),1)</f>
        <v>0</v>
      </c>
      <c r="N30" s="312"/>
      <c r="O30" s="139">
        <f t="shared" ref="O30" si="248">IF(OR($B25=$B31,J26=0),0,IF($B25=$B19,J25,$F25))</f>
        <v>0</v>
      </c>
      <c r="P30" s="30">
        <f t="shared" ref="P30" si="249">IF(OR($B25=$B31,J30=0),0,$G27-$G26)</f>
        <v>0</v>
      </c>
      <c r="Q30" s="134">
        <f t="shared" ref="Q30" si="250">IF(OR($B25=$B31,J30=0),0,J29)</f>
        <v>0</v>
      </c>
      <c r="R30" s="138">
        <f t="shared" ref="R30" si="251">IF($B25=$B31,0,K27)</f>
        <v>0</v>
      </c>
      <c r="S30" s="176">
        <f t="shared" ref="S30" si="252">IF($B19=$B25,IF(U25+U20&gt;0,1,0)+IF(V25+V20&gt;0,1,0)+IF(W25+W20&gt;0,1,0)+IF(X25+X20&gt;0,1,0)+IF(Y25+Y20&gt;0,1,0)+IF(Z25+Z20&gt;0,1,0)+IF(AA25+AA20&gt;0,1,0),S26)</f>
        <v>0</v>
      </c>
      <c r="T30" s="133">
        <f t="shared" ref="T30" si="253">IF(OR($B25=$B31,S30=0,(T26-Z30+X30)&lt;=0),0,(T26-Z30+X30)/S30)</f>
        <v>0</v>
      </c>
      <c r="U30" s="137">
        <f t="shared" ref="U30" si="254">IF(T30*(7-S27)&lt;=0,0,T30*(7-S27))</f>
        <v>0</v>
      </c>
      <c r="V30" s="311">
        <f t="shared" ref="V30" si="255">ROUND(IF(OR(T27-T30*(7-S27)+Y30&lt;0,$B25=$B31,T30&lt;=0,T27=0),0,IF(T27-T30*(7-S27)+Y30&gt;Z30-X30+Y30,Z30-X30+Y30,T27-T30*(7-S27)+Y30)),1)</f>
        <v>0</v>
      </c>
      <c r="W30" s="312"/>
      <c r="X30" s="139">
        <f t="shared" ref="X30" si="256">IF(OR($B25=$B31,S26=0),0,IF($B25=$B19,S25,$F25))</f>
        <v>0</v>
      </c>
      <c r="Y30" s="30">
        <f t="shared" ref="Y30" si="257">IF(OR($B25=$B31,S30=0),0,$G27-$G26)</f>
        <v>0</v>
      </c>
      <c r="Z30" s="134">
        <f t="shared" ref="Z30" si="258">IF(OR($B25=$B31,S30=0),0,S29)</f>
        <v>0</v>
      </c>
      <c r="AA30" s="138">
        <f t="shared" ref="AA30" si="259">IF($B25=$B31,0,T27)</f>
        <v>0</v>
      </c>
      <c r="AB30" s="176">
        <f t="shared" ref="AB30" si="260">IF($B19=$B25,IF(AD25+AD20&gt;0,1,0)+IF(AE25+AE20&gt;0,1,0)+IF(AF25+AF20&gt;0,1,0)+IF(AG25+AG20&gt;0,1,0)+IF(AH25+AH20&gt;0,1,0)+IF(AI25+AI20&gt;0,1,0)+IF(AJ25+AJ20&gt;0,1,0),AB26)</f>
        <v>0</v>
      </c>
      <c r="AC30" s="133">
        <f t="shared" ref="AC30" si="261">IF(OR($B25=$B31,AB30=0,(AC26-AI30+AG30)&lt;=0),0,(AC26-AI30+AG30)/AB30)</f>
        <v>0</v>
      </c>
      <c r="AD30" s="137">
        <f t="shared" ref="AD30" si="262">IF(AC30*(7-AB27)&lt;=0,0,AC30*(7-AB27))</f>
        <v>0</v>
      </c>
      <c r="AE30" s="311">
        <f t="shared" ref="AE30" si="263">ROUND(IF(OR(AC27-AC30*(7-AB27)+AH30&lt;0,$B25=$B31,AC30&lt;=0,AC27=0),0,IF(AC27-AC30*(7-AB27)+AH30&gt;AI30-AG30+AH30,AI30-AG30+AH30,AC27-AC30*(7-AB27)+AH30)),1)</f>
        <v>0</v>
      </c>
      <c r="AF30" s="312"/>
      <c r="AG30" s="139">
        <f t="shared" ref="AG30" si="264">IF(OR($B25=$B31,AB26=0),0,IF($B25=$B19,AB25,$F25))</f>
        <v>0</v>
      </c>
      <c r="AH30" s="30">
        <f t="shared" ref="AH30" si="265">IF(OR($B25=$B31,AB30=0),0,$G27-$G26)</f>
        <v>0</v>
      </c>
      <c r="AI30" s="134">
        <f t="shared" ref="AI30" si="266">IF(OR($B25=$B31,AB30=0),0,AB29)</f>
        <v>0</v>
      </c>
      <c r="AJ30" s="138">
        <f t="shared" ref="AJ30" si="267">IF($B25=$B31,0,AC27)</f>
        <v>0</v>
      </c>
      <c r="AK30" s="176">
        <f t="shared" ref="AK30" si="268">IF($B19=$B25,IF(AM25+AM20&gt;0,1,0)+IF(AN25+AN20&gt;0,1,0)+IF(AO25+AO20&gt;0,1,0)+IF(AP25+AP20&gt;0,1,0)+IF(AQ25+AQ20&gt;0,1,0)+IF(AR25+AR20&gt;0,1,0)+IF(AS25+AS20&gt;0,1,0),AK26)</f>
        <v>0</v>
      </c>
      <c r="AL30" s="133">
        <f t="shared" ref="AL30" si="269">IF(OR($B25=$B31,AK30=0,(AL26-AR30+AP30)&lt;=0),0,(AL26-AR30+AP30)/AK30)</f>
        <v>0</v>
      </c>
      <c r="AM30" s="137">
        <f t="shared" ref="AM30" si="270">IF(AL30*(7-AK27)&lt;=0,0,AL30*(7-AK27))</f>
        <v>0</v>
      </c>
      <c r="AN30" s="311">
        <f t="shared" ref="AN30" si="271">ROUND(IF(OR(AL27-AL30*(7-AK27)+AQ30&lt;0,$B25=$B31,AL30&lt;=0,AL27=0),0,IF(AL27-AL30*(7-AK27)+AQ30&gt;AR30-AP30+AQ30,AR30-AP30+AQ30,AL27-AL30*(7-AK27)+AQ30)),1)</f>
        <v>0</v>
      </c>
      <c r="AO30" s="312"/>
      <c r="AP30" s="139">
        <f t="shared" ref="AP30" si="272">IF(OR($B25=$B31,AK26=0),0,IF($B25=$B19,AK25,$F25))</f>
        <v>0</v>
      </c>
      <c r="AQ30" s="30">
        <f t="shared" ref="AQ30" si="273">IF(OR($B25=$B31,AK30=0),0,$G27-$G26)</f>
        <v>0</v>
      </c>
      <c r="AR30" s="134">
        <f t="shared" ref="AR30" si="274">IF(OR($B25=$B31,AK30=0),0,AK29)</f>
        <v>0</v>
      </c>
      <c r="AS30" s="138">
        <f t="shared" ref="AS30" si="275">IF($B25=$B31,0,AL27)</f>
        <v>0</v>
      </c>
      <c r="AT30" s="176">
        <f t="shared" ref="AT30" si="276">IF($B19=$B25,IF(AV25+AV20&gt;0,1,0)+IF(AW25+AW20&gt;0,1,0)+IF(AX25+AX20&gt;0,1,0)+IF(AY25+AY20&gt;0,1,0)+IF(AZ25+AZ20&gt;0,1,0)+IF(BA25+BA20&gt;0,1,0)+IF(BB25+BB20&gt;0,1,0),AT26)</f>
        <v>0</v>
      </c>
      <c r="AU30" s="133">
        <f t="shared" ref="AU30" si="277">IF(OR($B25=$B31,AT30=0,(AU26-BA30+AY30)&lt;=0),0,(AU26-BA30+AY30)/AT30)</f>
        <v>0</v>
      </c>
      <c r="AV30" s="137">
        <f t="shared" ref="AV30" si="278">IF(AU30*(7-AT27)&lt;=0,0,AU30*(7-AT27))</f>
        <v>0</v>
      </c>
      <c r="AW30" s="311">
        <f t="shared" ref="AW30" si="279">ROUND(IF(OR(AU27-AU30*(7-AT27)+AZ30&lt;0,$B25=$B31,AU30&lt;=0,AU27=0),0,IF(AU27-AU30*(7-AT27)+AZ30&gt;BA30-AY30+AZ30,BA30-AY30+AZ30,AU27-AU30*(7-AT27)+AZ30)),1)</f>
        <v>0</v>
      </c>
      <c r="AX30" s="312"/>
      <c r="AY30" s="139">
        <f t="shared" ref="AY30" si="280">IF(OR($B25=$B31,AT26=0),0,IF($B25=$B19,AT25,$F25))</f>
        <v>0</v>
      </c>
      <c r="AZ30" s="30">
        <f t="shared" ref="AZ30" si="281">IF(OR($B25=$B31,AT30=0),0,$G27-$G26)</f>
        <v>0</v>
      </c>
      <c r="BA30" s="134">
        <f t="shared" ref="BA30" si="282">IF(OR($B25=$B31,AT30=0),0,AT29)</f>
        <v>0</v>
      </c>
      <c r="BB30" s="138">
        <f t="shared" ref="BB30" si="283">IF($B25=$B31,0,AU27)</f>
        <v>0</v>
      </c>
    </row>
    <row r="31" spans="1:54" ht="15.75" x14ac:dyDescent="0.2">
      <c r="A31" s="1">
        <f t="shared" ref="A31" si="284">IF(B31="","1. Niewypełnione",B31)</f>
        <v>0</v>
      </c>
      <c r="B31" s="320">
        <f>marzec!B31</f>
        <v>0</v>
      </c>
      <c r="C31" s="321">
        <f>marzec!C31</f>
        <v>0</v>
      </c>
      <c r="D31" s="321">
        <f>marzec!D31</f>
        <v>0</v>
      </c>
      <c r="E31" s="321">
        <f>marzec!E31</f>
        <v>0</v>
      </c>
      <c r="F31" s="177">
        <f>marzec!F31</f>
        <v>18</v>
      </c>
      <c r="G31" s="185">
        <f>marzec!G31</f>
        <v>18</v>
      </c>
      <c r="H31" s="177"/>
      <c r="I31" s="192">
        <f t="shared" ref="I31:I35" si="285">K31+T31+AC31+AL31+AU31</f>
        <v>0</v>
      </c>
      <c r="J31" s="186">
        <f t="shared" ref="J31" si="286">IF(OR($B31=$B37,J34=0),0,ROUND((K32+P36)/J34,0))</f>
        <v>0</v>
      </c>
      <c r="K31" s="51">
        <f t="shared" ref="K31:K32" si="287">SUM(L31:R31)</f>
        <v>0</v>
      </c>
      <c r="L31" s="52">
        <f>marzec!L31</f>
        <v>0</v>
      </c>
      <c r="M31" s="52">
        <f>marzec!M31</f>
        <v>0</v>
      </c>
      <c r="N31" s="52">
        <f>marzec!N31</f>
        <v>0</v>
      </c>
      <c r="O31" s="52">
        <f>marzec!O31</f>
        <v>0</v>
      </c>
      <c r="P31" s="53">
        <f>marzec!P31</f>
        <v>0</v>
      </c>
      <c r="Q31" s="54">
        <f>marzec!Q31</f>
        <v>0</v>
      </c>
      <c r="R31" s="55">
        <f>marzec!R31</f>
        <v>0</v>
      </c>
      <c r="S31" s="188">
        <f t="shared" ref="S31" si="288">IF(OR($B31=$B37,S34=0),0,ROUND((T32+Y36)/S34,0))</f>
        <v>0</v>
      </c>
      <c r="T31" s="51">
        <f t="shared" ref="T31:T32" si="289">SUM(U31:AA31)</f>
        <v>0</v>
      </c>
      <c r="U31" s="52">
        <f>marzec!U31</f>
        <v>0</v>
      </c>
      <c r="V31" s="52">
        <f>marzec!V31</f>
        <v>0</v>
      </c>
      <c r="W31" s="52">
        <f>marzec!W31</f>
        <v>0</v>
      </c>
      <c r="X31" s="52">
        <f>marzec!X31</f>
        <v>0</v>
      </c>
      <c r="Y31" s="53">
        <f>marzec!Y31</f>
        <v>0</v>
      </c>
      <c r="Z31" s="54">
        <f>marzec!Z31</f>
        <v>0</v>
      </c>
      <c r="AA31" s="55">
        <f>marzec!AA31</f>
        <v>0</v>
      </c>
      <c r="AB31" s="188">
        <f t="shared" ref="AB31" si="290">IF(OR($B31=$B37,AB34=0),0,ROUND((AC32+AH36)/AB34,0))</f>
        <v>0</v>
      </c>
      <c r="AC31" s="51">
        <f t="shared" ref="AC31:AC32" si="291">SUM(AD31:AJ31)</f>
        <v>0</v>
      </c>
      <c r="AD31" s="52">
        <f>marzec!AD31</f>
        <v>0</v>
      </c>
      <c r="AE31" s="52">
        <f>marzec!AE31</f>
        <v>0</v>
      </c>
      <c r="AF31" s="52">
        <f>marzec!AF31</f>
        <v>0</v>
      </c>
      <c r="AG31" s="52">
        <f>marzec!AG31</f>
        <v>0</v>
      </c>
      <c r="AH31" s="53">
        <f>marzec!AH31</f>
        <v>0</v>
      </c>
      <c r="AI31" s="54">
        <f>marzec!AI31</f>
        <v>0</v>
      </c>
      <c r="AJ31" s="55">
        <f>marzec!AJ31</f>
        <v>0</v>
      </c>
      <c r="AK31" s="188">
        <f t="shared" ref="AK31" si="292">IF(OR($B31=$B37,AK34=0),0,ROUND((AL32+AQ36)/AK34,0))</f>
        <v>0</v>
      </c>
      <c r="AL31" s="51">
        <f t="shared" ref="AL31:AL32" si="293">SUM(AM31:AS31)</f>
        <v>0</v>
      </c>
      <c r="AM31" s="52">
        <f>marzec!AM31</f>
        <v>0</v>
      </c>
      <c r="AN31" s="52">
        <f>marzec!AN31</f>
        <v>0</v>
      </c>
      <c r="AO31" s="52">
        <f>marzec!AO31</f>
        <v>0</v>
      </c>
      <c r="AP31" s="52">
        <f>marzec!AP31</f>
        <v>0</v>
      </c>
      <c r="AQ31" s="53">
        <f>marzec!AQ31</f>
        <v>0</v>
      </c>
      <c r="AR31" s="54">
        <f>marzec!AR31</f>
        <v>0</v>
      </c>
      <c r="AS31" s="55">
        <f>marzec!AS31</f>
        <v>0</v>
      </c>
      <c r="AT31" s="188">
        <f t="shared" ref="AT31" si="294">IF(OR($B31=$B37,AT34=0),0,ROUND((AU32+AZ36)/AT34,0))</f>
        <v>0</v>
      </c>
      <c r="AU31" s="51">
        <f t="shared" ref="AU31:AU32" si="295">SUM(AV31:BB31)</f>
        <v>0</v>
      </c>
      <c r="AV31" s="52">
        <f t="shared" ref="AV31" si="296">IF(SUM($AM$9:$AS$9)=SUM($AV$9:$BB$9),AM31,IF(AND(SUM($AV$9:$BB$9)&gt;42,SUM($AV$9:$BB$9)&lt;49),AM31,0))</f>
        <v>0</v>
      </c>
      <c r="AW31" s="52">
        <f t="shared" ref="AW31" si="297">IF(SUM($AM$9:$AS$9)=SUM($AV$9:$BB$9),AN31,IF(AND(SUM($AV$9:$BB$9)&gt;42,SUM($AV$9:$BB$9)&lt;49),AN31,0))</f>
        <v>0</v>
      </c>
      <c r="AX31" s="52">
        <f t="shared" ref="AX31" si="298">IF(SUM($AM$9:$AS$9)=SUM($AV$9:$BB$9),AO31,IF(AND(SUM($AV$9:$BB$9)&gt;42,SUM($AV$9:$BB$9)&lt;49),AO31,0))</f>
        <v>0</v>
      </c>
      <c r="AY31" s="52">
        <f t="shared" ref="AY31" si="299">IF(SUM($AM$9:$AS$9)=SUM($AV$9:$BB$9),AP31,IF(AND(SUM($AV$9:$BB$9)&gt;42,SUM($AV$9:$BB$9)&lt;49),AP31,0))</f>
        <v>0</v>
      </c>
      <c r="AZ31" s="53">
        <f t="shared" ref="AZ31" si="300">IF(SUM($AM$9:$AS$9)=SUM($AV$9:$BB$9),AQ31,IF(AND(SUM($AV$9:$BB$9)&gt;42,SUM($AV$9:$BB$9)&lt;49),AQ31,0))</f>
        <v>0</v>
      </c>
      <c r="BA31" s="54">
        <f t="shared" ref="BA31" si="301">IF(SUM($AM$9:$AS$9)=SUM($AV$9:$BB$9),AR31,IF(AND(SUM($AV$9:$BB$9)&gt;42,SUM($AV$9:$BB$9)&lt;49),AR31,0))</f>
        <v>0</v>
      </c>
      <c r="BB31" s="55">
        <f t="shared" ref="BB31" si="302">IF(SUM($AM$9:$AS$9)=SUM($AV$9:$BB$9),AS31,IF(AND(SUM($AV$9:$BB$9)&gt;42,SUM($AV$9:$BB$9)&lt;49),AS31,0))</f>
        <v>0</v>
      </c>
    </row>
    <row r="32" spans="1:54" ht="12.75" hidden="1" customHeight="1" x14ac:dyDescent="0.2">
      <c r="B32" s="93"/>
      <c r="C32" s="94"/>
      <c r="D32" s="95"/>
      <c r="E32" s="115"/>
      <c r="F32" s="140" t="b">
        <f t="shared" ref="F32" si="303">IF($B25=$B31,OR(F26,G31&lt;F31),G31&lt;F31)</f>
        <v>0</v>
      </c>
      <c r="G32" s="189">
        <f t="shared" ref="G32" si="304">IF(AND($B25=$B31,$B25&lt;&gt;"",$B25&lt;&gt;0),G31+G26,G31)</f>
        <v>18</v>
      </c>
      <c r="H32" s="120"/>
      <c r="I32" s="165">
        <f t="shared" si="285"/>
        <v>0</v>
      </c>
      <c r="J32" s="194">
        <f t="shared" ref="J32" si="305">7-COUNTIF(L31:R31,0)-COUNTIF(L31:R31,"")</f>
        <v>0</v>
      </c>
      <c r="K32" s="22">
        <f t="shared" si="287"/>
        <v>0</v>
      </c>
      <c r="L32" s="35">
        <f t="shared" ref="L32:R32" si="306">IF($B25=$B31,L31+L26,L31)</f>
        <v>0</v>
      </c>
      <c r="M32" s="35">
        <f t="shared" si="306"/>
        <v>0</v>
      </c>
      <c r="N32" s="35">
        <f t="shared" si="306"/>
        <v>0</v>
      </c>
      <c r="O32" s="35">
        <f t="shared" si="306"/>
        <v>0</v>
      </c>
      <c r="P32" s="36">
        <f t="shared" si="306"/>
        <v>0</v>
      </c>
      <c r="Q32" s="37">
        <f t="shared" si="306"/>
        <v>0</v>
      </c>
      <c r="R32" s="38">
        <f t="shared" si="306"/>
        <v>0</v>
      </c>
      <c r="S32" s="194">
        <f t="shared" ref="S32" si="307">7-COUNTIF(U31:AA31,0)-COUNTIF(U31:AA31,"")</f>
        <v>0</v>
      </c>
      <c r="T32" s="22">
        <f t="shared" si="289"/>
        <v>0</v>
      </c>
      <c r="U32" s="35">
        <f t="shared" ref="U32:AA32" si="308">IF($B25=$B31,U31+U26,U31)</f>
        <v>0</v>
      </c>
      <c r="V32" s="35">
        <f t="shared" si="308"/>
        <v>0</v>
      </c>
      <c r="W32" s="35">
        <f t="shared" si="308"/>
        <v>0</v>
      </c>
      <c r="X32" s="35">
        <f t="shared" si="308"/>
        <v>0</v>
      </c>
      <c r="Y32" s="36">
        <f t="shared" si="308"/>
        <v>0</v>
      </c>
      <c r="Z32" s="37">
        <f t="shared" si="308"/>
        <v>0</v>
      </c>
      <c r="AA32" s="38">
        <f t="shared" si="308"/>
        <v>0</v>
      </c>
      <c r="AB32" s="194">
        <f t="shared" ref="AB32" si="309">7-COUNTIF(AD31:AJ31,0)-COUNTIF(AD31:AJ31,"")</f>
        <v>0</v>
      </c>
      <c r="AC32" s="22">
        <f t="shared" si="291"/>
        <v>0</v>
      </c>
      <c r="AD32" s="35">
        <f t="shared" ref="AD32:AJ32" si="310">IF($B25=$B31,AD31+AD26,AD31)</f>
        <v>0</v>
      </c>
      <c r="AE32" s="35">
        <f t="shared" si="310"/>
        <v>0</v>
      </c>
      <c r="AF32" s="35">
        <f t="shared" si="310"/>
        <v>0</v>
      </c>
      <c r="AG32" s="35">
        <f t="shared" si="310"/>
        <v>0</v>
      </c>
      <c r="AH32" s="36">
        <f t="shared" si="310"/>
        <v>0</v>
      </c>
      <c r="AI32" s="37">
        <f t="shared" si="310"/>
        <v>0</v>
      </c>
      <c r="AJ32" s="38">
        <f t="shared" si="310"/>
        <v>0</v>
      </c>
      <c r="AK32" s="194">
        <f t="shared" ref="AK32" si="311">7-COUNTIF(AM31:AS31,0)-COUNTIF(AM31:AS31,"")</f>
        <v>0</v>
      </c>
      <c r="AL32" s="22">
        <f t="shared" si="293"/>
        <v>0</v>
      </c>
      <c r="AM32" s="35">
        <f t="shared" ref="AM32:AS32" si="312">IF($B25=$B31,AM31+AM26,AM31)</f>
        <v>0</v>
      </c>
      <c r="AN32" s="35">
        <f t="shared" si="312"/>
        <v>0</v>
      </c>
      <c r="AO32" s="35">
        <f t="shared" si="312"/>
        <v>0</v>
      </c>
      <c r="AP32" s="35">
        <f t="shared" si="312"/>
        <v>0</v>
      </c>
      <c r="AQ32" s="36">
        <f t="shared" si="312"/>
        <v>0</v>
      </c>
      <c r="AR32" s="37">
        <f t="shared" si="312"/>
        <v>0</v>
      </c>
      <c r="AS32" s="38">
        <f t="shared" si="312"/>
        <v>0</v>
      </c>
      <c r="AT32" s="194">
        <f t="shared" ref="AT32" si="313">7-COUNTIF(AV31:BB31,0)-COUNTIF(AV31:BB31,"")</f>
        <v>0</v>
      </c>
      <c r="AU32" s="22">
        <f t="shared" si="295"/>
        <v>0</v>
      </c>
      <c r="AV32" s="35">
        <f t="shared" ref="AV32:BB32" si="314">IF($B25=$B31,AV31+AV26,AV31)</f>
        <v>0</v>
      </c>
      <c r="AW32" s="35">
        <f t="shared" si="314"/>
        <v>0</v>
      </c>
      <c r="AX32" s="35">
        <f t="shared" si="314"/>
        <v>0</v>
      </c>
      <c r="AY32" s="35">
        <f t="shared" si="314"/>
        <v>0</v>
      </c>
      <c r="AZ32" s="36">
        <f t="shared" si="314"/>
        <v>0</v>
      </c>
      <c r="BA32" s="37">
        <f t="shared" si="314"/>
        <v>0</v>
      </c>
      <c r="BB32" s="38">
        <f t="shared" si="314"/>
        <v>0</v>
      </c>
    </row>
    <row r="33" spans="1:54" ht="15" hidden="1" customHeight="1" x14ac:dyDescent="0.2">
      <c r="B33" s="116"/>
      <c r="C33" s="117"/>
      <c r="D33" s="118"/>
      <c r="E33" s="119"/>
      <c r="F33" s="92"/>
      <c r="G33" s="190">
        <f t="shared" ref="G33" si="315">IF(AND($B25=$B31,$B25&lt;&gt;"",$B25&lt;&gt;0),F31+G27,F31)</f>
        <v>18</v>
      </c>
      <c r="H33" s="121"/>
      <c r="I33" s="165">
        <f t="shared" si="285"/>
        <v>0</v>
      </c>
      <c r="J33" s="195">
        <f t="shared" ref="J33" si="316">IF($B31=$B25,COUNTIF(L33:R33,0),COUNTIF(L34:R34,0)+COUNTIF(L34:R34,""))</f>
        <v>7</v>
      </c>
      <c r="K33" s="39">
        <f t="shared" ref="K33:R33" si="317">IF($B25=$B31,K34+K27,K34)</f>
        <v>0</v>
      </c>
      <c r="L33" s="40">
        <f t="shared" si="317"/>
        <v>0</v>
      </c>
      <c r="M33" s="40">
        <f t="shared" si="317"/>
        <v>0</v>
      </c>
      <c r="N33" s="40">
        <f t="shared" si="317"/>
        <v>0</v>
      </c>
      <c r="O33" s="40">
        <f t="shared" si="317"/>
        <v>0</v>
      </c>
      <c r="P33" s="41">
        <f t="shared" si="317"/>
        <v>0</v>
      </c>
      <c r="Q33" s="42">
        <f t="shared" si="317"/>
        <v>0</v>
      </c>
      <c r="R33" s="43">
        <f t="shared" si="317"/>
        <v>0</v>
      </c>
      <c r="S33" s="195">
        <f t="shared" ref="S33" si="318">IF($B31=$B25,COUNTIF(U33:AA33,0),COUNTIF(U34:AA34,0)+COUNTIF(U34:AA34,""))</f>
        <v>7</v>
      </c>
      <c r="T33" s="39">
        <f t="shared" ref="T33:AA33" si="319">IF($B25=$B31,T34+T27,T34)</f>
        <v>0</v>
      </c>
      <c r="U33" s="40">
        <f t="shared" si="319"/>
        <v>0</v>
      </c>
      <c r="V33" s="40">
        <f t="shared" si="319"/>
        <v>0</v>
      </c>
      <c r="W33" s="40">
        <f t="shared" si="319"/>
        <v>0</v>
      </c>
      <c r="X33" s="40">
        <f t="shared" si="319"/>
        <v>0</v>
      </c>
      <c r="Y33" s="41">
        <f t="shared" si="319"/>
        <v>0</v>
      </c>
      <c r="Z33" s="42">
        <f t="shared" si="319"/>
        <v>0</v>
      </c>
      <c r="AA33" s="43">
        <f t="shared" si="319"/>
        <v>0</v>
      </c>
      <c r="AB33" s="195">
        <f t="shared" ref="AB33" si="320">IF($B31=$B25,COUNTIF(AD33:AJ33,0),COUNTIF(AD34:AJ34,0)+COUNTIF(AD34:AJ34,""))</f>
        <v>7</v>
      </c>
      <c r="AC33" s="39">
        <f t="shared" ref="AC33:AJ33" si="321">IF($B25=$B31,AC34+AC27,AC34)</f>
        <v>0</v>
      </c>
      <c r="AD33" s="40">
        <f t="shared" si="321"/>
        <v>0</v>
      </c>
      <c r="AE33" s="40">
        <f t="shared" si="321"/>
        <v>0</v>
      </c>
      <c r="AF33" s="40">
        <f t="shared" si="321"/>
        <v>0</v>
      </c>
      <c r="AG33" s="40">
        <f t="shared" si="321"/>
        <v>0</v>
      </c>
      <c r="AH33" s="41">
        <f t="shared" si="321"/>
        <v>0</v>
      </c>
      <c r="AI33" s="42">
        <f t="shared" si="321"/>
        <v>0</v>
      </c>
      <c r="AJ33" s="43">
        <f t="shared" si="321"/>
        <v>0</v>
      </c>
      <c r="AK33" s="195">
        <f t="shared" ref="AK33" si="322">IF($B31=$B25,COUNTIF(AM33:AS33,0),COUNTIF(AM34:AS34,0)+COUNTIF(AM34:AS34,""))</f>
        <v>7</v>
      </c>
      <c r="AL33" s="39">
        <f t="shared" ref="AL33:AS33" si="323">IF($B25=$B31,AL34+AL27,AL34)</f>
        <v>0</v>
      </c>
      <c r="AM33" s="40">
        <f t="shared" si="323"/>
        <v>0</v>
      </c>
      <c r="AN33" s="40">
        <f t="shared" si="323"/>
        <v>0</v>
      </c>
      <c r="AO33" s="40">
        <f t="shared" si="323"/>
        <v>0</v>
      </c>
      <c r="AP33" s="40">
        <f t="shared" si="323"/>
        <v>0</v>
      </c>
      <c r="AQ33" s="41">
        <f t="shared" si="323"/>
        <v>0</v>
      </c>
      <c r="AR33" s="42">
        <f t="shared" si="323"/>
        <v>0</v>
      </c>
      <c r="AS33" s="43">
        <f t="shared" si="323"/>
        <v>0</v>
      </c>
      <c r="AT33" s="195">
        <f t="shared" ref="AT33" si="324">IF($B31=$B25,COUNTIF(AV33:BB33,0),COUNTIF(AV34:BB34,0)+COUNTIF(AV34:BB34,""))</f>
        <v>7</v>
      </c>
      <c r="AU33" s="39">
        <f t="shared" ref="AU33:BB33" si="325">IF($B25=$B31,AU34+AU27,AU34)</f>
        <v>0</v>
      </c>
      <c r="AV33" s="40">
        <f t="shared" si="325"/>
        <v>0</v>
      </c>
      <c r="AW33" s="40">
        <f t="shared" si="325"/>
        <v>0</v>
      </c>
      <c r="AX33" s="40">
        <f t="shared" si="325"/>
        <v>0</v>
      </c>
      <c r="AY33" s="40">
        <f t="shared" si="325"/>
        <v>0</v>
      </c>
      <c r="AZ33" s="41">
        <f t="shared" si="325"/>
        <v>0</v>
      </c>
      <c r="BA33" s="42">
        <f t="shared" si="325"/>
        <v>0</v>
      </c>
      <c r="BB33" s="43">
        <f t="shared" si="325"/>
        <v>0</v>
      </c>
    </row>
    <row r="34" spans="1:54" ht="15.75" customHeight="1" x14ac:dyDescent="0.2">
      <c r="A34" s="1">
        <f t="shared" ref="A34" si="326">A31</f>
        <v>0</v>
      </c>
      <c r="B34" s="313">
        <f t="shared" ref="B34" si="327">B28+1</f>
        <v>3</v>
      </c>
      <c r="C34" s="314"/>
      <c r="D34" s="314"/>
      <c r="E34" s="314"/>
      <c r="F34" s="31"/>
      <c r="G34" s="183"/>
      <c r="H34" s="122">
        <f t="shared" ref="H34" si="328">5-COUNTIF(AU31,0)-COUNTIF(AL31,0)-COUNTIF(AC31,0)-COUNTIF(T31,0)-COUNTIF(K31,0)</f>
        <v>0</v>
      </c>
      <c r="I34" s="165">
        <f t="shared" si="285"/>
        <v>0</v>
      </c>
      <c r="J34" s="187">
        <f t="shared" ref="J34" si="329">IF($B31=$B25,J28+IF($F31&lt;&gt;$G31,(K31+$G33-$G32)/$F31,K31/$F31),IF($F31&lt;&gt;G31,(K31+$G33-$G32)/$F31,K31/$F31))</f>
        <v>0</v>
      </c>
      <c r="K34" s="7">
        <f t="shared" ref="K34:K35" si="330">SUM(L34:R34)</f>
        <v>0</v>
      </c>
      <c r="L34" s="26">
        <f t="shared" ref="L34:R34" si="331">L31</f>
        <v>0</v>
      </c>
      <c r="M34" s="26">
        <f t="shared" si="331"/>
        <v>0</v>
      </c>
      <c r="N34" s="26">
        <f t="shared" si="331"/>
        <v>0</v>
      </c>
      <c r="O34" s="26">
        <f t="shared" si="331"/>
        <v>0</v>
      </c>
      <c r="P34" s="26">
        <f t="shared" si="331"/>
        <v>0</v>
      </c>
      <c r="Q34" s="29">
        <f t="shared" si="331"/>
        <v>0</v>
      </c>
      <c r="R34" s="23">
        <f t="shared" si="331"/>
        <v>0</v>
      </c>
      <c r="S34" s="187">
        <f t="shared" ref="S34" si="332">IF($B31=$B25,S28+IF($F31&lt;&gt;$G31,(T31+$G33-$G32)/$F31,T31/$F31),IF($F31&lt;&gt;P31,(T31+$G33-$G32)/$F31,T31/$F31))</f>
        <v>0</v>
      </c>
      <c r="T34" s="7">
        <f t="shared" ref="T34:T35" si="333">SUM(U34:AA34)</f>
        <v>0</v>
      </c>
      <c r="U34" s="26">
        <f t="shared" ref="U34:AA34" si="334">U31</f>
        <v>0</v>
      </c>
      <c r="V34" s="26">
        <f t="shared" si="334"/>
        <v>0</v>
      </c>
      <c r="W34" s="26">
        <f t="shared" si="334"/>
        <v>0</v>
      </c>
      <c r="X34" s="26">
        <f t="shared" si="334"/>
        <v>0</v>
      </c>
      <c r="Y34" s="113">
        <f t="shared" si="334"/>
        <v>0</v>
      </c>
      <c r="Z34" s="29">
        <f t="shared" si="334"/>
        <v>0</v>
      </c>
      <c r="AA34" s="23">
        <f t="shared" si="334"/>
        <v>0</v>
      </c>
      <c r="AB34" s="187">
        <f t="shared" ref="AB34" si="335">IF($B31=$B25,AB28+IF($F31&lt;&gt;$G31,(AC31+$G33-$G32)/$F31,AC31/$F31),IF($F31&lt;&gt;Y31,(AC31+$G33-$G32)/$F31,AC31/$F31))</f>
        <v>0</v>
      </c>
      <c r="AC34" s="7">
        <f t="shared" ref="AC34:AC35" si="336">SUM(AD34:AJ34)</f>
        <v>0</v>
      </c>
      <c r="AD34" s="26">
        <f t="shared" ref="AD34:AJ34" si="337">AD31</f>
        <v>0</v>
      </c>
      <c r="AE34" s="26">
        <f t="shared" si="337"/>
        <v>0</v>
      </c>
      <c r="AF34" s="26">
        <f t="shared" si="337"/>
        <v>0</v>
      </c>
      <c r="AG34" s="26">
        <f t="shared" si="337"/>
        <v>0</v>
      </c>
      <c r="AH34" s="113">
        <f t="shared" si="337"/>
        <v>0</v>
      </c>
      <c r="AI34" s="29">
        <f t="shared" si="337"/>
        <v>0</v>
      </c>
      <c r="AJ34" s="23">
        <f t="shared" si="337"/>
        <v>0</v>
      </c>
      <c r="AK34" s="187">
        <f t="shared" ref="AK34" si="338">IF($B31=$B25,AK28+IF($F31&lt;&gt;$G31,(AL31+$G33-$G32)/$F31,AL31/$F31),IF($F31&lt;&gt;AH31,(AL31+$G33-$G32)/$F31,AL31/$F31))</f>
        <v>0</v>
      </c>
      <c r="AL34" s="7">
        <f t="shared" ref="AL34:AL35" si="339">SUM(AM34:AS34)</f>
        <v>0</v>
      </c>
      <c r="AM34" s="26">
        <f t="shared" ref="AM34:AS34" si="340">AM31</f>
        <v>0</v>
      </c>
      <c r="AN34" s="26">
        <f t="shared" si="340"/>
        <v>0</v>
      </c>
      <c r="AO34" s="26">
        <f t="shared" si="340"/>
        <v>0</v>
      </c>
      <c r="AP34" s="26">
        <f t="shared" si="340"/>
        <v>0</v>
      </c>
      <c r="AQ34" s="113">
        <f t="shared" si="340"/>
        <v>0</v>
      </c>
      <c r="AR34" s="29">
        <f t="shared" si="340"/>
        <v>0</v>
      </c>
      <c r="AS34" s="23">
        <f t="shared" si="340"/>
        <v>0</v>
      </c>
      <c r="AT34" s="187">
        <f t="shared" ref="AT34" si="341">IF($B31=$B25,AT28+IF($F31&lt;&gt;$G31,(AU31+$G33-$G32)/$F31,AU31/$F31),IF($F31&lt;&gt;AQ31,(AU31+$G33-$G32)/$F31,AU31/$F31))</f>
        <v>0</v>
      </c>
      <c r="AU34" s="7">
        <f t="shared" ref="AU34:AU35" si="342">SUM(AV34:BB34)</f>
        <v>0</v>
      </c>
      <c r="AV34" s="6">
        <f t="shared" ref="AV34" si="343">IF(SUM($AM$9:$AS$9)=SUM($AV$9:$BB$9),AV31,IF(AND(SUM($AV$9:$BB$9)&gt;42,SUM($AV$9:$BB$9)&lt;49),AV31,0))</f>
        <v>0</v>
      </c>
      <c r="AW34" s="6">
        <f t="shared" ref="AW34:BB34" si="344">IF(SUM($AM$9:$AS$9)=SUM($AV$9:$BB$9),AW31,IF(AND(SUM($AV$9:$BB$9)&gt;42,SUM($AV$9:$BB$9)&lt;49),AW31,0))</f>
        <v>0</v>
      </c>
      <c r="AX34" s="6">
        <f t="shared" si="344"/>
        <v>0</v>
      </c>
      <c r="AY34" s="6">
        <f t="shared" si="344"/>
        <v>0</v>
      </c>
      <c r="AZ34" s="26">
        <f t="shared" si="344"/>
        <v>0</v>
      </c>
      <c r="BA34" s="29">
        <f t="shared" si="344"/>
        <v>0</v>
      </c>
      <c r="BB34" s="23">
        <f t="shared" si="344"/>
        <v>0</v>
      </c>
    </row>
    <row r="35" spans="1:54" ht="15.75" customHeight="1" x14ac:dyDescent="0.2">
      <c r="A35" s="1">
        <f t="shared" ref="A35:A36" si="345">A34</f>
        <v>0</v>
      </c>
      <c r="B35" s="313"/>
      <c r="C35" s="314"/>
      <c r="D35" s="314"/>
      <c r="E35" s="314"/>
      <c r="F35" s="31"/>
      <c r="G35" s="183"/>
      <c r="H35" s="123">
        <f t="shared" ref="H35" si="346">IF($B31=$B25,H29+F35,$F35)</f>
        <v>0</v>
      </c>
      <c r="I35" s="165">
        <f t="shared" si="285"/>
        <v>0</v>
      </c>
      <c r="J35" s="141">
        <f t="shared" ref="J35" si="347">IF($H34=0,0,IF($B25=$B31,IF($H36&gt;0,$H36+J29,K31+J29),IF($H36&gt;0,$H36,K31)))</f>
        <v>0</v>
      </c>
      <c r="K35" s="7">
        <f t="shared" si="330"/>
        <v>0</v>
      </c>
      <c r="L35" s="6"/>
      <c r="M35" s="6"/>
      <c r="N35" s="6"/>
      <c r="O35" s="6"/>
      <c r="P35" s="26"/>
      <c r="Q35" s="29"/>
      <c r="R35" s="23"/>
      <c r="S35" s="141">
        <f t="shared" ref="S35" si="348">IF($H34=0,0,IF($B25=$B31,IF($H36&gt;0,$H36+S29,T31+S29),IF($H36&gt;0,$H36,T31)))</f>
        <v>0</v>
      </c>
      <c r="T35" s="7">
        <f t="shared" si="333"/>
        <v>0</v>
      </c>
      <c r="U35" s="6"/>
      <c r="V35" s="6"/>
      <c r="W35" s="6"/>
      <c r="X35" s="6"/>
      <c r="Y35" s="26"/>
      <c r="Z35" s="29"/>
      <c r="AA35" s="23"/>
      <c r="AB35" s="141">
        <f t="shared" ref="AB35" si="349">IF($H34=0,0,IF($B25=$B31,IF($H36&gt;0,$H36+AB29,AC31+AB29),IF($H36&gt;0,$H36,AC31)))</f>
        <v>0</v>
      </c>
      <c r="AC35" s="7">
        <f t="shared" si="336"/>
        <v>0</v>
      </c>
      <c r="AD35" s="6"/>
      <c r="AE35" s="6"/>
      <c r="AF35" s="6"/>
      <c r="AG35" s="6"/>
      <c r="AH35" s="26"/>
      <c r="AI35" s="29"/>
      <c r="AJ35" s="23"/>
      <c r="AK35" s="141">
        <f t="shared" ref="AK35" si="350">IF($H34=0,0,IF($B25=$B31,IF($H36&gt;0,$H36+AK29,AL31+AK29),IF($H36&gt;0,$H36,AL31)))</f>
        <v>0</v>
      </c>
      <c r="AL35" s="7">
        <f t="shared" si="339"/>
        <v>0</v>
      </c>
      <c r="AM35" s="6"/>
      <c r="AN35" s="6"/>
      <c r="AO35" s="6"/>
      <c r="AP35" s="6"/>
      <c r="AQ35" s="26"/>
      <c r="AR35" s="29"/>
      <c r="AS35" s="23"/>
      <c r="AT35" s="141">
        <f t="shared" ref="AT35" si="351">IF($H34=0,0,IF($B25=$B31,IF($H36&gt;0,$H36+AT29,AU31+AT29),IF($H36&gt;0,$H36,AU31)))</f>
        <v>0</v>
      </c>
      <c r="AU35" s="7">
        <f t="shared" si="342"/>
        <v>0</v>
      </c>
      <c r="AV35" s="6"/>
      <c r="AW35" s="6"/>
      <c r="AX35" s="6"/>
      <c r="AY35" s="6"/>
      <c r="AZ35" s="26"/>
      <c r="BA35" s="29"/>
      <c r="BB35" s="23"/>
    </row>
    <row r="36" spans="1:54" ht="18.75" customHeight="1" thickBot="1" x14ac:dyDescent="0.25">
      <c r="A36" s="1">
        <f t="shared" si="345"/>
        <v>0</v>
      </c>
      <c r="B36" s="323" t="str">
        <f>IF(B31="",Wydruk!$AE$6,IF(J32=0,Wydruk!$AE$7,IF(AND(G32&lt;G33,B31&lt;&gt;$B37),Wydruk!$AE$13,IF(AND($B31=$B25,$B31&lt;&gt;$B37),IF(OR(OR(J36&lt;4,J36&gt;5),OR(S36&lt;4,S36&gt;5),OR(AB36&lt;4,AB36&gt;5),OR(AK36&lt;4,AK36&gt;5),OR(AND(AT36&lt;4,AT36&gt;0),AT36&gt;5)),Wydruk!$AE$8,Wydruk!$AE$9),IF($B31=$B37,IF($F35&lt;&gt;0,Wydruk!$AE$12,Wydruk!$AE$10),IF(OR(OR(J32&lt;4,J32&gt;5),OR(S32&lt;4,S32&gt;5),OR(AB32&lt;4,AB32&gt;5),OR(AK32&lt;4,AK32&gt;5),OR(AND(AT32&lt;4,AT32&gt;0),AT32&gt;5)),Wydruk!$AE$8,Wydruk!$AE$11))))))</f>
        <v>Uzupełnij liczby godzin tygodniowego planu</v>
      </c>
      <c r="C36" s="324"/>
      <c r="D36" s="324"/>
      <c r="E36" s="324"/>
      <c r="F36" s="173">
        <f>marzec!F36</f>
        <v>0</v>
      </c>
      <c r="G36" s="184">
        <f>marzec!G36</f>
        <v>0</v>
      </c>
      <c r="H36" s="191">
        <f t="shared" ref="H36" si="352">IF(OR($G36=0,$F36=0,$G36="",$F36=""),0,$G36/$F36)</f>
        <v>0</v>
      </c>
      <c r="I36" s="193"/>
      <c r="J36" s="176">
        <f t="shared" ref="J36" si="353">IF($B25=$B31,IF(L31+L26&gt;0,1,0)+IF(M31+M26&gt;0,1,0)+IF(N31+N26&gt;0,1,0)+IF(O31+O26&gt;0,1,0)+IF(P31+P26&gt;0,1,0)+IF(Q31+Q26&gt;0,1,0)+IF(R31+R26&gt;0,1,0),J32)</f>
        <v>0</v>
      </c>
      <c r="K36" s="133">
        <f t="shared" ref="K36" si="354">IF(OR($B31=$B37,J36=0,(K32-Q36+O36)&lt;=0),0,(K32-Q36+O36)/J36)</f>
        <v>0</v>
      </c>
      <c r="L36" s="137">
        <f t="shared" ref="L36" si="355">IF(K36*(7-J33)&lt;=0,0,K36*(7-J33))</f>
        <v>0</v>
      </c>
      <c r="M36" s="311">
        <f t="shared" ref="M36" si="356">ROUND(IF(OR(K33-K36*(7-J33)+P36&lt;0,$B31=$B37,K36&lt;=0,K33=0),0,IF(K33-K36*(7-J33)+P36&gt;Q36-O36+P36,Q36-O36+P36,K33-K36*(7-J33)+P36)),1)</f>
        <v>0</v>
      </c>
      <c r="N36" s="312"/>
      <c r="O36" s="139">
        <f t="shared" ref="O36" si="357">IF(OR($B31=$B37,J32=0),0,IF($B31=$B25,J31,$F31))</f>
        <v>0</v>
      </c>
      <c r="P36" s="30">
        <f t="shared" ref="P36" si="358">IF(OR($B31=$B37,J36=0),0,$G33-$G32)</f>
        <v>0</v>
      </c>
      <c r="Q36" s="134">
        <f t="shared" ref="Q36" si="359">IF(OR($B31=$B37,J36=0),0,J35)</f>
        <v>0</v>
      </c>
      <c r="R36" s="138">
        <f t="shared" ref="R36" si="360">IF($B31=$B37,0,K33)</f>
        <v>0</v>
      </c>
      <c r="S36" s="176">
        <f t="shared" ref="S36" si="361">IF($B25=$B31,IF(U31+U26&gt;0,1,0)+IF(V31+V26&gt;0,1,0)+IF(W31+W26&gt;0,1,0)+IF(X31+X26&gt;0,1,0)+IF(Y31+Y26&gt;0,1,0)+IF(Z31+Z26&gt;0,1,0)+IF(AA31+AA26&gt;0,1,0),S32)</f>
        <v>0</v>
      </c>
      <c r="T36" s="133">
        <f t="shared" ref="T36" si="362">IF(OR($B31=$B37,S36=0,(T32-Z36+X36)&lt;=0),0,(T32-Z36+X36)/S36)</f>
        <v>0</v>
      </c>
      <c r="U36" s="137">
        <f t="shared" ref="U36" si="363">IF(T36*(7-S33)&lt;=0,0,T36*(7-S33))</f>
        <v>0</v>
      </c>
      <c r="V36" s="311">
        <f t="shared" ref="V36" si="364">ROUND(IF(OR(T33-T36*(7-S33)+Y36&lt;0,$B31=$B37,T36&lt;=0,T33=0),0,IF(T33-T36*(7-S33)+Y36&gt;Z36-X36+Y36,Z36-X36+Y36,T33-T36*(7-S33)+Y36)),1)</f>
        <v>0</v>
      </c>
      <c r="W36" s="312"/>
      <c r="X36" s="139">
        <f t="shared" ref="X36" si="365">IF(OR($B31=$B37,S32=0),0,IF($B31=$B25,S31,$F31))</f>
        <v>0</v>
      </c>
      <c r="Y36" s="30">
        <f t="shared" ref="Y36" si="366">IF(OR($B31=$B37,S36=0),0,$G33-$G32)</f>
        <v>0</v>
      </c>
      <c r="Z36" s="134">
        <f t="shared" ref="Z36" si="367">IF(OR($B31=$B37,S36=0),0,S35)</f>
        <v>0</v>
      </c>
      <c r="AA36" s="138">
        <f t="shared" ref="AA36" si="368">IF($B31=$B37,0,T33)</f>
        <v>0</v>
      </c>
      <c r="AB36" s="176">
        <f t="shared" ref="AB36" si="369">IF($B25=$B31,IF(AD31+AD26&gt;0,1,0)+IF(AE31+AE26&gt;0,1,0)+IF(AF31+AF26&gt;0,1,0)+IF(AG31+AG26&gt;0,1,0)+IF(AH31+AH26&gt;0,1,0)+IF(AI31+AI26&gt;0,1,0)+IF(AJ31+AJ26&gt;0,1,0),AB32)</f>
        <v>0</v>
      </c>
      <c r="AC36" s="133">
        <f t="shared" ref="AC36" si="370">IF(OR($B31=$B37,AB36=0,(AC32-AI36+AG36)&lt;=0),0,(AC32-AI36+AG36)/AB36)</f>
        <v>0</v>
      </c>
      <c r="AD36" s="137">
        <f t="shared" ref="AD36" si="371">IF(AC36*(7-AB33)&lt;=0,0,AC36*(7-AB33))</f>
        <v>0</v>
      </c>
      <c r="AE36" s="311">
        <f t="shared" ref="AE36" si="372">ROUND(IF(OR(AC33-AC36*(7-AB33)+AH36&lt;0,$B31=$B37,AC36&lt;=0,AC33=0),0,IF(AC33-AC36*(7-AB33)+AH36&gt;AI36-AG36+AH36,AI36-AG36+AH36,AC33-AC36*(7-AB33)+AH36)),1)</f>
        <v>0</v>
      </c>
      <c r="AF36" s="312"/>
      <c r="AG36" s="139">
        <f t="shared" ref="AG36" si="373">IF(OR($B31=$B37,AB32=0),0,IF($B31=$B25,AB31,$F31))</f>
        <v>0</v>
      </c>
      <c r="AH36" s="30">
        <f t="shared" ref="AH36" si="374">IF(OR($B31=$B37,AB36=0),0,$G33-$G32)</f>
        <v>0</v>
      </c>
      <c r="AI36" s="134">
        <f t="shared" ref="AI36" si="375">IF(OR($B31=$B37,AB36=0),0,AB35)</f>
        <v>0</v>
      </c>
      <c r="AJ36" s="138">
        <f t="shared" ref="AJ36" si="376">IF($B31=$B37,0,AC33)</f>
        <v>0</v>
      </c>
      <c r="AK36" s="176">
        <f t="shared" ref="AK36" si="377">IF($B25=$B31,IF(AM31+AM26&gt;0,1,0)+IF(AN31+AN26&gt;0,1,0)+IF(AO31+AO26&gt;0,1,0)+IF(AP31+AP26&gt;0,1,0)+IF(AQ31+AQ26&gt;0,1,0)+IF(AR31+AR26&gt;0,1,0)+IF(AS31+AS26&gt;0,1,0),AK32)</f>
        <v>0</v>
      </c>
      <c r="AL36" s="133">
        <f t="shared" ref="AL36" si="378">IF(OR($B31=$B37,AK36=0,(AL32-AR36+AP36)&lt;=0),0,(AL32-AR36+AP36)/AK36)</f>
        <v>0</v>
      </c>
      <c r="AM36" s="137">
        <f t="shared" ref="AM36" si="379">IF(AL36*(7-AK33)&lt;=0,0,AL36*(7-AK33))</f>
        <v>0</v>
      </c>
      <c r="AN36" s="311">
        <f t="shared" ref="AN36" si="380">ROUND(IF(OR(AL33-AL36*(7-AK33)+AQ36&lt;0,$B31=$B37,AL36&lt;=0,AL33=0),0,IF(AL33-AL36*(7-AK33)+AQ36&gt;AR36-AP36+AQ36,AR36-AP36+AQ36,AL33-AL36*(7-AK33)+AQ36)),1)</f>
        <v>0</v>
      </c>
      <c r="AO36" s="312"/>
      <c r="AP36" s="139">
        <f t="shared" ref="AP36" si="381">IF(OR($B31=$B37,AK32=0),0,IF($B31=$B25,AK31,$F31))</f>
        <v>0</v>
      </c>
      <c r="AQ36" s="30">
        <f t="shared" ref="AQ36" si="382">IF(OR($B31=$B37,AK36=0),0,$G33-$G32)</f>
        <v>0</v>
      </c>
      <c r="AR36" s="134">
        <f t="shared" ref="AR36" si="383">IF(OR($B31=$B37,AK36=0),0,AK35)</f>
        <v>0</v>
      </c>
      <c r="AS36" s="138">
        <f t="shared" ref="AS36" si="384">IF($B31=$B37,0,AL33)</f>
        <v>0</v>
      </c>
      <c r="AT36" s="176">
        <f t="shared" ref="AT36" si="385">IF($B25=$B31,IF(AV31+AV26&gt;0,1,0)+IF(AW31+AW26&gt;0,1,0)+IF(AX31+AX26&gt;0,1,0)+IF(AY31+AY26&gt;0,1,0)+IF(AZ31+AZ26&gt;0,1,0)+IF(BA31+BA26&gt;0,1,0)+IF(BB31+BB26&gt;0,1,0),AT32)</f>
        <v>0</v>
      </c>
      <c r="AU36" s="133">
        <f t="shared" ref="AU36" si="386">IF(OR($B31=$B37,AT36=0,(AU32-BA36+AY36)&lt;=0),0,(AU32-BA36+AY36)/AT36)</f>
        <v>0</v>
      </c>
      <c r="AV36" s="137">
        <f t="shared" ref="AV36" si="387">IF(AU36*(7-AT33)&lt;=0,0,AU36*(7-AT33))</f>
        <v>0</v>
      </c>
      <c r="AW36" s="311">
        <f t="shared" ref="AW36" si="388">ROUND(IF(OR(AU33-AU36*(7-AT33)+AZ36&lt;0,$B31=$B37,AU36&lt;=0,AU33=0),0,IF(AU33-AU36*(7-AT33)+AZ36&gt;BA36-AY36+AZ36,BA36-AY36+AZ36,AU33-AU36*(7-AT33)+AZ36)),1)</f>
        <v>0</v>
      </c>
      <c r="AX36" s="312"/>
      <c r="AY36" s="139">
        <f t="shared" ref="AY36" si="389">IF(OR($B31=$B37,AT32=0),0,IF($B31=$B25,AT31,$F31))</f>
        <v>0</v>
      </c>
      <c r="AZ36" s="30">
        <f t="shared" ref="AZ36" si="390">IF(OR($B31=$B37,AT36=0),0,$G33-$G32)</f>
        <v>0</v>
      </c>
      <c r="BA36" s="134">
        <f t="shared" ref="BA36" si="391">IF(OR($B31=$B37,AT36=0),0,AT35)</f>
        <v>0</v>
      </c>
      <c r="BB36" s="138">
        <f t="shared" ref="BB36" si="392">IF($B31=$B37,0,AU33)</f>
        <v>0</v>
      </c>
    </row>
    <row r="37" spans="1:54" ht="15.75" x14ac:dyDescent="0.2">
      <c r="A37" s="1">
        <f t="shared" ref="A37" si="393">IF(B37="","1. Niewypełnione",B37)</f>
        <v>0</v>
      </c>
      <c r="B37" s="320">
        <f>marzec!B37</f>
        <v>0</v>
      </c>
      <c r="C37" s="321">
        <f>marzec!C37</f>
        <v>0</v>
      </c>
      <c r="D37" s="321">
        <f>marzec!D37</f>
        <v>0</v>
      </c>
      <c r="E37" s="321">
        <f>marzec!E37</f>
        <v>0</v>
      </c>
      <c r="F37" s="177">
        <f>marzec!F37</f>
        <v>18</v>
      </c>
      <c r="G37" s="185">
        <f>marzec!G37</f>
        <v>18</v>
      </c>
      <c r="H37" s="177"/>
      <c r="I37" s="192">
        <f t="shared" ref="I37:I41" si="394">K37+T37+AC37+AL37+AU37</f>
        <v>0</v>
      </c>
      <c r="J37" s="186">
        <f t="shared" ref="J37" si="395">IF(OR($B37=$B43,J40=0),0,ROUND((K38+P42)/J40,0))</f>
        <v>0</v>
      </c>
      <c r="K37" s="51">
        <f t="shared" ref="K37:K38" si="396">SUM(L37:R37)</f>
        <v>0</v>
      </c>
      <c r="L37" s="52">
        <f>marzec!L37</f>
        <v>0</v>
      </c>
      <c r="M37" s="52">
        <f>marzec!M37</f>
        <v>0</v>
      </c>
      <c r="N37" s="52">
        <f>marzec!N37</f>
        <v>0</v>
      </c>
      <c r="O37" s="52">
        <f>marzec!O37</f>
        <v>0</v>
      </c>
      <c r="P37" s="53">
        <f>marzec!P37</f>
        <v>0</v>
      </c>
      <c r="Q37" s="54">
        <f>marzec!Q37</f>
        <v>0</v>
      </c>
      <c r="R37" s="55">
        <f>marzec!R37</f>
        <v>0</v>
      </c>
      <c r="S37" s="188">
        <f t="shared" ref="S37" si="397">IF(OR($B37=$B43,S40=0),0,ROUND((T38+Y42)/S40,0))</f>
        <v>0</v>
      </c>
      <c r="T37" s="51">
        <f t="shared" ref="T37:T38" si="398">SUM(U37:AA37)</f>
        <v>0</v>
      </c>
      <c r="U37" s="52">
        <f>marzec!U37</f>
        <v>0</v>
      </c>
      <c r="V37" s="52">
        <f>marzec!V37</f>
        <v>0</v>
      </c>
      <c r="W37" s="52">
        <f>marzec!W37</f>
        <v>0</v>
      </c>
      <c r="X37" s="52">
        <f>marzec!X37</f>
        <v>0</v>
      </c>
      <c r="Y37" s="53">
        <f>marzec!Y37</f>
        <v>0</v>
      </c>
      <c r="Z37" s="54">
        <f>marzec!Z37</f>
        <v>0</v>
      </c>
      <c r="AA37" s="55">
        <f>marzec!AA37</f>
        <v>0</v>
      </c>
      <c r="AB37" s="188">
        <f t="shared" ref="AB37" si="399">IF(OR($B37=$B43,AB40=0),0,ROUND((AC38+AH42)/AB40,0))</f>
        <v>0</v>
      </c>
      <c r="AC37" s="51">
        <f t="shared" ref="AC37:AC38" si="400">SUM(AD37:AJ37)</f>
        <v>0</v>
      </c>
      <c r="AD37" s="52">
        <f>marzec!AD37</f>
        <v>0</v>
      </c>
      <c r="AE37" s="52">
        <f>marzec!AE37</f>
        <v>0</v>
      </c>
      <c r="AF37" s="52">
        <f>marzec!AF37</f>
        <v>0</v>
      </c>
      <c r="AG37" s="52">
        <f>marzec!AG37</f>
        <v>0</v>
      </c>
      <c r="AH37" s="53">
        <f>marzec!AH37</f>
        <v>0</v>
      </c>
      <c r="AI37" s="54">
        <f>marzec!AI37</f>
        <v>0</v>
      </c>
      <c r="AJ37" s="55">
        <f>marzec!AJ37</f>
        <v>0</v>
      </c>
      <c r="AK37" s="188">
        <f t="shared" ref="AK37" si="401">IF(OR($B37=$B43,AK40=0),0,ROUND((AL38+AQ42)/AK40,0))</f>
        <v>0</v>
      </c>
      <c r="AL37" s="51">
        <f t="shared" ref="AL37:AL38" si="402">SUM(AM37:AS37)</f>
        <v>0</v>
      </c>
      <c r="AM37" s="52">
        <f>marzec!AM37</f>
        <v>0</v>
      </c>
      <c r="AN37" s="52">
        <f>marzec!AN37</f>
        <v>0</v>
      </c>
      <c r="AO37" s="52">
        <f>marzec!AO37</f>
        <v>0</v>
      </c>
      <c r="AP37" s="52">
        <f>marzec!AP37</f>
        <v>0</v>
      </c>
      <c r="AQ37" s="53">
        <f>marzec!AQ37</f>
        <v>0</v>
      </c>
      <c r="AR37" s="54">
        <f>marzec!AR37</f>
        <v>0</v>
      </c>
      <c r="AS37" s="55">
        <f>marzec!AS37</f>
        <v>0</v>
      </c>
      <c r="AT37" s="188">
        <f t="shared" ref="AT37" si="403">IF(OR($B37=$B43,AT40=0),0,ROUND((AU38+AZ42)/AT40,0))</f>
        <v>0</v>
      </c>
      <c r="AU37" s="51">
        <f t="shared" ref="AU37:AU38" si="404">SUM(AV37:BB37)</f>
        <v>0</v>
      </c>
      <c r="AV37" s="52">
        <f t="shared" ref="AV37" si="405">IF(SUM($AM$9:$AS$9)=SUM($AV$9:$BB$9),AM37,IF(AND(SUM($AV$9:$BB$9)&gt;42,SUM($AV$9:$BB$9)&lt;49),AM37,0))</f>
        <v>0</v>
      </c>
      <c r="AW37" s="52">
        <f t="shared" ref="AW37" si="406">IF(SUM($AM$9:$AS$9)=SUM($AV$9:$BB$9),AN37,IF(AND(SUM($AV$9:$BB$9)&gt;42,SUM($AV$9:$BB$9)&lt;49),AN37,0))</f>
        <v>0</v>
      </c>
      <c r="AX37" s="52">
        <f t="shared" ref="AX37" si="407">IF(SUM($AM$9:$AS$9)=SUM($AV$9:$BB$9),AO37,IF(AND(SUM($AV$9:$BB$9)&gt;42,SUM($AV$9:$BB$9)&lt;49),AO37,0))</f>
        <v>0</v>
      </c>
      <c r="AY37" s="52">
        <f t="shared" ref="AY37" si="408">IF(SUM($AM$9:$AS$9)=SUM($AV$9:$BB$9),AP37,IF(AND(SUM($AV$9:$BB$9)&gt;42,SUM($AV$9:$BB$9)&lt;49),AP37,0))</f>
        <v>0</v>
      </c>
      <c r="AZ37" s="53">
        <f t="shared" ref="AZ37" si="409">IF(SUM($AM$9:$AS$9)=SUM($AV$9:$BB$9),AQ37,IF(AND(SUM($AV$9:$BB$9)&gt;42,SUM($AV$9:$BB$9)&lt;49),AQ37,0))</f>
        <v>0</v>
      </c>
      <c r="BA37" s="54">
        <f t="shared" ref="BA37" si="410">IF(SUM($AM$9:$AS$9)=SUM($AV$9:$BB$9),AR37,IF(AND(SUM($AV$9:$BB$9)&gt;42,SUM($AV$9:$BB$9)&lt;49),AR37,0))</f>
        <v>0</v>
      </c>
      <c r="BB37" s="55">
        <f t="shared" ref="BB37" si="411">IF(SUM($AM$9:$AS$9)=SUM($AV$9:$BB$9),AS37,IF(AND(SUM($AV$9:$BB$9)&gt;42,SUM($AV$9:$BB$9)&lt;49),AS37,0))</f>
        <v>0</v>
      </c>
    </row>
    <row r="38" spans="1:54" ht="12.75" hidden="1" customHeight="1" x14ac:dyDescent="0.2">
      <c r="B38" s="93"/>
      <c r="C38" s="94"/>
      <c r="D38" s="95"/>
      <c r="E38" s="115"/>
      <c r="F38" s="140" t="b">
        <f t="shared" ref="F38" si="412">IF($B31=$B37,OR(F32,G37&lt;F37),G37&lt;F37)</f>
        <v>0</v>
      </c>
      <c r="G38" s="189">
        <f t="shared" ref="G38" si="413">IF(AND($B31=$B37,$B31&lt;&gt;"",$B31&lt;&gt;0),G37+G32,G37)</f>
        <v>18</v>
      </c>
      <c r="H38" s="120"/>
      <c r="I38" s="165">
        <f t="shared" si="394"/>
        <v>0</v>
      </c>
      <c r="J38" s="194">
        <f t="shared" ref="J38" si="414">7-COUNTIF(L37:R37,0)-COUNTIF(L37:R37,"")</f>
        <v>0</v>
      </c>
      <c r="K38" s="22">
        <f t="shared" si="396"/>
        <v>0</v>
      </c>
      <c r="L38" s="35">
        <f t="shared" ref="L38:R38" si="415">IF($B31=$B37,L37+L32,L37)</f>
        <v>0</v>
      </c>
      <c r="M38" s="35">
        <f t="shared" si="415"/>
        <v>0</v>
      </c>
      <c r="N38" s="35">
        <f t="shared" si="415"/>
        <v>0</v>
      </c>
      <c r="O38" s="35">
        <f t="shared" si="415"/>
        <v>0</v>
      </c>
      <c r="P38" s="36">
        <f t="shared" si="415"/>
        <v>0</v>
      </c>
      <c r="Q38" s="37">
        <f t="shared" si="415"/>
        <v>0</v>
      </c>
      <c r="R38" s="38">
        <f t="shared" si="415"/>
        <v>0</v>
      </c>
      <c r="S38" s="194">
        <f t="shared" ref="S38" si="416">7-COUNTIF(U37:AA37,0)-COUNTIF(U37:AA37,"")</f>
        <v>0</v>
      </c>
      <c r="T38" s="22">
        <f t="shared" si="398"/>
        <v>0</v>
      </c>
      <c r="U38" s="35">
        <f t="shared" ref="U38:AA38" si="417">IF($B31=$B37,U37+U32,U37)</f>
        <v>0</v>
      </c>
      <c r="V38" s="35">
        <f t="shared" si="417"/>
        <v>0</v>
      </c>
      <c r="W38" s="35">
        <f t="shared" si="417"/>
        <v>0</v>
      </c>
      <c r="X38" s="35">
        <f t="shared" si="417"/>
        <v>0</v>
      </c>
      <c r="Y38" s="36">
        <f t="shared" si="417"/>
        <v>0</v>
      </c>
      <c r="Z38" s="37">
        <f t="shared" si="417"/>
        <v>0</v>
      </c>
      <c r="AA38" s="38">
        <f t="shared" si="417"/>
        <v>0</v>
      </c>
      <c r="AB38" s="194">
        <f t="shared" ref="AB38" si="418">7-COUNTIF(AD37:AJ37,0)-COUNTIF(AD37:AJ37,"")</f>
        <v>0</v>
      </c>
      <c r="AC38" s="22">
        <f t="shared" si="400"/>
        <v>0</v>
      </c>
      <c r="AD38" s="35">
        <f t="shared" ref="AD38:AJ38" si="419">IF($B31=$B37,AD37+AD32,AD37)</f>
        <v>0</v>
      </c>
      <c r="AE38" s="35">
        <f t="shared" si="419"/>
        <v>0</v>
      </c>
      <c r="AF38" s="35">
        <f t="shared" si="419"/>
        <v>0</v>
      </c>
      <c r="AG38" s="35">
        <f t="shared" si="419"/>
        <v>0</v>
      </c>
      <c r="AH38" s="36">
        <f t="shared" si="419"/>
        <v>0</v>
      </c>
      <c r="AI38" s="37">
        <f t="shared" si="419"/>
        <v>0</v>
      </c>
      <c r="AJ38" s="38">
        <f t="shared" si="419"/>
        <v>0</v>
      </c>
      <c r="AK38" s="194">
        <f t="shared" ref="AK38" si="420">7-COUNTIF(AM37:AS37,0)-COUNTIF(AM37:AS37,"")</f>
        <v>0</v>
      </c>
      <c r="AL38" s="22">
        <f t="shared" si="402"/>
        <v>0</v>
      </c>
      <c r="AM38" s="35">
        <f t="shared" ref="AM38:AS38" si="421">IF($B31=$B37,AM37+AM32,AM37)</f>
        <v>0</v>
      </c>
      <c r="AN38" s="35">
        <f t="shared" si="421"/>
        <v>0</v>
      </c>
      <c r="AO38" s="35">
        <f t="shared" si="421"/>
        <v>0</v>
      </c>
      <c r="AP38" s="35">
        <f t="shared" si="421"/>
        <v>0</v>
      </c>
      <c r="AQ38" s="36">
        <f t="shared" si="421"/>
        <v>0</v>
      </c>
      <c r="AR38" s="37">
        <f t="shared" si="421"/>
        <v>0</v>
      </c>
      <c r="AS38" s="38">
        <f t="shared" si="421"/>
        <v>0</v>
      </c>
      <c r="AT38" s="194">
        <f t="shared" ref="AT38" si="422">7-COUNTIF(AV37:BB37,0)-COUNTIF(AV37:BB37,"")</f>
        <v>0</v>
      </c>
      <c r="AU38" s="22">
        <f t="shared" si="404"/>
        <v>0</v>
      </c>
      <c r="AV38" s="35">
        <f t="shared" ref="AV38:BB38" si="423">IF($B31=$B37,AV37+AV32,AV37)</f>
        <v>0</v>
      </c>
      <c r="AW38" s="35">
        <f t="shared" si="423"/>
        <v>0</v>
      </c>
      <c r="AX38" s="35">
        <f t="shared" si="423"/>
        <v>0</v>
      </c>
      <c r="AY38" s="35">
        <f t="shared" si="423"/>
        <v>0</v>
      </c>
      <c r="AZ38" s="36">
        <f t="shared" si="423"/>
        <v>0</v>
      </c>
      <c r="BA38" s="37">
        <f t="shared" si="423"/>
        <v>0</v>
      </c>
      <c r="BB38" s="38">
        <f t="shared" si="423"/>
        <v>0</v>
      </c>
    </row>
    <row r="39" spans="1:54" ht="15" hidden="1" customHeight="1" x14ac:dyDescent="0.2">
      <c r="B39" s="116"/>
      <c r="C39" s="117"/>
      <c r="D39" s="118"/>
      <c r="E39" s="119"/>
      <c r="F39" s="92"/>
      <c r="G39" s="190">
        <f t="shared" ref="G39" si="424">IF(AND($B31=$B37,$B31&lt;&gt;"",$B31&lt;&gt;0),F37+G33,F37)</f>
        <v>18</v>
      </c>
      <c r="H39" s="121"/>
      <c r="I39" s="165">
        <f t="shared" si="394"/>
        <v>0</v>
      </c>
      <c r="J39" s="195">
        <f t="shared" ref="J39" si="425">IF($B37=$B31,COUNTIF(L39:R39,0),COUNTIF(L40:R40,0)+COUNTIF(L40:R40,""))</f>
        <v>7</v>
      </c>
      <c r="K39" s="39">
        <f t="shared" ref="K39:R39" si="426">IF($B31=$B37,K40+K33,K40)</f>
        <v>0</v>
      </c>
      <c r="L39" s="40">
        <f t="shared" si="426"/>
        <v>0</v>
      </c>
      <c r="M39" s="40">
        <f t="shared" si="426"/>
        <v>0</v>
      </c>
      <c r="N39" s="40">
        <f t="shared" si="426"/>
        <v>0</v>
      </c>
      <c r="O39" s="40">
        <f t="shared" si="426"/>
        <v>0</v>
      </c>
      <c r="P39" s="41">
        <f t="shared" si="426"/>
        <v>0</v>
      </c>
      <c r="Q39" s="42">
        <f t="shared" si="426"/>
        <v>0</v>
      </c>
      <c r="R39" s="43">
        <f t="shared" si="426"/>
        <v>0</v>
      </c>
      <c r="S39" s="195">
        <f t="shared" ref="S39" si="427">IF($B37=$B31,COUNTIF(U39:AA39,0),COUNTIF(U40:AA40,0)+COUNTIF(U40:AA40,""))</f>
        <v>7</v>
      </c>
      <c r="T39" s="39">
        <f t="shared" ref="T39:AA39" si="428">IF($B31=$B37,T40+T33,T40)</f>
        <v>0</v>
      </c>
      <c r="U39" s="40">
        <f t="shared" si="428"/>
        <v>0</v>
      </c>
      <c r="V39" s="40">
        <f t="shared" si="428"/>
        <v>0</v>
      </c>
      <c r="W39" s="40">
        <f t="shared" si="428"/>
        <v>0</v>
      </c>
      <c r="X39" s="40">
        <f t="shared" si="428"/>
        <v>0</v>
      </c>
      <c r="Y39" s="41">
        <f t="shared" si="428"/>
        <v>0</v>
      </c>
      <c r="Z39" s="42">
        <f t="shared" si="428"/>
        <v>0</v>
      </c>
      <c r="AA39" s="43">
        <f t="shared" si="428"/>
        <v>0</v>
      </c>
      <c r="AB39" s="195">
        <f t="shared" ref="AB39" si="429">IF($B37=$B31,COUNTIF(AD39:AJ39,0),COUNTIF(AD40:AJ40,0)+COUNTIF(AD40:AJ40,""))</f>
        <v>7</v>
      </c>
      <c r="AC39" s="39">
        <f t="shared" ref="AC39:AJ39" si="430">IF($B31=$B37,AC40+AC33,AC40)</f>
        <v>0</v>
      </c>
      <c r="AD39" s="40">
        <f t="shared" si="430"/>
        <v>0</v>
      </c>
      <c r="AE39" s="40">
        <f t="shared" si="430"/>
        <v>0</v>
      </c>
      <c r="AF39" s="40">
        <f t="shared" si="430"/>
        <v>0</v>
      </c>
      <c r="AG39" s="40">
        <f t="shared" si="430"/>
        <v>0</v>
      </c>
      <c r="AH39" s="41">
        <f t="shared" si="430"/>
        <v>0</v>
      </c>
      <c r="AI39" s="42">
        <f t="shared" si="430"/>
        <v>0</v>
      </c>
      <c r="AJ39" s="43">
        <f t="shared" si="430"/>
        <v>0</v>
      </c>
      <c r="AK39" s="195">
        <f t="shared" ref="AK39" si="431">IF($B37=$B31,COUNTIF(AM39:AS39,0),COUNTIF(AM40:AS40,0)+COUNTIF(AM40:AS40,""))</f>
        <v>7</v>
      </c>
      <c r="AL39" s="39">
        <f t="shared" ref="AL39:AS39" si="432">IF($B31=$B37,AL40+AL33,AL40)</f>
        <v>0</v>
      </c>
      <c r="AM39" s="40">
        <f t="shared" si="432"/>
        <v>0</v>
      </c>
      <c r="AN39" s="40">
        <f t="shared" si="432"/>
        <v>0</v>
      </c>
      <c r="AO39" s="40">
        <f t="shared" si="432"/>
        <v>0</v>
      </c>
      <c r="AP39" s="40">
        <f t="shared" si="432"/>
        <v>0</v>
      </c>
      <c r="AQ39" s="41">
        <f t="shared" si="432"/>
        <v>0</v>
      </c>
      <c r="AR39" s="42">
        <f t="shared" si="432"/>
        <v>0</v>
      </c>
      <c r="AS39" s="43">
        <f t="shared" si="432"/>
        <v>0</v>
      </c>
      <c r="AT39" s="195">
        <f t="shared" ref="AT39" si="433">IF($B37=$B31,COUNTIF(AV39:BB39,0),COUNTIF(AV40:BB40,0)+COUNTIF(AV40:BB40,""))</f>
        <v>7</v>
      </c>
      <c r="AU39" s="39">
        <f t="shared" ref="AU39:BB39" si="434">IF($B31=$B37,AU40+AU33,AU40)</f>
        <v>0</v>
      </c>
      <c r="AV39" s="40">
        <f t="shared" si="434"/>
        <v>0</v>
      </c>
      <c r="AW39" s="40">
        <f t="shared" si="434"/>
        <v>0</v>
      </c>
      <c r="AX39" s="40">
        <f t="shared" si="434"/>
        <v>0</v>
      </c>
      <c r="AY39" s="40">
        <f t="shared" si="434"/>
        <v>0</v>
      </c>
      <c r="AZ39" s="41">
        <f t="shared" si="434"/>
        <v>0</v>
      </c>
      <c r="BA39" s="42">
        <f t="shared" si="434"/>
        <v>0</v>
      </c>
      <c r="BB39" s="43">
        <f t="shared" si="434"/>
        <v>0</v>
      </c>
    </row>
    <row r="40" spans="1:54" ht="15.75" customHeight="1" x14ac:dyDescent="0.2">
      <c r="A40" s="1">
        <f t="shared" ref="A40" si="435">A37</f>
        <v>0</v>
      </c>
      <c r="B40" s="313">
        <f t="shared" ref="B40" si="436">B34+1</f>
        <v>4</v>
      </c>
      <c r="C40" s="314"/>
      <c r="D40" s="314"/>
      <c r="E40" s="314"/>
      <c r="F40" s="31"/>
      <c r="G40" s="183"/>
      <c r="H40" s="122">
        <f t="shared" ref="H40" si="437">5-COUNTIF(AU37,0)-COUNTIF(AL37,0)-COUNTIF(AC37,0)-COUNTIF(T37,0)-COUNTIF(K37,0)</f>
        <v>0</v>
      </c>
      <c r="I40" s="165">
        <f t="shared" si="394"/>
        <v>0</v>
      </c>
      <c r="J40" s="187">
        <f t="shared" ref="J40" si="438">IF($B37=$B31,J34+IF($F37&lt;&gt;$G37,(K37+$G39-$G38)/$F37,K37/$F37),IF($F37&lt;&gt;G37,(K37+$G39-$G38)/$F37,K37/$F37))</f>
        <v>0</v>
      </c>
      <c r="K40" s="7">
        <f t="shared" ref="K40:K41" si="439">SUM(L40:R40)</f>
        <v>0</v>
      </c>
      <c r="L40" s="26">
        <f t="shared" ref="L40:R40" si="440">L37</f>
        <v>0</v>
      </c>
      <c r="M40" s="26">
        <f t="shared" si="440"/>
        <v>0</v>
      </c>
      <c r="N40" s="26">
        <f t="shared" si="440"/>
        <v>0</v>
      </c>
      <c r="O40" s="26">
        <f t="shared" si="440"/>
        <v>0</v>
      </c>
      <c r="P40" s="26">
        <f t="shared" si="440"/>
        <v>0</v>
      </c>
      <c r="Q40" s="29">
        <f t="shared" si="440"/>
        <v>0</v>
      </c>
      <c r="R40" s="23">
        <f t="shared" si="440"/>
        <v>0</v>
      </c>
      <c r="S40" s="187">
        <f t="shared" ref="S40" si="441">IF($B37=$B31,S34+IF($F37&lt;&gt;$G37,(T37+$G39-$G38)/$F37,T37/$F37),IF($F37&lt;&gt;P37,(T37+$G39-$G38)/$F37,T37/$F37))</f>
        <v>0</v>
      </c>
      <c r="T40" s="7">
        <f t="shared" ref="T40:T41" si="442">SUM(U40:AA40)</f>
        <v>0</v>
      </c>
      <c r="U40" s="26">
        <f t="shared" ref="U40:AA40" si="443">U37</f>
        <v>0</v>
      </c>
      <c r="V40" s="26">
        <f t="shared" si="443"/>
        <v>0</v>
      </c>
      <c r="W40" s="26">
        <f t="shared" si="443"/>
        <v>0</v>
      </c>
      <c r="X40" s="26">
        <f t="shared" si="443"/>
        <v>0</v>
      </c>
      <c r="Y40" s="113">
        <f t="shared" si="443"/>
        <v>0</v>
      </c>
      <c r="Z40" s="29">
        <f t="shared" si="443"/>
        <v>0</v>
      </c>
      <c r="AA40" s="23">
        <f t="shared" si="443"/>
        <v>0</v>
      </c>
      <c r="AB40" s="187">
        <f t="shared" ref="AB40" si="444">IF($B37=$B31,AB34+IF($F37&lt;&gt;$G37,(AC37+$G39-$G38)/$F37,AC37/$F37),IF($F37&lt;&gt;Y37,(AC37+$G39-$G38)/$F37,AC37/$F37))</f>
        <v>0</v>
      </c>
      <c r="AC40" s="7">
        <f t="shared" ref="AC40:AC41" si="445">SUM(AD40:AJ40)</f>
        <v>0</v>
      </c>
      <c r="AD40" s="26">
        <f t="shared" ref="AD40:AJ40" si="446">AD37</f>
        <v>0</v>
      </c>
      <c r="AE40" s="26">
        <f t="shared" si="446"/>
        <v>0</v>
      </c>
      <c r="AF40" s="26">
        <f t="shared" si="446"/>
        <v>0</v>
      </c>
      <c r="AG40" s="26">
        <f t="shared" si="446"/>
        <v>0</v>
      </c>
      <c r="AH40" s="113">
        <f t="shared" si="446"/>
        <v>0</v>
      </c>
      <c r="AI40" s="29">
        <f t="shared" si="446"/>
        <v>0</v>
      </c>
      <c r="AJ40" s="23">
        <f t="shared" si="446"/>
        <v>0</v>
      </c>
      <c r="AK40" s="187">
        <f t="shared" ref="AK40" si="447">IF($B37=$B31,AK34+IF($F37&lt;&gt;$G37,(AL37+$G39-$G38)/$F37,AL37/$F37),IF($F37&lt;&gt;AH37,(AL37+$G39-$G38)/$F37,AL37/$F37))</f>
        <v>0</v>
      </c>
      <c r="AL40" s="7">
        <f t="shared" ref="AL40:AL41" si="448">SUM(AM40:AS40)</f>
        <v>0</v>
      </c>
      <c r="AM40" s="26">
        <f t="shared" ref="AM40:AS40" si="449">AM37</f>
        <v>0</v>
      </c>
      <c r="AN40" s="26">
        <f t="shared" si="449"/>
        <v>0</v>
      </c>
      <c r="AO40" s="26">
        <f t="shared" si="449"/>
        <v>0</v>
      </c>
      <c r="AP40" s="26">
        <f t="shared" si="449"/>
        <v>0</v>
      </c>
      <c r="AQ40" s="113">
        <f t="shared" si="449"/>
        <v>0</v>
      </c>
      <c r="AR40" s="29">
        <f t="shared" si="449"/>
        <v>0</v>
      </c>
      <c r="AS40" s="23">
        <f t="shared" si="449"/>
        <v>0</v>
      </c>
      <c r="AT40" s="187">
        <f t="shared" ref="AT40" si="450">IF($B37=$B31,AT34+IF($F37&lt;&gt;$G37,(AU37+$G39-$G38)/$F37,AU37/$F37),IF($F37&lt;&gt;AQ37,(AU37+$G39-$G38)/$F37,AU37/$F37))</f>
        <v>0</v>
      </c>
      <c r="AU40" s="7">
        <f t="shared" ref="AU40:AU41" si="451">SUM(AV40:BB40)</f>
        <v>0</v>
      </c>
      <c r="AV40" s="6">
        <f t="shared" ref="AV40" si="452">IF(SUM($AM$9:$AS$9)=SUM($AV$9:$BB$9),AV37,IF(AND(SUM($AV$9:$BB$9)&gt;42,SUM($AV$9:$BB$9)&lt;49),AV37,0))</f>
        <v>0</v>
      </c>
      <c r="AW40" s="6">
        <f t="shared" ref="AW40:BB40" si="453">IF(SUM($AM$9:$AS$9)=SUM($AV$9:$BB$9),AW37,IF(AND(SUM($AV$9:$BB$9)&gt;42,SUM($AV$9:$BB$9)&lt;49),AW37,0))</f>
        <v>0</v>
      </c>
      <c r="AX40" s="6">
        <f t="shared" si="453"/>
        <v>0</v>
      </c>
      <c r="AY40" s="6">
        <f t="shared" si="453"/>
        <v>0</v>
      </c>
      <c r="AZ40" s="26">
        <f t="shared" si="453"/>
        <v>0</v>
      </c>
      <c r="BA40" s="29">
        <f t="shared" si="453"/>
        <v>0</v>
      </c>
      <c r="BB40" s="23">
        <f t="shared" si="453"/>
        <v>0</v>
      </c>
    </row>
    <row r="41" spans="1:54" ht="15.75" customHeight="1" x14ac:dyDescent="0.2">
      <c r="A41" s="1">
        <f t="shared" ref="A41:A42" si="454">A40</f>
        <v>0</v>
      </c>
      <c r="B41" s="313"/>
      <c r="C41" s="314"/>
      <c r="D41" s="314"/>
      <c r="E41" s="314"/>
      <c r="F41" s="31"/>
      <c r="G41" s="183"/>
      <c r="H41" s="123">
        <f t="shared" ref="H41" si="455">IF($B37=$B31,H35+F41,$F41)</f>
        <v>0</v>
      </c>
      <c r="I41" s="165">
        <f t="shared" si="394"/>
        <v>0</v>
      </c>
      <c r="J41" s="141">
        <f t="shared" ref="J41" si="456">IF($H40=0,0,IF($B31=$B37,IF($H42&gt;0,$H42+J35,K37+J35),IF($H42&gt;0,$H42,K37)))</f>
        <v>0</v>
      </c>
      <c r="K41" s="7">
        <f t="shared" si="439"/>
        <v>0</v>
      </c>
      <c r="L41" s="6"/>
      <c r="M41" s="6"/>
      <c r="N41" s="6"/>
      <c r="O41" s="6"/>
      <c r="P41" s="26"/>
      <c r="Q41" s="29"/>
      <c r="R41" s="23"/>
      <c r="S41" s="141">
        <f t="shared" ref="S41" si="457">IF($H40=0,0,IF($B31=$B37,IF($H42&gt;0,$H42+S35,T37+S35),IF($H42&gt;0,$H42,T37)))</f>
        <v>0</v>
      </c>
      <c r="T41" s="7">
        <f t="shared" si="442"/>
        <v>0</v>
      </c>
      <c r="U41" s="6"/>
      <c r="V41" s="6"/>
      <c r="W41" s="6"/>
      <c r="X41" s="6"/>
      <c r="Y41" s="26"/>
      <c r="Z41" s="29"/>
      <c r="AA41" s="23"/>
      <c r="AB41" s="141">
        <f t="shared" ref="AB41" si="458">IF($H40=0,0,IF($B31=$B37,IF($H42&gt;0,$H42+AB35,AC37+AB35),IF($H42&gt;0,$H42,AC37)))</f>
        <v>0</v>
      </c>
      <c r="AC41" s="7">
        <f t="shared" si="445"/>
        <v>0</v>
      </c>
      <c r="AD41" s="6"/>
      <c r="AE41" s="6"/>
      <c r="AF41" s="6"/>
      <c r="AG41" s="6"/>
      <c r="AH41" s="26"/>
      <c r="AI41" s="29"/>
      <c r="AJ41" s="23"/>
      <c r="AK41" s="141">
        <f t="shared" ref="AK41" si="459">IF($H40=0,0,IF($B31=$B37,IF($H42&gt;0,$H42+AK35,AL37+AK35),IF($H42&gt;0,$H42,AL37)))</f>
        <v>0</v>
      </c>
      <c r="AL41" s="7">
        <f t="shared" si="448"/>
        <v>0</v>
      </c>
      <c r="AM41" s="6"/>
      <c r="AN41" s="6"/>
      <c r="AO41" s="6"/>
      <c r="AP41" s="6"/>
      <c r="AQ41" s="26"/>
      <c r="AR41" s="29"/>
      <c r="AS41" s="23"/>
      <c r="AT41" s="141">
        <f t="shared" ref="AT41" si="460">IF($H40=0,0,IF($B31=$B37,IF($H42&gt;0,$H42+AT35,AU37+AT35),IF($H42&gt;0,$H42,AU37)))</f>
        <v>0</v>
      </c>
      <c r="AU41" s="7">
        <f t="shared" si="451"/>
        <v>0</v>
      </c>
      <c r="AV41" s="6"/>
      <c r="AW41" s="6"/>
      <c r="AX41" s="6"/>
      <c r="AY41" s="6"/>
      <c r="AZ41" s="26"/>
      <c r="BA41" s="29"/>
      <c r="BB41" s="23"/>
    </row>
    <row r="42" spans="1:54" ht="18.75" customHeight="1" thickBot="1" x14ac:dyDescent="0.25">
      <c r="A42" s="1">
        <f t="shared" si="454"/>
        <v>0</v>
      </c>
      <c r="B42" s="323" t="str">
        <f>IF(B37="",Wydruk!$AE$6,IF(J38=0,Wydruk!$AE$7,IF(AND(G38&lt;G39,B37&lt;&gt;$B43),Wydruk!$AE$13,IF(AND($B37=$B31,$B37&lt;&gt;$B43),IF(OR(OR(J42&lt;4,J42&gt;5),OR(S42&lt;4,S42&gt;5),OR(AB42&lt;4,AB42&gt;5),OR(AK42&lt;4,AK42&gt;5),OR(AND(AT42&lt;4,AT42&gt;0),AT42&gt;5)),Wydruk!$AE$8,Wydruk!$AE$9),IF($B37=$B43,IF($F41&lt;&gt;0,Wydruk!$AE$12,Wydruk!$AE$10),IF(OR(OR(J38&lt;4,J38&gt;5),OR(S38&lt;4,S38&gt;5),OR(AB38&lt;4,AB38&gt;5),OR(AK38&lt;4,AK38&gt;5),OR(AND(AT38&lt;4,AT38&gt;0),AT38&gt;5)),Wydruk!$AE$8,Wydruk!$AE$11))))))</f>
        <v>Uzupełnij liczby godzin tygodniowego planu</v>
      </c>
      <c r="C42" s="324"/>
      <c r="D42" s="324"/>
      <c r="E42" s="324"/>
      <c r="F42" s="173">
        <f>marzec!F42</f>
        <v>0</v>
      </c>
      <c r="G42" s="184">
        <f>marzec!G42</f>
        <v>0</v>
      </c>
      <c r="H42" s="191">
        <f t="shared" ref="H42" si="461">IF(OR($G42=0,$F42=0,$G42="",$F42=""),0,$G42/$F42)</f>
        <v>0</v>
      </c>
      <c r="I42" s="193"/>
      <c r="J42" s="176">
        <f t="shared" ref="J42" si="462">IF($B31=$B37,IF(L37+L32&gt;0,1,0)+IF(M37+M32&gt;0,1,0)+IF(N37+N32&gt;0,1,0)+IF(O37+O32&gt;0,1,0)+IF(P37+P32&gt;0,1,0)+IF(Q37+Q32&gt;0,1,0)+IF(R37+R32&gt;0,1,0),J38)</f>
        <v>0</v>
      </c>
      <c r="K42" s="133">
        <f t="shared" ref="K42" si="463">IF(OR($B37=$B43,J42=0,(K38-Q42+O42)&lt;=0),0,(K38-Q42+O42)/J42)</f>
        <v>0</v>
      </c>
      <c r="L42" s="137">
        <f t="shared" ref="L42" si="464">IF(K42*(7-J39)&lt;=0,0,K42*(7-J39))</f>
        <v>0</v>
      </c>
      <c r="M42" s="311">
        <f t="shared" ref="M42" si="465">ROUND(IF(OR(K39-K42*(7-J39)+P42&lt;0,$B37=$B43,K42&lt;=0,K39=0),0,IF(K39-K42*(7-J39)+P42&gt;Q42-O42+P42,Q42-O42+P42,K39-K42*(7-J39)+P42)),1)</f>
        <v>0</v>
      </c>
      <c r="N42" s="312"/>
      <c r="O42" s="139">
        <f t="shared" ref="O42" si="466">IF(OR($B37=$B43,J38=0),0,IF($B37=$B31,J37,$F37))</f>
        <v>0</v>
      </c>
      <c r="P42" s="30">
        <f t="shared" ref="P42" si="467">IF(OR($B37=$B43,J42=0),0,$G39-$G38)</f>
        <v>0</v>
      </c>
      <c r="Q42" s="134">
        <f t="shared" ref="Q42" si="468">IF(OR($B37=$B43,J42=0),0,J41)</f>
        <v>0</v>
      </c>
      <c r="R42" s="138">
        <f t="shared" ref="R42" si="469">IF($B37=$B43,0,K39)</f>
        <v>0</v>
      </c>
      <c r="S42" s="176">
        <f t="shared" ref="S42" si="470">IF($B31=$B37,IF(U37+U32&gt;0,1,0)+IF(V37+V32&gt;0,1,0)+IF(W37+W32&gt;0,1,0)+IF(X37+X32&gt;0,1,0)+IF(Y37+Y32&gt;0,1,0)+IF(Z37+Z32&gt;0,1,0)+IF(AA37+AA32&gt;0,1,0),S38)</f>
        <v>0</v>
      </c>
      <c r="T42" s="133">
        <f t="shared" ref="T42" si="471">IF(OR($B37=$B43,S42=0,(T38-Z42+X42)&lt;=0),0,(T38-Z42+X42)/S42)</f>
        <v>0</v>
      </c>
      <c r="U42" s="137">
        <f t="shared" ref="U42" si="472">IF(T42*(7-S39)&lt;=0,0,T42*(7-S39))</f>
        <v>0</v>
      </c>
      <c r="V42" s="311">
        <f t="shared" ref="V42" si="473">ROUND(IF(OR(T39-T42*(7-S39)+Y42&lt;0,$B37=$B43,T42&lt;=0,T39=0),0,IF(T39-T42*(7-S39)+Y42&gt;Z42-X42+Y42,Z42-X42+Y42,T39-T42*(7-S39)+Y42)),1)</f>
        <v>0</v>
      </c>
      <c r="W42" s="312"/>
      <c r="X42" s="139">
        <f t="shared" ref="X42" si="474">IF(OR($B37=$B43,S38=0),0,IF($B37=$B31,S37,$F37))</f>
        <v>0</v>
      </c>
      <c r="Y42" s="30">
        <f t="shared" ref="Y42" si="475">IF(OR($B37=$B43,S42=0),0,$G39-$G38)</f>
        <v>0</v>
      </c>
      <c r="Z42" s="134">
        <f t="shared" ref="Z42" si="476">IF(OR($B37=$B43,S42=0),0,S41)</f>
        <v>0</v>
      </c>
      <c r="AA42" s="138">
        <f t="shared" ref="AA42" si="477">IF($B37=$B43,0,T39)</f>
        <v>0</v>
      </c>
      <c r="AB42" s="176">
        <f t="shared" ref="AB42" si="478">IF($B31=$B37,IF(AD37+AD32&gt;0,1,0)+IF(AE37+AE32&gt;0,1,0)+IF(AF37+AF32&gt;0,1,0)+IF(AG37+AG32&gt;0,1,0)+IF(AH37+AH32&gt;0,1,0)+IF(AI37+AI32&gt;0,1,0)+IF(AJ37+AJ32&gt;0,1,0),AB38)</f>
        <v>0</v>
      </c>
      <c r="AC42" s="133">
        <f t="shared" ref="AC42" si="479">IF(OR($B37=$B43,AB42=0,(AC38-AI42+AG42)&lt;=0),0,(AC38-AI42+AG42)/AB42)</f>
        <v>0</v>
      </c>
      <c r="AD42" s="137">
        <f t="shared" ref="AD42" si="480">IF(AC42*(7-AB39)&lt;=0,0,AC42*(7-AB39))</f>
        <v>0</v>
      </c>
      <c r="AE42" s="311">
        <f t="shared" ref="AE42" si="481">ROUND(IF(OR(AC39-AC42*(7-AB39)+AH42&lt;0,$B37=$B43,AC42&lt;=0,AC39=0),0,IF(AC39-AC42*(7-AB39)+AH42&gt;AI42-AG42+AH42,AI42-AG42+AH42,AC39-AC42*(7-AB39)+AH42)),1)</f>
        <v>0</v>
      </c>
      <c r="AF42" s="312"/>
      <c r="AG42" s="139">
        <f t="shared" ref="AG42" si="482">IF(OR($B37=$B43,AB38=0),0,IF($B37=$B31,AB37,$F37))</f>
        <v>0</v>
      </c>
      <c r="AH42" s="30">
        <f t="shared" ref="AH42" si="483">IF(OR($B37=$B43,AB42=0),0,$G39-$G38)</f>
        <v>0</v>
      </c>
      <c r="AI42" s="134">
        <f t="shared" ref="AI42" si="484">IF(OR($B37=$B43,AB42=0),0,AB41)</f>
        <v>0</v>
      </c>
      <c r="AJ42" s="138">
        <f t="shared" ref="AJ42" si="485">IF($B37=$B43,0,AC39)</f>
        <v>0</v>
      </c>
      <c r="AK42" s="176">
        <f t="shared" ref="AK42" si="486">IF($B31=$B37,IF(AM37+AM32&gt;0,1,0)+IF(AN37+AN32&gt;0,1,0)+IF(AO37+AO32&gt;0,1,0)+IF(AP37+AP32&gt;0,1,0)+IF(AQ37+AQ32&gt;0,1,0)+IF(AR37+AR32&gt;0,1,0)+IF(AS37+AS32&gt;0,1,0),AK38)</f>
        <v>0</v>
      </c>
      <c r="AL42" s="133">
        <f t="shared" ref="AL42" si="487">IF(OR($B37=$B43,AK42=0,(AL38-AR42+AP42)&lt;=0),0,(AL38-AR42+AP42)/AK42)</f>
        <v>0</v>
      </c>
      <c r="AM42" s="137">
        <f t="shared" ref="AM42" si="488">IF(AL42*(7-AK39)&lt;=0,0,AL42*(7-AK39))</f>
        <v>0</v>
      </c>
      <c r="AN42" s="311">
        <f t="shared" ref="AN42" si="489">ROUND(IF(OR(AL39-AL42*(7-AK39)+AQ42&lt;0,$B37=$B43,AL42&lt;=0,AL39=0),0,IF(AL39-AL42*(7-AK39)+AQ42&gt;AR42-AP42+AQ42,AR42-AP42+AQ42,AL39-AL42*(7-AK39)+AQ42)),1)</f>
        <v>0</v>
      </c>
      <c r="AO42" s="312"/>
      <c r="AP42" s="139">
        <f t="shared" ref="AP42" si="490">IF(OR($B37=$B43,AK38=0),0,IF($B37=$B31,AK37,$F37))</f>
        <v>0</v>
      </c>
      <c r="AQ42" s="30">
        <f t="shared" ref="AQ42" si="491">IF(OR($B37=$B43,AK42=0),0,$G39-$G38)</f>
        <v>0</v>
      </c>
      <c r="AR42" s="134">
        <f t="shared" ref="AR42" si="492">IF(OR($B37=$B43,AK42=0),0,AK41)</f>
        <v>0</v>
      </c>
      <c r="AS42" s="138">
        <f t="shared" ref="AS42" si="493">IF($B37=$B43,0,AL39)</f>
        <v>0</v>
      </c>
      <c r="AT42" s="176">
        <f t="shared" ref="AT42" si="494">IF($B31=$B37,IF(AV37+AV32&gt;0,1,0)+IF(AW37+AW32&gt;0,1,0)+IF(AX37+AX32&gt;0,1,0)+IF(AY37+AY32&gt;0,1,0)+IF(AZ37+AZ32&gt;0,1,0)+IF(BA37+BA32&gt;0,1,0)+IF(BB37+BB32&gt;0,1,0),AT38)</f>
        <v>0</v>
      </c>
      <c r="AU42" s="133">
        <f t="shared" ref="AU42" si="495">IF(OR($B37=$B43,AT42=0,(AU38-BA42+AY42)&lt;=0),0,(AU38-BA42+AY42)/AT42)</f>
        <v>0</v>
      </c>
      <c r="AV42" s="137">
        <f t="shared" ref="AV42" si="496">IF(AU42*(7-AT39)&lt;=0,0,AU42*(7-AT39))</f>
        <v>0</v>
      </c>
      <c r="AW42" s="311">
        <f t="shared" ref="AW42" si="497">ROUND(IF(OR(AU39-AU42*(7-AT39)+AZ42&lt;0,$B37=$B43,AU42&lt;=0,AU39=0),0,IF(AU39-AU42*(7-AT39)+AZ42&gt;BA42-AY42+AZ42,BA42-AY42+AZ42,AU39-AU42*(7-AT39)+AZ42)),1)</f>
        <v>0</v>
      </c>
      <c r="AX42" s="312"/>
      <c r="AY42" s="139">
        <f t="shared" ref="AY42" si="498">IF(OR($B37=$B43,AT38=0),0,IF($B37=$B31,AT37,$F37))</f>
        <v>0</v>
      </c>
      <c r="AZ42" s="30">
        <f t="shared" ref="AZ42" si="499">IF(OR($B37=$B43,AT42=0),0,$G39-$G38)</f>
        <v>0</v>
      </c>
      <c r="BA42" s="134">
        <f t="shared" ref="BA42" si="500">IF(OR($B37=$B43,AT42=0),0,AT41)</f>
        <v>0</v>
      </c>
      <c r="BB42" s="138">
        <f t="shared" ref="BB42" si="501">IF($B37=$B43,0,AU39)</f>
        <v>0</v>
      </c>
    </row>
    <row r="43" spans="1:54" ht="15.75" x14ac:dyDescent="0.2">
      <c r="A43" s="1">
        <f t="shared" ref="A43" si="502">IF(B43="","1. Niewypełnione",B43)</f>
        <v>0</v>
      </c>
      <c r="B43" s="320">
        <f>marzec!B43</f>
        <v>0</v>
      </c>
      <c r="C43" s="321">
        <f>marzec!C43</f>
        <v>0</v>
      </c>
      <c r="D43" s="321">
        <f>marzec!D43</f>
        <v>0</v>
      </c>
      <c r="E43" s="321">
        <f>marzec!E43</f>
        <v>0</v>
      </c>
      <c r="F43" s="177">
        <f>marzec!F43</f>
        <v>18</v>
      </c>
      <c r="G43" s="185">
        <f>marzec!G43</f>
        <v>18</v>
      </c>
      <c r="H43" s="177"/>
      <c r="I43" s="192">
        <f t="shared" ref="I43:I47" si="503">K43+T43+AC43+AL43+AU43</f>
        <v>0</v>
      </c>
      <c r="J43" s="186">
        <f t="shared" ref="J43" si="504">IF(OR($B43=$B49,J46=0),0,ROUND((K44+P48)/J46,0))</f>
        <v>0</v>
      </c>
      <c r="K43" s="51">
        <f t="shared" ref="K43:K44" si="505">SUM(L43:R43)</f>
        <v>0</v>
      </c>
      <c r="L43" s="52">
        <f>marzec!L43</f>
        <v>0</v>
      </c>
      <c r="M43" s="52">
        <f>marzec!M43</f>
        <v>0</v>
      </c>
      <c r="N43" s="52">
        <f>marzec!N43</f>
        <v>0</v>
      </c>
      <c r="O43" s="52">
        <f>marzec!O43</f>
        <v>0</v>
      </c>
      <c r="P43" s="53">
        <f>marzec!P43</f>
        <v>0</v>
      </c>
      <c r="Q43" s="54">
        <f>marzec!Q43</f>
        <v>0</v>
      </c>
      <c r="R43" s="55">
        <f>marzec!R43</f>
        <v>0</v>
      </c>
      <c r="S43" s="188">
        <f t="shared" ref="S43" si="506">IF(OR($B43=$B49,S46=0),0,ROUND((T44+Y48)/S46,0))</f>
        <v>0</v>
      </c>
      <c r="T43" s="51">
        <f t="shared" ref="T43:T44" si="507">SUM(U43:AA43)</f>
        <v>0</v>
      </c>
      <c r="U43" s="52">
        <f>marzec!U43</f>
        <v>0</v>
      </c>
      <c r="V43" s="52">
        <f>marzec!V43</f>
        <v>0</v>
      </c>
      <c r="W43" s="52">
        <f>marzec!W43</f>
        <v>0</v>
      </c>
      <c r="X43" s="52">
        <f>marzec!X43</f>
        <v>0</v>
      </c>
      <c r="Y43" s="53">
        <f>marzec!Y43</f>
        <v>0</v>
      </c>
      <c r="Z43" s="54">
        <f>marzec!Z43</f>
        <v>0</v>
      </c>
      <c r="AA43" s="55">
        <f>marzec!AA43</f>
        <v>0</v>
      </c>
      <c r="AB43" s="188">
        <f t="shared" ref="AB43" si="508">IF(OR($B43=$B49,AB46=0),0,ROUND((AC44+AH48)/AB46,0))</f>
        <v>0</v>
      </c>
      <c r="AC43" s="51">
        <f t="shared" ref="AC43:AC44" si="509">SUM(AD43:AJ43)</f>
        <v>0</v>
      </c>
      <c r="AD43" s="52">
        <f>marzec!AD43</f>
        <v>0</v>
      </c>
      <c r="AE43" s="52">
        <f>marzec!AE43</f>
        <v>0</v>
      </c>
      <c r="AF43" s="52">
        <f>marzec!AF43</f>
        <v>0</v>
      </c>
      <c r="AG43" s="52">
        <f>marzec!AG43</f>
        <v>0</v>
      </c>
      <c r="AH43" s="53">
        <f>marzec!AH43</f>
        <v>0</v>
      </c>
      <c r="AI43" s="54">
        <f>marzec!AI43</f>
        <v>0</v>
      </c>
      <c r="AJ43" s="55">
        <f>marzec!AJ43</f>
        <v>0</v>
      </c>
      <c r="AK43" s="188">
        <f t="shared" ref="AK43" si="510">IF(OR($B43=$B49,AK46=0),0,ROUND((AL44+AQ48)/AK46,0))</f>
        <v>0</v>
      </c>
      <c r="AL43" s="51">
        <f t="shared" ref="AL43:AL44" si="511">SUM(AM43:AS43)</f>
        <v>0</v>
      </c>
      <c r="AM43" s="52">
        <f>marzec!AM43</f>
        <v>0</v>
      </c>
      <c r="AN43" s="52">
        <f>marzec!AN43</f>
        <v>0</v>
      </c>
      <c r="AO43" s="52">
        <f>marzec!AO43</f>
        <v>0</v>
      </c>
      <c r="AP43" s="52">
        <f>marzec!AP43</f>
        <v>0</v>
      </c>
      <c r="AQ43" s="53">
        <f>marzec!AQ43</f>
        <v>0</v>
      </c>
      <c r="AR43" s="54">
        <f>marzec!AR43</f>
        <v>0</v>
      </c>
      <c r="AS43" s="55">
        <f>marzec!AS43</f>
        <v>0</v>
      </c>
      <c r="AT43" s="188">
        <f t="shared" ref="AT43" si="512">IF(OR($B43=$B49,AT46=0),0,ROUND((AU44+AZ48)/AT46,0))</f>
        <v>0</v>
      </c>
      <c r="AU43" s="51">
        <f t="shared" ref="AU43:AU44" si="513">SUM(AV43:BB43)</f>
        <v>0</v>
      </c>
      <c r="AV43" s="52">
        <f t="shared" ref="AV43" si="514">IF(SUM($AM$9:$AS$9)=SUM($AV$9:$BB$9),AM43,IF(AND(SUM($AV$9:$BB$9)&gt;42,SUM($AV$9:$BB$9)&lt;49),AM43,0))</f>
        <v>0</v>
      </c>
      <c r="AW43" s="52">
        <f t="shared" ref="AW43" si="515">IF(SUM($AM$9:$AS$9)=SUM($AV$9:$BB$9),AN43,IF(AND(SUM($AV$9:$BB$9)&gt;42,SUM($AV$9:$BB$9)&lt;49),AN43,0))</f>
        <v>0</v>
      </c>
      <c r="AX43" s="52">
        <f t="shared" ref="AX43" si="516">IF(SUM($AM$9:$AS$9)=SUM($AV$9:$BB$9),AO43,IF(AND(SUM($AV$9:$BB$9)&gt;42,SUM($AV$9:$BB$9)&lt;49),AO43,0))</f>
        <v>0</v>
      </c>
      <c r="AY43" s="52">
        <f t="shared" ref="AY43" si="517">IF(SUM($AM$9:$AS$9)=SUM($AV$9:$BB$9),AP43,IF(AND(SUM($AV$9:$BB$9)&gt;42,SUM($AV$9:$BB$9)&lt;49),AP43,0))</f>
        <v>0</v>
      </c>
      <c r="AZ43" s="53">
        <f t="shared" ref="AZ43" si="518">IF(SUM($AM$9:$AS$9)=SUM($AV$9:$BB$9),AQ43,IF(AND(SUM($AV$9:$BB$9)&gt;42,SUM($AV$9:$BB$9)&lt;49),AQ43,0))</f>
        <v>0</v>
      </c>
      <c r="BA43" s="54">
        <f t="shared" ref="BA43" si="519">IF(SUM($AM$9:$AS$9)=SUM($AV$9:$BB$9),AR43,IF(AND(SUM($AV$9:$BB$9)&gt;42,SUM($AV$9:$BB$9)&lt;49),AR43,0))</f>
        <v>0</v>
      </c>
      <c r="BB43" s="55">
        <f t="shared" ref="BB43" si="520">IF(SUM($AM$9:$AS$9)=SUM($AV$9:$BB$9),AS43,IF(AND(SUM($AV$9:$BB$9)&gt;42,SUM($AV$9:$BB$9)&lt;49),AS43,0))</f>
        <v>0</v>
      </c>
    </row>
    <row r="44" spans="1:54" ht="12.75" hidden="1" customHeight="1" x14ac:dyDescent="0.2">
      <c r="B44" s="93"/>
      <c r="C44" s="94"/>
      <c r="D44" s="95"/>
      <c r="E44" s="115"/>
      <c r="F44" s="140" t="b">
        <f t="shared" ref="F44" si="521">IF($B37=$B43,OR(F38,G43&lt;F43),G43&lt;F43)</f>
        <v>0</v>
      </c>
      <c r="G44" s="189">
        <f t="shared" ref="G44" si="522">IF(AND($B37=$B43,$B37&lt;&gt;"",$B37&lt;&gt;0),G43+G38,G43)</f>
        <v>18</v>
      </c>
      <c r="H44" s="120"/>
      <c r="I44" s="165">
        <f t="shared" si="503"/>
        <v>0</v>
      </c>
      <c r="J44" s="194">
        <f t="shared" ref="J44" si="523">7-COUNTIF(L43:R43,0)-COUNTIF(L43:R43,"")</f>
        <v>0</v>
      </c>
      <c r="K44" s="22">
        <f t="shared" si="505"/>
        <v>0</v>
      </c>
      <c r="L44" s="35">
        <f t="shared" ref="L44:R44" si="524">IF($B37=$B43,L43+L38,L43)</f>
        <v>0</v>
      </c>
      <c r="M44" s="35">
        <f t="shared" si="524"/>
        <v>0</v>
      </c>
      <c r="N44" s="35">
        <f t="shared" si="524"/>
        <v>0</v>
      </c>
      <c r="O44" s="35">
        <f t="shared" si="524"/>
        <v>0</v>
      </c>
      <c r="P44" s="36">
        <f t="shared" si="524"/>
        <v>0</v>
      </c>
      <c r="Q44" s="37">
        <f t="shared" si="524"/>
        <v>0</v>
      </c>
      <c r="R44" s="38">
        <f t="shared" si="524"/>
        <v>0</v>
      </c>
      <c r="S44" s="194">
        <f t="shared" ref="S44" si="525">7-COUNTIF(U43:AA43,0)-COUNTIF(U43:AA43,"")</f>
        <v>0</v>
      </c>
      <c r="T44" s="22">
        <f t="shared" si="507"/>
        <v>0</v>
      </c>
      <c r="U44" s="35">
        <f t="shared" ref="U44:AA44" si="526">IF($B37=$B43,U43+U38,U43)</f>
        <v>0</v>
      </c>
      <c r="V44" s="35">
        <f t="shared" si="526"/>
        <v>0</v>
      </c>
      <c r="W44" s="35">
        <f t="shared" si="526"/>
        <v>0</v>
      </c>
      <c r="X44" s="35">
        <f t="shared" si="526"/>
        <v>0</v>
      </c>
      <c r="Y44" s="36">
        <f t="shared" si="526"/>
        <v>0</v>
      </c>
      <c r="Z44" s="37">
        <f t="shared" si="526"/>
        <v>0</v>
      </c>
      <c r="AA44" s="38">
        <f t="shared" si="526"/>
        <v>0</v>
      </c>
      <c r="AB44" s="194">
        <f t="shared" ref="AB44" si="527">7-COUNTIF(AD43:AJ43,0)-COUNTIF(AD43:AJ43,"")</f>
        <v>0</v>
      </c>
      <c r="AC44" s="22">
        <f t="shared" si="509"/>
        <v>0</v>
      </c>
      <c r="AD44" s="35">
        <f t="shared" ref="AD44:AJ44" si="528">IF($B37=$B43,AD43+AD38,AD43)</f>
        <v>0</v>
      </c>
      <c r="AE44" s="35">
        <f t="shared" si="528"/>
        <v>0</v>
      </c>
      <c r="AF44" s="35">
        <f t="shared" si="528"/>
        <v>0</v>
      </c>
      <c r="AG44" s="35">
        <f t="shared" si="528"/>
        <v>0</v>
      </c>
      <c r="AH44" s="36">
        <f t="shared" si="528"/>
        <v>0</v>
      </c>
      <c r="AI44" s="37">
        <f t="shared" si="528"/>
        <v>0</v>
      </c>
      <c r="AJ44" s="38">
        <f t="shared" si="528"/>
        <v>0</v>
      </c>
      <c r="AK44" s="194">
        <f t="shared" ref="AK44" si="529">7-COUNTIF(AM43:AS43,0)-COUNTIF(AM43:AS43,"")</f>
        <v>0</v>
      </c>
      <c r="AL44" s="22">
        <f t="shared" si="511"/>
        <v>0</v>
      </c>
      <c r="AM44" s="35">
        <f t="shared" ref="AM44:AS44" si="530">IF($B37=$B43,AM43+AM38,AM43)</f>
        <v>0</v>
      </c>
      <c r="AN44" s="35">
        <f t="shared" si="530"/>
        <v>0</v>
      </c>
      <c r="AO44" s="35">
        <f t="shared" si="530"/>
        <v>0</v>
      </c>
      <c r="AP44" s="35">
        <f t="shared" si="530"/>
        <v>0</v>
      </c>
      <c r="AQ44" s="36">
        <f t="shared" si="530"/>
        <v>0</v>
      </c>
      <c r="AR44" s="37">
        <f t="shared" si="530"/>
        <v>0</v>
      </c>
      <c r="AS44" s="38">
        <f t="shared" si="530"/>
        <v>0</v>
      </c>
      <c r="AT44" s="194">
        <f t="shared" ref="AT44" si="531">7-COUNTIF(AV43:BB43,0)-COUNTIF(AV43:BB43,"")</f>
        <v>0</v>
      </c>
      <c r="AU44" s="22">
        <f t="shared" si="513"/>
        <v>0</v>
      </c>
      <c r="AV44" s="35">
        <f t="shared" ref="AV44:BB44" si="532">IF($B37=$B43,AV43+AV38,AV43)</f>
        <v>0</v>
      </c>
      <c r="AW44" s="35">
        <f t="shared" si="532"/>
        <v>0</v>
      </c>
      <c r="AX44" s="35">
        <f t="shared" si="532"/>
        <v>0</v>
      </c>
      <c r="AY44" s="35">
        <f t="shared" si="532"/>
        <v>0</v>
      </c>
      <c r="AZ44" s="36">
        <f t="shared" si="532"/>
        <v>0</v>
      </c>
      <c r="BA44" s="37">
        <f t="shared" si="532"/>
        <v>0</v>
      </c>
      <c r="BB44" s="38">
        <f t="shared" si="532"/>
        <v>0</v>
      </c>
    </row>
    <row r="45" spans="1:54" ht="15" hidden="1" customHeight="1" x14ac:dyDescent="0.2">
      <c r="B45" s="116"/>
      <c r="C45" s="117"/>
      <c r="D45" s="118"/>
      <c r="E45" s="119"/>
      <c r="F45" s="92"/>
      <c r="G45" s="190">
        <f t="shared" ref="G45" si="533">IF(AND($B37=$B43,$B37&lt;&gt;"",$B37&lt;&gt;0),F43+G39,F43)</f>
        <v>18</v>
      </c>
      <c r="H45" s="121"/>
      <c r="I45" s="165">
        <f t="shared" si="503"/>
        <v>0</v>
      </c>
      <c r="J45" s="195">
        <f t="shared" ref="J45" si="534">IF($B43=$B37,COUNTIF(L45:R45,0),COUNTIF(L46:R46,0)+COUNTIF(L46:R46,""))</f>
        <v>7</v>
      </c>
      <c r="K45" s="39">
        <f t="shared" ref="K45:R45" si="535">IF($B37=$B43,K46+K39,K46)</f>
        <v>0</v>
      </c>
      <c r="L45" s="40">
        <f t="shared" si="535"/>
        <v>0</v>
      </c>
      <c r="M45" s="40">
        <f t="shared" si="535"/>
        <v>0</v>
      </c>
      <c r="N45" s="40">
        <f t="shared" si="535"/>
        <v>0</v>
      </c>
      <c r="O45" s="40">
        <f t="shared" si="535"/>
        <v>0</v>
      </c>
      <c r="P45" s="41">
        <f t="shared" si="535"/>
        <v>0</v>
      </c>
      <c r="Q45" s="42">
        <f t="shared" si="535"/>
        <v>0</v>
      </c>
      <c r="R45" s="43">
        <f t="shared" si="535"/>
        <v>0</v>
      </c>
      <c r="S45" s="195">
        <f t="shared" ref="S45" si="536">IF($B43=$B37,COUNTIF(U45:AA45,0),COUNTIF(U46:AA46,0)+COUNTIF(U46:AA46,""))</f>
        <v>7</v>
      </c>
      <c r="T45" s="39">
        <f t="shared" ref="T45:AA45" si="537">IF($B37=$B43,T46+T39,T46)</f>
        <v>0</v>
      </c>
      <c r="U45" s="40">
        <f t="shared" si="537"/>
        <v>0</v>
      </c>
      <c r="V45" s="40">
        <f t="shared" si="537"/>
        <v>0</v>
      </c>
      <c r="W45" s="40">
        <f t="shared" si="537"/>
        <v>0</v>
      </c>
      <c r="X45" s="40">
        <f t="shared" si="537"/>
        <v>0</v>
      </c>
      <c r="Y45" s="41">
        <f t="shared" si="537"/>
        <v>0</v>
      </c>
      <c r="Z45" s="42">
        <f t="shared" si="537"/>
        <v>0</v>
      </c>
      <c r="AA45" s="43">
        <f t="shared" si="537"/>
        <v>0</v>
      </c>
      <c r="AB45" s="195">
        <f t="shared" ref="AB45" si="538">IF($B43=$B37,COUNTIF(AD45:AJ45,0),COUNTIF(AD46:AJ46,0)+COUNTIF(AD46:AJ46,""))</f>
        <v>7</v>
      </c>
      <c r="AC45" s="39">
        <f t="shared" ref="AC45:AJ45" si="539">IF($B37=$B43,AC46+AC39,AC46)</f>
        <v>0</v>
      </c>
      <c r="AD45" s="40">
        <f t="shared" si="539"/>
        <v>0</v>
      </c>
      <c r="AE45" s="40">
        <f t="shared" si="539"/>
        <v>0</v>
      </c>
      <c r="AF45" s="40">
        <f t="shared" si="539"/>
        <v>0</v>
      </c>
      <c r="AG45" s="40">
        <f t="shared" si="539"/>
        <v>0</v>
      </c>
      <c r="AH45" s="41">
        <f t="shared" si="539"/>
        <v>0</v>
      </c>
      <c r="AI45" s="42">
        <f t="shared" si="539"/>
        <v>0</v>
      </c>
      <c r="AJ45" s="43">
        <f t="shared" si="539"/>
        <v>0</v>
      </c>
      <c r="AK45" s="195">
        <f t="shared" ref="AK45" si="540">IF($B43=$B37,COUNTIF(AM45:AS45,0),COUNTIF(AM46:AS46,0)+COUNTIF(AM46:AS46,""))</f>
        <v>7</v>
      </c>
      <c r="AL45" s="39">
        <f t="shared" ref="AL45:AS45" si="541">IF($B37=$B43,AL46+AL39,AL46)</f>
        <v>0</v>
      </c>
      <c r="AM45" s="40">
        <f t="shared" si="541"/>
        <v>0</v>
      </c>
      <c r="AN45" s="40">
        <f t="shared" si="541"/>
        <v>0</v>
      </c>
      <c r="AO45" s="40">
        <f t="shared" si="541"/>
        <v>0</v>
      </c>
      <c r="AP45" s="40">
        <f t="shared" si="541"/>
        <v>0</v>
      </c>
      <c r="AQ45" s="41">
        <f t="shared" si="541"/>
        <v>0</v>
      </c>
      <c r="AR45" s="42">
        <f t="shared" si="541"/>
        <v>0</v>
      </c>
      <c r="AS45" s="43">
        <f t="shared" si="541"/>
        <v>0</v>
      </c>
      <c r="AT45" s="195">
        <f t="shared" ref="AT45" si="542">IF($B43=$B37,COUNTIF(AV45:BB45,0),COUNTIF(AV46:BB46,0)+COUNTIF(AV46:BB46,""))</f>
        <v>7</v>
      </c>
      <c r="AU45" s="39">
        <f t="shared" ref="AU45:BB45" si="543">IF($B37=$B43,AU46+AU39,AU46)</f>
        <v>0</v>
      </c>
      <c r="AV45" s="40">
        <f t="shared" si="543"/>
        <v>0</v>
      </c>
      <c r="AW45" s="40">
        <f t="shared" si="543"/>
        <v>0</v>
      </c>
      <c r="AX45" s="40">
        <f t="shared" si="543"/>
        <v>0</v>
      </c>
      <c r="AY45" s="40">
        <f t="shared" si="543"/>
        <v>0</v>
      </c>
      <c r="AZ45" s="41">
        <f t="shared" si="543"/>
        <v>0</v>
      </c>
      <c r="BA45" s="42">
        <f t="shared" si="543"/>
        <v>0</v>
      </c>
      <c r="BB45" s="43">
        <f t="shared" si="543"/>
        <v>0</v>
      </c>
    </row>
    <row r="46" spans="1:54" ht="15.75" customHeight="1" x14ac:dyDescent="0.2">
      <c r="A46" s="1">
        <f t="shared" ref="A46" si="544">A43</f>
        <v>0</v>
      </c>
      <c r="B46" s="313">
        <f t="shared" ref="B46" si="545">B40+1</f>
        <v>5</v>
      </c>
      <c r="C46" s="314"/>
      <c r="D46" s="314"/>
      <c r="E46" s="314"/>
      <c r="F46" s="31"/>
      <c r="G46" s="183"/>
      <c r="H46" s="122">
        <f t="shared" ref="H46" si="546">5-COUNTIF(AU43,0)-COUNTIF(AL43,0)-COUNTIF(AC43,0)-COUNTIF(T43,0)-COUNTIF(K43,0)</f>
        <v>0</v>
      </c>
      <c r="I46" s="165">
        <f t="shared" si="503"/>
        <v>0</v>
      </c>
      <c r="J46" s="187">
        <f t="shared" ref="J46" si="547">IF($B43=$B37,J40+IF($F43&lt;&gt;$G43,(K43+$G45-$G44)/$F43,K43/$F43),IF($F43&lt;&gt;G43,(K43+$G45-$G44)/$F43,K43/$F43))</f>
        <v>0</v>
      </c>
      <c r="K46" s="7">
        <f t="shared" ref="K46:K47" si="548">SUM(L46:R46)</f>
        <v>0</v>
      </c>
      <c r="L46" s="26">
        <f t="shared" ref="L46:R46" si="549">L43</f>
        <v>0</v>
      </c>
      <c r="M46" s="26">
        <f t="shared" si="549"/>
        <v>0</v>
      </c>
      <c r="N46" s="26">
        <f t="shared" si="549"/>
        <v>0</v>
      </c>
      <c r="O46" s="26">
        <f t="shared" si="549"/>
        <v>0</v>
      </c>
      <c r="P46" s="26">
        <f t="shared" si="549"/>
        <v>0</v>
      </c>
      <c r="Q46" s="29">
        <f t="shared" si="549"/>
        <v>0</v>
      </c>
      <c r="R46" s="23">
        <f t="shared" si="549"/>
        <v>0</v>
      </c>
      <c r="S46" s="187">
        <f t="shared" ref="S46" si="550">IF($B43=$B37,S40+IF($F43&lt;&gt;$G43,(T43+$G45-$G44)/$F43,T43/$F43),IF($F43&lt;&gt;P43,(T43+$G45-$G44)/$F43,T43/$F43))</f>
        <v>0</v>
      </c>
      <c r="T46" s="7">
        <f t="shared" ref="T46:T47" si="551">SUM(U46:AA46)</f>
        <v>0</v>
      </c>
      <c r="U46" s="26">
        <f t="shared" ref="U46:AA46" si="552">U43</f>
        <v>0</v>
      </c>
      <c r="V46" s="26">
        <f t="shared" si="552"/>
        <v>0</v>
      </c>
      <c r="W46" s="26">
        <f t="shared" si="552"/>
        <v>0</v>
      </c>
      <c r="X46" s="26">
        <f t="shared" si="552"/>
        <v>0</v>
      </c>
      <c r="Y46" s="113">
        <f t="shared" si="552"/>
        <v>0</v>
      </c>
      <c r="Z46" s="29">
        <f t="shared" si="552"/>
        <v>0</v>
      </c>
      <c r="AA46" s="23">
        <f t="shared" si="552"/>
        <v>0</v>
      </c>
      <c r="AB46" s="187">
        <f t="shared" ref="AB46" si="553">IF($B43=$B37,AB40+IF($F43&lt;&gt;$G43,(AC43+$G45-$G44)/$F43,AC43/$F43),IF($F43&lt;&gt;Y43,(AC43+$G45-$G44)/$F43,AC43/$F43))</f>
        <v>0</v>
      </c>
      <c r="AC46" s="7">
        <f t="shared" ref="AC46:AC47" si="554">SUM(AD46:AJ46)</f>
        <v>0</v>
      </c>
      <c r="AD46" s="26">
        <f t="shared" ref="AD46:AJ46" si="555">AD43</f>
        <v>0</v>
      </c>
      <c r="AE46" s="26">
        <f t="shared" si="555"/>
        <v>0</v>
      </c>
      <c r="AF46" s="26">
        <f t="shared" si="555"/>
        <v>0</v>
      </c>
      <c r="AG46" s="26">
        <f t="shared" si="555"/>
        <v>0</v>
      </c>
      <c r="AH46" s="113">
        <f t="shared" si="555"/>
        <v>0</v>
      </c>
      <c r="AI46" s="29">
        <f t="shared" si="555"/>
        <v>0</v>
      </c>
      <c r="AJ46" s="23">
        <f t="shared" si="555"/>
        <v>0</v>
      </c>
      <c r="AK46" s="187">
        <f t="shared" ref="AK46" si="556">IF($B43=$B37,AK40+IF($F43&lt;&gt;$G43,(AL43+$G45-$G44)/$F43,AL43/$F43),IF($F43&lt;&gt;AH43,(AL43+$G45-$G44)/$F43,AL43/$F43))</f>
        <v>0</v>
      </c>
      <c r="AL46" s="7">
        <f t="shared" ref="AL46:AL47" si="557">SUM(AM46:AS46)</f>
        <v>0</v>
      </c>
      <c r="AM46" s="26">
        <f t="shared" ref="AM46:AS46" si="558">AM43</f>
        <v>0</v>
      </c>
      <c r="AN46" s="26">
        <f t="shared" si="558"/>
        <v>0</v>
      </c>
      <c r="AO46" s="26">
        <f t="shared" si="558"/>
        <v>0</v>
      </c>
      <c r="AP46" s="26">
        <f t="shared" si="558"/>
        <v>0</v>
      </c>
      <c r="AQ46" s="113">
        <f t="shared" si="558"/>
        <v>0</v>
      </c>
      <c r="AR46" s="29">
        <f t="shared" si="558"/>
        <v>0</v>
      </c>
      <c r="AS46" s="23">
        <f t="shared" si="558"/>
        <v>0</v>
      </c>
      <c r="AT46" s="187">
        <f t="shared" ref="AT46" si="559">IF($B43=$B37,AT40+IF($F43&lt;&gt;$G43,(AU43+$G45-$G44)/$F43,AU43/$F43),IF($F43&lt;&gt;AQ43,(AU43+$G45-$G44)/$F43,AU43/$F43))</f>
        <v>0</v>
      </c>
      <c r="AU46" s="7">
        <f t="shared" ref="AU46:AU47" si="560">SUM(AV46:BB46)</f>
        <v>0</v>
      </c>
      <c r="AV46" s="6">
        <f t="shared" ref="AV46" si="561">IF(SUM($AM$9:$AS$9)=SUM($AV$9:$BB$9),AV43,IF(AND(SUM($AV$9:$BB$9)&gt;42,SUM($AV$9:$BB$9)&lt;49),AV43,0))</f>
        <v>0</v>
      </c>
      <c r="AW46" s="6">
        <f t="shared" ref="AW46:BB46" si="562">IF(SUM($AM$9:$AS$9)=SUM($AV$9:$BB$9),AW43,IF(AND(SUM($AV$9:$BB$9)&gt;42,SUM($AV$9:$BB$9)&lt;49),AW43,0))</f>
        <v>0</v>
      </c>
      <c r="AX46" s="6">
        <f t="shared" si="562"/>
        <v>0</v>
      </c>
      <c r="AY46" s="6">
        <f t="shared" si="562"/>
        <v>0</v>
      </c>
      <c r="AZ46" s="26">
        <f t="shared" si="562"/>
        <v>0</v>
      </c>
      <c r="BA46" s="29">
        <f t="shared" si="562"/>
        <v>0</v>
      </c>
      <c r="BB46" s="23">
        <f t="shared" si="562"/>
        <v>0</v>
      </c>
    </row>
    <row r="47" spans="1:54" ht="15.75" customHeight="1" x14ac:dyDescent="0.2">
      <c r="A47" s="1">
        <f t="shared" ref="A47:A48" si="563">A46</f>
        <v>0</v>
      </c>
      <c r="B47" s="313"/>
      <c r="C47" s="314"/>
      <c r="D47" s="314"/>
      <c r="E47" s="314"/>
      <c r="F47" s="31"/>
      <c r="G47" s="183"/>
      <c r="H47" s="123">
        <f t="shared" ref="H47" si="564">IF($B43=$B37,H41+F47,$F47)</f>
        <v>0</v>
      </c>
      <c r="I47" s="165">
        <f t="shared" si="503"/>
        <v>0</v>
      </c>
      <c r="J47" s="141">
        <f t="shared" ref="J47" si="565">IF($H46=0,0,IF($B37=$B43,IF($H48&gt;0,$H48+J41,K43+J41),IF($H48&gt;0,$H48,K43)))</f>
        <v>0</v>
      </c>
      <c r="K47" s="7">
        <f t="shared" si="548"/>
        <v>0</v>
      </c>
      <c r="L47" s="6"/>
      <c r="M47" s="6"/>
      <c r="N47" s="6"/>
      <c r="O47" s="6"/>
      <c r="P47" s="26"/>
      <c r="Q47" s="29"/>
      <c r="R47" s="23"/>
      <c r="S47" s="141">
        <f t="shared" ref="S47" si="566">IF($H46=0,0,IF($B37=$B43,IF($H48&gt;0,$H48+S41,T43+S41),IF($H48&gt;0,$H48,T43)))</f>
        <v>0</v>
      </c>
      <c r="T47" s="7">
        <f t="shared" si="551"/>
        <v>0</v>
      </c>
      <c r="U47" s="6"/>
      <c r="V47" s="6"/>
      <c r="W47" s="6"/>
      <c r="X47" s="6"/>
      <c r="Y47" s="26"/>
      <c r="Z47" s="29"/>
      <c r="AA47" s="23"/>
      <c r="AB47" s="141">
        <f t="shared" ref="AB47" si="567">IF($H46=0,0,IF($B37=$B43,IF($H48&gt;0,$H48+AB41,AC43+AB41),IF($H48&gt;0,$H48,AC43)))</f>
        <v>0</v>
      </c>
      <c r="AC47" s="7">
        <f t="shared" si="554"/>
        <v>0</v>
      </c>
      <c r="AD47" s="6"/>
      <c r="AE47" s="6"/>
      <c r="AF47" s="6"/>
      <c r="AG47" s="6"/>
      <c r="AH47" s="26"/>
      <c r="AI47" s="29"/>
      <c r="AJ47" s="23"/>
      <c r="AK47" s="141">
        <f t="shared" ref="AK47" si="568">IF($H46=0,0,IF($B37=$B43,IF($H48&gt;0,$H48+AK41,AL43+AK41),IF($H48&gt;0,$H48,AL43)))</f>
        <v>0</v>
      </c>
      <c r="AL47" s="7">
        <f t="shared" si="557"/>
        <v>0</v>
      </c>
      <c r="AM47" s="6"/>
      <c r="AN47" s="6"/>
      <c r="AO47" s="6"/>
      <c r="AP47" s="6"/>
      <c r="AQ47" s="26"/>
      <c r="AR47" s="29"/>
      <c r="AS47" s="23"/>
      <c r="AT47" s="141">
        <f t="shared" ref="AT47" si="569">IF($H46=0,0,IF($B37=$B43,IF($H48&gt;0,$H48+AT41,AU43+AT41),IF($H48&gt;0,$H48,AU43)))</f>
        <v>0</v>
      </c>
      <c r="AU47" s="7">
        <f t="shared" si="560"/>
        <v>0</v>
      </c>
      <c r="AV47" s="6"/>
      <c r="AW47" s="6"/>
      <c r="AX47" s="6"/>
      <c r="AY47" s="6"/>
      <c r="AZ47" s="26"/>
      <c r="BA47" s="29"/>
      <c r="BB47" s="23"/>
    </row>
    <row r="48" spans="1:54" ht="18.75" customHeight="1" thickBot="1" x14ac:dyDescent="0.25">
      <c r="A48" s="1">
        <f t="shared" si="563"/>
        <v>0</v>
      </c>
      <c r="B48" s="323" t="str">
        <f>IF(B43="",Wydruk!$AE$6,IF(J44=0,Wydruk!$AE$7,IF(AND(G44&lt;G45,B43&lt;&gt;$B49),Wydruk!$AE$13,IF(AND($B43=$B37,$B43&lt;&gt;$B49),IF(OR(OR(J48&lt;4,J48&gt;5),OR(S48&lt;4,S48&gt;5),OR(AB48&lt;4,AB48&gt;5),OR(AK48&lt;4,AK48&gt;5),OR(AND(AT48&lt;4,AT48&gt;0),AT48&gt;5)),Wydruk!$AE$8,Wydruk!$AE$9),IF($B43=$B49,IF($F47&lt;&gt;0,Wydruk!$AE$12,Wydruk!$AE$10),IF(OR(OR(J44&lt;4,J44&gt;5),OR(S44&lt;4,S44&gt;5),OR(AB44&lt;4,AB44&gt;5),OR(AK44&lt;4,AK44&gt;5),OR(AND(AT44&lt;4,AT44&gt;0),AT44&gt;5)),Wydruk!$AE$8,Wydruk!$AE$11))))))</f>
        <v>Uzupełnij liczby godzin tygodniowego planu</v>
      </c>
      <c r="C48" s="324"/>
      <c r="D48" s="324"/>
      <c r="E48" s="324"/>
      <c r="F48" s="173">
        <f>marzec!F48</f>
        <v>0</v>
      </c>
      <c r="G48" s="184">
        <f>marzec!G48</f>
        <v>0</v>
      </c>
      <c r="H48" s="191">
        <f t="shared" ref="H48" si="570">IF(OR($G48=0,$F48=0,$G48="",$F48=""),0,$G48/$F48)</f>
        <v>0</v>
      </c>
      <c r="I48" s="193"/>
      <c r="J48" s="176">
        <f t="shared" ref="J48" si="571">IF($B37=$B43,IF(L43+L38&gt;0,1,0)+IF(M43+M38&gt;0,1,0)+IF(N43+N38&gt;0,1,0)+IF(O43+O38&gt;0,1,0)+IF(P43+P38&gt;0,1,0)+IF(Q43+Q38&gt;0,1,0)+IF(R43+R38&gt;0,1,0),J44)</f>
        <v>0</v>
      </c>
      <c r="K48" s="133">
        <f t="shared" ref="K48" si="572">IF(OR($B43=$B49,J48=0,(K44-Q48+O48)&lt;=0),0,(K44-Q48+O48)/J48)</f>
        <v>0</v>
      </c>
      <c r="L48" s="137">
        <f t="shared" ref="L48" si="573">IF(K48*(7-J45)&lt;=0,0,K48*(7-J45))</f>
        <v>0</v>
      </c>
      <c r="M48" s="311">
        <f t="shared" ref="M48" si="574">ROUND(IF(OR(K45-K48*(7-J45)+P48&lt;0,$B43=$B49,K48&lt;=0,K45=0),0,IF(K45-K48*(7-J45)+P48&gt;Q48-O48+P48,Q48-O48+P48,K45-K48*(7-J45)+P48)),1)</f>
        <v>0</v>
      </c>
      <c r="N48" s="312"/>
      <c r="O48" s="139">
        <f t="shared" ref="O48" si="575">IF(OR($B43=$B49,J44=0),0,IF($B43=$B37,J43,$F43))</f>
        <v>0</v>
      </c>
      <c r="P48" s="30">
        <f t="shared" ref="P48" si="576">IF(OR($B43=$B49,J48=0),0,$G45-$G44)</f>
        <v>0</v>
      </c>
      <c r="Q48" s="134">
        <f t="shared" ref="Q48" si="577">IF(OR($B43=$B49,J48=0),0,J47)</f>
        <v>0</v>
      </c>
      <c r="R48" s="138">
        <f t="shared" ref="R48" si="578">IF($B43=$B49,0,K45)</f>
        <v>0</v>
      </c>
      <c r="S48" s="176">
        <f t="shared" ref="S48" si="579">IF($B37=$B43,IF(U43+U38&gt;0,1,0)+IF(V43+V38&gt;0,1,0)+IF(W43+W38&gt;0,1,0)+IF(X43+X38&gt;0,1,0)+IF(Y43+Y38&gt;0,1,0)+IF(Z43+Z38&gt;0,1,0)+IF(AA43+AA38&gt;0,1,0),S44)</f>
        <v>0</v>
      </c>
      <c r="T48" s="133">
        <f t="shared" ref="T48" si="580">IF(OR($B43=$B49,S48=0,(T44-Z48+X48)&lt;=0),0,(T44-Z48+X48)/S48)</f>
        <v>0</v>
      </c>
      <c r="U48" s="137">
        <f t="shared" ref="U48" si="581">IF(T48*(7-S45)&lt;=0,0,T48*(7-S45))</f>
        <v>0</v>
      </c>
      <c r="V48" s="311">
        <f t="shared" ref="V48" si="582">ROUND(IF(OR(T45-T48*(7-S45)+Y48&lt;0,$B43=$B49,T48&lt;=0,T45=0),0,IF(T45-T48*(7-S45)+Y48&gt;Z48-X48+Y48,Z48-X48+Y48,T45-T48*(7-S45)+Y48)),1)</f>
        <v>0</v>
      </c>
      <c r="W48" s="312"/>
      <c r="X48" s="139">
        <f t="shared" ref="X48" si="583">IF(OR($B43=$B49,S44=0),0,IF($B43=$B37,S43,$F43))</f>
        <v>0</v>
      </c>
      <c r="Y48" s="30">
        <f t="shared" ref="Y48" si="584">IF(OR($B43=$B49,S48=0),0,$G45-$G44)</f>
        <v>0</v>
      </c>
      <c r="Z48" s="134">
        <f t="shared" ref="Z48" si="585">IF(OR($B43=$B49,S48=0),0,S47)</f>
        <v>0</v>
      </c>
      <c r="AA48" s="138">
        <f t="shared" ref="AA48" si="586">IF($B43=$B49,0,T45)</f>
        <v>0</v>
      </c>
      <c r="AB48" s="176">
        <f t="shared" ref="AB48" si="587">IF($B37=$B43,IF(AD43+AD38&gt;0,1,0)+IF(AE43+AE38&gt;0,1,0)+IF(AF43+AF38&gt;0,1,0)+IF(AG43+AG38&gt;0,1,0)+IF(AH43+AH38&gt;0,1,0)+IF(AI43+AI38&gt;0,1,0)+IF(AJ43+AJ38&gt;0,1,0),AB44)</f>
        <v>0</v>
      </c>
      <c r="AC48" s="133">
        <f t="shared" ref="AC48" si="588">IF(OR($B43=$B49,AB48=0,(AC44-AI48+AG48)&lt;=0),0,(AC44-AI48+AG48)/AB48)</f>
        <v>0</v>
      </c>
      <c r="AD48" s="137">
        <f t="shared" ref="AD48" si="589">IF(AC48*(7-AB45)&lt;=0,0,AC48*(7-AB45))</f>
        <v>0</v>
      </c>
      <c r="AE48" s="311">
        <f t="shared" ref="AE48" si="590">ROUND(IF(OR(AC45-AC48*(7-AB45)+AH48&lt;0,$B43=$B49,AC48&lt;=0,AC45=0),0,IF(AC45-AC48*(7-AB45)+AH48&gt;AI48-AG48+AH48,AI48-AG48+AH48,AC45-AC48*(7-AB45)+AH48)),1)</f>
        <v>0</v>
      </c>
      <c r="AF48" s="312"/>
      <c r="AG48" s="139">
        <f t="shared" ref="AG48" si="591">IF(OR($B43=$B49,AB44=0),0,IF($B43=$B37,AB43,$F43))</f>
        <v>0</v>
      </c>
      <c r="AH48" s="30">
        <f t="shared" ref="AH48" si="592">IF(OR($B43=$B49,AB48=0),0,$G45-$G44)</f>
        <v>0</v>
      </c>
      <c r="AI48" s="134">
        <f t="shared" ref="AI48" si="593">IF(OR($B43=$B49,AB48=0),0,AB47)</f>
        <v>0</v>
      </c>
      <c r="AJ48" s="138">
        <f t="shared" ref="AJ48" si="594">IF($B43=$B49,0,AC45)</f>
        <v>0</v>
      </c>
      <c r="AK48" s="176">
        <f t="shared" ref="AK48" si="595">IF($B37=$B43,IF(AM43+AM38&gt;0,1,0)+IF(AN43+AN38&gt;0,1,0)+IF(AO43+AO38&gt;0,1,0)+IF(AP43+AP38&gt;0,1,0)+IF(AQ43+AQ38&gt;0,1,0)+IF(AR43+AR38&gt;0,1,0)+IF(AS43+AS38&gt;0,1,0),AK44)</f>
        <v>0</v>
      </c>
      <c r="AL48" s="133">
        <f t="shared" ref="AL48" si="596">IF(OR($B43=$B49,AK48=0,(AL44-AR48+AP48)&lt;=0),0,(AL44-AR48+AP48)/AK48)</f>
        <v>0</v>
      </c>
      <c r="AM48" s="137">
        <f t="shared" ref="AM48" si="597">IF(AL48*(7-AK45)&lt;=0,0,AL48*(7-AK45))</f>
        <v>0</v>
      </c>
      <c r="AN48" s="311">
        <f t="shared" ref="AN48" si="598">ROUND(IF(OR(AL45-AL48*(7-AK45)+AQ48&lt;0,$B43=$B49,AL48&lt;=0,AL45=0),0,IF(AL45-AL48*(7-AK45)+AQ48&gt;AR48-AP48+AQ48,AR48-AP48+AQ48,AL45-AL48*(7-AK45)+AQ48)),1)</f>
        <v>0</v>
      </c>
      <c r="AO48" s="312"/>
      <c r="AP48" s="139">
        <f t="shared" ref="AP48" si="599">IF(OR($B43=$B49,AK44=0),0,IF($B43=$B37,AK43,$F43))</f>
        <v>0</v>
      </c>
      <c r="AQ48" s="30">
        <f t="shared" ref="AQ48" si="600">IF(OR($B43=$B49,AK48=0),0,$G45-$G44)</f>
        <v>0</v>
      </c>
      <c r="AR48" s="134">
        <f t="shared" ref="AR48" si="601">IF(OR($B43=$B49,AK48=0),0,AK47)</f>
        <v>0</v>
      </c>
      <c r="AS48" s="138">
        <f t="shared" ref="AS48" si="602">IF($B43=$B49,0,AL45)</f>
        <v>0</v>
      </c>
      <c r="AT48" s="176">
        <f t="shared" ref="AT48" si="603">IF($B37=$B43,IF(AV43+AV38&gt;0,1,0)+IF(AW43+AW38&gt;0,1,0)+IF(AX43+AX38&gt;0,1,0)+IF(AY43+AY38&gt;0,1,0)+IF(AZ43+AZ38&gt;0,1,0)+IF(BA43+BA38&gt;0,1,0)+IF(BB43+BB38&gt;0,1,0),AT44)</f>
        <v>0</v>
      </c>
      <c r="AU48" s="133">
        <f t="shared" ref="AU48" si="604">IF(OR($B43=$B49,AT48=0,(AU44-BA48+AY48)&lt;=0),0,(AU44-BA48+AY48)/AT48)</f>
        <v>0</v>
      </c>
      <c r="AV48" s="137">
        <f t="shared" ref="AV48" si="605">IF(AU48*(7-AT45)&lt;=0,0,AU48*(7-AT45))</f>
        <v>0</v>
      </c>
      <c r="AW48" s="311">
        <f t="shared" ref="AW48" si="606">ROUND(IF(OR(AU45-AU48*(7-AT45)+AZ48&lt;0,$B43=$B49,AU48&lt;=0,AU45=0),0,IF(AU45-AU48*(7-AT45)+AZ48&gt;BA48-AY48+AZ48,BA48-AY48+AZ48,AU45-AU48*(7-AT45)+AZ48)),1)</f>
        <v>0</v>
      </c>
      <c r="AX48" s="312"/>
      <c r="AY48" s="139">
        <f t="shared" ref="AY48" si="607">IF(OR($B43=$B49,AT44=0),0,IF($B43=$B37,AT43,$F43))</f>
        <v>0</v>
      </c>
      <c r="AZ48" s="30">
        <f t="shared" ref="AZ48" si="608">IF(OR($B43=$B49,AT48=0),0,$G45-$G44)</f>
        <v>0</v>
      </c>
      <c r="BA48" s="134">
        <f t="shared" ref="BA48" si="609">IF(OR($B43=$B49,AT48=0),0,AT47)</f>
        <v>0</v>
      </c>
      <c r="BB48" s="138">
        <f t="shared" ref="BB48" si="610">IF($B43=$B49,0,AU45)</f>
        <v>0</v>
      </c>
    </row>
    <row r="49" spans="1:54" ht="15.75" x14ac:dyDescent="0.2">
      <c r="A49" s="1">
        <f t="shared" ref="A49" si="611">IF(B49="","1. Niewypełnione",B49)</f>
        <v>0</v>
      </c>
      <c r="B49" s="320">
        <f>marzec!B49</f>
        <v>0</v>
      </c>
      <c r="C49" s="321">
        <f>marzec!C49</f>
        <v>0</v>
      </c>
      <c r="D49" s="321">
        <f>marzec!D49</f>
        <v>0</v>
      </c>
      <c r="E49" s="321">
        <f>marzec!E49</f>
        <v>0</v>
      </c>
      <c r="F49" s="177">
        <f>marzec!F49</f>
        <v>18</v>
      </c>
      <c r="G49" s="185">
        <f>marzec!G49</f>
        <v>18</v>
      </c>
      <c r="H49" s="177"/>
      <c r="I49" s="192">
        <f t="shared" ref="I49:I53" si="612">K49+T49+AC49+AL49+AU49</f>
        <v>0</v>
      </c>
      <c r="J49" s="186">
        <f t="shared" ref="J49" si="613">IF(OR($B49=$B55,J52=0),0,ROUND((K50+P54)/J52,0))</f>
        <v>0</v>
      </c>
      <c r="K49" s="51">
        <f t="shared" ref="K49:K50" si="614">SUM(L49:R49)</f>
        <v>0</v>
      </c>
      <c r="L49" s="52">
        <f>marzec!L49</f>
        <v>0</v>
      </c>
      <c r="M49" s="52">
        <f>marzec!M49</f>
        <v>0</v>
      </c>
      <c r="N49" s="52">
        <f>marzec!N49</f>
        <v>0</v>
      </c>
      <c r="O49" s="52">
        <f>marzec!O49</f>
        <v>0</v>
      </c>
      <c r="P49" s="53">
        <f>marzec!P49</f>
        <v>0</v>
      </c>
      <c r="Q49" s="54">
        <f>marzec!Q49</f>
        <v>0</v>
      </c>
      <c r="R49" s="55">
        <f>marzec!R49</f>
        <v>0</v>
      </c>
      <c r="S49" s="188">
        <f t="shared" ref="S49" si="615">IF(OR($B49=$B55,S52=0),0,ROUND((T50+Y54)/S52,0))</f>
        <v>0</v>
      </c>
      <c r="T49" s="51">
        <f t="shared" ref="T49:T50" si="616">SUM(U49:AA49)</f>
        <v>0</v>
      </c>
      <c r="U49" s="52">
        <f>marzec!U49</f>
        <v>0</v>
      </c>
      <c r="V49" s="52">
        <f>marzec!V49</f>
        <v>0</v>
      </c>
      <c r="W49" s="52">
        <f>marzec!W49</f>
        <v>0</v>
      </c>
      <c r="X49" s="52">
        <f>marzec!X49</f>
        <v>0</v>
      </c>
      <c r="Y49" s="53">
        <f>marzec!Y49</f>
        <v>0</v>
      </c>
      <c r="Z49" s="54">
        <f>marzec!Z49</f>
        <v>0</v>
      </c>
      <c r="AA49" s="55">
        <f>marzec!AA49</f>
        <v>0</v>
      </c>
      <c r="AB49" s="188">
        <f t="shared" ref="AB49" si="617">IF(OR($B49=$B55,AB52=0),0,ROUND((AC50+AH54)/AB52,0))</f>
        <v>0</v>
      </c>
      <c r="AC49" s="51">
        <f t="shared" ref="AC49:AC50" si="618">SUM(AD49:AJ49)</f>
        <v>0</v>
      </c>
      <c r="AD49" s="52">
        <f>marzec!AD49</f>
        <v>0</v>
      </c>
      <c r="AE49" s="52">
        <f>marzec!AE49</f>
        <v>0</v>
      </c>
      <c r="AF49" s="52">
        <f>marzec!AF49</f>
        <v>0</v>
      </c>
      <c r="AG49" s="52">
        <f>marzec!AG49</f>
        <v>0</v>
      </c>
      <c r="AH49" s="53">
        <f>marzec!AH49</f>
        <v>0</v>
      </c>
      <c r="AI49" s="54">
        <f>marzec!AI49</f>
        <v>0</v>
      </c>
      <c r="AJ49" s="55">
        <f>marzec!AJ49</f>
        <v>0</v>
      </c>
      <c r="AK49" s="188">
        <f t="shared" ref="AK49" si="619">IF(OR($B49=$B55,AK52=0),0,ROUND((AL50+AQ54)/AK52,0))</f>
        <v>0</v>
      </c>
      <c r="AL49" s="51">
        <f t="shared" ref="AL49:AL50" si="620">SUM(AM49:AS49)</f>
        <v>0</v>
      </c>
      <c r="AM49" s="52">
        <f>marzec!AM49</f>
        <v>0</v>
      </c>
      <c r="AN49" s="52">
        <f>marzec!AN49</f>
        <v>0</v>
      </c>
      <c r="AO49" s="52">
        <f>marzec!AO49</f>
        <v>0</v>
      </c>
      <c r="AP49" s="52">
        <f>marzec!AP49</f>
        <v>0</v>
      </c>
      <c r="AQ49" s="53">
        <f>marzec!AQ49</f>
        <v>0</v>
      </c>
      <c r="AR49" s="54">
        <f>marzec!AR49</f>
        <v>0</v>
      </c>
      <c r="AS49" s="55">
        <f>marzec!AS49</f>
        <v>0</v>
      </c>
      <c r="AT49" s="188">
        <f t="shared" ref="AT49" si="621">IF(OR($B49=$B55,AT52=0),0,ROUND((AU50+AZ54)/AT52,0))</f>
        <v>0</v>
      </c>
      <c r="AU49" s="51">
        <f t="shared" ref="AU49:AU50" si="622">SUM(AV49:BB49)</f>
        <v>0</v>
      </c>
      <c r="AV49" s="52">
        <f t="shared" ref="AV49" si="623">IF(SUM($AM$9:$AS$9)=SUM($AV$9:$BB$9),AM49,IF(AND(SUM($AV$9:$BB$9)&gt;42,SUM($AV$9:$BB$9)&lt;49),AM49,0))</f>
        <v>0</v>
      </c>
      <c r="AW49" s="52">
        <f t="shared" ref="AW49" si="624">IF(SUM($AM$9:$AS$9)=SUM($AV$9:$BB$9),AN49,IF(AND(SUM($AV$9:$BB$9)&gt;42,SUM($AV$9:$BB$9)&lt;49),AN49,0))</f>
        <v>0</v>
      </c>
      <c r="AX49" s="52">
        <f t="shared" ref="AX49" si="625">IF(SUM($AM$9:$AS$9)=SUM($AV$9:$BB$9),AO49,IF(AND(SUM($AV$9:$BB$9)&gt;42,SUM($AV$9:$BB$9)&lt;49),AO49,0))</f>
        <v>0</v>
      </c>
      <c r="AY49" s="52">
        <f t="shared" ref="AY49" si="626">IF(SUM($AM$9:$AS$9)=SUM($AV$9:$BB$9),AP49,IF(AND(SUM($AV$9:$BB$9)&gt;42,SUM($AV$9:$BB$9)&lt;49),AP49,0))</f>
        <v>0</v>
      </c>
      <c r="AZ49" s="53">
        <f t="shared" ref="AZ49" si="627">IF(SUM($AM$9:$AS$9)=SUM($AV$9:$BB$9),AQ49,IF(AND(SUM($AV$9:$BB$9)&gt;42,SUM($AV$9:$BB$9)&lt;49),AQ49,0))</f>
        <v>0</v>
      </c>
      <c r="BA49" s="54">
        <f t="shared" ref="BA49" si="628">IF(SUM($AM$9:$AS$9)=SUM($AV$9:$BB$9),AR49,IF(AND(SUM($AV$9:$BB$9)&gt;42,SUM($AV$9:$BB$9)&lt;49),AR49,0))</f>
        <v>0</v>
      </c>
      <c r="BB49" s="55">
        <f t="shared" ref="BB49" si="629">IF(SUM($AM$9:$AS$9)=SUM($AV$9:$BB$9),AS49,IF(AND(SUM($AV$9:$BB$9)&gt;42,SUM($AV$9:$BB$9)&lt;49),AS49,0))</f>
        <v>0</v>
      </c>
    </row>
    <row r="50" spans="1:54" ht="12.75" hidden="1" customHeight="1" x14ac:dyDescent="0.2">
      <c r="B50" s="93"/>
      <c r="C50" s="94"/>
      <c r="D50" s="95"/>
      <c r="E50" s="115"/>
      <c r="F50" s="140" t="b">
        <f t="shared" ref="F50" si="630">IF($B43=$B49,OR(F44,G49&lt;F49),G49&lt;F49)</f>
        <v>0</v>
      </c>
      <c r="G50" s="189">
        <f t="shared" ref="G50" si="631">IF(AND($B43=$B49,$B43&lt;&gt;"",$B43&lt;&gt;0),G49+G44,G49)</f>
        <v>18</v>
      </c>
      <c r="H50" s="120"/>
      <c r="I50" s="165">
        <f t="shared" si="612"/>
        <v>0</v>
      </c>
      <c r="J50" s="194">
        <f t="shared" ref="J50" si="632">7-COUNTIF(L49:R49,0)-COUNTIF(L49:R49,"")</f>
        <v>0</v>
      </c>
      <c r="K50" s="22">
        <f t="shared" si="614"/>
        <v>0</v>
      </c>
      <c r="L50" s="35">
        <f t="shared" ref="L50:R50" si="633">IF($B43=$B49,L49+L44,L49)</f>
        <v>0</v>
      </c>
      <c r="M50" s="35">
        <f t="shared" si="633"/>
        <v>0</v>
      </c>
      <c r="N50" s="35">
        <f t="shared" si="633"/>
        <v>0</v>
      </c>
      <c r="O50" s="35">
        <f t="shared" si="633"/>
        <v>0</v>
      </c>
      <c r="P50" s="36">
        <f t="shared" si="633"/>
        <v>0</v>
      </c>
      <c r="Q50" s="37">
        <f t="shared" si="633"/>
        <v>0</v>
      </c>
      <c r="R50" s="38">
        <f t="shared" si="633"/>
        <v>0</v>
      </c>
      <c r="S50" s="194">
        <f t="shared" ref="S50" si="634">7-COUNTIF(U49:AA49,0)-COUNTIF(U49:AA49,"")</f>
        <v>0</v>
      </c>
      <c r="T50" s="22">
        <f t="shared" si="616"/>
        <v>0</v>
      </c>
      <c r="U50" s="35">
        <f t="shared" ref="U50:AA50" si="635">IF($B43=$B49,U49+U44,U49)</f>
        <v>0</v>
      </c>
      <c r="V50" s="35">
        <f t="shared" si="635"/>
        <v>0</v>
      </c>
      <c r="W50" s="35">
        <f t="shared" si="635"/>
        <v>0</v>
      </c>
      <c r="X50" s="35">
        <f t="shared" si="635"/>
        <v>0</v>
      </c>
      <c r="Y50" s="36">
        <f t="shared" si="635"/>
        <v>0</v>
      </c>
      <c r="Z50" s="37">
        <f t="shared" si="635"/>
        <v>0</v>
      </c>
      <c r="AA50" s="38">
        <f t="shared" si="635"/>
        <v>0</v>
      </c>
      <c r="AB50" s="194">
        <f t="shared" ref="AB50" si="636">7-COUNTIF(AD49:AJ49,0)-COUNTIF(AD49:AJ49,"")</f>
        <v>0</v>
      </c>
      <c r="AC50" s="22">
        <f t="shared" si="618"/>
        <v>0</v>
      </c>
      <c r="AD50" s="35">
        <f t="shared" ref="AD50:AJ50" si="637">IF($B43=$B49,AD49+AD44,AD49)</f>
        <v>0</v>
      </c>
      <c r="AE50" s="35">
        <f t="shared" si="637"/>
        <v>0</v>
      </c>
      <c r="AF50" s="35">
        <f t="shared" si="637"/>
        <v>0</v>
      </c>
      <c r="AG50" s="35">
        <f t="shared" si="637"/>
        <v>0</v>
      </c>
      <c r="AH50" s="36">
        <f t="shared" si="637"/>
        <v>0</v>
      </c>
      <c r="AI50" s="37">
        <f t="shared" si="637"/>
        <v>0</v>
      </c>
      <c r="AJ50" s="38">
        <f t="shared" si="637"/>
        <v>0</v>
      </c>
      <c r="AK50" s="194">
        <f t="shared" ref="AK50" si="638">7-COUNTIF(AM49:AS49,0)-COUNTIF(AM49:AS49,"")</f>
        <v>0</v>
      </c>
      <c r="AL50" s="22">
        <f t="shared" si="620"/>
        <v>0</v>
      </c>
      <c r="AM50" s="35">
        <f t="shared" ref="AM50:AS50" si="639">IF($B43=$B49,AM49+AM44,AM49)</f>
        <v>0</v>
      </c>
      <c r="AN50" s="35">
        <f t="shared" si="639"/>
        <v>0</v>
      </c>
      <c r="AO50" s="35">
        <f t="shared" si="639"/>
        <v>0</v>
      </c>
      <c r="AP50" s="35">
        <f t="shared" si="639"/>
        <v>0</v>
      </c>
      <c r="AQ50" s="36">
        <f t="shared" si="639"/>
        <v>0</v>
      </c>
      <c r="AR50" s="37">
        <f t="shared" si="639"/>
        <v>0</v>
      </c>
      <c r="AS50" s="38">
        <f t="shared" si="639"/>
        <v>0</v>
      </c>
      <c r="AT50" s="194">
        <f t="shared" ref="AT50" si="640">7-COUNTIF(AV49:BB49,0)-COUNTIF(AV49:BB49,"")</f>
        <v>0</v>
      </c>
      <c r="AU50" s="22">
        <f t="shared" si="622"/>
        <v>0</v>
      </c>
      <c r="AV50" s="35">
        <f t="shared" ref="AV50:BB50" si="641">IF($B43=$B49,AV49+AV44,AV49)</f>
        <v>0</v>
      </c>
      <c r="AW50" s="35">
        <f t="shared" si="641"/>
        <v>0</v>
      </c>
      <c r="AX50" s="35">
        <f t="shared" si="641"/>
        <v>0</v>
      </c>
      <c r="AY50" s="35">
        <f t="shared" si="641"/>
        <v>0</v>
      </c>
      <c r="AZ50" s="36">
        <f t="shared" si="641"/>
        <v>0</v>
      </c>
      <c r="BA50" s="37">
        <f t="shared" si="641"/>
        <v>0</v>
      </c>
      <c r="BB50" s="38">
        <f t="shared" si="641"/>
        <v>0</v>
      </c>
    </row>
    <row r="51" spans="1:54" ht="15" hidden="1" customHeight="1" x14ac:dyDescent="0.2">
      <c r="B51" s="116"/>
      <c r="C51" s="117"/>
      <c r="D51" s="118"/>
      <c r="E51" s="119"/>
      <c r="F51" s="92"/>
      <c r="G51" s="190">
        <f t="shared" ref="G51" si="642">IF(AND($B43=$B49,$B43&lt;&gt;"",$B43&lt;&gt;0),F49+G45,F49)</f>
        <v>18</v>
      </c>
      <c r="H51" s="121"/>
      <c r="I51" s="165">
        <f t="shared" si="612"/>
        <v>0</v>
      </c>
      <c r="J51" s="195">
        <f t="shared" ref="J51" si="643">IF($B49=$B43,COUNTIF(L51:R51,0),COUNTIF(L52:R52,0)+COUNTIF(L52:R52,""))</f>
        <v>7</v>
      </c>
      <c r="K51" s="39">
        <f t="shared" ref="K51:R51" si="644">IF($B43=$B49,K52+K45,K52)</f>
        <v>0</v>
      </c>
      <c r="L51" s="40">
        <f t="shared" si="644"/>
        <v>0</v>
      </c>
      <c r="M51" s="40">
        <f t="shared" si="644"/>
        <v>0</v>
      </c>
      <c r="N51" s="40">
        <f t="shared" si="644"/>
        <v>0</v>
      </c>
      <c r="O51" s="40">
        <f t="shared" si="644"/>
        <v>0</v>
      </c>
      <c r="P51" s="41">
        <f t="shared" si="644"/>
        <v>0</v>
      </c>
      <c r="Q51" s="42">
        <f t="shared" si="644"/>
        <v>0</v>
      </c>
      <c r="R51" s="43">
        <f t="shared" si="644"/>
        <v>0</v>
      </c>
      <c r="S51" s="195">
        <f t="shared" ref="S51" si="645">IF($B49=$B43,COUNTIF(U51:AA51,0),COUNTIF(U52:AA52,0)+COUNTIF(U52:AA52,""))</f>
        <v>7</v>
      </c>
      <c r="T51" s="39">
        <f t="shared" ref="T51:AA51" si="646">IF($B43=$B49,T52+T45,T52)</f>
        <v>0</v>
      </c>
      <c r="U51" s="40">
        <f t="shared" si="646"/>
        <v>0</v>
      </c>
      <c r="V51" s="40">
        <f t="shared" si="646"/>
        <v>0</v>
      </c>
      <c r="W51" s="40">
        <f t="shared" si="646"/>
        <v>0</v>
      </c>
      <c r="X51" s="40">
        <f t="shared" si="646"/>
        <v>0</v>
      </c>
      <c r="Y51" s="41">
        <f t="shared" si="646"/>
        <v>0</v>
      </c>
      <c r="Z51" s="42">
        <f t="shared" si="646"/>
        <v>0</v>
      </c>
      <c r="AA51" s="43">
        <f t="shared" si="646"/>
        <v>0</v>
      </c>
      <c r="AB51" s="195">
        <f t="shared" ref="AB51" si="647">IF($B49=$B43,COUNTIF(AD51:AJ51,0),COUNTIF(AD52:AJ52,0)+COUNTIF(AD52:AJ52,""))</f>
        <v>7</v>
      </c>
      <c r="AC51" s="39">
        <f t="shared" ref="AC51:AJ51" si="648">IF($B43=$B49,AC52+AC45,AC52)</f>
        <v>0</v>
      </c>
      <c r="AD51" s="40">
        <f t="shared" si="648"/>
        <v>0</v>
      </c>
      <c r="AE51" s="40">
        <f t="shared" si="648"/>
        <v>0</v>
      </c>
      <c r="AF51" s="40">
        <f t="shared" si="648"/>
        <v>0</v>
      </c>
      <c r="AG51" s="40">
        <f t="shared" si="648"/>
        <v>0</v>
      </c>
      <c r="AH51" s="41">
        <f t="shared" si="648"/>
        <v>0</v>
      </c>
      <c r="AI51" s="42">
        <f t="shared" si="648"/>
        <v>0</v>
      </c>
      <c r="AJ51" s="43">
        <f t="shared" si="648"/>
        <v>0</v>
      </c>
      <c r="AK51" s="195">
        <f t="shared" ref="AK51" si="649">IF($B49=$B43,COUNTIF(AM51:AS51,0),COUNTIF(AM52:AS52,0)+COUNTIF(AM52:AS52,""))</f>
        <v>7</v>
      </c>
      <c r="AL51" s="39">
        <f t="shared" ref="AL51:AS51" si="650">IF($B43=$B49,AL52+AL45,AL52)</f>
        <v>0</v>
      </c>
      <c r="AM51" s="40">
        <f t="shared" si="650"/>
        <v>0</v>
      </c>
      <c r="AN51" s="40">
        <f t="shared" si="650"/>
        <v>0</v>
      </c>
      <c r="AO51" s="40">
        <f t="shared" si="650"/>
        <v>0</v>
      </c>
      <c r="AP51" s="40">
        <f t="shared" si="650"/>
        <v>0</v>
      </c>
      <c r="AQ51" s="41">
        <f t="shared" si="650"/>
        <v>0</v>
      </c>
      <c r="AR51" s="42">
        <f t="shared" si="650"/>
        <v>0</v>
      </c>
      <c r="AS51" s="43">
        <f t="shared" si="650"/>
        <v>0</v>
      </c>
      <c r="AT51" s="195">
        <f t="shared" ref="AT51" si="651">IF($B49=$B43,COUNTIF(AV51:BB51,0),COUNTIF(AV52:BB52,0)+COUNTIF(AV52:BB52,""))</f>
        <v>7</v>
      </c>
      <c r="AU51" s="39">
        <f t="shared" ref="AU51:BB51" si="652">IF($B43=$B49,AU52+AU45,AU52)</f>
        <v>0</v>
      </c>
      <c r="AV51" s="40">
        <f t="shared" si="652"/>
        <v>0</v>
      </c>
      <c r="AW51" s="40">
        <f t="shared" si="652"/>
        <v>0</v>
      </c>
      <c r="AX51" s="40">
        <f t="shared" si="652"/>
        <v>0</v>
      </c>
      <c r="AY51" s="40">
        <f t="shared" si="652"/>
        <v>0</v>
      </c>
      <c r="AZ51" s="41">
        <f t="shared" si="652"/>
        <v>0</v>
      </c>
      <c r="BA51" s="42">
        <f t="shared" si="652"/>
        <v>0</v>
      </c>
      <c r="BB51" s="43">
        <f t="shared" si="652"/>
        <v>0</v>
      </c>
    </row>
    <row r="52" spans="1:54" ht="15.75" customHeight="1" x14ac:dyDescent="0.2">
      <c r="A52" s="1">
        <f t="shared" ref="A52" si="653">A49</f>
        <v>0</v>
      </c>
      <c r="B52" s="313">
        <f t="shared" ref="B52" si="654">B46+1</f>
        <v>6</v>
      </c>
      <c r="C52" s="314"/>
      <c r="D52" s="314"/>
      <c r="E52" s="314"/>
      <c r="F52" s="31"/>
      <c r="G52" s="183"/>
      <c r="H52" s="122">
        <f t="shared" ref="H52" si="655">5-COUNTIF(AU49,0)-COUNTIF(AL49,0)-COUNTIF(AC49,0)-COUNTIF(T49,0)-COUNTIF(K49,0)</f>
        <v>0</v>
      </c>
      <c r="I52" s="165">
        <f t="shared" si="612"/>
        <v>0</v>
      </c>
      <c r="J52" s="187">
        <f t="shared" ref="J52" si="656">IF($B49=$B43,J46+IF($F49&lt;&gt;$G49,(K49+$G51-$G50)/$F49,K49/$F49),IF($F49&lt;&gt;G49,(K49+$G51-$G50)/$F49,K49/$F49))</f>
        <v>0</v>
      </c>
      <c r="K52" s="7">
        <f t="shared" ref="K52:K53" si="657">SUM(L52:R52)</f>
        <v>0</v>
      </c>
      <c r="L52" s="26">
        <f t="shared" ref="L52:R52" si="658">L49</f>
        <v>0</v>
      </c>
      <c r="M52" s="26">
        <f t="shared" si="658"/>
        <v>0</v>
      </c>
      <c r="N52" s="26">
        <f t="shared" si="658"/>
        <v>0</v>
      </c>
      <c r="O52" s="26">
        <f t="shared" si="658"/>
        <v>0</v>
      </c>
      <c r="P52" s="26">
        <f t="shared" si="658"/>
        <v>0</v>
      </c>
      <c r="Q52" s="29">
        <f t="shared" si="658"/>
        <v>0</v>
      </c>
      <c r="R52" s="23">
        <f t="shared" si="658"/>
        <v>0</v>
      </c>
      <c r="S52" s="187">
        <f t="shared" ref="S52" si="659">IF($B49=$B43,S46+IF($F49&lt;&gt;$G49,(T49+$G51-$G50)/$F49,T49/$F49),IF($F49&lt;&gt;P49,(T49+$G51-$G50)/$F49,T49/$F49))</f>
        <v>0</v>
      </c>
      <c r="T52" s="7">
        <f t="shared" ref="T52:T53" si="660">SUM(U52:AA52)</f>
        <v>0</v>
      </c>
      <c r="U52" s="26">
        <f t="shared" ref="U52:AA52" si="661">U49</f>
        <v>0</v>
      </c>
      <c r="V52" s="26">
        <f t="shared" si="661"/>
        <v>0</v>
      </c>
      <c r="W52" s="26">
        <f t="shared" si="661"/>
        <v>0</v>
      </c>
      <c r="X52" s="26">
        <f t="shared" si="661"/>
        <v>0</v>
      </c>
      <c r="Y52" s="113">
        <f t="shared" si="661"/>
        <v>0</v>
      </c>
      <c r="Z52" s="29">
        <f t="shared" si="661"/>
        <v>0</v>
      </c>
      <c r="AA52" s="23">
        <f t="shared" si="661"/>
        <v>0</v>
      </c>
      <c r="AB52" s="187">
        <f t="shared" ref="AB52" si="662">IF($B49=$B43,AB46+IF($F49&lt;&gt;$G49,(AC49+$G51-$G50)/$F49,AC49/$F49),IF($F49&lt;&gt;Y49,(AC49+$G51-$G50)/$F49,AC49/$F49))</f>
        <v>0</v>
      </c>
      <c r="AC52" s="7">
        <f t="shared" ref="AC52:AC53" si="663">SUM(AD52:AJ52)</f>
        <v>0</v>
      </c>
      <c r="AD52" s="26">
        <f t="shared" ref="AD52:AJ52" si="664">AD49</f>
        <v>0</v>
      </c>
      <c r="AE52" s="26">
        <f t="shared" si="664"/>
        <v>0</v>
      </c>
      <c r="AF52" s="26">
        <f t="shared" si="664"/>
        <v>0</v>
      </c>
      <c r="AG52" s="26">
        <f t="shared" si="664"/>
        <v>0</v>
      </c>
      <c r="AH52" s="113">
        <f t="shared" si="664"/>
        <v>0</v>
      </c>
      <c r="AI52" s="29">
        <f t="shared" si="664"/>
        <v>0</v>
      </c>
      <c r="AJ52" s="23">
        <f t="shared" si="664"/>
        <v>0</v>
      </c>
      <c r="AK52" s="187">
        <f t="shared" ref="AK52" si="665">IF($B49=$B43,AK46+IF($F49&lt;&gt;$G49,(AL49+$G51-$G50)/$F49,AL49/$F49),IF($F49&lt;&gt;AH49,(AL49+$G51-$G50)/$F49,AL49/$F49))</f>
        <v>0</v>
      </c>
      <c r="AL52" s="7">
        <f t="shared" ref="AL52:AL53" si="666">SUM(AM52:AS52)</f>
        <v>0</v>
      </c>
      <c r="AM52" s="26">
        <f t="shared" ref="AM52:AS52" si="667">AM49</f>
        <v>0</v>
      </c>
      <c r="AN52" s="26">
        <f t="shared" si="667"/>
        <v>0</v>
      </c>
      <c r="AO52" s="26">
        <f t="shared" si="667"/>
        <v>0</v>
      </c>
      <c r="AP52" s="26">
        <f t="shared" si="667"/>
        <v>0</v>
      </c>
      <c r="AQ52" s="113">
        <f t="shared" si="667"/>
        <v>0</v>
      </c>
      <c r="AR52" s="29">
        <f t="shared" si="667"/>
        <v>0</v>
      </c>
      <c r="AS52" s="23">
        <f t="shared" si="667"/>
        <v>0</v>
      </c>
      <c r="AT52" s="187">
        <f t="shared" ref="AT52" si="668">IF($B49=$B43,AT46+IF($F49&lt;&gt;$G49,(AU49+$G51-$G50)/$F49,AU49/$F49),IF($F49&lt;&gt;AQ49,(AU49+$G51-$G50)/$F49,AU49/$F49))</f>
        <v>0</v>
      </c>
      <c r="AU52" s="7">
        <f t="shared" ref="AU52:AU53" si="669">SUM(AV52:BB52)</f>
        <v>0</v>
      </c>
      <c r="AV52" s="6">
        <f t="shared" ref="AV52" si="670">IF(SUM($AM$9:$AS$9)=SUM($AV$9:$BB$9),AV49,IF(AND(SUM($AV$9:$BB$9)&gt;42,SUM($AV$9:$BB$9)&lt;49),AV49,0))</f>
        <v>0</v>
      </c>
      <c r="AW52" s="6">
        <f t="shared" ref="AW52:BB52" si="671">IF(SUM($AM$9:$AS$9)=SUM($AV$9:$BB$9),AW49,IF(AND(SUM($AV$9:$BB$9)&gt;42,SUM($AV$9:$BB$9)&lt;49),AW49,0))</f>
        <v>0</v>
      </c>
      <c r="AX52" s="6">
        <f t="shared" si="671"/>
        <v>0</v>
      </c>
      <c r="AY52" s="6">
        <f t="shared" si="671"/>
        <v>0</v>
      </c>
      <c r="AZ52" s="26">
        <f t="shared" si="671"/>
        <v>0</v>
      </c>
      <c r="BA52" s="29">
        <f t="shared" si="671"/>
        <v>0</v>
      </c>
      <c r="BB52" s="23">
        <f t="shared" si="671"/>
        <v>0</v>
      </c>
    </row>
    <row r="53" spans="1:54" ht="15.75" customHeight="1" x14ac:dyDescent="0.2">
      <c r="A53" s="1">
        <f t="shared" ref="A53:A54" si="672">A52</f>
        <v>0</v>
      </c>
      <c r="B53" s="313"/>
      <c r="C53" s="314"/>
      <c r="D53" s="314"/>
      <c r="E53" s="314"/>
      <c r="F53" s="31"/>
      <c r="G53" s="183"/>
      <c r="H53" s="123">
        <f t="shared" ref="H53" si="673">IF($B49=$B43,H47+F53,$F53)</f>
        <v>0</v>
      </c>
      <c r="I53" s="165">
        <f t="shared" si="612"/>
        <v>0</v>
      </c>
      <c r="J53" s="141">
        <f t="shared" ref="J53" si="674">IF($H52=0,0,IF($B43=$B49,IF($H54&gt;0,$H54+J47,K49+J47),IF($H54&gt;0,$H54,K49)))</f>
        <v>0</v>
      </c>
      <c r="K53" s="7">
        <f t="shared" si="657"/>
        <v>0</v>
      </c>
      <c r="L53" s="6"/>
      <c r="M53" s="6"/>
      <c r="N53" s="6"/>
      <c r="O53" s="6"/>
      <c r="P53" s="26"/>
      <c r="Q53" s="29"/>
      <c r="R53" s="23"/>
      <c r="S53" s="141">
        <f t="shared" ref="S53" si="675">IF($H52=0,0,IF($B43=$B49,IF($H54&gt;0,$H54+S47,T49+S47),IF($H54&gt;0,$H54,T49)))</f>
        <v>0</v>
      </c>
      <c r="T53" s="7">
        <f t="shared" si="660"/>
        <v>0</v>
      </c>
      <c r="U53" s="6"/>
      <c r="V53" s="6"/>
      <c r="W53" s="6"/>
      <c r="X53" s="6"/>
      <c r="Y53" s="26"/>
      <c r="Z53" s="29"/>
      <c r="AA53" s="23"/>
      <c r="AB53" s="141">
        <f t="shared" ref="AB53" si="676">IF($H52=0,0,IF($B43=$B49,IF($H54&gt;0,$H54+AB47,AC49+AB47),IF($H54&gt;0,$H54,AC49)))</f>
        <v>0</v>
      </c>
      <c r="AC53" s="7">
        <f t="shared" si="663"/>
        <v>0</v>
      </c>
      <c r="AD53" s="6"/>
      <c r="AE53" s="6"/>
      <c r="AF53" s="6"/>
      <c r="AG53" s="6"/>
      <c r="AH53" s="26"/>
      <c r="AI53" s="29"/>
      <c r="AJ53" s="23"/>
      <c r="AK53" s="141">
        <f t="shared" ref="AK53" si="677">IF($H52=0,0,IF($B43=$B49,IF($H54&gt;0,$H54+AK47,AL49+AK47),IF($H54&gt;0,$H54,AL49)))</f>
        <v>0</v>
      </c>
      <c r="AL53" s="7">
        <f t="shared" si="666"/>
        <v>0</v>
      </c>
      <c r="AM53" s="6"/>
      <c r="AN53" s="6"/>
      <c r="AO53" s="6"/>
      <c r="AP53" s="6"/>
      <c r="AQ53" s="26"/>
      <c r="AR53" s="29"/>
      <c r="AS53" s="23"/>
      <c r="AT53" s="141">
        <f t="shared" ref="AT53" si="678">IF($H52=0,0,IF($B43=$B49,IF($H54&gt;0,$H54+AT47,AU49+AT47),IF($H54&gt;0,$H54,AU49)))</f>
        <v>0</v>
      </c>
      <c r="AU53" s="7">
        <f t="shared" si="669"/>
        <v>0</v>
      </c>
      <c r="AV53" s="6"/>
      <c r="AW53" s="6"/>
      <c r="AX53" s="6"/>
      <c r="AY53" s="6"/>
      <c r="AZ53" s="26"/>
      <c r="BA53" s="29"/>
      <c r="BB53" s="23"/>
    </row>
    <row r="54" spans="1:54" ht="18.75" customHeight="1" thickBot="1" x14ac:dyDescent="0.25">
      <c r="A54" s="1">
        <f t="shared" si="672"/>
        <v>0</v>
      </c>
      <c r="B54" s="323" t="str">
        <f>IF(B49="",Wydruk!$AE$6,IF(J50=0,Wydruk!$AE$7,IF(AND(G50&lt;G51,B49&lt;&gt;$B55),Wydruk!$AE$13,IF(AND($B49=$B43,$B49&lt;&gt;$B55),IF(OR(OR(J54&lt;4,J54&gt;5),OR(S54&lt;4,S54&gt;5),OR(AB54&lt;4,AB54&gt;5),OR(AK54&lt;4,AK54&gt;5),OR(AND(AT54&lt;4,AT54&gt;0),AT54&gt;5)),Wydruk!$AE$8,Wydruk!$AE$9),IF($B49=$B55,IF($F53&lt;&gt;0,Wydruk!$AE$12,Wydruk!$AE$10),IF(OR(OR(J50&lt;4,J50&gt;5),OR(S50&lt;4,S50&gt;5),OR(AB50&lt;4,AB50&gt;5),OR(AK50&lt;4,AK50&gt;5),OR(AND(AT50&lt;4,AT50&gt;0),AT50&gt;5)),Wydruk!$AE$8,Wydruk!$AE$11))))))</f>
        <v>Uzupełnij liczby godzin tygodniowego planu</v>
      </c>
      <c r="C54" s="324"/>
      <c r="D54" s="324"/>
      <c r="E54" s="324"/>
      <c r="F54" s="173">
        <f>marzec!F54</f>
        <v>0</v>
      </c>
      <c r="G54" s="184">
        <f>marzec!G54</f>
        <v>0</v>
      </c>
      <c r="H54" s="191">
        <f t="shared" ref="H54" si="679">IF(OR($G54=0,$F54=0,$G54="",$F54=""),0,$G54/$F54)</f>
        <v>0</v>
      </c>
      <c r="I54" s="193"/>
      <c r="J54" s="176">
        <f t="shared" ref="J54" si="680">IF($B43=$B49,IF(L49+L44&gt;0,1,0)+IF(M49+M44&gt;0,1,0)+IF(N49+N44&gt;0,1,0)+IF(O49+O44&gt;0,1,0)+IF(P49+P44&gt;0,1,0)+IF(Q49+Q44&gt;0,1,0)+IF(R49+R44&gt;0,1,0),J50)</f>
        <v>0</v>
      </c>
      <c r="K54" s="133">
        <f t="shared" ref="K54" si="681">IF(OR($B49=$B55,J54=0,(K50-Q54+O54)&lt;=0),0,(K50-Q54+O54)/J54)</f>
        <v>0</v>
      </c>
      <c r="L54" s="137">
        <f t="shared" ref="L54" si="682">IF(K54*(7-J51)&lt;=0,0,K54*(7-J51))</f>
        <v>0</v>
      </c>
      <c r="M54" s="311">
        <f t="shared" ref="M54" si="683">ROUND(IF(OR(K51-K54*(7-J51)+P54&lt;0,$B49=$B55,K54&lt;=0,K51=0),0,IF(K51-K54*(7-J51)+P54&gt;Q54-O54+P54,Q54-O54+P54,K51-K54*(7-J51)+P54)),1)</f>
        <v>0</v>
      </c>
      <c r="N54" s="312"/>
      <c r="O54" s="139">
        <f t="shared" ref="O54" si="684">IF(OR($B49=$B55,J50=0),0,IF($B49=$B43,J49,$F49))</f>
        <v>0</v>
      </c>
      <c r="P54" s="30">
        <f t="shared" ref="P54" si="685">IF(OR($B49=$B55,J54=0),0,$G51-$G50)</f>
        <v>0</v>
      </c>
      <c r="Q54" s="134">
        <f t="shared" ref="Q54" si="686">IF(OR($B49=$B55,J54=0),0,J53)</f>
        <v>0</v>
      </c>
      <c r="R54" s="138">
        <f t="shared" ref="R54" si="687">IF($B49=$B55,0,K51)</f>
        <v>0</v>
      </c>
      <c r="S54" s="176">
        <f t="shared" ref="S54" si="688">IF($B43=$B49,IF(U49+U44&gt;0,1,0)+IF(V49+V44&gt;0,1,0)+IF(W49+W44&gt;0,1,0)+IF(X49+X44&gt;0,1,0)+IF(Y49+Y44&gt;0,1,0)+IF(Z49+Z44&gt;0,1,0)+IF(AA49+AA44&gt;0,1,0),S50)</f>
        <v>0</v>
      </c>
      <c r="T54" s="133">
        <f t="shared" ref="T54" si="689">IF(OR($B49=$B55,S54=0,(T50-Z54+X54)&lt;=0),0,(T50-Z54+X54)/S54)</f>
        <v>0</v>
      </c>
      <c r="U54" s="137">
        <f t="shared" ref="U54" si="690">IF(T54*(7-S51)&lt;=0,0,T54*(7-S51))</f>
        <v>0</v>
      </c>
      <c r="V54" s="311">
        <f t="shared" ref="V54" si="691">ROUND(IF(OR(T51-T54*(7-S51)+Y54&lt;0,$B49=$B55,T54&lt;=0,T51=0),0,IF(T51-T54*(7-S51)+Y54&gt;Z54-X54+Y54,Z54-X54+Y54,T51-T54*(7-S51)+Y54)),1)</f>
        <v>0</v>
      </c>
      <c r="W54" s="312"/>
      <c r="X54" s="139">
        <f t="shared" ref="X54" si="692">IF(OR($B49=$B55,S50=0),0,IF($B49=$B43,S49,$F49))</f>
        <v>0</v>
      </c>
      <c r="Y54" s="30">
        <f t="shared" ref="Y54" si="693">IF(OR($B49=$B55,S54=0),0,$G51-$G50)</f>
        <v>0</v>
      </c>
      <c r="Z54" s="134">
        <f t="shared" ref="Z54" si="694">IF(OR($B49=$B55,S54=0),0,S53)</f>
        <v>0</v>
      </c>
      <c r="AA54" s="138">
        <f t="shared" ref="AA54" si="695">IF($B49=$B55,0,T51)</f>
        <v>0</v>
      </c>
      <c r="AB54" s="176">
        <f t="shared" ref="AB54" si="696">IF($B43=$B49,IF(AD49+AD44&gt;0,1,0)+IF(AE49+AE44&gt;0,1,0)+IF(AF49+AF44&gt;0,1,0)+IF(AG49+AG44&gt;0,1,0)+IF(AH49+AH44&gt;0,1,0)+IF(AI49+AI44&gt;0,1,0)+IF(AJ49+AJ44&gt;0,1,0),AB50)</f>
        <v>0</v>
      </c>
      <c r="AC54" s="133">
        <f t="shared" ref="AC54" si="697">IF(OR($B49=$B55,AB54=0,(AC50-AI54+AG54)&lt;=0),0,(AC50-AI54+AG54)/AB54)</f>
        <v>0</v>
      </c>
      <c r="AD54" s="137">
        <f t="shared" ref="AD54" si="698">IF(AC54*(7-AB51)&lt;=0,0,AC54*(7-AB51))</f>
        <v>0</v>
      </c>
      <c r="AE54" s="311">
        <f t="shared" ref="AE54" si="699">ROUND(IF(OR(AC51-AC54*(7-AB51)+AH54&lt;0,$B49=$B55,AC54&lt;=0,AC51=0),0,IF(AC51-AC54*(7-AB51)+AH54&gt;AI54-AG54+AH54,AI54-AG54+AH54,AC51-AC54*(7-AB51)+AH54)),1)</f>
        <v>0</v>
      </c>
      <c r="AF54" s="312"/>
      <c r="AG54" s="139">
        <f t="shared" ref="AG54" si="700">IF(OR($B49=$B55,AB50=0),0,IF($B49=$B43,AB49,$F49))</f>
        <v>0</v>
      </c>
      <c r="AH54" s="30">
        <f t="shared" ref="AH54" si="701">IF(OR($B49=$B55,AB54=0),0,$G51-$G50)</f>
        <v>0</v>
      </c>
      <c r="AI54" s="134">
        <f t="shared" ref="AI54" si="702">IF(OR($B49=$B55,AB54=0),0,AB53)</f>
        <v>0</v>
      </c>
      <c r="AJ54" s="138">
        <f t="shared" ref="AJ54" si="703">IF($B49=$B55,0,AC51)</f>
        <v>0</v>
      </c>
      <c r="AK54" s="176">
        <f t="shared" ref="AK54" si="704">IF($B43=$B49,IF(AM49+AM44&gt;0,1,0)+IF(AN49+AN44&gt;0,1,0)+IF(AO49+AO44&gt;0,1,0)+IF(AP49+AP44&gt;0,1,0)+IF(AQ49+AQ44&gt;0,1,0)+IF(AR49+AR44&gt;0,1,0)+IF(AS49+AS44&gt;0,1,0),AK50)</f>
        <v>0</v>
      </c>
      <c r="AL54" s="133">
        <f t="shared" ref="AL54" si="705">IF(OR($B49=$B55,AK54=0,(AL50-AR54+AP54)&lt;=0),0,(AL50-AR54+AP54)/AK54)</f>
        <v>0</v>
      </c>
      <c r="AM54" s="137">
        <f t="shared" ref="AM54" si="706">IF(AL54*(7-AK51)&lt;=0,0,AL54*(7-AK51))</f>
        <v>0</v>
      </c>
      <c r="AN54" s="311">
        <f t="shared" ref="AN54" si="707">ROUND(IF(OR(AL51-AL54*(7-AK51)+AQ54&lt;0,$B49=$B55,AL54&lt;=0,AL51=0),0,IF(AL51-AL54*(7-AK51)+AQ54&gt;AR54-AP54+AQ54,AR54-AP54+AQ54,AL51-AL54*(7-AK51)+AQ54)),1)</f>
        <v>0</v>
      </c>
      <c r="AO54" s="312"/>
      <c r="AP54" s="139">
        <f t="shared" ref="AP54" si="708">IF(OR($B49=$B55,AK50=0),0,IF($B49=$B43,AK49,$F49))</f>
        <v>0</v>
      </c>
      <c r="AQ54" s="30">
        <f t="shared" ref="AQ54" si="709">IF(OR($B49=$B55,AK54=0),0,$G51-$G50)</f>
        <v>0</v>
      </c>
      <c r="AR54" s="134">
        <f t="shared" ref="AR54" si="710">IF(OR($B49=$B55,AK54=0),0,AK53)</f>
        <v>0</v>
      </c>
      <c r="AS54" s="138">
        <f t="shared" ref="AS54" si="711">IF($B49=$B55,0,AL51)</f>
        <v>0</v>
      </c>
      <c r="AT54" s="176">
        <f t="shared" ref="AT54" si="712">IF($B43=$B49,IF(AV49+AV44&gt;0,1,0)+IF(AW49+AW44&gt;0,1,0)+IF(AX49+AX44&gt;0,1,0)+IF(AY49+AY44&gt;0,1,0)+IF(AZ49+AZ44&gt;0,1,0)+IF(BA49+BA44&gt;0,1,0)+IF(BB49+BB44&gt;0,1,0),AT50)</f>
        <v>0</v>
      </c>
      <c r="AU54" s="133">
        <f t="shared" ref="AU54" si="713">IF(OR($B49=$B55,AT54=0,(AU50-BA54+AY54)&lt;=0),0,(AU50-BA54+AY54)/AT54)</f>
        <v>0</v>
      </c>
      <c r="AV54" s="137">
        <f t="shared" ref="AV54" si="714">IF(AU54*(7-AT51)&lt;=0,0,AU54*(7-AT51))</f>
        <v>0</v>
      </c>
      <c r="AW54" s="311">
        <f t="shared" ref="AW54" si="715">ROUND(IF(OR(AU51-AU54*(7-AT51)+AZ54&lt;0,$B49=$B55,AU54&lt;=0,AU51=0),0,IF(AU51-AU54*(7-AT51)+AZ54&gt;BA54-AY54+AZ54,BA54-AY54+AZ54,AU51-AU54*(7-AT51)+AZ54)),1)</f>
        <v>0</v>
      </c>
      <c r="AX54" s="312"/>
      <c r="AY54" s="139">
        <f t="shared" ref="AY54" si="716">IF(OR($B49=$B55,AT50=0),0,IF($B49=$B43,AT49,$F49))</f>
        <v>0</v>
      </c>
      <c r="AZ54" s="30">
        <f t="shared" ref="AZ54" si="717">IF(OR($B49=$B55,AT54=0),0,$G51-$G50)</f>
        <v>0</v>
      </c>
      <c r="BA54" s="134">
        <f t="shared" ref="BA54" si="718">IF(OR($B49=$B55,AT54=0),0,AT53)</f>
        <v>0</v>
      </c>
      <c r="BB54" s="138">
        <f t="shared" ref="BB54" si="719">IF($B49=$B55,0,AU51)</f>
        <v>0</v>
      </c>
    </row>
    <row r="55" spans="1:54" ht="15.75" x14ac:dyDescent="0.2">
      <c r="A55" s="1">
        <f t="shared" ref="A55" si="720">IF(B55="","1. Niewypełnione",B55)</f>
        <v>0</v>
      </c>
      <c r="B55" s="320">
        <f>marzec!B55</f>
        <v>0</v>
      </c>
      <c r="C55" s="321">
        <f>marzec!C55</f>
        <v>0</v>
      </c>
      <c r="D55" s="321">
        <f>marzec!D55</f>
        <v>0</v>
      </c>
      <c r="E55" s="321">
        <f>marzec!E55</f>
        <v>0</v>
      </c>
      <c r="F55" s="177">
        <f>marzec!F55</f>
        <v>18</v>
      </c>
      <c r="G55" s="185">
        <f>marzec!G55</f>
        <v>18</v>
      </c>
      <c r="H55" s="177"/>
      <c r="I55" s="192">
        <f t="shared" ref="I55:I59" si="721">K55+T55+AC55+AL55+AU55</f>
        <v>0</v>
      </c>
      <c r="J55" s="186">
        <f t="shared" ref="J55" si="722">IF(OR($B55=$B61,J58=0),0,ROUND((K56+P60)/J58,0))</f>
        <v>0</v>
      </c>
      <c r="K55" s="51">
        <f t="shared" ref="K55:K56" si="723">SUM(L55:R55)</f>
        <v>0</v>
      </c>
      <c r="L55" s="52">
        <f>marzec!L55</f>
        <v>0</v>
      </c>
      <c r="M55" s="52">
        <f>marzec!M55</f>
        <v>0</v>
      </c>
      <c r="N55" s="52">
        <f>marzec!N55</f>
        <v>0</v>
      </c>
      <c r="O55" s="52">
        <f>marzec!O55</f>
        <v>0</v>
      </c>
      <c r="P55" s="53">
        <f>marzec!P55</f>
        <v>0</v>
      </c>
      <c r="Q55" s="54">
        <f>marzec!Q55</f>
        <v>0</v>
      </c>
      <c r="R55" s="55">
        <f>marzec!R55</f>
        <v>0</v>
      </c>
      <c r="S55" s="188">
        <f t="shared" ref="S55" si="724">IF(OR($B55=$B61,S58=0),0,ROUND((T56+Y60)/S58,0))</f>
        <v>0</v>
      </c>
      <c r="T55" s="51">
        <f t="shared" ref="T55:T56" si="725">SUM(U55:AA55)</f>
        <v>0</v>
      </c>
      <c r="U55" s="52">
        <f>marzec!U55</f>
        <v>0</v>
      </c>
      <c r="V55" s="52">
        <f>marzec!V55</f>
        <v>0</v>
      </c>
      <c r="W55" s="52">
        <f>marzec!W55</f>
        <v>0</v>
      </c>
      <c r="X55" s="52">
        <f>marzec!X55</f>
        <v>0</v>
      </c>
      <c r="Y55" s="53">
        <f>marzec!Y55</f>
        <v>0</v>
      </c>
      <c r="Z55" s="54">
        <f>marzec!Z55</f>
        <v>0</v>
      </c>
      <c r="AA55" s="55">
        <f>marzec!AA55</f>
        <v>0</v>
      </c>
      <c r="AB55" s="188">
        <f t="shared" ref="AB55" si="726">IF(OR($B55=$B61,AB58=0),0,ROUND((AC56+AH60)/AB58,0))</f>
        <v>0</v>
      </c>
      <c r="AC55" s="51">
        <f t="shared" ref="AC55:AC56" si="727">SUM(AD55:AJ55)</f>
        <v>0</v>
      </c>
      <c r="AD55" s="52">
        <f>marzec!AD55</f>
        <v>0</v>
      </c>
      <c r="AE55" s="52">
        <f>marzec!AE55</f>
        <v>0</v>
      </c>
      <c r="AF55" s="52">
        <f>marzec!AF55</f>
        <v>0</v>
      </c>
      <c r="AG55" s="52">
        <f>marzec!AG55</f>
        <v>0</v>
      </c>
      <c r="AH55" s="53">
        <f>marzec!AH55</f>
        <v>0</v>
      </c>
      <c r="AI55" s="54">
        <f>marzec!AI55</f>
        <v>0</v>
      </c>
      <c r="AJ55" s="55">
        <f>marzec!AJ55</f>
        <v>0</v>
      </c>
      <c r="AK55" s="188">
        <f t="shared" ref="AK55" si="728">IF(OR($B55=$B61,AK58=0),0,ROUND((AL56+AQ60)/AK58,0))</f>
        <v>0</v>
      </c>
      <c r="AL55" s="51">
        <f t="shared" ref="AL55:AL56" si="729">SUM(AM55:AS55)</f>
        <v>0</v>
      </c>
      <c r="AM55" s="52">
        <f>marzec!AM55</f>
        <v>0</v>
      </c>
      <c r="AN55" s="52">
        <f>marzec!AN55</f>
        <v>0</v>
      </c>
      <c r="AO55" s="52">
        <f>marzec!AO55</f>
        <v>0</v>
      </c>
      <c r="AP55" s="52">
        <f>marzec!AP55</f>
        <v>0</v>
      </c>
      <c r="AQ55" s="53">
        <f>marzec!AQ55</f>
        <v>0</v>
      </c>
      <c r="AR55" s="54">
        <f>marzec!AR55</f>
        <v>0</v>
      </c>
      <c r="AS55" s="55">
        <f>marzec!AS55</f>
        <v>0</v>
      </c>
      <c r="AT55" s="188">
        <f t="shared" ref="AT55" si="730">IF(OR($B55=$B61,AT58=0),0,ROUND((AU56+AZ60)/AT58,0))</f>
        <v>0</v>
      </c>
      <c r="AU55" s="51">
        <f t="shared" ref="AU55:AU56" si="731">SUM(AV55:BB55)</f>
        <v>0</v>
      </c>
      <c r="AV55" s="52">
        <f t="shared" ref="AV55" si="732">IF(SUM($AM$9:$AS$9)=SUM($AV$9:$BB$9),AM55,IF(AND(SUM($AV$9:$BB$9)&gt;42,SUM($AV$9:$BB$9)&lt;49),AM55,0))</f>
        <v>0</v>
      </c>
      <c r="AW55" s="52">
        <f t="shared" ref="AW55" si="733">IF(SUM($AM$9:$AS$9)=SUM($AV$9:$BB$9),AN55,IF(AND(SUM($AV$9:$BB$9)&gt;42,SUM($AV$9:$BB$9)&lt;49),AN55,0))</f>
        <v>0</v>
      </c>
      <c r="AX55" s="52">
        <f t="shared" ref="AX55" si="734">IF(SUM($AM$9:$AS$9)=SUM($AV$9:$BB$9),AO55,IF(AND(SUM($AV$9:$BB$9)&gt;42,SUM($AV$9:$BB$9)&lt;49),AO55,0))</f>
        <v>0</v>
      </c>
      <c r="AY55" s="52">
        <f t="shared" ref="AY55" si="735">IF(SUM($AM$9:$AS$9)=SUM($AV$9:$BB$9),AP55,IF(AND(SUM($AV$9:$BB$9)&gt;42,SUM($AV$9:$BB$9)&lt;49),AP55,0))</f>
        <v>0</v>
      </c>
      <c r="AZ55" s="53">
        <f t="shared" ref="AZ55" si="736">IF(SUM($AM$9:$AS$9)=SUM($AV$9:$BB$9),AQ55,IF(AND(SUM($AV$9:$BB$9)&gt;42,SUM($AV$9:$BB$9)&lt;49),AQ55,0))</f>
        <v>0</v>
      </c>
      <c r="BA55" s="54">
        <f t="shared" ref="BA55" si="737">IF(SUM($AM$9:$AS$9)=SUM($AV$9:$BB$9),AR55,IF(AND(SUM($AV$9:$BB$9)&gt;42,SUM($AV$9:$BB$9)&lt;49),AR55,0))</f>
        <v>0</v>
      </c>
      <c r="BB55" s="55">
        <f t="shared" ref="BB55" si="738">IF(SUM($AM$9:$AS$9)=SUM($AV$9:$BB$9),AS55,IF(AND(SUM($AV$9:$BB$9)&gt;42,SUM($AV$9:$BB$9)&lt;49),AS55,0))</f>
        <v>0</v>
      </c>
    </row>
    <row r="56" spans="1:54" ht="12.75" hidden="1" customHeight="1" x14ac:dyDescent="0.2">
      <c r="B56" s="93"/>
      <c r="C56" s="94"/>
      <c r="D56" s="95"/>
      <c r="E56" s="115"/>
      <c r="F56" s="140" t="b">
        <f t="shared" ref="F56" si="739">IF($B49=$B55,OR(F50,G55&lt;F55),G55&lt;F55)</f>
        <v>0</v>
      </c>
      <c r="G56" s="189">
        <f t="shared" ref="G56" si="740">IF(AND($B49=$B55,$B49&lt;&gt;"",$B49&lt;&gt;0),G55+G50,G55)</f>
        <v>18</v>
      </c>
      <c r="H56" s="120"/>
      <c r="I56" s="165">
        <f t="shared" si="721"/>
        <v>0</v>
      </c>
      <c r="J56" s="194">
        <f t="shared" ref="J56" si="741">7-COUNTIF(L55:R55,0)-COUNTIF(L55:R55,"")</f>
        <v>0</v>
      </c>
      <c r="K56" s="22">
        <f t="shared" si="723"/>
        <v>0</v>
      </c>
      <c r="L56" s="35">
        <f t="shared" ref="L56:R56" si="742">IF($B49=$B55,L55+L50,L55)</f>
        <v>0</v>
      </c>
      <c r="M56" s="35">
        <f t="shared" si="742"/>
        <v>0</v>
      </c>
      <c r="N56" s="35">
        <f t="shared" si="742"/>
        <v>0</v>
      </c>
      <c r="O56" s="35">
        <f t="shared" si="742"/>
        <v>0</v>
      </c>
      <c r="P56" s="36">
        <f t="shared" si="742"/>
        <v>0</v>
      </c>
      <c r="Q56" s="37">
        <f t="shared" si="742"/>
        <v>0</v>
      </c>
      <c r="R56" s="38">
        <f t="shared" si="742"/>
        <v>0</v>
      </c>
      <c r="S56" s="194">
        <f t="shared" ref="S56" si="743">7-COUNTIF(U55:AA55,0)-COUNTIF(U55:AA55,"")</f>
        <v>0</v>
      </c>
      <c r="T56" s="22">
        <f t="shared" si="725"/>
        <v>0</v>
      </c>
      <c r="U56" s="35">
        <f t="shared" ref="U56:AA56" si="744">IF($B49=$B55,U55+U50,U55)</f>
        <v>0</v>
      </c>
      <c r="V56" s="35">
        <f t="shared" si="744"/>
        <v>0</v>
      </c>
      <c r="W56" s="35">
        <f t="shared" si="744"/>
        <v>0</v>
      </c>
      <c r="X56" s="35">
        <f t="shared" si="744"/>
        <v>0</v>
      </c>
      <c r="Y56" s="36">
        <f t="shared" si="744"/>
        <v>0</v>
      </c>
      <c r="Z56" s="37">
        <f t="shared" si="744"/>
        <v>0</v>
      </c>
      <c r="AA56" s="38">
        <f t="shared" si="744"/>
        <v>0</v>
      </c>
      <c r="AB56" s="194">
        <f t="shared" ref="AB56" si="745">7-COUNTIF(AD55:AJ55,0)-COUNTIF(AD55:AJ55,"")</f>
        <v>0</v>
      </c>
      <c r="AC56" s="22">
        <f t="shared" si="727"/>
        <v>0</v>
      </c>
      <c r="AD56" s="35">
        <f t="shared" ref="AD56:AJ56" si="746">IF($B49=$B55,AD55+AD50,AD55)</f>
        <v>0</v>
      </c>
      <c r="AE56" s="35">
        <f t="shared" si="746"/>
        <v>0</v>
      </c>
      <c r="AF56" s="35">
        <f t="shared" si="746"/>
        <v>0</v>
      </c>
      <c r="AG56" s="35">
        <f t="shared" si="746"/>
        <v>0</v>
      </c>
      <c r="AH56" s="36">
        <f t="shared" si="746"/>
        <v>0</v>
      </c>
      <c r="AI56" s="37">
        <f t="shared" si="746"/>
        <v>0</v>
      </c>
      <c r="AJ56" s="38">
        <f t="shared" si="746"/>
        <v>0</v>
      </c>
      <c r="AK56" s="194">
        <f t="shared" ref="AK56" si="747">7-COUNTIF(AM55:AS55,0)-COUNTIF(AM55:AS55,"")</f>
        <v>0</v>
      </c>
      <c r="AL56" s="22">
        <f t="shared" si="729"/>
        <v>0</v>
      </c>
      <c r="AM56" s="35">
        <f t="shared" ref="AM56:AS56" si="748">IF($B49=$B55,AM55+AM50,AM55)</f>
        <v>0</v>
      </c>
      <c r="AN56" s="35">
        <f t="shared" si="748"/>
        <v>0</v>
      </c>
      <c r="AO56" s="35">
        <f t="shared" si="748"/>
        <v>0</v>
      </c>
      <c r="AP56" s="35">
        <f t="shared" si="748"/>
        <v>0</v>
      </c>
      <c r="AQ56" s="36">
        <f t="shared" si="748"/>
        <v>0</v>
      </c>
      <c r="AR56" s="37">
        <f t="shared" si="748"/>
        <v>0</v>
      </c>
      <c r="AS56" s="38">
        <f t="shared" si="748"/>
        <v>0</v>
      </c>
      <c r="AT56" s="194">
        <f t="shared" ref="AT56" si="749">7-COUNTIF(AV55:BB55,0)-COUNTIF(AV55:BB55,"")</f>
        <v>0</v>
      </c>
      <c r="AU56" s="22">
        <f t="shared" si="731"/>
        <v>0</v>
      </c>
      <c r="AV56" s="35">
        <f t="shared" ref="AV56:BB56" si="750">IF($B49=$B55,AV55+AV50,AV55)</f>
        <v>0</v>
      </c>
      <c r="AW56" s="35">
        <f t="shared" si="750"/>
        <v>0</v>
      </c>
      <c r="AX56" s="35">
        <f t="shared" si="750"/>
        <v>0</v>
      </c>
      <c r="AY56" s="35">
        <f t="shared" si="750"/>
        <v>0</v>
      </c>
      <c r="AZ56" s="36">
        <f t="shared" si="750"/>
        <v>0</v>
      </c>
      <c r="BA56" s="37">
        <f t="shared" si="750"/>
        <v>0</v>
      </c>
      <c r="BB56" s="38">
        <f t="shared" si="750"/>
        <v>0</v>
      </c>
    </row>
    <row r="57" spans="1:54" ht="15" hidden="1" customHeight="1" x14ac:dyDescent="0.2">
      <c r="B57" s="116"/>
      <c r="C57" s="117"/>
      <c r="D57" s="118"/>
      <c r="E57" s="119"/>
      <c r="F57" s="92"/>
      <c r="G57" s="190">
        <f t="shared" ref="G57" si="751">IF(AND($B49=$B55,$B49&lt;&gt;"",$B49&lt;&gt;0),F55+G51,F55)</f>
        <v>18</v>
      </c>
      <c r="H57" s="121"/>
      <c r="I57" s="165">
        <f t="shared" si="721"/>
        <v>0</v>
      </c>
      <c r="J57" s="195">
        <f t="shared" ref="J57" si="752">IF($B55=$B49,COUNTIF(L57:R57,0),COUNTIF(L58:R58,0)+COUNTIF(L58:R58,""))</f>
        <v>7</v>
      </c>
      <c r="K57" s="39">
        <f t="shared" ref="K57:R57" si="753">IF($B49=$B55,K58+K51,K58)</f>
        <v>0</v>
      </c>
      <c r="L57" s="40">
        <f t="shared" si="753"/>
        <v>0</v>
      </c>
      <c r="M57" s="40">
        <f t="shared" si="753"/>
        <v>0</v>
      </c>
      <c r="N57" s="40">
        <f t="shared" si="753"/>
        <v>0</v>
      </c>
      <c r="O57" s="40">
        <f t="shared" si="753"/>
        <v>0</v>
      </c>
      <c r="P57" s="41">
        <f t="shared" si="753"/>
        <v>0</v>
      </c>
      <c r="Q57" s="42">
        <f t="shared" si="753"/>
        <v>0</v>
      </c>
      <c r="R57" s="43">
        <f t="shared" si="753"/>
        <v>0</v>
      </c>
      <c r="S57" s="195">
        <f t="shared" ref="S57" si="754">IF($B55=$B49,COUNTIF(U57:AA57,0),COUNTIF(U58:AA58,0)+COUNTIF(U58:AA58,""))</f>
        <v>7</v>
      </c>
      <c r="T57" s="39">
        <f t="shared" ref="T57:AA57" si="755">IF($B49=$B55,T58+T51,T58)</f>
        <v>0</v>
      </c>
      <c r="U57" s="40">
        <f t="shared" si="755"/>
        <v>0</v>
      </c>
      <c r="V57" s="40">
        <f t="shared" si="755"/>
        <v>0</v>
      </c>
      <c r="W57" s="40">
        <f t="shared" si="755"/>
        <v>0</v>
      </c>
      <c r="X57" s="40">
        <f t="shared" si="755"/>
        <v>0</v>
      </c>
      <c r="Y57" s="41">
        <f t="shared" si="755"/>
        <v>0</v>
      </c>
      <c r="Z57" s="42">
        <f t="shared" si="755"/>
        <v>0</v>
      </c>
      <c r="AA57" s="43">
        <f t="shared" si="755"/>
        <v>0</v>
      </c>
      <c r="AB57" s="195">
        <f t="shared" ref="AB57" si="756">IF($B55=$B49,COUNTIF(AD57:AJ57,0),COUNTIF(AD58:AJ58,0)+COUNTIF(AD58:AJ58,""))</f>
        <v>7</v>
      </c>
      <c r="AC57" s="39">
        <f t="shared" ref="AC57:AJ57" si="757">IF($B49=$B55,AC58+AC51,AC58)</f>
        <v>0</v>
      </c>
      <c r="AD57" s="40">
        <f t="shared" si="757"/>
        <v>0</v>
      </c>
      <c r="AE57" s="40">
        <f t="shared" si="757"/>
        <v>0</v>
      </c>
      <c r="AF57" s="40">
        <f t="shared" si="757"/>
        <v>0</v>
      </c>
      <c r="AG57" s="40">
        <f t="shared" si="757"/>
        <v>0</v>
      </c>
      <c r="AH57" s="41">
        <f t="shared" si="757"/>
        <v>0</v>
      </c>
      <c r="AI57" s="42">
        <f t="shared" si="757"/>
        <v>0</v>
      </c>
      <c r="AJ57" s="43">
        <f t="shared" si="757"/>
        <v>0</v>
      </c>
      <c r="AK57" s="195">
        <f t="shared" ref="AK57" si="758">IF($B55=$B49,COUNTIF(AM57:AS57,0),COUNTIF(AM58:AS58,0)+COUNTIF(AM58:AS58,""))</f>
        <v>7</v>
      </c>
      <c r="AL57" s="39">
        <f t="shared" ref="AL57:AS57" si="759">IF($B49=$B55,AL58+AL51,AL58)</f>
        <v>0</v>
      </c>
      <c r="AM57" s="40">
        <f t="shared" si="759"/>
        <v>0</v>
      </c>
      <c r="AN57" s="40">
        <f t="shared" si="759"/>
        <v>0</v>
      </c>
      <c r="AO57" s="40">
        <f t="shared" si="759"/>
        <v>0</v>
      </c>
      <c r="AP57" s="40">
        <f t="shared" si="759"/>
        <v>0</v>
      </c>
      <c r="AQ57" s="41">
        <f t="shared" si="759"/>
        <v>0</v>
      </c>
      <c r="AR57" s="42">
        <f t="shared" si="759"/>
        <v>0</v>
      </c>
      <c r="AS57" s="43">
        <f t="shared" si="759"/>
        <v>0</v>
      </c>
      <c r="AT57" s="195">
        <f t="shared" ref="AT57" si="760">IF($B55=$B49,COUNTIF(AV57:BB57,0),COUNTIF(AV58:BB58,0)+COUNTIF(AV58:BB58,""))</f>
        <v>7</v>
      </c>
      <c r="AU57" s="39">
        <f t="shared" ref="AU57:BB57" si="761">IF($B49=$B55,AU58+AU51,AU58)</f>
        <v>0</v>
      </c>
      <c r="AV57" s="40">
        <f t="shared" si="761"/>
        <v>0</v>
      </c>
      <c r="AW57" s="40">
        <f t="shared" si="761"/>
        <v>0</v>
      </c>
      <c r="AX57" s="40">
        <f t="shared" si="761"/>
        <v>0</v>
      </c>
      <c r="AY57" s="40">
        <f t="shared" si="761"/>
        <v>0</v>
      </c>
      <c r="AZ57" s="41">
        <f t="shared" si="761"/>
        <v>0</v>
      </c>
      <c r="BA57" s="42">
        <f t="shared" si="761"/>
        <v>0</v>
      </c>
      <c r="BB57" s="43">
        <f t="shared" si="761"/>
        <v>0</v>
      </c>
    </row>
    <row r="58" spans="1:54" ht="15.75" customHeight="1" x14ac:dyDescent="0.2">
      <c r="A58" s="1">
        <f t="shared" ref="A58" si="762">A55</f>
        <v>0</v>
      </c>
      <c r="B58" s="313">
        <f t="shared" ref="B58" si="763">B52+1</f>
        <v>7</v>
      </c>
      <c r="C58" s="314"/>
      <c r="D58" s="314"/>
      <c r="E58" s="314"/>
      <c r="F58" s="31"/>
      <c r="G58" s="183"/>
      <c r="H58" s="122">
        <f t="shared" ref="H58" si="764">5-COUNTIF(AU55,0)-COUNTIF(AL55,0)-COUNTIF(AC55,0)-COUNTIF(T55,0)-COUNTIF(K55,0)</f>
        <v>0</v>
      </c>
      <c r="I58" s="165">
        <f t="shared" si="721"/>
        <v>0</v>
      </c>
      <c r="J58" s="187">
        <f t="shared" ref="J58" si="765">IF($B55=$B49,J52+IF($F55&lt;&gt;$G55,(K55+$G57-$G56)/$F55,K55/$F55),IF($F55&lt;&gt;G55,(K55+$G57-$G56)/$F55,K55/$F55))</f>
        <v>0</v>
      </c>
      <c r="K58" s="7">
        <f t="shared" ref="K58:K59" si="766">SUM(L58:R58)</f>
        <v>0</v>
      </c>
      <c r="L58" s="26">
        <f t="shared" ref="L58:R58" si="767">L55</f>
        <v>0</v>
      </c>
      <c r="M58" s="26">
        <f t="shared" si="767"/>
        <v>0</v>
      </c>
      <c r="N58" s="26">
        <f t="shared" si="767"/>
        <v>0</v>
      </c>
      <c r="O58" s="26">
        <f t="shared" si="767"/>
        <v>0</v>
      </c>
      <c r="P58" s="26">
        <f t="shared" si="767"/>
        <v>0</v>
      </c>
      <c r="Q58" s="29">
        <f t="shared" si="767"/>
        <v>0</v>
      </c>
      <c r="R58" s="23">
        <f t="shared" si="767"/>
        <v>0</v>
      </c>
      <c r="S58" s="187">
        <f t="shared" ref="S58" si="768">IF($B55=$B49,S52+IF($F55&lt;&gt;$G55,(T55+$G57-$G56)/$F55,T55/$F55),IF($F55&lt;&gt;P55,(T55+$G57-$G56)/$F55,T55/$F55))</f>
        <v>0</v>
      </c>
      <c r="T58" s="7">
        <f t="shared" ref="T58:T59" si="769">SUM(U58:AA58)</f>
        <v>0</v>
      </c>
      <c r="U58" s="26">
        <f t="shared" ref="U58:AA58" si="770">U55</f>
        <v>0</v>
      </c>
      <c r="V58" s="26">
        <f t="shared" si="770"/>
        <v>0</v>
      </c>
      <c r="W58" s="26">
        <f t="shared" si="770"/>
        <v>0</v>
      </c>
      <c r="X58" s="26">
        <f t="shared" si="770"/>
        <v>0</v>
      </c>
      <c r="Y58" s="113">
        <f t="shared" si="770"/>
        <v>0</v>
      </c>
      <c r="Z58" s="29">
        <f t="shared" si="770"/>
        <v>0</v>
      </c>
      <c r="AA58" s="23">
        <f t="shared" si="770"/>
        <v>0</v>
      </c>
      <c r="AB58" s="187">
        <f t="shared" ref="AB58" si="771">IF($B55=$B49,AB52+IF($F55&lt;&gt;$G55,(AC55+$G57-$G56)/$F55,AC55/$F55),IF($F55&lt;&gt;Y55,(AC55+$G57-$G56)/$F55,AC55/$F55))</f>
        <v>0</v>
      </c>
      <c r="AC58" s="7">
        <f t="shared" ref="AC58:AC59" si="772">SUM(AD58:AJ58)</f>
        <v>0</v>
      </c>
      <c r="AD58" s="26">
        <f t="shared" ref="AD58:AJ58" si="773">AD55</f>
        <v>0</v>
      </c>
      <c r="AE58" s="26">
        <f t="shared" si="773"/>
        <v>0</v>
      </c>
      <c r="AF58" s="26">
        <f t="shared" si="773"/>
        <v>0</v>
      </c>
      <c r="AG58" s="26">
        <f t="shared" si="773"/>
        <v>0</v>
      </c>
      <c r="AH58" s="113">
        <f t="shared" si="773"/>
        <v>0</v>
      </c>
      <c r="AI58" s="29">
        <f t="shared" si="773"/>
        <v>0</v>
      </c>
      <c r="AJ58" s="23">
        <f t="shared" si="773"/>
        <v>0</v>
      </c>
      <c r="AK58" s="187">
        <f t="shared" ref="AK58" si="774">IF($B55=$B49,AK52+IF($F55&lt;&gt;$G55,(AL55+$G57-$G56)/$F55,AL55/$F55),IF($F55&lt;&gt;AH55,(AL55+$G57-$G56)/$F55,AL55/$F55))</f>
        <v>0</v>
      </c>
      <c r="AL58" s="7">
        <f t="shared" ref="AL58:AL59" si="775">SUM(AM58:AS58)</f>
        <v>0</v>
      </c>
      <c r="AM58" s="26">
        <f t="shared" ref="AM58:AS58" si="776">AM55</f>
        <v>0</v>
      </c>
      <c r="AN58" s="26">
        <f t="shared" si="776"/>
        <v>0</v>
      </c>
      <c r="AO58" s="26">
        <f t="shared" si="776"/>
        <v>0</v>
      </c>
      <c r="AP58" s="26">
        <f t="shared" si="776"/>
        <v>0</v>
      </c>
      <c r="AQ58" s="113">
        <f t="shared" si="776"/>
        <v>0</v>
      </c>
      <c r="AR58" s="29">
        <f t="shared" si="776"/>
        <v>0</v>
      </c>
      <c r="AS58" s="23">
        <f t="shared" si="776"/>
        <v>0</v>
      </c>
      <c r="AT58" s="187">
        <f t="shared" ref="AT58" si="777">IF($B55=$B49,AT52+IF($F55&lt;&gt;$G55,(AU55+$G57-$G56)/$F55,AU55/$F55),IF($F55&lt;&gt;AQ55,(AU55+$G57-$G56)/$F55,AU55/$F55))</f>
        <v>0</v>
      </c>
      <c r="AU58" s="7">
        <f t="shared" ref="AU58:AU59" si="778">SUM(AV58:BB58)</f>
        <v>0</v>
      </c>
      <c r="AV58" s="6">
        <f t="shared" ref="AV58" si="779">IF(SUM($AM$9:$AS$9)=SUM($AV$9:$BB$9),AV55,IF(AND(SUM($AV$9:$BB$9)&gt;42,SUM($AV$9:$BB$9)&lt;49),AV55,0))</f>
        <v>0</v>
      </c>
      <c r="AW58" s="6">
        <f t="shared" ref="AW58:BB58" si="780">IF(SUM($AM$9:$AS$9)=SUM($AV$9:$BB$9),AW55,IF(AND(SUM($AV$9:$BB$9)&gt;42,SUM($AV$9:$BB$9)&lt;49),AW55,0))</f>
        <v>0</v>
      </c>
      <c r="AX58" s="6">
        <f t="shared" si="780"/>
        <v>0</v>
      </c>
      <c r="AY58" s="6">
        <f t="shared" si="780"/>
        <v>0</v>
      </c>
      <c r="AZ58" s="26">
        <f t="shared" si="780"/>
        <v>0</v>
      </c>
      <c r="BA58" s="29">
        <f t="shared" si="780"/>
        <v>0</v>
      </c>
      <c r="BB58" s="23">
        <f t="shared" si="780"/>
        <v>0</v>
      </c>
    </row>
    <row r="59" spans="1:54" ht="15.75" customHeight="1" x14ac:dyDescent="0.2">
      <c r="A59" s="1">
        <f t="shared" ref="A59:A60" si="781">A58</f>
        <v>0</v>
      </c>
      <c r="B59" s="313"/>
      <c r="C59" s="314"/>
      <c r="D59" s="314"/>
      <c r="E59" s="314"/>
      <c r="F59" s="31"/>
      <c r="G59" s="183"/>
      <c r="H59" s="123">
        <f t="shared" ref="H59" si="782">IF($B55=$B49,H53+F59,$F59)</f>
        <v>0</v>
      </c>
      <c r="I59" s="165">
        <f t="shared" si="721"/>
        <v>0</v>
      </c>
      <c r="J59" s="141">
        <f t="shared" ref="J59" si="783">IF($H58=0,0,IF($B49=$B55,IF($H60&gt;0,$H60+J53,K55+J53),IF($H60&gt;0,$H60,K55)))</f>
        <v>0</v>
      </c>
      <c r="K59" s="7">
        <f t="shared" si="766"/>
        <v>0</v>
      </c>
      <c r="L59" s="6"/>
      <c r="M59" s="6"/>
      <c r="N59" s="6"/>
      <c r="O59" s="6"/>
      <c r="P59" s="26"/>
      <c r="Q59" s="29"/>
      <c r="R59" s="23"/>
      <c r="S59" s="141">
        <f t="shared" ref="S59" si="784">IF($H58=0,0,IF($B49=$B55,IF($H60&gt;0,$H60+S53,T55+S53),IF($H60&gt;0,$H60,T55)))</f>
        <v>0</v>
      </c>
      <c r="T59" s="7">
        <f t="shared" si="769"/>
        <v>0</v>
      </c>
      <c r="U59" s="6"/>
      <c r="V59" s="6"/>
      <c r="W59" s="6"/>
      <c r="X59" s="6"/>
      <c r="Y59" s="26"/>
      <c r="Z59" s="29"/>
      <c r="AA59" s="23"/>
      <c r="AB59" s="141">
        <f t="shared" ref="AB59" si="785">IF($H58=0,0,IF($B49=$B55,IF($H60&gt;0,$H60+AB53,AC55+AB53),IF($H60&gt;0,$H60,AC55)))</f>
        <v>0</v>
      </c>
      <c r="AC59" s="7">
        <f t="shared" si="772"/>
        <v>0</v>
      </c>
      <c r="AD59" s="6"/>
      <c r="AE59" s="6"/>
      <c r="AF59" s="6"/>
      <c r="AG59" s="6"/>
      <c r="AH59" s="26"/>
      <c r="AI59" s="29"/>
      <c r="AJ59" s="23"/>
      <c r="AK59" s="141">
        <f t="shared" ref="AK59" si="786">IF($H58=0,0,IF($B49=$B55,IF($H60&gt;0,$H60+AK53,AL55+AK53),IF($H60&gt;0,$H60,AL55)))</f>
        <v>0</v>
      </c>
      <c r="AL59" s="7">
        <f t="shared" si="775"/>
        <v>0</v>
      </c>
      <c r="AM59" s="6"/>
      <c r="AN59" s="6"/>
      <c r="AO59" s="6"/>
      <c r="AP59" s="6"/>
      <c r="AQ59" s="26"/>
      <c r="AR59" s="29"/>
      <c r="AS59" s="23"/>
      <c r="AT59" s="141">
        <f t="shared" ref="AT59" si="787">IF($H58=0,0,IF($B49=$B55,IF($H60&gt;0,$H60+AT53,AU55+AT53),IF($H60&gt;0,$H60,AU55)))</f>
        <v>0</v>
      </c>
      <c r="AU59" s="7">
        <f t="shared" si="778"/>
        <v>0</v>
      </c>
      <c r="AV59" s="6"/>
      <c r="AW59" s="6"/>
      <c r="AX59" s="6"/>
      <c r="AY59" s="6"/>
      <c r="AZ59" s="26"/>
      <c r="BA59" s="29"/>
      <c r="BB59" s="23"/>
    </row>
    <row r="60" spans="1:54" ht="18.75" customHeight="1" thickBot="1" x14ac:dyDescent="0.25">
      <c r="A60" s="1">
        <f t="shared" si="781"/>
        <v>0</v>
      </c>
      <c r="B60" s="323" t="str">
        <f>IF(B55="",Wydruk!$AE$6,IF(J56=0,Wydruk!$AE$7,IF(AND(G56&lt;G57,B55&lt;&gt;$B61),Wydruk!$AE$13,IF(AND($B55=$B49,$B55&lt;&gt;$B61),IF(OR(OR(J60&lt;4,J60&gt;5),OR(S60&lt;4,S60&gt;5),OR(AB60&lt;4,AB60&gt;5),OR(AK60&lt;4,AK60&gt;5),OR(AND(AT60&lt;4,AT60&gt;0),AT60&gt;5)),Wydruk!$AE$8,Wydruk!$AE$9),IF($B55=$B61,IF($F59&lt;&gt;0,Wydruk!$AE$12,Wydruk!$AE$10),IF(OR(OR(J56&lt;4,J56&gt;5),OR(S56&lt;4,S56&gt;5),OR(AB56&lt;4,AB56&gt;5),OR(AK56&lt;4,AK56&gt;5),OR(AND(AT56&lt;4,AT56&gt;0),AT56&gt;5)),Wydruk!$AE$8,Wydruk!$AE$11))))))</f>
        <v>Uzupełnij liczby godzin tygodniowego planu</v>
      </c>
      <c r="C60" s="324"/>
      <c r="D60" s="324"/>
      <c r="E60" s="324"/>
      <c r="F60" s="173">
        <f>marzec!F60</f>
        <v>0</v>
      </c>
      <c r="G60" s="184">
        <f>marzec!G60</f>
        <v>0</v>
      </c>
      <c r="H60" s="191">
        <f t="shared" ref="H60" si="788">IF(OR($G60=0,$F60=0,$G60="",$F60=""),0,$G60/$F60)</f>
        <v>0</v>
      </c>
      <c r="I60" s="193"/>
      <c r="J60" s="176">
        <f t="shared" ref="J60" si="789">IF($B49=$B55,IF(L55+L50&gt;0,1,0)+IF(M55+M50&gt;0,1,0)+IF(N55+N50&gt;0,1,0)+IF(O55+O50&gt;0,1,0)+IF(P55+P50&gt;0,1,0)+IF(Q55+Q50&gt;0,1,0)+IF(R55+R50&gt;0,1,0),J56)</f>
        <v>0</v>
      </c>
      <c r="K60" s="133">
        <f t="shared" ref="K60" si="790">IF(OR($B55=$B61,J60=0,(K56-Q60+O60)&lt;=0),0,(K56-Q60+O60)/J60)</f>
        <v>0</v>
      </c>
      <c r="L60" s="137">
        <f t="shared" ref="L60" si="791">IF(K60*(7-J57)&lt;=0,0,K60*(7-J57))</f>
        <v>0</v>
      </c>
      <c r="M60" s="311">
        <f t="shared" ref="M60" si="792">ROUND(IF(OR(K57-K60*(7-J57)+P60&lt;0,$B55=$B61,K60&lt;=0,K57=0),0,IF(K57-K60*(7-J57)+P60&gt;Q60-O60+P60,Q60-O60+P60,K57-K60*(7-J57)+P60)),1)</f>
        <v>0</v>
      </c>
      <c r="N60" s="312"/>
      <c r="O60" s="139">
        <f t="shared" ref="O60" si="793">IF(OR($B55=$B61,J56=0),0,IF($B55=$B49,J55,$F55))</f>
        <v>0</v>
      </c>
      <c r="P60" s="30">
        <f t="shared" ref="P60" si="794">IF(OR($B55=$B61,J60=0),0,$G57-$G56)</f>
        <v>0</v>
      </c>
      <c r="Q60" s="134">
        <f t="shared" ref="Q60" si="795">IF(OR($B55=$B61,J60=0),0,J59)</f>
        <v>0</v>
      </c>
      <c r="R60" s="138">
        <f t="shared" ref="R60" si="796">IF($B55=$B61,0,K57)</f>
        <v>0</v>
      </c>
      <c r="S60" s="176">
        <f t="shared" ref="S60" si="797">IF($B49=$B55,IF(U55+U50&gt;0,1,0)+IF(V55+V50&gt;0,1,0)+IF(W55+W50&gt;0,1,0)+IF(X55+X50&gt;0,1,0)+IF(Y55+Y50&gt;0,1,0)+IF(Z55+Z50&gt;0,1,0)+IF(AA55+AA50&gt;0,1,0),S56)</f>
        <v>0</v>
      </c>
      <c r="T60" s="133">
        <f t="shared" ref="T60" si="798">IF(OR($B55=$B61,S60=0,(T56-Z60+X60)&lt;=0),0,(T56-Z60+X60)/S60)</f>
        <v>0</v>
      </c>
      <c r="U60" s="137">
        <f t="shared" ref="U60" si="799">IF(T60*(7-S57)&lt;=0,0,T60*(7-S57))</f>
        <v>0</v>
      </c>
      <c r="V60" s="311">
        <f t="shared" ref="V60" si="800">ROUND(IF(OR(T57-T60*(7-S57)+Y60&lt;0,$B55=$B61,T60&lt;=0,T57=0),0,IF(T57-T60*(7-S57)+Y60&gt;Z60-X60+Y60,Z60-X60+Y60,T57-T60*(7-S57)+Y60)),1)</f>
        <v>0</v>
      </c>
      <c r="W60" s="312"/>
      <c r="X60" s="139">
        <f t="shared" ref="X60" si="801">IF(OR($B55=$B61,S56=0),0,IF($B55=$B49,S55,$F55))</f>
        <v>0</v>
      </c>
      <c r="Y60" s="30">
        <f t="shared" ref="Y60" si="802">IF(OR($B55=$B61,S60=0),0,$G57-$G56)</f>
        <v>0</v>
      </c>
      <c r="Z60" s="134">
        <f t="shared" ref="Z60" si="803">IF(OR($B55=$B61,S60=0),0,S59)</f>
        <v>0</v>
      </c>
      <c r="AA60" s="138">
        <f t="shared" ref="AA60" si="804">IF($B55=$B61,0,T57)</f>
        <v>0</v>
      </c>
      <c r="AB60" s="176">
        <f t="shared" ref="AB60" si="805">IF($B49=$B55,IF(AD55+AD50&gt;0,1,0)+IF(AE55+AE50&gt;0,1,0)+IF(AF55+AF50&gt;0,1,0)+IF(AG55+AG50&gt;0,1,0)+IF(AH55+AH50&gt;0,1,0)+IF(AI55+AI50&gt;0,1,0)+IF(AJ55+AJ50&gt;0,1,0),AB56)</f>
        <v>0</v>
      </c>
      <c r="AC60" s="133">
        <f t="shared" ref="AC60" si="806">IF(OR($B55=$B61,AB60=0,(AC56-AI60+AG60)&lt;=0),0,(AC56-AI60+AG60)/AB60)</f>
        <v>0</v>
      </c>
      <c r="AD60" s="137">
        <f t="shared" ref="AD60" si="807">IF(AC60*(7-AB57)&lt;=0,0,AC60*(7-AB57))</f>
        <v>0</v>
      </c>
      <c r="AE60" s="311">
        <f t="shared" ref="AE60" si="808">ROUND(IF(OR(AC57-AC60*(7-AB57)+AH60&lt;0,$B55=$B61,AC60&lt;=0,AC57=0),0,IF(AC57-AC60*(7-AB57)+AH60&gt;AI60-AG60+AH60,AI60-AG60+AH60,AC57-AC60*(7-AB57)+AH60)),1)</f>
        <v>0</v>
      </c>
      <c r="AF60" s="312"/>
      <c r="AG60" s="139">
        <f t="shared" ref="AG60" si="809">IF(OR($B55=$B61,AB56=0),0,IF($B55=$B49,AB55,$F55))</f>
        <v>0</v>
      </c>
      <c r="AH60" s="30">
        <f t="shared" ref="AH60" si="810">IF(OR($B55=$B61,AB60=0),0,$G57-$G56)</f>
        <v>0</v>
      </c>
      <c r="AI60" s="134">
        <f t="shared" ref="AI60" si="811">IF(OR($B55=$B61,AB60=0),0,AB59)</f>
        <v>0</v>
      </c>
      <c r="AJ60" s="138">
        <f t="shared" ref="AJ60" si="812">IF($B55=$B61,0,AC57)</f>
        <v>0</v>
      </c>
      <c r="AK60" s="176">
        <f t="shared" ref="AK60" si="813">IF($B49=$B55,IF(AM55+AM50&gt;0,1,0)+IF(AN55+AN50&gt;0,1,0)+IF(AO55+AO50&gt;0,1,0)+IF(AP55+AP50&gt;0,1,0)+IF(AQ55+AQ50&gt;0,1,0)+IF(AR55+AR50&gt;0,1,0)+IF(AS55+AS50&gt;0,1,0),AK56)</f>
        <v>0</v>
      </c>
      <c r="AL60" s="133">
        <f t="shared" ref="AL60" si="814">IF(OR($B55=$B61,AK60=0,(AL56-AR60+AP60)&lt;=0),0,(AL56-AR60+AP60)/AK60)</f>
        <v>0</v>
      </c>
      <c r="AM60" s="137">
        <f t="shared" ref="AM60" si="815">IF(AL60*(7-AK57)&lt;=0,0,AL60*(7-AK57))</f>
        <v>0</v>
      </c>
      <c r="AN60" s="311">
        <f t="shared" ref="AN60" si="816">ROUND(IF(OR(AL57-AL60*(7-AK57)+AQ60&lt;0,$B55=$B61,AL60&lt;=0,AL57=0),0,IF(AL57-AL60*(7-AK57)+AQ60&gt;AR60-AP60+AQ60,AR60-AP60+AQ60,AL57-AL60*(7-AK57)+AQ60)),1)</f>
        <v>0</v>
      </c>
      <c r="AO60" s="312"/>
      <c r="AP60" s="139">
        <f t="shared" ref="AP60" si="817">IF(OR($B55=$B61,AK56=0),0,IF($B55=$B49,AK55,$F55))</f>
        <v>0</v>
      </c>
      <c r="AQ60" s="30">
        <f t="shared" ref="AQ60" si="818">IF(OR($B55=$B61,AK60=0),0,$G57-$G56)</f>
        <v>0</v>
      </c>
      <c r="AR60" s="134">
        <f t="shared" ref="AR60" si="819">IF(OR($B55=$B61,AK60=0),0,AK59)</f>
        <v>0</v>
      </c>
      <c r="AS60" s="138">
        <f t="shared" ref="AS60" si="820">IF($B55=$B61,0,AL57)</f>
        <v>0</v>
      </c>
      <c r="AT60" s="176">
        <f t="shared" ref="AT60" si="821">IF($B49=$B55,IF(AV55+AV50&gt;0,1,0)+IF(AW55+AW50&gt;0,1,0)+IF(AX55+AX50&gt;0,1,0)+IF(AY55+AY50&gt;0,1,0)+IF(AZ55+AZ50&gt;0,1,0)+IF(BA55+BA50&gt;0,1,0)+IF(BB55+BB50&gt;0,1,0),AT56)</f>
        <v>0</v>
      </c>
      <c r="AU60" s="133">
        <f t="shared" ref="AU60" si="822">IF(OR($B55=$B61,AT60=0,(AU56-BA60+AY60)&lt;=0),0,(AU56-BA60+AY60)/AT60)</f>
        <v>0</v>
      </c>
      <c r="AV60" s="137">
        <f t="shared" ref="AV60" si="823">IF(AU60*(7-AT57)&lt;=0,0,AU60*(7-AT57))</f>
        <v>0</v>
      </c>
      <c r="AW60" s="311">
        <f t="shared" ref="AW60" si="824">ROUND(IF(OR(AU57-AU60*(7-AT57)+AZ60&lt;0,$B55=$B61,AU60&lt;=0,AU57=0),0,IF(AU57-AU60*(7-AT57)+AZ60&gt;BA60-AY60+AZ60,BA60-AY60+AZ60,AU57-AU60*(7-AT57)+AZ60)),1)</f>
        <v>0</v>
      </c>
      <c r="AX60" s="312"/>
      <c r="AY60" s="139">
        <f t="shared" ref="AY60" si="825">IF(OR($B55=$B61,AT56=0),0,IF($B55=$B49,AT55,$F55))</f>
        <v>0</v>
      </c>
      <c r="AZ60" s="30">
        <f t="shared" ref="AZ60" si="826">IF(OR($B55=$B61,AT60=0),0,$G57-$G56)</f>
        <v>0</v>
      </c>
      <c r="BA60" s="134">
        <f t="shared" ref="BA60" si="827">IF(OR($B55=$B61,AT60=0),0,AT59)</f>
        <v>0</v>
      </c>
      <c r="BB60" s="138">
        <f t="shared" ref="BB60" si="828">IF($B55=$B61,0,AU57)</f>
        <v>0</v>
      </c>
    </row>
    <row r="61" spans="1:54" ht="15.75" x14ac:dyDescent="0.2">
      <c r="A61" s="1">
        <f t="shared" ref="A61" si="829">IF(B61="","1. Niewypełnione",B61)</f>
        <v>0</v>
      </c>
      <c r="B61" s="320">
        <f>marzec!B61</f>
        <v>0</v>
      </c>
      <c r="C61" s="321">
        <f>marzec!C61</f>
        <v>0</v>
      </c>
      <c r="D61" s="321">
        <f>marzec!D61</f>
        <v>0</v>
      </c>
      <c r="E61" s="321">
        <f>marzec!E61</f>
        <v>0</v>
      </c>
      <c r="F61" s="177">
        <f>marzec!F61</f>
        <v>18</v>
      </c>
      <c r="G61" s="185">
        <f>marzec!G61</f>
        <v>18</v>
      </c>
      <c r="H61" s="177"/>
      <c r="I61" s="192">
        <f t="shared" ref="I61:I65" si="830">K61+T61+AC61+AL61+AU61</f>
        <v>0</v>
      </c>
      <c r="J61" s="186">
        <f t="shared" ref="J61" si="831">IF(OR($B61=$B67,J64=0),0,ROUND((K62+P66)/J64,0))</f>
        <v>0</v>
      </c>
      <c r="K61" s="51">
        <f t="shared" ref="K61:K62" si="832">SUM(L61:R61)</f>
        <v>0</v>
      </c>
      <c r="L61" s="52">
        <f>marzec!L61</f>
        <v>0</v>
      </c>
      <c r="M61" s="52">
        <f>marzec!M61</f>
        <v>0</v>
      </c>
      <c r="N61" s="52">
        <f>marzec!N61</f>
        <v>0</v>
      </c>
      <c r="O61" s="52">
        <f>marzec!O61</f>
        <v>0</v>
      </c>
      <c r="P61" s="53">
        <f>marzec!P61</f>
        <v>0</v>
      </c>
      <c r="Q61" s="54">
        <f>marzec!Q61</f>
        <v>0</v>
      </c>
      <c r="R61" s="55">
        <f>marzec!R61</f>
        <v>0</v>
      </c>
      <c r="S61" s="188">
        <f t="shared" ref="S61" si="833">IF(OR($B61=$B67,S64=0),0,ROUND((T62+Y66)/S64,0))</f>
        <v>0</v>
      </c>
      <c r="T61" s="51">
        <f t="shared" ref="T61:T62" si="834">SUM(U61:AA61)</f>
        <v>0</v>
      </c>
      <c r="U61" s="52">
        <f>marzec!U61</f>
        <v>0</v>
      </c>
      <c r="V61" s="52">
        <f>marzec!V61</f>
        <v>0</v>
      </c>
      <c r="W61" s="52">
        <f>marzec!W61</f>
        <v>0</v>
      </c>
      <c r="X61" s="52">
        <f>marzec!X61</f>
        <v>0</v>
      </c>
      <c r="Y61" s="53">
        <f>marzec!Y61</f>
        <v>0</v>
      </c>
      <c r="Z61" s="54">
        <f>marzec!Z61</f>
        <v>0</v>
      </c>
      <c r="AA61" s="55">
        <f>marzec!AA61</f>
        <v>0</v>
      </c>
      <c r="AB61" s="188">
        <f t="shared" ref="AB61" si="835">IF(OR($B61=$B67,AB64=0),0,ROUND((AC62+AH66)/AB64,0))</f>
        <v>0</v>
      </c>
      <c r="AC61" s="51">
        <f t="shared" ref="AC61:AC62" si="836">SUM(AD61:AJ61)</f>
        <v>0</v>
      </c>
      <c r="AD61" s="52">
        <f>marzec!AD61</f>
        <v>0</v>
      </c>
      <c r="AE61" s="52">
        <f>marzec!AE61</f>
        <v>0</v>
      </c>
      <c r="AF61" s="52">
        <f>marzec!AF61</f>
        <v>0</v>
      </c>
      <c r="AG61" s="52">
        <f>marzec!AG61</f>
        <v>0</v>
      </c>
      <c r="AH61" s="53">
        <f>marzec!AH61</f>
        <v>0</v>
      </c>
      <c r="AI61" s="54">
        <f>marzec!AI61</f>
        <v>0</v>
      </c>
      <c r="AJ61" s="55">
        <f>marzec!AJ61</f>
        <v>0</v>
      </c>
      <c r="AK61" s="188">
        <f t="shared" ref="AK61" si="837">IF(OR($B61=$B67,AK64=0),0,ROUND((AL62+AQ66)/AK64,0))</f>
        <v>0</v>
      </c>
      <c r="AL61" s="51">
        <f t="shared" ref="AL61:AL62" si="838">SUM(AM61:AS61)</f>
        <v>0</v>
      </c>
      <c r="AM61" s="52">
        <f>marzec!AM61</f>
        <v>0</v>
      </c>
      <c r="AN61" s="52">
        <f>marzec!AN61</f>
        <v>0</v>
      </c>
      <c r="AO61" s="52">
        <f>marzec!AO61</f>
        <v>0</v>
      </c>
      <c r="AP61" s="52">
        <f>marzec!AP61</f>
        <v>0</v>
      </c>
      <c r="AQ61" s="53">
        <f>marzec!AQ61</f>
        <v>0</v>
      </c>
      <c r="AR61" s="54">
        <f>marzec!AR61</f>
        <v>0</v>
      </c>
      <c r="AS61" s="55">
        <f>marzec!AS61</f>
        <v>0</v>
      </c>
      <c r="AT61" s="188">
        <f t="shared" ref="AT61" si="839">IF(OR($B61=$B67,AT64=0),0,ROUND((AU62+AZ66)/AT64,0))</f>
        <v>0</v>
      </c>
      <c r="AU61" s="51">
        <f t="shared" ref="AU61:AU62" si="840">SUM(AV61:BB61)</f>
        <v>0</v>
      </c>
      <c r="AV61" s="52">
        <f t="shared" ref="AV61" si="841">IF(SUM($AM$9:$AS$9)=SUM($AV$9:$BB$9),AM61,IF(AND(SUM($AV$9:$BB$9)&gt;42,SUM($AV$9:$BB$9)&lt;49),AM61,0))</f>
        <v>0</v>
      </c>
      <c r="AW61" s="52">
        <f t="shared" ref="AW61" si="842">IF(SUM($AM$9:$AS$9)=SUM($AV$9:$BB$9),AN61,IF(AND(SUM($AV$9:$BB$9)&gt;42,SUM($AV$9:$BB$9)&lt;49),AN61,0))</f>
        <v>0</v>
      </c>
      <c r="AX61" s="52">
        <f t="shared" ref="AX61" si="843">IF(SUM($AM$9:$AS$9)=SUM($AV$9:$BB$9),AO61,IF(AND(SUM($AV$9:$BB$9)&gt;42,SUM($AV$9:$BB$9)&lt;49),AO61,0))</f>
        <v>0</v>
      </c>
      <c r="AY61" s="52">
        <f t="shared" ref="AY61" si="844">IF(SUM($AM$9:$AS$9)=SUM($AV$9:$BB$9),AP61,IF(AND(SUM($AV$9:$BB$9)&gt;42,SUM($AV$9:$BB$9)&lt;49),AP61,0))</f>
        <v>0</v>
      </c>
      <c r="AZ61" s="53">
        <f t="shared" ref="AZ61" si="845">IF(SUM($AM$9:$AS$9)=SUM($AV$9:$BB$9),AQ61,IF(AND(SUM($AV$9:$BB$9)&gt;42,SUM($AV$9:$BB$9)&lt;49),AQ61,0))</f>
        <v>0</v>
      </c>
      <c r="BA61" s="54">
        <f t="shared" ref="BA61" si="846">IF(SUM($AM$9:$AS$9)=SUM($AV$9:$BB$9),AR61,IF(AND(SUM($AV$9:$BB$9)&gt;42,SUM($AV$9:$BB$9)&lt;49),AR61,0))</f>
        <v>0</v>
      </c>
      <c r="BB61" s="55">
        <f t="shared" ref="BB61" si="847">IF(SUM($AM$9:$AS$9)=SUM($AV$9:$BB$9),AS61,IF(AND(SUM($AV$9:$BB$9)&gt;42,SUM($AV$9:$BB$9)&lt;49),AS61,0))</f>
        <v>0</v>
      </c>
    </row>
    <row r="62" spans="1:54" ht="12.75" hidden="1" customHeight="1" x14ac:dyDescent="0.2">
      <c r="B62" s="93"/>
      <c r="C62" s="94"/>
      <c r="D62" s="95"/>
      <c r="E62" s="115"/>
      <c r="F62" s="140" t="b">
        <f t="shared" ref="F62" si="848">IF($B55=$B61,OR(F56,G61&lt;F61),G61&lt;F61)</f>
        <v>0</v>
      </c>
      <c r="G62" s="189">
        <f t="shared" ref="G62" si="849">IF(AND($B55=$B61,$B55&lt;&gt;"",$B55&lt;&gt;0),G61+G56,G61)</f>
        <v>18</v>
      </c>
      <c r="H62" s="120"/>
      <c r="I62" s="165">
        <f t="shared" si="830"/>
        <v>0</v>
      </c>
      <c r="J62" s="194">
        <f t="shared" ref="J62" si="850">7-COUNTIF(L61:R61,0)-COUNTIF(L61:R61,"")</f>
        <v>0</v>
      </c>
      <c r="K62" s="22">
        <f t="shared" si="832"/>
        <v>0</v>
      </c>
      <c r="L62" s="35">
        <f t="shared" ref="L62:R62" si="851">IF($B55=$B61,L61+L56,L61)</f>
        <v>0</v>
      </c>
      <c r="M62" s="35">
        <f t="shared" si="851"/>
        <v>0</v>
      </c>
      <c r="N62" s="35">
        <f t="shared" si="851"/>
        <v>0</v>
      </c>
      <c r="O62" s="35">
        <f t="shared" si="851"/>
        <v>0</v>
      </c>
      <c r="P62" s="36">
        <f t="shared" si="851"/>
        <v>0</v>
      </c>
      <c r="Q62" s="37">
        <f t="shared" si="851"/>
        <v>0</v>
      </c>
      <c r="R62" s="38">
        <f t="shared" si="851"/>
        <v>0</v>
      </c>
      <c r="S62" s="194">
        <f t="shared" ref="S62" si="852">7-COUNTIF(U61:AA61,0)-COUNTIF(U61:AA61,"")</f>
        <v>0</v>
      </c>
      <c r="T62" s="22">
        <f t="shared" si="834"/>
        <v>0</v>
      </c>
      <c r="U62" s="35">
        <f t="shared" ref="U62:AA62" si="853">IF($B55=$B61,U61+U56,U61)</f>
        <v>0</v>
      </c>
      <c r="V62" s="35">
        <f t="shared" si="853"/>
        <v>0</v>
      </c>
      <c r="W62" s="35">
        <f t="shared" si="853"/>
        <v>0</v>
      </c>
      <c r="X62" s="35">
        <f t="shared" si="853"/>
        <v>0</v>
      </c>
      <c r="Y62" s="36">
        <f t="shared" si="853"/>
        <v>0</v>
      </c>
      <c r="Z62" s="37">
        <f t="shared" si="853"/>
        <v>0</v>
      </c>
      <c r="AA62" s="38">
        <f t="shared" si="853"/>
        <v>0</v>
      </c>
      <c r="AB62" s="194">
        <f t="shared" ref="AB62" si="854">7-COUNTIF(AD61:AJ61,0)-COUNTIF(AD61:AJ61,"")</f>
        <v>0</v>
      </c>
      <c r="AC62" s="22">
        <f t="shared" si="836"/>
        <v>0</v>
      </c>
      <c r="AD62" s="35">
        <f t="shared" ref="AD62:AJ62" si="855">IF($B55=$B61,AD61+AD56,AD61)</f>
        <v>0</v>
      </c>
      <c r="AE62" s="35">
        <f t="shared" si="855"/>
        <v>0</v>
      </c>
      <c r="AF62" s="35">
        <f t="shared" si="855"/>
        <v>0</v>
      </c>
      <c r="AG62" s="35">
        <f t="shared" si="855"/>
        <v>0</v>
      </c>
      <c r="AH62" s="36">
        <f t="shared" si="855"/>
        <v>0</v>
      </c>
      <c r="AI62" s="37">
        <f t="shared" si="855"/>
        <v>0</v>
      </c>
      <c r="AJ62" s="38">
        <f t="shared" si="855"/>
        <v>0</v>
      </c>
      <c r="AK62" s="194">
        <f t="shared" ref="AK62" si="856">7-COUNTIF(AM61:AS61,0)-COUNTIF(AM61:AS61,"")</f>
        <v>0</v>
      </c>
      <c r="AL62" s="22">
        <f t="shared" si="838"/>
        <v>0</v>
      </c>
      <c r="AM62" s="35">
        <f t="shared" ref="AM62:AS62" si="857">IF($B55=$B61,AM61+AM56,AM61)</f>
        <v>0</v>
      </c>
      <c r="AN62" s="35">
        <f t="shared" si="857"/>
        <v>0</v>
      </c>
      <c r="AO62" s="35">
        <f t="shared" si="857"/>
        <v>0</v>
      </c>
      <c r="AP62" s="35">
        <f t="shared" si="857"/>
        <v>0</v>
      </c>
      <c r="AQ62" s="36">
        <f t="shared" si="857"/>
        <v>0</v>
      </c>
      <c r="AR62" s="37">
        <f t="shared" si="857"/>
        <v>0</v>
      </c>
      <c r="AS62" s="38">
        <f t="shared" si="857"/>
        <v>0</v>
      </c>
      <c r="AT62" s="194">
        <f t="shared" ref="AT62" si="858">7-COUNTIF(AV61:BB61,0)-COUNTIF(AV61:BB61,"")</f>
        <v>0</v>
      </c>
      <c r="AU62" s="22">
        <f t="shared" si="840"/>
        <v>0</v>
      </c>
      <c r="AV62" s="35">
        <f t="shared" ref="AV62:BB62" si="859">IF($B55=$B61,AV61+AV56,AV61)</f>
        <v>0</v>
      </c>
      <c r="AW62" s="35">
        <f t="shared" si="859"/>
        <v>0</v>
      </c>
      <c r="AX62" s="35">
        <f t="shared" si="859"/>
        <v>0</v>
      </c>
      <c r="AY62" s="35">
        <f t="shared" si="859"/>
        <v>0</v>
      </c>
      <c r="AZ62" s="36">
        <f t="shared" si="859"/>
        <v>0</v>
      </c>
      <c r="BA62" s="37">
        <f t="shared" si="859"/>
        <v>0</v>
      </c>
      <c r="BB62" s="38">
        <f t="shared" si="859"/>
        <v>0</v>
      </c>
    </row>
    <row r="63" spans="1:54" ht="15" hidden="1" customHeight="1" x14ac:dyDescent="0.2">
      <c r="B63" s="116"/>
      <c r="C63" s="117"/>
      <c r="D63" s="118"/>
      <c r="E63" s="119"/>
      <c r="F63" s="92"/>
      <c r="G63" s="190">
        <f t="shared" ref="G63" si="860">IF(AND($B55=$B61,$B55&lt;&gt;"",$B55&lt;&gt;0),F61+G57,F61)</f>
        <v>18</v>
      </c>
      <c r="H63" s="121"/>
      <c r="I63" s="165">
        <f t="shared" si="830"/>
        <v>0</v>
      </c>
      <c r="J63" s="195">
        <f t="shared" ref="J63" si="861">IF($B61=$B55,COUNTIF(L63:R63,0),COUNTIF(L64:R64,0)+COUNTIF(L64:R64,""))</f>
        <v>7</v>
      </c>
      <c r="K63" s="39">
        <f t="shared" ref="K63:R63" si="862">IF($B55=$B61,K64+K57,K64)</f>
        <v>0</v>
      </c>
      <c r="L63" s="40">
        <f t="shared" si="862"/>
        <v>0</v>
      </c>
      <c r="M63" s="40">
        <f t="shared" si="862"/>
        <v>0</v>
      </c>
      <c r="N63" s="40">
        <f t="shared" si="862"/>
        <v>0</v>
      </c>
      <c r="O63" s="40">
        <f t="shared" si="862"/>
        <v>0</v>
      </c>
      <c r="P63" s="41">
        <f t="shared" si="862"/>
        <v>0</v>
      </c>
      <c r="Q63" s="42">
        <f t="shared" si="862"/>
        <v>0</v>
      </c>
      <c r="R63" s="43">
        <f t="shared" si="862"/>
        <v>0</v>
      </c>
      <c r="S63" s="195">
        <f t="shared" ref="S63" si="863">IF($B61=$B55,COUNTIF(U63:AA63,0),COUNTIF(U64:AA64,0)+COUNTIF(U64:AA64,""))</f>
        <v>7</v>
      </c>
      <c r="T63" s="39">
        <f t="shared" ref="T63:AA63" si="864">IF($B55=$B61,T64+T57,T64)</f>
        <v>0</v>
      </c>
      <c r="U63" s="40">
        <f t="shared" si="864"/>
        <v>0</v>
      </c>
      <c r="V63" s="40">
        <f t="shared" si="864"/>
        <v>0</v>
      </c>
      <c r="W63" s="40">
        <f t="shared" si="864"/>
        <v>0</v>
      </c>
      <c r="X63" s="40">
        <f t="shared" si="864"/>
        <v>0</v>
      </c>
      <c r="Y63" s="41">
        <f t="shared" si="864"/>
        <v>0</v>
      </c>
      <c r="Z63" s="42">
        <f t="shared" si="864"/>
        <v>0</v>
      </c>
      <c r="AA63" s="43">
        <f t="shared" si="864"/>
        <v>0</v>
      </c>
      <c r="AB63" s="195">
        <f t="shared" ref="AB63" si="865">IF($B61=$B55,COUNTIF(AD63:AJ63,0),COUNTIF(AD64:AJ64,0)+COUNTIF(AD64:AJ64,""))</f>
        <v>7</v>
      </c>
      <c r="AC63" s="39">
        <f t="shared" ref="AC63:AJ63" si="866">IF($B55=$B61,AC64+AC57,AC64)</f>
        <v>0</v>
      </c>
      <c r="AD63" s="40">
        <f t="shared" si="866"/>
        <v>0</v>
      </c>
      <c r="AE63" s="40">
        <f t="shared" si="866"/>
        <v>0</v>
      </c>
      <c r="AF63" s="40">
        <f t="shared" si="866"/>
        <v>0</v>
      </c>
      <c r="AG63" s="40">
        <f t="shared" si="866"/>
        <v>0</v>
      </c>
      <c r="AH63" s="41">
        <f t="shared" si="866"/>
        <v>0</v>
      </c>
      <c r="AI63" s="42">
        <f t="shared" si="866"/>
        <v>0</v>
      </c>
      <c r="AJ63" s="43">
        <f t="shared" si="866"/>
        <v>0</v>
      </c>
      <c r="AK63" s="195">
        <f t="shared" ref="AK63" si="867">IF($B61=$B55,COUNTIF(AM63:AS63,0),COUNTIF(AM64:AS64,0)+COUNTIF(AM64:AS64,""))</f>
        <v>7</v>
      </c>
      <c r="AL63" s="39">
        <f t="shared" ref="AL63:AS63" si="868">IF($B55=$B61,AL64+AL57,AL64)</f>
        <v>0</v>
      </c>
      <c r="AM63" s="40">
        <f t="shared" si="868"/>
        <v>0</v>
      </c>
      <c r="AN63" s="40">
        <f t="shared" si="868"/>
        <v>0</v>
      </c>
      <c r="AO63" s="40">
        <f t="shared" si="868"/>
        <v>0</v>
      </c>
      <c r="AP63" s="40">
        <f t="shared" si="868"/>
        <v>0</v>
      </c>
      <c r="AQ63" s="41">
        <f t="shared" si="868"/>
        <v>0</v>
      </c>
      <c r="AR63" s="42">
        <f t="shared" si="868"/>
        <v>0</v>
      </c>
      <c r="AS63" s="43">
        <f t="shared" si="868"/>
        <v>0</v>
      </c>
      <c r="AT63" s="195">
        <f t="shared" ref="AT63" si="869">IF($B61=$B55,COUNTIF(AV63:BB63,0),COUNTIF(AV64:BB64,0)+COUNTIF(AV64:BB64,""))</f>
        <v>7</v>
      </c>
      <c r="AU63" s="39">
        <f t="shared" ref="AU63:BB63" si="870">IF($B55=$B61,AU64+AU57,AU64)</f>
        <v>0</v>
      </c>
      <c r="AV63" s="40">
        <f t="shared" si="870"/>
        <v>0</v>
      </c>
      <c r="AW63" s="40">
        <f t="shared" si="870"/>
        <v>0</v>
      </c>
      <c r="AX63" s="40">
        <f t="shared" si="870"/>
        <v>0</v>
      </c>
      <c r="AY63" s="40">
        <f t="shared" si="870"/>
        <v>0</v>
      </c>
      <c r="AZ63" s="41">
        <f t="shared" si="870"/>
        <v>0</v>
      </c>
      <c r="BA63" s="42">
        <f t="shared" si="870"/>
        <v>0</v>
      </c>
      <c r="BB63" s="43">
        <f t="shared" si="870"/>
        <v>0</v>
      </c>
    </row>
    <row r="64" spans="1:54" ht="15.75" customHeight="1" x14ac:dyDescent="0.2">
      <c r="A64" s="1">
        <f t="shared" ref="A64" si="871">A61</f>
        <v>0</v>
      </c>
      <c r="B64" s="313">
        <f t="shared" ref="B64" si="872">B58+1</f>
        <v>8</v>
      </c>
      <c r="C64" s="314"/>
      <c r="D64" s="314"/>
      <c r="E64" s="314"/>
      <c r="F64" s="31"/>
      <c r="G64" s="183"/>
      <c r="H64" s="122">
        <f t="shared" ref="H64" si="873">5-COUNTIF(AU61,0)-COUNTIF(AL61,0)-COUNTIF(AC61,0)-COUNTIF(T61,0)-COUNTIF(K61,0)</f>
        <v>0</v>
      </c>
      <c r="I64" s="165">
        <f t="shared" si="830"/>
        <v>0</v>
      </c>
      <c r="J64" s="187">
        <f t="shared" ref="J64" si="874">IF($B61=$B55,J58+IF($F61&lt;&gt;$G61,(K61+$G63-$G62)/$F61,K61/$F61),IF($F61&lt;&gt;G61,(K61+$G63-$G62)/$F61,K61/$F61))</f>
        <v>0</v>
      </c>
      <c r="K64" s="7">
        <f t="shared" ref="K64:K65" si="875">SUM(L64:R64)</f>
        <v>0</v>
      </c>
      <c r="L64" s="26">
        <f t="shared" ref="L64:R64" si="876">L61</f>
        <v>0</v>
      </c>
      <c r="M64" s="26">
        <f t="shared" si="876"/>
        <v>0</v>
      </c>
      <c r="N64" s="26">
        <f t="shared" si="876"/>
        <v>0</v>
      </c>
      <c r="O64" s="26">
        <f t="shared" si="876"/>
        <v>0</v>
      </c>
      <c r="P64" s="26">
        <f t="shared" si="876"/>
        <v>0</v>
      </c>
      <c r="Q64" s="29">
        <f t="shared" si="876"/>
        <v>0</v>
      </c>
      <c r="R64" s="23">
        <f t="shared" si="876"/>
        <v>0</v>
      </c>
      <c r="S64" s="187">
        <f t="shared" ref="S64" si="877">IF($B61=$B55,S58+IF($F61&lt;&gt;$G61,(T61+$G63-$G62)/$F61,T61/$F61),IF($F61&lt;&gt;P61,(T61+$G63-$G62)/$F61,T61/$F61))</f>
        <v>0</v>
      </c>
      <c r="T64" s="7">
        <f t="shared" ref="T64:T65" si="878">SUM(U64:AA64)</f>
        <v>0</v>
      </c>
      <c r="U64" s="26">
        <f t="shared" ref="U64:AA64" si="879">U61</f>
        <v>0</v>
      </c>
      <c r="V64" s="26">
        <f t="shared" si="879"/>
        <v>0</v>
      </c>
      <c r="W64" s="26">
        <f t="shared" si="879"/>
        <v>0</v>
      </c>
      <c r="X64" s="26">
        <f t="shared" si="879"/>
        <v>0</v>
      </c>
      <c r="Y64" s="113">
        <f t="shared" si="879"/>
        <v>0</v>
      </c>
      <c r="Z64" s="29">
        <f t="shared" si="879"/>
        <v>0</v>
      </c>
      <c r="AA64" s="23">
        <f t="shared" si="879"/>
        <v>0</v>
      </c>
      <c r="AB64" s="187">
        <f t="shared" ref="AB64" si="880">IF($B61=$B55,AB58+IF($F61&lt;&gt;$G61,(AC61+$G63-$G62)/$F61,AC61/$F61),IF($F61&lt;&gt;Y61,(AC61+$G63-$G62)/$F61,AC61/$F61))</f>
        <v>0</v>
      </c>
      <c r="AC64" s="7">
        <f t="shared" ref="AC64:AC65" si="881">SUM(AD64:AJ64)</f>
        <v>0</v>
      </c>
      <c r="AD64" s="26">
        <f t="shared" ref="AD64:AJ64" si="882">AD61</f>
        <v>0</v>
      </c>
      <c r="AE64" s="26">
        <f t="shared" si="882"/>
        <v>0</v>
      </c>
      <c r="AF64" s="26">
        <f t="shared" si="882"/>
        <v>0</v>
      </c>
      <c r="AG64" s="26">
        <f t="shared" si="882"/>
        <v>0</v>
      </c>
      <c r="AH64" s="113">
        <f t="shared" si="882"/>
        <v>0</v>
      </c>
      <c r="AI64" s="29">
        <f t="shared" si="882"/>
        <v>0</v>
      </c>
      <c r="AJ64" s="23">
        <f t="shared" si="882"/>
        <v>0</v>
      </c>
      <c r="AK64" s="187">
        <f t="shared" ref="AK64" si="883">IF($B61=$B55,AK58+IF($F61&lt;&gt;$G61,(AL61+$G63-$G62)/$F61,AL61/$F61),IF($F61&lt;&gt;AH61,(AL61+$G63-$G62)/$F61,AL61/$F61))</f>
        <v>0</v>
      </c>
      <c r="AL64" s="7">
        <f t="shared" ref="AL64:AL65" si="884">SUM(AM64:AS64)</f>
        <v>0</v>
      </c>
      <c r="AM64" s="26">
        <f t="shared" ref="AM64:AS64" si="885">AM61</f>
        <v>0</v>
      </c>
      <c r="AN64" s="26">
        <f t="shared" si="885"/>
        <v>0</v>
      </c>
      <c r="AO64" s="26">
        <f t="shared" si="885"/>
        <v>0</v>
      </c>
      <c r="AP64" s="26">
        <f t="shared" si="885"/>
        <v>0</v>
      </c>
      <c r="AQ64" s="113">
        <f t="shared" si="885"/>
        <v>0</v>
      </c>
      <c r="AR64" s="29">
        <f t="shared" si="885"/>
        <v>0</v>
      </c>
      <c r="AS64" s="23">
        <f t="shared" si="885"/>
        <v>0</v>
      </c>
      <c r="AT64" s="187">
        <f t="shared" ref="AT64" si="886">IF($B61=$B55,AT58+IF($F61&lt;&gt;$G61,(AU61+$G63-$G62)/$F61,AU61/$F61),IF($F61&lt;&gt;AQ61,(AU61+$G63-$G62)/$F61,AU61/$F61))</f>
        <v>0</v>
      </c>
      <c r="AU64" s="7">
        <f t="shared" ref="AU64:AU65" si="887">SUM(AV64:BB64)</f>
        <v>0</v>
      </c>
      <c r="AV64" s="6">
        <f t="shared" ref="AV64" si="888">IF(SUM($AM$9:$AS$9)=SUM($AV$9:$BB$9),AV61,IF(AND(SUM($AV$9:$BB$9)&gt;42,SUM($AV$9:$BB$9)&lt;49),AV61,0))</f>
        <v>0</v>
      </c>
      <c r="AW64" s="6">
        <f t="shared" ref="AW64:BB64" si="889">IF(SUM($AM$9:$AS$9)=SUM($AV$9:$BB$9),AW61,IF(AND(SUM($AV$9:$BB$9)&gt;42,SUM($AV$9:$BB$9)&lt;49),AW61,0))</f>
        <v>0</v>
      </c>
      <c r="AX64" s="6">
        <f t="shared" si="889"/>
        <v>0</v>
      </c>
      <c r="AY64" s="6">
        <f t="shared" si="889"/>
        <v>0</v>
      </c>
      <c r="AZ64" s="26">
        <f t="shared" si="889"/>
        <v>0</v>
      </c>
      <c r="BA64" s="29">
        <f t="shared" si="889"/>
        <v>0</v>
      </c>
      <c r="BB64" s="23">
        <f t="shared" si="889"/>
        <v>0</v>
      </c>
    </row>
    <row r="65" spans="1:54" ht="15.75" customHeight="1" x14ac:dyDescent="0.2">
      <c r="A65" s="1">
        <f t="shared" ref="A65:A66" si="890">A64</f>
        <v>0</v>
      </c>
      <c r="B65" s="313"/>
      <c r="C65" s="314"/>
      <c r="D65" s="314"/>
      <c r="E65" s="314"/>
      <c r="F65" s="31"/>
      <c r="G65" s="183"/>
      <c r="H65" s="123">
        <f t="shared" ref="H65" si="891">IF($B61=$B55,H59+F65,$F65)</f>
        <v>0</v>
      </c>
      <c r="I65" s="165">
        <f t="shared" si="830"/>
        <v>0</v>
      </c>
      <c r="J65" s="141">
        <f t="shared" ref="J65" si="892">IF($H64=0,0,IF($B55=$B61,IF($H66&gt;0,$H66+J59,K61+J59),IF($H66&gt;0,$H66,K61)))</f>
        <v>0</v>
      </c>
      <c r="K65" s="7">
        <f t="shared" si="875"/>
        <v>0</v>
      </c>
      <c r="L65" s="6"/>
      <c r="M65" s="6"/>
      <c r="N65" s="6"/>
      <c r="O65" s="6"/>
      <c r="P65" s="26"/>
      <c r="Q65" s="29"/>
      <c r="R65" s="23"/>
      <c r="S65" s="141">
        <f t="shared" ref="S65" si="893">IF($H64=0,0,IF($B55=$B61,IF($H66&gt;0,$H66+S59,T61+S59),IF($H66&gt;0,$H66,T61)))</f>
        <v>0</v>
      </c>
      <c r="T65" s="7">
        <f t="shared" si="878"/>
        <v>0</v>
      </c>
      <c r="U65" s="6"/>
      <c r="V65" s="6"/>
      <c r="W65" s="6"/>
      <c r="X65" s="6"/>
      <c r="Y65" s="26"/>
      <c r="Z65" s="29"/>
      <c r="AA65" s="23"/>
      <c r="AB65" s="141">
        <f t="shared" ref="AB65" si="894">IF($H64=0,0,IF($B55=$B61,IF($H66&gt;0,$H66+AB59,AC61+AB59),IF($H66&gt;0,$H66,AC61)))</f>
        <v>0</v>
      </c>
      <c r="AC65" s="7">
        <f t="shared" si="881"/>
        <v>0</v>
      </c>
      <c r="AD65" s="6"/>
      <c r="AE65" s="6"/>
      <c r="AF65" s="6"/>
      <c r="AG65" s="6"/>
      <c r="AH65" s="26"/>
      <c r="AI65" s="29"/>
      <c r="AJ65" s="23"/>
      <c r="AK65" s="141">
        <f t="shared" ref="AK65" si="895">IF($H64=0,0,IF($B55=$B61,IF($H66&gt;0,$H66+AK59,AL61+AK59),IF($H66&gt;0,$H66,AL61)))</f>
        <v>0</v>
      </c>
      <c r="AL65" s="7">
        <f t="shared" si="884"/>
        <v>0</v>
      </c>
      <c r="AM65" s="6"/>
      <c r="AN65" s="6"/>
      <c r="AO65" s="6"/>
      <c r="AP65" s="6"/>
      <c r="AQ65" s="26"/>
      <c r="AR65" s="29"/>
      <c r="AS65" s="23"/>
      <c r="AT65" s="141">
        <f t="shared" ref="AT65" si="896">IF($H64=0,0,IF($B55=$B61,IF($H66&gt;0,$H66+AT59,AU61+AT59),IF($H66&gt;0,$H66,AU61)))</f>
        <v>0</v>
      </c>
      <c r="AU65" s="7">
        <f t="shared" si="887"/>
        <v>0</v>
      </c>
      <c r="AV65" s="6"/>
      <c r="AW65" s="6"/>
      <c r="AX65" s="6"/>
      <c r="AY65" s="6"/>
      <c r="AZ65" s="26"/>
      <c r="BA65" s="29"/>
      <c r="BB65" s="23"/>
    </row>
    <row r="66" spans="1:54" ht="18.75" customHeight="1" thickBot="1" x14ac:dyDescent="0.25">
      <c r="A66" s="1">
        <f t="shared" si="890"/>
        <v>0</v>
      </c>
      <c r="B66" s="323" t="str">
        <f>IF(B61="",Wydruk!$AE$6,IF(J62=0,Wydruk!$AE$7,IF(AND(G62&lt;G63,B61&lt;&gt;$B67),Wydruk!$AE$13,IF(AND($B61=$B55,$B61&lt;&gt;$B67),IF(OR(OR(J66&lt;4,J66&gt;5),OR(S66&lt;4,S66&gt;5),OR(AB66&lt;4,AB66&gt;5),OR(AK66&lt;4,AK66&gt;5),OR(AND(AT66&lt;4,AT66&gt;0),AT66&gt;5)),Wydruk!$AE$8,Wydruk!$AE$9),IF($B61=$B67,IF($F65&lt;&gt;0,Wydruk!$AE$12,Wydruk!$AE$10),IF(OR(OR(J62&lt;4,J62&gt;5),OR(S62&lt;4,S62&gt;5),OR(AB62&lt;4,AB62&gt;5),OR(AK62&lt;4,AK62&gt;5),OR(AND(AT62&lt;4,AT62&gt;0),AT62&gt;5)),Wydruk!$AE$8,Wydruk!$AE$11))))))</f>
        <v>Uzupełnij liczby godzin tygodniowego planu</v>
      </c>
      <c r="C66" s="324"/>
      <c r="D66" s="324"/>
      <c r="E66" s="324"/>
      <c r="F66" s="173">
        <f>marzec!F66</f>
        <v>0</v>
      </c>
      <c r="G66" s="184">
        <f>marzec!G66</f>
        <v>0</v>
      </c>
      <c r="H66" s="191">
        <f t="shared" ref="H66" si="897">IF(OR($G66=0,$F66=0,$G66="",$F66=""),0,$G66/$F66)</f>
        <v>0</v>
      </c>
      <c r="I66" s="193"/>
      <c r="J66" s="176">
        <f t="shared" ref="J66" si="898">IF($B55=$B61,IF(L61+L56&gt;0,1,0)+IF(M61+M56&gt;0,1,0)+IF(N61+N56&gt;0,1,0)+IF(O61+O56&gt;0,1,0)+IF(P61+P56&gt;0,1,0)+IF(Q61+Q56&gt;0,1,0)+IF(R61+R56&gt;0,1,0),J62)</f>
        <v>0</v>
      </c>
      <c r="K66" s="133">
        <f t="shared" ref="K66" si="899">IF(OR($B61=$B67,J66=0,(K62-Q66+O66)&lt;=0),0,(K62-Q66+O66)/J66)</f>
        <v>0</v>
      </c>
      <c r="L66" s="137">
        <f t="shared" ref="L66" si="900">IF(K66*(7-J63)&lt;=0,0,K66*(7-J63))</f>
        <v>0</v>
      </c>
      <c r="M66" s="311">
        <f t="shared" ref="M66" si="901">ROUND(IF(OR(K63-K66*(7-J63)+P66&lt;0,$B61=$B67,K66&lt;=0,K63=0),0,IF(K63-K66*(7-J63)+P66&gt;Q66-O66+P66,Q66-O66+P66,K63-K66*(7-J63)+P66)),1)</f>
        <v>0</v>
      </c>
      <c r="N66" s="312"/>
      <c r="O66" s="139">
        <f t="shared" ref="O66" si="902">IF(OR($B61=$B67,J62=0),0,IF($B61=$B55,J61,$F61))</f>
        <v>0</v>
      </c>
      <c r="P66" s="30">
        <f t="shared" ref="P66" si="903">IF(OR($B61=$B67,J66=0),0,$G63-$G62)</f>
        <v>0</v>
      </c>
      <c r="Q66" s="134">
        <f t="shared" ref="Q66" si="904">IF(OR($B61=$B67,J66=0),0,J65)</f>
        <v>0</v>
      </c>
      <c r="R66" s="138">
        <f t="shared" ref="R66" si="905">IF($B61=$B67,0,K63)</f>
        <v>0</v>
      </c>
      <c r="S66" s="176">
        <f t="shared" ref="S66" si="906">IF($B55=$B61,IF(U61+U56&gt;0,1,0)+IF(V61+V56&gt;0,1,0)+IF(W61+W56&gt;0,1,0)+IF(X61+X56&gt;0,1,0)+IF(Y61+Y56&gt;0,1,0)+IF(Z61+Z56&gt;0,1,0)+IF(AA61+AA56&gt;0,1,0),S62)</f>
        <v>0</v>
      </c>
      <c r="T66" s="133">
        <f t="shared" ref="T66" si="907">IF(OR($B61=$B67,S66=0,(T62-Z66+X66)&lt;=0),0,(T62-Z66+X66)/S66)</f>
        <v>0</v>
      </c>
      <c r="U66" s="137">
        <f t="shared" ref="U66" si="908">IF(T66*(7-S63)&lt;=0,0,T66*(7-S63))</f>
        <v>0</v>
      </c>
      <c r="V66" s="311">
        <f t="shared" ref="V66" si="909">ROUND(IF(OR(T63-T66*(7-S63)+Y66&lt;0,$B61=$B67,T66&lt;=0,T63=0),0,IF(T63-T66*(7-S63)+Y66&gt;Z66-X66+Y66,Z66-X66+Y66,T63-T66*(7-S63)+Y66)),1)</f>
        <v>0</v>
      </c>
      <c r="W66" s="312"/>
      <c r="X66" s="139">
        <f t="shared" ref="X66" si="910">IF(OR($B61=$B67,S62=0),0,IF($B61=$B55,S61,$F61))</f>
        <v>0</v>
      </c>
      <c r="Y66" s="30">
        <f t="shared" ref="Y66" si="911">IF(OR($B61=$B67,S66=0),0,$G63-$G62)</f>
        <v>0</v>
      </c>
      <c r="Z66" s="134">
        <f t="shared" ref="Z66" si="912">IF(OR($B61=$B67,S66=0),0,S65)</f>
        <v>0</v>
      </c>
      <c r="AA66" s="138">
        <f t="shared" ref="AA66" si="913">IF($B61=$B67,0,T63)</f>
        <v>0</v>
      </c>
      <c r="AB66" s="176">
        <f t="shared" ref="AB66" si="914">IF($B55=$B61,IF(AD61+AD56&gt;0,1,0)+IF(AE61+AE56&gt;0,1,0)+IF(AF61+AF56&gt;0,1,0)+IF(AG61+AG56&gt;0,1,0)+IF(AH61+AH56&gt;0,1,0)+IF(AI61+AI56&gt;0,1,0)+IF(AJ61+AJ56&gt;0,1,0),AB62)</f>
        <v>0</v>
      </c>
      <c r="AC66" s="133">
        <f t="shared" ref="AC66" si="915">IF(OR($B61=$B67,AB66=0,(AC62-AI66+AG66)&lt;=0),0,(AC62-AI66+AG66)/AB66)</f>
        <v>0</v>
      </c>
      <c r="AD66" s="137">
        <f t="shared" ref="AD66" si="916">IF(AC66*(7-AB63)&lt;=0,0,AC66*(7-AB63))</f>
        <v>0</v>
      </c>
      <c r="AE66" s="311">
        <f t="shared" ref="AE66" si="917">ROUND(IF(OR(AC63-AC66*(7-AB63)+AH66&lt;0,$B61=$B67,AC66&lt;=0,AC63=0),0,IF(AC63-AC66*(7-AB63)+AH66&gt;AI66-AG66+AH66,AI66-AG66+AH66,AC63-AC66*(7-AB63)+AH66)),1)</f>
        <v>0</v>
      </c>
      <c r="AF66" s="312"/>
      <c r="AG66" s="139">
        <f t="shared" ref="AG66" si="918">IF(OR($B61=$B67,AB62=0),0,IF($B61=$B55,AB61,$F61))</f>
        <v>0</v>
      </c>
      <c r="AH66" s="30">
        <f t="shared" ref="AH66" si="919">IF(OR($B61=$B67,AB66=0),0,$G63-$G62)</f>
        <v>0</v>
      </c>
      <c r="AI66" s="134">
        <f t="shared" ref="AI66" si="920">IF(OR($B61=$B67,AB66=0),0,AB65)</f>
        <v>0</v>
      </c>
      <c r="AJ66" s="138">
        <f t="shared" ref="AJ66" si="921">IF($B61=$B67,0,AC63)</f>
        <v>0</v>
      </c>
      <c r="AK66" s="176">
        <f t="shared" ref="AK66" si="922">IF($B55=$B61,IF(AM61+AM56&gt;0,1,0)+IF(AN61+AN56&gt;0,1,0)+IF(AO61+AO56&gt;0,1,0)+IF(AP61+AP56&gt;0,1,0)+IF(AQ61+AQ56&gt;0,1,0)+IF(AR61+AR56&gt;0,1,0)+IF(AS61+AS56&gt;0,1,0),AK62)</f>
        <v>0</v>
      </c>
      <c r="AL66" s="133">
        <f t="shared" ref="AL66" si="923">IF(OR($B61=$B67,AK66=0,(AL62-AR66+AP66)&lt;=0),0,(AL62-AR66+AP66)/AK66)</f>
        <v>0</v>
      </c>
      <c r="AM66" s="137">
        <f t="shared" ref="AM66" si="924">IF(AL66*(7-AK63)&lt;=0,0,AL66*(7-AK63))</f>
        <v>0</v>
      </c>
      <c r="AN66" s="311">
        <f t="shared" ref="AN66" si="925">ROUND(IF(OR(AL63-AL66*(7-AK63)+AQ66&lt;0,$B61=$B67,AL66&lt;=0,AL63=0),0,IF(AL63-AL66*(7-AK63)+AQ66&gt;AR66-AP66+AQ66,AR66-AP66+AQ66,AL63-AL66*(7-AK63)+AQ66)),1)</f>
        <v>0</v>
      </c>
      <c r="AO66" s="312"/>
      <c r="AP66" s="139">
        <f t="shared" ref="AP66" si="926">IF(OR($B61=$B67,AK62=0),0,IF($B61=$B55,AK61,$F61))</f>
        <v>0</v>
      </c>
      <c r="AQ66" s="30">
        <f t="shared" ref="AQ66" si="927">IF(OR($B61=$B67,AK66=0),0,$G63-$G62)</f>
        <v>0</v>
      </c>
      <c r="AR66" s="134">
        <f t="shared" ref="AR66" si="928">IF(OR($B61=$B67,AK66=0),0,AK65)</f>
        <v>0</v>
      </c>
      <c r="AS66" s="138">
        <f t="shared" ref="AS66" si="929">IF($B61=$B67,0,AL63)</f>
        <v>0</v>
      </c>
      <c r="AT66" s="176">
        <f t="shared" ref="AT66" si="930">IF($B55=$B61,IF(AV61+AV56&gt;0,1,0)+IF(AW61+AW56&gt;0,1,0)+IF(AX61+AX56&gt;0,1,0)+IF(AY61+AY56&gt;0,1,0)+IF(AZ61+AZ56&gt;0,1,0)+IF(BA61+BA56&gt;0,1,0)+IF(BB61+BB56&gt;0,1,0),AT62)</f>
        <v>0</v>
      </c>
      <c r="AU66" s="133">
        <f t="shared" ref="AU66" si="931">IF(OR($B61=$B67,AT66=0,(AU62-BA66+AY66)&lt;=0),0,(AU62-BA66+AY66)/AT66)</f>
        <v>0</v>
      </c>
      <c r="AV66" s="137">
        <f t="shared" ref="AV66" si="932">IF(AU66*(7-AT63)&lt;=0,0,AU66*(7-AT63))</f>
        <v>0</v>
      </c>
      <c r="AW66" s="311">
        <f t="shared" ref="AW66" si="933">ROUND(IF(OR(AU63-AU66*(7-AT63)+AZ66&lt;0,$B61=$B67,AU66&lt;=0,AU63=0),0,IF(AU63-AU66*(7-AT63)+AZ66&gt;BA66-AY66+AZ66,BA66-AY66+AZ66,AU63-AU66*(7-AT63)+AZ66)),1)</f>
        <v>0</v>
      </c>
      <c r="AX66" s="312"/>
      <c r="AY66" s="139">
        <f t="shared" ref="AY66" si="934">IF(OR($B61=$B67,AT62=0),0,IF($B61=$B55,AT61,$F61))</f>
        <v>0</v>
      </c>
      <c r="AZ66" s="30">
        <f t="shared" ref="AZ66" si="935">IF(OR($B61=$B67,AT66=0),0,$G63-$G62)</f>
        <v>0</v>
      </c>
      <c r="BA66" s="134">
        <f t="shared" ref="BA66" si="936">IF(OR($B61=$B67,AT66=0),0,AT65)</f>
        <v>0</v>
      </c>
      <c r="BB66" s="138">
        <f t="shared" ref="BB66" si="937">IF($B61=$B67,0,AU63)</f>
        <v>0</v>
      </c>
    </row>
    <row r="67" spans="1:54" ht="15.75" x14ac:dyDescent="0.2">
      <c r="A67" s="1">
        <f t="shared" ref="A67" si="938">IF(B67="","1. Niewypełnione",B67)</f>
        <v>0</v>
      </c>
      <c r="B67" s="320">
        <f>marzec!B67</f>
        <v>0</v>
      </c>
      <c r="C67" s="321">
        <f>marzec!C67</f>
        <v>0</v>
      </c>
      <c r="D67" s="321">
        <f>marzec!D67</f>
        <v>0</v>
      </c>
      <c r="E67" s="321">
        <f>marzec!E67</f>
        <v>0</v>
      </c>
      <c r="F67" s="177">
        <f>marzec!F67</f>
        <v>18</v>
      </c>
      <c r="G67" s="185">
        <f>marzec!G67</f>
        <v>18</v>
      </c>
      <c r="H67" s="177"/>
      <c r="I67" s="192">
        <f t="shared" ref="I67:I71" si="939">K67+T67+AC67+AL67+AU67</f>
        <v>0</v>
      </c>
      <c r="J67" s="186">
        <f t="shared" ref="J67" si="940">IF(OR($B67=$B73,J70=0),0,ROUND((K68+P72)/J70,0))</f>
        <v>0</v>
      </c>
      <c r="K67" s="51">
        <f t="shared" ref="K67:K68" si="941">SUM(L67:R67)</f>
        <v>0</v>
      </c>
      <c r="L67" s="52">
        <f>marzec!L67</f>
        <v>0</v>
      </c>
      <c r="M67" s="52">
        <f>marzec!M67</f>
        <v>0</v>
      </c>
      <c r="N67" s="52">
        <f>marzec!N67</f>
        <v>0</v>
      </c>
      <c r="O67" s="52">
        <f>marzec!O67</f>
        <v>0</v>
      </c>
      <c r="P67" s="53">
        <f>marzec!P67</f>
        <v>0</v>
      </c>
      <c r="Q67" s="54">
        <f>marzec!Q67</f>
        <v>0</v>
      </c>
      <c r="R67" s="55">
        <f>marzec!R67</f>
        <v>0</v>
      </c>
      <c r="S67" s="188">
        <f t="shared" ref="S67" si="942">IF(OR($B67=$B73,S70=0),0,ROUND((T68+Y72)/S70,0))</f>
        <v>0</v>
      </c>
      <c r="T67" s="51">
        <f t="shared" ref="T67:T68" si="943">SUM(U67:AA67)</f>
        <v>0</v>
      </c>
      <c r="U67" s="52">
        <f>marzec!U67</f>
        <v>0</v>
      </c>
      <c r="V67" s="52">
        <f>marzec!V67</f>
        <v>0</v>
      </c>
      <c r="W67" s="52">
        <f>marzec!W67</f>
        <v>0</v>
      </c>
      <c r="X67" s="52">
        <f>marzec!X67</f>
        <v>0</v>
      </c>
      <c r="Y67" s="53">
        <f>marzec!Y67</f>
        <v>0</v>
      </c>
      <c r="Z67" s="54">
        <f>marzec!Z67</f>
        <v>0</v>
      </c>
      <c r="AA67" s="55">
        <f>marzec!AA67</f>
        <v>0</v>
      </c>
      <c r="AB67" s="188">
        <f t="shared" ref="AB67" si="944">IF(OR($B67=$B73,AB70=0),0,ROUND((AC68+AH72)/AB70,0))</f>
        <v>0</v>
      </c>
      <c r="AC67" s="51">
        <f t="shared" ref="AC67:AC68" si="945">SUM(AD67:AJ67)</f>
        <v>0</v>
      </c>
      <c r="AD67" s="52">
        <f>marzec!AD67</f>
        <v>0</v>
      </c>
      <c r="AE67" s="52">
        <f>marzec!AE67</f>
        <v>0</v>
      </c>
      <c r="AF67" s="52">
        <f>marzec!AF67</f>
        <v>0</v>
      </c>
      <c r="AG67" s="52">
        <f>marzec!AG67</f>
        <v>0</v>
      </c>
      <c r="AH67" s="53">
        <f>marzec!AH67</f>
        <v>0</v>
      </c>
      <c r="AI67" s="54">
        <f>marzec!AI67</f>
        <v>0</v>
      </c>
      <c r="AJ67" s="55">
        <f>marzec!AJ67</f>
        <v>0</v>
      </c>
      <c r="AK67" s="188">
        <f t="shared" ref="AK67" si="946">IF(OR($B67=$B73,AK70=0),0,ROUND((AL68+AQ72)/AK70,0))</f>
        <v>0</v>
      </c>
      <c r="AL67" s="51">
        <f t="shared" ref="AL67:AL68" si="947">SUM(AM67:AS67)</f>
        <v>0</v>
      </c>
      <c r="AM67" s="52">
        <f>marzec!AM67</f>
        <v>0</v>
      </c>
      <c r="AN67" s="52">
        <f>marzec!AN67</f>
        <v>0</v>
      </c>
      <c r="AO67" s="52">
        <f>marzec!AO67</f>
        <v>0</v>
      </c>
      <c r="AP67" s="52">
        <f>marzec!AP67</f>
        <v>0</v>
      </c>
      <c r="AQ67" s="53">
        <f>marzec!AQ67</f>
        <v>0</v>
      </c>
      <c r="AR67" s="54">
        <f>marzec!AR67</f>
        <v>0</v>
      </c>
      <c r="AS67" s="55">
        <f>marzec!AS67</f>
        <v>0</v>
      </c>
      <c r="AT67" s="188">
        <f t="shared" ref="AT67" si="948">IF(OR($B67=$B73,AT70=0),0,ROUND((AU68+AZ72)/AT70,0))</f>
        <v>0</v>
      </c>
      <c r="AU67" s="51">
        <f t="shared" ref="AU67:AU68" si="949">SUM(AV67:BB67)</f>
        <v>0</v>
      </c>
      <c r="AV67" s="52">
        <f t="shared" ref="AV67" si="950">IF(SUM($AM$9:$AS$9)=SUM($AV$9:$BB$9),AM67,IF(AND(SUM($AV$9:$BB$9)&gt;42,SUM($AV$9:$BB$9)&lt;49),AM67,0))</f>
        <v>0</v>
      </c>
      <c r="AW67" s="52">
        <f t="shared" ref="AW67" si="951">IF(SUM($AM$9:$AS$9)=SUM($AV$9:$BB$9),AN67,IF(AND(SUM($AV$9:$BB$9)&gt;42,SUM($AV$9:$BB$9)&lt;49),AN67,0))</f>
        <v>0</v>
      </c>
      <c r="AX67" s="52">
        <f t="shared" ref="AX67" si="952">IF(SUM($AM$9:$AS$9)=SUM($AV$9:$BB$9),AO67,IF(AND(SUM($AV$9:$BB$9)&gt;42,SUM($AV$9:$BB$9)&lt;49),AO67,0))</f>
        <v>0</v>
      </c>
      <c r="AY67" s="52">
        <f t="shared" ref="AY67" si="953">IF(SUM($AM$9:$AS$9)=SUM($AV$9:$BB$9),AP67,IF(AND(SUM($AV$9:$BB$9)&gt;42,SUM($AV$9:$BB$9)&lt;49),AP67,0))</f>
        <v>0</v>
      </c>
      <c r="AZ67" s="53">
        <f t="shared" ref="AZ67" si="954">IF(SUM($AM$9:$AS$9)=SUM($AV$9:$BB$9),AQ67,IF(AND(SUM($AV$9:$BB$9)&gt;42,SUM($AV$9:$BB$9)&lt;49),AQ67,0))</f>
        <v>0</v>
      </c>
      <c r="BA67" s="54">
        <f t="shared" ref="BA67" si="955">IF(SUM($AM$9:$AS$9)=SUM($AV$9:$BB$9),AR67,IF(AND(SUM($AV$9:$BB$9)&gt;42,SUM($AV$9:$BB$9)&lt;49),AR67,0))</f>
        <v>0</v>
      </c>
      <c r="BB67" s="55">
        <f t="shared" ref="BB67" si="956">IF(SUM($AM$9:$AS$9)=SUM($AV$9:$BB$9),AS67,IF(AND(SUM($AV$9:$BB$9)&gt;42,SUM($AV$9:$BB$9)&lt;49),AS67,0))</f>
        <v>0</v>
      </c>
    </row>
    <row r="68" spans="1:54" ht="12.75" hidden="1" customHeight="1" x14ac:dyDescent="0.2">
      <c r="B68" s="93"/>
      <c r="C68" s="94"/>
      <c r="D68" s="95"/>
      <c r="E68" s="115"/>
      <c r="F68" s="140" t="b">
        <f t="shared" ref="F68" si="957">IF($B61=$B67,OR(F62,G67&lt;F67),G67&lt;F67)</f>
        <v>0</v>
      </c>
      <c r="G68" s="189">
        <f t="shared" ref="G68" si="958">IF(AND($B61=$B67,$B61&lt;&gt;"",$B61&lt;&gt;0),G67+G62,G67)</f>
        <v>18</v>
      </c>
      <c r="H68" s="120"/>
      <c r="I68" s="165">
        <f t="shared" si="939"/>
        <v>0</v>
      </c>
      <c r="J68" s="194">
        <f t="shared" ref="J68" si="959">7-COUNTIF(L67:R67,0)-COUNTIF(L67:R67,"")</f>
        <v>0</v>
      </c>
      <c r="K68" s="22">
        <f t="shared" si="941"/>
        <v>0</v>
      </c>
      <c r="L68" s="35">
        <f t="shared" ref="L68:R68" si="960">IF($B61=$B67,L67+L62,L67)</f>
        <v>0</v>
      </c>
      <c r="M68" s="35">
        <f t="shared" si="960"/>
        <v>0</v>
      </c>
      <c r="N68" s="35">
        <f t="shared" si="960"/>
        <v>0</v>
      </c>
      <c r="O68" s="35">
        <f t="shared" si="960"/>
        <v>0</v>
      </c>
      <c r="P68" s="36">
        <f t="shared" si="960"/>
        <v>0</v>
      </c>
      <c r="Q68" s="37">
        <f t="shared" si="960"/>
        <v>0</v>
      </c>
      <c r="R68" s="38">
        <f t="shared" si="960"/>
        <v>0</v>
      </c>
      <c r="S68" s="194">
        <f t="shared" ref="S68" si="961">7-COUNTIF(U67:AA67,0)-COUNTIF(U67:AA67,"")</f>
        <v>0</v>
      </c>
      <c r="T68" s="22">
        <f t="shared" si="943"/>
        <v>0</v>
      </c>
      <c r="U68" s="35">
        <f t="shared" ref="U68:AA68" si="962">IF($B61=$B67,U67+U62,U67)</f>
        <v>0</v>
      </c>
      <c r="V68" s="35">
        <f t="shared" si="962"/>
        <v>0</v>
      </c>
      <c r="W68" s="35">
        <f t="shared" si="962"/>
        <v>0</v>
      </c>
      <c r="X68" s="35">
        <f t="shared" si="962"/>
        <v>0</v>
      </c>
      <c r="Y68" s="36">
        <f t="shared" si="962"/>
        <v>0</v>
      </c>
      <c r="Z68" s="37">
        <f t="shared" si="962"/>
        <v>0</v>
      </c>
      <c r="AA68" s="38">
        <f t="shared" si="962"/>
        <v>0</v>
      </c>
      <c r="AB68" s="194">
        <f t="shared" ref="AB68" si="963">7-COUNTIF(AD67:AJ67,0)-COUNTIF(AD67:AJ67,"")</f>
        <v>0</v>
      </c>
      <c r="AC68" s="22">
        <f t="shared" si="945"/>
        <v>0</v>
      </c>
      <c r="AD68" s="35">
        <f t="shared" ref="AD68:AJ68" si="964">IF($B61=$B67,AD67+AD62,AD67)</f>
        <v>0</v>
      </c>
      <c r="AE68" s="35">
        <f t="shared" si="964"/>
        <v>0</v>
      </c>
      <c r="AF68" s="35">
        <f t="shared" si="964"/>
        <v>0</v>
      </c>
      <c r="AG68" s="35">
        <f t="shared" si="964"/>
        <v>0</v>
      </c>
      <c r="AH68" s="36">
        <f t="shared" si="964"/>
        <v>0</v>
      </c>
      <c r="AI68" s="37">
        <f t="shared" si="964"/>
        <v>0</v>
      </c>
      <c r="AJ68" s="38">
        <f t="shared" si="964"/>
        <v>0</v>
      </c>
      <c r="AK68" s="194">
        <f t="shared" ref="AK68" si="965">7-COUNTIF(AM67:AS67,0)-COUNTIF(AM67:AS67,"")</f>
        <v>0</v>
      </c>
      <c r="AL68" s="22">
        <f t="shared" si="947"/>
        <v>0</v>
      </c>
      <c r="AM68" s="35">
        <f t="shared" ref="AM68:AS68" si="966">IF($B61=$B67,AM67+AM62,AM67)</f>
        <v>0</v>
      </c>
      <c r="AN68" s="35">
        <f t="shared" si="966"/>
        <v>0</v>
      </c>
      <c r="AO68" s="35">
        <f t="shared" si="966"/>
        <v>0</v>
      </c>
      <c r="AP68" s="35">
        <f t="shared" si="966"/>
        <v>0</v>
      </c>
      <c r="AQ68" s="36">
        <f t="shared" si="966"/>
        <v>0</v>
      </c>
      <c r="AR68" s="37">
        <f t="shared" si="966"/>
        <v>0</v>
      </c>
      <c r="AS68" s="38">
        <f t="shared" si="966"/>
        <v>0</v>
      </c>
      <c r="AT68" s="194">
        <f t="shared" ref="AT68" si="967">7-COUNTIF(AV67:BB67,0)-COUNTIF(AV67:BB67,"")</f>
        <v>0</v>
      </c>
      <c r="AU68" s="22">
        <f t="shared" si="949"/>
        <v>0</v>
      </c>
      <c r="AV68" s="35">
        <f t="shared" ref="AV68:BB68" si="968">IF($B61=$B67,AV67+AV62,AV67)</f>
        <v>0</v>
      </c>
      <c r="AW68" s="35">
        <f t="shared" si="968"/>
        <v>0</v>
      </c>
      <c r="AX68" s="35">
        <f t="shared" si="968"/>
        <v>0</v>
      </c>
      <c r="AY68" s="35">
        <f t="shared" si="968"/>
        <v>0</v>
      </c>
      <c r="AZ68" s="36">
        <f t="shared" si="968"/>
        <v>0</v>
      </c>
      <c r="BA68" s="37">
        <f t="shared" si="968"/>
        <v>0</v>
      </c>
      <c r="BB68" s="38">
        <f t="shared" si="968"/>
        <v>0</v>
      </c>
    </row>
    <row r="69" spans="1:54" ht="15" hidden="1" customHeight="1" x14ac:dyDescent="0.2">
      <c r="B69" s="116"/>
      <c r="C69" s="117"/>
      <c r="D69" s="118"/>
      <c r="E69" s="119"/>
      <c r="F69" s="92"/>
      <c r="G69" s="190">
        <f t="shared" ref="G69" si="969">IF(AND($B61=$B67,$B61&lt;&gt;"",$B61&lt;&gt;0),F67+G63,F67)</f>
        <v>18</v>
      </c>
      <c r="H69" s="121"/>
      <c r="I69" s="165">
        <f t="shared" si="939"/>
        <v>0</v>
      </c>
      <c r="J69" s="195">
        <f t="shared" ref="J69" si="970">IF($B67=$B61,COUNTIF(L69:R69,0),COUNTIF(L70:R70,0)+COUNTIF(L70:R70,""))</f>
        <v>7</v>
      </c>
      <c r="K69" s="39">
        <f t="shared" ref="K69:R69" si="971">IF($B61=$B67,K70+K63,K70)</f>
        <v>0</v>
      </c>
      <c r="L69" s="40">
        <f t="shared" si="971"/>
        <v>0</v>
      </c>
      <c r="M69" s="40">
        <f t="shared" si="971"/>
        <v>0</v>
      </c>
      <c r="N69" s="40">
        <f t="shared" si="971"/>
        <v>0</v>
      </c>
      <c r="O69" s="40">
        <f t="shared" si="971"/>
        <v>0</v>
      </c>
      <c r="P69" s="41">
        <f t="shared" si="971"/>
        <v>0</v>
      </c>
      <c r="Q69" s="42">
        <f t="shared" si="971"/>
        <v>0</v>
      </c>
      <c r="R69" s="43">
        <f t="shared" si="971"/>
        <v>0</v>
      </c>
      <c r="S69" s="195">
        <f t="shared" ref="S69" si="972">IF($B67=$B61,COUNTIF(U69:AA69,0),COUNTIF(U70:AA70,0)+COUNTIF(U70:AA70,""))</f>
        <v>7</v>
      </c>
      <c r="T69" s="39">
        <f t="shared" ref="T69:AA69" si="973">IF($B61=$B67,T70+T63,T70)</f>
        <v>0</v>
      </c>
      <c r="U69" s="40">
        <f t="shared" si="973"/>
        <v>0</v>
      </c>
      <c r="V69" s="40">
        <f t="shared" si="973"/>
        <v>0</v>
      </c>
      <c r="W69" s="40">
        <f t="shared" si="973"/>
        <v>0</v>
      </c>
      <c r="X69" s="40">
        <f t="shared" si="973"/>
        <v>0</v>
      </c>
      <c r="Y69" s="41">
        <f t="shared" si="973"/>
        <v>0</v>
      </c>
      <c r="Z69" s="42">
        <f t="shared" si="973"/>
        <v>0</v>
      </c>
      <c r="AA69" s="43">
        <f t="shared" si="973"/>
        <v>0</v>
      </c>
      <c r="AB69" s="195">
        <f t="shared" ref="AB69" si="974">IF($B67=$B61,COUNTIF(AD69:AJ69,0),COUNTIF(AD70:AJ70,0)+COUNTIF(AD70:AJ70,""))</f>
        <v>7</v>
      </c>
      <c r="AC69" s="39">
        <f t="shared" ref="AC69:AJ69" si="975">IF($B61=$B67,AC70+AC63,AC70)</f>
        <v>0</v>
      </c>
      <c r="AD69" s="40">
        <f t="shared" si="975"/>
        <v>0</v>
      </c>
      <c r="AE69" s="40">
        <f t="shared" si="975"/>
        <v>0</v>
      </c>
      <c r="AF69" s="40">
        <f t="shared" si="975"/>
        <v>0</v>
      </c>
      <c r="AG69" s="40">
        <f t="shared" si="975"/>
        <v>0</v>
      </c>
      <c r="AH69" s="41">
        <f t="shared" si="975"/>
        <v>0</v>
      </c>
      <c r="AI69" s="42">
        <f t="shared" si="975"/>
        <v>0</v>
      </c>
      <c r="AJ69" s="43">
        <f t="shared" si="975"/>
        <v>0</v>
      </c>
      <c r="AK69" s="195">
        <f t="shared" ref="AK69" si="976">IF($B67=$B61,COUNTIF(AM69:AS69,0),COUNTIF(AM70:AS70,0)+COUNTIF(AM70:AS70,""))</f>
        <v>7</v>
      </c>
      <c r="AL69" s="39">
        <f t="shared" ref="AL69:AS69" si="977">IF($B61=$B67,AL70+AL63,AL70)</f>
        <v>0</v>
      </c>
      <c r="AM69" s="40">
        <f t="shared" si="977"/>
        <v>0</v>
      </c>
      <c r="AN69" s="40">
        <f t="shared" si="977"/>
        <v>0</v>
      </c>
      <c r="AO69" s="40">
        <f t="shared" si="977"/>
        <v>0</v>
      </c>
      <c r="AP69" s="40">
        <f t="shared" si="977"/>
        <v>0</v>
      </c>
      <c r="AQ69" s="41">
        <f t="shared" si="977"/>
        <v>0</v>
      </c>
      <c r="AR69" s="42">
        <f t="shared" si="977"/>
        <v>0</v>
      </c>
      <c r="AS69" s="43">
        <f t="shared" si="977"/>
        <v>0</v>
      </c>
      <c r="AT69" s="195">
        <f t="shared" ref="AT69" si="978">IF($B67=$B61,COUNTIF(AV69:BB69,0),COUNTIF(AV70:BB70,0)+COUNTIF(AV70:BB70,""))</f>
        <v>7</v>
      </c>
      <c r="AU69" s="39">
        <f t="shared" ref="AU69:BB69" si="979">IF($B61=$B67,AU70+AU63,AU70)</f>
        <v>0</v>
      </c>
      <c r="AV69" s="40">
        <f t="shared" si="979"/>
        <v>0</v>
      </c>
      <c r="AW69" s="40">
        <f t="shared" si="979"/>
        <v>0</v>
      </c>
      <c r="AX69" s="40">
        <f t="shared" si="979"/>
        <v>0</v>
      </c>
      <c r="AY69" s="40">
        <f t="shared" si="979"/>
        <v>0</v>
      </c>
      <c r="AZ69" s="41">
        <f t="shared" si="979"/>
        <v>0</v>
      </c>
      <c r="BA69" s="42">
        <f t="shared" si="979"/>
        <v>0</v>
      </c>
      <c r="BB69" s="43">
        <f t="shared" si="979"/>
        <v>0</v>
      </c>
    </row>
    <row r="70" spans="1:54" ht="15.75" customHeight="1" x14ac:dyDescent="0.2">
      <c r="A70" s="1">
        <f t="shared" ref="A70" si="980">A67</f>
        <v>0</v>
      </c>
      <c r="B70" s="313">
        <f t="shared" ref="B70" si="981">B64+1</f>
        <v>9</v>
      </c>
      <c r="C70" s="314"/>
      <c r="D70" s="314"/>
      <c r="E70" s="314"/>
      <c r="F70" s="31"/>
      <c r="G70" s="183"/>
      <c r="H70" s="122">
        <f t="shared" ref="H70" si="982">5-COUNTIF(AU67,0)-COUNTIF(AL67,0)-COUNTIF(AC67,0)-COUNTIF(T67,0)-COUNTIF(K67,0)</f>
        <v>0</v>
      </c>
      <c r="I70" s="165">
        <f t="shared" si="939"/>
        <v>0</v>
      </c>
      <c r="J70" s="187">
        <f t="shared" ref="J70" si="983">IF($B67=$B61,J64+IF($F67&lt;&gt;$G67,(K67+$G69-$G68)/$F67,K67/$F67),IF($F67&lt;&gt;G67,(K67+$G69-$G68)/$F67,K67/$F67))</f>
        <v>0</v>
      </c>
      <c r="K70" s="7">
        <f t="shared" ref="K70:K71" si="984">SUM(L70:R70)</f>
        <v>0</v>
      </c>
      <c r="L70" s="26">
        <f t="shared" ref="L70:R70" si="985">L67</f>
        <v>0</v>
      </c>
      <c r="M70" s="26">
        <f t="shared" si="985"/>
        <v>0</v>
      </c>
      <c r="N70" s="26">
        <f t="shared" si="985"/>
        <v>0</v>
      </c>
      <c r="O70" s="26">
        <f t="shared" si="985"/>
        <v>0</v>
      </c>
      <c r="P70" s="26">
        <f t="shared" si="985"/>
        <v>0</v>
      </c>
      <c r="Q70" s="29">
        <f t="shared" si="985"/>
        <v>0</v>
      </c>
      <c r="R70" s="23">
        <f t="shared" si="985"/>
        <v>0</v>
      </c>
      <c r="S70" s="187">
        <f t="shared" ref="S70" si="986">IF($B67=$B61,S64+IF($F67&lt;&gt;$G67,(T67+$G69-$G68)/$F67,T67/$F67),IF($F67&lt;&gt;P67,(T67+$G69-$G68)/$F67,T67/$F67))</f>
        <v>0</v>
      </c>
      <c r="T70" s="7">
        <f t="shared" ref="T70:T71" si="987">SUM(U70:AA70)</f>
        <v>0</v>
      </c>
      <c r="U70" s="26">
        <f t="shared" ref="U70:AA70" si="988">U67</f>
        <v>0</v>
      </c>
      <c r="V70" s="26">
        <f t="shared" si="988"/>
        <v>0</v>
      </c>
      <c r="W70" s="26">
        <f t="shared" si="988"/>
        <v>0</v>
      </c>
      <c r="X70" s="26">
        <f t="shared" si="988"/>
        <v>0</v>
      </c>
      <c r="Y70" s="113">
        <f t="shared" si="988"/>
        <v>0</v>
      </c>
      <c r="Z70" s="29">
        <f t="shared" si="988"/>
        <v>0</v>
      </c>
      <c r="AA70" s="23">
        <f t="shared" si="988"/>
        <v>0</v>
      </c>
      <c r="AB70" s="187">
        <f t="shared" ref="AB70" si="989">IF($B67=$B61,AB64+IF($F67&lt;&gt;$G67,(AC67+$G69-$G68)/$F67,AC67/$F67),IF($F67&lt;&gt;Y67,(AC67+$G69-$G68)/$F67,AC67/$F67))</f>
        <v>0</v>
      </c>
      <c r="AC70" s="7">
        <f t="shared" ref="AC70:AC71" si="990">SUM(AD70:AJ70)</f>
        <v>0</v>
      </c>
      <c r="AD70" s="26">
        <f t="shared" ref="AD70:AJ70" si="991">AD67</f>
        <v>0</v>
      </c>
      <c r="AE70" s="26">
        <f t="shared" si="991"/>
        <v>0</v>
      </c>
      <c r="AF70" s="26">
        <f t="shared" si="991"/>
        <v>0</v>
      </c>
      <c r="AG70" s="26">
        <f t="shared" si="991"/>
        <v>0</v>
      </c>
      <c r="AH70" s="113">
        <f t="shared" si="991"/>
        <v>0</v>
      </c>
      <c r="AI70" s="29">
        <f t="shared" si="991"/>
        <v>0</v>
      </c>
      <c r="AJ70" s="23">
        <f t="shared" si="991"/>
        <v>0</v>
      </c>
      <c r="AK70" s="187">
        <f t="shared" ref="AK70" si="992">IF($B67=$B61,AK64+IF($F67&lt;&gt;$G67,(AL67+$G69-$G68)/$F67,AL67/$F67),IF($F67&lt;&gt;AH67,(AL67+$G69-$G68)/$F67,AL67/$F67))</f>
        <v>0</v>
      </c>
      <c r="AL70" s="7">
        <f t="shared" ref="AL70:AL71" si="993">SUM(AM70:AS70)</f>
        <v>0</v>
      </c>
      <c r="AM70" s="26">
        <f t="shared" ref="AM70:AS70" si="994">AM67</f>
        <v>0</v>
      </c>
      <c r="AN70" s="26">
        <f t="shared" si="994"/>
        <v>0</v>
      </c>
      <c r="AO70" s="26">
        <f t="shared" si="994"/>
        <v>0</v>
      </c>
      <c r="AP70" s="26">
        <f t="shared" si="994"/>
        <v>0</v>
      </c>
      <c r="AQ70" s="113">
        <f t="shared" si="994"/>
        <v>0</v>
      </c>
      <c r="AR70" s="29">
        <f t="shared" si="994"/>
        <v>0</v>
      </c>
      <c r="AS70" s="23">
        <f t="shared" si="994"/>
        <v>0</v>
      </c>
      <c r="AT70" s="187">
        <f t="shared" ref="AT70" si="995">IF($B67=$B61,AT64+IF($F67&lt;&gt;$G67,(AU67+$G69-$G68)/$F67,AU67/$F67),IF($F67&lt;&gt;AQ67,(AU67+$G69-$G68)/$F67,AU67/$F67))</f>
        <v>0</v>
      </c>
      <c r="AU70" s="7">
        <f t="shared" ref="AU70:AU71" si="996">SUM(AV70:BB70)</f>
        <v>0</v>
      </c>
      <c r="AV70" s="6">
        <f t="shared" ref="AV70" si="997">IF(SUM($AM$9:$AS$9)=SUM($AV$9:$BB$9),AV67,IF(AND(SUM($AV$9:$BB$9)&gt;42,SUM($AV$9:$BB$9)&lt;49),AV67,0))</f>
        <v>0</v>
      </c>
      <c r="AW70" s="6">
        <f t="shared" ref="AW70:BB70" si="998">IF(SUM($AM$9:$AS$9)=SUM($AV$9:$BB$9),AW67,IF(AND(SUM($AV$9:$BB$9)&gt;42,SUM($AV$9:$BB$9)&lt;49),AW67,0))</f>
        <v>0</v>
      </c>
      <c r="AX70" s="6">
        <f t="shared" si="998"/>
        <v>0</v>
      </c>
      <c r="AY70" s="6">
        <f t="shared" si="998"/>
        <v>0</v>
      </c>
      <c r="AZ70" s="26">
        <f t="shared" si="998"/>
        <v>0</v>
      </c>
      <c r="BA70" s="29">
        <f t="shared" si="998"/>
        <v>0</v>
      </c>
      <c r="BB70" s="23">
        <f t="shared" si="998"/>
        <v>0</v>
      </c>
    </row>
    <row r="71" spans="1:54" ht="15.75" customHeight="1" x14ac:dyDescent="0.2">
      <c r="A71" s="1">
        <f t="shared" ref="A71:A72" si="999">A70</f>
        <v>0</v>
      </c>
      <c r="B71" s="313"/>
      <c r="C71" s="314"/>
      <c r="D71" s="314"/>
      <c r="E71" s="314"/>
      <c r="F71" s="31"/>
      <c r="G71" s="183"/>
      <c r="H71" s="123">
        <f t="shared" ref="H71" si="1000">IF($B67=$B61,H65+F71,$F71)</f>
        <v>0</v>
      </c>
      <c r="I71" s="165">
        <f t="shared" si="939"/>
        <v>0</v>
      </c>
      <c r="J71" s="141">
        <f t="shared" ref="J71" si="1001">IF($H70=0,0,IF($B61=$B67,IF($H72&gt;0,$H72+J65,K67+J65),IF($H72&gt;0,$H72,K67)))</f>
        <v>0</v>
      </c>
      <c r="K71" s="7">
        <f t="shared" si="984"/>
        <v>0</v>
      </c>
      <c r="L71" s="6"/>
      <c r="M71" s="6"/>
      <c r="N71" s="6"/>
      <c r="O71" s="6"/>
      <c r="P71" s="26"/>
      <c r="Q71" s="29"/>
      <c r="R71" s="23"/>
      <c r="S71" s="141">
        <f t="shared" ref="S71" si="1002">IF($H70=0,0,IF($B61=$B67,IF($H72&gt;0,$H72+S65,T67+S65),IF($H72&gt;0,$H72,T67)))</f>
        <v>0</v>
      </c>
      <c r="T71" s="7">
        <f t="shared" si="987"/>
        <v>0</v>
      </c>
      <c r="U71" s="6"/>
      <c r="V71" s="6"/>
      <c r="W71" s="6"/>
      <c r="X71" s="6"/>
      <c r="Y71" s="26"/>
      <c r="Z71" s="29"/>
      <c r="AA71" s="23"/>
      <c r="AB71" s="141">
        <f t="shared" ref="AB71" si="1003">IF($H70=0,0,IF($B61=$B67,IF($H72&gt;0,$H72+AB65,AC67+AB65),IF($H72&gt;0,$H72,AC67)))</f>
        <v>0</v>
      </c>
      <c r="AC71" s="7">
        <f t="shared" si="990"/>
        <v>0</v>
      </c>
      <c r="AD71" s="6"/>
      <c r="AE71" s="6"/>
      <c r="AF71" s="6"/>
      <c r="AG71" s="6"/>
      <c r="AH71" s="26"/>
      <c r="AI71" s="29"/>
      <c r="AJ71" s="23"/>
      <c r="AK71" s="141">
        <f t="shared" ref="AK71" si="1004">IF($H70=0,0,IF($B61=$B67,IF($H72&gt;0,$H72+AK65,AL67+AK65),IF($H72&gt;0,$H72,AL67)))</f>
        <v>0</v>
      </c>
      <c r="AL71" s="7">
        <f t="shared" si="993"/>
        <v>0</v>
      </c>
      <c r="AM71" s="6"/>
      <c r="AN71" s="6"/>
      <c r="AO71" s="6"/>
      <c r="AP71" s="6"/>
      <c r="AQ71" s="26"/>
      <c r="AR71" s="29"/>
      <c r="AS71" s="23"/>
      <c r="AT71" s="141">
        <f t="shared" ref="AT71" si="1005">IF($H70=0,0,IF($B61=$B67,IF($H72&gt;0,$H72+AT65,AU67+AT65),IF($H72&gt;0,$H72,AU67)))</f>
        <v>0</v>
      </c>
      <c r="AU71" s="7">
        <f t="shared" si="996"/>
        <v>0</v>
      </c>
      <c r="AV71" s="6"/>
      <c r="AW71" s="6"/>
      <c r="AX71" s="6"/>
      <c r="AY71" s="6"/>
      <c r="AZ71" s="26"/>
      <c r="BA71" s="29"/>
      <c r="BB71" s="23"/>
    </row>
    <row r="72" spans="1:54" ht="18.75" customHeight="1" thickBot="1" x14ac:dyDescent="0.25">
      <c r="A72" s="1">
        <f t="shared" si="999"/>
        <v>0</v>
      </c>
      <c r="B72" s="323" t="str">
        <f>IF(B67="",Wydruk!$AE$6,IF(J68=0,Wydruk!$AE$7,IF(AND(G68&lt;G69,B67&lt;&gt;$B73),Wydruk!$AE$13,IF(AND($B67=$B61,$B67&lt;&gt;$B73),IF(OR(OR(J72&lt;4,J72&gt;5),OR(S72&lt;4,S72&gt;5),OR(AB72&lt;4,AB72&gt;5),OR(AK72&lt;4,AK72&gt;5),OR(AND(AT72&lt;4,AT72&gt;0),AT72&gt;5)),Wydruk!$AE$8,Wydruk!$AE$9),IF($B67=$B73,IF($F71&lt;&gt;0,Wydruk!$AE$12,Wydruk!$AE$10),IF(OR(OR(J68&lt;4,J68&gt;5),OR(S68&lt;4,S68&gt;5),OR(AB68&lt;4,AB68&gt;5),OR(AK68&lt;4,AK68&gt;5),OR(AND(AT68&lt;4,AT68&gt;0),AT68&gt;5)),Wydruk!$AE$8,Wydruk!$AE$11))))))</f>
        <v>Uzupełnij liczby godzin tygodniowego planu</v>
      </c>
      <c r="C72" s="324"/>
      <c r="D72" s="324"/>
      <c r="E72" s="324"/>
      <c r="F72" s="173">
        <f>marzec!F72</f>
        <v>0</v>
      </c>
      <c r="G72" s="184">
        <f>marzec!G72</f>
        <v>0</v>
      </c>
      <c r="H72" s="191">
        <f t="shared" ref="H72" si="1006">IF(OR($G72=0,$F72=0,$G72="",$F72=""),0,$G72/$F72)</f>
        <v>0</v>
      </c>
      <c r="I72" s="193"/>
      <c r="J72" s="176">
        <f t="shared" ref="J72" si="1007">IF($B61=$B67,IF(L67+L62&gt;0,1,0)+IF(M67+M62&gt;0,1,0)+IF(N67+N62&gt;0,1,0)+IF(O67+O62&gt;0,1,0)+IF(P67+P62&gt;0,1,0)+IF(Q67+Q62&gt;0,1,0)+IF(R67+R62&gt;0,1,0),J68)</f>
        <v>0</v>
      </c>
      <c r="K72" s="133">
        <f t="shared" ref="K72" si="1008">IF(OR($B67=$B73,J72=0,(K68-Q72+O72)&lt;=0),0,(K68-Q72+O72)/J72)</f>
        <v>0</v>
      </c>
      <c r="L72" s="137">
        <f t="shared" ref="L72" si="1009">IF(K72*(7-J69)&lt;=0,0,K72*(7-J69))</f>
        <v>0</v>
      </c>
      <c r="M72" s="311">
        <f t="shared" ref="M72" si="1010">ROUND(IF(OR(K69-K72*(7-J69)+P72&lt;0,$B67=$B73,K72&lt;=0,K69=0),0,IF(K69-K72*(7-J69)+P72&gt;Q72-O72+P72,Q72-O72+P72,K69-K72*(7-J69)+P72)),1)</f>
        <v>0</v>
      </c>
      <c r="N72" s="312"/>
      <c r="O72" s="139">
        <f t="shared" ref="O72" si="1011">IF(OR($B67=$B73,J68=0),0,IF($B67=$B61,J67,$F67))</f>
        <v>0</v>
      </c>
      <c r="P72" s="30">
        <f t="shared" ref="P72" si="1012">IF(OR($B67=$B73,J72=0),0,$G69-$G68)</f>
        <v>0</v>
      </c>
      <c r="Q72" s="134">
        <f t="shared" ref="Q72" si="1013">IF(OR($B67=$B73,J72=0),0,J71)</f>
        <v>0</v>
      </c>
      <c r="R72" s="138">
        <f t="shared" ref="R72" si="1014">IF($B67=$B73,0,K69)</f>
        <v>0</v>
      </c>
      <c r="S72" s="176">
        <f t="shared" ref="S72" si="1015">IF($B61=$B67,IF(U67+U62&gt;0,1,0)+IF(V67+V62&gt;0,1,0)+IF(W67+W62&gt;0,1,0)+IF(X67+X62&gt;0,1,0)+IF(Y67+Y62&gt;0,1,0)+IF(Z67+Z62&gt;0,1,0)+IF(AA67+AA62&gt;0,1,0),S68)</f>
        <v>0</v>
      </c>
      <c r="T72" s="133">
        <f t="shared" ref="T72" si="1016">IF(OR($B67=$B73,S72=0,(T68-Z72+X72)&lt;=0),0,(T68-Z72+X72)/S72)</f>
        <v>0</v>
      </c>
      <c r="U72" s="137">
        <f t="shared" ref="U72" si="1017">IF(T72*(7-S69)&lt;=0,0,T72*(7-S69))</f>
        <v>0</v>
      </c>
      <c r="V72" s="311">
        <f t="shared" ref="V72" si="1018">ROUND(IF(OR(T69-T72*(7-S69)+Y72&lt;0,$B67=$B73,T72&lt;=0,T69=0),0,IF(T69-T72*(7-S69)+Y72&gt;Z72-X72+Y72,Z72-X72+Y72,T69-T72*(7-S69)+Y72)),1)</f>
        <v>0</v>
      </c>
      <c r="W72" s="312"/>
      <c r="X72" s="139">
        <f t="shared" ref="X72" si="1019">IF(OR($B67=$B73,S68=0),0,IF($B67=$B61,S67,$F67))</f>
        <v>0</v>
      </c>
      <c r="Y72" s="30">
        <f t="shared" ref="Y72" si="1020">IF(OR($B67=$B73,S72=0),0,$G69-$G68)</f>
        <v>0</v>
      </c>
      <c r="Z72" s="134">
        <f t="shared" ref="Z72" si="1021">IF(OR($B67=$B73,S72=0),0,S71)</f>
        <v>0</v>
      </c>
      <c r="AA72" s="138">
        <f t="shared" ref="AA72" si="1022">IF($B67=$B73,0,T69)</f>
        <v>0</v>
      </c>
      <c r="AB72" s="176">
        <f t="shared" ref="AB72" si="1023">IF($B61=$B67,IF(AD67+AD62&gt;0,1,0)+IF(AE67+AE62&gt;0,1,0)+IF(AF67+AF62&gt;0,1,0)+IF(AG67+AG62&gt;0,1,0)+IF(AH67+AH62&gt;0,1,0)+IF(AI67+AI62&gt;0,1,0)+IF(AJ67+AJ62&gt;0,1,0),AB68)</f>
        <v>0</v>
      </c>
      <c r="AC72" s="133">
        <f t="shared" ref="AC72" si="1024">IF(OR($B67=$B73,AB72=0,(AC68-AI72+AG72)&lt;=0),0,(AC68-AI72+AG72)/AB72)</f>
        <v>0</v>
      </c>
      <c r="AD72" s="137">
        <f t="shared" ref="AD72" si="1025">IF(AC72*(7-AB69)&lt;=0,0,AC72*(7-AB69))</f>
        <v>0</v>
      </c>
      <c r="AE72" s="311">
        <f t="shared" ref="AE72" si="1026">ROUND(IF(OR(AC69-AC72*(7-AB69)+AH72&lt;0,$B67=$B73,AC72&lt;=0,AC69=0),0,IF(AC69-AC72*(7-AB69)+AH72&gt;AI72-AG72+AH72,AI72-AG72+AH72,AC69-AC72*(7-AB69)+AH72)),1)</f>
        <v>0</v>
      </c>
      <c r="AF72" s="312"/>
      <c r="AG72" s="139">
        <f t="shared" ref="AG72" si="1027">IF(OR($B67=$B73,AB68=0),0,IF($B67=$B61,AB67,$F67))</f>
        <v>0</v>
      </c>
      <c r="AH72" s="30">
        <f t="shared" ref="AH72" si="1028">IF(OR($B67=$B73,AB72=0),0,$G69-$G68)</f>
        <v>0</v>
      </c>
      <c r="AI72" s="134">
        <f t="shared" ref="AI72" si="1029">IF(OR($B67=$B73,AB72=0),0,AB71)</f>
        <v>0</v>
      </c>
      <c r="AJ72" s="138">
        <f t="shared" ref="AJ72" si="1030">IF($B67=$B73,0,AC69)</f>
        <v>0</v>
      </c>
      <c r="AK72" s="176">
        <f t="shared" ref="AK72" si="1031">IF($B61=$B67,IF(AM67+AM62&gt;0,1,0)+IF(AN67+AN62&gt;0,1,0)+IF(AO67+AO62&gt;0,1,0)+IF(AP67+AP62&gt;0,1,0)+IF(AQ67+AQ62&gt;0,1,0)+IF(AR67+AR62&gt;0,1,0)+IF(AS67+AS62&gt;0,1,0),AK68)</f>
        <v>0</v>
      </c>
      <c r="AL72" s="133">
        <f t="shared" ref="AL72" si="1032">IF(OR($B67=$B73,AK72=0,(AL68-AR72+AP72)&lt;=0),0,(AL68-AR72+AP72)/AK72)</f>
        <v>0</v>
      </c>
      <c r="AM72" s="137">
        <f t="shared" ref="AM72" si="1033">IF(AL72*(7-AK69)&lt;=0,0,AL72*(7-AK69))</f>
        <v>0</v>
      </c>
      <c r="AN72" s="311">
        <f t="shared" ref="AN72" si="1034">ROUND(IF(OR(AL69-AL72*(7-AK69)+AQ72&lt;0,$B67=$B73,AL72&lt;=0,AL69=0),0,IF(AL69-AL72*(7-AK69)+AQ72&gt;AR72-AP72+AQ72,AR72-AP72+AQ72,AL69-AL72*(7-AK69)+AQ72)),1)</f>
        <v>0</v>
      </c>
      <c r="AO72" s="312"/>
      <c r="AP72" s="139">
        <f t="shared" ref="AP72" si="1035">IF(OR($B67=$B73,AK68=0),0,IF($B67=$B61,AK67,$F67))</f>
        <v>0</v>
      </c>
      <c r="AQ72" s="30">
        <f t="shared" ref="AQ72" si="1036">IF(OR($B67=$B73,AK72=0),0,$G69-$G68)</f>
        <v>0</v>
      </c>
      <c r="AR72" s="134">
        <f t="shared" ref="AR72" si="1037">IF(OR($B67=$B73,AK72=0),0,AK71)</f>
        <v>0</v>
      </c>
      <c r="AS72" s="138">
        <f t="shared" ref="AS72" si="1038">IF($B67=$B73,0,AL69)</f>
        <v>0</v>
      </c>
      <c r="AT72" s="176">
        <f t="shared" ref="AT72" si="1039">IF($B61=$B67,IF(AV67+AV62&gt;0,1,0)+IF(AW67+AW62&gt;0,1,0)+IF(AX67+AX62&gt;0,1,0)+IF(AY67+AY62&gt;0,1,0)+IF(AZ67+AZ62&gt;0,1,0)+IF(BA67+BA62&gt;0,1,0)+IF(BB67+BB62&gt;0,1,0),AT68)</f>
        <v>0</v>
      </c>
      <c r="AU72" s="133">
        <f t="shared" ref="AU72" si="1040">IF(OR($B67=$B73,AT72=0,(AU68-BA72+AY72)&lt;=0),0,(AU68-BA72+AY72)/AT72)</f>
        <v>0</v>
      </c>
      <c r="AV72" s="137">
        <f t="shared" ref="AV72" si="1041">IF(AU72*(7-AT69)&lt;=0,0,AU72*(7-AT69))</f>
        <v>0</v>
      </c>
      <c r="AW72" s="311">
        <f t="shared" ref="AW72" si="1042">ROUND(IF(OR(AU69-AU72*(7-AT69)+AZ72&lt;0,$B67=$B73,AU72&lt;=0,AU69=0),0,IF(AU69-AU72*(7-AT69)+AZ72&gt;BA72-AY72+AZ72,BA72-AY72+AZ72,AU69-AU72*(7-AT69)+AZ72)),1)</f>
        <v>0</v>
      </c>
      <c r="AX72" s="312"/>
      <c r="AY72" s="139">
        <f t="shared" ref="AY72" si="1043">IF(OR($B67=$B73,AT68=0),0,IF($B67=$B61,AT67,$F67))</f>
        <v>0</v>
      </c>
      <c r="AZ72" s="30">
        <f t="shared" ref="AZ72" si="1044">IF(OR($B67=$B73,AT72=0),0,$G69-$G68)</f>
        <v>0</v>
      </c>
      <c r="BA72" s="134">
        <f t="shared" ref="BA72" si="1045">IF(OR($B67=$B73,AT72=0),0,AT71)</f>
        <v>0</v>
      </c>
      <c r="BB72" s="138">
        <f t="shared" ref="BB72" si="1046">IF($B67=$B73,0,AU69)</f>
        <v>0</v>
      </c>
    </row>
    <row r="73" spans="1:54" ht="15.75" x14ac:dyDescent="0.2">
      <c r="A73" s="1">
        <f t="shared" ref="A73" si="1047">IF(B73="","1. Niewypełnione",B73)</f>
        <v>0</v>
      </c>
      <c r="B73" s="320">
        <f>marzec!B73</f>
        <v>0</v>
      </c>
      <c r="C73" s="321">
        <f>marzec!C73</f>
        <v>0</v>
      </c>
      <c r="D73" s="321">
        <f>marzec!D73</f>
        <v>0</v>
      </c>
      <c r="E73" s="321">
        <f>marzec!E73</f>
        <v>0</v>
      </c>
      <c r="F73" s="177">
        <f>marzec!F73</f>
        <v>18</v>
      </c>
      <c r="G73" s="185">
        <f>marzec!G73</f>
        <v>18</v>
      </c>
      <c r="H73" s="177"/>
      <c r="I73" s="192">
        <f t="shared" ref="I73:I77" si="1048">K73+T73+AC73+AL73+AU73</f>
        <v>0</v>
      </c>
      <c r="J73" s="186">
        <f t="shared" ref="J73" si="1049">IF(OR($B73=$B79,J76=0),0,ROUND((K74+P78)/J76,0))</f>
        <v>0</v>
      </c>
      <c r="K73" s="51">
        <f t="shared" ref="K73:K74" si="1050">SUM(L73:R73)</f>
        <v>0</v>
      </c>
      <c r="L73" s="52">
        <f>marzec!L73</f>
        <v>0</v>
      </c>
      <c r="M73" s="52">
        <f>marzec!M73</f>
        <v>0</v>
      </c>
      <c r="N73" s="52">
        <f>marzec!N73</f>
        <v>0</v>
      </c>
      <c r="O73" s="52">
        <f>marzec!O73</f>
        <v>0</v>
      </c>
      <c r="P73" s="53">
        <f>marzec!P73</f>
        <v>0</v>
      </c>
      <c r="Q73" s="54">
        <f>marzec!Q73</f>
        <v>0</v>
      </c>
      <c r="R73" s="55">
        <f>marzec!R73</f>
        <v>0</v>
      </c>
      <c r="S73" s="188">
        <f t="shared" ref="S73" si="1051">IF(OR($B73=$B79,S76=0),0,ROUND((T74+Y78)/S76,0))</f>
        <v>0</v>
      </c>
      <c r="T73" s="51">
        <f t="shared" ref="T73:T74" si="1052">SUM(U73:AA73)</f>
        <v>0</v>
      </c>
      <c r="U73" s="52">
        <f>marzec!U73</f>
        <v>0</v>
      </c>
      <c r="V73" s="52">
        <f>marzec!V73</f>
        <v>0</v>
      </c>
      <c r="W73" s="52">
        <f>marzec!W73</f>
        <v>0</v>
      </c>
      <c r="X73" s="52">
        <f>marzec!X73</f>
        <v>0</v>
      </c>
      <c r="Y73" s="53">
        <f>marzec!Y73</f>
        <v>0</v>
      </c>
      <c r="Z73" s="54">
        <f>marzec!Z73</f>
        <v>0</v>
      </c>
      <c r="AA73" s="55">
        <f>marzec!AA73</f>
        <v>0</v>
      </c>
      <c r="AB73" s="188">
        <f t="shared" ref="AB73" si="1053">IF(OR($B73=$B79,AB76=0),0,ROUND((AC74+AH78)/AB76,0))</f>
        <v>0</v>
      </c>
      <c r="AC73" s="51">
        <f t="shared" ref="AC73:AC74" si="1054">SUM(AD73:AJ73)</f>
        <v>0</v>
      </c>
      <c r="AD73" s="52">
        <f>marzec!AD73</f>
        <v>0</v>
      </c>
      <c r="AE73" s="52">
        <f>marzec!AE73</f>
        <v>0</v>
      </c>
      <c r="AF73" s="52">
        <f>marzec!AF73</f>
        <v>0</v>
      </c>
      <c r="AG73" s="52">
        <f>marzec!AG73</f>
        <v>0</v>
      </c>
      <c r="AH73" s="53">
        <f>marzec!AH73</f>
        <v>0</v>
      </c>
      <c r="AI73" s="54">
        <f>marzec!AI73</f>
        <v>0</v>
      </c>
      <c r="AJ73" s="55">
        <f>marzec!AJ73</f>
        <v>0</v>
      </c>
      <c r="AK73" s="188">
        <f t="shared" ref="AK73" si="1055">IF(OR($B73=$B79,AK76=0),0,ROUND((AL74+AQ78)/AK76,0))</f>
        <v>0</v>
      </c>
      <c r="AL73" s="51">
        <f t="shared" ref="AL73:AL74" si="1056">SUM(AM73:AS73)</f>
        <v>0</v>
      </c>
      <c r="AM73" s="52">
        <f>marzec!AM73</f>
        <v>0</v>
      </c>
      <c r="AN73" s="52">
        <f>marzec!AN73</f>
        <v>0</v>
      </c>
      <c r="AO73" s="52">
        <f>marzec!AO73</f>
        <v>0</v>
      </c>
      <c r="AP73" s="52">
        <f>marzec!AP73</f>
        <v>0</v>
      </c>
      <c r="AQ73" s="53">
        <f>marzec!AQ73</f>
        <v>0</v>
      </c>
      <c r="AR73" s="54">
        <f>marzec!AR73</f>
        <v>0</v>
      </c>
      <c r="AS73" s="55">
        <f>marzec!AS73</f>
        <v>0</v>
      </c>
      <c r="AT73" s="188">
        <f t="shared" ref="AT73" si="1057">IF(OR($B73=$B79,AT76=0),0,ROUND((AU74+AZ78)/AT76,0))</f>
        <v>0</v>
      </c>
      <c r="AU73" s="51">
        <f t="shared" ref="AU73:AU74" si="1058">SUM(AV73:BB73)</f>
        <v>0</v>
      </c>
      <c r="AV73" s="52">
        <f t="shared" ref="AV73" si="1059">IF(SUM($AM$9:$AS$9)=SUM($AV$9:$BB$9),AM73,IF(AND(SUM($AV$9:$BB$9)&gt;42,SUM($AV$9:$BB$9)&lt;49),AM73,0))</f>
        <v>0</v>
      </c>
      <c r="AW73" s="52">
        <f t="shared" ref="AW73" si="1060">IF(SUM($AM$9:$AS$9)=SUM($AV$9:$BB$9),AN73,IF(AND(SUM($AV$9:$BB$9)&gt;42,SUM($AV$9:$BB$9)&lt;49),AN73,0))</f>
        <v>0</v>
      </c>
      <c r="AX73" s="52">
        <f t="shared" ref="AX73" si="1061">IF(SUM($AM$9:$AS$9)=SUM($AV$9:$BB$9),AO73,IF(AND(SUM($AV$9:$BB$9)&gt;42,SUM($AV$9:$BB$9)&lt;49),AO73,0))</f>
        <v>0</v>
      </c>
      <c r="AY73" s="52">
        <f t="shared" ref="AY73" si="1062">IF(SUM($AM$9:$AS$9)=SUM($AV$9:$BB$9),AP73,IF(AND(SUM($AV$9:$BB$9)&gt;42,SUM($AV$9:$BB$9)&lt;49),AP73,0))</f>
        <v>0</v>
      </c>
      <c r="AZ73" s="53">
        <f t="shared" ref="AZ73" si="1063">IF(SUM($AM$9:$AS$9)=SUM($AV$9:$BB$9),AQ73,IF(AND(SUM($AV$9:$BB$9)&gt;42,SUM($AV$9:$BB$9)&lt;49),AQ73,0))</f>
        <v>0</v>
      </c>
      <c r="BA73" s="54">
        <f t="shared" ref="BA73" si="1064">IF(SUM($AM$9:$AS$9)=SUM($AV$9:$BB$9),AR73,IF(AND(SUM($AV$9:$BB$9)&gt;42,SUM($AV$9:$BB$9)&lt;49),AR73,0))</f>
        <v>0</v>
      </c>
      <c r="BB73" s="55">
        <f t="shared" ref="BB73" si="1065">IF(SUM($AM$9:$AS$9)=SUM($AV$9:$BB$9),AS73,IF(AND(SUM($AV$9:$BB$9)&gt;42,SUM($AV$9:$BB$9)&lt;49),AS73,0))</f>
        <v>0</v>
      </c>
    </row>
    <row r="74" spans="1:54" ht="12.75" hidden="1" customHeight="1" x14ac:dyDescent="0.2">
      <c r="B74" s="93"/>
      <c r="C74" s="94"/>
      <c r="D74" s="95"/>
      <c r="E74" s="115"/>
      <c r="F74" s="140" t="b">
        <f t="shared" ref="F74" si="1066">IF($B67=$B73,OR(F68,G73&lt;F73),G73&lt;F73)</f>
        <v>0</v>
      </c>
      <c r="G74" s="189">
        <f t="shared" ref="G74" si="1067">IF(AND($B67=$B73,$B67&lt;&gt;"",$B67&lt;&gt;0),G73+G68,G73)</f>
        <v>18</v>
      </c>
      <c r="H74" s="120"/>
      <c r="I74" s="165">
        <f t="shared" si="1048"/>
        <v>0</v>
      </c>
      <c r="J74" s="194">
        <f t="shared" ref="J74" si="1068">7-COUNTIF(L73:R73,0)-COUNTIF(L73:R73,"")</f>
        <v>0</v>
      </c>
      <c r="K74" s="22">
        <f t="shared" si="1050"/>
        <v>0</v>
      </c>
      <c r="L74" s="35">
        <f t="shared" ref="L74:R74" si="1069">IF($B67=$B73,L73+L68,L73)</f>
        <v>0</v>
      </c>
      <c r="M74" s="35">
        <f t="shared" si="1069"/>
        <v>0</v>
      </c>
      <c r="N74" s="35">
        <f t="shared" si="1069"/>
        <v>0</v>
      </c>
      <c r="O74" s="35">
        <f t="shared" si="1069"/>
        <v>0</v>
      </c>
      <c r="P74" s="36">
        <f t="shared" si="1069"/>
        <v>0</v>
      </c>
      <c r="Q74" s="37">
        <f t="shared" si="1069"/>
        <v>0</v>
      </c>
      <c r="R74" s="38">
        <f t="shared" si="1069"/>
        <v>0</v>
      </c>
      <c r="S74" s="194">
        <f t="shared" ref="S74" si="1070">7-COUNTIF(U73:AA73,0)-COUNTIF(U73:AA73,"")</f>
        <v>0</v>
      </c>
      <c r="T74" s="22">
        <f t="shared" si="1052"/>
        <v>0</v>
      </c>
      <c r="U74" s="35">
        <f t="shared" ref="U74:AA74" si="1071">IF($B67=$B73,U73+U68,U73)</f>
        <v>0</v>
      </c>
      <c r="V74" s="35">
        <f t="shared" si="1071"/>
        <v>0</v>
      </c>
      <c r="W74" s="35">
        <f t="shared" si="1071"/>
        <v>0</v>
      </c>
      <c r="X74" s="35">
        <f t="shared" si="1071"/>
        <v>0</v>
      </c>
      <c r="Y74" s="36">
        <f t="shared" si="1071"/>
        <v>0</v>
      </c>
      <c r="Z74" s="37">
        <f t="shared" si="1071"/>
        <v>0</v>
      </c>
      <c r="AA74" s="38">
        <f t="shared" si="1071"/>
        <v>0</v>
      </c>
      <c r="AB74" s="194">
        <f t="shared" ref="AB74" si="1072">7-COUNTIF(AD73:AJ73,0)-COUNTIF(AD73:AJ73,"")</f>
        <v>0</v>
      </c>
      <c r="AC74" s="22">
        <f t="shared" si="1054"/>
        <v>0</v>
      </c>
      <c r="AD74" s="35">
        <f t="shared" ref="AD74:AJ74" si="1073">IF($B67=$B73,AD73+AD68,AD73)</f>
        <v>0</v>
      </c>
      <c r="AE74" s="35">
        <f t="shared" si="1073"/>
        <v>0</v>
      </c>
      <c r="AF74" s="35">
        <f t="shared" si="1073"/>
        <v>0</v>
      </c>
      <c r="AG74" s="35">
        <f t="shared" si="1073"/>
        <v>0</v>
      </c>
      <c r="AH74" s="36">
        <f t="shared" si="1073"/>
        <v>0</v>
      </c>
      <c r="AI74" s="37">
        <f t="shared" si="1073"/>
        <v>0</v>
      </c>
      <c r="AJ74" s="38">
        <f t="shared" si="1073"/>
        <v>0</v>
      </c>
      <c r="AK74" s="194">
        <f t="shared" ref="AK74" si="1074">7-COUNTIF(AM73:AS73,0)-COUNTIF(AM73:AS73,"")</f>
        <v>0</v>
      </c>
      <c r="AL74" s="22">
        <f t="shared" si="1056"/>
        <v>0</v>
      </c>
      <c r="AM74" s="35">
        <f t="shared" ref="AM74:AS74" si="1075">IF($B67=$B73,AM73+AM68,AM73)</f>
        <v>0</v>
      </c>
      <c r="AN74" s="35">
        <f t="shared" si="1075"/>
        <v>0</v>
      </c>
      <c r="AO74" s="35">
        <f t="shared" si="1075"/>
        <v>0</v>
      </c>
      <c r="AP74" s="35">
        <f t="shared" si="1075"/>
        <v>0</v>
      </c>
      <c r="AQ74" s="36">
        <f t="shared" si="1075"/>
        <v>0</v>
      </c>
      <c r="AR74" s="37">
        <f t="shared" si="1075"/>
        <v>0</v>
      </c>
      <c r="AS74" s="38">
        <f t="shared" si="1075"/>
        <v>0</v>
      </c>
      <c r="AT74" s="194">
        <f t="shared" ref="AT74" si="1076">7-COUNTIF(AV73:BB73,0)-COUNTIF(AV73:BB73,"")</f>
        <v>0</v>
      </c>
      <c r="AU74" s="22">
        <f t="shared" si="1058"/>
        <v>0</v>
      </c>
      <c r="AV74" s="35">
        <f t="shared" ref="AV74:BB74" si="1077">IF($B67=$B73,AV73+AV68,AV73)</f>
        <v>0</v>
      </c>
      <c r="AW74" s="35">
        <f t="shared" si="1077"/>
        <v>0</v>
      </c>
      <c r="AX74" s="35">
        <f t="shared" si="1077"/>
        <v>0</v>
      </c>
      <c r="AY74" s="35">
        <f t="shared" si="1077"/>
        <v>0</v>
      </c>
      <c r="AZ74" s="36">
        <f t="shared" si="1077"/>
        <v>0</v>
      </c>
      <c r="BA74" s="37">
        <f t="shared" si="1077"/>
        <v>0</v>
      </c>
      <c r="BB74" s="38">
        <f t="shared" si="1077"/>
        <v>0</v>
      </c>
    </row>
    <row r="75" spans="1:54" ht="15" hidden="1" customHeight="1" x14ac:dyDescent="0.2">
      <c r="B75" s="116"/>
      <c r="C75" s="117"/>
      <c r="D75" s="118"/>
      <c r="E75" s="119"/>
      <c r="F75" s="92"/>
      <c r="G75" s="190">
        <f t="shared" ref="G75" si="1078">IF(AND($B67=$B73,$B67&lt;&gt;"",$B67&lt;&gt;0),F73+G69,F73)</f>
        <v>18</v>
      </c>
      <c r="H75" s="121"/>
      <c r="I75" s="165">
        <f t="shared" si="1048"/>
        <v>0</v>
      </c>
      <c r="J75" s="195">
        <f t="shared" ref="J75" si="1079">IF($B73=$B67,COUNTIF(L75:R75,0),COUNTIF(L76:R76,0)+COUNTIF(L76:R76,""))</f>
        <v>7</v>
      </c>
      <c r="K75" s="39">
        <f t="shared" ref="K75:R75" si="1080">IF($B67=$B73,K76+K69,K76)</f>
        <v>0</v>
      </c>
      <c r="L75" s="40">
        <f t="shared" si="1080"/>
        <v>0</v>
      </c>
      <c r="M75" s="40">
        <f t="shared" si="1080"/>
        <v>0</v>
      </c>
      <c r="N75" s="40">
        <f t="shared" si="1080"/>
        <v>0</v>
      </c>
      <c r="O75" s="40">
        <f t="shared" si="1080"/>
        <v>0</v>
      </c>
      <c r="P75" s="41">
        <f t="shared" si="1080"/>
        <v>0</v>
      </c>
      <c r="Q75" s="42">
        <f t="shared" si="1080"/>
        <v>0</v>
      </c>
      <c r="R75" s="43">
        <f t="shared" si="1080"/>
        <v>0</v>
      </c>
      <c r="S75" s="195">
        <f t="shared" ref="S75" si="1081">IF($B73=$B67,COUNTIF(U75:AA75,0),COUNTIF(U76:AA76,0)+COUNTIF(U76:AA76,""))</f>
        <v>7</v>
      </c>
      <c r="T75" s="39">
        <f t="shared" ref="T75:AA75" si="1082">IF($B67=$B73,T76+T69,T76)</f>
        <v>0</v>
      </c>
      <c r="U75" s="40">
        <f t="shared" si="1082"/>
        <v>0</v>
      </c>
      <c r="V75" s="40">
        <f t="shared" si="1082"/>
        <v>0</v>
      </c>
      <c r="W75" s="40">
        <f t="shared" si="1082"/>
        <v>0</v>
      </c>
      <c r="X75" s="40">
        <f t="shared" si="1082"/>
        <v>0</v>
      </c>
      <c r="Y75" s="41">
        <f t="shared" si="1082"/>
        <v>0</v>
      </c>
      <c r="Z75" s="42">
        <f t="shared" si="1082"/>
        <v>0</v>
      </c>
      <c r="AA75" s="43">
        <f t="shared" si="1082"/>
        <v>0</v>
      </c>
      <c r="AB75" s="195">
        <f t="shared" ref="AB75" si="1083">IF($B73=$B67,COUNTIF(AD75:AJ75,0),COUNTIF(AD76:AJ76,0)+COUNTIF(AD76:AJ76,""))</f>
        <v>7</v>
      </c>
      <c r="AC75" s="39">
        <f t="shared" ref="AC75:AJ75" si="1084">IF($B67=$B73,AC76+AC69,AC76)</f>
        <v>0</v>
      </c>
      <c r="AD75" s="40">
        <f t="shared" si="1084"/>
        <v>0</v>
      </c>
      <c r="AE75" s="40">
        <f t="shared" si="1084"/>
        <v>0</v>
      </c>
      <c r="AF75" s="40">
        <f t="shared" si="1084"/>
        <v>0</v>
      </c>
      <c r="AG75" s="40">
        <f t="shared" si="1084"/>
        <v>0</v>
      </c>
      <c r="AH75" s="41">
        <f t="shared" si="1084"/>
        <v>0</v>
      </c>
      <c r="AI75" s="42">
        <f t="shared" si="1084"/>
        <v>0</v>
      </c>
      <c r="AJ75" s="43">
        <f t="shared" si="1084"/>
        <v>0</v>
      </c>
      <c r="AK75" s="195">
        <f t="shared" ref="AK75" si="1085">IF($B73=$B67,COUNTIF(AM75:AS75,0),COUNTIF(AM76:AS76,0)+COUNTIF(AM76:AS76,""))</f>
        <v>7</v>
      </c>
      <c r="AL75" s="39">
        <f t="shared" ref="AL75:AS75" si="1086">IF($B67=$B73,AL76+AL69,AL76)</f>
        <v>0</v>
      </c>
      <c r="AM75" s="40">
        <f t="shared" si="1086"/>
        <v>0</v>
      </c>
      <c r="AN75" s="40">
        <f t="shared" si="1086"/>
        <v>0</v>
      </c>
      <c r="AO75" s="40">
        <f t="shared" si="1086"/>
        <v>0</v>
      </c>
      <c r="AP75" s="40">
        <f t="shared" si="1086"/>
        <v>0</v>
      </c>
      <c r="AQ75" s="41">
        <f t="shared" si="1086"/>
        <v>0</v>
      </c>
      <c r="AR75" s="42">
        <f t="shared" si="1086"/>
        <v>0</v>
      </c>
      <c r="AS75" s="43">
        <f t="shared" si="1086"/>
        <v>0</v>
      </c>
      <c r="AT75" s="195">
        <f t="shared" ref="AT75" si="1087">IF($B73=$B67,COUNTIF(AV75:BB75,0),COUNTIF(AV76:BB76,0)+COUNTIF(AV76:BB76,""))</f>
        <v>7</v>
      </c>
      <c r="AU75" s="39">
        <f t="shared" ref="AU75:BB75" si="1088">IF($B67=$B73,AU76+AU69,AU76)</f>
        <v>0</v>
      </c>
      <c r="AV75" s="40">
        <f t="shared" si="1088"/>
        <v>0</v>
      </c>
      <c r="AW75" s="40">
        <f t="shared" si="1088"/>
        <v>0</v>
      </c>
      <c r="AX75" s="40">
        <f t="shared" si="1088"/>
        <v>0</v>
      </c>
      <c r="AY75" s="40">
        <f t="shared" si="1088"/>
        <v>0</v>
      </c>
      <c r="AZ75" s="41">
        <f t="shared" si="1088"/>
        <v>0</v>
      </c>
      <c r="BA75" s="42">
        <f t="shared" si="1088"/>
        <v>0</v>
      </c>
      <c r="BB75" s="43">
        <f t="shared" si="1088"/>
        <v>0</v>
      </c>
    </row>
    <row r="76" spans="1:54" ht="15.75" customHeight="1" x14ac:dyDescent="0.2">
      <c r="A76" s="1">
        <f t="shared" ref="A76" si="1089">A73</f>
        <v>0</v>
      </c>
      <c r="B76" s="313">
        <f t="shared" ref="B76" si="1090">B70+1</f>
        <v>10</v>
      </c>
      <c r="C76" s="314"/>
      <c r="D76" s="314"/>
      <c r="E76" s="314"/>
      <c r="F76" s="31"/>
      <c r="G76" s="183"/>
      <c r="H76" s="122">
        <f t="shared" ref="H76" si="1091">5-COUNTIF(AU73,0)-COUNTIF(AL73,0)-COUNTIF(AC73,0)-COUNTIF(T73,0)-COUNTIF(K73,0)</f>
        <v>0</v>
      </c>
      <c r="I76" s="165">
        <f t="shared" si="1048"/>
        <v>0</v>
      </c>
      <c r="J76" s="187">
        <f t="shared" ref="J76" si="1092">IF($B73=$B67,J70+IF($F73&lt;&gt;$G73,(K73+$G75-$G74)/$F73,K73/$F73),IF($F73&lt;&gt;G73,(K73+$G75-$G74)/$F73,K73/$F73))</f>
        <v>0</v>
      </c>
      <c r="K76" s="7">
        <f t="shared" ref="K76:K77" si="1093">SUM(L76:R76)</f>
        <v>0</v>
      </c>
      <c r="L76" s="26">
        <f t="shared" ref="L76:R76" si="1094">L73</f>
        <v>0</v>
      </c>
      <c r="M76" s="26">
        <f t="shared" si="1094"/>
        <v>0</v>
      </c>
      <c r="N76" s="26">
        <f t="shared" si="1094"/>
        <v>0</v>
      </c>
      <c r="O76" s="26">
        <f t="shared" si="1094"/>
        <v>0</v>
      </c>
      <c r="P76" s="26">
        <f t="shared" si="1094"/>
        <v>0</v>
      </c>
      <c r="Q76" s="29">
        <f t="shared" si="1094"/>
        <v>0</v>
      </c>
      <c r="R76" s="23">
        <f t="shared" si="1094"/>
        <v>0</v>
      </c>
      <c r="S76" s="187">
        <f t="shared" ref="S76" si="1095">IF($B73=$B67,S70+IF($F73&lt;&gt;$G73,(T73+$G75-$G74)/$F73,T73/$F73),IF($F73&lt;&gt;P73,(T73+$G75-$G74)/$F73,T73/$F73))</f>
        <v>0</v>
      </c>
      <c r="T76" s="7">
        <f t="shared" ref="T76:T77" si="1096">SUM(U76:AA76)</f>
        <v>0</v>
      </c>
      <c r="U76" s="26">
        <f t="shared" ref="U76:AA76" si="1097">U73</f>
        <v>0</v>
      </c>
      <c r="V76" s="26">
        <f t="shared" si="1097"/>
        <v>0</v>
      </c>
      <c r="W76" s="26">
        <f t="shared" si="1097"/>
        <v>0</v>
      </c>
      <c r="X76" s="26">
        <f t="shared" si="1097"/>
        <v>0</v>
      </c>
      <c r="Y76" s="113">
        <f t="shared" si="1097"/>
        <v>0</v>
      </c>
      <c r="Z76" s="29">
        <f t="shared" si="1097"/>
        <v>0</v>
      </c>
      <c r="AA76" s="23">
        <f t="shared" si="1097"/>
        <v>0</v>
      </c>
      <c r="AB76" s="187">
        <f t="shared" ref="AB76" si="1098">IF($B73=$B67,AB70+IF($F73&lt;&gt;$G73,(AC73+$G75-$G74)/$F73,AC73/$F73),IF($F73&lt;&gt;Y73,(AC73+$G75-$G74)/$F73,AC73/$F73))</f>
        <v>0</v>
      </c>
      <c r="AC76" s="7">
        <f t="shared" ref="AC76:AC77" si="1099">SUM(AD76:AJ76)</f>
        <v>0</v>
      </c>
      <c r="AD76" s="26">
        <f t="shared" ref="AD76:AJ76" si="1100">AD73</f>
        <v>0</v>
      </c>
      <c r="AE76" s="26">
        <f t="shared" si="1100"/>
        <v>0</v>
      </c>
      <c r="AF76" s="26">
        <f t="shared" si="1100"/>
        <v>0</v>
      </c>
      <c r="AG76" s="26">
        <f t="shared" si="1100"/>
        <v>0</v>
      </c>
      <c r="AH76" s="113">
        <f t="shared" si="1100"/>
        <v>0</v>
      </c>
      <c r="AI76" s="29">
        <f t="shared" si="1100"/>
        <v>0</v>
      </c>
      <c r="AJ76" s="23">
        <f t="shared" si="1100"/>
        <v>0</v>
      </c>
      <c r="AK76" s="187">
        <f t="shared" ref="AK76" si="1101">IF($B73=$B67,AK70+IF($F73&lt;&gt;$G73,(AL73+$G75-$G74)/$F73,AL73/$F73),IF($F73&lt;&gt;AH73,(AL73+$G75-$G74)/$F73,AL73/$F73))</f>
        <v>0</v>
      </c>
      <c r="AL76" s="7">
        <f t="shared" ref="AL76:AL77" si="1102">SUM(AM76:AS76)</f>
        <v>0</v>
      </c>
      <c r="AM76" s="26">
        <f t="shared" ref="AM76:AS76" si="1103">AM73</f>
        <v>0</v>
      </c>
      <c r="AN76" s="26">
        <f t="shared" si="1103"/>
        <v>0</v>
      </c>
      <c r="AO76" s="26">
        <f t="shared" si="1103"/>
        <v>0</v>
      </c>
      <c r="AP76" s="26">
        <f t="shared" si="1103"/>
        <v>0</v>
      </c>
      <c r="AQ76" s="113">
        <f t="shared" si="1103"/>
        <v>0</v>
      </c>
      <c r="AR76" s="29">
        <f t="shared" si="1103"/>
        <v>0</v>
      </c>
      <c r="AS76" s="23">
        <f t="shared" si="1103"/>
        <v>0</v>
      </c>
      <c r="AT76" s="187">
        <f t="shared" ref="AT76" si="1104">IF($B73=$B67,AT70+IF($F73&lt;&gt;$G73,(AU73+$G75-$G74)/$F73,AU73/$F73),IF($F73&lt;&gt;AQ73,(AU73+$G75-$G74)/$F73,AU73/$F73))</f>
        <v>0</v>
      </c>
      <c r="AU76" s="7">
        <f t="shared" ref="AU76:AU77" si="1105">SUM(AV76:BB76)</f>
        <v>0</v>
      </c>
      <c r="AV76" s="6">
        <f t="shared" ref="AV76" si="1106">IF(SUM($AM$9:$AS$9)=SUM($AV$9:$BB$9),AV73,IF(AND(SUM($AV$9:$BB$9)&gt;42,SUM($AV$9:$BB$9)&lt;49),AV73,0))</f>
        <v>0</v>
      </c>
      <c r="AW76" s="6">
        <f t="shared" ref="AW76:BB76" si="1107">IF(SUM($AM$9:$AS$9)=SUM($AV$9:$BB$9),AW73,IF(AND(SUM($AV$9:$BB$9)&gt;42,SUM($AV$9:$BB$9)&lt;49),AW73,0))</f>
        <v>0</v>
      </c>
      <c r="AX76" s="6">
        <f t="shared" si="1107"/>
        <v>0</v>
      </c>
      <c r="AY76" s="6">
        <f t="shared" si="1107"/>
        <v>0</v>
      </c>
      <c r="AZ76" s="26">
        <f t="shared" si="1107"/>
        <v>0</v>
      </c>
      <c r="BA76" s="29">
        <f t="shared" si="1107"/>
        <v>0</v>
      </c>
      <c r="BB76" s="23">
        <f t="shared" si="1107"/>
        <v>0</v>
      </c>
    </row>
    <row r="77" spans="1:54" ht="15.75" customHeight="1" x14ac:dyDescent="0.2">
      <c r="A77" s="1">
        <f t="shared" ref="A77:A78" si="1108">A76</f>
        <v>0</v>
      </c>
      <c r="B77" s="313"/>
      <c r="C77" s="314"/>
      <c r="D77" s="314"/>
      <c r="E77" s="314"/>
      <c r="F77" s="31"/>
      <c r="G77" s="183"/>
      <c r="H77" s="123">
        <f t="shared" ref="H77" si="1109">IF($B73=$B67,H71+F77,$F77)</f>
        <v>0</v>
      </c>
      <c r="I77" s="165">
        <f t="shared" si="1048"/>
        <v>0</v>
      </c>
      <c r="J77" s="141">
        <f t="shared" ref="J77" si="1110">IF($H76=0,0,IF($B67=$B73,IF($H78&gt;0,$H78+J71,K73+J71),IF($H78&gt;0,$H78,K73)))</f>
        <v>0</v>
      </c>
      <c r="K77" s="7">
        <f t="shared" si="1093"/>
        <v>0</v>
      </c>
      <c r="L77" s="6"/>
      <c r="M77" s="6"/>
      <c r="N77" s="6"/>
      <c r="O77" s="6"/>
      <c r="P77" s="26"/>
      <c r="Q77" s="29"/>
      <c r="R77" s="23"/>
      <c r="S77" s="141">
        <f t="shared" ref="S77" si="1111">IF($H76=0,0,IF($B67=$B73,IF($H78&gt;0,$H78+S71,T73+S71),IF($H78&gt;0,$H78,T73)))</f>
        <v>0</v>
      </c>
      <c r="T77" s="7">
        <f t="shared" si="1096"/>
        <v>0</v>
      </c>
      <c r="U77" s="6"/>
      <c r="V77" s="6"/>
      <c r="W77" s="6"/>
      <c r="X77" s="6"/>
      <c r="Y77" s="26"/>
      <c r="Z77" s="29"/>
      <c r="AA77" s="23"/>
      <c r="AB77" s="141">
        <f t="shared" ref="AB77" si="1112">IF($H76=0,0,IF($B67=$B73,IF($H78&gt;0,$H78+AB71,AC73+AB71),IF($H78&gt;0,$H78,AC73)))</f>
        <v>0</v>
      </c>
      <c r="AC77" s="7">
        <f t="shared" si="1099"/>
        <v>0</v>
      </c>
      <c r="AD77" s="6"/>
      <c r="AE77" s="6"/>
      <c r="AF77" s="6"/>
      <c r="AG77" s="6"/>
      <c r="AH77" s="26"/>
      <c r="AI77" s="29"/>
      <c r="AJ77" s="23"/>
      <c r="AK77" s="141">
        <f t="shared" ref="AK77" si="1113">IF($H76=0,0,IF($B67=$B73,IF($H78&gt;0,$H78+AK71,AL73+AK71),IF($H78&gt;0,$H78,AL73)))</f>
        <v>0</v>
      </c>
      <c r="AL77" s="7">
        <f t="shared" si="1102"/>
        <v>0</v>
      </c>
      <c r="AM77" s="6"/>
      <c r="AN77" s="6"/>
      <c r="AO77" s="6"/>
      <c r="AP77" s="6"/>
      <c r="AQ77" s="26"/>
      <c r="AR77" s="29"/>
      <c r="AS77" s="23"/>
      <c r="AT77" s="141">
        <f t="shared" ref="AT77" si="1114">IF($H76=0,0,IF($B67=$B73,IF($H78&gt;0,$H78+AT71,AU73+AT71),IF($H78&gt;0,$H78,AU73)))</f>
        <v>0</v>
      </c>
      <c r="AU77" s="7">
        <f t="shared" si="1105"/>
        <v>0</v>
      </c>
      <c r="AV77" s="6"/>
      <c r="AW77" s="6"/>
      <c r="AX77" s="6"/>
      <c r="AY77" s="6"/>
      <c r="AZ77" s="26"/>
      <c r="BA77" s="29"/>
      <c r="BB77" s="23"/>
    </row>
    <row r="78" spans="1:54" ht="18.75" customHeight="1" thickBot="1" x14ac:dyDescent="0.25">
      <c r="A78" s="1">
        <f t="shared" si="1108"/>
        <v>0</v>
      </c>
      <c r="B78" s="323" t="str">
        <f>IF(B73="",Wydruk!$AE$6,IF(J74=0,Wydruk!$AE$7,IF(AND(G74&lt;G75,B73&lt;&gt;$B79),Wydruk!$AE$13,IF(AND($B73=$B67,$B73&lt;&gt;$B79),IF(OR(OR(J78&lt;4,J78&gt;5),OR(S78&lt;4,S78&gt;5),OR(AB78&lt;4,AB78&gt;5),OR(AK78&lt;4,AK78&gt;5),OR(AND(AT78&lt;4,AT78&gt;0),AT78&gt;5)),Wydruk!$AE$8,Wydruk!$AE$9),IF($B73=$B79,IF($F77&lt;&gt;0,Wydruk!$AE$12,Wydruk!$AE$10),IF(OR(OR(J74&lt;4,J74&gt;5),OR(S74&lt;4,S74&gt;5),OR(AB74&lt;4,AB74&gt;5),OR(AK74&lt;4,AK74&gt;5),OR(AND(AT74&lt;4,AT74&gt;0),AT74&gt;5)),Wydruk!$AE$8,Wydruk!$AE$11))))))</f>
        <v>Uzupełnij liczby godzin tygodniowego planu</v>
      </c>
      <c r="C78" s="324"/>
      <c r="D78" s="324"/>
      <c r="E78" s="324"/>
      <c r="F78" s="173">
        <f>marzec!F78</f>
        <v>0</v>
      </c>
      <c r="G78" s="184">
        <f>marzec!G78</f>
        <v>0</v>
      </c>
      <c r="H78" s="191">
        <f t="shared" ref="H78" si="1115">IF(OR($G78=0,$F78=0,$G78="",$F78=""),0,$G78/$F78)</f>
        <v>0</v>
      </c>
      <c r="I78" s="193"/>
      <c r="J78" s="176">
        <f t="shared" ref="J78" si="1116">IF($B67=$B73,IF(L73+L68&gt;0,1,0)+IF(M73+M68&gt;0,1,0)+IF(N73+N68&gt;0,1,0)+IF(O73+O68&gt;0,1,0)+IF(P73+P68&gt;0,1,0)+IF(Q73+Q68&gt;0,1,0)+IF(R73+R68&gt;0,1,0),J74)</f>
        <v>0</v>
      </c>
      <c r="K78" s="133">
        <f t="shared" ref="K78" si="1117">IF(OR($B73=$B79,J78=0,(K74-Q78+O78)&lt;=0),0,(K74-Q78+O78)/J78)</f>
        <v>0</v>
      </c>
      <c r="L78" s="137">
        <f t="shared" ref="L78" si="1118">IF(K78*(7-J75)&lt;=0,0,K78*(7-J75))</f>
        <v>0</v>
      </c>
      <c r="M78" s="311">
        <f t="shared" ref="M78" si="1119">ROUND(IF(OR(K75-K78*(7-J75)+P78&lt;0,$B73=$B79,K78&lt;=0,K75=0),0,IF(K75-K78*(7-J75)+P78&gt;Q78-O78+P78,Q78-O78+P78,K75-K78*(7-J75)+P78)),1)</f>
        <v>0</v>
      </c>
      <c r="N78" s="312"/>
      <c r="O78" s="139">
        <f t="shared" ref="O78" si="1120">IF(OR($B73=$B79,J74=0),0,IF($B73=$B67,J73,$F73))</f>
        <v>0</v>
      </c>
      <c r="P78" s="30">
        <f t="shared" ref="P78" si="1121">IF(OR($B73=$B79,J78=0),0,$G75-$G74)</f>
        <v>0</v>
      </c>
      <c r="Q78" s="134">
        <f t="shared" ref="Q78" si="1122">IF(OR($B73=$B79,J78=0),0,J77)</f>
        <v>0</v>
      </c>
      <c r="R78" s="138">
        <f t="shared" ref="R78" si="1123">IF($B73=$B79,0,K75)</f>
        <v>0</v>
      </c>
      <c r="S78" s="176">
        <f t="shared" ref="S78" si="1124">IF($B67=$B73,IF(U73+U68&gt;0,1,0)+IF(V73+V68&gt;0,1,0)+IF(W73+W68&gt;0,1,0)+IF(X73+X68&gt;0,1,0)+IF(Y73+Y68&gt;0,1,0)+IF(Z73+Z68&gt;0,1,0)+IF(AA73+AA68&gt;0,1,0),S74)</f>
        <v>0</v>
      </c>
      <c r="T78" s="133">
        <f t="shared" ref="T78" si="1125">IF(OR($B73=$B79,S78=0,(T74-Z78+X78)&lt;=0),0,(T74-Z78+X78)/S78)</f>
        <v>0</v>
      </c>
      <c r="U78" s="137">
        <f t="shared" ref="U78" si="1126">IF(T78*(7-S75)&lt;=0,0,T78*(7-S75))</f>
        <v>0</v>
      </c>
      <c r="V78" s="311">
        <f t="shared" ref="V78" si="1127">ROUND(IF(OR(T75-T78*(7-S75)+Y78&lt;0,$B73=$B79,T78&lt;=0,T75=0),0,IF(T75-T78*(7-S75)+Y78&gt;Z78-X78+Y78,Z78-X78+Y78,T75-T78*(7-S75)+Y78)),1)</f>
        <v>0</v>
      </c>
      <c r="W78" s="312"/>
      <c r="X78" s="139">
        <f t="shared" ref="X78" si="1128">IF(OR($B73=$B79,S74=0),0,IF($B73=$B67,S73,$F73))</f>
        <v>0</v>
      </c>
      <c r="Y78" s="30">
        <f t="shared" ref="Y78" si="1129">IF(OR($B73=$B79,S78=0),0,$G75-$G74)</f>
        <v>0</v>
      </c>
      <c r="Z78" s="134">
        <f t="shared" ref="Z78" si="1130">IF(OR($B73=$B79,S78=0),0,S77)</f>
        <v>0</v>
      </c>
      <c r="AA78" s="138">
        <f t="shared" ref="AA78" si="1131">IF($B73=$B79,0,T75)</f>
        <v>0</v>
      </c>
      <c r="AB78" s="176">
        <f t="shared" ref="AB78" si="1132">IF($B67=$B73,IF(AD73+AD68&gt;0,1,0)+IF(AE73+AE68&gt;0,1,0)+IF(AF73+AF68&gt;0,1,0)+IF(AG73+AG68&gt;0,1,0)+IF(AH73+AH68&gt;0,1,0)+IF(AI73+AI68&gt;0,1,0)+IF(AJ73+AJ68&gt;0,1,0),AB74)</f>
        <v>0</v>
      </c>
      <c r="AC78" s="133">
        <f t="shared" ref="AC78" si="1133">IF(OR($B73=$B79,AB78=0,(AC74-AI78+AG78)&lt;=0),0,(AC74-AI78+AG78)/AB78)</f>
        <v>0</v>
      </c>
      <c r="AD78" s="137">
        <f t="shared" ref="AD78" si="1134">IF(AC78*(7-AB75)&lt;=0,0,AC78*(7-AB75))</f>
        <v>0</v>
      </c>
      <c r="AE78" s="311">
        <f t="shared" ref="AE78" si="1135">ROUND(IF(OR(AC75-AC78*(7-AB75)+AH78&lt;0,$B73=$B79,AC78&lt;=0,AC75=0),0,IF(AC75-AC78*(7-AB75)+AH78&gt;AI78-AG78+AH78,AI78-AG78+AH78,AC75-AC78*(7-AB75)+AH78)),1)</f>
        <v>0</v>
      </c>
      <c r="AF78" s="312"/>
      <c r="AG78" s="139">
        <f t="shared" ref="AG78" si="1136">IF(OR($B73=$B79,AB74=0),0,IF($B73=$B67,AB73,$F73))</f>
        <v>0</v>
      </c>
      <c r="AH78" s="30">
        <f t="shared" ref="AH78" si="1137">IF(OR($B73=$B79,AB78=0),0,$G75-$G74)</f>
        <v>0</v>
      </c>
      <c r="AI78" s="134">
        <f t="shared" ref="AI78" si="1138">IF(OR($B73=$B79,AB78=0),0,AB77)</f>
        <v>0</v>
      </c>
      <c r="AJ78" s="138">
        <f t="shared" ref="AJ78" si="1139">IF($B73=$B79,0,AC75)</f>
        <v>0</v>
      </c>
      <c r="AK78" s="176">
        <f t="shared" ref="AK78" si="1140">IF($B67=$B73,IF(AM73+AM68&gt;0,1,0)+IF(AN73+AN68&gt;0,1,0)+IF(AO73+AO68&gt;0,1,0)+IF(AP73+AP68&gt;0,1,0)+IF(AQ73+AQ68&gt;0,1,0)+IF(AR73+AR68&gt;0,1,0)+IF(AS73+AS68&gt;0,1,0),AK74)</f>
        <v>0</v>
      </c>
      <c r="AL78" s="133">
        <f t="shared" ref="AL78" si="1141">IF(OR($B73=$B79,AK78=0,(AL74-AR78+AP78)&lt;=0),0,(AL74-AR78+AP78)/AK78)</f>
        <v>0</v>
      </c>
      <c r="AM78" s="137">
        <f t="shared" ref="AM78" si="1142">IF(AL78*(7-AK75)&lt;=0,0,AL78*(7-AK75))</f>
        <v>0</v>
      </c>
      <c r="AN78" s="311">
        <f t="shared" ref="AN78" si="1143">ROUND(IF(OR(AL75-AL78*(7-AK75)+AQ78&lt;0,$B73=$B79,AL78&lt;=0,AL75=0),0,IF(AL75-AL78*(7-AK75)+AQ78&gt;AR78-AP78+AQ78,AR78-AP78+AQ78,AL75-AL78*(7-AK75)+AQ78)),1)</f>
        <v>0</v>
      </c>
      <c r="AO78" s="312"/>
      <c r="AP78" s="139">
        <f t="shared" ref="AP78" si="1144">IF(OR($B73=$B79,AK74=0),0,IF($B73=$B67,AK73,$F73))</f>
        <v>0</v>
      </c>
      <c r="AQ78" s="30">
        <f t="shared" ref="AQ78" si="1145">IF(OR($B73=$B79,AK78=0),0,$G75-$G74)</f>
        <v>0</v>
      </c>
      <c r="AR78" s="134">
        <f t="shared" ref="AR78" si="1146">IF(OR($B73=$B79,AK78=0),0,AK77)</f>
        <v>0</v>
      </c>
      <c r="AS78" s="138">
        <f t="shared" ref="AS78" si="1147">IF($B73=$B79,0,AL75)</f>
        <v>0</v>
      </c>
      <c r="AT78" s="176">
        <f t="shared" ref="AT78" si="1148">IF($B67=$B73,IF(AV73+AV68&gt;0,1,0)+IF(AW73+AW68&gt;0,1,0)+IF(AX73+AX68&gt;0,1,0)+IF(AY73+AY68&gt;0,1,0)+IF(AZ73+AZ68&gt;0,1,0)+IF(BA73+BA68&gt;0,1,0)+IF(BB73+BB68&gt;0,1,0),AT74)</f>
        <v>0</v>
      </c>
      <c r="AU78" s="133">
        <f t="shared" ref="AU78" si="1149">IF(OR($B73=$B79,AT78=0,(AU74-BA78+AY78)&lt;=0),0,(AU74-BA78+AY78)/AT78)</f>
        <v>0</v>
      </c>
      <c r="AV78" s="137">
        <f t="shared" ref="AV78" si="1150">IF(AU78*(7-AT75)&lt;=0,0,AU78*(7-AT75))</f>
        <v>0</v>
      </c>
      <c r="AW78" s="311">
        <f t="shared" ref="AW78" si="1151">ROUND(IF(OR(AU75-AU78*(7-AT75)+AZ78&lt;0,$B73=$B79,AU78&lt;=0,AU75=0),0,IF(AU75-AU78*(7-AT75)+AZ78&gt;BA78-AY78+AZ78,BA78-AY78+AZ78,AU75-AU78*(7-AT75)+AZ78)),1)</f>
        <v>0</v>
      </c>
      <c r="AX78" s="312"/>
      <c r="AY78" s="139">
        <f t="shared" ref="AY78" si="1152">IF(OR($B73=$B79,AT74=0),0,IF($B73=$B67,AT73,$F73))</f>
        <v>0</v>
      </c>
      <c r="AZ78" s="30">
        <f t="shared" ref="AZ78" si="1153">IF(OR($B73=$B79,AT78=0),0,$G75-$G74)</f>
        <v>0</v>
      </c>
      <c r="BA78" s="134">
        <f t="shared" ref="BA78" si="1154">IF(OR($B73=$B79,AT78=0),0,AT77)</f>
        <v>0</v>
      </c>
      <c r="BB78" s="138">
        <f t="shared" ref="BB78" si="1155">IF($B73=$B79,0,AU75)</f>
        <v>0</v>
      </c>
    </row>
    <row r="79" spans="1:54" ht="15.75" x14ac:dyDescent="0.2">
      <c r="A79" s="1">
        <f t="shared" ref="A79" si="1156">IF(B79="","1. Niewypełnione",B79)</f>
        <v>0</v>
      </c>
      <c r="B79" s="320">
        <f>marzec!B79</f>
        <v>0</v>
      </c>
      <c r="C79" s="321">
        <f>marzec!C79</f>
        <v>0</v>
      </c>
      <c r="D79" s="321">
        <f>marzec!D79</f>
        <v>0</v>
      </c>
      <c r="E79" s="321">
        <f>marzec!E79</f>
        <v>0</v>
      </c>
      <c r="F79" s="177">
        <f>marzec!F79</f>
        <v>18</v>
      </c>
      <c r="G79" s="185">
        <f>marzec!G79</f>
        <v>18</v>
      </c>
      <c r="H79" s="177"/>
      <c r="I79" s="192">
        <f t="shared" ref="I79:I83" si="1157">K79+T79+AC79+AL79+AU79</f>
        <v>0</v>
      </c>
      <c r="J79" s="186">
        <f t="shared" ref="J79" si="1158">IF(OR($B79=$B85,J82=0),0,ROUND((K80+P84)/J82,0))</f>
        <v>0</v>
      </c>
      <c r="K79" s="51">
        <f t="shared" ref="K79:K80" si="1159">SUM(L79:R79)</f>
        <v>0</v>
      </c>
      <c r="L79" s="52">
        <f>marzec!L79</f>
        <v>0</v>
      </c>
      <c r="M79" s="52">
        <f>marzec!M79</f>
        <v>0</v>
      </c>
      <c r="N79" s="52">
        <f>marzec!N79</f>
        <v>0</v>
      </c>
      <c r="O79" s="52">
        <f>marzec!O79</f>
        <v>0</v>
      </c>
      <c r="P79" s="53">
        <f>marzec!P79</f>
        <v>0</v>
      </c>
      <c r="Q79" s="54">
        <f>marzec!Q79</f>
        <v>0</v>
      </c>
      <c r="R79" s="55">
        <f>marzec!R79</f>
        <v>0</v>
      </c>
      <c r="S79" s="188">
        <f t="shared" ref="S79" si="1160">IF(OR($B79=$B85,S82=0),0,ROUND((T80+Y84)/S82,0))</f>
        <v>0</v>
      </c>
      <c r="T79" s="51">
        <f t="shared" ref="T79:T80" si="1161">SUM(U79:AA79)</f>
        <v>0</v>
      </c>
      <c r="U79" s="52">
        <f>marzec!U79</f>
        <v>0</v>
      </c>
      <c r="V79" s="52">
        <f>marzec!V79</f>
        <v>0</v>
      </c>
      <c r="W79" s="52">
        <f>marzec!W79</f>
        <v>0</v>
      </c>
      <c r="X79" s="52">
        <f>marzec!X79</f>
        <v>0</v>
      </c>
      <c r="Y79" s="53">
        <f>marzec!Y79</f>
        <v>0</v>
      </c>
      <c r="Z79" s="54">
        <f>marzec!Z79</f>
        <v>0</v>
      </c>
      <c r="AA79" s="55">
        <f>marzec!AA79</f>
        <v>0</v>
      </c>
      <c r="AB79" s="188">
        <f t="shared" ref="AB79" si="1162">IF(OR($B79=$B85,AB82=0),0,ROUND((AC80+AH84)/AB82,0))</f>
        <v>0</v>
      </c>
      <c r="AC79" s="51">
        <f t="shared" ref="AC79:AC80" si="1163">SUM(AD79:AJ79)</f>
        <v>0</v>
      </c>
      <c r="AD79" s="52">
        <f>marzec!AD79</f>
        <v>0</v>
      </c>
      <c r="AE79" s="52">
        <f>marzec!AE79</f>
        <v>0</v>
      </c>
      <c r="AF79" s="52">
        <f>marzec!AF79</f>
        <v>0</v>
      </c>
      <c r="AG79" s="52">
        <f>marzec!AG79</f>
        <v>0</v>
      </c>
      <c r="AH79" s="53">
        <f>marzec!AH79</f>
        <v>0</v>
      </c>
      <c r="AI79" s="54">
        <f>marzec!AI79</f>
        <v>0</v>
      </c>
      <c r="AJ79" s="55">
        <f>marzec!AJ79</f>
        <v>0</v>
      </c>
      <c r="AK79" s="188">
        <f t="shared" ref="AK79" si="1164">IF(OR($B79=$B85,AK82=0),0,ROUND((AL80+AQ84)/AK82,0))</f>
        <v>0</v>
      </c>
      <c r="AL79" s="51">
        <f t="shared" ref="AL79:AL80" si="1165">SUM(AM79:AS79)</f>
        <v>0</v>
      </c>
      <c r="AM79" s="52">
        <f>marzec!AM79</f>
        <v>0</v>
      </c>
      <c r="AN79" s="52">
        <f>marzec!AN79</f>
        <v>0</v>
      </c>
      <c r="AO79" s="52">
        <f>marzec!AO79</f>
        <v>0</v>
      </c>
      <c r="AP79" s="52">
        <f>marzec!AP79</f>
        <v>0</v>
      </c>
      <c r="AQ79" s="53">
        <f>marzec!AQ79</f>
        <v>0</v>
      </c>
      <c r="AR79" s="54">
        <f>marzec!AR79</f>
        <v>0</v>
      </c>
      <c r="AS79" s="55">
        <f>marzec!AS79</f>
        <v>0</v>
      </c>
      <c r="AT79" s="188">
        <f t="shared" ref="AT79" si="1166">IF(OR($B79=$B85,AT82=0),0,ROUND((AU80+AZ84)/AT82,0))</f>
        <v>0</v>
      </c>
      <c r="AU79" s="51">
        <f t="shared" ref="AU79:AU80" si="1167">SUM(AV79:BB79)</f>
        <v>0</v>
      </c>
      <c r="AV79" s="52">
        <f t="shared" ref="AV79" si="1168">IF(SUM($AM$9:$AS$9)=SUM($AV$9:$BB$9),AM79,IF(AND(SUM($AV$9:$BB$9)&gt;42,SUM($AV$9:$BB$9)&lt;49),AM79,0))</f>
        <v>0</v>
      </c>
      <c r="AW79" s="52">
        <f t="shared" ref="AW79" si="1169">IF(SUM($AM$9:$AS$9)=SUM($AV$9:$BB$9),AN79,IF(AND(SUM($AV$9:$BB$9)&gt;42,SUM($AV$9:$BB$9)&lt;49),AN79,0))</f>
        <v>0</v>
      </c>
      <c r="AX79" s="52">
        <f t="shared" ref="AX79" si="1170">IF(SUM($AM$9:$AS$9)=SUM($AV$9:$BB$9),AO79,IF(AND(SUM($AV$9:$BB$9)&gt;42,SUM($AV$9:$BB$9)&lt;49),AO79,0))</f>
        <v>0</v>
      </c>
      <c r="AY79" s="52">
        <f t="shared" ref="AY79" si="1171">IF(SUM($AM$9:$AS$9)=SUM($AV$9:$BB$9),AP79,IF(AND(SUM($AV$9:$BB$9)&gt;42,SUM($AV$9:$BB$9)&lt;49),AP79,0))</f>
        <v>0</v>
      </c>
      <c r="AZ79" s="53">
        <f t="shared" ref="AZ79" si="1172">IF(SUM($AM$9:$AS$9)=SUM($AV$9:$BB$9),AQ79,IF(AND(SUM($AV$9:$BB$9)&gt;42,SUM($AV$9:$BB$9)&lt;49),AQ79,0))</f>
        <v>0</v>
      </c>
      <c r="BA79" s="54">
        <f t="shared" ref="BA79" si="1173">IF(SUM($AM$9:$AS$9)=SUM($AV$9:$BB$9),AR79,IF(AND(SUM($AV$9:$BB$9)&gt;42,SUM($AV$9:$BB$9)&lt;49),AR79,0))</f>
        <v>0</v>
      </c>
      <c r="BB79" s="55">
        <f t="shared" ref="BB79" si="1174">IF(SUM($AM$9:$AS$9)=SUM($AV$9:$BB$9),AS79,IF(AND(SUM($AV$9:$BB$9)&gt;42,SUM($AV$9:$BB$9)&lt;49),AS79,0))</f>
        <v>0</v>
      </c>
    </row>
    <row r="80" spans="1:54" ht="12.75" hidden="1" customHeight="1" x14ac:dyDescent="0.2">
      <c r="B80" s="93"/>
      <c r="C80" s="94"/>
      <c r="D80" s="95"/>
      <c r="E80" s="115"/>
      <c r="F80" s="140" t="b">
        <f t="shared" ref="F80" si="1175">IF($B73=$B79,OR(F74,G79&lt;F79),G79&lt;F79)</f>
        <v>0</v>
      </c>
      <c r="G80" s="189">
        <f t="shared" ref="G80" si="1176">IF(AND($B73=$B79,$B73&lt;&gt;"",$B73&lt;&gt;0),G79+G74,G79)</f>
        <v>18</v>
      </c>
      <c r="H80" s="120"/>
      <c r="I80" s="165">
        <f t="shared" si="1157"/>
        <v>0</v>
      </c>
      <c r="J80" s="194">
        <f t="shared" ref="J80" si="1177">7-COUNTIF(L79:R79,0)-COUNTIF(L79:R79,"")</f>
        <v>0</v>
      </c>
      <c r="K80" s="22">
        <f t="shared" si="1159"/>
        <v>0</v>
      </c>
      <c r="L80" s="35">
        <f t="shared" ref="L80:R80" si="1178">IF($B73=$B79,L79+L74,L79)</f>
        <v>0</v>
      </c>
      <c r="M80" s="35">
        <f t="shared" si="1178"/>
        <v>0</v>
      </c>
      <c r="N80" s="35">
        <f t="shared" si="1178"/>
        <v>0</v>
      </c>
      <c r="O80" s="35">
        <f t="shared" si="1178"/>
        <v>0</v>
      </c>
      <c r="P80" s="36">
        <f t="shared" si="1178"/>
        <v>0</v>
      </c>
      <c r="Q80" s="37">
        <f t="shared" si="1178"/>
        <v>0</v>
      </c>
      <c r="R80" s="38">
        <f t="shared" si="1178"/>
        <v>0</v>
      </c>
      <c r="S80" s="194">
        <f t="shared" ref="S80" si="1179">7-COUNTIF(U79:AA79,0)-COUNTIF(U79:AA79,"")</f>
        <v>0</v>
      </c>
      <c r="T80" s="22">
        <f t="shared" si="1161"/>
        <v>0</v>
      </c>
      <c r="U80" s="35">
        <f t="shared" ref="U80:AA80" si="1180">IF($B73=$B79,U79+U74,U79)</f>
        <v>0</v>
      </c>
      <c r="V80" s="35">
        <f t="shared" si="1180"/>
        <v>0</v>
      </c>
      <c r="W80" s="35">
        <f t="shared" si="1180"/>
        <v>0</v>
      </c>
      <c r="X80" s="35">
        <f t="shared" si="1180"/>
        <v>0</v>
      </c>
      <c r="Y80" s="36">
        <f t="shared" si="1180"/>
        <v>0</v>
      </c>
      <c r="Z80" s="37">
        <f t="shared" si="1180"/>
        <v>0</v>
      </c>
      <c r="AA80" s="38">
        <f t="shared" si="1180"/>
        <v>0</v>
      </c>
      <c r="AB80" s="194">
        <f t="shared" ref="AB80" si="1181">7-COUNTIF(AD79:AJ79,0)-COUNTIF(AD79:AJ79,"")</f>
        <v>0</v>
      </c>
      <c r="AC80" s="22">
        <f t="shared" si="1163"/>
        <v>0</v>
      </c>
      <c r="AD80" s="35">
        <f t="shared" ref="AD80:AJ80" si="1182">IF($B73=$B79,AD79+AD74,AD79)</f>
        <v>0</v>
      </c>
      <c r="AE80" s="35">
        <f t="shared" si="1182"/>
        <v>0</v>
      </c>
      <c r="AF80" s="35">
        <f t="shared" si="1182"/>
        <v>0</v>
      </c>
      <c r="AG80" s="35">
        <f t="shared" si="1182"/>
        <v>0</v>
      </c>
      <c r="AH80" s="36">
        <f t="shared" si="1182"/>
        <v>0</v>
      </c>
      <c r="AI80" s="37">
        <f t="shared" si="1182"/>
        <v>0</v>
      </c>
      <c r="AJ80" s="38">
        <f t="shared" si="1182"/>
        <v>0</v>
      </c>
      <c r="AK80" s="194">
        <f t="shared" ref="AK80" si="1183">7-COUNTIF(AM79:AS79,0)-COUNTIF(AM79:AS79,"")</f>
        <v>0</v>
      </c>
      <c r="AL80" s="22">
        <f t="shared" si="1165"/>
        <v>0</v>
      </c>
      <c r="AM80" s="35">
        <f t="shared" ref="AM80:AS80" si="1184">IF($B73=$B79,AM79+AM74,AM79)</f>
        <v>0</v>
      </c>
      <c r="AN80" s="35">
        <f t="shared" si="1184"/>
        <v>0</v>
      </c>
      <c r="AO80" s="35">
        <f t="shared" si="1184"/>
        <v>0</v>
      </c>
      <c r="AP80" s="35">
        <f t="shared" si="1184"/>
        <v>0</v>
      </c>
      <c r="AQ80" s="36">
        <f t="shared" si="1184"/>
        <v>0</v>
      </c>
      <c r="AR80" s="37">
        <f t="shared" si="1184"/>
        <v>0</v>
      </c>
      <c r="AS80" s="38">
        <f t="shared" si="1184"/>
        <v>0</v>
      </c>
      <c r="AT80" s="194">
        <f t="shared" ref="AT80" si="1185">7-COUNTIF(AV79:BB79,0)-COUNTIF(AV79:BB79,"")</f>
        <v>0</v>
      </c>
      <c r="AU80" s="22">
        <f t="shared" si="1167"/>
        <v>0</v>
      </c>
      <c r="AV80" s="35">
        <f t="shared" ref="AV80:BB80" si="1186">IF($B73=$B79,AV79+AV74,AV79)</f>
        <v>0</v>
      </c>
      <c r="AW80" s="35">
        <f t="shared" si="1186"/>
        <v>0</v>
      </c>
      <c r="AX80" s="35">
        <f t="shared" si="1186"/>
        <v>0</v>
      </c>
      <c r="AY80" s="35">
        <f t="shared" si="1186"/>
        <v>0</v>
      </c>
      <c r="AZ80" s="36">
        <f t="shared" si="1186"/>
        <v>0</v>
      </c>
      <c r="BA80" s="37">
        <f t="shared" si="1186"/>
        <v>0</v>
      </c>
      <c r="BB80" s="38">
        <f t="shared" si="1186"/>
        <v>0</v>
      </c>
    </row>
    <row r="81" spans="1:54" ht="15" hidden="1" customHeight="1" x14ac:dyDescent="0.2">
      <c r="B81" s="116"/>
      <c r="C81" s="117"/>
      <c r="D81" s="118"/>
      <c r="E81" s="119"/>
      <c r="F81" s="92"/>
      <c r="G81" s="190">
        <f t="shared" ref="G81" si="1187">IF(AND($B73=$B79,$B73&lt;&gt;"",$B73&lt;&gt;0),F79+G75,F79)</f>
        <v>18</v>
      </c>
      <c r="H81" s="121"/>
      <c r="I81" s="165">
        <f t="shared" si="1157"/>
        <v>0</v>
      </c>
      <c r="J81" s="195">
        <f t="shared" ref="J81" si="1188">IF($B79=$B73,COUNTIF(L81:R81,0),COUNTIF(L82:R82,0)+COUNTIF(L82:R82,""))</f>
        <v>7</v>
      </c>
      <c r="K81" s="39">
        <f t="shared" ref="K81:R81" si="1189">IF($B73=$B79,K82+K75,K82)</f>
        <v>0</v>
      </c>
      <c r="L81" s="40">
        <f t="shared" si="1189"/>
        <v>0</v>
      </c>
      <c r="M81" s="40">
        <f t="shared" si="1189"/>
        <v>0</v>
      </c>
      <c r="N81" s="40">
        <f t="shared" si="1189"/>
        <v>0</v>
      </c>
      <c r="O81" s="40">
        <f t="shared" si="1189"/>
        <v>0</v>
      </c>
      <c r="P81" s="41">
        <f t="shared" si="1189"/>
        <v>0</v>
      </c>
      <c r="Q81" s="42">
        <f t="shared" si="1189"/>
        <v>0</v>
      </c>
      <c r="R81" s="43">
        <f t="shared" si="1189"/>
        <v>0</v>
      </c>
      <c r="S81" s="195">
        <f t="shared" ref="S81" si="1190">IF($B79=$B73,COUNTIF(U81:AA81,0),COUNTIF(U82:AA82,0)+COUNTIF(U82:AA82,""))</f>
        <v>7</v>
      </c>
      <c r="T81" s="39">
        <f t="shared" ref="T81:AA81" si="1191">IF($B73=$B79,T82+T75,T82)</f>
        <v>0</v>
      </c>
      <c r="U81" s="40">
        <f t="shared" si="1191"/>
        <v>0</v>
      </c>
      <c r="V81" s="40">
        <f t="shared" si="1191"/>
        <v>0</v>
      </c>
      <c r="W81" s="40">
        <f t="shared" si="1191"/>
        <v>0</v>
      </c>
      <c r="X81" s="40">
        <f t="shared" si="1191"/>
        <v>0</v>
      </c>
      <c r="Y81" s="41">
        <f t="shared" si="1191"/>
        <v>0</v>
      </c>
      <c r="Z81" s="42">
        <f t="shared" si="1191"/>
        <v>0</v>
      </c>
      <c r="AA81" s="43">
        <f t="shared" si="1191"/>
        <v>0</v>
      </c>
      <c r="AB81" s="195">
        <f t="shared" ref="AB81" si="1192">IF($B79=$B73,COUNTIF(AD81:AJ81,0),COUNTIF(AD82:AJ82,0)+COUNTIF(AD82:AJ82,""))</f>
        <v>7</v>
      </c>
      <c r="AC81" s="39">
        <f t="shared" ref="AC81:AJ81" si="1193">IF($B73=$B79,AC82+AC75,AC82)</f>
        <v>0</v>
      </c>
      <c r="AD81" s="40">
        <f t="shared" si="1193"/>
        <v>0</v>
      </c>
      <c r="AE81" s="40">
        <f t="shared" si="1193"/>
        <v>0</v>
      </c>
      <c r="AF81" s="40">
        <f t="shared" si="1193"/>
        <v>0</v>
      </c>
      <c r="AG81" s="40">
        <f t="shared" si="1193"/>
        <v>0</v>
      </c>
      <c r="AH81" s="41">
        <f t="shared" si="1193"/>
        <v>0</v>
      </c>
      <c r="AI81" s="42">
        <f t="shared" si="1193"/>
        <v>0</v>
      </c>
      <c r="AJ81" s="43">
        <f t="shared" si="1193"/>
        <v>0</v>
      </c>
      <c r="AK81" s="195">
        <f t="shared" ref="AK81" si="1194">IF($B79=$B73,COUNTIF(AM81:AS81,0),COUNTIF(AM82:AS82,0)+COUNTIF(AM82:AS82,""))</f>
        <v>7</v>
      </c>
      <c r="AL81" s="39">
        <f t="shared" ref="AL81:AS81" si="1195">IF($B73=$B79,AL82+AL75,AL82)</f>
        <v>0</v>
      </c>
      <c r="AM81" s="40">
        <f t="shared" si="1195"/>
        <v>0</v>
      </c>
      <c r="AN81" s="40">
        <f t="shared" si="1195"/>
        <v>0</v>
      </c>
      <c r="AO81" s="40">
        <f t="shared" si="1195"/>
        <v>0</v>
      </c>
      <c r="AP81" s="40">
        <f t="shared" si="1195"/>
        <v>0</v>
      </c>
      <c r="AQ81" s="41">
        <f t="shared" si="1195"/>
        <v>0</v>
      </c>
      <c r="AR81" s="42">
        <f t="shared" si="1195"/>
        <v>0</v>
      </c>
      <c r="AS81" s="43">
        <f t="shared" si="1195"/>
        <v>0</v>
      </c>
      <c r="AT81" s="195">
        <f t="shared" ref="AT81" si="1196">IF($B79=$B73,COUNTIF(AV81:BB81,0),COUNTIF(AV82:BB82,0)+COUNTIF(AV82:BB82,""))</f>
        <v>7</v>
      </c>
      <c r="AU81" s="39">
        <f t="shared" ref="AU81:BB81" si="1197">IF($B73=$B79,AU82+AU75,AU82)</f>
        <v>0</v>
      </c>
      <c r="AV81" s="40">
        <f t="shared" si="1197"/>
        <v>0</v>
      </c>
      <c r="AW81" s="40">
        <f t="shared" si="1197"/>
        <v>0</v>
      </c>
      <c r="AX81" s="40">
        <f t="shared" si="1197"/>
        <v>0</v>
      </c>
      <c r="AY81" s="40">
        <f t="shared" si="1197"/>
        <v>0</v>
      </c>
      <c r="AZ81" s="41">
        <f t="shared" si="1197"/>
        <v>0</v>
      </c>
      <c r="BA81" s="42">
        <f t="shared" si="1197"/>
        <v>0</v>
      </c>
      <c r="BB81" s="43">
        <f t="shared" si="1197"/>
        <v>0</v>
      </c>
    </row>
    <row r="82" spans="1:54" ht="15.75" customHeight="1" x14ac:dyDescent="0.2">
      <c r="A82" s="1">
        <f t="shared" ref="A82" si="1198">A79</f>
        <v>0</v>
      </c>
      <c r="B82" s="313">
        <f t="shared" ref="B82" si="1199">B76+1</f>
        <v>11</v>
      </c>
      <c r="C82" s="314"/>
      <c r="D82" s="314"/>
      <c r="E82" s="314"/>
      <c r="F82" s="31"/>
      <c r="G82" s="183"/>
      <c r="H82" s="122">
        <f t="shared" ref="H82" si="1200">5-COUNTIF(AU79,0)-COUNTIF(AL79,0)-COUNTIF(AC79,0)-COUNTIF(T79,0)-COUNTIF(K79,0)</f>
        <v>0</v>
      </c>
      <c r="I82" s="165">
        <f t="shared" si="1157"/>
        <v>0</v>
      </c>
      <c r="J82" s="187">
        <f t="shared" ref="J82" si="1201">IF($B79=$B73,J76+IF($F79&lt;&gt;$G79,(K79+$G81-$G80)/$F79,K79/$F79),IF($F79&lt;&gt;G79,(K79+$G81-$G80)/$F79,K79/$F79))</f>
        <v>0</v>
      </c>
      <c r="K82" s="7">
        <f t="shared" ref="K82:K83" si="1202">SUM(L82:R82)</f>
        <v>0</v>
      </c>
      <c r="L82" s="26">
        <f t="shared" ref="L82:R82" si="1203">L79</f>
        <v>0</v>
      </c>
      <c r="M82" s="26">
        <f t="shared" si="1203"/>
        <v>0</v>
      </c>
      <c r="N82" s="26">
        <f t="shared" si="1203"/>
        <v>0</v>
      </c>
      <c r="O82" s="26">
        <f t="shared" si="1203"/>
        <v>0</v>
      </c>
      <c r="P82" s="26">
        <f t="shared" si="1203"/>
        <v>0</v>
      </c>
      <c r="Q82" s="29">
        <f t="shared" si="1203"/>
        <v>0</v>
      </c>
      <c r="R82" s="23">
        <f t="shared" si="1203"/>
        <v>0</v>
      </c>
      <c r="S82" s="187">
        <f t="shared" ref="S82" si="1204">IF($B79=$B73,S76+IF($F79&lt;&gt;$G79,(T79+$G81-$G80)/$F79,T79/$F79),IF($F79&lt;&gt;P79,(T79+$G81-$G80)/$F79,T79/$F79))</f>
        <v>0</v>
      </c>
      <c r="T82" s="7">
        <f t="shared" ref="T82:T83" si="1205">SUM(U82:AA82)</f>
        <v>0</v>
      </c>
      <c r="U82" s="26">
        <f t="shared" ref="U82:AA82" si="1206">U79</f>
        <v>0</v>
      </c>
      <c r="V82" s="26">
        <f t="shared" si="1206"/>
        <v>0</v>
      </c>
      <c r="W82" s="26">
        <f t="shared" si="1206"/>
        <v>0</v>
      </c>
      <c r="X82" s="26">
        <f t="shared" si="1206"/>
        <v>0</v>
      </c>
      <c r="Y82" s="113">
        <f t="shared" si="1206"/>
        <v>0</v>
      </c>
      <c r="Z82" s="29">
        <f t="shared" si="1206"/>
        <v>0</v>
      </c>
      <c r="AA82" s="23">
        <f t="shared" si="1206"/>
        <v>0</v>
      </c>
      <c r="AB82" s="187">
        <f t="shared" ref="AB82" si="1207">IF($B79=$B73,AB76+IF($F79&lt;&gt;$G79,(AC79+$G81-$G80)/$F79,AC79/$F79),IF($F79&lt;&gt;Y79,(AC79+$G81-$G80)/$F79,AC79/$F79))</f>
        <v>0</v>
      </c>
      <c r="AC82" s="7">
        <f t="shared" ref="AC82:AC83" si="1208">SUM(AD82:AJ82)</f>
        <v>0</v>
      </c>
      <c r="AD82" s="26">
        <f t="shared" ref="AD82:AJ82" si="1209">AD79</f>
        <v>0</v>
      </c>
      <c r="AE82" s="26">
        <f t="shared" si="1209"/>
        <v>0</v>
      </c>
      <c r="AF82" s="26">
        <f t="shared" si="1209"/>
        <v>0</v>
      </c>
      <c r="AG82" s="26">
        <f t="shared" si="1209"/>
        <v>0</v>
      </c>
      <c r="AH82" s="113">
        <f t="shared" si="1209"/>
        <v>0</v>
      </c>
      <c r="AI82" s="29">
        <f t="shared" si="1209"/>
        <v>0</v>
      </c>
      <c r="AJ82" s="23">
        <f t="shared" si="1209"/>
        <v>0</v>
      </c>
      <c r="AK82" s="187">
        <f t="shared" ref="AK82" si="1210">IF($B79=$B73,AK76+IF($F79&lt;&gt;$G79,(AL79+$G81-$G80)/$F79,AL79/$F79),IF($F79&lt;&gt;AH79,(AL79+$G81-$G80)/$F79,AL79/$F79))</f>
        <v>0</v>
      </c>
      <c r="AL82" s="7">
        <f t="shared" ref="AL82:AL83" si="1211">SUM(AM82:AS82)</f>
        <v>0</v>
      </c>
      <c r="AM82" s="26">
        <f t="shared" ref="AM82:AS82" si="1212">AM79</f>
        <v>0</v>
      </c>
      <c r="AN82" s="26">
        <f t="shared" si="1212"/>
        <v>0</v>
      </c>
      <c r="AO82" s="26">
        <f t="shared" si="1212"/>
        <v>0</v>
      </c>
      <c r="AP82" s="26">
        <f t="shared" si="1212"/>
        <v>0</v>
      </c>
      <c r="AQ82" s="113">
        <f t="shared" si="1212"/>
        <v>0</v>
      </c>
      <c r="AR82" s="29">
        <f t="shared" si="1212"/>
        <v>0</v>
      </c>
      <c r="AS82" s="23">
        <f t="shared" si="1212"/>
        <v>0</v>
      </c>
      <c r="AT82" s="187">
        <f t="shared" ref="AT82" si="1213">IF($B79=$B73,AT76+IF($F79&lt;&gt;$G79,(AU79+$G81-$G80)/$F79,AU79/$F79),IF($F79&lt;&gt;AQ79,(AU79+$G81-$G80)/$F79,AU79/$F79))</f>
        <v>0</v>
      </c>
      <c r="AU82" s="7">
        <f t="shared" ref="AU82:AU83" si="1214">SUM(AV82:BB82)</f>
        <v>0</v>
      </c>
      <c r="AV82" s="6">
        <f t="shared" ref="AV82" si="1215">IF(SUM($AM$9:$AS$9)=SUM($AV$9:$BB$9),AV79,IF(AND(SUM($AV$9:$BB$9)&gt;42,SUM($AV$9:$BB$9)&lt;49),AV79,0))</f>
        <v>0</v>
      </c>
      <c r="AW82" s="6">
        <f t="shared" ref="AW82:BB82" si="1216">IF(SUM($AM$9:$AS$9)=SUM($AV$9:$BB$9),AW79,IF(AND(SUM($AV$9:$BB$9)&gt;42,SUM($AV$9:$BB$9)&lt;49),AW79,0))</f>
        <v>0</v>
      </c>
      <c r="AX82" s="6">
        <f t="shared" si="1216"/>
        <v>0</v>
      </c>
      <c r="AY82" s="6">
        <f t="shared" si="1216"/>
        <v>0</v>
      </c>
      <c r="AZ82" s="26">
        <f t="shared" si="1216"/>
        <v>0</v>
      </c>
      <c r="BA82" s="29">
        <f t="shared" si="1216"/>
        <v>0</v>
      </c>
      <c r="BB82" s="23">
        <f t="shared" si="1216"/>
        <v>0</v>
      </c>
    </row>
    <row r="83" spans="1:54" ht="15.75" customHeight="1" x14ac:dyDescent="0.2">
      <c r="A83" s="1">
        <f t="shared" ref="A83:A84" si="1217">A82</f>
        <v>0</v>
      </c>
      <c r="B83" s="313"/>
      <c r="C83" s="314"/>
      <c r="D83" s="314"/>
      <c r="E83" s="314"/>
      <c r="F83" s="31"/>
      <c r="G83" s="183"/>
      <c r="H83" s="123">
        <f t="shared" ref="H83" si="1218">IF($B79=$B73,H77+F83,$F83)</f>
        <v>0</v>
      </c>
      <c r="I83" s="165">
        <f t="shared" si="1157"/>
        <v>0</v>
      </c>
      <c r="J83" s="141">
        <f t="shared" ref="J83" si="1219">IF($H82=0,0,IF($B73=$B79,IF($H84&gt;0,$H84+J77,K79+J77),IF($H84&gt;0,$H84,K79)))</f>
        <v>0</v>
      </c>
      <c r="K83" s="7">
        <f t="shared" si="1202"/>
        <v>0</v>
      </c>
      <c r="L83" s="6"/>
      <c r="M83" s="6"/>
      <c r="N83" s="6"/>
      <c r="O83" s="6"/>
      <c r="P83" s="26"/>
      <c r="Q83" s="29"/>
      <c r="R83" s="23"/>
      <c r="S83" s="141">
        <f t="shared" ref="S83" si="1220">IF($H82=0,0,IF($B73=$B79,IF($H84&gt;0,$H84+S77,T79+S77),IF($H84&gt;0,$H84,T79)))</f>
        <v>0</v>
      </c>
      <c r="T83" s="7">
        <f t="shared" si="1205"/>
        <v>0</v>
      </c>
      <c r="U83" s="6"/>
      <c r="V83" s="6"/>
      <c r="W83" s="6"/>
      <c r="X83" s="6"/>
      <c r="Y83" s="26"/>
      <c r="Z83" s="29"/>
      <c r="AA83" s="23"/>
      <c r="AB83" s="141">
        <f t="shared" ref="AB83" si="1221">IF($H82=0,0,IF($B73=$B79,IF($H84&gt;0,$H84+AB77,AC79+AB77),IF($H84&gt;0,$H84,AC79)))</f>
        <v>0</v>
      </c>
      <c r="AC83" s="7">
        <f t="shared" si="1208"/>
        <v>0</v>
      </c>
      <c r="AD83" s="6"/>
      <c r="AE83" s="6"/>
      <c r="AF83" s="6"/>
      <c r="AG83" s="6"/>
      <c r="AH83" s="26"/>
      <c r="AI83" s="29"/>
      <c r="AJ83" s="23"/>
      <c r="AK83" s="141">
        <f t="shared" ref="AK83" si="1222">IF($H82=0,0,IF($B73=$B79,IF($H84&gt;0,$H84+AK77,AL79+AK77),IF($H84&gt;0,$H84,AL79)))</f>
        <v>0</v>
      </c>
      <c r="AL83" s="7">
        <f t="shared" si="1211"/>
        <v>0</v>
      </c>
      <c r="AM83" s="6"/>
      <c r="AN83" s="6"/>
      <c r="AO83" s="6"/>
      <c r="AP83" s="6"/>
      <c r="AQ83" s="26"/>
      <c r="AR83" s="29"/>
      <c r="AS83" s="23"/>
      <c r="AT83" s="141">
        <f t="shared" ref="AT83" si="1223">IF($H82=0,0,IF($B73=$B79,IF($H84&gt;0,$H84+AT77,AU79+AT77),IF($H84&gt;0,$H84,AU79)))</f>
        <v>0</v>
      </c>
      <c r="AU83" s="7">
        <f t="shared" si="1214"/>
        <v>0</v>
      </c>
      <c r="AV83" s="6"/>
      <c r="AW83" s="6"/>
      <c r="AX83" s="6"/>
      <c r="AY83" s="6"/>
      <c r="AZ83" s="26"/>
      <c r="BA83" s="29"/>
      <c r="BB83" s="23"/>
    </row>
    <row r="84" spans="1:54" ht="18.75" customHeight="1" thickBot="1" x14ac:dyDescent="0.25">
      <c r="A84" s="1">
        <f t="shared" si="1217"/>
        <v>0</v>
      </c>
      <c r="B84" s="323" t="str">
        <f>IF(B79="",Wydruk!$AE$6,IF(J80=0,Wydruk!$AE$7,IF(AND(G80&lt;G81,B79&lt;&gt;$B85),Wydruk!$AE$13,IF(AND($B79=$B73,$B79&lt;&gt;$B85),IF(OR(OR(J84&lt;4,J84&gt;5),OR(S84&lt;4,S84&gt;5),OR(AB84&lt;4,AB84&gt;5),OR(AK84&lt;4,AK84&gt;5),OR(AND(AT84&lt;4,AT84&gt;0),AT84&gt;5)),Wydruk!$AE$8,Wydruk!$AE$9),IF($B79=$B85,IF($F83&lt;&gt;0,Wydruk!$AE$12,Wydruk!$AE$10),IF(OR(OR(J80&lt;4,J80&gt;5),OR(S80&lt;4,S80&gt;5),OR(AB80&lt;4,AB80&gt;5),OR(AK80&lt;4,AK80&gt;5),OR(AND(AT80&lt;4,AT80&gt;0),AT80&gt;5)),Wydruk!$AE$8,Wydruk!$AE$11))))))</f>
        <v>Uzupełnij liczby godzin tygodniowego planu</v>
      </c>
      <c r="C84" s="324"/>
      <c r="D84" s="324"/>
      <c r="E84" s="324"/>
      <c r="F84" s="173">
        <f>marzec!F84</f>
        <v>0</v>
      </c>
      <c r="G84" s="184">
        <f>marzec!G84</f>
        <v>0</v>
      </c>
      <c r="H84" s="191">
        <f t="shared" ref="H84" si="1224">IF(OR($G84=0,$F84=0,$G84="",$F84=""),0,$G84/$F84)</f>
        <v>0</v>
      </c>
      <c r="I84" s="193"/>
      <c r="J84" s="176">
        <f t="shared" ref="J84" si="1225">IF($B73=$B79,IF(L79+L74&gt;0,1,0)+IF(M79+M74&gt;0,1,0)+IF(N79+N74&gt;0,1,0)+IF(O79+O74&gt;0,1,0)+IF(P79+P74&gt;0,1,0)+IF(Q79+Q74&gt;0,1,0)+IF(R79+R74&gt;0,1,0),J80)</f>
        <v>0</v>
      </c>
      <c r="K84" s="133">
        <f t="shared" ref="K84" si="1226">IF(OR($B79=$B85,J84=0,(K80-Q84+O84)&lt;=0),0,(K80-Q84+O84)/J84)</f>
        <v>0</v>
      </c>
      <c r="L84" s="137">
        <f t="shared" ref="L84" si="1227">IF(K84*(7-J81)&lt;=0,0,K84*(7-J81))</f>
        <v>0</v>
      </c>
      <c r="M84" s="311">
        <f t="shared" ref="M84" si="1228">ROUND(IF(OR(K81-K84*(7-J81)+P84&lt;0,$B79=$B85,K84&lt;=0,K81=0),0,IF(K81-K84*(7-J81)+P84&gt;Q84-O84+P84,Q84-O84+P84,K81-K84*(7-J81)+P84)),1)</f>
        <v>0</v>
      </c>
      <c r="N84" s="312"/>
      <c r="O84" s="139">
        <f t="shared" ref="O84" si="1229">IF(OR($B79=$B85,J80=0),0,IF($B79=$B73,J79,$F79))</f>
        <v>0</v>
      </c>
      <c r="P84" s="30">
        <f t="shared" ref="P84" si="1230">IF(OR($B79=$B85,J84=0),0,$G81-$G80)</f>
        <v>0</v>
      </c>
      <c r="Q84" s="134">
        <f t="shared" ref="Q84" si="1231">IF(OR($B79=$B85,J84=0),0,J83)</f>
        <v>0</v>
      </c>
      <c r="R84" s="138">
        <f t="shared" ref="R84" si="1232">IF($B79=$B85,0,K81)</f>
        <v>0</v>
      </c>
      <c r="S84" s="176">
        <f t="shared" ref="S84" si="1233">IF($B73=$B79,IF(U79+U74&gt;0,1,0)+IF(V79+V74&gt;0,1,0)+IF(W79+W74&gt;0,1,0)+IF(X79+X74&gt;0,1,0)+IF(Y79+Y74&gt;0,1,0)+IF(Z79+Z74&gt;0,1,0)+IF(AA79+AA74&gt;0,1,0),S80)</f>
        <v>0</v>
      </c>
      <c r="T84" s="133">
        <f t="shared" ref="T84" si="1234">IF(OR($B79=$B85,S84=0,(T80-Z84+X84)&lt;=0),0,(T80-Z84+X84)/S84)</f>
        <v>0</v>
      </c>
      <c r="U84" s="137">
        <f t="shared" ref="U84" si="1235">IF(T84*(7-S81)&lt;=0,0,T84*(7-S81))</f>
        <v>0</v>
      </c>
      <c r="V84" s="311">
        <f t="shared" ref="V84" si="1236">ROUND(IF(OR(T81-T84*(7-S81)+Y84&lt;0,$B79=$B85,T84&lt;=0,T81=0),0,IF(T81-T84*(7-S81)+Y84&gt;Z84-X84+Y84,Z84-X84+Y84,T81-T84*(7-S81)+Y84)),1)</f>
        <v>0</v>
      </c>
      <c r="W84" s="312"/>
      <c r="X84" s="139">
        <f t="shared" ref="X84" si="1237">IF(OR($B79=$B85,S80=0),0,IF($B79=$B73,S79,$F79))</f>
        <v>0</v>
      </c>
      <c r="Y84" s="30">
        <f t="shared" ref="Y84" si="1238">IF(OR($B79=$B85,S84=0),0,$G81-$G80)</f>
        <v>0</v>
      </c>
      <c r="Z84" s="134">
        <f t="shared" ref="Z84" si="1239">IF(OR($B79=$B85,S84=0),0,S83)</f>
        <v>0</v>
      </c>
      <c r="AA84" s="138">
        <f t="shared" ref="AA84" si="1240">IF($B79=$B85,0,T81)</f>
        <v>0</v>
      </c>
      <c r="AB84" s="176">
        <f t="shared" ref="AB84" si="1241">IF($B73=$B79,IF(AD79+AD74&gt;0,1,0)+IF(AE79+AE74&gt;0,1,0)+IF(AF79+AF74&gt;0,1,0)+IF(AG79+AG74&gt;0,1,0)+IF(AH79+AH74&gt;0,1,0)+IF(AI79+AI74&gt;0,1,0)+IF(AJ79+AJ74&gt;0,1,0),AB80)</f>
        <v>0</v>
      </c>
      <c r="AC84" s="133">
        <f t="shared" ref="AC84" si="1242">IF(OR($B79=$B85,AB84=0,(AC80-AI84+AG84)&lt;=0),0,(AC80-AI84+AG84)/AB84)</f>
        <v>0</v>
      </c>
      <c r="AD84" s="137">
        <f t="shared" ref="AD84" si="1243">IF(AC84*(7-AB81)&lt;=0,0,AC84*(7-AB81))</f>
        <v>0</v>
      </c>
      <c r="AE84" s="311">
        <f t="shared" ref="AE84" si="1244">ROUND(IF(OR(AC81-AC84*(7-AB81)+AH84&lt;0,$B79=$B85,AC84&lt;=0,AC81=0),0,IF(AC81-AC84*(7-AB81)+AH84&gt;AI84-AG84+AH84,AI84-AG84+AH84,AC81-AC84*(7-AB81)+AH84)),1)</f>
        <v>0</v>
      </c>
      <c r="AF84" s="312"/>
      <c r="AG84" s="139">
        <f t="shared" ref="AG84" si="1245">IF(OR($B79=$B85,AB80=0),0,IF($B79=$B73,AB79,$F79))</f>
        <v>0</v>
      </c>
      <c r="AH84" s="30">
        <f t="shared" ref="AH84" si="1246">IF(OR($B79=$B85,AB84=0),0,$G81-$G80)</f>
        <v>0</v>
      </c>
      <c r="AI84" s="134">
        <f t="shared" ref="AI84" si="1247">IF(OR($B79=$B85,AB84=0),0,AB83)</f>
        <v>0</v>
      </c>
      <c r="AJ84" s="138">
        <f t="shared" ref="AJ84" si="1248">IF($B79=$B85,0,AC81)</f>
        <v>0</v>
      </c>
      <c r="AK84" s="176">
        <f t="shared" ref="AK84" si="1249">IF($B73=$B79,IF(AM79+AM74&gt;0,1,0)+IF(AN79+AN74&gt;0,1,0)+IF(AO79+AO74&gt;0,1,0)+IF(AP79+AP74&gt;0,1,0)+IF(AQ79+AQ74&gt;0,1,0)+IF(AR79+AR74&gt;0,1,0)+IF(AS79+AS74&gt;0,1,0),AK80)</f>
        <v>0</v>
      </c>
      <c r="AL84" s="133">
        <f t="shared" ref="AL84" si="1250">IF(OR($B79=$B85,AK84=0,(AL80-AR84+AP84)&lt;=0),0,(AL80-AR84+AP84)/AK84)</f>
        <v>0</v>
      </c>
      <c r="AM84" s="137">
        <f t="shared" ref="AM84" si="1251">IF(AL84*(7-AK81)&lt;=0,0,AL84*(7-AK81))</f>
        <v>0</v>
      </c>
      <c r="AN84" s="311">
        <f t="shared" ref="AN84" si="1252">ROUND(IF(OR(AL81-AL84*(7-AK81)+AQ84&lt;0,$B79=$B85,AL84&lt;=0,AL81=0),0,IF(AL81-AL84*(7-AK81)+AQ84&gt;AR84-AP84+AQ84,AR84-AP84+AQ84,AL81-AL84*(7-AK81)+AQ84)),1)</f>
        <v>0</v>
      </c>
      <c r="AO84" s="312"/>
      <c r="AP84" s="139">
        <f t="shared" ref="AP84" si="1253">IF(OR($B79=$B85,AK80=0),0,IF($B79=$B73,AK79,$F79))</f>
        <v>0</v>
      </c>
      <c r="AQ84" s="30">
        <f t="shared" ref="AQ84" si="1254">IF(OR($B79=$B85,AK84=0),0,$G81-$G80)</f>
        <v>0</v>
      </c>
      <c r="AR84" s="134">
        <f t="shared" ref="AR84" si="1255">IF(OR($B79=$B85,AK84=0),0,AK83)</f>
        <v>0</v>
      </c>
      <c r="AS84" s="138">
        <f t="shared" ref="AS84" si="1256">IF($B79=$B85,0,AL81)</f>
        <v>0</v>
      </c>
      <c r="AT84" s="176">
        <f t="shared" ref="AT84" si="1257">IF($B73=$B79,IF(AV79+AV74&gt;0,1,0)+IF(AW79+AW74&gt;0,1,0)+IF(AX79+AX74&gt;0,1,0)+IF(AY79+AY74&gt;0,1,0)+IF(AZ79+AZ74&gt;0,1,0)+IF(BA79+BA74&gt;0,1,0)+IF(BB79+BB74&gt;0,1,0),AT80)</f>
        <v>0</v>
      </c>
      <c r="AU84" s="133">
        <f t="shared" ref="AU84" si="1258">IF(OR($B79=$B85,AT84=0,(AU80-BA84+AY84)&lt;=0),0,(AU80-BA84+AY84)/AT84)</f>
        <v>0</v>
      </c>
      <c r="AV84" s="137">
        <f t="shared" ref="AV84" si="1259">IF(AU84*(7-AT81)&lt;=0,0,AU84*(7-AT81))</f>
        <v>0</v>
      </c>
      <c r="AW84" s="311">
        <f t="shared" ref="AW84" si="1260">ROUND(IF(OR(AU81-AU84*(7-AT81)+AZ84&lt;0,$B79=$B85,AU84&lt;=0,AU81=0),0,IF(AU81-AU84*(7-AT81)+AZ84&gt;BA84-AY84+AZ84,BA84-AY84+AZ84,AU81-AU84*(7-AT81)+AZ84)),1)</f>
        <v>0</v>
      </c>
      <c r="AX84" s="312"/>
      <c r="AY84" s="139">
        <f t="shared" ref="AY84" si="1261">IF(OR($B79=$B85,AT80=0),0,IF($B79=$B73,AT79,$F79))</f>
        <v>0</v>
      </c>
      <c r="AZ84" s="30">
        <f t="shared" ref="AZ84" si="1262">IF(OR($B79=$B85,AT84=0),0,$G81-$G80)</f>
        <v>0</v>
      </c>
      <c r="BA84" s="134">
        <f t="shared" ref="BA84" si="1263">IF(OR($B79=$B85,AT84=0),0,AT83)</f>
        <v>0</v>
      </c>
      <c r="BB84" s="138">
        <f t="shared" ref="BB84" si="1264">IF($B79=$B85,0,AU81)</f>
        <v>0</v>
      </c>
    </row>
    <row r="85" spans="1:54" ht="15.75" x14ac:dyDescent="0.2">
      <c r="A85" s="1">
        <f t="shared" ref="A85" si="1265">IF(B85="","1. Niewypełnione",B85)</f>
        <v>0</v>
      </c>
      <c r="B85" s="320">
        <f>marzec!B85</f>
        <v>0</v>
      </c>
      <c r="C85" s="321">
        <f>marzec!C85</f>
        <v>0</v>
      </c>
      <c r="D85" s="321">
        <f>marzec!D85</f>
        <v>0</v>
      </c>
      <c r="E85" s="321">
        <f>marzec!E85</f>
        <v>0</v>
      </c>
      <c r="F85" s="177">
        <f>marzec!F85</f>
        <v>18</v>
      </c>
      <c r="G85" s="185">
        <f>marzec!G85</f>
        <v>18</v>
      </c>
      <c r="H85" s="177"/>
      <c r="I85" s="192">
        <f t="shared" ref="I85:I89" si="1266">K85+T85+AC85+AL85+AU85</f>
        <v>0</v>
      </c>
      <c r="J85" s="186">
        <f t="shared" ref="J85" si="1267">IF(OR($B85=$B91,J88=0),0,ROUND((K86+P90)/J88,0))</f>
        <v>0</v>
      </c>
      <c r="K85" s="51">
        <f t="shared" ref="K85:K86" si="1268">SUM(L85:R85)</f>
        <v>0</v>
      </c>
      <c r="L85" s="52">
        <f>marzec!L85</f>
        <v>0</v>
      </c>
      <c r="M85" s="52">
        <f>marzec!M85</f>
        <v>0</v>
      </c>
      <c r="N85" s="52">
        <f>marzec!N85</f>
        <v>0</v>
      </c>
      <c r="O85" s="52">
        <f>marzec!O85</f>
        <v>0</v>
      </c>
      <c r="P85" s="53">
        <f>marzec!P85</f>
        <v>0</v>
      </c>
      <c r="Q85" s="54">
        <f>marzec!Q85</f>
        <v>0</v>
      </c>
      <c r="R85" s="55">
        <f>marzec!R85</f>
        <v>0</v>
      </c>
      <c r="S85" s="188">
        <f t="shared" ref="S85" si="1269">IF(OR($B85=$B91,S88=0),0,ROUND((T86+Y90)/S88,0))</f>
        <v>0</v>
      </c>
      <c r="T85" s="51">
        <f t="shared" ref="T85:T86" si="1270">SUM(U85:AA85)</f>
        <v>0</v>
      </c>
      <c r="U85" s="52">
        <f>marzec!U85</f>
        <v>0</v>
      </c>
      <c r="V85" s="52">
        <f>marzec!V85</f>
        <v>0</v>
      </c>
      <c r="W85" s="52">
        <f>marzec!W85</f>
        <v>0</v>
      </c>
      <c r="X85" s="52">
        <f>marzec!X85</f>
        <v>0</v>
      </c>
      <c r="Y85" s="53">
        <f>marzec!Y85</f>
        <v>0</v>
      </c>
      <c r="Z85" s="54">
        <f>marzec!Z85</f>
        <v>0</v>
      </c>
      <c r="AA85" s="55">
        <f>marzec!AA85</f>
        <v>0</v>
      </c>
      <c r="AB85" s="188">
        <f t="shared" ref="AB85" si="1271">IF(OR($B85=$B91,AB88=0),0,ROUND((AC86+AH90)/AB88,0))</f>
        <v>0</v>
      </c>
      <c r="AC85" s="51">
        <f t="shared" ref="AC85:AC86" si="1272">SUM(AD85:AJ85)</f>
        <v>0</v>
      </c>
      <c r="AD85" s="52">
        <f>marzec!AD85</f>
        <v>0</v>
      </c>
      <c r="AE85" s="52">
        <f>marzec!AE85</f>
        <v>0</v>
      </c>
      <c r="AF85" s="52">
        <f>marzec!AF85</f>
        <v>0</v>
      </c>
      <c r="AG85" s="52">
        <f>marzec!AG85</f>
        <v>0</v>
      </c>
      <c r="AH85" s="53">
        <f>marzec!AH85</f>
        <v>0</v>
      </c>
      <c r="AI85" s="54">
        <f>marzec!AI85</f>
        <v>0</v>
      </c>
      <c r="AJ85" s="55">
        <f>marzec!AJ85</f>
        <v>0</v>
      </c>
      <c r="AK85" s="188">
        <f t="shared" ref="AK85" si="1273">IF(OR($B85=$B91,AK88=0),0,ROUND((AL86+AQ90)/AK88,0))</f>
        <v>0</v>
      </c>
      <c r="AL85" s="51">
        <f t="shared" ref="AL85:AL86" si="1274">SUM(AM85:AS85)</f>
        <v>0</v>
      </c>
      <c r="AM85" s="52">
        <f>marzec!AM85</f>
        <v>0</v>
      </c>
      <c r="AN85" s="52">
        <f>marzec!AN85</f>
        <v>0</v>
      </c>
      <c r="AO85" s="52">
        <f>marzec!AO85</f>
        <v>0</v>
      </c>
      <c r="AP85" s="52">
        <f>marzec!AP85</f>
        <v>0</v>
      </c>
      <c r="AQ85" s="53">
        <f>marzec!AQ85</f>
        <v>0</v>
      </c>
      <c r="AR85" s="54">
        <f>marzec!AR85</f>
        <v>0</v>
      </c>
      <c r="AS85" s="55">
        <f>marzec!AS85</f>
        <v>0</v>
      </c>
      <c r="AT85" s="188">
        <f t="shared" ref="AT85" si="1275">IF(OR($B85=$B91,AT88=0),0,ROUND((AU86+AZ90)/AT88,0))</f>
        <v>0</v>
      </c>
      <c r="AU85" s="51">
        <f t="shared" ref="AU85:AU86" si="1276">SUM(AV85:BB85)</f>
        <v>0</v>
      </c>
      <c r="AV85" s="52">
        <f t="shared" ref="AV85" si="1277">IF(SUM($AM$9:$AS$9)=SUM($AV$9:$BB$9),AM85,IF(AND(SUM($AV$9:$BB$9)&gt;42,SUM($AV$9:$BB$9)&lt;49),AM85,0))</f>
        <v>0</v>
      </c>
      <c r="AW85" s="52">
        <f t="shared" ref="AW85" si="1278">IF(SUM($AM$9:$AS$9)=SUM($AV$9:$BB$9),AN85,IF(AND(SUM($AV$9:$BB$9)&gt;42,SUM($AV$9:$BB$9)&lt;49),AN85,0))</f>
        <v>0</v>
      </c>
      <c r="AX85" s="52">
        <f t="shared" ref="AX85" si="1279">IF(SUM($AM$9:$AS$9)=SUM($AV$9:$BB$9),AO85,IF(AND(SUM($AV$9:$BB$9)&gt;42,SUM($AV$9:$BB$9)&lt;49),AO85,0))</f>
        <v>0</v>
      </c>
      <c r="AY85" s="52">
        <f t="shared" ref="AY85" si="1280">IF(SUM($AM$9:$AS$9)=SUM($AV$9:$BB$9),AP85,IF(AND(SUM($AV$9:$BB$9)&gt;42,SUM($AV$9:$BB$9)&lt;49),AP85,0))</f>
        <v>0</v>
      </c>
      <c r="AZ85" s="53">
        <f t="shared" ref="AZ85" si="1281">IF(SUM($AM$9:$AS$9)=SUM($AV$9:$BB$9),AQ85,IF(AND(SUM($AV$9:$BB$9)&gt;42,SUM($AV$9:$BB$9)&lt;49),AQ85,0))</f>
        <v>0</v>
      </c>
      <c r="BA85" s="54">
        <f t="shared" ref="BA85" si="1282">IF(SUM($AM$9:$AS$9)=SUM($AV$9:$BB$9),AR85,IF(AND(SUM($AV$9:$BB$9)&gt;42,SUM($AV$9:$BB$9)&lt;49),AR85,0))</f>
        <v>0</v>
      </c>
      <c r="BB85" s="55">
        <f t="shared" ref="BB85" si="1283">IF(SUM($AM$9:$AS$9)=SUM($AV$9:$BB$9),AS85,IF(AND(SUM($AV$9:$BB$9)&gt;42,SUM($AV$9:$BB$9)&lt;49),AS85,0))</f>
        <v>0</v>
      </c>
    </row>
    <row r="86" spans="1:54" ht="12.75" hidden="1" customHeight="1" x14ac:dyDescent="0.2">
      <c r="B86" s="93"/>
      <c r="C86" s="94"/>
      <c r="D86" s="95"/>
      <c r="E86" s="115"/>
      <c r="F86" s="140" t="b">
        <f t="shared" ref="F86" si="1284">IF($B79=$B85,OR(F80,G85&lt;F85),G85&lt;F85)</f>
        <v>0</v>
      </c>
      <c r="G86" s="189">
        <f t="shared" ref="G86" si="1285">IF(AND($B79=$B85,$B79&lt;&gt;"",$B79&lt;&gt;0),G85+G80,G85)</f>
        <v>18</v>
      </c>
      <c r="H86" s="120"/>
      <c r="I86" s="165">
        <f t="shared" si="1266"/>
        <v>0</v>
      </c>
      <c r="J86" s="194">
        <f t="shared" ref="J86" si="1286">7-COUNTIF(L85:R85,0)-COUNTIF(L85:R85,"")</f>
        <v>0</v>
      </c>
      <c r="K86" s="22">
        <f t="shared" si="1268"/>
        <v>0</v>
      </c>
      <c r="L86" s="35">
        <f t="shared" ref="L86:R86" si="1287">IF($B79=$B85,L85+L80,L85)</f>
        <v>0</v>
      </c>
      <c r="M86" s="35">
        <f t="shared" si="1287"/>
        <v>0</v>
      </c>
      <c r="N86" s="35">
        <f t="shared" si="1287"/>
        <v>0</v>
      </c>
      <c r="O86" s="35">
        <f t="shared" si="1287"/>
        <v>0</v>
      </c>
      <c r="P86" s="36">
        <f t="shared" si="1287"/>
        <v>0</v>
      </c>
      <c r="Q86" s="37">
        <f t="shared" si="1287"/>
        <v>0</v>
      </c>
      <c r="R86" s="38">
        <f t="shared" si="1287"/>
        <v>0</v>
      </c>
      <c r="S86" s="194">
        <f t="shared" ref="S86" si="1288">7-COUNTIF(U85:AA85,0)-COUNTIF(U85:AA85,"")</f>
        <v>0</v>
      </c>
      <c r="T86" s="22">
        <f t="shared" si="1270"/>
        <v>0</v>
      </c>
      <c r="U86" s="35">
        <f t="shared" ref="U86:AA86" si="1289">IF($B79=$B85,U85+U80,U85)</f>
        <v>0</v>
      </c>
      <c r="V86" s="35">
        <f t="shared" si="1289"/>
        <v>0</v>
      </c>
      <c r="W86" s="35">
        <f t="shared" si="1289"/>
        <v>0</v>
      </c>
      <c r="X86" s="35">
        <f t="shared" si="1289"/>
        <v>0</v>
      </c>
      <c r="Y86" s="36">
        <f t="shared" si="1289"/>
        <v>0</v>
      </c>
      <c r="Z86" s="37">
        <f t="shared" si="1289"/>
        <v>0</v>
      </c>
      <c r="AA86" s="38">
        <f t="shared" si="1289"/>
        <v>0</v>
      </c>
      <c r="AB86" s="194">
        <f t="shared" ref="AB86" si="1290">7-COUNTIF(AD85:AJ85,0)-COUNTIF(AD85:AJ85,"")</f>
        <v>0</v>
      </c>
      <c r="AC86" s="22">
        <f t="shared" si="1272"/>
        <v>0</v>
      </c>
      <c r="AD86" s="35">
        <f t="shared" ref="AD86:AJ86" si="1291">IF($B79=$B85,AD85+AD80,AD85)</f>
        <v>0</v>
      </c>
      <c r="AE86" s="35">
        <f t="shared" si="1291"/>
        <v>0</v>
      </c>
      <c r="AF86" s="35">
        <f t="shared" si="1291"/>
        <v>0</v>
      </c>
      <c r="AG86" s="35">
        <f t="shared" si="1291"/>
        <v>0</v>
      </c>
      <c r="AH86" s="36">
        <f t="shared" si="1291"/>
        <v>0</v>
      </c>
      <c r="AI86" s="37">
        <f t="shared" si="1291"/>
        <v>0</v>
      </c>
      <c r="AJ86" s="38">
        <f t="shared" si="1291"/>
        <v>0</v>
      </c>
      <c r="AK86" s="194">
        <f t="shared" ref="AK86" si="1292">7-COUNTIF(AM85:AS85,0)-COUNTIF(AM85:AS85,"")</f>
        <v>0</v>
      </c>
      <c r="AL86" s="22">
        <f t="shared" si="1274"/>
        <v>0</v>
      </c>
      <c r="AM86" s="35">
        <f t="shared" ref="AM86:AS86" si="1293">IF($B79=$B85,AM85+AM80,AM85)</f>
        <v>0</v>
      </c>
      <c r="AN86" s="35">
        <f t="shared" si="1293"/>
        <v>0</v>
      </c>
      <c r="AO86" s="35">
        <f t="shared" si="1293"/>
        <v>0</v>
      </c>
      <c r="AP86" s="35">
        <f t="shared" si="1293"/>
        <v>0</v>
      </c>
      <c r="AQ86" s="36">
        <f t="shared" si="1293"/>
        <v>0</v>
      </c>
      <c r="AR86" s="37">
        <f t="shared" si="1293"/>
        <v>0</v>
      </c>
      <c r="AS86" s="38">
        <f t="shared" si="1293"/>
        <v>0</v>
      </c>
      <c r="AT86" s="194">
        <f t="shared" ref="AT86" si="1294">7-COUNTIF(AV85:BB85,0)-COUNTIF(AV85:BB85,"")</f>
        <v>0</v>
      </c>
      <c r="AU86" s="22">
        <f t="shared" si="1276"/>
        <v>0</v>
      </c>
      <c r="AV86" s="35">
        <f t="shared" ref="AV86:BB86" si="1295">IF($B79=$B85,AV85+AV80,AV85)</f>
        <v>0</v>
      </c>
      <c r="AW86" s="35">
        <f t="shared" si="1295"/>
        <v>0</v>
      </c>
      <c r="AX86" s="35">
        <f t="shared" si="1295"/>
        <v>0</v>
      </c>
      <c r="AY86" s="35">
        <f t="shared" si="1295"/>
        <v>0</v>
      </c>
      <c r="AZ86" s="36">
        <f t="shared" si="1295"/>
        <v>0</v>
      </c>
      <c r="BA86" s="37">
        <f t="shared" si="1295"/>
        <v>0</v>
      </c>
      <c r="BB86" s="38">
        <f t="shared" si="1295"/>
        <v>0</v>
      </c>
    </row>
    <row r="87" spans="1:54" ht="15" hidden="1" customHeight="1" x14ac:dyDescent="0.2">
      <c r="B87" s="116"/>
      <c r="C87" s="117"/>
      <c r="D87" s="118"/>
      <c r="E87" s="119"/>
      <c r="F87" s="92"/>
      <c r="G87" s="190">
        <f t="shared" ref="G87" si="1296">IF(AND($B79=$B85,$B79&lt;&gt;"",$B79&lt;&gt;0),F85+G81,F85)</f>
        <v>18</v>
      </c>
      <c r="H87" s="121"/>
      <c r="I87" s="165">
        <f t="shared" si="1266"/>
        <v>0</v>
      </c>
      <c r="J87" s="195">
        <f t="shared" ref="J87" si="1297">IF($B85=$B79,COUNTIF(L87:R87,0),COUNTIF(L88:R88,0)+COUNTIF(L88:R88,""))</f>
        <v>7</v>
      </c>
      <c r="K87" s="39">
        <f t="shared" ref="K87:R87" si="1298">IF($B79=$B85,K88+K81,K88)</f>
        <v>0</v>
      </c>
      <c r="L87" s="40">
        <f t="shared" si="1298"/>
        <v>0</v>
      </c>
      <c r="M87" s="40">
        <f t="shared" si="1298"/>
        <v>0</v>
      </c>
      <c r="N87" s="40">
        <f t="shared" si="1298"/>
        <v>0</v>
      </c>
      <c r="O87" s="40">
        <f t="shared" si="1298"/>
        <v>0</v>
      </c>
      <c r="P87" s="41">
        <f t="shared" si="1298"/>
        <v>0</v>
      </c>
      <c r="Q87" s="42">
        <f t="shared" si="1298"/>
        <v>0</v>
      </c>
      <c r="R87" s="43">
        <f t="shared" si="1298"/>
        <v>0</v>
      </c>
      <c r="S87" s="195">
        <f t="shared" ref="S87" si="1299">IF($B85=$B79,COUNTIF(U87:AA87,0),COUNTIF(U88:AA88,0)+COUNTIF(U88:AA88,""))</f>
        <v>7</v>
      </c>
      <c r="T87" s="39">
        <f t="shared" ref="T87:AA87" si="1300">IF($B79=$B85,T88+T81,T88)</f>
        <v>0</v>
      </c>
      <c r="U87" s="40">
        <f t="shared" si="1300"/>
        <v>0</v>
      </c>
      <c r="V87" s="40">
        <f t="shared" si="1300"/>
        <v>0</v>
      </c>
      <c r="W87" s="40">
        <f t="shared" si="1300"/>
        <v>0</v>
      </c>
      <c r="X87" s="40">
        <f t="shared" si="1300"/>
        <v>0</v>
      </c>
      <c r="Y87" s="41">
        <f t="shared" si="1300"/>
        <v>0</v>
      </c>
      <c r="Z87" s="42">
        <f t="shared" si="1300"/>
        <v>0</v>
      </c>
      <c r="AA87" s="43">
        <f t="shared" si="1300"/>
        <v>0</v>
      </c>
      <c r="AB87" s="195">
        <f t="shared" ref="AB87" si="1301">IF($B85=$B79,COUNTIF(AD87:AJ87,0),COUNTIF(AD88:AJ88,0)+COUNTIF(AD88:AJ88,""))</f>
        <v>7</v>
      </c>
      <c r="AC87" s="39">
        <f t="shared" ref="AC87:AJ87" si="1302">IF($B79=$B85,AC88+AC81,AC88)</f>
        <v>0</v>
      </c>
      <c r="AD87" s="40">
        <f t="shared" si="1302"/>
        <v>0</v>
      </c>
      <c r="AE87" s="40">
        <f t="shared" si="1302"/>
        <v>0</v>
      </c>
      <c r="AF87" s="40">
        <f t="shared" si="1302"/>
        <v>0</v>
      </c>
      <c r="AG87" s="40">
        <f t="shared" si="1302"/>
        <v>0</v>
      </c>
      <c r="AH87" s="41">
        <f t="shared" si="1302"/>
        <v>0</v>
      </c>
      <c r="AI87" s="42">
        <f t="shared" si="1302"/>
        <v>0</v>
      </c>
      <c r="AJ87" s="43">
        <f t="shared" si="1302"/>
        <v>0</v>
      </c>
      <c r="AK87" s="195">
        <f t="shared" ref="AK87" si="1303">IF($B85=$B79,COUNTIF(AM87:AS87,0),COUNTIF(AM88:AS88,0)+COUNTIF(AM88:AS88,""))</f>
        <v>7</v>
      </c>
      <c r="AL87" s="39">
        <f t="shared" ref="AL87:AS87" si="1304">IF($B79=$B85,AL88+AL81,AL88)</f>
        <v>0</v>
      </c>
      <c r="AM87" s="40">
        <f t="shared" si="1304"/>
        <v>0</v>
      </c>
      <c r="AN87" s="40">
        <f t="shared" si="1304"/>
        <v>0</v>
      </c>
      <c r="AO87" s="40">
        <f t="shared" si="1304"/>
        <v>0</v>
      </c>
      <c r="AP87" s="40">
        <f t="shared" si="1304"/>
        <v>0</v>
      </c>
      <c r="AQ87" s="41">
        <f t="shared" si="1304"/>
        <v>0</v>
      </c>
      <c r="AR87" s="42">
        <f t="shared" si="1304"/>
        <v>0</v>
      </c>
      <c r="AS87" s="43">
        <f t="shared" si="1304"/>
        <v>0</v>
      </c>
      <c r="AT87" s="195">
        <f t="shared" ref="AT87" si="1305">IF($B85=$B79,COUNTIF(AV87:BB87,0),COUNTIF(AV88:BB88,0)+COUNTIF(AV88:BB88,""))</f>
        <v>7</v>
      </c>
      <c r="AU87" s="39">
        <f t="shared" ref="AU87:BB87" si="1306">IF($B79=$B85,AU88+AU81,AU88)</f>
        <v>0</v>
      </c>
      <c r="AV87" s="40">
        <f t="shared" si="1306"/>
        <v>0</v>
      </c>
      <c r="AW87" s="40">
        <f t="shared" si="1306"/>
        <v>0</v>
      </c>
      <c r="AX87" s="40">
        <f t="shared" si="1306"/>
        <v>0</v>
      </c>
      <c r="AY87" s="40">
        <f t="shared" si="1306"/>
        <v>0</v>
      </c>
      <c r="AZ87" s="41">
        <f t="shared" si="1306"/>
        <v>0</v>
      </c>
      <c r="BA87" s="42">
        <f t="shared" si="1306"/>
        <v>0</v>
      </c>
      <c r="BB87" s="43">
        <f t="shared" si="1306"/>
        <v>0</v>
      </c>
    </row>
    <row r="88" spans="1:54" ht="15.75" customHeight="1" x14ac:dyDescent="0.2">
      <c r="A88" s="1">
        <f t="shared" ref="A88" si="1307">A85</f>
        <v>0</v>
      </c>
      <c r="B88" s="313">
        <f t="shared" ref="B88" si="1308">B82+1</f>
        <v>12</v>
      </c>
      <c r="C88" s="314"/>
      <c r="D88" s="314"/>
      <c r="E88" s="314"/>
      <c r="F88" s="31"/>
      <c r="G88" s="183"/>
      <c r="H88" s="122">
        <f t="shared" ref="H88" si="1309">5-COUNTIF(AU85,0)-COUNTIF(AL85,0)-COUNTIF(AC85,0)-COUNTIF(T85,0)-COUNTIF(K85,0)</f>
        <v>0</v>
      </c>
      <c r="I88" s="165">
        <f t="shared" si="1266"/>
        <v>0</v>
      </c>
      <c r="J88" s="187">
        <f t="shared" ref="J88" si="1310">IF($B85=$B79,J82+IF($F85&lt;&gt;$G85,(K85+$G87-$G86)/$F85,K85/$F85),IF($F85&lt;&gt;G85,(K85+$G87-$G86)/$F85,K85/$F85))</f>
        <v>0</v>
      </c>
      <c r="K88" s="7">
        <f t="shared" ref="K88:K89" si="1311">SUM(L88:R88)</f>
        <v>0</v>
      </c>
      <c r="L88" s="26">
        <f t="shared" ref="L88:R88" si="1312">L85</f>
        <v>0</v>
      </c>
      <c r="M88" s="26">
        <f t="shared" si="1312"/>
        <v>0</v>
      </c>
      <c r="N88" s="26">
        <f t="shared" si="1312"/>
        <v>0</v>
      </c>
      <c r="O88" s="26">
        <f t="shared" si="1312"/>
        <v>0</v>
      </c>
      <c r="P88" s="26">
        <f t="shared" si="1312"/>
        <v>0</v>
      </c>
      <c r="Q88" s="29">
        <f t="shared" si="1312"/>
        <v>0</v>
      </c>
      <c r="R88" s="23">
        <f t="shared" si="1312"/>
        <v>0</v>
      </c>
      <c r="S88" s="187">
        <f t="shared" ref="S88" si="1313">IF($B85=$B79,S82+IF($F85&lt;&gt;$G85,(T85+$G87-$G86)/$F85,T85/$F85),IF($F85&lt;&gt;P85,(T85+$G87-$G86)/$F85,T85/$F85))</f>
        <v>0</v>
      </c>
      <c r="T88" s="7">
        <f t="shared" ref="T88:T89" si="1314">SUM(U88:AA88)</f>
        <v>0</v>
      </c>
      <c r="U88" s="26">
        <f t="shared" ref="U88:AA88" si="1315">U85</f>
        <v>0</v>
      </c>
      <c r="V88" s="26">
        <f t="shared" si="1315"/>
        <v>0</v>
      </c>
      <c r="W88" s="26">
        <f t="shared" si="1315"/>
        <v>0</v>
      </c>
      <c r="X88" s="26">
        <f t="shared" si="1315"/>
        <v>0</v>
      </c>
      <c r="Y88" s="113">
        <f t="shared" si="1315"/>
        <v>0</v>
      </c>
      <c r="Z88" s="29">
        <f t="shared" si="1315"/>
        <v>0</v>
      </c>
      <c r="AA88" s="23">
        <f t="shared" si="1315"/>
        <v>0</v>
      </c>
      <c r="AB88" s="187">
        <f t="shared" ref="AB88" si="1316">IF($B85=$B79,AB82+IF($F85&lt;&gt;$G85,(AC85+$G87-$G86)/$F85,AC85/$F85),IF($F85&lt;&gt;Y85,(AC85+$G87-$G86)/$F85,AC85/$F85))</f>
        <v>0</v>
      </c>
      <c r="AC88" s="7">
        <f t="shared" ref="AC88:AC89" si="1317">SUM(AD88:AJ88)</f>
        <v>0</v>
      </c>
      <c r="AD88" s="26">
        <f t="shared" ref="AD88:AJ88" si="1318">AD85</f>
        <v>0</v>
      </c>
      <c r="AE88" s="26">
        <f t="shared" si="1318"/>
        <v>0</v>
      </c>
      <c r="AF88" s="26">
        <f t="shared" si="1318"/>
        <v>0</v>
      </c>
      <c r="AG88" s="26">
        <f t="shared" si="1318"/>
        <v>0</v>
      </c>
      <c r="AH88" s="113">
        <f t="shared" si="1318"/>
        <v>0</v>
      </c>
      <c r="AI88" s="29">
        <f t="shared" si="1318"/>
        <v>0</v>
      </c>
      <c r="AJ88" s="23">
        <f t="shared" si="1318"/>
        <v>0</v>
      </c>
      <c r="AK88" s="187">
        <f t="shared" ref="AK88" si="1319">IF($B85=$B79,AK82+IF($F85&lt;&gt;$G85,(AL85+$G87-$G86)/$F85,AL85/$F85),IF($F85&lt;&gt;AH85,(AL85+$G87-$G86)/$F85,AL85/$F85))</f>
        <v>0</v>
      </c>
      <c r="AL88" s="7">
        <f t="shared" ref="AL88:AL89" si="1320">SUM(AM88:AS88)</f>
        <v>0</v>
      </c>
      <c r="AM88" s="26">
        <f t="shared" ref="AM88:AS88" si="1321">AM85</f>
        <v>0</v>
      </c>
      <c r="AN88" s="26">
        <f t="shared" si="1321"/>
        <v>0</v>
      </c>
      <c r="AO88" s="26">
        <f t="shared" si="1321"/>
        <v>0</v>
      </c>
      <c r="AP88" s="26">
        <f t="shared" si="1321"/>
        <v>0</v>
      </c>
      <c r="AQ88" s="113">
        <f t="shared" si="1321"/>
        <v>0</v>
      </c>
      <c r="AR88" s="29">
        <f t="shared" si="1321"/>
        <v>0</v>
      </c>
      <c r="AS88" s="23">
        <f t="shared" si="1321"/>
        <v>0</v>
      </c>
      <c r="AT88" s="187">
        <f t="shared" ref="AT88" si="1322">IF($B85=$B79,AT82+IF($F85&lt;&gt;$G85,(AU85+$G87-$G86)/$F85,AU85/$F85),IF($F85&lt;&gt;AQ85,(AU85+$G87-$G86)/$F85,AU85/$F85))</f>
        <v>0</v>
      </c>
      <c r="AU88" s="7">
        <f t="shared" ref="AU88:AU89" si="1323">SUM(AV88:BB88)</f>
        <v>0</v>
      </c>
      <c r="AV88" s="6">
        <f t="shared" ref="AV88" si="1324">IF(SUM($AM$9:$AS$9)=SUM($AV$9:$BB$9),AV85,IF(AND(SUM($AV$9:$BB$9)&gt;42,SUM($AV$9:$BB$9)&lt;49),AV85,0))</f>
        <v>0</v>
      </c>
      <c r="AW88" s="6">
        <f t="shared" ref="AW88:BB88" si="1325">IF(SUM($AM$9:$AS$9)=SUM($AV$9:$BB$9),AW85,IF(AND(SUM($AV$9:$BB$9)&gt;42,SUM($AV$9:$BB$9)&lt;49),AW85,0))</f>
        <v>0</v>
      </c>
      <c r="AX88" s="6">
        <f t="shared" si="1325"/>
        <v>0</v>
      </c>
      <c r="AY88" s="6">
        <f t="shared" si="1325"/>
        <v>0</v>
      </c>
      <c r="AZ88" s="26">
        <f t="shared" si="1325"/>
        <v>0</v>
      </c>
      <c r="BA88" s="29">
        <f t="shared" si="1325"/>
        <v>0</v>
      </c>
      <c r="BB88" s="23">
        <f t="shared" si="1325"/>
        <v>0</v>
      </c>
    </row>
    <row r="89" spans="1:54" ht="15.75" customHeight="1" x14ac:dyDescent="0.2">
      <c r="A89" s="1">
        <f t="shared" ref="A89:A90" si="1326">A88</f>
        <v>0</v>
      </c>
      <c r="B89" s="313"/>
      <c r="C89" s="314"/>
      <c r="D89" s="314"/>
      <c r="E89" s="314"/>
      <c r="F89" s="31"/>
      <c r="G89" s="183"/>
      <c r="H89" s="123">
        <f t="shared" ref="H89" si="1327">IF($B85=$B79,H83+F89,$F89)</f>
        <v>0</v>
      </c>
      <c r="I89" s="165">
        <f t="shared" si="1266"/>
        <v>0</v>
      </c>
      <c r="J89" s="141">
        <f t="shared" ref="J89" si="1328">IF($H88=0,0,IF($B79=$B85,IF($H90&gt;0,$H90+J83,K85+J83),IF($H90&gt;0,$H90,K85)))</f>
        <v>0</v>
      </c>
      <c r="K89" s="7">
        <f t="shared" si="1311"/>
        <v>0</v>
      </c>
      <c r="L89" s="6"/>
      <c r="M89" s="6"/>
      <c r="N89" s="6"/>
      <c r="O89" s="6"/>
      <c r="P89" s="26"/>
      <c r="Q89" s="29"/>
      <c r="R89" s="23"/>
      <c r="S89" s="141">
        <f t="shared" ref="S89" si="1329">IF($H88=0,0,IF($B79=$B85,IF($H90&gt;0,$H90+S83,T85+S83),IF($H90&gt;0,$H90,T85)))</f>
        <v>0</v>
      </c>
      <c r="T89" s="7">
        <f t="shared" si="1314"/>
        <v>0</v>
      </c>
      <c r="U89" s="6"/>
      <c r="V89" s="6"/>
      <c r="W89" s="6"/>
      <c r="X89" s="6"/>
      <c r="Y89" s="26"/>
      <c r="Z89" s="29"/>
      <c r="AA89" s="23"/>
      <c r="AB89" s="141">
        <f t="shared" ref="AB89" si="1330">IF($H88=0,0,IF($B79=$B85,IF($H90&gt;0,$H90+AB83,AC85+AB83),IF($H90&gt;0,$H90,AC85)))</f>
        <v>0</v>
      </c>
      <c r="AC89" s="7">
        <f t="shared" si="1317"/>
        <v>0</v>
      </c>
      <c r="AD89" s="6"/>
      <c r="AE89" s="6"/>
      <c r="AF89" s="6"/>
      <c r="AG89" s="6"/>
      <c r="AH89" s="26"/>
      <c r="AI89" s="29"/>
      <c r="AJ89" s="23"/>
      <c r="AK89" s="141">
        <f t="shared" ref="AK89" si="1331">IF($H88=0,0,IF($B79=$B85,IF($H90&gt;0,$H90+AK83,AL85+AK83),IF($H90&gt;0,$H90,AL85)))</f>
        <v>0</v>
      </c>
      <c r="AL89" s="7">
        <f t="shared" si="1320"/>
        <v>0</v>
      </c>
      <c r="AM89" s="6"/>
      <c r="AN89" s="6"/>
      <c r="AO89" s="6"/>
      <c r="AP89" s="6"/>
      <c r="AQ89" s="26"/>
      <c r="AR89" s="29"/>
      <c r="AS89" s="23"/>
      <c r="AT89" s="141">
        <f t="shared" ref="AT89" si="1332">IF($H88=0,0,IF($B79=$B85,IF($H90&gt;0,$H90+AT83,AU85+AT83),IF($H90&gt;0,$H90,AU85)))</f>
        <v>0</v>
      </c>
      <c r="AU89" s="7">
        <f t="shared" si="1323"/>
        <v>0</v>
      </c>
      <c r="AV89" s="6"/>
      <c r="AW89" s="6"/>
      <c r="AX89" s="6"/>
      <c r="AY89" s="6"/>
      <c r="AZ89" s="26"/>
      <c r="BA89" s="29"/>
      <c r="BB89" s="23"/>
    </row>
    <row r="90" spans="1:54" ht="18.75" customHeight="1" thickBot="1" x14ac:dyDescent="0.25">
      <c r="A90" s="1">
        <f t="shared" si="1326"/>
        <v>0</v>
      </c>
      <c r="B90" s="323" t="str">
        <f>IF(B85="",Wydruk!$AE$6,IF(J86=0,Wydruk!$AE$7,IF(AND(G86&lt;G87,B85&lt;&gt;$B91),Wydruk!$AE$13,IF(AND($B85=$B79,$B85&lt;&gt;$B91),IF(OR(OR(J90&lt;4,J90&gt;5),OR(S90&lt;4,S90&gt;5),OR(AB90&lt;4,AB90&gt;5),OR(AK90&lt;4,AK90&gt;5),OR(AND(AT90&lt;4,AT90&gt;0),AT90&gt;5)),Wydruk!$AE$8,Wydruk!$AE$9),IF($B85=$B91,IF($F89&lt;&gt;0,Wydruk!$AE$12,Wydruk!$AE$10),IF(OR(OR(J86&lt;4,J86&gt;5),OR(S86&lt;4,S86&gt;5),OR(AB86&lt;4,AB86&gt;5),OR(AK86&lt;4,AK86&gt;5),OR(AND(AT86&lt;4,AT86&gt;0),AT86&gt;5)),Wydruk!$AE$8,Wydruk!$AE$11))))))</f>
        <v>Uzupełnij liczby godzin tygodniowego planu</v>
      </c>
      <c r="C90" s="324"/>
      <c r="D90" s="324"/>
      <c r="E90" s="324"/>
      <c r="F90" s="173">
        <f>marzec!F90</f>
        <v>0</v>
      </c>
      <c r="G90" s="184">
        <f>marzec!G90</f>
        <v>0</v>
      </c>
      <c r="H90" s="191">
        <f t="shared" ref="H90" si="1333">IF(OR($G90=0,$F90=0,$G90="",$F90=""),0,$G90/$F90)</f>
        <v>0</v>
      </c>
      <c r="I90" s="193"/>
      <c r="J90" s="176">
        <f t="shared" ref="J90" si="1334">IF($B79=$B85,IF(L85+L80&gt;0,1,0)+IF(M85+M80&gt;0,1,0)+IF(N85+N80&gt;0,1,0)+IF(O85+O80&gt;0,1,0)+IF(P85+P80&gt;0,1,0)+IF(Q85+Q80&gt;0,1,0)+IF(R85+R80&gt;0,1,0),J86)</f>
        <v>0</v>
      </c>
      <c r="K90" s="133">
        <f t="shared" ref="K90" si="1335">IF(OR($B85=$B91,J90=0,(K86-Q90+O90)&lt;=0),0,(K86-Q90+O90)/J90)</f>
        <v>0</v>
      </c>
      <c r="L90" s="137">
        <f t="shared" ref="L90" si="1336">IF(K90*(7-J87)&lt;=0,0,K90*(7-J87))</f>
        <v>0</v>
      </c>
      <c r="M90" s="311">
        <f t="shared" ref="M90" si="1337">ROUND(IF(OR(K87-K90*(7-J87)+P90&lt;0,$B85=$B91,K90&lt;=0,K87=0),0,IF(K87-K90*(7-J87)+P90&gt;Q90-O90+P90,Q90-O90+P90,K87-K90*(7-J87)+P90)),1)</f>
        <v>0</v>
      </c>
      <c r="N90" s="312"/>
      <c r="O90" s="139">
        <f t="shared" ref="O90" si="1338">IF(OR($B85=$B91,J86=0),0,IF($B85=$B79,J85,$F85))</f>
        <v>0</v>
      </c>
      <c r="P90" s="30">
        <f t="shared" ref="P90" si="1339">IF(OR($B85=$B91,J90=0),0,$G87-$G86)</f>
        <v>0</v>
      </c>
      <c r="Q90" s="134">
        <f t="shared" ref="Q90" si="1340">IF(OR($B85=$B91,J90=0),0,J89)</f>
        <v>0</v>
      </c>
      <c r="R90" s="138">
        <f t="shared" ref="R90" si="1341">IF($B85=$B91,0,K87)</f>
        <v>0</v>
      </c>
      <c r="S90" s="176">
        <f t="shared" ref="S90" si="1342">IF($B79=$B85,IF(U85+U80&gt;0,1,0)+IF(V85+V80&gt;0,1,0)+IF(W85+W80&gt;0,1,0)+IF(X85+X80&gt;0,1,0)+IF(Y85+Y80&gt;0,1,0)+IF(Z85+Z80&gt;0,1,0)+IF(AA85+AA80&gt;0,1,0),S86)</f>
        <v>0</v>
      </c>
      <c r="T90" s="133">
        <f t="shared" ref="T90" si="1343">IF(OR($B85=$B91,S90=0,(T86-Z90+X90)&lt;=0),0,(T86-Z90+X90)/S90)</f>
        <v>0</v>
      </c>
      <c r="U90" s="137">
        <f t="shared" ref="U90" si="1344">IF(T90*(7-S87)&lt;=0,0,T90*(7-S87))</f>
        <v>0</v>
      </c>
      <c r="V90" s="311">
        <f t="shared" ref="V90" si="1345">ROUND(IF(OR(T87-T90*(7-S87)+Y90&lt;0,$B85=$B91,T90&lt;=0,T87=0),0,IF(T87-T90*(7-S87)+Y90&gt;Z90-X90+Y90,Z90-X90+Y90,T87-T90*(7-S87)+Y90)),1)</f>
        <v>0</v>
      </c>
      <c r="W90" s="312"/>
      <c r="X90" s="139">
        <f t="shared" ref="X90" si="1346">IF(OR($B85=$B91,S86=0),0,IF($B85=$B79,S85,$F85))</f>
        <v>0</v>
      </c>
      <c r="Y90" s="30">
        <f t="shared" ref="Y90" si="1347">IF(OR($B85=$B91,S90=0),0,$G87-$G86)</f>
        <v>0</v>
      </c>
      <c r="Z90" s="134">
        <f t="shared" ref="Z90" si="1348">IF(OR($B85=$B91,S90=0),0,S89)</f>
        <v>0</v>
      </c>
      <c r="AA90" s="138">
        <f t="shared" ref="AA90" si="1349">IF($B85=$B91,0,T87)</f>
        <v>0</v>
      </c>
      <c r="AB90" s="176">
        <f t="shared" ref="AB90" si="1350">IF($B79=$B85,IF(AD85+AD80&gt;0,1,0)+IF(AE85+AE80&gt;0,1,0)+IF(AF85+AF80&gt;0,1,0)+IF(AG85+AG80&gt;0,1,0)+IF(AH85+AH80&gt;0,1,0)+IF(AI85+AI80&gt;0,1,0)+IF(AJ85+AJ80&gt;0,1,0),AB86)</f>
        <v>0</v>
      </c>
      <c r="AC90" s="133">
        <f t="shared" ref="AC90" si="1351">IF(OR($B85=$B91,AB90=0,(AC86-AI90+AG90)&lt;=0),0,(AC86-AI90+AG90)/AB90)</f>
        <v>0</v>
      </c>
      <c r="AD90" s="137">
        <f t="shared" ref="AD90" si="1352">IF(AC90*(7-AB87)&lt;=0,0,AC90*(7-AB87))</f>
        <v>0</v>
      </c>
      <c r="AE90" s="311">
        <f t="shared" ref="AE90" si="1353">ROUND(IF(OR(AC87-AC90*(7-AB87)+AH90&lt;0,$B85=$B91,AC90&lt;=0,AC87=0),0,IF(AC87-AC90*(7-AB87)+AH90&gt;AI90-AG90+AH90,AI90-AG90+AH90,AC87-AC90*(7-AB87)+AH90)),1)</f>
        <v>0</v>
      </c>
      <c r="AF90" s="312"/>
      <c r="AG90" s="139">
        <f t="shared" ref="AG90" si="1354">IF(OR($B85=$B91,AB86=0),0,IF($B85=$B79,AB85,$F85))</f>
        <v>0</v>
      </c>
      <c r="AH90" s="30">
        <f t="shared" ref="AH90" si="1355">IF(OR($B85=$B91,AB90=0),0,$G87-$G86)</f>
        <v>0</v>
      </c>
      <c r="AI90" s="134">
        <f t="shared" ref="AI90" si="1356">IF(OR($B85=$B91,AB90=0),0,AB89)</f>
        <v>0</v>
      </c>
      <c r="AJ90" s="138">
        <f t="shared" ref="AJ90" si="1357">IF($B85=$B91,0,AC87)</f>
        <v>0</v>
      </c>
      <c r="AK90" s="176">
        <f t="shared" ref="AK90" si="1358">IF($B79=$B85,IF(AM85+AM80&gt;0,1,0)+IF(AN85+AN80&gt;0,1,0)+IF(AO85+AO80&gt;0,1,0)+IF(AP85+AP80&gt;0,1,0)+IF(AQ85+AQ80&gt;0,1,0)+IF(AR85+AR80&gt;0,1,0)+IF(AS85+AS80&gt;0,1,0),AK86)</f>
        <v>0</v>
      </c>
      <c r="AL90" s="133">
        <f t="shared" ref="AL90" si="1359">IF(OR($B85=$B91,AK90=0,(AL86-AR90+AP90)&lt;=0),0,(AL86-AR90+AP90)/AK90)</f>
        <v>0</v>
      </c>
      <c r="AM90" s="137">
        <f t="shared" ref="AM90" si="1360">IF(AL90*(7-AK87)&lt;=0,0,AL90*(7-AK87))</f>
        <v>0</v>
      </c>
      <c r="AN90" s="311">
        <f t="shared" ref="AN90" si="1361">ROUND(IF(OR(AL87-AL90*(7-AK87)+AQ90&lt;0,$B85=$B91,AL90&lt;=0,AL87=0),0,IF(AL87-AL90*(7-AK87)+AQ90&gt;AR90-AP90+AQ90,AR90-AP90+AQ90,AL87-AL90*(7-AK87)+AQ90)),1)</f>
        <v>0</v>
      </c>
      <c r="AO90" s="312"/>
      <c r="AP90" s="139">
        <f t="shared" ref="AP90" si="1362">IF(OR($B85=$B91,AK86=0),0,IF($B85=$B79,AK85,$F85))</f>
        <v>0</v>
      </c>
      <c r="AQ90" s="30">
        <f t="shared" ref="AQ90" si="1363">IF(OR($B85=$B91,AK90=0),0,$G87-$G86)</f>
        <v>0</v>
      </c>
      <c r="AR90" s="134">
        <f t="shared" ref="AR90" si="1364">IF(OR($B85=$B91,AK90=0),0,AK89)</f>
        <v>0</v>
      </c>
      <c r="AS90" s="138">
        <f t="shared" ref="AS90" si="1365">IF($B85=$B91,0,AL87)</f>
        <v>0</v>
      </c>
      <c r="AT90" s="176">
        <f t="shared" ref="AT90" si="1366">IF($B79=$B85,IF(AV85+AV80&gt;0,1,0)+IF(AW85+AW80&gt;0,1,0)+IF(AX85+AX80&gt;0,1,0)+IF(AY85+AY80&gt;0,1,0)+IF(AZ85+AZ80&gt;0,1,0)+IF(BA85+BA80&gt;0,1,0)+IF(BB85+BB80&gt;0,1,0),AT86)</f>
        <v>0</v>
      </c>
      <c r="AU90" s="133">
        <f t="shared" ref="AU90" si="1367">IF(OR($B85=$B91,AT90=0,(AU86-BA90+AY90)&lt;=0),0,(AU86-BA90+AY90)/AT90)</f>
        <v>0</v>
      </c>
      <c r="AV90" s="137">
        <f t="shared" ref="AV90" si="1368">IF(AU90*(7-AT87)&lt;=0,0,AU90*(7-AT87))</f>
        <v>0</v>
      </c>
      <c r="AW90" s="311">
        <f t="shared" ref="AW90" si="1369">ROUND(IF(OR(AU87-AU90*(7-AT87)+AZ90&lt;0,$B85=$B91,AU90&lt;=0,AU87=0),0,IF(AU87-AU90*(7-AT87)+AZ90&gt;BA90-AY90+AZ90,BA90-AY90+AZ90,AU87-AU90*(7-AT87)+AZ90)),1)</f>
        <v>0</v>
      </c>
      <c r="AX90" s="312"/>
      <c r="AY90" s="139">
        <f t="shared" ref="AY90" si="1370">IF(OR($B85=$B91,AT86=0),0,IF($B85=$B79,AT85,$F85))</f>
        <v>0</v>
      </c>
      <c r="AZ90" s="30">
        <f t="shared" ref="AZ90" si="1371">IF(OR($B85=$B91,AT90=0),0,$G87-$G86)</f>
        <v>0</v>
      </c>
      <c r="BA90" s="134">
        <f t="shared" ref="BA90" si="1372">IF(OR($B85=$B91,AT90=0),0,AT89)</f>
        <v>0</v>
      </c>
      <c r="BB90" s="138">
        <f t="shared" ref="BB90" si="1373">IF($B85=$B91,0,AU87)</f>
        <v>0</v>
      </c>
    </row>
    <row r="91" spans="1:54" ht="15.75" x14ac:dyDescent="0.2">
      <c r="A91" s="1">
        <f t="shared" ref="A91" si="1374">IF(B91="","1. Niewypełnione",B91)</f>
        <v>0</v>
      </c>
      <c r="B91" s="320">
        <f>marzec!B91</f>
        <v>0</v>
      </c>
      <c r="C91" s="321">
        <f>marzec!C91</f>
        <v>0</v>
      </c>
      <c r="D91" s="321">
        <f>marzec!D91</f>
        <v>0</v>
      </c>
      <c r="E91" s="321">
        <f>marzec!E91</f>
        <v>0</v>
      </c>
      <c r="F91" s="177">
        <f>marzec!F91</f>
        <v>18</v>
      </c>
      <c r="G91" s="185">
        <f>marzec!G91</f>
        <v>18</v>
      </c>
      <c r="H91" s="177"/>
      <c r="I91" s="192">
        <f t="shared" ref="I91:I95" si="1375">K91+T91+AC91+AL91+AU91</f>
        <v>0</v>
      </c>
      <c r="J91" s="186">
        <f t="shared" ref="J91" si="1376">IF(OR($B91=$B97,J94=0),0,ROUND((K92+P96)/J94,0))</f>
        <v>0</v>
      </c>
      <c r="K91" s="51">
        <f t="shared" ref="K91:K92" si="1377">SUM(L91:R91)</f>
        <v>0</v>
      </c>
      <c r="L91" s="52">
        <f>marzec!L91</f>
        <v>0</v>
      </c>
      <c r="M91" s="52">
        <f>marzec!M91</f>
        <v>0</v>
      </c>
      <c r="N91" s="52">
        <f>marzec!N91</f>
        <v>0</v>
      </c>
      <c r="O91" s="52">
        <f>marzec!O91</f>
        <v>0</v>
      </c>
      <c r="P91" s="53">
        <f>marzec!P91</f>
        <v>0</v>
      </c>
      <c r="Q91" s="54">
        <f>marzec!Q91</f>
        <v>0</v>
      </c>
      <c r="R91" s="55">
        <f>marzec!R91</f>
        <v>0</v>
      </c>
      <c r="S91" s="188">
        <f t="shared" ref="S91" si="1378">IF(OR($B91=$B97,S94=0),0,ROUND((T92+Y96)/S94,0))</f>
        <v>0</v>
      </c>
      <c r="T91" s="51">
        <f t="shared" ref="T91:T92" si="1379">SUM(U91:AA91)</f>
        <v>0</v>
      </c>
      <c r="U91" s="52">
        <f>marzec!U91</f>
        <v>0</v>
      </c>
      <c r="V91" s="52">
        <f>marzec!V91</f>
        <v>0</v>
      </c>
      <c r="W91" s="52">
        <f>marzec!W91</f>
        <v>0</v>
      </c>
      <c r="X91" s="52">
        <f>marzec!X91</f>
        <v>0</v>
      </c>
      <c r="Y91" s="53">
        <f>marzec!Y91</f>
        <v>0</v>
      </c>
      <c r="Z91" s="54">
        <f>marzec!Z91</f>
        <v>0</v>
      </c>
      <c r="AA91" s="55">
        <f>marzec!AA91</f>
        <v>0</v>
      </c>
      <c r="AB91" s="188">
        <f t="shared" ref="AB91" si="1380">IF(OR($B91=$B97,AB94=0),0,ROUND((AC92+AH96)/AB94,0))</f>
        <v>0</v>
      </c>
      <c r="AC91" s="51">
        <f t="shared" ref="AC91:AC92" si="1381">SUM(AD91:AJ91)</f>
        <v>0</v>
      </c>
      <c r="AD91" s="52">
        <f>marzec!AD91</f>
        <v>0</v>
      </c>
      <c r="AE91" s="52">
        <f>marzec!AE91</f>
        <v>0</v>
      </c>
      <c r="AF91" s="52">
        <f>marzec!AF91</f>
        <v>0</v>
      </c>
      <c r="AG91" s="52">
        <f>marzec!AG91</f>
        <v>0</v>
      </c>
      <c r="AH91" s="53">
        <f>marzec!AH91</f>
        <v>0</v>
      </c>
      <c r="AI91" s="54">
        <f>marzec!AI91</f>
        <v>0</v>
      </c>
      <c r="AJ91" s="55">
        <f>marzec!AJ91</f>
        <v>0</v>
      </c>
      <c r="AK91" s="188">
        <f t="shared" ref="AK91" si="1382">IF(OR($B91=$B97,AK94=0),0,ROUND((AL92+AQ96)/AK94,0))</f>
        <v>0</v>
      </c>
      <c r="AL91" s="51">
        <f t="shared" ref="AL91:AL92" si="1383">SUM(AM91:AS91)</f>
        <v>0</v>
      </c>
      <c r="AM91" s="52">
        <f>marzec!AM91</f>
        <v>0</v>
      </c>
      <c r="AN91" s="52">
        <f>marzec!AN91</f>
        <v>0</v>
      </c>
      <c r="AO91" s="52">
        <f>marzec!AO91</f>
        <v>0</v>
      </c>
      <c r="AP91" s="52">
        <f>marzec!AP91</f>
        <v>0</v>
      </c>
      <c r="AQ91" s="53">
        <f>marzec!AQ91</f>
        <v>0</v>
      </c>
      <c r="AR91" s="54">
        <f>marzec!AR91</f>
        <v>0</v>
      </c>
      <c r="AS91" s="55">
        <f>marzec!AS91</f>
        <v>0</v>
      </c>
      <c r="AT91" s="188">
        <f t="shared" ref="AT91" si="1384">IF(OR($B91=$B97,AT94=0),0,ROUND((AU92+AZ96)/AT94,0))</f>
        <v>0</v>
      </c>
      <c r="AU91" s="51">
        <f t="shared" ref="AU91:AU92" si="1385">SUM(AV91:BB91)</f>
        <v>0</v>
      </c>
      <c r="AV91" s="52">
        <f t="shared" ref="AV91" si="1386">IF(SUM($AM$9:$AS$9)=SUM($AV$9:$BB$9),AM91,IF(AND(SUM($AV$9:$BB$9)&gt;42,SUM($AV$9:$BB$9)&lt;49),AM91,0))</f>
        <v>0</v>
      </c>
      <c r="AW91" s="52">
        <f t="shared" ref="AW91" si="1387">IF(SUM($AM$9:$AS$9)=SUM($AV$9:$BB$9),AN91,IF(AND(SUM($AV$9:$BB$9)&gt;42,SUM($AV$9:$BB$9)&lt;49),AN91,0))</f>
        <v>0</v>
      </c>
      <c r="AX91" s="52">
        <f t="shared" ref="AX91" si="1388">IF(SUM($AM$9:$AS$9)=SUM($AV$9:$BB$9),AO91,IF(AND(SUM($AV$9:$BB$9)&gt;42,SUM($AV$9:$BB$9)&lt;49),AO91,0))</f>
        <v>0</v>
      </c>
      <c r="AY91" s="52">
        <f t="shared" ref="AY91" si="1389">IF(SUM($AM$9:$AS$9)=SUM($AV$9:$BB$9),AP91,IF(AND(SUM($AV$9:$BB$9)&gt;42,SUM($AV$9:$BB$9)&lt;49),AP91,0))</f>
        <v>0</v>
      </c>
      <c r="AZ91" s="53">
        <f t="shared" ref="AZ91" si="1390">IF(SUM($AM$9:$AS$9)=SUM($AV$9:$BB$9),AQ91,IF(AND(SUM($AV$9:$BB$9)&gt;42,SUM($AV$9:$BB$9)&lt;49),AQ91,0))</f>
        <v>0</v>
      </c>
      <c r="BA91" s="54">
        <f t="shared" ref="BA91" si="1391">IF(SUM($AM$9:$AS$9)=SUM($AV$9:$BB$9),AR91,IF(AND(SUM($AV$9:$BB$9)&gt;42,SUM($AV$9:$BB$9)&lt;49),AR91,0))</f>
        <v>0</v>
      </c>
      <c r="BB91" s="55">
        <f t="shared" ref="BB91" si="1392">IF(SUM($AM$9:$AS$9)=SUM($AV$9:$BB$9),AS91,IF(AND(SUM($AV$9:$BB$9)&gt;42,SUM($AV$9:$BB$9)&lt;49),AS91,0))</f>
        <v>0</v>
      </c>
    </row>
    <row r="92" spans="1:54" ht="12.75" hidden="1" customHeight="1" x14ac:dyDescent="0.2">
      <c r="B92" s="93"/>
      <c r="C92" s="94"/>
      <c r="D92" s="95"/>
      <c r="E92" s="115"/>
      <c r="F92" s="140" t="b">
        <f t="shared" ref="F92" si="1393">IF($B85=$B91,OR(F86,G91&lt;F91),G91&lt;F91)</f>
        <v>0</v>
      </c>
      <c r="G92" s="189">
        <f t="shared" ref="G92" si="1394">IF(AND($B85=$B91,$B85&lt;&gt;"",$B85&lt;&gt;0),G91+G86,G91)</f>
        <v>18</v>
      </c>
      <c r="H92" s="120"/>
      <c r="I92" s="165">
        <f t="shared" si="1375"/>
        <v>0</v>
      </c>
      <c r="J92" s="194">
        <f t="shared" ref="J92" si="1395">7-COUNTIF(L91:R91,0)-COUNTIF(L91:R91,"")</f>
        <v>0</v>
      </c>
      <c r="K92" s="22">
        <f t="shared" si="1377"/>
        <v>0</v>
      </c>
      <c r="L92" s="35">
        <f t="shared" ref="L92:R92" si="1396">IF($B85=$B91,L91+L86,L91)</f>
        <v>0</v>
      </c>
      <c r="M92" s="35">
        <f t="shared" si="1396"/>
        <v>0</v>
      </c>
      <c r="N92" s="35">
        <f t="shared" si="1396"/>
        <v>0</v>
      </c>
      <c r="O92" s="35">
        <f t="shared" si="1396"/>
        <v>0</v>
      </c>
      <c r="P92" s="36">
        <f t="shared" si="1396"/>
        <v>0</v>
      </c>
      <c r="Q92" s="37">
        <f t="shared" si="1396"/>
        <v>0</v>
      </c>
      <c r="R92" s="38">
        <f t="shared" si="1396"/>
        <v>0</v>
      </c>
      <c r="S92" s="194">
        <f t="shared" ref="S92" si="1397">7-COUNTIF(U91:AA91,0)-COUNTIF(U91:AA91,"")</f>
        <v>0</v>
      </c>
      <c r="T92" s="22">
        <f t="shared" si="1379"/>
        <v>0</v>
      </c>
      <c r="U92" s="35">
        <f t="shared" ref="U92:AA92" si="1398">IF($B85=$B91,U91+U86,U91)</f>
        <v>0</v>
      </c>
      <c r="V92" s="35">
        <f t="shared" si="1398"/>
        <v>0</v>
      </c>
      <c r="W92" s="35">
        <f t="shared" si="1398"/>
        <v>0</v>
      </c>
      <c r="X92" s="35">
        <f t="shared" si="1398"/>
        <v>0</v>
      </c>
      <c r="Y92" s="36">
        <f t="shared" si="1398"/>
        <v>0</v>
      </c>
      <c r="Z92" s="37">
        <f t="shared" si="1398"/>
        <v>0</v>
      </c>
      <c r="AA92" s="38">
        <f t="shared" si="1398"/>
        <v>0</v>
      </c>
      <c r="AB92" s="194">
        <f t="shared" ref="AB92" si="1399">7-COUNTIF(AD91:AJ91,0)-COUNTIF(AD91:AJ91,"")</f>
        <v>0</v>
      </c>
      <c r="AC92" s="22">
        <f t="shared" si="1381"/>
        <v>0</v>
      </c>
      <c r="AD92" s="35">
        <f t="shared" ref="AD92:AJ92" si="1400">IF($B85=$B91,AD91+AD86,AD91)</f>
        <v>0</v>
      </c>
      <c r="AE92" s="35">
        <f t="shared" si="1400"/>
        <v>0</v>
      </c>
      <c r="AF92" s="35">
        <f t="shared" si="1400"/>
        <v>0</v>
      </c>
      <c r="AG92" s="35">
        <f t="shared" si="1400"/>
        <v>0</v>
      </c>
      <c r="AH92" s="36">
        <f t="shared" si="1400"/>
        <v>0</v>
      </c>
      <c r="AI92" s="37">
        <f t="shared" si="1400"/>
        <v>0</v>
      </c>
      <c r="AJ92" s="38">
        <f t="shared" si="1400"/>
        <v>0</v>
      </c>
      <c r="AK92" s="194">
        <f t="shared" ref="AK92" si="1401">7-COUNTIF(AM91:AS91,0)-COUNTIF(AM91:AS91,"")</f>
        <v>0</v>
      </c>
      <c r="AL92" s="22">
        <f t="shared" si="1383"/>
        <v>0</v>
      </c>
      <c r="AM92" s="35">
        <f t="shared" ref="AM92:AS92" si="1402">IF($B85=$B91,AM91+AM86,AM91)</f>
        <v>0</v>
      </c>
      <c r="AN92" s="35">
        <f t="shared" si="1402"/>
        <v>0</v>
      </c>
      <c r="AO92" s="35">
        <f t="shared" si="1402"/>
        <v>0</v>
      </c>
      <c r="AP92" s="35">
        <f t="shared" si="1402"/>
        <v>0</v>
      </c>
      <c r="AQ92" s="36">
        <f t="shared" si="1402"/>
        <v>0</v>
      </c>
      <c r="AR92" s="37">
        <f t="shared" si="1402"/>
        <v>0</v>
      </c>
      <c r="AS92" s="38">
        <f t="shared" si="1402"/>
        <v>0</v>
      </c>
      <c r="AT92" s="194">
        <f t="shared" ref="AT92" si="1403">7-COUNTIF(AV91:BB91,0)-COUNTIF(AV91:BB91,"")</f>
        <v>0</v>
      </c>
      <c r="AU92" s="22">
        <f t="shared" si="1385"/>
        <v>0</v>
      </c>
      <c r="AV92" s="35">
        <f t="shared" ref="AV92:BB92" si="1404">IF($B85=$B91,AV91+AV86,AV91)</f>
        <v>0</v>
      </c>
      <c r="AW92" s="35">
        <f t="shared" si="1404"/>
        <v>0</v>
      </c>
      <c r="AX92" s="35">
        <f t="shared" si="1404"/>
        <v>0</v>
      </c>
      <c r="AY92" s="35">
        <f t="shared" si="1404"/>
        <v>0</v>
      </c>
      <c r="AZ92" s="36">
        <f t="shared" si="1404"/>
        <v>0</v>
      </c>
      <c r="BA92" s="37">
        <f t="shared" si="1404"/>
        <v>0</v>
      </c>
      <c r="BB92" s="38">
        <f t="shared" si="1404"/>
        <v>0</v>
      </c>
    </row>
    <row r="93" spans="1:54" ht="15" hidden="1" customHeight="1" x14ac:dyDescent="0.2">
      <c r="B93" s="116"/>
      <c r="C93" s="117"/>
      <c r="D93" s="118"/>
      <c r="E93" s="119"/>
      <c r="F93" s="92"/>
      <c r="G93" s="190">
        <f t="shared" ref="G93" si="1405">IF(AND($B85=$B91,$B85&lt;&gt;"",$B85&lt;&gt;0),F91+G87,F91)</f>
        <v>18</v>
      </c>
      <c r="H93" s="121"/>
      <c r="I93" s="165">
        <f t="shared" si="1375"/>
        <v>0</v>
      </c>
      <c r="J93" s="195">
        <f t="shared" ref="J93" si="1406">IF($B91=$B85,COUNTIF(L93:R93,0),COUNTIF(L94:R94,0)+COUNTIF(L94:R94,""))</f>
        <v>7</v>
      </c>
      <c r="K93" s="39">
        <f t="shared" ref="K93:R93" si="1407">IF($B85=$B91,K94+K87,K94)</f>
        <v>0</v>
      </c>
      <c r="L93" s="40">
        <f t="shared" si="1407"/>
        <v>0</v>
      </c>
      <c r="M93" s="40">
        <f t="shared" si="1407"/>
        <v>0</v>
      </c>
      <c r="N93" s="40">
        <f t="shared" si="1407"/>
        <v>0</v>
      </c>
      <c r="O93" s="40">
        <f t="shared" si="1407"/>
        <v>0</v>
      </c>
      <c r="P93" s="41">
        <f t="shared" si="1407"/>
        <v>0</v>
      </c>
      <c r="Q93" s="42">
        <f t="shared" si="1407"/>
        <v>0</v>
      </c>
      <c r="R93" s="43">
        <f t="shared" si="1407"/>
        <v>0</v>
      </c>
      <c r="S93" s="195">
        <f t="shared" ref="S93" si="1408">IF($B91=$B85,COUNTIF(U93:AA93,0),COUNTIF(U94:AA94,0)+COUNTIF(U94:AA94,""))</f>
        <v>7</v>
      </c>
      <c r="T93" s="39">
        <f t="shared" ref="T93:AA93" si="1409">IF($B85=$B91,T94+T87,T94)</f>
        <v>0</v>
      </c>
      <c r="U93" s="40">
        <f t="shared" si="1409"/>
        <v>0</v>
      </c>
      <c r="V93" s="40">
        <f t="shared" si="1409"/>
        <v>0</v>
      </c>
      <c r="W93" s="40">
        <f t="shared" si="1409"/>
        <v>0</v>
      </c>
      <c r="X93" s="40">
        <f t="shared" si="1409"/>
        <v>0</v>
      </c>
      <c r="Y93" s="41">
        <f t="shared" si="1409"/>
        <v>0</v>
      </c>
      <c r="Z93" s="42">
        <f t="shared" si="1409"/>
        <v>0</v>
      </c>
      <c r="AA93" s="43">
        <f t="shared" si="1409"/>
        <v>0</v>
      </c>
      <c r="AB93" s="195">
        <f t="shared" ref="AB93" si="1410">IF($B91=$B85,COUNTIF(AD93:AJ93,0),COUNTIF(AD94:AJ94,0)+COUNTIF(AD94:AJ94,""))</f>
        <v>7</v>
      </c>
      <c r="AC93" s="39">
        <f t="shared" ref="AC93:AJ93" si="1411">IF($B85=$B91,AC94+AC87,AC94)</f>
        <v>0</v>
      </c>
      <c r="AD93" s="40">
        <f t="shared" si="1411"/>
        <v>0</v>
      </c>
      <c r="AE93" s="40">
        <f t="shared" si="1411"/>
        <v>0</v>
      </c>
      <c r="AF93" s="40">
        <f t="shared" si="1411"/>
        <v>0</v>
      </c>
      <c r="AG93" s="40">
        <f t="shared" si="1411"/>
        <v>0</v>
      </c>
      <c r="AH93" s="41">
        <f t="shared" si="1411"/>
        <v>0</v>
      </c>
      <c r="AI93" s="42">
        <f t="shared" si="1411"/>
        <v>0</v>
      </c>
      <c r="AJ93" s="43">
        <f t="shared" si="1411"/>
        <v>0</v>
      </c>
      <c r="AK93" s="195">
        <f t="shared" ref="AK93" si="1412">IF($B91=$B85,COUNTIF(AM93:AS93,0),COUNTIF(AM94:AS94,0)+COUNTIF(AM94:AS94,""))</f>
        <v>7</v>
      </c>
      <c r="AL93" s="39">
        <f t="shared" ref="AL93:AS93" si="1413">IF($B85=$B91,AL94+AL87,AL94)</f>
        <v>0</v>
      </c>
      <c r="AM93" s="40">
        <f t="shared" si="1413"/>
        <v>0</v>
      </c>
      <c r="AN93" s="40">
        <f t="shared" si="1413"/>
        <v>0</v>
      </c>
      <c r="AO93" s="40">
        <f t="shared" si="1413"/>
        <v>0</v>
      </c>
      <c r="AP93" s="40">
        <f t="shared" si="1413"/>
        <v>0</v>
      </c>
      <c r="AQ93" s="41">
        <f t="shared" si="1413"/>
        <v>0</v>
      </c>
      <c r="AR93" s="42">
        <f t="shared" si="1413"/>
        <v>0</v>
      </c>
      <c r="AS93" s="43">
        <f t="shared" si="1413"/>
        <v>0</v>
      </c>
      <c r="AT93" s="195">
        <f t="shared" ref="AT93" si="1414">IF($B91=$B85,COUNTIF(AV93:BB93,0),COUNTIF(AV94:BB94,0)+COUNTIF(AV94:BB94,""))</f>
        <v>7</v>
      </c>
      <c r="AU93" s="39">
        <f t="shared" ref="AU93:BB93" si="1415">IF($B85=$B91,AU94+AU87,AU94)</f>
        <v>0</v>
      </c>
      <c r="AV93" s="40">
        <f t="shared" si="1415"/>
        <v>0</v>
      </c>
      <c r="AW93" s="40">
        <f t="shared" si="1415"/>
        <v>0</v>
      </c>
      <c r="AX93" s="40">
        <f t="shared" si="1415"/>
        <v>0</v>
      </c>
      <c r="AY93" s="40">
        <f t="shared" si="1415"/>
        <v>0</v>
      </c>
      <c r="AZ93" s="41">
        <f t="shared" si="1415"/>
        <v>0</v>
      </c>
      <c r="BA93" s="42">
        <f t="shared" si="1415"/>
        <v>0</v>
      </c>
      <c r="BB93" s="43">
        <f t="shared" si="1415"/>
        <v>0</v>
      </c>
    </row>
    <row r="94" spans="1:54" ht="15.75" customHeight="1" x14ac:dyDescent="0.2">
      <c r="A94" s="1">
        <f t="shared" ref="A94" si="1416">A91</f>
        <v>0</v>
      </c>
      <c r="B94" s="313">
        <f t="shared" ref="B94" si="1417">B88+1</f>
        <v>13</v>
      </c>
      <c r="C94" s="314"/>
      <c r="D94" s="314"/>
      <c r="E94" s="314"/>
      <c r="F94" s="31"/>
      <c r="G94" s="183"/>
      <c r="H94" s="122">
        <f t="shared" ref="H94" si="1418">5-COUNTIF(AU91,0)-COUNTIF(AL91,0)-COUNTIF(AC91,0)-COUNTIF(T91,0)-COUNTIF(K91,0)</f>
        <v>0</v>
      </c>
      <c r="I94" s="165">
        <f t="shared" si="1375"/>
        <v>0</v>
      </c>
      <c r="J94" s="187">
        <f t="shared" ref="J94" si="1419">IF($B91=$B85,J88+IF($F91&lt;&gt;$G91,(K91+$G93-$G92)/$F91,K91/$F91),IF($F91&lt;&gt;G91,(K91+$G93-$G92)/$F91,K91/$F91))</f>
        <v>0</v>
      </c>
      <c r="K94" s="7">
        <f t="shared" ref="K94:K95" si="1420">SUM(L94:R94)</f>
        <v>0</v>
      </c>
      <c r="L94" s="26">
        <f t="shared" ref="L94:R94" si="1421">L91</f>
        <v>0</v>
      </c>
      <c r="M94" s="26">
        <f t="shared" si="1421"/>
        <v>0</v>
      </c>
      <c r="N94" s="26">
        <f t="shared" si="1421"/>
        <v>0</v>
      </c>
      <c r="O94" s="26">
        <f t="shared" si="1421"/>
        <v>0</v>
      </c>
      <c r="P94" s="26">
        <f t="shared" si="1421"/>
        <v>0</v>
      </c>
      <c r="Q94" s="29">
        <f t="shared" si="1421"/>
        <v>0</v>
      </c>
      <c r="R94" s="23">
        <f t="shared" si="1421"/>
        <v>0</v>
      </c>
      <c r="S94" s="187">
        <f t="shared" ref="S94" si="1422">IF($B91=$B85,S88+IF($F91&lt;&gt;$G91,(T91+$G93-$G92)/$F91,T91/$F91),IF($F91&lt;&gt;P91,(T91+$G93-$G92)/$F91,T91/$F91))</f>
        <v>0</v>
      </c>
      <c r="T94" s="7">
        <f t="shared" ref="T94:T95" si="1423">SUM(U94:AA94)</f>
        <v>0</v>
      </c>
      <c r="U94" s="26">
        <f t="shared" ref="U94:AA94" si="1424">U91</f>
        <v>0</v>
      </c>
      <c r="V94" s="26">
        <f t="shared" si="1424"/>
        <v>0</v>
      </c>
      <c r="W94" s="26">
        <f t="shared" si="1424"/>
        <v>0</v>
      </c>
      <c r="X94" s="26">
        <f t="shared" si="1424"/>
        <v>0</v>
      </c>
      <c r="Y94" s="113">
        <f t="shared" si="1424"/>
        <v>0</v>
      </c>
      <c r="Z94" s="29">
        <f t="shared" si="1424"/>
        <v>0</v>
      </c>
      <c r="AA94" s="23">
        <f t="shared" si="1424"/>
        <v>0</v>
      </c>
      <c r="AB94" s="187">
        <f t="shared" ref="AB94" si="1425">IF($B91=$B85,AB88+IF($F91&lt;&gt;$G91,(AC91+$G93-$G92)/$F91,AC91/$F91),IF($F91&lt;&gt;Y91,(AC91+$G93-$G92)/$F91,AC91/$F91))</f>
        <v>0</v>
      </c>
      <c r="AC94" s="7">
        <f t="shared" ref="AC94:AC95" si="1426">SUM(AD94:AJ94)</f>
        <v>0</v>
      </c>
      <c r="AD94" s="26">
        <f t="shared" ref="AD94:AJ94" si="1427">AD91</f>
        <v>0</v>
      </c>
      <c r="AE94" s="26">
        <f t="shared" si="1427"/>
        <v>0</v>
      </c>
      <c r="AF94" s="26">
        <f t="shared" si="1427"/>
        <v>0</v>
      </c>
      <c r="AG94" s="26">
        <f t="shared" si="1427"/>
        <v>0</v>
      </c>
      <c r="AH94" s="113">
        <f t="shared" si="1427"/>
        <v>0</v>
      </c>
      <c r="AI94" s="29">
        <f t="shared" si="1427"/>
        <v>0</v>
      </c>
      <c r="AJ94" s="23">
        <f t="shared" si="1427"/>
        <v>0</v>
      </c>
      <c r="AK94" s="187">
        <f t="shared" ref="AK94" si="1428">IF($B91=$B85,AK88+IF($F91&lt;&gt;$G91,(AL91+$G93-$G92)/$F91,AL91/$F91),IF($F91&lt;&gt;AH91,(AL91+$G93-$G92)/$F91,AL91/$F91))</f>
        <v>0</v>
      </c>
      <c r="AL94" s="7">
        <f t="shared" ref="AL94:AL95" si="1429">SUM(AM94:AS94)</f>
        <v>0</v>
      </c>
      <c r="AM94" s="26">
        <f t="shared" ref="AM94:AS94" si="1430">AM91</f>
        <v>0</v>
      </c>
      <c r="AN94" s="26">
        <f t="shared" si="1430"/>
        <v>0</v>
      </c>
      <c r="AO94" s="26">
        <f t="shared" si="1430"/>
        <v>0</v>
      </c>
      <c r="AP94" s="26">
        <f t="shared" si="1430"/>
        <v>0</v>
      </c>
      <c r="AQ94" s="113">
        <f t="shared" si="1430"/>
        <v>0</v>
      </c>
      <c r="AR94" s="29">
        <f t="shared" si="1430"/>
        <v>0</v>
      </c>
      <c r="AS94" s="23">
        <f t="shared" si="1430"/>
        <v>0</v>
      </c>
      <c r="AT94" s="187">
        <f t="shared" ref="AT94" si="1431">IF($B91=$B85,AT88+IF($F91&lt;&gt;$G91,(AU91+$G93-$G92)/$F91,AU91/$F91),IF($F91&lt;&gt;AQ91,(AU91+$G93-$G92)/$F91,AU91/$F91))</f>
        <v>0</v>
      </c>
      <c r="AU94" s="7">
        <f t="shared" ref="AU94:AU95" si="1432">SUM(AV94:BB94)</f>
        <v>0</v>
      </c>
      <c r="AV94" s="6">
        <f t="shared" ref="AV94" si="1433">IF(SUM($AM$9:$AS$9)=SUM($AV$9:$BB$9),AV91,IF(AND(SUM($AV$9:$BB$9)&gt;42,SUM($AV$9:$BB$9)&lt;49),AV91,0))</f>
        <v>0</v>
      </c>
      <c r="AW94" s="6">
        <f t="shared" ref="AW94:BB94" si="1434">IF(SUM($AM$9:$AS$9)=SUM($AV$9:$BB$9),AW91,IF(AND(SUM($AV$9:$BB$9)&gt;42,SUM($AV$9:$BB$9)&lt;49),AW91,0))</f>
        <v>0</v>
      </c>
      <c r="AX94" s="6">
        <f t="shared" si="1434"/>
        <v>0</v>
      </c>
      <c r="AY94" s="6">
        <f t="shared" si="1434"/>
        <v>0</v>
      </c>
      <c r="AZ94" s="26">
        <f t="shared" si="1434"/>
        <v>0</v>
      </c>
      <c r="BA94" s="29">
        <f t="shared" si="1434"/>
        <v>0</v>
      </c>
      <c r="BB94" s="23">
        <f t="shared" si="1434"/>
        <v>0</v>
      </c>
    </row>
    <row r="95" spans="1:54" ht="15.75" customHeight="1" x14ac:dyDescent="0.2">
      <c r="A95" s="1">
        <f t="shared" ref="A95:A96" si="1435">A94</f>
        <v>0</v>
      </c>
      <c r="B95" s="313"/>
      <c r="C95" s="314"/>
      <c r="D95" s="314"/>
      <c r="E95" s="314"/>
      <c r="F95" s="31"/>
      <c r="G95" s="183"/>
      <c r="H95" s="123">
        <f t="shared" ref="H95" si="1436">IF($B91=$B85,H89+F95,$F95)</f>
        <v>0</v>
      </c>
      <c r="I95" s="165">
        <f t="shared" si="1375"/>
        <v>0</v>
      </c>
      <c r="J95" s="141">
        <f t="shared" ref="J95" si="1437">IF($H94=0,0,IF($B85=$B91,IF($H96&gt;0,$H96+J89,K91+J89),IF($H96&gt;0,$H96,K91)))</f>
        <v>0</v>
      </c>
      <c r="K95" s="7">
        <f t="shared" si="1420"/>
        <v>0</v>
      </c>
      <c r="L95" s="6"/>
      <c r="M95" s="6"/>
      <c r="N95" s="6"/>
      <c r="O95" s="6"/>
      <c r="P95" s="26"/>
      <c r="Q95" s="29"/>
      <c r="R95" s="23"/>
      <c r="S95" s="141">
        <f t="shared" ref="S95" si="1438">IF($H94=0,0,IF($B85=$B91,IF($H96&gt;0,$H96+S89,T91+S89),IF($H96&gt;0,$H96,T91)))</f>
        <v>0</v>
      </c>
      <c r="T95" s="7">
        <f t="shared" si="1423"/>
        <v>0</v>
      </c>
      <c r="U95" s="6"/>
      <c r="V95" s="6"/>
      <c r="W95" s="6"/>
      <c r="X95" s="6"/>
      <c r="Y95" s="26"/>
      <c r="Z95" s="29"/>
      <c r="AA95" s="23"/>
      <c r="AB95" s="141">
        <f t="shared" ref="AB95" si="1439">IF($H94=0,0,IF($B85=$B91,IF($H96&gt;0,$H96+AB89,AC91+AB89),IF($H96&gt;0,$H96,AC91)))</f>
        <v>0</v>
      </c>
      <c r="AC95" s="7">
        <f t="shared" si="1426"/>
        <v>0</v>
      </c>
      <c r="AD95" s="6"/>
      <c r="AE95" s="6"/>
      <c r="AF95" s="6"/>
      <c r="AG95" s="6"/>
      <c r="AH95" s="26"/>
      <c r="AI95" s="29"/>
      <c r="AJ95" s="23"/>
      <c r="AK95" s="141">
        <f t="shared" ref="AK95" si="1440">IF($H94=0,0,IF($B85=$B91,IF($H96&gt;0,$H96+AK89,AL91+AK89),IF($H96&gt;0,$H96,AL91)))</f>
        <v>0</v>
      </c>
      <c r="AL95" s="7">
        <f t="shared" si="1429"/>
        <v>0</v>
      </c>
      <c r="AM95" s="6"/>
      <c r="AN95" s="6"/>
      <c r="AO95" s="6"/>
      <c r="AP95" s="6"/>
      <c r="AQ95" s="26"/>
      <c r="AR95" s="29"/>
      <c r="AS95" s="23"/>
      <c r="AT95" s="141">
        <f t="shared" ref="AT95" si="1441">IF($H94=0,0,IF($B85=$B91,IF($H96&gt;0,$H96+AT89,AU91+AT89),IF($H96&gt;0,$H96,AU91)))</f>
        <v>0</v>
      </c>
      <c r="AU95" s="7">
        <f t="shared" si="1432"/>
        <v>0</v>
      </c>
      <c r="AV95" s="6"/>
      <c r="AW95" s="6"/>
      <c r="AX95" s="6"/>
      <c r="AY95" s="6"/>
      <c r="AZ95" s="26"/>
      <c r="BA95" s="29"/>
      <c r="BB95" s="23"/>
    </row>
    <row r="96" spans="1:54" ht="18.75" customHeight="1" thickBot="1" x14ac:dyDescent="0.25">
      <c r="A96" s="1">
        <f t="shared" si="1435"/>
        <v>0</v>
      </c>
      <c r="B96" s="323" t="str">
        <f>IF(B91="",Wydruk!$AE$6,IF(J92=0,Wydruk!$AE$7,IF(AND(G92&lt;G93,B91&lt;&gt;$B97),Wydruk!$AE$13,IF(AND($B91=$B85,$B91&lt;&gt;$B97),IF(OR(OR(J96&lt;4,J96&gt;5),OR(S96&lt;4,S96&gt;5),OR(AB96&lt;4,AB96&gt;5),OR(AK96&lt;4,AK96&gt;5),OR(AND(AT96&lt;4,AT96&gt;0),AT96&gt;5)),Wydruk!$AE$8,Wydruk!$AE$9),IF($B91=$B97,IF($F95&lt;&gt;0,Wydruk!$AE$12,Wydruk!$AE$10),IF(OR(OR(J92&lt;4,J92&gt;5),OR(S92&lt;4,S92&gt;5),OR(AB92&lt;4,AB92&gt;5),OR(AK92&lt;4,AK92&gt;5),OR(AND(AT92&lt;4,AT92&gt;0),AT92&gt;5)),Wydruk!$AE$8,Wydruk!$AE$11))))))</f>
        <v>Uzupełnij liczby godzin tygodniowego planu</v>
      </c>
      <c r="C96" s="324"/>
      <c r="D96" s="324"/>
      <c r="E96" s="324"/>
      <c r="F96" s="173">
        <f>marzec!F96</f>
        <v>0</v>
      </c>
      <c r="G96" s="184">
        <f>marzec!G96</f>
        <v>0</v>
      </c>
      <c r="H96" s="191">
        <f t="shared" ref="H96" si="1442">IF(OR($G96=0,$F96=0,$G96="",$F96=""),0,$G96/$F96)</f>
        <v>0</v>
      </c>
      <c r="I96" s="193"/>
      <c r="J96" s="176">
        <f t="shared" ref="J96" si="1443">IF($B85=$B91,IF(L91+L86&gt;0,1,0)+IF(M91+M86&gt;0,1,0)+IF(N91+N86&gt;0,1,0)+IF(O91+O86&gt;0,1,0)+IF(P91+P86&gt;0,1,0)+IF(Q91+Q86&gt;0,1,0)+IF(R91+R86&gt;0,1,0),J92)</f>
        <v>0</v>
      </c>
      <c r="K96" s="133">
        <f t="shared" ref="K96" si="1444">IF(OR($B91=$B97,J96=0,(K92-Q96+O96)&lt;=0),0,(K92-Q96+O96)/J96)</f>
        <v>0</v>
      </c>
      <c r="L96" s="137">
        <f t="shared" ref="L96" si="1445">IF(K96*(7-J93)&lt;=0,0,K96*(7-J93))</f>
        <v>0</v>
      </c>
      <c r="M96" s="311">
        <f t="shared" ref="M96" si="1446">ROUND(IF(OR(K93-K96*(7-J93)+P96&lt;0,$B91=$B97,K96&lt;=0,K93=0),0,IF(K93-K96*(7-J93)+P96&gt;Q96-O96+P96,Q96-O96+P96,K93-K96*(7-J93)+P96)),1)</f>
        <v>0</v>
      </c>
      <c r="N96" s="312"/>
      <c r="O96" s="139">
        <f t="shared" ref="O96" si="1447">IF(OR($B91=$B97,J92=0),0,IF($B91=$B85,J91,$F91))</f>
        <v>0</v>
      </c>
      <c r="P96" s="30">
        <f t="shared" ref="P96" si="1448">IF(OR($B91=$B97,J96=0),0,$G93-$G92)</f>
        <v>0</v>
      </c>
      <c r="Q96" s="134">
        <f t="shared" ref="Q96" si="1449">IF(OR($B91=$B97,J96=0),0,J95)</f>
        <v>0</v>
      </c>
      <c r="R96" s="138">
        <f t="shared" ref="R96" si="1450">IF($B91=$B97,0,K93)</f>
        <v>0</v>
      </c>
      <c r="S96" s="176">
        <f t="shared" ref="S96" si="1451">IF($B85=$B91,IF(U91+U86&gt;0,1,0)+IF(V91+V86&gt;0,1,0)+IF(W91+W86&gt;0,1,0)+IF(X91+X86&gt;0,1,0)+IF(Y91+Y86&gt;0,1,0)+IF(Z91+Z86&gt;0,1,0)+IF(AA91+AA86&gt;0,1,0),S92)</f>
        <v>0</v>
      </c>
      <c r="T96" s="133">
        <f t="shared" ref="T96" si="1452">IF(OR($B91=$B97,S96=0,(T92-Z96+X96)&lt;=0),0,(T92-Z96+X96)/S96)</f>
        <v>0</v>
      </c>
      <c r="U96" s="137">
        <f t="shared" ref="U96" si="1453">IF(T96*(7-S93)&lt;=0,0,T96*(7-S93))</f>
        <v>0</v>
      </c>
      <c r="V96" s="311">
        <f t="shared" ref="V96" si="1454">ROUND(IF(OR(T93-T96*(7-S93)+Y96&lt;0,$B91=$B97,T96&lt;=0,T93=0),0,IF(T93-T96*(7-S93)+Y96&gt;Z96-X96+Y96,Z96-X96+Y96,T93-T96*(7-S93)+Y96)),1)</f>
        <v>0</v>
      </c>
      <c r="W96" s="312"/>
      <c r="X96" s="139">
        <f t="shared" ref="X96" si="1455">IF(OR($B91=$B97,S92=0),0,IF($B91=$B85,S91,$F91))</f>
        <v>0</v>
      </c>
      <c r="Y96" s="30">
        <f t="shared" ref="Y96" si="1456">IF(OR($B91=$B97,S96=0),0,$G93-$G92)</f>
        <v>0</v>
      </c>
      <c r="Z96" s="134">
        <f t="shared" ref="Z96" si="1457">IF(OR($B91=$B97,S96=0),0,S95)</f>
        <v>0</v>
      </c>
      <c r="AA96" s="138">
        <f t="shared" ref="AA96" si="1458">IF($B91=$B97,0,T93)</f>
        <v>0</v>
      </c>
      <c r="AB96" s="176">
        <f t="shared" ref="AB96" si="1459">IF($B85=$B91,IF(AD91+AD86&gt;0,1,0)+IF(AE91+AE86&gt;0,1,0)+IF(AF91+AF86&gt;0,1,0)+IF(AG91+AG86&gt;0,1,0)+IF(AH91+AH86&gt;0,1,0)+IF(AI91+AI86&gt;0,1,0)+IF(AJ91+AJ86&gt;0,1,0),AB92)</f>
        <v>0</v>
      </c>
      <c r="AC96" s="133">
        <f t="shared" ref="AC96" si="1460">IF(OR($B91=$B97,AB96=0,(AC92-AI96+AG96)&lt;=0),0,(AC92-AI96+AG96)/AB96)</f>
        <v>0</v>
      </c>
      <c r="AD96" s="137">
        <f t="shared" ref="AD96" si="1461">IF(AC96*(7-AB93)&lt;=0,0,AC96*(7-AB93))</f>
        <v>0</v>
      </c>
      <c r="AE96" s="311">
        <f t="shared" ref="AE96" si="1462">ROUND(IF(OR(AC93-AC96*(7-AB93)+AH96&lt;0,$B91=$B97,AC96&lt;=0,AC93=0),0,IF(AC93-AC96*(7-AB93)+AH96&gt;AI96-AG96+AH96,AI96-AG96+AH96,AC93-AC96*(7-AB93)+AH96)),1)</f>
        <v>0</v>
      </c>
      <c r="AF96" s="312"/>
      <c r="AG96" s="139">
        <f t="shared" ref="AG96" si="1463">IF(OR($B91=$B97,AB92=0),0,IF($B91=$B85,AB91,$F91))</f>
        <v>0</v>
      </c>
      <c r="AH96" s="30">
        <f t="shared" ref="AH96" si="1464">IF(OR($B91=$B97,AB96=0),0,$G93-$G92)</f>
        <v>0</v>
      </c>
      <c r="AI96" s="134">
        <f t="shared" ref="AI96" si="1465">IF(OR($B91=$B97,AB96=0),0,AB95)</f>
        <v>0</v>
      </c>
      <c r="AJ96" s="138">
        <f t="shared" ref="AJ96" si="1466">IF($B91=$B97,0,AC93)</f>
        <v>0</v>
      </c>
      <c r="AK96" s="176">
        <f t="shared" ref="AK96" si="1467">IF($B85=$B91,IF(AM91+AM86&gt;0,1,0)+IF(AN91+AN86&gt;0,1,0)+IF(AO91+AO86&gt;0,1,0)+IF(AP91+AP86&gt;0,1,0)+IF(AQ91+AQ86&gt;0,1,0)+IF(AR91+AR86&gt;0,1,0)+IF(AS91+AS86&gt;0,1,0),AK92)</f>
        <v>0</v>
      </c>
      <c r="AL96" s="133">
        <f t="shared" ref="AL96" si="1468">IF(OR($B91=$B97,AK96=0,(AL92-AR96+AP96)&lt;=0),0,(AL92-AR96+AP96)/AK96)</f>
        <v>0</v>
      </c>
      <c r="AM96" s="137">
        <f t="shared" ref="AM96" si="1469">IF(AL96*(7-AK93)&lt;=0,0,AL96*(7-AK93))</f>
        <v>0</v>
      </c>
      <c r="AN96" s="311">
        <f t="shared" ref="AN96" si="1470">ROUND(IF(OR(AL93-AL96*(7-AK93)+AQ96&lt;0,$B91=$B97,AL96&lt;=0,AL93=0),0,IF(AL93-AL96*(7-AK93)+AQ96&gt;AR96-AP96+AQ96,AR96-AP96+AQ96,AL93-AL96*(7-AK93)+AQ96)),1)</f>
        <v>0</v>
      </c>
      <c r="AO96" s="312"/>
      <c r="AP96" s="139">
        <f t="shared" ref="AP96" si="1471">IF(OR($B91=$B97,AK92=0),0,IF($B91=$B85,AK91,$F91))</f>
        <v>0</v>
      </c>
      <c r="AQ96" s="30">
        <f t="shared" ref="AQ96" si="1472">IF(OR($B91=$B97,AK96=0),0,$G93-$G92)</f>
        <v>0</v>
      </c>
      <c r="AR96" s="134">
        <f t="shared" ref="AR96" si="1473">IF(OR($B91=$B97,AK96=0),0,AK95)</f>
        <v>0</v>
      </c>
      <c r="AS96" s="138">
        <f t="shared" ref="AS96" si="1474">IF($B91=$B97,0,AL93)</f>
        <v>0</v>
      </c>
      <c r="AT96" s="176">
        <f t="shared" ref="AT96" si="1475">IF($B85=$B91,IF(AV91+AV86&gt;0,1,0)+IF(AW91+AW86&gt;0,1,0)+IF(AX91+AX86&gt;0,1,0)+IF(AY91+AY86&gt;0,1,0)+IF(AZ91+AZ86&gt;0,1,0)+IF(BA91+BA86&gt;0,1,0)+IF(BB91+BB86&gt;0,1,0),AT92)</f>
        <v>0</v>
      </c>
      <c r="AU96" s="133">
        <f t="shared" ref="AU96" si="1476">IF(OR($B91=$B97,AT96=0,(AU92-BA96+AY96)&lt;=0),0,(AU92-BA96+AY96)/AT96)</f>
        <v>0</v>
      </c>
      <c r="AV96" s="137">
        <f t="shared" ref="AV96" si="1477">IF(AU96*(7-AT93)&lt;=0,0,AU96*(7-AT93))</f>
        <v>0</v>
      </c>
      <c r="AW96" s="311">
        <f t="shared" ref="AW96" si="1478">ROUND(IF(OR(AU93-AU96*(7-AT93)+AZ96&lt;0,$B91=$B97,AU96&lt;=0,AU93=0),0,IF(AU93-AU96*(7-AT93)+AZ96&gt;BA96-AY96+AZ96,BA96-AY96+AZ96,AU93-AU96*(7-AT93)+AZ96)),1)</f>
        <v>0</v>
      </c>
      <c r="AX96" s="312"/>
      <c r="AY96" s="139">
        <f t="shared" ref="AY96" si="1479">IF(OR($B91=$B97,AT92=0),0,IF($B91=$B85,AT91,$F91))</f>
        <v>0</v>
      </c>
      <c r="AZ96" s="30">
        <f t="shared" ref="AZ96" si="1480">IF(OR($B91=$B97,AT96=0),0,$G93-$G92)</f>
        <v>0</v>
      </c>
      <c r="BA96" s="134">
        <f t="shared" ref="BA96" si="1481">IF(OR($B91=$B97,AT96=0),0,AT95)</f>
        <v>0</v>
      </c>
      <c r="BB96" s="138">
        <f t="shared" ref="BB96" si="1482">IF($B91=$B97,0,AU93)</f>
        <v>0</v>
      </c>
    </row>
    <row r="97" spans="1:54" ht="15.75" x14ac:dyDescent="0.2">
      <c r="A97" s="1">
        <f t="shared" ref="A97" si="1483">IF(B97="","1. Niewypełnione",B97)</f>
        <v>0</v>
      </c>
      <c r="B97" s="320">
        <f>marzec!B97</f>
        <v>0</v>
      </c>
      <c r="C97" s="321">
        <f>marzec!C97</f>
        <v>0</v>
      </c>
      <c r="D97" s="321">
        <f>marzec!D97</f>
        <v>0</v>
      </c>
      <c r="E97" s="321">
        <f>marzec!E97</f>
        <v>0</v>
      </c>
      <c r="F97" s="177">
        <f>marzec!F97</f>
        <v>18</v>
      </c>
      <c r="G97" s="185">
        <f>marzec!G97</f>
        <v>18</v>
      </c>
      <c r="H97" s="177"/>
      <c r="I97" s="192">
        <f t="shared" ref="I97:I101" si="1484">K97+T97+AC97+AL97+AU97</f>
        <v>0</v>
      </c>
      <c r="J97" s="186">
        <f t="shared" ref="J97" si="1485">IF(OR($B97=$B103,J100=0),0,ROUND((K98+P102)/J100,0))</f>
        <v>0</v>
      </c>
      <c r="K97" s="51">
        <f t="shared" ref="K97:K98" si="1486">SUM(L97:R97)</f>
        <v>0</v>
      </c>
      <c r="L97" s="52">
        <f>marzec!L97</f>
        <v>0</v>
      </c>
      <c r="M97" s="52">
        <f>marzec!M97</f>
        <v>0</v>
      </c>
      <c r="N97" s="52">
        <f>marzec!N97</f>
        <v>0</v>
      </c>
      <c r="O97" s="52">
        <f>marzec!O97</f>
        <v>0</v>
      </c>
      <c r="P97" s="53">
        <f>marzec!P97</f>
        <v>0</v>
      </c>
      <c r="Q97" s="54">
        <f>marzec!Q97</f>
        <v>0</v>
      </c>
      <c r="R97" s="55">
        <f>marzec!R97</f>
        <v>0</v>
      </c>
      <c r="S97" s="188">
        <f t="shared" ref="S97" si="1487">IF(OR($B97=$B103,S100=0),0,ROUND((T98+Y102)/S100,0))</f>
        <v>0</v>
      </c>
      <c r="T97" s="51">
        <f t="shared" ref="T97:T98" si="1488">SUM(U97:AA97)</f>
        <v>0</v>
      </c>
      <c r="U97" s="52">
        <f>marzec!U97</f>
        <v>0</v>
      </c>
      <c r="V97" s="52">
        <f>marzec!V97</f>
        <v>0</v>
      </c>
      <c r="W97" s="52">
        <f>marzec!W97</f>
        <v>0</v>
      </c>
      <c r="X97" s="52">
        <f>marzec!X97</f>
        <v>0</v>
      </c>
      <c r="Y97" s="53">
        <f>marzec!Y97</f>
        <v>0</v>
      </c>
      <c r="Z97" s="54">
        <f>marzec!Z97</f>
        <v>0</v>
      </c>
      <c r="AA97" s="55">
        <f>marzec!AA97</f>
        <v>0</v>
      </c>
      <c r="AB97" s="188">
        <f t="shared" ref="AB97" si="1489">IF(OR($B97=$B103,AB100=0),0,ROUND((AC98+AH102)/AB100,0))</f>
        <v>0</v>
      </c>
      <c r="AC97" s="51">
        <f t="shared" ref="AC97:AC98" si="1490">SUM(AD97:AJ97)</f>
        <v>0</v>
      </c>
      <c r="AD97" s="52">
        <f>marzec!AD97</f>
        <v>0</v>
      </c>
      <c r="AE97" s="52">
        <f>marzec!AE97</f>
        <v>0</v>
      </c>
      <c r="AF97" s="52">
        <f>marzec!AF97</f>
        <v>0</v>
      </c>
      <c r="AG97" s="52">
        <f>marzec!AG97</f>
        <v>0</v>
      </c>
      <c r="AH97" s="53">
        <f>marzec!AH97</f>
        <v>0</v>
      </c>
      <c r="AI97" s="54">
        <f>marzec!AI97</f>
        <v>0</v>
      </c>
      <c r="AJ97" s="55">
        <f>marzec!AJ97</f>
        <v>0</v>
      </c>
      <c r="AK97" s="188">
        <f t="shared" ref="AK97" si="1491">IF(OR($B97=$B103,AK100=0),0,ROUND((AL98+AQ102)/AK100,0))</f>
        <v>0</v>
      </c>
      <c r="AL97" s="51">
        <f t="shared" ref="AL97:AL98" si="1492">SUM(AM97:AS97)</f>
        <v>0</v>
      </c>
      <c r="AM97" s="52">
        <f>marzec!AM97</f>
        <v>0</v>
      </c>
      <c r="AN97" s="52">
        <f>marzec!AN97</f>
        <v>0</v>
      </c>
      <c r="AO97" s="52">
        <f>marzec!AO97</f>
        <v>0</v>
      </c>
      <c r="AP97" s="52">
        <f>marzec!AP97</f>
        <v>0</v>
      </c>
      <c r="AQ97" s="53">
        <f>marzec!AQ97</f>
        <v>0</v>
      </c>
      <c r="AR97" s="54">
        <f>marzec!AR97</f>
        <v>0</v>
      </c>
      <c r="AS97" s="55">
        <f>marzec!AS97</f>
        <v>0</v>
      </c>
      <c r="AT97" s="188">
        <f t="shared" ref="AT97" si="1493">IF(OR($B97=$B103,AT100=0),0,ROUND((AU98+AZ102)/AT100,0))</f>
        <v>0</v>
      </c>
      <c r="AU97" s="51">
        <f t="shared" ref="AU97:AU98" si="1494">SUM(AV97:BB97)</f>
        <v>0</v>
      </c>
      <c r="AV97" s="52">
        <f t="shared" ref="AV97" si="1495">IF(SUM($AM$9:$AS$9)=SUM($AV$9:$BB$9),AM97,IF(AND(SUM($AV$9:$BB$9)&gt;42,SUM($AV$9:$BB$9)&lt;49),AM97,0))</f>
        <v>0</v>
      </c>
      <c r="AW97" s="52">
        <f t="shared" ref="AW97" si="1496">IF(SUM($AM$9:$AS$9)=SUM($AV$9:$BB$9),AN97,IF(AND(SUM($AV$9:$BB$9)&gt;42,SUM($AV$9:$BB$9)&lt;49),AN97,0))</f>
        <v>0</v>
      </c>
      <c r="AX97" s="52">
        <f t="shared" ref="AX97" si="1497">IF(SUM($AM$9:$AS$9)=SUM($AV$9:$BB$9),AO97,IF(AND(SUM($AV$9:$BB$9)&gt;42,SUM($AV$9:$BB$9)&lt;49),AO97,0))</f>
        <v>0</v>
      </c>
      <c r="AY97" s="52">
        <f t="shared" ref="AY97" si="1498">IF(SUM($AM$9:$AS$9)=SUM($AV$9:$BB$9),AP97,IF(AND(SUM($AV$9:$BB$9)&gt;42,SUM($AV$9:$BB$9)&lt;49),AP97,0))</f>
        <v>0</v>
      </c>
      <c r="AZ97" s="53">
        <f t="shared" ref="AZ97" si="1499">IF(SUM($AM$9:$AS$9)=SUM($AV$9:$BB$9),AQ97,IF(AND(SUM($AV$9:$BB$9)&gt;42,SUM($AV$9:$BB$9)&lt;49),AQ97,0))</f>
        <v>0</v>
      </c>
      <c r="BA97" s="54">
        <f t="shared" ref="BA97" si="1500">IF(SUM($AM$9:$AS$9)=SUM($AV$9:$BB$9),AR97,IF(AND(SUM($AV$9:$BB$9)&gt;42,SUM($AV$9:$BB$9)&lt;49),AR97,0))</f>
        <v>0</v>
      </c>
      <c r="BB97" s="55">
        <f t="shared" ref="BB97" si="1501">IF(SUM($AM$9:$AS$9)=SUM($AV$9:$BB$9),AS97,IF(AND(SUM($AV$9:$BB$9)&gt;42,SUM($AV$9:$BB$9)&lt;49),AS97,0))</f>
        <v>0</v>
      </c>
    </row>
    <row r="98" spans="1:54" ht="12.75" hidden="1" customHeight="1" x14ac:dyDescent="0.2">
      <c r="B98" s="93"/>
      <c r="C98" s="94"/>
      <c r="D98" s="95"/>
      <c r="E98" s="115"/>
      <c r="F98" s="140" t="b">
        <f t="shared" ref="F98" si="1502">IF($B91=$B97,OR(F92,G97&lt;F97),G97&lt;F97)</f>
        <v>0</v>
      </c>
      <c r="G98" s="189">
        <f t="shared" ref="G98" si="1503">IF(AND($B91=$B97,$B91&lt;&gt;"",$B91&lt;&gt;0),G97+G92,G97)</f>
        <v>18</v>
      </c>
      <c r="H98" s="120"/>
      <c r="I98" s="165">
        <f t="shared" si="1484"/>
        <v>0</v>
      </c>
      <c r="J98" s="194">
        <f t="shared" ref="J98" si="1504">7-COUNTIF(L97:R97,0)-COUNTIF(L97:R97,"")</f>
        <v>0</v>
      </c>
      <c r="K98" s="22">
        <f t="shared" si="1486"/>
        <v>0</v>
      </c>
      <c r="L98" s="35">
        <f t="shared" ref="L98:R98" si="1505">IF($B91=$B97,L97+L92,L97)</f>
        <v>0</v>
      </c>
      <c r="M98" s="35">
        <f t="shared" si="1505"/>
        <v>0</v>
      </c>
      <c r="N98" s="35">
        <f t="shared" si="1505"/>
        <v>0</v>
      </c>
      <c r="O98" s="35">
        <f t="shared" si="1505"/>
        <v>0</v>
      </c>
      <c r="P98" s="36">
        <f t="shared" si="1505"/>
        <v>0</v>
      </c>
      <c r="Q98" s="37">
        <f t="shared" si="1505"/>
        <v>0</v>
      </c>
      <c r="R98" s="38">
        <f t="shared" si="1505"/>
        <v>0</v>
      </c>
      <c r="S98" s="194">
        <f t="shared" ref="S98" si="1506">7-COUNTIF(U97:AA97,0)-COUNTIF(U97:AA97,"")</f>
        <v>0</v>
      </c>
      <c r="T98" s="22">
        <f t="shared" si="1488"/>
        <v>0</v>
      </c>
      <c r="U98" s="35">
        <f t="shared" ref="U98:AA98" si="1507">IF($B91=$B97,U97+U92,U97)</f>
        <v>0</v>
      </c>
      <c r="V98" s="35">
        <f t="shared" si="1507"/>
        <v>0</v>
      </c>
      <c r="W98" s="35">
        <f t="shared" si="1507"/>
        <v>0</v>
      </c>
      <c r="X98" s="35">
        <f t="shared" si="1507"/>
        <v>0</v>
      </c>
      <c r="Y98" s="36">
        <f t="shared" si="1507"/>
        <v>0</v>
      </c>
      <c r="Z98" s="37">
        <f t="shared" si="1507"/>
        <v>0</v>
      </c>
      <c r="AA98" s="38">
        <f t="shared" si="1507"/>
        <v>0</v>
      </c>
      <c r="AB98" s="194">
        <f t="shared" ref="AB98" si="1508">7-COUNTIF(AD97:AJ97,0)-COUNTIF(AD97:AJ97,"")</f>
        <v>0</v>
      </c>
      <c r="AC98" s="22">
        <f t="shared" si="1490"/>
        <v>0</v>
      </c>
      <c r="AD98" s="35">
        <f t="shared" ref="AD98:AJ98" si="1509">IF($B91=$B97,AD97+AD92,AD97)</f>
        <v>0</v>
      </c>
      <c r="AE98" s="35">
        <f t="shared" si="1509"/>
        <v>0</v>
      </c>
      <c r="AF98" s="35">
        <f t="shared" si="1509"/>
        <v>0</v>
      </c>
      <c r="AG98" s="35">
        <f t="shared" si="1509"/>
        <v>0</v>
      </c>
      <c r="AH98" s="36">
        <f t="shared" si="1509"/>
        <v>0</v>
      </c>
      <c r="AI98" s="37">
        <f t="shared" si="1509"/>
        <v>0</v>
      </c>
      <c r="AJ98" s="38">
        <f t="shared" si="1509"/>
        <v>0</v>
      </c>
      <c r="AK98" s="194">
        <f t="shared" ref="AK98" si="1510">7-COUNTIF(AM97:AS97,0)-COUNTIF(AM97:AS97,"")</f>
        <v>0</v>
      </c>
      <c r="AL98" s="22">
        <f t="shared" si="1492"/>
        <v>0</v>
      </c>
      <c r="AM98" s="35">
        <f t="shared" ref="AM98:AS98" si="1511">IF($B91=$B97,AM97+AM92,AM97)</f>
        <v>0</v>
      </c>
      <c r="AN98" s="35">
        <f t="shared" si="1511"/>
        <v>0</v>
      </c>
      <c r="AO98" s="35">
        <f t="shared" si="1511"/>
        <v>0</v>
      </c>
      <c r="AP98" s="35">
        <f t="shared" si="1511"/>
        <v>0</v>
      </c>
      <c r="AQ98" s="36">
        <f t="shared" si="1511"/>
        <v>0</v>
      </c>
      <c r="AR98" s="37">
        <f t="shared" si="1511"/>
        <v>0</v>
      </c>
      <c r="AS98" s="38">
        <f t="shared" si="1511"/>
        <v>0</v>
      </c>
      <c r="AT98" s="194">
        <f t="shared" ref="AT98" si="1512">7-COUNTIF(AV97:BB97,0)-COUNTIF(AV97:BB97,"")</f>
        <v>0</v>
      </c>
      <c r="AU98" s="22">
        <f t="shared" si="1494"/>
        <v>0</v>
      </c>
      <c r="AV98" s="35">
        <f t="shared" ref="AV98:BB98" si="1513">IF($B91=$B97,AV97+AV92,AV97)</f>
        <v>0</v>
      </c>
      <c r="AW98" s="35">
        <f t="shared" si="1513"/>
        <v>0</v>
      </c>
      <c r="AX98" s="35">
        <f t="shared" si="1513"/>
        <v>0</v>
      </c>
      <c r="AY98" s="35">
        <f t="shared" si="1513"/>
        <v>0</v>
      </c>
      <c r="AZ98" s="36">
        <f t="shared" si="1513"/>
        <v>0</v>
      </c>
      <c r="BA98" s="37">
        <f t="shared" si="1513"/>
        <v>0</v>
      </c>
      <c r="BB98" s="38">
        <f t="shared" si="1513"/>
        <v>0</v>
      </c>
    </row>
    <row r="99" spans="1:54" ht="15" hidden="1" customHeight="1" x14ac:dyDescent="0.2">
      <c r="B99" s="116"/>
      <c r="C99" s="117"/>
      <c r="D99" s="118"/>
      <c r="E99" s="119"/>
      <c r="F99" s="92"/>
      <c r="G99" s="190">
        <f t="shared" ref="G99" si="1514">IF(AND($B91=$B97,$B91&lt;&gt;"",$B91&lt;&gt;0),F97+G93,F97)</f>
        <v>18</v>
      </c>
      <c r="H99" s="121"/>
      <c r="I99" s="165">
        <f t="shared" si="1484"/>
        <v>0</v>
      </c>
      <c r="J99" s="195">
        <f t="shared" ref="J99" si="1515">IF($B97=$B91,COUNTIF(L99:R99,0),COUNTIF(L100:R100,0)+COUNTIF(L100:R100,""))</f>
        <v>7</v>
      </c>
      <c r="K99" s="39">
        <f t="shared" ref="K99:R99" si="1516">IF($B91=$B97,K100+K93,K100)</f>
        <v>0</v>
      </c>
      <c r="L99" s="40">
        <f t="shared" si="1516"/>
        <v>0</v>
      </c>
      <c r="M99" s="40">
        <f t="shared" si="1516"/>
        <v>0</v>
      </c>
      <c r="N99" s="40">
        <f t="shared" si="1516"/>
        <v>0</v>
      </c>
      <c r="O99" s="40">
        <f t="shared" si="1516"/>
        <v>0</v>
      </c>
      <c r="P99" s="41">
        <f t="shared" si="1516"/>
        <v>0</v>
      </c>
      <c r="Q99" s="42">
        <f t="shared" si="1516"/>
        <v>0</v>
      </c>
      <c r="R99" s="43">
        <f t="shared" si="1516"/>
        <v>0</v>
      </c>
      <c r="S99" s="195">
        <f t="shared" ref="S99" si="1517">IF($B97=$B91,COUNTIF(U99:AA99,0),COUNTIF(U100:AA100,0)+COUNTIF(U100:AA100,""))</f>
        <v>7</v>
      </c>
      <c r="T99" s="39">
        <f t="shared" ref="T99:AA99" si="1518">IF($B91=$B97,T100+T93,T100)</f>
        <v>0</v>
      </c>
      <c r="U99" s="40">
        <f t="shared" si="1518"/>
        <v>0</v>
      </c>
      <c r="V99" s="40">
        <f t="shared" si="1518"/>
        <v>0</v>
      </c>
      <c r="W99" s="40">
        <f t="shared" si="1518"/>
        <v>0</v>
      </c>
      <c r="X99" s="40">
        <f t="shared" si="1518"/>
        <v>0</v>
      </c>
      <c r="Y99" s="41">
        <f t="shared" si="1518"/>
        <v>0</v>
      </c>
      <c r="Z99" s="42">
        <f t="shared" si="1518"/>
        <v>0</v>
      </c>
      <c r="AA99" s="43">
        <f t="shared" si="1518"/>
        <v>0</v>
      </c>
      <c r="AB99" s="195">
        <f t="shared" ref="AB99" si="1519">IF($B97=$B91,COUNTIF(AD99:AJ99,0),COUNTIF(AD100:AJ100,0)+COUNTIF(AD100:AJ100,""))</f>
        <v>7</v>
      </c>
      <c r="AC99" s="39">
        <f t="shared" ref="AC99:AJ99" si="1520">IF($B91=$B97,AC100+AC93,AC100)</f>
        <v>0</v>
      </c>
      <c r="AD99" s="40">
        <f t="shared" si="1520"/>
        <v>0</v>
      </c>
      <c r="AE99" s="40">
        <f t="shared" si="1520"/>
        <v>0</v>
      </c>
      <c r="AF99" s="40">
        <f t="shared" si="1520"/>
        <v>0</v>
      </c>
      <c r="AG99" s="40">
        <f t="shared" si="1520"/>
        <v>0</v>
      </c>
      <c r="AH99" s="41">
        <f t="shared" si="1520"/>
        <v>0</v>
      </c>
      <c r="AI99" s="42">
        <f t="shared" si="1520"/>
        <v>0</v>
      </c>
      <c r="AJ99" s="43">
        <f t="shared" si="1520"/>
        <v>0</v>
      </c>
      <c r="AK99" s="195">
        <f t="shared" ref="AK99" si="1521">IF($B97=$B91,COUNTIF(AM99:AS99,0),COUNTIF(AM100:AS100,0)+COUNTIF(AM100:AS100,""))</f>
        <v>7</v>
      </c>
      <c r="AL99" s="39">
        <f t="shared" ref="AL99:AS99" si="1522">IF($B91=$B97,AL100+AL93,AL100)</f>
        <v>0</v>
      </c>
      <c r="AM99" s="40">
        <f t="shared" si="1522"/>
        <v>0</v>
      </c>
      <c r="AN99" s="40">
        <f t="shared" si="1522"/>
        <v>0</v>
      </c>
      <c r="AO99" s="40">
        <f t="shared" si="1522"/>
        <v>0</v>
      </c>
      <c r="AP99" s="40">
        <f t="shared" si="1522"/>
        <v>0</v>
      </c>
      <c r="AQ99" s="41">
        <f t="shared" si="1522"/>
        <v>0</v>
      </c>
      <c r="AR99" s="42">
        <f t="shared" si="1522"/>
        <v>0</v>
      </c>
      <c r="AS99" s="43">
        <f t="shared" si="1522"/>
        <v>0</v>
      </c>
      <c r="AT99" s="195">
        <f t="shared" ref="AT99" si="1523">IF($B97=$B91,COUNTIF(AV99:BB99,0),COUNTIF(AV100:BB100,0)+COUNTIF(AV100:BB100,""))</f>
        <v>7</v>
      </c>
      <c r="AU99" s="39">
        <f t="shared" ref="AU99:BB99" si="1524">IF($B91=$B97,AU100+AU93,AU100)</f>
        <v>0</v>
      </c>
      <c r="AV99" s="40">
        <f t="shared" si="1524"/>
        <v>0</v>
      </c>
      <c r="AW99" s="40">
        <f t="shared" si="1524"/>
        <v>0</v>
      </c>
      <c r="AX99" s="40">
        <f t="shared" si="1524"/>
        <v>0</v>
      </c>
      <c r="AY99" s="40">
        <f t="shared" si="1524"/>
        <v>0</v>
      </c>
      <c r="AZ99" s="41">
        <f t="shared" si="1524"/>
        <v>0</v>
      </c>
      <c r="BA99" s="42">
        <f t="shared" si="1524"/>
        <v>0</v>
      </c>
      <c r="BB99" s="43">
        <f t="shared" si="1524"/>
        <v>0</v>
      </c>
    </row>
    <row r="100" spans="1:54" ht="15.75" customHeight="1" x14ac:dyDescent="0.2">
      <c r="A100" s="1">
        <f t="shared" ref="A100" si="1525">A97</f>
        <v>0</v>
      </c>
      <c r="B100" s="313">
        <f t="shared" ref="B100" si="1526">B94+1</f>
        <v>14</v>
      </c>
      <c r="C100" s="314"/>
      <c r="D100" s="314"/>
      <c r="E100" s="314"/>
      <c r="F100" s="31"/>
      <c r="G100" s="183"/>
      <c r="H100" s="122">
        <f t="shared" ref="H100" si="1527">5-COUNTIF(AU97,0)-COUNTIF(AL97,0)-COUNTIF(AC97,0)-COUNTIF(T97,0)-COUNTIF(K97,0)</f>
        <v>0</v>
      </c>
      <c r="I100" s="165">
        <f t="shared" si="1484"/>
        <v>0</v>
      </c>
      <c r="J100" s="187">
        <f t="shared" ref="J100" si="1528">IF($B97=$B91,J94+IF($F97&lt;&gt;$G97,(K97+$G99-$G98)/$F97,K97/$F97),IF($F97&lt;&gt;G97,(K97+$G99-$G98)/$F97,K97/$F97))</f>
        <v>0</v>
      </c>
      <c r="K100" s="7">
        <f t="shared" ref="K100:K101" si="1529">SUM(L100:R100)</f>
        <v>0</v>
      </c>
      <c r="L100" s="26">
        <f t="shared" ref="L100:R100" si="1530">L97</f>
        <v>0</v>
      </c>
      <c r="M100" s="26">
        <f t="shared" si="1530"/>
        <v>0</v>
      </c>
      <c r="N100" s="26">
        <f t="shared" si="1530"/>
        <v>0</v>
      </c>
      <c r="O100" s="26">
        <f t="shared" si="1530"/>
        <v>0</v>
      </c>
      <c r="P100" s="26">
        <f t="shared" si="1530"/>
        <v>0</v>
      </c>
      <c r="Q100" s="29">
        <f t="shared" si="1530"/>
        <v>0</v>
      </c>
      <c r="R100" s="23">
        <f t="shared" si="1530"/>
        <v>0</v>
      </c>
      <c r="S100" s="187">
        <f t="shared" ref="S100" si="1531">IF($B97=$B91,S94+IF($F97&lt;&gt;$G97,(T97+$G99-$G98)/$F97,T97/$F97),IF($F97&lt;&gt;P97,(T97+$G99-$G98)/$F97,T97/$F97))</f>
        <v>0</v>
      </c>
      <c r="T100" s="7">
        <f t="shared" ref="T100:T101" si="1532">SUM(U100:AA100)</f>
        <v>0</v>
      </c>
      <c r="U100" s="26">
        <f t="shared" ref="U100:AA100" si="1533">U97</f>
        <v>0</v>
      </c>
      <c r="V100" s="26">
        <f t="shared" si="1533"/>
        <v>0</v>
      </c>
      <c r="W100" s="26">
        <f t="shared" si="1533"/>
        <v>0</v>
      </c>
      <c r="X100" s="26">
        <f t="shared" si="1533"/>
        <v>0</v>
      </c>
      <c r="Y100" s="113">
        <f t="shared" si="1533"/>
        <v>0</v>
      </c>
      <c r="Z100" s="29">
        <f t="shared" si="1533"/>
        <v>0</v>
      </c>
      <c r="AA100" s="23">
        <f t="shared" si="1533"/>
        <v>0</v>
      </c>
      <c r="AB100" s="187">
        <f t="shared" ref="AB100" si="1534">IF($B97=$B91,AB94+IF($F97&lt;&gt;$G97,(AC97+$G99-$G98)/$F97,AC97/$F97),IF($F97&lt;&gt;Y97,(AC97+$G99-$G98)/$F97,AC97/$F97))</f>
        <v>0</v>
      </c>
      <c r="AC100" s="7">
        <f t="shared" ref="AC100:AC101" si="1535">SUM(AD100:AJ100)</f>
        <v>0</v>
      </c>
      <c r="AD100" s="26">
        <f t="shared" ref="AD100:AJ100" si="1536">AD97</f>
        <v>0</v>
      </c>
      <c r="AE100" s="26">
        <f t="shared" si="1536"/>
        <v>0</v>
      </c>
      <c r="AF100" s="26">
        <f t="shared" si="1536"/>
        <v>0</v>
      </c>
      <c r="AG100" s="26">
        <f t="shared" si="1536"/>
        <v>0</v>
      </c>
      <c r="AH100" s="113">
        <f t="shared" si="1536"/>
        <v>0</v>
      </c>
      <c r="AI100" s="29">
        <f t="shared" si="1536"/>
        <v>0</v>
      </c>
      <c r="AJ100" s="23">
        <f t="shared" si="1536"/>
        <v>0</v>
      </c>
      <c r="AK100" s="187">
        <f t="shared" ref="AK100" si="1537">IF($B97=$B91,AK94+IF($F97&lt;&gt;$G97,(AL97+$G99-$G98)/$F97,AL97/$F97),IF($F97&lt;&gt;AH97,(AL97+$G99-$G98)/$F97,AL97/$F97))</f>
        <v>0</v>
      </c>
      <c r="AL100" s="7">
        <f t="shared" ref="AL100:AL101" si="1538">SUM(AM100:AS100)</f>
        <v>0</v>
      </c>
      <c r="AM100" s="26">
        <f t="shared" ref="AM100:AS100" si="1539">AM97</f>
        <v>0</v>
      </c>
      <c r="AN100" s="26">
        <f t="shared" si="1539"/>
        <v>0</v>
      </c>
      <c r="AO100" s="26">
        <f t="shared" si="1539"/>
        <v>0</v>
      </c>
      <c r="AP100" s="26">
        <f t="shared" si="1539"/>
        <v>0</v>
      </c>
      <c r="AQ100" s="113">
        <f t="shared" si="1539"/>
        <v>0</v>
      </c>
      <c r="AR100" s="29">
        <f t="shared" si="1539"/>
        <v>0</v>
      </c>
      <c r="AS100" s="23">
        <f t="shared" si="1539"/>
        <v>0</v>
      </c>
      <c r="AT100" s="187">
        <f t="shared" ref="AT100" si="1540">IF($B97=$B91,AT94+IF($F97&lt;&gt;$G97,(AU97+$G99-$G98)/$F97,AU97/$F97),IF($F97&lt;&gt;AQ97,(AU97+$G99-$G98)/$F97,AU97/$F97))</f>
        <v>0</v>
      </c>
      <c r="AU100" s="7">
        <f t="shared" ref="AU100:AU101" si="1541">SUM(AV100:BB100)</f>
        <v>0</v>
      </c>
      <c r="AV100" s="6">
        <f t="shared" ref="AV100" si="1542">IF(SUM($AM$9:$AS$9)=SUM($AV$9:$BB$9),AV97,IF(AND(SUM($AV$9:$BB$9)&gt;42,SUM($AV$9:$BB$9)&lt;49),AV97,0))</f>
        <v>0</v>
      </c>
      <c r="AW100" s="6">
        <f t="shared" ref="AW100:BB100" si="1543">IF(SUM($AM$9:$AS$9)=SUM($AV$9:$BB$9),AW97,IF(AND(SUM($AV$9:$BB$9)&gt;42,SUM($AV$9:$BB$9)&lt;49),AW97,0))</f>
        <v>0</v>
      </c>
      <c r="AX100" s="6">
        <f t="shared" si="1543"/>
        <v>0</v>
      </c>
      <c r="AY100" s="6">
        <f t="shared" si="1543"/>
        <v>0</v>
      </c>
      <c r="AZ100" s="26">
        <f t="shared" si="1543"/>
        <v>0</v>
      </c>
      <c r="BA100" s="29">
        <f t="shared" si="1543"/>
        <v>0</v>
      </c>
      <c r="BB100" s="23">
        <f t="shared" si="1543"/>
        <v>0</v>
      </c>
    </row>
    <row r="101" spans="1:54" ht="15.75" customHeight="1" x14ac:dyDescent="0.2">
      <c r="A101" s="1">
        <f t="shared" ref="A101:A102" si="1544">A100</f>
        <v>0</v>
      </c>
      <c r="B101" s="313"/>
      <c r="C101" s="314"/>
      <c r="D101" s="314"/>
      <c r="E101" s="314"/>
      <c r="F101" s="31"/>
      <c r="G101" s="183"/>
      <c r="H101" s="123">
        <f t="shared" ref="H101" si="1545">IF($B97=$B91,H95+F101,$F101)</f>
        <v>0</v>
      </c>
      <c r="I101" s="165">
        <f t="shared" si="1484"/>
        <v>0</v>
      </c>
      <c r="J101" s="141">
        <f t="shared" ref="J101" si="1546">IF($H100=0,0,IF($B91=$B97,IF($H102&gt;0,$H102+J95,K97+J95),IF($H102&gt;0,$H102,K97)))</f>
        <v>0</v>
      </c>
      <c r="K101" s="7">
        <f t="shared" si="1529"/>
        <v>0</v>
      </c>
      <c r="L101" s="6"/>
      <c r="M101" s="6"/>
      <c r="N101" s="6"/>
      <c r="O101" s="6"/>
      <c r="P101" s="26"/>
      <c r="Q101" s="29"/>
      <c r="R101" s="23"/>
      <c r="S101" s="141">
        <f t="shared" ref="S101" si="1547">IF($H100=0,0,IF($B91=$B97,IF($H102&gt;0,$H102+S95,T97+S95),IF($H102&gt;0,$H102,T97)))</f>
        <v>0</v>
      </c>
      <c r="T101" s="7">
        <f t="shared" si="1532"/>
        <v>0</v>
      </c>
      <c r="U101" s="6"/>
      <c r="V101" s="6"/>
      <c r="W101" s="6"/>
      <c r="X101" s="6"/>
      <c r="Y101" s="26"/>
      <c r="Z101" s="29"/>
      <c r="AA101" s="23"/>
      <c r="AB101" s="141">
        <f t="shared" ref="AB101" si="1548">IF($H100=0,0,IF($B91=$B97,IF($H102&gt;0,$H102+AB95,AC97+AB95),IF($H102&gt;0,$H102,AC97)))</f>
        <v>0</v>
      </c>
      <c r="AC101" s="7">
        <f t="shared" si="1535"/>
        <v>0</v>
      </c>
      <c r="AD101" s="6"/>
      <c r="AE101" s="6"/>
      <c r="AF101" s="6"/>
      <c r="AG101" s="6"/>
      <c r="AH101" s="26"/>
      <c r="AI101" s="29"/>
      <c r="AJ101" s="23"/>
      <c r="AK101" s="141">
        <f t="shared" ref="AK101" si="1549">IF($H100=0,0,IF($B91=$B97,IF($H102&gt;0,$H102+AK95,AL97+AK95),IF($H102&gt;0,$H102,AL97)))</f>
        <v>0</v>
      </c>
      <c r="AL101" s="7">
        <f t="shared" si="1538"/>
        <v>0</v>
      </c>
      <c r="AM101" s="6"/>
      <c r="AN101" s="6"/>
      <c r="AO101" s="6"/>
      <c r="AP101" s="6"/>
      <c r="AQ101" s="26"/>
      <c r="AR101" s="29"/>
      <c r="AS101" s="23"/>
      <c r="AT101" s="141">
        <f t="shared" ref="AT101" si="1550">IF($H100=0,0,IF($B91=$B97,IF($H102&gt;0,$H102+AT95,AU97+AT95),IF($H102&gt;0,$H102,AU97)))</f>
        <v>0</v>
      </c>
      <c r="AU101" s="7">
        <f t="shared" si="1541"/>
        <v>0</v>
      </c>
      <c r="AV101" s="6"/>
      <c r="AW101" s="6"/>
      <c r="AX101" s="6"/>
      <c r="AY101" s="6"/>
      <c r="AZ101" s="26"/>
      <c r="BA101" s="29"/>
      <c r="BB101" s="23"/>
    </row>
    <row r="102" spans="1:54" ht="18.75" customHeight="1" thickBot="1" x14ac:dyDescent="0.25">
      <c r="A102" s="1">
        <f t="shared" si="1544"/>
        <v>0</v>
      </c>
      <c r="B102" s="323" t="str">
        <f>IF(B97="",Wydruk!$AE$6,IF(J98=0,Wydruk!$AE$7,IF(AND(G98&lt;G99,B97&lt;&gt;$B103),Wydruk!$AE$13,IF(AND($B97=$B91,$B97&lt;&gt;$B103),IF(OR(OR(J102&lt;4,J102&gt;5),OR(S102&lt;4,S102&gt;5),OR(AB102&lt;4,AB102&gt;5),OR(AK102&lt;4,AK102&gt;5),OR(AND(AT102&lt;4,AT102&gt;0),AT102&gt;5)),Wydruk!$AE$8,Wydruk!$AE$9),IF($B97=$B103,IF($F101&lt;&gt;0,Wydruk!$AE$12,Wydruk!$AE$10),IF(OR(OR(J98&lt;4,J98&gt;5),OR(S98&lt;4,S98&gt;5),OR(AB98&lt;4,AB98&gt;5),OR(AK98&lt;4,AK98&gt;5),OR(AND(AT98&lt;4,AT98&gt;0),AT98&gt;5)),Wydruk!$AE$8,Wydruk!$AE$11))))))</f>
        <v>Uzupełnij liczby godzin tygodniowego planu</v>
      </c>
      <c r="C102" s="324"/>
      <c r="D102" s="324"/>
      <c r="E102" s="324"/>
      <c r="F102" s="173">
        <f>marzec!F102</f>
        <v>0</v>
      </c>
      <c r="G102" s="184">
        <f>marzec!G102</f>
        <v>0</v>
      </c>
      <c r="H102" s="191">
        <f t="shared" ref="H102" si="1551">IF(OR($G102=0,$F102=0,$G102="",$F102=""),0,$G102/$F102)</f>
        <v>0</v>
      </c>
      <c r="I102" s="193"/>
      <c r="J102" s="176">
        <f t="shared" ref="J102" si="1552">IF($B91=$B97,IF(L97+L92&gt;0,1,0)+IF(M97+M92&gt;0,1,0)+IF(N97+N92&gt;0,1,0)+IF(O97+O92&gt;0,1,0)+IF(P97+P92&gt;0,1,0)+IF(Q97+Q92&gt;0,1,0)+IF(R97+R92&gt;0,1,0),J98)</f>
        <v>0</v>
      </c>
      <c r="K102" s="133">
        <f t="shared" ref="K102" si="1553">IF(OR($B97=$B103,J102=0,(K98-Q102+O102)&lt;=0),0,(K98-Q102+O102)/J102)</f>
        <v>0</v>
      </c>
      <c r="L102" s="137">
        <f t="shared" ref="L102" si="1554">IF(K102*(7-J99)&lt;=0,0,K102*(7-J99))</f>
        <v>0</v>
      </c>
      <c r="M102" s="311">
        <f t="shared" ref="M102" si="1555">ROUND(IF(OR(K99-K102*(7-J99)+P102&lt;0,$B97=$B103,K102&lt;=0,K99=0),0,IF(K99-K102*(7-J99)+P102&gt;Q102-O102+P102,Q102-O102+P102,K99-K102*(7-J99)+P102)),1)</f>
        <v>0</v>
      </c>
      <c r="N102" s="312"/>
      <c r="O102" s="139">
        <f t="shared" ref="O102" si="1556">IF(OR($B97=$B103,J98=0),0,IF($B97=$B91,J97,$F97))</f>
        <v>0</v>
      </c>
      <c r="P102" s="30">
        <f t="shared" ref="P102" si="1557">IF(OR($B97=$B103,J102=0),0,$G99-$G98)</f>
        <v>0</v>
      </c>
      <c r="Q102" s="134">
        <f t="shared" ref="Q102" si="1558">IF(OR($B97=$B103,J102=0),0,J101)</f>
        <v>0</v>
      </c>
      <c r="R102" s="138">
        <f t="shared" ref="R102" si="1559">IF($B97=$B103,0,K99)</f>
        <v>0</v>
      </c>
      <c r="S102" s="176">
        <f t="shared" ref="S102" si="1560">IF($B91=$B97,IF(U97+U92&gt;0,1,0)+IF(V97+V92&gt;0,1,0)+IF(W97+W92&gt;0,1,0)+IF(X97+X92&gt;0,1,0)+IF(Y97+Y92&gt;0,1,0)+IF(Z97+Z92&gt;0,1,0)+IF(AA97+AA92&gt;0,1,0),S98)</f>
        <v>0</v>
      </c>
      <c r="T102" s="133">
        <f t="shared" ref="T102" si="1561">IF(OR($B97=$B103,S102=0,(T98-Z102+X102)&lt;=0),0,(T98-Z102+X102)/S102)</f>
        <v>0</v>
      </c>
      <c r="U102" s="137">
        <f t="shared" ref="U102" si="1562">IF(T102*(7-S99)&lt;=0,0,T102*(7-S99))</f>
        <v>0</v>
      </c>
      <c r="V102" s="311">
        <f t="shared" ref="V102" si="1563">ROUND(IF(OR(T99-T102*(7-S99)+Y102&lt;0,$B97=$B103,T102&lt;=0,T99=0),0,IF(T99-T102*(7-S99)+Y102&gt;Z102-X102+Y102,Z102-X102+Y102,T99-T102*(7-S99)+Y102)),1)</f>
        <v>0</v>
      </c>
      <c r="W102" s="312"/>
      <c r="X102" s="139">
        <f t="shared" ref="X102" si="1564">IF(OR($B97=$B103,S98=0),0,IF($B97=$B91,S97,$F97))</f>
        <v>0</v>
      </c>
      <c r="Y102" s="30">
        <f t="shared" ref="Y102" si="1565">IF(OR($B97=$B103,S102=0),0,$G99-$G98)</f>
        <v>0</v>
      </c>
      <c r="Z102" s="134">
        <f t="shared" ref="Z102" si="1566">IF(OR($B97=$B103,S102=0),0,S101)</f>
        <v>0</v>
      </c>
      <c r="AA102" s="138">
        <f t="shared" ref="AA102" si="1567">IF($B97=$B103,0,T99)</f>
        <v>0</v>
      </c>
      <c r="AB102" s="176">
        <f t="shared" ref="AB102" si="1568">IF($B91=$B97,IF(AD97+AD92&gt;0,1,0)+IF(AE97+AE92&gt;0,1,0)+IF(AF97+AF92&gt;0,1,0)+IF(AG97+AG92&gt;0,1,0)+IF(AH97+AH92&gt;0,1,0)+IF(AI97+AI92&gt;0,1,0)+IF(AJ97+AJ92&gt;0,1,0),AB98)</f>
        <v>0</v>
      </c>
      <c r="AC102" s="133">
        <f t="shared" ref="AC102" si="1569">IF(OR($B97=$B103,AB102=0,(AC98-AI102+AG102)&lt;=0),0,(AC98-AI102+AG102)/AB102)</f>
        <v>0</v>
      </c>
      <c r="AD102" s="137">
        <f t="shared" ref="AD102" si="1570">IF(AC102*(7-AB99)&lt;=0,0,AC102*(7-AB99))</f>
        <v>0</v>
      </c>
      <c r="AE102" s="311">
        <f t="shared" ref="AE102" si="1571">ROUND(IF(OR(AC99-AC102*(7-AB99)+AH102&lt;0,$B97=$B103,AC102&lt;=0,AC99=0),0,IF(AC99-AC102*(7-AB99)+AH102&gt;AI102-AG102+AH102,AI102-AG102+AH102,AC99-AC102*(7-AB99)+AH102)),1)</f>
        <v>0</v>
      </c>
      <c r="AF102" s="312"/>
      <c r="AG102" s="139">
        <f t="shared" ref="AG102" si="1572">IF(OR($B97=$B103,AB98=0),0,IF($B97=$B91,AB97,$F97))</f>
        <v>0</v>
      </c>
      <c r="AH102" s="30">
        <f t="shared" ref="AH102" si="1573">IF(OR($B97=$B103,AB102=0),0,$G99-$G98)</f>
        <v>0</v>
      </c>
      <c r="AI102" s="134">
        <f t="shared" ref="AI102" si="1574">IF(OR($B97=$B103,AB102=0),0,AB101)</f>
        <v>0</v>
      </c>
      <c r="AJ102" s="138">
        <f t="shared" ref="AJ102" si="1575">IF($B97=$B103,0,AC99)</f>
        <v>0</v>
      </c>
      <c r="AK102" s="176">
        <f t="shared" ref="AK102" si="1576">IF($B91=$B97,IF(AM97+AM92&gt;0,1,0)+IF(AN97+AN92&gt;0,1,0)+IF(AO97+AO92&gt;0,1,0)+IF(AP97+AP92&gt;0,1,0)+IF(AQ97+AQ92&gt;0,1,0)+IF(AR97+AR92&gt;0,1,0)+IF(AS97+AS92&gt;0,1,0),AK98)</f>
        <v>0</v>
      </c>
      <c r="AL102" s="133">
        <f t="shared" ref="AL102" si="1577">IF(OR($B97=$B103,AK102=0,(AL98-AR102+AP102)&lt;=0),0,(AL98-AR102+AP102)/AK102)</f>
        <v>0</v>
      </c>
      <c r="AM102" s="137">
        <f t="shared" ref="AM102" si="1578">IF(AL102*(7-AK99)&lt;=0,0,AL102*(7-AK99))</f>
        <v>0</v>
      </c>
      <c r="AN102" s="311">
        <f t="shared" ref="AN102" si="1579">ROUND(IF(OR(AL99-AL102*(7-AK99)+AQ102&lt;0,$B97=$B103,AL102&lt;=0,AL99=0),0,IF(AL99-AL102*(7-AK99)+AQ102&gt;AR102-AP102+AQ102,AR102-AP102+AQ102,AL99-AL102*(7-AK99)+AQ102)),1)</f>
        <v>0</v>
      </c>
      <c r="AO102" s="312"/>
      <c r="AP102" s="139">
        <f t="shared" ref="AP102" si="1580">IF(OR($B97=$B103,AK98=0),0,IF($B97=$B91,AK97,$F97))</f>
        <v>0</v>
      </c>
      <c r="AQ102" s="30">
        <f t="shared" ref="AQ102" si="1581">IF(OR($B97=$B103,AK102=0),0,$G99-$G98)</f>
        <v>0</v>
      </c>
      <c r="AR102" s="134">
        <f t="shared" ref="AR102" si="1582">IF(OR($B97=$B103,AK102=0),0,AK101)</f>
        <v>0</v>
      </c>
      <c r="AS102" s="138">
        <f t="shared" ref="AS102" si="1583">IF($B97=$B103,0,AL99)</f>
        <v>0</v>
      </c>
      <c r="AT102" s="176">
        <f t="shared" ref="AT102" si="1584">IF($B91=$B97,IF(AV97+AV92&gt;0,1,0)+IF(AW97+AW92&gt;0,1,0)+IF(AX97+AX92&gt;0,1,0)+IF(AY97+AY92&gt;0,1,0)+IF(AZ97+AZ92&gt;0,1,0)+IF(BA97+BA92&gt;0,1,0)+IF(BB97+BB92&gt;0,1,0),AT98)</f>
        <v>0</v>
      </c>
      <c r="AU102" s="133">
        <f t="shared" ref="AU102" si="1585">IF(OR($B97=$B103,AT102=0,(AU98-BA102+AY102)&lt;=0),0,(AU98-BA102+AY102)/AT102)</f>
        <v>0</v>
      </c>
      <c r="AV102" s="137">
        <f t="shared" ref="AV102" si="1586">IF(AU102*(7-AT99)&lt;=0,0,AU102*(7-AT99))</f>
        <v>0</v>
      </c>
      <c r="AW102" s="311">
        <f t="shared" ref="AW102" si="1587">ROUND(IF(OR(AU99-AU102*(7-AT99)+AZ102&lt;0,$B97=$B103,AU102&lt;=0,AU99=0),0,IF(AU99-AU102*(7-AT99)+AZ102&gt;BA102-AY102+AZ102,BA102-AY102+AZ102,AU99-AU102*(7-AT99)+AZ102)),1)</f>
        <v>0</v>
      </c>
      <c r="AX102" s="312"/>
      <c r="AY102" s="139">
        <f t="shared" ref="AY102" si="1588">IF(OR($B97=$B103,AT98=0),0,IF($B97=$B91,AT97,$F97))</f>
        <v>0</v>
      </c>
      <c r="AZ102" s="30">
        <f t="shared" ref="AZ102" si="1589">IF(OR($B97=$B103,AT102=0),0,$G99-$G98)</f>
        <v>0</v>
      </c>
      <c r="BA102" s="134">
        <f t="shared" ref="BA102" si="1590">IF(OR($B97=$B103,AT102=0),0,AT101)</f>
        <v>0</v>
      </c>
      <c r="BB102" s="138">
        <f t="shared" ref="BB102" si="1591">IF($B97=$B103,0,AU99)</f>
        <v>0</v>
      </c>
    </row>
    <row r="103" spans="1:54" ht="15.75" x14ac:dyDescent="0.2">
      <c r="A103" s="1">
        <f t="shared" ref="A103" si="1592">IF(B103="","1. Niewypełnione",B103)</f>
        <v>0</v>
      </c>
      <c r="B103" s="320">
        <f>marzec!B103</f>
        <v>0</v>
      </c>
      <c r="C103" s="321">
        <f>marzec!C103</f>
        <v>0</v>
      </c>
      <c r="D103" s="321">
        <f>marzec!D103</f>
        <v>0</v>
      </c>
      <c r="E103" s="321">
        <f>marzec!E103</f>
        <v>0</v>
      </c>
      <c r="F103" s="177">
        <f>marzec!F103</f>
        <v>18</v>
      </c>
      <c r="G103" s="185">
        <f>marzec!G103</f>
        <v>18</v>
      </c>
      <c r="H103" s="177"/>
      <c r="I103" s="192">
        <f t="shared" ref="I103:I107" si="1593">K103+T103+AC103+AL103+AU103</f>
        <v>0</v>
      </c>
      <c r="J103" s="186">
        <f t="shared" ref="J103" si="1594">IF(OR($B103=$B109,J106=0),0,ROUND((K104+P108)/J106,0))</f>
        <v>0</v>
      </c>
      <c r="K103" s="51">
        <f t="shared" ref="K103:K104" si="1595">SUM(L103:R103)</f>
        <v>0</v>
      </c>
      <c r="L103" s="52">
        <f>marzec!L103</f>
        <v>0</v>
      </c>
      <c r="M103" s="52">
        <f>marzec!M103</f>
        <v>0</v>
      </c>
      <c r="N103" s="52">
        <f>marzec!N103</f>
        <v>0</v>
      </c>
      <c r="O103" s="52">
        <f>marzec!O103</f>
        <v>0</v>
      </c>
      <c r="P103" s="53">
        <f>marzec!P103</f>
        <v>0</v>
      </c>
      <c r="Q103" s="54">
        <f>marzec!Q103</f>
        <v>0</v>
      </c>
      <c r="R103" s="55">
        <f>marzec!R103</f>
        <v>0</v>
      </c>
      <c r="S103" s="188">
        <f t="shared" ref="S103" si="1596">IF(OR($B103=$B109,S106=0),0,ROUND((T104+Y108)/S106,0))</f>
        <v>0</v>
      </c>
      <c r="T103" s="51">
        <f t="shared" ref="T103:T104" si="1597">SUM(U103:AA103)</f>
        <v>0</v>
      </c>
      <c r="U103" s="52">
        <f>marzec!U103</f>
        <v>0</v>
      </c>
      <c r="V103" s="52">
        <f>marzec!V103</f>
        <v>0</v>
      </c>
      <c r="W103" s="52">
        <f>marzec!W103</f>
        <v>0</v>
      </c>
      <c r="X103" s="52">
        <f>marzec!X103</f>
        <v>0</v>
      </c>
      <c r="Y103" s="53">
        <f>marzec!Y103</f>
        <v>0</v>
      </c>
      <c r="Z103" s="54">
        <f>marzec!Z103</f>
        <v>0</v>
      </c>
      <c r="AA103" s="55">
        <f>marzec!AA103</f>
        <v>0</v>
      </c>
      <c r="AB103" s="188">
        <f t="shared" ref="AB103" si="1598">IF(OR($B103=$B109,AB106=0),0,ROUND((AC104+AH108)/AB106,0))</f>
        <v>0</v>
      </c>
      <c r="AC103" s="51">
        <f t="shared" ref="AC103:AC104" si="1599">SUM(AD103:AJ103)</f>
        <v>0</v>
      </c>
      <c r="AD103" s="52">
        <f>marzec!AD103</f>
        <v>0</v>
      </c>
      <c r="AE103" s="52">
        <f>marzec!AE103</f>
        <v>0</v>
      </c>
      <c r="AF103" s="52">
        <f>marzec!AF103</f>
        <v>0</v>
      </c>
      <c r="AG103" s="52">
        <f>marzec!AG103</f>
        <v>0</v>
      </c>
      <c r="AH103" s="53">
        <f>marzec!AH103</f>
        <v>0</v>
      </c>
      <c r="AI103" s="54">
        <f>marzec!AI103</f>
        <v>0</v>
      </c>
      <c r="AJ103" s="55">
        <f>marzec!AJ103</f>
        <v>0</v>
      </c>
      <c r="AK103" s="188">
        <f t="shared" ref="AK103" si="1600">IF(OR($B103=$B109,AK106=0),0,ROUND((AL104+AQ108)/AK106,0))</f>
        <v>0</v>
      </c>
      <c r="AL103" s="51">
        <f t="shared" ref="AL103:AL104" si="1601">SUM(AM103:AS103)</f>
        <v>0</v>
      </c>
      <c r="AM103" s="52">
        <f>marzec!AM103</f>
        <v>0</v>
      </c>
      <c r="AN103" s="52">
        <f>marzec!AN103</f>
        <v>0</v>
      </c>
      <c r="AO103" s="52">
        <f>marzec!AO103</f>
        <v>0</v>
      </c>
      <c r="AP103" s="52">
        <f>marzec!AP103</f>
        <v>0</v>
      </c>
      <c r="AQ103" s="53">
        <f>marzec!AQ103</f>
        <v>0</v>
      </c>
      <c r="AR103" s="54">
        <f>marzec!AR103</f>
        <v>0</v>
      </c>
      <c r="AS103" s="55">
        <f>marzec!AS103</f>
        <v>0</v>
      </c>
      <c r="AT103" s="188">
        <f t="shared" ref="AT103" si="1602">IF(OR($B103=$B109,AT106=0),0,ROUND((AU104+AZ108)/AT106,0))</f>
        <v>0</v>
      </c>
      <c r="AU103" s="51">
        <f t="shared" ref="AU103:AU104" si="1603">SUM(AV103:BB103)</f>
        <v>0</v>
      </c>
      <c r="AV103" s="52">
        <f t="shared" ref="AV103" si="1604">IF(SUM($AM$9:$AS$9)=SUM($AV$9:$BB$9),AM103,IF(AND(SUM($AV$9:$BB$9)&gt;42,SUM($AV$9:$BB$9)&lt;49),AM103,0))</f>
        <v>0</v>
      </c>
      <c r="AW103" s="52">
        <f t="shared" ref="AW103" si="1605">IF(SUM($AM$9:$AS$9)=SUM($AV$9:$BB$9),AN103,IF(AND(SUM($AV$9:$BB$9)&gt;42,SUM($AV$9:$BB$9)&lt;49),AN103,0))</f>
        <v>0</v>
      </c>
      <c r="AX103" s="52">
        <f t="shared" ref="AX103" si="1606">IF(SUM($AM$9:$AS$9)=SUM($AV$9:$BB$9),AO103,IF(AND(SUM($AV$9:$BB$9)&gt;42,SUM($AV$9:$BB$9)&lt;49),AO103,0))</f>
        <v>0</v>
      </c>
      <c r="AY103" s="52">
        <f t="shared" ref="AY103" si="1607">IF(SUM($AM$9:$AS$9)=SUM($AV$9:$BB$9),AP103,IF(AND(SUM($AV$9:$BB$9)&gt;42,SUM($AV$9:$BB$9)&lt;49),AP103,0))</f>
        <v>0</v>
      </c>
      <c r="AZ103" s="53">
        <f t="shared" ref="AZ103" si="1608">IF(SUM($AM$9:$AS$9)=SUM($AV$9:$BB$9),AQ103,IF(AND(SUM($AV$9:$BB$9)&gt;42,SUM($AV$9:$BB$9)&lt;49),AQ103,0))</f>
        <v>0</v>
      </c>
      <c r="BA103" s="54">
        <f t="shared" ref="BA103" si="1609">IF(SUM($AM$9:$AS$9)=SUM($AV$9:$BB$9),AR103,IF(AND(SUM($AV$9:$BB$9)&gt;42,SUM($AV$9:$BB$9)&lt;49),AR103,0))</f>
        <v>0</v>
      </c>
      <c r="BB103" s="55">
        <f t="shared" ref="BB103" si="1610">IF(SUM($AM$9:$AS$9)=SUM($AV$9:$BB$9),AS103,IF(AND(SUM($AV$9:$BB$9)&gt;42,SUM($AV$9:$BB$9)&lt;49),AS103,0))</f>
        <v>0</v>
      </c>
    </row>
    <row r="104" spans="1:54" ht="12.75" hidden="1" customHeight="1" x14ac:dyDescent="0.2">
      <c r="B104" s="93"/>
      <c r="C104" s="94"/>
      <c r="D104" s="95"/>
      <c r="E104" s="115"/>
      <c r="F104" s="140" t="b">
        <f t="shared" ref="F104" si="1611">IF($B97=$B103,OR(F98,G103&lt;F103),G103&lt;F103)</f>
        <v>0</v>
      </c>
      <c r="G104" s="189">
        <f t="shared" ref="G104" si="1612">IF(AND($B97=$B103,$B97&lt;&gt;"",$B97&lt;&gt;0),G103+G98,G103)</f>
        <v>18</v>
      </c>
      <c r="H104" s="120"/>
      <c r="I104" s="165">
        <f t="shared" si="1593"/>
        <v>0</v>
      </c>
      <c r="J104" s="194">
        <f t="shared" ref="J104" si="1613">7-COUNTIF(L103:R103,0)-COUNTIF(L103:R103,"")</f>
        <v>0</v>
      </c>
      <c r="K104" s="22">
        <f t="shared" si="1595"/>
        <v>0</v>
      </c>
      <c r="L104" s="35">
        <f t="shared" ref="L104:R104" si="1614">IF($B97=$B103,L103+L98,L103)</f>
        <v>0</v>
      </c>
      <c r="M104" s="35">
        <f t="shared" si="1614"/>
        <v>0</v>
      </c>
      <c r="N104" s="35">
        <f t="shared" si="1614"/>
        <v>0</v>
      </c>
      <c r="O104" s="35">
        <f t="shared" si="1614"/>
        <v>0</v>
      </c>
      <c r="P104" s="36">
        <f t="shared" si="1614"/>
        <v>0</v>
      </c>
      <c r="Q104" s="37">
        <f t="shared" si="1614"/>
        <v>0</v>
      </c>
      <c r="R104" s="38">
        <f t="shared" si="1614"/>
        <v>0</v>
      </c>
      <c r="S104" s="194">
        <f t="shared" ref="S104" si="1615">7-COUNTIF(U103:AA103,0)-COUNTIF(U103:AA103,"")</f>
        <v>0</v>
      </c>
      <c r="T104" s="22">
        <f t="shared" si="1597"/>
        <v>0</v>
      </c>
      <c r="U104" s="35">
        <f t="shared" ref="U104:AA104" si="1616">IF($B97=$B103,U103+U98,U103)</f>
        <v>0</v>
      </c>
      <c r="V104" s="35">
        <f t="shared" si="1616"/>
        <v>0</v>
      </c>
      <c r="W104" s="35">
        <f t="shared" si="1616"/>
        <v>0</v>
      </c>
      <c r="X104" s="35">
        <f t="shared" si="1616"/>
        <v>0</v>
      </c>
      <c r="Y104" s="36">
        <f t="shared" si="1616"/>
        <v>0</v>
      </c>
      <c r="Z104" s="37">
        <f t="shared" si="1616"/>
        <v>0</v>
      </c>
      <c r="AA104" s="38">
        <f t="shared" si="1616"/>
        <v>0</v>
      </c>
      <c r="AB104" s="194">
        <f t="shared" ref="AB104" si="1617">7-COUNTIF(AD103:AJ103,0)-COUNTIF(AD103:AJ103,"")</f>
        <v>0</v>
      </c>
      <c r="AC104" s="22">
        <f t="shared" si="1599"/>
        <v>0</v>
      </c>
      <c r="AD104" s="35">
        <f t="shared" ref="AD104:AJ104" si="1618">IF($B97=$B103,AD103+AD98,AD103)</f>
        <v>0</v>
      </c>
      <c r="AE104" s="35">
        <f t="shared" si="1618"/>
        <v>0</v>
      </c>
      <c r="AF104" s="35">
        <f t="shared" si="1618"/>
        <v>0</v>
      </c>
      <c r="AG104" s="35">
        <f t="shared" si="1618"/>
        <v>0</v>
      </c>
      <c r="AH104" s="36">
        <f t="shared" si="1618"/>
        <v>0</v>
      </c>
      <c r="AI104" s="37">
        <f t="shared" si="1618"/>
        <v>0</v>
      </c>
      <c r="AJ104" s="38">
        <f t="shared" si="1618"/>
        <v>0</v>
      </c>
      <c r="AK104" s="194">
        <f t="shared" ref="AK104" si="1619">7-COUNTIF(AM103:AS103,0)-COUNTIF(AM103:AS103,"")</f>
        <v>0</v>
      </c>
      <c r="AL104" s="22">
        <f t="shared" si="1601"/>
        <v>0</v>
      </c>
      <c r="AM104" s="35">
        <f t="shared" ref="AM104:AS104" si="1620">IF($B97=$B103,AM103+AM98,AM103)</f>
        <v>0</v>
      </c>
      <c r="AN104" s="35">
        <f t="shared" si="1620"/>
        <v>0</v>
      </c>
      <c r="AO104" s="35">
        <f t="shared" si="1620"/>
        <v>0</v>
      </c>
      <c r="AP104" s="35">
        <f t="shared" si="1620"/>
        <v>0</v>
      </c>
      <c r="AQ104" s="36">
        <f t="shared" si="1620"/>
        <v>0</v>
      </c>
      <c r="AR104" s="37">
        <f t="shared" si="1620"/>
        <v>0</v>
      </c>
      <c r="AS104" s="38">
        <f t="shared" si="1620"/>
        <v>0</v>
      </c>
      <c r="AT104" s="194">
        <f t="shared" ref="AT104" si="1621">7-COUNTIF(AV103:BB103,0)-COUNTIF(AV103:BB103,"")</f>
        <v>0</v>
      </c>
      <c r="AU104" s="22">
        <f t="shared" si="1603"/>
        <v>0</v>
      </c>
      <c r="AV104" s="35">
        <f t="shared" ref="AV104:BB104" si="1622">IF($B97=$B103,AV103+AV98,AV103)</f>
        <v>0</v>
      </c>
      <c r="AW104" s="35">
        <f t="shared" si="1622"/>
        <v>0</v>
      </c>
      <c r="AX104" s="35">
        <f t="shared" si="1622"/>
        <v>0</v>
      </c>
      <c r="AY104" s="35">
        <f t="shared" si="1622"/>
        <v>0</v>
      </c>
      <c r="AZ104" s="36">
        <f t="shared" si="1622"/>
        <v>0</v>
      </c>
      <c r="BA104" s="37">
        <f t="shared" si="1622"/>
        <v>0</v>
      </c>
      <c r="BB104" s="38">
        <f t="shared" si="1622"/>
        <v>0</v>
      </c>
    </row>
    <row r="105" spans="1:54" ht="15" hidden="1" customHeight="1" x14ac:dyDescent="0.2">
      <c r="B105" s="116"/>
      <c r="C105" s="117"/>
      <c r="D105" s="118"/>
      <c r="E105" s="119"/>
      <c r="F105" s="92"/>
      <c r="G105" s="190">
        <f t="shared" ref="G105" si="1623">IF(AND($B97=$B103,$B97&lt;&gt;"",$B97&lt;&gt;0),F103+G99,F103)</f>
        <v>18</v>
      </c>
      <c r="H105" s="121"/>
      <c r="I105" s="165">
        <f t="shared" si="1593"/>
        <v>0</v>
      </c>
      <c r="J105" s="195">
        <f t="shared" ref="J105" si="1624">IF($B103=$B97,COUNTIF(L105:R105,0),COUNTIF(L106:R106,0)+COUNTIF(L106:R106,""))</f>
        <v>7</v>
      </c>
      <c r="K105" s="39">
        <f t="shared" ref="K105:R105" si="1625">IF($B97=$B103,K106+K99,K106)</f>
        <v>0</v>
      </c>
      <c r="L105" s="40">
        <f t="shared" si="1625"/>
        <v>0</v>
      </c>
      <c r="M105" s="40">
        <f t="shared" si="1625"/>
        <v>0</v>
      </c>
      <c r="N105" s="40">
        <f t="shared" si="1625"/>
        <v>0</v>
      </c>
      <c r="O105" s="40">
        <f t="shared" si="1625"/>
        <v>0</v>
      </c>
      <c r="P105" s="41">
        <f t="shared" si="1625"/>
        <v>0</v>
      </c>
      <c r="Q105" s="42">
        <f t="shared" si="1625"/>
        <v>0</v>
      </c>
      <c r="R105" s="43">
        <f t="shared" si="1625"/>
        <v>0</v>
      </c>
      <c r="S105" s="195">
        <f t="shared" ref="S105" si="1626">IF($B103=$B97,COUNTIF(U105:AA105,0),COUNTIF(U106:AA106,0)+COUNTIF(U106:AA106,""))</f>
        <v>7</v>
      </c>
      <c r="T105" s="39">
        <f t="shared" ref="T105:AA105" si="1627">IF($B97=$B103,T106+T99,T106)</f>
        <v>0</v>
      </c>
      <c r="U105" s="40">
        <f t="shared" si="1627"/>
        <v>0</v>
      </c>
      <c r="V105" s="40">
        <f t="shared" si="1627"/>
        <v>0</v>
      </c>
      <c r="W105" s="40">
        <f t="shared" si="1627"/>
        <v>0</v>
      </c>
      <c r="X105" s="40">
        <f t="shared" si="1627"/>
        <v>0</v>
      </c>
      <c r="Y105" s="41">
        <f t="shared" si="1627"/>
        <v>0</v>
      </c>
      <c r="Z105" s="42">
        <f t="shared" si="1627"/>
        <v>0</v>
      </c>
      <c r="AA105" s="43">
        <f t="shared" si="1627"/>
        <v>0</v>
      </c>
      <c r="AB105" s="195">
        <f t="shared" ref="AB105" si="1628">IF($B103=$B97,COUNTIF(AD105:AJ105,0),COUNTIF(AD106:AJ106,0)+COUNTIF(AD106:AJ106,""))</f>
        <v>7</v>
      </c>
      <c r="AC105" s="39">
        <f t="shared" ref="AC105:AJ105" si="1629">IF($B97=$B103,AC106+AC99,AC106)</f>
        <v>0</v>
      </c>
      <c r="AD105" s="40">
        <f t="shared" si="1629"/>
        <v>0</v>
      </c>
      <c r="AE105" s="40">
        <f t="shared" si="1629"/>
        <v>0</v>
      </c>
      <c r="AF105" s="40">
        <f t="shared" si="1629"/>
        <v>0</v>
      </c>
      <c r="AG105" s="40">
        <f t="shared" si="1629"/>
        <v>0</v>
      </c>
      <c r="AH105" s="41">
        <f t="shared" si="1629"/>
        <v>0</v>
      </c>
      <c r="AI105" s="42">
        <f t="shared" si="1629"/>
        <v>0</v>
      </c>
      <c r="AJ105" s="43">
        <f t="shared" si="1629"/>
        <v>0</v>
      </c>
      <c r="AK105" s="195">
        <f t="shared" ref="AK105" si="1630">IF($B103=$B97,COUNTIF(AM105:AS105,0),COUNTIF(AM106:AS106,0)+COUNTIF(AM106:AS106,""))</f>
        <v>7</v>
      </c>
      <c r="AL105" s="39">
        <f t="shared" ref="AL105:AS105" si="1631">IF($B97=$B103,AL106+AL99,AL106)</f>
        <v>0</v>
      </c>
      <c r="AM105" s="40">
        <f t="shared" si="1631"/>
        <v>0</v>
      </c>
      <c r="AN105" s="40">
        <f t="shared" si="1631"/>
        <v>0</v>
      </c>
      <c r="AO105" s="40">
        <f t="shared" si="1631"/>
        <v>0</v>
      </c>
      <c r="AP105" s="40">
        <f t="shared" si="1631"/>
        <v>0</v>
      </c>
      <c r="AQ105" s="41">
        <f t="shared" si="1631"/>
        <v>0</v>
      </c>
      <c r="AR105" s="42">
        <f t="shared" si="1631"/>
        <v>0</v>
      </c>
      <c r="AS105" s="43">
        <f t="shared" si="1631"/>
        <v>0</v>
      </c>
      <c r="AT105" s="195">
        <f t="shared" ref="AT105" si="1632">IF($B103=$B97,COUNTIF(AV105:BB105,0),COUNTIF(AV106:BB106,0)+COUNTIF(AV106:BB106,""))</f>
        <v>7</v>
      </c>
      <c r="AU105" s="39">
        <f t="shared" ref="AU105:BB105" si="1633">IF($B97=$B103,AU106+AU99,AU106)</f>
        <v>0</v>
      </c>
      <c r="AV105" s="40">
        <f t="shared" si="1633"/>
        <v>0</v>
      </c>
      <c r="AW105" s="40">
        <f t="shared" si="1633"/>
        <v>0</v>
      </c>
      <c r="AX105" s="40">
        <f t="shared" si="1633"/>
        <v>0</v>
      </c>
      <c r="AY105" s="40">
        <f t="shared" si="1633"/>
        <v>0</v>
      </c>
      <c r="AZ105" s="41">
        <f t="shared" si="1633"/>
        <v>0</v>
      </c>
      <c r="BA105" s="42">
        <f t="shared" si="1633"/>
        <v>0</v>
      </c>
      <c r="BB105" s="43">
        <f t="shared" si="1633"/>
        <v>0</v>
      </c>
    </row>
    <row r="106" spans="1:54" ht="15.75" customHeight="1" x14ac:dyDescent="0.2">
      <c r="A106" s="1">
        <f t="shared" ref="A106" si="1634">A103</f>
        <v>0</v>
      </c>
      <c r="B106" s="313">
        <f t="shared" ref="B106" si="1635">B100+1</f>
        <v>15</v>
      </c>
      <c r="C106" s="314"/>
      <c r="D106" s="314"/>
      <c r="E106" s="314"/>
      <c r="F106" s="31"/>
      <c r="G106" s="183"/>
      <c r="H106" s="122">
        <f t="shared" ref="H106" si="1636">5-COUNTIF(AU103,0)-COUNTIF(AL103,0)-COUNTIF(AC103,0)-COUNTIF(T103,0)-COUNTIF(K103,0)</f>
        <v>0</v>
      </c>
      <c r="I106" s="165">
        <f t="shared" si="1593"/>
        <v>0</v>
      </c>
      <c r="J106" s="187">
        <f t="shared" ref="J106" si="1637">IF($B103=$B97,J100+IF($F103&lt;&gt;$G103,(K103+$G105-$G104)/$F103,K103/$F103),IF($F103&lt;&gt;G103,(K103+$G105-$G104)/$F103,K103/$F103))</f>
        <v>0</v>
      </c>
      <c r="K106" s="7">
        <f t="shared" ref="K106:K107" si="1638">SUM(L106:R106)</f>
        <v>0</v>
      </c>
      <c r="L106" s="26">
        <f t="shared" ref="L106:R106" si="1639">L103</f>
        <v>0</v>
      </c>
      <c r="M106" s="26">
        <f t="shared" si="1639"/>
        <v>0</v>
      </c>
      <c r="N106" s="26">
        <f t="shared" si="1639"/>
        <v>0</v>
      </c>
      <c r="O106" s="26">
        <f t="shared" si="1639"/>
        <v>0</v>
      </c>
      <c r="P106" s="26">
        <f t="shared" si="1639"/>
        <v>0</v>
      </c>
      <c r="Q106" s="29">
        <f t="shared" si="1639"/>
        <v>0</v>
      </c>
      <c r="R106" s="23">
        <f t="shared" si="1639"/>
        <v>0</v>
      </c>
      <c r="S106" s="187">
        <f t="shared" ref="S106" si="1640">IF($B103=$B97,S100+IF($F103&lt;&gt;$G103,(T103+$G105-$G104)/$F103,T103/$F103),IF($F103&lt;&gt;P103,(T103+$G105-$G104)/$F103,T103/$F103))</f>
        <v>0</v>
      </c>
      <c r="T106" s="7">
        <f t="shared" ref="T106:T107" si="1641">SUM(U106:AA106)</f>
        <v>0</v>
      </c>
      <c r="U106" s="26">
        <f t="shared" ref="U106:AA106" si="1642">U103</f>
        <v>0</v>
      </c>
      <c r="V106" s="26">
        <f t="shared" si="1642"/>
        <v>0</v>
      </c>
      <c r="W106" s="26">
        <f t="shared" si="1642"/>
        <v>0</v>
      </c>
      <c r="X106" s="26">
        <f t="shared" si="1642"/>
        <v>0</v>
      </c>
      <c r="Y106" s="113">
        <f t="shared" si="1642"/>
        <v>0</v>
      </c>
      <c r="Z106" s="29">
        <f t="shared" si="1642"/>
        <v>0</v>
      </c>
      <c r="AA106" s="23">
        <f t="shared" si="1642"/>
        <v>0</v>
      </c>
      <c r="AB106" s="187">
        <f t="shared" ref="AB106" si="1643">IF($B103=$B97,AB100+IF($F103&lt;&gt;$G103,(AC103+$G105-$G104)/$F103,AC103/$F103),IF($F103&lt;&gt;Y103,(AC103+$G105-$G104)/$F103,AC103/$F103))</f>
        <v>0</v>
      </c>
      <c r="AC106" s="7">
        <f t="shared" ref="AC106:AC107" si="1644">SUM(AD106:AJ106)</f>
        <v>0</v>
      </c>
      <c r="AD106" s="26">
        <f t="shared" ref="AD106:AJ106" si="1645">AD103</f>
        <v>0</v>
      </c>
      <c r="AE106" s="26">
        <f t="shared" si="1645"/>
        <v>0</v>
      </c>
      <c r="AF106" s="26">
        <f t="shared" si="1645"/>
        <v>0</v>
      </c>
      <c r="AG106" s="26">
        <f t="shared" si="1645"/>
        <v>0</v>
      </c>
      <c r="AH106" s="113">
        <f t="shared" si="1645"/>
        <v>0</v>
      </c>
      <c r="AI106" s="29">
        <f t="shared" si="1645"/>
        <v>0</v>
      </c>
      <c r="AJ106" s="23">
        <f t="shared" si="1645"/>
        <v>0</v>
      </c>
      <c r="AK106" s="187">
        <f t="shared" ref="AK106" si="1646">IF($B103=$B97,AK100+IF($F103&lt;&gt;$G103,(AL103+$G105-$G104)/$F103,AL103/$F103),IF($F103&lt;&gt;AH103,(AL103+$G105-$G104)/$F103,AL103/$F103))</f>
        <v>0</v>
      </c>
      <c r="AL106" s="7">
        <f t="shared" ref="AL106:AL107" si="1647">SUM(AM106:AS106)</f>
        <v>0</v>
      </c>
      <c r="AM106" s="26">
        <f t="shared" ref="AM106:AS106" si="1648">AM103</f>
        <v>0</v>
      </c>
      <c r="AN106" s="26">
        <f t="shared" si="1648"/>
        <v>0</v>
      </c>
      <c r="AO106" s="26">
        <f t="shared" si="1648"/>
        <v>0</v>
      </c>
      <c r="AP106" s="26">
        <f t="shared" si="1648"/>
        <v>0</v>
      </c>
      <c r="AQ106" s="113">
        <f t="shared" si="1648"/>
        <v>0</v>
      </c>
      <c r="AR106" s="29">
        <f t="shared" si="1648"/>
        <v>0</v>
      </c>
      <c r="AS106" s="23">
        <f t="shared" si="1648"/>
        <v>0</v>
      </c>
      <c r="AT106" s="187">
        <f t="shared" ref="AT106" si="1649">IF($B103=$B97,AT100+IF($F103&lt;&gt;$G103,(AU103+$G105-$G104)/$F103,AU103/$F103),IF($F103&lt;&gt;AQ103,(AU103+$G105-$G104)/$F103,AU103/$F103))</f>
        <v>0</v>
      </c>
      <c r="AU106" s="7">
        <f t="shared" ref="AU106:AU107" si="1650">SUM(AV106:BB106)</f>
        <v>0</v>
      </c>
      <c r="AV106" s="6">
        <f t="shared" ref="AV106" si="1651">IF(SUM($AM$9:$AS$9)=SUM($AV$9:$BB$9),AV103,IF(AND(SUM($AV$9:$BB$9)&gt;42,SUM($AV$9:$BB$9)&lt;49),AV103,0))</f>
        <v>0</v>
      </c>
      <c r="AW106" s="6">
        <f t="shared" ref="AW106:BB106" si="1652">IF(SUM($AM$9:$AS$9)=SUM($AV$9:$BB$9),AW103,IF(AND(SUM($AV$9:$BB$9)&gt;42,SUM($AV$9:$BB$9)&lt;49),AW103,0))</f>
        <v>0</v>
      </c>
      <c r="AX106" s="6">
        <f t="shared" si="1652"/>
        <v>0</v>
      </c>
      <c r="AY106" s="6">
        <f t="shared" si="1652"/>
        <v>0</v>
      </c>
      <c r="AZ106" s="26">
        <f t="shared" si="1652"/>
        <v>0</v>
      </c>
      <c r="BA106" s="29">
        <f t="shared" si="1652"/>
        <v>0</v>
      </c>
      <c r="BB106" s="23">
        <f t="shared" si="1652"/>
        <v>0</v>
      </c>
    </row>
    <row r="107" spans="1:54" ht="15.75" customHeight="1" x14ac:dyDescent="0.2">
      <c r="A107" s="1">
        <f t="shared" ref="A107:A108" si="1653">A106</f>
        <v>0</v>
      </c>
      <c r="B107" s="313"/>
      <c r="C107" s="314"/>
      <c r="D107" s="314"/>
      <c r="E107" s="314"/>
      <c r="F107" s="31"/>
      <c r="G107" s="183"/>
      <c r="H107" s="123">
        <f t="shared" ref="H107" si="1654">IF($B103=$B97,H101+F107,$F107)</f>
        <v>0</v>
      </c>
      <c r="I107" s="165">
        <f t="shared" si="1593"/>
        <v>0</v>
      </c>
      <c r="J107" s="141">
        <f t="shared" ref="J107" si="1655">IF($H106=0,0,IF($B97=$B103,IF($H108&gt;0,$H108+J101,K103+J101),IF($H108&gt;0,$H108,K103)))</f>
        <v>0</v>
      </c>
      <c r="K107" s="7">
        <f t="shared" si="1638"/>
        <v>0</v>
      </c>
      <c r="L107" s="6"/>
      <c r="M107" s="6"/>
      <c r="N107" s="6"/>
      <c r="O107" s="6"/>
      <c r="P107" s="26"/>
      <c r="Q107" s="29"/>
      <c r="R107" s="23"/>
      <c r="S107" s="141">
        <f t="shared" ref="S107" si="1656">IF($H106=0,0,IF($B97=$B103,IF($H108&gt;0,$H108+S101,T103+S101),IF($H108&gt;0,$H108,T103)))</f>
        <v>0</v>
      </c>
      <c r="T107" s="7">
        <f t="shared" si="1641"/>
        <v>0</v>
      </c>
      <c r="U107" s="6"/>
      <c r="V107" s="6"/>
      <c r="W107" s="6"/>
      <c r="X107" s="6"/>
      <c r="Y107" s="26"/>
      <c r="Z107" s="29"/>
      <c r="AA107" s="23"/>
      <c r="AB107" s="141">
        <f t="shared" ref="AB107" si="1657">IF($H106=0,0,IF($B97=$B103,IF($H108&gt;0,$H108+AB101,AC103+AB101),IF($H108&gt;0,$H108,AC103)))</f>
        <v>0</v>
      </c>
      <c r="AC107" s="7">
        <f t="shared" si="1644"/>
        <v>0</v>
      </c>
      <c r="AD107" s="6"/>
      <c r="AE107" s="6"/>
      <c r="AF107" s="6"/>
      <c r="AG107" s="6"/>
      <c r="AH107" s="26"/>
      <c r="AI107" s="29"/>
      <c r="AJ107" s="23"/>
      <c r="AK107" s="141">
        <f t="shared" ref="AK107" si="1658">IF($H106=0,0,IF($B97=$B103,IF($H108&gt;0,$H108+AK101,AL103+AK101),IF($H108&gt;0,$H108,AL103)))</f>
        <v>0</v>
      </c>
      <c r="AL107" s="7">
        <f t="shared" si="1647"/>
        <v>0</v>
      </c>
      <c r="AM107" s="6"/>
      <c r="AN107" s="6"/>
      <c r="AO107" s="6"/>
      <c r="AP107" s="6"/>
      <c r="AQ107" s="26"/>
      <c r="AR107" s="29"/>
      <c r="AS107" s="23"/>
      <c r="AT107" s="141">
        <f t="shared" ref="AT107" si="1659">IF($H106=0,0,IF($B97=$B103,IF($H108&gt;0,$H108+AT101,AU103+AT101),IF($H108&gt;0,$H108,AU103)))</f>
        <v>0</v>
      </c>
      <c r="AU107" s="7">
        <f t="shared" si="1650"/>
        <v>0</v>
      </c>
      <c r="AV107" s="6"/>
      <c r="AW107" s="6"/>
      <c r="AX107" s="6"/>
      <c r="AY107" s="6"/>
      <c r="AZ107" s="26"/>
      <c r="BA107" s="29"/>
      <c r="BB107" s="23"/>
    </row>
    <row r="108" spans="1:54" ht="18.75" customHeight="1" thickBot="1" x14ac:dyDescent="0.25">
      <c r="A108" s="1">
        <f t="shared" si="1653"/>
        <v>0</v>
      </c>
      <c r="B108" s="323" t="str">
        <f>IF(B103="",Wydruk!$AE$6,IF(J104=0,Wydruk!$AE$7,IF(AND(G104&lt;G105,B103&lt;&gt;$B109),Wydruk!$AE$13,IF(AND($B103=$B97,$B103&lt;&gt;$B109),IF(OR(OR(J108&lt;4,J108&gt;5),OR(S108&lt;4,S108&gt;5),OR(AB108&lt;4,AB108&gt;5),OR(AK108&lt;4,AK108&gt;5),OR(AND(AT108&lt;4,AT108&gt;0),AT108&gt;5)),Wydruk!$AE$8,Wydruk!$AE$9),IF($B103=$B109,IF($F107&lt;&gt;0,Wydruk!$AE$12,Wydruk!$AE$10),IF(OR(OR(J104&lt;4,J104&gt;5),OR(S104&lt;4,S104&gt;5),OR(AB104&lt;4,AB104&gt;5),OR(AK104&lt;4,AK104&gt;5),OR(AND(AT104&lt;4,AT104&gt;0),AT104&gt;5)),Wydruk!$AE$8,Wydruk!$AE$11))))))</f>
        <v>Uzupełnij liczby godzin tygodniowego planu</v>
      </c>
      <c r="C108" s="324"/>
      <c r="D108" s="324"/>
      <c r="E108" s="324"/>
      <c r="F108" s="173">
        <f>marzec!F108</f>
        <v>0</v>
      </c>
      <c r="G108" s="184">
        <f>marzec!G108</f>
        <v>0</v>
      </c>
      <c r="H108" s="191">
        <f t="shared" ref="H108" si="1660">IF(OR($G108=0,$F108=0,$G108="",$F108=""),0,$G108/$F108)</f>
        <v>0</v>
      </c>
      <c r="I108" s="193"/>
      <c r="J108" s="176">
        <f t="shared" ref="J108" si="1661">IF($B97=$B103,IF(L103+L98&gt;0,1,0)+IF(M103+M98&gt;0,1,0)+IF(N103+N98&gt;0,1,0)+IF(O103+O98&gt;0,1,0)+IF(P103+P98&gt;0,1,0)+IF(Q103+Q98&gt;0,1,0)+IF(R103+R98&gt;0,1,0),J104)</f>
        <v>0</v>
      </c>
      <c r="K108" s="133">
        <f t="shared" ref="K108" si="1662">IF(OR($B103=$B109,J108=0,(K104-Q108+O108)&lt;=0),0,(K104-Q108+O108)/J108)</f>
        <v>0</v>
      </c>
      <c r="L108" s="137">
        <f t="shared" ref="L108" si="1663">IF(K108*(7-J105)&lt;=0,0,K108*(7-J105))</f>
        <v>0</v>
      </c>
      <c r="M108" s="311">
        <f t="shared" ref="M108" si="1664">ROUND(IF(OR(K105-K108*(7-J105)+P108&lt;0,$B103=$B109,K108&lt;=0,K105=0),0,IF(K105-K108*(7-J105)+P108&gt;Q108-O108+P108,Q108-O108+P108,K105-K108*(7-J105)+P108)),1)</f>
        <v>0</v>
      </c>
      <c r="N108" s="312"/>
      <c r="O108" s="139">
        <f t="shared" ref="O108" si="1665">IF(OR($B103=$B109,J104=0),0,IF($B103=$B97,J103,$F103))</f>
        <v>0</v>
      </c>
      <c r="P108" s="30">
        <f t="shared" ref="P108" si="1666">IF(OR($B103=$B109,J108=0),0,$G105-$G104)</f>
        <v>0</v>
      </c>
      <c r="Q108" s="134">
        <f t="shared" ref="Q108" si="1667">IF(OR($B103=$B109,J108=0),0,J107)</f>
        <v>0</v>
      </c>
      <c r="R108" s="138">
        <f t="shared" ref="R108" si="1668">IF($B103=$B109,0,K105)</f>
        <v>0</v>
      </c>
      <c r="S108" s="176">
        <f t="shared" ref="S108" si="1669">IF($B97=$B103,IF(U103+U98&gt;0,1,0)+IF(V103+V98&gt;0,1,0)+IF(W103+W98&gt;0,1,0)+IF(X103+X98&gt;0,1,0)+IF(Y103+Y98&gt;0,1,0)+IF(Z103+Z98&gt;0,1,0)+IF(AA103+AA98&gt;0,1,0),S104)</f>
        <v>0</v>
      </c>
      <c r="T108" s="133">
        <f t="shared" ref="T108" si="1670">IF(OR($B103=$B109,S108=0,(T104-Z108+X108)&lt;=0),0,(T104-Z108+X108)/S108)</f>
        <v>0</v>
      </c>
      <c r="U108" s="137">
        <f t="shared" ref="U108" si="1671">IF(T108*(7-S105)&lt;=0,0,T108*(7-S105))</f>
        <v>0</v>
      </c>
      <c r="V108" s="311">
        <f t="shared" ref="V108" si="1672">ROUND(IF(OR(T105-T108*(7-S105)+Y108&lt;0,$B103=$B109,T108&lt;=0,T105=0),0,IF(T105-T108*(7-S105)+Y108&gt;Z108-X108+Y108,Z108-X108+Y108,T105-T108*(7-S105)+Y108)),1)</f>
        <v>0</v>
      </c>
      <c r="W108" s="312"/>
      <c r="X108" s="139">
        <f t="shared" ref="X108" si="1673">IF(OR($B103=$B109,S104=0),0,IF($B103=$B97,S103,$F103))</f>
        <v>0</v>
      </c>
      <c r="Y108" s="30">
        <f t="shared" ref="Y108" si="1674">IF(OR($B103=$B109,S108=0),0,$G105-$G104)</f>
        <v>0</v>
      </c>
      <c r="Z108" s="134">
        <f t="shared" ref="Z108" si="1675">IF(OR($B103=$B109,S108=0),0,S107)</f>
        <v>0</v>
      </c>
      <c r="AA108" s="138">
        <f t="shared" ref="AA108" si="1676">IF($B103=$B109,0,T105)</f>
        <v>0</v>
      </c>
      <c r="AB108" s="176">
        <f t="shared" ref="AB108" si="1677">IF($B97=$B103,IF(AD103+AD98&gt;0,1,0)+IF(AE103+AE98&gt;0,1,0)+IF(AF103+AF98&gt;0,1,0)+IF(AG103+AG98&gt;0,1,0)+IF(AH103+AH98&gt;0,1,0)+IF(AI103+AI98&gt;0,1,0)+IF(AJ103+AJ98&gt;0,1,0),AB104)</f>
        <v>0</v>
      </c>
      <c r="AC108" s="133">
        <f t="shared" ref="AC108" si="1678">IF(OR($B103=$B109,AB108=0,(AC104-AI108+AG108)&lt;=0),0,(AC104-AI108+AG108)/AB108)</f>
        <v>0</v>
      </c>
      <c r="AD108" s="137">
        <f t="shared" ref="AD108" si="1679">IF(AC108*(7-AB105)&lt;=0,0,AC108*(7-AB105))</f>
        <v>0</v>
      </c>
      <c r="AE108" s="311">
        <f t="shared" ref="AE108" si="1680">ROUND(IF(OR(AC105-AC108*(7-AB105)+AH108&lt;0,$B103=$B109,AC108&lt;=0,AC105=0),0,IF(AC105-AC108*(7-AB105)+AH108&gt;AI108-AG108+AH108,AI108-AG108+AH108,AC105-AC108*(7-AB105)+AH108)),1)</f>
        <v>0</v>
      </c>
      <c r="AF108" s="312"/>
      <c r="AG108" s="139">
        <f t="shared" ref="AG108" si="1681">IF(OR($B103=$B109,AB104=0),0,IF($B103=$B97,AB103,$F103))</f>
        <v>0</v>
      </c>
      <c r="AH108" s="30">
        <f t="shared" ref="AH108" si="1682">IF(OR($B103=$B109,AB108=0),0,$G105-$G104)</f>
        <v>0</v>
      </c>
      <c r="AI108" s="134">
        <f t="shared" ref="AI108" si="1683">IF(OR($B103=$B109,AB108=0),0,AB107)</f>
        <v>0</v>
      </c>
      <c r="AJ108" s="138">
        <f t="shared" ref="AJ108" si="1684">IF($B103=$B109,0,AC105)</f>
        <v>0</v>
      </c>
      <c r="AK108" s="176">
        <f t="shared" ref="AK108" si="1685">IF($B97=$B103,IF(AM103+AM98&gt;0,1,0)+IF(AN103+AN98&gt;0,1,0)+IF(AO103+AO98&gt;0,1,0)+IF(AP103+AP98&gt;0,1,0)+IF(AQ103+AQ98&gt;0,1,0)+IF(AR103+AR98&gt;0,1,0)+IF(AS103+AS98&gt;0,1,0),AK104)</f>
        <v>0</v>
      </c>
      <c r="AL108" s="133">
        <f t="shared" ref="AL108" si="1686">IF(OR($B103=$B109,AK108=0,(AL104-AR108+AP108)&lt;=0),0,(AL104-AR108+AP108)/AK108)</f>
        <v>0</v>
      </c>
      <c r="AM108" s="137">
        <f t="shared" ref="AM108" si="1687">IF(AL108*(7-AK105)&lt;=0,0,AL108*(7-AK105))</f>
        <v>0</v>
      </c>
      <c r="AN108" s="311">
        <f t="shared" ref="AN108" si="1688">ROUND(IF(OR(AL105-AL108*(7-AK105)+AQ108&lt;0,$B103=$B109,AL108&lt;=0,AL105=0),0,IF(AL105-AL108*(7-AK105)+AQ108&gt;AR108-AP108+AQ108,AR108-AP108+AQ108,AL105-AL108*(7-AK105)+AQ108)),1)</f>
        <v>0</v>
      </c>
      <c r="AO108" s="312"/>
      <c r="AP108" s="139">
        <f t="shared" ref="AP108" si="1689">IF(OR($B103=$B109,AK104=0),0,IF($B103=$B97,AK103,$F103))</f>
        <v>0</v>
      </c>
      <c r="AQ108" s="30">
        <f t="shared" ref="AQ108" si="1690">IF(OR($B103=$B109,AK108=0),0,$G105-$G104)</f>
        <v>0</v>
      </c>
      <c r="AR108" s="134">
        <f t="shared" ref="AR108" si="1691">IF(OR($B103=$B109,AK108=0),0,AK107)</f>
        <v>0</v>
      </c>
      <c r="AS108" s="138">
        <f t="shared" ref="AS108" si="1692">IF($B103=$B109,0,AL105)</f>
        <v>0</v>
      </c>
      <c r="AT108" s="176">
        <f t="shared" ref="AT108" si="1693">IF($B97=$B103,IF(AV103+AV98&gt;0,1,0)+IF(AW103+AW98&gt;0,1,0)+IF(AX103+AX98&gt;0,1,0)+IF(AY103+AY98&gt;0,1,0)+IF(AZ103+AZ98&gt;0,1,0)+IF(BA103+BA98&gt;0,1,0)+IF(BB103+BB98&gt;0,1,0),AT104)</f>
        <v>0</v>
      </c>
      <c r="AU108" s="133">
        <f t="shared" ref="AU108" si="1694">IF(OR($B103=$B109,AT108=0,(AU104-BA108+AY108)&lt;=0),0,(AU104-BA108+AY108)/AT108)</f>
        <v>0</v>
      </c>
      <c r="AV108" s="137">
        <f t="shared" ref="AV108" si="1695">IF(AU108*(7-AT105)&lt;=0,0,AU108*(7-AT105))</f>
        <v>0</v>
      </c>
      <c r="AW108" s="311">
        <f t="shared" ref="AW108" si="1696">ROUND(IF(OR(AU105-AU108*(7-AT105)+AZ108&lt;0,$B103=$B109,AU108&lt;=0,AU105=0),0,IF(AU105-AU108*(7-AT105)+AZ108&gt;BA108-AY108+AZ108,BA108-AY108+AZ108,AU105-AU108*(7-AT105)+AZ108)),1)</f>
        <v>0</v>
      </c>
      <c r="AX108" s="312"/>
      <c r="AY108" s="139">
        <f t="shared" ref="AY108" si="1697">IF(OR($B103=$B109,AT104=0),0,IF($B103=$B97,AT103,$F103))</f>
        <v>0</v>
      </c>
      <c r="AZ108" s="30">
        <f t="shared" ref="AZ108" si="1698">IF(OR($B103=$B109,AT108=0),0,$G105-$G104)</f>
        <v>0</v>
      </c>
      <c r="BA108" s="134">
        <f t="shared" ref="BA108" si="1699">IF(OR($B103=$B109,AT108=0),0,AT107)</f>
        <v>0</v>
      </c>
      <c r="BB108" s="138">
        <f t="shared" ref="BB108" si="1700">IF($B103=$B109,0,AU105)</f>
        <v>0</v>
      </c>
    </row>
    <row r="109" spans="1:54" ht="15.75" x14ac:dyDescent="0.2">
      <c r="A109" s="1">
        <f t="shared" ref="A109" si="1701">IF(B109="","1. Niewypełnione",B109)</f>
        <v>0</v>
      </c>
      <c r="B109" s="320">
        <f>marzec!B109</f>
        <v>0</v>
      </c>
      <c r="C109" s="321">
        <f>marzec!C109</f>
        <v>0</v>
      </c>
      <c r="D109" s="321">
        <f>marzec!D109</f>
        <v>0</v>
      </c>
      <c r="E109" s="321">
        <f>marzec!E109</f>
        <v>0</v>
      </c>
      <c r="F109" s="177">
        <f>marzec!F109</f>
        <v>18</v>
      </c>
      <c r="G109" s="185">
        <f>marzec!G109</f>
        <v>18</v>
      </c>
      <c r="H109" s="177"/>
      <c r="I109" s="192">
        <f t="shared" ref="I109:I113" si="1702">K109+T109+AC109+AL109+AU109</f>
        <v>0</v>
      </c>
      <c r="J109" s="186">
        <f t="shared" ref="J109" si="1703">IF(OR($B109=$B115,J112=0),0,ROUND((K110+P114)/J112,0))</f>
        <v>0</v>
      </c>
      <c r="K109" s="51">
        <f t="shared" ref="K109:K110" si="1704">SUM(L109:R109)</f>
        <v>0</v>
      </c>
      <c r="L109" s="52">
        <f>marzec!L109</f>
        <v>0</v>
      </c>
      <c r="M109" s="52">
        <f>marzec!M109</f>
        <v>0</v>
      </c>
      <c r="N109" s="52">
        <f>marzec!N109</f>
        <v>0</v>
      </c>
      <c r="O109" s="52">
        <f>marzec!O109</f>
        <v>0</v>
      </c>
      <c r="P109" s="53">
        <f>marzec!P109</f>
        <v>0</v>
      </c>
      <c r="Q109" s="54">
        <f>marzec!Q109</f>
        <v>0</v>
      </c>
      <c r="R109" s="55">
        <f>marzec!R109</f>
        <v>0</v>
      </c>
      <c r="S109" s="188">
        <f t="shared" ref="S109" si="1705">IF(OR($B109=$B115,S112=0),0,ROUND((T110+Y114)/S112,0))</f>
        <v>0</v>
      </c>
      <c r="T109" s="51">
        <f t="shared" ref="T109:T110" si="1706">SUM(U109:AA109)</f>
        <v>0</v>
      </c>
      <c r="U109" s="52">
        <f>marzec!U109</f>
        <v>0</v>
      </c>
      <c r="V109" s="52">
        <f>marzec!V109</f>
        <v>0</v>
      </c>
      <c r="W109" s="52">
        <f>marzec!W109</f>
        <v>0</v>
      </c>
      <c r="X109" s="52">
        <f>marzec!X109</f>
        <v>0</v>
      </c>
      <c r="Y109" s="53">
        <f>marzec!Y109</f>
        <v>0</v>
      </c>
      <c r="Z109" s="54">
        <f>marzec!Z109</f>
        <v>0</v>
      </c>
      <c r="AA109" s="55">
        <f>marzec!AA109</f>
        <v>0</v>
      </c>
      <c r="AB109" s="188">
        <f t="shared" ref="AB109" si="1707">IF(OR($B109=$B115,AB112=0),0,ROUND((AC110+AH114)/AB112,0))</f>
        <v>0</v>
      </c>
      <c r="AC109" s="51">
        <f t="shared" ref="AC109:AC110" si="1708">SUM(AD109:AJ109)</f>
        <v>0</v>
      </c>
      <c r="AD109" s="52">
        <f>marzec!AD109</f>
        <v>0</v>
      </c>
      <c r="AE109" s="52">
        <f>marzec!AE109</f>
        <v>0</v>
      </c>
      <c r="AF109" s="52">
        <f>marzec!AF109</f>
        <v>0</v>
      </c>
      <c r="AG109" s="52">
        <f>marzec!AG109</f>
        <v>0</v>
      </c>
      <c r="AH109" s="53">
        <f>marzec!AH109</f>
        <v>0</v>
      </c>
      <c r="AI109" s="54">
        <f>marzec!AI109</f>
        <v>0</v>
      </c>
      <c r="AJ109" s="55">
        <f>marzec!AJ109</f>
        <v>0</v>
      </c>
      <c r="AK109" s="188">
        <f t="shared" ref="AK109" si="1709">IF(OR($B109=$B115,AK112=0),0,ROUND((AL110+AQ114)/AK112,0))</f>
        <v>0</v>
      </c>
      <c r="AL109" s="51">
        <f t="shared" ref="AL109:AL110" si="1710">SUM(AM109:AS109)</f>
        <v>0</v>
      </c>
      <c r="AM109" s="52">
        <f>marzec!AM109</f>
        <v>0</v>
      </c>
      <c r="AN109" s="52">
        <f>marzec!AN109</f>
        <v>0</v>
      </c>
      <c r="AO109" s="52">
        <f>marzec!AO109</f>
        <v>0</v>
      </c>
      <c r="AP109" s="52">
        <f>marzec!AP109</f>
        <v>0</v>
      </c>
      <c r="AQ109" s="53">
        <f>marzec!AQ109</f>
        <v>0</v>
      </c>
      <c r="AR109" s="54">
        <f>marzec!AR109</f>
        <v>0</v>
      </c>
      <c r="AS109" s="55">
        <f>marzec!AS109</f>
        <v>0</v>
      </c>
      <c r="AT109" s="188">
        <f t="shared" ref="AT109" si="1711">IF(OR($B109=$B115,AT112=0),0,ROUND((AU110+AZ114)/AT112,0))</f>
        <v>0</v>
      </c>
      <c r="AU109" s="51">
        <f t="shared" ref="AU109:AU110" si="1712">SUM(AV109:BB109)</f>
        <v>0</v>
      </c>
      <c r="AV109" s="52">
        <f t="shared" ref="AV109" si="1713">IF(SUM($AM$9:$AS$9)=SUM($AV$9:$BB$9),AM109,IF(AND(SUM($AV$9:$BB$9)&gt;42,SUM($AV$9:$BB$9)&lt;49),AM109,0))</f>
        <v>0</v>
      </c>
      <c r="AW109" s="52">
        <f t="shared" ref="AW109" si="1714">IF(SUM($AM$9:$AS$9)=SUM($AV$9:$BB$9),AN109,IF(AND(SUM($AV$9:$BB$9)&gt;42,SUM($AV$9:$BB$9)&lt;49),AN109,0))</f>
        <v>0</v>
      </c>
      <c r="AX109" s="52">
        <f t="shared" ref="AX109" si="1715">IF(SUM($AM$9:$AS$9)=SUM($AV$9:$BB$9),AO109,IF(AND(SUM($AV$9:$BB$9)&gt;42,SUM($AV$9:$BB$9)&lt;49),AO109,0))</f>
        <v>0</v>
      </c>
      <c r="AY109" s="52">
        <f t="shared" ref="AY109" si="1716">IF(SUM($AM$9:$AS$9)=SUM($AV$9:$BB$9),AP109,IF(AND(SUM($AV$9:$BB$9)&gt;42,SUM($AV$9:$BB$9)&lt;49),AP109,0))</f>
        <v>0</v>
      </c>
      <c r="AZ109" s="53">
        <f t="shared" ref="AZ109" si="1717">IF(SUM($AM$9:$AS$9)=SUM($AV$9:$BB$9),AQ109,IF(AND(SUM($AV$9:$BB$9)&gt;42,SUM($AV$9:$BB$9)&lt;49),AQ109,0))</f>
        <v>0</v>
      </c>
      <c r="BA109" s="54">
        <f t="shared" ref="BA109" si="1718">IF(SUM($AM$9:$AS$9)=SUM($AV$9:$BB$9),AR109,IF(AND(SUM($AV$9:$BB$9)&gt;42,SUM($AV$9:$BB$9)&lt;49),AR109,0))</f>
        <v>0</v>
      </c>
      <c r="BB109" s="55">
        <f t="shared" ref="BB109" si="1719">IF(SUM($AM$9:$AS$9)=SUM($AV$9:$BB$9),AS109,IF(AND(SUM($AV$9:$BB$9)&gt;42,SUM($AV$9:$BB$9)&lt;49),AS109,0))</f>
        <v>0</v>
      </c>
    </row>
    <row r="110" spans="1:54" ht="12.75" hidden="1" customHeight="1" x14ac:dyDescent="0.2">
      <c r="B110" s="93"/>
      <c r="C110" s="94"/>
      <c r="D110" s="95"/>
      <c r="E110" s="115"/>
      <c r="F110" s="140" t="b">
        <f t="shared" ref="F110" si="1720">IF($B103=$B109,OR(F104,G109&lt;F109),G109&lt;F109)</f>
        <v>0</v>
      </c>
      <c r="G110" s="189">
        <f t="shared" ref="G110" si="1721">IF(AND($B103=$B109,$B103&lt;&gt;"",$B103&lt;&gt;0),G109+G104,G109)</f>
        <v>18</v>
      </c>
      <c r="H110" s="120"/>
      <c r="I110" s="165">
        <f t="shared" si="1702"/>
        <v>0</v>
      </c>
      <c r="J110" s="194">
        <f t="shared" ref="J110" si="1722">7-COUNTIF(L109:R109,0)-COUNTIF(L109:R109,"")</f>
        <v>0</v>
      </c>
      <c r="K110" s="22">
        <f t="shared" si="1704"/>
        <v>0</v>
      </c>
      <c r="L110" s="35">
        <f t="shared" ref="L110:R110" si="1723">IF($B103=$B109,L109+L104,L109)</f>
        <v>0</v>
      </c>
      <c r="M110" s="35">
        <f t="shared" si="1723"/>
        <v>0</v>
      </c>
      <c r="N110" s="35">
        <f t="shared" si="1723"/>
        <v>0</v>
      </c>
      <c r="O110" s="35">
        <f t="shared" si="1723"/>
        <v>0</v>
      </c>
      <c r="P110" s="36">
        <f t="shared" si="1723"/>
        <v>0</v>
      </c>
      <c r="Q110" s="37">
        <f t="shared" si="1723"/>
        <v>0</v>
      </c>
      <c r="R110" s="38">
        <f t="shared" si="1723"/>
        <v>0</v>
      </c>
      <c r="S110" s="194">
        <f t="shared" ref="S110" si="1724">7-COUNTIF(U109:AA109,0)-COUNTIF(U109:AA109,"")</f>
        <v>0</v>
      </c>
      <c r="T110" s="22">
        <f t="shared" si="1706"/>
        <v>0</v>
      </c>
      <c r="U110" s="35">
        <f t="shared" ref="U110:AA110" si="1725">IF($B103=$B109,U109+U104,U109)</f>
        <v>0</v>
      </c>
      <c r="V110" s="35">
        <f t="shared" si="1725"/>
        <v>0</v>
      </c>
      <c r="W110" s="35">
        <f t="shared" si="1725"/>
        <v>0</v>
      </c>
      <c r="X110" s="35">
        <f t="shared" si="1725"/>
        <v>0</v>
      </c>
      <c r="Y110" s="36">
        <f t="shared" si="1725"/>
        <v>0</v>
      </c>
      <c r="Z110" s="37">
        <f t="shared" si="1725"/>
        <v>0</v>
      </c>
      <c r="AA110" s="38">
        <f t="shared" si="1725"/>
        <v>0</v>
      </c>
      <c r="AB110" s="194">
        <f t="shared" ref="AB110" si="1726">7-COUNTIF(AD109:AJ109,0)-COUNTIF(AD109:AJ109,"")</f>
        <v>0</v>
      </c>
      <c r="AC110" s="22">
        <f t="shared" si="1708"/>
        <v>0</v>
      </c>
      <c r="AD110" s="35">
        <f t="shared" ref="AD110:AJ110" si="1727">IF($B103=$B109,AD109+AD104,AD109)</f>
        <v>0</v>
      </c>
      <c r="AE110" s="35">
        <f t="shared" si="1727"/>
        <v>0</v>
      </c>
      <c r="AF110" s="35">
        <f t="shared" si="1727"/>
        <v>0</v>
      </c>
      <c r="AG110" s="35">
        <f t="shared" si="1727"/>
        <v>0</v>
      </c>
      <c r="AH110" s="36">
        <f t="shared" si="1727"/>
        <v>0</v>
      </c>
      <c r="AI110" s="37">
        <f t="shared" si="1727"/>
        <v>0</v>
      </c>
      <c r="AJ110" s="38">
        <f t="shared" si="1727"/>
        <v>0</v>
      </c>
      <c r="AK110" s="194">
        <f t="shared" ref="AK110" si="1728">7-COUNTIF(AM109:AS109,0)-COUNTIF(AM109:AS109,"")</f>
        <v>0</v>
      </c>
      <c r="AL110" s="22">
        <f t="shared" si="1710"/>
        <v>0</v>
      </c>
      <c r="AM110" s="35">
        <f t="shared" ref="AM110:AS110" si="1729">IF($B103=$B109,AM109+AM104,AM109)</f>
        <v>0</v>
      </c>
      <c r="AN110" s="35">
        <f t="shared" si="1729"/>
        <v>0</v>
      </c>
      <c r="AO110" s="35">
        <f t="shared" si="1729"/>
        <v>0</v>
      </c>
      <c r="AP110" s="35">
        <f t="shared" si="1729"/>
        <v>0</v>
      </c>
      <c r="AQ110" s="36">
        <f t="shared" si="1729"/>
        <v>0</v>
      </c>
      <c r="AR110" s="37">
        <f t="shared" si="1729"/>
        <v>0</v>
      </c>
      <c r="AS110" s="38">
        <f t="shared" si="1729"/>
        <v>0</v>
      </c>
      <c r="AT110" s="194">
        <f t="shared" ref="AT110" si="1730">7-COUNTIF(AV109:BB109,0)-COUNTIF(AV109:BB109,"")</f>
        <v>0</v>
      </c>
      <c r="AU110" s="22">
        <f t="shared" si="1712"/>
        <v>0</v>
      </c>
      <c r="AV110" s="35">
        <f t="shared" ref="AV110:BB110" si="1731">IF($B103=$B109,AV109+AV104,AV109)</f>
        <v>0</v>
      </c>
      <c r="AW110" s="35">
        <f t="shared" si="1731"/>
        <v>0</v>
      </c>
      <c r="AX110" s="35">
        <f t="shared" si="1731"/>
        <v>0</v>
      </c>
      <c r="AY110" s="35">
        <f t="shared" si="1731"/>
        <v>0</v>
      </c>
      <c r="AZ110" s="36">
        <f t="shared" si="1731"/>
        <v>0</v>
      </c>
      <c r="BA110" s="37">
        <f t="shared" si="1731"/>
        <v>0</v>
      </c>
      <c r="BB110" s="38">
        <f t="shared" si="1731"/>
        <v>0</v>
      </c>
    </row>
    <row r="111" spans="1:54" ht="15" hidden="1" customHeight="1" x14ac:dyDescent="0.2">
      <c r="B111" s="116"/>
      <c r="C111" s="117"/>
      <c r="D111" s="118"/>
      <c r="E111" s="119"/>
      <c r="F111" s="92"/>
      <c r="G111" s="190">
        <f t="shared" ref="G111" si="1732">IF(AND($B103=$B109,$B103&lt;&gt;"",$B103&lt;&gt;0),F109+G105,F109)</f>
        <v>18</v>
      </c>
      <c r="H111" s="121"/>
      <c r="I111" s="165">
        <f t="shared" si="1702"/>
        <v>0</v>
      </c>
      <c r="J111" s="195">
        <f t="shared" ref="J111" si="1733">IF($B109=$B103,COUNTIF(L111:R111,0),COUNTIF(L112:R112,0)+COUNTIF(L112:R112,""))</f>
        <v>7</v>
      </c>
      <c r="K111" s="39">
        <f t="shared" ref="K111:R111" si="1734">IF($B103=$B109,K112+K105,K112)</f>
        <v>0</v>
      </c>
      <c r="L111" s="40">
        <f t="shared" si="1734"/>
        <v>0</v>
      </c>
      <c r="M111" s="40">
        <f t="shared" si="1734"/>
        <v>0</v>
      </c>
      <c r="N111" s="40">
        <f t="shared" si="1734"/>
        <v>0</v>
      </c>
      <c r="O111" s="40">
        <f t="shared" si="1734"/>
        <v>0</v>
      </c>
      <c r="P111" s="41">
        <f t="shared" si="1734"/>
        <v>0</v>
      </c>
      <c r="Q111" s="42">
        <f t="shared" si="1734"/>
        <v>0</v>
      </c>
      <c r="R111" s="43">
        <f t="shared" si="1734"/>
        <v>0</v>
      </c>
      <c r="S111" s="195">
        <f t="shared" ref="S111" si="1735">IF($B109=$B103,COUNTIF(U111:AA111,0),COUNTIF(U112:AA112,0)+COUNTIF(U112:AA112,""))</f>
        <v>7</v>
      </c>
      <c r="T111" s="39">
        <f t="shared" ref="T111:AA111" si="1736">IF($B103=$B109,T112+T105,T112)</f>
        <v>0</v>
      </c>
      <c r="U111" s="40">
        <f t="shared" si="1736"/>
        <v>0</v>
      </c>
      <c r="V111" s="40">
        <f t="shared" si="1736"/>
        <v>0</v>
      </c>
      <c r="W111" s="40">
        <f t="shared" si="1736"/>
        <v>0</v>
      </c>
      <c r="X111" s="40">
        <f t="shared" si="1736"/>
        <v>0</v>
      </c>
      <c r="Y111" s="41">
        <f t="shared" si="1736"/>
        <v>0</v>
      </c>
      <c r="Z111" s="42">
        <f t="shared" si="1736"/>
        <v>0</v>
      </c>
      <c r="AA111" s="43">
        <f t="shared" si="1736"/>
        <v>0</v>
      </c>
      <c r="AB111" s="195">
        <f t="shared" ref="AB111" si="1737">IF($B109=$B103,COUNTIF(AD111:AJ111,0),COUNTIF(AD112:AJ112,0)+COUNTIF(AD112:AJ112,""))</f>
        <v>7</v>
      </c>
      <c r="AC111" s="39">
        <f t="shared" ref="AC111:AJ111" si="1738">IF($B103=$B109,AC112+AC105,AC112)</f>
        <v>0</v>
      </c>
      <c r="AD111" s="40">
        <f t="shared" si="1738"/>
        <v>0</v>
      </c>
      <c r="AE111" s="40">
        <f t="shared" si="1738"/>
        <v>0</v>
      </c>
      <c r="AF111" s="40">
        <f t="shared" si="1738"/>
        <v>0</v>
      </c>
      <c r="AG111" s="40">
        <f t="shared" si="1738"/>
        <v>0</v>
      </c>
      <c r="AH111" s="41">
        <f t="shared" si="1738"/>
        <v>0</v>
      </c>
      <c r="AI111" s="42">
        <f t="shared" si="1738"/>
        <v>0</v>
      </c>
      <c r="AJ111" s="43">
        <f t="shared" si="1738"/>
        <v>0</v>
      </c>
      <c r="AK111" s="195">
        <f t="shared" ref="AK111" si="1739">IF($B109=$B103,COUNTIF(AM111:AS111,0),COUNTIF(AM112:AS112,0)+COUNTIF(AM112:AS112,""))</f>
        <v>7</v>
      </c>
      <c r="AL111" s="39">
        <f t="shared" ref="AL111:AS111" si="1740">IF($B103=$B109,AL112+AL105,AL112)</f>
        <v>0</v>
      </c>
      <c r="AM111" s="40">
        <f t="shared" si="1740"/>
        <v>0</v>
      </c>
      <c r="AN111" s="40">
        <f t="shared" si="1740"/>
        <v>0</v>
      </c>
      <c r="AO111" s="40">
        <f t="shared" si="1740"/>
        <v>0</v>
      </c>
      <c r="AP111" s="40">
        <f t="shared" si="1740"/>
        <v>0</v>
      </c>
      <c r="AQ111" s="41">
        <f t="shared" si="1740"/>
        <v>0</v>
      </c>
      <c r="AR111" s="42">
        <f t="shared" si="1740"/>
        <v>0</v>
      </c>
      <c r="AS111" s="43">
        <f t="shared" si="1740"/>
        <v>0</v>
      </c>
      <c r="AT111" s="195">
        <f t="shared" ref="AT111" si="1741">IF($B109=$B103,COUNTIF(AV111:BB111,0),COUNTIF(AV112:BB112,0)+COUNTIF(AV112:BB112,""))</f>
        <v>7</v>
      </c>
      <c r="AU111" s="39">
        <f t="shared" ref="AU111:BB111" si="1742">IF($B103=$B109,AU112+AU105,AU112)</f>
        <v>0</v>
      </c>
      <c r="AV111" s="40">
        <f t="shared" si="1742"/>
        <v>0</v>
      </c>
      <c r="AW111" s="40">
        <f t="shared" si="1742"/>
        <v>0</v>
      </c>
      <c r="AX111" s="40">
        <f t="shared" si="1742"/>
        <v>0</v>
      </c>
      <c r="AY111" s="40">
        <f t="shared" si="1742"/>
        <v>0</v>
      </c>
      <c r="AZ111" s="41">
        <f t="shared" si="1742"/>
        <v>0</v>
      </c>
      <c r="BA111" s="42">
        <f t="shared" si="1742"/>
        <v>0</v>
      </c>
      <c r="BB111" s="43">
        <f t="shared" si="1742"/>
        <v>0</v>
      </c>
    </row>
    <row r="112" spans="1:54" ht="15.75" customHeight="1" x14ac:dyDescent="0.2">
      <c r="A112" s="1">
        <f t="shared" ref="A112" si="1743">A109</f>
        <v>0</v>
      </c>
      <c r="B112" s="313">
        <f t="shared" ref="B112" si="1744">B106+1</f>
        <v>16</v>
      </c>
      <c r="C112" s="314"/>
      <c r="D112" s="314"/>
      <c r="E112" s="314"/>
      <c r="F112" s="31"/>
      <c r="G112" s="183"/>
      <c r="H112" s="122">
        <f t="shared" ref="H112" si="1745">5-COUNTIF(AU109,0)-COUNTIF(AL109,0)-COUNTIF(AC109,0)-COUNTIF(T109,0)-COUNTIF(K109,0)</f>
        <v>0</v>
      </c>
      <c r="I112" s="165">
        <f t="shared" si="1702"/>
        <v>0</v>
      </c>
      <c r="J112" s="187">
        <f t="shared" ref="J112" si="1746">IF($B109=$B103,J106+IF($F109&lt;&gt;$G109,(K109+$G111-$G110)/$F109,K109/$F109),IF($F109&lt;&gt;G109,(K109+$G111-$G110)/$F109,K109/$F109))</f>
        <v>0</v>
      </c>
      <c r="K112" s="7">
        <f t="shared" ref="K112:K113" si="1747">SUM(L112:R112)</f>
        <v>0</v>
      </c>
      <c r="L112" s="26">
        <f t="shared" ref="L112:R112" si="1748">L109</f>
        <v>0</v>
      </c>
      <c r="M112" s="26">
        <f t="shared" si="1748"/>
        <v>0</v>
      </c>
      <c r="N112" s="26">
        <f t="shared" si="1748"/>
        <v>0</v>
      </c>
      <c r="O112" s="26">
        <f t="shared" si="1748"/>
        <v>0</v>
      </c>
      <c r="P112" s="26">
        <f t="shared" si="1748"/>
        <v>0</v>
      </c>
      <c r="Q112" s="29">
        <f t="shared" si="1748"/>
        <v>0</v>
      </c>
      <c r="R112" s="23">
        <f t="shared" si="1748"/>
        <v>0</v>
      </c>
      <c r="S112" s="187">
        <f t="shared" ref="S112" si="1749">IF($B109=$B103,S106+IF($F109&lt;&gt;$G109,(T109+$G111-$G110)/$F109,T109/$F109),IF($F109&lt;&gt;P109,(T109+$G111-$G110)/$F109,T109/$F109))</f>
        <v>0</v>
      </c>
      <c r="T112" s="7">
        <f t="shared" ref="T112:T113" si="1750">SUM(U112:AA112)</f>
        <v>0</v>
      </c>
      <c r="U112" s="26">
        <f t="shared" ref="U112:AA112" si="1751">U109</f>
        <v>0</v>
      </c>
      <c r="V112" s="26">
        <f t="shared" si="1751"/>
        <v>0</v>
      </c>
      <c r="W112" s="26">
        <f t="shared" si="1751"/>
        <v>0</v>
      </c>
      <c r="X112" s="26">
        <f t="shared" si="1751"/>
        <v>0</v>
      </c>
      <c r="Y112" s="113">
        <f t="shared" si="1751"/>
        <v>0</v>
      </c>
      <c r="Z112" s="29">
        <f t="shared" si="1751"/>
        <v>0</v>
      </c>
      <c r="AA112" s="23">
        <f t="shared" si="1751"/>
        <v>0</v>
      </c>
      <c r="AB112" s="187">
        <f t="shared" ref="AB112" si="1752">IF($B109=$B103,AB106+IF($F109&lt;&gt;$G109,(AC109+$G111-$G110)/$F109,AC109/$F109),IF($F109&lt;&gt;Y109,(AC109+$G111-$G110)/$F109,AC109/$F109))</f>
        <v>0</v>
      </c>
      <c r="AC112" s="7">
        <f t="shared" ref="AC112:AC113" si="1753">SUM(AD112:AJ112)</f>
        <v>0</v>
      </c>
      <c r="AD112" s="26">
        <f t="shared" ref="AD112:AJ112" si="1754">AD109</f>
        <v>0</v>
      </c>
      <c r="AE112" s="26">
        <f t="shared" si="1754"/>
        <v>0</v>
      </c>
      <c r="AF112" s="26">
        <f t="shared" si="1754"/>
        <v>0</v>
      </c>
      <c r="AG112" s="26">
        <f t="shared" si="1754"/>
        <v>0</v>
      </c>
      <c r="AH112" s="113">
        <f t="shared" si="1754"/>
        <v>0</v>
      </c>
      <c r="AI112" s="29">
        <f t="shared" si="1754"/>
        <v>0</v>
      </c>
      <c r="AJ112" s="23">
        <f t="shared" si="1754"/>
        <v>0</v>
      </c>
      <c r="AK112" s="187">
        <f t="shared" ref="AK112" si="1755">IF($B109=$B103,AK106+IF($F109&lt;&gt;$G109,(AL109+$G111-$G110)/$F109,AL109/$F109),IF($F109&lt;&gt;AH109,(AL109+$G111-$G110)/$F109,AL109/$F109))</f>
        <v>0</v>
      </c>
      <c r="AL112" s="7">
        <f t="shared" ref="AL112:AL113" si="1756">SUM(AM112:AS112)</f>
        <v>0</v>
      </c>
      <c r="AM112" s="26">
        <f t="shared" ref="AM112:AS112" si="1757">AM109</f>
        <v>0</v>
      </c>
      <c r="AN112" s="26">
        <f t="shared" si="1757"/>
        <v>0</v>
      </c>
      <c r="AO112" s="26">
        <f t="shared" si="1757"/>
        <v>0</v>
      </c>
      <c r="AP112" s="26">
        <f t="shared" si="1757"/>
        <v>0</v>
      </c>
      <c r="AQ112" s="113">
        <f t="shared" si="1757"/>
        <v>0</v>
      </c>
      <c r="AR112" s="29">
        <f t="shared" si="1757"/>
        <v>0</v>
      </c>
      <c r="AS112" s="23">
        <f t="shared" si="1757"/>
        <v>0</v>
      </c>
      <c r="AT112" s="187">
        <f t="shared" ref="AT112" si="1758">IF($B109=$B103,AT106+IF($F109&lt;&gt;$G109,(AU109+$G111-$G110)/$F109,AU109/$F109),IF($F109&lt;&gt;AQ109,(AU109+$G111-$G110)/$F109,AU109/$F109))</f>
        <v>0</v>
      </c>
      <c r="AU112" s="7">
        <f t="shared" ref="AU112:AU113" si="1759">SUM(AV112:BB112)</f>
        <v>0</v>
      </c>
      <c r="AV112" s="6">
        <f t="shared" ref="AV112" si="1760">IF(SUM($AM$9:$AS$9)=SUM($AV$9:$BB$9),AV109,IF(AND(SUM($AV$9:$BB$9)&gt;42,SUM($AV$9:$BB$9)&lt;49),AV109,0))</f>
        <v>0</v>
      </c>
      <c r="AW112" s="6">
        <f t="shared" ref="AW112:BB112" si="1761">IF(SUM($AM$9:$AS$9)=SUM($AV$9:$BB$9),AW109,IF(AND(SUM($AV$9:$BB$9)&gt;42,SUM($AV$9:$BB$9)&lt;49),AW109,0))</f>
        <v>0</v>
      </c>
      <c r="AX112" s="6">
        <f t="shared" si="1761"/>
        <v>0</v>
      </c>
      <c r="AY112" s="6">
        <f t="shared" si="1761"/>
        <v>0</v>
      </c>
      <c r="AZ112" s="26">
        <f t="shared" si="1761"/>
        <v>0</v>
      </c>
      <c r="BA112" s="29">
        <f t="shared" si="1761"/>
        <v>0</v>
      </c>
      <c r="BB112" s="23">
        <f t="shared" si="1761"/>
        <v>0</v>
      </c>
    </row>
    <row r="113" spans="1:54" ht="15.75" customHeight="1" x14ac:dyDescent="0.2">
      <c r="A113" s="1">
        <f t="shared" ref="A113:A114" si="1762">A112</f>
        <v>0</v>
      </c>
      <c r="B113" s="313"/>
      <c r="C113" s="314"/>
      <c r="D113" s="314"/>
      <c r="E113" s="314"/>
      <c r="F113" s="31"/>
      <c r="G113" s="183"/>
      <c r="H113" s="123">
        <f t="shared" ref="H113" si="1763">IF($B109=$B103,H107+F113,$F113)</f>
        <v>0</v>
      </c>
      <c r="I113" s="165">
        <f t="shared" si="1702"/>
        <v>0</v>
      </c>
      <c r="J113" s="141">
        <f t="shared" ref="J113" si="1764">IF($H112=0,0,IF($B103=$B109,IF($H114&gt;0,$H114+J107,K109+J107),IF($H114&gt;0,$H114,K109)))</f>
        <v>0</v>
      </c>
      <c r="K113" s="7">
        <f t="shared" si="1747"/>
        <v>0</v>
      </c>
      <c r="L113" s="6"/>
      <c r="M113" s="6"/>
      <c r="N113" s="6"/>
      <c r="O113" s="6"/>
      <c r="P113" s="26"/>
      <c r="Q113" s="29"/>
      <c r="R113" s="23"/>
      <c r="S113" s="141">
        <f t="shared" ref="S113" si="1765">IF($H112=0,0,IF($B103=$B109,IF($H114&gt;0,$H114+S107,T109+S107),IF($H114&gt;0,$H114,T109)))</f>
        <v>0</v>
      </c>
      <c r="T113" s="7">
        <f t="shared" si="1750"/>
        <v>0</v>
      </c>
      <c r="U113" s="6"/>
      <c r="V113" s="6"/>
      <c r="W113" s="6"/>
      <c r="X113" s="6"/>
      <c r="Y113" s="26"/>
      <c r="Z113" s="29"/>
      <c r="AA113" s="23"/>
      <c r="AB113" s="141">
        <f t="shared" ref="AB113" si="1766">IF($H112=0,0,IF($B103=$B109,IF($H114&gt;0,$H114+AB107,AC109+AB107),IF($H114&gt;0,$H114,AC109)))</f>
        <v>0</v>
      </c>
      <c r="AC113" s="7">
        <f t="shared" si="1753"/>
        <v>0</v>
      </c>
      <c r="AD113" s="6"/>
      <c r="AE113" s="6"/>
      <c r="AF113" s="6"/>
      <c r="AG113" s="6"/>
      <c r="AH113" s="26"/>
      <c r="AI113" s="29"/>
      <c r="AJ113" s="23"/>
      <c r="AK113" s="141">
        <f t="shared" ref="AK113" si="1767">IF($H112=0,0,IF($B103=$B109,IF($H114&gt;0,$H114+AK107,AL109+AK107),IF($H114&gt;0,$H114,AL109)))</f>
        <v>0</v>
      </c>
      <c r="AL113" s="7">
        <f t="shared" si="1756"/>
        <v>0</v>
      </c>
      <c r="AM113" s="6"/>
      <c r="AN113" s="6"/>
      <c r="AO113" s="6"/>
      <c r="AP113" s="6"/>
      <c r="AQ113" s="26"/>
      <c r="AR113" s="29"/>
      <c r="AS113" s="23"/>
      <c r="AT113" s="141">
        <f t="shared" ref="AT113" si="1768">IF($H112=0,0,IF($B103=$B109,IF($H114&gt;0,$H114+AT107,AU109+AT107),IF($H114&gt;0,$H114,AU109)))</f>
        <v>0</v>
      </c>
      <c r="AU113" s="7">
        <f t="shared" si="1759"/>
        <v>0</v>
      </c>
      <c r="AV113" s="6"/>
      <c r="AW113" s="6"/>
      <c r="AX113" s="6"/>
      <c r="AY113" s="6"/>
      <c r="AZ113" s="26"/>
      <c r="BA113" s="29"/>
      <c r="BB113" s="23"/>
    </row>
    <row r="114" spans="1:54" ht="18.75" customHeight="1" thickBot="1" x14ac:dyDescent="0.25">
      <c r="A114" s="1">
        <f t="shared" si="1762"/>
        <v>0</v>
      </c>
      <c r="B114" s="323" t="str">
        <f>IF(B109="",Wydruk!$AE$6,IF(J110=0,Wydruk!$AE$7,IF(AND(G110&lt;G111,B109&lt;&gt;$B115),Wydruk!$AE$13,IF(AND($B109=$B103,$B109&lt;&gt;$B115),IF(OR(OR(J114&lt;4,J114&gt;5),OR(S114&lt;4,S114&gt;5),OR(AB114&lt;4,AB114&gt;5),OR(AK114&lt;4,AK114&gt;5),OR(AND(AT114&lt;4,AT114&gt;0),AT114&gt;5)),Wydruk!$AE$8,Wydruk!$AE$9),IF($B109=$B115,IF($F113&lt;&gt;0,Wydruk!$AE$12,Wydruk!$AE$10),IF(OR(OR(J110&lt;4,J110&gt;5),OR(S110&lt;4,S110&gt;5),OR(AB110&lt;4,AB110&gt;5),OR(AK110&lt;4,AK110&gt;5),OR(AND(AT110&lt;4,AT110&gt;0),AT110&gt;5)),Wydruk!$AE$8,Wydruk!$AE$11))))))</f>
        <v>Uzupełnij liczby godzin tygodniowego planu</v>
      </c>
      <c r="C114" s="324"/>
      <c r="D114" s="324"/>
      <c r="E114" s="324"/>
      <c r="F114" s="173">
        <f>marzec!F114</f>
        <v>0</v>
      </c>
      <c r="G114" s="184">
        <f>marzec!G114</f>
        <v>0</v>
      </c>
      <c r="H114" s="191">
        <f t="shared" ref="H114" si="1769">IF(OR($G114=0,$F114=0,$G114="",$F114=""),0,$G114/$F114)</f>
        <v>0</v>
      </c>
      <c r="I114" s="193"/>
      <c r="J114" s="176">
        <f t="shared" ref="J114" si="1770">IF($B103=$B109,IF(L109+L104&gt;0,1,0)+IF(M109+M104&gt;0,1,0)+IF(N109+N104&gt;0,1,0)+IF(O109+O104&gt;0,1,0)+IF(P109+P104&gt;0,1,0)+IF(Q109+Q104&gt;0,1,0)+IF(R109+R104&gt;0,1,0),J110)</f>
        <v>0</v>
      </c>
      <c r="K114" s="133">
        <f t="shared" ref="K114" si="1771">IF(OR($B109=$B115,J114=0,(K110-Q114+O114)&lt;=0),0,(K110-Q114+O114)/J114)</f>
        <v>0</v>
      </c>
      <c r="L114" s="137">
        <f t="shared" ref="L114" si="1772">IF(K114*(7-J111)&lt;=0,0,K114*(7-J111))</f>
        <v>0</v>
      </c>
      <c r="M114" s="311">
        <f t="shared" ref="M114" si="1773">ROUND(IF(OR(K111-K114*(7-J111)+P114&lt;0,$B109=$B115,K114&lt;=0,K111=0),0,IF(K111-K114*(7-J111)+P114&gt;Q114-O114+P114,Q114-O114+P114,K111-K114*(7-J111)+P114)),1)</f>
        <v>0</v>
      </c>
      <c r="N114" s="312"/>
      <c r="O114" s="139">
        <f t="shared" ref="O114" si="1774">IF(OR($B109=$B115,J110=0),0,IF($B109=$B103,J109,$F109))</f>
        <v>0</v>
      </c>
      <c r="P114" s="30">
        <f t="shared" ref="P114" si="1775">IF(OR($B109=$B115,J114=0),0,$G111-$G110)</f>
        <v>0</v>
      </c>
      <c r="Q114" s="134">
        <f t="shared" ref="Q114" si="1776">IF(OR($B109=$B115,J114=0),0,J113)</f>
        <v>0</v>
      </c>
      <c r="R114" s="138">
        <f t="shared" ref="R114" si="1777">IF($B109=$B115,0,K111)</f>
        <v>0</v>
      </c>
      <c r="S114" s="176">
        <f t="shared" ref="S114" si="1778">IF($B103=$B109,IF(U109+U104&gt;0,1,0)+IF(V109+V104&gt;0,1,0)+IF(W109+W104&gt;0,1,0)+IF(X109+X104&gt;0,1,0)+IF(Y109+Y104&gt;0,1,0)+IF(Z109+Z104&gt;0,1,0)+IF(AA109+AA104&gt;0,1,0),S110)</f>
        <v>0</v>
      </c>
      <c r="T114" s="133">
        <f t="shared" ref="T114" si="1779">IF(OR($B109=$B115,S114=0,(T110-Z114+X114)&lt;=0),0,(T110-Z114+X114)/S114)</f>
        <v>0</v>
      </c>
      <c r="U114" s="137">
        <f t="shared" ref="U114" si="1780">IF(T114*(7-S111)&lt;=0,0,T114*(7-S111))</f>
        <v>0</v>
      </c>
      <c r="V114" s="311">
        <f t="shared" ref="V114" si="1781">ROUND(IF(OR(T111-T114*(7-S111)+Y114&lt;0,$B109=$B115,T114&lt;=0,T111=0),0,IF(T111-T114*(7-S111)+Y114&gt;Z114-X114+Y114,Z114-X114+Y114,T111-T114*(7-S111)+Y114)),1)</f>
        <v>0</v>
      </c>
      <c r="W114" s="312"/>
      <c r="X114" s="139">
        <f t="shared" ref="X114" si="1782">IF(OR($B109=$B115,S110=0),0,IF($B109=$B103,S109,$F109))</f>
        <v>0</v>
      </c>
      <c r="Y114" s="30">
        <f t="shared" ref="Y114" si="1783">IF(OR($B109=$B115,S114=0),0,$G111-$G110)</f>
        <v>0</v>
      </c>
      <c r="Z114" s="134">
        <f t="shared" ref="Z114" si="1784">IF(OR($B109=$B115,S114=0),0,S113)</f>
        <v>0</v>
      </c>
      <c r="AA114" s="138">
        <f t="shared" ref="AA114" si="1785">IF($B109=$B115,0,T111)</f>
        <v>0</v>
      </c>
      <c r="AB114" s="176">
        <f t="shared" ref="AB114" si="1786">IF($B103=$B109,IF(AD109+AD104&gt;0,1,0)+IF(AE109+AE104&gt;0,1,0)+IF(AF109+AF104&gt;0,1,0)+IF(AG109+AG104&gt;0,1,0)+IF(AH109+AH104&gt;0,1,0)+IF(AI109+AI104&gt;0,1,0)+IF(AJ109+AJ104&gt;0,1,0),AB110)</f>
        <v>0</v>
      </c>
      <c r="AC114" s="133">
        <f t="shared" ref="AC114" si="1787">IF(OR($B109=$B115,AB114=0,(AC110-AI114+AG114)&lt;=0),0,(AC110-AI114+AG114)/AB114)</f>
        <v>0</v>
      </c>
      <c r="AD114" s="137">
        <f t="shared" ref="AD114" si="1788">IF(AC114*(7-AB111)&lt;=0,0,AC114*(7-AB111))</f>
        <v>0</v>
      </c>
      <c r="AE114" s="311">
        <f t="shared" ref="AE114" si="1789">ROUND(IF(OR(AC111-AC114*(7-AB111)+AH114&lt;0,$B109=$B115,AC114&lt;=0,AC111=0),0,IF(AC111-AC114*(7-AB111)+AH114&gt;AI114-AG114+AH114,AI114-AG114+AH114,AC111-AC114*(7-AB111)+AH114)),1)</f>
        <v>0</v>
      </c>
      <c r="AF114" s="312"/>
      <c r="AG114" s="139">
        <f t="shared" ref="AG114" si="1790">IF(OR($B109=$B115,AB110=0),0,IF($B109=$B103,AB109,$F109))</f>
        <v>0</v>
      </c>
      <c r="AH114" s="30">
        <f t="shared" ref="AH114" si="1791">IF(OR($B109=$B115,AB114=0),0,$G111-$G110)</f>
        <v>0</v>
      </c>
      <c r="AI114" s="134">
        <f t="shared" ref="AI114" si="1792">IF(OR($B109=$B115,AB114=0),0,AB113)</f>
        <v>0</v>
      </c>
      <c r="AJ114" s="138">
        <f t="shared" ref="AJ114" si="1793">IF($B109=$B115,0,AC111)</f>
        <v>0</v>
      </c>
      <c r="AK114" s="176">
        <f t="shared" ref="AK114" si="1794">IF($B103=$B109,IF(AM109+AM104&gt;0,1,0)+IF(AN109+AN104&gt;0,1,0)+IF(AO109+AO104&gt;0,1,0)+IF(AP109+AP104&gt;0,1,0)+IF(AQ109+AQ104&gt;0,1,0)+IF(AR109+AR104&gt;0,1,0)+IF(AS109+AS104&gt;0,1,0),AK110)</f>
        <v>0</v>
      </c>
      <c r="AL114" s="133">
        <f t="shared" ref="AL114" si="1795">IF(OR($B109=$B115,AK114=0,(AL110-AR114+AP114)&lt;=0),0,(AL110-AR114+AP114)/AK114)</f>
        <v>0</v>
      </c>
      <c r="AM114" s="137">
        <f t="shared" ref="AM114" si="1796">IF(AL114*(7-AK111)&lt;=0,0,AL114*(7-AK111))</f>
        <v>0</v>
      </c>
      <c r="AN114" s="311">
        <f t="shared" ref="AN114" si="1797">ROUND(IF(OR(AL111-AL114*(7-AK111)+AQ114&lt;0,$B109=$B115,AL114&lt;=0,AL111=0),0,IF(AL111-AL114*(7-AK111)+AQ114&gt;AR114-AP114+AQ114,AR114-AP114+AQ114,AL111-AL114*(7-AK111)+AQ114)),1)</f>
        <v>0</v>
      </c>
      <c r="AO114" s="312"/>
      <c r="AP114" s="139">
        <f t="shared" ref="AP114" si="1798">IF(OR($B109=$B115,AK110=0),0,IF($B109=$B103,AK109,$F109))</f>
        <v>0</v>
      </c>
      <c r="AQ114" s="30">
        <f t="shared" ref="AQ114" si="1799">IF(OR($B109=$B115,AK114=0),0,$G111-$G110)</f>
        <v>0</v>
      </c>
      <c r="AR114" s="134">
        <f t="shared" ref="AR114" si="1800">IF(OR($B109=$B115,AK114=0),0,AK113)</f>
        <v>0</v>
      </c>
      <c r="AS114" s="138">
        <f t="shared" ref="AS114" si="1801">IF($B109=$B115,0,AL111)</f>
        <v>0</v>
      </c>
      <c r="AT114" s="176">
        <f t="shared" ref="AT114" si="1802">IF($B103=$B109,IF(AV109+AV104&gt;0,1,0)+IF(AW109+AW104&gt;0,1,0)+IF(AX109+AX104&gt;0,1,0)+IF(AY109+AY104&gt;0,1,0)+IF(AZ109+AZ104&gt;0,1,0)+IF(BA109+BA104&gt;0,1,0)+IF(BB109+BB104&gt;0,1,0),AT110)</f>
        <v>0</v>
      </c>
      <c r="AU114" s="133">
        <f t="shared" ref="AU114" si="1803">IF(OR($B109=$B115,AT114=0,(AU110-BA114+AY114)&lt;=0),0,(AU110-BA114+AY114)/AT114)</f>
        <v>0</v>
      </c>
      <c r="AV114" s="137">
        <f t="shared" ref="AV114" si="1804">IF(AU114*(7-AT111)&lt;=0,0,AU114*(7-AT111))</f>
        <v>0</v>
      </c>
      <c r="AW114" s="311">
        <f t="shared" ref="AW114" si="1805">ROUND(IF(OR(AU111-AU114*(7-AT111)+AZ114&lt;0,$B109=$B115,AU114&lt;=0,AU111=0),0,IF(AU111-AU114*(7-AT111)+AZ114&gt;BA114-AY114+AZ114,BA114-AY114+AZ114,AU111-AU114*(7-AT111)+AZ114)),1)</f>
        <v>0</v>
      </c>
      <c r="AX114" s="312"/>
      <c r="AY114" s="139">
        <f t="shared" ref="AY114" si="1806">IF(OR($B109=$B115,AT110=0),0,IF($B109=$B103,AT109,$F109))</f>
        <v>0</v>
      </c>
      <c r="AZ114" s="30">
        <f t="shared" ref="AZ114" si="1807">IF(OR($B109=$B115,AT114=0),0,$G111-$G110)</f>
        <v>0</v>
      </c>
      <c r="BA114" s="134">
        <f t="shared" ref="BA114" si="1808">IF(OR($B109=$B115,AT114=0),0,AT113)</f>
        <v>0</v>
      </c>
      <c r="BB114" s="138">
        <f t="shared" ref="BB114" si="1809">IF($B109=$B115,0,AU111)</f>
        <v>0</v>
      </c>
    </row>
    <row r="115" spans="1:54" ht="15.75" x14ac:dyDescent="0.2">
      <c r="A115" s="1">
        <f t="shared" ref="A115" si="1810">IF(B115="","1. Niewypełnione",B115)</f>
        <v>0</v>
      </c>
      <c r="B115" s="320">
        <f>marzec!B115</f>
        <v>0</v>
      </c>
      <c r="C115" s="321">
        <f>marzec!C115</f>
        <v>0</v>
      </c>
      <c r="D115" s="321">
        <f>marzec!D115</f>
        <v>0</v>
      </c>
      <c r="E115" s="321">
        <f>marzec!E115</f>
        <v>0</v>
      </c>
      <c r="F115" s="177">
        <f>marzec!F115</f>
        <v>18</v>
      </c>
      <c r="G115" s="185">
        <f>marzec!G115</f>
        <v>18</v>
      </c>
      <c r="H115" s="177"/>
      <c r="I115" s="192">
        <f t="shared" ref="I115:I119" si="1811">K115+T115+AC115+AL115+AU115</f>
        <v>0</v>
      </c>
      <c r="J115" s="186">
        <f t="shared" ref="J115" si="1812">IF(OR($B115=$B121,J118=0),0,ROUND((K116+P120)/J118,0))</f>
        <v>0</v>
      </c>
      <c r="K115" s="51">
        <f t="shared" ref="K115:K116" si="1813">SUM(L115:R115)</f>
        <v>0</v>
      </c>
      <c r="L115" s="52">
        <f>marzec!L115</f>
        <v>0</v>
      </c>
      <c r="M115" s="52">
        <f>marzec!M115</f>
        <v>0</v>
      </c>
      <c r="N115" s="52">
        <f>marzec!N115</f>
        <v>0</v>
      </c>
      <c r="O115" s="52">
        <f>marzec!O115</f>
        <v>0</v>
      </c>
      <c r="P115" s="53">
        <f>marzec!P115</f>
        <v>0</v>
      </c>
      <c r="Q115" s="54">
        <f>marzec!Q115</f>
        <v>0</v>
      </c>
      <c r="R115" s="55">
        <f>marzec!R115</f>
        <v>0</v>
      </c>
      <c r="S115" s="188">
        <f t="shared" ref="S115" si="1814">IF(OR($B115=$B121,S118=0),0,ROUND((T116+Y120)/S118,0))</f>
        <v>0</v>
      </c>
      <c r="T115" s="51">
        <f t="shared" ref="T115:T116" si="1815">SUM(U115:AA115)</f>
        <v>0</v>
      </c>
      <c r="U115" s="52">
        <f>marzec!U115</f>
        <v>0</v>
      </c>
      <c r="V115" s="52">
        <f>marzec!V115</f>
        <v>0</v>
      </c>
      <c r="W115" s="52">
        <f>marzec!W115</f>
        <v>0</v>
      </c>
      <c r="X115" s="52">
        <f>marzec!X115</f>
        <v>0</v>
      </c>
      <c r="Y115" s="53">
        <f>marzec!Y115</f>
        <v>0</v>
      </c>
      <c r="Z115" s="54">
        <f>marzec!Z115</f>
        <v>0</v>
      </c>
      <c r="AA115" s="55">
        <f>marzec!AA115</f>
        <v>0</v>
      </c>
      <c r="AB115" s="188">
        <f t="shared" ref="AB115" si="1816">IF(OR($B115=$B121,AB118=0),0,ROUND((AC116+AH120)/AB118,0))</f>
        <v>0</v>
      </c>
      <c r="AC115" s="51">
        <f t="shared" ref="AC115:AC116" si="1817">SUM(AD115:AJ115)</f>
        <v>0</v>
      </c>
      <c r="AD115" s="52">
        <f>marzec!AD115</f>
        <v>0</v>
      </c>
      <c r="AE115" s="52">
        <f>marzec!AE115</f>
        <v>0</v>
      </c>
      <c r="AF115" s="52">
        <f>marzec!AF115</f>
        <v>0</v>
      </c>
      <c r="AG115" s="52">
        <f>marzec!AG115</f>
        <v>0</v>
      </c>
      <c r="AH115" s="53">
        <f>marzec!AH115</f>
        <v>0</v>
      </c>
      <c r="AI115" s="54">
        <f>marzec!AI115</f>
        <v>0</v>
      </c>
      <c r="AJ115" s="55">
        <f>marzec!AJ115</f>
        <v>0</v>
      </c>
      <c r="AK115" s="188">
        <f t="shared" ref="AK115" si="1818">IF(OR($B115=$B121,AK118=0),0,ROUND((AL116+AQ120)/AK118,0))</f>
        <v>0</v>
      </c>
      <c r="AL115" s="51">
        <f t="shared" ref="AL115:AL116" si="1819">SUM(AM115:AS115)</f>
        <v>0</v>
      </c>
      <c r="AM115" s="52">
        <f>marzec!AM115</f>
        <v>0</v>
      </c>
      <c r="AN115" s="52">
        <f>marzec!AN115</f>
        <v>0</v>
      </c>
      <c r="AO115" s="52">
        <f>marzec!AO115</f>
        <v>0</v>
      </c>
      <c r="AP115" s="52">
        <f>marzec!AP115</f>
        <v>0</v>
      </c>
      <c r="AQ115" s="53">
        <f>marzec!AQ115</f>
        <v>0</v>
      </c>
      <c r="AR115" s="54">
        <f>marzec!AR115</f>
        <v>0</v>
      </c>
      <c r="AS115" s="55">
        <f>marzec!AS115</f>
        <v>0</v>
      </c>
      <c r="AT115" s="188">
        <f t="shared" ref="AT115" si="1820">IF(OR($B115=$B121,AT118=0),0,ROUND((AU116+AZ120)/AT118,0))</f>
        <v>0</v>
      </c>
      <c r="AU115" s="51">
        <f t="shared" ref="AU115:AU116" si="1821">SUM(AV115:BB115)</f>
        <v>0</v>
      </c>
      <c r="AV115" s="52">
        <f t="shared" ref="AV115" si="1822">IF(SUM($AM$9:$AS$9)=SUM($AV$9:$BB$9),AM115,IF(AND(SUM($AV$9:$BB$9)&gt;42,SUM($AV$9:$BB$9)&lt;49),AM115,0))</f>
        <v>0</v>
      </c>
      <c r="AW115" s="52">
        <f t="shared" ref="AW115" si="1823">IF(SUM($AM$9:$AS$9)=SUM($AV$9:$BB$9),AN115,IF(AND(SUM($AV$9:$BB$9)&gt;42,SUM($AV$9:$BB$9)&lt;49),AN115,0))</f>
        <v>0</v>
      </c>
      <c r="AX115" s="52">
        <f t="shared" ref="AX115" si="1824">IF(SUM($AM$9:$AS$9)=SUM($AV$9:$BB$9),AO115,IF(AND(SUM($AV$9:$BB$9)&gt;42,SUM($AV$9:$BB$9)&lt;49),AO115,0))</f>
        <v>0</v>
      </c>
      <c r="AY115" s="52">
        <f t="shared" ref="AY115" si="1825">IF(SUM($AM$9:$AS$9)=SUM($AV$9:$BB$9),AP115,IF(AND(SUM($AV$9:$BB$9)&gt;42,SUM($AV$9:$BB$9)&lt;49),AP115,0))</f>
        <v>0</v>
      </c>
      <c r="AZ115" s="53">
        <f t="shared" ref="AZ115" si="1826">IF(SUM($AM$9:$AS$9)=SUM($AV$9:$BB$9),AQ115,IF(AND(SUM($AV$9:$BB$9)&gt;42,SUM($AV$9:$BB$9)&lt;49),AQ115,0))</f>
        <v>0</v>
      </c>
      <c r="BA115" s="54">
        <f t="shared" ref="BA115" si="1827">IF(SUM($AM$9:$AS$9)=SUM($AV$9:$BB$9),AR115,IF(AND(SUM($AV$9:$BB$9)&gt;42,SUM($AV$9:$BB$9)&lt;49),AR115,0))</f>
        <v>0</v>
      </c>
      <c r="BB115" s="55">
        <f t="shared" ref="BB115" si="1828">IF(SUM($AM$9:$AS$9)=SUM($AV$9:$BB$9),AS115,IF(AND(SUM($AV$9:$BB$9)&gt;42,SUM($AV$9:$BB$9)&lt;49),AS115,0))</f>
        <v>0</v>
      </c>
    </row>
    <row r="116" spans="1:54" ht="12.75" hidden="1" customHeight="1" x14ac:dyDescent="0.2">
      <c r="B116" s="93"/>
      <c r="C116" s="94"/>
      <c r="D116" s="95"/>
      <c r="E116" s="115"/>
      <c r="F116" s="140" t="b">
        <f t="shared" ref="F116" si="1829">IF($B109=$B115,OR(F110,G115&lt;F115),G115&lt;F115)</f>
        <v>0</v>
      </c>
      <c r="G116" s="189">
        <f t="shared" ref="G116" si="1830">IF(AND($B109=$B115,$B109&lt;&gt;"",$B109&lt;&gt;0),G115+G110,G115)</f>
        <v>18</v>
      </c>
      <c r="H116" s="120"/>
      <c r="I116" s="165">
        <f t="shared" si="1811"/>
        <v>0</v>
      </c>
      <c r="J116" s="194">
        <f t="shared" ref="J116" si="1831">7-COUNTIF(L115:R115,0)-COUNTIF(L115:R115,"")</f>
        <v>0</v>
      </c>
      <c r="K116" s="22">
        <f t="shared" si="1813"/>
        <v>0</v>
      </c>
      <c r="L116" s="35">
        <f t="shared" ref="L116:R116" si="1832">IF($B109=$B115,L115+L110,L115)</f>
        <v>0</v>
      </c>
      <c r="M116" s="35">
        <f t="shared" si="1832"/>
        <v>0</v>
      </c>
      <c r="N116" s="35">
        <f t="shared" si="1832"/>
        <v>0</v>
      </c>
      <c r="O116" s="35">
        <f t="shared" si="1832"/>
        <v>0</v>
      </c>
      <c r="P116" s="36">
        <f t="shared" si="1832"/>
        <v>0</v>
      </c>
      <c r="Q116" s="37">
        <f t="shared" si="1832"/>
        <v>0</v>
      </c>
      <c r="R116" s="38">
        <f t="shared" si="1832"/>
        <v>0</v>
      </c>
      <c r="S116" s="194">
        <f t="shared" ref="S116" si="1833">7-COUNTIF(U115:AA115,0)-COUNTIF(U115:AA115,"")</f>
        <v>0</v>
      </c>
      <c r="T116" s="22">
        <f t="shared" si="1815"/>
        <v>0</v>
      </c>
      <c r="U116" s="35">
        <f t="shared" ref="U116:AA116" si="1834">IF($B109=$B115,U115+U110,U115)</f>
        <v>0</v>
      </c>
      <c r="V116" s="35">
        <f t="shared" si="1834"/>
        <v>0</v>
      </c>
      <c r="W116" s="35">
        <f t="shared" si="1834"/>
        <v>0</v>
      </c>
      <c r="X116" s="35">
        <f t="shared" si="1834"/>
        <v>0</v>
      </c>
      <c r="Y116" s="36">
        <f t="shared" si="1834"/>
        <v>0</v>
      </c>
      <c r="Z116" s="37">
        <f t="shared" si="1834"/>
        <v>0</v>
      </c>
      <c r="AA116" s="38">
        <f t="shared" si="1834"/>
        <v>0</v>
      </c>
      <c r="AB116" s="194">
        <f t="shared" ref="AB116" si="1835">7-COUNTIF(AD115:AJ115,0)-COUNTIF(AD115:AJ115,"")</f>
        <v>0</v>
      </c>
      <c r="AC116" s="22">
        <f t="shared" si="1817"/>
        <v>0</v>
      </c>
      <c r="AD116" s="35">
        <f t="shared" ref="AD116:AJ116" si="1836">IF($B109=$B115,AD115+AD110,AD115)</f>
        <v>0</v>
      </c>
      <c r="AE116" s="35">
        <f t="shared" si="1836"/>
        <v>0</v>
      </c>
      <c r="AF116" s="35">
        <f t="shared" si="1836"/>
        <v>0</v>
      </c>
      <c r="AG116" s="35">
        <f t="shared" si="1836"/>
        <v>0</v>
      </c>
      <c r="AH116" s="36">
        <f t="shared" si="1836"/>
        <v>0</v>
      </c>
      <c r="AI116" s="37">
        <f t="shared" si="1836"/>
        <v>0</v>
      </c>
      <c r="AJ116" s="38">
        <f t="shared" si="1836"/>
        <v>0</v>
      </c>
      <c r="AK116" s="194">
        <f t="shared" ref="AK116" si="1837">7-COUNTIF(AM115:AS115,0)-COUNTIF(AM115:AS115,"")</f>
        <v>0</v>
      </c>
      <c r="AL116" s="22">
        <f t="shared" si="1819"/>
        <v>0</v>
      </c>
      <c r="AM116" s="35">
        <f t="shared" ref="AM116:AS116" si="1838">IF($B109=$B115,AM115+AM110,AM115)</f>
        <v>0</v>
      </c>
      <c r="AN116" s="35">
        <f t="shared" si="1838"/>
        <v>0</v>
      </c>
      <c r="AO116" s="35">
        <f t="shared" si="1838"/>
        <v>0</v>
      </c>
      <c r="AP116" s="35">
        <f t="shared" si="1838"/>
        <v>0</v>
      </c>
      <c r="AQ116" s="36">
        <f t="shared" si="1838"/>
        <v>0</v>
      </c>
      <c r="AR116" s="37">
        <f t="shared" si="1838"/>
        <v>0</v>
      </c>
      <c r="AS116" s="38">
        <f t="shared" si="1838"/>
        <v>0</v>
      </c>
      <c r="AT116" s="194">
        <f t="shared" ref="AT116" si="1839">7-COUNTIF(AV115:BB115,0)-COUNTIF(AV115:BB115,"")</f>
        <v>0</v>
      </c>
      <c r="AU116" s="22">
        <f t="shared" si="1821"/>
        <v>0</v>
      </c>
      <c r="AV116" s="35">
        <f t="shared" ref="AV116:BB116" si="1840">IF($B109=$B115,AV115+AV110,AV115)</f>
        <v>0</v>
      </c>
      <c r="AW116" s="35">
        <f t="shared" si="1840"/>
        <v>0</v>
      </c>
      <c r="AX116" s="35">
        <f t="shared" si="1840"/>
        <v>0</v>
      </c>
      <c r="AY116" s="35">
        <f t="shared" si="1840"/>
        <v>0</v>
      </c>
      <c r="AZ116" s="36">
        <f t="shared" si="1840"/>
        <v>0</v>
      </c>
      <c r="BA116" s="37">
        <f t="shared" si="1840"/>
        <v>0</v>
      </c>
      <c r="BB116" s="38">
        <f t="shared" si="1840"/>
        <v>0</v>
      </c>
    </row>
    <row r="117" spans="1:54" ht="15" hidden="1" customHeight="1" x14ac:dyDescent="0.2">
      <c r="B117" s="116"/>
      <c r="C117" s="117"/>
      <c r="D117" s="118"/>
      <c r="E117" s="119"/>
      <c r="F117" s="92"/>
      <c r="G117" s="190">
        <f t="shared" ref="G117" si="1841">IF(AND($B109=$B115,$B109&lt;&gt;"",$B109&lt;&gt;0),F115+G111,F115)</f>
        <v>18</v>
      </c>
      <c r="H117" s="121"/>
      <c r="I117" s="165">
        <f t="shared" si="1811"/>
        <v>0</v>
      </c>
      <c r="J117" s="195">
        <f t="shared" ref="J117" si="1842">IF($B115=$B109,COUNTIF(L117:R117,0),COUNTIF(L118:R118,0)+COUNTIF(L118:R118,""))</f>
        <v>7</v>
      </c>
      <c r="K117" s="39">
        <f t="shared" ref="K117:R117" si="1843">IF($B109=$B115,K118+K111,K118)</f>
        <v>0</v>
      </c>
      <c r="L117" s="40">
        <f t="shared" si="1843"/>
        <v>0</v>
      </c>
      <c r="M117" s="40">
        <f t="shared" si="1843"/>
        <v>0</v>
      </c>
      <c r="N117" s="40">
        <f t="shared" si="1843"/>
        <v>0</v>
      </c>
      <c r="O117" s="40">
        <f t="shared" si="1843"/>
        <v>0</v>
      </c>
      <c r="P117" s="41">
        <f t="shared" si="1843"/>
        <v>0</v>
      </c>
      <c r="Q117" s="42">
        <f t="shared" si="1843"/>
        <v>0</v>
      </c>
      <c r="R117" s="43">
        <f t="shared" si="1843"/>
        <v>0</v>
      </c>
      <c r="S117" s="195">
        <f t="shared" ref="S117" si="1844">IF($B115=$B109,COUNTIF(U117:AA117,0),COUNTIF(U118:AA118,0)+COUNTIF(U118:AA118,""))</f>
        <v>7</v>
      </c>
      <c r="T117" s="39">
        <f t="shared" ref="T117:AA117" si="1845">IF($B109=$B115,T118+T111,T118)</f>
        <v>0</v>
      </c>
      <c r="U117" s="40">
        <f t="shared" si="1845"/>
        <v>0</v>
      </c>
      <c r="V117" s="40">
        <f t="shared" si="1845"/>
        <v>0</v>
      </c>
      <c r="W117" s="40">
        <f t="shared" si="1845"/>
        <v>0</v>
      </c>
      <c r="X117" s="40">
        <f t="shared" si="1845"/>
        <v>0</v>
      </c>
      <c r="Y117" s="41">
        <f t="shared" si="1845"/>
        <v>0</v>
      </c>
      <c r="Z117" s="42">
        <f t="shared" si="1845"/>
        <v>0</v>
      </c>
      <c r="AA117" s="43">
        <f t="shared" si="1845"/>
        <v>0</v>
      </c>
      <c r="AB117" s="195">
        <f t="shared" ref="AB117" si="1846">IF($B115=$B109,COUNTIF(AD117:AJ117,0),COUNTIF(AD118:AJ118,0)+COUNTIF(AD118:AJ118,""))</f>
        <v>7</v>
      </c>
      <c r="AC117" s="39">
        <f t="shared" ref="AC117:AJ117" si="1847">IF($B109=$B115,AC118+AC111,AC118)</f>
        <v>0</v>
      </c>
      <c r="AD117" s="40">
        <f t="shared" si="1847"/>
        <v>0</v>
      </c>
      <c r="AE117" s="40">
        <f t="shared" si="1847"/>
        <v>0</v>
      </c>
      <c r="AF117" s="40">
        <f t="shared" si="1847"/>
        <v>0</v>
      </c>
      <c r="AG117" s="40">
        <f t="shared" si="1847"/>
        <v>0</v>
      </c>
      <c r="AH117" s="41">
        <f t="shared" si="1847"/>
        <v>0</v>
      </c>
      <c r="AI117" s="42">
        <f t="shared" si="1847"/>
        <v>0</v>
      </c>
      <c r="AJ117" s="43">
        <f t="shared" si="1847"/>
        <v>0</v>
      </c>
      <c r="AK117" s="195">
        <f t="shared" ref="AK117" si="1848">IF($B115=$B109,COUNTIF(AM117:AS117,0),COUNTIF(AM118:AS118,0)+COUNTIF(AM118:AS118,""))</f>
        <v>7</v>
      </c>
      <c r="AL117" s="39">
        <f t="shared" ref="AL117:AS117" si="1849">IF($B109=$B115,AL118+AL111,AL118)</f>
        <v>0</v>
      </c>
      <c r="AM117" s="40">
        <f t="shared" si="1849"/>
        <v>0</v>
      </c>
      <c r="AN117" s="40">
        <f t="shared" si="1849"/>
        <v>0</v>
      </c>
      <c r="AO117" s="40">
        <f t="shared" si="1849"/>
        <v>0</v>
      </c>
      <c r="AP117" s="40">
        <f t="shared" si="1849"/>
        <v>0</v>
      </c>
      <c r="AQ117" s="41">
        <f t="shared" si="1849"/>
        <v>0</v>
      </c>
      <c r="AR117" s="42">
        <f t="shared" si="1849"/>
        <v>0</v>
      </c>
      <c r="AS117" s="43">
        <f t="shared" si="1849"/>
        <v>0</v>
      </c>
      <c r="AT117" s="195">
        <f t="shared" ref="AT117" si="1850">IF($B115=$B109,COUNTIF(AV117:BB117,0),COUNTIF(AV118:BB118,0)+COUNTIF(AV118:BB118,""))</f>
        <v>7</v>
      </c>
      <c r="AU117" s="39">
        <f t="shared" ref="AU117:BB117" si="1851">IF($B109=$B115,AU118+AU111,AU118)</f>
        <v>0</v>
      </c>
      <c r="AV117" s="40">
        <f t="shared" si="1851"/>
        <v>0</v>
      </c>
      <c r="AW117" s="40">
        <f t="shared" si="1851"/>
        <v>0</v>
      </c>
      <c r="AX117" s="40">
        <f t="shared" si="1851"/>
        <v>0</v>
      </c>
      <c r="AY117" s="40">
        <f t="shared" si="1851"/>
        <v>0</v>
      </c>
      <c r="AZ117" s="41">
        <f t="shared" si="1851"/>
        <v>0</v>
      </c>
      <c r="BA117" s="42">
        <f t="shared" si="1851"/>
        <v>0</v>
      </c>
      <c r="BB117" s="43">
        <f t="shared" si="1851"/>
        <v>0</v>
      </c>
    </row>
    <row r="118" spans="1:54" ht="15.75" customHeight="1" x14ac:dyDescent="0.2">
      <c r="A118" s="1">
        <f t="shared" ref="A118" si="1852">A115</f>
        <v>0</v>
      </c>
      <c r="B118" s="313">
        <f t="shared" ref="B118" si="1853">B112+1</f>
        <v>17</v>
      </c>
      <c r="C118" s="314"/>
      <c r="D118" s="314"/>
      <c r="E118" s="314"/>
      <c r="F118" s="31"/>
      <c r="G118" s="183"/>
      <c r="H118" s="122">
        <f t="shared" ref="H118" si="1854">5-COUNTIF(AU115,0)-COUNTIF(AL115,0)-COUNTIF(AC115,0)-COUNTIF(T115,0)-COUNTIF(K115,0)</f>
        <v>0</v>
      </c>
      <c r="I118" s="165">
        <f t="shared" si="1811"/>
        <v>0</v>
      </c>
      <c r="J118" s="187">
        <f t="shared" ref="J118" si="1855">IF($B115=$B109,J112+IF($F115&lt;&gt;$G115,(K115+$G117-$G116)/$F115,K115/$F115),IF($F115&lt;&gt;G115,(K115+$G117-$G116)/$F115,K115/$F115))</f>
        <v>0</v>
      </c>
      <c r="K118" s="7">
        <f t="shared" ref="K118:K119" si="1856">SUM(L118:R118)</f>
        <v>0</v>
      </c>
      <c r="L118" s="26">
        <f t="shared" ref="L118:R118" si="1857">L115</f>
        <v>0</v>
      </c>
      <c r="M118" s="26">
        <f t="shared" si="1857"/>
        <v>0</v>
      </c>
      <c r="N118" s="26">
        <f t="shared" si="1857"/>
        <v>0</v>
      </c>
      <c r="O118" s="26">
        <f t="shared" si="1857"/>
        <v>0</v>
      </c>
      <c r="P118" s="26">
        <f t="shared" si="1857"/>
        <v>0</v>
      </c>
      <c r="Q118" s="29">
        <f t="shared" si="1857"/>
        <v>0</v>
      </c>
      <c r="R118" s="23">
        <f t="shared" si="1857"/>
        <v>0</v>
      </c>
      <c r="S118" s="187">
        <f t="shared" ref="S118" si="1858">IF($B115=$B109,S112+IF($F115&lt;&gt;$G115,(T115+$G117-$G116)/$F115,T115/$F115),IF($F115&lt;&gt;P115,(T115+$G117-$G116)/$F115,T115/$F115))</f>
        <v>0</v>
      </c>
      <c r="T118" s="7">
        <f t="shared" ref="T118:T119" si="1859">SUM(U118:AA118)</f>
        <v>0</v>
      </c>
      <c r="U118" s="26">
        <f t="shared" ref="U118:AA118" si="1860">U115</f>
        <v>0</v>
      </c>
      <c r="V118" s="26">
        <f t="shared" si="1860"/>
        <v>0</v>
      </c>
      <c r="W118" s="26">
        <f t="shared" si="1860"/>
        <v>0</v>
      </c>
      <c r="X118" s="26">
        <f t="shared" si="1860"/>
        <v>0</v>
      </c>
      <c r="Y118" s="113">
        <f t="shared" si="1860"/>
        <v>0</v>
      </c>
      <c r="Z118" s="29">
        <f t="shared" si="1860"/>
        <v>0</v>
      </c>
      <c r="AA118" s="23">
        <f t="shared" si="1860"/>
        <v>0</v>
      </c>
      <c r="AB118" s="187">
        <f t="shared" ref="AB118" si="1861">IF($B115=$B109,AB112+IF($F115&lt;&gt;$G115,(AC115+$G117-$G116)/$F115,AC115/$F115),IF($F115&lt;&gt;Y115,(AC115+$G117-$G116)/$F115,AC115/$F115))</f>
        <v>0</v>
      </c>
      <c r="AC118" s="7">
        <f t="shared" ref="AC118:AC119" si="1862">SUM(AD118:AJ118)</f>
        <v>0</v>
      </c>
      <c r="AD118" s="26">
        <f t="shared" ref="AD118:AJ118" si="1863">AD115</f>
        <v>0</v>
      </c>
      <c r="AE118" s="26">
        <f t="shared" si="1863"/>
        <v>0</v>
      </c>
      <c r="AF118" s="26">
        <f t="shared" si="1863"/>
        <v>0</v>
      </c>
      <c r="AG118" s="26">
        <f t="shared" si="1863"/>
        <v>0</v>
      </c>
      <c r="AH118" s="113">
        <f t="shared" si="1863"/>
        <v>0</v>
      </c>
      <c r="AI118" s="29">
        <f t="shared" si="1863"/>
        <v>0</v>
      </c>
      <c r="AJ118" s="23">
        <f t="shared" si="1863"/>
        <v>0</v>
      </c>
      <c r="AK118" s="187">
        <f t="shared" ref="AK118" si="1864">IF($B115=$B109,AK112+IF($F115&lt;&gt;$G115,(AL115+$G117-$G116)/$F115,AL115/$F115),IF($F115&lt;&gt;AH115,(AL115+$G117-$G116)/$F115,AL115/$F115))</f>
        <v>0</v>
      </c>
      <c r="AL118" s="7">
        <f t="shared" ref="AL118:AL119" si="1865">SUM(AM118:AS118)</f>
        <v>0</v>
      </c>
      <c r="AM118" s="26">
        <f t="shared" ref="AM118:AS118" si="1866">AM115</f>
        <v>0</v>
      </c>
      <c r="AN118" s="26">
        <f t="shared" si="1866"/>
        <v>0</v>
      </c>
      <c r="AO118" s="26">
        <f t="shared" si="1866"/>
        <v>0</v>
      </c>
      <c r="AP118" s="26">
        <f t="shared" si="1866"/>
        <v>0</v>
      </c>
      <c r="AQ118" s="113">
        <f t="shared" si="1866"/>
        <v>0</v>
      </c>
      <c r="AR118" s="29">
        <f t="shared" si="1866"/>
        <v>0</v>
      </c>
      <c r="AS118" s="23">
        <f t="shared" si="1866"/>
        <v>0</v>
      </c>
      <c r="AT118" s="187">
        <f t="shared" ref="AT118" si="1867">IF($B115=$B109,AT112+IF($F115&lt;&gt;$G115,(AU115+$G117-$G116)/$F115,AU115/$F115),IF($F115&lt;&gt;AQ115,(AU115+$G117-$G116)/$F115,AU115/$F115))</f>
        <v>0</v>
      </c>
      <c r="AU118" s="7">
        <f t="shared" ref="AU118:AU119" si="1868">SUM(AV118:BB118)</f>
        <v>0</v>
      </c>
      <c r="AV118" s="6">
        <f t="shared" ref="AV118" si="1869">IF(SUM($AM$9:$AS$9)=SUM($AV$9:$BB$9),AV115,IF(AND(SUM($AV$9:$BB$9)&gt;42,SUM($AV$9:$BB$9)&lt;49),AV115,0))</f>
        <v>0</v>
      </c>
      <c r="AW118" s="6">
        <f t="shared" ref="AW118:BB118" si="1870">IF(SUM($AM$9:$AS$9)=SUM($AV$9:$BB$9),AW115,IF(AND(SUM($AV$9:$BB$9)&gt;42,SUM($AV$9:$BB$9)&lt;49),AW115,0))</f>
        <v>0</v>
      </c>
      <c r="AX118" s="6">
        <f t="shared" si="1870"/>
        <v>0</v>
      </c>
      <c r="AY118" s="6">
        <f t="shared" si="1870"/>
        <v>0</v>
      </c>
      <c r="AZ118" s="26">
        <f t="shared" si="1870"/>
        <v>0</v>
      </c>
      <c r="BA118" s="29">
        <f t="shared" si="1870"/>
        <v>0</v>
      </c>
      <c r="BB118" s="23">
        <f t="shared" si="1870"/>
        <v>0</v>
      </c>
    </row>
    <row r="119" spans="1:54" ht="15.75" customHeight="1" x14ac:dyDescent="0.2">
      <c r="A119" s="1">
        <f t="shared" ref="A119:A120" si="1871">A118</f>
        <v>0</v>
      </c>
      <c r="B119" s="313"/>
      <c r="C119" s="314"/>
      <c r="D119" s="314"/>
      <c r="E119" s="314"/>
      <c r="F119" s="31"/>
      <c r="G119" s="183"/>
      <c r="H119" s="123">
        <f t="shared" ref="H119" si="1872">IF($B115=$B109,H113+F119,$F119)</f>
        <v>0</v>
      </c>
      <c r="I119" s="165">
        <f t="shared" si="1811"/>
        <v>0</v>
      </c>
      <c r="J119" s="141">
        <f t="shared" ref="J119" si="1873">IF($H118=0,0,IF($B109=$B115,IF($H120&gt;0,$H120+J113,K115+J113),IF($H120&gt;0,$H120,K115)))</f>
        <v>0</v>
      </c>
      <c r="K119" s="7">
        <f t="shared" si="1856"/>
        <v>0</v>
      </c>
      <c r="L119" s="6"/>
      <c r="M119" s="6"/>
      <c r="N119" s="6"/>
      <c r="O119" s="6"/>
      <c r="P119" s="26"/>
      <c r="Q119" s="29"/>
      <c r="R119" s="23"/>
      <c r="S119" s="141">
        <f t="shared" ref="S119" si="1874">IF($H118=0,0,IF($B109=$B115,IF($H120&gt;0,$H120+S113,T115+S113),IF($H120&gt;0,$H120,T115)))</f>
        <v>0</v>
      </c>
      <c r="T119" s="7">
        <f t="shared" si="1859"/>
        <v>0</v>
      </c>
      <c r="U119" s="6"/>
      <c r="V119" s="6"/>
      <c r="W119" s="6"/>
      <c r="X119" s="6"/>
      <c r="Y119" s="26"/>
      <c r="Z119" s="29"/>
      <c r="AA119" s="23"/>
      <c r="AB119" s="141">
        <f t="shared" ref="AB119" si="1875">IF($H118=0,0,IF($B109=$B115,IF($H120&gt;0,$H120+AB113,AC115+AB113),IF($H120&gt;0,$H120,AC115)))</f>
        <v>0</v>
      </c>
      <c r="AC119" s="7">
        <f t="shared" si="1862"/>
        <v>0</v>
      </c>
      <c r="AD119" s="6"/>
      <c r="AE119" s="6"/>
      <c r="AF119" s="6"/>
      <c r="AG119" s="6"/>
      <c r="AH119" s="26"/>
      <c r="AI119" s="29"/>
      <c r="AJ119" s="23"/>
      <c r="AK119" s="141">
        <f t="shared" ref="AK119" si="1876">IF($H118=0,0,IF($B109=$B115,IF($H120&gt;0,$H120+AK113,AL115+AK113),IF($H120&gt;0,$H120,AL115)))</f>
        <v>0</v>
      </c>
      <c r="AL119" s="7">
        <f t="shared" si="1865"/>
        <v>0</v>
      </c>
      <c r="AM119" s="6"/>
      <c r="AN119" s="6"/>
      <c r="AO119" s="6"/>
      <c r="AP119" s="6"/>
      <c r="AQ119" s="26"/>
      <c r="AR119" s="29"/>
      <c r="AS119" s="23"/>
      <c r="AT119" s="141">
        <f t="shared" ref="AT119" si="1877">IF($H118=0,0,IF($B109=$B115,IF($H120&gt;0,$H120+AT113,AU115+AT113),IF($H120&gt;0,$H120,AU115)))</f>
        <v>0</v>
      </c>
      <c r="AU119" s="7">
        <f t="shared" si="1868"/>
        <v>0</v>
      </c>
      <c r="AV119" s="6"/>
      <c r="AW119" s="6"/>
      <c r="AX119" s="6"/>
      <c r="AY119" s="6"/>
      <c r="AZ119" s="26"/>
      <c r="BA119" s="29"/>
      <c r="BB119" s="23"/>
    </row>
    <row r="120" spans="1:54" ht="18.75" customHeight="1" thickBot="1" x14ac:dyDescent="0.25">
      <c r="A120" s="1">
        <f t="shared" si="1871"/>
        <v>0</v>
      </c>
      <c r="B120" s="323" t="str">
        <f>IF(B115="",Wydruk!$AE$6,IF(J116=0,Wydruk!$AE$7,IF(AND(G116&lt;G117,B115&lt;&gt;$B121),Wydruk!$AE$13,IF(AND($B115=$B109,$B115&lt;&gt;$B121),IF(OR(OR(J120&lt;4,J120&gt;5),OR(S120&lt;4,S120&gt;5),OR(AB120&lt;4,AB120&gt;5),OR(AK120&lt;4,AK120&gt;5),OR(AND(AT120&lt;4,AT120&gt;0),AT120&gt;5)),Wydruk!$AE$8,Wydruk!$AE$9),IF($B115=$B121,IF($F119&lt;&gt;0,Wydruk!$AE$12,Wydruk!$AE$10),IF(OR(OR(J116&lt;4,J116&gt;5),OR(S116&lt;4,S116&gt;5),OR(AB116&lt;4,AB116&gt;5),OR(AK116&lt;4,AK116&gt;5),OR(AND(AT116&lt;4,AT116&gt;0),AT116&gt;5)),Wydruk!$AE$8,Wydruk!$AE$11))))))</f>
        <v>Uzupełnij liczby godzin tygodniowego planu</v>
      </c>
      <c r="C120" s="324"/>
      <c r="D120" s="324"/>
      <c r="E120" s="324"/>
      <c r="F120" s="173">
        <f>marzec!F120</f>
        <v>0</v>
      </c>
      <c r="G120" s="184">
        <f>marzec!G120</f>
        <v>0</v>
      </c>
      <c r="H120" s="191">
        <f t="shared" ref="H120" si="1878">IF(OR($G120=0,$F120=0,$G120="",$F120=""),0,$G120/$F120)</f>
        <v>0</v>
      </c>
      <c r="I120" s="193"/>
      <c r="J120" s="176">
        <f t="shared" ref="J120" si="1879">IF($B109=$B115,IF(L115+L110&gt;0,1,0)+IF(M115+M110&gt;0,1,0)+IF(N115+N110&gt;0,1,0)+IF(O115+O110&gt;0,1,0)+IF(P115+P110&gt;0,1,0)+IF(Q115+Q110&gt;0,1,0)+IF(R115+R110&gt;0,1,0),J116)</f>
        <v>0</v>
      </c>
      <c r="K120" s="133">
        <f t="shared" ref="K120" si="1880">IF(OR($B115=$B121,J120=0,(K116-Q120+O120)&lt;=0),0,(K116-Q120+O120)/J120)</f>
        <v>0</v>
      </c>
      <c r="L120" s="137">
        <f t="shared" ref="L120" si="1881">IF(K120*(7-J117)&lt;=0,0,K120*(7-J117))</f>
        <v>0</v>
      </c>
      <c r="M120" s="311">
        <f t="shared" ref="M120" si="1882">ROUND(IF(OR(K117-K120*(7-J117)+P120&lt;0,$B115=$B121,K120&lt;=0,K117=0),0,IF(K117-K120*(7-J117)+P120&gt;Q120-O120+P120,Q120-O120+P120,K117-K120*(7-J117)+P120)),1)</f>
        <v>0</v>
      </c>
      <c r="N120" s="312"/>
      <c r="O120" s="139">
        <f t="shared" ref="O120" si="1883">IF(OR($B115=$B121,J116=0),0,IF($B115=$B109,J115,$F115))</f>
        <v>0</v>
      </c>
      <c r="P120" s="30">
        <f t="shared" ref="P120" si="1884">IF(OR($B115=$B121,J120=0),0,$G117-$G116)</f>
        <v>0</v>
      </c>
      <c r="Q120" s="134">
        <f t="shared" ref="Q120" si="1885">IF(OR($B115=$B121,J120=0),0,J119)</f>
        <v>0</v>
      </c>
      <c r="R120" s="138">
        <f t="shared" ref="R120" si="1886">IF($B115=$B121,0,K117)</f>
        <v>0</v>
      </c>
      <c r="S120" s="176">
        <f t="shared" ref="S120" si="1887">IF($B109=$B115,IF(U115+U110&gt;0,1,0)+IF(V115+V110&gt;0,1,0)+IF(W115+W110&gt;0,1,0)+IF(X115+X110&gt;0,1,0)+IF(Y115+Y110&gt;0,1,0)+IF(Z115+Z110&gt;0,1,0)+IF(AA115+AA110&gt;0,1,0),S116)</f>
        <v>0</v>
      </c>
      <c r="T120" s="133">
        <f t="shared" ref="T120" si="1888">IF(OR($B115=$B121,S120=0,(T116-Z120+X120)&lt;=0),0,(T116-Z120+X120)/S120)</f>
        <v>0</v>
      </c>
      <c r="U120" s="137">
        <f t="shared" ref="U120" si="1889">IF(T120*(7-S117)&lt;=0,0,T120*(7-S117))</f>
        <v>0</v>
      </c>
      <c r="V120" s="311">
        <f t="shared" ref="V120" si="1890">ROUND(IF(OR(T117-T120*(7-S117)+Y120&lt;0,$B115=$B121,T120&lt;=0,T117=0),0,IF(T117-T120*(7-S117)+Y120&gt;Z120-X120+Y120,Z120-X120+Y120,T117-T120*(7-S117)+Y120)),1)</f>
        <v>0</v>
      </c>
      <c r="W120" s="312"/>
      <c r="X120" s="139">
        <f t="shared" ref="X120" si="1891">IF(OR($B115=$B121,S116=0),0,IF($B115=$B109,S115,$F115))</f>
        <v>0</v>
      </c>
      <c r="Y120" s="30">
        <f t="shared" ref="Y120" si="1892">IF(OR($B115=$B121,S120=0),0,$G117-$G116)</f>
        <v>0</v>
      </c>
      <c r="Z120" s="134">
        <f t="shared" ref="Z120" si="1893">IF(OR($B115=$B121,S120=0),0,S119)</f>
        <v>0</v>
      </c>
      <c r="AA120" s="138">
        <f t="shared" ref="AA120" si="1894">IF($B115=$B121,0,T117)</f>
        <v>0</v>
      </c>
      <c r="AB120" s="176">
        <f t="shared" ref="AB120" si="1895">IF($B109=$B115,IF(AD115+AD110&gt;0,1,0)+IF(AE115+AE110&gt;0,1,0)+IF(AF115+AF110&gt;0,1,0)+IF(AG115+AG110&gt;0,1,0)+IF(AH115+AH110&gt;0,1,0)+IF(AI115+AI110&gt;0,1,0)+IF(AJ115+AJ110&gt;0,1,0),AB116)</f>
        <v>0</v>
      </c>
      <c r="AC120" s="133">
        <f t="shared" ref="AC120" si="1896">IF(OR($B115=$B121,AB120=0,(AC116-AI120+AG120)&lt;=0),0,(AC116-AI120+AG120)/AB120)</f>
        <v>0</v>
      </c>
      <c r="AD120" s="137">
        <f t="shared" ref="AD120" si="1897">IF(AC120*(7-AB117)&lt;=0,0,AC120*(7-AB117))</f>
        <v>0</v>
      </c>
      <c r="AE120" s="311">
        <f t="shared" ref="AE120" si="1898">ROUND(IF(OR(AC117-AC120*(7-AB117)+AH120&lt;0,$B115=$B121,AC120&lt;=0,AC117=0),0,IF(AC117-AC120*(7-AB117)+AH120&gt;AI120-AG120+AH120,AI120-AG120+AH120,AC117-AC120*(7-AB117)+AH120)),1)</f>
        <v>0</v>
      </c>
      <c r="AF120" s="312"/>
      <c r="AG120" s="139">
        <f t="shared" ref="AG120" si="1899">IF(OR($B115=$B121,AB116=0),0,IF($B115=$B109,AB115,$F115))</f>
        <v>0</v>
      </c>
      <c r="AH120" s="30">
        <f t="shared" ref="AH120" si="1900">IF(OR($B115=$B121,AB120=0),0,$G117-$G116)</f>
        <v>0</v>
      </c>
      <c r="AI120" s="134">
        <f t="shared" ref="AI120" si="1901">IF(OR($B115=$B121,AB120=0),0,AB119)</f>
        <v>0</v>
      </c>
      <c r="AJ120" s="138">
        <f t="shared" ref="AJ120" si="1902">IF($B115=$B121,0,AC117)</f>
        <v>0</v>
      </c>
      <c r="AK120" s="176">
        <f t="shared" ref="AK120" si="1903">IF($B109=$B115,IF(AM115+AM110&gt;0,1,0)+IF(AN115+AN110&gt;0,1,0)+IF(AO115+AO110&gt;0,1,0)+IF(AP115+AP110&gt;0,1,0)+IF(AQ115+AQ110&gt;0,1,0)+IF(AR115+AR110&gt;0,1,0)+IF(AS115+AS110&gt;0,1,0),AK116)</f>
        <v>0</v>
      </c>
      <c r="AL120" s="133">
        <f t="shared" ref="AL120" si="1904">IF(OR($B115=$B121,AK120=0,(AL116-AR120+AP120)&lt;=0),0,(AL116-AR120+AP120)/AK120)</f>
        <v>0</v>
      </c>
      <c r="AM120" s="137">
        <f t="shared" ref="AM120" si="1905">IF(AL120*(7-AK117)&lt;=0,0,AL120*(7-AK117))</f>
        <v>0</v>
      </c>
      <c r="AN120" s="311">
        <f t="shared" ref="AN120" si="1906">ROUND(IF(OR(AL117-AL120*(7-AK117)+AQ120&lt;0,$B115=$B121,AL120&lt;=0,AL117=0),0,IF(AL117-AL120*(7-AK117)+AQ120&gt;AR120-AP120+AQ120,AR120-AP120+AQ120,AL117-AL120*(7-AK117)+AQ120)),1)</f>
        <v>0</v>
      </c>
      <c r="AO120" s="312"/>
      <c r="AP120" s="139">
        <f t="shared" ref="AP120" si="1907">IF(OR($B115=$B121,AK116=0),0,IF($B115=$B109,AK115,$F115))</f>
        <v>0</v>
      </c>
      <c r="AQ120" s="30">
        <f t="shared" ref="AQ120" si="1908">IF(OR($B115=$B121,AK120=0),0,$G117-$G116)</f>
        <v>0</v>
      </c>
      <c r="AR120" s="134">
        <f t="shared" ref="AR120" si="1909">IF(OR($B115=$B121,AK120=0),0,AK119)</f>
        <v>0</v>
      </c>
      <c r="AS120" s="138">
        <f t="shared" ref="AS120" si="1910">IF($B115=$B121,0,AL117)</f>
        <v>0</v>
      </c>
      <c r="AT120" s="176">
        <f t="shared" ref="AT120" si="1911">IF($B109=$B115,IF(AV115+AV110&gt;0,1,0)+IF(AW115+AW110&gt;0,1,0)+IF(AX115+AX110&gt;0,1,0)+IF(AY115+AY110&gt;0,1,0)+IF(AZ115+AZ110&gt;0,1,0)+IF(BA115+BA110&gt;0,1,0)+IF(BB115+BB110&gt;0,1,0),AT116)</f>
        <v>0</v>
      </c>
      <c r="AU120" s="133">
        <f t="shared" ref="AU120" si="1912">IF(OR($B115=$B121,AT120=0,(AU116-BA120+AY120)&lt;=0),0,(AU116-BA120+AY120)/AT120)</f>
        <v>0</v>
      </c>
      <c r="AV120" s="137">
        <f t="shared" ref="AV120" si="1913">IF(AU120*(7-AT117)&lt;=0,0,AU120*(7-AT117))</f>
        <v>0</v>
      </c>
      <c r="AW120" s="311">
        <f t="shared" ref="AW120" si="1914">ROUND(IF(OR(AU117-AU120*(7-AT117)+AZ120&lt;0,$B115=$B121,AU120&lt;=0,AU117=0),0,IF(AU117-AU120*(7-AT117)+AZ120&gt;BA120-AY120+AZ120,BA120-AY120+AZ120,AU117-AU120*(7-AT117)+AZ120)),1)</f>
        <v>0</v>
      </c>
      <c r="AX120" s="312"/>
      <c r="AY120" s="139">
        <f t="shared" ref="AY120" si="1915">IF(OR($B115=$B121,AT116=0),0,IF($B115=$B109,AT115,$F115))</f>
        <v>0</v>
      </c>
      <c r="AZ120" s="30">
        <f t="shared" ref="AZ120" si="1916">IF(OR($B115=$B121,AT120=0),0,$G117-$G116)</f>
        <v>0</v>
      </c>
      <c r="BA120" s="134">
        <f t="shared" ref="BA120" si="1917">IF(OR($B115=$B121,AT120=0),0,AT119)</f>
        <v>0</v>
      </c>
      <c r="BB120" s="138">
        <f t="shared" ref="BB120" si="1918">IF($B115=$B121,0,AU117)</f>
        <v>0</v>
      </c>
    </row>
    <row r="121" spans="1:54" ht="15.75" x14ac:dyDescent="0.2">
      <c r="A121" s="1">
        <f t="shared" ref="A121" si="1919">IF(B121="","1. Niewypełnione",B121)</f>
        <v>0</v>
      </c>
      <c r="B121" s="320">
        <f>marzec!B121</f>
        <v>0</v>
      </c>
      <c r="C121" s="321">
        <f>marzec!C121</f>
        <v>0</v>
      </c>
      <c r="D121" s="321">
        <f>marzec!D121</f>
        <v>0</v>
      </c>
      <c r="E121" s="321">
        <f>marzec!E121</f>
        <v>0</v>
      </c>
      <c r="F121" s="177">
        <f>marzec!F121</f>
        <v>18</v>
      </c>
      <c r="G121" s="185">
        <f>marzec!G121</f>
        <v>18</v>
      </c>
      <c r="H121" s="177"/>
      <c r="I121" s="192">
        <f t="shared" ref="I121:I125" si="1920">K121+T121+AC121+AL121+AU121</f>
        <v>0</v>
      </c>
      <c r="J121" s="186">
        <f t="shared" ref="J121" si="1921">IF(OR($B121=$B127,J124=0),0,ROUND((K122+P126)/J124,0))</f>
        <v>0</v>
      </c>
      <c r="K121" s="51">
        <f t="shared" ref="K121:K122" si="1922">SUM(L121:R121)</f>
        <v>0</v>
      </c>
      <c r="L121" s="52">
        <f>marzec!L121</f>
        <v>0</v>
      </c>
      <c r="M121" s="52">
        <f>marzec!M121</f>
        <v>0</v>
      </c>
      <c r="N121" s="52">
        <f>marzec!N121</f>
        <v>0</v>
      </c>
      <c r="O121" s="52">
        <f>marzec!O121</f>
        <v>0</v>
      </c>
      <c r="P121" s="53">
        <f>marzec!P121</f>
        <v>0</v>
      </c>
      <c r="Q121" s="54">
        <f>marzec!Q121</f>
        <v>0</v>
      </c>
      <c r="R121" s="55">
        <f>marzec!R121</f>
        <v>0</v>
      </c>
      <c r="S121" s="188">
        <f t="shared" ref="S121" si="1923">IF(OR($B121=$B127,S124=0),0,ROUND((T122+Y126)/S124,0))</f>
        <v>0</v>
      </c>
      <c r="T121" s="51">
        <f t="shared" ref="T121:T122" si="1924">SUM(U121:AA121)</f>
        <v>0</v>
      </c>
      <c r="U121" s="52">
        <f>marzec!U121</f>
        <v>0</v>
      </c>
      <c r="V121" s="52">
        <f>marzec!V121</f>
        <v>0</v>
      </c>
      <c r="W121" s="52">
        <f>marzec!W121</f>
        <v>0</v>
      </c>
      <c r="X121" s="52">
        <f>marzec!X121</f>
        <v>0</v>
      </c>
      <c r="Y121" s="53">
        <f>marzec!Y121</f>
        <v>0</v>
      </c>
      <c r="Z121" s="54">
        <f>marzec!Z121</f>
        <v>0</v>
      </c>
      <c r="AA121" s="55">
        <f>marzec!AA121</f>
        <v>0</v>
      </c>
      <c r="AB121" s="188">
        <f t="shared" ref="AB121" si="1925">IF(OR($B121=$B127,AB124=0),0,ROUND((AC122+AH126)/AB124,0))</f>
        <v>0</v>
      </c>
      <c r="AC121" s="51">
        <f t="shared" ref="AC121:AC122" si="1926">SUM(AD121:AJ121)</f>
        <v>0</v>
      </c>
      <c r="AD121" s="52">
        <f>marzec!AD121</f>
        <v>0</v>
      </c>
      <c r="AE121" s="52">
        <f>marzec!AE121</f>
        <v>0</v>
      </c>
      <c r="AF121" s="52">
        <f>marzec!AF121</f>
        <v>0</v>
      </c>
      <c r="AG121" s="52">
        <f>marzec!AG121</f>
        <v>0</v>
      </c>
      <c r="AH121" s="53">
        <f>marzec!AH121</f>
        <v>0</v>
      </c>
      <c r="AI121" s="54">
        <f>marzec!AI121</f>
        <v>0</v>
      </c>
      <c r="AJ121" s="55">
        <f>marzec!AJ121</f>
        <v>0</v>
      </c>
      <c r="AK121" s="188">
        <f t="shared" ref="AK121" si="1927">IF(OR($B121=$B127,AK124=0),0,ROUND((AL122+AQ126)/AK124,0))</f>
        <v>0</v>
      </c>
      <c r="AL121" s="51">
        <f t="shared" ref="AL121:AL122" si="1928">SUM(AM121:AS121)</f>
        <v>0</v>
      </c>
      <c r="AM121" s="52">
        <f>marzec!AM121</f>
        <v>0</v>
      </c>
      <c r="AN121" s="52">
        <f>marzec!AN121</f>
        <v>0</v>
      </c>
      <c r="AO121" s="52">
        <f>marzec!AO121</f>
        <v>0</v>
      </c>
      <c r="AP121" s="52">
        <f>marzec!AP121</f>
        <v>0</v>
      </c>
      <c r="AQ121" s="53">
        <f>marzec!AQ121</f>
        <v>0</v>
      </c>
      <c r="AR121" s="54">
        <f>marzec!AR121</f>
        <v>0</v>
      </c>
      <c r="AS121" s="55">
        <f>marzec!AS121</f>
        <v>0</v>
      </c>
      <c r="AT121" s="188">
        <f t="shared" ref="AT121" si="1929">IF(OR($B121=$B127,AT124=0),0,ROUND((AU122+AZ126)/AT124,0))</f>
        <v>0</v>
      </c>
      <c r="AU121" s="51">
        <f t="shared" ref="AU121:AU122" si="1930">SUM(AV121:BB121)</f>
        <v>0</v>
      </c>
      <c r="AV121" s="52">
        <f t="shared" ref="AV121" si="1931">IF(SUM($AM$9:$AS$9)=SUM($AV$9:$BB$9),AM121,IF(AND(SUM($AV$9:$BB$9)&gt;42,SUM($AV$9:$BB$9)&lt;49),AM121,0))</f>
        <v>0</v>
      </c>
      <c r="AW121" s="52">
        <f t="shared" ref="AW121" si="1932">IF(SUM($AM$9:$AS$9)=SUM($AV$9:$BB$9),AN121,IF(AND(SUM($AV$9:$BB$9)&gt;42,SUM($AV$9:$BB$9)&lt;49),AN121,0))</f>
        <v>0</v>
      </c>
      <c r="AX121" s="52">
        <f t="shared" ref="AX121" si="1933">IF(SUM($AM$9:$AS$9)=SUM($AV$9:$BB$9),AO121,IF(AND(SUM($AV$9:$BB$9)&gt;42,SUM($AV$9:$BB$9)&lt;49),AO121,0))</f>
        <v>0</v>
      </c>
      <c r="AY121" s="52">
        <f t="shared" ref="AY121" si="1934">IF(SUM($AM$9:$AS$9)=SUM($AV$9:$BB$9),AP121,IF(AND(SUM($AV$9:$BB$9)&gt;42,SUM($AV$9:$BB$9)&lt;49),AP121,0))</f>
        <v>0</v>
      </c>
      <c r="AZ121" s="53">
        <f t="shared" ref="AZ121" si="1935">IF(SUM($AM$9:$AS$9)=SUM($AV$9:$BB$9),AQ121,IF(AND(SUM($AV$9:$BB$9)&gt;42,SUM($AV$9:$BB$9)&lt;49),AQ121,0))</f>
        <v>0</v>
      </c>
      <c r="BA121" s="54">
        <f t="shared" ref="BA121" si="1936">IF(SUM($AM$9:$AS$9)=SUM($AV$9:$BB$9),AR121,IF(AND(SUM($AV$9:$BB$9)&gt;42,SUM($AV$9:$BB$9)&lt;49),AR121,0))</f>
        <v>0</v>
      </c>
      <c r="BB121" s="55">
        <f t="shared" ref="BB121" si="1937">IF(SUM($AM$9:$AS$9)=SUM($AV$9:$BB$9),AS121,IF(AND(SUM($AV$9:$BB$9)&gt;42,SUM($AV$9:$BB$9)&lt;49),AS121,0))</f>
        <v>0</v>
      </c>
    </row>
    <row r="122" spans="1:54" ht="12.75" hidden="1" customHeight="1" x14ac:dyDescent="0.2">
      <c r="B122" s="93"/>
      <c r="C122" s="94"/>
      <c r="D122" s="95"/>
      <c r="E122" s="115"/>
      <c r="F122" s="140" t="b">
        <f t="shared" ref="F122" si="1938">IF($B115=$B121,OR(F116,G121&lt;F121),G121&lt;F121)</f>
        <v>0</v>
      </c>
      <c r="G122" s="189">
        <f t="shared" ref="G122" si="1939">IF(AND($B115=$B121,$B115&lt;&gt;"",$B115&lt;&gt;0),G121+G116,G121)</f>
        <v>18</v>
      </c>
      <c r="H122" s="120"/>
      <c r="I122" s="165">
        <f t="shared" si="1920"/>
        <v>0</v>
      </c>
      <c r="J122" s="194">
        <f t="shared" ref="J122" si="1940">7-COUNTIF(L121:R121,0)-COUNTIF(L121:R121,"")</f>
        <v>0</v>
      </c>
      <c r="K122" s="22">
        <f t="shared" si="1922"/>
        <v>0</v>
      </c>
      <c r="L122" s="35">
        <f t="shared" ref="L122:R122" si="1941">IF($B115=$B121,L121+L116,L121)</f>
        <v>0</v>
      </c>
      <c r="M122" s="35">
        <f t="shared" si="1941"/>
        <v>0</v>
      </c>
      <c r="N122" s="35">
        <f t="shared" si="1941"/>
        <v>0</v>
      </c>
      <c r="O122" s="35">
        <f t="shared" si="1941"/>
        <v>0</v>
      </c>
      <c r="P122" s="36">
        <f t="shared" si="1941"/>
        <v>0</v>
      </c>
      <c r="Q122" s="37">
        <f t="shared" si="1941"/>
        <v>0</v>
      </c>
      <c r="R122" s="38">
        <f t="shared" si="1941"/>
        <v>0</v>
      </c>
      <c r="S122" s="194">
        <f t="shared" ref="S122" si="1942">7-COUNTIF(U121:AA121,0)-COUNTIF(U121:AA121,"")</f>
        <v>0</v>
      </c>
      <c r="T122" s="22">
        <f t="shared" si="1924"/>
        <v>0</v>
      </c>
      <c r="U122" s="35">
        <f t="shared" ref="U122:AA122" si="1943">IF($B115=$B121,U121+U116,U121)</f>
        <v>0</v>
      </c>
      <c r="V122" s="35">
        <f t="shared" si="1943"/>
        <v>0</v>
      </c>
      <c r="W122" s="35">
        <f t="shared" si="1943"/>
        <v>0</v>
      </c>
      <c r="X122" s="35">
        <f t="shared" si="1943"/>
        <v>0</v>
      </c>
      <c r="Y122" s="36">
        <f t="shared" si="1943"/>
        <v>0</v>
      </c>
      <c r="Z122" s="37">
        <f t="shared" si="1943"/>
        <v>0</v>
      </c>
      <c r="AA122" s="38">
        <f t="shared" si="1943"/>
        <v>0</v>
      </c>
      <c r="AB122" s="194">
        <f t="shared" ref="AB122" si="1944">7-COUNTIF(AD121:AJ121,0)-COUNTIF(AD121:AJ121,"")</f>
        <v>0</v>
      </c>
      <c r="AC122" s="22">
        <f t="shared" si="1926"/>
        <v>0</v>
      </c>
      <c r="AD122" s="35">
        <f t="shared" ref="AD122:AJ122" si="1945">IF($B115=$B121,AD121+AD116,AD121)</f>
        <v>0</v>
      </c>
      <c r="AE122" s="35">
        <f t="shared" si="1945"/>
        <v>0</v>
      </c>
      <c r="AF122" s="35">
        <f t="shared" si="1945"/>
        <v>0</v>
      </c>
      <c r="AG122" s="35">
        <f t="shared" si="1945"/>
        <v>0</v>
      </c>
      <c r="AH122" s="36">
        <f t="shared" si="1945"/>
        <v>0</v>
      </c>
      <c r="AI122" s="37">
        <f t="shared" si="1945"/>
        <v>0</v>
      </c>
      <c r="AJ122" s="38">
        <f t="shared" si="1945"/>
        <v>0</v>
      </c>
      <c r="AK122" s="194">
        <f t="shared" ref="AK122" si="1946">7-COUNTIF(AM121:AS121,0)-COUNTIF(AM121:AS121,"")</f>
        <v>0</v>
      </c>
      <c r="AL122" s="22">
        <f t="shared" si="1928"/>
        <v>0</v>
      </c>
      <c r="AM122" s="35">
        <f t="shared" ref="AM122:AS122" si="1947">IF($B115=$B121,AM121+AM116,AM121)</f>
        <v>0</v>
      </c>
      <c r="AN122" s="35">
        <f t="shared" si="1947"/>
        <v>0</v>
      </c>
      <c r="AO122" s="35">
        <f t="shared" si="1947"/>
        <v>0</v>
      </c>
      <c r="AP122" s="35">
        <f t="shared" si="1947"/>
        <v>0</v>
      </c>
      <c r="AQ122" s="36">
        <f t="shared" si="1947"/>
        <v>0</v>
      </c>
      <c r="AR122" s="37">
        <f t="shared" si="1947"/>
        <v>0</v>
      </c>
      <c r="AS122" s="38">
        <f t="shared" si="1947"/>
        <v>0</v>
      </c>
      <c r="AT122" s="194">
        <f t="shared" ref="AT122" si="1948">7-COUNTIF(AV121:BB121,0)-COUNTIF(AV121:BB121,"")</f>
        <v>0</v>
      </c>
      <c r="AU122" s="22">
        <f t="shared" si="1930"/>
        <v>0</v>
      </c>
      <c r="AV122" s="35">
        <f t="shared" ref="AV122:BB122" si="1949">IF($B115=$B121,AV121+AV116,AV121)</f>
        <v>0</v>
      </c>
      <c r="AW122" s="35">
        <f t="shared" si="1949"/>
        <v>0</v>
      </c>
      <c r="AX122" s="35">
        <f t="shared" si="1949"/>
        <v>0</v>
      </c>
      <c r="AY122" s="35">
        <f t="shared" si="1949"/>
        <v>0</v>
      </c>
      <c r="AZ122" s="36">
        <f t="shared" si="1949"/>
        <v>0</v>
      </c>
      <c r="BA122" s="37">
        <f t="shared" si="1949"/>
        <v>0</v>
      </c>
      <c r="BB122" s="38">
        <f t="shared" si="1949"/>
        <v>0</v>
      </c>
    </row>
    <row r="123" spans="1:54" ht="15" hidden="1" customHeight="1" x14ac:dyDescent="0.2">
      <c r="B123" s="116"/>
      <c r="C123" s="117"/>
      <c r="D123" s="118"/>
      <c r="E123" s="119"/>
      <c r="F123" s="92"/>
      <c r="G123" s="190">
        <f t="shared" ref="G123" si="1950">IF(AND($B115=$B121,$B115&lt;&gt;"",$B115&lt;&gt;0),F121+G117,F121)</f>
        <v>18</v>
      </c>
      <c r="H123" s="121"/>
      <c r="I123" s="165">
        <f t="shared" si="1920"/>
        <v>0</v>
      </c>
      <c r="J123" s="195">
        <f t="shared" ref="J123" si="1951">IF($B121=$B115,COUNTIF(L123:R123,0),COUNTIF(L124:R124,0)+COUNTIF(L124:R124,""))</f>
        <v>7</v>
      </c>
      <c r="K123" s="39">
        <f t="shared" ref="K123:R123" si="1952">IF($B115=$B121,K124+K117,K124)</f>
        <v>0</v>
      </c>
      <c r="L123" s="40">
        <f t="shared" si="1952"/>
        <v>0</v>
      </c>
      <c r="M123" s="40">
        <f t="shared" si="1952"/>
        <v>0</v>
      </c>
      <c r="N123" s="40">
        <f t="shared" si="1952"/>
        <v>0</v>
      </c>
      <c r="O123" s="40">
        <f t="shared" si="1952"/>
        <v>0</v>
      </c>
      <c r="P123" s="41">
        <f t="shared" si="1952"/>
        <v>0</v>
      </c>
      <c r="Q123" s="42">
        <f t="shared" si="1952"/>
        <v>0</v>
      </c>
      <c r="R123" s="43">
        <f t="shared" si="1952"/>
        <v>0</v>
      </c>
      <c r="S123" s="195">
        <f t="shared" ref="S123" si="1953">IF($B121=$B115,COUNTIF(U123:AA123,0),COUNTIF(U124:AA124,0)+COUNTIF(U124:AA124,""))</f>
        <v>7</v>
      </c>
      <c r="T123" s="39">
        <f t="shared" ref="T123:AA123" si="1954">IF($B115=$B121,T124+T117,T124)</f>
        <v>0</v>
      </c>
      <c r="U123" s="40">
        <f t="shared" si="1954"/>
        <v>0</v>
      </c>
      <c r="V123" s="40">
        <f t="shared" si="1954"/>
        <v>0</v>
      </c>
      <c r="W123" s="40">
        <f t="shared" si="1954"/>
        <v>0</v>
      </c>
      <c r="X123" s="40">
        <f t="shared" si="1954"/>
        <v>0</v>
      </c>
      <c r="Y123" s="41">
        <f t="shared" si="1954"/>
        <v>0</v>
      </c>
      <c r="Z123" s="42">
        <f t="shared" si="1954"/>
        <v>0</v>
      </c>
      <c r="AA123" s="43">
        <f t="shared" si="1954"/>
        <v>0</v>
      </c>
      <c r="AB123" s="195">
        <f t="shared" ref="AB123" si="1955">IF($B121=$B115,COUNTIF(AD123:AJ123,0),COUNTIF(AD124:AJ124,0)+COUNTIF(AD124:AJ124,""))</f>
        <v>7</v>
      </c>
      <c r="AC123" s="39">
        <f t="shared" ref="AC123:AJ123" si="1956">IF($B115=$B121,AC124+AC117,AC124)</f>
        <v>0</v>
      </c>
      <c r="AD123" s="40">
        <f t="shared" si="1956"/>
        <v>0</v>
      </c>
      <c r="AE123" s="40">
        <f t="shared" si="1956"/>
        <v>0</v>
      </c>
      <c r="AF123" s="40">
        <f t="shared" si="1956"/>
        <v>0</v>
      </c>
      <c r="AG123" s="40">
        <f t="shared" si="1956"/>
        <v>0</v>
      </c>
      <c r="AH123" s="41">
        <f t="shared" si="1956"/>
        <v>0</v>
      </c>
      <c r="AI123" s="42">
        <f t="shared" si="1956"/>
        <v>0</v>
      </c>
      <c r="AJ123" s="43">
        <f t="shared" si="1956"/>
        <v>0</v>
      </c>
      <c r="AK123" s="195">
        <f t="shared" ref="AK123" si="1957">IF($B121=$B115,COUNTIF(AM123:AS123,0),COUNTIF(AM124:AS124,0)+COUNTIF(AM124:AS124,""))</f>
        <v>7</v>
      </c>
      <c r="AL123" s="39">
        <f t="shared" ref="AL123:AS123" si="1958">IF($B115=$B121,AL124+AL117,AL124)</f>
        <v>0</v>
      </c>
      <c r="AM123" s="40">
        <f t="shared" si="1958"/>
        <v>0</v>
      </c>
      <c r="AN123" s="40">
        <f t="shared" si="1958"/>
        <v>0</v>
      </c>
      <c r="AO123" s="40">
        <f t="shared" si="1958"/>
        <v>0</v>
      </c>
      <c r="AP123" s="40">
        <f t="shared" si="1958"/>
        <v>0</v>
      </c>
      <c r="AQ123" s="41">
        <f t="shared" si="1958"/>
        <v>0</v>
      </c>
      <c r="AR123" s="42">
        <f t="shared" si="1958"/>
        <v>0</v>
      </c>
      <c r="AS123" s="43">
        <f t="shared" si="1958"/>
        <v>0</v>
      </c>
      <c r="AT123" s="195">
        <f t="shared" ref="AT123" si="1959">IF($B121=$B115,COUNTIF(AV123:BB123,0),COUNTIF(AV124:BB124,0)+COUNTIF(AV124:BB124,""))</f>
        <v>7</v>
      </c>
      <c r="AU123" s="39">
        <f t="shared" ref="AU123:BB123" si="1960">IF($B115=$B121,AU124+AU117,AU124)</f>
        <v>0</v>
      </c>
      <c r="AV123" s="40">
        <f t="shared" si="1960"/>
        <v>0</v>
      </c>
      <c r="AW123" s="40">
        <f t="shared" si="1960"/>
        <v>0</v>
      </c>
      <c r="AX123" s="40">
        <f t="shared" si="1960"/>
        <v>0</v>
      </c>
      <c r="AY123" s="40">
        <f t="shared" si="1960"/>
        <v>0</v>
      </c>
      <c r="AZ123" s="41">
        <f t="shared" si="1960"/>
        <v>0</v>
      </c>
      <c r="BA123" s="42">
        <f t="shared" si="1960"/>
        <v>0</v>
      </c>
      <c r="BB123" s="43">
        <f t="shared" si="1960"/>
        <v>0</v>
      </c>
    </row>
    <row r="124" spans="1:54" ht="15.75" customHeight="1" x14ac:dyDescent="0.2">
      <c r="A124" s="1">
        <f t="shared" ref="A124" si="1961">A121</f>
        <v>0</v>
      </c>
      <c r="B124" s="313">
        <f t="shared" ref="B124" si="1962">B118+1</f>
        <v>18</v>
      </c>
      <c r="C124" s="314"/>
      <c r="D124" s="314"/>
      <c r="E124" s="314"/>
      <c r="F124" s="31"/>
      <c r="G124" s="183"/>
      <c r="H124" s="122">
        <f t="shared" ref="H124" si="1963">5-COUNTIF(AU121,0)-COUNTIF(AL121,0)-COUNTIF(AC121,0)-COUNTIF(T121,0)-COUNTIF(K121,0)</f>
        <v>0</v>
      </c>
      <c r="I124" s="165">
        <f t="shared" si="1920"/>
        <v>0</v>
      </c>
      <c r="J124" s="187">
        <f t="shared" ref="J124" si="1964">IF($B121=$B115,J118+IF($F121&lt;&gt;$G121,(K121+$G123-$G122)/$F121,K121/$F121),IF($F121&lt;&gt;G121,(K121+$G123-$G122)/$F121,K121/$F121))</f>
        <v>0</v>
      </c>
      <c r="K124" s="7">
        <f t="shared" ref="K124:K125" si="1965">SUM(L124:R124)</f>
        <v>0</v>
      </c>
      <c r="L124" s="26">
        <f t="shared" ref="L124:R124" si="1966">L121</f>
        <v>0</v>
      </c>
      <c r="M124" s="26">
        <f t="shared" si="1966"/>
        <v>0</v>
      </c>
      <c r="N124" s="26">
        <f t="shared" si="1966"/>
        <v>0</v>
      </c>
      <c r="O124" s="26">
        <f t="shared" si="1966"/>
        <v>0</v>
      </c>
      <c r="P124" s="26">
        <f t="shared" si="1966"/>
        <v>0</v>
      </c>
      <c r="Q124" s="29">
        <f t="shared" si="1966"/>
        <v>0</v>
      </c>
      <c r="R124" s="23">
        <f t="shared" si="1966"/>
        <v>0</v>
      </c>
      <c r="S124" s="187">
        <f t="shared" ref="S124" si="1967">IF($B121=$B115,S118+IF($F121&lt;&gt;$G121,(T121+$G123-$G122)/$F121,T121/$F121),IF($F121&lt;&gt;P121,(T121+$G123-$G122)/$F121,T121/$F121))</f>
        <v>0</v>
      </c>
      <c r="T124" s="7">
        <f t="shared" ref="T124:T125" si="1968">SUM(U124:AA124)</f>
        <v>0</v>
      </c>
      <c r="U124" s="26">
        <f t="shared" ref="U124:AA124" si="1969">U121</f>
        <v>0</v>
      </c>
      <c r="V124" s="26">
        <f t="shared" si="1969"/>
        <v>0</v>
      </c>
      <c r="W124" s="26">
        <f t="shared" si="1969"/>
        <v>0</v>
      </c>
      <c r="X124" s="26">
        <f t="shared" si="1969"/>
        <v>0</v>
      </c>
      <c r="Y124" s="113">
        <f t="shared" si="1969"/>
        <v>0</v>
      </c>
      <c r="Z124" s="29">
        <f t="shared" si="1969"/>
        <v>0</v>
      </c>
      <c r="AA124" s="23">
        <f t="shared" si="1969"/>
        <v>0</v>
      </c>
      <c r="AB124" s="187">
        <f t="shared" ref="AB124" si="1970">IF($B121=$B115,AB118+IF($F121&lt;&gt;$G121,(AC121+$G123-$G122)/$F121,AC121/$F121),IF($F121&lt;&gt;Y121,(AC121+$G123-$G122)/$F121,AC121/$F121))</f>
        <v>0</v>
      </c>
      <c r="AC124" s="7">
        <f t="shared" ref="AC124:AC125" si="1971">SUM(AD124:AJ124)</f>
        <v>0</v>
      </c>
      <c r="AD124" s="26">
        <f t="shared" ref="AD124:AJ124" si="1972">AD121</f>
        <v>0</v>
      </c>
      <c r="AE124" s="26">
        <f t="shared" si="1972"/>
        <v>0</v>
      </c>
      <c r="AF124" s="26">
        <f t="shared" si="1972"/>
        <v>0</v>
      </c>
      <c r="AG124" s="26">
        <f t="shared" si="1972"/>
        <v>0</v>
      </c>
      <c r="AH124" s="113">
        <f t="shared" si="1972"/>
        <v>0</v>
      </c>
      <c r="AI124" s="29">
        <f t="shared" si="1972"/>
        <v>0</v>
      </c>
      <c r="AJ124" s="23">
        <f t="shared" si="1972"/>
        <v>0</v>
      </c>
      <c r="AK124" s="187">
        <f t="shared" ref="AK124" si="1973">IF($B121=$B115,AK118+IF($F121&lt;&gt;$G121,(AL121+$G123-$G122)/$F121,AL121/$F121),IF($F121&lt;&gt;AH121,(AL121+$G123-$G122)/$F121,AL121/$F121))</f>
        <v>0</v>
      </c>
      <c r="AL124" s="7">
        <f t="shared" ref="AL124:AL125" si="1974">SUM(AM124:AS124)</f>
        <v>0</v>
      </c>
      <c r="AM124" s="26">
        <f t="shared" ref="AM124:AS124" si="1975">AM121</f>
        <v>0</v>
      </c>
      <c r="AN124" s="26">
        <f t="shared" si="1975"/>
        <v>0</v>
      </c>
      <c r="AO124" s="26">
        <f t="shared" si="1975"/>
        <v>0</v>
      </c>
      <c r="AP124" s="26">
        <f t="shared" si="1975"/>
        <v>0</v>
      </c>
      <c r="AQ124" s="113">
        <f t="shared" si="1975"/>
        <v>0</v>
      </c>
      <c r="AR124" s="29">
        <f t="shared" si="1975"/>
        <v>0</v>
      </c>
      <c r="AS124" s="23">
        <f t="shared" si="1975"/>
        <v>0</v>
      </c>
      <c r="AT124" s="187">
        <f t="shared" ref="AT124" si="1976">IF($B121=$B115,AT118+IF($F121&lt;&gt;$G121,(AU121+$G123-$G122)/$F121,AU121/$F121),IF($F121&lt;&gt;AQ121,(AU121+$G123-$G122)/$F121,AU121/$F121))</f>
        <v>0</v>
      </c>
      <c r="AU124" s="7">
        <f t="shared" ref="AU124:AU125" si="1977">SUM(AV124:BB124)</f>
        <v>0</v>
      </c>
      <c r="AV124" s="6">
        <f t="shared" ref="AV124" si="1978">IF(SUM($AM$9:$AS$9)=SUM($AV$9:$BB$9),AV121,IF(AND(SUM($AV$9:$BB$9)&gt;42,SUM($AV$9:$BB$9)&lt;49),AV121,0))</f>
        <v>0</v>
      </c>
      <c r="AW124" s="6">
        <f t="shared" ref="AW124:BB124" si="1979">IF(SUM($AM$9:$AS$9)=SUM($AV$9:$BB$9),AW121,IF(AND(SUM($AV$9:$BB$9)&gt;42,SUM($AV$9:$BB$9)&lt;49),AW121,0))</f>
        <v>0</v>
      </c>
      <c r="AX124" s="6">
        <f t="shared" si="1979"/>
        <v>0</v>
      </c>
      <c r="AY124" s="6">
        <f t="shared" si="1979"/>
        <v>0</v>
      </c>
      <c r="AZ124" s="26">
        <f t="shared" si="1979"/>
        <v>0</v>
      </c>
      <c r="BA124" s="29">
        <f t="shared" si="1979"/>
        <v>0</v>
      </c>
      <c r="BB124" s="23">
        <f t="shared" si="1979"/>
        <v>0</v>
      </c>
    </row>
    <row r="125" spans="1:54" ht="15.75" customHeight="1" x14ac:dyDescent="0.2">
      <c r="A125" s="1">
        <f t="shared" ref="A125:A126" si="1980">A124</f>
        <v>0</v>
      </c>
      <c r="B125" s="313"/>
      <c r="C125" s="314"/>
      <c r="D125" s="314"/>
      <c r="E125" s="314"/>
      <c r="F125" s="31"/>
      <c r="G125" s="183"/>
      <c r="H125" s="123">
        <f t="shared" ref="H125" si="1981">IF($B121=$B115,H119+F125,$F125)</f>
        <v>0</v>
      </c>
      <c r="I125" s="165">
        <f t="shared" si="1920"/>
        <v>0</v>
      </c>
      <c r="J125" s="141">
        <f t="shared" ref="J125" si="1982">IF($H124=0,0,IF($B115=$B121,IF($H126&gt;0,$H126+J119,K121+J119),IF($H126&gt;0,$H126,K121)))</f>
        <v>0</v>
      </c>
      <c r="K125" s="7">
        <f t="shared" si="1965"/>
        <v>0</v>
      </c>
      <c r="L125" s="6"/>
      <c r="M125" s="6"/>
      <c r="N125" s="6"/>
      <c r="O125" s="6"/>
      <c r="P125" s="26"/>
      <c r="Q125" s="29"/>
      <c r="R125" s="23"/>
      <c r="S125" s="141">
        <f t="shared" ref="S125" si="1983">IF($H124=0,0,IF($B115=$B121,IF($H126&gt;0,$H126+S119,T121+S119),IF($H126&gt;0,$H126,T121)))</f>
        <v>0</v>
      </c>
      <c r="T125" s="7">
        <f t="shared" si="1968"/>
        <v>0</v>
      </c>
      <c r="U125" s="6"/>
      <c r="V125" s="6"/>
      <c r="W125" s="6"/>
      <c r="X125" s="6"/>
      <c r="Y125" s="26"/>
      <c r="Z125" s="29"/>
      <c r="AA125" s="23"/>
      <c r="AB125" s="141">
        <f t="shared" ref="AB125" si="1984">IF($H124=0,0,IF($B115=$B121,IF($H126&gt;0,$H126+AB119,AC121+AB119),IF($H126&gt;0,$H126,AC121)))</f>
        <v>0</v>
      </c>
      <c r="AC125" s="7">
        <f t="shared" si="1971"/>
        <v>0</v>
      </c>
      <c r="AD125" s="6"/>
      <c r="AE125" s="6"/>
      <c r="AF125" s="6"/>
      <c r="AG125" s="6"/>
      <c r="AH125" s="26"/>
      <c r="AI125" s="29"/>
      <c r="AJ125" s="23"/>
      <c r="AK125" s="141">
        <f t="shared" ref="AK125" si="1985">IF($H124=0,0,IF($B115=$B121,IF($H126&gt;0,$H126+AK119,AL121+AK119),IF($H126&gt;0,$H126,AL121)))</f>
        <v>0</v>
      </c>
      <c r="AL125" s="7">
        <f t="shared" si="1974"/>
        <v>0</v>
      </c>
      <c r="AM125" s="6"/>
      <c r="AN125" s="6"/>
      <c r="AO125" s="6"/>
      <c r="AP125" s="6"/>
      <c r="AQ125" s="26"/>
      <c r="AR125" s="29"/>
      <c r="AS125" s="23"/>
      <c r="AT125" s="141">
        <f t="shared" ref="AT125" si="1986">IF($H124=0,0,IF($B115=$B121,IF($H126&gt;0,$H126+AT119,AU121+AT119),IF($H126&gt;0,$H126,AU121)))</f>
        <v>0</v>
      </c>
      <c r="AU125" s="7">
        <f t="shared" si="1977"/>
        <v>0</v>
      </c>
      <c r="AV125" s="6"/>
      <c r="AW125" s="6"/>
      <c r="AX125" s="6"/>
      <c r="AY125" s="6"/>
      <c r="AZ125" s="26"/>
      <c r="BA125" s="29"/>
      <c r="BB125" s="23"/>
    </row>
    <row r="126" spans="1:54" ht="18.75" customHeight="1" thickBot="1" x14ac:dyDescent="0.25">
      <c r="A126" s="1">
        <f t="shared" si="1980"/>
        <v>0</v>
      </c>
      <c r="B126" s="323" t="str">
        <f>IF(B121="",Wydruk!$AE$6,IF(J122=0,Wydruk!$AE$7,IF(AND(G122&lt;G123,B121&lt;&gt;$B127),Wydruk!$AE$13,IF(AND($B121=$B115,$B121&lt;&gt;$B127),IF(OR(OR(J126&lt;4,J126&gt;5),OR(S126&lt;4,S126&gt;5),OR(AB126&lt;4,AB126&gt;5),OR(AK126&lt;4,AK126&gt;5),OR(AND(AT126&lt;4,AT126&gt;0),AT126&gt;5)),Wydruk!$AE$8,Wydruk!$AE$9),IF($B121=$B127,IF($F125&lt;&gt;0,Wydruk!$AE$12,Wydruk!$AE$10),IF(OR(OR(J122&lt;4,J122&gt;5),OR(S122&lt;4,S122&gt;5),OR(AB122&lt;4,AB122&gt;5),OR(AK122&lt;4,AK122&gt;5),OR(AND(AT122&lt;4,AT122&gt;0),AT122&gt;5)),Wydruk!$AE$8,Wydruk!$AE$11))))))</f>
        <v>Uzupełnij liczby godzin tygodniowego planu</v>
      </c>
      <c r="C126" s="324"/>
      <c r="D126" s="324"/>
      <c r="E126" s="324"/>
      <c r="F126" s="173">
        <f>marzec!F126</f>
        <v>0</v>
      </c>
      <c r="G126" s="184">
        <f>marzec!G126</f>
        <v>0</v>
      </c>
      <c r="H126" s="191">
        <f t="shared" ref="H126" si="1987">IF(OR($G126=0,$F126=0,$G126="",$F126=""),0,$G126/$F126)</f>
        <v>0</v>
      </c>
      <c r="I126" s="193"/>
      <c r="J126" s="176">
        <f t="shared" ref="J126" si="1988">IF($B115=$B121,IF(L121+L116&gt;0,1,0)+IF(M121+M116&gt;0,1,0)+IF(N121+N116&gt;0,1,0)+IF(O121+O116&gt;0,1,0)+IF(P121+P116&gt;0,1,0)+IF(Q121+Q116&gt;0,1,0)+IF(R121+R116&gt;0,1,0),J122)</f>
        <v>0</v>
      </c>
      <c r="K126" s="133">
        <f t="shared" ref="K126" si="1989">IF(OR($B121=$B127,J126=0,(K122-Q126+O126)&lt;=0),0,(K122-Q126+O126)/J126)</f>
        <v>0</v>
      </c>
      <c r="L126" s="137">
        <f t="shared" ref="L126" si="1990">IF(K126*(7-J123)&lt;=0,0,K126*(7-J123))</f>
        <v>0</v>
      </c>
      <c r="M126" s="311">
        <f t="shared" ref="M126" si="1991">ROUND(IF(OR(K123-K126*(7-J123)+P126&lt;0,$B121=$B127,K126&lt;=0,K123=0),0,IF(K123-K126*(7-J123)+P126&gt;Q126-O126+P126,Q126-O126+P126,K123-K126*(7-J123)+P126)),1)</f>
        <v>0</v>
      </c>
      <c r="N126" s="312"/>
      <c r="O126" s="139">
        <f t="shared" ref="O126" si="1992">IF(OR($B121=$B127,J122=0),0,IF($B121=$B115,J121,$F121))</f>
        <v>0</v>
      </c>
      <c r="P126" s="30">
        <f t="shared" ref="P126" si="1993">IF(OR($B121=$B127,J126=0),0,$G123-$G122)</f>
        <v>0</v>
      </c>
      <c r="Q126" s="134">
        <f t="shared" ref="Q126" si="1994">IF(OR($B121=$B127,J126=0),0,J125)</f>
        <v>0</v>
      </c>
      <c r="R126" s="138">
        <f t="shared" ref="R126" si="1995">IF($B121=$B127,0,K123)</f>
        <v>0</v>
      </c>
      <c r="S126" s="176">
        <f t="shared" ref="S126" si="1996">IF($B115=$B121,IF(U121+U116&gt;0,1,0)+IF(V121+V116&gt;0,1,0)+IF(W121+W116&gt;0,1,0)+IF(X121+X116&gt;0,1,0)+IF(Y121+Y116&gt;0,1,0)+IF(Z121+Z116&gt;0,1,0)+IF(AA121+AA116&gt;0,1,0),S122)</f>
        <v>0</v>
      </c>
      <c r="T126" s="133">
        <f t="shared" ref="T126" si="1997">IF(OR($B121=$B127,S126=0,(T122-Z126+X126)&lt;=0),0,(T122-Z126+X126)/S126)</f>
        <v>0</v>
      </c>
      <c r="U126" s="137">
        <f t="shared" ref="U126" si="1998">IF(T126*(7-S123)&lt;=0,0,T126*(7-S123))</f>
        <v>0</v>
      </c>
      <c r="V126" s="311">
        <f t="shared" ref="V126" si="1999">ROUND(IF(OR(T123-T126*(7-S123)+Y126&lt;0,$B121=$B127,T126&lt;=0,T123=0),0,IF(T123-T126*(7-S123)+Y126&gt;Z126-X126+Y126,Z126-X126+Y126,T123-T126*(7-S123)+Y126)),1)</f>
        <v>0</v>
      </c>
      <c r="W126" s="312"/>
      <c r="X126" s="139">
        <f t="shared" ref="X126" si="2000">IF(OR($B121=$B127,S122=0),0,IF($B121=$B115,S121,$F121))</f>
        <v>0</v>
      </c>
      <c r="Y126" s="30">
        <f t="shared" ref="Y126" si="2001">IF(OR($B121=$B127,S126=0),0,$G123-$G122)</f>
        <v>0</v>
      </c>
      <c r="Z126" s="134">
        <f t="shared" ref="Z126" si="2002">IF(OR($B121=$B127,S126=0),0,S125)</f>
        <v>0</v>
      </c>
      <c r="AA126" s="138">
        <f t="shared" ref="AA126" si="2003">IF($B121=$B127,0,T123)</f>
        <v>0</v>
      </c>
      <c r="AB126" s="176">
        <f t="shared" ref="AB126" si="2004">IF($B115=$B121,IF(AD121+AD116&gt;0,1,0)+IF(AE121+AE116&gt;0,1,0)+IF(AF121+AF116&gt;0,1,0)+IF(AG121+AG116&gt;0,1,0)+IF(AH121+AH116&gt;0,1,0)+IF(AI121+AI116&gt;0,1,0)+IF(AJ121+AJ116&gt;0,1,0),AB122)</f>
        <v>0</v>
      </c>
      <c r="AC126" s="133">
        <f t="shared" ref="AC126" si="2005">IF(OR($B121=$B127,AB126=0,(AC122-AI126+AG126)&lt;=0),0,(AC122-AI126+AG126)/AB126)</f>
        <v>0</v>
      </c>
      <c r="AD126" s="137">
        <f t="shared" ref="AD126" si="2006">IF(AC126*(7-AB123)&lt;=0,0,AC126*(7-AB123))</f>
        <v>0</v>
      </c>
      <c r="AE126" s="311">
        <f t="shared" ref="AE126" si="2007">ROUND(IF(OR(AC123-AC126*(7-AB123)+AH126&lt;0,$B121=$B127,AC126&lt;=0,AC123=0),0,IF(AC123-AC126*(7-AB123)+AH126&gt;AI126-AG126+AH126,AI126-AG126+AH126,AC123-AC126*(7-AB123)+AH126)),1)</f>
        <v>0</v>
      </c>
      <c r="AF126" s="312"/>
      <c r="AG126" s="139">
        <f t="shared" ref="AG126" si="2008">IF(OR($B121=$B127,AB122=0),0,IF($B121=$B115,AB121,$F121))</f>
        <v>0</v>
      </c>
      <c r="AH126" s="30">
        <f t="shared" ref="AH126" si="2009">IF(OR($B121=$B127,AB126=0),0,$G123-$G122)</f>
        <v>0</v>
      </c>
      <c r="AI126" s="134">
        <f t="shared" ref="AI126" si="2010">IF(OR($B121=$B127,AB126=0),0,AB125)</f>
        <v>0</v>
      </c>
      <c r="AJ126" s="138">
        <f t="shared" ref="AJ126" si="2011">IF($B121=$B127,0,AC123)</f>
        <v>0</v>
      </c>
      <c r="AK126" s="176">
        <f t="shared" ref="AK126" si="2012">IF($B115=$B121,IF(AM121+AM116&gt;0,1,0)+IF(AN121+AN116&gt;0,1,0)+IF(AO121+AO116&gt;0,1,0)+IF(AP121+AP116&gt;0,1,0)+IF(AQ121+AQ116&gt;0,1,0)+IF(AR121+AR116&gt;0,1,0)+IF(AS121+AS116&gt;0,1,0),AK122)</f>
        <v>0</v>
      </c>
      <c r="AL126" s="133">
        <f t="shared" ref="AL126" si="2013">IF(OR($B121=$B127,AK126=0,(AL122-AR126+AP126)&lt;=0),0,(AL122-AR126+AP126)/AK126)</f>
        <v>0</v>
      </c>
      <c r="AM126" s="137">
        <f t="shared" ref="AM126" si="2014">IF(AL126*(7-AK123)&lt;=0,0,AL126*(7-AK123))</f>
        <v>0</v>
      </c>
      <c r="AN126" s="311">
        <f t="shared" ref="AN126" si="2015">ROUND(IF(OR(AL123-AL126*(7-AK123)+AQ126&lt;0,$B121=$B127,AL126&lt;=0,AL123=0),0,IF(AL123-AL126*(7-AK123)+AQ126&gt;AR126-AP126+AQ126,AR126-AP126+AQ126,AL123-AL126*(7-AK123)+AQ126)),1)</f>
        <v>0</v>
      </c>
      <c r="AO126" s="312"/>
      <c r="AP126" s="139">
        <f t="shared" ref="AP126" si="2016">IF(OR($B121=$B127,AK122=0),0,IF($B121=$B115,AK121,$F121))</f>
        <v>0</v>
      </c>
      <c r="AQ126" s="30">
        <f t="shared" ref="AQ126" si="2017">IF(OR($B121=$B127,AK126=0),0,$G123-$G122)</f>
        <v>0</v>
      </c>
      <c r="AR126" s="134">
        <f t="shared" ref="AR126" si="2018">IF(OR($B121=$B127,AK126=0),0,AK125)</f>
        <v>0</v>
      </c>
      <c r="AS126" s="138">
        <f t="shared" ref="AS126" si="2019">IF($B121=$B127,0,AL123)</f>
        <v>0</v>
      </c>
      <c r="AT126" s="176">
        <f t="shared" ref="AT126" si="2020">IF($B115=$B121,IF(AV121+AV116&gt;0,1,0)+IF(AW121+AW116&gt;0,1,0)+IF(AX121+AX116&gt;0,1,0)+IF(AY121+AY116&gt;0,1,0)+IF(AZ121+AZ116&gt;0,1,0)+IF(BA121+BA116&gt;0,1,0)+IF(BB121+BB116&gt;0,1,0),AT122)</f>
        <v>0</v>
      </c>
      <c r="AU126" s="133">
        <f t="shared" ref="AU126" si="2021">IF(OR($B121=$B127,AT126=0,(AU122-BA126+AY126)&lt;=0),0,(AU122-BA126+AY126)/AT126)</f>
        <v>0</v>
      </c>
      <c r="AV126" s="137">
        <f t="shared" ref="AV126" si="2022">IF(AU126*(7-AT123)&lt;=0,0,AU126*(7-AT123))</f>
        <v>0</v>
      </c>
      <c r="AW126" s="311">
        <f t="shared" ref="AW126" si="2023">ROUND(IF(OR(AU123-AU126*(7-AT123)+AZ126&lt;0,$B121=$B127,AU126&lt;=0,AU123=0),0,IF(AU123-AU126*(7-AT123)+AZ126&gt;BA126-AY126+AZ126,BA126-AY126+AZ126,AU123-AU126*(7-AT123)+AZ126)),1)</f>
        <v>0</v>
      </c>
      <c r="AX126" s="312"/>
      <c r="AY126" s="139">
        <f t="shared" ref="AY126" si="2024">IF(OR($B121=$B127,AT122=0),0,IF($B121=$B115,AT121,$F121))</f>
        <v>0</v>
      </c>
      <c r="AZ126" s="30">
        <f t="shared" ref="AZ126" si="2025">IF(OR($B121=$B127,AT126=0),0,$G123-$G122)</f>
        <v>0</v>
      </c>
      <c r="BA126" s="134">
        <f t="shared" ref="BA126" si="2026">IF(OR($B121=$B127,AT126=0),0,AT125)</f>
        <v>0</v>
      </c>
      <c r="BB126" s="138">
        <f t="shared" ref="BB126" si="2027">IF($B121=$B127,0,AU123)</f>
        <v>0</v>
      </c>
    </row>
    <row r="127" spans="1:54" ht="15.75" x14ac:dyDescent="0.2">
      <c r="A127" s="1">
        <f t="shared" ref="A127" si="2028">IF(B127="","1. Niewypełnione",B127)</f>
        <v>0</v>
      </c>
      <c r="B127" s="320">
        <f>marzec!B127</f>
        <v>0</v>
      </c>
      <c r="C127" s="321">
        <f>marzec!C127</f>
        <v>0</v>
      </c>
      <c r="D127" s="321">
        <f>marzec!D127</f>
        <v>0</v>
      </c>
      <c r="E127" s="321">
        <f>marzec!E127</f>
        <v>0</v>
      </c>
      <c r="F127" s="177">
        <f>marzec!F127</f>
        <v>18</v>
      </c>
      <c r="G127" s="185">
        <f>marzec!G127</f>
        <v>18</v>
      </c>
      <c r="H127" s="177"/>
      <c r="I127" s="192">
        <f t="shared" ref="I127:I131" si="2029">K127+T127+AC127+AL127+AU127</f>
        <v>0</v>
      </c>
      <c r="J127" s="186">
        <f t="shared" ref="J127" si="2030">IF(OR($B127=$B133,J130=0),0,ROUND((K128+P132)/J130,0))</f>
        <v>0</v>
      </c>
      <c r="K127" s="51">
        <f t="shared" ref="K127:K128" si="2031">SUM(L127:R127)</f>
        <v>0</v>
      </c>
      <c r="L127" s="52">
        <f>marzec!L127</f>
        <v>0</v>
      </c>
      <c r="M127" s="52">
        <f>marzec!M127</f>
        <v>0</v>
      </c>
      <c r="N127" s="52">
        <f>marzec!N127</f>
        <v>0</v>
      </c>
      <c r="O127" s="52">
        <f>marzec!O127</f>
        <v>0</v>
      </c>
      <c r="P127" s="53">
        <f>marzec!P127</f>
        <v>0</v>
      </c>
      <c r="Q127" s="54">
        <f>marzec!Q127</f>
        <v>0</v>
      </c>
      <c r="R127" s="55">
        <f>marzec!R127</f>
        <v>0</v>
      </c>
      <c r="S127" s="188">
        <f t="shared" ref="S127" si="2032">IF(OR($B127=$B133,S130=0),0,ROUND((T128+Y132)/S130,0))</f>
        <v>0</v>
      </c>
      <c r="T127" s="51">
        <f t="shared" ref="T127:T128" si="2033">SUM(U127:AA127)</f>
        <v>0</v>
      </c>
      <c r="U127" s="52">
        <f>marzec!U127</f>
        <v>0</v>
      </c>
      <c r="V127" s="52">
        <f>marzec!V127</f>
        <v>0</v>
      </c>
      <c r="W127" s="52">
        <f>marzec!W127</f>
        <v>0</v>
      </c>
      <c r="X127" s="52">
        <f>marzec!X127</f>
        <v>0</v>
      </c>
      <c r="Y127" s="53">
        <f>marzec!Y127</f>
        <v>0</v>
      </c>
      <c r="Z127" s="54">
        <f>marzec!Z127</f>
        <v>0</v>
      </c>
      <c r="AA127" s="55">
        <f>marzec!AA127</f>
        <v>0</v>
      </c>
      <c r="AB127" s="188">
        <f t="shared" ref="AB127" si="2034">IF(OR($B127=$B133,AB130=0),0,ROUND((AC128+AH132)/AB130,0))</f>
        <v>0</v>
      </c>
      <c r="AC127" s="51">
        <f t="shared" ref="AC127:AC128" si="2035">SUM(AD127:AJ127)</f>
        <v>0</v>
      </c>
      <c r="AD127" s="52">
        <f>marzec!AD127</f>
        <v>0</v>
      </c>
      <c r="AE127" s="52">
        <f>marzec!AE127</f>
        <v>0</v>
      </c>
      <c r="AF127" s="52">
        <f>marzec!AF127</f>
        <v>0</v>
      </c>
      <c r="AG127" s="52">
        <f>marzec!AG127</f>
        <v>0</v>
      </c>
      <c r="AH127" s="53">
        <f>marzec!AH127</f>
        <v>0</v>
      </c>
      <c r="AI127" s="54">
        <f>marzec!AI127</f>
        <v>0</v>
      </c>
      <c r="AJ127" s="55">
        <f>marzec!AJ127</f>
        <v>0</v>
      </c>
      <c r="AK127" s="188">
        <f t="shared" ref="AK127" si="2036">IF(OR($B127=$B133,AK130=0),0,ROUND((AL128+AQ132)/AK130,0))</f>
        <v>0</v>
      </c>
      <c r="AL127" s="51">
        <f t="shared" ref="AL127:AL128" si="2037">SUM(AM127:AS127)</f>
        <v>0</v>
      </c>
      <c r="AM127" s="52">
        <f>marzec!AM127</f>
        <v>0</v>
      </c>
      <c r="AN127" s="52">
        <f>marzec!AN127</f>
        <v>0</v>
      </c>
      <c r="AO127" s="52">
        <f>marzec!AO127</f>
        <v>0</v>
      </c>
      <c r="AP127" s="52">
        <f>marzec!AP127</f>
        <v>0</v>
      </c>
      <c r="AQ127" s="53">
        <f>marzec!AQ127</f>
        <v>0</v>
      </c>
      <c r="AR127" s="54">
        <f>marzec!AR127</f>
        <v>0</v>
      </c>
      <c r="AS127" s="55">
        <f>marzec!AS127</f>
        <v>0</v>
      </c>
      <c r="AT127" s="188">
        <f t="shared" ref="AT127" si="2038">IF(OR($B127=$B133,AT130=0),0,ROUND((AU128+AZ132)/AT130,0))</f>
        <v>0</v>
      </c>
      <c r="AU127" s="51">
        <f t="shared" ref="AU127:AU128" si="2039">SUM(AV127:BB127)</f>
        <v>0</v>
      </c>
      <c r="AV127" s="52">
        <f t="shared" ref="AV127" si="2040">IF(SUM($AM$9:$AS$9)=SUM($AV$9:$BB$9),AM127,IF(AND(SUM($AV$9:$BB$9)&gt;42,SUM($AV$9:$BB$9)&lt;49),AM127,0))</f>
        <v>0</v>
      </c>
      <c r="AW127" s="52">
        <f t="shared" ref="AW127" si="2041">IF(SUM($AM$9:$AS$9)=SUM($AV$9:$BB$9),AN127,IF(AND(SUM($AV$9:$BB$9)&gt;42,SUM($AV$9:$BB$9)&lt;49),AN127,0))</f>
        <v>0</v>
      </c>
      <c r="AX127" s="52">
        <f t="shared" ref="AX127" si="2042">IF(SUM($AM$9:$AS$9)=SUM($AV$9:$BB$9),AO127,IF(AND(SUM($AV$9:$BB$9)&gt;42,SUM($AV$9:$BB$9)&lt;49),AO127,0))</f>
        <v>0</v>
      </c>
      <c r="AY127" s="52">
        <f t="shared" ref="AY127" si="2043">IF(SUM($AM$9:$AS$9)=SUM($AV$9:$BB$9),AP127,IF(AND(SUM($AV$9:$BB$9)&gt;42,SUM($AV$9:$BB$9)&lt;49),AP127,0))</f>
        <v>0</v>
      </c>
      <c r="AZ127" s="53">
        <f t="shared" ref="AZ127" si="2044">IF(SUM($AM$9:$AS$9)=SUM($AV$9:$BB$9),AQ127,IF(AND(SUM($AV$9:$BB$9)&gt;42,SUM($AV$9:$BB$9)&lt;49),AQ127,0))</f>
        <v>0</v>
      </c>
      <c r="BA127" s="54">
        <f t="shared" ref="BA127" si="2045">IF(SUM($AM$9:$AS$9)=SUM($AV$9:$BB$9),AR127,IF(AND(SUM($AV$9:$BB$9)&gt;42,SUM($AV$9:$BB$9)&lt;49),AR127,0))</f>
        <v>0</v>
      </c>
      <c r="BB127" s="55">
        <f t="shared" ref="BB127" si="2046">IF(SUM($AM$9:$AS$9)=SUM($AV$9:$BB$9),AS127,IF(AND(SUM($AV$9:$BB$9)&gt;42,SUM($AV$9:$BB$9)&lt;49),AS127,0))</f>
        <v>0</v>
      </c>
    </row>
    <row r="128" spans="1:54" ht="12.75" hidden="1" customHeight="1" x14ac:dyDescent="0.2">
      <c r="B128" s="93"/>
      <c r="C128" s="94"/>
      <c r="D128" s="95"/>
      <c r="E128" s="115"/>
      <c r="F128" s="140" t="b">
        <f t="shared" ref="F128" si="2047">IF($B121=$B127,OR(F122,G127&lt;F127),G127&lt;F127)</f>
        <v>0</v>
      </c>
      <c r="G128" s="189">
        <f t="shared" ref="G128" si="2048">IF(AND($B121=$B127,$B121&lt;&gt;"",$B121&lt;&gt;0),G127+G122,G127)</f>
        <v>18</v>
      </c>
      <c r="H128" s="120"/>
      <c r="I128" s="165">
        <f t="shared" si="2029"/>
        <v>0</v>
      </c>
      <c r="J128" s="194">
        <f t="shared" ref="J128" si="2049">7-COUNTIF(L127:R127,0)-COUNTIF(L127:R127,"")</f>
        <v>0</v>
      </c>
      <c r="K128" s="22">
        <f t="shared" si="2031"/>
        <v>0</v>
      </c>
      <c r="L128" s="35">
        <f t="shared" ref="L128:R128" si="2050">IF($B121=$B127,L127+L122,L127)</f>
        <v>0</v>
      </c>
      <c r="M128" s="35">
        <f t="shared" si="2050"/>
        <v>0</v>
      </c>
      <c r="N128" s="35">
        <f t="shared" si="2050"/>
        <v>0</v>
      </c>
      <c r="O128" s="35">
        <f t="shared" si="2050"/>
        <v>0</v>
      </c>
      <c r="P128" s="36">
        <f t="shared" si="2050"/>
        <v>0</v>
      </c>
      <c r="Q128" s="37">
        <f t="shared" si="2050"/>
        <v>0</v>
      </c>
      <c r="R128" s="38">
        <f t="shared" si="2050"/>
        <v>0</v>
      </c>
      <c r="S128" s="194">
        <f t="shared" ref="S128" si="2051">7-COUNTIF(U127:AA127,0)-COUNTIF(U127:AA127,"")</f>
        <v>0</v>
      </c>
      <c r="T128" s="22">
        <f t="shared" si="2033"/>
        <v>0</v>
      </c>
      <c r="U128" s="35">
        <f t="shared" ref="U128:AA128" si="2052">IF($B121=$B127,U127+U122,U127)</f>
        <v>0</v>
      </c>
      <c r="V128" s="35">
        <f t="shared" si="2052"/>
        <v>0</v>
      </c>
      <c r="W128" s="35">
        <f t="shared" si="2052"/>
        <v>0</v>
      </c>
      <c r="X128" s="35">
        <f t="shared" si="2052"/>
        <v>0</v>
      </c>
      <c r="Y128" s="36">
        <f t="shared" si="2052"/>
        <v>0</v>
      </c>
      <c r="Z128" s="37">
        <f t="shared" si="2052"/>
        <v>0</v>
      </c>
      <c r="AA128" s="38">
        <f t="shared" si="2052"/>
        <v>0</v>
      </c>
      <c r="AB128" s="194">
        <f t="shared" ref="AB128" si="2053">7-COUNTIF(AD127:AJ127,0)-COUNTIF(AD127:AJ127,"")</f>
        <v>0</v>
      </c>
      <c r="AC128" s="22">
        <f t="shared" si="2035"/>
        <v>0</v>
      </c>
      <c r="AD128" s="35">
        <f t="shared" ref="AD128:AJ128" si="2054">IF($B121=$B127,AD127+AD122,AD127)</f>
        <v>0</v>
      </c>
      <c r="AE128" s="35">
        <f t="shared" si="2054"/>
        <v>0</v>
      </c>
      <c r="AF128" s="35">
        <f t="shared" si="2054"/>
        <v>0</v>
      </c>
      <c r="AG128" s="35">
        <f t="shared" si="2054"/>
        <v>0</v>
      </c>
      <c r="AH128" s="36">
        <f t="shared" si="2054"/>
        <v>0</v>
      </c>
      <c r="AI128" s="37">
        <f t="shared" si="2054"/>
        <v>0</v>
      </c>
      <c r="AJ128" s="38">
        <f t="shared" si="2054"/>
        <v>0</v>
      </c>
      <c r="AK128" s="194">
        <f t="shared" ref="AK128" si="2055">7-COUNTIF(AM127:AS127,0)-COUNTIF(AM127:AS127,"")</f>
        <v>0</v>
      </c>
      <c r="AL128" s="22">
        <f t="shared" si="2037"/>
        <v>0</v>
      </c>
      <c r="AM128" s="35">
        <f t="shared" ref="AM128:AS128" si="2056">IF($B121=$B127,AM127+AM122,AM127)</f>
        <v>0</v>
      </c>
      <c r="AN128" s="35">
        <f t="shared" si="2056"/>
        <v>0</v>
      </c>
      <c r="AO128" s="35">
        <f t="shared" si="2056"/>
        <v>0</v>
      </c>
      <c r="AP128" s="35">
        <f t="shared" si="2056"/>
        <v>0</v>
      </c>
      <c r="AQ128" s="36">
        <f t="shared" si="2056"/>
        <v>0</v>
      </c>
      <c r="AR128" s="37">
        <f t="shared" si="2056"/>
        <v>0</v>
      </c>
      <c r="AS128" s="38">
        <f t="shared" si="2056"/>
        <v>0</v>
      </c>
      <c r="AT128" s="194">
        <f t="shared" ref="AT128" si="2057">7-COUNTIF(AV127:BB127,0)-COUNTIF(AV127:BB127,"")</f>
        <v>0</v>
      </c>
      <c r="AU128" s="22">
        <f t="shared" si="2039"/>
        <v>0</v>
      </c>
      <c r="AV128" s="35">
        <f t="shared" ref="AV128:BB128" si="2058">IF($B121=$B127,AV127+AV122,AV127)</f>
        <v>0</v>
      </c>
      <c r="AW128" s="35">
        <f t="shared" si="2058"/>
        <v>0</v>
      </c>
      <c r="AX128" s="35">
        <f t="shared" si="2058"/>
        <v>0</v>
      </c>
      <c r="AY128" s="35">
        <f t="shared" si="2058"/>
        <v>0</v>
      </c>
      <c r="AZ128" s="36">
        <f t="shared" si="2058"/>
        <v>0</v>
      </c>
      <c r="BA128" s="37">
        <f t="shared" si="2058"/>
        <v>0</v>
      </c>
      <c r="BB128" s="38">
        <f t="shared" si="2058"/>
        <v>0</v>
      </c>
    </row>
    <row r="129" spans="1:54" ht="15" hidden="1" customHeight="1" x14ac:dyDescent="0.2">
      <c r="B129" s="116"/>
      <c r="C129" s="117"/>
      <c r="D129" s="118"/>
      <c r="E129" s="119"/>
      <c r="F129" s="92"/>
      <c r="G129" s="190">
        <f t="shared" ref="G129" si="2059">IF(AND($B121=$B127,$B121&lt;&gt;"",$B121&lt;&gt;0),F127+G123,F127)</f>
        <v>18</v>
      </c>
      <c r="H129" s="121"/>
      <c r="I129" s="165">
        <f t="shared" si="2029"/>
        <v>0</v>
      </c>
      <c r="J129" s="195">
        <f t="shared" ref="J129" si="2060">IF($B127=$B121,COUNTIF(L129:R129,0),COUNTIF(L130:R130,0)+COUNTIF(L130:R130,""))</f>
        <v>7</v>
      </c>
      <c r="K129" s="39">
        <f t="shared" ref="K129:R129" si="2061">IF($B121=$B127,K130+K123,K130)</f>
        <v>0</v>
      </c>
      <c r="L129" s="40">
        <f t="shared" si="2061"/>
        <v>0</v>
      </c>
      <c r="M129" s="40">
        <f t="shared" si="2061"/>
        <v>0</v>
      </c>
      <c r="N129" s="40">
        <f t="shared" si="2061"/>
        <v>0</v>
      </c>
      <c r="O129" s="40">
        <f t="shared" si="2061"/>
        <v>0</v>
      </c>
      <c r="P129" s="41">
        <f t="shared" si="2061"/>
        <v>0</v>
      </c>
      <c r="Q129" s="42">
        <f t="shared" si="2061"/>
        <v>0</v>
      </c>
      <c r="R129" s="43">
        <f t="shared" si="2061"/>
        <v>0</v>
      </c>
      <c r="S129" s="195">
        <f t="shared" ref="S129" si="2062">IF($B127=$B121,COUNTIF(U129:AA129,0),COUNTIF(U130:AA130,0)+COUNTIF(U130:AA130,""))</f>
        <v>7</v>
      </c>
      <c r="T129" s="39">
        <f t="shared" ref="T129:AA129" si="2063">IF($B121=$B127,T130+T123,T130)</f>
        <v>0</v>
      </c>
      <c r="U129" s="40">
        <f t="shared" si="2063"/>
        <v>0</v>
      </c>
      <c r="V129" s="40">
        <f t="shared" si="2063"/>
        <v>0</v>
      </c>
      <c r="W129" s="40">
        <f t="shared" si="2063"/>
        <v>0</v>
      </c>
      <c r="X129" s="40">
        <f t="shared" si="2063"/>
        <v>0</v>
      </c>
      <c r="Y129" s="41">
        <f t="shared" si="2063"/>
        <v>0</v>
      </c>
      <c r="Z129" s="42">
        <f t="shared" si="2063"/>
        <v>0</v>
      </c>
      <c r="AA129" s="43">
        <f t="shared" si="2063"/>
        <v>0</v>
      </c>
      <c r="AB129" s="195">
        <f t="shared" ref="AB129" si="2064">IF($B127=$B121,COUNTIF(AD129:AJ129,0),COUNTIF(AD130:AJ130,0)+COUNTIF(AD130:AJ130,""))</f>
        <v>7</v>
      </c>
      <c r="AC129" s="39">
        <f t="shared" ref="AC129:AJ129" si="2065">IF($B121=$B127,AC130+AC123,AC130)</f>
        <v>0</v>
      </c>
      <c r="AD129" s="40">
        <f t="shared" si="2065"/>
        <v>0</v>
      </c>
      <c r="AE129" s="40">
        <f t="shared" si="2065"/>
        <v>0</v>
      </c>
      <c r="AF129" s="40">
        <f t="shared" si="2065"/>
        <v>0</v>
      </c>
      <c r="AG129" s="40">
        <f t="shared" si="2065"/>
        <v>0</v>
      </c>
      <c r="AH129" s="41">
        <f t="shared" si="2065"/>
        <v>0</v>
      </c>
      <c r="AI129" s="42">
        <f t="shared" si="2065"/>
        <v>0</v>
      </c>
      <c r="AJ129" s="43">
        <f t="shared" si="2065"/>
        <v>0</v>
      </c>
      <c r="AK129" s="195">
        <f t="shared" ref="AK129" si="2066">IF($B127=$B121,COUNTIF(AM129:AS129,0),COUNTIF(AM130:AS130,0)+COUNTIF(AM130:AS130,""))</f>
        <v>7</v>
      </c>
      <c r="AL129" s="39">
        <f t="shared" ref="AL129:AS129" si="2067">IF($B121=$B127,AL130+AL123,AL130)</f>
        <v>0</v>
      </c>
      <c r="AM129" s="40">
        <f t="shared" si="2067"/>
        <v>0</v>
      </c>
      <c r="AN129" s="40">
        <f t="shared" si="2067"/>
        <v>0</v>
      </c>
      <c r="AO129" s="40">
        <f t="shared" si="2067"/>
        <v>0</v>
      </c>
      <c r="AP129" s="40">
        <f t="shared" si="2067"/>
        <v>0</v>
      </c>
      <c r="AQ129" s="41">
        <f t="shared" si="2067"/>
        <v>0</v>
      </c>
      <c r="AR129" s="42">
        <f t="shared" si="2067"/>
        <v>0</v>
      </c>
      <c r="AS129" s="43">
        <f t="shared" si="2067"/>
        <v>0</v>
      </c>
      <c r="AT129" s="195">
        <f t="shared" ref="AT129" si="2068">IF($B127=$B121,COUNTIF(AV129:BB129,0),COUNTIF(AV130:BB130,0)+COUNTIF(AV130:BB130,""))</f>
        <v>7</v>
      </c>
      <c r="AU129" s="39">
        <f t="shared" ref="AU129:BB129" si="2069">IF($B121=$B127,AU130+AU123,AU130)</f>
        <v>0</v>
      </c>
      <c r="AV129" s="40">
        <f t="shared" si="2069"/>
        <v>0</v>
      </c>
      <c r="AW129" s="40">
        <f t="shared" si="2069"/>
        <v>0</v>
      </c>
      <c r="AX129" s="40">
        <f t="shared" si="2069"/>
        <v>0</v>
      </c>
      <c r="AY129" s="40">
        <f t="shared" si="2069"/>
        <v>0</v>
      </c>
      <c r="AZ129" s="41">
        <f t="shared" si="2069"/>
        <v>0</v>
      </c>
      <c r="BA129" s="42">
        <f t="shared" si="2069"/>
        <v>0</v>
      </c>
      <c r="BB129" s="43">
        <f t="shared" si="2069"/>
        <v>0</v>
      </c>
    </row>
    <row r="130" spans="1:54" ht="15.75" customHeight="1" x14ac:dyDescent="0.2">
      <c r="A130" s="1">
        <f t="shared" ref="A130" si="2070">A127</f>
        <v>0</v>
      </c>
      <c r="B130" s="313">
        <f t="shared" ref="B130" si="2071">B124+1</f>
        <v>19</v>
      </c>
      <c r="C130" s="314"/>
      <c r="D130" s="314"/>
      <c r="E130" s="314"/>
      <c r="F130" s="31"/>
      <c r="G130" s="183"/>
      <c r="H130" s="122">
        <f t="shared" ref="H130" si="2072">5-COUNTIF(AU127,0)-COUNTIF(AL127,0)-COUNTIF(AC127,0)-COUNTIF(T127,0)-COUNTIF(K127,0)</f>
        <v>0</v>
      </c>
      <c r="I130" s="165">
        <f t="shared" si="2029"/>
        <v>0</v>
      </c>
      <c r="J130" s="187">
        <f t="shared" ref="J130" si="2073">IF($B127=$B121,J124+IF($F127&lt;&gt;$G127,(K127+$G129-$G128)/$F127,K127/$F127),IF($F127&lt;&gt;G127,(K127+$G129-$G128)/$F127,K127/$F127))</f>
        <v>0</v>
      </c>
      <c r="K130" s="7">
        <f t="shared" ref="K130:K131" si="2074">SUM(L130:R130)</f>
        <v>0</v>
      </c>
      <c r="L130" s="26">
        <f t="shared" ref="L130:R130" si="2075">L127</f>
        <v>0</v>
      </c>
      <c r="M130" s="26">
        <f t="shared" si="2075"/>
        <v>0</v>
      </c>
      <c r="N130" s="26">
        <f t="shared" si="2075"/>
        <v>0</v>
      </c>
      <c r="O130" s="26">
        <f t="shared" si="2075"/>
        <v>0</v>
      </c>
      <c r="P130" s="26">
        <f t="shared" si="2075"/>
        <v>0</v>
      </c>
      <c r="Q130" s="29">
        <f t="shared" si="2075"/>
        <v>0</v>
      </c>
      <c r="R130" s="23">
        <f t="shared" si="2075"/>
        <v>0</v>
      </c>
      <c r="S130" s="187">
        <f t="shared" ref="S130" si="2076">IF($B127=$B121,S124+IF($F127&lt;&gt;$G127,(T127+$G129-$G128)/$F127,T127/$F127),IF($F127&lt;&gt;P127,(T127+$G129-$G128)/$F127,T127/$F127))</f>
        <v>0</v>
      </c>
      <c r="T130" s="7">
        <f t="shared" ref="T130:T131" si="2077">SUM(U130:AA130)</f>
        <v>0</v>
      </c>
      <c r="U130" s="26">
        <f t="shared" ref="U130:AA130" si="2078">U127</f>
        <v>0</v>
      </c>
      <c r="V130" s="26">
        <f t="shared" si="2078"/>
        <v>0</v>
      </c>
      <c r="W130" s="26">
        <f t="shared" si="2078"/>
        <v>0</v>
      </c>
      <c r="X130" s="26">
        <f t="shared" si="2078"/>
        <v>0</v>
      </c>
      <c r="Y130" s="113">
        <f t="shared" si="2078"/>
        <v>0</v>
      </c>
      <c r="Z130" s="29">
        <f t="shared" si="2078"/>
        <v>0</v>
      </c>
      <c r="AA130" s="23">
        <f t="shared" si="2078"/>
        <v>0</v>
      </c>
      <c r="AB130" s="187">
        <f t="shared" ref="AB130" si="2079">IF($B127=$B121,AB124+IF($F127&lt;&gt;$G127,(AC127+$G129-$G128)/$F127,AC127/$F127),IF($F127&lt;&gt;Y127,(AC127+$G129-$G128)/$F127,AC127/$F127))</f>
        <v>0</v>
      </c>
      <c r="AC130" s="7">
        <f t="shared" ref="AC130:AC131" si="2080">SUM(AD130:AJ130)</f>
        <v>0</v>
      </c>
      <c r="AD130" s="26">
        <f t="shared" ref="AD130:AJ130" si="2081">AD127</f>
        <v>0</v>
      </c>
      <c r="AE130" s="26">
        <f t="shared" si="2081"/>
        <v>0</v>
      </c>
      <c r="AF130" s="26">
        <f t="shared" si="2081"/>
        <v>0</v>
      </c>
      <c r="AG130" s="26">
        <f t="shared" si="2081"/>
        <v>0</v>
      </c>
      <c r="AH130" s="113">
        <f t="shared" si="2081"/>
        <v>0</v>
      </c>
      <c r="AI130" s="29">
        <f t="shared" si="2081"/>
        <v>0</v>
      </c>
      <c r="AJ130" s="23">
        <f t="shared" si="2081"/>
        <v>0</v>
      </c>
      <c r="AK130" s="187">
        <f t="shared" ref="AK130" si="2082">IF($B127=$B121,AK124+IF($F127&lt;&gt;$G127,(AL127+$G129-$G128)/$F127,AL127/$F127),IF($F127&lt;&gt;AH127,(AL127+$G129-$G128)/$F127,AL127/$F127))</f>
        <v>0</v>
      </c>
      <c r="AL130" s="7">
        <f t="shared" ref="AL130:AL131" si="2083">SUM(AM130:AS130)</f>
        <v>0</v>
      </c>
      <c r="AM130" s="26">
        <f t="shared" ref="AM130:AS130" si="2084">AM127</f>
        <v>0</v>
      </c>
      <c r="AN130" s="26">
        <f t="shared" si="2084"/>
        <v>0</v>
      </c>
      <c r="AO130" s="26">
        <f t="shared" si="2084"/>
        <v>0</v>
      </c>
      <c r="AP130" s="26">
        <f t="shared" si="2084"/>
        <v>0</v>
      </c>
      <c r="AQ130" s="113">
        <f t="shared" si="2084"/>
        <v>0</v>
      </c>
      <c r="AR130" s="29">
        <f t="shared" si="2084"/>
        <v>0</v>
      </c>
      <c r="AS130" s="23">
        <f t="shared" si="2084"/>
        <v>0</v>
      </c>
      <c r="AT130" s="187">
        <f t="shared" ref="AT130" si="2085">IF($B127=$B121,AT124+IF($F127&lt;&gt;$G127,(AU127+$G129-$G128)/$F127,AU127/$F127),IF($F127&lt;&gt;AQ127,(AU127+$G129-$G128)/$F127,AU127/$F127))</f>
        <v>0</v>
      </c>
      <c r="AU130" s="7">
        <f t="shared" ref="AU130:AU131" si="2086">SUM(AV130:BB130)</f>
        <v>0</v>
      </c>
      <c r="AV130" s="6">
        <f t="shared" ref="AV130" si="2087">IF(SUM($AM$9:$AS$9)=SUM($AV$9:$BB$9),AV127,IF(AND(SUM($AV$9:$BB$9)&gt;42,SUM($AV$9:$BB$9)&lt;49),AV127,0))</f>
        <v>0</v>
      </c>
      <c r="AW130" s="6">
        <f t="shared" ref="AW130:BB130" si="2088">IF(SUM($AM$9:$AS$9)=SUM($AV$9:$BB$9),AW127,IF(AND(SUM($AV$9:$BB$9)&gt;42,SUM($AV$9:$BB$9)&lt;49),AW127,0))</f>
        <v>0</v>
      </c>
      <c r="AX130" s="6">
        <f t="shared" si="2088"/>
        <v>0</v>
      </c>
      <c r="AY130" s="6">
        <f t="shared" si="2088"/>
        <v>0</v>
      </c>
      <c r="AZ130" s="26">
        <f t="shared" si="2088"/>
        <v>0</v>
      </c>
      <c r="BA130" s="29">
        <f t="shared" si="2088"/>
        <v>0</v>
      </c>
      <c r="BB130" s="23">
        <f t="shared" si="2088"/>
        <v>0</v>
      </c>
    </row>
    <row r="131" spans="1:54" ht="15.75" customHeight="1" x14ac:dyDescent="0.2">
      <c r="A131" s="1">
        <f t="shared" ref="A131:A132" si="2089">A130</f>
        <v>0</v>
      </c>
      <c r="B131" s="313"/>
      <c r="C131" s="314"/>
      <c r="D131" s="314"/>
      <c r="E131" s="314"/>
      <c r="F131" s="31"/>
      <c r="G131" s="183"/>
      <c r="H131" s="123">
        <f t="shared" ref="H131" si="2090">IF($B127=$B121,H125+F131,$F131)</f>
        <v>0</v>
      </c>
      <c r="I131" s="165">
        <f t="shared" si="2029"/>
        <v>0</v>
      </c>
      <c r="J131" s="141">
        <f t="shared" ref="J131" si="2091">IF($H130=0,0,IF($B121=$B127,IF($H132&gt;0,$H132+J125,K127+J125),IF($H132&gt;0,$H132,K127)))</f>
        <v>0</v>
      </c>
      <c r="K131" s="7">
        <f t="shared" si="2074"/>
        <v>0</v>
      </c>
      <c r="L131" s="6"/>
      <c r="M131" s="6"/>
      <c r="N131" s="6"/>
      <c r="O131" s="6"/>
      <c r="P131" s="26"/>
      <c r="Q131" s="29"/>
      <c r="R131" s="23"/>
      <c r="S131" s="141">
        <f t="shared" ref="S131" si="2092">IF($H130=0,0,IF($B121=$B127,IF($H132&gt;0,$H132+S125,T127+S125),IF($H132&gt;0,$H132,T127)))</f>
        <v>0</v>
      </c>
      <c r="T131" s="7">
        <f t="shared" si="2077"/>
        <v>0</v>
      </c>
      <c r="U131" s="6"/>
      <c r="V131" s="6"/>
      <c r="W131" s="6"/>
      <c r="X131" s="6"/>
      <c r="Y131" s="26"/>
      <c r="Z131" s="29"/>
      <c r="AA131" s="23"/>
      <c r="AB131" s="141">
        <f t="shared" ref="AB131" si="2093">IF($H130=0,0,IF($B121=$B127,IF($H132&gt;0,$H132+AB125,AC127+AB125),IF($H132&gt;0,$H132,AC127)))</f>
        <v>0</v>
      </c>
      <c r="AC131" s="7">
        <f t="shared" si="2080"/>
        <v>0</v>
      </c>
      <c r="AD131" s="6"/>
      <c r="AE131" s="6"/>
      <c r="AF131" s="6"/>
      <c r="AG131" s="6"/>
      <c r="AH131" s="26"/>
      <c r="AI131" s="29"/>
      <c r="AJ131" s="23"/>
      <c r="AK131" s="141">
        <f t="shared" ref="AK131" si="2094">IF($H130=0,0,IF($B121=$B127,IF($H132&gt;0,$H132+AK125,AL127+AK125),IF($H132&gt;0,$H132,AL127)))</f>
        <v>0</v>
      </c>
      <c r="AL131" s="7">
        <f t="shared" si="2083"/>
        <v>0</v>
      </c>
      <c r="AM131" s="6"/>
      <c r="AN131" s="6"/>
      <c r="AO131" s="6"/>
      <c r="AP131" s="6"/>
      <c r="AQ131" s="26"/>
      <c r="AR131" s="29"/>
      <c r="AS131" s="23"/>
      <c r="AT131" s="141">
        <f t="shared" ref="AT131" si="2095">IF($H130=0,0,IF($B121=$B127,IF($H132&gt;0,$H132+AT125,AU127+AT125),IF($H132&gt;0,$H132,AU127)))</f>
        <v>0</v>
      </c>
      <c r="AU131" s="7">
        <f t="shared" si="2086"/>
        <v>0</v>
      </c>
      <c r="AV131" s="6"/>
      <c r="AW131" s="6"/>
      <c r="AX131" s="6"/>
      <c r="AY131" s="6"/>
      <c r="AZ131" s="26"/>
      <c r="BA131" s="29"/>
      <c r="BB131" s="23"/>
    </row>
    <row r="132" spans="1:54" ht="18.75" customHeight="1" thickBot="1" x14ac:dyDescent="0.25">
      <c r="A132" s="1">
        <f t="shared" si="2089"/>
        <v>0</v>
      </c>
      <c r="B132" s="323" t="str">
        <f>IF(B127="",Wydruk!$AE$6,IF(J128=0,Wydruk!$AE$7,IF(AND(G128&lt;G129,B127&lt;&gt;$B133),Wydruk!$AE$13,IF(AND($B127=$B121,$B127&lt;&gt;$B133),IF(OR(OR(J132&lt;4,J132&gt;5),OR(S132&lt;4,S132&gt;5),OR(AB132&lt;4,AB132&gt;5),OR(AK132&lt;4,AK132&gt;5),OR(AND(AT132&lt;4,AT132&gt;0),AT132&gt;5)),Wydruk!$AE$8,Wydruk!$AE$9),IF($B127=$B133,IF($F131&lt;&gt;0,Wydruk!$AE$12,Wydruk!$AE$10),IF(OR(OR(J128&lt;4,J128&gt;5),OR(S128&lt;4,S128&gt;5),OR(AB128&lt;4,AB128&gt;5),OR(AK128&lt;4,AK128&gt;5),OR(AND(AT128&lt;4,AT128&gt;0),AT128&gt;5)),Wydruk!$AE$8,Wydruk!$AE$11))))))</f>
        <v>Uzupełnij liczby godzin tygodniowego planu</v>
      </c>
      <c r="C132" s="324"/>
      <c r="D132" s="324"/>
      <c r="E132" s="324"/>
      <c r="F132" s="173">
        <f>marzec!F132</f>
        <v>0</v>
      </c>
      <c r="G132" s="184">
        <f>marzec!G132</f>
        <v>0</v>
      </c>
      <c r="H132" s="191">
        <f t="shared" ref="H132" si="2096">IF(OR($G132=0,$F132=0,$G132="",$F132=""),0,$G132/$F132)</f>
        <v>0</v>
      </c>
      <c r="I132" s="193"/>
      <c r="J132" s="176">
        <f t="shared" ref="J132" si="2097">IF($B121=$B127,IF(L127+L122&gt;0,1,0)+IF(M127+M122&gt;0,1,0)+IF(N127+N122&gt;0,1,0)+IF(O127+O122&gt;0,1,0)+IF(P127+P122&gt;0,1,0)+IF(Q127+Q122&gt;0,1,0)+IF(R127+R122&gt;0,1,0),J128)</f>
        <v>0</v>
      </c>
      <c r="K132" s="133">
        <f t="shared" ref="K132" si="2098">IF(OR($B127=$B133,J132=0,(K128-Q132+O132)&lt;=0),0,(K128-Q132+O132)/J132)</f>
        <v>0</v>
      </c>
      <c r="L132" s="137">
        <f t="shared" ref="L132" si="2099">IF(K132*(7-J129)&lt;=0,0,K132*(7-J129))</f>
        <v>0</v>
      </c>
      <c r="M132" s="311">
        <f t="shared" ref="M132" si="2100">ROUND(IF(OR(K129-K132*(7-J129)+P132&lt;0,$B127=$B133,K132&lt;=0,K129=0),0,IF(K129-K132*(7-J129)+P132&gt;Q132-O132+P132,Q132-O132+P132,K129-K132*(7-J129)+P132)),1)</f>
        <v>0</v>
      </c>
      <c r="N132" s="312"/>
      <c r="O132" s="139">
        <f t="shared" ref="O132" si="2101">IF(OR($B127=$B133,J128=0),0,IF($B127=$B121,J127,$F127))</f>
        <v>0</v>
      </c>
      <c r="P132" s="30">
        <f t="shared" ref="P132" si="2102">IF(OR($B127=$B133,J132=0),0,$G129-$G128)</f>
        <v>0</v>
      </c>
      <c r="Q132" s="134">
        <f t="shared" ref="Q132" si="2103">IF(OR($B127=$B133,J132=0),0,J131)</f>
        <v>0</v>
      </c>
      <c r="R132" s="138">
        <f t="shared" ref="R132" si="2104">IF($B127=$B133,0,K129)</f>
        <v>0</v>
      </c>
      <c r="S132" s="176">
        <f t="shared" ref="S132" si="2105">IF($B121=$B127,IF(U127+U122&gt;0,1,0)+IF(V127+V122&gt;0,1,0)+IF(W127+W122&gt;0,1,0)+IF(X127+X122&gt;0,1,0)+IF(Y127+Y122&gt;0,1,0)+IF(Z127+Z122&gt;0,1,0)+IF(AA127+AA122&gt;0,1,0),S128)</f>
        <v>0</v>
      </c>
      <c r="T132" s="133">
        <f t="shared" ref="T132" si="2106">IF(OR($B127=$B133,S132=0,(T128-Z132+X132)&lt;=0),0,(T128-Z132+X132)/S132)</f>
        <v>0</v>
      </c>
      <c r="U132" s="137">
        <f t="shared" ref="U132" si="2107">IF(T132*(7-S129)&lt;=0,0,T132*(7-S129))</f>
        <v>0</v>
      </c>
      <c r="V132" s="311">
        <f t="shared" ref="V132" si="2108">ROUND(IF(OR(T129-T132*(7-S129)+Y132&lt;0,$B127=$B133,T132&lt;=0,T129=0),0,IF(T129-T132*(7-S129)+Y132&gt;Z132-X132+Y132,Z132-X132+Y132,T129-T132*(7-S129)+Y132)),1)</f>
        <v>0</v>
      </c>
      <c r="W132" s="312"/>
      <c r="X132" s="139">
        <f t="shared" ref="X132" si="2109">IF(OR($B127=$B133,S128=0),0,IF($B127=$B121,S127,$F127))</f>
        <v>0</v>
      </c>
      <c r="Y132" s="30">
        <f t="shared" ref="Y132" si="2110">IF(OR($B127=$B133,S132=0),0,$G129-$G128)</f>
        <v>0</v>
      </c>
      <c r="Z132" s="134">
        <f t="shared" ref="Z132" si="2111">IF(OR($B127=$B133,S132=0),0,S131)</f>
        <v>0</v>
      </c>
      <c r="AA132" s="138">
        <f t="shared" ref="AA132" si="2112">IF($B127=$B133,0,T129)</f>
        <v>0</v>
      </c>
      <c r="AB132" s="176">
        <f t="shared" ref="AB132" si="2113">IF($B121=$B127,IF(AD127+AD122&gt;0,1,0)+IF(AE127+AE122&gt;0,1,0)+IF(AF127+AF122&gt;0,1,0)+IF(AG127+AG122&gt;0,1,0)+IF(AH127+AH122&gt;0,1,0)+IF(AI127+AI122&gt;0,1,0)+IF(AJ127+AJ122&gt;0,1,0),AB128)</f>
        <v>0</v>
      </c>
      <c r="AC132" s="133">
        <f t="shared" ref="AC132" si="2114">IF(OR($B127=$B133,AB132=0,(AC128-AI132+AG132)&lt;=0),0,(AC128-AI132+AG132)/AB132)</f>
        <v>0</v>
      </c>
      <c r="AD132" s="137">
        <f t="shared" ref="AD132" si="2115">IF(AC132*(7-AB129)&lt;=0,0,AC132*(7-AB129))</f>
        <v>0</v>
      </c>
      <c r="AE132" s="311">
        <f t="shared" ref="AE132" si="2116">ROUND(IF(OR(AC129-AC132*(7-AB129)+AH132&lt;0,$B127=$B133,AC132&lt;=0,AC129=0),0,IF(AC129-AC132*(7-AB129)+AH132&gt;AI132-AG132+AH132,AI132-AG132+AH132,AC129-AC132*(7-AB129)+AH132)),1)</f>
        <v>0</v>
      </c>
      <c r="AF132" s="312"/>
      <c r="AG132" s="139">
        <f t="shared" ref="AG132" si="2117">IF(OR($B127=$B133,AB128=0),0,IF($B127=$B121,AB127,$F127))</f>
        <v>0</v>
      </c>
      <c r="AH132" s="30">
        <f t="shared" ref="AH132" si="2118">IF(OR($B127=$B133,AB132=0),0,$G129-$G128)</f>
        <v>0</v>
      </c>
      <c r="AI132" s="134">
        <f t="shared" ref="AI132" si="2119">IF(OR($B127=$B133,AB132=0),0,AB131)</f>
        <v>0</v>
      </c>
      <c r="AJ132" s="138">
        <f t="shared" ref="AJ132" si="2120">IF($B127=$B133,0,AC129)</f>
        <v>0</v>
      </c>
      <c r="AK132" s="176">
        <f t="shared" ref="AK132" si="2121">IF($B121=$B127,IF(AM127+AM122&gt;0,1,0)+IF(AN127+AN122&gt;0,1,0)+IF(AO127+AO122&gt;0,1,0)+IF(AP127+AP122&gt;0,1,0)+IF(AQ127+AQ122&gt;0,1,0)+IF(AR127+AR122&gt;0,1,0)+IF(AS127+AS122&gt;0,1,0),AK128)</f>
        <v>0</v>
      </c>
      <c r="AL132" s="133">
        <f t="shared" ref="AL132" si="2122">IF(OR($B127=$B133,AK132=0,(AL128-AR132+AP132)&lt;=0),0,(AL128-AR132+AP132)/AK132)</f>
        <v>0</v>
      </c>
      <c r="AM132" s="137">
        <f t="shared" ref="AM132" si="2123">IF(AL132*(7-AK129)&lt;=0,0,AL132*(7-AK129))</f>
        <v>0</v>
      </c>
      <c r="AN132" s="311">
        <f t="shared" ref="AN132" si="2124">ROUND(IF(OR(AL129-AL132*(7-AK129)+AQ132&lt;0,$B127=$B133,AL132&lt;=0,AL129=0),0,IF(AL129-AL132*(7-AK129)+AQ132&gt;AR132-AP132+AQ132,AR132-AP132+AQ132,AL129-AL132*(7-AK129)+AQ132)),1)</f>
        <v>0</v>
      </c>
      <c r="AO132" s="312"/>
      <c r="AP132" s="139">
        <f t="shared" ref="AP132" si="2125">IF(OR($B127=$B133,AK128=0),0,IF($B127=$B121,AK127,$F127))</f>
        <v>0</v>
      </c>
      <c r="AQ132" s="30">
        <f t="shared" ref="AQ132" si="2126">IF(OR($B127=$B133,AK132=0),0,$G129-$G128)</f>
        <v>0</v>
      </c>
      <c r="AR132" s="134">
        <f t="shared" ref="AR132" si="2127">IF(OR($B127=$B133,AK132=0),0,AK131)</f>
        <v>0</v>
      </c>
      <c r="AS132" s="138">
        <f t="shared" ref="AS132" si="2128">IF($B127=$B133,0,AL129)</f>
        <v>0</v>
      </c>
      <c r="AT132" s="176">
        <f t="shared" ref="AT132" si="2129">IF($B121=$B127,IF(AV127+AV122&gt;0,1,0)+IF(AW127+AW122&gt;0,1,0)+IF(AX127+AX122&gt;0,1,0)+IF(AY127+AY122&gt;0,1,0)+IF(AZ127+AZ122&gt;0,1,0)+IF(BA127+BA122&gt;0,1,0)+IF(BB127+BB122&gt;0,1,0),AT128)</f>
        <v>0</v>
      </c>
      <c r="AU132" s="133">
        <f t="shared" ref="AU132" si="2130">IF(OR($B127=$B133,AT132=0,(AU128-BA132+AY132)&lt;=0),0,(AU128-BA132+AY132)/AT132)</f>
        <v>0</v>
      </c>
      <c r="AV132" s="137">
        <f t="shared" ref="AV132" si="2131">IF(AU132*(7-AT129)&lt;=0,0,AU132*(7-AT129))</f>
        <v>0</v>
      </c>
      <c r="AW132" s="311">
        <f t="shared" ref="AW132" si="2132">ROUND(IF(OR(AU129-AU132*(7-AT129)+AZ132&lt;0,$B127=$B133,AU132&lt;=0,AU129=0),0,IF(AU129-AU132*(7-AT129)+AZ132&gt;BA132-AY132+AZ132,BA132-AY132+AZ132,AU129-AU132*(7-AT129)+AZ132)),1)</f>
        <v>0</v>
      </c>
      <c r="AX132" s="312"/>
      <c r="AY132" s="139">
        <f t="shared" ref="AY132" si="2133">IF(OR($B127=$B133,AT128=0),0,IF($B127=$B121,AT127,$F127))</f>
        <v>0</v>
      </c>
      <c r="AZ132" s="30">
        <f t="shared" ref="AZ132" si="2134">IF(OR($B127=$B133,AT132=0),0,$G129-$G128)</f>
        <v>0</v>
      </c>
      <c r="BA132" s="134">
        <f t="shared" ref="BA132" si="2135">IF(OR($B127=$B133,AT132=0),0,AT131)</f>
        <v>0</v>
      </c>
      <c r="BB132" s="138">
        <f t="shared" ref="BB132" si="2136">IF($B127=$B133,0,AU129)</f>
        <v>0</v>
      </c>
    </row>
    <row r="133" spans="1:54" ht="15.75" x14ac:dyDescent="0.2">
      <c r="A133" s="1">
        <f t="shared" ref="A133" si="2137">IF(B133="","1. Niewypełnione",B133)</f>
        <v>0</v>
      </c>
      <c r="B133" s="320">
        <f>marzec!B133</f>
        <v>0</v>
      </c>
      <c r="C133" s="321">
        <f>marzec!C133</f>
        <v>0</v>
      </c>
      <c r="D133" s="321">
        <f>marzec!D133</f>
        <v>0</v>
      </c>
      <c r="E133" s="321">
        <f>marzec!E133</f>
        <v>0</v>
      </c>
      <c r="F133" s="177">
        <f>marzec!F133</f>
        <v>18</v>
      </c>
      <c r="G133" s="185">
        <f>marzec!G133</f>
        <v>18</v>
      </c>
      <c r="H133" s="177"/>
      <c r="I133" s="192">
        <f t="shared" ref="I133:I137" si="2138">K133+T133+AC133+AL133+AU133</f>
        <v>0</v>
      </c>
      <c r="J133" s="186">
        <f t="shared" ref="J133" si="2139">IF(OR($B133=$B139,J136=0),0,ROUND((K134+P138)/J136,0))</f>
        <v>0</v>
      </c>
      <c r="K133" s="51">
        <f t="shared" ref="K133:K134" si="2140">SUM(L133:R133)</f>
        <v>0</v>
      </c>
      <c r="L133" s="52">
        <f>marzec!L133</f>
        <v>0</v>
      </c>
      <c r="M133" s="52">
        <f>marzec!M133</f>
        <v>0</v>
      </c>
      <c r="N133" s="52">
        <f>marzec!N133</f>
        <v>0</v>
      </c>
      <c r="O133" s="52">
        <f>marzec!O133</f>
        <v>0</v>
      </c>
      <c r="P133" s="53">
        <f>marzec!P133</f>
        <v>0</v>
      </c>
      <c r="Q133" s="54">
        <f>marzec!Q133</f>
        <v>0</v>
      </c>
      <c r="R133" s="55">
        <f>marzec!R133</f>
        <v>0</v>
      </c>
      <c r="S133" s="188">
        <f t="shared" ref="S133" si="2141">IF(OR($B133=$B139,S136=0),0,ROUND((T134+Y138)/S136,0))</f>
        <v>0</v>
      </c>
      <c r="T133" s="51">
        <f t="shared" ref="T133:T134" si="2142">SUM(U133:AA133)</f>
        <v>0</v>
      </c>
      <c r="U133" s="52">
        <f>marzec!U133</f>
        <v>0</v>
      </c>
      <c r="V133" s="52">
        <f>marzec!V133</f>
        <v>0</v>
      </c>
      <c r="W133" s="52">
        <f>marzec!W133</f>
        <v>0</v>
      </c>
      <c r="X133" s="52">
        <f>marzec!X133</f>
        <v>0</v>
      </c>
      <c r="Y133" s="53">
        <f>marzec!Y133</f>
        <v>0</v>
      </c>
      <c r="Z133" s="54">
        <f>marzec!Z133</f>
        <v>0</v>
      </c>
      <c r="AA133" s="55">
        <f>marzec!AA133</f>
        <v>0</v>
      </c>
      <c r="AB133" s="188">
        <f t="shared" ref="AB133" si="2143">IF(OR($B133=$B139,AB136=0),0,ROUND((AC134+AH138)/AB136,0))</f>
        <v>0</v>
      </c>
      <c r="AC133" s="51">
        <f t="shared" ref="AC133:AC134" si="2144">SUM(AD133:AJ133)</f>
        <v>0</v>
      </c>
      <c r="AD133" s="52">
        <f>marzec!AD133</f>
        <v>0</v>
      </c>
      <c r="AE133" s="52">
        <f>marzec!AE133</f>
        <v>0</v>
      </c>
      <c r="AF133" s="52">
        <f>marzec!AF133</f>
        <v>0</v>
      </c>
      <c r="AG133" s="52">
        <f>marzec!AG133</f>
        <v>0</v>
      </c>
      <c r="AH133" s="53">
        <f>marzec!AH133</f>
        <v>0</v>
      </c>
      <c r="AI133" s="54">
        <f>marzec!AI133</f>
        <v>0</v>
      </c>
      <c r="AJ133" s="55">
        <f>marzec!AJ133</f>
        <v>0</v>
      </c>
      <c r="AK133" s="188">
        <f t="shared" ref="AK133" si="2145">IF(OR($B133=$B139,AK136=0),0,ROUND((AL134+AQ138)/AK136,0))</f>
        <v>0</v>
      </c>
      <c r="AL133" s="51">
        <f t="shared" ref="AL133:AL134" si="2146">SUM(AM133:AS133)</f>
        <v>0</v>
      </c>
      <c r="AM133" s="52">
        <f>marzec!AM133</f>
        <v>0</v>
      </c>
      <c r="AN133" s="52">
        <f>marzec!AN133</f>
        <v>0</v>
      </c>
      <c r="AO133" s="52">
        <f>marzec!AO133</f>
        <v>0</v>
      </c>
      <c r="AP133" s="52">
        <f>marzec!AP133</f>
        <v>0</v>
      </c>
      <c r="AQ133" s="53">
        <f>marzec!AQ133</f>
        <v>0</v>
      </c>
      <c r="AR133" s="54">
        <f>marzec!AR133</f>
        <v>0</v>
      </c>
      <c r="AS133" s="55">
        <f>marzec!AS133</f>
        <v>0</v>
      </c>
      <c r="AT133" s="188">
        <f t="shared" ref="AT133" si="2147">IF(OR($B133=$B139,AT136=0),0,ROUND((AU134+AZ138)/AT136,0))</f>
        <v>0</v>
      </c>
      <c r="AU133" s="51">
        <f t="shared" ref="AU133:AU134" si="2148">SUM(AV133:BB133)</f>
        <v>0</v>
      </c>
      <c r="AV133" s="52">
        <f t="shared" ref="AV133" si="2149">IF(SUM($AM$9:$AS$9)=SUM($AV$9:$BB$9),AM133,IF(AND(SUM($AV$9:$BB$9)&gt;42,SUM($AV$9:$BB$9)&lt;49),AM133,0))</f>
        <v>0</v>
      </c>
      <c r="AW133" s="52">
        <f t="shared" ref="AW133" si="2150">IF(SUM($AM$9:$AS$9)=SUM($AV$9:$BB$9),AN133,IF(AND(SUM($AV$9:$BB$9)&gt;42,SUM($AV$9:$BB$9)&lt;49),AN133,0))</f>
        <v>0</v>
      </c>
      <c r="AX133" s="52">
        <f t="shared" ref="AX133" si="2151">IF(SUM($AM$9:$AS$9)=SUM($AV$9:$BB$9),AO133,IF(AND(SUM($AV$9:$BB$9)&gt;42,SUM($AV$9:$BB$9)&lt;49),AO133,0))</f>
        <v>0</v>
      </c>
      <c r="AY133" s="52">
        <f t="shared" ref="AY133" si="2152">IF(SUM($AM$9:$AS$9)=SUM($AV$9:$BB$9),AP133,IF(AND(SUM($AV$9:$BB$9)&gt;42,SUM($AV$9:$BB$9)&lt;49),AP133,0))</f>
        <v>0</v>
      </c>
      <c r="AZ133" s="53">
        <f t="shared" ref="AZ133" si="2153">IF(SUM($AM$9:$AS$9)=SUM($AV$9:$BB$9),AQ133,IF(AND(SUM($AV$9:$BB$9)&gt;42,SUM($AV$9:$BB$9)&lt;49),AQ133,0))</f>
        <v>0</v>
      </c>
      <c r="BA133" s="54">
        <f t="shared" ref="BA133" si="2154">IF(SUM($AM$9:$AS$9)=SUM($AV$9:$BB$9),AR133,IF(AND(SUM($AV$9:$BB$9)&gt;42,SUM($AV$9:$BB$9)&lt;49),AR133,0))</f>
        <v>0</v>
      </c>
      <c r="BB133" s="55">
        <f t="shared" ref="BB133" si="2155">IF(SUM($AM$9:$AS$9)=SUM($AV$9:$BB$9),AS133,IF(AND(SUM($AV$9:$BB$9)&gt;42,SUM($AV$9:$BB$9)&lt;49),AS133,0))</f>
        <v>0</v>
      </c>
    </row>
    <row r="134" spans="1:54" ht="12.75" hidden="1" customHeight="1" x14ac:dyDescent="0.2">
      <c r="B134" s="93"/>
      <c r="C134" s="94"/>
      <c r="D134" s="95"/>
      <c r="E134" s="115"/>
      <c r="F134" s="140" t="b">
        <f t="shared" ref="F134" si="2156">IF($B127=$B133,OR(F128,G133&lt;F133),G133&lt;F133)</f>
        <v>0</v>
      </c>
      <c r="G134" s="189">
        <f t="shared" ref="G134" si="2157">IF(AND($B127=$B133,$B127&lt;&gt;"",$B127&lt;&gt;0),G133+G128,G133)</f>
        <v>18</v>
      </c>
      <c r="H134" s="120"/>
      <c r="I134" s="165">
        <f t="shared" si="2138"/>
        <v>0</v>
      </c>
      <c r="J134" s="194">
        <f t="shared" ref="J134" si="2158">7-COUNTIF(L133:R133,0)-COUNTIF(L133:R133,"")</f>
        <v>0</v>
      </c>
      <c r="K134" s="22">
        <f t="shared" si="2140"/>
        <v>0</v>
      </c>
      <c r="L134" s="35">
        <f t="shared" ref="L134:R134" si="2159">IF($B127=$B133,L133+L128,L133)</f>
        <v>0</v>
      </c>
      <c r="M134" s="35">
        <f t="shared" si="2159"/>
        <v>0</v>
      </c>
      <c r="N134" s="35">
        <f t="shared" si="2159"/>
        <v>0</v>
      </c>
      <c r="O134" s="35">
        <f t="shared" si="2159"/>
        <v>0</v>
      </c>
      <c r="P134" s="36">
        <f t="shared" si="2159"/>
        <v>0</v>
      </c>
      <c r="Q134" s="37">
        <f t="shared" si="2159"/>
        <v>0</v>
      </c>
      <c r="R134" s="38">
        <f t="shared" si="2159"/>
        <v>0</v>
      </c>
      <c r="S134" s="194">
        <f t="shared" ref="S134" si="2160">7-COUNTIF(U133:AA133,0)-COUNTIF(U133:AA133,"")</f>
        <v>0</v>
      </c>
      <c r="T134" s="22">
        <f t="shared" si="2142"/>
        <v>0</v>
      </c>
      <c r="U134" s="35">
        <f t="shared" ref="U134:AA134" si="2161">IF($B127=$B133,U133+U128,U133)</f>
        <v>0</v>
      </c>
      <c r="V134" s="35">
        <f t="shared" si="2161"/>
        <v>0</v>
      </c>
      <c r="W134" s="35">
        <f t="shared" si="2161"/>
        <v>0</v>
      </c>
      <c r="X134" s="35">
        <f t="shared" si="2161"/>
        <v>0</v>
      </c>
      <c r="Y134" s="36">
        <f t="shared" si="2161"/>
        <v>0</v>
      </c>
      <c r="Z134" s="37">
        <f t="shared" si="2161"/>
        <v>0</v>
      </c>
      <c r="AA134" s="38">
        <f t="shared" si="2161"/>
        <v>0</v>
      </c>
      <c r="AB134" s="194">
        <f t="shared" ref="AB134" si="2162">7-COUNTIF(AD133:AJ133,0)-COUNTIF(AD133:AJ133,"")</f>
        <v>0</v>
      </c>
      <c r="AC134" s="22">
        <f t="shared" si="2144"/>
        <v>0</v>
      </c>
      <c r="AD134" s="35">
        <f t="shared" ref="AD134:AJ134" si="2163">IF($B127=$B133,AD133+AD128,AD133)</f>
        <v>0</v>
      </c>
      <c r="AE134" s="35">
        <f t="shared" si="2163"/>
        <v>0</v>
      </c>
      <c r="AF134" s="35">
        <f t="shared" si="2163"/>
        <v>0</v>
      </c>
      <c r="AG134" s="35">
        <f t="shared" si="2163"/>
        <v>0</v>
      </c>
      <c r="AH134" s="36">
        <f t="shared" si="2163"/>
        <v>0</v>
      </c>
      <c r="AI134" s="37">
        <f t="shared" si="2163"/>
        <v>0</v>
      </c>
      <c r="AJ134" s="38">
        <f t="shared" si="2163"/>
        <v>0</v>
      </c>
      <c r="AK134" s="194">
        <f t="shared" ref="AK134" si="2164">7-COUNTIF(AM133:AS133,0)-COUNTIF(AM133:AS133,"")</f>
        <v>0</v>
      </c>
      <c r="AL134" s="22">
        <f t="shared" si="2146"/>
        <v>0</v>
      </c>
      <c r="AM134" s="35">
        <f t="shared" ref="AM134:AS134" si="2165">IF($B127=$B133,AM133+AM128,AM133)</f>
        <v>0</v>
      </c>
      <c r="AN134" s="35">
        <f t="shared" si="2165"/>
        <v>0</v>
      </c>
      <c r="AO134" s="35">
        <f t="shared" si="2165"/>
        <v>0</v>
      </c>
      <c r="AP134" s="35">
        <f t="shared" si="2165"/>
        <v>0</v>
      </c>
      <c r="AQ134" s="36">
        <f t="shared" si="2165"/>
        <v>0</v>
      </c>
      <c r="AR134" s="37">
        <f t="shared" si="2165"/>
        <v>0</v>
      </c>
      <c r="AS134" s="38">
        <f t="shared" si="2165"/>
        <v>0</v>
      </c>
      <c r="AT134" s="194">
        <f t="shared" ref="AT134" si="2166">7-COUNTIF(AV133:BB133,0)-COUNTIF(AV133:BB133,"")</f>
        <v>0</v>
      </c>
      <c r="AU134" s="22">
        <f t="shared" si="2148"/>
        <v>0</v>
      </c>
      <c r="AV134" s="35">
        <f t="shared" ref="AV134:BB134" si="2167">IF($B127=$B133,AV133+AV128,AV133)</f>
        <v>0</v>
      </c>
      <c r="AW134" s="35">
        <f t="shared" si="2167"/>
        <v>0</v>
      </c>
      <c r="AX134" s="35">
        <f t="shared" si="2167"/>
        <v>0</v>
      </c>
      <c r="AY134" s="35">
        <f t="shared" si="2167"/>
        <v>0</v>
      </c>
      <c r="AZ134" s="36">
        <f t="shared" si="2167"/>
        <v>0</v>
      </c>
      <c r="BA134" s="37">
        <f t="shared" si="2167"/>
        <v>0</v>
      </c>
      <c r="BB134" s="38">
        <f t="shared" si="2167"/>
        <v>0</v>
      </c>
    </row>
    <row r="135" spans="1:54" ht="15" hidden="1" customHeight="1" x14ac:dyDescent="0.2">
      <c r="B135" s="116"/>
      <c r="C135" s="117"/>
      <c r="D135" s="118"/>
      <c r="E135" s="119"/>
      <c r="F135" s="92"/>
      <c r="G135" s="190">
        <f t="shared" ref="G135" si="2168">IF(AND($B127=$B133,$B127&lt;&gt;"",$B127&lt;&gt;0),F133+G129,F133)</f>
        <v>18</v>
      </c>
      <c r="H135" s="121"/>
      <c r="I135" s="165">
        <f t="shared" si="2138"/>
        <v>0</v>
      </c>
      <c r="J135" s="195">
        <f t="shared" ref="J135" si="2169">IF($B133=$B127,COUNTIF(L135:R135,0),COUNTIF(L136:R136,0)+COUNTIF(L136:R136,""))</f>
        <v>7</v>
      </c>
      <c r="K135" s="39">
        <f t="shared" ref="K135:R135" si="2170">IF($B127=$B133,K136+K129,K136)</f>
        <v>0</v>
      </c>
      <c r="L135" s="40">
        <f t="shared" si="2170"/>
        <v>0</v>
      </c>
      <c r="M135" s="40">
        <f t="shared" si="2170"/>
        <v>0</v>
      </c>
      <c r="N135" s="40">
        <f t="shared" si="2170"/>
        <v>0</v>
      </c>
      <c r="O135" s="40">
        <f t="shared" si="2170"/>
        <v>0</v>
      </c>
      <c r="P135" s="41">
        <f t="shared" si="2170"/>
        <v>0</v>
      </c>
      <c r="Q135" s="42">
        <f t="shared" si="2170"/>
        <v>0</v>
      </c>
      <c r="R135" s="43">
        <f t="shared" si="2170"/>
        <v>0</v>
      </c>
      <c r="S135" s="195">
        <f t="shared" ref="S135" si="2171">IF($B133=$B127,COUNTIF(U135:AA135,0),COUNTIF(U136:AA136,0)+COUNTIF(U136:AA136,""))</f>
        <v>7</v>
      </c>
      <c r="T135" s="39">
        <f t="shared" ref="T135:AA135" si="2172">IF($B127=$B133,T136+T129,T136)</f>
        <v>0</v>
      </c>
      <c r="U135" s="40">
        <f t="shared" si="2172"/>
        <v>0</v>
      </c>
      <c r="V135" s="40">
        <f t="shared" si="2172"/>
        <v>0</v>
      </c>
      <c r="W135" s="40">
        <f t="shared" si="2172"/>
        <v>0</v>
      </c>
      <c r="X135" s="40">
        <f t="shared" si="2172"/>
        <v>0</v>
      </c>
      <c r="Y135" s="41">
        <f t="shared" si="2172"/>
        <v>0</v>
      </c>
      <c r="Z135" s="42">
        <f t="shared" si="2172"/>
        <v>0</v>
      </c>
      <c r="AA135" s="43">
        <f t="shared" si="2172"/>
        <v>0</v>
      </c>
      <c r="AB135" s="195">
        <f t="shared" ref="AB135" si="2173">IF($B133=$B127,COUNTIF(AD135:AJ135,0),COUNTIF(AD136:AJ136,0)+COUNTIF(AD136:AJ136,""))</f>
        <v>7</v>
      </c>
      <c r="AC135" s="39">
        <f t="shared" ref="AC135:AJ135" si="2174">IF($B127=$B133,AC136+AC129,AC136)</f>
        <v>0</v>
      </c>
      <c r="AD135" s="40">
        <f t="shared" si="2174"/>
        <v>0</v>
      </c>
      <c r="AE135" s="40">
        <f t="shared" si="2174"/>
        <v>0</v>
      </c>
      <c r="AF135" s="40">
        <f t="shared" si="2174"/>
        <v>0</v>
      </c>
      <c r="AG135" s="40">
        <f t="shared" si="2174"/>
        <v>0</v>
      </c>
      <c r="AH135" s="41">
        <f t="shared" si="2174"/>
        <v>0</v>
      </c>
      <c r="AI135" s="42">
        <f t="shared" si="2174"/>
        <v>0</v>
      </c>
      <c r="AJ135" s="43">
        <f t="shared" si="2174"/>
        <v>0</v>
      </c>
      <c r="AK135" s="195">
        <f t="shared" ref="AK135" si="2175">IF($B133=$B127,COUNTIF(AM135:AS135,0),COUNTIF(AM136:AS136,0)+COUNTIF(AM136:AS136,""))</f>
        <v>7</v>
      </c>
      <c r="AL135" s="39">
        <f t="shared" ref="AL135:AS135" si="2176">IF($B127=$B133,AL136+AL129,AL136)</f>
        <v>0</v>
      </c>
      <c r="AM135" s="40">
        <f t="shared" si="2176"/>
        <v>0</v>
      </c>
      <c r="AN135" s="40">
        <f t="shared" si="2176"/>
        <v>0</v>
      </c>
      <c r="AO135" s="40">
        <f t="shared" si="2176"/>
        <v>0</v>
      </c>
      <c r="AP135" s="40">
        <f t="shared" si="2176"/>
        <v>0</v>
      </c>
      <c r="AQ135" s="41">
        <f t="shared" si="2176"/>
        <v>0</v>
      </c>
      <c r="AR135" s="42">
        <f t="shared" si="2176"/>
        <v>0</v>
      </c>
      <c r="AS135" s="43">
        <f t="shared" si="2176"/>
        <v>0</v>
      </c>
      <c r="AT135" s="195">
        <f t="shared" ref="AT135" si="2177">IF($B133=$B127,COUNTIF(AV135:BB135,0),COUNTIF(AV136:BB136,0)+COUNTIF(AV136:BB136,""))</f>
        <v>7</v>
      </c>
      <c r="AU135" s="39">
        <f t="shared" ref="AU135:BB135" si="2178">IF($B127=$B133,AU136+AU129,AU136)</f>
        <v>0</v>
      </c>
      <c r="AV135" s="40">
        <f t="shared" si="2178"/>
        <v>0</v>
      </c>
      <c r="AW135" s="40">
        <f t="shared" si="2178"/>
        <v>0</v>
      </c>
      <c r="AX135" s="40">
        <f t="shared" si="2178"/>
        <v>0</v>
      </c>
      <c r="AY135" s="40">
        <f t="shared" si="2178"/>
        <v>0</v>
      </c>
      <c r="AZ135" s="41">
        <f t="shared" si="2178"/>
        <v>0</v>
      </c>
      <c r="BA135" s="42">
        <f t="shared" si="2178"/>
        <v>0</v>
      </c>
      <c r="BB135" s="43">
        <f t="shared" si="2178"/>
        <v>0</v>
      </c>
    </row>
    <row r="136" spans="1:54" ht="15.75" customHeight="1" x14ac:dyDescent="0.2">
      <c r="A136" s="1">
        <f t="shared" ref="A136" si="2179">A133</f>
        <v>0</v>
      </c>
      <c r="B136" s="313">
        <f t="shared" ref="B136" si="2180">B130+1</f>
        <v>20</v>
      </c>
      <c r="C136" s="314"/>
      <c r="D136" s="314"/>
      <c r="E136" s="314"/>
      <c r="F136" s="31"/>
      <c r="G136" s="183"/>
      <c r="H136" s="122">
        <f t="shared" ref="H136" si="2181">5-COUNTIF(AU133,0)-COUNTIF(AL133,0)-COUNTIF(AC133,0)-COUNTIF(T133,0)-COUNTIF(K133,0)</f>
        <v>0</v>
      </c>
      <c r="I136" s="165">
        <f t="shared" si="2138"/>
        <v>0</v>
      </c>
      <c r="J136" s="187">
        <f t="shared" ref="J136" si="2182">IF($B133=$B127,J130+IF($F133&lt;&gt;$G133,(K133+$G135-$G134)/$F133,K133/$F133),IF($F133&lt;&gt;G133,(K133+$G135-$G134)/$F133,K133/$F133))</f>
        <v>0</v>
      </c>
      <c r="K136" s="7">
        <f t="shared" ref="K136:K137" si="2183">SUM(L136:R136)</f>
        <v>0</v>
      </c>
      <c r="L136" s="26">
        <f t="shared" ref="L136:R136" si="2184">L133</f>
        <v>0</v>
      </c>
      <c r="M136" s="26">
        <f t="shared" si="2184"/>
        <v>0</v>
      </c>
      <c r="N136" s="26">
        <f t="shared" si="2184"/>
        <v>0</v>
      </c>
      <c r="O136" s="26">
        <f t="shared" si="2184"/>
        <v>0</v>
      </c>
      <c r="P136" s="26">
        <f t="shared" si="2184"/>
        <v>0</v>
      </c>
      <c r="Q136" s="29">
        <f t="shared" si="2184"/>
        <v>0</v>
      </c>
      <c r="R136" s="23">
        <f t="shared" si="2184"/>
        <v>0</v>
      </c>
      <c r="S136" s="187">
        <f t="shared" ref="S136" si="2185">IF($B133=$B127,S130+IF($F133&lt;&gt;$G133,(T133+$G135-$G134)/$F133,T133/$F133),IF($F133&lt;&gt;P133,(T133+$G135-$G134)/$F133,T133/$F133))</f>
        <v>0</v>
      </c>
      <c r="T136" s="7">
        <f t="shared" ref="T136:T137" si="2186">SUM(U136:AA136)</f>
        <v>0</v>
      </c>
      <c r="U136" s="26">
        <f t="shared" ref="U136:AA136" si="2187">U133</f>
        <v>0</v>
      </c>
      <c r="V136" s="26">
        <f t="shared" si="2187"/>
        <v>0</v>
      </c>
      <c r="W136" s="26">
        <f t="shared" si="2187"/>
        <v>0</v>
      </c>
      <c r="X136" s="26">
        <f t="shared" si="2187"/>
        <v>0</v>
      </c>
      <c r="Y136" s="113">
        <f t="shared" si="2187"/>
        <v>0</v>
      </c>
      <c r="Z136" s="29">
        <f t="shared" si="2187"/>
        <v>0</v>
      </c>
      <c r="AA136" s="23">
        <f t="shared" si="2187"/>
        <v>0</v>
      </c>
      <c r="AB136" s="187">
        <f t="shared" ref="AB136" si="2188">IF($B133=$B127,AB130+IF($F133&lt;&gt;$G133,(AC133+$G135-$G134)/$F133,AC133/$F133),IF($F133&lt;&gt;Y133,(AC133+$G135-$G134)/$F133,AC133/$F133))</f>
        <v>0</v>
      </c>
      <c r="AC136" s="7">
        <f t="shared" ref="AC136:AC137" si="2189">SUM(AD136:AJ136)</f>
        <v>0</v>
      </c>
      <c r="AD136" s="26">
        <f t="shared" ref="AD136:AJ136" si="2190">AD133</f>
        <v>0</v>
      </c>
      <c r="AE136" s="26">
        <f t="shared" si="2190"/>
        <v>0</v>
      </c>
      <c r="AF136" s="26">
        <f t="shared" si="2190"/>
        <v>0</v>
      </c>
      <c r="AG136" s="26">
        <f t="shared" si="2190"/>
        <v>0</v>
      </c>
      <c r="AH136" s="113">
        <f t="shared" si="2190"/>
        <v>0</v>
      </c>
      <c r="AI136" s="29">
        <f t="shared" si="2190"/>
        <v>0</v>
      </c>
      <c r="AJ136" s="23">
        <f t="shared" si="2190"/>
        <v>0</v>
      </c>
      <c r="AK136" s="187">
        <f t="shared" ref="AK136" si="2191">IF($B133=$B127,AK130+IF($F133&lt;&gt;$G133,(AL133+$G135-$G134)/$F133,AL133/$F133),IF($F133&lt;&gt;AH133,(AL133+$G135-$G134)/$F133,AL133/$F133))</f>
        <v>0</v>
      </c>
      <c r="AL136" s="7">
        <f t="shared" ref="AL136:AL137" si="2192">SUM(AM136:AS136)</f>
        <v>0</v>
      </c>
      <c r="AM136" s="26">
        <f t="shared" ref="AM136:AS136" si="2193">AM133</f>
        <v>0</v>
      </c>
      <c r="AN136" s="26">
        <f t="shared" si="2193"/>
        <v>0</v>
      </c>
      <c r="AO136" s="26">
        <f t="shared" si="2193"/>
        <v>0</v>
      </c>
      <c r="AP136" s="26">
        <f t="shared" si="2193"/>
        <v>0</v>
      </c>
      <c r="AQ136" s="113">
        <f t="shared" si="2193"/>
        <v>0</v>
      </c>
      <c r="AR136" s="29">
        <f t="shared" si="2193"/>
        <v>0</v>
      </c>
      <c r="AS136" s="23">
        <f t="shared" si="2193"/>
        <v>0</v>
      </c>
      <c r="AT136" s="187">
        <f t="shared" ref="AT136" si="2194">IF($B133=$B127,AT130+IF($F133&lt;&gt;$G133,(AU133+$G135-$G134)/$F133,AU133/$F133),IF($F133&lt;&gt;AQ133,(AU133+$G135-$G134)/$F133,AU133/$F133))</f>
        <v>0</v>
      </c>
      <c r="AU136" s="7">
        <f t="shared" ref="AU136:AU137" si="2195">SUM(AV136:BB136)</f>
        <v>0</v>
      </c>
      <c r="AV136" s="6">
        <f t="shared" ref="AV136" si="2196">IF(SUM($AM$9:$AS$9)=SUM($AV$9:$BB$9),AV133,IF(AND(SUM($AV$9:$BB$9)&gt;42,SUM($AV$9:$BB$9)&lt;49),AV133,0))</f>
        <v>0</v>
      </c>
      <c r="AW136" s="6">
        <f t="shared" ref="AW136:BB136" si="2197">IF(SUM($AM$9:$AS$9)=SUM($AV$9:$BB$9),AW133,IF(AND(SUM($AV$9:$BB$9)&gt;42,SUM($AV$9:$BB$9)&lt;49),AW133,0))</f>
        <v>0</v>
      </c>
      <c r="AX136" s="6">
        <f t="shared" si="2197"/>
        <v>0</v>
      </c>
      <c r="AY136" s="6">
        <f t="shared" si="2197"/>
        <v>0</v>
      </c>
      <c r="AZ136" s="26">
        <f t="shared" si="2197"/>
        <v>0</v>
      </c>
      <c r="BA136" s="29">
        <f t="shared" si="2197"/>
        <v>0</v>
      </c>
      <c r="BB136" s="23">
        <f t="shared" si="2197"/>
        <v>0</v>
      </c>
    </row>
    <row r="137" spans="1:54" ht="15.75" customHeight="1" x14ac:dyDescent="0.2">
      <c r="A137" s="1">
        <f t="shared" ref="A137:A138" si="2198">A136</f>
        <v>0</v>
      </c>
      <c r="B137" s="313"/>
      <c r="C137" s="314"/>
      <c r="D137" s="314"/>
      <c r="E137" s="314"/>
      <c r="F137" s="31"/>
      <c r="G137" s="183"/>
      <c r="H137" s="123">
        <f t="shared" ref="H137" si="2199">IF($B133=$B127,H131+F137,$F137)</f>
        <v>0</v>
      </c>
      <c r="I137" s="165">
        <f t="shared" si="2138"/>
        <v>0</v>
      </c>
      <c r="J137" s="141">
        <f t="shared" ref="J137" si="2200">IF($H136=0,0,IF($B127=$B133,IF($H138&gt;0,$H138+J131,K133+J131),IF($H138&gt;0,$H138,K133)))</f>
        <v>0</v>
      </c>
      <c r="K137" s="7">
        <f t="shared" si="2183"/>
        <v>0</v>
      </c>
      <c r="L137" s="6"/>
      <c r="M137" s="6"/>
      <c r="N137" s="6"/>
      <c r="O137" s="6"/>
      <c r="P137" s="26"/>
      <c r="Q137" s="29"/>
      <c r="R137" s="23"/>
      <c r="S137" s="141">
        <f t="shared" ref="S137" si="2201">IF($H136=0,0,IF($B127=$B133,IF($H138&gt;0,$H138+S131,T133+S131),IF($H138&gt;0,$H138,T133)))</f>
        <v>0</v>
      </c>
      <c r="T137" s="7">
        <f t="shared" si="2186"/>
        <v>0</v>
      </c>
      <c r="U137" s="6"/>
      <c r="V137" s="6"/>
      <c r="W137" s="6"/>
      <c r="X137" s="6"/>
      <c r="Y137" s="26"/>
      <c r="Z137" s="29"/>
      <c r="AA137" s="23"/>
      <c r="AB137" s="141">
        <f t="shared" ref="AB137" si="2202">IF($H136=0,0,IF($B127=$B133,IF($H138&gt;0,$H138+AB131,AC133+AB131),IF($H138&gt;0,$H138,AC133)))</f>
        <v>0</v>
      </c>
      <c r="AC137" s="7">
        <f t="shared" si="2189"/>
        <v>0</v>
      </c>
      <c r="AD137" s="6"/>
      <c r="AE137" s="6"/>
      <c r="AF137" s="6"/>
      <c r="AG137" s="6"/>
      <c r="AH137" s="26"/>
      <c r="AI137" s="29"/>
      <c r="AJ137" s="23"/>
      <c r="AK137" s="141">
        <f t="shared" ref="AK137" si="2203">IF($H136=0,0,IF($B127=$B133,IF($H138&gt;0,$H138+AK131,AL133+AK131),IF($H138&gt;0,$H138,AL133)))</f>
        <v>0</v>
      </c>
      <c r="AL137" s="7">
        <f t="shared" si="2192"/>
        <v>0</v>
      </c>
      <c r="AM137" s="6"/>
      <c r="AN137" s="6"/>
      <c r="AO137" s="6"/>
      <c r="AP137" s="6"/>
      <c r="AQ137" s="26"/>
      <c r="AR137" s="29"/>
      <c r="AS137" s="23"/>
      <c r="AT137" s="141">
        <f t="shared" ref="AT137" si="2204">IF($H136=0,0,IF($B127=$B133,IF($H138&gt;0,$H138+AT131,AU133+AT131),IF($H138&gt;0,$H138,AU133)))</f>
        <v>0</v>
      </c>
      <c r="AU137" s="7">
        <f t="shared" si="2195"/>
        <v>0</v>
      </c>
      <c r="AV137" s="6"/>
      <c r="AW137" s="6"/>
      <c r="AX137" s="6"/>
      <c r="AY137" s="6"/>
      <c r="AZ137" s="26"/>
      <c r="BA137" s="29"/>
      <c r="BB137" s="23"/>
    </row>
    <row r="138" spans="1:54" ht="18.75" customHeight="1" thickBot="1" x14ac:dyDescent="0.25">
      <c r="A138" s="1">
        <f t="shared" si="2198"/>
        <v>0</v>
      </c>
      <c r="B138" s="323" t="str">
        <f>IF(B133="",Wydruk!$AE$6,IF(J134=0,Wydruk!$AE$7,IF(AND(G134&lt;G135,B133&lt;&gt;$B139),Wydruk!$AE$13,IF(AND($B133=$B127,$B133&lt;&gt;$B139),IF(OR(OR(J138&lt;4,J138&gt;5),OR(S138&lt;4,S138&gt;5),OR(AB138&lt;4,AB138&gt;5),OR(AK138&lt;4,AK138&gt;5),OR(AND(AT138&lt;4,AT138&gt;0),AT138&gt;5)),Wydruk!$AE$8,Wydruk!$AE$9),IF($B133=$B139,IF($F137&lt;&gt;0,Wydruk!$AE$12,Wydruk!$AE$10),IF(OR(OR(J134&lt;4,J134&gt;5),OR(S134&lt;4,S134&gt;5),OR(AB134&lt;4,AB134&gt;5),OR(AK134&lt;4,AK134&gt;5),OR(AND(AT134&lt;4,AT134&gt;0),AT134&gt;5)),Wydruk!$AE$8,Wydruk!$AE$11))))))</f>
        <v>Uzupełnij liczby godzin tygodniowego planu</v>
      </c>
      <c r="C138" s="324"/>
      <c r="D138" s="324"/>
      <c r="E138" s="324"/>
      <c r="F138" s="173">
        <f>marzec!F138</f>
        <v>0</v>
      </c>
      <c r="G138" s="184">
        <f>marzec!G138</f>
        <v>0</v>
      </c>
      <c r="H138" s="191">
        <f t="shared" ref="H138" si="2205">IF(OR($G138=0,$F138=0,$G138="",$F138=""),0,$G138/$F138)</f>
        <v>0</v>
      </c>
      <c r="I138" s="193"/>
      <c r="J138" s="176">
        <f t="shared" ref="J138" si="2206">IF($B127=$B133,IF(L133+L128&gt;0,1,0)+IF(M133+M128&gt;0,1,0)+IF(N133+N128&gt;0,1,0)+IF(O133+O128&gt;0,1,0)+IF(P133+P128&gt;0,1,0)+IF(Q133+Q128&gt;0,1,0)+IF(R133+R128&gt;0,1,0),J134)</f>
        <v>0</v>
      </c>
      <c r="K138" s="133">
        <f t="shared" ref="K138" si="2207">IF(OR($B133=$B139,J138=0,(K134-Q138+O138)&lt;=0),0,(K134-Q138+O138)/J138)</f>
        <v>0</v>
      </c>
      <c r="L138" s="137">
        <f t="shared" ref="L138" si="2208">IF(K138*(7-J135)&lt;=0,0,K138*(7-J135))</f>
        <v>0</v>
      </c>
      <c r="M138" s="311">
        <f t="shared" ref="M138" si="2209">ROUND(IF(OR(K135-K138*(7-J135)+P138&lt;0,$B133=$B139,K138&lt;=0,K135=0),0,IF(K135-K138*(7-J135)+P138&gt;Q138-O138+P138,Q138-O138+P138,K135-K138*(7-J135)+P138)),1)</f>
        <v>0</v>
      </c>
      <c r="N138" s="312"/>
      <c r="O138" s="139">
        <f t="shared" ref="O138" si="2210">IF(OR($B133=$B139,J134=0),0,IF($B133=$B127,J133,$F133))</f>
        <v>0</v>
      </c>
      <c r="P138" s="30">
        <f t="shared" ref="P138" si="2211">IF(OR($B133=$B139,J138=0),0,$G135-$G134)</f>
        <v>0</v>
      </c>
      <c r="Q138" s="134">
        <f t="shared" ref="Q138" si="2212">IF(OR($B133=$B139,J138=0),0,J137)</f>
        <v>0</v>
      </c>
      <c r="R138" s="138">
        <f t="shared" ref="R138" si="2213">IF($B133=$B139,0,K135)</f>
        <v>0</v>
      </c>
      <c r="S138" s="176">
        <f t="shared" ref="S138" si="2214">IF($B127=$B133,IF(U133+U128&gt;0,1,0)+IF(V133+V128&gt;0,1,0)+IF(W133+W128&gt;0,1,0)+IF(X133+X128&gt;0,1,0)+IF(Y133+Y128&gt;0,1,0)+IF(Z133+Z128&gt;0,1,0)+IF(AA133+AA128&gt;0,1,0),S134)</f>
        <v>0</v>
      </c>
      <c r="T138" s="133">
        <f t="shared" ref="T138" si="2215">IF(OR($B133=$B139,S138=0,(T134-Z138+X138)&lt;=0),0,(T134-Z138+X138)/S138)</f>
        <v>0</v>
      </c>
      <c r="U138" s="137">
        <f t="shared" ref="U138" si="2216">IF(T138*(7-S135)&lt;=0,0,T138*(7-S135))</f>
        <v>0</v>
      </c>
      <c r="V138" s="311">
        <f t="shared" ref="V138" si="2217">ROUND(IF(OR(T135-T138*(7-S135)+Y138&lt;0,$B133=$B139,T138&lt;=0,T135=0),0,IF(T135-T138*(7-S135)+Y138&gt;Z138-X138+Y138,Z138-X138+Y138,T135-T138*(7-S135)+Y138)),1)</f>
        <v>0</v>
      </c>
      <c r="W138" s="312"/>
      <c r="X138" s="139">
        <f t="shared" ref="X138" si="2218">IF(OR($B133=$B139,S134=0),0,IF($B133=$B127,S133,$F133))</f>
        <v>0</v>
      </c>
      <c r="Y138" s="30">
        <f t="shared" ref="Y138" si="2219">IF(OR($B133=$B139,S138=0),0,$G135-$G134)</f>
        <v>0</v>
      </c>
      <c r="Z138" s="134">
        <f t="shared" ref="Z138" si="2220">IF(OR($B133=$B139,S138=0),0,S137)</f>
        <v>0</v>
      </c>
      <c r="AA138" s="138">
        <f t="shared" ref="AA138" si="2221">IF($B133=$B139,0,T135)</f>
        <v>0</v>
      </c>
      <c r="AB138" s="176">
        <f t="shared" ref="AB138" si="2222">IF($B127=$B133,IF(AD133+AD128&gt;0,1,0)+IF(AE133+AE128&gt;0,1,0)+IF(AF133+AF128&gt;0,1,0)+IF(AG133+AG128&gt;0,1,0)+IF(AH133+AH128&gt;0,1,0)+IF(AI133+AI128&gt;0,1,0)+IF(AJ133+AJ128&gt;0,1,0),AB134)</f>
        <v>0</v>
      </c>
      <c r="AC138" s="133">
        <f t="shared" ref="AC138" si="2223">IF(OR($B133=$B139,AB138=0,(AC134-AI138+AG138)&lt;=0),0,(AC134-AI138+AG138)/AB138)</f>
        <v>0</v>
      </c>
      <c r="AD138" s="137">
        <f t="shared" ref="AD138" si="2224">IF(AC138*(7-AB135)&lt;=0,0,AC138*(7-AB135))</f>
        <v>0</v>
      </c>
      <c r="AE138" s="311">
        <f t="shared" ref="AE138" si="2225">ROUND(IF(OR(AC135-AC138*(7-AB135)+AH138&lt;0,$B133=$B139,AC138&lt;=0,AC135=0),0,IF(AC135-AC138*(7-AB135)+AH138&gt;AI138-AG138+AH138,AI138-AG138+AH138,AC135-AC138*(7-AB135)+AH138)),1)</f>
        <v>0</v>
      </c>
      <c r="AF138" s="312"/>
      <c r="AG138" s="139">
        <f t="shared" ref="AG138" si="2226">IF(OR($B133=$B139,AB134=0),0,IF($B133=$B127,AB133,$F133))</f>
        <v>0</v>
      </c>
      <c r="AH138" s="30">
        <f t="shared" ref="AH138" si="2227">IF(OR($B133=$B139,AB138=0),0,$G135-$G134)</f>
        <v>0</v>
      </c>
      <c r="AI138" s="134">
        <f t="shared" ref="AI138" si="2228">IF(OR($B133=$B139,AB138=0),0,AB137)</f>
        <v>0</v>
      </c>
      <c r="AJ138" s="138">
        <f t="shared" ref="AJ138" si="2229">IF($B133=$B139,0,AC135)</f>
        <v>0</v>
      </c>
      <c r="AK138" s="176">
        <f t="shared" ref="AK138" si="2230">IF($B127=$B133,IF(AM133+AM128&gt;0,1,0)+IF(AN133+AN128&gt;0,1,0)+IF(AO133+AO128&gt;0,1,0)+IF(AP133+AP128&gt;0,1,0)+IF(AQ133+AQ128&gt;0,1,0)+IF(AR133+AR128&gt;0,1,0)+IF(AS133+AS128&gt;0,1,0),AK134)</f>
        <v>0</v>
      </c>
      <c r="AL138" s="133">
        <f t="shared" ref="AL138" si="2231">IF(OR($B133=$B139,AK138=0,(AL134-AR138+AP138)&lt;=0),0,(AL134-AR138+AP138)/AK138)</f>
        <v>0</v>
      </c>
      <c r="AM138" s="137">
        <f t="shared" ref="AM138" si="2232">IF(AL138*(7-AK135)&lt;=0,0,AL138*(7-AK135))</f>
        <v>0</v>
      </c>
      <c r="AN138" s="311">
        <f t="shared" ref="AN138" si="2233">ROUND(IF(OR(AL135-AL138*(7-AK135)+AQ138&lt;0,$B133=$B139,AL138&lt;=0,AL135=0),0,IF(AL135-AL138*(7-AK135)+AQ138&gt;AR138-AP138+AQ138,AR138-AP138+AQ138,AL135-AL138*(7-AK135)+AQ138)),1)</f>
        <v>0</v>
      </c>
      <c r="AO138" s="312"/>
      <c r="AP138" s="139">
        <f t="shared" ref="AP138" si="2234">IF(OR($B133=$B139,AK134=0),0,IF($B133=$B127,AK133,$F133))</f>
        <v>0</v>
      </c>
      <c r="AQ138" s="30">
        <f t="shared" ref="AQ138" si="2235">IF(OR($B133=$B139,AK138=0),0,$G135-$G134)</f>
        <v>0</v>
      </c>
      <c r="AR138" s="134">
        <f t="shared" ref="AR138" si="2236">IF(OR($B133=$B139,AK138=0),0,AK137)</f>
        <v>0</v>
      </c>
      <c r="AS138" s="138">
        <f t="shared" ref="AS138" si="2237">IF($B133=$B139,0,AL135)</f>
        <v>0</v>
      </c>
      <c r="AT138" s="176">
        <f t="shared" ref="AT138" si="2238">IF($B127=$B133,IF(AV133+AV128&gt;0,1,0)+IF(AW133+AW128&gt;0,1,0)+IF(AX133+AX128&gt;0,1,0)+IF(AY133+AY128&gt;0,1,0)+IF(AZ133+AZ128&gt;0,1,0)+IF(BA133+BA128&gt;0,1,0)+IF(BB133+BB128&gt;0,1,0),AT134)</f>
        <v>0</v>
      </c>
      <c r="AU138" s="133">
        <f t="shared" ref="AU138" si="2239">IF(OR($B133=$B139,AT138=0,(AU134-BA138+AY138)&lt;=0),0,(AU134-BA138+AY138)/AT138)</f>
        <v>0</v>
      </c>
      <c r="AV138" s="137">
        <f t="shared" ref="AV138" si="2240">IF(AU138*(7-AT135)&lt;=0,0,AU138*(7-AT135))</f>
        <v>0</v>
      </c>
      <c r="AW138" s="311">
        <f t="shared" ref="AW138" si="2241">ROUND(IF(OR(AU135-AU138*(7-AT135)+AZ138&lt;0,$B133=$B139,AU138&lt;=0,AU135=0),0,IF(AU135-AU138*(7-AT135)+AZ138&gt;BA138-AY138+AZ138,BA138-AY138+AZ138,AU135-AU138*(7-AT135)+AZ138)),1)</f>
        <v>0</v>
      </c>
      <c r="AX138" s="312"/>
      <c r="AY138" s="139">
        <f t="shared" ref="AY138" si="2242">IF(OR($B133=$B139,AT134=0),0,IF($B133=$B127,AT133,$F133))</f>
        <v>0</v>
      </c>
      <c r="AZ138" s="30">
        <f t="shared" ref="AZ138" si="2243">IF(OR($B133=$B139,AT138=0),0,$G135-$G134)</f>
        <v>0</v>
      </c>
      <c r="BA138" s="134">
        <f t="shared" ref="BA138" si="2244">IF(OR($B133=$B139,AT138=0),0,AT137)</f>
        <v>0</v>
      </c>
      <c r="BB138" s="138">
        <f t="shared" ref="BB138" si="2245">IF($B133=$B139,0,AU135)</f>
        <v>0</v>
      </c>
    </row>
    <row r="139" spans="1:54" ht="15.75" x14ac:dyDescent="0.2">
      <c r="A139" s="1">
        <f t="shared" ref="A139" si="2246">IF(B139="","1. Niewypełnione",B139)</f>
        <v>0</v>
      </c>
      <c r="B139" s="320">
        <f>marzec!B139</f>
        <v>0</v>
      </c>
      <c r="C139" s="321">
        <f>marzec!C139</f>
        <v>0</v>
      </c>
      <c r="D139" s="321">
        <f>marzec!D139</f>
        <v>0</v>
      </c>
      <c r="E139" s="321">
        <f>marzec!E139</f>
        <v>0</v>
      </c>
      <c r="F139" s="177">
        <f>marzec!F139</f>
        <v>18</v>
      </c>
      <c r="G139" s="185">
        <f>marzec!G139</f>
        <v>18</v>
      </c>
      <c r="H139" s="177"/>
      <c r="I139" s="192">
        <f t="shared" ref="I139:I143" si="2247">K139+T139+AC139+AL139+AU139</f>
        <v>0</v>
      </c>
      <c r="J139" s="186">
        <f t="shared" ref="J139" si="2248">IF(OR($B139=$B145,J142=0),0,ROUND((K140+P144)/J142,0))</f>
        <v>0</v>
      </c>
      <c r="K139" s="51">
        <f t="shared" ref="K139:K140" si="2249">SUM(L139:R139)</f>
        <v>0</v>
      </c>
      <c r="L139" s="52">
        <f>marzec!L139</f>
        <v>0</v>
      </c>
      <c r="M139" s="52">
        <f>marzec!M139</f>
        <v>0</v>
      </c>
      <c r="N139" s="52">
        <f>marzec!N139</f>
        <v>0</v>
      </c>
      <c r="O139" s="52">
        <f>marzec!O139</f>
        <v>0</v>
      </c>
      <c r="P139" s="53">
        <f>marzec!P139</f>
        <v>0</v>
      </c>
      <c r="Q139" s="54">
        <f>marzec!Q139</f>
        <v>0</v>
      </c>
      <c r="R139" s="55">
        <f>marzec!R139</f>
        <v>0</v>
      </c>
      <c r="S139" s="188">
        <f t="shared" ref="S139" si="2250">IF(OR($B139=$B145,S142=0),0,ROUND((T140+Y144)/S142,0))</f>
        <v>0</v>
      </c>
      <c r="T139" s="51">
        <f t="shared" ref="T139:T140" si="2251">SUM(U139:AA139)</f>
        <v>0</v>
      </c>
      <c r="U139" s="52">
        <f>marzec!U139</f>
        <v>0</v>
      </c>
      <c r="V139" s="52">
        <f>marzec!V139</f>
        <v>0</v>
      </c>
      <c r="W139" s="52">
        <f>marzec!W139</f>
        <v>0</v>
      </c>
      <c r="X139" s="52">
        <f>marzec!X139</f>
        <v>0</v>
      </c>
      <c r="Y139" s="53">
        <f>marzec!Y139</f>
        <v>0</v>
      </c>
      <c r="Z139" s="54">
        <f>marzec!Z139</f>
        <v>0</v>
      </c>
      <c r="AA139" s="55">
        <f>marzec!AA139</f>
        <v>0</v>
      </c>
      <c r="AB139" s="188">
        <f t="shared" ref="AB139" si="2252">IF(OR($B139=$B145,AB142=0),0,ROUND((AC140+AH144)/AB142,0))</f>
        <v>0</v>
      </c>
      <c r="AC139" s="51">
        <f t="shared" ref="AC139:AC140" si="2253">SUM(AD139:AJ139)</f>
        <v>0</v>
      </c>
      <c r="AD139" s="52">
        <f>marzec!AD139</f>
        <v>0</v>
      </c>
      <c r="AE139" s="52">
        <f>marzec!AE139</f>
        <v>0</v>
      </c>
      <c r="AF139" s="52">
        <f>marzec!AF139</f>
        <v>0</v>
      </c>
      <c r="AG139" s="52">
        <f>marzec!AG139</f>
        <v>0</v>
      </c>
      <c r="AH139" s="53">
        <f>marzec!AH139</f>
        <v>0</v>
      </c>
      <c r="AI139" s="54">
        <f>marzec!AI139</f>
        <v>0</v>
      </c>
      <c r="AJ139" s="55">
        <f>marzec!AJ139</f>
        <v>0</v>
      </c>
      <c r="AK139" s="188">
        <f t="shared" ref="AK139" si="2254">IF(OR($B139=$B145,AK142=0),0,ROUND((AL140+AQ144)/AK142,0))</f>
        <v>0</v>
      </c>
      <c r="AL139" s="51">
        <f t="shared" ref="AL139:AL140" si="2255">SUM(AM139:AS139)</f>
        <v>0</v>
      </c>
      <c r="AM139" s="52">
        <f>marzec!AM139</f>
        <v>0</v>
      </c>
      <c r="AN139" s="52">
        <f>marzec!AN139</f>
        <v>0</v>
      </c>
      <c r="AO139" s="52">
        <f>marzec!AO139</f>
        <v>0</v>
      </c>
      <c r="AP139" s="52">
        <f>marzec!AP139</f>
        <v>0</v>
      </c>
      <c r="AQ139" s="53">
        <f>marzec!AQ139</f>
        <v>0</v>
      </c>
      <c r="AR139" s="54">
        <f>marzec!AR139</f>
        <v>0</v>
      </c>
      <c r="AS139" s="55">
        <f>marzec!AS139</f>
        <v>0</v>
      </c>
      <c r="AT139" s="188">
        <f t="shared" ref="AT139" si="2256">IF(OR($B139=$B145,AT142=0),0,ROUND((AU140+AZ144)/AT142,0))</f>
        <v>0</v>
      </c>
      <c r="AU139" s="51">
        <f t="shared" ref="AU139:AU140" si="2257">SUM(AV139:BB139)</f>
        <v>0</v>
      </c>
      <c r="AV139" s="52">
        <f t="shared" ref="AV139" si="2258">IF(SUM($AM$9:$AS$9)=SUM($AV$9:$BB$9),AM139,IF(AND(SUM($AV$9:$BB$9)&gt;42,SUM($AV$9:$BB$9)&lt;49),AM139,0))</f>
        <v>0</v>
      </c>
      <c r="AW139" s="52">
        <f t="shared" ref="AW139" si="2259">IF(SUM($AM$9:$AS$9)=SUM($AV$9:$BB$9),AN139,IF(AND(SUM($AV$9:$BB$9)&gt;42,SUM($AV$9:$BB$9)&lt;49),AN139,0))</f>
        <v>0</v>
      </c>
      <c r="AX139" s="52">
        <f t="shared" ref="AX139" si="2260">IF(SUM($AM$9:$AS$9)=SUM($AV$9:$BB$9),AO139,IF(AND(SUM($AV$9:$BB$9)&gt;42,SUM($AV$9:$BB$9)&lt;49),AO139,0))</f>
        <v>0</v>
      </c>
      <c r="AY139" s="52">
        <f t="shared" ref="AY139" si="2261">IF(SUM($AM$9:$AS$9)=SUM($AV$9:$BB$9),AP139,IF(AND(SUM($AV$9:$BB$9)&gt;42,SUM($AV$9:$BB$9)&lt;49),AP139,0))</f>
        <v>0</v>
      </c>
      <c r="AZ139" s="53">
        <f t="shared" ref="AZ139" si="2262">IF(SUM($AM$9:$AS$9)=SUM($AV$9:$BB$9),AQ139,IF(AND(SUM($AV$9:$BB$9)&gt;42,SUM($AV$9:$BB$9)&lt;49),AQ139,0))</f>
        <v>0</v>
      </c>
      <c r="BA139" s="54">
        <f t="shared" ref="BA139" si="2263">IF(SUM($AM$9:$AS$9)=SUM($AV$9:$BB$9),AR139,IF(AND(SUM($AV$9:$BB$9)&gt;42,SUM($AV$9:$BB$9)&lt;49),AR139,0))</f>
        <v>0</v>
      </c>
      <c r="BB139" s="55">
        <f t="shared" ref="BB139" si="2264">IF(SUM($AM$9:$AS$9)=SUM($AV$9:$BB$9),AS139,IF(AND(SUM($AV$9:$BB$9)&gt;42,SUM($AV$9:$BB$9)&lt;49),AS139,0))</f>
        <v>0</v>
      </c>
    </row>
    <row r="140" spans="1:54" ht="12.75" hidden="1" customHeight="1" x14ac:dyDescent="0.2">
      <c r="B140" s="93"/>
      <c r="C140" s="94"/>
      <c r="D140" s="95"/>
      <c r="E140" s="115"/>
      <c r="F140" s="140" t="b">
        <f t="shared" ref="F140" si="2265">IF($B133=$B139,OR(F134,G139&lt;F139),G139&lt;F139)</f>
        <v>0</v>
      </c>
      <c r="G140" s="189">
        <f t="shared" ref="G140" si="2266">IF(AND($B133=$B139,$B133&lt;&gt;"",$B133&lt;&gt;0),G139+G134,G139)</f>
        <v>18</v>
      </c>
      <c r="H140" s="120"/>
      <c r="I140" s="165">
        <f t="shared" si="2247"/>
        <v>0</v>
      </c>
      <c r="J140" s="194">
        <f t="shared" ref="J140" si="2267">7-COUNTIF(L139:R139,0)-COUNTIF(L139:R139,"")</f>
        <v>0</v>
      </c>
      <c r="K140" s="22">
        <f t="shared" si="2249"/>
        <v>0</v>
      </c>
      <c r="L140" s="35">
        <f t="shared" ref="L140:R140" si="2268">IF($B133=$B139,L139+L134,L139)</f>
        <v>0</v>
      </c>
      <c r="M140" s="35">
        <f t="shared" si="2268"/>
        <v>0</v>
      </c>
      <c r="N140" s="35">
        <f t="shared" si="2268"/>
        <v>0</v>
      </c>
      <c r="O140" s="35">
        <f t="shared" si="2268"/>
        <v>0</v>
      </c>
      <c r="P140" s="36">
        <f t="shared" si="2268"/>
        <v>0</v>
      </c>
      <c r="Q140" s="37">
        <f t="shared" si="2268"/>
        <v>0</v>
      </c>
      <c r="R140" s="38">
        <f t="shared" si="2268"/>
        <v>0</v>
      </c>
      <c r="S140" s="194">
        <f t="shared" ref="S140" si="2269">7-COUNTIF(U139:AA139,0)-COUNTIF(U139:AA139,"")</f>
        <v>0</v>
      </c>
      <c r="T140" s="22">
        <f t="shared" si="2251"/>
        <v>0</v>
      </c>
      <c r="U140" s="35">
        <f t="shared" ref="U140:AA140" si="2270">IF($B133=$B139,U139+U134,U139)</f>
        <v>0</v>
      </c>
      <c r="V140" s="35">
        <f t="shared" si="2270"/>
        <v>0</v>
      </c>
      <c r="W140" s="35">
        <f t="shared" si="2270"/>
        <v>0</v>
      </c>
      <c r="X140" s="35">
        <f t="shared" si="2270"/>
        <v>0</v>
      </c>
      <c r="Y140" s="36">
        <f t="shared" si="2270"/>
        <v>0</v>
      </c>
      <c r="Z140" s="37">
        <f t="shared" si="2270"/>
        <v>0</v>
      </c>
      <c r="AA140" s="38">
        <f t="shared" si="2270"/>
        <v>0</v>
      </c>
      <c r="AB140" s="194">
        <f t="shared" ref="AB140" si="2271">7-COUNTIF(AD139:AJ139,0)-COUNTIF(AD139:AJ139,"")</f>
        <v>0</v>
      </c>
      <c r="AC140" s="22">
        <f t="shared" si="2253"/>
        <v>0</v>
      </c>
      <c r="AD140" s="35">
        <f t="shared" ref="AD140:AJ140" si="2272">IF($B133=$B139,AD139+AD134,AD139)</f>
        <v>0</v>
      </c>
      <c r="AE140" s="35">
        <f t="shared" si="2272"/>
        <v>0</v>
      </c>
      <c r="AF140" s="35">
        <f t="shared" si="2272"/>
        <v>0</v>
      </c>
      <c r="AG140" s="35">
        <f t="shared" si="2272"/>
        <v>0</v>
      </c>
      <c r="AH140" s="36">
        <f t="shared" si="2272"/>
        <v>0</v>
      </c>
      <c r="AI140" s="37">
        <f t="shared" si="2272"/>
        <v>0</v>
      </c>
      <c r="AJ140" s="38">
        <f t="shared" si="2272"/>
        <v>0</v>
      </c>
      <c r="AK140" s="194">
        <f t="shared" ref="AK140" si="2273">7-COUNTIF(AM139:AS139,0)-COUNTIF(AM139:AS139,"")</f>
        <v>0</v>
      </c>
      <c r="AL140" s="22">
        <f t="shared" si="2255"/>
        <v>0</v>
      </c>
      <c r="AM140" s="35">
        <f t="shared" ref="AM140:AS140" si="2274">IF($B133=$B139,AM139+AM134,AM139)</f>
        <v>0</v>
      </c>
      <c r="AN140" s="35">
        <f t="shared" si="2274"/>
        <v>0</v>
      </c>
      <c r="AO140" s="35">
        <f t="shared" si="2274"/>
        <v>0</v>
      </c>
      <c r="AP140" s="35">
        <f t="shared" si="2274"/>
        <v>0</v>
      </c>
      <c r="AQ140" s="36">
        <f t="shared" si="2274"/>
        <v>0</v>
      </c>
      <c r="AR140" s="37">
        <f t="shared" si="2274"/>
        <v>0</v>
      </c>
      <c r="AS140" s="38">
        <f t="shared" si="2274"/>
        <v>0</v>
      </c>
      <c r="AT140" s="194">
        <f t="shared" ref="AT140" si="2275">7-COUNTIF(AV139:BB139,0)-COUNTIF(AV139:BB139,"")</f>
        <v>0</v>
      </c>
      <c r="AU140" s="22">
        <f t="shared" si="2257"/>
        <v>0</v>
      </c>
      <c r="AV140" s="35">
        <f t="shared" ref="AV140:BB140" si="2276">IF($B133=$B139,AV139+AV134,AV139)</f>
        <v>0</v>
      </c>
      <c r="AW140" s="35">
        <f t="shared" si="2276"/>
        <v>0</v>
      </c>
      <c r="AX140" s="35">
        <f t="shared" si="2276"/>
        <v>0</v>
      </c>
      <c r="AY140" s="35">
        <f t="shared" si="2276"/>
        <v>0</v>
      </c>
      <c r="AZ140" s="36">
        <f t="shared" si="2276"/>
        <v>0</v>
      </c>
      <c r="BA140" s="37">
        <f t="shared" si="2276"/>
        <v>0</v>
      </c>
      <c r="BB140" s="38">
        <f t="shared" si="2276"/>
        <v>0</v>
      </c>
    </row>
    <row r="141" spans="1:54" ht="15" hidden="1" customHeight="1" x14ac:dyDescent="0.2">
      <c r="B141" s="116"/>
      <c r="C141" s="117"/>
      <c r="D141" s="118"/>
      <c r="E141" s="119"/>
      <c r="F141" s="92"/>
      <c r="G141" s="190">
        <f t="shared" ref="G141" si="2277">IF(AND($B133=$B139,$B133&lt;&gt;"",$B133&lt;&gt;0),F139+G135,F139)</f>
        <v>18</v>
      </c>
      <c r="H141" s="121"/>
      <c r="I141" s="165">
        <f t="shared" si="2247"/>
        <v>0</v>
      </c>
      <c r="J141" s="195">
        <f t="shared" ref="J141" si="2278">IF($B139=$B133,COUNTIF(L141:R141,0),COUNTIF(L142:R142,0)+COUNTIF(L142:R142,""))</f>
        <v>7</v>
      </c>
      <c r="K141" s="39">
        <f t="shared" ref="K141:R141" si="2279">IF($B133=$B139,K142+K135,K142)</f>
        <v>0</v>
      </c>
      <c r="L141" s="40">
        <f t="shared" si="2279"/>
        <v>0</v>
      </c>
      <c r="M141" s="40">
        <f t="shared" si="2279"/>
        <v>0</v>
      </c>
      <c r="N141" s="40">
        <f t="shared" si="2279"/>
        <v>0</v>
      </c>
      <c r="O141" s="40">
        <f t="shared" si="2279"/>
        <v>0</v>
      </c>
      <c r="P141" s="41">
        <f t="shared" si="2279"/>
        <v>0</v>
      </c>
      <c r="Q141" s="42">
        <f t="shared" si="2279"/>
        <v>0</v>
      </c>
      <c r="R141" s="43">
        <f t="shared" si="2279"/>
        <v>0</v>
      </c>
      <c r="S141" s="195">
        <f t="shared" ref="S141" si="2280">IF($B139=$B133,COUNTIF(U141:AA141,0),COUNTIF(U142:AA142,0)+COUNTIF(U142:AA142,""))</f>
        <v>7</v>
      </c>
      <c r="T141" s="39">
        <f t="shared" ref="T141:AA141" si="2281">IF($B133=$B139,T142+T135,T142)</f>
        <v>0</v>
      </c>
      <c r="U141" s="40">
        <f t="shared" si="2281"/>
        <v>0</v>
      </c>
      <c r="V141" s="40">
        <f t="shared" si="2281"/>
        <v>0</v>
      </c>
      <c r="W141" s="40">
        <f t="shared" si="2281"/>
        <v>0</v>
      </c>
      <c r="X141" s="40">
        <f t="shared" si="2281"/>
        <v>0</v>
      </c>
      <c r="Y141" s="41">
        <f t="shared" si="2281"/>
        <v>0</v>
      </c>
      <c r="Z141" s="42">
        <f t="shared" si="2281"/>
        <v>0</v>
      </c>
      <c r="AA141" s="43">
        <f t="shared" si="2281"/>
        <v>0</v>
      </c>
      <c r="AB141" s="195">
        <f t="shared" ref="AB141" si="2282">IF($B139=$B133,COUNTIF(AD141:AJ141,0),COUNTIF(AD142:AJ142,0)+COUNTIF(AD142:AJ142,""))</f>
        <v>7</v>
      </c>
      <c r="AC141" s="39">
        <f t="shared" ref="AC141:AJ141" si="2283">IF($B133=$B139,AC142+AC135,AC142)</f>
        <v>0</v>
      </c>
      <c r="AD141" s="40">
        <f t="shared" si="2283"/>
        <v>0</v>
      </c>
      <c r="AE141" s="40">
        <f t="shared" si="2283"/>
        <v>0</v>
      </c>
      <c r="AF141" s="40">
        <f t="shared" si="2283"/>
        <v>0</v>
      </c>
      <c r="AG141" s="40">
        <f t="shared" si="2283"/>
        <v>0</v>
      </c>
      <c r="AH141" s="41">
        <f t="shared" si="2283"/>
        <v>0</v>
      </c>
      <c r="AI141" s="42">
        <f t="shared" si="2283"/>
        <v>0</v>
      </c>
      <c r="AJ141" s="43">
        <f t="shared" si="2283"/>
        <v>0</v>
      </c>
      <c r="AK141" s="195">
        <f t="shared" ref="AK141" si="2284">IF($B139=$B133,COUNTIF(AM141:AS141,0),COUNTIF(AM142:AS142,0)+COUNTIF(AM142:AS142,""))</f>
        <v>7</v>
      </c>
      <c r="AL141" s="39">
        <f t="shared" ref="AL141:AS141" si="2285">IF($B133=$B139,AL142+AL135,AL142)</f>
        <v>0</v>
      </c>
      <c r="AM141" s="40">
        <f t="shared" si="2285"/>
        <v>0</v>
      </c>
      <c r="AN141" s="40">
        <f t="shared" si="2285"/>
        <v>0</v>
      </c>
      <c r="AO141" s="40">
        <f t="shared" si="2285"/>
        <v>0</v>
      </c>
      <c r="AP141" s="40">
        <f t="shared" si="2285"/>
        <v>0</v>
      </c>
      <c r="AQ141" s="41">
        <f t="shared" si="2285"/>
        <v>0</v>
      </c>
      <c r="AR141" s="42">
        <f t="shared" si="2285"/>
        <v>0</v>
      </c>
      <c r="AS141" s="43">
        <f t="shared" si="2285"/>
        <v>0</v>
      </c>
      <c r="AT141" s="195">
        <f t="shared" ref="AT141" si="2286">IF($B139=$B133,COUNTIF(AV141:BB141,0),COUNTIF(AV142:BB142,0)+COUNTIF(AV142:BB142,""))</f>
        <v>7</v>
      </c>
      <c r="AU141" s="39">
        <f t="shared" ref="AU141:BB141" si="2287">IF($B133=$B139,AU142+AU135,AU142)</f>
        <v>0</v>
      </c>
      <c r="AV141" s="40">
        <f t="shared" si="2287"/>
        <v>0</v>
      </c>
      <c r="AW141" s="40">
        <f t="shared" si="2287"/>
        <v>0</v>
      </c>
      <c r="AX141" s="40">
        <f t="shared" si="2287"/>
        <v>0</v>
      </c>
      <c r="AY141" s="40">
        <f t="shared" si="2287"/>
        <v>0</v>
      </c>
      <c r="AZ141" s="41">
        <f t="shared" si="2287"/>
        <v>0</v>
      </c>
      <c r="BA141" s="42">
        <f t="shared" si="2287"/>
        <v>0</v>
      </c>
      <c r="BB141" s="43">
        <f t="shared" si="2287"/>
        <v>0</v>
      </c>
    </row>
    <row r="142" spans="1:54" ht="15.75" customHeight="1" x14ac:dyDescent="0.2">
      <c r="A142" s="1">
        <f t="shared" ref="A142" si="2288">A139</f>
        <v>0</v>
      </c>
      <c r="B142" s="313">
        <f t="shared" ref="B142" si="2289">B136+1</f>
        <v>21</v>
      </c>
      <c r="C142" s="314"/>
      <c r="D142" s="314"/>
      <c r="E142" s="314"/>
      <c r="F142" s="31"/>
      <c r="G142" s="183"/>
      <c r="H142" s="122">
        <f t="shared" ref="H142" si="2290">5-COUNTIF(AU139,0)-COUNTIF(AL139,0)-COUNTIF(AC139,0)-COUNTIF(T139,0)-COUNTIF(K139,0)</f>
        <v>0</v>
      </c>
      <c r="I142" s="165">
        <f t="shared" si="2247"/>
        <v>0</v>
      </c>
      <c r="J142" s="187">
        <f t="shared" ref="J142" si="2291">IF($B139=$B133,J136+IF($F139&lt;&gt;$G139,(K139+$G141-$G140)/$F139,K139/$F139),IF($F139&lt;&gt;G139,(K139+$G141-$G140)/$F139,K139/$F139))</f>
        <v>0</v>
      </c>
      <c r="K142" s="7">
        <f t="shared" ref="K142:K143" si="2292">SUM(L142:R142)</f>
        <v>0</v>
      </c>
      <c r="L142" s="26">
        <f t="shared" ref="L142:R142" si="2293">L139</f>
        <v>0</v>
      </c>
      <c r="M142" s="26">
        <f t="shared" si="2293"/>
        <v>0</v>
      </c>
      <c r="N142" s="26">
        <f t="shared" si="2293"/>
        <v>0</v>
      </c>
      <c r="O142" s="26">
        <f t="shared" si="2293"/>
        <v>0</v>
      </c>
      <c r="P142" s="26">
        <f t="shared" si="2293"/>
        <v>0</v>
      </c>
      <c r="Q142" s="29">
        <f t="shared" si="2293"/>
        <v>0</v>
      </c>
      <c r="R142" s="23">
        <f t="shared" si="2293"/>
        <v>0</v>
      </c>
      <c r="S142" s="187">
        <f t="shared" ref="S142" si="2294">IF($B139=$B133,S136+IF($F139&lt;&gt;$G139,(T139+$G141-$G140)/$F139,T139/$F139),IF($F139&lt;&gt;P139,(T139+$G141-$G140)/$F139,T139/$F139))</f>
        <v>0</v>
      </c>
      <c r="T142" s="7">
        <f t="shared" ref="T142:T143" si="2295">SUM(U142:AA142)</f>
        <v>0</v>
      </c>
      <c r="U142" s="26">
        <f t="shared" ref="U142:AA142" si="2296">U139</f>
        <v>0</v>
      </c>
      <c r="V142" s="26">
        <f t="shared" si="2296"/>
        <v>0</v>
      </c>
      <c r="W142" s="26">
        <f t="shared" si="2296"/>
        <v>0</v>
      </c>
      <c r="X142" s="26">
        <f t="shared" si="2296"/>
        <v>0</v>
      </c>
      <c r="Y142" s="113">
        <f t="shared" si="2296"/>
        <v>0</v>
      </c>
      <c r="Z142" s="29">
        <f t="shared" si="2296"/>
        <v>0</v>
      </c>
      <c r="AA142" s="23">
        <f t="shared" si="2296"/>
        <v>0</v>
      </c>
      <c r="AB142" s="187">
        <f t="shared" ref="AB142" si="2297">IF($B139=$B133,AB136+IF($F139&lt;&gt;$G139,(AC139+$G141-$G140)/$F139,AC139/$F139),IF($F139&lt;&gt;Y139,(AC139+$G141-$G140)/$F139,AC139/$F139))</f>
        <v>0</v>
      </c>
      <c r="AC142" s="7">
        <f t="shared" ref="AC142:AC143" si="2298">SUM(AD142:AJ142)</f>
        <v>0</v>
      </c>
      <c r="AD142" s="26">
        <f t="shared" ref="AD142:AJ142" si="2299">AD139</f>
        <v>0</v>
      </c>
      <c r="AE142" s="26">
        <f t="shared" si="2299"/>
        <v>0</v>
      </c>
      <c r="AF142" s="26">
        <f t="shared" si="2299"/>
        <v>0</v>
      </c>
      <c r="AG142" s="26">
        <f t="shared" si="2299"/>
        <v>0</v>
      </c>
      <c r="AH142" s="113">
        <f t="shared" si="2299"/>
        <v>0</v>
      </c>
      <c r="AI142" s="29">
        <f t="shared" si="2299"/>
        <v>0</v>
      </c>
      <c r="AJ142" s="23">
        <f t="shared" si="2299"/>
        <v>0</v>
      </c>
      <c r="AK142" s="187">
        <f t="shared" ref="AK142" si="2300">IF($B139=$B133,AK136+IF($F139&lt;&gt;$G139,(AL139+$G141-$G140)/$F139,AL139/$F139),IF($F139&lt;&gt;AH139,(AL139+$G141-$G140)/$F139,AL139/$F139))</f>
        <v>0</v>
      </c>
      <c r="AL142" s="7">
        <f t="shared" ref="AL142:AL143" si="2301">SUM(AM142:AS142)</f>
        <v>0</v>
      </c>
      <c r="AM142" s="26">
        <f t="shared" ref="AM142:AS142" si="2302">AM139</f>
        <v>0</v>
      </c>
      <c r="AN142" s="26">
        <f t="shared" si="2302"/>
        <v>0</v>
      </c>
      <c r="AO142" s="26">
        <f t="shared" si="2302"/>
        <v>0</v>
      </c>
      <c r="AP142" s="26">
        <f t="shared" si="2302"/>
        <v>0</v>
      </c>
      <c r="AQ142" s="113">
        <f t="shared" si="2302"/>
        <v>0</v>
      </c>
      <c r="AR142" s="29">
        <f t="shared" si="2302"/>
        <v>0</v>
      </c>
      <c r="AS142" s="23">
        <f t="shared" si="2302"/>
        <v>0</v>
      </c>
      <c r="AT142" s="187">
        <f t="shared" ref="AT142" si="2303">IF($B139=$B133,AT136+IF($F139&lt;&gt;$G139,(AU139+$G141-$G140)/$F139,AU139/$F139),IF($F139&lt;&gt;AQ139,(AU139+$G141-$G140)/$F139,AU139/$F139))</f>
        <v>0</v>
      </c>
      <c r="AU142" s="7">
        <f t="shared" ref="AU142:AU143" si="2304">SUM(AV142:BB142)</f>
        <v>0</v>
      </c>
      <c r="AV142" s="6">
        <f t="shared" ref="AV142" si="2305">IF(SUM($AM$9:$AS$9)=SUM($AV$9:$BB$9),AV139,IF(AND(SUM($AV$9:$BB$9)&gt;42,SUM($AV$9:$BB$9)&lt;49),AV139,0))</f>
        <v>0</v>
      </c>
      <c r="AW142" s="6">
        <f t="shared" ref="AW142:BB142" si="2306">IF(SUM($AM$9:$AS$9)=SUM($AV$9:$BB$9),AW139,IF(AND(SUM($AV$9:$BB$9)&gt;42,SUM($AV$9:$BB$9)&lt;49),AW139,0))</f>
        <v>0</v>
      </c>
      <c r="AX142" s="6">
        <f t="shared" si="2306"/>
        <v>0</v>
      </c>
      <c r="AY142" s="6">
        <f t="shared" si="2306"/>
        <v>0</v>
      </c>
      <c r="AZ142" s="26">
        <f t="shared" si="2306"/>
        <v>0</v>
      </c>
      <c r="BA142" s="29">
        <f t="shared" si="2306"/>
        <v>0</v>
      </c>
      <c r="BB142" s="23">
        <f t="shared" si="2306"/>
        <v>0</v>
      </c>
    </row>
    <row r="143" spans="1:54" ht="15.75" customHeight="1" x14ac:dyDescent="0.2">
      <c r="A143" s="1">
        <f t="shared" ref="A143:A144" si="2307">A142</f>
        <v>0</v>
      </c>
      <c r="B143" s="313"/>
      <c r="C143" s="314"/>
      <c r="D143" s="314"/>
      <c r="E143" s="314"/>
      <c r="F143" s="31"/>
      <c r="G143" s="183"/>
      <c r="H143" s="123">
        <f t="shared" ref="H143" si="2308">IF($B139=$B133,H137+F143,$F143)</f>
        <v>0</v>
      </c>
      <c r="I143" s="165">
        <f t="shared" si="2247"/>
        <v>0</v>
      </c>
      <c r="J143" s="141">
        <f t="shared" ref="J143" si="2309">IF($H142=0,0,IF($B133=$B139,IF($H144&gt;0,$H144+J137,K139+J137),IF($H144&gt;0,$H144,K139)))</f>
        <v>0</v>
      </c>
      <c r="K143" s="7">
        <f t="shared" si="2292"/>
        <v>0</v>
      </c>
      <c r="L143" s="6"/>
      <c r="M143" s="6"/>
      <c r="N143" s="6"/>
      <c r="O143" s="6"/>
      <c r="P143" s="26"/>
      <c r="Q143" s="29"/>
      <c r="R143" s="23"/>
      <c r="S143" s="141">
        <f t="shared" ref="S143" si="2310">IF($H142=0,0,IF($B133=$B139,IF($H144&gt;0,$H144+S137,T139+S137),IF($H144&gt;0,$H144,T139)))</f>
        <v>0</v>
      </c>
      <c r="T143" s="7">
        <f t="shared" si="2295"/>
        <v>0</v>
      </c>
      <c r="U143" s="6"/>
      <c r="V143" s="6"/>
      <c r="W143" s="6"/>
      <c r="X143" s="6"/>
      <c r="Y143" s="26"/>
      <c r="Z143" s="29"/>
      <c r="AA143" s="23"/>
      <c r="AB143" s="141">
        <f t="shared" ref="AB143" si="2311">IF($H142=0,0,IF($B133=$B139,IF($H144&gt;0,$H144+AB137,AC139+AB137),IF($H144&gt;0,$H144,AC139)))</f>
        <v>0</v>
      </c>
      <c r="AC143" s="7">
        <f t="shared" si="2298"/>
        <v>0</v>
      </c>
      <c r="AD143" s="6"/>
      <c r="AE143" s="6"/>
      <c r="AF143" s="6"/>
      <c r="AG143" s="6"/>
      <c r="AH143" s="26"/>
      <c r="AI143" s="29"/>
      <c r="AJ143" s="23"/>
      <c r="AK143" s="141">
        <f t="shared" ref="AK143" si="2312">IF($H142=0,0,IF($B133=$B139,IF($H144&gt;0,$H144+AK137,AL139+AK137),IF($H144&gt;0,$H144,AL139)))</f>
        <v>0</v>
      </c>
      <c r="AL143" s="7">
        <f t="shared" si="2301"/>
        <v>0</v>
      </c>
      <c r="AM143" s="6"/>
      <c r="AN143" s="6"/>
      <c r="AO143" s="6"/>
      <c r="AP143" s="6"/>
      <c r="AQ143" s="26"/>
      <c r="AR143" s="29"/>
      <c r="AS143" s="23"/>
      <c r="AT143" s="141">
        <f t="shared" ref="AT143" si="2313">IF($H142=0,0,IF($B133=$B139,IF($H144&gt;0,$H144+AT137,AU139+AT137),IF($H144&gt;0,$H144,AU139)))</f>
        <v>0</v>
      </c>
      <c r="AU143" s="7">
        <f t="shared" si="2304"/>
        <v>0</v>
      </c>
      <c r="AV143" s="6"/>
      <c r="AW143" s="6"/>
      <c r="AX143" s="6"/>
      <c r="AY143" s="6"/>
      <c r="AZ143" s="26"/>
      <c r="BA143" s="29"/>
      <c r="BB143" s="23"/>
    </row>
    <row r="144" spans="1:54" ht="18.75" customHeight="1" thickBot="1" x14ac:dyDescent="0.25">
      <c r="A144" s="1">
        <f t="shared" si="2307"/>
        <v>0</v>
      </c>
      <c r="B144" s="323" t="str">
        <f>IF(B139="",Wydruk!$AE$6,IF(J140=0,Wydruk!$AE$7,IF(AND(G140&lt;G141,B139&lt;&gt;$B145),Wydruk!$AE$13,IF(AND($B139=$B133,$B139&lt;&gt;$B145),IF(OR(OR(J144&lt;4,J144&gt;5),OR(S144&lt;4,S144&gt;5),OR(AB144&lt;4,AB144&gt;5),OR(AK144&lt;4,AK144&gt;5),OR(AND(AT144&lt;4,AT144&gt;0),AT144&gt;5)),Wydruk!$AE$8,Wydruk!$AE$9),IF($B139=$B145,IF($F143&lt;&gt;0,Wydruk!$AE$12,Wydruk!$AE$10),IF(OR(OR(J140&lt;4,J140&gt;5),OR(S140&lt;4,S140&gt;5),OR(AB140&lt;4,AB140&gt;5),OR(AK140&lt;4,AK140&gt;5),OR(AND(AT140&lt;4,AT140&gt;0),AT140&gt;5)),Wydruk!$AE$8,Wydruk!$AE$11))))))</f>
        <v>Uzupełnij liczby godzin tygodniowego planu</v>
      </c>
      <c r="C144" s="324"/>
      <c r="D144" s="324"/>
      <c r="E144" s="324"/>
      <c r="F144" s="173">
        <f>marzec!F144</f>
        <v>0</v>
      </c>
      <c r="G144" s="184">
        <f>marzec!G144</f>
        <v>0</v>
      </c>
      <c r="H144" s="191">
        <f t="shared" ref="H144" si="2314">IF(OR($G144=0,$F144=0,$G144="",$F144=""),0,$G144/$F144)</f>
        <v>0</v>
      </c>
      <c r="I144" s="193"/>
      <c r="J144" s="176">
        <f t="shared" ref="J144" si="2315">IF($B133=$B139,IF(L139+L134&gt;0,1,0)+IF(M139+M134&gt;0,1,0)+IF(N139+N134&gt;0,1,0)+IF(O139+O134&gt;0,1,0)+IF(P139+P134&gt;0,1,0)+IF(Q139+Q134&gt;0,1,0)+IF(R139+R134&gt;0,1,0),J140)</f>
        <v>0</v>
      </c>
      <c r="K144" s="133">
        <f t="shared" ref="K144" si="2316">IF(OR($B139=$B145,J144=0,(K140-Q144+O144)&lt;=0),0,(K140-Q144+O144)/J144)</f>
        <v>0</v>
      </c>
      <c r="L144" s="137">
        <f t="shared" ref="L144" si="2317">IF(K144*(7-J141)&lt;=0,0,K144*(7-J141))</f>
        <v>0</v>
      </c>
      <c r="M144" s="311">
        <f t="shared" ref="M144" si="2318">ROUND(IF(OR(K141-K144*(7-J141)+P144&lt;0,$B139=$B145,K144&lt;=0,K141=0),0,IF(K141-K144*(7-J141)+P144&gt;Q144-O144+P144,Q144-O144+P144,K141-K144*(7-J141)+P144)),1)</f>
        <v>0</v>
      </c>
      <c r="N144" s="312"/>
      <c r="O144" s="139">
        <f t="shared" ref="O144" si="2319">IF(OR($B139=$B145,J140=0),0,IF($B139=$B133,J139,$F139))</f>
        <v>0</v>
      </c>
      <c r="P144" s="30">
        <f t="shared" ref="P144" si="2320">IF(OR($B139=$B145,J144=0),0,$G141-$G140)</f>
        <v>0</v>
      </c>
      <c r="Q144" s="134">
        <f t="shared" ref="Q144" si="2321">IF(OR($B139=$B145,J144=0),0,J143)</f>
        <v>0</v>
      </c>
      <c r="R144" s="138">
        <f t="shared" ref="R144" si="2322">IF($B139=$B145,0,K141)</f>
        <v>0</v>
      </c>
      <c r="S144" s="176">
        <f t="shared" ref="S144" si="2323">IF($B133=$B139,IF(U139+U134&gt;0,1,0)+IF(V139+V134&gt;0,1,0)+IF(W139+W134&gt;0,1,0)+IF(X139+X134&gt;0,1,0)+IF(Y139+Y134&gt;0,1,0)+IF(Z139+Z134&gt;0,1,0)+IF(AA139+AA134&gt;0,1,0),S140)</f>
        <v>0</v>
      </c>
      <c r="T144" s="133">
        <f t="shared" ref="T144" si="2324">IF(OR($B139=$B145,S144=0,(T140-Z144+X144)&lt;=0),0,(T140-Z144+X144)/S144)</f>
        <v>0</v>
      </c>
      <c r="U144" s="137">
        <f t="shared" ref="U144" si="2325">IF(T144*(7-S141)&lt;=0,0,T144*(7-S141))</f>
        <v>0</v>
      </c>
      <c r="V144" s="311">
        <f t="shared" ref="V144" si="2326">ROUND(IF(OR(T141-T144*(7-S141)+Y144&lt;0,$B139=$B145,T144&lt;=0,T141=0),0,IF(T141-T144*(7-S141)+Y144&gt;Z144-X144+Y144,Z144-X144+Y144,T141-T144*(7-S141)+Y144)),1)</f>
        <v>0</v>
      </c>
      <c r="W144" s="312"/>
      <c r="X144" s="139">
        <f t="shared" ref="X144" si="2327">IF(OR($B139=$B145,S140=0),0,IF($B139=$B133,S139,$F139))</f>
        <v>0</v>
      </c>
      <c r="Y144" s="30">
        <f t="shared" ref="Y144" si="2328">IF(OR($B139=$B145,S144=0),0,$G141-$G140)</f>
        <v>0</v>
      </c>
      <c r="Z144" s="134">
        <f t="shared" ref="Z144" si="2329">IF(OR($B139=$B145,S144=0),0,S143)</f>
        <v>0</v>
      </c>
      <c r="AA144" s="138">
        <f t="shared" ref="AA144" si="2330">IF($B139=$B145,0,T141)</f>
        <v>0</v>
      </c>
      <c r="AB144" s="176">
        <f t="shared" ref="AB144" si="2331">IF($B133=$B139,IF(AD139+AD134&gt;0,1,0)+IF(AE139+AE134&gt;0,1,0)+IF(AF139+AF134&gt;0,1,0)+IF(AG139+AG134&gt;0,1,0)+IF(AH139+AH134&gt;0,1,0)+IF(AI139+AI134&gt;0,1,0)+IF(AJ139+AJ134&gt;0,1,0),AB140)</f>
        <v>0</v>
      </c>
      <c r="AC144" s="133">
        <f t="shared" ref="AC144" si="2332">IF(OR($B139=$B145,AB144=0,(AC140-AI144+AG144)&lt;=0),0,(AC140-AI144+AG144)/AB144)</f>
        <v>0</v>
      </c>
      <c r="AD144" s="137">
        <f t="shared" ref="AD144" si="2333">IF(AC144*(7-AB141)&lt;=0,0,AC144*(7-AB141))</f>
        <v>0</v>
      </c>
      <c r="AE144" s="311">
        <f t="shared" ref="AE144" si="2334">ROUND(IF(OR(AC141-AC144*(7-AB141)+AH144&lt;0,$B139=$B145,AC144&lt;=0,AC141=0),0,IF(AC141-AC144*(7-AB141)+AH144&gt;AI144-AG144+AH144,AI144-AG144+AH144,AC141-AC144*(7-AB141)+AH144)),1)</f>
        <v>0</v>
      </c>
      <c r="AF144" s="312"/>
      <c r="AG144" s="139">
        <f t="shared" ref="AG144" si="2335">IF(OR($B139=$B145,AB140=0),0,IF($B139=$B133,AB139,$F139))</f>
        <v>0</v>
      </c>
      <c r="AH144" s="30">
        <f t="shared" ref="AH144" si="2336">IF(OR($B139=$B145,AB144=0),0,$G141-$G140)</f>
        <v>0</v>
      </c>
      <c r="AI144" s="134">
        <f t="shared" ref="AI144" si="2337">IF(OR($B139=$B145,AB144=0),0,AB143)</f>
        <v>0</v>
      </c>
      <c r="AJ144" s="138">
        <f t="shared" ref="AJ144" si="2338">IF($B139=$B145,0,AC141)</f>
        <v>0</v>
      </c>
      <c r="AK144" s="176">
        <f t="shared" ref="AK144" si="2339">IF($B133=$B139,IF(AM139+AM134&gt;0,1,0)+IF(AN139+AN134&gt;0,1,0)+IF(AO139+AO134&gt;0,1,0)+IF(AP139+AP134&gt;0,1,0)+IF(AQ139+AQ134&gt;0,1,0)+IF(AR139+AR134&gt;0,1,0)+IF(AS139+AS134&gt;0,1,0),AK140)</f>
        <v>0</v>
      </c>
      <c r="AL144" s="133">
        <f t="shared" ref="AL144" si="2340">IF(OR($B139=$B145,AK144=0,(AL140-AR144+AP144)&lt;=0),0,(AL140-AR144+AP144)/AK144)</f>
        <v>0</v>
      </c>
      <c r="AM144" s="137">
        <f t="shared" ref="AM144" si="2341">IF(AL144*(7-AK141)&lt;=0,0,AL144*(7-AK141))</f>
        <v>0</v>
      </c>
      <c r="AN144" s="311">
        <f t="shared" ref="AN144" si="2342">ROUND(IF(OR(AL141-AL144*(7-AK141)+AQ144&lt;0,$B139=$B145,AL144&lt;=0,AL141=0),0,IF(AL141-AL144*(7-AK141)+AQ144&gt;AR144-AP144+AQ144,AR144-AP144+AQ144,AL141-AL144*(7-AK141)+AQ144)),1)</f>
        <v>0</v>
      </c>
      <c r="AO144" s="312"/>
      <c r="AP144" s="139">
        <f t="shared" ref="AP144" si="2343">IF(OR($B139=$B145,AK140=0),0,IF($B139=$B133,AK139,$F139))</f>
        <v>0</v>
      </c>
      <c r="AQ144" s="30">
        <f t="shared" ref="AQ144" si="2344">IF(OR($B139=$B145,AK144=0),0,$G141-$G140)</f>
        <v>0</v>
      </c>
      <c r="AR144" s="134">
        <f t="shared" ref="AR144" si="2345">IF(OR($B139=$B145,AK144=0),0,AK143)</f>
        <v>0</v>
      </c>
      <c r="AS144" s="138">
        <f t="shared" ref="AS144" si="2346">IF($B139=$B145,0,AL141)</f>
        <v>0</v>
      </c>
      <c r="AT144" s="176">
        <f t="shared" ref="AT144" si="2347">IF($B133=$B139,IF(AV139+AV134&gt;0,1,0)+IF(AW139+AW134&gt;0,1,0)+IF(AX139+AX134&gt;0,1,0)+IF(AY139+AY134&gt;0,1,0)+IF(AZ139+AZ134&gt;0,1,0)+IF(BA139+BA134&gt;0,1,0)+IF(BB139+BB134&gt;0,1,0),AT140)</f>
        <v>0</v>
      </c>
      <c r="AU144" s="133">
        <f t="shared" ref="AU144" si="2348">IF(OR($B139=$B145,AT144=0,(AU140-BA144+AY144)&lt;=0),0,(AU140-BA144+AY144)/AT144)</f>
        <v>0</v>
      </c>
      <c r="AV144" s="137">
        <f t="shared" ref="AV144" si="2349">IF(AU144*(7-AT141)&lt;=0,0,AU144*(7-AT141))</f>
        <v>0</v>
      </c>
      <c r="AW144" s="311">
        <f t="shared" ref="AW144" si="2350">ROUND(IF(OR(AU141-AU144*(7-AT141)+AZ144&lt;0,$B139=$B145,AU144&lt;=0,AU141=0),0,IF(AU141-AU144*(7-AT141)+AZ144&gt;BA144-AY144+AZ144,BA144-AY144+AZ144,AU141-AU144*(7-AT141)+AZ144)),1)</f>
        <v>0</v>
      </c>
      <c r="AX144" s="312"/>
      <c r="AY144" s="139">
        <f t="shared" ref="AY144" si="2351">IF(OR($B139=$B145,AT140=0),0,IF($B139=$B133,AT139,$F139))</f>
        <v>0</v>
      </c>
      <c r="AZ144" s="30">
        <f t="shared" ref="AZ144" si="2352">IF(OR($B139=$B145,AT144=0),0,$G141-$G140)</f>
        <v>0</v>
      </c>
      <c r="BA144" s="134">
        <f t="shared" ref="BA144" si="2353">IF(OR($B139=$B145,AT144=0),0,AT143)</f>
        <v>0</v>
      </c>
      <c r="BB144" s="138">
        <f t="shared" ref="BB144" si="2354">IF($B139=$B145,0,AU141)</f>
        <v>0</v>
      </c>
    </row>
    <row r="145" spans="1:54" ht="15.75" x14ac:dyDescent="0.2">
      <c r="A145" s="1">
        <f t="shared" ref="A145" si="2355">IF(B145="","1. Niewypełnione",B145)</f>
        <v>0</v>
      </c>
      <c r="B145" s="320">
        <f>marzec!B145</f>
        <v>0</v>
      </c>
      <c r="C145" s="321">
        <f>marzec!C145</f>
        <v>0</v>
      </c>
      <c r="D145" s="321">
        <f>marzec!D145</f>
        <v>0</v>
      </c>
      <c r="E145" s="321">
        <f>marzec!E145</f>
        <v>0</v>
      </c>
      <c r="F145" s="177">
        <f>marzec!F145</f>
        <v>18</v>
      </c>
      <c r="G145" s="185">
        <f>marzec!G145</f>
        <v>18</v>
      </c>
      <c r="H145" s="177"/>
      <c r="I145" s="192">
        <f t="shared" ref="I145:I149" si="2356">K145+T145+AC145+AL145+AU145</f>
        <v>0</v>
      </c>
      <c r="J145" s="186">
        <f t="shared" ref="J145" si="2357">IF(OR($B145=$B151,J148=0),0,ROUND((K146+P150)/J148,0))</f>
        <v>0</v>
      </c>
      <c r="K145" s="51">
        <f t="shared" ref="K145:K146" si="2358">SUM(L145:R145)</f>
        <v>0</v>
      </c>
      <c r="L145" s="52">
        <f>marzec!L145</f>
        <v>0</v>
      </c>
      <c r="M145" s="52">
        <f>marzec!M145</f>
        <v>0</v>
      </c>
      <c r="N145" s="52">
        <f>marzec!N145</f>
        <v>0</v>
      </c>
      <c r="O145" s="52">
        <f>marzec!O145</f>
        <v>0</v>
      </c>
      <c r="P145" s="53">
        <f>marzec!P145</f>
        <v>0</v>
      </c>
      <c r="Q145" s="54">
        <f>marzec!Q145</f>
        <v>0</v>
      </c>
      <c r="R145" s="55">
        <f>marzec!R145</f>
        <v>0</v>
      </c>
      <c r="S145" s="188">
        <f t="shared" ref="S145" si="2359">IF(OR($B145=$B151,S148=0),0,ROUND((T146+Y150)/S148,0))</f>
        <v>0</v>
      </c>
      <c r="T145" s="51">
        <f t="shared" ref="T145:T146" si="2360">SUM(U145:AA145)</f>
        <v>0</v>
      </c>
      <c r="U145" s="52">
        <f>marzec!U145</f>
        <v>0</v>
      </c>
      <c r="V145" s="52">
        <f>marzec!V145</f>
        <v>0</v>
      </c>
      <c r="W145" s="52">
        <f>marzec!W145</f>
        <v>0</v>
      </c>
      <c r="X145" s="52">
        <f>marzec!X145</f>
        <v>0</v>
      </c>
      <c r="Y145" s="53">
        <f>marzec!Y145</f>
        <v>0</v>
      </c>
      <c r="Z145" s="54">
        <f>marzec!Z145</f>
        <v>0</v>
      </c>
      <c r="AA145" s="55">
        <f>marzec!AA145</f>
        <v>0</v>
      </c>
      <c r="AB145" s="188">
        <f t="shared" ref="AB145" si="2361">IF(OR($B145=$B151,AB148=0),0,ROUND((AC146+AH150)/AB148,0))</f>
        <v>0</v>
      </c>
      <c r="AC145" s="51">
        <f t="shared" ref="AC145:AC146" si="2362">SUM(AD145:AJ145)</f>
        <v>0</v>
      </c>
      <c r="AD145" s="52">
        <f>marzec!AD145</f>
        <v>0</v>
      </c>
      <c r="AE145" s="52">
        <f>marzec!AE145</f>
        <v>0</v>
      </c>
      <c r="AF145" s="52">
        <f>marzec!AF145</f>
        <v>0</v>
      </c>
      <c r="AG145" s="52">
        <f>marzec!AG145</f>
        <v>0</v>
      </c>
      <c r="AH145" s="53">
        <f>marzec!AH145</f>
        <v>0</v>
      </c>
      <c r="AI145" s="54">
        <f>marzec!AI145</f>
        <v>0</v>
      </c>
      <c r="AJ145" s="55">
        <f>marzec!AJ145</f>
        <v>0</v>
      </c>
      <c r="AK145" s="188">
        <f t="shared" ref="AK145" si="2363">IF(OR($B145=$B151,AK148=0),0,ROUND((AL146+AQ150)/AK148,0))</f>
        <v>0</v>
      </c>
      <c r="AL145" s="51">
        <f t="shared" ref="AL145:AL146" si="2364">SUM(AM145:AS145)</f>
        <v>0</v>
      </c>
      <c r="AM145" s="52">
        <f>marzec!AM145</f>
        <v>0</v>
      </c>
      <c r="AN145" s="52">
        <f>marzec!AN145</f>
        <v>0</v>
      </c>
      <c r="AO145" s="52">
        <f>marzec!AO145</f>
        <v>0</v>
      </c>
      <c r="AP145" s="52">
        <f>marzec!AP145</f>
        <v>0</v>
      </c>
      <c r="AQ145" s="53">
        <f>marzec!AQ145</f>
        <v>0</v>
      </c>
      <c r="AR145" s="54">
        <f>marzec!AR145</f>
        <v>0</v>
      </c>
      <c r="AS145" s="55">
        <f>marzec!AS145</f>
        <v>0</v>
      </c>
      <c r="AT145" s="188">
        <f t="shared" ref="AT145" si="2365">IF(OR($B145=$B151,AT148=0),0,ROUND((AU146+AZ150)/AT148,0))</f>
        <v>0</v>
      </c>
      <c r="AU145" s="51">
        <f t="shared" ref="AU145:AU146" si="2366">SUM(AV145:BB145)</f>
        <v>0</v>
      </c>
      <c r="AV145" s="52">
        <f t="shared" ref="AV145" si="2367">IF(SUM($AM$9:$AS$9)=SUM($AV$9:$BB$9),AM145,IF(AND(SUM($AV$9:$BB$9)&gt;42,SUM($AV$9:$BB$9)&lt;49),AM145,0))</f>
        <v>0</v>
      </c>
      <c r="AW145" s="52">
        <f t="shared" ref="AW145" si="2368">IF(SUM($AM$9:$AS$9)=SUM($AV$9:$BB$9),AN145,IF(AND(SUM($AV$9:$BB$9)&gt;42,SUM($AV$9:$BB$9)&lt;49),AN145,0))</f>
        <v>0</v>
      </c>
      <c r="AX145" s="52">
        <f t="shared" ref="AX145" si="2369">IF(SUM($AM$9:$AS$9)=SUM($AV$9:$BB$9),AO145,IF(AND(SUM($AV$9:$BB$9)&gt;42,SUM($AV$9:$BB$9)&lt;49),AO145,0))</f>
        <v>0</v>
      </c>
      <c r="AY145" s="52">
        <f t="shared" ref="AY145" si="2370">IF(SUM($AM$9:$AS$9)=SUM($AV$9:$BB$9),AP145,IF(AND(SUM($AV$9:$BB$9)&gt;42,SUM($AV$9:$BB$9)&lt;49),AP145,0))</f>
        <v>0</v>
      </c>
      <c r="AZ145" s="53">
        <f t="shared" ref="AZ145" si="2371">IF(SUM($AM$9:$AS$9)=SUM($AV$9:$BB$9),AQ145,IF(AND(SUM($AV$9:$BB$9)&gt;42,SUM($AV$9:$BB$9)&lt;49),AQ145,0))</f>
        <v>0</v>
      </c>
      <c r="BA145" s="54">
        <f t="shared" ref="BA145" si="2372">IF(SUM($AM$9:$AS$9)=SUM($AV$9:$BB$9),AR145,IF(AND(SUM($AV$9:$BB$9)&gt;42,SUM($AV$9:$BB$9)&lt;49),AR145,0))</f>
        <v>0</v>
      </c>
      <c r="BB145" s="55">
        <f t="shared" ref="BB145" si="2373">IF(SUM($AM$9:$AS$9)=SUM($AV$9:$BB$9),AS145,IF(AND(SUM($AV$9:$BB$9)&gt;42,SUM($AV$9:$BB$9)&lt;49),AS145,0))</f>
        <v>0</v>
      </c>
    </row>
    <row r="146" spans="1:54" ht="12.75" hidden="1" customHeight="1" x14ac:dyDescent="0.2">
      <c r="B146" s="93"/>
      <c r="C146" s="94"/>
      <c r="D146" s="95"/>
      <c r="E146" s="115"/>
      <c r="F146" s="140" t="b">
        <f t="shared" ref="F146" si="2374">IF($B139=$B145,OR(F140,G145&lt;F145),G145&lt;F145)</f>
        <v>0</v>
      </c>
      <c r="G146" s="189">
        <f t="shared" ref="G146" si="2375">IF(AND($B139=$B145,$B139&lt;&gt;"",$B139&lt;&gt;0),G145+G140,G145)</f>
        <v>18</v>
      </c>
      <c r="H146" s="120"/>
      <c r="I146" s="165">
        <f t="shared" si="2356"/>
        <v>0</v>
      </c>
      <c r="J146" s="194">
        <f t="shared" ref="J146" si="2376">7-COUNTIF(L145:R145,0)-COUNTIF(L145:R145,"")</f>
        <v>0</v>
      </c>
      <c r="K146" s="22">
        <f t="shared" si="2358"/>
        <v>0</v>
      </c>
      <c r="L146" s="35">
        <f t="shared" ref="L146:R146" si="2377">IF($B139=$B145,L145+L140,L145)</f>
        <v>0</v>
      </c>
      <c r="M146" s="35">
        <f t="shared" si="2377"/>
        <v>0</v>
      </c>
      <c r="N146" s="35">
        <f t="shared" si="2377"/>
        <v>0</v>
      </c>
      <c r="O146" s="35">
        <f t="shared" si="2377"/>
        <v>0</v>
      </c>
      <c r="P146" s="36">
        <f t="shared" si="2377"/>
        <v>0</v>
      </c>
      <c r="Q146" s="37">
        <f t="shared" si="2377"/>
        <v>0</v>
      </c>
      <c r="R146" s="38">
        <f t="shared" si="2377"/>
        <v>0</v>
      </c>
      <c r="S146" s="194">
        <f t="shared" ref="S146" si="2378">7-COUNTIF(U145:AA145,0)-COUNTIF(U145:AA145,"")</f>
        <v>0</v>
      </c>
      <c r="T146" s="22">
        <f t="shared" si="2360"/>
        <v>0</v>
      </c>
      <c r="U146" s="35">
        <f t="shared" ref="U146:AA146" si="2379">IF($B139=$B145,U145+U140,U145)</f>
        <v>0</v>
      </c>
      <c r="V146" s="35">
        <f t="shared" si="2379"/>
        <v>0</v>
      </c>
      <c r="W146" s="35">
        <f t="shared" si="2379"/>
        <v>0</v>
      </c>
      <c r="X146" s="35">
        <f t="shared" si="2379"/>
        <v>0</v>
      </c>
      <c r="Y146" s="36">
        <f t="shared" si="2379"/>
        <v>0</v>
      </c>
      <c r="Z146" s="37">
        <f t="shared" si="2379"/>
        <v>0</v>
      </c>
      <c r="AA146" s="38">
        <f t="shared" si="2379"/>
        <v>0</v>
      </c>
      <c r="AB146" s="194">
        <f t="shared" ref="AB146" si="2380">7-COUNTIF(AD145:AJ145,0)-COUNTIF(AD145:AJ145,"")</f>
        <v>0</v>
      </c>
      <c r="AC146" s="22">
        <f t="shared" si="2362"/>
        <v>0</v>
      </c>
      <c r="AD146" s="35">
        <f t="shared" ref="AD146:AJ146" si="2381">IF($B139=$B145,AD145+AD140,AD145)</f>
        <v>0</v>
      </c>
      <c r="AE146" s="35">
        <f t="shared" si="2381"/>
        <v>0</v>
      </c>
      <c r="AF146" s="35">
        <f t="shared" si="2381"/>
        <v>0</v>
      </c>
      <c r="AG146" s="35">
        <f t="shared" si="2381"/>
        <v>0</v>
      </c>
      <c r="AH146" s="36">
        <f t="shared" si="2381"/>
        <v>0</v>
      </c>
      <c r="AI146" s="37">
        <f t="shared" si="2381"/>
        <v>0</v>
      </c>
      <c r="AJ146" s="38">
        <f t="shared" si="2381"/>
        <v>0</v>
      </c>
      <c r="AK146" s="194">
        <f t="shared" ref="AK146" si="2382">7-COUNTIF(AM145:AS145,0)-COUNTIF(AM145:AS145,"")</f>
        <v>0</v>
      </c>
      <c r="AL146" s="22">
        <f t="shared" si="2364"/>
        <v>0</v>
      </c>
      <c r="AM146" s="35">
        <f t="shared" ref="AM146:AS146" si="2383">IF($B139=$B145,AM145+AM140,AM145)</f>
        <v>0</v>
      </c>
      <c r="AN146" s="35">
        <f t="shared" si="2383"/>
        <v>0</v>
      </c>
      <c r="AO146" s="35">
        <f t="shared" si="2383"/>
        <v>0</v>
      </c>
      <c r="AP146" s="35">
        <f t="shared" si="2383"/>
        <v>0</v>
      </c>
      <c r="AQ146" s="36">
        <f t="shared" si="2383"/>
        <v>0</v>
      </c>
      <c r="AR146" s="37">
        <f t="shared" si="2383"/>
        <v>0</v>
      </c>
      <c r="AS146" s="38">
        <f t="shared" si="2383"/>
        <v>0</v>
      </c>
      <c r="AT146" s="194">
        <f t="shared" ref="AT146" si="2384">7-COUNTIF(AV145:BB145,0)-COUNTIF(AV145:BB145,"")</f>
        <v>0</v>
      </c>
      <c r="AU146" s="22">
        <f t="shared" si="2366"/>
        <v>0</v>
      </c>
      <c r="AV146" s="35">
        <f t="shared" ref="AV146:BB146" si="2385">IF($B139=$B145,AV145+AV140,AV145)</f>
        <v>0</v>
      </c>
      <c r="AW146" s="35">
        <f t="shared" si="2385"/>
        <v>0</v>
      </c>
      <c r="AX146" s="35">
        <f t="shared" si="2385"/>
        <v>0</v>
      </c>
      <c r="AY146" s="35">
        <f t="shared" si="2385"/>
        <v>0</v>
      </c>
      <c r="AZ146" s="36">
        <f t="shared" si="2385"/>
        <v>0</v>
      </c>
      <c r="BA146" s="37">
        <f t="shared" si="2385"/>
        <v>0</v>
      </c>
      <c r="BB146" s="38">
        <f t="shared" si="2385"/>
        <v>0</v>
      </c>
    </row>
    <row r="147" spans="1:54" ht="15" hidden="1" customHeight="1" x14ac:dyDescent="0.2">
      <c r="B147" s="116"/>
      <c r="C147" s="117"/>
      <c r="D147" s="118"/>
      <c r="E147" s="119"/>
      <c r="F147" s="92"/>
      <c r="G147" s="190">
        <f t="shared" ref="G147" si="2386">IF(AND($B139=$B145,$B139&lt;&gt;"",$B139&lt;&gt;0),F145+G141,F145)</f>
        <v>18</v>
      </c>
      <c r="H147" s="121"/>
      <c r="I147" s="165">
        <f t="shared" si="2356"/>
        <v>0</v>
      </c>
      <c r="J147" s="195">
        <f t="shared" ref="J147" si="2387">IF($B145=$B139,COUNTIF(L147:R147,0),COUNTIF(L148:R148,0)+COUNTIF(L148:R148,""))</f>
        <v>7</v>
      </c>
      <c r="K147" s="39">
        <f t="shared" ref="K147:R147" si="2388">IF($B139=$B145,K148+K141,K148)</f>
        <v>0</v>
      </c>
      <c r="L147" s="40">
        <f t="shared" si="2388"/>
        <v>0</v>
      </c>
      <c r="M147" s="40">
        <f t="shared" si="2388"/>
        <v>0</v>
      </c>
      <c r="N147" s="40">
        <f t="shared" si="2388"/>
        <v>0</v>
      </c>
      <c r="O147" s="40">
        <f t="shared" si="2388"/>
        <v>0</v>
      </c>
      <c r="P147" s="41">
        <f t="shared" si="2388"/>
        <v>0</v>
      </c>
      <c r="Q147" s="42">
        <f t="shared" si="2388"/>
        <v>0</v>
      </c>
      <c r="R147" s="43">
        <f t="shared" si="2388"/>
        <v>0</v>
      </c>
      <c r="S147" s="195">
        <f t="shared" ref="S147" si="2389">IF($B145=$B139,COUNTIF(U147:AA147,0),COUNTIF(U148:AA148,0)+COUNTIF(U148:AA148,""))</f>
        <v>7</v>
      </c>
      <c r="T147" s="39">
        <f t="shared" ref="T147:AA147" si="2390">IF($B139=$B145,T148+T141,T148)</f>
        <v>0</v>
      </c>
      <c r="U147" s="40">
        <f t="shared" si="2390"/>
        <v>0</v>
      </c>
      <c r="V147" s="40">
        <f t="shared" si="2390"/>
        <v>0</v>
      </c>
      <c r="W147" s="40">
        <f t="shared" si="2390"/>
        <v>0</v>
      </c>
      <c r="X147" s="40">
        <f t="shared" si="2390"/>
        <v>0</v>
      </c>
      <c r="Y147" s="41">
        <f t="shared" si="2390"/>
        <v>0</v>
      </c>
      <c r="Z147" s="42">
        <f t="shared" si="2390"/>
        <v>0</v>
      </c>
      <c r="AA147" s="43">
        <f t="shared" si="2390"/>
        <v>0</v>
      </c>
      <c r="AB147" s="195">
        <f t="shared" ref="AB147" si="2391">IF($B145=$B139,COUNTIF(AD147:AJ147,0),COUNTIF(AD148:AJ148,0)+COUNTIF(AD148:AJ148,""))</f>
        <v>7</v>
      </c>
      <c r="AC147" s="39">
        <f t="shared" ref="AC147:AJ147" si="2392">IF($B139=$B145,AC148+AC141,AC148)</f>
        <v>0</v>
      </c>
      <c r="AD147" s="40">
        <f t="shared" si="2392"/>
        <v>0</v>
      </c>
      <c r="AE147" s="40">
        <f t="shared" si="2392"/>
        <v>0</v>
      </c>
      <c r="AF147" s="40">
        <f t="shared" si="2392"/>
        <v>0</v>
      </c>
      <c r="AG147" s="40">
        <f t="shared" si="2392"/>
        <v>0</v>
      </c>
      <c r="AH147" s="41">
        <f t="shared" si="2392"/>
        <v>0</v>
      </c>
      <c r="AI147" s="42">
        <f t="shared" si="2392"/>
        <v>0</v>
      </c>
      <c r="AJ147" s="43">
        <f t="shared" si="2392"/>
        <v>0</v>
      </c>
      <c r="AK147" s="195">
        <f t="shared" ref="AK147" si="2393">IF($B145=$B139,COUNTIF(AM147:AS147,0),COUNTIF(AM148:AS148,0)+COUNTIF(AM148:AS148,""))</f>
        <v>7</v>
      </c>
      <c r="AL147" s="39">
        <f t="shared" ref="AL147:AS147" si="2394">IF($B139=$B145,AL148+AL141,AL148)</f>
        <v>0</v>
      </c>
      <c r="AM147" s="40">
        <f t="shared" si="2394"/>
        <v>0</v>
      </c>
      <c r="AN147" s="40">
        <f t="shared" si="2394"/>
        <v>0</v>
      </c>
      <c r="AO147" s="40">
        <f t="shared" si="2394"/>
        <v>0</v>
      </c>
      <c r="AP147" s="40">
        <f t="shared" si="2394"/>
        <v>0</v>
      </c>
      <c r="AQ147" s="41">
        <f t="shared" si="2394"/>
        <v>0</v>
      </c>
      <c r="AR147" s="42">
        <f t="shared" si="2394"/>
        <v>0</v>
      </c>
      <c r="AS147" s="43">
        <f t="shared" si="2394"/>
        <v>0</v>
      </c>
      <c r="AT147" s="195">
        <f t="shared" ref="AT147" si="2395">IF($B145=$B139,COUNTIF(AV147:BB147,0),COUNTIF(AV148:BB148,0)+COUNTIF(AV148:BB148,""))</f>
        <v>7</v>
      </c>
      <c r="AU147" s="39">
        <f t="shared" ref="AU147:BB147" si="2396">IF($B139=$B145,AU148+AU141,AU148)</f>
        <v>0</v>
      </c>
      <c r="AV147" s="40">
        <f t="shared" si="2396"/>
        <v>0</v>
      </c>
      <c r="AW147" s="40">
        <f t="shared" si="2396"/>
        <v>0</v>
      </c>
      <c r="AX147" s="40">
        <f t="shared" si="2396"/>
        <v>0</v>
      </c>
      <c r="AY147" s="40">
        <f t="shared" si="2396"/>
        <v>0</v>
      </c>
      <c r="AZ147" s="41">
        <f t="shared" si="2396"/>
        <v>0</v>
      </c>
      <c r="BA147" s="42">
        <f t="shared" si="2396"/>
        <v>0</v>
      </c>
      <c r="BB147" s="43">
        <f t="shared" si="2396"/>
        <v>0</v>
      </c>
    </row>
    <row r="148" spans="1:54" ht="15.75" customHeight="1" x14ac:dyDescent="0.2">
      <c r="A148" s="1">
        <f t="shared" ref="A148" si="2397">A145</f>
        <v>0</v>
      </c>
      <c r="B148" s="313">
        <f t="shared" ref="B148" si="2398">B142+1</f>
        <v>22</v>
      </c>
      <c r="C148" s="314"/>
      <c r="D148" s="314"/>
      <c r="E148" s="314"/>
      <c r="F148" s="31"/>
      <c r="G148" s="183"/>
      <c r="H148" s="122">
        <f t="shared" ref="H148" si="2399">5-COUNTIF(AU145,0)-COUNTIF(AL145,0)-COUNTIF(AC145,0)-COUNTIF(T145,0)-COUNTIF(K145,0)</f>
        <v>0</v>
      </c>
      <c r="I148" s="165">
        <f t="shared" si="2356"/>
        <v>0</v>
      </c>
      <c r="J148" s="187">
        <f t="shared" ref="J148" si="2400">IF($B145=$B139,J142+IF($F145&lt;&gt;$G145,(K145+$G147-$G146)/$F145,K145/$F145),IF($F145&lt;&gt;G145,(K145+$G147-$G146)/$F145,K145/$F145))</f>
        <v>0</v>
      </c>
      <c r="K148" s="7">
        <f t="shared" ref="K148:K149" si="2401">SUM(L148:R148)</f>
        <v>0</v>
      </c>
      <c r="L148" s="26">
        <f t="shared" ref="L148:R148" si="2402">L145</f>
        <v>0</v>
      </c>
      <c r="M148" s="26">
        <f t="shared" si="2402"/>
        <v>0</v>
      </c>
      <c r="N148" s="26">
        <f t="shared" si="2402"/>
        <v>0</v>
      </c>
      <c r="O148" s="26">
        <f t="shared" si="2402"/>
        <v>0</v>
      </c>
      <c r="P148" s="26">
        <f t="shared" si="2402"/>
        <v>0</v>
      </c>
      <c r="Q148" s="29">
        <f t="shared" si="2402"/>
        <v>0</v>
      </c>
      <c r="R148" s="23">
        <f t="shared" si="2402"/>
        <v>0</v>
      </c>
      <c r="S148" s="187">
        <f t="shared" ref="S148" si="2403">IF($B145=$B139,S142+IF($F145&lt;&gt;$G145,(T145+$G147-$G146)/$F145,T145/$F145),IF($F145&lt;&gt;P145,(T145+$G147-$G146)/$F145,T145/$F145))</f>
        <v>0</v>
      </c>
      <c r="T148" s="7">
        <f t="shared" ref="T148:T149" si="2404">SUM(U148:AA148)</f>
        <v>0</v>
      </c>
      <c r="U148" s="26">
        <f t="shared" ref="U148:AA148" si="2405">U145</f>
        <v>0</v>
      </c>
      <c r="V148" s="26">
        <f t="shared" si="2405"/>
        <v>0</v>
      </c>
      <c r="W148" s="26">
        <f t="shared" si="2405"/>
        <v>0</v>
      </c>
      <c r="X148" s="26">
        <f t="shared" si="2405"/>
        <v>0</v>
      </c>
      <c r="Y148" s="113">
        <f t="shared" si="2405"/>
        <v>0</v>
      </c>
      <c r="Z148" s="29">
        <f t="shared" si="2405"/>
        <v>0</v>
      </c>
      <c r="AA148" s="23">
        <f t="shared" si="2405"/>
        <v>0</v>
      </c>
      <c r="AB148" s="187">
        <f t="shared" ref="AB148" si="2406">IF($B145=$B139,AB142+IF($F145&lt;&gt;$G145,(AC145+$G147-$G146)/$F145,AC145/$F145),IF($F145&lt;&gt;Y145,(AC145+$G147-$G146)/$F145,AC145/$F145))</f>
        <v>0</v>
      </c>
      <c r="AC148" s="7">
        <f t="shared" ref="AC148:AC149" si="2407">SUM(AD148:AJ148)</f>
        <v>0</v>
      </c>
      <c r="AD148" s="26">
        <f t="shared" ref="AD148:AJ148" si="2408">AD145</f>
        <v>0</v>
      </c>
      <c r="AE148" s="26">
        <f t="shared" si="2408"/>
        <v>0</v>
      </c>
      <c r="AF148" s="26">
        <f t="shared" si="2408"/>
        <v>0</v>
      </c>
      <c r="AG148" s="26">
        <f t="shared" si="2408"/>
        <v>0</v>
      </c>
      <c r="AH148" s="113">
        <f t="shared" si="2408"/>
        <v>0</v>
      </c>
      <c r="AI148" s="29">
        <f t="shared" si="2408"/>
        <v>0</v>
      </c>
      <c r="AJ148" s="23">
        <f t="shared" si="2408"/>
        <v>0</v>
      </c>
      <c r="AK148" s="187">
        <f t="shared" ref="AK148" si="2409">IF($B145=$B139,AK142+IF($F145&lt;&gt;$G145,(AL145+$G147-$G146)/$F145,AL145/$F145),IF($F145&lt;&gt;AH145,(AL145+$G147-$G146)/$F145,AL145/$F145))</f>
        <v>0</v>
      </c>
      <c r="AL148" s="7">
        <f t="shared" ref="AL148:AL149" si="2410">SUM(AM148:AS148)</f>
        <v>0</v>
      </c>
      <c r="AM148" s="26">
        <f t="shared" ref="AM148:AS148" si="2411">AM145</f>
        <v>0</v>
      </c>
      <c r="AN148" s="26">
        <f t="shared" si="2411"/>
        <v>0</v>
      </c>
      <c r="AO148" s="26">
        <f t="shared" si="2411"/>
        <v>0</v>
      </c>
      <c r="AP148" s="26">
        <f t="shared" si="2411"/>
        <v>0</v>
      </c>
      <c r="AQ148" s="113">
        <f t="shared" si="2411"/>
        <v>0</v>
      </c>
      <c r="AR148" s="29">
        <f t="shared" si="2411"/>
        <v>0</v>
      </c>
      <c r="AS148" s="23">
        <f t="shared" si="2411"/>
        <v>0</v>
      </c>
      <c r="AT148" s="187">
        <f t="shared" ref="AT148" si="2412">IF($B145=$B139,AT142+IF($F145&lt;&gt;$G145,(AU145+$G147-$G146)/$F145,AU145/$F145),IF($F145&lt;&gt;AQ145,(AU145+$G147-$G146)/$F145,AU145/$F145))</f>
        <v>0</v>
      </c>
      <c r="AU148" s="7">
        <f t="shared" ref="AU148:AU149" si="2413">SUM(AV148:BB148)</f>
        <v>0</v>
      </c>
      <c r="AV148" s="6">
        <f t="shared" ref="AV148" si="2414">IF(SUM($AM$9:$AS$9)=SUM($AV$9:$BB$9),AV145,IF(AND(SUM($AV$9:$BB$9)&gt;42,SUM($AV$9:$BB$9)&lt;49),AV145,0))</f>
        <v>0</v>
      </c>
      <c r="AW148" s="6">
        <f t="shared" ref="AW148:BB148" si="2415">IF(SUM($AM$9:$AS$9)=SUM($AV$9:$BB$9),AW145,IF(AND(SUM($AV$9:$BB$9)&gt;42,SUM($AV$9:$BB$9)&lt;49),AW145,0))</f>
        <v>0</v>
      </c>
      <c r="AX148" s="6">
        <f t="shared" si="2415"/>
        <v>0</v>
      </c>
      <c r="AY148" s="6">
        <f t="shared" si="2415"/>
        <v>0</v>
      </c>
      <c r="AZ148" s="26">
        <f t="shared" si="2415"/>
        <v>0</v>
      </c>
      <c r="BA148" s="29">
        <f t="shared" si="2415"/>
        <v>0</v>
      </c>
      <c r="BB148" s="23">
        <f t="shared" si="2415"/>
        <v>0</v>
      </c>
    </row>
    <row r="149" spans="1:54" ht="15.75" customHeight="1" x14ac:dyDescent="0.2">
      <c r="A149" s="1">
        <f t="shared" ref="A149:A150" si="2416">A148</f>
        <v>0</v>
      </c>
      <c r="B149" s="313"/>
      <c r="C149" s="314"/>
      <c r="D149" s="314"/>
      <c r="E149" s="314"/>
      <c r="F149" s="31"/>
      <c r="G149" s="183"/>
      <c r="H149" s="123">
        <f t="shared" ref="H149" si="2417">IF($B145=$B139,H143+F149,$F149)</f>
        <v>0</v>
      </c>
      <c r="I149" s="165">
        <f t="shared" si="2356"/>
        <v>0</v>
      </c>
      <c r="J149" s="141">
        <f t="shared" ref="J149" si="2418">IF($H148=0,0,IF($B139=$B145,IF($H150&gt;0,$H150+J143,K145+J143),IF($H150&gt;0,$H150,K145)))</f>
        <v>0</v>
      </c>
      <c r="K149" s="7">
        <f t="shared" si="2401"/>
        <v>0</v>
      </c>
      <c r="L149" s="6"/>
      <c r="M149" s="6"/>
      <c r="N149" s="6"/>
      <c r="O149" s="6"/>
      <c r="P149" s="26"/>
      <c r="Q149" s="29"/>
      <c r="R149" s="23"/>
      <c r="S149" s="141">
        <f t="shared" ref="S149" si="2419">IF($H148=0,0,IF($B139=$B145,IF($H150&gt;0,$H150+S143,T145+S143),IF($H150&gt;0,$H150,T145)))</f>
        <v>0</v>
      </c>
      <c r="T149" s="7">
        <f t="shared" si="2404"/>
        <v>0</v>
      </c>
      <c r="U149" s="6"/>
      <c r="V149" s="6"/>
      <c r="W149" s="6"/>
      <c r="X149" s="6"/>
      <c r="Y149" s="26"/>
      <c r="Z149" s="29"/>
      <c r="AA149" s="23"/>
      <c r="AB149" s="141">
        <f t="shared" ref="AB149" si="2420">IF($H148=0,0,IF($B139=$B145,IF($H150&gt;0,$H150+AB143,AC145+AB143),IF($H150&gt;0,$H150,AC145)))</f>
        <v>0</v>
      </c>
      <c r="AC149" s="7">
        <f t="shared" si="2407"/>
        <v>0</v>
      </c>
      <c r="AD149" s="6"/>
      <c r="AE149" s="6"/>
      <c r="AF149" s="6"/>
      <c r="AG149" s="6"/>
      <c r="AH149" s="26"/>
      <c r="AI149" s="29"/>
      <c r="AJ149" s="23"/>
      <c r="AK149" s="141">
        <f t="shared" ref="AK149" si="2421">IF($H148=0,0,IF($B139=$B145,IF($H150&gt;0,$H150+AK143,AL145+AK143),IF($H150&gt;0,$H150,AL145)))</f>
        <v>0</v>
      </c>
      <c r="AL149" s="7">
        <f t="shared" si="2410"/>
        <v>0</v>
      </c>
      <c r="AM149" s="6"/>
      <c r="AN149" s="6"/>
      <c r="AO149" s="6"/>
      <c r="AP149" s="6"/>
      <c r="AQ149" s="26"/>
      <c r="AR149" s="29"/>
      <c r="AS149" s="23"/>
      <c r="AT149" s="141">
        <f t="shared" ref="AT149" si="2422">IF($H148=0,0,IF($B139=$B145,IF($H150&gt;0,$H150+AT143,AU145+AT143),IF($H150&gt;0,$H150,AU145)))</f>
        <v>0</v>
      </c>
      <c r="AU149" s="7">
        <f t="shared" si="2413"/>
        <v>0</v>
      </c>
      <c r="AV149" s="6"/>
      <c r="AW149" s="6"/>
      <c r="AX149" s="6"/>
      <c r="AY149" s="6"/>
      <c r="AZ149" s="26"/>
      <c r="BA149" s="29"/>
      <c r="BB149" s="23"/>
    </row>
    <row r="150" spans="1:54" ht="18.75" customHeight="1" thickBot="1" x14ac:dyDescent="0.25">
      <c r="A150" s="1">
        <f t="shared" si="2416"/>
        <v>0</v>
      </c>
      <c r="B150" s="323" t="str">
        <f>IF(B145="",Wydruk!$AE$6,IF(J146=0,Wydruk!$AE$7,IF(AND(G146&lt;G147,B145&lt;&gt;$B151),Wydruk!$AE$13,IF(AND($B145=$B139,$B145&lt;&gt;$B151),IF(OR(OR(J150&lt;4,J150&gt;5),OR(S150&lt;4,S150&gt;5),OR(AB150&lt;4,AB150&gt;5),OR(AK150&lt;4,AK150&gt;5),OR(AND(AT150&lt;4,AT150&gt;0),AT150&gt;5)),Wydruk!$AE$8,Wydruk!$AE$9),IF($B145=$B151,IF($F149&lt;&gt;0,Wydruk!$AE$12,Wydruk!$AE$10),IF(OR(OR(J146&lt;4,J146&gt;5),OR(S146&lt;4,S146&gt;5),OR(AB146&lt;4,AB146&gt;5),OR(AK146&lt;4,AK146&gt;5),OR(AND(AT146&lt;4,AT146&gt;0),AT146&gt;5)),Wydruk!$AE$8,Wydruk!$AE$11))))))</f>
        <v>Uzupełnij liczby godzin tygodniowego planu</v>
      </c>
      <c r="C150" s="324"/>
      <c r="D150" s="324"/>
      <c r="E150" s="324"/>
      <c r="F150" s="173">
        <f>marzec!F150</f>
        <v>0</v>
      </c>
      <c r="G150" s="184">
        <f>marzec!G150</f>
        <v>0</v>
      </c>
      <c r="H150" s="191">
        <f t="shared" ref="H150" si="2423">IF(OR($G150=0,$F150=0,$G150="",$F150=""),0,$G150/$F150)</f>
        <v>0</v>
      </c>
      <c r="I150" s="193"/>
      <c r="J150" s="176">
        <f t="shared" ref="J150" si="2424">IF($B139=$B145,IF(L145+L140&gt;0,1,0)+IF(M145+M140&gt;0,1,0)+IF(N145+N140&gt;0,1,0)+IF(O145+O140&gt;0,1,0)+IF(P145+P140&gt;0,1,0)+IF(Q145+Q140&gt;0,1,0)+IF(R145+R140&gt;0,1,0),J146)</f>
        <v>0</v>
      </c>
      <c r="K150" s="133">
        <f t="shared" ref="K150" si="2425">IF(OR($B145=$B151,J150=0,(K146-Q150+O150)&lt;=0),0,(K146-Q150+O150)/J150)</f>
        <v>0</v>
      </c>
      <c r="L150" s="137">
        <f t="shared" ref="L150" si="2426">IF(K150*(7-J147)&lt;=0,0,K150*(7-J147))</f>
        <v>0</v>
      </c>
      <c r="M150" s="311">
        <f t="shared" ref="M150" si="2427">ROUND(IF(OR(K147-K150*(7-J147)+P150&lt;0,$B145=$B151,K150&lt;=0,K147=0),0,IF(K147-K150*(7-J147)+P150&gt;Q150-O150+P150,Q150-O150+P150,K147-K150*(7-J147)+P150)),1)</f>
        <v>0</v>
      </c>
      <c r="N150" s="312"/>
      <c r="O150" s="139">
        <f t="shared" ref="O150" si="2428">IF(OR($B145=$B151,J146=0),0,IF($B145=$B139,J145,$F145))</f>
        <v>0</v>
      </c>
      <c r="P150" s="30">
        <f t="shared" ref="P150" si="2429">IF(OR($B145=$B151,J150=0),0,$G147-$G146)</f>
        <v>0</v>
      </c>
      <c r="Q150" s="134">
        <f t="shared" ref="Q150" si="2430">IF(OR($B145=$B151,J150=0),0,J149)</f>
        <v>0</v>
      </c>
      <c r="R150" s="138">
        <f t="shared" ref="R150" si="2431">IF($B145=$B151,0,K147)</f>
        <v>0</v>
      </c>
      <c r="S150" s="176">
        <f t="shared" ref="S150" si="2432">IF($B139=$B145,IF(U145+U140&gt;0,1,0)+IF(V145+V140&gt;0,1,0)+IF(W145+W140&gt;0,1,0)+IF(X145+X140&gt;0,1,0)+IF(Y145+Y140&gt;0,1,0)+IF(Z145+Z140&gt;0,1,0)+IF(AA145+AA140&gt;0,1,0),S146)</f>
        <v>0</v>
      </c>
      <c r="T150" s="133">
        <f t="shared" ref="T150" si="2433">IF(OR($B145=$B151,S150=0,(T146-Z150+X150)&lt;=0),0,(T146-Z150+X150)/S150)</f>
        <v>0</v>
      </c>
      <c r="U150" s="137">
        <f t="shared" ref="U150" si="2434">IF(T150*(7-S147)&lt;=0,0,T150*(7-S147))</f>
        <v>0</v>
      </c>
      <c r="V150" s="311">
        <f t="shared" ref="V150" si="2435">ROUND(IF(OR(T147-T150*(7-S147)+Y150&lt;0,$B145=$B151,T150&lt;=0,T147=0),0,IF(T147-T150*(7-S147)+Y150&gt;Z150-X150+Y150,Z150-X150+Y150,T147-T150*(7-S147)+Y150)),1)</f>
        <v>0</v>
      </c>
      <c r="W150" s="312"/>
      <c r="X150" s="139">
        <f t="shared" ref="X150" si="2436">IF(OR($B145=$B151,S146=0),0,IF($B145=$B139,S145,$F145))</f>
        <v>0</v>
      </c>
      <c r="Y150" s="30">
        <f t="shared" ref="Y150" si="2437">IF(OR($B145=$B151,S150=0),0,$G147-$G146)</f>
        <v>0</v>
      </c>
      <c r="Z150" s="134">
        <f t="shared" ref="Z150" si="2438">IF(OR($B145=$B151,S150=0),0,S149)</f>
        <v>0</v>
      </c>
      <c r="AA150" s="138">
        <f t="shared" ref="AA150" si="2439">IF($B145=$B151,0,T147)</f>
        <v>0</v>
      </c>
      <c r="AB150" s="176">
        <f t="shared" ref="AB150" si="2440">IF($B139=$B145,IF(AD145+AD140&gt;0,1,0)+IF(AE145+AE140&gt;0,1,0)+IF(AF145+AF140&gt;0,1,0)+IF(AG145+AG140&gt;0,1,0)+IF(AH145+AH140&gt;0,1,0)+IF(AI145+AI140&gt;0,1,0)+IF(AJ145+AJ140&gt;0,1,0),AB146)</f>
        <v>0</v>
      </c>
      <c r="AC150" s="133">
        <f t="shared" ref="AC150" si="2441">IF(OR($B145=$B151,AB150=0,(AC146-AI150+AG150)&lt;=0),0,(AC146-AI150+AG150)/AB150)</f>
        <v>0</v>
      </c>
      <c r="AD150" s="137">
        <f t="shared" ref="AD150" si="2442">IF(AC150*(7-AB147)&lt;=0,0,AC150*(7-AB147))</f>
        <v>0</v>
      </c>
      <c r="AE150" s="311">
        <f t="shared" ref="AE150" si="2443">ROUND(IF(OR(AC147-AC150*(7-AB147)+AH150&lt;0,$B145=$B151,AC150&lt;=0,AC147=0),0,IF(AC147-AC150*(7-AB147)+AH150&gt;AI150-AG150+AH150,AI150-AG150+AH150,AC147-AC150*(7-AB147)+AH150)),1)</f>
        <v>0</v>
      </c>
      <c r="AF150" s="312"/>
      <c r="AG150" s="139">
        <f t="shared" ref="AG150" si="2444">IF(OR($B145=$B151,AB146=0),0,IF($B145=$B139,AB145,$F145))</f>
        <v>0</v>
      </c>
      <c r="AH150" s="30">
        <f t="shared" ref="AH150" si="2445">IF(OR($B145=$B151,AB150=0),0,$G147-$G146)</f>
        <v>0</v>
      </c>
      <c r="AI150" s="134">
        <f t="shared" ref="AI150" si="2446">IF(OR($B145=$B151,AB150=0),0,AB149)</f>
        <v>0</v>
      </c>
      <c r="AJ150" s="138">
        <f t="shared" ref="AJ150" si="2447">IF($B145=$B151,0,AC147)</f>
        <v>0</v>
      </c>
      <c r="AK150" s="176">
        <f t="shared" ref="AK150" si="2448">IF($B139=$B145,IF(AM145+AM140&gt;0,1,0)+IF(AN145+AN140&gt;0,1,0)+IF(AO145+AO140&gt;0,1,0)+IF(AP145+AP140&gt;0,1,0)+IF(AQ145+AQ140&gt;0,1,0)+IF(AR145+AR140&gt;0,1,0)+IF(AS145+AS140&gt;0,1,0),AK146)</f>
        <v>0</v>
      </c>
      <c r="AL150" s="133">
        <f t="shared" ref="AL150" si="2449">IF(OR($B145=$B151,AK150=0,(AL146-AR150+AP150)&lt;=0),0,(AL146-AR150+AP150)/AK150)</f>
        <v>0</v>
      </c>
      <c r="AM150" s="137">
        <f t="shared" ref="AM150" si="2450">IF(AL150*(7-AK147)&lt;=0,0,AL150*(7-AK147))</f>
        <v>0</v>
      </c>
      <c r="AN150" s="311">
        <f t="shared" ref="AN150" si="2451">ROUND(IF(OR(AL147-AL150*(7-AK147)+AQ150&lt;0,$B145=$B151,AL150&lt;=0,AL147=0),0,IF(AL147-AL150*(7-AK147)+AQ150&gt;AR150-AP150+AQ150,AR150-AP150+AQ150,AL147-AL150*(7-AK147)+AQ150)),1)</f>
        <v>0</v>
      </c>
      <c r="AO150" s="312"/>
      <c r="AP150" s="139">
        <f t="shared" ref="AP150" si="2452">IF(OR($B145=$B151,AK146=0),0,IF($B145=$B139,AK145,$F145))</f>
        <v>0</v>
      </c>
      <c r="AQ150" s="30">
        <f t="shared" ref="AQ150" si="2453">IF(OR($B145=$B151,AK150=0),0,$G147-$G146)</f>
        <v>0</v>
      </c>
      <c r="AR150" s="134">
        <f t="shared" ref="AR150" si="2454">IF(OR($B145=$B151,AK150=0),0,AK149)</f>
        <v>0</v>
      </c>
      <c r="AS150" s="138">
        <f t="shared" ref="AS150" si="2455">IF($B145=$B151,0,AL147)</f>
        <v>0</v>
      </c>
      <c r="AT150" s="176">
        <f t="shared" ref="AT150" si="2456">IF($B139=$B145,IF(AV145+AV140&gt;0,1,0)+IF(AW145+AW140&gt;0,1,0)+IF(AX145+AX140&gt;0,1,0)+IF(AY145+AY140&gt;0,1,0)+IF(AZ145+AZ140&gt;0,1,0)+IF(BA145+BA140&gt;0,1,0)+IF(BB145+BB140&gt;0,1,0),AT146)</f>
        <v>0</v>
      </c>
      <c r="AU150" s="133">
        <f t="shared" ref="AU150" si="2457">IF(OR($B145=$B151,AT150=0,(AU146-BA150+AY150)&lt;=0),0,(AU146-BA150+AY150)/AT150)</f>
        <v>0</v>
      </c>
      <c r="AV150" s="137">
        <f t="shared" ref="AV150" si="2458">IF(AU150*(7-AT147)&lt;=0,0,AU150*(7-AT147))</f>
        <v>0</v>
      </c>
      <c r="AW150" s="311">
        <f t="shared" ref="AW150" si="2459">ROUND(IF(OR(AU147-AU150*(7-AT147)+AZ150&lt;0,$B145=$B151,AU150&lt;=0,AU147=0),0,IF(AU147-AU150*(7-AT147)+AZ150&gt;BA150-AY150+AZ150,BA150-AY150+AZ150,AU147-AU150*(7-AT147)+AZ150)),1)</f>
        <v>0</v>
      </c>
      <c r="AX150" s="312"/>
      <c r="AY150" s="139">
        <f t="shared" ref="AY150" si="2460">IF(OR($B145=$B151,AT146=0),0,IF($B145=$B139,AT145,$F145))</f>
        <v>0</v>
      </c>
      <c r="AZ150" s="30">
        <f t="shared" ref="AZ150" si="2461">IF(OR($B145=$B151,AT150=0),0,$G147-$G146)</f>
        <v>0</v>
      </c>
      <c r="BA150" s="134">
        <f t="shared" ref="BA150" si="2462">IF(OR($B145=$B151,AT150=0),0,AT149)</f>
        <v>0</v>
      </c>
      <c r="BB150" s="138">
        <f t="shared" ref="BB150" si="2463">IF($B145=$B151,0,AU147)</f>
        <v>0</v>
      </c>
    </row>
    <row r="151" spans="1:54" ht="15.75" x14ac:dyDescent="0.2">
      <c r="A151" s="1">
        <f t="shared" ref="A151" si="2464">IF(B151="","1. Niewypełnione",B151)</f>
        <v>0</v>
      </c>
      <c r="B151" s="320">
        <f>marzec!B151</f>
        <v>0</v>
      </c>
      <c r="C151" s="321">
        <f>marzec!C151</f>
        <v>0</v>
      </c>
      <c r="D151" s="321">
        <f>marzec!D151</f>
        <v>0</v>
      </c>
      <c r="E151" s="321">
        <f>marzec!E151</f>
        <v>0</v>
      </c>
      <c r="F151" s="177">
        <f>marzec!F151</f>
        <v>18</v>
      </c>
      <c r="G151" s="185">
        <f>marzec!G151</f>
        <v>18</v>
      </c>
      <c r="H151" s="177"/>
      <c r="I151" s="192">
        <f t="shared" ref="I151:I155" si="2465">K151+T151+AC151+AL151+AU151</f>
        <v>0</v>
      </c>
      <c r="J151" s="186">
        <f t="shared" ref="J151" si="2466">IF(OR($B151=$B157,J154=0),0,ROUND((K152+P156)/J154,0))</f>
        <v>0</v>
      </c>
      <c r="K151" s="51">
        <f t="shared" ref="K151:K152" si="2467">SUM(L151:R151)</f>
        <v>0</v>
      </c>
      <c r="L151" s="52">
        <f>marzec!L151</f>
        <v>0</v>
      </c>
      <c r="M151" s="52">
        <f>marzec!M151</f>
        <v>0</v>
      </c>
      <c r="N151" s="52">
        <f>marzec!N151</f>
        <v>0</v>
      </c>
      <c r="O151" s="52">
        <f>marzec!O151</f>
        <v>0</v>
      </c>
      <c r="P151" s="53">
        <f>marzec!P151</f>
        <v>0</v>
      </c>
      <c r="Q151" s="54">
        <f>marzec!Q151</f>
        <v>0</v>
      </c>
      <c r="R151" s="55">
        <f>marzec!R151</f>
        <v>0</v>
      </c>
      <c r="S151" s="188">
        <f t="shared" ref="S151" si="2468">IF(OR($B151=$B157,S154=0),0,ROUND((T152+Y156)/S154,0))</f>
        <v>0</v>
      </c>
      <c r="T151" s="51">
        <f t="shared" ref="T151:T152" si="2469">SUM(U151:AA151)</f>
        <v>0</v>
      </c>
      <c r="U151" s="52">
        <f>marzec!U151</f>
        <v>0</v>
      </c>
      <c r="V151" s="52">
        <f>marzec!V151</f>
        <v>0</v>
      </c>
      <c r="W151" s="52">
        <f>marzec!W151</f>
        <v>0</v>
      </c>
      <c r="X151" s="52">
        <f>marzec!X151</f>
        <v>0</v>
      </c>
      <c r="Y151" s="53">
        <f>marzec!Y151</f>
        <v>0</v>
      </c>
      <c r="Z151" s="54">
        <f>marzec!Z151</f>
        <v>0</v>
      </c>
      <c r="AA151" s="55">
        <f>marzec!AA151</f>
        <v>0</v>
      </c>
      <c r="AB151" s="188">
        <f t="shared" ref="AB151" si="2470">IF(OR($B151=$B157,AB154=0),0,ROUND((AC152+AH156)/AB154,0))</f>
        <v>0</v>
      </c>
      <c r="AC151" s="51">
        <f t="shared" ref="AC151:AC152" si="2471">SUM(AD151:AJ151)</f>
        <v>0</v>
      </c>
      <c r="AD151" s="52">
        <f>marzec!AD151</f>
        <v>0</v>
      </c>
      <c r="AE151" s="52">
        <f>marzec!AE151</f>
        <v>0</v>
      </c>
      <c r="AF151" s="52">
        <f>marzec!AF151</f>
        <v>0</v>
      </c>
      <c r="AG151" s="52">
        <f>marzec!AG151</f>
        <v>0</v>
      </c>
      <c r="AH151" s="53">
        <f>marzec!AH151</f>
        <v>0</v>
      </c>
      <c r="AI151" s="54">
        <f>marzec!AI151</f>
        <v>0</v>
      </c>
      <c r="AJ151" s="55">
        <f>marzec!AJ151</f>
        <v>0</v>
      </c>
      <c r="AK151" s="188">
        <f t="shared" ref="AK151" si="2472">IF(OR($B151=$B157,AK154=0),0,ROUND((AL152+AQ156)/AK154,0))</f>
        <v>0</v>
      </c>
      <c r="AL151" s="51">
        <f t="shared" ref="AL151:AL152" si="2473">SUM(AM151:AS151)</f>
        <v>0</v>
      </c>
      <c r="AM151" s="52">
        <f>marzec!AM151</f>
        <v>0</v>
      </c>
      <c r="AN151" s="52">
        <f>marzec!AN151</f>
        <v>0</v>
      </c>
      <c r="AO151" s="52">
        <f>marzec!AO151</f>
        <v>0</v>
      </c>
      <c r="AP151" s="52">
        <f>marzec!AP151</f>
        <v>0</v>
      </c>
      <c r="AQ151" s="53">
        <f>marzec!AQ151</f>
        <v>0</v>
      </c>
      <c r="AR151" s="54">
        <f>marzec!AR151</f>
        <v>0</v>
      </c>
      <c r="AS151" s="55">
        <f>marzec!AS151</f>
        <v>0</v>
      </c>
      <c r="AT151" s="188">
        <f t="shared" ref="AT151" si="2474">IF(OR($B151=$B157,AT154=0),0,ROUND((AU152+AZ156)/AT154,0))</f>
        <v>0</v>
      </c>
      <c r="AU151" s="51">
        <f t="shared" ref="AU151:AU152" si="2475">SUM(AV151:BB151)</f>
        <v>0</v>
      </c>
      <c r="AV151" s="52">
        <f t="shared" ref="AV151" si="2476">IF(SUM($AM$9:$AS$9)=SUM($AV$9:$BB$9),AM151,IF(AND(SUM($AV$9:$BB$9)&gt;42,SUM($AV$9:$BB$9)&lt;49),AM151,0))</f>
        <v>0</v>
      </c>
      <c r="AW151" s="52">
        <f t="shared" ref="AW151" si="2477">IF(SUM($AM$9:$AS$9)=SUM($AV$9:$BB$9),AN151,IF(AND(SUM($AV$9:$BB$9)&gt;42,SUM($AV$9:$BB$9)&lt;49),AN151,0))</f>
        <v>0</v>
      </c>
      <c r="AX151" s="52">
        <f t="shared" ref="AX151" si="2478">IF(SUM($AM$9:$AS$9)=SUM($AV$9:$BB$9),AO151,IF(AND(SUM($AV$9:$BB$9)&gt;42,SUM($AV$9:$BB$9)&lt;49),AO151,0))</f>
        <v>0</v>
      </c>
      <c r="AY151" s="52">
        <f t="shared" ref="AY151" si="2479">IF(SUM($AM$9:$AS$9)=SUM($AV$9:$BB$9),AP151,IF(AND(SUM($AV$9:$BB$9)&gt;42,SUM($AV$9:$BB$9)&lt;49),AP151,0))</f>
        <v>0</v>
      </c>
      <c r="AZ151" s="53">
        <f t="shared" ref="AZ151" si="2480">IF(SUM($AM$9:$AS$9)=SUM($AV$9:$BB$9),AQ151,IF(AND(SUM($AV$9:$BB$9)&gt;42,SUM($AV$9:$BB$9)&lt;49),AQ151,0))</f>
        <v>0</v>
      </c>
      <c r="BA151" s="54">
        <f t="shared" ref="BA151" si="2481">IF(SUM($AM$9:$AS$9)=SUM($AV$9:$BB$9),AR151,IF(AND(SUM($AV$9:$BB$9)&gt;42,SUM($AV$9:$BB$9)&lt;49),AR151,0))</f>
        <v>0</v>
      </c>
      <c r="BB151" s="55">
        <f t="shared" ref="BB151" si="2482">IF(SUM($AM$9:$AS$9)=SUM($AV$9:$BB$9),AS151,IF(AND(SUM($AV$9:$BB$9)&gt;42,SUM($AV$9:$BB$9)&lt;49),AS151,0))</f>
        <v>0</v>
      </c>
    </row>
    <row r="152" spans="1:54" ht="12.75" hidden="1" customHeight="1" x14ac:dyDescent="0.2">
      <c r="B152" s="93"/>
      <c r="C152" s="94"/>
      <c r="D152" s="95"/>
      <c r="E152" s="115"/>
      <c r="F152" s="140" t="b">
        <f t="shared" ref="F152" si="2483">IF($B145=$B151,OR(F146,G151&lt;F151),G151&lt;F151)</f>
        <v>0</v>
      </c>
      <c r="G152" s="189">
        <f t="shared" ref="G152" si="2484">IF(AND($B145=$B151,$B145&lt;&gt;"",$B145&lt;&gt;0),G151+G146,G151)</f>
        <v>18</v>
      </c>
      <c r="H152" s="120"/>
      <c r="I152" s="165">
        <f t="shared" si="2465"/>
        <v>0</v>
      </c>
      <c r="J152" s="194">
        <f t="shared" ref="J152" si="2485">7-COUNTIF(L151:R151,0)-COUNTIF(L151:R151,"")</f>
        <v>0</v>
      </c>
      <c r="K152" s="22">
        <f t="shared" si="2467"/>
        <v>0</v>
      </c>
      <c r="L152" s="35">
        <f t="shared" ref="L152:R152" si="2486">IF($B145=$B151,L151+L146,L151)</f>
        <v>0</v>
      </c>
      <c r="M152" s="35">
        <f t="shared" si="2486"/>
        <v>0</v>
      </c>
      <c r="N152" s="35">
        <f t="shared" si="2486"/>
        <v>0</v>
      </c>
      <c r="O152" s="35">
        <f t="shared" si="2486"/>
        <v>0</v>
      </c>
      <c r="P152" s="36">
        <f t="shared" si="2486"/>
        <v>0</v>
      </c>
      <c r="Q152" s="37">
        <f t="shared" si="2486"/>
        <v>0</v>
      </c>
      <c r="R152" s="38">
        <f t="shared" si="2486"/>
        <v>0</v>
      </c>
      <c r="S152" s="194">
        <f t="shared" ref="S152" si="2487">7-COUNTIF(U151:AA151,0)-COUNTIF(U151:AA151,"")</f>
        <v>0</v>
      </c>
      <c r="T152" s="22">
        <f t="shared" si="2469"/>
        <v>0</v>
      </c>
      <c r="U152" s="35">
        <f t="shared" ref="U152:AA152" si="2488">IF($B145=$B151,U151+U146,U151)</f>
        <v>0</v>
      </c>
      <c r="V152" s="35">
        <f t="shared" si="2488"/>
        <v>0</v>
      </c>
      <c r="W152" s="35">
        <f t="shared" si="2488"/>
        <v>0</v>
      </c>
      <c r="X152" s="35">
        <f t="shared" si="2488"/>
        <v>0</v>
      </c>
      <c r="Y152" s="36">
        <f t="shared" si="2488"/>
        <v>0</v>
      </c>
      <c r="Z152" s="37">
        <f t="shared" si="2488"/>
        <v>0</v>
      </c>
      <c r="AA152" s="38">
        <f t="shared" si="2488"/>
        <v>0</v>
      </c>
      <c r="AB152" s="194">
        <f t="shared" ref="AB152" si="2489">7-COUNTIF(AD151:AJ151,0)-COUNTIF(AD151:AJ151,"")</f>
        <v>0</v>
      </c>
      <c r="AC152" s="22">
        <f t="shared" si="2471"/>
        <v>0</v>
      </c>
      <c r="AD152" s="35">
        <f t="shared" ref="AD152:AJ152" si="2490">IF($B145=$B151,AD151+AD146,AD151)</f>
        <v>0</v>
      </c>
      <c r="AE152" s="35">
        <f t="shared" si="2490"/>
        <v>0</v>
      </c>
      <c r="AF152" s="35">
        <f t="shared" si="2490"/>
        <v>0</v>
      </c>
      <c r="AG152" s="35">
        <f t="shared" si="2490"/>
        <v>0</v>
      </c>
      <c r="AH152" s="36">
        <f t="shared" si="2490"/>
        <v>0</v>
      </c>
      <c r="AI152" s="37">
        <f t="shared" si="2490"/>
        <v>0</v>
      </c>
      <c r="AJ152" s="38">
        <f t="shared" si="2490"/>
        <v>0</v>
      </c>
      <c r="AK152" s="194">
        <f t="shared" ref="AK152" si="2491">7-COUNTIF(AM151:AS151,0)-COUNTIF(AM151:AS151,"")</f>
        <v>0</v>
      </c>
      <c r="AL152" s="22">
        <f t="shared" si="2473"/>
        <v>0</v>
      </c>
      <c r="AM152" s="35">
        <f t="shared" ref="AM152:AS152" si="2492">IF($B145=$B151,AM151+AM146,AM151)</f>
        <v>0</v>
      </c>
      <c r="AN152" s="35">
        <f t="shared" si="2492"/>
        <v>0</v>
      </c>
      <c r="AO152" s="35">
        <f t="shared" si="2492"/>
        <v>0</v>
      </c>
      <c r="AP152" s="35">
        <f t="shared" si="2492"/>
        <v>0</v>
      </c>
      <c r="AQ152" s="36">
        <f t="shared" si="2492"/>
        <v>0</v>
      </c>
      <c r="AR152" s="37">
        <f t="shared" si="2492"/>
        <v>0</v>
      </c>
      <c r="AS152" s="38">
        <f t="shared" si="2492"/>
        <v>0</v>
      </c>
      <c r="AT152" s="194">
        <f t="shared" ref="AT152" si="2493">7-COUNTIF(AV151:BB151,0)-COUNTIF(AV151:BB151,"")</f>
        <v>0</v>
      </c>
      <c r="AU152" s="22">
        <f t="shared" si="2475"/>
        <v>0</v>
      </c>
      <c r="AV152" s="35">
        <f t="shared" ref="AV152:BB152" si="2494">IF($B145=$B151,AV151+AV146,AV151)</f>
        <v>0</v>
      </c>
      <c r="AW152" s="35">
        <f t="shared" si="2494"/>
        <v>0</v>
      </c>
      <c r="AX152" s="35">
        <f t="shared" si="2494"/>
        <v>0</v>
      </c>
      <c r="AY152" s="35">
        <f t="shared" si="2494"/>
        <v>0</v>
      </c>
      <c r="AZ152" s="36">
        <f t="shared" si="2494"/>
        <v>0</v>
      </c>
      <c r="BA152" s="37">
        <f t="shared" si="2494"/>
        <v>0</v>
      </c>
      <c r="BB152" s="38">
        <f t="shared" si="2494"/>
        <v>0</v>
      </c>
    </row>
    <row r="153" spans="1:54" ht="15" hidden="1" customHeight="1" x14ac:dyDescent="0.2">
      <c r="B153" s="116"/>
      <c r="C153" s="117"/>
      <c r="D153" s="118"/>
      <c r="E153" s="119"/>
      <c r="F153" s="92"/>
      <c r="G153" s="190">
        <f t="shared" ref="G153" si="2495">IF(AND($B145=$B151,$B145&lt;&gt;"",$B145&lt;&gt;0),F151+G147,F151)</f>
        <v>18</v>
      </c>
      <c r="H153" s="121"/>
      <c r="I153" s="165">
        <f t="shared" si="2465"/>
        <v>0</v>
      </c>
      <c r="J153" s="195">
        <f t="shared" ref="J153" si="2496">IF($B151=$B145,COUNTIF(L153:R153,0),COUNTIF(L154:R154,0)+COUNTIF(L154:R154,""))</f>
        <v>7</v>
      </c>
      <c r="K153" s="39">
        <f t="shared" ref="K153:R153" si="2497">IF($B145=$B151,K154+K147,K154)</f>
        <v>0</v>
      </c>
      <c r="L153" s="40">
        <f t="shared" si="2497"/>
        <v>0</v>
      </c>
      <c r="M153" s="40">
        <f t="shared" si="2497"/>
        <v>0</v>
      </c>
      <c r="N153" s="40">
        <f t="shared" si="2497"/>
        <v>0</v>
      </c>
      <c r="O153" s="40">
        <f t="shared" si="2497"/>
        <v>0</v>
      </c>
      <c r="P153" s="41">
        <f t="shared" si="2497"/>
        <v>0</v>
      </c>
      <c r="Q153" s="42">
        <f t="shared" si="2497"/>
        <v>0</v>
      </c>
      <c r="R153" s="43">
        <f t="shared" si="2497"/>
        <v>0</v>
      </c>
      <c r="S153" s="195">
        <f t="shared" ref="S153" si="2498">IF($B151=$B145,COUNTIF(U153:AA153,0),COUNTIF(U154:AA154,0)+COUNTIF(U154:AA154,""))</f>
        <v>7</v>
      </c>
      <c r="T153" s="39">
        <f t="shared" ref="T153:AA153" si="2499">IF($B145=$B151,T154+T147,T154)</f>
        <v>0</v>
      </c>
      <c r="U153" s="40">
        <f t="shared" si="2499"/>
        <v>0</v>
      </c>
      <c r="V153" s="40">
        <f t="shared" si="2499"/>
        <v>0</v>
      </c>
      <c r="W153" s="40">
        <f t="shared" si="2499"/>
        <v>0</v>
      </c>
      <c r="X153" s="40">
        <f t="shared" si="2499"/>
        <v>0</v>
      </c>
      <c r="Y153" s="41">
        <f t="shared" si="2499"/>
        <v>0</v>
      </c>
      <c r="Z153" s="42">
        <f t="shared" si="2499"/>
        <v>0</v>
      </c>
      <c r="AA153" s="43">
        <f t="shared" si="2499"/>
        <v>0</v>
      </c>
      <c r="AB153" s="195">
        <f t="shared" ref="AB153" si="2500">IF($B151=$B145,COUNTIF(AD153:AJ153,0),COUNTIF(AD154:AJ154,0)+COUNTIF(AD154:AJ154,""))</f>
        <v>7</v>
      </c>
      <c r="AC153" s="39">
        <f t="shared" ref="AC153:AJ153" si="2501">IF($B145=$B151,AC154+AC147,AC154)</f>
        <v>0</v>
      </c>
      <c r="AD153" s="40">
        <f t="shared" si="2501"/>
        <v>0</v>
      </c>
      <c r="AE153" s="40">
        <f t="shared" si="2501"/>
        <v>0</v>
      </c>
      <c r="AF153" s="40">
        <f t="shared" si="2501"/>
        <v>0</v>
      </c>
      <c r="AG153" s="40">
        <f t="shared" si="2501"/>
        <v>0</v>
      </c>
      <c r="AH153" s="41">
        <f t="shared" si="2501"/>
        <v>0</v>
      </c>
      <c r="AI153" s="42">
        <f t="shared" si="2501"/>
        <v>0</v>
      </c>
      <c r="AJ153" s="43">
        <f t="shared" si="2501"/>
        <v>0</v>
      </c>
      <c r="AK153" s="195">
        <f t="shared" ref="AK153" si="2502">IF($B151=$B145,COUNTIF(AM153:AS153,0),COUNTIF(AM154:AS154,0)+COUNTIF(AM154:AS154,""))</f>
        <v>7</v>
      </c>
      <c r="AL153" s="39">
        <f t="shared" ref="AL153:AS153" si="2503">IF($B145=$B151,AL154+AL147,AL154)</f>
        <v>0</v>
      </c>
      <c r="AM153" s="40">
        <f t="shared" si="2503"/>
        <v>0</v>
      </c>
      <c r="AN153" s="40">
        <f t="shared" si="2503"/>
        <v>0</v>
      </c>
      <c r="AO153" s="40">
        <f t="shared" si="2503"/>
        <v>0</v>
      </c>
      <c r="AP153" s="40">
        <f t="shared" si="2503"/>
        <v>0</v>
      </c>
      <c r="AQ153" s="41">
        <f t="shared" si="2503"/>
        <v>0</v>
      </c>
      <c r="AR153" s="42">
        <f t="shared" si="2503"/>
        <v>0</v>
      </c>
      <c r="AS153" s="43">
        <f t="shared" si="2503"/>
        <v>0</v>
      </c>
      <c r="AT153" s="195">
        <f t="shared" ref="AT153" si="2504">IF($B151=$B145,COUNTIF(AV153:BB153,0),COUNTIF(AV154:BB154,0)+COUNTIF(AV154:BB154,""))</f>
        <v>7</v>
      </c>
      <c r="AU153" s="39">
        <f t="shared" ref="AU153:BB153" si="2505">IF($B145=$B151,AU154+AU147,AU154)</f>
        <v>0</v>
      </c>
      <c r="AV153" s="40">
        <f t="shared" si="2505"/>
        <v>0</v>
      </c>
      <c r="AW153" s="40">
        <f t="shared" si="2505"/>
        <v>0</v>
      </c>
      <c r="AX153" s="40">
        <f t="shared" si="2505"/>
        <v>0</v>
      </c>
      <c r="AY153" s="40">
        <f t="shared" si="2505"/>
        <v>0</v>
      </c>
      <c r="AZ153" s="41">
        <f t="shared" si="2505"/>
        <v>0</v>
      </c>
      <c r="BA153" s="42">
        <f t="shared" si="2505"/>
        <v>0</v>
      </c>
      <c r="BB153" s="43">
        <f t="shared" si="2505"/>
        <v>0</v>
      </c>
    </row>
    <row r="154" spans="1:54" ht="15.75" customHeight="1" x14ac:dyDescent="0.2">
      <c r="A154" s="1">
        <f t="shared" ref="A154" si="2506">A151</f>
        <v>0</v>
      </c>
      <c r="B154" s="313">
        <f t="shared" ref="B154" si="2507">B148+1</f>
        <v>23</v>
      </c>
      <c r="C154" s="314"/>
      <c r="D154" s="314"/>
      <c r="E154" s="314"/>
      <c r="F154" s="31"/>
      <c r="G154" s="183"/>
      <c r="H154" s="122">
        <f t="shared" ref="H154" si="2508">5-COUNTIF(AU151,0)-COUNTIF(AL151,0)-COUNTIF(AC151,0)-COUNTIF(T151,0)-COUNTIF(K151,0)</f>
        <v>0</v>
      </c>
      <c r="I154" s="165">
        <f t="shared" si="2465"/>
        <v>0</v>
      </c>
      <c r="J154" s="187">
        <f t="shared" ref="J154" si="2509">IF($B151=$B145,J148+IF($F151&lt;&gt;$G151,(K151+$G153-$G152)/$F151,K151/$F151),IF($F151&lt;&gt;G151,(K151+$G153-$G152)/$F151,K151/$F151))</f>
        <v>0</v>
      </c>
      <c r="K154" s="7">
        <f t="shared" ref="K154:K155" si="2510">SUM(L154:R154)</f>
        <v>0</v>
      </c>
      <c r="L154" s="26">
        <f t="shared" ref="L154:R154" si="2511">L151</f>
        <v>0</v>
      </c>
      <c r="M154" s="26">
        <f t="shared" si="2511"/>
        <v>0</v>
      </c>
      <c r="N154" s="26">
        <f t="shared" si="2511"/>
        <v>0</v>
      </c>
      <c r="O154" s="26">
        <f t="shared" si="2511"/>
        <v>0</v>
      </c>
      <c r="P154" s="26">
        <f t="shared" si="2511"/>
        <v>0</v>
      </c>
      <c r="Q154" s="29">
        <f t="shared" si="2511"/>
        <v>0</v>
      </c>
      <c r="R154" s="23">
        <f t="shared" si="2511"/>
        <v>0</v>
      </c>
      <c r="S154" s="187">
        <f t="shared" ref="S154" si="2512">IF($B151=$B145,S148+IF($F151&lt;&gt;$G151,(T151+$G153-$G152)/$F151,T151/$F151),IF($F151&lt;&gt;P151,(T151+$G153-$G152)/$F151,T151/$F151))</f>
        <v>0</v>
      </c>
      <c r="T154" s="7">
        <f t="shared" ref="T154:T155" si="2513">SUM(U154:AA154)</f>
        <v>0</v>
      </c>
      <c r="U154" s="26">
        <f t="shared" ref="U154:AA154" si="2514">U151</f>
        <v>0</v>
      </c>
      <c r="V154" s="26">
        <f t="shared" si="2514"/>
        <v>0</v>
      </c>
      <c r="W154" s="26">
        <f t="shared" si="2514"/>
        <v>0</v>
      </c>
      <c r="X154" s="26">
        <f t="shared" si="2514"/>
        <v>0</v>
      </c>
      <c r="Y154" s="113">
        <f t="shared" si="2514"/>
        <v>0</v>
      </c>
      <c r="Z154" s="29">
        <f t="shared" si="2514"/>
        <v>0</v>
      </c>
      <c r="AA154" s="23">
        <f t="shared" si="2514"/>
        <v>0</v>
      </c>
      <c r="AB154" s="187">
        <f t="shared" ref="AB154" si="2515">IF($B151=$B145,AB148+IF($F151&lt;&gt;$G151,(AC151+$G153-$G152)/$F151,AC151/$F151),IF($F151&lt;&gt;Y151,(AC151+$G153-$G152)/$F151,AC151/$F151))</f>
        <v>0</v>
      </c>
      <c r="AC154" s="7">
        <f t="shared" ref="AC154:AC155" si="2516">SUM(AD154:AJ154)</f>
        <v>0</v>
      </c>
      <c r="AD154" s="26">
        <f t="shared" ref="AD154:AJ154" si="2517">AD151</f>
        <v>0</v>
      </c>
      <c r="AE154" s="26">
        <f t="shared" si="2517"/>
        <v>0</v>
      </c>
      <c r="AF154" s="26">
        <f t="shared" si="2517"/>
        <v>0</v>
      </c>
      <c r="AG154" s="26">
        <f t="shared" si="2517"/>
        <v>0</v>
      </c>
      <c r="AH154" s="113">
        <f t="shared" si="2517"/>
        <v>0</v>
      </c>
      <c r="AI154" s="29">
        <f t="shared" si="2517"/>
        <v>0</v>
      </c>
      <c r="AJ154" s="23">
        <f t="shared" si="2517"/>
        <v>0</v>
      </c>
      <c r="AK154" s="187">
        <f t="shared" ref="AK154" si="2518">IF($B151=$B145,AK148+IF($F151&lt;&gt;$G151,(AL151+$G153-$G152)/$F151,AL151/$F151),IF($F151&lt;&gt;AH151,(AL151+$G153-$G152)/$F151,AL151/$F151))</f>
        <v>0</v>
      </c>
      <c r="AL154" s="7">
        <f t="shared" ref="AL154:AL155" si="2519">SUM(AM154:AS154)</f>
        <v>0</v>
      </c>
      <c r="AM154" s="26">
        <f t="shared" ref="AM154:AS154" si="2520">AM151</f>
        <v>0</v>
      </c>
      <c r="AN154" s="26">
        <f t="shared" si="2520"/>
        <v>0</v>
      </c>
      <c r="AO154" s="26">
        <f t="shared" si="2520"/>
        <v>0</v>
      </c>
      <c r="AP154" s="26">
        <f t="shared" si="2520"/>
        <v>0</v>
      </c>
      <c r="AQ154" s="113">
        <f t="shared" si="2520"/>
        <v>0</v>
      </c>
      <c r="AR154" s="29">
        <f t="shared" si="2520"/>
        <v>0</v>
      </c>
      <c r="AS154" s="23">
        <f t="shared" si="2520"/>
        <v>0</v>
      </c>
      <c r="AT154" s="187">
        <f t="shared" ref="AT154" si="2521">IF($B151=$B145,AT148+IF($F151&lt;&gt;$G151,(AU151+$G153-$G152)/$F151,AU151/$F151),IF($F151&lt;&gt;AQ151,(AU151+$G153-$G152)/$F151,AU151/$F151))</f>
        <v>0</v>
      </c>
      <c r="AU154" s="7">
        <f t="shared" ref="AU154:AU155" si="2522">SUM(AV154:BB154)</f>
        <v>0</v>
      </c>
      <c r="AV154" s="6">
        <f t="shared" ref="AV154" si="2523">IF(SUM($AM$9:$AS$9)=SUM($AV$9:$BB$9),AV151,IF(AND(SUM($AV$9:$BB$9)&gt;42,SUM($AV$9:$BB$9)&lt;49),AV151,0))</f>
        <v>0</v>
      </c>
      <c r="AW154" s="6">
        <f t="shared" ref="AW154:BB154" si="2524">IF(SUM($AM$9:$AS$9)=SUM($AV$9:$BB$9),AW151,IF(AND(SUM($AV$9:$BB$9)&gt;42,SUM($AV$9:$BB$9)&lt;49),AW151,0))</f>
        <v>0</v>
      </c>
      <c r="AX154" s="6">
        <f t="shared" si="2524"/>
        <v>0</v>
      </c>
      <c r="AY154" s="6">
        <f t="shared" si="2524"/>
        <v>0</v>
      </c>
      <c r="AZ154" s="26">
        <f t="shared" si="2524"/>
        <v>0</v>
      </c>
      <c r="BA154" s="29">
        <f t="shared" si="2524"/>
        <v>0</v>
      </c>
      <c r="BB154" s="23">
        <f t="shared" si="2524"/>
        <v>0</v>
      </c>
    </row>
    <row r="155" spans="1:54" ht="15.75" customHeight="1" x14ac:dyDescent="0.2">
      <c r="A155" s="1">
        <f t="shared" ref="A155:A156" si="2525">A154</f>
        <v>0</v>
      </c>
      <c r="B155" s="313"/>
      <c r="C155" s="314"/>
      <c r="D155" s="314"/>
      <c r="E155" s="314"/>
      <c r="F155" s="31"/>
      <c r="G155" s="183"/>
      <c r="H155" s="123">
        <f t="shared" ref="H155" si="2526">IF($B151=$B145,H149+F155,$F155)</f>
        <v>0</v>
      </c>
      <c r="I155" s="165">
        <f t="shared" si="2465"/>
        <v>0</v>
      </c>
      <c r="J155" s="141">
        <f t="shared" ref="J155" si="2527">IF($H154=0,0,IF($B145=$B151,IF($H156&gt;0,$H156+J149,K151+J149),IF($H156&gt;0,$H156,K151)))</f>
        <v>0</v>
      </c>
      <c r="K155" s="7">
        <f t="shared" si="2510"/>
        <v>0</v>
      </c>
      <c r="L155" s="6"/>
      <c r="M155" s="6"/>
      <c r="N155" s="6"/>
      <c r="O155" s="6"/>
      <c r="P155" s="26"/>
      <c r="Q155" s="29"/>
      <c r="R155" s="23"/>
      <c r="S155" s="141">
        <f t="shared" ref="S155" si="2528">IF($H154=0,0,IF($B145=$B151,IF($H156&gt;0,$H156+S149,T151+S149),IF($H156&gt;0,$H156,T151)))</f>
        <v>0</v>
      </c>
      <c r="T155" s="7">
        <f t="shared" si="2513"/>
        <v>0</v>
      </c>
      <c r="U155" s="6"/>
      <c r="V155" s="6"/>
      <c r="W155" s="6"/>
      <c r="X155" s="6"/>
      <c r="Y155" s="26"/>
      <c r="Z155" s="29"/>
      <c r="AA155" s="23"/>
      <c r="AB155" s="141">
        <f t="shared" ref="AB155" si="2529">IF($H154=0,0,IF($B145=$B151,IF($H156&gt;0,$H156+AB149,AC151+AB149),IF($H156&gt;0,$H156,AC151)))</f>
        <v>0</v>
      </c>
      <c r="AC155" s="7">
        <f t="shared" si="2516"/>
        <v>0</v>
      </c>
      <c r="AD155" s="6"/>
      <c r="AE155" s="6"/>
      <c r="AF155" s="6"/>
      <c r="AG155" s="6"/>
      <c r="AH155" s="26"/>
      <c r="AI155" s="29"/>
      <c r="AJ155" s="23"/>
      <c r="AK155" s="141">
        <f t="shared" ref="AK155" si="2530">IF($H154=0,0,IF($B145=$B151,IF($H156&gt;0,$H156+AK149,AL151+AK149),IF($H156&gt;0,$H156,AL151)))</f>
        <v>0</v>
      </c>
      <c r="AL155" s="7">
        <f t="shared" si="2519"/>
        <v>0</v>
      </c>
      <c r="AM155" s="6"/>
      <c r="AN155" s="6"/>
      <c r="AO155" s="6"/>
      <c r="AP155" s="6"/>
      <c r="AQ155" s="26"/>
      <c r="AR155" s="29"/>
      <c r="AS155" s="23"/>
      <c r="AT155" s="141">
        <f t="shared" ref="AT155" si="2531">IF($H154=0,0,IF($B145=$B151,IF($H156&gt;0,$H156+AT149,AU151+AT149),IF($H156&gt;0,$H156,AU151)))</f>
        <v>0</v>
      </c>
      <c r="AU155" s="7">
        <f t="shared" si="2522"/>
        <v>0</v>
      </c>
      <c r="AV155" s="6"/>
      <c r="AW155" s="6"/>
      <c r="AX155" s="6"/>
      <c r="AY155" s="6"/>
      <c r="AZ155" s="26"/>
      <c r="BA155" s="29"/>
      <c r="BB155" s="23"/>
    </row>
    <row r="156" spans="1:54" ht="18.75" customHeight="1" thickBot="1" x14ac:dyDescent="0.25">
      <c r="A156" s="1">
        <f t="shared" si="2525"/>
        <v>0</v>
      </c>
      <c r="B156" s="323" t="str">
        <f>IF(B151="",Wydruk!$AE$6,IF(J152=0,Wydruk!$AE$7,IF(AND(G152&lt;G153,B151&lt;&gt;$B157),Wydruk!$AE$13,IF(AND($B151=$B145,$B151&lt;&gt;$B157),IF(OR(OR(J156&lt;4,J156&gt;5),OR(S156&lt;4,S156&gt;5),OR(AB156&lt;4,AB156&gt;5),OR(AK156&lt;4,AK156&gt;5),OR(AND(AT156&lt;4,AT156&gt;0),AT156&gt;5)),Wydruk!$AE$8,Wydruk!$AE$9),IF($B151=$B157,IF($F155&lt;&gt;0,Wydruk!$AE$12,Wydruk!$AE$10),IF(OR(OR(J152&lt;4,J152&gt;5),OR(S152&lt;4,S152&gt;5),OR(AB152&lt;4,AB152&gt;5),OR(AK152&lt;4,AK152&gt;5),OR(AND(AT152&lt;4,AT152&gt;0),AT152&gt;5)),Wydruk!$AE$8,Wydruk!$AE$11))))))</f>
        <v>Uzupełnij liczby godzin tygodniowego planu</v>
      </c>
      <c r="C156" s="324"/>
      <c r="D156" s="324"/>
      <c r="E156" s="324"/>
      <c r="F156" s="173">
        <f>marzec!F156</f>
        <v>0</v>
      </c>
      <c r="G156" s="184">
        <f>marzec!G156</f>
        <v>0</v>
      </c>
      <c r="H156" s="191">
        <f t="shared" ref="H156" si="2532">IF(OR($G156=0,$F156=0,$G156="",$F156=""),0,$G156/$F156)</f>
        <v>0</v>
      </c>
      <c r="I156" s="193"/>
      <c r="J156" s="176">
        <f t="shared" ref="J156" si="2533">IF($B145=$B151,IF(L151+L146&gt;0,1,0)+IF(M151+M146&gt;0,1,0)+IF(N151+N146&gt;0,1,0)+IF(O151+O146&gt;0,1,0)+IF(P151+P146&gt;0,1,0)+IF(Q151+Q146&gt;0,1,0)+IF(R151+R146&gt;0,1,0),J152)</f>
        <v>0</v>
      </c>
      <c r="K156" s="133">
        <f t="shared" ref="K156" si="2534">IF(OR($B151=$B157,J156=0,(K152-Q156+O156)&lt;=0),0,(K152-Q156+O156)/J156)</f>
        <v>0</v>
      </c>
      <c r="L156" s="137">
        <f t="shared" ref="L156" si="2535">IF(K156*(7-J153)&lt;=0,0,K156*(7-J153))</f>
        <v>0</v>
      </c>
      <c r="M156" s="311">
        <f t="shared" ref="M156" si="2536">ROUND(IF(OR(K153-K156*(7-J153)+P156&lt;0,$B151=$B157,K156&lt;=0,K153=0),0,IF(K153-K156*(7-J153)+P156&gt;Q156-O156+P156,Q156-O156+P156,K153-K156*(7-J153)+P156)),1)</f>
        <v>0</v>
      </c>
      <c r="N156" s="312"/>
      <c r="O156" s="139">
        <f t="shared" ref="O156" si="2537">IF(OR($B151=$B157,J152=0),0,IF($B151=$B145,J151,$F151))</f>
        <v>0</v>
      </c>
      <c r="P156" s="30">
        <f t="shared" ref="P156" si="2538">IF(OR($B151=$B157,J156=0),0,$G153-$G152)</f>
        <v>0</v>
      </c>
      <c r="Q156" s="134">
        <f t="shared" ref="Q156" si="2539">IF(OR($B151=$B157,J156=0),0,J155)</f>
        <v>0</v>
      </c>
      <c r="R156" s="138">
        <f t="shared" ref="R156" si="2540">IF($B151=$B157,0,K153)</f>
        <v>0</v>
      </c>
      <c r="S156" s="176">
        <f t="shared" ref="S156" si="2541">IF($B145=$B151,IF(U151+U146&gt;0,1,0)+IF(V151+V146&gt;0,1,0)+IF(W151+W146&gt;0,1,0)+IF(X151+X146&gt;0,1,0)+IF(Y151+Y146&gt;0,1,0)+IF(Z151+Z146&gt;0,1,0)+IF(AA151+AA146&gt;0,1,0),S152)</f>
        <v>0</v>
      </c>
      <c r="T156" s="133">
        <f t="shared" ref="T156" si="2542">IF(OR($B151=$B157,S156=0,(T152-Z156+X156)&lt;=0),0,(T152-Z156+X156)/S156)</f>
        <v>0</v>
      </c>
      <c r="U156" s="137">
        <f t="shared" ref="U156" si="2543">IF(T156*(7-S153)&lt;=0,0,T156*(7-S153))</f>
        <v>0</v>
      </c>
      <c r="V156" s="311">
        <f t="shared" ref="V156" si="2544">ROUND(IF(OR(T153-T156*(7-S153)+Y156&lt;0,$B151=$B157,T156&lt;=0,T153=0),0,IF(T153-T156*(7-S153)+Y156&gt;Z156-X156+Y156,Z156-X156+Y156,T153-T156*(7-S153)+Y156)),1)</f>
        <v>0</v>
      </c>
      <c r="W156" s="312"/>
      <c r="X156" s="139">
        <f t="shared" ref="X156" si="2545">IF(OR($B151=$B157,S152=0),0,IF($B151=$B145,S151,$F151))</f>
        <v>0</v>
      </c>
      <c r="Y156" s="30">
        <f t="shared" ref="Y156" si="2546">IF(OR($B151=$B157,S156=0),0,$G153-$G152)</f>
        <v>0</v>
      </c>
      <c r="Z156" s="134">
        <f t="shared" ref="Z156" si="2547">IF(OR($B151=$B157,S156=0),0,S155)</f>
        <v>0</v>
      </c>
      <c r="AA156" s="138">
        <f t="shared" ref="AA156" si="2548">IF($B151=$B157,0,T153)</f>
        <v>0</v>
      </c>
      <c r="AB156" s="176">
        <f t="shared" ref="AB156" si="2549">IF($B145=$B151,IF(AD151+AD146&gt;0,1,0)+IF(AE151+AE146&gt;0,1,0)+IF(AF151+AF146&gt;0,1,0)+IF(AG151+AG146&gt;0,1,0)+IF(AH151+AH146&gt;0,1,0)+IF(AI151+AI146&gt;0,1,0)+IF(AJ151+AJ146&gt;0,1,0),AB152)</f>
        <v>0</v>
      </c>
      <c r="AC156" s="133">
        <f t="shared" ref="AC156" si="2550">IF(OR($B151=$B157,AB156=0,(AC152-AI156+AG156)&lt;=0),0,(AC152-AI156+AG156)/AB156)</f>
        <v>0</v>
      </c>
      <c r="AD156" s="137">
        <f t="shared" ref="AD156" si="2551">IF(AC156*(7-AB153)&lt;=0,0,AC156*(7-AB153))</f>
        <v>0</v>
      </c>
      <c r="AE156" s="311">
        <f t="shared" ref="AE156" si="2552">ROUND(IF(OR(AC153-AC156*(7-AB153)+AH156&lt;0,$B151=$B157,AC156&lt;=0,AC153=0),0,IF(AC153-AC156*(7-AB153)+AH156&gt;AI156-AG156+AH156,AI156-AG156+AH156,AC153-AC156*(7-AB153)+AH156)),1)</f>
        <v>0</v>
      </c>
      <c r="AF156" s="312"/>
      <c r="AG156" s="139">
        <f t="shared" ref="AG156" si="2553">IF(OR($B151=$B157,AB152=0),0,IF($B151=$B145,AB151,$F151))</f>
        <v>0</v>
      </c>
      <c r="AH156" s="30">
        <f t="shared" ref="AH156" si="2554">IF(OR($B151=$B157,AB156=0),0,$G153-$G152)</f>
        <v>0</v>
      </c>
      <c r="AI156" s="134">
        <f t="shared" ref="AI156" si="2555">IF(OR($B151=$B157,AB156=0),0,AB155)</f>
        <v>0</v>
      </c>
      <c r="AJ156" s="138">
        <f t="shared" ref="AJ156" si="2556">IF($B151=$B157,0,AC153)</f>
        <v>0</v>
      </c>
      <c r="AK156" s="176">
        <f t="shared" ref="AK156" si="2557">IF($B145=$B151,IF(AM151+AM146&gt;0,1,0)+IF(AN151+AN146&gt;0,1,0)+IF(AO151+AO146&gt;0,1,0)+IF(AP151+AP146&gt;0,1,0)+IF(AQ151+AQ146&gt;0,1,0)+IF(AR151+AR146&gt;0,1,0)+IF(AS151+AS146&gt;0,1,0),AK152)</f>
        <v>0</v>
      </c>
      <c r="AL156" s="133">
        <f t="shared" ref="AL156" si="2558">IF(OR($B151=$B157,AK156=0,(AL152-AR156+AP156)&lt;=0),0,(AL152-AR156+AP156)/AK156)</f>
        <v>0</v>
      </c>
      <c r="AM156" s="137">
        <f t="shared" ref="AM156" si="2559">IF(AL156*(7-AK153)&lt;=0,0,AL156*(7-AK153))</f>
        <v>0</v>
      </c>
      <c r="AN156" s="311">
        <f t="shared" ref="AN156" si="2560">ROUND(IF(OR(AL153-AL156*(7-AK153)+AQ156&lt;0,$B151=$B157,AL156&lt;=0,AL153=0),0,IF(AL153-AL156*(7-AK153)+AQ156&gt;AR156-AP156+AQ156,AR156-AP156+AQ156,AL153-AL156*(7-AK153)+AQ156)),1)</f>
        <v>0</v>
      </c>
      <c r="AO156" s="312"/>
      <c r="AP156" s="139">
        <f t="shared" ref="AP156" si="2561">IF(OR($B151=$B157,AK152=0),0,IF($B151=$B145,AK151,$F151))</f>
        <v>0</v>
      </c>
      <c r="AQ156" s="30">
        <f t="shared" ref="AQ156" si="2562">IF(OR($B151=$B157,AK156=0),0,$G153-$G152)</f>
        <v>0</v>
      </c>
      <c r="AR156" s="134">
        <f t="shared" ref="AR156" si="2563">IF(OR($B151=$B157,AK156=0),0,AK155)</f>
        <v>0</v>
      </c>
      <c r="AS156" s="138">
        <f t="shared" ref="AS156" si="2564">IF($B151=$B157,0,AL153)</f>
        <v>0</v>
      </c>
      <c r="AT156" s="176">
        <f t="shared" ref="AT156" si="2565">IF($B145=$B151,IF(AV151+AV146&gt;0,1,0)+IF(AW151+AW146&gt;0,1,0)+IF(AX151+AX146&gt;0,1,0)+IF(AY151+AY146&gt;0,1,0)+IF(AZ151+AZ146&gt;0,1,0)+IF(BA151+BA146&gt;0,1,0)+IF(BB151+BB146&gt;0,1,0),AT152)</f>
        <v>0</v>
      </c>
      <c r="AU156" s="133">
        <f t="shared" ref="AU156" si="2566">IF(OR($B151=$B157,AT156=0,(AU152-BA156+AY156)&lt;=0),0,(AU152-BA156+AY156)/AT156)</f>
        <v>0</v>
      </c>
      <c r="AV156" s="137">
        <f t="shared" ref="AV156" si="2567">IF(AU156*(7-AT153)&lt;=0,0,AU156*(7-AT153))</f>
        <v>0</v>
      </c>
      <c r="AW156" s="311">
        <f t="shared" ref="AW156" si="2568">ROUND(IF(OR(AU153-AU156*(7-AT153)+AZ156&lt;0,$B151=$B157,AU156&lt;=0,AU153=0),0,IF(AU153-AU156*(7-AT153)+AZ156&gt;BA156-AY156+AZ156,BA156-AY156+AZ156,AU153-AU156*(7-AT153)+AZ156)),1)</f>
        <v>0</v>
      </c>
      <c r="AX156" s="312"/>
      <c r="AY156" s="139">
        <f t="shared" ref="AY156" si="2569">IF(OR($B151=$B157,AT152=0),0,IF($B151=$B145,AT151,$F151))</f>
        <v>0</v>
      </c>
      <c r="AZ156" s="30">
        <f t="shared" ref="AZ156" si="2570">IF(OR($B151=$B157,AT156=0),0,$G153-$G152)</f>
        <v>0</v>
      </c>
      <c r="BA156" s="134">
        <f t="shared" ref="BA156" si="2571">IF(OR($B151=$B157,AT156=0),0,AT155)</f>
        <v>0</v>
      </c>
      <c r="BB156" s="138">
        <f t="shared" ref="BB156" si="2572">IF($B151=$B157,0,AU153)</f>
        <v>0</v>
      </c>
    </row>
    <row r="157" spans="1:54" ht="15.75" x14ac:dyDescent="0.2">
      <c r="A157" s="1">
        <f t="shared" ref="A157" si="2573">IF(B157="","1. Niewypełnione",B157)</f>
        <v>0</v>
      </c>
      <c r="B157" s="320">
        <f>marzec!B157</f>
        <v>0</v>
      </c>
      <c r="C157" s="321">
        <f>marzec!C157</f>
        <v>0</v>
      </c>
      <c r="D157" s="321">
        <f>marzec!D157</f>
        <v>0</v>
      </c>
      <c r="E157" s="321">
        <f>marzec!E157</f>
        <v>0</v>
      </c>
      <c r="F157" s="177">
        <f>marzec!F157</f>
        <v>18</v>
      </c>
      <c r="G157" s="185">
        <f>marzec!G157</f>
        <v>18</v>
      </c>
      <c r="H157" s="177"/>
      <c r="I157" s="192">
        <f t="shared" ref="I157:I161" si="2574">K157+T157+AC157+AL157+AU157</f>
        <v>0</v>
      </c>
      <c r="J157" s="186">
        <f t="shared" ref="J157" si="2575">IF(OR($B157=$B163,J160=0),0,ROUND((K158+P162)/J160,0))</f>
        <v>0</v>
      </c>
      <c r="K157" s="51">
        <f t="shared" ref="K157:K158" si="2576">SUM(L157:R157)</f>
        <v>0</v>
      </c>
      <c r="L157" s="52">
        <f>marzec!L157</f>
        <v>0</v>
      </c>
      <c r="M157" s="52">
        <f>marzec!M157</f>
        <v>0</v>
      </c>
      <c r="N157" s="52">
        <f>marzec!N157</f>
        <v>0</v>
      </c>
      <c r="O157" s="52">
        <f>marzec!O157</f>
        <v>0</v>
      </c>
      <c r="P157" s="53">
        <f>marzec!P157</f>
        <v>0</v>
      </c>
      <c r="Q157" s="54">
        <f>marzec!Q157</f>
        <v>0</v>
      </c>
      <c r="R157" s="55">
        <f>marzec!R157</f>
        <v>0</v>
      </c>
      <c r="S157" s="188">
        <f t="shared" ref="S157" si="2577">IF(OR($B157=$B163,S160=0),0,ROUND((T158+Y162)/S160,0))</f>
        <v>0</v>
      </c>
      <c r="T157" s="51">
        <f t="shared" ref="T157:T158" si="2578">SUM(U157:AA157)</f>
        <v>0</v>
      </c>
      <c r="U157" s="52">
        <f>marzec!U157</f>
        <v>0</v>
      </c>
      <c r="V157" s="52">
        <f>marzec!V157</f>
        <v>0</v>
      </c>
      <c r="W157" s="52">
        <f>marzec!W157</f>
        <v>0</v>
      </c>
      <c r="X157" s="52">
        <f>marzec!X157</f>
        <v>0</v>
      </c>
      <c r="Y157" s="53">
        <f>marzec!Y157</f>
        <v>0</v>
      </c>
      <c r="Z157" s="54">
        <f>marzec!Z157</f>
        <v>0</v>
      </c>
      <c r="AA157" s="55">
        <f>marzec!AA157</f>
        <v>0</v>
      </c>
      <c r="AB157" s="188">
        <f t="shared" ref="AB157" si="2579">IF(OR($B157=$B163,AB160=0),0,ROUND((AC158+AH162)/AB160,0))</f>
        <v>0</v>
      </c>
      <c r="AC157" s="51">
        <f t="shared" ref="AC157:AC158" si="2580">SUM(AD157:AJ157)</f>
        <v>0</v>
      </c>
      <c r="AD157" s="52">
        <f>marzec!AD157</f>
        <v>0</v>
      </c>
      <c r="AE157" s="52">
        <f>marzec!AE157</f>
        <v>0</v>
      </c>
      <c r="AF157" s="52">
        <f>marzec!AF157</f>
        <v>0</v>
      </c>
      <c r="AG157" s="52">
        <f>marzec!AG157</f>
        <v>0</v>
      </c>
      <c r="AH157" s="53">
        <f>marzec!AH157</f>
        <v>0</v>
      </c>
      <c r="AI157" s="54">
        <f>marzec!AI157</f>
        <v>0</v>
      </c>
      <c r="AJ157" s="55">
        <f>marzec!AJ157</f>
        <v>0</v>
      </c>
      <c r="AK157" s="188">
        <f t="shared" ref="AK157" si="2581">IF(OR($B157=$B163,AK160=0),0,ROUND((AL158+AQ162)/AK160,0))</f>
        <v>0</v>
      </c>
      <c r="AL157" s="51">
        <f t="shared" ref="AL157:AL158" si="2582">SUM(AM157:AS157)</f>
        <v>0</v>
      </c>
      <c r="AM157" s="52">
        <f>marzec!AM157</f>
        <v>0</v>
      </c>
      <c r="AN157" s="52">
        <f>marzec!AN157</f>
        <v>0</v>
      </c>
      <c r="AO157" s="52">
        <f>marzec!AO157</f>
        <v>0</v>
      </c>
      <c r="AP157" s="52">
        <f>marzec!AP157</f>
        <v>0</v>
      </c>
      <c r="AQ157" s="53">
        <f>marzec!AQ157</f>
        <v>0</v>
      </c>
      <c r="AR157" s="54">
        <f>marzec!AR157</f>
        <v>0</v>
      </c>
      <c r="AS157" s="55">
        <f>marzec!AS157</f>
        <v>0</v>
      </c>
      <c r="AT157" s="188">
        <f t="shared" ref="AT157" si="2583">IF(OR($B157=$B163,AT160=0),0,ROUND((AU158+AZ162)/AT160,0))</f>
        <v>0</v>
      </c>
      <c r="AU157" s="51">
        <f t="shared" ref="AU157:AU158" si="2584">SUM(AV157:BB157)</f>
        <v>0</v>
      </c>
      <c r="AV157" s="52">
        <f t="shared" ref="AV157" si="2585">IF(SUM($AM$9:$AS$9)=SUM($AV$9:$BB$9),AM157,IF(AND(SUM($AV$9:$BB$9)&gt;42,SUM($AV$9:$BB$9)&lt;49),AM157,0))</f>
        <v>0</v>
      </c>
      <c r="AW157" s="52">
        <f t="shared" ref="AW157" si="2586">IF(SUM($AM$9:$AS$9)=SUM($AV$9:$BB$9),AN157,IF(AND(SUM($AV$9:$BB$9)&gt;42,SUM($AV$9:$BB$9)&lt;49),AN157,0))</f>
        <v>0</v>
      </c>
      <c r="AX157" s="52">
        <f t="shared" ref="AX157" si="2587">IF(SUM($AM$9:$AS$9)=SUM($AV$9:$BB$9),AO157,IF(AND(SUM($AV$9:$BB$9)&gt;42,SUM($AV$9:$BB$9)&lt;49),AO157,0))</f>
        <v>0</v>
      </c>
      <c r="AY157" s="52">
        <f t="shared" ref="AY157" si="2588">IF(SUM($AM$9:$AS$9)=SUM($AV$9:$BB$9),AP157,IF(AND(SUM($AV$9:$BB$9)&gt;42,SUM($AV$9:$BB$9)&lt;49),AP157,0))</f>
        <v>0</v>
      </c>
      <c r="AZ157" s="53">
        <f t="shared" ref="AZ157" si="2589">IF(SUM($AM$9:$AS$9)=SUM($AV$9:$BB$9),AQ157,IF(AND(SUM($AV$9:$BB$9)&gt;42,SUM($AV$9:$BB$9)&lt;49),AQ157,0))</f>
        <v>0</v>
      </c>
      <c r="BA157" s="54">
        <f t="shared" ref="BA157" si="2590">IF(SUM($AM$9:$AS$9)=SUM($AV$9:$BB$9),AR157,IF(AND(SUM($AV$9:$BB$9)&gt;42,SUM($AV$9:$BB$9)&lt;49),AR157,0))</f>
        <v>0</v>
      </c>
      <c r="BB157" s="55">
        <f t="shared" ref="BB157" si="2591">IF(SUM($AM$9:$AS$9)=SUM($AV$9:$BB$9),AS157,IF(AND(SUM($AV$9:$BB$9)&gt;42,SUM($AV$9:$BB$9)&lt;49),AS157,0))</f>
        <v>0</v>
      </c>
    </row>
    <row r="158" spans="1:54" ht="12.75" hidden="1" customHeight="1" x14ac:dyDescent="0.2">
      <c r="B158" s="93"/>
      <c r="C158" s="94"/>
      <c r="D158" s="95"/>
      <c r="E158" s="115"/>
      <c r="F158" s="140" t="b">
        <f t="shared" ref="F158" si="2592">IF($B151=$B157,OR(F152,G157&lt;F157),G157&lt;F157)</f>
        <v>0</v>
      </c>
      <c r="G158" s="189">
        <f t="shared" ref="G158" si="2593">IF(AND($B151=$B157,$B151&lt;&gt;"",$B151&lt;&gt;0),G157+G152,G157)</f>
        <v>18</v>
      </c>
      <c r="H158" s="120"/>
      <c r="I158" s="165">
        <f t="shared" si="2574"/>
        <v>0</v>
      </c>
      <c r="J158" s="194">
        <f t="shared" ref="J158" si="2594">7-COUNTIF(L157:R157,0)-COUNTIF(L157:R157,"")</f>
        <v>0</v>
      </c>
      <c r="K158" s="22">
        <f t="shared" si="2576"/>
        <v>0</v>
      </c>
      <c r="L158" s="35">
        <f t="shared" ref="L158:R158" si="2595">IF($B151=$B157,L157+L152,L157)</f>
        <v>0</v>
      </c>
      <c r="M158" s="35">
        <f t="shared" si="2595"/>
        <v>0</v>
      </c>
      <c r="N158" s="35">
        <f t="shared" si="2595"/>
        <v>0</v>
      </c>
      <c r="O158" s="35">
        <f t="shared" si="2595"/>
        <v>0</v>
      </c>
      <c r="P158" s="36">
        <f t="shared" si="2595"/>
        <v>0</v>
      </c>
      <c r="Q158" s="37">
        <f t="shared" si="2595"/>
        <v>0</v>
      </c>
      <c r="R158" s="38">
        <f t="shared" si="2595"/>
        <v>0</v>
      </c>
      <c r="S158" s="194">
        <f t="shared" ref="S158" si="2596">7-COUNTIF(U157:AA157,0)-COUNTIF(U157:AA157,"")</f>
        <v>0</v>
      </c>
      <c r="T158" s="22">
        <f t="shared" si="2578"/>
        <v>0</v>
      </c>
      <c r="U158" s="35">
        <f t="shared" ref="U158:AA158" si="2597">IF($B151=$B157,U157+U152,U157)</f>
        <v>0</v>
      </c>
      <c r="V158" s="35">
        <f t="shared" si="2597"/>
        <v>0</v>
      </c>
      <c r="W158" s="35">
        <f t="shared" si="2597"/>
        <v>0</v>
      </c>
      <c r="X158" s="35">
        <f t="shared" si="2597"/>
        <v>0</v>
      </c>
      <c r="Y158" s="36">
        <f t="shared" si="2597"/>
        <v>0</v>
      </c>
      <c r="Z158" s="37">
        <f t="shared" si="2597"/>
        <v>0</v>
      </c>
      <c r="AA158" s="38">
        <f t="shared" si="2597"/>
        <v>0</v>
      </c>
      <c r="AB158" s="194">
        <f t="shared" ref="AB158" si="2598">7-COUNTIF(AD157:AJ157,0)-COUNTIF(AD157:AJ157,"")</f>
        <v>0</v>
      </c>
      <c r="AC158" s="22">
        <f t="shared" si="2580"/>
        <v>0</v>
      </c>
      <c r="AD158" s="35">
        <f t="shared" ref="AD158:AJ158" si="2599">IF($B151=$B157,AD157+AD152,AD157)</f>
        <v>0</v>
      </c>
      <c r="AE158" s="35">
        <f t="shared" si="2599"/>
        <v>0</v>
      </c>
      <c r="AF158" s="35">
        <f t="shared" si="2599"/>
        <v>0</v>
      </c>
      <c r="AG158" s="35">
        <f t="shared" si="2599"/>
        <v>0</v>
      </c>
      <c r="AH158" s="36">
        <f t="shared" si="2599"/>
        <v>0</v>
      </c>
      <c r="AI158" s="37">
        <f t="shared" si="2599"/>
        <v>0</v>
      </c>
      <c r="AJ158" s="38">
        <f t="shared" si="2599"/>
        <v>0</v>
      </c>
      <c r="AK158" s="194">
        <f t="shared" ref="AK158" si="2600">7-COUNTIF(AM157:AS157,0)-COUNTIF(AM157:AS157,"")</f>
        <v>0</v>
      </c>
      <c r="AL158" s="22">
        <f t="shared" si="2582"/>
        <v>0</v>
      </c>
      <c r="AM158" s="35">
        <f t="shared" ref="AM158:AS158" si="2601">IF($B151=$B157,AM157+AM152,AM157)</f>
        <v>0</v>
      </c>
      <c r="AN158" s="35">
        <f t="shared" si="2601"/>
        <v>0</v>
      </c>
      <c r="AO158" s="35">
        <f t="shared" si="2601"/>
        <v>0</v>
      </c>
      <c r="AP158" s="35">
        <f t="shared" si="2601"/>
        <v>0</v>
      </c>
      <c r="AQ158" s="36">
        <f t="shared" si="2601"/>
        <v>0</v>
      </c>
      <c r="AR158" s="37">
        <f t="shared" si="2601"/>
        <v>0</v>
      </c>
      <c r="AS158" s="38">
        <f t="shared" si="2601"/>
        <v>0</v>
      </c>
      <c r="AT158" s="194">
        <f t="shared" ref="AT158" si="2602">7-COUNTIF(AV157:BB157,0)-COUNTIF(AV157:BB157,"")</f>
        <v>0</v>
      </c>
      <c r="AU158" s="22">
        <f t="shared" si="2584"/>
        <v>0</v>
      </c>
      <c r="AV158" s="35">
        <f t="shared" ref="AV158:BB158" si="2603">IF($B151=$B157,AV157+AV152,AV157)</f>
        <v>0</v>
      </c>
      <c r="AW158" s="35">
        <f t="shared" si="2603"/>
        <v>0</v>
      </c>
      <c r="AX158" s="35">
        <f t="shared" si="2603"/>
        <v>0</v>
      </c>
      <c r="AY158" s="35">
        <f t="shared" si="2603"/>
        <v>0</v>
      </c>
      <c r="AZ158" s="36">
        <f t="shared" si="2603"/>
        <v>0</v>
      </c>
      <c r="BA158" s="37">
        <f t="shared" si="2603"/>
        <v>0</v>
      </c>
      <c r="BB158" s="38">
        <f t="shared" si="2603"/>
        <v>0</v>
      </c>
    </row>
    <row r="159" spans="1:54" ht="15" hidden="1" customHeight="1" x14ac:dyDescent="0.2">
      <c r="B159" s="116"/>
      <c r="C159" s="117"/>
      <c r="D159" s="118"/>
      <c r="E159" s="119"/>
      <c r="F159" s="92"/>
      <c r="G159" s="190">
        <f t="shared" ref="G159" si="2604">IF(AND($B151=$B157,$B151&lt;&gt;"",$B151&lt;&gt;0),F157+G153,F157)</f>
        <v>18</v>
      </c>
      <c r="H159" s="121"/>
      <c r="I159" s="165">
        <f t="shared" si="2574"/>
        <v>0</v>
      </c>
      <c r="J159" s="195">
        <f t="shared" ref="J159" si="2605">IF($B157=$B151,COUNTIF(L159:R159,0),COUNTIF(L160:R160,0)+COUNTIF(L160:R160,""))</f>
        <v>7</v>
      </c>
      <c r="K159" s="39">
        <f t="shared" ref="K159:R159" si="2606">IF($B151=$B157,K160+K153,K160)</f>
        <v>0</v>
      </c>
      <c r="L159" s="40">
        <f t="shared" si="2606"/>
        <v>0</v>
      </c>
      <c r="M159" s="40">
        <f t="shared" si="2606"/>
        <v>0</v>
      </c>
      <c r="N159" s="40">
        <f t="shared" si="2606"/>
        <v>0</v>
      </c>
      <c r="O159" s="40">
        <f t="shared" si="2606"/>
        <v>0</v>
      </c>
      <c r="P159" s="41">
        <f t="shared" si="2606"/>
        <v>0</v>
      </c>
      <c r="Q159" s="42">
        <f t="shared" si="2606"/>
        <v>0</v>
      </c>
      <c r="R159" s="43">
        <f t="shared" si="2606"/>
        <v>0</v>
      </c>
      <c r="S159" s="195">
        <f t="shared" ref="S159" si="2607">IF($B157=$B151,COUNTIF(U159:AA159,0),COUNTIF(U160:AA160,0)+COUNTIF(U160:AA160,""))</f>
        <v>7</v>
      </c>
      <c r="T159" s="39">
        <f t="shared" ref="T159:AA159" si="2608">IF($B151=$B157,T160+T153,T160)</f>
        <v>0</v>
      </c>
      <c r="U159" s="40">
        <f t="shared" si="2608"/>
        <v>0</v>
      </c>
      <c r="V159" s="40">
        <f t="shared" si="2608"/>
        <v>0</v>
      </c>
      <c r="W159" s="40">
        <f t="shared" si="2608"/>
        <v>0</v>
      </c>
      <c r="X159" s="40">
        <f t="shared" si="2608"/>
        <v>0</v>
      </c>
      <c r="Y159" s="41">
        <f t="shared" si="2608"/>
        <v>0</v>
      </c>
      <c r="Z159" s="42">
        <f t="shared" si="2608"/>
        <v>0</v>
      </c>
      <c r="AA159" s="43">
        <f t="shared" si="2608"/>
        <v>0</v>
      </c>
      <c r="AB159" s="195">
        <f t="shared" ref="AB159" si="2609">IF($B157=$B151,COUNTIF(AD159:AJ159,0),COUNTIF(AD160:AJ160,0)+COUNTIF(AD160:AJ160,""))</f>
        <v>7</v>
      </c>
      <c r="AC159" s="39">
        <f t="shared" ref="AC159:AJ159" si="2610">IF($B151=$B157,AC160+AC153,AC160)</f>
        <v>0</v>
      </c>
      <c r="AD159" s="40">
        <f t="shared" si="2610"/>
        <v>0</v>
      </c>
      <c r="AE159" s="40">
        <f t="shared" si="2610"/>
        <v>0</v>
      </c>
      <c r="AF159" s="40">
        <f t="shared" si="2610"/>
        <v>0</v>
      </c>
      <c r="AG159" s="40">
        <f t="shared" si="2610"/>
        <v>0</v>
      </c>
      <c r="AH159" s="41">
        <f t="shared" si="2610"/>
        <v>0</v>
      </c>
      <c r="AI159" s="42">
        <f t="shared" si="2610"/>
        <v>0</v>
      </c>
      <c r="AJ159" s="43">
        <f t="shared" si="2610"/>
        <v>0</v>
      </c>
      <c r="AK159" s="195">
        <f t="shared" ref="AK159" si="2611">IF($B157=$B151,COUNTIF(AM159:AS159,0),COUNTIF(AM160:AS160,0)+COUNTIF(AM160:AS160,""))</f>
        <v>7</v>
      </c>
      <c r="AL159" s="39">
        <f t="shared" ref="AL159:AS159" si="2612">IF($B151=$B157,AL160+AL153,AL160)</f>
        <v>0</v>
      </c>
      <c r="AM159" s="40">
        <f t="shared" si="2612"/>
        <v>0</v>
      </c>
      <c r="AN159" s="40">
        <f t="shared" si="2612"/>
        <v>0</v>
      </c>
      <c r="AO159" s="40">
        <f t="shared" si="2612"/>
        <v>0</v>
      </c>
      <c r="AP159" s="40">
        <f t="shared" si="2612"/>
        <v>0</v>
      </c>
      <c r="AQ159" s="41">
        <f t="shared" si="2612"/>
        <v>0</v>
      </c>
      <c r="AR159" s="42">
        <f t="shared" si="2612"/>
        <v>0</v>
      </c>
      <c r="AS159" s="43">
        <f t="shared" si="2612"/>
        <v>0</v>
      </c>
      <c r="AT159" s="195">
        <f t="shared" ref="AT159" si="2613">IF($B157=$B151,COUNTIF(AV159:BB159,0),COUNTIF(AV160:BB160,0)+COUNTIF(AV160:BB160,""))</f>
        <v>7</v>
      </c>
      <c r="AU159" s="39">
        <f t="shared" ref="AU159:BB159" si="2614">IF($B151=$B157,AU160+AU153,AU160)</f>
        <v>0</v>
      </c>
      <c r="AV159" s="40">
        <f t="shared" si="2614"/>
        <v>0</v>
      </c>
      <c r="AW159" s="40">
        <f t="shared" si="2614"/>
        <v>0</v>
      </c>
      <c r="AX159" s="40">
        <f t="shared" si="2614"/>
        <v>0</v>
      </c>
      <c r="AY159" s="40">
        <f t="shared" si="2614"/>
        <v>0</v>
      </c>
      <c r="AZ159" s="41">
        <f t="shared" si="2614"/>
        <v>0</v>
      </c>
      <c r="BA159" s="42">
        <f t="shared" si="2614"/>
        <v>0</v>
      </c>
      <c r="BB159" s="43">
        <f t="shared" si="2614"/>
        <v>0</v>
      </c>
    </row>
    <row r="160" spans="1:54" ht="15.75" customHeight="1" x14ac:dyDescent="0.2">
      <c r="A160" s="1">
        <f t="shared" ref="A160" si="2615">A157</f>
        <v>0</v>
      </c>
      <c r="B160" s="313">
        <f t="shared" ref="B160" si="2616">B154+1</f>
        <v>24</v>
      </c>
      <c r="C160" s="314"/>
      <c r="D160" s="314"/>
      <c r="E160" s="314"/>
      <c r="F160" s="31"/>
      <c r="G160" s="183"/>
      <c r="H160" s="122">
        <f t="shared" ref="H160" si="2617">5-COUNTIF(AU157,0)-COUNTIF(AL157,0)-COUNTIF(AC157,0)-COUNTIF(T157,0)-COUNTIF(K157,0)</f>
        <v>0</v>
      </c>
      <c r="I160" s="165">
        <f t="shared" si="2574"/>
        <v>0</v>
      </c>
      <c r="J160" s="187">
        <f t="shared" ref="J160" si="2618">IF($B157=$B151,J154+IF($F157&lt;&gt;$G157,(K157+$G159-$G158)/$F157,K157/$F157),IF($F157&lt;&gt;G157,(K157+$G159-$G158)/$F157,K157/$F157))</f>
        <v>0</v>
      </c>
      <c r="K160" s="7">
        <f t="shared" ref="K160:K161" si="2619">SUM(L160:R160)</f>
        <v>0</v>
      </c>
      <c r="L160" s="26">
        <f t="shared" ref="L160:R160" si="2620">L157</f>
        <v>0</v>
      </c>
      <c r="M160" s="26">
        <f t="shared" si="2620"/>
        <v>0</v>
      </c>
      <c r="N160" s="26">
        <f t="shared" si="2620"/>
        <v>0</v>
      </c>
      <c r="O160" s="26">
        <f t="shared" si="2620"/>
        <v>0</v>
      </c>
      <c r="P160" s="26">
        <f t="shared" si="2620"/>
        <v>0</v>
      </c>
      <c r="Q160" s="29">
        <f t="shared" si="2620"/>
        <v>0</v>
      </c>
      <c r="R160" s="23">
        <f t="shared" si="2620"/>
        <v>0</v>
      </c>
      <c r="S160" s="187">
        <f t="shared" ref="S160" si="2621">IF($B157=$B151,S154+IF($F157&lt;&gt;$G157,(T157+$G159-$G158)/$F157,T157/$F157),IF($F157&lt;&gt;P157,(T157+$G159-$G158)/$F157,T157/$F157))</f>
        <v>0</v>
      </c>
      <c r="T160" s="7">
        <f t="shared" ref="T160:T161" si="2622">SUM(U160:AA160)</f>
        <v>0</v>
      </c>
      <c r="U160" s="26">
        <f t="shared" ref="U160:AA160" si="2623">U157</f>
        <v>0</v>
      </c>
      <c r="V160" s="26">
        <f t="shared" si="2623"/>
        <v>0</v>
      </c>
      <c r="W160" s="26">
        <f t="shared" si="2623"/>
        <v>0</v>
      </c>
      <c r="X160" s="26">
        <f t="shared" si="2623"/>
        <v>0</v>
      </c>
      <c r="Y160" s="113">
        <f t="shared" si="2623"/>
        <v>0</v>
      </c>
      <c r="Z160" s="29">
        <f t="shared" si="2623"/>
        <v>0</v>
      </c>
      <c r="AA160" s="23">
        <f t="shared" si="2623"/>
        <v>0</v>
      </c>
      <c r="AB160" s="187">
        <f t="shared" ref="AB160" si="2624">IF($B157=$B151,AB154+IF($F157&lt;&gt;$G157,(AC157+$G159-$G158)/$F157,AC157/$F157),IF($F157&lt;&gt;Y157,(AC157+$G159-$G158)/$F157,AC157/$F157))</f>
        <v>0</v>
      </c>
      <c r="AC160" s="7">
        <f t="shared" ref="AC160:AC161" si="2625">SUM(AD160:AJ160)</f>
        <v>0</v>
      </c>
      <c r="AD160" s="26">
        <f t="shared" ref="AD160:AJ160" si="2626">AD157</f>
        <v>0</v>
      </c>
      <c r="AE160" s="26">
        <f t="shared" si="2626"/>
        <v>0</v>
      </c>
      <c r="AF160" s="26">
        <f t="shared" si="2626"/>
        <v>0</v>
      </c>
      <c r="AG160" s="26">
        <f t="shared" si="2626"/>
        <v>0</v>
      </c>
      <c r="AH160" s="113">
        <f t="shared" si="2626"/>
        <v>0</v>
      </c>
      <c r="AI160" s="29">
        <f t="shared" si="2626"/>
        <v>0</v>
      </c>
      <c r="AJ160" s="23">
        <f t="shared" si="2626"/>
        <v>0</v>
      </c>
      <c r="AK160" s="187">
        <f t="shared" ref="AK160" si="2627">IF($B157=$B151,AK154+IF($F157&lt;&gt;$G157,(AL157+$G159-$G158)/$F157,AL157/$F157),IF($F157&lt;&gt;AH157,(AL157+$G159-$G158)/$F157,AL157/$F157))</f>
        <v>0</v>
      </c>
      <c r="AL160" s="7">
        <f t="shared" ref="AL160:AL161" si="2628">SUM(AM160:AS160)</f>
        <v>0</v>
      </c>
      <c r="AM160" s="26">
        <f t="shared" ref="AM160:AS160" si="2629">AM157</f>
        <v>0</v>
      </c>
      <c r="AN160" s="26">
        <f t="shared" si="2629"/>
        <v>0</v>
      </c>
      <c r="AO160" s="26">
        <f t="shared" si="2629"/>
        <v>0</v>
      </c>
      <c r="AP160" s="26">
        <f t="shared" si="2629"/>
        <v>0</v>
      </c>
      <c r="AQ160" s="113">
        <f t="shared" si="2629"/>
        <v>0</v>
      </c>
      <c r="AR160" s="29">
        <f t="shared" si="2629"/>
        <v>0</v>
      </c>
      <c r="AS160" s="23">
        <f t="shared" si="2629"/>
        <v>0</v>
      </c>
      <c r="AT160" s="187">
        <f t="shared" ref="AT160" si="2630">IF($B157=$B151,AT154+IF($F157&lt;&gt;$G157,(AU157+$G159-$G158)/$F157,AU157/$F157),IF($F157&lt;&gt;AQ157,(AU157+$G159-$G158)/$F157,AU157/$F157))</f>
        <v>0</v>
      </c>
      <c r="AU160" s="7">
        <f t="shared" ref="AU160:AU161" si="2631">SUM(AV160:BB160)</f>
        <v>0</v>
      </c>
      <c r="AV160" s="6">
        <f t="shared" ref="AV160" si="2632">IF(SUM($AM$9:$AS$9)=SUM($AV$9:$BB$9),AV157,IF(AND(SUM($AV$9:$BB$9)&gt;42,SUM($AV$9:$BB$9)&lt;49),AV157,0))</f>
        <v>0</v>
      </c>
      <c r="AW160" s="6">
        <f t="shared" ref="AW160:BB160" si="2633">IF(SUM($AM$9:$AS$9)=SUM($AV$9:$BB$9),AW157,IF(AND(SUM($AV$9:$BB$9)&gt;42,SUM($AV$9:$BB$9)&lt;49),AW157,0))</f>
        <v>0</v>
      </c>
      <c r="AX160" s="6">
        <f t="shared" si="2633"/>
        <v>0</v>
      </c>
      <c r="AY160" s="6">
        <f t="shared" si="2633"/>
        <v>0</v>
      </c>
      <c r="AZ160" s="26">
        <f t="shared" si="2633"/>
        <v>0</v>
      </c>
      <c r="BA160" s="29">
        <f t="shared" si="2633"/>
        <v>0</v>
      </c>
      <c r="BB160" s="23">
        <f t="shared" si="2633"/>
        <v>0</v>
      </c>
    </row>
    <row r="161" spans="1:54" ht="15.75" customHeight="1" x14ac:dyDescent="0.2">
      <c r="A161" s="1">
        <f t="shared" ref="A161:A162" si="2634">A160</f>
        <v>0</v>
      </c>
      <c r="B161" s="313"/>
      <c r="C161" s="314"/>
      <c r="D161" s="314"/>
      <c r="E161" s="314"/>
      <c r="F161" s="31"/>
      <c r="G161" s="183"/>
      <c r="H161" s="123">
        <f t="shared" ref="H161" si="2635">IF($B157=$B151,H155+F161,$F161)</f>
        <v>0</v>
      </c>
      <c r="I161" s="165">
        <f t="shared" si="2574"/>
        <v>0</v>
      </c>
      <c r="J161" s="141">
        <f t="shared" ref="J161" si="2636">IF($H160=0,0,IF($B151=$B157,IF($H162&gt;0,$H162+J155,K157+J155),IF($H162&gt;0,$H162,K157)))</f>
        <v>0</v>
      </c>
      <c r="K161" s="7">
        <f t="shared" si="2619"/>
        <v>0</v>
      </c>
      <c r="L161" s="6"/>
      <c r="M161" s="6"/>
      <c r="N161" s="6"/>
      <c r="O161" s="6"/>
      <c r="P161" s="26"/>
      <c r="Q161" s="29"/>
      <c r="R161" s="23"/>
      <c r="S161" s="141">
        <f t="shared" ref="S161" si="2637">IF($H160=0,0,IF($B151=$B157,IF($H162&gt;0,$H162+S155,T157+S155),IF($H162&gt;0,$H162,T157)))</f>
        <v>0</v>
      </c>
      <c r="T161" s="7">
        <f t="shared" si="2622"/>
        <v>0</v>
      </c>
      <c r="U161" s="6"/>
      <c r="V161" s="6"/>
      <c r="W161" s="6"/>
      <c r="X161" s="6"/>
      <c r="Y161" s="26"/>
      <c r="Z161" s="29"/>
      <c r="AA161" s="23"/>
      <c r="AB161" s="141">
        <f t="shared" ref="AB161" si="2638">IF($H160=0,0,IF($B151=$B157,IF($H162&gt;0,$H162+AB155,AC157+AB155),IF($H162&gt;0,$H162,AC157)))</f>
        <v>0</v>
      </c>
      <c r="AC161" s="7">
        <f t="shared" si="2625"/>
        <v>0</v>
      </c>
      <c r="AD161" s="6"/>
      <c r="AE161" s="6"/>
      <c r="AF161" s="6"/>
      <c r="AG161" s="6"/>
      <c r="AH161" s="26"/>
      <c r="AI161" s="29"/>
      <c r="AJ161" s="23"/>
      <c r="AK161" s="141">
        <f t="shared" ref="AK161" si="2639">IF($H160=0,0,IF($B151=$B157,IF($H162&gt;0,$H162+AK155,AL157+AK155),IF($H162&gt;0,$H162,AL157)))</f>
        <v>0</v>
      </c>
      <c r="AL161" s="7">
        <f t="shared" si="2628"/>
        <v>0</v>
      </c>
      <c r="AM161" s="6"/>
      <c r="AN161" s="6"/>
      <c r="AO161" s="6"/>
      <c r="AP161" s="6"/>
      <c r="AQ161" s="26"/>
      <c r="AR161" s="29"/>
      <c r="AS161" s="23"/>
      <c r="AT161" s="141">
        <f t="shared" ref="AT161" si="2640">IF($H160=0,0,IF($B151=$B157,IF($H162&gt;0,$H162+AT155,AU157+AT155),IF($H162&gt;0,$H162,AU157)))</f>
        <v>0</v>
      </c>
      <c r="AU161" s="7">
        <f t="shared" si="2631"/>
        <v>0</v>
      </c>
      <c r="AV161" s="6"/>
      <c r="AW161" s="6"/>
      <c r="AX161" s="6"/>
      <c r="AY161" s="6"/>
      <c r="AZ161" s="26"/>
      <c r="BA161" s="29"/>
      <c r="BB161" s="23"/>
    </row>
    <row r="162" spans="1:54" ht="18.75" customHeight="1" thickBot="1" x14ac:dyDescent="0.25">
      <c r="A162" s="1">
        <f t="shared" si="2634"/>
        <v>0</v>
      </c>
      <c r="B162" s="323" t="str">
        <f>IF(B157="",Wydruk!$AE$6,IF(J158=0,Wydruk!$AE$7,IF(AND(G158&lt;G159,B157&lt;&gt;$B163),Wydruk!$AE$13,IF(AND($B157=$B151,$B157&lt;&gt;$B163),IF(OR(OR(J162&lt;4,J162&gt;5),OR(S162&lt;4,S162&gt;5),OR(AB162&lt;4,AB162&gt;5),OR(AK162&lt;4,AK162&gt;5),OR(AND(AT162&lt;4,AT162&gt;0),AT162&gt;5)),Wydruk!$AE$8,Wydruk!$AE$9),IF($B157=$B163,IF($F161&lt;&gt;0,Wydruk!$AE$12,Wydruk!$AE$10),IF(OR(OR(J158&lt;4,J158&gt;5),OR(S158&lt;4,S158&gt;5),OR(AB158&lt;4,AB158&gt;5),OR(AK158&lt;4,AK158&gt;5),OR(AND(AT158&lt;4,AT158&gt;0),AT158&gt;5)),Wydruk!$AE$8,Wydruk!$AE$11))))))</f>
        <v>Uzupełnij liczby godzin tygodniowego planu</v>
      </c>
      <c r="C162" s="324"/>
      <c r="D162" s="324"/>
      <c r="E162" s="324"/>
      <c r="F162" s="173">
        <f>marzec!F162</f>
        <v>0</v>
      </c>
      <c r="G162" s="184">
        <f>marzec!G162</f>
        <v>0</v>
      </c>
      <c r="H162" s="191">
        <f t="shared" ref="H162" si="2641">IF(OR($G162=0,$F162=0,$G162="",$F162=""),0,$G162/$F162)</f>
        <v>0</v>
      </c>
      <c r="I162" s="193"/>
      <c r="J162" s="176">
        <f t="shared" ref="J162" si="2642">IF($B151=$B157,IF(L157+L152&gt;0,1,0)+IF(M157+M152&gt;0,1,0)+IF(N157+N152&gt;0,1,0)+IF(O157+O152&gt;0,1,0)+IF(P157+P152&gt;0,1,0)+IF(Q157+Q152&gt;0,1,0)+IF(R157+R152&gt;0,1,0),J158)</f>
        <v>0</v>
      </c>
      <c r="K162" s="133">
        <f t="shared" ref="K162" si="2643">IF(OR($B157=$B163,J162=0,(K158-Q162+O162)&lt;=0),0,(K158-Q162+O162)/J162)</f>
        <v>0</v>
      </c>
      <c r="L162" s="137">
        <f t="shared" ref="L162" si="2644">IF(K162*(7-J159)&lt;=0,0,K162*(7-J159))</f>
        <v>0</v>
      </c>
      <c r="M162" s="311">
        <f t="shared" ref="M162" si="2645">ROUND(IF(OR(K159-K162*(7-J159)+P162&lt;0,$B157=$B163,K162&lt;=0,K159=0),0,IF(K159-K162*(7-J159)+P162&gt;Q162-O162+P162,Q162-O162+P162,K159-K162*(7-J159)+P162)),1)</f>
        <v>0</v>
      </c>
      <c r="N162" s="312"/>
      <c r="O162" s="139">
        <f t="shared" ref="O162" si="2646">IF(OR($B157=$B163,J158=0),0,IF($B157=$B151,J157,$F157))</f>
        <v>0</v>
      </c>
      <c r="P162" s="30">
        <f t="shared" ref="P162" si="2647">IF(OR($B157=$B163,J162=0),0,$G159-$G158)</f>
        <v>0</v>
      </c>
      <c r="Q162" s="134">
        <f t="shared" ref="Q162" si="2648">IF(OR($B157=$B163,J162=0),0,J161)</f>
        <v>0</v>
      </c>
      <c r="R162" s="138">
        <f t="shared" ref="R162" si="2649">IF($B157=$B163,0,K159)</f>
        <v>0</v>
      </c>
      <c r="S162" s="176">
        <f t="shared" ref="S162" si="2650">IF($B151=$B157,IF(U157+U152&gt;0,1,0)+IF(V157+V152&gt;0,1,0)+IF(W157+W152&gt;0,1,0)+IF(X157+X152&gt;0,1,0)+IF(Y157+Y152&gt;0,1,0)+IF(Z157+Z152&gt;0,1,0)+IF(AA157+AA152&gt;0,1,0),S158)</f>
        <v>0</v>
      </c>
      <c r="T162" s="133">
        <f t="shared" ref="T162" si="2651">IF(OR($B157=$B163,S162=0,(T158-Z162+X162)&lt;=0),0,(T158-Z162+X162)/S162)</f>
        <v>0</v>
      </c>
      <c r="U162" s="137">
        <f t="shared" ref="U162" si="2652">IF(T162*(7-S159)&lt;=0,0,T162*(7-S159))</f>
        <v>0</v>
      </c>
      <c r="V162" s="311">
        <f t="shared" ref="V162" si="2653">ROUND(IF(OR(T159-T162*(7-S159)+Y162&lt;0,$B157=$B163,T162&lt;=0,T159=0),0,IF(T159-T162*(7-S159)+Y162&gt;Z162-X162+Y162,Z162-X162+Y162,T159-T162*(7-S159)+Y162)),1)</f>
        <v>0</v>
      </c>
      <c r="W162" s="312"/>
      <c r="X162" s="139">
        <f t="shared" ref="X162" si="2654">IF(OR($B157=$B163,S158=0),0,IF($B157=$B151,S157,$F157))</f>
        <v>0</v>
      </c>
      <c r="Y162" s="30">
        <f t="shared" ref="Y162" si="2655">IF(OR($B157=$B163,S162=0),0,$G159-$G158)</f>
        <v>0</v>
      </c>
      <c r="Z162" s="134">
        <f t="shared" ref="Z162" si="2656">IF(OR($B157=$B163,S162=0),0,S161)</f>
        <v>0</v>
      </c>
      <c r="AA162" s="138">
        <f t="shared" ref="AA162" si="2657">IF($B157=$B163,0,T159)</f>
        <v>0</v>
      </c>
      <c r="AB162" s="176">
        <f t="shared" ref="AB162" si="2658">IF($B151=$B157,IF(AD157+AD152&gt;0,1,0)+IF(AE157+AE152&gt;0,1,0)+IF(AF157+AF152&gt;0,1,0)+IF(AG157+AG152&gt;0,1,0)+IF(AH157+AH152&gt;0,1,0)+IF(AI157+AI152&gt;0,1,0)+IF(AJ157+AJ152&gt;0,1,0),AB158)</f>
        <v>0</v>
      </c>
      <c r="AC162" s="133">
        <f t="shared" ref="AC162" si="2659">IF(OR($B157=$B163,AB162=0,(AC158-AI162+AG162)&lt;=0),0,(AC158-AI162+AG162)/AB162)</f>
        <v>0</v>
      </c>
      <c r="AD162" s="137">
        <f t="shared" ref="AD162" si="2660">IF(AC162*(7-AB159)&lt;=0,0,AC162*(7-AB159))</f>
        <v>0</v>
      </c>
      <c r="AE162" s="311">
        <f t="shared" ref="AE162" si="2661">ROUND(IF(OR(AC159-AC162*(7-AB159)+AH162&lt;0,$B157=$B163,AC162&lt;=0,AC159=0),0,IF(AC159-AC162*(7-AB159)+AH162&gt;AI162-AG162+AH162,AI162-AG162+AH162,AC159-AC162*(7-AB159)+AH162)),1)</f>
        <v>0</v>
      </c>
      <c r="AF162" s="312"/>
      <c r="AG162" s="139">
        <f t="shared" ref="AG162" si="2662">IF(OR($B157=$B163,AB158=0),0,IF($B157=$B151,AB157,$F157))</f>
        <v>0</v>
      </c>
      <c r="AH162" s="30">
        <f t="shared" ref="AH162" si="2663">IF(OR($B157=$B163,AB162=0),0,$G159-$G158)</f>
        <v>0</v>
      </c>
      <c r="AI162" s="134">
        <f t="shared" ref="AI162" si="2664">IF(OR($B157=$B163,AB162=0),0,AB161)</f>
        <v>0</v>
      </c>
      <c r="AJ162" s="138">
        <f t="shared" ref="AJ162" si="2665">IF($B157=$B163,0,AC159)</f>
        <v>0</v>
      </c>
      <c r="AK162" s="176">
        <f t="shared" ref="AK162" si="2666">IF($B151=$B157,IF(AM157+AM152&gt;0,1,0)+IF(AN157+AN152&gt;0,1,0)+IF(AO157+AO152&gt;0,1,0)+IF(AP157+AP152&gt;0,1,0)+IF(AQ157+AQ152&gt;0,1,0)+IF(AR157+AR152&gt;0,1,0)+IF(AS157+AS152&gt;0,1,0),AK158)</f>
        <v>0</v>
      </c>
      <c r="AL162" s="133">
        <f t="shared" ref="AL162" si="2667">IF(OR($B157=$B163,AK162=0,(AL158-AR162+AP162)&lt;=0),0,(AL158-AR162+AP162)/AK162)</f>
        <v>0</v>
      </c>
      <c r="AM162" s="137">
        <f t="shared" ref="AM162" si="2668">IF(AL162*(7-AK159)&lt;=0,0,AL162*(7-AK159))</f>
        <v>0</v>
      </c>
      <c r="AN162" s="311">
        <f t="shared" ref="AN162" si="2669">ROUND(IF(OR(AL159-AL162*(7-AK159)+AQ162&lt;0,$B157=$B163,AL162&lt;=0,AL159=0),0,IF(AL159-AL162*(7-AK159)+AQ162&gt;AR162-AP162+AQ162,AR162-AP162+AQ162,AL159-AL162*(7-AK159)+AQ162)),1)</f>
        <v>0</v>
      </c>
      <c r="AO162" s="312"/>
      <c r="AP162" s="139">
        <f t="shared" ref="AP162" si="2670">IF(OR($B157=$B163,AK158=0),0,IF($B157=$B151,AK157,$F157))</f>
        <v>0</v>
      </c>
      <c r="AQ162" s="30">
        <f t="shared" ref="AQ162" si="2671">IF(OR($B157=$B163,AK162=0),0,$G159-$G158)</f>
        <v>0</v>
      </c>
      <c r="AR162" s="134">
        <f t="shared" ref="AR162" si="2672">IF(OR($B157=$B163,AK162=0),0,AK161)</f>
        <v>0</v>
      </c>
      <c r="AS162" s="138">
        <f t="shared" ref="AS162" si="2673">IF($B157=$B163,0,AL159)</f>
        <v>0</v>
      </c>
      <c r="AT162" s="176">
        <f t="shared" ref="AT162" si="2674">IF($B151=$B157,IF(AV157+AV152&gt;0,1,0)+IF(AW157+AW152&gt;0,1,0)+IF(AX157+AX152&gt;0,1,0)+IF(AY157+AY152&gt;0,1,0)+IF(AZ157+AZ152&gt;0,1,0)+IF(BA157+BA152&gt;0,1,0)+IF(BB157+BB152&gt;0,1,0),AT158)</f>
        <v>0</v>
      </c>
      <c r="AU162" s="133">
        <f t="shared" ref="AU162" si="2675">IF(OR($B157=$B163,AT162=0,(AU158-BA162+AY162)&lt;=0),0,(AU158-BA162+AY162)/AT162)</f>
        <v>0</v>
      </c>
      <c r="AV162" s="137">
        <f t="shared" ref="AV162" si="2676">IF(AU162*(7-AT159)&lt;=0,0,AU162*(7-AT159))</f>
        <v>0</v>
      </c>
      <c r="AW162" s="311">
        <f t="shared" ref="AW162" si="2677">ROUND(IF(OR(AU159-AU162*(7-AT159)+AZ162&lt;0,$B157=$B163,AU162&lt;=0,AU159=0),0,IF(AU159-AU162*(7-AT159)+AZ162&gt;BA162-AY162+AZ162,BA162-AY162+AZ162,AU159-AU162*(7-AT159)+AZ162)),1)</f>
        <v>0</v>
      </c>
      <c r="AX162" s="312"/>
      <c r="AY162" s="139">
        <f t="shared" ref="AY162" si="2678">IF(OR($B157=$B163,AT158=0),0,IF($B157=$B151,AT157,$F157))</f>
        <v>0</v>
      </c>
      <c r="AZ162" s="30">
        <f t="shared" ref="AZ162" si="2679">IF(OR($B157=$B163,AT162=0),0,$G159-$G158)</f>
        <v>0</v>
      </c>
      <c r="BA162" s="134">
        <f t="shared" ref="BA162" si="2680">IF(OR($B157=$B163,AT162=0),0,AT161)</f>
        <v>0</v>
      </c>
      <c r="BB162" s="138">
        <f t="shared" ref="BB162" si="2681">IF($B157=$B163,0,AU159)</f>
        <v>0</v>
      </c>
    </row>
    <row r="163" spans="1:54" ht="15.75" x14ac:dyDescent="0.2">
      <c r="A163" s="1">
        <f t="shared" ref="A163" si="2682">IF(B163="","1. Niewypełnione",B163)</f>
        <v>0</v>
      </c>
      <c r="B163" s="320">
        <f>marzec!B163</f>
        <v>0</v>
      </c>
      <c r="C163" s="321">
        <f>marzec!C163</f>
        <v>0</v>
      </c>
      <c r="D163" s="321">
        <f>marzec!D163</f>
        <v>0</v>
      </c>
      <c r="E163" s="321">
        <f>marzec!E163</f>
        <v>0</v>
      </c>
      <c r="F163" s="177">
        <f>marzec!F163</f>
        <v>18</v>
      </c>
      <c r="G163" s="185">
        <f>marzec!G163</f>
        <v>18</v>
      </c>
      <c r="H163" s="177"/>
      <c r="I163" s="192">
        <f t="shared" ref="I163:I167" si="2683">K163+T163+AC163+AL163+AU163</f>
        <v>0</v>
      </c>
      <c r="J163" s="186">
        <f t="shared" ref="J163" si="2684">IF(OR($B163=$B169,J166=0),0,ROUND((K164+P168)/J166,0))</f>
        <v>0</v>
      </c>
      <c r="K163" s="51">
        <f t="shared" ref="K163:K164" si="2685">SUM(L163:R163)</f>
        <v>0</v>
      </c>
      <c r="L163" s="52">
        <f>marzec!L163</f>
        <v>0</v>
      </c>
      <c r="M163" s="52">
        <f>marzec!M163</f>
        <v>0</v>
      </c>
      <c r="N163" s="52">
        <f>marzec!N163</f>
        <v>0</v>
      </c>
      <c r="O163" s="52">
        <f>marzec!O163</f>
        <v>0</v>
      </c>
      <c r="P163" s="53">
        <f>marzec!P163</f>
        <v>0</v>
      </c>
      <c r="Q163" s="54">
        <f>marzec!Q163</f>
        <v>0</v>
      </c>
      <c r="R163" s="55">
        <f>marzec!R163</f>
        <v>0</v>
      </c>
      <c r="S163" s="188">
        <f t="shared" ref="S163" si="2686">IF(OR($B163=$B169,S166=0),0,ROUND((T164+Y168)/S166,0))</f>
        <v>0</v>
      </c>
      <c r="T163" s="51">
        <f t="shared" ref="T163:T164" si="2687">SUM(U163:AA163)</f>
        <v>0</v>
      </c>
      <c r="U163" s="52">
        <f>marzec!U163</f>
        <v>0</v>
      </c>
      <c r="V163" s="52">
        <f>marzec!V163</f>
        <v>0</v>
      </c>
      <c r="W163" s="52">
        <f>marzec!W163</f>
        <v>0</v>
      </c>
      <c r="X163" s="52">
        <f>marzec!X163</f>
        <v>0</v>
      </c>
      <c r="Y163" s="53">
        <f>marzec!Y163</f>
        <v>0</v>
      </c>
      <c r="Z163" s="54">
        <f>marzec!Z163</f>
        <v>0</v>
      </c>
      <c r="AA163" s="55">
        <f>marzec!AA163</f>
        <v>0</v>
      </c>
      <c r="AB163" s="188">
        <f t="shared" ref="AB163" si="2688">IF(OR($B163=$B169,AB166=0),0,ROUND((AC164+AH168)/AB166,0))</f>
        <v>0</v>
      </c>
      <c r="AC163" s="51">
        <f t="shared" ref="AC163:AC164" si="2689">SUM(AD163:AJ163)</f>
        <v>0</v>
      </c>
      <c r="AD163" s="52">
        <f>marzec!AD163</f>
        <v>0</v>
      </c>
      <c r="AE163" s="52">
        <f>marzec!AE163</f>
        <v>0</v>
      </c>
      <c r="AF163" s="52">
        <f>marzec!AF163</f>
        <v>0</v>
      </c>
      <c r="AG163" s="52">
        <f>marzec!AG163</f>
        <v>0</v>
      </c>
      <c r="AH163" s="53">
        <f>marzec!AH163</f>
        <v>0</v>
      </c>
      <c r="AI163" s="54">
        <f>marzec!AI163</f>
        <v>0</v>
      </c>
      <c r="AJ163" s="55">
        <f>marzec!AJ163</f>
        <v>0</v>
      </c>
      <c r="AK163" s="188">
        <f t="shared" ref="AK163" si="2690">IF(OR($B163=$B169,AK166=0),0,ROUND((AL164+AQ168)/AK166,0))</f>
        <v>0</v>
      </c>
      <c r="AL163" s="51">
        <f t="shared" ref="AL163:AL164" si="2691">SUM(AM163:AS163)</f>
        <v>0</v>
      </c>
      <c r="AM163" s="52">
        <f>marzec!AM163</f>
        <v>0</v>
      </c>
      <c r="AN163" s="52">
        <f>marzec!AN163</f>
        <v>0</v>
      </c>
      <c r="AO163" s="52">
        <f>marzec!AO163</f>
        <v>0</v>
      </c>
      <c r="AP163" s="52">
        <f>marzec!AP163</f>
        <v>0</v>
      </c>
      <c r="AQ163" s="53">
        <f>marzec!AQ163</f>
        <v>0</v>
      </c>
      <c r="AR163" s="54">
        <f>marzec!AR163</f>
        <v>0</v>
      </c>
      <c r="AS163" s="55">
        <f>marzec!AS163</f>
        <v>0</v>
      </c>
      <c r="AT163" s="188">
        <f t="shared" ref="AT163" si="2692">IF(OR($B163=$B169,AT166=0),0,ROUND((AU164+AZ168)/AT166,0))</f>
        <v>0</v>
      </c>
      <c r="AU163" s="51">
        <f t="shared" ref="AU163:AU164" si="2693">SUM(AV163:BB163)</f>
        <v>0</v>
      </c>
      <c r="AV163" s="52">
        <f t="shared" ref="AV163" si="2694">IF(SUM($AM$9:$AS$9)=SUM($AV$9:$BB$9),AM163,IF(AND(SUM($AV$9:$BB$9)&gt;42,SUM($AV$9:$BB$9)&lt;49),AM163,0))</f>
        <v>0</v>
      </c>
      <c r="AW163" s="52">
        <f t="shared" ref="AW163" si="2695">IF(SUM($AM$9:$AS$9)=SUM($AV$9:$BB$9),AN163,IF(AND(SUM($AV$9:$BB$9)&gt;42,SUM($AV$9:$BB$9)&lt;49),AN163,0))</f>
        <v>0</v>
      </c>
      <c r="AX163" s="52">
        <f t="shared" ref="AX163" si="2696">IF(SUM($AM$9:$AS$9)=SUM($AV$9:$BB$9),AO163,IF(AND(SUM($AV$9:$BB$9)&gt;42,SUM($AV$9:$BB$9)&lt;49),AO163,0))</f>
        <v>0</v>
      </c>
      <c r="AY163" s="52">
        <f t="shared" ref="AY163" si="2697">IF(SUM($AM$9:$AS$9)=SUM($AV$9:$BB$9),AP163,IF(AND(SUM($AV$9:$BB$9)&gt;42,SUM($AV$9:$BB$9)&lt;49),AP163,0))</f>
        <v>0</v>
      </c>
      <c r="AZ163" s="53">
        <f t="shared" ref="AZ163" si="2698">IF(SUM($AM$9:$AS$9)=SUM($AV$9:$BB$9),AQ163,IF(AND(SUM($AV$9:$BB$9)&gt;42,SUM($AV$9:$BB$9)&lt;49),AQ163,0))</f>
        <v>0</v>
      </c>
      <c r="BA163" s="54">
        <f t="shared" ref="BA163" si="2699">IF(SUM($AM$9:$AS$9)=SUM($AV$9:$BB$9),AR163,IF(AND(SUM($AV$9:$BB$9)&gt;42,SUM($AV$9:$BB$9)&lt;49),AR163,0))</f>
        <v>0</v>
      </c>
      <c r="BB163" s="55">
        <f t="shared" ref="BB163" si="2700">IF(SUM($AM$9:$AS$9)=SUM($AV$9:$BB$9),AS163,IF(AND(SUM($AV$9:$BB$9)&gt;42,SUM($AV$9:$BB$9)&lt;49),AS163,0))</f>
        <v>0</v>
      </c>
    </row>
    <row r="164" spans="1:54" ht="12.75" hidden="1" customHeight="1" x14ac:dyDescent="0.2">
      <c r="B164" s="93"/>
      <c r="C164" s="94"/>
      <c r="D164" s="95"/>
      <c r="E164" s="115"/>
      <c r="F164" s="140" t="b">
        <f t="shared" ref="F164" si="2701">IF($B157=$B163,OR(F158,G163&lt;F163),G163&lt;F163)</f>
        <v>0</v>
      </c>
      <c r="G164" s="189">
        <f t="shared" ref="G164" si="2702">IF(AND($B157=$B163,$B157&lt;&gt;"",$B157&lt;&gt;0),G163+G158,G163)</f>
        <v>18</v>
      </c>
      <c r="H164" s="120"/>
      <c r="I164" s="165">
        <f t="shared" si="2683"/>
        <v>0</v>
      </c>
      <c r="J164" s="194">
        <f t="shared" ref="J164" si="2703">7-COUNTIF(L163:R163,0)-COUNTIF(L163:R163,"")</f>
        <v>0</v>
      </c>
      <c r="K164" s="22">
        <f t="shared" si="2685"/>
        <v>0</v>
      </c>
      <c r="L164" s="35">
        <f t="shared" ref="L164:R164" si="2704">IF($B157=$B163,L163+L158,L163)</f>
        <v>0</v>
      </c>
      <c r="M164" s="35">
        <f t="shared" si="2704"/>
        <v>0</v>
      </c>
      <c r="N164" s="35">
        <f t="shared" si="2704"/>
        <v>0</v>
      </c>
      <c r="O164" s="35">
        <f t="shared" si="2704"/>
        <v>0</v>
      </c>
      <c r="P164" s="36">
        <f t="shared" si="2704"/>
        <v>0</v>
      </c>
      <c r="Q164" s="37">
        <f t="shared" si="2704"/>
        <v>0</v>
      </c>
      <c r="R164" s="38">
        <f t="shared" si="2704"/>
        <v>0</v>
      </c>
      <c r="S164" s="194">
        <f t="shared" ref="S164" si="2705">7-COUNTIF(U163:AA163,0)-COUNTIF(U163:AA163,"")</f>
        <v>0</v>
      </c>
      <c r="T164" s="22">
        <f t="shared" si="2687"/>
        <v>0</v>
      </c>
      <c r="U164" s="35">
        <f t="shared" ref="U164:AA164" si="2706">IF($B157=$B163,U163+U158,U163)</f>
        <v>0</v>
      </c>
      <c r="V164" s="35">
        <f t="shared" si="2706"/>
        <v>0</v>
      </c>
      <c r="W164" s="35">
        <f t="shared" si="2706"/>
        <v>0</v>
      </c>
      <c r="X164" s="35">
        <f t="shared" si="2706"/>
        <v>0</v>
      </c>
      <c r="Y164" s="36">
        <f t="shared" si="2706"/>
        <v>0</v>
      </c>
      <c r="Z164" s="37">
        <f t="shared" si="2706"/>
        <v>0</v>
      </c>
      <c r="AA164" s="38">
        <f t="shared" si="2706"/>
        <v>0</v>
      </c>
      <c r="AB164" s="194">
        <f t="shared" ref="AB164" si="2707">7-COUNTIF(AD163:AJ163,0)-COUNTIF(AD163:AJ163,"")</f>
        <v>0</v>
      </c>
      <c r="AC164" s="22">
        <f t="shared" si="2689"/>
        <v>0</v>
      </c>
      <c r="AD164" s="35">
        <f t="shared" ref="AD164:AJ164" si="2708">IF($B157=$B163,AD163+AD158,AD163)</f>
        <v>0</v>
      </c>
      <c r="AE164" s="35">
        <f t="shared" si="2708"/>
        <v>0</v>
      </c>
      <c r="AF164" s="35">
        <f t="shared" si="2708"/>
        <v>0</v>
      </c>
      <c r="AG164" s="35">
        <f t="shared" si="2708"/>
        <v>0</v>
      </c>
      <c r="AH164" s="36">
        <f t="shared" si="2708"/>
        <v>0</v>
      </c>
      <c r="AI164" s="37">
        <f t="shared" si="2708"/>
        <v>0</v>
      </c>
      <c r="AJ164" s="38">
        <f t="shared" si="2708"/>
        <v>0</v>
      </c>
      <c r="AK164" s="194">
        <f t="shared" ref="AK164" si="2709">7-COUNTIF(AM163:AS163,0)-COUNTIF(AM163:AS163,"")</f>
        <v>0</v>
      </c>
      <c r="AL164" s="22">
        <f t="shared" si="2691"/>
        <v>0</v>
      </c>
      <c r="AM164" s="35">
        <f t="shared" ref="AM164:AS164" si="2710">IF($B157=$B163,AM163+AM158,AM163)</f>
        <v>0</v>
      </c>
      <c r="AN164" s="35">
        <f t="shared" si="2710"/>
        <v>0</v>
      </c>
      <c r="AO164" s="35">
        <f t="shared" si="2710"/>
        <v>0</v>
      </c>
      <c r="AP164" s="35">
        <f t="shared" si="2710"/>
        <v>0</v>
      </c>
      <c r="AQ164" s="36">
        <f t="shared" si="2710"/>
        <v>0</v>
      </c>
      <c r="AR164" s="37">
        <f t="shared" si="2710"/>
        <v>0</v>
      </c>
      <c r="AS164" s="38">
        <f t="shared" si="2710"/>
        <v>0</v>
      </c>
      <c r="AT164" s="194">
        <f t="shared" ref="AT164" si="2711">7-COUNTIF(AV163:BB163,0)-COUNTIF(AV163:BB163,"")</f>
        <v>0</v>
      </c>
      <c r="AU164" s="22">
        <f t="shared" si="2693"/>
        <v>0</v>
      </c>
      <c r="AV164" s="35">
        <f t="shared" ref="AV164:BB164" si="2712">IF($B157=$B163,AV163+AV158,AV163)</f>
        <v>0</v>
      </c>
      <c r="AW164" s="35">
        <f t="shared" si="2712"/>
        <v>0</v>
      </c>
      <c r="AX164" s="35">
        <f t="shared" si="2712"/>
        <v>0</v>
      </c>
      <c r="AY164" s="35">
        <f t="shared" si="2712"/>
        <v>0</v>
      </c>
      <c r="AZ164" s="36">
        <f t="shared" si="2712"/>
        <v>0</v>
      </c>
      <c r="BA164" s="37">
        <f t="shared" si="2712"/>
        <v>0</v>
      </c>
      <c r="BB164" s="38">
        <f t="shared" si="2712"/>
        <v>0</v>
      </c>
    </row>
    <row r="165" spans="1:54" ht="15" hidden="1" customHeight="1" x14ac:dyDescent="0.2">
      <c r="B165" s="116"/>
      <c r="C165" s="117"/>
      <c r="D165" s="118"/>
      <c r="E165" s="119"/>
      <c r="F165" s="92"/>
      <c r="G165" s="190">
        <f t="shared" ref="G165" si="2713">IF(AND($B157=$B163,$B157&lt;&gt;"",$B157&lt;&gt;0),F163+G159,F163)</f>
        <v>18</v>
      </c>
      <c r="H165" s="121"/>
      <c r="I165" s="165">
        <f t="shared" si="2683"/>
        <v>0</v>
      </c>
      <c r="J165" s="195">
        <f t="shared" ref="J165" si="2714">IF($B163=$B157,COUNTIF(L165:R165,0),COUNTIF(L166:R166,0)+COUNTIF(L166:R166,""))</f>
        <v>7</v>
      </c>
      <c r="K165" s="39">
        <f t="shared" ref="K165:R165" si="2715">IF($B157=$B163,K166+K159,K166)</f>
        <v>0</v>
      </c>
      <c r="L165" s="40">
        <f t="shared" si="2715"/>
        <v>0</v>
      </c>
      <c r="M165" s="40">
        <f t="shared" si="2715"/>
        <v>0</v>
      </c>
      <c r="N165" s="40">
        <f t="shared" si="2715"/>
        <v>0</v>
      </c>
      <c r="O165" s="40">
        <f t="shared" si="2715"/>
        <v>0</v>
      </c>
      <c r="P165" s="41">
        <f t="shared" si="2715"/>
        <v>0</v>
      </c>
      <c r="Q165" s="42">
        <f t="shared" si="2715"/>
        <v>0</v>
      </c>
      <c r="R165" s="43">
        <f t="shared" si="2715"/>
        <v>0</v>
      </c>
      <c r="S165" s="195">
        <f t="shared" ref="S165" si="2716">IF($B163=$B157,COUNTIF(U165:AA165,0),COUNTIF(U166:AA166,0)+COUNTIF(U166:AA166,""))</f>
        <v>7</v>
      </c>
      <c r="T165" s="39">
        <f t="shared" ref="T165:AA165" si="2717">IF($B157=$B163,T166+T159,T166)</f>
        <v>0</v>
      </c>
      <c r="U165" s="40">
        <f t="shared" si="2717"/>
        <v>0</v>
      </c>
      <c r="V165" s="40">
        <f t="shared" si="2717"/>
        <v>0</v>
      </c>
      <c r="W165" s="40">
        <f t="shared" si="2717"/>
        <v>0</v>
      </c>
      <c r="X165" s="40">
        <f t="shared" si="2717"/>
        <v>0</v>
      </c>
      <c r="Y165" s="41">
        <f t="shared" si="2717"/>
        <v>0</v>
      </c>
      <c r="Z165" s="42">
        <f t="shared" si="2717"/>
        <v>0</v>
      </c>
      <c r="AA165" s="43">
        <f t="shared" si="2717"/>
        <v>0</v>
      </c>
      <c r="AB165" s="195">
        <f t="shared" ref="AB165" si="2718">IF($B163=$B157,COUNTIF(AD165:AJ165,0),COUNTIF(AD166:AJ166,0)+COUNTIF(AD166:AJ166,""))</f>
        <v>7</v>
      </c>
      <c r="AC165" s="39">
        <f t="shared" ref="AC165:AJ165" si="2719">IF($B157=$B163,AC166+AC159,AC166)</f>
        <v>0</v>
      </c>
      <c r="AD165" s="40">
        <f t="shared" si="2719"/>
        <v>0</v>
      </c>
      <c r="AE165" s="40">
        <f t="shared" si="2719"/>
        <v>0</v>
      </c>
      <c r="AF165" s="40">
        <f t="shared" si="2719"/>
        <v>0</v>
      </c>
      <c r="AG165" s="40">
        <f t="shared" si="2719"/>
        <v>0</v>
      </c>
      <c r="AH165" s="41">
        <f t="shared" si="2719"/>
        <v>0</v>
      </c>
      <c r="AI165" s="42">
        <f t="shared" si="2719"/>
        <v>0</v>
      </c>
      <c r="AJ165" s="43">
        <f t="shared" si="2719"/>
        <v>0</v>
      </c>
      <c r="AK165" s="195">
        <f t="shared" ref="AK165" si="2720">IF($B163=$B157,COUNTIF(AM165:AS165,0),COUNTIF(AM166:AS166,0)+COUNTIF(AM166:AS166,""))</f>
        <v>7</v>
      </c>
      <c r="AL165" s="39">
        <f t="shared" ref="AL165:AS165" si="2721">IF($B157=$B163,AL166+AL159,AL166)</f>
        <v>0</v>
      </c>
      <c r="AM165" s="40">
        <f t="shared" si="2721"/>
        <v>0</v>
      </c>
      <c r="AN165" s="40">
        <f t="shared" si="2721"/>
        <v>0</v>
      </c>
      <c r="AO165" s="40">
        <f t="shared" si="2721"/>
        <v>0</v>
      </c>
      <c r="AP165" s="40">
        <f t="shared" si="2721"/>
        <v>0</v>
      </c>
      <c r="AQ165" s="41">
        <f t="shared" si="2721"/>
        <v>0</v>
      </c>
      <c r="AR165" s="42">
        <f t="shared" si="2721"/>
        <v>0</v>
      </c>
      <c r="AS165" s="43">
        <f t="shared" si="2721"/>
        <v>0</v>
      </c>
      <c r="AT165" s="195">
        <f t="shared" ref="AT165" si="2722">IF($B163=$B157,COUNTIF(AV165:BB165,0),COUNTIF(AV166:BB166,0)+COUNTIF(AV166:BB166,""))</f>
        <v>7</v>
      </c>
      <c r="AU165" s="39">
        <f t="shared" ref="AU165:BB165" si="2723">IF($B157=$B163,AU166+AU159,AU166)</f>
        <v>0</v>
      </c>
      <c r="AV165" s="40">
        <f t="shared" si="2723"/>
        <v>0</v>
      </c>
      <c r="AW165" s="40">
        <f t="shared" si="2723"/>
        <v>0</v>
      </c>
      <c r="AX165" s="40">
        <f t="shared" si="2723"/>
        <v>0</v>
      </c>
      <c r="AY165" s="40">
        <f t="shared" si="2723"/>
        <v>0</v>
      </c>
      <c r="AZ165" s="41">
        <f t="shared" si="2723"/>
        <v>0</v>
      </c>
      <c r="BA165" s="42">
        <f t="shared" si="2723"/>
        <v>0</v>
      </c>
      <c r="BB165" s="43">
        <f t="shared" si="2723"/>
        <v>0</v>
      </c>
    </row>
    <row r="166" spans="1:54" ht="15.75" customHeight="1" x14ac:dyDescent="0.2">
      <c r="A166" s="1">
        <f t="shared" ref="A166" si="2724">A163</f>
        <v>0</v>
      </c>
      <c r="B166" s="313">
        <f t="shared" ref="B166" si="2725">B160+1</f>
        <v>25</v>
      </c>
      <c r="C166" s="314"/>
      <c r="D166" s="314"/>
      <c r="E166" s="314"/>
      <c r="F166" s="31"/>
      <c r="G166" s="183"/>
      <c r="H166" s="122">
        <f t="shared" ref="H166" si="2726">5-COUNTIF(AU163,0)-COUNTIF(AL163,0)-COUNTIF(AC163,0)-COUNTIF(T163,0)-COUNTIF(K163,0)</f>
        <v>0</v>
      </c>
      <c r="I166" s="165">
        <f t="shared" si="2683"/>
        <v>0</v>
      </c>
      <c r="J166" s="187">
        <f t="shared" ref="J166" si="2727">IF($B163=$B157,J160+IF($F163&lt;&gt;$G163,(K163+$G165-$G164)/$F163,K163/$F163),IF($F163&lt;&gt;G163,(K163+$G165-$G164)/$F163,K163/$F163))</f>
        <v>0</v>
      </c>
      <c r="K166" s="7">
        <f t="shared" ref="K166:K167" si="2728">SUM(L166:R166)</f>
        <v>0</v>
      </c>
      <c r="L166" s="26">
        <f t="shared" ref="L166:R166" si="2729">L163</f>
        <v>0</v>
      </c>
      <c r="M166" s="26">
        <f t="shared" si="2729"/>
        <v>0</v>
      </c>
      <c r="N166" s="26">
        <f t="shared" si="2729"/>
        <v>0</v>
      </c>
      <c r="O166" s="26">
        <f t="shared" si="2729"/>
        <v>0</v>
      </c>
      <c r="P166" s="26">
        <f t="shared" si="2729"/>
        <v>0</v>
      </c>
      <c r="Q166" s="29">
        <f t="shared" si="2729"/>
        <v>0</v>
      </c>
      <c r="R166" s="23">
        <f t="shared" si="2729"/>
        <v>0</v>
      </c>
      <c r="S166" s="187">
        <f t="shared" ref="S166" si="2730">IF($B163=$B157,S160+IF($F163&lt;&gt;$G163,(T163+$G165-$G164)/$F163,T163/$F163),IF($F163&lt;&gt;P163,(T163+$G165-$G164)/$F163,T163/$F163))</f>
        <v>0</v>
      </c>
      <c r="T166" s="7">
        <f t="shared" ref="T166:T167" si="2731">SUM(U166:AA166)</f>
        <v>0</v>
      </c>
      <c r="U166" s="26">
        <f t="shared" ref="U166:AA166" si="2732">U163</f>
        <v>0</v>
      </c>
      <c r="V166" s="26">
        <f t="shared" si="2732"/>
        <v>0</v>
      </c>
      <c r="W166" s="26">
        <f t="shared" si="2732"/>
        <v>0</v>
      </c>
      <c r="X166" s="26">
        <f t="shared" si="2732"/>
        <v>0</v>
      </c>
      <c r="Y166" s="113">
        <f t="shared" si="2732"/>
        <v>0</v>
      </c>
      <c r="Z166" s="29">
        <f t="shared" si="2732"/>
        <v>0</v>
      </c>
      <c r="AA166" s="23">
        <f t="shared" si="2732"/>
        <v>0</v>
      </c>
      <c r="AB166" s="187">
        <f t="shared" ref="AB166" si="2733">IF($B163=$B157,AB160+IF($F163&lt;&gt;$G163,(AC163+$G165-$G164)/$F163,AC163/$F163),IF($F163&lt;&gt;Y163,(AC163+$G165-$G164)/$F163,AC163/$F163))</f>
        <v>0</v>
      </c>
      <c r="AC166" s="7">
        <f t="shared" ref="AC166:AC167" si="2734">SUM(AD166:AJ166)</f>
        <v>0</v>
      </c>
      <c r="AD166" s="26">
        <f t="shared" ref="AD166:AJ166" si="2735">AD163</f>
        <v>0</v>
      </c>
      <c r="AE166" s="26">
        <f t="shared" si="2735"/>
        <v>0</v>
      </c>
      <c r="AF166" s="26">
        <f t="shared" si="2735"/>
        <v>0</v>
      </c>
      <c r="AG166" s="26">
        <f t="shared" si="2735"/>
        <v>0</v>
      </c>
      <c r="AH166" s="113">
        <f t="shared" si="2735"/>
        <v>0</v>
      </c>
      <c r="AI166" s="29">
        <f t="shared" si="2735"/>
        <v>0</v>
      </c>
      <c r="AJ166" s="23">
        <f t="shared" si="2735"/>
        <v>0</v>
      </c>
      <c r="AK166" s="187">
        <f t="shared" ref="AK166" si="2736">IF($B163=$B157,AK160+IF($F163&lt;&gt;$G163,(AL163+$G165-$G164)/$F163,AL163/$F163),IF($F163&lt;&gt;AH163,(AL163+$G165-$G164)/$F163,AL163/$F163))</f>
        <v>0</v>
      </c>
      <c r="AL166" s="7">
        <f t="shared" ref="AL166:AL167" si="2737">SUM(AM166:AS166)</f>
        <v>0</v>
      </c>
      <c r="AM166" s="26">
        <f t="shared" ref="AM166:AS166" si="2738">AM163</f>
        <v>0</v>
      </c>
      <c r="AN166" s="26">
        <f t="shared" si="2738"/>
        <v>0</v>
      </c>
      <c r="AO166" s="26">
        <f t="shared" si="2738"/>
        <v>0</v>
      </c>
      <c r="AP166" s="26">
        <f t="shared" si="2738"/>
        <v>0</v>
      </c>
      <c r="AQ166" s="113">
        <f t="shared" si="2738"/>
        <v>0</v>
      </c>
      <c r="AR166" s="29">
        <f t="shared" si="2738"/>
        <v>0</v>
      </c>
      <c r="AS166" s="23">
        <f t="shared" si="2738"/>
        <v>0</v>
      </c>
      <c r="AT166" s="187">
        <f t="shared" ref="AT166" si="2739">IF($B163=$B157,AT160+IF($F163&lt;&gt;$G163,(AU163+$G165-$G164)/$F163,AU163/$F163),IF($F163&lt;&gt;AQ163,(AU163+$G165-$G164)/$F163,AU163/$F163))</f>
        <v>0</v>
      </c>
      <c r="AU166" s="7">
        <f t="shared" ref="AU166:AU167" si="2740">SUM(AV166:BB166)</f>
        <v>0</v>
      </c>
      <c r="AV166" s="6">
        <f t="shared" ref="AV166" si="2741">IF(SUM($AM$9:$AS$9)=SUM($AV$9:$BB$9),AV163,IF(AND(SUM($AV$9:$BB$9)&gt;42,SUM($AV$9:$BB$9)&lt;49),AV163,0))</f>
        <v>0</v>
      </c>
      <c r="AW166" s="6">
        <f t="shared" ref="AW166:BB166" si="2742">IF(SUM($AM$9:$AS$9)=SUM($AV$9:$BB$9),AW163,IF(AND(SUM($AV$9:$BB$9)&gt;42,SUM($AV$9:$BB$9)&lt;49),AW163,0))</f>
        <v>0</v>
      </c>
      <c r="AX166" s="6">
        <f t="shared" si="2742"/>
        <v>0</v>
      </c>
      <c r="AY166" s="6">
        <f t="shared" si="2742"/>
        <v>0</v>
      </c>
      <c r="AZ166" s="26">
        <f t="shared" si="2742"/>
        <v>0</v>
      </c>
      <c r="BA166" s="29">
        <f t="shared" si="2742"/>
        <v>0</v>
      </c>
      <c r="BB166" s="23">
        <f t="shared" si="2742"/>
        <v>0</v>
      </c>
    </row>
    <row r="167" spans="1:54" ht="15.75" customHeight="1" x14ac:dyDescent="0.2">
      <c r="A167" s="1">
        <f t="shared" ref="A167:A168" si="2743">A166</f>
        <v>0</v>
      </c>
      <c r="B167" s="313"/>
      <c r="C167" s="314"/>
      <c r="D167" s="314"/>
      <c r="E167" s="314"/>
      <c r="F167" s="31"/>
      <c r="G167" s="183"/>
      <c r="H167" s="123">
        <f t="shared" ref="H167" si="2744">IF($B163=$B157,H161+F167,$F167)</f>
        <v>0</v>
      </c>
      <c r="I167" s="165">
        <f t="shared" si="2683"/>
        <v>0</v>
      </c>
      <c r="J167" s="141">
        <f t="shared" ref="J167" si="2745">IF($H166=0,0,IF($B157=$B163,IF($H168&gt;0,$H168+J161,K163+J161),IF($H168&gt;0,$H168,K163)))</f>
        <v>0</v>
      </c>
      <c r="K167" s="7">
        <f t="shared" si="2728"/>
        <v>0</v>
      </c>
      <c r="L167" s="6"/>
      <c r="M167" s="6"/>
      <c r="N167" s="6"/>
      <c r="O167" s="6"/>
      <c r="P167" s="26"/>
      <c r="Q167" s="29"/>
      <c r="R167" s="23"/>
      <c r="S167" s="141">
        <f t="shared" ref="S167" si="2746">IF($H166=0,0,IF($B157=$B163,IF($H168&gt;0,$H168+S161,T163+S161),IF($H168&gt;0,$H168,T163)))</f>
        <v>0</v>
      </c>
      <c r="T167" s="7">
        <f t="shared" si="2731"/>
        <v>0</v>
      </c>
      <c r="U167" s="6"/>
      <c r="V167" s="6"/>
      <c r="W167" s="6"/>
      <c r="X167" s="6"/>
      <c r="Y167" s="26"/>
      <c r="Z167" s="29"/>
      <c r="AA167" s="23"/>
      <c r="AB167" s="141">
        <f t="shared" ref="AB167" si="2747">IF($H166=0,0,IF($B157=$B163,IF($H168&gt;0,$H168+AB161,AC163+AB161),IF($H168&gt;0,$H168,AC163)))</f>
        <v>0</v>
      </c>
      <c r="AC167" s="7">
        <f t="shared" si="2734"/>
        <v>0</v>
      </c>
      <c r="AD167" s="6"/>
      <c r="AE167" s="6"/>
      <c r="AF167" s="6"/>
      <c r="AG167" s="6"/>
      <c r="AH167" s="26"/>
      <c r="AI167" s="29"/>
      <c r="AJ167" s="23"/>
      <c r="AK167" s="141">
        <f t="shared" ref="AK167" si="2748">IF($H166=0,0,IF($B157=$B163,IF($H168&gt;0,$H168+AK161,AL163+AK161),IF($H168&gt;0,$H168,AL163)))</f>
        <v>0</v>
      </c>
      <c r="AL167" s="7">
        <f t="shared" si="2737"/>
        <v>0</v>
      </c>
      <c r="AM167" s="6"/>
      <c r="AN167" s="6"/>
      <c r="AO167" s="6"/>
      <c r="AP167" s="6"/>
      <c r="AQ167" s="26"/>
      <c r="AR167" s="29"/>
      <c r="AS167" s="23"/>
      <c r="AT167" s="141">
        <f t="shared" ref="AT167" si="2749">IF($H166=0,0,IF($B157=$B163,IF($H168&gt;0,$H168+AT161,AU163+AT161),IF($H168&gt;0,$H168,AU163)))</f>
        <v>0</v>
      </c>
      <c r="AU167" s="7">
        <f t="shared" si="2740"/>
        <v>0</v>
      </c>
      <c r="AV167" s="6"/>
      <c r="AW167" s="6"/>
      <c r="AX167" s="6"/>
      <c r="AY167" s="6"/>
      <c r="AZ167" s="26"/>
      <c r="BA167" s="29"/>
      <c r="BB167" s="23"/>
    </row>
    <row r="168" spans="1:54" ht="18.75" customHeight="1" thickBot="1" x14ac:dyDescent="0.25">
      <c r="A168" s="1">
        <f t="shared" si="2743"/>
        <v>0</v>
      </c>
      <c r="B168" s="323" t="str">
        <f>IF(B163="",Wydruk!$AE$6,IF(J164=0,Wydruk!$AE$7,IF(AND(G164&lt;G165,B163&lt;&gt;$B169),Wydruk!$AE$13,IF(AND($B163=$B157,$B163&lt;&gt;$B169),IF(OR(OR(J168&lt;4,J168&gt;5),OR(S168&lt;4,S168&gt;5),OR(AB168&lt;4,AB168&gt;5),OR(AK168&lt;4,AK168&gt;5),OR(AND(AT168&lt;4,AT168&gt;0),AT168&gt;5)),Wydruk!$AE$8,Wydruk!$AE$9),IF($B163=$B169,IF($F167&lt;&gt;0,Wydruk!$AE$12,Wydruk!$AE$10),IF(OR(OR(J164&lt;4,J164&gt;5),OR(S164&lt;4,S164&gt;5),OR(AB164&lt;4,AB164&gt;5),OR(AK164&lt;4,AK164&gt;5),OR(AND(AT164&lt;4,AT164&gt;0),AT164&gt;5)),Wydruk!$AE$8,Wydruk!$AE$11))))))</f>
        <v>Uzupełnij liczby godzin tygodniowego planu</v>
      </c>
      <c r="C168" s="324"/>
      <c r="D168" s="324"/>
      <c r="E168" s="324"/>
      <c r="F168" s="173">
        <f>marzec!F168</f>
        <v>0</v>
      </c>
      <c r="G168" s="184">
        <f>marzec!G168</f>
        <v>0</v>
      </c>
      <c r="H168" s="191">
        <f t="shared" ref="H168" si="2750">IF(OR($G168=0,$F168=0,$G168="",$F168=""),0,$G168/$F168)</f>
        <v>0</v>
      </c>
      <c r="I168" s="193"/>
      <c r="J168" s="176">
        <f t="shared" ref="J168" si="2751">IF($B157=$B163,IF(L163+L158&gt;0,1,0)+IF(M163+M158&gt;0,1,0)+IF(N163+N158&gt;0,1,0)+IF(O163+O158&gt;0,1,0)+IF(P163+P158&gt;0,1,0)+IF(Q163+Q158&gt;0,1,0)+IF(R163+R158&gt;0,1,0),J164)</f>
        <v>0</v>
      </c>
      <c r="K168" s="133">
        <f t="shared" ref="K168" si="2752">IF(OR($B163=$B169,J168=0,(K164-Q168+O168)&lt;=0),0,(K164-Q168+O168)/J168)</f>
        <v>0</v>
      </c>
      <c r="L168" s="137">
        <f t="shared" ref="L168" si="2753">IF(K168*(7-J165)&lt;=0,0,K168*(7-J165))</f>
        <v>0</v>
      </c>
      <c r="M168" s="311">
        <f t="shared" ref="M168" si="2754">ROUND(IF(OR(K165-K168*(7-J165)+P168&lt;0,$B163=$B169,K168&lt;=0,K165=0),0,IF(K165-K168*(7-J165)+P168&gt;Q168-O168+P168,Q168-O168+P168,K165-K168*(7-J165)+P168)),1)</f>
        <v>0</v>
      </c>
      <c r="N168" s="312"/>
      <c r="O168" s="139">
        <f t="shared" ref="O168" si="2755">IF(OR($B163=$B169,J164=0),0,IF($B163=$B157,J163,$F163))</f>
        <v>0</v>
      </c>
      <c r="P168" s="30">
        <f t="shared" ref="P168" si="2756">IF(OR($B163=$B169,J168=0),0,$G165-$G164)</f>
        <v>0</v>
      </c>
      <c r="Q168" s="134">
        <f t="shared" ref="Q168" si="2757">IF(OR($B163=$B169,J168=0),0,J167)</f>
        <v>0</v>
      </c>
      <c r="R168" s="138">
        <f t="shared" ref="R168" si="2758">IF($B163=$B169,0,K165)</f>
        <v>0</v>
      </c>
      <c r="S168" s="176">
        <f t="shared" ref="S168" si="2759">IF($B157=$B163,IF(U163+U158&gt;0,1,0)+IF(V163+V158&gt;0,1,0)+IF(W163+W158&gt;0,1,0)+IF(X163+X158&gt;0,1,0)+IF(Y163+Y158&gt;0,1,0)+IF(Z163+Z158&gt;0,1,0)+IF(AA163+AA158&gt;0,1,0),S164)</f>
        <v>0</v>
      </c>
      <c r="T168" s="133">
        <f t="shared" ref="T168" si="2760">IF(OR($B163=$B169,S168=0,(T164-Z168+X168)&lt;=0),0,(T164-Z168+X168)/S168)</f>
        <v>0</v>
      </c>
      <c r="U168" s="137">
        <f t="shared" ref="U168" si="2761">IF(T168*(7-S165)&lt;=0,0,T168*(7-S165))</f>
        <v>0</v>
      </c>
      <c r="V168" s="311">
        <f t="shared" ref="V168" si="2762">ROUND(IF(OR(T165-T168*(7-S165)+Y168&lt;0,$B163=$B169,T168&lt;=0,T165=0),0,IF(T165-T168*(7-S165)+Y168&gt;Z168-X168+Y168,Z168-X168+Y168,T165-T168*(7-S165)+Y168)),1)</f>
        <v>0</v>
      </c>
      <c r="W168" s="312"/>
      <c r="X168" s="139">
        <f t="shared" ref="X168" si="2763">IF(OR($B163=$B169,S164=0),0,IF($B163=$B157,S163,$F163))</f>
        <v>0</v>
      </c>
      <c r="Y168" s="30">
        <f t="shared" ref="Y168" si="2764">IF(OR($B163=$B169,S168=0),0,$G165-$G164)</f>
        <v>0</v>
      </c>
      <c r="Z168" s="134">
        <f t="shared" ref="Z168" si="2765">IF(OR($B163=$B169,S168=0),0,S167)</f>
        <v>0</v>
      </c>
      <c r="AA168" s="138">
        <f t="shared" ref="AA168" si="2766">IF($B163=$B169,0,T165)</f>
        <v>0</v>
      </c>
      <c r="AB168" s="176">
        <f t="shared" ref="AB168" si="2767">IF($B157=$B163,IF(AD163+AD158&gt;0,1,0)+IF(AE163+AE158&gt;0,1,0)+IF(AF163+AF158&gt;0,1,0)+IF(AG163+AG158&gt;0,1,0)+IF(AH163+AH158&gt;0,1,0)+IF(AI163+AI158&gt;0,1,0)+IF(AJ163+AJ158&gt;0,1,0),AB164)</f>
        <v>0</v>
      </c>
      <c r="AC168" s="133">
        <f t="shared" ref="AC168" si="2768">IF(OR($B163=$B169,AB168=0,(AC164-AI168+AG168)&lt;=0),0,(AC164-AI168+AG168)/AB168)</f>
        <v>0</v>
      </c>
      <c r="AD168" s="137">
        <f t="shared" ref="AD168" si="2769">IF(AC168*(7-AB165)&lt;=0,0,AC168*(7-AB165))</f>
        <v>0</v>
      </c>
      <c r="AE168" s="311">
        <f t="shared" ref="AE168" si="2770">ROUND(IF(OR(AC165-AC168*(7-AB165)+AH168&lt;0,$B163=$B169,AC168&lt;=0,AC165=0),0,IF(AC165-AC168*(7-AB165)+AH168&gt;AI168-AG168+AH168,AI168-AG168+AH168,AC165-AC168*(7-AB165)+AH168)),1)</f>
        <v>0</v>
      </c>
      <c r="AF168" s="312"/>
      <c r="AG168" s="139">
        <f t="shared" ref="AG168" si="2771">IF(OR($B163=$B169,AB164=0),0,IF($B163=$B157,AB163,$F163))</f>
        <v>0</v>
      </c>
      <c r="AH168" s="30">
        <f t="shared" ref="AH168" si="2772">IF(OR($B163=$B169,AB168=0),0,$G165-$G164)</f>
        <v>0</v>
      </c>
      <c r="AI168" s="134">
        <f t="shared" ref="AI168" si="2773">IF(OR($B163=$B169,AB168=0),0,AB167)</f>
        <v>0</v>
      </c>
      <c r="AJ168" s="138">
        <f t="shared" ref="AJ168" si="2774">IF($B163=$B169,0,AC165)</f>
        <v>0</v>
      </c>
      <c r="AK168" s="176">
        <f t="shared" ref="AK168" si="2775">IF($B157=$B163,IF(AM163+AM158&gt;0,1,0)+IF(AN163+AN158&gt;0,1,0)+IF(AO163+AO158&gt;0,1,0)+IF(AP163+AP158&gt;0,1,0)+IF(AQ163+AQ158&gt;0,1,0)+IF(AR163+AR158&gt;0,1,0)+IF(AS163+AS158&gt;0,1,0),AK164)</f>
        <v>0</v>
      </c>
      <c r="AL168" s="133">
        <f t="shared" ref="AL168" si="2776">IF(OR($B163=$B169,AK168=0,(AL164-AR168+AP168)&lt;=0),0,(AL164-AR168+AP168)/AK168)</f>
        <v>0</v>
      </c>
      <c r="AM168" s="137">
        <f t="shared" ref="AM168" si="2777">IF(AL168*(7-AK165)&lt;=0,0,AL168*(7-AK165))</f>
        <v>0</v>
      </c>
      <c r="AN168" s="311">
        <f t="shared" ref="AN168" si="2778">ROUND(IF(OR(AL165-AL168*(7-AK165)+AQ168&lt;0,$B163=$B169,AL168&lt;=0,AL165=0),0,IF(AL165-AL168*(7-AK165)+AQ168&gt;AR168-AP168+AQ168,AR168-AP168+AQ168,AL165-AL168*(7-AK165)+AQ168)),1)</f>
        <v>0</v>
      </c>
      <c r="AO168" s="312"/>
      <c r="AP168" s="139">
        <f t="shared" ref="AP168" si="2779">IF(OR($B163=$B169,AK164=0),0,IF($B163=$B157,AK163,$F163))</f>
        <v>0</v>
      </c>
      <c r="AQ168" s="30">
        <f t="shared" ref="AQ168" si="2780">IF(OR($B163=$B169,AK168=0),0,$G165-$G164)</f>
        <v>0</v>
      </c>
      <c r="AR168" s="134">
        <f t="shared" ref="AR168" si="2781">IF(OR($B163=$B169,AK168=0),0,AK167)</f>
        <v>0</v>
      </c>
      <c r="AS168" s="138">
        <f t="shared" ref="AS168" si="2782">IF($B163=$B169,0,AL165)</f>
        <v>0</v>
      </c>
      <c r="AT168" s="176">
        <f t="shared" ref="AT168" si="2783">IF($B157=$B163,IF(AV163+AV158&gt;0,1,0)+IF(AW163+AW158&gt;0,1,0)+IF(AX163+AX158&gt;0,1,0)+IF(AY163+AY158&gt;0,1,0)+IF(AZ163+AZ158&gt;0,1,0)+IF(BA163+BA158&gt;0,1,0)+IF(BB163+BB158&gt;0,1,0),AT164)</f>
        <v>0</v>
      </c>
      <c r="AU168" s="133">
        <f t="shared" ref="AU168" si="2784">IF(OR($B163=$B169,AT168=0,(AU164-BA168+AY168)&lt;=0),0,(AU164-BA168+AY168)/AT168)</f>
        <v>0</v>
      </c>
      <c r="AV168" s="137">
        <f t="shared" ref="AV168" si="2785">IF(AU168*(7-AT165)&lt;=0,0,AU168*(7-AT165))</f>
        <v>0</v>
      </c>
      <c r="AW168" s="311">
        <f t="shared" ref="AW168" si="2786">ROUND(IF(OR(AU165-AU168*(7-AT165)+AZ168&lt;0,$B163=$B169,AU168&lt;=0,AU165=0),0,IF(AU165-AU168*(7-AT165)+AZ168&gt;BA168-AY168+AZ168,BA168-AY168+AZ168,AU165-AU168*(7-AT165)+AZ168)),1)</f>
        <v>0</v>
      </c>
      <c r="AX168" s="312"/>
      <c r="AY168" s="139">
        <f t="shared" ref="AY168" si="2787">IF(OR($B163=$B169,AT164=0),0,IF($B163=$B157,AT163,$F163))</f>
        <v>0</v>
      </c>
      <c r="AZ168" s="30">
        <f t="shared" ref="AZ168" si="2788">IF(OR($B163=$B169,AT168=0),0,$G165-$G164)</f>
        <v>0</v>
      </c>
      <c r="BA168" s="134">
        <f t="shared" ref="BA168" si="2789">IF(OR($B163=$B169,AT168=0),0,AT167)</f>
        <v>0</v>
      </c>
      <c r="BB168" s="138">
        <f t="shared" ref="BB168" si="2790">IF($B163=$B169,0,AU165)</f>
        <v>0</v>
      </c>
    </row>
    <row r="169" spans="1:54" ht="15.75" x14ac:dyDescent="0.2">
      <c r="A169" s="1">
        <f t="shared" ref="A169" si="2791">IF(B169="","1. Niewypełnione",B169)</f>
        <v>0</v>
      </c>
      <c r="B169" s="320">
        <f>marzec!B169</f>
        <v>0</v>
      </c>
      <c r="C169" s="321">
        <f>marzec!C169</f>
        <v>0</v>
      </c>
      <c r="D169" s="321">
        <f>marzec!D169</f>
        <v>0</v>
      </c>
      <c r="E169" s="321">
        <f>marzec!E169</f>
        <v>0</v>
      </c>
      <c r="F169" s="177">
        <f>marzec!F169</f>
        <v>18</v>
      </c>
      <c r="G169" s="185">
        <f>marzec!G169</f>
        <v>18</v>
      </c>
      <c r="H169" s="177"/>
      <c r="I169" s="192">
        <f t="shared" ref="I169:I173" si="2792">K169+T169+AC169+AL169+AU169</f>
        <v>0</v>
      </c>
      <c r="J169" s="186">
        <f t="shared" ref="J169" si="2793">IF(OR($B169=$B175,J172=0),0,ROUND((K170+P174)/J172,0))</f>
        <v>0</v>
      </c>
      <c r="K169" s="51">
        <f t="shared" ref="K169:K170" si="2794">SUM(L169:R169)</f>
        <v>0</v>
      </c>
      <c r="L169" s="52">
        <f>marzec!L169</f>
        <v>0</v>
      </c>
      <c r="M169" s="52">
        <f>marzec!M169</f>
        <v>0</v>
      </c>
      <c r="N169" s="52">
        <f>marzec!N169</f>
        <v>0</v>
      </c>
      <c r="O169" s="52">
        <f>marzec!O169</f>
        <v>0</v>
      </c>
      <c r="P169" s="53">
        <f>marzec!P169</f>
        <v>0</v>
      </c>
      <c r="Q169" s="54">
        <f>marzec!Q169</f>
        <v>0</v>
      </c>
      <c r="R169" s="55">
        <f>marzec!R169</f>
        <v>0</v>
      </c>
      <c r="S169" s="188">
        <f t="shared" ref="S169" si="2795">IF(OR($B169=$B175,S172=0),0,ROUND((T170+Y174)/S172,0))</f>
        <v>0</v>
      </c>
      <c r="T169" s="51">
        <f t="shared" ref="T169:T170" si="2796">SUM(U169:AA169)</f>
        <v>0</v>
      </c>
      <c r="U169" s="52">
        <f>marzec!U169</f>
        <v>0</v>
      </c>
      <c r="V169" s="52">
        <f>marzec!V169</f>
        <v>0</v>
      </c>
      <c r="W169" s="52">
        <f>marzec!W169</f>
        <v>0</v>
      </c>
      <c r="X169" s="52">
        <f>marzec!X169</f>
        <v>0</v>
      </c>
      <c r="Y169" s="53">
        <f>marzec!Y169</f>
        <v>0</v>
      </c>
      <c r="Z169" s="54">
        <f>marzec!Z169</f>
        <v>0</v>
      </c>
      <c r="AA169" s="55">
        <f>marzec!AA169</f>
        <v>0</v>
      </c>
      <c r="AB169" s="188">
        <f t="shared" ref="AB169" si="2797">IF(OR($B169=$B175,AB172=0),0,ROUND((AC170+AH174)/AB172,0))</f>
        <v>0</v>
      </c>
      <c r="AC169" s="51">
        <f t="shared" ref="AC169:AC170" si="2798">SUM(AD169:AJ169)</f>
        <v>0</v>
      </c>
      <c r="AD169" s="52">
        <f>marzec!AD169</f>
        <v>0</v>
      </c>
      <c r="AE169" s="52">
        <f>marzec!AE169</f>
        <v>0</v>
      </c>
      <c r="AF169" s="52">
        <f>marzec!AF169</f>
        <v>0</v>
      </c>
      <c r="AG169" s="52">
        <f>marzec!AG169</f>
        <v>0</v>
      </c>
      <c r="AH169" s="53">
        <f>marzec!AH169</f>
        <v>0</v>
      </c>
      <c r="AI169" s="54">
        <f>marzec!AI169</f>
        <v>0</v>
      </c>
      <c r="AJ169" s="55">
        <f>marzec!AJ169</f>
        <v>0</v>
      </c>
      <c r="AK169" s="188">
        <f t="shared" ref="AK169" si="2799">IF(OR($B169=$B175,AK172=0),0,ROUND((AL170+AQ174)/AK172,0))</f>
        <v>0</v>
      </c>
      <c r="AL169" s="51">
        <f t="shared" ref="AL169:AL170" si="2800">SUM(AM169:AS169)</f>
        <v>0</v>
      </c>
      <c r="AM169" s="52">
        <f>marzec!AM169</f>
        <v>0</v>
      </c>
      <c r="AN169" s="52">
        <f>marzec!AN169</f>
        <v>0</v>
      </c>
      <c r="AO169" s="52">
        <f>marzec!AO169</f>
        <v>0</v>
      </c>
      <c r="AP169" s="52">
        <f>marzec!AP169</f>
        <v>0</v>
      </c>
      <c r="AQ169" s="53">
        <f>marzec!AQ169</f>
        <v>0</v>
      </c>
      <c r="AR169" s="54">
        <f>marzec!AR169</f>
        <v>0</v>
      </c>
      <c r="AS169" s="55">
        <f>marzec!AS169</f>
        <v>0</v>
      </c>
      <c r="AT169" s="188">
        <f t="shared" ref="AT169" si="2801">IF(OR($B169=$B175,AT172=0),0,ROUND((AU170+AZ174)/AT172,0))</f>
        <v>0</v>
      </c>
      <c r="AU169" s="51">
        <f t="shared" ref="AU169:AU170" si="2802">SUM(AV169:BB169)</f>
        <v>0</v>
      </c>
      <c r="AV169" s="52">
        <f t="shared" ref="AV169" si="2803">IF(SUM($AM$9:$AS$9)=SUM($AV$9:$BB$9),AM169,IF(AND(SUM($AV$9:$BB$9)&gt;42,SUM($AV$9:$BB$9)&lt;49),AM169,0))</f>
        <v>0</v>
      </c>
      <c r="AW169" s="52">
        <f t="shared" ref="AW169" si="2804">IF(SUM($AM$9:$AS$9)=SUM($AV$9:$BB$9),AN169,IF(AND(SUM($AV$9:$BB$9)&gt;42,SUM($AV$9:$BB$9)&lt;49),AN169,0))</f>
        <v>0</v>
      </c>
      <c r="AX169" s="52">
        <f t="shared" ref="AX169" si="2805">IF(SUM($AM$9:$AS$9)=SUM($AV$9:$BB$9),AO169,IF(AND(SUM($AV$9:$BB$9)&gt;42,SUM($AV$9:$BB$9)&lt;49),AO169,0))</f>
        <v>0</v>
      </c>
      <c r="AY169" s="52">
        <f t="shared" ref="AY169" si="2806">IF(SUM($AM$9:$AS$9)=SUM($AV$9:$BB$9),AP169,IF(AND(SUM($AV$9:$BB$9)&gt;42,SUM($AV$9:$BB$9)&lt;49),AP169,0))</f>
        <v>0</v>
      </c>
      <c r="AZ169" s="53">
        <f t="shared" ref="AZ169" si="2807">IF(SUM($AM$9:$AS$9)=SUM($AV$9:$BB$9),AQ169,IF(AND(SUM($AV$9:$BB$9)&gt;42,SUM($AV$9:$BB$9)&lt;49),AQ169,0))</f>
        <v>0</v>
      </c>
      <c r="BA169" s="54">
        <f t="shared" ref="BA169" si="2808">IF(SUM($AM$9:$AS$9)=SUM($AV$9:$BB$9),AR169,IF(AND(SUM($AV$9:$BB$9)&gt;42,SUM($AV$9:$BB$9)&lt;49),AR169,0))</f>
        <v>0</v>
      </c>
      <c r="BB169" s="55">
        <f t="shared" ref="BB169" si="2809">IF(SUM($AM$9:$AS$9)=SUM($AV$9:$BB$9),AS169,IF(AND(SUM($AV$9:$BB$9)&gt;42,SUM($AV$9:$BB$9)&lt;49),AS169,0))</f>
        <v>0</v>
      </c>
    </row>
    <row r="170" spans="1:54" ht="12.75" hidden="1" customHeight="1" x14ac:dyDescent="0.2">
      <c r="B170" s="93"/>
      <c r="C170" s="94"/>
      <c r="D170" s="95"/>
      <c r="E170" s="115"/>
      <c r="F170" s="140" t="b">
        <f t="shared" ref="F170" si="2810">IF($B163=$B169,OR(F164,G169&lt;F169),G169&lt;F169)</f>
        <v>0</v>
      </c>
      <c r="G170" s="189">
        <f t="shared" ref="G170" si="2811">IF(AND($B163=$B169,$B163&lt;&gt;"",$B163&lt;&gt;0),G169+G164,G169)</f>
        <v>18</v>
      </c>
      <c r="H170" s="120"/>
      <c r="I170" s="165">
        <f t="shared" si="2792"/>
        <v>0</v>
      </c>
      <c r="J170" s="194">
        <f t="shared" ref="J170" si="2812">7-COUNTIF(L169:R169,0)-COUNTIF(L169:R169,"")</f>
        <v>0</v>
      </c>
      <c r="K170" s="22">
        <f t="shared" si="2794"/>
        <v>0</v>
      </c>
      <c r="L170" s="35">
        <f t="shared" ref="L170:R170" si="2813">IF($B163=$B169,L169+L164,L169)</f>
        <v>0</v>
      </c>
      <c r="M170" s="35">
        <f t="shared" si="2813"/>
        <v>0</v>
      </c>
      <c r="N170" s="35">
        <f t="shared" si="2813"/>
        <v>0</v>
      </c>
      <c r="O170" s="35">
        <f t="shared" si="2813"/>
        <v>0</v>
      </c>
      <c r="P170" s="36">
        <f t="shared" si="2813"/>
        <v>0</v>
      </c>
      <c r="Q170" s="37">
        <f t="shared" si="2813"/>
        <v>0</v>
      </c>
      <c r="R170" s="38">
        <f t="shared" si="2813"/>
        <v>0</v>
      </c>
      <c r="S170" s="194">
        <f t="shared" ref="S170" si="2814">7-COUNTIF(U169:AA169,0)-COUNTIF(U169:AA169,"")</f>
        <v>0</v>
      </c>
      <c r="T170" s="22">
        <f t="shared" si="2796"/>
        <v>0</v>
      </c>
      <c r="U170" s="35">
        <f t="shared" ref="U170:AA170" si="2815">IF($B163=$B169,U169+U164,U169)</f>
        <v>0</v>
      </c>
      <c r="V170" s="35">
        <f t="shared" si="2815"/>
        <v>0</v>
      </c>
      <c r="W170" s="35">
        <f t="shared" si="2815"/>
        <v>0</v>
      </c>
      <c r="X170" s="35">
        <f t="shared" si="2815"/>
        <v>0</v>
      </c>
      <c r="Y170" s="36">
        <f t="shared" si="2815"/>
        <v>0</v>
      </c>
      <c r="Z170" s="37">
        <f t="shared" si="2815"/>
        <v>0</v>
      </c>
      <c r="AA170" s="38">
        <f t="shared" si="2815"/>
        <v>0</v>
      </c>
      <c r="AB170" s="194">
        <f t="shared" ref="AB170" si="2816">7-COUNTIF(AD169:AJ169,0)-COUNTIF(AD169:AJ169,"")</f>
        <v>0</v>
      </c>
      <c r="AC170" s="22">
        <f t="shared" si="2798"/>
        <v>0</v>
      </c>
      <c r="AD170" s="35">
        <f t="shared" ref="AD170:AJ170" si="2817">IF($B163=$B169,AD169+AD164,AD169)</f>
        <v>0</v>
      </c>
      <c r="AE170" s="35">
        <f t="shared" si="2817"/>
        <v>0</v>
      </c>
      <c r="AF170" s="35">
        <f t="shared" si="2817"/>
        <v>0</v>
      </c>
      <c r="AG170" s="35">
        <f t="shared" si="2817"/>
        <v>0</v>
      </c>
      <c r="AH170" s="36">
        <f t="shared" si="2817"/>
        <v>0</v>
      </c>
      <c r="AI170" s="37">
        <f t="shared" si="2817"/>
        <v>0</v>
      </c>
      <c r="AJ170" s="38">
        <f t="shared" si="2817"/>
        <v>0</v>
      </c>
      <c r="AK170" s="194">
        <f t="shared" ref="AK170" si="2818">7-COUNTIF(AM169:AS169,0)-COUNTIF(AM169:AS169,"")</f>
        <v>0</v>
      </c>
      <c r="AL170" s="22">
        <f t="shared" si="2800"/>
        <v>0</v>
      </c>
      <c r="AM170" s="35">
        <f t="shared" ref="AM170:AS170" si="2819">IF($B163=$B169,AM169+AM164,AM169)</f>
        <v>0</v>
      </c>
      <c r="AN170" s="35">
        <f t="shared" si="2819"/>
        <v>0</v>
      </c>
      <c r="AO170" s="35">
        <f t="shared" si="2819"/>
        <v>0</v>
      </c>
      <c r="AP170" s="35">
        <f t="shared" si="2819"/>
        <v>0</v>
      </c>
      <c r="AQ170" s="36">
        <f t="shared" si="2819"/>
        <v>0</v>
      </c>
      <c r="AR170" s="37">
        <f t="shared" si="2819"/>
        <v>0</v>
      </c>
      <c r="AS170" s="38">
        <f t="shared" si="2819"/>
        <v>0</v>
      </c>
      <c r="AT170" s="194">
        <f t="shared" ref="AT170" si="2820">7-COUNTIF(AV169:BB169,0)-COUNTIF(AV169:BB169,"")</f>
        <v>0</v>
      </c>
      <c r="AU170" s="22">
        <f t="shared" si="2802"/>
        <v>0</v>
      </c>
      <c r="AV170" s="35">
        <f t="shared" ref="AV170:BB170" si="2821">IF($B163=$B169,AV169+AV164,AV169)</f>
        <v>0</v>
      </c>
      <c r="AW170" s="35">
        <f t="shared" si="2821"/>
        <v>0</v>
      </c>
      <c r="AX170" s="35">
        <f t="shared" si="2821"/>
        <v>0</v>
      </c>
      <c r="AY170" s="35">
        <f t="shared" si="2821"/>
        <v>0</v>
      </c>
      <c r="AZ170" s="36">
        <f t="shared" si="2821"/>
        <v>0</v>
      </c>
      <c r="BA170" s="37">
        <f t="shared" si="2821"/>
        <v>0</v>
      </c>
      <c r="BB170" s="38">
        <f t="shared" si="2821"/>
        <v>0</v>
      </c>
    </row>
    <row r="171" spans="1:54" ht="15" hidden="1" customHeight="1" x14ac:dyDescent="0.2">
      <c r="B171" s="116"/>
      <c r="C171" s="117"/>
      <c r="D171" s="118"/>
      <c r="E171" s="119"/>
      <c r="F171" s="92"/>
      <c r="G171" s="190">
        <f t="shared" ref="G171" si="2822">IF(AND($B163=$B169,$B163&lt;&gt;"",$B163&lt;&gt;0),F169+G165,F169)</f>
        <v>18</v>
      </c>
      <c r="H171" s="121"/>
      <c r="I171" s="165">
        <f t="shared" si="2792"/>
        <v>0</v>
      </c>
      <c r="J171" s="195">
        <f t="shared" ref="J171" si="2823">IF($B169=$B163,COUNTIF(L171:R171,0),COUNTIF(L172:R172,0)+COUNTIF(L172:R172,""))</f>
        <v>7</v>
      </c>
      <c r="K171" s="39">
        <f t="shared" ref="K171:R171" si="2824">IF($B163=$B169,K172+K165,K172)</f>
        <v>0</v>
      </c>
      <c r="L171" s="40">
        <f t="shared" si="2824"/>
        <v>0</v>
      </c>
      <c r="M171" s="40">
        <f t="shared" si="2824"/>
        <v>0</v>
      </c>
      <c r="N171" s="40">
        <f t="shared" si="2824"/>
        <v>0</v>
      </c>
      <c r="O171" s="40">
        <f t="shared" si="2824"/>
        <v>0</v>
      </c>
      <c r="P171" s="41">
        <f t="shared" si="2824"/>
        <v>0</v>
      </c>
      <c r="Q171" s="42">
        <f t="shared" si="2824"/>
        <v>0</v>
      </c>
      <c r="R171" s="43">
        <f t="shared" si="2824"/>
        <v>0</v>
      </c>
      <c r="S171" s="195">
        <f t="shared" ref="S171" si="2825">IF($B169=$B163,COUNTIF(U171:AA171,0),COUNTIF(U172:AA172,0)+COUNTIF(U172:AA172,""))</f>
        <v>7</v>
      </c>
      <c r="T171" s="39">
        <f t="shared" ref="T171:AA171" si="2826">IF($B163=$B169,T172+T165,T172)</f>
        <v>0</v>
      </c>
      <c r="U171" s="40">
        <f t="shared" si="2826"/>
        <v>0</v>
      </c>
      <c r="V171" s="40">
        <f t="shared" si="2826"/>
        <v>0</v>
      </c>
      <c r="W171" s="40">
        <f t="shared" si="2826"/>
        <v>0</v>
      </c>
      <c r="X171" s="40">
        <f t="shared" si="2826"/>
        <v>0</v>
      </c>
      <c r="Y171" s="41">
        <f t="shared" si="2826"/>
        <v>0</v>
      </c>
      <c r="Z171" s="42">
        <f t="shared" si="2826"/>
        <v>0</v>
      </c>
      <c r="AA171" s="43">
        <f t="shared" si="2826"/>
        <v>0</v>
      </c>
      <c r="AB171" s="195">
        <f t="shared" ref="AB171" si="2827">IF($B169=$B163,COUNTIF(AD171:AJ171,0),COUNTIF(AD172:AJ172,0)+COUNTIF(AD172:AJ172,""))</f>
        <v>7</v>
      </c>
      <c r="AC171" s="39">
        <f t="shared" ref="AC171:AJ171" si="2828">IF($B163=$B169,AC172+AC165,AC172)</f>
        <v>0</v>
      </c>
      <c r="AD171" s="40">
        <f t="shared" si="2828"/>
        <v>0</v>
      </c>
      <c r="AE171" s="40">
        <f t="shared" si="2828"/>
        <v>0</v>
      </c>
      <c r="AF171" s="40">
        <f t="shared" si="2828"/>
        <v>0</v>
      </c>
      <c r="AG171" s="40">
        <f t="shared" si="2828"/>
        <v>0</v>
      </c>
      <c r="AH171" s="41">
        <f t="shared" si="2828"/>
        <v>0</v>
      </c>
      <c r="AI171" s="42">
        <f t="shared" si="2828"/>
        <v>0</v>
      </c>
      <c r="AJ171" s="43">
        <f t="shared" si="2828"/>
        <v>0</v>
      </c>
      <c r="AK171" s="195">
        <f t="shared" ref="AK171" si="2829">IF($B169=$B163,COUNTIF(AM171:AS171,0),COUNTIF(AM172:AS172,0)+COUNTIF(AM172:AS172,""))</f>
        <v>7</v>
      </c>
      <c r="AL171" s="39">
        <f t="shared" ref="AL171:AS171" si="2830">IF($B163=$B169,AL172+AL165,AL172)</f>
        <v>0</v>
      </c>
      <c r="AM171" s="40">
        <f t="shared" si="2830"/>
        <v>0</v>
      </c>
      <c r="AN171" s="40">
        <f t="shared" si="2830"/>
        <v>0</v>
      </c>
      <c r="AO171" s="40">
        <f t="shared" si="2830"/>
        <v>0</v>
      </c>
      <c r="AP171" s="40">
        <f t="shared" si="2830"/>
        <v>0</v>
      </c>
      <c r="AQ171" s="41">
        <f t="shared" si="2830"/>
        <v>0</v>
      </c>
      <c r="AR171" s="42">
        <f t="shared" si="2830"/>
        <v>0</v>
      </c>
      <c r="AS171" s="43">
        <f t="shared" si="2830"/>
        <v>0</v>
      </c>
      <c r="AT171" s="195">
        <f t="shared" ref="AT171" si="2831">IF($B169=$B163,COUNTIF(AV171:BB171,0),COUNTIF(AV172:BB172,0)+COUNTIF(AV172:BB172,""))</f>
        <v>7</v>
      </c>
      <c r="AU171" s="39">
        <f t="shared" ref="AU171:BB171" si="2832">IF($B163=$B169,AU172+AU165,AU172)</f>
        <v>0</v>
      </c>
      <c r="AV171" s="40">
        <f t="shared" si="2832"/>
        <v>0</v>
      </c>
      <c r="AW171" s="40">
        <f t="shared" si="2832"/>
        <v>0</v>
      </c>
      <c r="AX171" s="40">
        <f t="shared" si="2832"/>
        <v>0</v>
      </c>
      <c r="AY171" s="40">
        <f t="shared" si="2832"/>
        <v>0</v>
      </c>
      <c r="AZ171" s="41">
        <f t="shared" si="2832"/>
        <v>0</v>
      </c>
      <c r="BA171" s="42">
        <f t="shared" si="2832"/>
        <v>0</v>
      </c>
      <c r="BB171" s="43">
        <f t="shared" si="2832"/>
        <v>0</v>
      </c>
    </row>
    <row r="172" spans="1:54" ht="15.75" customHeight="1" x14ac:dyDescent="0.2">
      <c r="A172" s="1">
        <f t="shared" ref="A172" si="2833">A169</f>
        <v>0</v>
      </c>
      <c r="B172" s="313">
        <f t="shared" ref="B172" si="2834">B166+1</f>
        <v>26</v>
      </c>
      <c r="C172" s="314"/>
      <c r="D172" s="314"/>
      <c r="E172" s="314"/>
      <c r="F172" s="31"/>
      <c r="G172" s="183"/>
      <c r="H172" s="122">
        <f t="shared" ref="H172" si="2835">5-COUNTIF(AU169,0)-COUNTIF(AL169,0)-COUNTIF(AC169,0)-COUNTIF(T169,0)-COUNTIF(K169,0)</f>
        <v>0</v>
      </c>
      <c r="I172" s="165">
        <f t="shared" si="2792"/>
        <v>0</v>
      </c>
      <c r="J172" s="187">
        <f t="shared" ref="J172" si="2836">IF($B169=$B163,J166+IF($F169&lt;&gt;$G169,(K169+$G171-$G170)/$F169,K169/$F169),IF($F169&lt;&gt;G169,(K169+$G171-$G170)/$F169,K169/$F169))</f>
        <v>0</v>
      </c>
      <c r="K172" s="7">
        <f t="shared" ref="K172:K173" si="2837">SUM(L172:R172)</f>
        <v>0</v>
      </c>
      <c r="L172" s="26">
        <f t="shared" ref="L172:R172" si="2838">L169</f>
        <v>0</v>
      </c>
      <c r="M172" s="26">
        <f t="shared" si="2838"/>
        <v>0</v>
      </c>
      <c r="N172" s="26">
        <f t="shared" si="2838"/>
        <v>0</v>
      </c>
      <c r="O172" s="26">
        <f t="shared" si="2838"/>
        <v>0</v>
      </c>
      <c r="P172" s="26">
        <f t="shared" si="2838"/>
        <v>0</v>
      </c>
      <c r="Q172" s="29">
        <f t="shared" si="2838"/>
        <v>0</v>
      </c>
      <c r="R172" s="23">
        <f t="shared" si="2838"/>
        <v>0</v>
      </c>
      <c r="S172" s="187">
        <f t="shared" ref="S172" si="2839">IF($B169=$B163,S166+IF($F169&lt;&gt;$G169,(T169+$G171-$G170)/$F169,T169/$F169),IF($F169&lt;&gt;P169,(T169+$G171-$G170)/$F169,T169/$F169))</f>
        <v>0</v>
      </c>
      <c r="T172" s="7">
        <f t="shared" ref="T172:T173" si="2840">SUM(U172:AA172)</f>
        <v>0</v>
      </c>
      <c r="U172" s="26">
        <f t="shared" ref="U172:AA172" si="2841">U169</f>
        <v>0</v>
      </c>
      <c r="V172" s="26">
        <f t="shared" si="2841"/>
        <v>0</v>
      </c>
      <c r="W172" s="26">
        <f t="shared" si="2841"/>
        <v>0</v>
      </c>
      <c r="X172" s="26">
        <f t="shared" si="2841"/>
        <v>0</v>
      </c>
      <c r="Y172" s="113">
        <f t="shared" si="2841"/>
        <v>0</v>
      </c>
      <c r="Z172" s="29">
        <f t="shared" si="2841"/>
        <v>0</v>
      </c>
      <c r="AA172" s="23">
        <f t="shared" si="2841"/>
        <v>0</v>
      </c>
      <c r="AB172" s="187">
        <f t="shared" ref="AB172" si="2842">IF($B169=$B163,AB166+IF($F169&lt;&gt;$G169,(AC169+$G171-$G170)/$F169,AC169/$F169),IF($F169&lt;&gt;Y169,(AC169+$G171-$G170)/$F169,AC169/$F169))</f>
        <v>0</v>
      </c>
      <c r="AC172" s="7">
        <f t="shared" ref="AC172:AC173" si="2843">SUM(AD172:AJ172)</f>
        <v>0</v>
      </c>
      <c r="AD172" s="26">
        <f t="shared" ref="AD172:AJ172" si="2844">AD169</f>
        <v>0</v>
      </c>
      <c r="AE172" s="26">
        <f t="shared" si="2844"/>
        <v>0</v>
      </c>
      <c r="AF172" s="26">
        <f t="shared" si="2844"/>
        <v>0</v>
      </c>
      <c r="AG172" s="26">
        <f t="shared" si="2844"/>
        <v>0</v>
      </c>
      <c r="AH172" s="113">
        <f t="shared" si="2844"/>
        <v>0</v>
      </c>
      <c r="AI172" s="29">
        <f t="shared" si="2844"/>
        <v>0</v>
      </c>
      <c r="AJ172" s="23">
        <f t="shared" si="2844"/>
        <v>0</v>
      </c>
      <c r="AK172" s="187">
        <f t="shared" ref="AK172" si="2845">IF($B169=$B163,AK166+IF($F169&lt;&gt;$G169,(AL169+$G171-$G170)/$F169,AL169/$F169),IF($F169&lt;&gt;AH169,(AL169+$G171-$G170)/$F169,AL169/$F169))</f>
        <v>0</v>
      </c>
      <c r="AL172" s="7">
        <f t="shared" ref="AL172:AL173" si="2846">SUM(AM172:AS172)</f>
        <v>0</v>
      </c>
      <c r="AM172" s="26">
        <f t="shared" ref="AM172:AS172" si="2847">AM169</f>
        <v>0</v>
      </c>
      <c r="AN172" s="26">
        <f t="shared" si="2847"/>
        <v>0</v>
      </c>
      <c r="AO172" s="26">
        <f t="shared" si="2847"/>
        <v>0</v>
      </c>
      <c r="AP172" s="26">
        <f t="shared" si="2847"/>
        <v>0</v>
      </c>
      <c r="AQ172" s="113">
        <f t="shared" si="2847"/>
        <v>0</v>
      </c>
      <c r="AR172" s="29">
        <f t="shared" si="2847"/>
        <v>0</v>
      </c>
      <c r="AS172" s="23">
        <f t="shared" si="2847"/>
        <v>0</v>
      </c>
      <c r="AT172" s="187">
        <f t="shared" ref="AT172" si="2848">IF($B169=$B163,AT166+IF($F169&lt;&gt;$G169,(AU169+$G171-$G170)/$F169,AU169/$F169),IF($F169&lt;&gt;AQ169,(AU169+$G171-$G170)/$F169,AU169/$F169))</f>
        <v>0</v>
      </c>
      <c r="AU172" s="7">
        <f t="shared" ref="AU172:AU173" si="2849">SUM(AV172:BB172)</f>
        <v>0</v>
      </c>
      <c r="AV172" s="6">
        <f t="shared" ref="AV172" si="2850">IF(SUM($AM$9:$AS$9)=SUM($AV$9:$BB$9),AV169,IF(AND(SUM($AV$9:$BB$9)&gt;42,SUM($AV$9:$BB$9)&lt;49),AV169,0))</f>
        <v>0</v>
      </c>
      <c r="AW172" s="6">
        <f t="shared" ref="AW172:BB172" si="2851">IF(SUM($AM$9:$AS$9)=SUM($AV$9:$BB$9),AW169,IF(AND(SUM($AV$9:$BB$9)&gt;42,SUM($AV$9:$BB$9)&lt;49),AW169,0))</f>
        <v>0</v>
      </c>
      <c r="AX172" s="6">
        <f t="shared" si="2851"/>
        <v>0</v>
      </c>
      <c r="AY172" s="6">
        <f t="shared" si="2851"/>
        <v>0</v>
      </c>
      <c r="AZ172" s="26">
        <f t="shared" si="2851"/>
        <v>0</v>
      </c>
      <c r="BA172" s="29">
        <f t="shared" si="2851"/>
        <v>0</v>
      </c>
      <c r="BB172" s="23">
        <f t="shared" si="2851"/>
        <v>0</v>
      </c>
    </row>
    <row r="173" spans="1:54" ht="15.75" customHeight="1" x14ac:dyDescent="0.2">
      <c r="A173" s="1">
        <f t="shared" ref="A173:A174" si="2852">A172</f>
        <v>0</v>
      </c>
      <c r="B173" s="313"/>
      <c r="C173" s="314"/>
      <c r="D173" s="314"/>
      <c r="E173" s="314"/>
      <c r="F173" s="31"/>
      <c r="G173" s="183"/>
      <c r="H173" s="123">
        <f t="shared" ref="H173" si="2853">IF($B169=$B163,H167+F173,$F173)</f>
        <v>0</v>
      </c>
      <c r="I173" s="165">
        <f t="shared" si="2792"/>
        <v>0</v>
      </c>
      <c r="J173" s="141">
        <f t="shared" ref="J173" si="2854">IF($H172=0,0,IF($B163=$B169,IF($H174&gt;0,$H174+J167,K169+J167),IF($H174&gt;0,$H174,K169)))</f>
        <v>0</v>
      </c>
      <c r="K173" s="7">
        <f t="shared" si="2837"/>
        <v>0</v>
      </c>
      <c r="L173" s="6"/>
      <c r="M173" s="6"/>
      <c r="N173" s="6"/>
      <c r="O173" s="6"/>
      <c r="P173" s="26"/>
      <c r="Q173" s="29"/>
      <c r="R173" s="23"/>
      <c r="S173" s="141">
        <f t="shared" ref="S173" si="2855">IF($H172=0,0,IF($B163=$B169,IF($H174&gt;0,$H174+S167,T169+S167),IF($H174&gt;0,$H174,T169)))</f>
        <v>0</v>
      </c>
      <c r="T173" s="7">
        <f t="shared" si="2840"/>
        <v>0</v>
      </c>
      <c r="U173" s="6"/>
      <c r="V173" s="6"/>
      <c r="W173" s="6"/>
      <c r="X173" s="6"/>
      <c r="Y173" s="26"/>
      <c r="Z173" s="29"/>
      <c r="AA173" s="23"/>
      <c r="AB173" s="141">
        <f t="shared" ref="AB173" si="2856">IF($H172=0,0,IF($B163=$B169,IF($H174&gt;0,$H174+AB167,AC169+AB167),IF($H174&gt;0,$H174,AC169)))</f>
        <v>0</v>
      </c>
      <c r="AC173" s="7">
        <f t="shared" si="2843"/>
        <v>0</v>
      </c>
      <c r="AD173" s="6"/>
      <c r="AE173" s="6"/>
      <c r="AF173" s="6"/>
      <c r="AG173" s="6"/>
      <c r="AH173" s="26"/>
      <c r="AI173" s="29"/>
      <c r="AJ173" s="23"/>
      <c r="AK173" s="141">
        <f t="shared" ref="AK173" si="2857">IF($H172=0,0,IF($B163=$B169,IF($H174&gt;0,$H174+AK167,AL169+AK167),IF($H174&gt;0,$H174,AL169)))</f>
        <v>0</v>
      </c>
      <c r="AL173" s="7">
        <f t="shared" si="2846"/>
        <v>0</v>
      </c>
      <c r="AM173" s="6"/>
      <c r="AN173" s="6"/>
      <c r="AO173" s="6"/>
      <c r="AP173" s="6"/>
      <c r="AQ173" s="26"/>
      <c r="AR173" s="29"/>
      <c r="AS173" s="23"/>
      <c r="AT173" s="141">
        <f t="shared" ref="AT173" si="2858">IF($H172=0,0,IF($B163=$B169,IF($H174&gt;0,$H174+AT167,AU169+AT167),IF($H174&gt;0,$H174,AU169)))</f>
        <v>0</v>
      </c>
      <c r="AU173" s="7">
        <f t="shared" si="2849"/>
        <v>0</v>
      </c>
      <c r="AV173" s="6"/>
      <c r="AW173" s="6"/>
      <c r="AX173" s="6"/>
      <c r="AY173" s="6"/>
      <c r="AZ173" s="26"/>
      <c r="BA173" s="29"/>
      <c r="BB173" s="23"/>
    </row>
    <row r="174" spans="1:54" ht="18.75" customHeight="1" thickBot="1" x14ac:dyDescent="0.25">
      <c r="A174" s="1">
        <f t="shared" si="2852"/>
        <v>0</v>
      </c>
      <c r="B174" s="323" t="str">
        <f>IF(B169="",Wydruk!$AE$6,IF(J170=0,Wydruk!$AE$7,IF(AND(G170&lt;G171,B169&lt;&gt;$B175),Wydruk!$AE$13,IF(AND($B169=$B163,$B169&lt;&gt;$B175),IF(OR(OR(J174&lt;4,J174&gt;5),OR(S174&lt;4,S174&gt;5),OR(AB174&lt;4,AB174&gt;5),OR(AK174&lt;4,AK174&gt;5),OR(AND(AT174&lt;4,AT174&gt;0),AT174&gt;5)),Wydruk!$AE$8,Wydruk!$AE$9),IF($B169=$B175,IF($F173&lt;&gt;0,Wydruk!$AE$12,Wydruk!$AE$10),IF(OR(OR(J170&lt;4,J170&gt;5),OR(S170&lt;4,S170&gt;5),OR(AB170&lt;4,AB170&gt;5),OR(AK170&lt;4,AK170&gt;5),OR(AND(AT170&lt;4,AT170&gt;0),AT170&gt;5)),Wydruk!$AE$8,Wydruk!$AE$11))))))</f>
        <v>Uzupełnij liczby godzin tygodniowego planu</v>
      </c>
      <c r="C174" s="324"/>
      <c r="D174" s="324"/>
      <c r="E174" s="324"/>
      <c r="F174" s="173">
        <f>marzec!F174</f>
        <v>0</v>
      </c>
      <c r="G174" s="184">
        <f>marzec!G174</f>
        <v>0</v>
      </c>
      <c r="H174" s="191">
        <f t="shared" ref="H174" si="2859">IF(OR($G174=0,$F174=0,$G174="",$F174=""),0,$G174/$F174)</f>
        <v>0</v>
      </c>
      <c r="I174" s="193"/>
      <c r="J174" s="176">
        <f t="shared" ref="J174" si="2860">IF($B163=$B169,IF(L169+L164&gt;0,1,0)+IF(M169+M164&gt;0,1,0)+IF(N169+N164&gt;0,1,0)+IF(O169+O164&gt;0,1,0)+IF(P169+P164&gt;0,1,0)+IF(Q169+Q164&gt;0,1,0)+IF(R169+R164&gt;0,1,0),J170)</f>
        <v>0</v>
      </c>
      <c r="K174" s="133">
        <f t="shared" ref="K174" si="2861">IF(OR($B169=$B175,J174=0,(K170-Q174+O174)&lt;=0),0,(K170-Q174+O174)/J174)</f>
        <v>0</v>
      </c>
      <c r="L174" s="137">
        <f t="shared" ref="L174" si="2862">IF(K174*(7-J171)&lt;=0,0,K174*(7-J171))</f>
        <v>0</v>
      </c>
      <c r="M174" s="311">
        <f t="shared" ref="M174" si="2863">ROUND(IF(OR(K171-K174*(7-J171)+P174&lt;0,$B169=$B175,K174&lt;=0,K171=0),0,IF(K171-K174*(7-J171)+P174&gt;Q174-O174+P174,Q174-O174+P174,K171-K174*(7-J171)+P174)),1)</f>
        <v>0</v>
      </c>
      <c r="N174" s="312"/>
      <c r="O174" s="139">
        <f t="shared" ref="O174" si="2864">IF(OR($B169=$B175,J170=0),0,IF($B169=$B163,J169,$F169))</f>
        <v>0</v>
      </c>
      <c r="P174" s="30">
        <f t="shared" ref="P174" si="2865">IF(OR($B169=$B175,J174=0),0,$G171-$G170)</f>
        <v>0</v>
      </c>
      <c r="Q174" s="134">
        <f t="shared" ref="Q174" si="2866">IF(OR($B169=$B175,J174=0),0,J173)</f>
        <v>0</v>
      </c>
      <c r="R174" s="138">
        <f t="shared" ref="R174" si="2867">IF($B169=$B175,0,K171)</f>
        <v>0</v>
      </c>
      <c r="S174" s="176">
        <f t="shared" ref="S174" si="2868">IF($B163=$B169,IF(U169+U164&gt;0,1,0)+IF(V169+V164&gt;0,1,0)+IF(W169+W164&gt;0,1,0)+IF(X169+X164&gt;0,1,0)+IF(Y169+Y164&gt;0,1,0)+IF(Z169+Z164&gt;0,1,0)+IF(AA169+AA164&gt;0,1,0),S170)</f>
        <v>0</v>
      </c>
      <c r="T174" s="133">
        <f t="shared" ref="T174" si="2869">IF(OR($B169=$B175,S174=0,(T170-Z174+X174)&lt;=0),0,(T170-Z174+X174)/S174)</f>
        <v>0</v>
      </c>
      <c r="U174" s="137">
        <f t="shared" ref="U174" si="2870">IF(T174*(7-S171)&lt;=0,0,T174*(7-S171))</f>
        <v>0</v>
      </c>
      <c r="V174" s="311">
        <f t="shared" ref="V174" si="2871">ROUND(IF(OR(T171-T174*(7-S171)+Y174&lt;0,$B169=$B175,T174&lt;=0,T171=0),0,IF(T171-T174*(7-S171)+Y174&gt;Z174-X174+Y174,Z174-X174+Y174,T171-T174*(7-S171)+Y174)),1)</f>
        <v>0</v>
      </c>
      <c r="W174" s="312"/>
      <c r="X174" s="139">
        <f t="shared" ref="X174" si="2872">IF(OR($B169=$B175,S170=0),0,IF($B169=$B163,S169,$F169))</f>
        <v>0</v>
      </c>
      <c r="Y174" s="30">
        <f t="shared" ref="Y174" si="2873">IF(OR($B169=$B175,S174=0),0,$G171-$G170)</f>
        <v>0</v>
      </c>
      <c r="Z174" s="134">
        <f t="shared" ref="Z174" si="2874">IF(OR($B169=$B175,S174=0),0,S173)</f>
        <v>0</v>
      </c>
      <c r="AA174" s="138">
        <f t="shared" ref="AA174" si="2875">IF($B169=$B175,0,T171)</f>
        <v>0</v>
      </c>
      <c r="AB174" s="176">
        <f t="shared" ref="AB174" si="2876">IF($B163=$B169,IF(AD169+AD164&gt;0,1,0)+IF(AE169+AE164&gt;0,1,0)+IF(AF169+AF164&gt;0,1,0)+IF(AG169+AG164&gt;0,1,0)+IF(AH169+AH164&gt;0,1,0)+IF(AI169+AI164&gt;0,1,0)+IF(AJ169+AJ164&gt;0,1,0),AB170)</f>
        <v>0</v>
      </c>
      <c r="AC174" s="133">
        <f t="shared" ref="AC174" si="2877">IF(OR($B169=$B175,AB174=0,(AC170-AI174+AG174)&lt;=0),0,(AC170-AI174+AG174)/AB174)</f>
        <v>0</v>
      </c>
      <c r="AD174" s="137">
        <f t="shared" ref="AD174" si="2878">IF(AC174*(7-AB171)&lt;=0,0,AC174*(7-AB171))</f>
        <v>0</v>
      </c>
      <c r="AE174" s="311">
        <f t="shared" ref="AE174" si="2879">ROUND(IF(OR(AC171-AC174*(7-AB171)+AH174&lt;0,$B169=$B175,AC174&lt;=0,AC171=0),0,IF(AC171-AC174*(7-AB171)+AH174&gt;AI174-AG174+AH174,AI174-AG174+AH174,AC171-AC174*(7-AB171)+AH174)),1)</f>
        <v>0</v>
      </c>
      <c r="AF174" s="312"/>
      <c r="AG174" s="139">
        <f t="shared" ref="AG174" si="2880">IF(OR($B169=$B175,AB170=0),0,IF($B169=$B163,AB169,$F169))</f>
        <v>0</v>
      </c>
      <c r="AH174" s="30">
        <f t="shared" ref="AH174" si="2881">IF(OR($B169=$B175,AB174=0),0,$G171-$G170)</f>
        <v>0</v>
      </c>
      <c r="AI174" s="134">
        <f t="shared" ref="AI174" si="2882">IF(OR($B169=$B175,AB174=0),0,AB173)</f>
        <v>0</v>
      </c>
      <c r="AJ174" s="138">
        <f t="shared" ref="AJ174" si="2883">IF($B169=$B175,0,AC171)</f>
        <v>0</v>
      </c>
      <c r="AK174" s="176">
        <f t="shared" ref="AK174" si="2884">IF($B163=$B169,IF(AM169+AM164&gt;0,1,0)+IF(AN169+AN164&gt;0,1,0)+IF(AO169+AO164&gt;0,1,0)+IF(AP169+AP164&gt;0,1,0)+IF(AQ169+AQ164&gt;0,1,0)+IF(AR169+AR164&gt;0,1,0)+IF(AS169+AS164&gt;0,1,0),AK170)</f>
        <v>0</v>
      </c>
      <c r="AL174" s="133">
        <f t="shared" ref="AL174" si="2885">IF(OR($B169=$B175,AK174=0,(AL170-AR174+AP174)&lt;=0),0,(AL170-AR174+AP174)/AK174)</f>
        <v>0</v>
      </c>
      <c r="AM174" s="137">
        <f t="shared" ref="AM174" si="2886">IF(AL174*(7-AK171)&lt;=0,0,AL174*(7-AK171))</f>
        <v>0</v>
      </c>
      <c r="AN174" s="311">
        <f t="shared" ref="AN174" si="2887">ROUND(IF(OR(AL171-AL174*(7-AK171)+AQ174&lt;0,$B169=$B175,AL174&lt;=0,AL171=0),0,IF(AL171-AL174*(7-AK171)+AQ174&gt;AR174-AP174+AQ174,AR174-AP174+AQ174,AL171-AL174*(7-AK171)+AQ174)),1)</f>
        <v>0</v>
      </c>
      <c r="AO174" s="312"/>
      <c r="AP174" s="139">
        <f t="shared" ref="AP174" si="2888">IF(OR($B169=$B175,AK170=0),0,IF($B169=$B163,AK169,$F169))</f>
        <v>0</v>
      </c>
      <c r="AQ174" s="30">
        <f t="shared" ref="AQ174" si="2889">IF(OR($B169=$B175,AK174=0),0,$G171-$G170)</f>
        <v>0</v>
      </c>
      <c r="AR174" s="134">
        <f t="shared" ref="AR174" si="2890">IF(OR($B169=$B175,AK174=0),0,AK173)</f>
        <v>0</v>
      </c>
      <c r="AS174" s="138">
        <f t="shared" ref="AS174" si="2891">IF($B169=$B175,0,AL171)</f>
        <v>0</v>
      </c>
      <c r="AT174" s="176">
        <f t="shared" ref="AT174" si="2892">IF($B163=$B169,IF(AV169+AV164&gt;0,1,0)+IF(AW169+AW164&gt;0,1,0)+IF(AX169+AX164&gt;0,1,0)+IF(AY169+AY164&gt;0,1,0)+IF(AZ169+AZ164&gt;0,1,0)+IF(BA169+BA164&gt;0,1,0)+IF(BB169+BB164&gt;0,1,0),AT170)</f>
        <v>0</v>
      </c>
      <c r="AU174" s="133">
        <f t="shared" ref="AU174" si="2893">IF(OR($B169=$B175,AT174=0,(AU170-BA174+AY174)&lt;=0),0,(AU170-BA174+AY174)/AT174)</f>
        <v>0</v>
      </c>
      <c r="AV174" s="137">
        <f t="shared" ref="AV174" si="2894">IF(AU174*(7-AT171)&lt;=0,0,AU174*(7-AT171))</f>
        <v>0</v>
      </c>
      <c r="AW174" s="311">
        <f t="shared" ref="AW174" si="2895">ROUND(IF(OR(AU171-AU174*(7-AT171)+AZ174&lt;0,$B169=$B175,AU174&lt;=0,AU171=0),0,IF(AU171-AU174*(7-AT171)+AZ174&gt;BA174-AY174+AZ174,BA174-AY174+AZ174,AU171-AU174*(7-AT171)+AZ174)),1)</f>
        <v>0</v>
      </c>
      <c r="AX174" s="312"/>
      <c r="AY174" s="139">
        <f t="shared" ref="AY174" si="2896">IF(OR($B169=$B175,AT170=0),0,IF($B169=$B163,AT169,$F169))</f>
        <v>0</v>
      </c>
      <c r="AZ174" s="30">
        <f t="shared" ref="AZ174" si="2897">IF(OR($B169=$B175,AT174=0),0,$G171-$G170)</f>
        <v>0</v>
      </c>
      <c r="BA174" s="134">
        <f t="shared" ref="BA174" si="2898">IF(OR($B169=$B175,AT174=0),0,AT173)</f>
        <v>0</v>
      </c>
      <c r="BB174" s="138">
        <f t="shared" ref="BB174" si="2899">IF($B169=$B175,0,AU171)</f>
        <v>0</v>
      </c>
    </row>
    <row r="175" spans="1:54" ht="15.75" x14ac:dyDescent="0.2">
      <c r="A175" s="1">
        <f t="shared" ref="A175" si="2900">IF(B175="","1. Niewypełnione",B175)</f>
        <v>0</v>
      </c>
      <c r="B175" s="320">
        <f>marzec!B175</f>
        <v>0</v>
      </c>
      <c r="C175" s="321">
        <f>marzec!C175</f>
        <v>0</v>
      </c>
      <c r="D175" s="321">
        <f>marzec!D175</f>
        <v>0</v>
      </c>
      <c r="E175" s="321">
        <f>marzec!E175</f>
        <v>0</v>
      </c>
      <c r="F175" s="177">
        <f>marzec!F175</f>
        <v>18</v>
      </c>
      <c r="G175" s="185">
        <f>marzec!G175</f>
        <v>18</v>
      </c>
      <c r="H175" s="177"/>
      <c r="I175" s="192">
        <f t="shared" ref="I175:I179" si="2901">K175+T175+AC175+AL175+AU175</f>
        <v>0</v>
      </c>
      <c r="J175" s="186">
        <f t="shared" ref="J175" si="2902">IF(OR($B175=$B181,J178=0),0,ROUND((K176+P180)/J178,0))</f>
        <v>0</v>
      </c>
      <c r="K175" s="51">
        <f t="shared" ref="K175:K176" si="2903">SUM(L175:R175)</f>
        <v>0</v>
      </c>
      <c r="L175" s="52">
        <f>marzec!L175</f>
        <v>0</v>
      </c>
      <c r="M175" s="52">
        <f>marzec!M175</f>
        <v>0</v>
      </c>
      <c r="N175" s="52">
        <f>marzec!N175</f>
        <v>0</v>
      </c>
      <c r="O175" s="52">
        <f>marzec!O175</f>
        <v>0</v>
      </c>
      <c r="P175" s="53">
        <f>marzec!P175</f>
        <v>0</v>
      </c>
      <c r="Q175" s="54">
        <f>marzec!Q175</f>
        <v>0</v>
      </c>
      <c r="R175" s="55">
        <f>marzec!R175</f>
        <v>0</v>
      </c>
      <c r="S175" s="188">
        <f t="shared" ref="S175" si="2904">IF(OR($B175=$B181,S178=0),0,ROUND((T176+Y180)/S178,0))</f>
        <v>0</v>
      </c>
      <c r="T175" s="51">
        <f t="shared" ref="T175:T176" si="2905">SUM(U175:AA175)</f>
        <v>0</v>
      </c>
      <c r="U175" s="52">
        <f>marzec!U175</f>
        <v>0</v>
      </c>
      <c r="V175" s="52">
        <f>marzec!V175</f>
        <v>0</v>
      </c>
      <c r="W175" s="52">
        <f>marzec!W175</f>
        <v>0</v>
      </c>
      <c r="X175" s="52">
        <f>marzec!X175</f>
        <v>0</v>
      </c>
      <c r="Y175" s="53">
        <f>marzec!Y175</f>
        <v>0</v>
      </c>
      <c r="Z175" s="54">
        <f>marzec!Z175</f>
        <v>0</v>
      </c>
      <c r="AA175" s="55">
        <f>marzec!AA175</f>
        <v>0</v>
      </c>
      <c r="AB175" s="188">
        <f t="shared" ref="AB175" si="2906">IF(OR($B175=$B181,AB178=0),0,ROUND((AC176+AH180)/AB178,0))</f>
        <v>0</v>
      </c>
      <c r="AC175" s="51">
        <f t="shared" ref="AC175:AC176" si="2907">SUM(AD175:AJ175)</f>
        <v>0</v>
      </c>
      <c r="AD175" s="52">
        <f>marzec!AD175</f>
        <v>0</v>
      </c>
      <c r="AE175" s="52">
        <f>marzec!AE175</f>
        <v>0</v>
      </c>
      <c r="AF175" s="52">
        <f>marzec!AF175</f>
        <v>0</v>
      </c>
      <c r="AG175" s="52">
        <f>marzec!AG175</f>
        <v>0</v>
      </c>
      <c r="AH175" s="53">
        <f>marzec!AH175</f>
        <v>0</v>
      </c>
      <c r="AI175" s="54">
        <f>marzec!AI175</f>
        <v>0</v>
      </c>
      <c r="AJ175" s="55">
        <f>marzec!AJ175</f>
        <v>0</v>
      </c>
      <c r="AK175" s="188">
        <f t="shared" ref="AK175" si="2908">IF(OR($B175=$B181,AK178=0),0,ROUND((AL176+AQ180)/AK178,0))</f>
        <v>0</v>
      </c>
      <c r="AL175" s="51">
        <f t="shared" ref="AL175:AL176" si="2909">SUM(AM175:AS175)</f>
        <v>0</v>
      </c>
      <c r="AM175" s="52">
        <f>marzec!AM175</f>
        <v>0</v>
      </c>
      <c r="AN175" s="52">
        <f>marzec!AN175</f>
        <v>0</v>
      </c>
      <c r="AO175" s="52">
        <f>marzec!AO175</f>
        <v>0</v>
      </c>
      <c r="AP175" s="52">
        <f>marzec!AP175</f>
        <v>0</v>
      </c>
      <c r="AQ175" s="53">
        <f>marzec!AQ175</f>
        <v>0</v>
      </c>
      <c r="AR175" s="54">
        <f>marzec!AR175</f>
        <v>0</v>
      </c>
      <c r="AS175" s="55">
        <f>marzec!AS175</f>
        <v>0</v>
      </c>
      <c r="AT175" s="188">
        <f t="shared" ref="AT175" si="2910">IF(OR($B175=$B181,AT178=0),0,ROUND((AU176+AZ180)/AT178,0))</f>
        <v>0</v>
      </c>
      <c r="AU175" s="51">
        <f t="shared" ref="AU175:AU176" si="2911">SUM(AV175:BB175)</f>
        <v>0</v>
      </c>
      <c r="AV175" s="52">
        <f t="shared" ref="AV175" si="2912">IF(SUM($AM$9:$AS$9)=SUM($AV$9:$BB$9),AM175,IF(AND(SUM($AV$9:$BB$9)&gt;42,SUM($AV$9:$BB$9)&lt;49),AM175,0))</f>
        <v>0</v>
      </c>
      <c r="AW175" s="52">
        <f t="shared" ref="AW175" si="2913">IF(SUM($AM$9:$AS$9)=SUM($AV$9:$BB$9),AN175,IF(AND(SUM($AV$9:$BB$9)&gt;42,SUM($AV$9:$BB$9)&lt;49),AN175,0))</f>
        <v>0</v>
      </c>
      <c r="AX175" s="52">
        <f t="shared" ref="AX175" si="2914">IF(SUM($AM$9:$AS$9)=SUM($AV$9:$BB$9),AO175,IF(AND(SUM($AV$9:$BB$9)&gt;42,SUM($AV$9:$BB$9)&lt;49),AO175,0))</f>
        <v>0</v>
      </c>
      <c r="AY175" s="52">
        <f t="shared" ref="AY175" si="2915">IF(SUM($AM$9:$AS$9)=SUM($AV$9:$BB$9),AP175,IF(AND(SUM($AV$9:$BB$9)&gt;42,SUM($AV$9:$BB$9)&lt;49),AP175,0))</f>
        <v>0</v>
      </c>
      <c r="AZ175" s="53">
        <f t="shared" ref="AZ175" si="2916">IF(SUM($AM$9:$AS$9)=SUM($AV$9:$BB$9),AQ175,IF(AND(SUM($AV$9:$BB$9)&gt;42,SUM($AV$9:$BB$9)&lt;49),AQ175,0))</f>
        <v>0</v>
      </c>
      <c r="BA175" s="54">
        <f t="shared" ref="BA175" si="2917">IF(SUM($AM$9:$AS$9)=SUM($AV$9:$BB$9),AR175,IF(AND(SUM($AV$9:$BB$9)&gt;42,SUM($AV$9:$BB$9)&lt;49),AR175,0))</f>
        <v>0</v>
      </c>
      <c r="BB175" s="55">
        <f t="shared" ref="BB175" si="2918">IF(SUM($AM$9:$AS$9)=SUM($AV$9:$BB$9),AS175,IF(AND(SUM($AV$9:$BB$9)&gt;42,SUM($AV$9:$BB$9)&lt;49),AS175,0))</f>
        <v>0</v>
      </c>
    </row>
    <row r="176" spans="1:54" ht="12.75" hidden="1" customHeight="1" x14ac:dyDescent="0.2">
      <c r="B176" s="93"/>
      <c r="C176" s="94"/>
      <c r="D176" s="95"/>
      <c r="E176" s="115"/>
      <c r="F176" s="140" t="b">
        <f t="shared" ref="F176" si="2919">IF($B169=$B175,OR(F170,G175&lt;F175),G175&lt;F175)</f>
        <v>0</v>
      </c>
      <c r="G176" s="189">
        <f t="shared" ref="G176" si="2920">IF(AND($B169=$B175,$B169&lt;&gt;"",$B169&lt;&gt;0),G175+G170,G175)</f>
        <v>18</v>
      </c>
      <c r="H176" s="120"/>
      <c r="I176" s="165">
        <f t="shared" si="2901"/>
        <v>0</v>
      </c>
      <c r="J176" s="194">
        <f t="shared" ref="J176" si="2921">7-COUNTIF(L175:R175,0)-COUNTIF(L175:R175,"")</f>
        <v>0</v>
      </c>
      <c r="K176" s="22">
        <f t="shared" si="2903"/>
        <v>0</v>
      </c>
      <c r="L176" s="35">
        <f t="shared" ref="L176:R176" si="2922">IF($B169=$B175,L175+L170,L175)</f>
        <v>0</v>
      </c>
      <c r="M176" s="35">
        <f t="shared" si="2922"/>
        <v>0</v>
      </c>
      <c r="N176" s="35">
        <f t="shared" si="2922"/>
        <v>0</v>
      </c>
      <c r="O176" s="35">
        <f t="shared" si="2922"/>
        <v>0</v>
      </c>
      <c r="P176" s="36">
        <f t="shared" si="2922"/>
        <v>0</v>
      </c>
      <c r="Q176" s="37">
        <f t="shared" si="2922"/>
        <v>0</v>
      </c>
      <c r="R176" s="38">
        <f t="shared" si="2922"/>
        <v>0</v>
      </c>
      <c r="S176" s="194">
        <f t="shared" ref="S176" si="2923">7-COUNTIF(U175:AA175,0)-COUNTIF(U175:AA175,"")</f>
        <v>0</v>
      </c>
      <c r="T176" s="22">
        <f t="shared" si="2905"/>
        <v>0</v>
      </c>
      <c r="U176" s="35">
        <f t="shared" ref="U176:AA176" si="2924">IF($B169=$B175,U175+U170,U175)</f>
        <v>0</v>
      </c>
      <c r="V176" s="35">
        <f t="shared" si="2924"/>
        <v>0</v>
      </c>
      <c r="W176" s="35">
        <f t="shared" si="2924"/>
        <v>0</v>
      </c>
      <c r="X176" s="35">
        <f t="shared" si="2924"/>
        <v>0</v>
      </c>
      <c r="Y176" s="36">
        <f t="shared" si="2924"/>
        <v>0</v>
      </c>
      <c r="Z176" s="37">
        <f t="shared" si="2924"/>
        <v>0</v>
      </c>
      <c r="AA176" s="38">
        <f t="shared" si="2924"/>
        <v>0</v>
      </c>
      <c r="AB176" s="194">
        <f t="shared" ref="AB176" si="2925">7-COUNTIF(AD175:AJ175,0)-COUNTIF(AD175:AJ175,"")</f>
        <v>0</v>
      </c>
      <c r="AC176" s="22">
        <f t="shared" si="2907"/>
        <v>0</v>
      </c>
      <c r="AD176" s="35">
        <f t="shared" ref="AD176:AJ176" si="2926">IF($B169=$B175,AD175+AD170,AD175)</f>
        <v>0</v>
      </c>
      <c r="AE176" s="35">
        <f t="shared" si="2926"/>
        <v>0</v>
      </c>
      <c r="AF176" s="35">
        <f t="shared" si="2926"/>
        <v>0</v>
      </c>
      <c r="AG176" s="35">
        <f t="shared" si="2926"/>
        <v>0</v>
      </c>
      <c r="AH176" s="36">
        <f t="shared" si="2926"/>
        <v>0</v>
      </c>
      <c r="AI176" s="37">
        <f t="shared" si="2926"/>
        <v>0</v>
      </c>
      <c r="AJ176" s="38">
        <f t="shared" si="2926"/>
        <v>0</v>
      </c>
      <c r="AK176" s="194">
        <f t="shared" ref="AK176" si="2927">7-COUNTIF(AM175:AS175,0)-COUNTIF(AM175:AS175,"")</f>
        <v>0</v>
      </c>
      <c r="AL176" s="22">
        <f t="shared" si="2909"/>
        <v>0</v>
      </c>
      <c r="AM176" s="35">
        <f t="shared" ref="AM176:AS176" si="2928">IF($B169=$B175,AM175+AM170,AM175)</f>
        <v>0</v>
      </c>
      <c r="AN176" s="35">
        <f t="shared" si="2928"/>
        <v>0</v>
      </c>
      <c r="AO176" s="35">
        <f t="shared" si="2928"/>
        <v>0</v>
      </c>
      <c r="AP176" s="35">
        <f t="shared" si="2928"/>
        <v>0</v>
      </c>
      <c r="AQ176" s="36">
        <f t="shared" si="2928"/>
        <v>0</v>
      </c>
      <c r="AR176" s="37">
        <f t="shared" si="2928"/>
        <v>0</v>
      </c>
      <c r="AS176" s="38">
        <f t="shared" si="2928"/>
        <v>0</v>
      </c>
      <c r="AT176" s="194">
        <f t="shared" ref="AT176" si="2929">7-COUNTIF(AV175:BB175,0)-COUNTIF(AV175:BB175,"")</f>
        <v>0</v>
      </c>
      <c r="AU176" s="22">
        <f t="shared" si="2911"/>
        <v>0</v>
      </c>
      <c r="AV176" s="35">
        <f t="shared" ref="AV176:BB176" si="2930">IF($B169=$B175,AV175+AV170,AV175)</f>
        <v>0</v>
      </c>
      <c r="AW176" s="35">
        <f t="shared" si="2930"/>
        <v>0</v>
      </c>
      <c r="AX176" s="35">
        <f t="shared" si="2930"/>
        <v>0</v>
      </c>
      <c r="AY176" s="35">
        <f t="shared" si="2930"/>
        <v>0</v>
      </c>
      <c r="AZ176" s="36">
        <f t="shared" si="2930"/>
        <v>0</v>
      </c>
      <c r="BA176" s="37">
        <f t="shared" si="2930"/>
        <v>0</v>
      </c>
      <c r="BB176" s="38">
        <f t="shared" si="2930"/>
        <v>0</v>
      </c>
    </row>
    <row r="177" spans="1:54" ht="15" hidden="1" customHeight="1" x14ac:dyDescent="0.2">
      <c r="B177" s="116"/>
      <c r="C177" s="117"/>
      <c r="D177" s="118"/>
      <c r="E177" s="119"/>
      <c r="F177" s="92"/>
      <c r="G177" s="190">
        <f t="shared" ref="G177" si="2931">IF(AND($B169=$B175,$B169&lt;&gt;"",$B169&lt;&gt;0),F175+G171,F175)</f>
        <v>18</v>
      </c>
      <c r="H177" s="121"/>
      <c r="I177" s="165">
        <f t="shared" si="2901"/>
        <v>0</v>
      </c>
      <c r="J177" s="195">
        <f t="shared" ref="J177" si="2932">IF($B175=$B169,COUNTIF(L177:R177,0),COUNTIF(L178:R178,0)+COUNTIF(L178:R178,""))</f>
        <v>7</v>
      </c>
      <c r="K177" s="39">
        <f t="shared" ref="K177:R177" si="2933">IF($B169=$B175,K178+K171,K178)</f>
        <v>0</v>
      </c>
      <c r="L177" s="40">
        <f t="shared" si="2933"/>
        <v>0</v>
      </c>
      <c r="M177" s="40">
        <f t="shared" si="2933"/>
        <v>0</v>
      </c>
      <c r="N177" s="40">
        <f t="shared" si="2933"/>
        <v>0</v>
      </c>
      <c r="O177" s="40">
        <f t="shared" si="2933"/>
        <v>0</v>
      </c>
      <c r="P177" s="41">
        <f t="shared" si="2933"/>
        <v>0</v>
      </c>
      <c r="Q177" s="42">
        <f t="shared" si="2933"/>
        <v>0</v>
      </c>
      <c r="R177" s="43">
        <f t="shared" si="2933"/>
        <v>0</v>
      </c>
      <c r="S177" s="195">
        <f t="shared" ref="S177" si="2934">IF($B175=$B169,COUNTIF(U177:AA177,0),COUNTIF(U178:AA178,0)+COUNTIF(U178:AA178,""))</f>
        <v>7</v>
      </c>
      <c r="T177" s="39">
        <f t="shared" ref="T177:AA177" si="2935">IF($B169=$B175,T178+T171,T178)</f>
        <v>0</v>
      </c>
      <c r="U177" s="40">
        <f t="shared" si="2935"/>
        <v>0</v>
      </c>
      <c r="V177" s="40">
        <f t="shared" si="2935"/>
        <v>0</v>
      </c>
      <c r="W177" s="40">
        <f t="shared" si="2935"/>
        <v>0</v>
      </c>
      <c r="X177" s="40">
        <f t="shared" si="2935"/>
        <v>0</v>
      </c>
      <c r="Y177" s="41">
        <f t="shared" si="2935"/>
        <v>0</v>
      </c>
      <c r="Z177" s="42">
        <f t="shared" si="2935"/>
        <v>0</v>
      </c>
      <c r="AA177" s="43">
        <f t="shared" si="2935"/>
        <v>0</v>
      </c>
      <c r="AB177" s="195">
        <f t="shared" ref="AB177" si="2936">IF($B175=$B169,COUNTIF(AD177:AJ177,0),COUNTIF(AD178:AJ178,0)+COUNTIF(AD178:AJ178,""))</f>
        <v>7</v>
      </c>
      <c r="AC177" s="39">
        <f t="shared" ref="AC177:AJ177" si="2937">IF($B169=$B175,AC178+AC171,AC178)</f>
        <v>0</v>
      </c>
      <c r="AD177" s="40">
        <f t="shared" si="2937"/>
        <v>0</v>
      </c>
      <c r="AE177" s="40">
        <f t="shared" si="2937"/>
        <v>0</v>
      </c>
      <c r="AF177" s="40">
        <f t="shared" si="2937"/>
        <v>0</v>
      </c>
      <c r="AG177" s="40">
        <f t="shared" si="2937"/>
        <v>0</v>
      </c>
      <c r="AH177" s="41">
        <f t="shared" si="2937"/>
        <v>0</v>
      </c>
      <c r="AI177" s="42">
        <f t="shared" si="2937"/>
        <v>0</v>
      </c>
      <c r="AJ177" s="43">
        <f t="shared" si="2937"/>
        <v>0</v>
      </c>
      <c r="AK177" s="195">
        <f t="shared" ref="AK177" si="2938">IF($B175=$B169,COUNTIF(AM177:AS177,0),COUNTIF(AM178:AS178,0)+COUNTIF(AM178:AS178,""))</f>
        <v>7</v>
      </c>
      <c r="AL177" s="39">
        <f t="shared" ref="AL177:AS177" si="2939">IF($B169=$B175,AL178+AL171,AL178)</f>
        <v>0</v>
      </c>
      <c r="AM177" s="40">
        <f t="shared" si="2939"/>
        <v>0</v>
      </c>
      <c r="AN177" s="40">
        <f t="shared" si="2939"/>
        <v>0</v>
      </c>
      <c r="AO177" s="40">
        <f t="shared" si="2939"/>
        <v>0</v>
      </c>
      <c r="AP177" s="40">
        <f t="shared" si="2939"/>
        <v>0</v>
      </c>
      <c r="AQ177" s="41">
        <f t="shared" si="2939"/>
        <v>0</v>
      </c>
      <c r="AR177" s="42">
        <f t="shared" si="2939"/>
        <v>0</v>
      </c>
      <c r="AS177" s="43">
        <f t="shared" si="2939"/>
        <v>0</v>
      </c>
      <c r="AT177" s="195">
        <f t="shared" ref="AT177" si="2940">IF($B175=$B169,COUNTIF(AV177:BB177,0),COUNTIF(AV178:BB178,0)+COUNTIF(AV178:BB178,""))</f>
        <v>7</v>
      </c>
      <c r="AU177" s="39">
        <f t="shared" ref="AU177:BB177" si="2941">IF($B169=$B175,AU178+AU171,AU178)</f>
        <v>0</v>
      </c>
      <c r="AV177" s="40">
        <f t="shared" si="2941"/>
        <v>0</v>
      </c>
      <c r="AW177" s="40">
        <f t="shared" si="2941"/>
        <v>0</v>
      </c>
      <c r="AX177" s="40">
        <f t="shared" si="2941"/>
        <v>0</v>
      </c>
      <c r="AY177" s="40">
        <f t="shared" si="2941"/>
        <v>0</v>
      </c>
      <c r="AZ177" s="41">
        <f t="shared" si="2941"/>
        <v>0</v>
      </c>
      <c r="BA177" s="42">
        <f t="shared" si="2941"/>
        <v>0</v>
      </c>
      <c r="BB177" s="43">
        <f t="shared" si="2941"/>
        <v>0</v>
      </c>
    </row>
    <row r="178" spans="1:54" ht="15.75" customHeight="1" x14ac:dyDescent="0.2">
      <c r="A178" s="1">
        <f t="shared" ref="A178" si="2942">A175</f>
        <v>0</v>
      </c>
      <c r="B178" s="313">
        <f t="shared" ref="B178" si="2943">B172+1</f>
        <v>27</v>
      </c>
      <c r="C178" s="314"/>
      <c r="D178" s="314"/>
      <c r="E178" s="314"/>
      <c r="F178" s="31"/>
      <c r="G178" s="183"/>
      <c r="H178" s="122">
        <f t="shared" ref="H178" si="2944">5-COUNTIF(AU175,0)-COUNTIF(AL175,0)-COUNTIF(AC175,0)-COUNTIF(T175,0)-COUNTIF(K175,0)</f>
        <v>0</v>
      </c>
      <c r="I178" s="165">
        <f t="shared" si="2901"/>
        <v>0</v>
      </c>
      <c r="J178" s="187">
        <f t="shared" ref="J178" si="2945">IF($B175=$B169,J172+IF($F175&lt;&gt;$G175,(K175+$G177-$G176)/$F175,K175/$F175),IF($F175&lt;&gt;G175,(K175+$G177-$G176)/$F175,K175/$F175))</f>
        <v>0</v>
      </c>
      <c r="K178" s="7">
        <f t="shared" ref="K178:K179" si="2946">SUM(L178:R178)</f>
        <v>0</v>
      </c>
      <c r="L178" s="26">
        <f t="shared" ref="L178:R178" si="2947">L175</f>
        <v>0</v>
      </c>
      <c r="M178" s="26">
        <f t="shared" si="2947"/>
        <v>0</v>
      </c>
      <c r="N178" s="26">
        <f t="shared" si="2947"/>
        <v>0</v>
      </c>
      <c r="O178" s="26">
        <f t="shared" si="2947"/>
        <v>0</v>
      </c>
      <c r="P178" s="26">
        <f t="shared" si="2947"/>
        <v>0</v>
      </c>
      <c r="Q178" s="29">
        <f t="shared" si="2947"/>
        <v>0</v>
      </c>
      <c r="R178" s="23">
        <f t="shared" si="2947"/>
        <v>0</v>
      </c>
      <c r="S178" s="187">
        <f t="shared" ref="S178" si="2948">IF($B175=$B169,S172+IF($F175&lt;&gt;$G175,(T175+$G177-$G176)/$F175,T175/$F175),IF($F175&lt;&gt;P175,(T175+$G177-$G176)/$F175,T175/$F175))</f>
        <v>0</v>
      </c>
      <c r="T178" s="7">
        <f t="shared" ref="T178:T179" si="2949">SUM(U178:AA178)</f>
        <v>0</v>
      </c>
      <c r="U178" s="26">
        <f t="shared" ref="U178:AA178" si="2950">U175</f>
        <v>0</v>
      </c>
      <c r="V178" s="26">
        <f t="shared" si="2950"/>
        <v>0</v>
      </c>
      <c r="W178" s="26">
        <f t="shared" si="2950"/>
        <v>0</v>
      </c>
      <c r="X178" s="26">
        <f t="shared" si="2950"/>
        <v>0</v>
      </c>
      <c r="Y178" s="113">
        <f t="shared" si="2950"/>
        <v>0</v>
      </c>
      <c r="Z178" s="29">
        <f t="shared" si="2950"/>
        <v>0</v>
      </c>
      <c r="AA178" s="23">
        <f t="shared" si="2950"/>
        <v>0</v>
      </c>
      <c r="AB178" s="187">
        <f t="shared" ref="AB178" si="2951">IF($B175=$B169,AB172+IF($F175&lt;&gt;$G175,(AC175+$G177-$G176)/$F175,AC175/$F175),IF($F175&lt;&gt;Y175,(AC175+$G177-$G176)/$F175,AC175/$F175))</f>
        <v>0</v>
      </c>
      <c r="AC178" s="7">
        <f t="shared" ref="AC178:AC179" si="2952">SUM(AD178:AJ178)</f>
        <v>0</v>
      </c>
      <c r="AD178" s="26">
        <f t="shared" ref="AD178:AJ178" si="2953">AD175</f>
        <v>0</v>
      </c>
      <c r="AE178" s="26">
        <f t="shared" si="2953"/>
        <v>0</v>
      </c>
      <c r="AF178" s="26">
        <f t="shared" si="2953"/>
        <v>0</v>
      </c>
      <c r="AG178" s="26">
        <f t="shared" si="2953"/>
        <v>0</v>
      </c>
      <c r="AH178" s="113">
        <f t="shared" si="2953"/>
        <v>0</v>
      </c>
      <c r="AI178" s="29">
        <f t="shared" si="2953"/>
        <v>0</v>
      </c>
      <c r="AJ178" s="23">
        <f t="shared" si="2953"/>
        <v>0</v>
      </c>
      <c r="AK178" s="187">
        <f t="shared" ref="AK178" si="2954">IF($B175=$B169,AK172+IF($F175&lt;&gt;$G175,(AL175+$G177-$G176)/$F175,AL175/$F175),IF($F175&lt;&gt;AH175,(AL175+$G177-$G176)/$F175,AL175/$F175))</f>
        <v>0</v>
      </c>
      <c r="AL178" s="7">
        <f t="shared" ref="AL178:AL179" si="2955">SUM(AM178:AS178)</f>
        <v>0</v>
      </c>
      <c r="AM178" s="26">
        <f t="shared" ref="AM178:AS178" si="2956">AM175</f>
        <v>0</v>
      </c>
      <c r="AN178" s="26">
        <f t="shared" si="2956"/>
        <v>0</v>
      </c>
      <c r="AO178" s="26">
        <f t="shared" si="2956"/>
        <v>0</v>
      </c>
      <c r="AP178" s="26">
        <f t="shared" si="2956"/>
        <v>0</v>
      </c>
      <c r="AQ178" s="113">
        <f t="shared" si="2956"/>
        <v>0</v>
      </c>
      <c r="AR178" s="29">
        <f t="shared" si="2956"/>
        <v>0</v>
      </c>
      <c r="AS178" s="23">
        <f t="shared" si="2956"/>
        <v>0</v>
      </c>
      <c r="AT178" s="187">
        <f t="shared" ref="AT178" si="2957">IF($B175=$B169,AT172+IF($F175&lt;&gt;$G175,(AU175+$G177-$G176)/$F175,AU175/$F175),IF($F175&lt;&gt;AQ175,(AU175+$G177-$G176)/$F175,AU175/$F175))</f>
        <v>0</v>
      </c>
      <c r="AU178" s="7">
        <f t="shared" ref="AU178:AU179" si="2958">SUM(AV178:BB178)</f>
        <v>0</v>
      </c>
      <c r="AV178" s="6">
        <f t="shared" ref="AV178" si="2959">IF(SUM($AM$9:$AS$9)=SUM($AV$9:$BB$9),AV175,IF(AND(SUM($AV$9:$BB$9)&gt;42,SUM($AV$9:$BB$9)&lt;49),AV175,0))</f>
        <v>0</v>
      </c>
      <c r="AW178" s="6">
        <f t="shared" ref="AW178:BB178" si="2960">IF(SUM($AM$9:$AS$9)=SUM($AV$9:$BB$9),AW175,IF(AND(SUM($AV$9:$BB$9)&gt;42,SUM($AV$9:$BB$9)&lt;49),AW175,0))</f>
        <v>0</v>
      </c>
      <c r="AX178" s="6">
        <f t="shared" si="2960"/>
        <v>0</v>
      </c>
      <c r="AY178" s="6">
        <f t="shared" si="2960"/>
        <v>0</v>
      </c>
      <c r="AZ178" s="26">
        <f t="shared" si="2960"/>
        <v>0</v>
      </c>
      <c r="BA178" s="29">
        <f t="shared" si="2960"/>
        <v>0</v>
      </c>
      <c r="BB178" s="23">
        <f t="shared" si="2960"/>
        <v>0</v>
      </c>
    </row>
    <row r="179" spans="1:54" ht="15.75" customHeight="1" x14ac:dyDescent="0.2">
      <c r="A179" s="1">
        <f t="shared" ref="A179:A180" si="2961">A178</f>
        <v>0</v>
      </c>
      <c r="B179" s="313"/>
      <c r="C179" s="314"/>
      <c r="D179" s="314"/>
      <c r="E179" s="314"/>
      <c r="F179" s="31"/>
      <c r="G179" s="183"/>
      <c r="H179" s="123">
        <f t="shared" ref="H179" si="2962">IF($B175=$B169,H173+F179,$F179)</f>
        <v>0</v>
      </c>
      <c r="I179" s="165">
        <f t="shared" si="2901"/>
        <v>0</v>
      </c>
      <c r="J179" s="141">
        <f t="shared" ref="J179" si="2963">IF($H178=0,0,IF($B169=$B175,IF($H180&gt;0,$H180+J173,K175+J173),IF($H180&gt;0,$H180,K175)))</f>
        <v>0</v>
      </c>
      <c r="K179" s="7">
        <f t="shared" si="2946"/>
        <v>0</v>
      </c>
      <c r="L179" s="6"/>
      <c r="M179" s="6"/>
      <c r="N179" s="6"/>
      <c r="O179" s="6"/>
      <c r="P179" s="26"/>
      <c r="Q179" s="29"/>
      <c r="R179" s="23"/>
      <c r="S179" s="141">
        <f t="shared" ref="S179" si="2964">IF($H178=0,0,IF($B169=$B175,IF($H180&gt;0,$H180+S173,T175+S173),IF($H180&gt;0,$H180,T175)))</f>
        <v>0</v>
      </c>
      <c r="T179" s="7">
        <f t="shared" si="2949"/>
        <v>0</v>
      </c>
      <c r="U179" s="6"/>
      <c r="V179" s="6"/>
      <c r="W179" s="6"/>
      <c r="X179" s="6"/>
      <c r="Y179" s="26"/>
      <c r="Z179" s="29"/>
      <c r="AA179" s="23"/>
      <c r="AB179" s="141">
        <f t="shared" ref="AB179" si="2965">IF($H178=0,0,IF($B169=$B175,IF($H180&gt;0,$H180+AB173,AC175+AB173),IF($H180&gt;0,$H180,AC175)))</f>
        <v>0</v>
      </c>
      <c r="AC179" s="7">
        <f t="shared" si="2952"/>
        <v>0</v>
      </c>
      <c r="AD179" s="6"/>
      <c r="AE179" s="6"/>
      <c r="AF179" s="6"/>
      <c r="AG179" s="6"/>
      <c r="AH179" s="26"/>
      <c r="AI179" s="29"/>
      <c r="AJ179" s="23"/>
      <c r="AK179" s="141">
        <f t="shared" ref="AK179" si="2966">IF($H178=0,0,IF($B169=$B175,IF($H180&gt;0,$H180+AK173,AL175+AK173),IF($H180&gt;0,$H180,AL175)))</f>
        <v>0</v>
      </c>
      <c r="AL179" s="7">
        <f t="shared" si="2955"/>
        <v>0</v>
      </c>
      <c r="AM179" s="6"/>
      <c r="AN179" s="6"/>
      <c r="AO179" s="6"/>
      <c r="AP179" s="6"/>
      <c r="AQ179" s="26"/>
      <c r="AR179" s="29"/>
      <c r="AS179" s="23"/>
      <c r="AT179" s="141">
        <f t="shared" ref="AT179" si="2967">IF($H178=0,0,IF($B169=$B175,IF($H180&gt;0,$H180+AT173,AU175+AT173),IF($H180&gt;0,$H180,AU175)))</f>
        <v>0</v>
      </c>
      <c r="AU179" s="7">
        <f t="shared" si="2958"/>
        <v>0</v>
      </c>
      <c r="AV179" s="6"/>
      <c r="AW179" s="6"/>
      <c r="AX179" s="6"/>
      <c r="AY179" s="6"/>
      <c r="AZ179" s="26"/>
      <c r="BA179" s="29"/>
      <c r="BB179" s="23"/>
    </row>
    <row r="180" spans="1:54" ht="18.75" customHeight="1" thickBot="1" x14ac:dyDescent="0.25">
      <c r="A180" s="1">
        <f t="shared" si="2961"/>
        <v>0</v>
      </c>
      <c r="B180" s="323" t="str">
        <f>IF(B175="",Wydruk!$AE$6,IF(J176=0,Wydruk!$AE$7,IF(AND(G176&lt;G177,B175&lt;&gt;$B181),Wydruk!$AE$13,IF(AND($B175=$B169,$B175&lt;&gt;$B181),IF(OR(OR(J180&lt;4,J180&gt;5),OR(S180&lt;4,S180&gt;5),OR(AB180&lt;4,AB180&gt;5),OR(AK180&lt;4,AK180&gt;5),OR(AND(AT180&lt;4,AT180&gt;0),AT180&gt;5)),Wydruk!$AE$8,Wydruk!$AE$9),IF($B175=$B181,IF($F179&lt;&gt;0,Wydruk!$AE$12,Wydruk!$AE$10),IF(OR(OR(J176&lt;4,J176&gt;5),OR(S176&lt;4,S176&gt;5),OR(AB176&lt;4,AB176&gt;5),OR(AK176&lt;4,AK176&gt;5),OR(AND(AT176&lt;4,AT176&gt;0),AT176&gt;5)),Wydruk!$AE$8,Wydruk!$AE$11))))))</f>
        <v>Uzupełnij liczby godzin tygodniowego planu</v>
      </c>
      <c r="C180" s="324"/>
      <c r="D180" s="324"/>
      <c r="E180" s="324"/>
      <c r="F180" s="173">
        <f>marzec!F180</f>
        <v>0</v>
      </c>
      <c r="G180" s="184">
        <f>marzec!G180</f>
        <v>0</v>
      </c>
      <c r="H180" s="191">
        <f t="shared" ref="H180" si="2968">IF(OR($G180=0,$F180=0,$G180="",$F180=""),0,$G180/$F180)</f>
        <v>0</v>
      </c>
      <c r="I180" s="193"/>
      <c r="J180" s="176">
        <f t="shared" ref="J180" si="2969">IF($B169=$B175,IF(L175+L170&gt;0,1,0)+IF(M175+M170&gt;0,1,0)+IF(N175+N170&gt;0,1,0)+IF(O175+O170&gt;0,1,0)+IF(P175+P170&gt;0,1,0)+IF(Q175+Q170&gt;0,1,0)+IF(R175+R170&gt;0,1,0),J176)</f>
        <v>0</v>
      </c>
      <c r="K180" s="133">
        <f t="shared" ref="K180" si="2970">IF(OR($B175=$B181,J180=0,(K176-Q180+O180)&lt;=0),0,(K176-Q180+O180)/J180)</f>
        <v>0</v>
      </c>
      <c r="L180" s="137">
        <f t="shared" ref="L180" si="2971">IF(K180*(7-J177)&lt;=0,0,K180*(7-J177))</f>
        <v>0</v>
      </c>
      <c r="M180" s="311">
        <f t="shared" ref="M180" si="2972">ROUND(IF(OR(K177-K180*(7-J177)+P180&lt;0,$B175=$B181,K180&lt;=0,K177=0),0,IF(K177-K180*(7-J177)+P180&gt;Q180-O180+P180,Q180-O180+P180,K177-K180*(7-J177)+P180)),1)</f>
        <v>0</v>
      </c>
      <c r="N180" s="312"/>
      <c r="O180" s="139">
        <f t="shared" ref="O180" si="2973">IF(OR($B175=$B181,J176=0),0,IF($B175=$B169,J175,$F175))</f>
        <v>0</v>
      </c>
      <c r="P180" s="30">
        <f t="shared" ref="P180" si="2974">IF(OR($B175=$B181,J180=0),0,$G177-$G176)</f>
        <v>0</v>
      </c>
      <c r="Q180" s="134">
        <f t="shared" ref="Q180" si="2975">IF(OR($B175=$B181,J180=0),0,J179)</f>
        <v>0</v>
      </c>
      <c r="R180" s="138">
        <f t="shared" ref="R180" si="2976">IF($B175=$B181,0,K177)</f>
        <v>0</v>
      </c>
      <c r="S180" s="176">
        <f t="shared" ref="S180" si="2977">IF($B169=$B175,IF(U175+U170&gt;0,1,0)+IF(V175+V170&gt;0,1,0)+IF(W175+W170&gt;0,1,0)+IF(X175+X170&gt;0,1,0)+IF(Y175+Y170&gt;0,1,0)+IF(Z175+Z170&gt;0,1,0)+IF(AA175+AA170&gt;0,1,0),S176)</f>
        <v>0</v>
      </c>
      <c r="T180" s="133">
        <f t="shared" ref="T180" si="2978">IF(OR($B175=$B181,S180=0,(T176-Z180+X180)&lt;=0),0,(T176-Z180+X180)/S180)</f>
        <v>0</v>
      </c>
      <c r="U180" s="137">
        <f t="shared" ref="U180" si="2979">IF(T180*(7-S177)&lt;=0,0,T180*(7-S177))</f>
        <v>0</v>
      </c>
      <c r="V180" s="311">
        <f t="shared" ref="V180" si="2980">ROUND(IF(OR(T177-T180*(7-S177)+Y180&lt;0,$B175=$B181,T180&lt;=0,T177=0),0,IF(T177-T180*(7-S177)+Y180&gt;Z180-X180+Y180,Z180-X180+Y180,T177-T180*(7-S177)+Y180)),1)</f>
        <v>0</v>
      </c>
      <c r="W180" s="312"/>
      <c r="X180" s="139">
        <f t="shared" ref="X180" si="2981">IF(OR($B175=$B181,S176=0),0,IF($B175=$B169,S175,$F175))</f>
        <v>0</v>
      </c>
      <c r="Y180" s="30">
        <f t="shared" ref="Y180" si="2982">IF(OR($B175=$B181,S180=0),0,$G177-$G176)</f>
        <v>0</v>
      </c>
      <c r="Z180" s="134">
        <f t="shared" ref="Z180" si="2983">IF(OR($B175=$B181,S180=0),0,S179)</f>
        <v>0</v>
      </c>
      <c r="AA180" s="138">
        <f t="shared" ref="AA180" si="2984">IF($B175=$B181,0,T177)</f>
        <v>0</v>
      </c>
      <c r="AB180" s="176">
        <f t="shared" ref="AB180" si="2985">IF($B169=$B175,IF(AD175+AD170&gt;0,1,0)+IF(AE175+AE170&gt;0,1,0)+IF(AF175+AF170&gt;0,1,0)+IF(AG175+AG170&gt;0,1,0)+IF(AH175+AH170&gt;0,1,0)+IF(AI175+AI170&gt;0,1,0)+IF(AJ175+AJ170&gt;0,1,0),AB176)</f>
        <v>0</v>
      </c>
      <c r="AC180" s="133">
        <f t="shared" ref="AC180" si="2986">IF(OR($B175=$B181,AB180=0,(AC176-AI180+AG180)&lt;=0),0,(AC176-AI180+AG180)/AB180)</f>
        <v>0</v>
      </c>
      <c r="AD180" s="137">
        <f t="shared" ref="AD180" si="2987">IF(AC180*(7-AB177)&lt;=0,0,AC180*(7-AB177))</f>
        <v>0</v>
      </c>
      <c r="AE180" s="311">
        <f t="shared" ref="AE180" si="2988">ROUND(IF(OR(AC177-AC180*(7-AB177)+AH180&lt;0,$B175=$B181,AC180&lt;=0,AC177=0),0,IF(AC177-AC180*(7-AB177)+AH180&gt;AI180-AG180+AH180,AI180-AG180+AH180,AC177-AC180*(7-AB177)+AH180)),1)</f>
        <v>0</v>
      </c>
      <c r="AF180" s="312"/>
      <c r="AG180" s="139">
        <f t="shared" ref="AG180" si="2989">IF(OR($B175=$B181,AB176=0),0,IF($B175=$B169,AB175,$F175))</f>
        <v>0</v>
      </c>
      <c r="AH180" s="30">
        <f t="shared" ref="AH180" si="2990">IF(OR($B175=$B181,AB180=0),0,$G177-$G176)</f>
        <v>0</v>
      </c>
      <c r="AI180" s="134">
        <f t="shared" ref="AI180" si="2991">IF(OR($B175=$B181,AB180=0),0,AB179)</f>
        <v>0</v>
      </c>
      <c r="AJ180" s="138">
        <f t="shared" ref="AJ180" si="2992">IF($B175=$B181,0,AC177)</f>
        <v>0</v>
      </c>
      <c r="AK180" s="176">
        <f t="shared" ref="AK180" si="2993">IF($B169=$B175,IF(AM175+AM170&gt;0,1,0)+IF(AN175+AN170&gt;0,1,0)+IF(AO175+AO170&gt;0,1,0)+IF(AP175+AP170&gt;0,1,0)+IF(AQ175+AQ170&gt;0,1,0)+IF(AR175+AR170&gt;0,1,0)+IF(AS175+AS170&gt;0,1,0),AK176)</f>
        <v>0</v>
      </c>
      <c r="AL180" s="133">
        <f t="shared" ref="AL180" si="2994">IF(OR($B175=$B181,AK180=0,(AL176-AR180+AP180)&lt;=0),0,(AL176-AR180+AP180)/AK180)</f>
        <v>0</v>
      </c>
      <c r="AM180" s="137">
        <f t="shared" ref="AM180" si="2995">IF(AL180*(7-AK177)&lt;=0,0,AL180*(7-AK177))</f>
        <v>0</v>
      </c>
      <c r="AN180" s="311">
        <f t="shared" ref="AN180" si="2996">ROUND(IF(OR(AL177-AL180*(7-AK177)+AQ180&lt;0,$B175=$B181,AL180&lt;=0,AL177=0),0,IF(AL177-AL180*(7-AK177)+AQ180&gt;AR180-AP180+AQ180,AR180-AP180+AQ180,AL177-AL180*(7-AK177)+AQ180)),1)</f>
        <v>0</v>
      </c>
      <c r="AO180" s="312"/>
      <c r="AP180" s="139">
        <f t="shared" ref="AP180" si="2997">IF(OR($B175=$B181,AK176=0),0,IF($B175=$B169,AK175,$F175))</f>
        <v>0</v>
      </c>
      <c r="AQ180" s="30">
        <f t="shared" ref="AQ180" si="2998">IF(OR($B175=$B181,AK180=0),0,$G177-$G176)</f>
        <v>0</v>
      </c>
      <c r="AR180" s="134">
        <f t="shared" ref="AR180" si="2999">IF(OR($B175=$B181,AK180=0),0,AK179)</f>
        <v>0</v>
      </c>
      <c r="AS180" s="138">
        <f t="shared" ref="AS180" si="3000">IF($B175=$B181,0,AL177)</f>
        <v>0</v>
      </c>
      <c r="AT180" s="176">
        <f t="shared" ref="AT180" si="3001">IF($B169=$B175,IF(AV175+AV170&gt;0,1,0)+IF(AW175+AW170&gt;0,1,0)+IF(AX175+AX170&gt;0,1,0)+IF(AY175+AY170&gt;0,1,0)+IF(AZ175+AZ170&gt;0,1,0)+IF(BA175+BA170&gt;0,1,0)+IF(BB175+BB170&gt;0,1,0),AT176)</f>
        <v>0</v>
      </c>
      <c r="AU180" s="133">
        <f t="shared" ref="AU180" si="3002">IF(OR($B175=$B181,AT180=0,(AU176-BA180+AY180)&lt;=0),0,(AU176-BA180+AY180)/AT180)</f>
        <v>0</v>
      </c>
      <c r="AV180" s="137">
        <f t="shared" ref="AV180" si="3003">IF(AU180*(7-AT177)&lt;=0,0,AU180*(7-AT177))</f>
        <v>0</v>
      </c>
      <c r="AW180" s="311">
        <f t="shared" ref="AW180" si="3004">ROUND(IF(OR(AU177-AU180*(7-AT177)+AZ180&lt;0,$B175=$B181,AU180&lt;=0,AU177=0),0,IF(AU177-AU180*(7-AT177)+AZ180&gt;BA180-AY180+AZ180,BA180-AY180+AZ180,AU177-AU180*(7-AT177)+AZ180)),1)</f>
        <v>0</v>
      </c>
      <c r="AX180" s="312"/>
      <c r="AY180" s="139">
        <f t="shared" ref="AY180" si="3005">IF(OR($B175=$B181,AT176=0),0,IF($B175=$B169,AT175,$F175))</f>
        <v>0</v>
      </c>
      <c r="AZ180" s="30">
        <f t="shared" ref="AZ180" si="3006">IF(OR($B175=$B181,AT180=0),0,$G177-$G176)</f>
        <v>0</v>
      </c>
      <c r="BA180" s="134">
        <f t="shared" ref="BA180" si="3007">IF(OR($B175=$B181,AT180=0),0,AT179)</f>
        <v>0</v>
      </c>
      <c r="BB180" s="138">
        <f t="shared" ref="BB180" si="3008">IF($B175=$B181,0,AU177)</f>
        <v>0</v>
      </c>
    </row>
    <row r="181" spans="1:54" ht="15.75" x14ac:dyDescent="0.2">
      <c r="A181" s="1">
        <f t="shared" ref="A181" si="3009">IF(B181="","1. Niewypełnione",B181)</f>
        <v>0</v>
      </c>
      <c r="B181" s="320">
        <f>marzec!B181</f>
        <v>0</v>
      </c>
      <c r="C181" s="321">
        <f>marzec!C181</f>
        <v>0</v>
      </c>
      <c r="D181" s="321">
        <f>marzec!D181</f>
        <v>0</v>
      </c>
      <c r="E181" s="321">
        <f>marzec!E181</f>
        <v>0</v>
      </c>
      <c r="F181" s="177">
        <f>marzec!F181</f>
        <v>18</v>
      </c>
      <c r="G181" s="185">
        <f>marzec!G181</f>
        <v>18</v>
      </c>
      <c r="H181" s="177"/>
      <c r="I181" s="192">
        <f t="shared" ref="I181:I185" si="3010">K181+T181+AC181+AL181+AU181</f>
        <v>0</v>
      </c>
      <c r="J181" s="186">
        <f t="shared" ref="J181" si="3011">IF(OR($B181=$B187,J184=0),0,ROUND((K182+P186)/J184,0))</f>
        <v>0</v>
      </c>
      <c r="K181" s="51">
        <f t="shared" ref="K181:K182" si="3012">SUM(L181:R181)</f>
        <v>0</v>
      </c>
      <c r="L181" s="52">
        <f>marzec!L181</f>
        <v>0</v>
      </c>
      <c r="M181" s="52">
        <f>marzec!M181</f>
        <v>0</v>
      </c>
      <c r="N181" s="52">
        <f>marzec!N181</f>
        <v>0</v>
      </c>
      <c r="O181" s="52">
        <f>marzec!O181</f>
        <v>0</v>
      </c>
      <c r="P181" s="53">
        <f>marzec!P181</f>
        <v>0</v>
      </c>
      <c r="Q181" s="54">
        <f>marzec!Q181</f>
        <v>0</v>
      </c>
      <c r="R181" s="55">
        <f>marzec!R181</f>
        <v>0</v>
      </c>
      <c r="S181" s="188">
        <f t="shared" ref="S181" si="3013">IF(OR($B181=$B187,S184=0),0,ROUND((T182+Y186)/S184,0))</f>
        <v>0</v>
      </c>
      <c r="T181" s="51">
        <f t="shared" ref="T181:T182" si="3014">SUM(U181:AA181)</f>
        <v>0</v>
      </c>
      <c r="U181" s="52">
        <f>marzec!U181</f>
        <v>0</v>
      </c>
      <c r="V181" s="52">
        <f>marzec!V181</f>
        <v>0</v>
      </c>
      <c r="W181" s="52">
        <f>marzec!W181</f>
        <v>0</v>
      </c>
      <c r="X181" s="52">
        <f>marzec!X181</f>
        <v>0</v>
      </c>
      <c r="Y181" s="53">
        <f>marzec!Y181</f>
        <v>0</v>
      </c>
      <c r="Z181" s="54">
        <f>marzec!Z181</f>
        <v>0</v>
      </c>
      <c r="AA181" s="55">
        <f>marzec!AA181</f>
        <v>0</v>
      </c>
      <c r="AB181" s="188">
        <f t="shared" ref="AB181" si="3015">IF(OR($B181=$B187,AB184=0),0,ROUND((AC182+AH186)/AB184,0))</f>
        <v>0</v>
      </c>
      <c r="AC181" s="51">
        <f t="shared" ref="AC181:AC182" si="3016">SUM(AD181:AJ181)</f>
        <v>0</v>
      </c>
      <c r="AD181" s="52">
        <f>marzec!AD181</f>
        <v>0</v>
      </c>
      <c r="AE181" s="52">
        <f>marzec!AE181</f>
        <v>0</v>
      </c>
      <c r="AF181" s="52">
        <f>marzec!AF181</f>
        <v>0</v>
      </c>
      <c r="AG181" s="52">
        <f>marzec!AG181</f>
        <v>0</v>
      </c>
      <c r="AH181" s="53">
        <f>marzec!AH181</f>
        <v>0</v>
      </c>
      <c r="AI181" s="54">
        <f>marzec!AI181</f>
        <v>0</v>
      </c>
      <c r="AJ181" s="55">
        <f>marzec!AJ181</f>
        <v>0</v>
      </c>
      <c r="AK181" s="188">
        <f t="shared" ref="AK181" si="3017">IF(OR($B181=$B187,AK184=0),0,ROUND((AL182+AQ186)/AK184,0))</f>
        <v>0</v>
      </c>
      <c r="AL181" s="51">
        <f t="shared" ref="AL181:AL182" si="3018">SUM(AM181:AS181)</f>
        <v>0</v>
      </c>
      <c r="AM181" s="52">
        <f>marzec!AM181</f>
        <v>0</v>
      </c>
      <c r="AN181" s="52">
        <f>marzec!AN181</f>
        <v>0</v>
      </c>
      <c r="AO181" s="52">
        <f>marzec!AO181</f>
        <v>0</v>
      </c>
      <c r="AP181" s="52">
        <f>marzec!AP181</f>
        <v>0</v>
      </c>
      <c r="AQ181" s="53">
        <f>marzec!AQ181</f>
        <v>0</v>
      </c>
      <c r="AR181" s="54">
        <f>marzec!AR181</f>
        <v>0</v>
      </c>
      <c r="AS181" s="55">
        <f>marzec!AS181</f>
        <v>0</v>
      </c>
      <c r="AT181" s="188">
        <f t="shared" ref="AT181" si="3019">IF(OR($B181=$B187,AT184=0),0,ROUND((AU182+AZ186)/AT184,0))</f>
        <v>0</v>
      </c>
      <c r="AU181" s="51">
        <f t="shared" ref="AU181:AU182" si="3020">SUM(AV181:BB181)</f>
        <v>0</v>
      </c>
      <c r="AV181" s="52">
        <f t="shared" ref="AV181" si="3021">IF(SUM($AM$9:$AS$9)=SUM($AV$9:$BB$9),AM181,IF(AND(SUM($AV$9:$BB$9)&gt;42,SUM($AV$9:$BB$9)&lt;49),AM181,0))</f>
        <v>0</v>
      </c>
      <c r="AW181" s="52">
        <f t="shared" ref="AW181" si="3022">IF(SUM($AM$9:$AS$9)=SUM($AV$9:$BB$9),AN181,IF(AND(SUM($AV$9:$BB$9)&gt;42,SUM($AV$9:$BB$9)&lt;49),AN181,0))</f>
        <v>0</v>
      </c>
      <c r="AX181" s="52">
        <f t="shared" ref="AX181" si="3023">IF(SUM($AM$9:$AS$9)=SUM($AV$9:$BB$9),AO181,IF(AND(SUM($AV$9:$BB$9)&gt;42,SUM($AV$9:$BB$9)&lt;49),AO181,0))</f>
        <v>0</v>
      </c>
      <c r="AY181" s="52">
        <f t="shared" ref="AY181" si="3024">IF(SUM($AM$9:$AS$9)=SUM($AV$9:$BB$9),AP181,IF(AND(SUM($AV$9:$BB$9)&gt;42,SUM($AV$9:$BB$9)&lt;49),AP181,0))</f>
        <v>0</v>
      </c>
      <c r="AZ181" s="53">
        <f t="shared" ref="AZ181" si="3025">IF(SUM($AM$9:$AS$9)=SUM($AV$9:$BB$9),AQ181,IF(AND(SUM($AV$9:$BB$9)&gt;42,SUM($AV$9:$BB$9)&lt;49),AQ181,0))</f>
        <v>0</v>
      </c>
      <c r="BA181" s="54">
        <f t="shared" ref="BA181" si="3026">IF(SUM($AM$9:$AS$9)=SUM($AV$9:$BB$9),AR181,IF(AND(SUM($AV$9:$BB$9)&gt;42,SUM($AV$9:$BB$9)&lt;49),AR181,0))</f>
        <v>0</v>
      </c>
      <c r="BB181" s="55">
        <f t="shared" ref="BB181" si="3027">IF(SUM($AM$9:$AS$9)=SUM($AV$9:$BB$9),AS181,IF(AND(SUM($AV$9:$BB$9)&gt;42,SUM($AV$9:$BB$9)&lt;49),AS181,0))</f>
        <v>0</v>
      </c>
    </row>
    <row r="182" spans="1:54" ht="12.75" hidden="1" customHeight="1" x14ac:dyDescent="0.2">
      <c r="B182" s="93"/>
      <c r="C182" s="94"/>
      <c r="D182" s="95"/>
      <c r="E182" s="115"/>
      <c r="F182" s="140" t="b">
        <f t="shared" ref="F182" si="3028">IF($B175=$B181,OR(F176,G181&lt;F181),G181&lt;F181)</f>
        <v>0</v>
      </c>
      <c r="G182" s="189">
        <f t="shared" ref="G182" si="3029">IF(AND($B175=$B181,$B175&lt;&gt;"",$B175&lt;&gt;0),G181+G176,G181)</f>
        <v>18</v>
      </c>
      <c r="H182" s="120"/>
      <c r="I182" s="165">
        <f t="shared" si="3010"/>
        <v>0</v>
      </c>
      <c r="J182" s="194">
        <f t="shared" ref="J182" si="3030">7-COUNTIF(L181:R181,0)-COUNTIF(L181:R181,"")</f>
        <v>0</v>
      </c>
      <c r="K182" s="22">
        <f t="shared" si="3012"/>
        <v>0</v>
      </c>
      <c r="L182" s="35">
        <f t="shared" ref="L182:R182" si="3031">IF($B175=$B181,L181+L176,L181)</f>
        <v>0</v>
      </c>
      <c r="M182" s="35">
        <f t="shared" si="3031"/>
        <v>0</v>
      </c>
      <c r="N182" s="35">
        <f t="shared" si="3031"/>
        <v>0</v>
      </c>
      <c r="O182" s="35">
        <f t="shared" si="3031"/>
        <v>0</v>
      </c>
      <c r="P182" s="36">
        <f t="shared" si="3031"/>
        <v>0</v>
      </c>
      <c r="Q182" s="37">
        <f t="shared" si="3031"/>
        <v>0</v>
      </c>
      <c r="R182" s="38">
        <f t="shared" si="3031"/>
        <v>0</v>
      </c>
      <c r="S182" s="194">
        <f t="shared" ref="S182" si="3032">7-COUNTIF(U181:AA181,0)-COUNTIF(U181:AA181,"")</f>
        <v>0</v>
      </c>
      <c r="T182" s="22">
        <f t="shared" si="3014"/>
        <v>0</v>
      </c>
      <c r="U182" s="35">
        <f t="shared" ref="U182:AA182" si="3033">IF($B175=$B181,U181+U176,U181)</f>
        <v>0</v>
      </c>
      <c r="V182" s="35">
        <f t="shared" si="3033"/>
        <v>0</v>
      </c>
      <c r="W182" s="35">
        <f t="shared" si="3033"/>
        <v>0</v>
      </c>
      <c r="X182" s="35">
        <f t="shared" si="3033"/>
        <v>0</v>
      </c>
      <c r="Y182" s="36">
        <f t="shared" si="3033"/>
        <v>0</v>
      </c>
      <c r="Z182" s="37">
        <f t="shared" si="3033"/>
        <v>0</v>
      </c>
      <c r="AA182" s="38">
        <f t="shared" si="3033"/>
        <v>0</v>
      </c>
      <c r="AB182" s="194">
        <f t="shared" ref="AB182" si="3034">7-COUNTIF(AD181:AJ181,0)-COUNTIF(AD181:AJ181,"")</f>
        <v>0</v>
      </c>
      <c r="AC182" s="22">
        <f t="shared" si="3016"/>
        <v>0</v>
      </c>
      <c r="AD182" s="35">
        <f t="shared" ref="AD182:AJ182" si="3035">IF($B175=$B181,AD181+AD176,AD181)</f>
        <v>0</v>
      </c>
      <c r="AE182" s="35">
        <f t="shared" si="3035"/>
        <v>0</v>
      </c>
      <c r="AF182" s="35">
        <f t="shared" si="3035"/>
        <v>0</v>
      </c>
      <c r="AG182" s="35">
        <f t="shared" si="3035"/>
        <v>0</v>
      </c>
      <c r="AH182" s="36">
        <f t="shared" si="3035"/>
        <v>0</v>
      </c>
      <c r="AI182" s="37">
        <f t="shared" si="3035"/>
        <v>0</v>
      </c>
      <c r="AJ182" s="38">
        <f t="shared" si="3035"/>
        <v>0</v>
      </c>
      <c r="AK182" s="194">
        <f t="shared" ref="AK182" si="3036">7-COUNTIF(AM181:AS181,0)-COUNTIF(AM181:AS181,"")</f>
        <v>0</v>
      </c>
      <c r="AL182" s="22">
        <f t="shared" si="3018"/>
        <v>0</v>
      </c>
      <c r="AM182" s="35">
        <f t="shared" ref="AM182:AS182" si="3037">IF($B175=$B181,AM181+AM176,AM181)</f>
        <v>0</v>
      </c>
      <c r="AN182" s="35">
        <f t="shared" si="3037"/>
        <v>0</v>
      </c>
      <c r="AO182" s="35">
        <f t="shared" si="3037"/>
        <v>0</v>
      </c>
      <c r="AP182" s="35">
        <f t="shared" si="3037"/>
        <v>0</v>
      </c>
      <c r="AQ182" s="36">
        <f t="shared" si="3037"/>
        <v>0</v>
      </c>
      <c r="AR182" s="37">
        <f t="shared" si="3037"/>
        <v>0</v>
      </c>
      <c r="AS182" s="38">
        <f t="shared" si="3037"/>
        <v>0</v>
      </c>
      <c r="AT182" s="194">
        <f t="shared" ref="AT182" si="3038">7-COUNTIF(AV181:BB181,0)-COUNTIF(AV181:BB181,"")</f>
        <v>0</v>
      </c>
      <c r="AU182" s="22">
        <f t="shared" si="3020"/>
        <v>0</v>
      </c>
      <c r="AV182" s="35">
        <f t="shared" ref="AV182:BB182" si="3039">IF($B175=$B181,AV181+AV176,AV181)</f>
        <v>0</v>
      </c>
      <c r="AW182" s="35">
        <f t="shared" si="3039"/>
        <v>0</v>
      </c>
      <c r="AX182" s="35">
        <f t="shared" si="3039"/>
        <v>0</v>
      </c>
      <c r="AY182" s="35">
        <f t="shared" si="3039"/>
        <v>0</v>
      </c>
      <c r="AZ182" s="36">
        <f t="shared" si="3039"/>
        <v>0</v>
      </c>
      <c r="BA182" s="37">
        <f t="shared" si="3039"/>
        <v>0</v>
      </c>
      <c r="BB182" s="38">
        <f t="shared" si="3039"/>
        <v>0</v>
      </c>
    </row>
    <row r="183" spans="1:54" ht="15" hidden="1" customHeight="1" x14ac:dyDescent="0.2">
      <c r="B183" s="116"/>
      <c r="C183" s="117"/>
      <c r="D183" s="118"/>
      <c r="E183" s="119"/>
      <c r="F183" s="92"/>
      <c r="G183" s="190">
        <f t="shared" ref="G183" si="3040">IF(AND($B175=$B181,$B175&lt;&gt;"",$B175&lt;&gt;0),F181+G177,F181)</f>
        <v>18</v>
      </c>
      <c r="H183" s="121"/>
      <c r="I183" s="165">
        <f t="shared" si="3010"/>
        <v>0</v>
      </c>
      <c r="J183" s="195">
        <f t="shared" ref="J183" si="3041">IF($B181=$B175,COUNTIF(L183:R183,0),COUNTIF(L184:R184,0)+COUNTIF(L184:R184,""))</f>
        <v>7</v>
      </c>
      <c r="K183" s="39">
        <f t="shared" ref="K183:R183" si="3042">IF($B175=$B181,K184+K177,K184)</f>
        <v>0</v>
      </c>
      <c r="L183" s="40">
        <f t="shared" si="3042"/>
        <v>0</v>
      </c>
      <c r="M183" s="40">
        <f t="shared" si="3042"/>
        <v>0</v>
      </c>
      <c r="N183" s="40">
        <f t="shared" si="3042"/>
        <v>0</v>
      </c>
      <c r="O183" s="40">
        <f t="shared" si="3042"/>
        <v>0</v>
      </c>
      <c r="P183" s="41">
        <f t="shared" si="3042"/>
        <v>0</v>
      </c>
      <c r="Q183" s="42">
        <f t="shared" si="3042"/>
        <v>0</v>
      </c>
      <c r="R183" s="43">
        <f t="shared" si="3042"/>
        <v>0</v>
      </c>
      <c r="S183" s="195">
        <f t="shared" ref="S183" si="3043">IF($B181=$B175,COUNTIF(U183:AA183,0),COUNTIF(U184:AA184,0)+COUNTIF(U184:AA184,""))</f>
        <v>7</v>
      </c>
      <c r="T183" s="39">
        <f t="shared" ref="T183:AA183" si="3044">IF($B175=$B181,T184+T177,T184)</f>
        <v>0</v>
      </c>
      <c r="U183" s="40">
        <f t="shared" si="3044"/>
        <v>0</v>
      </c>
      <c r="V183" s="40">
        <f t="shared" si="3044"/>
        <v>0</v>
      </c>
      <c r="W183" s="40">
        <f t="shared" si="3044"/>
        <v>0</v>
      </c>
      <c r="X183" s="40">
        <f t="shared" si="3044"/>
        <v>0</v>
      </c>
      <c r="Y183" s="41">
        <f t="shared" si="3044"/>
        <v>0</v>
      </c>
      <c r="Z183" s="42">
        <f t="shared" si="3044"/>
        <v>0</v>
      </c>
      <c r="AA183" s="43">
        <f t="shared" si="3044"/>
        <v>0</v>
      </c>
      <c r="AB183" s="195">
        <f t="shared" ref="AB183" si="3045">IF($B181=$B175,COUNTIF(AD183:AJ183,0),COUNTIF(AD184:AJ184,0)+COUNTIF(AD184:AJ184,""))</f>
        <v>7</v>
      </c>
      <c r="AC183" s="39">
        <f t="shared" ref="AC183:AJ183" si="3046">IF($B175=$B181,AC184+AC177,AC184)</f>
        <v>0</v>
      </c>
      <c r="AD183" s="40">
        <f t="shared" si="3046"/>
        <v>0</v>
      </c>
      <c r="AE183" s="40">
        <f t="shared" si="3046"/>
        <v>0</v>
      </c>
      <c r="AF183" s="40">
        <f t="shared" si="3046"/>
        <v>0</v>
      </c>
      <c r="AG183" s="40">
        <f t="shared" si="3046"/>
        <v>0</v>
      </c>
      <c r="AH183" s="41">
        <f t="shared" si="3046"/>
        <v>0</v>
      </c>
      <c r="AI183" s="42">
        <f t="shared" si="3046"/>
        <v>0</v>
      </c>
      <c r="AJ183" s="43">
        <f t="shared" si="3046"/>
        <v>0</v>
      </c>
      <c r="AK183" s="195">
        <f t="shared" ref="AK183" si="3047">IF($B181=$B175,COUNTIF(AM183:AS183,0),COUNTIF(AM184:AS184,0)+COUNTIF(AM184:AS184,""))</f>
        <v>7</v>
      </c>
      <c r="AL183" s="39">
        <f t="shared" ref="AL183:AS183" si="3048">IF($B175=$B181,AL184+AL177,AL184)</f>
        <v>0</v>
      </c>
      <c r="AM183" s="40">
        <f t="shared" si="3048"/>
        <v>0</v>
      </c>
      <c r="AN183" s="40">
        <f t="shared" si="3048"/>
        <v>0</v>
      </c>
      <c r="AO183" s="40">
        <f t="shared" si="3048"/>
        <v>0</v>
      </c>
      <c r="AP183" s="40">
        <f t="shared" si="3048"/>
        <v>0</v>
      </c>
      <c r="AQ183" s="41">
        <f t="shared" si="3048"/>
        <v>0</v>
      </c>
      <c r="AR183" s="42">
        <f t="shared" si="3048"/>
        <v>0</v>
      </c>
      <c r="AS183" s="43">
        <f t="shared" si="3048"/>
        <v>0</v>
      </c>
      <c r="AT183" s="195">
        <f t="shared" ref="AT183" si="3049">IF($B181=$B175,COUNTIF(AV183:BB183,0),COUNTIF(AV184:BB184,0)+COUNTIF(AV184:BB184,""))</f>
        <v>7</v>
      </c>
      <c r="AU183" s="39">
        <f t="shared" ref="AU183:BB183" si="3050">IF($B175=$B181,AU184+AU177,AU184)</f>
        <v>0</v>
      </c>
      <c r="AV183" s="40">
        <f t="shared" si="3050"/>
        <v>0</v>
      </c>
      <c r="AW183" s="40">
        <f t="shared" si="3050"/>
        <v>0</v>
      </c>
      <c r="AX183" s="40">
        <f t="shared" si="3050"/>
        <v>0</v>
      </c>
      <c r="AY183" s="40">
        <f t="shared" si="3050"/>
        <v>0</v>
      </c>
      <c r="AZ183" s="41">
        <f t="shared" si="3050"/>
        <v>0</v>
      </c>
      <c r="BA183" s="42">
        <f t="shared" si="3050"/>
        <v>0</v>
      </c>
      <c r="BB183" s="43">
        <f t="shared" si="3050"/>
        <v>0</v>
      </c>
    </row>
    <row r="184" spans="1:54" ht="15.75" customHeight="1" x14ac:dyDescent="0.2">
      <c r="A184" s="1">
        <f t="shared" ref="A184" si="3051">A181</f>
        <v>0</v>
      </c>
      <c r="B184" s="313">
        <f t="shared" ref="B184" si="3052">B178+1</f>
        <v>28</v>
      </c>
      <c r="C184" s="314"/>
      <c r="D184" s="314"/>
      <c r="E184" s="314"/>
      <c r="F184" s="31"/>
      <c r="G184" s="183"/>
      <c r="H184" s="122">
        <f t="shared" ref="H184" si="3053">5-COUNTIF(AU181,0)-COUNTIF(AL181,0)-COUNTIF(AC181,0)-COUNTIF(T181,0)-COUNTIF(K181,0)</f>
        <v>0</v>
      </c>
      <c r="I184" s="165">
        <f t="shared" si="3010"/>
        <v>0</v>
      </c>
      <c r="J184" s="187">
        <f t="shared" ref="J184" si="3054">IF($B181=$B175,J178+IF($F181&lt;&gt;$G181,(K181+$G183-$G182)/$F181,K181/$F181),IF($F181&lt;&gt;G181,(K181+$G183-$G182)/$F181,K181/$F181))</f>
        <v>0</v>
      </c>
      <c r="K184" s="7">
        <f t="shared" ref="K184:K185" si="3055">SUM(L184:R184)</f>
        <v>0</v>
      </c>
      <c r="L184" s="26">
        <f t="shared" ref="L184:R184" si="3056">L181</f>
        <v>0</v>
      </c>
      <c r="M184" s="26">
        <f t="shared" si="3056"/>
        <v>0</v>
      </c>
      <c r="N184" s="26">
        <f t="shared" si="3056"/>
        <v>0</v>
      </c>
      <c r="O184" s="26">
        <f t="shared" si="3056"/>
        <v>0</v>
      </c>
      <c r="P184" s="26">
        <f t="shared" si="3056"/>
        <v>0</v>
      </c>
      <c r="Q184" s="29">
        <f t="shared" si="3056"/>
        <v>0</v>
      </c>
      <c r="R184" s="23">
        <f t="shared" si="3056"/>
        <v>0</v>
      </c>
      <c r="S184" s="187">
        <f t="shared" ref="S184" si="3057">IF($B181=$B175,S178+IF($F181&lt;&gt;$G181,(T181+$G183-$G182)/$F181,T181/$F181),IF($F181&lt;&gt;P181,(T181+$G183-$G182)/$F181,T181/$F181))</f>
        <v>0</v>
      </c>
      <c r="T184" s="7">
        <f t="shared" ref="T184:T185" si="3058">SUM(U184:AA184)</f>
        <v>0</v>
      </c>
      <c r="U184" s="26">
        <f t="shared" ref="U184:AA184" si="3059">U181</f>
        <v>0</v>
      </c>
      <c r="V184" s="26">
        <f t="shared" si="3059"/>
        <v>0</v>
      </c>
      <c r="W184" s="26">
        <f t="shared" si="3059"/>
        <v>0</v>
      </c>
      <c r="X184" s="26">
        <f t="shared" si="3059"/>
        <v>0</v>
      </c>
      <c r="Y184" s="113">
        <f t="shared" si="3059"/>
        <v>0</v>
      </c>
      <c r="Z184" s="29">
        <f t="shared" si="3059"/>
        <v>0</v>
      </c>
      <c r="AA184" s="23">
        <f t="shared" si="3059"/>
        <v>0</v>
      </c>
      <c r="AB184" s="187">
        <f t="shared" ref="AB184" si="3060">IF($B181=$B175,AB178+IF($F181&lt;&gt;$G181,(AC181+$G183-$G182)/$F181,AC181/$F181),IF($F181&lt;&gt;Y181,(AC181+$G183-$G182)/$F181,AC181/$F181))</f>
        <v>0</v>
      </c>
      <c r="AC184" s="7">
        <f t="shared" ref="AC184:AC185" si="3061">SUM(AD184:AJ184)</f>
        <v>0</v>
      </c>
      <c r="AD184" s="26">
        <f t="shared" ref="AD184:AJ184" si="3062">AD181</f>
        <v>0</v>
      </c>
      <c r="AE184" s="26">
        <f t="shared" si="3062"/>
        <v>0</v>
      </c>
      <c r="AF184" s="26">
        <f t="shared" si="3062"/>
        <v>0</v>
      </c>
      <c r="AG184" s="26">
        <f t="shared" si="3062"/>
        <v>0</v>
      </c>
      <c r="AH184" s="113">
        <f t="shared" si="3062"/>
        <v>0</v>
      </c>
      <c r="AI184" s="29">
        <f t="shared" si="3062"/>
        <v>0</v>
      </c>
      <c r="AJ184" s="23">
        <f t="shared" si="3062"/>
        <v>0</v>
      </c>
      <c r="AK184" s="187">
        <f t="shared" ref="AK184" si="3063">IF($B181=$B175,AK178+IF($F181&lt;&gt;$G181,(AL181+$G183-$G182)/$F181,AL181/$F181),IF($F181&lt;&gt;AH181,(AL181+$G183-$G182)/$F181,AL181/$F181))</f>
        <v>0</v>
      </c>
      <c r="AL184" s="7">
        <f t="shared" ref="AL184:AL185" si="3064">SUM(AM184:AS184)</f>
        <v>0</v>
      </c>
      <c r="AM184" s="26">
        <f t="shared" ref="AM184:AS184" si="3065">AM181</f>
        <v>0</v>
      </c>
      <c r="AN184" s="26">
        <f t="shared" si="3065"/>
        <v>0</v>
      </c>
      <c r="AO184" s="26">
        <f t="shared" si="3065"/>
        <v>0</v>
      </c>
      <c r="AP184" s="26">
        <f t="shared" si="3065"/>
        <v>0</v>
      </c>
      <c r="AQ184" s="113">
        <f t="shared" si="3065"/>
        <v>0</v>
      </c>
      <c r="AR184" s="29">
        <f t="shared" si="3065"/>
        <v>0</v>
      </c>
      <c r="AS184" s="23">
        <f t="shared" si="3065"/>
        <v>0</v>
      </c>
      <c r="AT184" s="187">
        <f t="shared" ref="AT184" si="3066">IF($B181=$B175,AT178+IF($F181&lt;&gt;$G181,(AU181+$G183-$G182)/$F181,AU181/$F181),IF($F181&lt;&gt;AQ181,(AU181+$G183-$G182)/$F181,AU181/$F181))</f>
        <v>0</v>
      </c>
      <c r="AU184" s="7">
        <f t="shared" ref="AU184:AU185" si="3067">SUM(AV184:BB184)</f>
        <v>0</v>
      </c>
      <c r="AV184" s="6">
        <f t="shared" ref="AV184" si="3068">IF(SUM($AM$9:$AS$9)=SUM($AV$9:$BB$9),AV181,IF(AND(SUM($AV$9:$BB$9)&gt;42,SUM($AV$9:$BB$9)&lt;49),AV181,0))</f>
        <v>0</v>
      </c>
      <c r="AW184" s="6">
        <f t="shared" ref="AW184:BB184" si="3069">IF(SUM($AM$9:$AS$9)=SUM($AV$9:$BB$9),AW181,IF(AND(SUM($AV$9:$BB$9)&gt;42,SUM($AV$9:$BB$9)&lt;49),AW181,0))</f>
        <v>0</v>
      </c>
      <c r="AX184" s="6">
        <f t="shared" si="3069"/>
        <v>0</v>
      </c>
      <c r="AY184" s="6">
        <f t="shared" si="3069"/>
        <v>0</v>
      </c>
      <c r="AZ184" s="26">
        <f t="shared" si="3069"/>
        <v>0</v>
      </c>
      <c r="BA184" s="29">
        <f t="shared" si="3069"/>
        <v>0</v>
      </c>
      <c r="BB184" s="23">
        <f t="shared" si="3069"/>
        <v>0</v>
      </c>
    </row>
    <row r="185" spans="1:54" ht="15.75" customHeight="1" x14ac:dyDescent="0.2">
      <c r="A185" s="1">
        <f t="shared" ref="A185:A186" si="3070">A184</f>
        <v>0</v>
      </c>
      <c r="B185" s="313"/>
      <c r="C185" s="314"/>
      <c r="D185" s="314"/>
      <c r="E185" s="314"/>
      <c r="F185" s="31"/>
      <c r="G185" s="183"/>
      <c r="H185" s="123">
        <f t="shared" ref="H185" si="3071">IF($B181=$B175,H179+F185,$F185)</f>
        <v>0</v>
      </c>
      <c r="I185" s="165">
        <f t="shared" si="3010"/>
        <v>0</v>
      </c>
      <c r="J185" s="141">
        <f t="shared" ref="J185" si="3072">IF($H184=0,0,IF($B175=$B181,IF($H186&gt;0,$H186+J179,K181+J179),IF($H186&gt;0,$H186,K181)))</f>
        <v>0</v>
      </c>
      <c r="K185" s="7">
        <f t="shared" si="3055"/>
        <v>0</v>
      </c>
      <c r="L185" s="6"/>
      <c r="M185" s="6"/>
      <c r="N185" s="6"/>
      <c r="O185" s="6"/>
      <c r="P185" s="26"/>
      <c r="Q185" s="29"/>
      <c r="R185" s="23"/>
      <c r="S185" s="141">
        <f t="shared" ref="S185" si="3073">IF($H184=0,0,IF($B175=$B181,IF($H186&gt;0,$H186+S179,T181+S179),IF($H186&gt;0,$H186,T181)))</f>
        <v>0</v>
      </c>
      <c r="T185" s="7">
        <f t="shared" si="3058"/>
        <v>0</v>
      </c>
      <c r="U185" s="6"/>
      <c r="V185" s="6"/>
      <c r="W185" s="6"/>
      <c r="X185" s="6"/>
      <c r="Y185" s="26"/>
      <c r="Z185" s="29"/>
      <c r="AA185" s="23"/>
      <c r="AB185" s="141">
        <f t="shared" ref="AB185" si="3074">IF($H184=0,0,IF($B175=$B181,IF($H186&gt;0,$H186+AB179,AC181+AB179),IF($H186&gt;0,$H186,AC181)))</f>
        <v>0</v>
      </c>
      <c r="AC185" s="7">
        <f t="shared" si="3061"/>
        <v>0</v>
      </c>
      <c r="AD185" s="6"/>
      <c r="AE185" s="6"/>
      <c r="AF185" s="6"/>
      <c r="AG185" s="6"/>
      <c r="AH185" s="26"/>
      <c r="AI185" s="29"/>
      <c r="AJ185" s="23"/>
      <c r="AK185" s="141">
        <f t="shared" ref="AK185" si="3075">IF($H184=0,0,IF($B175=$B181,IF($H186&gt;0,$H186+AK179,AL181+AK179),IF($H186&gt;0,$H186,AL181)))</f>
        <v>0</v>
      </c>
      <c r="AL185" s="7">
        <f t="shared" si="3064"/>
        <v>0</v>
      </c>
      <c r="AM185" s="6"/>
      <c r="AN185" s="6"/>
      <c r="AO185" s="6"/>
      <c r="AP185" s="6"/>
      <c r="AQ185" s="26"/>
      <c r="AR185" s="29"/>
      <c r="AS185" s="23"/>
      <c r="AT185" s="141">
        <f t="shared" ref="AT185" si="3076">IF($H184=0,0,IF($B175=$B181,IF($H186&gt;0,$H186+AT179,AU181+AT179),IF($H186&gt;0,$H186,AU181)))</f>
        <v>0</v>
      </c>
      <c r="AU185" s="7">
        <f t="shared" si="3067"/>
        <v>0</v>
      </c>
      <c r="AV185" s="6"/>
      <c r="AW185" s="6"/>
      <c r="AX185" s="6"/>
      <c r="AY185" s="6"/>
      <c r="AZ185" s="26"/>
      <c r="BA185" s="29"/>
      <c r="BB185" s="23"/>
    </row>
    <row r="186" spans="1:54" ht="18.75" customHeight="1" thickBot="1" x14ac:dyDescent="0.25">
      <c r="A186" s="1">
        <f t="shared" si="3070"/>
        <v>0</v>
      </c>
      <c r="B186" s="323" t="str">
        <f>IF(B181="",Wydruk!$AE$6,IF(J182=0,Wydruk!$AE$7,IF(AND(G182&lt;G183,B181&lt;&gt;$B187),Wydruk!$AE$13,IF(AND($B181=$B175,$B181&lt;&gt;$B187),IF(OR(OR(J186&lt;4,J186&gt;5),OR(S186&lt;4,S186&gt;5),OR(AB186&lt;4,AB186&gt;5),OR(AK186&lt;4,AK186&gt;5),OR(AND(AT186&lt;4,AT186&gt;0),AT186&gt;5)),Wydruk!$AE$8,Wydruk!$AE$9),IF($B181=$B187,IF($F185&lt;&gt;0,Wydruk!$AE$12,Wydruk!$AE$10),IF(OR(OR(J182&lt;4,J182&gt;5),OR(S182&lt;4,S182&gt;5),OR(AB182&lt;4,AB182&gt;5),OR(AK182&lt;4,AK182&gt;5),OR(AND(AT182&lt;4,AT182&gt;0),AT182&gt;5)),Wydruk!$AE$8,Wydruk!$AE$11))))))</f>
        <v>Uzupełnij liczby godzin tygodniowego planu</v>
      </c>
      <c r="C186" s="324"/>
      <c r="D186" s="324"/>
      <c r="E186" s="324"/>
      <c r="F186" s="173">
        <f>marzec!F186</f>
        <v>0</v>
      </c>
      <c r="G186" s="184">
        <f>marzec!G186</f>
        <v>0</v>
      </c>
      <c r="H186" s="191">
        <f t="shared" ref="H186" si="3077">IF(OR($G186=0,$F186=0,$G186="",$F186=""),0,$G186/$F186)</f>
        <v>0</v>
      </c>
      <c r="I186" s="193"/>
      <c r="J186" s="176">
        <f t="shared" ref="J186" si="3078">IF($B175=$B181,IF(L181+L176&gt;0,1,0)+IF(M181+M176&gt;0,1,0)+IF(N181+N176&gt;0,1,0)+IF(O181+O176&gt;0,1,0)+IF(P181+P176&gt;0,1,0)+IF(Q181+Q176&gt;0,1,0)+IF(R181+R176&gt;0,1,0),J182)</f>
        <v>0</v>
      </c>
      <c r="K186" s="133">
        <f t="shared" ref="K186" si="3079">IF(OR($B181=$B187,J186=0,(K182-Q186+O186)&lt;=0),0,(K182-Q186+O186)/J186)</f>
        <v>0</v>
      </c>
      <c r="L186" s="137">
        <f t="shared" ref="L186" si="3080">IF(K186*(7-J183)&lt;=0,0,K186*(7-J183))</f>
        <v>0</v>
      </c>
      <c r="M186" s="311">
        <f t="shared" ref="M186" si="3081">ROUND(IF(OR(K183-K186*(7-J183)+P186&lt;0,$B181=$B187,K186&lt;=0,K183=0),0,IF(K183-K186*(7-J183)+P186&gt;Q186-O186+P186,Q186-O186+P186,K183-K186*(7-J183)+P186)),1)</f>
        <v>0</v>
      </c>
      <c r="N186" s="312"/>
      <c r="O186" s="139">
        <f t="shared" ref="O186" si="3082">IF(OR($B181=$B187,J182=0),0,IF($B181=$B175,J181,$F181))</f>
        <v>0</v>
      </c>
      <c r="P186" s="30">
        <f t="shared" ref="P186" si="3083">IF(OR($B181=$B187,J186=0),0,$G183-$G182)</f>
        <v>0</v>
      </c>
      <c r="Q186" s="134">
        <f t="shared" ref="Q186" si="3084">IF(OR($B181=$B187,J186=0),0,J185)</f>
        <v>0</v>
      </c>
      <c r="R186" s="138">
        <f t="shared" ref="R186" si="3085">IF($B181=$B187,0,K183)</f>
        <v>0</v>
      </c>
      <c r="S186" s="176">
        <f t="shared" ref="S186" si="3086">IF($B175=$B181,IF(U181+U176&gt;0,1,0)+IF(V181+V176&gt;0,1,0)+IF(W181+W176&gt;0,1,0)+IF(X181+X176&gt;0,1,0)+IF(Y181+Y176&gt;0,1,0)+IF(Z181+Z176&gt;0,1,0)+IF(AA181+AA176&gt;0,1,0),S182)</f>
        <v>0</v>
      </c>
      <c r="T186" s="133">
        <f t="shared" ref="T186" si="3087">IF(OR($B181=$B187,S186=0,(T182-Z186+X186)&lt;=0),0,(T182-Z186+X186)/S186)</f>
        <v>0</v>
      </c>
      <c r="U186" s="137">
        <f t="shared" ref="U186" si="3088">IF(T186*(7-S183)&lt;=0,0,T186*(7-S183))</f>
        <v>0</v>
      </c>
      <c r="V186" s="311">
        <f t="shared" ref="V186" si="3089">ROUND(IF(OR(T183-T186*(7-S183)+Y186&lt;0,$B181=$B187,T186&lt;=0,T183=0),0,IF(T183-T186*(7-S183)+Y186&gt;Z186-X186+Y186,Z186-X186+Y186,T183-T186*(7-S183)+Y186)),1)</f>
        <v>0</v>
      </c>
      <c r="W186" s="312"/>
      <c r="X186" s="139">
        <f t="shared" ref="X186" si="3090">IF(OR($B181=$B187,S182=0),0,IF($B181=$B175,S181,$F181))</f>
        <v>0</v>
      </c>
      <c r="Y186" s="30">
        <f t="shared" ref="Y186" si="3091">IF(OR($B181=$B187,S186=0),0,$G183-$G182)</f>
        <v>0</v>
      </c>
      <c r="Z186" s="134">
        <f t="shared" ref="Z186" si="3092">IF(OR($B181=$B187,S186=0),0,S185)</f>
        <v>0</v>
      </c>
      <c r="AA186" s="138">
        <f t="shared" ref="AA186" si="3093">IF($B181=$B187,0,T183)</f>
        <v>0</v>
      </c>
      <c r="AB186" s="176">
        <f t="shared" ref="AB186" si="3094">IF($B175=$B181,IF(AD181+AD176&gt;0,1,0)+IF(AE181+AE176&gt;0,1,0)+IF(AF181+AF176&gt;0,1,0)+IF(AG181+AG176&gt;0,1,0)+IF(AH181+AH176&gt;0,1,0)+IF(AI181+AI176&gt;0,1,0)+IF(AJ181+AJ176&gt;0,1,0),AB182)</f>
        <v>0</v>
      </c>
      <c r="AC186" s="133">
        <f t="shared" ref="AC186" si="3095">IF(OR($B181=$B187,AB186=0,(AC182-AI186+AG186)&lt;=0),0,(AC182-AI186+AG186)/AB186)</f>
        <v>0</v>
      </c>
      <c r="AD186" s="137">
        <f t="shared" ref="AD186" si="3096">IF(AC186*(7-AB183)&lt;=0,0,AC186*(7-AB183))</f>
        <v>0</v>
      </c>
      <c r="AE186" s="311">
        <f t="shared" ref="AE186" si="3097">ROUND(IF(OR(AC183-AC186*(7-AB183)+AH186&lt;0,$B181=$B187,AC186&lt;=0,AC183=0),0,IF(AC183-AC186*(7-AB183)+AH186&gt;AI186-AG186+AH186,AI186-AG186+AH186,AC183-AC186*(7-AB183)+AH186)),1)</f>
        <v>0</v>
      </c>
      <c r="AF186" s="312"/>
      <c r="AG186" s="139">
        <f t="shared" ref="AG186" si="3098">IF(OR($B181=$B187,AB182=0),0,IF($B181=$B175,AB181,$F181))</f>
        <v>0</v>
      </c>
      <c r="AH186" s="30">
        <f t="shared" ref="AH186" si="3099">IF(OR($B181=$B187,AB186=0),0,$G183-$G182)</f>
        <v>0</v>
      </c>
      <c r="AI186" s="134">
        <f t="shared" ref="AI186" si="3100">IF(OR($B181=$B187,AB186=0),0,AB185)</f>
        <v>0</v>
      </c>
      <c r="AJ186" s="138">
        <f t="shared" ref="AJ186" si="3101">IF($B181=$B187,0,AC183)</f>
        <v>0</v>
      </c>
      <c r="AK186" s="176">
        <f t="shared" ref="AK186" si="3102">IF($B175=$B181,IF(AM181+AM176&gt;0,1,0)+IF(AN181+AN176&gt;0,1,0)+IF(AO181+AO176&gt;0,1,0)+IF(AP181+AP176&gt;0,1,0)+IF(AQ181+AQ176&gt;0,1,0)+IF(AR181+AR176&gt;0,1,0)+IF(AS181+AS176&gt;0,1,0),AK182)</f>
        <v>0</v>
      </c>
      <c r="AL186" s="133">
        <f t="shared" ref="AL186" si="3103">IF(OR($B181=$B187,AK186=0,(AL182-AR186+AP186)&lt;=0),0,(AL182-AR186+AP186)/AK186)</f>
        <v>0</v>
      </c>
      <c r="AM186" s="137">
        <f t="shared" ref="AM186" si="3104">IF(AL186*(7-AK183)&lt;=0,0,AL186*(7-AK183))</f>
        <v>0</v>
      </c>
      <c r="AN186" s="311">
        <f t="shared" ref="AN186" si="3105">ROUND(IF(OR(AL183-AL186*(7-AK183)+AQ186&lt;0,$B181=$B187,AL186&lt;=0,AL183=0),0,IF(AL183-AL186*(7-AK183)+AQ186&gt;AR186-AP186+AQ186,AR186-AP186+AQ186,AL183-AL186*(7-AK183)+AQ186)),1)</f>
        <v>0</v>
      </c>
      <c r="AO186" s="312"/>
      <c r="AP186" s="139">
        <f t="shared" ref="AP186" si="3106">IF(OR($B181=$B187,AK182=0),0,IF($B181=$B175,AK181,$F181))</f>
        <v>0</v>
      </c>
      <c r="AQ186" s="30">
        <f t="shared" ref="AQ186" si="3107">IF(OR($B181=$B187,AK186=0),0,$G183-$G182)</f>
        <v>0</v>
      </c>
      <c r="AR186" s="134">
        <f t="shared" ref="AR186" si="3108">IF(OR($B181=$B187,AK186=0),0,AK185)</f>
        <v>0</v>
      </c>
      <c r="AS186" s="138">
        <f t="shared" ref="AS186" si="3109">IF($B181=$B187,0,AL183)</f>
        <v>0</v>
      </c>
      <c r="AT186" s="176">
        <f t="shared" ref="AT186" si="3110">IF($B175=$B181,IF(AV181+AV176&gt;0,1,0)+IF(AW181+AW176&gt;0,1,0)+IF(AX181+AX176&gt;0,1,0)+IF(AY181+AY176&gt;0,1,0)+IF(AZ181+AZ176&gt;0,1,0)+IF(BA181+BA176&gt;0,1,0)+IF(BB181+BB176&gt;0,1,0),AT182)</f>
        <v>0</v>
      </c>
      <c r="AU186" s="133">
        <f t="shared" ref="AU186" si="3111">IF(OR($B181=$B187,AT186=0,(AU182-BA186+AY186)&lt;=0),0,(AU182-BA186+AY186)/AT186)</f>
        <v>0</v>
      </c>
      <c r="AV186" s="137">
        <f t="shared" ref="AV186" si="3112">IF(AU186*(7-AT183)&lt;=0,0,AU186*(7-AT183))</f>
        <v>0</v>
      </c>
      <c r="AW186" s="311">
        <f t="shared" ref="AW186" si="3113">ROUND(IF(OR(AU183-AU186*(7-AT183)+AZ186&lt;0,$B181=$B187,AU186&lt;=0,AU183=0),0,IF(AU183-AU186*(7-AT183)+AZ186&gt;BA186-AY186+AZ186,BA186-AY186+AZ186,AU183-AU186*(7-AT183)+AZ186)),1)</f>
        <v>0</v>
      </c>
      <c r="AX186" s="312"/>
      <c r="AY186" s="139">
        <f t="shared" ref="AY186" si="3114">IF(OR($B181=$B187,AT182=0),0,IF($B181=$B175,AT181,$F181))</f>
        <v>0</v>
      </c>
      <c r="AZ186" s="30">
        <f t="shared" ref="AZ186" si="3115">IF(OR($B181=$B187,AT186=0),0,$G183-$G182)</f>
        <v>0</v>
      </c>
      <c r="BA186" s="134">
        <f t="shared" ref="BA186" si="3116">IF(OR($B181=$B187,AT186=0),0,AT185)</f>
        <v>0</v>
      </c>
      <c r="BB186" s="138">
        <f t="shared" ref="BB186" si="3117">IF($B181=$B187,0,AU183)</f>
        <v>0</v>
      </c>
    </row>
    <row r="187" spans="1:54" ht="15.75" x14ac:dyDescent="0.2">
      <c r="A187" s="1">
        <f t="shared" ref="A187" si="3118">IF(B187="","1. Niewypełnione",B187)</f>
        <v>0</v>
      </c>
      <c r="B187" s="320">
        <f>marzec!B187</f>
        <v>0</v>
      </c>
      <c r="C187" s="321">
        <f>marzec!C187</f>
        <v>0</v>
      </c>
      <c r="D187" s="321">
        <f>marzec!D187</f>
        <v>0</v>
      </c>
      <c r="E187" s="321">
        <f>marzec!E187</f>
        <v>0</v>
      </c>
      <c r="F187" s="177">
        <f>marzec!F187</f>
        <v>18</v>
      </c>
      <c r="G187" s="185">
        <f>marzec!G187</f>
        <v>18</v>
      </c>
      <c r="H187" s="177"/>
      <c r="I187" s="192">
        <f t="shared" ref="I187:I191" si="3119">K187+T187+AC187+AL187+AU187</f>
        <v>0</v>
      </c>
      <c r="J187" s="186">
        <f t="shared" ref="J187" si="3120">IF(OR($B187=$B193,J190=0),0,ROUND((K188+P192)/J190,0))</f>
        <v>0</v>
      </c>
      <c r="K187" s="51">
        <f t="shared" ref="K187:K188" si="3121">SUM(L187:R187)</f>
        <v>0</v>
      </c>
      <c r="L187" s="52">
        <f>marzec!L187</f>
        <v>0</v>
      </c>
      <c r="M187" s="52">
        <f>marzec!M187</f>
        <v>0</v>
      </c>
      <c r="N187" s="52">
        <f>marzec!N187</f>
        <v>0</v>
      </c>
      <c r="O187" s="52">
        <f>marzec!O187</f>
        <v>0</v>
      </c>
      <c r="P187" s="53">
        <f>marzec!P187</f>
        <v>0</v>
      </c>
      <c r="Q187" s="54">
        <f>marzec!Q187</f>
        <v>0</v>
      </c>
      <c r="R187" s="55">
        <f>marzec!R187</f>
        <v>0</v>
      </c>
      <c r="S187" s="188">
        <f t="shared" ref="S187" si="3122">IF(OR($B187=$B193,S190=0),0,ROUND((T188+Y192)/S190,0))</f>
        <v>0</v>
      </c>
      <c r="T187" s="51">
        <f t="shared" ref="T187:T188" si="3123">SUM(U187:AA187)</f>
        <v>0</v>
      </c>
      <c r="U187" s="52">
        <f>marzec!U187</f>
        <v>0</v>
      </c>
      <c r="V187" s="52">
        <f>marzec!V187</f>
        <v>0</v>
      </c>
      <c r="W187" s="52">
        <f>marzec!W187</f>
        <v>0</v>
      </c>
      <c r="X187" s="52">
        <f>marzec!X187</f>
        <v>0</v>
      </c>
      <c r="Y187" s="53">
        <f>marzec!Y187</f>
        <v>0</v>
      </c>
      <c r="Z187" s="54">
        <f>marzec!Z187</f>
        <v>0</v>
      </c>
      <c r="AA187" s="55">
        <f>marzec!AA187</f>
        <v>0</v>
      </c>
      <c r="AB187" s="188">
        <f t="shared" ref="AB187" si="3124">IF(OR($B187=$B193,AB190=0),0,ROUND((AC188+AH192)/AB190,0))</f>
        <v>0</v>
      </c>
      <c r="AC187" s="51">
        <f t="shared" ref="AC187:AC188" si="3125">SUM(AD187:AJ187)</f>
        <v>0</v>
      </c>
      <c r="AD187" s="52">
        <f>marzec!AD187</f>
        <v>0</v>
      </c>
      <c r="AE187" s="52">
        <f>marzec!AE187</f>
        <v>0</v>
      </c>
      <c r="AF187" s="52">
        <f>marzec!AF187</f>
        <v>0</v>
      </c>
      <c r="AG187" s="52">
        <f>marzec!AG187</f>
        <v>0</v>
      </c>
      <c r="AH187" s="53">
        <f>marzec!AH187</f>
        <v>0</v>
      </c>
      <c r="AI187" s="54">
        <f>marzec!AI187</f>
        <v>0</v>
      </c>
      <c r="AJ187" s="55">
        <f>marzec!AJ187</f>
        <v>0</v>
      </c>
      <c r="AK187" s="188">
        <f t="shared" ref="AK187" si="3126">IF(OR($B187=$B193,AK190=0),0,ROUND((AL188+AQ192)/AK190,0))</f>
        <v>0</v>
      </c>
      <c r="AL187" s="51">
        <f t="shared" ref="AL187:AL188" si="3127">SUM(AM187:AS187)</f>
        <v>0</v>
      </c>
      <c r="AM187" s="52">
        <f>marzec!AM187</f>
        <v>0</v>
      </c>
      <c r="AN187" s="52">
        <f>marzec!AN187</f>
        <v>0</v>
      </c>
      <c r="AO187" s="52">
        <f>marzec!AO187</f>
        <v>0</v>
      </c>
      <c r="AP187" s="52">
        <f>marzec!AP187</f>
        <v>0</v>
      </c>
      <c r="AQ187" s="53">
        <f>marzec!AQ187</f>
        <v>0</v>
      </c>
      <c r="AR187" s="54">
        <f>marzec!AR187</f>
        <v>0</v>
      </c>
      <c r="AS187" s="55">
        <f>marzec!AS187</f>
        <v>0</v>
      </c>
      <c r="AT187" s="188">
        <f t="shared" ref="AT187" si="3128">IF(OR($B187=$B193,AT190=0),0,ROUND((AU188+AZ192)/AT190,0))</f>
        <v>0</v>
      </c>
      <c r="AU187" s="51">
        <f t="shared" ref="AU187:AU188" si="3129">SUM(AV187:BB187)</f>
        <v>0</v>
      </c>
      <c r="AV187" s="52">
        <f t="shared" ref="AV187" si="3130">IF(SUM($AM$9:$AS$9)=SUM($AV$9:$BB$9),AM187,IF(AND(SUM($AV$9:$BB$9)&gt;42,SUM($AV$9:$BB$9)&lt;49),AM187,0))</f>
        <v>0</v>
      </c>
      <c r="AW187" s="52">
        <f t="shared" ref="AW187" si="3131">IF(SUM($AM$9:$AS$9)=SUM($AV$9:$BB$9),AN187,IF(AND(SUM($AV$9:$BB$9)&gt;42,SUM($AV$9:$BB$9)&lt;49),AN187,0))</f>
        <v>0</v>
      </c>
      <c r="AX187" s="52">
        <f t="shared" ref="AX187" si="3132">IF(SUM($AM$9:$AS$9)=SUM($AV$9:$BB$9),AO187,IF(AND(SUM($AV$9:$BB$9)&gt;42,SUM($AV$9:$BB$9)&lt;49),AO187,0))</f>
        <v>0</v>
      </c>
      <c r="AY187" s="52">
        <f t="shared" ref="AY187" si="3133">IF(SUM($AM$9:$AS$9)=SUM($AV$9:$BB$9),AP187,IF(AND(SUM($AV$9:$BB$9)&gt;42,SUM($AV$9:$BB$9)&lt;49),AP187,0))</f>
        <v>0</v>
      </c>
      <c r="AZ187" s="53">
        <f t="shared" ref="AZ187" si="3134">IF(SUM($AM$9:$AS$9)=SUM($AV$9:$BB$9),AQ187,IF(AND(SUM($AV$9:$BB$9)&gt;42,SUM($AV$9:$BB$9)&lt;49),AQ187,0))</f>
        <v>0</v>
      </c>
      <c r="BA187" s="54">
        <f t="shared" ref="BA187" si="3135">IF(SUM($AM$9:$AS$9)=SUM($AV$9:$BB$9),AR187,IF(AND(SUM($AV$9:$BB$9)&gt;42,SUM($AV$9:$BB$9)&lt;49),AR187,0))</f>
        <v>0</v>
      </c>
      <c r="BB187" s="55">
        <f t="shared" ref="BB187" si="3136">IF(SUM($AM$9:$AS$9)=SUM($AV$9:$BB$9),AS187,IF(AND(SUM($AV$9:$BB$9)&gt;42,SUM($AV$9:$BB$9)&lt;49),AS187,0))</f>
        <v>0</v>
      </c>
    </row>
    <row r="188" spans="1:54" ht="12.75" hidden="1" customHeight="1" x14ac:dyDescent="0.2">
      <c r="B188" s="93"/>
      <c r="C188" s="94"/>
      <c r="D188" s="95"/>
      <c r="E188" s="115"/>
      <c r="F188" s="140" t="b">
        <f t="shared" ref="F188" si="3137">IF($B181=$B187,OR(F182,G187&lt;F187),G187&lt;F187)</f>
        <v>0</v>
      </c>
      <c r="G188" s="189">
        <f t="shared" ref="G188" si="3138">IF(AND($B181=$B187,$B181&lt;&gt;"",$B181&lt;&gt;0),G187+G182,G187)</f>
        <v>18</v>
      </c>
      <c r="H188" s="120"/>
      <c r="I188" s="165">
        <f t="shared" si="3119"/>
        <v>0</v>
      </c>
      <c r="J188" s="194">
        <f t="shared" ref="J188" si="3139">7-COUNTIF(L187:R187,0)-COUNTIF(L187:R187,"")</f>
        <v>0</v>
      </c>
      <c r="K188" s="22">
        <f t="shared" si="3121"/>
        <v>0</v>
      </c>
      <c r="L188" s="35">
        <f t="shared" ref="L188:R188" si="3140">IF($B181=$B187,L187+L182,L187)</f>
        <v>0</v>
      </c>
      <c r="M188" s="35">
        <f t="shared" si="3140"/>
        <v>0</v>
      </c>
      <c r="N188" s="35">
        <f t="shared" si="3140"/>
        <v>0</v>
      </c>
      <c r="O188" s="35">
        <f t="shared" si="3140"/>
        <v>0</v>
      </c>
      <c r="P188" s="36">
        <f t="shared" si="3140"/>
        <v>0</v>
      </c>
      <c r="Q188" s="37">
        <f t="shared" si="3140"/>
        <v>0</v>
      </c>
      <c r="R188" s="38">
        <f t="shared" si="3140"/>
        <v>0</v>
      </c>
      <c r="S188" s="194">
        <f t="shared" ref="S188" si="3141">7-COUNTIF(U187:AA187,0)-COUNTIF(U187:AA187,"")</f>
        <v>0</v>
      </c>
      <c r="T188" s="22">
        <f t="shared" si="3123"/>
        <v>0</v>
      </c>
      <c r="U188" s="35">
        <f t="shared" ref="U188:AA188" si="3142">IF($B181=$B187,U187+U182,U187)</f>
        <v>0</v>
      </c>
      <c r="V188" s="35">
        <f t="shared" si="3142"/>
        <v>0</v>
      </c>
      <c r="W188" s="35">
        <f t="shared" si="3142"/>
        <v>0</v>
      </c>
      <c r="X188" s="35">
        <f t="shared" si="3142"/>
        <v>0</v>
      </c>
      <c r="Y188" s="36">
        <f t="shared" si="3142"/>
        <v>0</v>
      </c>
      <c r="Z188" s="37">
        <f t="shared" si="3142"/>
        <v>0</v>
      </c>
      <c r="AA188" s="38">
        <f t="shared" si="3142"/>
        <v>0</v>
      </c>
      <c r="AB188" s="194">
        <f t="shared" ref="AB188" si="3143">7-COUNTIF(AD187:AJ187,0)-COUNTIF(AD187:AJ187,"")</f>
        <v>0</v>
      </c>
      <c r="AC188" s="22">
        <f t="shared" si="3125"/>
        <v>0</v>
      </c>
      <c r="AD188" s="35">
        <f t="shared" ref="AD188:AJ188" si="3144">IF($B181=$B187,AD187+AD182,AD187)</f>
        <v>0</v>
      </c>
      <c r="AE188" s="35">
        <f t="shared" si="3144"/>
        <v>0</v>
      </c>
      <c r="AF188" s="35">
        <f t="shared" si="3144"/>
        <v>0</v>
      </c>
      <c r="AG188" s="35">
        <f t="shared" si="3144"/>
        <v>0</v>
      </c>
      <c r="AH188" s="36">
        <f t="shared" si="3144"/>
        <v>0</v>
      </c>
      <c r="AI188" s="37">
        <f t="shared" si="3144"/>
        <v>0</v>
      </c>
      <c r="AJ188" s="38">
        <f t="shared" si="3144"/>
        <v>0</v>
      </c>
      <c r="AK188" s="194">
        <f t="shared" ref="AK188" si="3145">7-COUNTIF(AM187:AS187,0)-COUNTIF(AM187:AS187,"")</f>
        <v>0</v>
      </c>
      <c r="AL188" s="22">
        <f t="shared" si="3127"/>
        <v>0</v>
      </c>
      <c r="AM188" s="35">
        <f t="shared" ref="AM188:AS188" si="3146">IF($B181=$B187,AM187+AM182,AM187)</f>
        <v>0</v>
      </c>
      <c r="AN188" s="35">
        <f t="shared" si="3146"/>
        <v>0</v>
      </c>
      <c r="AO188" s="35">
        <f t="shared" si="3146"/>
        <v>0</v>
      </c>
      <c r="AP188" s="35">
        <f t="shared" si="3146"/>
        <v>0</v>
      </c>
      <c r="AQ188" s="36">
        <f t="shared" si="3146"/>
        <v>0</v>
      </c>
      <c r="AR188" s="37">
        <f t="shared" si="3146"/>
        <v>0</v>
      </c>
      <c r="AS188" s="38">
        <f t="shared" si="3146"/>
        <v>0</v>
      </c>
      <c r="AT188" s="194">
        <f t="shared" ref="AT188" si="3147">7-COUNTIF(AV187:BB187,0)-COUNTIF(AV187:BB187,"")</f>
        <v>0</v>
      </c>
      <c r="AU188" s="22">
        <f t="shared" si="3129"/>
        <v>0</v>
      </c>
      <c r="AV188" s="35">
        <f t="shared" ref="AV188:BB188" si="3148">IF($B181=$B187,AV187+AV182,AV187)</f>
        <v>0</v>
      </c>
      <c r="AW188" s="35">
        <f t="shared" si="3148"/>
        <v>0</v>
      </c>
      <c r="AX188" s="35">
        <f t="shared" si="3148"/>
        <v>0</v>
      </c>
      <c r="AY188" s="35">
        <f t="shared" si="3148"/>
        <v>0</v>
      </c>
      <c r="AZ188" s="36">
        <f t="shared" si="3148"/>
        <v>0</v>
      </c>
      <c r="BA188" s="37">
        <f t="shared" si="3148"/>
        <v>0</v>
      </c>
      <c r="BB188" s="38">
        <f t="shared" si="3148"/>
        <v>0</v>
      </c>
    </row>
    <row r="189" spans="1:54" ht="15" hidden="1" customHeight="1" x14ac:dyDescent="0.2">
      <c r="B189" s="116"/>
      <c r="C189" s="117"/>
      <c r="D189" s="118"/>
      <c r="E189" s="119"/>
      <c r="F189" s="92"/>
      <c r="G189" s="190">
        <f t="shared" ref="G189" si="3149">IF(AND($B181=$B187,$B181&lt;&gt;"",$B181&lt;&gt;0),F187+G183,F187)</f>
        <v>18</v>
      </c>
      <c r="H189" s="121"/>
      <c r="I189" s="165">
        <f t="shared" si="3119"/>
        <v>0</v>
      </c>
      <c r="J189" s="195">
        <f t="shared" ref="J189" si="3150">IF($B187=$B181,COUNTIF(L189:R189,0),COUNTIF(L190:R190,0)+COUNTIF(L190:R190,""))</f>
        <v>7</v>
      </c>
      <c r="K189" s="39">
        <f t="shared" ref="K189:R189" si="3151">IF($B181=$B187,K190+K183,K190)</f>
        <v>0</v>
      </c>
      <c r="L189" s="40">
        <f t="shared" si="3151"/>
        <v>0</v>
      </c>
      <c r="M189" s="40">
        <f t="shared" si="3151"/>
        <v>0</v>
      </c>
      <c r="N189" s="40">
        <f t="shared" si="3151"/>
        <v>0</v>
      </c>
      <c r="O189" s="40">
        <f t="shared" si="3151"/>
        <v>0</v>
      </c>
      <c r="P189" s="41">
        <f t="shared" si="3151"/>
        <v>0</v>
      </c>
      <c r="Q189" s="42">
        <f t="shared" si="3151"/>
        <v>0</v>
      </c>
      <c r="R189" s="43">
        <f t="shared" si="3151"/>
        <v>0</v>
      </c>
      <c r="S189" s="195">
        <f t="shared" ref="S189" si="3152">IF($B187=$B181,COUNTIF(U189:AA189,0),COUNTIF(U190:AA190,0)+COUNTIF(U190:AA190,""))</f>
        <v>7</v>
      </c>
      <c r="T189" s="39">
        <f t="shared" ref="T189:AA189" si="3153">IF($B181=$B187,T190+T183,T190)</f>
        <v>0</v>
      </c>
      <c r="U189" s="40">
        <f t="shared" si="3153"/>
        <v>0</v>
      </c>
      <c r="V189" s="40">
        <f t="shared" si="3153"/>
        <v>0</v>
      </c>
      <c r="W189" s="40">
        <f t="shared" si="3153"/>
        <v>0</v>
      </c>
      <c r="X189" s="40">
        <f t="shared" si="3153"/>
        <v>0</v>
      </c>
      <c r="Y189" s="41">
        <f t="shared" si="3153"/>
        <v>0</v>
      </c>
      <c r="Z189" s="42">
        <f t="shared" si="3153"/>
        <v>0</v>
      </c>
      <c r="AA189" s="43">
        <f t="shared" si="3153"/>
        <v>0</v>
      </c>
      <c r="AB189" s="195">
        <f t="shared" ref="AB189" si="3154">IF($B187=$B181,COUNTIF(AD189:AJ189,0),COUNTIF(AD190:AJ190,0)+COUNTIF(AD190:AJ190,""))</f>
        <v>7</v>
      </c>
      <c r="AC189" s="39">
        <f t="shared" ref="AC189:AJ189" si="3155">IF($B181=$B187,AC190+AC183,AC190)</f>
        <v>0</v>
      </c>
      <c r="AD189" s="40">
        <f t="shared" si="3155"/>
        <v>0</v>
      </c>
      <c r="AE189" s="40">
        <f t="shared" si="3155"/>
        <v>0</v>
      </c>
      <c r="AF189" s="40">
        <f t="shared" si="3155"/>
        <v>0</v>
      </c>
      <c r="AG189" s="40">
        <f t="shared" si="3155"/>
        <v>0</v>
      </c>
      <c r="AH189" s="41">
        <f t="shared" si="3155"/>
        <v>0</v>
      </c>
      <c r="AI189" s="42">
        <f t="shared" si="3155"/>
        <v>0</v>
      </c>
      <c r="AJ189" s="43">
        <f t="shared" si="3155"/>
        <v>0</v>
      </c>
      <c r="AK189" s="195">
        <f t="shared" ref="AK189" si="3156">IF($B187=$B181,COUNTIF(AM189:AS189,0),COUNTIF(AM190:AS190,0)+COUNTIF(AM190:AS190,""))</f>
        <v>7</v>
      </c>
      <c r="AL189" s="39">
        <f t="shared" ref="AL189:AS189" si="3157">IF($B181=$B187,AL190+AL183,AL190)</f>
        <v>0</v>
      </c>
      <c r="AM189" s="40">
        <f t="shared" si="3157"/>
        <v>0</v>
      </c>
      <c r="AN189" s="40">
        <f t="shared" si="3157"/>
        <v>0</v>
      </c>
      <c r="AO189" s="40">
        <f t="shared" si="3157"/>
        <v>0</v>
      </c>
      <c r="AP189" s="40">
        <f t="shared" si="3157"/>
        <v>0</v>
      </c>
      <c r="AQ189" s="41">
        <f t="shared" si="3157"/>
        <v>0</v>
      </c>
      <c r="AR189" s="42">
        <f t="shared" si="3157"/>
        <v>0</v>
      </c>
      <c r="AS189" s="43">
        <f t="shared" si="3157"/>
        <v>0</v>
      </c>
      <c r="AT189" s="195">
        <f t="shared" ref="AT189" si="3158">IF($B187=$B181,COUNTIF(AV189:BB189,0),COUNTIF(AV190:BB190,0)+COUNTIF(AV190:BB190,""))</f>
        <v>7</v>
      </c>
      <c r="AU189" s="39">
        <f t="shared" ref="AU189:BB189" si="3159">IF($B181=$B187,AU190+AU183,AU190)</f>
        <v>0</v>
      </c>
      <c r="AV189" s="40">
        <f t="shared" si="3159"/>
        <v>0</v>
      </c>
      <c r="AW189" s="40">
        <f t="shared" si="3159"/>
        <v>0</v>
      </c>
      <c r="AX189" s="40">
        <f t="shared" si="3159"/>
        <v>0</v>
      </c>
      <c r="AY189" s="40">
        <f t="shared" si="3159"/>
        <v>0</v>
      </c>
      <c r="AZ189" s="41">
        <f t="shared" si="3159"/>
        <v>0</v>
      </c>
      <c r="BA189" s="42">
        <f t="shared" si="3159"/>
        <v>0</v>
      </c>
      <c r="BB189" s="43">
        <f t="shared" si="3159"/>
        <v>0</v>
      </c>
    </row>
    <row r="190" spans="1:54" ht="15.75" customHeight="1" x14ac:dyDescent="0.2">
      <c r="A190" s="1">
        <f t="shared" ref="A190" si="3160">A187</f>
        <v>0</v>
      </c>
      <c r="B190" s="313">
        <f t="shared" ref="B190" si="3161">B184+1</f>
        <v>29</v>
      </c>
      <c r="C190" s="314"/>
      <c r="D190" s="314"/>
      <c r="E190" s="314"/>
      <c r="F190" s="31"/>
      <c r="G190" s="183"/>
      <c r="H190" s="122">
        <f t="shared" ref="H190" si="3162">5-COUNTIF(AU187,0)-COUNTIF(AL187,0)-COUNTIF(AC187,0)-COUNTIF(T187,0)-COUNTIF(K187,0)</f>
        <v>0</v>
      </c>
      <c r="I190" s="165">
        <f t="shared" si="3119"/>
        <v>0</v>
      </c>
      <c r="J190" s="187">
        <f t="shared" ref="J190" si="3163">IF($B187=$B181,J184+IF($F187&lt;&gt;$G187,(K187+$G189-$G188)/$F187,K187/$F187),IF($F187&lt;&gt;G187,(K187+$G189-$G188)/$F187,K187/$F187))</f>
        <v>0</v>
      </c>
      <c r="K190" s="7">
        <f t="shared" ref="K190:K191" si="3164">SUM(L190:R190)</f>
        <v>0</v>
      </c>
      <c r="L190" s="26">
        <f t="shared" ref="L190:R190" si="3165">L187</f>
        <v>0</v>
      </c>
      <c r="M190" s="26">
        <f t="shared" si="3165"/>
        <v>0</v>
      </c>
      <c r="N190" s="26">
        <f t="shared" si="3165"/>
        <v>0</v>
      </c>
      <c r="O190" s="26">
        <f t="shared" si="3165"/>
        <v>0</v>
      </c>
      <c r="P190" s="26">
        <f t="shared" si="3165"/>
        <v>0</v>
      </c>
      <c r="Q190" s="29">
        <f t="shared" si="3165"/>
        <v>0</v>
      </c>
      <c r="R190" s="23">
        <f t="shared" si="3165"/>
        <v>0</v>
      </c>
      <c r="S190" s="187">
        <f t="shared" ref="S190" si="3166">IF($B187=$B181,S184+IF($F187&lt;&gt;$G187,(T187+$G189-$G188)/$F187,T187/$F187),IF($F187&lt;&gt;P187,(T187+$G189-$G188)/$F187,T187/$F187))</f>
        <v>0</v>
      </c>
      <c r="T190" s="7">
        <f t="shared" ref="T190:T191" si="3167">SUM(U190:AA190)</f>
        <v>0</v>
      </c>
      <c r="U190" s="26">
        <f t="shared" ref="U190:AA190" si="3168">U187</f>
        <v>0</v>
      </c>
      <c r="V190" s="26">
        <f t="shared" si="3168"/>
        <v>0</v>
      </c>
      <c r="W190" s="26">
        <f t="shared" si="3168"/>
        <v>0</v>
      </c>
      <c r="X190" s="26">
        <f t="shared" si="3168"/>
        <v>0</v>
      </c>
      <c r="Y190" s="113">
        <f t="shared" si="3168"/>
        <v>0</v>
      </c>
      <c r="Z190" s="29">
        <f t="shared" si="3168"/>
        <v>0</v>
      </c>
      <c r="AA190" s="23">
        <f t="shared" si="3168"/>
        <v>0</v>
      </c>
      <c r="AB190" s="187">
        <f t="shared" ref="AB190" si="3169">IF($B187=$B181,AB184+IF($F187&lt;&gt;$G187,(AC187+$G189-$G188)/$F187,AC187/$F187),IF($F187&lt;&gt;Y187,(AC187+$G189-$G188)/$F187,AC187/$F187))</f>
        <v>0</v>
      </c>
      <c r="AC190" s="7">
        <f t="shared" ref="AC190:AC191" si="3170">SUM(AD190:AJ190)</f>
        <v>0</v>
      </c>
      <c r="AD190" s="26">
        <f t="shared" ref="AD190:AJ190" si="3171">AD187</f>
        <v>0</v>
      </c>
      <c r="AE190" s="26">
        <f t="shared" si="3171"/>
        <v>0</v>
      </c>
      <c r="AF190" s="26">
        <f t="shared" si="3171"/>
        <v>0</v>
      </c>
      <c r="AG190" s="26">
        <f t="shared" si="3171"/>
        <v>0</v>
      </c>
      <c r="AH190" s="113">
        <f t="shared" si="3171"/>
        <v>0</v>
      </c>
      <c r="AI190" s="29">
        <f t="shared" si="3171"/>
        <v>0</v>
      </c>
      <c r="AJ190" s="23">
        <f t="shared" si="3171"/>
        <v>0</v>
      </c>
      <c r="AK190" s="187">
        <f t="shared" ref="AK190" si="3172">IF($B187=$B181,AK184+IF($F187&lt;&gt;$G187,(AL187+$G189-$G188)/$F187,AL187/$F187),IF($F187&lt;&gt;AH187,(AL187+$G189-$G188)/$F187,AL187/$F187))</f>
        <v>0</v>
      </c>
      <c r="AL190" s="7">
        <f t="shared" ref="AL190:AL191" si="3173">SUM(AM190:AS190)</f>
        <v>0</v>
      </c>
      <c r="AM190" s="26">
        <f t="shared" ref="AM190:AS190" si="3174">AM187</f>
        <v>0</v>
      </c>
      <c r="AN190" s="26">
        <f t="shared" si="3174"/>
        <v>0</v>
      </c>
      <c r="AO190" s="26">
        <f t="shared" si="3174"/>
        <v>0</v>
      </c>
      <c r="AP190" s="26">
        <f t="shared" si="3174"/>
        <v>0</v>
      </c>
      <c r="AQ190" s="113">
        <f t="shared" si="3174"/>
        <v>0</v>
      </c>
      <c r="AR190" s="29">
        <f t="shared" si="3174"/>
        <v>0</v>
      </c>
      <c r="AS190" s="23">
        <f t="shared" si="3174"/>
        <v>0</v>
      </c>
      <c r="AT190" s="187">
        <f t="shared" ref="AT190" si="3175">IF($B187=$B181,AT184+IF($F187&lt;&gt;$G187,(AU187+$G189-$G188)/$F187,AU187/$F187),IF($F187&lt;&gt;AQ187,(AU187+$G189-$G188)/$F187,AU187/$F187))</f>
        <v>0</v>
      </c>
      <c r="AU190" s="7">
        <f t="shared" ref="AU190:AU191" si="3176">SUM(AV190:BB190)</f>
        <v>0</v>
      </c>
      <c r="AV190" s="6">
        <f t="shared" ref="AV190" si="3177">IF(SUM($AM$9:$AS$9)=SUM($AV$9:$BB$9),AV187,IF(AND(SUM($AV$9:$BB$9)&gt;42,SUM($AV$9:$BB$9)&lt;49),AV187,0))</f>
        <v>0</v>
      </c>
      <c r="AW190" s="6">
        <f t="shared" ref="AW190:BB190" si="3178">IF(SUM($AM$9:$AS$9)=SUM($AV$9:$BB$9),AW187,IF(AND(SUM($AV$9:$BB$9)&gt;42,SUM($AV$9:$BB$9)&lt;49),AW187,0))</f>
        <v>0</v>
      </c>
      <c r="AX190" s="6">
        <f t="shared" si="3178"/>
        <v>0</v>
      </c>
      <c r="AY190" s="6">
        <f t="shared" si="3178"/>
        <v>0</v>
      </c>
      <c r="AZ190" s="26">
        <f t="shared" si="3178"/>
        <v>0</v>
      </c>
      <c r="BA190" s="29">
        <f t="shared" si="3178"/>
        <v>0</v>
      </c>
      <c r="BB190" s="23">
        <f t="shared" si="3178"/>
        <v>0</v>
      </c>
    </row>
    <row r="191" spans="1:54" ht="15.75" customHeight="1" x14ac:dyDescent="0.2">
      <c r="A191" s="1">
        <f t="shared" ref="A191:A192" si="3179">A190</f>
        <v>0</v>
      </c>
      <c r="B191" s="313"/>
      <c r="C191" s="314"/>
      <c r="D191" s="314"/>
      <c r="E191" s="314"/>
      <c r="F191" s="31"/>
      <c r="G191" s="183"/>
      <c r="H191" s="123">
        <f t="shared" ref="H191" si="3180">IF($B187=$B181,H185+F191,$F191)</f>
        <v>0</v>
      </c>
      <c r="I191" s="165">
        <f t="shared" si="3119"/>
        <v>0</v>
      </c>
      <c r="J191" s="141">
        <f t="shared" ref="J191" si="3181">IF($H190=0,0,IF($B181=$B187,IF($H192&gt;0,$H192+J185,K187+J185),IF($H192&gt;0,$H192,K187)))</f>
        <v>0</v>
      </c>
      <c r="K191" s="7">
        <f t="shared" si="3164"/>
        <v>0</v>
      </c>
      <c r="L191" s="6"/>
      <c r="M191" s="6"/>
      <c r="N191" s="6"/>
      <c r="O191" s="6"/>
      <c r="P191" s="26"/>
      <c r="Q191" s="29"/>
      <c r="R191" s="23"/>
      <c r="S191" s="141">
        <f t="shared" ref="S191" si="3182">IF($H190=0,0,IF($B181=$B187,IF($H192&gt;0,$H192+S185,T187+S185),IF($H192&gt;0,$H192,T187)))</f>
        <v>0</v>
      </c>
      <c r="T191" s="7">
        <f t="shared" si="3167"/>
        <v>0</v>
      </c>
      <c r="U191" s="6"/>
      <c r="V191" s="6"/>
      <c r="W191" s="6"/>
      <c r="X191" s="6"/>
      <c r="Y191" s="26"/>
      <c r="Z191" s="29"/>
      <c r="AA191" s="23"/>
      <c r="AB191" s="141">
        <f t="shared" ref="AB191" si="3183">IF($H190=0,0,IF($B181=$B187,IF($H192&gt;0,$H192+AB185,AC187+AB185),IF($H192&gt;0,$H192,AC187)))</f>
        <v>0</v>
      </c>
      <c r="AC191" s="7">
        <f t="shared" si="3170"/>
        <v>0</v>
      </c>
      <c r="AD191" s="6"/>
      <c r="AE191" s="6"/>
      <c r="AF191" s="6"/>
      <c r="AG191" s="6"/>
      <c r="AH191" s="26"/>
      <c r="AI191" s="29"/>
      <c r="AJ191" s="23"/>
      <c r="AK191" s="141">
        <f t="shared" ref="AK191" si="3184">IF($H190=0,0,IF($B181=$B187,IF($H192&gt;0,$H192+AK185,AL187+AK185),IF($H192&gt;0,$H192,AL187)))</f>
        <v>0</v>
      </c>
      <c r="AL191" s="7">
        <f t="shared" si="3173"/>
        <v>0</v>
      </c>
      <c r="AM191" s="6"/>
      <c r="AN191" s="6"/>
      <c r="AO191" s="6"/>
      <c r="AP191" s="6"/>
      <c r="AQ191" s="26"/>
      <c r="AR191" s="29"/>
      <c r="AS191" s="23"/>
      <c r="AT191" s="141">
        <f t="shared" ref="AT191" si="3185">IF($H190=0,0,IF($B181=$B187,IF($H192&gt;0,$H192+AT185,AU187+AT185),IF($H192&gt;0,$H192,AU187)))</f>
        <v>0</v>
      </c>
      <c r="AU191" s="7">
        <f t="shared" si="3176"/>
        <v>0</v>
      </c>
      <c r="AV191" s="6"/>
      <c r="AW191" s="6"/>
      <c r="AX191" s="6"/>
      <c r="AY191" s="6"/>
      <c r="AZ191" s="26"/>
      <c r="BA191" s="29"/>
      <c r="BB191" s="23"/>
    </row>
    <row r="192" spans="1:54" ht="18.75" customHeight="1" thickBot="1" x14ac:dyDescent="0.25">
      <c r="A192" s="1">
        <f t="shared" si="3179"/>
        <v>0</v>
      </c>
      <c r="B192" s="323" t="str">
        <f>IF(B187="",Wydruk!$AE$6,IF(J188=0,Wydruk!$AE$7,IF(AND(G188&lt;G189,B187&lt;&gt;$B193),Wydruk!$AE$13,IF(AND($B187=$B181,$B187&lt;&gt;$B193),IF(OR(OR(J192&lt;4,J192&gt;5),OR(S192&lt;4,S192&gt;5),OR(AB192&lt;4,AB192&gt;5),OR(AK192&lt;4,AK192&gt;5),OR(AND(AT192&lt;4,AT192&gt;0),AT192&gt;5)),Wydruk!$AE$8,Wydruk!$AE$9),IF($B187=$B193,IF($F191&lt;&gt;0,Wydruk!$AE$12,Wydruk!$AE$10),IF(OR(OR(J188&lt;4,J188&gt;5),OR(S188&lt;4,S188&gt;5),OR(AB188&lt;4,AB188&gt;5),OR(AK188&lt;4,AK188&gt;5),OR(AND(AT188&lt;4,AT188&gt;0),AT188&gt;5)),Wydruk!$AE$8,Wydruk!$AE$11))))))</f>
        <v>Uzupełnij liczby godzin tygodniowego planu</v>
      </c>
      <c r="C192" s="324"/>
      <c r="D192" s="324"/>
      <c r="E192" s="324"/>
      <c r="F192" s="173">
        <f>marzec!F192</f>
        <v>0</v>
      </c>
      <c r="G192" s="184">
        <f>marzec!G192</f>
        <v>0</v>
      </c>
      <c r="H192" s="191">
        <f t="shared" ref="H192" si="3186">IF(OR($G192=0,$F192=0,$G192="",$F192=""),0,$G192/$F192)</f>
        <v>0</v>
      </c>
      <c r="I192" s="193"/>
      <c r="J192" s="176">
        <f t="shared" ref="J192" si="3187">IF($B181=$B187,IF(L187+L182&gt;0,1,0)+IF(M187+M182&gt;0,1,0)+IF(N187+N182&gt;0,1,0)+IF(O187+O182&gt;0,1,0)+IF(P187+P182&gt;0,1,0)+IF(Q187+Q182&gt;0,1,0)+IF(R187+R182&gt;0,1,0),J188)</f>
        <v>0</v>
      </c>
      <c r="K192" s="133">
        <f t="shared" ref="K192" si="3188">IF(OR($B187=$B193,J192=0,(K188-Q192+O192)&lt;=0),0,(K188-Q192+O192)/J192)</f>
        <v>0</v>
      </c>
      <c r="L192" s="137">
        <f t="shared" ref="L192" si="3189">IF(K192*(7-J189)&lt;=0,0,K192*(7-J189))</f>
        <v>0</v>
      </c>
      <c r="M192" s="311">
        <f t="shared" ref="M192" si="3190">ROUND(IF(OR(K189-K192*(7-J189)+P192&lt;0,$B187=$B193,K192&lt;=0,K189=0),0,IF(K189-K192*(7-J189)+P192&gt;Q192-O192+P192,Q192-O192+P192,K189-K192*(7-J189)+P192)),1)</f>
        <v>0</v>
      </c>
      <c r="N192" s="312"/>
      <c r="O192" s="139">
        <f t="shared" ref="O192" si="3191">IF(OR($B187=$B193,J188=0),0,IF($B187=$B181,J187,$F187))</f>
        <v>0</v>
      </c>
      <c r="P192" s="30">
        <f t="shared" ref="P192" si="3192">IF(OR($B187=$B193,J192=0),0,$G189-$G188)</f>
        <v>0</v>
      </c>
      <c r="Q192" s="134">
        <f t="shared" ref="Q192" si="3193">IF(OR($B187=$B193,J192=0),0,J191)</f>
        <v>0</v>
      </c>
      <c r="R192" s="138">
        <f t="shared" ref="R192" si="3194">IF($B187=$B193,0,K189)</f>
        <v>0</v>
      </c>
      <c r="S192" s="176">
        <f t="shared" ref="S192" si="3195">IF($B181=$B187,IF(U187+U182&gt;0,1,0)+IF(V187+V182&gt;0,1,0)+IF(W187+W182&gt;0,1,0)+IF(X187+X182&gt;0,1,0)+IF(Y187+Y182&gt;0,1,0)+IF(Z187+Z182&gt;0,1,0)+IF(AA187+AA182&gt;0,1,0),S188)</f>
        <v>0</v>
      </c>
      <c r="T192" s="133">
        <f t="shared" ref="T192" si="3196">IF(OR($B187=$B193,S192=0,(T188-Z192+X192)&lt;=0),0,(T188-Z192+X192)/S192)</f>
        <v>0</v>
      </c>
      <c r="U192" s="137">
        <f t="shared" ref="U192" si="3197">IF(T192*(7-S189)&lt;=0,0,T192*(7-S189))</f>
        <v>0</v>
      </c>
      <c r="V192" s="311">
        <f t="shared" ref="V192" si="3198">ROUND(IF(OR(T189-T192*(7-S189)+Y192&lt;0,$B187=$B193,T192&lt;=0,T189=0),0,IF(T189-T192*(7-S189)+Y192&gt;Z192-X192+Y192,Z192-X192+Y192,T189-T192*(7-S189)+Y192)),1)</f>
        <v>0</v>
      </c>
      <c r="W192" s="312"/>
      <c r="X192" s="139">
        <f t="shared" ref="X192" si="3199">IF(OR($B187=$B193,S188=0),0,IF($B187=$B181,S187,$F187))</f>
        <v>0</v>
      </c>
      <c r="Y192" s="30">
        <f t="shared" ref="Y192" si="3200">IF(OR($B187=$B193,S192=0),0,$G189-$G188)</f>
        <v>0</v>
      </c>
      <c r="Z192" s="134">
        <f t="shared" ref="Z192" si="3201">IF(OR($B187=$B193,S192=0),0,S191)</f>
        <v>0</v>
      </c>
      <c r="AA192" s="138">
        <f t="shared" ref="AA192" si="3202">IF($B187=$B193,0,T189)</f>
        <v>0</v>
      </c>
      <c r="AB192" s="176">
        <f t="shared" ref="AB192" si="3203">IF($B181=$B187,IF(AD187+AD182&gt;0,1,0)+IF(AE187+AE182&gt;0,1,0)+IF(AF187+AF182&gt;0,1,0)+IF(AG187+AG182&gt;0,1,0)+IF(AH187+AH182&gt;0,1,0)+IF(AI187+AI182&gt;0,1,0)+IF(AJ187+AJ182&gt;0,1,0),AB188)</f>
        <v>0</v>
      </c>
      <c r="AC192" s="133">
        <f t="shared" ref="AC192" si="3204">IF(OR($B187=$B193,AB192=0,(AC188-AI192+AG192)&lt;=0),0,(AC188-AI192+AG192)/AB192)</f>
        <v>0</v>
      </c>
      <c r="AD192" s="137">
        <f t="shared" ref="AD192" si="3205">IF(AC192*(7-AB189)&lt;=0,0,AC192*(7-AB189))</f>
        <v>0</v>
      </c>
      <c r="AE192" s="311">
        <f t="shared" ref="AE192" si="3206">ROUND(IF(OR(AC189-AC192*(7-AB189)+AH192&lt;0,$B187=$B193,AC192&lt;=0,AC189=0),0,IF(AC189-AC192*(7-AB189)+AH192&gt;AI192-AG192+AH192,AI192-AG192+AH192,AC189-AC192*(7-AB189)+AH192)),1)</f>
        <v>0</v>
      </c>
      <c r="AF192" s="312"/>
      <c r="AG192" s="139">
        <f t="shared" ref="AG192" si="3207">IF(OR($B187=$B193,AB188=0),0,IF($B187=$B181,AB187,$F187))</f>
        <v>0</v>
      </c>
      <c r="AH192" s="30">
        <f t="shared" ref="AH192" si="3208">IF(OR($B187=$B193,AB192=0),0,$G189-$G188)</f>
        <v>0</v>
      </c>
      <c r="AI192" s="134">
        <f t="shared" ref="AI192" si="3209">IF(OR($B187=$B193,AB192=0),0,AB191)</f>
        <v>0</v>
      </c>
      <c r="AJ192" s="138">
        <f t="shared" ref="AJ192" si="3210">IF($B187=$B193,0,AC189)</f>
        <v>0</v>
      </c>
      <c r="AK192" s="176">
        <f t="shared" ref="AK192" si="3211">IF($B181=$B187,IF(AM187+AM182&gt;0,1,0)+IF(AN187+AN182&gt;0,1,0)+IF(AO187+AO182&gt;0,1,0)+IF(AP187+AP182&gt;0,1,0)+IF(AQ187+AQ182&gt;0,1,0)+IF(AR187+AR182&gt;0,1,0)+IF(AS187+AS182&gt;0,1,0),AK188)</f>
        <v>0</v>
      </c>
      <c r="AL192" s="133">
        <f t="shared" ref="AL192" si="3212">IF(OR($B187=$B193,AK192=0,(AL188-AR192+AP192)&lt;=0),0,(AL188-AR192+AP192)/AK192)</f>
        <v>0</v>
      </c>
      <c r="AM192" s="137">
        <f t="shared" ref="AM192" si="3213">IF(AL192*(7-AK189)&lt;=0,0,AL192*(7-AK189))</f>
        <v>0</v>
      </c>
      <c r="AN192" s="311">
        <f t="shared" ref="AN192" si="3214">ROUND(IF(OR(AL189-AL192*(7-AK189)+AQ192&lt;0,$B187=$B193,AL192&lt;=0,AL189=0),0,IF(AL189-AL192*(7-AK189)+AQ192&gt;AR192-AP192+AQ192,AR192-AP192+AQ192,AL189-AL192*(7-AK189)+AQ192)),1)</f>
        <v>0</v>
      </c>
      <c r="AO192" s="312"/>
      <c r="AP192" s="139">
        <f t="shared" ref="AP192" si="3215">IF(OR($B187=$B193,AK188=0),0,IF($B187=$B181,AK187,$F187))</f>
        <v>0</v>
      </c>
      <c r="AQ192" s="30">
        <f t="shared" ref="AQ192" si="3216">IF(OR($B187=$B193,AK192=0),0,$G189-$G188)</f>
        <v>0</v>
      </c>
      <c r="AR192" s="134">
        <f t="shared" ref="AR192" si="3217">IF(OR($B187=$B193,AK192=0),0,AK191)</f>
        <v>0</v>
      </c>
      <c r="AS192" s="138">
        <f t="shared" ref="AS192" si="3218">IF($B187=$B193,0,AL189)</f>
        <v>0</v>
      </c>
      <c r="AT192" s="176">
        <f t="shared" ref="AT192" si="3219">IF($B181=$B187,IF(AV187+AV182&gt;0,1,0)+IF(AW187+AW182&gt;0,1,0)+IF(AX187+AX182&gt;0,1,0)+IF(AY187+AY182&gt;0,1,0)+IF(AZ187+AZ182&gt;0,1,0)+IF(BA187+BA182&gt;0,1,0)+IF(BB187+BB182&gt;0,1,0),AT188)</f>
        <v>0</v>
      </c>
      <c r="AU192" s="133">
        <f t="shared" ref="AU192" si="3220">IF(OR($B187=$B193,AT192=0,(AU188-BA192+AY192)&lt;=0),0,(AU188-BA192+AY192)/AT192)</f>
        <v>0</v>
      </c>
      <c r="AV192" s="137">
        <f t="shared" ref="AV192" si="3221">IF(AU192*(7-AT189)&lt;=0,0,AU192*(7-AT189))</f>
        <v>0</v>
      </c>
      <c r="AW192" s="311">
        <f t="shared" ref="AW192" si="3222">ROUND(IF(OR(AU189-AU192*(7-AT189)+AZ192&lt;0,$B187=$B193,AU192&lt;=0,AU189=0),0,IF(AU189-AU192*(7-AT189)+AZ192&gt;BA192-AY192+AZ192,BA192-AY192+AZ192,AU189-AU192*(7-AT189)+AZ192)),1)</f>
        <v>0</v>
      </c>
      <c r="AX192" s="312"/>
      <c r="AY192" s="139">
        <f t="shared" ref="AY192" si="3223">IF(OR($B187=$B193,AT188=0),0,IF($B187=$B181,AT187,$F187))</f>
        <v>0</v>
      </c>
      <c r="AZ192" s="30">
        <f t="shared" ref="AZ192" si="3224">IF(OR($B187=$B193,AT192=0),0,$G189-$G188)</f>
        <v>0</v>
      </c>
      <c r="BA192" s="134">
        <f t="shared" ref="BA192" si="3225">IF(OR($B187=$B193,AT192=0),0,AT191)</f>
        <v>0</v>
      </c>
      <c r="BB192" s="138">
        <f t="shared" ref="BB192" si="3226">IF($B187=$B193,0,AU189)</f>
        <v>0</v>
      </c>
    </row>
    <row r="193" spans="1:54" ht="15.75" x14ac:dyDescent="0.2">
      <c r="A193" s="1">
        <f t="shared" ref="A193" si="3227">IF(B193="","1. Niewypełnione",B193)</f>
        <v>0</v>
      </c>
      <c r="B193" s="320">
        <f>marzec!B193</f>
        <v>0</v>
      </c>
      <c r="C193" s="321">
        <f>marzec!C193</f>
        <v>0</v>
      </c>
      <c r="D193" s="321">
        <f>marzec!D193</f>
        <v>0</v>
      </c>
      <c r="E193" s="321">
        <f>marzec!E193</f>
        <v>0</v>
      </c>
      <c r="F193" s="177">
        <f>marzec!F193</f>
        <v>18</v>
      </c>
      <c r="G193" s="185">
        <f>marzec!G193</f>
        <v>18</v>
      </c>
      <c r="H193" s="177"/>
      <c r="I193" s="192">
        <f t="shared" ref="I193:I197" si="3228">K193+T193+AC193+AL193+AU193</f>
        <v>0</v>
      </c>
      <c r="J193" s="186">
        <f t="shared" ref="J193" si="3229">IF(OR($B193=$B199,J196=0),0,ROUND((K194+P198)/J196,0))</f>
        <v>0</v>
      </c>
      <c r="K193" s="51">
        <f t="shared" ref="K193:K194" si="3230">SUM(L193:R193)</f>
        <v>0</v>
      </c>
      <c r="L193" s="52">
        <f>marzec!L193</f>
        <v>0</v>
      </c>
      <c r="M193" s="52">
        <f>marzec!M193</f>
        <v>0</v>
      </c>
      <c r="N193" s="52">
        <f>marzec!N193</f>
        <v>0</v>
      </c>
      <c r="O193" s="52">
        <f>marzec!O193</f>
        <v>0</v>
      </c>
      <c r="P193" s="53">
        <f>marzec!P193</f>
        <v>0</v>
      </c>
      <c r="Q193" s="54">
        <f>marzec!Q193</f>
        <v>0</v>
      </c>
      <c r="R193" s="55">
        <f>marzec!R193</f>
        <v>0</v>
      </c>
      <c r="S193" s="188">
        <f t="shared" ref="S193" si="3231">IF(OR($B193=$B199,S196=0),0,ROUND((T194+Y198)/S196,0))</f>
        <v>0</v>
      </c>
      <c r="T193" s="51">
        <f t="shared" ref="T193:T194" si="3232">SUM(U193:AA193)</f>
        <v>0</v>
      </c>
      <c r="U193" s="52">
        <f>marzec!U193</f>
        <v>0</v>
      </c>
      <c r="V193" s="52">
        <f>marzec!V193</f>
        <v>0</v>
      </c>
      <c r="W193" s="52">
        <f>marzec!W193</f>
        <v>0</v>
      </c>
      <c r="X193" s="52">
        <f>marzec!X193</f>
        <v>0</v>
      </c>
      <c r="Y193" s="53">
        <f>marzec!Y193</f>
        <v>0</v>
      </c>
      <c r="Z193" s="54">
        <f>marzec!Z193</f>
        <v>0</v>
      </c>
      <c r="AA193" s="55">
        <f>marzec!AA193</f>
        <v>0</v>
      </c>
      <c r="AB193" s="188">
        <f t="shared" ref="AB193" si="3233">IF(OR($B193=$B199,AB196=0),0,ROUND((AC194+AH198)/AB196,0))</f>
        <v>0</v>
      </c>
      <c r="AC193" s="51">
        <f t="shared" ref="AC193:AC194" si="3234">SUM(AD193:AJ193)</f>
        <v>0</v>
      </c>
      <c r="AD193" s="52">
        <f>marzec!AD193</f>
        <v>0</v>
      </c>
      <c r="AE193" s="52">
        <f>marzec!AE193</f>
        <v>0</v>
      </c>
      <c r="AF193" s="52">
        <f>marzec!AF193</f>
        <v>0</v>
      </c>
      <c r="AG193" s="52">
        <f>marzec!AG193</f>
        <v>0</v>
      </c>
      <c r="AH193" s="53">
        <f>marzec!AH193</f>
        <v>0</v>
      </c>
      <c r="AI193" s="54">
        <f>marzec!AI193</f>
        <v>0</v>
      </c>
      <c r="AJ193" s="55">
        <f>marzec!AJ193</f>
        <v>0</v>
      </c>
      <c r="AK193" s="188">
        <f t="shared" ref="AK193" si="3235">IF(OR($B193=$B199,AK196=0),0,ROUND((AL194+AQ198)/AK196,0))</f>
        <v>0</v>
      </c>
      <c r="AL193" s="51">
        <f t="shared" ref="AL193:AL194" si="3236">SUM(AM193:AS193)</f>
        <v>0</v>
      </c>
      <c r="AM193" s="52">
        <f>marzec!AM193</f>
        <v>0</v>
      </c>
      <c r="AN193" s="52">
        <f>marzec!AN193</f>
        <v>0</v>
      </c>
      <c r="AO193" s="52">
        <f>marzec!AO193</f>
        <v>0</v>
      </c>
      <c r="AP193" s="52">
        <f>marzec!AP193</f>
        <v>0</v>
      </c>
      <c r="AQ193" s="53">
        <f>marzec!AQ193</f>
        <v>0</v>
      </c>
      <c r="AR193" s="54">
        <f>marzec!AR193</f>
        <v>0</v>
      </c>
      <c r="AS193" s="55">
        <f>marzec!AS193</f>
        <v>0</v>
      </c>
      <c r="AT193" s="188">
        <f t="shared" ref="AT193" si="3237">IF(OR($B193=$B199,AT196=0),0,ROUND((AU194+AZ198)/AT196,0))</f>
        <v>0</v>
      </c>
      <c r="AU193" s="51">
        <f t="shared" ref="AU193:AU194" si="3238">SUM(AV193:BB193)</f>
        <v>0</v>
      </c>
      <c r="AV193" s="52">
        <f t="shared" ref="AV193" si="3239">IF(SUM($AM$9:$AS$9)=SUM($AV$9:$BB$9),AM193,IF(AND(SUM($AV$9:$BB$9)&gt;42,SUM($AV$9:$BB$9)&lt;49),AM193,0))</f>
        <v>0</v>
      </c>
      <c r="AW193" s="52">
        <f t="shared" ref="AW193" si="3240">IF(SUM($AM$9:$AS$9)=SUM($AV$9:$BB$9),AN193,IF(AND(SUM($AV$9:$BB$9)&gt;42,SUM($AV$9:$BB$9)&lt;49),AN193,0))</f>
        <v>0</v>
      </c>
      <c r="AX193" s="52">
        <f t="shared" ref="AX193" si="3241">IF(SUM($AM$9:$AS$9)=SUM($AV$9:$BB$9),AO193,IF(AND(SUM($AV$9:$BB$9)&gt;42,SUM($AV$9:$BB$9)&lt;49),AO193,0))</f>
        <v>0</v>
      </c>
      <c r="AY193" s="52">
        <f t="shared" ref="AY193" si="3242">IF(SUM($AM$9:$AS$9)=SUM($AV$9:$BB$9),AP193,IF(AND(SUM($AV$9:$BB$9)&gt;42,SUM($AV$9:$BB$9)&lt;49),AP193,0))</f>
        <v>0</v>
      </c>
      <c r="AZ193" s="53">
        <f t="shared" ref="AZ193" si="3243">IF(SUM($AM$9:$AS$9)=SUM($AV$9:$BB$9),AQ193,IF(AND(SUM($AV$9:$BB$9)&gt;42,SUM($AV$9:$BB$9)&lt;49),AQ193,0))</f>
        <v>0</v>
      </c>
      <c r="BA193" s="54">
        <f t="shared" ref="BA193" si="3244">IF(SUM($AM$9:$AS$9)=SUM($AV$9:$BB$9),AR193,IF(AND(SUM($AV$9:$BB$9)&gt;42,SUM($AV$9:$BB$9)&lt;49),AR193,0))</f>
        <v>0</v>
      </c>
      <c r="BB193" s="55">
        <f t="shared" ref="BB193" si="3245">IF(SUM($AM$9:$AS$9)=SUM($AV$9:$BB$9),AS193,IF(AND(SUM($AV$9:$BB$9)&gt;42,SUM($AV$9:$BB$9)&lt;49),AS193,0))</f>
        <v>0</v>
      </c>
    </row>
    <row r="194" spans="1:54" ht="12.75" hidden="1" customHeight="1" x14ac:dyDescent="0.2">
      <c r="B194" s="93"/>
      <c r="C194" s="94"/>
      <c r="D194" s="95"/>
      <c r="E194" s="115"/>
      <c r="F194" s="140" t="b">
        <f t="shared" ref="F194" si="3246">IF($B187=$B193,OR(F188,G193&lt;F193),G193&lt;F193)</f>
        <v>0</v>
      </c>
      <c r="G194" s="189">
        <f t="shared" ref="G194" si="3247">IF(AND($B187=$B193,$B187&lt;&gt;"",$B187&lt;&gt;0),G193+G188,G193)</f>
        <v>18</v>
      </c>
      <c r="H194" s="120"/>
      <c r="I194" s="165">
        <f t="shared" si="3228"/>
        <v>0</v>
      </c>
      <c r="J194" s="194">
        <f t="shared" ref="J194" si="3248">7-COUNTIF(L193:R193,0)-COUNTIF(L193:R193,"")</f>
        <v>0</v>
      </c>
      <c r="K194" s="22">
        <f t="shared" si="3230"/>
        <v>0</v>
      </c>
      <c r="L194" s="35">
        <f t="shared" ref="L194:R194" si="3249">IF($B187=$B193,L193+L188,L193)</f>
        <v>0</v>
      </c>
      <c r="M194" s="35">
        <f t="shared" si="3249"/>
        <v>0</v>
      </c>
      <c r="N194" s="35">
        <f t="shared" si="3249"/>
        <v>0</v>
      </c>
      <c r="O194" s="35">
        <f t="shared" si="3249"/>
        <v>0</v>
      </c>
      <c r="P194" s="36">
        <f t="shared" si="3249"/>
        <v>0</v>
      </c>
      <c r="Q194" s="37">
        <f t="shared" si="3249"/>
        <v>0</v>
      </c>
      <c r="R194" s="38">
        <f t="shared" si="3249"/>
        <v>0</v>
      </c>
      <c r="S194" s="194">
        <f t="shared" ref="S194" si="3250">7-COUNTIF(U193:AA193,0)-COUNTIF(U193:AA193,"")</f>
        <v>0</v>
      </c>
      <c r="T194" s="22">
        <f t="shared" si="3232"/>
        <v>0</v>
      </c>
      <c r="U194" s="35">
        <f t="shared" ref="U194:AA194" si="3251">IF($B187=$B193,U193+U188,U193)</f>
        <v>0</v>
      </c>
      <c r="V194" s="35">
        <f t="shared" si="3251"/>
        <v>0</v>
      </c>
      <c r="W194" s="35">
        <f t="shared" si="3251"/>
        <v>0</v>
      </c>
      <c r="X194" s="35">
        <f t="shared" si="3251"/>
        <v>0</v>
      </c>
      <c r="Y194" s="36">
        <f t="shared" si="3251"/>
        <v>0</v>
      </c>
      <c r="Z194" s="37">
        <f t="shared" si="3251"/>
        <v>0</v>
      </c>
      <c r="AA194" s="38">
        <f t="shared" si="3251"/>
        <v>0</v>
      </c>
      <c r="AB194" s="194">
        <f t="shared" ref="AB194" si="3252">7-COUNTIF(AD193:AJ193,0)-COUNTIF(AD193:AJ193,"")</f>
        <v>0</v>
      </c>
      <c r="AC194" s="22">
        <f t="shared" si="3234"/>
        <v>0</v>
      </c>
      <c r="AD194" s="35">
        <f t="shared" ref="AD194:AJ194" si="3253">IF($B187=$B193,AD193+AD188,AD193)</f>
        <v>0</v>
      </c>
      <c r="AE194" s="35">
        <f t="shared" si="3253"/>
        <v>0</v>
      </c>
      <c r="AF194" s="35">
        <f t="shared" si="3253"/>
        <v>0</v>
      </c>
      <c r="AG194" s="35">
        <f t="shared" si="3253"/>
        <v>0</v>
      </c>
      <c r="AH194" s="36">
        <f t="shared" si="3253"/>
        <v>0</v>
      </c>
      <c r="AI194" s="37">
        <f t="shared" si="3253"/>
        <v>0</v>
      </c>
      <c r="AJ194" s="38">
        <f t="shared" si="3253"/>
        <v>0</v>
      </c>
      <c r="AK194" s="194">
        <f t="shared" ref="AK194" si="3254">7-COUNTIF(AM193:AS193,0)-COUNTIF(AM193:AS193,"")</f>
        <v>0</v>
      </c>
      <c r="AL194" s="22">
        <f t="shared" si="3236"/>
        <v>0</v>
      </c>
      <c r="AM194" s="35">
        <f t="shared" ref="AM194:AS194" si="3255">IF($B187=$B193,AM193+AM188,AM193)</f>
        <v>0</v>
      </c>
      <c r="AN194" s="35">
        <f t="shared" si="3255"/>
        <v>0</v>
      </c>
      <c r="AO194" s="35">
        <f t="shared" si="3255"/>
        <v>0</v>
      </c>
      <c r="AP194" s="35">
        <f t="shared" si="3255"/>
        <v>0</v>
      </c>
      <c r="AQ194" s="36">
        <f t="shared" si="3255"/>
        <v>0</v>
      </c>
      <c r="AR194" s="37">
        <f t="shared" si="3255"/>
        <v>0</v>
      </c>
      <c r="AS194" s="38">
        <f t="shared" si="3255"/>
        <v>0</v>
      </c>
      <c r="AT194" s="194">
        <f t="shared" ref="AT194" si="3256">7-COUNTIF(AV193:BB193,0)-COUNTIF(AV193:BB193,"")</f>
        <v>0</v>
      </c>
      <c r="AU194" s="22">
        <f t="shared" si="3238"/>
        <v>0</v>
      </c>
      <c r="AV194" s="35">
        <f t="shared" ref="AV194:BB194" si="3257">IF($B187=$B193,AV193+AV188,AV193)</f>
        <v>0</v>
      </c>
      <c r="AW194" s="35">
        <f t="shared" si="3257"/>
        <v>0</v>
      </c>
      <c r="AX194" s="35">
        <f t="shared" si="3257"/>
        <v>0</v>
      </c>
      <c r="AY194" s="35">
        <f t="shared" si="3257"/>
        <v>0</v>
      </c>
      <c r="AZ194" s="36">
        <f t="shared" si="3257"/>
        <v>0</v>
      </c>
      <c r="BA194" s="37">
        <f t="shared" si="3257"/>
        <v>0</v>
      </c>
      <c r="BB194" s="38">
        <f t="shared" si="3257"/>
        <v>0</v>
      </c>
    </row>
    <row r="195" spans="1:54" ht="15" hidden="1" customHeight="1" x14ac:dyDescent="0.2">
      <c r="B195" s="116"/>
      <c r="C195" s="117"/>
      <c r="D195" s="118"/>
      <c r="E195" s="119"/>
      <c r="F195" s="92"/>
      <c r="G195" s="190">
        <f t="shared" ref="G195" si="3258">IF(AND($B187=$B193,$B187&lt;&gt;"",$B187&lt;&gt;0),F193+G189,F193)</f>
        <v>18</v>
      </c>
      <c r="H195" s="121"/>
      <c r="I195" s="165">
        <f t="shared" si="3228"/>
        <v>0</v>
      </c>
      <c r="J195" s="195">
        <f t="shared" ref="J195" si="3259">IF($B193=$B187,COUNTIF(L195:R195,0),COUNTIF(L196:R196,0)+COUNTIF(L196:R196,""))</f>
        <v>7</v>
      </c>
      <c r="K195" s="39">
        <f t="shared" ref="K195:R195" si="3260">IF($B187=$B193,K196+K189,K196)</f>
        <v>0</v>
      </c>
      <c r="L195" s="40">
        <f t="shared" si="3260"/>
        <v>0</v>
      </c>
      <c r="M195" s="40">
        <f t="shared" si="3260"/>
        <v>0</v>
      </c>
      <c r="N195" s="40">
        <f t="shared" si="3260"/>
        <v>0</v>
      </c>
      <c r="O195" s="40">
        <f t="shared" si="3260"/>
        <v>0</v>
      </c>
      <c r="P195" s="41">
        <f t="shared" si="3260"/>
        <v>0</v>
      </c>
      <c r="Q195" s="42">
        <f t="shared" si="3260"/>
        <v>0</v>
      </c>
      <c r="R195" s="43">
        <f t="shared" si="3260"/>
        <v>0</v>
      </c>
      <c r="S195" s="195">
        <f t="shared" ref="S195" si="3261">IF($B193=$B187,COUNTIF(U195:AA195,0),COUNTIF(U196:AA196,0)+COUNTIF(U196:AA196,""))</f>
        <v>7</v>
      </c>
      <c r="T195" s="39">
        <f t="shared" ref="T195:AA195" si="3262">IF($B187=$B193,T196+T189,T196)</f>
        <v>0</v>
      </c>
      <c r="U195" s="40">
        <f t="shared" si="3262"/>
        <v>0</v>
      </c>
      <c r="V195" s="40">
        <f t="shared" si="3262"/>
        <v>0</v>
      </c>
      <c r="W195" s="40">
        <f t="shared" si="3262"/>
        <v>0</v>
      </c>
      <c r="X195" s="40">
        <f t="shared" si="3262"/>
        <v>0</v>
      </c>
      <c r="Y195" s="41">
        <f t="shared" si="3262"/>
        <v>0</v>
      </c>
      <c r="Z195" s="42">
        <f t="shared" si="3262"/>
        <v>0</v>
      </c>
      <c r="AA195" s="43">
        <f t="shared" si="3262"/>
        <v>0</v>
      </c>
      <c r="AB195" s="195">
        <f t="shared" ref="AB195" si="3263">IF($B193=$B187,COUNTIF(AD195:AJ195,0),COUNTIF(AD196:AJ196,0)+COUNTIF(AD196:AJ196,""))</f>
        <v>7</v>
      </c>
      <c r="AC195" s="39">
        <f t="shared" ref="AC195:AJ195" si="3264">IF($B187=$B193,AC196+AC189,AC196)</f>
        <v>0</v>
      </c>
      <c r="AD195" s="40">
        <f t="shared" si="3264"/>
        <v>0</v>
      </c>
      <c r="AE195" s="40">
        <f t="shared" si="3264"/>
        <v>0</v>
      </c>
      <c r="AF195" s="40">
        <f t="shared" si="3264"/>
        <v>0</v>
      </c>
      <c r="AG195" s="40">
        <f t="shared" si="3264"/>
        <v>0</v>
      </c>
      <c r="AH195" s="41">
        <f t="shared" si="3264"/>
        <v>0</v>
      </c>
      <c r="AI195" s="42">
        <f t="shared" si="3264"/>
        <v>0</v>
      </c>
      <c r="AJ195" s="43">
        <f t="shared" si="3264"/>
        <v>0</v>
      </c>
      <c r="AK195" s="195">
        <f t="shared" ref="AK195" si="3265">IF($B193=$B187,COUNTIF(AM195:AS195,0),COUNTIF(AM196:AS196,0)+COUNTIF(AM196:AS196,""))</f>
        <v>7</v>
      </c>
      <c r="AL195" s="39">
        <f t="shared" ref="AL195:AS195" si="3266">IF($B187=$B193,AL196+AL189,AL196)</f>
        <v>0</v>
      </c>
      <c r="AM195" s="40">
        <f t="shared" si="3266"/>
        <v>0</v>
      </c>
      <c r="AN195" s="40">
        <f t="shared" si="3266"/>
        <v>0</v>
      </c>
      <c r="AO195" s="40">
        <f t="shared" si="3266"/>
        <v>0</v>
      </c>
      <c r="AP195" s="40">
        <f t="shared" si="3266"/>
        <v>0</v>
      </c>
      <c r="AQ195" s="41">
        <f t="shared" si="3266"/>
        <v>0</v>
      </c>
      <c r="AR195" s="42">
        <f t="shared" si="3266"/>
        <v>0</v>
      </c>
      <c r="AS195" s="43">
        <f t="shared" si="3266"/>
        <v>0</v>
      </c>
      <c r="AT195" s="195">
        <f t="shared" ref="AT195" si="3267">IF($B193=$B187,COUNTIF(AV195:BB195,0),COUNTIF(AV196:BB196,0)+COUNTIF(AV196:BB196,""))</f>
        <v>7</v>
      </c>
      <c r="AU195" s="39">
        <f t="shared" ref="AU195:BB195" si="3268">IF($B187=$B193,AU196+AU189,AU196)</f>
        <v>0</v>
      </c>
      <c r="AV195" s="40">
        <f t="shared" si="3268"/>
        <v>0</v>
      </c>
      <c r="AW195" s="40">
        <f t="shared" si="3268"/>
        <v>0</v>
      </c>
      <c r="AX195" s="40">
        <f t="shared" si="3268"/>
        <v>0</v>
      </c>
      <c r="AY195" s="40">
        <f t="shared" si="3268"/>
        <v>0</v>
      </c>
      <c r="AZ195" s="41">
        <f t="shared" si="3268"/>
        <v>0</v>
      </c>
      <c r="BA195" s="42">
        <f t="shared" si="3268"/>
        <v>0</v>
      </c>
      <c r="BB195" s="43">
        <f t="shared" si="3268"/>
        <v>0</v>
      </c>
    </row>
    <row r="196" spans="1:54" ht="15.75" customHeight="1" x14ac:dyDescent="0.2">
      <c r="A196" s="1">
        <f t="shared" ref="A196" si="3269">A193</f>
        <v>0</v>
      </c>
      <c r="B196" s="313">
        <f t="shared" ref="B196" si="3270">B190+1</f>
        <v>30</v>
      </c>
      <c r="C196" s="314"/>
      <c r="D196" s="314"/>
      <c r="E196" s="314"/>
      <c r="F196" s="31"/>
      <c r="G196" s="183"/>
      <c r="H196" s="122">
        <f t="shared" ref="H196" si="3271">5-COUNTIF(AU193,0)-COUNTIF(AL193,0)-COUNTIF(AC193,0)-COUNTIF(T193,0)-COUNTIF(K193,0)</f>
        <v>0</v>
      </c>
      <c r="I196" s="165">
        <f t="shared" si="3228"/>
        <v>0</v>
      </c>
      <c r="J196" s="187">
        <f t="shared" ref="J196" si="3272">IF($B193=$B187,J190+IF($F193&lt;&gt;$G193,(K193+$G195-$G194)/$F193,K193/$F193),IF($F193&lt;&gt;G193,(K193+$G195-$G194)/$F193,K193/$F193))</f>
        <v>0</v>
      </c>
      <c r="K196" s="7">
        <f t="shared" ref="K196:K197" si="3273">SUM(L196:R196)</f>
        <v>0</v>
      </c>
      <c r="L196" s="26">
        <f t="shared" ref="L196:R196" si="3274">L193</f>
        <v>0</v>
      </c>
      <c r="M196" s="26">
        <f t="shared" si="3274"/>
        <v>0</v>
      </c>
      <c r="N196" s="26">
        <f t="shared" si="3274"/>
        <v>0</v>
      </c>
      <c r="O196" s="26">
        <f t="shared" si="3274"/>
        <v>0</v>
      </c>
      <c r="P196" s="26">
        <f t="shared" si="3274"/>
        <v>0</v>
      </c>
      <c r="Q196" s="29">
        <f t="shared" si="3274"/>
        <v>0</v>
      </c>
      <c r="R196" s="23">
        <f t="shared" si="3274"/>
        <v>0</v>
      </c>
      <c r="S196" s="187">
        <f t="shared" ref="S196" si="3275">IF($B193=$B187,S190+IF($F193&lt;&gt;$G193,(T193+$G195-$G194)/$F193,T193/$F193),IF($F193&lt;&gt;P193,(T193+$G195-$G194)/$F193,T193/$F193))</f>
        <v>0</v>
      </c>
      <c r="T196" s="7">
        <f t="shared" ref="T196:T197" si="3276">SUM(U196:AA196)</f>
        <v>0</v>
      </c>
      <c r="U196" s="26">
        <f t="shared" ref="U196:AA196" si="3277">U193</f>
        <v>0</v>
      </c>
      <c r="V196" s="26">
        <f t="shared" si="3277"/>
        <v>0</v>
      </c>
      <c r="W196" s="26">
        <f t="shared" si="3277"/>
        <v>0</v>
      </c>
      <c r="X196" s="26">
        <f t="shared" si="3277"/>
        <v>0</v>
      </c>
      <c r="Y196" s="113">
        <f t="shared" si="3277"/>
        <v>0</v>
      </c>
      <c r="Z196" s="29">
        <f t="shared" si="3277"/>
        <v>0</v>
      </c>
      <c r="AA196" s="23">
        <f t="shared" si="3277"/>
        <v>0</v>
      </c>
      <c r="AB196" s="187">
        <f t="shared" ref="AB196" si="3278">IF($B193=$B187,AB190+IF($F193&lt;&gt;$G193,(AC193+$G195-$G194)/$F193,AC193/$F193),IF($F193&lt;&gt;Y193,(AC193+$G195-$G194)/$F193,AC193/$F193))</f>
        <v>0</v>
      </c>
      <c r="AC196" s="7">
        <f t="shared" ref="AC196:AC197" si="3279">SUM(AD196:AJ196)</f>
        <v>0</v>
      </c>
      <c r="AD196" s="26">
        <f t="shared" ref="AD196:AJ196" si="3280">AD193</f>
        <v>0</v>
      </c>
      <c r="AE196" s="26">
        <f t="shared" si="3280"/>
        <v>0</v>
      </c>
      <c r="AF196" s="26">
        <f t="shared" si="3280"/>
        <v>0</v>
      </c>
      <c r="AG196" s="26">
        <f t="shared" si="3280"/>
        <v>0</v>
      </c>
      <c r="AH196" s="113">
        <f t="shared" si="3280"/>
        <v>0</v>
      </c>
      <c r="AI196" s="29">
        <f t="shared" si="3280"/>
        <v>0</v>
      </c>
      <c r="AJ196" s="23">
        <f t="shared" si="3280"/>
        <v>0</v>
      </c>
      <c r="AK196" s="187">
        <f t="shared" ref="AK196" si="3281">IF($B193=$B187,AK190+IF($F193&lt;&gt;$G193,(AL193+$G195-$G194)/$F193,AL193/$F193),IF($F193&lt;&gt;AH193,(AL193+$G195-$G194)/$F193,AL193/$F193))</f>
        <v>0</v>
      </c>
      <c r="AL196" s="7">
        <f t="shared" ref="AL196:AL197" si="3282">SUM(AM196:AS196)</f>
        <v>0</v>
      </c>
      <c r="AM196" s="26">
        <f t="shared" ref="AM196:AS196" si="3283">AM193</f>
        <v>0</v>
      </c>
      <c r="AN196" s="26">
        <f t="shared" si="3283"/>
        <v>0</v>
      </c>
      <c r="AO196" s="26">
        <f t="shared" si="3283"/>
        <v>0</v>
      </c>
      <c r="AP196" s="26">
        <f t="shared" si="3283"/>
        <v>0</v>
      </c>
      <c r="AQ196" s="113">
        <f t="shared" si="3283"/>
        <v>0</v>
      </c>
      <c r="AR196" s="29">
        <f t="shared" si="3283"/>
        <v>0</v>
      </c>
      <c r="AS196" s="23">
        <f t="shared" si="3283"/>
        <v>0</v>
      </c>
      <c r="AT196" s="187">
        <f t="shared" ref="AT196" si="3284">IF($B193=$B187,AT190+IF($F193&lt;&gt;$G193,(AU193+$G195-$G194)/$F193,AU193/$F193),IF($F193&lt;&gt;AQ193,(AU193+$G195-$G194)/$F193,AU193/$F193))</f>
        <v>0</v>
      </c>
      <c r="AU196" s="7">
        <f t="shared" ref="AU196:AU197" si="3285">SUM(AV196:BB196)</f>
        <v>0</v>
      </c>
      <c r="AV196" s="6">
        <f t="shared" ref="AV196" si="3286">IF(SUM($AM$9:$AS$9)=SUM($AV$9:$BB$9),AV193,IF(AND(SUM($AV$9:$BB$9)&gt;42,SUM($AV$9:$BB$9)&lt;49),AV193,0))</f>
        <v>0</v>
      </c>
      <c r="AW196" s="6">
        <f t="shared" ref="AW196:BB196" si="3287">IF(SUM($AM$9:$AS$9)=SUM($AV$9:$BB$9),AW193,IF(AND(SUM($AV$9:$BB$9)&gt;42,SUM($AV$9:$BB$9)&lt;49),AW193,0))</f>
        <v>0</v>
      </c>
      <c r="AX196" s="6">
        <f t="shared" si="3287"/>
        <v>0</v>
      </c>
      <c r="AY196" s="6">
        <f t="shared" si="3287"/>
        <v>0</v>
      </c>
      <c r="AZ196" s="26">
        <f t="shared" si="3287"/>
        <v>0</v>
      </c>
      <c r="BA196" s="29">
        <f t="shared" si="3287"/>
        <v>0</v>
      </c>
      <c r="BB196" s="23">
        <f t="shared" si="3287"/>
        <v>0</v>
      </c>
    </row>
    <row r="197" spans="1:54" ht="15.75" customHeight="1" x14ac:dyDescent="0.2">
      <c r="A197" s="1">
        <f t="shared" ref="A197:A198" si="3288">A196</f>
        <v>0</v>
      </c>
      <c r="B197" s="313"/>
      <c r="C197" s="314"/>
      <c r="D197" s="314"/>
      <c r="E197" s="314"/>
      <c r="F197" s="31"/>
      <c r="G197" s="183"/>
      <c r="H197" s="123">
        <f t="shared" ref="H197" si="3289">IF($B193=$B187,H191+F197,$F197)</f>
        <v>0</v>
      </c>
      <c r="I197" s="165">
        <f t="shared" si="3228"/>
        <v>0</v>
      </c>
      <c r="J197" s="141">
        <f t="shared" ref="J197" si="3290">IF($H196=0,0,IF($B187=$B193,IF($H198&gt;0,$H198+J191,K193+J191),IF($H198&gt;0,$H198,K193)))</f>
        <v>0</v>
      </c>
      <c r="K197" s="7">
        <f t="shared" si="3273"/>
        <v>0</v>
      </c>
      <c r="L197" s="6"/>
      <c r="M197" s="6"/>
      <c r="N197" s="6"/>
      <c r="O197" s="6"/>
      <c r="P197" s="26"/>
      <c r="Q197" s="29"/>
      <c r="R197" s="23"/>
      <c r="S197" s="141">
        <f t="shared" ref="S197" si="3291">IF($H196=0,0,IF($B187=$B193,IF($H198&gt;0,$H198+S191,T193+S191),IF($H198&gt;0,$H198,T193)))</f>
        <v>0</v>
      </c>
      <c r="T197" s="7">
        <f t="shared" si="3276"/>
        <v>0</v>
      </c>
      <c r="U197" s="6"/>
      <c r="V197" s="6"/>
      <c r="W197" s="6"/>
      <c r="X197" s="6"/>
      <c r="Y197" s="26"/>
      <c r="Z197" s="29"/>
      <c r="AA197" s="23"/>
      <c r="AB197" s="141">
        <f t="shared" ref="AB197" si="3292">IF($H196=0,0,IF($B187=$B193,IF($H198&gt;0,$H198+AB191,AC193+AB191),IF($H198&gt;0,$H198,AC193)))</f>
        <v>0</v>
      </c>
      <c r="AC197" s="7">
        <f t="shared" si="3279"/>
        <v>0</v>
      </c>
      <c r="AD197" s="6"/>
      <c r="AE197" s="6"/>
      <c r="AF197" s="6"/>
      <c r="AG197" s="6"/>
      <c r="AH197" s="26"/>
      <c r="AI197" s="29"/>
      <c r="AJ197" s="23"/>
      <c r="AK197" s="141">
        <f t="shared" ref="AK197" si="3293">IF($H196=0,0,IF($B187=$B193,IF($H198&gt;0,$H198+AK191,AL193+AK191),IF($H198&gt;0,$H198,AL193)))</f>
        <v>0</v>
      </c>
      <c r="AL197" s="7">
        <f t="shared" si="3282"/>
        <v>0</v>
      </c>
      <c r="AM197" s="6"/>
      <c r="AN197" s="6"/>
      <c r="AO197" s="6"/>
      <c r="AP197" s="6"/>
      <c r="AQ197" s="26"/>
      <c r="AR197" s="29"/>
      <c r="AS197" s="23"/>
      <c r="AT197" s="141">
        <f t="shared" ref="AT197" si="3294">IF($H196=0,0,IF($B187=$B193,IF($H198&gt;0,$H198+AT191,AU193+AT191),IF($H198&gt;0,$H198,AU193)))</f>
        <v>0</v>
      </c>
      <c r="AU197" s="7">
        <f t="shared" si="3285"/>
        <v>0</v>
      </c>
      <c r="AV197" s="6"/>
      <c r="AW197" s="6"/>
      <c r="AX197" s="6"/>
      <c r="AY197" s="6"/>
      <c r="AZ197" s="26"/>
      <c r="BA197" s="29"/>
      <c r="BB197" s="23"/>
    </row>
    <row r="198" spans="1:54" ht="18.75" customHeight="1" thickBot="1" x14ac:dyDescent="0.25">
      <c r="A198" s="1">
        <f t="shared" si="3288"/>
        <v>0</v>
      </c>
      <c r="B198" s="323" t="str">
        <f>IF(B193="",Wydruk!$AE$6,IF(J194=0,Wydruk!$AE$7,IF(AND(G194&lt;G195,B193&lt;&gt;$B199),Wydruk!$AE$13,IF(AND($B193=$B187,$B193&lt;&gt;$B199),IF(OR(OR(J198&lt;4,J198&gt;5),OR(S198&lt;4,S198&gt;5),OR(AB198&lt;4,AB198&gt;5),OR(AK198&lt;4,AK198&gt;5),OR(AND(AT198&lt;4,AT198&gt;0),AT198&gt;5)),Wydruk!$AE$8,Wydruk!$AE$9),IF($B193=$B199,IF($F197&lt;&gt;0,Wydruk!$AE$12,Wydruk!$AE$10),IF(OR(OR(J194&lt;4,J194&gt;5),OR(S194&lt;4,S194&gt;5),OR(AB194&lt;4,AB194&gt;5),OR(AK194&lt;4,AK194&gt;5),OR(AND(AT194&lt;4,AT194&gt;0),AT194&gt;5)),Wydruk!$AE$8,Wydruk!$AE$11))))))</f>
        <v>Uzupełnij liczby godzin tygodniowego planu</v>
      </c>
      <c r="C198" s="324"/>
      <c r="D198" s="324"/>
      <c r="E198" s="324"/>
      <c r="F198" s="173">
        <f>marzec!F198</f>
        <v>0</v>
      </c>
      <c r="G198" s="184">
        <f>marzec!G198</f>
        <v>0</v>
      </c>
      <c r="H198" s="191">
        <f t="shared" ref="H198" si="3295">IF(OR($G198=0,$F198=0,$G198="",$F198=""),0,$G198/$F198)</f>
        <v>0</v>
      </c>
      <c r="I198" s="193"/>
      <c r="J198" s="176">
        <f t="shared" ref="J198" si="3296">IF($B187=$B193,IF(L193+L188&gt;0,1,0)+IF(M193+M188&gt;0,1,0)+IF(N193+N188&gt;0,1,0)+IF(O193+O188&gt;0,1,0)+IF(P193+P188&gt;0,1,0)+IF(Q193+Q188&gt;0,1,0)+IF(R193+R188&gt;0,1,0),J194)</f>
        <v>0</v>
      </c>
      <c r="K198" s="133">
        <f t="shared" ref="K198" si="3297">IF(OR($B193=$B199,J198=0,(K194-Q198+O198)&lt;=0),0,(K194-Q198+O198)/J198)</f>
        <v>0</v>
      </c>
      <c r="L198" s="137">
        <f t="shared" ref="L198" si="3298">IF(K198*(7-J195)&lt;=0,0,K198*(7-J195))</f>
        <v>0</v>
      </c>
      <c r="M198" s="311">
        <f t="shared" ref="M198" si="3299">ROUND(IF(OR(K195-K198*(7-J195)+P198&lt;0,$B193=$B199,K198&lt;=0,K195=0),0,IF(K195-K198*(7-J195)+P198&gt;Q198-O198+P198,Q198-O198+P198,K195-K198*(7-J195)+P198)),1)</f>
        <v>0</v>
      </c>
      <c r="N198" s="312"/>
      <c r="O198" s="139">
        <f t="shared" ref="O198" si="3300">IF(OR($B193=$B199,J194=0),0,IF($B193=$B187,J193,$F193))</f>
        <v>0</v>
      </c>
      <c r="P198" s="30">
        <f t="shared" ref="P198" si="3301">IF(OR($B193=$B199,J198=0),0,$G195-$G194)</f>
        <v>0</v>
      </c>
      <c r="Q198" s="134">
        <f t="shared" ref="Q198" si="3302">IF(OR($B193=$B199,J198=0),0,J197)</f>
        <v>0</v>
      </c>
      <c r="R198" s="138">
        <f t="shared" ref="R198" si="3303">IF($B193=$B199,0,K195)</f>
        <v>0</v>
      </c>
      <c r="S198" s="176">
        <f t="shared" ref="S198" si="3304">IF($B187=$B193,IF(U193+U188&gt;0,1,0)+IF(V193+V188&gt;0,1,0)+IF(W193+W188&gt;0,1,0)+IF(X193+X188&gt;0,1,0)+IF(Y193+Y188&gt;0,1,0)+IF(Z193+Z188&gt;0,1,0)+IF(AA193+AA188&gt;0,1,0),S194)</f>
        <v>0</v>
      </c>
      <c r="T198" s="133">
        <f t="shared" ref="T198" si="3305">IF(OR($B193=$B199,S198=0,(T194-Z198+X198)&lt;=0),0,(T194-Z198+X198)/S198)</f>
        <v>0</v>
      </c>
      <c r="U198" s="137">
        <f t="shared" ref="U198" si="3306">IF(T198*(7-S195)&lt;=0,0,T198*(7-S195))</f>
        <v>0</v>
      </c>
      <c r="V198" s="311">
        <f t="shared" ref="V198" si="3307">ROUND(IF(OR(T195-T198*(7-S195)+Y198&lt;0,$B193=$B199,T198&lt;=0,T195=0),0,IF(T195-T198*(7-S195)+Y198&gt;Z198-X198+Y198,Z198-X198+Y198,T195-T198*(7-S195)+Y198)),1)</f>
        <v>0</v>
      </c>
      <c r="W198" s="312"/>
      <c r="X198" s="139">
        <f t="shared" ref="X198" si="3308">IF(OR($B193=$B199,S194=0),0,IF($B193=$B187,S193,$F193))</f>
        <v>0</v>
      </c>
      <c r="Y198" s="30">
        <f t="shared" ref="Y198" si="3309">IF(OR($B193=$B199,S198=0),0,$G195-$G194)</f>
        <v>0</v>
      </c>
      <c r="Z198" s="134">
        <f t="shared" ref="Z198" si="3310">IF(OR($B193=$B199,S198=0),0,S197)</f>
        <v>0</v>
      </c>
      <c r="AA198" s="138">
        <f t="shared" ref="AA198" si="3311">IF($B193=$B199,0,T195)</f>
        <v>0</v>
      </c>
      <c r="AB198" s="176">
        <f t="shared" ref="AB198" si="3312">IF($B187=$B193,IF(AD193+AD188&gt;0,1,0)+IF(AE193+AE188&gt;0,1,0)+IF(AF193+AF188&gt;0,1,0)+IF(AG193+AG188&gt;0,1,0)+IF(AH193+AH188&gt;0,1,0)+IF(AI193+AI188&gt;0,1,0)+IF(AJ193+AJ188&gt;0,1,0),AB194)</f>
        <v>0</v>
      </c>
      <c r="AC198" s="133">
        <f t="shared" ref="AC198" si="3313">IF(OR($B193=$B199,AB198=0,(AC194-AI198+AG198)&lt;=0),0,(AC194-AI198+AG198)/AB198)</f>
        <v>0</v>
      </c>
      <c r="AD198" s="137">
        <f t="shared" ref="AD198" si="3314">IF(AC198*(7-AB195)&lt;=0,0,AC198*(7-AB195))</f>
        <v>0</v>
      </c>
      <c r="AE198" s="311">
        <f t="shared" ref="AE198" si="3315">ROUND(IF(OR(AC195-AC198*(7-AB195)+AH198&lt;0,$B193=$B199,AC198&lt;=0,AC195=0),0,IF(AC195-AC198*(7-AB195)+AH198&gt;AI198-AG198+AH198,AI198-AG198+AH198,AC195-AC198*(7-AB195)+AH198)),1)</f>
        <v>0</v>
      </c>
      <c r="AF198" s="312"/>
      <c r="AG198" s="139">
        <f t="shared" ref="AG198" si="3316">IF(OR($B193=$B199,AB194=0),0,IF($B193=$B187,AB193,$F193))</f>
        <v>0</v>
      </c>
      <c r="AH198" s="30">
        <f t="shared" ref="AH198" si="3317">IF(OR($B193=$B199,AB198=0),0,$G195-$G194)</f>
        <v>0</v>
      </c>
      <c r="AI198" s="134">
        <f t="shared" ref="AI198" si="3318">IF(OR($B193=$B199,AB198=0),0,AB197)</f>
        <v>0</v>
      </c>
      <c r="AJ198" s="138">
        <f t="shared" ref="AJ198" si="3319">IF($B193=$B199,0,AC195)</f>
        <v>0</v>
      </c>
      <c r="AK198" s="176">
        <f t="shared" ref="AK198" si="3320">IF($B187=$B193,IF(AM193+AM188&gt;0,1,0)+IF(AN193+AN188&gt;0,1,0)+IF(AO193+AO188&gt;0,1,0)+IF(AP193+AP188&gt;0,1,0)+IF(AQ193+AQ188&gt;0,1,0)+IF(AR193+AR188&gt;0,1,0)+IF(AS193+AS188&gt;0,1,0),AK194)</f>
        <v>0</v>
      </c>
      <c r="AL198" s="133">
        <f t="shared" ref="AL198" si="3321">IF(OR($B193=$B199,AK198=0,(AL194-AR198+AP198)&lt;=0),0,(AL194-AR198+AP198)/AK198)</f>
        <v>0</v>
      </c>
      <c r="AM198" s="137">
        <f t="shared" ref="AM198" si="3322">IF(AL198*(7-AK195)&lt;=0,0,AL198*(7-AK195))</f>
        <v>0</v>
      </c>
      <c r="AN198" s="311">
        <f t="shared" ref="AN198" si="3323">ROUND(IF(OR(AL195-AL198*(7-AK195)+AQ198&lt;0,$B193=$B199,AL198&lt;=0,AL195=0),0,IF(AL195-AL198*(7-AK195)+AQ198&gt;AR198-AP198+AQ198,AR198-AP198+AQ198,AL195-AL198*(7-AK195)+AQ198)),1)</f>
        <v>0</v>
      </c>
      <c r="AO198" s="312"/>
      <c r="AP198" s="139">
        <f t="shared" ref="AP198" si="3324">IF(OR($B193=$B199,AK194=0),0,IF($B193=$B187,AK193,$F193))</f>
        <v>0</v>
      </c>
      <c r="AQ198" s="30">
        <f t="shared" ref="AQ198" si="3325">IF(OR($B193=$B199,AK198=0),0,$G195-$G194)</f>
        <v>0</v>
      </c>
      <c r="AR198" s="134">
        <f t="shared" ref="AR198" si="3326">IF(OR($B193=$B199,AK198=0),0,AK197)</f>
        <v>0</v>
      </c>
      <c r="AS198" s="138">
        <f t="shared" ref="AS198" si="3327">IF($B193=$B199,0,AL195)</f>
        <v>0</v>
      </c>
      <c r="AT198" s="176">
        <f t="shared" ref="AT198" si="3328">IF($B187=$B193,IF(AV193+AV188&gt;0,1,0)+IF(AW193+AW188&gt;0,1,0)+IF(AX193+AX188&gt;0,1,0)+IF(AY193+AY188&gt;0,1,0)+IF(AZ193+AZ188&gt;0,1,0)+IF(BA193+BA188&gt;0,1,0)+IF(BB193+BB188&gt;0,1,0),AT194)</f>
        <v>0</v>
      </c>
      <c r="AU198" s="133">
        <f t="shared" ref="AU198" si="3329">IF(OR($B193=$B199,AT198=0,(AU194-BA198+AY198)&lt;=0),0,(AU194-BA198+AY198)/AT198)</f>
        <v>0</v>
      </c>
      <c r="AV198" s="137">
        <f t="shared" ref="AV198" si="3330">IF(AU198*(7-AT195)&lt;=0,0,AU198*(7-AT195))</f>
        <v>0</v>
      </c>
      <c r="AW198" s="311">
        <f t="shared" ref="AW198" si="3331">ROUND(IF(OR(AU195-AU198*(7-AT195)+AZ198&lt;0,$B193=$B199,AU198&lt;=0,AU195=0),0,IF(AU195-AU198*(7-AT195)+AZ198&gt;BA198-AY198+AZ198,BA198-AY198+AZ198,AU195-AU198*(7-AT195)+AZ198)),1)</f>
        <v>0</v>
      </c>
      <c r="AX198" s="312"/>
      <c r="AY198" s="139">
        <f t="shared" ref="AY198" si="3332">IF(OR($B193=$B199,AT194=0),0,IF($B193=$B187,AT193,$F193))</f>
        <v>0</v>
      </c>
      <c r="AZ198" s="30">
        <f t="shared" ref="AZ198" si="3333">IF(OR($B193=$B199,AT198=0),0,$G195-$G194)</f>
        <v>0</v>
      </c>
      <c r="BA198" s="134">
        <f t="shared" ref="BA198" si="3334">IF(OR($B193=$B199,AT198=0),0,AT197)</f>
        <v>0</v>
      </c>
      <c r="BB198" s="138">
        <f t="shared" ref="BB198" si="3335">IF($B193=$B199,0,AU195)</f>
        <v>0</v>
      </c>
    </row>
    <row r="199" spans="1:54" ht="15.75" x14ac:dyDescent="0.2">
      <c r="A199" s="1">
        <f t="shared" ref="A199" si="3336">IF(B199="","1. Niewypełnione",B199)</f>
        <v>0</v>
      </c>
      <c r="B199" s="320">
        <f>marzec!B199</f>
        <v>0</v>
      </c>
      <c r="C199" s="321">
        <f>marzec!C199</f>
        <v>0</v>
      </c>
      <c r="D199" s="321">
        <f>marzec!D199</f>
        <v>0</v>
      </c>
      <c r="E199" s="321">
        <f>marzec!E199</f>
        <v>0</v>
      </c>
      <c r="F199" s="177">
        <f>marzec!F199</f>
        <v>18</v>
      </c>
      <c r="G199" s="185">
        <f>marzec!G199</f>
        <v>18</v>
      </c>
      <c r="H199" s="177"/>
      <c r="I199" s="192">
        <f t="shared" ref="I199:I203" si="3337">K199+T199+AC199+AL199+AU199</f>
        <v>0</v>
      </c>
      <c r="J199" s="186">
        <f t="shared" ref="J199" si="3338">IF(OR($B199=$B205,J202=0),0,ROUND((K200+P204)/J202,0))</f>
        <v>0</v>
      </c>
      <c r="K199" s="51">
        <f t="shared" ref="K199:K200" si="3339">SUM(L199:R199)</f>
        <v>0</v>
      </c>
      <c r="L199" s="52">
        <f>marzec!L199</f>
        <v>0</v>
      </c>
      <c r="M199" s="52">
        <f>marzec!M199</f>
        <v>0</v>
      </c>
      <c r="N199" s="52">
        <f>marzec!N199</f>
        <v>0</v>
      </c>
      <c r="O199" s="52">
        <f>marzec!O199</f>
        <v>0</v>
      </c>
      <c r="P199" s="53">
        <f>marzec!P199</f>
        <v>0</v>
      </c>
      <c r="Q199" s="54">
        <f>marzec!Q199</f>
        <v>0</v>
      </c>
      <c r="R199" s="55">
        <f>marzec!R199</f>
        <v>0</v>
      </c>
      <c r="S199" s="188">
        <f t="shared" ref="S199" si="3340">IF(OR($B199=$B205,S202=0),0,ROUND((T200+Y204)/S202,0))</f>
        <v>0</v>
      </c>
      <c r="T199" s="51">
        <f t="shared" ref="T199:T200" si="3341">SUM(U199:AA199)</f>
        <v>0</v>
      </c>
      <c r="U199" s="52">
        <f>marzec!U199</f>
        <v>0</v>
      </c>
      <c r="V199" s="52">
        <f>marzec!V199</f>
        <v>0</v>
      </c>
      <c r="W199" s="52">
        <f>marzec!W199</f>
        <v>0</v>
      </c>
      <c r="X199" s="52">
        <f>marzec!X199</f>
        <v>0</v>
      </c>
      <c r="Y199" s="53">
        <f>marzec!Y199</f>
        <v>0</v>
      </c>
      <c r="Z199" s="54">
        <f>marzec!Z199</f>
        <v>0</v>
      </c>
      <c r="AA199" s="55">
        <f>marzec!AA199</f>
        <v>0</v>
      </c>
      <c r="AB199" s="188">
        <f t="shared" ref="AB199" si="3342">IF(OR($B199=$B205,AB202=0),0,ROUND((AC200+AH204)/AB202,0))</f>
        <v>0</v>
      </c>
      <c r="AC199" s="51">
        <f t="shared" ref="AC199:AC200" si="3343">SUM(AD199:AJ199)</f>
        <v>0</v>
      </c>
      <c r="AD199" s="52">
        <f>marzec!AD199</f>
        <v>0</v>
      </c>
      <c r="AE199" s="52">
        <f>marzec!AE199</f>
        <v>0</v>
      </c>
      <c r="AF199" s="52">
        <f>marzec!AF199</f>
        <v>0</v>
      </c>
      <c r="AG199" s="52">
        <f>marzec!AG199</f>
        <v>0</v>
      </c>
      <c r="AH199" s="53">
        <f>marzec!AH199</f>
        <v>0</v>
      </c>
      <c r="AI199" s="54">
        <f>marzec!AI199</f>
        <v>0</v>
      </c>
      <c r="AJ199" s="55">
        <f>marzec!AJ199</f>
        <v>0</v>
      </c>
      <c r="AK199" s="188">
        <f t="shared" ref="AK199" si="3344">IF(OR($B199=$B205,AK202=0),0,ROUND((AL200+AQ204)/AK202,0))</f>
        <v>0</v>
      </c>
      <c r="AL199" s="51">
        <f t="shared" ref="AL199:AL200" si="3345">SUM(AM199:AS199)</f>
        <v>0</v>
      </c>
      <c r="AM199" s="52">
        <f>marzec!AM199</f>
        <v>0</v>
      </c>
      <c r="AN199" s="52">
        <f>marzec!AN199</f>
        <v>0</v>
      </c>
      <c r="AO199" s="52">
        <f>marzec!AO199</f>
        <v>0</v>
      </c>
      <c r="AP199" s="52">
        <f>marzec!AP199</f>
        <v>0</v>
      </c>
      <c r="AQ199" s="53">
        <f>marzec!AQ199</f>
        <v>0</v>
      </c>
      <c r="AR199" s="54">
        <f>marzec!AR199</f>
        <v>0</v>
      </c>
      <c r="AS199" s="55">
        <f>marzec!AS199</f>
        <v>0</v>
      </c>
      <c r="AT199" s="188">
        <f t="shared" ref="AT199" si="3346">IF(OR($B199=$B205,AT202=0),0,ROUND((AU200+AZ204)/AT202,0))</f>
        <v>0</v>
      </c>
      <c r="AU199" s="51">
        <f t="shared" ref="AU199:AU200" si="3347">SUM(AV199:BB199)</f>
        <v>0</v>
      </c>
      <c r="AV199" s="52">
        <f t="shared" ref="AV199" si="3348">IF(SUM($AM$9:$AS$9)=SUM($AV$9:$BB$9),AM199,IF(AND(SUM($AV$9:$BB$9)&gt;42,SUM($AV$9:$BB$9)&lt;49),AM199,0))</f>
        <v>0</v>
      </c>
      <c r="AW199" s="52">
        <f t="shared" ref="AW199" si="3349">IF(SUM($AM$9:$AS$9)=SUM($AV$9:$BB$9),AN199,IF(AND(SUM($AV$9:$BB$9)&gt;42,SUM($AV$9:$BB$9)&lt;49),AN199,0))</f>
        <v>0</v>
      </c>
      <c r="AX199" s="52">
        <f t="shared" ref="AX199" si="3350">IF(SUM($AM$9:$AS$9)=SUM($AV$9:$BB$9),AO199,IF(AND(SUM($AV$9:$BB$9)&gt;42,SUM($AV$9:$BB$9)&lt;49),AO199,0))</f>
        <v>0</v>
      </c>
      <c r="AY199" s="52">
        <f t="shared" ref="AY199" si="3351">IF(SUM($AM$9:$AS$9)=SUM($AV$9:$BB$9),AP199,IF(AND(SUM($AV$9:$BB$9)&gt;42,SUM($AV$9:$BB$9)&lt;49),AP199,0))</f>
        <v>0</v>
      </c>
      <c r="AZ199" s="53">
        <f t="shared" ref="AZ199" si="3352">IF(SUM($AM$9:$AS$9)=SUM($AV$9:$BB$9),AQ199,IF(AND(SUM($AV$9:$BB$9)&gt;42,SUM($AV$9:$BB$9)&lt;49),AQ199,0))</f>
        <v>0</v>
      </c>
      <c r="BA199" s="54">
        <f t="shared" ref="BA199" si="3353">IF(SUM($AM$9:$AS$9)=SUM($AV$9:$BB$9),AR199,IF(AND(SUM($AV$9:$BB$9)&gt;42,SUM($AV$9:$BB$9)&lt;49),AR199,0))</f>
        <v>0</v>
      </c>
      <c r="BB199" s="55">
        <f t="shared" ref="BB199" si="3354">IF(SUM($AM$9:$AS$9)=SUM($AV$9:$BB$9),AS199,IF(AND(SUM($AV$9:$BB$9)&gt;42,SUM($AV$9:$BB$9)&lt;49),AS199,0))</f>
        <v>0</v>
      </c>
    </row>
    <row r="200" spans="1:54" ht="12.75" hidden="1" customHeight="1" x14ac:dyDescent="0.2">
      <c r="B200" s="93"/>
      <c r="C200" s="94"/>
      <c r="D200" s="95"/>
      <c r="E200" s="115"/>
      <c r="F200" s="140" t="b">
        <f t="shared" ref="F200" si="3355">IF($B193=$B199,OR(F194,G199&lt;F199),G199&lt;F199)</f>
        <v>0</v>
      </c>
      <c r="G200" s="189">
        <f t="shared" ref="G200" si="3356">IF(AND($B193=$B199,$B193&lt;&gt;"",$B193&lt;&gt;0),G199+G194,G199)</f>
        <v>18</v>
      </c>
      <c r="H200" s="120"/>
      <c r="I200" s="165">
        <f t="shared" si="3337"/>
        <v>0</v>
      </c>
      <c r="J200" s="194">
        <f t="shared" ref="J200" si="3357">7-COUNTIF(L199:R199,0)-COUNTIF(L199:R199,"")</f>
        <v>0</v>
      </c>
      <c r="K200" s="22">
        <f t="shared" si="3339"/>
        <v>0</v>
      </c>
      <c r="L200" s="35">
        <f t="shared" ref="L200:R200" si="3358">IF($B193=$B199,L199+L194,L199)</f>
        <v>0</v>
      </c>
      <c r="M200" s="35">
        <f t="shared" si="3358"/>
        <v>0</v>
      </c>
      <c r="N200" s="35">
        <f t="shared" si="3358"/>
        <v>0</v>
      </c>
      <c r="O200" s="35">
        <f t="shared" si="3358"/>
        <v>0</v>
      </c>
      <c r="P200" s="36">
        <f t="shared" si="3358"/>
        <v>0</v>
      </c>
      <c r="Q200" s="37">
        <f t="shared" si="3358"/>
        <v>0</v>
      </c>
      <c r="R200" s="38">
        <f t="shared" si="3358"/>
        <v>0</v>
      </c>
      <c r="S200" s="194">
        <f t="shared" ref="S200" si="3359">7-COUNTIF(U199:AA199,0)-COUNTIF(U199:AA199,"")</f>
        <v>0</v>
      </c>
      <c r="T200" s="22">
        <f t="shared" si="3341"/>
        <v>0</v>
      </c>
      <c r="U200" s="35">
        <f t="shared" ref="U200:AA200" si="3360">IF($B193=$B199,U199+U194,U199)</f>
        <v>0</v>
      </c>
      <c r="V200" s="35">
        <f t="shared" si="3360"/>
        <v>0</v>
      </c>
      <c r="W200" s="35">
        <f t="shared" si="3360"/>
        <v>0</v>
      </c>
      <c r="X200" s="35">
        <f t="shared" si="3360"/>
        <v>0</v>
      </c>
      <c r="Y200" s="36">
        <f t="shared" si="3360"/>
        <v>0</v>
      </c>
      <c r="Z200" s="37">
        <f t="shared" si="3360"/>
        <v>0</v>
      </c>
      <c r="AA200" s="38">
        <f t="shared" si="3360"/>
        <v>0</v>
      </c>
      <c r="AB200" s="194">
        <f t="shared" ref="AB200" si="3361">7-COUNTIF(AD199:AJ199,0)-COUNTIF(AD199:AJ199,"")</f>
        <v>0</v>
      </c>
      <c r="AC200" s="22">
        <f t="shared" si="3343"/>
        <v>0</v>
      </c>
      <c r="AD200" s="35">
        <f t="shared" ref="AD200:AJ200" si="3362">IF($B193=$B199,AD199+AD194,AD199)</f>
        <v>0</v>
      </c>
      <c r="AE200" s="35">
        <f t="shared" si="3362"/>
        <v>0</v>
      </c>
      <c r="AF200" s="35">
        <f t="shared" si="3362"/>
        <v>0</v>
      </c>
      <c r="AG200" s="35">
        <f t="shared" si="3362"/>
        <v>0</v>
      </c>
      <c r="AH200" s="36">
        <f t="shared" si="3362"/>
        <v>0</v>
      </c>
      <c r="AI200" s="37">
        <f t="shared" si="3362"/>
        <v>0</v>
      </c>
      <c r="AJ200" s="38">
        <f t="shared" si="3362"/>
        <v>0</v>
      </c>
      <c r="AK200" s="194">
        <f t="shared" ref="AK200" si="3363">7-COUNTIF(AM199:AS199,0)-COUNTIF(AM199:AS199,"")</f>
        <v>0</v>
      </c>
      <c r="AL200" s="22">
        <f t="shared" si="3345"/>
        <v>0</v>
      </c>
      <c r="AM200" s="35">
        <f t="shared" ref="AM200:AS200" si="3364">IF($B193=$B199,AM199+AM194,AM199)</f>
        <v>0</v>
      </c>
      <c r="AN200" s="35">
        <f t="shared" si="3364"/>
        <v>0</v>
      </c>
      <c r="AO200" s="35">
        <f t="shared" si="3364"/>
        <v>0</v>
      </c>
      <c r="AP200" s="35">
        <f t="shared" si="3364"/>
        <v>0</v>
      </c>
      <c r="AQ200" s="36">
        <f t="shared" si="3364"/>
        <v>0</v>
      </c>
      <c r="AR200" s="37">
        <f t="shared" si="3364"/>
        <v>0</v>
      </c>
      <c r="AS200" s="38">
        <f t="shared" si="3364"/>
        <v>0</v>
      </c>
      <c r="AT200" s="194">
        <f t="shared" ref="AT200" si="3365">7-COUNTIF(AV199:BB199,0)-COUNTIF(AV199:BB199,"")</f>
        <v>0</v>
      </c>
      <c r="AU200" s="22">
        <f t="shared" si="3347"/>
        <v>0</v>
      </c>
      <c r="AV200" s="35">
        <f t="shared" ref="AV200:BB200" si="3366">IF($B193=$B199,AV199+AV194,AV199)</f>
        <v>0</v>
      </c>
      <c r="AW200" s="35">
        <f t="shared" si="3366"/>
        <v>0</v>
      </c>
      <c r="AX200" s="35">
        <f t="shared" si="3366"/>
        <v>0</v>
      </c>
      <c r="AY200" s="35">
        <f t="shared" si="3366"/>
        <v>0</v>
      </c>
      <c r="AZ200" s="36">
        <f t="shared" si="3366"/>
        <v>0</v>
      </c>
      <c r="BA200" s="37">
        <f t="shared" si="3366"/>
        <v>0</v>
      </c>
      <c r="BB200" s="38">
        <f t="shared" si="3366"/>
        <v>0</v>
      </c>
    </row>
    <row r="201" spans="1:54" ht="15" hidden="1" customHeight="1" x14ac:dyDescent="0.2">
      <c r="B201" s="116"/>
      <c r="C201" s="117"/>
      <c r="D201" s="118"/>
      <c r="E201" s="119"/>
      <c r="F201" s="92"/>
      <c r="G201" s="190">
        <f t="shared" ref="G201" si="3367">IF(AND($B193=$B199,$B193&lt;&gt;"",$B193&lt;&gt;0),F199+G195,F199)</f>
        <v>18</v>
      </c>
      <c r="H201" s="121"/>
      <c r="I201" s="165">
        <f t="shared" si="3337"/>
        <v>0</v>
      </c>
      <c r="J201" s="195">
        <f t="shared" ref="J201" si="3368">IF($B199=$B193,COUNTIF(L201:R201,0),COUNTIF(L202:R202,0)+COUNTIF(L202:R202,""))</f>
        <v>7</v>
      </c>
      <c r="K201" s="39">
        <f t="shared" ref="K201:R201" si="3369">IF($B193=$B199,K202+K195,K202)</f>
        <v>0</v>
      </c>
      <c r="L201" s="40">
        <f t="shared" si="3369"/>
        <v>0</v>
      </c>
      <c r="M201" s="40">
        <f t="shared" si="3369"/>
        <v>0</v>
      </c>
      <c r="N201" s="40">
        <f t="shared" si="3369"/>
        <v>0</v>
      </c>
      <c r="O201" s="40">
        <f t="shared" si="3369"/>
        <v>0</v>
      </c>
      <c r="P201" s="41">
        <f t="shared" si="3369"/>
        <v>0</v>
      </c>
      <c r="Q201" s="42">
        <f t="shared" si="3369"/>
        <v>0</v>
      </c>
      <c r="R201" s="43">
        <f t="shared" si="3369"/>
        <v>0</v>
      </c>
      <c r="S201" s="195">
        <f t="shared" ref="S201" si="3370">IF($B199=$B193,COUNTIF(U201:AA201,0),COUNTIF(U202:AA202,0)+COUNTIF(U202:AA202,""))</f>
        <v>7</v>
      </c>
      <c r="T201" s="39">
        <f t="shared" ref="T201:AA201" si="3371">IF($B193=$B199,T202+T195,T202)</f>
        <v>0</v>
      </c>
      <c r="U201" s="40">
        <f t="shared" si="3371"/>
        <v>0</v>
      </c>
      <c r="V201" s="40">
        <f t="shared" si="3371"/>
        <v>0</v>
      </c>
      <c r="W201" s="40">
        <f t="shared" si="3371"/>
        <v>0</v>
      </c>
      <c r="X201" s="40">
        <f t="shared" si="3371"/>
        <v>0</v>
      </c>
      <c r="Y201" s="41">
        <f t="shared" si="3371"/>
        <v>0</v>
      </c>
      <c r="Z201" s="42">
        <f t="shared" si="3371"/>
        <v>0</v>
      </c>
      <c r="AA201" s="43">
        <f t="shared" si="3371"/>
        <v>0</v>
      </c>
      <c r="AB201" s="195">
        <f t="shared" ref="AB201" si="3372">IF($B199=$B193,COUNTIF(AD201:AJ201,0),COUNTIF(AD202:AJ202,0)+COUNTIF(AD202:AJ202,""))</f>
        <v>7</v>
      </c>
      <c r="AC201" s="39">
        <f t="shared" ref="AC201:AJ201" si="3373">IF($B193=$B199,AC202+AC195,AC202)</f>
        <v>0</v>
      </c>
      <c r="AD201" s="40">
        <f t="shared" si="3373"/>
        <v>0</v>
      </c>
      <c r="AE201" s="40">
        <f t="shared" si="3373"/>
        <v>0</v>
      </c>
      <c r="AF201" s="40">
        <f t="shared" si="3373"/>
        <v>0</v>
      </c>
      <c r="AG201" s="40">
        <f t="shared" si="3373"/>
        <v>0</v>
      </c>
      <c r="AH201" s="41">
        <f t="shared" si="3373"/>
        <v>0</v>
      </c>
      <c r="AI201" s="42">
        <f t="shared" si="3373"/>
        <v>0</v>
      </c>
      <c r="AJ201" s="43">
        <f t="shared" si="3373"/>
        <v>0</v>
      </c>
      <c r="AK201" s="195">
        <f t="shared" ref="AK201" si="3374">IF($B199=$B193,COUNTIF(AM201:AS201,0),COUNTIF(AM202:AS202,0)+COUNTIF(AM202:AS202,""))</f>
        <v>7</v>
      </c>
      <c r="AL201" s="39">
        <f t="shared" ref="AL201:AS201" si="3375">IF($B193=$B199,AL202+AL195,AL202)</f>
        <v>0</v>
      </c>
      <c r="AM201" s="40">
        <f t="shared" si="3375"/>
        <v>0</v>
      </c>
      <c r="AN201" s="40">
        <f t="shared" si="3375"/>
        <v>0</v>
      </c>
      <c r="AO201" s="40">
        <f t="shared" si="3375"/>
        <v>0</v>
      </c>
      <c r="AP201" s="40">
        <f t="shared" si="3375"/>
        <v>0</v>
      </c>
      <c r="AQ201" s="41">
        <f t="shared" si="3375"/>
        <v>0</v>
      </c>
      <c r="AR201" s="42">
        <f t="shared" si="3375"/>
        <v>0</v>
      </c>
      <c r="AS201" s="43">
        <f t="shared" si="3375"/>
        <v>0</v>
      </c>
      <c r="AT201" s="195">
        <f t="shared" ref="AT201" si="3376">IF($B199=$B193,COUNTIF(AV201:BB201,0),COUNTIF(AV202:BB202,0)+COUNTIF(AV202:BB202,""))</f>
        <v>7</v>
      </c>
      <c r="AU201" s="39">
        <f t="shared" ref="AU201:BB201" si="3377">IF($B193=$B199,AU202+AU195,AU202)</f>
        <v>0</v>
      </c>
      <c r="AV201" s="40">
        <f t="shared" si="3377"/>
        <v>0</v>
      </c>
      <c r="AW201" s="40">
        <f t="shared" si="3377"/>
        <v>0</v>
      </c>
      <c r="AX201" s="40">
        <f t="shared" si="3377"/>
        <v>0</v>
      </c>
      <c r="AY201" s="40">
        <f t="shared" si="3377"/>
        <v>0</v>
      </c>
      <c r="AZ201" s="41">
        <f t="shared" si="3377"/>
        <v>0</v>
      </c>
      <c r="BA201" s="42">
        <f t="shared" si="3377"/>
        <v>0</v>
      </c>
      <c r="BB201" s="43">
        <f t="shared" si="3377"/>
        <v>0</v>
      </c>
    </row>
    <row r="202" spans="1:54" ht="15.75" customHeight="1" x14ac:dyDescent="0.2">
      <c r="A202" s="1">
        <f t="shared" ref="A202" si="3378">A199</f>
        <v>0</v>
      </c>
      <c r="B202" s="313">
        <f t="shared" ref="B202" si="3379">B196+1</f>
        <v>31</v>
      </c>
      <c r="C202" s="314"/>
      <c r="D202" s="314"/>
      <c r="E202" s="314"/>
      <c r="F202" s="31"/>
      <c r="G202" s="183"/>
      <c r="H202" s="122">
        <f t="shared" ref="H202" si="3380">5-COUNTIF(AU199,0)-COUNTIF(AL199,0)-COUNTIF(AC199,0)-COUNTIF(T199,0)-COUNTIF(K199,0)</f>
        <v>0</v>
      </c>
      <c r="I202" s="165">
        <f t="shared" si="3337"/>
        <v>0</v>
      </c>
      <c r="J202" s="187">
        <f t="shared" ref="J202" si="3381">IF($B199=$B193,J196+IF($F199&lt;&gt;$G199,(K199+$G201-$G200)/$F199,K199/$F199),IF($F199&lt;&gt;G199,(K199+$G201-$G200)/$F199,K199/$F199))</f>
        <v>0</v>
      </c>
      <c r="K202" s="7">
        <f t="shared" ref="K202:K203" si="3382">SUM(L202:R202)</f>
        <v>0</v>
      </c>
      <c r="L202" s="26">
        <f t="shared" ref="L202:R202" si="3383">L199</f>
        <v>0</v>
      </c>
      <c r="M202" s="26">
        <f t="shared" si="3383"/>
        <v>0</v>
      </c>
      <c r="N202" s="26">
        <f t="shared" si="3383"/>
        <v>0</v>
      </c>
      <c r="O202" s="26">
        <f t="shared" si="3383"/>
        <v>0</v>
      </c>
      <c r="P202" s="26">
        <f t="shared" si="3383"/>
        <v>0</v>
      </c>
      <c r="Q202" s="29">
        <f t="shared" si="3383"/>
        <v>0</v>
      </c>
      <c r="R202" s="23">
        <f t="shared" si="3383"/>
        <v>0</v>
      </c>
      <c r="S202" s="187">
        <f t="shared" ref="S202" si="3384">IF($B199=$B193,S196+IF($F199&lt;&gt;$G199,(T199+$G201-$G200)/$F199,T199/$F199),IF($F199&lt;&gt;P199,(T199+$G201-$G200)/$F199,T199/$F199))</f>
        <v>0</v>
      </c>
      <c r="T202" s="7">
        <f t="shared" ref="T202:T203" si="3385">SUM(U202:AA202)</f>
        <v>0</v>
      </c>
      <c r="U202" s="26">
        <f t="shared" ref="U202:AA202" si="3386">U199</f>
        <v>0</v>
      </c>
      <c r="V202" s="26">
        <f t="shared" si="3386"/>
        <v>0</v>
      </c>
      <c r="W202" s="26">
        <f t="shared" si="3386"/>
        <v>0</v>
      </c>
      <c r="X202" s="26">
        <f t="shared" si="3386"/>
        <v>0</v>
      </c>
      <c r="Y202" s="113">
        <f t="shared" si="3386"/>
        <v>0</v>
      </c>
      <c r="Z202" s="29">
        <f t="shared" si="3386"/>
        <v>0</v>
      </c>
      <c r="AA202" s="23">
        <f t="shared" si="3386"/>
        <v>0</v>
      </c>
      <c r="AB202" s="187">
        <f t="shared" ref="AB202" si="3387">IF($B199=$B193,AB196+IF($F199&lt;&gt;$G199,(AC199+$G201-$G200)/$F199,AC199/$F199),IF($F199&lt;&gt;Y199,(AC199+$G201-$G200)/$F199,AC199/$F199))</f>
        <v>0</v>
      </c>
      <c r="AC202" s="7">
        <f t="shared" ref="AC202:AC203" si="3388">SUM(AD202:AJ202)</f>
        <v>0</v>
      </c>
      <c r="AD202" s="26">
        <f t="shared" ref="AD202:AJ202" si="3389">AD199</f>
        <v>0</v>
      </c>
      <c r="AE202" s="26">
        <f t="shared" si="3389"/>
        <v>0</v>
      </c>
      <c r="AF202" s="26">
        <f t="shared" si="3389"/>
        <v>0</v>
      </c>
      <c r="AG202" s="26">
        <f t="shared" si="3389"/>
        <v>0</v>
      </c>
      <c r="AH202" s="113">
        <f t="shared" si="3389"/>
        <v>0</v>
      </c>
      <c r="AI202" s="29">
        <f t="shared" si="3389"/>
        <v>0</v>
      </c>
      <c r="AJ202" s="23">
        <f t="shared" si="3389"/>
        <v>0</v>
      </c>
      <c r="AK202" s="187">
        <f t="shared" ref="AK202" si="3390">IF($B199=$B193,AK196+IF($F199&lt;&gt;$G199,(AL199+$G201-$G200)/$F199,AL199/$F199),IF($F199&lt;&gt;AH199,(AL199+$G201-$G200)/$F199,AL199/$F199))</f>
        <v>0</v>
      </c>
      <c r="AL202" s="7">
        <f t="shared" ref="AL202:AL203" si="3391">SUM(AM202:AS202)</f>
        <v>0</v>
      </c>
      <c r="AM202" s="26">
        <f t="shared" ref="AM202:AS202" si="3392">AM199</f>
        <v>0</v>
      </c>
      <c r="AN202" s="26">
        <f t="shared" si="3392"/>
        <v>0</v>
      </c>
      <c r="AO202" s="26">
        <f t="shared" si="3392"/>
        <v>0</v>
      </c>
      <c r="AP202" s="26">
        <f t="shared" si="3392"/>
        <v>0</v>
      </c>
      <c r="AQ202" s="113">
        <f t="shared" si="3392"/>
        <v>0</v>
      </c>
      <c r="AR202" s="29">
        <f t="shared" si="3392"/>
        <v>0</v>
      </c>
      <c r="AS202" s="23">
        <f t="shared" si="3392"/>
        <v>0</v>
      </c>
      <c r="AT202" s="187">
        <f t="shared" ref="AT202" si="3393">IF($B199=$B193,AT196+IF($F199&lt;&gt;$G199,(AU199+$G201-$G200)/$F199,AU199/$F199),IF($F199&lt;&gt;AQ199,(AU199+$G201-$G200)/$F199,AU199/$F199))</f>
        <v>0</v>
      </c>
      <c r="AU202" s="7">
        <f t="shared" ref="AU202:AU203" si="3394">SUM(AV202:BB202)</f>
        <v>0</v>
      </c>
      <c r="AV202" s="6">
        <f t="shared" ref="AV202" si="3395">IF(SUM($AM$9:$AS$9)=SUM($AV$9:$BB$9),AV199,IF(AND(SUM($AV$9:$BB$9)&gt;42,SUM($AV$9:$BB$9)&lt;49),AV199,0))</f>
        <v>0</v>
      </c>
      <c r="AW202" s="6">
        <f t="shared" ref="AW202:BB202" si="3396">IF(SUM($AM$9:$AS$9)=SUM($AV$9:$BB$9),AW199,IF(AND(SUM($AV$9:$BB$9)&gt;42,SUM($AV$9:$BB$9)&lt;49),AW199,0))</f>
        <v>0</v>
      </c>
      <c r="AX202" s="6">
        <f t="shared" si="3396"/>
        <v>0</v>
      </c>
      <c r="AY202" s="6">
        <f t="shared" si="3396"/>
        <v>0</v>
      </c>
      <c r="AZ202" s="26">
        <f t="shared" si="3396"/>
        <v>0</v>
      </c>
      <c r="BA202" s="29">
        <f t="shared" si="3396"/>
        <v>0</v>
      </c>
      <c r="BB202" s="23">
        <f t="shared" si="3396"/>
        <v>0</v>
      </c>
    </row>
    <row r="203" spans="1:54" ht="15.75" customHeight="1" x14ac:dyDescent="0.2">
      <c r="A203" s="1">
        <f t="shared" ref="A203:A204" si="3397">A202</f>
        <v>0</v>
      </c>
      <c r="B203" s="313"/>
      <c r="C203" s="314"/>
      <c r="D203" s="314"/>
      <c r="E203" s="314"/>
      <c r="F203" s="31"/>
      <c r="G203" s="183"/>
      <c r="H203" s="123">
        <f t="shared" ref="H203" si="3398">IF($B199=$B193,H197+F203,$F203)</f>
        <v>0</v>
      </c>
      <c r="I203" s="165">
        <f t="shared" si="3337"/>
        <v>0</v>
      </c>
      <c r="J203" s="141">
        <f t="shared" ref="J203" si="3399">IF($H202=0,0,IF($B193=$B199,IF($H204&gt;0,$H204+J197,K199+J197),IF($H204&gt;0,$H204,K199)))</f>
        <v>0</v>
      </c>
      <c r="K203" s="7">
        <f t="shared" si="3382"/>
        <v>0</v>
      </c>
      <c r="L203" s="6"/>
      <c r="M203" s="6"/>
      <c r="N203" s="6"/>
      <c r="O203" s="6"/>
      <c r="P203" s="26"/>
      <c r="Q203" s="29"/>
      <c r="R203" s="23"/>
      <c r="S203" s="141">
        <f t="shared" ref="S203" si="3400">IF($H202=0,0,IF($B193=$B199,IF($H204&gt;0,$H204+S197,T199+S197),IF($H204&gt;0,$H204,T199)))</f>
        <v>0</v>
      </c>
      <c r="T203" s="7">
        <f t="shared" si="3385"/>
        <v>0</v>
      </c>
      <c r="U203" s="6"/>
      <c r="V203" s="6"/>
      <c r="W203" s="6"/>
      <c r="X203" s="6"/>
      <c r="Y203" s="26"/>
      <c r="Z203" s="29"/>
      <c r="AA203" s="23"/>
      <c r="AB203" s="141">
        <f t="shared" ref="AB203" si="3401">IF($H202=0,0,IF($B193=$B199,IF($H204&gt;0,$H204+AB197,AC199+AB197),IF($H204&gt;0,$H204,AC199)))</f>
        <v>0</v>
      </c>
      <c r="AC203" s="7">
        <f t="shared" si="3388"/>
        <v>0</v>
      </c>
      <c r="AD203" s="6"/>
      <c r="AE203" s="6"/>
      <c r="AF203" s="6"/>
      <c r="AG203" s="6"/>
      <c r="AH203" s="26"/>
      <c r="AI203" s="29"/>
      <c r="AJ203" s="23"/>
      <c r="AK203" s="141">
        <f t="shared" ref="AK203" si="3402">IF($H202=0,0,IF($B193=$B199,IF($H204&gt;0,$H204+AK197,AL199+AK197),IF($H204&gt;0,$H204,AL199)))</f>
        <v>0</v>
      </c>
      <c r="AL203" s="7">
        <f t="shared" si="3391"/>
        <v>0</v>
      </c>
      <c r="AM203" s="6"/>
      <c r="AN203" s="6"/>
      <c r="AO203" s="6"/>
      <c r="AP203" s="6"/>
      <c r="AQ203" s="26"/>
      <c r="AR203" s="29"/>
      <c r="AS203" s="23"/>
      <c r="AT203" s="141">
        <f t="shared" ref="AT203" si="3403">IF($H202=0,0,IF($B193=$B199,IF($H204&gt;0,$H204+AT197,AU199+AT197),IF($H204&gt;0,$H204,AU199)))</f>
        <v>0</v>
      </c>
      <c r="AU203" s="7">
        <f t="shared" si="3394"/>
        <v>0</v>
      </c>
      <c r="AV203" s="6"/>
      <c r="AW203" s="6"/>
      <c r="AX203" s="6"/>
      <c r="AY203" s="6"/>
      <c r="AZ203" s="26"/>
      <c r="BA203" s="29"/>
      <c r="BB203" s="23"/>
    </row>
    <row r="204" spans="1:54" ht="18.75" customHeight="1" thickBot="1" x14ac:dyDescent="0.25">
      <c r="A204" s="1">
        <f t="shared" si="3397"/>
        <v>0</v>
      </c>
      <c r="B204" s="323" t="str">
        <f>IF(B199="",Wydruk!$AE$6,IF(J200=0,Wydruk!$AE$7,IF(AND(G200&lt;G201,B199&lt;&gt;$B205),Wydruk!$AE$13,IF(AND($B199=$B193,$B199&lt;&gt;$B205),IF(OR(OR(J204&lt;4,J204&gt;5),OR(S204&lt;4,S204&gt;5),OR(AB204&lt;4,AB204&gt;5),OR(AK204&lt;4,AK204&gt;5),OR(AND(AT204&lt;4,AT204&gt;0),AT204&gt;5)),Wydruk!$AE$8,Wydruk!$AE$9),IF($B199=$B205,IF($F203&lt;&gt;0,Wydruk!$AE$12,Wydruk!$AE$10),IF(OR(OR(J200&lt;4,J200&gt;5),OR(S200&lt;4,S200&gt;5),OR(AB200&lt;4,AB200&gt;5),OR(AK200&lt;4,AK200&gt;5),OR(AND(AT200&lt;4,AT200&gt;0),AT200&gt;5)),Wydruk!$AE$8,Wydruk!$AE$11))))))</f>
        <v>Uzupełnij liczby godzin tygodniowego planu</v>
      </c>
      <c r="C204" s="324"/>
      <c r="D204" s="324"/>
      <c r="E204" s="324"/>
      <c r="F204" s="173">
        <f>marzec!F204</f>
        <v>0</v>
      </c>
      <c r="G204" s="184">
        <f>marzec!G204</f>
        <v>0</v>
      </c>
      <c r="H204" s="191">
        <f t="shared" ref="H204" si="3404">IF(OR($G204=0,$F204=0,$G204="",$F204=""),0,$G204/$F204)</f>
        <v>0</v>
      </c>
      <c r="I204" s="193"/>
      <c r="J204" s="176">
        <f t="shared" ref="J204" si="3405">IF($B193=$B199,IF(L199+L194&gt;0,1,0)+IF(M199+M194&gt;0,1,0)+IF(N199+N194&gt;0,1,0)+IF(O199+O194&gt;0,1,0)+IF(P199+P194&gt;0,1,0)+IF(Q199+Q194&gt;0,1,0)+IF(R199+R194&gt;0,1,0),J200)</f>
        <v>0</v>
      </c>
      <c r="K204" s="133">
        <f t="shared" ref="K204" si="3406">IF(OR($B199=$B205,J204=0,(K200-Q204+O204)&lt;=0),0,(K200-Q204+O204)/J204)</f>
        <v>0</v>
      </c>
      <c r="L204" s="137">
        <f t="shared" ref="L204" si="3407">IF(K204*(7-J201)&lt;=0,0,K204*(7-J201))</f>
        <v>0</v>
      </c>
      <c r="M204" s="311">
        <f t="shared" ref="M204" si="3408">ROUND(IF(OR(K201-K204*(7-J201)+P204&lt;0,$B199=$B205,K204&lt;=0,K201=0),0,IF(K201-K204*(7-J201)+P204&gt;Q204-O204+P204,Q204-O204+P204,K201-K204*(7-J201)+P204)),1)</f>
        <v>0</v>
      </c>
      <c r="N204" s="312"/>
      <c r="O204" s="139">
        <f t="shared" ref="O204" si="3409">IF(OR($B199=$B205,J200=0),0,IF($B199=$B193,J199,$F199))</f>
        <v>0</v>
      </c>
      <c r="P204" s="30">
        <f t="shared" ref="P204" si="3410">IF(OR($B199=$B205,J204=0),0,$G201-$G200)</f>
        <v>0</v>
      </c>
      <c r="Q204" s="134">
        <f t="shared" ref="Q204" si="3411">IF(OR($B199=$B205,J204=0),0,J203)</f>
        <v>0</v>
      </c>
      <c r="R204" s="138">
        <f t="shared" ref="R204" si="3412">IF($B199=$B205,0,K201)</f>
        <v>0</v>
      </c>
      <c r="S204" s="176">
        <f t="shared" ref="S204" si="3413">IF($B193=$B199,IF(U199+U194&gt;0,1,0)+IF(V199+V194&gt;0,1,0)+IF(W199+W194&gt;0,1,0)+IF(X199+X194&gt;0,1,0)+IF(Y199+Y194&gt;0,1,0)+IF(Z199+Z194&gt;0,1,0)+IF(AA199+AA194&gt;0,1,0),S200)</f>
        <v>0</v>
      </c>
      <c r="T204" s="133">
        <f t="shared" ref="T204" si="3414">IF(OR($B199=$B205,S204=0,(T200-Z204+X204)&lt;=0),0,(T200-Z204+X204)/S204)</f>
        <v>0</v>
      </c>
      <c r="U204" s="137">
        <f t="shared" ref="U204" si="3415">IF(T204*(7-S201)&lt;=0,0,T204*(7-S201))</f>
        <v>0</v>
      </c>
      <c r="V204" s="311">
        <f t="shared" ref="V204" si="3416">ROUND(IF(OR(T201-T204*(7-S201)+Y204&lt;0,$B199=$B205,T204&lt;=0,T201=0),0,IF(T201-T204*(7-S201)+Y204&gt;Z204-X204+Y204,Z204-X204+Y204,T201-T204*(7-S201)+Y204)),1)</f>
        <v>0</v>
      </c>
      <c r="W204" s="312"/>
      <c r="X204" s="139">
        <f t="shared" ref="X204" si="3417">IF(OR($B199=$B205,S200=0),0,IF($B199=$B193,S199,$F199))</f>
        <v>0</v>
      </c>
      <c r="Y204" s="30">
        <f t="shared" ref="Y204" si="3418">IF(OR($B199=$B205,S204=0),0,$G201-$G200)</f>
        <v>0</v>
      </c>
      <c r="Z204" s="134">
        <f t="shared" ref="Z204" si="3419">IF(OR($B199=$B205,S204=0),0,S203)</f>
        <v>0</v>
      </c>
      <c r="AA204" s="138">
        <f t="shared" ref="AA204" si="3420">IF($B199=$B205,0,T201)</f>
        <v>0</v>
      </c>
      <c r="AB204" s="176">
        <f t="shared" ref="AB204" si="3421">IF($B193=$B199,IF(AD199+AD194&gt;0,1,0)+IF(AE199+AE194&gt;0,1,0)+IF(AF199+AF194&gt;0,1,0)+IF(AG199+AG194&gt;0,1,0)+IF(AH199+AH194&gt;0,1,0)+IF(AI199+AI194&gt;0,1,0)+IF(AJ199+AJ194&gt;0,1,0),AB200)</f>
        <v>0</v>
      </c>
      <c r="AC204" s="133">
        <f t="shared" ref="AC204" si="3422">IF(OR($B199=$B205,AB204=0,(AC200-AI204+AG204)&lt;=0),0,(AC200-AI204+AG204)/AB204)</f>
        <v>0</v>
      </c>
      <c r="AD204" s="137">
        <f t="shared" ref="AD204" si="3423">IF(AC204*(7-AB201)&lt;=0,0,AC204*(7-AB201))</f>
        <v>0</v>
      </c>
      <c r="AE204" s="311">
        <f t="shared" ref="AE204" si="3424">ROUND(IF(OR(AC201-AC204*(7-AB201)+AH204&lt;0,$B199=$B205,AC204&lt;=0,AC201=0),0,IF(AC201-AC204*(7-AB201)+AH204&gt;AI204-AG204+AH204,AI204-AG204+AH204,AC201-AC204*(7-AB201)+AH204)),1)</f>
        <v>0</v>
      </c>
      <c r="AF204" s="312"/>
      <c r="AG204" s="139">
        <f t="shared" ref="AG204" si="3425">IF(OR($B199=$B205,AB200=0),0,IF($B199=$B193,AB199,$F199))</f>
        <v>0</v>
      </c>
      <c r="AH204" s="30">
        <f t="shared" ref="AH204" si="3426">IF(OR($B199=$B205,AB204=0),0,$G201-$G200)</f>
        <v>0</v>
      </c>
      <c r="AI204" s="134">
        <f t="shared" ref="AI204" si="3427">IF(OR($B199=$B205,AB204=0),0,AB203)</f>
        <v>0</v>
      </c>
      <c r="AJ204" s="138">
        <f t="shared" ref="AJ204" si="3428">IF($B199=$B205,0,AC201)</f>
        <v>0</v>
      </c>
      <c r="AK204" s="176">
        <f t="shared" ref="AK204" si="3429">IF($B193=$B199,IF(AM199+AM194&gt;0,1,0)+IF(AN199+AN194&gt;0,1,0)+IF(AO199+AO194&gt;0,1,0)+IF(AP199+AP194&gt;0,1,0)+IF(AQ199+AQ194&gt;0,1,0)+IF(AR199+AR194&gt;0,1,0)+IF(AS199+AS194&gt;0,1,0),AK200)</f>
        <v>0</v>
      </c>
      <c r="AL204" s="133">
        <f t="shared" ref="AL204" si="3430">IF(OR($B199=$B205,AK204=0,(AL200-AR204+AP204)&lt;=0),0,(AL200-AR204+AP204)/AK204)</f>
        <v>0</v>
      </c>
      <c r="AM204" s="137">
        <f t="shared" ref="AM204" si="3431">IF(AL204*(7-AK201)&lt;=0,0,AL204*(7-AK201))</f>
        <v>0</v>
      </c>
      <c r="AN204" s="311">
        <f t="shared" ref="AN204" si="3432">ROUND(IF(OR(AL201-AL204*(7-AK201)+AQ204&lt;0,$B199=$B205,AL204&lt;=0,AL201=0),0,IF(AL201-AL204*(7-AK201)+AQ204&gt;AR204-AP204+AQ204,AR204-AP204+AQ204,AL201-AL204*(7-AK201)+AQ204)),1)</f>
        <v>0</v>
      </c>
      <c r="AO204" s="312"/>
      <c r="AP204" s="139">
        <f t="shared" ref="AP204" si="3433">IF(OR($B199=$B205,AK200=0),0,IF($B199=$B193,AK199,$F199))</f>
        <v>0</v>
      </c>
      <c r="AQ204" s="30">
        <f t="shared" ref="AQ204" si="3434">IF(OR($B199=$B205,AK204=0),0,$G201-$G200)</f>
        <v>0</v>
      </c>
      <c r="AR204" s="134">
        <f t="shared" ref="AR204" si="3435">IF(OR($B199=$B205,AK204=0),0,AK203)</f>
        <v>0</v>
      </c>
      <c r="AS204" s="138">
        <f t="shared" ref="AS204" si="3436">IF($B199=$B205,0,AL201)</f>
        <v>0</v>
      </c>
      <c r="AT204" s="176">
        <f t="shared" ref="AT204" si="3437">IF($B193=$B199,IF(AV199+AV194&gt;0,1,0)+IF(AW199+AW194&gt;0,1,0)+IF(AX199+AX194&gt;0,1,0)+IF(AY199+AY194&gt;0,1,0)+IF(AZ199+AZ194&gt;0,1,0)+IF(BA199+BA194&gt;0,1,0)+IF(BB199+BB194&gt;0,1,0),AT200)</f>
        <v>0</v>
      </c>
      <c r="AU204" s="133">
        <f t="shared" ref="AU204" si="3438">IF(OR($B199=$B205,AT204=0,(AU200-BA204+AY204)&lt;=0),0,(AU200-BA204+AY204)/AT204)</f>
        <v>0</v>
      </c>
      <c r="AV204" s="137">
        <f t="shared" ref="AV204" si="3439">IF(AU204*(7-AT201)&lt;=0,0,AU204*(7-AT201))</f>
        <v>0</v>
      </c>
      <c r="AW204" s="311">
        <f t="shared" ref="AW204" si="3440">ROUND(IF(OR(AU201-AU204*(7-AT201)+AZ204&lt;0,$B199=$B205,AU204&lt;=0,AU201=0),0,IF(AU201-AU204*(7-AT201)+AZ204&gt;BA204-AY204+AZ204,BA204-AY204+AZ204,AU201-AU204*(7-AT201)+AZ204)),1)</f>
        <v>0</v>
      </c>
      <c r="AX204" s="312"/>
      <c r="AY204" s="139">
        <f t="shared" ref="AY204" si="3441">IF(OR($B199=$B205,AT200=0),0,IF($B199=$B193,AT199,$F199))</f>
        <v>0</v>
      </c>
      <c r="AZ204" s="30">
        <f t="shared" ref="AZ204" si="3442">IF(OR($B199=$B205,AT204=0),0,$G201-$G200)</f>
        <v>0</v>
      </c>
      <c r="BA204" s="134">
        <f t="shared" ref="BA204" si="3443">IF(OR($B199=$B205,AT204=0),0,AT203)</f>
        <v>0</v>
      </c>
      <c r="BB204" s="138">
        <f t="shared" ref="BB204" si="3444">IF($B199=$B205,0,AU201)</f>
        <v>0</v>
      </c>
    </row>
    <row r="205" spans="1:54" ht="15.75" x14ac:dyDescent="0.2">
      <c r="A205" s="1">
        <f t="shared" ref="A205" si="3445">IF(B205="","1. Niewypełnione",B205)</f>
        <v>0</v>
      </c>
      <c r="B205" s="320">
        <f>marzec!B205</f>
        <v>0</v>
      </c>
      <c r="C205" s="321">
        <f>marzec!C205</f>
        <v>0</v>
      </c>
      <c r="D205" s="321">
        <f>marzec!D205</f>
        <v>0</v>
      </c>
      <c r="E205" s="321">
        <f>marzec!E205</f>
        <v>0</v>
      </c>
      <c r="F205" s="177">
        <f>marzec!F205</f>
        <v>18</v>
      </c>
      <c r="G205" s="185">
        <f>marzec!G205</f>
        <v>18</v>
      </c>
      <c r="H205" s="177"/>
      <c r="I205" s="192">
        <f t="shared" ref="I205:I209" si="3446">K205+T205+AC205+AL205+AU205</f>
        <v>0</v>
      </c>
      <c r="J205" s="186">
        <f t="shared" ref="J205" si="3447">IF(OR($B205=$B211,J208=0),0,ROUND((K206+P210)/J208,0))</f>
        <v>0</v>
      </c>
      <c r="K205" s="51">
        <f t="shared" ref="K205:K206" si="3448">SUM(L205:R205)</f>
        <v>0</v>
      </c>
      <c r="L205" s="52">
        <f>marzec!L205</f>
        <v>0</v>
      </c>
      <c r="M205" s="52">
        <f>marzec!M205</f>
        <v>0</v>
      </c>
      <c r="N205" s="52">
        <f>marzec!N205</f>
        <v>0</v>
      </c>
      <c r="O205" s="52">
        <f>marzec!O205</f>
        <v>0</v>
      </c>
      <c r="P205" s="53">
        <f>marzec!P205</f>
        <v>0</v>
      </c>
      <c r="Q205" s="54">
        <f>marzec!Q205</f>
        <v>0</v>
      </c>
      <c r="R205" s="55">
        <f>marzec!R205</f>
        <v>0</v>
      </c>
      <c r="S205" s="188">
        <f t="shared" ref="S205" si="3449">IF(OR($B205=$B211,S208=0),0,ROUND((T206+Y210)/S208,0))</f>
        <v>0</v>
      </c>
      <c r="T205" s="51">
        <f t="shared" ref="T205:T206" si="3450">SUM(U205:AA205)</f>
        <v>0</v>
      </c>
      <c r="U205" s="52">
        <f>marzec!U205</f>
        <v>0</v>
      </c>
      <c r="V205" s="52">
        <f>marzec!V205</f>
        <v>0</v>
      </c>
      <c r="W205" s="52">
        <f>marzec!W205</f>
        <v>0</v>
      </c>
      <c r="X205" s="52">
        <f>marzec!X205</f>
        <v>0</v>
      </c>
      <c r="Y205" s="53">
        <f>marzec!Y205</f>
        <v>0</v>
      </c>
      <c r="Z205" s="54">
        <f>marzec!Z205</f>
        <v>0</v>
      </c>
      <c r="AA205" s="55">
        <f>marzec!AA205</f>
        <v>0</v>
      </c>
      <c r="AB205" s="188">
        <f t="shared" ref="AB205" si="3451">IF(OR($B205=$B211,AB208=0),0,ROUND((AC206+AH210)/AB208,0))</f>
        <v>0</v>
      </c>
      <c r="AC205" s="51">
        <f t="shared" ref="AC205:AC206" si="3452">SUM(AD205:AJ205)</f>
        <v>0</v>
      </c>
      <c r="AD205" s="52">
        <f>marzec!AD205</f>
        <v>0</v>
      </c>
      <c r="AE205" s="52">
        <f>marzec!AE205</f>
        <v>0</v>
      </c>
      <c r="AF205" s="52">
        <f>marzec!AF205</f>
        <v>0</v>
      </c>
      <c r="AG205" s="52">
        <f>marzec!AG205</f>
        <v>0</v>
      </c>
      <c r="AH205" s="53">
        <f>marzec!AH205</f>
        <v>0</v>
      </c>
      <c r="AI205" s="54">
        <f>marzec!AI205</f>
        <v>0</v>
      </c>
      <c r="AJ205" s="55">
        <f>marzec!AJ205</f>
        <v>0</v>
      </c>
      <c r="AK205" s="188">
        <f t="shared" ref="AK205" si="3453">IF(OR($B205=$B211,AK208=0),0,ROUND((AL206+AQ210)/AK208,0))</f>
        <v>0</v>
      </c>
      <c r="AL205" s="51">
        <f t="shared" ref="AL205:AL206" si="3454">SUM(AM205:AS205)</f>
        <v>0</v>
      </c>
      <c r="AM205" s="52">
        <f>marzec!AM205</f>
        <v>0</v>
      </c>
      <c r="AN205" s="52">
        <f>marzec!AN205</f>
        <v>0</v>
      </c>
      <c r="AO205" s="52">
        <f>marzec!AO205</f>
        <v>0</v>
      </c>
      <c r="AP205" s="52">
        <f>marzec!AP205</f>
        <v>0</v>
      </c>
      <c r="AQ205" s="53">
        <f>marzec!AQ205</f>
        <v>0</v>
      </c>
      <c r="AR205" s="54">
        <f>marzec!AR205</f>
        <v>0</v>
      </c>
      <c r="AS205" s="55">
        <f>marzec!AS205</f>
        <v>0</v>
      </c>
      <c r="AT205" s="188">
        <f t="shared" ref="AT205" si="3455">IF(OR($B205=$B211,AT208=0),0,ROUND((AU206+AZ210)/AT208,0))</f>
        <v>0</v>
      </c>
      <c r="AU205" s="51">
        <f t="shared" ref="AU205:AU206" si="3456">SUM(AV205:BB205)</f>
        <v>0</v>
      </c>
      <c r="AV205" s="52">
        <f t="shared" ref="AV205" si="3457">IF(SUM($AM$9:$AS$9)=SUM($AV$9:$BB$9),AM205,IF(AND(SUM($AV$9:$BB$9)&gt;42,SUM($AV$9:$BB$9)&lt;49),AM205,0))</f>
        <v>0</v>
      </c>
      <c r="AW205" s="52">
        <f t="shared" ref="AW205" si="3458">IF(SUM($AM$9:$AS$9)=SUM($AV$9:$BB$9),AN205,IF(AND(SUM($AV$9:$BB$9)&gt;42,SUM($AV$9:$BB$9)&lt;49),AN205,0))</f>
        <v>0</v>
      </c>
      <c r="AX205" s="52">
        <f t="shared" ref="AX205" si="3459">IF(SUM($AM$9:$AS$9)=SUM($AV$9:$BB$9),AO205,IF(AND(SUM($AV$9:$BB$9)&gt;42,SUM($AV$9:$BB$9)&lt;49),AO205,0))</f>
        <v>0</v>
      </c>
      <c r="AY205" s="52">
        <f t="shared" ref="AY205" si="3460">IF(SUM($AM$9:$AS$9)=SUM($AV$9:$BB$9),AP205,IF(AND(SUM($AV$9:$BB$9)&gt;42,SUM($AV$9:$BB$9)&lt;49),AP205,0))</f>
        <v>0</v>
      </c>
      <c r="AZ205" s="53">
        <f t="shared" ref="AZ205" si="3461">IF(SUM($AM$9:$AS$9)=SUM($AV$9:$BB$9),AQ205,IF(AND(SUM($AV$9:$BB$9)&gt;42,SUM($AV$9:$BB$9)&lt;49),AQ205,0))</f>
        <v>0</v>
      </c>
      <c r="BA205" s="54">
        <f t="shared" ref="BA205" si="3462">IF(SUM($AM$9:$AS$9)=SUM($AV$9:$BB$9),AR205,IF(AND(SUM($AV$9:$BB$9)&gt;42,SUM($AV$9:$BB$9)&lt;49),AR205,0))</f>
        <v>0</v>
      </c>
      <c r="BB205" s="55">
        <f t="shared" ref="BB205" si="3463">IF(SUM($AM$9:$AS$9)=SUM($AV$9:$BB$9),AS205,IF(AND(SUM($AV$9:$BB$9)&gt;42,SUM($AV$9:$BB$9)&lt;49),AS205,0))</f>
        <v>0</v>
      </c>
    </row>
    <row r="206" spans="1:54" ht="12.75" hidden="1" customHeight="1" x14ac:dyDescent="0.2">
      <c r="B206" s="93"/>
      <c r="C206" s="94"/>
      <c r="D206" s="95"/>
      <c r="E206" s="115"/>
      <c r="F206" s="140" t="b">
        <f t="shared" ref="F206" si="3464">IF($B199=$B205,OR(F200,G205&lt;F205),G205&lt;F205)</f>
        <v>0</v>
      </c>
      <c r="G206" s="189">
        <f t="shared" ref="G206" si="3465">IF(AND($B199=$B205,$B199&lt;&gt;"",$B199&lt;&gt;0),G205+G200,G205)</f>
        <v>18</v>
      </c>
      <c r="H206" s="120"/>
      <c r="I206" s="165">
        <f t="shared" si="3446"/>
        <v>0</v>
      </c>
      <c r="J206" s="194">
        <f t="shared" ref="J206" si="3466">7-COUNTIF(L205:R205,0)-COUNTIF(L205:R205,"")</f>
        <v>0</v>
      </c>
      <c r="K206" s="22">
        <f t="shared" si="3448"/>
        <v>0</v>
      </c>
      <c r="L206" s="35">
        <f t="shared" ref="L206:R206" si="3467">IF($B199=$B205,L205+L200,L205)</f>
        <v>0</v>
      </c>
      <c r="M206" s="35">
        <f t="shared" si="3467"/>
        <v>0</v>
      </c>
      <c r="N206" s="35">
        <f t="shared" si="3467"/>
        <v>0</v>
      </c>
      <c r="O206" s="35">
        <f t="shared" si="3467"/>
        <v>0</v>
      </c>
      <c r="P206" s="36">
        <f t="shared" si="3467"/>
        <v>0</v>
      </c>
      <c r="Q206" s="37">
        <f t="shared" si="3467"/>
        <v>0</v>
      </c>
      <c r="R206" s="38">
        <f t="shared" si="3467"/>
        <v>0</v>
      </c>
      <c r="S206" s="194">
        <f t="shared" ref="S206" si="3468">7-COUNTIF(U205:AA205,0)-COUNTIF(U205:AA205,"")</f>
        <v>0</v>
      </c>
      <c r="T206" s="22">
        <f t="shared" si="3450"/>
        <v>0</v>
      </c>
      <c r="U206" s="35">
        <f t="shared" ref="U206:AA206" si="3469">IF($B199=$B205,U205+U200,U205)</f>
        <v>0</v>
      </c>
      <c r="V206" s="35">
        <f t="shared" si="3469"/>
        <v>0</v>
      </c>
      <c r="W206" s="35">
        <f t="shared" si="3469"/>
        <v>0</v>
      </c>
      <c r="X206" s="35">
        <f t="shared" si="3469"/>
        <v>0</v>
      </c>
      <c r="Y206" s="36">
        <f t="shared" si="3469"/>
        <v>0</v>
      </c>
      <c r="Z206" s="37">
        <f t="shared" si="3469"/>
        <v>0</v>
      </c>
      <c r="AA206" s="38">
        <f t="shared" si="3469"/>
        <v>0</v>
      </c>
      <c r="AB206" s="194">
        <f t="shared" ref="AB206" si="3470">7-COUNTIF(AD205:AJ205,0)-COUNTIF(AD205:AJ205,"")</f>
        <v>0</v>
      </c>
      <c r="AC206" s="22">
        <f t="shared" si="3452"/>
        <v>0</v>
      </c>
      <c r="AD206" s="35">
        <f t="shared" ref="AD206:AJ206" si="3471">IF($B199=$B205,AD205+AD200,AD205)</f>
        <v>0</v>
      </c>
      <c r="AE206" s="35">
        <f t="shared" si="3471"/>
        <v>0</v>
      </c>
      <c r="AF206" s="35">
        <f t="shared" si="3471"/>
        <v>0</v>
      </c>
      <c r="AG206" s="35">
        <f t="shared" si="3471"/>
        <v>0</v>
      </c>
      <c r="AH206" s="36">
        <f t="shared" si="3471"/>
        <v>0</v>
      </c>
      <c r="AI206" s="37">
        <f t="shared" si="3471"/>
        <v>0</v>
      </c>
      <c r="AJ206" s="38">
        <f t="shared" si="3471"/>
        <v>0</v>
      </c>
      <c r="AK206" s="194">
        <f t="shared" ref="AK206" si="3472">7-COUNTIF(AM205:AS205,0)-COUNTIF(AM205:AS205,"")</f>
        <v>0</v>
      </c>
      <c r="AL206" s="22">
        <f t="shared" si="3454"/>
        <v>0</v>
      </c>
      <c r="AM206" s="35">
        <f t="shared" ref="AM206:AS206" si="3473">IF($B199=$B205,AM205+AM200,AM205)</f>
        <v>0</v>
      </c>
      <c r="AN206" s="35">
        <f t="shared" si="3473"/>
        <v>0</v>
      </c>
      <c r="AO206" s="35">
        <f t="shared" si="3473"/>
        <v>0</v>
      </c>
      <c r="AP206" s="35">
        <f t="shared" si="3473"/>
        <v>0</v>
      </c>
      <c r="AQ206" s="36">
        <f t="shared" si="3473"/>
        <v>0</v>
      </c>
      <c r="AR206" s="37">
        <f t="shared" si="3473"/>
        <v>0</v>
      </c>
      <c r="AS206" s="38">
        <f t="shared" si="3473"/>
        <v>0</v>
      </c>
      <c r="AT206" s="194">
        <f t="shared" ref="AT206" si="3474">7-COUNTIF(AV205:BB205,0)-COUNTIF(AV205:BB205,"")</f>
        <v>0</v>
      </c>
      <c r="AU206" s="22">
        <f t="shared" si="3456"/>
        <v>0</v>
      </c>
      <c r="AV206" s="35">
        <f t="shared" ref="AV206:BB206" si="3475">IF($B199=$B205,AV205+AV200,AV205)</f>
        <v>0</v>
      </c>
      <c r="AW206" s="35">
        <f t="shared" si="3475"/>
        <v>0</v>
      </c>
      <c r="AX206" s="35">
        <f t="shared" si="3475"/>
        <v>0</v>
      </c>
      <c r="AY206" s="35">
        <f t="shared" si="3475"/>
        <v>0</v>
      </c>
      <c r="AZ206" s="36">
        <f t="shared" si="3475"/>
        <v>0</v>
      </c>
      <c r="BA206" s="37">
        <f t="shared" si="3475"/>
        <v>0</v>
      </c>
      <c r="BB206" s="38">
        <f t="shared" si="3475"/>
        <v>0</v>
      </c>
    </row>
    <row r="207" spans="1:54" ht="15" hidden="1" customHeight="1" x14ac:dyDescent="0.2">
      <c r="B207" s="116"/>
      <c r="C207" s="117"/>
      <c r="D207" s="118"/>
      <c r="E207" s="119"/>
      <c r="F207" s="92"/>
      <c r="G207" s="190">
        <f t="shared" ref="G207" si="3476">IF(AND($B199=$B205,$B199&lt;&gt;"",$B199&lt;&gt;0),F205+G201,F205)</f>
        <v>18</v>
      </c>
      <c r="H207" s="121"/>
      <c r="I207" s="165">
        <f t="shared" si="3446"/>
        <v>0</v>
      </c>
      <c r="J207" s="195">
        <f t="shared" ref="J207" si="3477">IF($B205=$B199,COUNTIF(L207:R207,0),COUNTIF(L208:R208,0)+COUNTIF(L208:R208,""))</f>
        <v>7</v>
      </c>
      <c r="K207" s="39">
        <f t="shared" ref="K207:R207" si="3478">IF($B199=$B205,K208+K201,K208)</f>
        <v>0</v>
      </c>
      <c r="L207" s="40">
        <f t="shared" si="3478"/>
        <v>0</v>
      </c>
      <c r="M207" s="40">
        <f t="shared" si="3478"/>
        <v>0</v>
      </c>
      <c r="N207" s="40">
        <f t="shared" si="3478"/>
        <v>0</v>
      </c>
      <c r="O207" s="40">
        <f t="shared" si="3478"/>
        <v>0</v>
      </c>
      <c r="P207" s="41">
        <f t="shared" si="3478"/>
        <v>0</v>
      </c>
      <c r="Q207" s="42">
        <f t="shared" si="3478"/>
        <v>0</v>
      </c>
      <c r="R207" s="43">
        <f t="shared" si="3478"/>
        <v>0</v>
      </c>
      <c r="S207" s="195">
        <f t="shared" ref="S207" si="3479">IF($B205=$B199,COUNTIF(U207:AA207,0),COUNTIF(U208:AA208,0)+COUNTIF(U208:AA208,""))</f>
        <v>7</v>
      </c>
      <c r="T207" s="39">
        <f t="shared" ref="T207:AA207" si="3480">IF($B199=$B205,T208+T201,T208)</f>
        <v>0</v>
      </c>
      <c r="U207" s="40">
        <f t="shared" si="3480"/>
        <v>0</v>
      </c>
      <c r="V207" s="40">
        <f t="shared" si="3480"/>
        <v>0</v>
      </c>
      <c r="W207" s="40">
        <f t="shared" si="3480"/>
        <v>0</v>
      </c>
      <c r="X207" s="40">
        <f t="shared" si="3480"/>
        <v>0</v>
      </c>
      <c r="Y207" s="41">
        <f t="shared" si="3480"/>
        <v>0</v>
      </c>
      <c r="Z207" s="42">
        <f t="shared" si="3480"/>
        <v>0</v>
      </c>
      <c r="AA207" s="43">
        <f t="shared" si="3480"/>
        <v>0</v>
      </c>
      <c r="AB207" s="195">
        <f t="shared" ref="AB207" si="3481">IF($B205=$B199,COUNTIF(AD207:AJ207,0),COUNTIF(AD208:AJ208,0)+COUNTIF(AD208:AJ208,""))</f>
        <v>7</v>
      </c>
      <c r="AC207" s="39">
        <f t="shared" ref="AC207:AJ207" si="3482">IF($B199=$B205,AC208+AC201,AC208)</f>
        <v>0</v>
      </c>
      <c r="AD207" s="40">
        <f t="shared" si="3482"/>
        <v>0</v>
      </c>
      <c r="AE207" s="40">
        <f t="shared" si="3482"/>
        <v>0</v>
      </c>
      <c r="AF207" s="40">
        <f t="shared" si="3482"/>
        <v>0</v>
      </c>
      <c r="AG207" s="40">
        <f t="shared" si="3482"/>
        <v>0</v>
      </c>
      <c r="AH207" s="41">
        <f t="shared" si="3482"/>
        <v>0</v>
      </c>
      <c r="AI207" s="42">
        <f t="shared" si="3482"/>
        <v>0</v>
      </c>
      <c r="AJ207" s="43">
        <f t="shared" si="3482"/>
        <v>0</v>
      </c>
      <c r="AK207" s="195">
        <f t="shared" ref="AK207" si="3483">IF($B205=$B199,COUNTIF(AM207:AS207,0),COUNTIF(AM208:AS208,0)+COUNTIF(AM208:AS208,""))</f>
        <v>7</v>
      </c>
      <c r="AL207" s="39">
        <f t="shared" ref="AL207:AS207" si="3484">IF($B199=$B205,AL208+AL201,AL208)</f>
        <v>0</v>
      </c>
      <c r="AM207" s="40">
        <f t="shared" si="3484"/>
        <v>0</v>
      </c>
      <c r="AN207" s="40">
        <f t="shared" si="3484"/>
        <v>0</v>
      </c>
      <c r="AO207" s="40">
        <f t="shared" si="3484"/>
        <v>0</v>
      </c>
      <c r="AP207" s="40">
        <f t="shared" si="3484"/>
        <v>0</v>
      </c>
      <c r="AQ207" s="41">
        <f t="shared" si="3484"/>
        <v>0</v>
      </c>
      <c r="AR207" s="42">
        <f t="shared" si="3484"/>
        <v>0</v>
      </c>
      <c r="AS207" s="43">
        <f t="shared" si="3484"/>
        <v>0</v>
      </c>
      <c r="AT207" s="195">
        <f t="shared" ref="AT207" si="3485">IF($B205=$B199,COUNTIF(AV207:BB207,0),COUNTIF(AV208:BB208,0)+COUNTIF(AV208:BB208,""))</f>
        <v>7</v>
      </c>
      <c r="AU207" s="39">
        <f t="shared" ref="AU207:BB207" si="3486">IF($B199=$B205,AU208+AU201,AU208)</f>
        <v>0</v>
      </c>
      <c r="AV207" s="40">
        <f t="shared" si="3486"/>
        <v>0</v>
      </c>
      <c r="AW207" s="40">
        <f t="shared" si="3486"/>
        <v>0</v>
      </c>
      <c r="AX207" s="40">
        <f t="shared" si="3486"/>
        <v>0</v>
      </c>
      <c r="AY207" s="40">
        <f t="shared" si="3486"/>
        <v>0</v>
      </c>
      <c r="AZ207" s="41">
        <f t="shared" si="3486"/>
        <v>0</v>
      </c>
      <c r="BA207" s="42">
        <f t="shared" si="3486"/>
        <v>0</v>
      </c>
      <c r="BB207" s="43">
        <f t="shared" si="3486"/>
        <v>0</v>
      </c>
    </row>
    <row r="208" spans="1:54" ht="15.75" customHeight="1" x14ac:dyDescent="0.2">
      <c r="A208" s="1">
        <f t="shared" ref="A208" si="3487">A205</f>
        <v>0</v>
      </c>
      <c r="B208" s="313">
        <f t="shared" ref="B208" si="3488">B202+1</f>
        <v>32</v>
      </c>
      <c r="C208" s="314"/>
      <c r="D208" s="314"/>
      <c r="E208" s="314"/>
      <c r="F208" s="31"/>
      <c r="G208" s="183"/>
      <c r="H208" s="122">
        <f t="shared" ref="H208" si="3489">5-COUNTIF(AU205,0)-COUNTIF(AL205,0)-COUNTIF(AC205,0)-COUNTIF(T205,0)-COUNTIF(K205,0)</f>
        <v>0</v>
      </c>
      <c r="I208" s="165">
        <f t="shared" si="3446"/>
        <v>0</v>
      </c>
      <c r="J208" s="187">
        <f t="shared" ref="J208" si="3490">IF($B205=$B199,J202+IF($F205&lt;&gt;$G205,(K205+$G207-$G206)/$F205,K205/$F205),IF($F205&lt;&gt;G205,(K205+$G207-$G206)/$F205,K205/$F205))</f>
        <v>0</v>
      </c>
      <c r="K208" s="7">
        <f t="shared" ref="K208:K209" si="3491">SUM(L208:R208)</f>
        <v>0</v>
      </c>
      <c r="L208" s="26">
        <f t="shared" ref="L208:R208" si="3492">L205</f>
        <v>0</v>
      </c>
      <c r="M208" s="26">
        <f t="shared" si="3492"/>
        <v>0</v>
      </c>
      <c r="N208" s="26">
        <f t="shared" si="3492"/>
        <v>0</v>
      </c>
      <c r="O208" s="26">
        <f t="shared" si="3492"/>
        <v>0</v>
      </c>
      <c r="P208" s="26">
        <f t="shared" si="3492"/>
        <v>0</v>
      </c>
      <c r="Q208" s="29">
        <f t="shared" si="3492"/>
        <v>0</v>
      </c>
      <c r="R208" s="23">
        <f t="shared" si="3492"/>
        <v>0</v>
      </c>
      <c r="S208" s="187">
        <f t="shared" ref="S208" si="3493">IF($B205=$B199,S202+IF($F205&lt;&gt;$G205,(T205+$G207-$G206)/$F205,T205/$F205),IF($F205&lt;&gt;P205,(T205+$G207-$G206)/$F205,T205/$F205))</f>
        <v>0</v>
      </c>
      <c r="T208" s="7">
        <f t="shared" ref="T208:T209" si="3494">SUM(U208:AA208)</f>
        <v>0</v>
      </c>
      <c r="U208" s="26">
        <f t="shared" ref="U208:AA208" si="3495">U205</f>
        <v>0</v>
      </c>
      <c r="V208" s="26">
        <f t="shared" si="3495"/>
        <v>0</v>
      </c>
      <c r="W208" s="26">
        <f t="shared" si="3495"/>
        <v>0</v>
      </c>
      <c r="X208" s="26">
        <f t="shared" si="3495"/>
        <v>0</v>
      </c>
      <c r="Y208" s="113">
        <f t="shared" si="3495"/>
        <v>0</v>
      </c>
      <c r="Z208" s="29">
        <f t="shared" si="3495"/>
        <v>0</v>
      </c>
      <c r="AA208" s="23">
        <f t="shared" si="3495"/>
        <v>0</v>
      </c>
      <c r="AB208" s="187">
        <f t="shared" ref="AB208" si="3496">IF($B205=$B199,AB202+IF($F205&lt;&gt;$G205,(AC205+$G207-$G206)/$F205,AC205/$F205),IF($F205&lt;&gt;Y205,(AC205+$G207-$G206)/$F205,AC205/$F205))</f>
        <v>0</v>
      </c>
      <c r="AC208" s="7">
        <f t="shared" ref="AC208:AC209" si="3497">SUM(AD208:AJ208)</f>
        <v>0</v>
      </c>
      <c r="AD208" s="26">
        <f t="shared" ref="AD208:AJ208" si="3498">AD205</f>
        <v>0</v>
      </c>
      <c r="AE208" s="26">
        <f t="shared" si="3498"/>
        <v>0</v>
      </c>
      <c r="AF208" s="26">
        <f t="shared" si="3498"/>
        <v>0</v>
      </c>
      <c r="AG208" s="26">
        <f t="shared" si="3498"/>
        <v>0</v>
      </c>
      <c r="AH208" s="113">
        <f t="shared" si="3498"/>
        <v>0</v>
      </c>
      <c r="AI208" s="29">
        <f t="shared" si="3498"/>
        <v>0</v>
      </c>
      <c r="AJ208" s="23">
        <f t="shared" si="3498"/>
        <v>0</v>
      </c>
      <c r="AK208" s="187">
        <f t="shared" ref="AK208" si="3499">IF($B205=$B199,AK202+IF($F205&lt;&gt;$G205,(AL205+$G207-$G206)/$F205,AL205/$F205),IF($F205&lt;&gt;AH205,(AL205+$G207-$G206)/$F205,AL205/$F205))</f>
        <v>0</v>
      </c>
      <c r="AL208" s="7">
        <f t="shared" ref="AL208:AL209" si="3500">SUM(AM208:AS208)</f>
        <v>0</v>
      </c>
      <c r="AM208" s="26">
        <f t="shared" ref="AM208:AS208" si="3501">AM205</f>
        <v>0</v>
      </c>
      <c r="AN208" s="26">
        <f t="shared" si="3501"/>
        <v>0</v>
      </c>
      <c r="AO208" s="26">
        <f t="shared" si="3501"/>
        <v>0</v>
      </c>
      <c r="AP208" s="26">
        <f t="shared" si="3501"/>
        <v>0</v>
      </c>
      <c r="AQ208" s="113">
        <f t="shared" si="3501"/>
        <v>0</v>
      </c>
      <c r="AR208" s="29">
        <f t="shared" si="3501"/>
        <v>0</v>
      </c>
      <c r="AS208" s="23">
        <f t="shared" si="3501"/>
        <v>0</v>
      </c>
      <c r="AT208" s="187">
        <f t="shared" ref="AT208" si="3502">IF($B205=$B199,AT202+IF($F205&lt;&gt;$G205,(AU205+$G207-$G206)/$F205,AU205/$F205),IF($F205&lt;&gt;AQ205,(AU205+$G207-$G206)/$F205,AU205/$F205))</f>
        <v>0</v>
      </c>
      <c r="AU208" s="7">
        <f t="shared" ref="AU208:AU209" si="3503">SUM(AV208:BB208)</f>
        <v>0</v>
      </c>
      <c r="AV208" s="6">
        <f t="shared" ref="AV208" si="3504">IF(SUM($AM$9:$AS$9)=SUM($AV$9:$BB$9),AV205,IF(AND(SUM($AV$9:$BB$9)&gt;42,SUM($AV$9:$BB$9)&lt;49),AV205,0))</f>
        <v>0</v>
      </c>
      <c r="AW208" s="6">
        <f t="shared" ref="AW208:BB208" si="3505">IF(SUM($AM$9:$AS$9)=SUM($AV$9:$BB$9),AW205,IF(AND(SUM($AV$9:$BB$9)&gt;42,SUM($AV$9:$BB$9)&lt;49),AW205,0))</f>
        <v>0</v>
      </c>
      <c r="AX208" s="6">
        <f t="shared" si="3505"/>
        <v>0</v>
      </c>
      <c r="AY208" s="6">
        <f t="shared" si="3505"/>
        <v>0</v>
      </c>
      <c r="AZ208" s="26">
        <f t="shared" si="3505"/>
        <v>0</v>
      </c>
      <c r="BA208" s="29">
        <f t="shared" si="3505"/>
        <v>0</v>
      </c>
      <c r="BB208" s="23">
        <f t="shared" si="3505"/>
        <v>0</v>
      </c>
    </row>
    <row r="209" spans="1:54" ht="15.75" customHeight="1" x14ac:dyDescent="0.2">
      <c r="A209" s="1">
        <f t="shared" ref="A209:A210" si="3506">A208</f>
        <v>0</v>
      </c>
      <c r="B209" s="313"/>
      <c r="C209" s="314"/>
      <c r="D209" s="314"/>
      <c r="E209" s="314"/>
      <c r="F209" s="31"/>
      <c r="G209" s="183"/>
      <c r="H209" s="123">
        <f t="shared" ref="H209" si="3507">IF($B205=$B199,H203+F209,$F209)</f>
        <v>0</v>
      </c>
      <c r="I209" s="165">
        <f t="shared" si="3446"/>
        <v>0</v>
      </c>
      <c r="J209" s="141">
        <f t="shared" ref="J209" si="3508">IF($H208=0,0,IF($B199=$B205,IF($H210&gt;0,$H210+J203,K205+J203),IF($H210&gt;0,$H210,K205)))</f>
        <v>0</v>
      </c>
      <c r="K209" s="7">
        <f t="shared" si="3491"/>
        <v>0</v>
      </c>
      <c r="L209" s="6"/>
      <c r="M209" s="6"/>
      <c r="N209" s="6"/>
      <c r="O209" s="6"/>
      <c r="P209" s="26"/>
      <c r="Q209" s="29"/>
      <c r="R209" s="23"/>
      <c r="S209" s="141">
        <f t="shared" ref="S209" si="3509">IF($H208=0,0,IF($B199=$B205,IF($H210&gt;0,$H210+S203,T205+S203),IF($H210&gt;0,$H210,T205)))</f>
        <v>0</v>
      </c>
      <c r="T209" s="7">
        <f t="shared" si="3494"/>
        <v>0</v>
      </c>
      <c r="U209" s="6"/>
      <c r="V209" s="6"/>
      <c r="W209" s="6"/>
      <c r="X209" s="6"/>
      <c r="Y209" s="26"/>
      <c r="Z209" s="29"/>
      <c r="AA209" s="23"/>
      <c r="AB209" s="141">
        <f t="shared" ref="AB209" si="3510">IF($H208=0,0,IF($B199=$B205,IF($H210&gt;0,$H210+AB203,AC205+AB203),IF($H210&gt;0,$H210,AC205)))</f>
        <v>0</v>
      </c>
      <c r="AC209" s="7">
        <f t="shared" si="3497"/>
        <v>0</v>
      </c>
      <c r="AD209" s="6"/>
      <c r="AE209" s="6"/>
      <c r="AF209" s="6"/>
      <c r="AG209" s="6"/>
      <c r="AH209" s="26"/>
      <c r="AI209" s="29"/>
      <c r="AJ209" s="23"/>
      <c r="AK209" s="141">
        <f t="shared" ref="AK209" si="3511">IF($H208=0,0,IF($B199=$B205,IF($H210&gt;0,$H210+AK203,AL205+AK203),IF($H210&gt;0,$H210,AL205)))</f>
        <v>0</v>
      </c>
      <c r="AL209" s="7">
        <f t="shared" si="3500"/>
        <v>0</v>
      </c>
      <c r="AM209" s="6"/>
      <c r="AN209" s="6"/>
      <c r="AO209" s="6"/>
      <c r="AP209" s="6"/>
      <c r="AQ209" s="26"/>
      <c r="AR209" s="29"/>
      <c r="AS209" s="23"/>
      <c r="AT209" s="141">
        <f t="shared" ref="AT209" si="3512">IF($H208=0,0,IF($B199=$B205,IF($H210&gt;0,$H210+AT203,AU205+AT203),IF($H210&gt;0,$H210,AU205)))</f>
        <v>0</v>
      </c>
      <c r="AU209" s="7">
        <f t="shared" si="3503"/>
        <v>0</v>
      </c>
      <c r="AV209" s="6"/>
      <c r="AW209" s="6"/>
      <c r="AX209" s="6"/>
      <c r="AY209" s="6"/>
      <c r="AZ209" s="26"/>
      <c r="BA209" s="29"/>
      <c r="BB209" s="23"/>
    </row>
    <row r="210" spans="1:54" ht="18.75" customHeight="1" thickBot="1" x14ac:dyDescent="0.25">
      <c r="A210" s="1">
        <f t="shared" si="3506"/>
        <v>0</v>
      </c>
      <c r="B210" s="323" t="str">
        <f>IF(B205="",Wydruk!$AE$6,IF(J206=0,Wydruk!$AE$7,IF(AND(G206&lt;G207,B205&lt;&gt;$B211),Wydruk!$AE$13,IF(AND($B205=$B199,$B205&lt;&gt;$B211),IF(OR(OR(J210&lt;4,J210&gt;5),OR(S210&lt;4,S210&gt;5),OR(AB210&lt;4,AB210&gt;5),OR(AK210&lt;4,AK210&gt;5),OR(AND(AT210&lt;4,AT210&gt;0),AT210&gt;5)),Wydruk!$AE$8,Wydruk!$AE$9),IF($B205=$B211,IF($F209&lt;&gt;0,Wydruk!$AE$12,Wydruk!$AE$10),IF(OR(OR(J206&lt;4,J206&gt;5),OR(S206&lt;4,S206&gt;5),OR(AB206&lt;4,AB206&gt;5),OR(AK206&lt;4,AK206&gt;5),OR(AND(AT206&lt;4,AT206&gt;0),AT206&gt;5)),Wydruk!$AE$8,Wydruk!$AE$11))))))</f>
        <v>Uzupełnij liczby godzin tygodniowego planu</v>
      </c>
      <c r="C210" s="324"/>
      <c r="D210" s="324"/>
      <c r="E210" s="324"/>
      <c r="F210" s="173">
        <f>marzec!F210</f>
        <v>0</v>
      </c>
      <c r="G210" s="184">
        <f>marzec!G210</f>
        <v>0</v>
      </c>
      <c r="H210" s="191">
        <f t="shared" ref="H210" si="3513">IF(OR($G210=0,$F210=0,$G210="",$F210=""),0,$G210/$F210)</f>
        <v>0</v>
      </c>
      <c r="I210" s="193"/>
      <c r="J210" s="176">
        <f t="shared" ref="J210" si="3514">IF($B199=$B205,IF(L205+L200&gt;0,1,0)+IF(M205+M200&gt;0,1,0)+IF(N205+N200&gt;0,1,0)+IF(O205+O200&gt;0,1,0)+IF(P205+P200&gt;0,1,0)+IF(Q205+Q200&gt;0,1,0)+IF(R205+R200&gt;0,1,0),J206)</f>
        <v>0</v>
      </c>
      <c r="K210" s="133">
        <f t="shared" ref="K210" si="3515">IF(OR($B205=$B211,J210=0,(K206-Q210+O210)&lt;=0),0,(K206-Q210+O210)/J210)</f>
        <v>0</v>
      </c>
      <c r="L210" s="137">
        <f t="shared" ref="L210" si="3516">IF(K210*(7-J207)&lt;=0,0,K210*(7-J207))</f>
        <v>0</v>
      </c>
      <c r="M210" s="311">
        <f t="shared" ref="M210" si="3517">ROUND(IF(OR(K207-K210*(7-J207)+P210&lt;0,$B205=$B211,K210&lt;=0,K207=0),0,IF(K207-K210*(7-J207)+P210&gt;Q210-O210+P210,Q210-O210+P210,K207-K210*(7-J207)+P210)),1)</f>
        <v>0</v>
      </c>
      <c r="N210" s="312"/>
      <c r="O210" s="139">
        <f t="shared" ref="O210" si="3518">IF(OR($B205=$B211,J206=0),0,IF($B205=$B199,J205,$F205))</f>
        <v>0</v>
      </c>
      <c r="P210" s="30">
        <f t="shared" ref="P210" si="3519">IF(OR($B205=$B211,J210=0),0,$G207-$G206)</f>
        <v>0</v>
      </c>
      <c r="Q210" s="134">
        <f t="shared" ref="Q210" si="3520">IF(OR($B205=$B211,J210=0),0,J209)</f>
        <v>0</v>
      </c>
      <c r="R210" s="138">
        <f t="shared" ref="R210" si="3521">IF($B205=$B211,0,K207)</f>
        <v>0</v>
      </c>
      <c r="S210" s="176">
        <f t="shared" ref="S210" si="3522">IF($B199=$B205,IF(U205+U200&gt;0,1,0)+IF(V205+V200&gt;0,1,0)+IF(W205+W200&gt;0,1,0)+IF(X205+X200&gt;0,1,0)+IF(Y205+Y200&gt;0,1,0)+IF(Z205+Z200&gt;0,1,0)+IF(AA205+AA200&gt;0,1,0),S206)</f>
        <v>0</v>
      </c>
      <c r="T210" s="133">
        <f t="shared" ref="T210" si="3523">IF(OR($B205=$B211,S210=0,(T206-Z210+X210)&lt;=0),0,(T206-Z210+X210)/S210)</f>
        <v>0</v>
      </c>
      <c r="U210" s="137">
        <f t="shared" ref="U210" si="3524">IF(T210*(7-S207)&lt;=0,0,T210*(7-S207))</f>
        <v>0</v>
      </c>
      <c r="V210" s="311">
        <f t="shared" ref="V210" si="3525">ROUND(IF(OR(T207-T210*(7-S207)+Y210&lt;0,$B205=$B211,T210&lt;=0,T207=0),0,IF(T207-T210*(7-S207)+Y210&gt;Z210-X210+Y210,Z210-X210+Y210,T207-T210*(7-S207)+Y210)),1)</f>
        <v>0</v>
      </c>
      <c r="W210" s="312"/>
      <c r="X210" s="139">
        <f t="shared" ref="X210" si="3526">IF(OR($B205=$B211,S206=0),0,IF($B205=$B199,S205,$F205))</f>
        <v>0</v>
      </c>
      <c r="Y210" s="30">
        <f t="shared" ref="Y210" si="3527">IF(OR($B205=$B211,S210=0),0,$G207-$G206)</f>
        <v>0</v>
      </c>
      <c r="Z210" s="134">
        <f t="shared" ref="Z210" si="3528">IF(OR($B205=$B211,S210=0),0,S209)</f>
        <v>0</v>
      </c>
      <c r="AA210" s="138">
        <f t="shared" ref="AA210" si="3529">IF($B205=$B211,0,T207)</f>
        <v>0</v>
      </c>
      <c r="AB210" s="176">
        <f t="shared" ref="AB210" si="3530">IF($B199=$B205,IF(AD205+AD200&gt;0,1,0)+IF(AE205+AE200&gt;0,1,0)+IF(AF205+AF200&gt;0,1,0)+IF(AG205+AG200&gt;0,1,0)+IF(AH205+AH200&gt;0,1,0)+IF(AI205+AI200&gt;0,1,0)+IF(AJ205+AJ200&gt;0,1,0),AB206)</f>
        <v>0</v>
      </c>
      <c r="AC210" s="133">
        <f t="shared" ref="AC210" si="3531">IF(OR($B205=$B211,AB210=0,(AC206-AI210+AG210)&lt;=0),0,(AC206-AI210+AG210)/AB210)</f>
        <v>0</v>
      </c>
      <c r="AD210" s="137">
        <f t="shared" ref="AD210" si="3532">IF(AC210*(7-AB207)&lt;=0,0,AC210*(7-AB207))</f>
        <v>0</v>
      </c>
      <c r="AE210" s="311">
        <f t="shared" ref="AE210" si="3533">ROUND(IF(OR(AC207-AC210*(7-AB207)+AH210&lt;0,$B205=$B211,AC210&lt;=0,AC207=0),0,IF(AC207-AC210*(7-AB207)+AH210&gt;AI210-AG210+AH210,AI210-AG210+AH210,AC207-AC210*(7-AB207)+AH210)),1)</f>
        <v>0</v>
      </c>
      <c r="AF210" s="312"/>
      <c r="AG210" s="139">
        <f t="shared" ref="AG210" si="3534">IF(OR($B205=$B211,AB206=0),0,IF($B205=$B199,AB205,$F205))</f>
        <v>0</v>
      </c>
      <c r="AH210" s="30">
        <f t="shared" ref="AH210" si="3535">IF(OR($B205=$B211,AB210=0),0,$G207-$G206)</f>
        <v>0</v>
      </c>
      <c r="AI210" s="134">
        <f t="shared" ref="AI210" si="3536">IF(OR($B205=$B211,AB210=0),0,AB209)</f>
        <v>0</v>
      </c>
      <c r="AJ210" s="138">
        <f t="shared" ref="AJ210" si="3537">IF($B205=$B211,0,AC207)</f>
        <v>0</v>
      </c>
      <c r="AK210" s="176">
        <f t="shared" ref="AK210" si="3538">IF($B199=$B205,IF(AM205+AM200&gt;0,1,0)+IF(AN205+AN200&gt;0,1,0)+IF(AO205+AO200&gt;0,1,0)+IF(AP205+AP200&gt;0,1,0)+IF(AQ205+AQ200&gt;0,1,0)+IF(AR205+AR200&gt;0,1,0)+IF(AS205+AS200&gt;0,1,0),AK206)</f>
        <v>0</v>
      </c>
      <c r="AL210" s="133">
        <f t="shared" ref="AL210" si="3539">IF(OR($B205=$B211,AK210=0,(AL206-AR210+AP210)&lt;=0),0,(AL206-AR210+AP210)/AK210)</f>
        <v>0</v>
      </c>
      <c r="AM210" s="137">
        <f t="shared" ref="AM210" si="3540">IF(AL210*(7-AK207)&lt;=0,0,AL210*(7-AK207))</f>
        <v>0</v>
      </c>
      <c r="AN210" s="311">
        <f t="shared" ref="AN210" si="3541">ROUND(IF(OR(AL207-AL210*(7-AK207)+AQ210&lt;0,$B205=$B211,AL210&lt;=0,AL207=0),0,IF(AL207-AL210*(7-AK207)+AQ210&gt;AR210-AP210+AQ210,AR210-AP210+AQ210,AL207-AL210*(7-AK207)+AQ210)),1)</f>
        <v>0</v>
      </c>
      <c r="AO210" s="312"/>
      <c r="AP210" s="139">
        <f t="shared" ref="AP210" si="3542">IF(OR($B205=$B211,AK206=0),0,IF($B205=$B199,AK205,$F205))</f>
        <v>0</v>
      </c>
      <c r="AQ210" s="30">
        <f t="shared" ref="AQ210" si="3543">IF(OR($B205=$B211,AK210=0),0,$G207-$G206)</f>
        <v>0</v>
      </c>
      <c r="AR210" s="134">
        <f t="shared" ref="AR210" si="3544">IF(OR($B205=$B211,AK210=0),0,AK209)</f>
        <v>0</v>
      </c>
      <c r="AS210" s="138">
        <f t="shared" ref="AS210" si="3545">IF($B205=$B211,0,AL207)</f>
        <v>0</v>
      </c>
      <c r="AT210" s="176">
        <f t="shared" ref="AT210" si="3546">IF($B199=$B205,IF(AV205+AV200&gt;0,1,0)+IF(AW205+AW200&gt;0,1,0)+IF(AX205+AX200&gt;0,1,0)+IF(AY205+AY200&gt;0,1,0)+IF(AZ205+AZ200&gt;0,1,0)+IF(BA205+BA200&gt;0,1,0)+IF(BB205+BB200&gt;0,1,0),AT206)</f>
        <v>0</v>
      </c>
      <c r="AU210" s="133">
        <f t="shared" ref="AU210" si="3547">IF(OR($B205=$B211,AT210=0,(AU206-BA210+AY210)&lt;=0),0,(AU206-BA210+AY210)/AT210)</f>
        <v>0</v>
      </c>
      <c r="AV210" s="137">
        <f t="shared" ref="AV210" si="3548">IF(AU210*(7-AT207)&lt;=0,0,AU210*(7-AT207))</f>
        <v>0</v>
      </c>
      <c r="AW210" s="311">
        <f t="shared" ref="AW210" si="3549">ROUND(IF(OR(AU207-AU210*(7-AT207)+AZ210&lt;0,$B205=$B211,AU210&lt;=0,AU207=0),0,IF(AU207-AU210*(7-AT207)+AZ210&gt;BA210-AY210+AZ210,BA210-AY210+AZ210,AU207-AU210*(7-AT207)+AZ210)),1)</f>
        <v>0</v>
      </c>
      <c r="AX210" s="312"/>
      <c r="AY210" s="139">
        <f t="shared" ref="AY210" si="3550">IF(OR($B205=$B211,AT206=0),0,IF($B205=$B199,AT205,$F205))</f>
        <v>0</v>
      </c>
      <c r="AZ210" s="30">
        <f t="shared" ref="AZ210" si="3551">IF(OR($B205=$B211,AT210=0),0,$G207-$G206)</f>
        <v>0</v>
      </c>
      <c r="BA210" s="134">
        <f t="shared" ref="BA210" si="3552">IF(OR($B205=$B211,AT210=0),0,AT209)</f>
        <v>0</v>
      </c>
      <c r="BB210" s="138">
        <f t="shared" ref="BB210" si="3553">IF($B205=$B211,0,AU207)</f>
        <v>0</v>
      </c>
    </row>
    <row r="211" spans="1:54" ht="15.75" x14ac:dyDescent="0.2">
      <c r="A211" s="1">
        <f t="shared" ref="A211" si="3554">IF(B211="","1. Niewypełnione",B211)</f>
        <v>0</v>
      </c>
      <c r="B211" s="320">
        <f>marzec!B211</f>
        <v>0</v>
      </c>
      <c r="C211" s="321">
        <f>marzec!C211</f>
        <v>0</v>
      </c>
      <c r="D211" s="321">
        <f>marzec!D211</f>
        <v>0</v>
      </c>
      <c r="E211" s="321">
        <f>marzec!E211</f>
        <v>0</v>
      </c>
      <c r="F211" s="177">
        <f>marzec!F211</f>
        <v>18</v>
      </c>
      <c r="G211" s="185">
        <f>marzec!G211</f>
        <v>18</v>
      </c>
      <c r="H211" s="177"/>
      <c r="I211" s="192">
        <f t="shared" ref="I211:I215" si="3555">K211+T211+AC211+AL211+AU211</f>
        <v>0</v>
      </c>
      <c r="J211" s="186">
        <f t="shared" ref="J211" si="3556">IF(OR($B211=$B217,J214=0),0,ROUND((K212+P216)/J214,0))</f>
        <v>0</v>
      </c>
      <c r="K211" s="51">
        <f t="shared" ref="K211:K212" si="3557">SUM(L211:R211)</f>
        <v>0</v>
      </c>
      <c r="L211" s="52">
        <f>marzec!L211</f>
        <v>0</v>
      </c>
      <c r="M211" s="52">
        <f>marzec!M211</f>
        <v>0</v>
      </c>
      <c r="N211" s="52">
        <f>marzec!N211</f>
        <v>0</v>
      </c>
      <c r="O211" s="52">
        <f>marzec!O211</f>
        <v>0</v>
      </c>
      <c r="P211" s="53">
        <f>marzec!P211</f>
        <v>0</v>
      </c>
      <c r="Q211" s="54">
        <f>marzec!Q211</f>
        <v>0</v>
      </c>
      <c r="R211" s="55">
        <f>marzec!R211</f>
        <v>0</v>
      </c>
      <c r="S211" s="188">
        <f t="shared" ref="S211" si="3558">IF(OR($B211=$B217,S214=0),0,ROUND((T212+Y216)/S214,0))</f>
        <v>0</v>
      </c>
      <c r="T211" s="51">
        <f t="shared" ref="T211:T212" si="3559">SUM(U211:AA211)</f>
        <v>0</v>
      </c>
      <c r="U211" s="52">
        <f>marzec!U211</f>
        <v>0</v>
      </c>
      <c r="V211" s="52">
        <f>marzec!V211</f>
        <v>0</v>
      </c>
      <c r="W211" s="52">
        <f>marzec!W211</f>
        <v>0</v>
      </c>
      <c r="X211" s="52">
        <f>marzec!X211</f>
        <v>0</v>
      </c>
      <c r="Y211" s="53">
        <f>marzec!Y211</f>
        <v>0</v>
      </c>
      <c r="Z211" s="54">
        <f>marzec!Z211</f>
        <v>0</v>
      </c>
      <c r="AA211" s="55">
        <f>marzec!AA211</f>
        <v>0</v>
      </c>
      <c r="AB211" s="188">
        <f t="shared" ref="AB211" si="3560">IF(OR($B211=$B217,AB214=0),0,ROUND((AC212+AH216)/AB214,0))</f>
        <v>0</v>
      </c>
      <c r="AC211" s="51">
        <f t="shared" ref="AC211:AC212" si="3561">SUM(AD211:AJ211)</f>
        <v>0</v>
      </c>
      <c r="AD211" s="52">
        <f>marzec!AD211</f>
        <v>0</v>
      </c>
      <c r="AE211" s="52">
        <f>marzec!AE211</f>
        <v>0</v>
      </c>
      <c r="AF211" s="52">
        <f>marzec!AF211</f>
        <v>0</v>
      </c>
      <c r="AG211" s="52">
        <f>marzec!AG211</f>
        <v>0</v>
      </c>
      <c r="AH211" s="53">
        <f>marzec!AH211</f>
        <v>0</v>
      </c>
      <c r="AI211" s="54">
        <f>marzec!AI211</f>
        <v>0</v>
      </c>
      <c r="AJ211" s="55">
        <f>marzec!AJ211</f>
        <v>0</v>
      </c>
      <c r="AK211" s="188">
        <f t="shared" ref="AK211" si="3562">IF(OR($B211=$B217,AK214=0),0,ROUND((AL212+AQ216)/AK214,0))</f>
        <v>0</v>
      </c>
      <c r="AL211" s="51">
        <f t="shared" ref="AL211:AL212" si="3563">SUM(AM211:AS211)</f>
        <v>0</v>
      </c>
      <c r="AM211" s="52">
        <f>marzec!AM211</f>
        <v>0</v>
      </c>
      <c r="AN211" s="52">
        <f>marzec!AN211</f>
        <v>0</v>
      </c>
      <c r="AO211" s="52">
        <f>marzec!AO211</f>
        <v>0</v>
      </c>
      <c r="AP211" s="52">
        <f>marzec!AP211</f>
        <v>0</v>
      </c>
      <c r="AQ211" s="53">
        <f>marzec!AQ211</f>
        <v>0</v>
      </c>
      <c r="AR211" s="54">
        <f>marzec!AR211</f>
        <v>0</v>
      </c>
      <c r="AS211" s="55">
        <f>marzec!AS211</f>
        <v>0</v>
      </c>
      <c r="AT211" s="188">
        <f t="shared" ref="AT211" si="3564">IF(OR($B211=$B217,AT214=0),0,ROUND((AU212+AZ216)/AT214,0))</f>
        <v>0</v>
      </c>
      <c r="AU211" s="51">
        <f t="shared" ref="AU211:AU212" si="3565">SUM(AV211:BB211)</f>
        <v>0</v>
      </c>
      <c r="AV211" s="52">
        <f t="shared" ref="AV211" si="3566">IF(SUM($AM$9:$AS$9)=SUM($AV$9:$BB$9),AM211,IF(AND(SUM($AV$9:$BB$9)&gt;42,SUM($AV$9:$BB$9)&lt;49),AM211,0))</f>
        <v>0</v>
      </c>
      <c r="AW211" s="52">
        <f t="shared" ref="AW211" si="3567">IF(SUM($AM$9:$AS$9)=SUM($AV$9:$BB$9),AN211,IF(AND(SUM($AV$9:$BB$9)&gt;42,SUM($AV$9:$BB$9)&lt;49),AN211,0))</f>
        <v>0</v>
      </c>
      <c r="AX211" s="52">
        <f t="shared" ref="AX211" si="3568">IF(SUM($AM$9:$AS$9)=SUM($AV$9:$BB$9),AO211,IF(AND(SUM($AV$9:$BB$9)&gt;42,SUM($AV$9:$BB$9)&lt;49),AO211,0))</f>
        <v>0</v>
      </c>
      <c r="AY211" s="52">
        <f t="shared" ref="AY211" si="3569">IF(SUM($AM$9:$AS$9)=SUM($AV$9:$BB$9),AP211,IF(AND(SUM($AV$9:$BB$9)&gt;42,SUM($AV$9:$BB$9)&lt;49),AP211,0))</f>
        <v>0</v>
      </c>
      <c r="AZ211" s="53">
        <f t="shared" ref="AZ211" si="3570">IF(SUM($AM$9:$AS$9)=SUM($AV$9:$BB$9),AQ211,IF(AND(SUM($AV$9:$BB$9)&gt;42,SUM($AV$9:$BB$9)&lt;49),AQ211,0))</f>
        <v>0</v>
      </c>
      <c r="BA211" s="54">
        <f t="shared" ref="BA211" si="3571">IF(SUM($AM$9:$AS$9)=SUM($AV$9:$BB$9),AR211,IF(AND(SUM($AV$9:$BB$9)&gt;42,SUM($AV$9:$BB$9)&lt;49),AR211,0))</f>
        <v>0</v>
      </c>
      <c r="BB211" s="55">
        <f t="shared" ref="BB211" si="3572">IF(SUM($AM$9:$AS$9)=SUM($AV$9:$BB$9),AS211,IF(AND(SUM($AV$9:$BB$9)&gt;42,SUM($AV$9:$BB$9)&lt;49),AS211,0))</f>
        <v>0</v>
      </c>
    </row>
    <row r="212" spans="1:54" ht="12.75" hidden="1" customHeight="1" x14ac:dyDescent="0.2">
      <c r="B212" s="93"/>
      <c r="C212" s="94"/>
      <c r="D212" s="95"/>
      <c r="E212" s="115"/>
      <c r="F212" s="140" t="b">
        <f t="shared" ref="F212" si="3573">IF($B205=$B211,OR(F206,G211&lt;F211),G211&lt;F211)</f>
        <v>0</v>
      </c>
      <c r="G212" s="189">
        <f t="shared" ref="G212" si="3574">IF(AND($B205=$B211,$B205&lt;&gt;"",$B205&lt;&gt;0),G211+G206,G211)</f>
        <v>18</v>
      </c>
      <c r="H212" s="120"/>
      <c r="I212" s="165">
        <f t="shared" si="3555"/>
        <v>0</v>
      </c>
      <c r="J212" s="194">
        <f t="shared" ref="J212" si="3575">7-COUNTIF(L211:R211,0)-COUNTIF(L211:R211,"")</f>
        <v>0</v>
      </c>
      <c r="K212" s="22">
        <f t="shared" si="3557"/>
        <v>0</v>
      </c>
      <c r="L212" s="35">
        <f t="shared" ref="L212:R212" si="3576">IF($B205=$B211,L211+L206,L211)</f>
        <v>0</v>
      </c>
      <c r="M212" s="35">
        <f t="shared" si="3576"/>
        <v>0</v>
      </c>
      <c r="N212" s="35">
        <f t="shared" si="3576"/>
        <v>0</v>
      </c>
      <c r="O212" s="35">
        <f t="shared" si="3576"/>
        <v>0</v>
      </c>
      <c r="P212" s="36">
        <f t="shared" si="3576"/>
        <v>0</v>
      </c>
      <c r="Q212" s="37">
        <f t="shared" si="3576"/>
        <v>0</v>
      </c>
      <c r="R212" s="38">
        <f t="shared" si="3576"/>
        <v>0</v>
      </c>
      <c r="S212" s="194">
        <f t="shared" ref="S212" si="3577">7-COUNTIF(U211:AA211,0)-COUNTIF(U211:AA211,"")</f>
        <v>0</v>
      </c>
      <c r="T212" s="22">
        <f t="shared" si="3559"/>
        <v>0</v>
      </c>
      <c r="U212" s="35">
        <f t="shared" ref="U212:AA212" si="3578">IF($B205=$B211,U211+U206,U211)</f>
        <v>0</v>
      </c>
      <c r="V212" s="35">
        <f t="shared" si="3578"/>
        <v>0</v>
      </c>
      <c r="W212" s="35">
        <f t="shared" si="3578"/>
        <v>0</v>
      </c>
      <c r="X212" s="35">
        <f t="shared" si="3578"/>
        <v>0</v>
      </c>
      <c r="Y212" s="36">
        <f t="shared" si="3578"/>
        <v>0</v>
      </c>
      <c r="Z212" s="37">
        <f t="shared" si="3578"/>
        <v>0</v>
      </c>
      <c r="AA212" s="38">
        <f t="shared" si="3578"/>
        <v>0</v>
      </c>
      <c r="AB212" s="194">
        <f t="shared" ref="AB212" si="3579">7-COUNTIF(AD211:AJ211,0)-COUNTIF(AD211:AJ211,"")</f>
        <v>0</v>
      </c>
      <c r="AC212" s="22">
        <f t="shared" si="3561"/>
        <v>0</v>
      </c>
      <c r="AD212" s="35">
        <f t="shared" ref="AD212:AJ212" si="3580">IF($B205=$B211,AD211+AD206,AD211)</f>
        <v>0</v>
      </c>
      <c r="AE212" s="35">
        <f t="shared" si="3580"/>
        <v>0</v>
      </c>
      <c r="AF212" s="35">
        <f t="shared" si="3580"/>
        <v>0</v>
      </c>
      <c r="AG212" s="35">
        <f t="shared" si="3580"/>
        <v>0</v>
      </c>
      <c r="AH212" s="36">
        <f t="shared" si="3580"/>
        <v>0</v>
      </c>
      <c r="AI212" s="37">
        <f t="shared" si="3580"/>
        <v>0</v>
      </c>
      <c r="AJ212" s="38">
        <f t="shared" si="3580"/>
        <v>0</v>
      </c>
      <c r="AK212" s="194">
        <f t="shared" ref="AK212" si="3581">7-COUNTIF(AM211:AS211,0)-COUNTIF(AM211:AS211,"")</f>
        <v>0</v>
      </c>
      <c r="AL212" s="22">
        <f t="shared" si="3563"/>
        <v>0</v>
      </c>
      <c r="AM212" s="35">
        <f t="shared" ref="AM212:AS212" si="3582">IF($B205=$B211,AM211+AM206,AM211)</f>
        <v>0</v>
      </c>
      <c r="AN212" s="35">
        <f t="shared" si="3582"/>
        <v>0</v>
      </c>
      <c r="AO212" s="35">
        <f t="shared" si="3582"/>
        <v>0</v>
      </c>
      <c r="AP212" s="35">
        <f t="shared" si="3582"/>
        <v>0</v>
      </c>
      <c r="AQ212" s="36">
        <f t="shared" si="3582"/>
        <v>0</v>
      </c>
      <c r="AR212" s="37">
        <f t="shared" si="3582"/>
        <v>0</v>
      </c>
      <c r="AS212" s="38">
        <f t="shared" si="3582"/>
        <v>0</v>
      </c>
      <c r="AT212" s="194">
        <f t="shared" ref="AT212" si="3583">7-COUNTIF(AV211:BB211,0)-COUNTIF(AV211:BB211,"")</f>
        <v>0</v>
      </c>
      <c r="AU212" s="22">
        <f t="shared" si="3565"/>
        <v>0</v>
      </c>
      <c r="AV212" s="35">
        <f t="shared" ref="AV212:BB212" si="3584">IF($B205=$B211,AV211+AV206,AV211)</f>
        <v>0</v>
      </c>
      <c r="AW212" s="35">
        <f t="shared" si="3584"/>
        <v>0</v>
      </c>
      <c r="AX212" s="35">
        <f t="shared" si="3584"/>
        <v>0</v>
      </c>
      <c r="AY212" s="35">
        <f t="shared" si="3584"/>
        <v>0</v>
      </c>
      <c r="AZ212" s="36">
        <f t="shared" si="3584"/>
        <v>0</v>
      </c>
      <c r="BA212" s="37">
        <f t="shared" si="3584"/>
        <v>0</v>
      </c>
      <c r="BB212" s="38">
        <f t="shared" si="3584"/>
        <v>0</v>
      </c>
    </row>
    <row r="213" spans="1:54" ht="15" hidden="1" customHeight="1" x14ac:dyDescent="0.2">
      <c r="B213" s="116"/>
      <c r="C213" s="117"/>
      <c r="D213" s="118"/>
      <c r="E213" s="119"/>
      <c r="F213" s="92"/>
      <c r="G213" s="190">
        <f t="shared" ref="G213" si="3585">IF(AND($B205=$B211,$B205&lt;&gt;"",$B205&lt;&gt;0),F211+G207,F211)</f>
        <v>18</v>
      </c>
      <c r="H213" s="121"/>
      <c r="I213" s="165">
        <f t="shared" si="3555"/>
        <v>0</v>
      </c>
      <c r="J213" s="195">
        <f t="shared" ref="J213" si="3586">IF($B211=$B205,COUNTIF(L213:R213,0),COUNTIF(L214:R214,0)+COUNTIF(L214:R214,""))</f>
        <v>7</v>
      </c>
      <c r="K213" s="39">
        <f t="shared" ref="K213:R213" si="3587">IF($B205=$B211,K214+K207,K214)</f>
        <v>0</v>
      </c>
      <c r="L213" s="40">
        <f t="shared" si="3587"/>
        <v>0</v>
      </c>
      <c r="M213" s="40">
        <f t="shared" si="3587"/>
        <v>0</v>
      </c>
      <c r="N213" s="40">
        <f t="shared" si="3587"/>
        <v>0</v>
      </c>
      <c r="O213" s="40">
        <f t="shared" si="3587"/>
        <v>0</v>
      </c>
      <c r="P213" s="41">
        <f t="shared" si="3587"/>
        <v>0</v>
      </c>
      <c r="Q213" s="42">
        <f t="shared" si="3587"/>
        <v>0</v>
      </c>
      <c r="R213" s="43">
        <f t="shared" si="3587"/>
        <v>0</v>
      </c>
      <c r="S213" s="195">
        <f t="shared" ref="S213" si="3588">IF($B211=$B205,COUNTIF(U213:AA213,0),COUNTIF(U214:AA214,0)+COUNTIF(U214:AA214,""))</f>
        <v>7</v>
      </c>
      <c r="T213" s="39">
        <f t="shared" ref="T213:AA213" si="3589">IF($B205=$B211,T214+T207,T214)</f>
        <v>0</v>
      </c>
      <c r="U213" s="40">
        <f t="shared" si="3589"/>
        <v>0</v>
      </c>
      <c r="V213" s="40">
        <f t="shared" si="3589"/>
        <v>0</v>
      </c>
      <c r="W213" s="40">
        <f t="shared" si="3589"/>
        <v>0</v>
      </c>
      <c r="X213" s="40">
        <f t="shared" si="3589"/>
        <v>0</v>
      </c>
      <c r="Y213" s="41">
        <f t="shared" si="3589"/>
        <v>0</v>
      </c>
      <c r="Z213" s="42">
        <f t="shared" si="3589"/>
        <v>0</v>
      </c>
      <c r="AA213" s="43">
        <f t="shared" si="3589"/>
        <v>0</v>
      </c>
      <c r="AB213" s="195">
        <f t="shared" ref="AB213" si="3590">IF($B211=$B205,COUNTIF(AD213:AJ213,0),COUNTIF(AD214:AJ214,0)+COUNTIF(AD214:AJ214,""))</f>
        <v>7</v>
      </c>
      <c r="AC213" s="39">
        <f t="shared" ref="AC213:AJ213" si="3591">IF($B205=$B211,AC214+AC207,AC214)</f>
        <v>0</v>
      </c>
      <c r="AD213" s="40">
        <f t="shared" si="3591"/>
        <v>0</v>
      </c>
      <c r="AE213" s="40">
        <f t="shared" si="3591"/>
        <v>0</v>
      </c>
      <c r="AF213" s="40">
        <f t="shared" si="3591"/>
        <v>0</v>
      </c>
      <c r="AG213" s="40">
        <f t="shared" si="3591"/>
        <v>0</v>
      </c>
      <c r="AH213" s="41">
        <f t="shared" si="3591"/>
        <v>0</v>
      </c>
      <c r="AI213" s="42">
        <f t="shared" si="3591"/>
        <v>0</v>
      </c>
      <c r="AJ213" s="43">
        <f t="shared" si="3591"/>
        <v>0</v>
      </c>
      <c r="AK213" s="195">
        <f t="shared" ref="AK213" si="3592">IF($B211=$B205,COUNTIF(AM213:AS213,0),COUNTIF(AM214:AS214,0)+COUNTIF(AM214:AS214,""))</f>
        <v>7</v>
      </c>
      <c r="AL213" s="39">
        <f t="shared" ref="AL213:AS213" si="3593">IF($B205=$B211,AL214+AL207,AL214)</f>
        <v>0</v>
      </c>
      <c r="AM213" s="40">
        <f t="shared" si="3593"/>
        <v>0</v>
      </c>
      <c r="AN213" s="40">
        <f t="shared" si="3593"/>
        <v>0</v>
      </c>
      <c r="AO213" s="40">
        <f t="shared" si="3593"/>
        <v>0</v>
      </c>
      <c r="AP213" s="40">
        <f t="shared" si="3593"/>
        <v>0</v>
      </c>
      <c r="AQ213" s="41">
        <f t="shared" si="3593"/>
        <v>0</v>
      </c>
      <c r="AR213" s="42">
        <f t="shared" si="3593"/>
        <v>0</v>
      </c>
      <c r="AS213" s="43">
        <f t="shared" si="3593"/>
        <v>0</v>
      </c>
      <c r="AT213" s="195">
        <f t="shared" ref="AT213" si="3594">IF($B211=$B205,COUNTIF(AV213:BB213,0),COUNTIF(AV214:BB214,0)+COUNTIF(AV214:BB214,""))</f>
        <v>7</v>
      </c>
      <c r="AU213" s="39">
        <f t="shared" ref="AU213:BB213" si="3595">IF($B205=$B211,AU214+AU207,AU214)</f>
        <v>0</v>
      </c>
      <c r="AV213" s="40">
        <f t="shared" si="3595"/>
        <v>0</v>
      </c>
      <c r="AW213" s="40">
        <f t="shared" si="3595"/>
        <v>0</v>
      </c>
      <c r="AX213" s="40">
        <f t="shared" si="3595"/>
        <v>0</v>
      </c>
      <c r="AY213" s="40">
        <f t="shared" si="3595"/>
        <v>0</v>
      </c>
      <c r="AZ213" s="41">
        <f t="shared" si="3595"/>
        <v>0</v>
      </c>
      <c r="BA213" s="42">
        <f t="shared" si="3595"/>
        <v>0</v>
      </c>
      <c r="BB213" s="43">
        <f t="shared" si="3595"/>
        <v>0</v>
      </c>
    </row>
    <row r="214" spans="1:54" ht="15.75" customHeight="1" x14ac:dyDescent="0.2">
      <c r="A214" s="1">
        <f t="shared" ref="A214" si="3596">A211</f>
        <v>0</v>
      </c>
      <c r="B214" s="313">
        <f t="shared" ref="B214" si="3597">B208+1</f>
        <v>33</v>
      </c>
      <c r="C214" s="314"/>
      <c r="D214" s="314"/>
      <c r="E214" s="314"/>
      <c r="F214" s="31"/>
      <c r="G214" s="183"/>
      <c r="H214" s="122">
        <f t="shared" ref="H214" si="3598">5-COUNTIF(AU211,0)-COUNTIF(AL211,0)-COUNTIF(AC211,0)-COUNTIF(T211,0)-COUNTIF(K211,0)</f>
        <v>0</v>
      </c>
      <c r="I214" s="165">
        <f t="shared" si="3555"/>
        <v>0</v>
      </c>
      <c r="J214" s="187">
        <f t="shared" ref="J214" si="3599">IF($B211=$B205,J208+IF($F211&lt;&gt;$G211,(K211+$G213-$G212)/$F211,K211/$F211),IF($F211&lt;&gt;G211,(K211+$G213-$G212)/$F211,K211/$F211))</f>
        <v>0</v>
      </c>
      <c r="K214" s="7">
        <f t="shared" ref="K214:K215" si="3600">SUM(L214:R214)</f>
        <v>0</v>
      </c>
      <c r="L214" s="26">
        <f t="shared" ref="L214:R214" si="3601">L211</f>
        <v>0</v>
      </c>
      <c r="M214" s="26">
        <f t="shared" si="3601"/>
        <v>0</v>
      </c>
      <c r="N214" s="26">
        <f t="shared" si="3601"/>
        <v>0</v>
      </c>
      <c r="O214" s="26">
        <f t="shared" si="3601"/>
        <v>0</v>
      </c>
      <c r="P214" s="26">
        <f t="shared" si="3601"/>
        <v>0</v>
      </c>
      <c r="Q214" s="29">
        <f t="shared" si="3601"/>
        <v>0</v>
      </c>
      <c r="R214" s="23">
        <f t="shared" si="3601"/>
        <v>0</v>
      </c>
      <c r="S214" s="187">
        <f t="shared" ref="S214" si="3602">IF($B211=$B205,S208+IF($F211&lt;&gt;$G211,(T211+$G213-$G212)/$F211,T211/$F211),IF($F211&lt;&gt;P211,(T211+$G213-$G212)/$F211,T211/$F211))</f>
        <v>0</v>
      </c>
      <c r="T214" s="7">
        <f t="shared" ref="T214:T215" si="3603">SUM(U214:AA214)</f>
        <v>0</v>
      </c>
      <c r="U214" s="26">
        <f t="shared" ref="U214:AA214" si="3604">U211</f>
        <v>0</v>
      </c>
      <c r="V214" s="26">
        <f t="shared" si="3604"/>
        <v>0</v>
      </c>
      <c r="W214" s="26">
        <f t="shared" si="3604"/>
        <v>0</v>
      </c>
      <c r="X214" s="26">
        <f t="shared" si="3604"/>
        <v>0</v>
      </c>
      <c r="Y214" s="113">
        <f t="shared" si="3604"/>
        <v>0</v>
      </c>
      <c r="Z214" s="29">
        <f t="shared" si="3604"/>
        <v>0</v>
      </c>
      <c r="AA214" s="23">
        <f t="shared" si="3604"/>
        <v>0</v>
      </c>
      <c r="AB214" s="187">
        <f t="shared" ref="AB214" si="3605">IF($B211=$B205,AB208+IF($F211&lt;&gt;$G211,(AC211+$G213-$G212)/$F211,AC211/$F211),IF($F211&lt;&gt;Y211,(AC211+$G213-$G212)/$F211,AC211/$F211))</f>
        <v>0</v>
      </c>
      <c r="AC214" s="7">
        <f t="shared" ref="AC214:AC215" si="3606">SUM(AD214:AJ214)</f>
        <v>0</v>
      </c>
      <c r="AD214" s="26">
        <f t="shared" ref="AD214:AJ214" si="3607">AD211</f>
        <v>0</v>
      </c>
      <c r="AE214" s="26">
        <f t="shared" si="3607"/>
        <v>0</v>
      </c>
      <c r="AF214" s="26">
        <f t="shared" si="3607"/>
        <v>0</v>
      </c>
      <c r="AG214" s="26">
        <f t="shared" si="3607"/>
        <v>0</v>
      </c>
      <c r="AH214" s="113">
        <f t="shared" si="3607"/>
        <v>0</v>
      </c>
      <c r="AI214" s="29">
        <f t="shared" si="3607"/>
        <v>0</v>
      </c>
      <c r="AJ214" s="23">
        <f t="shared" si="3607"/>
        <v>0</v>
      </c>
      <c r="AK214" s="187">
        <f t="shared" ref="AK214" si="3608">IF($B211=$B205,AK208+IF($F211&lt;&gt;$G211,(AL211+$G213-$G212)/$F211,AL211/$F211),IF($F211&lt;&gt;AH211,(AL211+$G213-$G212)/$F211,AL211/$F211))</f>
        <v>0</v>
      </c>
      <c r="AL214" s="7">
        <f t="shared" ref="AL214:AL215" si="3609">SUM(AM214:AS214)</f>
        <v>0</v>
      </c>
      <c r="AM214" s="26">
        <f t="shared" ref="AM214:AS214" si="3610">AM211</f>
        <v>0</v>
      </c>
      <c r="AN214" s="26">
        <f t="shared" si="3610"/>
        <v>0</v>
      </c>
      <c r="AO214" s="26">
        <f t="shared" si="3610"/>
        <v>0</v>
      </c>
      <c r="AP214" s="26">
        <f t="shared" si="3610"/>
        <v>0</v>
      </c>
      <c r="AQ214" s="113">
        <f t="shared" si="3610"/>
        <v>0</v>
      </c>
      <c r="AR214" s="29">
        <f t="shared" si="3610"/>
        <v>0</v>
      </c>
      <c r="AS214" s="23">
        <f t="shared" si="3610"/>
        <v>0</v>
      </c>
      <c r="AT214" s="187">
        <f t="shared" ref="AT214" si="3611">IF($B211=$B205,AT208+IF($F211&lt;&gt;$G211,(AU211+$G213-$G212)/$F211,AU211/$F211),IF($F211&lt;&gt;AQ211,(AU211+$G213-$G212)/$F211,AU211/$F211))</f>
        <v>0</v>
      </c>
      <c r="AU214" s="7">
        <f t="shared" ref="AU214:AU215" si="3612">SUM(AV214:BB214)</f>
        <v>0</v>
      </c>
      <c r="AV214" s="6">
        <f t="shared" ref="AV214" si="3613">IF(SUM($AM$9:$AS$9)=SUM($AV$9:$BB$9),AV211,IF(AND(SUM($AV$9:$BB$9)&gt;42,SUM($AV$9:$BB$9)&lt;49),AV211,0))</f>
        <v>0</v>
      </c>
      <c r="AW214" s="6">
        <f t="shared" ref="AW214:BB214" si="3614">IF(SUM($AM$9:$AS$9)=SUM($AV$9:$BB$9),AW211,IF(AND(SUM($AV$9:$BB$9)&gt;42,SUM($AV$9:$BB$9)&lt;49),AW211,0))</f>
        <v>0</v>
      </c>
      <c r="AX214" s="6">
        <f t="shared" si="3614"/>
        <v>0</v>
      </c>
      <c r="AY214" s="6">
        <f t="shared" si="3614"/>
        <v>0</v>
      </c>
      <c r="AZ214" s="26">
        <f t="shared" si="3614"/>
        <v>0</v>
      </c>
      <c r="BA214" s="29">
        <f t="shared" si="3614"/>
        <v>0</v>
      </c>
      <c r="BB214" s="23">
        <f t="shared" si="3614"/>
        <v>0</v>
      </c>
    </row>
    <row r="215" spans="1:54" ht="15.75" customHeight="1" x14ac:dyDescent="0.2">
      <c r="A215" s="1">
        <f t="shared" ref="A215:A216" si="3615">A214</f>
        <v>0</v>
      </c>
      <c r="B215" s="313"/>
      <c r="C215" s="314"/>
      <c r="D215" s="314"/>
      <c r="E215" s="314"/>
      <c r="F215" s="31"/>
      <c r="G215" s="183"/>
      <c r="H215" s="123">
        <f t="shared" ref="H215" si="3616">IF($B211=$B205,H209+F215,$F215)</f>
        <v>0</v>
      </c>
      <c r="I215" s="165">
        <f t="shared" si="3555"/>
        <v>0</v>
      </c>
      <c r="J215" s="141">
        <f t="shared" ref="J215" si="3617">IF($H214=0,0,IF($B205=$B211,IF($H216&gt;0,$H216+J209,K211+J209),IF($H216&gt;0,$H216,K211)))</f>
        <v>0</v>
      </c>
      <c r="K215" s="7">
        <f t="shared" si="3600"/>
        <v>0</v>
      </c>
      <c r="L215" s="6"/>
      <c r="M215" s="6"/>
      <c r="N215" s="6"/>
      <c r="O215" s="6"/>
      <c r="P215" s="26"/>
      <c r="Q215" s="29"/>
      <c r="R215" s="23"/>
      <c r="S215" s="141">
        <f t="shared" ref="S215" si="3618">IF($H214=0,0,IF($B205=$B211,IF($H216&gt;0,$H216+S209,T211+S209),IF($H216&gt;0,$H216,T211)))</f>
        <v>0</v>
      </c>
      <c r="T215" s="7">
        <f t="shared" si="3603"/>
        <v>0</v>
      </c>
      <c r="U215" s="6"/>
      <c r="V215" s="6"/>
      <c r="W215" s="6"/>
      <c r="X215" s="6"/>
      <c r="Y215" s="26"/>
      <c r="Z215" s="29"/>
      <c r="AA215" s="23"/>
      <c r="AB215" s="141">
        <f t="shared" ref="AB215" si="3619">IF($H214=0,0,IF($B205=$B211,IF($H216&gt;0,$H216+AB209,AC211+AB209),IF($H216&gt;0,$H216,AC211)))</f>
        <v>0</v>
      </c>
      <c r="AC215" s="7">
        <f t="shared" si="3606"/>
        <v>0</v>
      </c>
      <c r="AD215" s="6"/>
      <c r="AE215" s="6"/>
      <c r="AF215" s="6"/>
      <c r="AG215" s="6"/>
      <c r="AH215" s="26"/>
      <c r="AI215" s="29"/>
      <c r="AJ215" s="23"/>
      <c r="AK215" s="141">
        <f t="shared" ref="AK215" si="3620">IF($H214=0,0,IF($B205=$B211,IF($H216&gt;0,$H216+AK209,AL211+AK209),IF($H216&gt;0,$H216,AL211)))</f>
        <v>0</v>
      </c>
      <c r="AL215" s="7">
        <f t="shared" si="3609"/>
        <v>0</v>
      </c>
      <c r="AM215" s="6"/>
      <c r="AN215" s="6"/>
      <c r="AO215" s="6"/>
      <c r="AP215" s="6"/>
      <c r="AQ215" s="26"/>
      <c r="AR215" s="29"/>
      <c r="AS215" s="23"/>
      <c r="AT215" s="141">
        <f t="shared" ref="AT215" si="3621">IF($H214=0,0,IF($B205=$B211,IF($H216&gt;0,$H216+AT209,AU211+AT209),IF($H216&gt;0,$H216,AU211)))</f>
        <v>0</v>
      </c>
      <c r="AU215" s="7">
        <f t="shared" si="3612"/>
        <v>0</v>
      </c>
      <c r="AV215" s="6"/>
      <c r="AW215" s="6"/>
      <c r="AX215" s="6"/>
      <c r="AY215" s="6"/>
      <c r="AZ215" s="26"/>
      <c r="BA215" s="29"/>
      <c r="BB215" s="23"/>
    </row>
    <row r="216" spans="1:54" ht="18.75" customHeight="1" thickBot="1" x14ac:dyDescent="0.25">
      <c r="A216" s="1">
        <f t="shared" si="3615"/>
        <v>0</v>
      </c>
      <c r="B216" s="323" t="str">
        <f>IF(B211="",Wydruk!$AE$6,IF(J212=0,Wydruk!$AE$7,IF(AND(G212&lt;G213,B211&lt;&gt;$B217),Wydruk!$AE$13,IF(AND($B211=$B205,$B211&lt;&gt;$B217),IF(OR(OR(J216&lt;4,J216&gt;5),OR(S216&lt;4,S216&gt;5),OR(AB216&lt;4,AB216&gt;5),OR(AK216&lt;4,AK216&gt;5),OR(AND(AT216&lt;4,AT216&gt;0),AT216&gt;5)),Wydruk!$AE$8,Wydruk!$AE$9),IF($B211=$B217,IF($F215&lt;&gt;0,Wydruk!$AE$12,Wydruk!$AE$10),IF(OR(OR(J212&lt;4,J212&gt;5),OR(S212&lt;4,S212&gt;5),OR(AB212&lt;4,AB212&gt;5),OR(AK212&lt;4,AK212&gt;5),OR(AND(AT212&lt;4,AT212&gt;0),AT212&gt;5)),Wydruk!$AE$8,Wydruk!$AE$11))))))</f>
        <v>Uzupełnij liczby godzin tygodniowego planu</v>
      </c>
      <c r="C216" s="324"/>
      <c r="D216" s="324"/>
      <c r="E216" s="324"/>
      <c r="F216" s="173">
        <f>marzec!F216</f>
        <v>0</v>
      </c>
      <c r="G216" s="184">
        <f>marzec!G216</f>
        <v>0</v>
      </c>
      <c r="H216" s="191">
        <f t="shared" ref="H216" si="3622">IF(OR($G216=0,$F216=0,$G216="",$F216=""),0,$G216/$F216)</f>
        <v>0</v>
      </c>
      <c r="I216" s="193"/>
      <c r="J216" s="176">
        <f t="shared" ref="J216" si="3623">IF($B205=$B211,IF(L211+L206&gt;0,1,0)+IF(M211+M206&gt;0,1,0)+IF(N211+N206&gt;0,1,0)+IF(O211+O206&gt;0,1,0)+IF(P211+P206&gt;0,1,0)+IF(Q211+Q206&gt;0,1,0)+IF(R211+R206&gt;0,1,0),J212)</f>
        <v>0</v>
      </c>
      <c r="K216" s="133">
        <f t="shared" ref="K216" si="3624">IF(OR($B211=$B217,J216=0,(K212-Q216+O216)&lt;=0),0,(K212-Q216+O216)/J216)</f>
        <v>0</v>
      </c>
      <c r="L216" s="137">
        <f t="shared" ref="L216" si="3625">IF(K216*(7-J213)&lt;=0,0,K216*(7-J213))</f>
        <v>0</v>
      </c>
      <c r="M216" s="311">
        <f t="shared" ref="M216" si="3626">ROUND(IF(OR(K213-K216*(7-J213)+P216&lt;0,$B211=$B217,K216&lt;=0,K213=0),0,IF(K213-K216*(7-J213)+P216&gt;Q216-O216+P216,Q216-O216+P216,K213-K216*(7-J213)+P216)),1)</f>
        <v>0</v>
      </c>
      <c r="N216" s="312"/>
      <c r="O216" s="139">
        <f t="shared" ref="O216" si="3627">IF(OR($B211=$B217,J212=0),0,IF($B211=$B205,J211,$F211))</f>
        <v>0</v>
      </c>
      <c r="P216" s="30">
        <f t="shared" ref="P216" si="3628">IF(OR($B211=$B217,J216=0),0,$G213-$G212)</f>
        <v>0</v>
      </c>
      <c r="Q216" s="134">
        <f t="shared" ref="Q216" si="3629">IF(OR($B211=$B217,J216=0),0,J215)</f>
        <v>0</v>
      </c>
      <c r="R216" s="138">
        <f t="shared" ref="R216" si="3630">IF($B211=$B217,0,K213)</f>
        <v>0</v>
      </c>
      <c r="S216" s="176">
        <f t="shared" ref="S216" si="3631">IF($B205=$B211,IF(U211+U206&gt;0,1,0)+IF(V211+V206&gt;0,1,0)+IF(W211+W206&gt;0,1,0)+IF(X211+X206&gt;0,1,0)+IF(Y211+Y206&gt;0,1,0)+IF(Z211+Z206&gt;0,1,0)+IF(AA211+AA206&gt;0,1,0),S212)</f>
        <v>0</v>
      </c>
      <c r="T216" s="133">
        <f t="shared" ref="T216" si="3632">IF(OR($B211=$B217,S216=0,(T212-Z216+X216)&lt;=0),0,(T212-Z216+X216)/S216)</f>
        <v>0</v>
      </c>
      <c r="U216" s="137">
        <f t="shared" ref="U216" si="3633">IF(T216*(7-S213)&lt;=0,0,T216*(7-S213))</f>
        <v>0</v>
      </c>
      <c r="V216" s="311">
        <f t="shared" ref="V216" si="3634">ROUND(IF(OR(T213-T216*(7-S213)+Y216&lt;0,$B211=$B217,T216&lt;=0,T213=0),0,IF(T213-T216*(7-S213)+Y216&gt;Z216-X216+Y216,Z216-X216+Y216,T213-T216*(7-S213)+Y216)),1)</f>
        <v>0</v>
      </c>
      <c r="W216" s="312"/>
      <c r="X216" s="139">
        <f t="shared" ref="X216" si="3635">IF(OR($B211=$B217,S212=0),0,IF($B211=$B205,S211,$F211))</f>
        <v>0</v>
      </c>
      <c r="Y216" s="30">
        <f t="shared" ref="Y216" si="3636">IF(OR($B211=$B217,S216=0),0,$G213-$G212)</f>
        <v>0</v>
      </c>
      <c r="Z216" s="134">
        <f t="shared" ref="Z216" si="3637">IF(OR($B211=$B217,S216=0),0,S215)</f>
        <v>0</v>
      </c>
      <c r="AA216" s="138">
        <f t="shared" ref="AA216" si="3638">IF($B211=$B217,0,T213)</f>
        <v>0</v>
      </c>
      <c r="AB216" s="176">
        <f t="shared" ref="AB216" si="3639">IF($B205=$B211,IF(AD211+AD206&gt;0,1,0)+IF(AE211+AE206&gt;0,1,0)+IF(AF211+AF206&gt;0,1,0)+IF(AG211+AG206&gt;0,1,0)+IF(AH211+AH206&gt;0,1,0)+IF(AI211+AI206&gt;0,1,0)+IF(AJ211+AJ206&gt;0,1,0),AB212)</f>
        <v>0</v>
      </c>
      <c r="AC216" s="133">
        <f t="shared" ref="AC216" si="3640">IF(OR($B211=$B217,AB216=0,(AC212-AI216+AG216)&lt;=0),0,(AC212-AI216+AG216)/AB216)</f>
        <v>0</v>
      </c>
      <c r="AD216" s="137">
        <f t="shared" ref="AD216" si="3641">IF(AC216*(7-AB213)&lt;=0,0,AC216*(7-AB213))</f>
        <v>0</v>
      </c>
      <c r="AE216" s="311">
        <f t="shared" ref="AE216" si="3642">ROUND(IF(OR(AC213-AC216*(7-AB213)+AH216&lt;0,$B211=$B217,AC216&lt;=0,AC213=0),0,IF(AC213-AC216*(7-AB213)+AH216&gt;AI216-AG216+AH216,AI216-AG216+AH216,AC213-AC216*(7-AB213)+AH216)),1)</f>
        <v>0</v>
      </c>
      <c r="AF216" s="312"/>
      <c r="AG216" s="139">
        <f t="shared" ref="AG216" si="3643">IF(OR($B211=$B217,AB212=0),0,IF($B211=$B205,AB211,$F211))</f>
        <v>0</v>
      </c>
      <c r="AH216" s="30">
        <f t="shared" ref="AH216" si="3644">IF(OR($B211=$B217,AB216=0),0,$G213-$G212)</f>
        <v>0</v>
      </c>
      <c r="AI216" s="134">
        <f t="shared" ref="AI216" si="3645">IF(OR($B211=$B217,AB216=0),0,AB215)</f>
        <v>0</v>
      </c>
      <c r="AJ216" s="138">
        <f t="shared" ref="AJ216" si="3646">IF($B211=$B217,0,AC213)</f>
        <v>0</v>
      </c>
      <c r="AK216" s="176">
        <f t="shared" ref="AK216" si="3647">IF($B205=$B211,IF(AM211+AM206&gt;0,1,0)+IF(AN211+AN206&gt;0,1,0)+IF(AO211+AO206&gt;0,1,0)+IF(AP211+AP206&gt;0,1,0)+IF(AQ211+AQ206&gt;0,1,0)+IF(AR211+AR206&gt;0,1,0)+IF(AS211+AS206&gt;0,1,0),AK212)</f>
        <v>0</v>
      </c>
      <c r="AL216" s="133">
        <f t="shared" ref="AL216" si="3648">IF(OR($B211=$B217,AK216=0,(AL212-AR216+AP216)&lt;=0),0,(AL212-AR216+AP216)/AK216)</f>
        <v>0</v>
      </c>
      <c r="AM216" s="137">
        <f t="shared" ref="AM216" si="3649">IF(AL216*(7-AK213)&lt;=0,0,AL216*(7-AK213))</f>
        <v>0</v>
      </c>
      <c r="AN216" s="311">
        <f t="shared" ref="AN216" si="3650">ROUND(IF(OR(AL213-AL216*(7-AK213)+AQ216&lt;0,$B211=$B217,AL216&lt;=0,AL213=0),0,IF(AL213-AL216*(7-AK213)+AQ216&gt;AR216-AP216+AQ216,AR216-AP216+AQ216,AL213-AL216*(7-AK213)+AQ216)),1)</f>
        <v>0</v>
      </c>
      <c r="AO216" s="312"/>
      <c r="AP216" s="139">
        <f t="shared" ref="AP216" si="3651">IF(OR($B211=$B217,AK212=0),0,IF($B211=$B205,AK211,$F211))</f>
        <v>0</v>
      </c>
      <c r="AQ216" s="30">
        <f t="shared" ref="AQ216" si="3652">IF(OR($B211=$B217,AK216=0),0,$G213-$G212)</f>
        <v>0</v>
      </c>
      <c r="AR216" s="134">
        <f t="shared" ref="AR216" si="3653">IF(OR($B211=$B217,AK216=0),0,AK215)</f>
        <v>0</v>
      </c>
      <c r="AS216" s="138">
        <f t="shared" ref="AS216" si="3654">IF($B211=$B217,0,AL213)</f>
        <v>0</v>
      </c>
      <c r="AT216" s="176">
        <f t="shared" ref="AT216" si="3655">IF($B205=$B211,IF(AV211+AV206&gt;0,1,0)+IF(AW211+AW206&gt;0,1,0)+IF(AX211+AX206&gt;0,1,0)+IF(AY211+AY206&gt;0,1,0)+IF(AZ211+AZ206&gt;0,1,0)+IF(BA211+BA206&gt;0,1,0)+IF(BB211+BB206&gt;0,1,0),AT212)</f>
        <v>0</v>
      </c>
      <c r="AU216" s="133">
        <f t="shared" ref="AU216" si="3656">IF(OR($B211=$B217,AT216=0,(AU212-BA216+AY216)&lt;=0),0,(AU212-BA216+AY216)/AT216)</f>
        <v>0</v>
      </c>
      <c r="AV216" s="137">
        <f t="shared" ref="AV216" si="3657">IF(AU216*(7-AT213)&lt;=0,0,AU216*(7-AT213))</f>
        <v>0</v>
      </c>
      <c r="AW216" s="311">
        <f t="shared" ref="AW216" si="3658">ROUND(IF(OR(AU213-AU216*(7-AT213)+AZ216&lt;0,$B211=$B217,AU216&lt;=0,AU213=0),0,IF(AU213-AU216*(7-AT213)+AZ216&gt;BA216-AY216+AZ216,BA216-AY216+AZ216,AU213-AU216*(7-AT213)+AZ216)),1)</f>
        <v>0</v>
      </c>
      <c r="AX216" s="312"/>
      <c r="AY216" s="139">
        <f t="shared" ref="AY216" si="3659">IF(OR($B211=$B217,AT212=0),0,IF($B211=$B205,AT211,$F211))</f>
        <v>0</v>
      </c>
      <c r="AZ216" s="30">
        <f t="shared" ref="AZ216" si="3660">IF(OR($B211=$B217,AT216=0),0,$G213-$G212)</f>
        <v>0</v>
      </c>
      <c r="BA216" s="134">
        <f t="shared" ref="BA216" si="3661">IF(OR($B211=$B217,AT216=0),0,AT215)</f>
        <v>0</v>
      </c>
      <c r="BB216" s="138">
        <f t="shared" ref="BB216" si="3662">IF($B211=$B217,0,AU213)</f>
        <v>0</v>
      </c>
    </row>
    <row r="217" spans="1:54" ht="15.75" x14ac:dyDescent="0.2">
      <c r="A217" s="1">
        <f t="shared" ref="A217" si="3663">IF(B217="","1. Niewypełnione",B217)</f>
        <v>0</v>
      </c>
      <c r="B217" s="320">
        <f>marzec!B217</f>
        <v>0</v>
      </c>
      <c r="C217" s="321">
        <f>marzec!C217</f>
        <v>0</v>
      </c>
      <c r="D217" s="321">
        <f>marzec!D217</f>
        <v>0</v>
      </c>
      <c r="E217" s="321">
        <f>marzec!E217</f>
        <v>0</v>
      </c>
      <c r="F217" s="177">
        <f>marzec!F217</f>
        <v>18</v>
      </c>
      <c r="G217" s="185">
        <f>marzec!G217</f>
        <v>18</v>
      </c>
      <c r="H217" s="177"/>
      <c r="I217" s="192">
        <f t="shared" ref="I217:I221" si="3664">K217+T217+AC217+AL217+AU217</f>
        <v>0</v>
      </c>
      <c r="J217" s="186">
        <f t="shared" ref="J217" si="3665">IF(OR($B217=$B223,J220=0),0,ROUND((K218+P222)/J220,0))</f>
        <v>0</v>
      </c>
      <c r="K217" s="51">
        <f t="shared" ref="K217:K218" si="3666">SUM(L217:R217)</f>
        <v>0</v>
      </c>
      <c r="L217" s="52">
        <f>marzec!L217</f>
        <v>0</v>
      </c>
      <c r="M217" s="52">
        <f>marzec!M217</f>
        <v>0</v>
      </c>
      <c r="N217" s="52">
        <f>marzec!N217</f>
        <v>0</v>
      </c>
      <c r="O217" s="52">
        <f>marzec!O217</f>
        <v>0</v>
      </c>
      <c r="P217" s="53">
        <f>marzec!P217</f>
        <v>0</v>
      </c>
      <c r="Q217" s="54">
        <f>marzec!Q217</f>
        <v>0</v>
      </c>
      <c r="R217" s="55">
        <f>marzec!R217</f>
        <v>0</v>
      </c>
      <c r="S217" s="188">
        <f t="shared" ref="S217" si="3667">IF(OR($B217=$B223,S220=0),0,ROUND((T218+Y222)/S220,0))</f>
        <v>0</v>
      </c>
      <c r="T217" s="51">
        <f t="shared" ref="T217:T218" si="3668">SUM(U217:AA217)</f>
        <v>0</v>
      </c>
      <c r="U217" s="52">
        <f>marzec!U217</f>
        <v>0</v>
      </c>
      <c r="V217" s="52">
        <f>marzec!V217</f>
        <v>0</v>
      </c>
      <c r="W217" s="52">
        <f>marzec!W217</f>
        <v>0</v>
      </c>
      <c r="X217" s="52">
        <f>marzec!X217</f>
        <v>0</v>
      </c>
      <c r="Y217" s="53">
        <f>marzec!Y217</f>
        <v>0</v>
      </c>
      <c r="Z217" s="54">
        <f>marzec!Z217</f>
        <v>0</v>
      </c>
      <c r="AA217" s="55">
        <f>marzec!AA217</f>
        <v>0</v>
      </c>
      <c r="AB217" s="188">
        <f t="shared" ref="AB217" si="3669">IF(OR($B217=$B223,AB220=0),0,ROUND((AC218+AH222)/AB220,0))</f>
        <v>0</v>
      </c>
      <c r="AC217" s="51">
        <f t="shared" ref="AC217:AC218" si="3670">SUM(AD217:AJ217)</f>
        <v>0</v>
      </c>
      <c r="AD217" s="52">
        <f>marzec!AD217</f>
        <v>0</v>
      </c>
      <c r="AE217" s="52">
        <f>marzec!AE217</f>
        <v>0</v>
      </c>
      <c r="AF217" s="52">
        <f>marzec!AF217</f>
        <v>0</v>
      </c>
      <c r="AG217" s="52">
        <f>marzec!AG217</f>
        <v>0</v>
      </c>
      <c r="AH217" s="53">
        <f>marzec!AH217</f>
        <v>0</v>
      </c>
      <c r="AI217" s="54">
        <f>marzec!AI217</f>
        <v>0</v>
      </c>
      <c r="AJ217" s="55">
        <f>marzec!AJ217</f>
        <v>0</v>
      </c>
      <c r="AK217" s="188">
        <f t="shared" ref="AK217" si="3671">IF(OR($B217=$B223,AK220=0),0,ROUND((AL218+AQ222)/AK220,0))</f>
        <v>0</v>
      </c>
      <c r="AL217" s="51">
        <f t="shared" ref="AL217:AL218" si="3672">SUM(AM217:AS217)</f>
        <v>0</v>
      </c>
      <c r="AM217" s="52">
        <f>marzec!AM217</f>
        <v>0</v>
      </c>
      <c r="AN217" s="52">
        <f>marzec!AN217</f>
        <v>0</v>
      </c>
      <c r="AO217" s="52">
        <f>marzec!AO217</f>
        <v>0</v>
      </c>
      <c r="AP217" s="52">
        <f>marzec!AP217</f>
        <v>0</v>
      </c>
      <c r="AQ217" s="53">
        <f>marzec!AQ217</f>
        <v>0</v>
      </c>
      <c r="AR217" s="54">
        <f>marzec!AR217</f>
        <v>0</v>
      </c>
      <c r="AS217" s="55">
        <f>marzec!AS217</f>
        <v>0</v>
      </c>
      <c r="AT217" s="188">
        <f t="shared" ref="AT217" si="3673">IF(OR($B217=$B223,AT220=0),0,ROUND((AU218+AZ222)/AT220,0))</f>
        <v>0</v>
      </c>
      <c r="AU217" s="51">
        <f t="shared" ref="AU217:AU218" si="3674">SUM(AV217:BB217)</f>
        <v>0</v>
      </c>
      <c r="AV217" s="52">
        <f t="shared" ref="AV217" si="3675">IF(SUM($AM$9:$AS$9)=SUM($AV$9:$BB$9),AM217,IF(AND(SUM($AV$9:$BB$9)&gt;42,SUM($AV$9:$BB$9)&lt;49),AM217,0))</f>
        <v>0</v>
      </c>
      <c r="AW217" s="52">
        <f t="shared" ref="AW217" si="3676">IF(SUM($AM$9:$AS$9)=SUM($AV$9:$BB$9),AN217,IF(AND(SUM($AV$9:$BB$9)&gt;42,SUM($AV$9:$BB$9)&lt;49),AN217,0))</f>
        <v>0</v>
      </c>
      <c r="AX217" s="52">
        <f t="shared" ref="AX217" si="3677">IF(SUM($AM$9:$AS$9)=SUM($AV$9:$BB$9),AO217,IF(AND(SUM($AV$9:$BB$9)&gt;42,SUM($AV$9:$BB$9)&lt;49),AO217,0))</f>
        <v>0</v>
      </c>
      <c r="AY217" s="52">
        <f t="shared" ref="AY217" si="3678">IF(SUM($AM$9:$AS$9)=SUM($AV$9:$BB$9),AP217,IF(AND(SUM($AV$9:$BB$9)&gt;42,SUM($AV$9:$BB$9)&lt;49),AP217,0))</f>
        <v>0</v>
      </c>
      <c r="AZ217" s="53">
        <f t="shared" ref="AZ217" si="3679">IF(SUM($AM$9:$AS$9)=SUM($AV$9:$BB$9),AQ217,IF(AND(SUM($AV$9:$BB$9)&gt;42,SUM($AV$9:$BB$9)&lt;49),AQ217,0))</f>
        <v>0</v>
      </c>
      <c r="BA217" s="54">
        <f t="shared" ref="BA217" si="3680">IF(SUM($AM$9:$AS$9)=SUM($AV$9:$BB$9),AR217,IF(AND(SUM($AV$9:$BB$9)&gt;42,SUM($AV$9:$BB$9)&lt;49),AR217,0))</f>
        <v>0</v>
      </c>
      <c r="BB217" s="55">
        <f t="shared" ref="BB217" si="3681">IF(SUM($AM$9:$AS$9)=SUM($AV$9:$BB$9),AS217,IF(AND(SUM($AV$9:$BB$9)&gt;42,SUM($AV$9:$BB$9)&lt;49),AS217,0))</f>
        <v>0</v>
      </c>
    </row>
    <row r="218" spans="1:54" ht="12.75" hidden="1" customHeight="1" x14ac:dyDescent="0.2">
      <c r="B218" s="93"/>
      <c r="C218" s="94"/>
      <c r="D218" s="95"/>
      <c r="E218" s="115"/>
      <c r="F218" s="140" t="b">
        <f t="shared" ref="F218" si="3682">IF($B211=$B217,OR(F212,G217&lt;F217),G217&lt;F217)</f>
        <v>0</v>
      </c>
      <c r="G218" s="189">
        <f t="shared" ref="G218" si="3683">IF(AND($B211=$B217,$B211&lt;&gt;"",$B211&lt;&gt;0),G217+G212,G217)</f>
        <v>18</v>
      </c>
      <c r="H218" s="120"/>
      <c r="I218" s="165">
        <f t="shared" si="3664"/>
        <v>0</v>
      </c>
      <c r="J218" s="194">
        <f t="shared" ref="J218" si="3684">7-COUNTIF(L217:R217,0)-COUNTIF(L217:R217,"")</f>
        <v>0</v>
      </c>
      <c r="K218" s="22">
        <f t="shared" si="3666"/>
        <v>0</v>
      </c>
      <c r="L218" s="35">
        <f t="shared" ref="L218:R218" si="3685">IF($B211=$B217,L217+L212,L217)</f>
        <v>0</v>
      </c>
      <c r="M218" s="35">
        <f t="shared" si="3685"/>
        <v>0</v>
      </c>
      <c r="N218" s="35">
        <f t="shared" si="3685"/>
        <v>0</v>
      </c>
      <c r="O218" s="35">
        <f t="shared" si="3685"/>
        <v>0</v>
      </c>
      <c r="P218" s="36">
        <f t="shared" si="3685"/>
        <v>0</v>
      </c>
      <c r="Q218" s="37">
        <f t="shared" si="3685"/>
        <v>0</v>
      </c>
      <c r="R218" s="38">
        <f t="shared" si="3685"/>
        <v>0</v>
      </c>
      <c r="S218" s="194">
        <f t="shared" ref="S218" si="3686">7-COUNTIF(U217:AA217,0)-COUNTIF(U217:AA217,"")</f>
        <v>0</v>
      </c>
      <c r="T218" s="22">
        <f t="shared" si="3668"/>
        <v>0</v>
      </c>
      <c r="U218" s="35">
        <f t="shared" ref="U218:AA218" si="3687">IF($B211=$B217,U217+U212,U217)</f>
        <v>0</v>
      </c>
      <c r="V218" s="35">
        <f t="shared" si="3687"/>
        <v>0</v>
      </c>
      <c r="W218" s="35">
        <f t="shared" si="3687"/>
        <v>0</v>
      </c>
      <c r="X218" s="35">
        <f t="shared" si="3687"/>
        <v>0</v>
      </c>
      <c r="Y218" s="36">
        <f t="shared" si="3687"/>
        <v>0</v>
      </c>
      <c r="Z218" s="37">
        <f t="shared" si="3687"/>
        <v>0</v>
      </c>
      <c r="AA218" s="38">
        <f t="shared" si="3687"/>
        <v>0</v>
      </c>
      <c r="AB218" s="194">
        <f t="shared" ref="AB218" si="3688">7-COUNTIF(AD217:AJ217,0)-COUNTIF(AD217:AJ217,"")</f>
        <v>0</v>
      </c>
      <c r="AC218" s="22">
        <f t="shared" si="3670"/>
        <v>0</v>
      </c>
      <c r="AD218" s="35">
        <f t="shared" ref="AD218:AJ218" si="3689">IF($B211=$B217,AD217+AD212,AD217)</f>
        <v>0</v>
      </c>
      <c r="AE218" s="35">
        <f t="shared" si="3689"/>
        <v>0</v>
      </c>
      <c r="AF218" s="35">
        <f t="shared" si="3689"/>
        <v>0</v>
      </c>
      <c r="AG218" s="35">
        <f t="shared" si="3689"/>
        <v>0</v>
      </c>
      <c r="AH218" s="36">
        <f t="shared" si="3689"/>
        <v>0</v>
      </c>
      <c r="AI218" s="37">
        <f t="shared" si="3689"/>
        <v>0</v>
      </c>
      <c r="AJ218" s="38">
        <f t="shared" si="3689"/>
        <v>0</v>
      </c>
      <c r="AK218" s="194">
        <f t="shared" ref="AK218" si="3690">7-COUNTIF(AM217:AS217,0)-COUNTIF(AM217:AS217,"")</f>
        <v>0</v>
      </c>
      <c r="AL218" s="22">
        <f t="shared" si="3672"/>
        <v>0</v>
      </c>
      <c r="AM218" s="35">
        <f t="shared" ref="AM218:AS218" si="3691">IF($B211=$B217,AM217+AM212,AM217)</f>
        <v>0</v>
      </c>
      <c r="AN218" s="35">
        <f t="shared" si="3691"/>
        <v>0</v>
      </c>
      <c r="AO218" s="35">
        <f t="shared" si="3691"/>
        <v>0</v>
      </c>
      <c r="AP218" s="35">
        <f t="shared" si="3691"/>
        <v>0</v>
      </c>
      <c r="AQ218" s="36">
        <f t="shared" si="3691"/>
        <v>0</v>
      </c>
      <c r="AR218" s="37">
        <f t="shared" si="3691"/>
        <v>0</v>
      </c>
      <c r="AS218" s="38">
        <f t="shared" si="3691"/>
        <v>0</v>
      </c>
      <c r="AT218" s="194">
        <f t="shared" ref="AT218" si="3692">7-COUNTIF(AV217:BB217,0)-COUNTIF(AV217:BB217,"")</f>
        <v>0</v>
      </c>
      <c r="AU218" s="22">
        <f t="shared" si="3674"/>
        <v>0</v>
      </c>
      <c r="AV218" s="35">
        <f t="shared" ref="AV218:BB218" si="3693">IF($B211=$B217,AV217+AV212,AV217)</f>
        <v>0</v>
      </c>
      <c r="AW218" s="35">
        <f t="shared" si="3693"/>
        <v>0</v>
      </c>
      <c r="AX218" s="35">
        <f t="shared" si="3693"/>
        <v>0</v>
      </c>
      <c r="AY218" s="35">
        <f t="shared" si="3693"/>
        <v>0</v>
      </c>
      <c r="AZ218" s="36">
        <f t="shared" si="3693"/>
        <v>0</v>
      </c>
      <c r="BA218" s="37">
        <f t="shared" si="3693"/>
        <v>0</v>
      </c>
      <c r="BB218" s="38">
        <f t="shared" si="3693"/>
        <v>0</v>
      </c>
    </row>
    <row r="219" spans="1:54" ht="15" hidden="1" customHeight="1" x14ac:dyDescent="0.2">
      <c r="B219" s="116"/>
      <c r="C219" s="117"/>
      <c r="D219" s="118"/>
      <c r="E219" s="119"/>
      <c r="F219" s="92"/>
      <c r="G219" s="190">
        <f t="shared" ref="G219" si="3694">IF(AND($B211=$B217,$B211&lt;&gt;"",$B211&lt;&gt;0),F217+G213,F217)</f>
        <v>18</v>
      </c>
      <c r="H219" s="121"/>
      <c r="I219" s="165">
        <f t="shared" si="3664"/>
        <v>0</v>
      </c>
      <c r="J219" s="195">
        <f t="shared" ref="J219" si="3695">IF($B217=$B211,COUNTIF(L219:R219,0),COUNTIF(L220:R220,0)+COUNTIF(L220:R220,""))</f>
        <v>7</v>
      </c>
      <c r="K219" s="39">
        <f t="shared" ref="K219:R219" si="3696">IF($B211=$B217,K220+K213,K220)</f>
        <v>0</v>
      </c>
      <c r="L219" s="40">
        <f t="shared" si="3696"/>
        <v>0</v>
      </c>
      <c r="M219" s="40">
        <f t="shared" si="3696"/>
        <v>0</v>
      </c>
      <c r="N219" s="40">
        <f t="shared" si="3696"/>
        <v>0</v>
      </c>
      <c r="O219" s="40">
        <f t="shared" si="3696"/>
        <v>0</v>
      </c>
      <c r="P219" s="41">
        <f t="shared" si="3696"/>
        <v>0</v>
      </c>
      <c r="Q219" s="42">
        <f t="shared" si="3696"/>
        <v>0</v>
      </c>
      <c r="R219" s="43">
        <f t="shared" si="3696"/>
        <v>0</v>
      </c>
      <c r="S219" s="195">
        <f t="shared" ref="S219" si="3697">IF($B217=$B211,COUNTIF(U219:AA219,0),COUNTIF(U220:AA220,0)+COUNTIF(U220:AA220,""))</f>
        <v>7</v>
      </c>
      <c r="T219" s="39">
        <f t="shared" ref="T219:AA219" si="3698">IF($B211=$B217,T220+T213,T220)</f>
        <v>0</v>
      </c>
      <c r="U219" s="40">
        <f t="shared" si="3698"/>
        <v>0</v>
      </c>
      <c r="V219" s="40">
        <f t="shared" si="3698"/>
        <v>0</v>
      </c>
      <c r="W219" s="40">
        <f t="shared" si="3698"/>
        <v>0</v>
      </c>
      <c r="X219" s="40">
        <f t="shared" si="3698"/>
        <v>0</v>
      </c>
      <c r="Y219" s="41">
        <f t="shared" si="3698"/>
        <v>0</v>
      </c>
      <c r="Z219" s="42">
        <f t="shared" si="3698"/>
        <v>0</v>
      </c>
      <c r="AA219" s="43">
        <f t="shared" si="3698"/>
        <v>0</v>
      </c>
      <c r="AB219" s="195">
        <f t="shared" ref="AB219" si="3699">IF($B217=$B211,COUNTIF(AD219:AJ219,0),COUNTIF(AD220:AJ220,0)+COUNTIF(AD220:AJ220,""))</f>
        <v>7</v>
      </c>
      <c r="AC219" s="39">
        <f t="shared" ref="AC219:AJ219" si="3700">IF($B211=$B217,AC220+AC213,AC220)</f>
        <v>0</v>
      </c>
      <c r="AD219" s="40">
        <f t="shared" si="3700"/>
        <v>0</v>
      </c>
      <c r="AE219" s="40">
        <f t="shared" si="3700"/>
        <v>0</v>
      </c>
      <c r="AF219" s="40">
        <f t="shared" si="3700"/>
        <v>0</v>
      </c>
      <c r="AG219" s="40">
        <f t="shared" si="3700"/>
        <v>0</v>
      </c>
      <c r="AH219" s="41">
        <f t="shared" si="3700"/>
        <v>0</v>
      </c>
      <c r="AI219" s="42">
        <f t="shared" si="3700"/>
        <v>0</v>
      </c>
      <c r="AJ219" s="43">
        <f t="shared" si="3700"/>
        <v>0</v>
      </c>
      <c r="AK219" s="195">
        <f t="shared" ref="AK219" si="3701">IF($B217=$B211,COUNTIF(AM219:AS219,0),COUNTIF(AM220:AS220,0)+COUNTIF(AM220:AS220,""))</f>
        <v>7</v>
      </c>
      <c r="AL219" s="39">
        <f t="shared" ref="AL219:AS219" si="3702">IF($B211=$B217,AL220+AL213,AL220)</f>
        <v>0</v>
      </c>
      <c r="AM219" s="40">
        <f t="shared" si="3702"/>
        <v>0</v>
      </c>
      <c r="AN219" s="40">
        <f t="shared" si="3702"/>
        <v>0</v>
      </c>
      <c r="AO219" s="40">
        <f t="shared" si="3702"/>
        <v>0</v>
      </c>
      <c r="AP219" s="40">
        <f t="shared" si="3702"/>
        <v>0</v>
      </c>
      <c r="AQ219" s="41">
        <f t="shared" si="3702"/>
        <v>0</v>
      </c>
      <c r="AR219" s="42">
        <f t="shared" si="3702"/>
        <v>0</v>
      </c>
      <c r="AS219" s="43">
        <f t="shared" si="3702"/>
        <v>0</v>
      </c>
      <c r="AT219" s="195">
        <f t="shared" ref="AT219" si="3703">IF($B217=$B211,COUNTIF(AV219:BB219,0),COUNTIF(AV220:BB220,0)+COUNTIF(AV220:BB220,""))</f>
        <v>7</v>
      </c>
      <c r="AU219" s="39">
        <f t="shared" ref="AU219:BB219" si="3704">IF($B211=$B217,AU220+AU213,AU220)</f>
        <v>0</v>
      </c>
      <c r="AV219" s="40">
        <f t="shared" si="3704"/>
        <v>0</v>
      </c>
      <c r="AW219" s="40">
        <f t="shared" si="3704"/>
        <v>0</v>
      </c>
      <c r="AX219" s="40">
        <f t="shared" si="3704"/>
        <v>0</v>
      </c>
      <c r="AY219" s="40">
        <f t="shared" si="3704"/>
        <v>0</v>
      </c>
      <c r="AZ219" s="41">
        <f t="shared" si="3704"/>
        <v>0</v>
      </c>
      <c r="BA219" s="42">
        <f t="shared" si="3704"/>
        <v>0</v>
      </c>
      <c r="BB219" s="43">
        <f t="shared" si="3704"/>
        <v>0</v>
      </c>
    </row>
    <row r="220" spans="1:54" ht="15.75" customHeight="1" x14ac:dyDescent="0.2">
      <c r="A220" s="1">
        <f t="shared" ref="A220" si="3705">A217</f>
        <v>0</v>
      </c>
      <c r="B220" s="313">
        <f t="shared" ref="B220" si="3706">B214+1</f>
        <v>34</v>
      </c>
      <c r="C220" s="314"/>
      <c r="D220" s="314"/>
      <c r="E220" s="314"/>
      <c r="F220" s="31"/>
      <c r="G220" s="183"/>
      <c r="H220" s="122">
        <f t="shared" ref="H220" si="3707">5-COUNTIF(AU217,0)-COUNTIF(AL217,0)-COUNTIF(AC217,0)-COUNTIF(T217,0)-COUNTIF(K217,0)</f>
        <v>0</v>
      </c>
      <c r="I220" s="165">
        <f t="shared" si="3664"/>
        <v>0</v>
      </c>
      <c r="J220" s="187">
        <f t="shared" ref="J220" si="3708">IF($B217=$B211,J214+IF($F217&lt;&gt;$G217,(K217+$G219-$G218)/$F217,K217/$F217),IF($F217&lt;&gt;G217,(K217+$G219-$G218)/$F217,K217/$F217))</f>
        <v>0</v>
      </c>
      <c r="K220" s="7">
        <f t="shared" ref="K220:K221" si="3709">SUM(L220:R220)</f>
        <v>0</v>
      </c>
      <c r="L220" s="26">
        <f t="shared" ref="L220:R220" si="3710">L217</f>
        <v>0</v>
      </c>
      <c r="M220" s="26">
        <f t="shared" si="3710"/>
        <v>0</v>
      </c>
      <c r="N220" s="26">
        <f t="shared" si="3710"/>
        <v>0</v>
      </c>
      <c r="O220" s="26">
        <f t="shared" si="3710"/>
        <v>0</v>
      </c>
      <c r="P220" s="26">
        <f t="shared" si="3710"/>
        <v>0</v>
      </c>
      <c r="Q220" s="29">
        <f t="shared" si="3710"/>
        <v>0</v>
      </c>
      <c r="R220" s="23">
        <f t="shared" si="3710"/>
        <v>0</v>
      </c>
      <c r="S220" s="187">
        <f t="shared" ref="S220" si="3711">IF($B217=$B211,S214+IF($F217&lt;&gt;$G217,(T217+$G219-$G218)/$F217,T217/$F217),IF($F217&lt;&gt;P217,(T217+$G219-$G218)/$F217,T217/$F217))</f>
        <v>0</v>
      </c>
      <c r="T220" s="7">
        <f t="shared" ref="T220:T221" si="3712">SUM(U220:AA220)</f>
        <v>0</v>
      </c>
      <c r="U220" s="26">
        <f t="shared" ref="U220:AA220" si="3713">U217</f>
        <v>0</v>
      </c>
      <c r="V220" s="26">
        <f t="shared" si="3713"/>
        <v>0</v>
      </c>
      <c r="W220" s="26">
        <f t="shared" si="3713"/>
        <v>0</v>
      </c>
      <c r="X220" s="26">
        <f t="shared" si="3713"/>
        <v>0</v>
      </c>
      <c r="Y220" s="113">
        <f t="shared" si="3713"/>
        <v>0</v>
      </c>
      <c r="Z220" s="29">
        <f t="shared" si="3713"/>
        <v>0</v>
      </c>
      <c r="AA220" s="23">
        <f t="shared" si="3713"/>
        <v>0</v>
      </c>
      <c r="AB220" s="187">
        <f t="shared" ref="AB220" si="3714">IF($B217=$B211,AB214+IF($F217&lt;&gt;$G217,(AC217+$G219-$G218)/$F217,AC217/$F217),IF($F217&lt;&gt;Y217,(AC217+$G219-$G218)/$F217,AC217/$F217))</f>
        <v>0</v>
      </c>
      <c r="AC220" s="7">
        <f t="shared" ref="AC220:AC221" si="3715">SUM(AD220:AJ220)</f>
        <v>0</v>
      </c>
      <c r="AD220" s="26">
        <f t="shared" ref="AD220:AJ220" si="3716">AD217</f>
        <v>0</v>
      </c>
      <c r="AE220" s="26">
        <f t="shared" si="3716"/>
        <v>0</v>
      </c>
      <c r="AF220" s="26">
        <f t="shared" si="3716"/>
        <v>0</v>
      </c>
      <c r="AG220" s="26">
        <f t="shared" si="3716"/>
        <v>0</v>
      </c>
      <c r="AH220" s="113">
        <f t="shared" si="3716"/>
        <v>0</v>
      </c>
      <c r="AI220" s="29">
        <f t="shared" si="3716"/>
        <v>0</v>
      </c>
      <c r="AJ220" s="23">
        <f t="shared" si="3716"/>
        <v>0</v>
      </c>
      <c r="AK220" s="187">
        <f t="shared" ref="AK220" si="3717">IF($B217=$B211,AK214+IF($F217&lt;&gt;$G217,(AL217+$G219-$G218)/$F217,AL217/$F217),IF($F217&lt;&gt;AH217,(AL217+$G219-$G218)/$F217,AL217/$F217))</f>
        <v>0</v>
      </c>
      <c r="AL220" s="7">
        <f t="shared" ref="AL220:AL221" si="3718">SUM(AM220:AS220)</f>
        <v>0</v>
      </c>
      <c r="AM220" s="26">
        <f t="shared" ref="AM220:AS220" si="3719">AM217</f>
        <v>0</v>
      </c>
      <c r="AN220" s="26">
        <f t="shared" si="3719"/>
        <v>0</v>
      </c>
      <c r="AO220" s="26">
        <f t="shared" si="3719"/>
        <v>0</v>
      </c>
      <c r="AP220" s="26">
        <f t="shared" si="3719"/>
        <v>0</v>
      </c>
      <c r="AQ220" s="113">
        <f t="shared" si="3719"/>
        <v>0</v>
      </c>
      <c r="AR220" s="29">
        <f t="shared" si="3719"/>
        <v>0</v>
      </c>
      <c r="AS220" s="23">
        <f t="shared" si="3719"/>
        <v>0</v>
      </c>
      <c r="AT220" s="187">
        <f t="shared" ref="AT220" si="3720">IF($B217=$B211,AT214+IF($F217&lt;&gt;$G217,(AU217+$G219-$G218)/$F217,AU217/$F217),IF($F217&lt;&gt;AQ217,(AU217+$G219-$G218)/$F217,AU217/$F217))</f>
        <v>0</v>
      </c>
      <c r="AU220" s="7">
        <f t="shared" ref="AU220:AU221" si="3721">SUM(AV220:BB220)</f>
        <v>0</v>
      </c>
      <c r="AV220" s="6">
        <f t="shared" ref="AV220" si="3722">IF(SUM($AM$9:$AS$9)=SUM($AV$9:$BB$9),AV217,IF(AND(SUM($AV$9:$BB$9)&gt;42,SUM($AV$9:$BB$9)&lt;49),AV217,0))</f>
        <v>0</v>
      </c>
      <c r="AW220" s="6">
        <f t="shared" ref="AW220:BB220" si="3723">IF(SUM($AM$9:$AS$9)=SUM($AV$9:$BB$9),AW217,IF(AND(SUM($AV$9:$BB$9)&gt;42,SUM($AV$9:$BB$9)&lt;49),AW217,0))</f>
        <v>0</v>
      </c>
      <c r="AX220" s="6">
        <f t="shared" si="3723"/>
        <v>0</v>
      </c>
      <c r="AY220" s="6">
        <f t="shared" si="3723"/>
        <v>0</v>
      </c>
      <c r="AZ220" s="26">
        <f t="shared" si="3723"/>
        <v>0</v>
      </c>
      <c r="BA220" s="29">
        <f t="shared" si="3723"/>
        <v>0</v>
      </c>
      <c r="BB220" s="23">
        <f t="shared" si="3723"/>
        <v>0</v>
      </c>
    </row>
    <row r="221" spans="1:54" ht="15.75" customHeight="1" x14ac:dyDescent="0.2">
      <c r="A221" s="1">
        <f t="shared" ref="A221:A222" si="3724">A220</f>
        <v>0</v>
      </c>
      <c r="B221" s="313"/>
      <c r="C221" s="314"/>
      <c r="D221" s="314"/>
      <c r="E221" s="314"/>
      <c r="F221" s="31"/>
      <c r="G221" s="183"/>
      <c r="H221" s="123">
        <f t="shared" ref="H221" si="3725">IF($B217=$B211,H215+F221,$F221)</f>
        <v>0</v>
      </c>
      <c r="I221" s="165">
        <f t="shared" si="3664"/>
        <v>0</v>
      </c>
      <c r="J221" s="141">
        <f t="shared" ref="J221" si="3726">IF($H220=0,0,IF($B211=$B217,IF($H222&gt;0,$H222+J215,K217+J215),IF($H222&gt;0,$H222,K217)))</f>
        <v>0</v>
      </c>
      <c r="K221" s="7">
        <f t="shared" si="3709"/>
        <v>0</v>
      </c>
      <c r="L221" s="6"/>
      <c r="M221" s="6"/>
      <c r="N221" s="6"/>
      <c r="O221" s="6"/>
      <c r="P221" s="26"/>
      <c r="Q221" s="29"/>
      <c r="R221" s="23"/>
      <c r="S221" s="141">
        <f t="shared" ref="S221" si="3727">IF($H220=0,0,IF($B211=$B217,IF($H222&gt;0,$H222+S215,T217+S215),IF($H222&gt;0,$H222,T217)))</f>
        <v>0</v>
      </c>
      <c r="T221" s="7">
        <f t="shared" si="3712"/>
        <v>0</v>
      </c>
      <c r="U221" s="6"/>
      <c r="V221" s="6"/>
      <c r="W221" s="6"/>
      <c r="X221" s="6"/>
      <c r="Y221" s="26"/>
      <c r="Z221" s="29"/>
      <c r="AA221" s="23"/>
      <c r="AB221" s="141">
        <f t="shared" ref="AB221" si="3728">IF($H220=0,0,IF($B211=$B217,IF($H222&gt;0,$H222+AB215,AC217+AB215),IF($H222&gt;0,$H222,AC217)))</f>
        <v>0</v>
      </c>
      <c r="AC221" s="7">
        <f t="shared" si="3715"/>
        <v>0</v>
      </c>
      <c r="AD221" s="6"/>
      <c r="AE221" s="6"/>
      <c r="AF221" s="6"/>
      <c r="AG221" s="6"/>
      <c r="AH221" s="26"/>
      <c r="AI221" s="29"/>
      <c r="AJ221" s="23"/>
      <c r="AK221" s="141">
        <f t="shared" ref="AK221" si="3729">IF($H220=0,0,IF($B211=$B217,IF($H222&gt;0,$H222+AK215,AL217+AK215),IF($H222&gt;0,$H222,AL217)))</f>
        <v>0</v>
      </c>
      <c r="AL221" s="7">
        <f t="shared" si="3718"/>
        <v>0</v>
      </c>
      <c r="AM221" s="6"/>
      <c r="AN221" s="6"/>
      <c r="AO221" s="6"/>
      <c r="AP221" s="6"/>
      <c r="AQ221" s="26"/>
      <c r="AR221" s="29"/>
      <c r="AS221" s="23"/>
      <c r="AT221" s="141">
        <f t="shared" ref="AT221" si="3730">IF($H220=0,0,IF($B211=$B217,IF($H222&gt;0,$H222+AT215,AU217+AT215),IF($H222&gt;0,$H222,AU217)))</f>
        <v>0</v>
      </c>
      <c r="AU221" s="7">
        <f t="shared" si="3721"/>
        <v>0</v>
      </c>
      <c r="AV221" s="6"/>
      <c r="AW221" s="6"/>
      <c r="AX221" s="6"/>
      <c r="AY221" s="6"/>
      <c r="AZ221" s="26"/>
      <c r="BA221" s="29"/>
      <c r="BB221" s="23"/>
    </row>
    <row r="222" spans="1:54" ht="18.75" customHeight="1" thickBot="1" x14ac:dyDescent="0.25">
      <c r="A222" s="1">
        <f t="shared" si="3724"/>
        <v>0</v>
      </c>
      <c r="B222" s="323" t="str">
        <f>IF(B217="",Wydruk!$AE$6,IF(J218=0,Wydruk!$AE$7,IF(AND(G218&lt;G219,B217&lt;&gt;$B223),Wydruk!$AE$13,IF(AND($B217=$B211,$B217&lt;&gt;$B223),IF(OR(OR(J222&lt;4,J222&gt;5),OR(S222&lt;4,S222&gt;5),OR(AB222&lt;4,AB222&gt;5),OR(AK222&lt;4,AK222&gt;5),OR(AND(AT222&lt;4,AT222&gt;0),AT222&gt;5)),Wydruk!$AE$8,Wydruk!$AE$9),IF($B217=$B223,IF($F221&lt;&gt;0,Wydruk!$AE$12,Wydruk!$AE$10),IF(OR(OR(J218&lt;4,J218&gt;5),OR(S218&lt;4,S218&gt;5),OR(AB218&lt;4,AB218&gt;5),OR(AK218&lt;4,AK218&gt;5),OR(AND(AT218&lt;4,AT218&gt;0),AT218&gt;5)),Wydruk!$AE$8,Wydruk!$AE$11))))))</f>
        <v>Uzupełnij liczby godzin tygodniowego planu</v>
      </c>
      <c r="C222" s="324"/>
      <c r="D222" s="324"/>
      <c r="E222" s="324"/>
      <c r="F222" s="173">
        <f>marzec!F222</f>
        <v>0</v>
      </c>
      <c r="G222" s="184">
        <f>marzec!G222</f>
        <v>0</v>
      </c>
      <c r="H222" s="191">
        <f t="shared" ref="H222" si="3731">IF(OR($G222=0,$F222=0,$G222="",$F222=""),0,$G222/$F222)</f>
        <v>0</v>
      </c>
      <c r="I222" s="193"/>
      <c r="J222" s="176">
        <f t="shared" ref="J222" si="3732">IF($B211=$B217,IF(L217+L212&gt;0,1,0)+IF(M217+M212&gt;0,1,0)+IF(N217+N212&gt;0,1,0)+IF(O217+O212&gt;0,1,0)+IF(P217+P212&gt;0,1,0)+IF(Q217+Q212&gt;0,1,0)+IF(R217+R212&gt;0,1,0),J218)</f>
        <v>0</v>
      </c>
      <c r="K222" s="133">
        <f t="shared" ref="K222" si="3733">IF(OR($B217=$B223,J222=0,(K218-Q222+O222)&lt;=0),0,(K218-Q222+O222)/J222)</f>
        <v>0</v>
      </c>
      <c r="L222" s="137">
        <f t="shared" ref="L222" si="3734">IF(K222*(7-J219)&lt;=0,0,K222*(7-J219))</f>
        <v>0</v>
      </c>
      <c r="M222" s="311">
        <f t="shared" ref="M222" si="3735">ROUND(IF(OR(K219-K222*(7-J219)+P222&lt;0,$B217=$B223,K222&lt;=0,K219=0),0,IF(K219-K222*(7-J219)+P222&gt;Q222-O222+P222,Q222-O222+P222,K219-K222*(7-J219)+P222)),1)</f>
        <v>0</v>
      </c>
      <c r="N222" s="312"/>
      <c r="O222" s="139">
        <f t="shared" ref="O222" si="3736">IF(OR($B217=$B223,J218=0),0,IF($B217=$B211,J217,$F217))</f>
        <v>0</v>
      </c>
      <c r="P222" s="30">
        <f t="shared" ref="P222" si="3737">IF(OR($B217=$B223,J222=0),0,$G219-$G218)</f>
        <v>0</v>
      </c>
      <c r="Q222" s="134">
        <f t="shared" ref="Q222" si="3738">IF(OR($B217=$B223,J222=0),0,J221)</f>
        <v>0</v>
      </c>
      <c r="R222" s="138">
        <f t="shared" ref="R222" si="3739">IF($B217=$B223,0,K219)</f>
        <v>0</v>
      </c>
      <c r="S222" s="176">
        <f t="shared" ref="S222" si="3740">IF($B211=$B217,IF(U217+U212&gt;0,1,0)+IF(V217+V212&gt;0,1,0)+IF(W217+W212&gt;0,1,0)+IF(X217+X212&gt;0,1,0)+IF(Y217+Y212&gt;0,1,0)+IF(Z217+Z212&gt;0,1,0)+IF(AA217+AA212&gt;0,1,0),S218)</f>
        <v>0</v>
      </c>
      <c r="T222" s="133">
        <f t="shared" ref="T222" si="3741">IF(OR($B217=$B223,S222=0,(T218-Z222+X222)&lt;=0),0,(T218-Z222+X222)/S222)</f>
        <v>0</v>
      </c>
      <c r="U222" s="137">
        <f t="shared" ref="U222" si="3742">IF(T222*(7-S219)&lt;=0,0,T222*(7-S219))</f>
        <v>0</v>
      </c>
      <c r="V222" s="311">
        <f t="shared" ref="V222" si="3743">ROUND(IF(OR(T219-T222*(7-S219)+Y222&lt;0,$B217=$B223,T222&lt;=0,T219=0),0,IF(T219-T222*(7-S219)+Y222&gt;Z222-X222+Y222,Z222-X222+Y222,T219-T222*(7-S219)+Y222)),1)</f>
        <v>0</v>
      </c>
      <c r="W222" s="312"/>
      <c r="X222" s="139">
        <f t="shared" ref="X222" si="3744">IF(OR($B217=$B223,S218=0),0,IF($B217=$B211,S217,$F217))</f>
        <v>0</v>
      </c>
      <c r="Y222" s="30">
        <f t="shared" ref="Y222" si="3745">IF(OR($B217=$B223,S222=0),0,$G219-$G218)</f>
        <v>0</v>
      </c>
      <c r="Z222" s="134">
        <f t="shared" ref="Z222" si="3746">IF(OR($B217=$B223,S222=0),0,S221)</f>
        <v>0</v>
      </c>
      <c r="AA222" s="138">
        <f t="shared" ref="AA222" si="3747">IF($B217=$B223,0,T219)</f>
        <v>0</v>
      </c>
      <c r="AB222" s="176">
        <f t="shared" ref="AB222" si="3748">IF($B211=$B217,IF(AD217+AD212&gt;0,1,0)+IF(AE217+AE212&gt;0,1,0)+IF(AF217+AF212&gt;0,1,0)+IF(AG217+AG212&gt;0,1,0)+IF(AH217+AH212&gt;0,1,0)+IF(AI217+AI212&gt;0,1,0)+IF(AJ217+AJ212&gt;0,1,0),AB218)</f>
        <v>0</v>
      </c>
      <c r="AC222" s="133">
        <f t="shared" ref="AC222" si="3749">IF(OR($B217=$B223,AB222=0,(AC218-AI222+AG222)&lt;=0),0,(AC218-AI222+AG222)/AB222)</f>
        <v>0</v>
      </c>
      <c r="AD222" s="137">
        <f t="shared" ref="AD222" si="3750">IF(AC222*(7-AB219)&lt;=0,0,AC222*(7-AB219))</f>
        <v>0</v>
      </c>
      <c r="AE222" s="311">
        <f t="shared" ref="AE222" si="3751">ROUND(IF(OR(AC219-AC222*(7-AB219)+AH222&lt;0,$B217=$B223,AC222&lt;=0,AC219=0),0,IF(AC219-AC222*(7-AB219)+AH222&gt;AI222-AG222+AH222,AI222-AG222+AH222,AC219-AC222*(7-AB219)+AH222)),1)</f>
        <v>0</v>
      </c>
      <c r="AF222" s="312"/>
      <c r="AG222" s="139">
        <f t="shared" ref="AG222" si="3752">IF(OR($B217=$B223,AB218=0),0,IF($B217=$B211,AB217,$F217))</f>
        <v>0</v>
      </c>
      <c r="AH222" s="30">
        <f t="shared" ref="AH222" si="3753">IF(OR($B217=$B223,AB222=0),0,$G219-$G218)</f>
        <v>0</v>
      </c>
      <c r="AI222" s="134">
        <f t="shared" ref="AI222" si="3754">IF(OR($B217=$B223,AB222=0),0,AB221)</f>
        <v>0</v>
      </c>
      <c r="AJ222" s="138">
        <f t="shared" ref="AJ222" si="3755">IF($B217=$B223,0,AC219)</f>
        <v>0</v>
      </c>
      <c r="AK222" s="176">
        <f t="shared" ref="AK222" si="3756">IF($B211=$B217,IF(AM217+AM212&gt;0,1,0)+IF(AN217+AN212&gt;0,1,0)+IF(AO217+AO212&gt;0,1,0)+IF(AP217+AP212&gt;0,1,0)+IF(AQ217+AQ212&gt;0,1,0)+IF(AR217+AR212&gt;0,1,0)+IF(AS217+AS212&gt;0,1,0),AK218)</f>
        <v>0</v>
      </c>
      <c r="AL222" s="133">
        <f t="shared" ref="AL222" si="3757">IF(OR($B217=$B223,AK222=0,(AL218-AR222+AP222)&lt;=0),0,(AL218-AR222+AP222)/AK222)</f>
        <v>0</v>
      </c>
      <c r="AM222" s="137">
        <f t="shared" ref="AM222" si="3758">IF(AL222*(7-AK219)&lt;=0,0,AL222*(7-AK219))</f>
        <v>0</v>
      </c>
      <c r="AN222" s="311">
        <f t="shared" ref="AN222" si="3759">ROUND(IF(OR(AL219-AL222*(7-AK219)+AQ222&lt;0,$B217=$B223,AL222&lt;=0,AL219=0),0,IF(AL219-AL222*(7-AK219)+AQ222&gt;AR222-AP222+AQ222,AR222-AP222+AQ222,AL219-AL222*(7-AK219)+AQ222)),1)</f>
        <v>0</v>
      </c>
      <c r="AO222" s="312"/>
      <c r="AP222" s="139">
        <f t="shared" ref="AP222" si="3760">IF(OR($B217=$B223,AK218=0),0,IF($B217=$B211,AK217,$F217))</f>
        <v>0</v>
      </c>
      <c r="AQ222" s="30">
        <f t="shared" ref="AQ222" si="3761">IF(OR($B217=$B223,AK222=0),0,$G219-$G218)</f>
        <v>0</v>
      </c>
      <c r="AR222" s="134">
        <f t="shared" ref="AR222" si="3762">IF(OR($B217=$B223,AK222=0),0,AK221)</f>
        <v>0</v>
      </c>
      <c r="AS222" s="138">
        <f t="shared" ref="AS222" si="3763">IF($B217=$B223,0,AL219)</f>
        <v>0</v>
      </c>
      <c r="AT222" s="176">
        <f t="shared" ref="AT222" si="3764">IF($B211=$B217,IF(AV217+AV212&gt;0,1,0)+IF(AW217+AW212&gt;0,1,0)+IF(AX217+AX212&gt;0,1,0)+IF(AY217+AY212&gt;0,1,0)+IF(AZ217+AZ212&gt;0,1,0)+IF(BA217+BA212&gt;0,1,0)+IF(BB217+BB212&gt;0,1,0),AT218)</f>
        <v>0</v>
      </c>
      <c r="AU222" s="133">
        <f t="shared" ref="AU222" si="3765">IF(OR($B217=$B223,AT222=0,(AU218-BA222+AY222)&lt;=0),0,(AU218-BA222+AY222)/AT222)</f>
        <v>0</v>
      </c>
      <c r="AV222" s="137">
        <f t="shared" ref="AV222" si="3766">IF(AU222*(7-AT219)&lt;=0,0,AU222*(7-AT219))</f>
        <v>0</v>
      </c>
      <c r="AW222" s="311">
        <f t="shared" ref="AW222" si="3767">ROUND(IF(OR(AU219-AU222*(7-AT219)+AZ222&lt;0,$B217=$B223,AU222&lt;=0,AU219=0),0,IF(AU219-AU222*(7-AT219)+AZ222&gt;BA222-AY222+AZ222,BA222-AY222+AZ222,AU219-AU222*(7-AT219)+AZ222)),1)</f>
        <v>0</v>
      </c>
      <c r="AX222" s="312"/>
      <c r="AY222" s="139">
        <f t="shared" ref="AY222" si="3768">IF(OR($B217=$B223,AT218=0),0,IF($B217=$B211,AT217,$F217))</f>
        <v>0</v>
      </c>
      <c r="AZ222" s="30">
        <f t="shared" ref="AZ222" si="3769">IF(OR($B217=$B223,AT222=0),0,$G219-$G218)</f>
        <v>0</v>
      </c>
      <c r="BA222" s="134">
        <f t="shared" ref="BA222" si="3770">IF(OR($B217=$B223,AT222=0),0,AT221)</f>
        <v>0</v>
      </c>
      <c r="BB222" s="138">
        <f t="shared" ref="BB222" si="3771">IF($B217=$B223,0,AU219)</f>
        <v>0</v>
      </c>
    </row>
    <row r="223" spans="1:54" ht="15.75" x14ac:dyDescent="0.2">
      <c r="A223" s="1">
        <f t="shared" ref="A223" si="3772">IF(B223="","1. Niewypełnione",B223)</f>
        <v>0</v>
      </c>
      <c r="B223" s="320">
        <f>marzec!B223</f>
        <v>0</v>
      </c>
      <c r="C223" s="321">
        <f>marzec!C223</f>
        <v>0</v>
      </c>
      <c r="D223" s="321">
        <f>marzec!D223</f>
        <v>0</v>
      </c>
      <c r="E223" s="321">
        <f>marzec!E223</f>
        <v>0</v>
      </c>
      <c r="F223" s="177">
        <f>marzec!F223</f>
        <v>18</v>
      </c>
      <c r="G223" s="185">
        <f>marzec!G223</f>
        <v>18</v>
      </c>
      <c r="H223" s="177"/>
      <c r="I223" s="192">
        <f t="shared" ref="I223:I227" si="3773">K223+T223+AC223+AL223+AU223</f>
        <v>0</v>
      </c>
      <c r="J223" s="186">
        <f t="shared" ref="J223" si="3774">IF(OR($B223=$B229,J226=0),0,ROUND((K224+P228)/J226,0))</f>
        <v>0</v>
      </c>
      <c r="K223" s="51">
        <f t="shared" ref="K223:K224" si="3775">SUM(L223:R223)</f>
        <v>0</v>
      </c>
      <c r="L223" s="52">
        <f>marzec!L223</f>
        <v>0</v>
      </c>
      <c r="M223" s="52">
        <f>marzec!M223</f>
        <v>0</v>
      </c>
      <c r="N223" s="52">
        <f>marzec!N223</f>
        <v>0</v>
      </c>
      <c r="O223" s="52">
        <f>marzec!O223</f>
        <v>0</v>
      </c>
      <c r="P223" s="53">
        <f>marzec!P223</f>
        <v>0</v>
      </c>
      <c r="Q223" s="54">
        <f>marzec!Q223</f>
        <v>0</v>
      </c>
      <c r="R223" s="55">
        <f>marzec!R223</f>
        <v>0</v>
      </c>
      <c r="S223" s="188">
        <f t="shared" ref="S223" si="3776">IF(OR($B223=$B229,S226=0),0,ROUND((T224+Y228)/S226,0))</f>
        <v>0</v>
      </c>
      <c r="T223" s="51">
        <f t="shared" ref="T223:T224" si="3777">SUM(U223:AA223)</f>
        <v>0</v>
      </c>
      <c r="U223" s="52">
        <f>marzec!U223</f>
        <v>0</v>
      </c>
      <c r="V223" s="52">
        <f>marzec!V223</f>
        <v>0</v>
      </c>
      <c r="W223" s="52">
        <f>marzec!W223</f>
        <v>0</v>
      </c>
      <c r="X223" s="52">
        <f>marzec!X223</f>
        <v>0</v>
      </c>
      <c r="Y223" s="53">
        <f>marzec!Y223</f>
        <v>0</v>
      </c>
      <c r="Z223" s="54">
        <f>marzec!Z223</f>
        <v>0</v>
      </c>
      <c r="AA223" s="55">
        <f>marzec!AA223</f>
        <v>0</v>
      </c>
      <c r="AB223" s="188">
        <f t="shared" ref="AB223" si="3778">IF(OR($B223=$B229,AB226=0),0,ROUND((AC224+AH228)/AB226,0))</f>
        <v>0</v>
      </c>
      <c r="AC223" s="51">
        <f t="shared" ref="AC223:AC224" si="3779">SUM(AD223:AJ223)</f>
        <v>0</v>
      </c>
      <c r="AD223" s="52">
        <f>marzec!AD223</f>
        <v>0</v>
      </c>
      <c r="AE223" s="52">
        <f>marzec!AE223</f>
        <v>0</v>
      </c>
      <c r="AF223" s="52">
        <f>marzec!AF223</f>
        <v>0</v>
      </c>
      <c r="AG223" s="52">
        <f>marzec!AG223</f>
        <v>0</v>
      </c>
      <c r="AH223" s="53">
        <f>marzec!AH223</f>
        <v>0</v>
      </c>
      <c r="AI223" s="54">
        <f>marzec!AI223</f>
        <v>0</v>
      </c>
      <c r="AJ223" s="55">
        <f>marzec!AJ223</f>
        <v>0</v>
      </c>
      <c r="AK223" s="188">
        <f t="shared" ref="AK223" si="3780">IF(OR($B223=$B229,AK226=0),0,ROUND((AL224+AQ228)/AK226,0))</f>
        <v>0</v>
      </c>
      <c r="AL223" s="51">
        <f t="shared" ref="AL223:AL224" si="3781">SUM(AM223:AS223)</f>
        <v>0</v>
      </c>
      <c r="AM223" s="52">
        <f>marzec!AM223</f>
        <v>0</v>
      </c>
      <c r="AN223" s="52">
        <f>marzec!AN223</f>
        <v>0</v>
      </c>
      <c r="AO223" s="52">
        <f>marzec!AO223</f>
        <v>0</v>
      </c>
      <c r="AP223" s="52">
        <f>marzec!AP223</f>
        <v>0</v>
      </c>
      <c r="AQ223" s="53">
        <f>marzec!AQ223</f>
        <v>0</v>
      </c>
      <c r="AR223" s="54">
        <f>marzec!AR223</f>
        <v>0</v>
      </c>
      <c r="AS223" s="55">
        <f>marzec!AS223</f>
        <v>0</v>
      </c>
      <c r="AT223" s="188">
        <f t="shared" ref="AT223" si="3782">IF(OR($B223=$B229,AT226=0),0,ROUND((AU224+AZ228)/AT226,0))</f>
        <v>0</v>
      </c>
      <c r="AU223" s="51">
        <f t="shared" ref="AU223:AU224" si="3783">SUM(AV223:BB223)</f>
        <v>0</v>
      </c>
      <c r="AV223" s="52">
        <f t="shared" ref="AV223" si="3784">IF(SUM($AM$9:$AS$9)=SUM($AV$9:$BB$9),AM223,IF(AND(SUM($AV$9:$BB$9)&gt;42,SUM($AV$9:$BB$9)&lt;49),AM223,0))</f>
        <v>0</v>
      </c>
      <c r="AW223" s="52">
        <f t="shared" ref="AW223" si="3785">IF(SUM($AM$9:$AS$9)=SUM($AV$9:$BB$9),AN223,IF(AND(SUM($AV$9:$BB$9)&gt;42,SUM($AV$9:$BB$9)&lt;49),AN223,0))</f>
        <v>0</v>
      </c>
      <c r="AX223" s="52">
        <f t="shared" ref="AX223" si="3786">IF(SUM($AM$9:$AS$9)=SUM($AV$9:$BB$9),AO223,IF(AND(SUM($AV$9:$BB$9)&gt;42,SUM($AV$9:$BB$9)&lt;49),AO223,0))</f>
        <v>0</v>
      </c>
      <c r="AY223" s="52">
        <f t="shared" ref="AY223" si="3787">IF(SUM($AM$9:$AS$9)=SUM($AV$9:$BB$9),AP223,IF(AND(SUM($AV$9:$BB$9)&gt;42,SUM($AV$9:$BB$9)&lt;49),AP223,0))</f>
        <v>0</v>
      </c>
      <c r="AZ223" s="53">
        <f t="shared" ref="AZ223" si="3788">IF(SUM($AM$9:$AS$9)=SUM($AV$9:$BB$9),AQ223,IF(AND(SUM($AV$9:$BB$9)&gt;42,SUM($AV$9:$BB$9)&lt;49),AQ223,0))</f>
        <v>0</v>
      </c>
      <c r="BA223" s="54">
        <f t="shared" ref="BA223" si="3789">IF(SUM($AM$9:$AS$9)=SUM($AV$9:$BB$9),AR223,IF(AND(SUM($AV$9:$BB$9)&gt;42,SUM($AV$9:$BB$9)&lt;49),AR223,0))</f>
        <v>0</v>
      </c>
      <c r="BB223" s="55">
        <f t="shared" ref="BB223" si="3790">IF(SUM($AM$9:$AS$9)=SUM($AV$9:$BB$9),AS223,IF(AND(SUM($AV$9:$BB$9)&gt;42,SUM($AV$9:$BB$9)&lt;49),AS223,0))</f>
        <v>0</v>
      </c>
    </row>
    <row r="224" spans="1:54" ht="12.75" hidden="1" customHeight="1" x14ac:dyDescent="0.2">
      <c r="B224" s="93"/>
      <c r="C224" s="94"/>
      <c r="D224" s="95"/>
      <c r="E224" s="115"/>
      <c r="F224" s="140" t="b">
        <f t="shared" ref="F224" si="3791">IF($B217=$B223,OR(F218,G223&lt;F223),G223&lt;F223)</f>
        <v>0</v>
      </c>
      <c r="G224" s="189">
        <f t="shared" ref="G224" si="3792">IF(AND($B217=$B223,$B217&lt;&gt;"",$B217&lt;&gt;0),G223+G218,G223)</f>
        <v>18</v>
      </c>
      <c r="H224" s="120"/>
      <c r="I224" s="165">
        <f t="shared" si="3773"/>
        <v>0</v>
      </c>
      <c r="J224" s="194">
        <f t="shared" ref="J224" si="3793">7-COUNTIF(L223:R223,0)-COUNTIF(L223:R223,"")</f>
        <v>0</v>
      </c>
      <c r="K224" s="22">
        <f t="shared" si="3775"/>
        <v>0</v>
      </c>
      <c r="L224" s="35">
        <f t="shared" ref="L224:R224" si="3794">IF($B217=$B223,L223+L218,L223)</f>
        <v>0</v>
      </c>
      <c r="M224" s="35">
        <f t="shared" si="3794"/>
        <v>0</v>
      </c>
      <c r="N224" s="35">
        <f t="shared" si="3794"/>
        <v>0</v>
      </c>
      <c r="O224" s="35">
        <f t="shared" si="3794"/>
        <v>0</v>
      </c>
      <c r="P224" s="36">
        <f t="shared" si="3794"/>
        <v>0</v>
      </c>
      <c r="Q224" s="37">
        <f t="shared" si="3794"/>
        <v>0</v>
      </c>
      <c r="R224" s="38">
        <f t="shared" si="3794"/>
        <v>0</v>
      </c>
      <c r="S224" s="194">
        <f t="shared" ref="S224" si="3795">7-COUNTIF(U223:AA223,0)-COUNTIF(U223:AA223,"")</f>
        <v>0</v>
      </c>
      <c r="T224" s="22">
        <f t="shared" si="3777"/>
        <v>0</v>
      </c>
      <c r="U224" s="35">
        <f t="shared" ref="U224:AA224" si="3796">IF($B217=$B223,U223+U218,U223)</f>
        <v>0</v>
      </c>
      <c r="V224" s="35">
        <f t="shared" si="3796"/>
        <v>0</v>
      </c>
      <c r="W224" s="35">
        <f t="shared" si="3796"/>
        <v>0</v>
      </c>
      <c r="X224" s="35">
        <f t="shared" si="3796"/>
        <v>0</v>
      </c>
      <c r="Y224" s="36">
        <f t="shared" si="3796"/>
        <v>0</v>
      </c>
      <c r="Z224" s="37">
        <f t="shared" si="3796"/>
        <v>0</v>
      </c>
      <c r="AA224" s="38">
        <f t="shared" si="3796"/>
        <v>0</v>
      </c>
      <c r="AB224" s="194">
        <f t="shared" ref="AB224" si="3797">7-COUNTIF(AD223:AJ223,0)-COUNTIF(AD223:AJ223,"")</f>
        <v>0</v>
      </c>
      <c r="AC224" s="22">
        <f t="shared" si="3779"/>
        <v>0</v>
      </c>
      <c r="AD224" s="35">
        <f t="shared" ref="AD224:AJ224" si="3798">IF($B217=$B223,AD223+AD218,AD223)</f>
        <v>0</v>
      </c>
      <c r="AE224" s="35">
        <f t="shared" si="3798"/>
        <v>0</v>
      </c>
      <c r="AF224" s="35">
        <f t="shared" si="3798"/>
        <v>0</v>
      </c>
      <c r="AG224" s="35">
        <f t="shared" si="3798"/>
        <v>0</v>
      </c>
      <c r="AH224" s="36">
        <f t="shared" si="3798"/>
        <v>0</v>
      </c>
      <c r="AI224" s="37">
        <f t="shared" si="3798"/>
        <v>0</v>
      </c>
      <c r="AJ224" s="38">
        <f t="shared" si="3798"/>
        <v>0</v>
      </c>
      <c r="AK224" s="194">
        <f t="shared" ref="AK224" si="3799">7-COUNTIF(AM223:AS223,0)-COUNTIF(AM223:AS223,"")</f>
        <v>0</v>
      </c>
      <c r="AL224" s="22">
        <f t="shared" si="3781"/>
        <v>0</v>
      </c>
      <c r="AM224" s="35">
        <f t="shared" ref="AM224:AS224" si="3800">IF($B217=$B223,AM223+AM218,AM223)</f>
        <v>0</v>
      </c>
      <c r="AN224" s="35">
        <f t="shared" si="3800"/>
        <v>0</v>
      </c>
      <c r="AO224" s="35">
        <f t="shared" si="3800"/>
        <v>0</v>
      </c>
      <c r="AP224" s="35">
        <f t="shared" si="3800"/>
        <v>0</v>
      </c>
      <c r="AQ224" s="36">
        <f t="shared" si="3800"/>
        <v>0</v>
      </c>
      <c r="AR224" s="37">
        <f t="shared" si="3800"/>
        <v>0</v>
      </c>
      <c r="AS224" s="38">
        <f t="shared" si="3800"/>
        <v>0</v>
      </c>
      <c r="AT224" s="194">
        <f t="shared" ref="AT224" si="3801">7-COUNTIF(AV223:BB223,0)-COUNTIF(AV223:BB223,"")</f>
        <v>0</v>
      </c>
      <c r="AU224" s="22">
        <f t="shared" si="3783"/>
        <v>0</v>
      </c>
      <c r="AV224" s="35">
        <f t="shared" ref="AV224:BB224" si="3802">IF($B217=$B223,AV223+AV218,AV223)</f>
        <v>0</v>
      </c>
      <c r="AW224" s="35">
        <f t="shared" si="3802"/>
        <v>0</v>
      </c>
      <c r="AX224" s="35">
        <f t="shared" si="3802"/>
        <v>0</v>
      </c>
      <c r="AY224" s="35">
        <f t="shared" si="3802"/>
        <v>0</v>
      </c>
      <c r="AZ224" s="36">
        <f t="shared" si="3802"/>
        <v>0</v>
      </c>
      <c r="BA224" s="37">
        <f t="shared" si="3802"/>
        <v>0</v>
      </c>
      <c r="BB224" s="38">
        <f t="shared" si="3802"/>
        <v>0</v>
      </c>
    </row>
    <row r="225" spans="1:54" ht="15" hidden="1" customHeight="1" x14ac:dyDescent="0.2">
      <c r="B225" s="116"/>
      <c r="C225" s="117"/>
      <c r="D225" s="118"/>
      <c r="E225" s="119"/>
      <c r="F225" s="92"/>
      <c r="G225" s="190">
        <f t="shared" ref="G225" si="3803">IF(AND($B217=$B223,$B217&lt;&gt;"",$B217&lt;&gt;0),F223+G219,F223)</f>
        <v>18</v>
      </c>
      <c r="H225" s="121"/>
      <c r="I225" s="165">
        <f t="shared" si="3773"/>
        <v>0</v>
      </c>
      <c r="J225" s="195">
        <f t="shared" ref="J225" si="3804">IF($B223=$B217,COUNTIF(L225:R225,0),COUNTIF(L226:R226,0)+COUNTIF(L226:R226,""))</f>
        <v>7</v>
      </c>
      <c r="K225" s="39">
        <f t="shared" ref="K225:R225" si="3805">IF($B217=$B223,K226+K219,K226)</f>
        <v>0</v>
      </c>
      <c r="L225" s="40">
        <f t="shared" si="3805"/>
        <v>0</v>
      </c>
      <c r="M225" s="40">
        <f t="shared" si="3805"/>
        <v>0</v>
      </c>
      <c r="N225" s="40">
        <f t="shared" si="3805"/>
        <v>0</v>
      </c>
      <c r="O225" s="40">
        <f t="shared" si="3805"/>
        <v>0</v>
      </c>
      <c r="P225" s="41">
        <f t="shared" si="3805"/>
        <v>0</v>
      </c>
      <c r="Q225" s="42">
        <f t="shared" si="3805"/>
        <v>0</v>
      </c>
      <c r="R225" s="43">
        <f t="shared" si="3805"/>
        <v>0</v>
      </c>
      <c r="S225" s="195">
        <f t="shared" ref="S225" si="3806">IF($B223=$B217,COUNTIF(U225:AA225,0),COUNTIF(U226:AA226,0)+COUNTIF(U226:AA226,""))</f>
        <v>7</v>
      </c>
      <c r="T225" s="39">
        <f t="shared" ref="T225:AA225" si="3807">IF($B217=$B223,T226+T219,T226)</f>
        <v>0</v>
      </c>
      <c r="U225" s="40">
        <f t="shared" si="3807"/>
        <v>0</v>
      </c>
      <c r="V225" s="40">
        <f t="shared" si="3807"/>
        <v>0</v>
      </c>
      <c r="W225" s="40">
        <f t="shared" si="3807"/>
        <v>0</v>
      </c>
      <c r="X225" s="40">
        <f t="shared" si="3807"/>
        <v>0</v>
      </c>
      <c r="Y225" s="41">
        <f t="shared" si="3807"/>
        <v>0</v>
      </c>
      <c r="Z225" s="42">
        <f t="shared" si="3807"/>
        <v>0</v>
      </c>
      <c r="AA225" s="43">
        <f t="shared" si="3807"/>
        <v>0</v>
      </c>
      <c r="AB225" s="195">
        <f t="shared" ref="AB225" si="3808">IF($B223=$B217,COUNTIF(AD225:AJ225,0),COUNTIF(AD226:AJ226,0)+COUNTIF(AD226:AJ226,""))</f>
        <v>7</v>
      </c>
      <c r="AC225" s="39">
        <f t="shared" ref="AC225:AJ225" si="3809">IF($B217=$B223,AC226+AC219,AC226)</f>
        <v>0</v>
      </c>
      <c r="AD225" s="40">
        <f t="shared" si="3809"/>
        <v>0</v>
      </c>
      <c r="AE225" s="40">
        <f t="shared" si="3809"/>
        <v>0</v>
      </c>
      <c r="AF225" s="40">
        <f t="shared" si="3809"/>
        <v>0</v>
      </c>
      <c r="AG225" s="40">
        <f t="shared" si="3809"/>
        <v>0</v>
      </c>
      <c r="AH225" s="41">
        <f t="shared" si="3809"/>
        <v>0</v>
      </c>
      <c r="AI225" s="42">
        <f t="shared" si="3809"/>
        <v>0</v>
      </c>
      <c r="AJ225" s="43">
        <f t="shared" si="3809"/>
        <v>0</v>
      </c>
      <c r="AK225" s="195">
        <f t="shared" ref="AK225" si="3810">IF($B223=$B217,COUNTIF(AM225:AS225,0),COUNTIF(AM226:AS226,0)+COUNTIF(AM226:AS226,""))</f>
        <v>7</v>
      </c>
      <c r="AL225" s="39">
        <f t="shared" ref="AL225:AS225" si="3811">IF($B217=$B223,AL226+AL219,AL226)</f>
        <v>0</v>
      </c>
      <c r="AM225" s="40">
        <f t="shared" si="3811"/>
        <v>0</v>
      </c>
      <c r="AN225" s="40">
        <f t="shared" si="3811"/>
        <v>0</v>
      </c>
      <c r="AO225" s="40">
        <f t="shared" si="3811"/>
        <v>0</v>
      </c>
      <c r="AP225" s="40">
        <f t="shared" si="3811"/>
        <v>0</v>
      </c>
      <c r="AQ225" s="41">
        <f t="shared" si="3811"/>
        <v>0</v>
      </c>
      <c r="AR225" s="42">
        <f t="shared" si="3811"/>
        <v>0</v>
      </c>
      <c r="AS225" s="43">
        <f t="shared" si="3811"/>
        <v>0</v>
      </c>
      <c r="AT225" s="195">
        <f t="shared" ref="AT225" si="3812">IF($B223=$B217,COUNTIF(AV225:BB225,0),COUNTIF(AV226:BB226,0)+COUNTIF(AV226:BB226,""))</f>
        <v>7</v>
      </c>
      <c r="AU225" s="39">
        <f t="shared" ref="AU225:BB225" si="3813">IF($B217=$B223,AU226+AU219,AU226)</f>
        <v>0</v>
      </c>
      <c r="AV225" s="40">
        <f t="shared" si="3813"/>
        <v>0</v>
      </c>
      <c r="AW225" s="40">
        <f t="shared" si="3813"/>
        <v>0</v>
      </c>
      <c r="AX225" s="40">
        <f t="shared" si="3813"/>
        <v>0</v>
      </c>
      <c r="AY225" s="40">
        <f t="shared" si="3813"/>
        <v>0</v>
      </c>
      <c r="AZ225" s="41">
        <f t="shared" si="3813"/>
        <v>0</v>
      </c>
      <c r="BA225" s="42">
        <f t="shared" si="3813"/>
        <v>0</v>
      </c>
      <c r="BB225" s="43">
        <f t="shared" si="3813"/>
        <v>0</v>
      </c>
    </row>
    <row r="226" spans="1:54" ht="15.75" customHeight="1" x14ac:dyDescent="0.2">
      <c r="A226" s="1">
        <f t="shared" ref="A226" si="3814">A223</f>
        <v>0</v>
      </c>
      <c r="B226" s="313">
        <f t="shared" ref="B226" si="3815">B220+1</f>
        <v>35</v>
      </c>
      <c r="C226" s="314"/>
      <c r="D226" s="314"/>
      <c r="E226" s="314"/>
      <c r="F226" s="31"/>
      <c r="G226" s="183"/>
      <c r="H226" s="122">
        <f t="shared" ref="H226" si="3816">5-COUNTIF(AU223,0)-COUNTIF(AL223,0)-COUNTIF(AC223,0)-COUNTIF(T223,0)-COUNTIF(K223,0)</f>
        <v>0</v>
      </c>
      <c r="I226" s="165">
        <f t="shared" si="3773"/>
        <v>0</v>
      </c>
      <c r="J226" s="187">
        <f t="shared" ref="J226" si="3817">IF($B223=$B217,J220+IF($F223&lt;&gt;$G223,(K223+$G225-$G224)/$F223,K223/$F223),IF($F223&lt;&gt;G223,(K223+$G225-$G224)/$F223,K223/$F223))</f>
        <v>0</v>
      </c>
      <c r="K226" s="7">
        <f t="shared" ref="K226:K227" si="3818">SUM(L226:R226)</f>
        <v>0</v>
      </c>
      <c r="L226" s="26">
        <f t="shared" ref="L226:R226" si="3819">L223</f>
        <v>0</v>
      </c>
      <c r="M226" s="26">
        <f t="shared" si="3819"/>
        <v>0</v>
      </c>
      <c r="N226" s="26">
        <f t="shared" si="3819"/>
        <v>0</v>
      </c>
      <c r="O226" s="26">
        <f t="shared" si="3819"/>
        <v>0</v>
      </c>
      <c r="P226" s="26">
        <f t="shared" si="3819"/>
        <v>0</v>
      </c>
      <c r="Q226" s="29">
        <f t="shared" si="3819"/>
        <v>0</v>
      </c>
      <c r="R226" s="23">
        <f t="shared" si="3819"/>
        <v>0</v>
      </c>
      <c r="S226" s="187">
        <f t="shared" ref="S226" si="3820">IF($B223=$B217,S220+IF($F223&lt;&gt;$G223,(T223+$G225-$G224)/$F223,T223/$F223),IF($F223&lt;&gt;P223,(T223+$G225-$G224)/$F223,T223/$F223))</f>
        <v>0</v>
      </c>
      <c r="T226" s="7">
        <f t="shared" ref="T226:T227" si="3821">SUM(U226:AA226)</f>
        <v>0</v>
      </c>
      <c r="U226" s="26">
        <f t="shared" ref="U226:AA226" si="3822">U223</f>
        <v>0</v>
      </c>
      <c r="V226" s="26">
        <f t="shared" si="3822"/>
        <v>0</v>
      </c>
      <c r="W226" s="26">
        <f t="shared" si="3822"/>
        <v>0</v>
      </c>
      <c r="X226" s="26">
        <f t="shared" si="3822"/>
        <v>0</v>
      </c>
      <c r="Y226" s="113">
        <f t="shared" si="3822"/>
        <v>0</v>
      </c>
      <c r="Z226" s="29">
        <f t="shared" si="3822"/>
        <v>0</v>
      </c>
      <c r="AA226" s="23">
        <f t="shared" si="3822"/>
        <v>0</v>
      </c>
      <c r="AB226" s="187">
        <f t="shared" ref="AB226" si="3823">IF($B223=$B217,AB220+IF($F223&lt;&gt;$G223,(AC223+$G225-$G224)/$F223,AC223/$F223),IF($F223&lt;&gt;Y223,(AC223+$G225-$G224)/$F223,AC223/$F223))</f>
        <v>0</v>
      </c>
      <c r="AC226" s="7">
        <f t="shared" ref="AC226:AC227" si="3824">SUM(AD226:AJ226)</f>
        <v>0</v>
      </c>
      <c r="AD226" s="26">
        <f t="shared" ref="AD226:AJ226" si="3825">AD223</f>
        <v>0</v>
      </c>
      <c r="AE226" s="26">
        <f t="shared" si="3825"/>
        <v>0</v>
      </c>
      <c r="AF226" s="26">
        <f t="shared" si="3825"/>
        <v>0</v>
      </c>
      <c r="AG226" s="26">
        <f t="shared" si="3825"/>
        <v>0</v>
      </c>
      <c r="AH226" s="113">
        <f t="shared" si="3825"/>
        <v>0</v>
      </c>
      <c r="AI226" s="29">
        <f t="shared" si="3825"/>
        <v>0</v>
      </c>
      <c r="AJ226" s="23">
        <f t="shared" si="3825"/>
        <v>0</v>
      </c>
      <c r="AK226" s="187">
        <f t="shared" ref="AK226" si="3826">IF($B223=$B217,AK220+IF($F223&lt;&gt;$G223,(AL223+$G225-$G224)/$F223,AL223/$F223),IF($F223&lt;&gt;AH223,(AL223+$G225-$G224)/$F223,AL223/$F223))</f>
        <v>0</v>
      </c>
      <c r="AL226" s="7">
        <f t="shared" ref="AL226:AL227" si="3827">SUM(AM226:AS226)</f>
        <v>0</v>
      </c>
      <c r="AM226" s="26">
        <f t="shared" ref="AM226:AS226" si="3828">AM223</f>
        <v>0</v>
      </c>
      <c r="AN226" s="26">
        <f t="shared" si="3828"/>
        <v>0</v>
      </c>
      <c r="AO226" s="26">
        <f t="shared" si="3828"/>
        <v>0</v>
      </c>
      <c r="AP226" s="26">
        <f t="shared" si="3828"/>
        <v>0</v>
      </c>
      <c r="AQ226" s="113">
        <f t="shared" si="3828"/>
        <v>0</v>
      </c>
      <c r="AR226" s="29">
        <f t="shared" si="3828"/>
        <v>0</v>
      </c>
      <c r="AS226" s="23">
        <f t="shared" si="3828"/>
        <v>0</v>
      </c>
      <c r="AT226" s="187">
        <f t="shared" ref="AT226" si="3829">IF($B223=$B217,AT220+IF($F223&lt;&gt;$G223,(AU223+$G225-$G224)/$F223,AU223/$F223),IF($F223&lt;&gt;AQ223,(AU223+$G225-$G224)/$F223,AU223/$F223))</f>
        <v>0</v>
      </c>
      <c r="AU226" s="7">
        <f t="shared" ref="AU226:AU227" si="3830">SUM(AV226:BB226)</f>
        <v>0</v>
      </c>
      <c r="AV226" s="6">
        <f t="shared" ref="AV226" si="3831">IF(SUM($AM$9:$AS$9)=SUM($AV$9:$BB$9),AV223,IF(AND(SUM($AV$9:$BB$9)&gt;42,SUM($AV$9:$BB$9)&lt;49),AV223,0))</f>
        <v>0</v>
      </c>
      <c r="AW226" s="6">
        <f t="shared" ref="AW226:BB226" si="3832">IF(SUM($AM$9:$AS$9)=SUM($AV$9:$BB$9),AW223,IF(AND(SUM($AV$9:$BB$9)&gt;42,SUM($AV$9:$BB$9)&lt;49),AW223,0))</f>
        <v>0</v>
      </c>
      <c r="AX226" s="6">
        <f t="shared" si="3832"/>
        <v>0</v>
      </c>
      <c r="AY226" s="6">
        <f t="shared" si="3832"/>
        <v>0</v>
      </c>
      <c r="AZ226" s="26">
        <f t="shared" si="3832"/>
        <v>0</v>
      </c>
      <c r="BA226" s="29">
        <f t="shared" si="3832"/>
        <v>0</v>
      </c>
      <c r="BB226" s="23">
        <f t="shared" si="3832"/>
        <v>0</v>
      </c>
    </row>
    <row r="227" spans="1:54" ht="15.75" customHeight="1" x14ac:dyDescent="0.2">
      <c r="A227" s="1">
        <f t="shared" ref="A227:A228" si="3833">A226</f>
        <v>0</v>
      </c>
      <c r="B227" s="313"/>
      <c r="C227" s="314"/>
      <c r="D227" s="314"/>
      <c r="E227" s="314"/>
      <c r="F227" s="31"/>
      <c r="G227" s="183"/>
      <c r="H227" s="123">
        <f t="shared" ref="H227" si="3834">IF($B223=$B217,H221+F227,$F227)</f>
        <v>0</v>
      </c>
      <c r="I227" s="165">
        <f t="shared" si="3773"/>
        <v>0</v>
      </c>
      <c r="J227" s="141">
        <f t="shared" ref="J227" si="3835">IF($H226=0,0,IF($B217=$B223,IF($H228&gt;0,$H228+J221,K223+J221),IF($H228&gt;0,$H228,K223)))</f>
        <v>0</v>
      </c>
      <c r="K227" s="7">
        <f t="shared" si="3818"/>
        <v>0</v>
      </c>
      <c r="L227" s="6"/>
      <c r="M227" s="6"/>
      <c r="N227" s="6"/>
      <c r="O227" s="6"/>
      <c r="P227" s="26"/>
      <c r="Q227" s="29"/>
      <c r="R227" s="23"/>
      <c r="S227" s="141">
        <f t="shared" ref="S227" si="3836">IF($H226=0,0,IF($B217=$B223,IF($H228&gt;0,$H228+S221,T223+S221),IF($H228&gt;0,$H228,T223)))</f>
        <v>0</v>
      </c>
      <c r="T227" s="7">
        <f t="shared" si="3821"/>
        <v>0</v>
      </c>
      <c r="U227" s="6"/>
      <c r="V227" s="6"/>
      <c r="W227" s="6"/>
      <c r="X227" s="6"/>
      <c r="Y227" s="26"/>
      <c r="Z227" s="29"/>
      <c r="AA227" s="23"/>
      <c r="AB227" s="141">
        <f t="shared" ref="AB227" si="3837">IF($H226=0,0,IF($B217=$B223,IF($H228&gt;0,$H228+AB221,AC223+AB221),IF($H228&gt;0,$H228,AC223)))</f>
        <v>0</v>
      </c>
      <c r="AC227" s="7">
        <f t="shared" si="3824"/>
        <v>0</v>
      </c>
      <c r="AD227" s="6"/>
      <c r="AE227" s="6"/>
      <c r="AF227" s="6"/>
      <c r="AG227" s="6"/>
      <c r="AH227" s="26"/>
      <c r="AI227" s="29"/>
      <c r="AJ227" s="23"/>
      <c r="AK227" s="141">
        <f t="shared" ref="AK227" si="3838">IF($H226=0,0,IF($B217=$B223,IF($H228&gt;0,$H228+AK221,AL223+AK221),IF($H228&gt;0,$H228,AL223)))</f>
        <v>0</v>
      </c>
      <c r="AL227" s="7">
        <f t="shared" si="3827"/>
        <v>0</v>
      </c>
      <c r="AM227" s="6"/>
      <c r="AN227" s="6"/>
      <c r="AO227" s="6"/>
      <c r="AP227" s="6"/>
      <c r="AQ227" s="26"/>
      <c r="AR227" s="29"/>
      <c r="AS227" s="23"/>
      <c r="AT227" s="141">
        <f t="shared" ref="AT227" si="3839">IF($H226=0,0,IF($B217=$B223,IF($H228&gt;0,$H228+AT221,AU223+AT221),IF($H228&gt;0,$H228,AU223)))</f>
        <v>0</v>
      </c>
      <c r="AU227" s="7">
        <f t="shared" si="3830"/>
        <v>0</v>
      </c>
      <c r="AV227" s="6"/>
      <c r="AW227" s="6"/>
      <c r="AX227" s="6"/>
      <c r="AY227" s="6"/>
      <c r="AZ227" s="26"/>
      <c r="BA227" s="29"/>
      <c r="BB227" s="23"/>
    </row>
    <row r="228" spans="1:54" ht="18.75" customHeight="1" thickBot="1" x14ac:dyDescent="0.25">
      <c r="A228" s="1">
        <f t="shared" si="3833"/>
        <v>0</v>
      </c>
      <c r="B228" s="323" t="str">
        <f>IF(B223="",Wydruk!$AE$6,IF(J224=0,Wydruk!$AE$7,IF(AND(G224&lt;G225,B223&lt;&gt;$B229),Wydruk!$AE$13,IF(AND($B223=$B217,$B223&lt;&gt;$B229),IF(OR(OR(J228&lt;4,J228&gt;5),OR(S228&lt;4,S228&gt;5),OR(AB228&lt;4,AB228&gt;5),OR(AK228&lt;4,AK228&gt;5),OR(AND(AT228&lt;4,AT228&gt;0),AT228&gt;5)),Wydruk!$AE$8,Wydruk!$AE$9),IF($B223=$B229,IF($F227&lt;&gt;0,Wydruk!$AE$12,Wydruk!$AE$10),IF(OR(OR(J224&lt;4,J224&gt;5),OR(S224&lt;4,S224&gt;5),OR(AB224&lt;4,AB224&gt;5),OR(AK224&lt;4,AK224&gt;5),OR(AND(AT224&lt;4,AT224&gt;0),AT224&gt;5)),Wydruk!$AE$8,Wydruk!$AE$11))))))</f>
        <v>Uzupełnij liczby godzin tygodniowego planu</v>
      </c>
      <c r="C228" s="324"/>
      <c r="D228" s="324"/>
      <c r="E228" s="324"/>
      <c r="F228" s="173">
        <f>marzec!F228</f>
        <v>0</v>
      </c>
      <c r="G228" s="184">
        <f>marzec!G228</f>
        <v>0</v>
      </c>
      <c r="H228" s="191">
        <f t="shared" ref="H228" si="3840">IF(OR($G228=0,$F228=0,$G228="",$F228=""),0,$G228/$F228)</f>
        <v>0</v>
      </c>
      <c r="I228" s="193"/>
      <c r="J228" s="176">
        <f t="shared" ref="J228" si="3841">IF($B217=$B223,IF(L223+L218&gt;0,1,0)+IF(M223+M218&gt;0,1,0)+IF(N223+N218&gt;0,1,0)+IF(O223+O218&gt;0,1,0)+IF(P223+P218&gt;0,1,0)+IF(Q223+Q218&gt;0,1,0)+IF(R223+R218&gt;0,1,0),J224)</f>
        <v>0</v>
      </c>
      <c r="K228" s="133">
        <f t="shared" ref="K228" si="3842">IF(OR($B223=$B229,J228=0,(K224-Q228+O228)&lt;=0),0,(K224-Q228+O228)/J228)</f>
        <v>0</v>
      </c>
      <c r="L228" s="137">
        <f t="shared" ref="L228" si="3843">IF(K228*(7-J225)&lt;=0,0,K228*(7-J225))</f>
        <v>0</v>
      </c>
      <c r="M228" s="311">
        <f t="shared" ref="M228" si="3844">ROUND(IF(OR(K225-K228*(7-J225)+P228&lt;0,$B223=$B229,K228&lt;=0,K225=0),0,IF(K225-K228*(7-J225)+P228&gt;Q228-O228+P228,Q228-O228+P228,K225-K228*(7-J225)+P228)),1)</f>
        <v>0</v>
      </c>
      <c r="N228" s="312"/>
      <c r="O228" s="139">
        <f t="shared" ref="O228" si="3845">IF(OR($B223=$B229,J224=0),0,IF($B223=$B217,J223,$F223))</f>
        <v>0</v>
      </c>
      <c r="P228" s="30">
        <f t="shared" ref="P228" si="3846">IF(OR($B223=$B229,J228=0),0,$G225-$G224)</f>
        <v>0</v>
      </c>
      <c r="Q228" s="134">
        <f t="shared" ref="Q228" si="3847">IF(OR($B223=$B229,J228=0),0,J227)</f>
        <v>0</v>
      </c>
      <c r="R228" s="138">
        <f t="shared" ref="R228" si="3848">IF($B223=$B229,0,K225)</f>
        <v>0</v>
      </c>
      <c r="S228" s="176">
        <f t="shared" ref="S228" si="3849">IF($B217=$B223,IF(U223+U218&gt;0,1,0)+IF(V223+V218&gt;0,1,0)+IF(W223+W218&gt;0,1,0)+IF(X223+X218&gt;0,1,0)+IF(Y223+Y218&gt;0,1,0)+IF(Z223+Z218&gt;0,1,0)+IF(AA223+AA218&gt;0,1,0),S224)</f>
        <v>0</v>
      </c>
      <c r="T228" s="133">
        <f t="shared" ref="T228" si="3850">IF(OR($B223=$B229,S228=0,(T224-Z228+X228)&lt;=0),0,(T224-Z228+X228)/S228)</f>
        <v>0</v>
      </c>
      <c r="U228" s="137">
        <f t="shared" ref="U228" si="3851">IF(T228*(7-S225)&lt;=0,0,T228*(7-S225))</f>
        <v>0</v>
      </c>
      <c r="V228" s="311">
        <f t="shared" ref="V228" si="3852">ROUND(IF(OR(T225-T228*(7-S225)+Y228&lt;0,$B223=$B229,T228&lt;=0,T225=0),0,IF(T225-T228*(7-S225)+Y228&gt;Z228-X228+Y228,Z228-X228+Y228,T225-T228*(7-S225)+Y228)),1)</f>
        <v>0</v>
      </c>
      <c r="W228" s="312"/>
      <c r="X228" s="139">
        <f t="shared" ref="X228" si="3853">IF(OR($B223=$B229,S224=0),0,IF($B223=$B217,S223,$F223))</f>
        <v>0</v>
      </c>
      <c r="Y228" s="30">
        <f t="shared" ref="Y228" si="3854">IF(OR($B223=$B229,S228=0),0,$G225-$G224)</f>
        <v>0</v>
      </c>
      <c r="Z228" s="134">
        <f t="shared" ref="Z228" si="3855">IF(OR($B223=$B229,S228=0),0,S227)</f>
        <v>0</v>
      </c>
      <c r="AA228" s="138">
        <f t="shared" ref="AA228" si="3856">IF($B223=$B229,0,T225)</f>
        <v>0</v>
      </c>
      <c r="AB228" s="176">
        <f t="shared" ref="AB228" si="3857">IF($B217=$B223,IF(AD223+AD218&gt;0,1,0)+IF(AE223+AE218&gt;0,1,0)+IF(AF223+AF218&gt;0,1,0)+IF(AG223+AG218&gt;0,1,0)+IF(AH223+AH218&gt;0,1,0)+IF(AI223+AI218&gt;0,1,0)+IF(AJ223+AJ218&gt;0,1,0),AB224)</f>
        <v>0</v>
      </c>
      <c r="AC228" s="133">
        <f t="shared" ref="AC228" si="3858">IF(OR($B223=$B229,AB228=0,(AC224-AI228+AG228)&lt;=0),0,(AC224-AI228+AG228)/AB228)</f>
        <v>0</v>
      </c>
      <c r="AD228" s="137">
        <f t="shared" ref="AD228" si="3859">IF(AC228*(7-AB225)&lt;=0,0,AC228*(7-AB225))</f>
        <v>0</v>
      </c>
      <c r="AE228" s="311">
        <f t="shared" ref="AE228" si="3860">ROUND(IF(OR(AC225-AC228*(7-AB225)+AH228&lt;0,$B223=$B229,AC228&lt;=0,AC225=0),0,IF(AC225-AC228*(7-AB225)+AH228&gt;AI228-AG228+AH228,AI228-AG228+AH228,AC225-AC228*(7-AB225)+AH228)),1)</f>
        <v>0</v>
      </c>
      <c r="AF228" s="312"/>
      <c r="AG228" s="139">
        <f t="shared" ref="AG228" si="3861">IF(OR($B223=$B229,AB224=0),0,IF($B223=$B217,AB223,$F223))</f>
        <v>0</v>
      </c>
      <c r="AH228" s="30">
        <f t="shared" ref="AH228" si="3862">IF(OR($B223=$B229,AB228=0),0,$G225-$G224)</f>
        <v>0</v>
      </c>
      <c r="AI228" s="134">
        <f t="shared" ref="AI228" si="3863">IF(OR($B223=$B229,AB228=0),0,AB227)</f>
        <v>0</v>
      </c>
      <c r="AJ228" s="138">
        <f t="shared" ref="AJ228" si="3864">IF($B223=$B229,0,AC225)</f>
        <v>0</v>
      </c>
      <c r="AK228" s="176">
        <f t="shared" ref="AK228" si="3865">IF($B217=$B223,IF(AM223+AM218&gt;0,1,0)+IF(AN223+AN218&gt;0,1,0)+IF(AO223+AO218&gt;0,1,0)+IF(AP223+AP218&gt;0,1,0)+IF(AQ223+AQ218&gt;0,1,0)+IF(AR223+AR218&gt;0,1,0)+IF(AS223+AS218&gt;0,1,0),AK224)</f>
        <v>0</v>
      </c>
      <c r="AL228" s="133">
        <f t="shared" ref="AL228" si="3866">IF(OR($B223=$B229,AK228=0,(AL224-AR228+AP228)&lt;=0),0,(AL224-AR228+AP228)/AK228)</f>
        <v>0</v>
      </c>
      <c r="AM228" s="137">
        <f t="shared" ref="AM228" si="3867">IF(AL228*(7-AK225)&lt;=0,0,AL228*(7-AK225))</f>
        <v>0</v>
      </c>
      <c r="AN228" s="311">
        <f t="shared" ref="AN228" si="3868">ROUND(IF(OR(AL225-AL228*(7-AK225)+AQ228&lt;0,$B223=$B229,AL228&lt;=0,AL225=0),0,IF(AL225-AL228*(7-AK225)+AQ228&gt;AR228-AP228+AQ228,AR228-AP228+AQ228,AL225-AL228*(7-AK225)+AQ228)),1)</f>
        <v>0</v>
      </c>
      <c r="AO228" s="312"/>
      <c r="AP228" s="139">
        <f t="shared" ref="AP228" si="3869">IF(OR($B223=$B229,AK224=0),0,IF($B223=$B217,AK223,$F223))</f>
        <v>0</v>
      </c>
      <c r="AQ228" s="30">
        <f t="shared" ref="AQ228" si="3870">IF(OR($B223=$B229,AK228=0),0,$G225-$G224)</f>
        <v>0</v>
      </c>
      <c r="AR228" s="134">
        <f t="shared" ref="AR228" si="3871">IF(OR($B223=$B229,AK228=0),0,AK227)</f>
        <v>0</v>
      </c>
      <c r="AS228" s="138">
        <f t="shared" ref="AS228" si="3872">IF($B223=$B229,0,AL225)</f>
        <v>0</v>
      </c>
      <c r="AT228" s="176">
        <f t="shared" ref="AT228" si="3873">IF($B217=$B223,IF(AV223+AV218&gt;0,1,0)+IF(AW223+AW218&gt;0,1,0)+IF(AX223+AX218&gt;0,1,0)+IF(AY223+AY218&gt;0,1,0)+IF(AZ223+AZ218&gt;0,1,0)+IF(BA223+BA218&gt;0,1,0)+IF(BB223+BB218&gt;0,1,0),AT224)</f>
        <v>0</v>
      </c>
      <c r="AU228" s="133">
        <f t="shared" ref="AU228" si="3874">IF(OR($B223=$B229,AT228=0,(AU224-BA228+AY228)&lt;=0),0,(AU224-BA228+AY228)/AT228)</f>
        <v>0</v>
      </c>
      <c r="AV228" s="137">
        <f t="shared" ref="AV228" si="3875">IF(AU228*(7-AT225)&lt;=0,0,AU228*(7-AT225))</f>
        <v>0</v>
      </c>
      <c r="AW228" s="311">
        <f t="shared" ref="AW228" si="3876">ROUND(IF(OR(AU225-AU228*(7-AT225)+AZ228&lt;0,$B223=$B229,AU228&lt;=0,AU225=0),0,IF(AU225-AU228*(7-AT225)+AZ228&gt;BA228-AY228+AZ228,BA228-AY228+AZ228,AU225-AU228*(7-AT225)+AZ228)),1)</f>
        <v>0</v>
      </c>
      <c r="AX228" s="312"/>
      <c r="AY228" s="139">
        <f t="shared" ref="AY228" si="3877">IF(OR($B223=$B229,AT224=0),0,IF($B223=$B217,AT223,$F223))</f>
        <v>0</v>
      </c>
      <c r="AZ228" s="30">
        <f t="shared" ref="AZ228" si="3878">IF(OR($B223=$B229,AT228=0),0,$G225-$G224)</f>
        <v>0</v>
      </c>
      <c r="BA228" s="134">
        <f t="shared" ref="BA228" si="3879">IF(OR($B223=$B229,AT228=0),0,AT227)</f>
        <v>0</v>
      </c>
      <c r="BB228" s="138">
        <f t="shared" ref="BB228" si="3880">IF($B223=$B229,0,AU225)</f>
        <v>0</v>
      </c>
    </row>
    <row r="229" spans="1:54" ht="15.75" x14ac:dyDescent="0.2">
      <c r="A229" s="1">
        <f t="shared" ref="A229" si="3881">IF(B229="","1. Niewypełnione",B229)</f>
        <v>0</v>
      </c>
      <c r="B229" s="320">
        <f>marzec!B229</f>
        <v>0</v>
      </c>
      <c r="C229" s="321">
        <f>marzec!C229</f>
        <v>0</v>
      </c>
      <c r="D229" s="321">
        <f>marzec!D229</f>
        <v>0</v>
      </c>
      <c r="E229" s="321">
        <f>marzec!E229</f>
        <v>0</v>
      </c>
      <c r="F229" s="177">
        <f>marzec!F229</f>
        <v>18</v>
      </c>
      <c r="G229" s="185">
        <f>marzec!G229</f>
        <v>18</v>
      </c>
      <c r="H229" s="177"/>
      <c r="I229" s="192">
        <f t="shared" ref="I229:I233" si="3882">K229+T229+AC229+AL229+AU229</f>
        <v>0</v>
      </c>
      <c r="J229" s="186">
        <f t="shared" ref="J229" si="3883">IF(OR($B229=$B235,J232=0),0,ROUND((K230+P234)/J232,0))</f>
        <v>0</v>
      </c>
      <c r="K229" s="51">
        <f t="shared" ref="K229:K230" si="3884">SUM(L229:R229)</f>
        <v>0</v>
      </c>
      <c r="L229" s="52">
        <f>marzec!L229</f>
        <v>0</v>
      </c>
      <c r="M229" s="52">
        <f>marzec!M229</f>
        <v>0</v>
      </c>
      <c r="N229" s="52">
        <f>marzec!N229</f>
        <v>0</v>
      </c>
      <c r="O229" s="52">
        <f>marzec!O229</f>
        <v>0</v>
      </c>
      <c r="P229" s="53">
        <f>marzec!P229</f>
        <v>0</v>
      </c>
      <c r="Q229" s="54">
        <f>marzec!Q229</f>
        <v>0</v>
      </c>
      <c r="R229" s="55">
        <f>marzec!R229</f>
        <v>0</v>
      </c>
      <c r="S229" s="188">
        <f t="shared" ref="S229" si="3885">IF(OR($B229=$B235,S232=0),0,ROUND((T230+Y234)/S232,0))</f>
        <v>0</v>
      </c>
      <c r="T229" s="51">
        <f t="shared" ref="T229:T230" si="3886">SUM(U229:AA229)</f>
        <v>0</v>
      </c>
      <c r="U229" s="52">
        <f>marzec!U229</f>
        <v>0</v>
      </c>
      <c r="V229" s="52">
        <f>marzec!V229</f>
        <v>0</v>
      </c>
      <c r="W229" s="52">
        <f>marzec!W229</f>
        <v>0</v>
      </c>
      <c r="X229" s="52">
        <f>marzec!X229</f>
        <v>0</v>
      </c>
      <c r="Y229" s="53">
        <f>marzec!Y229</f>
        <v>0</v>
      </c>
      <c r="Z229" s="54">
        <f>marzec!Z229</f>
        <v>0</v>
      </c>
      <c r="AA229" s="55">
        <f>marzec!AA229</f>
        <v>0</v>
      </c>
      <c r="AB229" s="188">
        <f t="shared" ref="AB229" si="3887">IF(OR($B229=$B235,AB232=0),0,ROUND((AC230+AH234)/AB232,0))</f>
        <v>0</v>
      </c>
      <c r="AC229" s="51">
        <f t="shared" ref="AC229:AC230" si="3888">SUM(AD229:AJ229)</f>
        <v>0</v>
      </c>
      <c r="AD229" s="52">
        <f>marzec!AD229</f>
        <v>0</v>
      </c>
      <c r="AE229" s="52">
        <f>marzec!AE229</f>
        <v>0</v>
      </c>
      <c r="AF229" s="52">
        <f>marzec!AF229</f>
        <v>0</v>
      </c>
      <c r="AG229" s="52">
        <f>marzec!AG229</f>
        <v>0</v>
      </c>
      <c r="AH229" s="53">
        <f>marzec!AH229</f>
        <v>0</v>
      </c>
      <c r="AI229" s="54">
        <f>marzec!AI229</f>
        <v>0</v>
      </c>
      <c r="AJ229" s="55">
        <f>marzec!AJ229</f>
        <v>0</v>
      </c>
      <c r="AK229" s="188">
        <f t="shared" ref="AK229" si="3889">IF(OR($B229=$B235,AK232=0),0,ROUND((AL230+AQ234)/AK232,0))</f>
        <v>0</v>
      </c>
      <c r="AL229" s="51">
        <f t="shared" ref="AL229:AL230" si="3890">SUM(AM229:AS229)</f>
        <v>0</v>
      </c>
      <c r="AM229" s="52">
        <f>marzec!AM229</f>
        <v>0</v>
      </c>
      <c r="AN229" s="52">
        <f>marzec!AN229</f>
        <v>0</v>
      </c>
      <c r="AO229" s="52">
        <f>marzec!AO229</f>
        <v>0</v>
      </c>
      <c r="AP229" s="52">
        <f>marzec!AP229</f>
        <v>0</v>
      </c>
      <c r="AQ229" s="53">
        <f>marzec!AQ229</f>
        <v>0</v>
      </c>
      <c r="AR229" s="54">
        <f>marzec!AR229</f>
        <v>0</v>
      </c>
      <c r="AS229" s="55">
        <f>marzec!AS229</f>
        <v>0</v>
      </c>
      <c r="AT229" s="188">
        <f t="shared" ref="AT229" si="3891">IF(OR($B229=$B235,AT232=0),0,ROUND((AU230+AZ234)/AT232,0))</f>
        <v>0</v>
      </c>
      <c r="AU229" s="51">
        <f t="shared" ref="AU229:AU230" si="3892">SUM(AV229:BB229)</f>
        <v>0</v>
      </c>
      <c r="AV229" s="52">
        <f t="shared" ref="AV229" si="3893">IF(SUM($AM$9:$AS$9)=SUM($AV$9:$BB$9),AM229,IF(AND(SUM($AV$9:$BB$9)&gt;42,SUM($AV$9:$BB$9)&lt;49),AM229,0))</f>
        <v>0</v>
      </c>
      <c r="AW229" s="52">
        <f t="shared" ref="AW229" si="3894">IF(SUM($AM$9:$AS$9)=SUM($AV$9:$BB$9),AN229,IF(AND(SUM($AV$9:$BB$9)&gt;42,SUM($AV$9:$BB$9)&lt;49),AN229,0))</f>
        <v>0</v>
      </c>
      <c r="AX229" s="52">
        <f t="shared" ref="AX229" si="3895">IF(SUM($AM$9:$AS$9)=SUM($AV$9:$BB$9),AO229,IF(AND(SUM($AV$9:$BB$9)&gt;42,SUM($AV$9:$BB$9)&lt;49),AO229,0))</f>
        <v>0</v>
      </c>
      <c r="AY229" s="52">
        <f t="shared" ref="AY229" si="3896">IF(SUM($AM$9:$AS$9)=SUM($AV$9:$BB$9),AP229,IF(AND(SUM($AV$9:$BB$9)&gt;42,SUM($AV$9:$BB$9)&lt;49),AP229,0))</f>
        <v>0</v>
      </c>
      <c r="AZ229" s="53">
        <f t="shared" ref="AZ229" si="3897">IF(SUM($AM$9:$AS$9)=SUM($AV$9:$BB$9),AQ229,IF(AND(SUM($AV$9:$BB$9)&gt;42,SUM($AV$9:$BB$9)&lt;49),AQ229,0))</f>
        <v>0</v>
      </c>
      <c r="BA229" s="54">
        <f t="shared" ref="BA229" si="3898">IF(SUM($AM$9:$AS$9)=SUM($AV$9:$BB$9),AR229,IF(AND(SUM($AV$9:$BB$9)&gt;42,SUM($AV$9:$BB$9)&lt;49),AR229,0))</f>
        <v>0</v>
      </c>
      <c r="BB229" s="55">
        <f t="shared" ref="BB229" si="3899">IF(SUM($AM$9:$AS$9)=SUM($AV$9:$BB$9),AS229,IF(AND(SUM($AV$9:$BB$9)&gt;42,SUM($AV$9:$BB$9)&lt;49),AS229,0))</f>
        <v>0</v>
      </c>
    </row>
    <row r="230" spans="1:54" ht="12.75" hidden="1" customHeight="1" x14ac:dyDescent="0.2">
      <c r="B230" s="93"/>
      <c r="C230" s="94"/>
      <c r="D230" s="95"/>
      <c r="E230" s="115"/>
      <c r="F230" s="140" t="b">
        <f t="shared" ref="F230" si="3900">IF($B223=$B229,OR(F224,G229&lt;F229),G229&lt;F229)</f>
        <v>0</v>
      </c>
      <c r="G230" s="189">
        <f t="shared" ref="G230" si="3901">IF(AND($B223=$B229,$B223&lt;&gt;"",$B223&lt;&gt;0),G229+G224,G229)</f>
        <v>18</v>
      </c>
      <c r="H230" s="120"/>
      <c r="I230" s="165">
        <f t="shared" si="3882"/>
        <v>0</v>
      </c>
      <c r="J230" s="194">
        <f t="shared" ref="J230" si="3902">7-COUNTIF(L229:R229,0)-COUNTIF(L229:R229,"")</f>
        <v>0</v>
      </c>
      <c r="K230" s="22">
        <f t="shared" si="3884"/>
        <v>0</v>
      </c>
      <c r="L230" s="35">
        <f t="shared" ref="L230:R230" si="3903">IF($B223=$B229,L229+L224,L229)</f>
        <v>0</v>
      </c>
      <c r="M230" s="35">
        <f t="shared" si="3903"/>
        <v>0</v>
      </c>
      <c r="N230" s="35">
        <f t="shared" si="3903"/>
        <v>0</v>
      </c>
      <c r="O230" s="35">
        <f t="shared" si="3903"/>
        <v>0</v>
      </c>
      <c r="P230" s="36">
        <f t="shared" si="3903"/>
        <v>0</v>
      </c>
      <c r="Q230" s="37">
        <f t="shared" si="3903"/>
        <v>0</v>
      </c>
      <c r="R230" s="38">
        <f t="shared" si="3903"/>
        <v>0</v>
      </c>
      <c r="S230" s="194">
        <f t="shared" ref="S230" si="3904">7-COUNTIF(U229:AA229,0)-COUNTIF(U229:AA229,"")</f>
        <v>0</v>
      </c>
      <c r="T230" s="22">
        <f t="shared" si="3886"/>
        <v>0</v>
      </c>
      <c r="U230" s="35">
        <f t="shared" ref="U230:AA230" si="3905">IF($B223=$B229,U229+U224,U229)</f>
        <v>0</v>
      </c>
      <c r="V230" s="35">
        <f t="shared" si="3905"/>
        <v>0</v>
      </c>
      <c r="W230" s="35">
        <f t="shared" si="3905"/>
        <v>0</v>
      </c>
      <c r="X230" s="35">
        <f t="shared" si="3905"/>
        <v>0</v>
      </c>
      <c r="Y230" s="36">
        <f t="shared" si="3905"/>
        <v>0</v>
      </c>
      <c r="Z230" s="37">
        <f t="shared" si="3905"/>
        <v>0</v>
      </c>
      <c r="AA230" s="38">
        <f t="shared" si="3905"/>
        <v>0</v>
      </c>
      <c r="AB230" s="194">
        <f t="shared" ref="AB230" si="3906">7-COUNTIF(AD229:AJ229,0)-COUNTIF(AD229:AJ229,"")</f>
        <v>0</v>
      </c>
      <c r="AC230" s="22">
        <f t="shared" si="3888"/>
        <v>0</v>
      </c>
      <c r="AD230" s="35">
        <f t="shared" ref="AD230:AJ230" si="3907">IF($B223=$B229,AD229+AD224,AD229)</f>
        <v>0</v>
      </c>
      <c r="AE230" s="35">
        <f t="shared" si="3907"/>
        <v>0</v>
      </c>
      <c r="AF230" s="35">
        <f t="shared" si="3907"/>
        <v>0</v>
      </c>
      <c r="AG230" s="35">
        <f t="shared" si="3907"/>
        <v>0</v>
      </c>
      <c r="AH230" s="36">
        <f t="shared" si="3907"/>
        <v>0</v>
      </c>
      <c r="AI230" s="37">
        <f t="shared" si="3907"/>
        <v>0</v>
      </c>
      <c r="AJ230" s="38">
        <f t="shared" si="3907"/>
        <v>0</v>
      </c>
      <c r="AK230" s="194">
        <f t="shared" ref="AK230" si="3908">7-COUNTIF(AM229:AS229,0)-COUNTIF(AM229:AS229,"")</f>
        <v>0</v>
      </c>
      <c r="AL230" s="22">
        <f t="shared" si="3890"/>
        <v>0</v>
      </c>
      <c r="AM230" s="35">
        <f t="shared" ref="AM230:AS230" si="3909">IF($B223=$B229,AM229+AM224,AM229)</f>
        <v>0</v>
      </c>
      <c r="AN230" s="35">
        <f t="shared" si="3909"/>
        <v>0</v>
      </c>
      <c r="AO230" s="35">
        <f t="shared" si="3909"/>
        <v>0</v>
      </c>
      <c r="AP230" s="35">
        <f t="shared" si="3909"/>
        <v>0</v>
      </c>
      <c r="AQ230" s="36">
        <f t="shared" si="3909"/>
        <v>0</v>
      </c>
      <c r="AR230" s="37">
        <f t="shared" si="3909"/>
        <v>0</v>
      </c>
      <c r="AS230" s="38">
        <f t="shared" si="3909"/>
        <v>0</v>
      </c>
      <c r="AT230" s="194">
        <f t="shared" ref="AT230" si="3910">7-COUNTIF(AV229:BB229,0)-COUNTIF(AV229:BB229,"")</f>
        <v>0</v>
      </c>
      <c r="AU230" s="22">
        <f t="shared" si="3892"/>
        <v>0</v>
      </c>
      <c r="AV230" s="35">
        <f t="shared" ref="AV230:BB230" si="3911">IF($B223=$B229,AV229+AV224,AV229)</f>
        <v>0</v>
      </c>
      <c r="AW230" s="35">
        <f t="shared" si="3911"/>
        <v>0</v>
      </c>
      <c r="AX230" s="35">
        <f t="shared" si="3911"/>
        <v>0</v>
      </c>
      <c r="AY230" s="35">
        <f t="shared" si="3911"/>
        <v>0</v>
      </c>
      <c r="AZ230" s="36">
        <f t="shared" si="3911"/>
        <v>0</v>
      </c>
      <c r="BA230" s="37">
        <f t="shared" si="3911"/>
        <v>0</v>
      </c>
      <c r="BB230" s="38">
        <f t="shared" si="3911"/>
        <v>0</v>
      </c>
    </row>
    <row r="231" spans="1:54" ht="15" hidden="1" customHeight="1" x14ac:dyDescent="0.2">
      <c r="B231" s="116"/>
      <c r="C231" s="117"/>
      <c r="D231" s="118"/>
      <c r="E231" s="119"/>
      <c r="F231" s="92"/>
      <c r="G231" s="190">
        <f t="shared" ref="G231" si="3912">IF(AND($B223=$B229,$B223&lt;&gt;"",$B223&lt;&gt;0),F229+G225,F229)</f>
        <v>18</v>
      </c>
      <c r="H231" s="121"/>
      <c r="I231" s="165">
        <f t="shared" si="3882"/>
        <v>0</v>
      </c>
      <c r="J231" s="195">
        <f t="shared" ref="J231" si="3913">IF($B229=$B223,COUNTIF(L231:R231,0),COUNTIF(L232:R232,0)+COUNTIF(L232:R232,""))</f>
        <v>7</v>
      </c>
      <c r="K231" s="39">
        <f t="shared" ref="K231:R231" si="3914">IF($B223=$B229,K232+K225,K232)</f>
        <v>0</v>
      </c>
      <c r="L231" s="40">
        <f t="shared" si="3914"/>
        <v>0</v>
      </c>
      <c r="M231" s="40">
        <f t="shared" si="3914"/>
        <v>0</v>
      </c>
      <c r="N231" s="40">
        <f t="shared" si="3914"/>
        <v>0</v>
      </c>
      <c r="O231" s="40">
        <f t="shared" si="3914"/>
        <v>0</v>
      </c>
      <c r="P231" s="41">
        <f t="shared" si="3914"/>
        <v>0</v>
      </c>
      <c r="Q231" s="42">
        <f t="shared" si="3914"/>
        <v>0</v>
      </c>
      <c r="R231" s="43">
        <f t="shared" si="3914"/>
        <v>0</v>
      </c>
      <c r="S231" s="195">
        <f t="shared" ref="S231" si="3915">IF($B229=$B223,COUNTIF(U231:AA231,0),COUNTIF(U232:AA232,0)+COUNTIF(U232:AA232,""))</f>
        <v>7</v>
      </c>
      <c r="T231" s="39">
        <f t="shared" ref="T231:AA231" si="3916">IF($B223=$B229,T232+T225,T232)</f>
        <v>0</v>
      </c>
      <c r="U231" s="40">
        <f t="shared" si="3916"/>
        <v>0</v>
      </c>
      <c r="V231" s="40">
        <f t="shared" si="3916"/>
        <v>0</v>
      </c>
      <c r="W231" s="40">
        <f t="shared" si="3916"/>
        <v>0</v>
      </c>
      <c r="X231" s="40">
        <f t="shared" si="3916"/>
        <v>0</v>
      </c>
      <c r="Y231" s="41">
        <f t="shared" si="3916"/>
        <v>0</v>
      </c>
      <c r="Z231" s="42">
        <f t="shared" si="3916"/>
        <v>0</v>
      </c>
      <c r="AA231" s="43">
        <f t="shared" si="3916"/>
        <v>0</v>
      </c>
      <c r="AB231" s="195">
        <f t="shared" ref="AB231" si="3917">IF($B229=$B223,COUNTIF(AD231:AJ231,0),COUNTIF(AD232:AJ232,0)+COUNTIF(AD232:AJ232,""))</f>
        <v>7</v>
      </c>
      <c r="AC231" s="39">
        <f t="shared" ref="AC231:AJ231" si="3918">IF($B223=$B229,AC232+AC225,AC232)</f>
        <v>0</v>
      </c>
      <c r="AD231" s="40">
        <f t="shared" si="3918"/>
        <v>0</v>
      </c>
      <c r="AE231" s="40">
        <f t="shared" si="3918"/>
        <v>0</v>
      </c>
      <c r="AF231" s="40">
        <f t="shared" si="3918"/>
        <v>0</v>
      </c>
      <c r="AG231" s="40">
        <f t="shared" si="3918"/>
        <v>0</v>
      </c>
      <c r="AH231" s="41">
        <f t="shared" si="3918"/>
        <v>0</v>
      </c>
      <c r="AI231" s="42">
        <f t="shared" si="3918"/>
        <v>0</v>
      </c>
      <c r="AJ231" s="43">
        <f t="shared" si="3918"/>
        <v>0</v>
      </c>
      <c r="AK231" s="195">
        <f t="shared" ref="AK231" si="3919">IF($B229=$B223,COUNTIF(AM231:AS231,0),COUNTIF(AM232:AS232,0)+COUNTIF(AM232:AS232,""))</f>
        <v>7</v>
      </c>
      <c r="AL231" s="39">
        <f t="shared" ref="AL231:AS231" si="3920">IF($B223=$B229,AL232+AL225,AL232)</f>
        <v>0</v>
      </c>
      <c r="AM231" s="40">
        <f t="shared" si="3920"/>
        <v>0</v>
      </c>
      <c r="AN231" s="40">
        <f t="shared" si="3920"/>
        <v>0</v>
      </c>
      <c r="AO231" s="40">
        <f t="shared" si="3920"/>
        <v>0</v>
      </c>
      <c r="AP231" s="40">
        <f t="shared" si="3920"/>
        <v>0</v>
      </c>
      <c r="AQ231" s="41">
        <f t="shared" si="3920"/>
        <v>0</v>
      </c>
      <c r="AR231" s="42">
        <f t="shared" si="3920"/>
        <v>0</v>
      </c>
      <c r="AS231" s="43">
        <f t="shared" si="3920"/>
        <v>0</v>
      </c>
      <c r="AT231" s="195">
        <f t="shared" ref="AT231" si="3921">IF($B229=$B223,COUNTIF(AV231:BB231,0),COUNTIF(AV232:BB232,0)+COUNTIF(AV232:BB232,""))</f>
        <v>7</v>
      </c>
      <c r="AU231" s="39">
        <f t="shared" ref="AU231:BB231" si="3922">IF($B223=$B229,AU232+AU225,AU232)</f>
        <v>0</v>
      </c>
      <c r="AV231" s="40">
        <f t="shared" si="3922"/>
        <v>0</v>
      </c>
      <c r="AW231" s="40">
        <f t="shared" si="3922"/>
        <v>0</v>
      </c>
      <c r="AX231" s="40">
        <f t="shared" si="3922"/>
        <v>0</v>
      </c>
      <c r="AY231" s="40">
        <f t="shared" si="3922"/>
        <v>0</v>
      </c>
      <c r="AZ231" s="41">
        <f t="shared" si="3922"/>
        <v>0</v>
      </c>
      <c r="BA231" s="42">
        <f t="shared" si="3922"/>
        <v>0</v>
      </c>
      <c r="BB231" s="43">
        <f t="shared" si="3922"/>
        <v>0</v>
      </c>
    </row>
    <row r="232" spans="1:54" ht="15.75" customHeight="1" x14ac:dyDescent="0.2">
      <c r="A232" s="1">
        <f t="shared" ref="A232" si="3923">A229</f>
        <v>0</v>
      </c>
      <c r="B232" s="313">
        <f t="shared" ref="B232" si="3924">B226+1</f>
        <v>36</v>
      </c>
      <c r="C232" s="314"/>
      <c r="D232" s="314"/>
      <c r="E232" s="314"/>
      <c r="F232" s="31"/>
      <c r="G232" s="183"/>
      <c r="H232" s="122">
        <f t="shared" ref="H232" si="3925">5-COUNTIF(AU229,0)-COUNTIF(AL229,0)-COUNTIF(AC229,0)-COUNTIF(T229,0)-COUNTIF(K229,0)</f>
        <v>0</v>
      </c>
      <c r="I232" s="165">
        <f t="shared" si="3882"/>
        <v>0</v>
      </c>
      <c r="J232" s="187">
        <f t="shared" ref="J232" si="3926">IF($B229=$B223,J226+IF($F229&lt;&gt;$G229,(K229+$G231-$G230)/$F229,K229/$F229),IF($F229&lt;&gt;G229,(K229+$G231-$G230)/$F229,K229/$F229))</f>
        <v>0</v>
      </c>
      <c r="K232" s="7">
        <f t="shared" ref="K232:K233" si="3927">SUM(L232:R232)</f>
        <v>0</v>
      </c>
      <c r="L232" s="26">
        <f t="shared" ref="L232:R232" si="3928">L229</f>
        <v>0</v>
      </c>
      <c r="M232" s="26">
        <f t="shared" si="3928"/>
        <v>0</v>
      </c>
      <c r="N232" s="26">
        <f t="shared" si="3928"/>
        <v>0</v>
      </c>
      <c r="O232" s="26">
        <f t="shared" si="3928"/>
        <v>0</v>
      </c>
      <c r="P232" s="26">
        <f t="shared" si="3928"/>
        <v>0</v>
      </c>
      <c r="Q232" s="29">
        <f t="shared" si="3928"/>
        <v>0</v>
      </c>
      <c r="R232" s="23">
        <f t="shared" si="3928"/>
        <v>0</v>
      </c>
      <c r="S232" s="187">
        <f t="shared" ref="S232" si="3929">IF($B229=$B223,S226+IF($F229&lt;&gt;$G229,(T229+$G231-$G230)/$F229,T229/$F229),IF($F229&lt;&gt;P229,(T229+$G231-$G230)/$F229,T229/$F229))</f>
        <v>0</v>
      </c>
      <c r="T232" s="7">
        <f t="shared" ref="T232:T233" si="3930">SUM(U232:AA232)</f>
        <v>0</v>
      </c>
      <c r="U232" s="26">
        <f t="shared" ref="U232:AA232" si="3931">U229</f>
        <v>0</v>
      </c>
      <c r="V232" s="26">
        <f t="shared" si="3931"/>
        <v>0</v>
      </c>
      <c r="W232" s="26">
        <f t="shared" si="3931"/>
        <v>0</v>
      </c>
      <c r="X232" s="26">
        <f t="shared" si="3931"/>
        <v>0</v>
      </c>
      <c r="Y232" s="113">
        <f t="shared" si="3931"/>
        <v>0</v>
      </c>
      <c r="Z232" s="29">
        <f t="shared" si="3931"/>
        <v>0</v>
      </c>
      <c r="AA232" s="23">
        <f t="shared" si="3931"/>
        <v>0</v>
      </c>
      <c r="AB232" s="187">
        <f t="shared" ref="AB232" si="3932">IF($B229=$B223,AB226+IF($F229&lt;&gt;$G229,(AC229+$G231-$G230)/$F229,AC229/$F229),IF($F229&lt;&gt;Y229,(AC229+$G231-$G230)/$F229,AC229/$F229))</f>
        <v>0</v>
      </c>
      <c r="AC232" s="7">
        <f t="shared" ref="AC232:AC233" si="3933">SUM(AD232:AJ232)</f>
        <v>0</v>
      </c>
      <c r="AD232" s="26">
        <f t="shared" ref="AD232:AJ232" si="3934">AD229</f>
        <v>0</v>
      </c>
      <c r="AE232" s="26">
        <f t="shared" si="3934"/>
        <v>0</v>
      </c>
      <c r="AF232" s="26">
        <f t="shared" si="3934"/>
        <v>0</v>
      </c>
      <c r="AG232" s="26">
        <f t="shared" si="3934"/>
        <v>0</v>
      </c>
      <c r="AH232" s="113">
        <f t="shared" si="3934"/>
        <v>0</v>
      </c>
      <c r="AI232" s="29">
        <f t="shared" si="3934"/>
        <v>0</v>
      </c>
      <c r="AJ232" s="23">
        <f t="shared" si="3934"/>
        <v>0</v>
      </c>
      <c r="AK232" s="187">
        <f t="shared" ref="AK232" si="3935">IF($B229=$B223,AK226+IF($F229&lt;&gt;$G229,(AL229+$G231-$G230)/$F229,AL229/$F229),IF($F229&lt;&gt;AH229,(AL229+$G231-$G230)/$F229,AL229/$F229))</f>
        <v>0</v>
      </c>
      <c r="AL232" s="7">
        <f t="shared" ref="AL232:AL233" si="3936">SUM(AM232:AS232)</f>
        <v>0</v>
      </c>
      <c r="AM232" s="26">
        <f t="shared" ref="AM232:AS232" si="3937">AM229</f>
        <v>0</v>
      </c>
      <c r="AN232" s="26">
        <f t="shared" si="3937"/>
        <v>0</v>
      </c>
      <c r="AO232" s="26">
        <f t="shared" si="3937"/>
        <v>0</v>
      </c>
      <c r="AP232" s="26">
        <f t="shared" si="3937"/>
        <v>0</v>
      </c>
      <c r="AQ232" s="113">
        <f t="shared" si="3937"/>
        <v>0</v>
      </c>
      <c r="AR232" s="29">
        <f t="shared" si="3937"/>
        <v>0</v>
      </c>
      <c r="AS232" s="23">
        <f t="shared" si="3937"/>
        <v>0</v>
      </c>
      <c r="AT232" s="187">
        <f t="shared" ref="AT232" si="3938">IF($B229=$B223,AT226+IF($F229&lt;&gt;$G229,(AU229+$G231-$G230)/$F229,AU229/$F229),IF($F229&lt;&gt;AQ229,(AU229+$G231-$G230)/$F229,AU229/$F229))</f>
        <v>0</v>
      </c>
      <c r="AU232" s="7">
        <f t="shared" ref="AU232:AU233" si="3939">SUM(AV232:BB232)</f>
        <v>0</v>
      </c>
      <c r="AV232" s="6">
        <f t="shared" ref="AV232" si="3940">IF(SUM($AM$9:$AS$9)=SUM($AV$9:$BB$9),AV229,IF(AND(SUM($AV$9:$BB$9)&gt;42,SUM($AV$9:$BB$9)&lt;49),AV229,0))</f>
        <v>0</v>
      </c>
      <c r="AW232" s="6">
        <f t="shared" ref="AW232:BB232" si="3941">IF(SUM($AM$9:$AS$9)=SUM($AV$9:$BB$9),AW229,IF(AND(SUM($AV$9:$BB$9)&gt;42,SUM($AV$9:$BB$9)&lt;49),AW229,0))</f>
        <v>0</v>
      </c>
      <c r="AX232" s="6">
        <f t="shared" si="3941"/>
        <v>0</v>
      </c>
      <c r="AY232" s="6">
        <f t="shared" si="3941"/>
        <v>0</v>
      </c>
      <c r="AZ232" s="26">
        <f t="shared" si="3941"/>
        <v>0</v>
      </c>
      <c r="BA232" s="29">
        <f t="shared" si="3941"/>
        <v>0</v>
      </c>
      <c r="BB232" s="23">
        <f t="shared" si="3941"/>
        <v>0</v>
      </c>
    </row>
    <row r="233" spans="1:54" ht="15.75" customHeight="1" x14ac:dyDescent="0.2">
      <c r="A233" s="1">
        <f t="shared" ref="A233:A234" si="3942">A232</f>
        <v>0</v>
      </c>
      <c r="B233" s="313"/>
      <c r="C233" s="314"/>
      <c r="D233" s="314"/>
      <c r="E233" s="314"/>
      <c r="F233" s="31"/>
      <c r="G233" s="183"/>
      <c r="H233" s="123">
        <f t="shared" ref="H233" si="3943">IF($B229=$B223,H227+F233,$F233)</f>
        <v>0</v>
      </c>
      <c r="I233" s="165">
        <f t="shared" si="3882"/>
        <v>0</v>
      </c>
      <c r="J233" s="141">
        <f t="shared" ref="J233" si="3944">IF($H232=0,0,IF($B223=$B229,IF($H234&gt;0,$H234+J227,K229+J227),IF($H234&gt;0,$H234,K229)))</f>
        <v>0</v>
      </c>
      <c r="K233" s="7">
        <f t="shared" si="3927"/>
        <v>0</v>
      </c>
      <c r="L233" s="6"/>
      <c r="M233" s="6"/>
      <c r="N233" s="6"/>
      <c r="O233" s="6"/>
      <c r="P233" s="26"/>
      <c r="Q233" s="29"/>
      <c r="R233" s="23"/>
      <c r="S233" s="141">
        <f t="shared" ref="S233" si="3945">IF($H232=0,0,IF($B223=$B229,IF($H234&gt;0,$H234+S227,T229+S227),IF($H234&gt;0,$H234,T229)))</f>
        <v>0</v>
      </c>
      <c r="T233" s="7">
        <f t="shared" si="3930"/>
        <v>0</v>
      </c>
      <c r="U233" s="6"/>
      <c r="V233" s="6"/>
      <c r="W233" s="6"/>
      <c r="X233" s="6"/>
      <c r="Y233" s="26"/>
      <c r="Z233" s="29"/>
      <c r="AA233" s="23"/>
      <c r="AB233" s="141">
        <f t="shared" ref="AB233" si="3946">IF($H232=0,0,IF($B223=$B229,IF($H234&gt;0,$H234+AB227,AC229+AB227),IF($H234&gt;0,$H234,AC229)))</f>
        <v>0</v>
      </c>
      <c r="AC233" s="7">
        <f t="shared" si="3933"/>
        <v>0</v>
      </c>
      <c r="AD233" s="6"/>
      <c r="AE233" s="6"/>
      <c r="AF233" s="6"/>
      <c r="AG233" s="6"/>
      <c r="AH233" s="26"/>
      <c r="AI233" s="29"/>
      <c r="AJ233" s="23"/>
      <c r="AK233" s="141">
        <f t="shared" ref="AK233" si="3947">IF($H232=0,0,IF($B223=$B229,IF($H234&gt;0,$H234+AK227,AL229+AK227),IF($H234&gt;0,$H234,AL229)))</f>
        <v>0</v>
      </c>
      <c r="AL233" s="7">
        <f t="shared" si="3936"/>
        <v>0</v>
      </c>
      <c r="AM233" s="6"/>
      <c r="AN233" s="6"/>
      <c r="AO233" s="6"/>
      <c r="AP233" s="6"/>
      <c r="AQ233" s="26"/>
      <c r="AR233" s="29"/>
      <c r="AS233" s="23"/>
      <c r="AT233" s="141">
        <f t="shared" ref="AT233" si="3948">IF($H232=0,0,IF($B223=$B229,IF($H234&gt;0,$H234+AT227,AU229+AT227),IF($H234&gt;0,$H234,AU229)))</f>
        <v>0</v>
      </c>
      <c r="AU233" s="7">
        <f t="shared" si="3939"/>
        <v>0</v>
      </c>
      <c r="AV233" s="6"/>
      <c r="AW233" s="6"/>
      <c r="AX233" s="6"/>
      <c r="AY233" s="6"/>
      <c r="AZ233" s="26"/>
      <c r="BA233" s="29"/>
      <c r="BB233" s="23"/>
    </row>
    <row r="234" spans="1:54" ht="18.75" customHeight="1" thickBot="1" x14ac:dyDescent="0.25">
      <c r="A234" s="1">
        <f t="shared" si="3942"/>
        <v>0</v>
      </c>
      <c r="B234" s="323" t="str">
        <f>IF(B229="",Wydruk!$AE$6,IF(J230=0,Wydruk!$AE$7,IF(AND(G230&lt;G231,B229&lt;&gt;$B235),Wydruk!$AE$13,IF(AND($B229=$B223,$B229&lt;&gt;$B235),IF(OR(OR(J234&lt;4,J234&gt;5),OR(S234&lt;4,S234&gt;5),OR(AB234&lt;4,AB234&gt;5),OR(AK234&lt;4,AK234&gt;5),OR(AND(AT234&lt;4,AT234&gt;0),AT234&gt;5)),Wydruk!$AE$8,Wydruk!$AE$9),IF($B229=$B235,IF($F233&lt;&gt;0,Wydruk!$AE$12,Wydruk!$AE$10),IF(OR(OR(J230&lt;4,J230&gt;5),OR(S230&lt;4,S230&gt;5),OR(AB230&lt;4,AB230&gt;5),OR(AK230&lt;4,AK230&gt;5),OR(AND(AT230&lt;4,AT230&gt;0),AT230&gt;5)),Wydruk!$AE$8,Wydruk!$AE$11))))))</f>
        <v>Uzupełnij liczby godzin tygodniowego planu</v>
      </c>
      <c r="C234" s="324"/>
      <c r="D234" s="324"/>
      <c r="E234" s="324"/>
      <c r="F234" s="173">
        <f>marzec!F234</f>
        <v>0</v>
      </c>
      <c r="G234" s="184">
        <f>marzec!G234</f>
        <v>0</v>
      </c>
      <c r="H234" s="191">
        <f t="shared" ref="H234" si="3949">IF(OR($G234=0,$F234=0,$G234="",$F234=""),0,$G234/$F234)</f>
        <v>0</v>
      </c>
      <c r="I234" s="193"/>
      <c r="J234" s="176">
        <f t="shared" ref="J234" si="3950">IF($B223=$B229,IF(L229+L224&gt;0,1,0)+IF(M229+M224&gt;0,1,0)+IF(N229+N224&gt;0,1,0)+IF(O229+O224&gt;0,1,0)+IF(P229+P224&gt;0,1,0)+IF(Q229+Q224&gt;0,1,0)+IF(R229+R224&gt;0,1,0),J230)</f>
        <v>0</v>
      </c>
      <c r="K234" s="133">
        <f t="shared" ref="K234" si="3951">IF(OR($B229=$B235,J234=0,(K230-Q234+O234)&lt;=0),0,(K230-Q234+O234)/J234)</f>
        <v>0</v>
      </c>
      <c r="L234" s="137">
        <f t="shared" ref="L234" si="3952">IF(K234*(7-J231)&lt;=0,0,K234*(7-J231))</f>
        <v>0</v>
      </c>
      <c r="M234" s="311">
        <f t="shared" ref="M234" si="3953">ROUND(IF(OR(K231-K234*(7-J231)+P234&lt;0,$B229=$B235,K234&lt;=0,K231=0),0,IF(K231-K234*(7-J231)+P234&gt;Q234-O234+P234,Q234-O234+P234,K231-K234*(7-J231)+P234)),1)</f>
        <v>0</v>
      </c>
      <c r="N234" s="312"/>
      <c r="O234" s="139">
        <f t="shared" ref="O234" si="3954">IF(OR($B229=$B235,J230=0),0,IF($B229=$B223,J229,$F229))</f>
        <v>0</v>
      </c>
      <c r="P234" s="30">
        <f t="shared" ref="P234" si="3955">IF(OR($B229=$B235,J234=0),0,$G231-$G230)</f>
        <v>0</v>
      </c>
      <c r="Q234" s="134">
        <f t="shared" ref="Q234" si="3956">IF(OR($B229=$B235,J234=0),0,J233)</f>
        <v>0</v>
      </c>
      <c r="R234" s="138">
        <f t="shared" ref="R234" si="3957">IF($B229=$B235,0,K231)</f>
        <v>0</v>
      </c>
      <c r="S234" s="176">
        <f t="shared" ref="S234" si="3958">IF($B223=$B229,IF(U229+U224&gt;0,1,0)+IF(V229+V224&gt;0,1,0)+IF(W229+W224&gt;0,1,0)+IF(X229+X224&gt;0,1,0)+IF(Y229+Y224&gt;0,1,0)+IF(Z229+Z224&gt;0,1,0)+IF(AA229+AA224&gt;0,1,0),S230)</f>
        <v>0</v>
      </c>
      <c r="T234" s="133">
        <f t="shared" ref="T234" si="3959">IF(OR($B229=$B235,S234=0,(T230-Z234+X234)&lt;=0),0,(T230-Z234+X234)/S234)</f>
        <v>0</v>
      </c>
      <c r="U234" s="137">
        <f t="shared" ref="U234" si="3960">IF(T234*(7-S231)&lt;=0,0,T234*(7-S231))</f>
        <v>0</v>
      </c>
      <c r="V234" s="311">
        <f t="shared" ref="V234" si="3961">ROUND(IF(OR(T231-T234*(7-S231)+Y234&lt;0,$B229=$B235,T234&lt;=0,T231=0),0,IF(T231-T234*(7-S231)+Y234&gt;Z234-X234+Y234,Z234-X234+Y234,T231-T234*(7-S231)+Y234)),1)</f>
        <v>0</v>
      </c>
      <c r="W234" s="312"/>
      <c r="X234" s="139">
        <f t="shared" ref="X234" si="3962">IF(OR($B229=$B235,S230=0),0,IF($B229=$B223,S229,$F229))</f>
        <v>0</v>
      </c>
      <c r="Y234" s="30">
        <f t="shared" ref="Y234" si="3963">IF(OR($B229=$B235,S234=0),0,$G231-$G230)</f>
        <v>0</v>
      </c>
      <c r="Z234" s="134">
        <f t="shared" ref="Z234" si="3964">IF(OR($B229=$B235,S234=0),0,S233)</f>
        <v>0</v>
      </c>
      <c r="AA234" s="138">
        <f t="shared" ref="AA234" si="3965">IF($B229=$B235,0,T231)</f>
        <v>0</v>
      </c>
      <c r="AB234" s="176">
        <f t="shared" ref="AB234" si="3966">IF($B223=$B229,IF(AD229+AD224&gt;0,1,0)+IF(AE229+AE224&gt;0,1,0)+IF(AF229+AF224&gt;0,1,0)+IF(AG229+AG224&gt;0,1,0)+IF(AH229+AH224&gt;0,1,0)+IF(AI229+AI224&gt;0,1,0)+IF(AJ229+AJ224&gt;0,1,0),AB230)</f>
        <v>0</v>
      </c>
      <c r="AC234" s="133">
        <f t="shared" ref="AC234" si="3967">IF(OR($B229=$B235,AB234=0,(AC230-AI234+AG234)&lt;=0),0,(AC230-AI234+AG234)/AB234)</f>
        <v>0</v>
      </c>
      <c r="AD234" s="137">
        <f t="shared" ref="AD234" si="3968">IF(AC234*(7-AB231)&lt;=0,0,AC234*(7-AB231))</f>
        <v>0</v>
      </c>
      <c r="AE234" s="311">
        <f t="shared" ref="AE234" si="3969">ROUND(IF(OR(AC231-AC234*(7-AB231)+AH234&lt;0,$B229=$B235,AC234&lt;=0,AC231=0),0,IF(AC231-AC234*(7-AB231)+AH234&gt;AI234-AG234+AH234,AI234-AG234+AH234,AC231-AC234*(7-AB231)+AH234)),1)</f>
        <v>0</v>
      </c>
      <c r="AF234" s="312"/>
      <c r="AG234" s="139">
        <f t="shared" ref="AG234" si="3970">IF(OR($B229=$B235,AB230=0),0,IF($B229=$B223,AB229,$F229))</f>
        <v>0</v>
      </c>
      <c r="AH234" s="30">
        <f t="shared" ref="AH234" si="3971">IF(OR($B229=$B235,AB234=0),0,$G231-$G230)</f>
        <v>0</v>
      </c>
      <c r="AI234" s="134">
        <f t="shared" ref="AI234" si="3972">IF(OR($B229=$B235,AB234=0),0,AB233)</f>
        <v>0</v>
      </c>
      <c r="AJ234" s="138">
        <f t="shared" ref="AJ234" si="3973">IF($B229=$B235,0,AC231)</f>
        <v>0</v>
      </c>
      <c r="AK234" s="176">
        <f t="shared" ref="AK234" si="3974">IF($B223=$B229,IF(AM229+AM224&gt;0,1,0)+IF(AN229+AN224&gt;0,1,0)+IF(AO229+AO224&gt;0,1,0)+IF(AP229+AP224&gt;0,1,0)+IF(AQ229+AQ224&gt;0,1,0)+IF(AR229+AR224&gt;0,1,0)+IF(AS229+AS224&gt;0,1,0),AK230)</f>
        <v>0</v>
      </c>
      <c r="AL234" s="133">
        <f t="shared" ref="AL234" si="3975">IF(OR($B229=$B235,AK234=0,(AL230-AR234+AP234)&lt;=0),0,(AL230-AR234+AP234)/AK234)</f>
        <v>0</v>
      </c>
      <c r="AM234" s="137">
        <f t="shared" ref="AM234" si="3976">IF(AL234*(7-AK231)&lt;=0,0,AL234*(7-AK231))</f>
        <v>0</v>
      </c>
      <c r="AN234" s="311">
        <f t="shared" ref="AN234" si="3977">ROUND(IF(OR(AL231-AL234*(7-AK231)+AQ234&lt;0,$B229=$B235,AL234&lt;=0,AL231=0),0,IF(AL231-AL234*(7-AK231)+AQ234&gt;AR234-AP234+AQ234,AR234-AP234+AQ234,AL231-AL234*(7-AK231)+AQ234)),1)</f>
        <v>0</v>
      </c>
      <c r="AO234" s="312"/>
      <c r="AP234" s="139">
        <f t="shared" ref="AP234" si="3978">IF(OR($B229=$B235,AK230=0),0,IF($B229=$B223,AK229,$F229))</f>
        <v>0</v>
      </c>
      <c r="AQ234" s="30">
        <f t="shared" ref="AQ234" si="3979">IF(OR($B229=$B235,AK234=0),0,$G231-$G230)</f>
        <v>0</v>
      </c>
      <c r="AR234" s="134">
        <f t="shared" ref="AR234" si="3980">IF(OR($B229=$B235,AK234=0),0,AK233)</f>
        <v>0</v>
      </c>
      <c r="AS234" s="138">
        <f t="shared" ref="AS234" si="3981">IF($B229=$B235,0,AL231)</f>
        <v>0</v>
      </c>
      <c r="AT234" s="176">
        <f t="shared" ref="AT234" si="3982">IF($B223=$B229,IF(AV229+AV224&gt;0,1,0)+IF(AW229+AW224&gt;0,1,0)+IF(AX229+AX224&gt;0,1,0)+IF(AY229+AY224&gt;0,1,0)+IF(AZ229+AZ224&gt;0,1,0)+IF(BA229+BA224&gt;0,1,0)+IF(BB229+BB224&gt;0,1,0),AT230)</f>
        <v>0</v>
      </c>
      <c r="AU234" s="133">
        <f t="shared" ref="AU234" si="3983">IF(OR($B229=$B235,AT234=0,(AU230-BA234+AY234)&lt;=0),0,(AU230-BA234+AY234)/AT234)</f>
        <v>0</v>
      </c>
      <c r="AV234" s="137">
        <f t="shared" ref="AV234" si="3984">IF(AU234*(7-AT231)&lt;=0,0,AU234*(7-AT231))</f>
        <v>0</v>
      </c>
      <c r="AW234" s="311">
        <f t="shared" ref="AW234" si="3985">ROUND(IF(OR(AU231-AU234*(7-AT231)+AZ234&lt;0,$B229=$B235,AU234&lt;=0,AU231=0),0,IF(AU231-AU234*(7-AT231)+AZ234&gt;BA234-AY234+AZ234,BA234-AY234+AZ234,AU231-AU234*(7-AT231)+AZ234)),1)</f>
        <v>0</v>
      </c>
      <c r="AX234" s="312"/>
      <c r="AY234" s="139">
        <f t="shared" ref="AY234" si="3986">IF(OR($B229=$B235,AT230=0),0,IF($B229=$B223,AT229,$F229))</f>
        <v>0</v>
      </c>
      <c r="AZ234" s="30">
        <f t="shared" ref="AZ234" si="3987">IF(OR($B229=$B235,AT234=0),0,$G231-$G230)</f>
        <v>0</v>
      </c>
      <c r="BA234" s="134">
        <f t="shared" ref="BA234" si="3988">IF(OR($B229=$B235,AT234=0),0,AT233)</f>
        <v>0</v>
      </c>
      <c r="BB234" s="138">
        <f t="shared" ref="BB234" si="3989">IF($B229=$B235,0,AU231)</f>
        <v>0</v>
      </c>
    </row>
    <row r="235" spans="1:54" ht="15.75" x14ac:dyDescent="0.2">
      <c r="A235" s="1">
        <f t="shared" ref="A235" si="3990">IF(B235="","1. Niewypełnione",B235)</f>
        <v>0</v>
      </c>
      <c r="B235" s="320">
        <f>marzec!B235</f>
        <v>0</v>
      </c>
      <c r="C235" s="321">
        <f>marzec!C235</f>
        <v>0</v>
      </c>
      <c r="D235" s="321">
        <f>marzec!D235</f>
        <v>0</v>
      </c>
      <c r="E235" s="321">
        <f>marzec!E235</f>
        <v>0</v>
      </c>
      <c r="F235" s="177">
        <f>marzec!F235</f>
        <v>18</v>
      </c>
      <c r="G235" s="185">
        <f>marzec!G235</f>
        <v>18</v>
      </c>
      <c r="H235" s="177"/>
      <c r="I235" s="192">
        <f t="shared" ref="I235:I239" si="3991">K235+T235+AC235+AL235+AU235</f>
        <v>0</v>
      </c>
      <c r="J235" s="186">
        <f t="shared" ref="J235" si="3992">IF(OR($B235=$B241,J238=0),0,ROUND((K236+P240)/J238,0))</f>
        <v>0</v>
      </c>
      <c r="K235" s="51">
        <f t="shared" ref="K235:K236" si="3993">SUM(L235:R235)</f>
        <v>0</v>
      </c>
      <c r="L235" s="52">
        <f>marzec!L235</f>
        <v>0</v>
      </c>
      <c r="M235" s="52">
        <f>marzec!M235</f>
        <v>0</v>
      </c>
      <c r="N235" s="52">
        <f>marzec!N235</f>
        <v>0</v>
      </c>
      <c r="O235" s="52">
        <f>marzec!O235</f>
        <v>0</v>
      </c>
      <c r="P235" s="53">
        <f>marzec!P235</f>
        <v>0</v>
      </c>
      <c r="Q235" s="54">
        <f>marzec!Q235</f>
        <v>0</v>
      </c>
      <c r="R235" s="55">
        <f>marzec!R235</f>
        <v>0</v>
      </c>
      <c r="S235" s="188">
        <f t="shared" ref="S235" si="3994">IF(OR($B235=$B241,S238=0),0,ROUND((T236+Y240)/S238,0))</f>
        <v>0</v>
      </c>
      <c r="T235" s="51">
        <f t="shared" ref="T235:T236" si="3995">SUM(U235:AA235)</f>
        <v>0</v>
      </c>
      <c r="U235" s="52">
        <f>marzec!U235</f>
        <v>0</v>
      </c>
      <c r="V235" s="52">
        <f>marzec!V235</f>
        <v>0</v>
      </c>
      <c r="W235" s="52">
        <f>marzec!W235</f>
        <v>0</v>
      </c>
      <c r="X235" s="52">
        <f>marzec!X235</f>
        <v>0</v>
      </c>
      <c r="Y235" s="53">
        <f>marzec!Y235</f>
        <v>0</v>
      </c>
      <c r="Z235" s="54">
        <f>marzec!Z235</f>
        <v>0</v>
      </c>
      <c r="AA235" s="55">
        <f>marzec!AA235</f>
        <v>0</v>
      </c>
      <c r="AB235" s="188">
        <f t="shared" ref="AB235" si="3996">IF(OR($B235=$B241,AB238=0),0,ROUND((AC236+AH240)/AB238,0))</f>
        <v>0</v>
      </c>
      <c r="AC235" s="51">
        <f t="shared" ref="AC235:AC236" si="3997">SUM(AD235:AJ235)</f>
        <v>0</v>
      </c>
      <c r="AD235" s="52">
        <f>marzec!AD235</f>
        <v>0</v>
      </c>
      <c r="AE235" s="52">
        <f>marzec!AE235</f>
        <v>0</v>
      </c>
      <c r="AF235" s="52">
        <f>marzec!AF235</f>
        <v>0</v>
      </c>
      <c r="AG235" s="52">
        <f>marzec!AG235</f>
        <v>0</v>
      </c>
      <c r="AH235" s="53">
        <f>marzec!AH235</f>
        <v>0</v>
      </c>
      <c r="AI235" s="54">
        <f>marzec!AI235</f>
        <v>0</v>
      </c>
      <c r="AJ235" s="55">
        <f>marzec!AJ235</f>
        <v>0</v>
      </c>
      <c r="AK235" s="188">
        <f t="shared" ref="AK235" si="3998">IF(OR($B235=$B241,AK238=0),0,ROUND((AL236+AQ240)/AK238,0))</f>
        <v>0</v>
      </c>
      <c r="AL235" s="51">
        <f t="shared" ref="AL235:AL236" si="3999">SUM(AM235:AS235)</f>
        <v>0</v>
      </c>
      <c r="AM235" s="52">
        <f>marzec!AM235</f>
        <v>0</v>
      </c>
      <c r="AN235" s="52">
        <f>marzec!AN235</f>
        <v>0</v>
      </c>
      <c r="AO235" s="52">
        <f>marzec!AO235</f>
        <v>0</v>
      </c>
      <c r="AP235" s="52">
        <f>marzec!AP235</f>
        <v>0</v>
      </c>
      <c r="AQ235" s="53">
        <f>marzec!AQ235</f>
        <v>0</v>
      </c>
      <c r="AR235" s="54">
        <f>marzec!AR235</f>
        <v>0</v>
      </c>
      <c r="AS235" s="55">
        <f>marzec!AS235</f>
        <v>0</v>
      </c>
      <c r="AT235" s="188">
        <f t="shared" ref="AT235" si="4000">IF(OR($B235=$B241,AT238=0),0,ROUND((AU236+AZ240)/AT238,0))</f>
        <v>0</v>
      </c>
      <c r="AU235" s="51">
        <f t="shared" ref="AU235:AU236" si="4001">SUM(AV235:BB235)</f>
        <v>0</v>
      </c>
      <c r="AV235" s="52">
        <f t="shared" ref="AV235" si="4002">IF(SUM($AM$9:$AS$9)=SUM($AV$9:$BB$9),AM235,IF(AND(SUM($AV$9:$BB$9)&gt;42,SUM($AV$9:$BB$9)&lt;49),AM235,0))</f>
        <v>0</v>
      </c>
      <c r="AW235" s="52">
        <f t="shared" ref="AW235" si="4003">IF(SUM($AM$9:$AS$9)=SUM($AV$9:$BB$9),AN235,IF(AND(SUM($AV$9:$BB$9)&gt;42,SUM($AV$9:$BB$9)&lt;49),AN235,0))</f>
        <v>0</v>
      </c>
      <c r="AX235" s="52">
        <f t="shared" ref="AX235" si="4004">IF(SUM($AM$9:$AS$9)=SUM($AV$9:$BB$9),AO235,IF(AND(SUM($AV$9:$BB$9)&gt;42,SUM($AV$9:$BB$9)&lt;49),AO235,0))</f>
        <v>0</v>
      </c>
      <c r="AY235" s="52">
        <f t="shared" ref="AY235" si="4005">IF(SUM($AM$9:$AS$9)=SUM($AV$9:$BB$9),AP235,IF(AND(SUM($AV$9:$BB$9)&gt;42,SUM($AV$9:$BB$9)&lt;49),AP235,0))</f>
        <v>0</v>
      </c>
      <c r="AZ235" s="53">
        <f t="shared" ref="AZ235" si="4006">IF(SUM($AM$9:$AS$9)=SUM($AV$9:$BB$9),AQ235,IF(AND(SUM($AV$9:$BB$9)&gt;42,SUM($AV$9:$BB$9)&lt;49),AQ235,0))</f>
        <v>0</v>
      </c>
      <c r="BA235" s="54">
        <f t="shared" ref="BA235" si="4007">IF(SUM($AM$9:$AS$9)=SUM($AV$9:$BB$9),AR235,IF(AND(SUM($AV$9:$BB$9)&gt;42,SUM($AV$9:$BB$9)&lt;49),AR235,0))</f>
        <v>0</v>
      </c>
      <c r="BB235" s="55">
        <f t="shared" ref="BB235" si="4008">IF(SUM($AM$9:$AS$9)=SUM($AV$9:$BB$9),AS235,IF(AND(SUM($AV$9:$BB$9)&gt;42,SUM($AV$9:$BB$9)&lt;49),AS235,0))</f>
        <v>0</v>
      </c>
    </row>
    <row r="236" spans="1:54" ht="12.75" hidden="1" customHeight="1" x14ac:dyDescent="0.2">
      <c r="B236" s="93"/>
      <c r="C236" s="94"/>
      <c r="D236" s="95"/>
      <c r="E236" s="115"/>
      <c r="F236" s="140" t="b">
        <f t="shared" ref="F236" si="4009">IF($B229=$B235,OR(F230,G235&lt;F235),G235&lt;F235)</f>
        <v>0</v>
      </c>
      <c r="G236" s="189">
        <f t="shared" ref="G236" si="4010">IF(AND($B229=$B235,$B229&lt;&gt;"",$B229&lt;&gt;0),G235+G230,G235)</f>
        <v>18</v>
      </c>
      <c r="H236" s="120"/>
      <c r="I236" s="165">
        <f t="shared" si="3991"/>
        <v>0</v>
      </c>
      <c r="J236" s="194">
        <f t="shared" ref="J236" si="4011">7-COUNTIF(L235:R235,0)-COUNTIF(L235:R235,"")</f>
        <v>0</v>
      </c>
      <c r="K236" s="22">
        <f t="shared" si="3993"/>
        <v>0</v>
      </c>
      <c r="L236" s="35">
        <f t="shared" ref="L236:R236" si="4012">IF($B229=$B235,L235+L230,L235)</f>
        <v>0</v>
      </c>
      <c r="M236" s="35">
        <f t="shared" si="4012"/>
        <v>0</v>
      </c>
      <c r="N236" s="35">
        <f t="shared" si="4012"/>
        <v>0</v>
      </c>
      <c r="O236" s="35">
        <f t="shared" si="4012"/>
        <v>0</v>
      </c>
      <c r="P236" s="36">
        <f t="shared" si="4012"/>
        <v>0</v>
      </c>
      <c r="Q236" s="37">
        <f t="shared" si="4012"/>
        <v>0</v>
      </c>
      <c r="R236" s="38">
        <f t="shared" si="4012"/>
        <v>0</v>
      </c>
      <c r="S236" s="194">
        <f t="shared" ref="S236" si="4013">7-COUNTIF(U235:AA235,0)-COUNTIF(U235:AA235,"")</f>
        <v>0</v>
      </c>
      <c r="T236" s="22">
        <f t="shared" si="3995"/>
        <v>0</v>
      </c>
      <c r="U236" s="35">
        <f t="shared" ref="U236:AA236" si="4014">IF($B229=$B235,U235+U230,U235)</f>
        <v>0</v>
      </c>
      <c r="V236" s="35">
        <f t="shared" si="4014"/>
        <v>0</v>
      </c>
      <c r="W236" s="35">
        <f t="shared" si="4014"/>
        <v>0</v>
      </c>
      <c r="X236" s="35">
        <f t="shared" si="4014"/>
        <v>0</v>
      </c>
      <c r="Y236" s="36">
        <f t="shared" si="4014"/>
        <v>0</v>
      </c>
      <c r="Z236" s="37">
        <f t="shared" si="4014"/>
        <v>0</v>
      </c>
      <c r="AA236" s="38">
        <f t="shared" si="4014"/>
        <v>0</v>
      </c>
      <c r="AB236" s="194">
        <f t="shared" ref="AB236" si="4015">7-COUNTIF(AD235:AJ235,0)-COUNTIF(AD235:AJ235,"")</f>
        <v>0</v>
      </c>
      <c r="AC236" s="22">
        <f t="shared" si="3997"/>
        <v>0</v>
      </c>
      <c r="AD236" s="35">
        <f t="shared" ref="AD236:AJ236" si="4016">IF($B229=$B235,AD235+AD230,AD235)</f>
        <v>0</v>
      </c>
      <c r="AE236" s="35">
        <f t="shared" si="4016"/>
        <v>0</v>
      </c>
      <c r="AF236" s="35">
        <f t="shared" si="4016"/>
        <v>0</v>
      </c>
      <c r="AG236" s="35">
        <f t="shared" si="4016"/>
        <v>0</v>
      </c>
      <c r="AH236" s="36">
        <f t="shared" si="4016"/>
        <v>0</v>
      </c>
      <c r="AI236" s="37">
        <f t="shared" si="4016"/>
        <v>0</v>
      </c>
      <c r="AJ236" s="38">
        <f t="shared" si="4016"/>
        <v>0</v>
      </c>
      <c r="AK236" s="194">
        <f t="shared" ref="AK236" si="4017">7-COUNTIF(AM235:AS235,0)-COUNTIF(AM235:AS235,"")</f>
        <v>0</v>
      </c>
      <c r="AL236" s="22">
        <f t="shared" si="3999"/>
        <v>0</v>
      </c>
      <c r="AM236" s="35">
        <f t="shared" ref="AM236:AS236" si="4018">IF($B229=$B235,AM235+AM230,AM235)</f>
        <v>0</v>
      </c>
      <c r="AN236" s="35">
        <f t="shared" si="4018"/>
        <v>0</v>
      </c>
      <c r="AO236" s="35">
        <f t="shared" si="4018"/>
        <v>0</v>
      </c>
      <c r="AP236" s="35">
        <f t="shared" si="4018"/>
        <v>0</v>
      </c>
      <c r="AQ236" s="36">
        <f t="shared" si="4018"/>
        <v>0</v>
      </c>
      <c r="AR236" s="37">
        <f t="shared" si="4018"/>
        <v>0</v>
      </c>
      <c r="AS236" s="38">
        <f t="shared" si="4018"/>
        <v>0</v>
      </c>
      <c r="AT236" s="194">
        <f t="shared" ref="AT236" si="4019">7-COUNTIF(AV235:BB235,0)-COUNTIF(AV235:BB235,"")</f>
        <v>0</v>
      </c>
      <c r="AU236" s="22">
        <f t="shared" si="4001"/>
        <v>0</v>
      </c>
      <c r="AV236" s="35">
        <f t="shared" ref="AV236:BB236" si="4020">IF($B229=$B235,AV235+AV230,AV235)</f>
        <v>0</v>
      </c>
      <c r="AW236" s="35">
        <f t="shared" si="4020"/>
        <v>0</v>
      </c>
      <c r="AX236" s="35">
        <f t="shared" si="4020"/>
        <v>0</v>
      </c>
      <c r="AY236" s="35">
        <f t="shared" si="4020"/>
        <v>0</v>
      </c>
      <c r="AZ236" s="36">
        <f t="shared" si="4020"/>
        <v>0</v>
      </c>
      <c r="BA236" s="37">
        <f t="shared" si="4020"/>
        <v>0</v>
      </c>
      <c r="BB236" s="38">
        <f t="shared" si="4020"/>
        <v>0</v>
      </c>
    </row>
    <row r="237" spans="1:54" ht="15" hidden="1" customHeight="1" x14ac:dyDescent="0.2">
      <c r="B237" s="116"/>
      <c r="C237" s="117"/>
      <c r="D237" s="118"/>
      <c r="E237" s="119"/>
      <c r="F237" s="92"/>
      <c r="G237" s="190">
        <f t="shared" ref="G237" si="4021">IF(AND($B229=$B235,$B229&lt;&gt;"",$B229&lt;&gt;0),F235+G231,F235)</f>
        <v>18</v>
      </c>
      <c r="H237" s="121"/>
      <c r="I237" s="165">
        <f t="shared" si="3991"/>
        <v>0</v>
      </c>
      <c r="J237" s="195">
        <f t="shared" ref="J237" si="4022">IF($B235=$B229,COUNTIF(L237:R237,0),COUNTIF(L238:R238,0)+COUNTIF(L238:R238,""))</f>
        <v>7</v>
      </c>
      <c r="K237" s="39">
        <f t="shared" ref="K237:R237" si="4023">IF($B229=$B235,K238+K231,K238)</f>
        <v>0</v>
      </c>
      <c r="L237" s="40">
        <f t="shared" si="4023"/>
        <v>0</v>
      </c>
      <c r="M237" s="40">
        <f t="shared" si="4023"/>
        <v>0</v>
      </c>
      <c r="N237" s="40">
        <f t="shared" si="4023"/>
        <v>0</v>
      </c>
      <c r="O237" s="40">
        <f t="shared" si="4023"/>
        <v>0</v>
      </c>
      <c r="P237" s="41">
        <f t="shared" si="4023"/>
        <v>0</v>
      </c>
      <c r="Q237" s="42">
        <f t="shared" si="4023"/>
        <v>0</v>
      </c>
      <c r="R237" s="43">
        <f t="shared" si="4023"/>
        <v>0</v>
      </c>
      <c r="S237" s="195">
        <f t="shared" ref="S237" si="4024">IF($B235=$B229,COUNTIF(U237:AA237,0),COUNTIF(U238:AA238,0)+COUNTIF(U238:AA238,""))</f>
        <v>7</v>
      </c>
      <c r="T237" s="39">
        <f t="shared" ref="T237:AA237" si="4025">IF($B229=$B235,T238+T231,T238)</f>
        <v>0</v>
      </c>
      <c r="U237" s="40">
        <f t="shared" si="4025"/>
        <v>0</v>
      </c>
      <c r="V237" s="40">
        <f t="shared" si="4025"/>
        <v>0</v>
      </c>
      <c r="W237" s="40">
        <f t="shared" si="4025"/>
        <v>0</v>
      </c>
      <c r="X237" s="40">
        <f t="shared" si="4025"/>
        <v>0</v>
      </c>
      <c r="Y237" s="41">
        <f t="shared" si="4025"/>
        <v>0</v>
      </c>
      <c r="Z237" s="42">
        <f t="shared" si="4025"/>
        <v>0</v>
      </c>
      <c r="AA237" s="43">
        <f t="shared" si="4025"/>
        <v>0</v>
      </c>
      <c r="AB237" s="195">
        <f t="shared" ref="AB237" si="4026">IF($B235=$B229,COUNTIF(AD237:AJ237,0),COUNTIF(AD238:AJ238,0)+COUNTIF(AD238:AJ238,""))</f>
        <v>7</v>
      </c>
      <c r="AC237" s="39">
        <f t="shared" ref="AC237:AJ237" si="4027">IF($B229=$B235,AC238+AC231,AC238)</f>
        <v>0</v>
      </c>
      <c r="AD237" s="40">
        <f t="shared" si="4027"/>
        <v>0</v>
      </c>
      <c r="AE237" s="40">
        <f t="shared" si="4027"/>
        <v>0</v>
      </c>
      <c r="AF237" s="40">
        <f t="shared" si="4027"/>
        <v>0</v>
      </c>
      <c r="AG237" s="40">
        <f t="shared" si="4027"/>
        <v>0</v>
      </c>
      <c r="AH237" s="41">
        <f t="shared" si="4027"/>
        <v>0</v>
      </c>
      <c r="AI237" s="42">
        <f t="shared" si="4027"/>
        <v>0</v>
      </c>
      <c r="AJ237" s="43">
        <f t="shared" si="4027"/>
        <v>0</v>
      </c>
      <c r="AK237" s="195">
        <f t="shared" ref="AK237" si="4028">IF($B235=$B229,COUNTIF(AM237:AS237,0),COUNTIF(AM238:AS238,0)+COUNTIF(AM238:AS238,""))</f>
        <v>7</v>
      </c>
      <c r="AL237" s="39">
        <f t="shared" ref="AL237:AS237" si="4029">IF($B229=$B235,AL238+AL231,AL238)</f>
        <v>0</v>
      </c>
      <c r="AM237" s="40">
        <f t="shared" si="4029"/>
        <v>0</v>
      </c>
      <c r="AN237" s="40">
        <f t="shared" si="4029"/>
        <v>0</v>
      </c>
      <c r="AO237" s="40">
        <f t="shared" si="4029"/>
        <v>0</v>
      </c>
      <c r="AP237" s="40">
        <f t="shared" si="4029"/>
        <v>0</v>
      </c>
      <c r="AQ237" s="41">
        <f t="shared" si="4029"/>
        <v>0</v>
      </c>
      <c r="AR237" s="42">
        <f t="shared" si="4029"/>
        <v>0</v>
      </c>
      <c r="AS237" s="43">
        <f t="shared" si="4029"/>
        <v>0</v>
      </c>
      <c r="AT237" s="195">
        <f t="shared" ref="AT237" si="4030">IF($B235=$B229,COUNTIF(AV237:BB237,0),COUNTIF(AV238:BB238,0)+COUNTIF(AV238:BB238,""))</f>
        <v>7</v>
      </c>
      <c r="AU237" s="39">
        <f t="shared" ref="AU237:BB237" si="4031">IF($B229=$B235,AU238+AU231,AU238)</f>
        <v>0</v>
      </c>
      <c r="AV237" s="40">
        <f t="shared" si="4031"/>
        <v>0</v>
      </c>
      <c r="AW237" s="40">
        <f t="shared" si="4031"/>
        <v>0</v>
      </c>
      <c r="AX237" s="40">
        <f t="shared" si="4031"/>
        <v>0</v>
      </c>
      <c r="AY237" s="40">
        <f t="shared" si="4031"/>
        <v>0</v>
      </c>
      <c r="AZ237" s="41">
        <f t="shared" si="4031"/>
        <v>0</v>
      </c>
      <c r="BA237" s="42">
        <f t="shared" si="4031"/>
        <v>0</v>
      </c>
      <c r="BB237" s="43">
        <f t="shared" si="4031"/>
        <v>0</v>
      </c>
    </row>
    <row r="238" spans="1:54" ht="15.75" customHeight="1" x14ac:dyDescent="0.2">
      <c r="A238" s="1">
        <f t="shared" ref="A238" si="4032">A235</f>
        <v>0</v>
      </c>
      <c r="B238" s="313">
        <f t="shared" ref="B238" si="4033">B232+1</f>
        <v>37</v>
      </c>
      <c r="C238" s="314"/>
      <c r="D238" s="314"/>
      <c r="E238" s="314"/>
      <c r="F238" s="31"/>
      <c r="G238" s="183"/>
      <c r="H238" s="122">
        <f t="shared" ref="H238" si="4034">5-COUNTIF(AU235,0)-COUNTIF(AL235,0)-COUNTIF(AC235,0)-COUNTIF(T235,0)-COUNTIF(K235,0)</f>
        <v>0</v>
      </c>
      <c r="I238" s="165">
        <f t="shared" si="3991"/>
        <v>0</v>
      </c>
      <c r="J238" s="187">
        <f t="shared" ref="J238" si="4035">IF($B235=$B229,J232+IF($F235&lt;&gt;$G235,(K235+$G237-$G236)/$F235,K235/$F235),IF($F235&lt;&gt;G235,(K235+$G237-$G236)/$F235,K235/$F235))</f>
        <v>0</v>
      </c>
      <c r="K238" s="7">
        <f t="shared" ref="K238:K239" si="4036">SUM(L238:R238)</f>
        <v>0</v>
      </c>
      <c r="L238" s="26">
        <f t="shared" ref="L238:R238" si="4037">L235</f>
        <v>0</v>
      </c>
      <c r="M238" s="26">
        <f t="shared" si="4037"/>
        <v>0</v>
      </c>
      <c r="N238" s="26">
        <f t="shared" si="4037"/>
        <v>0</v>
      </c>
      <c r="O238" s="26">
        <f t="shared" si="4037"/>
        <v>0</v>
      </c>
      <c r="P238" s="26">
        <f t="shared" si="4037"/>
        <v>0</v>
      </c>
      <c r="Q238" s="29">
        <f t="shared" si="4037"/>
        <v>0</v>
      </c>
      <c r="R238" s="23">
        <f t="shared" si="4037"/>
        <v>0</v>
      </c>
      <c r="S238" s="187">
        <f t="shared" ref="S238" si="4038">IF($B235=$B229,S232+IF($F235&lt;&gt;$G235,(T235+$G237-$G236)/$F235,T235/$F235),IF($F235&lt;&gt;P235,(T235+$G237-$G236)/$F235,T235/$F235))</f>
        <v>0</v>
      </c>
      <c r="T238" s="7">
        <f t="shared" ref="T238:T239" si="4039">SUM(U238:AA238)</f>
        <v>0</v>
      </c>
      <c r="U238" s="26">
        <f t="shared" ref="U238:AA238" si="4040">U235</f>
        <v>0</v>
      </c>
      <c r="V238" s="26">
        <f t="shared" si="4040"/>
        <v>0</v>
      </c>
      <c r="W238" s="26">
        <f t="shared" si="4040"/>
        <v>0</v>
      </c>
      <c r="X238" s="26">
        <f t="shared" si="4040"/>
        <v>0</v>
      </c>
      <c r="Y238" s="113">
        <f t="shared" si="4040"/>
        <v>0</v>
      </c>
      <c r="Z238" s="29">
        <f t="shared" si="4040"/>
        <v>0</v>
      </c>
      <c r="AA238" s="23">
        <f t="shared" si="4040"/>
        <v>0</v>
      </c>
      <c r="AB238" s="187">
        <f t="shared" ref="AB238" si="4041">IF($B235=$B229,AB232+IF($F235&lt;&gt;$G235,(AC235+$G237-$G236)/$F235,AC235/$F235),IF($F235&lt;&gt;Y235,(AC235+$G237-$G236)/$F235,AC235/$F235))</f>
        <v>0</v>
      </c>
      <c r="AC238" s="7">
        <f t="shared" ref="AC238:AC239" si="4042">SUM(AD238:AJ238)</f>
        <v>0</v>
      </c>
      <c r="AD238" s="26">
        <f t="shared" ref="AD238:AJ238" si="4043">AD235</f>
        <v>0</v>
      </c>
      <c r="AE238" s="26">
        <f t="shared" si="4043"/>
        <v>0</v>
      </c>
      <c r="AF238" s="26">
        <f t="shared" si="4043"/>
        <v>0</v>
      </c>
      <c r="AG238" s="26">
        <f t="shared" si="4043"/>
        <v>0</v>
      </c>
      <c r="AH238" s="113">
        <f t="shared" si="4043"/>
        <v>0</v>
      </c>
      <c r="AI238" s="29">
        <f t="shared" si="4043"/>
        <v>0</v>
      </c>
      <c r="AJ238" s="23">
        <f t="shared" si="4043"/>
        <v>0</v>
      </c>
      <c r="AK238" s="187">
        <f t="shared" ref="AK238" si="4044">IF($B235=$B229,AK232+IF($F235&lt;&gt;$G235,(AL235+$G237-$G236)/$F235,AL235/$F235),IF($F235&lt;&gt;AH235,(AL235+$G237-$G236)/$F235,AL235/$F235))</f>
        <v>0</v>
      </c>
      <c r="AL238" s="7">
        <f t="shared" ref="AL238:AL239" si="4045">SUM(AM238:AS238)</f>
        <v>0</v>
      </c>
      <c r="AM238" s="26">
        <f t="shared" ref="AM238:AS238" si="4046">AM235</f>
        <v>0</v>
      </c>
      <c r="AN238" s="26">
        <f t="shared" si="4046"/>
        <v>0</v>
      </c>
      <c r="AO238" s="26">
        <f t="shared" si="4046"/>
        <v>0</v>
      </c>
      <c r="AP238" s="26">
        <f t="shared" si="4046"/>
        <v>0</v>
      </c>
      <c r="AQ238" s="113">
        <f t="shared" si="4046"/>
        <v>0</v>
      </c>
      <c r="AR238" s="29">
        <f t="shared" si="4046"/>
        <v>0</v>
      </c>
      <c r="AS238" s="23">
        <f t="shared" si="4046"/>
        <v>0</v>
      </c>
      <c r="AT238" s="187">
        <f t="shared" ref="AT238" si="4047">IF($B235=$B229,AT232+IF($F235&lt;&gt;$G235,(AU235+$G237-$G236)/$F235,AU235/$F235),IF($F235&lt;&gt;AQ235,(AU235+$G237-$G236)/$F235,AU235/$F235))</f>
        <v>0</v>
      </c>
      <c r="AU238" s="7">
        <f t="shared" ref="AU238:AU239" si="4048">SUM(AV238:BB238)</f>
        <v>0</v>
      </c>
      <c r="AV238" s="6">
        <f t="shared" ref="AV238" si="4049">IF(SUM($AM$9:$AS$9)=SUM($AV$9:$BB$9),AV235,IF(AND(SUM($AV$9:$BB$9)&gt;42,SUM($AV$9:$BB$9)&lt;49),AV235,0))</f>
        <v>0</v>
      </c>
      <c r="AW238" s="6">
        <f t="shared" ref="AW238:BB238" si="4050">IF(SUM($AM$9:$AS$9)=SUM($AV$9:$BB$9),AW235,IF(AND(SUM($AV$9:$BB$9)&gt;42,SUM($AV$9:$BB$9)&lt;49),AW235,0))</f>
        <v>0</v>
      </c>
      <c r="AX238" s="6">
        <f t="shared" si="4050"/>
        <v>0</v>
      </c>
      <c r="AY238" s="6">
        <f t="shared" si="4050"/>
        <v>0</v>
      </c>
      <c r="AZ238" s="26">
        <f t="shared" si="4050"/>
        <v>0</v>
      </c>
      <c r="BA238" s="29">
        <f t="shared" si="4050"/>
        <v>0</v>
      </c>
      <c r="BB238" s="23">
        <f t="shared" si="4050"/>
        <v>0</v>
      </c>
    </row>
    <row r="239" spans="1:54" ht="15.75" customHeight="1" x14ac:dyDescent="0.2">
      <c r="A239" s="1">
        <f t="shared" ref="A239:A240" si="4051">A238</f>
        <v>0</v>
      </c>
      <c r="B239" s="313"/>
      <c r="C239" s="314"/>
      <c r="D239" s="314"/>
      <c r="E239" s="314"/>
      <c r="F239" s="31"/>
      <c r="G239" s="183"/>
      <c r="H239" s="123">
        <f t="shared" ref="H239" si="4052">IF($B235=$B229,H233+F239,$F239)</f>
        <v>0</v>
      </c>
      <c r="I239" s="165">
        <f t="shared" si="3991"/>
        <v>0</v>
      </c>
      <c r="J239" s="141">
        <f t="shared" ref="J239" si="4053">IF($H238=0,0,IF($B229=$B235,IF($H240&gt;0,$H240+J233,K235+J233),IF($H240&gt;0,$H240,K235)))</f>
        <v>0</v>
      </c>
      <c r="K239" s="7">
        <f t="shared" si="4036"/>
        <v>0</v>
      </c>
      <c r="L239" s="6"/>
      <c r="M239" s="6"/>
      <c r="N239" s="6"/>
      <c r="O239" s="6"/>
      <c r="P239" s="26"/>
      <c r="Q239" s="29"/>
      <c r="R239" s="23"/>
      <c r="S239" s="141">
        <f t="shared" ref="S239" si="4054">IF($H238=0,0,IF($B229=$B235,IF($H240&gt;0,$H240+S233,T235+S233),IF($H240&gt;0,$H240,T235)))</f>
        <v>0</v>
      </c>
      <c r="T239" s="7">
        <f t="shared" si="4039"/>
        <v>0</v>
      </c>
      <c r="U239" s="6"/>
      <c r="V239" s="6"/>
      <c r="W239" s="6"/>
      <c r="X239" s="6"/>
      <c r="Y239" s="26"/>
      <c r="Z239" s="29"/>
      <c r="AA239" s="23"/>
      <c r="AB239" s="141">
        <f t="shared" ref="AB239" si="4055">IF($H238=0,0,IF($B229=$B235,IF($H240&gt;0,$H240+AB233,AC235+AB233),IF($H240&gt;0,$H240,AC235)))</f>
        <v>0</v>
      </c>
      <c r="AC239" s="7">
        <f t="shared" si="4042"/>
        <v>0</v>
      </c>
      <c r="AD239" s="6"/>
      <c r="AE239" s="6"/>
      <c r="AF239" s="6"/>
      <c r="AG239" s="6"/>
      <c r="AH239" s="26"/>
      <c r="AI239" s="29"/>
      <c r="AJ239" s="23"/>
      <c r="AK239" s="141">
        <f t="shared" ref="AK239" si="4056">IF($H238=0,0,IF($B229=$B235,IF($H240&gt;0,$H240+AK233,AL235+AK233),IF($H240&gt;0,$H240,AL235)))</f>
        <v>0</v>
      </c>
      <c r="AL239" s="7">
        <f t="shared" si="4045"/>
        <v>0</v>
      </c>
      <c r="AM239" s="6"/>
      <c r="AN239" s="6"/>
      <c r="AO239" s="6"/>
      <c r="AP239" s="6"/>
      <c r="AQ239" s="26"/>
      <c r="AR239" s="29"/>
      <c r="AS239" s="23"/>
      <c r="AT239" s="141">
        <f t="shared" ref="AT239" si="4057">IF($H238=0,0,IF($B229=$B235,IF($H240&gt;0,$H240+AT233,AU235+AT233),IF($H240&gt;0,$H240,AU235)))</f>
        <v>0</v>
      </c>
      <c r="AU239" s="7">
        <f t="shared" si="4048"/>
        <v>0</v>
      </c>
      <c r="AV239" s="6"/>
      <c r="AW239" s="6"/>
      <c r="AX239" s="6"/>
      <c r="AY239" s="6"/>
      <c r="AZ239" s="26"/>
      <c r="BA239" s="29"/>
      <c r="BB239" s="23"/>
    </row>
    <row r="240" spans="1:54" ht="18.75" customHeight="1" thickBot="1" x14ac:dyDescent="0.25">
      <c r="A240" s="1">
        <f t="shared" si="4051"/>
        <v>0</v>
      </c>
      <c r="B240" s="323" t="str">
        <f>IF(B235="",Wydruk!$AE$6,IF(J236=0,Wydruk!$AE$7,IF(AND(G236&lt;G237,B235&lt;&gt;$B241),Wydruk!$AE$13,IF(AND($B235=$B229,$B235&lt;&gt;$B241),IF(OR(OR(J240&lt;4,J240&gt;5),OR(S240&lt;4,S240&gt;5),OR(AB240&lt;4,AB240&gt;5),OR(AK240&lt;4,AK240&gt;5),OR(AND(AT240&lt;4,AT240&gt;0),AT240&gt;5)),Wydruk!$AE$8,Wydruk!$AE$9),IF($B235=$B241,IF($F239&lt;&gt;0,Wydruk!$AE$12,Wydruk!$AE$10),IF(OR(OR(J236&lt;4,J236&gt;5),OR(S236&lt;4,S236&gt;5),OR(AB236&lt;4,AB236&gt;5),OR(AK236&lt;4,AK236&gt;5),OR(AND(AT236&lt;4,AT236&gt;0),AT236&gt;5)),Wydruk!$AE$8,Wydruk!$AE$11))))))</f>
        <v>Uzupełnij liczby godzin tygodniowego planu</v>
      </c>
      <c r="C240" s="324"/>
      <c r="D240" s="324"/>
      <c r="E240" s="324"/>
      <c r="F240" s="173">
        <f>marzec!F240</f>
        <v>0</v>
      </c>
      <c r="G240" s="184">
        <f>marzec!G240</f>
        <v>0</v>
      </c>
      <c r="H240" s="191">
        <f t="shared" ref="H240" si="4058">IF(OR($G240=0,$F240=0,$G240="",$F240=""),0,$G240/$F240)</f>
        <v>0</v>
      </c>
      <c r="I240" s="193"/>
      <c r="J240" s="176">
        <f t="shared" ref="J240" si="4059">IF($B229=$B235,IF(L235+L230&gt;0,1,0)+IF(M235+M230&gt;0,1,0)+IF(N235+N230&gt;0,1,0)+IF(O235+O230&gt;0,1,0)+IF(P235+P230&gt;0,1,0)+IF(Q235+Q230&gt;0,1,0)+IF(R235+R230&gt;0,1,0),J236)</f>
        <v>0</v>
      </c>
      <c r="K240" s="133">
        <f t="shared" ref="K240" si="4060">IF(OR($B235=$B241,J240=0,(K236-Q240+O240)&lt;=0),0,(K236-Q240+O240)/J240)</f>
        <v>0</v>
      </c>
      <c r="L240" s="137">
        <f t="shared" ref="L240" si="4061">IF(K240*(7-J237)&lt;=0,0,K240*(7-J237))</f>
        <v>0</v>
      </c>
      <c r="M240" s="311">
        <f t="shared" ref="M240" si="4062">ROUND(IF(OR(K237-K240*(7-J237)+P240&lt;0,$B235=$B241,K240&lt;=0,K237=0),0,IF(K237-K240*(7-J237)+P240&gt;Q240-O240+P240,Q240-O240+P240,K237-K240*(7-J237)+P240)),1)</f>
        <v>0</v>
      </c>
      <c r="N240" s="312"/>
      <c r="O240" s="139">
        <f t="shared" ref="O240" si="4063">IF(OR($B235=$B241,J236=0),0,IF($B235=$B229,J235,$F235))</f>
        <v>0</v>
      </c>
      <c r="P240" s="30">
        <f t="shared" ref="P240" si="4064">IF(OR($B235=$B241,J240=0),0,$G237-$G236)</f>
        <v>0</v>
      </c>
      <c r="Q240" s="134">
        <f t="shared" ref="Q240" si="4065">IF(OR($B235=$B241,J240=0),0,J239)</f>
        <v>0</v>
      </c>
      <c r="R240" s="138">
        <f t="shared" ref="R240" si="4066">IF($B235=$B241,0,K237)</f>
        <v>0</v>
      </c>
      <c r="S240" s="176">
        <f t="shared" ref="S240" si="4067">IF($B229=$B235,IF(U235+U230&gt;0,1,0)+IF(V235+V230&gt;0,1,0)+IF(W235+W230&gt;0,1,0)+IF(X235+X230&gt;0,1,0)+IF(Y235+Y230&gt;0,1,0)+IF(Z235+Z230&gt;0,1,0)+IF(AA235+AA230&gt;0,1,0),S236)</f>
        <v>0</v>
      </c>
      <c r="T240" s="133">
        <f t="shared" ref="T240" si="4068">IF(OR($B235=$B241,S240=0,(T236-Z240+X240)&lt;=0),0,(T236-Z240+X240)/S240)</f>
        <v>0</v>
      </c>
      <c r="U240" s="137">
        <f t="shared" ref="U240" si="4069">IF(T240*(7-S237)&lt;=0,0,T240*(7-S237))</f>
        <v>0</v>
      </c>
      <c r="V240" s="311">
        <f t="shared" ref="V240" si="4070">ROUND(IF(OR(T237-T240*(7-S237)+Y240&lt;0,$B235=$B241,T240&lt;=0,T237=0),0,IF(T237-T240*(7-S237)+Y240&gt;Z240-X240+Y240,Z240-X240+Y240,T237-T240*(7-S237)+Y240)),1)</f>
        <v>0</v>
      </c>
      <c r="W240" s="312"/>
      <c r="X240" s="139">
        <f t="shared" ref="X240" si="4071">IF(OR($B235=$B241,S236=0),0,IF($B235=$B229,S235,$F235))</f>
        <v>0</v>
      </c>
      <c r="Y240" s="30">
        <f t="shared" ref="Y240" si="4072">IF(OR($B235=$B241,S240=0),0,$G237-$G236)</f>
        <v>0</v>
      </c>
      <c r="Z240" s="134">
        <f t="shared" ref="Z240" si="4073">IF(OR($B235=$B241,S240=0),0,S239)</f>
        <v>0</v>
      </c>
      <c r="AA240" s="138">
        <f t="shared" ref="AA240" si="4074">IF($B235=$B241,0,T237)</f>
        <v>0</v>
      </c>
      <c r="AB240" s="176">
        <f t="shared" ref="AB240" si="4075">IF($B229=$B235,IF(AD235+AD230&gt;0,1,0)+IF(AE235+AE230&gt;0,1,0)+IF(AF235+AF230&gt;0,1,0)+IF(AG235+AG230&gt;0,1,0)+IF(AH235+AH230&gt;0,1,0)+IF(AI235+AI230&gt;0,1,0)+IF(AJ235+AJ230&gt;0,1,0),AB236)</f>
        <v>0</v>
      </c>
      <c r="AC240" s="133">
        <f t="shared" ref="AC240" si="4076">IF(OR($B235=$B241,AB240=0,(AC236-AI240+AG240)&lt;=0),0,(AC236-AI240+AG240)/AB240)</f>
        <v>0</v>
      </c>
      <c r="AD240" s="137">
        <f t="shared" ref="AD240" si="4077">IF(AC240*(7-AB237)&lt;=0,0,AC240*(7-AB237))</f>
        <v>0</v>
      </c>
      <c r="AE240" s="311">
        <f t="shared" ref="AE240" si="4078">ROUND(IF(OR(AC237-AC240*(7-AB237)+AH240&lt;0,$B235=$B241,AC240&lt;=0,AC237=0),0,IF(AC237-AC240*(7-AB237)+AH240&gt;AI240-AG240+AH240,AI240-AG240+AH240,AC237-AC240*(7-AB237)+AH240)),1)</f>
        <v>0</v>
      </c>
      <c r="AF240" s="312"/>
      <c r="AG240" s="139">
        <f t="shared" ref="AG240" si="4079">IF(OR($B235=$B241,AB236=0),0,IF($B235=$B229,AB235,$F235))</f>
        <v>0</v>
      </c>
      <c r="AH240" s="30">
        <f t="shared" ref="AH240" si="4080">IF(OR($B235=$B241,AB240=0),0,$G237-$G236)</f>
        <v>0</v>
      </c>
      <c r="AI240" s="134">
        <f t="shared" ref="AI240" si="4081">IF(OR($B235=$B241,AB240=0),0,AB239)</f>
        <v>0</v>
      </c>
      <c r="AJ240" s="138">
        <f t="shared" ref="AJ240" si="4082">IF($B235=$B241,0,AC237)</f>
        <v>0</v>
      </c>
      <c r="AK240" s="176">
        <f t="shared" ref="AK240" si="4083">IF($B229=$B235,IF(AM235+AM230&gt;0,1,0)+IF(AN235+AN230&gt;0,1,0)+IF(AO235+AO230&gt;0,1,0)+IF(AP235+AP230&gt;0,1,0)+IF(AQ235+AQ230&gt;0,1,0)+IF(AR235+AR230&gt;0,1,0)+IF(AS235+AS230&gt;0,1,0),AK236)</f>
        <v>0</v>
      </c>
      <c r="AL240" s="133">
        <f t="shared" ref="AL240" si="4084">IF(OR($B235=$B241,AK240=0,(AL236-AR240+AP240)&lt;=0),0,(AL236-AR240+AP240)/AK240)</f>
        <v>0</v>
      </c>
      <c r="AM240" s="137">
        <f t="shared" ref="AM240" si="4085">IF(AL240*(7-AK237)&lt;=0,0,AL240*(7-AK237))</f>
        <v>0</v>
      </c>
      <c r="AN240" s="311">
        <f t="shared" ref="AN240" si="4086">ROUND(IF(OR(AL237-AL240*(7-AK237)+AQ240&lt;0,$B235=$B241,AL240&lt;=0,AL237=0),0,IF(AL237-AL240*(7-AK237)+AQ240&gt;AR240-AP240+AQ240,AR240-AP240+AQ240,AL237-AL240*(7-AK237)+AQ240)),1)</f>
        <v>0</v>
      </c>
      <c r="AO240" s="312"/>
      <c r="AP240" s="139">
        <f t="shared" ref="AP240" si="4087">IF(OR($B235=$B241,AK236=0),0,IF($B235=$B229,AK235,$F235))</f>
        <v>0</v>
      </c>
      <c r="AQ240" s="30">
        <f t="shared" ref="AQ240" si="4088">IF(OR($B235=$B241,AK240=0),0,$G237-$G236)</f>
        <v>0</v>
      </c>
      <c r="AR240" s="134">
        <f t="shared" ref="AR240" si="4089">IF(OR($B235=$B241,AK240=0),0,AK239)</f>
        <v>0</v>
      </c>
      <c r="AS240" s="138">
        <f t="shared" ref="AS240" si="4090">IF($B235=$B241,0,AL237)</f>
        <v>0</v>
      </c>
      <c r="AT240" s="176">
        <f t="shared" ref="AT240" si="4091">IF($B229=$B235,IF(AV235+AV230&gt;0,1,0)+IF(AW235+AW230&gt;0,1,0)+IF(AX235+AX230&gt;0,1,0)+IF(AY235+AY230&gt;0,1,0)+IF(AZ235+AZ230&gt;0,1,0)+IF(BA235+BA230&gt;0,1,0)+IF(BB235+BB230&gt;0,1,0),AT236)</f>
        <v>0</v>
      </c>
      <c r="AU240" s="133">
        <f t="shared" ref="AU240" si="4092">IF(OR($B235=$B241,AT240=0,(AU236-BA240+AY240)&lt;=0),0,(AU236-BA240+AY240)/AT240)</f>
        <v>0</v>
      </c>
      <c r="AV240" s="137">
        <f t="shared" ref="AV240" si="4093">IF(AU240*(7-AT237)&lt;=0,0,AU240*(7-AT237))</f>
        <v>0</v>
      </c>
      <c r="AW240" s="311">
        <f t="shared" ref="AW240" si="4094">ROUND(IF(OR(AU237-AU240*(7-AT237)+AZ240&lt;0,$B235=$B241,AU240&lt;=0,AU237=0),0,IF(AU237-AU240*(7-AT237)+AZ240&gt;BA240-AY240+AZ240,BA240-AY240+AZ240,AU237-AU240*(7-AT237)+AZ240)),1)</f>
        <v>0</v>
      </c>
      <c r="AX240" s="312"/>
      <c r="AY240" s="139">
        <f t="shared" ref="AY240" si="4095">IF(OR($B235=$B241,AT236=0),0,IF($B235=$B229,AT235,$F235))</f>
        <v>0</v>
      </c>
      <c r="AZ240" s="30">
        <f t="shared" ref="AZ240" si="4096">IF(OR($B235=$B241,AT240=0),0,$G237-$G236)</f>
        <v>0</v>
      </c>
      <c r="BA240" s="134">
        <f t="shared" ref="BA240" si="4097">IF(OR($B235=$B241,AT240=0),0,AT239)</f>
        <v>0</v>
      </c>
      <c r="BB240" s="138">
        <f t="shared" ref="BB240" si="4098">IF($B235=$B241,0,AU237)</f>
        <v>0</v>
      </c>
    </row>
    <row r="241" spans="1:54" ht="15.75" x14ac:dyDescent="0.2">
      <c r="A241" s="1">
        <f t="shared" ref="A241" si="4099">IF(B241="","1. Niewypełnione",B241)</f>
        <v>0</v>
      </c>
      <c r="B241" s="320">
        <f>marzec!B241</f>
        <v>0</v>
      </c>
      <c r="C241" s="321">
        <f>marzec!C241</f>
        <v>0</v>
      </c>
      <c r="D241" s="321">
        <f>marzec!D241</f>
        <v>0</v>
      </c>
      <c r="E241" s="321">
        <f>marzec!E241</f>
        <v>0</v>
      </c>
      <c r="F241" s="177">
        <f>marzec!F241</f>
        <v>18</v>
      </c>
      <c r="G241" s="185">
        <f>marzec!G241</f>
        <v>18</v>
      </c>
      <c r="H241" s="177"/>
      <c r="I241" s="192">
        <f t="shared" ref="I241:I245" si="4100">K241+T241+AC241+AL241+AU241</f>
        <v>0</v>
      </c>
      <c r="J241" s="186">
        <f t="shared" ref="J241" si="4101">IF(OR($B241=$B247,J244=0),0,ROUND((K242+P246)/J244,0))</f>
        <v>0</v>
      </c>
      <c r="K241" s="51">
        <f t="shared" ref="K241:K242" si="4102">SUM(L241:R241)</f>
        <v>0</v>
      </c>
      <c r="L241" s="52">
        <f>marzec!L241</f>
        <v>0</v>
      </c>
      <c r="M241" s="52">
        <f>marzec!M241</f>
        <v>0</v>
      </c>
      <c r="N241" s="52">
        <f>marzec!N241</f>
        <v>0</v>
      </c>
      <c r="O241" s="52">
        <f>marzec!O241</f>
        <v>0</v>
      </c>
      <c r="P241" s="53">
        <f>marzec!P241</f>
        <v>0</v>
      </c>
      <c r="Q241" s="54">
        <f>marzec!Q241</f>
        <v>0</v>
      </c>
      <c r="R241" s="55">
        <f>marzec!R241</f>
        <v>0</v>
      </c>
      <c r="S241" s="188">
        <f t="shared" ref="S241" si="4103">IF(OR($B241=$B247,S244=0),0,ROUND((T242+Y246)/S244,0))</f>
        <v>0</v>
      </c>
      <c r="T241" s="51">
        <f t="shared" ref="T241:T242" si="4104">SUM(U241:AA241)</f>
        <v>0</v>
      </c>
      <c r="U241" s="52">
        <f>marzec!U241</f>
        <v>0</v>
      </c>
      <c r="V241" s="52">
        <f>marzec!V241</f>
        <v>0</v>
      </c>
      <c r="W241" s="52">
        <f>marzec!W241</f>
        <v>0</v>
      </c>
      <c r="X241" s="52">
        <f>marzec!X241</f>
        <v>0</v>
      </c>
      <c r="Y241" s="53">
        <f>marzec!Y241</f>
        <v>0</v>
      </c>
      <c r="Z241" s="54">
        <f>marzec!Z241</f>
        <v>0</v>
      </c>
      <c r="AA241" s="55">
        <f>marzec!AA241</f>
        <v>0</v>
      </c>
      <c r="AB241" s="188">
        <f t="shared" ref="AB241" si="4105">IF(OR($B241=$B247,AB244=0),0,ROUND((AC242+AH246)/AB244,0))</f>
        <v>0</v>
      </c>
      <c r="AC241" s="51">
        <f t="shared" ref="AC241:AC242" si="4106">SUM(AD241:AJ241)</f>
        <v>0</v>
      </c>
      <c r="AD241" s="52">
        <f>marzec!AD241</f>
        <v>0</v>
      </c>
      <c r="AE241" s="52">
        <f>marzec!AE241</f>
        <v>0</v>
      </c>
      <c r="AF241" s="52">
        <f>marzec!AF241</f>
        <v>0</v>
      </c>
      <c r="AG241" s="52">
        <f>marzec!AG241</f>
        <v>0</v>
      </c>
      <c r="AH241" s="53">
        <f>marzec!AH241</f>
        <v>0</v>
      </c>
      <c r="AI241" s="54">
        <f>marzec!AI241</f>
        <v>0</v>
      </c>
      <c r="AJ241" s="55">
        <f>marzec!AJ241</f>
        <v>0</v>
      </c>
      <c r="AK241" s="188">
        <f t="shared" ref="AK241" si="4107">IF(OR($B241=$B247,AK244=0),0,ROUND((AL242+AQ246)/AK244,0))</f>
        <v>0</v>
      </c>
      <c r="AL241" s="51">
        <f t="shared" ref="AL241:AL242" si="4108">SUM(AM241:AS241)</f>
        <v>0</v>
      </c>
      <c r="AM241" s="52">
        <f>marzec!AM241</f>
        <v>0</v>
      </c>
      <c r="AN241" s="52">
        <f>marzec!AN241</f>
        <v>0</v>
      </c>
      <c r="AO241" s="52">
        <f>marzec!AO241</f>
        <v>0</v>
      </c>
      <c r="AP241" s="52">
        <f>marzec!AP241</f>
        <v>0</v>
      </c>
      <c r="AQ241" s="53">
        <f>marzec!AQ241</f>
        <v>0</v>
      </c>
      <c r="AR241" s="54">
        <f>marzec!AR241</f>
        <v>0</v>
      </c>
      <c r="AS241" s="55">
        <f>marzec!AS241</f>
        <v>0</v>
      </c>
      <c r="AT241" s="188">
        <f t="shared" ref="AT241" si="4109">IF(OR($B241=$B247,AT244=0),0,ROUND((AU242+AZ246)/AT244,0))</f>
        <v>0</v>
      </c>
      <c r="AU241" s="51">
        <f t="shared" ref="AU241:AU242" si="4110">SUM(AV241:BB241)</f>
        <v>0</v>
      </c>
      <c r="AV241" s="52">
        <f t="shared" ref="AV241" si="4111">IF(SUM($AM$9:$AS$9)=SUM($AV$9:$BB$9),AM241,IF(AND(SUM($AV$9:$BB$9)&gt;42,SUM($AV$9:$BB$9)&lt;49),AM241,0))</f>
        <v>0</v>
      </c>
      <c r="AW241" s="52">
        <f t="shared" ref="AW241" si="4112">IF(SUM($AM$9:$AS$9)=SUM($AV$9:$BB$9),AN241,IF(AND(SUM($AV$9:$BB$9)&gt;42,SUM($AV$9:$BB$9)&lt;49),AN241,0))</f>
        <v>0</v>
      </c>
      <c r="AX241" s="52">
        <f t="shared" ref="AX241" si="4113">IF(SUM($AM$9:$AS$9)=SUM($AV$9:$BB$9),AO241,IF(AND(SUM($AV$9:$BB$9)&gt;42,SUM($AV$9:$BB$9)&lt;49),AO241,0))</f>
        <v>0</v>
      </c>
      <c r="AY241" s="52">
        <f t="shared" ref="AY241" si="4114">IF(SUM($AM$9:$AS$9)=SUM($AV$9:$BB$9),AP241,IF(AND(SUM($AV$9:$BB$9)&gt;42,SUM($AV$9:$BB$9)&lt;49),AP241,0))</f>
        <v>0</v>
      </c>
      <c r="AZ241" s="53">
        <f t="shared" ref="AZ241" si="4115">IF(SUM($AM$9:$AS$9)=SUM($AV$9:$BB$9),AQ241,IF(AND(SUM($AV$9:$BB$9)&gt;42,SUM($AV$9:$BB$9)&lt;49),AQ241,0))</f>
        <v>0</v>
      </c>
      <c r="BA241" s="54">
        <f t="shared" ref="BA241" si="4116">IF(SUM($AM$9:$AS$9)=SUM($AV$9:$BB$9),AR241,IF(AND(SUM($AV$9:$BB$9)&gt;42,SUM($AV$9:$BB$9)&lt;49),AR241,0))</f>
        <v>0</v>
      </c>
      <c r="BB241" s="55">
        <f t="shared" ref="BB241" si="4117">IF(SUM($AM$9:$AS$9)=SUM($AV$9:$BB$9),AS241,IF(AND(SUM($AV$9:$BB$9)&gt;42,SUM($AV$9:$BB$9)&lt;49),AS241,0))</f>
        <v>0</v>
      </c>
    </row>
    <row r="242" spans="1:54" ht="12.75" hidden="1" customHeight="1" x14ac:dyDescent="0.2">
      <c r="B242" s="93"/>
      <c r="C242" s="94"/>
      <c r="D242" s="95"/>
      <c r="E242" s="115"/>
      <c r="F242" s="140" t="b">
        <f t="shared" ref="F242" si="4118">IF($B235=$B241,OR(F236,G241&lt;F241),G241&lt;F241)</f>
        <v>0</v>
      </c>
      <c r="G242" s="189">
        <f t="shared" ref="G242" si="4119">IF(AND($B235=$B241,$B235&lt;&gt;"",$B235&lt;&gt;0),G241+G236,G241)</f>
        <v>18</v>
      </c>
      <c r="H242" s="120"/>
      <c r="I242" s="165">
        <f t="shared" si="4100"/>
        <v>0</v>
      </c>
      <c r="J242" s="194">
        <f t="shared" ref="J242" si="4120">7-COUNTIF(L241:R241,0)-COUNTIF(L241:R241,"")</f>
        <v>0</v>
      </c>
      <c r="K242" s="22">
        <f t="shared" si="4102"/>
        <v>0</v>
      </c>
      <c r="L242" s="35">
        <f t="shared" ref="L242:R242" si="4121">IF($B235=$B241,L241+L236,L241)</f>
        <v>0</v>
      </c>
      <c r="M242" s="35">
        <f t="shared" si="4121"/>
        <v>0</v>
      </c>
      <c r="N242" s="35">
        <f t="shared" si="4121"/>
        <v>0</v>
      </c>
      <c r="O242" s="35">
        <f t="shared" si="4121"/>
        <v>0</v>
      </c>
      <c r="P242" s="36">
        <f t="shared" si="4121"/>
        <v>0</v>
      </c>
      <c r="Q242" s="37">
        <f t="shared" si="4121"/>
        <v>0</v>
      </c>
      <c r="R242" s="38">
        <f t="shared" si="4121"/>
        <v>0</v>
      </c>
      <c r="S242" s="194">
        <f t="shared" ref="S242" si="4122">7-COUNTIF(U241:AA241,0)-COUNTIF(U241:AA241,"")</f>
        <v>0</v>
      </c>
      <c r="T242" s="22">
        <f t="shared" si="4104"/>
        <v>0</v>
      </c>
      <c r="U242" s="35">
        <f t="shared" ref="U242:AA242" si="4123">IF($B235=$B241,U241+U236,U241)</f>
        <v>0</v>
      </c>
      <c r="V242" s="35">
        <f t="shared" si="4123"/>
        <v>0</v>
      </c>
      <c r="W242" s="35">
        <f t="shared" si="4123"/>
        <v>0</v>
      </c>
      <c r="X242" s="35">
        <f t="shared" si="4123"/>
        <v>0</v>
      </c>
      <c r="Y242" s="36">
        <f t="shared" si="4123"/>
        <v>0</v>
      </c>
      <c r="Z242" s="37">
        <f t="shared" si="4123"/>
        <v>0</v>
      </c>
      <c r="AA242" s="38">
        <f t="shared" si="4123"/>
        <v>0</v>
      </c>
      <c r="AB242" s="194">
        <f t="shared" ref="AB242" si="4124">7-COUNTIF(AD241:AJ241,0)-COUNTIF(AD241:AJ241,"")</f>
        <v>0</v>
      </c>
      <c r="AC242" s="22">
        <f t="shared" si="4106"/>
        <v>0</v>
      </c>
      <c r="AD242" s="35">
        <f t="shared" ref="AD242:AJ242" si="4125">IF($B235=$B241,AD241+AD236,AD241)</f>
        <v>0</v>
      </c>
      <c r="AE242" s="35">
        <f t="shared" si="4125"/>
        <v>0</v>
      </c>
      <c r="AF242" s="35">
        <f t="shared" si="4125"/>
        <v>0</v>
      </c>
      <c r="AG242" s="35">
        <f t="shared" si="4125"/>
        <v>0</v>
      </c>
      <c r="AH242" s="36">
        <f t="shared" si="4125"/>
        <v>0</v>
      </c>
      <c r="AI242" s="37">
        <f t="shared" si="4125"/>
        <v>0</v>
      </c>
      <c r="AJ242" s="38">
        <f t="shared" si="4125"/>
        <v>0</v>
      </c>
      <c r="AK242" s="194">
        <f t="shared" ref="AK242" si="4126">7-COUNTIF(AM241:AS241,0)-COUNTIF(AM241:AS241,"")</f>
        <v>0</v>
      </c>
      <c r="AL242" s="22">
        <f t="shared" si="4108"/>
        <v>0</v>
      </c>
      <c r="AM242" s="35">
        <f t="shared" ref="AM242:AS242" si="4127">IF($B235=$B241,AM241+AM236,AM241)</f>
        <v>0</v>
      </c>
      <c r="AN242" s="35">
        <f t="shared" si="4127"/>
        <v>0</v>
      </c>
      <c r="AO242" s="35">
        <f t="shared" si="4127"/>
        <v>0</v>
      </c>
      <c r="AP242" s="35">
        <f t="shared" si="4127"/>
        <v>0</v>
      </c>
      <c r="AQ242" s="36">
        <f t="shared" si="4127"/>
        <v>0</v>
      </c>
      <c r="AR242" s="37">
        <f t="shared" si="4127"/>
        <v>0</v>
      </c>
      <c r="AS242" s="38">
        <f t="shared" si="4127"/>
        <v>0</v>
      </c>
      <c r="AT242" s="194">
        <f t="shared" ref="AT242" si="4128">7-COUNTIF(AV241:BB241,0)-COUNTIF(AV241:BB241,"")</f>
        <v>0</v>
      </c>
      <c r="AU242" s="22">
        <f t="shared" si="4110"/>
        <v>0</v>
      </c>
      <c r="AV242" s="35">
        <f t="shared" ref="AV242:BB242" si="4129">IF($B235=$B241,AV241+AV236,AV241)</f>
        <v>0</v>
      </c>
      <c r="AW242" s="35">
        <f t="shared" si="4129"/>
        <v>0</v>
      </c>
      <c r="AX242" s="35">
        <f t="shared" si="4129"/>
        <v>0</v>
      </c>
      <c r="AY242" s="35">
        <f t="shared" si="4129"/>
        <v>0</v>
      </c>
      <c r="AZ242" s="36">
        <f t="shared" si="4129"/>
        <v>0</v>
      </c>
      <c r="BA242" s="37">
        <f t="shared" si="4129"/>
        <v>0</v>
      </c>
      <c r="BB242" s="38">
        <f t="shared" si="4129"/>
        <v>0</v>
      </c>
    </row>
    <row r="243" spans="1:54" ht="15" hidden="1" customHeight="1" x14ac:dyDescent="0.2">
      <c r="B243" s="116"/>
      <c r="C243" s="117"/>
      <c r="D243" s="118"/>
      <c r="E243" s="119"/>
      <c r="F243" s="92"/>
      <c r="G243" s="190">
        <f t="shared" ref="G243" si="4130">IF(AND($B235=$B241,$B235&lt;&gt;"",$B235&lt;&gt;0),F241+G237,F241)</f>
        <v>18</v>
      </c>
      <c r="H243" s="121"/>
      <c r="I243" s="165">
        <f t="shared" si="4100"/>
        <v>0</v>
      </c>
      <c r="J243" s="195">
        <f t="shared" ref="J243" si="4131">IF($B241=$B235,COUNTIF(L243:R243,0),COUNTIF(L244:R244,0)+COUNTIF(L244:R244,""))</f>
        <v>7</v>
      </c>
      <c r="K243" s="39">
        <f t="shared" ref="K243:R243" si="4132">IF($B235=$B241,K244+K237,K244)</f>
        <v>0</v>
      </c>
      <c r="L243" s="40">
        <f t="shared" si="4132"/>
        <v>0</v>
      </c>
      <c r="M243" s="40">
        <f t="shared" si="4132"/>
        <v>0</v>
      </c>
      <c r="N243" s="40">
        <f t="shared" si="4132"/>
        <v>0</v>
      </c>
      <c r="O243" s="40">
        <f t="shared" si="4132"/>
        <v>0</v>
      </c>
      <c r="P243" s="41">
        <f t="shared" si="4132"/>
        <v>0</v>
      </c>
      <c r="Q243" s="42">
        <f t="shared" si="4132"/>
        <v>0</v>
      </c>
      <c r="R243" s="43">
        <f t="shared" si="4132"/>
        <v>0</v>
      </c>
      <c r="S243" s="195">
        <f t="shared" ref="S243" si="4133">IF($B241=$B235,COUNTIF(U243:AA243,0),COUNTIF(U244:AA244,0)+COUNTIF(U244:AA244,""))</f>
        <v>7</v>
      </c>
      <c r="T243" s="39">
        <f t="shared" ref="T243:AA243" si="4134">IF($B235=$B241,T244+T237,T244)</f>
        <v>0</v>
      </c>
      <c r="U243" s="40">
        <f t="shared" si="4134"/>
        <v>0</v>
      </c>
      <c r="V243" s="40">
        <f t="shared" si="4134"/>
        <v>0</v>
      </c>
      <c r="W243" s="40">
        <f t="shared" si="4134"/>
        <v>0</v>
      </c>
      <c r="X243" s="40">
        <f t="shared" si="4134"/>
        <v>0</v>
      </c>
      <c r="Y243" s="41">
        <f t="shared" si="4134"/>
        <v>0</v>
      </c>
      <c r="Z243" s="42">
        <f t="shared" si="4134"/>
        <v>0</v>
      </c>
      <c r="AA243" s="43">
        <f t="shared" si="4134"/>
        <v>0</v>
      </c>
      <c r="AB243" s="195">
        <f t="shared" ref="AB243" si="4135">IF($B241=$B235,COUNTIF(AD243:AJ243,0),COUNTIF(AD244:AJ244,0)+COUNTIF(AD244:AJ244,""))</f>
        <v>7</v>
      </c>
      <c r="AC243" s="39">
        <f t="shared" ref="AC243:AJ243" si="4136">IF($B235=$B241,AC244+AC237,AC244)</f>
        <v>0</v>
      </c>
      <c r="AD243" s="40">
        <f t="shared" si="4136"/>
        <v>0</v>
      </c>
      <c r="AE243" s="40">
        <f t="shared" si="4136"/>
        <v>0</v>
      </c>
      <c r="AF243" s="40">
        <f t="shared" si="4136"/>
        <v>0</v>
      </c>
      <c r="AG243" s="40">
        <f t="shared" si="4136"/>
        <v>0</v>
      </c>
      <c r="AH243" s="41">
        <f t="shared" si="4136"/>
        <v>0</v>
      </c>
      <c r="AI243" s="42">
        <f t="shared" si="4136"/>
        <v>0</v>
      </c>
      <c r="AJ243" s="43">
        <f t="shared" si="4136"/>
        <v>0</v>
      </c>
      <c r="AK243" s="195">
        <f t="shared" ref="AK243" si="4137">IF($B241=$B235,COUNTIF(AM243:AS243,0),COUNTIF(AM244:AS244,0)+COUNTIF(AM244:AS244,""))</f>
        <v>7</v>
      </c>
      <c r="AL243" s="39">
        <f t="shared" ref="AL243:AS243" si="4138">IF($B235=$B241,AL244+AL237,AL244)</f>
        <v>0</v>
      </c>
      <c r="AM243" s="40">
        <f t="shared" si="4138"/>
        <v>0</v>
      </c>
      <c r="AN243" s="40">
        <f t="shared" si="4138"/>
        <v>0</v>
      </c>
      <c r="AO243" s="40">
        <f t="shared" si="4138"/>
        <v>0</v>
      </c>
      <c r="AP243" s="40">
        <f t="shared" si="4138"/>
        <v>0</v>
      </c>
      <c r="AQ243" s="41">
        <f t="shared" si="4138"/>
        <v>0</v>
      </c>
      <c r="AR243" s="42">
        <f t="shared" si="4138"/>
        <v>0</v>
      </c>
      <c r="AS243" s="43">
        <f t="shared" si="4138"/>
        <v>0</v>
      </c>
      <c r="AT243" s="195">
        <f t="shared" ref="AT243" si="4139">IF($B241=$B235,COUNTIF(AV243:BB243,0),COUNTIF(AV244:BB244,0)+COUNTIF(AV244:BB244,""))</f>
        <v>7</v>
      </c>
      <c r="AU243" s="39">
        <f t="shared" ref="AU243:BB243" si="4140">IF($B235=$B241,AU244+AU237,AU244)</f>
        <v>0</v>
      </c>
      <c r="AV243" s="40">
        <f t="shared" si="4140"/>
        <v>0</v>
      </c>
      <c r="AW243" s="40">
        <f t="shared" si="4140"/>
        <v>0</v>
      </c>
      <c r="AX243" s="40">
        <f t="shared" si="4140"/>
        <v>0</v>
      </c>
      <c r="AY243" s="40">
        <f t="shared" si="4140"/>
        <v>0</v>
      </c>
      <c r="AZ243" s="41">
        <f t="shared" si="4140"/>
        <v>0</v>
      </c>
      <c r="BA243" s="42">
        <f t="shared" si="4140"/>
        <v>0</v>
      </c>
      <c r="BB243" s="43">
        <f t="shared" si="4140"/>
        <v>0</v>
      </c>
    </row>
    <row r="244" spans="1:54" ht="15.75" customHeight="1" x14ac:dyDescent="0.2">
      <c r="A244" s="1">
        <f t="shared" ref="A244" si="4141">A241</f>
        <v>0</v>
      </c>
      <c r="B244" s="313">
        <f t="shared" ref="B244" si="4142">B238+1</f>
        <v>38</v>
      </c>
      <c r="C244" s="314"/>
      <c r="D244" s="314"/>
      <c r="E244" s="314"/>
      <c r="F244" s="31"/>
      <c r="G244" s="183"/>
      <c r="H244" s="122">
        <f t="shared" ref="H244" si="4143">5-COUNTIF(AU241,0)-COUNTIF(AL241,0)-COUNTIF(AC241,0)-COUNTIF(T241,0)-COUNTIF(K241,0)</f>
        <v>0</v>
      </c>
      <c r="I244" s="165">
        <f t="shared" si="4100"/>
        <v>0</v>
      </c>
      <c r="J244" s="187">
        <f t="shared" ref="J244" si="4144">IF($B241=$B235,J238+IF($F241&lt;&gt;$G241,(K241+$G243-$G242)/$F241,K241/$F241),IF($F241&lt;&gt;G241,(K241+$G243-$G242)/$F241,K241/$F241))</f>
        <v>0</v>
      </c>
      <c r="K244" s="7">
        <f t="shared" ref="K244:K245" si="4145">SUM(L244:R244)</f>
        <v>0</v>
      </c>
      <c r="L244" s="26">
        <f t="shared" ref="L244:R244" si="4146">L241</f>
        <v>0</v>
      </c>
      <c r="M244" s="26">
        <f t="shared" si="4146"/>
        <v>0</v>
      </c>
      <c r="N244" s="26">
        <f t="shared" si="4146"/>
        <v>0</v>
      </c>
      <c r="O244" s="26">
        <f t="shared" si="4146"/>
        <v>0</v>
      </c>
      <c r="P244" s="26">
        <f t="shared" si="4146"/>
        <v>0</v>
      </c>
      <c r="Q244" s="29">
        <f t="shared" si="4146"/>
        <v>0</v>
      </c>
      <c r="R244" s="23">
        <f t="shared" si="4146"/>
        <v>0</v>
      </c>
      <c r="S244" s="187">
        <f t="shared" ref="S244" si="4147">IF($B241=$B235,S238+IF($F241&lt;&gt;$G241,(T241+$G243-$G242)/$F241,T241/$F241),IF($F241&lt;&gt;P241,(T241+$G243-$G242)/$F241,T241/$F241))</f>
        <v>0</v>
      </c>
      <c r="T244" s="7">
        <f t="shared" ref="T244:T245" si="4148">SUM(U244:AA244)</f>
        <v>0</v>
      </c>
      <c r="U244" s="26">
        <f t="shared" ref="U244:AA244" si="4149">U241</f>
        <v>0</v>
      </c>
      <c r="V244" s="26">
        <f t="shared" si="4149"/>
        <v>0</v>
      </c>
      <c r="W244" s="26">
        <f t="shared" si="4149"/>
        <v>0</v>
      </c>
      <c r="X244" s="26">
        <f t="shared" si="4149"/>
        <v>0</v>
      </c>
      <c r="Y244" s="113">
        <f t="shared" si="4149"/>
        <v>0</v>
      </c>
      <c r="Z244" s="29">
        <f t="shared" si="4149"/>
        <v>0</v>
      </c>
      <c r="AA244" s="23">
        <f t="shared" si="4149"/>
        <v>0</v>
      </c>
      <c r="AB244" s="187">
        <f t="shared" ref="AB244" si="4150">IF($B241=$B235,AB238+IF($F241&lt;&gt;$G241,(AC241+$G243-$G242)/$F241,AC241/$F241),IF($F241&lt;&gt;Y241,(AC241+$G243-$G242)/$F241,AC241/$F241))</f>
        <v>0</v>
      </c>
      <c r="AC244" s="7">
        <f t="shared" ref="AC244:AC245" si="4151">SUM(AD244:AJ244)</f>
        <v>0</v>
      </c>
      <c r="AD244" s="26">
        <f t="shared" ref="AD244:AJ244" si="4152">AD241</f>
        <v>0</v>
      </c>
      <c r="AE244" s="26">
        <f t="shared" si="4152"/>
        <v>0</v>
      </c>
      <c r="AF244" s="26">
        <f t="shared" si="4152"/>
        <v>0</v>
      </c>
      <c r="AG244" s="26">
        <f t="shared" si="4152"/>
        <v>0</v>
      </c>
      <c r="AH244" s="113">
        <f t="shared" si="4152"/>
        <v>0</v>
      </c>
      <c r="AI244" s="29">
        <f t="shared" si="4152"/>
        <v>0</v>
      </c>
      <c r="AJ244" s="23">
        <f t="shared" si="4152"/>
        <v>0</v>
      </c>
      <c r="AK244" s="187">
        <f t="shared" ref="AK244" si="4153">IF($B241=$B235,AK238+IF($F241&lt;&gt;$G241,(AL241+$G243-$G242)/$F241,AL241/$F241),IF($F241&lt;&gt;AH241,(AL241+$G243-$G242)/$F241,AL241/$F241))</f>
        <v>0</v>
      </c>
      <c r="AL244" s="7">
        <f t="shared" ref="AL244:AL245" si="4154">SUM(AM244:AS244)</f>
        <v>0</v>
      </c>
      <c r="AM244" s="26">
        <f t="shared" ref="AM244:AS244" si="4155">AM241</f>
        <v>0</v>
      </c>
      <c r="AN244" s="26">
        <f t="shared" si="4155"/>
        <v>0</v>
      </c>
      <c r="AO244" s="26">
        <f t="shared" si="4155"/>
        <v>0</v>
      </c>
      <c r="AP244" s="26">
        <f t="shared" si="4155"/>
        <v>0</v>
      </c>
      <c r="AQ244" s="113">
        <f t="shared" si="4155"/>
        <v>0</v>
      </c>
      <c r="AR244" s="29">
        <f t="shared" si="4155"/>
        <v>0</v>
      </c>
      <c r="AS244" s="23">
        <f t="shared" si="4155"/>
        <v>0</v>
      </c>
      <c r="AT244" s="187">
        <f t="shared" ref="AT244" si="4156">IF($B241=$B235,AT238+IF($F241&lt;&gt;$G241,(AU241+$G243-$G242)/$F241,AU241/$F241),IF($F241&lt;&gt;AQ241,(AU241+$G243-$G242)/$F241,AU241/$F241))</f>
        <v>0</v>
      </c>
      <c r="AU244" s="7">
        <f t="shared" ref="AU244:AU245" si="4157">SUM(AV244:BB244)</f>
        <v>0</v>
      </c>
      <c r="AV244" s="6">
        <f t="shared" ref="AV244" si="4158">IF(SUM($AM$9:$AS$9)=SUM($AV$9:$BB$9),AV241,IF(AND(SUM($AV$9:$BB$9)&gt;42,SUM($AV$9:$BB$9)&lt;49),AV241,0))</f>
        <v>0</v>
      </c>
      <c r="AW244" s="6">
        <f t="shared" ref="AW244:BB244" si="4159">IF(SUM($AM$9:$AS$9)=SUM($AV$9:$BB$9),AW241,IF(AND(SUM($AV$9:$BB$9)&gt;42,SUM($AV$9:$BB$9)&lt;49),AW241,0))</f>
        <v>0</v>
      </c>
      <c r="AX244" s="6">
        <f t="shared" si="4159"/>
        <v>0</v>
      </c>
      <c r="AY244" s="6">
        <f t="shared" si="4159"/>
        <v>0</v>
      </c>
      <c r="AZ244" s="26">
        <f t="shared" si="4159"/>
        <v>0</v>
      </c>
      <c r="BA244" s="29">
        <f t="shared" si="4159"/>
        <v>0</v>
      </c>
      <c r="BB244" s="23">
        <f t="shared" si="4159"/>
        <v>0</v>
      </c>
    </row>
    <row r="245" spans="1:54" ht="15.75" customHeight="1" x14ac:dyDescent="0.2">
      <c r="A245" s="1">
        <f t="shared" ref="A245:A246" si="4160">A244</f>
        <v>0</v>
      </c>
      <c r="B245" s="313"/>
      <c r="C245" s="314"/>
      <c r="D245" s="314"/>
      <c r="E245" s="314"/>
      <c r="F245" s="31"/>
      <c r="G245" s="183"/>
      <c r="H245" s="123">
        <f t="shared" ref="H245" si="4161">IF($B241=$B235,H239+F245,$F245)</f>
        <v>0</v>
      </c>
      <c r="I245" s="165">
        <f t="shared" si="4100"/>
        <v>0</v>
      </c>
      <c r="J245" s="141">
        <f t="shared" ref="J245" si="4162">IF($H244=0,0,IF($B235=$B241,IF($H246&gt;0,$H246+J239,K241+J239),IF($H246&gt;0,$H246,K241)))</f>
        <v>0</v>
      </c>
      <c r="K245" s="7">
        <f t="shared" si="4145"/>
        <v>0</v>
      </c>
      <c r="L245" s="6"/>
      <c r="M245" s="6"/>
      <c r="N245" s="6"/>
      <c r="O245" s="6"/>
      <c r="P245" s="26"/>
      <c r="Q245" s="29"/>
      <c r="R245" s="23"/>
      <c r="S245" s="141">
        <f t="shared" ref="S245" si="4163">IF($H244=0,0,IF($B235=$B241,IF($H246&gt;0,$H246+S239,T241+S239),IF($H246&gt;0,$H246,T241)))</f>
        <v>0</v>
      </c>
      <c r="T245" s="7">
        <f t="shared" si="4148"/>
        <v>0</v>
      </c>
      <c r="U245" s="6"/>
      <c r="V245" s="6"/>
      <c r="W245" s="6"/>
      <c r="X245" s="6"/>
      <c r="Y245" s="26"/>
      <c r="Z245" s="29"/>
      <c r="AA245" s="23"/>
      <c r="AB245" s="141">
        <f t="shared" ref="AB245" si="4164">IF($H244=0,0,IF($B235=$B241,IF($H246&gt;0,$H246+AB239,AC241+AB239),IF($H246&gt;0,$H246,AC241)))</f>
        <v>0</v>
      </c>
      <c r="AC245" s="7">
        <f t="shared" si="4151"/>
        <v>0</v>
      </c>
      <c r="AD245" s="6"/>
      <c r="AE245" s="6"/>
      <c r="AF245" s="6"/>
      <c r="AG245" s="6"/>
      <c r="AH245" s="26"/>
      <c r="AI245" s="29"/>
      <c r="AJ245" s="23"/>
      <c r="AK245" s="141">
        <f t="shared" ref="AK245" si="4165">IF($H244=0,0,IF($B235=$B241,IF($H246&gt;0,$H246+AK239,AL241+AK239),IF($H246&gt;0,$H246,AL241)))</f>
        <v>0</v>
      </c>
      <c r="AL245" s="7">
        <f t="shared" si="4154"/>
        <v>0</v>
      </c>
      <c r="AM245" s="6"/>
      <c r="AN245" s="6"/>
      <c r="AO245" s="6"/>
      <c r="AP245" s="6"/>
      <c r="AQ245" s="26"/>
      <c r="AR245" s="29"/>
      <c r="AS245" s="23"/>
      <c r="AT245" s="141">
        <f t="shared" ref="AT245" si="4166">IF($H244=0,0,IF($B235=$B241,IF($H246&gt;0,$H246+AT239,AU241+AT239),IF($H246&gt;0,$H246,AU241)))</f>
        <v>0</v>
      </c>
      <c r="AU245" s="7">
        <f t="shared" si="4157"/>
        <v>0</v>
      </c>
      <c r="AV245" s="6"/>
      <c r="AW245" s="6"/>
      <c r="AX245" s="6"/>
      <c r="AY245" s="6"/>
      <c r="AZ245" s="26"/>
      <c r="BA245" s="29"/>
      <c r="BB245" s="23"/>
    </row>
    <row r="246" spans="1:54" ht="18.75" customHeight="1" thickBot="1" x14ac:dyDescent="0.25">
      <c r="A246" s="1">
        <f t="shared" si="4160"/>
        <v>0</v>
      </c>
      <c r="B246" s="323" t="str">
        <f>IF(B241="",Wydruk!$AE$6,IF(J242=0,Wydruk!$AE$7,IF(AND(G242&lt;G243,B241&lt;&gt;$B247),Wydruk!$AE$13,IF(AND($B241=$B235,$B241&lt;&gt;$B247),IF(OR(OR(J246&lt;4,J246&gt;5),OR(S246&lt;4,S246&gt;5),OR(AB246&lt;4,AB246&gt;5),OR(AK246&lt;4,AK246&gt;5),OR(AND(AT246&lt;4,AT246&gt;0),AT246&gt;5)),Wydruk!$AE$8,Wydruk!$AE$9),IF($B241=$B247,IF($F245&lt;&gt;0,Wydruk!$AE$12,Wydruk!$AE$10),IF(OR(OR(J242&lt;4,J242&gt;5),OR(S242&lt;4,S242&gt;5),OR(AB242&lt;4,AB242&gt;5),OR(AK242&lt;4,AK242&gt;5),OR(AND(AT242&lt;4,AT242&gt;0),AT242&gt;5)),Wydruk!$AE$8,Wydruk!$AE$11))))))</f>
        <v>Uzupełnij liczby godzin tygodniowego planu</v>
      </c>
      <c r="C246" s="324"/>
      <c r="D246" s="324"/>
      <c r="E246" s="324"/>
      <c r="F246" s="173">
        <f>marzec!F246</f>
        <v>0</v>
      </c>
      <c r="G246" s="184">
        <f>marzec!G246</f>
        <v>0</v>
      </c>
      <c r="H246" s="191">
        <f t="shared" ref="H246" si="4167">IF(OR($G246=0,$F246=0,$G246="",$F246=""),0,$G246/$F246)</f>
        <v>0</v>
      </c>
      <c r="I246" s="193"/>
      <c r="J246" s="176">
        <f t="shared" ref="J246" si="4168">IF($B235=$B241,IF(L241+L236&gt;0,1,0)+IF(M241+M236&gt;0,1,0)+IF(N241+N236&gt;0,1,0)+IF(O241+O236&gt;0,1,0)+IF(P241+P236&gt;0,1,0)+IF(Q241+Q236&gt;0,1,0)+IF(R241+R236&gt;0,1,0),J242)</f>
        <v>0</v>
      </c>
      <c r="K246" s="133">
        <f t="shared" ref="K246" si="4169">IF(OR($B241=$B247,J246=0,(K242-Q246+O246)&lt;=0),0,(K242-Q246+O246)/J246)</f>
        <v>0</v>
      </c>
      <c r="L246" s="137">
        <f t="shared" ref="L246" si="4170">IF(K246*(7-J243)&lt;=0,0,K246*(7-J243))</f>
        <v>0</v>
      </c>
      <c r="M246" s="311">
        <f t="shared" ref="M246" si="4171">ROUND(IF(OR(K243-K246*(7-J243)+P246&lt;0,$B241=$B247,K246&lt;=0,K243=0),0,IF(K243-K246*(7-J243)+P246&gt;Q246-O246+P246,Q246-O246+P246,K243-K246*(7-J243)+P246)),1)</f>
        <v>0</v>
      </c>
      <c r="N246" s="312"/>
      <c r="O246" s="139">
        <f t="shared" ref="O246" si="4172">IF(OR($B241=$B247,J242=0),0,IF($B241=$B235,J241,$F241))</f>
        <v>0</v>
      </c>
      <c r="P246" s="30">
        <f t="shared" ref="P246" si="4173">IF(OR($B241=$B247,J246=0),0,$G243-$G242)</f>
        <v>0</v>
      </c>
      <c r="Q246" s="134">
        <f t="shared" ref="Q246" si="4174">IF(OR($B241=$B247,J246=0),0,J245)</f>
        <v>0</v>
      </c>
      <c r="R246" s="138">
        <f t="shared" ref="R246" si="4175">IF($B241=$B247,0,K243)</f>
        <v>0</v>
      </c>
      <c r="S246" s="176">
        <f t="shared" ref="S246" si="4176">IF($B235=$B241,IF(U241+U236&gt;0,1,0)+IF(V241+V236&gt;0,1,0)+IF(W241+W236&gt;0,1,0)+IF(X241+X236&gt;0,1,0)+IF(Y241+Y236&gt;0,1,0)+IF(Z241+Z236&gt;0,1,0)+IF(AA241+AA236&gt;0,1,0),S242)</f>
        <v>0</v>
      </c>
      <c r="T246" s="133">
        <f t="shared" ref="T246" si="4177">IF(OR($B241=$B247,S246=0,(T242-Z246+X246)&lt;=0),0,(T242-Z246+X246)/S246)</f>
        <v>0</v>
      </c>
      <c r="U246" s="137">
        <f t="shared" ref="U246" si="4178">IF(T246*(7-S243)&lt;=0,0,T246*(7-S243))</f>
        <v>0</v>
      </c>
      <c r="V246" s="311">
        <f t="shared" ref="V246" si="4179">ROUND(IF(OR(T243-T246*(7-S243)+Y246&lt;0,$B241=$B247,T246&lt;=0,T243=0),0,IF(T243-T246*(7-S243)+Y246&gt;Z246-X246+Y246,Z246-X246+Y246,T243-T246*(7-S243)+Y246)),1)</f>
        <v>0</v>
      </c>
      <c r="W246" s="312"/>
      <c r="X246" s="139">
        <f t="shared" ref="X246" si="4180">IF(OR($B241=$B247,S242=0),0,IF($B241=$B235,S241,$F241))</f>
        <v>0</v>
      </c>
      <c r="Y246" s="30">
        <f t="shared" ref="Y246" si="4181">IF(OR($B241=$B247,S246=0),0,$G243-$G242)</f>
        <v>0</v>
      </c>
      <c r="Z246" s="134">
        <f t="shared" ref="Z246" si="4182">IF(OR($B241=$B247,S246=0),0,S245)</f>
        <v>0</v>
      </c>
      <c r="AA246" s="138">
        <f t="shared" ref="AA246" si="4183">IF($B241=$B247,0,T243)</f>
        <v>0</v>
      </c>
      <c r="AB246" s="176">
        <f t="shared" ref="AB246" si="4184">IF($B235=$B241,IF(AD241+AD236&gt;0,1,0)+IF(AE241+AE236&gt;0,1,0)+IF(AF241+AF236&gt;0,1,0)+IF(AG241+AG236&gt;0,1,0)+IF(AH241+AH236&gt;0,1,0)+IF(AI241+AI236&gt;0,1,0)+IF(AJ241+AJ236&gt;0,1,0),AB242)</f>
        <v>0</v>
      </c>
      <c r="AC246" s="133">
        <f t="shared" ref="AC246" si="4185">IF(OR($B241=$B247,AB246=0,(AC242-AI246+AG246)&lt;=0),0,(AC242-AI246+AG246)/AB246)</f>
        <v>0</v>
      </c>
      <c r="AD246" s="137">
        <f t="shared" ref="AD246" si="4186">IF(AC246*(7-AB243)&lt;=0,0,AC246*(7-AB243))</f>
        <v>0</v>
      </c>
      <c r="AE246" s="311">
        <f t="shared" ref="AE246" si="4187">ROUND(IF(OR(AC243-AC246*(7-AB243)+AH246&lt;0,$B241=$B247,AC246&lt;=0,AC243=0),0,IF(AC243-AC246*(7-AB243)+AH246&gt;AI246-AG246+AH246,AI246-AG246+AH246,AC243-AC246*(7-AB243)+AH246)),1)</f>
        <v>0</v>
      </c>
      <c r="AF246" s="312"/>
      <c r="AG246" s="139">
        <f t="shared" ref="AG246" si="4188">IF(OR($B241=$B247,AB242=0),0,IF($B241=$B235,AB241,$F241))</f>
        <v>0</v>
      </c>
      <c r="AH246" s="30">
        <f t="shared" ref="AH246" si="4189">IF(OR($B241=$B247,AB246=0),0,$G243-$G242)</f>
        <v>0</v>
      </c>
      <c r="AI246" s="134">
        <f t="shared" ref="AI246" si="4190">IF(OR($B241=$B247,AB246=0),0,AB245)</f>
        <v>0</v>
      </c>
      <c r="AJ246" s="138">
        <f t="shared" ref="AJ246" si="4191">IF($B241=$B247,0,AC243)</f>
        <v>0</v>
      </c>
      <c r="AK246" s="176">
        <f t="shared" ref="AK246" si="4192">IF($B235=$B241,IF(AM241+AM236&gt;0,1,0)+IF(AN241+AN236&gt;0,1,0)+IF(AO241+AO236&gt;0,1,0)+IF(AP241+AP236&gt;0,1,0)+IF(AQ241+AQ236&gt;0,1,0)+IF(AR241+AR236&gt;0,1,0)+IF(AS241+AS236&gt;0,1,0),AK242)</f>
        <v>0</v>
      </c>
      <c r="AL246" s="133">
        <f t="shared" ref="AL246" si="4193">IF(OR($B241=$B247,AK246=0,(AL242-AR246+AP246)&lt;=0),0,(AL242-AR246+AP246)/AK246)</f>
        <v>0</v>
      </c>
      <c r="AM246" s="137">
        <f t="shared" ref="AM246" si="4194">IF(AL246*(7-AK243)&lt;=0,0,AL246*(7-AK243))</f>
        <v>0</v>
      </c>
      <c r="AN246" s="311">
        <f t="shared" ref="AN246" si="4195">ROUND(IF(OR(AL243-AL246*(7-AK243)+AQ246&lt;0,$B241=$B247,AL246&lt;=0,AL243=0),0,IF(AL243-AL246*(7-AK243)+AQ246&gt;AR246-AP246+AQ246,AR246-AP246+AQ246,AL243-AL246*(7-AK243)+AQ246)),1)</f>
        <v>0</v>
      </c>
      <c r="AO246" s="312"/>
      <c r="AP246" s="139">
        <f t="shared" ref="AP246" si="4196">IF(OR($B241=$B247,AK242=0),0,IF($B241=$B235,AK241,$F241))</f>
        <v>0</v>
      </c>
      <c r="AQ246" s="30">
        <f t="shared" ref="AQ246" si="4197">IF(OR($B241=$B247,AK246=0),0,$G243-$G242)</f>
        <v>0</v>
      </c>
      <c r="AR246" s="134">
        <f t="shared" ref="AR246" si="4198">IF(OR($B241=$B247,AK246=0),0,AK245)</f>
        <v>0</v>
      </c>
      <c r="AS246" s="138">
        <f t="shared" ref="AS246" si="4199">IF($B241=$B247,0,AL243)</f>
        <v>0</v>
      </c>
      <c r="AT246" s="176">
        <f t="shared" ref="AT246" si="4200">IF($B235=$B241,IF(AV241+AV236&gt;0,1,0)+IF(AW241+AW236&gt;0,1,0)+IF(AX241+AX236&gt;0,1,0)+IF(AY241+AY236&gt;0,1,0)+IF(AZ241+AZ236&gt;0,1,0)+IF(BA241+BA236&gt;0,1,0)+IF(BB241+BB236&gt;0,1,0),AT242)</f>
        <v>0</v>
      </c>
      <c r="AU246" s="133">
        <f t="shared" ref="AU246" si="4201">IF(OR($B241=$B247,AT246=0,(AU242-BA246+AY246)&lt;=0),0,(AU242-BA246+AY246)/AT246)</f>
        <v>0</v>
      </c>
      <c r="AV246" s="137">
        <f t="shared" ref="AV246" si="4202">IF(AU246*(7-AT243)&lt;=0,0,AU246*(7-AT243))</f>
        <v>0</v>
      </c>
      <c r="AW246" s="311">
        <f t="shared" ref="AW246" si="4203">ROUND(IF(OR(AU243-AU246*(7-AT243)+AZ246&lt;0,$B241=$B247,AU246&lt;=0,AU243=0),0,IF(AU243-AU246*(7-AT243)+AZ246&gt;BA246-AY246+AZ246,BA246-AY246+AZ246,AU243-AU246*(7-AT243)+AZ246)),1)</f>
        <v>0</v>
      </c>
      <c r="AX246" s="312"/>
      <c r="AY246" s="139">
        <f t="shared" ref="AY246" si="4204">IF(OR($B241=$B247,AT242=0),0,IF($B241=$B235,AT241,$F241))</f>
        <v>0</v>
      </c>
      <c r="AZ246" s="30">
        <f t="shared" ref="AZ246" si="4205">IF(OR($B241=$B247,AT246=0),0,$G243-$G242)</f>
        <v>0</v>
      </c>
      <c r="BA246" s="134">
        <f t="shared" ref="BA246" si="4206">IF(OR($B241=$B247,AT246=0),0,AT245)</f>
        <v>0</v>
      </c>
      <c r="BB246" s="138">
        <f t="shared" ref="BB246" si="4207">IF($B241=$B247,0,AU243)</f>
        <v>0</v>
      </c>
    </row>
    <row r="247" spans="1:54" ht="15.75" x14ac:dyDescent="0.2">
      <c r="A247" s="1">
        <f t="shared" ref="A247" si="4208">IF(B247="","1. Niewypełnione",B247)</f>
        <v>0</v>
      </c>
      <c r="B247" s="320">
        <f>marzec!B247</f>
        <v>0</v>
      </c>
      <c r="C247" s="321">
        <f>marzec!C247</f>
        <v>0</v>
      </c>
      <c r="D247" s="321">
        <f>marzec!D247</f>
        <v>0</v>
      </c>
      <c r="E247" s="321">
        <f>marzec!E247</f>
        <v>0</v>
      </c>
      <c r="F247" s="177">
        <f>marzec!F247</f>
        <v>18</v>
      </c>
      <c r="G247" s="185">
        <f>marzec!G247</f>
        <v>18</v>
      </c>
      <c r="H247" s="177"/>
      <c r="I247" s="192">
        <f t="shared" ref="I247:I251" si="4209">K247+T247+AC247+AL247+AU247</f>
        <v>0</v>
      </c>
      <c r="J247" s="186">
        <f t="shared" ref="J247" si="4210">IF(OR($B247=$B253,J250=0),0,ROUND((K248+P252)/J250,0))</f>
        <v>0</v>
      </c>
      <c r="K247" s="51">
        <f t="shared" ref="K247:K248" si="4211">SUM(L247:R247)</f>
        <v>0</v>
      </c>
      <c r="L247" s="52">
        <f>marzec!L247</f>
        <v>0</v>
      </c>
      <c r="M247" s="52">
        <f>marzec!M247</f>
        <v>0</v>
      </c>
      <c r="N247" s="52">
        <f>marzec!N247</f>
        <v>0</v>
      </c>
      <c r="O247" s="52">
        <f>marzec!O247</f>
        <v>0</v>
      </c>
      <c r="P247" s="53">
        <f>marzec!P247</f>
        <v>0</v>
      </c>
      <c r="Q247" s="54">
        <f>marzec!Q247</f>
        <v>0</v>
      </c>
      <c r="R247" s="55">
        <f>marzec!R247</f>
        <v>0</v>
      </c>
      <c r="S247" s="188">
        <f t="shared" ref="S247" si="4212">IF(OR($B247=$B253,S250=0),0,ROUND((T248+Y252)/S250,0))</f>
        <v>0</v>
      </c>
      <c r="T247" s="51">
        <f t="shared" ref="T247:T248" si="4213">SUM(U247:AA247)</f>
        <v>0</v>
      </c>
      <c r="U247" s="52">
        <f>marzec!U247</f>
        <v>0</v>
      </c>
      <c r="V247" s="52">
        <f>marzec!V247</f>
        <v>0</v>
      </c>
      <c r="W247" s="52">
        <f>marzec!W247</f>
        <v>0</v>
      </c>
      <c r="X247" s="52">
        <f>marzec!X247</f>
        <v>0</v>
      </c>
      <c r="Y247" s="53">
        <f>marzec!Y247</f>
        <v>0</v>
      </c>
      <c r="Z247" s="54">
        <f>marzec!Z247</f>
        <v>0</v>
      </c>
      <c r="AA247" s="55">
        <f>marzec!AA247</f>
        <v>0</v>
      </c>
      <c r="AB247" s="188">
        <f t="shared" ref="AB247" si="4214">IF(OR($B247=$B253,AB250=0),0,ROUND((AC248+AH252)/AB250,0))</f>
        <v>0</v>
      </c>
      <c r="AC247" s="51">
        <f t="shared" ref="AC247:AC248" si="4215">SUM(AD247:AJ247)</f>
        <v>0</v>
      </c>
      <c r="AD247" s="52">
        <f>marzec!AD247</f>
        <v>0</v>
      </c>
      <c r="AE247" s="52">
        <f>marzec!AE247</f>
        <v>0</v>
      </c>
      <c r="AF247" s="52">
        <f>marzec!AF247</f>
        <v>0</v>
      </c>
      <c r="AG247" s="52">
        <f>marzec!AG247</f>
        <v>0</v>
      </c>
      <c r="AH247" s="53">
        <f>marzec!AH247</f>
        <v>0</v>
      </c>
      <c r="AI247" s="54">
        <f>marzec!AI247</f>
        <v>0</v>
      </c>
      <c r="AJ247" s="55">
        <f>marzec!AJ247</f>
        <v>0</v>
      </c>
      <c r="AK247" s="188">
        <f t="shared" ref="AK247" si="4216">IF(OR($B247=$B253,AK250=0),0,ROUND((AL248+AQ252)/AK250,0))</f>
        <v>0</v>
      </c>
      <c r="AL247" s="51">
        <f t="shared" ref="AL247:AL248" si="4217">SUM(AM247:AS247)</f>
        <v>0</v>
      </c>
      <c r="AM247" s="52">
        <f>marzec!AM247</f>
        <v>0</v>
      </c>
      <c r="AN247" s="52">
        <f>marzec!AN247</f>
        <v>0</v>
      </c>
      <c r="AO247" s="52">
        <f>marzec!AO247</f>
        <v>0</v>
      </c>
      <c r="AP247" s="52">
        <f>marzec!AP247</f>
        <v>0</v>
      </c>
      <c r="AQ247" s="53">
        <f>marzec!AQ247</f>
        <v>0</v>
      </c>
      <c r="AR247" s="54">
        <f>marzec!AR247</f>
        <v>0</v>
      </c>
      <c r="AS247" s="55">
        <f>marzec!AS247</f>
        <v>0</v>
      </c>
      <c r="AT247" s="188">
        <f t="shared" ref="AT247" si="4218">IF(OR($B247=$B253,AT250=0),0,ROUND((AU248+AZ252)/AT250,0))</f>
        <v>0</v>
      </c>
      <c r="AU247" s="51">
        <f t="shared" ref="AU247:AU248" si="4219">SUM(AV247:BB247)</f>
        <v>0</v>
      </c>
      <c r="AV247" s="52">
        <f t="shared" ref="AV247" si="4220">IF(SUM($AM$9:$AS$9)=SUM($AV$9:$BB$9),AM247,IF(AND(SUM($AV$9:$BB$9)&gt;42,SUM($AV$9:$BB$9)&lt;49),AM247,0))</f>
        <v>0</v>
      </c>
      <c r="AW247" s="52">
        <f t="shared" ref="AW247" si="4221">IF(SUM($AM$9:$AS$9)=SUM($AV$9:$BB$9),AN247,IF(AND(SUM($AV$9:$BB$9)&gt;42,SUM($AV$9:$BB$9)&lt;49),AN247,0))</f>
        <v>0</v>
      </c>
      <c r="AX247" s="52">
        <f t="shared" ref="AX247" si="4222">IF(SUM($AM$9:$AS$9)=SUM($AV$9:$BB$9),AO247,IF(AND(SUM($AV$9:$BB$9)&gt;42,SUM($AV$9:$BB$9)&lt;49),AO247,0))</f>
        <v>0</v>
      </c>
      <c r="AY247" s="52">
        <f t="shared" ref="AY247" si="4223">IF(SUM($AM$9:$AS$9)=SUM($AV$9:$BB$9),AP247,IF(AND(SUM($AV$9:$BB$9)&gt;42,SUM($AV$9:$BB$9)&lt;49),AP247,0))</f>
        <v>0</v>
      </c>
      <c r="AZ247" s="53">
        <f t="shared" ref="AZ247" si="4224">IF(SUM($AM$9:$AS$9)=SUM($AV$9:$BB$9),AQ247,IF(AND(SUM($AV$9:$BB$9)&gt;42,SUM($AV$9:$BB$9)&lt;49),AQ247,0))</f>
        <v>0</v>
      </c>
      <c r="BA247" s="54">
        <f t="shared" ref="BA247" si="4225">IF(SUM($AM$9:$AS$9)=SUM($AV$9:$BB$9),AR247,IF(AND(SUM($AV$9:$BB$9)&gt;42,SUM($AV$9:$BB$9)&lt;49),AR247,0))</f>
        <v>0</v>
      </c>
      <c r="BB247" s="55">
        <f t="shared" ref="BB247" si="4226">IF(SUM($AM$9:$AS$9)=SUM($AV$9:$BB$9),AS247,IF(AND(SUM($AV$9:$BB$9)&gt;42,SUM($AV$9:$BB$9)&lt;49),AS247,0))</f>
        <v>0</v>
      </c>
    </row>
    <row r="248" spans="1:54" ht="12.75" hidden="1" customHeight="1" x14ac:dyDescent="0.2">
      <c r="B248" s="93"/>
      <c r="C248" s="94"/>
      <c r="D248" s="95"/>
      <c r="E248" s="115"/>
      <c r="F248" s="140" t="b">
        <f t="shared" ref="F248" si="4227">IF($B241=$B247,OR(F242,G247&lt;F247),G247&lt;F247)</f>
        <v>0</v>
      </c>
      <c r="G248" s="189">
        <f t="shared" ref="G248" si="4228">IF(AND($B241=$B247,$B241&lt;&gt;"",$B241&lt;&gt;0),G247+G242,G247)</f>
        <v>18</v>
      </c>
      <c r="H248" s="120"/>
      <c r="I248" s="165">
        <f t="shared" si="4209"/>
        <v>0</v>
      </c>
      <c r="J248" s="194">
        <f t="shared" ref="J248" si="4229">7-COUNTIF(L247:R247,0)-COUNTIF(L247:R247,"")</f>
        <v>0</v>
      </c>
      <c r="K248" s="22">
        <f t="shared" si="4211"/>
        <v>0</v>
      </c>
      <c r="L248" s="35">
        <f t="shared" ref="L248:R248" si="4230">IF($B241=$B247,L247+L242,L247)</f>
        <v>0</v>
      </c>
      <c r="M248" s="35">
        <f t="shared" si="4230"/>
        <v>0</v>
      </c>
      <c r="N248" s="35">
        <f t="shared" si="4230"/>
        <v>0</v>
      </c>
      <c r="O248" s="35">
        <f t="shared" si="4230"/>
        <v>0</v>
      </c>
      <c r="P248" s="36">
        <f t="shared" si="4230"/>
        <v>0</v>
      </c>
      <c r="Q248" s="37">
        <f t="shared" si="4230"/>
        <v>0</v>
      </c>
      <c r="R248" s="38">
        <f t="shared" si="4230"/>
        <v>0</v>
      </c>
      <c r="S248" s="194">
        <f t="shared" ref="S248" si="4231">7-COUNTIF(U247:AA247,0)-COUNTIF(U247:AA247,"")</f>
        <v>0</v>
      </c>
      <c r="T248" s="22">
        <f t="shared" si="4213"/>
        <v>0</v>
      </c>
      <c r="U248" s="35">
        <f t="shared" ref="U248:AA248" si="4232">IF($B241=$B247,U247+U242,U247)</f>
        <v>0</v>
      </c>
      <c r="V248" s="35">
        <f t="shared" si="4232"/>
        <v>0</v>
      </c>
      <c r="W248" s="35">
        <f t="shared" si="4232"/>
        <v>0</v>
      </c>
      <c r="X248" s="35">
        <f t="shared" si="4232"/>
        <v>0</v>
      </c>
      <c r="Y248" s="36">
        <f t="shared" si="4232"/>
        <v>0</v>
      </c>
      <c r="Z248" s="37">
        <f t="shared" si="4232"/>
        <v>0</v>
      </c>
      <c r="AA248" s="38">
        <f t="shared" si="4232"/>
        <v>0</v>
      </c>
      <c r="AB248" s="194">
        <f t="shared" ref="AB248" si="4233">7-COUNTIF(AD247:AJ247,0)-COUNTIF(AD247:AJ247,"")</f>
        <v>0</v>
      </c>
      <c r="AC248" s="22">
        <f t="shared" si="4215"/>
        <v>0</v>
      </c>
      <c r="AD248" s="35">
        <f t="shared" ref="AD248:AJ248" si="4234">IF($B241=$B247,AD247+AD242,AD247)</f>
        <v>0</v>
      </c>
      <c r="AE248" s="35">
        <f t="shared" si="4234"/>
        <v>0</v>
      </c>
      <c r="AF248" s="35">
        <f t="shared" si="4234"/>
        <v>0</v>
      </c>
      <c r="AG248" s="35">
        <f t="shared" si="4234"/>
        <v>0</v>
      </c>
      <c r="AH248" s="36">
        <f t="shared" si="4234"/>
        <v>0</v>
      </c>
      <c r="AI248" s="37">
        <f t="shared" si="4234"/>
        <v>0</v>
      </c>
      <c r="AJ248" s="38">
        <f t="shared" si="4234"/>
        <v>0</v>
      </c>
      <c r="AK248" s="194">
        <f t="shared" ref="AK248" si="4235">7-COUNTIF(AM247:AS247,0)-COUNTIF(AM247:AS247,"")</f>
        <v>0</v>
      </c>
      <c r="AL248" s="22">
        <f t="shared" si="4217"/>
        <v>0</v>
      </c>
      <c r="AM248" s="35">
        <f t="shared" ref="AM248:AS248" si="4236">IF($B241=$B247,AM247+AM242,AM247)</f>
        <v>0</v>
      </c>
      <c r="AN248" s="35">
        <f t="shared" si="4236"/>
        <v>0</v>
      </c>
      <c r="AO248" s="35">
        <f t="shared" si="4236"/>
        <v>0</v>
      </c>
      <c r="AP248" s="35">
        <f t="shared" si="4236"/>
        <v>0</v>
      </c>
      <c r="AQ248" s="36">
        <f t="shared" si="4236"/>
        <v>0</v>
      </c>
      <c r="AR248" s="37">
        <f t="shared" si="4236"/>
        <v>0</v>
      </c>
      <c r="AS248" s="38">
        <f t="shared" si="4236"/>
        <v>0</v>
      </c>
      <c r="AT248" s="194">
        <f t="shared" ref="AT248" si="4237">7-COUNTIF(AV247:BB247,0)-COUNTIF(AV247:BB247,"")</f>
        <v>0</v>
      </c>
      <c r="AU248" s="22">
        <f t="shared" si="4219"/>
        <v>0</v>
      </c>
      <c r="AV248" s="35">
        <f t="shared" ref="AV248:BB248" si="4238">IF($B241=$B247,AV247+AV242,AV247)</f>
        <v>0</v>
      </c>
      <c r="AW248" s="35">
        <f t="shared" si="4238"/>
        <v>0</v>
      </c>
      <c r="AX248" s="35">
        <f t="shared" si="4238"/>
        <v>0</v>
      </c>
      <c r="AY248" s="35">
        <f t="shared" si="4238"/>
        <v>0</v>
      </c>
      <c r="AZ248" s="36">
        <f t="shared" si="4238"/>
        <v>0</v>
      </c>
      <c r="BA248" s="37">
        <f t="shared" si="4238"/>
        <v>0</v>
      </c>
      <c r="BB248" s="38">
        <f t="shared" si="4238"/>
        <v>0</v>
      </c>
    </row>
    <row r="249" spans="1:54" ht="15" hidden="1" customHeight="1" x14ac:dyDescent="0.2">
      <c r="B249" s="116"/>
      <c r="C249" s="117"/>
      <c r="D249" s="118"/>
      <c r="E249" s="119"/>
      <c r="F249" s="92"/>
      <c r="G249" s="190">
        <f t="shared" ref="G249" si="4239">IF(AND($B241=$B247,$B241&lt;&gt;"",$B241&lt;&gt;0),F247+G243,F247)</f>
        <v>18</v>
      </c>
      <c r="H249" s="121"/>
      <c r="I249" s="165">
        <f t="shared" si="4209"/>
        <v>0</v>
      </c>
      <c r="J249" s="195">
        <f t="shared" ref="J249" si="4240">IF($B247=$B241,COUNTIF(L249:R249,0),COUNTIF(L250:R250,0)+COUNTIF(L250:R250,""))</f>
        <v>7</v>
      </c>
      <c r="K249" s="39">
        <f t="shared" ref="K249:R249" si="4241">IF($B241=$B247,K250+K243,K250)</f>
        <v>0</v>
      </c>
      <c r="L249" s="40">
        <f t="shared" si="4241"/>
        <v>0</v>
      </c>
      <c r="M249" s="40">
        <f t="shared" si="4241"/>
        <v>0</v>
      </c>
      <c r="N249" s="40">
        <f t="shared" si="4241"/>
        <v>0</v>
      </c>
      <c r="O249" s="40">
        <f t="shared" si="4241"/>
        <v>0</v>
      </c>
      <c r="P249" s="41">
        <f t="shared" si="4241"/>
        <v>0</v>
      </c>
      <c r="Q249" s="42">
        <f t="shared" si="4241"/>
        <v>0</v>
      </c>
      <c r="R249" s="43">
        <f t="shared" si="4241"/>
        <v>0</v>
      </c>
      <c r="S249" s="195">
        <f t="shared" ref="S249" si="4242">IF($B247=$B241,COUNTIF(U249:AA249,0),COUNTIF(U250:AA250,0)+COUNTIF(U250:AA250,""))</f>
        <v>7</v>
      </c>
      <c r="T249" s="39">
        <f t="shared" ref="T249:AA249" si="4243">IF($B241=$B247,T250+T243,T250)</f>
        <v>0</v>
      </c>
      <c r="U249" s="40">
        <f t="shared" si="4243"/>
        <v>0</v>
      </c>
      <c r="V249" s="40">
        <f t="shared" si="4243"/>
        <v>0</v>
      </c>
      <c r="W249" s="40">
        <f t="shared" si="4243"/>
        <v>0</v>
      </c>
      <c r="X249" s="40">
        <f t="shared" si="4243"/>
        <v>0</v>
      </c>
      <c r="Y249" s="41">
        <f t="shared" si="4243"/>
        <v>0</v>
      </c>
      <c r="Z249" s="42">
        <f t="shared" si="4243"/>
        <v>0</v>
      </c>
      <c r="AA249" s="43">
        <f t="shared" si="4243"/>
        <v>0</v>
      </c>
      <c r="AB249" s="195">
        <f t="shared" ref="AB249" si="4244">IF($B247=$B241,COUNTIF(AD249:AJ249,0),COUNTIF(AD250:AJ250,0)+COUNTIF(AD250:AJ250,""))</f>
        <v>7</v>
      </c>
      <c r="AC249" s="39">
        <f t="shared" ref="AC249:AJ249" si="4245">IF($B241=$B247,AC250+AC243,AC250)</f>
        <v>0</v>
      </c>
      <c r="AD249" s="40">
        <f t="shared" si="4245"/>
        <v>0</v>
      </c>
      <c r="AE249" s="40">
        <f t="shared" si="4245"/>
        <v>0</v>
      </c>
      <c r="AF249" s="40">
        <f t="shared" si="4245"/>
        <v>0</v>
      </c>
      <c r="AG249" s="40">
        <f t="shared" si="4245"/>
        <v>0</v>
      </c>
      <c r="AH249" s="41">
        <f t="shared" si="4245"/>
        <v>0</v>
      </c>
      <c r="AI249" s="42">
        <f t="shared" si="4245"/>
        <v>0</v>
      </c>
      <c r="AJ249" s="43">
        <f t="shared" si="4245"/>
        <v>0</v>
      </c>
      <c r="AK249" s="195">
        <f t="shared" ref="AK249" si="4246">IF($B247=$B241,COUNTIF(AM249:AS249,0),COUNTIF(AM250:AS250,0)+COUNTIF(AM250:AS250,""))</f>
        <v>7</v>
      </c>
      <c r="AL249" s="39">
        <f t="shared" ref="AL249:AS249" si="4247">IF($B241=$B247,AL250+AL243,AL250)</f>
        <v>0</v>
      </c>
      <c r="AM249" s="40">
        <f t="shared" si="4247"/>
        <v>0</v>
      </c>
      <c r="AN249" s="40">
        <f t="shared" si="4247"/>
        <v>0</v>
      </c>
      <c r="AO249" s="40">
        <f t="shared" si="4247"/>
        <v>0</v>
      </c>
      <c r="AP249" s="40">
        <f t="shared" si="4247"/>
        <v>0</v>
      </c>
      <c r="AQ249" s="41">
        <f t="shared" si="4247"/>
        <v>0</v>
      </c>
      <c r="AR249" s="42">
        <f t="shared" si="4247"/>
        <v>0</v>
      </c>
      <c r="AS249" s="43">
        <f t="shared" si="4247"/>
        <v>0</v>
      </c>
      <c r="AT249" s="195">
        <f t="shared" ref="AT249" si="4248">IF($B247=$B241,COUNTIF(AV249:BB249,0),COUNTIF(AV250:BB250,0)+COUNTIF(AV250:BB250,""))</f>
        <v>7</v>
      </c>
      <c r="AU249" s="39">
        <f t="shared" ref="AU249:BB249" si="4249">IF($B241=$B247,AU250+AU243,AU250)</f>
        <v>0</v>
      </c>
      <c r="AV249" s="40">
        <f t="shared" si="4249"/>
        <v>0</v>
      </c>
      <c r="AW249" s="40">
        <f t="shared" si="4249"/>
        <v>0</v>
      </c>
      <c r="AX249" s="40">
        <f t="shared" si="4249"/>
        <v>0</v>
      </c>
      <c r="AY249" s="40">
        <f t="shared" si="4249"/>
        <v>0</v>
      </c>
      <c r="AZ249" s="41">
        <f t="shared" si="4249"/>
        <v>0</v>
      </c>
      <c r="BA249" s="42">
        <f t="shared" si="4249"/>
        <v>0</v>
      </c>
      <c r="BB249" s="43">
        <f t="shared" si="4249"/>
        <v>0</v>
      </c>
    </row>
    <row r="250" spans="1:54" ht="15.75" customHeight="1" x14ac:dyDescent="0.2">
      <c r="A250" s="1">
        <f t="shared" ref="A250" si="4250">A247</f>
        <v>0</v>
      </c>
      <c r="B250" s="313">
        <f t="shared" ref="B250" si="4251">B244+1</f>
        <v>39</v>
      </c>
      <c r="C250" s="314"/>
      <c r="D250" s="314"/>
      <c r="E250" s="314"/>
      <c r="F250" s="31"/>
      <c r="G250" s="183"/>
      <c r="H250" s="122">
        <f t="shared" ref="H250" si="4252">5-COUNTIF(AU247,0)-COUNTIF(AL247,0)-COUNTIF(AC247,0)-COUNTIF(T247,0)-COUNTIF(K247,0)</f>
        <v>0</v>
      </c>
      <c r="I250" s="165">
        <f t="shared" si="4209"/>
        <v>0</v>
      </c>
      <c r="J250" s="187">
        <f t="shared" ref="J250" si="4253">IF($B247=$B241,J244+IF($F247&lt;&gt;$G247,(K247+$G249-$G248)/$F247,K247/$F247),IF($F247&lt;&gt;G247,(K247+$G249-$G248)/$F247,K247/$F247))</f>
        <v>0</v>
      </c>
      <c r="K250" s="7">
        <f t="shared" ref="K250:K251" si="4254">SUM(L250:R250)</f>
        <v>0</v>
      </c>
      <c r="L250" s="26">
        <f t="shared" ref="L250:R250" si="4255">L247</f>
        <v>0</v>
      </c>
      <c r="M250" s="26">
        <f t="shared" si="4255"/>
        <v>0</v>
      </c>
      <c r="N250" s="26">
        <f t="shared" si="4255"/>
        <v>0</v>
      </c>
      <c r="O250" s="26">
        <f t="shared" si="4255"/>
        <v>0</v>
      </c>
      <c r="P250" s="26">
        <f t="shared" si="4255"/>
        <v>0</v>
      </c>
      <c r="Q250" s="29">
        <f t="shared" si="4255"/>
        <v>0</v>
      </c>
      <c r="R250" s="23">
        <f t="shared" si="4255"/>
        <v>0</v>
      </c>
      <c r="S250" s="187">
        <f t="shared" ref="S250" si="4256">IF($B247=$B241,S244+IF($F247&lt;&gt;$G247,(T247+$G249-$G248)/$F247,T247/$F247),IF($F247&lt;&gt;P247,(T247+$G249-$G248)/$F247,T247/$F247))</f>
        <v>0</v>
      </c>
      <c r="T250" s="7">
        <f t="shared" ref="T250:T251" si="4257">SUM(U250:AA250)</f>
        <v>0</v>
      </c>
      <c r="U250" s="26">
        <f t="shared" ref="U250:AA250" si="4258">U247</f>
        <v>0</v>
      </c>
      <c r="V250" s="26">
        <f t="shared" si="4258"/>
        <v>0</v>
      </c>
      <c r="W250" s="26">
        <f t="shared" si="4258"/>
        <v>0</v>
      </c>
      <c r="X250" s="26">
        <f t="shared" si="4258"/>
        <v>0</v>
      </c>
      <c r="Y250" s="113">
        <f t="shared" si="4258"/>
        <v>0</v>
      </c>
      <c r="Z250" s="29">
        <f t="shared" si="4258"/>
        <v>0</v>
      </c>
      <c r="AA250" s="23">
        <f t="shared" si="4258"/>
        <v>0</v>
      </c>
      <c r="AB250" s="187">
        <f t="shared" ref="AB250" si="4259">IF($B247=$B241,AB244+IF($F247&lt;&gt;$G247,(AC247+$G249-$G248)/$F247,AC247/$F247),IF($F247&lt;&gt;Y247,(AC247+$G249-$G248)/$F247,AC247/$F247))</f>
        <v>0</v>
      </c>
      <c r="AC250" s="7">
        <f t="shared" ref="AC250:AC251" si="4260">SUM(AD250:AJ250)</f>
        <v>0</v>
      </c>
      <c r="AD250" s="26">
        <f t="shared" ref="AD250:AJ250" si="4261">AD247</f>
        <v>0</v>
      </c>
      <c r="AE250" s="26">
        <f t="shared" si="4261"/>
        <v>0</v>
      </c>
      <c r="AF250" s="26">
        <f t="shared" si="4261"/>
        <v>0</v>
      </c>
      <c r="AG250" s="26">
        <f t="shared" si="4261"/>
        <v>0</v>
      </c>
      <c r="AH250" s="113">
        <f t="shared" si="4261"/>
        <v>0</v>
      </c>
      <c r="AI250" s="29">
        <f t="shared" si="4261"/>
        <v>0</v>
      </c>
      <c r="AJ250" s="23">
        <f t="shared" si="4261"/>
        <v>0</v>
      </c>
      <c r="AK250" s="187">
        <f t="shared" ref="AK250" si="4262">IF($B247=$B241,AK244+IF($F247&lt;&gt;$G247,(AL247+$G249-$G248)/$F247,AL247/$F247),IF($F247&lt;&gt;AH247,(AL247+$G249-$G248)/$F247,AL247/$F247))</f>
        <v>0</v>
      </c>
      <c r="AL250" s="7">
        <f t="shared" ref="AL250:AL251" si="4263">SUM(AM250:AS250)</f>
        <v>0</v>
      </c>
      <c r="AM250" s="26">
        <f t="shared" ref="AM250:AS250" si="4264">AM247</f>
        <v>0</v>
      </c>
      <c r="AN250" s="26">
        <f t="shared" si="4264"/>
        <v>0</v>
      </c>
      <c r="AO250" s="26">
        <f t="shared" si="4264"/>
        <v>0</v>
      </c>
      <c r="AP250" s="26">
        <f t="shared" si="4264"/>
        <v>0</v>
      </c>
      <c r="AQ250" s="113">
        <f t="shared" si="4264"/>
        <v>0</v>
      </c>
      <c r="AR250" s="29">
        <f t="shared" si="4264"/>
        <v>0</v>
      </c>
      <c r="AS250" s="23">
        <f t="shared" si="4264"/>
        <v>0</v>
      </c>
      <c r="AT250" s="187">
        <f t="shared" ref="AT250" si="4265">IF($B247=$B241,AT244+IF($F247&lt;&gt;$G247,(AU247+$G249-$G248)/$F247,AU247/$F247),IF($F247&lt;&gt;AQ247,(AU247+$G249-$G248)/$F247,AU247/$F247))</f>
        <v>0</v>
      </c>
      <c r="AU250" s="7">
        <f t="shared" ref="AU250:AU251" si="4266">SUM(AV250:BB250)</f>
        <v>0</v>
      </c>
      <c r="AV250" s="6">
        <f t="shared" ref="AV250" si="4267">IF(SUM($AM$9:$AS$9)=SUM($AV$9:$BB$9),AV247,IF(AND(SUM($AV$9:$BB$9)&gt;42,SUM($AV$9:$BB$9)&lt;49),AV247,0))</f>
        <v>0</v>
      </c>
      <c r="AW250" s="6">
        <f t="shared" ref="AW250:BB250" si="4268">IF(SUM($AM$9:$AS$9)=SUM($AV$9:$BB$9),AW247,IF(AND(SUM($AV$9:$BB$9)&gt;42,SUM($AV$9:$BB$9)&lt;49),AW247,0))</f>
        <v>0</v>
      </c>
      <c r="AX250" s="6">
        <f t="shared" si="4268"/>
        <v>0</v>
      </c>
      <c r="AY250" s="6">
        <f t="shared" si="4268"/>
        <v>0</v>
      </c>
      <c r="AZ250" s="26">
        <f t="shared" si="4268"/>
        <v>0</v>
      </c>
      <c r="BA250" s="29">
        <f t="shared" si="4268"/>
        <v>0</v>
      </c>
      <c r="BB250" s="23">
        <f t="shared" si="4268"/>
        <v>0</v>
      </c>
    </row>
    <row r="251" spans="1:54" ht="15.75" customHeight="1" x14ac:dyDescent="0.2">
      <c r="A251" s="1">
        <f t="shared" ref="A251:A252" si="4269">A250</f>
        <v>0</v>
      </c>
      <c r="B251" s="313"/>
      <c r="C251" s="314"/>
      <c r="D251" s="314"/>
      <c r="E251" s="314"/>
      <c r="F251" s="31"/>
      <c r="G251" s="183"/>
      <c r="H251" s="123">
        <f t="shared" ref="H251" si="4270">IF($B247=$B241,H245+F251,$F251)</f>
        <v>0</v>
      </c>
      <c r="I251" s="165">
        <f t="shared" si="4209"/>
        <v>0</v>
      </c>
      <c r="J251" s="141">
        <f t="shared" ref="J251" si="4271">IF($H250=0,0,IF($B241=$B247,IF($H252&gt;0,$H252+J245,K247+J245),IF($H252&gt;0,$H252,K247)))</f>
        <v>0</v>
      </c>
      <c r="K251" s="7">
        <f t="shared" si="4254"/>
        <v>0</v>
      </c>
      <c r="L251" s="6"/>
      <c r="M251" s="6"/>
      <c r="N251" s="6"/>
      <c r="O251" s="6"/>
      <c r="P251" s="26"/>
      <c r="Q251" s="29"/>
      <c r="R251" s="23"/>
      <c r="S251" s="141">
        <f t="shared" ref="S251" si="4272">IF($H250=0,0,IF($B241=$B247,IF($H252&gt;0,$H252+S245,T247+S245),IF($H252&gt;0,$H252,T247)))</f>
        <v>0</v>
      </c>
      <c r="T251" s="7">
        <f t="shared" si="4257"/>
        <v>0</v>
      </c>
      <c r="U251" s="6"/>
      <c r="V251" s="6"/>
      <c r="W251" s="6"/>
      <c r="X251" s="6"/>
      <c r="Y251" s="26"/>
      <c r="Z251" s="29"/>
      <c r="AA251" s="23"/>
      <c r="AB251" s="141">
        <f t="shared" ref="AB251" si="4273">IF($H250=0,0,IF($B241=$B247,IF($H252&gt;0,$H252+AB245,AC247+AB245),IF($H252&gt;0,$H252,AC247)))</f>
        <v>0</v>
      </c>
      <c r="AC251" s="7">
        <f t="shared" si="4260"/>
        <v>0</v>
      </c>
      <c r="AD251" s="6"/>
      <c r="AE251" s="6"/>
      <c r="AF251" s="6"/>
      <c r="AG251" s="6"/>
      <c r="AH251" s="26"/>
      <c r="AI251" s="29"/>
      <c r="AJ251" s="23"/>
      <c r="AK251" s="141">
        <f t="shared" ref="AK251" si="4274">IF($H250=0,0,IF($B241=$B247,IF($H252&gt;0,$H252+AK245,AL247+AK245),IF($H252&gt;0,$H252,AL247)))</f>
        <v>0</v>
      </c>
      <c r="AL251" s="7">
        <f t="shared" si="4263"/>
        <v>0</v>
      </c>
      <c r="AM251" s="6"/>
      <c r="AN251" s="6"/>
      <c r="AO251" s="6"/>
      <c r="AP251" s="6"/>
      <c r="AQ251" s="26"/>
      <c r="AR251" s="29"/>
      <c r="AS251" s="23"/>
      <c r="AT251" s="141">
        <f t="shared" ref="AT251" si="4275">IF($H250=0,0,IF($B241=$B247,IF($H252&gt;0,$H252+AT245,AU247+AT245),IF($H252&gt;0,$H252,AU247)))</f>
        <v>0</v>
      </c>
      <c r="AU251" s="7">
        <f t="shared" si="4266"/>
        <v>0</v>
      </c>
      <c r="AV251" s="6"/>
      <c r="AW251" s="6"/>
      <c r="AX251" s="6"/>
      <c r="AY251" s="6"/>
      <c r="AZ251" s="26"/>
      <c r="BA251" s="29"/>
      <c r="BB251" s="23"/>
    </row>
    <row r="252" spans="1:54" ht="18.75" customHeight="1" thickBot="1" x14ac:dyDescent="0.25">
      <c r="A252" s="1">
        <f t="shared" si="4269"/>
        <v>0</v>
      </c>
      <c r="B252" s="323" t="str">
        <f>IF(B247="",Wydruk!$AE$6,IF(J248=0,Wydruk!$AE$7,IF(AND(G248&lt;G249,B247&lt;&gt;$B253),Wydruk!$AE$13,IF(AND($B247=$B241,$B247&lt;&gt;$B253),IF(OR(OR(J252&lt;4,J252&gt;5),OR(S252&lt;4,S252&gt;5),OR(AB252&lt;4,AB252&gt;5),OR(AK252&lt;4,AK252&gt;5),OR(AND(AT252&lt;4,AT252&gt;0),AT252&gt;5)),Wydruk!$AE$8,Wydruk!$AE$9),IF($B247=$B253,IF($F251&lt;&gt;0,Wydruk!$AE$12,Wydruk!$AE$10),IF(OR(OR(J248&lt;4,J248&gt;5),OR(S248&lt;4,S248&gt;5),OR(AB248&lt;4,AB248&gt;5),OR(AK248&lt;4,AK248&gt;5),OR(AND(AT248&lt;4,AT248&gt;0),AT248&gt;5)),Wydruk!$AE$8,Wydruk!$AE$11))))))</f>
        <v>Uzupełnij liczby godzin tygodniowego planu</v>
      </c>
      <c r="C252" s="324"/>
      <c r="D252" s="324"/>
      <c r="E252" s="324"/>
      <c r="F252" s="173">
        <f>marzec!F252</f>
        <v>0</v>
      </c>
      <c r="G252" s="184">
        <f>marzec!G252</f>
        <v>0</v>
      </c>
      <c r="H252" s="191">
        <f t="shared" ref="H252" si="4276">IF(OR($G252=0,$F252=0,$G252="",$F252=""),0,$G252/$F252)</f>
        <v>0</v>
      </c>
      <c r="I252" s="193"/>
      <c r="J252" s="176">
        <f t="shared" ref="J252" si="4277">IF($B241=$B247,IF(L247+L242&gt;0,1,0)+IF(M247+M242&gt;0,1,0)+IF(N247+N242&gt;0,1,0)+IF(O247+O242&gt;0,1,0)+IF(P247+P242&gt;0,1,0)+IF(Q247+Q242&gt;0,1,0)+IF(R247+R242&gt;0,1,0),J248)</f>
        <v>0</v>
      </c>
      <c r="K252" s="133">
        <f t="shared" ref="K252" si="4278">IF(OR($B247=$B253,J252=0,(K248-Q252+O252)&lt;=0),0,(K248-Q252+O252)/J252)</f>
        <v>0</v>
      </c>
      <c r="L252" s="137">
        <f t="shared" ref="L252" si="4279">IF(K252*(7-J249)&lt;=0,0,K252*(7-J249))</f>
        <v>0</v>
      </c>
      <c r="M252" s="311">
        <f t="shared" ref="M252" si="4280">ROUND(IF(OR(K249-K252*(7-J249)+P252&lt;0,$B247=$B253,K252&lt;=0,K249=0),0,IF(K249-K252*(7-J249)+P252&gt;Q252-O252+P252,Q252-O252+P252,K249-K252*(7-J249)+P252)),1)</f>
        <v>0</v>
      </c>
      <c r="N252" s="312"/>
      <c r="O252" s="139">
        <f t="shared" ref="O252" si="4281">IF(OR($B247=$B253,J248=0),0,IF($B247=$B241,J247,$F247))</f>
        <v>0</v>
      </c>
      <c r="P252" s="30">
        <f t="shared" ref="P252" si="4282">IF(OR($B247=$B253,J252=0),0,$G249-$G248)</f>
        <v>0</v>
      </c>
      <c r="Q252" s="134">
        <f t="shared" ref="Q252" si="4283">IF(OR($B247=$B253,J252=0),0,J251)</f>
        <v>0</v>
      </c>
      <c r="R252" s="138">
        <f t="shared" ref="R252" si="4284">IF($B247=$B253,0,K249)</f>
        <v>0</v>
      </c>
      <c r="S252" s="176">
        <f t="shared" ref="S252" si="4285">IF($B241=$B247,IF(U247+U242&gt;0,1,0)+IF(V247+V242&gt;0,1,0)+IF(W247+W242&gt;0,1,0)+IF(X247+X242&gt;0,1,0)+IF(Y247+Y242&gt;0,1,0)+IF(Z247+Z242&gt;0,1,0)+IF(AA247+AA242&gt;0,1,0),S248)</f>
        <v>0</v>
      </c>
      <c r="T252" s="133">
        <f t="shared" ref="T252" si="4286">IF(OR($B247=$B253,S252=0,(T248-Z252+X252)&lt;=0),0,(T248-Z252+X252)/S252)</f>
        <v>0</v>
      </c>
      <c r="U252" s="137">
        <f t="shared" ref="U252" si="4287">IF(T252*(7-S249)&lt;=0,0,T252*(7-S249))</f>
        <v>0</v>
      </c>
      <c r="V252" s="311">
        <f t="shared" ref="V252" si="4288">ROUND(IF(OR(T249-T252*(7-S249)+Y252&lt;0,$B247=$B253,T252&lt;=0,T249=0),0,IF(T249-T252*(7-S249)+Y252&gt;Z252-X252+Y252,Z252-X252+Y252,T249-T252*(7-S249)+Y252)),1)</f>
        <v>0</v>
      </c>
      <c r="W252" s="312"/>
      <c r="X252" s="139">
        <f t="shared" ref="X252" si="4289">IF(OR($B247=$B253,S248=0),0,IF($B247=$B241,S247,$F247))</f>
        <v>0</v>
      </c>
      <c r="Y252" s="30">
        <f t="shared" ref="Y252" si="4290">IF(OR($B247=$B253,S252=0),0,$G249-$G248)</f>
        <v>0</v>
      </c>
      <c r="Z252" s="134">
        <f t="shared" ref="Z252" si="4291">IF(OR($B247=$B253,S252=0),0,S251)</f>
        <v>0</v>
      </c>
      <c r="AA252" s="138">
        <f t="shared" ref="AA252" si="4292">IF($B247=$B253,0,T249)</f>
        <v>0</v>
      </c>
      <c r="AB252" s="176">
        <f t="shared" ref="AB252" si="4293">IF($B241=$B247,IF(AD247+AD242&gt;0,1,0)+IF(AE247+AE242&gt;0,1,0)+IF(AF247+AF242&gt;0,1,0)+IF(AG247+AG242&gt;0,1,0)+IF(AH247+AH242&gt;0,1,0)+IF(AI247+AI242&gt;0,1,0)+IF(AJ247+AJ242&gt;0,1,0),AB248)</f>
        <v>0</v>
      </c>
      <c r="AC252" s="133">
        <f t="shared" ref="AC252" si="4294">IF(OR($B247=$B253,AB252=0,(AC248-AI252+AG252)&lt;=0),0,(AC248-AI252+AG252)/AB252)</f>
        <v>0</v>
      </c>
      <c r="AD252" s="137">
        <f t="shared" ref="AD252" si="4295">IF(AC252*(7-AB249)&lt;=0,0,AC252*(7-AB249))</f>
        <v>0</v>
      </c>
      <c r="AE252" s="311">
        <f t="shared" ref="AE252" si="4296">ROUND(IF(OR(AC249-AC252*(7-AB249)+AH252&lt;0,$B247=$B253,AC252&lt;=0,AC249=0),0,IF(AC249-AC252*(7-AB249)+AH252&gt;AI252-AG252+AH252,AI252-AG252+AH252,AC249-AC252*(7-AB249)+AH252)),1)</f>
        <v>0</v>
      </c>
      <c r="AF252" s="312"/>
      <c r="AG252" s="139">
        <f t="shared" ref="AG252" si="4297">IF(OR($B247=$B253,AB248=0),0,IF($B247=$B241,AB247,$F247))</f>
        <v>0</v>
      </c>
      <c r="AH252" s="30">
        <f t="shared" ref="AH252" si="4298">IF(OR($B247=$B253,AB252=0),0,$G249-$G248)</f>
        <v>0</v>
      </c>
      <c r="AI252" s="134">
        <f t="shared" ref="AI252" si="4299">IF(OR($B247=$B253,AB252=0),0,AB251)</f>
        <v>0</v>
      </c>
      <c r="AJ252" s="138">
        <f t="shared" ref="AJ252" si="4300">IF($B247=$B253,0,AC249)</f>
        <v>0</v>
      </c>
      <c r="AK252" s="176">
        <f t="shared" ref="AK252" si="4301">IF($B241=$B247,IF(AM247+AM242&gt;0,1,0)+IF(AN247+AN242&gt;0,1,0)+IF(AO247+AO242&gt;0,1,0)+IF(AP247+AP242&gt;0,1,0)+IF(AQ247+AQ242&gt;0,1,0)+IF(AR247+AR242&gt;0,1,0)+IF(AS247+AS242&gt;0,1,0),AK248)</f>
        <v>0</v>
      </c>
      <c r="AL252" s="133">
        <f t="shared" ref="AL252" si="4302">IF(OR($B247=$B253,AK252=0,(AL248-AR252+AP252)&lt;=0),0,(AL248-AR252+AP252)/AK252)</f>
        <v>0</v>
      </c>
      <c r="AM252" s="137">
        <f t="shared" ref="AM252" si="4303">IF(AL252*(7-AK249)&lt;=0,0,AL252*(7-AK249))</f>
        <v>0</v>
      </c>
      <c r="AN252" s="311">
        <f t="shared" ref="AN252" si="4304">ROUND(IF(OR(AL249-AL252*(7-AK249)+AQ252&lt;0,$B247=$B253,AL252&lt;=0,AL249=0),0,IF(AL249-AL252*(7-AK249)+AQ252&gt;AR252-AP252+AQ252,AR252-AP252+AQ252,AL249-AL252*(7-AK249)+AQ252)),1)</f>
        <v>0</v>
      </c>
      <c r="AO252" s="312"/>
      <c r="AP252" s="139">
        <f t="shared" ref="AP252" si="4305">IF(OR($B247=$B253,AK248=0),0,IF($B247=$B241,AK247,$F247))</f>
        <v>0</v>
      </c>
      <c r="AQ252" s="30">
        <f t="shared" ref="AQ252" si="4306">IF(OR($B247=$B253,AK252=0),0,$G249-$G248)</f>
        <v>0</v>
      </c>
      <c r="AR252" s="134">
        <f t="shared" ref="AR252" si="4307">IF(OR($B247=$B253,AK252=0),0,AK251)</f>
        <v>0</v>
      </c>
      <c r="AS252" s="138">
        <f t="shared" ref="AS252" si="4308">IF($B247=$B253,0,AL249)</f>
        <v>0</v>
      </c>
      <c r="AT252" s="176">
        <f t="shared" ref="AT252" si="4309">IF($B241=$B247,IF(AV247+AV242&gt;0,1,0)+IF(AW247+AW242&gt;0,1,0)+IF(AX247+AX242&gt;0,1,0)+IF(AY247+AY242&gt;0,1,0)+IF(AZ247+AZ242&gt;0,1,0)+IF(BA247+BA242&gt;0,1,0)+IF(BB247+BB242&gt;0,1,0),AT248)</f>
        <v>0</v>
      </c>
      <c r="AU252" s="133">
        <f t="shared" ref="AU252" si="4310">IF(OR($B247=$B253,AT252=0,(AU248-BA252+AY252)&lt;=0),0,(AU248-BA252+AY252)/AT252)</f>
        <v>0</v>
      </c>
      <c r="AV252" s="137">
        <f t="shared" ref="AV252" si="4311">IF(AU252*(7-AT249)&lt;=0,0,AU252*(7-AT249))</f>
        <v>0</v>
      </c>
      <c r="AW252" s="311">
        <f t="shared" ref="AW252" si="4312">ROUND(IF(OR(AU249-AU252*(7-AT249)+AZ252&lt;0,$B247=$B253,AU252&lt;=0,AU249=0),0,IF(AU249-AU252*(7-AT249)+AZ252&gt;BA252-AY252+AZ252,BA252-AY252+AZ252,AU249-AU252*(7-AT249)+AZ252)),1)</f>
        <v>0</v>
      </c>
      <c r="AX252" s="312"/>
      <c r="AY252" s="139">
        <f t="shared" ref="AY252" si="4313">IF(OR($B247=$B253,AT248=0),0,IF($B247=$B241,AT247,$F247))</f>
        <v>0</v>
      </c>
      <c r="AZ252" s="30">
        <f t="shared" ref="AZ252" si="4314">IF(OR($B247=$B253,AT252=0),0,$G249-$G248)</f>
        <v>0</v>
      </c>
      <c r="BA252" s="134">
        <f t="shared" ref="BA252" si="4315">IF(OR($B247=$B253,AT252=0),0,AT251)</f>
        <v>0</v>
      </c>
      <c r="BB252" s="138">
        <f t="shared" ref="BB252" si="4316">IF($B247=$B253,0,AU249)</f>
        <v>0</v>
      </c>
    </row>
    <row r="253" spans="1:54" ht="15.75" x14ac:dyDescent="0.2">
      <c r="A253" s="1">
        <f t="shared" ref="A253" si="4317">IF(B253="","1. Niewypełnione",B253)</f>
        <v>0</v>
      </c>
      <c r="B253" s="320">
        <f>marzec!B253</f>
        <v>0</v>
      </c>
      <c r="C253" s="321">
        <f>marzec!C253</f>
        <v>0</v>
      </c>
      <c r="D253" s="321">
        <f>marzec!D253</f>
        <v>0</v>
      </c>
      <c r="E253" s="321">
        <f>marzec!E253</f>
        <v>0</v>
      </c>
      <c r="F253" s="177">
        <f>marzec!F253</f>
        <v>18</v>
      </c>
      <c r="G253" s="185">
        <f>marzec!G253</f>
        <v>18</v>
      </c>
      <c r="H253" s="177"/>
      <c r="I253" s="192">
        <f t="shared" ref="I253:I257" si="4318">K253+T253+AC253+AL253+AU253</f>
        <v>0</v>
      </c>
      <c r="J253" s="186">
        <f t="shared" ref="J253" si="4319">IF(OR($B253=$B259,J256=0),0,ROUND((K254+P258)/J256,0))</f>
        <v>0</v>
      </c>
      <c r="K253" s="51">
        <f t="shared" ref="K253:K254" si="4320">SUM(L253:R253)</f>
        <v>0</v>
      </c>
      <c r="L253" s="52">
        <f>marzec!L253</f>
        <v>0</v>
      </c>
      <c r="M253" s="52">
        <f>marzec!M253</f>
        <v>0</v>
      </c>
      <c r="N253" s="52">
        <f>marzec!N253</f>
        <v>0</v>
      </c>
      <c r="O253" s="52">
        <f>marzec!O253</f>
        <v>0</v>
      </c>
      <c r="P253" s="53">
        <f>marzec!P253</f>
        <v>0</v>
      </c>
      <c r="Q253" s="54">
        <f>marzec!Q253</f>
        <v>0</v>
      </c>
      <c r="R253" s="55">
        <f>marzec!R253</f>
        <v>0</v>
      </c>
      <c r="S253" s="188">
        <f t="shared" ref="S253" si="4321">IF(OR($B253=$B259,S256=0),0,ROUND((T254+Y258)/S256,0))</f>
        <v>0</v>
      </c>
      <c r="T253" s="51">
        <f t="shared" ref="T253:T254" si="4322">SUM(U253:AA253)</f>
        <v>0</v>
      </c>
      <c r="U253" s="52">
        <f>marzec!U253</f>
        <v>0</v>
      </c>
      <c r="V253" s="52">
        <f>marzec!V253</f>
        <v>0</v>
      </c>
      <c r="W253" s="52">
        <f>marzec!W253</f>
        <v>0</v>
      </c>
      <c r="X253" s="52">
        <f>marzec!X253</f>
        <v>0</v>
      </c>
      <c r="Y253" s="53">
        <f>marzec!Y253</f>
        <v>0</v>
      </c>
      <c r="Z253" s="54">
        <f>marzec!Z253</f>
        <v>0</v>
      </c>
      <c r="AA253" s="55">
        <f>marzec!AA253</f>
        <v>0</v>
      </c>
      <c r="AB253" s="188">
        <f t="shared" ref="AB253" si="4323">IF(OR($B253=$B259,AB256=0),0,ROUND((AC254+AH258)/AB256,0))</f>
        <v>0</v>
      </c>
      <c r="AC253" s="51">
        <f t="shared" ref="AC253:AC254" si="4324">SUM(AD253:AJ253)</f>
        <v>0</v>
      </c>
      <c r="AD253" s="52">
        <f>marzec!AD253</f>
        <v>0</v>
      </c>
      <c r="AE253" s="52">
        <f>marzec!AE253</f>
        <v>0</v>
      </c>
      <c r="AF253" s="52">
        <f>marzec!AF253</f>
        <v>0</v>
      </c>
      <c r="AG253" s="52">
        <f>marzec!AG253</f>
        <v>0</v>
      </c>
      <c r="AH253" s="53">
        <f>marzec!AH253</f>
        <v>0</v>
      </c>
      <c r="AI253" s="54">
        <f>marzec!AI253</f>
        <v>0</v>
      </c>
      <c r="AJ253" s="55">
        <f>marzec!AJ253</f>
        <v>0</v>
      </c>
      <c r="AK253" s="188">
        <f t="shared" ref="AK253" si="4325">IF(OR($B253=$B259,AK256=0),0,ROUND((AL254+AQ258)/AK256,0))</f>
        <v>0</v>
      </c>
      <c r="AL253" s="51">
        <f t="shared" ref="AL253:AL254" si="4326">SUM(AM253:AS253)</f>
        <v>0</v>
      </c>
      <c r="AM253" s="52">
        <f>marzec!AM253</f>
        <v>0</v>
      </c>
      <c r="AN253" s="52">
        <f>marzec!AN253</f>
        <v>0</v>
      </c>
      <c r="AO253" s="52">
        <f>marzec!AO253</f>
        <v>0</v>
      </c>
      <c r="AP253" s="52">
        <f>marzec!AP253</f>
        <v>0</v>
      </c>
      <c r="AQ253" s="53">
        <f>marzec!AQ253</f>
        <v>0</v>
      </c>
      <c r="AR253" s="54">
        <f>marzec!AR253</f>
        <v>0</v>
      </c>
      <c r="AS253" s="55">
        <f>marzec!AS253</f>
        <v>0</v>
      </c>
      <c r="AT253" s="188">
        <f t="shared" ref="AT253" si="4327">IF(OR($B253=$B259,AT256=0),0,ROUND((AU254+AZ258)/AT256,0))</f>
        <v>0</v>
      </c>
      <c r="AU253" s="51">
        <f t="shared" ref="AU253:AU254" si="4328">SUM(AV253:BB253)</f>
        <v>0</v>
      </c>
      <c r="AV253" s="52">
        <f t="shared" ref="AV253" si="4329">IF(SUM($AM$9:$AS$9)=SUM($AV$9:$BB$9),AM253,IF(AND(SUM($AV$9:$BB$9)&gt;42,SUM($AV$9:$BB$9)&lt;49),AM253,0))</f>
        <v>0</v>
      </c>
      <c r="AW253" s="52">
        <f t="shared" ref="AW253" si="4330">IF(SUM($AM$9:$AS$9)=SUM($AV$9:$BB$9),AN253,IF(AND(SUM($AV$9:$BB$9)&gt;42,SUM($AV$9:$BB$9)&lt;49),AN253,0))</f>
        <v>0</v>
      </c>
      <c r="AX253" s="52">
        <f t="shared" ref="AX253" si="4331">IF(SUM($AM$9:$AS$9)=SUM($AV$9:$BB$9),AO253,IF(AND(SUM($AV$9:$BB$9)&gt;42,SUM($AV$9:$BB$9)&lt;49),AO253,0))</f>
        <v>0</v>
      </c>
      <c r="AY253" s="52">
        <f t="shared" ref="AY253" si="4332">IF(SUM($AM$9:$AS$9)=SUM($AV$9:$BB$9),AP253,IF(AND(SUM($AV$9:$BB$9)&gt;42,SUM($AV$9:$BB$9)&lt;49),AP253,0))</f>
        <v>0</v>
      </c>
      <c r="AZ253" s="53">
        <f t="shared" ref="AZ253" si="4333">IF(SUM($AM$9:$AS$9)=SUM($AV$9:$BB$9),AQ253,IF(AND(SUM($AV$9:$BB$9)&gt;42,SUM($AV$9:$BB$9)&lt;49),AQ253,0))</f>
        <v>0</v>
      </c>
      <c r="BA253" s="54">
        <f t="shared" ref="BA253" si="4334">IF(SUM($AM$9:$AS$9)=SUM($AV$9:$BB$9),AR253,IF(AND(SUM($AV$9:$BB$9)&gt;42,SUM($AV$9:$BB$9)&lt;49),AR253,0))</f>
        <v>0</v>
      </c>
      <c r="BB253" s="55">
        <f t="shared" ref="BB253" si="4335">IF(SUM($AM$9:$AS$9)=SUM($AV$9:$BB$9),AS253,IF(AND(SUM($AV$9:$BB$9)&gt;42,SUM($AV$9:$BB$9)&lt;49),AS253,0))</f>
        <v>0</v>
      </c>
    </row>
    <row r="254" spans="1:54" ht="12.75" hidden="1" customHeight="1" x14ac:dyDescent="0.2">
      <c r="B254" s="93"/>
      <c r="C254" s="94"/>
      <c r="D254" s="95"/>
      <c r="E254" s="115"/>
      <c r="F254" s="140" t="b">
        <f t="shared" ref="F254" si="4336">IF($B247=$B253,OR(F248,G253&lt;F253),G253&lt;F253)</f>
        <v>0</v>
      </c>
      <c r="G254" s="189">
        <f t="shared" ref="G254" si="4337">IF(AND($B247=$B253,$B247&lt;&gt;"",$B247&lt;&gt;0),G253+G248,G253)</f>
        <v>18</v>
      </c>
      <c r="H254" s="120"/>
      <c r="I254" s="165">
        <f t="shared" si="4318"/>
        <v>0</v>
      </c>
      <c r="J254" s="194">
        <f t="shared" ref="J254" si="4338">7-COUNTIF(L253:R253,0)-COUNTIF(L253:R253,"")</f>
        <v>0</v>
      </c>
      <c r="K254" s="22">
        <f t="shared" si="4320"/>
        <v>0</v>
      </c>
      <c r="L254" s="35">
        <f t="shared" ref="L254:R254" si="4339">IF($B247=$B253,L253+L248,L253)</f>
        <v>0</v>
      </c>
      <c r="M254" s="35">
        <f t="shared" si="4339"/>
        <v>0</v>
      </c>
      <c r="N254" s="35">
        <f t="shared" si="4339"/>
        <v>0</v>
      </c>
      <c r="O254" s="35">
        <f t="shared" si="4339"/>
        <v>0</v>
      </c>
      <c r="P254" s="36">
        <f t="shared" si="4339"/>
        <v>0</v>
      </c>
      <c r="Q254" s="37">
        <f t="shared" si="4339"/>
        <v>0</v>
      </c>
      <c r="R254" s="38">
        <f t="shared" si="4339"/>
        <v>0</v>
      </c>
      <c r="S254" s="194">
        <f t="shared" ref="S254" si="4340">7-COUNTIF(U253:AA253,0)-COUNTIF(U253:AA253,"")</f>
        <v>0</v>
      </c>
      <c r="T254" s="22">
        <f t="shared" si="4322"/>
        <v>0</v>
      </c>
      <c r="U254" s="35">
        <f t="shared" ref="U254:AA254" si="4341">IF($B247=$B253,U253+U248,U253)</f>
        <v>0</v>
      </c>
      <c r="V254" s="35">
        <f t="shared" si="4341"/>
        <v>0</v>
      </c>
      <c r="W254" s="35">
        <f t="shared" si="4341"/>
        <v>0</v>
      </c>
      <c r="X254" s="35">
        <f t="shared" si="4341"/>
        <v>0</v>
      </c>
      <c r="Y254" s="36">
        <f t="shared" si="4341"/>
        <v>0</v>
      </c>
      <c r="Z254" s="37">
        <f t="shared" si="4341"/>
        <v>0</v>
      </c>
      <c r="AA254" s="38">
        <f t="shared" si="4341"/>
        <v>0</v>
      </c>
      <c r="AB254" s="194">
        <f t="shared" ref="AB254" si="4342">7-COUNTIF(AD253:AJ253,0)-COUNTIF(AD253:AJ253,"")</f>
        <v>0</v>
      </c>
      <c r="AC254" s="22">
        <f t="shared" si="4324"/>
        <v>0</v>
      </c>
      <c r="AD254" s="35">
        <f t="shared" ref="AD254:AJ254" si="4343">IF($B247=$B253,AD253+AD248,AD253)</f>
        <v>0</v>
      </c>
      <c r="AE254" s="35">
        <f t="shared" si="4343"/>
        <v>0</v>
      </c>
      <c r="AF254" s="35">
        <f t="shared" si="4343"/>
        <v>0</v>
      </c>
      <c r="AG254" s="35">
        <f t="shared" si="4343"/>
        <v>0</v>
      </c>
      <c r="AH254" s="36">
        <f t="shared" si="4343"/>
        <v>0</v>
      </c>
      <c r="AI254" s="37">
        <f t="shared" si="4343"/>
        <v>0</v>
      </c>
      <c r="AJ254" s="38">
        <f t="shared" si="4343"/>
        <v>0</v>
      </c>
      <c r="AK254" s="194">
        <f t="shared" ref="AK254" si="4344">7-COUNTIF(AM253:AS253,0)-COUNTIF(AM253:AS253,"")</f>
        <v>0</v>
      </c>
      <c r="AL254" s="22">
        <f t="shared" si="4326"/>
        <v>0</v>
      </c>
      <c r="AM254" s="35">
        <f t="shared" ref="AM254:AS254" si="4345">IF($B247=$B253,AM253+AM248,AM253)</f>
        <v>0</v>
      </c>
      <c r="AN254" s="35">
        <f t="shared" si="4345"/>
        <v>0</v>
      </c>
      <c r="AO254" s="35">
        <f t="shared" si="4345"/>
        <v>0</v>
      </c>
      <c r="AP254" s="35">
        <f t="shared" si="4345"/>
        <v>0</v>
      </c>
      <c r="AQ254" s="36">
        <f t="shared" si="4345"/>
        <v>0</v>
      </c>
      <c r="AR254" s="37">
        <f t="shared" si="4345"/>
        <v>0</v>
      </c>
      <c r="AS254" s="38">
        <f t="shared" si="4345"/>
        <v>0</v>
      </c>
      <c r="AT254" s="194">
        <f t="shared" ref="AT254" si="4346">7-COUNTIF(AV253:BB253,0)-COUNTIF(AV253:BB253,"")</f>
        <v>0</v>
      </c>
      <c r="AU254" s="22">
        <f t="shared" si="4328"/>
        <v>0</v>
      </c>
      <c r="AV254" s="35">
        <f t="shared" ref="AV254:BB254" si="4347">IF($B247=$B253,AV253+AV248,AV253)</f>
        <v>0</v>
      </c>
      <c r="AW254" s="35">
        <f t="shared" si="4347"/>
        <v>0</v>
      </c>
      <c r="AX254" s="35">
        <f t="shared" si="4347"/>
        <v>0</v>
      </c>
      <c r="AY254" s="35">
        <f t="shared" si="4347"/>
        <v>0</v>
      </c>
      <c r="AZ254" s="36">
        <f t="shared" si="4347"/>
        <v>0</v>
      </c>
      <c r="BA254" s="37">
        <f t="shared" si="4347"/>
        <v>0</v>
      </c>
      <c r="BB254" s="38">
        <f t="shared" si="4347"/>
        <v>0</v>
      </c>
    </row>
    <row r="255" spans="1:54" ht="15" hidden="1" customHeight="1" x14ac:dyDescent="0.2">
      <c r="B255" s="116"/>
      <c r="C255" s="117"/>
      <c r="D255" s="118"/>
      <c r="E255" s="119"/>
      <c r="F255" s="92"/>
      <c r="G255" s="190">
        <f t="shared" ref="G255" si="4348">IF(AND($B247=$B253,$B247&lt;&gt;"",$B247&lt;&gt;0),F253+G249,F253)</f>
        <v>18</v>
      </c>
      <c r="H255" s="121"/>
      <c r="I255" s="165">
        <f t="shared" si="4318"/>
        <v>0</v>
      </c>
      <c r="J255" s="195">
        <f t="shared" ref="J255" si="4349">IF($B253=$B247,COUNTIF(L255:R255,0),COUNTIF(L256:R256,0)+COUNTIF(L256:R256,""))</f>
        <v>7</v>
      </c>
      <c r="K255" s="39">
        <f t="shared" ref="K255:R255" si="4350">IF($B247=$B253,K256+K249,K256)</f>
        <v>0</v>
      </c>
      <c r="L255" s="40">
        <f t="shared" si="4350"/>
        <v>0</v>
      </c>
      <c r="M255" s="40">
        <f t="shared" si="4350"/>
        <v>0</v>
      </c>
      <c r="N255" s="40">
        <f t="shared" si="4350"/>
        <v>0</v>
      </c>
      <c r="O255" s="40">
        <f t="shared" si="4350"/>
        <v>0</v>
      </c>
      <c r="P255" s="41">
        <f t="shared" si="4350"/>
        <v>0</v>
      </c>
      <c r="Q255" s="42">
        <f t="shared" si="4350"/>
        <v>0</v>
      </c>
      <c r="R255" s="43">
        <f t="shared" si="4350"/>
        <v>0</v>
      </c>
      <c r="S255" s="195">
        <f t="shared" ref="S255" si="4351">IF($B253=$B247,COUNTIF(U255:AA255,0),COUNTIF(U256:AA256,0)+COUNTIF(U256:AA256,""))</f>
        <v>7</v>
      </c>
      <c r="T255" s="39">
        <f t="shared" ref="T255:AA255" si="4352">IF($B247=$B253,T256+T249,T256)</f>
        <v>0</v>
      </c>
      <c r="U255" s="40">
        <f t="shared" si="4352"/>
        <v>0</v>
      </c>
      <c r="V255" s="40">
        <f t="shared" si="4352"/>
        <v>0</v>
      </c>
      <c r="W255" s="40">
        <f t="shared" si="4352"/>
        <v>0</v>
      </c>
      <c r="X255" s="40">
        <f t="shared" si="4352"/>
        <v>0</v>
      </c>
      <c r="Y255" s="41">
        <f t="shared" si="4352"/>
        <v>0</v>
      </c>
      <c r="Z255" s="42">
        <f t="shared" si="4352"/>
        <v>0</v>
      </c>
      <c r="AA255" s="43">
        <f t="shared" si="4352"/>
        <v>0</v>
      </c>
      <c r="AB255" s="195">
        <f t="shared" ref="AB255" si="4353">IF($B253=$B247,COUNTIF(AD255:AJ255,0),COUNTIF(AD256:AJ256,0)+COUNTIF(AD256:AJ256,""))</f>
        <v>7</v>
      </c>
      <c r="AC255" s="39">
        <f t="shared" ref="AC255:AJ255" si="4354">IF($B247=$B253,AC256+AC249,AC256)</f>
        <v>0</v>
      </c>
      <c r="AD255" s="40">
        <f t="shared" si="4354"/>
        <v>0</v>
      </c>
      <c r="AE255" s="40">
        <f t="shared" si="4354"/>
        <v>0</v>
      </c>
      <c r="AF255" s="40">
        <f t="shared" si="4354"/>
        <v>0</v>
      </c>
      <c r="AG255" s="40">
        <f t="shared" si="4354"/>
        <v>0</v>
      </c>
      <c r="AH255" s="41">
        <f t="shared" si="4354"/>
        <v>0</v>
      </c>
      <c r="AI255" s="42">
        <f t="shared" si="4354"/>
        <v>0</v>
      </c>
      <c r="AJ255" s="43">
        <f t="shared" si="4354"/>
        <v>0</v>
      </c>
      <c r="AK255" s="195">
        <f t="shared" ref="AK255" si="4355">IF($B253=$B247,COUNTIF(AM255:AS255,0),COUNTIF(AM256:AS256,0)+COUNTIF(AM256:AS256,""))</f>
        <v>7</v>
      </c>
      <c r="AL255" s="39">
        <f t="shared" ref="AL255:AS255" si="4356">IF($B247=$B253,AL256+AL249,AL256)</f>
        <v>0</v>
      </c>
      <c r="AM255" s="40">
        <f t="shared" si="4356"/>
        <v>0</v>
      </c>
      <c r="AN255" s="40">
        <f t="shared" si="4356"/>
        <v>0</v>
      </c>
      <c r="AO255" s="40">
        <f t="shared" si="4356"/>
        <v>0</v>
      </c>
      <c r="AP255" s="40">
        <f t="shared" si="4356"/>
        <v>0</v>
      </c>
      <c r="AQ255" s="41">
        <f t="shared" si="4356"/>
        <v>0</v>
      </c>
      <c r="AR255" s="42">
        <f t="shared" si="4356"/>
        <v>0</v>
      </c>
      <c r="AS255" s="43">
        <f t="shared" si="4356"/>
        <v>0</v>
      </c>
      <c r="AT255" s="195">
        <f t="shared" ref="AT255" si="4357">IF($B253=$B247,COUNTIF(AV255:BB255,0),COUNTIF(AV256:BB256,0)+COUNTIF(AV256:BB256,""))</f>
        <v>7</v>
      </c>
      <c r="AU255" s="39">
        <f t="shared" ref="AU255:BB255" si="4358">IF($B247=$B253,AU256+AU249,AU256)</f>
        <v>0</v>
      </c>
      <c r="AV255" s="40">
        <f t="shared" si="4358"/>
        <v>0</v>
      </c>
      <c r="AW255" s="40">
        <f t="shared" si="4358"/>
        <v>0</v>
      </c>
      <c r="AX255" s="40">
        <f t="shared" si="4358"/>
        <v>0</v>
      </c>
      <c r="AY255" s="40">
        <f t="shared" si="4358"/>
        <v>0</v>
      </c>
      <c r="AZ255" s="41">
        <f t="shared" si="4358"/>
        <v>0</v>
      </c>
      <c r="BA255" s="42">
        <f t="shared" si="4358"/>
        <v>0</v>
      </c>
      <c r="BB255" s="43">
        <f t="shared" si="4358"/>
        <v>0</v>
      </c>
    </row>
    <row r="256" spans="1:54" ht="15.75" customHeight="1" x14ac:dyDescent="0.2">
      <c r="A256" s="1">
        <f t="shared" ref="A256" si="4359">A253</f>
        <v>0</v>
      </c>
      <c r="B256" s="313">
        <f t="shared" ref="B256" si="4360">B250+1</f>
        <v>40</v>
      </c>
      <c r="C256" s="314"/>
      <c r="D256" s="314"/>
      <c r="E256" s="314"/>
      <c r="F256" s="31"/>
      <c r="G256" s="183"/>
      <c r="H256" s="122">
        <f t="shared" ref="H256" si="4361">5-COUNTIF(AU253,0)-COUNTIF(AL253,0)-COUNTIF(AC253,0)-COUNTIF(T253,0)-COUNTIF(K253,0)</f>
        <v>0</v>
      </c>
      <c r="I256" s="165">
        <f t="shared" si="4318"/>
        <v>0</v>
      </c>
      <c r="J256" s="187">
        <f t="shared" ref="J256" si="4362">IF($B253=$B247,J250+IF($F253&lt;&gt;$G253,(K253+$G255-$G254)/$F253,K253/$F253),IF($F253&lt;&gt;G253,(K253+$G255-$G254)/$F253,K253/$F253))</f>
        <v>0</v>
      </c>
      <c r="K256" s="7">
        <f t="shared" ref="K256:K257" si="4363">SUM(L256:R256)</f>
        <v>0</v>
      </c>
      <c r="L256" s="26">
        <f t="shared" ref="L256:R256" si="4364">L253</f>
        <v>0</v>
      </c>
      <c r="M256" s="26">
        <f t="shared" si="4364"/>
        <v>0</v>
      </c>
      <c r="N256" s="26">
        <f t="shared" si="4364"/>
        <v>0</v>
      </c>
      <c r="O256" s="26">
        <f t="shared" si="4364"/>
        <v>0</v>
      </c>
      <c r="P256" s="26">
        <f t="shared" si="4364"/>
        <v>0</v>
      </c>
      <c r="Q256" s="29">
        <f t="shared" si="4364"/>
        <v>0</v>
      </c>
      <c r="R256" s="23">
        <f t="shared" si="4364"/>
        <v>0</v>
      </c>
      <c r="S256" s="187">
        <f t="shared" ref="S256" si="4365">IF($B253=$B247,S250+IF($F253&lt;&gt;$G253,(T253+$G255-$G254)/$F253,T253/$F253),IF($F253&lt;&gt;P253,(T253+$G255-$G254)/$F253,T253/$F253))</f>
        <v>0</v>
      </c>
      <c r="T256" s="7">
        <f t="shared" ref="T256:T257" si="4366">SUM(U256:AA256)</f>
        <v>0</v>
      </c>
      <c r="U256" s="26">
        <f t="shared" ref="U256:AA256" si="4367">U253</f>
        <v>0</v>
      </c>
      <c r="V256" s="26">
        <f t="shared" si="4367"/>
        <v>0</v>
      </c>
      <c r="W256" s="26">
        <f t="shared" si="4367"/>
        <v>0</v>
      </c>
      <c r="X256" s="26">
        <f t="shared" si="4367"/>
        <v>0</v>
      </c>
      <c r="Y256" s="113">
        <f t="shared" si="4367"/>
        <v>0</v>
      </c>
      <c r="Z256" s="29">
        <f t="shared" si="4367"/>
        <v>0</v>
      </c>
      <c r="AA256" s="23">
        <f t="shared" si="4367"/>
        <v>0</v>
      </c>
      <c r="AB256" s="187">
        <f t="shared" ref="AB256" si="4368">IF($B253=$B247,AB250+IF($F253&lt;&gt;$G253,(AC253+$G255-$G254)/$F253,AC253/$F253),IF($F253&lt;&gt;Y253,(AC253+$G255-$G254)/$F253,AC253/$F253))</f>
        <v>0</v>
      </c>
      <c r="AC256" s="7">
        <f t="shared" ref="AC256:AC257" si="4369">SUM(AD256:AJ256)</f>
        <v>0</v>
      </c>
      <c r="AD256" s="26">
        <f t="shared" ref="AD256:AJ256" si="4370">AD253</f>
        <v>0</v>
      </c>
      <c r="AE256" s="26">
        <f t="shared" si="4370"/>
        <v>0</v>
      </c>
      <c r="AF256" s="26">
        <f t="shared" si="4370"/>
        <v>0</v>
      </c>
      <c r="AG256" s="26">
        <f t="shared" si="4370"/>
        <v>0</v>
      </c>
      <c r="AH256" s="113">
        <f t="shared" si="4370"/>
        <v>0</v>
      </c>
      <c r="AI256" s="29">
        <f t="shared" si="4370"/>
        <v>0</v>
      </c>
      <c r="AJ256" s="23">
        <f t="shared" si="4370"/>
        <v>0</v>
      </c>
      <c r="AK256" s="187">
        <f t="shared" ref="AK256" si="4371">IF($B253=$B247,AK250+IF($F253&lt;&gt;$G253,(AL253+$G255-$G254)/$F253,AL253/$F253),IF($F253&lt;&gt;AH253,(AL253+$G255-$G254)/$F253,AL253/$F253))</f>
        <v>0</v>
      </c>
      <c r="AL256" s="7">
        <f t="shared" ref="AL256:AL257" si="4372">SUM(AM256:AS256)</f>
        <v>0</v>
      </c>
      <c r="AM256" s="26">
        <f t="shared" ref="AM256:AS256" si="4373">AM253</f>
        <v>0</v>
      </c>
      <c r="AN256" s="26">
        <f t="shared" si="4373"/>
        <v>0</v>
      </c>
      <c r="AO256" s="26">
        <f t="shared" si="4373"/>
        <v>0</v>
      </c>
      <c r="AP256" s="26">
        <f t="shared" si="4373"/>
        <v>0</v>
      </c>
      <c r="AQ256" s="113">
        <f t="shared" si="4373"/>
        <v>0</v>
      </c>
      <c r="AR256" s="29">
        <f t="shared" si="4373"/>
        <v>0</v>
      </c>
      <c r="AS256" s="23">
        <f t="shared" si="4373"/>
        <v>0</v>
      </c>
      <c r="AT256" s="187">
        <f t="shared" ref="AT256" si="4374">IF($B253=$B247,AT250+IF($F253&lt;&gt;$G253,(AU253+$G255-$G254)/$F253,AU253/$F253),IF($F253&lt;&gt;AQ253,(AU253+$G255-$G254)/$F253,AU253/$F253))</f>
        <v>0</v>
      </c>
      <c r="AU256" s="7">
        <f t="shared" ref="AU256:AU257" si="4375">SUM(AV256:BB256)</f>
        <v>0</v>
      </c>
      <c r="AV256" s="6">
        <f t="shared" ref="AV256" si="4376">IF(SUM($AM$9:$AS$9)=SUM($AV$9:$BB$9),AV253,IF(AND(SUM($AV$9:$BB$9)&gt;42,SUM($AV$9:$BB$9)&lt;49),AV253,0))</f>
        <v>0</v>
      </c>
      <c r="AW256" s="6">
        <f t="shared" ref="AW256:BB256" si="4377">IF(SUM($AM$9:$AS$9)=SUM($AV$9:$BB$9),AW253,IF(AND(SUM($AV$9:$BB$9)&gt;42,SUM($AV$9:$BB$9)&lt;49),AW253,0))</f>
        <v>0</v>
      </c>
      <c r="AX256" s="6">
        <f t="shared" si="4377"/>
        <v>0</v>
      </c>
      <c r="AY256" s="6">
        <f t="shared" si="4377"/>
        <v>0</v>
      </c>
      <c r="AZ256" s="26">
        <f t="shared" si="4377"/>
        <v>0</v>
      </c>
      <c r="BA256" s="29">
        <f t="shared" si="4377"/>
        <v>0</v>
      </c>
      <c r="BB256" s="23">
        <f t="shared" si="4377"/>
        <v>0</v>
      </c>
    </row>
    <row r="257" spans="1:54" ht="15.75" customHeight="1" x14ac:dyDescent="0.2">
      <c r="A257" s="1">
        <f t="shared" ref="A257:A258" si="4378">A256</f>
        <v>0</v>
      </c>
      <c r="B257" s="313"/>
      <c r="C257" s="314"/>
      <c r="D257" s="314"/>
      <c r="E257" s="314"/>
      <c r="F257" s="31"/>
      <c r="G257" s="183"/>
      <c r="H257" s="123">
        <f t="shared" ref="H257" si="4379">IF($B253=$B247,H251+F257,$F257)</f>
        <v>0</v>
      </c>
      <c r="I257" s="165">
        <f t="shared" si="4318"/>
        <v>0</v>
      </c>
      <c r="J257" s="141">
        <f t="shared" ref="J257" si="4380">IF($H256=0,0,IF($B247=$B253,IF($H258&gt;0,$H258+J251,K253+J251),IF($H258&gt;0,$H258,K253)))</f>
        <v>0</v>
      </c>
      <c r="K257" s="7">
        <f t="shared" si="4363"/>
        <v>0</v>
      </c>
      <c r="L257" s="6"/>
      <c r="M257" s="6"/>
      <c r="N257" s="6"/>
      <c r="O257" s="6"/>
      <c r="P257" s="26"/>
      <c r="Q257" s="29"/>
      <c r="R257" s="23"/>
      <c r="S257" s="141">
        <f t="shared" ref="S257" si="4381">IF($H256=0,0,IF($B247=$B253,IF($H258&gt;0,$H258+S251,T253+S251),IF($H258&gt;0,$H258,T253)))</f>
        <v>0</v>
      </c>
      <c r="T257" s="7">
        <f t="shared" si="4366"/>
        <v>0</v>
      </c>
      <c r="U257" s="6"/>
      <c r="V257" s="6"/>
      <c r="W257" s="6"/>
      <c r="X257" s="6"/>
      <c r="Y257" s="26"/>
      <c r="Z257" s="29"/>
      <c r="AA257" s="23"/>
      <c r="AB257" s="141">
        <f t="shared" ref="AB257" si="4382">IF($H256=0,0,IF($B247=$B253,IF($H258&gt;0,$H258+AB251,AC253+AB251),IF($H258&gt;0,$H258,AC253)))</f>
        <v>0</v>
      </c>
      <c r="AC257" s="7">
        <f t="shared" si="4369"/>
        <v>0</v>
      </c>
      <c r="AD257" s="6"/>
      <c r="AE257" s="6"/>
      <c r="AF257" s="6"/>
      <c r="AG257" s="6"/>
      <c r="AH257" s="26"/>
      <c r="AI257" s="29"/>
      <c r="AJ257" s="23"/>
      <c r="AK257" s="141">
        <f t="shared" ref="AK257" si="4383">IF($H256=0,0,IF($B247=$B253,IF($H258&gt;0,$H258+AK251,AL253+AK251),IF($H258&gt;0,$H258,AL253)))</f>
        <v>0</v>
      </c>
      <c r="AL257" s="7">
        <f t="shared" si="4372"/>
        <v>0</v>
      </c>
      <c r="AM257" s="6"/>
      <c r="AN257" s="6"/>
      <c r="AO257" s="6"/>
      <c r="AP257" s="6"/>
      <c r="AQ257" s="26"/>
      <c r="AR257" s="29"/>
      <c r="AS257" s="23"/>
      <c r="AT257" s="141">
        <f t="shared" ref="AT257" si="4384">IF($H256=0,0,IF($B247=$B253,IF($H258&gt;0,$H258+AT251,AU253+AT251),IF($H258&gt;0,$H258,AU253)))</f>
        <v>0</v>
      </c>
      <c r="AU257" s="7">
        <f t="shared" si="4375"/>
        <v>0</v>
      </c>
      <c r="AV257" s="6"/>
      <c r="AW257" s="6"/>
      <c r="AX257" s="6"/>
      <c r="AY257" s="6"/>
      <c r="AZ257" s="26"/>
      <c r="BA257" s="29"/>
      <c r="BB257" s="23"/>
    </row>
    <row r="258" spans="1:54" ht="18.75" customHeight="1" thickBot="1" x14ac:dyDescent="0.25">
      <c r="A258" s="1">
        <f t="shared" si="4378"/>
        <v>0</v>
      </c>
      <c r="B258" s="316" t="str">
        <f>IF(B253="",Wydruk!$AE$6,IF(J254=0,Wydruk!$AE$7,IF(AND(G254&lt;G255,B253&lt;&gt;$B259),Wydruk!$AE$13,IF(AND($B253=$B247,$B253&lt;&gt;$B259),IF(OR(OR(J258&lt;4,J258&gt;5),OR(S258&lt;4,S258&gt;5),OR(AB258&lt;4,AB258&gt;5),OR(AK258&lt;4,AK258&gt;5),OR(AND(AT258&lt;4,AT258&gt;0),AT258&gt;5)),Wydruk!$AE$8,Wydruk!$AE$9),IF($B253=$B259,IF($F257&lt;&gt;0,Wydruk!$AE$12,Wydruk!$AE$10),IF(OR(OR(J254&lt;4,J254&gt;5),OR(S254&lt;4,S254&gt;5),OR(AB254&lt;4,AB254&gt;5),OR(AK254&lt;4,AK254&gt;5),OR(AND(AT254&lt;4,AT254&gt;0),AT254&gt;5)),Wydruk!$AE$8,Wydruk!$AE$11))))))</f>
        <v>Uzupełnij liczby godzin tygodniowego planu</v>
      </c>
      <c r="C258" s="317"/>
      <c r="D258" s="317"/>
      <c r="E258" s="317"/>
      <c r="F258" s="203">
        <f>marzec!F258</f>
        <v>0</v>
      </c>
      <c r="G258" s="204">
        <f>marzec!G258</f>
        <v>0</v>
      </c>
      <c r="H258" s="205">
        <f t="shared" ref="H258" si="4385">IF(OR($G258=0,$F258=0,$G258="",$F258=""),0,$G258/$F258)</f>
        <v>0</v>
      </c>
      <c r="I258" s="206"/>
      <c r="J258" s="207">
        <f t="shared" ref="J258" si="4386">IF($B247=$B253,IF(L253+L248&gt;0,1,0)+IF(M253+M248&gt;0,1,0)+IF(N253+N248&gt;0,1,0)+IF(O253+O248&gt;0,1,0)+IF(P253+P248&gt;0,1,0)+IF(Q253+Q248&gt;0,1,0)+IF(R253+R248&gt;0,1,0),J254)</f>
        <v>0</v>
      </c>
      <c r="K258" s="208">
        <f t="shared" ref="K258" si="4387">IF(OR($B253=$B259,J258=0,(K254-Q258+O258)&lt;=0),0,(K254-Q258+O258)/J258)</f>
        <v>0</v>
      </c>
      <c r="L258" s="209">
        <f t="shared" ref="L258" si="4388">IF(K258*(7-J255)&lt;=0,0,K258*(7-J255))</f>
        <v>0</v>
      </c>
      <c r="M258" s="308">
        <f t="shared" ref="M258" si="4389">ROUND(IF(OR(K255-K258*(7-J255)+P258&lt;0,$B253=$B259,K258&lt;=0,K255=0),0,IF(K255-K258*(7-J255)+P258&gt;Q258-O258+P258,Q258-O258+P258,K255-K258*(7-J255)+P258)),1)</f>
        <v>0</v>
      </c>
      <c r="N258" s="309"/>
      <c r="O258" s="210">
        <f t="shared" ref="O258" si="4390">IF(OR($B253=$B259,J254=0),0,IF($B253=$B247,J253,$F253))</f>
        <v>0</v>
      </c>
      <c r="P258" s="211">
        <f t="shared" ref="P258" si="4391">IF(OR($B253=$B259,J258=0),0,$G255-$G254)</f>
        <v>0</v>
      </c>
      <c r="Q258" s="212">
        <f t="shared" ref="Q258" si="4392">IF(OR($B253=$B259,J258=0),0,J257)</f>
        <v>0</v>
      </c>
      <c r="R258" s="213">
        <f t="shared" ref="R258" si="4393">IF($B253=$B259,0,K255)</f>
        <v>0</v>
      </c>
      <c r="S258" s="207">
        <f t="shared" ref="S258" si="4394">IF($B247=$B253,IF(U253+U248&gt;0,1,0)+IF(V253+V248&gt;0,1,0)+IF(W253+W248&gt;0,1,0)+IF(X253+X248&gt;0,1,0)+IF(Y253+Y248&gt;0,1,0)+IF(Z253+Z248&gt;0,1,0)+IF(AA253+AA248&gt;0,1,0),S254)</f>
        <v>0</v>
      </c>
      <c r="T258" s="208">
        <f t="shared" ref="T258" si="4395">IF(OR($B253=$B259,S258=0,(T254-Z258+X258)&lt;=0),0,(T254-Z258+X258)/S258)</f>
        <v>0</v>
      </c>
      <c r="U258" s="209">
        <f t="shared" ref="U258" si="4396">IF(T258*(7-S255)&lt;=0,0,T258*(7-S255))</f>
        <v>0</v>
      </c>
      <c r="V258" s="308">
        <f t="shared" ref="V258" si="4397">ROUND(IF(OR(T255-T258*(7-S255)+Y258&lt;0,$B253=$B259,T258&lt;=0,T255=0),0,IF(T255-T258*(7-S255)+Y258&gt;Z258-X258+Y258,Z258-X258+Y258,T255-T258*(7-S255)+Y258)),1)</f>
        <v>0</v>
      </c>
      <c r="W258" s="309"/>
      <c r="X258" s="210">
        <f t="shared" ref="X258" si="4398">IF(OR($B253=$B259,S254=0),0,IF($B253=$B247,S253,$F253))</f>
        <v>0</v>
      </c>
      <c r="Y258" s="211">
        <f t="shared" ref="Y258" si="4399">IF(OR($B253=$B259,S258=0),0,$G255-$G254)</f>
        <v>0</v>
      </c>
      <c r="Z258" s="212">
        <f t="shared" ref="Z258" si="4400">IF(OR($B253=$B259,S258=0),0,S257)</f>
        <v>0</v>
      </c>
      <c r="AA258" s="213">
        <f t="shared" ref="AA258" si="4401">IF($B253=$B259,0,T255)</f>
        <v>0</v>
      </c>
      <c r="AB258" s="207">
        <f t="shared" ref="AB258" si="4402">IF($B247=$B253,IF(AD253+AD248&gt;0,1,0)+IF(AE253+AE248&gt;0,1,0)+IF(AF253+AF248&gt;0,1,0)+IF(AG253+AG248&gt;0,1,0)+IF(AH253+AH248&gt;0,1,0)+IF(AI253+AI248&gt;0,1,0)+IF(AJ253+AJ248&gt;0,1,0),AB254)</f>
        <v>0</v>
      </c>
      <c r="AC258" s="208">
        <f t="shared" ref="AC258" si="4403">IF(OR($B253=$B259,AB258=0,(AC254-AI258+AG258)&lt;=0),0,(AC254-AI258+AG258)/AB258)</f>
        <v>0</v>
      </c>
      <c r="AD258" s="209">
        <f t="shared" ref="AD258" si="4404">IF(AC258*(7-AB255)&lt;=0,0,AC258*(7-AB255))</f>
        <v>0</v>
      </c>
      <c r="AE258" s="308">
        <f t="shared" ref="AE258" si="4405">ROUND(IF(OR(AC255-AC258*(7-AB255)+AH258&lt;0,$B253=$B259,AC258&lt;=0,AC255=0),0,IF(AC255-AC258*(7-AB255)+AH258&gt;AI258-AG258+AH258,AI258-AG258+AH258,AC255-AC258*(7-AB255)+AH258)),1)</f>
        <v>0</v>
      </c>
      <c r="AF258" s="309"/>
      <c r="AG258" s="210">
        <f t="shared" ref="AG258" si="4406">IF(OR($B253=$B259,AB254=0),0,IF($B253=$B247,AB253,$F253))</f>
        <v>0</v>
      </c>
      <c r="AH258" s="211">
        <f t="shared" ref="AH258" si="4407">IF(OR($B253=$B259,AB258=0),0,$G255-$G254)</f>
        <v>0</v>
      </c>
      <c r="AI258" s="212">
        <f t="shared" ref="AI258" si="4408">IF(OR($B253=$B259,AB258=0),0,AB257)</f>
        <v>0</v>
      </c>
      <c r="AJ258" s="213">
        <f t="shared" ref="AJ258" si="4409">IF($B253=$B259,0,AC255)</f>
        <v>0</v>
      </c>
      <c r="AK258" s="207">
        <f t="shared" ref="AK258" si="4410">IF($B247=$B253,IF(AM253+AM248&gt;0,1,0)+IF(AN253+AN248&gt;0,1,0)+IF(AO253+AO248&gt;0,1,0)+IF(AP253+AP248&gt;0,1,0)+IF(AQ253+AQ248&gt;0,1,0)+IF(AR253+AR248&gt;0,1,0)+IF(AS253+AS248&gt;0,1,0),AK254)</f>
        <v>0</v>
      </c>
      <c r="AL258" s="208">
        <f t="shared" ref="AL258" si="4411">IF(OR($B253=$B259,AK258=0,(AL254-AR258+AP258)&lt;=0),0,(AL254-AR258+AP258)/AK258)</f>
        <v>0</v>
      </c>
      <c r="AM258" s="209">
        <f t="shared" ref="AM258" si="4412">IF(AL258*(7-AK255)&lt;=0,0,AL258*(7-AK255))</f>
        <v>0</v>
      </c>
      <c r="AN258" s="308">
        <f t="shared" ref="AN258" si="4413">ROUND(IF(OR(AL255-AL258*(7-AK255)+AQ258&lt;0,$B253=$B259,AL258&lt;=0,AL255=0),0,IF(AL255-AL258*(7-AK255)+AQ258&gt;AR258-AP258+AQ258,AR258-AP258+AQ258,AL255-AL258*(7-AK255)+AQ258)),1)</f>
        <v>0</v>
      </c>
      <c r="AO258" s="309"/>
      <c r="AP258" s="210">
        <f t="shared" ref="AP258" si="4414">IF(OR($B253=$B259,AK254=0),0,IF($B253=$B247,AK253,$F253))</f>
        <v>0</v>
      </c>
      <c r="AQ258" s="211">
        <f t="shared" ref="AQ258" si="4415">IF(OR($B253=$B259,AK258=0),0,$G255-$G254)</f>
        <v>0</v>
      </c>
      <c r="AR258" s="212">
        <f t="shared" ref="AR258" si="4416">IF(OR($B253=$B259,AK258=0),0,AK257)</f>
        <v>0</v>
      </c>
      <c r="AS258" s="213">
        <f t="shared" ref="AS258" si="4417">IF($B253=$B259,0,AL255)</f>
        <v>0</v>
      </c>
      <c r="AT258" s="207">
        <f t="shared" ref="AT258" si="4418">IF($B247=$B253,IF(AV253+AV248&gt;0,1,0)+IF(AW253+AW248&gt;0,1,0)+IF(AX253+AX248&gt;0,1,0)+IF(AY253+AY248&gt;0,1,0)+IF(AZ253+AZ248&gt;0,1,0)+IF(BA253+BA248&gt;0,1,0)+IF(BB253+BB248&gt;0,1,0),AT254)</f>
        <v>0</v>
      </c>
      <c r="AU258" s="208">
        <f t="shared" ref="AU258" si="4419">IF(OR($B253=$B259,AT258=0,(AU254-BA258+AY258)&lt;=0),0,(AU254-BA258+AY258)/AT258)</f>
        <v>0</v>
      </c>
      <c r="AV258" s="209">
        <f t="shared" ref="AV258" si="4420">IF(AU258*(7-AT255)&lt;=0,0,AU258*(7-AT255))</f>
        <v>0</v>
      </c>
      <c r="AW258" s="308">
        <f t="shared" ref="AW258" si="4421">ROUND(IF(OR(AU255-AU258*(7-AT255)+AZ258&lt;0,$B253=$B259,AU258&lt;=0,AU255=0),0,IF(AU255-AU258*(7-AT255)+AZ258&gt;BA258-AY258+AZ258,BA258-AY258+AZ258,AU255-AU258*(7-AT255)+AZ258)),1)</f>
        <v>0</v>
      </c>
      <c r="AX258" s="309"/>
      <c r="AY258" s="210">
        <f t="shared" ref="AY258" si="4422">IF(OR($B253=$B259,AT254=0),0,IF($B253=$B247,AT253,$F253))</f>
        <v>0</v>
      </c>
      <c r="AZ258" s="211">
        <f t="shared" ref="AZ258" si="4423">IF(OR($B253=$B259,AT258=0),0,$G255-$G254)</f>
        <v>0</v>
      </c>
      <c r="BA258" s="212">
        <f t="shared" ref="BA258" si="4424">IF(OR($B253=$B259,AT258=0),0,AT257)</f>
        <v>0</v>
      </c>
      <c r="BB258" s="213">
        <f t="shared" ref="BB258" si="4425">IF($B253=$B259,0,AU255)</f>
        <v>0</v>
      </c>
    </row>
    <row r="259" spans="1:54" ht="15.75" x14ac:dyDescent="0.2">
      <c r="A259" s="1" t="str">
        <f t="shared" ref="A259" si="4426">IF(B259="","1. Niewypełnione",B259)</f>
        <v>1. Niewypełnione</v>
      </c>
      <c r="B259" s="318"/>
      <c r="C259" s="318"/>
      <c r="D259" s="318"/>
      <c r="E259" s="318"/>
      <c r="F259" s="226"/>
      <c r="G259" s="226"/>
      <c r="H259" s="226"/>
      <c r="I259" s="214"/>
      <c r="J259" s="227"/>
      <c r="K259" s="228"/>
      <c r="L259" s="229"/>
      <c r="M259" s="229"/>
      <c r="N259" s="229"/>
      <c r="O259" s="229"/>
      <c r="P259" s="229"/>
      <c r="Q259" s="229"/>
      <c r="R259" s="229"/>
      <c r="S259" s="227"/>
      <c r="T259" s="228"/>
      <c r="U259" s="229"/>
      <c r="V259" s="229"/>
      <c r="W259" s="229"/>
      <c r="X259" s="229"/>
      <c r="Y259" s="229"/>
      <c r="Z259" s="229"/>
      <c r="AA259" s="229"/>
      <c r="AB259" s="227"/>
      <c r="AC259" s="228"/>
      <c r="AD259" s="229"/>
      <c r="AE259" s="229"/>
      <c r="AF259" s="229"/>
      <c r="AG259" s="229"/>
      <c r="AH259" s="229"/>
      <c r="AI259" s="229"/>
      <c r="AJ259" s="229"/>
      <c r="AK259" s="227"/>
      <c r="AL259" s="228"/>
      <c r="AM259" s="229"/>
      <c r="AN259" s="229"/>
      <c r="AO259" s="229"/>
      <c r="AP259" s="229"/>
      <c r="AQ259" s="229"/>
      <c r="AR259" s="229"/>
      <c r="AS259" s="229"/>
      <c r="AT259" s="227"/>
      <c r="AU259" s="228"/>
      <c r="AV259" s="229"/>
      <c r="AW259" s="229"/>
      <c r="AX259" s="229"/>
      <c r="AY259" s="229"/>
      <c r="AZ259" s="229"/>
      <c r="BA259" s="229"/>
      <c r="BB259" s="229"/>
    </row>
    <row r="260" spans="1:54" ht="12.75" hidden="1" customHeight="1" x14ac:dyDescent="0.2">
      <c r="B260" s="215"/>
      <c r="C260" s="215"/>
      <c r="D260" s="216"/>
      <c r="E260" s="230"/>
      <c r="F260" s="217"/>
      <c r="G260" s="218"/>
      <c r="H260" s="224"/>
      <c r="I260" s="219"/>
      <c r="J260" s="231"/>
      <c r="K260" s="219"/>
      <c r="L260" s="232"/>
      <c r="M260" s="232"/>
      <c r="N260" s="232"/>
      <c r="O260" s="232"/>
      <c r="P260" s="232"/>
      <c r="Q260" s="232"/>
      <c r="R260" s="232"/>
      <c r="S260" s="231"/>
      <c r="T260" s="219"/>
      <c r="U260" s="232"/>
      <c r="V260" s="232"/>
      <c r="W260" s="232"/>
      <c r="X260" s="232"/>
      <c r="Y260" s="232"/>
      <c r="Z260" s="232"/>
      <c r="AA260" s="232"/>
      <c r="AB260" s="231"/>
      <c r="AC260" s="219"/>
      <c r="AD260" s="232"/>
      <c r="AE260" s="232"/>
      <c r="AF260" s="232"/>
      <c r="AG260" s="232"/>
      <c r="AH260" s="232"/>
      <c r="AI260" s="232"/>
      <c r="AJ260" s="232"/>
      <c r="AK260" s="231"/>
      <c r="AL260" s="219"/>
      <c r="AM260" s="232"/>
      <c r="AN260" s="232"/>
      <c r="AO260" s="232"/>
      <c r="AP260" s="232"/>
      <c r="AQ260" s="232"/>
      <c r="AR260" s="232"/>
      <c r="AS260" s="232"/>
      <c r="AT260" s="231"/>
      <c r="AU260" s="219"/>
      <c r="AV260" s="232"/>
      <c r="AW260" s="232"/>
      <c r="AX260" s="232"/>
      <c r="AY260" s="232"/>
      <c r="AZ260" s="232"/>
      <c r="BA260" s="232"/>
      <c r="BB260" s="232"/>
    </row>
    <row r="261" spans="1:54" ht="15" hidden="1" customHeight="1" x14ac:dyDescent="0.2">
      <c r="B261" s="220"/>
      <c r="C261" s="221"/>
      <c r="D261" s="222"/>
      <c r="E261" s="218"/>
      <c r="F261" s="56"/>
      <c r="G261" s="223"/>
      <c r="H261" s="224"/>
      <c r="I261" s="219"/>
      <c r="J261" s="233"/>
      <c r="K261" s="232"/>
      <c r="L261" s="232"/>
      <c r="M261" s="232"/>
      <c r="N261" s="232"/>
      <c r="O261" s="232"/>
      <c r="P261" s="232"/>
      <c r="Q261" s="232"/>
      <c r="R261" s="232"/>
      <c r="S261" s="233"/>
      <c r="T261" s="232"/>
      <c r="U261" s="232"/>
      <c r="V261" s="232"/>
      <c r="W261" s="232"/>
      <c r="X261" s="232"/>
      <c r="Y261" s="232"/>
      <c r="Z261" s="232"/>
      <c r="AA261" s="232"/>
      <c r="AB261" s="233"/>
      <c r="AC261" s="232"/>
      <c r="AD261" s="232"/>
      <c r="AE261" s="232"/>
      <c r="AF261" s="232"/>
      <c r="AG261" s="232"/>
      <c r="AH261" s="232"/>
      <c r="AI261" s="232"/>
      <c r="AJ261" s="232"/>
      <c r="AK261" s="233"/>
      <c r="AL261" s="232"/>
      <c r="AM261" s="232"/>
      <c r="AN261" s="232"/>
      <c r="AO261" s="232"/>
      <c r="AP261" s="232"/>
      <c r="AQ261" s="232"/>
      <c r="AR261" s="232"/>
      <c r="AS261" s="232"/>
      <c r="AT261" s="233"/>
      <c r="AU261" s="232"/>
      <c r="AV261" s="232"/>
      <c r="AW261" s="232"/>
      <c r="AX261" s="232"/>
      <c r="AY261" s="232"/>
      <c r="AZ261" s="232"/>
      <c r="BA261" s="232"/>
      <c r="BB261" s="232"/>
    </row>
    <row r="262" spans="1:54" ht="15.75" customHeight="1" x14ac:dyDescent="0.2">
      <c r="A262" s="1" t="str">
        <f t="shared" ref="A262" si="4427">A259</f>
        <v>1. Niewypełnione</v>
      </c>
      <c r="B262" s="319"/>
      <c r="C262" s="322"/>
      <c r="D262" s="322"/>
      <c r="E262" s="322"/>
      <c r="F262" s="234"/>
      <c r="G262" s="234"/>
      <c r="H262" s="235"/>
      <c r="I262" s="219"/>
      <c r="J262" s="236"/>
      <c r="K262" s="237"/>
      <c r="L262" s="238"/>
      <c r="M262" s="238"/>
      <c r="N262" s="238"/>
      <c r="O262" s="238"/>
      <c r="P262" s="238"/>
      <c r="Q262" s="238"/>
      <c r="R262" s="238"/>
      <c r="S262" s="236"/>
      <c r="T262" s="237"/>
      <c r="U262" s="238"/>
      <c r="V262" s="238"/>
      <c r="W262" s="238"/>
      <c r="X262" s="238"/>
      <c r="Y262" s="238"/>
      <c r="Z262" s="238"/>
      <c r="AA262" s="238"/>
      <c r="AB262" s="236"/>
      <c r="AC262" s="237"/>
      <c r="AD262" s="238"/>
      <c r="AE262" s="238"/>
      <c r="AF262" s="238"/>
      <c r="AG262" s="238"/>
      <c r="AH262" s="238"/>
      <c r="AI262" s="238"/>
      <c r="AJ262" s="238"/>
      <c r="AK262" s="236"/>
      <c r="AL262" s="237"/>
      <c r="AM262" s="238"/>
      <c r="AN262" s="238"/>
      <c r="AO262" s="238"/>
      <c r="AP262" s="238"/>
      <c r="AQ262" s="238"/>
      <c r="AR262" s="238"/>
      <c r="AS262" s="238"/>
      <c r="AT262" s="236"/>
      <c r="AU262" s="237"/>
      <c r="AV262" s="238"/>
      <c r="AW262" s="238"/>
      <c r="AX262" s="238"/>
      <c r="AY262" s="238"/>
      <c r="AZ262" s="238"/>
      <c r="BA262" s="238"/>
      <c r="BB262" s="238"/>
    </row>
    <row r="263" spans="1:54" ht="15.75" customHeight="1" x14ac:dyDescent="0.2">
      <c r="A263" s="1" t="str">
        <f t="shared" ref="A263:A264" si="4428">A262</f>
        <v>1. Niewypełnione</v>
      </c>
      <c r="B263" s="319"/>
      <c r="C263" s="322"/>
      <c r="D263" s="322"/>
      <c r="E263" s="322"/>
      <c r="F263" s="234"/>
      <c r="G263" s="234"/>
      <c r="H263" s="239"/>
      <c r="I263" s="219"/>
      <c r="J263" s="240"/>
      <c r="K263" s="237"/>
      <c r="L263" s="238"/>
      <c r="M263" s="238"/>
      <c r="N263" s="238"/>
      <c r="O263" s="238"/>
      <c r="P263" s="238"/>
      <c r="Q263" s="238"/>
      <c r="R263" s="238"/>
      <c r="S263" s="240"/>
      <c r="T263" s="237"/>
      <c r="U263" s="238"/>
      <c r="V263" s="238"/>
      <c r="W263" s="238"/>
      <c r="X263" s="238"/>
      <c r="Y263" s="238"/>
      <c r="Z263" s="238"/>
      <c r="AA263" s="238"/>
      <c r="AB263" s="240"/>
      <c r="AC263" s="237"/>
      <c r="AD263" s="238"/>
      <c r="AE263" s="238"/>
      <c r="AF263" s="238"/>
      <c r="AG263" s="238"/>
      <c r="AH263" s="238"/>
      <c r="AI263" s="238"/>
      <c r="AJ263" s="238"/>
      <c r="AK263" s="240"/>
      <c r="AL263" s="237"/>
      <c r="AM263" s="238"/>
      <c r="AN263" s="238"/>
      <c r="AO263" s="238"/>
      <c r="AP263" s="238"/>
      <c r="AQ263" s="238"/>
      <c r="AR263" s="238"/>
      <c r="AS263" s="238"/>
      <c r="AT263" s="240"/>
      <c r="AU263" s="237"/>
      <c r="AV263" s="238"/>
      <c r="AW263" s="238"/>
      <c r="AX263" s="238"/>
      <c r="AY263" s="238"/>
      <c r="AZ263" s="238"/>
      <c r="BA263" s="238"/>
      <c r="BB263" s="238"/>
    </row>
    <row r="264" spans="1:54" ht="18.75" customHeight="1" x14ac:dyDescent="0.2">
      <c r="A264" s="1" t="str">
        <f t="shared" si="4428"/>
        <v>1. Niewypełnione</v>
      </c>
      <c r="B264" s="315"/>
      <c r="C264" s="315"/>
      <c r="D264" s="315"/>
      <c r="E264" s="315"/>
      <c r="F264" s="241"/>
      <c r="G264" s="242"/>
      <c r="H264" s="225"/>
      <c r="I264" s="224"/>
      <c r="J264" s="243"/>
      <c r="K264" s="244"/>
      <c r="L264" s="219"/>
      <c r="M264" s="310"/>
      <c r="N264" s="310"/>
      <c r="O264" s="239"/>
      <c r="P264" s="219"/>
      <c r="Q264" s="219"/>
      <c r="R264" s="245"/>
      <c r="S264" s="243"/>
      <c r="T264" s="244"/>
      <c r="U264" s="219"/>
      <c r="V264" s="310"/>
      <c r="W264" s="310"/>
      <c r="X264" s="239"/>
      <c r="Y264" s="219"/>
      <c r="Z264" s="219"/>
      <c r="AA264" s="245"/>
      <c r="AB264" s="243"/>
      <c r="AC264" s="244"/>
      <c r="AD264" s="219"/>
      <c r="AE264" s="310"/>
      <c r="AF264" s="310"/>
      <c r="AG264" s="239"/>
      <c r="AH264" s="219"/>
      <c r="AI264" s="219"/>
      <c r="AJ264" s="245"/>
      <c r="AK264" s="243"/>
      <c r="AL264" s="244"/>
      <c r="AM264" s="219"/>
      <c r="AN264" s="310"/>
      <c r="AO264" s="310"/>
      <c r="AP264" s="239"/>
      <c r="AQ264" s="219"/>
      <c r="AR264" s="219"/>
      <c r="AS264" s="245"/>
      <c r="AT264" s="243"/>
      <c r="AU264" s="244"/>
      <c r="AV264" s="219"/>
      <c r="AW264" s="310"/>
      <c r="AX264" s="310"/>
      <c r="AY264" s="239"/>
      <c r="AZ264" s="219"/>
      <c r="BA264" s="219"/>
      <c r="BB264" s="245"/>
    </row>
  </sheetData>
  <sheetProtection password="B0EE" sheet="1" formatCells="0" autoFilter="0"/>
  <autoFilter ref="A12:BB264">
    <filterColumn colId="0" showButton="0">
      <customFilters>
        <customFilter operator="notEqual" val=" "/>
      </customFilters>
    </filterColumn>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autoFilter>
  <mergeCells count="439">
    <mergeCell ref="B259:E259"/>
    <mergeCell ref="B262:B263"/>
    <mergeCell ref="B264:E264"/>
    <mergeCell ref="C262:E263"/>
    <mergeCell ref="M264:N264"/>
    <mergeCell ref="V264:W264"/>
    <mergeCell ref="AE264:AF264"/>
    <mergeCell ref="AN264:AO264"/>
    <mergeCell ref="AW264:AX264"/>
    <mergeCell ref="B253:E253"/>
    <mergeCell ref="B256:B257"/>
    <mergeCell ref="B258:E258"/>
    <mergeCell ref="C256:E257"/>
    <mergeCell ref="M258:N258"/>
    <mergeCell ref="V258:W258"/>
    <mergeCell ref="AE258:AF258"/>
    <mergeCell ref="AN258:AO258"/>
    <mergeCell ref="AW258:AX258"/>
    <mergeCell ref="V246:W246"/>
    <mergeCell ref="AE246:AF246"/>
    <mergeCell ref="AN246:AO246"/>
    <mergeCell ref="AW246:AX246"/>
    <mergeCell ref="M252:N252"/>
    <mergeCell ref="V252:W252"/>
    <mergeCell ref="AE252:AF252"/>
    <mergeCell ref="AN252:AO252"/>
    <mergeCell ref="AW252:AX252"/>
    <mergeCell ref="B247:E247"/>
    <mergeCell ref="B250:B251"/>
    <mergeCell ref="B252:E252"/>
    <mergeCell ref="C250:E251"/>
    <mergeCell ref="B241:E241"/>
    <mergeCell ref="B244:B245"/>
    <mergeCell ref="B246:E246"/>
    <mergeCell ref="C244:E245"/>
    <mergeCell ref="M246:N246"/>
    <mergeCell ref="B235:E235"/>
    <mergeCell ref="B238:B239"/>
    <mergeCell ref="B240:E240"/>
    <mergeCell ref="C238:E239"/>
    <mergeCell ref="M240:N240"/>
    <mergeCell ref="V240:W240"/>
    <mergeCell ref="AE240:AF240"/>
    <mergeCell ref="AN240:AO240"/>
    <mergeCell ref="AW240:AX240"/>
    <mergeCell ref="V228:W228"/>
    <mergeCell ref="AE228:AF228"/>
    <mergeCell ref="AN228:AO228"/>
    <mergeCell ref="AW228:AX228"/>
    <mergeCell ref="M234:N234"/>
    <mergeCell ref="V234:W234"/>
    <mergeCell ref="AE234:AF234"/>
    <mergeCell ref="AN234:AO234"/>
    <mergeCell ref="AW234:AX234"/>
    <mergeCell ref="B229:E229"/>
    <mergeCell ref="B232:B233"/>
    <mergeCell ref="B234:E234"/>
    <mergeCell ref="C232:E233"/>
    <mergeCell ref="B223:E223"/>
    <mergeCell ref="B226:B227"/>
    <mergeCell ref="B228:E228"/>
    <mergeCell ref="C226:E227"/>
    <mergeCell ref="M228:N228"/>
    <mergeCell ref="B217:E217"/>
    <mergeCell ref="B220:B221"/>
    <mergeCell ref="B222:E222"/>
    <mergeCell ref="C220:E221"/>
    <mergeCell ref="M222:N222"/>
    <mergeCell ref="V222:W222"/>
    <mergeCell ref="AE222:AF222"/>
    <mergeCell ref="AN222:AO222"/>
    <mergeCell ref="AW222:AX222"/>
    <mergeCell ref="V210:W210"/>
    <mergeCell ref="AE210:AF210"/>
    <mergeCell ref="AN210:AO210"/>
    <mergeCell ref="AW210:AX210"/>
    <mergeCell ref="M216:N216"/>
    <mergeCell ref="V216:W216"/>
    <mergeCell ref="AE216:AF216"/>
    <mergeCell ref="AN216:AO216"/>
    <mergeCell ref="AW216:AX216"/>
    <mergeCell ref="B211:E211"/>
    <mergeCell ref="B214:B215"/>
    <mergeCell ref="B216:E216"/>
    <mergeCell ref="C214:E215"/>
    <mergeCell ref="B205:E205"/>
    <mergeCell ref="B208:B209"/>
    <mergeCell ref="B210:E210"/>
    <mergeCell ref="C208:E209"/>
    <mergeCell ref="M210:N210"/>
    <mergeCell ref="B199:E199"/>
    <mergeCell ref="B202:B203"/>
    <mergeCell ref="B204:E204"/>
    <mergeCell ref="C202:E203"/>
    <mergeCell ref="M204:N204"/>
    <mergeCell ref="V204:W204"/>
    <mergeCell ref="AE204:AF204"/>
    <mergeCell ref="AN204:AO204"/>
    <mergeCell ref="AW204:AX204"/>
    <mergeCell ref="V192:W192"/>
    <mergeCell ref="AE192:AF192"/>
    <mergeCell ref="AN192:AO192"/>
    <mergeCell ref="AW192:AX192"/>
    <mergeCell ref="M198:N198"/>
    <mergeCell ref="V198:W198"/>
    <mergeCell ref="AE198:AF198"/>
    <mergeCell ref="AN198:AO198"/>
    <mergeCell ref="AW198:AX198"/>
    <mergeCell ref="B193:E193"/>
    <mergeCell ref="B196:B197"/>
    <mergeCell ref="B198:E198"/>
    <mergeCell ref="C196:E197"/>
    <mergeCell ref="B187:E187"/>
    <mergeCell ref="B190:B191"/>
    <mergeCell ref="B192:E192"/>
    <mergeCell ref="C190:E191"/>
    <mergeCell ref="M192:N192"/>
    <mergeCell ref="B181:E181"/>
    <mergeCell ref="B184:B185"/>
    <mergeCell ref="B186:E186"/>
    <mergeCell ref="C184:E185"/>
    <mergeCell ref="M186:N186"/>
    <mergeCell ref="V186:W186"/>
    <mergeCell ref="AE186:AF186"/>
    <mergeCell ref="AN186:AO186"/>
    <mergeCell ref="AW186:AX186"/>
    <mergeCell ref="V174:W174"/>
    <mergeCell ref="AE174:AF174"/>
    <mergeCell ref="AN174:AO174"/>
    <mergeCell ref="AW174:AX174"/>
    <mergeCell ref="M180:N180"/>
    <mergeCell ref="V180:W180"/>
    <mergeCell ref="AE180:AF180"/>
    <mergeCell ref="AN180:AO180"/>
    <mergeCell ref="AW180:AX180"/>
    <mergeCell ref="B175:E175"/>
    <mergeCell ref="B178:B179"/>
    <mergeCell ref="B180:E180"/>
    <mergeCell ref="C178:E179"/>
    <mergeCell ref="B169:E169"/>
    <mergeCell ref="B172:B173"/>
    <mergeCell ref="B174:E174"/>
    <mergeCell ref="C172:E173"/>
    <mergeCell ref="M174:N174"/>
    <mergeCell ref="B163:E163"/>
    <mergeCell ref="B166:B167"/>
    <mergeCell ref="B168:E168"/>
    <mergeCell ref="C166:E167"/>
    <mergeCell ref="M168:N168"/>
    <mergeCell ref="V168:W168"/>
    <mergeCell ref="AE168:AF168"/>
    <mergeCell ref="AN168:AO168"/>
    <mergeCell ref="AW168:AX168"/>
    <mergeCell ref="V156:W156"/>
    <mergeCell ref="AE156:AF156"/>
    <mergeCell ref="AN156:AO156"/>
    <mergeCell ref="AW156:AX156"/>
    <mergeCell ref="M162:N162"/>
    <mergeCell ref="V162:W162"/>
    <mergeCell ref="AE162:AF162"/>
    <mergeCell ref="AN162:AO162"/>
    <mergeCell ref="AW162:AX162"/>
    <mergeCell ref="B157:E157"/>
    <mergeCell ref="B160:B161"/>
    <mergeCell ref="B162:E162"/>
    <mergeCell ref="C160:E161"/>
    <mergeCell ref="B151:E151"/>
    <mergeCell ref="B154:B155"/>
    <mergeCell ref="B156:E156"/>
    <mergeCell ref="C154:E155"/>
    <mergeCell ref="M156:N156"/>
    <mergeCell ref="B145:E145"/>
    <mergeCell ref="B148:B149"/>
    <mergeCell ref="B150:E150"/>
    <mergeCell ref="C148:E149"/>
    <mergeCell ref="M150:N150"/>
    <mergeCell ref="V150:W150"/>
    <mergeCell ref="AE150:AF150"/>
    <mergeCell ref="AN150:AO150"/>
    <mergeCell ref="AW150:AX150"/>
    <mergeCell ref="V138:W138"/>
    <mergeCell ref="AE138:AF138"/>
    <mergeCell ref="AN138:AO138"/>
    <mergeCell ref="AW138:AX138"/>
    <mergeCell ref="M144:N144"/>
    <mergeCell ref="V144:W144"/>
    <mergeCell ref="AE144:AF144"/>
    <mergeCell ref="AN144:AO144"/>
    <mergeCell ref="AW144:AX144"/>
    <mergeCell ref="B139:E139"/>
    <mergeCell ref="B142:B143"/>
    <mergeCell ref="B144:E144"/>
    <mergeCell ref="C142:E143"/>
    <mergeCell ref="B133:E133"/>
    <mergeCell ref="B136:B137"/>
    <mergeCell ref="B138:E138"/>
    <mergeCell ref="C136:E137"/>
    <mergeCell ref="M138:N138"/>
    <mergeCell ref="B127:E127"/>
    <mergeCell ref="B130:B131"/>
    <mergeCell ref="B132:E132"/>
    <mergeCell ref="C130:E131"/>
    <mergeCell ref="M132:N132"/>
    <mergeCell ref="V132:W132"/>
    <mergeCell ref="AE132:AF132"/>
    <mergeCell ref="AN132:AO132"/>
    <mergeCell ref="AW132:AX132"/>
    <mergeCell ref="V120:W120"/>
    <mergeCell ref="AE120:AF120"/>
    <mergeCell ref="AN120:AO120"/>
    <mergeCell ref="AW120:AX120"/>
    <mergeCell ref="M126:N126"/>
    <mergeCell ref="V126:W126"/>
    <mergeCell ref="AE126:AF126"/>
    <mergeCell ref="AN126:AO126"/>
    <mergeCell ref="AW126:AX126"/>
    <mergeCell ref="B121:E121"/>
    <mergeCell ref="B124:B125"/>
    <mergeCell ref="B126:E126"/>
    <mergeCell ref="C124:E125"/>
    <mergeCell ref="B115:E115"/>
    <mergeCell ref="B118:B119"/>
    <mergeCell ref="B120:E120"/>
    <mergeCell ref="C118:E119"/>
    <mergeCell ref="M120:N120"/>
    <mergeCell ref="B109:E109"/>
    <mergeCell ref="B112:B113"/>
    <mergeCell ref="B114:E114"/>
    <mergeCell ref="C112:E113"/>
    <mergeCell ref="M114:N114"/>
    <mergeCell ref="V114:W114"/>
    <mergeCell ref="AE114:AF114"/>
    <mergeCell ref="AN114:AO114"/>
    <mergeCell ref="AW114:AX114"/>
    <mergeCell ref="V102:W102"/>
    <mergeCell ref="AE102:AF102"/>
    <mergeCell ref="AN102:AO102"/>
    <mergeCell ref="AW102:AX102"/>
    <mergeCell ref="M108:N108"/>
    <mergeCell ref="V108:W108"/>
    <mergeCell ref="AE108:AF108"/>
    <mergeCell ref="AN108:AO108"/>
    <mergeCell ref="AW108:AX108"/>
    <mergeCell ref="B103:E103"/>
    <mergeCell ref="B106:B107"/>
    <mergeCell ref="B108:E108"/>
    <mergeCell ref="C106:E107"/>
    <mergeCell ref="B97:E97"/>
    <mergeCell ref="B100:B101"/>
    <mergeCell ref="B102:E102"/>
    <mergeCell ref="C100:E101"/>
    <mergeCell ref="M102:N102"/>
    <mergeCell ref="B91:E91"/>
    <mergeCell ref="B94:B95"/>
    <mergeCell ref="B96:E96"/>
    <mergeCell ref="C94:E95"/>
    <mergeCell ref="M96:N96"/>
    <mergeCell ref="V96:W96"/>
    <mergeCell ref="AE96:AF96"/>
    <mergeCell ref="AN96:AO96"/>
    <mergeCell ref="AW96:AX96"/>
    <mergeCell ref="V84:W84"/>
    <mergeCell ref="AE84:AF84"/>
    <mergeCell ref="AN84:AO84"/>
    <mergeCell ref="AW84:AX84"/>
    <mergeCell ref="M90:N90"/>
    <mergeCell ref="V90:W90"/>
    <mergeCell ref="AE90:AF90"/>
    <mergeCell ref="AN90:AO90"/>
    <mergeCell ref="AW90:AX90"/>
    <mergeCell ref="B85:E85"/>
    <mergeCell ref="B88:B89"/>
    <mergeCell ref="B90:E90"/>
    <mergeCell ref="C88:E89"/>
    <mergeCell ref="B79:E79"/>
    <mergeCell ref="B82:B83"/>
    <mergeCell ref="B84:E84"/>
    <mergeCell ref="C82:E83"/>
    <mergeCell ref="M84:N84"/>
    <mergeCell ref="B73:E73"/>
    <mergeCell ref="B76:B77"/>
    <mergeCell ref="B78:E78"/>
    <mergeCell ref="C76:E77"/>
    <mergeCell ref="M78:N78"/>
    <mergeCell ref="V78:W78"/>
    <mergeCell ref="AE78:AF78"/>
    <mergeCell ref="AN78:AO78"/>
    <mergeCell ref="AW78:AX78"/>
    <mergeCell ref="V66:W66"/>
    <mergeCell ref="AE66:AF66"/>
    <mergeCell ref="AN66:AO66"/>
    <mergeCell ref="AW66:AX66"/>
    <mergeCell ref="M72:N72"/>
    <mergeCell ref="V72:W72"/>
    <mergeCell ref="AE72:AF72"/>
    <mergeCell ref="AN72:AO72"/>
    <mergeCell ref="AW72:AX72"/>
    <mergeCell ref="B67:E67"/>
    <mergeCell ref="B70:B71"/>
    <mergeCell ref="B72:E72"/>
    <mergeCell ref="C70:E71"/>
    <mergeCell ref="B61:E61"/>
    <mergeCell ref="B64:B65"/>
    <mergeCell ref="B66:E66"/>
    <mergeCell ref="C64:E65"/>
    <mergeCell ref="M66:N66"/>
    <mergeCell ref="B55:E55"/>
    <mergeCell ref="B58:B59"/>
    <mergeCell ref="B60:E60"/>
    <mergeCell ref="C58:E59"/>
    <mergeCell ref="M60:N60"/>
    <mergeCell ref="V60:W60"/>
    <mergeCell ref="AE60:AF60"/>
    <mergeCell ref="AN60:AO60"/>
    <mergeCell ref="AW60:AX60"/>
    <mergeCell ref="AN36:AO36"/>
    <mergeCell ref="AW36:AX36"/>
    <mergeCell ref="B49:E49"/>
    <mergeCell ref="B52:B53"/>
    <mergeCell ref="B54:E54"/>
    <mergeCell ref="C52:E53"/>
    <mergeCell ref="B43:E43"/>
    <mergeCell ref="B46:B47"/>
    <mergeCell ref="B48:E48"/>
    <mergeCell ref="C46:E47"/>
    <mergeCell ref="M48:N48"/>
    <mergeCell ref="V48:W48"/>
    <mergeCell ref="AE48:AF48"/>
    <mergeCell ref="AN48:AO48"/>
    <mergeCell ref="AW48:AX48"/>
    <mergeCell ref="M54:N54"/>
    <mergeCell ref="V54:W54"/>
    <mergeCell ref="AE54:AF54"/>
    <mergeCell ref="AN54:AO54"/>
    <mergeCell ref="AW54:AX54"/>
    <mergeCell ref="B37:E37"/>
    <mergeCell ref="B40:B41"/>
    <mergeCell ref="B42:E42"/>
    <mergeCell ref="C40:E41"/>
    <mergeCell ref="M42:N42"/>
    <mergeCell ref="V42:W42"/>
    <mergeCell ref="AE42:AF42"/>
    <mergeCell ref="AN42:AO42"/>
    <mergeCell ref="AW42:AX42"/>
    <mergeCell ref="C7:E8"/>
    <mergeCell ref="Y2:Y7"/>
    <mergeCell ref="Z2:Z7"/>
    <mergeCell ref="AA2:AA7"/>
    <mergeCell ref="AC2:AC8"/>
    <mergeCell ref="AE2:AE7"/>
    <mergeCell ref="B31:E31"/>
    <mergeCell ref="B34:B35"/>
    <mergeCell ref="B36:E36"/>
    <mergeCell ref="C34:E35"/>
    <mergeCell ref="B25:E25"/>
    <mergeCell ref="B28:B29"/>
    <mergeCell ref="B30:E30"/>
    <mergeCell ref="C28:E29"/>
    <mergeCell ref="AE36:AF36"/>
    <mergeCell ref="AU1:BB1"/>
    <mergeCell ref="AY2:AY7"/>
    <mergeCell ref="AZ2:AZ7"/>
    <mergeCell ref="BA2:BA7"/>
    <mergeCell ref="BB2:BB7"/>
    <mergeCell ref="AW2:AW7"/>
    <mergeCell ref="AX2:AX7"/>
    <mergeCell ref="AR2:AR7"/>
    <mergeCell ref="AS2:AS7"/>
    <mergeCell ref="AU2:AU8"/>
    <mergeCell ref="AT1:AT8"/>
    <mergeCell ref="AL1:AS1"/>
    <mergeCell ref="T1:AA1"/>
    <mergeCell ref="W2:W7"/>
    <mergeCell ref="AF2:AF7"/>
    <mergeCell ref="AG2:AG7"/>
    <mergeCell ref="AH2:AH7"/>
    <mergeCell ref="AI2:AI7"/>
    <mergeCell ref="AJ2:AJ7"/>
    <mergeCell ref="F1:G1"/>
    <mergeCell ref="I1:I8"/>
    <mergeCell ref="J1:J8"/>
    <mergeCell ref="F2:G8"/>
    <mergeCell ref="K2:K8"/>
    <mergeCell ref="L2:L7"/>
    <mergeCell ref="M2:M7"/>
    <mergeCell ref="N2:N7"/>
    <mergeCell ref="AD2:AD7"/>
    <mergeCell ref="P2:P7"/>
    <mergeCell ref="Q2:Q7"/>
    <mergeCell ref="S1:S8"/>
    <mergeCell ref="K1:R1"/>
    <mergeCell ref="R2:R7"/>
    <mergeCell ref="AB1:AB8"/>
    <mergeCell ref="AC1:AJ1"/>
    <mergeCell ref="T2:T8"/>
    <mergeCell ref="M36:N36"/>
    <mergeCell ref="V36:W36"/>
    <mergeCell ref="A12:BB12"/>
    <mergeCell ref="B13:E13"/>
    <mergeCell ref="B16:B17"/>
    <mergeCell ref="AL2:AL8"/>
    <mergeCell ref="AM2:AM7"/>
    <mergeCell ref="AN2:AN7"/>
    <mergeCell ref="AO2:AO7"/>
    <mergeCell ref="B19:E19"/>
    <mergeCell ref="B22:B23"/>
    <mergeCell ref="C16:E17"/>
    <mergeCell ref="AP2:AP7"/>
    <mergeCell ref="AQ2:AQ7"/>
    <mergeCell ref="B24:E24"/>
    <mergeCell ref="C22:E23"/>
    <mergeCell ref="B18:E18"/>
    <mergeCell ref="AK1:AK8"/>
    <mergeCell ref="B1:B8"/>
    <mergeCell ref="C4:D4"/>
    <mergeCell ref="C5:D5"/>
    <mergeCell ref="C6:D6"/>
    <mergeCell ref="C1:E2"/>
    <mergeCell ref="C3:D3"/>
    <mergeCell ref="AW24:AX24"/>
    <mergeCell ref="M18:N18"/>
    <mergeCell ref="V18:W18"/>
    <mergeCell ref="AE18:AF18"/>
    <mergeCell ref="AN18:AO18"/>
    <mergeCell ref="AW18:AX18"/>
    <mergeCell ref="M30:N30"/>
    <mergeCell ref="V30:W30"/>
    <mergeCell ref="AE30:AF30"/>
    <mergeCell ref="AN30:AO30"/>
    <mergeCell ref="AW30:AX30"/>
    <mergeCell ref="AV2:AV7"/>
    <mergeCell ref="O2:O7"/>
    <mergeCell ref="X2:X7"/>
    <mergeCell ref="U2:U7"/>
    <mergeCell ref="V2:V7"/>
    <mergeCell ref="M24:N24"/>
    <mergeCell ref="V24:W24"/>
    <mergeCell ref="AE24:AF24"/>
    <mergeCell ref="AN24:AO24"/>
  </mergeCells>
  <conditionalFormatting sqref="B24:E24">
    <cfRule type="notContainsBlanks" dxfId="49" priority="25">
      <formula>LEN(TRIM(B24))&gt;0</formula>
    </cfRule>
  </conditionalFormatting>
  <conditionalFormatting sqref="B30:E30 B36:E36 B42:E42 B48:E48 B54:E54 B60:E60 B66:E66 B72:E72 B78:E78 B84:E84 B90:E90 B96:E96 B102:E102 B108:E108 B114:E114 B120:E120 B126:E126 B132:E132 B138:E138 B144:E144 B150:E150 B156:E156 B162:E162 B168:E168 B174:E174 B180:E180 B186:E186 B192:E192 B198:E198 B204:E204 B210:E210 B216:E216 B222:E222 B228:E228 B234:E234 B240:E240 B246:E246 B252:E252 B258:E258 B264:E264">
    <cfRule type="notContainsBlanks" dxfId="48" priority="5">
      <formula>LEN(TRIM(B30))&gt;0</formula>
    </cfRule>
  </conditionalFormatting>
  <dataValidations xWindow="174" yWindow="316" count="34">
    <dataValidation allowBlank="1" showErrorMessage="1" promptTitle="KOREKTA GODZIN NOCNYCH" prompt="Wypełniać, jeśli wystapiła róznica między licbą godzin podaną w poprzednim miesięcznym wykazie a faktycną ich realizacją_x000a_- wpisać liczbę godzin korygujacych np. -3 " sqref="G16"/>
    <dataValidation allowBlank="1" showErrorMessage="1" promptTitle="KOREKTA GODZIN ZASTĘPSTW" prompt="Wypełniać, jeśli wystapiła róznica między licbą godzin podaną w poprzednim miesięcznym wykazie a faktycną ich realizacją_x000a_- wpisać liczbę godzin korygujacych np. -3 " sqref="G17"/>
    <dataValidation allowBlank="1" promptTitle="GODZINY NOCNE" prompt="Wpisać liczbę godzin nocnych przepracowanych w okresie rozliczeniowym art. 42b KN_x000a_" sqref="F16"/>
    <dataValidation allowBlank="1" promptTitle="KOREKTA GODZIN PLANOWANYCH" prompt="Wypełniać, jeśli wystapiła róznica między licbą godzin podaną w poprzednim miesięcznym wykazie a faktycną ich realizacją_x000a_- wpisać liczbę godzin korygujacych np. -3 _x000a_" sqref="F17"/>
    <dataValidation allowBlank="1" showInputMessage="1" promptTitle="GODZINY NOCNE" prompt="Wpisać liczbę godzin nocnych przepracowanych w okresie rozliczeniowym art. 42b KN_x000a_" sqref="F22 F28 F34 F40 F46 F52 F58 F64 F70 F76 F82 F88 F94 F100 F106 F112 F118 F124 F130 F136 F142 F148 F154 F160 F166 F172 F178 F184 F190 F196 F202 F208 F214 F220 F226 F232 F238 F244 F250 F256 F262"/>
    <dataValidation allowBlank="1" showInputMessage="1" showErrorMessage="1" promptTitle="KOREKTA GODZIN NOCNYCH" prompt="Wypełniać, jeśli wystapiła róznica między licbą godzin podaną w poprzednim miesięcznym wykazie a faktycną ich realizacją_x000a_- wpisać liczbę godzin korygujacych np. -3 " sqref="G22 G28 G34 G40 G46 G52 G58 G64 G70 G76 G82 G88 G94 G100 G106 G112 G118 G124 G130 G136 G142 G148 G154 G160 G166 G172 G178 G184 G190 G196 G202 G208 G214 G220 G226 G232 G238 G244 G250 G256 G262"/>
    <dataValidation allowBlank="1" showInputMessage="1" promptTitle="KOREKTA GODZIN PLANOWANYCH" prompt="Wypełniać, jeśli wystapiła róznica między licbą godzin podaną w poprzednim miesięcznym wykazie a faktycną ich realizacją_x000a_- wpisać liczbę godzin korygujacych np. -3 _x000a_" sqref="F23 F29 F35 F41 F47 F53 F59 F65 F71 F77 F83 F89 F95 F101 F107 F113 F119 F125 F131 F137 F143 F149 F155 F161 F167 F173 F179 F185 F191 F197 F203 F209 F215 F221 F227 F233 F239 F245 F251 F257 F263"/>
    <dataValidation allowBlank="1" showInputMessage="1" showErrorMessage="1" promptTitle="KOREKTA GODZIN ZASTĘPSTW" prompt="Wypełniać, jeśli wystapiła róznica między licbą godzin podaną w poprzednim miesięcznym wykazie a faktycną ich realizacją_x000a_- wpisać liczbę godzin korygujacych np. -3 " sqref="G23 G29 G35 G41 G47 G53 G59 G65 G71 G77 G83 G89 G95 G101 G107 G113 G119 G125 G131 G137 G143 G149 G155 G161 G167 G173 G179 G185 G191 G197 G203 G209 G215 G221 G227 G233 G239 G245 G251 G257 G263"/>
    <dataValidation type="decimal" allowBlank="1" showInputMessage="1" showErrorMessage="1" errorTitle="BŁĄD" error="Nieprawidłowa liczba godzin zastępstw na dany dzień" sqref="U17:AA17 L17:R17 AD17:AJ17 AM17:AS17 AV17:BB17 U23:AA23 L23:R23 AD23:AJ23 AM23:AS23 AV23:BB23 U29:AA29 U35:AA35 U41:AA41 U47:AA47 U53:AA53 U59:AA59 U65:AA65 U71:AA71 U77:AA77 U83:AA83 U89:AA89 U95:AA95 U101:AA101 U107:AA107 U113:AA113 U119:AA119 U125:AA125 U131:AA131 U137:AA137 U143:AA143 U149:AA149 U155:AA155 U161:AA161 U167:AA167 U173:AA173 U179:AA179 U185:AA185 U191:AA191 U197:AA197 U203:AA203 U209:AA209 U215:AA215 U221:AA221 U227:AA227 U233:AA233 U239:AA239 U245:AA245 U251:AA251 U257:AA257 U263:AA263 L29:R29 L35:R35 L41:R41 L47:R47 L53:R53 L59:R59 L65:R65 L71:R71 L77:R77 L83:R83 L89:R89 L95:R95 L101:R101 L107:R107 L113:R113 L119:R119 L125:R125 L131:R131 L137:R137 L143:R143 L149:R149 L155:R155 L161:R161 L167:R167 L173:R173 L179:R179 L185:R185 L191:R191 L197:R197 L203:R203 L209:R209 L215:R215 L221:R221 L227:R227 L233:R233 L239:R239 L245:R245 L251:R251 L257:R257 L263:R263 AD29:AJ29 AD35:AJ35 AD41:AJ41 AD47:AJ47 AD53:AJ53 AD59:AJ59 AD65:AJ65 AD71:AJ71 AD77:AJ77 AD83:AJ83 AD89:AJ89 AD95:AJ95 AD101:AJ101 AD107:AJ107 AD113:AJ113 AD119:AJ119 AD125:AJ125 AD131:AJ131 AD137:AJ137 AD143:AJ143 AD149:AJ149 AD155:AJ155 AD161:AJ161 AD167:AJ167 AD173:AJ173 AD179:AJ179 AD185:AJ185 AD191:AJ191 AD197:AJ197 AD203:AJ203 AD209:AJ209 AD215:AJ215 AD221:AJ221 AD227:AJ227 AD233:AJ233 AD239:AJ239 AD245:AJ245 AD251:AJ251 AD257:AJ257 AD263:AJ263 AM29:AS29 AM35:AS35 AM41:AS41 AM47:AS47 AM53:AS53 AM59:AS59 AM65:AS65 AM71:AS71 AM77:AS77 AM83:AS83 AM89:AS89 AM95:AS95 AM101:AS101 AM107:AS107 AM113:AS113 AM119:AS119 AM125:AS125 AM131:AS131 AM137:AS137 AM143:AS143 AM149:AS149 AM155:AS155 AM161:AS161 AM167:AS167 AM173:AS173 AM179:AS179 AM185:AS185 AM191:AS191 AM197:AS197 AM203:AS203 AM209:AS209 AM215:AS215 AM221:AS221 AM227:AS227 AM233:AS233 AM239:AS239 AM245:AS245 AM251:AS251 AM257:AS257 AM263:AS263 AV29:BB29 AV35:BB35 AV41:BB41 AV47:BB47 AV53:BB53 AV59:BB59 AV65:BB65 AV71:BB71 AV77:BB77 AV83:BB83 AV89:BB89 AV95:BB95 AV101:BB101 AV107:BB107 AV113:BB113 AV119:BB119 AV125:BB125 AV131:BB131 AV137:BB137 AV143:BB143 AV149:BB149 AV155:BB155 AV161:BB161 AV167:BB167 AV173:BB173 AV179:BB179 AV185:BB185 AV191:BB191 AV197:BB197 AV203:BB203 AV209:BB209 AV215:BB215 AV221:BB221 AV227:BB227 AV233:BB233 AV239:BB239 AV245:BB245 AV251:BB251 AV257:BB257 AV263:BB263">
      <formula1>0</formula1>
      <formula2>9</formula2>
    </dataValidation>
    <dataValidation type="decimal" showErrorMessage="1" errorTitle="BŁĄD" error="Liczba zrealizowanych godzin musi być w zakresie od 1 do wartości godzin zaplanowanych._x000a_W przypadku usprawiedliwionej nieobecności nauczyciela należy usunąć zawartość komórki przez użycie &quot;Delete&quot; lub wpisanie 0." sqref="U16:AA16 AV16:BB16 AD16:AJ16 AM16:AS16 L16:R16 U22:AA22 AV22:BB22 AD22:AJ22 AM22:AS22 L22:R22 U28:AA28 U34:AA34 U40:AA40 U46:AA46 U52:AA52 U58:AA58 U64:AA64 U70:AA70 U76:AA76 U82:AA82 U88:AA88 U94:AA94 U100:AA100 U106:AA106 U112:AA112 U118:AA118 U124:AA124 U130:AA130 U136:AA136 U142:AA142 U148:AA148 U154:AA154 U160:AA160 U166:AA166 U172:AA172 U178:AA178 U184:AA184 U190:AA190 U196:AA196 U202:AA202 U208:AA208 U214:AA214 U220:AA220 U226:AA226 U232:AA232 U238:AA238 U244:AA244 U250:AA250 U256:AA256 U262:AA262 AV28:BB28 AV34:BB34 AV40:BB40 AV46:BB46 AV52:BB52 AV58:BB58 AV64:BB64 AV70:BB70 AV76:BB76 AV82:BB82 AV88:BB88 AV94:BB94 AV100:BB100 AV106:BB106 AV112:BB112 AV118:BB118 AV124:BB124 AV130:BB130 AV136:BB136 AV142:BB142 AV148:BB148 AV154:BB154 AV160:BB160 AV166:BB166 AV172:BB172 AV178:BB178 AV184:BB184 AV190:BB190 AV196:BB196 AV202:BB202 AV208:BB208 AV214:BB214 AV220:BB220 AV226:BB226 AV232:BB232 AV238:BB238 AV244:BB244 AV250:BB250 AV256:BB256 AV262:BB262 AD28:AJ28 AD34:AJ34 AD40:AJ40 AD46:AJ46 AD52:AJ52 AD58:AJ58 AD64:AJ64 AD70:AJ70 AD76:AJ76 AD82:AJ82 AD88:AJ88 AD94:AJ94 AD100:AJ100 AD106:AJ106 AD112:AJ112 AD118:AJ118 AD124:AJ124 AD130:AJ130 AD136:AJ136 AD142:AJ142 AD148:AJ148 AD154:AJ154 AD160:AJ160 AD166:AJ166 AD172:AJ172 AD178:AJ178 AD184:AJ184 AD190:AJ190 AD196:AJ196 AD202:AJ202 AD208:AJ208 AD214:AJ214 AD220:AJ220 AD226:AJ226 AD232:AJ232 AD238:AJ238 AD244:AJ244 AD250:AJ250 AD256:AJ256 AD262:AJ262 AM28:AS28 AM34:AS34 AM40:AS40 AM46:AS46 AM52:AS52 AM58:AS58 AM64:AS64 AM70:AS70 AM76:AS76 AM82:AS82 AM88:AS88 AM94:AS94 AM100:AS100 AM106:AS106 AM112:AS112 AM118:AS118 AM124:AS124 AM130:AS130 AM136:AS136 AM142:AS142 AM148:AS148 AM154:AS154 AM160:AS160 AM166:AS166 AM172:AS172 AM178:AS178 AM184:AS184 AM190:AS190 AM196:AS196 AM202:AS202 AM208:AS208 AM214:AS214 AM220:AS220 AM226:AS226 AM232:AS232 AM238:AS238 AM244:AS244 AM250:AS250 AM256:AS256 AM262:AS262 L28:R28 L34:R34 L40:R40 L46:R46 L52:R52 L58:R58 L64:R64 L70:R70 L76:R76 L82:R82 L88:R88 L94:R94 L100:R100 L106:R106 L112:R112 L118:R118 L124:R124 L130:R130 L136:R136 L142:R142 L148:R148 L154:R154 L160:R160 L166:R166 L172:R172 L178:R178 L184:R184 L190:R190 L196:R196 L202:R202 L208:R208 L214:R214 L220:R220 L226:R226 L232:R232 L238:R238 L244:R244 L250:R250 L256:R256 L262:R262">
      <formula1>0</formula1>
      <formula2>L13</formula2>
    </dataValidation>
    <dataValidation type="decimal" allowBlank="1" showErrorMessage="1" errorTitle="Błąd" error="Nieprawidłowa liczba godzin planowanych na dany dzień" sqref="AM13:AS13 L13:R13 U13:AA13 AD13:AJ13 AV13:BB13 AM19:AS19 L19:R19 U19:AA19 AD19:AJ19 AV19:BB19 AM25:AS25 AM31:AS31 AM37:AS37 AM43:AS43 AM49:AS49 AM55:AS55 AM61:AS61 AM67:AS67 AM73:AS73 AM79:AS79 AM85:AS85 AM91:AS91 AM97:AS97 AM103:AS103 AM109:AS109 AM115:AS115 AM121:AS121 AM127:AS127 AM133:AS133 AM139:AS139 AM145:AS145 AM151:AS151 AM157:AS157 AM163:AS163 AM169:AS169 AM175:AS175 AM181:AS181 AM187:AS187 AM193:AS193 AM199:AS199 AM205:AS205 AM211:AS211 AM217:AS217 AM223:AS223 AM229:AS229 AM235:AS235 AM241:AS241 AM247:AS247 AM253:AS253 AM259:AS259 L25:R25 L31:R31 L37:R37 L43:R43 L49:R49 L55:R55 L61:R61 L67:R67 L73:R73 L79:R79 L85:R85 L91:R91 L97:R97 L103:R103 L109:R109 L115:R115 L121:R121 L127:R127 L133:R133 L139:R139 L145:R145 L151:R151 L157:R157 L163:R163 L169:R169 L175:R175 L181:R181 L187:R187 L193:R193 L199:R199 L205:R205 L211:R211 L217:R217 L223:R223 L229:R229 L235:R235 L241:R241 L247:R247 L253:R253 L259:R259 U25:AA25 U31:AA31 U37:AA37 U43:AA43 U49:AA49 U55:AA55 U61:AA61 U67:AA67 U73:AA73 U79:AA79 U85:AA85 U91:AA91 U97:AA97 U103:AA103 U109:AA109 U115:AA115 U121:AA121 U127:AA127 U133:AA133 U139:AA139 U145:AA145 U151:AA151 U157:AA157 U163:AA163 U169:AA169 U175:AA175 U181:AA181 U187:AA187 U193:AA193 U199:AA199 U205:AA205 U211:AA211 U217:AA217 U223:AA223 U229:AA229 U235:AA235 U241:AA241 U247:AA247 U253:AA253 U259:AA259 AD25:AJ25 AD31:AJ31 AD37:AJ37 AD43:AJ43 AD49:AJ49 AD55:AJ55 AD61:AJ61 AD67:AJ67 AD73:AJ73 AD79:AJ79 AD85:AJ85 AD91:AJ91 AD97:AJ97 AD103:AJ103 AD109:AJ109 AD115:AJ115 AD121:AJ121 AD127:AJ127 AD133:AJ133 AD139:AJ139 AD145:AJ145 AD151:AJ151 AD157:AJ157 AD163:AJ163 AD169:AJ169 AD175:AJ175 AD181:AJ181 AD187:AJ187 AD193:AJ193 AD199:AJ199 AD205:AJ205 AD211:AJ211 AD217:AJ217 AD223:AJ223 AD229:AJ229 AD235:AJ235 AD241:AJ241 AD247:AJ247 AD253:AJ253 AD259:AJ259 AV25:BB25 AV31:BB31 AV37:BB37 AV43:BB43 AV49:BB49 AV55:BB55 AV61:BB61 AV67:BB67 AV73:BB73 AV79:BB79 AV85:BB85 AV91:BB91 AV97:BB97 AV103:BB103 AV109:BB109 AV115:BB115 AV121:BB121 AV127:BB127 AV133:BB133 AV139:BB139 AV145:BB145 AV151:BB151 AV157:BB157 AV163:BB163 AV169:BB169 AV175:BB175 AV181:BB181 AV187:BB187 AV193:BB193 AV199:BB199 AV205:BB205 AV211:BB211 AV217:BB217 AV223:BB223 AV229:BB229 AV235:BB235 AV241:BB241 AV247:BB247 AV253:BB253 AV259:BB259">
      <formula1>0</formula1>
      <formula2>15</formula2>
    </dataValidation>
    <dataValidation allowBlank="1" showInputMessage="1" showErrorMessage="1" promptTitle="Tygodniowa liczba godzin planu" prompt="Wymiar zatrudnienia nauczyciela._x000a__x000a_Dla nauczycieli podlegajacych &quot;uśrednieniu&quot; - art. 42 ust.5b KN - Średni wymiar zatrudnienia." sqref="Q24 AI24 Q18 Z18 Z24 BA24 AR24 AR18 BA18 AI18 Q30 Q36 Q42 Q48 Q54 Q60 Q66 Q72 Q78 Q84 Q90 Q96 Q102 Q108 Q114 Q120 Q126 Q132 Q138 Q144 Q150 Q156 Q162 Q168 Q174 Q180 Q186 Q192 Q198 Q204 Q210 Q216 Q222 Q228 Q234 Q240 Q246 Q252 Q258 Q264 AI30 AI36 AI42 AI48 AI54 AI60 AI66 AI72 AI78 AI84 AI90 AI96 AI102 AI108 AI114 AI120 AI126 AI132 AI138 AI144 AI150 AI156 AI162 AI168 AI174 AI180 AI186 AI192 AI198 AI204 AI210 AI216 AI222 AI228 AI234 AI240 AI246 AI252 AI258 AI264 Z30 Z36 Z42 Z48 Z54 Z60 Z66 Z72 Z78 Z84 Z90 Z96 Z102 Z108 Z114 Z120 Z126 Z132 Z138 Z144 Z150 Z156 Z162 Z168 Z174 Z180 Z186 Z192 Z198 Z204 Z210 Z216 Z222 Z228 Z234 Z240 Z246 Z252 Z258 Z264 BA30 BA36 BA42 BA48 BA54 BA60 BA66 BA72 BA78 BA84 BA90 BA96 BA102 BA108 BA114 BA120 BA126 BA132 BA138 BA144 BA150 BA156 BA162 BA168 BA174 BA180 BA186 BA192 BA198 BA204 BA210 BA216 BA222 BA228 BA234 BA240 BA246 BA252 BA258 BA264 AR30 AR36 AR42 AR48 AR54 AR60 AR66 AR72 AR78 AR84 AR90 AR96 AR102 AR108 AR114 AR120 AR126 AR132 AR138 AR144 AR150 AR156 AR162 AR168 AR174 AR180 AR186 AR192 AR198 AR204 AR210 AR216 AR222 AR228 AR234 AR240 AR246 AR252 AR258 AR264"/>
    <dataValidation allowBlank="1" showInputMessage="1" showErrorMessage="1" promptTitle="Wybór placówki" prompt="Nazwę placówki należy wybrać z rozwijalnej listy w arkuszu &quot;Wydruk&quot;" sqref="F2:G8"/>
    <dataValidation errorStyle="warning" allowBlank="1" showInputMessage="1" showErrorMessage="1" errorTitle="UPEWNIJ SIĘ" error="Liczba tygodni w roku szkolnym lub w okresie zatrudnienia_x000a__x000a_Dla placówek feryjnych - 38_x000a_Dla placówek nieferyjnych - 45_x000a_Nauczyciel zatrudniony na czas określony (niepełny rok szkolny) - podać liczbę tygodni pracy" promptTitle="Roczna liczba tygodni  " prompt="Należy wypełnić wyłącznie dla nauczyciela podlegajacego &quot;uśrednieniu&quot; art. 42 ust.5b KN - liczba tygodni z arkusz organizacyjnego - dla placówek feryjnych i nieferyjnych_x000a__x000a_Wartość ta jest niezbędna, tylko gdy wypełniamy pole obok &quot;Roczna liczba godzin&quot;" sqref="F24 F30 F36 F42 F48 F54 F60 F66 F72 F78 F84 F90 F96 F102 F108 F114 F120 F126 F132 F138 F144 F150 F156 F162 F168 F174 F180 F186 F192 F198 F204 F210 F216 F222 F228 F234 F240 F246 F252 F258 F264"/>
    <dataValidation allowBlank="1" showInputMessage="1" showErrorMessage="1" promptTitle="Dzienna liczba godzin" prompt="Dzienna obowiązkowa liczba godzin nauczyciela w danym tygodniu_x000a__x000a_" sqref="K18 K24 T18 AU18 AC18 AU24 T24 AC24 AL24 AL18 K30 K36 K42 K48 K54 K60 K66 K72 K78 K84 K90 K96 K102 K108 K114 K120 K126 K132 K138 K144 K150 K156 K162 K168 K174 K180 K186 K192 K198 K204 K210 K216 K222 K228 K234 K240 K246 K252 K258 K264 AU30 AU36 AU42 AU48 AU54 AU60 AU66 AU72 AU78 AU84 AU90 AU96 AU102 AU108 AU114 AU120 AU126 AU132 AU138 AU144 AU150 AU156 AU162 AU168 AU174 AU180 AU186 AU192 AU198 AU204 AU210 AU216 AU222 AU228 AU234 AU240 AU246 AU252 AU258 AU264 T30 T36 T42 T48 T54 T60 T66 T72 T78 T84 T90 T96 T102 T108 T114 T120 T126 T132 T138 T144 T150 T156 T162 T168 T174 T180 T186 T192 T198 T204 T210 T216 T222 T228 T234 T240 T246 T252 T258 T264 AC30 AC36 AC42 AC48 AC54 AC60 AC66 AC72 AC78 AC84 AC90 AC96 AC102 AC108 AC114 AC120 AC126 AC132 AC138 AC144 AC150 AC156 AC162 AC168 AC174 AC180 AC186 AC192 AC198 AC204 AC210 AC216 AC222 AC228 AC234 AC240 AC246 AC252 AC258 AC264 AL30 AL36 AL42 AL48 AL54 AL60 AL66 AL72 AL78 AL84 AL90 AL96 AL102 AL108 AL114 AL120 AL126 AL132 AL138 AL144 AL150 AL156 AL162 AL168 AL174 AL180 AL186 AL192 AL198 AL204 AL210 AL216 AL222 AL228 AL234 AL240 AL246 AL252 AL258 AL264"/>
    <dataValidation allowBlank="1" showInputMessage="1" showErrorMessage="1" promptTitle="Pensum" prompt="lub w przypadku kilku uśrednione pensum." sqref="X18 AY18 AG24 O18 AG18 O24 AY24 X24 AP24 AP18 AG30 AG36 AG42 AG48 AG54 AG60 AG66 AG72 AG78 AG84 AG90 AG96 AG102 AG108 AG114 AG120 AG126 AG132 AG138 AG144 AG150 AG156 AG162 AG168 AG174 AG180 AG186 AG192 AG198 AG204 AG210 AG216 AG222 AG228 AG234 AG240 AG246 AG252 AG258 AG264 O30 O36 O42 O48 O54 O60 O66 O72 O78 O84 O90 O96 O102 O108 O114 O120 O126 O132 O138 O144 O150 O156 O162 O168 O174 O180 O186 O192 O198 O204 O210 O216 O222 O228 O234 O240 O246 O252 O258 O264 AY30 AY36 AY42 AY48 AY54 AY60 AY66 AY72 AY78 AY84 AY90 AY96 AY102 AY108 AY114 AY120 AY126 AY132 AY138 AY144 AY150 AY156 AY162 AY168 AY174 AY180 AY186 AY192 AY198 AY204 AY210 AY216 AY222 AY228 AY234 AY240 AY246 AY252 AY258 AY264 X30 X36 X42 X48 X54 X60 X66 X72 X78 X84 X90 X96 X102 X108 X114 X120 X126 X132 X138 X144 X150 X156 X162 X168 X174 X180 X186 X192 X198 X204 X210 X216 X222 X228 X234 X240 X246 X252 X258 X264 AP30 AP36 AP42 AP48 AP54 AP60 AP66 AP72 AP78 AP84 AP90 AP96 AP102 AP108 AP114 AP120 AP126 AP132 AP138 AP144 AP150 AP156 AP162 AP168 AP174 AP180 AP186 AP192 AP198 AP204 AP210 AP216 AP222 AP228 AP234 AP240 AP246 AP252 AP258 AP264"/>
    <dataValidation allowBlank="1" showInputMessage="1" promptTitle="Godziny ponadwymiarowe" prompt="Tygodniowa liczba godzin ponadwymiarowych" sqref="AN18 AW24 AN24 V18 M18 AE24 AW18 M24 V24 AE18 AW30 AW36 AW42 AW48 AW54 AW60 AW66 AW72 AW78 AW84 AW90 AW96 AW102 AW108 AW114 AW120 AW126 AW132 AW138 AW144 AW150 AW156 AW162 AW168 AW174 AW180 AW186 AW192 AW198 AW204 AW210 AW216 AW222 AW228 AW234 AW240 AW246 AW252 AW258 AW264 AN30 AN36 AN42 AN48 AN54 AN60 AN66 AN72 AN78 AN84 AN90 AN96 AN102 AN108 AN114 AN120 AN126 AN132 AN138 AN144 AN150 AN156 AN162 AN168 AN174 AN180 AN186 AN192 AN198 AN204 AN210 AN216 AN222 AN228 AN234 AN240 AN246 AN252 AN258 AN264 AE30 AE36 AE42 AE48 AE54 AE60 AE66 AE72 AE78 AE84 AE90 AE96 AE102 AE108 AE114 AE120 AE126 AE132 AE138 AE144 AE150 AE156 AE162 AE168 AE174 AE180 AE186 AE192 AE198 AE204 AE210 AE216 AE222 AE228 AE234 AE240 AE246 AE252 AE258 AE264 M30 M36 M42 M48 M54 M60 M66 M72 M78 M84 M90 M96 M102 M108 M114 M120 M126 M132 M138 M144 M150 M156 M162 M168 M174 M180 M186 M192 M198 M204 M210 M216 M222 M228 M234 M240 M246 M252 M258 M264 V30 V36 V42 V48 V54 V60 V66 V72 V78 V84 V90 V96 V102 V108 V114 V120 V126 V132 V138 V144 V150 V156 V162 V168 V174 V180 V186 V192 V198 V204 V210 V216 V222 V228 V234 V240 V246 V252 V258 V264"/>
    <dataValidation allowBlank="1" showInputMessage="1" promptTitle="Tygodniowa liczba godzin" prompt="zrealizowanych przez nauczyciela." sqref="AA18 BB18 AJ24 R18 AJ18 R24 AA24 BB24 AS24 AS18 AJ30 AJ36 AJ42 AJ48 AJ54 AJ60 AJ66 AJ72 AJ78 AJ84 AJ90 AJ96 AJ102 AJ108 AJ114 AJ120 AJ126 AJ132 AJ138 AJ144 AJ150 AJ156 AJ162 AJ168 AJ174 AJ180 AJ186 AJ192 AJ198 AJ204 AJ210 AJ216 AJ222 AJ228 AJ234 AJ240 AJ246 AJ252 AJ258 AJ264 R30 R36 R42 R48 R54 R60 R66 R72 R78 R84 R90 R96 R102 R108 R114 R120 R126 R132 R138 R144 R150 R156 R162 R168 R174 R180 R186 R192 R198 R204 R210 R216 R222 R228 R234 R240 R246 R252 R258 R264 AA30 AA36 AA42 AA48 AA54 AA60 AA66 AA72 AA78 AA84 AA90 AA96 AA102 AA108 AA114 AA120 AA126 AA132 AA138 AA144 AA150 AA156 AA162 AA168 AA174 AA180 AA186 AA192 AA198 AA204 AA210 AA216 AA222 AA228 AA234 AA240 AA246 AA252 AA258 AA264 BB30 BB36 BB42 BB48 BB54 BB60 BB66 BB72 BB78 BB84 BB90 BB96 BB102 BB108 BB114 BB120 BB126 BB132 BB138 BB144 BB150 BB156 BB162 BB168 BB174 BB180 BB186 BB192 BB198 BB204 BB210 BB216 BB222 BB228 BB234 BB240 BB246 BB252 BB258 BB264 AS30 AS36 AS42 AS48 AS54 AS60 AS66 AS72 AS78 AS84 AS90 AS96 AS102 AS108 AS114 AS120 AS126 AS132 AS138 AS144 AS150 AS156 AS162 AS168 AS174 AS180 AS186 AS192 AS198 AS204 AS210 AS216 AS222 AS228 AS234 AS240 AS246 AS252 AS258 AS264"/>
    <dataValidation allowBlank="1" showInputMessage="1" showErrorMessage="1" promptTitle="Uśrednione pensum" prompt=" lub dane pensum" sqref="AB19 AK13 AT19 J19 S19 AK19 AT13 J13 S13 AB13 AB25 AB31 AB37 AB43 AB49 AB55 AB61 AB67 AB73 AB79 AB85 AB91 AB97 AB103 AB109 AB115 AB121 AB127 AB133 AB139 AB145 AB151 AB157 AB163 AB169 AB175 AB181 AB187 AB193 AB199 AB205 AB211 AB217 AB223 AB229 AB235 AB241 AB247 AB253 AB259 AT25 AT31 AT37 AT43 AT49 AT55 AT61 AT67 AT73 AT79 AT85 AT91 AT97 AT103 AT109 AT115 AT121 AT127 AT133 AT139 AT145 AT151 AT157 AT163 AT169 AT175 AT181 AT187 AT193 AT199 AT205 AT211 AT217 AT223 AT229 AT235 AT241 AT247 AT253 AT259 J25 J31 J37 J43 J49 J55 J61 J67 J73 J79 J85 J91 J97 J103 J109 J115 J121 J127 J133 J139 J145 J151 J157 J163 J169 J175 J181 J187 J193 J199 J205 J211 J217 J223 J229 J235 J241 J247 J253 J259 S25 S31 S37 S43 S49 S55 S61 S67 S73 S79 S85 S91 S97 S103 S109 S115 S121 S127 S133 S139 S145 S151 S157 S163 S169 S175 S181 S187 S193 S199 S205 S211 S217 S223 S229 S235 S241 S247 S253 S259 AK25 AK31 AK37 AK43 AK49 AK55 AK61 AK67 AK73 AK79 AK85 AK91 AK97 AK103 AK109 AK115 AK121 AK127 AK133 AK139 AK145 AK151 AK157 AK163 AK169 AK175 AK181 AK187 AK193 AK199 AK205 AK211 AK217 AK223 AK229 AK235 AK241 AK247 AK253 AK259"/>
    <dataValidation allowBlank="1" showInputMessage="1" showErrorMessage="1" promptTitle="Planowane dni pracy w tygodniu" prompt="dla wszystkich pensów lub dla danego pensum" sqref="J24 S24 AB18 AT24 AB24 AK24 AT18 S18 J18 AK18 J30 J36 J42 J48 J54 J60 J66 J72 J78 J84 J90 J96 J102 J108 J114 J120 J126 J132 J138 J144 J150 J156 J162 J168 J174 J180 J186 J192 J198 J204 J210 J216 J222 J228 J234 J240 J246 J252 J258 J264 S30 S36 S42 S48 S54 S60 S66 S72 S78 S84 S90 S96 S102 S108 S114 S120 S126 S132 S138 S144 S150 S156 S162 S168 S174 S180 S186 S192 S198 S204 S210 S216 S222 S228 S234 S240 S246 S252 S258 S264 AT30 AT36 AT42 AT48 AT54 AT60 AT66 AT72 AT78 AT84 AT90 AT96 AT102 AT108 AT114 AT120 AT126 AT132 AT138 AT144 AT150 AT156 AT162 AT168 AT174 AT180 AT186 AT192 AT198 AT204 AT210 AT216 AT222 AT228 AT234 AT240 AT246 AT252 AT258 AT264 AB30 AB36 AB42 AB48 AB54 AB60 AB66 AB72 AB78 AB84 AB90 AB96 AB102 AB108 AB114 AB120 AB126 AB132 AB138 AB144 AB150 AB156 AB162 AB168 AB174 AB180 AB186 AB192 AB198 AB204 AB210 AB216 AB222 AB228 AB234 AB240 AB246 AB252 AB258 AB264 AK30 AK36 AK42 AK48 AK54 AK60 AK66 AK72 AK78 AK84 AK90 AK96 AK102 AK108 AK114 AK120 AK126 AK132 AK138 AK144 AK150 AK156 AK162 AK168 AK174 AK180 AK186 AK192 AK198 AK204 AK210 AK216 AK222 AK228 AK234 AK240 AK246 AK252 AK258 AK264"/>
    <dataValidation allowBlank="1" showInputMessage="1" showErrorMessage="1" promptTitle="Mieszięczne godziny planu" prompt="lub średnia miesięczna liczba godz przy &quot;uśrednieniu&quot; art.42 ust. 5b KN  " sqref="J23 S17 AB23 AK17 AT23 S23 AK23 AT17 J17 AB17 J29 J35 J41 J47 J53 J59 J65 J71 J77 J83 J89 J95 J101 J107 J113 J119 J125 J131 J137 J143 J149 J155 J161 J167 J173 J179 J185 J191 J197 J203 J209 J215 J221 J227 J233 J239 J245 J251 J257 J263 AB29 AB35 AB41 AB47 AB53 AB59 AB65 AB71 AB77 AB83 AB89 AB95 AB101 AB107 AB113 AB119 AB125 AB131 AB137 AB143 AB149 AB155 AB161 AB167 AB173 AB179 AB185 AB191 AB197 AB203 AB209 AB215 AB221 AB227 AB233 AB239 AB245 AB251 AB257 AB263 AT29 AT35 AT41 AT47 AT53 AT59 AT65 AT71 AT77 AT83 AT89 AT95 AT101 AT107 AT113 AT119 AT125 AT131 AT137 AT143 AT149 AT155 AT161 AT167 AT173 AT179 AT185 AT191 AT197 AT203 AT209 AT215 AT221 AT227 AT233 AT239 AT245 AT251 AT257 AT263 S29 S35 S41 S47 S53 S59 S65 S71 S77 S83 S89 S95 S101 S107 S113 S119 S125 S131 S137 S143 S149 S155 S161 S167 S173 S179 S185 S191 S197 S203 S209 S215 S221 S227 S233 S239 S245 S251 S257 S263 AK29 AK35 AK41 AK47 AK53 AK59 AK65 AK71 AK77 AK83 AK89 AK95 AK101 AK107 AK113 AK119 AK125 AK131 AK137 AK143 AK149 AK155 AK161 AK167 AK173 AK179 AK185 AK191 AK197 AK203 AK209 AK215 AK221 AK227 AK233 AK239 AK245 AK251 AK257 AK263"/>
    <dataValidation allowBlank="1" showInputMessage="1" showErrorMessage="1" promptTitle="do wyliczenia uśredn pensum" prompt="godziny plany/pensum_x000a_dla danego pensum oraz suma ilorazów wszystkich pensów_x000a_" sqref="AB22 AK16 AT22 J22 S22 AK22 AT16 J16 S16 AB16 AB28 AB34 AB40 AB46 AB52 AB58 AB64 AB70 AB76 AB82 AB88 AB94 AB100 AB106 AB112 AB118 AB124 AB130 AB136 AB142 AB148 AB154 AB160 AB166 AB172 AB178 AB184 AB190 AB196 AB202 AB208 AB214 AB220 AB226 AB232 AB238 AB244 AB250 AB256 AB262 AT28 AT34 AT40 AT46 AT52 AT58 AT64 AT70 AT76 AT82 AT88 AT94 AT100 AT106 AT112 AT118 AT124 AT130 AT136 AT142 AT148 AT154 AT160 AT166 AT172 AT178 AT184 AT190 AT196 AT202 AT208 AT214 AT220 AT226 AT232 AT238 AT244 AT250 AT256 AT262 J28 J34 J40 J46 J52 J58 J64 J70 J76 J82 J88 J94 J100 J106 J112 J118 J124 J130 J136 J142 J148 J154 J160 J166 J172 J178 J184 J190 J196 J202 J208 J214 J220 J226 J232 J238 J244 J250 J256 J262 S28 S34 S40 S46 S52 S58 S64 S70 S76 S82 S88 S94 S100 S106 S112 S118 S124 S130 S136 S142 S148 S154 S160 S166 S172 S178 S184 S190 S196 S202 S208 S214 S220 S226 S232 S238 S244 S250 S256 S262 AK28 AK34 AK40 AK46 AK52 AK58 AK64 AK70 AK76 AK82 AK88 AK94 AK100 AK106 AK112 AK118 AK124 AK130 AK136 AK142 AK148 AK154 AK160 AK166 AK172 AK178 AK184 AK190 AK196 AK202 AK208 AK214 AK220 AK226 AK232 AK238 AK244 AK250 AK256 AK262"/>
    <dataValidation allowBlank="1" showInputMessage="1" showErrorMessage="1" promptTitle="Dni wolne w wykonaniu" prompt="dla danego pensum oraz dla wszystkich pensów" sqref="AB21 AK15 AT21 J21 S21 AK21 AT15 J15 S15 AB15 AB27 AB33 AB39 AB45 AB51 AB57 AB63 AB69 AB75 AB81 AB87 AB93 AB99 AB105 AB111 AB117 AB123 AB129 AB135 AB141 AB147 AB153 AB159 AB165 AB171 AB177 AB183 AB189 AB195 AB201 AB207 AB213 AB219 AB225 AB231 AB237 AB243 AB249 AB255 AB261 AT27 AT33 AT39 AT45 AT51 AT57 AT63 AT69 AT75 AT81 AT87 AT93 AT99 AT105 AT111 AT117 AT123 AT129 AT135 AT141 AT147 AT153 AT159 AT165 AT171 AT177 AT183 AT189 AT195 AT201 AT207 AT213 AT219 AT225 AT231 AT237 AT243 AT249 AT255 AT261 J27 J33 J39 J45 J51 J57 J63 J69 J75 J81 J87 J93 J99 J105 J111 J117 J123 J129 J135 J141 J147 J153 J159 J165 J171 J177 J183 J189 J195 J201 J207 J213 J219 J225 J231 J237 J243 J249 J255 J261 S27 S33 S39 S45 S51 S57 S63 S69 S75 S81 S87 S93 S99 S105 S111 S117 S123 S129 S135 S141 S147 S153 S159 S165 S171 S177 S183 S189 S195 S201 S207 S213 S219 S225 S231 S237 S243 S249 S255 S261 AK27 AK33 AK39 AK45 AK51 AK57 AK63 AK69 AK75 AK81 AK87 AK93 AK99 AK105 AK111 AK117 AK123 AK129 AK135 AK141 AK147 AK153 AK159 AK165 AK171 AK177 AK183 AK189 AK195 AK201 AK207 AK213 AK219 AK225 AK231 AK237 AK243 AK249 AK255 AK261"/>
    <dataValidation allowBlank="1" showInputMessage="1" showErrorMessage="1" promptTitle="Liczba dni pracy planu" prompt="w danym pensum" sqref="AB20 AK14 AT20 J20 S20 AK20 AT14 J14 S14 AB14 AB26 AB32 AB38 AB44 AB50 AB56 AB62 AB68 AB74 AB80 AB86 AB92 AB98 AB104 AB110 AB116 AB122 AB128 AB134 AB140 AB146 AB152 AB158 AB164 AB170 AB176 AB182 AB188 AB194 AB200 AB206 AB212 AB218 AB224 AB230 AB236 AB242 AB248 AB254 AB260 AT26 AT32 AT38 AT44 AT50 AT56 AT62 AT68 AT74 AT80 AT86 AT92 AT98 AT104 AT110 AT116 AT122 AT128 AT134 AT140 AT146 AT152 AT158 AT164 AT170 AT176 AT182 AT188 AT194 AT200 AT206 AT212 AT218 AT224 AT230 AT236 AT242 AT248 AT254 AT260 J26 J32 J38 J44 J50 J56 J62 J68 J74 J80 J86 J92 J98 J104 J110 J116 J122 J128 J134 J140 J146 J152 J158 J164 J170 J176 J182 J188 J194 J200 J206 J212 J218 J224 J230 J236 J242 J248 J254 J260 S26 S32 S38 S44 S50 S56 S62 S68 S74 S80 S86 S92 S98 S104 S110 S116 S122 S128 S134 S140 S146 S152 S158 S164 S170 S176 S182 S188 S194 S200 S206 S212 S218 S224 S230 S236 S242 S248 S254 S260 AK26 AK32 AK38 AK44 AK50 AK56 AK62 AK68 AK74 AK80 AK86 AK92 AK98 AK104 AK110 AK116 AK122 AK128 AK134 AK140 AK146 AK152 AK158 AK164 AK170 AK176 AK182 AK188 AK194 AK200 AK206 AK212 AK218 AK224 AK230 AK236 AK242 AK248 AK254 AK260"/>
    <dataValidation allowBlank="1" showInputMessage="1" promptTitle="Średniona liczba godz w miesiącu" prompt="miesięczna liczba godzin wyliczona z podzielonia rocznej liczby godzin  przez liczbę tygodni _x000a_" sqref="H24 H18 H30 H36 H42 H48 H54 H60 H66 H72 H78 H84 H90 H96 H102 H108 H114 H120 H126 H132 H138 H144 H150 H156 H162 H168 H174 H180 H186 H192 H198 H204 H210 H216 H222 H228 H234 H240 H246 H252 H258 H264"/>
    <dataValidation allowBlank="1" showInputMessage="1" promptTitle="Korekta godzin ponadwymiarowych" prompt="Dla wszystkich pensów" sqref="H23 H17 H29 H35 H41 H47 H53 H59 H65 H71 H77 H83 H89 H95 H101 H107 H113 H119 H125 H131 H137 H143 H149 H155 H161 H167 H173 H179 H185 H191 H197 H203 H209 H215 H221 H227 H233 H239 H245 H251 H257 H263"/>
    <dataValidation allowBlank="1" showInputMessage="1" showErrorMessage="1" promptTitle="Liczba tygodni pracy" prompt="w okresie rozliczeniowym (miesiącu)" sqref="H22 H16 H28 H34 H40 H46 H52 H58 H64 H70 H76 H82 H88 H94 H100 H106 H112 H118 H124 H130 H136 H142 H148 H154 H160 H166 H172 H178 H184 H190 H196 H202 H208 H214 H220 H226 H232 H238 H244 H250 H256 H262"/>
    <dataValidation allowBlank="1" showInputMessage="1" showErrorMessage="1" promptTitle="Godziny zniżki" prompt="wynikające z:_x000a_1. uzupełnienia etat art. 22 KN_x000a_2. pełnienia funkcji kierowniczych_x000a_3. pracy w danej szkole wyłącznie w godzinach ponadwymiarowych" sqref="AZ24 P24 Y24 AH24 AQ18 Y18 AQ24 P18 AZ18 AH18 AZ30 AZ36 AZ42 AZ48 AZ54 AZ60 AZ66 AZ72 AZ78 AZ84 AZ90 AZ96 AZ102 AZ108 AZ114 AZ120 AZ126 AZ132 AZ138 AZ144 AZ150 AZ156 AZ162 AZ168 AZ174 AZ180 AZ186 AZ192 AZ198 AZ204 AZ210 AZ216 AZ222 AZ228 AZ234 AZ240 AZ246 AZ252 AZ258 AZ264 P30 P36 P42 P48 P54 P60 P66 P72 P78 P84 P90 P96 P102 P108 P114 P120 P126 P132 P138 P144 P150 P156 P162 P168 P174 P180 P186 P192 P198 P204 P210 P216 P222 P228 P234 P240 P246 P252 P258 P264 Y30 Y36 Y42 Y48 Y54 Y60 Y66 Y72 Y78 Y84 Y90 Y96 Y102 Y108 Y114 Y120 Y126 Y132 Y138 Y144 Y150 Y156 Y162 Y168 Y174 Y180 Y186 Y192 Y198 Y204 Y210 Y216 Y222 Y228 Y234 Y240 Y246 Y252 Y258 Y264 AH30 AH36 AH42 AH48 AH54 AH60 AH66 AH72 AH78 AH84 AH90 AH96 AH102 AH108 AH114 AH120 AH126 AH132 AH138 AH144 AH150 AH156 AH162 AH168 AH174 AH180 AH186 AH192 AH198 AH204 AH210 AH216 AH222 AH228 AH234 AH240 AH246 AH252 AH258 AH264 AQ30 AQ36 AQ42 AQ48 AQ54 AQ60 AQ66 AQ72 AQ78 AQ84 AQ90 AQ96 AQ102 AQ108 AQ114 AQ120 AQ126 AQ132 AQ138 AQ144 AQ150 AQ156 AQ162 AQ168 AQ174 AQ180 AQ186 AQ192 AQ198 AQ204 AQ210 AQ216 AQ222 AQ228 AQ234 AQ240 AQ246 AQ252 AQ258 AQ264"/>
    <dataValidation allowBlank="1" showInputMessage="1" showErrorMessage="1" promptTitle="Tygodniowa liczba godzin" prompt="Tygodniowa obowiązkowa liczba godzin nauczyciela_x000a_" sqref="L24 U24 AV24 AD24 AM18 AM24 AD18 AV18 L18 U18 L30 L36 L42 L48 L54 L60 L66 L72 L78 L84 L90 L96 L102 L108 L114 L120 L126 L132 L138 L144 L150 L156 L162 L168 L174 L180 L186 L192 L198 L204 L210 L216 L222 L228 L234 L240 L246 L252 L258 L264 U30 U36 U42 U48 U54 U60 U66 U72 U78 U84 U90 U96 U102 U108 U114 U120 U126 U132 U138 U144 U150 U156 U162 U168 U174 U180 U186 U192 U198 U204 U210 U216 U222 U228 U234 U240 U246 U252 U258 U264 AV30 AV36 AV42 AV48 AV54 AV60 AV66 AV72 AV78 AV84 AV90 AV96 AV102 AV108 AV114 AV120 AV126 AV132 AV138 AV144 AV150 AV156 AV162 AV168 AV174 AV180 AV186 AV192 AV198 AV204 AV210 AV216 AV222 AV228 AV234 AV240 AV246 AV252 AV258 AV264 AD30 AD36 AD42 AD48 AD54 AD60 AD66 AD72 AD78 AD84 AD90 AD96 AD102 AD108 AD114 AD120 AD126 AD132 AD138 AD144 AD150 AD156 AD162 AD168 AD174 AD180 AD186 AD192 AD198 AD204 AD210 AD216 AD222 AD228 AD234 AD240 AD246 AD252 AD258 AD264 AM30 AM36 AM42 AM48 AM54 AM60 AM66 AM72 AM78 AM84 AM90 AM96 AM102 AM108 AM114 AM120 AM126 AM132 AM138 AM144 AM150 AM156 AM162 AM168 AM174 AM180 AM186 AM192 AM198 AM204 AM210 AM216 AM222 AM228 AM234 AM240 AM246 AM252 AM258 AM264"/>
    <dataValidation type="whole" operator="lessThanOrEqual" allowBlank="1" showInputMessage="1" showErrorMessage="1" errorTitle="Błąd" error="Liczba faktycznie realizowanych godzin nie może być większa od pensum." promptTitle="Pensum bez zniżki" prompt="Liczba faktycznie realizowanych godzin_x000a_dokładne wyjaśnienie u góry - wzór_x000a__x000a_Domyślnie wartość równa wartości w polu po lewej &quot;Pensum&quot;" sqref="G19 G25 G31 G37 G43 G49 G55 G61 G67 G73 G79 G85 G91 G97 G103 G109 G115 G121 G127 G133 G139 G145 G151 G157 G163 G169 G175 G181 G187 G193 G199 G205 G211 G217 G223 G229 G235 G241 G247 G253 G259">
      <formula1>F19</formula1>
    </dataValidation>
    <dataValidation allowBlank="1" showInputMessage="1" showErrorMessage="1" promptTitle="Pensum" prompt="Obowiązkowy tygodniowy wymiar godzin pracy nauczyciela" sqref="F19 F25 F31 F37 F43 F49 F55 F61 F67 F73 F79 F85 F91 F97 F103 F109 F115 F121 F127 F133 F139 F145 F151 F157 F163 F169 F175 F181 F187 F193 F199 F205 F211 F217 F223 F229 F235 F241 F247 F253 F259"/>
    <dataValidation allowBlank="1" showInputMessage="1" showErrorMessage="1" promptTitle="Roczna liczba godzin" prompt="wypełnić wyłącznie dla nauczyciela podlegajacego uśrednieniu art. 42 ust.5b KN_x000a_-wstawić łązną realizowaną (bez zniżki) liczbę godzin planu w roku szkolnym dla danego pensum_x000a__x000a_W pozostałych przypadkach pozostawić pole puste lub wartość 0." sqref="G24 G30 G36 G42 G48 G54 G60 G66 G72 G78 G84 G90 G96 G102 G108 G114 G120 G126 G132 G138 G144 G150 G156 G162 G168 G174 G180 G186 G192 G198 G204 G210 G216 G222 G228 G234 G240 G246 G252 G258 G264"/>
    <dataValidation errorStyle="warning" allowBlank="1" showInputMessage="1" showErrorMessage="1" errorTitle="UPEWNIJ SIĘ" error="Liczba tygodni w roku szkolnym lub w okresie zatrudnienia_x000a__x000a_Dla placówek feryjnych - 38_x000a_Dla placówek nieferyjnych - 45_x000a_Nauczyciel zatrudniony na czas określony (niepełny rok szkolny) - podać liczbę tygodni pracy" promptTitle="Liczba tygodni w roku szkolnym" prompt="Należy wypełnić wyłącznie dla nauczyciela podlegajacego &quot;uśrednieniu&quot; art. 42 ust.5b KN_x000a__x000a_- liczba tygodni nauki placówki _x000a_z arkusza organizacyjnego_x000a_- wartość niezbędna, tylko gdy wypełniamy pole obok &quot;Roczna liczba godzin&quot;" sqref="F18"/>
    <dataValidation allowBlank="1" showInputMessage="1" showErrorMessage="1" promptTitle="Rzeczywista roczna liczba godzin" prompt="wypełnić wyłącznie dla nauczyciela podlegajacego uśrednieniu art. 42 ust.5b KN_x000a_-wstawić łązną realizowaną (bez zniżki) liczbę godzin planu w roku szkolnym dla danego pensum_x000a__x000a_W pozostałych przypadkach pozostawić pole puste lub wartość 0." sqref="G18"/>
  </dataValidations>
  <pageMargins left="0.75" right="0.75" top="1" bottom="1" header="0.5" footer="0.5"/>
  <pageSetup paperSize="9" orientation="portrait" horizontalDpi="4294967295"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containsText" priority="21" operator="containsText" id="{D2E3EE0F-446C-43CA-AD1E-089A085DBB20}">
            <xm:f>NOT(ISERROR(SEARCH(Wydruk!$AE$13,B24)))</xm:f>
            <xm:f>Wydruk!$AE$13</xm:f>
            <x14:dxf>
              <font>
                <b/>
                <i val="0"/>
                <color theme="4" tint="-0.24994659260841701"/>
              </font>
              <fill>
                <patternFill>
                  <bgColor rgb="FFFFFF66"/>
                </patternFill>
              </fill>
            </x14:dxf>
          </x14:cfRule>
          <xm:sqref>B24:E24</xm:sqref>
        </x14:conditionalFormatting>
        <x14:conditionalFormatting xmlns:xm="http://schemas.microsoft.com/office/excel/2006/main">
          <x14:cfRule type="containsText" priority="22" operator="containsText" id="{D2A591A6-A454-4FB9-9D7D-01AF3D03836F}">
            <xm:f>NOT(ISERROR(SEARCH(Wydruk!$AE$9,B24)))</xm:f>
            <xm:f>Wydruk!$AE$9</xm:f>
            <x14:dxf>
              <font>
                <b/>
                <i val="0"/>
                <color rgb="FFFF0000"/>
              </font>
              <fill>
                <patternFill>
                  <bgColor rgb="FFFFFF99"/>
                </patternFill>
              </fill>
            </x14:dxf>
          </x14:cfRule>
          <x14:cfRule type="containsText" priority="23" operator="containsText" id="{93CEAB90-0360-4EC4-BC29-07940787814A}">
            <xm:f>NOT(ISERROR(SEARCH(Wydruk!$AE$10,B24)))</xm:f>
            <xm:f>Wydruk!$AE$10</xm:f>
            <x14:dxf>
              <font>
                <b val="0"/>
                <i val="0"/>
                <color auto="1"/>
              </font>
              <fill>
                <patternFill>
                  <bgColor rgb="FFFFFF99"/>
                </patternFill>
              </fill>
            </x14:dxf>
          </x14:cfRule>
          <x14:cfRule type="cellIs" priority="24" operator="equal" id="{980CEB20-BC27-463F-B04C-41B77AD11209}">
            <xm:f>Wydruk!$AE$11</xm:f>
            <x14:dxf>
              <font>
                <b val="0"/>
                <i val="0"/>
                <color rgb="FF00B050"/>
              </font>
              <fill>
                <patternFill>
                  <bgColor rgb="FFFFFF99"/>
                </patternFill>
              </fill>
            </x14:dxf>
          </x14:cfRule>
          <xm:sqref>B24:E24</xm:sqref>
        </x14:conditionalFormatting>
        <x14:conditionalFormatting xmlns:xm="http://schemas.microsoft.com/office/excel/2006/main">
          <x14:cfRule type="containsText" priority="1" operator="containsText" id="{8877FA92-A263-424A-AFA6-A16A76097046}">
            <xm:f>NOT(ISERROR(SEARCH(Wydruk!$AE$13,B30)))</xm:f>
            <xm:f>Wydruk!$AE$13</xm:f>
            <x14:dxf>
              <font>
                <b/>
                <i val="0"/>
                <color theme="4" tint="-0.24994659260841701"/>
              </font>
              <fill>
                <patternFill>
                  <bgColor rgb="FFFFFF66"/>
                </patternFill>
              </fill>
            </x14:dxf>
          </x14:cfRule>
          <xm:sqref>B30:E30 B36:E36 B42:E42 B48:E48 B54:E54 B60:E60 B66:E66 B72:E72 B78:E78 B84:E84 B90:E90 B96:E96 B102:E102 B108:E108 B114:E114 B120:E120 B126:E126 B132:E132 B138:E138 B144:E144 B150:E150 B156:E156 B162:E162 B168:E168 B174:E174 B180:E180 B186:E186 B192:E192 B198:E198 B204:E204 B210:E210 B216:E216 B222:E222 B228:E228 B234:E234 B240:E240 B246:E246 B252:E252 B258:E258 B264:E264</xm:sqref>
        </x14:conditionalFormatting>
        <x14:conditionalFormatting xmlns:xm="http://schemas.microsoft.com/office/excel/2006/main">
          <x14:cfRule type="containsText" priority="2" operator="containsText" id="{1E67C956-F66C-4C55-8C53-72565ED62C4F}">
            <xm:f>NOT(ISERROR(SEARCH(Wydruk!$AE$9,B30)))</xm:f>
            <xm:f>Wydruk!$AE$9</xm:f>
            <x14:dxf>
              <font>
                <b/>
                <i val="0"/>
                <color rgb="FFFF0000"/>
              </font>
              <fill>
                <patternFill>
                  <bgColor rgb="FFFFFF99"/>
                </patternFill>
              </fill>
            </x14:dxf>
          </x14:cfRule>
          <x14:cfRule type="containsText" priority="3" operator="containsText" id="{2B8555BD-795F-4960-9E5F-F8BBA3DCFF34}">
            <xm:f>NOT(ISERROR(SEARCH(Wydruk!$AE$10,B30)))</xm:f>
            <xm:f>Wydruk!$AE$10</xm:f>
            <x14:dxf>
              <font>
                <b val="0"/>
                <i val="0"/>
                <color auto="1"/>
              </font>
              <fill>
                <patternFill>
                  <bgColor rgb="FFFFFF99"/>
                </patternFill>
              </fill>
            </x14:dxf>
          </x14:cfRule>
          <x14:cfRule type="cellIs" priority="4" operator="equal" id="{6BA656EA-7041-436D-9C98-EB87FD7C103D}">
            <xm:f>Wydruk!$AE$11</xm:f>
            <x14:dxf>
              <font>
                <b val="0"/>
                <i val="0"/>
                <color rgb="FF00B050"/>
              </font>
              <fill>
                <patternFill>
                  <bgColor rgb="FFFFFF99"/>
                </patternFill>
              </fill>
            </x14:dxf>
          </x14:cfRule>
          <xm:sqref>B30:E30 B36:E36 B42:E42 B48:E48 B54:E54 B60:E60 B66:E66 B72:E72 B78:E78 B84:E84 B90:E90 B96:E96 B102:E102 B108:E108 B114:E114 B120:E120 B126:E126 B132:E132 B138:E138 B144:E144 B150:E150 B156:E156 B162:E162 B168:E168 B174:E174 B180:E180 B186:E186 B192:E192 B198:E198 B204:E204 B210:E210 B216:E216 B222:E222 B228:E228 B234:E234 B240:E240 B246:E246 B252:E252 B258:E258 B264:E264</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13</vt:i4>
      </vt:variant>
      <vt:variant>
        <vt:lpstr>Zakresy nazwane</vt:lpstr>
      </vt:variant>
      <vt:variant>
        <vt:i4>2</vt:i4>
      </vt:variant>
    </vt:vector>
  </HeadingPairs>
  <TitlesOfParts>
    <vt:vector size="15" baseType="lpstr">
      <vt:lpstr>Wydruk</vt:lpstr>
      <vt:lpstr>wrzesień</vt:lpstr>
      <vt:lpstr>październik</vt:lpstr>
      <vt:lpstr>listopad</vt:lpstr>
      <vt:lpstr>grudzień</vt:lpstr>
      <vt:lpstr>styczeń</vt:lpstr>
      <vt:lpstr>luty</vt:lpstr>
      <vt:lpstr>marzec</vt:lpstr>
      <vt:lpstr>kwiecień</vt:lpstr>
      <vt:lpstr>maj</vt:lpstr>
      <vt:lpstr>czerwiec</vt:lpstr>
      <vt:lpstr>lipiec</vt:lpstr>
      <vt:lpstr>sierpień</vt:lpstr>
      <vt:lpstr>Wydruk!Obszar_wydruku</vt:lpstr>
      <vt:lpstr>Wydruk!Tytuły_wydruku</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cezary.walta</cp:lastModifiedBy>
  <cp:lastPrinted>2019-01-16T19:46:27Z</cp:lastPrinted>
  <dcterms:created xsi:type="dcterms:W3CDTF">2004-10-06T09:55:44Z</dcterms:created>
  <dcterms:modified xsi:type="dcterms:W3CDTF">2019-09-11T11:51:15Z</dcterms:modified>
</cp:coreProperties>
</file>